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BitsPilani\Programs\BS, MS, Maths, Python - D2L\1 Cohort-1 Sep-2025\Trimester-1 AY 2025-26\Student Grades\"/>
    </mc:Choice>
  </mc:AlternateContent>
  <xr:revisionPtr revIDLastSave="0" documentId="13_ncr:1_{FAABC05F-E3E9-4448-9C3F-2B1D83AB12AF}" xr6:coauthVersionLast="47" xr6:coauthVersionMax="47" xr10:uidLastSave="{00000000-0000-0000-0000-000000000000}"/>
  <bookViews>
    <workbookView xWindow="-108" yWindow="-108" windowWidth="23256" windowHeight="13896" tabRatio="879" firstSheet="1" activeTab="1" xr2:uid="{00000000-000D-0000-FFFF-FFFF00000000}"/>
  </bookViews>
  <sheets>
    <sheet name="Main Dashboard" sheetId="10" state="hidden" r:id="rId1"/>
    <sheet name="BS-Dashboard" sheetId="11" r:id="rId2"/>
    <sheet name="MSc Dashboard" sheetId="13" r:id="rId3"/>
    <sheet name="BS Attendance" sheetId="4" r:id="rId4"/>
    <sheet name="MSc Attendance" sheetId="8" r:id="rId5"/>
    <sheet name="Exam Defaulter" sheetId="14" state="hidden" r:id="rId6"/>
    <sheet name="Reg." sheetId="16" state="hidden" r:id="rId7"/>
    <sheet name="Written Exam Marks" sheetId="17" state="hidden" r:id="rId8"/>
    <sheet name="Attendance-Slot-1" sheetId="3" state="hidden" r:id="rId9"/>
    <sheet name="Attendance-Slot-2" sheetId="6" state="hidden" r:id="rId10"/>
  </sheets>
  <definedNames>
    <definedName name="_xlnm._FilterDatabase" localSheetId="8" hidden="1">'Attendance-Slot-1'!$A$1:$T$1112</definedName>
    <definedName name="_xlnm._FilterDatabase" localSheetId="3" hidden="1">'BS Attendance'!$A$3:$DV$332</definedName>
    <definedName name="_xlnm._FilterDatabase" localSheetId="4" hidden="1">'MSc Attendance'!$A$3:$ET$512</definedName>
    <definedName name="_xlnm._FilterDatabase" localSheetId="7" hidden="1">'Written Exam Marks'!$A$1:$R$2763</definedName>
    <definedName name="Slicer_CP_Quiz___Assignment_Status">#N/A</definedName>
    <definedName name="Slicer_CS_Quiz___Assignment_Status">#N/A</definedName>
    <definedName name="Slicer_DPP_Quiz___Assignment_Status">#N/A</definedName>
    <definedName name="Slicer_DSP_Quiz___Assignment_Status">#N/A</definedName>
    <definedName name="Slicer_DVS_Quiz___Assignment_Status">#N/A</definedName>
    <definedName name="Slicer_FE_Quiz___Assignment_Status">#N/A</definedName>
    <definedName name="Slicer_PS_Quiz___Assignment_Status">#N/A</definedName>
    <definedName name="Slicer_SMI_Quiz___Assignment_Status">#N/A</definedName>
    <definedName name="Slicer_WP_Quiz___Assignment_Status">#N/A</definedName>
  </definedNames>
  <calcPr calcId="191029"/>
  <pivotCaches>
    <pivotCache cacheId="9" r:id="rId11"/>
    <pivotCache cacheId="10" r:id="rId12"/>
    <pivotCache cacheId="1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L5" i="8" l="1"/>
  <c r="DL6" i="8"/>
  <c r="DL7" i="8"/>
  <c r="DL8" i="8"/>
  <c r="DL9" i="8"/>
  <c r="DZ9" i="8" s="1"/>
  <c r="DL10" i="8"/>
  <c r="DL11" i="8"/>
  <c r="DZ11" i="8" s="1"/>
  <c r="DL12" i="8"/>
  <c r="DL13" i="8"/>
  <c r="DL14" i="8"/>
  <c r="DL15" i="8"/>
  <c r="DL16" i="8"/>
  <c r="DY16" i="8" s="1"/>
  <c r="DL17" i="8"/>
  <c r="DL18" i="8"/>
  <c r="DL19" i="8"/>
  <c r="DL20" i="8"/>
  <c r="DL21" i="8"/>
  <c r="DZ21" i="8" s="1"/>
  <c r="DL22" i="8"/>
  <c r="DL23" i="8"/>
  <c r="DZ23" i="8" s="1"/>
  <c r="DL24" i="8"/>
  <c r="DL25" i="8"/>
  <c r="DL26" i="8"/>
  <c r="DL27" i="8"/>
  <c r="DL28" i="8"/>
  <c r="DY28" i="8" s="1"/>
  <c r="DL29" i="8"/>
  <c r="DL30" i="8"/>
  <c r="DL31" i="8"/>
  <c r="DL32" i="8"/>
  <c r="DL33" i="8"/>
  <c r="DZ33" i="8" s="1"/>
  <c r="DL34" i="8"/>
  <c r="DL35" i="8"/>
  <c r="DZ35" i="8" s="1"/>
  <c r="DL36" i="8"/>
  <c r="DL37" i="8"/>
  <c r="DL38" i="8"/>
  <c r="DL39" i="8"/>
  <c r="DL40" i="8"/>
  <c r="DY40" i="8" s="1"/>
  <c r="DL41" i="8"/>
  <c r="DL42" i="8"/>
  <c r="DL43" i="8"/>
  <c r="DL44" i="8"/>
  <c r="DL45" i="8"/>
  <c r="DZ45" i="8" s="1"/>
  <c r="DL46" i="8"/>
  <c r="DL47" i="8"/>
  <c r="DZ47" i="8" s="1"/>
  <c r="DL48" i="8"/>
  <c r="DL49" i="8"/>
  <c r="DL50" i="8"/>
  <c r="DL51" i="8"/>
  <c r="DL52" i="8"/>
  <c r="DY52" i="8" s="1"/>
  <c r="DL53" i="8"/>
  <c r="DL54" i="8"/>
  <c r="DL55" i="8"/>
  <c r="DL56" i="8"/>
  <c r="DL57" i="8"/>
  <c r="DZ57" i="8" s="1"/>
  <c r="DL58" i="8"/>
  <c r="DL59" i="8"/>
  <c r="DZ59" i="8" s="1"/>
  <c r="DL60" i="8"/>
  <c r="DL61" i="8"/>
  <c r="DL62" i="8"/>
  <c r="DL63" i="8"/>
  <c r="DL64" i="8"/>
  <c r="DY64" i="8" s="1"/>
  <c r="DL65" i="8"/>
  <c r="DL66" i="8"/>
  <c r="DL67" i="8"/>
  <c r="DL68" i="8"/>
  <c r="DL69" i="8"/>
  <c r="DZ69" i="8" s="1"/>
  <c r="DL70" i="8"/>
  <c r="DL71" i="8"/>
  <c r="DZ71" i="8" s="1"/>
  <c r="DL72" i="8"/>
  <c r="DL73" i="8"/>
  <c r="DL74" i="8"/>
  <c r="DL75" i="8"/>
  <c r="DL76" i="8"/>
  <c r="DY76" i="8" s="1"/>
  <c r="DL77" i="8"/>
  <c r="DL78" i="8"/>
  <c r="DL79" i="8"/>
  <c r="DL80" i="8"/>
  <c r="DL81" i="8"/>
  <c r="DZ81" i="8" s="1"/>
  <c r="DL82" i="8"/>
  <c r="DL83" i="8"/>
  <c r="DZ83" i="8" s="1"/>
  <c r="DL84" i="8"/>
  <c r="DL85" i="8"/>
  <c r="DL86" i="8"/>
  <c r="DL87" i="8"/>
  <c r="DL88" i="8"/>
  <c r="DY88" i="8" s="1"/>
  <c r="DL89" i="8"/>
  <c r="DL90" i="8"/>
  <c r="DL91" i="8"/>
  <c r="DL92" i="8"/>
  <c r="DL93" i="8"/>
  <c r="DZ93" i="8" s="1"/>
  <c r="DL94" i="8"/>
  <c r="DL95" i="8"/>
  <c r="DZ95" i="8" s="1"/>
  <c r="DL96" i="8"/>
  <c r="DL97" i="8"/>
  <c r="DL98" i="8"/>
  <c r="DL99" i="8"/>
  <c r="DL100" i="8"/>
  <c r="DY100" i="8" s="1"/>
  <c r="DL101" i="8"/>
  <c r="DL102" i="8"/>
  <c r="DL103" i="8"/>
  <c r="DL104" i="8"/>
  <c r="DL105" i="8"/>
  <c r="DZ105" i="8" s="1"/>
  <c r="DL106" i="8"/>
  <c r="DL107" i="8"/>
  <c r="DZ107" i="8" s="1"/>
  <c r="DL108" i="8"/>
  <c r="DL109" i="8"/>
  <c r="DL110" i="8"/>
  <c r="DL111" i="8"/>
  <c r="DL112" i="8"/>
  <c r="DY112" i="8" s="1"/>
  <c r="DL113" i="8"/>
  <c r="DL114" i="8"/>
  <c r="DL115" i="8"/>
  <c r="DL116" i="8"/>
  <c r="DL117" i="8"/>
  <c r="DZ117" i="8" s="1"/>
  <c r="DL118" i="8"/>
  <c r="DL119" i="8"/>
  <c r="DZ119" i="8" s="1"/>
  <c r="DL120" i="8"/>
  <c r="DL121" i="8"/>
  <c r="DL122" i="8"/>
  <c r="DL123" i="8"/>
  <c r="DL124" i="8"/>
  <c r="DY124" i="8" s="1"/>
  <c r="DL125" i="8"/>
  <c r="DL126" i="8"/>
  <c r="DL127" i="8"/>
  <c r="DL128" i="8"/>
  <c r="DL129" i="8"/>
  <c r="DZ129" i="8" s="1"/>
  <c r="DL130" i="8"/>
  <c r="DL131" i="8"/>
  <c r="DZ131" i="8" s="1"/>
  <c r="DL132" i="8"/>
  <c r="DL133" i="8"/>
  <c r="DL134" i="8"/>
  <c r="DL135" i="8"/>
  <c r="DL136" i="8"/>
  <c r="DY136" i="8" s="1"/>
  <c r="DL137" i="8"/>
  <c r="DL138" i="8"/>
  <c r="DL139" i="8"/>
  <c r="DL140" i="8"/>
  <c r="DL141" i="8"/>
  <c r="DZ141" i="8" s="1"/>
  <c r="DL142" i="8"/>
  <c r="DL143" i="8"/>
  <c r="DZ143" i="8" s="1"/>
  <c r="DL144" i="8"/>
  <c r="DL145" i="8"/>
  <c r="DL146" i="8"/>
  <c r="DL147" i="8"/>
  <c r="DL148" i="8"/>
  <c r="DY148" i="8" s="1"/>
  <c r="DL149" i="8"/>
  <c r="DL150" i="8"/>
  <c r="DL151" i="8"/>
  <c r="DL152" i="8"/>
  <c r="DL153" i="8"/>
  <c r="DZ153" i="8" s="1"/>
  <c r="DL154" i="8"/>
  <c r="DL155" i="8"/>
  <c r="DZ155" i="8" s="1"/>
  <c r="DL156" i="8"/>
  <c r="DL157" i="8"/>
  <c r="DL158" i="8"/>
  <c r="DL159" i="8"/>
  <c r="DL160" i="8"/>
  <c r="DY160" i="8" s="1"/>
  <c r="DL161" i="8"/>
  <c r="DL162" i="8"/>
  <c r="DL163" i="8"/>
  <c r="DL164" i="8"/>
  <c r="DL165" i="8"/>
  <c r="DZ165" i="8" s="1"/>
  <c r="DL166" i="8"/>
  <c r="DL167" i="8"/>
  <c r="DZ167" i="8" s="1"/>
  <c r="DL168" i="8"/>
  <c r="DL169" i="8"/>
  <c r="DL170" i="8"/>
  <c r="DL171" i="8"/>
  <c r="DL172" i="8"/>
  <c r="DY172" i="8" s="1"/>
  <c r="DL173" i="8"/>
  <c r="DL174" i="8"/>
  <c r="DL175" i="8"/>
  <c r="DL176" i="8"/>
  <c r="DL177" i="8"/>
  <c r="DZ177" i="8" s="1"/>
  <c r="DL178" i="8"/>
  <c r="DL179" i="8"/>
  <c r="DZ179" i="8" s="1"/>
  <c r="DL180" i="8"/>
  <c r="DL181" i="8"/>
  <c r="DL182" i="8"/>
  <c r="DL183" i="8"/>
  <c r="DL184" i="8"/>
  <c r="DY184" i="8" s="1"/>
  <c r="DL185" i="8"/>
  <c r="DL186" i="8"/>
  <c r="DL187" i="8"/>
  <c r="DL188" i="8"/>
  <c r="DL189" i="8"/>
  <c r="DZ189" i="8" s="1"/>
  <c r="DL190" i="8"/>
  <c r="DL191" i="8"/>
  <c r="DZ191" i="8" s="1"/>
  <c r="DL192" i="8"/>
  <c r="DL193" i="8"/>
  <c r="DL194" i="8"/>
  <c r="DL195" i="8"/>
  <c r="DL196" i="8"/>
  <c r="DY196" i="8" s="1"/>
  <c r="DL197" i="8"/>
  <c r="DL198" i="8"/>
  <c r="DL199" i="8"/>
  <c r="DL200" i="8"/>
  <c r="DL201" i="8"/>
  <c r="DZ201" i="8" s="1"/>
  <c r="DL202" i="8"/>
  <c r="DL203" i="8"/>
  <c r="DZ203" i="8" s="1"/>
  <c r="DL204" i="8"/>
  <c r="DL205" i="8"/>
  <c r="DL206" i="8"/>
  <c r="DL207" i="8"/>
  <c r="DL208" i="8"/>
  <c r="DY208" i="8" s="1"/>
  <c r="DL209" i="8"/>
  <c r="DL210" i="8"/>
  <c r="DL211" i="8"/>
  <c r="DL212" i="8"/>
  <c r="DL213" i="8"/>
  <c r="DZ213" i="8" s="1"/>
  <c r="DL214" i="8"/>
  <c r="DL215" i="8"/>
  <c r="DZ215" i="8" s="1"/>
  <c r="DL216" i="8"/>
  <c r="DL217" i="8"/>
  <c r="DL218" i="8"/>
  <c r="DL219" i="8"/>
  <c r="DL220" i="8"/>
  <c r="DY220" i="8" s="1"/>
  <c r="DL221" i="8"/>
  <c r="DL222" i="8"/>
  <c r="DL223" i="8"/>
  <c r="DL224" i="8"/>
  <c r="DL225" i="8"/>
  <c r="DZ225" i="8" s="1"/>
  <c r="DL226" i="8"/>
  <c r="DL227" i="8"/>
  <c r="DZ227" i="8" s="1"/>
  <c r="DL228" i="8"/>
  <c r="DL229" i="8"/>
  <c r="DL230" i="8"/>
  <c r="DL231" i="8"/>
  <c r="DL232" i="8"/>
  <c r="DY232" i="8" s="1"/>
  <c r="DL233" i="8"/>
  <c r="DL234" i="8"/>
  <c r="DL235" i="8"/>
  <c r="DL236" i="8"/>
  <c r="DL237" i="8"/>
  <c r="DZ237" i="8" s="1"/>
  <c r="DL238" i="8"/>
  <c r="DL239" i="8"/>
  <c r="DZ239" i="8" s="1"/>
  <c r="DL240" i="8"/>
  <c r="DL241" i="8"/>
  <c r="DL242" i="8"/>
  <c r="DL243" i="8"/>
  <c r="DL244" i="8"/>
  <c r="DY244" i="8" s="1"/>
  <c r="DL245" i="8"/>
  <c r="DL246" i="8"/>
  <c r="DL247" i="8"/>
  <c r="DL248" i="8"/>
  <c r="DL249" i="8"/>
  <c r="DZ249" i="8" s="1"/>
  <c r="DL250" i="8"/>
  <c r="DL251" i="8"/>
  <c r="DZ251" i="8" s="1"/>
  <c r="DL252" i="8"/>
  <c r="DL253" i="8"/>
  <c r="DL254" i="8"/>
  <c r="DZ254" i="8" s="1"/>
  <c r="DL255" i="8"/>
  <c r="DL256" i="8"/>
  <c r="DY256" i="8" s="1"/>
  <c r="DL257" i="8"/>
  <c r="DL258" i="8"/>
  <c r="DL259" i="8"/>
  <c r="DL260" i="8"/>
  <c r="DL261" i="8"/>
  <c r="DZ261" i="8" s="1"/>
  <c r="DL262" i="8"/>
  <c r="DL263" i="8"/>
  <c r="DZ263" i="8" s="1"/>
  <c r="DL264" i="8"/>
  <c r="DL265" i="8"/>
  <c r="DL266" i="8"/>
  <c r="DZ266" i="8" s="1"/>
  <c r="DL267" i="8"/>
  <c r="DL268" i="8"/>
  <c r="DY268" i="8" s="1"/>
  <c r="DL269" i="8"/>
  <c r="DL270" i="8"/>
  <c r="DL271" i="8"/>
  <c r="DL272" i="8"/>
  <c r="DL273" i="8"/>
  <c r="DZ273" i="8" s="1"/>
  <c r="DL274" i="8"/>
  <c r="DL275" i="8"/>
  <c r="DZ275" i="8" s="1"/>
  <c r="DL276" i="8"/>
  <c r="DL277" i="8"/>
  <c r="DL278" i="8"/>
  <c r="DZ278" i="8" s="1"/>
  <c r="DL279" i="8"/>
  <c r="DL280" i="8"/>
  <c r="DY280" i="8" s="1"/>
  <c r="DL281" i="8"/>
  <c r="DL282" i="8"/>
  <c r="DL283" i="8"/>
  <c r="DL284" i="8"/>
  <c r="DZ284" i="8" s="1"/>
  <c r="DL285" i="8"/>
  <c r="DZ285" i="8" s="1"/>
  <c r="DL286" i="8"/>
  <c r="DL287" i="8"/>
  <c r="DZ287" i="8" s="1"/>
  <c r="DL288" i="8"/>
  <c r="DL289" i="8"/>
  <c r="DL290" i="8"/>
  <c r="DZ290" i="8" s="1"/>
  <c r="DL291" i="8"/>
  <c r="DL292" i="8"/>
  <c r="DY292" i="8" s="1"/>
  <c r="DL293" i="8"/>
  <c r="DL294" i="8"/>
  <c r="DL295" i="8"/>
  <c r="DL296" i="8"/>
  <c r="DZ296" i="8" s="1"/>
  <c r="DL297" i="8"/>
  <c r="DZ297" i="8" s="1"/>
  <c r="DL298" i="8"/>
  <c r="DL299" i="8"/>
  <c r="DZ299" i="8" s="1"/>
  <c r="DL300" i="8"/>
  <c r="DL301" i="8"/>
  <c r="DL302" i="8"/>
  <c r="DZ302" i="8" s="1"/>
  <c r="DL303" i="8"/>
  <c r="DL304" i="8"/>
  <c r="DY304" i="8" s="1"/>
  <c r="DL305" i="8"/>
  <c r="DL306" i="8"/>
  <c r="DL307" i="8"/>
  <c r="DL308" i="8"/>
  <c r="DZ308" i="8" s="1"/>
  <c r="DL309" i="8"/>
  <c r="DZ309" i="8" s="1"/>
  <c r="DL310" i="8"/>
  <c r="DL311" i="8"/>
  <c r="DZ311" i="8" s="1"/>
  <c r="DL312" i="8"/>
  <c r="DL313" i="8"/>
  <c r="DL314" i="8"/>
  <c r="DZ314" i="8" s="1"/>
  <c r="DL315" i="8"/>
  <c r="DL316" i="8"/>
  <c r="DY316" i="8" s="1"/>
  <c r="DL317" i="8"/>
  <c r="DL318" i="8"/>
  <c r="DL319" i="8"/>
  <c r="DL320" i="8"/>
  <c r="DZ320" i="8" s="1"/>
  <c r="DL321" i="8"/>
  <c r="DZ321" i="8" s="1"/>
  <c r="DL322" i="8"/>
  <c r="DL323" i="8"/>
  <c r="DZ323" i="8" s="1"/>
  <c r="DL324" i="8"/>
  <c r="DL325" i="8"/>
  <c r="DL326" i="8"/>
  <c r="DZ326" i="8" s="1"/>
  <c r="DL327" i="8"/>
  <c r="DL328" i="8"/>
  <c r="DY328" i="8" s="1"/>
  <c r="DL329" i="8"/>
  <c r="DL330" i="8"/>
  <c r="DL331" i="8"/>
  <c r="DL332" i="8"/>
  <c r="DZ332" i="8" s="1"/>
  <c r="DL333" i="8"/>
  <c r="DZ333" i="8" s="1"/>
  <c r="DL334" i="8"/>
  <c r="DL335" i="8"/>
  <c r="DZ335" i="8" s="1"/>
  <c r="DL336" i="8"/>
  <c r="DL337" i="8"/>
  <c r="DL338" i="8"/>
  <c r="DZ338" i="8" s="1"/>
  <c r="DL339" i="8"/>
  <c r="DL340" i="8"/>
  <c r="DY340" i="8" s="1"/>
  <c r="DL341" i="8"/>
  <c r="DL342" i="8"/>
  <c r="DL343" i="8"/>
  <c r="DL344" i="8"/>
  <c r="DZ344" i="8" s="1"/>
  <c r="DL345" i="8"/>
  <c r="DZ345" i="8" s="1"/>
  <c r="DL346" i="8"/>
  <c r="DL347" i="8"/>
  <c r="DZ347" i="8" s="1"/>
  <c r="DL348" i="8"/>
  <c r="DL349" i="8"/>
  <c r="DL350" i="8"/>
  <c r="DZ350" i="8" s="1"/>
  <c r="DL351" i="8"/>
  <c r="DL352" i="8"/>
  <c r="DY352" i="8" s="1"/>
  <c r="DL353" i="8"/>
  <c r="DL354" i="8"/>
  <c r="DL355" i="8"/>
  <c r="DL356" i="8"/>
  <c r="DZ356" i="8" s="1"/>
  <c r="DL357" i="8"/>
  <c r="DZ357" i="8" s="1"/>
  <c r="DL358" i="8"/>
  <c r="DL359" i="8"/>
  <c r="DZ359" i="8" s="1"/>
  <c r="DL360" i="8"/>
  <c r="DL361" i="8"/>
  <c r="DL362" i="8"/>
  <c r="DZ362" i="8" s="1"/>
  <c r="DL363" i="8"/>
  <c r="DL364" i="8"/>
  <c r="DY364" i="8" s="1"/>
  <c r="DL365" i="8"/>
  <c r="DL366" i="8"/>
  <c r="DL367" i="8"/>
  <c r="DL368" i="8"/>
  <c r="DZ368" i="8" s="1"/>
  <c r="DL369" i="8"/>
  <c r="DZ369" i="8" s="1"/>
  <c r="DL370" i="8"/>
  <c r="DL371" i="8"/>
  <c r="DZ371" i="8" s="1"/>
  <c r="DL372" i="8"/>
  <c r="DL373" i="8"/>
  <c r="DL374" i="8"/>
  <c r="DZ374" i="8" s="1"/>
  <c r="DL375" i="8"/>
  <c r="DL376" i="8"/>
  <c r="DY376" i="8" s="1"/>
  <c r="DL377" i="8"/>
  <c r="DL378" i="8"/>
  <c r="DL379" i="8"/>
  <c r="DL380" i="8"/>
  <c r="DZ380" i="8" s="1"/>
  <c r="DL381" i="8"/>
  <c r="DZ381" i="8" s="1"/>
  <c r="DL382" i="8"/>
  <c r="DZ382" i="8" s="1"/>
  <c r="DL383" i="8"/>
  <c r="DZ383" i="8" s="1"/>
  <c r="DL384" i="8"/>
  <c r="DL385" i="8"/>
  <c r="DL386" i="8"/>
  <c r="DZ386" i="8" s="1"/>
  <c r="DL387" i="8"/>
  <c r="DL388" i="8"/>
  <c r="DY388" i="8" s="1"/>
  <c r="DL389" i="8"/>
  <c r="DL390" i="8"/>
  <c r="DL391" i="8"/>
  <c r="DL392" i="8"/>
  <c r="DZ392" i="8" s="1"/>
  <c r="DL393" i="8"/>
  <c r="DZ393" i="8" s="1"/>
  <c r="DL394" i="8"/>
  <c r="DZ394" i="8" s="1"/>
  <c r="DL395" i="8"/>
  <c r="DZ395" i="8" s="1"/>
  <c r="DL396" i="8"/>
  <c r="DL397" i="8"/>
  <c r="DL398" i="8"/>
  <c r="DZ398" i="8" s="1"/>
  <c r="DL399" i="8"/>
  <c r="DL400" i="8"/>
  <c r="DY400" i="8" s="1"/>
  <c r="DL401" i="8"/>
  <c r="DL402" i="8"/>
  <c r="DL403" i="8"/>
  <c r="DL404" i="8"/>
  <c r="DZ404" i="8" s="1"/>
  <c r="DL405" i="8"/>
  <c r="DZ405" i="8" s="1"/>
  <c r="DL406" i="8"/>
  <c r="DZ406" i="8" s="1"/>
  <c r="DL407" i="8"/>
  <c r="DZ407" i="8" s="1"/>
  <c r="DL408" i="8"/>
  <c r="DL409" i="8"/>
  <c r="DL410" i="8"/>
  <c r="DZ410" i="8" s="1"/>
  <c r="DL411" i="8"/>
  <c r="DL412" i="8"/>
  <c r="DY412" i="8" s="1"/>
  <c r="DL413" i="8"/>
  <c r="DL414" i="8"/>
  <c r="DL415" i="8"/>
  <c r="DL416" i="8"/>
  <c r="DZ416" i="8" s="1"/>
  <c r="DL417" i="8"/>
  <c r="DZ417" i="8" s="1"/>
  <c r="DL418" i="8"/>
  <c r="DZ418" i="8" s="1"/>
  <c r="DL419" i="8"/>
  <c r="DZ419" i="8" s="1"/>
  <c r="DL420" i="8"/>
  <c r="DL421" i="8"/>
  <c r="DL422" i="8"/>
  <c r="DZ422" i="8" s="1"/>
  <c r="DL423" i="8"/>
  <c r="DL424" i="8"/>
  <c r="DY424" i="8" s="1"/>
  <c r="DL425" i="8"/>
  <c r="DL426" i="8"/>
  <c r="DL427" i="8"/>
  <c r="DL428" i="8"/>
  <c r="DZ428" i="8" s="1"/>
  <c r="DL429" i="8"/>
  <c r="DZ429" i="8" s="1"/>
  <c r="DL430" i="8"/>
  <c r="DZ430" i="8" s="1"/>
  <c r="DL431" i="8"/>
  <c r="DZ431" i="8" s="1"/>
  <c r="DL432" i="8"/>
  <c r="DL433" i="8"/>
  <c r="DL434" i="8"/>
  <c r="DZ434" i="8" s="1"/>
  <c r="DL435" i="8"/>
  <c r="DL436" i="8"/>
  <c r="DY436" i="8" s="1"/>
  <c r="DL437" i="8"/>
  <c r="DL438" i="8"/>
  <c r="DL439" i="8"/>
  <c r="DL440" i="8"/>
  <c r="DZ440" i="8" s="1"/>
  <c r="DL441" i="8"/>
  <c r="DZ441" i="8" s="1"/>
  <c r="DL442" i="8"/>
  <c r="DZ442" i="8" s="1"/>
  <c r="DL443" i="8"/>
  <c r="DZ443" i="8" s="1"/>
  <c r="DL444" i="8"/>
  <c r="DL445" i="8"/>
  <c r="DL446" i="8"/>
  <c r="DZ446" i="8" s="1"/>
  <c r="DL447" i="8"/>
  <c r="DL448" i="8"/>
  <c r="DZ448" i="8" s="1"/>
  <c r="DL449" i="8"/>
  <c r="DL450" i="8"/>
  <c r="DL451" i="8"/>
  <c r="DL452" i="8"/>
  <c r="DZ452" i="8" s="1"/>
  <c r="DL453" i="8"/>
  <c r="DZ453" i="8" s="1"/>
  <c r="DL454" i="8"/>
  <c r="DZ454" i="8" s="1"/>
  <c r="DL455" i="8"/>
  <c r="DZ455" i="8" s="1"/>
  <c r="DL456" i="8"/>
  <c r="DL457" i="8"/>
  <c r="DL458" i="8"/>
  <c r="DZ458" i="8" s="1"/>
  <c r="DL459" i="8"/>
  <c r="DL460" i="8"/>
  <c r="DZ460" i="8" s="1"/>
  <c r="DL461" i="8"/>
  <c r="DL462" i="8"/>
  <c r="DL463" i="8"/>
  <c r="DL464" i="8"/>
  <c r="DZ464" i="8" s="1"/>
  <c r="DL465" i="8"/>
  <c r="DZ465" i="8" s="1"/>
  <c r="DL466" i="8"/>
  <c r="DZ466" i="8" s="1"/>
  <c r="DL467" i="8"/>
  <c r="DZ467" i="8" s="1"/>
  <c r="DL468" i="8"/>
  <c r="DL469" i="8"/>
  <c r="DL470" i="8"/>
  <c r="DY470" i="8" s="1"/>
  <c r="DL471" i="8"/>
  <c r="DL472" i="8"/>
  <c r="DY472" i="8" s="1"/>
  <c r="DL473" i="8"/>
  <c r="DL474" i="8"/>
  <c r="DL475" i="8"/>
  <c r="DL476" i="8"/>
  <c r="DZ476" i="8" s="1"/>
  <c r="DL477" i="8"/>
  <c r="DZ477" i="8" s="1"/>
  <c r="DL478" i="8"/>
  <c r="DZ478" i="8" s="1"/>
  <c r="DL479" i="8"/>
  <c r="DZ479" i="8" s="1"/>
  <c r="DL480" i="8"/>
  <c r="DL481" i="8"/>
  <c r="DL482" i="8"/>
  <c r="DZ482" i="8" s="1"/>
  <c r="DL483" i="8"/>
  <c r="DL484" i="8"/>
  <c r="DZ484" i="8" s="1"/>
  <c r="DL485" i="8"/>
  <c r="DL486" i="8"/>
  <c r="DL487" i="8"/>
  <c r="DL488" i="8"/>
  <c r="DZ488" i="8" s="1"/>
  <c r="DL489" i="8"/>
  <c r="DZ489" i="8" s="1"/>
  <c r="DL490" i="8"/>
  <c r="DZ490" i="8" s="1"/>
  <c r="DL491" i="8"/>
  <c r="DZ491" i="8" s="1"/>
  <c r="DL492" i="8"/>
  <c r="DL493" i="8"/>
  <c r="DZ493" i="8" s="1"/>
  <c r="DL494" i="8"/>
  <c r="DY494" i="8" s="1"/>
  <c r="DL495" i="8"/>
  <c r="DZ495" i="8" s="1"/>
  <c r="DL496" i="8"/>
  <c r="DY496" i="8" s="1"/>
  <c r="DL497" i="8"/>
  <c r="DL498" i="8"/>
  <c r="DZ498" i="8" s="1"/>
  <c r="DL499" i="8"/>
  <c r="DL500" i="8"/>
  <c r="DZ500" i="8" s="1"/>
  <c r="DL501" i="8"/>
  <c r="DZ501" i="8" s="1"/>
  <c r="DL502" i="8"/>
  <c r="DZ502" i="8" s="1"/>
  <c r="DL503" i="8"/>
  <c r="DZ503" i="8" s="1"/>
  <c r="DL504" i="8"/>
  <c r="DL505" i="8"/>
  <c r="DZ505" i="8" s="1"/>
  <c r="DL506" i="8"/>
  <c r="DZ506" i="8" s="1"/>
  <c r="DL507" i="8"/>
  <c r="DZ507" i="8" s="1"/>
  <c r="DL508" i="8"/>
  <c r="DY508" i="8" s="1"/>
  <c r="DL509" i="8"/>
  <c r="DL510" i="8"/>
  <c r="DZ510" i="8" s="1"/>
  <c r="DL511" i="8"/>
  <c r="DL512" i="8"/>
  <c r="DZ512" i="8" s="1"/>
  <c r="DL4" i="8"/>
  <c r="DZ4" i="8" s="1"/>
  <c r="CY6" i="8"/>
  <c r="CL5" i="8"/>
  <c r="CL6" i="8"/>
  <c r="CZ6" i="8" s="1"/>
  <c r="CL7" i="8"/>
  <c r="CL8" i="8"/>
  <c r="CZ8" i="8" s="1"/>
  <c r="CL9" i="8"/>
  <c r="CL10" i="8"/>
  <c r="CZ10" i="8" s="1"/>
  <c r="CL11" i="8"/>
  <c r="CZ11" i="8" s="1"/>
  <c r="CL12" i="8"/>
  <c r="CZ12" i="8" s="1"/>
  <c r="CL13" i="8"/>
  <c r="CL14" i="8"/>
  <c r="CZ14" i="8" s="1"/>
  <c r="CL15" i="8"/>
  <c r="CY15" i="8" s="1"/>
  <c r="CL16" i="8"/>
  <c r="CY16" i="8" s="1"/>
  <c r="CL17" i="8"/>
  <c r="CL18" i="8"/>
  <c r="CZ18" i="8" s="1"/>
  <c r="CL19" i="8"/>
  <c r="CL20" i="8"/>
  <c r="CZ20" i="8" s="1"/>
  <c r="CL21" i="8"/>
  <c r="CZ21" i="8" s="1"/>
  <c r="CL22" i="8"/>
  <c r="CZ22" i="8" s="1"/>
  <c r="CL23" i="8"/>
  <c r="CZ23" i="8" s="1"/>
  <c r="CL24" i="8"/>
  <c r="CZ24" i="8" s="1"/>
  <c r="CL25" i="8"/>
  <c r="CL26" i="8"/>
  <c r="CZ26" i="8" s="1"/>
  <c r="CL27" i="8"/>
  <c r="CY27" i="8" s="1"/>
  <c r="CL28" i="8"/>
  <c r="CY28" i="8" s="1"/>
  <c r="CL29" i="8"/>
  <c r="CL30" i="8"/>
  <c r="CZ30" i="8" s="1"/>
  <c r="CL31" i="8"/>
  <c r="CL32" i="8"/>
  <c r="CZ32" i="8" s="1"/>
  <c r="CL33" i="8"/>
  <c r="CZ33" i="8" s="1"/>
  <c r="CL34" i="8"/>
  <c r="CZ34" i="8" s="1"/>
  <c r="CL35" i="8"/>
  <c r="CZ35" i="8" s="1"/>
  <c r="CL36" i="8"/>
  <c r="CZ36" i="8" s="1"/>
  <c r="CL37" i="8"/>
  <c r="CL38" i="8"/>
  <c r="CZ38" i="8" s="1"/>
  <c r="CL39" i="8"/>
  <c r="CY39" i="8" s="1"/>
  <c r="CL40" i="8"/>
  <c r="CY40" i="8" s="1"/>
  <c r="CL41" i="8"/>
  <c r="CL42" i="8"/>
  <c r="CZ42" i="8" s="1"/>
  <c r="CL43" i="8"/>
  <c r="CL44" i="8"/>
  <c r="CZ44" i="8" s="1"/>
  <c r="CL45" i="8"/>
  <c r="CZ45" i="8" s="1"/>
  <c r="CL46" i="8"/>
  <c r="CZ46" i="8" s="1"/>
  <c r="CL47" i="8"/>
  <c r="CZ47" i="8" s="1"/>
  <c r="CL48" i="8"/>
  <c r="CZ48" i="8" s="1"/>
  <c r="CL49" i="8"/>
  <c r="CL50" i="8"/>
  <c r="CY50" i="8" s="1"/>
  <c r="CL51" i="8"/>
  <c r="CY51" i="8" s="1"/>
  <c r="CL52" i="8"/>
  <c r="CY52" i="8" s="1"/>
  <c r="CL53" i="8"/>
  <c r="CL54" i="8"/>
  <c r="CZ54" i="8" s="1"/>
  <c r="CL55" i="8"/>
  <c r="CZ55" i="8" s="1"/>
  <c r="CL56" i="8"/>
  <c r="CZ56" i="8" s="1"/>
  <c r="CL57" i="8"/>
  <c r="CZ57" i="8" s="1"/>
  <c r="CL58" i="8"/>
  <c r="CZ58" i="8" s="1"/>
  <c r="CL59" i="8"/>
  <c r="CZ59" i="8" s="1"/>
  <c r="CL60" i="8"/>
  <c r="CZ60" i="8" s="1"/>
  <c r="CL61" i="8"/>
  <c r="CL62" i="8"/>
  <c r="CZ62" i="8" s="1"/>
  <c r="CL63" i="8"/>
  <c r="CY63" i="8" s="1"/>
  <c r="CL64" i="8"/>
  <c r="CY64" i="8" s="1"/>
  <c r="CL65" i="8"/>
  <c r="CL66" i="8"/>
  <c r="CZ66" i="8" s="1"/>
  <c r="CL67" i="8"/>
  <c r="CZ67" i="8" s="1"/>
  <c r="CL68" i="8"/>
  <c r="CZ68" i="8" s="1"/>
  <c r="CL69" i="8"/>
  <c r="CZ69" i="8" s="1"/>
  <c r="CL70" i="8"/>
  <c r="CZ70" i="8" s="1"/>
  <c r="CL71" i="8"/>
  <c r="CZ71" i="8" s="1"/>
  <c r="CL72" i="8"/>
  <c r="CZ72" i="8" s="1"/>
  <c r="CL73" i="8"/>
  <c r="CL74" i="8"/>
  <c r="CZ74" i="8" s="1"/>
  <c r="CL75" i="8"/>
  <c r="CY75" i="8" s="1"/>
  <c r="CL76" i="8"/>
  <c r="CY76" i="8" s="1"/>
  <c r="CL77" i="8"/>
  <c r="CL78" i="8"/>
  <c r="CZ78" i="8" s="1"/>
  <c r="CL79" i="8"/>
  <c r="CZ79" i="8" s="1"/>
  <c r="CL80" i="8"/>
  <c r="CZ80" i="8" s="1"/>
  <c r="CL81" i="8"/>
  <c r="CZ81" i="8" s="1"/>
  <c r="CL82" i="8"/>
  <c r="CZ82" i="8" s="1"/>
  <c r="CL83" i="8"/>
  <c r="CZ83" i="8" s="1"/>
  <c r="CL84" i="8"/>
  <c r="CZ84" i="8" s="1"/>
  <c r="CL85" i="8"/>
  <c r="CL86" i="8"/>
  <c r="CY86" i="8" s="1"/>
  <c r="CL87" i="8"/>
  <c r="CY87" i="8" s="1"/>
  <c r="CL88" i="8"/>
  <c r="CY88" i="8" s="1"/>
  <c r="CL89" i="8"/>
  <c r="CL90" i="8"/>
  <c r="CZ90" i="8" s="1"/>
  <c r="CL91" i="8"/>
  <c r="CZ91" i="8" s="1"/>
  <c r="CL92" i="8"/>
  <c r="CZ92" i="8" s="1"/>
  <c r="CL93" i="8"/>
  <c r="CZ93" i="8" s="1"/>
  <c r="CL94" i="8"/>
  <c r="CZ94" i="8" s="1"/>
  <c r="CL95" i="8"/>
  <c r="CZ95" i="8" s="1"/>
  <c r="CL96" i="8"/>
  <c r="CZ96" i="8" s="1"/>
  <c r="CL97" i="8"/>
  <c r="CL98" i="8"/>
  <c r="CZ98" i="8" s="1"/>
  <c r="CL99" i="8"/>
  <c r="CY99" i="8" s="1"/>
  <c r="CL100" i="8"/>
  <c r="CY100" i="8" s="1"/>
  <c r="CL101" i="8"/>
  <c r="CL102" i="8"/>
  <c r="CZ102" i="8" s="1"/>
  <c r="CL103" i="8"/>
  <c r="CZ103" i="8" s="1"/>
  <c r="CL104" i="8"/>
  <c r="CZ104" i="8" s="1"/>
  <c r="CL105" i="8"/>
  <c r="CZ105" i="8" s="1"/>
  <c r="CL106" i="8"/>
  <c r="CZ106" i="8" s="1"/>
  <c r="CL107" i="8"/>
  <c r="CZ107" i="8" s="1"/>
  <c r="CL108" i="8"/>
  <c r="CZ108" i="8" s="1"/>
  <c r="CL109" i="8"/>
  <c r="CL110" i="8"/>
  <c r="CZ110" i="8" s="1"/>
  <c r="CL111" i="8"/>
  <c r="CY111" i="8" s="1"/>
  <c r="CL112" i="8"/>
  <c r="CY112" i="8" s="1"/>
  <c r="CL113" i="8"/>
  <c r="CL114" i="8"/>
  <c r="CZ114" i="8" s="1"/>
  <c r="CL115" i="8"/>
  <c r="CZ115" i="8" s="1"/>
  <c r="CL116" i="8"/>
  <c r="CZ116" i="8" s="1"/>
  <c r="CL117" i="8"/>
  <c r="CZ117" i="8" s="1"/>
  <c r="CL118" i="8"/>
  <c r="CZ118" i="8" s="1"/>
  <c r="CL119" i="8"/>
  <c r="CZ119" i="8" s="1"/>
  <c r="CL120" i="8"/>
  <c r="CZ120" i="8" s="1"/>
  <c r="CL121" i="8"/>
  <c r="CL122" i="8"/>
  <c r="CY122" i="8" s="1"/>
  <c r="CL123" i="8"/>
  <c r="CY123" i="8" s="1"/>
  <c r="CL124" i="8"/>
  <c r="CY124" i="8" s="1"/>
  <c r="CL125" i="8"/>
  <c r="CL126" i="8"/>
  <c r="CZ126" i="8" s="1"/>
  <c r="CL127" i="8"/>
  <c r="CZ127" i="8" s="1"/>
  <c r="CL128" i="8"/>
  <c r="CZ128" i="8" s="1"/>
  <c r="CL129" i="8"/>
  <c r="CZ129" i="8" s="1"/>
  <c r="CL130" i="8"/>
  <c r="CZ130" i="8" s="1"/>
  <c r="CL131" i="8"/>
  <c r="CZ131" i="8" s="1"/>
  <c r="CL132" i="8"/>
  <c r="CZ132" i="8" s="1"/>
  <c r="CL133" i="8"/>
  <c r="CL134" i="8"/>
  <c r="CZ134" i="8" s="1"/>
  <c r="CL135" i="8"/>
  <c r="CY135" i="8" s="1"/>
  <c r="CL136" i="8"/>
  <c r="CY136" i="8" s="1"/>
  <c r="CL137" i="8"/>
  <c r="CL138" i="8"/>
  <c r="CZ138" i="8" s="1"/>
  <c r="CL139" i="8"/>
  <c r="CZ139" i="8" s="1"/>
  <c r="CL140" i="8"/>
  <c r="CZ140" i="8" s="1"/>
  <c r="CL141" i="8"/>
  <c r="CZ141" i="8" s="1"/>
  <c r="CL142" i="8"/>
  <c r="CZ142" i="8" s="1"/>
  <c r="CL143" i="8"/>
  <c r="CZ143" i="8" s="1"/>
  <c r="CL144" i="8"/>
  <c r="CZ144" i="8" s="1"/>
  <c r="CL145" i="8"/>
  <c r="CL146" i="8"/>
  <c r="CY146" i="8" s="1"/>
  <c r="CL147" i="8"/>
  <c r="CY147" i="8" s="1"/>
  <c r="CL148" i="8"/>
  <c r="CY148" i="8" s="1"/>
  <c r="CL149" i="8"/>
  <c r="CL150" i="8"/>
  <c r="CZ150" i="8" s="1"/>
  <c r="CL151" i="8"/>
  <c r="CZ151" i="8" s="1"/>
  <c r="CL152" i="8"/>
  <c r="CZ152" i="8" s="1"/>
  <c r="CL153" i="8"/>
  <c r="CZ153" i="8" s="1"/>
  <c r="CL154" i="8"/>
  <c r="CZ154" i="8" s="1"/>
  <c r="CL155" i="8"/>
  <c r="CZ155" i="8" s="1"/>
  <c r="CL156" i="8"/>
  <c r="CZ156" i="8" s="1"/>
  <c r="CL157" i="8"/>
  <c r="CL158" i="8"/>
  <c r="CZ158" i="8" s="1"/>
  <c r="CL159" i="8"/>
  <c r="CY159" i="8" s="1"/>
  <c r="CL160" i="8"/>
  <c r="CY160" i="8" s="1"/>
  <c r="CL161" i="8"/>
  <c r="CL162" i="8"/>
  <c r="CZ162" i="8" s="1"/>
  <c r="CL163" i="8"/>
  <c r="CZ163" i="8" s="1"/>
  <c r="CL164" i="8"/>
  <c r="CZ164" i="8" s="1"/>
  <c r="CL165" i="8"/>
  <c r="CZ165" i="8" s="1"/>
  <c r="CL166" i="8"/>
  <c r="CZ166" i="8" s="1"/>
  <c r="CL167" i="8"/>
  <c r="CZ167" i="8" s="1"/>
  <c r="CL168" i="8"/>
  <c r="CZ168" i="8" s="1"/>
  <c r="CL169" i="8"/>
  <c r="CL170" i="8"/>
  <c r="CZ170" i="8" s="1"/>
  <c r="CL171" i="8"/>
  <c r="CY171" i="8" s="1"/>
  <c r="CL172" i="8"/>
  <c r="CY172" i="8" s="1"/>
  <c r="CL173" i="8"/>
  <c r="CL174" i="8"/>
  <c r="CZ174" i="8" s="1"/>
  <c r="CL175" i="8"/>
  <c r="CZ175" i="8" s="1"/>
  <c r="CL176" i="8"/>
  <c r="CZ176" i="8" s="1"/>
  <c r="CL177" i="8"/>
  <c r="CZ177" i="8" s="1"/>
  <c r="CL178" i="8"/>
  <c r="CZ178" i="8" s="1"/>
  <c r="CL179" i="8"/>
  <c r="CZ179" i="8" s="1"/>
  <c r="CL180" i="8"/>
  <c r="CZ180" i="8" s="1"/>
  <c r="CL181" i="8"/>
  <c r="CL182" i="8"/>
  <c r="CY182" i="8" s="1"/>
  <c r="CL183" i="8"/>
  <c r="CY183" i="8" s="1"/>
  <c r="CL184" i="8"/>
  <c r="CY184" i="8" s="1"/>
  <c r="CL185" i="8"/>
  <c r="CL186" i="8"/>
  <c r="CZ186" i="8" s="1"/>
  <c r="CL187" i="8"/>
  <c r="CZ187" i="8" s="1"/>
  <c r="CL188" i="8"/>
  <c r="CZ188" i="8" s="1"/>
  <c r="CL189" i="8"/>
  <c r="CZ189" i="8" s="1"/>
  <c r="CL190" i="8"/>
  <c r="CZ190" i="8" s="1"/>
  <c r="CL191" i="8"/>
  <c r="CZ191" i="8" s="1"/>
  <c r="CL192" i="8"/>
  <c r="CZ192" i="8" s="1"/>
  <c r="CL193" i="8"/>
  <c r="CL194" i="8"/>
  <c r="CY194" i="8" s="1"/>
  <c r="CL195" i="8"/>
  <c r="CY195" i="8" s="1"/>
  <c r="CL196" i="8"/>
  <c r="CY196" i="8" s="1"/>
  <c r="CL197" i="8"/>
  <c r="CL198" i="8"/>
  <c r="CZ198" i="8" s="1"/>
  <c r="CL199" i="8"/>
  <c r="CZ199" i="8" s="1"/>
  <c r="CL200" i="8"/>
  <c r="CZ200" i="8" s="1"/>
  <c r="CL201" i="8"/>
  <c r="CZ201" i="8" s="1"/>
  <c r="CL202" i="8"/>
  <c r="CZ202" i="8" s="1"/>
  <c r="CL203" i="8"/>
  <c r="CZ203" i="8" s="1"/>
  <c r="CL204" i="8"/>
  <c r="CZ204" i="8" s="1"/>
  <c r="CL205" i="8"/>
  <c r="CL206" i="8"/>
  <c r="CZ206" i="8" s="1"/>
  <c r="CL207" i="8"/>
  <c r="CY207" i="8" s="1"/>
  <c r="CL208" i="8"/>
  <c r="CY208" i="8" s="1"/>
  <c r="CL209" i="8"/>
  <c r="CL210" i="8"/>
  <c r="CZ210" i="8" s="1"/>
  <c r="CL211" i="8"/>
  <c r="CZ211" i="8" s="1"/>
  <c r="CL212" i="8"/>
  <c r="CZ212" i="8" s="1"/>
  <c r="CL213" i="8"/>
  <c r="CZ213" i="8" s="1"/>
  <c r="CL214" i="8"/>
  <c r="CZ214" i="8" s="1"/>
  <c r="CL215" i="8"/>
  <c r="CZ215" i="8" s="1"/>
  <c r="CL216" i="8"/>
  <c r="CZ216" i="8" s="1"/>
  <c r="CL217" i="8"/>
  <c r="CL218" i="8"/>
  <c r="CZ218" i="8" s="1"/>
  <c r="CL219" i="8"/>
  <c r="CY219" i="8" s="1"/>
  <c r="CL220" i="8"/>
  <c r="CY220" i="8" s="1"/>
  <c r="CL221" i="8"/>
  <c r="CL222" i="8"/>
  <c r="CZ222" i="8" s="1"/>
  <c r="CL223" i="8"/>
  <c r="CZ223" i="8" s="1"/>
  <c r="CL224" i="8"/>
  <c r="CZ224" i="8" s="1"/>
  <c r="CL225" i="8"/>
  <c r="CZ225" i="8" s="1"/>
  <c r="CL226" i="8"/>
  <c r="CZ226" i="8" s="1"/>
  <c r="CL227" i="8"/>
  <c r="CZ227" i="8" s="1"/>
  <c r="CL228" i="8"/>
  <c r="CZ228" i="8" s="1"/>
  <c r="CL229" i="8"/>
  <c r="CL230" i="8"/>
  <c r="CY230" i="8" s="1"/>
  <c r="CL231" i="8"/>
  <c r="CY231" i="8" s="1"/>
  <c r="CL232" i="8"/>
  <c r="CY232" i="8" s="1"/>
  <c r="CL233" i="8"/>
  <c r="CL234" i="8"/>
  <c r="CZ234" i="8" s="1"/>
  <c r="CL235" i="8"/>
  <c r="CZ235" i="8" s="1"/>
  <c r="CL236" i="8"/>
  <c r="CZ236" i="8" s="1"/>
  <c r="CL237" i="8"/>
  <c r="CZ237" i="8" s="1"/>
  <c r="CL238" i="8"/>
  <c r="CZ238" i="8" s="1"/>
  <c r="CL239" i="8"/>
  <c r="CZ239" i="8" s="1"/>
  <c r="CL240" i="8"/>
  <c r="CZ240" i="8" s="1"/>
  <c r="CL241" i="8"/>
  <c r="CL242" i="8"/>
  <c r="CZ242" i="8" s="1"/>
  <c r="CL243" i="8"/>
  <c r="CY243" i="8" s="1"/>
  <c r="CL244" i="8"/>
  <c r="CY244" i="8" s="1"/>
  <c r="CL245" i="8"/>
  <c r="CL246" i="8"/>
  <c r="CZ246" i="8" s="1"/>
  <c r="CL247" i="8"/>
  <c r="CZ247" i="8" s="1"/>
  <c r="CL248" i="8"/>
  <c r="CZ248" i="8" s="1"/>
  <c r="CL249" i="8"/>
  <c r="CZ249" i="8" s="1"/>
  <c r="CL250" i="8"/>
  <c r="CZ250" i="8" s="1"/>
  <c r="CL251" i="8"/>
  <c r="CZ251" i="8" s="1"/>
  <c r="CL252" i="8"/>
  <c r="CZ252" i="8" s="1"/>
  <c r="CL253" i="8"/>
  <c r="CL254" i="8"/>
  <c r="CZ254" i="8" s="1"/>
  <c r="CL255" i="8"/>
  <c r="CY255" i="8" s="1"/>
  <c r="CL256" i="8"/>
  <c r="CY256" i="8" s="1"/>
  <c r="CL257" i="8"/>
  <c r="CL258" i="8"/>
  <c r="CZ258" i="8" s="1"/>
  <c r="CL259" i="8"/>
  <c r="CZ259" i="8" s="1"/>
  <c r="CL260" i="8"/>
  <c r="CZ260" i="8" s="1"/>
  <c r="CL261" i="8"/>
  <c r="CZ261" i="8" s="1"/>
  <c r="CL262" i="8"/>
  <c r="CZ262" i="8" s="1"/>
  <c r="CL263" i="8"/>
  <c r="CZ263" i="8" s="1"/>
  <c r="CL264" i="8"/>
  <c r="CY264" i="8" s="1"/>
  <c r="CL265" i="8"/>
  <c r="CL266" i="8"/>
  <c r="CY266" i="8" s="1"/>
  <c r="CL267" i="8"/>
  <c r="CY267" i="8" s="1"/>
  <c r="CL268" i="8"/>
  <c r="CY268" i="8" s="1"/>
  <c r="CL269" i="8"/>
  <c r="CL270" i="8"/>
  <c r="CZ270" i="8" s="1"/>
  <c r="CL271" i="8"/>
  <c r="CZ271" i="8" s="1"/>
  <c r="CL272" i="8"/>
  <c r="CZ272" i="8" s="1"/>
  <c r="CL273" i="8"/>
  <c r="CZ273" i="8" s="1"/>
  <c r="CL274" i="8"/>
  <c r="CZ274" i="8" s="1"/>
  <c r="CL275" i="8"/>
  <c r="CZ275" i="8" s="1"/>
  <c r="CL276" i="8"/>
  <c r="CZ276" i="8" s="1"/>
  <c r="CL277" i="8"/>
  <c r="CL278" i="8"/>
  <c r="CZ278" i="8" s="1"/>
  <c r="CL279" i="8"/>
  <c r="CY279" i="8" s="1"/>
  <c r="CL280" i="8"/>
  <c r="CY280" i="8" s="1"/>
  <c r="CL281" i="8"/>
  <c r="CL282" i="8"/>
  <c r="CZ282" i="8" s="1"/>
  <c r="CL283" i="8"/>
  <c r="CZ283" i="8" s="1"/>
  <c r="CL284" i="8"/>
  <c r="CZ284" i="8" s="1"/>
  <c r="CL285" i="8"/>
  <c r="CZ285" i="8" s="1"/>
  <c r="CL286" i="8"/>
  <c r="CZ286" i="8" s="1"/>
  <c r="CL287" i="8"/>
  <c r="CZ287" i="8" s="1"/>
  <c r="CL288" i="8"/>
  <c r="CY288" i="8" s="1"/>
  <c r="CL289" i="8"/>
  <c r="CL290" i="8"/>
  <c r="CZ290" i="8" s="1"/>
  <c r="CL291" i="8"/>
  <c r="CZ291" i="8" s="1"/>
  <c r="CL292" i="8"/>
  <c r="CY292" i="8" s="1"/>
  <c r="CL293" i="8"/>
  <c r="CL294" i="8"/>
  <c r="CZ294" i="8" s="1"/>
  <c r="CL295" i="8"/>
  <c r="CZ295" i="8" s="1"/>
  <c r="CL296" i="8"/>
  <c r="CZ296" i="8" s="1"/>
  <c r="CL297" i="8"/>
  <c r="CZ297" i="8" s="1"/>
  <c r="CL298" i="8"/>
  <c r="CZ298" i="8" s="1"/>
  <c r="CL299" i="8"/>
  <c r="CZ299" i="8" s="1"/>
  <c r="CL300" i="8"/>
  <c r="CY300" i="8" s="1"/>
  <c r="CL301" i="8"/>
  <c r="CL302" i="8"/>
  <c r="CY302" i="8" s="1"/>
  <c r="CL303" i="8"/>
  <c r="CY303" i="8" s="1"/>
  <c r="CL304" i="8"/>
  <c r="CY304" i="8" s="1"/>
  <c r="CL305" i="8"/>
  <c r="CL306" i="8"/>
  <c r="CY306" i="8" s="1"/>
  <c r="CL307" i="8"/>
  <c r="CZ307" i="8" s="1"/>
  <c r="CL308" i="8"/>
  <c r="CZ308" i="8" s="1"/>
  <c r="CL309" i="8"/>
  <c r="CZ309" i="8" s="1"/>
  <c r="CL310" i="8"/>
  <c r="CZ310" i="8" s="1"/>
  <c r="CL311" i="8"/>
  <c r="CZ311" i="8" s="1"/>
  <c r="CL312" i="8"/>
  <c r="CZ312" i="8" s="1"/>
  <c r="CL313" i="8"/>
  <c r="CL314" i="8"/>
  <c r="CZ314" i="8" s="1"/>
  <c r="CL315" i="8"/>
  <c r="CY315" i="8" s="1"/>
  <c r="CL316" i="8"/>
  <c r="CY316" i="8" s="1"/>
  <c r="CL317" i="8"/>
  <c r="CL318" i="8"/>
  <c r="CZ318" i="8" s="1"/>
  <c r="CL319" i="8"/>
  <c r="CZ319" i="8" s="1"/>
  <c r="CL320" i="8"/>
  <c r="CZ320" i="8" s="1"/>
  <c r="CL321" i="8"/>
  <c r="CZ321" i="8" s="1"/>
  <c r="CL322" i="8"/>
  <c r="CZ322" i="8" s="1"/>
  <c r="CL323" i="8"/>
  <c r="CZ323" i="8" s="1"/>
  <c r="CL324" i="8"/>
  <c r="CZ324" i="8" s="1"/>
  <c r="CL325" i="8"/>
  <c r="CL326" i="8"/>
  <c r="CZ326" i="8" s="1"/>
  <c r="CL327" i="8"/>
  <c r="CZ327" i="8" s="1"/>
  <c r="CL328" i="8"/>
  <c r="CY328" i="8" s="1"/>
  <c r="CL329" i="8"/>
  <c r="CL330" i="8"/>
  <c r="CZ330" i="8" s="1"/>
  <c r="CL331" i="8"/>
  <c r="CZ331" i="8" s="1"/>
  <c r="CL332" i="8"/>
  <c r="CZ332" i="8" s="1"/>
  <c r="CL333" i="8"/>
  <c r="CZ333" i="8" s="1"/>
  <c r="CL334" i="8"/>
  <c r="CZ334" i="8" s="1"/>
  <c r="CL335" i="8"/>
  <c r="CZ335" i="8" s="1"/>
  <c r="CL336" i="8"/>
  <c r="CY336" i="8" s="1"/>
  <c r="CL337" i="8"/>
  <c r="CL338" i="8"/>
  <c r="CY338" i="8" s="1"/>
  <c r="CL339" i="8"/>
  <c r="CY339" i="8" s="1"/>
  <c r="CL340" i="8"/>
  <c r="CY340" i="8" s="1"/>
  <c r="CL341" i="8"/>
  <c r="CL342" i="8"/>
  <c r="CY342" i="8" s="1"/>
  <c r="CL343" i="8"/>
  <c r="CZ343" i="8" s="1"/>
  <c r="CL344" i="8"/>
  <c r="CZ344" i="8" s="1"/>
  <c r="CL345" i="8"/>
  <c r="CZ345" i="8" s="1"/>
  <c r="CL346" i="8"/>
  <c r="CZ346" i="8" s="1"/>
  <c r="CL347" i="8"/>
  <c r="CZ347" i="8" s="1"/>
  <c r="CL348" i="8"/>
  <c r="CZ348" i="8" s="1"/>
  <c r="CL349" i="8"/>
  <c r="CL350" i="8"/>
  <c r="CZ350" i="8" s="1"/>
  <c r="CL351" i="8"/>
  <c r="CZ351" i="8" s="1"/>
  <c r="CL352" i="8"/>
  <c r="CY352" i="8" s="1"/>
  <c r="CL353" i="8"/>
  <c r="CL354" i="8"/>
  <c r="CZ354" i="8" s="1"/>
  <c r="CL355" i="8"/>
  <c r="CZ355" i="8" s="1"/>
  <c r="CL356" i="8"/>
  <c r="CZ356" i="8" s="1"/>
  <c r="CL357" i="8"/>
  <c r="CZ357" i="8" s="1"/>
  <c r="CL358" i="8"/>
  <c r="CZ358" i="8" s="1"/>
  <c r="CL359" i="8"/>
  <c r="CZ359" i="8" s="1"/>
  <c r="CL360" i="8"/>
  <c r="CZ360" i="8" s="1"/>
  <c r="CL361" i="8"/>
  <c r="CL362" i="8"/>
  <c r="CZ362" i="8" s="1"/>
  <c r="CL363" i="8"/>
  <c r="CY363" i="8" s="1"/>
  <c r="CL364" i="8"/>
  <c r="CY364" i="8" s="1"/>
  <c r="CL365" i="8"/>
  <c r="CL366" i="8"/>
  <c r="CY366" i="8" s="1"/>
  <c r="CL367" i="8"/>
  <c r="CZ367" i="8" s="1"/>
  <c r="CL368" i="8"/>
  <c r="CZ368" i="8" s="1"/>
  <c r="CL369" i="8"/>
  <c r="CZ369" i="8" s="1"/>
  <c r="CL370" i="8"/>
  <c r="CY370" i="8" s="1"/>
  <c r="CL371" i="8"/>
  <c r="CZ371" i="8" s="1"/>
  <c r="CL372" i="8"/>
  <c r="CZ372" i="8" s="1"/>
  <c r="CL373" i="8"/>
  <c r="CL374" i="8"/>
  <c r="CZ374" i="8" s="1"/>
  <c r="CL375" i="8"/>
  <c r="CZ375" i="8" s="1"/>
  <c r="CL376" i="8"/>
  <c r="CY376" i="8" s="1"/>
  <c r="CL377" i="8"/>
  <c r="CL378" i="8"/>
  <c r="CZ378" i="8" s="1"/>
  <c r="CL379" i="8"/>
  <c r="CZ379" i="8" s="1"/>
  <c r="CL380" i="8"/>
  <c r="CZ380" i="8" s="1"/>
  <c r="CL381" i="8"/>
  <c r="CZ381" i="8" s="1"/>
  <c r="CL382" i="8"/>
  <c r="CY382" i="8" s="1"/>
  <c r="CL383" i="8"/>
  <c r="CZ383" i="8" s="1"/>
  <c r="CL384" i="8"/>
  <c r="CY384" i="8" s="1"/>
  <c r="CL385" i="8"/>
  <c r="CL386" i="8"/>
  <c r="CY386" i="8" s="1"/>
  <c r="CL387" i="8"/>
  <c r="CY387" i="8" s="1"/>
  <c r="CL388" i="8"/>
  <c r="CY388" i="8" s="1"/>
  <c r="CL389" i="8"/>
  <c r="CZ389" i="8" s="1"/>
  <c r="CL390" i="8"/>
  <c r="CY390" i="8" s="1"/>
  <c r="CL391" i="8"/>
  <c r="CZ391" i="8" s="1"/>
  <c r="CL392" i="8"/>
  <c r="CZ392" i="8" s="1"/>
  <c r="CL393" i="8"/>
  <c r="CZ393" i="8" s="1"/>
  <c r="CL394" i="8"/>
  <c r="CY394" i="8" s="1"/>
  <c r="CL395" i="8"/>
  <c r="CZ395" i="8" s="1"/>
  <c r="CL396" i="8"/>
  <c r="CZ396" i="8" s="1"/>
  <c r="CL397" i="8"/>
  <c r="CL398" i="8"/>
  <c r="CZ398" i="8" s="1"/>
  <c r="CL399" i="8"/>
  <c r="CZ399" i="8" s="1"/>
  <c r="CL400" i="8"/>
  <c r="CY400" i="8" s="1"/>
  <c r="CL401" i="8"/>
  <c r="CZ401" i="8" s="1"/>
  <c r="CL402" i="8"/>
  <c r="CZ402" i="8" s="1"/>
  <c r="CL403" i="8"/>
  <c r="CZ403" i="8" s="1"/>
  <c r="CL404" i="8"/>
  <c r="CZ404" i="8" s="1"/>
  <c r="CL405" i="8"/>
  <c r="CZ405" i="8" s="1"/>
  <c r="CL406" i="8"/>
  <c r="CZ406" i="8" s="1"/>
  <c r="CL407" i="8"/>
  <c r="CZ407" i="8" s="1"/>
  <c r="CL408" i="8"/>
  <c r="CY408" i="8" s="1"/>
  <c r="CL409" i="8"/>
  <c r="CL410" i="8"/>
  <c r="CY410" i="8" s="1"/>
  <c r="CL411" i="8"/>
  <c r="CY411" i="8" s="1"/>
  <c r="CL412" i="8"/>
  <c r="CY412" i="8" s="1"/>
  <c r="CL413" i="8"/>
  <c r="CZ413" i="8" s="1"/>
  <c r="CL414" i="8"/>
  <c r="CY414" i="8" s="1"/>
  <c r="CL415" i="8"/>
  <c r="CZ415" i="8" s="1"/>
  <c r="CL416" i="8"/>
  <c r="CZ416" i="8" s="1"/>
  <c r="CL417" i="8"/>
  <c r="CZ417" i="8" s="1"/>
  <c r="CL418" i="8"/>
  <c r="CY418" i="8" s="1"/>
  <c r="CL419" i="8"/>
  <c r="CZ419" i="8" s="1"/>
  <c r="CL420" i="8"/>
  <c r="CZ420" i="8" s="1"/>
  <c r="CL421" i="8"/>
  <c r="CL422" i="8"/>
  <c r="CZ422" i="8" s="1"/>
  <c r="CL423" i="8"/>
  <c r="CY423" i="8" s="1"/>
  <c r="CL424" i="8"/>
  <c r="CY424" i="8" s="1"/>
  <c r="CL425" i="8"/>
  <c r="CZ425" i="8" s="1"/>
  <c r="CL426" i="8"/>
  <c r="CY426" i="8" s="1"/>
  <c r="CL427" i="8"/>
  <c r="CZ427" i="8" s="1"/>
  <c r="CL428" i="8"/>
  <c r="CZ428" i="8" s="1"/>
  <c r="CL429" i="8"/>
  <c r="CZ429" i="8" s="1"/>
  <c r="CL430" i="8"/>
  <c r="CZ430" i="8" s="1"/>
  <c r="CL431" i="8"/>
  <c r="CZ431" i="8" s="1"/>
  <c r="CL432" i="8"/>
  <c r="CZ432" i="8" s="1"/>
  <c r="CL433" i="8"/>
  <c r="CL434" i="8"/>
  <c r="CZ434" i="8" s="1"/>
  <c r="CL435" i="8"/>
  <c r="CZ435" i="8" s="1"/>
  <c r="CL436" i="8"/>
  <c r="CY436" i="8" s="1"/>
  <c r="CL437" i="8"/>
  <c r="CZ437" i="8" s="1"/>
  <c r="CL438" i="8"/>
  <c r="CY438" i="8" s="1"/>
  <c r="CL439" i="8"/>
  <c r="CZ439" i="8" s="1"/>
  <c r="CL440" i="8"/>
  <c r="CZ440" i="8" s="1"/>
  <c r="CL441" i="8"/>
  <c r="CZ441" i="8" s="1"/>
  <c r="CL442" i="8"/>
  <c r="CY442" i="8" s="1"/>
  <c r="CL443" i="8"/>
  <c r="CZ443" i="8" s="1"/>
  <c r="CL444" i="8"/>
  <c r="CZ444" i="8" s="1"/>
  <c r="CL445" i="8"/>
  <c r="CL446" i="8"/>
  <c r="CZ446" i="8" s="1"/>
  <c r="CL447" i="8"/>
  <c r="CZ447" i="8" s="1"/>
  <c r="CL448" i="8"/>
  <c r="CY448" i="8" s="1"/>
  <c r="CL449" i="8"/>
  <c r="CZ449" i="8" s="1"/>
  <c r="CL450" i="8"/>
  <c r="CZ450" i="8" s="1"/>
  <c r="CL451" i="8"/>
  <c r="CZ451" i="8" s="1"/>
  <c r="CL452" i="8"/>
  <c r="CZ452" i="8" s="1"/>
  <c r="CL453" i="8"/>
  <c r="CZ453" i="8" s="1"/>
  <c r="CL454" i="8"/>
  <c r="CY454" i="8" s="1"/>
  <c r="CL455" i="8"/>
  <c r="CZ455" i="8" s="1"/>
  <c r="CL456" i="8"/>
  <c r="CY456" i="8" s="1"/>
  <c r="CL457" i="8"/>
  <c r="CL458" i="8"/>
  <c r="CY458" i="8" s="1"/>
  <c r="CL459" i="8"/>
  <c r="CY459" i="8" s="1"/>
  <c r="CL460" i="8"/>
  <c r="CY460" i="8" s="1"/>
  <c r="CL461" i="8"/>
  <c r="CZ461" i="8" s="1"/>
  <c r="CL462" i="8"/>
  <c r="CY462" i="8" s="1"/>
  <c r="CL463" i="8"/>
  <c r="CZ463" i="8" s="1"/>
  <c r="CL464" i="8"/>
  <c r="CZ464" i="8" s="1"/>
  <c r="CL465" i="8"/>
  <c r="CZ465" i="8" s="1"/>
  <c r="CL466" i="8"/>
  <c r="CY466" i="8" s="1"/>
  <c r="CL467" i="8"/>
  <c r="CZ467" i="8" s="1"/>
  <c r="CL468" i="8"/>
  <c r="CZ468" i="8" s="1"/>
  <c r="CL469" i="8"/>
  <c r="CL470" i="8"/>
  <c r="CZ470" i="8" s="1"/>
  <c r="CL471" i="8"/>
  <c r="CZ471" i="8" s="1"/>
  <c r="CL472" i="8"/>
  <c r="CY472" i="8" s="1"/>
  <c r="CL473" i="8"/>
  <c r="CZ473" i="8" s="1"/>
  <c r="CL474" i="8"/>
  <c r="CZ474" i="8" s="1"/>
  <c r="CL475" i="8"/>
  <c r="CZ475" i="8" s="1"/>
  <c r="CL476" i="8"/>
  <c r="CZ476" i="8" s="1"/>
  <c r="CL477" i="8"/>
  <c r="CZ477" i="8" s="1"/>
  <c r="CL478" i="8"/>
  <c r="CZ478" i="8" s="1"/>
  <c r="CL479" i="8"/>
  <c r="CZ479" i="8" s="1"/>
  <c r="CL480" i="8"/>
  <c r="CY480" i="8" s="1"/>
  <c r="CL481" i="8"/>
  <c r="CL482" i="8"/>
  <c r="CY482" i="8" s="1"/>
  <c r="CL483" i="8"/>
  <c r="CY483" i="8" s="1"/>
  <c r="CL484" i="8"/>
  <c r="CY484" i="8" s="1"/>
  <c r="CL485" i="8"/>
  <c r="CZ485" i="8" s="1"/>
  <c r="CL486" i="8"/>
  <c r="CY486" i="8" s="1"/>
  <c r="CL487" i="8"/>
  <c r="CZ487" i="8" s="1"/>
  <c r="CL488" i="8"/>
  <c r="CZ488" i="8" s="1"/>
  <c r="CL489" i="8"/>
  <c r="CZ489" i="8" s="1"/>
  <c r="CL490" i="8"/>
  <c r="CY490" i="8" s="1"/>
  <c r="CL491" i="8"/>
  <c r="CZ491" i="8" s="1"/>
  <c r="CL492" i="8"/>
  <c r="CZ492" i="8" s="1"/>
  <c r="CL493" i="8"/>
  <c r="CL494" i="8"/>
  <c r="CZ494" i="8" s="1"/>
  <c r="CL495" i="8"/>
  <c r="CY495" i="8" s="1"/>
  <c r="CL496" i="8"/>
  <c r="CY496" i="8" s="1"/>
  <c r="CL497" i="8"/>
  <c r="CZ497" i="8" s="1"/>
  <c r="CL498" i="8"/>
  <c r="CY498" i="8" s="1"/>
  <c r="CL499" i="8"/>
  <c r="CZ499" i="8" s="1"/>
  <c r="CL500" i="8"/>
  <c r="CZ500" i="8" s="1"/>
  <c r="CL501" i="8"/>
  <c r="CZ501" i="8" s="1"/>
  <c r="CL502" i="8"/>
  <c r="CZ502" i="8" s="1"/>
  <c r="CL503" i="8"/>
  <c r="CZ503" i="8" s="1"/>
  <c r="CL504" i="8"/>
  <c r="CZ504" i="8" s="1"/>
  <c r="CL505" i="8"/>
  <c r="CL506" i="8"/>
  <c r="CZ506" i="8" s="1"/>
  <c r="CL507" i="8"/>
  <c r="CZ507" i="8" s="1"/>
  <c r="CL508" i="8"/>
  <c r="CY508" i="8" s="1"/>
  <c r="CL509" i="8"/>
  <c r="CZ509" i="8" s="1"/>
  <c r="CL510" i="8"/>
  <c r="CY510" i="8" s="1"/>
  <c r="CL511" i="8"/>
  <c r="CZ511" i="8" s="1"/>
  <c r="CL512" i="8"/>
  <c r="CZ512" i="8" s="1"/>
  <c r="CL4" i="8"/>
  <c r="CZ4" i="8" s="1"/>
  <c r="BN5" i="8"/>
  <c r="BN6" i="8"/>
  <c r="CB6" i="8" s="1"/>
  <c r="BN7" i="8"/>
  <c r="CB7" i="8" s="1"/>
  <c r="BN8" i="8"/>
  <c r="BN9" i="8"/>
  <c r="BN10" i="8"/>
  <c r="CB10" i="8" s="1"/>
  <c r="BN11" i="8"/>
  <c r="CB11" i="8" s="1"/>
  <c r="BN12" i="8"/>
  <c r="CB12" i="8" s="1"/>
  <c r="BN13" i="8"/>
  <c r="BN14" i="8"/>
  <c r="BN15" i="8"/>
  <c r="BN16" i="8"/>
  <c r="CA16" i="8" s="1"/>
  <c r="BN17" i="8"/>
  <c r="BN18" i="8"/>
  <c r="CB18" i="8" s="1"/>
  <c r="BN19" i="8"/>
  <c r="CB19" i="8" s="1"/>
  <c r="BN20" i="8"/>
  <c r="BN21" i="8"/>
  <c r="BN22" i="8"/>
  <c r="CB22" i="8" s="1"/>
  <c r="BN23" i="8"/>
  <c r="CB23" i="8" s="1"/>
  <c r="BN24" i="8"/>
  <c r="CB24" i="8" s="1"/>
  <c r="BN25" i="8"/>
  <c r="BN26" i="8"/>
  <c r="BN27" i="8"/>
  <c r="BN28" i="8"/>
  <c r="CA28" i="8" s="1"/>
  <c r="BN29" i="8"/>
  <c r="BN30" i="8"/>
  <c r="CB30" i="8" s="1"/>
  <c r="BN31" i="8"/>
  <c r="CB31" i="8" s="1"/>
  <c r="BN32" i="8"/>
  <c r="BN33" i="8"/>
  <c r="BN34" i="8"/>
  <c r="CB34" i="8" s="1"/>
  <c r="BN35" i="8"/>
  <c r="CB35" i="8" s="1"/>
  <c r="BN36" i="8"/>
  <c r="CB36" i="8" s="1"/>
  <c r="BN37" i="8"/>
  <c r="BN38" i="8"/>
  <c r="BN39" i="8"/>
  <c r="BN40" i="8"/>
  <c r="CA40" i="8" s="1"/>
  <c r="BN41" i="8"/>
  <c r="BN42" i="8"/>
  <c r="CB42" i="8" s="1"/>
  <c r="BN43" i="8"/>
  <c r="CB43" i="8" s="1"/>
  <c r="BN44" i="8"/>
  <c r="BN45" i="8"/>
  <c r="BN46" i="8"/>
  <c r="CB46" i="8" s="1"/>
  <c r="BN47" i="8"/>
  <c r="CB47" i="8" s="1"/>
  <c r="BN48" i="8"/>
  <c r="CB48" i="8" s="1"/>
  <c r="BN49" i="8"/>
  <c r="BN50" i="8"/>
  <c r="BN51" i="8"/>
  <c r="BN52" i="8"/>
  <c r="CA52" i="8" s="1"/>
  <c r="BN53" i="8"/>
  <c r="BN54" i="8"/>
  <c r="CB54" i="8" s="1"/>
  <c r="BN55" i="8"/>
  <c r="CB55" i="8" s="1"/>
  <c r="BN56" i="8"/>
  <c r="BN57" i="8"/>
  <c r="BN58" i="8"/>
  <c r="CB58" i="8" s="1"/>
  <c r="BN59" i="8"/>
  <c r="CA59" i="8" s="1"/>
  <c r="BN60" i="8"/>
  <c r="CB60" i="8" s="1"/>
  <c r="BN61" i="8"/>
  <c r="BN62" i="8"/>
  <c r="BN63" i="8"/>
  <c r="BN64" i="8"/>
  <c r="CA64" i="8" s="1"/>
  <c r="BN65" i="8"/>
  <c r="BN66" i="8"/>
  <c r="CB66" i="8" s="1"/>
  <c r="BN67" i="8"/>
  <c r="CB67" i="8" s="1"/>
  <c r="BN68" i="8"/>
  <c r="BN69" i="8"/>
  <c r="BN70" i="8"/>
  <c r="CB70" i="8" s="1"/>
  <c r="BN71" i="8"/>
  <c r="CA71" i="8" s="1"/>
  <c r="BN72" i="8"/>
  <c r="CB72" i="8" s="1"/>
  <c r="BN73" i="8"/>
  <c r="BN74" i="8"/>
  <c r="BN75" i="8"/>
  <c r="BN76" i="8"/>
  <c r="CA76" i="8" s="1"/>
  <c r="BN77" i="8"/>
  <c r="BN78" i="8"/>
  <c r="CB78" i="8" s="1"/>
  <c r="BN79" i="8"/>
  <c r="CB79" i="8" s="1"/>
  <c r="BN80" i="8"/>
  <c r="BN81" i="8"/>
  <c r="BN82" i="8"/>
  <c r="CB82" i="8" s="1"/>
  <c r="BN83" i="8"/>
  <c r="CB83" i="8" s="1"/>
  <c r="BN84" i="8"/>
  <c r="CB84" i="8" s="1"/>
  <c r="BN85" i="8"/>
  <c r="BN86" i="8"/>
  <c r="BN87" i="8"/>
  <c r="BN88" i="8"/>
  <c r="CA88" i="8" s="1"/>
  <c r="BN89" i="8"/>
  <c r="BN90" i="8"/>
  <c r="CB90" i="8" s="1"/>
  <c r="BN91" i="8"/>
  <c r="CB91" i="8" s="1"/>
  <c r="BN92" i="8"/>
  <c r="BN93" i="8"/>
  <c r="BN94" i="8"/>
  <c r="CB94" i="8" s="1"/>
  <c r="BN95" i="8"/>
  <c r="CB95" i="8" s="1"/>
  <c r="BN96" i="8"/>
  <c r="CB96" i="8" s="1"/>
  <c r="BN97" i="8"/>
  <c r="BN98" i="8"/>
  <c r="BN99" i="8"/>
  <c r="BN100" i="8"/>
  <c r="CA100" i="8" s="1"/>
  <c r="BN101" i="8"/>
  <c r="BN102" i="8"/>
  <c r="CB102" i="8" s="1"/>
  <c r="BN103" i="8"/>
  <c r="CB103" i="8" s="1"/>
  <c r="BN104" i="8"/>
  <c r="BN105" i="8"/>
  <c r="BN106" i="8"/>
  <c r="CB106" i="8" s="1"/>
  <c r="BN107" i="8"/>
  <c r="CB107" i="8" s="1"/>
  <c r="BN108" i="8"/>
  <c r="CB108" i="8" s="1"/>
  <c r="BN109" i="8"/>
  <c r="BN110" i="8"/>
  <c r="BN111" i="8"/>
  <c r="BN112" i="8"/>
  <c r="CA112" i="8" s="1"/>
  <c r="BN113" i="8"/>
  <c r="BN114" i="8"/>
  <c r="CB114" i="8" s="1"/>
  <c r="BN115" i="8"/>
  <c r="CB115" i="8" s="1"/>
  <c r="BN116" i="8"/>
  <c r="BN117" i="8"/>
  <c r="CB117" i="8" s="1"/>
  <c r="BN118" i="8"/>
  <c r="CB118" i="8" s="1"/>
  <c r="BN119" i="8"/>
  <c r="CA119" i="8" s="1"/>
  <c r="BN120" i="8"/>
  <c r="CB120" i="8" s="1"/>
  <c r="BN121" i="8"/>
  <c r="BN122" i="8"/>
  <c r="BN123" i="8"/>
  <c r="BN124" i="8"/>
  <c r="CA124" i="8" s="1"/>
  <c r="BN125" i="8"/>
  <c r="BN126" i="8"/>
  <c r="CB126" i="8" s="1"/>
  <c r="BN127" i="8"/>
  <c r="CB127" i="8" s="1"/>
  <c r="BN128" i="8"/>
  <c r="BN129" i="8"/>
  <c r="CB129" i="8" s="1"/>
  <c r="BN130" i="8"/>
  <c r="CB130" i="8" s="1"/>
  <c r="BN131" i="8"/>
  <c r="CB131" i="8" s="1"/>
  <c r="BN132" i="8"/>
  <c r="CB132" i="8" s="1"/>
  <c r="BN133" i="8"/>
  <c r="BN134" i="8"/>
  <c r="BN135" i="8"/>
  <c r="BN136" i="8"/>
  <c r="CA136" i="8" s="1"/>
  <c r="BN137" i="8"/>
  <c r="BN138" i="8"/>
  <c r="CB138" i="8" s="1"/>
  <c r="BN139" i="8"/>
  <c r="CB139" i="8" s="1"/>
  <c r="BN140" i="8"/>
  <c r="BN141" i="8"/>
  <c r="CB141" i="8" s="1"/>
  <c r="BN142" i="8"/>
  <c r="CB142" i="8" s="1"/>
  <c r="BN143" i="8"/>
  <c r="CA143" i="8" s="1"/>
  <c r="BN144" i="8"/>
  <c r="CB144" i="8" s="1"/>
  <c r="BN145" i="8"/>
  <c r="BN146" i="8"/>
  <c r="BN147" i="8"/>
  <c r="BN148" i="8"/>
  <c r="CA148" i="8" s="1"/>
  <c r="BN149" i="8"/>
  <c r="BN150" i="8"/>
  <c r="CB150" i="8" s="1"/>
  <c r="BN151" i="8"/>
  <c r="CB151" i="8" s="1"/>
  <c r="BN152" i="8"/>
  <c r="BN153" i="8"/>
  <c r="CB153" i="8" s="1"/>
  <c r="BN154" i="8"/>
  <c r="CB154" i="8" s="1"/>
  <c r="BN155" i="8"/>
  <c r="CB155" i="8" s="1"/>
  <c r="BN156" i="8"/>
  <c r="CB156" i="8" s="1"/>
  <c r="BN157" i="8"/>
  <c r="BN158" i="8"/>
  <c r="BN159" i="8"/>
  <c r="BN160" i="8"/>
  <c r="CA160" i="8" s="1"/>
  <c r="BN161" i="8"/>
  <c r="BN162" i="8"/>
  <c r="CB162" i="8" s="1"/>
  <c r="BN163" i="8"/>
  <c r="CB163" i="8" s="1"/>
  <c r="BN164" i="8"/>
  <c r="BN165" i="8"/>
  <c r="CB165" i="8" s="1"/>
  <c r="BN166" i="8"/>
  <c r="CB166" i="8" s="1"/>
  <c r="BN167" i="8"/>
  <c r="CB167" i="8" s="1"/>
  <c r="BN168" i="8"/>
  <c r="CB168" i="8" s="1"/>
  <c r="BN169" i="8"/>
  <c r="BN170" i="8"/>
  <c r="BN171" i="8"/>
  <c r="BN172" i="8"/>
  <c r="CA172" i="8" s="1"/>
  <c r="BN173" i="8"/>
  <c r="BN174" i="8"/>
  <c r="CB174" i="8" s="1"/>
  <c r="BN175" i="8"/>
  <c r="CB175" i="8" s="1"/>
  <c r="BN176" i="8"/>
  <c r="BN177" i="8"/>
  <c r="CB177" i="8" s="1"/>
  <c r="BN178" i="8"/>
  <c r="CB178" i="8" s="1"/>
  <c r="BN179" i="8"/>
  <c r="CB179" i="8" s="1"/>
  <c r="BN180" i="8"/>
  <c r="CB180" i="8" s="1"/>
  <c r="BN181" i="8"/>
  <c r="BN182" i="8"/>
  <c r="BN183" i="8"/>
  <c r="BN184" i="8"/>
  <c r="CA184" i="8" s="1"/>
  <c r="BN185" i="8"/>
  <c r="BN186" i="8"/>
  <c r="CB186" i="8" s="1"/>
  <c r="BN187" i="8"/>
  <c r="CB187" i="8" s="1"/>
  <c r="BN188" i="8"/>
  <c r="BN189" i="8"/>
  <c r="CB189" i="8" s="1"/>
  <c r="BN190" i="8"/>
  <c r="CB190" i="8" s="1"/>
  <c r="BN191" i="8"/>
  <c r="CA191" i="8" s="1"/>
  <c r="BN192" i="8"/>
  <c r="CB192" i="8" s="1"/>
  <c r="BN193" i="8"/>
  <c r="BN194" i="8"/>
  <c r="BN195" i="8"/>
  <c r="BN196" i="8"/>
  <c r="CA196" i="8" s="1"/>
  <c r="BN197" i="8"/>
  <c r="BN198" i="8"/>
  <c r="CB198" i="8" s="1"/>
  <c r="BN199" i="8"/>
  <c r="CB199" i="8" s="1"/>
  <c r="BN200" i="8"/>
  <c r="BN201" i="8"/>
  <c r="CB201" i="8" s="1"/>
  <c r="BN202" i="8"/>
  <c r="CB202" i="8" s="1"/>
  <c r="BN203" i="8"/>
  <c r="CA203" i="8" s="1"/>
  <c r="BN204" i="8"/>
  <c r="CB204" i="8" s="1"/>
  <c r="BN205" i="8"/>
  <c r="BN206" i="8"/>
  <c r="BN207" i="8"/>
  <c r="BN208" i="8"/>
  <c r="CA208" i="8" s="1"/>
  <c r="BN209" i="8"/>
  <c r="BN210" i="8"/>
  <c r="CB210" i="8" s="1"/>
  <c r="BN211" i="8"/>
  <c r="CB211" i="8" s="1"/>
  <c r="BN212" i="8"/>
  <c r="BN213" i="8"/>
  <c r="CB213" i="8" s="1"/>
  <c r="BN214" i="8"/>
  <c r="CB214" i="8" s="1"/>
  <c r="BN215" i="8"/>
  <c r="CA215" i="8" s="1"/>
  <c r="BN216" i="8"/>
  <c r="CB216" i="8" s="1"/>
  <c r="BN217" i="8"/>
  <c r="BN218" i="8"/>
  <c r="BN219" i="8"/>
  <c r="BN220" i="8"/>
  <c r="CA220" i="8" s="1"/>
  <c r="BN221" i="8"/>
  <c r="BN222" i="8"/>
  <c r="CB222" i="8" s="1"/>
  <c r="BN223" i="8"/>
  <c r="CB223" i="8" s="1"/>
  <c r="BN224" i="8"/>
  <c r="BN225" i="8"/>
  <c r="CB225" i="8" s="1"/>
  <c r="BN226" i="8"/>
  <c r="CB226" i="8" s="1"/>
  <c r="BN227" i="8"/>
  <c r="CB227" i="8" s="1"/>
  <c r="BN228" i="8"/>
  <c r="CB228" i="8" s="1"/>
  <c r="BN229" i="8"/>
  <c r="BN230" i="8"/>
  <c r="BN231" i="8"/>
  <c r="BN232" i="8"/>
  <c r="CA232" i="8" s="1"/>
  <c r="BN233" i="8"/>
  <c r="BN234" i="8"/>
  <c r="CB234" i="8" s="1"/>
  <c r="BN235" i="8"/>
  <c r="CB235" i="8" s="1"/>
  <c r="BN236" i="8"/>
  <c r="BN237" i="8"/>
  <c r="CB237" i="8" s="1"/>
  <c r="BN238" i="8"/>
  <c r="CB238" i="8" s="1"/>
  <c r="BN239" i="8"/>
  <c r="CB239" i="8" s="1"/>
  <c r="BN240" i="8"/>
  <c r="CB240" i="8" s="1"/>
  <c r="BN241" i="8"/>
  <c r="BN242" i="8"/>
  <c r="BN243" i="8"/>
  <c r="CA243" i="8" s="1"/>
  <c r="BN244" i="8"/>
  <c r="CA244" i="8" s="1"/>
  <c r="BN245" i="8"/>
  <c r="BN246" i="8"/>
  <c r="CB246" i="8" s="1"/>
  <c r="BN247" i="8"/>
  <c r="CB247" i="8" s="1"/>
  <c r="BN248" i="8"/>
  <c r="BN249" i="8"/>
  <c r="CB249" i="8" s="1"/>
  <c r="BN250" i="8"/>
  <c r="CB250" i="8" s="1"/>
  <c r="BN251" i="8"/>
  <c r="CB251" i="8" s="1"/>
  <c r="BN252" i="8"/>
  <c r="CB252" i="8" s="1"/>
  <c r="BN253" i="8"/>
  <c r="BN254" i="8"/>
  <c r="BN255" i="8"/>
  <c r="CA255" i="8" s="1"/>
  <c r="BN256" i="8"/>
  <c r="CA256" i="8" s="1"/>
  <c r="BN257" i="8"/>
  <c r="BN258" i="8"/>
  <c r="CB258" i="8" s="1"/>
  <c r="BN259" i="8"/>
  <c r="CB259" i="8" s="1"/>
  <c r="BN260" i="8"/>
  <c r="BN261" i="8"/>
  <c r="CB261" i="8" s="1"/>
  <c r="BN262" i="8"/>
  <c r="CB262" i="8" s="1"/>
  <c r="BN263" i="8"/>
  <c r="CA263" i="8" s="1"/>
  <c r="BN264" i="8"/>
  <c r="CB264" i="8" s="1"/>
  <c r="BN265" i="8"/>
  <c r="BN266" i="8"/>
  <c r="BN267" i="8"/>
  <c r="CA267" i="8" s="1"/>
  <c r="BN268" i="8"/>
  <c r="CA268" i="8" s="1"/>
  <c r="BN269" i="8"/>
  <c r="BN270" i="8"/>
  <c r="CB270" i="8" s="1"/>
  <c r="BN271" i="8"/>
  <c r="CB271" i="8" s="1"/>
  <c r="BN272" i="8"/>
  <c r="BN273" i="8"/>
  <c r="CB273" i="8" s="1"/>
  <c r="BN274" i="8"/>
  <c r="CB274" i="8" s="1"/>
  <c r="BN275" i="8"/>
  <c r="CB275" i="8" s="1"/>
  <c r="BN276" i="8"/>
  <c r="CB276" i="8" s="1"/>
  <c r="BN277" i="8"/>
  <c r="CB277" i="8" s="1"/>
  <c r="BN278" i="8"/>
  <c r="BN279" i="8"/>
  <c r="CA279" i="8" s="1"/>
  <c r="BN280" i="8"/>
  <c r="CA280" i="8" s="1"/>
  <c r="BN281" i="8"/>
  <c r="BN282" i="8"/>
  <c r="CB282" i="8" s="1"/>
  <c r="BN283" i="8"/>
  <c r="CB283" i="8" s="1"/>
  <c r="BN284" i="8"/>
  <c r="BN285" i="8"/>
  <c r="CB285" i="8" s="1"/>
  <c r="BN286" i="8"/>
  <c r="CB286" i="8" s="1"/>
  <c r="BN287" i="8"/>
  <c r="CB287" i="8" s="1"/>
  <c r="BN288" i="8"/>
  <c r="CB288" i="8" s="1"/>
  <c r="BN289" i="8"/>
  <c r="CB289" i="8" s="1"/>
  <c r="BN290" i="8"/>
  <c r="BN291" i="8"/>
  <c r="CA291" i="8" s="1"/>
  <c r="BN292" i="8"/>
  <c r="CA292" i="8" s="1"/>
  <c r="BN293" i="8"/>
  <c r="BN294" i="8"/>
  <c r="CB294" i="8" s="1"/>
  <c r="BN295" i="8"/>
  <c r="CB295" i="8" s="1"/>
  <c r="BN296" i="8"/>
  <c r="BN297" i="8"/>
  <c r="CB297" i="8" s="1"/>
  <c r="BN298" i="8"/>
  <c r="CB298" i="8" s="1"/>
  <c r="BN299" i="8"/>
  <c r="CA299" i="8" s="1"/>
  <c r="BN300" i="8"/>
  <c r="CB300" i="8" s="1"/>
  <c r="BN301" i="8"/>
  <c r="CB301" i="8" s="1"/>
  <c r="BN302" i="8"/>
  <c r="BN303" i="8"/>
  <c r="CA303" i="8" s="1"/>
  <c r="BN304" i="8"/>
  <c r="CA304" i="8" s="1"/>
  <c r="BN305" i="8"/>
  <c r="BN306" i="8"/>
  <c r="CB306" i="8" s="1"/>
  <c r="BN307" i="8"/>
  <c r="CB307" i="8" s="1"/>
  <c r="BN308" i="8"/>
  <c r="BN309" i="8"/>
  <c r="CB309" i="8" s="1"/>
  <c r="BN310" i="8"/>
  <c r="CB310" i="8" s="1"/>
  <c r="BN311" i="8"/>
  <c r="CA311" i="8" s="1"/>
  <c r="BN312" i="8"/>
  <c r="CB312" i="8" s="1"/>
  <c r="BN313" i="8"/>
  <c r="CB313" i="8" s="1"/>
  <c r="BN314" i="8"/>
  <c r="BN315" i="8"/>
  <c r="CA315" i="8" s="1"/>
  <c r="BN316" i="8"/>
  <c r="CA316" i="8" s="1"/>
  <c r="BN317" i="8"/>
  <c r="BN318" i="8"/>
  <c r="CB318" i="8" s="1"/>
  <c r="BN319" i="8"/>
  <c r="CB319" i="8" s="1"/>
  <c r="BN320" i="8"/>
  <c r="BN321" i="8"/>
  <c r="CB321" i="8" s="1"/>
  <c r="BN322" i="8"/>
  <c r="CB322" i="8" s="1"/>
  <c r="BN323" i="8"/>
  <c r="CA323" i="8" s="1"/>
  <c r="BN324" i="8"/>
  <c r="CB324" i="8" s="1"/>
  <c r="BN325" i="8"/>
  <c r="CB325" i="8" s="1"/>
  <c r="BN326" i="8"/>
  <c r="BN327" i="8"/>
  <c r="CA327" i="8" s="1"/>
  <c r="BN328" i="8"/>
  <c r="CA328" i="8" s="1"/>
  <c r="BN329" i="8"/>
  <c r="BN330" i="8"/>
  <c r="CB330" i="8" s="1"/>
  <c r="BN331" i="8"/>
  <c r="CB331" i="8" s="1"/>
  <c r="BN332" i="8"/>
  <c r="BN333" i="8"/>
  <c r="CB333" i="8" s="1"/>
  <c r="BN334" i="8"/>
  <c r="CB334" i="8" s="1"/>
  <c r="BN335" i="8"/>
  <c r="CB335" i="8" s="1"/>
  <c r="BN336" i="8"/>
  <c r="CB336" i="8" s="1"/>
  <c r="BN337" i="8"/>
  <c r="CB337" i="8" s="1"/>
  <c r="BN338" i="8"/>
  <c r="BN339" i="8"/>
  <c r="CA339" i="8" s="1"/>
  <c r="BN340" i="8"/>
  <c r="CA340" i="8" s="1"/>
  <c r="BN341" i="8"/>
  <c r="BN342" i="8"/>
  <c r="CB342" i="8" s="1"/>
  <c r="BN343" i="8"/>
  <c r="CB343" i="8" s="1"/>
  <c r="BN344" i="8"/>
  <c r="BN345" i="8"/>
  <c r="CB345" i="8" s="1"/>
  <c r="BN346" i="8"/>
  <c r="CB346" i="8" s="1"/>
  <c r="BN347" i="8"/>
  <c r="CA347" i="8" s="1"/>
  <c r="BN348" i="8"/>
  <c r="CB348" i="8" s="1"/>
  <c r="BN349" i="8"/>
  <c r="CB349" i="8" s="1"/>
  <c r="BN350" i="8"/>
  <c r="BN351" i="8"/>
  <c r="CA351" i="8" s="1"/>
  <c r="BN352" i="8"/>
  <c r="CA352" i="8" s="1"/>
  <c r="BN353" i="8"/>
  <c r="BN354" i="8"/>
  <c r="CB354" i="8" s="1"/>
  <c r="BN355" i="8"/>
  <c r="CB355" i="8" s="1"/>
  <c r="BN356" i="8"/>
  <c r="BN357" i="8"/>
  <c r="CB357" i="8" s="1"/>
  <c r="BN358" i="8"/>
  <c r="CB358" i="8" s="1"/>
  <c r="BN359" i="8"/>
  <c r="CA359" i="8" s="1"/>
  <c r="BN360" i="8"/>
  <c r="CB360" i="8" s="1"/>
  <c r="BN361" i="8"/>
  <c r="CB361" i="8" s="1"/>
  <c r="BN362" i="8"/>
  <c r="BN363" i="8"/>
  <c r="CA363" i="8" s="1"/>
  <c r="BN364" i="8"/>
  <c r="CA364" i="8" s="1"/>
  <c r="BN365" i="8"/>
  <c r="BN366" i="8"/>
  <c r="CB366" i="8" s="1"/>
  <c r="BN367" i="8"/>
  <c r="CB367" i="8" s="1"/>
  <c r="BN368" i="8"/>
  <c r="BN369" i="8"/>
  <c r="CB369" i="8" s="1"/>
  <c r="BN370" i="8"/>
  <c r="CB370" i="8" s="1"/>
  <c r="BN371" i="8"/>
  <c r="CB371" i="8" s="1"/>
  <c r="BN372" i="8"/>
  <c r="CB372" i="8" s="1"/>
  <c r="BN373" i="8"/>
  <c r="CB373" i="8" s="1"/>
  <c r="BN374" i="8"/>
  <c r="BN375" i="8"/>
  <c r="CA375" i="8" s="1"/>
  <c r="BN376" i="8"/>
  <c r="CA376" i="8" s="1"/>
  <c r="BN377" i="8"/>
  <c r="BN378" i="8"/>
  <c r="CB378" i="8" s="1"/>
  <c r="BN379" i="8"/>
  <c r="CB379" i="8" s="1"/>
  <c r="BN380" i="8"/>
  <c r="BN381" i="8"/>
  <c r="CB381" i="8" s="1"/>
  <c r="BN382" i="8"/>
  <c r="CB382" i="8" s="1"/>
  <c r="BN383" i="8"/>
  <c r="CA383" i="8" s="1"/>
  <c r="BN384" i="8"/>
  <c r="CB384" i="8" s="1"/>
  <c r="BN385" i="8"/>
  <c r="CB385" i="8" s="1"/>
  <c r="BN386" i="8"/>
  <c r="BN387" i="8"/>
  <c r="CA387" i="8" s="1"/>
  <c r="BN388" i="8"/>
  <c r="CA388" i="8" s="1"/>
  <c r="BN389" i="8"/>
  <c r="BN390" i="8"/>
  <c r="CB390" i="8" s="1"/>
  <c r="BN391" i="8"/>
  <c r="CB391" i="8" s="1"/>
  <c r="BN392" i="8"/>
  <c r="BN393" i="8"/>
  <c r="CB393" i="8" s="1"/>
  <c r="BN394" i="8"/>
  <c r="CB394" i="8" s="1"/>
  <c r="BN395" i="8"/>
  <c r="CB395" i="8" s="1"/>
  <c r="BN396" i="8"/>
  <c r="CB396" i="8" s="1"/>
  <c r="BN397" i="8"/>
  <c r="CB397" i="8" s="1"/>
  <c r="BN398" i="8"/>
  <c r="BN399" i="8"/>
  <c r="CA399" i="8" s="1"/>
  <c r="BN400" i="8"/>
  <c r="CB400" i="8" s="1"/>
  <c r="BN401" i="8"/>
  <c r="BN402" i="8"/>
  <c r="CB402" i="8" s="1"/>
  <c r="BN403" i="8"/>
  <c r="CB403" i="8" s="1"/>
  <c r="BN404" i="8"/>
  <c r="BN405" i="8"/>
  <c r="CB405" i="8" s="1"/>
  <c r="BN406" i="8"/>
  <c r="CB406" i="8" s="1"/>
  <c r="BN407" i="8"/>
  <c r="CA407" i="8" s="1"/>
  <c r="BN408" i="8"/>
  <c r="CB408" i="8" s="1"/>
  <c r="BN409" i="8"/>
  <c r="CB409" i="8" s="1"/>
  <c r="BN410" i="8"/>
  <c r="BN411" i="8"/>
  <c r="CA411" i="8" s="1"/>
  <c r="BN412" i="8"/>
  <c r="CA412" i="8" s="1"/>
  <c r="BN413" i="8"/>
  <c r="BN414" i="8"/>
  <c r="CB414" i="8" s="1"/>
  <c r="BN415" i="8"/>
  <c r="CB415" i="8" s="1"/>
  <c r="BN416" i="8"/>
  <c r="BN417" i="8"/>
  <c r="CB417" i="8" s="1"/>
  <c r="BN418" i="8"/>
  <c r="CB418" i="8" s="1"/>
  <c r="BN419" i="8"/>
  <c r="CB419" i="8" s="1"/>
  <c r="BN420" i="8"/>
  <c r="CB420" i="8" s="1"/>
  <c r="BN421" i="8"/>
  <c r="CB421" i="8" s="1"/>
  <c r="BN422" i="8"/>
  <c r="CA422" i="8" s="1"/>
  <c r="BN423" i="8"/>
  <c r="CB423" i="8" s="1"/>
  <c r="BN424" i="8"/>
  <c r="CB424" i="8" s="1"/>
  <c r="BN425" i="8"/>
  <c r="BN426" i="8"/>
  <c r="CB426" i="8" s="1"/>
  <c r="BN427" i="8"/>
  <c r="CB427" i="8" s="1"/>
  <c r="BN428" i="8"/>
  <c r="BN429" i="8"/>
  <c r="CB429" i="8" s="1"/>
  <c r="BN430" i="8"/>
  <c r="CB430" i="8" s="1"/>
  <c r="BN431" i="8"/>
  <c r="CB431" i="8" s="1"/>
  <c r="BN432" i="8"/>
  <c r="CB432" i="8" s="1"/>
  <c r="BN433" i="8"/>
  <c r="CB433" i="8" s="1"/>
  <c r="BN434" i="8"/>
  <c r="CA434" i="8" s="1"/>
  <c r="BN435" i="8"/>
  <c r="CA435" i="8" s="1"/>
  <c r="BN436" i="8"/>
  <c r="CA436" i="8" s="1"/>
  <c r="BN437" i="8"/>
  <c r="BN438" i="8"/>
  <c r="CB438" i="8" s="1"/>
  <c r="BN439" i="8"/>
  <c r="CB439" i="8" s="1"/>
  <c r="BN440" i="8"/>
  <c r="BN441" i="8"/>
  <c r="CB441" i="8" s="1"/>
  <c r="BN442" i="8"/>
  <c r="CA442" i="8" s="1"/>
  <c r="BN443" i="8"/>
  <c r="CA443" i="8" s="1"/>
  <c r="BN444" i="8"/>
  <c r="CB444" i="8" s="1"/>
  <c r="BN445" i="8"/>
  <c r="CB445" i="8" s="1"/>
  <c r="BN446" i="8"/>
  <c r="CB446" i="8" s="1"/>
  <c r="BN447" i="8"/>
  <c r="CB447" i="8" s="1"/>
  <c r="BN448" i="8"/>
  <c r="CA448" i="8" s="1"/>
  <c r="BN449" i="8"/>
  <c r="BN450" i="8"/>
  <c r="CB450" i="8" s="1"/>
  <c r="BN451" i="8"/>
  <c r="CB451" i="8" s="1"/>
  <c r="BN452" i="8"/>
  <c r="BN453" i="8"/>
  <c r="CB453" i="8" s="1"/>
  <c r="BN454" i="8"/>
  <c r="CB454" i="8" s="1"/>
  <c r="BN455" i="8"/>
  <c r="CB455" i="8" s="1"/>
  <c r="BN456" i="8"/>
  <c r="CB456" i="8" s="1"/>
  <c r="BN457" i="8"/>
  <c r="CB457" i="8" s="1"/>
  <c r="BN458" i="8"/>
  <c r="CB458" i="8" s="1"/>
  <c r="BN459" i="8"/>
  <c r="CB459" i="8" s="1"/>
  <c r="BN460" i="8"/>
  <c r="CB460" i="8" s="1"/>
  <c r="BN461" i="8"/>
  <c r="BN462" i="8"/>
  <c r="CB462" i="8" s="1"/>
  <c r="BN463" i="8"/>
  <c r="CB463" i="8" s="1"/>
  <c r="BN464" i="8"/>
  <c r="BN465" i="8"/>
  <c r="CB465" i="8" s="1"/>
  <c r="BN466" i="8"/>
  <c r="CA466" i="8" s="1"/>
  <c r="BN467" i="8"/>
  <c r="CA467" i="8" s="1"/>
  <c r="BN468" i="8"/>
  <c r="CB468" i="8" s="1"/>
  <c r="BN469" i="8"/>
  <c r="CB469" i="8" s="1"/>
  <c r="BN470" i="8"/>
  <c r="CA470" i="8" s="1"/>
  <c r="BN471" i="8"/>
  <c r="CA471" i="8" s="1"/>
  <c r="BN472" i="8"/>
  <c r="CA472" i="8" s="1"/>
  <c r="BN473" i="8"/>
  <c r="BN474" i="8"/>
  <c r="CB474" i="8" s="1"/>
  <c r="BN475" i="8"/>
  <c r="CB475" i="8" s="1"/>
  <c r="BN476" i="8"/>
  <c r="BN477" i="8"/>
  <c r="CB477" i="8" s="1"/>
  <c r="BN478" i="8"/>
  <c r="CB478" i="8" s="1"/>
  <c r="BN479" i="8"/>
  <c r="CB479" i="8" s="1"/>
  <c r="BN480" i="8"/>
  <c r="CB480" i="8" s="1"/>
  <c r="BN481" i="8"/>
  <c r="CB481" i="8" s="1"/>
  <c r="BN482" i="8"/>
  <c r="CB482" i="8" s="1"/>
  <c r="BN483" i="8"/>
  <c r="CB483" i="8" s="1"/>
  <c r="BN484" i="8"/>
  <c r="CB484" i="8" s="1"/>
  <c r="BN485" i="8"/>
  <c r="BN486" i="8"/>
  <c r="CB486" i="8" s="1"/>
  <c r="BN487" i="8"/>
  <c r="CB487" i="8" s="1"/>
  <c r="BN488" i="8"/>
  <c r="BN489" i="8"/>
  <c r="CB489" i="8" s="1"/>
  <c r="BN490" i="8"/>
  <c r="CB490" i="8" s="1"/>
  <c r="BN491" i="8"/>
  <c r="CB491" i="8" s="1"/>
  <c r="BN492" i="8"/>
  <c r="CB492" i="8" s="1"/>
  <c r="BN493" i="8"/>
  <c r="CB493" i="8" s="1"/>
  <c r="BN494" i="8"/>
  <c r="CA494" i="8" s="1"/>
  <c r="BN495" i="8"/>
  <c r="CA495" i="8" s="1"/>
  <c r="BN496" i="8"/>
  <c r="CA496" i="8" s="1"/>
  <c r="BN497" i="8"/>
  <c r="BN498" i="8"/>
  <c r="CB498" i="8" s="1"/>
  <c r="BN499" i="8"/>
  <c r="CB499" i="8" s="1"/>
  <c r="BN500" i="8"/>
  <c r="BN501" i="8"/>
  <c r="CB501" i="8" s="1"/>
  <c r="BN502" i="8"/>
  <c r="CA502" i="8" s="1"/>
  <c r="BN503" i="8"/>
  <c r="CB503" i="8" s="1"/>
  <c r="BN504" i="8"/>
  <c r="CB504" i="8" s="1"/>
  <c r="BN505" i="8"/>
  <c r="CB505" i="8" s="1"/>
  <c r="BN506" i="8"/>
  <c r="CB506" i="8" s="1"/>
  <c r="BN507" i="8"/>
  <c r="CB507" i="8" s="1"/>
  <c r="BN508" i="8"/>
  <c r="CB508" i="8" s="1"/>
  <c r="BN509" i="8"/>
  <c r="CB509" i="8" s="1"/>
  <c r="BN510" i="8"/>
  <c r="CB510" i="8" s="1"/>
  <c r="BN511" i="8"/>
  <c r="CB511" i="8" s="1"/>
  <c r="BN512" i="8"/>
  <c r="BN4" i="8"/>
  <c r="CB4" i="8" s="1"/>
  <c r="AQ5" i="8"/>
  <c r="AQ6" i="8"/>
  <c r="AQ7" i="8"/>
  <c r="AQ8" i="8"/>
  <c r="BE8" i="8" s="1"/>
  <c r="AQ9" i="8"/>
  <c r="BE9" i="8" s="1"/>
  <c r="AQ10" i="8"/>
  <c r="BE10" i="8" s="1"/>
  <c r="AQ11" i="8"/>
  <c r="BE11" i="8" s="1"/>
  <c r="AQ12" i="8"/>
  <c r="AQ13" i="8"/>
  <c r="AQ14" i="8"/>
  <c r="AQ15" i="8"/>
  <c r="BD15" i="8" s="1"/>
  <c r="AQ16" i="8"/>
  <c r="BE16" i="8" s="1"/>
  <c r="AQ17" i="8"/>
  <c r="BE17" i="8" s="1"/>
  <c r="AQ18" i="8"/>
  <c r="AQ19" i="8"/>
  <c r="BE19" i="8" s="1"/>
  <c r="AQ20" i="8"/>
  <c r="BE20" i="8" s="1"/>
  <c r="AQ21" i="8"/>
  <c r="BE21" i="8" s="1"/>
  <c r="AQ22" i="8"/>
  <c r="BE22" i="8" s="1"/>
  <c r="AQ23" i="8"/>
  <c r="BE23" i="8" s="1"/>
  <c r="AQ24" i="8"/>
  <c r="AQ25" i="8"/>
  <c r="BD25" i="8" s="1"/>
  <c r="AQ26" i="8"/>
  <c r="AQ27" i="8"/>
  <c r="BD27" i="8" s="1"/>
  <c r="AQ28" i="8"/>
  <c r="BE28" i="8" s="1"/>
  <c r="AQ29" i="8"/>
  <c r="BE29" i="8" s="1"/>
  <c r="AQ30" i="8"/>
  <c r="AQ31" i="8"/>
  <c r="BE31" i="8" s="1"/>
  <c r="AQ32" i="8"/>
  <c r="BE32" i="8" s="1"/>
  <c r="AQ33" i="8"/>
  <c r="BE33" i="8" s="1"/>
  <c r="AQ34" i="8"/>
  <c r="BE34" i="8" s="1"/>
  <c r="AQ35" i="8"/>
  <c r="BE35" i="8" s="1"/>
  <c r="AQ36" i="8"/>
  <c r="AQ37" i="8"/>
  <c r="BD37" i="8" s="1"/>
  <c r="AQ38" i="8"/>
  <c r="AQ39" i="8"/>
  <c r="BD39" i="8" s="1"/>
  <c r="AQ40" i="8"/>
  <c r="BD40" i="8" s="1"/>
  <c r="AQ41" i="8"/>
  <c r="BE41" i="8" s="1"/>
  <c r="AQ42" i="8"/>
  <c r="AQ43" i="8"/>
  <c r="BE43" i="8" s="1"/>
  <c r="AQ44" i="8"/>
  <c r="BE44" i="8" s="1"/>
  <c r="AQ45" i="8"/>
  <c r="BE45" i="8" s="1"/>
  <c r="AQ46" i="8"/>
  <c r="BE46" i="8" s="1"/>
  <c r="AQ47" i="8"/>
  <c r="BE47" i="8" s="1"/>
  <c r="AQ48" i="8"/>
  <c r="AQ49" i="8"/>
  <c r="BD49" i="8" s="1"/>
  <c r="AQ50" i="8"/>
  <c r="AQ51" i="8"/>
  <c r="BD51" i="8" s="1"/>
  <c r="AQ52" i="8"/>
  <c r="BD52" i="8" s="1"/>
  <c r="AQ53" i="8"/>
  <c r="BE53" i="8" s="1"/>
  <c r="AQ54" i="8"/>
  <c r="AQ55" i="8"/>
  <c r="BE55" i="8" s="1"/>
  <c r="AQ56" i="8"/>
  <c r="BE56" i="8" s="1"/>
  <c r="AQ57" i="8"/>
  <c r="BE57" i="8" s="1"/>
  <c r="AQ58" i="8"/>
  <c r="BE58" i="8" s="1"/>
  <c r="AQ59" i="8"/>
  <c r="BE59" i="8" s="1"/>
  <c r="AQ60" i="8"/>
  <c r="AQ61" i="8"/>
  <c r="BD61" i="8" s="1"/>
  <c r="AQ62" i="8"/>
  <c r="AQ63" i="8"/>
  <c r="BD63" i="8" s="1"/>
  <c r="AQ64" i="8"/>
  <c r="BE64" i="8" s="1"/>
  <c r="AQ65" i="8"/>
  <c r="BE65" i="8" s="1"/>
  <c r="AQ66" i="8"/>
  <c r="AQ67" i="8"/>
  <c r="BE67" i="8" s="1"/>
  <c r="AQ68" i="8"/>
  <c r="BE68" i="8" s="1"/>
  <c r="AQ69" i="8"/>
  <c r="BE69" i="8" s="1"/>
  <c r="AQ70" i="8"/>
  <c r="BE70" i="8" s="1"/>
  <c r="AQ71" i="8"/>
  <c r="BE71" i="8" s="1"/>
  <c r="AQ72" i="8"/>
  <c r="AQ73" i="8"/>
  <c r="BD73" i="8" s="1"/>
  <c r="AQ74" i="8"/>
  <c r="AQ75" i="8"/>
  <c r="BD75" i="8" s="1"/>
  <c r="AQ76" i="8"/>
  <c r="BE76" i="8" s="1"/>
  <c r="AQ77" i="8"/>
  <c r="BE77" i="8" s="1"/>
  <c r="AQ78" i="8"/>
  <c r="AQ79" i="8"/>
  <c r="BE79" i="8" s="1"/>
  <c r="AQ80" i="8"/>
  <c r="BE80" i="8" s="1"/>
  <c r="AQ81" i="8"/>
  <c r="BE81" i="8" s="1"/>
  <c r="AQ82" i="8"/>
  <c r="BE82" i="8" s="1"/>
  <c r="AQ83" i="8"/>
  <c r="BE83" i="8" s="1"/>
  <c r="AQ84" i="8"/>
  <c r="AQ85" i="8"/>
  <c r="BD85" i="8" s="1"/>
  <c r="AQ86" i="8"/>
  <c r="AQ87" i="8"/>
  <c r="BD87" i="8" s="1"/>
  <c r="AQ88" i="8"/>
  <c r="BD88" i="8" s="1"/>
  <c r="AQ89" i="8"/>
  <c r="BE89" i="8" s="1"/>
  <c r="AQ90" i="8"/>
  <c r="AQ91" i="8"/>
  <c r="BE91" i="8" s="1"/>
  <c r="AQ92" i="8"/>
  <c r="BE92" i="8" s="1"/>
  <c r="AQ93" i="8"/>
  <c r="BE93" i="8" s="1"/>
  <c r="AQ94" i="8"/>
  <c r="BE94" i="8" s="1"/>
  <c r="AQ95" i="8"/>
  <c r="BE95" i="8" s="1"/>
  <c r="AQ96" i="8"/>
  <c r="AQ97" i="8"/>
  <c r="BD97" i="8" s="1"/>
  <c r="AQ98" i="8"/>
  <c r="AQ99" i="8"/>
  <c r="BD99" i="8" s="1"/>
  <c r="AQ100" i="8"/>
  <c r="BE100" i="8" s="1"/>
  <c r="AQ101" i="8"/>
  <c r="BE101" i="8" s="1"/>
  <c r="AQ102" i="8"/>
  <c r="AQ103" i="8"/>
  <c r="BE103" i="8" s="1"/>
  <c r="AQ104" i="8"/>
  <c r="BE104" i="8" s="1"/>
  <c r="AQ105" i="8"/>
  <c r="BE105" i="8" s="1"/>
  <c r="AQ106" i="8"/>
  <c r="BE106" i="8" s="1"/>
  <c r="AQ107" i="8"/>
  <c r="BE107" i="8" s="1"/>
  <c r="AQ108" i="8"/>
  <c r="AQ109" i="8"/>
  <c r="BD109" i="8" s="1"/>
  <c r="AQ110" i="8"/>
  <c r="AQ111" i="8"/>
  <c r="BD111" i="8" s="1"/>
  <c r="AQ112" i="8"/>
  <c r="BE112" i="8" s="1"/>
  <c r="AQ113" i="8"/>
  <c r="BE113" i="8" s="1"/>
  <c r="AQ114" i="8"/>
  <c r="AQ115" i="8"/>
  <c r="BE115" i="8" s="1"/>
  <c r="AQ116" i="8"/>
  <c r="BE116" i="8" s="1"/>
  <c r="AQ117" i="8"/>
  <c r="BE117" i="8" s="1"/>
  <c r="AQ118" i="8"/>
  <c r="BE118" i="8" s="1"/>
  <c r="AQ119" i="8"/>
  <c r="BE119" i="8" s="1"/>
  <c r="AQ120" i="8"/>
  <c r="AQ121" i="8"/>
  <c r="BD121" i="8" s="1"/>
  <c r="AQ122" i="8"/>
  <c r="AQ123" i="8"/>
  <c r="BD123" i="8" s="1"/>
  <c r="AQ124" i="8"/>
  <c r="BD124" i="8" s="1"/>
  <c r="AQ125" i="8"/>
  <c r="BE125" i="8" s="1"/>
  <c r="AQ126" i="8"/>
  <c r="AQ127" i="8"/>
  <c r="BE127" i="8" s="1"/>
  <c r="AQ128" i="8"/>
  <c r="BE128" i="8" s="1"/>
  <c r="AQ129" i="8"/>
  <c r="BE129" i="8" s="1"/>
  <c r="AQ130" i="8"/>
  <c r="BE130" i="8" s="1"/>
  <c r="AQ131" i="8"/>
  <c r="BE131" i="8" s="1"/>
  <c r="AQ132" i="8"/>
  <c r="AQ133" i="8"/>
  <c r="BD133" i="8" s="1"/>
  <c r="AQ134" i="8"/>
  <c r="BE134" i="8" s="1"/>
  <c r="AQ135" i="8"/>
  <c r="BD135" i="8" s="1"/>
  <c r="AQ136" i="8"/>
  <c r="BE136" i="8" s="1"/>
  <c r="AQ137" i="8"/>
  <c r="BE137" i="8" s="1"/>
  <c r="AQ138" i="8"/>
  <c r="AQ139" i="8"/>
  <c r="BE139" i="8" s="1"/>
  <c r="AQ140" i="8"/>
  <c r="BE140" i="8" s="1"/>
  <c r="AQ141" i="8"/>
  <c r="BE141" i="8" s="1"/>
  <c r="AQ142" i="8"/>
  <c r="BE142" i="8" s="1"/>
  <c r="AQ143" i="8"/>
  <c r="BE143" i="8" s="1"/>
  <c r="AQ144" i="8"/>
  <c r="AQ145" i="8"/>
  <c r="BD145" i="8" s="1"/>
  <c r="AQ146" i="8"/>
  <c r="BE146" i="8" s="1"/>
  <c r="AQ147" i="8"/>
  <c r="BD147" i="8" s="1"/>
  <c r="AQ148" i="8"/>
  <c r="BD148" i="8" s="1"/>
  <c r="AQ149" i="8"/>
  <c r="BE149" i="8" s="1"/>
  <c r="AQ150" i="8"/>
  <c r="AQ151" i="8"/>
  <c r="BE151" i="8" s="1"/>
  <c r="AQ152" i="8"/>
  <c r="BE152" i="8" s="1"/>
  <c r="AQ153" i="8"/>
  <c r="BE153" i="8" s="1"/>
  <c r="AQ154" i="8"/>
  <c r="BE154" i="8" s="1"/>
  <c r="AQ155" i="8"/>
  <c r="BE155" i="8" s="1"/>
  <c r="AQ156" i="8"/>
  <c r="AQ157" i="8"/>
  <c r="BD157" i="8" s="1"/>
  <c r="AQ158" i="8"/>
  <c r="BE158" i="8" s="1"/>
  <c r="AQ159" i="8"/>
  <c r="BD159" i="8" s="1"/>
  <c r="AQ160" i="8"/>
  <c r="BE160" i="8" s="1"/>
  <c r="AQ161" i="8"/>
  <c r="BE161" i="8" s="1"/>
  <c r="AQ162" i="8"/>
  <c r="AQ163" i="8"/>
  <c r="BE163" i="8" s="1"/>
  <c r="AQ164" i="8"/>
  <c r="BE164" i="8" s="1"/>
  <c r="AQ165" i="8"/>
  <c r="BE165" i="8" s="1"/>
  <c r="AQ166" i="8"/>
  <c r="BE166" i="8" s="1"/>
  <c r="AQ167" i="8"/>
  <c r="BE167" i="8" s="1"/>
  <c r="AQ168" i="8"/>
  <c r="AQ169" i="8"/>
  <c r="BD169" i="8" s="1"/>
  <c r="AQ170" i="8"/>
  <c r="BE170" i="8" s="1"/>
  <c r="AQ171" i="8"/>
  <c r="BD171" i="8" s="1"/>
  <c r="AQ172" i="8"/>
  <c r="BE172" i="8" s="1"/>
  <c r="AQ173" i="8"/>
  <c r="BE173" i="8" s="1"/>
  <c r="AQ174" i="8"/>
  <c r="AQ175" i="8"/>
  <c r="BE175" i="8" s="1"/>
  <c r="AQ176" i="8"/>
  <c r="BE176" i="8" s="1"/>
  <c r="AQ177" i="8"/>
  <c r="BE177" i="8" s="1"/>
  <c r="AQ178" i="8"/>
  <c r="BE178" i="8" s="1"/>
  <c r="AQ179" i="8"/>
  <c r="BE179" i="8" s="1"/>
  <c r="AQ180" i="8"/>
  <c r="AQ181" i="8"/>
  <c r="BD181" i="8" s="1"/>
  <c r="AQ182" i="8"/>
  <c r="BE182" i="8" s="1"/>
  <c r="AQ183" i="8"/>
  <c r="BD183" i="8" s="1"/>
  <c r="AQ184" i="8"/>
  <c r="BD184" i="8" s="1"/>
  <c r="AQ185" i="8"/>
  <c r="BE185" i="8" s="1"/>
  <c r="AQ186" i="8"/>
  <c r="AQ187" i="8"/>
  <c r="BE187" i="8" s="1"/>
  <c r="AQ188" i="8"/>
  <c r="BE188" i="8" s="1"/>
  <c r="AQ189" i="8"/>
  <c r="BE189" i="8" s="1"/>
  <c r="AQ190" i="8"/>
  <c r="BE190" i="8" s="1"/>
  <c r="AQ191" i="8"/>
  <c r="BE191" i="8" s="1"/>
  <c r="AQ192" i="8"/>
  <c r="AQ193" i="8"/>
  <c r="BD193" i="8" s="1"/>
  <c r="AQ194" i="8"/>
  <c r="BE194" i="8" s="1"/>
  <c r="AQ195" i="8"/>
  <c r="BD195" i="8" s="1"/>
  <c r="AQ196" i="8"/>
  <c r="BD196" i="8" s="1"/>
  <c r="AQ197" i="8"/>
  <c r="BE197" i="8" s="1"/>
  <c r="AQ198" i="8"/>
  <c r="AQ199" i="8"/>
  <c r="BE199" i="8" s="1"/>
  <c r="AQ200" i="8"/>
  <c r="BE200" i="8" s="1"/>
  <c r="AQ201" i="8"/>
  <c r="BE201" i="8" s="1"/>
  <c r="AQ202" i="8"/>
  <c r="BE202" i="8" s="1"/>
  <c r="AQ203" i="8"/>
  <c r="BE203" i="8" s="1"/>
  <c r="AQ204" i="8"/>
  <c r="AQ205" i="8"/>
  <c r="BD205" i="8" s="1"/>
  <c r="AQ206" i="8"/>
  <c r="BE206" i="8" s="1"/>
  <c r="AQ207" i="8"/>
  <c r="BD207" i="8" s="1"/>
  <c r="AQ208" i="8"/>
  <c r="BE208" i="8" s="1"/>
  <c r="AQ209" i="8"/>
  <c r="BE209" i="8" s="1"/>
  <c r="AQ210" i="8"/>
  <c r="AQ211" i="8"/>
  <c r="BE211" i="8" s="1"/>
  <c r="AQ212" i="8"/>
  <c r="BE212" i="8" s="1"/>
  <c r="AQ213" i="8"/>
  <c r="BE213" i="8" s="1"/>
  <c r="AQ214" i="8"/>
  <c r="BE214" i="8" s="1"/>
  <c r="AQ215" i="8"/>
  <c r="BE215" i="8" s="1"/>
  <c r="AQ216" i="8"/>
  <c r="AQ217" i="8"/>
  <c r="BD217" i="8" s="1"/>
  <c r="AQ218" i="8"/>
  <c r="BE218" i="8" s="1"/>
  <c r="AQ219" i="8"/>
  <c r="BD219" i="8" s="1"/>
  <c r="AQ220" i="8"/>
  <c r="BE220" i="8" s="1"/>
  <c r="AQ221" i="8"/>
  <c r="BE221" i="8" s="1"/>
  <c r="AQ222" i="8"/>
  <c r="AQ223" i="8"/>
  <c r="BE223" i="8" s="1"/>
  <c r="AQ224" i="8"/>
  <c r="BE224" i="8" s="1"/>
  <c r="AQ225" i="8"/>
  <c r="BE225" i="8" s="1"/>
  <c r="AQ226" i="8"/>
  <c r="BE226" i="8" s="1"/>
  <c r="AQ227" i="8"/>
  <c r="BE227" i="8" s="1"/>
  <c r="AQ228" i="8"/>
  <c r="AQ229" i="8"/>
  <c r="BD229" i="8" s="1"/>
  <c r="AQ230" i="8"/>
  <c r="BE230" i="8" s="1"/>
  <c r="AQ231" i="8"/>
  <c r="BD231" i="8" s="1"/>
  <c r="AQ232" i="8"/>
  <c r="BD232" i="8" s="1"/>
  <c r="AQ233" i="8"/>
  <c r="BE233" i="8" s="1"/>
  <c r="AQ234" i="8"/>
  <c r="BE234" i="8" s="1"/>
  <c r="AQ235" i="8"/>
  <c r="BE235" i="8" s="1"/>
  <c r="AQ236" i="8"/>
  <c r="BE236" i="8" s="1"/>
  <c r="AQ237" i="8"/>
  <c r="BE237" i="8" s="1"/>
  <c r="AQ238" i="8"/>
  <c r="BE238" i="8" s="1"/>
  <c r="AQ239" i="8"/>
  <c r="BE239" i="8" s="1"/>
  <c r="AQ240" i="8"/>
  <c r="AQ241" i="8"/>
  <c r="BD241" i="8" s="1"/>
  <c r="AQ242" i="8"/>
  <c r="BE242" i="8" s="1"/>
  <c r="AQ243" i="8"/>
  <c r="BD243" i="8" s="1"/>
  <c r="AQ244" i="8"/>
  <c r="BD244" i="8" s="1"/>
  <c r="AQ245" i="8"/>
  <c r="BE245" i="8" s="1"/>
  <c r="AQ246" i="8"/>
  <c r="BE246" i="8" s="1"/>
  <c r="AQ247" i="8"/>
  <c r="BE247" i="8" s="1"/>
  <c r="AQ248" i="8"/>
  <c r="BE248" i="8" s="1"/>
  <c r="AQ249" i="8"/>
  <c r="BE249" i="8" s="1"/>
  <c r="AQ250" i="8"/>
  <c r="BE250" i="8" s="1"/>
  <c r="AQ251" i="8"/>
  <c r="BE251" i="8" s="1"/>
  <c r="AQ252" i="8"/>
  <c r="AQ253" i="8"/>
  <c r="BD253" i="8" s="1"/>
  <c r="AQ254" i="8"/>
  <c r="BE254" i="8" s="1"/>
  <c r="AQ255" i="8"/>
  <c r="BD255" i="8" s="1"/>
  <c r="AQ256" i="8"/>
  <c r="BE256" i="8" s="1"/>
  <c r="AQ257" i="8"/>
  <c r="BE257" i="8" s="1"/>
  <c r="AQ258" i="8"/>
  <c r="BE258" i="8" s="1"/>
  <c r="AQ259" i="8"/>
  <c r="BE259" i="8" s="1"/>
  <c r="AQ260" i="8"/>
  <c r="BE260" i="8" s="1"/>
  <c r="AQ261" i="8"/>
  <c r="BE261" i="8" s="1"/>
  <c r="AQ262" i="8"/>
  <c r="BE262" i="8" s="1"/>
  <c r="AQ263" i="8"/>
  <c r="BE263" i="8" s="1"/>
  <c r="AQ264" i="8"/>
  <c r="AQ265" i="8"/>
  <c r="BD265" i="8" s="1"/>
  <c r="AQ266" i="8"/>
  <c r="BD266" i="8" s="1"/>
  <c r="AQ267" i="8"/>
  <c r="BD267" i="8" s="1"/>
  <c r="AQ268" i="8"/>
  <c r="BD268" i="8" s="1"/>
  <c r="AQ269" i="8"/>
  <c r="BE269" i="8" s="1"/>
  <c r="AQ270" i="8"/>
  <c r="BE270" i="8" s="1"/>
  <c r="AQ271" i="8"/>
  <c r="BE271" i="8" s="1"/>
  <c r="AQ272" i="8"/>
  <c r="BE272" i="8" s="1"/>
  <c r="AQ273" i="8"/>
  <c r="BE273" i="8" s="1"/>
  <c r="AQ274" i="8"/>
  <c r="BE274" i="8" s="1"/>
  <c r="AQ275" i="8"/>
  <c r="BE275" i="8" s="1"/>
  <c r="AQ276" i="8"/>
  <c r="AQ277" i="8"/>
  <c r="BD277" i="8" s="1"/>
  <c r="AQ278" i="8"/>
  <c r="BD278" i="8" s="1"/>
  <c r="AQ279" i="8"/>
  <c r="BD279" i="8" s="1"/>
  <c r="AQ280" i="8"/>
  <c r="BD280" i="8" s="1"/>
  <c r="AQ281" i="8"/>
  <c r="BE281" i="8" s="1"/>
  <c r="AQ282" i="8"/>
  <c r="BE282" i="8" s="1"/>
  <c r="AQ283" i="8"/>
  <c r="BE283" i="8" s="1"/>
  <c r="AQ284" i="8"/>
  <c r="BE284" i="8" s="1"/>
  <c r="AQ285" i="8"/>
  <c r="BE285" i="8" s="1"/>
  <c r="AQ286" i="8"/>
  <c r="BE286" i="8" s="1"/>
  <c r="AQ287" i="8"/>
  <c r="BE287" i="8" s="1"/>
  <c r="AQ288" i="8"/>
  <c r="AQ289" i="8"/>
  <c r="BD289" i="8" s="1"/>
  <c r="AQ290" i="8"/>
  <c r="BE290" i="8" s="1"/>
  <c r="AQ291" i="8"/>
  <c r="BD291" i="8" s="1"/>
  <c r="AQ292" i="8"/>
  <c r="BE292" i="8" s="1"/>
  <c r="AQ293" i="8"/>
  <c r="BE293" i="8" s="1"/>
  <c r="AQ294" i="8"/>
  <c r="BE294" i="8" s="1"/>
  <c r="AQ295" i="8"/>
  <c r="BE295" i="8" s="1"/>
  <c r="AQ296" i="8"/>
  <c r="BE296" i="8" s="1"/>
  <c r="AQ297" i="8"/>
  <c r="BE297" i="8" s="1"/>
  <c r="AQ298" i="8"/>
  <c r="BE298" i="8" s="1"/>
  <c r="AQ299" i="8"/>
  <c r="BE299" i="8" s="1"/>
  <c r="AQ300" i="8"/>
  <c r="AQ301" i="8"/>
  <c r="BD301" i="8" s="1"/>
  <c r="AQ302" i="8"/>
  <c r="BE302" i="8" s="1"/>
  <c r="AQ303" i="8"/>
  <c r="BD303" i="8" s="1"/>
  <c r="AQ304" i="8"/>
  <c r="BE304" i="8" s="1"/>
  <c r="AQ305" i="8"/>
  <c r="BE305" i="8" s="1"/>
  <c r="AQ306" i="8"/>
  <c r="BE306" i="8" s="1"/>
  <c r="AQ307" i="8"/>
  <c r="BE307" i="8" s="1"/>
  <c r="AQ308" i="8"/>
  <c r="BE308" i="8" s="1"/>
  <c r="AQ309" i="8"/>
  <c r="BE309" i="8" s="1"/>
  <c r="AQ310" i="8"/>
  <c r="BE310" i="8" s="1"/>
  <c r="AQ311" i="8"/>
  <c r="BE311" i="8" s="1"/>
  <c r="AQ312" i="8"/>
  <c r="AQ313" i="8"/>
  <c r="BD313" i="8" s="1"/>
  <c r="AQ314" i="8"/>
  <c r="BD314" i="8" s="1"/>
  <c r="AQ315" i="8"/>
  <c r="BD315" i="8" s="1"/>
  <c r="AQ316" i="8"/>
  <c r="BD316" i="8" s="1"/>
  <c r="AQ317" i="8"/>
  <c r="BE317" i="8" s="1"/>
  <c r="AQ318" i="8"/>
  <c r="BE318" i="8" s="1"/>
  <c r="AQ319" i="8"/>
  <c r="BE319" i="8" s="1"/>
  <c r="AQ320" i="8"/>
  <c r="BE320" i="8" s="1"/>
  <c r="AQ321" i="8"/>
  <c r="BE321" i="8" s="1"/>
  <c r="AQ322" i="8"/>
  <c r="BE322" i="8" s="1"/>
  <c r="AQ323" i="8"/>
  <c r="BE323" i="8" s="1"/>
  <c r="AQ324" i="8"/>
  <c r="AQ325" i="8"/>
  <c r="BD325" i="8" s="1"/>
  <c r="AQ326" i="8"/>
  <c r="BD326" i="8" s="1"/>
  <c r="AQ327" i="8"/>
  <c r="BD327" i="8" s="1"/>
  <c r="AQ328" i="8"/>
  <c r="BD328" i="8" s="1"/>
  <c r="AQ329" i="8"/>
  <c r="BE329" i="8" s="1"/>
  <c r="AQ330" i="8"/>
  <c r="BE330" i="8" s="1"/>
  <c r="AQ331" i="8"/>
  <c r="BE331" i="8" s="1"/>
  <c r="AQ332" i="8"/>
  <c r="BE332" i="8" s="1"/>
  <c r="AQ333" i="8"/>
  <c r="BE333" i="8" s="1"/>
  <c r="AQ334" i="8"/>
  <c r="BE334" i="8" s="1"/>
  <c r="AQ335" i="8"/>
  <c r="BE335" i="8" s="1"/>
  <c r="AQ336" i="8"/>
  <c r="AQ337" i="8"/>
  <c r="BD337" i="8" s="1"/>
  <c r="AQ338" i="8"/>
  <c r="BE338" i="8" s="1"/>
  <c r="AQ339" i="8"/>
  <c r="BD339" i="8" s="1"/>
  <c r="AQ340" i="8"/>
  <c r="BE340" i="8" s="1"/>
  <c r="AQ341" i="8"/>
  <c r="BE341" i="8" s="1"/>
  <c r="AQ342" i="8"/>
  <c r="BE342" i="8" s="1"/>
  <c r="AQ343" i="8"/>
  <c r="BE343" i="8" s="1"/>
  <c r="AQ344" i="8"/>
  <c r="BE344" i="8" s="1"/>
  <c r="AQ345" i="8"/>
  <c r="BE345" i="8" s="1"/>
  <c r="AQ346" i="8"/>
  <c r="BE346" i="8" s="1"/>
  <c r="AQ347" i="8"/>
  <c r="BE347" i="8" s="1"/>
  <c r="AQ348" i="8"/>
  <c r="AQ349" i="8"/>
  <c r="BD349" i="8" s="1"/>
  <c r="AQ350" i="8"/>
  <c r="BD350" i="8" s="1"/>
  <c r="AQ351" i="8"/>
  <c r="BD351" i="8" s="1"/>
  <c r="AQ352" i="8"/>
  <c r="BD352" i="8" s="1"/>
  <c r="AQ353" i="8"/>
  <c r="BE353" i="8" s="1"/>
  <c r="AQ354" i="8"/>
  <c r="BE354" i="8" s="1"/>
  <c r="AQ355" i="8"/>
  <c r="BE355" i="8" s="1"/>
  <c r="AQ356" i="8"/>
  <c r="BE356" i="8" s="1"/>
  <c r="AQ357" i="8"/>
  <c r="BE357" i="8" s="1"/>
  <c r="AQ358" i="8"/>
  <c r="BE358" i="8" s="1"/>
  <c r="AQ359" i="8"/>
  <c r="BE359" i="8" s="1"/>
  <c r="AQ360" i="8"/>
  <c r="AQ361" i="8"/>
  <c r="BD361" i="8" s="1"/>
  <c r="AQ362" i="8"/>
  <c r="BE362" i="8" s="1"/>
  <c r="AQ363" i="8"/>
  <c r="BD363" i="8" s="1"/>
  <c r="AQ364" i="8"/>
  <c r="BE364" i="8" s="1"/>
  <c r="AQ365" i="8"/>
  <c r="BE365" i="8" s="1"/>
  <c r="AQ366" i="8"/>
  <c r="BE366" i="8" s="1"/>
  <c r="AQ367" i="8"/>
  <c r="BE367" i="8" s="1"/>
  <c r="AQ368" i="8"/>
  <c r="BE368" i="8" s="1"/>
  <c r="AQ369" i="8"/>
  <c r="BE369" i="8" s="1"/>
  <c r="AQ370" i="8"/>
  <c r="BE370" i="8" s="1"/>
  <c r="AQ371" i="8"/>
  <c r="BE371" i="8" s="1"/>
  <c r="AQ372" i="8"/>
  <c r="AQ373" i="8"/>
  <c r="BD373" i="8" s="1"/>
  <c r="AQ374" i="8"/>
  <c r="BD374" i="8" s="1"/>
  <c r="AQ375" i="8"/>
  <c r="BD375" i="8" s="1"/>
  <c r="AQ376" i="8"/>
  <c r="BD376" i="8" s="1"/>
  <c r="AQ377" i="8"/>
  <c r="BE377" i="8" s="1"/>
  <c r="AQ378" i="8"/>
  <c r="BE378" i="8" s="1"/>
  <c r="AQ379" i="8"/>
  <c r="BE379" i="8" s="1"/>
  <c r="AQ380" i="8"/>
  <c r="BE380" i="8" s="1"/>
  <c r="AQ381" i="8"/>
  <c r="BE381" i="8" s="1"/>
  <c r="AQ382" i="8"/>
  <c r="BE382" i="8" s="1"/>
  <c r="AQ383" i="8"/>
  <c r="BE383" i="8" s="1"/>
  <c r="AQ384" i="8"/>
  <c r="AQ385" i="8"/>
  <c r="BD385" i="8" s="1"/>
  <c r="AQ386" i="8"/>
  <c r="BE386" i="8" s="1"/>
  <c r="AQ387" i="8"/>
  <c r="BD387" i="8" s="1"/>
  <c r="AQ388" i="8"/>
  <c r="BD388" i="8" s="1"/>
  <c r="AQ389" i="8"/>
  <c r="BE389" i="8" s="1"/>
  <c r="AQ390" i="8"/>
  <c r="BE390" i="8" s="1"/>
  <c r="AQ391" i="8"/>
  <c r="BE391" i="8" s="1"/>
  <c r="AQ392" i="8"/>
  <c r="BE392" i="8" s="1"/>
  <c r="AQ393" i="8"/>
  <c r="BE393" i="8" s="1"/>
  <c r="AQ394" i="8"/>
  <c r="BE394" i="8" s="1"/>
  <c r="AQ395" i="8"/>
  <c r="BE395" i="8" s="1"/>
  <c r="AQ396" i="8"/>
  <c r="AQ397" i="8"/>
  <c r="BD397" i="8" s="1"/>
  <c r="AQ398" i="8"/>
  <c r="BE398" i="8" s="1"/>
  <c r="AQ399" i="8"/>
  <c r="BE399" i="8" s="1"/>
  <c r="AQ400" i="8"/>
  <c r="BE400" i="8" s="1"/>
  <c r="AQ401" i="8"/>
  <c r="BE401" i="8" s="1"/>
  <c r="AQ402" i="8"/>
  <c r="BE402" i="8" s="1"/>
  <c r="AQ403" i="8"/>
  <c r="BE403" i="8" s="1"/>
  <c r="AQ404" i="8"/>
  <c r="BE404" i="8" s="1"/>
  <c r="AQ405" i="8"/>
  <c r="BE405" i="8" s="1"/>
  <c r="AQ406" i="8"/>
  <c r="BE406" i="8" s="1"/>
  <c r="AQ407" i="8"/>
  <c r="BE407" i="8" s="1"/>
  <c r="AQ408" i="8"/>
  <c r="AQ409" i="8"/>
  <c r="BD409" i="8" s="1"/>
  <c r="AQ410" i="8"/>
  <c r="BD410" i="8" s="1"/>
  <c r="AQ411" i="8"/>
  <c r="BD411" i="8" s="1"/>
  <c r="AQ412" i="8"/>
  <c r="BD412" i="8" s="1"/>
  <c r="AQ413" i="8"/>
  <c r="BE413" i="8" s="1"/>
  <c r="AQ414" i="8"/>
  <c r="BE414" i="8" s="1"/>
  <c r="AQ415" i="8"/>
  <c r="BE415" i="8" s="1"/>
  <c r="AQ416" i="8"/>
  <c r="BE416" i="8" s="1"/>
  <c r="AQ417" i="8"/>
  <c r="BE417" i="8" s="1"/>
  <c r="AQ418" i="8"/>
  <c r="BE418" i="8" s="1"/>
  <c r="AQ419" i="8"/>
  <c r="BE419" i="8" s="1"/>
  <c r="AQ420" i="8"/>
  <c r="AQ421" i="8"/>
  <c r="BD421" i="8" s="1"/>
  <c r="AQ422" i="8"/>
  <c r="BD422" i="8" s="1"/>
  <c r="AQ423" i="8"/>
  <c r="BD423" i="8" s="1"/>
  <c r="AQ424" i="8"/>
  <c r="BD424" i="8" s="1"/>
  <c r="AQ425" i="8"/>
  <c r="BE425" i="8" s="1"/>
  <c r="AQ426" i="8"/>
  <c r="BE426" i="8" s="1"/>
  <c r="AQ427" i="8"/>
  <c r="BE427" i="8" s="1"/>
  <c r="AQ428" i="8"/>
  <c r="BE428" i="8" s="1"/>
  <c r="AQ429" i="8"/>
  <c r="BE429" i="8" s="1"/>
  <c r="AQ430" i="8"/>
  <c r="BE430" i="8" s="1"/>
  <c r="AQ431" i="8"/>
  <c r="BE431" i="8" s="1"/>
  <c r="AQ432" i="8"/>
  <c r="AQ433" i="8"/>
  <c r="BD433" i="8" s="1"/>
  <c r="AQ434" i="8"/>
  <c r="BD434" i="8" s="1"/>
  <c r="AQ435" i="8"/>
  <c r="BD435" i="8" s="1"/>
  <c r="AQ436" i="8"/>
  <c r="BD436" i="8" s="1"/>
  <c r="AQ437" i="8"/>
  <c r="BE437" i="8" s="1"/>
  <c r="AQ438" i="8"/>
  <c r="BE438" i="8" s="1"/>
  <c r="AQ439" i="8"/>
  <c r="BE439" i="8" s="1"/>
  <c r="AQ440" i="8"/>
  <c r="BE440" i="8" s="1"/>
  <c r="AQ441" i="8"/>
  <c r="BE441" i="8" s="1"/>
  <c r="AQ442" i="8"/>
  <c r="BE442" i="8" s="1"/>
  <c r="AQ443" i="8"/>
  <c r="BE443" i="8" s="1"/>
  <c r="AQ444" i="8"/>
  <c r="AQ445" i="8"/>
  <c r="BD445" i="8" s="1"/>
  <c r="AQ446" i="8"/>
  <c r="BE446" i="8" s="1"/>
  <c r="AQ447" i="8"/>
  <c r="BE447" i="8" s="1"/>
  <c r="AQ448" i="8"/>
  <c r="BD448" i="8" s="1"/>
  <c r="AQ449" i="8"/>
  <c r="BE449" i="8" s="1"/>
  <c r="AQ450" i="8"/>
  <c r="BE450" i="8" s="1"/>
  <c r="AQ451" i="8"/>
  <c r="BE451" i="8" s="1"/>
  <c r="AQ452" i="8"/>
  <c r="BE452" i="8" s="1"/>
  <c r="AQ453" i="8"/>
  <c r="BE453" i="8" s="1"/>
  <c r="AQ454" i="8"/>
  <c r="BE454" i="8" s="1"/>
  <c r="AQ455" i="8"/>
  <c r="BE455" i="8" s="1"/>
  <c r="AQ456" i="8"/>
  <c r="AQ457" i="8"/>
  <c r="BD457" i="8" s="1"/>
  <c r="AQ458" i="8"/>
  <c r="BD458" i="8" s="1"/>
  <c r="AQ459" i="8"/>
  <c r="BD459" i="8" s="1"/>
  <c r="AQ460" i="8"/>
  <c r="BD460" i="8" s="1"/>
  <c r="AQ461" i="8"/>
  <c r="BE461" i="8" s="1"/>
  <c r="AQ462" i="8"/>
  <c r="BE462" i="8" s="1"/>
  <c r="AQ463" i="8"/>
  <c r="BE463" i="8" s="1"/>
  <c r="AQ464" i="8"/>
  <c r="BE464" i="8" s="1"/>
  <c r="AQ465" i="8"/>
  <c r="BE465" i="8" s="1"/>
  <c r="AQ466" i="8"/>
  <c r="BE466" i="8" s="1"/>
  <c r="AQ467" i="8"/>
  <c r="BE467" i="8" s="1"/>
  <c r="AQ468" i="8"/>
  <c r="AQ469" i="8"/>
  <c r="BD469" i="8" s="1"/>
  <c r="AQ470" i="8"/>
  <c r="BE470" i="8" s="1"/>
  <c r="AQ471" i="8"/>
  <c r="BE471" i="8" s="1"/>
  <c r="AQ472" i="8"/>
  <c r="BE472" i="8" s="1"/>
  <c r="AQ473" i="8"/>
  <c r="BE473" i="8" s="1"/>
  <c r="AQ474" i="8"/>
  <c r="BE474" i="8" s="1"/>
  <c r="AQ475" i="8"/>
  <c r="BE475" i="8" s="1"/>
  <c r="AQ476" i="8"/>
  <c r="BE476" i="8" s="1"/>
  <c r="AQ477" i="8"/>
  <c r="BE477" i="8" s="1"/>
  <c r="AQ478" i="8"/>
  <c r="BE478" i="8" s="1"/>
  <c r="AQ479" i="8"/>
  <c r="BE479" i="8" s="1"/>
  <c r="AQ480" i="8"/>
  <c r="AQ481" i="8"/>
  <c r="BD481" i="8" s="1"/>
  <c r="AQ482" i="8"/>
  <c r="BD482" i="8" s="1"/>
  <c r="AQ483" i="8"/>
  <c r="BD483" i="8" s="1"/>
  <c r="AQ484" i="8"/>
  <c r="BD484" i="8" s="1"/>
  <c r="AQ485" i="8"/>
  <c r="BE485" i="8" s="1"/>
  <c r="AQ486" i="8"/>
  <c r="BE486" i="8" s="1"/>
  <c r="AQ487" i="8"/>
  <c r="BE487" i="8" s="1"/>
  <c r="AQ488" i="8"/>
  <c r="BE488" i="8" s="1"/>
  <c r="AQ489" i="8"/>
  <c r="BE489" i="8" s="1"/>
  <c r="AQ490" i="8"/>
  <c r="BE490" i="8" s="1"/>
  <c r="AQ491" i="8"/>
  <c r="BE491" i="8" s="1"/>
  <c r="AQ492" i="8"/>
  <c r="AQ493" i="8"/>
  <c r="BD493" i="8" s="1"/>
  <c r="AQ494" i="8"/>
  <c r="BD494" i="8" s="1"/>
  <c r="AQ495" i="8"/>
  <c r="BD495" i="8" s="1"/>
  <c r="AQ496" i="8"/>
  <c r="BD496" i="8" s="1"/>
  <c r="AQ497" i="8"/>
  <c r="BE497" i="8" s="1"/>
  <c r="AQ498" i="8"/>
  <c r="BE498" i="8" s="1"/>
  <c r="AQ499" i="8"/>
  <c r="BE499" i="8" s="1"/>
  <c r="AQ500" i="8"/>
  <c r="BE500" i="8" s="1"/>
  <c r="AQ501" i="8"/>
  <c r="BE501" i="8" s="1"/>
  <c r="AQ502" i="8"/>
  <c r="BE502" i="8" s="1"/>
  <c r="AQ503" i="8"/>
  <c r="BE503" i="8" s="1"/>
  <c r="AQ504" i="8"/>
  <c r="AQ505" i="8"/>
  <c r="BE505" i="8" s="1"/>
  <c r="AQ506" i="8"/>
  <c r="BE506" i="8" s="1"/>
  <c r="AQ507" i="8"/>
  <c r="BE507" i="8" s="1"/>
  <c r="AQ508" i="8"/>
  <c r="BE508" i="8" s="1"/>
  <c r="AQ509" i="8"/>
  <c r="BE509" i="8" s="1"/>
  <c r="AQ510" i="8"/>
  <c r="BE510" i="8" s="1"/>
  <c r="AQ511" i="8"/>
  <c r="BE511" i="8" s="1"/>
  <c r="AQ512" i="8"/>
  <c r="BE512" i="8" s="1"/>
  <c r="AQ4" i="8"/>
  <c r="BE4" i="8" s="1"/>
  <c r="P5" i="8"/>
  <c r="AC5" i="8" s="1"/>
  <c r="P6" i="8"/>
  <c r="AC6" i="8" s="1"/>
  <c r="P7" i="8"/>
  <c r="AC7" i="8" s="1"/>
  <c r="P8" i="8"/>
  <c r="AC8" i="8" s="1"/>
  <c r="P9" i="8"/>
  <c r="AC9" i="8" s="1"/>
  <c r="P10" i="8"/>
  <c r="AC10" i="8" s="1"/>
  <c r="P11" i="8"/>
  <c r="AC11" i="8" s="1"/>
  <c r="P12" i="8"/>
  <c r="AC12" i="8" s="1"/>
  <c r="P13" i="8"/>
  <c r="AC13" i="8" s="1"/>
  <c r="P14" i="8"/>
  <c r="AC14" i="8" s="1"/>
  <c r="P15" i="8"/>
  <c r="AC15" i="8" s="1"/>
  <c r="P16" i="8"/>
  <c r="AC16" i="8" s="1"/>
  <c r="P17" i="8"/>
  <c r="AC17" i="8" s="1"/>
  <c r="P18" i="8"/>
  <c r="AC18" i="8" s="1"/>
  <c r="P19" i="8"/>
  <c r="AC19" i="8" s="1"/>
  <c r="P20" i="8"/>
  <c r="AC20" i="8" s="1"/>
  <c r="P21" i="8"/>
  <c r="AC21" i="8" s="1"/>
  <c r="P22" i="8"/>
  <c r="AC22" i="8" s="1"/>
  <c r="P23" i="8"/>
  <c r="AC23" i="8" s="1"/>
  <c r="P24" i="8"/>
  <c r="AC24" i="8" s="1"/>
  <c r="P25" i="8"/>
  <c r="AC25" i="8" s="1"/>
  <c r="P26" i="8"/>
  <c r="AC26" i="8" s="1"/>
  <c r="P27" i="8"/>
  <c r="AC27" i="8" s="1"/>
  <c r="P28" i="8"/>
  <c r="AC28" i="8" s="1"/>
  <c r="P29" i="8"/>
  <c r="AC29" i="8" s="1"/>
  <c r="P30" i="8"/>
  <c r="AC30" i="8" s="1"/>
  <c r="P31" i="8"/>
  <c r="AC31" i="8" s="1"/>
  <c r="P32" i="8"/>
  <c r="AC32" i="8" s="1"/>
  <c r="P33" i="8"/>
  <c r="AC33" i="8" s="1"/>
  <c r="P34" i="8"/>
  <c r="AC34" i="8" s="1"/>
  <c r="P35" i="8"/>
  <c r="AC35" i="8" s="1"/>
  <c r="P36" i="8"/>
  <c r="AC36" i="8" s="1"/>
  <c r="P37" i="8"/>
  <c r="AC37" i="8" s="1"/>
  <c r="P38" i="8"/>
  <c r="AC38" i="8" s="1"/>
  <c r="P39" i="8"/>
  <c r="AC39" i="8" s="1"/>
  <c r="P40" i="8"/>
  <c r="AC40" i="8" s="1"/>
  <c r="P41" i="8"/>
  <c r="AC41" i="8" s="1"/>
  <c r="P42" i="8"/>
  <c r="AC42" i="8" s="1"/>
  <c r="P43" i="8"/>
  <c r="AC43" i="8" s="1"/>
  <c r="P44" i="8"/>
  <c r="AC44" i="8" s="1"/>
  <c r="P45" i="8"/>
  <c r="AC45" i="8" s="1"/>
  <c r="P46" i="8"/>
  <c r="AC46" i="8" s="1"/>
  <c r="P47" i="8"/>
  <c r="AC47" i="8" s="1"/>
  <c r="P48" i="8"/>
  <c r="AC48" i="8" s="1"/>
  <c r="P49" i="8"/>
  <c r="AC49" i="8" s="1"/>
  <c r="P50" i="8"/>
  <c r="AC50" i="8" s="1"/>
  <c r="P51" i="8"/>
  <c r="AC51" i="8" s="1"/>
  <c r="P52" i="8"/>
  <c r="AC52" i="8" s="1"/>
  <c r="P53" i="8"/>
  <c r="AC53" i="8" s="1"/>
  <c r="P54" i="8"/>
  <c r="AC54" i="8" s="1"/>
  <c r="P55" i="8"/>
  <c r="AC55" i="8" s="1"/>
  <c r="P56" i="8"/>
  <c r="AC56" i="8" s="1"/>
  <c r="P57" i="8"/>
  <c r="AC57" i="8" s="1"/>
  <c r="P58" i="8"/>
  <c r="AC58" i="8" s="1"/>
  <c r="P59" i="8"/>
  <c r="AC59" i="8" s="1"/>
  <c r="P60" i="8"/>
  <c r="AC60" i="8" s="1"/>
  <c r="P61" i="8"/>
  <c r="AC61" i="8" s="1"/>
  <c r="P62" i="8"/>
  <c r="AC62" i="8" s="1"/>
  <c r="P63" i="8"/>
  <c r="AC63" i="8" s="1"/>
  <c r="P64" i="8"/>
  <c r="AC64" i="8" s="1"/>
  <c r="P65" i="8"/>
  <c r="AC65" i="8" s="1"/>
  <c r="P66" i="8"/>
  <c r="AC66" i="8" s="1"/>
  <c r="P67" i="8"/>
  <c r="AC67" i="8" s="1"/>
  <c r="P68" i="8"/>
  <c r="AC68" i="8" s="1"/>
  <c r="P69" i="8"/>
  <c r="AC69" i="8" s="1"/>
  <c r="P70" i="8"/>
  <c r="AC70" i="8" s="1"/>
  <c r="P71" i="8"/>
  <c r="AC71" i="8" s="1"/>
  <c r="P72" i="8"/>
  <c r="AC72" i="8" s="1"/>
  <c r="P73" i="8"/>
  <c r="AC73" i="8" s="1"/>
  <c r="P74" i="8"/>
  <c r="AC74" i="8" s="1"/>
  <c r="P75" i="8"/>
  <c r="AC75" i="8" s="1"/>
  <c r="P76" i="8"/>
  <c r="AC76" i="8" s="1"/>
  <c r="P77" i="8"/>
  <c r="AC77" i="8" s="1"/>
  <c r="P78" i="8"/>
  <c r="AC78" i="8" s="1"/>
  <c r="P79" i="8"/>
  <c r="AC79" i="8" s="1"/>
  <c r="P80" i="8"/>
  <c r="AC80" i="8" s="1"/>
  <c r="P81" i="8"/>
  <c r="AC81" i="8" s="1"/>
  <c r="P82" i="8"/>
  <c r="AC82" i="8" s="1"/>
  <c r="P83" i="8"/>
  <c r="AC83" i="8" s="1"/>
  <c r="P84" i="8"/>
  <c r="AC84" i="8" s="1"/>
  <c r="P85" i="8"/>
  <c r="AC85" i="8" s="1"/>
  <c r="P86" i="8"/>
  <c r="AC86" i="8" s="1"/>
  <c r="P87" i="8"/>
  <c r="AC87" i="8" s="1"/>
  <c r="P88" i="8"/>
  <c r="AC88" i="8" s="1"/>
  <c r="P89" i="8"/>
  <c r="AC89" i="8" s="1"/>
  <c r="P90" i="8"/>
  <c r="AC90" i="8" s="1"/>
  <c r="P91" i="8"/>
  <c r="AC91" i="8" s="1"/>
  <c r="P92" i="8"/>
  <c r="AC92" i="8" s="1"/>
  <c r="P93" i="8"/>
  <c r="AC93" i="8" s="1"/>
  <c r="P94" i="8"/>
  <c r="AC94" i="8" s="1"/>
  <c r="P95" i="8"/>
  <c r="AC95" i="8" s="1"/>
  <c r="P96" i="8"/>
  <c r="AC96" i="8" s="1"/>
  <c r="P97" i="8"/>
  <c r="AC97" i="8" s="1"/>
  <c r="P98" i="8"/>
  <c r="AC98" i="8" s="1"/>
  <c r="P99" i="8"/>
  <c r="AC99" i="8" s="1"/>
  <c r="P100" i="8"/>
  <c r="AC100" i="8" s="1"/>
  <c r="P101" i="8"/>
  <c r="AC101" i="8" s="1"/>
  <c r="P102" i="8"/>
  <c r="AC102" i="8" s="1"/>
  <c r="P103" i="8"/>
  <c r="AC103" i="8" s="1"/>
  <c r="P104" i="8"/>
  <c r="AC104" i="8" s="1"/>
  <c r="P105" i="8"/>
  <c r="AC105" i="8" s="1"/>
  <c r="P106" i="8"/>
  <c r="AC106" i="8" s="1"/>
  <c r="P107" i="8"/>
  <c r="AC107" i="8" s="1"/>
  <c r="P108" i="8"/>
  <c r="AC108" i="8" s="1"/>
  <c r="P109" i="8"/>
  <c r="AC109" i="8" s="1"/>
  <c r="P110" i="8"/>
  <c r="AC110" i="8" s="1"/>
  <c r="P111" i="8"/>
  <c r="AC111" i="8" s="1"/>
  <c r="P112" i="8"/>
  <c r="AC112" i="8" s="1"/>
  <c r="P113" i="8"/>
  <c r="AC113" i="8" s="1"/>
  <c r="P114" i="8"/>
  <c r="AC114" i="8" s="1"/>
  <c r="P115" i="8"/>
  <c r="AC115" i="8" s="1"/>
  <c r="P116" i="8"/>
  <c r="AC116" i="8" s="1"/>
  <c r="P117" i="8"/>
  <c r="AC117" i="8" s="1"/>
  <c r="P118" i="8"/>
  <c r="AC118" i="8" s="1"/>
  <c r="P119" i="8"/>
  <c r="AC119" i="8" s="1"/>
  <c r="P120" i="8"/>
  <c r="AC120" i="8" s="1"/>
  <c r="P121" i="8"/>
  <c r="AC121" i="8" s="1"/>
  <c r="P122" i="8"/>
  <c r="AC122" i="8" s="1"/>
  <c r="P123" i="8"/>
  <c r="AC123" i="8" s="1"/>
  <c r="P124" i="8"/>
  <c r="AC124" i="8" s="1"/>
  <c r="P125" i="8"/>
  <c r="AC125" i="8" s="1"/>
  <c r="P126" i="8"/>
  <c r="AC126" i="8" s="1"/>
  <c r="P127" i="8"/>
  <c r="AC127" i="8" s="1"/>
  <c r="P128" i="8"/>
  <c r="AC128" i="8" s="1"/>
  <c r="P129" i="8"/>
  <c r="AC129" i="8" s="1"/>
  <c r="P130" i="8"/>
  <c r="AC130" i="8" s="1"/>
  <c r="P131" i="8"/>
  <c r="AC131" i="8" s="1"/>
  <c r="P132" i="8"/>
  <c r="AC132" i="8" s="1"/>
  <c r="P133" i="8"/>
  <c r="AC133" i="8" s="1"/>
  <c r="P134" i="8"/>
  <c r="AC134" i="8" s="1"/>
  <c r="P135" i="8"/>
  <c r="AC135" i="8" s="1"/>
  <c r="P136" i="8"/>
  <c r="AC136" i="8" s="1"/>
  <c r="P137" i="8"/>
  <c r="AC137" i="8" s="1"/>
  <c r="P138" i="8"/>
  <c r="AC138" i="8" s="1"/>
  <c r="P139" i="8"/>
  <c r="AC139" i="8" s="1"/>
  <c r="P140" i="8"/>
  <c r="AC140" i="8" s="1"/>
  <c r="P141" i="8"/>
  <c r="AC141" i="8" s="1"/>
  <c r="P142" i="8"/>
  <c r="AC142" i="8" s="1"/>
  <c r="P143" i="8"/>
  <c r="AC143" i="8" s="1"/>
  <c r="P144" i="8"/>
  <c r="AC144" i="8" s="1"/>
  <c r="P145" i="8"/>
  <c r="AC145" i="8" s="1"/>
  <c r="P146" i="8"/>
  <c r="AC146" i="8" s="1"/>
  <c r="P147" i="8"/>
  <c r="AC147" i="8" s="1"/>
  <c r="P148" i="8"/>
  <c r="AC148" i="8" s="1"/>
  <c r="P149" i="8"/>
  <c r="AC149" i="8" s="1"/>
  <c r="P150" i="8"/>
  <c r="AC150" i="8" s="1"/>
  <c r="P151" i="8"/>
  <c r="AC151" i="8" s="1"/>
  <c r="P152" i="8"/>
  <c r="AC152" i="8" s="1"/>
  <c r="P153" i="8"/>
  <c r="AC153" i="8" s="1"/>
  <c r="P154" i="8"/>
  <c r="AC154" i="8" s="1"/>
  <c r="P155" i="8"/>
  <c r="AC155" i="8" s="1"/>
  <c r="P156" i="8"/>
  <c r="AC156" i="8" s="1"/>
  <c r="P157" i="8"/>
  <c r="AC157" i="8" s="1"/>
  <c r="P158" i="8"/>
  <c r="AC158" i="8" s="1"/>
  <c r="P159" i="8"/>
  <c r="AC159" i="8" s="1"/>
  <c r="P160" i="8"/>
  <c r="AC160" i="8" s="1"/>
  <c r="P161" i="8"/>
  <c r="AC161" i="8" s="1"/>
  <c r="P162" i="8"/>
  <c r="AC162" i="8" s="1"/>
  <c r="P163" i="8"/>
  <c r="AC163" i="8" s="1"/>
  <c r="P164" i="8"/>
  <c r="AC164" i="8" s="1"/>
  <c r="P165" i="8"/>
  <c r="AC165" i="8" s="1"/>
  <c r="P166" i="8"/>
  <c r="AC166" i="8" s="1"/>
  <c r="P167" i="8"/>
  <c r="AC167" i="8" s="1"/>
  <c r="P168" i="8"/>
  <c r="AC168" i="8" s="1"/>
  <c r="P169" i="8"/>
  <c r="AC169" i="8" s="1"/>
  <c r="P170" i="8"/>
  <c r="AC170" i="8" s="1"/>
  <c r="P171" i="8"/>
  <c r="AC171" i="8" s="1"/>
  <c r="P172" i="8"/>
  <c r="AC172" i="8" s="1"/>
  <c r="P173" i="8"/>
  <c r="AC173" i="8" s="1"/>
  <c r="P174" i="8"/>
  <c r="AC174" i="8" s="1"/>
  <c r="P175" i="8"/>
  <c r="AC175" i="8" s="1"/>
  <c r="P176" i="8"/>
  <c r="AC176" i="8" s="1"/>
  <c r="P177" i="8"/>
  <c r="AC177" i="8" s="1"/>
  <c r="P178" i="8"/>
  <c r="AC178" i="8" s="1"/>
  <c r="P179" i="8"/>
  <c r="AC179" i="8" s="1"/>
  <c r="P180" i="8"/>
  <c r="AC180" i="8" s="1"/>
  <c r="P181" i="8"/>
  <c r="AC181" i="8" s="1"/>
  <c r="P182" i="8"/>
  <c r="AC182" i="8" s="1"/>
  <c r="P183" i="8"/>
  <c r="AC183" i="8" s="1"/>
  <c r="P184" i="8"/>
  <c r="AC184" i="8" s="1"/>
  <c r="P185" i="8"/>
  <c r="AC185" i="8" s="1"/>
  <c r="P186" i="8"/>
  <c r="AC186" i="8" s="1"/>
  <c r="P187" i="8"/>
  <c r="AC187" i="8" s="1"/>
  <c r="P188" i="8"/>
  <c r="AC188" i="8" s="1"/>
  <c r="P189" i="8"/>
  <c r="AC189" i="8" s="1"/>
  <c r="P190" i="8"/>
  <c r="AC190" i="8" s="1"/>
  <c r="P191" i="8"/>
  <c r="AC191" i="8" s="1"/>
  <c r="P192" i="8"/>
  <c r="AC192" i="8" s="1"/>
  <c r="P193" i="8"/>
  <c r="AC193" i="8" s="1"/>
  <c r="P194" i="8"/>
  <c r="AC194" i="8" s="1"/>
  <c r="P195" i="8"/>
  <c r="AC195" i="8" s="1"/>
  <c r="P196" i="8"/>
  <c r="AC196" i="8" s="1"/>
  <c r="P197" i="8"/>
  <c r="AC197" i="8" s="1"/>
  <c r="P198" i="8"/>
  <c r="AC198" i="8" s="1"/>
  <c r="P199" i="8"/>
  <c r="AC199" i="8" s="1"/>
  <c r="P200" i="8"/>
  <c r="AC200" i="8" s="1"/>
  <c r="P201" i="8"/>
  <c r="AC201" i="8" s="1"/>
  <c r="P202" i="8"/>
  <c r="AC202" i="8" s="1"/>
  <c r="P203" i="8"/>
  <c r="AC203" i="8" s="1"/>
  <c r="P204" i="8"/>
  <c r="AC204" i="8" s="1"/>
  <c r="P205" i="8"/>
  <c r="AC205" i="8" s="1"/>
  <c r="P206" i="8"/>
  <c r="AC206" i="8" s="1"/>
  <c r="P207" i="8"/>
  <c r="AC207" i="8" s="1"/>
  <c r="P208" i="8"/>
  <c r="AC208" i="8" s="1"/>
  <c r="P209" i="8"/>
  <c r="AC209" i="8" s="1"/>
  <c r="P210" i="8"/>
  <c r="AC210" i="8" s="1"/>
  <c r="P211" i="8"/>
  <c r="AC211" i="8" s="1"/>
  <c r="P212" i="8"/>
  <c r="AC212" i="8" s="1"/>
  <c r="P213" i="8"/>
  <c r="AC213" i="8" s="1"/>
  <c r="P214" i="8"/>
  <c r="AC214" i="8" s="1"/>
  <c r="P215" i="8"/>
  <c r="AC215" i="8" s="1"/>
  <c r="P216" i="8"/>
  <c r="AC216" i="8" s="1"/>
  <c r="P217" i="8"/>
  <c r="AC217" i="8" s="1"/>
  <c r="P218" i="8"/>
  <c r="AC218" i="8" s="1"/>
  <c r="P219" i="8"/>
  <c r="AC219" i="8" s="1"/>
  <c r="P220" i="8"/>
  <c r="AC220" i="8" s="1"/>
  <c r="P221" i="8"/>
  <c r="AC221" i="8" s="1"/>
  <c r="P222" i="8"/>
  <c r="AC222" i="8" s="1"/>
  <c r="P223" i="8"/>
  <c r="AC223" i="8" s="1"/>
  <c r="P224" i="8"/>
  <c r="AC224" i="8" s="1"/>
  <c r="P225" i="8"/>
  <c r="AC225" i="8" s="1"/>
  <c r="P226" i="8"/>
  <c r="AC226" i="8" s="1"/>
  <c r="P227" i="8"/>
  <c r="AC227" i="8" s="1"/>
  <c r="P228" i="8"/>
  <c r="AC228" i="8" s="1"/>
  <c r="P229" i="8"/>
  <c r="AC229" i="8" s="1"/>
  <c r="P230" i="8"/>
  <c r="AC230" i="8" s="1"/>
  <c r="P231" i="8"/>
  <c r="AC231" i="8" s="1"/>
  <c r="P232" i="8"/>
  <c r="AC232" i="8" s="1"/>
  <c r="P233" i="8"/>
  <c r="AC233" i="8" s="1"/>
  <c r="P234" i="8"/>
  <c r="AC234" i="8" s="1"/>
  <c r="P235" i="8"/>
  <c r="AC235" i="8" s="1"/>
  <c r="P236" i="8"/>
  <c r="AC236" i="8" s="1"/>
  <c r="P237" i="8"/>
  <c r="AC237" i="8" s="1"/>
  <c r="P238" i="8"/>
  <c r="AC238" i="8" s="1"/>
  <c r="P239" i="8"/>
  <c r="AC239" i="8" s="1"/>
  <c r="P240" i="8"/>
  <c r="AC240" i="8" s="1"/>
  <c r="P241" i="8"/>
  <c r="AC241" i="8" s="1"/>
  <c r="P242" i="8"/>
  <c r="AC242" i="8" s="1"/>
  <c r="P243" i="8"/>
  <c r="AC243" i="8" s="1"/>
  <c r="P244" i="8"/>
  <c r="AC244" i="8" s="1"/>
  <c r="P245" i="8"/>
  <c r="AC245" i="8" s="1"/>
  <c r="P246" i="8"/>
  <c r="AC246" i="8" s="1"/>
  <c r="P247" i="8"/>
  <c r="AC247" i="8" s="1"/>
  <c r="P248" i="8"/>
  <c r="AC248" i="8" s="1"/>
  <c r="P249" i="8"/>
  <c r="AC249" i="8" s="1"/>
  <c r="P250" i="8"/>
  <c r="AC250" i="8" s="1"/>
  <c r="P251" i="8"/>
  <c r="AC251" i="8" s="1"/>
  <c r="P252" i="8"/>
  <c r="AC252" i="8" s="1"/>
  <c r="P253" i="8"/>
  <c r="AC253" i="8" s="1"/>
  <c r="P254" i="8"/>
  <c r="AC254" i="8" s="1"/>
  <c r="P255" i="8"/>
  <c r="AC255" i="8" s="1"/>
  <c r="P256" i="8"/>
  <c r="AC256" i="8" s="1"/>
  <c r="P257" i="8"/>
  <c r="AC257" i="8" s="1"/>
  <c r="P258" i="8"/>
  <c r="AC258" i="8" s="1"/>
  <c r="P259" i="8"/>
  <c r="AC259" i="8" s="1"/>
  <c r="P260" i="8"/>
  <c r="AC260" i="8" s="1"/>
  <c r="P261" i="8"/>
  <c r="AC261" i="8" s="1"/>
  <c r="P262" i="8"/>
  <c r="AC262" i="8" s="1"/>
  <c r="P263" i="8"/>
  <c r="AC263" i="8" s="1"/>
  <c r="P264" i="8"/>
  <c r="AC264" i="8" s="1"/>
  <c r="P265" i="8"/>
  <c r="AC265" i="8" s="1"/>
  <c r="P266" i="8"/>
  <c r="AC266" i="8" s="1"/>
  <c r="P267" i="8"/>
  <c r="AC267" i="8" s="1"/>
  <c r="P268" i="8"/>
  <c r="AC268" i="8" s="1"/>
  <c r="P269" i="8"/>
  <c r="AC269" i="8" s="1"/>
  <c r="P270" i="8"/>
  <c r="AC270" i="8" s="1"/>
  <c r="P271" i="8"/>
  <c r="AC271" i="8" s="1"/>
  <c r="P272" i="8"/>
  <c r="AC272" i="8" s="1"/>
  <c r="P273" i="8"/>
  <c r="AC273" i="8" s="1"/>
  <c r="P274" i="8"/>
  <c r="AC274" i="8" s="1"/>
  <c r="P275" i="8"/>
  <c r="AC275" i="8" s="1"/>
  <c r="P276" i="8"/>
  <c r="AC276" i="8" s="1"/>
  <c r="P277" i="8"/>
  <c r="AC277" i="8" s="1"/>
  <c r="P278" i="8"/>
  <c r="AC278" i="8" s="1"/>
  <c r="P279" i="8"/>
  <c r="AC279" i="8" s="1"/>
  <c r="P280" i="8"/>
  <c r="AC280" i="8" s="1"/>
  <c r="P281" i="8"/>
  <c r="AC281" i="8" s="1"/>
  <c r="P282" i="8"/>
  <c r="AC282" i="8" s="1"/>
  <c r="P283" i="8"/>
  <c r="AC283" i="8" s="1"/>
  <c r="P284" i="8"/>
  <c r="AC284" i="8" s="1"/>
  <c r="P285" i="8"/>
  <c r="AC285" i="8" s="1"/>
  <c r="P286" i="8"/>
  <c r="AC286" i="8" s="1"/>
  <c r="P287" i="8"/>
  <c r="AC287" i="8" s="1"/>
  <c r="P288" i="8"/>
  <c r="AC288" i="8" s="1"/>
  <c r="P289" i="8"/>
  <c r="AC289" i="8" s="1"/>
  <c r="P290" i="8"/>
  <c r="AC290" i="8" s="1"/>
  <c r="P291" i="8"/>
  <c r="AC291" i="8" s="1"/>
  <c r="P292" i="8"/>
  <c r="AC292" i="8" s="1"/>
  <c r="P293" i="8"/>
  <c r="AC293" i="8" s="1"/>
  <c r="P294" i="8"/>
  <c r="AC294" i="8" s="1"/>
  <c r="P295" i="8"/>
  <c r="AC295" i="8" s="1"/>
  <c r="P296" i="8"/>
  <c r="AC296" i="8" s="1"/>
  <c r="P297" i="8"/>
  <c r="AC297" i="8" s="1"/>
  <c r="P298" i="8"/>
  <c r="AC298" i="8" s="1"/>
  <c r="P299" i="8"/>
  <c r="AC299" i="8" s="1"/>
  <c r="P300" i="8"/>
  <c r="AC300" i="8" s="1"/>
  <c r="P301" i="8"/>
  <c r="AC301" i="8" s="1"/>
  <c r="P302" i="8"/>
  <c r="AC302" i="8" s="1"/>
  <c r="P303" i="8"/>
  <c r="AC303" i="8" s="1"/>
  <c r="P304" i="8"/>
  <c r="AC304" i="8" s="1"/>
  <c r="P305" i="8"/>
  <c r="AC305" i="8" s="1"/>
  <c r="P306" i="8"/>
  <c r="AC306" i="8" s="1"/>
  <c r="P307" i="8"/>
  <c r="AC307" i="8" s="1"/>
  <c r="P308" i="8"/>
  <c r="AC308" i="8" s="1"/>
  <c r="P309" i="8"/>
  <c r="AC309" i="8" s="1"/>
  <c r="P310" i="8"/>
  <c r="AC310" i="8" s="1"/>
  <c r="P311" i="8"/>
  <c r="AC311" i="8" s="1"/>
  <c r="P312" i="8"/>
  <c r="AC312" i="8" s="1"/>
  <c r="P313" i="8"/>
  <c r="AC313" i="8" s="1"/>
  <c r="P314" i="8"/>
  <c r="AC314" i="8" s="1"/>
  <c r="P315" i="8"/>
  <c r="AC315" i="8" s="1"/>
  <c r="P316" i="8"/>
  <c r="AC316" i="8" s="1"/>
  <c r="P317" i="8"/>
  <c r="AC317" i="8" s="1"/>
  <c r="P318" i="8"/>
  <c r="AC318" i="8" s="1"/>
  <c r="P319" i="8"/>
  <c r="AC319" i="8" s="1"/>
  <c r="P320" i="8"/>
  <c r="AC320" i="8" s="1"/>
  <c r="P321" i="8"/>
  <c r="AC321" i="8" s="1"/>
  <c r="P322" i="8"/>
  <c r="AC322" i="8" s="1"/>
  <c r="P323" i="8"/>
  <c r="AC323" i="8" s="1"/>
  <c r="P324" i="8"/>
  <c r="AC324" i="8" s="1"/>
  <c r="P325" i="8"/>
  <c r="AC325" i="8" s="1"/>
  <c r="P326" i="8"/>
  <c r="AC326" i="8" s="1"/>
  <c r="P327" i="8"/>
  <c r="AC327" i="8" s="1"/>
  <c r="P328" i="8"/>
  <c r="AC328" i="8" s="1"/>
  <c r="P329" i="8"/>
  <c r="AC329" i="8" s="1"/>
  <c r="P330" i="8"/>
  <c r="AC330" i="8" s="1"/>
  <c r="P331" i="8"/>
  <c r="AC331" i="8" s="1"/>
  <c r="P332" i="8"/>
  <c r="AC332" i="8" s="1"/>
  <c r="P333" i="8"/>
  <c r="AC333" i="8" s="1"/>
  <c r="P334" i="8"/>
  <c r="AC334" i="8" s="1"/>
  <c r="P335" i="8"/>
  <c r="AC335" i="8" s="1"/>
  <c r="P336" i="8"/>
  <c r="AC336" i="8" s="1"/>
  <c r="P337" i="8"/>
  <c r="AC337" i="8" s="1"/>
  <c r="P338" i="8"/>
  <c r="AC338" i="8" s="1"/>
  <c r="P339" i="8"/>
  <c r="AC339" i="8" s="1"/>
  <c r="P340" i="8"/>
  <c r="AC340" i="8" s="1"/>
  <c r="P341" i="8"/>
  <c r="AC341" i="8" s="1"/>
  <c r="P342" i="8"/>
  <c r="AC342" i="8" s="1"/>
  <c r="P343" i="8"/>
  <c r="AC343" i="8" s="1"/>
  <c r="P344" i="8"/>
  <c r="AC344" i="8" s="1"/>
  <c r="P345" i="8"/>
  <c r="AC345" i="8" s="1"/>
  <c r="P346" i="8"/>
  <c r="AC346" i="8" s="1"/>
  <c r="P347" i="8"/>
  <c r="AC347" i="8" s="1"/>
  <c r="P348" i="8"/>
  <c r="AC348" i="8" s="1"/>
  <c r="P349" i="8"/>
  <c r="AC349" i="8" s="1"/>
  <c r="P350" i="8"/>
  <c r="AC350" i="8" s="1"/>
  <c r="P351" i="8"/>
  <c r="AC351" i="8" s="1"/>
  <c r="P352" i="8"/>
  <c r="AC352" i="8" s="1"/>
  <c r="P353" i="8"/>
  <c r="AC353" i="8" s="1"/>
  <c r="P354" i="8"/>
  <c r="AC354" i="8" s="1"/>
  <c r="P355" i="8"/>
  <c r="AC355" i="8" s="1"/>
  <c r="P356" i="8"/>
  <c r="AC356" i="8" s="1"/>
  <c r="P357" i="8"/>
  <c r="AC357" i="8" s="1"/>
  <c r="P358" i="8"/>
  <c r="AC358" i="8" s="1"/>
  <c r="P359" i="8"/>
  <c r="AC359" i="8" s="1"/>
  <c r="P360" i="8"/>
  <c r="AC360" i="8" s="1"/>
  <c r="P361" i="8"/>
  <c r="AC361" i="8" s="1"/>
  <c r="P362" i="8"/>
  <c r="AC362" i="8" s="1"/>
  <c r="P363" i="8"/>
  <c r="AC363" i="8" s="1"/>
  <c r="P364" i="8"/>
  <c r="AC364" i="8" s="1"/>
  <c r="P365" i="8"/>
  <c r="AC365" i="8" s="1"/>
  <c r="P366" i="8"/>
  <c r="AC366" i="8" s="1"/>
  <c r="P367" i="8"/>
  <c r="AC367" i="8" s="1"/>
  <c r="P368" i="8"/>
  <c r="AC368" i="8" s="1"/>
  <c r="P369" i="8"/>
  <c r="AC369" i="8" s="1"/>
  <c r="P370" i="8"/>
  <c r="AC370" i="8" s="1"/>
  <c r="P371" i="8"/>
  <c r="AC371" i="8" s="1"/>
  <c r="P372" i="8"/>
  <c r="AC372" i="8" s="1"/>
  <c r="P373" i="8"/>
  <c r="AC373" i="8" s="1"/>
  <c r="P374" i="8"/>
  <c r="AC374" i="8" s="1"/>
  <c r="P375" i="8"/>
  <c r="AC375" i="8" s="1"/>
  <c r="P376" i="8"/>
  <c r="AC376" i="8" s="1"/>
  <c r="P377" i="8"/>
  <c r="AC377" i="8" s="1"/>
  <c r="P378" i="8"/>
  <c r="AC378" i="8" s="1"/>
  <c r="P379" i="8"/>
  <c r="AC379" i="8" s="1"/>
  <c r="P380" i="8"/>
  <c r="AC380" i="8" s="1"/>
  <c r="P381" i="8"/>
  <c r="AC381" i="8" s="1"/>
  <c r="P382" i="8"/>
  <c r="AC382" i="8" s="1"/>
  <c r="P383" i="8"/>
  <c r="AC383" i="8" s="1"/>
  <c r="P384" i="8"/>
  <c r="AC384" i="8" s="1"/>
  <c r="P385" i="8"/>
  <c r="AC385" i="8" s="1"/>
  <c r="P386" i="8"/>
  <c r="AC386" i="8" s="1"/>
  <c r="P387" i="8"/>
  <c r="AC387" i="8" s="1"/>
  <c r="P388" i="8"/>
  <c r="AC388" i="8" s="1"/>
  <c r="P389" i="8"/>
  <c r="AC389" i="8" s="1"/>
  <c r="P390" i="8"/>
  <c r="AC390" i="8" s="1"/>
  <c r="P391" i="8"/>
  <c r="AC391" i="8" s="1"/>
  <c r="P392" i="8"/>
  <c r="AC392" i="8" s="1"/>
  <c r="P393" i="8"/>
  <c r="AC393" i="8" s="1"/>
  <c r="P394" i="8"/>
  <c r="AC394" i="8" s="1"/>
  <c r="P395" i="8"/>
  <c r="AC395" i="8" s="1"/>
  <c r="P396" i="8"/>
  <c r="AC396" i="8" s="1"/>
  <c r="P397" i="8"/>
  <c r="AC397" i="8" s="1"/>
  <c r="P398" i="8"/>
  <c r="AC398" i="8" s="1"/>
  <c r="P399" i="8"/>
  <c r="AC399" i="8" s="1"/>
  <c r="P400" i="8"/>
  <c r="AC400" i="8" s="1"/>
  <c r="P401" i="8"/>
  <c r="AC401" i="8" s="1"/>
  <c r="P402" i="8"/>
  <c r="AC402" i="8" s="1"/>
  <c r="P403" i="8"/>
  <c r="AC403" i="8" s="1"/>
  <c r="P404" i="8"/>
  <c r="AC404" i="8" s="1"/>
  <c r="P405" i="8"/>
  <c r="AC405" i="8" s="1"/>
  <c r="P406" i="8"/>
  <c r="AC406" i="8" s="1"/>
  <c r="P407" i="8"/>
  <c r="AC407" i="8" s="1"/>
  <c r="P408" i="8"/>
  <c r="AC408" i="8" s="1"/>
  <c r="P409" i="8"/>
  <c r="AC409" i="8" s="1"/>
  <c r="P410" i="8"/>
  <c r="AC410" i="8" s="1"/>
  <c r="P411" i="8"/>
  <c r="AC411" i="8" s="1"/>
  <c r="P412" i="8"/>
  <c r="AC412" i="8" s="1"/>
  <c r="P413" i="8"/>
  <c r="AC413" i="8" s="1"/>
  <c r="P414" i="8"/>
  <c r="AC414" i="8" s="1"/>
  <c r="P415" i="8"/>
  <c r="AC415" i="8" s="1"/>
  <c r="P416" i="8"/>
  <c r="AC416" i="8" s="1"/>
  <c r="P417" i="8"/>
  <c r="AC417" i="8" s="1"/>
  <c r="P418" i="8"/>
  <c r="AC418" i="8" s="1"/>
  <c r="P419" i="8"/>
  <c r="AC419" i="8" s="1"/>
  <c r="P420" i="8"/>
  <c r="AC420" i="8" s="1"/>
  <c r="P421" i="8"/>
  <c r="AC421" i="8" s="1"/>
  <c r="P422" i="8"/>
  <c r="AC422" i="8" s="1"/>
  <c r="P423" i="8"/>
  <c r="AC423" i="8" s="1"/>
  <c r="P424" i="8"/>
  <c r="AC424" i="8" s="1"/>
  <c r="P425" i="8"/>
  <c r="AC425" i="8" s="1"/>
  <c r="P426" i="8"/>
  <c r="AC426" i="8" s="1"/>
  <c r="P427" i="8"/>
  <c r="AC427" i="8" s="1"/>
  <c r="P428" i="8"/>
  <c r="AC428" i="8" s="1"/>
  <c r="P429" i="8"/>
  <c r="AC429" i="8" s="1"/>
  <c r="P430" i="8"/>
  <c r="AC430" i="8" s="1"/>
  <c r="P431" i="8"/>
  <c r="AC431" i="8" s="1"/>
  <c r="P432" i="8"/>
  <c r="AC432" i="8" s="1"/>
  <c r="P433" i="8"/>
  <c r="AC433" i="8" s="1"/>
  <c r="P434" i="8"/>
  <c r="AC434" i="8" s="1"/>
  <c r="P435" i="8"/>
  <c r="AC435" i="8" s="1"/>
  <c r="P436" i="8"/>
  <c r="AC436" i="8" s="1"/>
  <c r="P437" i="8"/>
  <c r="AC437" i="8" s="1"/>
  <c r="P438" i="8"/>
  <c r="AC438" i="8" s="1"/>
  <c r="P439" i="8"/>
  <c r="AC439" i="8" s="1"/>
  <c r="P440" i="8"/>
  <c r="AC440" i="8" s="1"/>
  <c r="P441" i="8"/>
  <c r="AC441" i="8" s="1"/>
  <c r="P442" i="8"/>
  <c r="AC442" i="8" s="1"/>
  <c r="P443" i="8"/>
  <c r="AC443" i="8" s="1"/>
  <c r="P444" i="8"/>
  <c r="AC444" i="8" s="1"/>
  <c r="P445" i="8"/>
  <c r="AC445" i="8" s="1"/>
  <c r="P446" i="8"/>
  <c r="AC446" i="8" s="1"/>
  <c r="P447" i="8"/>
  <c r="AC447" i="8" s="1"/>
  <c r="P448" i="8"/>
  <c r="AC448" i="8" s="1"/>
  <c r="P449" i="8"/>
  <c r="AC449" i="8" s="1"/>
  <c r="P450" i="8"/>
  <c r="AC450" i="8" s="1"/>
  <c r="P451" i="8"/>
  <c r="AC451" i="8" s="1"/>
  <c r="P452" i="8"/>
  <c r="AC452" i="8" s="1"/>
  <c r="P453" i="8"/>
  <c r="AC453" i="8" s="1"/>
  <c r="P454" i="8"/>
  <c r="AC454" i="8" s="1"/>
  <c r="P455" i="8"/>
  <c r="AC455" i="8" s="1"/>
  <c r="P456" i="8"/>
  <c r="AC456" i="8" s="1"/>
  <c r="P457" i="8"/>
  <c r="AC457" i="8" s="1"/>
  <c r="P458" i="8"/>
  <c r="AC458" i="8" s="1"/>
  <c r="P459" i="8"/>
  <c r="AC459" i="8" s="1"/>
  <c r="P460" i="8"/>
  <c r="AC460" i="8" s="1"/>
  <c r="P461" i="8"/>
  <c r="AC461" i="8" s="1"/>
  <c r="P462" i="8"/>
  <c r="AC462" i="8" s="1"/>
  <c r="P463" i="8"/>
  <c r="AC463" i="8" s="1"/>
  <c r="P464" i="8"/>
  <c r="AC464" i="8" s="1"/>
  <c r="P465" i="8"/>
  <c r="AC465" i="8" s="1"/>
  <c r="P466" i="8"/>
  <c r="AC466" i="8" s="1"/>
  <c r="P467" i="8"/>
  <c r="AC467" i="8" s="1"/>
  <c r="P468" i="8"/>
  <c r="AC468" i="8" s="1"/>
  <c r="P469" i="8"/>
  <c r="AC469" i="8" s="1"/>
  <c r="P470" i="8"/>
  <c r="AC470" i="8" s="1"/>
  <c r="P471" i="8"/>
  <c r="AC471" i="8" s="1"/>
  <c r="P472" i="8"/>
  <c r="AC472" i="8" s="1"/>
  <c r="P473" i="8"/>
  <c r="AC473" i="8" s="1"/>
  <c r="P474" i="8"/>
  <c r="AC474" i="8" s="1"/>
  <c r="P475" i="8"/>
  <c r="AC475" i="8" s="1"/>
  <c r="P476" i="8"/>
  <c r="AC476" i="8" s="1"/>
  <c r="P477" i="8"/>
  <c r="AC477" i="8" s="1"/>
  <c r="P478" i="8"/>
  <c r="AC478" i="8" s="1"/>
  <c r="P479" i="8"/>
  <c r="AC479" i="8" s="1"/>
  <c r="P480" i="8"/>
  <c r="AC480" i="8" s="1"/>
  <c r="P481" i="8"/>
  <c r="AC481" i="8" s="1"/>
  <c r="P482" i="8"/>
  <c r="AC482" i="8" s="1"/>
  <c r="P483" i="8"/>
  <c r="AC483" i="8" s="1"/>
  <c r="P484" i="8"/>
  <c r="AC484" i="8" s="1"/>
  <c r="P485" i="8"/>
  <c r="AC485" i="8" s="1"/>
  <c r="P486" i="8"/>
  <c r="AC486" i="8" s="1"/>
  <c r="P487" i="8"/>
  <c r="AC487" i="8" s="1"/>
  <c r="P488" i="8"/>
  <c r="AC488" i="8" s="1"/>
  <c r="P489" i="8"/>
  <c r="AC489" i="8" s="1"/>
  <c r="P490" i="8"/>
  <c r="AC490" i="8" s="1"/>
  <c r="P491" i="8"/>
  <c r="AC491" i="8" s="1"/>
  <c r="P492" i="8"/>
  <c r="AC492" i="8" s="1"/>
  <c r="P493" i="8"/>
  <c r="AC493" i="8" s="1"/>
  <c r="P494" i="8"/>
  <c r="AC494" i="8" s="1"/>
  <c r="P495" i="8"/>
  <c r="AC495" i="8" s="1"/>
  <c r="P496" i="8"/>
  <c r="AC496" i="8" s="1"/>
  <c r="P497" i="8"/>
  <c r="AC497" i="8" s="1"/>
  <c r="P498" i="8"/>
  <c r="AC498" i="8" s="1"/>
  <c r="P499" i="8"/>
  <c r="AC499" i="8" s="1"/>
  <c r="P500" i="8"/>
  <c r="AC500" i="8" s="1"/>
  <c r="P501" i="8"/>
  <c r="AC501" i="8" s="1"/>
  <c r="P502" i="8"/>
  <c r="AC502" i="8" s="1"/>
  <c r="P503" i="8"/>
  <c r="AC503" i="8" s="1"/>
  <c r="P504" i="8"/>
  <c r="AC504" i="8" s="1"/>
  <c r="P505" i="8"/>
  <c r="AC505" i="8" s="1"/>
  <c r="P506" i="8"/>
  <c r="AC506" i="8" s="1"/>
  <c r="P507" i="8"/>
  <c r="AC507" i="8" s="1"/>
  <c r="P508" i="8"/>
  <c r="AC508" i="8" s="1"/>
  <c r="P509" i="8"/>
  <c r="AC509" i="8" s="1"/>
  <c r="P510" i="8"/>
  <c r="AC510" i="8" s="1"/>
  <c r="P511" i="8"/>
  <c r="AC511" i="8" s="1"/>
  <c r="P512" i="8"/>
  <c r="AC512" i="8" s="1"/>
  <c r="P4" i="8"/>
  <c r="AC4" i="8" s="1"/>
  <c r="Q5" i="4"/>
  <c r="AD5" i="4" s="1"/>
  <c r="Q6" i="4"/>
  <c r="AD6" i="4" s="1"/>
  <c r="Q7" i="4"/>
  <c r="AD7" i="4" s="1"/>
  <c r="Q8" i="4"/>
  <c r="AD8" i="4" s="1"/>
  <c r="Q9" i="4"/>
  <c r="AE9" i="4" s="1"/>
  <c r="Q10" i="4"/>
  <c r="AE10" i="4" s="1"/>
  <c r="Q11" i="4"/>
  <c r="AE11" i="4" s="1"/>
  <c r="Q12" i="4"/>
  <c r="AE12" i="4" s="1"/>
  <c r="Q13" i="4"/>
  <c r="AE13" i="4" s="1"/>
  <c r="Q14" i="4"/>
  <c r="AE14" i="4" s="1"/>
  <c r="Q15" i="4"/>
  <c r="AE15" i="4" s="1"/>
  <c r="Q16" i="4"/>
  <c r="AD16" i="4" s="1"/>
  <c r="Q17" i="4"/>
  <c r="AD17" i="4" s="1"/>
  <c r="Q18" i="4"/>
  <c r="AD18" i="4" s="1"/>
  <c r="Q19" i="4"/>
  <c r="AD19" i="4" s="1"/>
  <c r="Q20" i="4"/>
  <c r="AD20" i="4" s="1"/>
  <c r="Q21" i="4"/>
  <c r="AE21" i="4" s="1"/>
  <c r="Q22" i="4"/>
  <c r="AE22" i="4" s="1"/>
  <c r="Q23" i="4"/>
  <c r="AE23" i="4" s="1"/>
  <c r="Q24" i="4"/>
  <c r="AE24" i="4" s="1"/>
  <c r="Q25" i="4"/>
  <c r="AE25" i="4" s="1"/>
  <c r="Q26" i="4"/>
  <c r="AE26" i="4" s="1"/>
  <c r="Q27" i="4"/>
  <c r="AE27" i="4" s="1"/>
  <c r="Q28" i="4"/>
  <c r="AD28" i="4" s="1"/>
  <c r="Q29" i="4"/>
  <c r="AD29" i="4" s="1"/>
  <c r="Q30" i="4"/>
  <c r="AD30" i="4" s="1"/>
  <c r="Q31" i="4"/>
  <c r="AD31" i="4" s="1"/>
  <c r="Q32" i="4"/>
  <c r="AD32" i="4" s="1"/>
  <c r="Q33" i="4"/>
  <c r="AE33" i="4" s="1"/>
  <c r="Q34" i="4"/>
  <c r="AE34" i="4" s="1"/>
  <c r="Q35" i="4"/>
  <c r="AE35" i="4" s="1"/>
  <c r="Q36" i="4"/>
  <c r="AE36" i="4" s="1"/>
  <c r="Q37" i="4"/>
  <c r="AE37" i="4" s="1"/>
  <c r="Q38" i="4"/>
  <c r="AE38" i="4" s="1"/>
  <c r="Q39" i="4"/>
  <c r="AE39" i="4" s="1"/>
  <c r="Q40" i="4"/>
  <c r="AD40" i="4" s="1"/>
  <c r="Q41" i="4"/>
  <c r="AD41" i="4" s="1"/>
  <c r="Q42" i="4"/>
  <c r="AD42" i="4" s="1"/>
  <c r="Q43" i="4"/>
  <c r="AD43" i="4" s="1"/>
  <c r="Q44" i="4"/>
  <c r="AD44" i="4" s="1"/>
  <c r="Q45" i="4"/>
  <c r="AE45" i="4" s="1"/>
  <c r="Q46" i="4"/>
  <c r="AE46" i="4" s="1"/>
  <c r="Q47" i="4"/>
  <c r="AE47" i="4" s="1"/>
  <c r="Q48" i="4"/>
  <c r="AE48" i="4" s="1"/>
  <c r="Q49" i="4"/>
  <c r="AE49" i="4" s="1"/>
  <c r="Q50" i="4"/>
  <c r="AE50" i="4" s="1"/>
  <c r="Q51" i="4"/>
  <c r="AE51" i="4" s="1"/>
  <c r="Q52" i="4"/>
  <c r="AD52" i="4" s="1"/>
  <c r="Q53" i="4"/>
  <c r="AD53" i="4" s="1"/>
  <c r="Q54" i="4"/>
  <c r="AD54" i="4" s="1"/>
  <c r="Q55" i="4"/>
  <c r="AD55" i="4" s="1"/>
  <c r="Q56" i="4"/>
  <c r="AD56" i="4" s="1"/>
  <c r="Q57" i="4"/>
  <c r="AE57" i="4" s="1"/>
  <c r="Q58" i="4"/>
  <c r="AE58" i="4" s="1"/>
  <c r="Q59" i="4"/>
  <c r="AE59" i="4" s="1"/>
  <c r="Q60" i="4"/>
  <c r="AE60" i="4" s="1"/>
  <c r="Q61" i="4"/>
  <c r="AE61" i="4" s="1"/>
  <c r="Q62" i="4"/>
  <c r="AE62" i="4" s="1"/>
  <c r="Q63" i="4"/>
  <c r="AE63" i="4" s="1"/>
  <c r="Q64" i="4"/>
  <c r="AD64" i="4" s="1"/>
  <c r="Q65" i="4"/>
  <c r="AD65" i="4" s="1"/>
  <c r="Q66" i="4"/>
  <c r="AD66" i="4" s="1"/>
  <c r="Q67" i="4"/>
  <c r="AD67" i="4" s="1"/>
  <c r="Q68" i="4"/>
  <c r="AD68" i="4" s="1"/>
  <c r="Q69" i="4"/>
  <c r="AE69" i="4" s="1"/>
  <c r="Q70" i="4"/>
  <c r="AE70" i="4" s="1"/>
  <c r="Q71" i="4"/>
  <c r="AE71" i="4" s="1"/>
  <c r="Q72" i="4"/>
  <c r="AE72" i="4" s="1"/>
  <c r="Q73" i="4"/>
  <c r="AE73" i="4" s="1"/>
  <c r="Q74" i="4"/>
  <c r="AE74" i="4" s="1"/>
  <c r="Q75" i="4"/>
  <c r="AE75" i="4" s="1"/>
  <c r="Q76" i="4"/>
  <c r="AD76" i="4" s="1"/>
  <c r="Q77" i="4"/>
  <c r="AD77" i="4" s="1"/>
  <c r="Q78" i="4"/>
  <c r="AD78" i="4" s="1"/>
  <c r="Q79" i="4"/>
  <c r="AD79" i="4" s="1"/>
  <c r="Q80" i="4"/>
  <c r="AD80" i="4" s="1"/>
  <c r="Q81" i="4"/>
  <c r="AE81" i="4" s="1"/>
  <c r="Q82" i="4"/>
  <c r="AE82" i="4" s="1"/>
  <c r="Q83" i="4"/>
  <c r="AE83" i="4" s="1"/>
  <c r="Q84" i="4"/>
  <c r="AE84" i="4" s="1"/>
  <c r="Q85" i="4"/>
  <c r="AE85" i="4" s="1"/>
  <c r="Q86" i="4"/>
  <c r="AE86" i="4" s="1"/>
  <c r="Q87" i="4"/>
  <c r="AE87" i="4" s="1"/>
  <c r="Q88" i="4"/>
  <c r="AD88" i="4" s="1"/>
  <c r="Q89" i="4"/>
  <c r="AD89" i="4" s="1"/>
  <c r="Q90" i="4"/>
  <c r="AD90" i="4" s="1"/>
  <c r="Q91" i="4"/>
  <c r="AD91" i="4" s="1"/>
  <c r="Q92" i="4"/>
  <c r="AD92" i="4" s="1"/>
  <c r="Q93" i="4"/>
  <c r="AE93" i="4" s="1"/>
  <c r="Q94" i="4"/>
  <c r="AE94" i="4" s="1"/>
  <c r="Q95" i="4"/>
  <c r="AE95" i="4" s="1"/>
  <c r="Q96" i="4"/>
  <c r="AE96" i="4" s="1"/>
  <c r="Q97" i="4"/>
  <c r="AE97" i="4" s="1"/>
  <c r="Q98" i="4"/>
  <c r="AE98" i="4" s="1"/>
  <c r="Q99" i="4"/>
  <c r="AE99" i="4" s="1"/>
  <c r="Q100" i="4"/>
  <c r="AD100" i="4" s="1"/>
  <c r="Q101" i="4"/>
  <c r="AD101" i="4" s="1"/>
  <c r="Q102" i="4"/>
  <c r="AD102" i="4" s="1"/>
  <c r="Q103" i="4"/>
  <c r="AD103" i="4" s="1"/>
  <c r="Q104" i="4"/>
  <c r="AD104" i="4" s="1"/>
  <c r="Q105" i="4"/>
  <c r="AE105" i="4" s="1"/>
  <c r="Q106" i="4"/>
  <c r="AE106" i="4" s="1"/>
  <c r="Q107" i="4"/>
  <c r="AE107" i="4" s="1"/>
  <c r="Q108" i="4"/>
  <c r="AE108" i="4" s="1"/>
  <c r="Q109" i="4"/>
  <c r="AE109" i="4" s="1"/>
  <c r="Q110" i="4"/>
  <c r="AE110" i="4" s="1"/>
  <c r="Q111" i="4"/>
  <c r="AE111" i="4" s="1"/>
  <c r="Q112" i="4"/>
  <c r="AD112" i="4" s="1"/>
  <c r="Q113" i="4"/>
  <c r="AD113" i="4" s="1"/>
  <c r="Q114" i="4"/>
  <c r="AD114" i="4" s="1"/>
  <c r="Q115" i="4"/>
  <c r="AD115" i="4" s="1"/>
  <c r="Q116" i="4"/>
  <c r="AD116" i="4" s="1"/>
  <c r="Q117" i="4"/>
  <c r="AE117" i="4" s="1"/>
  <c r="Q118" i="4"/>
  <c r="AE118" i="4" s="1"/>
  <c r="Q119" i="4"/>
  <c r="AE119" i="4" s="1"/>
  <c r="Q120" i="4"/>
  <c r="AE120" i="4" s="1"/>
  <c r="Q121" i="4"/>
  <c r="AE121" i="4" s="1"/>
  <c r="Q122" i="4"/>
  <c r="AE122" i="4" s="1"/>
  <c r="Q123" i="4"/>
  <c r="AE123" i="4" s="1"/>
  <c r="Q124" i="4"/>
  <c r="AD124" i="4" s="1"/>
  <c r="Q125" i="4"/>
  <c r="AD125" i="4" s="1"/>
  <c r="Q126" i="4"/>
  <c r="AD126" i="4" s="1"/>
  <c r="Q127" i="4"/>
  <c r="AD127" i="4" s="1"/>
  <c r="Q128" i="4"/>
  <c r="AD128" i="4" s="1"/>
  <c r="Q129" i="4"/>
  <c r="AE129" i="4" s="1"/>
  <c r="Q130" i="4"/>
  <c r="AE130" i="4" s="1"/>
  <c r="Q131" i="4"/>
  <c r="AE131" i="4" s="1"/>
  <c r="Q132" i="4"/>
  <c r="AE132" i="4" s="1"/>
  <c r="Q133" i="4"/>
  <c r="AE133" i="4" s="1"/>
  <c r="Q134" i="4"/>
  <c r="AE134" i="4" s="1"/>
  <c r="Q135" i="4"/>
  <c r="AE135" i="4" s="1"/>
  <c r="Q136" i="4"/>
  <c r="AD136" i="4" s="1"/>
  <c r="Q137" i="4"/>
  <c r="AD137" i="4" s="1"/>
  <c r="Q138" i="4"/>
  <c r="AD138" i="4" s="1"/>
  <c r="Q139" i="4"/>
  <c r="AD139" i="4" s="1"/>
  <c r="Q140" i="4"/>
  <c r="AD140" i="4" s="1"/>
  <c r="Q141" i="4"/>
  <c r="AE141" i="4" s="1"/>
  <c r="Q142" i="4"/>
  <c r="AE142" i="4" s="1"/>
  <c r="Q143" i="4"/>
  <c r="AE143" i="4" s="1"/>
  <c r="Q144" i="4"/>
  <c r="AE144" i="4" s="1"/>
  <c r="Q145" i="4"/>
  <c r="AE145" i="4" s="1"/>
  <c r="Q146" i="4"/>
  <c r="AE146" i="4" s="1"/>
  <c r="Q147" i="4"/>
  <c r="AE147" i="4" s="1"/>
  <c r="Q148" i="4"/>
  <c r="AD148" i="4" s="1"/>
  <c r="Q149" i="4"/>
  <c r="AD149" i="4" s="1"/>
  <c r="Q150" i="4"/>
  <c r="AD150" i="4" s="1"/>
  <c r="Q151" i="4"/>
  <c r="AD151" i="4" s="1"/>
  <c r="Q152" i="4"/>
  <c r="AD152" i="4" s="1"/>
  <c r="Q153" i="4"/>
  <c r="AE153" i="4" s="1"/>
  <c r="Q154" i="4"/>
  <c r="AE154" i="4" s="1"/>
  <c r="Q155" i="4"/>
  <c r="AE155" i="4" s="1"/>
  <c r="Q156" i="4"/>
  <c r="AE156" i="4" s="1"/>
  <c r="Q157" i="4"/>
  <c r="AE157" i="4" s="1"/>
  <c r="Q158" i="4"/>
  <c r="AE158" i="4" s="1"/>
  <c r="Q159" i="4"/>
  <c r="AE159" i="4" s="1"/>
  <c r="Q160" i="4"/>
  <c r="AD160" i="4" s="1"/>
  <c r="Q161" i="4"/>
  <c r="AD161" i="4" s="1"/>
  <c r="Q162" i="4"/>
  <c r="AD162" i="4" s="1"/>
  <c r="Q163" i="4"/>
  <c r="AD163" i="4" s="1"/>
  <c r="Q164" i="4"/>
  <c r="AD164" i="4" s="1"/>
  <c r="Q165" i="4"/>
  <c r="AE165" i="4" s="1"/>
  <c r="Q166" i="4"/>
  <c r="AE166" i="4" s="1"/>
  <c r="Q167" i="4"/>
  <c r="AE167" i="4" s="1"/>
  <c r="Q168" i="4"/>
  <c r="AE168" i="4" s="1"/>
  <c r="Q169" i="4"/>
  <c r="AE169" i="4" s="1"/>
  <c r="Q170" i="4"/>
  <c r="AE170" i="4" s="1"/>
  <c r="Q171" i="4"/>
  <c r="AE171" i="4" s="1"/>
  <c r="Q172" i="4"/>
  <c r="AD172" i="4" s="1"/>
  <c r="Q173" i="4"/>
  <c r="AD173" i="4" s="1"/>
  <c r="Q174" i="4"/>
  <c r="AD174" i="4" s="1"/>
  <c r="Q175" i="4"/>
  <c r="AD175" i="4" s="1"/>
  <c r="Q176" i="4"/>
  <c r="AD176" i="4" s="1"/>
  <c r="Q177" i="4"/>
  <c r="AE177" i="4" s="1"/>
  <c r="Q178" i="4"/>
  <c r="AE178" i="4" s="1"/>
  <c r="Q179" i="4"/>
  <c r="AE179" i="4" s="1"/>
  <c r="Q180" i="4"/>
  <c r="AE180" i="4" s="1"/>
  <c r="Q181" i="4"/>
  <c r="AE181" i="4" s="1"/>
  <c r="Q182" i="4"/>
  <c r="AE182" i="4" s="1"/>
  <c r="Q183" i="4"/>
  <c r="AE183" i="4" s="1"/>
  <c r="Q184" i="4"/>
  <c r="AD184" i="4" s="1"/>
  <c r="Q185" i="4"/>
  <c r="AD185" i="4" s="1"/>
  <c r="Q186" i="4"/>
  <c r="AD186" i="4" s="1"/>
  <c r="Q187" i="4"/>
  <c r="AD187" i="4" s="1"/>
  <c r="Q188" i="4"/>
  <c r="AD188" i="4" s="1"/>
  <c r="Q189" i="4"/>
  <c r="AE189" i="4" s="1"/>
  <c r="Q190" i="4"/>
  <c r="AE190" i="4" s="1"/>
  <c r="Q191" i="4"/>
  <c r="AE191" i="4" s="1"/>
  <c r="Q192" i="4"/>
  <c r="AE192" i="4" s="1"/>
  <c r="Q193" i="4"/>
  <c r="AE193" i="4" s="1"/>
  <c r="Q194" i="4"/>
  <c r="AE194" i="4" s="1"/>
  <c r="Q195" i="4"/>
  <c r="AE195" i="4" s="1"/>
  <c r="Q196" i="4"/>
  <c r="AD196" i="4" s="1"/>
  <c r="Q197" i="4"/>
  <c r="AD197" i="4" s="1"/>
  <c r="Q198" i="4"/>
  <c r="AD198" i="4" s="1"/>
  <c r="Q199" i="4"/>
  <c r="AD199" i="4" s="1"/>
  <c r="Q200" i="4"/>
  <c r="AD200" i="4" s="1"/>
  <c r="Q201" i="4"/>
  <c r="AE201" i="4" s="1"/>
  <c r="Q202" i="4"/>
  <c r="AE202" i="4" s="1"/>
  <c r="Q203" i="4"/>
  <c r="AE203" i="4" s="1"/>
  <c r="Q204" i="4"/>
  <c r="AE204" i="4" s="1"/>
  <c r="Q205" i="4"/>
  <c r="AE205" i="4" s="1"/>
  <c r="Q206" i="4"/>
  <c r="AE206" i="4" s="1"/>
  <c r="Q207" i="4"/>
  <c r="AE207" i="4" s="1"/>
  <c r="Q208" i="4"/>
  <c r="AD208" i="4" s="1"/>
  <c r="Q209" i="4"/>
  <c r="AD209" i="4" s="1"/>
  <c r="Q210" i="4"/>
  <c r="AD210" i="4" s="1"/>
  <c r="Q211" i="4"/>
  <c r="AD211" i="4" s="1"/>
  <c r="Q212" i="4"/>
  <c r="AD212" i="4" s="1"/>
  <c r="Q213" i="4"/>
  <c r="AE213" i="4" s="1"/>
  <c r="Q214" i="4"/>
  <c r="AE214" i="4" s="1"/>
  <c r="Q215" i="4"/>
  <c r="AE215" i="4" s="1"/>
  <c r="Q216" i="4"/>
  <c r="AE216" i="4" s="1"/>
  <c r="Q217" i="4"/>
  <c r="AE217" i="4" s="1"/>
  <c r="Q218" i="4"/>
  <c r="AE218" i="4" s="1"/>
  <c r="Q219" i="4"/>
  <c r="AE219" i="4" s="1"/>
  <c r="Q220" i="4"/>
  <c r="AD220" i="4" s="1"/>
  <c r="Q221" i="4"/>
  <c r="AD221" i="4" s="1"/>
  <c r="Q222" i="4"/>
  <c r="AD222" i="4" s="1"/>
  <c r="Q223" i="4"/>
  <c r="AD223" i="4" s="1"/>
  <c r="Q224" i="4"/>
  <c r="AD224" i="4" s="1"/>
  <c r="Q225" i="4"/>
  <c r="AE225" i="4" s="1"/>
  <c r="Q226" i="4"/>
  <c r="AE226" i="4" s="1"/>
  <c r="Q227" i="4"/>
  <c r="AE227" i="4" s="1"/>
  <c r="Q228" i="4"/>
  <c r="AE228" i="4" s="1"/>
  <c r="Q229" i="4"/>
  <c r="AE229" i="4" s="1"/>
  <c r="Q230" i="4"/>
  <c r="AE230" i="4" s="1"/>
  <c r="Q231" i="4"/>
  <c r="AE231" i="4" s="1"/>
  <c r="Q232" i="4"/>
  <c r="AD232" i="4" s="1"/>
  <c r="Q233" i="4"/>
  <c r="AD233" i="4" s="1"/>
  <c r="Q234" i="4"/>
  <c r="AD234" i="4" s="1"/>
  <c r="Q235" i="4"/>
  <c r="AD235" i="4" s="1"/>
  <c r="Q236" i="4"/>
  <c r="AD236" i="4" s="1"/>
  <c r="Q237" i="4"/>
  <c r="AE237" i="4" s="1"/>
  <c r="Q238" i="4"/>
  <c r="AE238" i="4" s="1"/>
  <c r="Q239" i="4"/>
  <c r="AE239" i="4" s="1"/>
  <c r="Q240" i="4"/>
  <c r="AE240" i="4" s="1"/>
  <c r="Q241" i="4"/>
  <c r="AE241" i="4" s="1"/>
  <c r="Q242" i="4"/>
  <c r="AE242" i="4" s="1"/>
  <c r="Q243" i="4"/>
  <c r="AE243" i="4" s="1"/>
  <c r="Q244" i="4"/>
  <c r="AD244" i="4" s="1"/>
  <c r="Q245" i="4"/>
  <c r="AD245" i="4" s="1"/>
  <c r="Q246" i="4"/>
  <c r="AD246" i="4" s="1"/>
  <c r="Q247" i="4"/>
  <c r="AD247" i="4" s="1"/>
  <c r="Q248" i="4"/>
  <c r="AD248" i="4" s="1"/>
  <c r="Q249" i="4"/>
  <c r="AE249" i="4" s="1"/>
  <c r="Q250" i="4"/>
  <c r="AE250" i="4" s="1"/>
  <c r="Q251" i="4"/>
  <c r="AE251" i="4" s="1"/>
  <c r="Q252" i="4"/>
  <c r="AE252" i="4" s="1"/>
  <c r="Q253" i="4"/>
  <c r="AE253" i="4" s="1"/>
  <c r="Q254" i="4"/>
  <c r="AE254" i="4" s="1"/>
  <c r="Q255" i="4"/>
  <c r="AE255" i="4" s="1"/>
  <c r="Q256" i="4"/>
  <c r="AD256" i="4" s="1"/>
  <c r="Q257" i="4"/>
  <c r="AD257" i="4" s="1"/>
  <c r="Q258" i="4"/>
  <c r="AD258" i="4" s="1"/>
  <c r="Q259" i="4"/>
  <c r="AD259" i="4" s="1"/>
  <c r="Q260" i="4"/>
  <c r="AD260" i="4" s="1"/>
  <c r="Q261" i="4"/>
  <c r="AE261" i="4" s="1"/>
  <c r="Q262" i="4"/>
  <c r="AE262" i="4" s="1"/>
  <c r="Q263" i="4"/>
  <c r="AE263" i="4" s="1"/>
  <c r="Q264" i="4"/>
  <c r="AE264" i="4" s="1"/>
  <c r="Q265" i="4"/>
  <c r="AE265" i="4" s="1"/>
  <c r="Q266" i="4"/>
  <c r="AE266" i="4" s="1"/>
  <c r="Q267" i="4"/>
  <c r="AE267" i="4" s="1"/>
  <c r="Q268" i="4"/>
  <c r="AD268" i="4" s="1"/>
  <c r="Q269" i="4"/>
  <c r="AD269" i="4" s="1"/>
  <c r="Q270" i="4"/>
  <c r="AD270" i="4" s="1"/>
  <c r="Q271" i="4"/>
  <c r="AD271" i="4" s="1"/>
  <c r="Q272" i="4"/>
  <c r="AD272" i="4" s="1"/>
  <c r="Q273" i="4"/>
  <c r="AE273" i="4" s="1"/>
  <c r="Q274" i="4"/>
  <c r="AE274" i="4" s="1"/>
  <c r="Q275" i="4"/>
  <c r="AE275" i="4" s="1"/>
  <c r="Q276" i="4"/>
  <c r="AE276" i="4" s="1"/>
  <c r="Q277" i="4"/>
  <c r="AE277" i="4" s="1"/>
  <c r="Q278" i="4"/>
  <c r="AE278" i="4" s="1"/>
  <c r="Q279" i="4"/>
  <c r="AE279" i="4" s="1"/>
  <c r="Q280" i="4"/>
  <c r="AD280" i="4" s="1"/>
  <c r="Q281" i="4"/>
  <c r="AD281" i="4" s="1"/>
  <c r="Q282" i="4"/>
  <c r="AD282" i="4" s="1"/>
  <c r="Q283" i="4"/>
  <c r="AD283" i="4" s="1"/>
  <c r="Q284" i="4"/>
  <c r="AD284" i="4" s="1"/>
  <c r="Q285" i="4"/>
  <c r="AE285" i="4" s="1"/>
  <c r="Q286" i="4"/>
  <c r="AE286" i="4" s="1"/>
  <c r="Q287" i="4"/>
  <c r="AE287" i="4" s="1"/>
  <c r="Q288" i="4"/>
  <c r="AE288" i="4" s="1"/>
  <c r="Q289" i="4"/>
  <c r="AE289" i="4" s="1"/>
  <c r="Q290" i="4"/>
  <c r="AE290" i="4" s="1"/>
  <c r="Q291" i="4"/>
  <c r="AE291" i="4" s="1"/>
  <c r="Q292" i="4"/>
  <c r="AD292" i="4" s="1"/>
  <c r="Q293" i="4"/>
  <c r="AD293" i="4" s="1"/>
  <c r="Q294" i="4"/>
  <c r="AD294" i="4" s="1"/>
  <c r="Q295" i="4"/>
  <c r="AD295" i="4" s="1"/>
  <c r="Q296" i="4"/>
  <c r="AD296" i="4" s="1"/>
  <c r="Q297" i="4"/>
  <c r="AE297" i="4" s="1"/>
  <c r="Q298" i="4"/>
  <c r="AE298" i="4" s="1"/>
  <c r="Q299" i="4"/>
  <c r="AE299" i="4" s="1"/>
  <c r="Q300" i="4"/>
  <c r="AE300" i="4" s="1"/>
  <c r="Q301" i="4"/>
  <c r="AE301" i="4" s="1"/>
  <c r="Q302" i="4"/>
  <c r="AE302" i="4" s="1"/>
  <c r="Q303" i="4"/>
  <c r="AE303" i="4" s="1"/>
  <c r="Q304" i="4"/>
  <c r="AD304" i="4" s="1"/>
  <c r="Q305" i="4"/>
  <c r="AD305" i="4" s="1"/>
  <c r="Q306" i="4"/>
  <c r="AD306" i="4" s="1"/>
  <c r="Q307" i="4"/>
  <c r="AD307" i="4" s="1"/>
  <c r="Q308" i="4"/>
  <c r="AD308" i="4" s="1"/>
  <c r="Q309" i="4"/>
  <c r="AE309" i="4" s="1"/>
  <c r="Q310" i="4"/>
  <c r="AE310" i="4" s="1"/>
  <c r="Q311" i="4"/>
  <c r="AE311" i="4" s="1"/>
  <c r="Q312" i="4"/>
  <c r="AE312" i="4" s="1"/>
  <c r="Q313" i="4"/>
  <c r="AE313" i="4" s="1"/>
  <c r="Q314" i="4"/>
  <c r="AE314" i="4" s="1"/>
  <c r="Q315" i="4"/>
  <c r="AE315" i="4" s="1"/>
  <c r="Q316" i="4"/>
  <c r="AD316" i="4" s="1"/>
  <c r="Q317" i="4"/>
  <c r="AD317" i="4" s="1"/>
  <c r="Q318" i="4"/>
  <c r="AD318" i="4" s="1"/>
  <c r="Q319" i="4"/>
  <c r="AD319" i="4" s="1"/>
  <c r="Q320" i="4"/>
  <c r="AD320" i="4" s="1"/>
  <c r="Q321" i="4"/>
  <c r="AE321" i="4" s="1"/>
  <c r="Q322" i="4"/>
  <c r="AE322" i="4" s="1"/>
  <c r="Q323" i="4"/>
  <c r="AE323" i="4" s="1"/>
  <c r="Q324" i="4"/>
  <c r="AE324" i="4" s="1"/>
  <c r="Q325" i="4"/>
  <c r="AE325" i="4" s="1"/>
  <c r="Q326" i="4"/>
  <c r="AE326" i="4" s="1"/>
  <c r="Q327" i="4"/>
  <c r="AE327" i="4" s="1"/>
  <c r="Q328" i="4"/>
  <c r="AD328" i="4" s="1"/>
  <c r="Q329" i="4"/>
  <c r="AD329" i="4" s="1"/>
  <c r="Q330" i="4"/>
  <c r="AD330" i="4" s="1"/>
  <c r="Q331" i="4"/>
  <c r="AD331" i="4" s="1"/>
  <c r="Q332" i="4"/>
  <c r="AD332" i="4" s="1"/>
  <c r="Q4" i="4"/>
  <c r="AE4" i="4" s="1"/>
  <c r="G2763" i="17"/>
  <c r="G2762" i="17"/>
  <c r="G2761" i="17"/>
  <c r="G2760" i="17"/>
  <c r="G2759" i="17"/>
  <c r="G2758" i="17"/>
  <c r="G2757" i="17"/>
  <c r="G2756" i="17"/>
  <c r="G2755" i="17"/>
  <c r="G2754" i="17"/>
  <c r="G2753" i="17"/>
  <c r="G2752" i="17"/>
  <c r="G2751" i="17"/>
  <c r="G2750" i="17"/>
  <c r="G2749" i="17"/>
  <c r="G2748" i="17"/>
  <c r="G2747" i="17"/>
  <c r="G2746" i="17"/>
  <c r="G2745" i="17"/>
  <c r="G2744" i="17"/>
  <c r="G2743" i="17"/>
  <c r="G2742" i="17"/>
  <c r="G2741" i="17"/>
  <c r="G2740" i="17"/>
  <c r="G2739" i="17"/>
  <c r="G2738" i="17"/>
  <c r="G2737" i="17"/>
  <c r="G2736" i="17"/>
  <c r="G2735" i="17"/>
  <c r="G2734" i="17"/>
  <c r="G2733" i="17"/>
  <c r="G2732" i="17"/>
  <c r="G2731" i="17"/>
  <c r="G2730" i="17"/>
  <c r="G2729" i="17"/>
  <c r="G2728" i="17"/>
  <c r="G2727" i="17"/>
  <c r="G2726" i="17"/>
  <c r="G2725" i="17"/>
  <c r="G2724" i="17"/>
  <c r="G2723" i="17"/>
  <c r="G2722" i="17"/>
  <c r="G2721" i="17"/>
  <c r="G2720" i="17"/>
  <c r="G2719" i="17"/>
  <c r="G2718" i="17"/>
  <c r="G2717" i="17"/>
  <c r="G2716" i="17"/>
  <c r="G2715" i="17"/>
  <c r="G2714" i="17"/>
  <c r="G2713" i="17"/>
  <c r="G2712" i="17"/>
  <c r="G2711" i="17"/>
  <c r="G2710" i="17"/>
  <c r="G2709" i="17"/>
  <c r="G2708" i="17"/>
  <c r="G2707" i="17"/>
  <c r="G2706" i="17"/>
  <c r="G2705" i="17"/>
  <c r="G2704" i="17"/>
  <c r="G2703" i="17"/>
  <c r="G2702" i="17"/>
  <c r="G2701" i="17"/>
  <c r="G2700" i="17"/>
  <c r="G2699" i="17"/>
  <c r="G2698" i="17"/>
  <c r="G2697" i="17"/>
  <c r="G2696" i="17"/>
  <c r="G2695" i="17"/>
  <c r="G2694" i="17"/>
  <c r="G2693" i="17"/>
  <c r="G2692" i="17"/>
  <c r="G2691" i="17"/>
  <c r="G2690" i="17"/>
  <c r="G2689" i="17"/>
  <c r="G2688" i="17"/>
  <c r="G2687" i="17"/>
  <c r="G2686" i="17"/>
  <c r="G2685" i="17"/>
  <c r="G2684" i="17"/>
  <c r="G2683" i="17"/>
  <c r="G2682" i="17"/>
  <c r="G2681" i="17"/>
  <c r="G2680" i="17"/>
  <c r="G2679" i="17"/>
  <c r="G2678" i="17"/>
  <c r="G2677" i="17"/>
  <c r="G2676" i="17"/>
  <c r="G2675" i="17"/>
  <c r="G2674" i="17"/>
  <c r="G2673" i="17"/>
  <c r="G2672" i="17"/>
  <c r="G2671" i="17"/>
  <c r="G2670" i="17"/>
  <c r="G2669" i="17"/>
  <c r="G2668" i="17"/>
  <c r="G2667" i="17"/>
  <c r="G2666" i="17"/>
  <c r="G2665" i="17"/>
  <c r="G2664" i="17"/>
  <c r="G2663" i="17"/>
  <c r="G2662" i="17"/>
  <c r="G2661" i="17"/>
  <c r="G2660" i="17"/>
  <c r="G2659" i="17"/>
  <c r="G2658" i="17"/>
  <c r="G2657" i="17"/>
  <c r="G2656" i="17"/>
  <c r="G2655" i="17"/>
  <c r="G2654" i="17"/>
  <c r="G2653" i="17"/>
  <c r="G2652" i="17"/>
  <c r="G2651" i="17"/>
  <c r="G2650" i="17"/>
  <c r="G2649" i="17"/>
  <c r="G2648" i="17"/>
  <c r="G2647" i="17"/>
  <c r="G2646" i="17"/>
  <c r="G2645" i="17"/>
  <c r="G2644" i="17"/>
  <c r="G2643" i="17"/>
  <c r="G2642" i="17"/>
  <c r="G2641" i="17"/>
  <c r="G2640" i="17"/>
  <c r="G2639" i="17"/>
  <c r="G2638" i="17"/>
  <c r="G2637" i="17"/>
  <c r="G2636" i="17"/>
  <c r="G2635" i="17"/>
  <c r="G2634" i="17"/>
  <c r="G2633" i="17"/>
  <c r="G2632" i="17"/>
  <c r="G2631" i="17"/>
  <c r="G2630" i="17"/>
  <c r="G2629" i="17"/>
  <c r="G2628" i="17"/>
  <c r="G2627" i="17"/>
  <c r="G2626" i="17"/>
  <c r="G2625" i="17"/>
  <c r="G2624" i="17"/>
  <c r="G2623" i="17"/>
  <c r="G2622" i="17"/>
  <c r="G2621" i="17"/>
  <c r="G2620" i="17"/>
  <c r="G2619" i="17"/>
  <c r="G2618" i="17"/>
  <c r="G2617" i="17"/>
  <c r="G2616" i="17"/>
  <c r="G2615" i="17"/>
  <c r="G2614" i="17"/>
  <c r="G2613" i="17"/>
  <c r="G2612" i="17"/>
  <c r="G2611" i="17"/>
  <c r="G2610" i="17"/>
  <c r="G2609" i="17"/>
  <c r="G2608" i="17"/>
  <c r="G2607" i="17"/>
  <c r="G2606" i="17"/>
  <c r="G2605" i="17"/>
  <c r="G2604" i="17"/>
  <c r="G2603" i="17"/>
  <c r="G2602" i="17"/>
  <c r="G2601" i="17"/>
  <c r="G2600" i="17"/>
  <c r="G2599" i="17"/>
  <c r="G2598" i="17"/>
  <c r="G2597" i="17"/>
  <c r="G2596" i="17"/>
  <c r="G2595" i="17"/>
  <c r="G2594" i="17"/>
  <c r="G2593" i="17"/>
  <c r="G2592" i="17"/>
  <c r="G2591" i="17"/>
  <c r="G2590" i="17"/>
  <c r="G2589" i="17"/>
  <c r="G2588" i="17"/>
  <c r="G2587" i="17"/>
  <c r="G2586" i="17"/>
  <c r="G2585" i="17"/>
  <c r="G2584" i="17"/>
  <c r="G2583" i="17"/>
  <c r="G2582" i="17"/>
  <c r="G2581" i="17"/>
  <c r="G2580" i="17"/>
  <c r="G2579" i="17"/>
  <c r="G2578" i="17"/>
  <c r="G2577" i="17"/>
  <c r="G2576" i="17"/>
  <c r="G2575" i="17"/>
  <c r="G2574" i="17"/>
  <c r="G2573" i="17"/>
  <c r="G2572" i="17"/>
  <c r="G2571" i="17"/>
  <c r="G2570" i="17"/>
  <c r="G2569" i="17"/>
  <c r="G2568" i="17"/>
  <c r="G2567" i="17"/>
  <c r="G2566" i="17"/>
  <c r="G2565" i="17"/>
  <c r="G2564" i="17"/>
  <c r="G2563" i="17"/>
  <c r="G2562" i="17"/>
  <c r="G2561" i="17"/>
  <c r="G2560" i="17"/>
  <c r="G2559" i="17"/>
  <c r="G2558" i="17"/>
  <c r="G2557" i="17"/>
  <c r="G2556" i="17"/>
  <c r="G2555" i="17"/>
  <c r="G2554" i="17"/>
  <c r="G2553" i="17"/>
  <c r="G2552" i="17"/>
  <c r="G2551" i="17"/>
  <c r="G2550" i="17"/>
  <c r="G2549" i="17"/>
  <c r="G2548" i="17"/>
  <c r="G2547" i="17"/>
  <c r="G2546" i="17"/>
  <c r="G2545" i="17"/>
  <c r="G2544" i="17"/>
  <c r="G2543" i="17"/>
  <c r="G2542" i="17"/>
  <c r="G2541" i="17"/>
  <c r="G2540" i="17"/>
  <c r="G2539" i="17"/>
  <c r="G2538" i="17"/>
  <c r="G2537" i="17"/>
  <c r="G2536" i="17"/>
  <c r="G2535" i="17"/>
  <c r="G2534" i="17"/>
  <c r="G2533" i="17"/>
  <c r="G2532" i="17"/>
  <c r="G2531" i="17"/>
  <c r="G2530" i="17"/>
  <c r="G2529" i="17"/>
  <c r="G2528" i="17"/>
  <c r="G2527" i="17"/>
  <c r="G2526" i="17"/>
  <c r="G2525" i="17"/>
  <c r="G2524" i="17"/>
  <c r="G2523" i="17"/>
  <c r="G2522" i="17"/>
  <c r="G2521" i="17"/>
  <c r="G2520" i="17"/>
  <c r="G2519" i="17"/>
  <c r="G2518" i="17"/>
  <c r="G2517" i="17"/>
  <c r="G2516" i="17"/>
  <c r="G2515" i="17"/>
  <c r="G2514" i="17"/>
  <c r="G2513" i="17"/>
  <c r="G2512" i="17"/>
  <c r="G2511" i="17"/>
  <c r="G2510" i="17"/>
  <c r="G2509" i="17"/>
  <c r="G2508" i="17"/>
  <c r="G2507" i="17"/>
  <c r="G2506" i="17"/>
  <c r="G2505" i="17"/>
  <c r="G2504" i="17"/>
  <c r="G2503" i="17"/>
  <c r="G2502" i="17"/>
  <c r="G2501" i="17"/>
  <c r="G2500" i="17"/>
  <c r="G2499" i="17"/>
  <c r="G2498" i="17"/>
  <c r="G2497" i="17"/>
  <c r="G2496" i="17"/>
  <c r="G2495" i="17"/>
  <c r="G2494" i="17"/>
  <c r="G2493" i="17"/>
  <c r="G2492" i="17"/>
  <c r="G2491" i="17"/>
  <c r="G2490" i="17"/>
  <c r="G2489" i="17"/>
  <c r="G2488" i="17"/>
  <c r="G2487" i="17"/>
  <c r="G2486" i="17"/>
  <c r="G2485" i="17"/>
  <c r="G2484" i="17"/>
  <c r="G2483" i="17"/>
  <c r="G2482" i="17"/>
  <c r="G2481" i="17"/>
  <c r="G2480" i="17"/>
  <c r="G2479" i="17"/>
  <c r="G2478" i="17"/>
  <c r="G2477" i="17"/>
  <c r="G2476" i="17"/>
  <c r="G2475" i="17"/>
  <c r="G2474" i="17"/>
  <c r="G2473" i="17"/>
  <c r="G2472" i="17"/>
  <c r="G2471" i="17"/>
  <c r="G2470" i="17"/>
  <c r="G2469" i="17"/>
  <c r="G2468" i="17"/>
  <c r="G2467" i="17"/>
  <c r="G2466" i="17"/>
  <c r="G2465" i="17"/>
  <c r="G2464" i="17"/>
  <c r="G2463" i="17"/>
  <c r="G2462" i="17"/>
  <c r="G2461" i="17"/>
  <c r="G2460" i="17"/>
  <c r="G2459" i="17"/>
  <c r="G2458" i="17"/>
  <c r="G2457" i="17"/>
  <c r="G2456" i="17"/>
  <c r="G2455" i="17"/>
  <c r="G2454" i="17"/>
  <c r="G2453" i="17"/>
  <c r="G2452" i="17"/>
  <c r="G2451" i="17"/>
  <c r="G2450" i="17"/>
  <c r="G2449" i="17"/>
  <c r="G2448" i="17"/>
  <c r="G2447" i="17"/>
  <c r="G2446" i="17"/>
  <c r="G2445" i="17"/>
  <c r="G2444" i="17"/>
  <c r="G2443" i="17"/>
  <c r="G2442" i="17"/>
  <c r="G2441" i="17"/>
  <c r="G2440" i="17"/>
  <c r="G2439" i="17"/>
  <c r="G2438" i="17"/>
  <c r="G2437" i="17"/>
  <c r="G2436" i="17"/>
  <c r="G2435" i="17"/>
  <c r="G2434" i="17"/>
  <c r="G2433" i="17"/>
  <c r="G2432" i="17"/>
  <c r="G2431" i="17"/>
  <c r="G2430" i="17"/>
  <c r="G2429" i="17"/>
  <c r="G2428" i="17"/>
  <c r="G2427" i="17"/>
  <c r="G2426" i="17"/>
  <c r="G2425" i="17"/>
  <c r="G2424" i="17"/>
  <c r="G2423" i="17"/>
  <c r="G2422" i="17"/>
  <c r="G2421" i="17"/>
  <c r="G2420" i="17"/>
  <c r="G2419" i="17"/>
  <c r="G2418" i="17"/>
  <c r="G2417" i="17"/>
  <c r="G2416" i="17"/>
  <c r="G2415" i="17"/>
  <c r="G2414" i="17"/>
  <c r="G2413" i="17"/>
  <c r="G2412" i="17"/>
  <c r="G2411" i="17"/>
  <c r="G2410" i="17"/>
  <c r="G2409" i="17"/>
  <c r="G2408" i="17"/>
  <c r="G2407" i="17"/>
  <c r="G2406" i="17"/>
  <c r="G2405" i="17"/>
  <c r="G2404" i="17"/>
  <c r="G2403" i="17"/>
  <c r="G2402" i="17"/>
  <c r="G2401" i="17"/>
  <c r="G2400" i="17"/>
  <c r="G2399" i="17"/>
  <c r="G2398" i="17"/>
  <c r="G2397" i="17"/>
  <c r="G2396" i="17"/>
  <c r="G2395" i="17"/>
  <c r="G2394" i="17"/>
  <c r="G2393" i="17"/>
  <c r="G2392" i="17"/>
  <c r="G2391" i="17"/>
  <c r="G2390" i="17"/>
  <c r="G2389" i="17"/>
  <c r="G2388" i="17"/>
  <c r="G2387" i="17"/>
  <c r="G2386" i="17"/>
  <c r="G2385" i="17"/>
  <c r="G2384" i="17"/>
  <c r="G2383" i="17"/>
  <c r="G2382" i="17"/>
  <c r="G2381" i="17"/>
  <c r="G2380" i="17"/>
  <c r="G2379" i="17"/>
  <c r="G2378" i="17"/>
  <c r="G2377" i="17"/>
  <c r="G2376" i="17"/>
  <c r="G2375" i="17"/>
  <c r="G2374" i="17"/>
  <c r="G2373" i="17"/>
  <c r="G2372" i="17"/>
  <c r="G2371" i="17"/>
  <c r="G2370" i="17"/>
  <c r="G2369" i="17"/>
  <c r="G2368" i="17"/>
  <c r="G2367" i="17"/>
  <c r="G2366" i="17"/>
  <c r="G2365" i="17"/>
  <c r="G2364" i="17"/>
  <c r="G2363" i="17"/>
  <c r="G2362" i="17"/>
  <c r="G2361" i="17"/>
  <c r="G2360" i="17"/>
  <c r="G2359" i="17"/>
  <c r="G2358" i="17"/>
  <c r="G2357" i="17"/>
  <c r="G2356" i="17"/>
  <c r="G2355" i="17"/>
  <c r="G2354" i="17"/>
  <c r="G2353" i="17"/>
  <c r="G2352" i="17"/>
  <c r="G2351" i="17"/>
  <c r="G2350" i="17"/>
  <c r="G2349" i="17"/>
  <c r="G2348" i="17"/>
  <c r="G2347" i="17"/>
  <c r="G2346" i="17"/>
  <c r="G2345" i="17"/>
  <c r="G2344" i="17"/>
  <c r="G2343" i="17"/>
  <c r="G2342" i="17"/>
  <c r="G2341" i="17"/>
  <c r="G2340" i="17"/>
  <c r="G2339" i="17"/>
  <c r="G2338" i="17"/>
  <c r="G2337" i="17"/>
  <c r="G2336" i="17"/>
  <c r="G2335" i="17"/>
  <c r="G2334" i="17"/>
  <c r="G2333" i="17"/>
  <c r="G2332" i="17"/>
  <c r="G2331" i="17"/>
  <c r="G2330" i="17"/>
  <c r="G2329" i="17"/>
  <c r="G2328" i="17"/>
  <c r="G2327" i="17"/>
  <c r="G2326" i="17"/>
  <c r="G2325" i="17"/>
  <c r="G2324" i="17"/>
  <c r="G2323" i="17"/>
  <c r="G2322" i="17"/>
  <c r="G2321" i="17"/>
  <c r="G2320" i="17"/>
  <c r="G2319" i="17"/>
  <c r="G2318" i="17"/>
  <c r="G2317" i="17"/>
  <c r="G2316" i="17"/>
  <c r="G2315" i="17"/>
  <c r="G2314" i="17"/>
  <c r="G2313" i="17"/>
  <c r="G2312" i="17"/>
  <c r="G2311" i="17"/>
  <c r="G2310" i="17"/>
  <c r="G2309" i="17"/>
  <c r="G2308" i="17"/>
  <c r="G2307" i="17"/>
  <c r="G2306" i="17"/>
  <c r="G2305" i="17"/>
  <c r="G2304" i="17"/>
  <c r="G2303" i="17"/>
  <c r="G2302" i="17"/>
  <c r="G2301" i="17"/>
  <c r="G2300" i="17"/>
  <c r="G2299" i="17"/>
  <c r="G2298" i="17"/>
  <c r="G2297" i="17"/>
  <c r="G2296" i="17"/>
  <c r="G2295" i="17"/>
  <c r="G2294" i="17"/>
  <c r="G2293" i="17"/>
  <c r="G2292" i="17"/>
  <c r="G2291" i="17"/>
  <c r="G2290" i="17"/>
  <c r="G2289" i="17"/>
  <c r="G2288" i="17"/>
  <c r="G2287" i="17"/>
  <c r="G2286" i="17"/>
  <c r="G2285" i="17"/>
  <c r="G2284" i="17"/>
  <c r="G2283" i="17"/>
  <c r="G2282" i="17"/>
  <c r="G2281" i="17"/>
  <c r="G2280" i="17"/>
  <c r="G2279" i="17"/>
  <c r="G2278" i="17"/>
  <c r="G2277" i="17"/>
  <c r="G2276" i="17"/>
  <c r="G2275" i="17"/>
  <c r="G2274" i="17"/>
  <c r="G2273" i="17"/>
  <c r="G2272" i="17"/>
  <c r="G2271" i="17"/>
  <c r="G2270" i="17"/>
  <c r="G2269" i="17"/>
  <c r="G2268" i="17"/>
  <c r="G2267" i="17"/>
  <c r="G2266" i="17"/>
  <c r="G2265" i="17"/>
  <c r="G2264" i="17"/>
  <c r="G2263" i="17"/>
  <c r="G2262" i="17"/>
  <c r="G2261" i="17"/>
  <c r="G2260" i="17"/>
  <c r="G2259" i="17"/>
  <c r="G2258" i="17"/>
  <c r="G2257" i="17"/>
  <c r="G2256" i="17"/>
  <c r="G2255" i="17"/>
  <c r="G2254" i="17"/>
  <c r="G2253" i="17"/>
  <c r="G2252" i="17"/>
  <c r="G2251" i="17"/>
  <c r="G2250" i="17"/>
  <c r="G2249" i="17"/>
  <c r="G2248" i="17"/>
  <c r="G2247" i="17"/>
  <c r="G2246" i="17"/>
  <c r="G2245" i="17"/>
  <c r="G2244" i="17"/>
  <c r="G2243" i="17"/>
  <c r="G2242" i="17"/>
  <c r="G2241" i="17"/>
  <c r="G2240" i="17"/>
  <c r="G2239" i="17"/>
  <c r="G2238" i="17"/>
  <c r="G2237" i="17"/>
  <c r="G2236" i="17"/>
  <c r="G2235" i="17"/>
  <c r="G2234" i="17"/>
  <c r="G2233" i="17"/>
  <c r="G2232" i="17"/>
  <c r="G2231" i="17"/>
  <c r="G2230" i="17"/>
  <c r="G2229" i="17"/>
  <c r="G2228" i="17"/>
  <c r="G2227" i="17"/>
  <c r="G2226" i="17"/>
  <c r="G2225" i="17"/>
  <c r="G2224" i="17"/>
  <c r="G2223" i="17"/>
  <c r="G2222" i="17"/>
  <c r="G2221" i="17"/>
  <c r="G2220" i="17"/>
  <c r="G2219" i="17"/>
  <c r="G2218" i="17"/>
  <c r="G2217" i="17"/>
  <c r="G2216" i="17"/>
  <c r="G2215" i="17"/>
  <c r="G2214" i="17"/>
  <c r="G2213" i="17"/>
  <c r="G2212" i="17"/>
  <c r="G2211" i="17"/>
  <c r="G2210" i="17"/>
  <c r="G2209" i="17"/>
  <c r="G2208" i="17"/>
  <c r="G2207" i="17"/>
  <c r="G2206" i="17"/>
  <c r="G2205" i="17"/>
  <c r="G2204" i="17"/>
  <c r="G2203" i="17"/>
  <c r="G2202" i="17"/>
  <c r="G2201" i="17"/>
  <c r="G2200" i="17"/>
  <c r="G2199" i="17"/>
  <c r="G2198" i="17"/>
  <c r="G2197" i="17"/>
  <c r="G2196" i="17"/>
  <c r="G2195" i="17"/>
  <c r="G2194" i="17"/>
  <c r="G2193" i="17"/>
  <c r="G2192" i="17"/>
  <c r="G2191" i="17"/>
  <c r="G2190" i="17"/>
  <c r="G2189" i="17"/>
  <c r="G2188" i="17"/>
  <c r="G2187" i="17"/>
  <c r="G2186" i="17"/>
  <c r="G2185" i="17"/>
  <c r="G2184" i="17"/>
  <c r="G2183" i="17"/>
  <c r="G2182" i="17"/>
  <c r="G2181" i="17"/>
  <c r="G2180" i="17"/>
  <c r="G2179" i="17"/>
  <c r="G2178" i="17"/>
  <c r="G2177" i="17"/>
  <c r="G2176" i="17"/>
  <c r="G2175" i="17"/>
  <c r="G2174" i="17"/>
  <c r="G2173" i="17"/>
  <c r="G2172" i="17"/>
  <c r="G2171" i="17"/>
  <c r="G2170" i="17"/>
  <c r="G2169" i="17"/>
  <c r="G2168" i="17"/>
  <c r="G2167" i="17"/>
  <c r="G2166" i="17"/>
  <c r="G2165" i="17"/>
  <c r="G2164" i="17"/>
  <c r="G2163" i="17"/>
  <c r="G2162" i="17"/>
  <c r="G2161" i="17"/>
  <c r="G2160" i="17"/>
  <c r="G2159" i="17"/>
  <c r="G2158" i="17"/>
  <c r="G2157" i="17"/>
  <c r="G2156" i="17"/>
  <c r="G2155" i="17"/>
  <c r="G2154" i="17"/>
  <c r="G2153" i="17"/>
  <c r="G2152" i="17"/>
  <c r="G2151" i="17"/>
  <c r="G2150" i="17"/>
  <c r="G2149" i="17"/>
  <c r="G2148" i="17"/>
  <c r="G2147" i="17"/>
  <c r="G2146" i="17"/>
  <c r="G2145" i="17"/>
  <c r="G2144" i="17"/>
  <c r="G2143" i="17"/>
  <c r="G2142" i="17"/>
  <c r="G2141" i="17"/>
  <c r="G2140" i="17"/>
  <c r="G2139" i="17"/>
  <c r="G2138" i="17"/>
  <c r="G2137" i="17"/>
  <c r="G2136" i="17"/>
  <c r="G2135" i="17"/>
  <c r="G2134" i="17"/>
  <c r="G2133" i="17"/>
  <c r="G2132" i="17"/>
  <c r="G2131" i="17"/>
  <c r="G2130" i="17"/>
  <c r="G2129" i="17"/>
  <c r="G2128" i="17"/>
  <c r="G2127" i="17"/>
  <c r="G2126" i="17"/>
  <c r="G2125" i="17"/>
  <c r="G2124" i="17"/>
  <c r="G2123" i="17"/>
  <c r="G2122" i="17"/>
  <c r="G2121" i="17"/>
  <c r="G2120" i="17"/>
  <c r="G2119" i="17"/>
  <c r="G2118" i="17"/>
  <c r="G2117" i="17"/>
  <c r="G2116" i="17"/>
  <c r="G2115" i="17"/>
  <c r="G2114" i="17"/>
  <c r="G2113" i="17"/>
  <c r="G2112" i="17"/>
  <c r="G2111" i="17"/>
  <c r="G2110" i="17"/>
  <c r="G2109" i="17"/>
  <c r="G2108" i="17"/>
  <c r="G2107" i="17"/>
  <c r="G2106" i="17"/>
  <c r="G2105" i="17"/>
  <c r="G2104" i="17"/>
  <c r="G2103" i="17"/>
  <c r="G2102" i="17"/>
  <c r="G2101" i="17"/>
  <c r="G2100" i="17"/>
  <c r="G2099" i="17"/>
  <c r="G2098" i="17"/>
  <c r="G2097" i="17"/>
  <c r="G2096" i="17"/>
  <c r="G2095" i="17"/>
  <c r="G2094" i="17"/>
  <c r="G2093" i="17"/>
  <c r="G2092" i="17"/>
  <c r="G2091" i="17"/>
  <c r="G2090" i="17"/>
  <c r="G2089" i="17"/>
  <c r="G2088" i="17"/>
  <c r="G2087" i="17"/>
  <c r="G2086" i="17"/>
  <c r="G2085" i="17"/>
  <c r="G2084" i="17"/>
  <c r="G2083" i="17"/>
  <c r="G2082" i="17"/>
  <c r="G2081" i="17"/>
  <c r="G2080" i="17"/>
  <c r="G2079" i="17"/>
  <c r="G2078" i="17"/>
  <c r="G2077" i="17"/>
  <c r="G2076" i="17"/>
  <c r="G2075" i="17"/>
  <c r="G2074" i="17"/>
  <c r="G2073" i="17"/>
  <c r="G2072" i="17"/>
  <c r="G2071" i="17"/>
  <c r="G2070" i="17"/>
  <c r="G2069" i="17"/>
  <c r="G2068" i="17"/>
  <c r="G2067" i="17"/>
  <c r="G2066" i="17"/>
  <c r="G2065" i="17"/>
  <c r="G2064" i="17"/>
  <c r="G2063" i="17"/>
  <c r="G2062" i="17"/>
  <c r="G2061" i="17"/>
  <c r="G2060" i="17"/>
  <c r="G2059" i="17"/>
  <c r="G2058" i="17"/>
  <c r="G2057" i="17"/>
  <c r="G2056" i="17"/>
  <c r="G2055" i="17"/>
  <c r="G2054" i="17"/>
  <c r="G2053" i="17"/>
  <c r="G2052" i="17"/>
  <c r="G2051" i="17"/>
  <c r="G2050" i="17"/>
  <c r="G2049" i="17"/>
  <c r="G2048" i="17"/>
  <c r="G2047" i="17"/>
  <c r="G2046" i="17"/>
  <c r="G2045" i="17"/>
  <c r="G2044" i="17"/>
  <c r="G2043" i="17"/>
  <c r="G2042" i="17"/>
  <c r="G2041" i="17"/>
  <c r="G2040" i="17"/>
  <c r="G2039" i="17"/>
  <c r="G2038" i="17"/>
  <c r="G2037" i="17"/>
  <c r="G2036" i="17"/>
  <c r="G2035" i="17"/>
  <c r="G2034" i="17"/>
  <c r="G2033" i="17"/>
  <c r="G2032" i="17"/>
  <c r="G2031" i="17"/>
  <c r="G2030" i="17"/>
  <c r="G2029" i="17"/>
  <c r="G2028" i="17"/>
  <c r="G2027" i="17"/>
  <c r="G2026" i="17"/>
  <c r="G2025" i="17"/>
  <c r="G2024" i="17"/>
  <c r="G2023" i="17"/>
  <c r="G2022" i="17"/>
  <c r="G2021" i="17"/>
  <c r="G2020" i="17"/>
  <c r="G2019" i="17"/>
  <c r="G2018" i="17"/>
  <c r="G2017" i="17"/>
  <c r="G2016" i="17"/>
  <c r="G2015" i="17"/>
  <c r="G2014" i="17"/>
  <c r="G2013" i="17"/>
  <c r="G2012" i="17"/>
  <c r="G2011" i="17"/>
  <c r="G2010" i="17"/>
  <c r="G2009" i="17"/>
  <c r="G2008" i="17"/>
  <c r="G2007" i="17"/>
  <c r="G2006" i="17"/>
  <c r="G2005" i="17"/>
  <c r="G2004" i="17"/>
  <c r="G2003" i="17"/>
  <c r="G2002" i="17"/>
  <c r="G2001" i="17"/>
  <c r="G2000" i="17"/>
  <c r="G1999" i="17"/>
  <c r="G1998" i="17"/>
  <c r="G1997" i="17"/>
  <c r="G1996" i="17"/>
  <c r="G1995" i="17"/>
  <c r="G1994" i="17"/>
  <c r="G1993" i="17"/>
  <c r="G1992" i="17"/>
  <c r="G1991" i="17"/>
  <c r="G1990" i="17"/>
  <c r="G1989" i="17"/>
  <c r="G1988" i="17"/>
  <c r="G1987" i="17"/>
  <c r="G1986" i="17"/>
  <c r="G1985" i="17"/>
  <c r="G1984" i="17"/>
  <c r="G1983" i="17"/>
  <c r="G1982" i="17"/>
  <c r="G1981" i="17"/>
  <c r="G1980" i="17"/>
  <c r="G1979" i="17"/>
  <c r="G1978" i="17"/>
  <c r="G1977" i="17"/>
  <c r="G1976" i="17"/>
  <c r="G1975" i="17"/>
  <c r="G1974" i="17"/>
  <c r="G1973" i="17"/>
  <c r="G1972" i="17"/>
  <c r="G1971" i="17"/>
  <c r="G1970" i="17"/>
  <c r="G1969" i="17"/>
  <c r="G1968" i="17"/>
  <c r="G1967" i="17"/>
  <c r="G1966" i="17"/>
  <c r="G1965" i="17"/>
  <c r="G1964" i="17"/>
  <c r="G1963" i="17"/>
  <c r="G1962" i="17"/>
  <c r="G1961" i="17"/>
  <c r="G1960" i="17"/>
  <c r="G1959" i="17"/>
  <c r="G1958" i="17"/>
  <c r="G1957" i="17"/>
  <c r="G1956" i="17"/>
  <c r="G1955" i="17"/>
  <c r="G1954" i="17"/>
  <c r="G1953" i="17"/>
  <c r="G1952" i="17"/>
  <c r="G1951" i="17"/>
  <c r="G1950" i="17"/>
  <c r="G1949" i="17"/>
  <c r="G1948" i="17"/>
  <c r="G1947" i="17"/>
  <c r="G1946" i="17"/>
  <c r="G1945" i="17"/>
  <c r="G1944" i="17"/>
  <c r="G1943" i="17"/>
  <c r="G1942" i="17"/>
  <c r="G1941" i="17"/>
  <c r="G1940" i="17"/>
  <c r="G1939" i="17"/>
  <c r="G1938" i="17"/>
  <c r="G1937" i="17"/>
  <c r="G1936" i="17"/>
  <c r="G1935" i="17"/>
  <c r="G1934" i="17"/>
  <c r="G1933" i="17"/>
  <c r="G1932" i="17"/>
  <c r="G1931" i="17"/>
  <c r="G1930" i="17"/>
  <c r="G1929" i="17"/>
  <c r="G1928" i="17"/>
  <c r="G1927" i="17"/>
  <c r="G1926" i="17"/>
  <c r="G1925" i="17"/>
  <c r="G1924" i="17"/>
  <c r="G1923" i="17"/>
  <c r="G1922" i="17"/>
  <c r="G1921" i="17"/>
  <c r="G1920" i="17"/>
  <c r="G1919" i="17"/>
  <c r="G1918" i="17"/>
  <c r="G1917" i="17"/>
  <c r="G1916" i="17"/>
  <c r="G1915" i="17"/>
  <c r="G1914" i="17"/>
  <c r="G1913" i="17"/>
  <c r="G1912" i="17"/>
  <c r="G1911" i="17"/>
  <c r="G1910" i="17"/>
  <c r="G1909" i="17"/>
  <c r="G1908" i="17"/>
  <c r="G1907" i="17"/>
  <c r="G1906" i="17"/>
  <c r="G1905" i="17"/>
  <c r="G1904" i="17"/>
  <c r="G1903" i="17"/>
  <c r="G1902" i="17"/>
  <c r="G1901" i="17"/>
  <c r="G1900" i="17"/>
  <c r="G1899" i="17"/>
  <c r="G1898" i="17"/>
  <c r="G1897" i="17"/>
  <c r="G1896" i="17"/>
  <c r="G1895" i="17"/>
  <c r="G1894" i="17"/>
  <c r="G1893" i="17"/>
  <c r="G1892" i="17"/>
  <c r="G1891" i="17"/>
  <c r="G1890" i="17"/>
  <c r="G1889" i="17"/>
  <c r="G1888" i="17"/>
  <c r="G1887" i="17"/>
  <c r="G1886" i="17"/>
  <c r="G1885" i="17"/>
  <c r="G1884" i="17"/>
  <c r="G1883" i="17"/>
  <c r="G1882" i="17"/>
  <c r="G1881" i="17"/>
  <c r="G1880" i="17"/>
  <c r="G1879" i="17"/>
  <c r="G1878" i="17"/>
  <c r="G1877" i="17"/>
  <c r="G1876" i="17"/>
  <c r="G1875" i="17"/>
  <c r="G1874" i="17"/>
  <c r="G1873" i="17"/>
  <c r="G1872" i="17"/>
  <c r="G1871" i="17"/>
  <c r="G1870" i="17"/>
  <c r="G1869" i="17"/>
  <c r="G1868" i="17"/>
  <c r="G1867" i="17"/>
  <c r="G1866" i="17"/>
  <c r="G1865" i="17"/>
  <c r="G1864" i="17"/>
  <c r="G1863" i="17"/>
  <c r="G1862" i="17"/>
  <c r="G1861" i="17"/>
  <c r="G1860" i="17"/>
  <c r="G1859" i="17"/>
  <c r="G1858" i="17"/>
  <c r="G1857" i="17"/>
  <c r="G1856" i="17"/>
  <c r="G1855" i="17"/>
  <c r="G1854" i="17"/>
  <c r="G1853" i="17"/>
  <c r="G1852" i="17"/>
  <c r="G1851" i="17"/>
  <c r="G1850" i="17"/>
  <c r="G1849" i="17"/>
  <c r="G1848" i="17"/>
  <c r="G1847" i="17"/>
  <c r="G1846" i="17"/>
  <c r="G1845" i="17"/>
  <c r="G1844" i="17"/>
  <c r="G1843" i="17"/>
  <c r="G1842" i="17"/>
  <c r="G1841" i="17"/>
  <c r="G1840" i="17"/>
  <c r="G1839" i="17"/>
  <c r="G1838" i="17"/>
  <c r="G1837" i="17"/>
  <c r="G1836" i="17"/>
  <c r="G1835" i="17"/>
  <c r="G1834" i="17"/>
  <c r="G1833" i="17"/>
  <c r="G1832" i="17"/>
  <c r="G1831" i="17"/>
  <c r="G1830" i="17"/>
  <c r="G1829" i="17"/>
  <c r="G1828" i="17"/>
  <c r="G1827" i="17"/>
  <c r="G1826" i="17"/>
  <c r="G1825" i="17"/>
  <c r="G1824" i="17"/>
  <c r="G1823" i="17"/>
  <c r="G1822" i="17"/>
  <c r="G1821" i="17"/>
  <c r="G1820" i="17"/>
  <c r="G1819" i="17"/>
  <c r="G1818" i="17"/>
  <c r="G1817" i="17"/>
  <c r="G1816" i="17"/>
  <c r="G1815" i="17"/>
  <c r="G1814" i="17"/>
  <c r="G1813" i="17"/>
  <c r="G1812" i="17"/>
  <c r="G1811" i="17"/>
  <c r="G1810" i="17"/>
  <c r="G1809" i="17"/>
  <c r="G1808" i="17"/>
  <c r="G1807" i="17"/>
  <c r="G1806" i="17"/>
  <c r="G1805" i="17"/>
  <c r="G1804" i="17"/>
  <c r="G1803" i="17"/>
  <c r="G1802" i="17"/>
  <c r="G1801" i="17"/>
  <c r="G1800" i="17"/>
  <c r="G1799" i="17"/>
  <c r="G1798" i="17"/>
  <c r="G1797" i="17"/>
  <c r="G1796" i="17"/>
  <c r="G1795" i="17"/>
  <c r="G1794" i="17"/>
  <c r="G1793" i="17"/>
  <c r="G1792" i="17"/>
  <c r="G1791" i="17"/>
  <c r="G1790" i="17"/>
  <c r="G1789" i="17"/>
  <c r="G1788" i="17"/>
  <c r="G1787" i="17"/>
  <c r="G1786" i="17"/>
  <c r="G1785" i="17"/>
  <c r="G1784" i="17"/>
  <c r="G1783" i="17"/>
  <c r="G1782" i="17"/>
  <c r="G1781" i="17"/>
  <c r="G1780" i="17"/>
  <c r="G1779" i="17"/>
  <c r="G1778" i="17"/>
  <c r="G1777" i="17"/>
  <c r="G1776" i="17"/>
  <c r="G1775" i="17"/>
  <c r="G1774" i="17"/>
  <c r="G1773" i="17"/>
  <c r="G1772" i="17"/>
  <c r="G1771" i="17"/>
  <c r="G1770" i="17"/>
  <c r="G1769" i="17"/>
  <c r="G1768" i="17"/>
  <c r="G1767" i="17"/>
  <c r="G1766" i="17"/>
  <c r="G1765" i="17"/>
  <c r="G1764" i="17"/>
  <c r="G1763" i="17"/>
  <c r="G1762" i="17"/>
  <c r="G1761" i="17"/>
  <c r="G1760" i="17"/>
  <c r="G1759" i="17"/>
  <c r="G1758" i="17"/>
  <c r="G1757" i="17"/>
  <c r="G1756" i="17"/>
  <c r="G1755" i="17"/>
  <c r="G1754" i="17"/>
  <c r="G1753" i="17"/>
  <c r="G1752" i="17"/>
  <c r="G1751" i="17"/>
  <c r="G1750" i="17"/>
  <c r="G1749" i="17"/>
  <c r="G1748" i="17"/>
  <c r="G1747" i="17"/>
  <c r="G1746" i="17"/>
  <c r="G1745" i="17"/>
  <c r="G1744" i="17"/>
  <c r="G1743" i="17"/>
  <c r="G1742" i="17"/>
  <c r="G1741" i="17"/>
  <c r="G1740" i="17"/>
  <c r="G1739" i="17"/>
  <c r="G1738" i="17"/>
  <c r="G1737" i="17"/>
  <c r="G1736" i="17"/>
  <c r="G1735" i="17"/>
  <c r="G1734" i="17"/>
  <c r="G1733" i="17"/>
  <c r="G1732" i="17"/>
  <c r="G1731" i="17"/>
  <c r="G1730" i="17"/>
  <c r="G1729" i="17"/>
  <c r="G1728" i="17"/>
  <c r="G1727" i="17"/>
  <c r="G1726" i="17"/>
  <c r="G1725" i="17"/>
  <c r="G1724" i="17"/>
  <c r="G1723" i="17"/>
  <c r="G1722" i="17"/>
  <c r="G1721" i="17"/>
  <c r="G1720" i="17"/>
  <c r="G1719" i="17"/>
  <c r="G1718" i="17"/>
  <c r="G1717" i="17"/>
  <c r="G1716" i="17"/>
  <c r="G1715" i="17"/>
  <c r="G1714" i="17"/>
  <c r="G1713" i="17"/>
  <c r="G1712" i="17"/>
  <c r="G1711" i="17"/>
  <c r="G1710" i="17"/>
  <c r="G1709" i="17"/>
  <c r="G1708" i="17"/>
  <c r="G1707" i="17"/>
  <c r="G1706" i="17"/>
  <c r="G1705" i="17"/>
  <c r="G1704" i="17"/>
  <c r="G1703" i="17"/>
  <c r="G1702" i="17"/>
  <c r="G1701" i="17"/>
  <c r="G1700" i="17"/>
  <c r="G1699" i="17"/>
  <c r="G1698" i="17"/>
  <c r="G1697" i="17"/>
  <c r="G1696" i="17"/>
  <c r="G1695" i="17"/>
  <c r="G1694" i="17"/>
  <c r="G1693" i="17"/>
  <c r="G1692" i="17"/>
  <c r="G1691" i="17"/>
  <c r="G1690" i="17"/>
  <c r="G1689" i="17"/>
  <c r="G1688" i="17"/>
  <c r="G1687" i="17"/>
  <c r="G1686" i="17"/>
  <c r="G1685" i="17"/>
  <c r="G1684" i="17"/>
  <c r="G1683" i="17"/>
  <c r="G1682" i="17"/>
  <c r="G1681" i="17"/>
  <c r="G1680" i="17"/>
  <c r="G1679" i="17"/>
  <c r="G1678" i="17"/>
  <c r="G1677" i="17"/>
  <c r="G1676" i="17"/>
  <c r="G1675" i="17"/>
  <c r="G1674" i="17"/>
  <c r="G1673" i="17"/>
  <c r="G1672" i="17"/>
  <c r="G1671" i="17"/>
  <c r="G1670" i="17"/>
  <c r="G1669" i="17"/>
  <c r="G1668" i="17"/>
  <c r="G1667" i="17"/>
  <c r="G1666" i="17"/>
  <c r="G1665" i="17"/>
  <c r="G1664" i="17"/>
  <c r="G1663" i="17"/>
  <c r="G1662" i="17"/>
  <c r="G1661" i="17"/>
  <c r="G1660" i="17"/>
  <c r="G1659" i="17"/>
  <c r="G1658" i="17"/>
  <c r="G1657" i="17"/>
  <c r="G1656" i="17"/>
  <c r="G1655" i="17"/>
  <c r="G1654" i="17"/>
  <c r="G1653" i="17"/>
  <c r="G1652" i="17"/>
  <c r="G1651" i="17"/>
  <c r="G1650" i="17"/>
  <c r="G1649" i="17"/>
  <c r="G1648" i="17"/>
  <c r="G1647" i="17"/>
  <c r="G1646" i="17"/>
  <c r="G1645" i="17"/>
  <c r="G1644" i="17"/>
  <c r="G1643" i="17"/>
  <c r="G1642" i="17"/>
  <c r="G1641" i="17"/>
  <c r="G1640" i="17"/>
  <c r="G1639" i="17"/>
  <c r="G1638" i="17"/>
  <c r="G1637" i="17"/>
  <c r="G1636" i="17"/>
  <c r="G1635" i="17"/>
  <c r="G1634" i="17"/>
  <c r="G1633" i="17"/>
  <c r="G1632" i="17"/>
  <c r="G1631" i="17"/>
  <c r="G1630" i="17"/>
  <c r="G1629" i="17"/>
  <c r="G1628" i="17"/>
  <c r="G1627" i="17"/>
  <c r="G1626" i="17"/>
  <c r="G1625" i="17"/>
  <c r="G1624" i="17"/>
  <c r="G1623" i="17"/>
  <c r="G1622" i="17"/>
  <c r="G1621" i="17"/>
  <c r="G1620" i="17"/>
  <c r="G1619" i="17"/>
  <c r="G1618" i="17"/>
  <c r="G1617" i="17"/>
  <c r="G1616" i="17"/>
  <c r="G1615" i="17"/>
  <c r="G1614" i="17"/>
  <c r="G1613" i="17"/>
  <c r="G1612" i="17"/>
  <c r="G1611" i="17"/>
  <c r="G1610" i="17"/>
  <c r="G1609" i="17"/>
  <c r="G1608" i="17"/>
  <c r="G1607" i="17"/>
  <c r="G1606" i="17"/>
  <c r="G1605" i="17"/>
  <c r="G1604" i="17"/>
  <c r="G1603" i="17"/>
  <c r="G1602" i="17"/>
  <c r="G1601" i="17"/>
  <c r="G1600" i="17"/>
  <c r="G1599" i="17"/>
  <c r="G1598" i="17"/>
  <c r="G1597" i="17"/>
  <c r="G1596" i="17"/>
  <c r="G1595" i="17"/>
  <c r="G1594" i="17"/>
  <c r="G1593" i="17"/>
  <c r="G1592" i="17"/>
  <c r="G1591" i="17"/>
  <c r="G1590" i="17"/>
  <c r="G1589" i="17"/>
  <c r="G1588" i="17"/>
  <c r="G1587" i="17"/>
  <c r="G1586" i="17"/>
  <c r="G1585" i="17"/>
  <c r="G1584" i="17"/>
  <c r="G1583" i="17"/>
  <c r="G1582" i="17"/>
  <c r="G1581" i="17"/>
  <c r="G1580" i="17"/>
  <c r="G1579" i="17"/>
  <c r="G1578" i="17"/>
  <c r="G1577" i="17"/>
  <c r="G1576" i="17"/>
  <c r="G1575" i="17"/>
  <c r="G1574" i="17"/>
  <c r="G1573" i="17"/>
  <c r="G1572" i="17"/>
  <c r="G1571" i="17"/>
  <c r="G1570" i="17"/>
  <c r="G1569" i="17"/>
  <c r="G1568" i="17"/>
  <c r="G1567" i="17"/>
  <c r="G1566" i="17"/>
  <c r="G1565" i="17"/>
  <c r="G1564" i="17"/>
  <c r="G1563" i="17"/>
  <c r="G1562" i="17"/>
  <c r="G1561" i="17"/>
  <c r="G1560" i="17"/>
  <c r="G1559" i="17"/>
  <c r="G1558" i="17"/>
  <c r="G1557" i="17"/>
  <c r="G1556" i="17"/>
  <c r="G1555" i="17"/>
  <c r="G1554" i="17"/>
  <c r="G1553" i="17"/>
  <c r="G1552" i="17"/>
  <c r="G1551" i="17"/>
  <c r="G1550" i="17"/>
  <c r="G1549" i="17"/>
  <c r="G1548" i="17"/>
  <c r="G1547" i="17"/>
  <c r="G1546" i="17"/>
  <c r="G1545" i="17"/>
  <c r="G1544" i="17"/>
  <c r="G1543" i="17"/>
  <c r="G1542" i="17"/>
  <c r="G1541" i="17"/>
  <c r="G1540" i="17"/>
  <c r="G1539" i="17"/>
  <c r="G1538" i="17"/>
  <c r="G1537" i="17"/>
  <c r="G1536" i="17"/>
  <c r="G1535" i="17"/>
  <c r="G1534" i="17"/>
  <c r="G1533" i="17"/>
  <c r="G1532" i="17"/>
  <c r="G1531" i="17"/>
  <c r="G1530" i="17"/>
  <c r="G1529" i="17"/>
  <c r="G1528" i="17"/>
  <c r="G1527" i="17"/>
  <c r="G1526" i="17"/>
  <c r="G1525" i="17"/>
  <c r="G1524" i="17"/>
  <c r="G1523" i="17"/>
  <c r="G1522" i="17"/>
  <c r="G1521" i="17"/>
  <c r="G1520" i="17"/>
  <c r="G1519" i="17"/>
  <c r="G1518" i="17"/>
  <c r="G1517" i="17"/>
  <c r="G1516" i="17"/>
  <c r="G1515" i="17"/>
  <c r="G1514" i="17"/>
  <c r="G1513" i="17"/>
  <c r="G1512" i="17"/>
  <c r="G1511" i="17"/>
  <c r="G1510" i="17"/>
  <c r="G1509" i="17"/>
  <c r="G1508" i="17"/>
  <c r="G1507" i="17"/>
  <c r="G1506" i="17"/>
  <c r="G1505" i="17"/>
  <c r="G1504" i="17"/>
  <c r="G1503" i="17"/>
  <c r="G1502" i="17"/>
  <c r="G1501" i="17"/>
  <c r="G1500" i="17"/>
  <c r="G1499" i="17"/>
  <c r="G1498" i="17"/>
  <c r="G1497" i="17"/>
  <c r="G1496" i="17"/>
  <c r="G1495" i="17"/>
  <c r="G1494" i="17"/>
  <c r="G1493" i="17"/>
  <c r="G1492" i="17"/>
  <c r="G1491" i="17"/>
  <c r="G1490" i="17"/>
  <c r="G1489" i="17"/>
  <c r="G1488" i="17"/>
  <c r="G1487" i="17"/>
  <c r="G1486" i="17"/>
  <c r="G1485" i="17"/>
  <c r="G1484" i="17"/>
  <c r="G1483" i="17"/>
  <c r="G1482" i="17"/>
  <c r="G1481" i="17"/>
  <c r="G1480" i="17"/>
  <c r="G1479" i="17"/>
  <c r="G1478" i="17"/>
  <c r="G1477" i="17"/>
  <c r="G1476" i="17"/>
  <c r="G1475" i="17"/>
  <c r="G1474" i="17"/>
  <c r="G1473" i="17"/>
  <c r="G1472" i="17"/>
  <c r="G1471" i="17"/>
  <c r="G1470" i="17"/>
  <c r="G1469" i="17"/>
  <c r="G1468" i="17"/>
  <c r="G1467" i="17"/>
  <c r="G1466" i="17"/>
  <c r="G1465" i="17"/>
  <c r="G1464" i="17"/>
  <c r="G1463" i="17"/>
  <c r="G1462" i="17"/>
  <c r="G1461" i="17"/>
  <c r="G1460" i="17"/>
  <c r="G1459" i="17"/>
  <c r="G1458" i="17"/>
  <c r="G1457" i="17"/>
  <c r="G1456" i="17"/>
  <c r="G1455" i="17"/>
  <c r="G1454" i="17"/>
  <c r="G1453" i="17"/>
  <c r="G1452" i="17"/>
  <c r="G1451" i="17"/>
  <c r="G1450" i="17"/>
  <c r="G1449" i="17"/>
  <c r="G1448" i="17"/>
  <c r="G1447" i="17"/>
  <c r="G1446" i="17"/>
  <c r="G1445" i="17"/>
  <c r="G1444" i="17"/>
  <c r="G1443" i="17"/>
  <c r="G1442" i="17"/>
  <c r="G1441" i="17"/>
  <c r="G1440" i="17"/>
  <c r="G1439" i="17"/>
  <c r="G1438" i="17"/>
  <c r="G1437" i="17"/>
  <c r="G1436" i="17"/>
  <c r="G1435" i="17"/>
  <c r="G1434" i="17"/>
  <c r="G1433" i="17"/>
  <c r="G1432" i="17"/>
  <c r="G1431" i="17"/>
  <c r="G1430" i="17"/>
  <c r="G1429" i="17"/>
  <c r="G1428" i="17"/>
  <c r="G1427" i="17"/>
  <c r="G1426" i="17"/>
  <c r="G1425" i="17"/>
  <c r="G1424" i="17"/>
  <c r="G1423" i="17"/>
  <c r="G1422" i="17"/>
  <c r="G1421" i="17"/>
  <c r="G1420" i="17"/>
  <c r="G1419" i="17"/>
  <c r="G1418" i="17"/>
  <c r="G1417" i="17"/>
  <c r="G1416" i="17"/>
  <c r="G1415" i="17"/>
  <c r="G1414" i="17"/>
  <c r="G1413" i="17"/>
  <c r="G1412" i="17"/>
  <c r="G1411" i="17"/>
  <c r="G1410" i="17"/>
  <c r="G1409" i="17"/>
  <c r="G1408" i="17"/>
  <c r="G1407" i="17"/>
  <c r="G1406" i="17"/>
  <c r="G1405" i="17"/>
  <c r="G1404" i="17"/>
  <c r="G1403" i="17"/>
  <c r="G1402" i="17"/>
  <c r="G1401" i="17"/>
  <c r="G1400" i="17"/>
  <c r="G1399" i="17"/>
  <c r="G1398" i="17"/>
  <c r="G1397" i="17"/>
  <c r="G1396" i="17"/>
  <c r="G1395" i="17"/>
  <c r="G1394" i="17"/>
  <c r="G1393" i="17"/>
  <c r="G1392" i="17"/>
  <c r="G1391" i="17"/>
  <c r="G1390" i="17"/>
  <c r="G1389" i="17"/>
  <c r="G1388" i="17"/>
  <c r="G1387" i="17"/>
  <c r="G1386" i="17"/>
  <c r="G1385" i="17"/>
  <c r="G1384" i="17"/>
  <c r="G1383" i="17"/>
  <c r="G1382" i="17"/>
  <c r="G1381" i="17"/>
  <c r="G1380" i="17"/>
  <c r="G1379" i="17"/>
  <c r="G1378" i="17"/>
  <c r="G1377" i="17"/>
  <c r="G1376" i="17"/>
  <c r="G1375" i="17"/>
  <c r="G1374" i="17"/>
  <c r="G1373" i="17"/>
  <c r="G1372" i="17"/>
  <c r="G1371" i="17"/>
  <c r="G1370" i="17"/>
  <c r="G1369" i="17"/>
  <c r="G1368" i="17"/>
  <c r="G1367" i="17"/>
  <c r="G1366" i="17"/>
  <c r="G1365" i="17"/>
  <c r="G1364" i="17"/>
  <c r="G1363" i="17"/>
  <c r="G1362" i="17"/>
  <c r="G1361" i="17"/>
  <c r="G1360" i="17"/>
  <c r="G1359" i="17"/>
  <c r="G1358" i="17"/>
  <c r="G1357" i="17"/>
  <c r="G1356" i="17"/>
  <c r="G1355" i="17"/>
  <c r="G1354" i="17"/>
  <c r="G1353" i="17"/>
  <c r="G1352" i="17"/>
  <c r="G1351" i="17"/>
  <c r="G1350" i="17"/>
  <c r="G1349" i="17"/>
  <c r="G1348" i="17"/>
  <c r="G1347" i="17"/>
  <c r="G1346" i="17"/>
  <c r="G1345" i="17"/>
  <c r="G1344" i="17"/>
  <c r="G1343" i="17"/>
  <c r="G1342" i="17"/>
  <c r="G1341" i="17"/>
  <c r="G1340" i="17"/>
  <c r="G1339" i="17"/>
  <c r="G1338" i="17"/>
  <c r="G1337" i="17"/>
  <c r="G1336" i="17"/>
  <c r="G1335" i="17"/>
  <c r="G1334" i="17"/>
  <c r="G1333" i="17"/>
  <c r="G1332" i="17"/>
  <c r="G1331" i="17"/>
  <c r="G1330" i="17"/>
  <c r="G1329" i="17"/>
  <c r="G1328" i="17"/>
  <c r="G1327" i="17"/>
  <c r="G1326" i="17"/>
  <c r="G1325" i="17"/>
  <c r="G1324" i="17"/>
  <c r="G1323" i="17"/>
  <c r="G1322" i="17"/>
  <c r="G1321" i="17"/>
  <c r="G1320" i="17"/>
  <c r="G1319" i="17"/>
  <c r="G1318" i="17"/>
  <c r="G1317" i="17"/>
  <c r="G1316" i="17"/>
  <c r="G1315" i="17"/>
  <c r="G1314" i="17"/>
  <c r="G1313" i="17"/>
  <c r="G1312" i="17"/>
  <c r="G1311" i="17"/>
  <c r="G1310" i="17"/>
  <c r="G1309" i="17"/>
  <c r="G1308" i="17"/>
  <c r="G1307" i="17"/>
  <c r="G1306" i="17"/>
  <c r="G1305" i="17"/>
  <c r="G1304" i="17"/>
  <c r="G1303" i="17"/>
  <c r="G1302" i="17"/>
  <c r="G1301" i="17"/>
  <c r="G1300" i="17"/>
  <c r="G1299" i="17"/>
  <c r="G1298" i="17"/>
  <c r="G1297" i="17"/>
  <c r="G1296" i="17"/>
  <c r="G1295" i="17"/>
  <c r="G1294" i="17"/>
  <c r="G1293" i="17"/>
  <c r="G1292" i="17"/>
  <c r="G1291" i="17"/>
  <c r="G1290" i="17"/>
  <c r="G1289" i="17"/>
  <c r="G1288" i="17"/>
  <c r="G1287" i="17"/>
  <c r="G1286" i="17"/>
  <c r="G1285" i="17"/>
  <c r="G1284" i="17"/>
  <c r="G1283" i="17"/>
  <c r="G1282" i="17"/>
  <c r="G1281" i="17"/>
  <c r="G1280" i="17"/>
  <c r="G1279" i="17"/>
  <c r="G1278" i="17"/>
  <c r="G1277" i="17"/>
  <c r="G1276" i="17"/>
  <c r="G1275" i="17"/>
  <c r="G1274" i="17"/>
  <c r="G1273" i="17"/>
  <c r="G1272" i="17"/>
  <c r="G1271" i="17"/>
  <c r="G1270" i="17"/>
  <c r="G1269" i="17"/>
  <c r="G1268" i="17"/>
  <c r="G1267" i="17"/>
  <c r="G1266" i="17"/>
  <c r="G1265" i="17"/>
  <c r="G1264" i="17"/>
  <c r="G1263" i="17"/>
  <c r="G1262" i="17"/>
  <c r="G1261" i="17"/>
  <c r="G1260" i="17"/>
  <c r="G1259" i="17"/>
  <c r="G1258" i="17"/>
  <c r="G1257" i="17"/>
  <c r="G1256" i="17"/>
  <c r="G1255" i="17"/>
  <c r="G1254" i="17"/>
  <c r="G1253" i="17"/>
  <c r="G1252" i="17"/>
  <c r="G1251" i="17"/>
  <c r="G1250" i="17"/>
  <c r="G1249" i="17"/>
  <c r="G1248" i="17"/>
  <c r="G1247" i="17"/>
  <c r="G1246" i="17"/>
  <c r="G1245" i="17"/>
  <c r="G1244" i="17"/>
  <c r="G1243" i="17"/>
  <c r="G1242" i="17"/>
  <c r="G1241" i="17"/>
  <c r="G1240" i="17"/>
  <c r="G1239" i="17"/>
  <c r="G1238" i="17"/>
  <c r="G1237" i="17"/>
  <c r="G1236" i="17"/>
  <c r="G1235" i="17"/>
  <c r="G1234" i="17"/>
  <c r="G1233" i="17"/>
  <c r="G1232" i="17"/>
  <c r="G1231" i="17"/>
  <c r="G1230" i="17"/>
  <c r="G1229" i="17"/>
  <c r="G1228" i="17"/>
  <c r="G1227" i="17"/>
  <c r="G1226" i="17"/>
  <c r="G1225" i="17"/>
  <c r="G1224" i="17"/>
  <c r="G1223" i="17"/>
  <c r="G1222" i="17"/>
  <c r="G1221" i="17"/>
  <c r="G1220" i="17"/>
  <c r="G1219" i="17"/>
  <c r="G1218" i="17"/>
  <c r="G1217" i="17"/>
  <c r="G1216" i="17"/>
  <c r="G1215" i="17"/>
  <c r="G1214" i="17"/>
  <c r="G1213" i="17"/>
  <c r="G1212" i="17"/>
  <c r="G1211" i="17"/>
  <c r="G1210" i="17"/>
  <c r="G1209" i="17"/>
  <c r="G1208" i="17"/>
  <c r="G1207" i="17"/>
  <c r="G1206" i="17"/>
  <c r="G1205" i="17"/>
  <c r="G1204" i="17"/>
  <c r="G1203" i="17"/>
  <c r="G1202" i="17"/>
  <c r="G1201" i="17"/>
  <c r="G1200" i="17"/>
  <c r="G1199" i="17"/>
  <c r="G1198" i="17"/>
  <c r="G1197" i="17"/>
  <c r="G1196" i="17"/>
  <c r="G1195" i="17"/>
  <c r="G1194" i="17"/>
  <c r="G1193" i="17"/>
  <c r="G1192" i="17"/>
  <c r="G1191" i="17"/>
  <c r="G1190" i="17"/>
  <c r="G1189" i="17"/>
  <c r="G1188" i="17"/>
  <c r="G1187" i="17"/>
  <c r="G1186" i="17"/>
  <c r="G1185" i="17"/>
  <c r="G1184" i="17"/>
  <c r="G1183" i="17"/>
  <c r="G1182" i="17"/>
  <c r="G1181" i="17"/>
  <c r="G1180" i="17"/>
  <c r="G1179" i="17"/>
  <c r="G1178" i="17"/>
  <c r="G1177" i="17"/>
  <c r="G1176" i="17"/>
  <c r="G1175" i="17"/>
  <c r="G1174" i="17"/>
  <c r="G1173" i="17"/>
  <c r="G1172" i="17"/>
  <c r="G1171" i="17"/>
  <c r="G1170" i="17"/>
  <c r="G1169" i="17"/>
  <c r="G1168" i="17"/>
  <c r="G1167" i="17"/>
  <c r="G1166" i="17"/>
  <c r="G1165" i="17"/>
  <c r="G1164" i="17"/>
  <c r="G1163" i="17"/>
  <c r="G1162" i="17"/>
  <c r="G1161" i="17"/>
  <c r="G1160" i="17"/>
  <c r="G1159" i="17"/>
  <c r="G1158" i="17"/>
  <c r="G1157" i="17"/>
  <c r="G1156" i="17"/>
  <c r="G1155" i="17"/>
  <c r="G1154" i="17"/>
  <c r="G1153" i="17"/>
  <c r="G1152" i="17"/>
  <c r="G1151" i="17"/>
  <c r="G1150" i="17"/>
  <c r="G1149" i="17"/>
  <c r="G1148" i="17"/>
  <c r="G1147" i="17"/>
  <c r="G1146" i="17"/>
  <c r="G1145" i="17"/>
  <c r="G1144" i="17"/>
  <c r="G1143" i="17"/>
  <c r="G1142" i="17"/>
  <c r="G1141" i="17"/>
  <c r="G1140" i="17"/>
  <c r="G1139" i="17"/>
  <c r="G1138" i="17"/>
  <c r="G1137" i="17"/>
  <c r="G1136" i="17"/>
  <c r="G1135" i="17"/>
  <c r="G1134" i="17"/>
  <c r="G1133" i="17"/>
  <c r="G1132" i="17"/>
  <c r="G1131" i="17"/>
  <c r="G1130" i="17"/>
  <c r="G1129" i="17"/>
  <c r="G1128" i="17"/>
  <c r="G1127" i="17"/>
  <c r="G1126" i="17"/>
  <c r="G1125" i="17"/>
  <c r="G1124" i="17"/>
  <c r="G1123" i="17"/>
  <c r="G1122" i="17"/>
  <c r="G1121" i="17"/>
  <c r="G1120" i="17"/>
  <c r="G1119" i="17"/>
  <c r="G1118" i="17"/>
  <c r="G1117" i="17"/>
  <c r="G1116" i="17"/>
  <c r="G1115" i="17"/>
  <c r="G1114" i="17"/>
  <c r="G1113" i="17"/>
  <c r="G1112" i="17"/>
  <c r="G1111" i="17"/>
  <c r="G1110" i="17"/>
  <c r="G1109" i="17"/>
  <c r="G1108" i="17"/>
  <c r="G1107" i="17"/>
  <c r="G1106" i="17"/>
  <c r="G1105" i="17"/>
  <c r="G1104" i="17"/>
  <c r="G1103" i="17"/>
  <c r="G1102" i="17"/>
  <c r="G1101" i="17"/>
  <c r="G1100" i="17"/>
  <c r="G1099" i="17"/>
  <c r="G1098" i="17"/>
  <c r="G1097" i="17"/>
  <c r="G1096" i="17"/>
  <c r="G1095" i="17"/>
  <c r="G1094" i="17"/>
  <c r="G1093" i="17"/>
  <c r="G1092" i="17"/>
  <c r="G1091" i="17"/>
  <c r="G1090" i="17"/>
  <c r="G1089" i="17"/>
  <c r="G1088" i="17"/>
  <c r="G1087" i="17"/>
  <c r="G1086" i="17"/>
  <c r="G1085" i="17"/>
  <c r="G1084" i="17"/>
  <c r="G1083" i="17"/>
  <c r="G1082" i="17"/>
  <c r="G1081" i="17"/>
  <c r="G1080" i="17"/>
  <c r="G1079" i="17"/>
  <c r="G1078" i="17"/>
  <c r="G1077" i="17"/>
  <c r="G1076" i="17"/>
  <c r="G1075" i="17"/>
  <c r="G1074" i="17"/>
  <c r="G1073" i="17"/>
  <c r="G1072" i="17"/>
  <c r="G1071" i="17"/>
  <c r="G1070" i="17"/>
  <c r="G1069" i="17"/>
  <c r="G1068" i="17"/>
  <c r="G1067" i="17"/>
  <c r="G1066" i="17"/>
  <c r="G1065" i="17"/>
  <c r="G1064" i="17"/>
  <c r="G1063" i="17"/>
  <c r="G1062" i="17"/>
  <c r="G1061" i="17"/>
  <c r="G1060" i="17"/>
  <c r="G1059" i="17"/>
  <c r="G1058" i="17"/>
  <c r="G1057" i="17"/>
  <c r="G1056" i="17"/>
  <c r="G1055" i="17"/>
  <c r="G1054" i="17"/>
  <c r="G1053" i="17"/>
  <c r="G1052" i="17"/>
  <c r="G1051" i="17"/>
  <c r="G1050" i="17"/>
  <c r="G1049" i="17"/>
  <c r="G1048" i="17"/>
  <c r="G1047" i="17"/>
  <c r="G1046" i="17"/>
  <c r="G1045" i="17"/>
  <c r="G1044" i="17"/>
  <c r="G1043" i="17"/>
  <c r="G1042" i="17"/>
  <c r="G1041" i="17"/>
  <c r="G1040" i="17"/>
  <c r="G1039" i="17"/>
  <c r="G1038" i="17"/>
  <c r="G1037" i="17"/>
  <c r="G1036" i="17"/>
  <c r="G1035" i="17"/>
  <c r="G1034" i="17"/>
  <c r="G1033" i="17"/>
  <c r="G1032" i="17"/>
  <c r="G1031" i="17"/>
  <c r="G1030" i="17"/>
  <c r="G1029" i="17"/>
  <c r="G1028" i="17"/>
  <c r="G1027" i="17"/>
  <c r="G1026" i="17"/>
  <c r="G1025" i="17"/>
  <c r="G1024" i="17"/>
  <c r="G1023" i="17"/>
  <c r="G1022" i="17"/>
  <c r="G1021" i="17"/>
  <c r="G1020" i="17"/>
  <c r="G1019" i="17"/>
  <c r="G1018" i="17"/>
  <c r="G1017" i="17"/>
  <c r="G1016" i="17"/>
  <c r="G1015" i="17"/>
  <c r="G1014" i="17"/>
  <c r="G1013" i="17"/>
  <c r="G1012" i="17"/>
  <c r="G1011" i="17"/>
  <c r="G1010" i="17"/>
  <c r="G1009" i="17"/>
  <c r="G1008" i="17"/>
  <c r="G1007" i="17"/>
  <c r="G1006" i="17"/>
  <c r="G1005" i="17"/>
  <c r="G1004" i="17"/>
  <c r="G1003" i="17"/>
  <c r="G100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CQ5" i="4"/>
  <c r="CQ6" i="4"/>
  <c r="CQ7" i="4"/>
  <c r="CQ8" i="4"/>
  <c r="CQ9" i="4"/>
  <c r="CQ10" i="4"/>
  <c r="CQ11" i="4"/>
  <c r="CQ12" i="4"/>
  <c r="CQ13" i="4"/>
  <c r="CQ14" i="4"/>
  <c r="CQ15" i="4"/>
  <c r="CQ16" i="4"/>
  <c r="CQ17" i="4"/>
  <c r="CQ18" i="4"/>
  <c r="CQ19" i="4"/>
  <c r="CQ20" i="4"/>
  <c r="DD20" i="4" s="1"/>
  <c r="CQ21" i="4"/>
  <c r="CQ22" i="4"/>
  <c r="CQ23" i="4"/>
  <c r="CQ24" i="4"/>
  <c r="CQ25" i="4"/>
  <c r="CQ26" i="4"/>
  <c r="CQ27" i="4"/>
  <c r="CQ28" i="4"/>
  <c r="CQ29" i="4"/>
  <c r="CQ30" i="4"/>
  <c r="CQ31" i="4"/>
  <c r="CQ32" i="4"/>
  <c r="CQ33" i="4"/>
  <c r="CQ34" i="4"/>
  <c r="CQ35" i="4"/>
  <c r="CQ36" i="4"/>
  <c r="CQ37" i="4"/>
  <c r="CQ38" i="4"/>
  <c r="CQ39" i="4"/>
  <c r="CQ40" i="4"/>
  <c r="CQ41" i="4"/>
  <c r="CQ42" i="4"/>
  <c r="CQ43" i="4"/>
  <c r="CQ44" i="4"/>
  <c r="CQ45" i="4"/>
  <c r="CQ46" i="4"/>
  <c r="CQ47" i="4"/>
  <c r="CQ48" i="4"/>
  <c r="CQ49" i="4"/>
  <c r="CQ50" i="4"/>
  <c r="CQ51" i="4"/>
  <c r="DE51" i="4" s="1"/>
  <c r="CQ52" i="4"/>
  <c r="CQ53" i="4"/>
  <c r="CQ54" i="4"/>
  <c r="CQ55" i="4"/>
  <c r="CQ56" i="4"/>
  <c r="CQ57" i="4"/>
  <c r="CQ58" i="4"/>
  <c r="CQ59" i="4"/>
  <c r="CQ60" i="4"/>
  <c r="CQ61" i="4"/>
  <c r="CQ62" i="4"/>
  <c r="CQ63" i="4"/>
  <c r="CQ64" i="4"/>
  <c r="CQ65" i="4"/>
  <c r="CQ66" i="4"/>
  <c r="CQ67" i="4"/>
  <c r="CQ68" i="4"/>
  <c r="CQ69" i="4"/>
  <c r="CQ70" i="4"/>
  <c r="CQ71" i="4"/>
  <c r="CQ72" i="4"/>
  <c r="CQ73" i="4"/>
  <c r="CQ74" i="4"/>
  <c r="CQ75" i="4"/>
  <c r="CQ76" i="4"/>
  <c r="CQ77" i="4"/>
  <c r="CQ78" i="4"/>
  <c r="CQ79" i="4"/>
  <c r="CQ80" i="4"/>
  <c r="CQ81" i="4"/>
  <c r="CQ82" i="4"/>
  <c r="CQ83" i="4"/>
  <c r="CQ84" i="4"/>
  <c r="CQ85" i="4"/>
  <c r="CQ86" i="4"/>
  <c r="CQ87" i="4"/>
  <c r="CQ88" i="4"/>
  <c r="CQ89" i="4"/>
  <c r="CQ90" i="4"/>
  <c r="CQ91" i="4"/>
  <c r="CQ92" i="4"/>
  <c r="DD92" i="4" s="1"/>
  <c r="CQ93" i="4"/>
  <c r="CQ94" i="4"/>
  <c r="CQ95" i="4"/>
  <c r="CQ96" i="4"/>
  <c r="CQ97" i="4"/>
  <c r="CQ98" i="4"/>
  <c r="CQ99" i="4"/>
  <c r="CQ100" i="4"/>
  <c r="CQ101" i="4"/>
  <c r="CQ102" i="4"/>
  <c r="CQ103" i="4"/>
  <c r="CQ104" i="4"/>
  <c r="CQ105" i="4"/>
  <c r="CQ106" i="4"/>
  <c r="CQ107" i="4"/>
  <c r="CQ108" i="4"/>
  <c r="CQ109" i="4"/>
  <c r="CQ110" i="4"/>
  <c r="CQ111" i="4"/>
  <c r="CQ112" i="4"/>
  <c r="CQ113" i="4"/>
  <c r="CQ114" i="4"/>
  <c r="CQ115" i="4"/>
  <c r="CQ116" i="4"/>
  <c r="CQ117" i="4"/>
  <c r="CQ118" i="4"/>
  <c r="CQ119" i="4"/>
  <c r="CQ120" i="4"/>
  <c r="CQ121" i="4"/>
  <c r="CQ122" i="4"/>
  <c r="CQ123" i="4"/>
  <c r="DE123" i="4" s="1"/>
  <c r="CQ124" i="4"/>
  <c r="CQ125" i="4"/>
  <c r="CQ126" i="4"/>
  <c r="CQ127" i="4"/>
  <c r="CQ128" i="4"/>
  <c r="CQ129" i="4"/>
  <c r="CQ130" i="4"/>
  <c r="CQ131" i="4"/>
  <c r="CQ132" i="4"/>
  <c r="CQ133" i="4"/>
  <c r="CQ134" i="4"/>
  <c r="CQ135" i="4"/>
  <c r="CQ136" i="4"/>
  <c r="CQ137" i="4"/>
  <c r="CQ138" i="4"/>
  <c r="CQ139" i="4"/>
  <c r="CQ140" i="4"/>
  <c r="CQ141" i="4"/>
  <c r="CQ142" i="4"/>
  <c r="CQ143" i="4"/>
  <c r="CQ144" i="4"/>
  <c r="CQ145" i="4"/>
  <c r="CQ146" i="4"/>
  <c r="CQ147" i="4"/>
  <c r="CQ148" i="4"/>
  <c r="CQ149" i="4"/>
  <c r="CQ150" i="4"/>
  <c r="CQ151" i="4"/>
  <c r="CQ152" i="4"/>
  <c r="CQ153" i="4"/>
  <c r="CQ154" i="4"/>
  <c r="CQ155" i="4"/>
  <c r="CQ156" i="4"/>
  <c r="CQ157" i="4"/>
  <c r="CQ158" i="4"/>
  <c r="CQ159" i="4"/>
  <c r="CQ160" i="4"/>
  <c r="CQ161" i="4"/>
  <c r="CQ162" i="4"/>
  <c r="CQ163" i="4"/>
  <c r="CQ164" i="4"/>
  <c r="DD164" i="4" s="1"/>
  <c r="CQ165" i="4"/>
  <c r="CQ166" i="4"/>
  <c r="CQ167" i="4"/>
  <c r="CQ168" i="4"/>
  <c r="CQ169" i="4"/>
  <c r="CQ170" i="4"/>
  <c r="CQ171" i="4"/>
  <c r="CQ172" i="4"/>
  <c r="CQ173" i="4"/>
  <c r="CQ174" i="4"/>
  <c r="CQ175" i="4"/>
  <c r="CQ176" i="4"/>
  <c r="CQ177" i="4"/>
  <c r="CQ178" i="4"/>
  <c r="CQ179" i="4"/>
  <c r="CQ180" i="4"/>
  <c r="CQ181" i="4"/>
  <c r="CQ182" i="4"/>
  <c r="CQ183" i="4"/>
  <c r="CQ184" i="4"/>
  <c r="CQ185" i="4"/>
  <c r="CQ186" i="4"/>
  <c r="CQ187" i="4"/>
  <c r="CQ188" i="4"/>
  <c r="CQ189" i="4"/>
  <c r="CQ190" i="4"/>
  <c r="CQ191" i="4"/>
  <c r="CQ192" i="4"/>
  <c r="CQ193" i="4"/>
  <c r="CQ194" i="4"/>
  <c r="CQ195" i="4"/>
  <c r="DE195" i="4" s="1"/>
  <c r="CQ196" i="4"/>
  <c r="CQ197" i="4"/>
  <c r="CQ198" i="4"/>
  <c r="CQ199" i="4"/>
  <c r="CQ200" i="4"/>
  <c r="CQ201" i="4"/>
  <c r="CQ202" i="4"/>
  <c r="CQ203" i="4"/>
  <c r="CQ204" i="4"/>
  <c r="CQ205" i="4"/>
  <c r="CQ206" i="4"/>
  <c r="CQ207" i="4"/>
  <c r="CQ208" i="4"/>
  <c r="CQ209" i="4"/>
  <c r="CQ210" i="4"/>
  <c r="CQ211" i="4"/>
  <c r="CQ212" i="4"/>
  <c r="CQ213" i="4"/>
  <c r="CQ214" i="4"/>
  <c r="CQ215" i="4"/>
  <c r="CQ216" i="4"/>
  <c r="CQ217" i="4"/>
  <c r="CQ218" i="4"/>
  <c r="CQ219" i="4"/>
  <c r="CQ220" i="4"/>
  <c r="CQ221" i="4"/>
  <c r="CQ222" i="4"/>
  <c r="CQ223" i="4"/>
  <c r="CQ224" i="4"/>
  <c r="CQ225" i="4"/>
  <c r="CQ226" i="4"/>
  <c r="CQ227" i="4"/>
  <c r="CQ228" i="4"/>
  <c r="CQ229" i="4"/>
  <c r="CQ230" i="4"/>
  <c r="CQ231" i="4"/>
  <c r="CQ232" i="4"/>
  <c r="CQ233" i="4"/>
  <c r="CQ234" i="4"/>
  <c r="CQ235" i="4"/>
  <c r="CQ236" i="4"/>
  <c r="DD236" i="4" s="1"/>
  <c r="CQ237" i="4"/>
  <c r="CQ238" i="4"/>
  <c r="CQ239" i="4"/>
  <c r="CQ240" i="4"/>
  <c r="CQ241" i="4"/>
  <c r="CQ242" i="4"/>
  <c r="CQ243" i="4"/>
  <c r="CQ244" i="4"/>
  <c r="CQ245" i="4"/>
  <c r="CQ246" i="4"/>
  <c r="CQ247" i="4"/>
  <c r="CQ248" i="4"/>
  <c r="CQ249" i="4"/>
  <c r="CQ250" i="4"/>
  <c r="CQ251" i="4"/>
  <c r="CQ252" i="4"/>
  <c r="CQ253" i="4"/>
  <c r="CQ254" i="4"/>
  <c r="CQ255" i="4"/>
  <c r="CQ256" i="4"/>
  <c r="CQ257" i="4"/>
  <c r="CQ258" i="4"/>
  <c r="CQ259" i="4"/>
  <c r="CQ260" i="4"/>
  <c r="CQ261" i="4"/>
  <c r="CQ262" i="4"/>
  <c r="CQ263" i="4"/>
  <c r="CQ264" i="4"/>
  <c r="CQ265" i="4"/>
  <c r="CQ266" i="4"/>
  <c r="CQ267" i="4"/>
  <c r="DE267" i="4" s="1"/>
  <c r="CQ268" i="4"/>
  <c r="CQ269" i="4"/>
  <c r="CQ270" i="4"/>
  <c r="CQ271" i="4"/>
  <c r="CQ272" i="4"/>
  <c r="CQ273" i="4"/>
  <c r="CQ274" i="4"/>
  <c r="CQ275" i="4"/>
  <c r="CQ276" i="4"/>
  <c r="CQ277" i="4"/>
  <c r="CQ278" i="4"/>
  <c r="CQ279" i="4"/>
  <c r="CQ280" i="4"/>
  <c r="CQ281" i="4"/>
  <c r="CQ282" i="4"/>
  <c r="CQ283" i="4"/>
  <c r="CQ284" i="4"/>
  <c r="CQ285" i="4"/>
  <c r="CQ286" i="4"/>
  <c r="CQ287" i="4"/>
  <c r="CQ288" i="4"/>
  <c r="CQ289" i="4"/>
  <c r="CQ290" i="4"/>
  <c r="CQ291" i="4"/>
  <c r="CQ292" i="4"/>
  <c r="CQ293" i="4"/>
  <c r="CQ294" i="4"/>
  <c r="CQ295" i="4"/>
  <c r="CQ296" i="4"/>
  <c r="CQ297" i="4"/>
  <c r="CQ298" i="4"/>
  <c r="CQ299" i="4"/>
  <c r="CQ300" i="4"/>
  <c r="CQ301" i="4"/>
  <c r="CQ302" i="4"/>
  <c r="CQ303" i="4"/>
  <c r="CQ304" i="4"/>
  <c r="CQ305" i="4"/>
  <c r="CQ306" i="4"/>
  <c r="CQ307" i="4"/>
  <c r="CQ308" i="4"/>
  <c r="DD308" i="4" s="1"/>
  <c r="CQ309" i="4"/>
  <c r="CQ310" i="4"/>
  <c r="CQ311" i="4"/>
  <c r="CQ312" i="4"/>
  <c r="CQ313" i="4"/>
  <c r="CQ314" i="4"/>
  <c r="CQ315" i="4"/>
  <c r="CQ316" i="4"/>
  <c r="CQ317" i="4"/>
  <c r="CQ318" i="4"/>
  <c r="CQ319" i="4"/>
  <c r="CQ320" i="4"/>
  <c r="CQ321" i="4"/>
  <c r="CQ322" i="4"/>
  <c r="CQ323" i="4"/>
  <c r="CQ324" i="4"/>
  <c r="CQ325" i="4"/>
  <c r="CQ326" i="4"/>
  <c r="CQ327" i="4"/>
  <c r="CQ328" i="4"/>
  <c r="CQ329" i="4"/>
  <c r="CQ330" i="4"/>
  <c r="CQ331" i="4"/>
  <c r="CQ332" i="4"/>
  <c r="CQ4" i="4"/>
  <c r="BP5" i="4"/>
  <c r="BP6" i="4"/>
  <c r="BP7" i="4"/>
  <c r="BP8" i="4"/>
  <c r="BP9" i="4"/>
  <c r="BP10" i="4"/>
  <c r="CC10" i="4" s="1"/>
  <c r="BP11" i="4"/>
  <c r="BP12" i="4"/>
  <c r="BP13" i="4"/>
  <c r="BP14" i="4"/>
  <c r="BP15" i="4"/>
  <c r="BP16" i="4"/>
  <c r="BP17" i="4"/>
  <c r="BP18" i="4"/>
  <c r="BP19" i="4"/>
  <c r="BP20" i="4"/>
  <c r="BP21" i="4"/>
  <c r="BP22" i="4"/>
  <c r="BP23" i="4"/>
  <c r="BP24" i="4"/>
  <c r="BP25" i="4"/>
  <c r="BP26" i="4"/>
  <c r="BP27" i="4"/>
  <c r="BP28" i="4"/>
  <c r="BP29" i="4"/>
  <c r="CD29" i="4" s="1"/>
  <c r="BP30" i="4"/>
  <c r="BP31" i="4"/>
  <c r="BP32" i="4"/>
  <c r="BP33" i="4"/>
  <c r="BP34" i="4"/>
  <c r="BP35" i="4"/>
  <c r="BP36" i="4"/>
  <c r="BP37" i="4"/>
  <c r="BP38" i="4"/>
  <c r="BP39" i="4"/>
  <c r="BP40" i="4"/>
  <c r="BP41" i="4"/>
  <c r="BP42" i="4"/>
  <c r="BP43" i="4"/>
  <c r="BP44" i="4"/>
  <c r="BP45" i="4"/>
  <c r="BP46" i="4"/>
  <c r="BP47" i="4"/>
  <c r="CD47" i="4" s="1"/>
  <c r="BP48" i="4"/>
  <c r="BP49" i="4"/>
  <c r="BP50" i="4"/>
  <c r="BP51" i="4"/>
  <c r="BP52" i="4"/>
  <c r="BP53" i="4"/>
  <c r="BP54" i="4"/>
  <c r="BP55" i="4"/>
  <c r="BP56" i="4"/>
  <c r="BP57" i="4"/>
  <c r="BP58" i="4"/>
  <c r="BP59" i="4"/>
  <c r="CD59" i="4" s="1"/>
  <c r="BP60" i="4"/>
  <c r="BP61" i="4"/>
  <c r="BP62" i="4"/>
  <c r="BP63" i="4"/>
  <c r="BP64" i="4"/>
  <c r="BP65" i="4"/>
  <c r="BP66" i="4"/>
  <c r="BP67" i="4"/>
  <c r="BP68" i="4"/>
  <c r="BP69" i="4"/>
  <c r="BP70" i="4"/>
  <c r="BP71" i="4"/>
  <c r="CD71" i="4" s="1"/>
  <c r="BP72" i="4"/>
  <c r="BP73" i="4"/>
  <c r="BP74" i="4"/>
  <c r="BP75" i="4"/>
  <c r="BP76" i="4"/>
  <c r="BP77" i="4"/>
  <c r="BP78" i="4"/>
  <c r="BP79" i="4"/>
  <c r="BP80" i="4"/>
  <c r="BP81" i="4"/>
  <c r="BP82" i="4"/>
  <c r="CC82" i="4" s="1"/>
  <c r="BP83" i="4"/>
  <c r="CD83" i="4" s="1"/>
  <c r="BP84" i="4"/>
  <c r="BP85" i="4"/>
  <c r="BP86" i="4"/>
  <c r="BP87" i="4"/>
  <c r="BP88" i="4"/>
  <c r="BP89" i="4"/>
  <c r="BP90" i="4"/>
  <c r="BP91" i="4"/>
  <c r="BP92" i="4"/>
  <c r="BP93" i="4"/>
  <c r="BP94" i="4"/>
  <c r="BP95" i="4"/>
  <c r="CD95" i="4" s="1"/>
  <c r="BP96" i="4"/>
  <c r="BP97" i="4"/>
  <c r="BP98" i="4"/>
  <c r="BP99" i="4"/>
  <c r="BP100" i="4"/>
  <c r="BP101" i="4"/>
  <c r="BP102" i="4"/>
  <c r="BP103" i="4"/>
  <c r="BP104" i="4"/>
  <c r="BP105" i="4"/>
  <c r="BP106" i="4"/>
  <c r="BP107" i="4"/>
  <c r="CD107" i="4" s="1"/>
  <c r="BP108" i="4"/>
  <c r="BP109" i="4"/>
  <c r="BP110" i="4"/>
  <c r="BP111" i="4"/>
  <c r="BP112" i="4"/>
  <c r="BP113" i="4"/>
  <c r="BP114" i="4"/>
  <c r="BP115" i="4"/>
  <c r="BP116" i="4"/>
  <c r="BP117" i="4"/>
  <c r="BP118" i="4"/>
  <c r="BP119" i="4"/>
  <c r="CD119" i="4" s="1"/>
  <c r="BP120" i="4"/>
  <c r="BP121" i="4"/>
  <c r="BP122" i="4"/>
  <c r="BP123" i="4"/>
  <c r="BP124" i="4"/>
  <c r="BP125" i="4"/>
  <c r="BP126" i="4"/>
  <c r="BP127" i="4"/>
  <c r="BP128" i="4"/>
  <c r="BP129" i="4"/>
  <c r="BP130" i="4"/>
  <c r="BP131" i="4"/>
  <c r="CD131" i="4" s="1"/>
  <c r="BP132" i="4"/>
  <c r="BP133" i="4"/>
  <c r="BP134" i="4"/>
  <c r="BP135" i="4"/>
  <c r="BP136" i="4"/>
  <c r="BP137" i="4"/>
  <c r="BP138" i="4"/>
  <c r="BP139" i="4"/>
  <c r="BP140" i="4"/>
  <c r="BP141" i="4"/>
  <c r="BP142" i="4"/>
  <c r="BP143" i="4"/>
  <c r="CD143" i="4" s="1"/>
  <c r="BP144" i="4"/>
  <c r="BP145" i="4"/>
  <c r="BP146" i="4"/>
  <c r="BP147" i="4"/>
  <c r="BP148" i="4"/>
  <c r="BP149" i="4"/>
  <c r="BP150" i="4"/>
  <c r="BP151" i="4"/>
  <c r="BP152" i="4"/>
  <c r="BP153" i="4"/>
  <c r="BP154" i="4"/>
  <c r="CC154" i="4" s="1"/>
  <c r="BP155" i="4"/>
  <c r="CD155" i="4" s="1"/>
  <c r="BP156" i="4"/>
  <c r="BP157" i="4"/>
  <c r="BP158" i="4"/>
  <c r="BP159" i="4"/>
  <c r="BP160" i="4"/>
  <c r="BP161" i="4"/>
  <c r="BP162" i="4"/>
  <c r="BP163" i="4"/>
  <c r="BP164" i="4"/>
  <c r="BP165" i="4"/>
  <c r="BP166" i="4"/>
  <c r="BP167" i="4"/>
  <c r="CD167" i="4" s="1"/>
  <c r="BP168" i="4"/>
  <c r="BP169" i="4"/>
  <c r="BP170" i="4"/>
  <c r="BP171" i="4"/>
  <c r="BP172" i="4"/>
  <c r="BP173" i="4"/>
  <c r="BP174" i="4"/>
  <c r="BP175" i="4"/>
  <c r="BP176" i="4"/>
  <c r="BP177" i="4"/>
  <c r="BP178" i="4"/>
  <c r="BP179" i="4"/>
  <c r="CD179" i="4" s="1"/>
  <c r="BP180" i="4"/>
  <c r="BP181" i="4"/>
  <c r="BP182" i="4"/>
  <c r="BP183" i="4"/>
  <c r="BP184" i="4"/>
  <c r="BP185" i="4"/>
  <c r="BP186" i="4"/>
  <c r="BP187" i="4"/>
  <c r="BP188" i="4"/>
  <c r="BP189" i="4"/>
  <c r="BP190" i="4"/>
  <c r="BP191" i="4"/>
  <c r="CD191" i="4" s="1"/>
  <c r="BP192" i="4"/>
  <c r="BP193" i="4"/>
  <c r="BP194" i="4"/>
  <c r="BP195" i="4"/>
  <c r="BP196" i="4"/>
  <c r="BP197" i="4"/>
  <c r="BP198" i="4"/>
  <c r="BP199" i="4"/>
  <c r="BP200" i="4"/>
  <c r="BP201" i="4"/>
  <c r="BP202" i="4"/>
  <c r="BP203" i="4"/>
  <c r="CD203" i="4" s="1"/>
  <c r="BP204" i="4"/>
  <c r="BP205" i="4"/>
  <c r="BP206" i="4"/>
  <c r="BP207" i="4"/>
  <c r="BP208" i="4"/>
  <c r="BP209" i="4"/>
  <c r="BP210" i="4"/>
  <c r="BP211" i="4"/>
  <c r="BP212" i="4"/>
  <c r="BP213" i="4"/>
  <c r="BP214" i="4"/>
  <c r="BP215" i="4"/>
  <c r="CD215" i="4" s="1"/>
  <c r="BP216" i="4"/>
  <c r="BP217" i="4"/>
  <c r="BP218" i="4"/>
  <c r="BP219" i="4"/>
  <c r="BP220" i="4"/>
  <c r="BP221" i="4"/>
  <c r="BP222" i="4"/>
  <c r="BP223" i="4"/>
  <c r="BP224" i="4"/>
  <c r="BP225" i="4"/>
  <c r="BP226" i="4"/>
  <c r="CC226" i="4" s="1"/>
  <c r="BP227" i="4"/>
  <c r="CD227" i="4" s="1"/>
  <c r="BP228" i="4"/>
  <c r="BP229" i="4"/>
  <c r="BP230" i="4"/>
  <c r="BP231" i="4"/>
  <c r="BP232" i="4"/>
  <c r="BP233" i="4"/>
  <c r="BP234" i="4"/>
  <c r="BP235" i="4"/>
  <c r="BP236" i="4"/>
  <c r="BP237" i="4"/>
  <c r="BP238" i="4"/>
  <c r="BP239" i="4"/>
  <c r="CD239" i="4" s="1"/>
  <c r="BP240" i="4"/>
  <c r="BP241" i="4"/>
  <c r="BP242" i="4"/>
  <c r="BP243" i="4"/>
  <c r="BP244" i="4"/>
  <c r="BP245" i="4"/>
  <c r="BP246" i="4"/>
  <c r="BP247" i="4"/>
  <c r="BP248" i="4"/>
  <c r="BP249" i="4"/>
  <c r="BP250" i="4"/>
  <c r="BP251" i="4"/>
  <c r="CD251" i="4" s="1"/>
  <c r="BP252" i="4"/>
  <c r="BP253" i="4"/>
  <c r="BP254" i="4"/>
  <c r="BP255" i="4"/>
  <c r="BP256" i="4"/>
  <c r="BP257" i="4"/>
  <c r="BP258" i="4"/>
  <c r="BP259" i="4"/>
  <c r="BP260" i="4"/>
  <c r="BP261" i="4"/>
  <c r="BP262" i="4"/>
  <c r="BP263" i="4"/>
  <c r="CD263" i="4" s="1"/>
  <c r="BP264" i="4"/>
  <c r="BP265" i="4"/>
  <c r="BP266" i="4"/>
  <c r="BP267" i="4"/>
  <c r="BP268" i="4"/>
  <c r="BP269" i="4"/>
  <c r="BP270" i="4"/>
  <c r="BP271" i="4"/>
  <c r="BP272" i="4"/>
  <c r="BP273" i="4"/>
  <c r="BP274" i="4"/>
  <c r="BP275" i="4"/>
  <c r="CD275" i="4" s="1"/>
  <c r="BP276" i="4"/>
  <c r="BP277" i="4"/>
  <c r="BP278" i="4"/>
  <c r="BP279" i="4"/>
  <c r="CC279" i="4" s="1"/>
  <c r="BP280" i="4"/>
  <c r="BP281" i="4"/>
  <c r="BP282" i="4"/>
  <c r="BP283" i="4"/>
  <c r="BP284" i="4"/>
  <c r="BP285" i="4"/>
  <c r="BP286" i="4"/>
  <c r="BP287" i="4"/>
  <c r="CD287" i="4" s="1"/>
  <c r="BP288" i="4"/>
  <c r="BP289" i="4"/>
  <c r="BP290" i="4"/>
  <c r="BP291" i="4"/>
  <c r="BP292" i="4"/>
  <c r="BP293" i="4"/>
  <c r="BP294" i="4"/>
  <c r="BP295" i="4"/>
  <c r="BP296" i="4"/>
  <c r="BP297" i="4"/>
  <c r="BP298" i="4"/>
  <c r="BP299" i="4"/>
  <c r="CD299" i="4" s="1"/>
  <c r="BP300" i="4"/>
  <c r="BP301" i="4"/>
  <c r="BP302" i="4"/>
  <c r="BP303" i="4"/>
  <c r="BP304" i="4"/>
  <c r="BP305" i="4"/>
  <c r="BP306" i="4"/>
  <c r="BP307" i="4"/>
  <c r="BP308" i="4"/>
  <c r="BP309" i="4"/>
  <c r="BP310" i="4"/>
  <c r="BP311" i="4"/>
  <c r="CD311" i="4" s="1"/>
  <c r="BP312" i="4"/>
  <c r="BP313" i="4"/>
  <c r="BP314" i="4"/>
  <c r="BP315" i="4"/>
  <c r="BP316" i="4"/>
  <c r="BP317" i="4"/>
  <c r="BP318" i="4"/>
  <c r="BP319" i="4"/>
  <c r="BP320" i="4"/>
  <c r="BP321" i="4"/>
  <c r="BP322" i="4"/>
  <c r="CC322" i="4" s="1"/>
  <c r="BP323" i="4"/>
  <c r="CD323" i="4" s="1"/>
  <c r="BP324" i="4"/>
  <c r="BP325" i="4"/>
  <c r="BP326" i="4"/>
  <c r="BP327" i="4"/>
  <c r="BP328" i="4"/>
  <c r="BP329" i="4"/>
  <c r="BP330" i="4"/>
  <c r="BP331" i="4"/>
  <c r="BP332" i="4"/>
  <c r="BP4" i="4"/>
  <c r="AQ5" i="4"/>
  <c r="AQ6" i="4"/>
  <c r="BD6" i="4" s="1"/>
  <c r="AQ7" i="4"/>
  <c r="AQ8" i="4"/>
  <c r="AQ9" i="4"/>
  <c r="AQ10" i="4"/>
  <c r="AQ11" i="4"/>
  <c r="AQ12" i="4"/>
  <c r="AQ13" i="4"/>
  <c r="BE13" i="4" s="1"/>
  <c r="AQ14" i="4"/>
  <c r="AQ15" i="4"/>
  <c r="AQ16" i="4"/>
  <c r="AQ17" i="4"/>
  <c r="AQ18" i="4"/>
  <c r="BD18" i="4" s="1"/>
  <c r="AQ19" i="4"/>
  <c r="AQ20" i="4"/>
  <c r="AQ21" i="4"/>
  <c r="AQ22" i="4"/>
  <c r="AQ23" i="4"/>
  <c r="AQ24" i="4"/>
  <c r="AQ25" i="4"/>
  <c r="BE25" i="4" s="1"/>
  <c r="AQ26" i="4"/>
  <c r="AQ27" i="4"/>
  <c r="AQ28" i="4"/>
  <c r="AQ29" i="4"/>
  <c r="AQ30" i="4"/>
  <c r="BD30" i="4" s="1"/>
  <c r="AQ31" i="4"/>
  <c r="AQ32" i="4"/>
  <c r="AQ33" i="4"/>
  <c r="AQ34" i="4"/>
  <c r="AQ35" i="4"/>
  <c r="AQ36" i="4"/>
  <c r="AQ37" i="4"/>
  <c r="BE37" i="4" s="1"/>
  <c r="AQ38" i="4"/>
  <c r="AQ39" i="4"/>
  <c r="AQ40" i="4"/>
  <c r="AQ41" i="4"/>
  <c r="AQ42" i="4"/>
  <c r="BD42" i="4" s="1"/>
  <c r="AQ43" i="4"/>
  <c r="AQ44" i="4"/>
  <c r="AQ45" i="4"/>
  <c r="AQ46" i="4"/>
  <c r="AQ47" i="4"/>
  <c r="AQ48" i="4"/>
  <c r="AQ49" i="4"/>
  <c r="BE49" i="4" s="1"/>
  <c r="AQ50" i="4"/>
  <c r="AQ51" i="4"/>
  <c r="AQ52" i="4"/>
  <c r="AQ53" i="4"/>
  <c r="AQ54" i="4"/>
  <c r="BD54" i="4" s="1"/>
  <c r="AQ55" i="4"/>
  <c r="AQ56" i="4"/>
  <c r="AQ57" i="4"/>
  <c r="AQ58" i="4"/>
  <c r="AQ59" i="4"/>
  <c r="AQ60" i="4"/>
  <c r="AQ61" i="4"/>
  <c r="BE61" i="4" s="1"/>
  <c r="AQ62" i="4"/>
  <c r="AQ63" i="4"/>
  <c r="AQ64" i="4"/>
  <c r="AQ65" i="4"/>
  <c r="AQ66" i="4"/>
  <c r="BD66" i="4" s="1"/>
  <c r="AQ67" i="4"/>
  <c r="AQ68" i="4"/>
  <c r="AQ69" i="4"/>
  <c r="AQ70" i="4"/>
  <c r="AQ71" i="4"/>
  <c r="AQ72" i="4"/>
  <c r="AQ73" i="4"/>
  <c r="BE73" i="4" s="1"/>
  <c r="AQ74" i="4"/>
  <c r="AQ75" i="4"/>
  <c r="AQ76" i="4"/>
  <c r="AQ77" i="4"/>
  <c r="AQ78" i="4"/>
  <c r="BD78" i="4" s="1"/>
  <c r="AQ79" i="4"/>
  <c r="AQ80" i="4"/>
  <c r="AQ81" i="4"/>
  <c r="AQ82" i="4"/>
  <c r="AQ83" i="4"/>
  <c r="AQ84" i="4"/>
  <c r="AQ85" i="4"/>
  <c r="BE85" i="4" s="1"/>
  <c r="AQ86" i="4"/>
  <c r="AQ87" i="4"/>
  <c r="AQ88" i="4"/>
  <c r="AQ89" i="4"/>
  <c r="AQ90" i="4"/>
  <c r="BD90" i="4" s="1"/>
  <c r="AQ91" i="4"/>
  <c r="AQ92" i="4"/>
  <c r="AQ93" i="4"/>
  <c r="AQ94" i="4"/>
  <c r="AQ95" i="4"/>
  <c r="AQ96" i="4"/>
  <c r="AQ97" i="4"/>
  <c r="BE97" i="4" s="1"/>
  <c r="AQ98" i="4"/>
  <c r="AQ99" i="4"/>
  <c r="AQ100" i="4"/>
  <c r="AQ101" i="4"/>
  <c r="AQ102" i="4"/>
  <c r="BD102" i="4" s="1"/>
  <c r="AQ103" i="4"/>
  <c r="AQ104" i="4"/>
  <c r="AQ105" i="4"/>
  <c r="AQ106" i="4"/>
  <c r="AQ107" i="4"/>
  <c r="AQ108" i="4"/>
  <c r="AQ109" i="4"/>
  <c r="BE109" i="4" s="1"/>
  <c r="AQ110" i="4"/>
  <c r="AQ111" i="4"/>
  <c r="AQ112" i="4"/>
  <c r="AQ113" i="4"/>
  <c r="AQ114" i="4"/>
  <c r="BD114" i="4" s="1"/>
  <c r="AQ115" i="4"/>
  <c r="AQ116" i="4"/>
  <c r="AQ117" i="4"/>
  <c r="AQ118" i="4"/>
  <c r="AQ119" i="4"/>
  <c r="AQ120" i="4"/>
  <c r="AQ121" i="4"/>
  <c r="BE121" i="4" s="1"/>
  <c r="AQ122" i="4"/>
  <c r="AQ123" i="4"/>
  <c r="AQ124" i="4"/>
  <c r="AQ125" i="4"/>
  <c r="AQ126" i="4"/>
  <c r="BD126" i="4" s="1"/>
  <c r="AQ127" i="4"/>
  <c r="AQ128" i="4"/>
  <c r="AQ129" i="4"/>
  <c r="AQ130" i="4"/>
  <c r="AQ131" i="4"/>
  <c r="AQ132" i="4"/>
  <c r="AQ133" i="4"/>
  <c r="BE133" i="4" s="1"/>
  <c r="AQ134" i="4"/>
  <c r="AQ135" i="4"/>
  <c r="AQ136" i="4"/>
  <c r="AQ137" i="4"/>
  <c r="AQ138" i="4"/>
  <c r="BD138" i="4" s="1"/>
  <c r="AQ139" i="4"/>
  <c r="AQ140" i="4"/>
  <c r="AQ141" i="4"/>
  <c r="AQ142" i="4"/>
  <c r="AQ143" i="4"/>
  <c r="AQ144" i="4"/>
  <c r="AQ145" i="4"/>
  <c r="BE145" i="4" s="1"/>
  <c r="AQ146" i="4"/>
  <c r="AQ147" i="4"/>
  <c r="AQ148" i="4"/>
  <c r="AQ149" i="4"/>
  <c r="AQ150" i="4"/>
  <c r="BD150" i="4" s="1"/>
  <c r="AQ151" i="4"/>
  <c r="AQ152" i="4"/>
  <c r="AQ153" i="4"/>
  <c r="AQ154" i="4"/>
  <c r="AQ155" i="4"/>
  <c r="AQ156" i="4"/>
  <c r="AQ157" i="4"/>
  <c r="BE157" i="4" s="1"/>
  <c r="AQ158" i="4"/>
  <c r="AQ159" i="4"/>
  <c r="AQ160" i="4"/>
  <c r="AQ161" i="4"/>
  <c r="AQ162" i="4"/>
  <c r="BD162" i="4" s="1"/>
  <c r="AQ163" i="4"/>
  <c r="AQ164" i="4"/>
  <c r="AQ165" i="4"/>
  <c r="AQ166" i="4"/>
  <c r="AQ167" i="4"/>
  <c r="AQ168" i="4"/>
  <c r="AQ169" i="4"/>
  <c r="BE169" i="4" s="1"/>
  <c r="AQ170" i="4"/>
  <c r="AQ171" i="4"/>
  <c r="AQ172" i="4"/>
  <c r="AQ173" i="4"/>
  <c r="AQ174" i="4"/>
  <c r="BD174" i="4" s="1"/>
  <c r="AQ175" i="4"/>
  <c r="AQ176" i="4"/>
  <c r="AQ177" i="4"/>
  <c r="AQ178" i="4"/>
  <c r="AQ179" i="4"/>
  <c r="AQ180" i="4"/>
  <c r="AQ181" i="4"/>
  <c r="BE181" i="4" s="1"/>
  <c r="AQ182" i="4"/>
  <c r="AQ183" i="4"/>
  <c r="AQ184" i="4"/>
  <c r="AQ185" i="4"/>
  <c r="AQ186" i="4"/>
  <c r="BD186" i="4" s="1"/>
  <c r="AQ187" i="4"/>
  <c r="AQ188" i="4"/>
  <c r="AQ189" i="4"/>
  <c r="AQ190" i="4"/>
  <c r="AQ191" i="4"/>
  <c r="AQ192" i="4"/>
  <c r="AQ193" i="4"/>
  <c r="BE193" i="4" s="1"/>
  <c r="AQ194" i="4"/>
  <c r="AQ195" i="4"/>
  <c r="AQ196" i="4"/>
  <c r="AQ197" i="4"/>
  <c r="AQ198" i="4"/>
  <c r="BD198" i="4" s="1"/>
  <c r="AQ199" i="4"/>
  <c r="AQ200" i="4"/>
  <c r="AQ201" i="4"/>
  <c r="AQ202" i="4"/>
  <c r="AQ203" i="4"/>
  <c r="AQ204" i="4"/>
  <c r="AQ205" i="4"/>
  <c r="BE205" i="4" s="1"/>
  <c r="AQ206" i="4"/>
  <c r="AQ207" i="4"/>
  <c r="AQ208" i="4"/>
  <c r="AQ209" i="4"/>
  <c r="AQ210" i="4"/>
  <c r="BD210" i="4" s="1"/>
  <c r="AQ211" i="4"/>
  <c r="AQ212" i="4"/>
  <c r="AQ213" i="4"/>
  <c r="AQ214" i="4"/>
  <c r="AQ215" i="4"/>
  <c r="BE215" i="4" s="1"/>
  <c r="AQ216" i="4"/>
  <c r="BE216" i="4" s="1"/>
  <c r="AQ217" i="4"/>
  <c r="BE217" i="4" s="1"/>
  <c r="AQ218" i="4"/>
  <c r="BE218" i="4" s="1"/>
  <c r="AQ219" i="4"/>
  <c r="BE219" i="4" s="1"/>
  <c r="AQ220" i="4"/>
  <c r="BE220" i="4" s="1"/>
  <c r="AQ221" i="4"/>
  <c r="BE221" i="4" s="1"/>
  <c r="AQ222" i="4"/>
  <c r="BD222" i="4" s="1"/>
  <c r="AQ223" i="4"/>
  <c r="BE223" i="4" s="1"/>
  <c r="AQ224" i="4"/>
  <c r="BE224" i="4" s="1"/>
  <c r="AQ225" i="4"/>
  <c r="BE225" i="4" s="1"/>
  <c r="AQ226" i="4"/>
  <c r="BE226" i="4" s="1"/>
  <c r="AQ227" i="4"/>
  <c r="BE227" i="4" s="1"/>
  <c r="AQ228" i="4"/>
  <c r="BE228" i="4" s="1"/>
  <c r="AQ229" i="4"/>
  <c r="BE229" i="4" s="1"/>
  <c r="AQ230" i="4"/>
  <c r="BE230" i="4" s="1"/>
  <c r="AQ231" i="4"/>
  <c r="BE231" i="4" s="1"/>
  <c r="AQ232" i="4"/>
  <c r="BE232" i="4" s="1"/>
  <c r="AQ233" i="4"/>
  <c r="BE233" i="4" s="1"/>
  <c r="AQ234" i="4"/>
  <c r="BD234" i="4" s="1"/>
  <c r="AQ235" i="4"/>
  <c r="BE235" i="4" s="1"/>
  <c r="AQ236" i="4"/>
  <c r="BE236" i="4" s="1"/>
  <c r="AQ237" i="4"/>
  <c r="BE237" i="4" s="1"/>
  <c r="AQ238" i="4"/>
  <c r="BE238" i="4" s="1"/>
  <c r="AQ239" i="4"/>
  <c r="BE239" i="4" s="1"/>
  <c r="AQ240" i="4"/>
  <c r="BE240" i="4" s="1"/>
  <c r="AQ241" i="4"/>
  <c r="BE241" i="4" s="1"/>
  <c r="AQ242" i="4"/>
  <c r="BE242" i="4" s="1"/>
  <c r="AQ243" i="4"/>
  <c r="BE243" i="4" s="1"/>
  <c r="AQ244" i="4"/>
  <c r="BE244" i="4" s="1"/>
  <c r="AQ245" i="4"/>
  <c r="BE245" i="4" s="1"/>
  <c r="AQ246" i="4"/>
  <c r="BD246" i="4" s="1"/>
  <c r="AQ247" i="4"/>
  <c r="BE247" i="4" s="1"/>
  <c r="AQ248" i="4"/>
  <c r="BE248" i="4" s="1"/>
  <c r="AQ249" i="4"/>
  <c r="BE249" i="4" s="1"/>
  <c r="AQ250" i="4"/>
  <c r="BE250" i="4" s="1"/>
  <c r="AQ251" i="4"/>
  <c r="BE251" i="4" s="1"/>
  <c r="AQ252" i="4"/>
  <c r="BE252" i="4" s="1"/>
  <c r="AQ253" i="4"/>
  <c r="BE253" i="4" s="1"/>
  <c r="AQ254" i="4"/>
  <c r="BE254" i="4" s="1"/>
  <c r="AQ255" i="4"/>
  <c r="BE255" i="4" s="1"/>
  <c r="AQ256" i="4"/>
  <c r="BE256" i="4" s="1"/>
  <c r="AQ257" i="4"/>
  <c r="BE257" i="4" s="1"/>
  <c r="AQ258" i="4"/>
  <c r="BD258" i="4" s="1"/>
  <c r="AQ259" i="4"/>
  <c r="BE259" i="4" s="1"/>
  <c r="AQ260" i="4"/>
  <c r="BE260" i="4" s="1"/>
  <c r="AQ261" i="4"/>
  <c r="BE261" i="4" s="1"/>
  <c r="AQ262" i="4"/>
  <c r="BE262" i="4" s="1"/>
  <c r="AQ263" i="4"/>
  <c r="BE263" i="4" s="1"/>
  <c r="AQ264" i="4"/>
  <c r="BE264" i="4" s="1"/>
  <c r="AQ265" i="4"/>
  <c r="BE265" i="4" s="1"/>
  <c r="AQ266" i="4"/>
  <c r="BE266" i="4" s="1"/>
  <c r="AQ267" i="4"/>
  <c r="BE267" i="4" s="1"/>
  <c r="AQ268" i="4"/>
  <c r="BE268" i="4" s="1"/>
  <c r="AQ269" i="4"/>
  <c r="BE269" i="4" s="1"/>
  <c r="AQ270" i="4"/>
  <c r="BE270" i="4" s="1"/>
  <c r="AQ271" i="4"/>
  <c r="BE271" i="4" s="1"/>
  <c r="AQ272" i="4"/>
  <c r="BE272" i="4" s="1"/>
  <c r="AQ273" i="4"/>
  <c r="BE273" i="4" s="1"/>
  <c r="AQ274" i="4"/>
  <c r="BE274" i="4" s="1"/>
  <c r="AQ275" i="4"/>
  <c r="BE275" i="4" s="1"/>
  <c r="AQ276" i="4"/>
  <c r="BE276" i="4" s="1"/>
  <c r="AQ277" i="4"/>
  <c r="BE277" i="4" s="1"/>
  <c r="AQ278" i="4"/>
  <c r="BE278" i="4" s="1"/>
  <c r="AQ279" i="4"/>
  <c r="BE279" i="4" s="1"/>
  <c r="AQ280" i="4"/>
  <c r="BE280" i="4" s="1"/>
  <c r="AQ281" i="4"/>
  <c r="BE281" i="4" s="1"/>
  <c r="AQ282" i="4"/>
  <c r="BD282" i="4" s="1"/>
  <c r="AQ283" i="4"/>
  <c r="BE283" i="4" s="1"/>
  <c r="AQ284" i="4"/>
  <c r="BE284" i="4" s="1"/>
  <c r="AQ285" i="4"/>
  <c r="BE285" i="4" s="1"/>
  <c r="AQ286" i="4"/>
  <c r="BE286" i="4" s="1"/>
  <c r="AQ287" i="4"/>
  <c r="BE287" i="4" s="1"/>
  <c r="AQ288" i="4"/>
  <c r="BE288" i="4" s="1"/>
  <c r="AQ289" i="4"/>
  <c r="BE289" i="4" s="1"/>
  <c r="AQ290" i="4"/>
  <c r="BE290" i="4" s="1"/>
  <c r="AQ291" i="4"/>
  <c r="BE291" i="4" s="1"/>
  <c r="AQ292" i="4"/>
  <c r="BE292" i="4" s="1"/>
  <c r="AQ293" i="4"/>
  <c r="BE293" i="4" s="1"/>
  <c r="AQ294" i="4"/>
  <c r="BE294" i="4" s="1"/>
  <c r="AQ295" i="4"/>
  <c r="BE295" i="4" s="1"/>
  <c r="AQ296" i="4"/>
  <c r="BE296" i="4" s="1"/>
  <c r="AQ297" i="4"/>
  <c r="BE297" i="4" s="1"/>
  <c r="AQ298" i="4"/>
  <c r="BE298" i="4" s="1"/>
  <c r="AQ299" i="4"/>
  <c r="BE299" i="4" s="1"/>
  <c r="AQ300" i="4"/>
  <c r="BE300" i="4" s="1"/>
  <c r="AQ301" i="4"/>
  <c r="BE301" i="4" s="1"/>
  <c r="AQ302" i="4"/>
  <c r="BE302" i="4" s="1"/>
  <c r="AQ303" i="4"/>
  <c r="BE303" i="4" s="1"/>
  <c r="AQ304" i="4"/>
  <c r="BE304" i="4" s="1"/>
  <c r="AQ305" i="4"/>
  <c r="BE305" i="4" s="1"/>
  <c r="AQ306" i="4"/>
  <c r="BE306" i="4" s="1"/>
  <c r="AQ307" i="4"/>
  <c r="BE307" i="4" s="1"/>
  <c r="AQ308" i="4"/>
  <c r="BE308" i="4" s="1"/>
  <c r="AQ309" i="4"/>
  <c r="BE309" i="4" s="1"/>
  <c r="AQ310" i="4"/>
  <c r="BE310" i="4" s="1"/>
  <c r="AQ311" i="4"/>
  <c r="BE311" i="4" s="1"/>
  <c r="AQ312" i="4"/>
  <c r="BE312" i="4" s="1"/>
  <c r="AQ313" i="4"/>
  <c r="BE313" i="4" s="1"/>
  <c r="AQ314" i="4"/>
  <c r="BE314" i="4" s="1"/>
  <c r="AQ315" i="4"/>
  <c r="BE315" i="4" s="1"/>
  <c r="AQ316" i="4"/>
  <c r="BE316" i="4" s="1"/>
  <c r="AQ317" i="4"/>
  <c r="BE317" i="4" s="1"/>
  <c r="AQ318" i="4"/>
  <c r="BE318" i="4" s="1"/>
  <c r="AQ319" i="4"/>
  <c r="BE319" i="4" s="1"/>
  <c r="AQ320" i="4"/>
  <c r="BE320" i="4" s="1"/>
  <c r="AQ321" i="4"/>
  <c r="BE321" i="4" s="1"/>
  <c r="AQ322" i="4"/>
  <c r="BE322" i="4" s="1"/>
  <c r="AQ323" i="4"/>
  <c r="BE323" i="4" s="1"/>
  <c r="AQ324" i="4"/>
  <c r="BE324" i="4" s="1"/>
  <c r="AQ325" i="4"/>
  <c r="BE325" i="4" s="1"/>
  <c r="AQ326" i="4"/>
  <c r="BE326" i="4" s="1"/>
  <c r="AQ327" i="4"/>
  <c r="BE327" i="4" s="1"/>
  <c r="AQ328" i="4"/>
  <c r="BE328" i="4" s="1"/>
  <c r="AQ329" i="4"/>
  <c r="BE329" i="4" s="1"/>
  <c r="AQ330" i="4"/>
  <c r="BE330" i="4" s="1"/>
  <c r="AQ331" i="4"/>
  <c r="BE331" i="4" s="1"/>
  <c r="AQ332" i="4"/>
  <c r="BE332" i="4" s="1"/>
  <c r="BE4" i="4"/>
  <c r="H18" i="10"/>
  <c r="D8" i="16"/>
  <c r="C8" i="16"/>
  <c r="E7" i="16"/>
  <c r="E5" i="16"/>
  <c r="E8" i="16" s="1"/>
  <c r="E3" i="16"/>
  <c r="O30" i="14"/>
  <c r="P29" i="14"/>
  <c r="P28" i="14"/>
  <c r="P27" i="14"/>
  <c r="N26" i="14"/>
  <c r="N30" i="14" s="1"/>
  <c r="AD122" i="4" l="1"/>
  <c r="AE163" i="4"/>
  <c r="AE19" i="4"/>
  <c r="CA11" i="8"/>
  <c r="DY507" i="8"/>
  <c r="DY356" i="8"/>
  <c r="DY320" i="8"/>
  <c r="DY284" i="8"/>
  <c r="DY11" i="8"/>
  <c r="AD266" i="4"/>
  <c r="AE307" i="4"/>
  <c r="BD85" i="4"/>
  <c r="AD254" i="4"/>
  <c r="AD110" i="4"/>
  <c r="AE295" i="4"/>
  <c r="AE151" i="4"/>
  <c r="AE7" i="4"/>
  <c r="CC167" i="4"/>
  <c r="AD242" i="4"/>
  <c r="AD98" i="4"/>
  <c r="AE283" i="4"/>
  <c r="AE139" i="4"/>
  <c r="BD324" i="4"/>
  <c r="CD322" i="4"/>
  <c r="AD230" i="4"/>
  <c r="AD86" i="4"/>
  <c r="AE271" i="4"/>
  <c r="AE127" i="4"/>
  <c r="BD312" i="4"/>
  <c r="DE164" i="4"/>
  <c r="AD218" i="4"/>
  <c r="AD74" i="4"/>
  <c r="AE259" i="4"/>
  <c r="AE115" i="4"/>
  <c r="BD300" i="4"/>
  <c r="AD206" i="4"/>
  <c r="AD62" i="4"/>
  <c r="AE247" i="4"/>
  <c r="AE103" i="4"/>
  <c r="BD288" i="4"/>
  <c r="AD194" i="4"/>
  <c r="AD50" i="4"/>
  <c r="AE235" i="4"/>
  <c r="AE91" i="4"/>
  <c r="BD276" i="4"/>
  <c r="AD326" i="4"/>
  <c r="AD182" i="4"/>
  <c r="AD38" i="4"/>
  <c r="AE223" i="4"/>
  <c r="AE79" i="4"/>
  <c r="BD264" i="4"/>
  <c r="AD314" i="4"/>
  <c r="AD170" i="4"/>
  <c r="AD26" i="4"/>
  <c r="AE211" i="4"/>
  <c r="AE67" i="4"/>
  <c r="BD252" i="4"/>
  <c r="AD302" i="4"/>
  <c r="AD158" i="4"/>
  <c r="AD14" i="4"/>
  <c r="AE199" i="4"/>
  <c r="AE55" i="4"/>
  <c r="BD240" i="4"/>
  <c r="AD290" i="4"/>
  <c r="AD146" i="4"/>
  <c r="AE331" i="4"/>
  <c r="AE187" i="4"/>
  <c r="AE43" i="4"/>
  <c r="BD228" i="4"/>
  <c r="AD278" i="4"/>
  <c r="AD134" i="4"/>
  <c r="AE319" i="4"/>
  <c r="AE175" i="4"/>
  <c r="AE31" i="4"/>
  <c r="BD216" i="4"/>
  <c r="BD209" i="4"/>
  <c r="BE209" i="4"/>
  <c r="BD197" i="4"/>
  <c r="BE197" i="4"/>
  <c r="BD185" i="4"/>
  <c r="BE185" i="4"/>
  <c r="BD173" i="4"/>
  <c r="BE173" i="4"/>
  <c r="BD161" i="4"/>
  <c r="BE161" i="4"/>
  <c r="BD149" i="4"/>
  <c r="BE149" i="4"/>
  <c r="BD137" i="4"/>
  <c r="BE137" i="4"/>
  <c r="BD125" i="4"/>
  <c r="BE125" i="4"/>
  <c r="BD113" i="4"/>
  <c r="BE113" i="4"/>
  <c r="BD101" i="4"/>
  <c r="BE101" i="4"/>
  <c r="BD89" i="4"/>
  <c r="BE89" i="4"/>
  <c r="BD77" i="4"/>
  <c r="BE77" i="4"/>
  <c r="BD65" i="4"/>
  <c r="BE65" i="4"/>
  <c r="BD53" i="4"/>
  <c r="BE53" i="4"/>
  <c r="BD41" i="4"/>
  <c r="BE41" i="4"/>
  <c r="BD29" i="4"/>
  <c r="BE29" i="4"/>
  <c r="BD17" i="4"/>
  <c r="BE17" i="4"/>
  <c r="BD5" i="4"/>
  <c r="BE5" i="4"/>
  <c r="CD310" i="4"/>
  <c r="CC310" i="4"/>
  <c r="CD298" i="4"/>
  <c r="CC298" i="4"/>
  <c r="CC286" i="4"/>
  <c r="CD286" i="4"/>
  <c r="CD274" i="4"/>
  <c r="CC274" i="4"/>
  <c r="CD262" i="4"/>
  <c r="CC262" i="4"/>
  <c r="CD250" i="4"/>
  <c r="CC250" i="4"/>
  <c r="CD238" i="4"/>
  <c r="CC238" i="4"/>
  <c r="CD214" i="4"/>
  <c r="CC214" i="4"/>
  <c r="CD202" i="4"/>
  <c r="CC202" i="4"/>
  <c r="CD190" i="4"/>
  <c r="CC190" i="4"/>
  <c r="CD178" i="4"/>
  <c r="CC178" i="4"/>
  <c r="CD166" i="4"/>
  <c r="CC166" i="4"/>
  <c r="CD142" i="4"/>
  <c r="CC142" i="4"/>
  <c r="CD130" i="4"/>
  <c r="CC130" i="4"/>
  <c r="CD118" i="4"/>
  <c r="CC118" i="4"/>
  <c r="CD106" i="4"/>
  <c r="CC106" i="4"/>
  <c r="CD94" i="4"/>
  <c r="CC94" i="4"/>
  <c r="CD70" i="4"/>
  <c r="CC70" i="4"/>
  <c r="CD58" i="4"/>
  <c r="CC58" i="4"/>
  <c r="CD46" i="4"/>
  <c r="CC46" i="4"/>
  <c r="CC34" i="4"/>
  <c r="CD34" i="4"/>
  <c r="CD22" i="4"/>
  <c r="CC22" i="4"/>
  <c r="DE327" i="4"/>
  <c r="DD327" i="4"/>
  <c r="DE315" i="4"/>
  <c r="DD315" i="4"/>
  <c r="DE303" i="4"/>
  <c r="DD303" i="4"/>
  <c r="DE291" i="4"/>
  <c r="DD291" i="4"/>
  <c r="DE279" i="4"/>
  <c r="DD279" i="4"/>
  <c r="DE255" i="4"/>
  <c r="DD255" i="4"/>
  <c r="DE243" i="4"/>
  <c r="DD243" i="4"/>
  <c r="DE231" i="4"/>
  <c r="DD231" i="4"/>
  <c r="DE219" i="4"/>
  <c r="DD219" i="4"/>
  <c r="DE207" i="4"/>
  <c r="DD207" i="4"/>
  <c r="DE183" i="4"/>
  <c r="DD183" i="4"/>
  <c r="DE171" i="4"/>
  <c r="DD171" i="4"/>
  <c r="DE159" i="4"/>
  <c r="DD159" i="4"/>
  <c r="DE147" i="4"/>
  <c r="DD147" i="4"/>
  <c r="DE135" i="4"/>
  <c r="DD135" i="4"/>
  <c r="DE111" i="4"/>
  <c r="DD111" i="4"/>
  <c r="DE99" i="4"/>
  <c r="DD99" i="4"/>
  <c r="DE87" i="4"/>
  <c r="DD87" i="4"/>
  <c r="DE75" i="4"/>
  <c r="DD75" i="4"/>
  <c r="DE63" i="4"/>
  <c r="DD63" i="4"/>
  <c r="DE39" i="4"/>
  <c r="DD39" i="4"/>
  <c r="DE27" i="4"/>
  <c r="DD27" i="4"/>
  <c r="DE15" i="4"/>
  <c r="DD15" i="4"/>
  <c r="AD327" i="4"/>
  <c r="AD315" i="4"/>
  <c r="AD303" i="4"/>
  <c r="AD291" i="4"/>
  <c r="AD279" i="4"/>
  <c r="AD267" i="4"/>
  <c r="AD255" i="4"/>
  <c r="AD243" i="4"/>
  <c r="AD231" i="4"/>
  <c r="AD219" i="4"/>
  <c r="AD207" i="4"/>
  <c r="AD195" i="4"/>
  <c r="AD183" i="4"/>
  <c r="AD171" i="4"/>
  <c r="AD159" i="4"/>
  <c r="AD147" i="4"/>
  <c r="AD135" i="4"/>
  <c r="AD123" i="4"/>
  <c r="AD111" i="4"/>
  <c r="AD99" i="4"/>
  <c r="AD87" i="4"/>
  <c r="AD75" i="4"/>
  <c r="AD63" i="4"/>
  <c r="AD51" i="4"/>
  <c r="AD39" i="4"/>
  <c r="AD27" i="4"/>
  <c r="AD15" i="4"/>
  <c r="AE332" i="4"/>
  <c r="AE320" i="4"/>
  <c r="AE308" i="4"/>
  <c r="AE296" i="4"/>
  <c r="AE284" i="4"/>
  <c r="AE272" i="4"/>
  <c r="AE260" i="4"/>
  <c r="AE248" i="4"/>
  <c r="AE236" i="4"/>
  <c r="AE224" i="4"/>
  <c r="AE212" i="4"/>
  <c r="AE200" i="4"/>
  <c r="AE188" i="4"/>
  <c r="AE176" i="4"/>
  <c r="AE164" i="4"/>
  <c r="AE152" i="4"/>
  <c r="AE140" i="4"/>
  <c r="AE128" i="4"/>
  <c r="AE116" i="4"/>
  <c r="AE104" i="4"/>
  <c r="AE92" i="4"/>
  <c r="AE80" i="4"/>
  <c r="AE68" i="4"/>
  <c r="AE56" i="4"/>
  <c r="AE44" i="4"/>
  <c r="AE32" i="4"/>
  <c r="AE20" i="4"/>
  <c r="AE8" i="4"/>
  <c r="BD325" i="4"/>
  <c r="BD313" i="4"/>
  <c r="BD301" i="4"/>
  <c r="BD289" i="4"/>
  <c r="BD277" i="4"/>
  <c r="BD265" i="4"/>
  <c r="BD253" i="4"/>
  <c r="BD241" i="4"/>
  <c r="BD229" i="4"/>
  <c r="BD217" i="4"/>
  <c r="BD97" i="4"/>
  <c r="BE282" i="4"/>
  <c r="BE138" i="4"/>
  <c r="CC323" i="4"/>
  <c r="CC179" i="4"/>
  <c r="CC29" i="4"/>
  <c r="DE236" i="4"/>
  <c r="BD207" i="4"/>
  <c r="BE207" i="4"/>
  <c r="BD195" i="4"/>
  <c r="BE195" i="4"/>
  <c r="BD183" i="4"/>
  <c r="BE183" i="4"/>
  <c r="BD171" i="4"/>
  <c r="BE171" i="4"/>
  <c r="BD159" i="4"/>
  <c r="BE159" i="4"/>
  <c r="BD147" i="4"/>
  <c r="BE147" i="4"/>
  <c r="BD135" i="4"/>
  <c r="BE135" i="4"/>
  <c r="BD123" i="4"/>
  <c r="BE123" i="4"/>
  <c r="BD111" i="4"/>
  <c r="BE111" i="4"/>
  <c r="BD99" i="4"/>
  <c r="BE99" i="4"/>
  <c r="BD87" i="4"/>
  <c r="BE87" i="4"/>
  <c r="BD75" i="4"/>
  <c r="BE75" i="4"/>
  <c r="BD63" i="4"/>
  <c r="BE63" i="4"/>
  <c r="BD51" i="4"/>
  <c r="BE51" i="4"/>
  <c r="BD39" i="4"/>
  <c r="BE39" i="4"/>
  <c r="BD27" i="4"/>
  <c r="BE27" i="4"/>
  <c r="BD15" i="4"/>
  <c r="BE15" i="4"/>
  <c r="CD332" i="4"/>
  <c r="CC332" i="4"/>
  <c r="CD320" i="4"/>
  <c r="CC320" i="4"/>
  <c r="CD308" i="4"/>
  <c r="CC308" i="4"/>
  <c r="CD296" i="4"/>
  <c r="CC296" i="4"/>
  <c r="CD284" i="4"/>
  <c r="CC284" i="4"/>
  <c r="CD272" i="4"/>
  <c r="CC272" i="4"/>
  <c r="CD260" i="4"/>
  <c r="CC260" i="4"/>
  <c r="CD248" i="4"/>
  <c r="CC248" i="4"/>
  <c r="CD236" i="4"/>
  <c r="CC236" i="4"/>
  <c r="CD224" i="4"/>
  <c r="CC224" i="4"/>
  <c r="CD212" i="4"/>
  <c r="CC212" i="4"/>
  <c r="CD200" i="4"/>
  <c r="CC200" i="4"/>
  <c r="CD188" i="4"/>
  <c r="CC188" i="4"/>
  <c r="CD176" i="4"/>
  <c r="CC176" i="4"/>
  <c r="CD164" i="4"/>
  <c r="CC164" i="4"/>
  <c r="CD152" i="4"/>
  <c r="CC152" i="4"/>
  <c r="CD140" i="4"/>
  <c r="CC140" i="4"/>
  <c r="CD128" i="4"/>
  <c r="CC128" i="4"/>
  <c r="CD116" i="4"/>
  <c r="CC116" i="4"/>
  <c r="CD104" i="4"/>
  <c r="CC104" i="4"/>
  <c r="CD92" i="4"/>
  <c r="CC92" i="4"/>
  <c r="CD80" i="4"/>
  <c r="CC80" i="4"/>
  <c r="CD68" i="4"/>
  <c r="CC68" i="4"/>
  <c r="CD56" i="4"/>
  <c r="CC56" i="4"/>
  <c r="CD44" i="4"/>
  <c r="CC44" i="4"/>
  <c r="CC32" i="4"/>
  <c r="CD32" i="4"/>
  <c r="CC20" i="4"/>
  <c r="CD20" i="4"/>
  <c r="CC8" i="4"/>
  <c r="CD8" i="4"/>
  <c r="DE325" i="4"/>
  <c r="DD325" i="4"/>
  <c r="DE313" i="4"/>
  <c r="DD313" i="4"/>
  <c r="DE301" i="4"/>
  <c r="DD301" i="4"/>
  <c r="DE289" i="4"/>
  <c r="DD289" i="4"/>
  <c r="DE277" i="4"/>
  <c r="DD277" i="4"/>
  <c r="DE265" i="4"/>
  <c r="DD265" i="4"/>
  <c r="DE253" i="4"/>
  <c r="DD253" i="4"/>
  <c r="DE241" i="4"/>
  <c r="DD241" i="4"/>
  <c r="DE229" i="4"/>
  <c r="DD229" i="4"/>
  <c r="DE217" i="4"/>
  <c r="DD217" i="4"/>
  <c r="DE205" i="4"/>
  <c r="DD205" i="4"/>
  <c r="DE193" i="4"/>
  <c r="DD193" i="4"/>
  <c r="DE181" i="4"/>
  <c r="DD181" i="4"/>
  <c r="DE169" i="4"/>
  <c r="DD169" i="4"/>
  <c r="DE157" i="4"/>
  <c r="DD157" i="4"/>
  <c r="DE145" i="4"/>
  <c r="DD145" i="4"/>
  <c r="DE133" i="4"/>
  <c r="DD133" i="4"/>
  <c r="DE121" i="4"/>
  <c r="DD121" i="4"/>
  <c r="DE109" i="4"/>
  <c r="DD109" i="4"/>
  <c r="DE97" i="4"/>
  <c r="DD97" i="4"/>
  <c r="DE85" i="4"/>
  <c r="DD85" i="4"/>
  <c r="DE73" i="4"/>
  <c r="DD73" i="4"/>
  <c r="DE61" i="4"/>
  <c r="DD61" i="4"/>
  <c r="DE49" i="4"/>
  <c r="DD49" i="4"/>
  <c r="DE37" i="4"/>
  <c r="DD37" i="4"/>
  <c r="DE25" i="4"/>
  <c r="DD25" i="4"/>
  <c r="DE13" i="4"/>
  <c r="DD13" i="4"/>
  <c r="AD325" i="4"/>
  <c r="AD313" i="4"/>
  <c r="AD301" i="4"/>
  <c r="AD289" i="4"/>
  <c r="AD277" i="4"/>
  <c r="AD265" i="4"/>
  <c r="AD253" i="4"/>
  <c r="AD241" i="4"/>
  <c r="AD229" i="4"/>
  <c r="AD217" i="4"/>
  <c r="AD205" i="4"/>
  <c r="AD193" i="4"/>
  <c r="AD181" i="4"/>
  <c r="AD169" i="4"/>
  <c r="AD157" i="4"/>
  <c r="AD145" i="4"/>
  <c r="AD133" i="4"/>
  <c r="AD121" i="4"/>
  <c r="AD109" i="4"/>
  <c r="AD97" i="4"/>
  <c r="AD85" i="4"/>
  <c r="AD73" i="4"/>
  <c r="AD61" i="4"/>
  <c r="AD49" i="4"/>
  <c r="AD37" i="4"/>
  <c r="AD25" i="4"/>
  <c r="AD13" i="4"/>
  <c r="AE330" i="4"/>
  <c r="AE318" i="4"/>
  <c r="AE306" i="4"/>
  <c r="AE294" i="4"/>
  <c r="AE282" i="4"/>
  <c r="AE270" i="4"/>
  <c r="AE258" i="4"/>
  <c r="AE246" i="4"/>
  <c r="AE234" i="4"/>
  <c r="AE222" i="4"/>
  <c r="AE210" i="4"/>
  <c r="AE198" i="4"/>
  <c r="AE186" i="4"/>
  <c r="AE174" i="4"/>
  <c r="AE162" i="4"/>
  <c r="AE150" i="4"/>
  <c r="AE138" i="4"/>
  <c r="AE126" i="4"/>
  <c r="AE114" i="4"/>
  <c r="AE102" i="4"/>
  <c r="AE90" i="4"/>
  <c r="AE78" i="4"/>
  <c r="AE66" i="4"/>
  <c r="AE54" i="4"/>
  <c r="AE42" i="4"/>
  <c r="AE30" i="4"/>
  <c r="AE18" i="4"/>
  <c r="AE6" i="4"/>
  <c r="BD323" i="4"/>
  <c r="BD311" i="4"/>
  <c r="BD299" i="4"/>
  <c r="BD287" i="4"/>
  <c r="BD275" i="4"/>
  <c r="BD263" i="4"/>
  <c r="BD251" i="4"/>
  <c r="BD239" i="4"/>
  <c r="BD227" i="4"/>
  <c r="BD215" i="4"/>
  <c r="BD73" i="4"/>
  <c r="BE258" i="4"/>
  <c r="BE114" i="4"/>
  <c r="CC299" i="4"/>
  <c r="CC155" i="4"/>
  <c r="CD279" i="4"/>
  <c r="DE92" i="4"/>
  <c r="BE126" i="4"/>
  <c r="BE206" i="4"/>
  <c r="BD206" i="4"/>
  <c r="BE194" i="4"/>
  <c r="BD194" i="4"/>
  <c r="BE182" i="4"/>
  <c r="BD182" i="4"/>
  <c r="BE170" i="4"/>
  <c r="BD170" i="4"/>
  <c r="BE158" i="4"/>
  <c r="BD158" i="4"/>
  <c r="BE146" i="4"/>
  <c r="BD146" i="4"/>
  <c r="BE134" i="4"/>
  <c r="BD134" i="4"/>
  <c r="BE122" i="4"/>
  <c r="BD122" i="4"/>
  <c r="BE110" i="4"/>
  <c r="BD110" i="4"/>
  <c r="BE98" i="4"/>
  <c r="BD98" i="4"/>
  <c r="BE86" i="4"/>
  <c r="BD86" i="4"/>
  <c r="BE74" i="4"/>
  <c r="BD74" i="4"/>
  <c r="BE62" i="4"/>
  <c r="BD62" i="4"/>
  <c r="BE50" i="4"/>
  <c r="BD50" i="4"/>
  <c r="BE38" i="4"/>
  <c r="BD38" i="4"/>
  <c r="BE26" i="4"/>
  <c r="BD26" i="4"/>
  <c r="BE14" i="4"/>
  <c r="BD14" i="4"/>
  <c r="CD331" i="4"/>
  <c r="CC331" i="4"/>
  <c r="CC319" i="4"/>
  <c r="CD319" i="4"/>
  <c r="CD307" i="4"/>
  <c r="CC307" i="4"/>
  <c r="CD295" i="4"/>
  <c r="CC295" i="4"/>
  <c r="CD283" i="4"/>
  <c r="CC283" i="4"/>
  <c r="CD271" i="4"/>
  <c r="CC271" i="4"/>
  <c r="CD259" i="4"/>
  <c r="CC259" i="4"/>
  <c r="CD247" i="4"/>
  <c r="CC247" i="4"/>
  <c r="CD235" i="4"/>
  <c r="CC235" i="4"/>
  <c r="CD223" i="4"/>
  <c r="CC223" i="4"/>
  <c r="CD211" i="4"/>
  <c r="CC211" i="4"/>
  <c r="CD199" i="4"/>
  <c r="CC199" i="4"/>
  <c r="CD187" i="4"/>
  <c r="CC187" i="4"/>
  <c r="CD175" i="4"/>
  <c r="CC175" i="4"/>
  <c r="CD163" i="4"/>
  <c r="CC163" i="4"/>
  <c r="CD151" i="4"/>
  <c r="CC151" i="4"/>
  <c r="CD139" i="4"/>
  <c r="CC139" i="4"/>
  <c r="CD127" i="4"/>
  <c r="CC127" i="4"/>
  <c r="CD115" i="4"/>
  <c r="CC115" i="4"/>
  <c r="CD103" i="4"/>
  <c r="CC103" i="4"/>
  <c r="CD91" i="4"/>
  <c r="CC91" i="4"/>
  <c r="CD79" i="4"/>
  <c r="CC79" i="4"/>
  <c r="CD67" i="4"/>
  <c r="CC67" i="4"/>
  <c r="CD55" i="4"/>
  <c r="CC55" i="4"/>
  <c r="CD43" i="4"/>
  <c r="CC43" i="4"/>
  <c r="CD31" i="4"/>
  <c r="CC31" i="4"/>
  <c r="CD19" i="4"/>
  <c r="CC19" i="4"/>
  <c r="CD7" i="4"/>
  <c r="CC7" i="4"/>
  <c r="DE324" i="4"/>
  <c r="DD324" i="4"/>
  <c r="DE312" i="4"/>
  <c r="DD312" i="4"/>
  <c r="DE300" i="4"/>
  <c r="DD300" i="4"/>
  <c r="DE288" i="4"/>
  <c r="DD288" i="4"/>
  <c r="DE276" i="4"/>
  <c r="DD276" i="4"/>
  <c r="DE264" i="4"/>
  <c r="DD264" i="4"/>
  <c r="DE252" i="4"/>
  <c r="DD252" i="4"/>
  <c r="DE240" i="4"/>
  <c r="DD240" i="4"/>
  <c r="DE228" i="4"/>
  <c r="DD228" i="4"/>
  <c r="DE216" i="4"/>
  <c r="DD216" i="4"/>
  <c r="DE204" i="4"/>
  <c r="DD204" i="4"/>
  <c r="DE192" i="4"/>
  <c r="DD192" i="4"/>
  <c r="DE180" i="4"/>
  <c r="DD180" i="4"/>
  <c r="DE168" i="4"/>
  <c r="DD168" i="4"/>
  <c r="DE156" i="4"/>
  <c r="DD156" i="4"/>
  <c r="DE144" i="4"/>
  <c r="DD144" i="4"/>
  <c r="DE132" i="4"/>
  <c r="DD132" i="4"/>
  <c r="DE120" i="4"/>
  <c r="DD120" i="4"/>
  <c r="DE108" i="4"/>
  <c r="DD108" i="4"/>
  <c r="DE96" i="4"/>
  <c r="DD96" i="4"/>
  <c r="DE84" i="4"/>
  <c r="DD84" i="4"/>
  <c r="DE72" i="4"/>
  <c r="DD72" i="4"/>
  <c r="DE60" i="4"/>
  <c r="DD60" i="4"/>
  <c r="DE48" i="4"/>
  <c r="DD48" i="4"/>
  <c r="DE36" i="4"/>
  <c r="DD36" i="4"/>
  <c r="DE24" i="4"/>
  <c r="DD24" i="4"/>
  <c r="DE12" i="4"/>
  <c r="DD12" i="4"/>
  <c r="AD324" i="4"/>
  <c r="AD312" i="4"/>
  <c r="AD300" i="4"/>
  <c r="AD288" i="4"/>
  <c r="AD276" i="4"/>
  <c r="AD264" i="4"/>
  <c r="AD252" i="4"/>
  <c r="AD240" i="4"/>
  <c r="AD228" i="4"/>
  <c r="AD216" i="4"/>
  <c r="AD204" i="4"/>
  <c r="AD192" i="4"/>
  <c r="AD180" i="4"/>
  <c r="AD168" i="4"/>
  <c r="AD156" i="4"/>
  <c r="AD144" i="4"/>
  <c r="AD132" i="4"/>
  <c r="AD120" i="4"/>
  <c r="AD108" i="4"/>
  <c r="AD96" i="4"/>
  <c r="AD84" i="4"/>
  <c r="AD72" i="4"/>
  <c r="AD60" i="4"/>
  <c r="AD48" i="4"/>
  <c r="AD36" i="4"/>
  <c r="AD24" i="4"/>
  <c r="AD12" i="4"/>
  <c r="AE329" i="4"/>
  <c r="AE317" i="4"/>
  <c r="AE305" i="4"/>
  <c r="AE293" i="4"/>
  <c r="AE281" i="4"/>
  <c r="AE269" i="4"/>
  <c r="AE257" i="4"/>
  <c r="AE245" i="4"/>
  <c r="AE233" i="4"/>
  <c r="AE221" i="4"/>
  <c r="AE209" i="4"/>
  <c r="AE197" i="4"/>
  <c r="AE185" i="4"/>
  <c r="AE173" i="4"/>
  <c r="AE161" i="4"/>
  <c r="AE149" i="4"/>
  <c r="AE137" i="4"/>
  <c r="AE125" i="4"/>
  <c r="AE113" i="4"/>
  <c r="AE101" i="4"/>
  <c r="AE89" i="4"/>
  <c r="AE77" i="4"/>
  <c r="AE65" i="4"/>
  <c r="AE53" i="4"/>
  <c r="AE41" i="4"/>
  <c r="AE29" i="4"/>
  <c r="AE17" i="4"/>
  <c r="AE5" i="4"/>
  <c r="BD322" i="4"/>
  <c r="BD310" i="4"/>
  <c r="BD298" i="4"/>
  <c r="BD286" i="4"/>
  <c r="BD274" i="4"/>
  <c r="BD262" i="4"/>
  <c r="BD250" i="4"/>
  <c r="BD238" i="4"/>
  <c r="BD226" i="4"/>
  <c r="BD205" i="4"/>
  <c r="BD61" i="4"/>
  <c r="BE246" i="4"/>
  <c r="BE102" i="4"/>
  <c r="CC287" i="4"/>
  <c r="CC143" i="4"/>
  <c r="CD226" i="4"/>
  <c r="DE20" i="4"/>
  <c r="BD196" i="4"/>
  <c r="BE196" i="4"/>
  <c r="BD172" i="4"/>
  <c r="BE172" i="4"/>
  <c r="BD148" i="4"/>
  <c r="BE148" i="4"/>
  <c r="BD136" i="4"/>
  <c r="BE136" i="4"/>
  <c r="BD112" i="4"/>
  <c r="BE112" i="4"/>
  <c r="BD88" i="4"/>
  <c r="BE88" i="4"/>
  <c r="BD64" i="4"/>
  <c r="BE64" i="4"/>
  <c r="BD40" i="4"/>
  <c r="BE40" i="4"/>
  <c r="BD16" i="4"/>
  <c r="BE16" i="4"/>
  <c r="CD321" i="4"/>
  <c r="CC321" i="4"/>
  <c r="CD297" i="4"/>
  <c r="CC297" i="4"/>
  <c r="CD273" i="4"/>
  <c r="CC273" i="4"/>
  <c r="CD249" i="4"/>
  <c r="CC249" i="4"/>
  <c r="CD225" i="4"/>
  <c r="CC225" i="4"/>
  <c r="CD213" i="4"/>
  <c r="CC213" i="4"/>
  <c r="CD189" i="4"/>
  <c r="CC189" i="4"/>
  <c r="CD165" i="4"/>
  <c r="CC165" i="4"/>
  <c r="CD141" i="4"/>
  <c r="CC141" i="4"/>
  <c r="CD117" i="4"/>
  <c r="CC117" i="4"/>
  <c r="CD93" i="4"/>
  <c r="CC93" i="4"/>
  <c r="CD69" i="4"/>
  <c r="CC69" i="4"/>
  <c r="CD45" i="4"/>
  <c r="CC45" i="4"/>
  <c r="CC21" i="4"/>
  <c r="CD21" i="4"/>
  <c r="CC9" i="4"/>
  <c r="CD9" i="4"/>
  <c r="DE314" i="4"/>
  <c r="DD314" i="4"/>
  <c r="DE290" i="4"/>
  <c r="DD290" i="4"/>
  <c r="DE278" i="4"/>
  <c r="DD278" i="4"/>
  <c r="DE254" i="4"/>
  <c r="DD254" i="4"/>
  <c r="DE230" i="4"/>
  <c r="DD230" i="4"/>
  <c r="DE206" i="4"/>
  <c r="DD206" i="4"/>
  <c r="DE182" i="4"/>
  <c r="DD182" i="4"/>
  <c r="DE158" i="4"/>
  <c r="DD158" i="4"/>
  <c r="DE134" i="4"/>
  <c r="DD134" i="4"/>
  <c r="DE110" i="4"/>
  <c r="DD110" i="4"/>
  <c r="DE86" i="4"/>
  <c r="DD86" i="4"/>
  <c r="DE62" i="4"/>
  <c r="DD62" i="4"/>
  <c r="DE38" i="4"/>
  <c r="DD38" i="4"/>
  <c r="DE14" i="4"/>
  <c r="DD14" i="4"/>
  <c r="CD330" i="4"/>
  <c r="CC330" i="4"/>
  <c r="CD318" i="4"/>
  <c r="CC318" i="4"/>
  <c r="CD306" i="4"/>
  <c r="CC306" i="4"/>
  <c r="CD294" i="4"/>
  <c r="CC294" i="4"/>
  <c r="CD282" i="4"/>
  <c r="CC282" i="4"/>
  <c r="CD270" i="4"/>
  <c r="CC270" i="4"/>
  <c r="CD258" i="4"/>
  <c r="CC258" i="4"/>
  <c r="CD246" i="4"/>
  <c r="CC246" i="4"/>
  <c r="CD234" i="4"/>
  <c r="CC234" i="4"/>
  <c r="CD222" i="4"/>
  <c r="CC222" i="4"/>
  <c r="CD210" i="4"/>
  <c r="CC210" i="4"/>
  <c r="CD198" i="4"/>
  <c r="CC198" i="4"/>
  <c r="CD186" i="4"/>
  <c r="CC186" i="4"/>
  <c r="CD174" i="4"/>
  <c r="CC174" i="4"/>
  <c r="CD162" i="4"/>
  <c r="CC162" i="4"/>
  <c r="CD150" i="4"/>
  <c r="CC150" i="4"/>
  <c r="CD138" i="4"/>
  <c r="CC138" i="4"/>
  <c r="CD126" i="4"/>
  <c r="CC126" i="4"/>
  <c r="CD114" i="4"/>
  <c r="CC114" i="4"/>
  <c r="CD102" i="4"/>
  <c r="CC102" i="4"/>
  <c r="CD90" i="4"/>
  <c r="CC90" i="4"/>
  <c r="CD78" i="4"/>
  <c r="CC78" i="4"/>
  <c r="CD66" i="4"/>
  <c r="CC66" i="4"/>
  <c r="CD54" i="4"/>
  <c r="CC54" i="4"/>
  <c r="CD42" i="4"/>
  <c r="CC42" i="4"/>
  <c r="CC30" i="4"/>
  <c r="CD30" i="4"/>
  <c r="CC18" i="4"/>
  <c r="CD18" i="4"/>
  <c r="CC6" i="4"/>
  <c r="CD6" i="4"/>
  <c r="DE323" i="4"/>
  <c r="DD323" i="4"/>
  <c r="DE311" i="4"/>
  <c r="DD311" i="4"/>
  <c r="DE299" i="4"/>
  <c r="DD299" i="4"/>
  <c r="DE287" i="4"/>
  <c r="DD287" i="4"/>
  <c r="DE275" i="4"/>
  <c r="DD275" i="4"/>
  <c r="DE263" i="4"/>
  <c r="DD263" i="4"/>
  <c r="DE251" i="4"/>
  <c r="DD251" i="4"/>
  <c r="DE239" i="4"/>
  <c r="DD239" i="4"/>
  <c r="DE227" i="4"/>
  <c r="DD227" i="4"/>
  <c r="DE215" i="4"/>
  <c r="DD215" i="4"/>
  <c r="DE203" i="4"/>
  <c r="DD203" i="4"/>
  <c r="DE191" i="4"/>
  <c r="DD191" i="4"/>
  <c r="DE179" i="4"/>
  <c r="DD179" i="4"/>
  <c r="DE167" i="4"/>
  <c r="DD167" i="4"/>
  <c r="DE155" i="4"/>
  <c r="DD155" i="4"/>
  <c r="DE143" i="4"/>
  <c r="DD143" i="4"/>
  <c r="DE131" i="4"/>
  <c r="DD131" i="4"/>
  <c r="DE119" i="4"/>
  <c r="DD119" i="4"/>
  <c r="DE107" i="4"/>
  <c r="DD107" i="4"/>
  <c r="DE95" i="4"/>
  <c r="DD95" i="4"/>
  <c r="DE83" i="4"/>
  <c r="DD83" i="4"/>
  <c r="DE71" i="4"/>
  <c r="DD71" i="4"/>
  <c r="DE59" i="4"/>
  <c r="DD59" i="4"/>
  <c r="DE47" i="4"/>
  <c r="DD47" i="4"/>
  <c r="DE35" i="4"/>
  <c r="DD35" i="4"/>
  <c r="DE23" i="4"/>
  <c r="DD23" i="4"/>
  <c r="DE11" i="4"/>
  <c r="DD11" i="4"/>
  <c r="AD323" i="4"/>
  <c r="AD311" i="4"/>
  <c r="AD299" i="4"/>
  <c r="AD287" i="4"/>
  <c r="AD275" i="4"/>
  <c r="AD263" i="4"/>
  <c r="AD251" i="4"/>
  <c r="AD239" i="4"/>
  <c r="AD227" i="4"/>
  <c r="AD215" i="4"/>
  <c r="AD203" i="4"/>
  <c r="AD191" i="4"/>
  <c r="AD179" i="4"/>
  <c r="AD167" i="4"/>
  <c r="AD155" i="4"/>
  <c r="AD143" i="4"/>
  <c r="AD131" i="4"/>
  <c r="AD119" i="4"/>
  <c r="AD107" i="4"/>
  <c r="AD95" i="4"/>
  <c r="AD83" i="4"/>
  <c r="AD71" i="4"/>
  <c r="AD59" i="4"/>
  <c r="AD47" i="4"/>
  <c r="AD35" i="4"/>
  <c r="AD23" i="4"/>
  <c r="AD11" i="4"/>
  <c r="AE328" i="4"/>
  <c r="AE316" i="4"/>
  <c r="AE304" i="4"/>
  <c r="AE292" i="4"/>
  <c r="AE280" i="4"/>
  <c r="AE268" i="4"/>
  <c r="AE256" i="4"/>
  <c r="AE244" i="4"/>
  <c r="AE232" i="4"/>
  <c r="AE220" i="4"/>
  <c r="AE208" i="4"/>
  <c r="AE196" i="4"/>
  <c r="AE184" i="4"/>
  <c r="AE172" i="4"/>
  <c r="AE160" i="4"/>
  <c r="AE148" i="4"/>
  <c r="AE136" i="4"/>
  <c r="AE124" i="4"/>
  <c r="AE112" i="4"/>
  <c r="AE100" i="4"/>
  <c r="AE88" i="4"/>
  <c r="AE76" i="4"/>
  <c r="AE64" i="4"/>
  <c r="AE52" i="4"/>
  <c r="AE40" i="4"/>
  <c r="AE28" i="4"/>
  <c r="AE16" i="4"/>
  <c r="BD4" i="4"/>
  <c r="BD321" i="4"/>
  <c r="BD309" i="4"/>
  <c r="BD297" i="4"/>
  <c r="BD285" i="4"/>
  <c r="BD273" i="4"/>
  <c r="BD261" i="4"/>
  <c r="BD249" i="4"/>
  <c r="BD237" i="4"/>
  <c r="BD225" i="4"/>
  <c r="BD193" i="4"/>
  <c r="BD49" i="4"/>
  <c r="BE234" i="4"/>
  <c r="BE90" i="4"/>
  <c r="CC275" i="4"/>
  <c r="CC131" i="4"/>
  <c r="CD154" i="4"/>
  <c r="BE204" i="4"/>
  <c r="BD204" i="4"/>
  <c r="BE192" i="4"/>
  <c r="BD192" i="4"/>
  <c r="BE180" i="4"/>
  <c r="BD180" i="4"/>
  <c r="BE168" i="4"/>
  <c r="BD168" i="4"/>
  <c r="BE156" i="4"/>
  <c r="BD156" i="4"/>
  <c r="BE144" i="4"/>
  <c r="BD144" i="4"/>
  <c r="BE132" i="4"/>
  <c r="BD132" i="4"/>
  <c r="BE120" i="4"/>
  <c r="BD120" i="4"/>
  <c r="BE108" i="4"/>
  <c r="BD108" i="4"/>
  <c r="BE96" i="4"/>
  <c r="BD96" i="4"/>
  <c r="BE84" i="4"/>
  <c r="BD84" i="4"/>
  <c r="BE72" i="4"/>
  <c r="BD72" i="4"/>
  <c r="BE60" i="4"/>
  <c r="BD60" i="4"/>
  <c r="BE48" i="4"/>
  <c r="BD48" i="4"/>
  <c r="BE36" i="4"/>
  <c r="BD36" i="4"/>
  <c r="BE24" i="4"/>
  <c r="BD24" i="4"/>
  <c r="BE12" i="4"/>
  <c r="BD12" i="4"/>
  <c r="CD329" i="4"/>
  <c r="CC329" i="4"/>
  <c r="CD317" i="4"/>
  <c r="CC317" i="4"/>
  <c r="CD305" i="4"/>
  <c r="CC305" i="4"/>
  <c r="CD293" i="4"/>
  <c r="CC293" i="4"/>
  <c r="CD281" i="4"/>
  <c r="CC281" i="4"/>
  <c r="CD269" i="4"/>
  <c r="CC269" i="4"/>
  <c r="CD257" i="4"/>
  <c r="CC257" i="4"/>
  <c r="CD245" i="4"/>
  <c r="CC245" i="4"/>
  <c r="CD233" i="4"/>
  <c r="CC233" i="4"/>
  <c r="CD221" i="4"/>
  <c r="CC221" i="4"/>
  <c r="CD209" i="4"/>
  <c r="CC209" i="4"/>
  <c r="CD197" i="4"/>
  <c r="CC197" i="4"/>
  <c r="CD185" i="4"/>
  <c r="CC185" i="4"/>
  <c r="CD173" i="4"/>
  <c r="CC173" i="4"/>
  <c r="CD161" i="4"/>
  <c r="CC161" i="4"/>
  <c r="CD149" i="4"/>
  <c r="CC149" i="4"/>
  <c r="CD137" i="4"/>
  <c r="CC137" i="4"/>
  <c r="CD125" i="4"/>
  <c r="CC125" i="4"/>
  <c r="CD113" i="4"/>
  <c r="CC113" i="4"/>
  <c r="CD101" i="4"/>
  <c r="CC101" i="4"/>
  <c r="CD89" i="4"/>
  <c r="CC89" i="4"/>
  <c r="CD77" i="4"/>
  <c r="CC77" i="4"/>
  <c r="CD65" i="4"/>
  <c r="CC65" i="4"/>
  <c r="CD53" i="4"/>
  <c r="CC53" i="4"/>
  <c r="CD41" i="4"/>
  <c r="CC41" i="4"/>
  <c r="CD17" i="4"/>
  <c r="CC17" i="4"/>
  <c r="CD5" i="4"/>
  <c r="CC5" i="4"/>
  <c r="DD322" i="4"/>
  <c r="DE322" i="4"/>
  <c r="DD310" i="4"/>
  <c r="DE310" i="4"/>
  <c r="DD298" i="4"/>
  <c r="DE298" i="4"/>
  <c r="DD286" i="4"/>
  <c r="DE286" i="4"/>
  <c r="DD274" i="4"/>
  <c r="DE274" i="4"/>
  <c r="DD262" i="4"/>
  <c r="DE262" i="4"/>
  <c r="DD250" i="4"/>
  <c r="DE250" i="4"/>
  <c r="DD238" i="4"/>
  <c r="DE238" i="4"/>
  <c r="DD226" i="4"/>
  <c r="DE226" i="4"/>
  <c r="DD214" i="4"/>
  <c r="DE214" i="4"/>
  <c r="DD202" i="4"/>
  <c r="DE202" i="4"/>
  <c r="DD190" i="4"/>
  <c r="DE190" i="4"/>
  <c r="DD178" i="4"/>
  <c r="DE178" i="4"/>
  <c r="DD166" i="4"/>
  <c r="DE166" i="4"/>
  <c r="DD154" i="4"/>
  <c r="DE154" i="4"/>
  <c r="DD142" i="4"/>
  <c r="DE142" i="4"/>
  <c r="DD130" i="4"/>
  <c r="DE130" i="4"/>
  <c r="DD118" i="4"/>
  <c r="DE118" i="4"/>
  <c r="DD106" i="4"/>
  <c r="DE106" i="4"/>
  <c r="DD94" i="4"/>
  <c r="DE94" i="4"/>
  <c r="DD82" i="4"/>
  <c r="DE82" i="4"/>
  <c r="DD70" i="4"/>
  <c r="DE70" i="4"/>
  <c r="DD58" i="4"/>
  <c r="DE58" i="4"/>
  <c r="DD46" i="4"/>
  <c r="DE46" i="4"/>
  <c r="DD34" i="4"/>
  <c r="DE34" i="4"/>
  <c r="DD22" i="4"/>
  <c r="DE22" i="4"/>
  <c r="DD10" i="4"/>
  <c r="DE10" i="4"/>
  <c r="AD322" i="4"/>
  <c r="AD310" i="4"/>
  <c r="AD298" i="4"/>
  <c r="AD286" i="4"/>
  <c r="AD274" i="4"/>
  <c r="AD262" i="4"/>
  <c r="AD250" i="4"/>
  <c r="AD238" i="4"/>
  <c r="AD226" i="4"/>
  <c r="AD214" i="4"/>
  <c r="AD202" i="4"/>
  <c r="AD190" i="4"/>
  <c r="AD178" i="4"/>
  <c r="AD166" i="4"/>
  <c r="AD154" i="4"/>
  <c r="AD142" i="4"/>
  <c r="AD130" i="4"/>
  <c r="AD118" i="4"/>
  <c r="AD106" i="4"/>
  <c r="AD94" i="4"/>
  <c r="AD82" i="4"/>
  <c r="AD70" i="4"/>
  <c r="AD58" i="4"/>
  <c r="AD46" i="4"/>
  <c r="AD34" i="4"/>
  <c r="AD22" i="4"/>
  <c r="AD10" i="4"/>
  <c r="BD332" i="4"/>
  <c r="BD320" i="4"/>
  <c r="BD308" i="4"/>
  <c r="BD296" i="4"/>
  <c r="BD284" i="4"/>
  <c r="BD272" i="4"/>
  <c r="BD260" i="4"/>
  <c r="BD248" i="4"/>
  <c r="BD236" i="4"/>
  <c r="BD224" i="4"/>
  <c r="BD181" i="4"/>
  <c r="BD37" i="4"/>
  <c r="BE222" i="4"/>
  <c r="BE78" i="4"/>
  <c r="CC263" i="4"/>
  <c r="CC119" i="4"/>
  <c r="CD82" i="4"/>
  <c r="BE203" i="4"/>
  <c r="BD203" i="4"/>
  <c r="BE191" i="4"/>
  <c r="BD191" i="4"/>
  <c r="BE179" i="4"/>
  <c r="BD179" i="4"/>
  <c r="BE167" i="4"/>
  <c r="BD167" i="4"/>
  <c r="BE155" i="4"/>
  <c r="BD155" i="4"/>
  <c r="BE143" i="4"/>
  <c r="BD143" i="4"/>
  <c r="BE131" i="4"/>
  <c r="BD131" i="4"/>
  <c r="BE119" i="4"/>
  <c r="BD119" i="4"/>
  <c r="BE107" i="4"/>
  <c r="BD107" i="4"/>
  <c r="BE95" i="4"/>
  <c r="BD95" i="4"/>
  <c r="BE83" i="4"/>
  <c r="BD83" i="4"/>
  <c r="BE71" i="4"/>
  <c r="BD71" i="4"/>
  <c r="BE59" i="4"/>
  <c r="BD59" i="4"/>
  <c r="BE47" i="4"/>
  <c r="BD47" i="4"/>
  <c r="BE35" i="4"/>
  <c r="BD35" i="4"/>
  <c r="BE23" i="4"/>
  <c r="BD23" i="4"/>
  <c r="BE11" i="4"/>
  <c r="BD11" i="4"/>
  <c r="CD328" i="4"/>
  <c r="CC328" i="4"/>
  <c r="CD316" i="4"/>
  <c r="CC316" i="4"/>
  <c r="CD304" i="4"/>
  <c r="CC304" i="4"/>
  <c r="CD292" i="4"/>
  <c r="CC292" i="4"/>
  <c r="CD280" i="4"/>
  <c r="CC280" i="4"/>
  <c r="CD268" i="4"/>
  <c r="CC268" i="4"/>
  <c r="CD256" i="4"/>
  <c r="CC256" i="4"/>
  <c r="CD244" i="4"/>
  <c r="CC244" i="4"/>
  <c r="CD232" i="4"/>
  <c r="CC232" i="4"/>
  <c r="CD220" i="4"/>
  <c r="CC220" i="4"/>
  <c r="CD208" i="4"/>
  <c r="CC208" i="4"/>
  <c r="CD196" i="4"/>
  <c r="CC196" i="4"/>
  <c r="CD184" i="4"/>
  <c r="CC184" i="4"/>
  <c r="CD172" i="4"/>
  <c r="CC172" i="4"/>
  <c r="CD160" i="4"/>
  <c r="CC160" i="4"/>
  <c r="CD148" i="4"/>
  <c r="CC148" i="4"/>
  <c r="CD136" i="4"/>
  <c r="CC136" i="4"/>
  <c r="CD124" i="4"/>
  <c r="CC124" i="4"/>
  <c r="CD112" i="4"/>
  <c r="CC112" i="4"/>
  <c r="CD100" i="4"/>
  <c r="CC100" i="4"/>
  <c r="CD88" i="4"/>
  <c r="CC88" i="4"/>
  <c r="CD76" i="4"/>
  <c r="CC76" i="4"/>
  <c r="CD64" i="4"/>
  <c r="CC64" i="4"/>
  <c r="CD52" i="4"/>
  <c r="CC52" i="4"/>
  <c r="CD40" i="4"/>
  <c r="CC40" i="4"/>
  <c r="CD28" i="4"/>
  <c r="CC28" i="4"/>
  <c r="CD16" i="4"/>
  <c r="CC16" i="4"/>
  <c r="DE4" i="4"/>
  <c r="DD4" i="4"/>
  <c r="DE321" i="4"/>
  <c r="DD321" i="4"/>
  <c r="DE309" i="4"/>
  <c r="DD309" i="4"/>
  <c r="DE297" i="4"/>
  <c r="DD297" i="4"/>
  <c r="DE285" i="4"/>
  <c r="DD285" i="4"/>
  <c r="DE273" i="4"/>
  <c r="DD273" i="4"/>
  <c r="DE261" i="4"/>
  <c r="DD261" i="4"/>
  <c r="DE249" i="4"/>
  <c r="DD249" i="4"/>
  <c r="DE237" i="4"/>
  <c r="DD237" i="4"/>
  <c r="DE225" i="4"/>
  <c r="DD225" i="4"/>
  <c r="DE213" i="4"/>
  <c r="DD213" i="4"/>
  <c r="DE201" i="4"/>
  <c r="DD201" i="4"/>
  <c r="DE189" i="4"/>
  <c r="DD189" i="4"/>
  <c r="DE177" i="4"/>
  <c r="DD177" i="4"/>
  <c r="DE165" i="4"/>
  <c r="DD165" i="4"/>
  <c r="DE153" i="4"/>
  <c r="DD153" i="4"/>
  <c r="DE141" i="4"/>
  <c r="DD141" i="4"/>
  <c r="DE129" i="4"/>
  <c r="DD129" i="4"/>
  <c r="DE117" i="4"/>
  <c r="DD117" i="4"/>
  <c r="DE105" i="4"/>
  <c r="DD105" i="4"/>
  <c r="DE93" i="4"/>
  <c r="DD93" i="4"/>
  <c r="DE81" i="4"/>
  <c r="DD81" i="4"/>
  <c r="DE69" i="4"/>
  <c r="DD69" i="4"/>
  <c r="DE57" i="4"/>
  <c r="DD57" i="4"/>
  <c r="DE45" i="4"/>
  <c r="DD45" i="4"/>
  <c r="DE33" i="4"/>
  <c r="DD33" i="4"/>
  <c r="DE21" i="4"/>
  <c r="DD21" i="4"/>
  <c r="DE9" i="4"/>
  <c r="DD9" i="4"/>
  <c r="AD4" i="4"/>
  <c r="AD321" i="4"/>
  <c r="AD309" i="4"/>
  <c r="AD297" i="4"/>
  <c r="AD285" i="4"/>
  <c r="AD273" i="4"/>
  <c r="AD261" i="4"/>
  <c r="AD249" i="4"/>
  <c r="AD237" i="4"/>
  <c r="AD225" i="4"/>
  <c r="AD213" i="4"/>
  <c r="AD201" i="4"/>
  <c r="AD189" i="4"/>
  <c r="AD177" i="4"/>
  <c r="AD165" i="4"/>
  <c r="AD153" i="4"/>
  <c r="AD141" i="4"/>
  <c r="AD129" i="4"/>
  <c r="AD117" i="4"/>
  <c r="AD105" i="4"/>
  <c r="AD93" i="4"/>
  <c r="AD81" i="4"/>
  <c r="AD69" i="4"/>
  <c r="AD57" i="4"/>
  <c r="AD45" i="4"/>
  <c r="AD33" i="4"/>
  <c r="AD21" i="4"/>
  <c r="AD9" i="4"/>
  <c r="BD331" i="4"/>
  <c r="BD319" i="4"/>
  <c r="BD307" i="4"/>
  <c r="BD295" i="4"/>
  <c r="BD283" i="4"/>
  <c r="BD271" i="4"/>
  <c r="BD259" i="4"/>
  <c r="BD247" i="4"/>
  <c r="BD235" i="4"/>
  <c r="BD223" i="4"/>
  <c r="BD169" i="4"/>
  <c r="BD25" i="4"/>
  <c r="BE210" i="4"/>
  <c r="BE66" i="4"/>
  <c r="CC251" i="4"/>
  <c r="CC107" i="4"/>
  <c r="CD10" i="4"/>
  <c r="BE214" i="4"/>
  <c r="BD214" i="4"/>
  <c r="BE202" i="4"/>
  <c r="BD202" i="4"/>
  <c r="BE190" i="4"/>
  <c r="BD190" i="4"/>
  <c r="BE178" i="4"/>
  <c r="BD178" i="4"/>
  <c r="BE166" i="4"/>
  <c r="BD166" i="4"/>
  <c r="BE154" i="4"/>
  <c r="BD154" i="4"/>
  <c r="BE142" i="4"/>
  <c r="BD142" i="4"/>
  <c r="BE130" i="4"/>
  <c r="BD130" i="4"/>
  <c r="BE118" i="4"/>
  <c r="BD118" i="4"/>
  <c r="BE106" i="4"/>
  <c r="BD106" i="4"/>
  <c r="BE94" i="4"/>
  <c r="BD94" i="4"/>
  <c r="BE82" i="4"/>
  <c r="BD82" i="4"/>
  <c r="BE70" i="4"/>
  <c r="BD70" i="4"/>
  <c r="BE58" i="4"/>
  <c r="BD58" i="4"/>
  <c r="BE46" i="4"/>
  <c r="BD46" i="4"/>
  <c r="BE34" i="4"/>
  <c r="BD34" i="4"/>
  <c r="BE22" i="4"/>
  <c r="BD22" i="4"/>
  <c r="BE10" i="4"/>
  <c r="BD10" i="4"/>
  <c r="CD327" i="4"/>
  <c r="CC327" i="4"/>
  <c r="CC315" i="4"/>
  <c r="CD315" i="4"/>
  <c r="CC303" i="4"/>
  <c r="CD303" i="4"/>
  <c r="CD291" i="4"/>
  <c r="CC291" i="4"/>
  <c r="CC267" i="4"/>
  <c r="CD267" i="4"/>
  <c r="CC255" i="4"/>
  <c r="CD255" i="4"/>
  <c r="CD243" i="4"/>
  <c r="CC243" i="4"/>
  <c r="CD231" i="4"/>
  <c r="CC231" i="4"/>
  <c r="CD219" i="4"/>
  <c r="CC219" i="4"/>
  <c r="CD207" i="4"/>
  <c r="CC207" i="4"/>
  <c r="CD195" i="4"/>
  <c r="CC195" i="4"/>
  <c r="CD183" i="4"/>
  <c r="CC183" i="4"/>
  <c r="CD171" i="4"/>
  <c r="CC171" i="4"/>
  <c r="CD159" i="4"/>
  <c r="CC159" i="4"/>
  <c r="CD147" i="4"/>
  <c r="CC147" i="4"/>
  <c r="CD135" i="4"/>
  <c r="CC135" i="4"/>
  <c r="CD123" i="4"/>
  <c r="CC123" i="4"/>
  <c r="CD111" i="4"/>
  <c r="CC111" i="4"/>
  <c r="CD99" i="4"/>
  <c r="CC99" i="4"/>
  <c r="CD87" i="4"/>
  <c r="CC87" i="4"/>
  <c r="CD75" i="4"/>
  <c r="CC75" i="4"/>
  <c r="CD63" i="4"/>
  <c r="CC63" i="4"/>
  <c r="CD51" i="4"/>
  <c r="CC51" i="4"/>
  <c r="CD39" i="4"/>
  <c r="CC39" i="4"/>
  <c r="CD27" i="4"/>
  <c r="CC27" i="4"/>
  <c r="CD15" i="4"/>
  <c r="CC15" i="4"/>
  <c r="DD332" i="4"/>
  <c r="DE332" i="4"/>
  <c r="DD320" i="4"/>
  <c r="DE320" i="4"/>
  <c r="DD296" i="4"/>
  <c r="DE296" i="4"/>
  <c r="DD284" i="4"/>
  <c r="DE284" i="4"/>
  <c r="DD272" i="4"/>
  <c r="DE272" i="4"/>
  <c r="DD260" i="4"/>
  <c r="DE260" i="4"/>
  <c r="DD248" i="4"/>
  <c r="DE248" i="4"/>
  <c r="DD224" i="4"/>
  <c r="DE224" i="4"/>
  <c r="DD212" i="4"/>
  <c r="DE212" i="4"/>
  <c r="DD200" i="4"/>
  <c r="DE200" i="4"/>
  <c r="DD188" i="4"/>
  <c r="DE188" i="4"/>
  <c r="DD176" i="4"/>
  <c r="DE176" i="4"/>
  <c r="DD152" i="4"/>
  <c r="DE152" i="4"/>
  <c r="DD140" i="4"/>
  <c r="DE140" i="4"/>
  <c r="DD128" i="4"/>
  <c r="DE128" i="4"/>
  <c r="DD116" i="4"/>
  <c r="DE116" i="4"/>
  <c r="DD104" i="4"/>
  <c r="DE104" i="4"/>
  <c r="DD80" i="4"/>
  <c r="DE80" i="4"/>
  <c r="DD68" i="4"/>
  <c r="DE68" i="4"/>
  <c r="DD56" i="4"/>
  <c r="DE56" i="4"/>
  <c r="DD44" i="4"/>
  <c r="DE44" i="4"/>
  <c r="DD32" i="4"/>
  <c r="DE32" i="4"/>
  <c r="DD8" i="4"/>
  <c r="DE8" i="4"/>
  <c r="BD330" i="4"/>
  <c r="BD318" i="4"/>
  <c r="BD306" i="4"/>
  <c r="BD294" i="4"/>
  <c r="BD270" i="4"/>
  <c r="BD157" i="4"/>
  <c r="BD13" i="4"/>
  <c r="BE198" i="4"/>
  <c r="BE54" i="4"/>
  <c r="CC239" i="4"/>
  <c r="CC95" i="4"/>
  <c r="DD267" i="4"/>
  <c r="BD208" i="4"/>
  <c r="BE208" i="4"/>
  <c r="BD184" i="4"/>
  <c r="BE184" i="4"/>
  <c r="BD160" i="4"/>
  <c r="BE160" i="4"/>
  <c r="BD124" i="4"/>
  <c r="BE124" i="4"/>
  <c r="BD100" i="4"/>
  <c r="BE100" i="4"/>
  <c r="BD76" i="4"/>
  <c r="BE76" i="4"/>
  <c r="BD52" i="4"/>
  <c r="BE52" i="4"/>
  <c r="BD28" i="4"/>
  <c r="BE28" i="4"/>
  <c r="CD4" i="4"/>
  <c r="CC4" i="4"/>
  <c r="CD309" i="4"/>
  <c r="CC309" i="4"/>
  <c r="CD285" i="4"/>
  <c r="CC285" i="4"/>
  <c r="CD261" i="4"/>
  <c r="CC261" i="4"/>
  <c r="CD237" i="4"/>
  <c r="CC237" i="4"/>
  <c r="CD201" i="4"/>
  <c r="CC201" i="4"/>
  <c r="CD177" i="4"/>
  <c r="CC177" i="4"/>
  <c r="CD153" i="4"/>
  <c r="CC153" i="4"/>
  <c r="CD129" i="4"/>
  <c r="CC129" i="4"/>
  <c r="CD105" i="4"/>
  <c r="CC105" i="4"/>
  <c r="CD81" i="4"/>
  <c r="CC81" i="4"/>
  <c r="CD57" i="4"/>
  <c r="CC57" i="4"/>
  <c r="CC33" i="4"/>
  <c r="CD33" i="4"/>
  <c r="DE326" i="4"/>
  <c r="DD326" i="4"/>
  <c r="DE302" i="4"/>
  <c r="DD302" i="4"/>
  <c r="DE266" i="4"/>
  <c r="DD266" i="4"/>
  <c r="DE242" i="4"/>
  <c r="DD242" i="4"/>
  <c r="DE218" i="4"/>
  <c r="DD218" i="4"/>
  <c r="DE194" i="4"/>
  <c r="DD194" i="4"/>
  <c r="DE170" i="4"/>
  <c r="DD170" i="4"/>
  <c r="DE146" i="4"/>
  <c r="DD146" i="4"/>
  <c r="DE122" i="4"/>
  <c r="DD122" i="4"/>
  <c r="DE98" i="4"/>
  <c r="DD98" i="4"/>
  <c r="DE74" i="4"/>
  <c r="DD74" i="4"/>
  <c r="DE50" i="4"/>
  <c r="DD50" i="4"/>
  <c r="DE26" i="4"/>
  <c r="DD26" i="4"/>
  <c r="CC311" i="4"/>
  <c r="BE213" i="4"/>
  <c r="BD213" i="4"/>
  <c r="BE201" i="4"/>
  <c r="BD201" i="4"/>
  <c r="BE189" i="4"/>
  <c r="BD189" i="4"/>
  <c r="BE177" i="4"/>
  <c r="BD177" i="4"/>
  <c r="BE165" i="4"/>
  <c r="BD165" i="4"/>
  <c r="BE153" i="4"/>
  <c r="BD153" i="4"/>
  <c r="BE141" i="4"/>
  <c r="BD141" i="4"/>
  <c r="BE129" i="4"/>
  <c r="BD129" i="4"/>
  <c r="BE117" i="4"/>
  <c r="BD117" i="4"/>
  <c r="BE105" i="4"/>
  <c r="BD105" i="4"/>
  <c r="BE93" i="4"/>
  <c r="BD93" i="4"/>
  <c r="BE81" i="4"/>
  <c r="BD81" i="4"/>
  <c r="BE69" i="4"/>
  <c r="BD69" i="4"/>
  <c r="BE57" i="4"/>
  <c r="BD57" i="4"/>
  <c r="BE45" i="4"/>
  <c r="BD45" i="4"/>
  <c r="BE33" i="4"/>
  <c r="BD33" i="4"/>
  <c r="BE21" i="4"/>
  <c r="BD21" i="4"/>
  <c r="BE9" i="4"/>
  <c r="BD9" i="4"/>
  <c r="CD326" i="4"/>
  <c r="CC326" i="4"/>
  <c r="CD314" i="4"/>
  <c r="CC314" i="4"/>
  <c r="CD302" i="4"/>
  <c r="CC302" i="4"/>
  <c r="CD290" i="4"/>
  <c r="CC290" i="4"/>
  <c r="CD278" i="4"/>
  <c r="CC278" i="4"/>
  <c r="CD266" i="4"/>
  <c r="CC266" i="4"/>
  <c r="CD254" i="4"/>
  <c r="CC254" i="4"/>
  <c r="CD242" i="4"/>
  <c r="CC242" i="4"/>
  <c r="CD230" i="4"/>
  <c r="CC230" i="4"/>
  <c r="CD218" i="4"/>
  <c r="CC218" i="4"/>
  <c r="CD206" i="4"/>
  <c r="CC206" i="4"/>
  <c r="CD194" i="4"/>
  <c r="CC194" i="4"/>
  <c r="CD182" i="4"/>
  <c r="CC182" i="4"/>
  <c r="CD170" i="4"/>
  <c r="CC170" i="4"/>
  <c r="CD158" i="4"/>
  <c r="CC158" i="4"/>
  <c r="CD146" i="4"/>
  <c r="CC146" i="4"/>
  <c r="CD134" i="4"/>
  <c r="CC134" i="4"/>
  <c r="CD122" i="4"/>
  <c r="CC122" i="4"/>
  <c r="CD110" i="4"/>
  <c r="CC110" i="4"/>
  <c r="CD98" i="4"/>
  <c r="CC98" i="4"/>
  <c r="CD86" i="4"/>
  <c r="CC86" i="4"/>
  <c r="CD74" i="4"/>
  <c r="CC74" i="4"/>
  <c r="CD62" i="4"/>
  <c r="CC62" i="4"/>
  <c r="CD50" i="4"/>
  <c r="CC50" i="4"/>
  <c r="CD38" i="4"/>
  <c r="CC38" i="4"/>
  <c r="CD26" i="4"/>
  <c r="CC26" i="4"/>
  <c r="CD14" i="4"/>
  <c r="CC14" i="4"/>
  <c r="DD331" i="4"/>
  <c r="DE331" i="4"/>
  <c r="DD319" i="4"/>
  <c r="DE319" i="4"/>
  <c r="DD307" i="4"/>
  <c r="DE307" i="4"/>
  <c r="DD295" i="4"/>
  <c r="DE295" i="4"/>
  <c r="DD283" i="4"/>
  <c r="DE283" i="4"/>
  <c r="DD271" i="4"/>
  <c r="DE271" i="4"/>
  <c r="DD259" i="4"/>
  <c r="DE259" i="4"/>
  <c r="DD247" i="4"/>
  <c r="DE247" i="4"/>
  <c r="DD235" i="4"/>
  <c r="DE235" i="4"/>
  <c r="DD223" i="4"/>
  <c r="DE223" i="4"/>
  <c r="DD211" i="4"/>
  <c r="DE211" i="4"/>
  <c r="DD199" i="4"/>
  <c r="DE199" i="4"/>
  <c r="DD187" i="4"/>
  <c r="DE187" i="4"/>
  <c r="DD175" i="4"/>
  <c r="DE175" i="4"/>
  <c r="DD163" i="4"/>
  <c r="DE163" i="4"/>
  <c r="DD151" i="4"/>
  <c r="DE151" i="4"/>
  <c r="DD139" i="4"/>
  <c r="DE139" i="4"/>
  <c r="DD127" i="4"/>
  <c r="DE127" i="4"/>
  <c r="DD115" i="4"/>
  <c r="DE115" i="4"/>
  <c r="DD103" i="4"/>
  <c r="DE103" i="4"/>
  <c r="DD91" i="4"/>
  <c r="DE91" i="4"/>
  <c r="DD79" i="4"/>
  <c r="DE79" i="4"/>
  <c r="DD67" i="4"/>
  <c r="DE67" i="4"/>
  <c r="DD55" i="4"/>
  <c r="DE55" i="4"/>
  <c r="DD43" i="4"/>
  <c r="DE43" i="4"/>
  <c r="DD31" i="4"/>
  <c r="DE31" i="4"/>
  <c r="DD19" i="4"/>
  <c r="DE19" i="4"/>
  <c r="DD7" i="4"/>
  <c r="DE7" i="4"/>
  <c r="BD329" i="4"/>
  <c r="BD317" i="4"/>
  <c r="BD305" i="4"/>
  <c r="BD293" i="4"/>
  <c r="BD281" i="4"/>
  <c r="BD269" i="4"/>
  <c r="BD257" i="4"/>
  <c r="BD245" i="4"/>
  <c r="BD233" i="4"/>
  <c r="BD221" i="4"/>
  <c r="BD145" i="4"/>
  <c r="BE186" i="4"/>
  <c r="BE42" i="4"/>
  <c r="CC227" i="4"/>
  <c r="CC83" i="4"/>
  <c r="DD195" i="4"/>
  <c r="BE212" i="4"/>
  <c r="BD212" i="4"/>
  <c r="BE200" i="4"/>
  <c r="BD200" i="4"/>
  <c r="BE188" i="4"/>
  <c r="BD188" i="4"/>
  <c r="BE176" i="4"/>
  <c r="BD176" i="4"/>
  <c r="BE164" i="4"/>
  <c r="BD164" i="4"/>
  <c r="BE152" i="4"/>
  <c r="BD152" i="4"/>
  <c r="BE140" i="4"/>
  <c r="BD140" i="4"/>
  <c r="BE128" i="4"/>
  <c r="BD128" i="4"/>
  <c r="BE116" i="4"/>
  <c r="BD116" i="4"/>
  <c r="BE104" i="4"/>
  <c r="BD104" i="4"/>
  <c r="BE92" i="4"/>
  <c r="BD92" i="4"/>
  <c r="BE80" i="4"/>
  <c r="BD80" i="4"/>
  <c r="BE68" i="4"/>
  <c r="BD68" i="4"/>
  <c r="BE56" i="4"/>
  <c r="BD56" i="4"/>
  <c r="BE44" i="4"/>
  <c r="BD44" i="4"/>
  <c r="BE32" i="4"/>
  <c r="BD32" i="4"/>
  <c r="BE20" i="4"/>
  <c r="BD20" i="4"/>
  <c r="BE8" i="4"/>
  <c r="BD8" i="4"/>
  <c r="CD325" i="4"/>
  <c r="CC325" i="4"/>
  <c r="CD313" i="4"/>
  <c r="CC313" i="4"/>
  <c r="CD301" i="4"/>
  <c r="CC301" i="4"/>
  <c r="CD289" i="4"/>
  <c r="CC289" i="4"/>
  <c r="CD277" i="4"/>
  <c r="CC277" i="4"/>
  <c r="CD265" i="4"/>
  <c r="CC265" i="4"/>
  <c r="CD253" i="4"/>
  <c r="CC253" i="4"/>
  <c r="CD241" i="4"/>
  <c r="CC241" i="4"/>
  <c r="CD229" i="4"/>
  <c r="CC229" i="4"/>
  <c r="CD217" i="4"/>
  <c r="CC217" i="4"/>
  <c r="CD205" i="4"/>
  <c r="CC205" i="4"/>
  <c r="CD193" i="4"/>
  <c r="CC193" i="4"/>
  <c r="CD181" i="4"/>
  <c r="CC181" i="4"/>
  <c r="CD169" i="4"/>
  <c r="CC169" i="4"/>
  <c r="CD157" i="4"/>
  <c r="CC157" i="4"/>
  <c r="CD145" i="4"/>
  <c r="CC145" i="4"/>
  <c r="CD133" i="4"/>
  <c r="CC133" i="4"/>
  <c r="CD121" i="4"/>
  <c r="CC121" i="4"/>
  <c r="CD109" i="4"/>
  <c r="CC109" i="4"/>
  <c r="CD97" i="4"/>
  <c r="CC97" i="4"/>
  <c r="CD85" i="4"/>
  <c r="CC85" i="4"/>
  <c r="CD73" i="4"/>
  <c r="CC73" i="4"/>
  <c r="CD61" i="4"/>
  <c r="CC61" i="4"/>
  <c r="CD49" i="4"/>
  <c r="CC49" i="4"/>
  <c r="CD37" i="4"/>
  <c r="CC37" i="4"/>
  <c r="CD25" i="4"/>
  <c r="CC25" i="4"/>
  <c r="CD13" i="4"/>
  <c r="CC13" i="4"/>
  <c r="DD330" i="4"/>
  <c r="DE330" i="4"/>
  <c r="DD318" i="4"/>
  <c r="DE318" i="4"/>
  <c r="DD306" i="4"/>
  <c r="DE306" i="4"/>
  <c r="DD294" i="4"/>
  <c r="DE294" i="4"/>
  <c r="DD282" i="4"/>
  <c r="DE282" i="4"/>
  <c r="DD270" i="4"/>
  <c r="DE270" i="4"/>
  <c r="DD258" i="4"/>
  <c r="DE258" i="4"/>
  <c r="DD246" i="4"/>
  <c r="DE246" i="4"/>
  <c r="DD234" i="4"/>
  <c r="DE234" i="4"/>
  <c r="DD222" i="4"/>
  <c r="DE222" i="4"/>
  <c r="DD210" i="4"/>
  <c r="DE210" i="4"/>
  <c r="DD198" i="4"/>
  <c r="DE198" i="4"/>
  <c r="DD186" i="4"/>
  <c r="DE186" i="4"/>
  <c r="DD174" i="4"/>
  <c r="DE174" i="4"/>
  <c r="DD162" i="4"/>
  <c r="DE162" i="4"/>
  <c r="DD150" i="4"/>
  <c r="DE150" i="4"/>
  <c r="DD138" i="4"/>
  <c r="DE138" i="4"/>
  <c r="DD126" i="4"/>
  <c r="DE126" i="4"/>
  <c r="DD114" i="4"/>
  <c r="DE114" i="4"/>
  <c r="DD102" i="4"/>
  <c r="DE102" i="4"/>
  <c r="DD90" i="4"/>
  <c r="DE90" i="4"/>
  <c r="DD78" i="4"/>
  <c r="DE78" i="4"/>
  <c r="DD66" i="4"/>
  <c r="DE66" i="4"/>
  <c r="DD54" i="4"/>
  <c r="DE54" i="4"/>
  <c r="DD42" i="4"/>
  <c r="DE42" i="4"/>
  <c r="DD30" i="4"/>
  <c r="DE30" i="4"/>
  <c r="DD18" i="4"/>
  <c r="DE18" i="4"/>
  <c r="DD6" i="4"/>
  <c r="DE6" i="4"/>
  <c r="BD328" i="4"/>
  <c r="BD316" i="4"/>
  <c r="BD304" i="4"/>
  <c r="BD292" i="4"/>
  <c r="BD280" i="4"/>
  <c r="BD268" i="4"/>
  <c r="BD256" i="4"/>
  <c r="BD244" i="4"/>
  <c r="BD232" i="4"/>
  <c r="BD220" i="4"/>
  <c r="BD133" i="4"/>
  <c r="BE174" i="4"/>
  <c r="BE30" i="4"/>
  <c r="CC215" i="4"/>
  <c r="CC71" i="4"/>
  <c r="DD123" i="4"/>
  <c r="BD211" i="4"/>
  <c r="BE211" i="4"/>
  <c r="BD199" i="4"/>
  <c r="BE199" i="4"/>
  <c r="BD187" i="4"/>
  <c r="BE187" i="4"/>
  <c r="BD175" i="4"/>
  <c r="BE175" i="4"/>
  <c r="BD163" i="4"/>
  <c r="BE163" i="4"/>
  <c r="BD151" i="4"/>
  <c r="BE151" i="4"/>
  <c r="BD139" i="4"/>
  <c r="BE139" i="4"/>
  <c r="BD127" i="4"/>
  <c r="BE127" i="4"/>
  <c r="BD115" i="4"/>
  <c r="BE115" i="4"/>
  <c r="BD103" i="4"/>
  <c r="BE103" i="4"/>
  <c r="BD91" i="4"/>
  <c r="BE91" i="4"/>
  <c r="BD79" i="4"/>
  <c r="BE79" i="4"/>
  <c r="BD67" i="4"/>
  <c r="BE67" i="4"/>
  <c r="BD55" i="4"/>
  <c r="BE55" i="4"/>
  <c r="BD43" i="4"/>
  <c r="BE43" i="4"/>
  <c r="BD31" i="4"/>
  <c r="BE31" i="4"/>
  <c r="BD19" i="4"/>
  <c r="BE19" i="4"/>
  <c r="BD7" i="4"/>
  <c r="BE7" i="4"/>
  <c r="CD324" i="4"/>
  <c r="CC324" i="4"/>
  <c r="CD312" i="4"/>
  <c r="CC312" i="4"/>
  <c r="CD300" i="4"/>
  <c r="CC300" i="4"/>
  <c r="CD288" i="4"/>
  <c r="CC288" i="4"/>
  <c r="CD276" i="4"/>
  <c r="CC276" i="4"/>
  <c r="CD264" i="4"/>
  <c r="CC264" i="4"/>
  <c r="CD252" i="4"/>
  <c r="CC252" i="4"/>
  <c r="CD240" i="4"/>
  <c r="CC240" i="4"/>
  <c r="CD228" i="4"/>
  <c r="CC228" i="4"/>
  <c r="CD216" i="4"/>
  <c r="CC216" i="4"/>
  <c r="CD204" i="4"/>
  <c r="CC204" i="4"/>
  <c r="CD192" i="4"/>
  <c r="CC192" i="4"/>
  <c r="CD180" i="4"/>
  <c r="CC180" i="4"/>
  <c r="CD168" i="4"/>
  <c r="CC168" i="4"/>
  <c r="CD156" i="4"/>
  <c r="CC156" i="4"/>
  <c r="CD144" i="4"/>
  <c r="CC144" i="4"/>
  <c r="CD132" i="4"/>
  <c r="CC132" i="4"/>
  <c r="CD120" i="4"/>
  <c r="CC120" i="4"/>
  <c r="CD108" i="4"/>
  <c r="CC108" i="4"/>
  <c r="CD96" i="4"/>
  <c r="CC96" i="4"/>
  <c r="CD84" i="4"/>
  <c r="CC84" i="4"/>
  <c r="CD72" i="4"/>
  <c r="CC72" i="4"/>
  <c r="CD60" i="4"/>
  <c r="CC60" i="4"/>
  <c r="CD48" i="4"/>
  <c r="CC48" i="4"/>
  <c r="CC36" i="4"/>
  <c r="CD36" i="4"/>
  <c r="CC24" i="4"/>
  <c r="CD24" i="4"/>
  <c r="CC12" i="4"/>
  <c r="CD12" i="4"/>
  <c r="DE329" i="4"/>
  <c r="DD329" i="4"/>
  <c r="DE317" i="4"/>
  <c r="DD317" i="4"/>
  <c r="DE305" i="4"/>
  <c r="DD305" i="4"/>
  <c r="DE293" i="4"/>
  <c r="DD293" i="4"/>
  <c r="DE281" i="4"/>
  <c r="DD281" i="4"/>
  <c r="DE269" i="4"/>
  <c r="DD269" i="4"/>
  <c r="DE257" i="4"/>
  <c r="DD257" i="4"/>
  <c r="DE245" i="4"/>
  <c r="DD245" i="4"/>
  <c r="DE233" i="4"/>
  <c r="DD233" i="4"/>
  <c r="DE221" i="4"/>
  <c r="DD221" i="4"/>
  <c r="DE209" i="4"/>
  <c r="DD209" i="4"/>
  <c r="DE197" i="4"/>
  <c r="DD197" i="4"/>
  <c r="DE185" i="4"/>
  <c r="DD185" i="4"/>
  <c r="DE173" i="4"/>
  <c r="DD173" i="4"/>
  <c r="DE161" i="4"/>
  <c r="DD161" i="4"/>
  <c r="DE149" i="4"/>
  <c r="DD149" i="4"/>
  <c r="DE137" i="4"/>
  <c r="DD137" i="4"/>
  <c r="DE125" i="4"/>
  <c r="DD125" i="4"/>
  <c r="DE113" i="4"/>
  <c r="DD113" i="4"/>
  <c r="DE101" i="4"/>
  <c r="DD101" i="4"/>
  <c r="DE89" i="4"/>
  <c r="DD89" i="4"/>
  <c r="DE77" i="4"/>
  <c r="DD77" i="4"/>
  <c r="DE65" i="4"/>
  <c r="DD65" i="4"/>
  <c r="DE53" i="4"/>
  <c r="DD53" i="4"/>
  <c r="DE41" i="4"/>
  <c r="DD41" i="4"/>
  <c r="DE29" i="4"/>
  <c r="DD29" i="4"/>
  <c r="DE17" i="4"/>
  <c r="DD17" i="4"/>
  <c r="DE5" i="4"/>
  <c r="DD5" i="4"/>
  <c r="BD327" i="4"/>
  <c r="BD315" i="4"/>
  <c r="BD303" i="4"/>
  <c r="BD291" i="4"/>
  <c r="BD279" i="4"/>
  <c r="BD267" i="4"/>
  <c r="BD255" i="4"/>
  <c r="BD243" i="4"/>
  <c r="BD231" i="4"/>
  <c r="BD219" i="4"/>
  <c r="BD121" i="4"/>
  <c r="BE162" i="4"/>
  <c r="BE18" i="4"/>
  <c r="CC203" i="4"/>
  <c r="CC59" i="4"/>
  <c r="DD51" i="4"/>
  <c r="CD35" i="4"/>
  <c r="CC35" i="4"/>
  <c r="CD23" i="4"/>
  <c r="CC23" i="4"/>
  <c r="CD11" i="4"/>
  <c r="CC11" i="4"/>
  <c r="DD328" i="4"/>
  <c r="DE328" i="4"/>
  <c r="DD316" i="4"/>
  <c r="DE316" i="4"/>
  <c r="DD304" i="4"/>
  <c r="DE304" i="4"/>
  <c r="DD292" i="4"/>
  <c r="DE292" i="4"/>
  <c r="DD280" i="4"/>
  <c r="DE280" i="4"/>
  <c r="DD268" i="4"/>
  <c r="DE268" i="4"/>
  <c r="DD256" i="4"/>
  <c r="DE256" i="4"/>
  <c r="DD244" i="4"/>
  <c r="DE244" i="4"/>
  <c r="DD232" i="4"/>
  <c r="DE232" i="4"/>
  <c r="DD220" i="4"/>
  <c r="DE220" i="4"/>
  <c r="DD208" i="4"/>
  <c r="DE208" i="4"/>
  <c r="DD196" i="4"/>
  <c r="DE196" i="4"/>
  <c r="DD184" i="4"/>
  <c r="DE184" i="4"/>
  <c r="DD172" i="4"/>
  <c r="DE172" i="4"/>
  <c r="DD160" i="4"/>
  <c r="DE160" i="4"/>
  <c r="DD148" i="4"/>
  <c r="DE148" i="4"/>
  <c r="DD136" i="4"/>
  <c r="DE136" i="4"/>
  <c r="DD124" i="4"/>
  <c r="DE124" i="4"/>
  <c r="DD112" i="4"/>
  <c r="DE112" i="4"/>
  <c r="DD100" i="4"/>
  <c r="DE100" i="4"/>
  <c r="DD88" i="4"/>
  <c r="DE88" i="4"/>
  <c r="DD76" i="4"/>
  <c r="DE76" i="4"/>
  <c r="DD64" i="4"/>
  <c r="DE64" i="4"/>
  <c r="DD52" i="4"/>
  <c r="DE52" i="4"/>
  <c r="DD40" i="4"/>
  <c r="DE40" i="4"/>
  <c r="DD28" i="4"/>
  <c r="DE28" i="4"/>
  <c r="DD16" i="4"/>
  <c r="DE16" i="4"/>
  <c r="BD326" i="4"/>
  <c r="BD314" i="4"/>
  <c r="BD302" i="4"/>
  <c r="BD290" i="4"/>
  <c r="BD278" i="4"/>
  <c r="BD266" i="4"/>
  <c r="BD254" i="4"/>
  <c r="BD242" i="4"/>
  <c r="BD230" i="4"/>
  <c r="BD218" i="4"/>
  <c r="BD109" i="4"/>
  <c r="BE150" i="4"/>
  <c r="BE6" i="4"/>
  <c r="CC191" i="4"/>
  <c r="CC47" i="4"/>
  <c r="DE308" i="4"/>
  <c r="P30" i="14"/>
  <c r="DY504" i="8"/>
  <c r="DZ504" i="8"/>
  <c r="DY492" i="8"/>
  <c r="DZ492" i="8"/>
  <c r="DY480" i="8"/>
  <c r="DZ480" i="8"/>
  <c r="DY468" i="8"/>
  <c r="DZ468" i="8"/>
  <c r="DY456" i="8"/>
  <c r="DZ456" i="8"/>
  <c r="DY444" i="8"/>
  <c r="DZ444" i="8"/>
  <c r="DY432" i="8"/>
  <c r="DZ432" i="8"/>
  <c r="DY420" i="8"/>
  <c r="DZ420" i="8"/>
  <c r="DY408" i="8"/>
  <c r="DZ408" i="8"/>
  <c r="DY396" i="8"/>
  <c r="DZ396" i="8"/>
  <c r="DY384" i="8"/>
  <c r="DZ384" i="8"/>
  <c r="DY372" i="8"/>
  <c r="DZ372" i="8"/>
  <c r="DY360" i="8"/>
  <c r="DZ360" i="8"/>
  <c r="DY348" i="8"/>
  <c r="DZ348" i="8"/>
  <c r="DY336" i="8"/>
  <c r="DZ336" i="8"/>
  <c r="DY324" i="8"/>
  <c r="DZ324" i="8"/>
  <c r="DY312" i="8"/>
  <c r="DZ312" i="8"/>
  <c r="DY300" i="8"/>
  <c r="DZ300" i="8"/>
  <c r="DY288" i="8"/>
  <c r="DZ288" i="8"/>
  <c r="DY276" i="8"/>
  <c r="DZ276" i="8"/>
  <c r="DY264" i="8"/>
  <c r="DZ264" i="8"/>
  <c r="DY252" i="8"/>
  <c r="DZ252" i="8"/>
  <c r="DY240" i="8"/>
  <c r="DZ240" i="8"/>
  <c r="DY228" i="8"/>
  <c r="DZ228" i="8"/>
  <c r="DY216" i="8"/>
  <c r="DZ216" i="8"/>
  <c r="DY204" i="8"/>
  <c r="DZ204" i="8"/>
  <c r="DY192" i="8"/>
  <c r="DZ192" i="8"/>
  <c r="DY180" i="8"/>
  <c r="DZ180" i="8"/>
  <c r="DY168" i="8"/>
  <c r="DZ168" i="8"/>
  <c r="DY156" i="8"/>
  <c r="DZ156" i="8"/>
  <c r="DY144" i="8"/>
  <c r="DZ144" i="8"/>
  <c r="DY132" i="8"/>
  <c r="DZ132" i="8"/>
  <c r="DY120" i="8"/>
  <c r="DZ120" i="8"/>
  <c r="DY108" i="8"/>
  <c r="DZ108" i="8"/>
  <c r="DY96" i="8"/>
  <c r="DZ96" i="8"/>
  <c r="DY84" i="8"/>
  <c r="DZ84" i="8"/>
  <c r="DY72" i="8"/>
  <c r="DZ72" i="8"/>
  <c r="DY60" i="8"/>
  <c r="DZ60" i="8"/>
  <c r="DY48" i="8"/>
  <c r="DZ48" i="8"/>
  <c r="DY36" i="8"/>
  <c r="DZ36" i="8"/>
  <c r="DY24" i="8"/>
  <c r="DZ24" i="8"/>
  <c r="DY12" i="8"/>
  <c r="DZ12" i="8"/>
  <c r="DY491" i="8"/>
  <c r="DY467" i="8"/>
  <c r="DY443" i="8"/>
  <c r="DY417" i="8"/>
  <c r="DY386" i="8"/>
  <c r="DY227" i="8"/>
  <c r="DY155" i="8"/>
  <c r="DY83" i="8"/>
  <c r="DZ436" i="8"/>
  <c r="DZ292" i="8"/>
  <c r="DZ148" i="8"/>
  <c r="DY506" i="8"/>
  <c r="DY490" i="8"/>
  <c r="DY466" i="8"/>
  <c r="DY442" i="8"/>
  <c r="DY416" i="8"/>
  <c r="DY383" i="8"/>
  <c r="DY350" i="8"/>
  <c r="DY314" i="8"/>
  <c r="DY278" i="8"/>
  <c r="DY225" i="8"/>
  <c r="DY153" i="8"/>
  <c r="DY81" i="8"/>
  <c r="DY9" i="8"/>
  <c r="DZ424" i="8"/>
  <c r="DZ280" i="8"/>
  <c r="DZ136" i="8"/>
  <c r="DZ370" i="8"/>
  <c r="DY370" i="8"/>
  <c r="DZ358" i="8"/>
  <c r="DY358" i="8"/>
  <c r="DZ346" i="8"/>
  <c r="DY346" i="8"/>
  <c r="DZ334" i="8"/>
  <c r="DY334" i="8"/>
  <c r="DZ322" i="8"/>
  <c r="DY322" i="8"/>
  <c r="DZ310" i="8"/>
  <c r="DY310" i="8"/>
  <c r="DZ298" i="8"/>
  <c r="DY298" i="8"/>
  <c r="DZ286" i="8"/>
  <c r="DY286" i="8"/>
  <c r="DZ274" i="8"/>
  <c r="DY274" i="8"/>
  <c r="DZ262" i="8"/>
  <c r="DY262" i="8"/>
  <c r="DZ250" i="8"/>
  <c r="DY250" i="8"/>
  <c r="DZ238" i="8"/>
  <c r="DY238" i="8"/>
  <c r="DZ226" i="8"/>
  <c r="DY226" i="8"/>
  <c r="DZ214" i="8"/>
  <c r="DY214" i="8"/>
  <c r="DZ202" i="8"/>
  <c r="DY202" i="8"/>
  <c r="DZ190" i="8"/>
  <c r="DY190" i="8"/>
  <c r="DZ178" i="8"/>
  <c r="DY178" i="8"/>
  <c r="DZ166" i="8"/>
  <c r="DY166" i="8"/>
  <c r="DZ154" i="8"/>
  <c r="DY154" i="8"/>
  <c r="DZ142" i="8"/>
  <c r="DY142" i="8"/>
  <c r="DZ130" i="8"/>
  <c r="DY130" i="8"/>
  <c r="DZ118" i="8"/>
  <c r="DY118" i="8"/>
  <c r="DZ106" i="8"/>
  <c r="DY106" i="8"/>
  <c r="DZ94" i="8"/>
  <c r="DY94" i="8"/>
  <c r="DZ82" i="8"/>
  <c r="DY82" i="8"/>
  <c r="DZ70" i="8"/>
  <c r="DY70" i="8"/>
  <c r="DZ58" i="8"/>
  <c r="DY58" i="8"/>
  <c r="DZ46" i="8"/>
  <c r="DY46" i="8"/>
  <c r="DZ34" i="8"/>
  <c r="DY34" i="8"/>
  <c r="DZ22" i="8"/>
  <c r="DY22" i="8"/>
  <c r="DZ10" i="8"/>
  <c r="DY10" i="8"/>
  <c r="DY505" i="8"/>
  <c r="DY489" i="8"/>
  <c r="DY465" i="8"/>
  <c r="DY441" i="8"/>
  <c r="DY410" i="8"/>
  <c r="DY382" i="8"/>
  <c r="DY347" i="8"/>
  <c r="DY311" i="8"/>
  <c r="DY275" i="8"/>
  <c r="DY215" i="8"/>
  <c r="DY143" i="8"/>
  <c r="DY71" i="8"/>
  <c r="DZ508" i="8"/>
  <c r="DZ412" i="8"/>
  <c r="DZ268" i="8"/>
  <c r="DZ124" i="8"/>
  <c r="DY503" i="8"/>
  <c r="DY488" i="8"/>
  <c r="DY464" i="8"/>
  <c r="DY440" i="8"/>
  <c r="DY407" i="8"/>
  <c r="DY381" i="8"/>
  <c r="DY345" i="8"/>
  <c r="DY309" i="8"/>
  <c r="DY273" i="8"/>
  <c r="DY213" i="8"/>
  <c r="DY141" i="8"/>
  <c r="DY69" i="8"/>
  <c r="DZ400" i="8"/>
  <c r="DZ256" i="8"/>
  <c r="DZ112" i="8"/>
  <c r="DZ272" i="8"/>
  <c r="DY272" i="8"/>
  <c r="DZ260" i="8"/>
  <c r="DY260" i="8"/>
  <c r="DZ248" i="8"/>
  <c r="DY248" i="8"/>
  <c r="DZ236" i="8"/>
  <c r="DY236" i="8"/>
  <c r="DZ224" i="8"/>
  <c r="DY224" i="8"/>
  <c r="DZ212" i="8"/>
  <c r="DY212" i="8"/>
  <c r="DZ200" i="8"/>
  <c r="DY200" i="8"/>
  <c r="DZ188" i="8"/>
  <c r="DY188" i="8"/>
  <c r="DZ176" i="8"/>
  <c r="DY176" i="8"/>
  <c r="DZ164" i="8"/>
  <c r="DY164" i="8"/>
  <c r="DZ152" i="8"/>
  <c r="DY152" i="8"/>
  <c r="DZ140" i="8"/>
  <c r="DY140" i="8"/>
  <c r="DZ128" i="8"/>
  <c r="DY128" i="8"/>
  <c r="DZ116" i="8"/>
  <c r="DY116" i="8"/>
  <c r="DZ104" i="8"/>
  <c r="DY104" i="8"/>
  <c r="DZ92" i="8"/>
  <c r="DY92" i="8"/>
  <c r="DZ80" i="8"/>
  <c r="DY80" i="8"/>
  <c r="DZ68" i="8"/>
  <c r="DY68" i="8"/>
  <c r="DZ56" i="8"/>
  <c r="DY56" i="8"/>
  <c r="DZ44" i="8"/>
  <c r="DY44" i="8"/>
  <c r="DZ32" i="8"/>
  <c r="DY32" i="8"/>
  <c r="DZ20" i="8"/>
  <c r="DY20" i="8"/>
  <c r="DZ8" i="8"/>
  <c r="DY8" i="8"/>
  <c r="DY502" i="8"/>
  <c r="DY484" i="8"/>
  <c r="DY460" i="8"/>
  <c r="DY434" i="8"/>
  <c r="DY406" i="8"/>
  <c r="DY380" i="8"/>
  <c r="DY344" i="8"/>
  <c r="DY308" i="8"/>
  <c r="DY266" i="8"/>
  <c r="DY203" i="8"/>
  <c r="DY131" i="8"/>
  <c r="DY59" i="8"/>
  <c r="DZ496" i="8"/>
  <c r="DZ388" i="8"/>
  <c r="DZ244" i="8"/>
  <c r="DZ100" i="8"/>
  <c r="DZ511" i="8"/>
  <c r="DY511" i="8"/>
  <c r="DZ499" i="8"/>
  <c r="DY499" i="8"/>
  <c r="DZ487" i="8"/>
  <c r="DY487" i="8"/>
  <c r="DZ475" i="8"/>
  <c r="DY475" i="8"/>
  <c r="DZ463" i="8"/>
  <c r="DY463" i="8"/>
  <c r="DZ451" i="8"/>
  <c r="DY451" i="8"/>
  <c r="DZ439" i="8"/>
  <c r="DY439" i="8"/>
  <c r="DZ427" i="8"/>
  <c r="DY427" i="8"/>
  <c r="DZ415" i="8"/>
  <c r="DY415" i="8"/>
  <c r="DZ403" i="8"/>
  <c r="DY403" i="8"/>
  <c r="DZ391" i="8"/>
  <c r="DY391" i="8"/>
  <c r="DZ379" i="8"/>
  <c r="DY379" i="8"/>
  <c r="DZ367" i="8"/>
  <c r="DY367" i="8"/>
  <c r="DZ355" i="8"/>
  <c r="DY355" i="8"/>
  <c r="DZ343" i="8"/>
  <c r="DY343" i="8"/>
  <c r="DZ331" i="8"/>
  <c r="DY331" i="8"/>
  <c r="DZ319" i="8"/>
  <c r="DY319" i="8"/>
  <c r="DZ307" i="8"/>
  <c r="DY307" i="8"/>
  <c r="DZ295" i="8"/>
  <c r="DY295" i="8"/>
  <c r="DZ283" i="8"/>
  <c r="DY283" i="8"/>
  <c r="DZ271" i="8"/>
  <c r="DY271" i="8"/>
  <c r="DZ259" i="8"/>
  <c r="DY259" i="8"/>
  <c r="DZ247" i="8"/>
  <c r="DY247" i="8"/>
  <c r="DZ235" i="8"/>
  <c r="DY235" i="8"/>
  <c r="DZ223" i="8"/>
  <c r="DY223" i="8"/>
  <c r="DZ211" i="8"/>
  <c r="DY211" i="8"/>
  <c r="DZ199" i="8"/>
  <c r="DY199" i="8"/>
  <c r="DZ187" i="8"/>
  <c r="DY187" i="8"/>
  <c r="DZ175" i="8"/>
  <c r="DY175" i="8"/>
  <c r="DZ163" i="8"/>
  <c r="DY163" i="8"/>
  <c r="DZ151" i="8"/>
  <c r="DY151" i="8"/>
  <c r="DZ139" i="8"/>
  <c r="DY139" i="8"/>
  <c r="DZ127" i="8"/>
  <c r="DY127" i="8"/>
  <c r="DZ115" i="8"/>
  <c r="DY115" i="8"/>
  <c r="DZ103" i="8"/>
  <c r="DY103" i="8"/>
  <c r="DZ91" i="8"/>
  <c r="DY91" i="8"/>
  <c r="DZ79" i="8"/>
  <c r="DY79" i="8"/>
  <c r="DZ67" i="8"/>
  <c r="DY67" i="8"/>
  <c r="DZ55" i="8"/>
  <c r="DY55" i="8"/>
  <c r="DZ43" i="8"/>
  <c r="DY43" i="8"/>
  <c r="DZ31" i="8"/>
  <c r="DY31" i="8"/>
  <c r="DZ19" i="8"/>
  <c r="DY19" i="8"/>
  <c r="DZ7" i="8"/>
  <c r="DY7" i="8"/>
  <c r="DY501" i="8"/>
  <c r="DY482" i="8"/>
  <c r="DY458" i="8"/>
  <c r="DY431" i="8"/>
  <c r="DY405" i="8"/>
  <c r="DY374" i="8"/>
  <c r="DY338" i="8"/>
  <c r="DY302" i="8"/>
  <c r="DY263" i="8"/>
  <c r="DY201" i="8"/>
  <c r="DY129" i="8"/>
  <c r="DY57" i="8"/>
  <c r="DZ494" i="8"/>
  <c r="DZ376" i="8"/>
  <c r="DZ232" i="8"/>
  <c r="DZ88" i="8"/>
  <c r="DZ486" i="8"/>
  <c r="DY486" i="8"/>
  <c r="DZ474" i="8"/>
  <c r="DY474" i="8"/>
  <c r="DZ462" i="8"/>
  <c r="DY462" i="8"/>
  <c r="DZ450" i="8"/>
  <c r="DY450" i="8"/>
  <c r="DZ438" i="8"/>
  <c r="DY438" i="8"/>
  <c r="DZ426" i="8"/>
  <c r="DY426" i="8"/>
  <c r="DZ414" i="8"/>
  <c r="DY414" i="8"/>
  <c r="DZ402" i="8"/>
  <c r="DY402" i="8"/>
  <c r="DZ390" i="8"/>
  <c r="DY390" i="8"/>
  <c r="DZ378" i="8"/>
  <c r="DY378" i="8"/>
  <c r="DZ366" i="8"/>
  <c r="DY366" i="8"/>
  <c r="DZ354" i="8"/>
  <c r="DY354" i="8"/>
  <c r="DZ342" i="8"/>
  <c r="DY342" i="8"/>
  <c r="DZ330" i="8"/>
  <c r="DY330" i="8"/>
  <c r="DZ318" i="8"/>
  <c r="DY318" i="8"/>
  <c r="DZ306" i="8"/>
  <c r="DY306" i="8"/>
  <c r="DZ294" i="8"/>
  <c r="DY294" i="8"/>
  <c r="DZ282" i="8"/>
  <c r="DY282" i="8"/>
  <c r="DZ270" i="8"/>
  <c r="DY270" i="8"/>
  <c r="DZ258" i="8"/>
  <c r="DY258" i="8"/>
  <c r="DZ246" i="8"/>
  <c r="DY246" i="8"/>
  <c r="DZ234" i="8"/>
  <c r="DY234" i="8"/>
  <c r="DZ222" i="8"/>
  <c r="DY222" i="8"/>
  <c r="DZ210" i="8"/>
  <c r="DY210" i="8"/>
  <c r="DZ198" i="8"/>
  <c r="DY198" i="8"/>
  <c r="DZ186" i="8"/>
  <c r="DY186" i="8"/>
  <c r="DZ174" i="8"/>
  <c r="DY174" i="8"/>
  <c r="DZ162" i="8"/>
  <c r="DY162" i="8"/>
  <c r="DZ150" i="8"/>
  <c r="DY150" i="8"/>
  <c r="DZ138" i="8"/>
  <c r="DY138" i="8"/>
  <c r="DZ126" i="8"/>
  <c r="DY126" i="8"/>
  <c r="DZ114" i="8"/>
  <c r="DY114" i="8"/>
  <c r="DZ102" i="8"/>
  <c r="DY102" i="8"/>
  <c r="DZ90" i="8"/>
  <c r="DY90" i="8"/>
  <c r="DZ78" i="8"/>
  <c r="DY78" i="8"/>
  <c r="DZ66" i="8"/>
  <c r="DY66" i="8"/>
  <c r="DZ54" i="8"/>
  <c r="DY54" i="8"/>
  <c r="DZ42" i="8"/>
  <c r="DY42" i="8"/>
  <c r="DZ30" i="8"/>
  <c r="DY30" i="8"/>
  <c r="DZ18" i="8"/>
  <c r="DY18" i="8"/>
  <c r="DZ6" i="8"/>
  <c r="DY6" i="8"/>
  <c r="DY500" i="8"/>
  <c r="DY479" i="8"/>
  <c r="DY455" i="8"/>
  <c r="DY430" i="8"/>
  <c r="DY404" i="8"/>
  <c r="DY371" i="8"/>
  <c r="DY335" i="8"/>
  <c r="DY299" i="8"/>
  <c r="DY261" i="8"/>
  <c r="DY191" i="8"/>
  <c r="DY119" i="8"/>
  <c r="DY47" i="8"/>
  <c r="DZ364" i="8"/>
  <c r="DZ220" i="8"/>
  <c r="DZ76" i="8"/>
  <c r="DZ509" i="8"/>
  <c r="DY509" i="8"/>
  <c r="DZ497" i="8"/>
  <c r="DY497" i="8"/>
  <c r="DZ485" i="8"/>
  <c r="DY485" i="8"/>
  <c r="DZ473" i="8"/>
  <c r="DY473" i="8"/>
  <c r="DZ461" i="8"/>
  <c r="DY461" i="8"/>
  <c r="DZ449" i="8"/>
  <c r="DY449" i="8"/>
  <c r="DZ437" i="8"/>
  <c r="DY437" i="8"/>
  <c r="DZ425" i="8"/>
  <c r="DY425" i="8"/>
  <c r="DZ413" i="8"/>
  <c r="DY413" i="8"/>
  <c r="DZ401" i="8"/>
  <c r="DY401" i="8"/>
  <c r="DZ389" i="8"/>
  <c r="DY389" i="8"/>
  <c r="DZ377" i="8"/>
  <c r="DY377" i="8"/>
  <c r="DZ365" i="8"/>
  <c r="DY365" i="8"/>
  <c r="DZ353" i="8"/>
  <c r="DY353" i="8"/>
  <c r="DZ341" i="8"/>
  <c r="DY341" i="8"/>
  <c r="DZ329" i="8"/>
  <c r="DY329" i="8"/>
  <c r="DZ317" i="8"/>
  <c r="DY317" i="8"/>
  <c r="DZ305" i="8"/>
  <c r="DY305" i="8"/>
  <c r="DZ293" i="8"/>
  <c r="DY293" i="8"/>
  <c r="DZ281" i="8"/>
  <c r="DY281" i="8"/>
  <c r="DZ269" i="8"/>
  <c r="DY269" i="8"/>
  <c r="DZ257" i="8"/>
  <c r="DY257" i="8"/>
  <c r="DZ245" i="8"/>
  <c r="DY245" i="8"/>
  <c r="DZ233" i="8"/>
  <c r="DY233" i="8"/>
  <c r="DZ221" i="8"/>
  <c r="DY221" i="8"/>
  <c r="DZ209" i="8"/>
  <c r="DY209" i="8"/>
  <c r="DZ197" i="8"/>
  <c r="DY197" i="8"/>
  <c r="DZ185" i="8"/>
  <c r="DY185" i="8"/>
  <c r="DZ173" i="8"/>
  <c r="DY173" i="8"/>
  <c r="DZ161" i="8"/>
  <c r="DY161" i="8"/>
  <c r="DZ149" i="8"/>
  <c r="DY149" i="8"/>
  <c r="DZ137" i="8"/>
  <c r="DY137" i="8"/>
  <c r="DZ125" i="8"/>
  <c r="DY125" i="8"/>
  <c r="DZ113" i="8"/>
  <c r="DY113" i="8"/>
  <c r="DZ101" i="8"/>
  <c r="DY101" i="8"/>
  <c r="DZ89" i="8"/>
  <c r="DY89" i="8"/>
  <c r="DZ77" i="8"/>
  <c r="DY77" i="8"/>
  <c r="DZ65" i="8"/>
  <c r="DY65" i="8"/>
  <c r="DZ53" i="8"/>
  <c r="DY53" i="8"/>
  <c r="DZ41" i="8"/>
  <c r="DY41" i="8"/>
  <c r="DZ29" i="8"/>
  <c r="DY29" i="8"/>
  <c r="DZ17" i="8"/>
  <c r="DY17" i="8"/>
  <c r="DZ5" i="8"/>
  <c r="DY5" i="8"/>
  <c r="DY498" i="8"/>
  <c r="DY478" i="8"/>
  <c r="DY454" i="8"/>
  <c r="DY429" i="8"/>
  <c r="DY398" i="8"/>
  <c r="DY369" i="8"/>
  <c r="DY333" i="8"/>
  <c r="DY297" i="8"/>
  <c r="DY254" i="8"/>
  <c r="DY189" i="8"/>
  <c r="DY117" i="8"/>
  <c r="DY45" i="8"/>
  <c r="DZ352" i="8"/>
  <c r="DZ208" i="8"/>
  <c r="DZ64" i="8"/>
  <c r="DY4" i="8"/>
  <c r="DY477" i="8"/>
  <c r="DY453" i="8"/>
  <c r="DY428" i="8"/>
  <c r="DY395" i="8"/>
  <c r="DY368" i="8"/>
  <c r="DY332" i="8"/>
  <c r="DY296" i="8"/>
  <c r="DY251" i="8"/>
  <c r="DY179" i="8"/>
  <c r="DY107" i="8"/>
  <c r="DY35" i="8"/>
  <c r="DZ472" i="8"/>
  <c r="DZ340" i="8"/>
  <c r="DZ196" i="8"/>
  <c r="DZ52" i="8"/>
  <c r="DY483" i="8"/>
  <c r="DZ483" i="8"/>
  <c r="DY471" i="8"/>
  <c r="DZ471" i="8"/>
  <c r="DY459" i="8"/>
  <c r="DZ459" i="8"/>
  <c r="DY447" i="8"/>
  <c r="DZ447" i="8"/>
  <c r="DY435" i="8"/>
  <c r="DZ435" i="8"/>
  <c r="DY423" i="8"/>
  <c r="DZ423" i="8"/>
  <c r="DY411" i="8"/>
  <c r="DZ411" i="8"/>
  <c r="DY399" i="8"/>
  <c r="DZ399" i="8"/>
  <c r="DY387" i="8"/>
  <c r="DZ387" i="8"/>
  <c r="DY375" i="8"/>
  <c r="DZ375" i="8"/>
  <c r="DY363" i="8"/>
  <c r="DZ363" i="8"/>
  <c r="DY351" i="8"/>
  <c r="DZ351" i="8"/>
  <c r="DY339" i="8"/>
  <c r="DZ339" i="8"/>
  <c r="DY327" i="8"/>
  <c r="DZ327" i="8"/>
  <c r="DY315" i="8"/>
  <c r="DZ315" i="8"/>
  <c r="DY303" i="8"/>
  <c r="DZ303" i="8"/>
  <c r="DY291" i="8"/>
  <c r="DZ291" i="8"/>
  <c r="DY279" i="8"/>
  <c r="DZ279" i="8"/>
  <c r="DY267" i="8"/>
  <c r="DZ267" i="8"/>
  <c r="DY255" i="8"/>
  <c r="DZ255" i="8"/>
  <c r="DY243" i="8"/>
  <c r="DZ243" i="8"/>
  <c r="DY231" i="8"/>
  <c r="DZ231" i="8"/>
  <c r="DY219" i="8"/>
  <c r="DZ219" i="8"/>
  <c r="DY207" i="8"/>
  <c r="DZ207" i="8"/>
  <c r="DY195" i="8"/>
  <c r="DZ195" i="8"/>
  <c r="DY183" i="8"/>
  <c r="DZ183" i="8"/>
  <c r="DY171" i="8"/>
  <c r="DZ171" i="8"/>
  <c r="DY159" i="8"/>
  <c r="DZ159" i="8"/>
  <c r="DY147" i="8"/>
  <c r="DZ147" i="8"/>
  <c r="DY135" i="8"/>
  <c r="DZ135" i="8"/>
  <c r="DY123" i="8"/>
  <c r="DZ123" i="8"/>
  <c r="DY111" i="8"/>
  <c r="DZ111" i="8"/>
  <c r="DY99" i="8"/>
  <c r="DZ99" i="8"/>
  <c r="DY87" i="8"/>
  <c r="DZ87" i="8"/>
  <c r="DY75" i="8"/>
  <c r="DZ75" i="8"/>
  <c r="DY63" i="8"/>
  <c r="DZ63" i="8"/>
  <c r="DY51" i="8"/>
  <c r="DZ51" i="8"/>
  <c r="DY39" i="8"/>
  <c r="DZ39" i="8"/>
  <c r="DY27" i="8"/>
  <c r="DZ27" i="8"/>
  <c r="DY15" i="8"/>
  <c r="DZ15" i="8"/>
  <c r="DY512" i="8"/>
  <c r="DY495" i="8"/>
  <c r="DY476" i="8"/>
  <c r="DY452" i="8"/>
  <c r="DY422" i="8"/>
  <c r="DY394" i="8"/>
  <c r="DY362" i="8"/>
  <c r="DY326" i="8"/>
  <c r="DY290" i="8"/>
  <c r="DY249" i="8"/>
  <c r="DY177" i="8"/>
  <c r="DY105" i="8"/>
  <c r="DY33" i="8"/>
  <c r="DZ470" i="8"/>
  <c r="DZ328" i="8"/>
  <c r="DZ184" i="8"/>
  <c r="DZ40" i="8"/>
  <c r="DY242" i="8"/>
  <c r="DZ242" i="8"/>
  <c r="DY230" i="8"/>
  <c r="DZ230" i="8"/>
  <c r="DY218" i="8"/>
  <c r="DZ218" i="8"/>
  <c r="DY206" i="8"/>
  <c r="DZ206" i="8"/>
  <c r="DY194" i="8"/>
  <c r="DZ194" i="8"/>
  <c r="DY182" i="8"/>
  <c r="DZ182" i="8"/>
  <c r="DY170" i="8"/>
  <c r="DZ170" i="8"/>
  <c r="DY158" i="8"/>
  <c r="DZ158" i="8"/>
  <c r="DY146" i="8"/>
  <c r="DZ146" i="8"/>
  <c r="DY134" i="8"/>
  <c r="DZ134" i="8"/>
  <c r="DY122" i="8"/>
  <c r="DZ122" i="8"/>
  <c r="DY110" i="8"/>
  <c r="DZ110" i="8"/>
  <c r="DY98" i="8"/>
  <c r="DZ98" i="8"/>
  <c r="DY86" i="8"/>
  <c r="DZ86" i="8"/>
  <c r="DY74" i="8"/>
  <c r="DZ74" i="8"/>
  <c r="DY62" i="8"/>
  <c r="DZ62" i="8"/>
  <c r="DY50" i="8"/>
  <c r="DZ50" i="8"/>
  <c r="DY38" i="8"/>
  <c r="DZ38" i="8"/>
  <c r="DY26" i="8"/>
  <c r="DZ26" i="8"/>
  <c r="DY14" i="8"/>
  <c r="DZ14" i="8"/>
  <c r="DY510" i="8"/>
  <c r="DY448" i="8"/>
  <c r="DY419" i="8"/>
  <c r="DY393" i="8"/>
  <c r="DY359" i="8"/>
  <c r="DY323" i="8"/>
  <c r="DY287" i="8"/>
  <c r="DY239" i="8"/>
  <c r="DY167" i="8"/>
  <c r="DY95" i="8"/>
  <c r="DY23" i="8"/>
  <c r="DZ316" i="8"/>
  <c r="DZ172" i="8"/>
  <c r="DZ28" i="8"/>
  <c r="DY481" i="8"/>
  <c r="DZ481" i="8"/>
  <c r="DY469" i="8"/>
  <c r="DZ469" i="8"/>
  <c r="DY457" i="8"/>
  <c r="DZ457" i="8"/>
  <c r="DY445" i="8"/>
  <c r="DZ445" i="8"/>
  <c r="DY433" i="8"/>
  <c r="DZ433" i="8"/>
  <c r="DY421" i="8"/>
  <c r="DZ421" i="8"/>
  <c r="DY409" i="8"/>
  <c r="DZ409" i="8"/>
  <c r="DY397" i="8"/>
  <c r="DZ397" i="8"/>
  <c r="DY385" i="8"/>
  <c r="DZ385" i="8"/>
  <c r="DY373" i="8"/>
  <c r="DZ373" i="8"/>
  <c r="DY361" i="8"/>
  <c r="DZ361" i="8"/>
  <c r="DY349" i="8"/>
  <c r="DZ349" i="8"/>
  <c r="DY337" i="8"/>
  <c r="DZ337" i="8"/>
  <c r="DY325" i="8"/>
  <c r="DZ325" i="8"/>
  <c r="DY313" i="8"/>
  <c r="DZ313" i="8"/>
  <c r="DY301" i="8"/>
  <c r="DZ301" i="8"/>
  <c r="DY289" i="8"/>
  <c r="DZ289" i="8"/>
  <c r="DY277" i="8"/>
  <c r="DZ277" i="8"/>
  <c r="DY265" i="8"/>
  <c r="DZ265" i="8"/>
  <c r="DY253" i="8"/>
  <c r="DZ253" i="8"/>
  <c r="DY241" i="8"/>
  <c r="DZ241" i="8"/>
  <c r="DY229" i="8"/>
  <c r="DZ229" i="8"/>
  <c r="DY217" i="8"/>
  <c r="DZ217" i="8"/>
  <c r="DY205" i="8"/>
  <c r="DZ205" i="8"/>
  <c r="DY193" i="8"/>
  <c r="DZ193" i="8"/>
  <c r="DY181" i="8"/>
  <c r="DZ181" i="8"/>
  <c r="DY169" i="8"/>
  <c r="DZ169" i="8"/>
  <c r="DY157" i="8"/>
  <c r="DZ157" i="8"/>
  <c r="DY145" i="8"/>
  <c r="DZ145" i="8"/>
  <c r="DY133" i="8"/>
  <c r="DZ133" i="8"/>
  <c r="DY121" i="8"/>
  <c r="DZ121" i="8"/>
  <c r="DY109" i="8"/>
  <c r="DZ109" i="8"/>
  <c r="DY97" i="8"/>
  <c r="DZ97" i="8"/>
  <c r="DY85" i="8"/>
  <c r="DZ85" i="8"/>
  <c r="DY73" i="8"/>
  <c r="DZ73" i="8"/>
  <c r="DY61" i="8"/>
  <c r="DZ61" i="8"/>
  <c r="DY49" i="8"/>
  <c r="DZ49" i="8"/>
  <c r="DY37" i="8"/>
  <c r="DZ37" i="8"/>
  <c r="DY25" i="8"/>
  <c r="DZ25" i="8"/>
  <c r="DY13" i="8"/>
  <c r="DZ13" i="8"/>
  <c r="DY493" i="8"/>
  <c r="DY446" i="8"/>
  <c r="DY418" i="8"/>
  <c r="DY392" i="8"/>
  <c r="DY357" i="8"/>
  <c r="DY321" i="8"/>
  <c r="DY285" i="8"/>
  <c r="DY237" i="8"/>
  <c r="DY165" i="8"/>
  <c r="DY93" i="8"/>
  <c r="DY21" i="8"/>
  <c r="DZ304" i="8"/>
  <c r="DZ160" i="8"/>
  <c r="DZ16" i="8"/>
  <c r="BD308" i="8"/>
  <c r="CY102" i="8"/>
  <c r="CY494" i="8"/>
  <c r="CY434" i="8"/>
  <c r="CY98" i="8"/>
  <c r="CY422" i="8"/>
  <c r="CY66" i="8"/>
  <c r="CY362" i="8"/>
  <c r="CY62" i="8"/>
  <c r="CY314" i="8"/>
  <c r="CY26" i="8"/>
  <c r="CY278" i="8"/>
  <c r="CY24" i="8"/>
  <c r="CY242" i="8"/>
  <c r="CY206" i="8"/>
  <c r="CY174" i="8"/>
  <c r="CZ195" i="8"/>
  <c r="CY170" i="8"/>
  <c r="CZ147" i="8"/>
  <c r="CY138" i="8"/>
  <c r="CZ99" i="8"/>
  <c r="CY506" i="8"/>
  <c r="CY134" i="8"/>
  <c r="CZ51" i="8"/>
  <c r="CA36" i="8"/>
  <c r="CY509" i="8"/>
  <c r="CY479" i="8"/>
  <c r="CY465" i="8"/>
  <c r="CY451" i="8"/>
  <c r="CY437" i="8"/>
  <c r="CY407" i="8"/>
  <c r="CY393" i="8"/>
  <c r="CY379" i="8"/>
  <c r="CY346" i="8"/>
  <c r="CY331" i="8"/>
  <c r="CY298" i="8"/>
  <c r="CY283" i="8"/>
  <c r="CY263" i="8"/>
  <c r="CY247" i="8"/>
  <c r="CY227" i="8"/>
  <c r="CY211" i="8"/>
  <c r="CY191" i="8"/>
  <c r="CY175" i="8"/>
  <c r="CY155" i="8"/>
  <c r="CY139" i="8"/>
  <c r="CY119" i="8"/>
  <c r="CY103" i="8"/>
  <c r="CY83" i="8"/>
  <c r="CY67" i="8"/>
  <c r="CY47" i="8"/>
  <c r="CZ490" i="8"/>
  <c r="CZ466" i="8"/>
  <c r="CZ442" i="8"/>
  <c r="CZ418" i="8"/>
  <c r="CZ394" i="8"/>
  <c r="CZ370" i="8"/>
  <c r="CZ342" i="8"/>
  <c r="CZ315" i="8"/>
  <c r="CZ288" i="8"/>
  <c r="CZ244" i="8"/>
  <c r="CZ196" i="8"/>
  <c r="CZ148" i="8"/>
  <c r="CZ100" i="8"/>
  <c r="CZ52" i="8"/>
  <c r="CY507" i="8"/>
  <c r="CY492" i="8"/>
  <c r="CY478" i="8"/>
  <c r="CY464" i="8"/>
  <c r="CY450" i="8"/>
  <c r="CY435" i="8"/>
  <c r="CY420" i="8"/>
  <c r="CY406" i="8"/>
  <c r="CY392" i="8"/>
  <c r="CY378" i="8"/>
  <c r="CY360" i="8"/>
  <c r="CY345" i="8"/>
  <c r="CY330" i="8"/>
  <c r="CY312" i="8"/>
  <c r="CY297" i="8"/>
  <c r="CY282" i="8"/>
  <c r="CY262" i="8"/>
  <c r="CY246" i="8"/>
  <c r="CY226" i="8"/>
  <c r="CY210" i="8"/>
  <c r="CY190" i="8"/>
  <c r="CY154" i="8"/>
  <c r="CY118" i="8"/>
  <c r="CY82" i="8"/>
  <c r="CY46" i="8"/>
  <c r="CZ510" i="8"/>
  <c r="CZ486" i="8"/>
  <c r="CZ462" i="8"/>
  <c r="CZ438" i="8"/>
  <c r="CZ414" i="8"/>
  <c r="CZ390" i="8"/>
  <c r="CZ366" i="8"/>
  <c r="CZ340" i="8"/>
  <c r="CZ280" i="8"/>
  <c r="CZ243" i="8"/>
  <c r="CZ9" i="8"/>
  <c r="CY9" i="8"/>
  <c r="CY491" i="8"/>
  <c r="CY477" i="8"/>
  <c r="CY463" i="8"/>
  <c r="CY449" i="8"/>
  <c r="CY419" i="8"/>
  <c r="CY405" i="8"/>
  <c r="CY391" i="8"/>
  <c r="CY375" i="8"/>
  <c r="CY359" i="8"/>
  <c r="CY344" i="8"/>
  <c r="CY327" i="8"/>
  <c r="CY311" i="8"/>
  <c r="CY296" i="8"/>
  <c r="CY261" i="8"/>
  <c r="CY225" i="8"/>
  <c r="CY189" i="8"/>
  <c r="CY153" i="8"/>
  <c r="CY117" i="8"/>
  <c r="CY81" i="8"/>
  <c r="CY45" i="8"/>
  <c r="CY23" i="8"/>
  <c r="CZ508" i="8"/>
  <c r="CZ484" i="8"/>
  <c r="CZ460" i="8"/>
  <c r="CZ436" i="8"/>
  <c r="CZ412" i="8"/>
  <c r="CZ388" i="8"/>
  <c r="CZ364" i="8"/>
  <c r="CZ339" i="8"/>
  <c r="CZ279" i="8"/>
  <c r="CZ194" i="8"/>
  <c r="CZ146" i="8"/>
  <c r="CZ50" i="8"/>
  <c r="CY504" i="8"/>
  <c r="CY476" i="8"/>
  <c r="CY447" i="8"/>
  <c r="CY432" i="8"/>
  <c r="CY404" i="8"/>
  <c r="CY374" i="8"/>
  <c r="CY358" i="8"/>
  <c r="CY343" i="8"/>
  <c r="CY326" i="8"/>
  <c r="CY310" i="8"/>
  <c r="CY295" i="8"/>
  <c r="CY276" i="8"/>
  <c r="CY260" i="8"/>
  <c r="CY240" i="8"/>
  <c r="CY224" i="8"/>
  <c r="CY204" i="8"/>
  <c r="CY188" i="8"/>
  <c r="CY168" i="8"/>
  <c r="CY152" i="8"/>
  <c r="CY132" i="8"/>
  <c r="CY116" i="8"/>
  <c r="CY96" i="8"/>
  <c r="CY80" i="8"/>
  <c r="CY60" i="8"/>
  <c r="CY44" i="8"/>
  <c r="CY22" i="8"/>
  <c r="CZ483" i="8"/>
  <c r="CZ459" i="8"/>
  <c r="CZ411" i="8"/>
  <c r="CZ387" i="8"/>
  <c r="CZ363" i="8"/>
  <c r="CZ338" i="8"/>
  <c r="CZ306" i="8"/>
  <c r="CZ232" i="8"/>
  <c r="CZ184" i="8"/>
  <c r="CZ136" i="8"/>
  <c r="CZ88" i="8"/>
  <c r="CZ40" i="8"/>
  <c r="CZ43" i="8"/>
  <c r="CY43" i="8"/>
  <c r="CZ31" i="8"/>
  <c r="CY31" i="8"/>
  <c r="CZ19" i="8"/>
  <c r="CY19" i="8"/>
  <c r="CZ7" i="8"/>
  <c r="CY7" i="8"/>
  <c r="CY503" i="8"/>
  <c r="CY489" i="8"/>
  <c r="CY475" i="8"/>
  <c r="CY461" i="8"/>
  <c r="CY446" i="8"/>
  <c r="CY431" i="8"/>
  <c r="CY417" i="8"/>
  <c r="CY403" i="8"/>
  <c r="CY389" i="8"/>
  <c r="CY372" i="8"/>
  <c r="CY357" i="8"/>
  <c r="CY324" i="8"/>
  <c r="CY309" i="8"/>
  <c r="CY294" i="8"/>
  <c r="CY275" i="8"/>
  <c r="CY259" i="8"/>
  <c r="CY239" i="8"/>
  <c r="CY223" i="8"/>
  <c r="CY203" i="8"/>
  <c r="CY187" i="8"/>
  <c r="CY167" i="8"/>
  <c r="CY151" i="8"/>
  <c r="CY131" i="8"/>
  <c r="CY115" i="8"/>
  <c r="CY95" i="8"/>
  <c r="CY79" i="8"/>
  <c r="CY59" i="8"/>
  <c r="CY42" i="8"/>
  <c r="CY21" i="8"/>
  <c r="CZ482" i="8"/>
  <c r="CZ458" i="8"/>
  <c r="CZ410" i="8"/>
  <c r="CZ386" i="8"/>
  <c r="CZ336" i="8"/>
  <c r="CZ304" i="8"/>
  <c r="CZ231" i="8"/>
  <c r="CZ183" i="8"/>
  <c r="CZ135" i="8"/>
  <c r="CZ87" i="8"/>
  <c r="CZ39" i="8"/>
  <c r="CY502" i="8"/>
  <c r="CY488" i="8"/>
  <c r="CY474" i="8"/>
  <c r="CY444" i="8"/>
  <c r="CY430" i="8"/>
  <c r="CY416" i="8"/>
  <c r="CY402" i="8"/>
  <c r="CY371" i="8"/>
  <c r="CY356" i="8"/>
  <c r="CY323" i="8"/>
  <c r="CY308" i="8"/>
  <c r="CY291" i="8"/>
  <c r="CY274" i="8"/>
  <c r="CY258" i="8"/>
  <c r="CY238" i="8"/>
  <c r="CY222" i="8"/>
  <c r="CY202" i="8"/>
  <c r="CY186" i="8"/>
  <c r="CY166" i="8"/>
  <c r="CY150" i="8"/>
  <c r="CY130" i="8"/>
  <c r="CY114" i="8"/>
  <c r="CY94" i="8"/>
  <c r="CY78" i="8"/>
  <c r="CY58" i="8"/>
  <c r="CY38" i="8"/>
  <c r="CY20" i="8"/>
  <c r="CZ480" i="8"/>
  <c r="CZ456" i="8"/>
  <c r="CZ408" i="8"/>
  <c r="CZ384" i="8"/>
  <c r="CZ303" i="8"/>
  <c r="CZ268" i="8"/>
  <c r="CZ230" i="8"/>
  <c r="CZ182" i="8"/>
  <c r="CZ86" i="8"/>
  <c r="CZ377" i="8"/>
  <c r="CY377" i="8"/>
  <c r="CZ365" i="8"/>
  <c r="CY365" i="8"/>
  <c r="CZ353" i="8"/>
  <c r="CY353" i="8"/>
  <c r="CZ341" i="8"/>
  <c r="CY341" i="8"/>
  <c r="CZ329" i="8"/>
  <c r="CY329" i="8"/>
  <c r="CZ317" i="8"/>
  <c r="CY317" i="8"/>
  <c r="CZ305" i="8"/>
  <c r="CY305" i="8"/>
  <c r="CZ293" i="8"/>
  <c r="CY293" i="8"/>
  <c r="CZ281" i="8"/>
  <c r="CY281" i="8"/>
  <c r="CZ269" i="8"/>
  <c r="CY269" i="8"/>
  <c r="CZ257" i="8"/>
  <c r="CY257" i="8"/>
  <c r="CZ245" i="8"/>
  <c r="CY245" i="8"/>
  <c r="CZ233" i="8"/>
  <c r="CY233" i="8"/>
  <c r="CZ221" i="8"/>
  <c r="CY221" i="8"/>
  <c r="CZ209" i="8"/>
  <c r="CY209" i="8"/>
  <c r="CZ197" i="8"/>
  <c r="CY197" i="8"/>
  <c r="CZ185" i="8"/>
  <c r="CY185" i="8"/>
  <c r="CZ173" i="8"/>
  <c r="CY173" i="8"/>
  <c r="CZ161" i="8"/>
  <c r="CY161" i="8"/>
  <c r="CZ149" i="8"/>
  <c r="CY149" i="8"/>
  <c r="CZ137" i="8"/>
  <c r="CY137" i="8"/>
  <c r="CZ125" i="8"/>
  <c r="CY125" i="8"/>
  <c r="CZ113" i="8"/>
  <c r="CY113" i="8"/>
  <c r="CZ101" i="8"/>
  <c r="CY101" i="8"/>
  <c r="CZ89" i="8"/>
  <c r="CY89" i="8"/>
  <c r="CZ77" i="8"/>
  <c r="CY77" i="8"/>
  <c r="CZ65" i="8"/>
  <c r="CY65" i="8"/>
  <c r="CZ53" i="8"/>
  <c r="CY53" i="8"/>
  <c r="CZ41" i="8"/>
  <c r="CY41" i="8"/>
  <c r="CZ29" i="8"/>
  <c r="CY29" i="8"/>
  <c r="CZ17" i="8"/>
  <c r="CY17" i="8"/>
  <c r="CZ5" i="8"/>
  <c r="CY5" i="8"/>
  <c r="CY501" i="8"/>
  <c r="CY487" i="8"/>
  <c r="CY473" i="8"/>
  <c r="CY443" i="8"/>
  <c r="CY429" i="8"/>
  <c r="CY415" i="8"/>
  <c r="CY401" i="8"/>
  <c r="CY355" i="8"/>
  <c r="CY322" i="8"/>
  <c r="CY307" i="8"/>
  <c r="CY290" i="8"/>
  <c r="CY273" i="8"/>
  <c r="CY254" i="8"/>
  <c r="CY237" i="8"/>
  <c r="CY218" i="8"/>
  <c r="CY201" i="8"/>
  <c r="CY165" i="8"/>
  <c r="CY129" i="8"/>
  <c r="CY110" i="8"/>
  <c r="CY93" i="8"/>
  <c r="CY74" i="8"/>
  <c r="CY57" i="8"/>
  <c r="CY36" i="8"/>
  <c r="CY18" i="8"/>
  <c r="CZ454" i="8"/>
  <c r="CZ382" i="8"/>
  <c r="CZ328" i="8"/>
  <c r="CZ302" i="8"/>
  <c r="CZ267" i="8"/>
  <c r="CZ220" i="8"/>
  <c r="CZ172" i="8"/>
  <c r="CZ124" i="8"/>
  <c r="CZ76" i="8"/>
  <c r="CZ28" i="8"/>
  <c r="CY4" i="8"/>
  <c r="CY500" i="8"/>
  <c r="CY471" i="8"/>
  <c r="CY428" i="8"/>
  <c r="CY399" i="8"/>
  <c r="CY369" i="8"/>
  <c r="CY354" i="8"/>
  <c r="CY321" i="8"/>
  <c r="CY272" i="8"/>
  <c r="CY252" i="8"/>
  <c r="CY236" i="8"/>
  <c r="CY216" i="8"/>
  <c r="CY200" i="8"/>
  <c r="CY180" i="8"/>
  <c r="CY164" i="8"/>
  <c r="CY144" i="8"/>
  <c r="CY128" i="8"/>
  <c r="CY108" i="8"/>
  <c r="CY92" i="8"/>
  <c r="CY72" i="8"/>
  <c r="CY56" i="8"/>
  <c r="CY35" i="8"/>
  <c r="CY14" i="8"/>
  <c r="CZ498" i="8"/>
  <c r="CZ426" i="8"/>
  <c r="CZ300" i="8"/>
  <c r="CZ266" i="8"/>
  <c r="CZ219" i="8"/>
  <c r="CZ171" i="8"/>
  <c r="CZ123" i="8"/>
  <c r="CZ75" i="8"/>
  <c r="CZ27" i="8"/>
  <c r="CY499" i="8"/>
  <c r="CY485" i="8"/>
  <c r="CY470" i="8"/>
  <c r="CY455" i="8"/>
  <c r="CY441" i="8"/>
  <c r="CY427" i="8"/>
  <c r="CY413" i="8"/>
  <c r="CY398" i="8"/>
  <c r="CY383" i="8"/>
  <c r="CY368" i="8"/>
  <c r="CY351" i="8"/>
  <c r="CY335" i="8"/>
  <c r="CY320" i="8"/>
  <c r="CY287" i="8"/>
  <c r="CY271" i="8"/>
  <c r="CY251" i="8"/>
  <c r="CY235" i="8"/>
  <c r="CY215" i="8"/>
  <c r="CY199" i="8"/>
  <c r="CY179" i="8"/>
  <c r="CY163" i="8"/>
  <c r="CY143" i="8"/>
  <c r="CY127" i="8"/>
  <c r="CY107" i="8"/>
  <c r="CY91" i="8"/>
  <c r="CY71" i="8"/>
  <c r="CY55" i="8"/>
  <c r="CY34" i="8"/>
  <c r="CY12" i="8"/>
  <c r="CZ496" i="8"/>
  <c r="CZ472" i="8"/>
  <c r="CZ448" i="8"/>
  <c r="CZ424" i="8"/>
  <c r="CZ400" i="8"/>
  <c r="CZ376" i="8"/>
  <c r="CZ352" i="8"/>
  <c r="CZ264" i="8"/>
  <c r="CZ122" i="8"/>
  <c r="CY512" i="8"/>
  <c r="CY468" i="8"/>
  <c r="CY440" i="8"/>
  <c r="CY396" i="8"/>
  <c r="CY367" i="8"/>
  <c r="CY350" i="8"/>
  <c r="CY334" i="8"/>
  <c r="CY319" i="8"/>
  <c r="CY286" i="8"/>
  <c r="CY270" i="8"/>
  <c r="CY250" i="8"/>
  <c r="CY234" i="8"/>
  <c r="CY214" i="8"/>
  <c r="CY198" i="8"/>
  <c r="CY178" i="8"/>
  <c r="CY162" i="8"/>
  <c r="CY142" i="8"/>
  <c r="CY126" i="8"/>
  <c r="CY106" i="8"/>
  <c r="CY90" i="8"/>
  <c r="CY70" i="8"/>
  <c r="CY54" i="8"/>
  <c r="CY33" i="8"/>
  <c r="CY11" i="8"/>
  <c r="CZ495" i="8"/>
  <c r="CZ423" i="8"/>
  <c r="CZ292" i="8"/>
  <c r="CZ256" i="8"/>
  <c r="CZ208" i="8"/>
  <c r="CZ160" i="8"/>
  <c r="CZ112" i="8"/>
  <c r="CZ64" i="8"/>
  <c r="CZ16" i="8"/>
  <c r="CY505" i="8"/>
  <c r="CZ505" i="8"/>
  <c r="CY493" i="8"/>
  <c r="CZ493" i="8"/>
  <c r="CY481" i="8"/>
  <c r="CZ481" i="8"/>
  <c r="CY469" i="8"/>
  <c r="CZ469" i="8"/>
  <c r="CY457" i="8"/>
  <c r="CZ457" i="8"/>
  <c r="CY445" i="8"/>
  <c r="CZ445" i="8"/>
  <c r="CY433" i="8"/>
  <c r="CZ433" i="8"/>
  <c r="CY421" i="8"/>
  <c r="CZ421" i="8"/>
  <c r="CY409" i="8"/>
  <c r="CZ409" i="8"/>
  <c r="CY397" i="8"/>
  <c r="CZ397" i="8"/>
  <c r="CY385" i="8"/>
  <c r="CZ385" i="8"/>
  <c r="CY373" i="8"/>
  <c r="CZ373" i="8"/>
  <c r="CY361" i="8"/>
  <c r="CZ361" i="8"/>
  <c r="CY349" i="8"/>
  <c r="CZ349" i="8"/>
  <c r="CY337" i="8"/>
  <c r="CZ337" i="8"/>
  <c r="CY325" i="8"/>
  <c r="CZ325" i="8"/>
  <c r="CY313" i="8"/>
  <c r="CZ313" i="8"/>
  <c r="CY301" i="8"/>
  <c r="CZ301" i="8"/>
  <c r="CY289" i="8"/>
  <c r="CZ289" i="8"/>
  <c r="CY277" i="8"/>
  <c r="CZ277" i="8"/>
  <c r="CY265" i="8"/>
  <c r="CZ265" i="8"/>
  <c r="CY253" i="8"/>
  <c r="CZ253" i="8"/>
  <c r="CY241" i="8"/>
  <c r="CZ241" i="8"/>
  <c r="CY229" i="8"/>
  <c r="CZ229" i="8"/>
  <c r="CY217" i="8"/>
  <c r="CZ217" i="8"/>
  <c r="CY205" i="8"/>
  <c r="CZ205" i="8"/>
  <c r="CY193" i="8"/>
  <c r="CZ193" i="8"/>
  <c r="CY181" i="8"/>
  <c r="CZ181" i="8"/>
  <c r="CY169" i="8"/>
  <c r="CZ169" i="8"/>
  <c r="CY157" i="8"/>
  <c r="CZ157" i="8"/>
  <c r="CY145" i="8"/>
  <c r="CZ145" i="8"/>
  <c r="CY133" i="8"/>
  <c r="CZ133" i="8"/>
  <c r="CY121" i="8"/>
  <c r="CZ121" i="8"/>
  <c r="CY109" i="8"/>
  <c r="CZ109" i="8"/>
  <c r="CY97" i="8"/>
  <c r="CZ97" i="8"/>
  <c r="CY85" i="8"/>
  <c r="CZ85" i="8"/>
  <c r="CY73" i="8"/>
  <c r="CZ73" i="8"/>
  <c r="CY61" i="8"/>
  <c r="CZ61" i="8"/>
  <c r="CY49" i="8"/>
  <c r="CZ49" i="8"/>
  <c r="CY37" i="8"/>
  <c r="CZ37" i="8"/>
  <c r="CY25" i="8"/>
  <c r="CZ25" i="8"/>
  <c r="CY13" i="8"/>
  <c r="CZ13" i="8"/>
  <c r="CY511" i="8"/>
  <c r="CY497" i="8"/>
  <c r="CY467" i="8"/>
  <c r="CY453" i="8"/>
  <c r="CY439" i="8"/>
  <c r="CY425" i="8"/>
  <c r="CY395" i="8"/>
  <c r="CY381" i="8"/>
  <c r="CY348" i="8"/>
  <c r="CY333" i="8"/>
  <c r="CY318" i="8"/>
  <c r="CY285" i="8"/>
  <c r="CY249" i="8"/>
  <c r="CY213" i="8"/>
  <c r="CY177" i="8"/>
  <c r="CY158" i="8"/>
  <c r="CY141" i="8"/>
  <c r="CY105" i="8"/>
  <c r="CY69" i="8"/>
  <c r="CY32" i="8"/>
  <c r="CY10" i="8"/>
  <c r="CZ255" i="8"/>
  <c r="CZ207" i="8"/>
  <c r="CZ159" i="8"/>
  <c r="CZ111" i="8"/>
  <c r="CZ63" i="8"/>
  <c r="CZ15" i="8"/>
  <c r="CY452" i="8"/>
  <c r="CY380" i="8"/>
  <c r="CY347" i="8"/>
  <c r="CY332" i="8"/>
  <c r="CY299" i="8"/>
  <c r="CY284" i="8"/>
  <c r="CY248" i="8"/>
  <c r="CY228" i="8"/>
  <c r="CY212" i="8"/>
  <c r="CY192" i="8"/>
  <c r="CY176" i="8"/>
  <c r="CY156" i="8"/>
  <c r="CY140" i="8"/>
  <c r="CY120" i="8"/>
  <c r="CY104" i="8"/>
  <c r="CY84" i="8"/>
  <c r="CY68" i="8"/>
  <c r="CY48" i="8"/>
  <c r="CY30" i="8"/>
  <c r="CY8" i="8"/>
  <c r="CZ316" i="8"/>
  <c r="CA273" i="8"/>
  <c r="CA155" i="8"/>
  <c r="CA144" i="8"/>
  <c r="CA22" i="8"/>
  <c r="CB359" i="8"/>
  <c r="CA431" i="8"/>
  <c r="CA397" i="8"/>
  <c r="CA287" i="8"/>
  <c r="CA432" i="8"/>
  <c r="CA297" i="8"/>
  <c r="CA168" i="8"/>
  <c r="CA46" i="8"/>
  <c r="CB364" i="8"/>
  <c r="CA417" i="8"/>
  <c r="CA275" i="8"/>
  <c r="CA153" i="8"/>
  <c r="CA23" i="8"/>
  <c r="CB316" i="8"/>
  <c r="CB311" i="8"/>
  <c r="CA504" i="8"/>
  <c r="CA395" i="8"/>
  <c r="CA251" i="8"/>
  <c r="CA131" i="8"/>
  <c r="CB268" i="8"/>
  <c r="CA503" i="8"/>
  <c r="CA373" i="8"/>
  <c r="CA249" i="8"/>
  <c r="CA129" i="8"/>
  <c r="CA10" i="8"/>
  <c r="CB263" i="8"/>
  <c r="CA491" i="8"/>
  <c r="CA371" i="8"/>
  <c r="CA227" i="8"/>
  <c r="CA120" i="8"/>
  <c r="CB502" i="8"/>
  <c r="CB215" i="8"/>
  <c r="CA490" i="8"/>
  <c r="CA225" i="8"/>
  <c r="CA107" i="8"/>
  <c r="CB471" i="8"/>
  <c r="CB203" i="8"/>
  <c r="CA460" i="8"/>
  <c r="CA358" i="8"/>
  <c r="CA95" i="8"/>
  <c r="CB467" i="8"/>
  <c r="CB143" i="8"/>
  <c r="CA458" i="8"/>
  <c r="CA336" i="8"/>
  <c r="CA201" i="8"/>
  <c r="CA72" i="8"/>
  <c r="CB443" i="8"/>
  <c r="CA455" i="8"/>
  <c r="CA335" i="8"/>
  <c r="CA179" i="8"/>
  <c r="CA48" i="8"/>
  <c r="CB412" i="8"/>
  <c r="CB71" i="8"/>
  <c r="CA446" i="8"/>
  <c r="CA318" i="8"/>
  <c r="CA177" i="8"/>
  <c r="CA47" i="8"/>
  <c r="CB407" i="8"/>
  <c r="CB59" i="8"/>
  <c r="CB512" i="8"/>
  <c r="CA512" i="8"/>
  <c r="CB500" i="8"/>
  <c r="CA500" i="8"/>
  <c r="CB488" i="8"/>
  <c r="CA488" i="8"/>
  <c r="CB476" i="8"/>
  <c r="CA476" i="8"/>
  <c r="CB464" i="8"/>
  <c r="CA464" i="8"/>
  <c r="CB452" i="8"/>
  <c r="CA452" i="8"/>
  <c r="CB440" i="8"/>
  <c r="CA440" i="8"/>
  <c r="CB428" i="8"/>
  <c r="CA428" i="8"/>
  <c r="CB416" i="8"/>
  <c r="CA416" i="8"/>
  <c r="CB404" i="8"/>
  <c r="CA404" i="8"/>
  <c r="CB392" i="8"/>
  <c r="CA392" i="8"/>
  <c r="CB380" i="8"/>
  <c r="CA380" i="8"/>
  <c r="CB368" i="8"/>
  <c r="CA368" i="8"/>
  <c r="CB356" i="8"/>
  <c r="CA356" i="8"/>
  <c r="CB344" i="8"/>
  <c r="CA344" i="8"/>
  <c r="CB332" i="8"/>
  <c r="CA332" i="8"/>
  <c r="CB320" i="8"/>
  <c r="CA320" i="8"/>
  <c r="CB308" i="8"/>
  <c r="CA308" i="8"/>
  <c r="CB296" i="8"/>
  <c r="CA296" i="8"/>
  <c r="CB284" i="8"/>
  <c r="CA284" i="8"/>
  <c r="CB272" i="8"/>
  <c r="CA272" i="8"/>
  <c r="CB260" i="8"/>
  <c r="CA260" i="8"/>
  <c r="CB248" i="8"/>
  <c r="CA248" i="8"/>
  <c r="CB236" i="8"/>
  <c r="CA236" i="8"/>
  <c r="CB224" i="8"/>
  <c r="CA224" i="8"/>
  <c r="CB212" i="8"/>
  <c r="CA212" i="8"/>
  <c r="CB200" i="8"/>
  <c r="CA200" i="8"/>
  <c r="CB188" i="8"/>
  <c r="CA188" i="8"/>
  <c r="CB176" i="8"/>
  <c r="CA176" i="8"/>
  <c r="CB164" i="8"/>
  <c r="CA164" i="8"/>
  <c r="CB152" i="8"/>
  <c r="CA152" i="8"/>
  <c r="CB140" i="8"/>
  <c r="CA140" i="8"/>
  <c r="CB128" i="8"/>
  <c r="CA128" i="8"/>
  <c r="CB116" i="8"/>
  <c r="CA116" i="8"/>
  <c r="CB104" i="8"/>
  <c r="CA104" i="8"/>
  <c r="CB92" i="8"/>
  <c r="CA92" i="8"/>
  <c r="CB80" i="8"/>
  <c r="CA80" i="8"/>
  <c r="CB68" i="8"/>
  <c r="CA68" i="8"/>
  <c r="CB56" i="8"/>
  <c r="CA56" i="8"/>
  <c r="CB44" i="8"/>
  <c r="CA44" i="8"/>
  <c r="CB32" i="8"/>
  <c r="CA32" i="8"/>
  <c r="CB20" i="8"/>
  <c r="CA20" i="8"/>
  <c r="CB8" i="8"/>
  <c r="CA8" i="8"/>
  <c r="CA505" i="8"/>
  <c r="CA477" i="8"/>
  <c r="CA462" i="8"/>
  <c r="CA447" i="8"/>
  <c r="CA433" i="8"/>
  <c r="CA418" i="8"/>
  <c r="CA400" i="8"/>
  <c r="CA381" i="8"/>
  <c r="CA337" i="8"/>
  <c r="CA319" i="8"/>
  <c r="CA298" i="8"/>
  <c r="CA276" i="8"/>
  <c r="CA252" i="8"/>
  <c r="CA228" i="8"/>
  <c r="CA204" i="8"/>
  <c r="CA180" i="8"/>
  <c r="CA156" i="8"/>
  <c r="CA132" i="8"/>
  <c r="CA108" i="8"/>
  <c r="CA82" i="8"/>
  <c r="CA54" i="8"/>
  <c r="CB472" i="8"/>
  <c r="CB323" i="8"/>
  <c r="CB220" i="8"/>
  <c r="CB148" i="8"/>
  <c r="CB76" i="8"/>
  <c r="CA475" i="8"/>
  <c r="CA379" i="8"/>
  <c r="CA79" i="8"/>
  <c r="CA489" i="8"/>
  <c r="CA474" i="8"/>
  <c r="CA459" i="8"/>
  <c r="CA445" i="8"/>
  <c r="CA415" i="8"/>
  <c r="CA396" i="8"/>
  <c r="CA378" i="8"/>
  <c r="CA357" i="8"/>
  <c r="CA313" i="8"/>
  <c r="CA295" i="8"/>
  <c r="CA274" i="8"/>
  <c r="CA250" i="8"/>
  <c r="CA226" i="8"/>
  <c r="CA202" i="8"/>
  <c r="CA178" i="8"/>
  <c r="CA154" i="8"/>
  <c r="CA130" i="8"/>
  <c r="CA106" i="8"/>
  <c r="CA78" i="8"/>
  <c r="CA19" i="8"/>
  <c r="CB496" i="8"/>
  <c r="CB470" i="8"/>
  <c r="CB442" i="8"/>
  <c r="CB411" i="8"/>
  <c r="CB363" i="8"/>
  <c r="CB315" i="8"/>
  <c r="CB267" i="8"/>
  <c r="CB208" i="8"/>
  <c r="CB136" i="8"/>
  <c r="CB64" i="8"/>
  <c r="CB497" i="8"/>
  <c r="CA497" i="8"/>
  <c r="CB485" i="8"/>
  <c r="CA485" i="8"/>
  <c r="CB473" i="8"/>
  <c r="CA473" i="8"/>
  <c r="CB461" i="8"/>
  <c r="CA461" i="8"/>
  <c r="CB449" i="8"/>
  <c r="CA449" i="8"/>
  <c r="CB437" i="8"/>
  <c r="CA437" i="8"/>
  <c r="CB425" i="8"/>
  <c r="CA425" i="8"/>
  <c r="CB413" i="8"/>
  <c r="CA413" i="8"/>
  <c r="CB401" i="8"/>
  <c r="CA401" i="8"/>
  <c r="CB389" i="8"/>
  <c r="CA389" i="8"/>
  <c r="CB377" i="8"/>
  <c r="CA377" i="8"/>
  <c r="CB365" i="8"/>
  <c r="CA365" i="8"/>
  <c r="CB353" i="8"/>
  <c r="CA353" i="8"/>
  <c r="CB341" i="8"/>
  <c r="CA341" i="8"/>
  <c r="CB329" i="8"/>
  <c r="CA329" i="8"/>
  <c r="CB317" i="8"/>
  <c r="CA317" i="8"/>
  <c r="CB305" i="8"/>
  <c r="CA305" i="8"/>
  <c r="CB293" i="8"/>
  <c r="CA293" i="8"/>
  <c r="CB281" i="8"/>
  <c r="CA281" i="8"/>
  <c r="CB269" i="8"/>
  <c r="CA269" i="8"/>
  <c r="CB257" i="8"/>
  <c r="CA257" i="8"/>
  <c r="CB245" i="8"/>
  <c r="CA245" i="8"/>
  <c r="CB233" i="8"/>
  <c r="CA233" i="8"/>
  <c r="CB221" i="8"/>
  <c r="CA221" i="8"/>
  <c r="CB209" i="8"/>
  <c r="CA209" i="8"/>
  <c r="CB197" i="8"/>
  <c r="CA197" i="8"/>
  <c r="CB185" i="8"/>
  <c r="CA185" i="8"/>
  <c r="CB173" i="8"/>
  <c r="CA173" i="8"/>
  <c r="CB161" i="8"/>
  <c r="CA161" i="8"/>
  <c r="CB149" i="8"/>
  <c r="CA149" i="8"/>
  <c r="CB137" i="8"/>
  <c r="CA137" i="8"/>
  <c r="CB125" i="8"/>
  <c r="CA125" i="8"/>
  <c r="CB113" i="8"/>
  <c r="CA113" i="8"/>
  <c r="CB101" i="8"/>
  <c r="CA101" i="8"/>
  <c r="CB89" i="8"/>
  <c r="CA89" i="8"/>
  <c r="CB77" i="8"/>
  <c r="CA77" i="8"/>
  <c r="CB65" i="8"/>
  <c r="CA65" i="8"/>
  <c r="CB53" i="8"/>
  <c r="CA53" i="8"/>
  <c r="CB41" i="8"/>
  <c r="CA41" i="8"/>
  <c r="CB29" i="8"/>
  <c r="CA29" i="8"/>
  <c r="CB17" i="8"/>
  <c r="CA17" i="8"/>
  <c r="CB5" i="8"/>
  <c r="CA5" i="8"/>
  <c r="CA487" i="8"/>
  <c r="CA444" i="8"/>
  <c r="CA430" i="8"/>
  <c r="CA414" i="8"/>
  <c r="CA355" i="8"/>
  <c r="CA334" i="8"/>
  <c r="CA312" i="8"/>
  <c r="CA294" i="8"/>
  <c r="CA103" i="8"/>
  <c r="CA18" i="8"/>
  <c r="CB495" i="8"/>
  <c r="CB436" i="8"/>
  <c r="CA4" i="8"/>
  <c r="CA501" i="8"/>
  <c r="CA486" i="8"/>
  <c r="CA457" i="8"/>
  <c r="CA429" i="8"/>
  <c r="CA394" i="8"/>
  <c r="CA372" i="8"/>
  <c r="CA354" i="8"/>
  <c r="CA333" i="8"/>
  <c r="CA289" i="8"/>
  <c r="CA271" i="8"/>
  <c r="CA247" i="8"/>
  <c r="CA223" i="8"/>
  <c r="CA199" i="8"/>
  <c r="CA175" i="8"/>
  <c r="CA151" i="8"/>
  <c r="CA127" i="8"/>
  <c r="CA102" i="8"/>
  <c r="CA43" i="8"/>
  <c r="CA12" i="8"/>
  <c r="CB494" i="8"/>
  <c r="CB466" i="8"/>
  <c r="CB435" i="8"/>
  <c r="CB352" i="8"/>
  <c r="CB304" i="8"/>
  <c r="CB256" i="8"/>
  <c r="CB196" i="8"/>
  <c r="CB124" i="8"/>
  <c r="CB52" i="8"/>
  <c r="CA231" i="8"/>
  <c r="CB231" i="8"/>
  <c r="CA219" i="8"/>
  <c r="CB219" i="8"/>
  <c r="CA207" i="8"/>
  <c r="CB207" i="8"/>
  <c r="CA195" i="8"/>
  <c r="CB195" i="8"/>
  <c r="CA183" i="8"/>
  <c r="CB183" i="8"/>
  <c r="CA171" i="8"/>
  <c r="CB171" i="8"/>
  <c r="CA159" i="8"/>
  <c r="CB159" i="8"/>
  <c r="CA147" i="8"/>
  <c r="CB147" i="8"/>
  <c r="CA135" i="8"/>
  <c r="CB135" i="8"/>
  <c r="CA123" i="8"/>
  <c r="CB123" i="8"/>
  <c r="CA111" i="8"/>
  <c r="CB111" i="8"/>
  <c r="CA99" i="8"/>
  <c r="CB99" i="8"/>
  <c r="CA87" i="8"/>
  <c r="CB87" i="8"/>
  <c r="CA75" i="8"/>
  <c r="CB75" i="8"/>
  <c r="CA63" i="8"/>
  <c r="CB63" i="8"/>
  <c r="CA51" i="8"/>
  <c r="CB51" i="8"/>
  <c r="CA39" i="8"/>
  <c r="CB39" i="8"/>
  <c r="CA27" i="8"/>
  <c r="CB27" i="8"/>
  <c r="CA15" i="8"/>
  <c r="CB15" i="8"/>
  <c r="CA499" i="8"/>
  <c r="CA484" i="8"/>
  <c r="CA456" i="8"/>
  <c r="CA427" i="8"/>
  <c r="CA409" i="8"/>
  <c r="CA393" i="8"/>
  <c r="CA349" i="8"/>
  <c r="CA331" i="8"/>
  <c r="CA310" i="8"/>
  <c r="CA288" i="8"/>
  <c r="CA270" i="8"/>
  <c r="CA246" i="8"/>
  <c r="CA222" i="8"/>
  <c r="CA198" i="8"/>
  <c r="CA174" i="8"/>
  <c r="CA150" i="8"/>
  <c r="CA126" i="8"/>
  <c r="CA96" i="8"/>
  <c r="CA70" i="8"/>
  <c r="CA42" i="8"/>
  <c r="CB434" i="8"/>
  <c r="CB399" i="8"/>
  <c r="CB351" i="8"/>
  <c r="CB303" i="8"/>
  <c r="CB255" i="8"/>
  <c r="CB191" i="8"/>
  <c r="CB119" i="8"/>
  <c r="CA410" i="8"/>
  <c r="CB410" i="8"/>
  <c r="CA398" i="8"/>
  <c r="CB398" i="8"/>
  <c r="CA386" i="8"/>
  <c r="CB386" i="8"/>
  <c r="CA374" i="8"/>
  <c r="CB374" i="8"/>
  <c r="CA362" i="8"/>
  <c r="CB362" i="8"/>
  <c r="CA350" i="8"/>
  <c r="CB350" i="8"/>
  <c r="CA338" i="8"/>
  <c r="CB338" i="8"/>
  <c r="CA326" i="8"/>
  <c r="CB326" i="8"/>
  <c r="CA314" i="8"/>
  <c r="CB314" i="8"/>
  <c r="CA302" i="8"/>
  <c r="CB302" i="8"/>
  <c r="CA290" i="8"/>
  <c r="CB290" i="8"/>
  <c r="CA278" i="8"/>
  <c r="CB278" i="8"/>
  <c r="CA266" i="8"/>
  <c r="CB266" i="8"/>
  <c r="CA254" i="8"/>
  <c r="CB254" i="8"/>
  <c r="CA242" i="8"/>
  <c r="CB242" i="8"/>
  <c r="CA230" i="8"/>
  <c r="CB230" i="8"/>
  <c r="CA218" i="8"/>
  <c r="CB218" i="8"/>
  <c r="CA206" i="8"/>
  <c r="CB206" i="8"/>
  <c r="CA194" i="8"/>
  <c r="CB194" i="8"/>
  <c r="CA182" i="8"/>
  <c r="CB182" i="8"/>
  <c r="CA170" i="8"/>
  <c r="CB170" i="8"/>
  <c r="CA158" i="8"/>
  <c r="CB158" i="8"/>
  <c r="CA146" i="8"/>
  <c r="CB146" i="8"/>
  <c r="CA134" i="8"/>
  <c r="CB134" i="8"/>
  <c r="CA122" i="8"/>
  <c r="CB122" i="8"/>
  <c r="CA110" i="8"/>
  <c r="CB110" i="8"/>
  <c r="CA98" i="8"/>
  <c r="CB98" i="8"/>
  <c r="CA86" i="8"/>
  <c r="CB86" i="8"/>
  <c r="CA74" i="8"/>
  <c r="CB74" i="8"/>
  <c r="CA62" i="8"/>
  <c r="CB62" i="8"/>
  <c r="CA50" i="8"/>
  <c r="CB50" i="8"/>
  <c r="CA38" i="8"/>
  <c r="CB38" i="8"/>
  <c r="CA26" i="8"/>
  <c r="CB26" i="8"/>
  <c r="CA14" i="8"/>
  <c r="CB14" i="8"/>
  <c r="CA511" i="8"/>
  <c r="CA498" i="8"/>
  <c r="CA483" i="8"/>
  <c r="CA469" i="8"/>
  <c r="CA441" i="8"/>
  <c r="CA426" i="8"/>
  <c r="CA408" i="8"/>
  <c r="CA391" i="8"/>
  <c r="CA370" i="8"/>
  <c r="CA348" i="8"/>
  <c r="CA330" i="8"/>
  <c r="CA309" i="8"/>
  <c r="CA264" i="8"/>
  <c r="CA240" i="8"/>
  <c r="CA216" i="8"/>
  <c r="CA192" i="8"/>
  <c r="CA67" i="8"/>
  <c r="CB347" i="8"/>
  <c r="CB299" i="8"/>
  <c r="CB184" i="8"/>
  <c r="CB112" i="8"/>
  <c r="CB40" i="8"/>
  <c r="CA265" i="8"/>
  <c r="CB265" i="8"/>
  <c r="CA253" i="8"/>
  <c r="CB253" i="8"/>
  <c r="CA241" i="8"/>
  <c r="CB241" i="8"/>
  <c r="CA229" i="8"/>
  <c r="CB229" i="8"/>
  <c r="CA217" i="8"/>
  <c r="CB217" i="8"/>
  <c r="CA205" i="8"/>
  <c r="CB205" i="8"/>
  <c r="CA193" i="8"/>
  <c r="CB193" i="8"/>
  <c r="CA181" i="8"/>
  <c r="CB181" i="8"/>
  <c r="CA169" i="8"/>
  <c r="CB169" i="8"/>
  <c r="CA157" i="8"/>
  <c r="CB157" i="8"/>
  <c r="CA145" i="8"/>
  <c r="CB145" i="8"/>
  <c r="CA133" i="8"/>
  <c r="CB133" i="8"/>
  <c r="CA121" i="8"/>
  <c r="CB121" i="8"/>
  <c r="CA109" i="8"/>
  <c r="CB109" i="8"/>
  <c r="CA97" i="8"/>
  <c r="CB97" i="8"/>
  <c r="CA85" i="8"/>
  <c r="CB85" i="8"/>
  <c r="CA73" i="8"/>
  <c r="CB73" i="8"/>
  <c r="CA61" i="8"/>
  <c r="CB61" i="8"/>
  <c r="CA49" i="8"/>
  <c r="CB49" i="8"/>
  <c r="CA37" i="8"/>
  <c r="CB37" i="8"/>
  <c r="CA25" i="8"/>
  <c r="CB25" i="8"/>
  <c r="CA13" i="8"/>
  <c r="CB13" i="8"/>
  <c r="CA510" i="8"/>
  <c r="CA482" i="8"/>
  <c r="CA468" i="8"/>
  <c r="CA454" i="8"/>
  <c r="CA439" i="8"/>
  <c r="CA424" i="8"/>
  <c r="CA390" i="8"/>
  <c r="CA369" i="8"/>
  <c r="CA325" i="8"/>
  <c r="CA307" i="8"/>
  <c r="CA286" i="8"/>
  <c r="CA239" i="8"/>
  <c r="CA167" i="8"/>
  <c r="CA94" i="8"/>
  <c r="CA66" i="8"/>
  <c r="CA35" i="8"/>
  <c r="CA7" i="8"/>
  <c r="CB388" i="8"/>
  <c r="CB340" i="8"/>
  <c r="CB292" i="8"/>
  <c r="CB244" i="8"/>
  <c r="BD116" i="8"/>
  <c r="CA509" i="8"/>
  <c r="CA481" i="8"/>
  <c r="CA453" i="8"/>
  <c r="CA438" i="8"/>
  <c r="CA423" i="8"/>
  <c r="CA406" i="8"/>
  <c r="CA385" i="8"/>
  <c r="CA367" i="8"/>
  <c r="CA346" i="8"/>
  <c r="CA324" i="8"/>
  <c r="CA306" i="8"/>
  <c r="CA285" i="8"/>
  <c r="CA262" i="8"/>
  <c r="CA238" i="8"/>
  <c r="CA214" i="8"/>
  <c r="CA190" i="8"/>
  <c r="CA166" i="8"/>
  <c r="CA142" i="8"/>
  <c r="CA118" i="8"/>
  <c r="CA91" i="8"/>
  <c r="CA60" i="8"/>
  <c r="CA34" i="8"/>
  <c r="CA6" i="8"/>
  <c r="CB387" i="8"/>
  <c r="CB339" i="8"/>
  <c r="CB291" i="8"/>
  <c r="CB243" i="8"/>
  <c r="CB172" i="8"/>
  <c r="CB100" i="8"/>
  <c r="CB28" i="8"/>
  <c r="BD100" i="8"/>
  <c r="CA508" i="8"/>
  <c r="CA480" i="8"/>
  <c r="CA451" i="8"/>
  <c r="CA421" i="8"/>
  <c r="CA405" i="8"/>
  <c r="CA384" i="8"/>
  <c r="CA366" i="8"/>
  <c r="CA345" i="8"/>
  <c r="CA301" i="8"/>
  <c r="CA283" i="8"/>
  <c r="CA261" i="8"/>
  <c r="CA237" i="8"/>
  <c r="CA213" i="8"/>
  <c r="CA189" i="8"/>
  <c r="CA165" i="8"/>
  <c r="CA141" i="8"/>
  <c r="CA117" i="8"/>
  <c r="CA90" i="8"/>
  <c r="CA31" i="8"/>
  <c r="CB383" i="8"/>
  <c r="BE460" i="8"/>
  <c r="CA507" i="8"/>
  <c r="CA493" i="8"/>
  <c r="CA479" i="8"/>
  <c r="CA465" i="8"/>
  <c r="CA450" i="8"/>
  <c r="CA420" i="8"/>
  <c r="CA403" i="8"/>
  <c r="CA361" i="8"/>
  <c r="CA343" i="8"/>
  <c r="CA322" i="8"/>
  <c r="CA300" i="8"/>
  <c r="CA282" i="8"/>
  <c r="CA259" i="8"/>
  <c r="CA235" i="8"/>
  <c r="CA211" i="8"/>
  <c r="CA187" i="8"/>
  <c r="CA163" i="8"/>
  <c r="CA139" i="8"/>
  <c r="CA115" i="8"/>
  <c r="CA84" i="8"/>
  <c r="CA58" i="8"/>
  <c r="CA30" i="8"/>
  <c r="CB448" i="8"/>
  <c r="CB422" i="8"/>
  <c r="CB376" i="8"/>
  <c r="CB328" i="8"/>
  <c r="CB280" i="8"/>
  <c r="CB232" i="8"/>
  <c r="CB160" i="8"/>
  <c r="CB88" i="8"/>
  <c r="CB16" i="8"/>
  <c r="CB105" i="8"/>
  <c r="CA105" i="8"/>
  <c r="CB93" i="8"/>
  <c r="CA93" i="8"/>
  <c r="CB81" i="8"/>
  <c r="CA81" i="8"/>
  <c r="CB69" i="8"/>
  <c r="CA69" i="8"/>
  <c r="CB57" i="8"/>
  <c r="CA57" i="8"/>
  <c r="CB45" i="8"/>
  <c r="CA45" i="8"/>
  <c r="CB33" i="8"/>
  <c r="CA33" i="8"/>
  <c r="CB21" i="8"/>
  <c r="CA21" i="8"/>
  <c r="CB9" i="8"/>
  <c r="CA9" i="8"/>
  <c r="CA506" i="8"/>
  <c r="CA492" i="8"/>
  <c r="CA478" i="8"/>
  <c r="CA463" i="8"/>
  <c r="CA419" i="8"/>
  <c r="CA402" i="8"/>
  <c r="CA382" i="8"/>
  <c r="CA360" i="8"/>
  <c r="CA342" i="8"/>
  <c r="CA321" i="8"/>
  <c r="CA277" i="8"/>
  <c r="CA258" i="8"/>
  <c r="CA234" i="8"/>
  <c r="CA210" i="8"/>
  <c r="CA186" i="8"/>
  <c r="CA162" i="8"/>
  <c r="CA138" i="8"/>
  <c r="CA114" i="8"/>
  <c r="CA83" i="8"/>
  <c r="CA55" i="8"/>
  <c r="CA24" i="8"/>
  <c r="CB375" i="8"/>
  <c r="CB327" i="8"/>
  <c r="CB279" i="8"/>
  <c r="BD489" i="8"/>
  <c r="BD502" i="8"/>
  <c r="BD323" i="8"/>
  <c r="BD118" i="8"/>
  <c r="BE496" i="8"/>
  <c r="BD475" i="8"/>
  <c r="BD293" i="8"/>
  <c r="BE424" i="8"/>
  <c r="BD461" i="8"/>
  <c r="BD275" i="8"/>
  <c r="BD79" i="8"/>
  <c r="BE388" i="8"/>
  <c r="BD447" i="8"/>
  <c r="BD260" i="8"/>
  <c r="BD57" i="8"/>
  <c r="BE352" i="8"/>
  <c r="AD180" i="8"/>
  <c r="BD431" i="8"/>
  <c r="BD245" i="8"/>
  <c r="BD55" i="8"/>
  <c r="BE316" i="8"/>
  <c r="AD144" i="8"/>
  <c r="BD417" i="8"/>
  <c r="BD227" i="8"/>
  <c r="BD35" i="8"/>
  <c r="BE280" i="8"/>
  <c r="BD403" i="8"/>
  <c r="BD211" i="8"/>
  <c r="BD33" i="8"/>
  <c r="BE244" i="8"/>
  <c r="BD389" i="8"/>
  <c r="BD191" i="8"/>
  <c r="BD31" i="8"/>
  <c r="BE205" i="8"/>
  <c r="BD371" i="8"/>
  <c r="BD175" i="8"/>
  <c r="BD17" i="8"/>
  <c r="BE157" i="8"/>
  <c r="BD356" i="8"/>
  <c r="BD155" i="8"/>
  <c r="BD11" i="8"/>
  <c r="BE109" i="8"/>
  <c r="BD341" i="8"/>
  <c r="BD139" i="8"/>
  <c r="BD9" i="8"/>
  <c r="BE61" i="8"/>
  <c r="BE222" i="8"/>
  <c r="BD222" i="8"/>
  <c r="BE210" i="8"/>
  <c r="BD210" i="8"/>
  <c r="BE198" i="8"/>
  <c r="BD198" i="8"/>
  <c r="BE186" i="8"/>
  <c r="BD186" i="8"/>
  <c r="BE174" i="8"/>
  <c r="BD174" i="8"/>
  <c r="BE162" i="8"/>
  <c r="BD162" i="8"/>
  <c r="BE150" i="8"/>
  <c r="BD150" i="8"/>
  <c r="BE138" i="8"/>
  <c r="BD138" i="8"/>
  <c r="BE126" i="8"/>
  <c r="BD126" i="8"/>
  <c r="BE114" i="8"/>
  <c r="BD114" i="8"/>
  <c r="BE102" i="8"/>
  <c r="BD102" i="8"/>
  <c r="BE90" i="8"/>
  <c r="BD90" i="8"/>
  <c r="BE78" i="8"/>
  <c r="BD78" i="8"/>
  <c r="BE66" i="8"/>
  <c r="BD66" i="8"/>
  <c r="BE54" i="8"/>
  <c r="BD54" i="8"/>
  <c r="BE42" i="8"/>
  <c r="BD42" i="8"/>
  <c r="BE30" i="8"/>
  <c r="BD30" i="8"/>
  <c r="BE18" i="8"/>
  <c r="BD18" i="8"/>
  <c r="BE6" i="8"/>
  <c r="BD6" i="8"/>
  <c r="BE5" i="8"/>
  <c r="BD5" i="8"/>
  <c r="BD501" i="8"/>
  <c r="BD488" i="8"/>
  <c r="BD474" i="8"/>
  <c r="BD446" i="8"/>
  <c r="BD430" i="8"/>
  <c r="BD416" i="8"/>
  <c r="BD402" i="8"/>
  <c r="BD370" i="8"/>
  <c r="BD355" i="8"/>
  <c r="BD340" i="8"/>
  <c r="BD322" i="8"/>
  <c r="BD307" i="8"/>
  <c r="BD292" i="8"/>
  <c r="BD274" i="8"/>
  <c r="BD259" i="8"/>
  <c r="BD226" i="8"/>
  <c r="BD209" i="8"/>
  <c r="BD190" i="8"/>
  <c r="BD173" i="8"/>
  <c r="BD154" i="8"/>
  <c r="BD137" i="8"/>
  <c r="BD117" i="8"/>
  <c r="BD95" i="8"/>
  <c r="BD77" i="8"/>
  <c r="BD56" i="8"/>
  <c r="BD34" i="8"/>
  <c r="BD16" i="8"/>
  <c r="BE495" i="8"/>
  <c r="BE459" i="8"/>
  <c r="BE423" i="8"/>
  <c r="BE387" i="8"/>
  <c r="BE351" i="8"/>
  <c r="BE315" i="8"/>
  <c r="BE279" i="8"/>
  <c r="BE243" i="8"/>
  <c r="BE196" i="8"/>
  <c r="BE148" i="8"/>
  <c r="BE52" i="8"/>
  <c r="BD4" i="8"/>
  <c r="BD500" i="8"/>
  <c r="BD487" i="8"/>
  <c r="BD473" i="8"/>
  <c r="BD443" i="8"/>
  <c r="BD429" i="8"/>
  <c r="BD415" i="8"/>
  <c r="BD401" i="8"/>
  <c r="BD386" i="8"/>
  <c r="BD369" i="8"/>
  <c r="BD354" i="8"/>
  <c r="BD338" i="8"/>
  <c r="BD321" i="8"/>
  <c r="BD306" i="8"/>
  <c r="BD290" i="8"/>
  <c r="BD273" i="8"/>
  <c r="BD258" i="8"/>
  <c r="BD242" i="8"/>
  <c r="BD225" i="8"/>
  <c r="BD208" i="8"/>
  <c r="BD189" i="8"/>
  <c r="BD172" i="8"/>
  <c r="BD153" i="8"/>
  <c r="BD136" i="8"/>
  <c r="BD94" i="8"/>
  <c r="BD76" i="8"/>
  <c r="BE494" i="8"/>
  <c r="BE458" i="8"/>
  <c r="BE422" i="8"/>
  <c r="BE350" i="8"/>
  <c r="BE314" i="8"/>
  <c r="BE278" i="8"/>
  <c r="BE195" i="8"/>
  <c r="BE147" i="8"/>
  <c r="BE99" i="8"/>
  <c r="BE51" i="8"/>
  <c r="BD512" i="8"/>
  <c r="BD499" i="8"/>
  <c r="BD486" i="8"/>
  <c r="BD472" i="8"/>
  <c r="BD442" i="8"/>
  <c r="BD428" i="8"/>
  <c r="BD414" i="8"/>
  <c r="BD400" i="8"/>
  <c r="BD383" i="8"/>
  <c r="BD368" i="8"/>
  <c r="BD353" i="8"/>
  <c r="BD335" i="8"/>
  <c r="BD320" i="8"/>
  <c r="BD305" i="8"/>
  <c r="BD287" i="8"/>
  <c r="BD272" i="8"/>
  <c r="BD257" i="8"/>
  <c r="BD239" i="8"/>
  <c r="BD224" i="8"/>
  <c r="BD206" i="8"/>
  <c r="BD188" i="8"/>
  <c r="BD170" i="8"/>
  <c r="BD152" i="8"/>
  <c r="BD134" i="8"/>
  <c r="BD115" i="8"/>
  <c r="BD93" i="8"/>
  <c r="BD71" i="8"/>
  <c r="BD53" i="8"/>
  <c r="BD32" i="8"/>
  <c r="BD10" i="8"/>
  <c r="BE493" i="8"/>
  <c r="BE457" i="8"/>
  <c r="BE421" i="8"/>
  <c r="BE385" i="8"/>
  <c r="BE349" i="8"/>
  <c r="BE313" i="8"/>
  <c r="BE277" i="8"/>
  <c r="BE241" i="8"/>
  <c r="BE193" i="8"/>
  <c r="BE145" i="8"/>
  <c r="BE97" i="8"/>
  <c r="BE49" i="8"/>
  <c r="BD122" i="8"/>
  <c r="BE122" i="8"/>
  <c r="BD110" i="8"/>
  <c r="BE110" i="8"/>
  <c r="BD98" i="8"/>
  <c r="BE98" i="8"/>
  <c r="BD86" i="8"/>
  <c r="BE86" i="8"/>
  <c r="BD74" i="8"/>
  <c r="BE74" i="8"/>
  <c r="BD62" i="8"/>
  <c r="BE62" i="8"/>
  <c r="BD50" i="8"/>
  <c r="BE50" i="8"/>
  <c r="BD38" i="8"/>
  <c r="BE38" i="8"/>
  <c r="BD26" i="8"/>
  <c r="BE26" i="8"/>
  <c r="BD14" i="8"/>
  <c r="BE14" i="8"/>
  <c r="BD511" i="8"/>
  <c r="BD498" i="8"/>
  <c r="BD485" i="8"/>
  <c r="BD471" i="8"/>
  <c r="BD455" i="8"/>
  <c r="BD441" i="8"/>
  <c r="BD427" i="8"/>
  <c r="BD413" i="8"/>
  <c r="BD399" i="8"/>
  <c r="BD382" i="8"/>
  <c r="BD367" i="8"/>
  <c r="BD334" i="8"/>
  <c r="BD319" i="8"/>
  <c r="BD304" i="8"/>
  <c r="BD286" i="8"/>
  <c r="BD271" i="8"/>
  <c r="BD256" i="8"/>
  <c r="BD238" i="8"/>
  <c r="BD223" i="8"/>
  <c r="BD203" i="8"/>
  <c r="BD187" i="8"/>
  <c r="BD167" i="8"/>
  <c r="BD151" i="8"/>
  <c r="BD131" i="8"/>
  <c r="BD113" i="8"/>
  <c r="BD92" i="8"/>
  <c r="BD70" i="8"/>
  <c r="BE484" i="8"/>
  <c r="BE448" i="8"/>
  <c r="BE412" i="8"/>
  <c r="BE376" i="8"/>
  <c r="BE268" i="8"/>
  <c r="BE232" i="8"/>
  <c r="BE184" i="8"/>
  <c r="BE88" i="8"/>
  <c r="BE40" i="8"/>
  <c r="BD13" i="8"/>
  <c r="BE13" i="8"/>
  <c r="BD510" i="8"/>
  <c r="BD497" i="8"/>
  <c r="BD470" i="8"/>
  <c r="BD454" i="8"/>
  <c r="BD440" i="8"/>
  <c r="BD426" i="8"/>
  <c r="BD398" i="8"/>
  <c r="BD381" i="8"/>
  <c r="BD366" i="8"/>
  <c r="BD333" i="8"/>
  <c r="BD318" i="8"/>
  <c r="BD302" i="8"/>
  <c r="BD285" i="8"/>
  <c r="BD270" i="8"/>
  <c r="BD254" i="8"/>
  <c r="BD237" i="8"/>
  <c r="BD221" i="8"/>
  <c r="BD202" i="8"/>
  <c r="BD185" i="8"/>
  <c r="BD166" i="8"/>
  <c r="BD149" i="8"/>
  <c r="BD130" i="8"/>
  <c r="BD112" i="8"/>
  <c r="BD91" i="8"/>
  <c r="BD69" i="8"/>
  <c r="BD47" i="8"/>
  <c r="BD29" i="8"/>
  <c r="BD8" i="8"/>
  <c r="BE483" i="8"/>
  <c r="BE411" i="8"/>
  <c r="BE375" i="8"/>
  <c r="BE339" i="8"/>
  <c r="BE303" i="8"/>
  <c r="BE267" i="8"/>
  <c r="BE231" i="8"/>
  <c r="BE183" i="8"/>
  <c r="BE135" i="8"/>
  <c r="BE87" i="8"/>
  <c r="BE39" i="8"/>
  <c r="BD504" i="8"/>
  <c r="BE504" i="8"/>
  <c r="BD492" i="8"/>
  <c r="BE492" i="8"/>
  <c r="BD480" i="8"/>
  <c r="BE480" i="8"/>
  <c r="BD468" i="8"/>
  <c r="BE468" i="8"/>
  <c r="BD456" i="8"/>
  <c r="BE456" i="8"/>
  <c r="BD444" i="8"/>
  <c r="BE444" i="8"/>
  <c r="BD432" i="8"/>
  <c r="BE432" i="8"/>
  <c r="BD420" i="8"/>
  <c r="BE420" i="8"/>
  <c r="BD408" i="8"/>
  <c r="BE408" i="8"/>
  <c r="BD396" i="8"/>
  <c r="BE396" i="8"/>
  <c r="BD384" i="8"/>
  <c r="BE384" i="8"/>
  <c r="BD372" i="8"/>
  <c r="BE372" i="8"/>
  <c r="BD360" i="8"/>
  <c r="BE360" i="8"/>
  <c r="BD348" i="8"/>
  <c r="BE348" i="8"/>
  <c r="BD336" i="8"/>
  <c r="BE336" i="8"/>
  <c r="BD324" i="8"/>
  <c r="BE324" i="8"/>
  <c r="BD312" i="8"/>
  <c r="BE312" i="8"/>
  <c r="BD300" i="8"/>
  <c r="BE300" i="8"/>
  <c r="BD288" i="8"/>
  <c r="BE288" i="8"/>
  <c r="BD276" i="8"/>
  <c r="BE276" i="8"/>
  <c r="BD264" i="8"/>
  <c r="BE264" i="8"/>
  <c r="BD252" i="8"/>
  <c r="BE252" i="8"/>
  <c r="BD240" i="8"/>
  <c r="BE240" i="8"/>
  <c r="BD228" i="8"/>
  <c r="BE228" i="8"/>
  <c r="BD216" i="8"/>
  <c r="BE216" i="8"/>
  <c r="BD204" i="8"/>
  <c r="BE204" i="8"/>
  <c r="BD192" i="8"/>
  <c r="BE192" i="8"/>
  <c r="BD180" i="8"/>
  <c r="BE180" i="8"/>
  <c r="BD168" i="8"/>
  <c r="BE168" i="8"/>
  <c r="BD156" i="8"/>
  <c r="BE156" i="8"/>
  <c r="BD144" i="8"/>
  <c r="BE144" i="8"/>
  <c r="BD132" i="8"/>
  <c r="BE132" i="8"/>
  <c r="BD120" i="8"/>
  <c r="BE120" i="8"/>
  <c r="BD108" i="8"/>
  <c r="BE108" i="8"/>
  <c r="BD96" i="8"/>
  <c r="BE96" i="8"/>
  <c r="BD84" i="8"/>
  <c r="BE84" i="8"/>
  <c r="BD72" i="8"/>
  <c r="BE72" i="8"/>
  <c r="BD60" i="8"/>
  <c r="BE60" i="8"/>
  <c r="BD48" i="8"/>
  <c r="BE48" i="8"/>
  <c r="BD36" i="8"/>
  <c r="BE36" i="8"/>
  <c r="BD24" i="8"/>
  <c r="BE24" i="8"/>
  <c r="BD12" i="8"/>
  <c r="BE12" i="8"/>
  <c r="BD509" i="8"/>
  <c r="BD467" i="8"/>
  <c r="BD453" i="8"/>
  <c r="BD439" i="8"/>
  <c r="BD425" i="8"/>
  <c r="BD395" i="8"/>
  <c r="BD380" i="8"/>
  <c r="BD365" i="8"/>
  <c r="BD347" i="8"/>
  <c r="BD332" i="8"/>
  <c r="BD317" i="8"/>
  <c r="BD299" i="8"/>
  <c r="BD284" i="8"/>
  <c r="BD269" i="8"/>
  <c r="BD251" i="8"/>
  <c r="BD236" i="8"/>
  <c r="BD220" i="8"/>
  <c r="BD201" i="8"/>
  <c r="BD165" i="8"/>
  <c r="BD129" i="8"/>
  <c r="BD107" i="8"/>
  <c r="BD89" i="8"/>
  <c r="BD68" i="8"/>
  <c r="BD46" i="8"/>
  <c r="BD28" i="8"/>
  <c r="BE482" i="8"/>
  <c r="BE410" i="8"/>
  <c r="BE374" i="8"/>
  <c r="BE266" i="8"/>
  <c r="BE229" i="8"/>
  <c r="BE181" i="8"/>
  <c r="BE133" i="8"/>
  <c r="BE85" i="8"/>
  <c r="BE37" i="8"/>
  <c r="BD508" i="8"/>
  <c r="BD466" i="8"/>
  <c r="BD452" i="8"/>
  <c r="BD438" i="8"/>
  <c r="BD394" i="8"/>
  <c r="BD379" i="8"/>
  <c r="BD364" i="8"/>
  <c r="BD346" i="8"/>
  <c r="BD331" i="8"/>
  <c r="BD298" i="8"/>
  <c r="BD283" i="8"/>
  <c r="BD250" i="8"/>
  <c r="BD235" i="8"/>
  <c r="BD218" i="8"/>
  <c r="BD200" i="8"/>
  <c r="BD182" i="8"/>
  <c r="BD164" i="8"/>
  <c r="BD146" i="8"/>
  <c r="BD128" i="8"/>
  <c r="BD106" i="8"/>
  <c r="BD67" i="8"/>
  <c r="BD45" i="8"/>
  <c r="BD23" i="8"/>
  <c r="BE481" i="8"/>
  <c r="BE445" i="8"/>
  <c r="BE409" i="8"/>
  <c r="BE373" i="8"/>
  <c r="BE337" i="8"/>
  <c r="BE301" i="8"/>
  <c r="BE265" i="8"/>
  <c r="BE124" i="8"/>
  <c r="BD507" i="8"/>
  <c r="BD479" i="8"/>
  <c r="BD465" i="8"/>
  <c r="BD451" i="8"/>
  <c r="BD437" i="8"/>
  <c r="BD407" i="8"/>
  <c r="BD393" i="8"/>
  <c r="BD378" i="8"/>
  <c r="BD362" i="8"/>
  <c r="BD345" i="8"/>
  <c r="BD330" i="8"/>
  <c r="BD297" i="8"/>
  <c r="BD282" i="8"/>
  <c r="BD249" i="8"/>
  <c r="BD234" i="8"/>
  <c r="BD215" i="8"/>
  <c r="BD199" i="8"/>
  <c r="BD179" i="8"/>
  <c r="BD163" i="8"/>
  <c r="BD143" i="8"/>
  <c r="BD127" i="8"/>
  <c r="BD105" i="8"/>
  <c r="BD83" i="8"/>
  <c r="BD65" i="8"/>
  <c r="BD44" i="8"/>
  <c r="BD22" i="8"/>
  <c r="BE436" i="8"/>
  <c r="BE328" i="8"/>
  <c r="BE219" i="8"/>
  <c r="BE171" i="8"/>
  <c r="BE123" i="8"/>
  <c r="BE75" i="8"/>
  <c r="BE27" i="8"/>
  <c r="BD506" i="8"/>
  <c r="BD478" i="8"/>
  <c r="BD464" i="8"/>
  <c r="BD450" i="8"/>
  <c r="BD406" i="8"/>
  <c r="BD392" i="8"/>
  <c r="BD377" i="8"/>
  <c r="BD359" i="8"/>
  <c r="BD344" i="8"/>
  <c r="BD329" i="8"/>
  <c r="BD311" i="8"/>
  <c r="BD296" i="8"/>
  <c r="BD281" i="8"/>
  <c r="BD263" i="8"/>
  <c r="BD248" i="8"/>
  <c r="BD233" i="8"/>
  <c r="BD214" i="8"/>
  <c r="BD197" i="8"/>
  <c r="BD178" i="8"/>
  <c r="BD161" i="8"/>
  <c r="BD142" i="8"/>
  <c r="BD125" i="8"/>
  <c r="BD104" i="8"/>
  <c r="BD82" i="8"/>
  <c r="BD64" i="8"/>
  <c r="BD43" i="8"/>
  <c r="BD21" i="8"/>
  <c r="BE435" i="8"/>
  <c r="BE363" i="8"/>
  <c r="BE327" i="8"/>
  <c r="BE291" i="8"/>
  <c r="BE255" i="8"/>
  <c r="BE217" i="8"/>
  <c r="BE169" i="8"/>
  <c r="BE121" i="8"/>
  <c r="BE73" i="8"/>
  <c r="BE25" i="8"/>
  <c r="BD505" i="8"/>
  <c r="BD491" i="8"/>
  <c r="BD477" i="8"/>
  <c r="BD463" i="8"/>
  <c r="BD449" i="8"/>
  <c r="BD419" i="8"/>
  <c r="BD405" i="8"/>
  <c r="BD391" i="8"/>
  <c r="BD358" i="8"/>
  <c r="BD343" i="8"/>
  <c r="BD310" i="8"/>
  <c r="BD295" i="8"/>
  <c r="BD262" i="8"/>
  <c r="BD247" i="8"/>
  <c r="BD213" i="8"/>
  <c r="BD177" i="8"/>
  <c r="BD160" i="8"/>
  <c r="BD141" i="8"/>
  <c r="BD103" i="8"/>
  <c r="BD81" i="8"/>
  <c r="BD59" i="8"/>
  <c r="BD41" i="8"/>
  <c r="BD20" i="8"/>
  <c r="BE434" i="8"/>
  <c r="BE326" i="8"/>
  <c r="BE7" i="8"/>
  <c r="BD7" i="8"/>
  <c r="BD503" i="8"/>
  <c r="BD490" i="8"/>
  <c r="BD476" i="8"/>
  <c r="BD462" i="8"/>
  <c r="BD418" i="8"/>
  <c r="BD404" i="8"/>
  <c r="BD390" i="8"/>
  <c r="BD357" i="8"/>
  <c r="BD342" i="8"/>
  <c r="BD309" i="8"/>
  <c r="BD294" i="8"/>
  <c r="BD261" i="8"/>
  <c r="BD246" i="8"/>
  <c r="BD230" i="8"/>
  <c r="BD212" i="8"/>
  <c r="BD194" i="8"/>
  <c r="BD176" i="8"/>
  <c r="BD158" i="8"/>
  <c r="BD140" i="8"/>
  <c r="BD119" i="8"/>
  <c r="BD101" i="8"/>
  <c r="BD80" i="8"/>
  <c r="BD58" i="8"/>
  <c r="BD19" i="8"/>
  <c r="BE469" i="8"/>
  <c r="BE433" i="8"/>
  <c r="BE397" i="8"/>
  <c r="BE361" i="8"/>
  <c r="BE325" i="8"/>
  <c r="BE289" i="8"/>
  <c r="BE253" i="8"/>
  <c r="BE207" i="8"/>
  <c r="BE159" i="8"/>
  <c r="BE111" i="8"/>
  <c r="BE63" i="8"/>
  <c r="BE15" i="8"/>
  <c r="AD216" i="8"/>
  <c r="AD108" i="8"/>
  <c r="AD504" i="8"/>
  <c r="AD72" i="8"/>
  <c r="AD468" i="8"/>
  <c r="AD15" i="8"/>
  <c r="AD432" i="8"/>
  <c r="AD14" i="8"/>
  <c r="AD396" i="8"/>
  <c r="AD360" i="8"/>
  <c r="AD324" i="8"/>
  <c r="AD288" i="8"/>
  <c r="AD252" i="8"/>
  <c r="AD37" i="8"/>
  <c r="AD496" i="8"/>
  <c r="AD460" i="8"/>
  <c r="AD424" i="8"/>
  <c r="AD388" i="8"/>
  <c r="AD352" i="8"/>
  <c r="AD316" i="8"/>
  <c r="AD280" i="8"/>
  <c r="AD244" i="8"/>
  <c r="AD208" i="8"/>
  <c r="AD172" i="8"/>
  <c r="AD136" i="8"/>
  <c r="AD100" i="8"/>
  <c r="AD64" i="8"/>
  <c r="AD36" i="8"/>
  <c r="AD495" i="8"/>
  <c r="AD459" i="8"/>
  <c r="AD423" i="8"/>
  <c r="AD387" i="8"/>
  <c r="AD351" i="8"/>
  <c r="AD315" i="8"/>
  <c r="AD279" i="8"/>
  <c r="AD243" i="8"/>
  <c r="AD207" i="8"/>
  <c r="AD171" i="8"/>
  <c r="AD135" i="8"/>
  <c r="AD99" i="8"/>
  <c r="AD63" i="8"/>
  <c r="AD28" i="8"/>
  <c r="AD494" i="8"/>
  <c r="AD458" i="8"/>
  <c r="AD422" i="8"/>
  <c r="AD386" i="8"/>
  <c r="AD350" i="8"/>
  <c r="AD314" i="8"/>
  <c r="AD278" i="8"/>
  <c r="AD242" i="8"/>
  <c r="AD206" i="8"/>
  <c r="AD170" i="8"/>
  <c r="AD134" i="8"/>
  <c r="AD98" i="8"/>
  <c r="AD62" i="8"/>
  <c r="AD27" i="8"/>
  <c r="AD492" i="8"/>
  <c r="AD456" i="8"/>
  <c r="AD420" i="8"/>
  <c r="AD384" i="8"/>
  <c r="AD348" i="8"/>
  <c r="AD312" i="8"/>
  <c r="AD276" i="8"/>
  <c r="AD240" i="8"/>
  <c r="AD204" i="8"/>
  <c r="AD168" i="8"/>
  <c r="AD132" i="8"/>
  <c r="AD96" i="8"/>
  <c r="AD60" i="8"/>
  <c r="AD26" i="8"/>
  <c r="AD484" i="8"/>
  <c r="AD448" i="8"/>
  <c r="AD412" i="8"/>
  <c r="AD376" i="8"/>
  <c r="AD340" i="8"/>
  <c r="AD304" i="8"/>
  <c r="AD268" i="8"/>
  <c r="AD232" i="8"/>
  <c r="AD196" i="8"/>
  <c r="AD160" i="8"/>
  <c r="AD124" i="8"/>
  <c r="AD88" i="8"/>
  <c r="AD52" i="8"/>
  <c r="AD25" i="8"/>
  <c r="AD483" i="8"/>
  <c r="AD447" i="8"/>
  <c r="AD411" i="8"/>
  <c r="AD375" i="8"/>
  <c r="AD339" i="8"/>
  <c r="AD303" i="8"/>
  <c r="AD267" i="8"/>
  <c r="AD231" i="8"/>
  <c r="AD195" i="8"/>
  <c r="AD159" i="8"/>
  <c r="AD123" i="8"/>
  <c r="AD87" i="8"/>
  <c r="AD51" i="8"/>
  <c r="AD24" i="8"/>
  <c r="AD482" i="8"/>
  <c r="AD446" i="8"/>
  <c r="AD410" i="8"/>
  <c r="AD374" i="8"/>
  <c r="AD338" i="8"/>
  <c r="AD302" i="8"/>
  <c r="AD266" i="8"/>
  <c r="AD230" i="8"/>
  <c r="AD194" i="8"/>
  <c r="AD158" i="8"/>
  <c r="AD122" i="8"/>
  <c r="AD86" i="8"/>
  <c r="AD50" i="8"/>
  <c r="AD16" i="8"/>
  <c r="AD480" i="8"/>
  <c r="AD444" i="8"/>
  <c r="AD408" i="8"/>
  <c r="AD372" i="8"/>
  <c r="AD336" i="8"/>
  <c r="AD300" i="8"/>
  <c r="AD264" i="8"/>
  <c r="AD228" i="8"/>
  <c r="AD192" i="8"/>
  <c r="AD156" i="8"/>
  <c r="AD120" i="8"/>
  <c r="AD84" i="8"/>
  <c r="AD48" i="8"/>
  <c r="AD508" i="8"/>
  <c r="AD472" i="8"/>
  <c r="AD436" i="8"/>
  <c r="AD400" i="8"/>
  <c r="AD364" i="8"/>
  <c r="AD328" i="8"/>
  <c r="AD292" i="8"/>
  <c r="AD256" i="8"/>
  <c r="AD220" i="8"/>
  <c r="AD184" i="8"/>
  <c r="AD148" i="8"/>
  <c r="AD112" i="8"/>
  <c r="AD76" i="8"/>
  <c r="AD40" i="8"/>
  <c r="AD507" i="8"/>
  <c r="AD471" i="8"/>
  <c r="AD435" i="8"/>
  <c r="AD399" i="8"/>
  <c r="AD363" i="8"/>
  <c r="AD327" i="8"/>
  <c r="AD291" i="8"/>
  <c r="AD255" i="8"/>
  <c r="AD219" i="8"/>
  <c r="AD183" i="8"/>
  <c r="AD147" i="8"/>
  <c r="AD111" i="8"/>
  <c r="AD75" i="8"/>
  <c r="AD39" i="8"/>
  <c r="AD13" i="8"/>
  <c r="AD506" i="8"/>
  <c r="AD470" i="8"/>
  <c r="AD434" i="8"/>
  <c r="AD398" i="8"/>
  <c r="AD362" i="8"/>
  <c r="AD326" i="8"/>
  <c r="AD290" i="8"/>
  <c r="AD254" i="8"/>
  <c r="AD218" i="8"/>
  <c r="AD182" i="8"/>
  <c r="AD146" i="8"/>
  <c r="AD110" i="8"/>
  <c r="AD74" i="8"/>
  <c r="AD38" i="8"/>
  <c r="AD12" i="8"/>
  <c r="AD505" i="8"/>
  <c r="AD493" i="8"/>
  <c r="AD481" i="8"/>
  <c r="AD469" i="8"/>
  <c r="AD457" i="8"/>
  <c r="AD445" i="8"/>
  <c r="AD433" i="8"/>
  <c r="AD421" i="8"/>
  <c r="AD409" i="8"/>
  <c r="AD397" i="8"/>
  <c r="AD385" i="8"/>
  <c r="AD373" i="8"/>
  <c r="AD361" i="8"/>
  <c r="AD349" i="8"/>
  <c r="AD337" i="8"/>
  <c r="AD325" i="8"/>
  <c r="AD313" i="8"/>
  <c r="AD301" i="8"/>
  <c r="AD289" i="8"/>
  <c r="AD277" i="8"/>
  <c r="AD265" i="8"/>
  <c r="AD253" i="8"/>
  <c r="AD241" i="8"/>
  <c r="AD229" i="8"/>
  <c r="AD217" i="8"/>
  <c r="AD205" i="8"/>
  <c r="AD193" i="8"/>
  <c r="AD181" i="8"/>
  <c r="AD169" i="8"/>
  <c r="AD157" i="8"/>
  <c r="AD145" i="8"/>
  <c r="AD133" i="8"/>
  <c r="AD121" i="8"/>
  <c r="AD109" i="8"/>
  <c r="AD97" i="8"/>
  <c r="AD85" i="8"/>
  <c r="AD73" i="8"/>
  <c r="AD61" i="8"/>
  <c r="AD49" i="8"/>
  <c r="AD503" i="8"/>
  <c r="AD491" i="8"/>
  <c r="AD479" i="8"/>
  <c r="AD467" i="8"/>
  <c r="AD455" i="8"/>
  <c r="AD443" i="8"/>
  <c r="AD431" i="8"/>
  <c r="AD419" i="8"/>
  <c r="AD407" i="8"/>
  <c r="AD395" i="8"/>
  <c r="AD383" i="8"/>
  <c r="AD371" i="8"/>
  <c r="AD359" i="8"/>
  <c r="AD347" i="8"/>
  <c r="AD335" i="8"/>
  <c r="AD323" i="8"/>
  <c r="AD311" i="8"/>
  <c r="AD299" i="8"/>
  <c r="AD287" i="8"/>
  <c r="AD275" i="8"/>
  <c r="AD263" i="8"/>
  <c r="AD251" i="8"/>
  <c r="AD239" i="8"/>
  <c r="AD227" i="8"/>
  <c r="AD215" i="8"/>
  <c r="AD203" i="8"/>
  <c r="AD191" i="8"/>
  <c r="AD179" i="8"/>
  <c r="AD167" i="8"/>
  <c r="AD155" i="8"/>
  <c r="AD143" i="8"/>
  <c r="AD131" i="8"/>
  <c r="AD119" i="8"/>
  <c r="AD107" i="8"/>
  <c r="AD95" i="8"/>
  <c r="AD83" i="8"/>
  <c r="AD71" i="8"/>
  <c r="AD59" i="8"/>
  <c r="AD47" i="8"/>
  <c r="AD35" i="8"/>
  <c r="AD23" i="8"/>
  <c r="AD11" i="8"/>
  <c r="AD502" i="8"/>
  <c r="AD490" i="8"/>
  <c r="AD478" i="8"/>
  <c r="AD466" i="8"/>
  <c r="AD454" i="8"/>
  <c r="AD442" i="8"/>
  <c r="AD430" i="8"/>
  <c r="AD418" i="8"/>
  <c r="AD406" i="8"/>
  <c r="AD394" i="8"/>
  <c r="AD382" i="8"/>
  <c r="AD370" i="8"/>
  <c r="AD358" i="8"/>
  <c r="AD346" i="8"/>
  <c r="AD334" i="8"/>
  <c r="AD322" i="8"/>
  <c r="AD310" i="8"/>
  <c r="AD298" i="8"/>
  <c r="AD286" i="8"/>
  <c r="AD274" i="8"/>
  <c r="AD262" i="8"/>
  <c r="AD250" i="8"/>
  <c r="AD238" i="8"/>
  <c r="AD226" i="8"/>
  <c r="AD214" i="8"/>
  <c r="AD202" i="8"/>
  <c r="AD190" i="8"/>
  <c r="AD178" i="8"/>
  <c r="AD166" i="8"/>
  <c r="AD154" i="8"/>
  <c r="AD142" i="8"/>
  <c r="AD130" i="8"/>
  <c r="AD118" i="8"/>
  <c r="AD106" i="8"/>
  <c r="AD94" i="8"/>
  <c r="AD82" i="8"/>
  <c r="AD70" i="8"/>
  <c r="AD58" i="8"/>
  <c r="AD46" i="8"/>
  <c r="AD34" i="8"/>
  <c r="AD22" i="8"/>
  <c r="AD10" i="8"/>
  <c r="AD4" i="8"/>
  <c r="AD501" i="8"/>
  <c r="AD489" i="8"/>
  <c r="AD477" i="8"/>
  <c r="AD465" i="8"/>
  <c r="AD453" i="8"/>
  <c r="AD441" i="8"/>
  <c r="AD429" i="8"/>
  <c r="AD417" i="8"/>
  <c r="AD405" i="8"/>
  <c r="AD393" i="8"/>
  <c r="AD381" i="8"/>
  <c r="AD369" i="8"/>
  <c r="AD357" i="8"/>
  <c r="AD345" i="8"/>
  <c r="AD333" i="8"/>
  <c r="AD321" i="8"/>
  <c r="AD309" i="8"/>
  <c r="AD297" i="8"/>
  <c r="AD285" i="8"/>
  <c r="AD273" i="8"/>
  <c r="AD261" i="8"/>
  <c r="AD249" i="8"/>
  <c r="AD237" i="8"/>
  <c r="AD225" i="8"/>
  <c r="AD213" i="8"/>
  <c r="AD201" i="8"/>
  <c r="AD189" i="8"/>
  <c r="AD177" i="8"/>
  <c r="AD165" i="8"/>
  <c r="AD153" i="8"/>
  <c r="AD141" i="8"/>
  <c r="AD129" i="8"/>
  <c r="AD117" i="8"/>
  <c r="AD105" i="8"/>
  <c r="AD93" i="8"/>
  <c r="AD81" i="8"/>
  <c r="AD69" i="8"/>
  <c r="AD57" i="8"/>
  <c r="AD45" i="8"/>
  <c r="AD33" i="8"/>
  <c r="AD21" i="8"/>
  <c r="AD9" i="8"/>
  <c r="AD512" i="8"/>
  <c r="AD500" i="8"/>
  <c r="AD488" i="8"/>
  <c r="AD476" i="8"/>
  <c r="AD464" i="8"/>
  <c r="AD452" i="8"/>
  <c r="AD440" i="8"/>
  <c r="AD428" i="8"/>
  <c r="AD416" i="8"/>
  <c r="AD404" i="8"/>
  <c r="AD392" i="8"/>
  <c r="AD380" i="8"/>
  <c r="AD368" i="8"/>
  <c r="AD356" i="8"/>
  <c r="AD344" i="8"/>
  <c r="AD332" i="8"/>
  <c r="AD320" i="8"/>
  <c r="AD308" i="8"/>
  <c r="AD296" i="8"/>
  <c r="AD284" i="8"/>
  <c r="AD272" i="8"/>
  <c r="AD260" i="8"/>
  <c r="AD248" i="8"/>
  <c r="AD236" i="8"/>
  <c r="AD224" i="8"/>
  <c r="AD212" i="8"/>
  <c r="AD200" i="8"/>
  <c r="AD188" i="8"/>
  <c r="AD176" i="8"/>
  <c r="AD164" i="8"/>
  <c r="AD152" i="8"/>
  <c r="AD140" i="8"/>
  <c r="AD128" i="8"/>
  <c r="AD116" i="8"/>
  <c r="AD104" i="8"/>
  <c r="AD92" i="8"/>
  <c r="AD80" i="8"/>
  <c r="AD68" i="8"/>
  <c r="AD56" i="8"/>
  <c r="AD44" i="8"/>
  <c r="AD32" i="8"/>
  <c r="AD20" i="8"/>
  <c r="AD8" i="8"/>
  <c r="AD511" i="8"/>
  <c r="AD499" i="8"/>
  <c r="AD487" i="8"/>
  <c r="AD475" i="8"/>
  <c r="AD463" i="8"/>
  <c r="AD451" i="8"/>
  <c r="AD439" i="8"/>
  <c r="AD427" i="8"/>
  <c r="AD415" i="8"/>
  <c r="AD403" i="8"/>
  <c r="AD391" i="8"/>
  <c r="AD379" i="8"/>
  <c r="AD367" i="8"/>
  <c r="AD355" i="8"/>
  <c r="AD343" i="8"/>
  <c r="AD331" i="8"/>
  <c r="AD319" i="8"/>
  <c r="AD307" i="8"/>
  <c r="AD295" i="8"/>
  <c r="AD283" i="8"/>
  <c r="AD271" i="8"/>
  <c r="AD259" i="8"/>
  <c r="AD247" i="8"/>
  <c r="AD235" i="8"/>
  <c r="AD223" i="8"/>
  <c r="AD211" i="8"/>
  <c r="AD199" i="8"/>
  <c r="AD187" i="8"/>
  <c r="AD175" i="8"/>
  <c r="AD163" i="8"/>
  <c r="AD151" i="8"/>
  <c r="AD139" i="8"/>
  <c r="AD127" i="8"/>
  <c r="AD115" i="8"/>
  <c r="AD103" i="8"/>
  <c r="AD91" i="8"/>
  <c r="AD79" i="8"/>
  <c r="AD67" i="8"/>
  <c r="AD55" i="8"/>
  <c r="AD43" i="8"/>
  <c r="AD31" i="8"/>
  <c r="AD19" i="8"/>
  <c r="AD7" i="8"/>
  <c r="AD510" i="8"/>
  <c r="AD498" i="8"/>
  <c r="AD486" i="8"/>
  <c r="AD474" i="8"/>
  <c r="AD462" i="8"/>
  <c r="AD450" i="8"/>
  <c r="AD438" i="8"/>
  <c r="AD426" i="8"/>
  <c r="AD414" i="8"/>
  <c r="AD402" i="8"/>
  <c r="AD390" i="8"/>
  <c r="AD378" i="8"/>
  <c r="AD366" i="8"/>
  <c r="AD354" i="8"/>
  <c r="AD342" i="8"/>
  <c r="AD330" i="8"/>
  <c r="AD318" i="8"/>
  <c r="AD306" i="8"/>
  <c r="AD294" i="8"/>
  <c r="AD282" i="8"/>
  <c r="AD270" i="8"/>
  <c r="AD258" i="8"/>
  <c r="AD246" i="8"/>
  <c r="AD234" i="8"/>
  <c r="AD222" i="8"/>
  <c r="AD210" i="8"/>
  <c r="AD198" i="8"/>
  <c r="AD186" i="8"/>
  <c r="AD174" i="8"/>
  <c r="AD162" i="8"/>
  <c r="AD150" i="8"/>
  <c r="AD138" i="8"/>
  <c r="AD126" i="8"/>
  <c r="AD114" i="8"/>
  <c r="AD102" i="8"/>
  <c r="AD90" i="8"/>
  <c r="AD78" i="8"/>
  <c r="AD66" i="8"/>
  <c r="AD54" i="8"/>
  <c r="AD42" i="8"/>
  <c r="AD30" i="8"/>
  <c r="AD18" i="8"/>
  <c r="AD6" i="8"/>
  <c r="AD509" i="8"/>
  <c r="AD497" i="8"/>
  <c r="AD485" i="8"/>
  <c r="AD473" i="8"/>
  <c r="AD461" i="8"/>
  <c r="AD449" i="8"/>
  <c r="AD437" i="8"/>
  <c r="AD425" i="8"/>
  <c r="AD413" i="8"/>
  <c r="AD401" i="8"/>
  <c r="AD389" i="8"/>
  <c r="AD377" i="8"/>
  <c r="AD365" i="8"/>
  <c r="AD353" i="8"/>
  <c r="AD341" i="8"/>
  <c r="AD329" i="8"/>
  <c r="AD317" i="8"/>
  <c r="AD305" i="8"/>
  <c r="AD293" i="8"/>
  <c r="AD281" i="8"/>
  <c r="AD269" i="8"/>
  <c r="AD257" i="8"/>
  <c r="AD245" i="8"/>
  <c r="AD233" i="8"/>
  <c r="AD221" i="8"/>
  <c r="AD209" i="8"/>
  <c r="AD197" i="8"/>
  <c r="AD185" i="8"/>
  <c r="AD173" i="8"/>
  <c r="AD161" i="8"/>
  <c r="AD149" i="8"/>
  <c r="AD137" i="8"/>
  <c r="AD125" i="8"/>
  <c r="AD113" i="8"/>
  <c r="AD101" i="8"/>
  <c r="AD89" i="8"/>
  <c r="AD77" i="8"/>
  <c r="AD65" i="8"/>
  <c r="AD53" i="8"/>
  <c r="AD41" i="8"/>
  <c r="AD29" i="8"/>
  <c r="AD17" i="8"/>
  <c r="AD5" i="8"/>
  <c r="P26" i="14"/>
  <c r="E20" i="10"/>
  <c r="E21" i="10"/>
  <c r="E19" i="10"/>
  <c r="D22" i="10"/>
  <c r="C22" i="10"/>
  <c r="G6" i="10"/>
  <c r="G5" i="10"/>
  <c r="G7" i="10"/>
  <c r="G8" i="10"/>
  <c r="G9" i="10"/>
  <c r="G10" i="10"/>
  <c r="G12" i="10"/>
  <c r="G4" i="10"/>
  <c r="E11" i="10"/>
  <c r="F11" i="10" s="1"/>
  <c r="C11" i="10"/>
  <c r="G11" i="10" s="1"/>
  <c r="H11" i="10" s="1"/>
  <c r="F6" i="10"/>
  <c r="F7" i="10"/>
  <c r="F8" i="10"/>
  <c r="F9" i="10"/>
  <c r="F10" i="10"/>
  <c r="F12" i="10"/>
  <c r="F5" i="10"/>
  <c r="D7" i="10"/>
  <c r="D8" i="10"/>
  <c r="D9" i="10"/>
  <c r="D10" i="10"/>
  <c r="D12" i="10"/>
  <c r="D5" i="10"/>
  <c r="DC331" i="4" a="1"/>
  <c r="DC331" i="4" s="1"/>
  <c r="DC332" i="4" a="1"/>
  <c r="DC332" i="4" s="1"/>
  <c r="DB331" i="4" a="1"/>
  <c r="DB331" i="4" s="1"/>
  <c r="DB332" i="4" a="1"/>
  <c r="DB332" i="4" s="1"/>
  <c r="CY331" i="4"/>
  <c r="CZ331" i="4" s="1"/>
  <c r="CY332" i="4"/>
  <c r="CZ332" i="4" s="1"/>
  <c r="CX331" i="4"/>
  <c r="CX332" i="4"/>
  <c r="CU331" i="4"/>
  <c r="CW331" i="4" s="1"/>
  <c r="CU332" i="4"/>
  <c r="CW332" i="4" s="1"/>
  <c r="CT331" i="4"/>
  <c r="CT332" i="4"/>
  <c r="CV332" i="4" s="1"/>
  <c r="CS331" i="4"/>
  <c r="CS332" i="4"/>
  <c r="CR331" i="4"/>
  <c r="CR332" i="4"/>
  <c r="CB331" i="4" a="1"/>
  <c r="CB331" i="4" s="1"/>
  <c r="CB332" i="4" a="1"/>
  <c r="CB332" i="4" s="1"/>
  <c r="CA331" i="4" a="1"/>
  <c r="CA331" i="4" s="1"/>
  <c r="CA332" i="4" a="1"/>
  <c r="CA332" i="4" s="1"/>
  <c r="BX331" i="4"/>
  <c r="BY331" i="4" s="1"/>
  <c r="BX332" i="4"/>
  <c r="BY332" i="4" s="1"/>
  <c r="BW331" i="4"/>
  <c r="BW332" i="4"/>
  <c r="BT331" i="4"/>
  <c r="BV331" i="4" s="1"/>
  <c r="BT332" i="4"/>
  <c r="BV332" i="4" s="1"/>
  <c r="BS331" i="4"/>
  <c r="BU331" i="4" s="1"/>
  <c r="BS332" i="4"/>
  <c r="BR331" i="4"/>
  <c r="BR332" i="4"/>
  <c r="BQ331" i="4"/>
  <c r="BQ332" i="4"/>
  <c r="BC331" i="4" a="1"/>
  <c r="BC331" i="4" s="1"/>
  <c r="BC332" i="4" a="1"/>
  <c r="BC332" i="4" s="1"/>
  <c r="BB331" i="4" a="1"/>
  <c r="BB331" i="4" s="1"/>
  <c r="BB332" i="4" a="1"/>
  <c r="BB332" i="4" s="1"/>
  <c r="AY331" i="4"/>
  <c r="AZ331" i="4" s="1"/>
  <c r="AY332" i="4"/>
  <c r="AZ332" i="4" s="1"/>
  <c r="AX331" i="4"/>
  <c r="AX332" i="4"/>
  <c r="AU331" i="4"/>
  <c r="AW331" i="4" s="1"/>
  <c r="AU332" i="4"/>
  <c r="AW332" i="4" s="1"/>
  <c r="AT331" i="4"/>
  <c r="AV331" i="4" s="1"/>
  <c r="AT332" i="4"/>
  <c r="AS331" i="4"/>
  <c r="AS332" i="4"/>
  <c r="AR331" i="4"/>
  <c r="AR332" i="4"/>
  <c r="AC331" i="4" a="1"/>
  <c r="AC331" i="4" s="1"/>
  <c r="AC332" i="4" a="1"/>
  <c r="AC332" i="4" s="1"/>
  <c r="AB331" i="4" a="1"/>
  <c r="AB331" i="4" s="1"/>
  <c r="AB332" i="4" a="1"/>
  <c r="AB332" i="4" s="1"/>
  <c r="Y331" i="4"/>
  <c r="Z331" i="4" s="1"/>
  <c r="Y332" i="4"/>
  <c r="Z332" i="4" s="1"/>
  <c r="X331" i="4"/>
  <c r="X332" i="4"/>
  <c r="U331" i="4"/>
  <c r="U332" i="4"/>
  <c r="T331" i="4"/>
  <c r="V331" i="4" s="1"/>
  <c r="T332" i="4"/>
  <c r="V332" i="4" s="1"/>
  <c r="S331" i="4"/>
  <c r="S332" i="4"/>
  <c r="R331" i="4"/>
  <c r="R332" i="4"/>
  <c r="DA331" i="4" l="1"/>
  <c r="H9" i="10"/>
  <c r="E22" i="10"/>
  <c r="H10" i="10"/>
  <c r="H12" i="10"/>
  <c r="H7" i="10"/>
  <c r="H6" i="10"/>
  <c r="H8" i="10"/>
  <c r="H5" i="10"/>
  <c r="D11" i="10"/>
  <c r="CF332" i="4"/>
  <c r="BA332" i="4"/>
  <c r="CF331" i="4"/>
  <c r="AG332" i="4"/>
  <c r="BZ332" i="4"/>
  <c r="AG331" i="4"/>
  <c r="DF331" i="4"/>
  <c r="DL332" i="4"/>
  <c r="AA332" i="4"/>
  <c r="AA331" i="4"/>
  <c r="DL331" i="4"/>
  <c r="CE332" i="4"/>
  <c r="DP332" i="4"/>
  <c r="CE331" i="4"/>
  <c r="CV331" i="4"/>
  <c r="W332" i="4"/>
  <c r="BG332" i="4"/>
  <c r="W331" i="4"/>
  <c r="BG331" i="4"/>
  <c r="DP331" i="4"/>
  <c r="DA332" i="4"/>
  <c r="DG332" i="4"/>
  <c r="BA331" i="4"/>
  <c r="AV332" i="4"/>
  <c r="DF332" i="4"/>
  <c r="DO332" i="4"/>
  <c r="DM332" i="4"/>
  <c r="DN332" i="4"/>
  <c r="BZ331" i="4"/>
  <c r="DG331" i="4"/>
  <c r="BF332" i="4"/>
  <c r="BU332" i="4"/>
  <c r="DK332" i="4"/>
  <c r="BF331" i="4"/>
  <c r="DK331" i="4"/>
  <c r="DM331" i="4"/>
  <c r="DN331" i="4"/>
  <c r="AF332" i="4"/>
  <c r="AF331" i="4"/>
  <c r="DO331" i="4"/>
  <c r="DX5" i="8" a="1"/>
  <c r="DX5" i="8" s="1"/>
  <c r="DX6" i="8" a="1"/>
  <c r="DX6" i="8" s="1"/>
  <c r="DX7" i="8" a="1"/>
  <c r="DX7" i="8" s="1"/>
  <c r="DX8" i="8" a="1"/>
  <c r="DX8" i="8" s="1"/>
  <c r="DX9" i="8" a="1"/>
  <c r="DX9" i="8" s="1"/>
  <c r="DX10" i="8" a="1"/>
  <c r="DX10" i="8" s="1"/>
  <c r="DX11" i="8" a="1"/>
  <c r="DX11" i="8" s="1"/>
  <c r="DX12" i="8" a="1"/>
  <c r="DX12" i="8" s="1"/>
  <c r="DX13" i="8" a="1"/>
  <c r="DX13" i="8" s="1"/>
  <c r="DX14" i="8" a="1"/>
  <c r="DX14" i="8" s="1"/>
  <c r="DX15" i="8" a="1"/>
  <c r="DX15" i="8" s="1"/>
  <c r="DX16" i="8" a="1"/>
  <c r="DX16" i="8" s="1"/>
  <c r="DX17" i="8" a="1"/>
  <c r="DX17" i="8" s="1"/>
  <c r="DX18" i="8" a="1"/>
  <c r="DX18" i="8" s="1"/>
  <c r="DX19" i="8" a="1"/>
  <c r="DX19" i="8" s="1"/>
  <c r="DX20" i="8" a="1"/>
  <c r="DX20" i="8" s="1"/>
  <c r="DX21" i="8" a="1"/>
  <c r="DX21" i="8" s="1"/>
  <c r="DX22" i="8" a="1"/>
  <c r="DX22" i="8" s="1"/>
  <c r="DX23" i="8" a="1"/>
  <c r="DX23" i="8" s="1"/>
  <c r="DX24" i="8" a="1"/>
  <c r="DX24" i="8" s="1"/>
  <c r="DX25" i="8" a="1"/>
  <c r="DX25" i="8" s="1"/>
  <c r="DX26" i="8" a="1"/>
  <c r="DX26" i="8" s="1"/>
  <c r="DX27" i="8" a="1"/>
  <c r="DX27" i="8" s="1"/>
  <c r="DX28" i="8" a="1"/>
  <c r="DX28" i="8" s="1"/>
  <c r="DX29" i="8" a="1"/>
  <c r="DX29" i="8" s="1"/>
  <c r="DX30" i="8" a="1"/>
  <c r="DX30" i="8" s="1"/>
  <c r="DX31" i="8" a="1"/>
  <c r="DX31" i="8" s="1"/>
  <c r="DX32" i="8" a="1"/>
  <c r="DX32" i="8" s="1"/>
  <c r="DX33" i="8" a="1"/>
  <c r="DX33" i="8" s="1"/>
  <c r="DX34" i="8" a="1"/>
  <c r="DX34" i="8" s="1"/>
  <c r="DX35" i="8" a="1"/>
  <c r="DX35" i="8" s="1"/>
  <c r="DX36" i="8" a="1"/>
  <c r="DX36" i="8" s="1"/>
  <c r="DX37" i="8" a="1"/>
  <c r="DX37" i="8" s="1"/>
  <c r="DX38" i="8" a="1"/>
  <c r="DX38" i="8" s="1"/>
  <c r="DX39" i="8" a="1"/>
  <c r="DX39" i="8" s="1"/>
  <c r="DX40" i="8" a="1"/>
  <c r="DX40" i="8" s="1"/>
  <c r="DX41" i="8" a="1"/>
  <c r="DX41" i="8" s="1"/>
  <c r="DX42" i="8" a="1"/>
  <c r="DX42" i="8" s="1"/>
  <c r="DX43" i="8" a="1"/>
  <c r="DX43" i="8" s="1"/>
  <c r="DX44" i="8" a="1"/>
  <c r="DX44" i="8" s="1"/>
  <c r="DX45" i="8" a="1"/>
  <c r="DX45" i="8" s="1"/>
  <c r="DX46" i="8" a="1"/>
  <c r="DX46" i="8" s="1"/>
  <c r="DX47" i="8" a="1"/>
  <c r="DX47" i="8" s="1"/>
  <c r="DX48" i="8" a="1"/>
  <c r="DX48" i="8" s="1"/>
  <c r="DX49" i="8" a="1"/>
  <c r="DX49" i="8" s="1"/>
  <c r="DX50" i="8" a="1"/>
  <c r="DX50" i="8" s="1"/>
  <c r="DX51" i="8" a="1"/>
  <c r="DX51" i="8" s="1"/>
  <c r="DX52" i="8" a="1"/>
  <c r="DX52" i="8" s="1"/>
  <c r="DX53" i="8" a="1"/>
  <c r="DX53" i="8" s="1"/>
  <c r="DX54" i="8" a="1"/>
  <c r="DX54" i="8" s="1"/>
  <c r="DX55" i="8" a="1"/>
  <c r="DX55" i="8" s="1"/>
  <c r="DX56" i="8" a="1"/>
  <c r="DX56" i="8" s="1"/>
  <c r="DX57" i="8" a="1"/>
  <c r="DX57" i="8" s="1"/>
  <c r="DX58" i="8" a="1"/>
  <c r="DX58" i="8" s="1"/>
  <c r="DX59" i="8" a="1"/>
  <c r="DX59" i="8" s="1"/>
  <c r="DX60" i="8" a="1"/>
  <c r="DX60" i="8" s="1"/>
  <c r="DX61" i="8" a="1"/>
  <c r="DX61" i="8" s="1"/>
  <c r="DX62" i="8" a="1"/>
  <c r="DX62" i="8" s="1"/>
  <c r="DX63" i="8" a="1"/>
  <c r="DX63" i="8" s="1"/>
  <c r="DX64" i="8" a="1"/>
  <c r="DX64" i="8" s="1"/>
  <c r="DX65" i="8" a="1"/>
  <c r="DX65" i="8" s="1"/>
  <c r="DX66" i="8" a="1"/>
  <c r="DX66" i="8" s="1"/>
  <c r="DX67" i="8" a="1"/>
  <c r="DX67" i="8" s="1"/>
  <c r="DX68" i="8" a="1"/>
  <c r="DX68" i="8" s="1"/>
  <c r="DX69" i="8" a="1"/>
  <c r="DX69" i="8" s="1"/>
  <c r="DX70" i="8" a="1"/>
  <c r="DX70" i="8" s="1"/>
  <c r="DX71" i="8" a="1"/>
  <c r="DX71" i="8" s="1"/>
  <c r="DX72" i="8" a="1"/>
  <c r="DX72" i="8" s="1"/>
  <c r="DX73" i="8" a="1"/>
  <c r="DX73" i="8" s="1"/>
  <c r="DX74" i="8" a="1"/>
  <c r="DX74" i="8" s="1"/>
  <c r="DX75" i="8" a="1"/>
  <c r="DX75" i="8" s="1"/>
  <c r="DX76" i="8" a="1"/>
  <c r="DX76" i="8" s="1"/>
  <c r="DX77" i="8" a="1"/>
  <c r="DX77" i="8" s="1"/>
  <c r="DX78" i="8" a="1"/>
  <c r="DX78" i="8" s="1"/>
  <c r="DX79" i="8" a="1"/>
  <c r="DX79" i="8" s="1"/>
  <c r="DX80" i="8" a="1"/>
  <c r="DX80" i="8" s="1"/>
  <c r="DX81" i="8" a="1"/>
  <c r="DX81" i="8" s="1"/>
  <c r="DX82" i="8" a="1"/>
  <c r="DX82" i="8" s="1"/>
  <c r="DX83" i="8" a="1"/>
  <c r="DX83" i="8" s="1"/>
  <c r="DX84" i="8" a="1"/>
  <c r="DX84" i="8" s="1"/>
  <c r="DX85" i="8" a="1"/>
  <c r="DX85" i="8" s="1"/>
  <c r="DX86" i="8" a="1"/>
  <c r="DX86" i="8" s="1"/>
  <c r="DX87" i="8" a="1"/>
  <c r="DX87" i="8" s="1"/>
  <c r="DX88" i="8" a="1"/>
  <c r="DX88" i="8" s="1"/>
  <c r="DX89" i="8" a="1"/>
  <c r="DX89" i="8" s="1"/>
  <c r="DX90" i="8" a="1"/>
  <c r="DX90" i="8" s="1"/>
  <c r="DX91" i="8" a="1"/>
  <c r="DX91" i="8" s="1"/>
  <c r="DX92" i="8" a="1"/>
  <c r="DX92" i="8" s="1"/>
  <c r="DX93" i="8" a="1"/>
  <c r="DX93" i="8" s="1"/>
  <c r="DX94" i="8" a="1"/>
  <c r="DX94" i="8" s="1"/>
  <c r="DX95" i="8" a="1"/>
  <c r="DX95" i="8" s="1"/>
  <c r="DX96" i="8" a="1"/>
  <c r="DX96" i="8" s="1"/>
  <c r="DX97" i="8" a="1"/>
  <c r="DX97" i="8" s="1"/>
  <c r="DX98" i="8" a="1"/>
  <c r="DX98" i="8" s="1"/>
  <c r="DX99" i="8" a="1"/>
  <c r="DX99" i="8" s="1"/>
  <c r="DX100" i="8" a="1"/>
  <c r="DX100" i="8" s="1"/>
  <c r="DX101" i="8" a="1"/>
  <c r="DX101" i="8" s="1"/>
  <c r="DX102" i="8" a="1"/>
  <c r="DX102" i="8" s="1"/>
  <c r="DX103" i="8" a="1"/>
  <c r="DX103" i="8" s="1"/>
  <c r="DX104" i="8" a="1"/>
  <c r="DX104" i="8" s="1"/>
  <c r="DX105" i="8" a="1"/>
  <c r="DX105" i="8" s="1"/>
  <c r="DX106" i="8" a="1"/>
  <c r="DX106" i="8" s="1"/>
  <c r="DX107" i="8" a="1"/>
  <c r="DX107" i="8" s="1"/>
  <c r="DX108" i="8" a="1"/>
  <c r="DX108" i="8" s="1"/>
  <c r="DX109" i="8" a="1"/>
  <c r="DX109" i="8" s="1"/>
  <c r="DX110" i="8" a="1"/>
  <c r="DX110" i="8" s="1"/>
  <c r="DX111" i="8" a="1"/>
  <c r="DX111" i="8" s="1"/>
  <c r="DX112" i="8" a="1"/>
  <c r="DX112" i="8" s="1"/>
  <c r="DX113" i="8" a="1"/>
  <c r="DX113" i="8" s="1"/>
  <c r="DX114" i="8" a="1"/>
  <c r="DX114" i="8" s="1"/>
  <c r="DX115" i="8" a="1"/>
  <c r="DX115" i="8" s="1"/>
  <c r="DX116" i="8" a="1"/>
  <c r="DX116" i="8" s="1"/>
  <c r="DX117" i="8" a="1"/>
  <c r="DX117" i="8" s="1"/>
  <c r="DX118" i="8" a="1"/>
  <c r="DX118" i="8" s="1"/>
  <c r="DX119" i="8" a="1"/>
  <c r="DX119" i="8" s="1"/>
  <c r="DX120" i="8" a="1"/>
  <c r="DX120" i="8" s="1"/>
  <c r="DX121" i="8" a="1"/>
  <c r="DX121" i="8" s="1"/>
  <c r="DX122" i="8" a="1"/>
  <c r="DX122" i="8" s="1"/>
  <c r="DX123" i="8" a="1"/>
  <c r="DX123" i="8" s="1"/>
  <c r="DX124" i="8" a="1"/>
  <c r="DX124" i="8" s="1"/>
  <c r="DX125" i="8" a="1"/>
  <c r="DX125" i="8" s="1"/>
  <c r="DX126" i="8" a="1"/>
  <c r="DX126" i="8" s="1"/>
  <c r="DX127" i="8" a="1"/>
  <c r="DX127" i="8" s="1"/>
  <c r="DX128" i="8" a="1"/>
  <c r="DX128" i="8" s="1"/>
  <c r="DX129" i="8" a="1"/>
  <c r="DX129" i="8" s="1"/>
  <c r="DX130" i="8" a="1"/>
  <c r="DX130" i="8" s="1"/>
  <c r="DX131" i="8" a="1"/>
  <c r="DX131" i="8" s="1"/>
  <c r="DX132" i="8" a="1"/>
  <c r="DX132" i="8" s="1"/>
  <c r="DX133" i="8" a="1"/>
  <c r="DX133" i="8" s="1"/>
  <c r="DX134" i="8" a="1"/>
  <c r="DX134" i="8" s="1"/>
  <c r="DX135" i="8" a="1"/>
  <c r="DX135" i="8" s="1"/>
  <c r="DX136" i="8" a="1"/>
  <c r="DX136" i="8" s="1"/>
  <c r="DX137" i="8" a="1"/>
  <c r="DX137" i="8" s="1"/>
  <c r="DX138" i="8" a="1"/>
  <c r="DX138" i="8" s="1"/>
  <c r="DX139" i="8" a="1"/>
  <c r="DX139" i="8" s="1"/>
  <c r="DX140" i="8" a="1"/>
  <c r="DX140" i="8" s="1"/>
  <c r="DX141" i="8" a="1"/>
  <c r="DX141" i="8" s="1"/>
  <c r="DX142" i="8" a="1"/>
  <c r="DX142" i="8" s="1"/>
  <c r="DX143" i="8" a="1"/>
  <c r="DX143" i="8" s="1"/>
  <c r="DX144" i="8" a="1"/>
  <c r="DX144" i="8" s="1"/>
  <c r="DX145" i="8" a="1"/>
  <c r="DX145" i="8" s="1"/>
  <c r="DX146" i="8" a="1"/>
  <c r="DX146" i="8" s="1"/>
  <c r="DX147" i="8" a="1"/>
  <c r="DX147" i="8" s="1"/>
  <c r="DX148" i="8" a="1"/>
  <c r="DX148" i="8" s="1"/>
  <c r="DX149" i="8" a="1"/>
  <c r="DX149" i="8" s="1"/>
  <c r="DX150" i="8" a="1"/>
  <c r="DX150" i="8" s="1"/>
  <c r="DX151" i="8" a="1"/>
  <c r="DX151" i="8" s="1"/>
  <c r="DX152" i="8" a="1"/>
  <c r="DX152" i="8" s="1"/>
  <c r="DX153" i="8" a="1"/>
  <c r="DX153" i="8" s="1"/>
  <c r="DX154" i="8" a="1"/>
  <c r="DX154" i="8" s="1"/>
  <c r="DX155" i="8" a="1"/>
  <c r="DX155" i="8" s="1"/>
  <c r="DX156" i="8" a="1"/>
  <c r="DX156" i="8" s="1"/>
  <c r="DX157" i="8" a="1"/>
  <c r="DX157" i="8" s="1"/>
  <c r="DX158" i="8" a="1"/>
  <c r="DX158" i="8" s="1"/>
  <c r="DX159" i="8" a="1"/>
  <c r="DX159" i="8" s="1"/>
  <c r="DX160" i="8" a="1"/>
  <c r="DX160" i="8" s="1"/>
  <c r="DX161" i="8" a="1"/>
  <c r="DX161" i="8" s="1"/>
  <c r="DX162" i="8" a="1"/>
  <c r="DX162" i="8" s="1"/>
  <c r="DX163" i="8" a="1"/>
  <c r="DX163" i="8" s="1"/>
  <c r="DX164" i="8" a="1"/>
  <c r="DX164" i="8" s="1"/>
  <c r="DX165" i="8" a="1"/>
  <c r="DX165" i="8" s="1"/>
  <c r="DX166" i="8" a="1"/>
  <c r="DX166" i="8" s="1"/>
  <c r="DX167" i="8" a="1"/>
  <c r="DX167" i="8" s="1"/>
  <c r="DX168" i="8" a="1"/>
  <c r="DX168" i="8" s="1"/>
  <c r="DX169" i="8" a="1"/>
  <c r="DX169" i="8" s="1"/>
  <c r="DX170" i="8" a="1"/>
  <c r="DX170" i="8" s="1"/>
  <c r="DX171" i="8" a="1"/>
  <c r="DX171" i="8" s="1"/>
  <c r="DX172" i="8" a="1"/>
  <c r="DX172" i="8" s="1"/>
  <c r="DX173" i="8" a="1"/>
  <c r="DX173" i="8" s="1"/>
  <c r="DX174" i="8" a="1"/>
  <c r="DX174" i="8" s="1"/>
  <c r="DX175" i="8" a="1"/>
  <c r="DX175" i="8" s="1"/>
  <c r="DX176" i="8" a="1"/>
  <c r="DX176" i="8" s="1"/>
  <c r="DX177" i="8" a="1"/>
  <c r="DX177" i="8" s="1"/>
  <c r="DX178" i="8" a="1"/>
  <c r="DX178" i="8" s="1"/>
  <c r="DX179" i="8" a="1"/>
  <c r="DX179" i="8" s="1"/>
  <c r="DX180" i="8" a="1"/>
  <c r="DX180" i="8" s="1"/>
  <c r="DX181" i="8" a="1"/>
  <c r="DX181" i="8" s="1"/>
  <c r="DX182" i="8" a="1"/>
  <c r="DX182" i="8" s="1"/>
  <c r="DX183" i="8" a="1"/>
  <c r="DX183" i="8" s="1"/>
  <c r="DX184" i="8" a="1"/>
  <c r="DX184" i="8" s="1"/>
  <c r="DX185" i="8" a="1"/>
  <c r="DX185" i="8" s="1"/>
  <c r="DX186" i="8" a="1"/>
  <c r="DX186" i="8" s="1"/>
  <c r="DX187" i="8" a="1"/>
  <c r="DX187" i="8" s="1"/>
  <c r="DX188" i="8" a="1"/>
  <c r="DX188" i="8" s="1"/>
  <c r="DX189" i="8" a="1"/>
  <c r="DX189" i="8" s="1"/>
  <c r="DX190" i="8" a="1"/>
  <c r="DX190" i="8" s="1"/>
  <c r="DX191" i="8" a="1"/>
  <c r="DX191" i="8" s="1"/>
  <c r="DX192" i="8" a="1"/>
  <c r="DX192" i="8" s="1"/>
  <c r="DX193" i="8" a="1"/>
  <c r="DX193" i="8" s="1"/>
  <c r="DX194" i="8" a="1"/>
  <c r="DX194" i="8" s="1"/>
  <c r="DX195" i="8" a="1"/>
  <c r="DX195" i="8" s="1"/>
  <c r="DX196" i="8" a="1"/>
  <c r="DX196" i="8" s="1"/>
  <c r="DX197" i="8" a="1"/>
  <c r="DX197" i="8" s="1"/>
  <c r="DX198" i="8" a="1"/>
  <c r="DX198" i="8" s="1"/>
  <c r="DX199" i="8" a="1"/>
  <c r="DX199" i="8" s="1"/>
  <c r="DX200" i="8" a="1"/>
  <c r="DX200" i="8" s="1"/>
  <c r="DX201" i="8" a="1"/>
  <c r="DX201" i="8" s="1"/>
  <c r="DX202" i="8" a="1"/>
  <c r="DX202" i="8" s="1"/>
  <c r="DX203" i="8" a="1"/>
  <c r="DX203" i="8" s="1"/>
  <c r="DX204" i="8" a="1"/>
  <c r="DX204" i="8" s="1"/>
  <c r="DX205" i="8" a="1"/>
  <c r="DX205" i="8" s="1"/>
  <c r="DX206" i="8" a="1"/>
  <c r="DX206" i="8" s="1"/>
  <c r="DX207" i="8" a="1"/>
  <c r="DX207" i="8" s="1"/>
  <c r="DX208" i="8" a="1"/>
  <c r="DX208" i="8" s="1"/>
  <c r="DX209" i="8" a="1"/>
  <c r="DX209" i="8" s="1"/>
  <c r="DX210" i="8" a="1"/>
  <c r="DX210" i="8" s="1"/>
  <c r="DX211" i="8" a="1"/>
  <c r="DX211" i="8" s="1"/>
  <c r="DX212" i="8" a="1"/>
  <c r="DX212" i="8" s="1"/>
  <c r="DX213" i="8" a="1"/>
  <c r="DX213" i="8" s="1"/>
  <c r="DX214" i="8" a="1"/>
  <c r="DX214" i="8" s="1"/>
  <c r="DX215" i="8" a="1"/>
  <c r="DX215" i="8" s="1"/>
  <c r="DX216" i="8" a="1"/>
  <c r="DX216" i="8" s="1"/>
  <c r="DX217" i="8" a="1"/>
  <c r="DX217" i="8" s="1"/>
  <c r="DX218" i="8" a="1"/>
  <c r="DX218" i="8" s="1"/>
  <c r="DX219" i="8" a="1"/>
  <c r="DX219" i="8" s="1"/>
  <c r="DX220" i="8" a="1"/>
  <c r="DX220" i="8" s="1"/>
  <c r="DX221" i="8" a="1"/>
  <c r="DX221" i="8" s="1"/>
  <c r="DX222" i="8" a="1"/>
  <c r="DX222" i="8" s="1"/>
  <c r="DX223" i="8" a="1"/>
  <c r="DX223" i="8" s="1"/>
  <c r="DX224" i="8" a="1"/>
  <c r="DX224" i="8" s="1"/>
  <c r="DX225" i="8" a="1"/>
  <c r="DX225" i="8" s="1"/>
  <c r="DX226" i="8" a="1"/>
  <c r="DX226" i="8" s="1"/>
  <c r="DX227" i="8" a="1"/>
  <c r="DX227" i="8" s="1"/>
  <c r="DX228" i="8" a="1"/>
  <c r="DX228" i="8" s="1"/>
  <c r="DX229" i="8" a="1"/>
  <c r="DX229" i="8" s="1"/>
  <c r="DX230" i="8" a="1"/>
  <c r="DX230" i="8" s="1"/>
  <c r="DX231" i="8" a="1"/>
  <c r="DX231" i="8" s="1"/>
  <c r="DX232" i="8" a="1"/>
  <c r="DX232" i="8" s="1"/>
  <c r="DX233" i="8" a="1"/>
  <c r="DX233" i="8" s="1"/>
  <c r="DX234" i="8" a="1"/>
  <c r="DX234" i="8" s="1"/>
  <c r="DX235" i="8" a="1"/>
  <c r="DX235" i="8" s="1"/>
  <c r="DX236" i="8" a="1"/>
  <c r="DX236" i="8" s="1"/>
  <c r="DX237" i="8" a="1"/>
  <c r="DX237" i="8" s="1"/>
  <c r="DX238" i="8" a="1"/>
  <c r="DX238" i="8" s="1"/>
  <c r="DX239" i="8" a="1"/>
  <c r="DX239" i="8" s="1"/>
  <c r="DX240" i="8" a="1"/>
  <c r="DX240" i="8" s="1"/>
  <c r="DX241" i="8" a="1"/>
  <c r="DX241" i="8" s="1"/>
  <c r="DX242" i="8" a="1"/>
  <c r="DX242" i="8" s="1"/>
  <c r="DX243" i="8" a="1"/>
  <c r="DX243" i="8" s="1"/>
  <c r="DX244" i="8" a="1"/>
  <c r="DX244" i="8" s="1"/>
  <c r="DX245" i="8" a="1"/>
  <c r="DX245" i="8" s="1"/>
  <c r="DX246" i="8" a="1"/>
  <c r="DX246" i="8" s="1"/>
  <c r="DX247" i="8" a="1"/>
  <c r="DX247" i="8" s="1"/>
  <c r="DX248" i="8" a="1"/>
  <c r="DX248" i="8" s="1"/>
  <c r="DX249" i="8" a="1"/>
  <c r="DX249" i="8" s="1"/>
  <c r="DX250" i="8" a="1"/>
  <c r="DX250" i="8" s="1"/>
  <c r="DX251" i="8" a="1"/>
  <c r="DX251" i="8" s="1"/>
  <c r="DX252" i="8" a="1"/>
  <c r="DX252" i="8" s="1"/>
  <c r="DX253" i="8" a="1"/>
  <c r="DX253" i="8" s="1"/>
  <c r="DX254" i="8" a="1"/>
  <c r="DX254" i="8" s="1"/>
  <c r="DX255" i="8" a="1"/>
  <c r="DX255" i="8" s="1"/>
  <c r="DX256" i="8" a="1"/>
  <c r="DX256" i="8" s="1"/>
  <c r="DX257" i="8" a="1"/>
  <c r="DX257" i="8" s="1"/>
  <c r="DX258" i="8" a="1"/>
  <c r="DX258" i="8" s="1"/>
  <c r="DX259" i="8" a="1"/>
  <c r="DX259" i="8" s="1"/>
  <c r="DX260" i="8" a="1"/>
  <c r="DX260" i="8" s="1"/>
  <c r="DX261" i="8" a="1"/>
  <c r="DX261" i="8" s="1"/>
  <c r="DX262" i="8" a="1"/>
  <c r="DX262" i="8" s="1"/>
  <c r="DX263" i="8" a="1"/>
  <c r="DX263" i="8" s="1"/>
  <c r="DX264" i="8" a="1"/>
  <c r="DX264" i="8" s="1"/>
  <c r="DX265" i="8" a="1"/>
  <c r="DX265" i="8" s="1"/>
  <c r="DX266" i="8" a="1"/>
  <c r="DX266" i="8" s="1"/>
  <c r="DX267" i="8" a="1"/>
  <c r="DX267" i="8" s="1"/>
  <c r="DX268" i="8" a="1"/>
  <c r="DX268" i="8" s="1"/>
  <c r="DX269" i="8" a="1"/>
  <c r="DX269" i="8" s="1"/>
  <c r="DX270" i="8" a="1"/>
  <c r="DX270" i="8" s="1"/>
  <c r="DX271" i="8" a="1"/>
  <c r="DX271" i="8" s="1"/>
  <c r="DX272" i="8" a="1"/>
  <c r="DX272" i="8" s="1"/>
  <c r="DX273" i="8" a="1"/>
  <c r="DX273" i="8" s="1"/>
  <c r="DX274" i="8" a="1"/>
  <c r="DX274" i="8" s="1"/>
  <c r="DX275" i="8" a="1"/>
  <c r="DX275" i="8" s="1"/>
  <c r="DX276" i="8" a="1"/>
  <c r="DX276" i="8" s="1"/>
  <c r="DX277" i="8" a="1"/>
  <c r="DX277" i="8" s="1"/>
  <c r="DX278" i="8" a="1"/>
  <c r="DX278" i="8" s="1"/>
  <c r="DX279" i="8" a="1"/>
  <c r="DX279" i="8" s="1"/>
  <c r="DX280" i="8" a="1"/>
  <c r="DX280" i="8" s="1"/>
  <c r="DX281" i="8" a="1"/>
  <c r="DX281" i="8" s="1"/>
  <c r="DX282" i="8" a="1"/>
  <c r="DX282" i="8" s="1"/>
  <c r="DX283" i="8" a="1"/>
  <c r="DX283" i="8" s="1"/>
  <c r="DX284" i="8" a="1"/>
  <c r="DX284" i="8" s="1"/>
  <c r="DX285" i="8" a="1"/>
  <c r="DX285" i="8" s="1"/>
  <c r="DX286" i="8" a="1"/>
  <c r="DX286" i="8" s="1"/>
  <c r="DX287" i="8" a="1"/>
  <c r="DX287" i="8" s="1"/>
  <c r="DX288" i="8" a="1"/>
  <c r="DX288" i="8" s="1"/>
  <c r="DX289" i="8" a="1"/>
  <c r="DX289" i="8" s="1"/>
  <c r="DX290" i="8" a="1"/>
  <c r="DX290" i="8" s="1"/>
  <c r="DX291" i="8" a="1"/>
  <c r="DX291" i="8" s="1"/>
  <c r="DX292" i="8" a="1"/>
  <c r="DX292" i="8" s="1"/>
  <c r="DX293" i="8" a="1"/>
  <c r="DX293" i="8" s="1"/>
  <c r="DX294" i="8" a="1"/>
  <c r="DX294" i="8" s="1"/>
  <c r="DX295" i="8" a="1"/>
  <c r="DX295" i="8" s="1"/>
  <c r="DX296" i="8" a="1"/>
  <c r="DX296" i="8" s="1"/>
  <c r="DX297" i="8" a="1"/>
  <c r="DX297" i="8" s="1"/>
  <c r="DX298" i="8" a="1"/>
  <c r="DX298" i="8" s="1"/>
  <c r="DX299" i="8" a="1"/>
  <c r="DX299" i="8" s="1"/>
  <c r="DX300" i="8" a="1"/>
  <c r="DX300" i="8" s="1"/>
  <c r="DX301" i="8" a="1"/>
  <c r="DX301" i="8" s="1"/>
  <c r="DX302" i="8" a="1"/>
  <c r="DX302" i="8" s="1"/>
  <c r="DX303" i="8" a="1"/>
  <c r="DX303" i="8" s="1"/>
  <c r="DX304" i="8" a="1"/>
  <c r="DX304" i="8" s="1"/>
  <c r="DX305" i="8" a="1"/>
  <c r="DX305" i="8" s="1"/>
  <c r="DX306" i="8" a="1"/>
  <c r="DX306" i="8" s="1"/>
  <c r="DX307" i="8" a="1"/>
  <c r="DX307" i="8" s="1"/>
  <c r="DX308" i="8" a="1"/>
  <c r="DX308" i="8" s="1"/>
  <c r="DX309" i="8" a="1"/>
  <c r="DX309" i="8" s="1"/>
  <c r="DX310" i="8" a="1"/>
  <c r="DX310" i="8" s="1"/>
  <c r="DX311" i="8" a="1"/>
  <c r="DX311" i="8" s="1"/>
  <c r="DX312" i="8" a="1"/>
  <c r="DX312" i="8" s="1"/>
  <c r="DX313" i="8" a="1"/>
  <c r="DX313" i="8" s="1"/>
  <c r="DX314" i="8" a="1"/>
  <c r="DX314" i="8" s="1"/>
  <c r="DX315" i="8" a="1"/>
  <c r="DX315" i="8" s="1"/>
  <c r="DX316" i="8" a="1"/>
  <c r="DX316" i="8" s="1"/>
  <c r="DX317" i="8" a="1"/>
  <c r="DX317" i="8" s="1"/>
  <c r="DX318" i="8" a="1"/>
  <c r="DX318" i="8" s="1"/>
  <c r="DX319" i="8" a="1"/>
  <c r="DX319" i="8" s="1"/>
  <c r="DX320" i="8" a="1"/>
  <c r="DX320" i="8" s="1"/>
  <c r="DX321" i="8" a="1"/>
  <c r="DX321" i="8" s="1"/>
  <c r="DX322" i="8" a="1"/>
  <c r="DX322" i="8" s="1"/>
  <c r="DX323" i="8" a="1"/>
  <c r="DX323" i="8" s="1"/>
  <c r="DX324" i="8" a="1"/>
  <c r="DX324" i="8" s="1"/>
  <c r="DX325" i="8" a="1"/>
  <c r="DX325" i="8" s="1"/>
  <c r="DX326" i="8" a="1"/>
  <c r="DX326" i="8" s="1"/>
  <c r="DX327" i="8" a="1"/>
  <c r="DX327" i="8" s="1"/>
  <c r="DX328" i="8" a="1"/>
  <c r="DX328" i="8" s="1"/>
  <c r="DX329" i="8" a="1"/>
  <c r="DX329" i="8" s="1"/>
  <c r="DX330" i="8" a="1"/>
  <c r="DX330" i="8" s="1"/>
  <c r="DX331" i="8" a="1"/>
  <c r="DX331" i="8" s="1"/>
  <c r="DX332" i="8" a="1"/>
  <c r="DX332" i="8" s="1"/>
  <c r="DX333" i="8" a="1"/>
  <c r="DX333" i="8" s="1"/>
  <c r="DX334" i="8" a="1"/>
  <c r="DX334" i="8" s="1"/>
  <c r="DX335" i="8" a="1"/>
  <c r="DX335" i="8" s="1"/>
  <c r="DX336" i="8" a="1"/>
  <c r="DX336" i="8" s="1"/>
  <c r="DX337" i="8" a="1"/>
  <c r="DX337" i="8" s="1"/>
  <c r="DX338" i="8" a="1"/>
  <c r="DX338" i="8" s="1"/>
  <c r="DX339" i="8" a="1"/>
  <c r="DX339" i="8" s="1"/>
  <c r="DX340" i="8" a="1"/>
  <c r="DX340" i="8" s="1"/>
  <c r="DX341" i="8" a="1"/>
  <c r="DX341" i="8" s="1"/>
  <c r="DX342" i="8" a="1"/>
  <c r="DX342" i="8" s="1"/>
  <c r="DX343" i="8" a="1"/>
  <c r="DX343" i="8" s="1"/>
  <c r="DX344" i="8" a="1"/>
  <c r="DX344" i="8" s="1"/>
  <c r="DX345" i="8" a="1"/>
  <c r="DX345" i="8" s="1"/>
  <c r="DX346" i="8" a="1"/>
  <c r="DX346" i="8" s="1"/>
  <c r="DX347" i="8" a="1"/>
  <c r="DX347" i="8" s="1"/>
  <c r="DX348" i="8" a="1"/>
  <c r="DX348" i="8" s="1"/>
  <c r="DX349" i="8" a="1"/>
  <c r="DX349" i="8" s="1"/>
  <c r="DX350" i="8" a="1"/>
  <c r="DX350" i="8" s="1"/>
  <c r="DX351" i="8" a="1"/>
  <c r="DX351" i="8" s="1"/>
  <c r="DX352" i="8" a="1"/>
  <c r="DX352" i="8" s="1"/>
  <c r="DX353" i="8" a="1"/>
  <c r="DX353" i="8" s="1"/>
  <c r="DX354" i="8" a="1"/>
  <c r="DX354" i="8" s="1"/>
  <c r="DX355" i="8" a="1"/>
  <c r="DX355" i="8" s="1"/>
  <c r="DX356" i="8" a="1"/>
  <c r="DX356" i="8" s="1"/>
  <c r="DX357" i="8" a="1"/>
  <c r="DX357" i="8" s="1"/>
  <c r="DX358" i="8" a="1"/>
  <c r="DX358" i="8" s="1"/>
  <c r="DX359" i="8" a="1"/>
  <c r="DX359" i="8" s="1"/>
  <c r="DX360" i="8" a="1"/>
  <c r="DX360" i="8" s="1"/>
  <c r="DX361" i="8" a="1"/>
  <c r="DX361" i="8" s="1"/>
  <c r="DX362" i="8" a="1"/>
  <c r="DX362" i="8" s="1"/>
  <c r="DX363" i="8" a="1"/>
  <c r="DX363" i="8" s="1"/>
  <c r="DX364" i="8" a="1"/>
  <c r="DX364" i="8" s="1"/>
  <c r="DX365" i="8" a="1"/>
  <c r="DX365" i="8" s="1"/>
  <c r="DX366" i="8" a="1"/>
  <c r="DX366" i="8" s="1"/>
  <c r="DX367" i="8" a="1"/>
  <c r="DX367" i="8" s="1"/>
  <c r="DX368" i="8" a="1"/>
  <c r="DX368" i="8" s="1"/>
  <c r="DX369" i="8" a="1"/>
  <c r="DX369" i="8" s="1"/>
  <c r="DX370" i="8" a="1"/>
  <c r="DX370" i="8" s="1"/>
  <c r="DX371" i="8" a="1"/>
  <c r="DX371" i="8" s="1"/>
  <c r="DX372" i="8" a="1"/>
  <c r="DX372" i="8" s="1"/>
  <c r="DX373" i="8" a="1"/>
  <c r="DX373" i="8" s="1"/>
  <c r="DX374" i="8" a="1"/>
  <c r="DX374" i="8" s="1"/>
  <c r="DX375" i="8" a="1"/>
  <c r="DX375" i="8" s="1"/>
  <c r="DX376" i="8" a="1"/>
  <c r="DX376" i="8" s="1"/>
  <c r="DX377" i="8" a="1"/>
  <c r="DX377" i="8" s="1"/>
  <c r="DX378" i="8" a="1"/>
  <c r="DX378" i="8" s="1"/>
  <c r="DX379" i="8" a="1"/>
  <c r="DX379" i="8" s="1"/>
  <c r="DX380" i="8" a="1"/>
  <c r="DX380" i="8" s="1"/>
  <c r="DX381" i="8" a="1"/>
  <c r="DX381" i="8" s="1"/>
  <c r="DX382" i="8" a="1"/>
  <c r="DX382" i="8" s="1"/>
  <c r="DX383" i="8" a="1"/>
  <c r="DX383" i="8" s="1"/>
  <c r="DX384" i="8" a="1"/>
  <c r="DX384" i="8" s="1"/>
  <c r="DX385" i="8" a="1"/>
  <c r="DX385" i="8" s="1"/>
  <c r="DX386" i="8" a="1"/>
  <c r="DX386" i="8" s="1"/>
  <c r="DX387" i="8" a="1"/>
  <c r="DX387" i="8" s="1"/>
  <c r="DX388" i="8" a="1"/>
  <c r="DX388" i="8" s="1"/>
  <c r="DX389" i="8" a="1"/>
  <c r="DX389" i="8" s="1"/>
  <c r="DX390" i="8" a="1"/>
  <c r="DX390" i="8" s="1"/>
  <c r="DX391" i="8" a="1"/>
  <c r="DX391" i="8" s="1"/>
  <c r="DX392" i="8" a="1"/>
  <c r="DX392" i="8" s="1"/>
  <c r="DX393" i="8" a="1"/>
  <c r="DX393" i="8" s="1"/>
  <c r="DX394" i="8" a="1"/>
  <c r="DX394" i="8" s="1"/>
  <c r="DX395" i="8" a="1"/>
  <c r="DX395" i="8" s="1"/>
  <c r="DX396" i="8" a="1"/>
  <c r="DX396" i="8" s="1"/>
  <c r="DX397" i="8" a="1"/>
  <c r="DX397" i="8" s="1"/>
  <c r="DX398" i="8" a="1"/>
  <c r="DX398" i="8" s="1"/>
  <c r="DX399" i="8" a="1"/>
  <c r="DX399" i="8" s="1"/>
  <c r="DX400" i="8" a="1"/>
  <c r="DX400" i="8" s="1"/>
  <c r="DX401" i="8" a="1"/>
  <c r="DX401" i="8" s="1"/>
  <c r="DX402" i="8" a="1"/>
  <c r="DX402" i="8" s="1"/>
  <c r="DX403" i="8" a="1"/>
  <c r="DX403" i="8" s="1"/>
  <c r="DX404" i="8" a="1"/>
  <c r="DX404" i="8" s="1"/>
  <c r="DX405" i="8" a="1"/>
  <c r="DX405" i="8" s="1"/>
  <c r="DX406" i="8" a="1"/>
  <c r="DX406" i="8" s="1"/>
  <c r="DX407" i="8" a="1"/>
  <c r="DX407" i="8" s="1"/>
  <c r="DX408" i="8" a="1"/>
  <c r="DX408" i="8" s="1"/>
  <c r="DX409" i="8" a="1"/>
  <c r="DX409" i="8" s="1"/>
  <c r="DX410" i="8" a="1"/>
  <c r="DX410" i="8" s="1"/>
  <c r="DX411" i="8" a="1"/>
  <c r="DX411" i="8" s="1"/>
  <c r="DX412" i="8" a="1"/>
  <c r="DX412" i="8" s="1"/>
  <c r="DX413" i="8" a="1"/>
  <c r="DX413" i="8" s="1"/>
  <c r="DX414" i="8" a="1"/>
  <c r="DX414" i="8" s="1"/>
  <c r="DX415" i="8" a="1"/>
  <c r="DX415" i="8" s="1"/>
  <c r="DX416" i="8" a="1"/>
  <c r="DX416" i="8" s="1"/>
  <c r="DX417" i="8" a="1"/>
  <c r="DX417" i="8" s="1"/>
  <c r="DX418" i="8" a="1"/>
  <c r="DX418" i="8" s="1"/>
  <c r="DX419" i="8" a="1"/>
  <c r="DX419" i="8" s="1"/>
  <c r="DX420" i="8" a="1"/>
  <c r="DX420" i="8" s="1"/>
  <c r="DX421" i="8" a="1"/>
  <c r="DX421" i="8" s="1"/>
  <c r="DX422" i="8" a="1"/>
  <c r="DX422" i="8" s="1"/>
  <c r="DX423" i="8" a="1"/>
  <c r="DX423" i="8" s="1"/>
  <c r="DX424" i="8" a="1"/>
  <c r="DX424" i="8" s="1"/>
  <c r="DX425" i="8" a="1"/>
  <c r="DX425" i="8" s="1"/>
  <c r="DX426" i="8" a="1"/>
  <c r="DX426" i="8" s="1"/>
  <c r="DX427" i="8" a="1"/>
  <c r="DX427" i="8" s="1"/>
  <c r="DX428" i="8" a="1"/>
  <c r="DX428" i="8" s="1"/>
  <c r="DX429" i="8" a="1"/>
  <c r="DX429" i="8" s="1"/>
  <c r="DX430" i="8" a="1"/>
  <c r="DX430" i="8" s="1"/>
  <c r="DX431" i="8" a="1"/>
  <c r="DX431" i="8" s="1"/>
  <c r="DX432" i="8" a="1"/>
  <c r="DX432" i="8" s="1"/>
  <c r="DX433" i="8" a="1"/>
  <c r="DX433" i="8" s="1"/>
  <c r="DX434" i="8" a="1"/>
  <c r="DX434" i="8" s="1"/>
  <c r="DX435" i="8" a="1"/>
  <c r="DX435" i="8" s="1"/>
  <c r="DX436" i="8" a="1"/>
  <c r="DX436" i="8" s="1"/>
  <c r="DX437" i="8" a="1"/>
  <c r="DX437" i="8" s="1"/>
  <c r="DX438" i="8" a="1"/>
  <c r="DX438" i="8" s="1"/>
  <c r="DX439" i="8" a="1"/>
  <c r="DX439" i="8" s="1"/>
  <c r="DX440" i="8" a="1"/>
  <c r="DX440" i="8" s="1"/>
  <c r="DX441" i="8" a="1"/>
  <c r="DX441" i="8" s="1"/>
  <c r="DX442" i="8" a="1"/>
  <c r="DX442" i="8" s="1"/>
  <c r="DX443" i="8" a="1"/>
  <c r="DX443" i="8" s="1"/>
  <c r="DX444" i="8" a="1"/>
  <c r="DX444" i="8" s="1"/>
  <c r="DX445" i="8" a="1"/>
  <c r="DX445" i="8" s="1"/>
  <c r="DX446" i="8" a="1"/>
  <c r="DX446" i="8" s="1"/>
  <c r="DX447" i="8" a="1"/>
  <c r="DX447" i="8" s="1"/>
  <c r="DX448" i="8" a="1"/>
  <c r="DX448" i="8" s="1"/>
  <c r="DX449" i="8" a="1"/>
  <c r="DX449" i="8" s="1"/>
  <c r="DX450" i="8" a="1"/>
  <c r="DX450" i="8" s="1"/>
  <c r="DX451" i="8" a="1"/>
  <c r="DX451" i="8" s="1"/>
  <c r="DX452" i="8" a="1"/>
  <c r="DX452" i="8" s="1"/>
  <c r="DX453" i="8" a="1"/>
  <c r="DX453" i="8" s="1"/>
  <c r="DX454" i="8" a="1"/>
  <c r="DX454" i="8" s="1"/>
  <c r="DX455" i="8" a="1"/>
  <c r="DX455" i="8" s="1"/>
  <c r="DX456" i="8" a="1"/>
  <c r="DX456" i="8" s="1"/>
  <c r="DX457" i="8" a="1"/>
  <c r="DX457" i="8" s="1"/>
  <c r="DX458" i="8" a="1"/>
  <c r="DX458" i="8" s="1"/>
  <c r="DX459" i="8" a="1"/>
  <c r="DX459" i="8" s="1"/>
  <c r="DX460" i="8" a="1"/>
  <c r="DX460" i="8" s="1"/>
  <c r="DX461" i="8" a="1"/>
  <c r="DX461" i="8" s="1"/>
  <c r="DX462" i="8" a="1"/>
  <c r="DX462" i="8" s="1"/>
  <c r="DX463" i="8" a="1"/>
  <c r="DX463" i="8" s="1"/>
  <c r="DX464" i="8" a="1"/>
  <c r="DX464" i="8" s="1"/>
  <c r="DX465" i="8" a="1"/>
  <c r="DX465" i="8" s="1"/>
  <c r="DX466" i="8" a="1"/>
  <c r="DX466" i="8" s="1"/>
  <c r="DX467" i="8" a="1"/>
  <c r="DX467" i="8" s="1"/>
  <c r="DX468" i="8" a="1"/>
  <c r="DX468" i="8" s="1"/>
  <c r="DX469" i="8" a="1"/>
  <c r="DX469" i="8" s="1"/>
  <c r="DX470" i="8" a="1"/>
  <c r="DX470" i="8" s="1"/>
  <c r="DX471" i="8" a="1"/>
  <c r="DX471" i="8" s="1"/>
  <c r="DX472" i="8" a="1"/>
  <c r="DX472" i="8" s="1"/>
  <c r="DX473" i="8" a="1"/>
  <c r="DX473" i="8" s="1"/>
  <c r="DX474" i="8" a="1"/>
  <c r="DX474" i="8" s="1"/>
  <c r="DX475" i="8" a="1"/>
  <c r="DX475" i="8" s="1"/>
  <c r="DX476" i="8" a="1"/>
  <c r="DX476" i="8" s="1"/>
  <c r="DX477" i="8" a="1"/>
  <c r="DX477" i="8" s="1"/>
  <c r="DX478" i="8" a="1"/>
  <c r="DX478" i="8" s="1"/>
  <c r="DX479" i="8" a="1"/>
  <c r="DX479" i="8" s="1"/>
  <c r="DX480" i="8" a="1"/>
  <c r="DX480" i="8" s="1"/>
  <c r="DX481" i="8" a="1"/>
  <c r="DX481" i="8" s="1"/>
  <c r="DX482" i="8" a="1"/>
  <c r="DX482" i="8" s="1"/>
  <c r="DX483" i="8" a="1"/>
  <c r="DX483" i="8" s="1"/>
  <c r="DX484" i="8" a="1"/>
  <c r="DX484" i="8" s="1"/>
  <c r="DX485" i="8" a="1"/>
  <c r="DX485" i="8" s="1"/>
  <c r="DX486" i="8" a="1"/>
  <c r="DX486" i="8" s="1"/>
  <c r="DX487" i="8" a="1"/>
  <c r="DX487" i="8" s="1"/>
  <c r="DX488" i="8" a="1"/>
  <c r="DX488" i="8" s="1"/>
  <c r="DX489" i="8" a="1"/>
  <c r="DX489" i="8" s="1"/>
  <c r="DX490" i="8" a="1"/>
  <c r="DX490" i="8" s="1"/>
  <c r="DX491" i="8" a="1"/>
  <c r="DX491" i="8" s="1"/>
  <c r="DX492" i="8" a="1"/>
  <c r="DX492" i="8" s="1"/>
  <c r="DX493" i="8" a="1"/>
  <c r="DX493" i="8" s="1"/>
  <c r="DX494" i="8" a="1"/>
  <c r="DX494" i="8" s="1"/>
  <c r="DX495" i="8" a="1"/>
  <c r="DX495" i="8" s="1"/>
  <c r="DX496" i="8" a="1"/>
  <c r="DX496" i="8" s="1"/>
  <c r="DX497" i="8" a="1"/>
  <c r="DX497" i="8" s="1"/>
  <c r="DX498" i="8" a="1"/>
  <c r="DX498" i="8" s="1"/>
  <c r="DX499" i="8" a="1"/>
  <c r="DX499" i="8" s="1"/>
  <c r="DX500" i="8" a="1"/>
  <c r="DX500" i="8" s="1"/>
  <c r="DX501" i="8" a="1"/>
  <c r="DX501" i="8" s="1"/>
  <c r="DX502" i="8" a="1"/>
  <c r="DX502" i="8" s="1"/>
  <c r="DX503" i="8" a="1"/>
  <c r="DX503" i="8" s="1"/>
  <c r="DX504" i="8" a="1"/>
  <c r="DX504" i="8" s="1"/>
  <c r="DX505" i="8" a="1"/>
  <c r="DX505" i="8" s="1"/>
  <c r="DX506" i="8" a="1"/>
  <c r="DX506" i="8" s="1"/>
  <c r="DX507" i="8" a="1"/>
  <c r="DX507" i="8" s="1"/>
  <c r="DX508" i="8" a="1"/>
  <c r="DX508" i="8" s="1"/>
  <c r="DX509" i="8" a="1"/>
  <c r="DX509" i="8" s="1"/>
  <c r="DX510" i="8" a="1"/>
  <c r="DX510" i="8" s="1"/>
  <c r="DX511" i="8" a="1"/>
  <c r="DX511" i="8" s="1"/>
  <c r="DX512" i="8" a="1"/>
  <c r="DX512" i="8" s="1"/>
  <c r="DW5" i="8" a="1"/>
  <c r="DW5" i="8" s="1"/>
  <c r="DW6" i="8" a="1"/>
  <c r="DW6" i="8" s="1"/>
  <c r="DW7" i="8" a="1"/>
  <c r="DW7" i="8" s="1"/>
  <c r="DW8" i="8" a="1"/>
  <c r="DW8" i="8" s="1"/>
  <c r="DW9" i="8" a="1"/>
  <c r="DW9" i="8" s="1"/>
  <c r="DW10" i="8" a="1"/>
  <c r="DW10" i="8" s="1"/>
  <c r="DW11" i="8" a="1"/>
  <c r="DW11" i="8" s="1"/>
  <c r="DW12" i="8" a="1"/>
  <c r="DW12" i="8" s="1"/>
  <c r="DW13" i="8" a="1"/>
  <c r="DW13" i="8" s="1"/>
  <c r="DW14" i="8" a="1"/>
  <c r="DW14" i="8" s="1"/>
  <c r="DW15" i="8" a="1"/>
  <c r="DW15" i="8" s="1"/>
  <c r="DW16" i="8" a="1"/>
  <c r="DW16" i="8" s="1"/>
  <c r="DW17" i="8" a="1"/>
  <c r="DW17" i="8" s="1"/>
  <c r="DW18" i="8" a="1"/>
  <c r="DW18" i="8" s="1"/>
  <c r="DW19" i="8" a="1"/>
  <c r="DW19" i="8" s="1"/>
  <c r="DW20" i="8" a="1"/>
  <c r="DW20" i="8" s="1"/>
  <c r="DW21" i="8" a="1"/>
  <c r="DW21" i="8" s="1"/>
  <c r="DW22" i="8" a="1"/>
  <c r="DW22" i="8" s="1"/>
  <c r="DW23" i="8" a="1"/>
  <c r="DW23" i="8" s="1"/>
  <c r="DW24" i="8" a="1"/>
  <c r="DW24" i="8" s="1"/>
  <c r="DW25" i="8" a="1"/>
  <c r="DW25" i="8" s="1"/>
  <c r="DW26" i="8" a="1"/>
  <c r="DW26" i="8" s="1"/>
  <c r="DW27" i="8" a="1"/>
  <c r="DW27" i="8" s="1"/>
  <c r="DW28" i="8" a="1"/>
  <c r="DW28" i="8" s="1"/>
  <c r="DW29" i="8" a="1"/>
  <c r="DW29" i="8" s="1"/>
  <c r="DW30" i="8" a="1"/>
  <c r="DW30" i="8" s="1"/>
  <c r="DW31" i="8" a="1"/>
  <c r="DW31" i="8" s="1"/>
  <c r="DW32" i="8" a="1"/>
  <c r="DW32" i="8" s="1"/>
  <c r="DW33" i="8" a="1"/>
  <c r="DW33" i="8" s="1"/>
  <c r="DW34" i="8" a="1"/>
  <c r="DW34" i="8" s="1"/>
  <c r="DW35" i="8" a="1"/>
  <c r="DW35" i="8" s="1"/>
  <c r="DW36" i="8" a="1"/>
  <c r="DW36" i="8" s="1"/>
  <c r="DW37" i="8" a="1"/>
  <c r="DW37" i="8" s="1"/>
  <c r="DW38" i="8" a="1"/>
  <c r="DW38" i="8" s="1"/>
  <c r="DW39" i="8" a="1"/>
  <c r="DW39" i="8" s="1"/>
  <c r="DW40" i="8" a="1"/>
  <c r="DW40" i="8" s="1"/>
  <c r="DW41" i="8" a="1"/>
  <c r="DW41" i="8" s="1"/>
  <c r="DW42" i="8" a="1"/>
  <c r="DW42" i="8" s="1"/>
  <c r="DW43" i="8" a="1"/>
  <c r="DW43" i="8" s="1"/>
  <c r="DW44" i="8" a="1"/>
  <c r="DW44" i="8" s="1"/>
  <c r="DW45" i="8" a="1"/>
  <c r="DW45" i="8" s="1"/>
  <c r="DW46" i="8" a="1"/>
  <c r="DW46" i="8" s="1"/>
  <c r="DW47" i="8" a="1"/>
  <c r="DW47" i="8" s="1"/>
  <c r="DW48" i="8" a="1"/>
  <c r="DW48" i="8" s="1"/>
  <c r="DW49" i="8" a="1"/>
  <c r="DW49" i="8" s="1"/>
  <c r="DW50" i="8" a="1"/>
  <c r="DW50" i="8" s="1"/>
  <c r="DW51" i="8" a="1"/>
  <c r="DW51" i="8" s="1"/>
  <c r="DW52" i="8" a="1"/>
  <c r="DW52" i="8" s="1"/>
  <c r="DW53" i="8" a="1"/>
  <c r="DW53" i="8" s="1"/>
  <c r="DW54" i="8" a="1"/>
  <c r="DW54" i="8" s="1"/>
  <c r="DW55" i="8" a="1"/>
  <c r="DW55" i="8" s="1"/>
  <c r="DW56" i="8" a="1"/>
  <c r="DW56" i="8" s="1"/>
  <c r="DW57" i="8" a="1"/>
  <c r="DW57" i="8" s="1"/>
  <c r="DW58" i="8" a="1"/>
  <c r="DW58" i="8" s="1"/>
  <c r="DW59" i="8" a="1"/>
  <c r="DW59" i="8" s="1"/>
  <c r="DW60" i="8" a="1"/>
  <c r="DW60" i="8" s="1"/>
  <c r="DW61" i="8" a="1"/>
  <c r="DW61" i="8" s="1"/>
  <c r="DW62" i="8" a="1"/>
  <c r="DW62" i="8" s="1"/>
  <c r="DW63" i="8" a="1"/>
  <c r="DW63" i="8" s="1"/>
  <c r="DW64" i="8" a="1"/>
  <c r="DW64" i="8" s="1"/>
  <c r="DW65" i="8" a="1"/>
  <c r="DW65" i="8" s="1"/>
  <c r="DW66" i="8" a="1"/>
  <c r="DW66" i="8" s="1"/>
  <c r="DW67" i="8" a="1"/>
  <c r="DW67" i="8" s="1"/>
  <c r="DW68" i="8" a="1"/>
  <c r="DW68" i="8" s="1"/>
  <c r="DW69" i="8" a="1"/>
  <c r="DW69" i="8" s="1"/>
  <c r="DW70" i="8" a="1"/>
  <c r="DW70" i="8" s="1"/>
  <c r="DW71" i="8" a="1"/>
  <c r="DW71" i="8" s="1"/>
  <c r="DW72" i="8" a="1"/>
  <c r="DW72" i="8" s="1"/>
  <c r="DW73" i="8" a="1"/>
  <c r="DW73" i="8" s="1"/>
  <c r="DW74" i="8" a="1"/>
  <c r="DW74" i="8" s="1"/>
  <c r="DW75" i="8" a="1"/>
  <c r="DW75" i="8" s="1"/>
  <c r="DW76" i="8" a="1"/>
  <c r="DW76" i="8" s="1"/>
  <c r="DW77" i="8" a="1"/>
  <c r="DW77" i="8" s="1"/>
  <c r="DW78" i="8" a="1"/>
  <c r="DW78" i="8" s="1"/>
  <c r="DW79" i="8" a="1"/>
  <c r="DW79" i="8" s="1"/>
  <c r="DW80" i="8" a="1"/>
  <c r="DW80" i="8" s="1"/>
  <c r="DW81" i="8" a="1"/>
  <c r="DW81" i="8" s="1"/>
  <c r="DW82" i="8" a="1"/>
  <c r="DW82" i="8" s="1"/>
  <c r="DW83" i="8" a="1"/>
  <c r="DW83" i="8" s="1"/>
  <c r="DW84" i="8" a="1"/>
  <c r="DW84" i="8" s="1"/>
  <c r="DW85" i="8" a="1"/>
  <c r="DW85" i="8" s="1"/>
  <c r="DW86" i="8" a="1"/>
  <c r="DW86" i="8" s="1"/>
  <c r="DW87" i="8" a="1"/>
  <c r="DW87" i="8" s="1"/>
  <c r="DW88" i="8" a="1"/>
  <c r="DW88" i="8" s="1"/>
  <c r="DW89" i="8" a="1"/>
  <c r="DW89" i="8" s="1"/>
  <c r="DW90" i="8" a="1"/>
  <c r="DW90" i="8" s="1"/>
  <c r="DW91" i="8" a="1"/>
  <c r="DW91" i="8" s="1"/>
  <c r="DW92" i="8" a="1"/>
  <c r="DW92" i="8" s="1"/>
  <c r="DW93" i="8" a="1"/>
  <c r="DW93" i="8" s="1"/>
  <c r="DW94" i="8" a="1"/>
  <c r="DW94" i="8" s="1"/>
  <c r="DW95" i="8" a="1"/>
  <c r="DW95" i="8" s="1"/>
  <c r="DW96" i="8" a="1"/>
  <c r="DW96" i="8" s="1"/>
  <c r="DW97" i="8" a="1"/>
  <c r="DW97" i="8" s="1"/>
  <c r="DW98" i="8" a="1"/>
  <c r="DW98" i="8" s="1"/>
  <c r="DW99" i="8" a="1"/>
  <c r="DW99" i="8" s="1"/>
  <c r="DW100" i="8" a="1"/>
  <c r="DW100" i="8" s="1"/>
  <c r="DW101" i="8" a="1"/>
  <c r="DW101" i="8" s="1"/>
  <c r="DW102" i="8" a="1"/>
  <c r="DW102" i="8" s="1"/>
  <c r="DW103" i="8" a="1"/>
  <c r="DW103" i="8" s="1"/>
  <c r="DW104" i="8" a="1"/>
  <c r="DW104" i="8" s="1"/>
  <c r="DW105" i="8" a="1"/>
  <c r="DW105" i="8" s="1"/>
  <c r="DW106" i="8" a="1"/>
  <c r="DW106" i="8" s="1"/>
  <c r="DW107" i="8" a="1"/>
  <c r="DW107" i="8" s="1"/>
  <c r="DW108" i="8" a="1"/>
  <c r="DW108" i="8" s="1"/>
  <c r="DW109" i="8" a="1"/>
  <c r="DW109" i="8" s="1"/>
  <c r="DW110" i="8" a="1"/>
  <c r="DW110" i="8" s="1"/>
  <c r="DW111" i="8" a="1"/>
  <c r="DW111" i="8" s="1"/>
  <c r="DW112" i="8" a="1"/>
  <c r="DW112" i="8" s="1"/>
  <c r="DW113" i="8" a="1"/>
  <c r="DW113" i="8" s="1"/>
  <c r="DW114" i="8" a="1"/>
  <c r="DW114" i="8" s="1"/>
  <c r="DW115" i="8" a="1"/>
  <c r="DW115" i="8" s="1"/>
  <c r="DW116" i="8" a="1"/>
  <c r="DW116" i="8" s="1"/>
  <c r="DW117" i="8" a="1"/>
  <c r="DW117" i="8" s="1"/>
  <c r="DW118" i="8" a="1"/>
  <c r="DW118" i="8" s="1"/>
  <c r="DW119" i="8" a="1"/>
  <c r="DW119" i="8" s="1"/>
  <c r="DW120" i="8" a="1"/>
  <c r="DW120" i="8" s="1"/>
  <c r="DW121" i="8" a="1"/>
  <c r="DW121" i="8" s="1"/>
  <c r="DW122" i="8" a="1"/>
  <c r="DW122" i="8" s="1"/>
  <c r="DW123" i="8" a="1"/>
  <c r="DW123" i="8" s="1"/>
  <c r="DW124" i="8" a="1"/>
  <c r="DW124" i="8" s="1"/>
  <c r="DW125" i="8" a="1"/>
  <c r="DW125" i="8" s="1"/>
  <c r="DW126" i="8" a="1"/>
  <c r="DW126" i="8" s="1"/>
  <c r="DW127" i="8" a="1"/>
  <c r="DW127" i="8" s="1"/>
  <c r="DW128" i="8" a="1"/>
  <c r="DW128" i="8" s="1"/>
  <c r="DW129" i="8" a="1"/>
  <c r="DW129" i="8" s="1"/>
  <c r="DW130" i="8" a="1"/>
  <c r="DW130" i="8" s="1"/>
  <c r="DW131" i="8" a="1"/>
  <c r="DW131" i="8" s="1"/>
  <c r="DW132" i="8" a="1"/>
  <c r="DW132" i="8" s="1"/>
  <c r="DW133" i="8" a="1"/>
  <c r="DW133" i="8" s="1"/>
  <c r="DW134" i="8" a="1"/>
  <c r="DW134" i="8" s="1"/>
  <c r="DW135" i="8" a="1"/>
  <c r="DW135" i="8" s="1"/>
  <c r="DW136" i="8" a="1"/>
  <c r="DW136" i="8" s="1"/>
  <c r="DW137" i="8" a="1"/>
  <c r="DW137" i="8" s="1"/>
  <c r="DW138" i="8" a="1"/>
  <c r="DW138" i="8" s="1"/>
  <c r="DW139" i="8" a="1"/>
  <c r="DW139" i="8" s="1"/>
  <c r="DW140" i="8" a="1"/>
  <c r="DW140" i="8" s="1"/>
  <c r="DW141" i="8" a="1"/>
  <c r="DW141" i="8" s="1"/>
  <c r="DW142" i="8" a="1"/>
  <c r="DW142" i="8" s="1"/>
  <c r="DW143" i="8" a="1"/>
  <c r="DW143" i="8" s="1"/>
  <c r="DW144" i="8" a="1"/>
  <c r="DW144" i="8" s="1"/>
  <c r="DW145" i="8" a="1"/>
  <c r="DW145" i="8" s="1"/>
  <c r="DW146" i="8" a="1"/>
  <c r="DW146" i="8" s="1"/>
  <c r="DW147" i="8" a="1"/>
  <c r="DW147" i="8" s="1"/>
  <c r="DW148" i="8" a="1"/>
  <c r="DW148" i="8" s="1"/>
  <c r="DW149" i="8" a="1"/>
  <c r="DW149" i="8" s="1"/>
  <c r="DW150" i="8" a="1"/>
  <c r="DW150" i="8" s="1"/>
  <c r="DW151" i="8" a="1"/>
  <c r="DW151" i="8" s="1"/>
  <c r="DW152" i="8" a="1"/>
  <c r="DW152" i="8" s="1"/>
  <c r="DW153" i="8" a="1"/>
  <c r="DW153" i="8" s="1"/>
  <c r="DW154" i="8" a="1"/>
  <c r="DW154" i="8" s="1"/>
  <c r="DW155" i="8" a="1"/>
  <c r="DW155" i="8" s="1"/>
  <c r="DW156" i="8" a="1"/>
  <c r="DW156" i="8" s="1"/>
  <c r="DW157" i="8" a="1"/>
  <c r="DW157" i="8" s="1"/>
  <c r="DW158" i="8" a="1"/>
  <c r="DW158" i="8" s="1"/>
  <c r="DW159" i="8" a="1"/>
  <c r="DW159" i="8" s="1"/>
  <c r="DW160" i="8" a="1"/>
  <c r="DW160" i="8" s="1"/>
  <c r="DW161" i="8" a="1"/>
  <c r="DW161" i="8" s="1"/>
  <c r="DW162" i="8" a="1"/>
  <c r="DW162" i="8" s="1"/>
  <c r="DW163" i="8" a="1"/>
  <c r="DW163" i="8" s="1"/>
  <c r="DW164" i="8" a="1"/>
  <c r="DW164" i="8" s="1"/>
  <c r="DW165" i="8" a="1"/>
  <c r="DW165" i="8" s="1"/>
  <c r="DW166" i="8" a="1"/>
  <c r="DW166" i="8" s="1"/>
  <c r="DW167" i="8" a="1"/>
  <c r="DW167" i="8" s="1"/>
  <c r="DW168" i="8" a="1"/>
  <c r="DW168" i="8" s="1"/>
  <c r="DW169" i="8" a="1"/>
  <c r="DW169" i="8" s="1"/>
  <c r="DW170" i="8" a="1"/>
  <c r="DW170" i="8" s="1"/>
  <c r="DW171" i="8" a="1"/>
  <c r="DW171" i="8" s="1"/>
  <c r="DW172" i="8" a="1"/>
  <c r="DW172" i="8" s="1"/>
  <c r="DW173" i="8" a="1"/>
  <c r="DW173" i="8" s="1"/>
  <c r="DW174" i="8" a="1"/>
  <c r="DW174" i="8" s="1"/>
  <c r="DW175" i="8" a="1"/>
  <c r="DW175" i="8" s="1"/>
  <c r="DW176" i="8" a="1"/>
  <c r="DW176" i="8" s="1"/>
  <c r="DW177" i="8" a="1"/>
  <c r="DW177" i="8" s="1"/>
  <c r="DW178" i="8" a="1"/>
  <c r="DW178" i="8" s="1"/>
  <c r="DW179" i="8" a="1"/>
  <c r="DW179" i="8" s="1"/>
  <c r="DW180" i="8" a="1"/>
  <c r="DW180" i="8" s="1"/>
  <c r="DW181" i="8" a="1"/>
  <c r="DW181" i="8" s="1"/>
  <c r="DW182" i="8" a="1"/>
  <c r="DW182" i="8" s="1"/>
  <c r="DW183" i="8" a="1"/>
  <c r="DW183" i="8" s="1"/>
  <c r="DW184" i="8" a="1"/>
  <c r="DW184" i="8" s="1"/>
  <c r="DW185" i="8" a="1"/>
  <c r="DW185" i="8" s="1"/>
  <c r="DW186" i="8" a="1"/>
  <c r="DW186" i="8" s="1"/>
  <c r="DW187" i="8" a="1"/>
  <c r="DW187" i="8" s="1"/>
  <c r="DW188" i="8" a="1"/>
  <c r="DW188" i="8" s="1"/>
  <c r="DW189" i="8" a="1"/>
  <c r="DW189" i="8" s="1"/>
  <c r="DW190" i="8" a="1"/>
  <c r="DW190" i="8" s="1"/>
  <c r="DW191" i="8" a="1"/>
  <c r="DW191" i="8" s="1"/>
  <c r="DW192" i="8" a="1"/>
  <c r="DW192" i="8" s="1"/>
  <c r="DW193" i="8" a="1"/>
  <c r="DW193" i="8" s="1"/>
  <c r="DW194" i="8" a="1"/>
  <c r="DW194" i="8" s="1"/>
  <c r="DW195" i="8" a="1"/>
  <c r="DW195" i="8" s="1"/>
  <c r="DW196" i="8" a="1"/>
  <c r="DW196" i="8" s="1"/>
  <c r="DW197" i="8" a="1"/>
  <c r="DW197" i="8" s="1"/>
  <c r="DW198" i="8" a="1"/>
  <c r="DW198" i="8" s="1"/>
  <c r="DW199" i="8" a="1"/>
  <c r="DW199" i="8" s="1"/>
  <c r="DW200" i="8" a="1"/>
  <c r="DW200" i="8" s="1"/>
  <c r="DW201" i="8" a="1"/>
  <c r="DW201" i="8" s="1"/>
  <c r="DW202" i="8" a="1"/>
  <c r="DW202" i="8" s="1"/>
  <c r="DW203" i="8" a="1"/>
  <c r="DW203" i="8" s="1"/>
  <c r="DW204" i="8" a="1"/>
  <c r="DW204" i="8" s="1"/>
  <c r="DW205" i="8" a="1"/>
  <c r="DW205" i="8" s="1"/>
  <c r="DW206" i="8" a="1"/>
  <c r="DW206" i="8" s="1"/>
  <c r="DW207" i="8" a="1"/>
  <c r="DW207" i="8" s="1"/>
  <c r="DW208" i="8" a="1"/>
  <c r="DW208" i="8" s="1"/>
  <c r="DW209" i="8" a="1"/>
  <c r="DW209" i="8" s="1"/>
  <c r="DW210" i="8" a="1"/>
  <c r="DW210" i="8" s="1"/>
  <c r="DW211" i="8" a="1"/>
  <c r="DW211" i="8" s="1"/>
  <c r="DW212" i="8" a="1"/>
  <c r="DW212" i="8" s="1"/>
  <c r="DW213" i="8" a="1"/>
  <c r="DW213" i="8" s="1"/>
  <c r="DW214" i="8" a="1"/>
  <c r="DW214" i="8" s="1"/>
  <c r="DW215" i="8" a="1"/>
  <c r="DW215" i="8" s="1"/>
  <c r="DW216" i="8" a="1"/>
  <c r="DW216" i="8" s="1"/>
  <c r="DW217" i="8" a="1"/>
  <c r="DW217" i="8" s="1"/>
  <c r="DW218" i="8" a="1"/>
  <c r="DW218" i="8" s="1"/>
  <c r="DW219" i="8" a="1"/>
  <c r="DW219" i="8" s="1"/>
  <c r="DW220" i="8" a="1"/>
  <c r="DW220" i="8" s="1"/>
  <c r="DW221" i="8" a="1"/>
  <c r="DW221" i="8" s="1"/>
  <c r="DW222" i="8" a="1"/>
  <c r="DW222" i="8" s="1"/>
  <c r="DW223" i="8" a="1"/>
  <c r="DW223" i="8" s="1"/>
  <c r="DW224" i="8" a="1"/>
  <c r="DW224" i="8" s="1"/>
  <c r="DW225" i="8" a="1"/>
  <c r="DW225" i="8" s="1"/>
  <c r="DW226" i="8" a="1"/>
  <c r="DW226" i="8" s="1"/>
  <c r="DW227" i="8" a="1"/>
  <c r="DW227" i="8" s="1"/>
  <c r="DW228" i="8" a="1"/>
  <c r="DW228" i="8" s="1"/>
  <c r="DW229" i="8" a="1"/>
  <c r="DW229" i="8" s="1"/>
  <c r="DW230" i="8" a="1"/>
  <c r="DW230" i="8" s="1"/>
  <c r="DW231" i="8" a="1"/>
  <c r="DW231" i="8" s="1"/>
  <c r="DW232" i="8" a="1"/>
  <c r="DW232" i="8" s="1"/>
  <c r="DW233" i="8" a="1"/>
  <c r="DW233" i="8" s="1"/>
  <c r="DW234" i="8" a="1"/>
  <c r="DW234" i="8" s="1"/>
  <c r="DW235" i="8" a="1"/>
  <c r="DW235" i="8" s="1"/>
  <c r="DW236" i="8" a="1"/>
  <c r="DW236" i="8" s="1"/>
  <c r="DW237" i="8" a="1"/>
  <c r="DW237" i="8" s="1"/>
  <c r="DW238" i="8" a="1"/>
  <c r="DW238" i="8" s="1"/>
  <c r="DW239" i="8" a="1"/>
  <c r="DW239" i="8" s="1"/>
  <c r="DW240" i="8" a="1"/>
  <c r="DW240" i="8" s="1"/>
  <c r="DW241" i="8" a="1"/>
  <c r="DW241" i="8" s="1"/>
  <c r="DW242" i="8" a="1"/>
  <c r="DW242" i="8" s="1"/>
  <c r="DW243" i="8" a="1"/>
  <c r="DW243" i="8" s="1"/>
  <c r="DW244" i="8" a="1"/>
  <c r="DW244" i="8" s="1"/>
  <c r="DW245" i="8" a="1"/>
  <c r="DW245" i="8" s="1"/>
  <c r="DW246" i="8" a="1"/>
  <c r="DW246" i="8" s="1"/>
  <c r="DW247" i="8" a="1"/>
  <c r="DW247" i="8" s="1"/>
  <c r="DW248" i="8" a="1"/>
  <c r="DW248" i="8" s="1"/>
  <c r="DW249" i="8" a="1"/>
  <c r="DW249" i="8" s="1"/>
  <c r="DW250" i="8" a="1"/>
  <c r="DW250" i="8" s="1"/>
  <c r="DW251" i="8" a="1"/>
  <c r="DW251" i="8" s="1"/>
  <c r="DW252" i="8" a="1"/>
  <c r="DW252" i="8" s="1"/>
  <c r="DW253" i="8" a="1"/>
  <c r="DW253" i="8" s="1"/>
  <c r="DW254" i="8" a="1"/>
  <c r="DW254" i="8" s="1"/>
  <c r="DW255" i="8" a="1"/>
  <c r="DW255" i="8" s="1"/>
  <c r="DW256" i="8" a="1"/>
  <c r="DW256" i="8" s="1"/>
  <c r="DW257" i="8" a="1"/>
  <c r="DW257" i="8" s="1"/>
  <c r="DW258" i="8" a="1"/>
  <c r="DW258" i="8" s="1"/>
  <c r="DW259" i="8" a="1"/>
  <c r="DW259" i="8" s="1"/>
  <c r="DW260" i="8" a="1"/>
  <c r="DW260" i="8" s="1"/>
  <c r="DW261" i="8" a="1"/>
  <c r="DW261" i="8" s="1"/>
  <c r="DW262" i="8" a="1"/>
  <c r="DW262" i="8" s="1"/>
  <c r="DW263" i="8" a="1"/>
  <c r="DW263" i="8" s="1"/>
  <c r="DW264" i="8" a="1"/>
  <c r="DW264" i="8" s="1"/>
  <c r="DW265" i="8" a="1"/>
  <c r="DW265" i="8" s="1"/>
  <c r="DW266" i="8" a="1"/>
  <c r="DW266" i="8" s="1"/>
  <c r="DW267" i="8" a="1"/>
  <c r="DW267" i="8" s="1"/>
  <c r="DW268" i="8" a="1"/>
  <c r="DW268" i="8" s="1"/>
  <c r="DW269" i="8" a="1"/>
  <c r="DW269" i="8" s="1"/>
  <c r="DW270" i="8" a="1"/>
  <c r="DW270" i="8" s="1"/>
  <c r="DW271" i="8" a="1"/>
  <c r="DW271" i="8" s="1"/>
  <c r="DW272" i="8" a="1"/>
  <c r="DW272" i="8" s="1"/>
  <c r="DW273" i="8" a="1"/>
  <c r="DW273" i="8" s="1"/>
  <c r="DW274" i="8" a="1"/>
  <c r="DW274" i="8" s="1"/>
  <c r="DW275" i="8" a="1"/>
  <c r="DW275" i="8" s="1"/>
  <c r="DW276" i="8" a="1"/>
  <c r="DW276" i="8" s="1"/>
  <c r="DW277" i="8" a="1"/>
  <c r="DW277" i="8" s="1"/>
  <c r="DW278" i="8" a="1"/>
  <c r="DW278" i="8" s="1"/>
  <c r="DW279" i="8" a="1"/>
  <c r="DW279" i="8" s="1"/>
  <c r="DW280" i="8" a="1"/>
  <c r="DW280" i="8" s="1"/>
  <c r="DW281" i="8" a="1"/>
  <c r="DW281" i="8" s="1"/>
  <c r="DW282" i="8" a="1"/>
  <c r="DW282" i="8" s="1"/>
  <c r="DW283" i="8" a="1"/>
  <c r="DW283" i="8" s="1"/>
  <c r="DW284" i="8" a="1"/>
  <c r="DW284" i="8" s="1"/>
  <c r="DW285" i="8" a="1"/>
  <c r="DW285" i="8" s="1"/>
  <c r="DW286" i="8" a="1"/>
  <c r="DW286" i="8" s="1"/>
  <c r="DW287" i="8" a="1"/>
  <c r="DW287" i="8" s="1"/>
  <c r="DW288" i="8" a="1"/>
  <c r="DW288" i="8" s="1"/>
  <c r="DW289" i="8" a="1"/>
  <c r="DW289" i="8" s="1"/>
  <c r="DW290" i="8" a="1"/>
  <c r="DW290" i="8" s="1"/>
  <c r="DW291" i="8" a="1"/>
  <c r="DW291" i="8" s="1"/>
  <c r="DW292" i="8" a="1"/>
  <c r="DW292" i="8" s="1"/>
  <c r="DW293" i="8" a="1"/>
  <c r="DW293" i="8" s="1"/>
  <c r="DW294" i="8" a="1"/>
  <c r="DW294" i="8" s="1"/>
  <c r="DW295" i="8" a="1"/>
  <c r="DW295" i="8" s="1"/>
  <c r="DW296" i="8" a="1"/>
  <c r="DW296" i="8" s="1"/>
  <c r="DW297" i="8" a="1"/>
  <c r="DW297" i="8" s="1"/>
  <c r="DW298" i="8" a="1"/>
  <c r="DW298" i="8" s="1"/>
  <c r="DW299" i="8" a="1"/>
  <c r="DW299" i="8" s="1"/>
  <c r="DW300" i="8" a="1"/>
  <c r="DW300" i="8" s="1"/>
  <c r="DW301" i="8" a="1"/>
  <c r="DW301" i="8" s="1"/>
  <c r="DW302" i="8" a="1"/>
  <c r="DW302" i="8" s="1"/>
  <c r="DW303" i="8" a="1"/>
  <c r="DW303" i="8" s="1"/>
  <c r="DW304" i="8" a="1"/>
  <c r="DW304" i="8" s="1"/>
  <c r="DW305" i="8" a="1"/>
  <c r="DW305" i="8" s="1"/>
  <c r="DW306" i="8" a="1"/>
  <c r="DW306" i="8" s="1"/>
  <c r="DW307" i="8" a="1"/>
  <c r="DW307" i="8" s="1"/>
  <c r="DW308" i="8" a="1"/>
  <c r="DW308" i="8" s="1"/>
  <c r="DW309" i="8" a="1"/>
  <c r="DW309" i="8" s="1"/>
  <c r="DW310" i="8" a="1"/>
  <c r="DW310" i="8" s="1"/>
  <c r="DW311" i="8" a="1"/>
  <c r="DW311" i="8" s="1"/>
  <c r="DW312" i="8" a="1"/>
  <c r="DW312" i="8" s="1"/>
  <c r="DW313" i="8" a="1"/>
  <c r="DW313" i="8" s="1"/>
  <c r="DW314" i="8" a="1"/>
  <c r="DW314" i="8" s="1"/>
  <c r="DW315" i="8" a="1"/>
  <c r="DW315" i="8" s="1"/>
  <c r="DW316" i="8" a="1"/>
  <c r="DW316" i="8" s="1"/>
  <c r="DW317" i="8" a="1"/>
  <c r="DW317" i="8" s="1"/>
  <c r="DW318" i="8" a="1"/>
  <c r="DW318" i="8" s="1"/>
  <c r="DW319" i="8" a="1"/>
  <c r="DW319" i="8" s="1"/>
  <c r="DW320" i="8" a="1"/>
  <c r="DW320" i="8" s="1"/>
  <c r="DW321" i="8" a="1"/>
  <c r="DW321" i="8" s="1"/>
  <c r="DW322" i="8" a="1"/>
  <c r="DW322" i="8" s="1"/>
  <c r="DW323" i="8" a="1"/>
  <c r="DW323" i="8" s="1"/>
  <c r="DW324" i="8" a="1"/>
  <c r="DW324" i="8" s="1"/>
  <c r="DW325" i="8" a="1"/>
  <c r="DW325" i="8" s="1"/>
  <c r="DW326" i="8" a="1"/>
  <c r="DW326" i="8" s="1"/>
  <c r="DW327" i="8" a="1"/>
  <c r="DW327" i="8" s="1"/>
  <c r="DW328" i="8" a="1"/>
  <c r="DW328" i="8" s="1"/>
  <c r="DW329" i="8" a="1"/>
  <c r="DW329" i="8" s="1"/>
  <c r="DW330" i="8" a="1"/>
  <c r="DW330" i="8" s="1"/>
  <c r="DW331" i="8" a="1"/>
  <c r="DW331" i="8" s="1"/>
  <c r="DW332" i="8" a="1"/>
  <c r="DW332" i="8" s="1"/>
  <c r="DW333" i="8" a="1"/>
  <c r="DW333" i="8" s="1"/>
  <c r="DW334" i="8" a="1"/>
  <c r="DW334" i="8" s="1"/>
  <c r="DW335" i="8" a="1"/>
  <c r="DW335" i="8" s="1"/>
  <c r="DW336" i="8" a="1"/>
  <c r="DW336" i="8" s="1"/>
  <c r="DW337" i="8" a="1"/>
  <c r="DW337" i="8" s="1"/>
  <c r="DW338" i="8" a="1"/>
  <c r="DW338" i="8" s="1"/>
  <c r="DW339" i="8" a="1"/>
  <c r="DW339" i="8" s="1"/>
  <c r="DW340" i="8" a="1"/>
  <c r="DW340" i="8" s="1"/>
  <c r="DW341" i="8" a="1"/>
  <c r="DW341" i="8" s="1"/>
  <c r="DW342" i="8" a="1"/>
  <c r="DW342" i="8" s="1"/>
  <c r="DW343" i="8" a="1"/>
  <c r="DW343" i="8" s="1"/>
  <c r="DW344" i="8" a="1"/>
  <c r="DW344" i="8" s="1"/>
  <c r="DW345" i="8" a="1"/>
  <c r="DW345" i="8" s="1"/>
  <c r="DW346" i="8" a="1"/>
  <c r="DW346" i="8" s="1"/>
  <c r="DW347" i="8" a="1"/>
  <c r="DW347" i="8" s="1"/>
  <c r="DW348" i="8" a="1"/>
  <c r="DW348" i="8" s="1"/>
  <c r="DW349" i="8" a="1"/>
  <c r="DW349" i="8" s="1"/>
  <c r="DW350" i="8" a="1"/>
  <c r="DW350" i="8" s="1"/>
  <c r="DW351" i="8" a="1"/>
  <c r="DW351" i="8" s="1"/>
  <c r="DW352" i="8" a="1"/>
  <c r="DW352" i="8" s="1"/>
  <c r="DW353" i="8" a="1"/>
  <c r="DW353" i="8" s="1"/>
  <c r="DW354" i="8" a="1"/>
  <c r="DW354" i="8" s="1"/>
  <c r="DW355" i="8" a="1"/>
  <c r="DW355" i="8" s="1"/>
  <c r="DW356" i="8" a="1"/>
  <c r="DW356" i="8" s="1"/>
  <c r="DW357" i="8" a="1"/>
  <c r="DW357" i="8" s="1"/>
  <c r="DW358" i="8" a="1"/>
  <c r="DW358" i="8" s="1"/>
  <c r="DW359" i="8" a="1"/>
  <c r="DW359" i="8" s="1"/>
  <c r="DW360" i="8" a="1"/>
  <c r="DW360" i="8" s="1"/>
  <c r="DW361" i="8" a="1"/>
  <c r="DW361" i="8" s="1"/>
  <c r="DW362" i="8" a="1"/>
  <c r="DW362" i="8" s="1"/>
  <c r="DW363" i="8" a="1"/>
  <c r="DW363" i="8" s="1"/>
  <c r="DW364" i="8" a="1"/>
  <c r="DW364" i="8" s="1"/>
  <c r="DW365" i="8" a="1"/>
  <c r="DW365" i="8" s="1"/>
  <c r="DW366" i="8" a="1"/>
  <c r="DW366" i="8" s="1"/>
  <c r="DW367" i="8" a="1"/>
  <c r="DW367" i="8" s="1"/>
  <c r="DW368" i="8" a="1"/>
  <c r="DW368" i="8" s="1"/>
  <c r="DW369" i="8" a="1"/>
  <c r="DW369" i="8" s="1"/>
  <c r="DW370" i="8" a="1"/>
  <c r="DW370" i="8" s="1"/>
  <c r="DW371" i="8" a="1"/>
  <c r="DW371" i="8" s="1"/>
  <c r="DW372" i="8" a="1"/>
  <c r="DW372" i="8" s="1"/>
  <c r="DW373" i="8" a="1"/>
  <c r="DW373" i="8" s="1"/>
  <c r="DW374" i="8" a="1"/>
  <c r="DW374" i="8" s="1"/>
  <c r="DW375" i="8" a="1"/>
  <c r="DW375" i="8" s="1"/>
  <c r="DW376" i="8" a="1"/>
  <c r="DW376" i="8" s="1"/>
  <c r="DW377" i="8" a="1"/>
  <c r="DW377" i="8" s="1"/>
  <c r="DW378" i="8" a="1"/>
  <c r="DW378" i="8" s="1"/>
  <c r="DW379" i="8" a="1"/>
  <c r="DW379" i="8" s="1"/>
  <c r="DW380" i="8" a="1"/>
  <c r="DW380" i="8" s="1"/>
  <c r="DW381" i="8" a="1"/>
  <c r="DW381" i="8" s="1"/>
  <c r="DW382" i="8" a="1"/>
  <c r="DW382" i="8" s="1"/>
  <c r="DW383" i="8" a="1"/>
  <c r="DW383" i="8" s="1"/>
  <c r="DW384" i="8" a="1"/>
  <c r="DW384" i="8" s="1"/>
  <c r="DW385" i="8" a="1"/>
  <c r="DW385" i="8" s="1"/>
  <c r="DW386" i="8" a="1"/>
  <c r="DW386" i="8" s="1"/>
  <c r="DW387" i="8" a="1"/>
  <c r="DW387" i="8" s="1"/>
  <c r="DW388" i="8" a="1"/>
  <c r="DW388" i="8" s="1"/>
  <c r="DW389" i="8" a="1"/>
  <c r="DW389" i="8" s="1"/>
  <c r="DW390" i="8" a="1"/>
  <c r="DW390" i="8" s="1"/>
  <c r="DW391" i="8" a="1"/>
  <c r="DW391" i="8" s="1"/>
  <c r="DW392" i="8" a="1"/>
  <c r="DW392" i="8" s="1"/>
  <c r="DW393" i="8" a="1"/>
  <c r="DW393" i="8" s="1"/>
  <c r="DW394" i="8" a="1"/>
  <c r="DW394" i="8" s="1"/>
  <c r="DW395" i="8" a="1"/>
  <c r="DW395" i="8" s="1"/>
  <c r="DW396" i="8" a="1"/>
  <c r="DW396" i="8" s="1"/>
  <c r="DW397" i="8" a="1"/>
  <c r="DW397" i="8" s="1"/>
  <c r="DW398" i="8" a="1"/>
  <c r="DW398" i="8" s="1"/>
  <c r="DW399" i="8" a="1"/>
  <c r="DW399" i="8" s="1"/>
  <c r="DW400" i="8" a="1"/>
  <c r="DW400" i="8" s="1"/>
  <c r="DW401" i="8" a="1"/>
  <c r="DW401" i="8" s="1"/>
  <c r="DW402" i="8" a="1"/>
  <c r="DW402" i="8" s="1"/>
  <c r="DW403" i="8" a="1"/>
  <c r="DW403" i="8" s="1"/>
  <c r="DW404" i="8" a="1"/>
  <c r="DW404" i="8" s="1"/>
  <c r="DW405" i="8" a="1"/>
  <c r="DW405" i="8" s="1"/>
  <c r="DW406" i="8" a="1"/>
  <c r="DW406" i="8" s="1"/>
  <c r="DW407" i="8" a="1"/>
  <c r="DW407" i="8" s="1"/>
  <c r="DW408" i="8" a="1"/>
  <c r="DW408" i="8" s="1"/>
  <c r="DW409" i="8" a="1"/>
  <c r="DW409" i="8" s="1"/>
  <c r="DW410" i="8" a="1"/>
  <c r="DW410" i="8" s="1"/>
  <c r="DW411" i="8" a="1"/>
  <c r="DW411" i="8" s="1"/>
  <c r="DW412" i="8" a="1"/>
  <c r="DW412" i="8" s="1"/>
  <c r="DW413" i="8" a="1"/>
  <c r="DW413" i="8" s="1"/>
  <c r="DW414" i="8" a="1"/>
  <c r="DW414" i="8" s="1"/>
  <c r="DW415" i="8" a="1"/>
  <c r="DW415" i="8" s="1"/>
  <c r="DW416" i="8" a="1"/>
  <c r="DW416" i="8" s="1"/>
  <c r="DW417" i="8" a="1"/>
  <c r="DW417" i="8" s="1"/>
  <c r="DW418" i="8" a="1"/>
  <c r="DW418" i="8" s="1"/>
  <c r="DW419" i="8" a="1"/>
  <c r="DW419" i="8" s="1"/>
  <c r="DW420" i="8" a="1"/>
  <c r="DW420" i="8" s="1"/>
  <c r="DW421" i="8" a="1"/>
  <c r="DW421" i="8" s="1"/>
  <c r="DW422" i="8" a="1"/>
  <c r="DW422" i="8" s="1"/>
  <c r="DW423" i="8" a="1"/>
  <c r="DW423" i="8" s="1"/>
  <c r="DW424" i="8" a="1"/>
  <c r="DW424" i="8" s="1"/>
  <c r="DW425" i="8" a="1"/>
  <c r="DW425" i="8" s="1"/>
  <c r="DW426" i="8" a="1"/>
  <c r="DW426" i="8" s="1"/>
  <c r="DW427" i="8" a="1"/>
  <c r="DW427" i="8" s="1"/>
  <c r="DW428" i="8" a="1"/>
  <c r="DW428" i="8" s="1"/>
  <c r="DW429" i="8" a="1"/>
  <c r="DW429" i="8" s="1"/>
  <c r="DW430" i="8" a="1"/>
  <c r="DW430" i="8" s="1"/>
  <c r="DW431" i="8" a="1"/>
  <c r="DW431" i="8" s="1"/>
  <c r="DW432" i="8" a="1"/>
  <c r="DW432" i="8" s="1"/>
  <c r="DW433" i="8" a="1"/>
  <c r="DW433" i="8" s="1"/>
  <c r="DW434" i="8" a="1"/>
  <c r="DW434" i="8" s="1"/>
  <c r="DW435" i="8" a="1"/>
  <c r="DW435" i="8" s="1"/>
  <c r="DW436" i="8" a="1"/>
  <c r="DW436" i="8" s="1"/>
  <c r="DW437" i="8" a="1"/>
  <c r="DW437" i="8" s="1"/>
  <c r="DW438" i="8" a="1"/>
  <c r="DW438" i="8" s="1"/>
  <c r="DW439" i="8" a="1"/>
  <c r="DW439" i="8" s="1"/>
  <c r="DW440" i="8" a="1"/>
  <c r="DW440" i="8" s="1"/>
  <c r="DW441" i="8" a="1"/>
  <c r="DW441" i="8" s="1"/>
  <c r="DW442" i="8" a="1"/>
  <c r="DW442" i="8" s="1"/>
  <c r="DW443" i="8" a="1"/>
  <c r="DW443" i="8" s="1"/>
  <c r="DW444" i="8" a="1"/>
  <c r="DW444" i="8" s="1"/>
  <c r="DW445" i="8" a="1"/>
  <c r="DW445" i="8" s="1"/>
  <c r="DW446" i="8" a="1"/>
  <c r="DW446" i="8" s="1"/>
  <c r="DW447" i="8" a="1"/>
  <c r="DW447" i="8" s="1"/>
  <c r="DW448" i="8" a="1"/>
  <c r="DW448" i="8" s="1"/>
  <c r="DW449" i="8" a="1"/>
  <c r="DW449" i="8" s="1"/>
  <c r="DW450" i="8" a="1"/>
  <c r="DW450" i="8" s="1"/>
  <c r="DW451" i="8" a="1"/>
  <c r="DW451" i="8" s="1"/>
  <c r="DW452" i="8" a="1"/>
  <c r="DW452" i="8" s="1"/>
  <c r="DW453" i="8" a="1"/>
  <c r="DW453" i="8" s="1"/>
  <c r="DW454" i="8" a="1"/>
  <c r="DW454" i="8" s="1"/>
  <c r="DW455" i="8" a="1"/>
  <c r="DW455" i="8" s="1"/>
  <c r="DW456" i="8" a="1"/>
  <c r="DW456" i="8" s="1"/>
  <c r="DW457" i="8" a="1"/>
  <c r="DW457" i="8" s="1"/>
  <c r="DW458" i="8" a="1"/>
  <c r="DW458" i="8" s="1"/>
  <c r="DW459" i="8" a="1"/>
  <c r="DW459" i="8" s="1"/>
  <c r="DW460" i="8" a="1"/>
  <c r="DW460" i="8" s="1"/>
  <c r="DW461" i="8" a="1"/>
  <c r="DW461" i="8" s="1"/>
  <c r="DW462" i="8" a="1"/>
  <c r="DW462" i="8" s="1"/>
  <c r="DW463" i="8" a="1"/>
  <c r="DW463" i="8" s="1"/>
  <c r="DW464" i="8" a="1"/>
  <c r="DW464" i="8" s="1"/>
  <c r="DW465" i="8" a="1"/>
  <c r="DW465" i="8" s="1"/>
  <c r="DW466" i="8" a="1"/>
  <c r="DW466" i="8" s="1"/>
  <c r="DW467" i="8" a="1"/>
  <c r="DW467" i="8" s="1"/>
  <c r="DW468" i="8" a="1"/>
  <c r="DW468" i="8" s="1"/>
  <c r="DW469" i="8" a="1"/>
  <c r="DW469" i="8" s="1"/>
  <c r="DW470" i="8" a="1"/>
  <c r="DW470" i="8" s="1"/>
  <c r="DW471" i="8" a="1"/>
  <c r="DW471" i="8" s="1"/>
  <c r="DW472" i="8" a="1"/>
  <c r="DW472" i="8" s="1"/>
  <c r="DW473" i="8" a="1"/>
  <c r="DW473" i="8" s="1"/>
  <c r="DW474" i="8" a="1"/>
  <c r="DW474" i="8" s="1"/>
  <c r="DW475" i="8" a="1"/>
  <c r="DW475" i="8" s="1"/>
  <c r="DW476" i="8" a="1"/>
  <c r="DW476" i="8" s="1"/>
  <c r="DW477" i="8" a="1"/>
  <c r="DW477" i="8" s="1"/>
  <c r="DW478" i="8" a="1"/>
  <c r="DW478" i="8" s="1"/>
  <c r="DW479" i="8" a="1"/>
  <c r="DW479" i="8" s="1"/>
  <c r="DW480" i="8" a="1"/>
  <c r="DW480" i="8" s="1"/>
  <c r="DW481" i="8" a="1"/>
  <c r="DW481" i="8" s="1"/>
  <c r="DW482" i="8" a="1"/>
  <c r="DW482" i="8" s="1"/>
  <c r="DW483" i="8" a="1"/>
  <c r="DW483" i="8" s="1"/>
  <c r="DW484" i="8" a="1"/>
  <c r="DW484" i="8" s="1"/>
  <c r="DW485" i="8" a="1"/>
  <c r="DW485" i="8" s="1"/>
  <c r="DW486" i="8" a="1"/>
  <c r="DW486" i="8" s="1"/>
  <c r="DW487" i="8" a="1"/>
  <c r="DW487" i="8" s="1"/>
  <c r="DW488" i="8" a="1"/>
  <c r="DW488" i="8" s="1"/>
  <c r="DW489" i="8" a="1"/>
  <c r="DW489" i="8" s="1"/>
  <c r="DW490" i="8" a="1"/>
  <c r="DW490" i="8" s="1"/>
  <c r="DW491" i="8" a="1"/>
  <c r="DW491" i="8" s="1"/>
  <c r="DW492" i="8" a="1"/>
  <c r="DW492" i="8" s="1"/>
  <c r="DW493" i="8" a="1"/>
  <c r="DW493" i="8" s="1"/>
  <c r="DW494" i="8" a="1"/>
  <c r="DW494" i="8" s="1"/>
  <c r="DW495" i="8" a="1"/>
  <c r="DW495" i="8" s="1"/>
  <c r="DW496" i="8" a="1"/>
  <c r="DW496" i="8" s="1"/>
  <c r="DW497" i="8" a="1"/>
  <c r="DW497" i="8" s="1"/>
  <c r="DW498" i="8" a="1"/>
  <c r="DW498" i="8" s="1"/>
  <c r="DW499" i="8" a="1"/>
  <c r="DW499" i="8" s="1"/>
  <c r="DW500" i="8" a="1"/>
  <c r="DW500" i="8" s="1"/>
  <c r="DW501" i="8" a="1"/>
  <c r="DW501" i="8" s="1"/>
  <c r="DW502" i="8" a="1"/>
  <c r="DW502" i="8" s="1"/>
  <c r="DW503" i="8" a="1"/>
  <c r="DW503" i="8" s="1"/>
  <c r="DW504" i="8" a="1"/>
  <c r="DW504" i="8" s="1"/>
  <c r="DW505" i="8" a="1"/>
  <c r="DW505" i="8" s="1"/>
  <c r="DW506" i="8" a="1"/>
  <c r="DW506" i="8" s="1"/>
  <c r="DW507" i="8" a="1"/>
  <c r="DW507" i="8" s="1"/>
  <c r="DW508" i="8" a="1"/>
  <c r="DW508" i="8" s="1"/>
  <c r="DW509" i="8" a="1"/>
  <c r="DW509" i="8" s="1"/>
  <c r="DW510" i="8" a="1"/>
  <c r="DW510" i="8" s="1"/>
  <c r="DW511" i="8" a="1"/>
  <c r="DW511" i="8" s="1"/>
  <c r="DW512" i="8" a="1"/>
  <c r="DW512" i="8" s="1"/>
  <c r="DX4" i="8" a="1"/>
  <c r="DX4" i="8" s="1"/>
  <c r="DW4" i="8" a="1"/>
  <c r="DW4" i="8" s="1"/>
  <c r="CX5" i="8" a="1"/>
  <c r="CX5" i="8" s="1"/>
  <c r="CX6" i="8" a="1"/>
  <c r="CX6" i="8" s="1"/>
  <c r="CX7" i="8" a="1"/>
  <c r="CX7" i="8" s="1"/>
  <c r="CX8" i="8" a="1"/>
  <c r="CX8" i="8" s="1"/>
  <c r="CX9" i="8" a="1"/>
  <c r="CX9" i="8" s="1"/>
  <c r="CX10" i="8" a="1"/>
  <c r="CX10" i="8" s="1"/>
  <c r="CX11" i="8" a="1"/>
  <c r="CX11" i="8" s="1"/>
  <c r="CX12" i="8" a="1"/>
  <c r="CX12" i="8" s="1"/>
  <c r="CX13" i="8" a="1"/>
  <c r="CX13" i="8" s="1"/>
  <c r="CX14" i="8" a="1"/>
  <c r="CX14" i="8" s="1"/>
  <c r="CX15" i="8" a="1"/>
  <c r="CX15" i="8" s="1"/>
  <c r="CX16" i="8" a="1"/>
  <c r="CX16" i="8" s="1"/>
  <c r="CX17" i="8" a="1"/>
  <c r="CX17" i="8" s="1"/>
  <c r="CX18" i="8" a="1"/>
  <c r="CX18" i="8" s="1"/>
  <c r="CX19" i="8" a="1"/>
  <c r="CX19" i="8" s="1"/>
  <c r="CX20" i="8" a="1"/>
  <c r="CX20" i="8" s="1"/>
  <c r="CX21" i="8" a="1"/>
  <c r="CX21" i="8" s="1"/>
  <c r="CX22" i="8" a="1"/>
  <c r="CX22" i="8" s="1"/>
  <c r="CX23" i="8" a="1"/>
  <c r="CX23" i="8" s="1"/>
  <c r="CX24" i="8" a="1"/>
  <c r="CX24" i="8" s="1"/>
  <c r="CX25" i="8" a="1"/>
  <c r="CX25" i="8" s="1"/>
  <c r="CX26" i="8" a="1"/>
  <c r="CX26" i="8" s="1"/>
  <c r="CX27" i="8" a="1"/>
  <c r="CX27" i="8" s="1"/>
  <c r="CX28" i="8" a="1"/>
  <c r="CX28" i="8" s="1"/>
  <c r="CX29" i="8" a="1"/>
  <c r="CX29" i="8" s="1"/>
  <c r="CX30" i="8" a="1"/>
  <c r="CX30" i="8" s="1"/>
  <c r="CX31" i="8" a="1"/>
  <c r="CX31" i="8" s="1"/>
  <c r="CX32" i="8" a="1"/>
  <c r="CX32" i="8" s="1"/>
  <c r="CX33" i="8" a="1"/>
  <c r="CX33" i="8" s="1"/>
  <c r="CX34" i="8" a="1"/>
  <c r="CX34" i="8" s="1"/>
  <c r="CX35" i="8" a="1"/>
  <c r="CX35" i="8" s="1"/>
  <c r="CX36" i="8" a="1"/>
  <c r="CX36" i="8" s="1"/>
  <c r="CX37" i="8" a="1"/>
  <c r="CX37" i="8" s="1"/>
  <c r="CX38" i="8" a="1"/>
  <c r="CX38" i="8" s="1"/>
  <c r="CX39" i="8" a="1"/>
  <c r="CX39" i="8" s="1"/>
  <c r="CX40" i="8" a="1"/>
  <c r="CX40" i="8" s="1"/>
  <c r="CX41" i="8" a="1"/>
  <c r="CX41" i="8" s="1"/>
  <c r="CX42" i="8" a="1"/>
  <c r="CX42" i="8" s="1"/>
  <c r="CX43" i="8" a="1"/>
  <c r="CX43" i="8" s="1"/>
  <c r="CX44" i="8" a="1"/>
  <c r="CX44" i="8" s="1"/>
  <c r="CX45" i="8" a="1"/>
  <c r="CX45" i="8" s="1"/>
  <c r="CX46" i="8" a="1"/>
  <c r="CX46" i="8" s="1"/>
  <c r="CX47" i="8" a="1"/>
  <c r="CX47" i="8" s="1"/>
  <c r="CX48" i="8" a="1"/>
  <c r="CX48" i="8" s="1"/>
  <c r="CX49" i="8" a="1"/>
  <c r="CX49" i="8" s="1"/>
  <c r="CX50" i="8" a="1"/>
  <c r="CX50" i="8" s="1"/>
  <c r="CX51" i="8" a="1"/>
  <c r="CX51" i="8" s="1"/>
  <c r="CX52" i="8" a="1"/>
  <c r="CX52" i="8" s="1"/>
  <c r="CX53" i="8" a="1"/>
  <c r="CX53" i="8" s="1"/>
  <c r="CX54" i="8" a="1"/>
  <c r="CX54" i="8" s="1"/>
  <c r="CX55" i="8" a="1"/>
  <c r="CX55" i="8" s="1"/>
  <c r="CX56" i="8" a="1"/>
  <c r="CX56" i="8" s="1"/>
  <c r="CX57" i="8" a="1"/>
  <c r="CX57" i="8" s="1"/>
  <c r="CX58" i="8" a="1"/>
  <c r="CX58" i="8" s="1"/>
  <c r="CX59" i="8" a="1"/>
  <c r="CX59" i="8" s="1"/>
  <c r="CX60" i="8" a="1"/>
  <c r="CX60" i="8" s="1"/>
  <c r="CX61" i="8" a="1"/>
  <c r="CX61" i="8" s="1"/>
  <c r="CX62" i="8" a="1"/>
  <c r="CX62" i="8" s="1"/>
  <c r="CX63" i="8" a="1"/>
  <c r="CX63" i="8" s="1"/>
  <c r="CX64" i="8" a="1"/>
  <c r="CX64" i="8" s="1"/>
  <c r="CX65" i="8" a="1"/>
  <c r="CX65" i="8" s="1"/>
  <c r="CX66" i="8" a="1"/>
  <c r="CX66" i="8" s="1"/>
  <c r="CX67" i="8" a="1"/>
  <c r="CX67" i="8" s="1"/>
  <c r="CX68" i="8" a="1"/>
  <c r="CX68" i="8" s="1"/>
  <c r="CX69" i="8" a="1"/>
  <c r="CX69" i="8" s="1"/>
  <c r="CX70" i="8" a="1"/>
  <c r="CX70" i="8" s="1"/>
  <c r="CX71" i="8" a="1"/>
  <c r="CX71" i="8" s="1"/>
  <c r="CX72" i="8" a="1"/>
  <c r="CX72" i="8" s="1"/>
  <c r="CX73" i="8" a="1"/>
  <c r="CX73" i="8" s="1"/>
  <c r="CX74" i="8" a="1"/>
  <c r="CX74" i="8" s="1"/>
  <c r="CX75" i="8" a="1"/>
  <c r="CX75" i="8" s="1"/>
  <c r="CX76" i="8" a="1"/>
  <c r="CX76" i="8" s="1"/>
  <c r="CX77" i="8" a="1"/>
  <c r="CX77" i="8" s="1"/>
  <c r="CX78" i="8" a="1"/>
  <c r="CX78" i="8" s="1"/>
  <c r="CX79" i="8" a="1"/>
  <c r="CX79" i="8" s="1"/>
  <c r="CX80" i="8" a="1"/>
  <c r="CX80" i="8" s="1"/>
  <c r="CX81" i="8" a="1"/>
  <c r="CX81" i="8" s="1"/>
  <c r="CX82" i="8" a="1"/>
  <c r="CX82" i="8" s="1"/>
  <c r="CX83" i="8" a="1"/>
  <c r="CX83" i="8" s="1"/>
  <c r="CX84" i="8" a="1"/>
  <c r="CX84" i="8" s="1"/>
  <c r="CX85" i="8" a="1"/>
  <c r="CX85" i="8" s="1"/>
  <c r="CX86" i="8" a="1"/>
  <c r="CX86" i="8" s="1"/>
  <c r="CX87" i="8" a="1"/>
  <c r="CX87" i="8" s="1"/>
  <c r="CX88" i="8" a="1"/>
  <c r="CX88" i="8" s="1"/>
  <c r="CX89" i="8" a="1"/>
  <c r="CX89" i="8" s="1"/>
  <c r="CX90" i="8" a="1"/>
  <c r="CX90" i="8" s="1"/>
  <c r="CX91" i="8" a="1"/>
  <c r="CX91" i="8" s="1"/>
  <c r="CX92" i="8" a="1"/>
  <c r="CX92" i="8" s="1"/>
  <c r="CX93" i="8" a="1"/>
  <c r="CX93" i="8" s="1"/>
  <c r="CX94" i="8" a="1"/>
  <c r="CX94" i="8" s="1"/>
  <c r="CX95" i="8" a="1"/>
  <c r="CX95" i="8" s="1"/>
  <c r="CX96" i="8" a="1"/>
  <c r="CX96" i="8" s="1"/>
  <c r="CX97" i="8" a="1"/>
  <c r="CX97" i="8" s="1"/>
  <c r="CX98" i="8" a="1"/>
  <c r="CX98" i="8" s="1"/>
  <c r="CX99" i="8" a="1"/>
  <c r="CX99" i="8" s="1"/>
  <c r="CX100" i="8" a="1"/>
  <c r="CX100" i="8" s="1"/>
  <c r="CX101" i="8" a="1"/>
  <c r="CX101" i="8" s="1"/>
  <c r="CX102" i="8" a="1"/>
  <c r="CX102" i="8" s="1"/>
  <c r="CX103" i="8" a="1"/>
  <c r="CX103" i="8" s="1"/>
  <c r="CX104" i="8" a="1"/>
  <c r="CX104" i="8" s="1"/>
  <c r="CX105" i="8" a="1"/>
  <c r="CX105" i="8" s="1"/>
  <c r="CX106" i="8" a="1"/>
  <c r="CX106" i="8" s="1"/>
  <c r="CX107" i="8" a="1"/>
  <c r="CX107" i="8" s="1"/>
  <c r="CX108" i="8" a="1"/>
  <c r="CX108" i="8" s="1"/>
  <c r="CX109" i="8" a="1"/>
  <c r="CX109" i="8" s="1"/>
  <c r="CX110" i="8" a="1"/>
  <c r="CX110" i="8" s="1"/>
  <c r="CX111" i="8" a="1"/>
  <c r="CX111" i="8" s="1"/>
  <c r="CX112" i="8" a="1"/>
  <c r="CX112" i="8" s="1"/>
  <c r="CX113" i="8" a="1"/>
  <c r="CX113" i="8" s="1"/>
  <c r="CX114" i="8" a="1"/>
  <c r="CX114" i="8" s="1"/>
  <c r="CX115" i="8" a="1"/>
  <c r="CX115" i="8" s="1"/>
  <c r="CX116" i="8" a="1"/>
  <c r="CX116" i="8" s="1"/>
  <c r="CX117" i="8" a="1"/>
  <c r="CX117" i="8" s="1"/>
  <c r="CX118" i="8" a="1"/>
  <c r="CX118" i="8" s="1"/>
  <c r="CX119" i="8" a="1"/>
  <c r="CX119" i="8" s="1"/>
  <c r="CX120" i="8" a="1"/>
  <c r="CX120" i="8" s="1"/>
  <c r="CX121" i="8" a="1"/>
  <c r="CX121" i="8" s="1"/>
  <c r="CX122" i="8" a="1"/>
  <c r="CX122" i="8" s="1"/>
  <c r="CX123" i="8" a="1"/>
  <c r="CX123" i="8" s="1"/>
  <c r="CX124" i="8" a="1"/>
  <c r="CX124" i="8" s="1"/>
  <c r="CX125" i="8" a="1"/>
  <c r="CX125" i="8" s="1"/>
  <c r="CX126" i="8" a="1"/>
  <c r="CX126" i="8" s="1"/>
  <c r="CX127" i="8" a="1"/>
  <c r="CX127" i="8" s="1"/>
  <c r="CX128" i="8" a="1"/>
  <c r="CX128" i="8" s="1"/>
  <c r="CX129" i="8" a="1"/>
  <c r="CX129" i="8" s="1"/>
  <c r="CX130" i="8" a="1"/>
  <c r="CX130" i="8" s="1"/>
  <c r="CX131" i="8" a="1"/>
  <c r="CX131" i="8" s="1"/>
  <c r="CX132" i="8" a="1"/>
  <c r="CX132" i="8" s="1"/>
  <c r="CX133" i="8" a="1"/>
  <c r="CX133" i="8" s="1"/>
  <c r="CX134" i="8" a="1"/>
  <c r="CX134" i="8" s="1"/>
  <c r="CX135" i="8" a="1"/>
  <c r="CX135" i="8" s="1"/>
  <c r="CX136" i="8" a="1"/>
  <c r="CX136" i="8" s="1"/>
  <c r="CX137" i="8" a="1"/>
  <c r="CX137" i="8" s="1"/>
  <c r="CX138" i="8" a="1"/>
  <c r="CX138" i="8" s="1"/>
  <c r="CX139" i="8" a="1"/>
  <c r="CX139" i="8" s="1"/>
  <c r="CX140" i="8" a="1"/>
  <c r="CX140" i="8" s="1"/>
  <c r="CX141" i="8" a="1"/>
  <c r="CX141" i="8" s="1"/>
  <c r="CX142" i="8" a="1"/>
  <c r="CX142" i="8" s="1"/>
  <c r="CX143" i="8" a="1"/>
  <c r="CX143" i="8" s="1"/>
  <c r="CX144" i="8" a="1"/>
  <c r="CX144" i="8" s="1"/>
  <c r="CX145" i="8" a="1"/>
  <c r="CX145" i="8" s="1"/>
  <c r="CX146" i="8" a="1"/>
  <c r="CX146" i="8" s="1"/>
  <c r="CX147" i="8" a="1"/>
  <c r="CX147" i="8" s="1"/>
  <c r="CX148" i="8" a="1"/>
  <c r="CX148" i="8" s="1"/>
  <c r="CX149" i="8" a="1"/>
  <c r="CX149" i="8" s="1"/>
  <c r="CX150" i="8" a="1"/>
  <c r="CX150" i="8" s="1"/>
  <c r="CX151" i="8" a="1"/>
  <c r="CX151" i="8" s="1"/>
  <c r="CX152" i="8" a="1"/>
  <c r="CX152" i="8" s="1"/>
  <c r="CX153" i="8" a="1"/>
  <c r="CX153" i="8" s="1"/>
  <c r="CX154" i="8" a="1"/>
  <c r="CX154" i="8" s="1"/>
  <c r="CX155" i="8" a="1"/>
  <c r="CX155" i="8" s="1"/>
  <c r="CX156" i="8" a="1"/>
  <c r="CX156" i="8" s="1"/>
  <c r="CX157" i="8" a="1"/>
  <c r="CX157" i="8" s="1"/>
  <c r="CX158" i="8" a="1"/>
  <c r="CX158" i="8" s="1"/>
  <c r="CX159" i="8" a="1"/>
  <c r="CX159" i="8" s="1"/>
  <c r="CX160" i="8" a="1"/>
  <c r="CX160" i="8" s="1"/>
  <c r="CX161" i="8" a="1"/>
  <c r="CX161" i="8" s="1"/>
  <c r="CX162" i="8" a="1"/>
  <c r="CX162" i="8" s="1"/>
  <c r="CX163" i="8" a="1"/>
  <c r="CX163" i="8" s="1"/>
  <c r="CX164" i="8" a="1"/>
  <c r="CX164" i="8" s="1"/>
  <c r="CX165" i="8" a="1"/>
  <c r="CX165" i="8" s="1"/>
  <c r="CX166" i="8" a="1"/>
  <c r="CX166" i="8" s="1"/>
  <c r="CX167" i="8" a="1"/>
  <c r="CX167" i="8" s="1"/>
  <c r="CX168" i="8" a="1"/>
  <c r="CX168" i="8" s="1"/>
  <c r="CX169" i="8" a="1"/>
  <c r="CX169" i="8" s="1"/>
  <c r="CX170" i="8" a="1"/>
  <c r="CX170" i="8" s="1"/>
  <c r="CX171" i="8" a="1"/>
  <c r="CX171" i="8" s="1"/>
  <c r="CX172" i="8" a="1"/>
  <c r="CX172" i="8" s="1"/>
  <c r="CX173" i="8" a="1"/>
  <c r="CX173" i="8" s="1"/>
  <c r="CX174" i="8" a="1"/>
  <c r="CX174" i="8" s="1"/>
  <c r="CX175" i="8" a="1"/>
  <c r="CX175" i="8" s="1"/>
  <c r="CX176" i="8" a="1"/>
  <c r="CX176" i="8" s="1"/>
  <c r="CX177" i="8" a="1"/>
  <c r="CX177" i="8" s="1"/>
  <c r="CX178" i="8" a="1"/>
  <c r="CX178" i="8" s="1"/>
  <c r="CX179" i="8" a="1"/>
  <c r="CX179" i="8" s="1"/>
  <c r="CX180" i="8" a="1"/>
  <c r="CX180" i="8" s="1"/>
  <c r="CX181" i="8" a="1"/>
  <c r="CX181" i="8" s="1"/>
  <c r="CX182" i="8" a="1"/>
  <c r="CX182" i="8" s="1"/>
  <c r="CX183" i="8" a="1"/>
  <c r="CX183" i="8" s="1"/>
  <c r="CX184" i="8" a="1"/>
  <c r="CX184" i="8" s="1"/>
  <c r="CX185" i="8" a="1"/>
  <c r="CX185" i="8" s="1"/>
  <c r="CX186" i="8" a="1"/>
  <c r="CX186" i="8" s="1"/>
  <c r="CX187" i="8" a="1"/>
  <c r="CX187" i="8" s="1"/>
  <c r="CX188" i="8" a="1"/>
  <c r="CX188" i="8" s="1"/>
  <c r="CX189" i="8" a="1"/>
  <c r="CX189" i="8" s="1"/>
  <c r="CX190" i="8" a="1"/>
  <c r="CX190" i="8" s="1"/>
  <c r="CX191" i="8" a="1"/>
  <c r="CX191" i="8" s="1"/>
  <c r="CX192" i="8" a="1"/>
  <c r="CX192" i="8" s="1"/>
  <c r="CX193" i="8" a="1"/>
  <c r="CX193" i="8" s="1"/>
  <c r="CX194" i="8" a="1"/>
  <c r="CX194" i="8" s="1"/>
  <c r="CX195" i="8" a="1"/>
  <c r="CX195" i="8" s="1"/>
  <c r="CX196" i="8" a="1"/>
  <c r="CX196" i="8" s="1"/>
  <c r="CX197" i="8" a="1"/>
  <c r="CX197" i="8" s="1"/>
  <c r="CX198" i="8" a="1"/>
  <c r="CX198" i="8" s="1"/>
  <c r="CX199" i="8" a="1"/>
  <c r="CX199" i="8" s="1"/>
  <c r="CX200" i="8" a="1"/>
  <c r="CX200" i="8" s="1"/>
  <c r="CX201" i="8" a="1"/>
  <c r="CX201" i="8" s="1"/>
  <c r="CX202" i="8" a="1"/>
  <c r="CX202" i="8" s="1"/>
  <c r="CX203" i="8" a="1"/>
  <c r="CX203" i="8" s="1"/>
  <c r="CX204" i="8" a="1"/>
  <c r="CX204" i="8" s="1"/>
  <c r="CX205" i="8" a="1"/>
  <c r="CX205" i="8" s="1"/>
  <c r="CX206" i="8" a="1"/>
  <c r="CX206" i="8" s="1"/>
  <c r="CX207" i="8" a="1"/>
  <c r="CX207" i="8" s="1"/>
  <c r="CX208" i="8" a="1"/>
  <c r="CX208" i="8" s="1"/>
  <c r="CX209" i="8" a="1"/>
  <c r="CX209" i="8" s="1"/>
  <c r="CX210" i="8" a="1"/>
  <c r="CX210" i="8" s="1"/>
  <c r="CX211" i="8" a="1"/>
  <c r="CX211" i="8" s="1"/>
  <c r="CX212" i="8" a="1"/>
  <c r="CX212" i="8" s="1"/>
  <c r="CX213" i="8" a="1"/>
  <c r="CX213" i="8" s="1"/>
  <c r="CX214" i="8" a="1"/>
  <c r="CX214" i="8" s="1"/>
  <c r="CX215" i="8" a="1"/>
  <c r="CX215" i="8" s="1"/>
  <c r="CX216" i="8" a="1"/>
  <c r="CX216" i="8" s="1"/>
  <c r="CX217" i="8" a="1"/>
  <c r="CX217" i="8" s="1"/>
  <c r="CX218" i="8" a="1"/>
  <c r="CX218" i="8" s="1"/>
  <c r="CX219" i="8" a="1"/>
  <c r="CX219" i="8" s="1"/>
  <c r="CX220" i="8" a="1"/>
  <c r="CX220" i="8" s="1"/>
  <c r="CX221" i="8" a="1"/>
  <c r="CX221" i="8" s="1"/>
  <c r="CX222" i="8" a="1"/>
  <c r="CX222" i="8" s="1"/>
  <c r="CX223" i="8" a="1"/>
  <c r="CX223" i="8" s="1"/>
  <c r="CX224" i="8" a="1"/>
  <c r="CX224" i="8" s="1"/>
  <c r="CX225" i="8" a="1"/>
  <c r="CX225" i="8" s="1"/>
  <c r="CX226" i="8" a="1"/>
  <c r="CX226" i="8" s="1"/>
  <c r="CX227" i="8" a="1"/>
  <c r="CX227" i="8" s="1"/>
  <c r="CX228" i="8" a="1"/>
  <c r="CX228" i="8" s="1"/>
  <c r="CX229" i="8" a="1"/>
  <c r="CX229" i="8" s="1"/>
  <c r="CX230" i="8" a="1"/>
  <c r="CX230" i="8" s="1"/>
  <c r="CX231" i="8" a="1"/>
  <c r="CX231" i="8" s="1"/>
  <c r="CX232" i="8" a="1"/>
  <c r="CX232" i="8" s="1"/>
  <c r="CX233" i="8" a="1"/>
  <c r="CX233" i="8" s="1"/>
  <c r="CX234" i="8" a="1"/>
  <c r="CX234" i="8" s="1"/>
  <c r="CX235" i="8" a="1"/>
  <c r="CX235" i="8" s="1"/>
  <c r="CX236" i="8" a="1"/>
  <c r="CX236" i="8" s="1"/>
  <c r="CX237" i="8" a="1"/>
  <c r="CX237" i="8" s="1"/>
  <c r="CX238" i="8" a="1"/>
  <c r="CX238" i="8" s="1"/>
  <c r="CX239" i="8" a="1"/>
  <c r="CX239" i="8" s="1"/>
  <c r="CX240" i="8" a="1"/>
  <c r="CX240" i="8" s="1"/>
  <c r="CX241" i="8" a="1"/>
  <c r="CX241" i="8" s="1"/>
  <c r="CX242" i="8" a="1"/>
  <c r="CX242" i="8" s="1"/>
  <c r="CX243" i="8" a="1"/>
  <c r="CX243" i="8" s="1"/>
  <c r="CX244" i="8" a="1"/>
  <c r="CX244" i="8" s="1"/>
  <c r="CX245" i="8" a="1"/>
  <c r="CX245" i="8" s="1"/>
  <c r="CX246" i="8" a="1"/>
  <c r="CX246" i="8" s="1"/>
  <c r="CX247" i="8" a="1"/>
  <c r="CX247" i="8" s="1"/>
  <c r="CX248" i="8" a="1"/>
  <c r="CX248" i="8" s="1"/>
  <c r="CX249" i="8" a="1"/>
  <c r="CX249" i="8" s="1"/>
  <c r="CX250" i="8" a="1"/>
  <c r="CX250" i="8" s="1"/>
  <c r="CX251" i="8" a="1"/>
  <c r="CX251" i="8" s="1"/>
  <c r="CX252" i="8" a="1"/>
  <c r="CX252" i="8" s="1"/>
  <c r="CX253" i="8" a="1"/>
  <c r="CX253" i="8" s="1"/>
  <c r="CX254" i="8" a="1"/>
  <c r="CX254" i="8" s="1"/>
  <c r="CX255" i="8" a="1"/>
  <c r="CX255" i="8" s="1"/>
  <c r="CX256" i="8" a="1"/>
  <c r="CX256" i="8" s="1"/>
  <c r="CX257" i="8" a="1"/>
  <c r="CX257" i="8" s="1"/>
  <c r="CX258" i="8" a="1"/>
  <c r="CX258" i="8" s="1"/>
  <c r="CX259" i="8" a="1"/>
  <c r="CX259" i="8" s="1"/>
  <c r="CX260" i="8" a="1"/>
  <c r="CX260" i="8" s="1"/>
  <c r="CX261" i="8" a="1"/>
  <c r="CX261" i="8" s="1"/>
  <c r="CX262" i="8" a="1"/>
  <c r="CX262" i="8" s="1"/>
  <c r="CX263" i="8" a="1"/>
  <c r="CX263" i="8" s="1"/>
  <c r="CX264" i="8" a="1"/>
  <c r="CX264" i="8" s="1"/>
  <c r="CX265" i="8" a="1"/>
  <c r="CX265" i="8" s="1"/>
  <c r="CX266" i="8" a="1"/>
  <c r="CX266" i="8" s="1"/>
  <c r="CX267" i="8" a="1"/>
  <c r="CX267" i="8" s="1"/>
  <c r="CX268" i="8" a="1"/>
  <c r="CX268" i="8" s="1"/>
  <c r="CX269" i="8" a="1"/>
  <c r="CX269" i="8" s="1"/>
  <c r="CX270" i="8" a="1"/>
  <c r="CX270" i="8" s="1"/>
  <c r="CX271" i="8" a="1"/>
  <c r="CX271" i="8" s="1"/>
  <c r="CX272" i="8" a="1"/>
  <c r="CX272" i="8" s="1"/>
  <c r="CX273" i="8" a="1"/>
  <c r="CX273" i="8" s="1"/>
  <c r="CX274" i="8" a="1"/>
  <c r="CX274" i="8" s="1"/>
  <c r="CX275" i="8" a="1"/>
  <c r="CX275" i="8" s="1"/>
  <c r="CX276" i="8" a="1"/>
  <c r="CX276" i="8" s="1"/>
  <c r="CX277" i="8" a="1"/>
  <c r="CX277" i="8" s="1"/>
  <c r="CX278" i="8" a="1"/>
  <c r="CX278" i="8" s="1"/>
  <c r="CX279" i="8" a="1"/>
  <c r="CX279" i="8" s="1"/>
  <c r="CX280" i="8" a="1"/>
  <c r="CX280" i="8" s="1"/>
  <c r="CX281" i="8" a="1"/>
  <c r="CX281" i="8" s="1"/>
  <c r="CX282" i="8" a="1"/>
  <c r="CX282" i="8" s="1"/>
  <c r="CX283" i="8" a="1"/>
  <c r="CX283" i="8" s="1"/>
  <c r="CX284" i="8" a="1"/>
  <c r="CX284" i="8" s="1"/>
  <c r="CX285" i="8" a="1"/>
  <c r="CX285" i="8" s="1"/>
  <c r="CX286" i="8" a="1"/>
  <c r="CX286" i="8" s="1"/>
  <c r="CX287" i="8" a="1"/>
  <c r="CX287" i="8" s="1"/>
  <c r="CX288" i="8" a="1"/>
  <c r="CX288" i="8" s="1"/>
  <c r="CX289" i="8" a="1"/>
  <c r="CX289" i="8" s="1"/>
  <c r="CX290" i="8" a="1"/>
  <c r="CX290" i="8" s="1"/>
  <c r="CX291" i="8" a="1"/>
  <c r="CX291" i="8" s="1"/>
  <c r="CX292" i="8" a="1"/>
  <c r="CX292" i="8" s="1"/>
  <c r="CX293" i="8" a="1"/>
  <c r="CX293" i="8" s="1"/>
  <c r="CX294" i="8" a="1"/>
  <c r="CX294" i="8" s="1"/>
  <c r="CX295" i="8" a="1"/>
  <c r="CX295" i="8" s="1"/>
  <c r="CX296" i="8" a="1"/>
  <c r="CX296" i="8" s="1"/>
  <c r="CX297" i="8" a="1"/>
  <c r="CX297" i="8" s="1"/>
  <c r="CX298" i="8" a="1"/>
  <c r="CX298" i="8" s="1"/>
  <c r="CX299" i="8" a="1"/>
  <c r="CX299" i="8" s="1"/>
  <c r="CX300" i="8" a="1"/>
  <c r="CX300" i="8" s="1"/>
  <c r="CX301" i="8" a="1"/>
  <c r="CX301" i="8" s="1"/>
  <c r="CX302" i="8" a="1"/>
  <c r="CX302" i="8" s="1"/>
  <c r="CX303" i="8" a="1"/>
  <c r="CX303" i="8" s="1"/>
  <c r="CX304" i="8" a="1"/>
  <c r="CX304" i="8" s="1"/>
  <c r="CX305" i="8" a="1"/>
  <c r="CX305" i="8" s="1"/>
  <c r="CX306" i="8" a="1"/>
  <c r="CX306" i="8" s="1"/>
  <c r="CX307" i="8" a="1"/>
  <c r="CX307" i="8" s="1"/>
  <c r="CX308" i="8" a="1"/>
  <c r="CX308" i="8" s="1"/>
  <c r="CX309" i="8" a="1"/>
  <c r="CX309" i="8" s="1"/>
  <c r="CX310" i="8" a="1"/>
  <c r="CX310" i="8" s="1"/>
  <c r="CX311" i="8" a="1"/>
  <c r="CX311" i="8" s="1"/>
  <c r="CX312" i="8" a="1"/>
  <c r="CX312" i="8" s="1"/>
  <c r="CX313" i="8" a="1"/>
  <c r="CX313" i="8" s="1"/>
  <c r="CX314" i="8" a="1"/>
  <c r="CX314" i="8" s="1"/>
  <c r="CX315" i="8" a="1"/>
  <c r="CX315" i="8" s="1"/>
  <c r="CX316" i="8" a="1"/>
  <c r="CX316" i="8" s="1"/>
  <c r="CX317" i="8" a="1"/>
  <c r="CX317" i="8" s="1"/>
  <c r="CX318" i="8" a="1"/>
  <c r="CX318" i="8" s="1"/>
  <c r="CX319" i="8" a="1"/>
  <c r="CX319" i="8" s="1"/>
  <c r="CX320" i="8" a="1"/>
  <c r="CX320" i="8" s="1"/>
  <c r="CX321" i="8" a="1"/>
  <c r="CX321" i="8" s="1"/>
  <c r="CX322" i="8" a="1"/>
  <c r="CX322" i="8" s="1"/>
  <c r="CX323" i="8" a="1"/>
  <c r="CX323" i="8" s="1"/>
  <c r="CX324" i="8" a="1"/>
  <c r="CX324" i="8" s="1"/>
  <c r="CX325" i="8" a="1"/>
  <c r="CX325" i="8" s="1"/>
  <c r="CX326" i="8" a="1"/>
  <c r="CX326" i="8" s="1"/>
  <c r="CX327" i="8" a="1"/>
  <c r="CX327" i="8" s="1"/>
  <c r="CX328" i="8" a="1"/>
  <c r="CX328" i="8" s="1"/>
  <c r="CX329" i="8" a="1"/>
  <c r="CX329" i="8" s="1"/>
  <c r="CX330" i="8" a="1"/>
  <c r="CX330" i="8" s="1"/>
  <c r="CX331" i="8" a="1"/>
  <c r="CX331" i="8" s="1"/>
  <c r="CX332" i="8" a="1"/>
  <c r="CX332" i="8" s="1"/>
  <c r="CX333" i="8" a="1"/>
  <c r="CX333" i="8" s="1"/>
  <c r="CX334" i="8" a="1"/>
  <c r="CX334" i="8" s="1"/>
  <c r="CX335" i="8" a="1"/>
  <c r="CX335" i="8" s="1"/>
  <c r="CX336" i="8" a="1"/>
  <c r="CX336" i="8" s="1"/>
  <c r="CX337" i="8" a="1"/>
  <c r="CX337" i="8" s="1"/>
  <c r="CX338" i="8" a="1"/>
  <c r="CX338" i="8" s="1"/>
  <c r="CX339" i="8" a="1"/>
  <c r="CX339" i="8" s="1"/>
  <c r="CX340" i="8" a="1"/>
  <c r="CX340" i="8" s="1"/>
  <c r="CX341" i="8" a="1"/>
  <c r="CX341" i="8" s="1"/>
  <c r="CX342" i="8" a="1"/>
  <c r="CX342" i="8" s="1"/>
  <c r="CX343" i="8" a="1"/>
  <c r="CX343" i="8" s="1"/>
  <c r="CX344" i="8" a="1"/>
  <c r="CX344" i="8" s="1"/>
  <c r="CX345" i="8" a="1"/>
  <c r="CX345" i="8" s="1"/>
  <c r="CX346" i="8" a="1"/>
  <c r="CX346" i="8" s="1"/>
  <c r="CX347" i="8" a="1"/>
  <c r="CX347" i="8" s="1"/>
  <c r="CX348" i="8" a="1"/>
  <c r="CX348" i="8" s="1"/>
  <c r="CX349" i="8" a="1"/>
  <c r="CX349" i="8" s="1"/>
  <c r="CX350" i="8" a="1"/>
  <c r="CX350" i="8" s="1"/>
  <c r="CX351" i="8" a="1"/>
  <c r="CX351" i="8" s="1"/>
  <c r="CX352" i="8" a="1"/>
  <c r="CX352" i="8" s="1"/>
  <c r="CX353" i="8" a="1"/>
  <c r="CX353" i="8" s="1"/>
  <c r="CX354" i="8" a="1"/>
  <c r="CX354" i="8" s="1"/>
  <c r="CX355" i="8" a="1"/>
  <c r="CX355" i="8" s="1"/>
  <c r="CX356" i="8" a="1"/>
  <c r="CX356" i="8" s="1"/>
  <c r="CX357" i="8" a="1"/>
  <c r="CX357" i="8" s="1"/>
  <c r="CX358" i="8" a="1"/>
  <c r="CX358" i="8" s="1"/>
  <c r="CX359" i="8" a="1"/>
  <c r="CX359" i="8" s="1"/>
  <c r="CX360" i="8" a="1"/>
  <c r="CX360" i="8" s="1"/>
  <c r="CX361" i="8" a="1"/>
  <c r="CX361" i="8" s="1"/>
  <c r="CX362" i="8" a="1"/>
  <c r="CX362" i="8" s="1"/>
  <c r="CX363" i="8" a="1"/>
  <c r="CX363" i="8" s="1"/>
  <c r="CX364" i="8" a="1"/>
  <c r="CX364" i="8" s="1"/>
  <c r="CX365" i="8" a="1"/>
  <c r="CX365" i="8" s="1"/>
  <c r="CX366" i="8" a="1"/>
  <c r="CX366" i="8" s="1"/>
  <c r="CX367" i="8" a="1"/>
  <c r="CX367" i="8" s="1"/>
  <c r="CX368" i="8" a="1"/>
  <c r="CX368" i="8" s="1"/>
  <c r="CX369" i="8" a="1"/>
  <c r="CX369" i="8" s="1"/>
  <c r="CX370" i="8" a="1"/>
  <c r="CX370" i="8" s="1"/>
  <c r="CX371" i="8" a="1"/>
  <c r="CX371" i="8" s="1"/>
  <c r="CX372" i="8" a="1"/>
  <c r="CX372" i="8" s="1"/>
  <c r="CX373" i="8" a="1"/>
  <c r="CX373" i="8" s="1"/>
  <c r="CX374" i="8" a="1"/>
  <c r="CX374" i="8" s="1"/>
  <c r="CX375" i="8" a="1"/>
  <c r="CX375" i="8" s="1"/>
  <c r="CX376" i="8" a="1"/>
  <c r="CX376" i="8" s="1"/>
  <c r="CX377" i="8" a="1"/>
  <c r="CX377" i="8" s="1"/>
  <c r="CX378" i="8" a="1"/>
  <c r="CX378" i="8" s="1"/>
  <c r="CX379" i="8" a="1"/>
  <c r="CX379" i="8" s="1"/>
  <c r="CX380" i="8" a="1"/>
  <c r="CX380" i="8" s="1"/>
  <c r="CX381" i="8" a="1"/>
  <c r="CX381" i="8" s="1"/>
  <c r="CX382" i="8" a="1"/>
  <c r="CX382" i="8" s="1"/>
  <c r="CX383" i="8" a="1"/>
  <c r="CX383" i="8" s="1"/>
  <c r="CX384" i="8" a="1"/>
  <c r="CX384" i="8" s="1"/>
  <c r="CX385" i="8" a="1"/>
  <c r="CX385" i="8" s="1"/>
  <c r="CX386" i="8" a="1"/>
  <c r="CX386" i="8" s="1"/>
  <c r="CX387" i="8" a="1"/>
  <c r="CX387" i="8" s="1"/>
  <c r="CX388" i="8" a="1"/>
  <c r="CX388" i="8" s="1"/>
  <c r="CX389" i="8" a="1"/>
  <c r="CX389" i="8" s="1"/>
  <c r="CX390" i="8" a="1"/>
  <c r="CX390" i="8" s="1"/>
  <c r="CX391" i="8" a="1"/>
  <c r="CX391" i="8" s="1"/>
  <c r="CX392" i="8" a="1"/>
  <c r="CX392" i="8" s="1"/>
  <c r="CX393" i="8" a="1"/>
  <c r="CX393" i="8" s="1"/>
  <c r="CX394" i="8" a="1"/>
  <c r="CX394" i="8" s="1"/>
  <c r="CX395" i="8" a="1"/>
  <c r="CX395" i="8" s="1"/>
  <c r="CX396" i="8" a="1"/>
  <c r="CX396" i="8" s="1"/>
  <c r="CX397" i="8" a="1"/>
  <c r="CX397" i="8" s="1"/>
  <c r="CX398" i="8" a="1"/>
  <c r="CX398" i="8" s="1"/>
  <c r="CX399" i="8" a="1"/>
  <c r="CX399" i="8" s="1"/>
  <c r="CX400" i="8" a="1"/>
  <c r="CX400" i="8" s="1"/>
  <c r="CX401" i="8" a="1"/>
  <c r="CX401" i="8" s="1"/>
  <c r="CX402" i="8" a="1"/>
  <c r="CX402" i="8" s="1"/>
  <c r="CX403" i="8" a="1"/>
  <c r="CX403" i="8" s="1"/>
  <c r="CX404" i="8" a="1"/>
  <c r="CX404" i="8" s="1"/>
  <c r="CX405" i="8" a="1"/>
  <c r="CX405" i="8" s="1"/>
  <c r="CX406" i="8" a="1"/>
  <c r="CX406" i="8" s="1"/>
  <c r="CX407" i="8" a="1"/>
  <c r="CX407" i="8" s="1"/>
  <c r="CX408" i="8" a="1"/>
  <c r="CX408" i="8" s="1"/>
  <c r="CX409" i="8" a="1"/>
  <c r="CX409" i="8" s="1"/>
  <c r="CX410" i="8" a="1"/>
  <c r="CX410" i="8" s="1"/>
  <c r="CX411" i="8" a="1"/>
  <c r="CX411" i="8" s="1"/>
  <c r="CX412" i="8" a="1"/>
  <c r="CX412" i="8" s="1"/>
  <c r="CX413" i="8" a="1"/>
  <c r="CX413" i="8" s="1"/>
  <c r="CX414" i="8" a="1"/>
  <c r="CX414" i="8" s="1"/>
  <c r="CX415" i="8" a="1"/>
  <c r="CX415" i="8" s="1"/>
  <c r="CX416" i="8" a="1"/>
  <c r="CX416" i="8" s="1"/>
  <c r="CX417" i="8" a="1"/>
  <c r="CX417" i="8" s="1"/>
  <c r="CX418" i="8" a="1"/>
  <c r="CX418" i="8" s="1"/>
  <c r="CX419" i="8" a="1"/>
  <c r="CX419" i="8" s="1"/>
  <c r="CX420" i="8" a="1"/>
  <c r="CX420" i="8" s="1"/>
  <c r="CX421" i="8" a="1"/>
  <c r="CX421" i="8" s="1"/>
  <c r="CX422" i="8" a="1"/>
  <c r="CX422" i="8" s="1"/>
  <c r="CX423" i="8" a="1"/>
  <c r="CX423" i="8" s="1"/>
  <c r="CX424" i="8" a="1"/>
  <c r="CX424" i="8" s="1"/>
  <c r="CX425" i="8" a="1"/>
  <c r="CX425" i="8" s="1"/>
  <c r="CX426" i="8" a="1"/>
  <c r="CX426" i="8" s="1"/>
  <c r="CX427" i="8" a="1"/>
  <c r="CX427" i="8" s="1"/>
  <c r="CX428" i="8" a="1"/>
  <c r="CX428" i="8" s="1"/>
  <c r="CX429" i="8" a="1"/>
  <c r="CX429" i="8" s="1"/>
  <c r="CX430" i="8" a="1"/>
  <c r="CX430" i="8" s="1"/>
  <c r="CX431" i="8" a="1"/>
  <c r="CX431" i="8" s="1"/>
  <c r="CX432" i="8" a="1"/>
  <c r="CX432" i="8" s="1"/>
  <c r="CX433" i="8" a="1"/>
  <c r="CX433" i="8" s="1"/>
  <c r="CX434" i="8" a="1"/>
  <c r="CX434" i="8" s="1"/>
  <c r="CX435" i="8" a="1"/>
  <c r="CX435" i="8" s="1"/>
  <c r="CX436" i="8" a="1"/>
  <c r="CX436" i="8" s="1"/>
  <c r="CX437" i="8" a="1"/>
  <c r="CX437" i="8" s="1"/>
  <c r="CX438" i="8" a="1"/>
  <c r="CX438" i="8" s="1"/>
  <c r="CX439" i="8" a="1"/>
  <c r="CX439" i="8" s="1"/>
  <c r="CX440" i="8" a="1"/>
  <c r="CX440" i="8" s="1"/>
  <c r="CX441" i="8" a="1"/>
  <c r="CX441" i="8" s="1"/>
  <c r="CX442" i="8" a="1"/>
  <c r="CX442" i="8" s="1"/>
  <c r="CX443" i="8" a="1"/>
  <c r="CX443" i="8" s="1"/>
  <c r="CX444" i="8" a="1"/>
  <c r="CX444" i="8" s="1"/>
  <c r="CX445" i="8" a="1"/>
  <c r="CX445" i="8" s="1"/>
  <c r="CX446" i="8" a="1"/>
  <c r="CX446" i="8" s="1"/>
  <c r="CX447" i="8" a="1"/>
  <c r="CX447" i="8" s="1"/>
  <c r="CX448" i="8" a="1"/>
  <c r="CX448" i="8" s="1"/>
  <c r="CX449" i="8" a="1"/>
  <c r="CX449" i="8" s="1"/>
  <c r="CX450" i="8" a="1"/>
  <c r="CX450" i="8" s="1"/>
  <c r="CX451" i="8" a="1"/>
  <c r="CX451" i="8" s="1"/>
  <c r="CX452" i="8" a="1"/>
  <c r="CX452" i="8" s="1"/>
  <c r="CX453" i="8" a="1"/>
  <c r="CX453" i="8" s="1"/>
  <c r="CX454" i="8" a="1"/>
  <c r="CX454" i="8" s="1"/>
  <c r="CX455" i="8" a="1"/>
  <c r="CX455" i="8" s="1"/>
  <c r="CX456" i="8" a="1"/>
  <c r="CX456" i="8" s="1"/>
  <c r="CX457" i="8" a="1"/>
  <c r="CX457" i="8" s="1"/>
  <c r="CX458" i="8" a="1"/>
  <c r="CX458" i="8" s="1"/>
  <c r="CX459" i="8" a="1"/>
  <c r="CX459" i="8" s="1"/>
  <c r="CX460" i="8" a="1"/>
  <c r="CX460" i="8" s="1"/>
  <c r="CX461" i="8" a="1"/>
  <c r="CX461" i="8" s="1"/>
  <c r="CX462" i="8" a="1"/>
  <c r="CX462" i="8" s="1"/>
  <c r="CX463" i="8" a="1"/>
  <c r="CX463" i="8" s="1"/>
  <c r="CX464" i="8" a="1"/>
  <c r="CX464" i="8" s="1"/>
  <c r="CX465" i="8" a="1"/>
  <c r="CX465" i="8" s="1"/>
  <c r="CX466" i="8" a="1"/>
  <c r="CX466" i="8" s="1"/>
  <c r="CX467" i="8" a="1"/>
  <c r="CX467" i="8" s="1"/>
  <c r="CX468" i="8" a="1"/>
  <c r="CX468" i="8" s="1"/>
  <c r="CX469" i="8" a="1"/>
  <c r="CX469" i="8" s="1"/>
  <c r="CX470" i="8" a="1"/>
  <c r="CX470" i="8" s="1"/>
  <c r="CX471" i="8" a="1"/>
  <c r="CX471" i="8" s="1"/>
  <c r="CX472" i="8" a="1"/>
  <c r="CX472" i="8" s="1"/>
  <c r="CX473" i="8" a="1"/>
  <c r="CX473" i="8" s="1"/>
  <c r="CX474" i="8" a="1"/>
  <c r="CX474" i="8" s="1"/>
  <c r="CX475" i="8" a="1"/>
  <c r="CX475" i="8" s="1"/>
  <c r="CX476" i="8" a="1"/>
  <c r="CX476" i="8" s="1"/>
  <c r="CX477" i="8" a="1"/>
  <c r="CX477" i="8" s="1"/>
  <c r="CX478" i="8" a="1"/>
  <c r="CX478" i="8" s="1"/>
  <c r="CX479" i="8" a="1"/>
  <c r="CX479" i="8" s="1"/>
  <c r="CX480" i="8" a="1"/>
  <c r="CX480" i="8" s="1"/>
  <c r="CX481" i="8" a="1"/>
  <c r="CX481" i="8" s="1"/>
  <c r="CX482" i="8" a="1"/>
  <c r="CX482" i="8" s="1"/>
  <c r="CX483" i="8" a="1"/>
  <c r="CX483" i="8" s="1"/>
  <c r="CX484" i="8" a="1"/>
  <c r="CX484" i="8" s="1"/>
  <c r="CX485" i="8" a="1"/>
  <c r="CX485" i="8" s="1"/>
  <c r="CX486" i="8" a="1"/>
  <c r="CX486" i="8" s="1"/>
  <c r="CX487" i="8" a="1"/>
  <c r="CX487" i="8" s="1"/>
  <c r="CX488" i="8" a="1"/>
  <c r="CX488" i="8" s="1"/>
  <c r="CX489" i="8" a="1"/>
  <c r="CX489" i="8" s="1"/>
  <c r="CX490" i="8" a="1"/>
  <c r="CX490" i="8" s="1"/>
  <c r="CX491" i="8" a="1"/>
  <c r="CX491" i="8" s="1"/>
  <c r="CX492" i="8" a="1"/>
  <c r="CX492" i="8" s="1"/>
  <c r="CX493" i="8" a="1"/>
  <c r="CX493" i="8" s="1"/>
  <c r="CX494" i="8" a="1"/>
  <c r="CX494" i="8" s="1"/>
  <c r="CX495" i="8" a="1"/>
  <c r="CX495" i="8" s="1"/>
  <c r="CX496" i="8" a="1"/>
  <c r="CX496" i="8" s="1"/>
  <c r="CX497" i="8" a="1"/>
  <c r="CX497" i="8" s="1"/>
  <c r="CX498" i="8" a="1"/>
  <c r="CX498" i="8" s="1"/>
  <c r="CX499" i="8" a="1"/>
  <c r="CX499" i="8" s="1"/>
  <c r="CX500" i="8" a="1"/>
  <c r="CX500" i="8" s="1"/>
  <c r="CX501" i="8" a="1"/>
  <c r="CX501" i="8" s="1"/>
  <c r="CX502" i="8" a="1"/>
  <c r="CX502" i="8" s="1"/>
  <c r="CX503" i="8" a="1"/>
  <c r="CX503" i="8" s="1"/>
  <c r="CX504" i="8" a="1"/>
  <c r="CX504" i="8" s="1"/>
  <c r="CX505" i="8" a="1"/>
  <c r="CX505" i="8" s="1"/>
  <c r="CX506" i="8" a="1"/>
  <c r="CX506" i="8" s="1"/>
  <c r="CX507" i="8" a="1"/>
  <c r="CX507" i="8" s="1"/>
  <c r="CX508" i="8" a="1"/>
  <c r="CX508" i="8" s="1"/>
  <c r="CX509" i="8" a="1"/>
  <c r="CX509" i="8" s="1"/>
  <c r="CX510" i="8" a="1"/>
  <c r="CX510" i="8" s="1"/>
  <c r="CX511" i="8" a="1"/>
  <c r="CX511" i="8" s="1"/>
  <c r="CX512" i="8" a="1"/>
  <c r="CX512" i="8" s="1"/>
  <c r="CW5" i="8" a="1"/>
  <c r="CW5" i="8" s="1"/>
  <c r="CW6" i="8" a="1"/>
  <c r="CW6" i="8" s="1"/>
  <c r="CW7" i="8" a="1"/>
  <c r="CW7" i="8" s="1"/>
  <c r="CW8" i="8" a="1"/>
  <c r="CW8" i="8" s="1"/>
  <c r="CW9" i="8" a="1"/>
  <c r="CW9" i="8" s="1"/>
  <c r="CW10" i="8" a="1"/>
  <c r="CW10" i="8" s="1"/>
  <c r="CW11" i="8" a="1"/>
  <c r="CW11" i="8" s="1"/>
  <c r="CW12" i="8" a="1"/>
  <c r="CW12" i="8" s="1"/>
  <c r="CW13" i="8" a="1"/>
  <c r="CW13" i="8" s="1"/>
  <c r="CW14" i="8" a="1"/>
  <c r="CW14" i="8" s="1"/>
  <c r="CW15" i="8" a="1"/>
  <c r="CW15" i="8" s="1"/>
  <c r="CW16" i="8" a="1"/>
  <c r="CW16" i="8" s="1"/>
  <c r="CW17" i="8" a="1"/>
  <c r="CW17" i="8" s="1"/>
  <c r="CW18" i="8" a="1"/>
  <c r="CW18" i="8" s="1"/>
  <c r="CW19" i="8" a="1"/>
  <c r="CW19" i="8" s="1"/>
  <c r="CW20" i="8" a="1"/>
  <c r="CW20" i="8" s="1"/>
  <c r="CW21" i="8" a="1"/>
  <c r="CW21" i="8" s="1"/>
  <c r="CW22" i="8" a="1"/>
  <c r="CW22" i="8" s="1"/>
  <c r="CW23" i="8" a="1"/>
  <c r="CW23" i="8" s="1"/>
  <c r="CW24" i="8" a="1"/>
  <c r="CW24" i="8" s="1"/>
  <c r="CW25" i="8" a="1"/>
  <c r="CW25" i="8" s="1"/>
  <c r="CW26" i="8" a="1"/>
  <c r="CW26" i="8" s="1"/>
  <c r="CW27" i="8" a="1"/>
  <c r="CW27" i="8" s="1"/>
  <c r="CW28" i="8" a="1"/>
  <c r="CW28" i="8" s="1"/>
  <c r="CW29" i="8" a="1"/>
  <c r="CW29" i="8" s="1"/>
  <c r="CW30" i="8" a="1"/>
  <c r="CW30" i="8" s="1"/>
  <c r="CW31" i="8" a="1"/>
  <c r="CW31" i="8" s="1"/>
  <c r="CW32" i="8" a="1"/>
  <c r="CW32" i="8" s="1"/>
  <c r="CW33" i="8" a="1"/>
  <c r="CW33" i="8" s="1"/>
  <c r="CW34" i="8" a="1"/>
  <c r="CW34" i="8" s="1"/>
  <c r="CW35" i="8" a="1"/>
  <c r="CW35" i="8" s="1"/>
  <c r="CW36" i="8" a="1"/>
  <c r="CW36" i="8" s="1"/>
  <c r="CW37" i="8" a="1"/>
  <c r="CW37" i="8" s="1"/>
  <c r="CW38" i="8" a="1"/>
  <c r="CW38" i="8" s="1"/>
  <c r="CW39" i="8" a="1"/>
  <c r="CW39" i="8" s="1"/>
  <c r="CW40" i="8" a="1"/>
  <c r="CW40" i="8" s="1"/>
  <c r="CW41" i="8" a="1"/>
  <c r="CW41" i="8" s="1"/>
  <c r="CW42" i="8" a="1"/>
  <c r="CW42" i="8" s="1"/>
  <c r="CW43" i="8" a="1"/>
  <c r="CW43" i="8" s="1"/>
  <c r="CW44" i="8" a="1"/>
  <c r="CW44" i="8" s="1"/>
  <c r="CW45" i="8" a="1"/>
  <c r="CW45" i="8" s="1"/>
  <c r="CW46" i="8" a="1"/>
  <c r="CW46" i="8" s="1"/>
  <c r="CW47" i="8" a="1"/>
  <c r="CW47" i="8" s="1"/>
  <c r="CW48" i="8" a="1"/>
  <c r="CW48" i="8" s="1"/>
  <c r="CW49" i="8" a="1"/>
  <c r="CW49" i="8" s="1"/>
  <c r="CW50" i="8" a="1"/>
  <c r="CW50" i="8" s="1"/>
  <c r="CW51" i="8" a="1"/>
  <c r="CW51" i="8" s="1"/>
  <c r="CW52" i="8" a="1"/>
  <c r="CW52" i="8" s="1"/>
  <c r="CW53" i="8" a="1"/>
  <c r="CW53" i="8" s="1"/>
  <c r="CW54" i="8" a="1"/>
  <c r="CW54" i="8" s="1"/>
  <c r="CW55" i="8" a="1"/>
  <c r="CW55" i="8" s="1"/>
  <c r="CW56" i="8" a="1"/>
  <c r="CW56" i="8" s="1"/>
  <c r="CW57" i="8" a="1"/>
  <c r="CW57" i="8" s="1"/>
  <c r="CW58" i="8" a="1"/>
  <c r="CW58" i="8" s="1"/>
  <c r="CW59" i="8" a="1"/>
  <c r="CW59" i="8" s="1"/>
  <c r="CW60" i="8" a="1"/>
  <c r="CW60" i="8" s="1"/>
  <c r="CW61" i="8" a="1"/>
  <c r="CW61" i="8" s="1"/>
  <c r="CW62" i="8" a="1"/>
  <c r="CW62" i="8" s="1"/>
  <c r="CW63" i="8" a="1"/>
  <c r="CW63" i="8" s="1"/>
  <c r="CW64" i="8" a="1"/>
  <c r="CW64" i="8" s="1"/>
  <c r="CW65" i="8" a="1"/>
  <c r="CW65" i="8" s="1"/>
  <c r="CW66" i="8" a="1"/>
  <c r="CW66" i="8" s="1"/>
  <c r="CW67" i="8" a="1"/>
  <c r="CW67" i="8" s="1"/>
  <c r="CW68" i="8" a="1"/>
  <c r="CW68" i="8" s="1"/>
  <c r="CW69" i="8" a="1"/>
  <c r="CW69" i="8" s="1"/>
  <c r="CW70" i="8" a="1"/>
  <c r="CW70" i="8" s="1"/>
  <c r="CW71" i="8" a="1"/>
  <c r="CW71" i="8" s="1"/>
  <c r="CW72" i="8" a="1"/>
  <c r="CW72" i="8" s="1"/>
  <c r="CW73" i="8" a="1"/>
  <c r="CW73" i="8" s="1"/>
  <c r="CW74" i="8" a="1"/>
  <c r="CW74" i="8" s="1"/>
  <c r="CW75" i="8" a="1"/>
  <c r="CW75" i="8" s="1"/>
  <c r="CW76" i="8" a="1"/>
  <c r="CW76" i="8" s="1"/>
  <c r="CW77" i="8" a="1"/>
  <c r="CW77" i="8" s="1"/>
  <c r="CW78" i="8" a="1"/>
  <c r="CW78" i="8" s="1"/>
  <c r="CW79" i="8" a="1"/>
  <c r="CW79" i="8" s="1"/>
  <c r="CW80" i="8" a="1"/>
  <c r="CW80" i="8" s="1"/>
  <c r="CW81" i="8" a="1"/>
  <c r="CW81" i="8" s="1"/>
  <c r="CW82" i="8" a="1"/>
  <c r="CW82" i="8" s="1"/>
  <c r="CW83" i="8" a="1"/>
  <c r="CW83" i="8" s="1"/>
  <c r="CW84" i="8" a="1"/>
  <c r="CW84" i="8" s="1"/>
  <c r="CW85" i="8" a="1"/>
  <c r="CW85" i="8" s="1"/>
  <c r="CW86" i="8" a="1"/>
  <c r="CW86" i="8" s="1"/>
  <c r="CW87" i="8" a="1"/>
  <c r="CW87" i="8" s="1"/>
  <c r="CW88" i="8" a="1"/>
  <c r="CW88" i="8" s="1"/>
  <c r="CW89" i="8" a="1"/>
  <c r="CW89" i="8" s="1"/>
  <c r="CW90" i="8" a="1"/>
  <c r="CW90" i="8" s="1"/>
  <c r="CW91" i="8" a="1"/>
  <c r="CW91" i="8" s="1"/>
  <c r="CW92" i="8" a="1"/>
  <c r="CW92" i="8" s="1"/>
  <c r="CW93" i="8" a="1"/>
  <c r="CW93" i="8" s="1"/>
  <c r="CW94" i="8" a="1"/>
  <c r="CW94" i="8" s="1"/>
  <c r="CW95" i="8" a="1"/>
  <c r="CW95" i="8" s="1"/>
  <c r="CW96" i="8" a="1"/>
  <c r="CW96" i="8" s="1"/>
  <c r="CW97" i="8" a="1"/>
  <c r="CW97" i="8" s="1"/>
  <c r="CW98" i="8" a="1"/>
  <c r="CW98" i="8" s="1"/>
  <c r="CW99" i="8" a="1"/>
  <c r="CW99" i="8" s="1"/>
  <c r="CW100" i="8" a="1"/>
  <c r="CW100" i="8" s="1"/>
  <c r="CW101" i="8" a="1"/>
  <c r="CW101" i="8" s="1"/>
  <c r="CW102" i="8" a="1"/>
  <c r="CW102" i="8" s="1"/>
  <c r="CW103" i="8" a="1"/>
  <c r="CW103" i="8" s="1"/>
  <c r="CW104" i="8" a="1"/>
  <c r="CW104" i="8" s="1"/>
  <c r="CW105" i="8" a="1"/>
  <c r="CW105" i="8" s="1"/>
  <c r="CW106" i="8" a="1"/>
  <c r="CW106" i="8" s="1"/>
  <c r="CW107" i="8" a="1"/>
  <c r="CW107" i="8" s="1"/>
  <c r="CW108" i="8" a="1"/>
  <c r="CW108" i="8" s="1"/>
  <c r="CW109" i="8" a="1"/>
  <c r="CW109" i="8" s="1"/>
  <c r="CW110" i="8" a="1"/>
  <c r="CW110" i="8" s="1"/>
  <c r="CW111" i="8" a="1"/>
  <c r="CW111" i="8" s="1"/>
  <c r="CW112" i="8" a="1"/>
  <c r="CW112" i="8" s="1"/>
  <c r="CW113" i="8" a="1"/>
  <c r="CW113" i="8" s="1"/>
  <c r="CW114" i="8" a="1"/>
  <c r="CW114" i="8" s="1"/>
  <c r="CW115" i="8" a="1"/>
  <c r="CW115" i="8" s="1"/>
  <c r="CW116" i="8" a="1"/>
  <c r="CW116" i="8" s="1"/>
  <c r="CW117" i="8" a="1"/>
  <c r="CW117" i="8" s="1"/>
  <c r="CW118" i="8" a="1"/>
  <c r="CW118" i="8" s="1"/>
  <c r="CW119" i="8" a="1"/>
  <c r="CW119" i="8" s="1"/>
  <c r="CW120" i="8" a="1"/>
  <c r="CW120" i="8" s="1"/>
  <c r="CW121" i="8" a="1"/>
  <c r="CW121" i="8" s="1"/>
  <c r="CW122" i="8" a="1"/>
  <c r="CW122" i="8" s="1"/>
  <c r="CW123" i="8" a="1"/>
  <c r="CW123" i="8" s="1"/>
  <c r="CW124" i="8" a="1"/>
  <c r="CW124" i="8" s="1"/>
  <c r="CW125" i="8" a="1"/>
  <c r="CW125" i="8" s="1"/>
  <c r="CW126" i="8" a="1"/>
  <c r="CW126" i="8" s="1"/>
  <c r="CW127" i="8" a="1"/>
  <c r="CW127" i="8" s="1"/>
  <c r="CW128" i="8" a="1"/>
  <c r="CW128" i="8" s="1"/>
  <c r="CW129" i="8" a="1"/>
  <c r="CW129" i="8" s="1"/>
  <c r="CW130" i="8" a="1"/>
  <c r="CW130" i="8" s="1"/>
  <c r="CW131" i="8" a="1"/>
  <c r="CW131" i="8" s="1"/>
  <c r="CW132" i="8" a="1"/>
  <c r="CW132" i="8" s="1"/>
  <c r="CW133" i="8" a="1"/>
  <c r="CW133" i="8" s="1"/>
  <c r="CW134" i="8" a="1"/>
  <c r="CW134" i="8" s="1"/>
  <c r="CW135" i="8" a="1"/>
  <c r="CW135" i="8" s="1"/>
  <c r="CW136" i="8" a="1"/>
  <c r="CW136" i="8" s="1"/>
  <c r="CW137" i="8" a="1"/>
  <c r="CW137" i="8" s="1"/>
  <c r="CW138" i="8" a="1"/>
  <c r="CW138" i="8" s="1"/>
  <c r="CW139" i="8" a="1"/>
  <c r="CW139" i="8" s="1"/>
  <c r="CW140" i="8" a="1"/>
  <c r="CW140" i="8" s="1"/>
  <c r="CW141" i="8" a="1"/>
  <c r="CW141" i="8" s="1"/>
  <c r="CW142" i="8" a="1"/>
  <c r="CW142" i="8" s="1"/>
  <c r="CW143" i="8" a="1"/>
  <c r="CW143" i="8" s="1"/>
  <c r="CW144" i="8" a="1"/>
  <c r="CW144" i="8" s="1"/>
  <c r="CW145" i="8" a="1"/>
  <c r="CW145" i="8" s="1"/>
  <c r="CW146" i="8" a="1"/>
  <c r="CW146" i="8" s="1"/>
  <c r="CW147" i="8" a="1"/>
  <c r="CW147" i="8" s="1"/>
  <c r="CW148" i="8" a="1"/>
  <c r="CW148" i="8" s="1"/>
  <c r="CW149" i="8" a="1"/>
  <c r="CW149" i="8" s="1"/>
  <c r="CW150" i="8" a="1"/>
  <c r="CW150" i="8" s="1"/>
  <c r="CW151" i="8" a="1"/>
  <c r="CW151" i="8" s="1"/>
  <c r="CW152" i="8" a="1"/>
  <c r="CW152" i="8" s="1"/>
  <c r="CW153" i="8" a="1"/>
  <c r="CW153" i="8" s="1"/>
  <c r="CW154" i="8" a="1"/>
  <c r="CW154" i="8" s="1"/>
  <c r="CW155" i="8" a="1"/>
  <c r="CW155" i="8" s="1"/>
  <c r="CW156" i="8" a="1"/>
  <c r="CW156" i="8" s="1"/>
  <c r="CW157" i="8" a="1"/>
  <c r="CW157" i="8" s="1"/>
  <c r="CW158" i="8" a="1"/>
  <c r="CW158" i="8" s="1"/>
  <c r="CW159" i="8" a="1"/>
  <c r="CW159" i="8" s="1"/>
  <c r="CW160" i="8" a="1"/>
  <c r="CW160" i="8" s="1"/>
  <c r="CW161" i="8" a="1"/>
  <c r="CW161" i="8" s="1"/>
  <c r="CW162" i="8" a="1"/>
  <c r="CW162" i="8" s="1"/>
  <c r="CW163" i="8" a="1"/>
  <c r="CW163" i="8" s="1"/>
  <c r="CW164" i="8" a="1"/>
  <c r="CW164" i="8" s="1"/>
  <c r="CW165" i="8" a="1"/>
  <c r="CW165" i="8" s="1"/>
  <c r="CW166" i="8" a="1"/>
  <c r="CW166" i="8" s="1"/>
  <c r="CW167" i="8" a="1"/>
  <c r="CW167" i="8" s="1"/>
  <c r="CW168" i="8" a="1"/>
  <c r="CW168" i="8" s="1"/>
  <c r="CW169" i="8" a="1"/>
  <c r="CW169" i="8" s="1"/>
  <c r="CW170" i="8" a="1"/>
  <c r="CW170" i="8" s="1"/>
  <c r="CW171" i="8" a="1"/>
  <c r="CW171" i="8" s="1"/>
  <c r="CW172" i="8" a="1"/>
  <c r="CW172" i="8" s="1"/>
  <c r="CW173" i="8" a="1"/>
  <c r="CW173" i="8" s="1"/>
  <c r="CW174" i="8" a="1"/>
  <c r="CW174" i="8" s="1"/>
  <c r="CW175" i="8" a="1"/>
  <c r="CW175" i="8" s="1"/>
  <c r="CW176" i="8" a="1"/>
  <c r="CW176" i="8" s="1"/>
  <c r="CW177" i="8" a="1"/>
  <c r="CW177" i="8" s="1"/>
  <c r="CW178" i="8" a="1"/>
  <c r="CW178" i="8" s="1"/>
  <c r="CW179" i="8" a="1"/>
  <c r="CW179" i="8" s="1"/>
  <c r="CW180" i="8" a="1"/>
  <c r="CW180" i="8" s="1"/>
  <c r="CW181" i="8" a="1"/>
  <c r="CW181" i="8" s="1"/>
  <c r="CW182" i="8" a="1"/>
  <c r="CW182" i="8" s="1"/>
  <c r="CW183" i="8" a="1"/>
  <c r="CW183" i="8" s="1"/>
  <c r="CW184" i="8" a="1"/>
  <c r="CW184" i="8" s="1"/>
  <c r="CW185" i="8" a="1"/>
  <c r="CW185" i="8" s="1"/>
  <c r="CW186" i="8" a="1"/>
  <c r="CW186" i="8" s="1"/>
  <c r="CW187" i="8" a="1"/>
  <c r="CW187" i="8" s="1"/>
  <c r="CW188" i="8" a="1"/>
  <c r="CW188" i="8" s="1"/>
  <c r="CW189" i="8" a="1"/>
  <c r="CW189" i="8" s="1"/>
  <c r="CW190" i="8" a="1"/>
  <c r="CW190" i="8" s="1"/>
  <c r="CW191" i="8" a="1"/>
  <c r="CW191" i="8" s="1"/>
  <c r="CW192" i="8" a="1"/>
  <c r="CW192" i="8" s="1"/>
  <c r="CW193" i="8" a="1"/>
  <c r="CW193" i="8" s="1"/>
  <c r="CW194" i="8" a="1"/>
  <c r="CW194" i="8" s="1"/>
  <c r="CW195" i="8" a="1"/>
  <c r="CW195" i="8" s="1"/>
  <c r="CW196" i="8" a="1"/>
  <c r="CW196" i="8" s="1"/>
  <c r="CW197" i="8" a="1"/>
  <c r="CW197" i="8" s="1"/>
  <c r="CW198" i="8" a="1"/>
  <c r="CW198" i="8" s="1"/>
  <c r="CW199" i="8" a="1"/>
  <c r="CW199" i="8" s="1"/>
  <c r="CW200" i="8" a="1"/>
  <c r="CW200" i="8" s="1"/>
  <c r="CW201" i="8" a="1"/>
  <c r="CW201" i="8" s="1"/>
  <c r="CW202" i="8" a="1"/>
  <c r="CW202" i="8" s="1"/>
  <c r="CW203" i="8" a="1"/>
  <c r="CW203" i="8" s="1"/>
  <c r="CW204" i="8" a="1"/>
  <c r="CW204" i="8" s="1"/>
  <c r="CW205" i="8" a="1"/>
  <c r="CW205" i="8" s="1"/>
  <c r="CW206" i="8" a="1"/>
  <c r="CW206" i="8" s="1"/>
  <c r="CW207" i="8" a="1"/>
  <c r="CW207" i="8" s="1"/>
  <c r="CW208" i="8" a="1"/>
  <c r="CW208" i="8" s="1"/>
  <c r="CW209" i="8" a="1"/>
  <c r="CW209" i="8" s="1"/>
  <c r="CW210" i="8" a="1"/>
  <c r="CW210" i="8" s="1"/>
  <c r="CW211" i="8" a="1"/>
  <c r="CW211" i="8" s="1"/>
  <c r="CW212" i="8" a="1"/>
  <c r="CW212" i="8" s="1"/>
  <c r="CW213" i="8" a="1"/>
  <c r="CW213" i="8" s="1"/>
  <c r="CW214" i="8" a="1"/>
  <c r="CW214" i="8" s="1"/>
  <c r="CW215" i="8" a="1"/>
  <c r="CW215" i="8" s="1"/>
  <c r="CW216" i="8" a="1"/>
  <c r="CW216" i="8" s="1"/>
  <c r="CW217" i="8" a="1"/>
  <c r="CW217" i="8" s="1"/>
  <c r="CW218" i="8" a="1"/>
  <c r="CW218" i="8" s="1"/>
  <c r="CW219" i="8" a="1"/>
  <c r="CW219" i="8" s="1"/>
  <c r="CW220" i="8" a="1"/>
  <c r="CW220" i="8" s="1"/>
  <c r="CW221" i="8" a="1"/>
  <c r="CW221" i="8" s="1"/>
  <c r="CW222" i="8" a="1"/>
  <c r="CW222" i="8" s="1"/>
  <c r="CW223" i="8" a="1"/>
  <c r="CW223" i="8" s="1"/>
  <c r="CW224" i="8" a="1"/>
  <c r="CW224" i="8" s="1"/>
  <c r="CW225" i="8" a="1"/>
  <c r="CW225" i="8" s="1"/>
  <c r="CW226" i="8" a="1"/>
  <c r="CW226" i="8" s="1"/>
  <c r="CW227" i="8" a="1"/>
  <c r="CW227" i="8" s="1"/>
  <c r="CW228" i="8" a="1"/>
  <c r="CW228" i="8" s="1"/>
  <c r="CW229" i="8" a="1"/>
  <c r="CW229" i="8" s="1"/>
  <c r="CW230" i="8" a="1"/>
  <c r="CW230" i="8" s="1"/>
  <c r="CW231" i="8" a="1"/>
  <c r="CW231" i="8" s="1"/>
  <c r="CW232" i="8" a="1"/>
  <c r="CW232" i="8" s="1"/>
  <c r="CW233" i="8" a="1"/>
  <c r="CW233" i="8" s="1"/>
  <c r="CW234" i="8" a="1"/>
  <c r="CW234" i="8" s="1"/>
  <c r="CW235" i="8" a="1"/>
  <c r="CW235" i="8" s="1"/>
  <c r="CW236" i="8" a="1"/>
  <c r="CW236" i="8" s="1"/>
  <c r="CW237" i="8" a="1"/>
  <c r="CW237" i="8" s="1"/>
  <c r="CW238" i="8" a="1"/>
  <c r="CW238" i="8" s="1"/>
  <c r="CW239" i="8" a="1"/>
  <c r="CW239" i="8" s="1"/>
  <c r="CW240" i="8" a="1"/>
  <c r="CW240" i="8" s="1"/>
  <c r="CW241" i="8" a="1"/>
  <c r="CW241" i="8" s="1"/>
  <c r="CW242" i="8" a="1"/>
  <c r="CW242" i="8" s="1"/>
  <c r="CW243" i="8" a="1"/>
  <c r="CW243" i="8" s="1"/>
  <c r="CW244" i="8" a="1"/>
  <c r="CW244" i="8" s="1"/>
  <c r="CW245" i="8" a="1"/>
  <c r="CW245" i="8" s="1"/>
  <c r="CW246" i="8" a="1"/>
  <c r="CW246" i="8" s="1"/>
  <c r="CW247" i="8" a="1"/>
  <c r="CW247" i="8" s="1"/>
  <c r="CW248" i="8" a="1"/>
  <c r="CW248" i="8" s="1"/>
  <c r="CW249" i="8" a="1"/>
  <c r="CW249" i="8" s="1"/>
  <c r="CW250" i="8" a="1"/>
  <c r="CW250" i="8" s="1"/>
  <c r="CW251" i="8" a="1"/>
  <c r="CW251" i="8" s="1"/>
  <c r="CW252" i="8" a="1"/>
  <c r="CW252" i="8" s="1"/>
  <c r="CW253" i="8" a="1"/>
  <c r="CW253" i="8" s="1"/>
  <c r="CW254" i="8" a="1"/>
  <c r="CW254" i="8" s="1"/>
  <c r="CW255" i="8" a="1"/>
  <c r="CW255" i="8" s="1"/>
  <c r="CW256" i="8" a="1"/>
  <c r="CW256" i="8" s="1"/>
  <c r="CW257" i="8" a="1"/>
  <c r="CW257" i="8" s="1"/>
  <c r="CW258" i="8" a="1"/>
  <c r="CW258" i="8" s="1"/>
  <c r="CW259" i="8" a="1"/>
  <c r="CW259" i="8" s="1"/>
  <c r="CW260" i="8" a="1"/>
  <c r="CW260" i="8" s="1"/>
  <c r="CW261" i="8" a="1"/>
  <c r="CW261" i="8" s="1"/>
  <c r="CW262" i="8" a="1"/>
  <c r="CW262" i="8" s="1"/>
  <c r="CW263" i="8" a="1"/>
  <c r="CW263" i="8" s="1"/>
  <c r="CW264" i="8" a="1"/>
  <c r="CW264" i="8" s="1"/>
  <c r="CW265" i="8" a="1"/>
  <c r="CW265" i="8" s="1"/>
  <c r="CW266" i="8" a="1"/>
  <c r="CW266" i="8" s="1"/>
  <c r="CW267" i="8" a="1"/>
  <c r="CW267" i="8" s="1"/>
  <c r="CW268" i="8" a="1"/>
  <c r="CW268" i="8" s="1"/>
  <c r="CW269" i="8" a="1"/>
  <c r="CW269" i="8" s="1"/>
  <c r="CW270" i="8" a="1"/>
  <c r="CW270" i="8" s="1"/>
  <c r="CW271" i="8" a="1"/>
  <c r="CW271" i="8" s="1"/>
  <c r="CW272" i="8" a="1"/>
  <c r="CW272" i="8" s="1"/>
  <c r="CW273" i="8" a="1"/>
  <c r="CW273" i="8" s="1"/>
  <c r="CW274" i="8" a="1"/>
  <c r="CW274" i="8" s="1"/>
  <c r="CW275" i="8" a="1"/>
  <c r="CW275" i="8" s="1"/>
  <c r="CW276" i="8" a="1"/>
  <c r="CW276" i="8" s="1"/>
  <c r="CW277" i="8" a="1"/>
  <c r="CW277" i="8" s="1"/>
  <c r="CW278" i="8" a="1"/>
  <c r="CW278" i="8" s="1"/>
  <c r="CW279" i="8" a="1"/>
  <c r="CW279" i="8" s="1"/>
  <c r="CW280" i="8" a="1"/>
  <c r="CW280" i="8" s="1"/>
  <c r="CW281" i="8" a="1"/>
  <c r="CW281" i="8" s="1"/>
  <c r="CW282" i="8" a="1"/>
  <c r="CW282" i="8" s="1"/>
  <c r="CW283" i="8" a="1"/>
  <c r="CW283" i="8" s="1"/>
  <c r="CW284" i="8" a="1"/>
  <c r="CW284" i="8" s="1"/>
  <c r="CW285" i="8" a="1"/>
  <c r="CW285" i="8" s="1"/>
  <c r="CW286" i="8" a="1"/>
  <c r="CW286" i="8" s="1"/>
  <c r="CW287" i="8" a="1"/>
  <c r="CW287" i="8" s="1"/>
  <c r="CW288" i="8" a="1"/>
  <c r="CW288" i="8" s="1"/>
  <c r="CW289" i="8" a="1"/>
  <c r="CW289" i="8" s="1"/>
  <c r="CW290" i="8" a="1"/>
  <c r="CW290" i="8" s="1"/>
  <c r="CW291" i="8" a="1"/>
  <c r="CW291" i="8" s="1"/>
  <c r="CW292" i="8" a="1"/>
  <c r="CW292" i="8" s="1"/>
  <c r="CW293" i="8" a="1"/>
  <c r="CW293" i="8" s="1"/>
  <c r="CW294" i="8" a="1"/>
  <c r="CW294" i="8" s="1"/>
  <c r="CW295" i="8" a="1"/>
  <c r="CW295" i="8" s="1"/>
  <c r="CW296" i="8" a="1"/>
  <c r="CW296" i="8" s="1"/>
  <c r="CW297" i="8" a="1"/>
  <c r="CW297" i="8" s="1"/>
  <c r="CW298" i="8" a="1"/>
  <c r="CW298" i="8" s="1"/>
  <c r="CW299" i="8" a="1"/>
  <c r="CW299" i="8" s="1"/>
  <c r="CW300" i="8" a="1"/>
  <c r="CW300" i="8" s="1"/>
  <c r="CW301" i="8" a="1"/>
  <c r="CW301" i="8" s="1"/>
  <c r="CW302" i="8" a="1"/>
  <c r="CW302" i="8" s="1"/>
  <c r="CW303" i="8" a="1"/>
  <c r="CW303" i="8" s="1"/>
  <c r="CW304" i="8" a="1"/>
  <c r="CW304" i="8" s="1"/>
  <c r="CW305" i="8" a="1"/>
  <c r="CW305" i="8" s="1"/>
  <c r="CW306" i="8" a="1"/>
  <c r="CW306" i="8" s="1"/>
  <c r="CW307" i="8" a="1"/>
  <c r="CW307" i="8" s="1"/>
  <c r="CW308" i="8" a="1"/>
  <c r="CW308" i="8" s="1"/>
  <c r="CW309" i="8" a="1"/>
  <c r="CW309" i="8" s="1"/>
  <c r="CW310" i="8" a="1"/>
  <c r="CW310" i="8" s="1"/>
  <c r="CW311" i="8" a="1"/>
  <c r="CW311" i="8" s="1"/>
  <c r="CW312" i="8" a="1"/>
  <c r="CW312" i="8" s="1"/>
  <c r="CW313" i="8" a="1"/>
  <c r="CW313" i="8" s="1"/>
  <c r="CW314" i="8" a="1"/>
  <c r="CW314" i="8" s="1"/>
  <c r="CW315" i="8" a="1"/>
  <c r="CW315" i="8" s="1"/>
  <c r="CW316" i="8" a="1"/>
  <c r="CW316" i="8" s="1"/>
  <c r="CW317" i="8" a="1"/>
  <c r="CW317" i="8" s="1"/>
  <c r="CW318" i="8" a="1"/>
  <c r="CW318" i="8" s="1"/>
  <c r="CW319" i="8" a="1"/>
  <c r="CW319" i="8" s="1"/>
  <c r="CW320" i="8" a="1"/>
  <c r="CW320" i="8" s="1"/>
  <c r="CW321" i="8" a="1"/>
  <c r="CW321" i="8" s="1"/>
  <c r="CW322" i="8" a="1"/>
  <c r="CW322" i="8" s="1"/>
  <c r="CW323" i="8" a="1"/>
  <c r="CW323" i="8" s="1"/>
  <c r="CW324" i="8" a="1"/>
  <c r="CW324" i="8" s="1"/>
  <c r="CW325" i="8" a="1"/>
  <c r="CW325" i="8" s="1"/>
  <c r="CW326" i="8" a="1"/>
  <c r="CW326" i="8" s="1"/>
  <c r="CW327" i="8" a="1"/>
  <c r="CW327" i="8" s="1"/>
  <c r="CW328" i="8" a="1"/>
  <c r="CW328" i="8" s="1"/>
  <c r="CW329" i="8" a="1"/>
  <c r="CW329" i="8" s="1"/>
  <c r="CW330" i="8" a="1"/>
  <c r="CW330" i="8" s="1"/>
  <c r="CW331" i="8" a="1"/>
  <c r="CW331" i="8" s="1"/>
  <c r="CW332" i="8" a="1"/>
  <c r="CW332" i="8" s="1"/>
  <c r="CW333" i="8" a="1"/>
  <c r="CW333" i="8" s="1"/>
  <c r="CW334" i="8" a="1"/>
  <c r="CW334" i="8" s="1"/>
  <c r="CW335" i="8" a="1"/>
  <c r="CW335" i="8" s="1"/>
  <c r="CW336" i="8" a="1"/>
  <c r="CW336" i="8" s="1"/>
  <c r="CW337" i="8" a="1"/>
  <c r="CW337" i="8" s="1"/>
  <c r="CW338" i="8" a="1"/>
  <c r="CW338" i="8" s="1"/>
  <c r="CW339" i="8" a="1"/>
  <c r="CW339" i="8" s="1"/>
  <c r="CW340" i="8" a="1"/>
  <c r="CW340" i="8" s="1"/>
  <c r="CW341" i="8" a="1"/>
  <c r="CW341" i="8" s="1"/>
  <c r="CW342" i="8" a="1"/>
  <c r="CW342" i="8" s="1"/>
  <c r="CW343" i="8" a="1"/>
  <c r="CW343" i="8" s="1"/>
  <c r="CW344" i="8" a="1"/>
  <c r="CW344" i="8" s="1"/>
  <c r="CW345" i="8" a="1"/>
  <c r="CW345" i="8" s="1"/>
  <c r="CW346" i="8" a="1"/>
  <c r="CW346" i="8" s="1"/>
  <c r="CW347" i="8" a="1"/>
  <c r="CW347" i="8" s="1"/>
  <c r="CW348" i="8" a="1"/>
  <c r="CW348" i="8" s="1"/>
  <c r="CW349" i="8" a="1"/>
  <c r="CW349" i="8" s="1"/>
  <c r="CW350" i="8" a="1"/>
  <c r="CW350" i="8" s="1"/>
  <c r="CW351" i="8" a="1"/>
  <c r="CW351" i="8" s="1"/>
  <c r="CW352" i="8" a="1"/>
  <c r="CW352" i="8" s="1"/>
  <c r="CW353" i="8" a="1"/>
  <c r="CW353" i="8" s="1"/>
  <c r="CW354" i="8" a="1"/>
  <c r="CW354" i="8" s="1"/>
  <c r="CW355" i="8" a="1"/>
  <c r="CW355" i="8" s="1"/>
  <c r="CW356" i="8" a="1"/>
  <c r="CW356" i="8" s="1"/>
  <c r="CW357" i="8" a="1"/>
  <c r="CW357" i="8" s="1"/>
  <c r="CW358" i="8" a="1"/>
  <c r="CW358" i="8" s="1"/>
  <c r="CW359" i="8" a="1"/>
  <c r="CW359" i="8" s="1"/>
  <c r="CW360" i="8" a="1"/>
  <c r="CW360" i="8" s="1"/>
  <c r="CW361" i="8" a="1"/>
  <c r="CW361" i="8" s="1"/>
  <c r="CW362" i="8" a="1"/>
  <c r="CW362" i="8" s="1"/>
  <c r="CW363" i="8" a="1"/>
  <c r="CW363" i="8" s="1"/>
  <c r="CW364" i="8" a="1"/>
  <c r="CW364" i="8" s="1"/>
  <c r="CW365" i="8" a="1"/>
  <c r="CW365" i="8" s="1"/>
  <c r="CW366" i="8" a="1"/>
  <c r="CW366" i="8" s="1"/>
  <c r="CW367" i="8" a="1"/>
  <c r="CW367" i="8" s="1"/>
  <c r="CW368" i="8" a="1"/>
  <c r="CW368" i="8" s="1"/>
  <c r="CW369" i="8" a="1"/>
  <c r="CW369" i="8" s="1"/>
  <c r="CW370" i="8" a="1"/>
  <c r="CW370" i="8" s="1"/>
  <c r="CW371" i="8" a="1"/>
  <c r="CW371" i="8" s="1"/>
  <c r="CW372" i="8" a="1"/>
  <c r="CW372" i="8" s="1"/>
  <c r="CW373" i="8" a="1"/>
  <c r="CW373" i="8" s="1"/>
  <c r="CW374" i="8" a="1"/>
  <c r="CW374" i="8" s="1"/>
  <c r="CW375" i="8" a="1"/>
  <c r="CW375" i="8" s="1"/>
  <c r="CW376" i="8" a="1"/>
  <c r="CW376" i="8" s="1"/>
  <c r="CW377" i="8" a="1"/>
  <c r="CW377" i="8" s="1"/>
  <c r="CW378" i="8" a="1"/>
  <c r="CW378" i="8" s="1"/>
  <c r="CW379" i="8" a="1"/>
  <c r="CW379" i="8" s="1"/>
  <c r="CW380" i="8" a="1"/>
  <c r="CW380" i="8" s="1"/>
  <c r="CW381" i="8" a="1"/>
  <c r="CW381" i="8" s="1"/>
  <c r="CW382" i="8" a="1"/>
  <c r="CW382" i="8" s="1"/>
  <c r="CW383" i="8" a="1"/>
  <c r="CW383" i="8" s="1"/>
  <c r="CW384" i="8" a="1"/>
  <c r="CW384" i="8" s="1"/>
  <c r="CW385" i="8" a="1"/>
  <c r="CW385" i="8" s="1"/>
  <c r="CW386" i="8" a="1"/>
  <c r="CW386" i="8" s="1"/>
  <c r="CW387" i="8" a="1"/>
  <c r="CW387" i="8" s="1"/>
  <c r="CW388" i="8" a="1"/>
  <c r="CW388" i="8" s="1"/>
  <c r="CW389" i="8" a="1"/>
  <c r="CW389" i="8" s="1"/>
  <c r="CW390" i="8" a="1"/>
  <c r="CW390" i="8" s="1"/>
  <c r="CW391" i="8" a="1"/>
  <c r="CW391" i="8" s="1"/>
  <c r="CW392" i="8" a="1"/>
  <c r="CW392" i="8" s="1"/>
  <c r="CW393" i="8" a="1"/>
  <c r="CW393" i="8" s="1"/>
  <c r="CW394" i="8" a="1"/>
  <c r="CW394" i="8" s="1"/>
  <c r="CW395" i="8" a="1"/>
  <c r="CW395" i="8" s="1"/>
  <c r="CW396" i="8" a="1"/>
  <c r="CW396" i="8" s="1"/>
  <c r="CW397" i="8" a="1"/>
  <c r="CW397" i="8" s="1"/>
  <c r="CW398" i="8" a="1"/>
  <c r="CW398" i="8" s="1"/>
  <c r="CW399" i="8" a="1"/>
  <c r="CW399" i="8" s="1"/>
  <c r="CW400" i="8" a="1"/>
  <c r="CW400" i="8" s="1"/>
  <c r="CW401" i="8" a="1"/>
  <c r="CW401" i="8" s="1"/>
  <c r="CW402" i="8" a="1"/>
  <c r="CW402" i="8" s="1"/>
  <c r="CW403" i="8" a="1"/>
  <c r="CW403" i="8" s="1"/>
  <c r="CW404" i="8" a="1"/>
  <c r="CW404" i="8" s="1"/>
  <c r="CW405" i="8" a="1"/>
  <c r="CW405" i="8" s="1"/>
  <c r="CW406" i="8" a="1"/>
  <c r="CW406" i="8" s="1"/>
  <c r="CW407" i="8" a="1"/>
  <c r="CW407" i="8" s="1"/>
  <c r="CW408" i="8" a="1"/>
  <c r="CW408" i="8" s="1"/>
  <c r="CW409" i="8" a="1"/>
  <c r="CW409" i="8" s="1"/>
  <c r="CW410" i="8" a="1"/>
  <c r="CW410" i="8" s="1"/>
  <c r="CW411" i="8" a="1"/>
  <c r="CW411" i="8" s="1"/>
  <c r="CW412" i="8" a="1"/>
  <c r="CW412" i="8" s="1"/>
  <c r="CW413" i="8" a="1"/>
  <c r="CW413" i="8" s="1"/>
  <c r="CW414" i="8" a="1"/>
  <c r="CW414" i="8" s="1"/>
  <c r="CW415" i="8" a="1"/>
  <c r="CW415" i="8" s="1"/>
  <c r="CW416" i="8" a="1"/>
  <c r="CW416" i="8" s="1"/>
  <c r="CW417" i="8" a="1"/>
  <c r="CW417" i="8" s="1"/>
  <c r="CW418" i="8" a="1"/>
  <c r="CW418" i="8" s="1"/>
  <c r="CW419" i="8" a="1"/>
  <c r="CW419" i="8" s="1"/>
  <c r="CW420" i="8" a="1"/>
  <c r="CW420" i="8" s="1"/>
  <c r="CW421" i="8" a="1"/>
  <c r="CW421" i="8" s="1"/>
  <c r="CW422" i="8" a="1"/>
  <c r="CW422" i="8" s="1"/>
  <c r="CW423" i="8" a="1"/>
  <c r="CW423" i="8" s="1"/>
  <c r="CW424" i="8" a="1"/>
  <c r="CW424" i="8" s="1"/>
  <c r="CW425" i="8" a="1"/>
  <c r="CW425" i="8" s="1"/>
  <c r="CW426" i="8" a="1"/>
  <c r="CW426" i="8" s="1"/>
  <c r="CW427" i="8" a="1"/>
  <c r="CW427" i="8" s="1"/>
  <c r="CW428" i="8" a="1"/>
  <c r="CW428" i="8" s="1"/>
  <c r="CW429" i="8" a="1"/>
  <c r="CW429" i="8" s="1"/>
  <c r="CW430" i="8" a="1"/>
  <c r="CW430" i="8" s="1"/>
  <c r="CW431" i="8" a="1"/>
  <c r="CW431" i="8" s="1"/>
  <c r="CW432" i="8" a="1"/>
  <c r="CW432" i="8" s="1"/>
  <c r="CW433" i="8" a="1"/>
  <c r="CW433" i="8" s="1"/>
  <c r="CW434" i="8" a="1"/>
  <c r="CW434" i="8" s="1"/>
  <c r="CW435" i="8" a="1"/>
  <c r="CW435" i="8" s="1"/>
  <c r="CW436" i="8" a="1"/>
  <c r="CW436" i="8" s="1"/>
  <c r="CW437" i="8" a="1"/>
  <c r="CW437" i="8" s="1"/>
  <c r="CW438" i="8" a="1"/>
  <c r="CW438" i="8" s="1"/>
  <c r="CW439" i="8" a="1"/>
  <c r="CW439" i="8" s="1"/>
  <c r="CW440" i="8" a="1"/>
  <c r="CW440" i="8" s="1"/>
  <c r="CW441" i="8" a="1"/>
  <c r="CW441" i="8" s="1"/>
  <c r="CW442" i="8" a="1"/>
  <c r="CW442" i="8" s="1"/>
  <c r="CW443" i="8" a="1"/>
  <c r="CW443" i="8" s="1"/>
  <c r="CW444" i="8" a="1"/>
  <c r="CW444" i="8" s="1"/>
  <c r="CW445" i="8" a="1"/>
  <c r="CW445" i="8" s="1"/>
  <c r="CW446" i="8" a="1"/>
  <c r="CW446" i="8" s="1"/>
  <c r="CW447" i="8" a="1"/>
  <c r="CW447" i="8" s="1"/>
  <c r="CW448" i="8" a="1"/>
  <c r="CW448" i="8" s="1"/>
  <c r="CW449" i="8" a="1"/>
  <c r="CW449" i="8" s="1"/>
  <c r="CW450" i="8" a="1"/>
  <c r="CW450" i="8" s="1"/>
  <c r="CW451" i="8" a="1"/>
  <c r="CW451" i="8" s="1"/>
  <c r="CW452" i="8" a="1"/>
  <c r="CW452" i="8" s="1"/>
  <c r="CW453" i="8" a="1"/>
  <c r="CW453" i="8" s="1"/>
  <c r="CW454" i="8" a="1"/>
  <c r="CW454" i="8" s="1"/>
  <c r="CW455" i="8" a="1"/>
  <c r="CW455" i="8" s="1"/>
  <c r="CW456" i="8" a="1"/>
  <c r="CW456" i="8" s="1"/>
  <c r="CW457" i="8" a="1"/>
  <c r="CW457" i="8" s="1"/>
  <c r="CW458" i="8" a="1"/>
  <c r="CW458" i="8" s="1"/>
  <c r="CW459" i="8" a="1"/>
  <c r="CW459" i="8" s="1"/>
  <c r="CW460" i="8" a="1"/>
  <c r="CW460" i="8" s="1"/>
  <c r="CW461" i="8" a="1"/>
  <c r="CW461" i="8" s="1"/>
  <c r="CW462" i="8" a="1"/>
  <c r="CW462" i="8" s="1"/>
  <c r="CW463" i="8" a="1"/>
  <c r="CW463" i="8" s="1"/>
  <c r="CW464" i="8" a="1"/>
  <c r="CW464" i="8" s="1"/>
  <c r="CW465" i="8" a="1"/>
  <c r="CW465" i="8" s="1"/>
  <c r="CW466" i="8" a="1"/>
  <c r="CW466" i="8" s="1"/>
  <c r="CW467" i="8" a="1"/>
  <c r="CW467" i="8" s="1"/>
  <c r="CW468" i="8" a="1"/>
  <c r="CW468" i="8" s="1"/>
  <c r="CW469" i="8" a="1"/>
  <c r="CW469" i="8" s="1"/>
  <c r="CW470" i="8" a="1"/>
  <c r="CW470" i="8" s="1"/>
  <c r="CW471" i="8" a="1"/>
  <c r="CW471" i="8" s="1"/>
  <c r="CW472" i="8" a="1"/>
  <c r="CW472" i="8" s="1"/>
  <c r="CW473" i="8" a="1"/>
  <c r="CW473" i="8" s="1"/>
  <c r="CW474" i="8" a="1"/>
  <c r="CW474" i="8" s="1"/>
  <c r="CW475" i="8" a="1"/>
  <c r="CW475" i="8" s="1"/>
  <c r="CW476" i="8" a="1"/>
  <c r="CW476" i="8" s="1"/>
  <c r="CW477" i="8" a="1"/>
  <c r="CW477" i="8" s="1"/>
  <c r="CW478" i="8" a="1"/>
  <c r="CW478" i="8" s="1"/>
  <c r="CW479" i="8" a="1"/>
  <c r="CW479" i="8" s="1"/>
  <c r="CW480" i="8" a="1"/>
  <c r="CW480" i="8" s="1"/>
  <c r="CW481" i="8" a="1"/>
  <c r="CW481" i="8" s="1"/>
  <c r="CW482" i="8" a="1"/>
  <c r="CW482" i="8" s="1"/>
  <c r="CW483" i="8" a="1"/>
  <c r="CW483" i="8" s="1"/>
  <c r="CW484" i="8" a="1"/>
  <c r="CW484" i="8" s="1"/>
  <c r="CW485" i="8" a="1"/>
  <c r="CW485" i="8" s="1"/>
  <c r="CW486" i="8" a="1"/>
  <c r="CW486" i="8" s="1"/>
  <c r="CW487" i="8" a="1"/>
  <c r="CW487" i="8" s="1"/>
  <c r="CW488" i="8" a="1"/>
  <c r="CW488" i="8" s="1"/>
  <c r="CW489" i="8" a="1"/>
  <c r="CW489" i="8" s="1"/>
  <c r="CW490" i="8" a="1"/>
  <c r="CW490" i="8" s="1"/>
  <c r="CW491" i="8" a="1"/>
  <c r="CW491" i="8" s="1"/>
  <c r="CW492" i="8" a="1"/>
  <c r="CW492" i="8" s="1"/>
  <c r="CW493" i="8" a="1"/>
  <c r="CW493" i="8" s="1"/>
  <c r="CW494" i="8" a="1"/>
  <c r="CW494" i="8" s="1"/>
  <c r="CW495" i="8" a="1"/>
  <c r="CW495" i="8" s="1"/>
  <c r="CW496" i="8" a="1"/>
  <c r="CW496" i="8" s="1"/>
  <c r="CW497" i="8" a="1"/>
  <c r="CW497" i="8" s="1"/>
  <c r="CW498" i="8" a="1"/>
  <c r="CW498" i="8" s="1"/>
  <c r="CW499" i="8" a="1"/>
  <c r="CW499" i="8" s="1"/>
  <c r="CW500" i="8" a="1"/>
  <c r="CW500" i="8" s="1"/>
  <c r="CW501" i="8" a="1"/>
  <c r="CW501" i="8" s="1"/>
  <c r="CW502" i="8" a="1"/>
  <c r="CW502" i="8" s="1"/>
  <c r="CW503" i="8" a="1"/>
  <c r="CW503" i="8" s="1"/>
  <c r="CW504" i="8" a="1"/>
  <c r="CW504" i="8" s="1"/>
  <c r="CW505" i="8" a="1"/>
  <c r="CW505" i="8" s="1"/>
  <c r="CW506" i="8" a="1"/>
  <c r="CW506" i="8" s="1"/>
  <c r="CW507" i="8" a="1"/>
  <c r="CW507" i="8" s="1"/>
  <c r="CW508" i="8" a="1"/>
  <c r="CW508" i="8" s="1"/>
  <c r="CW509" i="8" a="1"/>
  <c r="CW509" i="8" s="1"/>
  <c r="CW510" i="8" a="1"/>
  <c r="CW510" i="8" s="1"/>
  <c r="CW511" i="8" a="1"/>
  <c r="CW511" i="8" s="1"/>
  <c r="CW512" i="8" a="1"/>
  <c r="CW512" i="8" s="1"/>
  <c r="CX4" i="8" a="1"/>
  <c r="CX4" i="8" s="1"/>
  <c r="CW4" i="8" a="1"/>
  <c r="CW4" i="8" s="1"/>
  <c r="BZ5" i="8" a="1"/>
  <c r="BZ5" i="8" s="1"/>
  <c r="BZ6" i="8" a="1"/>
  <c r="BZ6" i="8" s="1"/>
  <c r="BZ7" i="8" a="1"/>
  <c r="BZ7" i="8" s="1"/>
  <c r="BZ8" i="8" a="1"/>
  <c r="BZ8" i="8" s="1"/>
  <c r="BZ9" i="8" a="1"/>
  <c r="BZ9" i="8" s="1"/>
  <c r="BZ10" i="8" a="1"/>
  <c r="BZ10" i="8" s="1"/>
  <c r="BZ11" i="8" a="1"/>
  <c r="BZ11" i="8" s="1"/>
  <c r="BZ12" i="8" a="1"/>
  <c r="BZ12" i="8" s="1"/>
  <c r="BZ13" i="8" a="1"/>
  <c r="BZ13" i="8" s="1"/>
  <c r="BZ14" i="8" a="1"/>
  <c r="BZ14" i="8" s="1"/>
  <c r="BZ15" i="8" a="1"/>
  <c r="BZ15" i="8" s="1"/>
  <c r="BZ16" i="8" a="1"/>
  <c r="BZ16" i="8" s="1"/>
  <c r="BZ17" i="8" a="1"/>
  <c r="BZ17" i="8" s="1"/>
  <c r="BZ18" i="8" a="1"/>
  <c r="BZ18" i="8" s="1"/>
  <c r="BZ19" i="8" a="1"/>
  <c r="BZ19" i="8" s="1"/>
  <c r="BZ20" i="8" a="1"/>
  <c r="BZ20" i="8" s="1"/>
  <c r="BZ21" i="8" a="1"/>
  <c r="BZ21" i="8" s="1"/>
  <c r="BZ22" i="8" a="1"/>
  <c r="BZ22" i="8" s="1"/>
  <c r="BZ23" i="8" a="1"/>
  <c r="BZ23" i="8" s="1"/>
  <c r="BZ24" i="8" a="1"/>
  <c r="BZ24" i="8" s="1"/>
  <c r="BZ25" i="8" a="1"/>
  <c r="BZ25" i="8" s="1"/>
  <c r="BZ26" i="8" a="1"/>
  <c r="BZ26" i="8" s="1"/>
  <c r="BZ27" i="8" a="1"/>
  <c r="BZ27" i="8" s="1"/>
  <c r="BZ28" i="8" a="1"/>
  <c r="BZ28" i="8" s="1"/>
  <c r="BZ29" i="8" a="1"/>
  <c r="BZ29" i="8" s="1"/>
  <c r="BZ30" i="8" a="1"/>
  <c r="BZ30" i="8" s="1"/>
  <c r="BZ31" i="8" a="1"/>
  <c r="BZ31" i="8" s="1"/>
  <c r="BZ32" i="8" a="1"/>
  <c r="BZ32" i="8" s="1"/>
  <c r="BZ33" i="8" a="1"/>
  <c r="BZ33" i="8" s="1"/>
  <c r="BZ34" i="8" a="1"/>
  <c r="BZ34" i="8" s="1"/>
  <c r="BZ35" i="8" a="1"/>
  <c r="BZ35" i="8" s="1"/>
  <c r="BZ36" i="8" a="1"/>
  <c r="BZ36" i="8" s="1"/>
  <c r="BZ37" i="8" a="1"/>
  <c r="BZ37" i="8" s="1"/>
  <c r="BZ38" i="8" a="1"/>
  <c r="BZ38" i="8" s="1"/>
  <c r="BZ39" i="8" a="1"/>
  <c r="BZ39" i="8" s="1"/>
  <c r="BZ40" i="8" a="1"/>
  <c r="BZ40" i="8" s="1"/>
  <c r="BZ41" i="8" a="1"/>
  <c r="BZ41" i="8" s="1"/>
  <c r="BZ42" i="8" a="1"/>
  <c r="BZ42" i="8" s="1"/>
  <c r="BZ43" i="8" a="1"/>
  <c r="BZ43" i="8" s="1"/>
  <c r="BZ44" i="8" a="1"/>
  <c r="BZ44" i="8" s="1"/>
  <c r="BZ45" i="8" a="1"/>
  <c r="BZ45" i="8" s="1"/>
  <c r="BZ46" i="8" a="1"/>
  <c r="BZ46" i="8" s="1"/>
  <c r="BZ47" i="8" a="1"/>
  <c r="BZ47" i="8" s="1"/>
  <c r="BZ48" i="8" a="1"/>
  <c r="BZ48" i="8" s="1"/>
  <c r="BZ49" i="8" a="1"/>
  <c r="BZ49" i="8" s="1"/>
  <c r="BZ50" i="8" a="1"/>
  <c r="BZ50" i="8" s="1"/>
  <c r="BZ51" i="8" a="1"/>
  <c r="BZ51" i="8" s="1"/>
  <c r="BZ52" i="8" a="1"/>
  <c r="BZ52" i="8" s="1"/>
  <c r="BZ53" i="8" a="1"/>
  <c r="BZ53" i="8" s="1"/>
  <c r="BZ54" i="8" a="1"/>
  <c r="BZ54" i="8" s="1"/>
  <c r="BZ55" i="8" a="1"/>
  <c r="BZ55" i="8" s="1"/>
  <c r="BZ56" i="8" a="1"/>
  <c r="BZ56" i="8" s="1"/>
  <c r="BZ57" i="8" a="1"/>
  <c r="BZ57" i="8" s="1"/>
  <c r="BZ58" i="8" a="1"/>
  <c r="BZ58" i="8" s="1"/>
  <c r="BZ59" i="8" a="1"/>
  <c r="BZ59" i="8" s="1"/>
  <c r="BZ60" i="8" a="1"/>
  <c r="BZ60" i="8" s="1"/>
  <c r="BZ61" i="8" a="1"/>
  <c r="BZ61" i="8" s="1"/>
  <c r="BZ62" i="8" a="1"/>
  <c r="BZ62" i="8" s="1"/>
  <c r="BZ63" i="8" a="1"/>
  <c r="BZ63" i="8" s="1"/>
  <c r="BZ64" i="8" a="1"/>
  <c r="BZ64" i="8" s="1"/>
  <c r="BZ65" i="8" a="1"/>
  <c r="BZ65" i="8" s="1"/>
  <c r="BZ66" i="8" a="1"/>
  <c r="BZ66" i="8" s="1"/>
  <c r="BZ67" i="8" a="1"/>
  <c r="BZ67" i="8" s="1"/>
  <c r="BZ68" i="8" a="1"/>
  <c r="BZ68" i="8" s="1"/>
  <c r="BZ69" i="8" a="1"/>
  <c r="BZ69" i="8" s="1"/>
  <c r="BZ70" i="8" a="1"/>
  <c r="BZ70" i="8" s="1"/>
  <c r="BZ71" i="8" a="1"/>
  <c r="BZ71" i="8" s="1"/>
  <c r="BZ72" i="8" a="1"/>
  <c r="BZ72" i="8" s="1"/>
  <c r="BZ73" i="8" a="1"/>
  <c r="BZ73" i="8" s="1"/>
  <c r="BZ74" i="8" a="1"/>
  <c r="BZ74" i="8" s="1"/>
  <c r="BZ75" i="8" a="1"/>
  <c r="BZ75" i="8" s="1"/>
  <c r="BZ76" i="8" a="1"/>
  <c r="BZ76" i="8" s="1"/>
  <c r="BZ77" i="8" a="1"/>
  <c r="BZ77" i="8" s="1"/>
  <c r="BZ78" i="8" a="1"/>
  <c r="BZ78" i="8" s="1"/>
  <c r="BZ79" i="8" a="1"/>
  <c r="BZ79" i="8" s="1"/>
  <c r="BZ80" i="8" a="1"/>
  <c r="BZ80" i="8" s="1"/>
  <c r="BZ81" i="8" a="1"/>
  <c r="BZ81" i="8" s="1"/>
  <c r="BZ82" i="8" a="1"/>
  <c r="BZ82" i="8" s="1"/>
  <c r="BZ83" i="8" a="1"/>
  <c r="BZ83" i="8" s="1"/>
  <c r="BZ84" i="8" a="1"/>
  <c r="BZ84" i="8" s="1"/>
  <c r="BZ85" i="8" a="1"/>
  <c r="BZ85" i="8" s="1"/>
  <c r="BZ86" i="8" a="1"/>
  <c r="BZ86" i="8" s="1"/>
  <c r="BZ87" i="8" a="1"/>
  <c r="BZ87" i="8" s="1"/>
  <c r="BZ88" i="8" a="1"/>
  <c r="BZ88" i="8" s="1"/>
  <c r="BZ89" i="8" a="1"/>
  <c r="BZ89" i="8" s="1"/>
  <c r="BZ90" i="8" a="1"/>
  <c r="BZ90" i="8" s="1"/>
  <c r="BZ91" i="8" a="1"/>
  <c r="BZ91" i="8" s="1"/>
  <c r="BZ92" i="8" a="1"/>
  <c r="BZ92" i="8" s="1"/>
  <c r="BZ93" i="8" a="1"/>
  <c r="BZ93" i="8" s="1"/>
  <c r="BZ94" i="8" a="1"/>
  <c r="BZ94" i="8" s="1"/>
  <c r="BZ95" i="8" a="1"/>
  <c r="BZ95" i="8" s="1"/>
  <c r="BZ96" i="8" a="1"/>
  <c r="BZ96" i="8" s="1"/>
  <c r="BZ97" i="8" a="1"/>
  <c r="BZ97" i="8" s="1"/>
  <c r="BZ98" i="8" a="1"/>
  <c r="BZ98" i="8" s="1"/>
  <c r="BZ99" i="8" a="1"/>
  <c r="BZ99" i="8" s="1"/>
  <c r="BZ100" i="8" a="1"/>
  <c r="BZ100" i="8" s="1"/>
  <c r="BZ101" i="8" a="1"/>
  <c r="BZ101" i="8" s="1"/>
  <c r="BZ102" i="8" a="1"/>
  <c r="BZ102" i="8" s="1"/>
  <c r="BZ103" i="8" a="1"/>
  <c r="BZ103" i="8" s="1"/>
  <c r="BZ104" i="8" a="1"/>
  <c r="BZ104" i="8" s="1"/>
  <c r="BZ105" i="8" a="1"/>
  <c r="BZ105" i="8" s="1"/>
  <c r="BZ106" i="8" a="1"/>
  <c r="BZ106" i="8" s="1"/>
  <c r="BZ107" i="8" a="1"/>
  <c r="BZ107" i="8" s="1"/>
  <c r="BZ108" i="8" a="1"/>
  <c r="BZ108" i="8" s="1"/>
  <c r="BZ109" i="8" a="1"/>
  <c r="BZ109" i="8" s="1"/>
  <c r="BZ110" i="8" a="1"/>
  <c r="BZ110" i="8" s="1"/>
  <c r="BZ111" i="8" a="1"/>
  <c r="BZ111" i="8" s="1"/>
  <c r="BZ112" i="8" a="1"/>
  <c r="BZ112" i="8" s="1"/>
  <c r="BZ113" i="8" a="1"/>
  <c r="BZ113" i="8" s="1"/>
  <c r="BZ114" i="8" a="1"/>
  <c r="BZ114" i="8" s="1"/>
  <c r="BZ115" i="8" a="1"/>
  <c r="BZ115" i="8" s="1"/>
  <c r="BZ116" i="8" a="1"/>
  <c r="BZ116" i="8" s="1"/>
  <c r="BZ117" i="8" a="1"/>
  <c r="BZ117" i="8" s="1"/>
  <c r="BZ118" i="8" a="1"/>
  <c r="BZ118" i="8" s="1"/>
  <c r="BZ119" i="8" a="1"/>
  <c r="BZ119" i="8" s="1"/>
  <c r="BZ120" i="8" a="1"/>
  <c r="BZ120" i="8" s="1"/>
  <c r="BZ121" i="8" a="1"/>
  <c r="BZ121" i="8" s="1"/>
  <c r="BZ122" i="8" a="1"/>
  <c r="BZ122" i="8" s="1"/>
  <c r="BZ123" i="8" a="1"/>
  <c r="BZ123" i="8" s="1"/>
  <c r="BZ124" i="8" a="1"/>
  <c r="BZ124" i="8" s="1"/>
  <c r="BZ125" i="8" a="1"/>
  <c r="BZ125" i="8" s="1"/>
  <c r="BZ126" i="8" a="1"/>
  <c r="BZ126" i="8" s="1"/>
  <c r="BZ127" i="8" a="1"/>
  <c r="BZ127" i="8" s="1"/>
  <c r="BZ128" i="8" a="1"/>
  <c r="BZ128" i="8" s="1"/>
  <c r="BZ129" i="8" a="1"/>
  <c r="BZ129" i="8" s="1"/>
  <c r="BZ130" i="8" a="1"/>
  <c r="BZ130" i="8" s="1"/>
  <c r="BZ131" i="8" a="1"/>
  <c r="BZ131" i="8" s="1"/>
  <c r="BZ132" i="8" a="1"/>
  <c r="BZ132" i="8" s="1"/>
  <c r="BZ133" i="8" a="1"/>
  <c r="BZ133" i="8" s="1"/>
  <c r="BZ134" i="8" a="1"/>
  <c r="BZ134" i="8" s="1"/>
  <c r="BZ135" i="8" a="1"/>
  <c r="BZ135" i="8" s="1"/>
  <c r="BZ136" i="8" a="1"/>
  <c r="BZ136" i="8" s="1"/>
  <c r="BZ137" i="8" a="1"/>
  <c r="BZ137" i="8" s="1"/>
  <c r="BZ138" i="8" a="1"/>
  <c r="BZ138" i="8" s="1"/>
  <c r="BZ139" i="8" a="1"/>
  <c r="BZ139" i="8" s="1"/>
  <c r="BZ140" i="8" a="1"/>
  <c r="BZ140" i="8" s="1"/>
  <c r="BZ141" i="8" a="1"/>
  <c r="BZ141" i="8" s="1"/>
  <c r="BZ142" i="8" a="1"/>
  <c r="BZ142" i="8" s="1"/>
  <c r="BZ143" i="8" a="1"/>
  <c r="BZ143" i="8" s="1"/>
  <c r="BZ144" i="8" a="1"/>
  <c r="BZ144" i="8" s="1"/>
  <c r="BZ145" i="8" a="1"/>
  <c r="BZ145" i="8" s="1"/>
  <c r="BZ146" i="8" a="1"/>
  <c r="BZ146" i="8" s="1"/>
  <c r="BZ147" i="8" a="1"/>
  <c r="BZ147" i="8" s="1"/>
  <c r="BZ148" i="8" a="1"/>
  <c r="BZ148" i="8" s="1"/>
  <c r="BZ149" i="8" a="1"/>
  <c r="BZ149" i="8" s="1"/>
  <c r="BZ150" i="8" a="1"/>
  <c r="BZ150" i="8" s="1"/>
  <c r="BZ151" i="8" a="1"/>
  <c r="BZ151" i="8" s="1"/>
  <c r="BZ152" i="8" a="1"/>
  <c r="BZ152" i="8" s="1"/>
  <c r="BZ153" i="8" a="1"/>
  <c r="BZ153" i="8" s="1"/>
  <c r="BZ154" i="8" a="1"/>
  <c r="BZ154" i="8" s="1"/>
  <c r="BZ155" i="8" a="1"/>
  <c r="BZ155" i="8" s="1"/>
  <c r="BZ156" i="8" a="1"/>
  <c r="BZ156" i="8" s="1"/>
  <c r="BZ157" i="8" a="1"/>
  <c r="BZ157" i="8" s="1"/>
  <c r="BZ158" i="8" a="1"/>
  <c r="BZ158" i="8" s="1"/>
  <c r="BZ159" i="8" a="1"/>
  <c r="BZ159" i="8" s="1"/>
  <c r="BZ160" i="8" a="1"/>
  <c r="BZ160" i="8" s="1"/>
  <c r="BZ161" i="8" a="1"/>
  <c r="BZ161" i="8" s="1"/>
  <c r="BZ162" i="8" a="1"/>
  <c r="BZ162" i="8" s="1"/>
  <c r="BZ163" i="8" a="1"/>
  <c r="BZ163" i="8" s="1"/>
  <c r="BZ164" i="8" a="1"/>
  <c r="BZ164" i="8" s="1"/>
  <c r="BZ165" i="8" a="1"/>
  <c r="BZ165" i="8" s="1"/>
  <c r="BZ166" i="8" a="1"/>
  <c r="BZ166" i="8" s="1"/>
  <c r="BZ167" i="8" a="1"/>
  <c r="BZ167" i="8" s="1"/>
  <c r="BZ168" i="8" a="1"/>
  <c r="BZ168" i="8" s="1"/>
  <c r="BZ169" i="8" a="1"/>
  <c r="BZ169" i="8" s="1"/>
  <c r="BZ170" i="8" a="1"/>
  <c r="BZ170" i="8" s="1"/>
  <c r="BZ171" i="8" a="1"/>
  <c r="BZ171" i="8" s="1"/>
  <c r="BZ172" i="8" a="1"/>
  <c r="BZ172" i="8" s="1"/>
  <c r="BZ173" i="8" a="1"/>
  <c r="BZ173" i="8" s="1"/>
  <c r="BZ174" i="8" a="1"/>
  <c r="BZ174" i="8" s="1"/>
  <c r="BZ175" i="8" a="1"/>
  <c r="BZ175" i="8" s="1"/>
  <c r="BZ176" i="8" a="1"/>
  <c r="BZ176" i="8" s="1"/>
  <c r="BZ177" i="8" a="1"/>
  <c r="BZ177" i="8" s="1"/>
  <c r="BZ178" i="8" a="1"/>
  <c r="BZ178" i="8" s="1"/>
  <c r="BZ179" i="8" a="1"/>
  <c r="BZ179" i="8" s="1"/>
  <c r="BZ180" i="8" a="1"/>
  <c r="BZ180" i="8" s="1"/>
  <c r="BZ181" i="8" a="1"/>
  <c r="BZ181" i="8" s="1"/>
  <c r="BZ182" i="8" a="1"/>
  <c r="BZ182" i="8" s="1"/>
  <c r="BZ183" i="8" a="1"/>
  <c r="BZ183" i="8" s="1"/>
  <c r="BZ184" i="8" a="1"/>
  <c r="BZ184" i="8" s="1"/>
  <c r="BZ185" i="8" a="1"/>
  <c r="BZ185" i="8" s="1"/>
  <c r="BZ186" i="8" a="1"/>
  <c r="BZ186" i="8" s="1"/>
  <c r="BZ187" i="8" a="1"/>
  <c r="BZ187" i="8" s="1"/>
  <c r="BZ188" i="8" a="1"/>
  <c r="BZ188" i="8" s="1"/>
  <c r="BZ189" i="8" a="1"/>
  <c r="BZ189" i="8" s="1"/>
  <c r="BZ190" i="8" a="1"/>
  <c r="BZ190" i="8" s="1"/>
  <c r="BZ191" i="8" a="1"/>
  <c r="BZ191" i="8" s="1"/>
  <c r="BZ192" i="8" a="1"/>
  <c r="BZ192" i="8" s="1"/>
  <c r="BZ193" i="8" a="1"/>
  <c r="BZ193" i="8" s="1"/>
  <c r="BZ194" i="8" a="1"/>
  <c r="BZ194" i="8" s="1"/>
  <c r="BZ195" i="8" a="1"/>
  <c r="BZ195" i="8" s="1"/>
  <c r="BZ196" i="8" a="1"/>
  <c r="BZ196" i="8" s="1"/>
  <c r="BZ197" i="8" a="1"/>
  <c r="BZ197" i="8" s="1"/>
  <c r="BZ198" i="8" a="1"/>
  <c r="BZ198" i="8" s="1"/>
  <c r="BZ199" i="8" a="1"/>
  <c r="BZ199" i="8" s="1"/>
  <c r="BZ200" i="8" a="1"/>
  <c r="BZ200" i="8" s="1"/>
  <c r="BZ201" i="8" a="1"/>
  <c r="BZ201" i="8" s="1"/>
  <c r="BZ202" i="8" a="1"/>
  <c r="BZ202" i="8" s="1"/>
  <c r="BZ203" i="8" a="1"/>
  <c r="BZ203" i="8" s="1"/>
  <c r="BZ204" i="8" a="1"/>
  <c r="BZ204" i="8" s="1"/>
  <c r="BZ205" i="8" a="1"/>
  <c r="BZ205" i="8" s="1"/>
  <c r="BZ206" i="8" a="1"/>
  <c r="BZ206" i="8" s="1"/>
  <c r="BZ207" i="8" a="1"/>
  <c r="BZ207" i="8" s="1"/>
  <c r="BZ208" i="8" a="1"/>
  <c r="BZ208" i="8" s="1"/>
  <c r="BZ209" i="8" a="1"/>
  <c r="BZ209" i="8" s="1"/>
  <c r="BZ210" i="8" a="1"/>
  <c r="BZ210" i="8" s="1"/>
  <c r="BZ211" i="8" a="1"/>
  <c r="BZ211" i="8" s="1"/>
  <c r="BZ212" i="8" a="1"/>
  <c r="BZ212" i="8" s="1"/>
  <c r="BZ213" i="8" a="1"/>
  <c r="BZ213" i="8" s="1"/>
  <c r="BZ214" i="8" a="1"/>
  <c r="BZ214" i="8" s="1"/>
  <c r="BZ215" i="8" a="1"/>
  <c r="BZ215" i="8" s="1"/>
  <c r="BZ216" i="8" a="1"/>
  <c r="BZ216" i="8" s="1"/>
  <c r="BZ217" i="8" a="1"/>
  <c r="BZ217" i="8" s="1"/>
  <c r="BZ218" i="8" a="1"/>
  <c r="BZ218" i="8" s="1"/>
  <c r="BZ219" i="8" a="1"/>
  <c r="BZ219" i="8" s="1"/>
  <c r="BZ220" i="8" a="1"/>
  <c r="BZ220" i="8" s="1"/>
  <c r="BZ221" i="8" a="1"/>
  <c r="BZ221" i="8" s="1"/>
  <c r="BZ222" i="8" a="1"/>
  <c r="BZ222" i="8" s="1"/>
  <c r="BZ223" i="8" a="1"/>
  <c r="BZ223" i="8" s="1"/>
  <c r="BZ224" i="8" a="1"/>
  <c r="BZ224" i="8" s="1"/>
  <c r="BZ225" i="8" a="1"/>
  <c r="BZ225" i="8" s="1"/>
  <c r="BZ226" i="8" a="1"/>
  <c r="BZ226" i="8" s="1"/>
  <c r="BZ227" i="8" a="1"/>
  <c r="BZ227" i="8" s="1"/>
  <c r="BZ228" i="8" a="1"/>
  <c r="BZ228" i="8" s="1"/>
  <c r="BZ229" i="8" a="1"/>
  <c r="BZ229" i="8" s="1"/>
  <c r="BZ230" i="8" a="1"/>
  <c r="BZ230" i="8" s="1"/>
  <c r="BZ231" i="8" a="1"/>
  <c r="BZ231" i="8" s="1"/>
  <c r="BZ232" i="8" a="1"/>
  <c r="BZ232" i="8" s="1"/>
  <c r="BZ233" i="8" a="1"/>
  <c r="BZ233" i="8" s="1"/>
  <c r="BZ234" i="8" a="1"/>
  <c r="BZ234" i="8" s="1"/>
  <c r="BZ235" i="8" a="1"/>
  <c r="BZ235" i="8" s="1"/>
  <c r="BZ236" i="8" a="1"/>
  <c r="BZ236" i="8" s="1"/>
  <c r="BZ237" i="8" a="1"/>
  <c r="BZ237" i="8" s="1"/>
  <c r="BZ238" i="8" a="1"/>
  <c r="BZ238" i="8" s="1"/>
  <c r="BZ239" i="8" a="1"/>
  <c r="BZ239" i="8" s="1"/>
  <c r="BZ240" i="8" a="1"/>
  <c r="BZ240" i="8" s="1"/>
  <c r="BZ241" i="8" a="1"/>
  <c r="BZ241" i="8" s="1"/>
  <c r="BZ242" i="8" a="1"/>
  <c r="BZ242" i="8" s="1"/>
  <c r="BZ243" i="8" a="1"/>
  <c r="BZ243" i="8" s="1"/>
  <c r="BZ244" i="8" a="1"/>
  <c r="BZ244" i="8" s="1"/>
  <c r="BZ245" i="8" a="1"/>
  <c r="BZ245" i="8" s="1"/>
  <c r="BZ246" i="8" a="1"/>
  <c r="BZ246" i="8" s="1"/>
  <c r="BZ247" i="8" a="1"/>
  <c r="BZ247" i="8" s="1"/>
  <c r="BZ248" i="8" a="1"/>
  <c r="BZ248" i="8" s="1"/>
  <c r="BZ249" i="8" a="1"/>
  <c r="BZ249" i="8" s="1"/>
  <c r="BZ250" i="8" a="1"/>
  <c r="BZ250" i="8" s="1"/>
  <c r="BZ251" i="8" a="1"/>
  <c r="BZ251" i="8" s="1"/>
  <c r="BZ252" i="8" a="1"/>
  <c r="BZ252" i="8" s="1"/>
  <c r="BZ253" i="8" a="1"/>
  <c r="BZ253" i="8" s="1"/>
  <c r="BZ254" i="8" a="1"/>
  <c r="BZ254" i="8" s="1"/>
  <c r="BZ255" i="8" a="1"/>
  <c r="BZ255" i="8" s="1"/>
  <c r="BZ256" i="8" a="1"/>
  <c r="BZ256" i="8" s="1"/>
  <c r="BZ257" i="8" a="1"/>
  <c r="BZ257" i="8" s="1"/>
  <c r="BZ258" i="8" a="1"/>
  <c r="BZ258" i="8" s="1"/>
  <c r="BZ259" i="8" a="1"/>
  <c r="BZ259" i="8" s="1"/>
  <c r="BZ260" i="8" a="1"/>
  <c r="BZ260" i="8" s="1"/>
  <c r="BZ261" i="8" a="1"/>
  <c r="BZ261" i="8" s="1"/>
  <c r="BZ262" i="8" a="1"/>
  <c r="BZ262" i="8" s="1"/>
  <c r="BZ263" i="8" a="1"/>
  <c r="BZ263" i="8" s="1"/>
  <c r="BZ264" i="8" a="1"/>
  <c r="BZ264" i="8" s="1"/>
  <c r="BZ265" i="8" a="1"/>
  <c r="BZ265" i="8" s="1"/>
  <c r="BZ266" i="8" a="1"/>
  <c r="BZ266" i="8" s="1"/>
  <c r="BZ267" i="8" a="1"/>
  <c r="BZ267" i="8" s="1"/>
  <c r="BZ268" i="8" a="1"/>
  <c r="BZ268" i="8" s="1"/>
  <c r="BZ269" i="8" a="1"/>
  <c r="BZ269" i="8" s="1"/>
  <c r="BZ270" i="8" a="1"/>
  <c r="BZ270" i="8" s="1"/>
  <c r="BZ271" i="8" a="1"/>
  <c r="BZ271" i="8" s="1"/>
  <c r="BZ272" i="8" a="1"/>
  <c r="BZ272" i="8" s="1"/>
  <c r="BZ273" i="8" a="1"/>
  <c r="BZ273" i="8" s="1"/>
  <c r="BZ274" i="8" a="1"/>
  <c r="BZ274" i="8" s="1"/>
  <c r="BZ275" i="8" a="1"/>
  <c r="BZ275" i="8" s="1"/>
  <c r="BZ276" i="8" a="1"/>
  <c r="BZ276" i="8" s="1"/>
  <c r="BZ277" i="8" a="1"/>
  <c r="BZ277" i="8" s="1"/>
  <c r="BZ278" i="8" a="1"/>
  <c r="BZ278" i="8" s="1"/>
  <c r="BZ279" i="8" a="1"/>
  <c r="BZ279" i="8" s="1"/>
  <c r="BZ280" i="8" a="1"/>
  <c r="BZ280" i="8" s="1"/>
  <c r="BZ281" i="8" a="1"/>
  <c r="BZ281" i="8" s="1"/>
  <c r="BZ282" i="8" a="1"/>
  <c r="BZ282" i="8" s="1"/>
  <c r="BZ283" i="8" a="1"/>
  <c r="BZ283" i="8" s="1"/>
  <c r="BZ284" i="8" a="1"/>
  <c r="BZ284" i="8" s="1"/>
  <c r="BZ285" i="8" a="1"/>
  <c r="BZ285" i="8" s="1"/>
  <c r="BZ286" i="8" a="1"/>
  <c r="BZ286" i="8" s="1"/>
  <c r="BZ287" i="8" a="1"/>
  <c r="BZ287" i="8" s="1"/>
  <c r="BZ288" i="8" a="1"/>
  <c r="BZ288" i="8" s="1"/>
  <c r="BZ289" i="8" a="1"/>
  <c r="BZ289" i="8" s="1"/>
  <c r="BZ290" i="8" a="1"/>
  <c r="BZ290" i="8" s="1"/>
  <c r="BZ291" i="8" a="1"/>
  <c r="BZ291" i="8" s="1"/>
  <c r="BZ292" i="8" a="1"/>
  <c r="BZ292" i="8" s="1"/>
  <c r="BZ293" i="8" a="1"/>
  <c r="BZ293" i="8" s="1"/>
  <c r="BZ294" i="8" a="1"/>
  <c r="BZ294" i="8" s="1"/>
  <c r="BZ295" i="8" a="1"/>
  <c r="BZ295" i="8" s="1"/>
  <c r="BZ296" i="8" a="1"/>
  <c r="BZ296" i="8" s="1"/>
  <c r="BZ297" i="8" a="1"/>
  <c r="BZ297" i="8" s="1"/>
  <c r="BZ298" i="8" a="1"/>
  <c r="BZ298" i="8" s="1"/>
  <c r="BZ299" i="8" a="1"/>
  <c r="BZ299" i="8" s="1"/>
  <c r="BZ300" i="8" a="1"/>
  <c r="BZ300" i="8" s="1"/>
  <c r="BZ301" i="8" a="1"/>
  <c r="BZ301" i="8" s="1"/>
  <c r="BZ302" i="8" a="1"/>
  <c r="BZ302" i="8" s="1"/>
  <c r="BZ303" i="8" a="1"/>
  <c r="BZ303" i="8" s="1"/>
  <c r="BZ304" i="8" a="1"/>
  <c r="BZ304" i="8" s="1"/>
  <c r="BZ305" i="8" a="1"/>
  <c r="BZ305" i="8" s="1"/>
  <c r="BZ306" i="8" a="1"/>
  <c r="BZ306" i="8" s="1"/>
  <c r="BZ307" i="8" a="1"/>
  <c r="BZ307" i="8" s="1"/>
  <c r="BZ308" i="8" a="1"/>
  <c r="BZ308" i="8" s="1"/>
  <c r="BZ309" i="8" a="1"/>
  <c r="BZ309" i="8" s="1"/>
  <c r="BZ310" i="8" a="1"/>
  <c r="BZ310" i="8" s="1"/>
  <c r="BZ311" i="8" a="1"/>
  <c r="BZ311" i="8" s="1"/>
  <c r="BZ312" i="8" a="1"/>
  <c r="BZ312" i="8" s="1"/>
  <c r="BZ313" i="8" a="1"/>
  <c r="BZ313" i="8" s="1"/>
  <c r="BZ314" i="8" a="1"/>
  <c r="BZ314" i="8" s="1"/>
  <c r="BZ315" i="8" a="1"/>
  <c r="BZ315" i="8" s="1"/>
  <c r="BZ316" i="8" a="1"/>
  <c r="BZ316" i="8" s="1"/>
  <c r="BZ317" i="8" a="1"/>
  <c r="BZ317" i="8" s="1"/>
  <c r="BZ318" i="8" a="1"/>
  <c r="BZ318" i="8" s="1"/>
  <c r="BZ319" i="8" a="1"/>
  <c r="BZ319" i="8" s="1"/>
  <c r="BZ320" i="8" a="1"/>
  <c r="BZ320" i="8" s="1"/>
  <c r="BZ321" i="8" a="1"/>
  <c r="BZ321" i="8" s="1"/>
  <c r="BZ322" i="8" a="1"/>
  <c r="BZ322" i="8" s="1"/>
  <c r="BZ323" i="8" a="1"/>
  <c r="BZ323" i="8" s="1"/>
  <c r="BZ324" i="8" a="1"/>
  <c r="BZ324" i="8" s="1"/>
  <c r="BZ325" i="8" a="1"/>
  <c r="BZ325" i="8" s="1"/>
  <c r="BZ326" i="8" a="1"/>
  <c r="BZ326" i="8" s="1"/>
  <c r="BZ327" i="8" a="1"/>
  <c r="BZ327" i="8" s="1"/>
  <c r="BZ328" i="8" a="1"/>
  <c r="BZ328" i="8" s="1"/>
  <c r="BZ329" i="8" a="1"/>
  <c r="BZ329" i="8" s="1"/>
  <c r="BZ330" i="8" a="1"/>
  <c r="BZ330" i="8" s="1"/>
  <c r="BZ331" i="8" a="1"/>
  <c r="BZ331" i="8" s="1"/>
  <c r="BZ332" i="8" a="1"/>
  <c r="BZ332" i="8" s="1"/>
  <c r="BZ333" i="8" a="1"/>
  <c r="BZ333" i="8" s="1"/>
  <c r="BZ334" i="8" a="1"/>
  <c r="BZ334" i="8" s="1"/>
  <c r="BZ335" i="8" a="1"/>
  <c r="BZ335" i="8" s="1"/>
  <c r="BZ336" i="8" a="1"/>
  <c r="BZ336" i="8" s="1"/>
  <c r="BZ337" i="8" a="1"/>
  <c r="BZ337" i="8" s="1"/>
  <c r="BZ338" i="8" a="1"/>
  <c r="BZ338" i="8" s="1"/>
  <c r="BZ339" i="8" a="1"/>
  <c r="BZ339" i="8" s="1"/>
  <c r="BZ340" i="8" a="1"/>
  <c r="BZ340" i="8" s="1"/>
  <c r="BZ341" i="8" a="1"/>
  <c r="BZ341" i="8" s="1"/>
  <c r="BZ342" i="8" a="1"/>
  <c r="BZ342" i="8" s="1"/>
  <c r="BZ343" i="8" a="1"/>
  <c r="BZ343" i="8" s="1"/>
  <c r="BZ344" i="8" a="1"/>
  <c r="BZ344" i="8" s="1"/>
  <c r="BZ345" i="8" a="1"/>
  <c r="BZ345" i="8" s="1"/>
  <c r="BZ346" i="8" a="1"/>
  <c r="BZ346" i="8" s="1"/>
  <c r="BZ347" i="8" a="1"/>
  <c r="BZ347" i="8" s="1"/>
  <c r="BZ348" i="8" a="1"/>
  <c r="BZ348" i="8" s="1"/>
  <c r="BZ349" i="8" a="1"/>
  <c r="BZ349" i="8" s="1"/>
  <c r="BZ350" i="8" a="1"/>
  <c r="BZ350" i="8" s="1"/>
  <c r="BZ351" i="8" a="1"/>
  <c r="BZ351" i="8" s="1"/>
  <c r="BZ352" i="8" a="1"/>
  <c r="BZ352" i="8" s="1"/>
  <c r="BZ353" i="8" a="1"/>
  <c r="BZ353" i="8" s="1"/>
  <c r="BZ354" i="8" a="1"/>
  <c r="BZ354" i="8" s="1"/>
  <c r="BZ355" i="8" a="1"/>
  <c r="BZ355" i="8" s="1"/>
  <c r="BZ356" i="8" a="1"/>
  <c r="BZ356" i="8" s="1"/>
  <c r="BZ357" i="8" a="1"/>
  <c r="BZ357" i="8" s="1"/>
  <c r="BZ358" i="8" a="1"/>
  <c r="BZ358" i="8" s="1"/>
  <c r="BZ359" i="8" a="1"/>
  <c r="BZ359" i="8" s="1"/>
  <c r="BZ360" i="8" a="1"/>
  <c r="BZ360" i="8" s="1"/>
  <c r="BZ361" i="8" a="1"/>
  <c r="BZ361" i="8" s="1"/>
  <c r="BZ362" i="8" a="1"/>
  <c r="BZ362" i="8" s="1"/>
  <c r="BZ363" i="8" a="1"/>
  <c r="BZ363" i="8" s="1"/>
  <c r="BZ364" i="8" a="1"/>
  <c r="BZ364" i="8" s="1"/>
  <c r="BZ365" i="8" a="1"/>
  <c r="BZ365" i="8" s="1"/>
  <c r="BZ366" i="8" a="1"/>
  <c r="BZ366" i="8" s="1"/>
  <c r="BZ367" i="8" a="1"/>
  <c r="BZ367" i="8" s="1"/>
  <c r="BZ368" i="8" a="1"/>
  <c r="BZ368" i="8" s="1"/>
  <c r="BZ369" i="8" a="1"/>
  <c r="BZ369" i="8" s="1"/>
  <c r="BZ370" i="8" a="1"/>
  <c r="BZ370" i="8" s="1"/>
  <c r="BZ371" i="8" a="1"/>
  <c r="BZ371" i="8" s="1"/>
  <c r="BZ372" i="8" a="1"/>
  <c r="BZ372" i="8" s="1"/>
  <c r="BZ373" i="8" a="1"/>
  <c r="BZ373" i="8" s="1"/>
  <c r="BZ374" i="8" a="1"/>
  <c r="BZ374" i="8" s="1"/>
  <c r="BZ375" i="8" a="1"/>
  <c r="BZ375" i="8" s="1"/>
  <c r="BZ376" i="8" a="1"/>
  <c r="BZ376" i="8" s="1"/>
  <c r="BZ377" i="8" a="1"/>
  <c r="BZ377" i="8" s="1"/>
  <c r="BZ378" i="8" a="1"/>
  <c r="BZ378" i="8" s="1"/>
  <c r="BZ379" i="8" a="1"/>
  <c r="BZ379" i="8" s="1"/>
  <c r="BZ380" i="8" a="1"/>
  <c r="BZ380" i="8" s="1"/>
  <c r="BZ381" i="8" a="1"/>
  <c r="BZ381" i="8" s="1"/>
  <c r="BZ382" i="8" a="1"/>
  <c r="BZ382" i="8" s="1"/>
  <c r="BZ383" i="8" a="1"/>
  <c r="BZ383" i="8" s="1"/>
  <c r="BZ384" i="8" a="1"/>
  <c r="BZ384" i="8" s="1"/>
  <c r="BZ385" i="8" a="1"/>
  <c r="BZ385" i="8" s="1"/>
  <c r="BZ386" i="8" a="1"/>
  <c r="BZ386" i="8" s="1"/>
  <c r="BZ387" i="8" a="1"/>
  <c r="BZ387" i="8" s="1"/>
  <c r="BZ388" i="8" a="1"/>
  <c r="BZ388" i="8" s="1"/>
  <c r="BZ389" i="8" a="1"/>
  <c r="BZ389" i="8" s="1"/>
  <c r="BZ390" i="8" a="1"/>
  <c r="BZ390" i="8" s="1"/>
  <c r="BZ391" i="8" a="1"/>
  <c r="BZ391" i="8" s="1"/>
  <c r="BZ392" i="8" a="1"/>
  <c r="BZ392" i="8" s="1"/>
  <c r="BZ393" i="8" a="1"/>
  <c r="BZ393" i="8" s="1"/>
  <c r="BZ394" i="8" a="1"/>
  <c r="BZ394" i="8" s="1"/>
  <c r="BZ395" i="8" a="1"/>
  <c r="BZ395" i="8" s="1"/>
  <c r="BZ396" i="8" a="1"/>
  <c r="BZ396" i="8" s="1"/>
  <c r="BZ397" i="8" a="1"/>
  <c r="BZ397" i="8" s="1"/>
  <c r="BZ398" i="8" a="1"/>
  <c r="BZ398" i="8" s="1"/>
  <c r="BZ399" i="8" a="1"/>
  <c r="BZ399" i="8" s="1"/>
  <c r="BZ400" i="8" a="1"/>
  <c r="BZ400" i="8" s="1"/>
  <c r="BZ401" i="8" a="1"/>
  <c r="BZ401" i="8" s="1"/>
  <c r="BZ402" i="8" a="1"/>
  <c r="BZ402" i="8" s="1"/>
  <c r="BZ403" i="8" a="1"/>
  <c r="BZ403" i="8" s="1"/>
  <c r="BZ404" i="8" a="1"/>
  <c r="BZ404" i="8" s="1"/>
  <c r="BZ405" i="8" a="1"/>
  <c r="BZ405" i="8" s="1"/>
  <c r="BZ406" i="8" a="1"/>
  <c r="BZ406" i="8" s="1"/>
  <c r="BZ407" i="8" a="1"/>
  <c r="BZ407" i="8" s="1"/>
  <c r="BZ408" i="8" a="1"/>
  <c r="BZ408" i="8" s="1"/>
  <c r="BZ409" i="8" a="1"/>
  <c r="BZ409" i="8" s="1"/>
  <c r="BZ410" i="8" a="1"/>
  <c r="BZ410" i="8" s="1"/>
  <c r="BZ411" i="8" a="1"/>
  <c r="BZ411" i="8" s="1"/>
  <c r="BZ412" i="8" a="1"/>
  <c r="BZ412" i="8" s="1"/>
  <c r="BZ413" i="8" a="1"/>
  <c r="BZ413" i="8" s="1"/>
  <c r="BZ414" i="8" a="1"/>
  <c r="BZ414" i="8" s="1"/>
  <c r="BZ415" i="8" a="1"/>
  <c r="BZ415" i="8" s="1"/>
  <c r="BZ416" i="8" a="1"/>
  <c r="BZ416" i="8" s="1"/>
  <c r="BZ417" i="8" a="1"/>
  <c r="BZ417" i="8" s="1"/>
  <c r="BZ418" i="8" a="1"/>
  <c r="BZ418" i="8" s="1"/>
  <c r="BZ419" i="8" a="1"/>
  <c r="BZ419" i="8" s="1"/>
  <c r="BZ420" i="8" a="1"/>
  <c r="BZ420" i="8" s="1"/>
  <c r="BZ421" i="8" a="1"/>
  <c r="BZ421" i="8" s="1"/>
  <c r="BZ422" i="8" a="1"/>
  <c r="BZ422" i="8" s="1"/>
  <c r="BZ423" i="8" a="1"/>
  <c r="BZ423" i="8" s="1"/>
  <c r="BZ424" i="8" a="1"/>
  <c r="BZ424" i="8" s="1"/>
  <c r="BZ425" i="8" a="1"/>
  <c r="BZ425" i="8" s="1"/>
  <c r="BZ426" i="8" a="1"/>
  <c r="BZ426" i="8" s="1"/>
  <c r="BZ427" i="8" a="1"/>
  <c r="BZ427" i="8" s="1"/>
  <c r="BZ428" i="8" a="1"/>
  <c r="BZ428" i="8" s="1"/>
  <c r="BZ429" i="8" a="1"/>
  <c r="BZ429" i="8" s="1"/>
  <c r="BZ430" i="8" a="1"/>
  <c r="BZ430" i="8" s="1"/>
  <c r="BZ431" i="8" a="1"/>
  <c r="BZ431" i="8" s="1"/>
  <c r="BZ432" i="8" a="1"/>
  <c r="BZ432" i="8" s="1"/>
  <c r="BZ433" i="8" a="1"/>
  <c r="BZ433" i="8" s="1"/>
  <c r="BZ434" i="8" a="1"/>
  <c r="BZ434" i="8" s="1"/>
  <c r="BZ435" i="8" a="1"/>
  <c r="BZ435" i="8" s="1"/>
  <c r="BZ436" i="8" a="1"/>
  <c r="BZ436" i="8" s="1"/>
  <c r="BZ437" i="8" a="1"/>
  <c r="BZ437" i="8" s="1"/>
  <c r="BZ438" i="8" a="1"/>
  <c r="BZ438" i="8" s="1"/>
  <c r="BZ439" i="8" a="1"/>
  <c r="BZ439" i="8" s="1"/>
  <c r="BZ440" i="8" a="1"/>
  <c r="BZ440" i="8" s="1"/>
  <c r="BZ441" i="8" a="1"/>
  <c r="BZ441" i="8" s="1"/>
  <c r="BZ442" i="8" a="1"/>
  <c r="BZ442" i="8" s="1"/>
  <c r="BZ443" i="8" a="1"/>
  <c r="BZ443" i="8" s="1"/>
  <c r="BZ444" i="8" a="1"/>
  <c r="BZ444" i="8" s="1"/>
  <c r="BZ445" i="8" a="1"/>
  <c r="BZ445" i="8" s="1"/>
  <c r="BZ446" i="8" a="1"/>
  <c r="BZ446" i="8" s="1"/>
  <c r="BZ447" i="8" a="1"/>
  <c r="BZ447" i="8" s="1"/>
  <c r="BZ448" i="8" a="1"/>
  <c r="BZ448" i="8" s="1"/>
  <c r="BZ449" i="8" a="1"/>
  <c r="BZ449" i="8" s="1"/>
  <c r="BZ450" i="8" a="1"/>
  <c r="BZ450" i="8" s="1"/>
  <c r="BZ451" i="8" a="1"/>
  <c r="BZ451" i="8" s="1"/>
  <c r="BZ452" i="8" a="1"/>
  <c r="BZ452" i="8" s="1"/>
  <c r="BZ453" i="8" a="1"/>
  <c r="BZ453" i="8" s="1"/>
  <c r="BZ454" i="8" a="1"/>
  <c r="BZ454" i="8" s="1"/>
  <c r="BZ455" i="8" a="1"/>
  <c r="BZ455" i="8" s="1"/>
  <c r="BZ456" i="8" a="1"/>
  <c r="BZ456" i="8" s="1"/>
  <c r="BZ457" i="8" a="1"/>
  <c r="BZ457" i="8" s="1"/>
  <c r="BZ458" i="8" a="1"/>
  <c r="BZ458" i="8" s="1"/>
  <c r="BZ459" i="8" a="1"/>
  <c r="BZ459" i="8" s="1"/>
  <c r="BZ460" i="8" a="1"/>
  <c r="BZ460" i="8" s="1"/>
  <c r="BZ461" i="8" a="1"/>
  <c r="BZ461" i="8" s="1"/>
  <c r="BZ462" i="8" a="1"/>
  <c r="BZ462" i="8" s="1"/>
  <c r="BZ463" i="8" a="1"/>
  <c r="BZ463" i="8" s="1"/>
  <c r="BZ464" i="8" a="1"/>
  <c r="BZ464" i="8" s="1"/>
  <c r="BZ465" i="8" a="1"/>
  <c r="BZ465" i="8" s="1"/>
  <c r="BZ466" i="8" a="1"/>
  <c r="BZ466" i="8" s="1"/>
  <c r="BZ467" i="8" a="1"/>
  <c r="BZ467" i="8" s="1"/>
  <c r="BZ468" i="8" a="1"/>
  <c r="BZ468" i="8" s="1"/>
  <c r="BZ469" i="8" a="1"/>
  <c r="BZ469" i="8" s="1"/>
  <c r="BZ470" i="8" a="1"/>
  <c r="BZ470" i="8" s="1"/>
  <c r="BZ471" i="8" a="1"/>
  <c r="BZ471" i="8" s="1"/>
  <c r="BZ472" i="8" a="1"/>
  <c r="BZ472" i="8" s="1"/>
  <c r="BZ473" i="8" a="1"/>
  <c r="BZ473" i="8" s="1"/>
  <c r="BZ474" i="8" a="1"/>
  <c r="BZ474" i="8" s="1"/>
  <c r="BZ475" i="8" a="1"/>
  <c r="BZ475" i="8" s="1"/>
  <c r="BZ476" i="8" a="1"/>
  <c r="BZ476" i="8" s="1"/>
  <c r="BZ477" i="8" a="1"/>
  <c r="BZ477" i="8" s="1"/>
  <c r="BZ478" i="8" a="1"/>
  <c r="BZ478" i="8" s="1"/>
  <c r="BZ479" i="8" a="1"/>
  <c r="BZ479" i="8" s="1"/>
  <c r="BZ480" i="8" a="1"/>
  <c r="BZ480" i="8" s="1"/>
  <c r="BZ481" i="8" a="1"/>
  <c r="BZ481" i="8" s="1"/>
  <c r="BZ482" i="8" a="1"/>
  <c r="BZ482" i="8" s="1"/>
  <c r="BZ483" i="8" a="1"/>
  <c r="BZ483" i="8" s="1"/>
  <c r="BZ484" i="8" a="1"/>
  <c r="BZ484" i="8" s="1"/>
  <c r="BZ485" i="8" a="1"/>
  <c r="BZ485" i="8" s="1"/>
  <c r="BZ486" i="8" a="1"/>
  <c r="BZ486" i="8" s="1"/>
  <c r="BZ487" i="8" a="1"/>
  <c r="BZ487" i="8" s="1"/>
  <c r="BZ488" i="8" a="1"/>
  <c r="BZ488" i="8" s="1"/>
  <c r="BZ489" i="8" a="1"/>
  <c r="BZ489" i="8" s="1"/>
  <c r="BZ490" i="8" a="1"/>
  <c r="BZ490" i="8" s="1"/>
  <c r="BZ491" i="8" a="1"/>
  <c r="BZ491" i="8" s="1"/>
  <c r="BZ492" i="8" a="1"/>
  <c r="BZ492" i="8" s="1"/>
  <c r="BZ493" i="8" a="1"/>
  <c r="BZ493" i="8" s="1"/>
  <c r="BZ494" i="8" a="1"/>
  <c r="BZ494" i="8" s="1"/>
  <c r="BZ495" i="8" a="1"/>
  <c r="BZ495" i="8" s="1"/>
  <c r="BZ496" i="8" a="1"/>
  <c r="BZ496" i="8" s="1"/>
  <c r="BZ497" i="8" a="1"/>
  <c r="BZ497" i="8" s="1"/>
  <c r="BZ498" i="8" a="1"/>
  <c r="BZ498" i="8" s="1"/>
  <c r="BZ499" i="8" a="1"/>
  <c r="BZ499" i="8" s="1"/>
  <c r="BZ500" i="8" a="1"/>
  <c r="BZ500" i="8" s="1"/>
  <c r="BZ501" i="8" a="1"/>
  <c r="BZ501" i="8" s="1"/>
  <c r="BZ502" i="8" a="1"/>
  <c r="BZ502" i="8" s="1"/>
  <c r="BZ503" i="8" a="1"/>
  <c r="BZ503" i="8" s="1"/>
  <c r="BZ504" i="8" a="1"/>
  <c r="BZ504" i="8" s="1"/>
  <c r="BZ505" i="8" a="1"/>
  <c r="BZ505" i="8" s="1"/>
  <c r="BZ506" i="8" a="1"/>
  <c r="BZ506" i="8" s="1"/>
  <c r="BZ507" i="8" a="1"/>
  <c r="BZ507" i="8" s="1"/>
  <c r="BZ508" i="8" a="1"/>
  <c r="BZ508" i="8" s="1"/>
  <c r="BZ509" i="8" a="1"/>
  <c r="BZ509" i="8" s="1"/>
  <c r="BZ510" i="8" a="1"/>
  <c r="BZ510" i="8" s="1"/>
  <c r="BZ511" i="8" a="1"/>
  <c r="BZ511" i="8" s="1"/>
  <c r="BZ512" i="8" a="1"/>
  <c r="BZ512" i="8" s="1"/>
  <c r="BY5" i="8" a="1"/>
  <c r="BY5" i="8" s="1"/>
  <c r="BY6" i="8" a="1"/>
  <c r="BY6" i="8" s="1"/>
  <c r="BY7" i="8" a="1"/>
  <c r="BY7" i="8" s="1"/>
  <c r="BY8" i="8" a="1"/>
  <c r="BY8" i="8" s="1"/>
  <c r="BY9" i="8" a="1"/>
  <c r="BY9" i="8" s="1"/>
  <c r="BY10" i="8" a="1"/>
  <c r="BY10" i="8" s="1"/>
  <c r="BY11" i="8" a="1"/>
  <c r="BY11" i="8" s="1"/>
  <c r="BY12" i="8" a="1"/>
  <c r="BY12" i="8" s="1"/>
  <c r="BY13" i="8" a="1"/>
  <c r="BY13" i="8" s="1"/>
  <c r="BY14" i="8" a="1"/>
  <c r="BY14" i="8" s="1"/>
  <c r="BY15" i="8" a="1"/>
  <c r="BY15" i="8" s="1"/>
  <c r="BY16" i="8" a="1"/>
  <c r="BY16" i="8" s="1"/>
  <c r="BY17" i="8" a="1"/>
  <c r="BY17" i="8" s="1"/>
  <c r="BY18" i="8" a="1"/>
  <c r="BY18" i="8" s="1"/>
  <c r="BY19" i="8" a="1"/>
  <c r="BY19" i="8" s="1"/>
  <c r="BY20" i="8" a="1"/>
  <c r="BY20" i="8" s="1"/>
  <c r="BY21" i="8" a="1"/>
  <c r="BY21" i="8" s="1"/>
  <c r="BY22" i="8" a="1"/>
  <c r="BY22" i="8" s="1"/>
  <c r="BY23" i="8" a="1"/>
  <c r="BY23" i="8" s="1"/>
  <c r="BY24" i="8" a="1"/>
  <c r="BY24" i="8" s="1"/>
  <c r="BY25" i="8" a="1"/>
  <c r="BY25" i="8" s="1"/>
  <c r="BY26" i="8" a="1"/>
  <c r="BY26" i="8" s="1"/>
  <c r="BY27" i="8" a="1"/>
  <c r="BY27" i="8" s="1"/>
  <c r="BY28" i="8" a="1"/>
  <c r="BY28" i="8" s="1"/>
  <c r="BY29" i="8" a="1"/>
  <c r="BY29" i="8" s="1"/>
  <c r="BY30" i="8" a="1"/>
  <c r="BY30" i="8" s="1"/>
  <c r="BY31" i="8" a="1"/>
  <c r="BY31" i="8" s="1"/>
  <c r="BY32" i="8" a="1"/>
  <c r="BY32" i="8" s="1"/>
  <c r="CD32" i="8" s="1"/>
  <c r="BY33" i="8" a="1"/>
  <c r="BY33" i="8" s="1"/>
  <c r="BY34" i="8" a="1"/>
  <c r="BY34" i="8" s="1"/>
  <c r="BY35" i="8" a="1"/>
  <c r="BY35" i="8" s="1"/>
  <c r="BY36" i="8" a="1"/>
  <c r="BY36" i="8" s="1"/>
  <c r="BY37" i="8" a="1"/>
  <c r="BY37" i="8" s="1"/>
  <c r="BY38" i="8" a="1"/>
  <c r="BY38" i="8" s="1"/>
  <c r="BY39" i="8" a="1"/>
  <c r="BY39" i="8" s="1"/>
  <c r="BY40" i="8" a="1"/>
  <c r="BY40" i="8" s="1"/>
  <c r="BY41" i="8" a="1"/>
  <c r="BY41" i="8" s="1"/>
  <c r="BY42" i="8" a="1"/>
  <c r="BY42" i="8" s="1"/>
  <c r="BY43" i="8" a="1"/>
  <c r="BY43" i="8" s="1"/>
  <c r="CD43" i="8" s="1"/>
  <c r="BY44" i="8" a="1"/>
  <c r="BY44" i="8" s="1"/>
  <c r="BY45" i="8" a="1"/>
  <c r="BY45" i="8" s="1"/>
  <c r="BY46" i="8" a="1"/>
  <c r="BY46" i="8" s="1"/>
  <c r="BY47" i="8" a="1"/>
  <c r="BY47" i="8" s="1"/>
  <c r="BY48" i="8" a="1"/>
  <c r="BY48" i="8" s="1"/>
  <c r="BY49" i="8" a="1"/>
  <c r="BY49" i="8" s="1"/>
  <c r="BY50" i="8" a="1"/>
  <c r="BY50" i="8" s="1"/>
  <c r="BY51" i="8" a="1"/>
  <c r="BY51" i="8" s="1"/>
  <c r="BY52" i="8" a="1"/>
  <c r="BY52" i="8" s="1"/>
  <c r="BY53" i="8" a="1"/>
  <c r="BY53" i="8" s="1"/>
  <c r="BY54" i="8" a="1"/>
  <c r="BY54" i="8" s="1"/>
  <c r="BY55" i="8" a="1"/>
  <c r="BY55" i="8" s="1"/>
  <c r="BY56" i="8" a="1"/>
  <c r="BY56" i="8" s="1"/>
  <c r="BY57" i="8" a="1"/>
  <c r="BY57" i="8" s="1"/>
  <c r="BY58" i="8" a="1"/>
  <c r="BY58" i="8" s="1"/>
  <c r="BY59" i="8" a="1"/>
  <c r="BY59" i="8" s="1"/>
  <c r="BY60" i="8" a="1"/>
  <c r="BY60" i="8" s="1"/>
  <c r="BY61" i="8" a="1"/>
  <c r="BY61" i="8" s="1"/>
  <c r="BY62" i="8" a="1"/>
  <c r="BY62" i="8" s="1"/>
  <c r="BY63" i="8" a="1"/>
  <c r="BY63" i="8" s="1"/>
  <c r="BY64" i="8" a="1"/>
  <c r="BY64" i="8" s="1"/>
  <c r="BY65" i="8" a="1"/>
  <c r="BY65" i="8" s="1"/>
  <c r="BY66" i="8" a="1"/>
  <c r="BY66" i="8" s="1"/>
  <c r="BY67" i="8" a="1"/>
  <c r="BY67" i="8" s="1"/>
  <c r="BY68" i="8" a="1"/>
  <c r="BY68" i="8" s="1"/>
  <c r="BY69" i="8" a="1"/>
  <c r="BY69" i="8" s="1"/>
  <c r="BY70" i="8" a="1"/>
  <c r="BY70" i="8" s="1"/>
  <c r="BY71" i="8" a="1"/>
  <c r="BY71" i="8" s="1"/>
  <c r="BY72" i="8" a="1"/>
  <c r="BY72" i="8" s="1"/>
  <c r="BY73" i="8" a="1"/>
  <c r="BY73" i="8" s="1"/>
  <c r="BY74" i="8" a="1"/>
  <c r="BY74" i="8" s="1"/>
  <c r="BY75" i="8" a="1"/>
  <c r="BY75" i="8" s="1"/>
  <c r="BY76" i="8" a="1"/>
  <c r="BY76" i="8" s="1"/>
  <c r="BY77" i="8" a="1"/>
  <c r="BY77" i="8" s="1"/>
  <c r="BY78" i="8" a="1"/>
  <c r="BY78" i="8" s="1"/>
  <c r="BY79" i="8" a="1"/>
  <c r="BY79" i="8" s="1"/>
  <c r="BY80" i="8" a="1"/>
  <c r="BY80" i="8" s="1"/>
  <c r="BY81" i="8" a="1"/>
  <c r="BY81" i="8" s="1"/>
  <c r="BY82" i="8" a="1"/>
  <c r="BY82" i="8" s="1"/>
  <c r="BY83" i="8" a="1"/>
  <c r="BY83" i="8" s="1"/>
  <c r="BY84" i="8" a="1"/>
  <c r="BY84" i="8" s="1"/>
  <c r="BY85" i="8" a="1"/>
  <c r="BY85" i="8" s="1"/>
  <c r="BY86" i="8" a="1"/>
  <c r="BY86" i="8" s="1"/>
  <c r="BY87" i="8" a="1"/>
  <c r="BY87" i="8" s="1"/>
  <c r="BY88" i="8" a="1"/>
  <c r="BY88" i="8" s="1"/>
  <c r="BY89" i="8" a="1"/>
  <c r="BY89" i="8" s="1"/>
  <c r="BY90" i="8" a="1"/>
  <c r="BY90" i="8" s="1"/>
  <c r="BY91" i="8" a="1"/>
  <c r="BY91" i="8" s="1"/>
  <c r="CD91" i="8" s="1"/>
  <c r="BY92" i="8" a="1"/>
  <c r="BY92" i="8" s="1"/>
  <c r="BY93" i="8" a="1"/>
  <c r="BY93" i="8" s="1"/>
  <c r="BY94" i="8" a="1"/>
  <c r="BY94" i="8" s="1"/>
  <c r="BY95" i="8" a="1"/>
  <c r="BY95" i="8" s="1"/>
  <c r="BY96" i="8" a="1"/>
  <c r="BY96" i="8" s="1"/>
  <c r="BY97" i="8" a="1"/>
  <c r="BY97" i="8" s="1"/>
  <c r="BY98" i="8" a="1"/>
  <c r="BY98" i="8" s="1"/>
  <c r="BY99" i="8" a="1"/>
  <c r="BY99" i="8" s="1"/>
  <c r="BY100" i="8" a="1"/>
  <c r="BY100" i="8" s="1"/>
  <c r="BY101" i="8" a="1"/>
  <c r="BY101" i="8" s="1"/>
  <c r="BY102" i="8" a="1"/>
  <c r="BY102" i="8" s="1"/>
  <c r="BY103" i="8" a="1"/>
  <c r="BY103" i="8" s="1"/>
  <c r="CD103" i="8" s="1"/>
  <c r="BY104" i="8" a="1"/>
  <c r="BY104" i="8" s="1"/>
  <c r="CD104" i="8" s="1"/>
  <c r="BY105" i="8" a="1"/>
  <c r="BY105" i="8" s="1"/>
  <c r="BY106" i="8" a="1"/>
  <c r="BY106" i="8" s="1"/>
  <c r="BY107" i="8" a="1"/>
  <c r="BY107" i="8" s="1"/>
  <c r="BY108" i="8" a="1"/>
  <c r="BY108" i="8" s="1"/>
  <c r="BY109" i="8" a="1"/>
  <c r="BY109" i="8" s="1"/>
  <c r="BY110" i="8" a="1"/>
  <c r="BY110" i="8" s="1"/>
  <c r="BY111" i="8" a="1"/>
  <c r="BY111" i="8" s="1"/>
  <c r="BY112" i="8" a="1"/>
  <c r="BY112" i="8" s="1"/>
  <c r="BY113" i="8" a="1"/>
  <c r="BY113" i="8" s="1"/>
  <c r="BY114" i="8" a="1"/>
  <c r="BY114" i="8" s="1"/>
  <c r="BY115" i="8" a="1"/>
  <c r="BY115" i="8" s="1"/>
  <c r="BY116" i="8" a="1"/>
  <c r="BY116" i="8" s="1"/>
  <c r="BY117" i="8" a="1"/>
  <c r="BY117" i="8" s="1"/>
  <c r="BY118" i="8" a="1"/>
  <c r="BY118" i="8" s="1"/>
  <c r="BY119" i="8" a="1"/>
  <c r="BY119" i="8" s="1"/>
  <c r="BY120" i="8" a="1"/>
  <c r="BY120" i="8" s="1"/>
  <c r="BY121" i="8" a="1"/>
  <c r="BY121" i="8" s="1"/>
  <c r="BY122" i="8" a="1"/>
  <c r="BY122" i="8" s="1"/>
  <c r="BY123" i="8" a="1"/>
  <c r="BY123" i="8" s="1"/>
  <c r="BY124" i="8" a="1"/>
  <c r="BY124" i="8" s="1"/>
  <c r="BY125" i="8" a="1"/>
  <c r="BY125" i="8" s="1"/>
  <c r="BY126" i="8" a="1"/>
  <c r="BY126" i="8" s="1"/>
  <c r="BY127" i="8" a="1"/>
  <c r="BY127" i="8" s="1"/>
  <c r="BY128" i="8" a="1"/>
  <c r="BY128" i="8" s="1"/>
  <c r="BY129" i="8" a="1"/>
  <c r="BY129" i="8" s="1"/>
  <c r="BY130" i="8" a="1"/>
  <c r="BY130" i="8" s="1"/>
  <c r="BY131" i="8" a="1"/>
  <c r="BY131" i="8" s="1"/>
  <c r="BY132" i="8" a="1"/>
  <c r="BY132" i="8" s="1"/>
  <c r="BY133" i="8" a="1"/>
  <c r="BY133" i="8" s="1"/>
  <c r="BY134" i="8" a="1"/>
  <c r="BY134" i="8" s="1"/>
  <c r="BY135" i="8" a="1"/>
  <c r="BY135" i="8" s="1"/>
  <c r="BY136" i="8" a="1"/>
  <c r="BY136" i="8" s="1"/>
  <c r="BY137" i="8" a="1"/>
  <c r="BY137" i="8" s="1"/>
  <c r="BY138" i="8" a="1"/>
  <c r="BY138" i="8" s="1"/>
  <c r="BY139" i="8" a="1"/>
  <c r="BY139" i="8" s="1"/>
  <c r="BY140" i="8" a="1"/>
  <c r="BY140" i="8" s="1"/>
  <c r="BY141" i="8" a="1"/>
  <c r="BY141" i="8" s="1"/>
  <c r="BY142" i="8" a="1"/>
  <c r="BY142" i="8" s="1"/>
  <c r="BY143" i="8" a="1"/>
  <c r="BY143" i="8" s="1"/>
  <c r="BY144" i="8" a="1"/>
  <c r="BY144" i="8" s="1"/>
  <c r="BY145" i="8" a="1"/>
  <c r="BY145" i="8" s="1"/>
  <c r="BY146" i="8" a="1"/>
  <c r="BY146" i="8" s="1"/>
  <c r="BY147" i="8" a="1"/>
  <c r="BY147" i="8" s="1"/>
  <c r="BY148" i="8" a="1"/>
  <c r="BY148" i="8" s="1"/>
  <c r="BY149" i="8" a="1"/>
  <c r="BY149" i="8" s="1"/>
  <c r="BY150" i="8" a="1"/>
  <c r="BY150" i="8" s="1"/>
  <c r="BY151" i="8" a="1"/>
  <c r="BY151" i="8" s="1"/>
  <c r="BY152" i="8" a="1"/>
  <c r="BY152" i="8" s="1"/>
  <c r="BY153" i="8" a="1"/>
  <c r="BY153" i="8" s="1"/>
  <c r="BY154" i="8" a="1"/>
  <c r="BY154" i="8" s="1"/>
  <c r="BY155" i="8" a="1"/>
  <c r="BY155" i="8" s="1"/>
  <c r="BY156" i="8" a="1"/>
  <c r="BY156" i="8" s="1"/>
  <c r="BY157" i="8" a="1"/>
  <c r="BY157" i="8" s="1"/>
  <c r="BY158" i="8" a="1"/>
  <c r="BY158" i="8" s="1"/>
  <c r="BY159" i="8" a="1"/>
  <c r="BY159" i="8" s="1"/>
  <c r="BY160" i="8" a="1"/>
  <c r="BY160" i="8" s="1"/>
  <c r="BY161" i="8" a="1"/>
  <c r="BY161" i="8" s="1"/>
  <c r="BY162" i="8" a="1"/>
  <c r="BY162" i="8" s="1"/>
  <c r="BY163" i="8" a="1"/>
  <c r="BY163" i="8" s="1"/>
  <c r="BY164" i="8" a="1"/>
  <c r="BY164" i="8" s="1"/>
  <c r="CD164" i="8" s="1"/>
  <c r="BY165" i="8" a="1"/>
  <c r="BY165" i="8" s="1"/>
  <c r="BY166" i="8" a="1"/>
  <c r="BY166" i="8" s="1"/>
  <c r="BY167" i="8" a="1"/>
  <c r="BY167" i="8" s="1"/>
  <c r="BY168" i="8" a="1"/>
  <c r="BY168" i="8" s="1"/>
  <c r="BY169" i="8" a="1"/>
  <c r="BY169" i="8" s="1"/>
  <c r="BY170" i="8" a="1"/>
  <c r="BY170" i="8" s="1"/>
  <c r="BY171" i="8" a="1"/>
  <c r="BY171" i="8" s="1"/>
  <c r="BY172" i="8" a="1"/>
  <c r="BY172" i="8" s="1"/>
  <c r="BY173" i="8" a="1"/>
  <c r="BY173" i="8" s="1"/>
  <c r="BY174" i="8" a="1"/>
  <c r="BY174" i="8" s="1"/>
  <c r="BY175" i="8" a="1"/>
  <c r="BY175" i="8" s="1"/>
  <c r="BY176" i="8" a="1"/>
  <c r="BY176" i="8" s="1"/>
  <c r="CD176" i="8" s="1"/>
  <c r="BY177" i="8" a="1"/>
  <c r="BY177" i="8" s="1"/>
  <c r="BY178" i="8" a="1"/>
  <c r="BY178" i="8" s="1"/>
  <c r="BY179" i="8" a="1"/>
  <c r="BY179" i="8" s="1"/>
  <c r="BY180" i="8" a="1"/>
  <c r="BY180" i="8" s="1"/>
  <c r="BY181" i="8" a="1"/>
  <c r="BY181" i="8" s="1"/>
  <c r="BY182" i="8" a="1"/>
  <c r="BY182" i="8" s="1"/>
  <c r="BY183" i="8" a="1"/>
  <c r="BY183" i="8" s="1"/>
  <c r="BY184" i="8" a="1"/>
  <c r="BY184" i="8" s="1"/>
  <c r="BY185" i="8" a="1"/>
  <c r="BY185" i="8" s="1"/>
  <c r="BY186" i="8" a="1"/>
  <c r="BY186" i="8" s="1"/>
  <c r="BY187" i="8" a="1"/>
  <c r="BY187" i="8" s="1"/>
  <c r="CD187" i="8" s="1"/>
  <c r="BY188" i="8" a="1"/>
  <c r="BY188" i="8" s="1"/>
  <c r="BY189" i="8" a="1"/>
  <c r="BY189" i="8" s="1"/>
  <c r="BY190" i="8" a="1"/>
  <c r="BY190" i="8" s="1"/>
  <c r="BY191" i="8" a="1"/>
  <c r="BY191" i="8" s="1"/>
  <c r="BY192" i="8" a="1"/>
  <c r="BY192" i="8" s="1"/>
  <c r="BY193" i="8" a="1"/>
  <c r="BY193" i="8" s="1"/>
  <c r="BY194" i="8" a="1"/>
  <c r="BY194" i="8" s="1"/>
  <c r="BY195" i="8" a="1"/>
  <c r="BY195" i="8" s="1"/>
  <c r="BY196" i="8" a="1"/>
  <c r="BY196" i="8" s="1"/>
  <c r="BY197" i="8" a="1"/>
  <c r="BY197" i="8" s="1"/>
  <c r="BY198" i="8" a="1"/>
  <c r="BY198" i="8" s="1"/>
  <c r="BY199" i="8" a="1"/>
  <c r="BY199" i="8" s="1"/>
  <c r="BY200" i="8" a="1"/>
  <c r="BY200" i="8" s="1"/>
  <c r="BY201" i="8" a="1"/>
  <c r="BY201" i="8" s="1"/>
  <c r="BY202" i="8" a="1"/>
  <c r="BY202" i="8" s="1"/>
  <c r="BY203" i="8" a="1"/>
  <c r="BY203" i="8" s="1"/>
  <c r="BY204" i="8" a="1"/>
  <c r="BY204" i="8" s="1"/>
  <c r="BY205" i="8" a="1"/>
  <c r="BY205" i="8" s="1"/>
  <c r="BY206" i="8" a="1"/>
  <c r="BY206" i="8" s="1"/>
  <c r="BY207" i="8" a="1"/>
  <c r="BY207" i="8" s="1"/>
  <c r="BY208" i="8" a="1"/>
  <c r="BY208" i="8" s="1"/>
  <c r="BY209" i="8" a="1"/>
  <c r="BY209" i="8" s="1"/>
  <c r="BY210" i="8" a="1"/>
  <c r="BY210" i="8" s="1"/>
  <c r="BY211" i="8" a="1"/>
  <c r="BY211" i="8" s="1"/>
  <c r="BY212" i="8" a="1"/>
  <c r="BY212" i="8" s="1"/>
  <c r="BY213" i="8" a="1"/>
  <c r="BY213" i="8" s="1"/>
  <c r="BY214" i="8" a="1"/>
  <c r="BY214" i="8" s="1"/>
  <c r="BY215" i="8" a="1"/>
  <c r="BY215" i="8" s="1"/>
  <c r="BY216" i="8" a="1"/>
  <c r="BY216" i="8" s="1"/>
  <c r="BY217" i="8" a="1"/>
  <c r="BY217" i="8" s="1"/>
  <c r="BY218" i="8" a="1"/>
  <c r="BY218" i="8" s="1"/>
  <c r="BY219" i="8" a="1"/>
  <c r="BY219" i="8" s="1"/>
  <c r="BY220" i="8" a="1"/>
  <c r="BY220" i="8" s="1"/>
  <c r="BY221" i="8" a="1"/>
  <c r="BY221" i="8" s="1"/>
  <c r="BY222" i="8" a="1"/>
  <c r="BY222" i="8" s="1"/>
  <c r="BY223" i="8" a="1"/>
  <c r="BY223" i="8" s="1"/>
  <c r="BY224" i="8" a="1"/>
  <c r="BY224" i="8" s="1"/>
  <c r="BY225" i="8" a="1"/>
  <c r="BY225" i="8" s="1"/>
  <c r="BY226" i="8" a="1"/>
  <c r="BY226" i="8" s="1"/>
  <c r="BY227" i="8" a="1"/>
  <c r="BY227" i="8" s="1"/>
  <c r="BY228" i="8" a="1"/>
  <c r="BY228" i="8" s="1"/>
  <c r="BY229" i="8" a="1"/>
  <c r="BY229" i="8" s="1"/>
  <c r="BY230" i="8" a="1"/>
  <c r="BY230" i="8" s="1"/>
  <c r="BY231" i="8" a="1"/>
  <c r="BY231" i="8" s="1"/>
  <c r="BY232" i="8" a="1"/>
  <c r="BY232" i="8" s="1"/>
  <c r="BY233" i="8" a="1"/>
  <c r="BY233" i="8" s="1"/>
  <c r="BY234" i="8" a="1"/>
  <c r="BY234" i="8" s="1"/>
  <c r="BY235" i="8" a="1"/>
  <c r="BY235" i="8" s="1"/>
  <c r="BY236" i="8" a="1"/>
  <c r="BY236" i="8" s="1"/>
  <c r="BY237" i="8" a="1"/>
  <c r="BY237" i="8" s="1"/>
  <c r="BY238" i="8" a="1"/>
  <c r="BY238" i="8" s="1"/>
  <c r="BY239" i="8" a="1"/>
  <c r="BY239" i="8" s="1"/>
  <c r="BY240" i="8" a="1"/>
  <c r="BY240" i="8" s="1"/>
  <c r="BY241" i="8" a="1"/>
  <c r="BY241" i="8" s="1"/>
  <c r="BY242" i="8" a="1"/>
  <c r="BY242" i="8" s="1"/>
  <c r="BY243" i="8" a="1"/>
  <c r="BY243" i="8" s="1"/>
  <c r="BY244" i="8" a="1"/>
  <c r="BY244" i="8" s="1"/>
  <c r="BY245" i="8" a="1"/>
  <c r="BY245" i="8" s="1"/>
  <c r="BY246" i="8" a="1"/>
  <c r="BY246" i="8" s="1"/>
  <c r="BY247" i="8" a="1"/>
  <c r="BY247" i="8" s="1"/>
  <c r="BY248" i="8" a="1"/>
  <c r="BY248" i="8" s="1"/>
  <c r="BY249" i="8" a="1"/>
  <c r="BY249" i="8" s="1"/>
  <c r="BY250" i="8" a="1"/>
  <c r="BY250" i="8" s="1"/>
  <c r="BY251" i="8" a="1"/>
  <c r="BY251" i="8" s="1"/>
  <c r="BY252" i="8" a="1"/>
  <c r="BY252" i="8" s="1"/>
  <c r="BY253" i="8" a="1"/>
  <c r="BY253" i="8" s="1"/>
  <c r="BY254" i="8" a="1"/>
  <c r="BY254" i="8" s="1"/>
  <c r="BY255" i="8" a="1"/>
  <c r="BY255" i="8" s="1"/>
  <c r="BY256" i="8" a="1"/>
  <c r="BY256" i="8" s="1"/>
  <c r="BY257" i="8" a="1"/>
  <c r="BY257" i="8" s="1"/>
  <c r="BY258" i="8" a="1"/>
  <c r="BY258" i="8" s="1"/>
  <c r="BY259" i="8" a="1"/>
  <c r="BY259" i="8" s="1"/>
  <c r="BY260" i="8" a="1"/>
  <c r="BY260" i="8" s="1"/>
  <c r="BY261" i="8" a="1"/>
  <c r="BY261" i="8" s="1"/>
  <c r="BY262" i="8" a="1"/>
  <c r="BY262" i="8" s="1"/>
  <c r="BY263" i="8" a="1"/>
  <c r="BY263" i="8" s="1"/>
  <c r="BY264" i="8" a="1"/>
  <c r="BY264" i="8" s="1"/>
  <c r="BY265" i="8" a="1"/>
  <c r="BY265" i="8" s="1"/>
  <c r="BY266" i="8" a="1"/>
  <c r="BY266" i="8" s="1"/>
  <c r="BY267" i="8" a="1"/>
  <c r="BY267" i="8" s="1"/>
  <c r="BY268" i="8" a="1"/>
  <c r="BY268" i="8" s="1"/>
  <c r="BY269" i="8" a="1"/>
  <c r="BY269" i="8" s="1"/>
  <c r="BY270" i="8" a="1"/>
  <c r="BY270" i="8" s="1"/>
  <c r="BY271" i="8" a="1"/>
  <c r="BY271" i="8" s="1"/>
  <c r="BY272" i="8" a="1"/>
  <c r="BY272" i="8" s="1"/>
  <c r="BY273" i="8" a="1"/>
  <c r="BY273" i="8" s="1"/>
  <c r="BY274" i="8" a="1"/>
  <c r="BY274" i="8" s="1"/>
  <c r="BY275" i="8" a="1"/>
  <c r="BY275" i="8" s="1"/>
  <c r="BY276" i="8" a="1"/>
  <c r="BY276" i="8" s="1"/>
  <c r="BY277" i="8" a="1"/>
  <c r="BY277" i="8" s="1"/>
  <c r="BY278" i="8" a="1"/>
  <c r="BY278" i="8" s="1"/>
  <c r="BY279" i="8" a="1"/>
  <c r="BY279" i="8" s="1"/>
  <c r="BY280" i="8" a="1"/>
  <c r="BY280" i="8" s="1"/>
  <c r="BY281" i="8" a="1"/>
  <c r="BY281" i="8" s="1"/>
  <c r="BY282" i="8" a="1"/>
  <c r="BY282" i="8" s="1"/>
  <c r="BY283" i="8" a="1"/>
  <c r="BY283" i="8" s="1"/>
  <c r="BY284" i="8" a="1"/>
  <c r="BY284" i="8" s="1"/>
  <c r="BY285" i="8" a="1"/>
  <c r="BY285" i="8" s="1"/>
  <c r="BY286" i="8" a="1"/>
  <c r="BY286" i="8" s="1"/>
  <c r="BY287" i="8" a="1"/>
  <c r="BY287" i="8" s="1"/>
  <c r="BY288" i="8" a="1"/>
  <c r="BY288" i="8" s="1"/>
  <c r="BY289" i="8" a="1"/>
  <c r="BY289" i="8" s="1"/>
  <c r="BY290" i="8" a="1"/>
  <c r="BY290" i="8" s="1"/>
  <c r="BY291" i="8" a="1"/>
  <c r="BY291" i="8" s="1"/>
  <c r="BY292" i="8" a="1"/>
  <c r="BY292" i="8" s="1"/>
  <c r="BY293" i="8" a="1"/>
  <c r="BY293" i="8" s="1"/>
  <c r="BY294" i="8" a="1"/>
  <c r="BY294" i="8" s="1"/>
  <c r="BY295" i="8" a="1"/>
  <c r="BY295" i="8" s="1"/>
  <c r="BY296" i="8" a="1"/>
  <c r="BY296" i="8" s="1"/>
  <c r="BY297" i="8" a="1"/>
  <c r="BY297" i="8" s="1"/>
  <c r="BY298" i="8" a="1"/>
  <c r="BY298" i="8" s="1"/>
  <c r="BY299" i="8" a="1"/>
  <c r="BY299" i="8" s="1"/>
  <c r="BY300" i="8" a="1"/>
  <c r="BY300" i="8" s="1"/>
  <c r="BY301" i="8" a="1"/>
  <c r="BY301" i="8" s="1"/>
  <c r="BY302" i="8" a="1"/>
  <c r="BY302" i="8" s="1"/>
  <c r="BY303" i="8" a="1"/>
  <c r="BY303" i="8" s="1"/>
  <c r="BY304" i="8" a="1"/>
  <c r="BY304" i="8" s="1"/>
  <c r="BY305" i="8" a="1"/>
  <c r="BY305" i="8" s="1"/>
  <c r="BY306" i="8" a="1"/>
  <c r="BY306" i="8" s="1"/>
  <c r="BY307" i="8" a="1"/>
  <c r="BY307" i="8" s="1"/>
  <c r="BY308" i="8" a="1"/>
  <c r="BY308" i="8" s="1"/>
  <c r="BY309" i="8" a="1"/>
  <c r="BY309" i="8" s="1"/>
  <c r="BY310" i="8" a="1"/>
  <c r="BY310" i="8" s="1"/>
  <c r="BY311" i="8" a="1"/>
  <c r="BY311" i="8" s="1"/>
  <c r="BY312" i="8" a="1"/>
  <c r="BY312" i="8" s="1"/>
  <c r="BY313" i="8" a="1"/>
  <c r="BY313" i="8" s="1"/>
  <c r="BY314" i="8" a="1"/>
  <c r="BY314" i="8" s="1"/>
  <c r="BY315" i="8" a="1"/>
  <c r="BY315" i="8" s="1"/>
  <c r="BY316" i="8" a="1"/>
  <c r="BY316" i="8" s="1"/>
  <c r="BY317" i="8" a="1"/>
  <c r="BY317" i="8" s="1"/>
  <c r="BY318" i="8" a="1"/>
  <c r="BY318" i="8" s="1"/>
  <c r="BY319" i="8" a="1"/>
  <c r="BY319" i="8" s="1"/>
  <c r="BY320" i="8" a="1"/>
  <c r="BY320" i="8" s="1"/>
  <c r="BY321" i="8" a="1"/>
  <c r="BY321" i="8" s="1"/>
  <c r="BY322" i="8" a="1"/>
  <c r="BY322" i="8" s="1"/>
  <c r="BY323" i="8" a="1"/>
  <c r="BY323" i="8" s="1"/>
  <c r="BY324" i="8" a="1"/>
  <c r="BY324" i="8" s="1"/>
  <c r="BY325" i="8" a="1"/>
  <c r="BY325" i="8" s="1"/>
  <c r="BY326" i="8" a="1"/>
  <c r="BY326" i="8" s="1"/>
  <c r="BY327" i="8" a="1"/>
  <c r="BY327" i="8" s="1"/>
  <c r="BY328" i="8" a="1"/>
  <c r="BY328" i="8" s="1"/>
  <c r="BY329" i="8" a="1"/>
  <c r="BY329" i="8" s="1"/>
  <c r="BY330" i="8" a="1"/>
  <c r="BY330" i="8" s="1"/>
  <c r="BY331" i="8" a="1"/>
  <c r="BY331" i="8" s="1"/>
  <c r="BY332" i="8" a="1"/>
  <c r="BY332" i="8" s="1"/>
  <c r="BY333" i="8" a="1"/>
  <c r="BY333" i="8" s="1"/>
  <c r="BY334" i="8" a="1"/>
  <c r="BY334" i="8" s="1"/>
  <c r="BY335" i="8" a="1"/>
  <c r="BY335" i="8" s="1"/>
  <c r="BY336" i="8" a="1"/>
  <c r="BY336" i="8" s="1"/>
  <c r="BY337" i="8" a="1"/>
  <c r="BY337" i="8" s="1"/>
  <c r="BY338" i="8" a="1"/>
  <c r="BY338" i="8" s="1"/>
  <c r="BY339" i="8" a="1"/>
  <c r="BY339" i="8" s="1"/>
  <c r="BY340" i="8" a="1"/>
  <c r="BY340" i="8" s="1"/>
  <c r="BY341" i="8" a="1"/>
  <c r="BY341" i="8" s="1"/>
  <c r="BY342" i="8" a="1"/>
  <c r="BY342" i="8" s="1"/>
  <c r="BY343" i="8" a="1"/>
  <c r="BY343" i="8" s="1"/>
  <c r="BY344" i="8" a="1"/>
  <c r="BY344" i="8" s="1"/>
  <c r="BY345" i="8" a="1"/>
  <c r="BY345" i="8" s="1"/>
  <c r="BY346" i="8" a="1"/>
  <c r="BY346" i="8" s="1"/>
  <c r="BY347" i="8" a="1"/>
  <c r="BY347" i="8" s="1"/>
  <c r="BY348" i="8" a="1"/>
  <c r="BY348" i="8" s="1"/>
  <c r="BY349" i="8" a="1"/>
  <c r="BY349" i="8" s="1"/>
  <c r="BY350" i="8" a="1"/>
  <c r="BY350" i="8" s="1"/>
  <c r="BY351" i="8" a="1"/>
  <c r="BY351" i="8" s="1"/>
  <c r="BY352" i="8" a="1"/>
  <c r="BY352" i="8" s="1"/>
  <c r="BY353" i="8" a="1"/>
  <c r="BY353" i="8" s="1"/>
  <c r="BY354" i="8" a="1"/>
  <c r="BY354" i="8" s="1"/>
  <c r="BY355" i="8" a="1"/>
  <c r="BY355" i="8" s="1"/>
  <c r="BY356" i="8" a="1"/>
  <c r="BY356" i="8" s="1"/>
  <c r="BY357" i="8" a="1"/>
  <c r="BY357" i="8" s="1"/>
  <c r="BY358" i="8" a="1"/>
  <c r="BY358" i="8" s="1"/>
  <c r="BY359" i="8" a="1"/>
  <c r="BY359" i="8" s="1"/>
  <c r="BY360" i="8" a="1"/>
  <c r="BY360" i="8" s="1"/>
  <c r="BY361" i="8" a="1"/>
  <c r="BY361" i="8" s="1"/>
  <c r="BY362" i="8" a="1"/>
  <c r="BY362" i="8" s="1"/>
  <c r="BY363" i="8" a="1"/>
  <c r="BY363" i="8" s="1"/>
  <c r="BY364" i="8" a="1"/>
  <c r="BY364" i="8" s="1"/>
  <c r="BY365" i="8" a="1"/>
  <c r="BY365" i="8" s="1"/>
  <c r="BY366" i="8" a="1"/>
  <c r="BY366" i="8" s="1"/>
  <c r="BY367" i="8" a="1"/>
  <c r="BY367" i="8" s="1"/>
  <c r="BY368" i="8" a="1"/>
  <c r="BY368" i="8" s="1"/>
  <c r="CD368" i="8" s="1"/>
  <c r="BY369" i="8" a="1"/>
  <c r="BY369" i="8" s="1"/>
  <c r="BY370" i="8" a="1"/>
  <c r="BY370" i="8" s="1"/>
  <c r="BY371" i="8" a="1"/>
  <c r="BY371" i="8" s="1"/>
  <c r="BY372" i="8" a="1"/>
  <c r="BY372" i="8" s="1"/>
  <c r="BY373" i="8" a="1"/>
  <c r="BY373" i="8" s="1"/>
  <c r="BY374" i="8" a="1"/>
  <c r="BY374" i="8" s="1"/>
  <c r="BY375" i="8" a="1"/>
  <c r="BY375" i="8" s="1"/>
  <c r="BY376" i="8" a="1"/>
  <c r="BY376" i="8" s="1"/>
  <c r="BY377" i="8" a="1"/>
  <c r="BY377" i="8" s="1"/>
  <c r="BY378" i="8" a="1"/>
  <c r="BY378" i="8" s="1"/>
  <c r="BY379" i="8" a="1"/>
  <c r="BY379" i="8" s="1"/>
  <c r="BY380" i="8" a="1"/>
  <c r="BY380" i="8" s="1"/>
  <c r="BY381" i="8" a="1"/>
  <c r="BY381" i="8" s="1"/>
  <c r="BY382" i="8" a="1"/>
  <c r="BY382" i="8" s="1"/>
  <c r="BY383" i="8" a="1"/>
  <c r="BY383" i="8" s="1"/>
  <c r="BY384" i="8" a="1"/>
  <c r="BY384" i="8" s="1"/>
  <c r="BY385" i="8" a="1"/>
  <c r="BY385" i="8" s="1"/>
  <c r="BY386" i="8" a="1"/>
  <c r="BY386" i="8" s="1"/>
  <c r="BY387" i="8" a="1"/>
  <c r="BY387" i="8" s="1"/>
  <c r="BY388" i="8" a="1"/>
  <c r="BY388" i="8" s="1"/>
  <c r="BY389" i="8" a="1"/>
  <c r="BY389" i="8" s="1"/>
  <c r="BY390" i="8" a="1"/>
  <c r="BY390" i="8" s="1"/>
  <c r="BY391" i="8" a="1"/>
  <c r="BY391" i="8" s="1"/>
  <c r="BY392" i="8" a="1"/>
  <c r="BY392" i="8" s="1"/>
  <c r="BY393" i="8" a="1"/>
  <c r="BY393" i="8" s="1"/>
  <c r="BY394" i="8" a="1"/>
  <c r="BY394" i="8" s="1"/>
  <c r="BY395" i="8" a="1"/>
  <c r="BY395" i="8" s="1"/>
  <c r="BY396" i="8" a="1"/>
  <c r="BY396" i="8" s="1"/>
  <c r="BY397" i="8" a="1"/>
  <c r="BY397" i="8" s="1"/>
  <c r="BY398" i="8" a="1"/>
  <c r="BY398" i="8" s="1"/>
  <c r="BY399" i="8" a="1"/>
  <c r="BY399" i="8" s="1"/>
  <c r="BY400" i="8" a="1"/>
  <c r="BY400" i="8" s="1"/>
  <c r="BY401" i="8" a="1"/>
  <c r="BY401" i="8" s="1"/>
  <c r="BY402" i="8" a="1"/>
  <c r="BY402" i="8" s="1"/>
  <c r="BY403" i="8" a="1"/>
  <c r="BY403" i="8" s="1"/>
  <c r="BY404" i="8" a="1"/>
  <c r="BY404" i="8" s="1"/>
  <c r="BY405" i="8" a="1"/>
  <c r="BY405" i="8" s="1"/>
  <c r="BY406" i="8" a="1"/>
  <c r="BY406" i="8" s="1"/>
  <c r="BY407" i="8" a="1"/>
  <c r="BY407" i="8" s="1"/>
  <c r="BY408" i="8" a="1"/>
  <c r="BY408" i="8" s="1"/>
  <c r="BY409" i="8" a="1"/>
  <c r="BY409" i="8" s="1"/>
  <c r="BY410" i="8" a="1"/>
  <c r="BY410" i="8" s="1"/>
  <c r="BY411" i="8" a="1"/>
  <c r="BY411" i="8" s="1"/>
  <c r="BY412" i="8" a="1"/>
  <c r="BY412" i="8" s="1"/>
  <c r="BY413" i="8" a="1"/>
  <c r="BY413" i="8" s="1"/>
  <c r="BY414" i="8" a="1"/>
  <c r="BY414" i="8" s="1"/>
  <c r="BY415" i="8" a="1"/>
  <c r="BY415" i="8" s="1"/>
  <c r="BY416" i="8" a="1"/>
  <c r="BY416" i="8" s="1"/>
  <c r="BY417" i="8" a="1"/>
  <c r="BY417" i="8" s="1"/>
  <c r="BY418" i="8" a="1"/>
  <c r="BY418" i="8" s="1"/>
  <c r="BY419" i="8" a="1"/>
  <c r="BY419" i="8" s="1"/>
  <c r="BY420" i="8" a="1"/>
  <c r="BY420" i="8" s="1"/>
  <c r="BY421" i="8" a="1"/>
  <c r="BY421" i="8" s="1"/>
  <c r="BY422" i="8" a="1"/>
  <c r="BY422" i="8" s="1"/>
  <c r="BY423" i="8" a="1"/>
  <c r="BY423" i="8" s="1"/>
  <c r="BY424" i="8" a="1"/>
  <c r="BY424" i="8" s="1"/>
  <c r="BY425" i="8" a="1"/>
  <c r="BY425" i="8" s="1"/>
  <c r="BY426" i="8" a="1"/>
  <c r="BY426" i="8" s="1"/>
  <c r="BY427" i="8" a="1"/>
  <c r="BY427" i="8" s="1"/>
  <c r="BY428" i="8" a="1"/>
  <c r="BY428" i="8" s="1"/>
  <c r="BY429" i="8" a="1"/>
  <c r="BY429" i="8" s="1"/>
  <c r="BY430" i="8" a="1"/>
  <c r="BY430" i="8" s="1"/>
  <c r="BY431" i="8" a="1"/>
  <c r="BY431" i="8" s="1"/>
  <c r="BY432" i="8" a="1"/>
  <c r="BY432" i="8" s="1"/>
  <c r="BY433" i="8" a="1"/>
  <c r="BY433" i="8" s="1"/>
  <c r="BY434" i="8" a="1"/>
  <c r="BY434" i="8" s="1"/>
  <c r="BY435" i="8" a="1"/>
  <c r="BY435" i="8" s="1"/>
  <c r="BY436" i="8" a="1"/>
  <c r="BY436" i="8" s="1"/>
  <c r="BY437" i="8" a="1"/>
  <c r="BY437" i="8" s="1"/>
  <c r="BY438" i="8" a="1"/>
  <c r="BY438" i="8" s="1"/>
  <c r="BY439" i="8" a="1"/>
  <c r="BY439" i="8" s="1"/>
  <c r="BY440" i="8" a="1"/>
  <c r="BY440" i="8" s="1"/>
  <c r="BY441" i="8" a="1"/>
  <c r="BY441" i="8" s="1"/>
  <c r="BY442" i="8" a="1"/>
  <c r="BY442" i="8" s="1"/>
  <c r="BY443" i="8" a="1"/>
  <c r="BY443" i="8" s="1"/>
  <c r="BY444" i="8" a="1"/>
  <c r="BY444" i="8" s="1"/>
  <c r="BY445" i="8" a="1"/>
  <c r="BY445" i="8" s="1"/>
  <c r="BY446" i="8" a="1"/>
  <c r="BY446" i="8" s="1"/>
  <c r="BY447" i="8" a="1"/>
  <c r="BY447" i="8" s="1"/>
  <c r="BY448" i="8" a="1"/>
  <c r="BY448" i="8" s="1"/>
  <c r="BY449" i="8" a="1"/>
  <c r="BY449" i="8" s="1"/>
  <c r="BY450" i="8" a="1"/>
  <c r="BY450" i="8" s="1"/>
  <c r="BY451" i="8" a="1"/>
  <c r="BY451" i="8" s="1"/>
  <c r="BY452" i="8" a="1"/>
  <c r="BY452" i="8" s="1"/>
  <c r="BY453" i="8" a="1"/>
  <c r="BY453" i="8" s="1"/>
  <c r="BY454" i="8" a="1"/>
  <c r="BY454" i="8" s="1"/>
  <c r="BY455" i="8" a="1"/>
  <c r="BY455" i="8" s="1"/>
  <c r="BY456" i="8" a="1"/>
  <c r="BY456" i="8" s="1"/>
  <c r="BY457" i="8" a="1"/>
  <c r="BY457" i="8" s="1"/>
  <c r="BY458" i="8" a="1"/>
  <c r="BY458" i="8" s="1"/>
  <c r="BY459" i="8" a="1"/>
  <c r="BY459" i="8" s="1"/>
  <c r="BY460" i="8" a="1"/>
  <c r="BY460" i="8" s="1"/>
  <c r="BY461" i="8" a="1"/>
  <c r="BY461" i="8" s="1"/>
  <c r="BY462" i="8" a="1"/>
  <c r="BY462" i="8" s="1"/>
  <c r="BY463" i="8" a="1"/>
  <c r="BY463" i="8" s="1"/>
  <c r="BY464" i="8" a="1"/>
  <c r="BY464" i="8" s="1"/>
  <c r="BY465" i="8" a="1"/>
  <c r="BY465" i="8" s="1"/>
  <c r="BY466" i="8" a="1"/>
  <c r="BY466" i="8" s="1"/>
  <c r="BY467" i="8" a="1"/>
  <c r="BY467" i="8" s="1"/>
  <c r="BY468" i="8" a="1"/>
  <c r="BY468" i="8" s="1"/>
  <c r="BY469" i="8" a="1"/>
  <c r="BY469" i="8" s="1"/>
  <c r="BY470" i="8" a="1"/>
  <c r="BY470" i="8" s="1"/>
  <c r="BY471" i="8" a="1"/>
  <c r="BY471" i="8" s="1"/>
  <c r="BY472" i="8" a="1"/>
  <c r="BY472" i="8" s="1"/>
  <c r="BY473" i="8" a="1"/>
  <c r="BY473" i="8" s="1"/>
  <c r="BY474" i="8" a="1"/>
  <c r="BY474" i="8" s="1"/>
  <c r="BY475" i="8" a="1"/>
  <c r="BY475" i="8" s="1"/>
  <c r="BY476" i="8" a="1"/>
  <c r="BY476" i="8" s="1"/>
  <c r="BY477" i="8" a="1"/>
  <c r="BY477" i="8" s="1"/>
  <c r="BY478" i="8" a="1"/>
  <c r="BY478" i="8" s="1"/>
  <c r="BY479" i="8" a="1"/>
  <c r="BY479" i="8" s="1"/>
  <c r="BY480" i="8" a="1"/>
  <c r="BY480" i="8" s="1"/>
  <c r="BY481" i="8" a="1"/>
  <c r="BY481" i="8" s="1"/>
  <c r="BY482" i="8" a="1"/>
  <c r="BY482" i="8" s="1"/>
  <c r="BY483" i="8" a="1"/>
  <c r="BY483" i="8" s="1"/>
  <c r="BY484" i="8" a="1"/>
  <c r="BY484" i="8" s="1"/>
  <c r="BY485" i="8" a="1"/>
  <c r="BY485" i="8" s="1"/>
  <c r="BY486" i="8" a="1"/>
  <c r="BY486" i="8" s="1"/>
  <c r="BY487" i="8" a="1"/>
  <c r="BY487" i="8" s="1"/>
  <c r="BY488" i="8" a="1"/>
  <c r="BY488" i="8" s="1"/>
  <c r="BY489" i="8" a="1"/>
  <c r="BY489" i="8" s="1"/>
  <c r="BY490" i="8" a="1"/>
  <c r="BY490" i="8" s="1"/>
  <c r="BY491" i="8" a="1"/>
  <c r="BY491" i="8" s="1"/>
  <c r="BY492" i="8" a="1"/>
  <c r="BY492" i="8" s="1"/>
  <c r="BY493" i="8" a="1"/>
  <c r="BY493" i="8" s="1"/>
  <c r="BY494" i="8" a="1"/>
  <c r="BY494" i="8" s="1"/>
  <c r="BY495" i="8" a="1"/>
  <c r="BY495" i="8" s="1"/>
  <c r="BY496" i="8" a="1"/>
  <c r="BY496" i="8" s="1"/>
  <c r="BY497" i="8" a="1"/>
  <c r="BY497" i="8" s="1"/>
  <c r="BY498" i="8" a="1"/>
  <c r="BY498" i="8" s="1"/>
  <c r="BY499" i="8" a="1"/>
  <c r="BY499" i="8" s="1"/>
  <c r="BY500" i="8" a="1"/>
  <c r="BY500" i="8" s="1"/>
  <c r="BY501" i="8" a="1"/>
  <c r="BY501" i="8" s="1"/>
  <c r="BY502" i="8" a="1"/>
  <c r="BY502" i="8" s="1"/>
  <c r="BY503" i="8" a="1"/>
  <c r="BY503" i="8" s="1"/>
  <c r="BY504" i="8" a="1"/>
  <c r="BY504" i="8" s="1"/>
  <c r="BY505" i="8" a="1"/>
  <c r="BY505" i="8" s="1"/>
  <c r="BY506" i="8" a="1"/>
  <c r="BY506" i="8" s="1"/>
  <c r="BY507" i="8" a="1"/>
  <c r="BY507" i="8" s="1"/>
  <c r="BY508" i="8" a="1"/>
  <c r="BY508" i="8" s="1"/>
  <c r="BY509" i="8" a="1"/>
  <c r="BY509" i="8" s="1"/>
  <c r="BY510" i="8" a="1"/>
  <c r="BY510" i="8" s="1"/>
  <c r="BY511" i="8" a="1"/>
  <c r="BY511" i="8" s="1"/>
  <c r="BY512" i="8" a="1"/>
  <c r="BY512" i="8" s="1"/>
  <c r="BY4" i="8" a="1"/>
  <c r="BY4" i="8" s="1"/>
  <c r="BZ4" i="8" a="1"/>
  <c r="BZ4" i="8" s="1"/>
  <c r="BC5" i="8" a="1"/>
  <c r="BC5" i="8" s="1"/>
  <c r="BC6" i="8" a="1"/>
  <c r="BC6" i="8" s="1"/>
  <c r="BC7" i="8" a="1"/>
  <c r="BC7" i="8" s="1"/>
  <c r="BC8" i="8" a="1"/>
  <c r="BC8" i="8" s="1"/>
  <c r="BC9" i="8" a="1"/>
  <c r="BC9" i="8" s="1"/>
  <c r="BC10" i="8" a="1"/>
  <c r="BC10" i="8" s="1"/>
  <c r="BC11" i="8" a="1"/>
  <c r="BC11" i="8" s="1"/>
  <c r="BC12" i="8" a="1"/>
  <c r="BC12" i="8" s="1"/>
  <c r="BC13" i="8" a="1"/>
  <c r="BC13" i="8" s="1"/>
  <c r="BC14" i="8" a="1"/>
  <c r="BC14" i="8" s="1"/>
  <c r="BC15" i="8" a="1"/>
  <c r="BC15" i="8" s="1"/>
  <c r="BC16" i="8" a="1"/>
  <c r="BC16" i="8" s="1"/>
  <c r="BC17" i="8" a="1"/>
  <c r="BC17" i="8" s="1"/>
  <c r="BC18" i="8" a="1"/>
  <c r="BC18" i="8" s="1"/>
  <c r="BC19" i="8" a="1"/>
  <c r="BC19" i="8" s="1"/>
  <c r="BC20" i="8" a="1"/>
  <c r="BC20" i="8" s="1"/>
  <c r="BC21" i="8" a="1"/>
  <c r="BC21" i="8" s="1"/>
  <c r="BC22" i="8" a="1"/>
  <c r="BC22" i="8" s="1"/>
  <c r="BC23" i="8" a="1"/>
  <c r="BC23" i="8" s="1"/>
  <c r="BC24" i="8" a="1"/>
  <c r="BC24" i="8" s="1"/>
  <c r="BC25" i="8" a="1"/>
  <c r="BC25" i="8" s="1"/>
  <c r="BC26" i="8" a="1"/>
  <c r="BC26" i="8" s="1"/>
  <c r="BC27" i="8" a="1"/>
  <c r="BC27" i="8" s="1"/>
  <c r="BC28" i="8" a="1"/>
  <c r="BC28" i="8" s="1"/>
  <c r="BC29" i="8" a="1"/>
  <c r="BC29" i="8" s="1"/>
  <c r="BC30" i="8" a="1"/>
  <c r="BC30" i="8" s="1"/>
  <c r="BC31" i="8" a="1"/>
  <c r="BC31" i="8" s="1"/>
  <c r="BC32" i="8" a="1"/>
  <c r="BC32" i="8" s="1"/>
  <c r="BC33" i="8" a="1"/>
  <c r="BC33" i="8" s="1"/>
  <c r="BC34" i="8" a="1"/>
  <c r="BC34" i="8" s="1"/>
  <c r="BC35" i="8" a="1"/>
  <c r="BC35" i="8" s="1"/>
  <c r="BC36" i="8" a="1"/>
  <c r="BC36" i="8" s="1"/>
  <c r="BC37" i="8" a="1"/>
  <c r="BC37" i="8" s="1"/>
  <c r="BC38" i="8" a="1"/>
  <c r="BC38" i="8" s="1"/>
  <c r="BC39" i="8" a="1"/>
  <c r="BC39" i="8" s="1"/>
  <c r="BC40" i="8" a="1"/>
  <c r="BC40" i="8" s="1"/>
  <c r="BC41" i="8" a="1"/>
  <c r="BC41" i="8" s="1"/>
  <c r="BC42" i="8" a="1"/>
  <c r="BC42" i="8" s="1"/>
  <c r="BC43" i="8" a="1"/>
  <c r="BC43" i="8" s="1"/>
  <c r="BC44" i="8" a="1"/>
  <c r="BC44" i="8" s="1"/>
  <c r="BC45" i="8" a="1"/>
  <c r="BC45" i="8" s="1"/>
  <c r="BC46" i="8" a="1"/>
  <c r="BC46" i="8" s="1"/>
  <c r="BC47" i="8" a="1"/>
  <c r="BC47" i="8" s="1"/>
  <c r="BC48" i="8" a="1"/>
  <c r="BC48" i="8" s="1"/>
  <c r="BC49" i="8" a="1"/>
  <c r="BC49" i="8" s="1"/>
  <c r="BC50" i="8" a="1"/>
  <c r="BC50" i="8" s="1"/>
  <c r="BC51" i="8" a="1"/>
  <c r="BC51" i="8" s="1"/>
  <c r="BC52" i="8" a="1"/>
  <c r="BC52" i="8" s="1"/>
  <c r="BC53" i="8" a="1"/>
  <c r="BC53" i="8" s="1"/>
  <c r="BC54" i="8" a="1"/>
  <c r="BC54" i="8" s="1"/>
  <c r="BC55" i="8" a="1"/>
  <c r="BC55" i="8" s="1"/>
  <c r="BC56" i="8" a="1"/>
  <c r="BC56" i="8" s="1"/>
  <c r="BC57" i="8" a="1"/>
  <c r="BC57" i="8" s="1"/>
  <c r="BC58" i="8" a="1"/>
  <c r="BC58" i="8" s="1"/>
  <c r="BC59" i="8" a="1"/>
  <c r="BC59" i="8" s="1"/>
  <c r="BC60" i="8" a="1"/>
  <c r="BC60" i="8" s="1"/>
  <c r="BC61" i="8" a="1"/>
  <c r="BC61" i="8" s="1"/>
  <c r="BC62" i="8" a="1"/>
  <c r="BC62" i="8" s="1"/>
  <c r="BC63" i="8" a="1"/>
  <c r="BC63" i="8" s="1"/>
  <c r="BC64" i="8" a="1"/>
  <c r="BC64" i="8" s="1"/>
  <c r="BC65" i="8" a="1"/>
  <c r="BC65" i="8" s="1"/>
  <c r="BC66" i="8" a="1"/>
  <c r="BC66" i="8" s="1"/>
  <c r="BC67" i="8" a="1"/>
  <c r="BC67" i="8" s="1"/>
  <c r="BC68" i="8" a="1"/>
  <c r="BC68" i="8" s="1"/>
  <c r="BC69" i="8" a="1"/>
  <c r="BC69" i="8" s="1"/>
  <c r="BC70" i="8" a="1"/>
  <c r="BC70" i="8" s="1"/>
  <c r="BC71" i="8" a="1"/>
  <c r="BC71" i="8" s="1"/>
  <c r="BC72" i="8" a="1"/>
  <c r="BC72" i="8" s="1"/>
  <c r="BC73" i="8" a="1"/>
  <c r="BC73" i="8" s="1"/>
  <c r="BC74" i="8" a="1"/>
  <c r="BC74" i="8" s="1"/>
  <c r="BC75" i="8" a="1"/>
  <c r="BC75" i="8" s="1"/>
  <c r="BC76" i="8" a="1"/>
  <c r="BC76" i="8" s="1"/>
  <c r="BC77" i="8" a="1"/>
  <c r="BC77" i="8" s="1"/>
  <c r="BC78" i="8" a="1"/>
  <c r="BC78" i="8" s="1"/>
  <c r="BC79" i="8" a="1"/>
  <c r="BC79" i="8" s="1"/>
  <c r="BC80" i="8" a="1"/>
  <c r="BC80" i="8" s="1"/>
  <c r="BC81" i="8" a="1"/>
  <c r="BC81" i="8" s="1"/>
  <c r="BC82" i="8" a="1"/>
  <c r="BC82" i="8" s="1"/>
  <c r="BC83" i="8" a="1"/>
  <c r="BC83" i="8" s="1"/>
  <c r="BC84" i="8" a="1"/>
  <c r="BC84" i="8" s="1"/>
  <c r="BC85" i="8" a="1"/>
  <c r="BC85" i="8" s="1"/>
  <c r="BC86" i="8" a="1"/>
  <c r="BC86" i="8" s="1"/>
  <c r="BC87" i="8" a="1"/>
  <c r="BC87" i="8" s="1"/>
  <c r="BC88" i="8" a="1"/>
  <c r="BC88" i="8" s="1"/>
  <c r="BC89" i="8" a="1"/>
  <c r="BC89" i="8" s="1"/>
  <c r="BC90" i="8" a="1"/>
  <c r="BC90" i="8" s="1"/>
  <c r="BC91" i="8" a="1"/>
  <c r="BC91" i="8" s="1"/>
  <c r="BC92" i="8" a="1"/>
  <c r="BC92" i="8" s="1"/>
  <c r="BC93" i="8" a="1"/>
  <c r="BC93" i="8" s="1"/>
  <c r="BC94" i="8" a="1"/>
  <c r="BC94" i="8" s="1"/>
  <c r="BC95" i="8" a="1"/>
  <c r="BC95" i="8" s="1"/>
  <c r="BC96" i="8" a="1"/>
  <c r="BC96" i="8" s="1"/>
  <c r="BC97" i="8" a="1"/>
  <c r="BC97" i="8" s="1"/>
  <c r="BC98" i="8" a="1"/>
  <c r="BC98" i="8" s="1"/>
  <c r="BC99" i="8" a="1"/>
  <c r="BC99" i="8" s="1"/>
  <c r="BC100" i="8" a="1"/>
  <c r="BC100" i="8" s="1"/>
  <c r="BC101" i="8" a="1"/>
  <c r="BC101" i="8" s="1"/>
  <c r="BC102" i="8" a="1"/>
  <c r="BC102" i="8" s="1"/>
  <c r="BC103" i="8" a="1"/>
  <c r="BC103" i="8" s="1"/>
  <c r="BC104" i="8" a="1"/>
  <c r="BC104" i="8" s="1"/>
  <c r="BC105" i="8" a="1"/>
  <c r="BC105" i="8" s="1"/>
  <c r="BC106" i="8" a="1"/>
  <c r="BC106" i="8" s="1"/>
  <c r="BC107" i="8" a="1"/>
  <c r="BC107" i="8" s="1"/>
  <c r="BC108" i="8" a="1"/>
  <c r="BC108" i="8" s="1"/>
  <c r="BC109" i="8" a="1"/>
  <c r="BC109" i="8" s="1"/>
  <c r="BC110" i="8" a="1"/>
  <c r="BC110" i="8" s="1"/>
  <c r="BC111" i="8" a="1"/>
  <c r="BC111" i="8" s="1"/>
  <c r="BC112" i="8" a="1"/>
  <c r="BC112" i="8" s="1"/>
  <c r="BC113" i="8" a="1"/>
  <c r="BC113" i="8" s="1"/>
  <c r="BC114" i="8" a="1"/>
  <c r="BC114" i="8" s="1"/>
  <c r="BC115" i="8" a="1"/>
  <c r="BC115" i="8" s="1"/>
  <c r="BC116" i="8" a="1"/>
  <c r="BC116" i="8" s="1"/>
  <c r="BC117" i="8" a="1"/>
  <c r="BC117" i="8" s="1"/>
  <c r="BC118" i="8" a="1"/>
  <c r="BC118" i="8" s="1"/>
  <c r="BC119" i="8" a="1"/>
  <c r="BC119" i="8" s="1"/>
  <c r="BC120" i="8" a="1"/>
  <c r="BC120" i="8" s="1"/>
  <c r="BC121" i="8" a="1"/>
  <c r="BC121" i="8" s="1"/>
  <c r="BC122" i="8" a="1"/>
  <c r="BC122" i="8" s="1"/>
  <c r="BC123" i="8" a="1"/>
  <c r="BC123" i="8" s="1"/>
  <c r="BC124" i="8" a="1"/>
  <c r="BC124" i="8" s="1"/>
  <c r="BC125" i="8" a="1"/>
  <c r="BC125" i="8" s="1"/>
  <c r="BC126" i="8" a="1"/>
  <c r="BC126" i="8" s="1"/>
  <c r="BC127" i="8" a="1"/>
  <c r="BC127" i="8" s="1"/>
  <c r="BC128" i="8" a="1"/>
  <c r="BC128" i="8" s="1"/>
  <c r="BC129" i="8" a="1"/>
  <c r="BC129" i="8" s="1"/>
  <c r="BC130" i="8" a="1"/>
  <c r="BC130" i="8" s="1"/>
  <c r="BC131" i="8" a="1"/>
  <c r="BC131" i="8" s="1"/>
  <c r="BC132" i="8" a="1"/>
  <c r="BC132" i="8" s="1"/>
  <c r="BC133" i="8" a="1"/>
  <c r="BC133" i="8" s="1"/>
  <c r="BC134" i="8" a="1"/>
  <c r="BC134" i="8" s="1"/>
  <c r="BC135" i="8" a="1"/>
  <c r="BC135" i="8" s="1"/>
  <c r="BC136" i="8" a="1"/>
  <c r="BC136" i="8" s="1"/>
  <c r="BC137" i="8" a="1"/>
  <c r="BC137" i="8" s="1"/>
  <c r="BC138" i="8" a="1"/>
  <c r="BC138" i="8" s="1"/>
  <c r="BC139" i="8" a="1"/>
  <c r="BC139" i="8" s="1"/>
  <c r="BC140" i="8" a="1"/>
  <c r="BC140" i="8" s="1"/>
  <c r="BC141" i="8" a="1"/>
  <c r="BC141" i="8" s="1"/>
  <c r="BC142" i="8" a="1"/>
  <c r="BC142" i="8" s="1"/>
  <c r="BC143" i="8" a="1"/>
  <c r="BC143" i="8" s="1"/>
  <c r="BC144" i="8" a="1"/>
  <c r="BC144" i="8" s="1"/>
  <c r="BC145" i="8" a="1"/>
  <c r="BC145" i="8" s="1"/>
  <c r="BC146" i="8" a="1"/>
  <c r="BC146" i="8" s="1"/>
  <c r="BC147" i="8" a="1"/>
  <c r="BC147" i="8" s="1"/>
  <c r="BC148" i="8" a="1"/>
  <c r="BC148" i="8" s="1"/>
  <c r="BC149" i="8" a="1"/>
  <c r="BC149" i="8" s="1"/>
  <c r="BC150" i="8" a="1"/>
  <c r="BC150" i="8" s="1"/>
  <c r="BC151" i="8" a="1"/>
  <c r="BC151" i="8" s="1"/>
  <c r="BC152" i="8" a="1"/>
  <c r="BC152" i="8" s="1"/>
  <c r="BC153" i="8" a="1"/>
  <c r="BC153" i="8" s="1"/>
  <c r="BC154" i="8" a="1"/>
  <c r="BC154" i="8" s="1"/>
  <c r="BC155" i="8" a="1"/>
  <c r="BC155" i="8" s="1"/>
  <c r="BC156" i="8" a="1"/>
  <c r="BC156" i="8" s="1"/>
  <c r="BC157" i="8" a="1"/>
  <c r="BC157" i="8" s="1"/>
  <c r="BC158" i="8" a="1"/>
  <c r="BC158" i="8" s="1"/>
  <c r="BC159" i="8" a="1"/>
  <c r="BC159" i="8" s="1"/>
  <c r="BC160" i="8" a="1"/>
  <c r="BC160" i="8" s="1"/>
  <c r="BC161" i="8" a="1"/>
  <c r="BC161" i="8" s="1"/>
  <c r="BC162" i="8" a="1"/>
  <c r="BC162" i="8" s="1"/>
  <c r="BC163" i="8" a="1"/>
  <c r="BC163" i="8" s="1"/>
  <c r="BC164" i="8" a="1"/>
  <c r="BC164" i="8" s="1"/>
  <c r="BC165" i="8" a="1"/>
  <c r="BC165" i="8" s="1"/>
  <c r="BC166" i="8" a="1"/>
  <c r="BC166" i="8" s="1"/>
  <c r="BC167" i="8" a="1"/>
  <c r="BC167" i="8" s="1"/>
  <c r="BC168" i="8" a="1"/>
  <c r="BC168" i="8" s="1"/>
  <c r="BC169" i="8" a="1"/>
  <c r="BC169" i="8" s="1"/>
  <c r="BC170" i="8" a="1"/>
  <c r="BC170" i="8" s="1"/>
  <c r="BC171" i="8" a="1"/>
  <c r="BC171" i="8" s="1"/>
  <c r="BC172" i="8" a="1"/>
  <c r="BC172" i="8" s="1"/>
  <c r="BC173" i="8" a="1"/>
  <c r="BC173" i="8" s="1"/>
  <c r="BC174" i="8" a="1"/>
  <c r="BC174" i="8" s="1"/>
  <c r="BC175" i="8" a="1"/>
  <c r="BC175" i="8" s="1"/>
  <c r="BC176" i="8" a="1"/>
  <c r="BC176" i="8" s="1"/>
  <c r="BC177" i="8" a="1"/>
  <c r="BC177" i="8" s="1"/>
  <c r="BC178" i="8" a="1"/>
  <c r="BC178" i="8" s="1"/>
  <c r="BC179" i="8" a="1"/>
  <c r="BC179" i="8" s="1"/>
  <c r="BC180" i="8" a="1"/>
  <c r="BC180" i="8" s="1"/>
  <c r="BC181" i="8" a="1"/>
  <c r="BC181" i="8" s="1"/>
  <c r="BC182" i="8" a="1"/>
  <c r="BC182" i="8" s="1"/>
  <c r="BC183" i="8" a="1"/>
  <c r="BC183" i="8" s="1"/>
  <c r="BC184" i="8" a="1"/>
  <c r="BC184" i="8" s="1"/>
  <c r="BC185" i="8" a="1"/>
  <c r="BC185" i="8" s="1"/>
  <c r="BC186" i="8" a="1"/>
  <c r="BC186" i="8" s="1"/>
  <c r="BC187" i="8" a="1"/>
  <c r="BC187" i="8" s="1"/>
  <c r="BC188" i="8" a="1"/>
  <c r="BC188" i="8" s="1"/>
  <c r="BC189" i="8" a="1"/>
  <c r="BC189" i="8" s="1"/>
  <c r="BC190" i="8" a="1"/>
  <c r="BC190" i="8" s="1"/>
  <c r="BC191" i="8" a="1"/>
  <c r="BC191" i="8" s="1"/>
  <c r="BC192" i="8" a="1"/>
  <c r="BC192" i="8" s="1"/>
  <c r="BC193" i="8" a="1"/>
  <c r="BC193" i="8" s="1"/>
  <c r="BC194" i="8" a="1"/>
  <c r="BC194" i="8" s="1"/>
  <c r="BC195" i="8" a="1"/>
  <c r="BC195" i="8" s="1"/>
  <c r="BC196" i="8" a="1"/>
  <c r="BC196" i="8" s="1"/>
  <c r="BC197" i="8" a="1"/>
  <c r="BC197" i="8" s="1"/>
  <c r="BC198" i="8" a="1"/>
  <c r="BC198" i="8" s="1"/>
  <c r="BC199" i="8" a="1"/>
  <c r="BC199" i="8" s="1"/>
  <c r="BC200" i="8" a="1"/>
  <c r="BC200" i="8" s="1"/>
  <c r="BC201" i="8" a="1"/>
  <c r="BC201" i="8" s="1"/>
  <c r="BC202" i="8" a="1"/>
  <c r="BC202" i="8" s="1"/>
  <c r="BC203" i="8" a="1"/>
  <c r="BC203" i="8" s="1"/>
  <c r="BC204" i="8" a="1"/>
  <c r="BC204" i="8" s="1"/>
  <c r="BC205" i="8" a="1"/>
  <c r="BC205" i="8" s="1"/>
  <c r="BC206" i="8" a="1"/>
  <c r="BC206" i="8" s="1"/>
  <c r="BC207" i="8" a="1"/>
  <c r="BC207" i="8" s="1"/>
  <c r="BC208" i="8" a="1"/>
  <c r="BC208" i="8" s="1"/>
  <c r="BC209" i="8" a="1"/>
  <c r="BC209" i="8" s="1"/>
  <c r="BC210" i="8" a="1"/>
  <c r="BC210" i="8" s="1"/>
  <c r="BC211" i="8" a="1"/>
  <c r="BC211" i="8" s="1"/>
  <c r="BC212" i="8" a="1"/>
  <c r="BC212" i="8" s="1"/>
  <c r="BC213" i="8" a="1"/>
  <c r="BC213" i="8" s="1"/>
  <c r="BC214" i="8" a="1"/>
  <c r="BC214" i="8" s="1"/>
  <c r="BC215" i="8" a="1"/>
  <c r="BC215" i="8" s="1"/>
  <c r="BC216" i="8" a="1"/>
  <c r="BC216" i="8" s="1"/>
  <c r="BC217" i="8" a="1"/>
  <c r="BC217" i="8" s="1"/>
  <c r="BC218" i="8" a="1"/>
  <c r="BC218" i="8" s="1"/>
  <c r="BC219" i="8" a="1"/>
  <c r="BC219" i="8" s="1"/>
  <c r="BC220" i="8" a="1"/>
  <c r="BC220" i="8" s="1"/>
  <c r="BC221" i="8" a="1"/>
  <c r="BC221" i="8" s="1"/>
  <c r="BC222" i="8" a="1"/>
  <c r="BC222" i="8" s="1"/>
  <c r="BC223" i="8" a="1"/>
  <c r="BC223" i="8" s="1"/>
  <c r="BC224" i="8" a="1"/>
  <c r="BC224" i="8" s="1"/>
  <c r="BC225" i="8" a="1"/>
  <c r="BC225" i="8" s="1"/>
  <c r="BC226" i="8" a="1"/>
  <c r="BC226" i="8" s="1"/>
  <c r="BC227" i="8" a="1"/>
  <c r="BC227" i="8" s="1"/>
  <c r="BC228" i="8" a="1"/>
  <c r="BC228" i="8" s="1"/>
  <c r="BC229" i="8" a="1"/>
  <c r="BC229" i="8" s="1"/>
  <c r="BC230" i="8" a="1"/>
  <c r="BC230" i="8" s="1"/>
  <c r="BC231" i="8" a="1"/>
  <c r="BC231" i="8" s="1"/>
  <c r="BC232" i="8" a="1"/>
  <c r="BC232" i="8" s="1"/>
  <c r="BC233" i="8" a="1"/>
  <c r="BC233" i="8" s="1"/>
  <c r="BC234" i="8" a="1"/>
  <c r="BC234" i="8" s="1"/>
  <c r="BC235" i="8" a="1"/>
  <c r="BC235" i="8" s="1"/>
  <c r="BC236" i="8" a="1"/>
  <c r="BC236" i="8" s="1"/>
  <c r="BC237" i="8" a="1"/>
  <c r="BC237" i="8" s="1"/>
  <c r="BC238" i="8" a="1"/>
  <c r="BC238" i="8" s="1"/>
  <c r="BC239" i="8" a="1"/>
  <c r="BC239" i="8" s="1"/>
  <c r="BC240" i="8" a="1"/>
  <c r="BC240" i="8" s="1"/>
  <c r="BC241" i="8" a="1"/>
  <c r="BC241" i="8" s="1"/>
  <c r="BC242" i="8" a="1"/>
  <c r="BC242" i="8" s="1"/>
  <c r="BC243" i="8" a="1"/>
  <c r="BC243" i="8" s="1"/>
  <c r="BC244" i="8" a="1"/>
  <c r="BC244" i="8" s="1"/>
  <c r="BC245" i="8" a="1"/>
  <c r="BC245" i="8" s="1"/>
  <c r="BC246" i="8" a="1"/>
  <c r="BC246" i="8" s="1"/>
  <c r="BC247" i="8" a="1"/>
  <c r="BC247" i="8" s="1"/>
  <c r="BC248" i="8" a="1"/>
  <c r="BC248" i="8" s="1"/>
  <c r="BC249" i="8" a="1"/>
  <c r="BC249" i="8" s="1"/>
  <c r="BC250" i="8" a="1"/>
  <c r="BC250" i="8" s="1"/>
  <c r="BC251" i="8" a="1"/>
  <c r="BC251" i="8" s="1"/>
  <c r="BC252" i="8" a="1"/>
  <c r="BC252" i="8" s="1"/>
  <c r="BC253" i="8" a="1"/>
  <c r="BC253" i="8" s="1"/>
  <c r="BC254" i="8" a="1"/>
  <c r="BC254" i="8" s="1"/>
  <c r="BC255" i="8" a="1"/>
  <c r="BC255" i="8" s="1"/>
  <c r="BC256" i="8" a="1"/>
  <c r="BC256" i="8" s="1"/>
  <c r="BC257" i="8" a="1"/>
  <c r="BC257" i="8" s="1"/>
  <c r="BC258" i="8" a="1"/>
  <c r="BC258" i="8" s="1"/>
  <c r="BC259" i="8" a="1"/>
  <c r="BC259" i="8" s="1"/>
  <c r="BC260" i="8" a="1"/>
  <c r="BC260" i="8" s="1"/>
  <c r="BC261" i="8" a="1"/>
  <c r="BC261" i="8" s="1"/>
  <c r="BC262" i="8" a="1"/>
  <c r="BC262" i="8" s="1"/>
  <c r="BC263" i="8" a="1"/>
  <c r="BC263" i="8" s="1"/>
  <c r="BC264" i="8" a="1"/>
  <c r="BC264" i="8" s="1"/>
  <c r="BC265" i="8" a="1"/>
  <c r="BC265" i="8" s="1"/>
  <c r="BC266" i="8" a="1"/>
  <c r="BC266" i="8" s="1"/>
  <c r="BC267" i="8" a="1"/>
  <c r="BC267" i="8" s="1"/>
  <c r="BC268" i="8" a="1"/>
  <c r="BC268" i="8" s="1"/>
  <c r="BC269" i="8" a="1"/>
  <c r="BC269" i="8" s="1"/>
  <c r="BC270" i="8" a="1"/>
  <c r="BC270" i="8" s="1"/>
  <c r="BC271" i="8" a="1"/>
  <c r="BC271" i="8" s="1"/>
  <c r="BC272" i="8" a="1"/>
  <c r="BC272" i="8" s="1"/>
  <c r="BC273" i="8" a="1"/>
  <c r="BC273" i="8" s="1"/>
  <c r="BC274" i="8" a="1"/>
  <c r="BC274" i="8" s="1"/>
  <c r="BC275" i="8" a="1"/>
  <c r="BC275" i="8" s="1"/>
  <c r="BC276" i="8" a="1"/>
  <c r="BC276" i="8" s="1"/>
  <c r="BC277" i="8" a="1"/>
  <c r="BC277" i="8" s="1"/>
  <c r="BC278" i="8" a="1"/>
  <c r="BC278" i="8" s="1"/>
  <c r="BC279" i="8" a="1"/>
  <c r="BC279" i="8" s="1"/>
  <c r="BC280" i="8" a="1"/>
  <c r="BC280" i="8" s="1"/>
  <c r="BC281" i="8" a="1"/>
  <c r="BC281" i="8" s="1"/>
  <c r="BC282" i="8" a="1"/>
  <c r="BC282" i="8" s="1"/>
  <c r="BC283" i="8" a="1"/>
  <c r="BC283" i="8" s="1"/>
  <c r="BC284" i="8" a="1"/>
  <c r="BC284" i="8" s="1"/>
  <c r="BC285" i="8" a="1"/>
  <c r="BC285" i="8" s="1"/>
  <c r="BC286" i="8" a="1"/>
  <c r="BC286" i="8" s="1"/>
  <c r="BC287" i="8" a="1"/>
  <c r="BC287" i="8" s="1"/>
  <c r="BC288" i="8" a="1"/>
  <c r="BC288" i="8" s="1"/>
  <c r="BC289" i="8" a="1"/>
  <c r="BC289" i="8" s="1"/>
  <c r="BC290" i="8" a="1"/>
  <c r="BC290" i="8" s="1"/>
  <c r="BC291" i="8" a="1"/>
  <c r="BC291" i="8" s="1"/>
  <c r="BC292" i="8" a="1"/>
  <c r="BC292" i="8" s="1"/>
  <c r="BC293" i="8" a="1"/>
  <c r="BC293" i="8" s="1"/>
  <c r="BC294" i="8" a="1"/>
  <c r="BC294" i="8" s="1"/>
  <c r="BC295" i="8" a="1"/>
  <c r="BC295" i="8" s="1"/>
  <c r="BC296" i="8" a="1"/>
  <c r="BC296" i="8" s="1"/>
  <c r="BC297" i="8" a="1"/>
  <c r="BC297" i="8" s="1"/>
  <c r="BC298" i="8" a="1"/>
  <c r="BC298" i="8" s="1"/>
  <c r="BC299" i="8" a="1"/>
  <c r="BC299" i="8" s="1"/>
  <c r="BC300" i="8" a="1"/>
  <c r="BC300" i="8" s="1"/>
  <c r="BC301" i="8" a="1"/>
  <c r="BC301" i="8" s="1"/>
  <c r="BC302" i="8" a="1"/>
  <c r="BC302" i="8" s="1"/>
  <c r="BC303" i="8" a="1"/>
  <c r="BC303" i="8" s="1"/>
  <c r="BC304" i="8" a="1"/>
  <c r="BC304" i="8" s="1"/>
  <c r="BC305" i="8" a="1"/>
  <c r="BC305" i="8" s="1"/>
  <c r="BC306" i="8" a="1"/>
  <c r="BC306" i="8" s="1"/>
  <c r="BC307" i="8" a="1"/>
  <c r="BC307" i="8" s="1"/>
  <c r="BC308" i="8" a="1"/>
  <c r="BC308" i="8" s="1"/>
  <c r="BC309" i="8" a="1"/>
  <c r="BC309" i="8" s="1"/>
  <c r="BC310" i="8" a="1"/>
  <c r="BC310" i="8" s="1"/>
  <c r="BC311" i="8" a="1"/>
  <c r="BC311" i="8" s="1"/>
  <c r="BC312" i="8" a="1"/>
  <c r="BC312" i="8" s="1"/>
  <c r="BC313" i="8" a="1"/>
  <c r="BC313" i="8" s="1"/>
  <c r="BC314" i="8" a="1"/>
  <c r="BC314" i="8" s="1"/>
  <c r="BC315" i="8" a="1"/>
  <c r="BC315" i="8" s="1"/>
  <c r="BC316" i="8" a="1"/>
  <c r="BC316" i="8" s="1"/>
  <c r="BC317" i="8" a="1"/>
  <c r="BC317" i="8" s="1"/>
  <c r="BC318" i="8" a="1"/>
  <c r="BC318" i="8" s="1"/>
  <c r="BC319" i="8" a="1"/>
  <c r="BC319" i="8" s="1"/>
  <c r="BC320" i="8" a="1"/>
  <c r="BC320" i="8" s="1"/>
  <c r="BC321" i="8" a="1"/>
  <c r="BC321" i="8" s="1"/>
  <c r="BC322" i="8" a="1"/>
  <c r="BC322" i="8" s="1"/>
  <c r="BC323" i="8" a="1"/>
  <c r="BC323" i="8" s="1"/>
  <c r="BC324" i="8" a="1"/>
  <c r="BC324" i="8" s="1"/>
  <c r="BC325" i="8" a="1"/>
  <c r="BC325" i="8" s="1"/>
  <c r="BC326" i="8" a="1"/>
  <c r="BC326" i="8" s="1"/>
  <c r="BC327" i="8" a="1"/>
  <c r="BC327" i="8" s="1"/>
  <c r="BC328" i="8" a="1"/>
  <c r="BC328" i="8" s="1"/>
  <c r="BC329" i="8" a="1"/>
  <c r="BC329" i="8" s="1"/>
  <c r="BC330" i="8" a="1"/>
  <c r="BC330" i="8" s="1"/>
  <c r="BC331" i="8" a="1"/>
  <c r="BC331" i="8" s="1"/>
  <c r="BC332" i="8" a="1"/>
  <c r="BC332" i="8" s="1"/>
  <c r="BC333" i="8" a="1"/>
  <c r="BC333" i="8" s="1"/>
  <c r="BC334" i="8" a="1"/>
  <c r="BC334" i="8" s="1"/>
  <c r="BC335" i="8" a="1"/>
  <c r="BC335" i="8" s="1"/>
  <c r="BC336" i="8" a="1"/>
  <c r="BC336" i="8" s="1"/>
  <c r="BC337" i="8" a="1"/>
  <c r="BC337" i="8" s="1"/>
  <c r="BC338" i="8" a="1"/>
  <c r="BC338" i="8" s="1"/>
  <c r="BC339" i="8" a="1"/>
  <c r="BC339" i="8" s="1"/>
  <c r="BC340" i="8" a="1"/>
  <c r="BC340" i="8" s="1"/>
  <c r="BC341" i="8" a="1"/>
  <c r="BC341" i="8" s="1"/>
  <c r="BC342" i="8" a="1"/>
  <c r="BC342" i="8" s="1"/>
  <c r="BC343" i="8" a="1"/>
  <c r="BC343" i="8" s="1"/>
  <c r="BC344" i="8" a="1"/>
  <c r="BC344" i="8" s="1"/>
  <c r="BC345" i="8" a="1"/>
  <c r="BC345" i="8" s="1"/>
  <c r="BC346" i="8" a="1"/>
  <c r="BC346" i="8" s="1"/>
  <c r="BC347" i="8" a="1"/>
  <c r="BC347" i="8" s="1"/>
  <c r="BC348" i="8" a="1"/>
  <c r="BC348" i="8" s="1"/>
  <c r="BC349" i="8" a="1"/>
  <c r="BC349" i="8" s="1"/>
  <c r="BC350" i="8" a="1"/>
  <c r="BC350" i="8" s="1"/>
  <c r="BC351" i="8" a="1"/>
  <c r="BC351" i="8" s="1"/>
  <c r="BC352" i="8" a="1"/>
  <c r="BC352" i="8" s="1"/>
  <c r="BC353" i="8" a="1"/>
  <c r="BC353" i="8" s="1"/>
  <c r="BC354" i="8" a="1"/>
  <c r="BC354" i="8" s="1"/>
  <c r="BC355" i="8" a="1"/>
  <c r="BC355" i="8" s="1"/>
  <c r="BC356" i="8" a="1"/>
  <c r="BC356" i="8" s="1"/>
  <c r="BC357" i="8" a="1"/>
  <c r="BC357" i="8" s="1"/>
  <c r="BC358" i="8" a="1"/>
  <c r="BC358" i="8" s="1"/>
  <c r="BC359" i="8" a="1"/>
  <c r="BC359" i="8" s="1"/>
  <c r="BC360" i="8" a="1"/>
  <c r="BC360" i="8" s="1"/>
  <c r="BC361" i="8" a="1"/>
  <c r="BC361" i="8" s="1"/>
  <c r="BC362" i="8" a="1"/>
  <c r="BC362" i="8" s="1"/>
  <c r="BC363" i="8" a="1"/>
  <c r="BC363" i="8" s="1"/>
  <c r="BC364" i="8" a="1"/>
  <c r="BC364" i="8" s="1"/>
  <c r="BC365" i="8" a="1"/>
  <c r="BC365" i="8" s="1"/>
  <c r="BC366" i="8" a="1"/>
  <c r="BC366" i="8" s="1"/>
  <c r="BC367" i="8" a="1"/>
  <c r="BC367" i="8" s="1"/>
  <c r="BC368" i="8" a="1"/>
  <c r="BC368" i="8" s="1"/>
  <c r="BC369" i="8" a="1"/>
  <c r="BC369" i="8" s="1"/>
  <c r="BC370" i="8" a="1"/>
  <c r="BC370" i="8" s="1"/>
  <c r="BC371" i="8" a="1"/>
  <c r="BC371" i="8" s="1"/>
  <c r="BC372" i="8" a="1"/>
  <c r="BC372" i="8" s="1"/>
  <c r="BC373" i="8" a="1"/>
  <c r="BC373" i="8" s="1"/>
  <c r="BC374" i="8" a="1"/>
  <c r="BC374" i="8" s="1"/>
  <c r="BC375" i="8" a="1"/>
  <c r="BC375" i="8" s="1"/>
  <c r="BC376" i="8" a="1"/>
  <c r="BC376" i="8" s="1"/>
  <c r="BC377" i="8" a="1"/>
  <c r="BC377" i="8" s="1"/>
  <c r="BC378" i="8" a="1"/>
  <c r="BC378" i="8" s="1"/>
  <c r="BC379" i="8" a="1"/>
  <c r="BC379" i="8" s="1"/>
  <c r="BC380" i="8" a="1"/>
  <c r="BC380" i="8" s="1"/>
  <c r="BC381" i="8" a="1"/>
  <c r="BC381" i="8" s="1"/>
  <c r="BC382" i="8" a="1"/>
  <c r="BC382" i="8" s="1"/>
  <c r="BC383" i="8" a="1"/>
  <c r="BC383" i="8" s="1"/>
  <c r="BC384" i="8" a="1"/>
  <c r="BC384" i="8" s="1"/>
  <c r="BC385" i="8" a="1"/>
  <c r="BC385" i="8" s="1"/>
  <c r="BC386" i="8" a="1"/>
  <c r="BC386" i="8" s="1"/>
  <c r="BC387" i="8" a="1"/>
  <c r="BC387" i="8" s="1"/>
  <c r="BC388" i="8" a="1"/>
  <c r="BC388" i="8" s="1"/>
  <c r="BC389" i="8" a="1"/>
  <c r="BC389" i="8" s="1"/>
  <c r="BC390" i="8" a="1"/>
  <c r="BC390" i="8" s="1"/>
  <c r="BC391" i="8" a="1"/>
  <c r="BC391" i="8" s="1"/>
  <c r="BC392" i="8" a="1"/>
  <c r="BC392" i="8" s="1"/>
  <c r="BC393" i="8" a="1"/>
  <c r="BC393" i="8" s="1"/>
  <c r="BC394" i="8" a="1"/>
  <c r="BC394" i="8" s="1"/>
  <c r="BC395" i="8" a="1"/>
  <c r="BC395" i="8" s="1"/>
  <c r="BC396" i="8" a="1"/>
  <c r="BC396" i="8" s="1"/>
  <c r="BC397" i="8" a="1"/>
  <c r="BC397" i="8" s="1"/>
  <c r="BC398" i="8" a="1"/>
  <c r="BC398" i="8" s="1"/>
  <c r="BC399" i="8" a="1"/>
  <c r="BC399" i="8" s="1"/>
  <c r="BC400" i="8" a="1"/>
  <c r="BC400" i="8" s="1"/>
  <c r="BC401" i="8" a="1"/>
  <c r="BC401" i="8" s="1"/>
  <c r="BC402" i="8" a="1"/>
  <c r="BC402" i="8" s="1"/>
  <c r="BC403" i="8" a="1"/>
  <c r="BC403" i="8" s="1"/>
  <c r="BC404" i="8" a="1"/>
  <c r="BC404" i="8" s="1"/>
  <c r="BC405" i="8" a="1"/>
  <c r="BC405" i="8" s="1"/>
  <c r="BC406" i="8" a="1"/>
  <c r="BC406" i="8" s="1"/>
  <c r="BC407" i="8" a="1"/>
  <c r="BC407" i="8" s="1"/>
  <c r="BC408" i="8" a="1"/>
  <c r="BC408" i="8" s="1"/>
  <c r="BC409" i="8" a="1"/>
  <c r="BC409" i="8" s="1"/>
  <c r="BC410" i="8" a="1"/>
  <c r="BC410" i="8" s="1"/>
  <c r="BC411" i="8" a="1"/>
  <c r="BC411" i="8" s="1"/>
  <c r="BC412" i="8" a="1"/>
  <c r="BC412" i="8" s="1"/>
  <c r="BC413" i="8" a="1"/>
  <c r="BC413" i="8" s="1"/>
  <c r="BC414" i="8" a="1"/>
  <c r="BC414" i="8" s="1"/>
  <c r="BC415" i="8" a="1"/>
  <c r="BC415" i="8" s="1"/>
  <c r="BC416" i="8" a="1"/>
  <c r="BC416" i="8" s="1"/>
  <c r="BC417" i="8" a="1"/>
  <c r="BC417" i="8" s="1"/>
  <c r="BC418" i="8" a="1"/>
  <c r="BC418" i="8" s="1"/>
  <c r="BC419" i="8" a="1"/>
  <c r="BC419" i="8" s="1"/>
  <c r="BC420" i="8" a="1"/>
  <c r="BC420" i="8" s="1"/>
  <c r="BC421" i="8" a="1"/>
  <c r="BC421" i="8" s="1"/>
  <c r="BC422" i="8" a="1"/>
  <c r="BC422" i="8" s="1"/>
  <c r="BC423" i="8" a="1"/>
  <c r="BC423" i="8" s="1"/>
  <c r="BC424" i="8" a="1"/>
  <c r="BC424" i="8" s="1"/>
  <c r="BC425" i="8" a="1"/>
  <c r="BC425" i="8" s="1"/>
  <c r="BC426" i="8" a="1"/>
  <c r="BC426" i="8" s="1"/>
  <c r="BC427" i="8" a="1"/>
  <c r="BC427" i="8" s="1"/>
  <c r="BC428" i="8" a="1"/>
  <c r="BC428" i="8" s="1"/>
  <c r="BC429" i="8" a="1"/>
  <c r="BC429" i="8" s="1"/>
  <c r="BC430" i="8" a="1"/>
  <c r="BC430" i="8" s="1"/>
  <c r="BC431" i="8" a="1"/>
  <c r="BC431" i="8" s="1"/>
  <c r="BC432" i="8" a="1"/>
  <c r="BC432" i="8" s="1"/>
  <c r="BC433" i="8" a="1"/>
  <c r="BC433" i="8" s="1"/>
  <c r="BC434" i="8" a="1"/>
  <c r="BC434" i="8" s="1"/>
  <c r="BC435" i="8" a="1"/>
  <c r="BC435" i="8" s="1"/>
  <c r="BC436" i="8" a="1"/>
  <c r="BC436" i="8" s="1"/>
  <c r="BC437" i="8" a="1"/>
  <c r="BC437" i="8" s="1"/>
  <c r="BC438" i="8" a="1"/>
  <c r="BC438" i="8" s="1"/>
  <c r="BC439" i="8" a="1"/>
  <c r="BC439" i="8" s="1"/>
  <c r="BC440" i="8" a="1"/>
  <c r="BC440" i="8" s="1"/>
  <c r="BC441" i="8" a="1"/>
  <c r="BC441" i="8" s="1"/>
  <c r="BC442" i="8" a="1"/>
  <c r="BC442" i="8" s="1"/>
  <c r="BC443" i="8" a="1"/>
  <c r="BC443" i="8" s="1"/>
  <c r="BC444" i="8" a="1"/>
  <c r="BC444" i="8" s="1"/>
  <c r="BC445" i="8" a="1"/>
  <c r="BC445" i="8" s="1"/>
  <c r="BC446" i="8" a="1"/>
  <c r="BC446" i="8" s="1"/>
  <c r="BC447" i="8" a="1"/>
  <c r="BC447" i="8" s="1"/>
  <c r="BC448" i="8" a="1"/>
  <c r="BC448" i="8" s="1"/>
  <c r="BC449" i="8" a="1"/>
  <c r="BC449" i="8" s="1"/>
  <c r="BC450" i="8" a="1"/>
  <c r="BC450" i="8" s="1"/>
  <c r="BC451" i="8" a="1"/>
  <c r="BC451" i="8" s="1"/>
  <c r="BC452" i="8" a="1"/>
  <c r="BC452" i="8" s="1"/>
  <c r="BC453" i="8" a="1"/>
  <c r="BC453" i="8" s="1"/>
  <c r="BC454" i="8" a="1"/>
  <c r="BC454" i="8" s="1"/>
  <c r="BC455" i="8" a="1"/>
  <c r="BC455" i="8" s="1"/>
  <c r="BC456" i="8" a="1"/>
  <c r="BC456" i="8" s="1"/>
  <c r="BC457" i="8" a="1"/>
  <c r="BC457" i="8" s="1"/>
  <c r="BC458" i="8" a="1"/>
  <c r="BC458" i="8" s="1"/>
  <c r="BC459" i="8" a="1"/>
  <c r="BC459" i="8" s="1"/>
  <c r="BC460" i="8" a="1"/>
  <c r="BC460" i="8" s="1"/>
  <c r="BC461" i="8" a="1"/>
  <c r="BC461" i="8" s="1"/>
  <c r="BC462" i="8" a="1"/>
  <c r="BC462" i="8" s="1"/>
  <c r="BC463" i="8" a="1"/>
  <c r="BC463" i="8" s="1"/>
  <c r="BC464" i="8" a="1"/>
  <c r="BC464" i="8" s="1"/>
  <c r="BC465" i="8" a="1"/>
  <c r="BC465" i="8" s="1"/>
  <c r="BC466" i="8" a="1"/>
  <c r="BC466" i="8" s="1"/>
  <c r="BC467" i="8" a="1"/>
  <c r="BC467" i="8" s="1"/>
  <c r="BC468" i="8" a="1"/>
  <c r="BC468" i="8" s="1"/>
  <c r="BC469" i="8" a="1"/>
  <c r="BC469" i="8" s="1"/>
  <c r="BC470" i="8" a="1"/>
  <c r="BC470" i="8" s="1"/>
  <c r="BC471" i="8" a="1"/>
  <c r="BC471" i="8" s="1"/>
  <c r="BC472" i="8" a="1"/>
  <c r="BC472" i="8" s="1"/>
  <c r="BC473" i="8" a="1"/>
  <c r="BC473" i="8" s="1"/>
  <c r="BC474" i="8" a="1"/>
  <c r="BC474" i="8" s="1"/>
  <c r="BC475" i="8" a="1"/>
  <c r="BC475" i="8" s="1"/>
  <c r="BC476" i="8" a="1"/>
  <c r="BC476" i="8" s="1"/>
  <c r="BC477" i="8" a="1"/>
  <c r="BC477" i="8" s="1"/>
  <c r="BC478" i="8" a="1"/>
  <c r="BC478" i="8" s="1"/>
  <c r="BC479" i="8" a="1"/>
  <c r="BC479" i="8" s="1"/>
  <c r="BC480" i="8" a="1"/>
  <c r="BC480" i="8" s="1"/>
  <c r="BC481" i="8" a="1"/>
  <c r="BC481" i="8" s="1"/>
  <c r="BC482" i="8" a="1"/>
  <c r="BC482" i="8" s="1"/>
  <c r="BC483" i="8" a="1"/>
  <c r="BC483" i="8" s="1"/>
  <c r="BC484" i="8" a="1"/>
  <c r="BC484" i="8" s="1"/>
  <c r="BC485" i="8" a="1"/>
  <c r="BC485" i="8" s="1"/>
  <c r="BC486" i="8" a="1"/>
  <c r="BC486" i="8" s="1"/>
  <c r="BC487" i="8" a="1"/>
  <c r="BC487" i="8" s="1"/>
  <c r="BC488" i="8" a="1"/>
  <c r="BC488" i="8" s="1"/>
  <c r="BC489" i="8" a="1"/>
  <c r="BC489" i="8" s="1"/>
  <c r="BC490" i="8" a="1"/>
  <c r="BC490" i="8" s="1"/>
  <c r="BC491" i="8" a="1"/>
  <c r="BC491" i="8" s="1"/>
  <c r="BC492" i="8" a="1"/>
  <c r="BC492" i="8" s="1"/>
  <c r="BC493" i="8" a="1"/>
  <c r="BC493" i="8" s="1"/>
  <c r="BC494" i="8" a="1"/>
  <c r="BC494" i="8" s="1"/>
  <c r="BC495" i="8" a="1"/>
  <c r="BC495" i="8" s="1"/>
  <c r="BC496" i="8" a="1"/>
  <c r="BC496" i="8" s="1"/>
  <c r="BC497" i="8" a="1"/>
  <c r="BC497" i="8" s="1"/>
  <c r="BC498" i="8" a="1"/>
  <c r="BC498" i="8" s="1"/>
  <c r="BC499" i="8" a="1"/>
  <c r="BC499" i="8" s="1"/>
  <c r="BC500" i="8" a="1"/>
  <c r="BC500" i="8" s="1"/>
  <c r="BC501" i="8" a="1"/>
  <c r="BC501" i="8" s="1"/>
  <c r="BC502" i="8" a="1"/>
  <c r="BC502" i="8" s="1"/>
  <c r="BC503" i="8" a="1"/>
  <c r="BC503" i="8" s="1"/>
  <c r="BC504" i="8" a="1"/>
  <c r="BC504" i="8" s="1"/>
  <c r="BC505" i="8" a="1"/>
  <c r="BC505" i="8" s="1"/>
  <c r="BC506" i="8" a="1"/>
  <c r="BC506" i="8" s="1"/>
  <c r="BC507" i="8" a="1"/>
  <c r="BC507" i="8" s="1"/>
  <c r="BC508" i="8" a="1"/>
  <c r="BC508" i="8" s="1"/>
  <c r="BC509" i="8" a="1"/>
  <c r="BC509" i="8" s="1"/>
  <c r="BC510" i="8" a="1"/>
  <c r="BC510" i="8" s="1"/>
  <c r="BC511" i="8" a="1"/>
  <c r="BC511" i="8" s="1"/>
  <c r="BC512" i="8" a="1"/>
  <c r="BC512" i="8" s="1"/>
  <c r="BB5" i="8" a="1"/>
  <c r="BB5" i="8" s="1"/>
  <c r="EF5" i="8" s="1"/>
  <c r="BB6" i="8" a="1"/>
  <c r="BB6" i="8" s="1"/>
  <c r="BB7" i="8" a="1"/>
  <c r="BB7" i="8" s="1"/>
  <c r="BB8" i="8" a="1"/>
  <c r="BB8" i="8" s="1"/>
  <c r="BB9" i="8" a="1"/>
  <c r="BB9" i="8" s="1"/>
  <c r="BB10" i="8" a="1"/>
  <c r="BB10" i="8" s="1"/>
  <c r="EF10" i="8" s="1"/>
  <c r="BB11" i="8" a="1"/>
  <c r="BB11" i="8" s="1"/>
  <c r="BB12" i="8" a="1"/>
  <c r="BB12" i="8" s="1"/>
  <c r="EF12" i="8" s="1"/>
  <c r="BB13" i="8" a="1"/>
  <c r="BB13" i="8" s="1"/>
  <c r="BB14" i="8" a="1"/>
  <c r="BB14" i="8" s="1"/>
  <c r="BB15" i="8" a="1"/>
  <c r="BB15" i="8" s="1"/>
  <c r="BB16" i="8" a="1"/>
  <c r="BB16" i="8" s="1"/>
  <c r="BB17" i="8" a="1"/>
  <c r="BB17" i="8" s="1"/>
  <c r="EF17" i="8" s="1"/>
  <c r="BB18" i="8" a="1"/>
  <c r="BB18" i="8" s="1"/>
  <c r="BB19" i="8" a="1"/>
  <c r="BB19" i="8" s="1"/>
  <c r="BB20" i="8" a="1"/>
  <c r="BB20" i="8" s="1"/>
  <c r="BB21" i="8" a="1"/>
  <c r="BB21" i="8" s="1"/>
  <c r="EF21" i="8" s="1"/>
  <c r="BB22" i="8" a="1"/>
  <c r="BB22" i="8" s="1"/>
  <c r="BB23" i="8" a="1"/>
  <c r="BB23" i="8" s="1"/>
  <c r="BB24" i="8" a="1"/>
  <c r="BB24" i="8" s="1"/>
  <c r="BB25" i="8" a="1"/>
  <c r="BB25" i="8" s="1"/>
  <c r="BB26" i="8" a="1"/>
  <c r="BB26" i="8" s="1"/>
  <c r="BB27" i="8" a="1"/>
  <c r="BB27" i="8" s="1"/>
  <c r="EF27" i="8" s="1"/>
  <c r="BB28" i="8" a="1"/>
  <c r="BB28" i="8" s="1"/>
  <c r="EF28" i="8" s="1"/>
  <c r="BB29" i="8" a="1"/>
  <c r="BB29" i="8" s="1"/>
  <c r="BB30" i="8" a="1"/>
  <c r="BB30" i="8" s="1"/>
  <c r="BB31" i="8" a="1"/>
  <c r="BB31" i="8" s="1"/>
  <c r="BB32" i="8" a="1"/>
  <c r="BB32" i="8" s="1"/>
  <c r="BB33" i="8" a="1"/>
  <c r="BB33" i="8" s="1"/>
  <c r="EF33" i="8" s="1"/>
  <c r="BB34" i="8" a="1"/>
  <c r="BB34" i="8" s="1"/>
  <c r="BB35" i="8" a="1"/>
  <c r="BB35" i="8" s="1"/>
  <c r="BB36" i="8" a="1"/>
  <c r="BB36" i="8" s="1"/>
  <c r="BB37" i="8" a="1"/>
  <c r="BB37" i="8" s="1"/>
  <c r="BB38" i="8" a="1"/>
  <c r="BB38" i="8" s="1"/>
  <c r="BB39" i="8" a="1"/>
  <c r="BB39" i="8" s="1"/>
  <c r="BB40" i="8" a="1"/>
  <c r="BB40" i="8" s="1"/>
  <c r="BB41" i="8" a="1"/>
  <c r="BB41" i="8" s="1"/>
  <c r="BB42" i="8" a="1"/>
  <c r="BB42" i="8" s="1"/>
  <c r="BB43" i="8" a="1"/>
  <c r="BB43" i="8" s="1"/>
  <c r="BB44" i="8" a="1"/>
  <c r="BB44" i="8" s="1"/>
  <c r="BB45" i="8" a="1"/>
  <c r="BB45" i="8" s="1"/>
  <c r="BB46" i="8" a="1"/>
  <c r="BB46" i="8" s="1"/>
  <c r="BB47" i="8" a="1"/>
  <c r="BB47" i="8" s="1"/>
  <c r="BB48" i="8" a="1"/>
  <c r="BB48" i="8" s="1"/>
  <c r="EF48" i="8" s="1"/>
  <c r="BB49" i="8" a="1"/>
  <c r="BB49" i="8" s="1"/>
  <c r="BB50" i="8" a="1"/>
  <c r="BB50" i="8" s="1"/>
  <c r="EF50" i="8" s="1"/>
  <c r="BB51" i="8" a="1"/>
  <c r="BB51" i="8" s="1"/>
  <c r="BB52" i="8" a="1"/>
  <c r="BB52" i="8" s="1"/>
  <c r="EF52" i="8" s="1"/>
  <c r="BB53" i="8" a="1"/>
  <c r="BB53" i="8" s="1"/>
  <c r="EF53" i="8" s="1"/>
  <c r="BB54" i="8" a="1"/>
  <c r="BB54" i="8" s="1"/>
  <c r="BB55" i="8" a="1"/>
  <c r="BB55" i="8" s="1"/>
  <c r="BB56" i="8" a="1"/>
  <c r="BB56" i="8" s="1"/>
  <c r="BB57" i="8" a="1"/>
  <c r="BB57" i="8" s="1"/>
  <c r="EF57" i="8" s="1"/>
  <c r="BB58" i="8" a="1"/>
  <c r="BB58" i="8" s="1"/>
  <c r="BB59" i="8" a="1"/>
  <c r="BB59" i="8" s="1"/>
  <c r="BB60" i="8" a="1"/>
  <c r="BB60" i="8" s="1"/>
  <c r="BB61" i="8" a="1"/>
  <c r="BB61" i="8" s="1"/>
  <c r="BB62" i="8" a="1"/>
  <c r="BB62" i="8" s="1"/>
  <c r="EF62" i="8" s="1"/>
  <c r="BB63" i="8" a="1"/>
  <c r="BB63" i="8" s="1"/>
  <c r="EF63" i="8" s="1"/>
  <c r="BB64" i="8" a="1"/>
  <c r="BB64" i="8" s="1"/>
  <c r="BB65" i="8" a="1"/>
  <c r="BB65" i="8" s="1"/>
  <c r="EF65" i="8" s="1"/>
  <c r="BB66" i="8" a="1"/>
  <c r="BB66" i="8" s="1"/>
  <c r="BB67" i="8" a="1"/>
  <c r="BB67" i="8" s="1"/>
  <c r="BB68" i="8" a="1"/>
  <c r="BB68" i="8" s="1"/>
  <c r="BB69" i="8" a="1"/>
  <c r="BB69" i="8" s="1"/>
  <c r="BB70" i="8" a="1"/>
  <c r="BB70" i="8" s="1"/>
  <c r="BB71" i="8" a="1"/>
  <c r="BB71" i="8" s="1"/>
  <c r="BB72" i="8" a="1"/>
  <c r="BB72" i="8" s="1"/>
  <c r="EF72" i="8" s="1"/>
  <c r="BB73" i="8" a="1"/>
  <c r="BB73" i="8" s="1"/>
  <c r="BB74" i="8" a="1"/>
  <c r="BB74" i="8" s="1"/>
  <c r="BB75" i="8" a="1"/>
  <c r="BB75" i="8" s="1"/>
  <c r="BB76" i="8" a="1"/>
  <c r="BB76" i="8" s="1"/>
  <c r="BB77" i="8" a="1"/>
  <c r="BB77" i="8" s="1"/>
  <c r="BB78" i="8" a="1"/>
  <c r="BB78" i="8" s="1"/>
  <c r="BB79" i="8" a="1"/>
  <c r="BB79" i="8" s="1"/>
  <c r="BB80" i="8" a="1"/>
  <c r="BB80" i="8" s="1"/>
  <c r="BB81" i="8" a="1"/>
  <c r="BB81" i="8" s="1"/>
  <c r="EF81" i="8" s="1"/>
  <c r="BB82" i="8" a="1"/>
  <c r="BB82" i="8" s="1"/>
  <c r="BB83" i="8" a="1"/>
  <c r="BB83" i="8" s="1"/>
  <c r="EF83" i="8" s="1"/>
  <c r="BB84" i="8" a="1"/>
  <c r="BB84" i="8" s="1"/>
  <c r="EF84" i="8" s="1"/>
  <c r="BB85" i="8" a="1"/>
  <c r="BB85" i="8" s="1"/>
  <c r="BB86" i="8" a="1"/>
  <c r="BB86" i="8" s="1"/>
  <c r="BB87" i="8" a="1"/>
  <c r="BB87" i="8" s="1"/>
  <c r="BB88" i="8" a="1"/>
  <c r="BB88" i="8" s="1"/>
  <c r="BB89" i="8" a="1"/>
  <c r="BB89" i="8" s="1"/>
  <c r="EF89" i="8" s="1"/>
  <c r="BB90" i="8" a="1"/>
  <c r="BB90" i="8" s="1"/>
  <c r="BB91" i="8" a="1"/>
  <c r="BB91" i="8" s="1"/>
  <c r="BB92" i="8" a="1"/>
  <c r="BB92" i="8" s="1"/>
  <c r="BB93" i="8" a="1"/>
  <c r="BB93" i="8" s="1"/>
  <c r="EF93" i="8" s="1"/>
  <c r="BB94" i="8" a="1"/>
  <c r="BB94" i="8" s="1"/>
  <c r="BB95" i="8" a="1"/>
  <c r="BB95" i="8" s="1"/>
  <c r="EF95" i="8" s="1"/>
  <c r="BB96" i="8" a="1"/>
  <c r="BB96" i="8" s="1"/>
  <c r="BB97" i="8" a="1"/>
  <c r="BB97" i="8" s="1"/>
  <c r="BB98" i="8" a="1"/>
  <c r="BB98" i="8" s="1"/>
  <c r="BB99" i="8" a="1"/>
  <c r="BB99" i="8" s="1"/>
  <c r="EF99" i="8" s="1"/>
  <c r="BB100" i="8" a="1"/>
  <c r="BB100" i="8" s="1"/>
  <c r="EF100" i="8" s="1"/>
  <c r="BB101" i="8" a="1"/>
  <c r="BB101" i="8" s="1"/>
  <c r="EF101" i="8" s="1"/>
  <c r="BB102" i="8" a="1"/>
  <c r="BB102" i="8" s="1"/>
  <c r="BB103" i="8" a="1"/>
  <c r="BB103" i="8" s="1"/>
  <c r="BB104" i="8" a="1"/>
  <c r="BB104" i="8" s="1"/>
  <c r="BB105" i="8" a="1"/>
  <c r="BB105" i="8" s="1"/>
  <c r="EF105" i="8" s="1"/>
  <c r="BB106" i="8" a="1"/>
  <c r="BB106" i="8" s="1"/>
  <c r="EF106" i="8" s="1"/>
  <c r="BB107" i="8" a="1"/>
  <c r="BB107" i="8" s="1"/>
  <c r="BB108" i="8" a="1"/>
  <c r="BB108" i="8" s="1"/>
  <c r="EF108" i="8" s="1"/>
  <c r="BB109" i="8" a="1"/>
  <c r="BB109" i="8" s="1"/>
  <c r="BB110" i="8" a="1"/>
  <c r="BB110" i="8" s="1"/>
  <c r="EF110" i="8" s="1"/>
  <c r="BB111" i="8" a="1"/>
  <c r="BB111" i="8" s="1"/>
  <c r="BB112" i="8" a="1"/>
  <c r="BB112" i="8" s="1"/>
  <c r="BB113" i="8" a="1"/>
  <c r="BB113" i="8" s="1"/>
  <c r="BB114" i="8" a="1"/>
  <c r="BB114" i="8" s="1"/>
  <c r="BB115" i="8" a="1"/>
  <c r="BB115" i="8" s="1"/>
  <c r="BB116" i="8" a="1"/>
  <c r="BB116" i="8" s="1"/>
  <c r="BB117" i="8" a="1"/>
  <c r="BB117" i="8" s="1"/>
  <c r="BB118" i="8" a="1"/>
  <c r="BB118" i="8" s="1"/>
  <c r="EF118" i="8" s="1"/>
  <c r="BB119" i="8" a="1"/>
  <c r="BB119" i="8" s="1"/>
  <c r="BB120" i="8" a="1"/>
  <c r="BB120" i="8" s="1"/>
  <c r="BB121" i="8" a="1"/>
  <c r="BB121" i="8" s="1"/>
  <c r="BB122" i="8" a="1"/>
  <c r="BB122" i="8" s="1"/>
  <c r="EF122" i="8" s="1"/>
  <c r="BB123" i="8" a="1"/>
  <c r="BB123" i="8" s="1"/>
  <c r="BB124" i="8" a="1"/>
  <c r="BB124" i="8" s="1"/>
  <c r="BB125" i="8" a="1"/>
  <c r="BB125" i="8" s="1"/>
  <c r="EF125" i="8" s="1"/>
  <c r="BB126" i="8" a="1"/>
  <c r="BB126" i="8" s="1"/>
  <c r="BB127" i="8" a="1"/>
  <c r="BB127" i="8" s="1"/>
  <c r="BB128" i="8" a="1"/>
  <c r="BB128" i="8" s="1"/>
  <c r="BB129" i="8" a="1"/>
  <c r="BB129" i="8" s="1"/>
  <c r="BB130" i="8" a="1"/>
  <c r="BB130" i="8" s="1"/>
  <c r="EF130" i="8" s="1"/>
  <c r="BB131" i="8" a="1"/>
  <c r="BB131" i="8" s="1"/>
  <c r="EF131" i="8" s="1"/>
  <c r="BB132" i="8" a="1"/>
  <c r="BB132" i="8" s="1"/>
  <c r="BB133" i="8" a="1"/>
  <c r="BB133" i="8" s="1"/>
  <c r="BB134" i="8" a="1"/>
  <c r="BB134" i="8" s="1"/>
  <c r="BB135" i="8" a="1"/>
  <c r="BB135" i="8" s="1"/>
  <c r="EF135" i="8" s="1"/>
  <c r="BB136" i="8" a="1"/>
  <c r="BB136" i="8" s="1"/>
  <c r="EF136" i="8" s="1"/>
  <c r="BB137" i="8" a="1"/>
  <c r="BB137" i="8" s="1"/>
  <c r="BB138" i="8" a="1"/>
  <c r="BB138" i="8" s="1"/>
  <c r="BB139" i="8" a="1"/>
  <c r="BB139" i="8" s="1"/>
  <c r="BB140" i="8" a="1"/>
  <c r="BB140" i="8" s="1"/>
  <c r="BB141" i="8" a="1"/>
  <c r="BB141" i="8" s="1"/>
  <c r="EF141" i="8" s="1"/>
  <c r="BB142" i="8" a="1"/>
  <c r="BB142" i="8" s="1"/>
  <c r="BB143" i="8" a="1"/>
  <c r="BB143" i="8" s="1"/>
  <c r="BB144" i="8" a="1"/>
  <c r="BB144" i="8" s="1"/>
  <c r="BB145" i="8" a="1"/>
  <c r="BB145" i="8" s="1"/>
  <c r="BB146" i="8" a="1"/>
  <c r="BB146" i="8" s="1"/>
  <c r="EF146" i="8" s="1"/>
  <c r="BB147" i="8" a="1"/>
  <c r="BB147" i="8" s="1"/>
  <c r="EF147" i="8" s="1"/>
  <c r="BB148" i="8" a="1"/>
  <c r="BB148" i="8" s="1"/>
  <c r="EF148" i="8" s="1"/>
  <c r="BB149" i="8" a="1"/>
  <c r="BB149" i="8" s="1"/>
  <c r="BB150" i="8" a="1"/>
  <c r="BB150" i="8" s="1"/>
  <c r="BB151" i="8" a="1"/>
  <c r="BB151" i="8" s="1"/>
  <c r="BB152" i="8" a="1"/>
  <c r="BB152" i="8" s="1"/>
  <c r="BB153" i="8" a="1"/>
  <c r="BB153" i="8" s="1"/>
  <c r="BB154" i="8" a="1"/>
  <c r="BB154" i="8" s="1"/>
  <c r="EF154" i="8" s="1"/>
  <c r="BB155" i="8" a="1"/>
  <c r="BB155" i="8" s="1"/>
  <c r="BB156" i="8" a="1"/>
  <c r="BB156" i="8" s="1"/>
  <c r="BB157" i="8" a="1"/>
  <c r="BB157" i="8" s="1"/>
  <c r="BB158" i="8" a="1"/>
  <c r="BB158" i="8" s="1"/>
  <c r="EF158" i="8" s="1"/>
  <c r="BB159" i="8" a="1"/>
  <c r="BB159" i="8" s="1"/>
  <c r="BB160" i="8" a="1"/>
  <c r="BB160" i="8" s="1"/>
  <c r="BB161" i="8" a="1"/>
  <c r="BB161" i="8" s="1"/>
  <c r="BB162" i="8" a="1"/>
  <c r="BB162" i="8" s="1"/>
  <c r="BB163" i="8" a="1"/>
  <c r="BB163" i="8" s="1"/>
  <c r="BB164" i="8" a="1"/>
  <c r="BB164" i="8" s="1"/>
  <c r="BB165" i="8" a="1"/>
  <c r="BB165" i="8" s="1"/>
  <c r="EF165" i="8" s="1"/>
  <c r="BB166" i="8" a="1"/>
  <c r="BB166" i="8" s="1"/>
  <c r="BB167" i="8" a="1"/>
  <c r="BB167" i="8" s="1"/>
  <c r="BB168" i="8" a="1"/>
  <c r="BB168" i="8" s="1"/>
  <c r="EF168" i="8" s="1"/>
  <c r="BB169" i="8" a="1"/>
  <c r="BB169" i="8" s="1"/>
  <c r="BB170" i="8" a="1"/>
  <c r="BB170" i="8" s="1"/>
  <c r="BB171" i="8" a="1"/>
  <c r="BB171" i="8" s="1"/>
  <c r="BB172" i="8" a="1"/>
  <c r="BB172" i="8" s="1"/>
  <c r="BB173" i="8" a="1"/>
  <c r="BB173" i="8" s="1"/>
  <c r="BB174" i="8" a="1"/>
  <c r="BB174" i="8" s="1"/>
  <c r="BB175" i="8" a="1"/>
  <c r="BB175" i="8" s="1"/>
  <c r="BB176" i="8" a="1"/>
  <c r="BB176" i="8" s="1"/>
  <c r="BB177" i="8" a="1"/>
  <c r="BB177" i="8" s="1"/>
  <c r="BB178" i="8" a="1"/>
  <c r="BB178" i="8" s="1"/>
  <c r="BB179" i="8" a="1"/>
  <c r="BB179" i="8" s="1"/>
  <c r="BB180" i="8" a="1"/>
  <c r="BB180" i="8" s="1"/>
  <c r="BB181" i="8" a="1"/>
  <c r="BB181" i="8" s="1"/>
  <c r="BB182" i="8" a="1"/>
  <c r="BB182" i="8" s="1"/>
  <c r="EF182" i="8" s="1"/>
  <c r="BB183" i="8" a="1"/>
  <c r="BB183" i="8" s="1"/>
  <c r="EF183" i="8" s="1"/>
  <c r="BB184" i="8" a="1"/>
  <c r="BB184" i="8" s="1"/>
  <c r="BB185" i="8" a="1"/>
  <c r="BB185" i="8" s="1"/>
  <c r="BB186" i="8" a="1"/>
  <c r="BB186" i="8" s="1"/>
  <c r="BB187" i="8" a="1"/>
  <c r="BB187" i="8" s="1"/>
  <c r="BB188" i="8" a="1"/>
  <c r="BB188" i="8" s="1"/>
  <c r="BB189" i="8" a="1"/>
  <c r="BB189" i="8" s="1"/>
  <c r="EF189" i="8" s="1"/>
  <c r="BB190" i="8" a="1"/>
  <c r="BB190" i="8" s="1"/>
  <c r="BB191" i="8" a="1"/>
  <c r="BB191" i="8" s="1"/>
  <c r="EF191" i="8" s="1"/>
  <c r="BB192" i="8" a="1"/>
  <c r="BB192" i="8" s="1"/>
  <c r="BB193" i="8" a="1"/>
  <c r="BB193" i="8" s="1"/>
  <c r="BB194" i="8" a="1"/>
  <c r="BB194" i="8" s="1"/>
  <c r="EF194" i="8" s="1"/>
  <c r="BB195" i="8" a="1"/>
  <c r="BB195" i="8" s="1"/>
  <c r="BB196" i="8" a="1"/>
  <c r="BB196" i="8" s="1"/>
  <c r="EF196" i="8" s="1"/>
  <c r="BB197" i="8" a="1"/>
  <c r="BB197" i="8" s="1"/>
  <c r="EF197" i="8" s="1"/>
  <c r="BB198" i="8" a="1"/>
  <c r="BB198" i="8" s="1"/>
  <c r="BB199" i="8" a="1"/>
  <c r="BB199" i="8" s="1"/>
  <c r="BB200" i="8" a="1"/>
  <c r="BB200" i="8" s="1"/>
  <c r="BB201" i="8" a="1"/>
  <c r="BB201" i="8" s="1"/>
  <c r="EF201" i="8" s="1"/>
  <c r="BB202" i="8" a="1"/>
  <c r="BB202" i="8" s="1"/>
  <c r="BB203" i="8" a="1"/>
  <c r="BB203" i="8" s="1"/>
  <c r="BB204" i="8" a="1"/>
  <c r="BB204" i="8" s="1"/>
  <c r="BB205" i="8" a="1"/>
  <c r="BB205" i="8" s="1"/>
  <c r="BB206" i="8" a="1"/>
  <c r="BB206" i="8" s="1"/>
  <c r="BB207" i="8" a="1"/>
  <c r="BB207" i="8" s="1"/>
  <c r="BB208" i="8" a="1"/>
  <c r="BB208" i="8" s="1"/>
  <c r="BB209" i="8" a="1"/>
  <c r="BB209" i="8" s="1"/>
  <c r="BB210" i="8" a="1"/>
  <c r="BB210" i="8" s="1"/>
  <c r="BB211" i="8" a="1"/>
  <c r="BB211" i="8" s="1"/>
  <c r="BB212" i="8" a="1"/>
  <c r="BB212" i="8" s="1"/>
  <c r="BB213" i="8" a="1"/>
  <c r="BB213" i="8" s="1"/>
  <c r="BB214" i="8" a="1"/>
  <c r="BB214" i="8" s="1"/>
  <c r="BB215" i="8" a="1"/>
  <c r="BB215" i="8" s="1"/>
  <c r="BB216" i="8" a="1"/>
  <c r="BB216" i="8" s="1"/>
  <c r="BB217" i="8" a="1"/>
  <c r="BB217" i="8" s="1"/>
  <c r="BB218" i="8" a="1"/>
  <c r="BB218" i="8" s="1"/>
  <c r="BB219" i="8" a="1"/>
  <c r="BB219" i="8" s="1"/>
  <c r="BB220" i="8" a="1"/>
  <c r="BB220" i="8" s="1"/>
  <c r="BB221" i="8" a="1"/>
  <c r="BB221" i="8" s="1"/>
  <c r="BB222" i="8" a="1"/>
  <c r="BB222" i="8" s="1"/>
  <c r="BB223" i="8" a="1"/>
  <c r="BB223" i="8" s="1"/>
  <c r="BB224" i="8" a="1"/>
  <c r="BB224" i="8" s="1"/>
  <c r="BB225" i="8" a="1"/>
  <c r="BB225" i="8" s="1"/>
  <c r="EF225" i="8" s="1"/>
  <c r="BB226" i="8" a="1"/>
  <c r="BB226" i="8" s="1"/>
  <c r="BB227" i="8" a="1"/>
  <c r="BB227" i="8" s="1"/>
  <c r="BB228" i="8" a="1"/>
  <c r="BB228" i="8" s="1"/>
  <c r="BB229" i="8" a="1"/>
  <c r="BB229" i="8" s="1"/>
  <c r="BB230" i="8" a="1"/>
  <c r="BB230" i="8" s="1"/>
  <c r="BB231" i="8" a="1"/>
  <c r="BB231" i="8" s="1"/>
  <c r="EF231" i="8" s="1"/>
  <c r="BB232" i="8" a="1"/>
  <c r="BB232" i="8" s="1"/>
  <c r="BB233" i="8" a="1"/>
  <c r="BB233" i="8" s="1"/>
  <c r="BB234" i="8" a="1"/>
  <c r="BB234" i="8" s="1"/>
  <c r="BB235" i="8" a="1"/>
  <c r="BB235" i="8" s="1"/>
  <c r="BB236" i="8" a="1"/>
  <c r="BB236" i="8" s="1"/>
  <c r="BB237" i="8" a="1"/>
  <c r="BB237" i="8" s="1"/>
  <c r="EF237" i="8" s="1"/>
  <c r="BB238" i="8" a="1"/>
  <c r="BB238" i="8" s="1"/>
  <c r="BB239" i="8" a="1"/>
  <c r="BB239" i="8" s="1"/>
  <c r="EF239" i="8" s="1"/>
  <c r="BB240" i="8" a="1"/>
  <c r="BB240" i="8" s="1"/>
  <c r="BB241" i="8" a="1"/>
  <c r="BB241" i="8" s="1"/>
  <c r="BB242" i="8" a="1"/>
  <c r="BB242" i="8" s="1"/>
  <c r="BB243" i="8" a="1"/>
  <c r="BB243" i="8" s="1"/>
  <c r="BB244" i="8" a="1"/>
  <c r="BB244" i="8" s="1"/>
  <c r="EF244" i="8" s="1"/>
  <c r="BB245" i="8" a="1"/>
  <c r="BB245" i="8" s="1"/>
  <c r="BB246" i="8" a="1"/>
  <c r="BB246" i="8" s="1"/>
  <c r="BB247" i="8" a="1"/>
  <c r="BB247" i="8" s="1"/>
  <c r="BB248" i="8" a="1"/>
  <c r="BB248" i="8" s="1"/>
  <c r="BB249" i="8" a="1"/>
  <c r="BB249" i="8" s="1"/>
  <c r="BB250" i="8" a="1"/>
  <c r="BB250" i="8" s="1"/>
  <c r="BB251" i="8" a="1"/>
  <c r="BB251" i="8" s="1"/>
  <c r="BB252" i="8" a="1"/>
  <c r="BB252" i="8" s="1"/>
  <c r="EF252" i="8" s="1"/>
  <c r="BB253" i="8" a="1"/>
  <c r="BB253" i="8" s="1"/>
  <c r="BB254" i="8" a="1"/>
  <c r="BB254" i="8" s="1"/>
  <c r="EF254" i="8" s="1"/>
  <c r="BB255" i="8" a="1"/>
  <c r="BB255" i="8" s="1"/>
  <c r="BB256" i="8" a="1"/>
  <c r="BB256" i="8" s="1"/>
  <c r="EF256" i="8" s="1"/>
  <c r="BB257" i="8" a="1"/>
  <c r="BB257" i="8" s="1"/>
  <c r="EF257" i="8" s="1"/>
  <c r="BB258" i="8" a="1"/>
  <c r="BB258" i="8" s="1"/>
  <c r="BB259" i="8" a="1"/>
  <c r="BB259" i="8" s="1"/>
  <c r="BB260" i="8" a="1"/>
  <c r="BB260" i="8" s="1"/>
  <c r="BB261" i="8" a="1"/>
  <c r="BB261" i="8" s="1"/>
  <c r="EF261" i="8" s="1"/>
  <c r="BB262" i="8" a="1"/>
  <c r="BB262" i="8" s="1"/>
  <c r="BB263" i="8" a="1"/>
  <c r="BB263" i="8" s="1"/>
  <c r="EF263" i="8" s="1"/>
  <c r="BB264" i="8" a="1"/>
  <c r="BB264" i="8" s="1"/>
  <c r="BB265" i="8" a="1"/>
  <c r="BB265" i="8" s="1"/>
  <c r="BB266" i="8" a="1"/>
  <c r="BB266" i="8" s="1"/>
  <c r="EF266" i="8" s="1"/>
  <c r="BB267" i="8" a="1"/>
  <c r="BB267" i="8" s="1"/>
  <c r="BB268" i="8" a="1"/>
  <c r="BB268" i="8" s="1"/>
  <c r="EF268" i="8" s="1"/>
  <c r="BB269" i="8" a="1"/>
  <c r="BB269" i="8" s="1"/>
  <c r="EF269" i="8" s="1"/>
  <c r="BB270" i="8" a="1"/>
  <c r="BB270" i="8" s="1"/>
  <c r="BB271" i="8" a="1"/>
  <c r="BB271" i="8" s="1"/>
  <c r="BB272" i="8" a="1"/>
  <c r="BB272" i="8" s="1"/>
  <c r="BB273" i="8" a="1"/>
  <c r="BB273" i="8" s="1"/>
  <c r="BB274" i="8" a="1"/>
  <c r="BB274" i="8" s="1"/>
  <c r="BB275" i="8" a="1"/>
  <c r="BB275" i="8" s="1"/>
  <c r="BB276" i="8" a="1"/>
  <c r="BB276" i="8" s="1"/>
  <c r="BB277" i="8" a="1"/>
  <c r="BB277" i="8" s="1"/>
  <c r="BB278" i="8" a="1"/>
  <c r="BB278" i="8" s="1"/>
  <c r="EF278" i="8" s="1"/>
  <c r="BB279" i="8" a="1"/>
  <c r="BB279" i="8" s="1"/>
  <c r="BB280" i="8" a="1"/>
  <c r="BB280" i="8" s="1"/>
  <c r="EF280" i="8" s="1"/>
  <c r="BB281" i="8" a="1"/>
  <c r="BB281" i="8" s="1"/>
  <c r="EF281" i="8" s="1"/>
  <c r="BB282" i="8" a="1"/>
  <c r="BB282" i="8" s="1"/>
  <c r="BB283" i="8" a="1"/>
  <c r="BB283" i="8" s="1"/>
  <c r="BB284" i="8" a="1"/>
  <c r="BB284" i="8" s="1"/>
  <c r="BB285" i="8" a="1"/>
  <c r="BB285" i="8" s="1"/>
  <c r="EF285" i="8" s="1"/>
  <c r="BB286" i="8" a="1"/>
  <c r="BB286" i="8" s="1"/>
  <c r="BB287" i="8" a="1"/>
  <c r="BB287" i="8" s="1"/>
  <c r="EF287" i="8" s="1"/>
  <c r="BB288" i="8" a="1"/>
  <c r="BB288" i="8" s="1"/>
  <c r="BB289" i="8" a="1"/>
  <c r="BB289" i="8" s="1"/>
  <c r="BB290" i="8" a="1"/>
  <c r="BB290" i="8" s="1"/>
  <c r="BB291" i="8" a="1"/>
  <c r="BB291" i="8" s="1"/>
  <c r="BB292" i="8" a="1"/>
  <c r="BB292" i="8" s="1"/>
  <c r="BB293" i="8" a="1"/>
  <c r="BB293" i="8" s="1"/>
  <c r="BB294" i="8" a="1"/>
  <c r="BB294" i="8" s="1"/>
  <c r="BB295" i="8" a="1"/>
  <c r="BB295" i="8" s="1"/>
  <c r="BB296" i="8" a="1"/>
  <c r="BB296" i="8" s="1"/>
  <c r="EF296" i="8" s="1"/>
  <c r="BB297" i="8" a="1"/>
  <c r="BB297" i="8" s="1"/>
  <c r="BB298" i="8" a="1"/>
  <c r="BB298" i="8" s="1"/>
  <c r="BB299" i="8" a="1"/>
  <c r="BB299" i="8" s="1"/>
  <c r="BB300" i="8" a="1"/>
  <c r="BB300" i="8" s="1"/>
  <c r="BB301" i="8" a="1"/>
  <c r="BB301" i="8" s="1"/>
  <c r="BB302" i="8" a="1"/>
  <c r="BB302" i="8" s="1"/>
  <c r="EF302" i="8" s="1"/>
  <c r="BB303" i="8" a="1"/>
  <c r="BB303" i="8" s="1"/>
  <c r="BB304" i="8" a="1"/>
  <c r="BB304" i="8" s="1"/>
  <c r="EF304" i="8" s="1"/>
  <c r="BB305" i="8" a="1"/>
  <c r="BB305" i="8" s="1"/>
  <c r="BB306" i="8" a="1"/>
  <c r="BB306" i="8" s="1"/>
  <c r="BB307" i="8" a="1"/>
  <c r="BB307" i="8" s="1"/>
  <c r="BB308" i="8" a="1"/>
  <c r="BB308" i="8" s="1"/>
  <c r="BB309" i="8" a="1"/>
  <c r="BB309" i="8" s="1"/>
  <c r="BB310" i="8" a="1"/>
  <c r="BB310" i="8" s="1"/>
  <c r="BB311" i="8" a="1"/>
  <c r="BB311" i="8" s="1"/>
  <c r="BB312" i="8" a="1"/>
  <c r="BB312" i="8" s="1"/>
  <c r="EF312" i="8" s="1"/>
  <c r="BB313" i="8" a="1"/>
  <c r="BB313" i="8" s="1"/>
  <c r="EF313" i="8" s="1"/>
  <c r="BB314" i="8" a="1"/>
  <c r="BB314" i="8" s="1"/>
  <c r="BB315" i="8" a="1"/>
  <c r="BB315" i="8" s="1"/>
  <c r="BB316" i="8" a="1"/>
  <c r="BB316" i="8" s="1"/>
  <c r="BB317" i="8" a="1"/>
  <c r="BB317" i="8" s="1"/>
  <c r="BB318" i="8" a="1"/>
  <c r="BB318" i="8" s="1"/>
  <c r="BB319" i="8" a="1"/>
  <c r="BB319" i="8" s="1"/>
  <c r="BB320" i="8" a="1"/>
  <c r="BB320" i="8" s="1"/>
  <c r="BB321" i="8" a="1"/>
  <c r="BB321" i="8" s="1"/>
  <c r="BB322" i="8" a="1"/>
  <c r="BB322" i="8" s="1"/>
  <c r="BB323" i="8" a="1"/>
  <c r="BB323" i="8" s="1"/>
  <c r="BB324" i="8" a="1"/>
  <c r="BB324" i="8" s="1"/>
  <c r="BB325" i="8" a="1"/>
  <c r="BB325" i="8" s="1"/>
  <c r="BB326" i="8" a="1"/>
  <c r="BB326" i="8" s="1"/>
  <c r="BB327" i="8" a="1"/>
  <c r="BB327" i="8" s="1"/>
  <c r="BB328" i="8" a="1"/>
  <c r="BB328" i="8" s="1"/>
  <c r="BB329" i="8" a="1"/>
  <c r="BB329" i="8" s="1"/>
  <c r="BB330" i="8" a="1"/>
  <c r="BB330" i="8" s="1"/>
  <c r="BB331" i="8" a="1"/>
  <c r="BB331" i="8" s="1"/>
  <c r="BB332" i="8" a="1"/>
  <c r="BB332" i="8" s="1"/>
  <c r="EF332" i="8" s="1"/>
  <c r="BB333" i="8" a="1"/>
  <c r="BB333" i="8" s="1"/>
  <c r="EF333" i="8" s="1"/>
  <c r="BB334" i="8" a="1"/>
  <c r="BB334" i="8" s="1"/>
  <c r="BB335" i="8" a="1"/>
  <c r="BB335" i="8" s="1"/>
  <c r="BB336" i="8" a="1"/>
  <c r="BB336" i="8" s="1"/>
  <c r="EF336" i="8" s="1"/>
  <c r="BB337" i="8" a="1"/>
  <c r="BB337" i="8" s="1"/>
  <c r="EF337" i="8" s="1"/>
  <c r="BB338" i="8" a="1"/>
  <c r="BB338" i="8" s="1"/>
  <c r="EF338" i="8" s="1"/>
  <c r="BB339" i="8" a="1"/>
  <c r="BB339" i="8" s="1"/>
  <c r="EF339" i="8" s="1"/>
  <c r="BB340" i="8" a="1"/>
  <c r="BB340" i="8" s="1"/>
  <c r="BB341" i="8" a="1"/>
  <c r="BB341" i="8" s="1"/>
  <c r="BB342" i="8" a="1"/>
  <c r="BB342" i="8" s="1"/>
  <c r="BB343" i="8" a="1"/>
  <c r="BB343" i="8" s="1"/>
  <c r="BB344" i="8" a="1"/>
  <c r="BB344" i="8" s="1"/>
  <c r="BB345" i="8" a="1"/>
  <c r="BB345" i="8" s="1"/>
  <c r="BB346" i="8" a="1"/>
  <c r="BB346" i="8" s="1"/>
  <c r="BB347" i="8" a="1"/>
  <c r="BB347" i="8" s="1"/>
  <c r="BB348" i="8" a="1"/>
  <c r="BB348" i="8" s="1"/>
  <c r="BB349" i="8" a="1"/>
  <c r="BB349" i="8" s="1"/>
  <c r="BB350" i="8" a="1"/>
  <c r="BB350" i="8" s="1"/>
  <c r="BB351" i="8" a="1"/>
  <c r="BB351" i="8" s="1"/>
  <c r="BB352" i="8" a="1"/>
  <c r="BB352" i="8" s="1"/>
  <c r="BB353" i="8" a="1"/>
  <c r="BB353" i="8" s="1"/>
  <c r="BB354" i="8" a="1"/>
  <c r="BB354" i="8" s="1"/>
  <c r="BB355" i="8" a="1"/>
  <c r="BB355" i="8" s="1"/>
  <c r="BB356" i="8" a="1"/>
  <c r="BB356" i="8" s="1"/>
  <c r="BB357" i="8" a="1"/>
  <c r="BB357" i="8" s="1"/>
  <c r="BB358" i="8" a="1"/>
  <c r="BB358" i="8" s="1"/>
  <c r="BB359" i="8" a="1"/>
  <c r="BB359" i="8" s="1"/>
  <c r="BB360" i="8" a="1"/>
  <c r="BB360" i="8" s="1"/>
  <c r="EF360" i="8" s="1"/>
  <c r="BB361" i="8" a="1"/>
  <c r="BB361" i="8" s="1"/>
  <c r="BB362" i="8" a="1"/>
  <c r="BB362" i="8" s="1"/>
  <c r="BB363" i="8" a="1"/>
  <c r="BB363" i="8" s="1"/>
  <c r="BB364" i="8" a="1"/>
  <c r="BB364" i="8" s="1"/>
  <c r="BB365" i="8" a="1"/>
  <c r="BB365" i="8" s="1"/>
  <c r="EF365" i="8" s="1"/>
  <c r="BB366" i="8" a="1"/>
  <c r="BB366" i="8" s="1"/>
  <c r="BB367" i="8" a="1"/>
  <c r="BB367" i="8" s="1"/>
  <c r="BB368" i="8" a="1"/>
  <c r="BB368" i="8" s="1"/>
  <c r="EF368" i="8" s="1"/>
  <c r="BB369" i="8" a="1"/>
  <c r="BB369" i="8" s="1"/>
  <c r="BB370" i="8" a="1"/>
  <c r="BB370" i="8" s="1"/>
  <c r="BB371" i="8" a="1"/>
  <c r="BB371" i="8" s="1"/>
  <c r="BB372" i="8" a="1"/>
  <c r="BB372" i="8" s="1"/>
  <c r="BB373" i="8" a="1"/>
  <c r="BB373" i="8" s="1"/>
  <c r="BB374" i="8" a="1"/>
  <c r="BB374" i="8" s="1"/>
  <c r="BB375" i="8" a="1"/>
  <c r="BB375" i="8" s="1"/>
  <c r="EF375" i="8" s="1"/>
  <c r="BB376" i="8" a="1"/>
  <c r="BB376" i="8" s="1"/>
  <c r="BB377" i="8" a="1"/>
  <c r="BB377" i="8" s="1"/>
  <c r="BB378" i="8" a="1"/>
  <c r="BB378" i="8" s="1"/>
  <c r="BB379" i="8" a="1"/>
  <c r="BB379" i="8" s="1"/>
  <c r="BB380" i="8" a="1"/>
  <c r="BB380" i="8" s="1"/>
  <c r="BB381" i="8" a="1"/>
  <c r="BB381" i="8" s="1"/>
  <c r="BB382" i="8" a="1"/>
  <c r="BB382" i="8" s="1"/>
  <c r="BB383" i="8" a="1"/>
  <c r="BB383" i="8" s="1"/>
  <c r="BB384" i="8" a="1"/>
  <c r="BB384" i="8" s="1"/>
  <c r="BB385" i="8" a="1"/>
  <c r="BB385" i="8" s="1"/>
  <c r="BB386" i="8" a="1"/>
  <c r="BB386" i="8" s="1"/>
  <c r="BB387" i="8" a="1"/>
  <c r="BB387" i="8" s="1"/>
  <c r="EF387" i="8" s="1"/>
  <c r="BB388" i="8" a="1"/>
  <c r="BB388" i="8" s="1"/>
  <c r="BB389" i="8" a="1"/>
  <c r="BB389" i="8" s="1"/>
  <c r="BB390" i="8" a="1"/>
  <c r="BB390" i="8" s="1"/>
  <c r="BB391" i="8" a="1"/>
  <c r="BB391" i="8" s="1"/>
  <c r="BB392" i="8" a="1"/>
  <c r="BB392" i="8" s="1"/>
  <c r="BB393" i="8" a="1"/>
  <c r="BB393" i="8" s="1"/>
  <c r="BB394" i="8" a="1"/>
  <c r="BB394" i="8" s="1"/>
  <c r="EF394" i="8" s="1"/>
  <c r="BB395" i="8" a="1"/>
  <c r="BB395" i="8" s="1"/>
  <c r="BB396" i="8" a="1"/>
  <c r="BB396" i="8" s="1"/>
  <c r="BB397" i="8" a="1"/>
  <c r="BB397" i="8" s="1"/>
  <c r="BB398" i="8" a="1"/>
  <c r="BB398" i="8" s="1"/>
  <c r="BB399" i="8" a="1"/>
  <c r="BB399" i="8" s="1"/>
  <c r="BB400" i="8" a="1"/>
  <c r="BB400" i="8" s="1"/>
  <c r="BB401" i="8" a="1"/>
  <c r="BB401" i="8" s="1"/>
  <c r="BB402" i="8" a="1"/>
  <c r="BB402" i="8" s="1"/>
  <c r="BB403" i="8" a="1"/>
  <c r="BB403" i="8" s="1"/>
  <c r="BB404" i="8" a="1"/>
  <c r="BB404" i="8" s="1"/>
  <c r="BB405" i="8" a="1"/>
  <c r="BB405" i="8" s="1"/>
  <c r="BB406" i="8" a="1"/>
  <c r="BB406" i="8" s="1"/>
  <c r="EF406" i="8" s="1"/>
  <c r="BB407" i="8" a="1"/>
  <c r="BB407" i="8" s="1"/>
  <c r="BB408" i="8" a="1"/>
  <c r="BB408" i="8" s="1"/>
  <c r="BB409" i="8" a="1"/>
  <c r="BB409" i="8" s="1"/>
  <c r="BB410" i="8" a="1"/>
  <c r="BB410" i="8" s="1"/>
  <c r="BB411" i="8" a="1"/>
  <c r="BB411" i="8" s="1"/>
  <c r="BB412" i="8" a="1"/>
  <c r="BB412" i="8" s="1"/>
  <c r="BB413" i="8" a="1"/>
  <c r="BB413" i="8" s="1"/>
  <c r="BB414" i="8" a="1"/>
  <c r="BB414" i="8" s="1"/>
  <c r="BB415" i="8" a="1"/>
  <c r="BB415" i="8" s="1"/>
  <c r="EF415" i="8" s="1"/>
  <c r="BB416" i="8" a="1"/>
  <c r="BB416" i="8" s="1"/>
  <c r="BB417" i="8" a="1"/>
  <c r="BB417" i="8" s="1"/>
  <c r="BB418" i="8" a="1"/>
  <c r="BB418" i="8" s="1"/>
  <c r="BB419" i="8" a="1"/>
  <c r="BB419" i="8" s="1"/>
  <c r="BB420" i="8" a="1"/>
  <c r="BB420" i="8" s="1"/>
  <c r="BB421" i="8" a="1"/>
  <c r="BB421" i="8" s="1"/>
  <c r="BB422" i="8" a="1"/>
  <c r="BB422" i="8" s="1"/>
  <c r="BB423" i="8" a="1"/>
  <c r="BB423" i="8" s="1"/>
  <c r="BB424" i="8" a="1"/>
  <c r="BB424" i="8" s="1"/>
  <c r="BB425" i="8" a="1"/>
  <c r="BB425" i="8" s="1"/>
  <c r="BB426" i="8" a="1"/>
  <c r="BB426" i="8" s="1"/>
  <c r="BB427" i="8" a="1"/>
  <c r="BB427" i="8" s="1"/>
  <c r="BB428" i="8" a="1"/>
  <c r="BB428" i="8" s="1"/>
  <c r="EF428" i="8" s="1"/>
  <c r="BB429" i="8" a="1"/>
  <c r="BB429" i="8" s="1"/>
  <c r="BB430" i="8" a="1"/>
  <c r="BB430" i="8" s="1"/>
  <c r="BB431" i="8" a="1"/>
  <c r="BB431" i="8" s="1"/>
  <c r="BB432" i="8" a="1"/>
  <c r="BB432" i="8" s="1"/>
  <c r="BB433" i="8" a="1"/>
  <c r="BB433" i="8" s="1"/>
  <c r="BB434" i="8" a="1"/>
  <c r="BB434" i="8" s="1"/>
  <c r="BB435" i="8" a="1"/>
  <c r="BB435" i="8" s="1"/>
  <c r="BB436" i="8" a="1"/>
  <c r="BB436" i="8" s="1"/>
  <c r="BB437" i="8" a="1"/>
  <c r="BB437" i="8" s="1"/>
  <c r="BB438" i="8" a="1"/>
  <c r="BB438" i="8" s="1"/>
  <c r="EF438" i="8" s="1"/>
  <c r="BB439" i="8" a="1"/>
  <c r="BB439" i="8" s="1"/>
  <c r="BB440" i="8" a="1"/>
  <c r="BB440" i="8" s="1"/>
  <c r="BB441" i="8" a="1"/>
  <c r="BB441" i="8" s="1"/>
  <c r="BB442" i="8" a="1"/>
  <c r="BB442" i="8" s="1"/>
  <c r="BB443" i="8" a="1"/>
  <c r="BB443" i="8" s="1"/>
  <c r="BB444" i="8" a="1"/>
  <c r="BB444" i="8" s="1"/>
  <c r="BB445" i="8" a="1"/>
  <c r="BB445" i="8" s="1"/>
  <c r="BB446" i="8" a="1"/>
  <c r="BB446" i="8" s="1"/>
  <c r="BB447" i="8" a="1"/>
  <c r="BB447" i="8" s="1"/>
  <c r="BB448" i="8" a="1"/>
  <c r="BB448" i="8" s="1"/>
  <c r="BB449" i="8" a="1"/>
  <c r="BB449" i="8" s="1"/>
  <c r="BB450" i="8" a="1"/>
  <c r="BB450" i="8" s="1"/>
  <c r="BB451" i="8" a="1"/>
  <c r="BB451" i="8" s="1"/>
  <c r="BB452" i="8" a="1"/>
  <c r="BB452" i="8" s="1"/>
  <c r="BB453" i="8" a="1"/>
  <c r="BB453" i="8" s="1"/>
  <c r="BB454" i="8" a="1"/>
  <c r="BB454" i="8" s="1"/>
  <c r="BB455" i="8" a="1"/>
  <c r="BB455" i="8" s="1"/>
  <c r="BB456" i="8" a="1"/>
  <c r="BB456" i="8" s="1"/>
  <c r="BB457" i="8" a="1"/>
  <c r="BB457" i="8" s="1"/>
  <c r="BB458" i="8" a="1"/>
  <c r="BB458" i="8" s="1"/>
  <c r="BB459" i="8" a="1"/>
  <c r="BB459" i="8" s="1"/>
  <c r="BB460" i="8" a="1"/>
  <c r="BB460" i="8" s="1"/>
  <c r="BB461" i="8" a="1"/>
  <c r="BB461" i="8" s="1"/>
  <c r="BB462" i="8" a="1"/>
  <c r="BB462" i="8" s="1"/>
  <c r="BB463" i="8" a="1"/>
  <c r="BB463" i="8" s="1"/>
  <c r="BB464" i="8" a="1"/>
  <c r="BB464" i="8" s="1"/>
  <c r="BB465" i="8" a="1"/>
  <c r="BB465" i="8" s="1"/>
  <c r="BB466" i="8" a="1"/>
  <c r="BB466" i="8" s="1"/>
  <c r="BB467" i="8" a="1"/>
  <c r="BB467" i="8" s="1"/>
  <c r="BB468" i="8" a="1"/>
  <c r="BB468" i="8" s="1"/>
  <c r="BB469" i="8" a="1"/>
  <c r="BB469" i="8" s="1"/>
  <c r="BB470" i="8" a="1"/>
  <c r="BB470" i="8" s="1"/>
  <c r="BB471" i="8" a="1"/>
  <c r="BB471" i="8" s="1"/>
  <c r="BB472" i="8" a="1"/>
  <c r="BB472" i="8" s="1"/>
  <c r="BB473" i="8" a="1"/>
  <c r="BB473" i="8" s="1"/>
  <c r="BB474" i="8" a="1"/>
  <c r="BB474" i="8" s="1"/>
  <c r="BB475" i="8" a="1"/>
  <c r="BB475" i="8" s="1"/>
  <c r="BB476" i="8" a="1"/>
  <c r="BB476" i="8" s="1"/>
  <c r="BB477" i="8" a="1"/>
  <c r="BB477" i="8" s="1"/>
  <c r="BB478" i="8" a="1"/>
  <c r="BB478" i="8" s="1"/>
  <c r="BB479" i="8" a="1"/>
  <c r="BB479" i="8" s="1"/>
  <c r="BB480" i="8" a="1"/>
  <c r="BB480" i="8" s="1"/>
  <c r="BB481" i="8" a="1"/>
  <c r="BB481" i="8" s="1"/>
  <c r="BB482" i="8" a="1"/>
  <c r="BB482" i="8" s="1"/>
  <c r="EF482" i="8" s="1"/>
  <c r="BB483" i="8" a="1"/>
  <c r="BB483" i="8" s="1"/>
  <c r="BB484" i="8" a="1"/>
  <c r="BB484" i="8" s="1"/>
  <c r="BB485" i="8" a="1"/>
  <c r="BB485" i="8" s="1"/>
  <c r="BB486" i="8" a="1"/>
  <c r="BB486" i="8" s="1"/>
  <c r="BB487" i="8" a="1"/>
  <c r="BB487" i="8" s="1"/>
  <c r="BB488" i="8" a="1"/>
  <c r="BB488" i="8" s="1"/>
  <c r="BB489" i="8" a="1"/>
  <c r="BB489" i="8" s="1"/>
  <c r="BB490" i="8" a="1"/>
  <c r="BB490" i="8" s="1"/>
  <c r="BB491" i="8" a="1"/>
  <c r="BB491" i="8" s="1"/>
  <c r="BB492" i="8" a="1"/>
  <c r="BB492" i="8" s="1"/>
  <c r="BB493" i="8" a="1"/>
  <c r="BB493" i="8" s="1"/>
  <c r="BB494" i="8" a="1"/>
  <c r="BB494" i="8" s="1"/>
  <c r="BB495" i="8" a="1"/>
  <c r="BB495" i="8" s="1"/>
  <c r="BB496" i="8" a="1"/>
  <c r="BB496" i="8" s="1"/>
  <c r="BB497" i="8" a="1"/>
  <c r="BB497" i="8" s="1"/>
  <c r="BB498" i="8" a="1"/>
  <c r="BB498" i="8" s="1"/>
  <c r="BB499" i="8" a="1"/>
  <c r="BB499" i="8" s="1"/>
  <c r="BB500" i="8" a="1"/>
  <c r="BB500" i="8" s="1"/>
  <c r="BB501" i="8" a="1"/>
  <c r="BB501" i="8" s="1"/>
  <c r="BB502" i="8" a="1"/>
  <c r="BB502" i="8" s="1"/>
  <c r="BB503" i="8" a="1"/>
  <c r="BB503" i="8" s="1"/>
  <c r="BB504" i="8" a="1"/>
  <c r="BB504" i="8" s="1"/>
  <c r="BB505" i="8" a="1"/>
  <c r="BB505" i="8" s="1"/>
  <c r="BB506" i="8" a="1"/>
  <c r="BB506" i="8" s="1"/>
  <c r="BB507" i="8" a="1"/>
  <c r="BB507" i="8" s="1"/>
  <c r="BB508" i="8" a="1"/>
  <c r="BB508" i="8" s="1"/>
  <c r="BB509" i="8" a="1"/>
  <c r="BB509" i="8" s="1"/>
  <c r="BB510" i="8" a="1"/>
  <c r="BB510" i="8" s="1"/>
  <c r="BB511" i="8" a="1"/>
  <c r="BB511" i="8" s="1"/>
  <c r="BB512" i="8" a="1"/>
  <c r="BB512" i="8" s="1"/>
  <c r="BC4" i="8" a="1"/>
  <c r="BC4" i="8" s="1"/>
  <c r="BB4" i="8" a="1"/>
  <c r="BB4" i="8" s="1"/>
  <c r="AB5" i="8" a="1"/>
  <c r="AB5" i="8" s="1"/>
  <c r="AB6" i="8" a="1"/>
  <c r="AB6" i="8" s="1"/>
  <c r="AB7" i="8" a="1"/>
  <c r="AB7" i="8" s="1"/>
  <c r="AB8" i="8" a="1"/>
  <c r="AB8" i="8" s="1"/>
  <c r="AB9" i="8" a="1"/>
  <c r="AB9" i="8" s="1"/>
  <c r="AB10" i="8" a="1"/>
  <c r="AB10" i="8" s="1"/>
  <c r="ED10" i="8" s="1"/>
  <c r="AB11" i="8" a="1"/>
  <c r="AB11" i="8" s="1"/>
  <c r="ED11" i="8" s="1"/>
  <c r="AB12" i="8" a="1"/>
  <c r="AB12" i="8" s="1"/>
  <c r="AB13" i="8" a="1"/>
  <c r="AB13" i="8" s="1"/>
  <c r="AB14" i="8" a="1"/>
  <c r="AB14" i="8" s="1"/>
  <c r="AB15" i="8" a="1"/>
  <c r="AB15" i="8" s="1"/>
  <c r="AB16" i="8" a="1"/>
  <c r="AB16" i="8" s="1"/>
  <c r="AB17" i="8" a="1"/>
  <c r="AB17" i="8" s="1"/>
  <c r="AB18" i="8" a="1"/>
  <c r="AB18" i="8" s="1"/>
  <c r="AB19" i="8" a="1"/>
  <c r="AB19" i="8" s="1"/>
  <c r="AB20" i="8" a="1"/>
  <c r="AB20" i="8" s="1"/>
  <c r="AB21" i="8" a="1"/>
  <c r="AB21" i="8" s="1"/>
  <c r="AB22" i="8" a="1"/>
  <c r="AB22" i="8" s="1"/>
  <c r="ED22" i="8" s="1"/>
  <c r="AB23" i="8" a="1"/>
  <c r="AB23" i="8" s="1"/>
  <c r="ED23" i="8" s="1"/>
  <c r="AB24" i="8" a="1"/>
  <c r="AB24" i="8" s="1"/>
  <c r="AB25" i="8" a="1"/>
  <c r="AB25" i="8" s="1"/>
  <c r="AB26" i="8" a="1"/>
  <c r="AB26" i="8" s="1"/>
  <c r="AB27" i="8" a="1"/>
  <c r="AB27" i="8" s="1"/>
  <c r="AB28" i="8" a="1"/>
  <c r="AB28" i="8" s="1"/>
  <c r="AB29" i="8" a="1"/>
  <c r="AB29" i="8" s="1"/>
  <c r="AB30" i="8" a="1"/>
  <c r="AB30" i="8" s="1"/>
  <c r="AB31" i="8" a="1"/>
  <c r="AB31" i="8" s="1"/>
  <c r="AB32" i="8" a="1"/>
  <c r="AB32" i="8" s="1"/>
  <c r="AB33" i="8" a="1"/>
  <c r="AB33" i="8" s="1"/>
  <c r="AB34" i="8" a="1"/>
  <c r="AB34" i="8" s="1"/>
  <c r="ED34" i="8" s="1"/>
  <c r="AB35" i="8" a="1"/>
  <c r="AB35" i="8" s="1"/>
  <c r="ED35" i="8" s="1"/>
  <c r="AB36" i="8" a="1"/>
  <c r="AB36" i="8" s="1"/>
  <c r="AB37" i="8" a="1"/>
  <c r="AB37" i="8" s="1"/>
  <c r="AB38" i="8" a="1"/>
  <c r="AB38" i="8" s="1"/>
  <c r="AB39" i="8" a="1"/>
  <c r="AB39" i="8" s="1"/>
  <c r="AB40" i="8" a="1"/>
  <c r="AB40" i="8" s="1"/>
  <c r="AB41" i="8" a="1"/>
  <c r="AB41" i="8" s="1"/>
  <c r="AB42" i="8" a="1"/>
  <c r="AB42" i="8" s="1"/>
  <c r="AB43" i="8" a="1"/>
  <c r="AB43" i="8" s="1"/>
  <c r="AB44" i="8" a="1"/>
  <c r="AB44" i="8" s="1"/>
  <c r="AB45" i="8" a="1"/>
  <c r="AB45" i="8" s="1"/>
  <c r="AB46" i="8" a="1"/>
  <c r="AB46" i="8" s="1"/>
  <c r="ED46" i="8" s="1"/>
  <c r="AB47" i="8" a="1"/>
  <c r="AB47" i="8" s="1"/>
  <c r="ED47" i="8" s="1"/>
  <c r="AB48" i="8" a="1"/>
  <c r="AB48" i="8" s="1"/>
  <c r="AB49" i="8" a="1"/>
  <c r="AB49" i="8" s="1"/>
  <c r="AB50" i="8" a="1"/>
  <c r="AB50" i="8" s="1"/>
  <c r="AB51" i="8" a="1"/>
  <c r="AB51" i="8" s="1"/>
  <c r="AB52" i="8" a="1"/>
  <c r="AB52" i="8" s="1"/>
  <c r="AB53" i="8" a="1"/>
  <c r="AB53" i="8" s="1"/>
  <c r="AB54" i="8" a="1"/>
  <c r="AB54" i="8" s="1"/>
  <c r="AB55" i="8" a="1"/>
  <c r="AB55" i="8" s="1"/>
  <c r="AB56" i="8" a="1"/>
  <c r="AB56" i="8" s="1"/>
  <c r="AB57" i="8" a="1"/>
  <c r="AB57" i="8" s="1"/>
  <c r="AB58" i="8" a="1"/>
  <c r="AB58" i="8" s="1"/>
  <c r="ED58" i="8" s="1"/>
  <c r="AB59" i="8" a="1"/>
  <c r="AB59" i="8" s="1"/>
  <c r="ED59" i="8" s="1"/>
  <c r="AB60" i="8" a="1"/>
  <c r="AB60" i="8" s="1"/>
  <c r="AB61" i="8" a="1"/>
  <c r="AB61" i="8" s="1"/>
  <c r="AB62" i="8" a="1"/>
  <c r="AB62" i="8" s="1"/>
  <c r="AB63" i="8" a="1"/>
  <c r="AB63" i="8" s="1"/>
  <c r="AB64" i="8" a="1"/>
  <c r="AB64" i="8" s="1"/>
  <c r="AB65" i="8" a="1"/>
  <c r="AB65" i="8" s="1"/>
  <c r="AB66" i="8" a="1"/>
  <c r="AB66" i="8" s="1"/>
  <c r="AB67" i="8" a="1"/>
  <c r="AB67" i="8" s="1"/>
  <c r="AB68" i="8" a="1"/>
  <c r="AB68" i="8" s="1"/>
  <c r="AB69" i="8" a="1"/>
  <c r="AB69" i="8" s="1"/>
  <c r="AB70" i="8" a="1"/>
  <c r="AB70" i="8" s="1"/>
  <c r="ED70" i="8" s="1"/>
  <c r="AB71" i="8" a="1"/>
  <c r="AB71" i="8" s="1"/>
  <c r="ED71" i="8" s="1"/>
  <c r="AB72" i="8" a="1"/>
  <c r="AB72" i="8" s="1"/>
  <c r="AB73" i="8" a="1"/>
  <c r="AB73" i="8" s="1"/>
  <c r="AB74" i="8" a="1"/>
  <c r="AB74" i="8" s="1"/>
  <c r="AB75" i="8" a="1"/>
  <c r="AB75" i="8" s="1"/>
  <c r="AB76" i="8" a="1"/>
  <c r="AB76" i="8" s="1"/>
  <c r="AB77" i="8" a="1"/>
  <c r="AB77" i="8" s="1"/>
  <c r="AB78" i="8" a="1"/>
  <c r="AB78" i="8" s="1"/>
  <c r="AB79" i="8" a="1"/>
  <c r="AB79" i="8" s="1"/>
  <c r="AB80" i="8" a="1"/>
  <c r="AB80" i="8" s="1"/>
  <c r="AB81" i="8" a="1"/>
  <c r="AB81" i="8" s="1"/>
  <c r="AB82" i="8" a="1"/>
  <c r="AB82" i="8" s="1"/>
  <c r="ED82" i="8" s="1"/>
  <c r="AB83" i="8" a="1"/>
  <c r="AB83" i="8" s="1"/>
  <c r="ED83" i="8" s="1"/>
  <c r="AB84" i="8" a="1"/>
  <c r="AB84" i="8" s="1"/>
  <c r="AB85" i="8" a="1"/>
  <c r="AB85" i="8" s="1"/>
  <c r="AB86" i="8" a="1"/>
  <c r="AB86" i="8" s="1"/>
  <c r="AB87" i="8" a="1"/>
  <c r="AB87" i="8" s="1"/>
  <c r="AB88" i="8" a="1"/>
  <c r="AB88" i="8" s="1"/>
  <c r="AB89" i="8" a="1"/>
  <c r="AB89" i="8" s="1"/>
  <c r="AB90" i="8" a="1"/>
  <c r="AB90" i="8" s="1"/>
  <c r="AB91" i="8" a="1"/>
  <c r="AB91" i="8" s="1"/>
  <c r="AB92" i="8" a="1"/>
  <c r="AB92" i="8" s="1"/>
  <c r="AB93" i="8" a="1"/>
  <c r="AB93" i="8" s="1"/>
  <c r="AB94" i="8" a="1"/>
  <c r="AB94" i="8" s="1"/>
  <c r="ED94" i="8" s="1"/>
  <c r="AB95" i="8" a="1"/>
  <c r="AB95" i="8" s="1"/>
  <c r="ED95" i="8" s="1"/>
  <c r="AB96" i="8" a="1"/>
  <c r="AB96" i="8" s="1"/>
  <c r="AB97" i="8" a="1"/>
  <c r="AB97" i="8" s="1"/>
  <c r="AB98" i="8" a="1"/>
  <c r="AB98" i="8" s="1"/>
  <c r="AB99" i="8" a="1"/>
  <c r="AB99" i="8" s="1"/>
  <c r="AB100" i="8" a="1"/>
  <c r="AB100" i="8" s="1"/>
  <c r="AB101" i="8" a="1"/>
  <c r="AB101" i="8" s="1"/>
  <c r="AB102" i="8" a="1"/>
  <c r="AB102" i="8" s="1"/>
  <c r="AB103" i="8" a="1"/>
  <c r="AB103" i="8" s="1"/>
  <c r="AB104" i="8" a="1"/>
  <c r="AB104" i="8" s="1"/>
  <c r="AB105" i="8" a="1"/>
  <c r="AB105" i="8" s="1"/>
  <c r="AB106" i="8" a="1"/>
  <c r="AB106" i="8" s="1"/>
  <c r="ED106" i="8" s="1"/>
  <c r="AB107" i="8" a="1"/>
  <c r="AB107" i="8" s="1"/>
  <c r="ED107" i="8" s="1"/>
  <c r="AB108" i="8" a="1"/>
  <c r="AB108" i="8" s="1"/>
  <c r="AB109" i="8" a="1"/>
  <c r="AB109" i="8" s="1"/>
  <c r="AB110" i="8" a="1"/>
  <c r="AB110" i="8" s="1"/>
  <c r="AB111" i="8" a="1"/>
  <c r="AB111" i="8" s="1"/>
  <c r="AB112" i="8" a="1"/>
  <c r="AB112" i="8" s="1"/>
  <c r="AB113" i="8" a="1"/>
  <c r="AB113" i="8" s="1"/>
  <c r="AB114" i="8" a="1"/>
  <c r="AB114" i="8" s="1"/>
  <c r="AB115" i="8" a="1"/>
  <c r="AB115" i="8" s="1"/>
  <c r="AB116" i="8" a="1"/>
  <c r="AB116" i="8" s="1"/>
  <c r="AB117" i="8" a="1"/>
  <c r="AB117" i="8" s="1"/>
  <c r="AB118" i="8" a="1"/>
  <c r="AB118" i="8" s="1"/>
  <c r="AB119" i="8" a="1"/>
  <c r="AB119" i="8" s="1"/>
  <c r="ED119" i="8" s="1"/>
  <c r="AB120" i="8" a="1"/>
  <c r="AB120" i="8" s="1"/>
  <c r="AB121" i="8" a="1"/>
  <c r="AB121" i="8" s="1"/>
  <c r="AB122" i="8" a="1"/>
  <c r="AB122" i="8" s="1"/>
  <c r="AB123" i="8" a="1"/>
  <c r="AB123" i="8" s="1"/>
  <c r="AB124" i="8" a="1"/>
  <c r="AB124" i="8" s="1"/>
  <c r="AB125" i="8" a="1"/>
  <c r="AB125" i="8" s="1"/>
  <c r="AB126" i="8" a="1"/>
  <c r="AB126" i="8" s="1"/>
  <c r="AB127" i="8" a="1"/>
  <c r="AB127" i="8" s="1"/>
  <c r="AB128" i="8" a="1"/>
  <c r="AB128" i="8" s="1"/>
  <c r="AB129" i="8" a="1"/>
  <c r="AB129" i="8" s="1"/>
  <c r="AB130" i="8" a="1"/>
  <c r="AB130" i="8" s="1"/>
  <c r="AB131" i="8" a="1"/>
  <c r="AB131" i="8" s="1"/>
  <c r="ED131" i="8" s="1"/>
  <c r="AB132" i="8" a="1"/>
  <c r="AB132" i="8" s="1"/>
  <c r="AB133" i="8" a="1"/>
  <c r="AB133" i="8" s="1"/>
  <c r="AB134" i="8" a="1"/>
  <c r="AB134" i="8" s="1"/>
  <c r="AB135" i="8" a="1"/>
  <c r="AB135" i="8" s="1"/>
  <c r="AB136" i="8" a="1"/>
  <c r="AB136" i="8" s="1"/>
  <c r="AB137" i="8" a="1"/>
  <c r="AB137" i="8" s="1"/>
  <c r="AB138" i="8" a="1"/>
  <c r="AB138" i="8" s="1"/>
  <c r="AB139" i="8" a="1"/>
  <c r="AB139" i="8" s="1"/>
  <c r="AB140" i="8" a="1"/>
  <c r="AB140" i="8" s="1"/>
  <c r="AB141" i="8" a="1"/>
  <c r="AB141" i="8" s="1"/>
  <c r="AB142" i="8" a="1"/>
  <c r="AB142" i="8" s="1"/>
  <c r="AB143" i="8" a="1"/>
  <c r="AB143" i="8" s="1"/>
  <c r="ED143" i="8" s="1"/>
  <c r="AB144" i="8" a="1"/>
  <c r="AB144" i="8" s="1"/>
  <c r="AB145" i="8" a="1"/>
  <c r="AB145" i="8" s="1"/>
  <c r="AB146" i="8" a="1"/>
  <c r="AB146" i="8" s="1"/>
  <c r="AB147" i="8" a="1"/>
  <c r="AB147" i="8" s="1"/>
  <c r="AB148" i="8" a="1"/>
  <c r="AB148" i="8" s="1"/>
  <c r="AB149" i="8" a="1"/>
  <c r="AB149" i="8" s="1"/>
  <c r="AB150" i="8" a="1"/>
  <c r="AB150" i="8" s="1"/>
  <c r="AB151" i="8" a="1"/>
  <c r="AB151" i="8" s="1"/>
  <c r="AB152" i="8" a="1"/>
  <c r="AB152" i="8" s="1"/>
  <c r="AB153" i="8" a="1"/>
  <c r="AB153" i="8" s="1"/>
  <c r="AB154" i="8" a="1"/>
  <c r="AB154" i="8" s="1"/>
  <c r="AB155" i="8" a="1"/>
  <c r="AB155" i="8" s="1"/>
  <c r="ED155" i="8" s="1"/>
  <c r="AB156" i="8" a="1"/>
  <c r="AB156" i="8" s="1"/>
  <c r="AB157" i="8" a="1"/>
  <c r="AB157" i="8" s="1"/>
  <c r="AB158" i="8" a="1"/>
  <c r="AB158" i="8" s="1"/>
  <c r="AB159" i="8" a="1"/>
  <c r="AB159" i="8" s="1"/>
  <c r="AB160" i="8" a="1"/>
  <c r="AB160" i="8" s="1"/>
  <c r="AB161" i="8" a="1"/>
  <c r="AB161" i="8" s="1"/>
  <c r="AB162" i="8" a="1"/>
  <c r="AB162" i="8" s="1"/>
  <c r="AB163" i="8" a="1"/>
  <c r="AB163" i="8" s="1"/>
  <c r="AB164" i="8" a="1"/>
  <c r="AB164" i="8" s="1"/>
  <c r="AB165" i="8" a="1"/>
  <c r="AB165" i="8" s="1"/>
  <c r="AB166" i="8" a="1"/>
  <c r="AB166" i="8" s="1"/>
  <c r="AB167" i="8" a="1"/>
  <c r="AB167" i="8" s="1"/>
  <c r="ED167" i="8" s="1"/>
  <c r="AB168" i="8" a="1"/>
  <c r="AB168" i="8" s="1"/>
  <c r="AB169" i="8" a="1"/>
  <c r="AB169" i="8" s="1"/>
  <c r="AB170" i="8" a="1"/>
  <c r="AB170" i="8" s="1"/>
  <c r="AB171" i="8" a="1"/>
  <c r="AB171" i="8" s="1"/>
  <c r="AB172" i="8" a="1"/>
  <c r="AB172" i="8" s="1"/>
  <c r="AB173" i="8" a="1"/>
  <c r="AB173" i="8" s="1"/>
  <c r="AB174" i="8" a="1"/>
  <c r="AB174" i="8" s="1"/>
  <c r="AB175" i="8" a="1"/>
  <c r="AB175" i="8" s="1"/>
  <c r="AB176" i="8" a="1"/>
  <c r="AB176" i="8" s="1"/>
  <c r="AB177" i="8" a="1"/>
  <c r="AB177" i="8" s="1"/>
  <c r="AB178" i="8" a="1"/>
  <c r="AB178" i="8" s="1"/>
  <c r="AB179" i="8" a="1"/>
  <c r="AB179" i="8" s="1"/>
  <c r="ED179" i="8" s="1"/>
  <c r="AB180" i="8" a="1"/>
  <c r="AB180" i="8" s="1"/>
  <c r="AB181" i="8" a="1"/>
  <c r="AB181" i="8" s="1"/>
  <c r="AB182" i="8" a="1"/>
  <c r="AB182" i="8" s="1"/>
  <c r="AB183" i="8" a="1"/>
  <c r="AB183" i="8" s="1"/>
  <c r="AB184" i="8" a="1"/>
  <c r="AB184" i="8" s="1"/>
  <c r="AB185" i="8" a="1"/>
  <c r="AB185" i="8" s="1"/>
  <c r="AB186" i="8" a="1"/>
  <c r="AB186" i="8" s="1"/>
  <c r="AB187" i="8" a="1"/>
  <c r="AB187" i="8" s="1"/>
  <c r="AB188" i="8" a="1"/>
  <c r="AB188" i="8" s="1"/>
  <c r="AB189" i="8" a="1"/>
  <c r="AB189" i="8" s="1"/>
  <c r="AB190" i="8" a="1"/>
  <c r="AB190" i="8" s="1"/>
  <c r="AB191" i="8" a="1"/>
  <c r="AB191" i="8" s="1"/>
  <c r="ED191" i="8" s="1"/>
  <c r="AB192" i="8" a="1"/>
  <c r="AB192" i="8" s="1"/>
  <c r="AB193" i="8" a="1"/>
  <c r="AB193" i="8" s="1"/>
  <c r="AB194" i="8" a="1"/>
  <c r="AB194" i="8" s="1"/>
  <c r="AB195" i="8" a="1"/>
  <c r="AB195" i="8" s="1"/>
  <c r="AB196" i="8" a="1"/>
  <c r="AB196" i="8" s="1"/>
  <c r="AB197" i="8" a="1"/>
  <c r="AB197" i="8" s="1"/>
  <c r="AB198" i="8" a="1"/>
  <c r="AB198" i="8" s="1"/>
  <c r="AB199" i="8" a="1"/>
  <c r="AB199" i="8" s="1"/>
  <c r="AB200" i="8" a="1"/>
  <c r="AB200" i="8" s="1"/>
  <c r="AB201" i="8" a="1"/>
  <c r="AB201" i="8" s="1"/>
  <c r="AB202" i="8" a="1"/>
  <c r="AB202" i="8" s="1"/>
  <c r="AB203" i="8" a="1"/>
  <c r="AB203" i="8" s="1"/>
  <c r="ED203" i="8" s="1"/>
  <c r="AB204" i="8" a="1"/>
  <c r="AB204" i="8" s="1"/>
  <c r="AB205" i="8" a="1"/>
  <c r="AB205" i="8" s="1"/>
  <c r="AB206" i="8" a="1"/>
  <c r="AB206" i="8" s="1"/>
  <c r="AB207" i="8" a="1"/>
  <c r="AB207" i="8" s="1"/>
  <c r="AB208" i="8" a="1"/>
  <c r="AB208" i="8" s="1"/>
  <c r="AB209" i="8" a="1"/>
  <c r="AB209" i="8" s="1"/>
  <c r="AB210" i="8" a="1"/>
  <c r="AB210" i="8" s="1"/>
  <c r="AB211" i="8" a="1"/>
  <c r="AB211" i="8" s="1"/>
  <c r="AB212" i="8" a="1"/>
  <c r="AB212" i="8" s="1"/>
  <c r="AB213" i="8" a="1"/>
  <c r="AB213" i="8" s="1"/>
  <c r="AB214" i="8" a="1"/>
  <c r="AB214" i="8" s="1"/>
  <c r="AB215" i="8" a="1"/>
  <c r="AB215" i="8" s="1"/>
  <c r="ED215" i="8" s="1"/>
  <c r="AB216" i="8" a="1"/>
  <c r="AB216" i="8" s="1"/>
  <c r="AB217" i="8" a="1"/>
  <c r="AB217" i="8" s="1"/>
  <c r="AB218" i="8" a="1"/>
  <c r="AB218" i="8" s="1"/>
  <c r="AB219" i="8" a="1"/>
  <c r="AB219" i="8" s="1"/>
  <c r="AB220" i="8" a="1"/>
  <c r="AB220" i="8" s="1"/>
  <c r="AB221" i="8" a="1"/>
  <c r="AB221" i="8" s="1"/>
  <c r="AB222" i="8" a="1"/>
  <c r="AB222" i="8" s="1"/>
  <c r="AB223" i="8" a="1"/>
  <c r="AB223" i="8" s="1"/>
  <c r="AB224" i="8" a="1"/>
  <c r="AB224" i="8" s="1"/>
  <c r="AB225" i="8" a="1"/>
  <c r="AB225" i="8" s="1"/>
  <c r="AB226" i="8" a="1"/>
  <c r="AB226" i="8" s="1"/>
  <c r="AB227" i="8" a="1"/>
  <c r="AB227" i="8" s="1"/>
  <c r="ED227" i="8" s="1"/>
  <c r="AB228" i="8" a="1"/>
  <c r="AB228" i="8" s="1"/>
  <c r="AB229" i="8" a="1"/>
  <c r="AB229" i="8" s="1"/>
  <c r="AB230" i="8" a="1"/>
  <c r="AB230" i="8" s="1"/>
  <c r="AB231" i="8" a="1"/>
  <c r="AB231" i="8" s="1"/>
  <c r="AB232" i="8" a="1"/>
  <c r="AB232" i="8" s="1"/>
  <c r="AB233" i="8" a="1"/>
  <c r="AB233" i="8" s="1"/>
  <c r="AB234" i="8" a="1"/>
  <c r="AB234" i="8" s="1"/>
  <c r="AB235" i="8" a="1"/>
  <c r="AB235" i="8" s="1"/>
  <c r="AB236" i="8" a="1"/>
  <c r="AB236" i="8" s="1"/>
  <c r="AB237" i="8" a="1"/>
  <c r="AB237" i="8" s="1"/>
  <c r="AB238" i="8" a="1"/>
  <c r="AB238" i="8" s="1"/>
  <c r="AB239" i="8" a="1"/>
  <c r="AB239" i="8" s="1"/>
  <c r="ED239" i="8" s="1"/>
  <c r="AB240" i="8" a="1"/>
  <c r="AB240" i="8" s="1"/>
  <c r="AB241" i="8" a="1"/>
  <c r="AB241" i="8" s="1"/>
  <c r="AB242" i="8" a="1"/>
  <c r="AB242" i="8" s="1"/>
  <c r="AB243" i="8" a="1"/>
  <c r="AB243" i="8" s="1"/>
  <c r="AB244" i="8" a="1"/>
  <c r="AB244" i="8" s="1"/>
  <c r="AB245" i="8" a="1"/>
  <c r="AB245" i="8" s="1"/>
  <c r="AB246" i="8" a="1"/>
  <c r="AB246" i="8" s="1"/>
  <c r="AB247" i="8" a="1"/>
  <c r="AB247" i="8" s="1"/>
  <c r="AB248" i="8" a="1"/>
  <c r="AB248" i="8" s="1"/>
  <c r="AB249" i="8" a="1"/>
  <c r="AB249" i="8" s="1"/>
  <c r="AB250" i="8" a="1"/>
  <c r="AB250" i="8" s="1"/>
  <c r="AB251" i="8" a="1"/>
  <c r="AB251" i="8" s="1"/>
  <c r="ED251" i="8" s="1"/>
  <c r="AB252" i="8" a="1"/>
  <c r="AB252" i="8" s="1"/>
  <c r="AB253" i="8" a="1"/>
  <c r="AB253" i="8" s="1"/>
  <c r="AB254" i="8" a="1"/>
  <c r="AB254" i="8" s="1"/>
  <c r="AB255" i="8" a="1"/>
  <c r="AB255" i="8" s="1"/>
  <c r="AB256" i="8" a="1"/>
  <c r="AB256" i="8" s="1"/>
  <c r="AB257" i="8" a="1"/>
  <c r="AB257" i="8" s="1"/>
  <c r="AB258" i="8" a="1"/>
  <c r="AB258" i="8" s="1"/>
  <c r="AB259" i="8" a="1"/>
  <c r="AB259" i="8" s="1"/>
  <c r="AB260" i="8" a="1"/>
  <c r="AB260" i="8" s="1"/>
  <c r="AB261" i="8" a="1"/>
  <c r="AB261" i="8" s="1"/>
  <c r="AB262" i="8" a="1"/>
  <c r="AB262" i="8" s="1"/>
  <c r="AB263" i="8" a="1"/>
  <c r="AB263" i="8" s="1"/>
  <c r="ED263" i="8" s="1"/>
  <c r="AB264" i="8" a="1"/>
  <c r="AB264" i="8" s="1"/>
  <c r="AB265" i="8" a="1"/>
  <c r="AB265" i="8" s="1"/>
  <c r="AB266" i="8" a="1"/>
  <c r="AB266" i="8" s="1"/>
  <c r="AB267" i="8" a="1"/>
  <c r="AB267" i="8" s="1"/>
  <c r="AB268" i="8" a="1"/>
  <c r="AB268" i="8" s="1"/>
  <c r="AB269" i="8" a="1"/>
  <c r="AB269" i="8" s="1"/>
  <c r="AB270" i="8" a="1"/>
  <c r="AB270" i="8" s="1"/>
  <c r="AB271" i="8" a="1"/>
  <c r="AB271" i="8" s="1"/>
  <c r="AB272" i="8" a="1"/>
  <c r="AB272" i="8" s="1"/>
  <c r="AB273" i="8" a="1"/>
  <c r="AB273" i="8" s="1"/>
  <c r="AB274" i="8" a="1"/>
  <c r="AB274" i="8" s="1"/>
  <c r="AB275" i="8" a="1"/>
  <c r="AB275" i="8" s="1"/>
  <c r="AB276" i="8" a="1"/>
  <c r="AB276" i="8" s="1"/>
  <c r="AB277" i="8" a="1"/>
  <c r="AB277" i="8" s="1"/>
  <c r="AB278" i="8" a="1"/>
  <c r="AB278" i="8" s="1"/>
  <c r="AB279" i="8" a="1"/>
  <c r="AB279" i="8" s="1"/>
  <c r="AB280" i="8" a="1"/>
  <c r="AB280" i="8" s="1"/>
  <c r="AB281" i="8" a="1"/>
  <c r="AB281" i="8" s="1"/>
  <c r="AB282" i="8" a="1"/>
  <c r="AB282" i="8" s="1"/>
  <c r="AB283" i="8" a="1"/>
  <c r="AB283" i="8" s="1"/>
  <c r="AB284" i="8" a="1"/>
  <c r="AB284" i="8" s="1"/>
  <c r="AB285" i="8" a="1"/>
  <c r="AB285" i="8" s="1"/>
  <c r="AB286" i="8" a="1"/>
  <c r="AB286" i="8" s="1"/>
  <c r="AB287" i="8" a="1"/>
  <c r="AB287" i="8" s="1"/>
  <c r="AB288" i="8" a="1"/>
  <c r="AB288" i="8" s="1"/>
  <c r="AB289" i="8" a="1"/>
  <c r="AB289" i="8" s="1"/>
  <c r="AB290" i="8" a="1"/>
  <c r="AB290" i="8" s="1"/>
  <c r="AB291" i="8" a="1"/>
  <c r="AB291" i="8" s="1"/>
  <c r="AB292" i="8" a="1"/>
  <c r="AB292" i="8" s="1"/>
  <c r="AB293" i="8" a="1"/>
  <c r="AB293" i="8" s="1"/>
  <c r="AB294" i="8" a="1"/>
  <c r="AB294" i="8" s="1"/>
  <c r="AB295" i="8" a="1"/>
  <c r="AB295" i="8" s="1"/>
  <c r="AB296" i="8" a="1"/>
  <c r="AB296" i="8" s="1"/>
  <c r="AB297" i="8" a="1"/>
  <c r="AB297" i="8" s="1"/>
  <c r="AB298" i="8" a="1"/>
  <c r="AB298" i="8" s="1"/>
  <c r="AB299" i="8" a="1"/>
  <c r="AB299" i="8" s="1"/>
  <c r="AB300" i="8" a="1"/>
  <c r="AB300" i="8" s="1"/>
  <c r="AB301" i="8" a="1"/>
  <c r="AB301" i="8" s="1"/>
  <c r="AB302" i="8" a="1"/>
  <c r="AB302" i="8" s="1"/>
  <c r="AB303" i="8" a="1"/>
  <c r="AB303" i="8" s="1"/>
  <c r="AB304" i="8" a="1"/>
  <c r="AB304" i="8" s="1"/>
  <c r="AB305" i="8" a="1"/>
  <c r="AB305" i="8" s="1"/>
  <c r="AB306" i="8" a="1"/>
  <c r="AB306" i="8" s="1"/>
  <c r="AB307" i="8" a="1"/>
  <c r="AB307" i="8" s="1"/>
  <c r="AB308" i="8" a="1"/>
  <c r="AB308" i="8" s="1"/>
  <c r="AB309" i="8" a="1"/>
  <c r="AB309" i="8" s="1"/>
  <c r="AB310" i="8" a="1"/>
  <c r="AB310" i="8" s="1"/>
  <c r="AB311" i="8" a="1"/>
  <c r="AB311" i="8" s="1"/>
  <c r="AB312" i="8" a="1"/>
  <c r="AB312" i="8" s="1"/>
  <c r="AB313" i="8" a="1"/>
  <c r="AB313" i="8" s="1"/>
  <c r="AB314" i="8" a="1"/>
  <c r="AB314" i="8" s="1"/>
  <c r="AB315" i="8" a="1"/>
  <c r="AB315" i="8" s="1"/>
  <c r="AB316" i="8" a="1"/>
  <c r="AB316" i="8" s="1"/>
  <c r="AB317" i="8" a="1"/>
  <c r="AB317" i="8" s="1"/>
  <c r="AB318" i="8" a="1"/>
  <c r="AB318" i="8" s="1"/>
  <c r="AB319" i="8" a="1"/>
  <c r="AB319" i="8" s="1"/>
  <c r="AB320" i="8" a="1"/>
  <c r="AB320" i="8" s="1"/>
  <c r="AB321" i="8" a="1"/>
  <c r="AB321" i="8" s="1"/>
  <c r="AB322" i="8" a="1"/>
  <c r="AB322" i="8" s="1"/>
  <c r="AB323" i="8" a="1"/>
  <c r="AB323" i="8" s="1"/>
  <c r="AB324" i="8" a="1"/>
  <c r="AB324" i="8" s="1"/>
  <c r="AB325" i="8" a="1"/>
  <c r="AB325" i="8" s="1"/>
  <c r="AB326" i="8" a="1"/>
  <c r="AB326" i="8" s="1"/>
  <c r="AB327" i="8" a="1"/>
  <c r="AB327" i="8" s="1"/>
  <c r="AB328" i="8" a="1"/>
  <c r="AB328" i="8" s="1"/>
  <c r="AB329" i="8" a="1"/>
  <c r="AB329" i="8" s="1"/>
  <c r="AB330" i="8" a="1"/>
  <c r="AB330" i="8" s="1"/>
  <c r="AB331" i="8" a="1"/>
  <c r="AB331" i="8" s="1"/>
  <c r="AB332" i="8" a="1"/>
  <c r="AB332" i="8" s="1"/>
  <c r="AB333" i="8" a="1"/>
  <c r="AB333" i="8" s="1"/>
  <c r="AB334" i="8" a="1"/>
  <c r="AB334" i="8" s="1"/>
  <c r="AB335" i="8" a="1"/>
  <c r="AB335" i="8" s="1"/>
  <c r="AB336" i="8" a="1"/>
  <c r="AB336" i="8" s="1"/>
  <c r="AB337" i="8" a="1"/>
  <c r="AB337" i="8" s="1"/>
  <c r="AB338" i="8" a="1"/>
  <c r="AB338" i="8" s="1"/>
  <c r="AB339" i="8" a="1"/>
  <c r="AB339" i="8" s="1"/>
  <c r="AB340" i="8" a="1"/>
  <c r="AB340" i="8" s="1"/>
  <c r="AB341" i="8" a="1"/>
  <c r="AB341" i="8" s="1"/>
  <c r="AB342" i="8" a="1"/>
  <c r="AB342" i="8" s="1"/>
  <c r="AB343" i="8" a="1"/>
  <c r="AB343" i="8" s="1"/>
  <c r="AB344" i="8" a="1"/>
  <c r="AB344" i="8" s="1"/>
  <c r="AB345" i="8" a="1"/>
  <c r="AB345" i="8" s="1"/>
  <c r="AB346" i="8" a="1"/>
  <c r="AB346" i="8" s="1"/>
  <c r="AB347" i="8" a="1"/>
  <c r="AB347" i="8" s="1"/>
  <c r="AB348" i="8" a="1"/>
  <c r="AB348" i="8" s="1"/>
  <c r="AB349" i="8" a="1"/>
  <c r="AB349" i="8" s="1"/>
  <c r="AB350" i="8" a="1"/>
  <c r="AB350" i="8" s="1"/>
  <c r="AB351" i="8" a="1"/>
  <c r="AB351" i="8" s="1"/>
  <c r="AB352" i="8" a="1"/>
  <c r="AB352" i="8" s="1"/>
  <c r="AB353" i="8" a="1"/>
  <c r="AB353" i="8" s="1"/>
  <c r="AB354" i="8" a="1"/>
  <c r="AB354" i="8" s="1"/>
  <c r="AB355" i="8" a="1"/>
  <c r="AB355" i="8" s="1"/>
  <c r="AB356" i="8" a="1"/>
  <c r="AB356" i="8" s="1"/>
  <c r="AB357" i="8" a="1"/>
  <c r="AB357" i="8" s="1"/>
  <c r="AB358" i="8" a="1"/>
  <c r="AB358" i="8" s="1"/>
  <c r="AB359" i="8" a="1"/>
  <c r="AB359" i="8" s="1"/>
  <c r="AB360" i="8" a="1"/>
  <c r="AB360" i="8" s="1"/>
  <c r="AB361" i="8" a="1"/>
  <c r="AB361" i="8" s="1"/>
  <c r="AB362" i="8" a="1"/>
  <c r="AB362" i="8" s="1"/>
  <c r="AB363" i="8" a="1"/>
  <c r="AB363" i="8" s="1"/>
  <c r="AB364" i="8" a="1"/>
  <c r="AB364" i="8" s="1"/>
  <c r="AB365" i="8" a="1"/>
  <c r="AB365" i="8" s="1"/>
  <c r="AB366" i="8" a="1"/>
  <c r="AB366" i="8" s="1"/>
  <c r="AB367" i="8" a="1"/>
  <c r="AB367" i="8" s="1"/>
  <c r="AB368" i="8" a="1"/>
  <c r="AB368" i="8" s="1"/>
  <c r="AB369" i="8" a="1"/>
  <c r="AB369" i="8" s="1"/>
  <c r="AB370" i="8" a="1"/>
  <c r="AB370" i="8" s="1"/>
  <c r="AB371" i="8" a="1"/>
  <c r="AB371" i="8" s="1"/>
  <c r="ED371" i="8" s="1"/>
  <c r="AB372" i="8" a="1"/>
  <c r="AB372" i="8" s="1"/>
  <c r="AB373" i="8" a="1"/>
  <c r="AB373" i="8" s="1"/>
  <c r="AB374" i="8" a="1"/>
  <c r="AB374" i="8" s="1"/>
  <c r="AB375" i="8" a="1"/>
  <c r="AB375" i="8" s="1"/>
  <c r="AB376" i="8" a="1"/>
  <c r="AB376" i="8" s="1"/>
  <c r="AB377" i="8" a="1"/>
  <c r="AB377" i="8" s="1"/>
  <c r="AB378" i="8" a="1"/>
  <c r="AB378" i="8" s="1"/>
  <c r="AB379" i="8" a="1"/>
  <c r="AB379" i="8" s="1"/>
  <c r="AB380" i="8" a="1"/>
  <c r="AB380" i="8" s="1"/>
  <c r="AB381" i="8" a="1"/>
  <c r="AB381" i="8" s="1"/>
  <c r="AB382" i="8" a="1"/>
  <c r="AB382" i="8" s="1"/>
  <c r="AB383" i="8" a="1"/>
  <c r="AB383" i="8" s="1"/>
  <c r="AB384" i="8" a="1"/>
  <c r="AB384" i="8" s="1"/>
  <c r="AB385" i="8" a="1"/>
  <c r="AB385" i="8" s="1"/>
  <c r="AB386" i="8" a="1"/>
  <c r="AB386" i="8" s="1"/>
  <c r="AB387" i="8" a="1"/>
  <c r="AB387" i="8" s="1"/>
  <c r="AB388" i="8" a="1"/>
  <c r="AB388" i="8" s="1"/>
  <c r="AB389" i="8" a="1"/>
  <c r="AB389" i="8" s="1"/>
  <c r="AB390" i="8" a="1"/>
  <c r="AB390" i="8" s="1"/>
  <c r="AB391" i="8" a="1"/>
  <c r="AB391" i="8" s="1"/>
  <c r="AB392" i="8" a="1"/>
  <c r="AB392" i="8" s="1"/>
  <c r="AB393" i="8" a="1"/>
  <c r="AB393" i="8" s="1"/>
  <c r="AB394" i="8" a="1"/>
  <c r="AB394" i="8" s="1"/>
  <c r="AB395" i="8" a="1"/>
  <c r="AB395" i="8" s="1"/>
  <c r="AB396" i="8" a="1"/>
  <c r="AB396" i="8" s="1"/>
  <c r="AB397" i="8" a="1"/>
  <c r="AB397" i="8" s="1"/>
  <c r="AB398" i="8" a="1"/>
  <c r="AB398" i="8" s="1"/>
  <c r="AB399" i="8" a="1"/>
  <c r="AB399" i="8" s="1"/>
  <c r="AB400" i="8" a="1"/>
  <c r="AB400" i="8" s="1"/>
  <c r="AB401" i="8" a="1"/>
  <c r="AB401" i="8" s="1"/>
  <c r="AB402" i="8" a="1"/>
  <c r="AB402" i="8" s="1"/>
  <c r="AB403" i="8" a="1"/>
  <c r="AB403" i="8" s="1"/>
  <c r="AB404" i="8" a="1"/>
  <c r="AB404" i="8" s="1"/>
  <c r="AB405" i="8" a="1"/>
  <c r="AB405" i="8" s="1"/>
  <c r="AB406" i="8" a="1"/>
  <c r="AB406" i="8" s="1"/>
  <c r="AB407" i="8" a="1"/>
  <c r="AB407" i="8" s="1"/>
  <c r="AB408" i="8" a="1"/>
  <c r="AB408" i="8" s="1"/>
  <c r="AB409" i="8" a="1"/>
  <c r="AB409" i="8" s="1"/>
  <c r="AB410" i="8" a="1"/>
  <c r="AB410" i="8" s="1"/>
  <c r="AB411" i="8" a="1"/>
  <c r="AB411" i="8" s="1"/>
  <c r="AB412" i="8" a="1"/>
  <c r="AB412" i="8" s="1"/>
  <c r="AB413" i="8" a="1"/>
  <c r="AB413" i="8" s="1"/>
  <c r="AB414" i="8" a="1"/>
  <c r="AB414" i="8" s="1"/>
  <c r="AB415" i="8" a="1"/>
  <c r="AB415" i="8" s="1"/>
  <c r="AB416" i="8" a="1"/>
  <c r="AB416" i="8" s="1"/>
  <c r="AB417" i="8" a="1"/>
  <c r="AB417" i="8" s="1"/>
  <c r="AB418" i="8" a="1"/>
  <c r="AB418" i="8" s="1"/>
  <c r="AB419" i="8" a="1"/>
  <c r="AB419" i="8" s="1"/>
  <c r="AB420" i="8" a="1"/>
  <c r="AB420" i="8" s="1"/>
  <c r="AB421" i="8" a="1"/>
  <c r="AB421" i="8" s="1"/>
  <c r="AB422" i="8" a="1"/>
  <c r="AB422" i="8" s="1"/>
  <c r="AB423" i="8" a="1"/>
  <c r="AB423" i="8" s="1"/>
  <c r="AB424" i="8" a="1"/>
  <c r="AB424" i="8" s="1"/>
  <c r="AB425" i="8" a="1"/>
  <c r="AB425" i="8" s="1"/>
  <c r="AB426" i="8" a="1"/>
  <c r="AB426" i="8" s="1"/>
  <c r="AB427" i="8" a="1"/>
  <c r="AB427" i="8" s="1"/>
  <c r="AB428" i="8" a="1"/>
  <c r="AB428" i="8" s="1"/>
  <c r="AB429" i="8" a="1"/>
  <c r="AB429" i="8" s="1"/>
  <c r="AB430" i="8" a="1"/>
  <c r="AB430" i="8" s="1"/>
  <c r="AB431" i="8" a="1"/>
  <c r="AB431" i="8" s="1"/>
  <c r="AB432" i="8" a="1"/>
  <c r="AB432" i="8" s="1"/>
  <c r="AB433" i="8" a="1"/>
  <c r="AB433" i="8" s="1"/>
  <c r="AB434" i="8" a="1"/>
  <c r="AB434" i="8" s="1"/>
  <c r="AB435" i="8" a="1"/>
  <c r="AB435" i="8" s="1"/>
  <c r="AB436" i="8" a="1"/>
  <c r="AB436" i="8" s="1"/>
  <c r="AB437" i="8" a="1"/>
  <c r="AB437" i="8" s="1"/>
  <c r="AB438" i="8" a="1"/>
  <c r="AB438" i="8" s="1"/>
  <c r="AB439" i="8" a="1"/>
  <c r="AB439" i="8" s="1"/>
  <c r="AB440" i="8" a="1"/>
  <c r="AB440" i="8" s="1"/>
  <c r="AB441" i="8" a="1"/>
  <c r="AB441" i="8" s="1"/>
  <c r="AB442" i="8" a="1"/>
  <c r="AB442" i="8" s="1"/>
  <c r="AB443" i="8" a="1"/>
  <c r="AB443" i="8" s="1"/>
  <c r="AB444" i="8" a="1"/>
  <c r="AB444" i="8" s="1"/>
  <c r="AB445" i="8" a="1"/>
  <c r="AB445" i="8" s="1"/>
  <c r="AB446" i="8" a="1"/>
  <c r="AB446" i="8" s="1"/>
  <c r="AB447" i="8" a="1"/>
  <c r="AB447" i="8" s="1"/>
  <c r="AB448" i="8" a="1"/>
  <c r="AB448" i="8" s="1"/>
  <c r="AB449" i="8" a="1"/>
  <c r="AB449" i="8" s="1"/>
  <c r="AB450" i="8" a="1"/>
  <c r="AB450" i="8" s="1"/>
  <c r="AB451" i="8" a="1"/>
  <c r="AB451" i="8" s="1"/>
  <c r="AB452" i="8" a="1"/>
  <c r="AB452" i="8" s="1"/>
  <c r="AB453" i="8" a="1"/>
  <c r="AB453" i="8" s="1"/>
  <c r="AB454" i="8" a="1"/>
  <c r="AB454" i="8" s="1"/>
  <c r="AB455" i="8" a="1"/>
  <c r="AB455" i="8" s="1"/>
  <c r="AB456" i="8" a="1"/>
  <c r="AB456" i="8" s="1"/>
  <c r="AB457" i="8" a="1"/>
  <c r="AB457" i="8" s="1"/>
  <c r="AB458" i="8" a="1"/>
  <c r="AB458" i="8" s="1"/>
  <c r="AB459" i="8" a="1"/>
  <c r="AB459" i="8" s="1"/>
  <c r="AB460" i="8" a="1"/>
  <c r="AB460" i="8" s="1"/>
  <c r="AB461" i="8" a="1"/>
  <c r="AB461" i="8" s="1"/>
  <c r="AB462" i="8" a="1"/>
  <c r="AB462" i="8" s="1"/>
  <c r="AB463" i="8" a="1"/>
  <c r="AB463" i="8" s="1"/>
  <c r="AB464" i="8" a="1"/>
  <c r="AB464" i="8" s="1"/>
  <c r="AB465" i="8" a="1"/>
  <c r="AB465" i="8" s="1"/>
  <c r="AB466" i="8" a="1"/>
  <c r="AB466" i="8" s="1"/>
  <c r="AB467" i="8" a="1"/>
  <c r="AB467" i="8" s="1"/>
  <c r="AB468" i="8" a="1"/>
  <c r="AB468" i="8" s="1"/>
  <c r="AB469" i="8" a="1"/>
  <c r="AB469" i="8" s="1"/>
  <c r="AB470" i="8" a="1"/>
  <c r="AB470" i="8" s="1"/>
  <c r="AB471" i="8" a="1"/>
  <c r="AB471" i="8" s="1"/>
  <c r="AB472" i="8" a="1"/>
  <c r="AB472" i="8" s="1"/>
  <c r="AB473" i="8" a="1"/>
  <c r="AB473" i="8" s="1"/>
  <c r="AB474" i="8" a="1"/>
  <c r="AB474" i="8" s="1"/>
  <c r="AB475" i="8" a="1"/>
  <c r="AB475" i="8" s="1"/>
  <c r="AB476" i="8" a="1"/>
  <c r="AB476" i="8" s="1"/>
  <c r="AB477" i="8" a="1"/>
  <c r="AB477" i="8" s="1"/>
  <c r="AB478" i="8" a="1"/>
  <c r="AB478" i="8" s="1"/>
  <c r="AB479" i="8" a="1"/>
  <c r="AB479" i="8" s="1"/>
  <c r="AB480" i="8" a="1"/>
  <c r="AB480" i="8" s="1"/>
  <c r="AB481" i="8" a="1"/>
  <c r="AB481" i="8" s="1"/>
  <c r="AB482" i="8" a="1"/>
  <c r="AB482" i="8" s="1"/>
  <c r="AB483" i="8" a="1"/>
  <c r="AB483" i="8" s="1"/>
  <c r="AB484" i="8" a="1"/>
  <c r="AB484" i="8" s="1"/>
  <c r="AB485" i="8" a="1"/>
  <c r="AB485" i="8" s="1"/>
  <c r="AB486" i="8" a="1"/>
  <c r="AB486" i="8" s="1"/>
  <c r="AB487" i="8" a="1"/>
  <c r="AB487" i="8" s="1"/>
  <c r="AB488" i="8" a="1"/>
  <c r="AB488" i="8" s="1"/>
  <c r="AB489" i="8" a="1"/>
  <c r="AB489" i="8" s="1"/>
  <c r="AB490" i="8" a="1"/>
  <c r="AB490" i="8" s="1"/>
  <c r="AB491" i="8" a="1"/>
  <c r="AB491" i="8" s="1"/>
  <c r="AB492" i="8" a="1"/>
  <c r="AB492" i="8" s="1"/>
  <c r="AB493" i="8" a="1"/>
  <c r="AB493" i="8" s="1"/>
  <c r="AB494" i="8" a="1"/>
  <c r="AB494" i="8" s="1"/>
  <c r="AB495" i="8" a="1"/>
  <c r="AB495" i="8" s="1"/>
  <c r="AB496" i="8" a="1"/>
  <c r="AB496" i="8" s="1"/>
  <c r="AB497" i="8" a="1"/>
  <c r="AB497" i="8" s="1"/>
  <c r="AB498" i="8" a="1"/>
  <c r="AB498" i="8" s="1"/>
  <c r="AB499" i="8" a="1"/>
  <c r="AB499" i="8" s="1"/>
  <c r="AB500" i="8" a="1"/>
  <c r="AB500" i="8" s="1"/>
  <c r="AB501" i="8" a="1"/>
  <c r="AB501" i="8" s="1"/>
  <c r="AB502" i="8" a="1"/>
  <c r="AB502" i="8" s="1"/>
  <c r="AB503" i="8" a="1"/>
  <c r="AB503" i="8" s="1"/>
  <c r="AB504" i="8" a="1"/>
  <c r="AB504" i="8" s="1"/>
  <c r="AB505" i="8" a="1"/>
  <c r="AB505" i="8" s="1"/>
  <c r="AB506" i="8" a="1"/>
  <c r="AB506" i="8" s="1"/>
  <c r="AB507" i="8" a="1"/>
  <c r="AB507" i="8" s="1"/>
  <c r="AB508" i="8" a="1"/>
  <c r="AB508" i="8" s="1"/>
  <c r="AB509" i="8" a="1"/>
  <c r="AB509" i="8" s="1"/>
  <c r="AB510" i="8" a="1"/>
  <c r="AB510" i="8" s="1"/>
  <c r="AB511" i="8" a="1"/>
  <c r="AB511" i="8" s="1"/>
  <c r="AB512" i="8" a="1"/>
  <c r="AB512" i="8" s="1"/>
  <c r="AB4" i="8" a="1"/>
  <c r="AB4" i="8" s="1"/>
  <c r="DR332" i="4" l="1"/>
  <c r="ED418" i="8"/>
  <c r="ED394" i="8"/>
  <c r="ED382" i="8"/>
  <c r="ED310" i="8"/>
  <c r="ED154" i="8"/>
  <c r="ED130" i="8"/>
  <c r="ED118" i="8"/>
  <c r="ED446" i="8"/>
  <c r="CD92" i="8"/>
  <c r="CD152" i="8"/>
  <c r="ED407" i="8"/>
  <c r="ED395" i="8"/>
  <c r="ED383" i="8"/>
  <c r="ED473" i="8"/>
  <c r="ED485" i="8"/>
  <c r="ED373" i="8"/>
  <c r="ED325" i="8"/>
  <c r="ED313" i="8"/>
  <c r="ED301" i="8"/>
  <c r="ED253" i="8"/>
  <c r="ED241" i="8"/>
  <c r="ED229" i="8"/>
  <c r="ED217" i="8"/>
  <c r="ED205" i="8"/>
  <c r="ED193" i="8"/>
  <c r="ED181" i="8"/>
  <c r="ED169" i="8"/>
  <c r="ED157" i="8"/>
  <c r="ED145" i="8"/>
  <c r="ED133" i="8"/>
  <c r="ED121" i="8"/>
  <c r="ED109" i="8"/>
  <c r="ED97" i="8"/>
  <c r="ED85" i="8"/>
  <c r="ED73" i="8"/>
  <c r="ED61" i="8"/>
  <c r="ED49" i="8"/>
  <c r="ED37" i="8"/>
  <c r="ED25" i="8"/>
  <c r="ED13" i="8"/>
  <c r="ED378" i="8"/>
  <c r="ED435" i="8"/>
  <c r="CD475" i="8"/>
  <c r="CD463" i="8"/>
  <c r="CD403" i="8"/>
  <c r="CD391" i="8"/>
  <c r="CD379" i="8"/>
  <c r="CD367" i="8"/>
  <c r="CD331" i="8"/>
  <c r="CD319" i="8"/>
  <c r="CD307" i="8"/>
  <c r="CD295" i="8"/>
  <c r="CD283" i="8"/>
  <c r="ED429" i="8"/>
  <c r="CD175" i="8"/>
  <c r="CD163" i="8"/>
  <c r="CD151" i="8"/>
  <c r="CD115" i="8"/>
  <c r="ED463" i="8"/>
  <c r="ED451" i="8"/>
  <c r="ED381" i="8"/>
  <c r="DQ332" i="4"/>
  <c r="DR331" i="4"/>
  <c r="ED323" i="8"/>
  <c r="ED275" i="8"/>
  <c r="ED347" i="8"/>
  <c r="ED299" i="8"/>
  <c r="ED462" i="8"/>
  <c r="ED370" i="8"/>
  <c r="ED346" i="8"/>
  <c r="ED322" i="8"/>
  <c r="ED226" i="8"/>
  <c r="ED190" i="8"/>
  <c r="ED359" i="8"/>
  <c r="ED311" i="8"/>
  <c r="ED286" i="8"/>
  <c r="ED250" i="8"/>
  <c r="ED214" i="8"/>
  <c r="ED178" i="8"/>
  <c r="ED345" i="8"/>
  <c r="ED321" i="8"/>
  <c r="ED335" i="8"/>
  <c r="ED287" i="8"/>
  <c r="ED450" i="8"/>
  <c r="ED358" i="8"/>
  <c r="ED298" i="8"/>
  <c r="ED274" i="8"/>
  <c r="ED202" i="8"/>
  <c r="ED357" i="8"/>
  <c r="ED333" i="8"/>
  <c r="ED309" i="8"/>
  <c r="ED468" i="8"/>
  <c r="ED433" i="8"/>
  <c r="ED489" i="8"/>
  <c r="ED444" i="8"/>
  <c r="ED351" i="8"/>
  <c r="ED457" i="8"/>
  <c r="ED479" i="8"/>
  <c r="ED467" i="8"/>
  <c r="ED455" i="8"/>
  <c r="ED339" i="8"/>
  <c r="EF370" i="8"/>
  <c r="EF358" i="8"/>
  <c r="CD464" i="8"/>
  <c r="CD392" i="8"/>
  <c r="CD380" i="8"/>
  <c r="CC110" i="8"/>
  <c r="CC98" i="8"/>
  <c r="DA481" i="8"/>
  <c r="DA445" i="8"/>
  <c r="DA409" i="8"/>
  <c r="ED431" i="8"/>
  <c r="ED409" i="8"/>
  <c r="EF371" i="8"/>
  <c r="EF359" i="8"/>
  <c r="EF347" i="8"/>
  <c r="ED410" i="8"/>
  <c r="ED350" i="8"/>
  <c r="ED326" i="8"/>
  <c r="ED302" i="8"/>
  <c r="ED278" i="8"/>
  <c r="ED230" i="8"/>
  <c r="ED218" i="8"/>
  <c r="ED194" i="8"/>
  <c r="ED182" i="8"/>
  <c r="ED158" i="8"/>
  <c r="ED134" i="8"/>
  <c r="ED122" i="8"/>
  <c r="ED110" i="8"/>
  <c r="ED98" i="8"/>
  <c r="ED86" i="8"/>
  <c r="ED74" i="8"/>
  <c r="ED62" i="8"/>
  <c r="ED50" i="8"/>
  <c r="ED38" i="8"/>
  <c r="ED14" i="8"/>
  <c r="EF299" i="8"/>
  <c r="EF275" i="8"/>
  <c r="EF251" i="8"/>
  <c r="EF227" i="8"/>
  <c r="EF215" i="8"/>
  <c r="EF203" i="8"/>
  <c r="EF179" i="8"/>
  <c r="EF167" i="8"/>
  <c r="EF155" i="8"/>
  <c r="EF143" i="8"/>
  <c r="EF119" i="8"/>
  <c r="EF107" i="8"/>
  <c r="EF71" i="8"/>
  <c r="EF59" i="8"/>
  <c r="EF47" i="8"/>
  <c r="EF35" i="8"/>
  <c r="EF23" i="8"/>
  <c r="EF11" i="8"/>
  <c r="ED297" i="8"/>
  <c r="ED285" i="8"/>
  <c r="ED273" i="8"/>
  <c r="ED261" i="8"/>
  <c r="ED249" i="8"/>
  <c r="ED237" i="8"/>
  <c r="ED225" i="8"/>
  <c r="ED213" i="8"/>
  <c r="ED201" i="8"/>
  <c r="ED189" i="8"/>
  <c r="ED177" i="8"/>
  <c r="ED165" i="8"/>
  <c r="ED153" i="8"/>
  <c r="ED141" i="8"/>
  <c r="ED129" i="8"/>
  <c r="ED117" i="8"/>
  <c r="ED105" i="8"/>
  <c r="ED93" i="8"/>
  <c r="ED81" i="8"/>
  <c r="ED69" i="8"/>
  <c r="ED57" i="8"/>
  <c r="ED45" i="8"/>
  <c r="ED33" i="8"/>
  <c r="ED21" i="8"/>
  <c r="ED9" i="8"/>
  <c r="ED416" i="8"/>
  <c r="ED503" i="8"/>
  <c r="ED481" i="8"/>
  <c r="ED424" i="8"/>
  <c r="CC459" i="8"/>
  <c r="CC447" i="8"/>
  <c r="CC435" i="8"/>
  <c r="CC423" i="8"/>
  <c r="CC411" i="8"/>
  <c r="CC387" i="8"/>
  <c r="CC470" i="8"/>
  <c r="CC458" i="8"/>
  <c r="CC446" i="8"/>
  <c r="CC434" i="8"/>
  <c r="CC422" i="8"/>
  <c r="CC410" i="8"/>
  <c r="ED170" i="8"/>
  <c r="ED254" i="8"/>
  <c r="ED405" i="8"/>
  <c r="ED393" i="8"/>
  <c r="ED360" i="8"/>
  <c r="ED348" i="8"/>
  <c r="ED324" i="8"/>
  <c r="ED312" i="8"/>
  <c r="ED300" i="8"/>
  <c r="ED288" i="8"/>
  <c r="ED276" i="8"/>
  <c r="ED264" i="8"/>
  <c r="ED252" i="8"/>
  <c r="ED240" i="8"/>
  <c r="ED228" i="8"/>
  <c r="ED216" i="8"/>
  <c r="ED204" i="8"/>
  <c r="ED192" i="8"/>
  <c r="ED180" i="8"/>
  <c r="ED168" i="8"/>
  <c r="ED156" i="8"/>
  <c r="ED144" i="8"/>
  <c r="ED132" i="8"/>
  <c r="ED120" i="8"/>
  <c r="ED108" i="8"/>
  <c r="ED96" i="8"/>
  <c r="ED84" i="8"/>
  <c r="ED72" i="8"/>
  <c r="ED60" i="8"/>
  <c r="ED48" i="8"/>
  <c r="ED36" i="8"/>
  <c r="ED24" i="8"/>
  <c r="ED12" i="8"/>
  <c r="EF310" i="8"/>
  <c r="EF298" i="8"/>
  <c r="EF286" i="8"/>
  <c r="EF274" i="8"/>
  <c r="EF262" i="8"/>
  <c r="EF250" i="8"/>
  <c r="EF238" i="8"/>
  <c r="EF226" i="8"/>
  <c r="EF214" i="8"/>
  <c r="EF202" i="8"/>
  <c r="EF190" i="8"/>
  <c r="EF178" i="8"/>
  <c r="EF166" i="8"/>
  <c r="EF142" i="8"/>
  <c r="EF94" i="8"/>
  <c r="EF82" i="8"/>
  <c r="EF70" i="8"/>
  <c r="EF58" i="8"/>
  <c r="EF46" i="8"/>
  <c r="EF34" i="8"/>
  <c r="EF22" i="8"/>
  <c r="ED492" i="8"/>
  <c r="ED447" i="8"/>
  <c r="ED436" i="8"/>
  <c r="ED425" i="8"/>
  <c r="EF345" i="8"/>
  <c r="EF321" i="8"/>
  <c r="EF69" i="8"/>
  <c r="EF45" i="8"/>
  <c r="ED166" i="8"/>
  <c r="EF460" i="8"/>
  <c r="ED461" i="8"/>
  <c r="ED449" i="8"/>
  <c r="ED338" i="8"/>
  <c r="ED389" i="8"/>
  <c r="EF209" i="8"/>
  <c r="EF161" i="8"/>
  <c r="EF113" i="8"/>
  <c r="ED4" i="8"/>
  <c r="ED401" i="8"/>
  <c r="ED466" i="8"/>
  <c r="ED388" i="8"/>
  <c r="ED377" i="8"/>
  <c r="EF376" i="8"/>
  <c r="EF233" i="8"/>
  <c r="EF185" i="8"/>
  <c r="EF137" i="8"/>
  <c r="EF232" i="8"/>
  <c r="EF220" i="8"/>
  <c r="EF208" i="8"/>
  <c r="EF184" i="8"/>
  <c r="EF172" i="8"/>
  <c r="EF160" i="8"/>
  <c r="EF124" i="8"/>
  <c r="EF112" i="8"/>
  <c r="EF88" i="8"/>
  <c r="EF76" i="8"/>
  <c r="EF64" i="8"/>
  <c r="EF40" i="8"/>
  <c r="EF16" i="8"/>
  <c r="ED413" i="8"/>
  <c r="ED478" i="8"/>
  <c r="BF425" i="8"/>
  <c r="EF353" i="8"/>
  <c r="ED400" i="8"/>
  <c r="EF245" i="8"/>
  <c r="EF149" i="8"/>
  <c r="EF41" i="8"/>
  <c r="ED305" i="8"/>
  <c r="ED293" i="8"/>
  <c r="ED281" i="8"/>
  <c r="ED269" i="8"/>
  <c r="ED257" i="8"/>
  <c r="ED245" i="8"/>
  <c r="ED233" i="8"/>
  <c r="ED221" i="8"/>
  <c r="ED209" i="8"/>
  <c r="ED197" i="8"/>
  <c r="ED185" i="8"/>
  <c r="ED173" i="8"/>
  <c r="ED161" i="8"/>
  <c r="ED149" i="8"/>
  <c r="ED137" i="8"/>
  <c r="ED125" i="8"/>
  <c r="ED113" i="8"/>
  <c r="ED101" i="8"/>
  <c r="ED89" i="8"/>
  <c r="ED77" i="8"/>
  <c r="ED65" i="8"/>
  <c r="ED53" i="8"/>
  <c r="ED41" i="8"/>
  <c r="ED29" i="8"/>
  <c r="ED17" i="8"/>
  <c r="ED5" i="8"/>
  <c r="EF350" i="8"/>
  <c r="EF327" i="8"/>
  <c r="EF315" i="8"/>
  <c r="EF303" i="8"/>
  <c r="EF291" i="8"/>
  <c r="EF279" i="8"/>
  <c r="EF267" i="8"/>
  <c r="EF255" i="8"/>
  <c r="EF243" i="8"/>
  <c r="EF219" i="8"/>
  <c r="EF207" i="8"/>
  <c r="EF195" i="8"/>
  <c r="EF171" i="8"/>
  <c r="EF159" i="8"/>
  <c r="EF123" i="8"/>
  <c r="EF111" i="8"/>
  <c r="EF87" i="8"/>
  <c r="EF75" i="8"/>
  <c r="EF51" i="8"/>
  <c r="EF39" i="8"/>
  <c r="EF15" i="8"/>
  <c r="EF221" i="8"/>
  <c r="EF173" i="8"/>
  <c r="EF77" i="8"/>
  <c r="EF29" i="8"/>
  <c r="ED442" i="8"/>
  <c r="ED420" i="8"/>
  <c r="ED399" i="8"/>
  <c r="ED497" i="8"/>
  <c r="ED441" i="8"/>
  <c r="ED430" i="8"/>
  <c r="ED419" i="8"/>
  <c r="ED353" i="8"/>
  <c r="ED341" i="8"/>
  <c r="ED329" i="8"/>
  <c r="ED317" i="8"/>
  <c r="ED508" i="8"/>
  <c r="ED474" i="8"/>
  <c r="ED408" i="8"/>
  <c r="BF242" i="8"/>
  <c r="BF230" i="8"/>
  <c r="BF218" i="8"/>
  <c r="BF206" i="8"/>
  <c r="BF170" i="8"/>
  <c r="EF134" i="8"/>
  <c r="EF98" i="8"/>
  <c r="EF86" i="8"/>
  <c r="EF74" i="8"/>
  <c r="EF38" i="8"/>
  <c r="EF26" i="8"/>
  <c r="EF14" i="8"/>
  <c r="CC182" i="8"/>
  <c r="CC170" i="8"/>
  <c r="CC159" i="8"/>
  <c r="CC99" i="8"/>
  <c r="ED452" i="8"/>
  <c r="ED314" i="8"/>
  <c r="ED206" i="8"/>
  <c r="ED496" i="8"/>
  <c r="ED495" i="8"/>
  <c r="ED376" i="8"/>
  <c r="ED505" i="8"/>
  <c r="ED472" i="8"/>
  <c r="ED504" i="8"/>
  <c r="ED483" i="8"/>
  <c r="ED460" i="8"/>
  <c r="ED364" i="8"/>
  <c r="CC86" i="8"/>
  <c r="ED266" i="8"/>
  <c r="ED440" i="8"/>
  <c r="ED484" i="8"/>
  <c r="EF447" i="8"/>
  <c r="ED494" i="8"/>
  <c r="ED471" i="8"/>
  <c r="ED493" i="8"/>
  <c r="ED482" i="8"/>
  <c r="ED448" i="8"/>
  <c r="ED384" i="8"/>
  <c r="ED374" i="8"/>
  <c r="ED352" i="8"/>
  <c r="ED340" i="8"/>
  <c r="ED328" i="8"/>
  <c r="ED316" i="8"/>
  <c r="ED304" i="8"/>
  <c r="ED292" i="8"/>
  <c r="ED280" i="8"/>
  <c r="ED268" i="8"/>
  <c r="ED256" i="8"/>
  <c r="ED244" i="8"/>
  <c r="ED232" i="8"/>
  <c r="ED220" i="8"/>
  <c r="ED208" i="8"/>
  <c r="ED196" i="8"/>
  <c r="ED184" i="8"/>
  <c r="ED172" i="8"/>
  <c r="ED160" i="8"/>
  <c r="ED148" i="8"/>
  <c r="ED136" i="8"/>
  <c r="ED124" i="8"/>
  <c r="ED112" i="8"/>
  <c r="ED100" i="8"/>
  <c r="ED76" i="8"/>
  <c r="ED64" i="8"/>
  <c r="ED40" i="8"/>
  <c r="ED28" i="8"/>
  <c r="ED16" i="8"/>
  <c r="CD320" i="8"/>
  <c r="CD308" i="8"/>
  <c r="CD296" i="8"/>
  <c r="CD284" i="8"/>
  <c r="CD272" i="8"/>
  <c r="CC38" i="8"/>
  <c r="CC26" i="8"/>
  <c r="CC14" i="8"/>
  <c r="DA505" i="8"/>
  <c r="ED362" i="8"/>
  <c r="EF399" i="8"/>
  <c r="ED146" i="8"/>
  <c r="ED26" i="8"/>
  <c r="ED423" i="8"/>
  <c r="EF349" i="8"/>
  <c r="ED510" i="8"/>
  <c r="ED477" i="8"/>
  <c r="ED412" i="8"/>
  <c r="EF325" i="8"/>
  <c r="EF301" i="8"/>
  <c r="CD80" i="8"/>
  <c r="ED465" i="8"/>
  <c r="ED453" i="8"/>
  <c r="ED421" i="8"/>
  <c r="ED411" i="8"/>
  <c r="ED390" i="8"/>
  <c r="ED379" i="8"/>
  <c r="ED369" i="8"/>
  <c r="ED334" i="8"/>
  <c r="ED262" i="8"/>
  <c r="ED238" i="8"/>
  <c r="ED142" i="8"/>
  <c r="EF324" i="8"/>
  <c r="CC326" i="8"/>
  <c r="CC314" i="8"/>
  <c r="CC243" i="8"/>
  <c r="ED458" i="8"/>
  <c r="ED464" i="8"/>
  <c r="CC254" i="8"/>
  <c r="CC242" i="8"/>
  <c r="CC230" i="8"/>
  <c r="CC218" i="8"/>
  <c r="ED367" i="8"/>
  <c r="ED428" i="8"/>
  <c r="ED398" i="8"/>
  <c r="ED366" i="8"/>
  <c r="ED332" i="8"/>
  <c r="ED296" i="8"/>
  <c r="ED260" i="8"/>
  <c r="ED212" i="8"/>
  <c r="ED176" i="8"/>
  <c r="ED140" i="8"/>
  <c r="ED104" i="8"/>
  <c r="ED80" i="8"/>
  <c r="ED56" i="8"/>
  <c r="ED32" i="8"/>
  <c r="ED8" i="8"/>
  <c r="ED344" i="8"/>
  <c r="ED308" i="8"/>
  <c r="ED272" i="8"/>
  <c r="ED236" i="8"/>
  <c r="ED188" i="8"/>
  <c r="ED152" i="8"/>
  <c r="ED116" i="8"/>
  <c r="ED491" i="8"/>
  <c r="ED470" i="8"/>
  <c r="ED438" i="8"/>
  <c r="ED427" i="8"/>
  <c r="ED417" i="8"/>
  <c r="ED397" i="8"/>
  <c r="ED386" i="8"/>
  <c r="ED365" i="8"/>
  <c r="ED355" i="8"/>
  <c r="ED343" i="8"/>
  <c r="ED331" i="8"/>
  <c r="ED319" i="8"/>
  <c r="ED307" i="8"/>
  <c r="ED295" i="8"/>
  <c r="ED283" i="8"/>
  <c r="ED271" i="8"/>
  <c r="ED259" i="8"/>
  <c r="ED247" i="8"/>
  <c r="ED235" i="8"/>
  <c r="ED223" i="8"/>
  <c r="ED211" i="8"/>
  <c r="ED199" i="8"/>
  <c r="ED187" i="8"/>
  <c r="ED175" i="8"/>
  <c r="ED163" i="8"/>
  <c r="ED151" i="8"/>
  <c r="ED139" i="8"/>
  <c r="ED127" i="8"/>
  <c r="ED115" i="8"/>
  <c r="ED103" i="8"/>
  <c r="ED91" i="8"/>
  <c r="ED79" i="8"/>
  <c r="ED67" i="8"/>
  <c r="ED55" i="8"/>
  <c r="ED43" i="8"/>
  <c r="ED31" i="8"/>
  <c r="ED19" i="8"/>
  <c r="ED7" i="8"/>
  <c r="EF450" i="8"/>
  <c r="EF381" i="8"/>
  <c r="EF369" i="8"/>
  <c r="EF288" i="8"/>
  <c r="EF276" i="8"/>
  <c r="EF264" i="8"/>
  <c r="EF240" i="8"/>
  <c r="EF228" i="8"/>
  <c r="EF216" i="8"/>
  <c r="EF204" i="8"/>
  <c r="EF192" i="8"/>
  <c r="EF180" i="8"/>
  <c r="EF156" i="8"/>
  <c r="EF144" i="8"/>
  <c r="EF132" i="8"/>
  <c r="EF120" i="8"/>
  <c r="EF96" i="8"/>
  <c r="EF60" i="8"/>
  <c r="EF36" i="8"/>
  <c r="EF24" i="8"/>
  <c r="CC87" i="8"/>
  <c r="ED439" i="8"/>
  <c r="ED387" i="8"/>
  <c r="ED356" i="8"/>
  <c r="ED320" i="8"/>
  <c r="ED284" i="8"/>
  <c r="ED248" i="8"/>
  <c r="ED224" i="8"/>
  <c r="ED200" i="8"/>
  <c r="ED164" i="8"/>
  <c r="ED128" i="8"/>
  <c r="ED92" i="8"/>
  <c r="ED68" i="8"/>
  <c r="ED44" i="8"/>
  <c r="ED20" i="8"/>
  <c r="ED502" i="8"/>
  <c r="ED480" i="8"/>
  <c r="ED512" i="8"/>
  <c r="ED501" i="8"/>
  <c r="ED490" i="8"/>
  <c r="ED469" i="8"/>
  <c r="ED459" i="8"/>
  <c r="ED437" i="8"/>
  <c r="ED426" i="8"/>
  <c r="ED406" i="8"/>
  <c r="ED396" i="8"/>
  <c r="ED385" i="8"/>
  <c r="ED375" i="8"/>
  <c r="ED354" i="8"/>
  <c r="ED342" i="8"/>
  <c r="ED330" i="8"/>
  <c r="ED318" i="8"/>
  <c r="ED306" i="8"/>
  <c r="ED294" i="8"/>
  <c r="ED282" i="8"/>
  <c r="ED270" i="8"/>
  <c r="ED258" i="8"/>
  <c r="ED246" i="8"/>
  <c r="ED234" i="8"/>
  <c r="ED222" i="8"/>
  <c r="ED210" i="8"/>
  <c r="ED198" i="8"/>
  <c r="ED186" i="8"/>
  <c r="ED174" i="8"/>
  <c r="ED162" i="8"/>
  <c r="ED150" i="8"/>
  <c r="ED138" i="8"/>
  <c r="ED126" i="8"/>
  <c r="ED114" i="8"/>
  <c r="ED102" i="8"/>
  <c r="ED90" i="8"/>
  <c r="ED78" i="8"/>
  <c r="ED66" i="8"/>
  <c r="ED54" i="8"/>
  <c r="ED42" i="8"/>
  <c r="ED30" i="8"/>
  <c r="ED18" i="8"/>
  <c r="ED6" i="8"/>
  <c r="EF380" i="8"/>
  <c r="CC27" i="8"/>
  <c r="CC15" i="8"/>
  <c r="CC315" i="8"/>
  <c r="ED368" i="8"/>
  <c r="ED500" i="8"/>
  <c r="ED52" i="8"/>
  <c r="EF344" i="8"/>
  <c r="EF320" i="8"/>
  <c r="EF297" i="8"/>
  <c r="EF273" i="8"/>
  <c r="EF249" i="8"/>
  <c r="EF213" i="8"/>
  <c r="EF153" i="8"/>
  <c r="EF129" i="8"/>
  <c r="ED88" i="8"/>
  <c r="EF355" i="8"/>
  <c r="EF309" i="8"/>
  <c r="EF177" i="8"/>
  <c r="EF117" i="8"/>
  <c r="EF9" i="8"/>
  <c r="ED509" i="8"/>
  <c r="ED498" i="8"/>
  <c r="ED488" i="8"/>
  <c r="ED456" i="8"/>
  <c r="ED445" i="8"/>
  <c r="ED434" i="8"/>
  <c r="ED414" i="8"/>
  <c r="ED404" i="8"/>
  <c r="ED372" i="8"/>
  <c r="ED361" i="8"/>
  <c r="ED327" i="8"/>
  <c r="ED315" i="8"/>
  <c r="ED303" i="8"/>
  <c r="ED291" i="8"/>
  <c r="ED279" i="8"/>
  <c r="ED267" i="8"/>
  <c r="ED255" i="8"/>
  <c r="ED243" i="8"/>
  <c r="ED231" i="8"/>
  <c r="ED219" i="8"/>
  <c r="ED207" i="8"/>
  <c r="ED195" i="8"/>
  <c r="ED183" i="8"/>
  <c r="ED171" i="8"/>
  <c r="ED159" i="8"/>
  <c r="ED147" i="8"/>
  <c r="ED135" i="8"/>
  <c r="ED123" i="8"/>
  <c r="ED111" i="8"/>
  <c r="ED99" i="8"/>
  <c r="ED87" i="8"/>
  <c r="ED75" i="8"/>
  <c r="ED63" i="8"/>
  <c r="ED51" i="8"/>
  <c r="ED39" i="8"/>
  <c r="ED27" i="8"/>
  <c r="ED15" i="8"/>
  <c r="EF354" i="8"/>
  <c r="EF343" i="8"/>
  <c r="EF331" i="8"/>
  <c r="EF319" i="8"/>
  <c r="EF308" i="8"/>
  <c r="CC231" i="8"/>
  <c r="CC219" i="8"/>
  <c r="ED511" i="8"/>
  <c r="ED363" i="8"/>
  <c r="ED499" i="8"/>
  <c r="EF403" i="8"/>
  <c r="ED415" i="8"/>
  <c r="ED487" i="8"/>
  <c r="ED403" i="8"/>
  <c r="ED290" i="8"/>
  <c r="ED242" i="8"/>
  <c r="ED507" i="8"/>
  <c r="ED486" i="8"/>
  <c r="ED476" i="8"/>
  <c r="ED454" i="8"/>
  <c r="ED443" i="8"/>
  <c r="ED432" i="8"/>
  <c r="ED422" i="8"/>
  <c r="ED402" i="8"/>
  <c r="ED392" i="8"/>
  <c r="ED349" i="8"/>
  <c r="ED337" i="8"/>
  <c r="ED289" i="8"/>
  <c r="ED277" i="8"/>
  <c r="ED265" i="8"/>
  <c r="EF511" i="8"/>
  <c r="CC171" i="8"/>
  <c r="EF391" i="8"/>
  <c r="ED506" i="8"/>
  <c r="ED475" i="8"/>
  <c r="ED391" i="8"/>
  <c r="ED380" i="8"/>
  <c r="ED336" i="8"/>
  <c r="DQ331" i="4"/>
  <c r="EF503" i="8"/>
  <c r="BF503" i="8"/>
  <c r="BG503" i="8"/>
  <c r="EF490" i="8"/>
  <c r="BF490" i="8"/>
  <c r="BG490" i="8"/>
  <c r="EF424" i="8"/>
  <c r="BG424" i="8"/>
  <c r="BF424" i="8"/>
  <c r="EF352" i="8"/>
  <c r="BG352" i="8"/>
  <c r="BF352" i="8"/>
  <c r="EF509" i="8"/>
  <c r="BG509" i="8"/>
  <c r="BF509" i="8"/>
  <c r="EF501" i="8"/>
  <c r="BG501" i="8"/>
  <c r="BF501" i="8"/>
  <c r="EF480" i="8"/>
  <c r="BF480" i="8"/>
  <c r="BG480" i="8"/>
  <c r="EF469" i="8"/>
  <c r="BF469" i="8"/>
  <c r="BG469" i="8"/>
  <c r="EF458" i="8"/>
  <c r="BF458" i="8"/>
  <c r="BG458" i="8"/>
  <c r="EF379" i="8"/>
  <c r="BG379" i="8"/>
  <c r="BF379" i="8"/>
  <c r="EF367" i="8"/>
  <c r="BG367" i="8"/>
  <c r="BF367" i="8"/>
  <c r="EF356" i="8"/>
  <c r="BG356" i="8"/>
  <c r="BF356" i="8"/>
  <c r="EF334" i="8"/>
  <c r="BF334" i="8"/>
  <c r="BG334" i="8"/>
  <c r="EF322" i="8"/>
  <c r="BF322" i="8"/>
  <c r="BG322" i="8"/>
  <c r="EH375" i="8"/>
  <c r="DB375" i="8"/>
  <c r="DA375" i="8"/>
  <c r="EI260" i="8"/>
  <c r="EB260" i="8"/>
  <c r="EA260" i="8"/>
  <c r="EI248" i="8"/>
  <c r="EB248" i="8"/>
  <c r="EA248" i="8"/>
  <c r="EF510" i="8"/>
  <c r="BG510" i="8"/>
  <c r="BF510" i="8"/>
  <c r="EF500" i="8"/>
  <c r="BG500" i="8"/>
  <c r="BF500" i="8"/>
  <c r="EF479" i="8"/>
  <c r="BF479" i="8"/>
  <c r="BG479" i="8"/>
  <c r="EF468" i="8"/>
  <c r="BF468" i="8"/>
  <c r="BG468" i="8"/>
  <c r="EF457" i="8"/>
  <c r="BF457" i="8"/>
  <c r="BG457" i="8"/>
  <c r="EF446" i="8"/>
  <c r="BF446" i="8"/>
  <c r="BG446" i="8"/>
  <c r="EF435" i="8"/>
  <c r="BG435" i="8"/>
  <c r="BF435" i="8"/>
  <c r="EF414" i="8"/>
  <c r="BG414" i="8"/>
  <c r="BF414" i="8"/>
  <c r="EF402" i="8"/>
  <c r="BG402" i="8"/>
  <c r="BF402" i="8"/>
  <c r="EF390" i="8"/>
  <c r="BG390" i="8"/>
  <c r="BF390" i="8"/>
  <c r="EF378" i="8"/>
  <c r="BG378" i="8"/>
  <c r="BF378" i="8"/>
  <c r="EF366" i="8"/>
  <c r="BG366" i="8"/>
  <c r="BF366" i="8"/>
  <c r="EH486" i="8"/>
  <c r="DB486" i="8"/>
  <c r="DA486" i="8"/>
  <c r="EH466" i="8"/>
  <c r="DB466" i="8"/>
  <c r="DA466" i="8"/>
  <c r="EH414" i="8"/>
  <c r="DA414" i="8"/>
  <c r="DB414" i="8"/>
  <c r="EH404" i="8"/>
  <c r="DB404" i="8"/>
  <c r="DA404" i="8"/>
  <c r="EH308" i="8"/>
  <c r="DB308" i="8"/>
  <c r="DA308" i="8"/>
  <c r="EH297" i="8"/>
  <c r="DB297" i="8"/>
  <c r="DA297" i="8"/>
  <c r="EH266" i="8"/>
  <c r="DB266" i="8"/>
  <c r="DA266" i="8"/>
  <c r="EF499" i="8"/>
  <c r="BG499" i="8"/>
  <c r="BF499" i="8"/>
  <c r="EF489" i="8"/>
  <c r="BG489" i="8"/>
  <c r="BF489" i="8"/>
  <c r="EF478" i="8"/>
  <c r="BF478" i="8"/>
  <c r="BG478" i="8"/>
  <c r="EF467" i="8"/>
  <c r="BF467" i="8"/>
  <c r="BG467" i="8"/>
  <c r="EF456" i="8"/>
  <c r="BF456" i="8"/>
  <c r="BG456" i="8"/>
  <c r="EF445" i="8"/>
  <c r="BF445" i="8"/>
  <c r="BG445" i="8"/>
  <c r="EF434" i="8"/>
  <c r="BF434" i="8"/>
  <c r="BG434" i="8"/>
  <c r="EF413" i="8"/>
  <c r="BG413" i="8"/>
  <c r="BF413" i="8"/>
  <c r="EF401" i="8"/>
  <c r="BG401" i="8"/>
  <c r="BF401" i="8"/>
  <c r="EF389" i="8"/>
  <c r="BG389" i="8"/>
  <c r="BF389" i="8"/>
  <c r="EF377" i="8"/>
  <c r="BG377" i="8"/>
  <c r="BF377" i="8"/>
  <c r="EG220" i="8"/>
  <c r="CC220" i="8"/>
  <c r="CD220" i="8"/>
  <c r="EH435" i="8"/>
  <c r="DB435" i="8"/>
  <c r="DA435" i="8"/>
  <c r="EH316" i="8"/>
  <c r="DB316" i="8"/>
  <c r="DA316" i="8"/>
  <c r="EH276" i="8"/>
  <c r="DB276" i="8"/>
  <c r="DA276" i="8"/>
  <c r="EH255" i="8"/>
  <c r="DB255" i="8"/>
  <c r="DA255" i="8"/>
  <c r="EI410" i="8"/>
  <c r="EB410" i="8"/>
  <c r="EA410" i="8"/>
  <c r="EI374" i="8"/>
  <c r="EB374" i="8"/>
  <c r="EA374" i="8"/>
  <c r="EI338" i="8"/>
  <c r="EB338" i="8"/>
  <c r="EA338" i="8"/>
  <c r="EI165" i="8"/>
  <c r="EB165" i="8"/>
  <c r="EA165" i="8"/>
  <c r="EF498" i="8"/>
  <c r="BG498" i="8"/>
  <c r="BF498" i="8"/>
  <c r="EF488" i="8"/>
  <c r="BG488" i="8"/>
  <c r="BF488" i="8"/>
  <c r="EF477" i="8"/>
  <c r="BG477" i="8"/>
  <c r="BF477" i="8"/>
  <c r="EF466" i="8"/>
  <c r="BF466" i="8"/>
  <c r="BG466" i="8"/>
  <c r="EF455" i="8"/>
  <c r="BF455" i="8"/>
  <c r="BG455" i="8"/>
  <c r="EF444" i="8"/>
  <c r="BF444" i="8"/>
  <c r="BG444" i="8"/>
  <c r="EF433" i="8"/>
  <c r="BF433" i="8"/>
  <c r="BG433" i="8"/>
  <c r="EF423" i="8"/>
  <c r="BG423" i="8"/>
  <c r="BF423" i="8"/>
  <c r="EF412" i="8"/>
  <c r="BG412" i="8"/>
  <c r="BF412" i="8"/>
  <c r="EF400" i="8"/>
  <c r="BG400" i="8"/>
  <c r="BF400" i="8"/>
  <c r="EF388" i="8"/>
  <c r="BG388" i="8"/>
  <c r="BF388" i="8"/>
  <c r="EF364" i="8"/>
  <c r="BG364" i="8"/>
  <c r="BF364" i="8"/>
  <c r="EF284" i="8"/>
  <c r="BG284" i="8"/>
  <c r="BF284" i="8"/>
  <c r="EF272" i="8"/>
  <c r="BG272" i="8"/>
  <c r="BF272" i="8"/>
  <c r="EF260" i="8"/>
  <c r="BG260" i="8"/>
  <c r="BF260" i="8"/>
  <c r="EF248" i="8"/>
  <c r="BG248" i="8"/>
  <c r="BF248" i="8"/>
  <c r="EF236" i="8"/>
  <c r="BG236" i="8"/>
  <c r="BF236" i="8"/>
  <c r="EF224" i="8"/>
  <c r="BG224" i="8"/>
  <c r="BF224" i="8"/>
  <c r="EF212" i="8"/>
  <c r="BG212" i="8"/>
  <c r="BF212" i="8"/>
  <c r="EF200" i="8"/>
  <c r="BG200" i="8"/>
  <c r="BF200" i="8"/>
  <c r="EF188" i="8"/>
  <c r="BG188" i="8"/>
  <c r="BF188" i="8"/>
  <c r="EF176" i="8"/>
  <c r="BG176" i="8"/>
  <c r="BF176" i="8"/>
  <c r="EF164" i="8"/>
  <c r="BG164" i="8"/>
  <c r="BF164" i="8"/>
  <c r="EF152" i="8"/>
  <c r="BG152" i="8"/>
  <c r="BF152" i="8"/>
  <c r="EF140" i="8"/>
  <c r="BG140" i="8"/>
  <c r="BF140" i="8"/>
  <c r="EF128" i="8"/>
  <c r="BG128" i="8"/>
  <c r="BF128" i="8"/>
  <c r="EF116" i="8"/>
  <c r="BG116" i="8"/>
  <c r="BF116" i="8"/>
  <c r="EF104" i="8"/>
  <c r="BG104" i="8"/>
  <c r="BF104" i="8"/>
  <c r="EF92" i="8"/>
  <c r="BG92" i="8"/>
  <c r="BF92" i="8"/>
  <c r="EF80" i="8"/>
  <c r="BG80" i="8"/>
  <c r="BF80" i="8"/>
  <c r="EF68" i="8"/>
  <c r="BG68" i="8"/>
  <c r="BF68" i="8"/>
  <c r="EF56" i="8"/>
  <c r="BG56" i="8"/>
  <c r="BF56" i="8"/>
  <c r="EF44" i="8"/>
  <c r="BG44" i="8"/>
  <c r="BF44" i="8"/>
  <c r="EF32" i="8"/>
  <c r="BG32" i="8"/>
  <c r="BF32" i="8"/>
  <c r="EF20" i="8"/>
  <c r="BG20" i="8"/>
  <c r="BF20" i="8"/>
  <c r="EF8" i="8"/>
  <c r="BG8" i="8"/>
  <c r="BF8" i="8"/>
  <c r="EH464" i="8"/>
  <c r="DB464" i="8"/>
  <c r="DA464" i="8"/>
  <c r="EH454" i="8"/>
  <c r="DA454" i="8"/>
  <c r="DB454" i="8"/>
  <c r="EH424" i="8"/>
  <c r="DB424" i="8"/>
  <c r="DA424" i="8"/>
  <c r="EH402" i="8"/>
  <c r="DA402" i="8"/>
  <c r="DB402" i="8"/>
  <c r="EH382" i="8"/>
  <c r="DB382" i="8"/>
  <c r="DA382" i="8"/>
  <c r="EH306" i="8"/>
  <c r="DA306" i="8"/>
  <c r="DB306" i="8"/>
  <c r="EF508" i="8"/>
  <c r="BG508" i="8"/>
  <c r="BF508" i="8"/>
  <c r="EF497" i="8"/>
  <c r="BG497" i="8"/>
  <c r="BF497" i="8"/>
  <c r="EF487" i="8"/>
  <c r="BG487" i="8"/>
  <c r="BF487" i="8"/>
  <c r="EF465" i="8"/>
  <c r="BG465" i="8"/>
  <c r="BF465" i="8"/>
  <c r="EF454" i="8"/>
  <c r="BF454" i="8"/>
  <c r="BG454" i="8"/>
  <c r="EF443" i="8"/>
  <c r="BF443" i="8"/>
  <c r="BG443" i="8"/>
  <c r="EF432" i="8"/>
  <c r="BF432" i="8"/>
  <c r="BG432" i="8"/>
  <c r="EF422" i="8"/>
  <c r="BF422" i="8"/>
  <c r="BG422" i="8"/>
  <c r="EF411" i="8"/>
  <c r="BG411" i="8"/>
  <c r="BF411" i="8"/>
  <c r="EF363" i="8"/>
  <c r="BG363" i="8"/>
  <c r="BF363" i="8"/>
  <c r="EF342" i="8"/>
  <c r="BG342" i="8"/>
  <c r="BF342" i="8"/>
  <c r="EF330" i="8"/>
  <c r="BG330" i="8"/>
  <c r="BF330" i="8"/>
  <c r="EF318" i="8"/>
  <c r="BG318" i="8"/>
  <c r="BF318" i="8"/>
  <c r="EF307" i="8"/>
  <c r="BG307" i="8"/>
  <c r="BF307" i="8"/>
  <c r="EF295" i="8"/>
  <c r="BG295" i="8"/>
  <c r="BF295" i="8"/>
  <c r="EF283" i="8"/>
  <c r="BG283" i="8"/>
  <c r="BF283" i="8"/>
  <c r="EF271" i="8"/>
  <c r="BG271" i="8"/>
  <c r="BF271" i="8"/>
  <c r="EF259" i="8"/>
  <c r="BG259" i="8"/>
  <c r="BF259" i="8"/>
  <c r="EF247" i="8"/>
  <c r="BG247" i="8"/>
  <c r="BF247" i="8"/>
  <c r="EF235" i="8"/>
  <c r="BG235" i="8"/>
  <c r="BF235" i="8"/>
  <c r="EF223" i="8"/>
  <c r="BG223" i="8"/>
  <c r="BF223" i="8"/>
  <c r="EF211" i="8"/>
  <c r="BG211" i="8"/>
  <c r="BF211" i="8"/>
  <c r="EF199" i="8"/>
  <c r="BG199" i="8"/>
  <c r="BF199" i="8"/>
  <c r="EF187" i="8"/>
  <c r="BG187" i="8"/>
  <c r="BF187" i="8"/>
  <c r="EF175" i="8"/>
  <c r="BG175" i="8"/>
  <c r="BF175" i="8"/>
  <c r="EF163" i="8"/>
  <c r="BG163" i="8"/>
  <c r="BF163" i="8"/>
  <c r="EF151" i="8"/>
  <c r="BG151" i="8"/>
  <c r="BF151" i="8"/>
  <c r="EF139" i="8"/>
  <c r="BG139" i="8"/>
  <c r="BF139" i="8"/>
  <c r="EF127" i="8"/>
  <c r="BG127" i="8"/>
  <c r="BF127" i="8"/>
  <c r="EF115" i="8"/>
  <c r="BG115" i="8"/>
  <c r="BF115" i="8"/>
  <c r="EF103" i="8"/>
  <c r="BG103" i="8"/>
  <c r="BF103" i="8"/>
  <c r="EF91" i="8"/>
  <c r="BG91" i="8"/>
  <c r="BF91" i="8"/>
  <c r="EF79" i="8"/>
  <c r="BG79" i="8"/>
  <c r="BF79" i="8"/>
  <c r="EF67" i="8"/>
  <c r="BG67" i="8"/>
  <c r="BF67" i="8"/>
  <c r="EF55" i="8"/>
  <c r="BG55" i="8"/>
  <c r="BF55" i="8"/>
  <c r="EF43" i="8"/>
  <c r="BG43" i="8"/>
  <c r="BF43" i="8"/>
  <c r="EF31" i="8"/>
  <c r="BG31" i="8"/>
  <c r="BF31" i="8"/>
  <c r="EF19" i="8"/>
  <c r="BG19" i="8"/>
  <c r="BF19" i="8"/>
  <c r="EF7" i="8"/>
  <c r="BG7" i="8"/>
  <c r="BF7" i="8"/>
  <c r="EH502" i="8"/>
  <c r="DA502" i="8"/>
  <c r="DB502" i="8"/>
  <c r="EH474" i="8"/>
  <c r="DB474" i="8"/>
  <c r="DA474" i="8"/>
  <c r="EH423" i="8"/>
  <c r="DB423" i="8"/>
  <c r="DA423" i="8"/>
  <c r="EH334" i="8"/>
  <c r="DB334" i="8"/>
  <c r="DA334" i="8"/>
  <c r="EF507" i="8"/>
  <c r="BG507" i="8"/>
  <c r="BF507" i="8"/>
  <c r="EF496" i="8"/>
  <c r="BG496" i="8"/>
  <c r="BF496" i="8"/>
  <c r="EF486" i="8"/>
  <c r="BG486" i="8"/>
  <c r="BF486" i="8"/>
  <c r="EF476" i="8"/>
  <c r="BG476" i="8"/>
  <c r="BF476" i="8"/>
  <c r="EF464" i="8"/>
  <c r="BG464" i="8"/>
  <c r="BF464" i="8"/>
  <c r="EF453" i="8"/>
  <c r="BG453" i="8"/>
  <c r="BF453" i="8"/>
  <c r="EF442" i="8"/>
  <c r="BF442" i="8"/>
  <c r="BG442" i="8"/>
  <c r="EF431" i="8"/>
  <c r="BF431" i="8"/>
  <c r="BG431" i="8"/>
  <c r="EF421" i="8"/>
  <c r="BF421" i="8"/>
  <c r="BG421" i="8"/>
  <c r="EF410" i="8"/>
  <c r="BF410" i="8"/>
  <c r="BG410" i="8"/>
  <c r="EF398" i="8"/>
  <c r="BF398" i="8"/>
  <c r="BG398" i="8"/>
  <c r="EF386" i="8"/>
  <c r="BF386" i="8"/>
  <c r="BG386" i="8"/>
  <c r="EF374" i="8"/>
  <c r="BF374" i="8"/>
  <c r="BG374" i="8"/>
  <c r="EF362" i="8"/>
  <c r="BF362" i="8"/>
  <c r="BG362" i="8"/>
  <c r="EF341" i="8"/>
  <c r="BG341" i="8"/>
  <c r="BF341" i="8"/>
  <c r="EF329" i="8"/>
  <c r="BG329" i="8"/>
  <c r="BF329" i="8"/>
  <c r="EF317" i="8"/>
  <c r="BG317" i="8"/>
  <c r="BF317" i="8"/>
  <c r="EF306" i="8"/>
  <c r="BG306" i="8"/>
  <c r="BF306" i="8"/>
  <c r="EF294" i="8"/>
  <c r="BG294" i="8"/>
  <c r="BF294" i="8"/>
  <c r="EF282" i="8"/>
  <c r="BG282" i="8"/>
  <c r="BF282" i="8"/>
  <c r="EF270" i="8"/>
  <c r="BG270" i="8"/>
  <c r="BF270" i="8"/>
  <c r="EF258" i="8"/>
  <c r="BG258" i="8"/>
  <c r="BF258" i="8"/>
  <c r="EF246" i="8"/>
  <c r="BG246" i="8"/>
  <c r="BF246" i="8"/>
  <c r="EF234" i="8"/>
  <c r="BG234" i="8"/>
  <c r="BF234" i="8"/>
  <c r="EF222" i="8"/>
  <c r="BG222" i="8"/>
  <c r="BF222" i="8"/>
  <c r="EF210" i="8"/>
  <c r="BG210" i="8"/>
  <c r="BF210" i="8"/>
  <c r="EF198" i="8"/>
  <c r="BG198" i="8"/>
  <c r="BF198" i="8"/>
  <c r="EF186" i="8"/>
  <c r="BG186" i="8"/>
  <c r="BF186" i="8"/>
  <c r="EF174" i="8"/>
  <c r="BG174" i="8"/>
  <c r="BF174" i="8"/>
  <c r="EF162" i="8"/>
  <c r="BG162" i="8"/>
  <c r="BF162" i="8"/>
  <c r="EF150" i="8"/>
  <c r="BG150" i="8"/>
  <c r="BF150" i="8"/>
  <c r="EF138" i="8"/>
  <c r="BG138" i="8"/>
  <c r="BF138" i="8"/>
  <c r="EF126" i="8"/>
  <c r="BG126" i="8"/>
  <c r="BF126" i="8"/>
  <c r="EF114" i="8"/>
  <c r="BG114" i="8"/>
  <c r="BF114" i="8"/>
  <c r="EF102" i="8"/>
  <c r="BG102" i="8"/>
  <c r="BF102" i="8"/>
  <c r="EF90" i="8"/>
  <c r="BG90" i="8"/>
  <c r="BF90" i="8"/>
  <c r="EF78" i="8"/>
  <c r="BG78" i="8"/>
  <c r="BF78" i="8"/>
  <c r="EF66" i="8"/>
  <c r="BG66" i="8"/>
  <c r="BF66" i="8"/>
  <c r="EF54" i="8"/>
  <c r="BG54" i="8"/>
  <c r="BF54" i="8"/>
  <c r="EF42" i="8"/>
  <c r="BG42" i="8"/>
  <c r="BF42" i="8"/>
  <c r="EF30" i="8"/>
  <c r="BG30" i="8"/>
  <c r="BF30" i="8"/>
  <c r="EF18" i="8"/>
  <c r="BG18" i="8"/>
  <c r="BF18" i="8"/>
  <c r="EF6" i="8"/>
  <c r="BG6" i="8"/>
  <c r="BF6" i="8"/>
  <c r="EG497" i="8"/>
  <c r="CC497" i="8"/>
  <c r="CD497" i="8"/>
  <c r="EH512" i="8"/>
  <c r="DB512" i="8"/>
  <c r="DA512" i="8"/>
  <c r="EH314" i="8"/>
  <c r="DB314" i="8"/>
  <c r="DA314" i="8"/>
  <c r="EF506" i="8"/>
  <c r="BF506" i="8"/>
  <c r="BG506" i="8"/>
  <c r="EF485" i="8"/>
  <c r="BG485" i="8"/>
  <c r="BF485" i="8"/>
  <c r="EF475" i="8"/>
  <c r="BG475" i="8"/>
  <c r="BF475" i="8"/>
  <c r="EF463" i="8"/>
  <c r="BG463" i="8"/>
  <c r="BF463" i="8"/>
  <c r="EF441" i="8"/>
  <c r="BG441" i="8"/>
  <c r="BF441" i="8"/>
  <c r="EF430" i="8"/>
  <c r="BF430" i="8"/>
  <c r="BG430" i="8"/>
  <c r="EF420" i="8"/>
  <c r="BF420" i="8"/>
  <c r="BG420" i="8"/>
  <c r="EF409" i="8"/>
  <c r="BF409" i="8"/>
  <c r="BG409" i="8"/>
  <c r="EF397" i="8"/>
  <c r="BF397" i="8"/>
  <c r="BG397" i="8"/>
  <c r="EF385" i="8"/>
  <c r="BF385" i="8"/>
  <c r="BG385" i="8"/>
  <c r="EF373" i="8"/>
  <c r="BF373" i="8"/>
  <c r="BG373" i="8"/>
  <c r="EF361" i="8"/>
  <c r="BF361" i="8"/>
  <c r="BG361" i="8"/>
  <c r="EF351" i="8"/>
  <c r="BG351" i="8"/>
  <c r="BF351" i="8"/>
  <c r="EF340" i="8"/>
  <c r="BG340" i="8"/>
  <c r="BF340" i="8"/>
  <c r="EF328" i="8"/>
  <c r="BG328" i="8"/>
  <c r="BF328" i="8"/>
  <c r="EF316" i="8"/>
  <c r="BG316" i="8"/>
  <c r="BF316" i="8"/>
  <c r="EF305" i="8"/>
  <c r="BG305" i="8"/>
  <c r="BF305" i="8"/>
  <c r="EF293" i="8"/>
  <c r="BG293" i="8"/>
  <c r="BF293" i="8"/>
  <c r="EG473" i="8"/>
  <c r="CC473" i="8"/>
  <c r="CD473" i="8"/>
  <c r="EH482" i="8"/>
  <c r="DB482" i="8"/>
  <c r="DA482" i="8"/>
  <c r="EH452" i="8"/>
  <c r="DB452" i="8"/>
  <c r="DA452" i="8"/>
  <c r="EH380" i="8"/>
  <c r="DB380" i="8"/>
  <c r="DA380" i="8"/>
  <c r="EH370" i="8"/>
  <c r="DB370" i="8"/>
  <c r="DA370" i="8"/>
  <c r="EH351" i="8"/>
  <c r="DB351" i="8"/>
  <c r="DA351" i="8"/>
  <c r="EH332" i="8"/>
  <c r="DB332" i="8"/>
  <c r="DA332" i="8"/>
  <c r="EH261" i="8"/>
  <c r="DA261" i="8"/>
  <c r="DB261" i="8"/>
  <c r="EI464" i="8"/>
  <c r="EB464" i="8"/>
  <c r="EA464" i="8"/>
  <c r="EF505" i="8"/>
  <c r="BF505" i="8"/>
  <c r="BG505" i="8"/>
  <c r="EF495" i="8"/>
  <c r="BG495" i="8"/>
  <c r="BF495" i="8"/>
  <c r="EF474" i="8"/>
  <c r="BG474" i="8"/>
  <c r="BF474" i="8"/>
  <c r="EF462" i="8"/>
  <c r="BG462" i="8"/>
  <c r="BF462" i="8"/>
  <c r="EF452" i="8"/>
  <c r="BG452" i="8"/>
  <c r="BF452" i="8"/>
  <c r="EF440" i="8"/>
  <c r="BG440" i="8"/>
  <c r="BF440" i="8"/>
  <c r="EF419" i="8"/>
  <c r="BF419" i="8"/>
  <c r="BG419" i="8"/>
  <c r="EF408" i="8"/>
  <c r="BF408" i="8"/>
  <c r="BG408" i="8"/>
  <c r="EF396" i="8"/>
  <c r="BF396" i="8"/>
  <c r="BG396" i="8"/>
  <c r="EF384" i="8"/>
  <c r="BF384" i="8"/>
  <c r="BG384" i="8"/>
  <c r="EF372" i="8"/>
  <c r="BF372" i="8"/>
  <c r="BG372" i="8"/>
  <c r="EF292" i="8"/>
  <c r="BG292" i="8"/>
  <c r="BF292" i="8"/>
  <c r="EH510" i="8"/>
  <c r="DA510" i="8"/>
  <c r="DB510" i="8"/>
  <c r="EH490" i="8"/>
  <c r="DB490" i="8"/>
  <c r="DA490" i="8"/>
  <c r="EH430" i="8"/>
  <c r="DB430" i="8"/>
  <c r="DA430" i="8"/>
  <c r="EH321" i="8"/>
  <c r="DA321" i="8"/>
  <c r="DB321" i="8"/>
  <c r="EI219" i="8"/>
  <c r="EB219" i="8"/>
  <c r="EA219" i="8"/>
  <c r="EF504" i="8"/>
  <c r="BF504" i="8"/>
  <c r="BG504" i="8"/>
  <c r="EF494" i="8"/>
  <c r="BF494" i="8"/>
  <c r="BG494" i="8"/>
  <c r="EF484" i="8"/>
  <c r="BG484" i="8"/>
  <c r="BF484" i="8"/>
  <c r="EF473" i="8"/>
  <c r="BG473" i="8"/>
  <c r="BF473" i="8"/>
  <c r="EF461" i="8"/>
  <c r="BG461" i="8"/>
  <c r="BF461" i="8"/>
  <c r="EF451" i="8"/>
  <c r="BG451" i="8"/>
  <c r="BF451" i="8"/>
  <c r="EF439" i="8"/>
  <c r="BG439" i="8"/>
  <c r="BF439" i="8"/>
  <c r="EF429" i="8"/>
  <c r="BG429" i="8"/>
  <c r="BF429" i="8"/>
  <c r="EF418" i="8"/>
  <c r="BF418" i="8"/>
  <c r="BG418" i="8"/>
  <c r="EF407" i="8"/>
  <c r="BF407" i="8"/>
  <c r="BG407" i="8"/>
  <c r="EF395" i="8"/>
  <c r="BF395" i="8"/>
  <c r="BG395" i="8"/>
  <c r="EF383" i="8"/>
  <c r="BF383" i="8"/>
  <c r="BG383" i="8"/>
  <c r="BG326" i="8"/>
  <c r="BG314" i="8"/>
  <c r="EG401" i="8"/>
  <c r="CC401" i="8"/>
  <c r="CD401" i="8"/>
  <c r="EG112" i="8"/>
  <c r="CC112" i="8"/>
  <c r="CD112" i="8"/>
  <c r="EH460" i="8"/>
  <c r="DB460" i="8"/>
  <c r="DA460" i="8"/>
  <c r="EH450" i="8"/>
  <c r="DA450" i="8"/>
  <c r="DB450" i="8"/>
  <c r="EH368" i="8"/>
  <c r="DB368" i="8"/>
  <c r="DA368" i="8"/>
  <c r="EH330" i="8"/>
  <c r="DB330" i="8"/>
  <c r="DA330" i="8"/>
  <c r="EH290" i="8"/>
  <c r="DB290" i="8"/>
  <c r="DA290" i="8"/>
  <c r="EI392" i="8"/>
  <c r="EB392" i="8"/>
  <c r="EA392" i="8"/>
  <c r="EI356" i="8"/>
  <c r="EB356" i="8"/>
  <c r="EA356" i="8"/>
  <c r="EI171" i="8"/>
  <c r="EB171" i="8"/>
  <c r="EA171" i="8"/>
  <c r="EI147" i="8"/>
  <c r="EB147" i="8"/>
  <c r="EA147" i="8"/>
  <c r="EF4" i="8"/>
  <c r="BG4" i="8"/>
  <c r="BF4" i="8"/>
  <c r="EF493" i="8"/>
  <c r="BF493" i="8"/>
  <c r="BG493" i="8"/>
  <c r="EF483" i="8"/>
  <c r="BG483" i="8"/>
  <c r="BF483" i="8"/>
  <c r="EF472" i="8"/>
  <c r="BG472" i="8"/>
  <c r="BF472" i="8"/>
  <c r="EF382" i="8"/>
  <c r="BF382" i="8"/>
  <c r="BG382" i="8"/>
  <c r="BG348" i="8"/>
  <c r="BF290" i="8"/>
  <c r="EH440" i="8"/>
  <c r="DB440" i="8"/>
  <c r="DA440" i="8"/>
  <c r="EH418" i="8"/>
  <c r="DB418" i="8"/>
  <c r="DA418" i="8"/>
  <c r="EH388" i="8"/>
  <c r="DB388" i="8"/>
  <c r="DA388" i="8"/>
  <c r="EF492" i="8"/>
  <c r="BF492" i="8"/>
  <c r="BG492" i="8"/>
  <c r="EF471" i="8"/>
  <c r="BG471" i="8"/>
  <c r="BF471" i="8"/>
  <c r="EF459" i="8"/>
  <c r="BG459" i="8"/>
  <c r="BF459" i="8"/>
  <c r="EF449" i="8"/>
  <c r="BG449" i="8"/>
  <c r="BF449" i="8"/>
  <c r="EF437" i="8"/>
  <c r="BG437" i="8"/>
  <c r="BF437" i="8"/>
  <c r="EF427" i="8"/>
  <c r="BG427" i="8"/>
  <c r="BF427" i="8"/>
  <c r="EF417" i="8"/>
  <c r="BG417" i="8"/>
  <c r="BF417" i="8"/>
  <c r="EF405" i="8"/>
  <c r="BG405" i="8"/>
  <c r="BF405" i="8"/>
  <c r="EF393" i="8"/>
  <c r="BG393" i="8"/>
  <c r="BF393" i="8"/>
  <c r="EF289" i="8"/>
  <c r="BF289" i="8"/>
  <c r="BG289" i="8"/>
  <c r="EF277" i="8"/>
  <c r="BF277" i="8"/>
  <c r="BG277" i="8"/>
  <c r="EF265" i="8"/>
  <c r="BF265" i="8"/>
  <c r="BG265" i="8"/>
  <c r="EF253" i="8"/>
  <c r="BF253" i="8"/>
  <c r="BG253" i="8"/>
  <c r="EF241" i="8"/>
  <c r="BF241" i="8"/>
  <c r="BG241" i="8"/>
  <c r="EF229" i="8"/>
  <c r="BF229" i="8"/>
  <c r="BG229" i="8"/>
  <c r="EF217" i="8"/>
  <c r="BF217" i="8"/>
  <c r="BG217" i="8"/>
  <c r="EF205" i="8"/>
  <c r="BF205" i="8"/>
  <c r="BG205" i="8"/>
  <c r="EF193" i="8"/>
  <c r="BF193" i="8"/>
  <c r="BG193" i="8"/>
  <c r="EF181" i="8"/>
  <c r="BF181" i="8"/>
  <c r="BG181" i="8"/>
  <c r="EF169" i="8"/>
  <c r="BF169" i="8"/>
  <c r="BG169" i="8"/>
  <c r="EF157" i="8"/>
  <c r="BF157" i="8"/>
  <c r="BG157" i="8"/>
  <c r="EF145" i="8"/>
  <c r="BF145" i="8"/>
  <c r="BG145" i="8"/>
  <c r="EF133" i="8"/>
  <c r="BF133" i="8"/>
  <c r="BG133" i="8"/>
  <c r="EF121" i="8"/>
  <c r="BF121" i="8"/>
  <c r="BG121" i="8"/>
  <c r="EF109" i="8"/>
  <c r="BF109" i="8"/>
  <c r="BG109" i="8"/>
  <c r="EF97" i="8"/>
  <c r="BF97" i="8"/>
  <c r="BG97" i="8"/>
  <c r="EF85" i="8"/>
  <c r="BF85" i="8"/>
  <c r="BG85" i="8"/>
  <c r="EF73" i="8"/>
  <c r="BF73" i="8"/>
  <c r="BG73" i="8"/>
  <c r="EF61" i="8"/>
  <c r="BF61" i="8"/>
  <c r="BG61" i="8"/>
  <c r="EF49" i="8"/>
  <c r="BF49" i="8"/>
  <c r="BG49" i="8"/>
  <c r="EF37" i="8"/>
  <c r="BF37" i="8"/>
  <c r="BG37" i="8"/>
  <c r="EF25" i="8"/>
  <c r="BF25" i="8"/>
  <c r="BG25" i="8"/>
  <c r="EF13" i="8"/>
  <c r="BF13" i="8"/>
  <c r="BG13" i="8"/>
  <c r="EG76" i="8"/>
  <c r="CC76" i="8"/>
  <c r="CD76" i="8"/>
  <c r="EH417" i="8"/>
  <c r="DA417" i="8"/>
  <c r="DB417" i="8"/>
  <c r="EH387" i="8"/>
  <c r="DB387" i="8"/>
  <c r="DA387" i="8"/>
  <c r="EH366" i="8"/>
  <c r="DA366" i="8"/>
  <c r="DB366" i="8"/>
  <c r="EH300" i="8"/>
  <c r="DB300" i="8"/>
  <c r="DA300" i="8"/>
  <c r="EI99" i="8"/>
  <c r="EB99" i="8"/>
  <c r="EA99" i="8"/>
  <c r="EF512" i="8"/>
  <c r="BG512" i="8"/>
  <c r="BF512" i="8"/>
  <c r="EF502" i="8"/>
  <c r="BF502" i="8"/>
  <c r="BG502" i="8"/>
  <c r="EF491" i="8"/>
  <c r="BF491" i="8"/>
  <c r="BG491" i="8"/>
  <c r="EF481" i="8"/>
  <c r="BF481" i="8"/>
  <c r="BG481" i="8"/>
  <c r="EF470" i="8"/>
  <c r="BF470" i="8"/>
  <c r="BG470" i="8"/>
  <c r="EF448" i="8"/>
  <c r="BG448" i="8"/>
  <c r="BF448" i="8"/>
  <c r="EF436" i="8"/>
  <c r="BG436" i="8"/>
  <c r="BF436" i="8"/>
  <c r="EF426" i="8"/>
  <c r="BG426" i="8"/>
  <c r="BF426" i="8"/>
  <c r="EF416" i="8"/>
  <c r="BG416" i="8"/>
  <c r="BF416" i="8"/>
  <c r="EF404" i="8"/>
  <c r="BG404" i="8"/>
  <c r="BF404" i="8"/>
  <c r="EF392" i="8"/>
  <c r="BG392" i="8"/>
  <c r="BF392" i="8"/>
  <c r="EF357" i="8"/>
  <c r="BG357" i="8"/>
  <c r="BF357" i="8"/>
  <c r="EF346" i="8"/>
  <c r="BF346" i="8"/>
  <c r="BG346" i="8"/>
  <c r="EF335" i="8"/>
  <c r="BF335" i="8"/>
  <c r="BG335" i="8"/>
  <c r="EF323" i="8"/>
  <c r="BF323" i="8"/>
  <c r="BG323" i="8"/>
  <c r="EF311" i="8"/>
  <c r="BF311" i="8"/>
  <c r="BG311" i="8"/>
  <c r="EF300" i="8"/>
  <c r="BF300" i="8"/>
  <c r="BG300" i="8"/>
  <c r="EG305" i="8"/>
  <c r="CC305" i="8"/>
  <c r="CD305" i="8"/>
  <c r="EG281" i="8"/>
  <c r="CC281" i="8"/>
  <c r="CD281" i="8"/>
  <c r="EG40" i="8"/>
  <c r="CC40" i="8"/>
  <c r="CD40" i="8"/>
  <c r="EH438" i="8"/>
  <c r="DB438" i="8"/>
  <c r="DA438" i="8"/>
  <c r="EH416" i="8"/>
  <c r="DB416" i="8"/>
  <c r="DA416" i="8"/>
  <c r="EH406" i="8"/>
  <c r="DA406" i="8"/>
  <c r="DB406" i="8"/>
  <c r="EH346" i="8"/>
  <c r="DB346" i="8"/>
  <c r="DA346" i="8"/>
  <c r="EI63" i="8"/>
  <c r="EB63" i="8"/>
  <c r="EA63" i="8"/>
  <c r="BF381" i="8"/>
  <c r="BF369" i="8"/>
  <c r="BF345" i="8"/>
  <c r="BF333" i="8"/>
  <c r="BF321" i="8"/>
  <c r="BF309" i="8"/>
  <c r="BF297" i="8"/>
  <c r="BF285" i="8"/>
  <c r="BF273" i="8"/>
  <c r="BF261" i="8"/>
  <c r="BF249" i="8"/>
  <c r="BF237" i="8"/>
  <c r="BF225" i="8"/>
  <c r="BF213" i="8"/>
  <c r="BF201" i="8"/>
  <c r="BF189" i="8"/>
  <c r="BF177" i="8"/>
  <c r="BF165" i="8"/>
  <c r="BF153" i="8"/>
  <c r="BF141" i="8"/>
  <c r="BF129" i="8"/>
  <c r="BF117" i="8"/>
  <c r="BF105" i="8"/>
  <c r="BF93" i="8"/>
  <c r="BF81" i="8"/>
  <c r="BF69" i="8"/>
  <c r="BF57" i="8"/>
  <c r="BF45" i="8"/>
  <c r="BF33" i="8"/>
  <c r="BF21" i="8"/>
  <c r="BF9" i="8"/>
  <c r="BG482" i="8"/>
  <c r="BG350" i="8"/>
  <c r="BG338" i="8"/>
  <c r="BG302" i="8"/>
  <c r="BG290" i="8"/>
  <c r="BG278" i="8"/>
  <c r="BG266" i="8"/>
  <c r="BG254" i="8"/>
  <c r="BG242" i="8"/>
  <c r="BG230" i="8"/>
  <c r="BG218" i="8"/>
  <c r="BG206" i="8"/>
  <c r="BG194" i="8"/>
  <c r="BG182" i="8"/>
  <c r="BG170" i="8"/>
  <c r="BG158" i="8"/>
  <c r="BG146" i="8"/>
  <c r="BG134" i="8"/>
  <c r="BG122" i="8"/>
  <c r="BG110" i="8"/>
  <c r="BG98" i="8"/>
  <c r="BG86" i="8"/>
  <c r="BG74" i="8"/>
  <c r="BG62" i="8"/>
  <c r="BG50" i="8"/>
  <c r="BG38" i="8"/>
  <c r="BG26" i="8"/>
  <c r="BG14" i="8"/>
  <c r="EG512" i="8"/>
  <c r="CC512" i="8"/>
  <c r="EG500" i="8"/>
  <c r="CC500" i="8"/>
  <c r="EG489" i="8"/>
  <c r="CD489" i="8"/>
  <c r="CC489" i="8"/>
  <c r="EG478" i="8"/>
  <c r="CD478" i="8"/>
  <c r="CC478" i="8"/>
  <c r="EG467" i="8"/>
  <c r="CD467" i="8"/>
  <c r="CC467" i="8"/>
  <c r="EG455" i="8"/>
  <c r="CD455" i="8"/>
  <c r="CC455" i="8"/>
  <c r="EG444" i="8"/>
  <c r="CD444" i="8"/>
  <c r="CC444" i="8"/>
  <c r="EG432" i="8"/>
  <c r="CD432" i="8"/>
  <c r="CC432" i="8"/>
  <c r="EG421" i="8"/>
  <c r="CD421" i="8"/>
  <c r="CC421" i="8"/>
  <c r="EG409" i="8"/>
  <c r="CD409" i="8"/>
  <c r="CC409" i="8"/>
  <c r="EG398" i="8"/>
  <c r="CD398" i="8"/>
  <c r="EG386" i="8"/>
  <c r="CD386" i="8"/>
  <c r="EG375" i="8"/>
  <c r="CD375" i="8"/>
  <c r="EG363" i="8"/>
  <c r="CD363" i="8"/>
  <c r="EG352" i="8"/>
  <c r="CC352" i="8"/>
  <c r="CD352" i="8"/>
  <c r="EG340" i="8"/>
  <c r="CC340" i="8"/>
  <c r="CD340" i="8"/>
  <c r="EG317" i="8"/>
  <c r="CC317" i="8"/>
  <c r="CD317" i="8"/>
  <c r="EG294" i="8"/>
  <c r="CC294" i="8"/>
  <c r="CD294" i="8"/>
  <c r="EG282" i="8"/>
  <c r="CC282" i="8"/>
  <c r="CD282" i="8"/>
  <c r="EG271" i="8"/>
  <c r="CC271" i="8"/>
  <c r="EG259" i="8"/>
  <c r="CC259" i="8"/>
  <c r="EG248" i="8"/>
  <c r="CC248" i="8"/>
  <c r="EG236" i="8"/>
  <c r="CC236" i="8"/>
  <c r="EG225" i="8"/>
  <c r="CD225" i="8"/>
  <c r="CC225" i="8"/>
  <c r="EG214" i="8"/>
  <c r="CD214" i="8"/>
  <c r="CC214" i="8"/>
  <c r="EG202" i="8"/>
  <c r="CD202" i="8"/>
  <c r="CC202" i="8"/>
  <c r="EG191" i="8"/>
  <c r="CD191" i="8"/>
  <c r="CC191" i="8"/>
  <c r="EG180" i="8"/>
  <c r="CD180" i="8"/>
  <c r="CC180" i="8"/>
  <c r="EG168" i="8"/>
  <c r="CD168" i="8"/>
  <c r="CC168" i="8"/>
  <c r="EG158" i="8"/>
  <c r="CD158" i="8"/>
  <c r="EG147" i="8"/>
  <c r="CD147" i="8"/>
  <c r="EG135" i="8"/>
  <c r="CD135" i="8"/>
  <c r="EG101" i="8"/>
  <c r="CC101" i="8"/>
  <c r="CD101" i="8"/>
  <c r="EG90" i="8"/>
  <c r="CC90" i="8"/>
  <c r="CD90" i="8"/>
  <c r="EG79" i="8"/>
  <c r="CC79" i="8"/>
  <c r="EG68" i="8"/>
  <c r="CC68" i="8"/>
  <c r="EG56" i="8"/>
  <c r="CC56" i="8"/>
  <c r="EG45" i="8"/>
  <c r="CD45" i="8"/>
  <c r="CC45" i="8"/>
  <c r="EG34" i="8"/>
  <c r="CD34" i="8"/>
  <c r="CC34" i="8"/>
  <c r="EG22" i="8"/>
  <c r="CD22" i="8"/>
  <c r="CC22" i="8"/>
  <c r="EG10" i="8"/>
  <c r="CD10" i="8"/>
  <c r="CC10" i="8"/>
  <c r="EH503" i="8"/>
  <c r="DB503" i="8"/>
  <c r="DA503" i="8"/>
  <c r="EH469" i="8"/>
  <c r="DB469" i="8"/>
  <c r="EH444" i="8"/>
  <c r="DB444" i="8"/>
  <c r="DA444" i="8"/>
  <c r="EH426" i="8"/>
  <c r="DB426" i="8"/>
  <c r="DA426" i="8"/>
  <c r="EH410" i="8"/>
  <c r="DB410" i="8"/>
  <c r="DA410" i="8"/>
  <c r="EH392" i="8"/>
  <c r="DB392" i="8"/>
  <c r="DA392" i="8"/>
  <c r="EH384" i="8"/>
  <c r="DB384" i="8"/>
  <c r="DA384" i="8"/>
  <c r="EH376" i="8"/>
  <c r="DB376" i="8"/>
  <c r="DA376" i="8"/>
  <c r="EH358" i="8"/>
  <c r="DA358" i="8"/>
  <c r="DB358" i="8"/>
  <c r="EH342" i="8"/>
  <c r="DB342" i="8"/>
  <c r="DA342" i="8"/>
  <c r="EH325" i="8"/>
  <c r="DB325" i="8"/>
  <c r="DA325" i="8"/>
  <c r="EH317" i="8"/>
  <c r="DB317" i="8"/>
  <c r="DA317" i="8"/>
  <c r="EH309" i="8"/>
  <c r="DA309" i="8"/>
  <c r="DB309" i="8"/>
  <c r="EH301" i="8"/>
  <c r="DB301" i="8"/>
  <c r="DA301" i="8"/>
  <c r="EH291" i="8"/>
  <c r="DB291" i="8"/>
  <c r="DA291" i="8"/>
  <c r="EH282" i="8"/>
  <c r="DB282" i="8"/>
  <c r="DA282" i="8"/>
  <c r="EH273" i="8"/>
  <c r="DA273" i="8"/>
  <c r="DB273" i="8"/>
  <c r="EH263" i="8"/>
  <c r="DB263" i="8"/>
  <c r="DA263" i="8"/>
  <c r="EH245" i="8"/>
  <c r="DB245" i="8"/>
  <c r="DA245" i="8"/>
  <c r="EH233" i="8"/>
  <c r="DB233" i="8"/>
  <c r="DA233" i="8"/>
  <c r="EH221" i="8"/>
  <c r="DB221" i="8"/>
  <c r="DA221" i="8"/>
  <c r="EH209" i="8"/>
  <c r="DB209" i="8"/>
  <c r="DA209" i="8"/>
  <c r="EH197" i="8"/>
  <c r="DA197" i="8"/>
  <c r="DB197" i="8"/>
  <c r="EH185" i="8"/>
  <c r="DB185" i="8"/>
  <c r="DA185" i="8"/>
  <c r="EH173" i="8"/>
  <c r="DB173" i="8"/>
  <c r="DA173" i="8"/>
  <c r="EH161" i="8"/>
  <c r="DB161" i="8"/>
  <c r="DA161" i="8"/>
  <c r="EH149" i="8"/>
  <c r="DB149" i="8"/>
  <c r="DA149" i="8"/>
  <c r="EH137" i="8"/>
  <c r="DB137" i="8"/>
  <c r="DA137" i="8"/>
  <c r="EH125" i="8"/>
  <c r="DB125" i="8"/>
  <c r="DA125" i="8"/>
  <c r="EH113" i="8"/>
  <c r="DB113" i="8"/>
  <c r="DA113" i="8"/>
  <c r="EH101" i="8"/>
  <c r="DB101" i="8"/>
  <c r="DA101" i="8"/>
  <c r="EH89" i="8"/>
  <c r="DB89" i="8"/>
  <c r="DA89" i="8"/>
  <c r="EH77" i="8"/>
  <c r="DA77" i="8"/>
  <c r="DB77" i="8"/>
  <c r="EH65" i="8"/>
  <c r="DB65" i="8"/>
  <c r="DA65" i="8"/>
  <c r="EH53" i="8"/>
  <c r="DB53" i="8"/>
  <c r="DA53" i="8"/>
  <c r="EH41" i="8"/>
  <c r="DB41" i="8"/>
  <c r="DA41" i="8"/>
  <c r="EH29" i="8"/>
  <c r="DB29" i="8"/>
  <c r="DA29" i="8"/>
  <c r="EH17" i="8"/>
  <c r="DB17" i="8"/>
  <c r="DA17" i="8"/>
  <c r="EH5" i="8"/>
  <c r="DB5" i="8"/>
  <c r="DA5" i="8"/>
  <c r="EI512" i="8"/>
  <c r="EB512" i="8"/>
  <c r="EA512" i="8"/>
  <c r="EI500" i="8"/>
  <c r="EB500" i="8"/>
  <c r="EA500" i="8"/>
  <c r="EI489" i="8"/>
  <c r="EB489" i="8"/>
  <c r="EA489" i="8"/>
  <c r="EI478" i="8"/>
  <c r="EB478" i="8"/>
  <c r="EA478" i="8"/>
  <c r="EI466" i="8"/>
  <c r="EB466" i="8"/>
  <c r="EA466" i="8"/>
  <c r="EI455" i="8"/>
  <c r="EB455" i="8"/>
  <c r="EA455" i="8"/>
  <c r="EI444" i="8"/>
  <c r="EB444" i="8"/>
  <c r="EA444" i="8"/>
  <c r="EI432" i="8"/>
  <c r="EB432" i="8"/>
  <c r="EA432" i="8"/>
  <c r="EI421" i="8"/>
  <c r="EB421" i="8"/>
  <c r="EA421" i="8"/>
  <c r="EI398" i="8"/>
  <c r="EB398" i="8"/>
  <c r="EA398" i="8"/>
  <c r="EI387" i="8"/>
  <c r="EB387" i="8"/>
  <c r="EA387" i="8"/>
  <c r="EI375" i="8"/>
  <c r="EB375" i="8"/>
  <c r="EA375" i="8"/>
  <c r="EI364" i="8"/>
  <c r="EB364" i="8"/>
  <c r="EA364" i="8"/>
  <c r="EI353" i="8"/>
  <c r="EB353" i="8"/>
  <c r="EA353" i="8"/>
  <c r="EI341" i="8"/>
  <c r="EB341" i="8"/>
  <c r="EA341" i="8"/>
  <c r="EI330" i="8"/>
  <c r="EB330" i="8"/>
  <c r="EA330" i="8"/>
  <c r="EI319" i="8"/>
  <c r="EB319" i="8"/>
  <c r="EA319" i="8"/>
  <c r="EI307" i="8"/>
  <c r="EB307" i="8"/>
  <c r="EA307" i="8"/>
  <c r="EI296" i="8"/>
  <c r="EB296" i="8"/>
  <c r="EA296" i="8"/>
  <c r="EI284" i="8"/>
  <c r="EB284" i="8"/>
  <c r="EA284" i="8"/>
  <c r="EI273" i="8"/>
  <c r="EB273" i="8"/>
  <c r="EA273" i="8"/>
  <c r="EI262" i="8"/>
  <c r="EB262" i="8"/>
  <c r="EA262" i="8"/>
  <c r="EI251" i="8"/>
  <c r="EB251" i="8"/>
  <c r="EA251" i="8"/>
  <c r="EI241" i="8"/>
  <c r="EB241" i="8"/>
  <c r="EA241" i="8"/>
  <c r="EI230" i="8"/>
  <c r="EB230" i="8"/>
  <c r="EA230" i="8"/>
  <c r="EI207" i="8"/>
  <c r="EB207" i="8"/>
  <c r="EA207" i="8"/>
  <c r="EI196" i="8"/>
  <c r="EB196" i="8"/>
  <c r="EA196" i="8"/>
  <c r="EI184" i="8"/>
  <c r="EB184" i="8"/>
  <c r="EA184" i="8"/>
  <c r="EI172" i="8"/>
  <c r="EB172" i="8"/>
  <c r="EA172" i="8"/>
  <c r="EI162" i="8"/>
  <c r="EB162" i="8"/>
  <c r="EA162" i="8"/>
  <c r="EI150" i="8"/>
  <c r="EB150" i="8"/>
  <c r="EA150" i="8"/>
  <c r="EI139" i="8"/>
  <c r="EB139" i="8"/>
  <c r="EA139" i="8"/>
  <c r="EI128" i="8"/>
  <c r="EB128" i="8"/>
  <c r="EA128" i="8"/>
  <c r="EI117" i="8"/>
  <c r="EB117" i="8"/>
  <c r="EA117" i="8"/>
  <c r="EI105" i="8"/>
  <c r="EA105" i="8"/>
  <c r="EB105" i="8"/>
  <c r="EI94" i="8"/>
  <c r="EB94" i="8"/>
  <c r="EA94" i="8"/>
  <c r="EI82" i="8"/>
  <c r="EB82" i="8"/>
  <c r="EA82" i="8"/>
  <c r="EI71" i="8"/>
  <c r="EB71" i="8"/>
  <c r="EA71" i="8"/>
  <c r="EI60" i="8"/>
  <c r="EA60" i="8"/>
  <c r="EB60" i="8"/>
  <c r="EI49" i="8"/>
  <c r="EB49" i="8"/>
  <c r="EA49" i="8"/>
  <c r="EI37" i="8"/>
  <c r="EB37" i="8"/>
  <c r="EA37" i="8"/>
  <c r="EI25" i="8"/>
  <c r="EB25" i="8"/>
  <c r="EA25" i="8"/>
  <c r="EI13" i="8"/>
  <c r="EA13" i="8"/>
  <c r="EB13" i="8"/>
  <c r="CC398" i="8"/>
  <c r="CD259" i="8"/>
  <c r="BF428" i="8"/>
  <c r="BF380" i="8"/>
  <c r="BF368" i="8"/>
  <c r="BF344" i="8"/>
  <c r="BF332" i="8"/>
  <c r="BF320" i="8"/>
  <c r="BF308" i="8"/>
  <c r="BF296" i="8"/>
  <c r="BG349" i="8"/>
  <c r="BG337" i="8"/>
  <c r="BG325" i="8"/>
  <c r="BG313" i="8"/>
  <c r="BG301" i="8"/>
  <c r="EG511" i="8"/>
  <c r="CC511" i="8"/>
  <c r="EG499" i="8"/>
  <c r="CC499" i="8"/>
  <c r="EG488" i="8"/>
  <c r="CC488" i="8"/>
  <c r="EG477" i="8"/>
  <c r="CD477" i="8"/>
  <c r="CC477" i="8"/>
  <c r="EG466" i="8"/>
  <c r="CD466" i="8"/>
  <c r="CC466" i="8"/>
  <c r="EG454" i="8"/>
  <c r="CD454" i="8"/>
  <c r="CC454" i="8"/>
  <c r="EG443" i="8"/>
  <c r="CD443" i="8"/>
  <c r="CC443" i="8"/>
  <c r="EG431" i="8"/>
  <c r="CD431" i="8"/>
  <c r="CC431" i="8"/>
  <c r="EG420" i="8"/>
  <c r="CD420" i="8"/>
  <c r="CC420" i="8"/>
  <c r="EG408" i="8"/>
  <c r="CD408" i="8"/>
  <c r="CC408" i="8"/>
  <c r="EG397" i="8"/>
  <c r="CD397" i="8"/>
  <c r="CC397" i="8"/>
  <c r="EG385" i="8"/>
  <c r="CD385" i="8"/>
  <c r="CC385" i="8"/>
  <c r="EG374" i="8"/>
  <c r="CD374" i="8"/>
  <c r="EG362" i="8"/>
  <c r="CD362" i="8"/>
  <c r="EG351" i="8"/>
  <c r="CD351" i="8"/>
  <c r="EG339" i="8"/>
  <c r="CD339" i="8"/>
  <c r="EG328" i="8"/>
  <c r="CC328" i="8"/>
  <c r="CD328" i="8"/>
  <c r="EG316" i="8"/>
  <c r="CC316" i="8"/>
  <c r="CD316" i="8"/>
  <c r="EG293" i="8"/>
  <c r="CC293" i="8"/>
  <c r="CD293" i="8"/>
  <c r="EG270" i="8"/>
  <c r="CC270" i="8"/>
  <c r="CD270" i="8"/>
  <c r="EG258" i="8"/>
  <c r="CC258" i="8"/>
  <c r="CD258" i="8"/>
  <c r="EG247" i="8"/>
  <c r="CC247" i="8"/>
  <c r="EG235" i="8"/>
  <c r="CC235" i="8"/>
  <c r="EG224" i="8"/>
  <c r="CC224" i="8"/>
  <c r="EG213" i="8"/>
  <c r="CD213" i="8"/>
  <c r="CC213" i="8"/>
  <c r="EG201" i="8"/>
  <c r="CD201" i="8"/>
  <c r="CC201" i="8"/>
  <c r="EG190" i="8"/>
  <c r="CD190" i="8"/>
  <c r="CC190" i="8"/>
  <c r="EG179" i="8"/>
  <c r="CD179" i="8"/>
  <c r="CC179" i="8"/>
  <c r="EG167" i="8"/>
  <c r="CD167" i="8"/>
  <c r="CC167" i="8"/>
  <c r="EG157" i="8"/>
  <c r="CD157" i="8"/>
  <c r="CC157" i="8"/>
  <c r="EG146" i="8"/>
  <c r="CD146" i="8"/>
  <c r="EG134" i="8"/>
  <c r="CD134" i="8"/>
  <c r="EG123" i="8"/>
  <c r="CD123" i="8"/>
  <c r="EG100" i="8"/>
  <c r="CC100" i="8"/>
  <c r="CD100" i="8"/>
  <c r="EG89" i="8"/>
  <c r="CC89" i="8"/>
  <c r="CD89" i="8"/>
  <c r="EG78" i="8"/>
  <c r="CC78" i="8"/>
  <c r="CD78" i="8"/>
  <c r="EG67" i="8"/>
  <c r="CC67" i="8"/>
  <c r="EG55" i="8"/>
  <c r="CC55" i="8"/>
  <c r="EG44" i="8"/>
  <c r="CC44" i="8"/>
  <c r="EG33" i="8"/>
  <c r="CD33" i="8"/>
  <c r="CC33" i="8"/>
  <c r="EG21" i="8"/>
  <c r="CD21" i="8"/>
  <c r="CC21" i="8"/>
  <c r="EG9" i="8"/>
  <c r="CD9" i="8"/>
  <c r="CC9" i="8"/>
  <c r="EH494" i="8"/>
  <c r="DB494" i="8"/>
  <c r="DA494" i="8"/>
  <c r="EH477" i="8"/>
  <c r="DB477" i="8"/>
  <c r="DA477" i="8"/>
  <c r="EH468" i="8"/>
  <c r="DB468" i="8"/>
  <c r="DA468" i="8"/>
  <c r="EH443" i="8"/>
  <c r="DB443" i="8"/>
  <c r="DA443" i="8"/>
  <c r="EH401" i="8"/>
  <c r="DB401" i="8"/>
  <c r="DA401" i="8"/>
  <c r="EH383" i="8"/>
  <c r="DB383" i="8"/>
  <c r="DA383" i="8"/>
  <c r="EH367" i="8"/>
  <c r="DB367" i="8"/>
  <c r="DA367" i="8"/>
  <c r="EH350" i="8"/>
  <c r="DB350" i="8"/>
  <c r="DA350" i="8"/>
  <c r="EH333" i="8"/>
  <c r="DB333" i="8"/>
  <c r="DA333" i="8"/>
  <c r="EH324" i="8"/>
  <c r="DB324" i="8"/>
  <c r="DA324" i="8"/>
  <c r="EH262" i="8"/>
  <c r="DA262" i="8"/>
  <c r="DB262" i="8"/>
  <c r="EH254" i="8"/>
  <c r="DB254" i="8"/>
  <c r="DA254" i="8"/>
  <c r="EH244" i="8"/>
  <c r="DB244" i="8"/>
  <c r="DA244" i="8"/>
  <c r="EH232" i="8"/>
  <c r="DB232" i="8"/>
  <c r="DA232" i="8"/>
  <c r="EH220" i="8"/>
  <c r="DB220" i="8"/>
  <c r="DA220" i="8"/>
  <c r="EH208" i="8"/>
  <c r="DB208" i="8"/>
  <c r="DA208" i="8"/>
  <c r="EH196" i="8"/>
  <c r="DB196" i="8"/>
  <c r="DA196" i="8"/>
  <c r="EH184" i="8"/>
  <c r="DA184" i="8"/>
  <c r="DB184" i="8"/>
  <c r="EH172" i="8"/>
  <c r="DB172" i="8"/>
  <c r="DA172" i="8"/>
  <c r="EH160" i="8"/>
  <c r="DB160" i="8"/>
  <c r="DA160" i="8"/>
  <c r="EH148" i="8"/>
  <c r="DB148" i="8"/>
  <c r="DA148" i="8"/>
  <c r="EH136" i="8"/>
  <c r="DB136" i="8"/>
  <c r="DA136" i="8"/>
  <c r="EH124" i="8"/>
  <c r="DB124" i="8"/>
  <c r="DA124" i="8"/>
  <c r="EH112" i="8"/>
  <c r="DB112" i="8"/>
  <c r="DA112" i="8"/>
  <c r="EH100" i="8"/>
  <c r="DB100" i="8"/>
  <c r="DA100" i="8"/>
  <c r="EH88" i="8"/>
  <c r="DB88" i="8"/>
  <c r="DA88" i="8"/>
  <c r="EH76" i="8"/>
  <c r="DA76" i="8"/>
  <c r="DB76" i="8"/>
  <c r="EH64" i="8"/>
  <c r="DB64" i="8"/>
  <c r="DA64" i="8"/>
  <c r="EH52" i="8"/>
  <c r="DB52" i="8"/>
  <c r="DA52" i="8"/>
  <c r="EH40" i="8"/>
  <c r="DB40" i="8"/>
  <c r="DA40" i="8"/>
  <c r="EH28" i="8"/>
  <c r="DB28" i="8"/>
  <c r="DA28" i="8"/>
  <c r="EH16" i="8"/>
  <c r="DA16" i="8"/>
  <c r="DB16" i="8"/>
  <c r="EI511" i="8"/>
  <c r="EB511" i="8"/>
  <c r="EA511" i="8"/>
  <c r="EI488" i="8"/>
  <c r="EB488" i="8"/>
  <c r="EA488" i="8"/>
  <c r="EI477" i="8"/>
  <c r="EB477" i="8"/>
  <c r="EA477" i="8"/>
  <c r="EI465" i="8"/>
  <c r="EB465" i="8"/>
  <c r="EA465" i="8"/>
  <c r="EI454" i="8"/>
  <c r="EB454" i="8"/>
  <c r="EA454" i="8"/>
  <c r="EI443" i="8"/>
  <c r="EB443" i="8"/>
  <c r="EA443" i="8"/>
  <c r="EI431" i="8"/>
  <c r="EB431" i="8"/>
  <c r="EA431" i="8"/>
  <c r="EI420" i="8"/>
  <c r="EB420" i="8"/>
  <c r="EA420" i="8"/>
  <c r="EI409" i="8"/>
  <c r="EB409" i="8"/>
  <c r="EA409" i="8"/>
  <c r="EI397" i="8"/>
  <c r="EB397" i="8"/>
  <c r="EA397" i="8"/>
  <c r="EI386" i="8"/>
  <c r="EB386" i="8"/>
  <c r="EA386" i="8"/>
  <c r="EI363" i="8"/>
  <c r="EB363" i="8"/>
  <c r="EA363" i="8"/>
  <c r="EI352" i="8"/>
  <c r="EB352" i="8"/>
  <c r="EA352" i="8"/>
  <c r="EI340" i="8"/>
  <c r="EB340" i="8"/>
  <c r="EA340" i="8"/>
  <c r="EI329" i="8"/>
  <c r="EB329" i="8"/>
  <c r="EA329" i="8"/>
  <c r="EI318" i="8"/>
  <c r="EB318" i="8"/>
  <c r="EA318" i="8"/>
  <c r="EI306" i="8"/>
  <c r="EB306" i="8"/>
  <c r="EA306" i="8"/>
  <c r="EI295" i="8"/>
  <c r="EB295" i="8"/>
  <c r="EA295" i="8"/>
  <c r="EI272" i="8"/>
  <c r="EB272" i="8"/>
  <c r="EA272" i="8"/>
  <c r="EI261" i="8"/>
  <c r="EB261" i="8"/>
  <c r="EA261" i="8"/>
  <c r="EI250" i="8"/>
  <c r="EB250" i="8"/>
  <c r="EA250" i="8"/>
  <c r="EI240" i="8"/>
  <c r="EB240" i="8"/>
  <c r="EA240" i="8"/>
  <c r="EI229" i="8"/>
  <c r="EB229" i="8"/>
  <c r="EA229" i="8"/>
  <c r="EI218" i="8"/>
  <c r="EB218" i="8"/>
  <c r="EA218" i="8"/>
  <c r="EI195" i="8"/>
  <c r="EB195" i="8"/>
  <c r="EA195" i="8"/>
  <c r="EI183" i="8"/>
  <c r="EB183" i="8"/>
  <c r="EA183" i="8"/>
  <c r="EI161" i="8"/>
  <c r="EB161" i="8"/>
  <c r="EA161" i="8"/>
  <c r="EI149" i="8"/>
  <c r="EB149" i="8"/>
  <c r="EA149" i="8"/>
  <c r="EI138" i="8"/>
  <c r="EB138" i="8"/>
  <c r="EA138" i="8"/>
  <c r="EI127" i="8"/>
  <c r="EB127" i="8"/>
  <c r="EA127" i="8"/>
  <c r="EI116" i="8"/>
  <c r="EB116" i="8"/>
  <c r="EA116" i="8"/>
  <c r="EI104" i="8"/>
  <c r="EB104" i="8"/>
  <c r="EA104" i="8"/>
  <c r="EI93" i="8"/>
  <c r="EA93" i="8"/>
  <c r="EB93" i="8"/>
  <c r="EI81" i="8"/>
  <c r="EB81" i="8"/>
  <c r="EA81" i="8"/>
  <c r="EI70" i="8"/>
  <c r="EB70" i="8"/>
  <c r="EA70" i="8"/>
  <c r="EI59" i="8"/>
  <c r="EB59" i="8"/>
  <c r="EA59" i="8"/>
  <c r="EI48" i="8"/>
  <c r="EA48" i="8"/>
  <c r="EB48" i="8"/>
  <c r="EI36" i="8"/>
  <c r="EB36" i="8"/>
  <c r="EA36" i="8"/>
  <c r="EI24" i="8"/>
  <c r="EB24" i="8"/>
  <c r="EA24" i="8"/>
  <c r="EI12" i="8"/>
  <c r="EA12" i="8"/>
  <c r="EB12" i="8"/>
  <c r="CD248" i="8"/>
  <c r="BF511" i="8"/>
  <c r="BF415" i="8"/>
  <c r="BF403" i="8"/>
  <c r="BF391" i="8"/>
  <c r="BF355" i="8"/>
  <c r="BF343" i="8"/>
  <c r="BF331" i="8"/>
  <c r="BF319" i="8"/>
  <c r="BG360" i="8"/>
  <c r="BG336" i="8"/>
  <c r="BG324" i="8"/>
  <c r="BG312" i="8"/>
  <c r="BG288" i="8"/>
  <c r="BG276" i="8"/>
  <c r="BG264" i="8"/>
  <c r="BG252" i="8"/>
  <c r="BG240" i="8"/>
  <c r="BG228" i="8"/>
  <c r="BG216" i="8"/>
  <c r="BG204" i="8"/>
  <c r="BG192" i="8"/>
  <c r="BG180" i="8"/>
  <c r="BG168" i="8"/>
  <c r="BG156" i="8"/>
  <c r="BG144" i="8"/>
  <c r="BG132" i="8"/>
  <c r="BG120" i="8"/>
  <c r="BG108" i="8"/>
  <c r="BG96" i="8"/>
  <c r="BG84" i="8"/>
  <c r="BG72" i="8"/>
  <c r="BG60" i="8"/>
  <c r="BG48" i="8"/>
  <c r="BG36" i="8"/>
  <c r="BG24" i="8"/>
  <c r="BG12" i="8"/>
  <c r="EG510" i="8"/>
  <c r="CC510" i="8"/>
  <c r="CD510" i="8"/>
  <c r="EG498" i="8"/>
  <c r="CC498" i="8"/>
  <c r="CD498" i="8"/>
  <c r="EG487" i="8"/>
  <c r="CC487" i="8"/>
  <c r="EG476" i="8"/>
  <c r="CC476" i="8"/>
  <c r="EG465" i="8"/>
  <c r="CD465" i="8"/>
  <c r="CC465" i="8"/>
  <c r="EG453" i="8"/>
  <c r="CD453" i="8"/>
  <c r="CC453" i="8"/>
  <c r="EG442" i="8"/>
  <c r="CD442" i="8"/>
  <c r="CC442" i="8"/>
  <c r="EG430" i="8"/>
  <c r="CD430" i="8"/>
  <c r="CC430" i="8"/>
  <c r="EG419" i="8"/>
  <c r="CD419" i="8"/>
  <c r="CC419" i="8"/>
  <c r="EG407" i="8"/>
  <c r="CD407" i="8"/>
  <c r="CC407" i="8"/>
  <c r="EG396" i="8"/>
  <c r="CD396" i="8"/>
  <c r="CC396" i="8"/>
  <c r="EG384" i="8"/>
  <c r="CD384" i="8"/>
  <c r="CC384" i="8"/>
  <c r="EG373" i="8"/>
  <c r="CD373" i="8"/>
  <c r="CC373" i="8"/>
  <c r="EG361" i="8"/>
  <c r="CD361" i="8"/>
  <c r="CC361" i="8"/>
  <c r="EG350" i="8"/>
  <c r="CD350" i="8"/>
  <c r="EG338" i="8"/>
  <c r="CD338" i="8"/>
  <c r="EG327" i="8"/>
  <c r="CD327" i="8"/>
  <c r="EG315" i="8"/>
  <c r="CD315" i="8"/>
  <c r="EG304" i="8"/>
  <c r="CC304" i="8"/>
  <c r="CD304" i="8"/>
  <c r="EG292" i="8"/>
  <c r="CC292" i="8"/>
  <c r="CD292" i="8"/>
  <c r="EG269" i="8"/>
  <c r="CC269" i="8"/>
  <c r="CD269" i="8"/>
  <c r="EG257" i="8"/>
  <c r="CC257" i="8"/>
  <c r="CD257" i="8"/>
  <c r="EG246" i="8"/>
  <c r="CC246" i="8"/>
  <c r="CD246" i="8"/>
  <c r="EG234" i="8"/>
  <c r="CC234" i="8"/>
  <c r="CD234" i="8"/>
  <c r="EG223" i="8"/>
  <c r="CC223" i="8"/>
  <c r="EG212" i="8"/>
  <c r="CC212" i="8"/>
  <c r="EG200" i="8"/>
  <c r="CC200" i="8"/>
  <c r="EG189" i="8"/>
  <c r="CD189" i="8"/>
  <c r="CC189" i="8"/>
  <c r="EG178" i="8"/>
  <c r="CD178" i="8"/>
  <c r="CC178" i="8"/>
  <c r="EG166" i="8"/>
  <c r="CD166" i="8"/>
  <c r="CC166" i="8"/>
  <c r="EG156" i="8"/>
  <c r="CD156" i="8"/>
  <c r="CC156" i="8"/>
  <c r="EG145" i="8"/>
  <c r="CD145" i="8"/>
  <c r="CC145" i="8"/>
  <c r="EG133" i="8"/>
  <c r="CD133" i="8"/>
  <c r="CC133" i="8"/>
  <c r="EG122" i="8"/>
  <c r="CD122" i="8"/>
  <c r="EG111" i="8"/>
  <c r="CD111" i="8"/>
  <c r="EG99" i="8"/>
  <c r="CD99" i="8"/>
  <c r="EG88" i="8"/>
  <c r="CC88" i="8"/>
  <c r="CD88" i="8"/>
  <c r="EG77" i="8"/>
  <c r="CC77" i="8"/>
  <c r="CD77" i="8"/>
  <c r="EG66" i="8"/>
  <c r="CC66" i="8"/>
  <c r="CD66" i="8"/>
  <c r="EG54" i="8"/>
  <c r="CC54" i="8"/>
  <c r="CD54" i="8"/>
  <c r="EG43" i="8"/>
  <c r="CC43" i="8"/>
  <c r="EG32" i="8"/>
  <c r="CC32" i="8"/>
  <c r="EG20" i="8"/>
  <c r="CC20" i="8"/>
  <c r="EG8" i="8"/>
  <c r="CC8" i="8"/>
  <c r="EH511" i="8"/>
  <c r="DB511" i="8"/>
  <c r="DA511" i="8"/>
  <c r="EH493" i="8"/>
  <c r="DB493" i="8"/>
  <c r="EH485" i="8"/>
  <c r="DB485" i="8"/>
  <c r="DA485" i="8"/>
  <c r="EH476" i="8"/>
  <c r="DB476" i="8"/>
  <c r="DA476" i="8"/>
  <c r="EH467" i="8"/>
  <c r="DB467" i="8"/>
  <c r="DA467" i="8"/>
  <c r="EH459" i="8"/>
  <c r="DB459" i="8"/>
  <c r="DA459" i="8"/>
  <c r="EH451" i="8"/>
  <c r="DB451" i="8"/>
  <c r="DA451" i="8"/>
  <c r="EH442" i="8"/>
  <c r="DB442" i="8"/>
  <c r="DA442" i="8"/>
  <c r="EH434" i="8"/>
  <c r="DB434" i="8"/>
  <c r="DA434" i="8"/>
  <c r="EH425" i="8"/>
  <c r="DB425" i="8"/>
  <c r="DA425" i="8"/>
  <c r="EH409" i="8"/>
  <c r="DB409" i="8"/>
  <c r="EH400" i="8"/>
  <c r="DB400" i="8"/>
  <c r="DA400" i="8"/>
  <c r="EH391" i="8"/>
  <c r="DB391" i="8"/>
  <c r="DA391" i="8"/>
  <c r="EH357" i="8"/>
  <c r="DA357" i="8"/>
  <c r="DB357" i="8"/>
  <c r="EH349" i="8"/>
  <c r="DB349" i="8"/>
  <c r="DA349" i="8"/>
  <c r="EH341" i="8"/>
  <c r="DB341" i="8"/>
  <c r="DA341" i="8"/>
  <c r="EH323" i="8"/>
  <c r="DB323" i="8"/>
  <c r="DA323" i="8"/>
  <c r="EH281" i="8"/>
  <c r="DB281" i="8"/>
  <c r="DA281" i="8"/>
  <c r="EH272" i="8"/>
  <c r="DB272" i="8"/>
  <c r="DA272" i="8"/>
  <c r="EH253" i="8"/>
  <c r="DB253" i="8"/>
  <c r="DA253" i="8"/>
  <c r="EH243" i="8"/>
  <c r="DB243" i="8"/>
  <c r="DA243" i="8"/>
  <c r="EH231" i="8"/>
  <c r="DB231" i="8"/>
  <c r="DA231" i="8"/>
  <c r="EH219" i="8"/>
  <c r="DB219" i="8"/>
  <c r="DA219" i="8"/>
  <c r="EH207" i="8"/>
  <c r="DB207" i="8"/>
  <c r="DA207" i="8"/>
  <c r="EH195" i="8"/>
  <c r="DB195" i="8"/>
  <c r="DA195" i="8"/>
  <c r="EH183" i="8"/>
  <c r="DA183" i="8"/>
  <c r="DB183" i="8"/>
  <c r="EH171" i="8"/>
  <c r="DB171" i="8"/>
  <c r="DA171" i="8"/>
  <c r="EH159" i="8"/>
  <c r="DB159" i="8"/>
  <c r="DA159" i="8"/>
  <c r="EH147" i="8"/>
  <c r="DB147" i="8"/>
  <c r="DA147" i="8"/>
  <c r="EH135" i="8"/>
  <c r="DB135" i="8"/>
  <c r="DA135" i="8"/>
  <c r="EH123" i="8"/>
  <c r="DB123" i="8"/>
  <c r="DA123" i="8"/>
  <c r="EH111" i="8"/>
  <c r="DB111" i="8"/>
  <c r="DA111" i="8"/>
  <c r="EH99" i="8"/>
  <c r="DB99" i="8"/>
  <c r="DA99" i="8"/>
  <c r="EH87" i="8"/>
  <c r="DB87" i="8"/>
  <c r="DA87" i="8"/>
  <c r="EH75" i="8"/>
  <c r="DB75" i="8"/>
  <c r="DA75" i="8"/>
  <c r="EH63" i="8"/>
  <c r="DB63" i="8"/>
  <c r="DA63" i="8"/>
  <c r="EH51" i="8"/>
  <c r="DB51" i="8"/>
  <c r="DA51" i="8"/>
  <c r="EH39" i="8"/>
  <c r="DB39" i="8"/>
  <c r="DA39" i="8"/>
  <c r="EH27" i="8"/>
  <c r="DB27" i="8"/>
  <c r="DA27" i="8"/>
  <c r="EH15" i="8"/>
  <c r="DB15" i="8"/>
  <c r="DA15" i="8"/>
  <c r="EI510" i="8"/>
  <c r="EB510" i="8"/>
  <c r="EA510" i="8"/>
  <c r="EI499" i="8"/>
  <c r="EB499" i="8"/>
  <c r="EA499" i="8"/>
  <c r="EI487" i="8"/>
  <c r="EB487" i="8"/>
  <c r="EA487" i="8"/>
  <c r="EI476" i="8"/>
  <c r="EB476" i="8"/>
  <c r="EA476" i="8"/>
  <c r="EI453" i="8"/>
  <c r="EB453" i="8"/>
  <c r="EA453" i="8"/>
  <c r="EI442" i="8"/>
  <c r="EA442" i="8"/>
  <c r="EB442" i="8"/>
  <c r="EI430" i="8"/>
  <c r="EB430" i="8"/>
  <c r="EA430" i="8"/>
  <c r="EI419" i="8"/>
  <c r="EB419" i="8"/>
  <c r="EA419" i="8"/>
  <c r="EI408" i="8"/>
  <c r="EB408" i="8"/>
  <c r="EA408" i="8"/>
  <c r="EI396" i="8"/>
  <c r="EB396" i="8"/>
  <c r="EA396" i="8"/>
  <c r="EI385" i="8"/>
  <c r="EB385" i="8"/>
  <c r="EA385" i="8"/>
  <c r="EI362" i="8"/>
  <c r="EB362" i="8"/>
  <c r="EA362" i="8"/>
  <c r="EI351" i="8"/>
  <c r="EB351" i="8"/>
  <c r="EA351" i="8"/>
  <c r="EI339" i="8"/>
  <c r="EB339" i="8"/>
  <c r="EA339" i="8"/>
  <c r="EI328" i="8"/>
  <c r="EB328" i="8"/>
  <c r="EA328" i="8"/>
  <c r="EI317" i="8"/>
  <c r="EB317" i="8"/>
  <c r="EA317" i="8"/>
  <c r="EI305" i="8"/>
  <c r="EB305" i="8"/>
  <c r="EA305" i="8"/>
  <c r="EI294" i="8"/>
  <c r="EB294" i="8"/>
  <c r="EA294" i="8"/>
  <c r="EI283" i="8"/>
  <c r="EB283" i="8"/>
  <c r="EA283" i="8"/>
  <c r="EI271" i="8"/>
  <c r="EB271" i="8"/>
  <c r="EA271" i="8"/>
  <c r="EI249" i="8"/>
  <c r="EB249" i="8"/>
  <c r="EA249" i="8"/>
  <c r="EI239" i="8"/>
  <c r="EB239" i="8"/>
  <c r="EA239" i="8"/>
  <c r="EI228" i="8"/>
  <c r="EB228" i="8"/>
  <c r="EA228" i="8"/>
  <c r="EI217" i="8"/>
  <c r="EB217" i="8"/>
  <c r="EA217" i="8"/>
  <c r="EI206" i="8"/>
  <c r="EB206" i="8"/>
  <c r="EA206" i="8"/>
  <c r="EI194" i="8"/>
  <c r="EB194" i="8"/>
  <c r="EA194" i="8"/>
  <c r="EI182" i="8"/>
  <c r="EB182" i="8"/>
  <c r="EA182" i="8"/>
  <c r="EI160" i="8"/>
  <c r="EB160" i="8"/>
  <c r="EA160" i="8"/>
  <c r="EI148" i="8"/>
  <c r="EB148" i="8"/>
  <c r="EA148" i="8"/>
  <c r="EI137" i="8"/>
  <c r="EB137" i="8"/>
  <c r="EA137" i="8"/>
  <c r="EI126" i="8"/>
  <c r="EB126" i="8"/>
  <c r="EA126" i="8"/>
  <c r="EI115" i="8"/>
  <c r="EB115" i="8"/>
  <c r="EA115" i="8"/>
  <c r="EI103" i="8"/>
  <c r="EB103" i="8"/>
  <c r="EA103" i="8"/>
  <c r="EI92" i="8"/>
  <c r="EB92" i="8"/>
  <c r="EA92" i="8"/>
  <c r="EI80" i="8"/>
  <c r="EB80" i="8"/>
  <c r="EA80" i="8"/>
  <c r="EI69" i="8"/>
  <c r="EB69" i="8"/>
  <c r="EA69" i="8"/>
  <c r="EI58" i="8"/>
  <c r="EB58" i="8"/>
  <c r="EA58" i="8"/>
  <c r="EI47" i="8"/>
  <c r="EB47" i="8"/>
  <c r="EA47" i="8"/>
  <c r="EI35" i="8"/>
  <c r="EB35" i="8"/>
  <c r="EA35" i="8"/>
  <c r="EI23" i="8"/>
  <c r="EB23" i="8"/>
  <c r="EA23" i="8"/>
  <c r="EI11" i="8"/>
  <c r="EB11" i="8"/>
  <c r="EA11" i="8"/>
  <c r="CC386" i="8"/>
  <c r="CD247" i="8"/>
  <c r="CD20" i="8"/>
  <c r="BF450" i="8"/>
  <c r="BF438" i="8"/>
  <c r="BF354" i="8"/>
  <c r="BG371" i="8"/>
  <c r="BG359" i="8"/>
  <c r="BG347" i="8"/>
  <c r="BG299" i="8"/>
  <c r="BG287" i="8"/>
  <c r="BG275" i="8"/>
  <c r="BG263" i="8"/>
  <c r="BG251" i="8"/>
  <c r="BG239" i="8"/>
  <c r="BG227" i="8"/>
  <c r="BG215" i="8"/>
  <c r="BG203" i="8"/>
  <c r="BG191" i="8"/>
  <c r="BG179" i="8"/>
  <c r="BG167" i="8"/>
  <c r="BG155" i="8"/>
  <c r="BG143" i="8"/>
  <c r="BG131" i="8"/>
  <c r="BG119" i="8"/>
  <c r="BG107" i="8"/>
  <c r="BG95" i="8"/>
  <c r="BG83" i="8"/>
  <c r="BG71" i="8"/>
  <c r="BG59" i="8"/>
  <c r="BG47" i="8"/>
  <c r="BG35" i="8"/>
  <c r="BG23" i="8"/>
  <c r="BG11" i="8"/>
  <c r="EG509" i="8"/>
  <c r="CC509" i="8"/>
  <c r="CD509" i="8"/>
  <c r="EG486" i="8"/>
  <c r="CC486" i="8"/>
  <c r="CD486" i="8"/>
  <c r="EG475" i="8"/>
  <c r="CC475" i="8"/>
  <c r="EG464" i="8"/>
  <c r="CC464" i="8"/>
  <c r="EG452" i="8"/>
  <c r="CC452" i="8"/>
  <c r="EG441" i="8"/>
  <c r="CD441" i="8"/>
  <c r="CC441" i="8"/>
  <c r="EG429" i="8"/>
  <c r="CD429" i="8"/>
  <c r="CC429" i="8"/>
  <c r="EG418" i="8"/>
  <c r="CD418" i="8"/>
  <c r="CC418" i="8"/>
  <c r="EG406" i="8"/>
  <c r="CD406" i="8"/>
  <c r="CC406" i="8"/>
  <c r="EG395" i="8"/>
  <c r="CD395" i="8"/>
  <c r="CC395" i="8"/>
  <c r="EG383" i="8"/>
  <c r="CD383" i="8"/>
  <c r="CC383" i="8"/>
  <c r="EG372" i="8"/>
  <c r="CD372" i="8"/>
  <c r="CC372" i="8"/>
  <c r="EG360" i="8"/>
  <c r="CD360" i="8"/>
  <c r="CC360" i="8"/>
  <c r="EG349" i="8"/>
  <c r="CD349" i="8"/>
  <c r="CC349" i="8"/>
  <c r="EG337" i="8"/>
  <c r="CD337" i="8"/>
  <c r="CC337" i="8"/>
  <c r="EG326" i="8"/>
  <c r="CD326" i="8"/>
  <c r="EG314" i="8"/>
  <c r="CD314" i="8"/>
  <c r="EG303" i="8"/>
  <c r="CD303" i="8"/>
  <c r="EG291" i="8"/>
  <c r="CD291" i="8"/>
  <c r="EG280" i="8"/>
  <c r="CC280" i="8"/>
  <c r="CD280" i="8"/>
  <c r="EG268" i="8"/>
  <c r="CC268" i="8"/>
  <c r="CD268" i="8"/>
  <c r="EG245" i="8"/>
  <c r="CC245" i="8"/>
  <c r="CD245" i="8"/>
  <c r="EG233" i="8"/>
  <c r="CC233" i="8"/>
  <c r="CD233" i="8"/>
  <c r="EG222" i="8"/>
  <c r="CC222" i="8"/>
  <c r="CD222" i="8"/>
  <c r="EG211" i="8"/>
  <c r="CC211" i="8"/>
  <c r="EG199" i="8"/>
  <c r="CC199" i="8"/>
  <c r="EG188" i="8"/>
  <c r="CC188" i="8"/>
  <c r="EG177" i="8"/>
  <c r="CD177" i="8"/>
  <c r="CC177" i="8"/>
  <c r="EG155" i="8"/>
  <c r="CD155" i="8"/>
  <c r="CC155" i="8"/>
  <c r="EG144" i="8"/>
  <c r="CD144" i="8"/>
  <c r="CC144" i="8"/>
  <c r="EG132" i="8"/>
  <c r="CD132" i="8"/>
  <c r="CC132" i="8"/>
  <c r="EG121" i="8"/>
  <c r="CD121" i="8"/>
  <c r="CC121" i="8"/>
  <c r="EG110" i="8"/>
  <c r="CD110" i="8"/>
  <c r="EG98" i="8"/>
  <c r="CD98" i="8"/>
  <c r="EG65" i="8"/>
  <c r="CC65" i="8"/>
  <c r="CD65" i="8"/>
  <c r="EG53" i="8"/>
  <c r="CC53" i="8"/>
  <c r="CD53" i="8"/>
  <c r="EG42" i="8"/>
  <c r="CC42" i="8"/>
  <c r="CD42" i="8"/>
  <c r="EG31" i="8"/>
  <c r="CC31" i="8"/>
  <c r="CD31" i="8"/>
  <c r="EG19" i="8"/>
  <c r="CC19" i="8"/>
  <c r="CD19" i="8"/>
  <c r="EG7" i="8"/>
  <c r="CC7" i="8"/>
  <c r="CD7" i="8"/>
  <c r="EH501" i="8"/>
  <c r="DA501" i="8"/>
  <c r="DB501" i="8"/>
  <c r="EH492" i="8"/>
  <c r="DB492" i="8"/>
  <c r="DA492" i="8"/>
  <c r="EH484" i="8"/>
  <c r="DB484" i="8"/>
  <c r="DA484" i="8"/>
  <c r="EH433" i="8"/>
  <c r="DB433" i="8"/>
  <c r="EH408" i="8"/>
  <c r="DB408" i="8"/>
  <c r="DA408" i="8"/>
  <c r="EH399" i="8"/>
  <c r="DB399" i="8"/>
  <c r="DA399" i="8"/>
  <c r="EH390" i="8"/>
  <c r="DB390" i="8"/>
  <c r="DA390" i="8"/>
  <c r="EH374" i="8"/>
  <c r="DB374" i="8"/>
  <c r="DA374" i="8"/>
  <c r="EH356" i="8"/>
  <c r="DB356" i="8"/>
  <c r="DA356" i="8"/>
  <c r="EH348" i="8"/>
  <c r="DB348" i="8"/>
  <c r="DA348" i="8"/>
  <c r="EH340" i="8"/>
  <c r="DB340" i="8"/>
  <c r="DA340" i="8"/>
  <c r="EH322" i="8"/>
  <c r="DB322" i="8"/>
  <c r="DA322" i="8"/>
  <c r="EH315" i="8"/>
  <c r="DB315" i="8"/>
  <c r="DA315" i="8"/>
  <c r="EH299" i="8"/>
  <c r="DB299" i="8"/>
  <c r="DA299" i="8"/>
  <c r="EH289" i="8"/>
  <c r="DB289" i="8"/>
  <c r="DA289" i="8"/>
  <c r="EH280" i="8"/>
  <c r="DB280" i="8"/>
  <c r="DA280" i="8"/>
  <c r="EH271" i="8"/>
  <c r="DB271" i="8"/>
  <c r="DA271" i="8"/>
  <c r="EH252" i="8"/>
  <c r="DB252" i="8"/>
  <c r="DA252" i="8"/>
  <c r="EH242" i="8"/>
  <c r="DB242" i="8"/>
  <c r="DA242" i="8"/>
  <c r="EH230" i="8"/>
  <c r="DB230" i="8"/>
  <c r="DA230" i="8"/>
  <c r="EH218" i="8"/>
  <c r="DB218" i="8"/>
  <c r="DA218" i="8"/>
  <c r="EH206" i="8"/>
  <c r="DB206" i="8"/>
  <c r="DA206" i="8"/>
  <c r="EH194" i="8"/>
  <c r="DB194" i="8"/>
  <c r="DA194" i="8"/>
  <c r="EH182" i="8"/>
  <c r="DB182" i="8"/>
  <c r="DA182" i="8"/>
  <c r="EH170" i="8"/>
  <c r="DB170" i="8"/>
  <c r="DA170" i="8"/>
  <c r="EH158" i="8"/>
  <c r="DB158" i="8"/>
  <c r="DA158" i="8"/>
  <c r="EH146" i="8"/>
  <c r="DB146" i="8"/>
  <c r="DA146" i="8"/>
  <c r="EH134" i="8"/>
  <c r="DB134" i="8"/>
  <c r="DA134" i="8"/>
  <c r="EH122" i="8"/>
  <c r="DB122" i="8"/>
  <c r="DA122" i="8"/>
  <c r="EH110" i="8"/>
  <c r="DB110" i="8"/>
  <c r="DA110" i="8"/>
  <c r="EH98" i="8"/>
  <c r="DA98" i="8"/>
  <c r="DB98" i="8"/>
  <c r="EH86" i="8"/>
  <c r="DB86" i="8"/>
  <c r="DA86" i="8"/>
  <c r="EH74" i="8"/>
  <c r="DB74" i="8"/>
  <c r="DA74" i="8"/>
  <c r="EH62" i="8"/>
  <c r="DB62" i="8"/>
  <c r="DA62" i="8"/>
  <c r="EH50" i="8"/>
  <c r="DB50" i="8"/>
  <c r="DA50" i="8"/>
  <c r="EH38" i="8"/>
  <c r="DB38" i="8"/>
  <c r="DA38" i="8"/>
  <c r="EH26" i="8"/>
  <c r="DB26" i="8"/>
  <c r="DA26" i="8"/>
  <c r="EH14" i="8"/>
  <c r="DA14" i="8"/>
  <c r="DB14" i="8"/>
  <c r="EI509" i="8"/>
  <c r="EB509" i="8"/>
  <c r="EA509" i="8"/>
  <c r="EI498" i="8"/>
  <c r="EB498" i="8"/>
  <c r="EA498" i="8"/>
  <c r="EI486" i="8"/>
  <c r="EB486" i="8"/>
  <c r="EA486" i="8"/>
  <c r="EI475" i="8"/>
  <c r="EB475" i="8"/>
  <c r="EA475" i="8"/>
  <c r="EI452" i="8"/>
  <c r="EB452" i="8"/>
  <c r="EA452" i="8"/>
  <c r="EI441" i="8"/>
  <c r="EA441" i="8"/>
  <c r="EB441" i="8"/>
  <c r="EI429" i="8"/>
  <c r="EB429" i="8"/>
  <c r="EA429" i="8"/>
  <c r="EI418" i="8"/>
  <c r="EB418" i="8"/>
  <c r="EA418" i="8"/>
  <c r="EI407" i="8"/>
  <c r="EB407" i="8"/>
  <c r="EA407" i="8"/>
  <c r="EI395" i="8"/>
  <c r="EB395" i="8"/>
  <c r="EA395" i="8"/>
  <c r="EI384" i="8"/>
  <c r="EB384" i="8"/>
  <c r="EA384" i="8"/>
  <c r="EI373" i="8"/>
  <c r="EB373" i="8"/>
  <c r="EA373" i="8"/>
  <c r="EI361" i="8"/>
  <c r="EB361" i="8"/>
  <c r="EA361" i="8"/>
  <c r="EI350" i="8"/>
  <c r="EB350" i="8"/>
  <c r="EA350" i="8"/>
  <c r="EI327" i="8"/>
  <c r="EB327" i="8"/>
  <c r="EA327" i="8"/>
  <c r="EI316" i="8"/>
  <c r="EB316" i="8"/>
  <c r="EA316" i="8"/>
  <c r="EI304" i="8"/>
  <c r="EB304" i="8"/>
  <c r="EA304" i="8"/>
  <c r="EI293" i="8"/>
  <c r="EB293" i="8"/>
  <c r="EA293" i="8"/>
  <c r="EI282" i="8"/>
  <c r="EB282" i="8"/>
  <c r="EA282" i="8"/>
  <c r="EI270" i="8"/>
  <c r="EB270" i="8"/>
  <c r="EA270" i="8"/>
  <c r="EI238" i="8"/>
  <c r="EB238" i="8"/>
  <c r="EA238" i="8"/>
  <c r="EI227" i="8"/>
  <c r="EB227" i="8"/>
  <c r="EA227" i="8"/>
  <c r="EI216" i="8"/>
  <c r="EB216" i="8"/>
  <c r="EA216" i="8"/>
  <c r="EI205" i="8"/>
  <c r="EA205" i="8"/>
  <c r="EB205" i="8"/>
  <c r="EI193" i="8"/>
  <c r="EB193" i="8"/>
  <c r="EA193" i="8"/>
  <c r="EI181" i="8"/>
  <c r="EB181" i="8"/>
  <c r="EA181" i="8"/>
  <c r="EI170" i="8"/>
  <c r="EB170" i="8"/>
  <c r="EA170" i="8"/>
  <c r="EI159" i="8"/>
  <c r="EB159" i="8"/>
  <c r="EA159" i="8"/>
  <c r="EI136" i="8"/>
  <c r="EB136" i="8"/>
  <c r="EA136" i="8"/>
  <c r="EI125" i="8"/>
  <c r="EB125" i="8"/>
  <c r="EA125" i="8"/>
  <c r="EI114" i="8"/>
  <c r="EB114" i="8"/>
  <c r="EA114" i="8"/>
  <c r="EI102" i="8"/>
  <c r="EB102" i="8"/>
  <c r="EA102" i="8"/>
  <c r="EI91" i="8"/>
  <c r="EB91" i="8"/>
  <c r="EA91" i="8"/>
  <c r="EI79" i="8"/>
  <c r="EB79" i="8"/>
  <c r="EA79" i="8"/>
  <c r="EI68" i="8"/>
  <c r="EB68" i="8"/>
  <c r="EA68" i="8"/>
  <c r="EI57" i="8"/>
  <c r="EA57" i="8"/>
  <c r="EB57" i="8"/>
  <c r="EI46" i="8"/>
  <c r="EB46" i="8"/>
  <c r="EA46" i="8"/>
  <c r="EI34" i="8"/>
  <c r="EB34" i="8"/>
  <c r="EA34" i="8"/>
  <c r="EI22" i="8"/>
  <c r="EB22" i="8"/>
  <c r="EA22" i="8"/>
  <c r="EI10" i="8"/>
  <c r="EB10" i="8"/>
  <c r="EA10" i="8"/>
  <c r="CC375" i="8"/>
  <c r="CC303" i="8"/>
  <c r="CD452" i="8"/>
  <c r="CD236" i="8"/>
  <c r="CD8" i="8"/>
  <c r="BF365" i="8"/>
  <c r="BF353" i="8"/>
  <c r="BF281" i="8"/>
  <c r="BF269" i="8"/>
  <c r="BF257" i="8"/>
  <c r="BF245" i="8"/>
  <c r="BF233" i="8"/>
  <c r="BF221" i="8"/>
  <c r="BF209" i="8"/>
  <c r="BF197" i="8"/>
  <c r="BF185" i="8"/>
  <c r="BF173" i="8"/>
  <c r="BF161" i="8"/>
  <c r="BF149" i="8"/>
  <c r="BF137" i="8"/>
  <c r="BF125" i="8"/>
  <c r="BF113" i="8"/>
  <c r="BF101" i="8"/>
  <c r="BF89" i="8"/>
  <c r="BF77" i="8"/>
  <c r="BF65" i="8"/>
  <c r="BF53" i="8"/>
  <c r="BF41" i="8"/>
  <c r="BF29" i="8"/>
  <c r="BF17" i="8"/>
  <c r="BF5" i="8"/>
  <c r="BG406" i="8"/>
  <c r="BG394" i="8"/>
  <c r="BG370" i="8"/>
  <c r="BG358" i="8"/>
  <c r="BG310" i="8"/>
  <c r="BG298" i="8"/>
  <c r="BG286" i="8"/>
  <c r="BG274" i="8"/>
  <c r="BG262" i="8"/>
  <c r="BG250" i="8"/>
  <c r="BG238" i="8"/>
  <c r="BG226" i="8"/>
  <c r="BG214" i="8"/>
  <c r="BG202" i="8"/>
  <c r="BG190" i="8"/>
  <c r="BG178" i="8"/>
  <c r="BG166" i="8"/>
  <c r="BG154" i="8"/>
  <c r="BG142" i="8"/>
  <c r="BG130" i="8"/>
  <c r="BG118" i="8"/>
  <c r="BG106" i="8"/>
  <c r="BG94" i="8"/>
  <c r="BG82" i="8"/>
  <c r="BG70" i="8"/>
  <c r="BG58" i="8"/>
  <c r="BG46" i="8"/>
  <c r="BG34" i="8"/>
  <c r="BG22" i="8"/>
  <c r="BG10" i="8"/>
  <c r="EG508" i="8"/>
  <c r="CC508" i="8"/>
  <c r="CD508" i="8"/>
  <c r="EG485" i="8"/>
  <c r="CC485" i="8"/>
  <c r="CD485" i="8"/>
  <c r="EG474" i="8"/>
  <c r="CC474" i="8"/>
  <c r="CD474" i="8"/>
  <c r="EG463" i="8"/>
  <c r="CC463" i="8"/>
  <c r="EG451" i="8"/>
  <c r="CC451" i="8"/>
  <c r="EG440" i="8"/>
  <c r="CC440" i="8"/>
  <c r="EG428" i="8"/>
  <c r="CC428" i="8"/>
  <c r="EG417" i="8"/>
  <c r="CD417" i="8"/>
  <c r="CC417" i="8"/>
  <c r="EG405" i="8"/>
  <c r="CD405" i="8"/>
  <c r="CC405" i="8"/>
  <c r="EG394" i="8"/>
  <c r="CD394" i="8"/>
  <c r="CC394" i="8"/>
  <c r="EG382" i="8"/>
  <c r="CD382" i="8"/>
  <c r="CC382" i="8"/>
  <c r="EG371" i="8"/>
  <c r="CD371" i="8"/>
  <c r="CC371" i="8"/>
  <c r="EG359" i="8"/>
  <c r="CD359" i="8"/>
  <c r="CC359" i="8"/>
  <c r="EG348" i="8"/>
  <c r="CD348" i="8"/>
  <c r="CC348" i="8"/>
  <c r="EG336" i="8"/>
  <c r="CD336" i="8"/>
  <c r="CC336" i="8"/>
  <c r="EG325" i="8"/>
  <c r="CD325" i="8"/>
  <c r="CC325" i="8"/>
  <c r="EG313" i="8"/>
  <c r="CD313" i="8"/>
  <c r="CC313" i="8"/>
  <c r="EG302" i="8"/>
  <c r="CD302" i="8"/>
  <c r="EG290" i="8"/>
  <c r="CD290" i="8"/>
  <c r="EG279" i="8"/>
  <c r="CD279" i="8"/>
  <c r="EG267" i="8"/>
  <c r="CD267" i="8"/>
  <c r="EG256" i="8"/>
  <c r="CC256" i="8"/>
  <c r="CD256" i="8"/>
  <c r="EG244" i="8"/>
  <c r="CC244" i="8"/>
  <c r="CD244" i="8"/>
  <c r="EG232" i="8"/>
  <c r="CC232" i="8"/>
  <c r="CD232" i="8"/>
  <c r="EG221" i="8"/>
  <c r="CC221" i="8"/>
  <c r="CD221" i="8"/>
  <c r="EG210" i="8"/>
  <c r="CC210" i="8"/>
  <c r="CD210" i="8"/>
  <c r="EG198" i="8"/>
  <c r="CC198" i="8"/>
  <c r="CD198" i="8"/>
  <c r="EG187" i="8"/>
  <c r="CC187" i="8"/>
  <c r="EG176" i="8"/>
  <c r="CC176" i="8"/>
  <c r="EG165" i="8"/>
  <c r="CD165" i="8"/>
  <c r="CC165" i="8"/>
  <c r="EG154" i="8"/>
  <c r="CD154" i="8"/>
  <c r="CC154" i="8"/>
  <c r="EG143" i="8"/>
  <c r="CD143" i="8"/>
  <c r="CC143" i="8"/>
  <c r="EG131" i="8"/>
  <c r="CD131" i="8"/>
  <c r="CC131" i="8"/>
  <c r="EG120" i="8"/>
  <c r="CD120" i="8"/>
  <c r="CC120" i="8"/>
  <c r="EG109" i="8"/>
  <c r="CD109" i="8"/>
  <c r="CC109" i="8"/>
  <c r="EG97" i="8"/>
  <c r="CD97" i="8"/>
  <c r="CC97" i="8"/>
  <c r="EG87" i="8"/>
  <c r="CD87" i="8"/>
  <c r="EG64" i="8"/>
  <c r="CC64" i="8"/>
  <c r="CD64" i="8"/>
  <c r="EG52" i="8"/>
  <c r="CC52" i="8"/>
  <c r="CD52" i="8"/>
  <c r="EG41" i="8"/>
  <c r="CC41" i="8"/>
  <c r="CD41" i="8"/>
  <c r="EG30" i="8"/>
  <c r="CC30" i="8"/>
  <c r="CD30" i="8"/>
  <c r="EG18" i="8"/>
  <c r="CC18" i="8"/>
  <c r="CD18" i="8"/>
  <c r="EG6" i="8"/>
  <c r="CC6" i="8"/>
  <c r="CD6" i="8"/>
  <c r="EH500" i="8"/>
  <c r="DB500" i="8"/>
  <c r="DA500" i="8"/>
  <c r="EH491" i="8"/>
  <c r="DB491" i="8"/>
  <c r="DA491" i="8"/>
  <c r="EH483" i="8"/>
  <c r="DB483" i="8"/>
  <c r="DA483" i="8"/>
  <c r="EH475" i="8"/>
  <c r="DB475" i="8"/>
  <c r="DA475" i="8"/>
  <c r="EH458" i="8"/>
  <c r="DB458" i="8"/>
  <c r="DA458" i="8"/>
  <c r="EH441" i="8"/>
  <c r="DB441" i="8"/>
  <c r="DA441" i="8"/>
  <c r="EH432" i="8"/>
  <c r="DB432" i="8"/>
  <c r="DA432" i="8"/>
  <c r="EH407" i="8"/>
  <c r="DB407" i="8"/>
  <c r="DA407" i="8"/>
  <c r="EH381" i="8"/>
  <c r="DB381" i="8"/>
  <c r="DA381" i="8"/>
  <c r="EH365" i="8"/>
  <c r="DB365" i="8"/>
  <c r="DA365" i="8"/>
  <c r="EH347" i="8"/>
  <c r="DB347" i="8"/>
  <c r="DA347" i="8"/>
  <c r="EH339" i="8"/>
  <c r="DB339" i="8"/>
  <c r="DA339" i="8"/>
  <c r="EH331" i="8"/>
  <c r="DB331" i="8"/>
  <c r="DA331" i="8"/>
  <c r="EH307" i="8"/>
  <c r="DB307" i="8"/>
  <c r="DA307" i="8"/>
  <c r="EH298" i="8"/>
  <c r="DB298" i="8"/>
  <c r="DA298" i="8"/>
  <c r="EH288" i="8"/>
  <c r="DB288" i="8"/>
  <c r="DA288" i="8"/>
  <c r="EH279" i="8"/>
  <c r="DB279" i="8"/>
  <c r="DA279" i="8"/>
  <c r="EH270" i="8"/>
  <c r="DA270" i="8"/>
  <c r="DB270" i="8"/>
  <c r="EH260" i="8"/>
  <c r="DB260" i="8"/>
  <c r="DA260" i="8"/>
  <c r="EH241" i="8"/>
  <c r="DB241" i="8"/>
  <c r="DA241" i="8"/>
  <c r="EH229" i="8"/>
  <c r="DB229" i="8"/>
  <c r="DA229" i="8"/>
  <c r="EH217" i="8"/>
  <c r="DB217" i="8"/>
  <c r="DA217" i="8"/>
  <c r="EH205" i="8"/>
  <c r="DB205" i="8"/>
  <c r="DA205" i="8"/>
  <c r="EH193" i="8"/>
  <c r="DB193" i="8"/>
  <c r="DA193" i="8"/>
  <c r="EH181" i="8"/>
  <c r="DB181" i="8"/>
  <c r="DA181" i="8"/>
  <c r="EH169" i="8"/>
  <c r="DB169" i="8"/>
  <c r="DA169" i="8"/>
  <c r="EH157" i="8"/>
  <c r="DB157" i="8"/>
  <c r="DA157" i="8"/>
  <c r="EH145" i="8"/>
  <c r="DB145" i="8"/>
  <c r="DA145" i="8"/>
  <c r="EH133" i="8"/>
  <c r="DB133" i="8"/>
  <c r="DA133" i="8"/>
  <c r="EH121" i="8"/>
  <c r="DB121" i="8"/>
  <c r="DA121" i="8"/>
  <c r="EH109" i="8"/>
  <c r="DB109" i="8"/>
  <c r="DA109" i="8"/>
  <c r="EH97" i="8"/>
  <c r="DB97" i="8"/>
  <c r="DA97" i="8"/>
  <c r="EH85" i="8"/>
  <c r="DB85" i="8"/>
  <c r="DA85" i="8"/>
  <c r="EH73" i="8"/>
  <c r="DB73" i="8"/>
  <c r="DA73" i="8"/>
  <c r="EH61" i="8"/>
  <c r="DB61" i="8"/>
  <c r="DA61" i="8"/>
  <c r="EH49" i="8"/>
  <c r="DB49" i="8"/>
  <c r="DA49" i="8"/>
  <c r="EH37" i="8"/>
  <c r="DB37" i="8"/>
  <c r="DA37" i="8"/>
  <c r="EH25" i="8"/>
  <c r="DB25" i="8"/>
  <c r="DA25" i="8"/>
  <c r="EH13" i="8"/>
  <c r="DB13" i="8"/>
  <c r="DA13" i="8"/>
  <c r="EI508" i="8"/>
  <c r="EB508" i="8"/>
  <c r="EA508" i="8"/>
  <c r="EI497" i="8"/>
  <c r="EB497" i="8"/>
  <c r="EA497" i="8"/>
  <c r="EI485" i="8"/>
  <c r="EB485" i="8"/>
  <c r="EA485" i="8"/>
  <c r="EI474" i="8"/>
  <c r="EB474" i="8"/>
  <c r="EA474" i="8"/>
  <c r="EI463" i="8"/>
  <c r="EA463" i="8"/>
  <c r="EB463" i="8"/>
  <c r="EI451" i="8"/>
  <c r="EB451" i="8"/>
  <c r="EA451" i="8"/>
  <c r="EI440" i="8"/>
  <c r="EB440" i="8"/>
  <c r="EA440" i="8"/>
  <c r="EI428" i="8"/>
  <c r="EB428" i="8"/>
  <c r="EA428" i="8"/>
  <c r="EI417" i="8"/>
  <c r="EB417" i="8"/>
  <c r="EA417" i="8"/>
  <c r="EI406" i="8"/>
  <c r="EB406" i="8"/>
  <c r="EA406" i="8"/>
  <c r="EI394" i="8"/>
  <c r="EB394" i="8"/>
  <c r="EA394" i="8"/>
  <c r="EI383" i="8"/>
  <c r="EB383" i="8"/>
  <c r="EA383" i="8"/>
  <c r="EI372" i="8"/>
  <c r="EB372" i="8"/>
  <c r="EA372" i="8"/>
  <c r="EI360" i="8"/>
  <c r="EB360" i="8"/>
  <c r="EA360" i="8"/>
  <c r="EI349" i="8"/>
  <c r="EB349" i="8"/>
  <c r="EA349" i="8"/>
  <c r="EI326" i="8"/>
  <c r="EB326" i="8"/>
  <c r="EA326" i="8"/>
  <c r="EI315" i="8"/>
  <c r="EB315" i="8"/>
  <c r="EA315" i="8"/>
  <c r="EI303" i="8"/>
  <c r="EB303" i="8"/>
  <c r="EA303" i="8"/>
  <c r="EI292" i="8"/>
  <c r="EB292" i="8"/>
  <c r="EA292" i="8"/>
  <c r="EI281" i="8"/>
  <c r="EB281" i="8"/>
  <c r="EA281" i="8"/>
  <c r="EI269" i="8"/>
  <c r="EB269" i="8"/>
  <c r="EA269" i="8"/>
  <c r="EI259" i="8"/>
  <c r="EB259" i="8"/>
  <c r="EA259" i="8"/>
  <c r="EI237" i="8"/>
  <c r="EB237" i="8"/>
  <c r="EA237" i="8"/>
  <c r="EI226" i="8"/>
  <c r="EB226" i="8"/>
  <c r="EA226" i="8"/>
  <c r="EI215" i="8"/>
  <c r="EB215" i="8"/>
  <c r="EA215" i="8"/>
  <c r="EI204" i="8"/>
  <c r="EB204" i="8"/>
  <c r="EA204" i="8"/>
  <c r="EI192" i="8"/>
  <c r="EB192" i="8"/>
  <c r="EA192" i="8"/>
  <c r="EI180" i="8"/>
  <c r="EB180" i="8"/>
  <c r="EA180" i="8"/>
  <c r="EI169" i="8"/>
  <c r="EB169" i="8"/>
  <c r="EA169" i="8"/>
  <c r="EI158" i="8"/>
  <c r="EB158" i="8"/>
  <c r="EA158" i="8"/>
  <c r="EI135" i="8"/>
  <c r="EB135" i="8"/>
  <c r="EA135" i="8"/>
  <c r="EI124" i="8"/>
  <c r="EB124" i="8"/>
  <c r="EA124" i="8"/>
  <c r="EI113" i="8"/>
  <c r="EB113" i="8"/>
  <c r="EA113" i="8"/>
  <c r="EI101" i="8"/>
  <c r="EB101" i="8"/>
  <c r="EA101" i="8"/>
  <c r="EI90" i="8"/>
  <c r="EB90" i="8"/>
  <c r="EA90" i="8"/>
  <c r="EI78" i="8"/>
  <c r="EB78" i="8"/>
  <c r="EA78" i="8"/>
  <c r="EI67" i="8"/>
  <c r="EB67" i="8"/>
  <c r="EA67" i="8"/>
  <c r="EI56" i="8"/>
  <c r="EB56" i="8"/>
  <c r="EA56" i="8"/>
  <c r="EI45" i="8"/>
  <c r="EA45" i="8"/>
  <c r="EB45" i="8"/>
  <c r="EI33" i="8"/>
  <c r="EB33" i="8"/>
  <c r="EA33" i="8"/>
  <c r="EI21" i="8"/>
  <c r="EB21" i="8"/>
  <c r="EA21" i="8"/>
  <c r="EI9" i="8"/>
  <c r="EA9" i="8"/>
  <c r="EB9" i="8"/>
  <c r="CC374" i="8"/>
  <c r="CC302" i="8"/>
  <c r="CC158" i="8"/>
  <c r="CD451" i="8"/>
  <c r="CD235" i="8"/>
  <c r="BF460" i="8"/>
  <c r="BF376" i="8"/>
  <c r="BF304" i="8"/>
  <c r="BF280" i="8"/>
  <c r="BF268" i="8"/>
  <c r="BF256" i="8"/>
  <c r="BF244" i="8"/>
  <c r="BF232" i="8"/>
  <c r="BF220" i="8"/>
  <c r="BF208" i="8"/>
  <c r="BF196" i="8"/>
  <c r="BF184" i="8"/>
  <c r="BF172" i="8"/>
  <c r="BF160" i="8"/>
  <c r="BF148" i="8"/>
  <c r="BF136" i="8"/>
  <c r="BF124" i="8"/>
  <c r="BF112" i="8"/>
  <c r="BF100" i="8"/>
  <c r="BF88" i="8"/>
  <c r="BF76" i="8"/>
  <c r="BF64" i="8"/>
  <c r="BF52" i="8"/>
  <c r="BF40" i="8"/>
  <c r="BF28" i="8"/>
  <c r="BF16" i="8"/>
  <c r="BG381" i="8"/>
  <c r="BG369" i="8"/>
  <c r="BG345" i="8"/>
  <c r="BG333" i="8"/>
  <c r="BG321" i="8"/>
  <c r="BG309" i="8"/>
  <c r="BG297" i="8"/>
  <c r="BG285" i="8"/>
  <c r="BG273" i="8"/>
  <c r="BG261" i="8"/>
  <c r="BG249" i="8"/>
  <c r="BG237" i="8"/>
  <c r="BG225" i="8"/>
  <c r="BG213" i="8"/>
  <c r="BG201" i="8"/>
  <c r="BG189" i="8"/>
  <c r="BG177" i="8"/>
  <c r="BG165" i="8"/>
  <c r="BG153" i="8"/>
  <c r="BG141" i="8"/>
  <c r="BG129" i="8"/>
  <c r="BG117" i="8"/>
  <c r="BG105" i="8"/>
  <c r="BG93" i="8"/>
  <c r="BG81" i="8"/>
  <c r="BG69" i="8"/>
  <c r="BG57" i="8"/>
  <c r="BG45" i="8"/>
  <c r="BG33" i="8"/>
  <c r="BG21" i="8"/>
  <c r="BG9" i="8"/>
  <c r="EG507" i="8"/>
  <c r="CD507" i="8"/>
  <c r="EG496" i="8"/>
  <c r="CC496" i="8"/>
  <c r="CD496" i="8"/>
  <c r="EG484" i="8"/>
  <c r="CC484" i="8"/>
  <c r="CD484" i="8"/>
  <c r="EG462" i="8"/>
  <c r="CC462" i="8"/>
  <c r="CD462" i="8"/>
  <c r="EG450" i="8"/>
  <c r="CC450" i="8"/>
  <c r="CD450" i="8"/>
  <c r="EG439" i="8"/>
  <c r="CC439" i="8"/>
  <c r="EG427" i="8"/>
  <c r="CC427" i="8"/>
  <c r="EG416" i="8"/>
  <c r="CC416" i="8"/>
  <c r="EG404" i="8"/>
  <c r="CC404" i="8"/>
  <c r="EG393" i="8"/>
  <c r="CD393" i="8"/>
  <c r="CC393" i="8"/>
  <c r="EG381" i="8"/>
  <c r="CD381" i="8"/>
  <c r="CC381" i="8"/>
  <c r="EG370" i="8"/>
  <c r="CD370" i="8"/>
  <c r="CC370" i="8"/>
  <c r="EG358" i="8"/>
  <c r="CD358" i="8"/>
  <c r="CC358" i="8"/>
  <c r="EG347" i="8"/>
  <c r="CD347" i="8"/>
  <c r="CC347" i="8"/>
  <c r="EG335" i="8"/>
  <c r="CD335" i="8"/>
  <c r="CC335" i="8"/>
  <c r="EG324" i="8"/>
  <c r="CD324" i="8"/>
  <c r="CC324" i="8"/>
  <c r="EG312" i="8"/>
  <c r="CD312" i="8"/>
  <c r="CC312" i="8"/>
  <c r="EG301" i="8"/>
  <c r="CD301" i="8"/>
  <c r="CC301" i="8"/>
  <c r="EG289" i="8"/>
  <c r="CD289" i="8"/>
  <c r="CC289" i="8"/>
  <c r="EG278" i="8"/>
  <c r="CD278" i="8"/>
  <c r="EG266" i="8"/>
  <c r="CD266" i="8"/>
  <c r="EG255" i="8"/>
  <c r="CD255" i="8"/>
  <c r="EG243" i="8"/>
  <c r="CD243" i="8"/>
  <c r="EG209" i="8"/>
  <c r="CC209" i="8"/>
  <c r="CD209" i="8"/>
  <c r="EG197" i="8"/>
  <c r="CC197" i="8"/>
  <c r="CD197" i="8"/>
  <c r="EG186" i="8"/>
  <c r="CC186" i="8"/>
  <c r="CD186" i="8"/>
  <c r="EG175" i="8"/>
  <c r="CC175" i="8"/>
  <c r="EG164" i="8"/>
  <c r="CC164" i="8"/>
  <c r="EG153" i="8"/>
  <c r="CD153" i="8"/>
  <c r="CC153" i="8"/>
  <c r="EG142" i="8"/>
  <c r="CD142" i="8"/>
  <c r="CC142" i="8"/>
  <c r="EG130" i="8"/>
  <c r="CD130" i="8"/>
  <c r="CC130" i="8"/>
  <c r="CD119" i="8"/>
  <c r="CC119" i="8"/>
  <c r="EG119" i="8"/>
  <c r="EG108" i="8"/>
  <c r="CD108" i="8"/>
  <c r="CC108" i="8"/>
  <c r="EG96" i="8"/>
  <c r="CD96" i="8"/>
  <c r="CC96" i="8"/>
  <c r="EG86" i="8"/>
  <c r="CD86" i="8"/>
  <c r="EG75" i="8"/>
  <c r="CD75" i="8"/>
  <c r="EG63" i="8"/>
  <c r="CD63" i="8"/>
  <c r="EG29" i="8"/>
  <c r="CC29" i="8"/>
  <c r="CD29" i="8"/>
  <c r="EG17" i="8"/>
  <c r="CC17" i="8"/>
  <c r="CD17" i="8"/>
  <c r="EG5" i="8"/>
  <c r="CC5" i="8"/>
  <c r="CD5" i="8"/>
  <c r="EH509" i="8"/>
  <c r="DB509" i="8"/>
  <c r="DA509" i="8"/>
  <c r="EH465" i="8"/>
  <c r="DA465" i="8"/>
  <c r="DB465" i="8"/>
  <c r="EH457" i="8"/>
  <c r="DB457" i="8"/>
  <c r="EH449" i="8"/>
  <c r="DB449" i="8"/>
  <c r="DA449" i="8"/>
  <c r="EH431" i="8"/>
  <c r="DB431" i="8"/>
  <c r="DA431" i="8"/>
  <c r="EH415" i="8"/>
  <c r="DB415" i="8"/>
  <c r="DA415" i="8"/>
  <c r="EH398" i="8"/>
  <c r="DB398" i="8"/>
  <c r="DA398" i="8"/>
  <c r="EH389" i="8"/>
  <c r="DB389" i="8"/>
  <c r="DA389" i="8"/>
  <c r="EH373" i="8"/>
  <c r="DB373" i="8"/>
  <c r="DA373" i="8"/>
  <c r="EH364" i="8"/>
  <c r="DB364" i="8"/>
  <c r="DA364" i="8"/>
  <c r="EH355" i="8"/>
  <c r="DB355" i="8"/>
  <c r="DA355" i="8"/>
  <c r="EH287" i="8"/>
  <c r="DB287" i="8"/>
  <c r="DA287" i="8"/>
  <c r="EH269" i="8"/>
  <c r="DB269" i="8"/>
  <c r="DA269" i="8"/>
  <c r="EH251" i="8"/>
  <c r="DB251" i="8"/>
  <c r="DA251" i="8"/>
  <c r="EH240" i="8"/>
  <c r="DB240" i="8"/>
  <c r="DA240" i="8"/>
  <c r="EH228" i="8"/>
  <c r="DB228" i="8"/>
  <c r="DA228" i="8"/>
  <c r="EH216" i="8"/>
  <c r="DB216" i="8"/>
  <c r="DA216" i="8"/>
  <c r="EH204" i="8"/>
  <c r="DB204" i="8"/>
  <c r="DA204" i="8"/>
  <c r="EH192" i="8"/>
  <c r="DB192" i="8"/>
  <c r="DA192" i="8"/>
  <c r="EH180" i="8"/>
  <c r="DB180" i="8"/>
  <c r="DA180" i="8"/>
  <c r="EH168" i="8"/>
  <c r="DB168" i="8"/>
  <c r="DA168" i="8"/>
  <c r="EH156" i="8"/>
  <c r="DB156" i="8"/>
  <c r="DA156" i="8"/>
  <c r="EH144" i="8"/>
  <c r="DB144" i="8"/>
  <c r="DA144" i="8"/>
  <c r="EH132" i="8"/>
  <c r="DB132" i="8"/>
  <c r="DA132" i="8"/>
  <c r="EH120" i="8"/>
  <c r="DB120" i="8"/>
  <c r="DA120" i="8"/>
  <c r="EH108" i="8"/>
  <c r="DB108" i="8"/>
  <c r="DA108" i="8"/>
  <c r="EH96" i="8"/>
  <c r="DB96" i="8"/>
  <c r="DA96" i="8"/>
  <c r="EH84" i="8"/>
  <c r="DB84" i="8"/>
  <c r="DA84" i="8"/>
  <c r="EH72" i="8"/>
  <c r="DB72" i="8"/>
  <c r="DA72" i="8"/>
  <c r="EH60" i="8"/>
  <c r="DB60" i="8"/>
  <c r="DA60" i="8"/>
  <c r="EH48" i="8"/>
  <c r="DB48" i="8"/>
  <c r="DA48" i="8"/>
  <c r="EH36" i="8"/>
  <c r="DB36" i="8"/>
  <c r="DA36" i="8"/>
  <c r="EH24" i="8"/>
  <c r="DB24" i="8"/>
  <c r="DA24" i="8"/>
  <c r="EH12" i="8"/>
  <c r="DB12" i="8"/>
  <c r="DA12" i="8"/>
  <c r="EI507" i="8"/>
  <c r="EB507" i="8"/>
  <c r="EA507" i="8"/>
  <c r="EI496" i="8"/>
  <c r="EB496" i="8"/>
  <c r="EA496" i="8"/>
  <c r="EI484" i="8"/>
  <c r="EB484" i="8"/>
  <c r="EA484" i="8"/>
  <c r="EI473" i="8"/>
  <c r="EB473" i="8"/>
  <c r="EA473" i="8"/>
  <c r="EI462" i="8"/>
  <c r="EB462" i="8"/>
  <c r="EA462" i="8"/>
  <c r="EI450" i="8"/>
  <c r="EB450" i="8"/>
  <c r="EA450" i="8"/>
  <c r="EI439" i="8"/>
  <c r="EB439" i="8"/>
  <c r="EA439" i="8"/>
  <c r="EI416" i="8"/>
  <c r="EB416" i="8"/>
  <c r="EA416" i="8"/>
  <c r="EI405" i="8"/>
  <c r="EB405" i="8"/>
  <c r="EA405" i="8"/>
  <c r="EI393" i="8"/>
  <c r="EB393" i="8"/>
  <c r="EA393" i="8"/>
  <c r="EI382" i="8"/>
  <c r="EB382" i="8"/>
  <c r="EA382" i="8"/>
  <c r="EI371" i="8"/>
  <c r="EB371" i="8"/>
  <c r="EA371" i="8"/>
  <c r="EI359" i="8"/>
  <c r="EA359" i="8"/>
  <c r="EB359" i="8"/>
  <c r="EI348" i="8"/>
  <c r="EB348" i="8"/>
  <c r="EA348" i="8"/>
  <c r="EI337" i="8"/>
  <c r="EB337" i="8"/>
  <c r="EA337" i="8"/>
  <c r="EI325" i="8"/>
  <c r="EB325" i="8"/>
  <c r="EA325" i="8"/>
  <c r="EI314" i="8"/>
  <c r="EB314" i="8"/>
  <c r="EA314" i="8"/>
  <c r="EI302" i="8"/>
  <c r="EB302" i="8"/>
  <c r="EA302" i="8"/>
  <c r="EI291" i="8"/>
  <c r="EB291" i="8"/>
  <c r="EA291" i="8"/>
  <c r="EI280" i="8"/>
  <c r="EB280" i="8"/>
  <c r="EA280" i="8"/>
  <c r="EI268" i="8"/>
  <c r="EB268" i="8"/>
  <c r="EA268" i="8"/>
  <c r="EI258" i="8"/>
  <c r="EB258" i="8"/>
  <c r="EA258" i="8"/>
  <c r="EI247" i="8"/>
  <c r="EB247" i="8"/>
  <c r="EA247" i="8"/>
  <c r="EI225" i="8"/>
  <c r="EB225" i="8"/>
  <c r="EA225" i="8"/>
  <c r="EI214" i="8"/>
  <c r="EB214" i="8"/>
  <c r="EA214" i="8"/>
  <c r="EI203" i="8"/>
  <c r="EB203" i="8"/>
  <c r="EA203" i="8"/>
  <c r="EI191" i="8"/>
  <c r="EB191" i="8"/>
  <c r="EA191" i="8"/>
  <c r="EI179" i="8"/>
  <c r="EB179" i="8"/>
  <c r="EA179" i="8"/>
  <c r="EI168" i="8"/>
  <c r="EB168" i="8"/>
  <c r="EA168" i="8"/>
  <c r="EI157" i="8"/>
  <c r="EB157" i="8"/>
  <c r="EA157" i="8"/>
  <c r="EI146" i="8"/>
  <c r="EB146" i="8"/>
  <c r="EA146" i="8"/>
  <c r="EI123" i="8"/>
  <c r="EB123" i="8"/>
  <c r="EA123" i="8"/>
  <c r="EI112" i="8"/>
  <c r="EB112" i="8"/>
  <c r="EA112" i="8"/>
  <c r="EI100" i="8"/>
  <c r="EB100" i="8"/>
  <c r="EA100" i="8"/>
  <c r="EI89" i="8"/>
  <c r="EB89" i="8"/>
  <c r="EA89" i="8"/>
  <c r="EI77" i="8"/>
  <c r="EB77" i="8"/>
  <c r="EA77" i="8"/>
  <c r="EI66" i="8"/>
  <c r="EB66" i="8"/>
  <c r="EA66" i="8"/>
  <c r="EI55" i="8"/>
  <c r="EB55" i="8"/>
  <c r="EA55" i="8"/>
  <c r="EI44" i="8"/>
  <c r="EB44" i="8"/>
  <c r="EA44" i="8"/>
  <c r="EI32" i="8"/>
  <c r="EB32" i="8"/>
  <c r="EA32" i="8"/>
  <c r="EI20" i="8"/>
  <c r="EB20" i="8"/>
  <c r="EA20" i="8"/>
  <c r="CC507" i="8"/>
  <c r="CC363" i="8"/>
  <c r="CC291" i="8"/>
  <c r="CC147" i="8"/>
  <c r="CC75" i="8"/>
  <c r="CD512" i="8"/>
  <c r="CD440" i="8"/>
  <c r="CD224" i="8"/>
  <c r="DA493" i="8"/>
  <c r="EF326" i="8"/>
  <c r="EF314" i="8"/>
  <c r="BF447" i="8"/>
  <c r="BF399" i="8"/>
  <c r="BF387" i="8"/>
  <c r="BF375" i="8"/>
  <c r="BF339" i="8"/>
  <c r="BF327" i="8"/>
  <c r="BF315" i="8"/>
  <c r="BF303" i="8"/>
  <c r="BF291" i="8"/>
  <c r="BF279" i="8"/>
  <c r="BF267" i="8"/>
  <c r="BF255" i="8"/>
  <c r="BF243" i="8"/>
  <c r="BF231" i="8"/>
  <c r="BF219" i="8"/>
  <c r="BF207" i="8"/>
  <c r="BF195" i="8"/>
  <c r="BF183" i="8"/>
  <c r="BF171" i="8"/>
  <c r="BF159" i="8"/>
  <c r="BF147" i="8"/>
  <c r="BF135" i="8"/>
  <c r="BF123" i="8"/>
  <c r="BF111" i="8"/>
  <c r="BF99" i="8"/>
  <c r="BF87" i="8"/>
  <c r="BF75" i="8"/>
  <c r="BF63" i="8"/>
  <c r="BF51" i="8"/>
  <c r="BF39" i="8"/>
  <c r="BF27" i="8"/>
  <c r="BF15" i="8"/>
  <c r="BG428" i="8"/>
  <c r="BG380" i="8"/>
  <c r="BG368" i="8"/>
  <c r="BG344" i="8"/>
  <c r="BG332" i="8"/>
  <c r="BG320" i="8"/>
  <c r="BG308" i="8"/>
  <c r="BG296" i="8"/>
  <c r="EG506" i="8"/>
  <c r="CD506" i="8"/>
  <c r="EG495" i="8"/>
  <c r="CD495" i="8"/>
  <c r="EG483" i="8"/>
  <c r="CD483" i="8"/>
  <c r="EG461" i="8"/>
  <c r="CC461" i="8"/>
  <c r="CD461" i="8"/>
  <c r="EG449" i="8"/>
  <c r="CC449" i="8"/>
  <c r="CD449" i="8"/>
  <c r="EG438" i="8"/>
  <c r="CC438" i="8"/>
  <c r="CD438" i="8"/>
  <c r="EG426" i="8"/>
  <c r="CC426" i="8"/>
  <c r="CD426" i="8"/>
  <c r="EG415" i="8"/>
  <c r="CC415" i="8"/>
  <c r="EG403" i="8"/>
  <c r="CC403" i="8"/>
  <c r="EG392" i="8"/>
  <c r="CC392" i="8"/>
  <c r="EG380" i="8"/>
  <c r="CC380" i="8"/>
  <c r="EG369" i="8"/>
  <c r="CD369" i="8"/>
  <c r="CC369" i="8"/>
  <c r="EG357" i="8"/>
  <c r="CD357" i="8"/>
  <c r="CC357" i="8"/>
  <c r="EG346" i="8"/>
  <c r="CD346" i="8"/>
  <c r="CC346" i="8"/>
  <c r="EG334" i="8"/>
  <c r="CD334" i="8"/>
  <c r="CC334" i="8"/>
  <c r="EG323" i="8"/>
  <c r="CD323" i="8"/>
  <c r="CC323" i="8"/>
  <c r="EG311" i="8"/>
  <c r="CD311" i="8"/>
  <c r="CC311" i="8"/>
  <c r="EG300" i="8"/>
  <c r="CD300" i="8"/>
  <c r="CC300" i="8"/>
  <c r="EG288" i="8"/>
  <c r="CD288" i="8"/>
  <c r="CC288" i="8"/>
  <c r="EG277" i="8"/>
  <c r="CD277" i="8"/>
  <c r="CC277" i="8"/>
  <c r="EG265" i="8"/>
  <c r="CD265" i="8"/>
  <c r="CC265" i="8"/>
  <c r="EG254" i="8"/>
  <c r="CD254" i="8"/>
  <c r="EG242" i="8"/>
  <c r="CD242" i="8"/>
  <c r="EG231" i="8"/>
  <c r="CD231" i="8"/>
  <c r="EG208" i="8"/>
  <c r="CC208" i="8"/>
  <c r="CD208" i="8"/>
  <c r="EG196" i="8"/>
  <c r="CC196" i="8"/>
  <c r="CD196" i="8"/>
  <c r="EG185" i="8"/>
  <c r="CC185" i="8"/>
  <c r="CD185" i="8"/>
  <c r="EG174" i="8"/>
  <c r="CC174" i="8"/>
  <c r="CD174" i="8"/>
  <c r="EG163" i="8"/>
  <c r="CC163" i="8"/>
  <c r="EG152" i="8"/>
  <c r="CC152" i="8"/>
  <c r="EG141" i="8"/>
  <c r="CD141" i="8"/>
  <c r="CC141" i="8"/>
  <c r="EG129" i="8"/>
  <c r="CD129" i="8"/>
  <c r="CC129" i="8"/>
  <c r="EG118" i="8"/>
  <c r="CD118" i="8"/>
  <c r="CC118" i="8"/>
  <c r="EG107" i="8"/>
  <c r="CD107" i="8"/>
  <c r="CC107" i="8"/>
  <c r="EG95" i="8"/>
  <c r="CD95" i="8"/>
  <c r="CC95" i="8"/>
  <c r="EG85" i="8"/>
  <c r="CD85" i="8"/>
  <c r="CC85" i="8"/>
  <c r="EG74" i="8"/>
  <c r="CD74" i="8"/>
  <c r="EG62" i="8"/>
  <c r="CD62" i="8"/>
  <c r="EG51" i="8"/>
  <c r="CD51" i="8"/>
  <c r="EG28" i="8"/>
  <c r="CC28" i="8"/>
  <c r="CD28" i="8"/>
  <c r="EG16" i="8"/>
  <c r="CC16" i="8"/>
  <c r="CD16" i="8"/>
  <c r="EH508" i="8"/>
  <c r="DB508" i="8"/>
  <c r="DA508" i="8"/>
  <c r="EH499" i="8"/>
  <c r="DB499" i="8"/>
  <c r="DA499" i="8"/>
  <c r="EH456" i="8"/>
  <c r="DB456" i="8"/>
  <c r="DA456" i="8"/>
  <c r="EH448" i="8"/>
  <c r="DB448" i="8"/>
  <c r="DA448" i="8"/>
  <c r="EH397" i="8"/>
  <c r="DB397" i="8"/>
  <c r="DA397" i="8"/>
  <c r="EH372" i="8"/>
  <c r="DB372" i="8"/>
  <c r="DA372" i="8"/>
  <c r="EH363" i="8"/>
  <c r="DB363" i="8"/>
  <c r="DA363" i="8"/>
  <c r="EH354" i="8"/>
  <c r="DA354" i="8"/>
  <c r="DB354" i="8"/>
  <c r="EH338" i="8"/>
  <c r="DB338" i="8"/>
  <c r="DA338" i="8"/>
  <c r="EH286" i="8"/>
  <c r="DB286" i="8"/>
  <c r="DA286" i="8"/>
  <c r="EH278" i="8"/>
  <c r="DB278" i="8"/>
  <c r="DA278" i="8"/>
  <c r="EH268" i="8"/>
  <c r="DB268" i="8"/>
  <c r="DA268" i="8"/>
  <c r="EH259" i="8"/>
  <c r="DB259" i="8"/>
  <c r="DA259" i="8"/>
  <c r="EH250" i="8"/>
  <c r="DB250" i="8"/>
  <c r="DA250" i="8"/>
  <c r="EH239" i="8"/>
  <c r="DB239" i="8"/>
  <c r="DA239" i="8"/>
  <c r="EH227" i="8"/>
  <c r="DB227" i="8"/>
  <c r="DA227" i="8"/>
  <c r="EH215" i="8"/>
  <c r="DB215" i="8"/>
  <c r="DA215" i="8"/>
  <c r="EH203" i="8"/>
  <c r="DB203" i="8"/>
  <c r="DA203" i="8"/>
  <c r="EH191" i="8"/>
  <c r="DB191" i="8"/>
  <c r="DA191" i="8"/>
  <c r="EH179" i="8"/>
  <c r="DB179" i="8"/>
  <c r="DA179" i="8"/>
  <c r="EH167" i="8"/>
  <c r="DB167" i="8"/>
  <c r="DA167" i="8"/>
  <c r="EH155" i="8"/>
  <c r="DB155" i="8"/>
  <c r="DA155" i="8"/>
  <c r="EH143" i="8"/>
  <c r="DB143" i="8"/>
  <c r="DA143" i="8"/>
  <c r="EH131" i="8"/>
  <c r="DB131" i="8"/>
  <c r="DA131" i="8"/>
  <c r="EH119" i="8"/>
  <c r="DB119" i="8"/>
  <c r="DA119" i="8"/>
  <c r="EH107" i="8"/>
  <c r="DB107" i="8"/>
  <c r="DA107" i="8"/>
  <c r="EH95" i="8"/>
  <c r="DB95" i="8"/>
  <c r="DA95" i="8"/>
  <c r="EH83" i="8"/>
  <c r="DB83" i="8"/>
  <c r="DA83" i="8"/>
  <c r="EH71" i="8"/>
  <c r="DB71" i="8"/>
  <c r="DA71" i="8"/>
  <c r="EH59" i="8"/>
  <c r="DB59" i="8"/>
  <c r="DA59" i="8"/>
  <c r="EH47" i="8"/>
  <c r="DB47" i="8"/>
  <c r="DA47" i="8"/>
  <c r="EH35" i="8"/>
  <c r="DB35" i="8"/>
  <c r="DA35" i="8"/>
  <c r="EH23" i="8"/>
  <c r="DB23" i="8"/>
  <c r="DA23" i="8"/>
  <c r="EH11" i="8"/>
  <c r="DB11" i="8"/>
  <c r="DA11" i="8"/>
  <c r="EI506" i="8"/>
  <c r="EB506" i="8"/>
  <c r="EA506" i="8"/>
  <c r="EI495" i="8"/>
  <c r="EB495" i="8"/>
  <c r="EA495" i="8"/>
  <c r="EI483" i="8"/>
  <c r="EB483" i="8"/>
  <c r="EA483" i="8"/>
  <c r="EI472" i="8"/>
  <c r="EB472" i="8"/>
  <c r="EA472" i="8"/>
  <c r="EI461" i="8"/>
  <c r="EB461" i="8"/>
  <c r="EA461" i="8"/>
  <c r="EI449" i="8"/>
  <c r="EB449" i="8"/>
  <c r="EA449" i="8"/>
  <c r="EI438" i="8"/>
  <c r="EB438" i="8"/>
  <c r="EA438" i="8"/>
  <c r="EI427" i="8"/>
  <c r="EB427" i="8"/>
  <c r="EA427" i="8"/>
  <c r="EI415" i="8"/>
  <c r="EB415" i="8"/>
  <c r="EA415" i="8"/>
  <c r="EI404" i="8"/>
  <c r="EB404" i="8"/>
  <c r="EA404" i="8"/>
  <c r="EI381" i="8"/>
  <c r="EB381" i="8"/>
  <c r="EA381" i="8"/>
  <c r="EI370" i="8"/>
  <c r="EB370" i="8"/>
  <c r="EA370" i="8"/>
  <c r="EI358" i="8"/>
  <c r="EA358" i="8"/>
  <c r="EB358" i="8"/>
  <c r="EI347" i="8"/>
  <c r="EB347" i="8"/>
  <c r="EA347" i="8"/>
  <c r="EI336" i="8"/>
  <c r="EA336" i="8"/>
  <c r="EB336" i="8"/>
  <c r="EI324" i="8"/>
  <c r="EB324" i="8"/>
  <c r="EA324" i="8"/>
  <c r="EI313" i="8"/>
  <c r="EB313" i="8"/>
  <c r="EA313" i="8"/>
  <c r="EI290" i="8"/>
  <c r="EB290" i="8"/>
  <c r="EA290" i="8"/>
  <c r="EI279" i="8"/>
  <c r="EB279" i="8"/>
  <c r="EA279" i="8"/>
  <c r="EI267" i="8"/>
  <c r="EB267" i="8"/>
  <c r="EA267" i="8"/>
  <c r="EI257" i="8"/>
  <c r="EB257" i="8"/>
  <c r="EA257" i="8"/>
  <c r="EI246" i="8"/>
  <c r="EB246" i="8"/>
  <c r="EA246" i="8"/>
  <c r="EI236" i="8"/>
  <c r="EB236" i="8"/>
  <c r="EA236" i="8"/>
  <c r="EI224" i="8"/>
  <c r="EB224" i="8"/>
  <c r="EA224" i="8"/>
  <c r="EI213" i="8"/>
  <c r="EB213" i="8"/>
  <c r="EA213" i="8"/>
  <c r="EI202" i="8"/>
  <c r="EB202" i="8"/>
  <c r="EA202" i="8"/>
  <c r="EI190" i="8"/>
  <c r="EB190" i="8"/>
  <c r="EA190" i="8"/>
  <c r="EI178" i="8"/>
  <c r="EB178" i="8"/>
  <c r="EA178" i="8"/>
  <c r="EI167" i="8"/>
  <c r="EB167" i="8"/>
  <c r="EA167" i="8"/>
  <c r="EI156" i="8"/>
  <c r="EB156" i="8"/>
  <c r="EA156" i="8"/>
  <c r="EI145" i="8"/>
  <c r="EB145" i="8"/>
  <c r="EA145" i="8"/>
  <c r="EI134" i="8"/>
  <c r="EB134" i="8"/>
  <c r="EA134" i="8"/>
  <c r="EI111" i="8"/>
  <c r="EB111" i="8"/>
  <c r="EA111" i="8"/>
  <c r="EI88" i="8"/>
  <c r="EB88" i="8"/>
  <c r="EA88" i="8"/>
  <c r="EI76" i="8"/>
  <c r="EB76" i="8"/>
  <c r="EA76" i="8"/>
  <c r="EI65" i="8"/>
  <c r="EB65" i="8"/>
  <c r="EA65" i="8"/>
  <c r="EI54" i="8"/>
  <c r="EB54" i="8"/>
  <c r="EA54" i="8"/>
  <c r="EI43" i="8"/>
  <c r="EB43" i="8"/>
  <c r="EA43" i="8"/>
  <c r="EI31" i="8"/>
  <c r="EB31" i="8"/>
  <c r="EA31" i="8"/>
  <c r="EI19" i="8"/>
  <c r="EB19" i="8"/>
  <c r="EA19" i="8"/>
  <c r="EI8" i="8"/>
  <c r="EB8" i="8"/>
  <c r="EA8" i="8"/>
  <c r="CC506" i="8"/>
  <c r="CC362" i="8"/>
  <c r="CC290" i="8"/>
  <c r="CC146" i="8"/>
  <c r="CC74" i="8"/>
  <c r="CD511" i="8"/>
  <c r="CD439" i="8"/>
  <c r="CD223" i="8"/>
  <c r="CD79" i="8"/>
  <c r="EF348" i="8"/>
  <c r="BF482" i="8"/>
  <c r="BF350" i="8"/>
  <c r="BF338" i="8"/>
  <c r="BF326" i="8"/>
  <c r="BF314" i="8"/>
  <c r="BF302" i="8"/>
  <c r="BF278" i="8"/>
  <c r="BF266" i="8"/>
  <c r="BF254" i="8"/>
  <c r="BF194" i="8"/>
  <c r="BF182" i="8"/>
  <c r="BF158" i="8"/>
  <c r="BF146" i="8"/>
  <c r="BF134" i="8"/>
  <c r="BF122" i="8"/>
  <c r="BF110" i="8"/>
  <c r="BF98" i="8"/>
  <c r="BF86" i="8"/>
  <c r="BF74" i="8"/>
  <c r="BF62" i="8"/>
  <c r="BF50" i="8"/>
  <c r="BF38" i="8"/>
  <c r="BF26" i="8"/>
  <c r="BF14" i="8"/>
  <c r="BG511" i="8"/>
  <c r="BG415" i="8"/>
  <c r="BG403" i="8"/>
  <c r="BG391" i="8"/>
  <c r="BG355" i="8"/>
  <c r="BG343" i="8"/>
  <c r="BG331" i="8"/>
  <c r="BG319" i="8"/>
  <c r="EG505" i="8"/>
  <c r="CD505" i="8"/>
  <c r="CC505" i="8"/>
  <c r="EG494" i="8"/>
  <c r="CD494" i="8"/>
  <c r="EG482" i="8"/>
  <c r="CD482" i="8"/>
  <c r="EG472" i="8"/>
  <c r="CC472" i="8"/>
  <c r="CD472" i="8"/>
  <c r="EG460" i="8"/>
  <c r="CC460" i="8"/>
  <c r="CD460" i="8"/>
  <c r="EG437" i="8"/>
  <c r="CC437" i="8"/>
  <c r="CD437" i="8"/>
  <c r="EG425" i="8"/>
  <c r="CC425" i="8"/>
  <c r="CD425" i="8"/>
  <c r="EG414" i="8"/>
  <c r="CC414" i="8"/>
  <c r="CD414" i="8"/>
  <c r="EG402" i="8"/>
  <c r="CC402" i="8"/>
  <c r="CD402" i="8"/>
  <c r="EG391" i="8"/>
  <c r="CC391" i="8"/>
  <c r="EG379" i="8"/>
  <c r="CC379" i="8"/>
  <c r="EG368" i="8"/>
  <c r="CC368" i="8"/>
  <c r="EG356" i="8"/>
  <c r="CC356" i="8"/>
  <c r="EG345" i="8"/>
  <c r="CD345" i="8"/>
  <c r="CC345" i="8"/>
  <c r="EG333" i="8"/>
  <c r="CD333" i="8"/>
  <c r="CC333" i="8"/>
  <c r="EG322" i="8"/>
  <c r="CD322" i="8"/>
  <c r="CC322" i="8"/>
  <c r="EG310" i="8"/>
  <c r="CD310" i="8"/>
  <c r="CC310" i="8"/>
  <c r="EG299" i="8"/>
  <c r="CD299" i="8"/>
  <c r="CC299" i="8"/>
  <c r="EG287" i="8"/>
  <c r="CD287" i="8"/>
  <c r="CC287" i="8"/>
  <c r="EG276" i="8"/>
  <c r="CD276" i="8"/>
  <c r="CC276" i="8"/>
  <c r="EG264" i="8"/>
  <c r="CD264" i="8"/>
  <c r="CC264" i="8"/>
  <c r="EG253" i="8"/>
  <c r="CD253" i="8"/>
  <c r="CC253" i="8"/>
  <c r="EG241" i="8"/>
  <c r="CD241" i="8"/>
  <c r="CC241" i="8"/>
  <c r="EG230" i="8"/>
  <c r="CD230" i="8"/>
  <c r="EG219" i="8"/>
  <c r="CD219" i="8"/>
  <c r="EG207" i="8"/>
  <c r="CD207" i="8"/>
  <c r="EG184" i="8"/>
  <c r="CC184" i="8"/>
  <c r="CD184" i="8"/>
  <c r="EG173" i="8"/>
  <c r="CC173" i="8"/>
  <c r="CD173" i="8"/>
  <c r="EG162" i="8"/>
  <c r="CC162" i="8"/>
  <c r="CD162" i="8"/>
  <c r="EG151" i="8"/>
  <c r="CC151" i="8"/>
  <c r="EG140" i="8"/>
  <c r="CC140" i="8"/>
  <c r="EG128" i="8"/>
  <c r="CC128" i="8"/>
  <c r="EG117" i="8"/>
  <c r="CD117" i="8"/>
  <c r="CC117" i="8"/>
  <c r="EG106" i="8"/>
  <c r="CD106" i="8"/>
  <c r="CC106" i="8"/>
  <c r="EG94" i="8"/>
  <c r="CD94" i="8"/>
  <c r="CC94" i="8"/>
  <c r="EG84" i="8"/>
  <c r="CD84" i="8"/>
  <c r="CC84" i="8"/>
  <c r="EG73" i="8"/>
  <c r="CD73" i="8"/>
  <c r="CC73" i="8"/>
  <c r="EG61" i="8"/>
  <c r="CD61" i="8"/>
  <c r="CC61" i="8"/>
  <c r="EG50" i="8"/>
  <c r="CD50" i="8"/>
  <c r="EG39" i="8"/>
  <c r="CD39" i="8"/>
  <c r="EG27" i="8"/>
  <c r="CD27" i="8"/>
  <c r="EG15" i="8"/>
  <c r="CD15" i="8"/>
  <c r="EH507" i="8"/>
  <c r="DB507" i="8"/>
  <c r="DA507" i="8"/>
  <c r="EH498" i="8"/>
  <c r="DA498" i="8"/>
  <c r="DB498" i="8"/>
  <c r="EH489" i="8"/>
  <c r="DB489" i="8"/>
  <c r="DA489" i="8"/>
  <c r="EH473" i="8"/>
  <c r="DB473" i="8"/>
  <c r="DA473" i="8"/>
  <c r="EH455" i="8"/>
  <c r="DB455" i="8"/>
  <c r="DA455" i="8"/>
  <c r="EH447" i="8"/>
  <c r="DB447" i="8"/>
  <c r="DA447" i="8"/>
  <c r="EH439" i="8"/>
  <c r="DB439" i="8"/>
  <c r="DA439" i="8"/>
  <c r="EH422" i="8"/>
  <c r="DB422" i="8"/>
  <c r="DA422" i="8"/>
  <c r="EH405" i="8"/>
  <c r="DA405" i="8"/>
  <c r="DB405" i="8"/>
  <c r="EH396" i="8"/>
  <c r="DB396" i="8"/>
  <c r="DA396" i="8"/>
  <c r="EH371" i="8"/>
  <c r="DB371" i="8"/>
  <c r="DA371" i="8"/>
  <c r="EH345" i="8"/>
  <c r="DB345" i="8"/>
  <c r="DA345" i="8"/>
  <c r="EH329" i="8"/>
  <c r="DB329" i="8"/>
  <c r="DA329" i="8"/>
  <c r="EH320" i="8"/>
  <c r="DB320" i="8"/>
  <c r="DA320" i="8"/>
  <c r="EH313" i="8"/>
  <c r="DB313" i="8"/>
  <c r="DA313" i="8"/>
  <c r="EH305" i="8"/>
  <c r="DB305" i="8"/>
  <c r="DA305" i="8"/>
  <c r="EH296" i="8"/>
  <c r="DB296" i="8"/>
  <c r="DA296" i="8"/>
  <c r="EH285" i="8"/>
  <c r="DB285" i="8"/>
  <c r="DA285" i="8"/>
  <c r="EH277" i="8"/>
  <c r="DB277" i="8"/>
  <c r="DA277" i="8"/>
  <c r="EH267" i="8"/>
  <c r="DB267" i="8"/>
  <c r="DA267" i="8"/>
  <c r="EH258" i="8"/>
  <c r="DB258" i="8"/>
  <c r="DA258" i="8"/>
  <c r="EH249" i="8"/>
  <c r="DB249" i="8"/>
  <c r="DA249" i="8"/>
  <c r="EH238" i="8"/>
  <c r="DB238" i="8"/>
  <c r="DA238" i="8"/>
  <c r="EH226" i="8"/>
  <c r="DB226" i="8"/>
  <c r="DA226" i="8"/>
  <c r="EH214" i="8"/>
  <c r="DB214" i="8"/>
  <c r="DA214" i="8"/>
  <c r="EH202" i="8"/>
  <c r="DB202" i="8"/>
  <c r="DA202" i="8"/>
  <c r="EH190" i="8"/>
  <c r="DB190" i="8"/>
  <c r="DA190" i="8"/>
  <c r="EH178" i="8"/>
  <c r="DB178" i="8"/>
  <c r="DA178" i="8"/>
  <c r="EH166" i="8"/>
  <c r="DB166" i="8"/>
  <c r="DA166" i="8"/>
  <c r="EH154" i="8"/>
  <c r="DB154" i="8"/>
  <c r="DA154" i="8"/>
  <c r="EH142" i="8"/>
  <c r="DB142" i="8"/>
  <c r="DA142" i="8"/>
  <c r="EH130" i="8"/>
  <c r="DB130" i="8"/>
  <c r="DA130" i="8"/>
  <c r="EH118" i="8"/>
  <c r="DB118" i="8"/>
  <c r="DA118" i="8"/>
  <c r="EH106" i="8"/>
  <c r="DB106" i="8"/>
  <c r="DA106" i="8"/>
  <c r="EH94" i="8"/>
  <c r="DB94" i="8"/>
  <c r="DA94" i="8"/>
  <c r="EH82" i="8"/>
  <c r="DB82" i="8"/>
  <c r="DA82" i="8"/>
  <c r="EH70" i="8"/>
  <c r="DB70" i="8"/>
  <c r="DA70" i="8"/>
  <c r="EH58" i="8"/>
  <c r="DB58" i="8"/>
  <c r="DA58" i="8"/>
  <c r="EH46" i="8"/>
  <c r="DB46" i="8"/>
  <c r="DA46" i="8"/>
  <c r="EH34" i="8"/>
  <c r="DB34" i="8"/>
  <c r="DA34" i="8"/>
  <c r="EH22" i="8"/>
  <c r="DB22" i="8"/>
  <c r="DA22" i="8"/>
  <c r="EH10" i="8"/>
  <c r="DB10" i="8"/>
  <c r="DA10" i="8"/>
  <c r="EI505" i="8"/>
  <c r="EB505" i="8"/>
  <c r="EA505" i="8"/>
  <c r="EI494" i="8"/>
  <c r="EB494" i="8"/>
  <c r="EA494" i="8"/>
  <c r="EI482" i="8"/>
  <c r="EB482" i="8"/>
  <c r="EA482" i="8"/>
  <c r="EI471" i="8"/>
  <c r="EB471" i="8"/>
  <c r="EA471" i="8"/>
  <c r="EI460" i="8"/>
  <c r="EB460" i="8"/>
  <c r="EA460" i="8"/>
  <c r="EI448" i="8"/>
  <c r="EB448" i="8"/>
  <c r="EA448" i="8"/>
  <c r="EI437" i="8"/>
  <c r="EB437" i="8"/>
  <c r="EA437" i="8"/>
  <c r="EI426" i="8"/>
  <c r="EB426" i="8"/>
  <c r="EA426" i="8"/>
  <c r="EI414" i="8"/>
  <c r="EB414" i="8"/>
  <c r="EA414" i="8"/>
  <c r="EI403" i="8"/>
  <c r="EB403" i="8"/>
  <c r="EA403" i="8"/>
  <c r="EI380" i="8"/>
  <c r="EB380" i="8"/>
  <c r="EA380" i="8"/>
  <c r="EI369" i="8"/>
  <c r="EB369" i="8"/>
  <c r="EA369" i="8"/>
  <c r="EI357" i="8"/>
  <c r="EB357" i="8"/>
  <c r="EA357" i="8"/>
  <c r="EI346" i="8"/>
  <c r="EB346" i="8"/>
  <c r="EA346" i="8"/>
  <c r="EI335" i="8"/>
  <c r="EB335" i="8"/>
  <c r="EA335" i="8"/>
  <c r="EI323" i="8"/>
  <c r="EB323" i="8"/>
  <c r="EA323" i="8"/>
  <c r="EI312" i="8"/>
  <c r="EB312" i="8"/>
  <c r="EA312" i="8"/>
  <c r="EI301" i="8"/>
  <c r="EA301" i="8"/>
  <c r="EB301" i="8"/>
  <c r="EI289" i="8"/>
  <c r="EB289" i="8"/>
  <c r="EA289" i="8"/>
  <c r="EI278" i="8"/>
  <c r="EB278" i="8"/>
  <c r="EA278" i="8"/>
  <c r="EI266" i="8"/>
  <c r="EB266" i="8"/>
  <c r="EA266" i="8"/>
  <c r="EI256" i="8"/>
  <c r="EB256" i="8"/>
  <c r="EA256" i="8"/>
  <c r="EI245" i="8"/>
  <c r="EB245" i="8"/>
  <c r="EA245" i="8"/>
  <c r="EI235" i="8"/>
  <c r="EB235" i="8"/>
  <c r="EA235" i="8"/>
  <c r="EI223" i="8"/>
  <c r="EB223" i="8"/>
  <c r="EA223" i="8"/>
  <c r="EI212" i="8"/>
  <c r="EB212" i="8"/>
  <c r="EA212" i="8"/>
  <c r="EI201" i="8"/>
  <c r="EA201" i="8"/>
  <c r="EB201" i="8"/>
  <c r="EI189" i="8"/>
  <c r="EA189" i="8"/>
  <c r="EB189" i="8"/>
  <c r="EI177" i="8"/>
  <c r="EB177" i="8"/>
  <c r="EA177" i="8"/>
  <c r="EI166" i="8"/>
  <c r="EB166" i="8"/>
  <c r="EA166" i="8"/>
  <c r="EI155" i="8"/>
  <c r="EB155" i="8"/>
  <c r="EA155" i="8"/>
  <c r="EI144" i="8"/>
  <c r="EB144" i="8"/>
  <c r="EA144" i="8"/>
  <c r="EI133" i="8"/>
  <c r="EB133" i="8"/>
  <c r="EA133" i="8"/>
  <c r="EI122" i="8"/>
  <c r="EB122" i="8"/>
  <c r="EA122" i="8"/>
  <c r="EI110" i="8"/>
  <c r="EB110" i="8"/>
  <c r="EA110" i="8"/>
  <c r="EI87" i="8"/>
  <c r="EB87" i="8"/>
  <c r="EA87" i="8"/>
  <c r="EI75" i="8"/>
  <c r="EB75" i="8"/>
  <c r="EA75" i="8"/>
  <c r="EI64" i="8"/>
  <c r="EB64" i="8"/>
  <c r="EA64" i="8"/>
  <c r="EI53" i="8"/>
  <c r="EB53" i="8"/>
  <c r="EA53" i="8"/>
  <c r="EI42" i="8"/>
  <c r="EB42" i="8"/>
  <c r="EA42" i="8"/>
  <c r="EI30" i="8"/>
  <c r="EB30" i="8"/>
  <c r="EA30" i="8"/>
  <c r="EI18" i="8"/>
  <c r="EB18" i="8"/>
  <c r="EA18" i="8"/>
  <c r="EI7" i="8"/>
  <c r="EB7" i="8"/>
  <c r="EA7" i="8"/>
  <c r="CC495" i="8"/>
  <c r="CC351" i="8"/>
  <c r="CC279" i="8"/>
  <c r="CC207" i="8"/>
  <c r="CC135" i="8"/>
  <c r="CC63" i="8"/>
  <c r="CD500" i="8"/>
  <c r="CD428" i="8"/>
  <c r="CD356" i="8"/>
  <c r="CD212" i="8"/>
  <c r="CD140" i="8"/>
  <c r="CD68" i="8"/>
  <c r="DA469" i="8"/>
  <c r="EF425" i="8"/>
  <c r="EF290" i="8"/>
  <c r="EF242" i="8"/>
  <c r="EF230" i="8"/>
  <c r="EF218" i="8"/>
  <c r="EF206" i="8"/>
  <c r="EF170" i="8"/>
  <c r="BF349" i="8"/>
  <c r="BF337" i="8"/>
  <c r="BF325" i="8"/>
  <c r="BF313" i="8"/>
  <c r="BF301" i="8"/>
  <c r="BG450" i="8"/>
  <c r="BG438" i="8"/>
  <c r="BG354" i="8"/>
  <c r="EG504" i="8"/>
  <c r="CD504" i="8"/>
  <c r="CC504" i="8"/>
  <c r="EG493" i="8"/>
  <c r="CD493" i="8"/>
  <c r="CC493" i="8"/>
  <c r="EG481" i="8"/>
  <c r="CD481" i="8"/>
  <c r="CC481" i="8"/>
  <c r="EG471" i="8"/>
  <c r="CD471" i="8"/>
  <c r="EG459" i="8"/>
  <c r="CD459" i="8"/>
  <c r="EG448" i="8"/>
  <c r="CC448" i="8"/>
  <c r="CD448" i="8"/>
  <c r="EG436" i="8"/>
  <c r="CC436" i="8"/>
  <c r="CD436" i="8"/>
  <c r="EG413" i="8"/>
  <c r="CC413" i="8"/>
  <c r="CD413" i="8"/>
  <c r="EG390" i="8"/>
  <c r="CC390" i="8"/>
  <c r="CD390" i="8"/>
  <c r="EG378" i="8"/>
  <c r="CC378" i="8"/>
  <c r="CD378" i="8"/>
  <c r="EG367" i="8"/>
  <c r="CC367" i="8"/>
  <c r="EG355" i="8"/>
  <c r="CC355" i="8"/>
  <c r="EG344" i="8"/>
  <c r="CC344" i="8"/>
  <c r="EG332" i="8"/>
  <c r="CC332" i="8"/>
  <c r="EG321" i="8"/>
  <c r="CD321" i="8"/>
  <c r="CC321" i="8"/>
  <c r="EG309" i="8"/>
  <c r="CD309" i="8"/>
  <c r="CC309" i="8"/>
  <c r="EG298" i="8"/>
  <c r="CD298" i="8"/>
  <c r="CC298" i="8"/>
  <c r="EG286" i="8"/>
  <c r="CD286" i="8"/>
  <c r="CC286" i="8"/>
  <c r="EG275" i="8"/>
  <c r="CD275" i="8"/>
  <c r="CC275" i="8"/>
  <c r="EG263" i="8"/>
  <c r="CD263" i="8"/>
  <c r="CC263" i="8"/>
  <c r="EG252" i="8"/>
  <c r="CD252" i="8"/>
  <c r="CC252" i="8"/>
  <c r="EG240" i="8"/>
  <c r="CD240" i="8"/>
  <c r="CC240" i="8"/>
  <c r="EG229" i="8"/>
  <c r="CD229" i="8"/>
  <c r="CC229" i="8"/>
  <c r="EG218" i="8"/>
  <c r="CD218" i="8"/>
  <c r="EG206" i="8"/>
  <c r="CD206" i="8"/>
  <c r="EG195" i="8"/>
  <c r="CD195" i="8"/>
  <c r="EG172" i="8"/>
  <c r="CC172" i="8"/>
  <c r="CD172" i="8"/>
  <c r="EG161" i="8"/>
  <c r="CC161" i="8"/>
  <c r="CD161" i="8"/>
  <c r="EG150" i="8"/>
  <c r="CC150" i="8"/>
  <c r="CD150" i="8"/>
  <c r="EG139" i="8"/>
  <c r="CC139" i="8"/>
  <c r="EG127" i="8"/>
  <c r="CC127" i="8"/>
  <c r="EG116" i="8"/>
  <c r="CC116" i="8"/>
  <c r="EG105" i="8"/>
  <c r="CD105" i="8"/>
  <c r="CC105" i="8"/>
  <c r="EG83" i="8"/>
  <c r="CD83" i="8"/>
  <c r="CC83" i="8"/>
  <c r="EG72" i="8"/>
  <c r="CD72" i="8"/>
  <c r="CC72" i="8"/>
  <c r="EG60" i="8"/>
  <c r="CD60" i="8"/>
  <c r="CC60" i="8"/>
  <c r="EG49" i="8"/>
  <c r="CD49" i="8"/>
  <c r="CC49" i="8"/>
  <c r="EG38" i="8"/>
  <c r="CD38" i="8"/>
  <c r="EG26" i="8"/>
  <c r="CD26" i="8"/>
  <c r="EG14" i="8"/>
  <c r="CD14" i="8"/>
  <c r="EH481" i="8"/>
  <c r="DB481" i="8"/>
  <c r="EH472" i="8"/>
  <c r="DB472" i="8"/>
  <c r="DA472" i="8"/>
  <c r="EH463" i="8"/>
  <c r="DB463" i="8"/>
  <c r="DA463" i="8"/>
  <c r="EH429" i="8"/>
  <c r="DB429" i="8"/>
  <c r="DA429" i="8"/>
  <c r="EH421" i="8"/>
  <c r="DB421" i="8"/>
  <c r="EH413" i="8"/>
  <c r="DB413" i="8"/>
  <c r="DA413" i="8"/>
  <c r="EH395" i="8"/>
  <c r="DB395" i="8"/>
  <c r="DA395" i="8"/>
  <c r="EH379" i="8"/>
  <c r="DB379" i="8"/>
  <c r="DA379" i="8"/>
  <c r="EH362" i="8"/>
  <c r="DB362" i="8"/>
  <c r="DA362" i="8"/>
  <c r="EH353" i="8"/>
  <c r="DB353" i="8"/>
  <c r="DA353" i="8"/>
  <c r="EH337" i="8"/>
  <c r="DB337" i="8"/>
  <c r="DA337" i="8"/>
  <c r="EH328" i="8"/>
  <c r="DB328" i="8"/>
  <c r="DA328" i="8"/>
  <c r="EH312" i="8"/>
  <c r="DB312" i="8"/>
  <c r="DA312" i="8"/>
  <c r="EH304" i="8"/>
  <c r="DB304" i="8"/>
  <c r="DA304" i="8"/>
  <c r="EH295" i="8"/>
  <c r="DB295" i="8"/>
  <c r="DA295" i="8"/>
  <c r="EH237" i="8"/>
  <c r="DB237" i="8"/>
  <c r="DA237" i="8"/>
  <c r="EH225" i="8"/>
  <c r="DB225" i="8"/>
  <c r="DA225" i="8"/>
  <c r="EH213" i="8"/>
  <c r="DB213" i="8"/>
  <c r="DA213" i="8"/>
  <c r="EH201" i="8"/>
  <c r="DB201" i="8"/>
  <c r="DA201" i="8"/>
  <c r="EH189" i="8"/>
  <c r="DB189" i="8"/>
  <c r="DA189" i="8"/>
  <c r="EH177" i="8"/>
  <c r="DB177" i="8"/>
  <c r="DA177" i="8"/>
  <c r="EH165" i="8"/>
  <c r="DB165" i="8"/>
  <c r="DA165" i="8"/>
  <c r="EH153" i="8"/>
  <c r="DB153" i="8"/>
  <c r="DA153" i="8"/>
  <c r="EH141" i="8"/>
  <c r="DB141" i="8"/>
  <c r="DA141" i="8"/>
  <c r="EH129" i="8"/>
  <c r="DB129" i="8"/>
  <c r="DA129" i="8"/>
  <c r="EH117" i="8"/>
  <c r="DB117" i="8"/>
  <c r="DA117" i="8"/>
  <c r="EH105" i="8"/>
  <c r="DB105" i="8"/>
  <c r="DA105" i="8"/>
  <c r="EH93" i="8"/>
  <c r="DB93" i="8"/>
  <c r="DA93" i="8"/>
  <c r="EH81" i="8"/>
  <c r="DB81" i="8"/>
  <c r="DA81" i="8"/>
  <c r="EH69" i="8"/>
  <c r="DB69" i="8"/>
  <c r="DA69" i="8"/>
  <c r="EH57" i="8"/>
  <c r="DB57" i="8"/>
  <c r="DA57" i="8"/>
  <c r="EH45" i="8"/>
  <c r="DB45" i="8"/>
  <c r="DA45" i="8"/>
  <c r="EH33" i="8"/>
  <c r="DB33" i="8"/>
  <c r="DA33" i="8"/>
  <c r="EH21" i="8"/>
  <c r="DB21" i="8"/>
  <c r="DA21" i="8"/>
  <c r="EH9" i="8"/>
  <c r="DB9" i="8"/>
  <c r="DA9" i="8"/>
  <c r="EI504" i="8"/>
  <c r="EB504" i="8"/>
  <c r="EA504" i="8"/>
  <c r="EI493" i="8"/>
  <c r="EB493" i="8"/>
  <c r="EA493" i="8"/>
  <c r="EI470" i="8"/>
  <c r="EB470" i="8"/>
  <c r="EA470" i="8"/>
  <c r="EI459" i="8"/>
  <c r="EB459" i="8"/>
  <c r="EA459" i="8"/>
  <c r="EI447" i="8"/>
  <c r="EB447" i="8"/>
  <c r="EA447" i="8"/>
  <c r="EI436" i="8"/>
  <c r="EB436" i="8"/>
  <c r="EA436" i="8"/>
  <c r="EI425" i="8"/>
  <c r="EB425" i="8"/>
  <c r="EA425" i="8"/>
  <c r="EI413" i="8"/>
  <c r="EB413" i="8"/>
  <c r="EA413" i="8"/>
  <c r="EI402" i="8"/>
  <c r="EB402" i="8"/>
  <c r="EA402" i="8"/>
  <c r="EI391" i="8"/>
  <c r="EB391" i="8"/>
  <c r="EA391" i="8"/>
  <c r="EI379" i="8"/>
  <c r="EB379" i="8"/>
  <c r="EA379" i="8"/>
  <c r="EI368" i="8"/>
  <c r="EB368" i="8"/>
  <c r="EA368" i="8"/>
  <c r="EI345" i="8"/>
  <c r="EB345" i="8"/>
  <c r="EA345" i="8"/>
  <c r="EI334" i="8"/>
  <c r="EA334" i="8"/>
  <c r="EB334" i="8"/>
  <c r="EI322" i="8"/>
  <c r="EB322" i="8"/>
  <c r="EA322" i="8"/>
  <c r="EI311" i="8"/>
  <c r="EB311" i="8"/>
  <c r="EA311" i="8"/>
  <c r="EI300" i="8"/>
  <c r="EA300" i="8"/>
  <c r="EB300" i="8"/>
  <c r="EI288" i="8"/>
  <c r="EB288" i="8"/>
  <c r="EA288" i="8"/>
  <c r="EI277" i="8"/>
  <c r="EB277" i="8"/>
  <c r="EA277" i="8"/>
  <c r="EI255" i="8"/>
  <c r="EB255" i="8"/>
  <c r="EA255" i="8"/>
  <c r="EI244" i="8"/>
  <c r="EB244" i="8"/>
  <c r="EA244" i="8"/>
  <c r="EI234" i="8"/>
  <c r="EB234" i="8"/>
  <c r="EA234" i="8"/>
  <c r="EI222" i="8"/>
  <c r="EB222" i="8"/>
  <c r="EA222" i="8"/>
  <c r="EI211" i="8"/>
  <c r="EB211" i="8"/>
  <c r="EA211" i="8"/>
  <c r="EI200" i="8"/>
  <c r="EB200" i="8"/>
  <c r="EA200" i="8"/>
  <c r="EI188" i="8"/>
  <c r="EB188" i="8"/>
  <c r="EA188" i="8"/>
  <c r="EI176" i="8"/>
  <c r="EB176" i="8"/>
  <c r="EA176" i="8"/>
  <c r="EI154" i="8"/>
  <c r="EB154" i="8"/>
  <c r="EA154" i="8"/>
  <c r="EI143" i="8"/>
  <c r="EB143" i="8"/>
  <c r="EA143" i="8"/>
  <c r="EI132" i="8"/>
  <c r="EB132" i="8"/>
  <c r="EA132" i="8"/>
  <c r="EI121" i="8"/>
  <c r="EB121" i="8"/>
  <c r="EA121" i="8"/>
  <c r="EI109" i="8"/>
  <c r="EA109" i="8"/>
  <c r="EB109" i="8"/>
  <c r="EI98" i="8"/>
  <c r="EB98" i="8"/>
  <c r="EA98" i="8"/>
  <c r="EI86" i="8"/>
  <c r="EB86" i="8"/>
  <c r="EA86" i="8"/>
  <c r="EI52" i="8"/>
  <c r="EB52" i="8"/>
  <c r="EA52" i="8"/>
  <c r="EI41" i="8"/>
  <c r="EB41" i="8"/>
  <c r="EA41" i="8"/>
  <c r="EI29" i="8"/>
  <c r="EB29" i="8"/>
  <c r="EA29" i="8"/>
  <c r="EI17" i="8"/>
  <c r="EB17" i="8"/>
  <c r="EA17" i="8"/>
  <c r="EI6" i="8"/>
  <c r="EB6" i="8"/>
  <c r="EA6" i="8"/>
  <c r="CC494" i="8"/>
  <c r="CC350" i="8"/>
  <c r="CC278" i="8"/>
  <c r="CC206" i="8"/>
  <c r="CC134" i="8"/>
  <c r="CC62" i="8"/>
  <c r="CD499" i="8"/>
  <c r="CD427" i="8"/>
  <c r="CD355" i="8"/>
  <c r="CD211" i="8"/>
  <c r="CD139" i="8"/>
  <c r="CD67" i="8"/>
  <c r="DA457" i="8"/>
  <c r="BF360" i="8"/>
  <c r="BF348" i="8"/>
  <c r="BF336" i="8"/>
  <c r="BF324" i="8"/>
  <c r="BF312" i="8"/>
  <c r="BF288" i="8"/>
  <c r="BF276" i="8"/>
  <c r="BF264" i="8"/>
  <c r="BF252" i="8"/>
  <c r="BF240" i="8"/>
  <c r="BF228" i="8"/>
  <c r="BF216" i="8"/>
  <c r="BF204" i="8"/>
  <c r="BF192" i="8"/>
  <c r="BF180" i="8"/>
  <c r="BF168" i="8"/>
  <c r="BF156" i="8"/>
  <c r="BF144" i="8"/>
  <c r="BF132" i="8"/>
  <c r="BF120" i="8"/>
  <c r="BF108" i="8"/>
  <c r="BF96" i="8"/>
  <c r="BF84" i="8"/>
  <c r="BF72" i="8"/>
  <c r="BF60" i="8"/>
  <c r="BF48" i="8"/>
  <c r="BF36" i="8"/>
  <c r="BF24" i="8"/>
  <c r="BF12" i="8"/>
  <c r="BG425" i="8"/>
  <c r="BG365" i="8"/>
  <c r="BG353" i="8"/>
  <c r="BG281" i="8"/>
  <c r="BG269" i="8"/>
  <c r="BG257" i="8"/>
  <c r="BG245" i="8"/>
  <c r="BG233" i="8"/>
  <c r="BG221" i="8"/>
  <c r="BG209" i="8"/>
  <c r="BG197" i="8"/>
  <c r="BG185" i="8"/>
  <c r="BG173" i="8"/>
  <c r="BG161" i="8"/>
  <c r="BG149" i="8"/>
  <c r="BG137" i="8"/>
  <c r="BG125" i="8"/>
  <c r="BG113" i="8"/>
  <c r="BG101" i="8"/>
  <c r="BG89" i="8"/>
  <c r="BG77" i="8"/>
  <c r="BG65" i="8"/>
  <c r="BG53" i="8"/>
  <c r="BG41" i="8"/>
  <c r="BG29" i="8"/>
  <c r="BG17" i="8"/>
  <c r="BG5" i="8"/>
  <c r="EG503" i="8"/>
  <c r="CD503" i="8"/>
  <c r="CC503" i="8"/>
  <c r="EG492" i="8"/>
  <c r="CD492" i="8"/>
  <c r="CC492" i="8"/>
  <c r="EG480" i="8"/>
  <c r="CD480" i="8"/>
  <c r="CC480" i="8"/>
  <c r="EG470" i="8"/>
  <c r="CD470" i="8"/>
  <c r="EG458" i="8"/>
  <c r="CD458" i="8"/>
  <c r="EG447" i="8"/>
  <c r="CD447" i="8"/>
  <c r="EG435" i="8"/>
  <c r="CD435" i="8"/>
  <c r="EG424" i="8"/>
  <c r="CC424" i="8"/>
  <c r="CD424" i="8"/>
  <c r="EG412" i="8"/>
  <c r="CC412" i="8"/>
  <c r="CD412" i="8"/>
  <c r="EG389" i="8"/>
  <c r="CC389" i="8"/>
  <c r="CD389" i="8"/>
  <c r="EG377" i="8"/>
  <c r="CC377" i="8"/>
  <c r="CD377" i="8"/>
  <c r="EG366" i="8"/>
  <c r="CC366" i="8"/>
  <c r="CD366" i="8"/>
  <c r="EG354" i="8"/>
  <c r="CC354" i="8"/>
  <c r="CD354" i="8"/>
  <c r="EG343" i="8"/>
  <c r="CC343" i="8"/>
  <c r="EG331" i="8"/>
  <c r="CC331" i="8"/>
  <c r="EG320" i="8"/>
  <c r="CC320" i="8"/>
  <c r="EG308" i="8"/>
  <c r="CC308" i="8"/>
  <c r="EG297" i="8"/>
  <c r="CD297" i="8"/>
  <c r="CC297" i="8"/>
  <c r="EG285" i="8"/>
  <c r="CD285" i="8"/>
  <c r="CC285" i="8"/>
  <c r="EG274" i="8"/>
  <c r="CD274" i="8"/>
  <c r="CC274" i="8"/>
  <c r="EG262" i="8"/>
  <c r="CD262" i="8"/>
  <c r="CC262" i="8"/>
  <c r="EG251" i="8"/>
  <c r="CD251" i="8"/>
  <c r="CC251" i="8"/>
  <c r="EG239" i="8"/>
  <c r="CD239" i="8"/>
  <c r="CC239" i="8"/>
  <c r="EG228" i="8"/>
  <c r="CD228" i="8"/>
  <c r="CC228" i="8"/>
  <c r="EG217" i="8"/>
  <c r="CD217" i="8"/>
  <c r="CC217" i="8"/>
  <c r="EG205" i="8"/>
  <c r="CD205" i="8"/>
  <c r="CC205" i="8"/>
  <c r="EG194" i="8"/>
  <c r="CD194" i="8"/>
  <c r="EG183" i="8"/>
  <c r="CD183" i="8"/>
  <c r="EG171" i="8"/>
  <c r="CD171" i="8"/>
  <c r="EG160" i="8"/>
  <c r="CC160" i="8"/>
  <c r="CD160" i="8"/>
  <c r="EG149" i="8"/>
  <c r="CC149" i="8"/>
  <c r="CD149" i="8"/>
  <c r="EG138" i="8"/>
  <c r="CC138" i="8"/>
  <c r="CD138" i="8"/>
  <c r="EG126" i="8"/>
  <c r="CC126" i="8"/>
  <c r="CD126" i="8"/>
  <c r="EG115" i="8"/>
  <c r="CC115" i="8"/>
  <c r="EG104" i="8"/>
  <c r="CC104" i="8"/>
  <c r="EG93" i="8"/>
  <c r="CD93" i="8"/>
  <c r="CC93" i="8"/>
  <c r="EG82" i="8"/>
  <c r="CD82" i="8"/>
  <c r="CC82" i="8"/>
  <c r="EG71" i="8"/>
  <c r="CD71" i="8"/>
  <c r="CC71" i="8"/>
  <c r="EG59" i="8"/>
  <c r="CD59" i="8"/>
  <c r="CC59" i="8"/>
  <c r="EG48" i="8"/>
  <c r="CD48" i="8"/>
  <c r="CC48" i="8"/>
  <c r="EG37" i="8"/>
  <c r="CD37" i="8"/>
  <c r="CC37" i="8"/>
  <c r="EG25" i="8"/>
  <c r="CD25" i="8"/>
  <c r="CC25" i="8"/>
  <c r="EG13" i="8"/>
  <c r="CD13" i="8"/>
  <c r="CC13" i="8"/>
  <c r="EH506" i="8"/>
  <c r="DB506" i="8"/>
  <c r="DA506" i="8"/>
  <c r="EH497" i="8"/>
  <c r="DB497" i="8"/>
  <c r="DA497" i="8"/>
  <c r="EH488" i="8"/>
  <c r="DB488" i="8"/>
  <c r="DA488" i="8"/>
  <c r="EH480" i="8"/>
  <c r="DB480" i="8"/>
  <c r="DA480" i="8"/>
  <c r="EH471" i="8"/>
  <c r="DB471" i="8"/>
  <c r="DA471" i="8"/>
  <c r="EH462" i="8"/>
  <c r="DA462" i="8"/>
  <c r="DB462" i="8"/>
  <c r="EH446" i="8"/>
  <c r="DB446" i="8"/>
  <c r="DA446" i="8"/>
  <c r="EH428" i="8"/>
  <c r="DB428" i="8"/>
  <c r="DA428" i="8"/>
  <c r="EH420" i="8"/>
  <c r="DB420" i="8"/>
  <c r="DA420" i="8"/>
  <c r="EH412" i="8"/>
  <c r="DB412" i="8"/>
  <c r="DA412" i="8"/>
  <c r="EH394" i="8"/>
  <c r="DB394" i="8"/>
  <c r="DA394" i="8"/>
  <c r="EH378" i="8"/>
  <c r="DB378" i="8"/>
  <c r="DA378" i="8"/>
  <c r="EH361" i="8"/>
  <c r="DB361" i="8"/>
  <c r="DA361" i="8"/>
  <c r="EH352" i="8"/>
  <c r="DB352" i="8"/>
  <c r="DA352" i="8"/>
  <c r="EH344" i="8"/>
  <c r="DB344" i="8"/>
  <c r="DA344" i="8"/>
  <c r="EH336" i="8"/>
  <c r="DB336" i="8"/>
  <c r="DA336" i="8"/>
  <c r="EH327" i="8"/>
  <c r="DB327" i="8"/>
  <c r="DA327" i="8"/>
  <c r="EH319" i="8"/>
  <c r="DB319" i="8"/>
  <c r="DA319" i="8"/>
  <c r="EH311" i="8"/>
  <c r="DB311" i="8"/>
  <c r="DA311" i="8"/>
  <c r="EH303" i="8"/>
  <c r="DB303" i="8"/>
  <c r="DA303" i="8"/>
  <c r="EH294" i="8"/>
  <c r="DB294" i="8"/>
  <c r="DA294" i="8"/>
  <c r="EH284" i="8"/>
  <c r="DB284" i="8"/>
  <c r="DA284" i="8"/>
  <c r="EH257" i="8"/>
  <c r="DB257" i="8"/>
  <c r="DA257" i="8"/>
  <c r="EH248" i="8"/>
  <c r="DB248" i="8"/>
  <c r="DA248" i="8"/>
  <c r="EH236" i="8"/>
  <c r="DB236" i="8"/>
  <c r="DA236" i="8"/>
  <c r="EH224" i="8"/>
  <c r="DB224" i="8"/>
  <c r="DA224" i="8"/>
  <c r="EH212" i="8"/>
  <c r="DB212" i="8"/>
  <c r="DA212" i="8"/>
  <c r="EH200" i="8"/>
  <c r="DB200" i="8"/>
  <c r="DA200" i="8"/>
  <c r="EH188" i="8"/>
  <c r="DB188" i="8"/>
  <c r="DA188" i="8"/>
  <c r="EH176" i="8"/>
  <c r="DB176" i="8"/>
  <c r="DA176" i="8"/>
  <c r="EH164" i="8"/>
  <c r="DB164" i="8"/>
  <c r="DA164" i="8"/>
  <c r="EH152" i="8"/>
  <c r="DB152" i="8"/>
  <c r="DA152" i="8"/>
  <c r="EH140" i="8"/>
  <c r="DB140" i="8"/>
  <c r="DA140" i="8"/>
  <c r="EH128" i="8"/>
  <c r="DB128" i="8"/>
  <c r="DA128" i="8"/>
  <c r="EH116" i="8"/>
  <c r="DB116" i="8"/>
  <c r="DA116" i="8"/>
  <c r="EH104" i="8"/>
  <c r="DB104" i="8"/>
  <c r="DA104" i="8"/>
  <c r="EH92" i="8"/>
  <c r="DB92" i="8"/>
  <c r="DA92" i="8"/>
  <c r="EH80" i="8"/>
  <c r="DB80" i="8"/>
  <c r="DA80" i="8"/>
  <c r="EH68" i="8"/>
  <c r="DB68" i="8"/>
  <c r="DA68" i="8"/>
  <c r="EH56" i="8"/>
  <c r="DB56" i="8"/>
  <c r="DA56" i="8"/>
  <c r="EH44" i="8"/>
  <c r="DB44" i="8"/>
  <c r="DA44" i="8"/>
  <c r="EH32" i="8"/>
  <c r="DB32" i="8"/>
  <c r="DA32" i="8"/>
  <c r="EH20" i="8"/>
  <c r="DB20" i="8"/>
  <c r="DA20" i="8"/>
  <c r="EH8" i="8"/>
  <c r="DB8" i="8"/>
  <c r="DA8" i="8"/>
  <c r="EI503" i="8"/>
  <c r="EB503" i="8"/>
  <c r="EA503" i="8"/>
  <c r="EI492" i="8"/>
  <c r="EB492" i="8"/>
  <c r="EA492" i="8"/>
  <c r="EI481" i="8"/>
  <c r="EA481" i="8"/>
  <c r="EB481" i="8"/>
  <c r="EI469" i="8"/>
  <c r="EB469" i="8"/>
  <c r="EA469" i="8"/>
  <c r="EI458" i="8"/>
  <c r="EB458" i="8"/>
  <c r="EA458" i="8"/>
  <c r="EI446" i="8"/>
  <c r="EB446" i="8"/>
  <c r="EA446" i="8"/>
  <c r="EI435" i="8"/>
  <c r="EB435" i="8"/>
  <c r="EA435" i="8"/>
  <c r="EI424" i="8"/>
  <c r="EB424" i="8"/>
  <c r="EA424" i="8"/>
  <c r="EI412" i="8"/>
  <c r="EB412" i="8"/>
  <c r="EA412" i="8"/>
  <c r="EI401" i="8"/>
  <c r="EB401" i="8"/>
  <c r="EA401" i="8"/>
  <c r="EI390" i="8"/>
  <c r="EB390" i="8"/>
  <c r="EA390" i="8"/>
  <c r="EI378" i="8"/>
  <c r="EB378" i="8"/>
  <c r="EA378" i="8"/>
  <c r="EI367" i="8"/>
  <c r="EB367" i="8"/>
  <c r="EA367" i="8"/>
  <c r="EI344" i="8"/>
  <c r="EB344" i="8"/>
  <c r="EA344" i="8"/>
  <c r="EI333" i="8"/>
  <c r="EB333" i="8"/>
  <c r="EA333" i="8"/>
  <c r="EI321" i="8"/>
  <c r="EB321" i="8"/>
  <c r="EA321" i="8"/>
  <c r="EI310" i="8"/>
  <c r="EB310" i="8"/>
  <c r="EA310" i="8"/>
  <c r="EI299" i="8"/>
  <c r="EB299" i="8"/>
  <c r="EA299" i="8"/>
  <c r="EI287" i="8"/>
  <c r="EB287" i="8"/>
  <c r="EA287" i="8"/>
  <c r="EI276" i="8"/>
  <c r="EB276" i="8"/>
  <c r="EA276" i="8"/>
  <c r="EI265" i="8"/>
  <c r="EB265" i="8"/>
  <c r="EA265" i="8"/>
  <c r="EI254" i="8"/>
  <c r="EB254" i="8"/>
  <c r="EA254" i="8"/>
  <c r="EI243" i="8"/>
  <c r="EB243" i="8"/>
  <c r="EA243" i="8"/>
  <c r="EI233" i="8"/>
  <c r="EB233" i="8"/>
  <c r="EA233" i="8"/>
  <c r="EI221" i="8"/>
  <c r="EB221" i="8"/>
  <c r="EA221" i="8"/>
  <c r="EI210" i="8"/>
  <c r="EB210" i="8"/>
  <c r="EA210" i="8"/>
  <c r="EI199" i="8"/>
  <c r="EB199" i="8"/>
  <c r="EA199" i="8"/>
  <c r="EI187" i="8"/>
  <c r="EB187" i="8"/>
  <c r="EA187" i="8"/>
  <c r="EI175" i="8"/>
  <c r="EB175" i="8"/>
  <c r="EA175" i="8"/>
  <c r="EI153" i="8"/>
  <c r="EA153" i="8"/>
  <c r="EB153" i="8"/>
  <c r="EI142" i="8"/>
  <c r="EB142" i="8"/>
  <c r="EA142" i="8"/>
  <c r="EI131" i="8"/>
  <c r="EB131" i="8"/>
  <c r="EA131" i="8"/>
  <c r="EI120" i="8"/>
  <c r="EB120" i="8"/>
  <c r="EA120" i="8"/>
  <c r="EI108" i="8"/>
  <c r="EA108" i="8"/>
  <c r="EB108" i="8"/>
  <c r="EI97" i="8"/>
  <c r="EB97" i="8"/>
  <c r="EA97" i="8"/>
  <c r="EI85" i="8"/>
  <c r="EB85" i="8"/>
  <c r="EA85" i="8"/>
  <c r="EI74" i="8"/>
  <c r="EB74" i="8"/>
  <c r="EA74" i="8"/>
  <c r="EI51" i="8"/>
  <c r="EB51" i="8"/>
  <c r="EA51" i="8"/>
  <c r="EI40" i="8"/>
  <c r="EB40" i="8"/>
  <c r="EA40" i="8"/>
  <c r="EI28" i="8"/>
  <c r="EB28" i="8"/>
  <c r="EA28" i="8"/>
  <c r="EI16" i="8"/>
  <c r="EB16" i="8"/>
  <c r="EA16" i="8"/>
  <c r="EI5" i="8"/>
  <c r="EB5" i="8"/>
  <c r="EA5" i="8"/>
  <c r="CC483" i="8"/>
  <c r="CC339" i="8"/>
  <c r="CC267" i="8"/>
  <c r="CC195" i="8"/>
  <c r="CC123" i="8"/>
  <c r="CC51" i="8"/>
  <c r="CD488" i="8"/>
  <c r="CD416" i="8"/>
  <c r="CD344" i="8"/>
  <c r="CD200" i="8"/>
  <c r="CD128" i="8"/>
  <c r="CD56" i="8"/>
  <c r="BF371" i="8"/>
  <c r="BF359" i="8"/>
  <c r="BF347" i="8"/>
  <c r="BF299" i="8"/>
  <c r="BF287" i="8"/>
  <c r="BF275" i="8"/>
  <c r="BF263" i="8"/>
  <c r="BF251" i="8"/>
  <c r="BF239" i="8"/>
  <c r="BF227" i="8"/>
  <c r="BF215" i="8"/>
  <c r="BF203" i="8"/>
  <c r="BF191" i="8"/>
  <c r="BF179" i="8"/>
  <c r="BF167" i="8"/>
  <c r="BF155" i="8"/>
  <c r="BF143" i="8"/>
  <c r="BF131" i="8"/>
  <c r="BF119" i="8"/>
  <c r="BF107" i="8"/>
  <c r="BF95" i="8"/>
  <c r="BF83" i="8"/>
  <c r="BF71" i="8"/>
  <c r="BF59" i="8"/>
  <c r="BF47" i="8"/>
  <c r="BF35" i="8"/>
  <c r="BF23" i="8"/>
  <c r="BF11" i="8"/>
  <c r="BG460" i="8"/>
  <c r="BG376" i="8"/>
  <c r="BG304" i="8"/>
  <c r="BG280" i="8"/>
  <c r="BG268" i="8"/>
  <c r="BG256" i="8"/>
  <c r="BG244" i="8"/>
  <c r="BG232" i="8"/>
  <c r="BG220" i="8"/>
  <c r="BG208" i="8"/>
  <c r="BG196" i="8"/>
  <c r="BG184" i="8"/>
  <c r="BG172" i="8"/>
  <c r="BG160" i="8"/>
  <c r="BG148" i="8"/>
  <c r="BG136" i="8"/>
  <c r="BG124" i="8"/>
  <c r="BG112" i="8"/>
  <c r="BG100" i="8"/>
  <c r="BG88" i="8"/>
  <c r="BG76" i="8"/>
  <c r="BG64" i="8"/>
  <c r="BG52" i="8"/>
  <c r="BG40" i="8"/>
  <c r="BG28" i="8"/>
  <c r="BG16" i="8"/>
  <c r="EG502" i="8"/>
  <c r="CD502" i="8"/>
  <c r="CC502" i="8"/>
  <c r="EG491" i="8"/>
  <c r="CD491" i="8"/>
  <c r="CC491" i="8"/>
  <c r="EG479" i="8"/>
  <c r="CD479" i="8"/>
  <c r="CC479" i="8"/>
  <c r="EG469" i="8"/>
  <c r="CD469" i="8"/>
  <c r="CC469" i="8"/>
  <c r="EG457" i="8"/>
  <c r="CD457" i="8"/>
  <c r="CC457" i="8"/>
  <c r="EG446" i="8"/>
  <c r="CD446" i="8"/>
  <c r="EG434" i="8"/>
  <c r="CD434" i="8"/>
  <c r="EG423" i="8"/>
  <c r="CD423" i="8"/>
  <c r="EG411" i="8"/>
  <c r="CD411" i="8"/>
  <c r="EG400" i="8"/>
  <c r="CC400" i="8"/>
  <c r="CD400" i="8"/>
  <c r="EG388" i="8"/>
  <c r="CC388" i="8"/>
  <c r="CD388" i="8"/>
  <c r="EG365" i="8"/>
  <c r="CC365" i="8"/>
  <c r="CD365" i="8"/>
  <c r="EG353" i="8"/>
  <c r="CC353" i="8"/>
  <c r="CD353" i="8"/>
  <c r="EG342" i="8"/>
  <c r="CC342" i="8"/>
  <c r="CD342" i="8"/>
  <c r="EG330" i="8"/>
  <c r="CC330" i="8"/>
  <c r="CD330" i="8"/>
  <c r="EG319" i="8"/>
  <c r="CC319" i="8"/>
  <c r="EG307" i="8"/>
  <c r="CC307" i="8"/>
  <c r="EG296" i="8"/>
  <c r="CC296" i="8"/>
  <c r="EG284" i="8"/>
  <c r="CC284" i="8"/>
  <c r="EG273" i="8"/>
  <c r="CD273" i="8"/>
  <c r="CC273" i="8"/>
  <c r="EG261" i="8"/>
  <c r="CD261" i="8"/>
  <c r="CC261" i="8"/>
  <c r="EG250" i="8"/>
  <c r="CD250" i="8"/>
  <c r="CC250" i="8"/>
  <c r="EG238" i="8"/>
  <c r="CD238" i="8"/>
  <c r="CC238" i="8"/>
  <c r="EG227" i="8"/>
  <c r="CD227" i="8"/>
  <c r="CC227" i="8"/>
  <c r="EG216" i="8"/>
  <c r="CD216" i="8"/>
  <c r="CC216" i="8"/>
  <c r="EG204" i="8"/>
  <c r="CD204" i="8"/>
  <c r="CC204" i="8"/>
  <c r="EG193" i="8"/>
  <c r="CD193" i="8"/>
  <c r="CC193" i="8"/>
  <c r="EG182" i="8"/>
  <c r="CD182" i="8"/>
  <c r="EG170" i="8"/>
  <c r="CD170" i="8"/>
  <c r="EG148" i="8"/>
  <c r="CC148" i="8"/>
  <c r="CD148" i="8"/>
  <c r="EG137" i="8"/>
  <c r="CC137" i="8"/>
  <c r="CD137" i="8"/>
  <c r="EG125" i="8"/>
  <c r="CC125" i="8"/>
  <c r="CD125" i="8"/>
  <c r="EG114" i="8"/>
  <c r="CC114" i="8"/>
  <c r="CD114" i="8"/>
  <c r="EG103" i="8"/>
  <c r="CC103" i="8"/>
  <c r="EG92" i="8"/>
  <c r="CC92" i="8"/>
  <c r="EG81" i="8"/>
  <c r="CD81" i="8"/>
  <c r="CC81" i="8"/>
  <c r="EG70" i="8"/>
  <c r="CD70" i="8"/>
  <c r="CC70" i="8"/>
  <c r="EG58" i="8"/>
  <c r="CD58" i="8"/>
  <c r="CC58" i="8"/>
  <c r="EG47" i="8"/>
  <c r="CD47" i="8"/>
  <c r="CC47" i="8"/>
  <c r="EG36" i="8"/>
  <c r="CD36" i="8"/>
  <c r="CC36" i="8"/>
  <c r="EG24" i="8"/>
  <c r="CD24" i="8"/>
  <c r="CC24" i="8"/>
  <c r="EG12" i="8"/>
  <c r="CD12" i="8"/>
  <c r="CC12" i="8"/>
  <c r="EH4" i="8"/>
  <c r="DA4" i="8"/>
  <c r="DB4" i="8"/>
  <c r="EH505" i="8"/>
  <c r="DB505" i="8"/>
  <c r="EH496" i="8"/>
  <c r="DB496" i="8"/>
  <c r="DA496" i="8"/>
  <c r="EH479" i="8"/>
  <c r="DB479" i="8"/>
  <c r="DA479" i="8"/>
  <c r="EH453" i="8"/>
  <c r="DA453" i="8"/>
  <c r="DB453" i="8"/>
  <c r="EH437" i="8"/>
  <c r="DB437" i="8"/>
  <c r="DA437" i="8"/>
  <c r="EH419" i="8"/>
  <c r="DB419" i="8"/>
  <c r="DA419" i="8"/>
  <c r="EH411" i="8"/>
  <c r="DB411" i="8"/>
  <c r="DA411" i="8"/>
  <c r="EH403" i="8"/>
  <c r="DB403" i="8"/>
  <c r="DA403" i="8"/>
  <c r="EH386" i="8"/>
  <c r="DB386" i="8"/>
  <c r="DA386" i="8"/>
  <c r="EH369" i="8"/>
  <c r="DA369" i="8"/>
  <c r="DB369" i="8"/>
  <c r="EH360" i="8"/>
  <c r="DB360" i="8"/>
  <c r="DA360" i="8"/>
  <c r="EH335" i="8"/>
  <c r="DB335" i="8"/>
  <c r="DA335" i="8"/>
  <c r="EH318" i="8"/>
  <c r="DA318" i="8"/>
  <c r="DB318" i="8"/>
  <c r="EH310" i="8"/>
  <c r="DA310" i="8"/>
  <c r="DB310" i="8"/>
  <c r="EH293" i="8"/>
  <c r="DB293" i="8"/>
  <c r="DA293" i="8"/>
  <c r="EH275" i="8"/>
  <c r="DB275" i="8"/>
  <c r="DA275" i="8"/>
  <c r="EH265" i="8"/>
  <c r="DB265" i="8"/>
  <c r="DA265" i="8"/>
  <c r="EH256" i="8"/>
  <c r="DB256" i="8"/>
  <c r="DA256" i="8"/>
  <c r="EH247" i="8"/>
  <c r="DB247" i="8"/>
  <c r="DA247" i="8"/>
  <c r="EH235" i="8"/>
  <c r="DB235" i="8"/>
  <c r="DA235" i="8"/>
  <c r="EH223" i="8"/>
  <c r="DB223" i="8"/>
  <c r="DA223" i="8"/>
  <c r="EH211" i="8"/>
  <c r="DB211" i="8"/>
  <c r="DA211" i="8"/>
  <c r="EH199" i="8"/>
  <c r="DB199" i="8"/>
  <c r="DA199" i="8"/>
  <c r="EH187" i="8"/>
  <c r="DB187" i="8"/>
  <c r="DA187" i="8"/>
  <c r="EH175" i="8"/>
  <c r="DB175" i="8"/>
  <c r="DA175" i="8"/>
  <c r="EH163" i="8"/>
  <c r="DB163" i="8"/>
  <c r="DA163" i="8"/>
  <c r="EH151" i="8"/>
  <c r="DB151" i="8"/>
  <c r="DA151" i="8"/>
  <c r="EH139" i="8"/>
  <c r="DB139" i="8"/>
  <c r="DA139" i="8"/>
  <c r="EH127" i="8"/>
  <c r="DB127" i="8"/>
  <c r="DA127" i="8"/>
  <c r="EH115" i="8"/>
  <c r="DB115" i="8"/>
  <c r="DA115" i="8"/>
  <c r="EH103" i="8"/>
  <c r="DB103" i="8"/>
  <c r="DA103" i="8"/>
  <c r="EH91" i="8"/>
  <c r="DB91" i="8"/>
  <c r="DA91" i="8"/>
  <c r="EH79" i="8"/>
  <c r="DB79" i="8"/>
  <c r="DA79" i="8"/>
  <c r="EH67" i="8"/>
  <c r="DB67" i="8"/>
  <c r="DA67" i="8"/>
  <c r="EH55" i="8"/>
  <c r="DA55" i="8"/>
  <c r="DB55" i="8"/>
  <c r="EH43" i="8"/>
  <c r="DB43" i="8"/>
  <c r="DA43" i="8"/>
  <c r="EH31" i="8"/>
  <c r="DB31" i="8"/>
  <c r="DA31" i="8"/>
  <c r="EH19" i="8"/>
  <c r="DB19" i="8"/>
  <c r="DA19" i="8"/>
  <c r="EH7" i="8"/>
  <c r="DB7" i="8"/>
  <c r="DA7" i="8"/>
  <c r="EI4" i="8"/>
  <c r="EB4" i="8"/>
  <c r="EA4" i="8"/>
  <c r="EI502" i="8"/>
  <c r="EB502" i="8"/>
  <c r="EA502" i="8"/>
  <c r="EI491" i="8"/>
  <c r="EB491" i="8"/>
  <c r="EA491" i="8"/>
  <c r="EI480" i="8"/>
  <c r="EA480" i="8"/>
  <c r="EB480" i="8"/>
  <c r="EI468" i="8"/>
  <c r="EB468" i="8"/>
  <c r="EA468" i="8"/>
  <c r="EI457" i="8"/>
  <c r="EB457" i="8"/>
  <c r="EA457" i="8"/>
  <c r="EI434" i="8"/>
  <c r="EB434" i="8"/>
  <c r="EA434" i="8"/>
  <c r="EI423" i="8"/>
  <c r="EB423" i="8"/>
  <c r="EA423" i="8"/>
  <c r="EI411" i="8"/>
  <c r="EB411" i="8"/>
  <c r="EA411" i="8"/>
  <c r="EI400" i="8"/>
  <c r="EB400" i="8"/>
  <c r="EA400" i="8"/>
  <c r="EI389" i="8"/>
  <c r="EB389" i="8"/>
  <c r="EA389" i="8"/>
  <c r="EI377" i="8"/>
  <c r="EB377" i="8"/>
  <c r="EA377" i="8"/>
  <c r="EI366" i="8"/>
  <c r="EB366" i="8"/>
  <c r="EA366" i="8"/>
  <c r="EI355" i="8"/>
  <c r="EB355" i="8"/>
  <c r="EA355" i="8"/>
  <c r="EI343" i="8"/>
  <c r="EB343" i="8"/>
  <c r="EA343" i="8"/>
  <c r="EI332" i="8"/>
  <c r="EB332" i="8"/>
  <c r="EA332" i="8"/>
  <c r="EI320" i="8"/>
  <c r="EB320" i="8"/>
  <c r="EA320" i="8"/>
  <c r="EI309" i="8"/>
  <c r="EB309" i="8"/>
  <c r="EA309" i="8"/>
  <c r="EI298" i="8"/>
  <c r="EB298" i="8"/>
  <c r="EA298" i="8"/>
  <c r="EI286" i="8"/>
  <c r="EB286" i="8"/>
  <c r="EA286" i="8"/>
  <c r="EI275" i="8"/>
  <c r="EB275" i="8"/>
  <c r="EA275" i="8"/>
  <c r="EI264" i="8"/>
  <c r="EB264" i="8"/>
  <c r="EA264" i="8"/>
  <c r="EI253" i="8"/>
  <c r="EA253" i="8"/>
  <c r="EB253" i="8"/>
  <c r="EI242" i="8"/>
  <c r="EB242" i="8"/>
  <c r="EA242" i="8"/>
  <c r="EI232" i="8"/>
  <c r="EB232" i="8"/>
  <c r="EA232" i="8"/>
  <c r="EI220" i="8"/>
  <c r="EB220" i="8"/>
  <c r="EA220" i="8"/>
  <c r="EI209" i="8"/>
  <c r="EB209" i="8"/>
  <c r="EA209" i="8"/>
  <c r="EI198" i="8"/>
  <c r="EB198" i="8"/>
  <c r="EA198" i="8"/>
  <c r="EI186" i="8"/>
  <c r="EB186" i="8"/>
  <c r="EA186" i="8"/>
  <c r="EI174" i="8"/>
  <c r="EB174" i="8"/>
  <c r="EA174" i="8"/>
  <c r="EI164" i="8"/>
  <c r="EB164" i="8"/>
  <c r="EA164" i="8"/>
  <c r="EI152" i="8"/>
  <c r="EB152" i="8"/>
  <c r="EA152" i="8"/>
  <c r="EI141" i="8"/>
  <c r="EA141" i="8"/>
  <c r="EB141" i="8"/>
  <c r="EI130" i="8"/>
  <c r="EB130" i="8"/>
  <c r="EA130" i="8"/>
  <c r="EI119" i="8"/>
  <c r="EB119" i="8"/>
  <c r="EA119" i="8"/>
  <c r="EI107" i="8"/>
  <c r="EB107" i="8"/>
  <c r="EA107" i="8"/>
  <c r="EI96" i="8"/>
  <c r="EB96" i="8"/>
  <c r="EA96" i="8"/>
  <c r="EI84" i="8"/>
  <c r="EB84" i="8"/>
  <c r="EA84" i="8"/>
  <c r="EI73" i="8"/>
  <c r="EB73" i="8"/>
  <c r="EA73" i="8"/>
  <c r="EI62" i="8"/>
  <c r="EB62" i="8"/>
  <c r="EA62" i="8"/>
  <c r="EI39" i="8"/>
  <c r="EB39" i="8"/>
  <c r="EA39" i="8"/>
  <c r="EI27" i="8"/>
  <c r="EB27" i="8"/>
  <c r="EA27" i="8"/>
  <c r="EI15" i="8"/>
  <c r="EB15" i="8"/>
  <c r="EA15" i="8"/>
  <c r="CC482" i="8"/>
  <c r="CC338" i="8"/>
  <c r="CC266" i="8"/>
  <c r="CC194" i="8"/>
  <c r="CC122" i="8"/>
  <c r="CC50" i="8"/>
  <c r="CD487" i="8"/>
  <c r="CD415" i="8"/>
  <c r="CD343" i="8"/>
  <c r="CD271" i="8"/>
  <c r="CD199" i="8"/>
  <c r="CD127" i="8"/>
  <c r="CD55" i="8"/>
  <c r="DA433" i="8"/>
  <c r="BF406" i="8"/>
  <c r="BF394" i="8"/>
  <c r="BF370" i="8"/>
  <c r="BF358" i="8"/>
  <c r="BF310" i="8"/>
  <c r="BF298" i="8"/>
  <c r="BF286" i="8"/>
  <c r="BF274" i="8"/>
  <c r="BF262" i="8"/>
  <c r="BF250" i="8"/>
  <c r="BF238" i="8"/>
  <c r="BF226" i="8"/>
  <c r="BF214" i="8"/>
  <c r="BF202" i="8"/>
  <c r="BF190" i="8"/>
  <c r="BF178" i="8"/>
  <c r="BF166" i="8"/>
  <c r="BF154" i="8"/>
  <c r="BF142" i="8"/>
  <c r="BF130" i="8"/>
  <c r="BF118" i="8"/>
  <c r="BF106" i="8"/>
  <c r="BF94" i="8"/>
  <c r="BF82" i="8"/>
  <c r="BF70" i="8"/>
  <c r="BF58" i="8"/>
  <c r="BF46" i="8"/>
  <c r="BF34" i="8"/>
  <c r="BF22" i="8"/>
  <c r="BF10" i="8"/>
  <c r="BG447" i="8"/>
  <c r="BG399" i="8"/>
  <c r="BG387" i="8"/>
  <c r="BG375" i="8"/>
  <c r="BG339" i="8"/>
  <c r="BG327" i="8"/>
  <c r="BG315" i="8"/>
  <c r="BG303" i="8"/>
  <c r="BG291" i="8"/>
  <c r="BG279" i="8"/>
  <c r="BG267" i="8"/>
  <c r="BG255" i="8"/>
  <c r="BG243" i="8"/>
  <c r="BG231" i="8"/>
  <c r="BG219" i="8"/>
  <c r="BG207" i="8"/>
  <c r="BG195" i="8"/>
  <c r="BG183" i="8"/>
  <c r="BG171" i="8"/>
  <c r="BG159" i="8"/>
  <c r="BG147" i="8"/>
  <c r="BG135" i="8"/>
  <c r="BG123" i="8"/>
  <c r="BG111" i="8"/>
  <c r="BG99" i="8"/>
  <c r="BG87" i="8"/>
  <c r="BG75" i="8"/>
  <c r="BG63" i="8"/>
  <c r="BG51" i="8"/>
  <c r="BG39" i="8"/>
  <c r="BG27" i="8"/>
  <c r="BG15" i="8"/>
  <c r="EG4" i="8"/>
  <c r="CD4" i="8"/>
  <c r="CC4" i="8"/>
  <c r="EG501" i="8"/>
  <c r="CD501" i="8"/>
  <c r="CC501" i="8"/>
  <c r="EG490" i="8"/>
  <c r="CD490" i="8"/>
  <c r="CC490" i="8"/>
  <c r="EG468" i="8"/>
  <c r="CD468" i="8"/>
  <c r="CC468" i="8"/>
  <c r="EG456" i="8"/>
  <c r="CD456" i="8"/>
  <c r="CC456" i="8"/>
  <c r="EG445" i="8"/>
  <c r="CD445" i="8"/>
  <c r="CC445" i="8"/>
  <c r="EG433" i="8"/>
  <c r="CD433" i="8"/>
  <c r="CC433" i="8"/>
  <c r="EG422" i="8"/>
  <c r="CD422" i="8"/>
  <c r="EG410" i="8"/>
  <c r="CD410" i="8"/>
  <c r="EG399" i="8"/>
  <c r="CD399" i="8"/>
  <c r="EG387" i="8"/>
  <c r="CD387" i="8"/>
  <c r="EG376" i="8"/>
  <c r="CC376" i="8"/>
  <c r="CD376" i="8"/>
  <c r="EG364" i="8"/>
  <c r="CC364" i="8"/>
  <c r="CD364" i="8"/>
  <c r="EG341" i="8"/>
  <c r="CC341" i="8"/>
  <c r="CD341" i="8"/>
  <c r="EG329" i="8"/>
  <c r="CC329" i="8"/>
  <c r="CD329" i="8"/>
  <c r="EG318" i="8"/>
  <c r="CC318" i="8"/>
  <c r="CD318" i="8"/>
  <c r="EG306" i="8"/>
  <c r="CC306" i="8"/>
  <c r="CD306" i="8"/>
  <c r="EG295" i="8"/>
  <c r="CC295" i="8"/>
  <c r="EG283" i="8"/>
  <c r="CC283" i="8"/>
  <c r="EG272" i="8"/>
  <c r="CC272" i="8"/>
  <c r="EG260" i="8"/>
  <c r="CC260" i="8"/>
  <c r="EG249" i="8"/>
  <c r="CD249" i="8"/>
  <c r="CC249" i="8"/>
  <c r="EG237" i="8"/>
  <c r="CD237" i="8"/>
  <c r="CC237" i="8"/>
  <c r="EG226" i="8"/>
  <c r="CD226" i="8"/>
  <c r="CC226" i="8"/>
  <c r="EG215" i="8"/>
  <c r="CD215" i="8"/>
  <c r="CC215" i="8"/>
  <c r="EG203" i="8"/>
  <c r="CD203" i="8"/>
  <c r="CC203" i="8"/>
  <c r="EG192" i="8"/>
  <c r="CD192" i="8"/>
  <c r="CC192" i="8"/>
  <c r="EG181" i="8"/>
  <c r="CD181" i="8"/>
  <c r="CC181" i="8"/>
  <c r="EG169" i="8"/>
  <c r="CD169" i="8"/>
  <c r="CC169" i="8"/>
  <c r="EG159" i="8"/>
  <c r="CD159" i="8"/>
  <c r="EG136" i="8"/>
  <c r="CC136" i="8"/>
  <c r="CD136" i="8"/>
  <c r="EG124" i="8"/>
  <c r="CC124" i="8"/>
  <c r="CD124" i="8"/>
  <c r="EG113" i="8"/>
  <c r="CC113" i="8"/>
  <c r="CD113" i="8"/>
  <c r="EG102" i="8"/>
  <c r="CC102" i="8"/>
  <c r="CD102" i="8"/>
  <c r="EG91" i="8"/>
  <c r="CC91" i="8"/>
  <c r="EG80" i="8"/>
  <c r="CC80" i="8"/>
  <c r="EG69" i="8"/>
  <c r="CD69" i="8"/>
  <c r="CC69" i="8"/>
  <c r="EG57" i="8"/>
  <c r="CD57" i="8"/>
  <c r="CC57" i="8"/>
  <c r="EG46" i="8"/>
  <c r="CD46" i="8"/>
  <c r="CC46" i="8"/>
  <c r="EG35" i="8"/>
  <c r="CD35" i="8"/>
  <c r="CC35" i="8"/>
  <c r="EG23" i="8"/>
  <c r="CD23" i="8"/>
  <c r="CC23" i="8"/>
  <c r="EG11" i="8"/>
  <c r="CD11" i="8"/>
  <c r="CC11" i="8"/>
  <c r="EH504" i="8"/>
  <c r="DB504" i="8"/>
  <c r="DA504" i="8"/>
  <c r="EH495" i="8"/>
  <c r="DB495" i="8"/>
  <c r="DA495" i="8"/>
  <c r="EH487" i="8"/>
  <c r="DB487" i="8"/>
  <c r="DA487" i="8"/>
  <c r="EH478" i="8"/>
  <c r="DB478" i="8"/>
  <c r="DA478" i="8"/>
  <c r="EH470" i="8"/>
  <c r="DB470" i="8"/>
  <c r="DA470" i="8"/>
  <c r="EH461" i="8"/>
  <c r="DB461" i="8"/>
  <c r="DA461" i="8"/>
  <c r="EH445" i="8"/>
  <c r="DB445" i="8"/>
  <c r="EH436" i="8"/>
  <c r="DB436" i="8"/>
  <c r="DA436" i="8"/>
  <c r="EH427" i="8"/>
  <c r="DB427" i="8"/>
  <c r="DA427" i="8"/>
  <c r="EH393" i="8"/>
  <c r="DB393" i="8"/>
  <c r="DA393" i="8"/>
  <c r="EH385" i="8"/>
  <c r="DB385" i="8"/>
  <c r="DA385" i="8"/>
  <c r="EH377" i="8"/>
  <c r="DB377" i="8"/>
  <c r="DA377" i="8"/>
  <c r="EH359" i="8"/>
  <c r="DB359" i="8"/>
  <c r="DA359" i="8"/>
  <c r="EH343" i="8"/>
  <c r="DB343" i="8"/>
  <c r="DA343" i="8"/>
  <c r="EH326" i="8"/>
  <c r="DB326" i="8"/>
  <c r="DA326" i="8"/>
  <c r="EH302" i="8"/>
  <c r="DB302" i="8"/>
  <c r="DA302" i="8"/>
  <c r="EH292" i="8"/>
  <c r="DB292" i="8"/>
  <c r="DA292" i="8"/>
  <c r="EH283" i="8"/>
  <c r="DB283" i="8"/>
  <c r="DA283" i="8"/>
  <c r="EH274" i="8"/>
  <c r="DB274" i="8"/>
  <c r="DA274" i="8"/>
  <c r="EH264" i="8"/>
  <c r="DB264" i="8"/>
  <c r="DA264" i="8"/>
  <c r="EH246" i="8"/>
  <c r="DB246" i="8"/>
  <c r="DA246" i="8"/>
  <c r="EH234" i="8"/>
  <c r="DB234" i="8"/>
  <c r="DA234" i="8"/>
  <c r="EH222" i="8"/>
  <c r="DB222" i="8"/>
  <c r="DA222" i="8"/>
  <c r="EH210" i="8"/>
  <c r="DB210" i="8"/>
  <c r="DA210" i="8"/>
  <c r="EH198" i="8"/>
  <c r="DA198" i="8"/>
  <c r="DB198" i="8"/>
  <c r="EH186" i="8"/>
  <c r="DB186" i="8"/>
  <c r="DA186" i="8"/>
  <c r="EH174" i="8"/>
  <c r="DB174" i="8"/>
  <c r="DA174" i="8"/>
  <c r="EH162" i="8"/>
  <c r="DB162" i="8"/>
  <c r="DA162" i="8"/>
  <c r="EH150" i="8"/>
  <c r="DB150" i="8"/>
  <c r="DA150" i="8"/>
  <c r="EH138" i="8"/>
  <c r="DB138" i="8"/>
  <c r="DA138" i="8"/>
  <c r="EH126" i="8"/>
  <c r="DB126" i="8"/>
  <c r="DA126" i="8"/>
  <c r="EH114" i="8"/>
  <c r="DB114" i="8"/>
  <c r="DA114" i="8"/>
  <c r="EH102" i="8"/>
  <c r="DB102" i="8"/>
  <c r="DA102" i="8"/>
  <c r="EH90" i="8"/>
  <c r="DB90" i="8"/>
  <c r="DA90" i="8"/>
  <c r="EH78" i="8"/>
  <c r="DB78" i="8"/>
  <c r="DA78" i="8"/>
  <c r="EH66" i="8"/>
  <c r="DB66" i="8"/>
  <c r="DA66" i="8"/>
  <c r="EH54" i="8"/>
  <c r="DA54" i="8"/>
  <c r="DB54" i="8"/>
  <c r="EH42" i="8"/>
  <c r="DB42" i="8"/>
  <c r="DA42" i="8"/>
  <c r="EH30" i="8"/>
  <c r="DB30" i="8"/>
  <c r="DA30" i="8"/>
  <c r="EH18" i="8"/>
  <c r="DB18" i="8"/>
  <c r="DA18" i="8"/>
  <c r="EH6" i="8"/>
  <c r="DB6" i="8"/>
  <c r="DA6" i="8"/>
  <c r="EI501" i="8"/>
  <c r="EB501" i="8"/>
  <c r="EA501" i="8"/>
  <c r="EI490" i="8"/>
  <c r="EB490" i="8"/>
  <c r="EA490" i="8"/>
  <c r="EI479" i="8"/>
  <c r="EB479" i="8"/>
  <c r="EA479" i="8"/>
  <c r="EI467" i="8"/>
  <c r="EB467" i="8"/>
  <c r="EA467" i="8"/>
  <c r="EI456" i="8"/>
  <c r="EB456" i="8"/>
  <c r="EA456" i="8"/>
  <c r="EI445" i="8"/>
  <c r="EB445" i="8"/>
  <c r="EA445" i="8"/>
  <c r="EI433" i="8"/>
  <c r="EB433" i="8"/>
  <c r="EA433" i="8"/>
  <c r="EI422" i="8"/>
  <c r="EB422" i="8"/>
  <c r="EA422" i="8"/>
  <c r="EI399" i="8"/>
  <c r="EB399" i="8"/>
  <c r="EA399" i="8"/>
  <c r="EI388" i="8"/>
  <c r="EB388" i="8"/>
  <c r="EA388" i="8"/>
  <c r="EI376" i="8"/>
  <c r="EB376" i="8"/>
  <c r="EA376" i="8"/>
  <c r="EI365" i="8"/>
  <c r="EB365" i="8"/>
  <c r="EA365" i="8"/>
  <c r="EI354" i="8"/>
  <c r="EB354" i="8"/>
  <c r="EA354" i="8"/>
  <c r="EI342" i="8"/>
  <c r="EB342" i="8"/>
  <c r="EA342" i="8"/>
  <c r="EI331" i="8"/>
  <c r="EB331" i="8"/>
  <c r="EA331" i="8"/>
  <c r="EI308" i="8"/>
  <c r="EB308" i="8"/>
  <c r="EA308" i="8"/>
  <c r="EI297" i="8"/>
  <c r="EB297" i="8"/>
  <c r="EA297" i="8"/>
  <c r="EI285" i="8"/>
  <c r="EB285" i="8"/>
  <c r="EA285" i="8"/>
  <c r="EI274" i="8"/>
  <c r="EB274" i="8"/>
  <c r="EA274" i="8"/>
  <c r="EI263" i="8"/>
  <c r="EB263" i="8"/>
  <c r="EA263" i="8"/>
  <c r="EI252" i="8"/>
  <c r="EA252" i="8"/>
  <c r="EB252" i="8"/>
  <c r="EI231" i="8"/>
  <c r="EB231" i="8"/>
  <c r="EA231" i="8"/>
  <c r="EI208" i="8"/>
  <c r="EB208" i="8"/>
  <c r="EA208" i="8"/>
  <c r="EI197" i="8"/>
  <c r="EB197" i="8"/>
  <c r="EA197" i="8"/>
  <c r="EI185" i="8"/>
  <c r="EB185" i="8"/>
  <c r="EA185" i="8"/>
  <c r="EI173" i="8"/>
  <c r="EB173" i="8"/>
  <c r="EA173" i="8"/>
  <c r="EI163" i="8"/>
  <c r="EB163" i="8"/>
  <c r="EA163" i="8"/>
  <c r="EI151" i="8"/>
  <c r="EB151" i="8"/>
  <c r="EA151" i="8"/>
  <c r="EI140" i="8"/>
  <c r="EB140" i="8"/>
  <c r="EA140" i="8"/>
  <c r="EI129" i="8"/>
  <c r="EB129" i="8"/>
  <c r="EA129" i="8"/>
  <c r="EI118" i="8"/>
  <c r="EB118" i="8"/>
  <c r="EA118" i="8"/>
  <c r="EI106" i="8"/>
  <c r="EB106" i="8"/>
  <c r="EA106" i="8"/>
  <c r="EI95" i="8"/>
  <c r="EB95" i="8"/>
  <c r="EA95" i="8"/>
  <c r="EI83" i="8"/>
  <c r="EB83" i="8"/>
  <c r="EA83" i="8"/>
  <c r="EI72" i="8"/>
  <c r="EB72" i="8"/>
  <c r="EA72" i="8"/>
  <c r="EI61" i="8"/>
  <c r="EA61" i="8"/>
  <c r="EB61" i="8"/>
  <c r="EI50" i="8"/>
  <c r="EB50" i="8"/>
  <c r="EA50" i="8"/>
  <c r="EI38" i="8"/>
  <c r="EB38" i="8"/>
  <c r="EA38" i="8"/>
  <c r="EI26" i="8"/>
  <c r="EB26" i="8"/>
  <c r="EA26" i="8"/>
  <c r="EI14" i="8"/>
  <c r="EB14" i="8"/>
  <c r="EA14" i="8"/>
  <c r="CC471" i="8"/>
  <c r="CC399" i="8"/>
  <c r="CC327" i="8"/>
  <c r="CC255" i="8"/>
  <c r="CC183" i="8"/>
  <c r="CC111" i="8"/>
  <c r="CC39" i="8"/>
  <c r="CD476" i="8"/>
  <c r="CD404" i="8"/>
  <c r="CD332" i="8"/>
  <c r="CD260" i="8"/>
  <c r="CD188" i="8"/>
  <c r="CD116" i="8"/>
  <c r="CD44" i="8"/>
  <c r="DA421" i="8"/>
  <c r="AA5" i="8" a="1"/>
  <c r="AA5" i="8" s="1"/>
  <c r="AA6" i="8" a="1"/>
  <c r="AA6" i="8" s="1"/>
  <c r="AA7" i="8" a="1"/>
  <c r="AA7" i="8" s="1"/>
  <c r="AA8" i="8" a="1"/>
  <c r="AA8" i="8" s="1"/>
  <c r="AA9" i="8" a="1"/>
  <c r="AA9" i="8" s="1"/>
  <c r="AA10" i="8" a="1"/>
  <c r="AA10" i="8" s="1"/>
  <c r="AA11" i="8" a="1"/>
  <c r="AA11" i="8" s="1"/>
  <c r="AA12" i="8" a="1"/>
  <c r="AA12" i="8" s="1"/>
  <c r="AA13" i="8" a="1"/>
  <c r="AA13" i="8" s="1"/>
  <c r="AA14" i="8" a="1"/>
  <c r="AA14" i="8" s="1"/>
  <c r="AA15" i="8" a="1"/>
  <c r="AA15" i="8" s="1"/>
  <c r="AA16" i="8" a="1"/>
  <c r="AA16" i="8" s="1"/>
  <c r="AA17" i="8" a="1"/>
  <c r="AA17" i="8" s="1"/>
  <c r="AA18" i="8" a="1"/>
  <c r="AA18" i="8" s="1"/>
  <c r="AA19" i="8" a="1"/>
  <c r="AA19" i="8" s="1"/>
  <c r="AA20" i="8" a="1"/>
  <c r="AA20" i="8" s="1"/>
  <c r="AA21" i="8" a="1"/>
  <c r="AA21" i="8" s="1"/>
  <c r="AA22" i="8" a="1"/>
  <c r="AA22" i="8" s="1"/>
  <c r="AA23" i="8" a="1"/>
  <c r="AA23" i="8" s="1"/>
  <c r="AA24" i="8" a="1"/>
  <c r="AA24" i="8" s="1"/>
  <c r="AA25" i="8" a="1"/>
  <c r="AA25" i="8" s="1"/>
  <c r="AA26" i="8" a="1"/>
  <c r="AA26" i="8" s="1"/>
  <c r="AA27" i="8" a="1"/>
  <c r="AA27" i="8" s="1"/>
  <c r="AA28" i="8" a="1"/>
  <c r="AA28" i="8" s="1"/>
  <c r="AA29" i="8" a="1"/>
  <c r="AA29" i="8" s="1"/>
  <c r="AA30" i="8" a="1"/>
  <c r="AA30" i="8" s="1"/>
  <c r="AA31" i="8" a="1"/>
  <c r="AA31" i="8" s="1"/>
  <c r="AA32" i="8" a="1"/>
  <c r="AA32" i="8" s="1"/>
  <c r="AA33" i="8" a="1"/>
  <c r="AA33" i="8" s="1"/>
  <c r="AA34" i="8" a="1"/>
  <c r="AA34" i="8" s="1"/>
  <c r="AA35" i="8" a="1"/>
  <c r="AA35" i="8" s="1"/>
  <c r="AA36" i="8" a="1"/>
  <c r="AA36" i="8" s="1"/>
  <c r="AA37" i="8" a="1"/>
  <c r="AA37" i="8" s="1"/>
  <c r="AA38" i="8" a="1"/>
  <c r="AA38" i="8" s="1"/>
  <c r="AA39" i="8" a="1"/>
  <c r="AA39" i="8" s="1"/>
  <c r="AA40" i="8" a="1"/>
  <c r="AA40" i="8" s="1"/>
  <c r="AA41" i="8" a="1"/>
  <c r="AA41" i="8" s="1"/>
  <c r="AA42" i="8" a="1"/>
  <c r="AA42" i="8" s="1"/>
  <c r="AA43" i="8" a="1"/>
  <c r="AA43" i="8" s="1"/>
  <c r="AA44" i="8" a="1"/>
  <c r="AA44" i="8" s="1"/>
  <c r="AA45" i="8" a="1"/>
  <c r="AA45" i="8" s="1"/>
  <c r="AA46" i="8" a="1"/>
  <c r="AA46" i="8" s="1"/>
  <c r="AA47" i="8" a="1"/>
  <c r="AA47" i="8" s="1"/>
  <c r="AA48" i="8" a="1"/>
  <c r="AA48" i="8" s="1"/>
  <c r="AA49" i="8" a="1"/>
  <c r="AA49" i="8" s="1"/>
  <c r="AA50" i="8" a="1"/>
  <c r="AA50" i="8" s="1"/>
  <c r="AA51" i="8" a="1"/>
  <c r="AA51" i="8" s="1"/>
  <c r="AA52" i="8" a="1"/>
  <c r="AA52" i="8" s="1"/>
  <c r="AA53" i="8" a="1"/>
  <c r="AA53" i="8" s="1"/>
  <c r="AA54" i="8" a="1"/>
  <c r="AA54" i="8" s="1"/>
  <c r="AA55" i="8" a="1"/>
  <c r="AA55" i="8" s="1"/>
  <c r="AA56" i="8" a="1"/>
  <c r="AA56" i="8" s="1"/>
  <c r="AA57" i="8" a="1"/>
  <c r="AA57" i="8" s="1"/>
  <c r="AA58" i="8" a="1"/>
  <c r="AA58" i="8" s="1"/>
  <c r="AA59" i="8" a="1"/>
  <c r="AA59" i="8" s="1"/>
  <c r="AA60" i="8" a="1"/>
  <c r="AA60" i="8" s="1"/>
  <c r="AA61" i="8" a="1"/>
  <c r="AA61" i="8" s="1"/>
  <c r="AA62" i="8" a="1"/>
  <c r="AA62" i="8" s="1"/>
  <c r="AA63" i="8" a="1"/>
  <c r="AA63" i="8" s="1"/>
  <c r="AA64" i="8" a="1"/>
  <c r="AA64" i="8" s="1"/>
  <c r="AA65" i="8" a="1"/>
  <c r="AA65" i="8" s="1"/>
  <c r="AA66" i="8" a="1"/>
  <c r="AA66" i="8" s="1"/>
  <c r="AA67" i="8" a="1"/>
  <c r="AA67" i="8" s="1"/>
  <c r="AA68" i="8" a="1"/>
  <c r="AA68" i="8" s="1"/>
  <c r="AA69" i="8" a="1"/>
  <c r="AA69" i="8" s="1"/>
  <c r="AA70" i="8" a="1"/>
  <c r="AA70" i="8" s="1"/>
  <c r="AA71" i="8" a="1"/>
  <c r="AA71" i="8" s="1"/>
  <c r="AA72" i="8" a="1"/>
  <c r="AA72" i="8" s="1"/>
  <c r="AA73" i="8" a="1"/>
  <c r="AA73" i="8" s="1"/>
  <c r="AA74" i="8" a="1"/>
  <c r="AA74" i="8" s="1"/>
  <c r="AA75" i="8" a="1"/>
  <c r="AA75" i="8" s="1"/>
  <c r="AA76" i="8" a="1"/>
  <c r="AA76" i="8" s="1"/>
  <c r="AA77" i="8" a="1"/>
  <c r="AA77" i="8" s="1"/>
  <c r="AA78" i="8" a="1"/>
  <c r="AA78" i="8" s="1"/>
  <c r="AA79" i="8" a="1"/>
  <c r="AA79" i="8" s="1"/>
  <c r="AA80" i="8" a="1"/>
  <c r="AA80" i="8" s="1"/>
  <c r="AA81" i="8" a="1"/>
  <c r="AA81" i="8" s="1"/>
  <c r="AA82" i="8" a="1"/>
  <c r="AA82" i="8" s="1"/>
  <c r="AA83" i="8" a="1"/>
  <c r="AA83" i="8" s="1"/>
  <c r="AA84" i="8" a="1"/>
  <c r="AA84" i="8" s="1"/>
  <c r="AA85" i="8" a="1"/>
  <c r="AA85" i="8" s="1"/>
  <c r="AA86" i="8" a="1"/>
  <c r="AA86" i="8" s="1"/>
  <c r="AA87" i="8" a="1"/>
  <c r="AA87" i="8" s="1"/>
  <c r="AA88" i="8" a="1"/>
  <c r="AA88" i="8" s="1"/>
  <c r="AA89" i="8" a="1"/>
  <c r="AA89" i="8" s="1"/>
  <c r="AA90" i="8" a="1"/>
  <c r="AA90" i="8" s="1"/>
  <c r="AA91" i="8" a="1"/>
  <c r="AA91" i="8" s="1"/>
  <c r="AA92" i="8" a="1"/>
  <c r="AA92" i="8" s="1"/>
  <c r="AA93" i="8" a="1"/>
  <c r="AA93" i="8" s="1"/>
  <c r="AA94" i="8" a="1"/>
  <c r="AA94" i="8" s="1"/>
  <c r="AA95" i="8" a="1"/>
  <c r="AA95" i="8" s="1"/>
  <c r="AA96" i="8" a="1"/>
  <c r="AA96" i="8" s="1"/>
  <c r="AA97" i="8" a="1"/>
  <c r="AA97" i="8" s="1"/>
  <c r="AA98" i="8" a="1"/>
  <c r="AA98" i="8" s="1"/>
  <c r="AA99" i="8" a="1"/>
  <c r="AA99" i="8" s="1"/>
  <c r="AA100" i="8" a="1"/>
  <c r="AA100" i="8" s="1"/>
  <c r="AA101" i="8" a="1"/>
  <c r="AA101" i="8" s="1"/>
  <c r="AA102" i="8" a="1"/>
  <c r="AA102" i="8" s="1"/>
  <c r="AA103" i="8" a="1"/>
  <c r="AA103" i="8" s="1"/>
  <c r="AA104" i="8" a="1"/>
  <c r="AA104" i="8" s="1"/>
  <c r="AA105" i="8" a="1"/>
  <c r="AA105" i="8" s="1"/>
  <c r="AA106" i="8" a="1"/>
  <c r="AA106" i="8" s="1"/>
  <c r="AA107" i="8" a="1"/>
  <c r="AA107" i="8" s="1"/>
  <c r="AA108" i="8" a="1"/>
  <c r="AA108" i="8" s="1"/>
  <c r="AA109" i="8" a="1"/>
  <c r="AA109" i="8" s="1"/>
  <c r="AA110" i="8" a="1"/>
  <c r="AA110" i="8" s="1"/>
  <c r="AA111" i="8" a="1"/>
  <c r="AA111" i="8" s="1"/>
  <c r="AA112" i="8" a="1"/>
  <c r="AA112" i="8" s="1"/>
  <c r="AA113" i="8" a="1"/>
  <c r="AA113" i="8" s="1"/>
  <c r="AA114" i="8" a="1"/>
  <c r="AA114" i="8" s="1"/>
  <c r="AA115" i="8" a="1"/>
  <c r="AA115" i="8" s="1"/>
  <c r="AA116" i="8" a="1"/>
  <c r="AA116" i="8" s="1"/>
  <c r="AA117" i="8" a="1"/>
  <c r="AA117" i="8" s="1"/>
  <c r="AA118" i="8" a="1"/>
  <c r="AA118" i="8" s="1"/>
  <c r="AA119" i="8" a="1"/>
  <c r="AA119" i="8" s="1"/>
  <c r="AA120" i="8" a="1"/>
  <c r="AA120" i="8" s="1"/>
  <c r="AA121" i="8" a="1"/>
  <c r="AA121" i="8" s="1"/>
  <c r="AA122" i="8" a="1"/>
  <c r="AA122" i="8" s="1"/>
  <c r="AA123" i="8" a="1"/>
  <c r="AA123" i="8" s="1"/>
  <c r="AA124" i="8" a="1"/>
  <c r="AA124" i="8" s="1"/>
  <c r="AA125" i="8" a="1"/>
  <c r="AA125" i="8" s="1"/>
  <c r="AA126" i="8" a="1"/>
  <c r="AA126" i="8" s="1"/>
  <c r="AA127" i="8" a="1"/>
  <c r="AA127" i="8" s="1"/>
  <c r="AA128" i="8" a="1"/>
  <c r="AA128" i="8" s="1"/>
  <c r="AA129" i="8" a="1"/>
  <c r="AA129" i="8" s="1"/>
  <c r="AA130" i="8" a="1"/>
  <c r="AA130" i="8" s="1"/>
  <c r="AA131" i="8" a="1"/>
  <c r="AA131" i="8" s="1"/>
  <c r="AA132" i="8" a="1"/>
  <c r="AA132" i="8" s="1"/>
  <c r="AA133" i="8" a="1"/>
  <c r="AA133" i="8" s="1"/>
  <c r="AA134" i="8" a="1"/>
  <c r="AA134" i="8" s="1"/>
  <c r="AA135" i="8" a="1"/>
  <c r="AA135" i="8" s="1"/>
  <c r="AA136" i="8" a="1"/>
  <c r="AA136" i="8" s="1"/>
  <c r="AA137" i="8" a="1"/>
  <c r="AA137" i="8" s="1"/>
  <c r="AA138" i="8" a="1"/>
  <c r="AA138" i="8" s="1"/>
  <c r="AA139" i="8" a="1"/>
  <c r="AA139" i="8" s="1"/>
  <c r="AA140" i="8" a="1"/>
  <c r="AA140" i="8" s="1"/>
  <c r="AA141" i="8" a="1"/>
  <c r="AA141" i="8" s="1"/>
  <c r="AA142" i="8" a="1"/>
  <c r="AA142" i="8" s="1"/>
  <c r="AA143" i="8" a="1"/>
  <c r="AA143" i="8" s="1"/>
  <c r="AA144" i="8" a="1"/>
  <c r="AA144" i="8" s="1"/>
  <c r="AA145" i="8" a="1"/>
  <c r="AA145" i="8" s="1"/>
  <c r="AA146" i="8" a="1"/>
  <c r="AA146" i="8" s="1"/>
  <c r="AA147" i="8" a="1"/>
  <c r="AA147" i="8" s="1"/>
  <c r="AA148" i="8" a="1"/>
  <c r="AA148" i="8" s="1"/>
  <c r="AA149" i="8" a="1"/>
  <c r="AA149" i="8" s="1"/>
  <c r="AA150" i="8" a="1"/>
  <c r="AA150" i="8" s="1"/>
  <c r="AA151" i="8" a="1"/>
  <c r="AA151" i="8" s="1"/>
  <c r="AA152" i="8" a="1"/>
  <c r="AA152" i="8" s="1"/>
  <c r="AA153" i="8" a="1"/>
  <c r="AA153" i="8" s="1"/>
  <c r="AA154" i="8" a="1"/>
  <c r="AA154" i="8" s="1"/>
  <c r="AA155" i="8" a="1"/>
  <c r="AA155" i="8" s="1"/>
  <c r="AA156" i="8" a="1"/>
  <c r="AA156" i="8" s="1"/>
  <c r="AA157" i="8" a="1"/>
  <c r="AA157" i="8" s="1"/>
  <c r="AA158" i="8" a="1"/>
  <c r="AA158" i="8" s="1"/>
  <c r="AA159" i="8" a="1"/>
  <c r="AA159" i="8" s="1"/>
  <c r="AA160" i="8" a="1"/>
  <c r="AA160" i="8" s="1"/>
  <c r="AA161" i="8" a="1"/>
  <c r="AA161" i="8" s="1"/>
  <c r="AA162" i="8" a="1"/>
  <c r="AA162" i="8" s="1"/>
  <c r="AA163" i="8" a="1"/>
  <c r="AA163" i="8" s="1"/>
  <c r="AA164" i="8" a="1"/>
  <c r="AA164" i="8" s="1"/>
  <c r="AA165" i="8" a="1"/>
  <c r="AA165" i="8" s="1"/>
  <c r="AA166" i="8" a="1"/>
  <c r="AA166" i="8" s="1"/>
  <c r="AA167" i="8" a="1"/>
  <c r="AA167" i="8" s="1"/>
  <c r="AA168" i="8" a="1"/>
  <c r="AA168" i="8" s="1"/>
  <c r="AA169" i="8" a="1"/>
  <c r="AA169" i="8" s="1"/>
  <c r="AA170" i="8" a="1"/>
  <c r="AA170" i="8" s="1"/>
  <c r="AA171" i="8" a="1"/>
  <c r="AA171" i="8" s="1"/>
  <c r="AA172" i="8" a="1"/>
  <c r="AA172" i="8" s="1"/>
  <c r="AA173" i="8" a="1"/>
  <c r="AA173" i="8" s="1"/>
  <c r="AA174" i="8" a="1"/>
  <c r="AA174" i="8" s="1"/>
  <c r="AA175" i="8" a="1"/>
  <c r="AA175" i="8" s="1"/>
  <c r="AA176" i="8" a="1"/>
  <c r="AA176" i="8" s="1"/>
  <c r="AA177" i="8" a="1"/>
  <c r="AA177" i="8" s="1"/>
  <c r="AA178" i="8" a="1"/>
  <c r="AA178" i="8" s="1"/>
  <c r="AA179" i="8" a="1"/>
  <c r="AA179" i="8" s="1"/>
  <c r="AA180" i="8" a="1"/>
  <c r="AA180" i="8" s="1"/>
  <c r="AA181" i="8" a="1"/>
  <c r="AA181" i="8" s="1"/>
  <c r="AA182" i="8" a="1"/>
  <c r="AA182" i="8" s="1"/>
  <c r="AA183" i="8" a="1"/>
  <c r="AA183" i="8" s="1"/>
  <c r="AA184" i="8" a="1"/>
  <c r="AA184" i="8" s="1"/>
  <c r="AA185" i="8" a="1"/>
  <c r="AA185" i="8" s="1"/>
  <c r="AA186" i="8" a="1"/>
  <c r="AA186" i="8" s="1"/>
  <c r="AA187" i="8" a="1"/>
  <c r="AA187" i="8" s="1"/>
  <c r="AA188" i="8" a="1"/>
  <c r="AA188" i="8" s="1"/>
  <c r="AA189" i="8" a="1"/>
  <c r="AA189" i="8" s="1"/>
  <c r="AA190" i="8" a="1"/>
  <c r="AA190" i="8" s="1"/>
  <c r="AA191" i="8" a="1"/>
  <c r="AA191" i="8" s="1"/>
  <c r="AA192" i="8" a="1"/>
  <c r="AA192" i="8" s="1"/>
  <c r="AA193" i="8" a="1"/>
  <c r="AA193" i="8" s="1"/>
  <c r="AA194" i="8" a="1"/>
  <c r="AA194" i="8" s="1"/>
  <c r="AA195" i="8" a="1"/>
  <c r="AA195" i="8" s="1"/>
  <c r="AA196" i="8" a="1"/>
  <c r="AA196" i="8" s="1"/>
  <c r="AA197" i="8" a="1"/>
  <c r="AA197" i="8" s="1"/>
  <c r="AA198" i="8" a="1"/>
  <c r="AA198" i="8" s="1"/>
  <c r="AA199" i="8" a="1"/>
  <c r="AA199" i="8" s="1"/>
  <c r="AA200" i="8" a="1"/>
  <c r="AA200" i="8" s="1"/>
  <c r="AA201" i="8" a="1"/>
  <c r="AA201" i="8" s="1"/>
  <c r="AA202" i="8" a="1"/>
  <c r="AA202" i="8" s="1"/>
  <c r="AA203" i="8" a="1"/>
  <c r="AA203" i="8" s="1"/>
  <c r="AA204" i="8" a="1"/>
  <c r="AA204" i="8" s="1"/>
  <c r="AA205" i="8" a="1"/>
  <c r="AA205" i="8" s="1"/>
  <c r="AA206" i="8" a="1"/>
  <c r="AA206" i="8" s="1"/>
  <c r="AA207" i="8" a="1"/>
  <c r="AA207" i="8" s="1"/>
  <c r="AA208" i="8" a="1"/>
  <c r="AA208" i="8" s="1"/>
  <c r="AA209" i="8" a="1"/>
  <c r="AA209" i="8" s="1"/>
  <c r="AA210" i="8" a="1"/>
  <c r="AA210" i="8" s="1"/>
  <c r="AA211" i="8" a="1"/>
  <c r="AA211" i="8" s="1"/>
  <c r="AA212" i="8" a="1"/>
  <c r="AA212" i="8" s="1"/>
  <c r="AA213" i="8" a="1"/>
  <c r="AA213" i="8" s="1"/>
  <c r="AA214" i="8" a="1"/>
  <c r="AA214" i="8" s="1"/>
  <c r="AA215" i="8" a="1"/>
  <c r="AA215" i="8" s="1"/>
  <c r="AA216" i="8" a="1"/>
  <c r="AA216" i="8" s="1"/>
  <c r="AA217" i="8" a="1"/>
  <c r="AA217" i="8" s="1"/>
  <c r="AA218" i="8" a="1"/>
  <c r="AA218" i="8" s="1"/>
  <c r="AA219" i="8" a="1"/>
  <c r="AA219" i="8" s="1"/>
  <c r="AA220" i="8" a="1"/>
  <c r="AA220" i="8" s="1"/>
  <c r="AA221" i="8" a="1"/>
  <c r="AA221" i="8" s="1"/>
  <c r="AA222" i="8" a="1"/>
  <c r="AA222" i="8" s="1"/>
  <c r="AA223" i="8" a="1"/>
  <c r="AA223" i="8" s="1"/>
  <c r="AA224" i="8" a="1"/>
  <c r="AA224" i="8" s="1"/>
  <c r="AA225" i="8" a="1"/>
  <c r="AA225" i="8" s="1"/>
  <c r="AA226" i="8" a="1"/>
  <c r="AA226" i="8" s="1"/>
  <c r="AA227" i="8" a="1"/>
  <c r="AA227" i="8" s="1"/>
  <c r="AA228" i="8" a="1"/>
  <c r="AA228" i="8" s="1"/>
  <c r="AA229" i="8" a="1"/>
  <c r="AA229" i="8" s="1"/>
  <c r="AA230" i="8" a="1"/>
  <c r="AA230" i="8" s="1"/>
  <c r="AA231" i="8" a="1"/>
  <c r="AA231" i="8" s="1"/>
  <c r="AA232" i="8" a="1"/>
  <c r="AA232" i="8" s="1"/>
  <c r="AA233" i="8" a="1"/>
  <c r="AA233" i="8" s="1"/>
  <c r="AA234" i="8" a="1"/>
  <c r="AA234" i="8" s="1"/>
  <c r="AA235" i="8" a="1"/>
  <c r="AA235" i="8" s="1"/>
  <c r="AA236" i="8" a="1"/>
  <c r="AA236" i="8" s="1"/>
  <c r="AA237" i="8" a="1"/>
  <c r="AA237" i="8" s="1"/>
  <c r="AA238" i="8" a="1"/>
  <c r="AA238" i="8" s="1"/>
  <c r="AA239" i="8" a="1"/>
  <c r="AA239" i="8" s="1"/>
  <c r="AA240" i="8" a="1"/>
  <c r="AA240" i="8" s="1"/>
  <c r="AA241" i="8" a="1"/>
  <c r="AA241" i="8" s="1"/>
  <c r="AA242" i="8" a="1"/>
  <c r="AA242" i="8" s="1"/>
  <c r="AA243" i="8" a="1"/>
  <c r="AA243" i="8" s="1"/>
  <c r="AA244" i="8" a="1"/>
  <c r="AA244" i="8" s="1"/>
  <c r="AA245" i="8" a="1"/>
  <c r="AA245" i="8" s="1"/>
  <c r="AA246" i="8" a="1"/>
  <c r="AA246" i="8" s="1"/>
  <c r="AA247" i="8" a="1"/>
  <c r="AA247" i="8" s="1"/>
  <c r="AA248" i="8" a="1"/>
  <c r="AA248" i="8" s="1"/>
  <c r="AA249" i="8" a="1"/>
  <c r="AA249" i="8" s="1"/>
  <c r="AA250" i="8" a="1"/>
  <c r="AA250" i="8" s="1"/>
  <c r="AA251" i="8" a="1"/>
  <c r="AA251" i="8" s="1"/>
  <c r="AA252" i="8" a="1"/>
  <c r="AA252" i="8" s="1"/>
  <c r="AA253" i="8" a="1"/>
  <c r="AA253" i="8" s="1"/>
  <c r="AA254" i="8" a="1"/>
  <c r="AA254" i="8" s="1"/>
  <c r="AA255" i="8" a="1"/>
  <c r="AA255" i="8" s="1"/>
  <c r="AA256" i="8" a="1"/>
  <c r="AA256" i="8" s="1"/>
  <c r="AA257" i="8" a="1"/>
  <c r="AA257" i="8" s="1"/>
  <c r="AA258" i="8" a="1"/>
  <c r="AA258" i="8" s="1"/>
  <c r="AA259" i="8" a="1"/>
  <c r="AA259" i="8" s="1"/>
  <c r="AA260" i="8" a="1"/>
  <c r="AA260" i="8" s="1"/>
  <c r="AA261" i="8" a="1"/>
  <c r="AA261" i="8" s="1"/>
  <c r="AA262" i="8" a="1"/>
  <c r="AA262" i="8" s="1"/>
  <c r="AA263" i="8" a="1"/>
  <c r="AA263" i="8" s="1"/>
  <c r="AA264" i="8" a="1"/>
  <c r="AA264" i="8" s="1"/>
  <c r="AA265" i="8" a="1"/>
  <c r="AA265" i="8" s="1"/>
  <c r="AA266" i="8" a="1"/>
  <c r="AA266" i="8" s="1"/>
  <c r="AA267" i="8" a="1"/>
  <c r="AA267" i="8" s="1"/>
  <c r="AA268" i="8" a="1"/>
  <c r="AA268" i="8" s="1"/>
  <c r="AA269" i="8" a="1"/>
  <c r="AA269" i="8" s="1"/>
  <c r="AA270" i="8" a="1"/>
  <c r="AA270" i="8" s="1"/>
  <c r="AA271" i="8" a="1"/>
  <c r="AA271" i="8" s="1"/>
  <c r="AA272" i="8" a="1"/>
  <c r="AA272" i="8" s="1"/>
  <c r="AA273" i="8" a="1"/>
  <c r="AA273" i="8" s="1"/>
  <c r="AA274" i="8" a="1"/>
  <c r="AA274" i="8" s="1"/>
  <c r="AA275" i="8" a="1"/>
  <c r="AA275" i="8" s="1"/>
  <c r="AA276" i="8" a="1"/>
  <c r="AA276" i="8" s="1"/>
  <c r="AA277" i="8" a="1"/>
  <c r="AA277" i="8" s="1"/>
  <c r="AA278" i="8" a="1"/>
  <c r="AA278" i="8" s="1"/>
  <c r="AA279" i="8" a="1"/>
  <c r="AA279" i="8" s="1"/>
  <c r="AA280" i="8" a="1"/>
  <c r="AA280" i="8" s="1"/>
  <c r="AA281" i="8" a="1"/>
  <c r="AA281" i="8" s="1"/>
  <c r="AA282" i="8" a="1"/>
  <c r="AA282" i="8" s="1"/>
  <c r="AA283" i="8" a="1"/>
  <c r="AA283" i="8" s="1"/>
  <c r="AA284" i="8" a="1"/>
  <c r="AA284" i="8" s="1"/>
  <c r="AA285" i="8" a="1"/>
  <c r="AA285" i="8" s="1"/>
  <c r="AA286" i="8" a="1"/>
  <c r="AA286" i="8" s="1"/>
  <c r="AA287" i="8" a="1"/>
  <c r="AA287" i="8" s="1"/>
  <c r="AA288" i="8" a="1"/>
  <c r="AA288" i="8" s="1"/>
  <c r="AA289" i="8" a="1"/>
  <c r="AA289" i="8" s="1"/>
  <c r="AA290" i="8" a="1"/>
  <c r="AA290" i="8" s="1"/>
  <c r="AA291" i="8" a="1"/>
  <c r="AA291" i="8" s="1"/>
  <c r="AA292" i="8" a="1"/>
  <c r="AA292" i="8" s="1"/>
  <c r="AA293" i="8" a="1"/>
  <c r="AA293" i="8" s="1"/>
  <c r="AA294" i="8" a="1"/>
  <c r="AA294" i="8" s="1"/>
  <c r="AA295" i="8" a="1"/>
  <c r="AA295" i="8" s="1"/>
  <c r="AA296" i="8" a="1"/>
  <c r="AA296" i="8" s="1"/>
  <c r="AA297" i="8" a="1"/>
  <c r="AA297" i="8" s="1"/>
  <c r="AA298" i="8" a="1"/>
  <c r="AA298" i="8" s="1"/>
  <c r="AA299" i="8" a="1"/>
  <c r="AA299" i="8" s="1"/>
  <c r="AA300" i="8" a="1"/>
  <c r="AA300" i="8" s="1"/>
  <c r="AA301" i="8" a="1"/>
  <c r="AA301" i="8" s="1"/>
  <c r="AA302" i="8" a="1"/>
  <c r="AA302" i="8" s="1"/>
  <c r="AA303" i="8" a="1"/>
  <c r="AA303" i="8" s="1"/>
  <c r="AA304" i="8" a="1"/>
  <c r="AA304" i="8" s="1"/>
  <c r="AA305" i="8" a="1"/>
  <c r="AA305" i="8" s="1"/>
  <c r="AA306" i="8" a="1"/>
  <c r="AA306" i="8" s="1"/>
  <c r="AA307" i="8" a="1"/>
  <c r="AA307" i="8" s="1"/>
  <c r="AA308" i="8" a="1"/>
  <c r="AA308" i="8" s="1"/>
  <c r="AA309" i="8" a="1"/>
  <c r="AA309" i="8" s="1"/>
  <c r="AA310" i="8" a="1"/>
  <c r="AA310" i="8" s="1"/>
  <c r="AA311" i="8" a="1"/>
  <c r="AA311" i="8" s="1"/>
  <c r="AA312" i="8" a="1"/>
  <c r="AA312" i="8" s="1"/>
  <c r="AA313" i="8" a="1"/>
  <c r="AA313" i="8" s="1"/>
  <c r="AA314" i="8" a="1"/>
  <c r="AA314" i="8" s="1"/>
  <c r="AA315" i="8" a="1"/>
  <c r="AA315" i="8" s="1"/>
  <c r="AA316" i="8" a="1"/>
  <c r="AA316" i="8" s="1"/>
  <c r="AA317" i="8" a="1"/>
  <c r="AA317" i="8" s="1"/>
  <c r="AA318" i="8" a="1"/>
  <c r="AA318" i="8" s="1"/>
  <c r="AA319" i="8" a="1"/>
  <c r="AA319" i="8" s="1"/>
  <c r="AA320" i="8" a="1"/>
  <c r="AA320" i="8" s="1"/>
  <c r="AA321" i="8" a="1"/>
  <c r="AA321" i="8" s="1"/>
  <c r="AA322" i="8" a="1"/>
  <c r="AA322" i="8" s="1"/>
  <c r="AA323" i="8" a="1"/>
  <c r="AA323" i="8" s="1"/>
  <c r="AA324" i="8" a="1"/>
  <c r="AA324" i="8" s="1"/>
  <c r="AA325" i="8" a="1"/>
  <c r="AA325" i="8" s="1"/>
  <c r="AA326" i="8" a="1"/>
  <c r="AA326" i="8" s="1"/>
  <c r="AA327" i="8" a="1"/>
  <c r="AA327" i="8" s="1"/>
  <c r="AA328" i="8" a="1"/>
  <c r="AA328" i="8" s="1"/>
  <c r="AA329" i="8" a="1"/>
  <c r="AA329" i="8" s="1"/>
  <c r="AA330" i="8" a="1"/>
  <c r="AA330" i="8" s="1"/>
  <c r="AA331" i="8" a="1"/>
  <c r="AA331" i="8" s="1"/>
  <c r="AA332" i="8" a="1"/>
  <c r="AA332" i="8" s="1"/>
  <c r="AA333" i="8" a="1"/>
  <c r="AA333" i="8" s="1"/>
  <c r="AA334" i="8" a="1"/>
  <c r="AA334" i="8" s="1"/>
  <c r="AA335" i="8" a="1"/>
  <c r="AA335" i="8" s="1"/>
  <c r="AA336" i="8" a="1"/>
  <c r="AA336" i="8" s="1"/>
  <c r="AA337" i="8" a="1"/>
  <c r="AA337" i="8" s="1"/>
  <c r="AA338" i="8" a="1"/>
  <c r="AA338" i="8" s="1"/>
  <c r="AA339" i="8" a="1"/>
  <c r="AA339" i="8" s="1"/>
  <c r="AA340" i="8" a="1"/>
  <c r="AA340" i="8" s="1"/>
  <c r="AA341" i="8" a="1"/>
  <c r="AA341" i="8" s="1"/>
  <c r="AA342" i="8" a="1"/>
  <c r="AA342" i="8" s="1"/>
  <c r="AA343" i="8" a="1"/>
  <c r="AA343" i="8" s="1"/>
  <c r="AA344" i="8" a="1"/>
  <c r="AA344" i="8" s="1"/>
  <c r="AA345" i="8" a="1"/>
  <c r="AA345" i="8" s="1"/>
  <c r="AA346" i="8" a="1"/>
  <c r="AA346" i="8" s="1"/>
  <c r="AA347" i="8" a="1"/>
  <c r="AA347" i="8" s="1"/>
  <c r="AA348" i="8" a="1"/>
  <c r="AA348" i="8" s="1"/>
  <c r="AA349" i="8" a="1"/>
  <c r="AA349" i="8" s="1"/>
  <c r="AA350" i="8" a="1"/>
  <c r="AA350" i="8" s="1"/>
  <c r="AA351" i="8" a="1"/>
  <c r="AA351" i="8" s="1"/>
  <c r="AA352" i="8" a="1"/>
  <c r="AA352" i="8" s="1"/>
  <c r="AA353" i="8" a="1"/>
  <c r="AA353" i="8" s="1"/>
  <c r="AA354" i="8" a="1"/>
  <c r="AA354" i="8" s="1"/>
  <c r="AA355" i="8" a="1"/>
  <c r="AA355" i="8" s="1"/>
  <c r="AA356" i="8" a="1"/>
  <c r="AA356" i="8" s="1"/>
  <c r="AA357" i="8" a="1"/>
  <c r="AA357" i="8" s="1"/>
  <c r="AA358" i="8" a="1"/>
  <c r="AA358" i="8" s="1"/>
  <c r="AA359" i="8" a="1"/>
  <c r="AA359" i="8" s="1"/>
  <c r="AA360" i="8" a="1"/>
  <c r="AA360" i="8" s="1"/>
  <c r="AA361" i="8" a="1"/>
  <c r="AA361" i="8" s="1"/>
  <c r="AA362" i="8" a="1"/>
  <c r="AA362" i="8" s="1"/>
  <c r="AA363" i="8" a="1"/>
  <c r="AA363" i="8" s="1"/>
  <c r="AA364" i="8" a="1"/>
  <c r="AA364" i="8" s="1"/>
  <c r="AA365" i="8" a="1"/>
  <c r="AA365" i="8" s="1"/>
  <c r="AA366" i="8" a="1"/>
  <c r="AA366" i="8" s="1"/>
  <c r="AA367" i="8" a="1"/>
  <c r="AA367" i="8" s="1"/>
  <c r="AA368" i="8" a="1"/>
  <c r="AA368" i="8" s="1"/>
  <c r="AA369" i="8" a="1"/>
  <c r="AA369" i="8" s="1"/>
  <c r="AA370" i="8" a="1"/>
  <c r="AA370" i="8" s="1"/>
  <c r="AA371" i="8" a="1"/>
  <c r="AA371" i="8" s="1"/>
  <c r="AA372" i="8" a="1"/>
  <c r="AA372" i="8" s="1"/>
  <c r="AA373" i="8" a="1"/>
  <c r="AA373" i="8" s="1"/>
  <c r="AA374" i="8" a="1"/>
  <c r="AA374" i="8" s="1"/>
  <c r="AA375" i="8" a="1"/>
  <c r="AA375" i="8" s="1"/>
  <c r="AA376" i="8" a="1"/>
  <c r="AA376" i="8" s="1"/>
  <c r="AA377" i="8" a="1"/>
  <c r="AA377" i="8" s="1"/>
  <c r="AA378" i="8" a="1"/>
  <c r="AA378" i="8" s="1"/>
  <c r="AA379" i="8" a="1"/>
  <c r="AA379" i="8" s="1"/>
  <c r="AA380" i="8" a="1"/>
  <c r="AA380" i="8" s="1"/>
  <c r="AA381" i="8" a="1"/>
  <c r="AA381" i="8" s="1"/>
  <c r="AA382" i="8" a="1"/>
  <c r="AA382" i="8" s="1"/>
  <c r="AA383" i="8" a="1"/>
  <c r="AA383" i="8" s="1"/>
  <c r="AA384" i="8" a="1"/>
  <c r="AA384" i="8" s="1"/>
  <c r="AA385" i="8" a="1"/>
  <c r="AA385" i="8" s="1"/>
  <c r="AA386" i="8" a="1"/>
  <c r="AA386" i="8" s="1"/>
  <c r="AA387" i="8" a="1"/>
  <c r="AA387" i="8" s="1"/>
  <c r="AA388" i="8" a="1"/>
  <c r="AA388" i="8" s="1"/>
  <c r="AA389" i="8" a="1"/>
  <c r="AA389" i="8" s="1"/>
  <c r="AA390" i="8" a="1"/>
  <c r="AA390" i="8" s="1"/>
  <c r="AA391" i="8" a="1"/>
  <c r="AA391" i="8" s="1"/>
  <c r="AA392" i="8" a="1"/>
  <c r="AA392" i="8" s="1"/>
  <c r="AA393" i="8" a="1"/>
  <c r="AA393" i="8" s="1"/>
  <c r="AA394" i="8" a="1"/>
  <c r="AA394" i="8" s="1"/>
  <c r="AA395" i="8" a="1"/>
  <c r="AA395" i="8" s="1"/>
  <c r="AA396" i="8" a="1"/>
  <c r="AA396" i="8" s="1"/>
  <c r="AA397" i="8" a="1"/>
  <c r="AA397" i="8" s="1"/>
  <c r="AA398" i="8" a="1"/>
  <c r="AA398" i="8" s="1"/>
  <c r="AA399" i="8" a="1"/>
  <c r="AA399" i="8" s="1"/>
  <c r="AA400" i="8" a="1"/>
  <c r="AA400" i="8" s="1"/>
  <c r="AA401" i="8" a="1"/>
  <c r="AA401" i="8" s="1"/>
  <c r="AA402" i="8" a="1"/>
  <c r="AA402" i="8" s="1"/>
  <c r="AA403" i="8" a="1"/>
  <c r="AA403" i="8" s="1"/>
  <c r="AA404" i="8" a="1"/>
  <c r="AA404" i="8" s="1"/>
  <c r="AA405" i="8" a="1"/>
  <c r="AA405" i="8" s="1"/>
  <c r="AA406" i="8" a="1"/>
  <c r="AA406" i="8" s="1"/>
  <c r="AA407" i="8" a="1"/>
  <c r="AA407" i="8" s="1"/>
  <c r="AA408" i="8" a="1"/>
  <c r="AA408" i="8" s="1"/>
  <c r="AA409" i="8" a="1"/>
  <c r="AA409" i="8" s="1"/>
  <c r="AA410" i="8" a="1"/>
  <c r="AA410" i="8" s="1"/>
  <c r="AA411" i="8" a="1"/>
  <c r="AA411" i="8" s="1"/>
  <c r="AA412" i="8" a="1"/>
  <c r="AA412" i="8" s="1"/>
  <c r="AA413" i="8" a="1"/>
  <c r="AA413" i="8" s="1"/>
  <c r="AA414" i="8" a="1"/>
  <c r="AA414" i="8" s="1"/>
  <c r="AA415" i="8" a="1"/>
  <c r="AA415" i="8" s="1"/>
  <c r="AA416" i="8" a="1"/>
  <c r="AA416" i="8" s="1"/>
  <c r="AA417" i="8" a="1"/>
  <c r="AA417" i="8" s="1"/>
  <c r="AA418" i="8" a="1"/>
  <c r="AA418" i="8" s="1"/>
  <c r="AA419" i="8" a="1"/>
  <c r="AA419" i="8" s="1"/>
  <c r="AA420" i="8" a="1"/>
  <c r="AA420" i="8" s="1"/>
  <c r="AA421" i="8" a="1"/>
  <c r="AA421" i="8" s="1"/>
  <c r="AA422" i="8" a="1"/>
  <c r="AA422" i="8" s="1"/>
  <c r="AA423" i="8" a="1"/>
  <c r="AA423" i="8" s="1"/>
  <c r="AA424" i="8" a="1"/>
  <c r="AA424" i="8" s="1"/>
  <c r="AA425" i="8" a="1"/>
  <c r="AA425" i="8" s="1"/>
  <c r="AA426" i="8" a="1"/>
  <c r="AA426" i="8" s="1"/>
  <c r="AA427" i="8" a="1"/>
  <c r="AA427" i="8" s="1"/>
  <c r="AA428" i="8" a="1"/>
  <c r="AA428" i="8" s="1"/>
  <c r="AA429" i="8" a="1"/>
  <c r="AA429" i="8" s="1"/>
  <c r="AA430" i="8" a="1"/>
  <c r="AA430" i="8" s="1"/>
  <c r="AA431" i="8" a="1"/>
  <c r="AA431" i="8" s="1"/>
  <c r="AA432" i="8" a="1"/>
  <c r="AA432" i="8" s="1"/>
  <c r="AA433" i="8" a="1"/>
  <c r="AA433" i="8" s="1"/>
  <c r="AA434" i="8" a="1"/>
  <c r="AA434" i="8" s="1"/>
  <c r="AA435" i="8" a="1"/>
  <c r="AA435" i="8" s="1"/>
  <c r="AA436" i="8" a="1"/>
  <c r="AA436" i="8" s="1"/>
  <c r="AA437" i="8" a="1"/>
  <c r="AA437" i="8" s="1"/>
  <c r="AA438" i="8" a="1"/>
  <c r="AA438" i="8" s="1"/>
  <c r="AA439" i="8" a="1"/>
  <c r="AA439" i="8" s="1"/>
  <c r="AA440" i="8" a="1"/>
  <c r="AA440" i="8" s="1"/>
  <c r="AA441" i="8" a="1"/>
  <c r="AA441" i="8" s="1"/>
  <c r="AA442" i="8" a="1"/>
  <c r="AA442" i="8" s="1"/>
  <c r="AA443" i="8" a="1"/>
  <c r="AA443" i="8" s="1"/>
  <c r="AA444" i="8" a="1"/>
  <c r="AA444" i="8" s="1"/>
  <c r="AA445" i="8" a="1"/>
  <c r="AA445" i="8" s="1"/>
  <c r="AA446" i="8" a="1"/>
  <c r="AA446" i="8" s="1"/>
  <c r="AA447" i="8" a="1"/>
  <c r="AA447" i="8" s="1"/>
  <c r="AA448" i="8" a="1"/>
  <c r="AA448" i="8" s="1"/>
  <c r="AA449" i="8" a="1"/>
  <c r="AA449" i="8" s="1"/>
  <c r="AA450" i="8" a="1"/>
  <c r="AA450" i="8" s="1"/>
  <c r="AA451" i="8" a="1"/>
  <c r="AA451" i="8" s="1"/>
  <c r="AA452" i="8" a="1"/>
  <c r="AA452" i="8" s="1"/>
  <c r="AA453" i="8" a="1"/>
  <c r="AA453" i="8" s="1"/>
  <c r="AA454" i="8" a="1"/>
  <c r="AA454" i="8" s="1"/>
  <c r="AA455" i="8" a="1"/>
  <c r="AA455" i="8" s="1"/>
  <c r="AA456" i="8" a="1"/>
  <c r="AA456" i="8" s="1"/>
  <c r="AA457" i="8" a="1"/>
  <c r="AA457" i="8" s="1"/>
  <c r="AA458" i="8" a="1"/>
  <c r="AA458" i="8" s="1"/>
  <c r="AA459" i="8" a="1"/>
  <c r="AA459" i="8" s="1"/>
  <c r="AA460" i="8" a="1"/>
  <c r="AA460" i="8" s="1"/>
  <c r="AA461" i="8" a="1"/>
  <c r="AA461" i="8" s="1"/>
  <c r="AA462" i="8" a="1"/>
  <c r="AA462" i="8" s="1"/>
  <c r="AA463" i="8" a="1"/>
  <c r="AA463" i="8" s="1"/>
  <c r="AA464" i="8" a="1"/>
  <c r="AA464" i="8" s="1"/>
  <c r="AA465" i="8" a="1"/>
  <c r="AA465" i="8" s="1"/>
  <c r="AA466" i="8" a="1"/>
  <c r="AA466" i="8" s="1"/>
  <c r="AA467" i="8" a="1"/>
  <c r="AA467" i="8" s="1"/>
  <c r="AA468" i="8" a="1"/>
  <c r="AA468" i="8" s="1"/>
  <c r="AA469" i="8" a="1"/>
  <c r="AA469" i="8" s="1"/>
  <c r="AA470" i="8" a="1"/>
  <c r="AA470" i="8" s="1"/>
  <c r="AA471" i="8" a="1"/>
  <c r="AA471" i="8" s="1"/>
  <c r="AA472" i="8" a="1"/>
  <c r="AA472" i="8" s="1"/>
  <c r="AA473" i="8" a="1"/>
  <c r="AA473" i="8" s="1"/>
  <c r="AA474" i="8" a="1"/>
  <c r="AA474" i="8" s="1"/>
  <c r="AA475" i="8" a="1"/>
  <c r="AA475" i="8" s="1"/>
  <c r="AA476" i="8" a="1"/>
  <c r="AA476" i="8" s="1"/>
  <c r="AA477" i="8" a="1"/>
  <c r="AA477" i="8" s="1"/>
  <c r="AA478" i="8" a="1"/>
  <c r="AA478" i="8" s="1"/>
  <c r="AA479" i="8" a="1"/>
  <c r="AA479" i="8" s="1"/>
  <c r="AA480" i="8" a="1"/>
  <c r="AA480" i="8" s="1"/>
  <c r="AA481" i="8" a="1"/>
  <c r="AA481" i="8" s="1"/>
  <c r="AA482" i="8" a="1"/>
  <c r="AA482" i="8" s="1"/>
  <c r="AA483" i="8" a="1"/>
  <c r="AA483" i="8" s="1"/>
  <c r="AA484" i="8" a="1"/>
  <c r="AA484" i="8" s="1"/>
  <c r="AA485" i="8" a="1"/>
  <c r="AA485" i="8" s="1"/>
  <c r="AA486" i="8" a="1"/>
  <c r="AA486" i="8" s="1"/>
  <c r="AA487" i="8" a="1"/>
  <c r="AA487" i="8" s="1"/>
  <c r="AA488" i="8" a="1"/>
  <c r="AA488" i="8" s="1"/>
  <c r="AA489" i="8" a="1"/>
  <c r="AA489" i="8" s="1"/>
  <c r="AA490" i="8" a="1"/>
  <c r="AA490" i="8" s="1"/>
  <c r="AA491" i="8" a="1"/>
  <c r="AA491" i="8" s="1"/>
  <c r="AA492" i="8" a="1"/>
  <c r="AA492" i="8" s="1"/>
  <c r="AA493" i="8" a="1"/>
  <c r="AA493" i="8" s="1"/>
  <c r="AA494" i="8" a="1"/>
  <c r="AA494" i="8" s="1"/>
  <c r="AA495" i="8" a="1"/>
  <c r="AA495" i="8" s="1"/>
  <c r="AA496" i="8" a="1"/>
  <c r="AA496" i="8" s="1"/>
  <c r="AA497" i="8" a="1"/>
  <c r="AA497" i="8" s="1"/>
  <c r="AA498" i="8" a="1"/>
  <c r="AA498" i="8" s="1"/>
  <c r="AA499" i="8" a="1"/>
  <c r="AA499" i="8" s="1"/>
  <c r="AA500" i="8" a="1"/>
  <c r="AA500" i="8" s="1"/>
  <c r="AA501" i="8" a="1"/>
  <c r="AA501" i="8" s="1"/>
  <c r="AA502" i="8" a="1"/>
  <c r="AA502" i="8" s="1"/>
  <c r="AA503" i="8" a="1"/>
  <c r="AA503" i="8" s="1"/>
  <c r="AA504" i="8" a="1"/>
  <c r="AA504" i="8" s="1"/>
  <c r="AA505" i="8" a="1"/>
  <c r="AA505" i="8" s="1"/>
  <c r="AA506" i="8" a="1"/>
  <c r="AA506" i="8" s="1"/>
  <c r="AA507" i="8" a="1"/>
  <c r="AA507" i="8" s="1"/>
  <c r="AA508" i="8" a="1"/>
  <c r="AA508" i="8" s="1"/>
  <c r="AA509" i="8" a="1"/>
  <c r="AA509" i="8" s="1"/>
  <c r="AA510" i="8" a="1"/>
  <c r="AA510" i="8" s="1"/>
  <c r="AA511" i="8" a="1"/>
  <c r="AA511" i="8" s="1"/>
  <c r="AA512" i="8" a="1"/>
  <c r="AA512" i="8" s="1"/>
  <c r="AA4" i="8" a="1"/>
  <c r="AA4" i="8" s="1"/>
  <c r="EE507" i="8" l="1"/>
  <c r="EJ507" i="8" s="1"/>
  <c r="EC507" i="8"/>
  <c r="AF507" i="8"/>
  <c r="AE507" i="8"/>
  <c r="EE501" i="8"/>
  <c r="EJ501" i="8" s="1"/>
  <c r="EC501" i="8"/>
  <c r="AE501" i="8"/>
  <c r="AF501" i="8"/>
  <c r="EE489" i="8"/>
  <c r="EJ489" i="8" s="1"/>
  <c r="EC489" i="8"/>
  <c r="AE489" i="8"/>
  <c r="AF489" i="8"/>
  <c r="EE464" i="8"/>
  <c r="EJ464" i="8" s="1"/>
  <c r="EC464" i="8"/>
  <c r="AE464" i="8"/>
  <c r="AF464" i="8"/>
  <c r="EE440" i="8"/>
  <c r="EJ440" i="8" s="1"/>
  <c r="EC440" i="8"/>
  <c r="AE440" i="8"/>
  <c r="AF440" i="8"/>
  <c r="EE428" i="8"/>
  <c r="EJ428" i="8" s="1"/>
  <c r="EC428" i="8"/>
  <c r="AE428" i="8"/>
  <c r="AF428" i="8"/>
  <c r="EE416" i="8"/>
  <c r="EJ416" i="8" s="1"/>
  <c r="EC416" i="8"/>
  <c r="AE416" i="8"/>
  <c r="AF416" i="8"/>
  <c r="EE404" i="8"/>
  <c r="EJ404" i="8" s="1"/>
  <c r="EC404" i="8"/>
  <c r="AE404" i="8"/>
  <c r="AF404" i="8"/>
  <c r="EE392" i="8"/>
  <c r="EJ392" i="8" s="1"/>
  <c r="EC392" i="8"/>
  <c r="AE392" i="8"/>
  <c r="AF392" i="8"/>
  <c r="EE380" i="8"/>
  <c r="EJ380" i="8" s="1"/>
  <c r="EC380" i="8"/>
  <c r="AE380" i="8"/>
  <c r="AF380" i="8"/>
  <c r="EE368" i="8"/>
  <c r="EJ368" i="8" s="1"/>
  <c r="EC368" i="8"/>
  <c r="AE368" i="8"/>
  <c r="AF368" i="8"/>
  <c r="EE356" i="8"/>
  <c r="EJ356" i="8" s="1"/>
  <c r="EC356" i="8"/>
  <c r="AE356" i="8"/>
  <c r="AF356" i="8"/>
  <c r="EE344" i="8"/>
  <c r="EJ344" i="8" s="1"/>
  <c r="EC344" i="8"/>
  <c r="AE344" i="8"/>
  <c r="AF344" i="8"/>
  <c r="EE332" i="8"/>
  <c r="EJ332" i="8" s="1"/>
  <c r="EC332" i="8"/>
  <c r="AE332" i="8"/>
  <c r="AF332" i="8"/>
  <c r="EE320" i="8"/>
  <c r="EJ320" i="8" s="1"/>
  <c r="EC320" i="8"/>
  <c r="AE320" i="8"/>
  <c r="AF320" i="8"/>
  <c r="EE308" i="8"/>
  <c r="EJ308" i="8" s="1"/>
  <c r="EC308" i="8"/>
  <c r="AE308" i="8"/>
  <c r="AF308" i="8"/>
  <c r="EE296" i="8"/>
  <c r="EJ296" i="8" s="1"/>
  <c r="EC296" i="8"/>
  <c r="AE296" i="8"/>
  <c r="AF296" i="8"/>
  <c r="EE284" i="8"/>
  <c r="EJ284" i="8" s="1"/>
  <c r="EC284" i="8"/>
  <c r="AE284" i="8"/>
  <c r="AF284" i="8"/>
  <c r="EE272" i="8"/>
  <c r="EJ272" i="8" s="1"/>
  <c r="EC272" i="8"/>
  <c r="AE272" i="8"/>
  <c r="AF272" i="8"/>
  <c r="EE260" i="8"/>
  <c r="EJ260" i="8" s="1"/>
  <c r="EC260" i="8"/>
  <c r="AE260" i="8"/>
  <c r="AF260" i="8"/>
  <c r="EE248" i="8"/>
  <c r="EJ248" i="8" s="1"/>
  <c r="EC248" i="8"/>
  <c r="AE248" i="8"/>
  <c r="AF248" i="8"/>
  <c r="EE236" i="8"/>
  <c r="EJ236" i="8" s="1"/>
  <c r="EC236" i="8"/>
  <c r="AE236" i="8"/>
  <c r="AF236" i="8"/>
  <c r="EE224" i="8"/>
  <c r="EJ224" i="8" s="1"/>
  <c r="EC224" i="8"/>
  <c r="AE224" i="8"/>
  <c r="AF224" i="8"/>
  <c r="EE212" i="8"/>
  <c r="EJ212" i="8" s="1"/>
  <c r="EC212" i="8"/>
  <c r="AE212" i="8"/>
  <c r="AF212" i="8"/>
  <c r="EE200" i="8"/>
  <c r="EJ200" i="8" s="1"/>
  <c r="EC200" i="8"/>
  <c r="AE200" i="8"/>
  <c r="AF200" i="8"/>
  <c r="EE188" i="8"/>
  <c r="EJ188" i="8" s="1"/>
  <c r="EC188" i="8"/>
  <c r="AE188" i="8"/>
  <c r="AF188" i="8"/>
  <c r="EE176" i="8"/>
  <c r="EJ176" i="8" s="1"/>
  <c r="EC176" i="8"/>
  <c r="AE176" i="8"/>
  <c r="AF176" i="8"/>
  <c r="EE164" i="8"/>
  <c r="EJ164" i="8" s="1"/>
  <c r="EC164" i="8"/>
  <c r="AE164" i="8"/>
  <c r="AF164" i="8"/>
  <c r="EE152" i="8"/>
  <c r="EJ152" i="8" s="1"/>
  <c r="EC152" i="8"/>
  <c r="AE152" i="8"/>
  <c r="AF152" i="8"/>
  <c r="EE140" i="8"/>
  <c r="EJ140" i="8" s="1"/>
  <c r="EC140" i="8"/>
  <c r="AE140" i="8"/>
  <c r="AF140" i="8"/>
  <c r="EE128" i="8"/>
  <c r="EJ128" i="8" s="1"/>
  <c r="EC128" i="8"/>
  <c r="AE128" i="8"/>
  <c r="AF128" i="8"/>
  <c r="EE116" i="8"/>
  <c r="EJ116" i="8" s="1"/>
  <c r="EC116" i="8"/>
  <c r="AE116" i="8"/>
  <c r="AF116" i="8"/>
  <c r="EC104" i="8"/>
  <c r="EE104" i="8"/>
  <c r="EJ104" i="8" s="1"/>
  <c r="AE104" i="8"/>
  <c r="AF104" i="8"/>
  <c r="EE92" i="8"/>
  <c r="EJ92" i="8" s="1"/>
  <c r="EC92" i="8"/>
  <c r="AE92" i="8"/>
  <c r="AF92" i="8"/>
  <c r="EE80" i="8"/>
  <c r="EJ80" i="8" s="1"/>
  <c r="EC80" i="8"/>
  <c r="AF80" i="8"/>
  <c r="AE80" i="8"/>
  <c r="EE68" i="8"/>
  <c r="EJ68" i="8" s="1"/>
  <c r="EC68" i="8"/>
  <c r="AF68" i="8"/>
  <c r="AE68" i="8"/>
  <c r="EE56" i="8"/>
  <c r="EJ56" i="8" s="1"/>
  <c r="EC56" i="8"/>
  <c r="AE56" i="8"/>
  <c r="AF56" i="8"/>
  <c r="EE44" i="8"/>
  <c r="EJ44" i="8" s="1"/>
  <c r="EC44" i="8"/>
  <c r="AE44" i="8"/>
  <c r="AF44" i="8"/>
  <c r="EE32" i="8"/>
  <c r="EJ32" i="8" s="1"/>
  <c r="EC32" i="8"/>
  <c r="AE32" i="8"/>
  <c r="AF32" i="8"/>
  <c r="EE20" i="8"/>
  <c r="EJ20" i="8" s="1"/>
  <c r="EC20" i="8"/>
  <c r="AE20" i="8"/>
  <c r="AF20" i="8"/>
  <c r="EE8" i="8"/>
  <c r="EJ8" i="8" s="1"/>
  <c r="EC8" i="8"/>
  <c r="AE8" i="8"/>
  <c r="AF8" i="8"/>
  <c r="EE488" i="8"/>
  <c r="EJ488" i="8" s="1"/>
  <c r="EC488" i="8"/>
  <c r="AE488" i="8"/>
  <c r="AF488" i="8"/>
  <c r="EE452" i="8"/>
  <c r="EJ452" i="8" s="1"/>
  <c r="EC452" i="8"/>
  <c r="AE452" i="8"/>
  <c r="AF452" i="8"/>
  <c r="EE497" i="8"/>
  <c r="EJ497" i="8" s="1"/>
  <c r="EC497" i="8"/>
  <c r="AF497" i="8"/>
  <c r="AE497" i="8"/>
  <c r="EE487" i="8"/>
  <c r="EJ487" i="8" s="1"/>
  <c r="EC487" i="8"/>
  <c r="AE487" i="8"/>
  <c r="AF487" i="8"/>
  <c r="EE475" i="8"/>
  <c r="EJ475" i="8" s="1"/>
  <c r="EC475" i="8"/>
  <c r="AE475" i="8"/>
  <c r="AF475" i="8"/>
  <c r="EE463" i="8"/>
  <c r="EJ463" i="8" s="1"/>
  <c r="EC463" i="8"/>
  <c r="AE463" i="8"/>
  <c r="AF463" i="8"/>
  <c r="EE451" i="8"/>
  <c r="EJ451" i="8" s="1"/>
  <c r="EC451" i="8"/>
  <c r="AE451" i="8"/>
  <c r="AF451" i="8"/>
  <c r="EE439" i="8"/>
  <c r="EJ439" i="8" s="1"/>
  <c r="EC439" i="8"/>
  <c r="AE439" i="8"/>
  <c r="AF439" i="8"/>
  <c r="EE427" i="8"/>
  <c r="EJ427" i="8" s="1"/>
  <c r="EC427" i="8"/>
  <c r="AE427" i="8"/>
  <c r="AF427" i="8"/>
  <c r="EE415" i="8"/>
  <c r="EJ415" i="8" s="1"/>
  <c r="EC415" i="8"/>
  <c r="AE415" i="8"/>
  <c r="AF415" i="8"/>
  <c r="EE403" i="8"/>
  <c r="EJ403" i="8" s="1"/>
  <c r="EC403" i="8"/>
  <c r="AE403" i="8"/>
  <c r="AF403" i="8"/>
  <c r="EE391" i="8"/>
  <c r="EJ391" i="8" s="1"/>
  <c r="EC391" i="8"/>
  <c r="AE391" i="8"/>
  <c r="AF391" i="8"/>
  <c r="EE379" i="8"/>
  <c r="EJ379" i="8" s="1"/>
  <c r="EC379" i="8"/>
  <c r="AE379" i="8"/>
  <c r="AF379" i="8"/>
  <c r="EE367" i="8"/>
  <c r="EJ367" i="8" s="1"/>
  <c r="EC367" i="8"/>
  <c r="AE367" i="8"/>
  <c r="AF367" i="8"/>
  <c r="EE355" i="8"/>
  <c r="EJ355" i="8" s="1"/>
  <c r="EC355" i="8"/>
  <c r="AE355" i="8"/>
  <c r="AF355" i="8"/>
  <c r="EE343" i="8"/>
  <c r="EJ343" i="8" s="1"/>
  <c r="EC343" i="8"/>
  <c r="AE343" i="8"/>
  <c r="AF343" i="8"/>
  <c r="EE331" i="8"/>
  <c r="EJ331" i="8" s="1"/>
  <c r="EC331" i="8"/>
  <c r="AE331" i="8"/>
  <c r="AF331" i="8"/>
  <c r="EE319" i="8"/>
  <c r="EJ319" i="8" s="1"/>
  <c r="EC319" i="8"/>
  <c r="AE319" i="8"/>
  <c r="AF319" i="8"/>
  <c r="EE307" i="8"/>
  <c r="EJ307" i="8" s="1"/>
  <c r="EC307" i="8"/>
  <c r="AE307" i="8"/>
  <c r="AF307" i="8"/>
  <c r="EE295" i="8"/>
  <c r="EJ295" i="8" s="1"/>
  <c r="EC295" i="8"/>
  <c r="AE295" i="8"/>
  <c r="AF295" i="8"/>
  <c r="EE283" i="8"/>
  <c r="EJ283" i="8" s="1"/>
  <c r="EC283" i="8"/>
  <c r="AE283" i="8"/>
  <c r="AF283" i="8"/>
  <c r="EE271" i="8"/>
  <c r="EJ271" i="8" s="1"/>
  <c r="EC271" i="8"/>
  <c r="AE271" i="8"/>
  <c r="AF271" i="8"/>
  <c r="EE259" i="8"/>
  <c r="EJ259" i="8" s="1"/>
  <c r="EC259" i="8"/>
  <c r="AE259" i="8"/>
  <c r="AF259" i="8"/>
  <c r="EE247" i="8"/>
  <c r="EJ247" i="8" s="1"/>
  <c r="EC247" i="8"/>
  <c r="AE247" i="8"/>
  <c r="AF247" i="8"/>
  <c r="EE235" i="8"/>
  <c r="EJ235" i="8" s="1"/>
  <c r="EC235" i="8"/>
  <c r="AE235" i="8"/>
  <c r="AF235" i="8"/>
  <c r="EE223" i="8"/>
  <c r="EJ223" i="8" s="1"/>
  <c r="EC223" i="8"/>
  <c r="AE223" i="8"/>
  <c r="AF223" i="8"/>
  <c r="EE211" i="8"/>
  <c r="EJ211" i="8" s="1"/>
  <c r="EC211" i="8"/>
  <c r="AE211" i="8"/>
  <c r="AF211" i="8"/>
  <c r="EE199" i="8"/>
  <c r="EJ199" i="8" s="1"/>
  <c r="EC199" i="8"/>
  <c r="AE199" i="8"/>
  <c r="AF199" i="8"/>
  <c r="EE187" i="8"/>
  <c r="EJ187" i="8" s="1"/>
  <c r="EC187" i="8"/>
  <c r="AE187" i="8"/>
  <c r="AF187" i="8"/>
  <c r="EE175" i="8"/>
  <c r="EJ175" i="8" s="1"/>
  <c r="EC175" i="8"/>
  <c r="AE175" i="8"/>
  <c r="AF175" i="8"/>
  <c r="EE163" i="8"/>
  <c r="EJ163" i="8" s="1"/>
  <c r="EC163" i="8"/>
  <c r="AE163" i="8"/>
  <c r="AF163" i="8"/>
  <c r="EE151" i="8"/>
  <c r="EJ151" i="8" s="1"/>
  <c r="EC151" i="8"/>
  <c r="AE151" i="8"/>
  <c r="AF151" i="8"/>
  <c r="EE139" i="8"/>
  <c r="EJ139" i="8" s="1"/>
  <c r="EC139" i="8"/>
  <c r="AE139" i="8"/>
  <c r="AF139" i="8"/>
  <c r="EE127" i="8"/>
  <c r="EJ127" i="8" s="1"/>
  <c r="EC127" i="8"/>
  <c r="AE127" i="8"/>
  <c r="AF127" i="8"/>
  <c r="EE115" i="8"/>
  <c r="EJ115" i="8" s="1"/>
  <c r="EC115" i="8"/>
  <c r="AE115" i="8"/>
  <c r="AF115" i="8"/>
  <c r="EE103" i="8"/>
  <c r="EJ103" i="8" s="1"/>
  <c r="EC103" i="8"/>
  <c r="AE103" i="8"/>
  <c r="AF103" i="8"/>
  <c r="EE91" i="8"/>
  <c r="EJ91" i="8" s="1"/>
  <c r="EC91" i="8"/>
  <c r="AE91" i="8"/>
  <c r="AF91" i="8"/>
  <c r="EE79" i="8"/>
  <c r="EJ79" i="8" s="1"/>
  <c r="EC79" i="8"/>
  <c r="AE79" i="8"/>
  <c r="AF79" i="8"/>
  <c r="EE67" i="8"/>
  <c r="EJ67" i="8" s="1"/>
  <c r="EC67" i="8"/>
  <c r="AF67" i="8"/>
  <c r="AE67" i="8"/>
  <c r="EE55" i="8"/>
  <c r="EJ55" i="8" s="1"/>
  <c r="EC55" i="8"/>
  <c r="AE55" i="8"/>
  <c r="AF55" i="8"/>
  <c r="EE43" i="8"/>
  <c r="EJ43" i="8" s="1"/>
  <c r="EC43" i="8"/>
  <c r="AE43" i="8"/>
  <c r="AF43" i="8"/>
  <c r="EE31" i="8"/>
  <c r="EJ31" i="8" s="1"/>
  <c r="EC31" i="8"/>
  <c r="AE31" i="8"/>
  <c r="AF31" i="8"/>
  <c r="EE19" i="8"/>
  <c r="EJ19" i="8" s="1"/>
  <c r="EC19" i="8"/>
  <c r="AE19" i="8"/>
  <c r="AF19" i="8"/>
  <c r="EE7" i="8"/>
  <c r="EJ7" i="8" s="1"/>
  <c r="EC7" i="8"/>
  <c r="AE7" i="8"/>
  <c r="AF7" i="8"/>
  <c r="EE476" i="8"/>
  <c r="EJ476" i="8" s="1"/>
  <c r="EC476" i="8"/>
  <c r="AE476" i="8"/>
  <c r="AF476" i="8"/>
  <c r="EE496" i="8"/>
  <c r="EJ496" i="8" s="1"/>
  <c r="EC496" i="8"/>
  <c r="AF496" i="8"/>
  <c r="AE496" i="8"/>
  <c r="EE486" i="8"/>
  <c r="EJ486" i="8" s="1"/>
  <c r="EC486" i="8"/>
  <c r="AF486" i="8"/>
  <c r="AE486" i="8"/>
  <c r="EE474" i="8"/>
  <c r="EJ474" i="8" s="1"/>
  <c r="EC474" i="8"/>
  <c r="AF474" i="8"/>
  <c r="AE474" i="8"/>
  <c r="EE462" i="8"/>
  <c r="EJ462" i="8" s="1"/>
  <c r="EC462" i="8"/>
  <c r="AF462" i="8"/>
  <c r="AE462" i="8"/>
  <c r="EE450" i="8"/>
  <c r="EJ450" i="8" s="1"/>
  <c r="EC450" i="8"/>
  <c r="AF450" i="8"/>
  <c r="AE450" i="8"/>
  <c r="EE438" i="8"/>
  <c r="EJ438" i="8" s="1"/>
  <c r="EC438" i="8"/>
  <c r="AF438" i="8"/>
  <c r="AE438" i="8"/>
  <c r="EE426" i="8"/>
  <c r="EJ426" i="8" s="1"/>
  <c r="EC426" i="8"/>
  <c r="AF426" i="8"/>
  <c r="AE426" i="8"/>
  <c r="EE414" i="8"/>
  <c r="EJ414" i="8" s="1"/>
  <c r="EC414" i="8"/>
  <c r="AF414" i="8"/>
  <c r="AE414" i="8"/>
  <c r="EE402" i="8"/>
  <c r="EJ402" i="8" s="1"/>
  <c r="EC402" i="8"/>
  <c r="AF402" i="8"/>
  <c r="AE402" i="8"/>
  <c r="EE390" i="8"/>
  <c r="EJ390" i="8" s="1"/>
  <c r="EC390" i="8"/>
  <c r="AF390" i="8"/>
  <c r="AE390" i="8"/>
  <c r="EE378" i="8"/>
  <c r="EJ378" i="8" s="1"/>
  <c r="EC378" i="8"/>
  <c r="AF378" i="8"/>
  <c r="AE378" i="8"/>
  <c r="EE366" i="8"/>
  <c r="EJ366" i="8" s="1"/>
  <c r="EC366" i="8"/>
  <c r="AF366" i="8"/>
  <c r="AE366" i="8"/>
  <c r="EE354" i="8"/>
  <c r="EJ354" i="8" s="1"/>
  <c r="EC354" i="8"/>
  <c r="AF354" i="8"/>
  <c r="AE354" i="8"/>
  <c r="EE342" i="8"/>
  <c r="EJ342" i="8" s="1"/>
  <c r="EC342" i="8"/>
  <c r="AF342" i="8"/>
  <c r="AE342" i="8"/>
  <c r="EE330" i="8"/>
  <c r="EJ330" i="8" s="1"/>
  <c r="EC330" i="8"/>
  <c r="AF330" i="8"/>
  <c r="AE330" i="8"/>
  <c r="EE318" i="8"/>
  <c r="EJ318" i="8" s="1"/>
  <c r="EC318" i="8"/>
  <c r="AF318" i="8"/>
  <c r="AE318" i="8"/>
  <c r="EE306" i="8"/>
  <c r="EJ306" i="8" s="1"/>
  <c r="EC306" i="8"/>
  <c r="AF306" i="8"/>
  <c r="AE306" i="8"/>
  <c r="EE294" i="8"/>
  <c r="EJ294" i="8" s="1"/>
  <c r="EC294" i="8"/>
  <c r="AF294" i="8"/>
  <c r="AE294" i="8"/>
  <c r="EE282" i="8"/>
  <c r="EJ282" i="8" s="1"/>
  <c r="EC282" i="8"/>
  <c r="AF282" i="8"/>
  <c r="AE282" i="8"/>
  <c r="EE270" i="8"/>
  <c r="EJ270" i="8" s="1"/>
  <c r="EC270" i="8"/>
  <c r="AF270" i="8"/>
  <c r="AE270" i="8"/>
  <c r="EE258" i="8"/>
  <c r="EJ258" i="8" s="1"/>
  <c r="EC258" i="8"/>
  <c r="AF258" i="8"/>
  <c r="AE258" i="8"/>
  <c r="EE246" i="8"/>
  <c r="EJ246" i="8" s="1"/>
  <c r="EC246" i="8"/>
  <c r="AF246" i="8"/>
  <c r="AE246" i="8"/>
  <c r="EE234" i="8"/>
  <c r="EJ234" i="8" s="1"/>
  <c r="EC234" i="8"/>
  <c r="AF234" i="8"/>
  <c r="AE234" i="8"/>
  <c r="EE222" i="8"/>
  <c r="EJ222" i="8" s="1"/>
  <c r="EC222" i="8"/>
  <c r="AF222" i="8"/>
  <c r="AE222" i="8"/>
  <c r="EE210" i="8"/>
  <c r="EJ210" i="8" s="1"/>
  <c r="EC210" i="8"/>
  <c r="AF210" i="8"/>
  <c r="AE210" i="8"/>
  <c r="EE198" i="8"/>
  <c r="EJ198" i="8" s="1"/>
  <c r="EC198" i="8"/>
  <c r="AF198" i="8"/>
  <c r="AE198" i="8"/>
  <c r="EE186" i="8"/>
  <c r="EJ186" i="8" s="1"/>
  <c r="EC186" i="8"/>
  <c r="AF186" i="8"/>
  <c r="AE186" i="8"/>
  <c r="EE174" i="8"/>
  <c r="EJ174" i="8" s="1"/>
  <c r="EC174" i="8"/>
  <c r="AF174" i="8"/>
  <c r="AE174" i="8"/>
  <c r="EE162" i="8"/>
  <c r="EJ162" i="8" s="1"/>
  <c r="EC162" i="8"/>
  <c r="AF162" i="8"/>
  <c r="AE162" i="8"/>
  <c r="EE150" i="8"/>
  <c r="EJ150" i="8" s="1"/>
  <c r="EC150" i="8"/>
  <c r="AF150" i="8"/>
  <c r="AE150" i="8"/>
  <c r="EE138" i="8"/>
  <c r="EJ138" i="8" s="1"/>
  <c r="EC138" i="8"/>
  <c r="AF138" i="8"/>
  <c r="AE138" i="8"/>
  <c r="EE126" i="8"/>
  <c r="EJ126" i="8" s="1"/>
  <c r="EC126" i="8"/>
  <c r="AF126" i="8"/>
  <c r="AE126" i="8"/>
  <c r="EE114" i="8"/>
  <c r="EJ114" i="8" s="1"/>
  <c r="EC114" i="8"/>
  <c r="AF114" i="8"/>
  <c r="AE114" i="8"/>
  <c r="EE102" i="8"/>
  <c r="EJ102" i="8" s="1"/>
  <c r="EC102" i="8"/>
  <c r="AF102" i="8"/>
  <c r="AE102" i="8"/>
  <c r="EE90" i="8"/>
  <c r="EJ90" i="8" s="1"/>
  <c r="EC90" i="8"/>
  <c r="AF90" i="8"/>
  <c r="AE90" i="8"/>
  <c r="EE78" i="8"/>
  <c r="EJ78" i="8" s="1"/>
  <c r="EC78" i="8"/>
  <c r="AF78" i="8"/>
  <c r="AE78" i="8"/>
  <c r="EE66" i="8"/>
  <c r="EJ66" i="8" s="1"/>
  <c r="EC66" i="8"/>
  <c r="AF66" i="8"/>
  <c r="AE66" i="8"/>
  <c r="EE54" i="8"/>
  <c r="EJ54" i="8" s="1"/>
  <c r="EC54" i="8"/>
  <c r="AF54" i="8"/>
  <c r="AE54" i="8"/>
  <c r="EE42" i="8"/>
  <c r="EJ42" i="8" s="1"/>
  <c r="EC42" i="8"/>
  <c r="AF42" i="8"/>
  <c r="AE42" i="8"/>
  <c r="EE30" i="8"/>
  <c r="EJ30" i="8" s="1"/>
  <c r="EC30" i="8"/>
  <c r="AF30" i="8"/>
  <c r="AE30" i="8"/>
  <c r="EE18" i="8"/>
  <c r="EJ18" i="8" s="1"/>
  <c r="EC18" i="8"/>
  <c r="AF18" i="8"/>
  <c r="AE18" i="8"/>
  <c r="EE6" i="8"/>
  <c r="EJ6" i="8" s="1"/>
  <c r="EC6" i="8"/>
  <c r="AF6" i="8"/>
  <c r="AE6" i="8"/>
  <c r="EE461" i="8"/>
  <c r="EJ461" i="8" s="1"/>
  <c r="EC461" i="8"/>
  <c r="AF461" i="8"/>
  <c r="AE461" i="8"/>
  <c r="EE353" i="8"/>
  <c r="EJ353" i="8" s="1"/>
  <c r="EC353" i="8"/>
  <c r="AF353" i="8"/>
  <c r="AE353" i="8"/>
  <c r="EE305" i="8"/>
  <c r="EJ305" i="8" s="1"/>
  <c r="EC305" i="8"/>
  <c r="AF305" i="8"/>
  <c r="AE305" i="8"/>
  <c r="EE293" i="8"/>
  <c r="EJ293" i="8" s="1"/>
  <c r="EC293" i="8"/>
  <c r="AF293" i="8"/>
  <c r="AE293" i="8"/>
  <c r="EE281" i="8"/>
  <c r="EJ281" i="8" s="1"/>
  <c r="EC281" i="8"/>
  <c r="AF281" i="8"/>
  <c r="AE281" i="8"/>
  <c r="EE269" i="8"/>
  <c r="EJ269" i="8" s="1"/>
  <c r="EC269" i="8"/>
  <c r="AF269" i="8"/>
  <c r="AE269" i="8"/>
  <c r="EE257" i="8"/>
  <c r="EJ257" i="8" s="1"/>
  <c r="EC257" i="8"/>
  <c r="AF257" i="8"/>
  <c r="AE257" i="8"/>
  <c r="EE245" i="8"/>
  <c r="EJ245" i="8" s="1"/>
  <c r="EC245" i="8"/>
  <c r="AF245" i="8"/>
  <c r="AE245" i="8"/>
  <c r="EE233" i="8"/>
  <c r="EJ233" i="8" s="1"/>
  <c r="EC233" i="8"/>
  <c r="AF233" i="8"/>
  <c r="AE233" i="8"/>
  <c r="EE221" i="8"/>
  <c r="EJ221" i="8" s="1"/>
  <c r="EC221" i="8"/>
  <c r="AF221" i="8"/>
  <c r="AE221" i="8"/>
  <c r="EE209" i="8"/>
  <c r="EJ209" i="8" s="1"/>
  <c r="EC209" i="8"/>
  <c r="AF209" i="8"/>
  <c r="AE209" i="8"/>
  <c r="EE197" i="8"/>
  <c r="EJ197" i="8" s="1"/>
  <c r="EC197" i="8"/>
  <c r="AF197" i="8"/>
  <c r="AE197" i="8"/>
  <c r="EE185" i="8"/>
  <c r="EJ185" i="8" s="1"/>
  <c r="EC185" i="8"/>
  <c r="AF185" i="8"/>
  <c r="AE185" i="8"/>
  <c r="EE173" i="8"/>
  <c r="EJ173" i="8" s="1"/>
  <c r="EC173" i="8"/>
  <c r="AF173" i="8"/>
  <c r="AE173" i="8"/>
  <c r="EE161" i="8"/>
  <c r="EJ161" i="8" s="1"/>
  <c r="EC161" i="8"/>
  <c r="AF161" i="8"/>
  <c r="AE161" i="8"/>
  <c r="EE149" i="8"/>
  <c r="EJ149" i="8" s="1"/>
  <c r="EC149" i="8"/>
  <c r="AF149" i="8"/>
  <c r="AE149" i="8"/>
  <c r="EE137" i="8"/>
  <c r="EJ137" i="8" s="1"/>
  <c r="EC137" i="8"/>
  <c r="AF137" i="8"/>
  <c r="AE137" i="8"/>
  <c r="EE125" i="8"/>
  <c r="EJ125" i="8" s="1"/>
  <c r="EC125" i="8"/>
  <c r="AF125" i="8"/>
  <c r="AE125" i="8"/>
  <c r="EE113" i="8"/>
  <c r="EJ113" i="8" s="1"/>
  <c r="EC113" i="8"/>
  <c r="AF113" i="8"/>
  <c r="AE113" i="8"/>
  <c r="EE101" i="8"/>
  <c r="EJ101" i="8" s="1"/>
  <c r="EC101" i="8"/>
  <c r="AF101" i="8"/>
  <c r="AE101" i="8"/>
  <c r="EE89" i="8"/>
  <c r="EJ89" i="8" s="1"/>
  <c r="EC89" i="8"/>
  <c r="AF89" i="8"/>
  <c r="AE89" i="8"/>
  <c r="EE77" i="8"/>
  <c r="EJ77" i="8" s="1"/>
  <c r="EC77" i="8"/>
  <c r="AF77" i="8"/>
  <c r="AE77" i="8"/>
  <c r="EE65" i="8"/>
  <c r="EJ65" i="8" s="1"/>
  <c r="EC65" i="8"/>
  <c r="AF65" i="8"/>
  <c r="AE65" i="8"/>
  <c r="EE53" i="8"/>
  <c r="EJ53" i="8" s="1"/>
  <c r="EC53" i="8"/>
  <c r="AE53" i="8"/>
  <c r="AF53" i="8"/>
  <c r="EE41" i="8"/>
  <c r="EJ41" i="8" s="1"/>
  <c r="EC41" i="8"/>
  <c r="AF41" i="8"/>
  <c r="AE41" i="8"/>
  <c r="EE29" i="8"/>
  <c r="EJ29" i="8" s="1"/>
  <c r="EC29" i="8"/>
  <c r="AF29" i="8"/>
  <c r="AE29" i="8"/>
  <c r="EE17" i="8"/>
  <c r="EJ17" i="8" s="1"/>
  <c r="EC17" i="8"/>
  <c r="AF17" i="8"/>
  <c r="AE17" i="8"/>
  <c r="EE5" i="8"/>
  <c r="EJ5" i="8" s="1"/>
  <c r="EC5" i="8"/>
  <c r="AF5" i="8"/>
  <c r="AE5" i="8"/>
  <c r="EE437" i="8"/>
  <c r="EJ437" i="8" s="1"/>
  <c r="EC437" i="8"/>
  <c r="AF437" i="8"/>
  <c r="AE437" i="8"/>
  <c r="EE317" i="8"/>
  <c r="EJ317" i="8" s="1"/>
  <c r="EC317" i="8"/>
  <c r="AF317" i="8"/>
  <c r="AE317" i="8"/>
  <c r="EE484" i="8"/>
  <c r="EJ484" i="8" s="1"/>
  <c r="EC484" i="8"/>
  <c r="AF484" i="8"/>
  <c r="AE484" i="8"/>
  <c r="EE460" i="8"/>
  <c r="EJ460" i="8" s="1"/>
  <c r="EC460" i="8"/>
  <c r="AF460" i="8"/>
  <c r="AE460" i="8"/>
  <c r="EE448" i="8"/>
  <c r="EJ448" i="8" s="1"/>
  <c r="EC448" i="8"/>
  <c r="AF448" i="8"/>
  <c r="AE448" i="8"/>
  <c r="EE436" i="8"/>
  <c r="EJ436" i="8" s="1"/>
  <c r="EC436" i="8"/>
  <c r="AF436" i="8"/>
  <c r="AE436" i="8"/>
  <c r="EE424" i="8"/>
  <c r="EJ424" i="8" s="1"/>
  <c r="EC424" i="8"/>
  <c r="AF424" i="8"/>
  <c r="AE424" i="8"/>
  <c r="EE412" i="8"/>
  <c r="EJ412" i="8" s="1"/>
  <c r="EC412" i="8"/>
  <c r="AF412" i="8"/>
  <c r="AE412" i="8"/>
  <c r="EE400" i="8"/>
  <c r="EJ400" i="8" s="1"/>
  <c r="EC400" i="8"/>
  <c r="AF400" i="8"/>
  <c r="AE400" i="8"/>
  <c r="EE388" i="8"/>
  <c r="EJ388" i="8" s="1"/>
  <c r="EC388" i="8"/>
  <c r="AF388" i="8"/>
  <c r="AE388" i="8"/>
  <c r="EE376" i="8"/>
  <c r="EJ376" i="8" s="1"/>
  <c r="EC376" i="8"/>
  <c r="AF376" i="8"/>
  <c r="AE376" i="8"/>
  <c r="EE364" i="8"/>
  <c r="EJ364" i="8" s="1"/>
  <c r="EC364" i="8"/>
  <c r="AF364" i="8"/>
  <c r="AE364" i="8"/>
  <c r="EE352" i="8"/>
  <c r="EJ352" i="8" s="1"/>
  <c r="EC352" i="8"/>
  <c r="AF352" i="8"/>
  <c r="AE352" i="8"/>
  <c r="EE340" i="8"/>
  <c r="EJ340" i="8" s="1"/>
  <c r="EC340" i="8"/>
  <c r="AF340" i="8"/>
  <c r="AE340" i="8"/>
  <c r="EE328" i="8"/>
  <c r="EJ328" i="8" s="1"/>
  <c r="EC328" i="8"/>
  <c r="AF328" i="8"/>
  <c r="AE328" i="8"/>
  <c r="EE316" i="8"/>
  <c r="EJ316" i="8" s="1"/>
  <c r="EC316" i="8"/>
  <c r="AF316" i="8"/>
  <c r="AE316" i="8"/>
  <c r="EE304" i="8"/>
  <c r="EJ304" i="8" s="1"/>
  <c r="EC304" i="8"/>
  <c r="AF304" i="8"/>
  <c r="AE304" i="8"/>
  <c r="EE292" i="8"/>
  <c r="EJ292" i="8" s="1"/>
  <c r="EC292" i="8"/>
  <c r="AF292" i="8"/>
  <c r="AE292" i="8"/>
  <c r="EE280" i="8"/>
  <c r="EJ280" i="8" s="1"/>
  <c r="EC280" i="8"/>
  <c r="AF280" i="8"/>
  <c r="AE280" i="8"/>
  <c r="EE268" i="8"/>
  <c r="EJ268" i="8" s="1"/>
  <c r="EC268" i="8"/>
  <c r="AF268" i="8"/>
  <c r="AE268" i="8"/>
  <c r="EE256" i="8"/>
  <c r="EJ256" i="8" s="1"/>
  <c r="EC256" i="8"/>
  <c r="AF256" i="8"/>
  <c r="AE256" i="8"/>
  <c r="EE244" i="8"/>
  <c r="EJ244" i="8" s="1"/>
  <c r="EC244" i="8"/>
  <c r="AF244" i="8"/>
  <c r="AE244" i="8"/>
  <c r="EE232" i="8"/>
  <c r="EJ232" i="8" s="1"/>
  <c r="EC232" i="8"/>
  <c r="AF232" i="8"/>
  <c r="AE232" i="8"/>
  <c r="EE220" i="8"/>
  <c r="EJ220" i="8" s="1"/>
  <c r="EC220" i="8"/>
  <c r="AF220" i="8"/>
  <c r="AE220" i="8"/>
  <c r="EE208" i="8"/>
  <c r="EJ208" i="8" s="1"/>
  <c r="EC208" i="8"/>
  <c r="AF208" i="8"/>
  <c r="AE208" i="8"/>
  <c r="EE196" i="8"/>
  <c r="EJ196" i="8" s="1"/>
  <c r="EC196" i="8"/>
  <c r="AF196" i="8"/>
  <c r="AE196" i="8"/>
  <c r="EE184" i="8"/>
  <c r="EJ184" i="8" s="1"/>
  <c r="EC184" i="8"/>
  <c r="AF184" i="8"/>
  <c r="AE184" i="8"/>
  <c r="EE172" i="8"/>
  <c r="EJ172" i="8" s="1"/>
  <c r="EC172" i="8"/>
  <c r="AF172" i="8"/>
  <c r="AE172" i="8"/>
  <c r="EE160" i="8"/>
  <c r="EJ160" i="8" s="1"/>
  <c r="EC160" i="8"/>
  <c r="AF160" i="8"/>
  <c r="AE160" i="8"/>
  <c r="EE148" i="8"/>
  <c r="EJ148" i="8" s="1"/>
  <c r="EC148" i="8"/>
  <c r="AF148" i="8"/>
  <c r="AE148" i="8"/>
  <c r="EE136" i="8"/>
  <c r="EJ136" i="8" s="1"/>
  <c r="EC136" i="8"/>
  <c r="AF136" i="8"/>
  <c r="AE136" i="8"/>
  <c r="EE124" i="8"/>
  <c r="EJ124" i="8" s="1"/>
  <c r="EC124" i="8"/>
  <c r="AF124" i="8"/>
  <c r="AE124" i="8"/>
  <c r="EE112" i="8"/>
  <c r="EJ112" i="8" s="1"/>
  <c r="EC112" i="8"/>
  <c r="AF112" i="8"/>
  <c r="AE112" i="8"/>
  <c r="EE100" i="8"/>
  <c r="EJ100" i="8" s="1"/>
  <c r="EC100" i="8"/>
  <c r="AF100" i="8"/>
  <c r="AE100" i="8"/>
  <c r="EE88" i="8"/>
  <c r="EJ88" i="8" s="1"/>
  <c r="EC88" i="8"/>
  <c r="AF88" i="8"/>
  <c r="AE88" i="8"/>
  <c r="EE76" i="8"/>
  <c r="EJ76" i="8" s="1"/>
  <c r="EC76" i="8"/>
  <c r="AF76" i="8"/>
  <c r="AE76" i="8"/>
  <c r="EE64" i="8"/>
  <c r="EJ64" i="8" s="1"/>
  <c r="EC64" i="8"/>
  <c r="AF64" i="8"/>
  <c r="AE64" i="8"/>
  <c r="EE52" i="8"/>
  <c r="EJ52" i="8" s="1"/>
  <c r="EC52" i="8"/>
  <c r="AE52" i="8"/>
  <c r="AF52" i="8"/>
  <c r="EE40" i="8"/>
  <c r="EJ40" i="8" s="1"/>
  <c r="EC40" i="8"/>
  <c r="AE40" i="8"/>
  <c r="AF40" i="8"/>
  <c r="EE28" i="8"/>
  <c r="EJ28" i="8" s="1"/>
  <c r="EC28" i="8"/>
  <c r="AF28" i="8"/>
  <c r="AE28" i="8"/>
  <c r="EE16" i="8"/>
  <c r="EJ16" i="8" s="1"/>
  <c r="EC16" i="8"/>
  <c r="AF16" i="8"/>
  <c r="AE16" i="8"/>
  <c r="EE508" i="8"/>
  <c r="EJ508" i="8" s="1"/>
  <c r="EC508" i="8"/>
  <c r="AF508" i="8"/>
  <c r="AE508" i="8"/>
  <c r="EE401" i="8"/>
  <c r="EJ401" i="8" s="1"/>
  <c r="EC401" i="8"/>
  <c r="AF401" i="8"/>
  <c r="AE401" i="8"/>
  <c r="EE505" i="8"/>
  <c r="EJ505" i="8" s="1"/>
  <c r="EC505" i="8"/>
  <c r="AF505" i="8"/>
  <c r="AE505" i="8"/>
  <c r="EE472" i="8"/>
  <c r="EJ472" i="8" s="1"/>
  <c r="EC472" i="8"/>
  <c r="AF472" i="8"/>
  <c r="AE472" i="8"/>
  <c r="EE504" i="8"/>
  <c r="EJ504" i="8" s="1"/>
  <c r="EC504" i="8"/>
  <c r="AF504" i="8"/>
  <c r="AE504" i="8"/>
  <c r="EE494" i="8"/>
  <c r="EJ494" i="8" s="1"/>
  <c r="EC494" i="8"/>
  <c r="AF494" i="8"/>
  <c r="AE494" i="8"/>
  <c r="EE483" i="8"/>
  <c r="EJ483" i="8" s="1"/>
  <c r="EC483" i="8"/>
  <c r="AF483" i="8"/>
  <c r="AE483" i="8"/>
  <c r="EE471" i="8"/>
  <c r="EJ471" i="8" s="1"/>
  <c r="EC471" i="8"/>
  <c r="AF471" i="8"/>
  <c r="AE471" i="8"/>
  <c r="EE459" i="8"/>
  <c r="EJ459" i="8" s="1"/>
  <c r="EC459" i="8"/>
  <c r="AF459" i="8"/>
  <c r="AE459" i="8"/>
  <c r="EE447" i="8"/>
  <c r="EJ447" i="8" s="1"/>
  <c r="EC447" i="8"/>
  <c r="AF447" i="8"/>
  <c r="AE447" i="8"/>
  <c r="EE435" i="8"/>
  <c r="EJ435" i="8" s="1"/>
  <c r="EC435" i="8"/>
  <c r="AF435" i="8"/>
  <c r="AE435" i="8"/>
  <c r="EE423" i="8"/>
  <c r="EJ423" i="8" s="1"/>
  <c r="EC423" i="8"/>
  <c r="AF423" i="8"/>
  <c r="AE423" i="8"/>
  <c r="EE411" i="8"/>
  <c r="EJ411" i="8" s="1"/>
  <c r="EC411" i="8"/>
  <c r="AF411" i="8"/>
  <c r="AE411" i="8"/>
  <c r="EE399" i="8"/>
  <c r="EJ399" i="8" s="1"/>
  <c r="EC399" i="8"/>
  <c r="AF399" i="8"/>
  <c r="AE399" i="8"/>
  <c r="EE387" i="8"/>
  <c r="EJ387" i="8" s="1"/>
  <c r="EC387" i="8"/>
  <c r="AF387" i="8"/>
  <c r="AE387" i="8"/>
  <c r="EE375" i="8"/>
  <c r="EJ375" i="8" s="1"/>
  <c r="EC375" i="8"/>
  <c r="AF375" i="8"/>
  <c r="AE375" i="8"/>
  <c r="EE363" i="8"/>
  <c r="EJ363" i="8" s="1"/>
  <c r="EC363" i="8"/>
  <c r="AF363" i="8"/>
  <c r="AE363" i="8"/>
  <c r="EE351" i="8"/>
  <c r="EJ351" i="8" s="1"/>
  <c r="EC351" i="8"/>
  <c r="AF351" i="8"/>
  <c r="AE351" i="8"/>
  <c r="EE339" i="8"/>
  <c r="EJ339" i="8" s="1"/>
  <c r="EC339" i="8"/>
  <c r="AF339" i="8"/>
  <c r="AE339" i="8"/>
  <c r="EE327" i="8"/>
  <c r="EJ327" i="8" s="1"/>
  <c r="EC327" i="8"/>
  <c r="AF327" i="8"/>
  <c r="AE327" i="8"/>
  <c r="EE315" i="8"/>
  <c r="EJ315" i="8" s="1"/>
  <c r="EC315" i="8"/>
  <c r="AF315" i="8"/>
  <c r="AE315" i="8"/>
  <c r="EE303" i="8"/>
  <c r="EJ303" i="8" s="1"/>
  <c r="EC303" i="8"/>
  <c r="AF303" i="8"/>
  <c r="AE303" i="8"/>
  <c r="EE291" i="8"/>
  <c r="EJ291" i="8" s="1"/>
  <c r="EC291" i="8"/>
  <c r="AF291" i="8"/>
  <c r="AE291" i="8"/>
  <c r="EE279" i="8"/>
  <c r="EJ279" i="8" s="1"/>
  <c r="EC279" i="8"/>
  <c r="AF279" i="8"/>
  <c r="AE279" i="8"/>
  <c r="EE267" i="8"/>
  <c r="EJ267" i="8" s="1"/>
  <c r="EC267" i="8"/>
  <c r="AF267" i="8"/>
  <c r="AE267" i="8"/>
  <c r="EE255" i="8"/>
  <c r="EJ255" i="8" s="1"/>
  <c r="EC255" i="8"/>
  <c r="AF255" i="8"/>
  <c r="AE255" i="8"/>
  <c r="EE243" i="8"/>
  <c r="EJ243" i="8" s="1"/>
  <c r="EC243" i="8"/>
  <c r="AF243" i="8"/>
  <c r="AE243" i="8"/>
  <c r="EE231" i="8"/>
  <c r="EJ231" i="8" s="1"/>
  <c r="EC231" i="8"/>
  <c r="AF231" i="8"/>
  <c r="AE231" i="8"/>
  <c r="EE219" i="8"/>
  <c r="EJ219" i="8" s="1"/>
  <c r="EC219" i="8"/>
  <c r="AF219" i="8"/>
  <c r="AE219" i="8"/>
  <c r="EE207" i="8"/>
  <c r="EJ207" i="8" s="1"/>
  <c r="EC207" i="8"/>
  <c r="AF207" i="8"/>
  <c r="AE207" i="8"/>
  <c r="EE195" i="8"/>
  <c r="EJ195" i="8" s="1"/>
  <c r="EC195" i="8"/>
  <c r="AF195" i="8"/>
  <c r="AE195" i="8"/>
  <c r="EE183" i="8"/>
  <c r="EJ183" i="8" s="1"/>
  <c r="EC183" i="8"/>
  <c r="AF183" i="8"/>
  <c r="AE183" i="8"/>
  <c r="EE171" i="8"/>
  <c r="EJ171" i="8" s="1"/>
  <c r="EC171" i="8"/>
  <c r="AF171" i="8"/>
  <c r="AE171" i="8"/>
  <c r="EE159" i="8"/>
  <c r="EJ159" i="8" s="1"/>
  <c r="EC159" i="8"/>
  <c r="AF159" i="8"/>
  <c r="AE159" i="8"/>
  <c r="EE147" i="8"/>
  <c r="EJ147" i="8" s="1"/>
  <c r="EC147" i="8"/>
  <c r="AF147" i="8"/>
  <c r="AE147" i="8"/>
  <c r="EE135" i="8"/>
  <c r="EJ135" i="8" s="1"/>
  <c r="EC135" i="8"/>
  <c r="AF135" i="8"/>
  <c r="AE135" i="8"/>
  <c r="EE123" i="8"/>
  <c r="EJ123" i="8" s="1"/>
  <c r="EC123" i="8"/>
  <c r="AF123" i="8"/>
  <c r="AE123" i="8"/>
  <c r="EE111" i="8"/>
  <c r="EJ111" i="8" s="1"/>
  <c r="EC111" i="8"/>
  <c r="AF111" i="8"/>
  <c r="AE111" i="8"/>
  <c r="EE99" i="8"/>
  <c r="EJ99" i="8" s="1"/>
  <c r="EC99" i="8"/>
  <c r="AF99" i="8"/>
  <c r="AE99" i="8"/>
  <c r="EE87" i="8"/>
  <c r="EJ87" i="8" s="1"/>
  <c r="EC87" i="8"/>
  <c r="AF87" i="8"/>
  <c r="AE87" i="8"/>
  <c r="EE75" i="8"/>
  <c r="EJ75" i="8" s="1"/>
  <c r="EC75" i="8"/>
  <c r="AF75" i="8"/>
  <c r="AE75" i="8"/>
  <c r="EE63" i="8"/>
  <c r="EJ63" i="8" s="1"/>
  <c r="EC63" i="8"/>
  <c r="AF63" i="8"/>
  <c r="AE63" i="8"/>
  <c r="EE51" i="8"/>
  <c r="EJ51" i="8" s="1"/>
  <c r="EC51" i="8"/>
  <c r="AE51" i="8"/>
  <c r="AF51" i="8"/>
  <c r="EE39" i="8"/>
  <c r="EJ39" i="8" s="1"/>
  <c r="EC39" i="8"/>
  <c r="AE39" i="8"/>
  <c r="AF39" i="8"/>
  <c r="EE27" i="8"/>
  <c r="EJ27" i="8" s="1"/>
  <c r="EC27" i="8"/>
  <c r="AE27" i="8"/>
  <c r="AF27" i="8"/>
  <c r="EE15" i="8"/>
  <c r="EJ15" i="8" s="1"/>
  <c r="EC15" i="8"/>
  <c r="AF15" i="8"/>
  <c r="AE15" i="8"/>
  <c r="EE449" i="8"/>
  <c r="EJ449" i="8" s="1"/>
  <c r="EC449" i="8"/>
  <c r="AF449" i="8"/>
  <c r="AE449" i="8"/>
  <c r="EE329" i="8"/>
  <c r="EJ329" i="8" s="1"/>
  <c r="EC329" i="8"/>
  <c r="AF329" i="8"/>
  <c r="AE329" i="8"/>
  <c r="EC503" i="8"/>
  <c r="EE503" i="8"/>
  <c r="EJ503" i="8" s="1"/>
  <c r="AE503" i="8"/>
  <c r="AF503" i="8"/>
  <c r="EE493" i="8"/>
  <c r="EJ493" i="8" s="1"/>
  <c r="EC493" i="8"/>
  <c r="AF493" i="8"/>
  <c r="AE493" i="8"/>
  <c r="EE482" i="8"/>
  <c r="EJ482" i="8" s="1"/>
  <c r="EC482" i="8"/>
  <c r="AF482" i="8"/>
  <c r="AE482" i="8"/>
  <c r="EE470" i="8"/>
  <c r="EJ470" i="8" s="1"/>
  <c r="EC470" i="8"/>
  <c r="AF470" i="8"/>
  <c r="AE470" i="8"/>
  <c r="EE458" i="8"/>
  <c r="EJ458" i="8" s="1"/>
  <c r="EC458" i="8"/>
  <c r="AF458" i="8"/>
  <c r="AE458" i="8"/>
  <c r="EE446" i="8"/>
  <c r="EJ446" i="8" s="1"/>
  <c r="EC446" i="8"/>
  <c r="AF446" i="8"/>
  <c r="AE446" i="8"/>
  <c r="EE434" i="8"/>
  <c r="EJ434" i="8" s="1"/>
  <c r="EC434" i="8"/>
  <c r="AF434" i="8"/>
  <c r="AE434" i="8"/>
  <c r="EE422" i="8"/>
  <c r="EJ422" i="8" s="1"/>
  <c r="EC422" i="8"/>
  <c r="AF422" i="8"/>
  <c r="AE422" i="8"/>
  <c r="EE410" i="8"/>
  <c r="EJ410" i="8" s="1"/>
  <c r="EC410" i="8"/>
  <c r="AF410" i="8"/>
  <c r="AE410" i="8"/>
  <c r="EE398" i="8"/>
  <c r="EJ398" i="8" s="1"/>
  <c r="EC398" i="8"/>
  <c r="AF398" i="8"/>
  <c r="AE398" i="8"/>
  <c r="EE386" i="8"/>
  <c r="EJ386" i="8" s="1"/>
  <c r="EC386" i="8"/>
  <c r="AF386" i="8"/>
  <c r="AE386" i="8"/>
  <c r="EE374" i="8"/>
  <c r="EJ374" i="8" s="1"/>
  <c r="EC374" i="8"/>
  <c r="AF374" i="8"/>
  <c r="AE374" i="8"/>
  <c r="EE362" i="8"/>
  <c r="EJ362" i="8" s="1"/>
  <c r="EC362" i="8"/>
  <c r="AF362" i="8"/>
  <c r="AE362" i="8"/>
  <c r="EE350" i="8"/>
  <c r="EJ350" i="8" s="1"/>
  <c r="EC350" i="8"/>
  <c r="AF350" i="8"/>
  <c r="AE350" i="8"/>
  <c r="EE338" i="8"/>
  <c r="EJ338" i="8" s="1"/>
  <c r="EC338" i="8"/>
  <c r="AF338" i="8"/>
  <c r="AE338" i="8"/>
  <c r="EE326" i="8"/>
  <c r="EJ326" i="8" s="1"/>
  <c r="EC326" i="8"/>
  <c r="AF326" i="8"/>
  <c r="AE326" i="8"/>
  <c r="EE314" i="8"/>
  <c r="EJ314" i="8" s="1"/>
  <c r="EC314" i="8"/>
  <c r="AF314" i="8"/>
  <c r="AE314" i="8"/>
  <c r="EE302" i="8"/>
  <c r="EJ302" i="8" s="1"/>
  <c r="EC302" i="8"/>
  <c r="AF302" i="8"/>
  <c r="AE302" i="8"/>
  <c r="EE290" i="8"/>
  <c r="EJ290" i="8" s="1"/>
  <c r="EC290" i="8"/>
  <c r="AF290" i="8"/>
  <c r="AE290" i="8"/>
  <c r="EE278" i="8"/>
  <c r="EJ278" i="8" s="1"/>
  <c r="EC278" i="8"/>
  <c r="AF278" i="8"/>
  <c r="AE278" i="8"/>
  <c r="EE266" i="8"/>
  <c r="EJ266" i="8" s="1"/>
  <c r="EC266" i="8"/>
  <c r="AF266" i="8"/>
  <c r="AE266" i="8"/>
  <c r="EE254" i="8"/>
  <c r="EJ254" i="8" s="1"/>
  <c r="EC254" i="8"/>
  <c r="AF254" i="8"/>
  <c r="AE254" i="8"/>
  <c r="EE242" i="8"/>
  <c r="EJ242" i="8" s="1"/>
  <c r="EC242" i="8"/>
  <c r="AF242" i="8"/>
  <c r="AE242" i="8"/>
  <c r="EE230" i="8"/>
  <c r="EJ230" i="8" s="1"/>
  <c r="EC230" i="8"/>
  <c r="AF230" i="8"/>
  <c r="AE230" i="8"/>
  <c r="EE218" i="8"/>
  <c r="EJ218" i="8" s="1"/>
  <c r="EC218" i="8"/>
  <c r="AF218" i="8"/>
  <c r="AE218" i="8"/>
  <c r="EE206" i="8"/>
  <c r="EJ206" i="8" s="1"/>
  <c r="EC206" i="8"/>
  <c r="AF206" i="8"/>
  <c r="AE206" i="8"/>
  <c r="EE194" i="8"/>
  <c r="EJ194" i="8" s="1"/>
  <c r="EC194" i="8"/>
  <c r="AF194" i="8"/>
  <c r="AE194" i="8"/>
  <c r="EE182" i="8"/>
  <c r="EJ182" i="8" s="1"/>
  <c r="EC182" i="8"/>
  <c r="AF182" i="8"/>
  <c r="AE182" i="8"/>
  <c r="EE170" i="8"/>
  <c r="EJ170" i="8" s="1"/>
  <c r="EC170" i="8"/>
  <c r="AF170" i="8"/>
  <c r="AE170" i="8"/>
  <c r="EE158" i="8"/>
  <c r="EJ158" i="8" s="1"/>
  <c r="EC158" i="8"/>
  <c r="AF158" i="8"/>
  <c r="AE158" i="8"/>
  <c r="EE146" i="8"/>
  <c r="EJ146" i="8" s="1"/>
  <c r="EC146" i="8"/>
  <c r="AF146" i="8"/>
  <c r="AE146" i="8"/>
  <c r="EE134" i="8"/>
  <c r="EJ134" i="8" s="1"/>
  <c r="EC134" i="8"/>
  <c r="AF134" i="8"/>
  <c r="AE134" i="8"/>
  <c r="EE122" i="8"/>
  <c r="EJ122" i="8" s="1"/>
  <c r="EC122" i="8"/>
  <c r="AF122" i="8"/>
  <c r="AE122" i="8"/>
  <c r="EE110" i="8"/>
  <c r="EJ110" i="8" s="1"/>
  <c r="EC110" i="8"/>
  <c r="AF110" i="8"/>
  <c r="AE110" i="8"/>
  <c r="EE98" i="8"/>
  <c r="EJ98" i="8" s="1"/>
  <c r="EC98" i="8"/>
  <c r="AF98" i="8"/>
  <c r="AE98" i="8"/>
  <c r="EE86" i="8"/>
  <c r="EJ86" i="8" s="1"/>
  <c r="EC86" i="8"/>
  <c r="AF86" i="8"/>
  <c r="AE86" i="8"/>
  <c r="EE74" i="8"/>
  <c r="EJ74" i="8" s="1"/>
  <c r="EC74" i="8"/>
  <c r="AF74" i="8"/>
  <c r="AE74" i="8"/>
  <c r="EE62" i="8"/>
  <c r="EJ62" i="8" s="1"/>
  <c r="EC62" i="8"/>
  <c r="AF62" i="8"/>
  <c r="AE62" i="8"/>
  <c r="EE50" i="8"/>
  <c r="EJ50" i="8" s="1"/>
  <c r="EC50" i="8"/>
  <c r="AE50" i="8"/>
  <c r="AF50" i="8"/>
  <c r="EE38" i="8"/>
  <c r="EJ38" i="8" s="1"/>
  <c r="EC38" i="8"/>
  <c r="AE38" i="8"/>
  <c r="AF38" i="8"/>
  <c r="EE26" i="8"/>
  <c r="EJ26" i="8" s="1"/>
  <c r="EC26" i="8"/>
  <c r="AE26" i="8"/>
  <c r="AF26" i="8"/>
  <c r="EE14" i="8"/>
  <c r="EJ14" i="8" s="1"/>
  <c r="EC14" i="8"/>
  <c r="AE14" i="8"/>
  <c r="AF14" i="8"/>
  <c r="EE506" i="8"/>
  <c r="EJ506" i="8" s="1"/>
  <c r="EC506" i="8"/>
  <c r="AF506" i="8"/>
  <c r="AE506" i="8"/>
  <c r="EE495" i="8"/>
  <c r="EJ495" i="8" s="1"/>
  <c r="EC495" i="8"/>
  <c r="AF495" i="8"/>
  <c r="AE495" i="8"/>
  <c r="EE389" i="8"/>
  <c r="EJ389" i="8" s="1"/>
  <c r="EC389" i="8"/>
  <c r="AF389" i="8"/>
  <c r="AE389" i="8"/>
  <c r="EE502" i="8"/>
  <c r="EJ502" i="8" s="1"/>
  <c r="EC502" i="8"/>
  <c r="AE502" i="8"/>
  <c r="AF502" i="8"/>
  <c r="EC492" i="8"/>
  <c r="EE492" i="8"/>
  <c r="EJ492" i="8" s="1"/>
  <c r="AF492" i="8"/>
  <c r="AE492" i="8"/>
  <c r="EE481" i="8"/>
  <c r="EJ481" i="8" s="1"/>
  <c r="EC481" i="8"/>
  <c r="AF481" i="8"/>
  <c r="AE481" i="8"/>
  <c r="EE469" i="8"/>
  <c r="EJ469" i="8" s="1"/>
  <c r="EC469" i="8"/>
  <c r="AF469" i="8"/>
  <c r="AE469" i="8"/>
  <c r="EE457" i="8"/>
  <c r="EJ457" i="8" s="1"/>
  <c r="EC457" i="8"/>
  <c r="AF457" i="8"/>
  <c r="AE457" i="8"/>
  <c r="EE445" i="8"/>
  <c r="EJ445" i="8" s="1"/>
  <c r="EC445" i="8"/>
  <c r="AF445" i="8"/>
  <c r="AE445" i="8"/>
  <c r="EE433" i="8"/>
  <c r="EJ433" i="8" s="1"/>
  <c r="EC433" i="8"/>
  <c r="AF433" i="8"/>
  <c r="AE433" i="8"/>
  <c r="EE421" i="8"/>
  <c r="EJ421" i="8" s="1"/>
  <c r="EC421" i="8"/>
  <c r="AF421" i="8"/>
  <c r="AE421" i="8"/>
  <c r="EE409" i="8"/>
  <c r="EJ409" i="8" s="1"/>
  <c r="EC409" i="8"/>
  <c r="AF409" i="8"/>
  <c r="AE409" i="8"/>
  <c r="EE397" i="8"/>
  <c r="EJ397" i="8" s="1"/>
  <c r="EC397" i="8"/>
  <c r="AF397" i="8"/>
  <c r="AE397" i="8"/>
  <c r="EE385" i="8"/>
  <c r="EJ385" i="8" s="1"/>
  <c r="EC385" i="8"/>
  <c r="AF385" i="8"/>
  <c r="AE385" i="8"/>
  <c r="EE373" i="8"/>
  <c r="EJ373" i="8" s="1"/>
  <c r="EC373" i="8"/>
  <c r="AF373" i="8"/>
  <c r="AE373" i="8"/>
  <c r="EE361" i="8"/>
  <c r="EJ361" i="8" s="1"/>
  <c r="EC361" i="8"/>
  <c r="AF361" i="8"/>
  <c r="AE361" i="8"/>
  <c r="EE349" i="8"/>
  <c r="EJ349" i="8" s="1"/>
  <c r="EC349" i="8"/>
  <c r="AF349" i="8"/>
  <c r="AE349" i="8"/>
  <c r="EE337" i="8"/>
  <c r="EJ337" i="8" s="1"/>
  <c r="EC337" i="8"/>
  <c r="AF337" i="8"/>
  <c r="AE337" i="8"/>
  <c r="EE325" i="8"/>
  <c r="EJ325" i="8" s="1"/>
  <c r="EC325" i="8"/>
  <c r="AF325" i="8"/>
  <c r="AE325" i="8"/>
  <c r="EE313" i="8"/>
  <c r="EJ313" i="8" s="1"/>
  <c r="EC313" i="8"/>
  <c r="AF313" i="8"/>
  <c r="AE313" i="8"/>
  <c r="EE301" i="8"/>
  <c r="EJ301" i="8" s="1"/>
  <c r="EC301" i="8"/>
  <c r="AF301" i="8"/>
  <c r="AE301" i="8"/>
  <c r="EE289" i="8"/>
  <c r="EJ289" i="8" s="1"/>
  <c r="EC289" i="8"/>
  <c r="AF289" i="8"/>
  <c r="AE289" i="8"/>
  <c r="EE277" i="8"/>
  <c r="EJ277" i="8" s="1"/>
  <c r="EC277" i="8"/>
  <c r="AF277" i="8"/>
  <c r="AE277" i="8"/>
  <c r="EE265" i="8"/>
  <c r="EJ265" i="8" s="1"/>
  <c r="EC265" i="8"/>
  <c r="AF265" i="8"/>
  <c r="AE265" i="8"/>
  <c r="EE253" i="8"/>
  <c r="EJ253" i="8" s="1"/>
  <c r="EC253" i="8"/>
  <c r="AF253" i="8"/>
  <c r="AE253" i="8"/>
  <c r="EE241" i="8"/>
  <c r="EJ241" i="8" s="1"/>
  <c r="EC241" i="8"/>
  <c r="AF241" i="8"/>
  <c r="AE241" i="8"/>
  <c r="EE229" i="8"/>
  <c r="EJ229" i="8" s="1"/>
  <c r="EC229" i="8"/>
  <c r="AF229" i="8"/>
  <c r="AE229" i="8"/>
  <c r="EE217" i="8"/>
  <c r="EJ217" i="8" s="1"/>
  <c r="EC217" i="8"/>
  <c r="AF217" i="8"/>
  <c r="AE217" i="8"/>
  <c r="EE205" i="8"/>
  <c r="EJ205" i="8" s="1"/>
  <c r="EC205" i="8"/>
  <c r="AF205" i="8"/>
  <c r="AE205" i="8"/>
  <c r="EE193" i="8"/>
  <c r="EJ193" i="8" s="1"/>
  <c r="EC193" i="8"/>
  <c r="AF193" i="8"/>
  <c r="AE193" i="8"/>
  <c r="EE181" i="8"/>
  <c r="EJ181" i="8" s="1"/>
  <c r="EC181" i="8"/>
  <c r="AF181" i="8"/>
  <c r="AE181" i="8"/>
  <c r="EE169" i="8"/>
  <c r="EJ169" i="8" s="1"/>
  <c r="EC169" i="8"/>
  <c r="AF169" i="8"/>
  <c r="AE169" i="8"/>
  <c r="EE157" i="8"/>
  <c r="EJ157" i="8" s="1"/>
  <c r="EC157" i="8"/>
  <c r="AF157" i="8"/>
  <c r="AE157" i="8"/>
  <c r="EE145" i="8"/>
  <c r="EJ145" i="8" s="1"/>
  <c r="EC145" i="8"/>
  <c r="AF145" i="8"/>
  <c r="AE145" i="8"/>
  <c r="EE133" i="8"/>
  <c r="EJ133" i="8" s="1"/>
  <c r="EC133" i="8"/>
  <c r="AF133" i="8"/>
  <c r="AE133" i="8"/>
  <c r="EE121" i="8"/>
  <c r="EJ121" i="8" s="1"/>
  <c r="EC121" i="8"/>
  <c r="AF121" i="8"/>
  <c r="AE121" i="8"/>
  <c r="EE109" i="8"/>
  <c r="EJ109" i="8" s="1"/>
  <c r="EC109" i="8"/>
  <c r="AF109" i="8"/>
  <c r="AE109" i="8"/>
  <c r="EE97" i="8"/>
  <c r="EJ97" i="8" s="1"/>
  <c r="EC97" i="8"/>
  <c r="AF97" i="8"/>
  <c r="AE97" i="8"/>
  <c r="EE85" i="8"/>
  <c r="EJ85" i="8" s="1"/>
  <c r="EC85" i="8"/>
  <c r="AF85" i="8"/>
  <c r="AE85" i="8"/>
  <c r="EE73" i="8"/>
  <c r="EJ73" i="8" s="1"/>
  <c r="EC73" i="8"/>
  <c r="AF73" i="8"/>
  <c r="AE73" i="8"/>
  <c r="EE61" i="8"/>
  <c r="EJ61" i="8" s="1"/>
  <c r="EC61" i="8"/>
  <c r="AF61" i="8"/>
  <c r="AE61" i="8"/>
  <c r="EE49" i="8"/>
  <c r="EJ49" i="8" s="1"/>
  <c r="EC49" i="8"/>
  <c r="AF49" i="8"/>
  <c r="AE49" i="8"/>
  <c r="EE37" i="8"/>
  <c r="EJ37" i="8" s="1"/>
  <c r="EC37" i="8"/>
  <c r="AF37" i="8"/>
  <c r="AE37" i="8"/>
  <c r="EE25" i="8"/>
  <c r="EJ25" i="8" s="1"/>
  <c r="EC25" i="8"/>
  <c r="AF25" i="8"/>
  <c r="AE25" i="8"/>
  <c r="EE13" i="8"/>
  <c r="EJ13" i="8" s="1"/>
  <c r="EC13" i="8"/>
  <c r="AF13" i="8"/>
  <c r="AE13" i="8"/>
  <c r="EE485" i="8"/>
  <c r="EJ485" i="8" s="1"/>
  <c r="EC485" i="8"/>
  <c r="AF485" i="8"/>
  <c r="AE485" i="8"/>
  <c r="EE377" i="8"/>
  <c r="EJ377" i="8" s="1"/>
  <c r="EC377" i="8"/>
  <c r="AF377" i="8"/>
  <c r="AE377" i="8"/>
  <c r="EE512" i="8"/>
  <c r="EJ512" i="8" s="1"/>
  <c r="EC512" i="8"/>
  <c r="AE512" i="8"/>
  <c r="AF512" i="8"/>
  <c r="EC491" i="8"/>
  <c r="EE491" i="8"/>
  <c r="EJ491" i="8" s="1"/>
  <c r="AE491" i="8"/>
  <c r="AF491" i="8"/>
  <c r="EC480" i="8"/>
  <c r="EE480" i="8"/>
  <c r="EJ480" i="8" s="1"/>
  <c r="AF480" i="8"/>
  <c r="AE480" i="8"/>
  <c r="EC468" i="8"/>
  <c r="EE468" i="8"/>
  <c r="EJ468" i="8" s="1"/>
  <c r="AF468" i="8"/>
  <c r="AE468" i="8"/>
  <c r="EE456" i="8"/>
  <c r="EJ456" i="8" s="1"/>
  <c r="EC456" i="8"/>
  <c r="AF456" i="8"/>
  <c r="AE456" i="8"/>
  <c r="EE444" i="8"/>
  <c r="EJ444" i="8" s="1"/>
  <c r="EC444" i="8"/>
  <c r="AF444" i="8"/>
  <c r="AE444" i="8"/>
  <c r="EE432" i="8"/>
  <c r="EJ432" i="8" s="1"/>
  <c r="EC432" i="8"/>
  <c r="AF432" i="8"/>
  <c r="AE432" i="8"/>
  <c r="EC420" i="8"/>
  <c r="EE420" i="8"/>
  <c r="EJ420" i="8" s="1"/>
  <c r="AF420" i="8"/>
  <c r="AE420" i="8"/>
  <c r="EC408" i="8"/>
  <c r="EE408" i="8"/>
  <c r="EJ408" i="8" s="1"/>
  <c r="AF408" i="8"/>
  <c r="AE408" i="8"/>
  <c r="EC396" i="8"/>
  <c r="EE396" i="8"/>
  <c r="EJ396" i="8" s="1"/>
  <c r="AF396" i="8"/>
  <c r="AE396" i="8"/>
  <c r="EE384" i="8"/>
  <c r="EJ384" i="8" s="1"/>
  <c r="EC384" i="8"/>
  <c r="AF384" i="8"/>
  <c r="AE384" i="8"/>
  <c r="EE372" i="8"/>
  <c r="EJ372" i="8" s="1"/>
  <c r="EC372" i="8"/>
  <c r="AF372" i="8"/>
  <c r="AE372" i="8"/>
  <c r="EE360" i="8"/>
  <c r="EJ360" i="8" s="1"/>
  <c r="EC360" i="8"/>
  <c r="AF360" i="8"/>
  <c r="AE360" i="8"/>
  <c r="EC348" i="8"/>
  <c r="EE348" i="8"/>
  <c r="EJ348" i="8" s="1"/>
  <c r="AF348" i="8"/>
  <c r="AE348" i="8"/>
  <c r="EC336" i="8"/>
  <c r="EE336" i="8"/>
  <c r="EJ336" i="8" s="1"/>
  <c r="AF336" i="8"/>
  <c r="AE336" i="8"/>
  <c r="EC324" i="8"/>
  <c r="EE324" i="8"/>
  <c r="EJ324" i="8" s="1"/>
  <c r="AF324" i="8"/>
  <c r="AE324" i="8"/>
  <c r="EE312" i="8"/>
  <c r="EJ312" i="8" s="1"/>
  <c r="EC312" i="8"/>
  <c r="AF312" i="8"/>
  <c r="AE312" i="8"/>
  <c r="EE300" i="8"/>
  <c r="EJ300" i="8" s="1"/>
  <c r="EC300" i="8"/>
  <c r="AF300" i="8"/>
  <c r="AE300" i="8"/>
  <c r="EE288" i="8"/>
  <c r="EJ288" i="8" s="1"/>
  <c r="EC288" i="8"/>
  <c r="AF288" i="8"/>
  <c r="AE288" i="8"/>
  <c r="EC276" i="8"/>
  <c r="EE276" i="8"/>
  <c r="EJ276" i="8" s="1"/>
  <c r="AF276" i="8"/>
  <c r="AE276" i="8"/>
  <c r="EC264" i="8"/>
  <c r="EE264" i="8"/>
  <c r="EJ264" i="8" s="1"/>
  <c r="AF264" i="8"/>
  <c r="AE264" i="8"/>
  <c r="EC252" i="8"/>
  <c r="EE252" i="8"/>
  <c r="EJ252" i="8" s="1"/>
  <c r="AF252" i="8"/>
  <c r="AE252" i="8"/>
  <c r="EE240" i="8"/>
  <c r="EJ240" i="8" s="1"/>
  <c r="EC240" i="8"/>
  <c r="AF240" i="8"/>
  <c r="AE240" i="8"/>
  <c r="EE228" i="8"/>
  <c r="EJ228" i="8" s="1"/>
  <c r="EC228" i="8"/>
  <c r="AF228" i="8"/>
  <c r="AE228" i="8"/>
  <c r="EE216" i="8"/>
  <c r="EJ216" i="8" s="1"/>
  <c r="EC216" i="8"/>
  <c r="AF216" i="8"/>
  <c r="AE216" i="8"/>
  <c r="EC204" i="8"/>
  <c r="EE204" i="8"/>
  <c r="EJ204" i="8" s="1"/>
  <c r="AF204" i="8"/>
  <c r="AE204" i="8"/>
  <c r="EC192" i="8"/>
  <c r="EE192" i="8"/>
  <c r="EJ192" i="8" s="1"/>
  <c r="AF192" i="8"/>
  <c r="AE192" i="8"/>
  <c r="EC180" i="8"/>
  <c r="EE180" i="8"/>
  <c r="EJ180" i="8" s="1"/>
  <c r="AF180" i="8"/>
  <c r="AE180" i="8"/>
  <c r="EE168" i="8"/>
  <c r="EJ168" i="8" s="1"/>
  <c r="EC168" i="8"/>
  <c r="AF168" i="8"/>
  <c r="AE168" i="8"/>
  <c r="EE156" i="8"/>
  <c r="EJ156" i="8" s="1"/>
  <c r="EC156" i="8"/>
  <c r="AF156" i="8"/>
  <c r="AE156" i="8"/>
  <c r="EE144" i="8"/>
  <c r="EJ144" i="8" s="1"/>
  <c r="EC144" i="8"/>
  <c r="AF144" i="8"/>
  <c r="AE144" i="8"/>
  <c r="EC132" i="8"/>
  <c r="EE132" i="8"/>
  <c r="EJ132" i="8" s="1"/>
  <c r="AF132" i="8"/>
  <c r="AE132" i="8"/>
  <c r="EC120" i="8"/>
  <c r="EE120" i="8"/>
  <c r="EJ120" i="8" s="1"/>
  <c r="AF120" i="8"/>
  <c r="AE120" i="8"/>
  <c r="EE108" i="8"/>
  <c r="EJ108" i="8" s="1"/>
  <c r="EC108" i="8"/>
  <c r="AF108" i="8"/>
  <c r="AE108" i="8"/>
  <c r="EE96" i="8"/>
  <c r="EJ96" i="8" s="1"/>
  <c r="EC96" i="8"/>
  <c r="AF96" i="8"/>
  <c r="AE96" i="8"/>
  <c r="EE84" i="8"/>
  <c r="EJ84" i="8" s="1"/>
  <c r="EC84" i="8"/>
  <c r="AF84" i="8"/>
  <c r="AE84" i="8"/>
  <c r="EE72" i="8"/>
  <c r="EJ72" i="8" s="1"/>
  <c r="EC72" i="8"/>
  <c r="AF72" i="8"/>
  <c r="AE72" i="8"/>
  <c r="EE60" i="8"/>
  <c r="EJ60" i="8" s="1"/>
  <c r="EC60" i="8"/>
  <c r="AE60" i="8"/>
  <c r="AF60" i="8"/>
  <c r="EE48" i="8"/>
  <c r="EJ48" i="8" s="1"/>
  <c r="EC48" i="8"/>
  <c r="AE48" i="8"/>
  <c r="AF48" i="8"/>
  <c r="EE36" i="8"/>
  <c r="EJ36" i="8" s="1"/>
  <c r="EC36" i="8"/>
  <c r="AE36" i="8"/>
  <c r="AF36" i="8"/>
  <c r="EE24" i="8"/>
  <c r="EJ24" i="8" s="1"/>
  <c r="EC24" i="8"/>
  <c r="AE24" i="8"/>
  <c r="AF24" i="8"/>
  <c r="EE12" i="8"/>
  <c r="EJ12" i="8" s="1"/>
  <c r="EC12" i="8"/>
  <c r="AE12" i="8"/>
  <c r="AF12" i="8"/>
  <c r="EE473" i="8"/>
  <c r="EJ473" i="8" s="1"/>
  <c r="EC473" i="8"/>
  <c r="AF473" i="8"/>
  <c r="AE473" i="8"/>
  <c r="EE365" i="8"/>
  <c r="EJ365" i="8" s="1"/>
  <c r="EC365" i="8"/>
  <c r="AF365" i="8"/>
  <c r="AE365" i="8"/>
  <c r="EE511" i="8"/>
  <c r="EJ511" i="8" s="1"/>
  <c r="EC511" i="8"/>
  <c r="AE511" i="8"/>
  <c r="AF511" i="8"/>
  <c r="EE490" i="8"/>
  <c r="EJ490" i="8" s="1"/>
  <c r="EC490" i="8"/>
  <c r="AE490" i="8"/>
  <c r="AF490" i="8"/>
  <c r="EC479" i="8"/>
  <c r="EE479" i="8"/>
  <c r="EJ479" i="8" s="1"/>
  <c r="AE479" i="8"/>
  <c r="AF479" i="8"/>
  <c r="EC467" i="8"/>
  <c r="EE467" i="8"/>
  <c r="EJ467" i="8" s="1"/>
  <c r="AE467" i="8"/>
  <c r="AF467" i="8"/>
  <c r="EE455" i="8"/>
  <c r="EJ455" i="8" s="1"/>
  <c r="EC455" i="8"/>
  <c r="AE455" i="8"/>
  <c r="AF455" i="8"/>
  <c r="EE443" i="8"/>
  <c r="EJ443" i="8" s="1"/>
  <c r="EC443" i="8"/>
  <c r="AE443" i="8"/>
  <c r="AF443" i="8"/>
  <c r="EC431" i="8"/>
  <c r="EE431" i="8"/>
  <c r="EJ431" i="8" s="1"/>
  <c r="AE431" i="8"/>
  <c r="AF431" i="8"/>
  <c r="EC419" i="8"/>
  <c r="EE419" i="8"/>
  <c r="EJ419" i="8" s="1"/>
  <c r="AE419" i="8"/>
  <c r="AF419" i="8"/>
  <c r="EC407" i="8"/>
  <c r="EE407" i="8"/>
  <c r="EJ407" i="8" s="1"/>
  <c r="AE407" i="8"/>
  <c r="AF407" i="8"/>
  <c r="EC395" i="8"/>
  <c r="EE395" i="8"/>
  <c r="EJ395" i="8" s="1"/>
  <c r="AE395" i="8"/>
  <c r="AF395" i="8"/>
  <c r="EE383" i="8"/>
  <c r="EJ383" i="8" s="1"/>
  <c r="EC383" i="8"/>
  <c r="AE383" i="8"/>
  <c r="AF383" i="8"/>
  <c r="EE371" i="8"/>
  <c r="EJ371" i="8" s="1"/>
  <c r="EC371" i="8"/>
  <c r="AE371" i="8"/>
  <c r="AF371" i="8"/>
  <c r="EC359" i="8"/>
  <c r="EE359" i="8"/>
  <c r="EJ359" i="8" s="1"/>
  <c r="AE359" i="8"/>
  <c r="AF359" i="8"/>
  <c r="EC347" i="8"/>
  <c r="EE347" i="8"/>
  <c r="EJ347" i="8" s="1"/>
  <c r="AE347" i="8"/>
  <c r="AF347" i="8"/>
  <c r="EC335" i="8"/>
  <c r="EE335" i="8"/>
  <c r="EJ335" i="8" s="1"/>
  <c r="AE335" i="8"/>
  <c r="AF335" i="8"/>
  <c r="EC323" i="8"/>
  <c r="EE323" i="8"/>
  <c r="EJ323" i="8" s="1"/>
  <c r="AE323" i="8"/>
  <c r="AF323" i="8"/>
  <c r="EE311" i="8"/>
  <c r="EJ311" i="8" s="1"/>
  <c r="EC311" i="8"/>
  <c r="AE311" i="8"/>
  <c r="AF311" i="8"/>
  <c r="EE299" i="8"/>
  <c r="EJ299" i="8" s="1"/>
  <c r="EC299" i="8"/>
  <c r="AE299" i="8"/>
  <c r="AF299" i="8"/>
  <c r="EC287" i="8"/>
  <c r="EE287" i="8"/>
  <c r="EJ287" i="8" s="1"/>
  <c r="AE287" i="8"/>
  <c r="AF287" i="8"/>
  <c r="EC275" i="8"/>
  <c r="EE275" i="8"/>
  <c r="EJ275" i="8" s="1"/>
  <c r="AE275" i="8"/>
  <c r="AF275" i="8"/>
  <c r="EC263" i="8"/>
  <c r="EE263" i="8"/>
  <c r="EJ263" i="8" s="1"/>
  <c r="AE263" i="8"/>
  <c r="AF263" i="8"/>
  <c r="EC251" i="8"/>
  <c r="EE251" i="8"/>
  <c r="EJ251" i="8" s="1"/>
  <c r="AE251" i="8"/>
  <c r="AF251" i="8"/>
  <c r="EE239" i="8"/>
  <c r="EJ239" i="8" s="1"/>
  <c r="EC239" i="8"/>
  <c r="AE239" i="8"/>
  <c r="AF239" i="8"/>
  <c r="EE227" i="8"/>
  <c r="EJ227" i="8" s="1"/>
  <c r="EC227" i="8"/>
  <c r="AE227" i="8"/>
  <c r="AF227" i="8"/>
  <c r="EC215" i="8"/>
  <c r="EE215" i="8"/>
  <c r="EJ215" i="8" s="1"/>
  <c r="AE215" i="8"/>
  <c r="AF215" i="8"/>
  <c r="EC203" i="8"/>
  <c r="EE203" i="8"/>
  <c r="EJ203" i="8" s="1"/>
  <c r="AE203" i="8"/>
  <c r="AF203" i="8"/>
  <c r="EC191" i="8"/>
  <c r="EE191" i="8"/>
  <c r="EJ191" i="8" s="1"/>
  <c r="AE191" i="8"/>
  <c r="AF191" i="8"/>
  <c r="EC179" i="8"/>
  <c r="EE179" i="8"/>
  <c r="EJ179" i="8" s="1"/>
  <c r="AE179" i="8"/>
  <c r="AF179" i="8"/>
  <c r="EE167" i="8"/>
  <c r="EJ167" i="8" s="1"/>
  <c r="EC167" i="8"/>
  <c r="AE167" i="8"/>
  <c r="AF167" i="8"/>
  <c r="EE155" i="8"/>
  <c r="EJ155" i="8" s="1"/>
  <c r="EC155" i="8"/>
  <c r="AE155" i="8"/>
  <c r="AF155" i="8"/>
  <c r="EC143" i="8"/>
  <c r="EE143" i="8"/>
  <c r="EJ143" i="8" s="1"/>
  <c r="AE143" i="8"/>
  <c r="AF143" i="8"/>
  <c r="EC131" i="8"/>
  <c r="EE131" i="8"/>
  <c r="EJ131" i="8" s="1"/>
  <c r="AE131" i="8"/>
  <c r="AF131" i="8"/>
  <c r="EC119" i="8"/>
  <c r="EE119" i="8"/>
  <c r="EJ119" i="8" s="1"/>
  <c r="AF119" i="8"/>
  <c r="AE119" i="8"/>
  <c r="EE107" i="8"/>
  <c r="EJ107" i="8" s="1"/>
  <c r="EC107" i="8"/>
  <c r="AF107" i="8"/>
  <c r="AE107" i="8"/>
  <c r="EE95" i="8"/>
  <c r="EJ95" i="8" s="1"/>
  <c r="EC95" i="8"/>
  <c r="AF95" i="8"/>
  <c r="AE95" i="8"/>
  <c r="EE83" i="8"/>
  <c r="EJ83" i="8" s="1"/>
  <c r="EC83" i="8"/>
  <c r="AF83" i="8"/>
  <c r="AE83" i="8"/>
  <c r="EE71" i="8"/>
  <c r="EJ71" i="8" s="1"/>
  <c r="EC71" i="8"/>
  <c r="AF71" i="8"/>
  <c r="AE71" i="8"/>
  <c r="EE59" i="8"/>
  <c r="EJ59" i="8" s="1"/>
  <c r="EC59" i="8"/>
  <c r="AE59" i="8"/>
  <c r="AF59" i="8"/>
  <c r="EE47" i="8"/>
  <c r="EJ47" i="8" s="1"/>
  <c r="EC47" i="8"/>
  <c r="AE47" i="8"/>
  <c r="AF47" i="8"/>
  <c r="EE35" i="8"/>
  <c r="EJ35" i="8" s="1"/>
  <c r="EC35" i="8"/>
  <c r="AE35" i="8"/>
  <c r="AF35" i="8"/>
  <c r="EE23" i="8"/>
  <c r="EJ23" i="8" s="1"/>
  <c r="EC23" i="8"/>
  <c r="AE23" i="8"/>
  <c r="AF23" i="8"/>
  <c r="EE11" i="8"/>
  <c r="EJ11" i="8" s="1"/>
  <c r="EC11" i="8"/>
  <c r="AE11" i="8"/>
  <c r="AF11" i="8"/>
  <c r="EE425" i="8"/>
  <c r="EJ425" i="8" s="1"/>
  <c r="EC425" i="8"/>
  <c r="AF425" i="8"/>
  <c r="AE425" i="8"/>
  <c r="EE341" i="8"/>
  <c r="EJ341" i="8" s="1"/>
  <c r="EC341" i="8"/>
  <c r="AF341" i="8"/>
  <c r="AE341" i="8"/>
  <c r="EE510" i="8"/>
  <c r="EJ510" i="8" s="1"/>
  <c r="EC510" i="8"/>
  <c r="AF510" i="8"/>
  <c r="AE510" i="8"/>
  <c r="EE500" i="8"/>
  <c r="EJ500" i="8" s="1"/>
  <c r="EC500" i="8"/>
  <c r="AE500" i="8"/>
  <c r="AF500" i="8"/>
  <c r="EE478" i="8"/>
  <c r="EJ478" i="8" s="1"/>
  <c r="EC478" i="8"/>
  <c r="AE478" i="8"/>
  <c r="AF478" i="8"/>
  <c r="EE466" i="8"/>
  <c r="EJ466" i="8" s="1"/>
  <c r="EC466" i="8"/>
  <c r="AE466" i="8"/>
  <c r="AF466" i="8"/>
  <c r="EE454" i="8"/>
  <c r="EJ454" i="8" s="1"/>
  <c r="EC454" i="8"/>
  <c r="AE454" i="8"/>
  <c r="AF454" i="8"/>
  <c r="EE442" i="8"/>
  <c r="EJ442" i="8" s="1"/>
  <c r="EC442" i="8"/>
  <c r="AE442" i="8"/>
  <c r="AF442" i="8"/>
  <c r="EE430" i="8"/>
  <c r="EJ430" i="8" s="1"/>
  <c r="EC430" i="8"/>
  <c r="AE430" i="8"/>
  <c r="AF430" i="8"/>
  <c r="EE418" i="8"/>
  <c r="EJ418" i="8" s="1"/>
  <c r="EC418" i="8"/>
  <c r="AE418" i="8"/>
  <c r="AF418" i="8"/>
  <c r="EE406" i="8"/>
  <c r="EJ406" i="8" s="1"/>
  <c r="EC406" i="8"/>
  <c r="AE406" i="8"/>
  <c r="AF406" i="8"/>
  <c r="EE394" i="8"/>
  <c r="EJ394" i="8" s="1"/>
  <c r="EC394" i="8"/>
  <c r="AE394" i="8"/>
  <c r="AF394" i="8"/>
  <c r="EE382" i="8"/>
  <c r="EJ382" i="8" s="1"/>
  <c r="EC382" i="8"/>
  <c r="AE382" i="8"/>
  <c r="AF382" i="8"/>
  <c r="EE370" i="8"/>
  <c r="EJ370" i="8" s="1"/>
  <c r="EC370" i="8"/>
  <c r="AE370" i="8"/>
  <c r="AF370" i="8"/>
  <c r="EE358" i="8"/>
  <c r="EJ358" i="8" s="1"/>
  <c r="EC358" i="8"/>
  <c r="AE358" i="8"/>
  <c r="AF358" i="8"/>
  <c r="EE346" i="8"/>
  <c r="EJ346" i="8" s="1"/>
  <c r="EC346" i="8"/>
  <c r="AE346" i="8"/>
  <c r="AF346" i="8"/>
  <c r="EE334" i="8"/>
  <c r="EJ334" i="8" s="1"/>
  <c r="EC334" i="8"/>
  <c r="AE334" i="8"/>
  <c r="AF334" i="8"/>
  <c r="EE322" i="8"/>
  <c r="EJ322" i="8" s="1"/>
  <c r="EC322" i="8"/>
  <c r="AE322" i="8"/>
  <c r="AF322" i="8"/>
  <c r="EE310" i="8"/>
  <c r="EJ310" i="8" s="1"/>
  <c r="EC310" i="8"/>
  <c r="AE310" i="8"/>
  <c r="AF310" i="8"/>
  <c r="EE298" i="8"/>
  <c r="EJ298" i="8" s="1"/>
  <c r="EC298" i="8"/>
  <c r="AE298" i="8"/>
  <c r="AF298" i="8"/>
  <c r="EE286" i="8"/>
  <c r="EJ286" i="8" s="1"/>
  <c r="EC286" i="8"/>
  <c r="AE286" i="8"/>
  <c r="AF286" i="8"/>
  <c r="EE274" i="8"/>
  <c r="EJ274" i="8" s="1"/>
  <c r="EC274" i="8"/>
  <c r="AE274" i="8"/>
  <c r="AF274" i="8"/>
  <c r="EE262" i="8"/>
  <c r="EJ262" i="8" s="1"/>
  <c r="EC262" i="8"/>
  <c r="AE262" i="8"/>
  <c r="AF262" i="8"/>
  <c r="EE250" i="8"/>
  <c r="EJ250" i="8" s="1"/>
  <c r="EC250" i="8"/>
  <c r="AE250" i="8"/>
  <c r="AF250" i="8"/>
  <c r="EE238" i="8"/>
  <c r="EJ238" i="8" s="1"/>
  <c r="EC238" i="8"/>
  <c r="AE238" i="8"/>
  <c r="AF238" i="8"/>
  <c r="EE226" i="8"/>
  <c r="EJ226" i="8" s="1"/>
  <c r="EC226" i="8"/>
  <c r="AE226" i="8"/>
  <c r="AF226" i="8"/>
  <c r="EE214" i="8"/>
  <c r="EJ214" i="8" s="1"/>
  <c r="EC214" i="8"/>
  <c r="AE214" i="8"/>
  <c r="AF214" i="8"/>
  <c r="EE202" i="8"/>
  <c r="EJ202" i="8" s="1"/>
  <c r="EC202" i="8"/>
  <c r="AE202" i="8"/>
  <c r="AF202" i="8"/>
  <c r="EE190" i="8"/>
  <c r="EJ190" i="8" s="1"/>
  <c r="EC190" i="8"/>
  <c r="AE190" i="8"/>
  <c r="AF190" i="8"/>
  <c r="EE178" i="8"/>
  <c r="EJ178" i="8" s="1"/>
  <c r="EC178" i="8"/>
  <c r="AE178" i="8"/>
  <c r="AF178" i="8"/>
  <c r="EE166" i="8"/>
  <c r="EJ166" i="8" s="1"/>
  <c r="EC166" i="8"/>
  <c r="AE166" i="8"/>
  <c r="AF166" i="8"/>
  <c r="EE154" i="8"/>
  <c r="EJ154" i="8" s="1"/>
  <c r="EC154" i="8"/>
  <c r="AE154" i="8"/>
  <c r="AF154" i="8"/>
  <c r="EE142" i="8"/>
  <c r="EJ142" i="8" s="1"/>
  <c r="EC142" i="8"/>
  <c r="AE142" i="8"/>
  <c r="AF142" i="8"/>
  <c r="EE130" i="8"/>
  <c r="EJ130" i="8" s="1"/>
  <c r="EC130" i="8"/>
  <c r="AE130" i="8"/>
  <c r="AF130" i="8"/>
  <c r="EE118" i="8"/>
  <c r="EJ118" i="8" s="1"/>
  <c r="EC118" i="8"/>
  <c r="AE118" i="8"/>
  <c r="AF118" i="8"/>
  <c r="EE106" i="8"/>
  <c r="EJ106" i="8" s="1"/>
  <c r="EC106" i="8"/>
  <c r="AF106" i="8"/>
  <c r="AE106" i="8"/>
  <c r="EE94" i="8"/>
  <c r="EJ94" i="8" s="1"/>
  <c r="EC94" i="8"/>
  <c r="AF94" i="8"/>
  <c r="AE94" i="8"/>
  <c r="EE82" i="8"/>
  <c r="EJ82" i="8" s="1"/>
  <c r="EC82" i="8"/>
  <c r="AF82" i="8"/>
  <c r="AE82" i="8"/>
  <c r="EE70" i="8"/>
  <c r="EJ70" i="8" s="1"/>
  <c r="EC70" i="8"/>
  <c r="AF70" i="8"/>
  <c r="AE70" i="8"/>
  <c r="EE58" i="8"/>
  <c r="EJ58" i="8" s="1"/>
  <c r="EC58" i="8"/>
  <c r="AE58" i="8"/>
  <c r="AF58" i="8"/>
  <c r="EE46" i="8"/>
  <c r="EJ46" i="8" s="1"/>
  <c r="EC46" i="8"/>
  <c r="AE46" i="8"/>
  <c r="AF46" i="8"/>
  <c r="EE34" i="8"/>
  <c r="EJ34" i="8" s="1"/>
  <c r="EC34" i="8"/>
  <c r="AE34" i="8"/>
  <c r="AF34" i="8"/>
  <c r="EE22" i="8"/>
  <c r="EJ22" i="8" s="1"/>
  <c r="EC22" i="8"/>
  <c r="AE22" i="8"/>
  <c r="AF22" i="8"/>
  <c r="EE10" i="8"/>
  <c r="EJ10" i="8" s="1"/>
  <c r="EC10" i="8"/>
  <c r="AE10" i="8"/>
  <c r="AF10" i="8"/>
  <c r="EE498" i="8"/>
  <c r="EJ498" i="8" s="1"/>
  <c r="EC498" i="8"/>
  <c r="AF498" i="8"/>
  <c r="AE498" i="8"/>
  <c r="EE413" i="8"/>
  <c r="EJ413" i="8" s="1"/>
  <c r="EC413" i="8"/>
  <c r="AF413" i="8"/>
  <c r="AE413" i="8"/>
  <c r="EE4" i="8"/>
  <c r="EJ4" i="8" s="1"/>
  <c r="EC4" i="8"/>
  <c r="AE4" i="8"/>
  <c r="AF4" i="8"/>
  <c r="EE509" i="8"/>
  <c r="EJ509" i="8" s="1"/>
  <c r="EC509" i="8"/>
  <c r="AF509" i="8"/>
  <c r="AE509" i="8"/>
  <c r="EE499" i="8"/>
  <c r="EJ499" i="8" s="1"/>
  <c r="EC499" i="8"/>
  <c r="AE499" i="8"/>
  <c r="AF499" i="8"/>
  <c r="EE477" i="8"/>
  <c r="EJ477" i="8" s="1"/>
  <c r="EC477" i="8"/>
  <c r="AE477" i="8"/>
  <c r="AF477" i="8"/>
  <c r="EE465" i="8"/>
  <c r="EJ465" i="8" s="1"/>
  <c r="EC465" i="8"/>
  <c r="AE465" i="8"/>
  <c r="AF465" i="8"/>
  <c r="EE453" i="8"/>
  <c r="EJ453" i="8" s="1"/>
  <c r="EC453" i="8"/>
  <c r="AE453" i="8"/>
  <c r="AF453" i="8"/>
  <c r="EE441" i="8"/>
  <c r="EJ441" i="8" s="1"/>
  <c r="EC441" i="8"/>
  <c r="AE441" i="8"/>
  <c r="AF441" i="8"/>
  <c r="EE429" i="8"/>
  <c r="EJ429" i="8" s="1"/>
  <c r="EC429" i="8"/>
  <c r="AE429" i="8"/>
  <c r="AF429" i="8"/>
  <c r="EE417" i="8"/>
  <c r="EJ417" i="8" s="1"/>
  <c r="EC417" i="8"/>
  <c r="AE417" i="8"/>
  <c r="AF417" i="8"/>
  <c r="EE405" i="8"/>
  <c r="EJ405" i="8" s="1"/>
  <c r="EC405" i="8"/>
  <c r="AE405" i="8"/>
  <c r="AF405" i="8"/>
  <c r="EE393" i="8"/>
  <c r="EJ393" i="8" s="1"/>
  <c r="EC393" i="8"/>
  <c r="AE393" i="8"/>
  <c r="AF393" i="8"/>
  <c r="EE381" i="8"/>
  <c r="EJ381" i="8" s="1"/>
  <c r="EC381" i="8"/>
  <c r="AE381" i="8"/>
  <c r="AF381" i="8"/>
  <c r="EE369" i="8"/>
  <c r="EJ369" i="8" s="1"/>
  <c r="EC369" i="8"/>
  <c r="AE369" i="8"/>
  <c r="AF369" i="8"/>
  <c r="EE357" i="8"/>
  <c r="EJ357" i="8" s="1"/>
  <c r="EC357" i="8"/>
  <c r="AE357" i="8"/>
  <c r="AF357" i="8"/>
  <c r="EE345" i="8"/>
  <c r="EJ345" i="8" s="1"/>
  <c r="EC345" i="8"/>
  <c r="AE345" i="8"/>
  <c r="AF345" i="8"/>
  <c r="EE333" i="8"/>
  <c r="EJ333" i="8" s="1"/>
  <c r="EC333" i="8"/>
  <c r="AE333" i="8"/>
  <c r="AF333" i="8"/>
  <c r="EE321" i="8"/>
  <c r="EJ321" i="8" s="1"/>
  <c r="EC321" i="8"/>
  <c r="AE321" i="8"/>
  <c r="AF321" i="8"/>
  <c r="EE309" i="8"/>
  <c r="EJ309" i="8" s="1"/>
  <c r="EC309" i="8"/>
  <c r="AE309" i="8"/>
  <c r="AF309" i="8"/>
  <c r="EE297" i="8"/>
  <c r="EJ297" i="8" s="1"/>
  <c r="EC297" i="8"/>
  <c r="AE297" i="8"/>
  <c r="AF297" i="8"/>
  <c r="EE285" i="8"/>
  <c r="EJ285" i="8" s="1"/>
  <c r="EC285" i="8"/>
  <c r="AE285" i="8"/>
  <c r="AF285" i="8"/>
  <c r="EE273" i="8"/>
  <c r="EJ273" i="8" s="1"/>
  <c r="EC273" i="8"/>
  <c r="AE273" i="8"/>
  <c r="AF273" i="8"/>
  <c r="EE261" i="8"/>
  <c r="EJ261" i="8" s="1"/>
  <c r="EC261" i="8"/>
  <c r="AE261" i="8"/>
  <c r="AF261" i="8"/>
  <c r="EE249" i="8"/>
  <c r="EJ249" i="8" s="1"/>
  <c r="EC249" i="8"/>
  <c r="AE249" i="8"/>
  <c r="AF249" i="8"/>
  <c r="EE237" i="8"/>
  <c r="EJ237" i="8" s="1"/>
  <c r="EC237" i="8"/>
  <c r="AE237" i="8"/>
  <c r="AF237" i="8"/>
  <c r="EE225" i="8"/>
  <c r="EJ225" i="8" s="1"/>
  <c r="EC225" i="8"/>
  <c r="AE225" i="8"/>
  <c r="AF225" i="8"/>
  <c r="EE213" i="8"/>
  <c r="EJ213" i="8" s="1"/>
  <c r="EC213" i="8"/>
  <c r="AE213" i="8"/>
  <c r="AF213" i="8"/>
  <c r="EE201" i="8"/>
  <c r="EJ201" i="8" s="1"/>
  <c r="EC201" i="8"/>
  <c r="AE201" i="8"/>
  <c r="AF201" i="8"/>
  <c r="EE189" i="8"/>
  <c r="EJ189" i="8" s="1"/>
  <c r="EC189" i="8"/>
  <c r="AE189" i="8"/>
  <c r="AF189" i="8"/>
  <c r="EE177" i="8"/>
  <c r="EJ177" i="8" s="1"/>
  <c r="EC177" i="8"/>
  <c r="AE177" i="8"/>
  <c r="AF177" i="8"/>
  <c r="EE165" i="8"/>
  <c r="EJ165" i="8" s="1"/>
  <c r="EC165" i="8"/>
  <c r="AE165" i="8"/>
  <c r="AF165" i="8"/>
  <c r="EE153" i="8"/>
  <c r="EJ153" i="8" s="1"/>
  <c r="EC153" i="8"/>
  <c r="AE153" i="8"/>
  <c r="AF153" i="8"/>
  <c r="EE141" i="8"/>
  <c r="EJ141" i="8" s="1"/>
  <c r="EC141" i="8"/>
  <c r="AE141" i="8"/>
  <c r="AF141" i="8"/>
  <c r="EE129" i="8"/>
  <c r="EJ129" i="8" s="1"/>
  <c r="EC129" i="8"/>
  <c r="AE129" i="8"/>
  <c r="AF129" i="8"/>
  <c r="EE117" i="8"/>
  <c r="EJ117" i="8" s="1"/>
  <c r="EC117" i="8"/>
  <c r="AE117" i="8"/>
  <c r="AF117" i="8"/>
  <c r="EE105" i="8"/>
  <c r="EJ105" i="8" s="1"/>
  <c r="EC105" i="8"/>
  <c r="AE105" i="8"/>
  <c r="AF105" i="8"/>
  <c r="EE93" i="8"/>
  <c r="EJ93" i="8" s="1"/>
  <c r="EC93" i="8"/>
  <c r="AF93" i="8"/>
  <c r="AE93" i="8"/>
  <c r="EE81" i="8"/>
  <c r="EJ81" i="8" s="1"/>
  <c r="EC81" i="8"/>
  <c r="AF81" i="8"/>
  <c r="AE81" i="8"/>
  <c r="EE69" i="8"/>
  <c r="EJ69" i="8" s="1"/>
  <c r="EC69" i="8"/>
  <c r="AF69" i="8"/>
  <c r="AE69" i="8"/>
  <c r="EE57" i="8"/>
  <c r="EJ57" i="8" s="1"/>
  <c r="EC57" i="8"/>
  <c r="AE57" i="8"/>
  <c r="AF57" i="8"/>
  <c r="EE45" i="8"/>
  <c r="EJ45" i="8" s="1"/>
  <c r="EC45" i="8"/>
  <c r="AE45" i="8"/>
  <c r="AF45" i="8"/>
  <c r="EE33" i="8"/>
  <c r="EJ33" i="8" s="1"/>
  <c r="EC33" i="8"/>
  <c r="AE33" i="8"/>
  <c r="AF33" i="8"/>
  <c r="EE21" i="8"/>
  <c r="EJ21" i="8" s="1"/>
  <c r="EC21" i="8"/>
  <c r="AE21" i="8"/>
  <c r="AF21" i="8"/>
  <c r="EE9" i="8"/>
  <c r="EJ9" i="8" s="1"/>
  <c r="EC9" i="8"/>
  <c r="AE9" i="8"/>
  <c r="AF9" i="8"/>
  <c r="DT5" i="8"/>
  <c r="DU5" i="8" s="1"/>
  <c r="DT6" i="8"/>
  <c r="DU6" i="8" s="1"/>
  <c r="DT7" i="8"/>
  <c r="DU7" i="8" s="1"/>
  <c r="DT8" i="8"/>
  <c r="DU8" i="8" s="1"/>
  <c r="DT9" i="8"/>
  <c r="DU9" i="8" s="1"/>
  <c r="DT10" i="8"/>
  <c r="DU10" i="8" s="1"/>
  <c r="DT11" i="8"/>
  <c r="DU11" i="8" s="1"/>
  <c r="DT12" i="8"/>
  <c r="DU12" i="8" s="1"/>
  <c r="DT13" i="8"/>
  <c r="DU13" i="8" s="1"/>
  <c r="DT14" i="8"/>
  <c r="DU14" i="8" s="1"/>
  <c r="DT15" i="8"/>
  <c r="DU15" i="8" s="1"/>
  <c r="DT16" i="8"/>
  <c r="DU16" i="8" s="1"/>
  <c r="DT17" i="8"/>
  <c r="DU17" i="8" s="1"/>
  <c r="DT18" i="8"/>
  <c r="DU18" i="8" s="1"/>
  <c r="DT19" i="8"/>
  <c r="DU19" i="8" s="1"/>
  <c r="DT20" i="8"/>
  <c r="DU20" i="8" s="1"/>
  <c r="DT21" i="8"/>
  <c r="DU21" i="8" s="1"/>
  <c r="DT22" i="8"/>
  <c r="DU22" i="8" s="1"/>
  <c r="DT23" i="8"/>
  <c r="DU23" i="8" s="1"/>
  <c r="DT24" i="8"/>
  <c r="DU24" i="8" s="1"/>
  <c r="DT25" i="8"/>
  <c r="DU25" i="8" s="1"/>
  <c r="DT26" i="8"/>
  <c r="DU26" i="8" s="1"/>
  <c r="DT27" i="8"/>
  <c r="DU27" i="8" s="1"/>
  <c r="DT28" i="8"/>
  <c r="DU28" i="8" s="1"/>
  <c r="DT29" i="8"/>
  <c r="DU29" i="8" s="1"/>
  <c r="DT30" i="8"/>
  <c r="DU30" i="8" s="1"/>
  <c r="DT31" i="8"/>
  <c r="DU31" i="8" s="1"/>
  <c r="DT32" i="8"/>
  <c r="DU32" i="8" s="1"/>
  <c r="DT33" i="8"/>
  <c r="DU33" i="8" s="1"/>
  <c r="DT34" i="8"/>
  <c r="DU34" i="8" s="1"/>
  <c r="DT35" i="8"/>
  <c r="DU35" i="8" s="1"/>
  <c r="DT36" i="8"/>
  <c r="DU36" i="8" s="1"/>
  <c r="DT37" i="8"/>
  <c r="DU37" i="8" s="1"/>
  <c r="DT38" i="8"/>
  <c r="DU38" i="8" s="1"/>
  <c r="DT39" i="8"/>
  <c r="DU39" i="8" s="1"/>
  <c r="DT40" i="8"/>
  <c r="DU40" i="8" s="1"/>
  <c r="DT41" i="8"/>
  <c r="DU41" i="8" s="1"/>
  <c r="DT42" i="8"/>
  <c r="DU42" i="8" s="1"/>
  <c r="DT43" i="8"/>
  <c r="DU43" i="8" s="1"/>
  <c r="DT44" i="8"/>
  <c r="DU44" i="8" s="1"/>
  <c r="DT45" i="8"/>
  <c r="DU45" i="8" s="1"/>
  <c r="DT46" i="8"/>
  <c r="DU46" i="8" s="1"/>
  <c r="DT47" i="8"/>
  <c r="DU47" i="8" s="1"/>
  <c r="DT48" i="8"/>
  <c r="DU48" i="8" s="1"/>
  <c r="DT49" i="8"/>
  <c r="DU49" i="8" s="1"/>
  <c r="DT50" i="8"/>
  <c r="DU50" i="8" s="1"/>
  <c r="DT51" i="8"/>
  <c r="DU51" i="8" s="1"/>
  <c r="DT52" i="8"/>
  <c r="DU52" i="8" s="1"/>
  <c r="DT53" i="8"/>
  <c r="DU53" i="8" s="1"/>
  <c r="DT54" i="8"/>
  <c r="DU54" i="8" s="1"/>
  <c r="DT55" i="8"/>
  <c r="DU55" i="8" s="1"/>
  <c r="DT56" i="8"/>
  <c r="DU56" i="8" s="1"/>
  <c r="DT57" i="8"/>
  <c r="DU57" i="8" s="1"/>
  <c r="DT58" i="8"/>
  <c r="DU58" i="8" s="1"/>
  <c r="DT59" i="8"/>
  <c r="DU59" i="8" s="1"/>
  <c r="DT60" i="8"/>
  <c r="DU60" i="8" s="1"/>
  <c r="DT61" i="8"/>
  <c r="DU61" i="8" s="1"/>
  <c r="DT62" i="8"/>
  <c r="DU62" i="8" s="1"/>
  <c r="DT63" i="8"/>
  <c r="DU63" i="8" s="1"/>
  <c r="DT64" i="8"/>
  <c r="DU64" i="8" s="1"/>
  <c r="DT65" i="8"/>
  <c r="DU65" i="8" s="1"/>
  <c r="DT66" i="8"/>
  <c r="DU66" i="8" s="1"/>
  <c r="DT67" i="8"/>
  <c r="DU67" i="8" s="1"/>
  <c r="DT68" i="8"/>
  <c r="DU68" i="8" s="1"/>
  <c r="DT69" i="8"/>
  <c r="DU69" i="8" s="1"/>
  <c r="DT70" i="8"/>
  <c r="DU70" i="8" s="1"/>
  <c r="DT71" i="8"/>
  <c r="DU71" i="8" s="1"/>
  <c r="DT72" i="8"/>
  <c r="DU72" i="8" s="1"/>
  <c r="DT73" i="8"/>
  <c r="DU73" i="8" s="1"/>
  <c r="DT74" i="8"/>
  <c r="DU74" i="8" s="1"/>
  <c r="DT75" i="8"/>
  <c r="DU75" i="8" s="1"/>
  <c r="DT76" i="8"/>
  <c r="DU76" i="8" s="1"/>
  <c r="DT77" i="8"/>
  <c r="DU77" i="8" s="1"/>
  <c r="DT78" i="8"/>
  <c r="DU78" i="8" s="1"/>
  <c r="DT79" i="8"/>
  <c r="DU79" i="8" s="1"/>
  <c r="DT80" i="8"/>
  <c r="DU80" i="8" s="1"/>
  <c r="DT81" i="8"/>
  <c r="DU81" i="8" s="1"/>
  <c r="DT82" i="8"/>
  <c r="DU82" i="8" s="1"/>
  <c r="DT83" i="8"/>
  <c r="DU83" i="8" s="1"/>
  <c r="DT84" i="8"/>
  <c r="DU84" i="8" s="1"/>
  <c r="DT85" i="8"/>
  <c r="DU85" i="8" s="1"/>
  <c r="DT86" i="8"/>
  <c r="DU86" i="8" s="1"/>
  <c r="DT87" i="8"/>
  <c r="DU87" i="8" s="1"/>
  <c r="DT88" i="8"/>
  <c r="DU88" i="8" s="1"/>
  <c r="DT89" i="8"/>
  <c r="DU89" i="8" s="1"/>
  <c r="DT90" i="8"/>
  <c r="DU90" i="8" s="1"/>
  <c r="DT91" i="8"/>
  <c r="DU91" i="8" s="1"/>
  <c r="DT92" i="8"/>
  <c r="DU92" i="8" s="1"/>
  <c r="DT93" i="8"/>
  <c r="DU93" i="8" s="1"/>
  <c r="DT94" i="8"/>
  <c r="DU94" i="8" s="1"/>
  <c r="DT95" i="8"/>
  <c r="DU95" i="8" s="1"/>
  <c r="DT96" i="8"/>
  <c r="DU96" i="8" s="1"/>
  <c r="DT97" i="8"/>
  <c r="DU97" i="8" s="1"/>
  <c r="DT98" i="8"/>
  <c r="DU98" i="8" s="1"/>
  <c r="DT99" i="8"/>
  <c r="DU99" i="8" s="1"/>
  <c r="DT100" i="8"/>
  <c r="DU100" i="8" s="1"/>
  <c r="DT101" i="8"/>
  <c r="DU101" i="8" s="1"/>
  <c r="DT102" i="8"/>
  <c r="DU102" i="8" s="1"/>
  <c r="DT103" i="8"/>
  <c r="DU103" i="8" s="1"/>
  <c r="DT104" i="8"/>
  <c r="DU104" i="8" s="1"/>
  <c r="DT105" i="8"/>
  <c r="DU105" i="8" s="1"/>
  <c r="DT106" i="8"/>
  <c r="DU106" i="8" s="1"/>
  <c r="DT107" i="8"/>
  <c r="DU107" i="8" s="1"/>
  <c r="DT108" i="8"/>
  <c r="DU108" i="8" s="1"/>
  <c r="DT109" i="8"/>
  <c r="DU109" i="8" s="1"/>
  <c r="DT110" i="8"/>
  <c r="DU110" i="8" s="1"/>
  <c r="DT111" i="8"/>
  <c r="DU111" i="8" s="1"/>
  <c r="DT112" i="8"/>
  <c r="DU112" i="8" s="1"/>
  <c r="DT113" i="8"/>
  <c r="DU113" i="8" s="1"/>
  <c r="DT114" i="8"/>
  <c r="DU114" i="8" s="1"/>
  <c r="DT115" i="8"/>
  <c r="DU115" i="8" s="1"/>
  <c r="DT116" i="8"/>
  <c r="DU116" i="8" s="1"/>
  <c r="DT117" i="8"/>
  <c r="DU117" i="8" s="1"/>
  <c r="DT118" i="8"/>
  <c r="DU118" i="8" s="1"/>
  <c r="DT119" i="8"/>
  <c r="DU119" i="8" s="1"/>
  <c r="DT120" i="8"/>
  <c r="DU120" i="8" s="1"/>
  <c r="DT121" i="8"/>
  <c r="DU121" i="8" s="1"/>
  <c r="DT122" i="8"/>
  <c r="DU122" i="8" s="1"/>
  <c r="DT123" i="8"/>
  <c r="DU123" i="8" s="1"/>
  <c r="DT124" i="8"/>
  <c r="DU124" i="8" s="1"/>
  <c r="DT125" i="8"/>
  <c r="DU125" i="8" s="1"/>
  <c r="DT126" i="8"/>
  <c r="DU126" i="8" s="1"/>
  <c r="DT127" i="8"/>
  <c r="DU127" i="8" s="1"/>
  <c r="DT128" i="8"/>
  <c r="DU128" i="8" s="1"/>
  <c r="DT129" i="8"/>
  <c r="DU129" i="8" s="1"/>
  <c r="DT130" i="8"/>
  <c r="DU130" i="8" s="1"/>
  <c r="DT131" i="8"/>
  <c r="DU131" i="8" s="1"/>
  <c r="DT132" i="8"/>
  <c r="DU132" i="8" s="1"/>
  <c r="DT133" i="8"/>
  <c r="DU133" i="8" s="1"/>
  <c r="DT134" i="8"/>
  <c r="DU134" i="8" s="1"/>
  <c r="DT135" i="8"/>
  <c r="DU135" i="8" s="1"/>
  <c r="DT136" i="8"/>
  <c r="DU136" i="8" s="1"/>
  <c r="DT137" i="8"/>
  <c r="DU137" i="8" s="1"/>
  <c r="DT138" i="8"/>
  <c r="DU138" i="8" s="1"/>
  <c r="DT139" i="8"/>
  <c r="DU139" i="8" s="1"/>
  <c r="DT140" i="8"/>
  <c r="DU140" i="8" s="1"/>
  <c r="DT141" i="8"/>
  <c r="DU141" i="8" s="1"/>
  <c r="DT142" i="8"/>
  <c r="DU142" i="8" s="1"/>
  <c r="DT143" i="8"/>
  <c r="DU143" i="8" s="1"/>
  <c r="DT144" i="8"/>
  <c r="DU144" i="8" s="1"/>
  <c r="DT145" i="8"/>
  <c r="DU145" i="8" s="1"/>
  <c r="DT146" i="8"/>
  <c r="DU146" i="8" s="1"/>
  <c r="DT147" i="8"/>
  <c r="DU147" i="8" s="1"/>
  <c r="DT148" i="8"/>
  <c r="DU148" i="8" s="1"/>
  <c r="DT149" i="8"/>
  <c r="DU149" i="8" s="1"/>
  <c r="DT150" i="8"/>
  <c r="DU150" i="8" s="1"/>
  <c r="DT151" i="8"/>
  <c r="DU151" i="8" s="1"/>
  <c r="DT152" i="8"/>
  <c r="DU152" i="8" s="1"/>
  <c r="DT153" i="8"/>
  <c r="DU153" i="8" s="1"/>
  <c r="DT154" i="8"/>
  <c r="DU154" i="8" s="1"/>
  <c r="DT155" i="8"/>
  <c r="DU155" i="8" s="1"/>
  <c r="DT156" i="8"/>
  <c r="DU156" i="8" s="1"/>
  <c r="DT157" i="8"/>
  <c r="DU157" i="8" s="1"/>
  <c r="DT158" i="8"/>
  <c r="DU158" i="8" s="1"/>
  <c r="DT159" i="8"/>
  <c r="DU159" i="8" s="1"/>
  <c r="DT160" i="8"/>
  <c r="DU160" i="8" s="1"/>
  <c r="DT161" i="8"/>
  <c r="DU161" i="8" s="1"/>
  <c r="DT162" i="8"/>
  <c r="DU162" i="8" s="1"/>
  <c r="DT163" i="8"/>
  <c r="DU163" i="8" s="1"/>
  <c r="DT164" i="8"/>
  <c r="DU164" i="8" s="1"/>
  <c r="DT165" i="8"/>
  <c r="DU165" i="8" s="1"/>
  <c r="DT166" i="8"/>
  <c r="DU166" i="8" s="1"/>
  <c r="DT167" i="8"/>
  <c r="DU167" i="8" s="1"/>
  <c r="DT168" i="8"/>
  <c r="DU168" i="8" s="1"/>
  <c r="DT169" i="8"/>
  <c r="DU169" i="8" s="1"/>
  <c r="DT170" i="8"/>
  <c r="DU170" i="8" s="1"/>
  <c r="DT171" i="8"/>
  <c r="DU171" i="8" s="1"/>
  <c r="DT172" i="8"/>
  <c r="DU172" i="8" s="1"/>
  <c r="DT173" i="8"/>
  <c r="DU173" i="8" s="1"/>
  <c r="DT174" i="8"/>
  <c r="DU174" i="8" s="1"/>
  <c r="DT175" i="8"/>
  <c r="DU175" i="8" s="1"/>
  <c r="DT176" i="8"/>
  <c r="DU176" i="8" s="1"/>
  <c r="DT177" i="8"/>
  <c r="DU177" i="8" s="1"/>
  <c r="DT178" i="8"/>
  <c r="DU178" i="8" s="1"/>
  <c r="DT179" i="8"/>
  <c r="DU179" i="8" s="1"/>
  <c r="DT180" i="8"/>
  <c r="DU180" i="8" s="1"/>
  <c r="DT181" i="8"/>
  <c r="DU181" i="8" s="1"/>
  <c r="DT182" i="8"/>
  <c r="DU182" i="8" s="1"/>
  <c r="DT183" i="8"/>
  <c r="DU183" i="8" s="1"/>
  <c r="DT184" i="8"/>
  <c r="DU184" i="8" s="1"/>
  <c r="DT185" i="8"/>
  <c r="DU185" i="8" s="1"/>
  <c r="DT186" i="8"/>
  <c r="DU186" i="8" s="1"/>
  <c r="DT187" i="8"/>
  <c r="DU187" i="8" s="1"/>
  <c r="DT188" i="8"/>
  <c r="DU188" i="8" s="1"/>
  <c r="DT189" i="8"/>
  <c r="DU189" i="8" s="1"/>
  <c r="DT190" i="8"/>
  <c r="DU190" i="8" s="1"/>
  <c r="DT191" i="8"/>
  <c r="DU191" i="8" s="1"/>
  <c r="DT192" i="8"/>
  <c r="DU192" i="8" s="1"/>
  <c r="DT193" i="8"/>
  <c r="DU193" i="8" s="1"/>
  <c r="DT194" i="8"/>
  <c r="DU194" i="8" s="1"/>
  <c r="DT195" i="8"/>
  <c r="DU195" i="8" s="1"/>
  <c r="DT196" i="8"/>
  <c r="DU196" i="8" s="1"/>
  <c r="DT197" i="8"/>
  <c r="DU197" i="8" s="1"/>
  <c r="DT198" i="8"/>
  <c r="DU198" i="8" s="1"/>
  <c r="DT199" i="8"/>
  <c r="DU199" i="8" s="1"/>
  <c r="DT200" i="8"/>
  <c r="DU200" i="8" s="1"/>
  <c r="DT201" i="8"/>
  <c r="DU201" i="8" s="1"/>
  <c r="DT202" i="8"/>
  <c r="DU202" i="8" s="1"/>
  <c r="DT203" i="8"/>
  <c r="DU203" i="8" s="1"/>
  <c r="DT204" i="8"/>
  <c r="DU204" i="8" s="1"/>
  <c r="DT205" i="8"/>
  <c r="DU205" i="8" s="1"/>
  <c r="DT206" i="8"/>
  <c r="DU206" i="8" s="1"/>
  <c r="DT207" i="8"/>
  <c r="DU207" i="8" s="1"/>
  <c r="DT208" i="8"/>
  <c r="DU208" i="8" s="1"/>
  <c r="DT209" i="8"/>
  <c r="DU209" i="8" s="1"/>
  <c r="DT210" i="8"/>
  <c r="DU210" i="8" s="1"/>
  <c r="DT211" i="8"/>
  <c r="DU211" i="8" s="1"/>
  <c r="DT212" i="8"/>
  <c r="DU212" i="8" s="1"/>
  <c r="DT213" i="8"/>
  <c r="DU213" i="8" s="1"/>
  <c r="DT214" i="8"/>
  <c r="DU214" i="8" s="1"/>
  <c r="DT215" i="8"/>
  <c r="DU215" i="8" s="1"/>
  <c r="DT216" i="8"/>
  <c r="DU216" i="8" s="1"/>
  <c r="DT217" i="8"/>
  <c r="DU217" i="8" s="1"/>
  <c r="DT218" i="8"/>
  <c r="DU218" i="8" s="1"/>
  <c r="DT219" i="8"/>
  <c r="DU219" i="8" s="1"/>
  <c r="DT220" i="8"/>
  <c r="DU220" i="8" s="1"/>
  <c r="DT221" i="8"/>
  <c r="DU221" i="8" s="1"/>
  <c r="DT222" i="8"/>
  <c r="DU222" i="8" s="1"/>
  <c r="DT223" i="8"/>
  <c r="DU223" i="8" s="1"/>
  <c r="DT224" i="8"/>
  <c r="DU224" i="8" s="1"/>
  <c r="DT225" i="8"/>
  <c r="DU225" i="8" s="1"/>
  <c r="DT226" i="8"/>
  <c r="DU226" i="8" s="1"/>
  <c r="DT227" i="8"/>
  <c r="DU227" i="8" s="1"/>
  <c r="DT228" i="8"/>
  <c r="DU228" i="8" s="1"/>
  <c r="DT229" i="8"/>
  <c r="DU229" i="8" s="1"/>
  <c r="DT230" i="8"/>
  <c r="DU230" i="8" s="1"/>
  <c r="DT231" i="8"/>
  <c r="DU231" i="8" s="1"/>
  <c r="DT232" i="8"/>
  <c r="DU232" i="8" s="1"/>
  <c r="DT233" i="8"/>
  <c r="DU233" i="8" s="1"/>
  <c r="DT234" i="8"/>
  <c r="DU234" i="8" s="1"/>
  <c r="DT235" i="8"/>
  <c r="DU235" i="8" s="1"/>
  <c r="DT236" i="8"/>
  <c r="DU236" i="8" s="1"/>
  <c r="DT237" i="8"/>
  <c r="DU237" i="8" s="1"/>
  <c r="DT238" i="8"/>
  <c r="DU238" i="8" s="1"/>
  <c r="DT239" i="8"/>
  <c r="DU239" i="8" s="1"/>
  <c r="DT240" i="8"/>
  <c r="DU240" i="8" s="1"/>
  <c r="DT241" i="8"/>
  <c r="DU241" i="8" s="1"/>
  <c r="DT242" i="8"/>
  <c r="DU242" i="8" s="1"/>
  <c r="DT243" i="8"/>
  <c r="DU243" i="8" s="1"/>
  <c r="DT244" i="8"/>
  <c r="DU244" i="8" s="1"/>
  <c r="DT245" i="8"/>
  <c r="DU245" i="8" s="1"/>
  <c r="DT246" i="8"/>
  <c r="DU246" i="8" s="1"/>
  <c r="DT247" i="8"/>
  <c r="DU247" i="8" s="1"/>
  <c r="DT248" i="8"/>
  <c r="DU248" i="8" s="1"/>
  <c r="DT249" i="8"/>
  <c r="DU249" i="8" s="1"/>
  <c r="DT250" i="8"/>
  <c r="DU250" i="8" s="1"/>
  <c r="DT251" i="8"/>
  <c r="DU251" i="8" s="1"/>
  <c r="DT252" i="8"/>
  <c r="DU252" i="8" s="1"/>
  <c r="DT253" i="8"/>
  <c r="DU253" i="8" s="1"/>
  <c r="DT254" i="8"/>
  <c r="DU254" i="8" s="1"/>
  <c r="DT255" i="8"/>
  <c r="DU255" i="8" s="1"/>
  <c r="DT256" i="8"/>
  <c r="DU256" i="8" s="1"/>
  <c r="DT257" i="8"/>
  <c r="DU257" i="8" s="1"/>
  <c r="DT258" i="8"/>
  <c r="DU258" i="8" s="1"/>
  <c r="DT259" i="8"/>
  <c r="DU259" i="8" s="1"/>
  <c r="DT260" i="8"/>
  <c r="DU260" i="8" s="1"/>
  <c r="DT261" i="8"/>
  <c r="DU261" i="8" s="1"/>
  <c r="DT262" i="8"/>
  <c r="DU262" i="8" s="1"/>
  <c r="DT263" i="8"/>
  <c r="DU263" i="8" s="1"/>
  <c r="DT264" i="8"/>
  <c r="DU264" i="8" s="1"/>
  <c r="DT265" i="8"/>
  <c r="DU265" i="8" s="1"/>
  <c r="DT266" i="8"/>
  <c r="DU266" i="8" s="1"/>
  <c r="DT267" i="8"/>
  <c r="DU267" i="8" s="1"/>
  <c r="DT268" i="8"/>
  <c r="DU268" i="8" s="1"/>
  <c r="DT269" i="8"/>
  <c r="DU269" i="8" s="1"/>
  <c r="DT270" i="8"/>
  <c r="DU270" i="8" s="1"/>
  <c r="DT271" i="8"/>
  <c r="DU271" i="8" s="1"/>
  <c r="DT272" i="8"/>
  <c r="DU272" i="8" s="1"/>
  <c r="DT273" i="8"/>
  <c r="DU273" i="8" s="1"/>
  <c r="DT274" i="8"/>
  <c r="DU274" i="8" s="1"/>
  <c r="DT275" i="8"/>
  <c r="DU275" i="8" s="1"/>
  <c r="DT276" i="8"/>
  <c r="DU276" i="8" s="1"/>
  <c r="DT277" i="8"/>
  <c r="DU277" i="8" s="1"/>
  <c r="DT278" i="8"/>
  <c r="DU278" i="8" s="1"/>
  <c r="DT279" i="8"/>
  <c r="DU279" i="8" s="1"/>
  <c r="DT280" i="8"/>
  <c r="DU280" i="8" s="1"/>
  <c r="DT281" i="8"/>
  <c r="DU281" i="8" s="1"/>
  <c r="DT282" i="8"/>
  <c r="DU282" i="8" s="1"/>
  <c r="DT283" i="8"/>
  <c r="DU283" i="8" s="1"/>
  <c r="DT284" i="8"/>
  <c r="DU284" i="8" s="1"/>
  <c r="DT285" i="8"/>
  <c r="DU285" i="8" s="1"/>
  <c r="DT286" i="8"/>
  <c r="DU286" i="8" s="1"/>
  <c r="DT287" i="8"/>
  <c r="DU287" i="8" s="1"/>
  <c r="DT288" i="8"/>
  <c r="DU288" i="8" s="1"/>
  <c r="DT289" i="8"/>
  <c r="DU289" i="8" s="1"/>
  <c r="DT290" i="8"/>
  <c r="DU290" i="8" s="1"/>
  <c r="DT291" i="8"/>
  <c r="DU291" i="8" s="1"/>
  <c r="DT292" i="8"/>
  <c r="DU292" i="8" s="1"/>
  <c r="DT293" i="8"/>
  <c r="DU293" i="8" s="1"/>
  <c r="DT294" i="8"/>
  <c r="DU294" i="8" s="1"/>
  <c r="DT295" i="8"/>
  <c r="DU295" i="8" s="1"/>
  <c r="DT296" i="8"/>
  <c r="DU296" i="8" s="1"/>
  <c r="DT297" i="8"/>
  <c r="DU297" i="8" s="1"/>
  <c r="DT298" i="8"/>
  <c r="DU298" i="8" s="1"/>
  <c r="DT299" i="8"/>
  <c r="DU299" i="8" s="1"/>
  <c r="DT300" i="8"/>
  <c r="DU300" i="8" s="1"/>
  <c r="DT301" i="8"/>
  <c r="DU301" i="8" s="1"/>
  <c r="DT302" i="8"/>
  <c r="DU302" i="8" s="1"/>
  <c r="DT303" i="8"/>
  <c r="DU303" i="8" s="1"/>
  <c r="DT304" i="8"/>
  <c r="DU304" i="8" s="1"/>
  <c r="DT305" i="8"/>
  <c r="DU305" i="8" s="1"/>
  <c r="DT306" i="8"/>
  <c r="DU306" i="8" s="1"/>
  <c r="DT307" i="8"/>
  <c r="DU307" i="8" s="1"/>
  <c r="DT308" i="8"/>
  <c r="DU308" i="8" s="1"/>
  <c r="DT309" i="8"/>
  <c r="DU309" i="8" s="1"/>
  <c r="DT310" i="8"/>
  <c r="DU310" i="8" s="1"/>
  <c r="DT311" i="8"/>
  <c r="DU311" i="8" s="1"/>
  <c r="DT312" i="8"/>
  <c r="DU312" i="8" s="1"/>
  <c r="DT313" i="8"/>
  <c r="DU313" i="8" s="1"/>
  <c r="DT314" i="8"/>
  <c r="DU314" i="8" s="1"/>
  <c r="DT315" i="8"/>
  <c r="DU315" i="8" s="1"/>
  <c r="DT316" i="8"/>
  <c r="DU316" i="8" s="1"/>
  <c r="DT317" i="8"/>
  <c r="DU317" i="8" s="1"/>
  <c r="DT318" i="8"/>
  <c r="DU318" i="8" s="1"/>
  <c r="DT319" i="8"/>
  <c r="DU319" i="8" s="1"/>
  <c r="DT320" i="8"/>
  <c r="DU320" i="8" s="1"/>
  <c r="DT321" i="8"/>
  <c r="DU321" i="8" s="1"/>
  <c r="DT322" i="8"/>
  <c r="DU322" i="8" s="1"/>
  <c r="DT323" i="8"/>
  <c r="DU323" i="8" s="1"/>
  <c r="DT324" i="8"/>
  <c r="DU324" i="8" s="1"/>
  <c r="DT325" i="8"/>
  <c r="DU325" i="8" s="1"/>
  <c r="DT326" i="8"/>
  <c r="DU326" i="8" s="1"/>
  <c r="DT327" i="8"/>
  <c r="DU327" i="8" s="1"/>
  <c r="DT328" i="8"/>
  <c r="DU328" i="8" s="1"/>
  <c r="DT329" i="8"/>
  <c r="DU329" i="8" s="1"/>
  <c r="DT330" i="8"/>
  <c r="DU330" i="8" s="1"/>
  <c r="DT331" i="8"/>
  <c r="DU331" i="8" s="1"/>
  <c r="DT332" i="8"/>
  <c r="DU332" i="8" s="1"/>
  <c r="DT333" i="8"/>
  <c r="DU333" i="8" s="1"/>
  <c r="DT334" i="8"/>
  <c r="DU334" i="8" s="1"/>
  <c r="DT335" i="8"/>
  <c r="DU335" i="8" s="1"/>
  <c r="DT336" i="8"/>
  <c r="DU336" i="8" s="1"/>
  <c r="DT337" i="8"/>
  <c r="DU337" i="8" s="1"/>
  <c r="DT338" i="8"/>
  <c r="DU338" i="8" s="1"/>
  <c r="DT339" i="8"/>
  <c r="DU339" i="8" s="1"/>
  <c r="DT340" i="8"/>
  <c r="DU340" i="8" s="1"/>
  <c r="DT341" i="8"/>
  <c r="DU341" i="8" s="1"/>
  <c r="DT342" i="8"/>
  <c r="DU342" i="8" s="1"/>
  <c r="DT343" i="8"/>
  <c r="DU343" i="8" s="1"/>
  <c r="DT344" i="8"/>
  <c r="DU344" i="8" s="1"/>
  <c r="DT345" i="8"/>
  <c r="DU345" i="8" s="1"/>
  <c r="DT346" i="8"/>
  <c r="DU346" i="8" s="1"/>
  <c r="DT347" i="8"/>
  <c r="DU347" i="8" s="1"/>
  <c r="DT348" i="8"/>
  <c r="DU348" i="8" s="1"/>
  <c r="DT349" i="8"/>
  <c r="DU349" i="8" s="1"/>
  <c r="DT350" i="8"/>
  <c r="DU350" i="8" s="1"/>
  <c r="DT351" i="8"/>
  <c r="DU351" i="8" s="1"/>
  <c r="DT352" i="8"/>
  <c r="DU352" i="8" s="1"/>
  <c r="DT353" i="8"/>
  <c r="DU353" i="8" s="1"/>
  <c r="DT354" i="8"/>
  <c r="DU354" i="8" s="1"/>
  <c r="DT355" i="8"/>
  <c r="DU355" i="8" s="1"/>
  <c r="DT356" i="8"/>
  <c r="DU356" i="8" s="1"/>
  <c r="DT357" i="8"/>
  <c r="DU357" i="8" s="1"/>
  <c r="DT358" i="8"/>
  <c r="DU358" i="8" s="1"/>
  <c r="DT359" i="8"/>
  <c r="DU359" i="8" s="1"/>
  <c r="DT360" i="8"/>
  <c r="DU360" i="8" s="1"/>
  <c r="DT361" i="8"/>
  <c r="DU361" i="8" s="1"/>
  <c r="DT362" i="8"/>
  <c r="DU362" i="8" s="1"/>
  <c r="DT363" i="8"/>
  <c r="DU363" i="8" s="1"/>
  <c r="DT364" i="8"/>
  <c r="DU364" i="8" s="1"/>
  <c r="DT365" i="8"/>
  <c r="DU365" i="8" s="1"/>
  <c r="DT366" i="8"/>
  <c r="DU366" i="8" s="1"/>
  <c r="DT367" i="8"/>
  <c r="DU367" i="8" s="1"/>
  <c r="DT368" i="8"/>
  <c r="DU368" i="8" s="1"/>
  <c r="DT369" i="8"/>
  <c r="DU369" i="8" s="1"/>
  <c r="DT370" i="8"/>
  <c r="DU370" i="8" s="1"/>
  <c r="DT371" i="8"/>
  <c r="DU371" i="8" s="1"/>
  <c r="DT372" i="8"/>
  <c r="DU372" i="8" s="1"/>
  <c r="DT373" i="8"/>
  <c r="DU373" i="8" s="1"/>
  <c r="DT374" i="8"/>
  <c r="DU374" i="8" s="1"/>
  <c r="DT375" i="8"/>
  <c r="DU375" i="8" s="1"/>
  <c r="DT376" i="8"/>
  <c r="DU376" i="8" s="1"/>
  <c r="DT377" i="8"/>
  <c r="DU377" i="8" s="1"/>
  <c r="DT378" i="8"/>
  <c r="DU378" i="8" s="1"/>
  <c r="DT379" i="8"/>
  <c r="DU379" i="8" s="1"/>
  <c r="DT380" i="8"/>
  <c r="DU380" i="8" s="1"/>
  <c r="DT381" i="8"/>
  <c r="DU381" i="8" s="1"/>
  <c r="DT382" i="8"/>
  <c r="DU382" i="8" s="1"/>
  <c r="DT383" i="8"/>
  <c r="DU383" i="8" s="1"/>
  <c r="DT384" i="8"/>
  <c r="DU384" i="8" s="1"/>
  <c r="DT385" i="8"/>
  <c r="DU385" i="8" s="1"/>
  <c r="DT386" i="8"/>
  <c r="DU386" i="8" s="1"/>
  <c r="DT387" i="8"/>
  <c r="DU387" i="8" s="1"/>
  <c r="DT388" i="8"/>
  <c r="DU388" i="8" s="1"/>
  <c r="DT389" i="8"/>
  <c r="DU389" i="8" s="1"/>
  <c r="DT390" i="8"/>
  <c r="DU390" i="8" s="1"/>
  <c r="DT391" i="8"/>
  <c r="DU391" i="8" s="1"/>
  <c r="DT392" i="8"/>
  <c r="DU392" i="8" s="1"/>
  <c r="DT393" i="8"/>
  <c r="DU393" i="8" s="1"/>
  <c r="DT394" i="8"/>
  <c r="DU394" i="8" s="1"/>
  <c r="DT395" i="8"/>
  <c r="DU395" i="8" s="1"/>
  <c r="DT396" i="8"/>
  <c r="DU396" i="8" s="1"/>
  <c r="DT397" i="8"/>
  <c r="DU397" i="8" s="1"/>
  <c r="DT398" i="8"/>
  <c r="DU398" i="8" s="1"/>
  <c r="DT399" i="8"/>
  <c r="DU399" i="8" s="1"/>
  <c r="DT400" i="8"/>
  <c r="DU400" i="8" s="1"/>
  <c r="DT401" i="8"/>
  <c r="DU401" i="8" s="1"/>
  <c r="DT402" i="8"/>
  <c r="DU402" i="8" s="1"/>
  <c r="DT403" i="8"/>
  <c r="DU403" i="8" s="1"/>
  <c r="DT404" i="8"/>
  <c r="DU404" i="8" s="1"/>
  <c r="DT405" i="8"/>
  <c r="DU405" i="8" s="1"/>
  <c r="DT406" i="8"/>
  <c r="DU406" i="8" s="1"/>
  <c r="DT407" i="8"/>
  <c r="DU407" i="8" s="1"/>
  <c r="DT408" i="8"/>
  <c r="DU408" i="8" s="1"/>
  <c r="DT409" i="8"/>
  <c r="DU409" i="8" s="1"/>
  <c r="DT410" i="8"/>
  <c r="DU410" i="8" s="1"/>
  <c r="DT411" i="8"/>
  <c r="DU411" i="8" s="1"/>
  <c r="DT412" i="8"/>
  <c r="DU412" i="8" s="1"/>
  <c r="DT413" i="8"/>
  <c r="DU413" i="8" s="1"/>
  <c r="DT414" i="8"/>
  <c r="DU414" i="8" s="1"/>
  <c r="DT415" i="8"/>
  <c r="DU415" i="8" s="1"/>
  <c r="DT416" i="8"/>
  <c r="DU416" i="8" s="1"/>
  <c r="DT417" i="8"/>
  <c r="DU417" i="8" s="1"/>
  <c r="DT418" i="8"/>
  <c r="DU418" i="8" s="1"/>
  <c r="DT419" i="8"/>
  <c r="DU419" i="8" s="1"/>
  <c r="DT420" i="8"/>
  <c r="DU420" i="8" s="1"/>
  <c r="DT421" i="8"/>
  <c r="DU421" i="8" s="1"/>
  <c r="DT422" i="8"/>
  <c r="DU422" i="8" s="1"/>
  <c r="DT423" i="8"/>
  <c r="DU423" i="8" s="1"/>
  <c r="DT424" i="8"/>
  <c r="DU424" i="8" s="1"/>
  <c r="DT425" i="8"/>
  <c r="DU425" i="8" s="1"/>
  <c r="DT426" i="8"/>
  <c r="DU426" i="8" s="1"/>
  <c r="DT427" i="8"/>
  <c r="DU427" i="8" s="1"/>
  <c r="DT428" i="8"/>
  <c r="DU428" i="8" s="1"/>
  <c r="DT429" i="8"/>
  <c r="DU429" i="8" s="1"/>
  <c r="DT430" i="8"/>
  <c r="DU430" i="8" s="1"/>
  <c r="DT431" i="8"/>
  <c r="DU431" i="8" s="1"/>
  <c r="DT432" i="8"/>
  <c r="DU432" i="8" s="1"/>
  <c r="DT433" i="8"/>
  <c r="DU433" i="8" s="1"/>
  <c r="DT434" i="8"/>
  <c r="DU434" i="8" s="1"/>
  <c r="DT435" i="8"/>
  <c r="DU435" i="8" s="1"/>
  <c r="DT436" i="8"/>
  <c r="DU436" i="8" s="1"/>
  <c r="DT437" i="8"/>
  <c r="DU437" i="8" s="1"/>
  <c r="DT438" i="8"/>
  <c r="DU438" i="8" s="1"/>
  <c r="DT439" i="8"/>
  <c r="DU439" i="8" s="1"/>
  <c r="DT440" i="8"/>
  <c r="DU440" i="8" s="1"/>
  <c r="DT441" i="8"/>
  <c r="DU441" i="8" s="1"/>
  <c r="DT442" i="8"/>
  <c r="DU442" i="8" s="1"/>
  <c r="DT443" i="8"/>
  <c r="DU443" i="8" s="1"/>
  <c r="DT444" i="8"/>
  <c r="DU444" i="8" s="1"/>
  <c r="DT445" i="8"/>
  <c r="DU445" i="8" s="1"/>
  <c r="DT446" i="8"/>
  <c r="DU446" i="8" s="1"/>
  <c r="DT447" i="8"/>
  <c r="DU447" i="8" s="1"/>
  <c r="DT448" i="8"/>
  <c r="DU448" i="8" s="1"/>
  <c r="DT449" i="8"/>
  <c r="DU449" i="8" s="1"/>
  <c r="DT450" i="8"/>
  <c r="DU450" i="8" s="1"/>
  <c r="DT451" i="8"/>
  <c r="DU451" i="8" s="1"/>
  <c r="DT452" i="8"/>
  <c r="DU452" i="8" s="1"/>
  <c r="DT453" i="8"/>
  <c r="DU453" i="8" s="1"/>
  <c r="DT454" i="8"/>
  <c r="DU454" i="8" s="1"/>
  <c r="DT455" i="8"/>
  <c r="DU455" i="8" s="1"/>
  <c r="DT456" i="8"/>
  <c r="DU456" i="8" s="1"/>
  <c r="DT457" i="8"/>
  <c r="DU457" i="8" s="1"/>
  <c r="DT458" i="8"/>
  <c r="DU458" i="8" s="1"/>
  <c r="DT459" i="8"/>
  <c r="DU459" i="8" s="1"/>
  <c r="DT460" i="8"/>
  <c r="DU460" i="8" s="1"/>
  <c r="DT461" i="8"/>
  <c r="DU461" i="8" s="1"/>
  <c r="DT462" i="8"/>
  <c r="DU462" i="8" s="1"/>
  <c r="DT463" i="8"/>
  <c r="DU463" i="8" s="1"/>
  <c r="DT464" i="8"/>
  <c r="DU464" i="8" s="1"/>
  <c r="DT465" i="8"/>
  <c r="DU465" i="8" s="1"/>
  <c r="DT466" i="8"/>
  <c r="DU466" i="8" s="1"/>
  <c r="DT467" i="8"/>
  <c r="DU467" i="8" s="1"/>
  <c r="DT468" i="8"/>
  <c r="DU468" i="8" s="1"/>
  <c r="DT469" i="8"/>
  <c r="DU469" i="8" s="1"/>
  <c r="DT470" i="8"/>
  <c r="DU470" i="8" s="1"/>
  <c r="DT471" i="8"/>
  <c r="DU471" i="8" s="1"/>
  <c r="DT472" i="8"/>
  <c r="DU472" i="8" s="1"/>
  <c r="DT473" i="8"/>
  <c r="DU473" i="8" s="1"/>
  <c r="DT474" i="8"/>
  <c r="DU474" i="8" s="1"/>
  <c r="DT475" i="8"/>
  <c r="DU475" i="8" s="1"/>
  <c r="DT476" i="8"/>
  <c r="DU476" i="8" s="1"/>
  <c r="DT477" i="8"/>
  <c r="DU477" i="8" s="1"/>
  <c r="DT478" i="8"/>
  <c r="DU478" i="8" s="1"/>
  <c r="DT479" i="8"/>
  <c r="DU479" i="8" s="1"/>
  <c r="DT480" i="8"/>
  <c r="DU480" i="8" s="1"/>
  <c r="DT481" i="8"/>
  <c r="DU481" i="8" s="1"/>
  <c r="DT482" i="8"/>
  <c r="DU482" i="8" s="1"/>
  <c r="DT483" i="8"/>
  <c r="DU483" i="8" s="1"/>
  <c r="DT484" i="8"/>
  <c r="DU484" i="8" s="1"/>
  <c r="DT485" i="8"/>
  <c r="DU485" i="8" s="1"/>
  <c r="DT486" i="8"/>
  <c r="DU486" i="8" s="1"/>
  <c r="DT487" i="8"/>
  <c r="DU487" i="8" s="1"/>
  <c r="DT488" i="8"/>
  <c r="DU488" i="8" s="1"/>
  <c r="DT489" i="8"/>
  <c r="DU489" i="8" s="1"/>
  <c r="DT490" i="8"/>
  <c r="DU490" i="8" s="1"/>
  <c r="DT491" i="8"/>
  <c r="DU491" i="8" s="1"/>
  <c r="DT492" i="8"/>
  <c r="DU492" i="8" s="1"/>
  <c r="DT493" i="8"/>
  <c r="DU493" i="8" s="1"/>
  <c r="DT494" i="8"/>
  <c r="DU494" i="8" s="1"/>
  <c r="DT495" i="8"/>
  <c r="DU495" i="8" s="1"/>
  <c r="DT496" i="8"/>
  <c r="DU496" i="8" s="1"/>
  <c r="DT497" i="8"/>
  <c r="DU497" i="8" s="1"/>
  <c r="DT498" i="8"/>
  <c r="DU498" i="8" s="1"/>
  <c r="DT499" i="8"/>
  <c r="DU499" i="8" s="1"/>
  <c r="DT500" i="8"/>
  <c r="DU500" i="8" s="1"/>
  <c r="DT501" i="8"/>
  <c r="DU501" i="8" s="1"/>
  <c r="DT502" i="8"/>
  <c r="DU502" i="8" s="1"/>
  <c r="DT503" i="8"/>
  <c r="DU503" i="8" s="1"/>
  <c r="DT504" i="8"/>
  <c r="DU504" i="8" s="1"/>
  <c r="DT505" i="8"/>
  <c r="DU505" i="8" s="1"/>
  <c r="DT506" i="8"/>
  <c r="DU506" i="8" s="1"/>
  <c r="DT507" i="8"/>
  <c r="DU507" i="8" s="1"/>
  <c r="DT508" i="8"/>
  <c r="DU508" i="8" s="1"/>
  <c r="DT509" i="8"/>
  <c r="DU509" i="8" s="1"/>
  <c r="DT510" i="8"/>
  <c r="DU510" i="8" s="1"/>
  <c r="DT511" i="8"/>
  <c r="DU511" i="8" s="1"/>
  <c r="DT512" i="8"/>
  <c r="DU512" i="8" s="1"/>
  <c r="DT4" i="8"/>
  <c r="DU4" i="8" s="1"/>
  <c r="DS5" i="8"/>
  <c r="DS6" i="8"/>
  <c r="DS7" i="8"/>
  <c r="DS8" i="8"/>
  <c r="DS9" i="8"/>
  <c r="DS10" i="8"/>
  <c r="DS11" i="8"/>
  <c r="DS12" i="8"/>
  <c r="DS13" i="8"/>
  <c r="DS14" i="8"/>
  <c r="DS15" i="8"/>
  <c r="DS16" i="8"/>
  <c r="DS17" i="8"/>
  <c r="DS18" i="8"/>
  <c r="DS19" i="8"/>
  <c r="DS20" i="8"/>
  <c r="DS21" i="8"/>
  <c r="DS22" i="8"/>
  <c r="DS23" i="8"/>
  <c r="DS24" i="8"/>
  <c r="DS25" i="8"/>
  <c r="DS26" i="8"/>
  <c r="DS27" i="8"/>
  <c r="DS28" i="8"/>
  <c r="DS29" i="8"/>
  <c r="DS30" i="8"/>
  <c r="DS31" i="8"/>
  <c r="DS32" i="8"/>
  <c r="DS33" i="8"/>
  <c r="DS34" i="8"/>
  <c r="DS35" i="8"/>
  <c r="DS36" i="8"/>
  <c r="DS37" i="8"/>
  <c r="DS38" i="8"/>
  <c r="DS39" i="8"/>
  <c r="DS40" i="8"/>
  <c r="DS41" i="8"/>
  <c r="DS42" i="8"/>
  <c r="DS43" i="8"/>
  <c r="DS44" i="8"/>
  <c r="DS45" i="8"/>
  <c r="DS46" i="8"/>
  <c r="DS47" i="8"/>
  <c r="DS48" i="8"/>
  <c r="DS49" i="8"/>
  <c r="DS50" i="8"/>
  <c r="DS51" i="8"/>
  <c r="DS52" i="8"/>
  <c r="DS53" i="8"/>
  <c r="DS54" i="8"/>
  <c r="DS55" i="8"/>
  <c r="DS56" i="8"/>
  <c r="DS57" i="8"/>
  <c r="DS58" i="8"/>
  <c r="DS59" i="8"/>
  <c r="DS60" i="8"/>
  <c r="DS61" i="8"/>
  <c r="DS62" i="8"/>
  <c r="DS63" i="8"/>
  <c r="DS64" i="8"/>
  <c r="DS65" i="8"/>
  <c r="DS66" i="8"/>
  <c r="DS67" i="8"/>
  <c r="DS68" i="8"/>
  <c r="DS69" i="8"/>
  <c r="DS70" i="8"/>
  <c r="DS71" i="8"/>
  <c r="DS72" i="8"/>
  <c r="DS73" i="8"/>
  <c r="DS74" i="8"/>
  <c r="DS75" i="8"/>
  <c r="DS76" i="8"/>
  <c r="DS77" i="8"/>
  <c r="DS78" i="8"/>
  <c r="DS79" i="8"/>
  <c r="DS80" i="8"/>
  <c r="DS81" i="8"/>
  <c r="DS82" i="8"/>
  <c r="DS83" i="8"/>
  <c r="DS84" i="8"/>
  <c r="DS85" i="8"/>
  <c r="DS86" i="8"/>
  <c r="DS87" i="8"/>
  <c r="DS88" i="8"/>
  <c r="DS89" i="8"/>
  <c r="DS90" i="8"/>
  <c r="DS91" i="8"/>
  <c r="DS92" i="8"/>
  <c r="DS93" i="8"/>
  <c r="DS94" i="8"/>
  <c r="DS95" i="8"/>
  <c r="DS96" i="8"/>
  <c r="DS97" i="8"/>
  <c r="DS98" i="8"/>
  <c r="DS99" i="8"/>
  <c r="DS100" i="8"/>
  <c r="DS101" i="8"/>
  <c r="DS102" i="8"/>
  <c r="DS103" i="8"/>
  <c r="DS104" i="8"/>
  <c r="DS105" i="8"/>
  <c r="DS106" i="8"/>
  <c r="DS107" i="8"/>
  <c r="DS108" i="8"/>
  <c r="DS109" i="8"/>
  <c r="DS110" i="8"/>
  <c r="DS111" i="8"/>
  <c r="DS112" i="8"/>
  <c r="DS113" i="8"/>
  <c r="DS114" i="8"/>
  <c r="DS115" i="8"/>
  <c r="DS116" i="8"/>
  <c r="DS117" i="8"/>
  <c r="DS118" i="8"/>
  <c r="DS119" i="8"/>
  <c r="DS120" i="8"/>
  <c r="DS121" i="8"/>
  <c r="DS122" i="8"/>
  <c r="DS123" i="8"/>
  <c r="DS124" i="8"/>
  <c r="DS125" i="8"/>
  <c r="DS126" i="8"/>
  <c r="DS127" i="8"/>
  <c r="DS128" i="8"/>
  <c r="DS129" i="8"/>
  <c r="DS130" i="8"/>
  <c r="DS131" i="8"/>
  <c r="DS132" i="8"/>
  <c r="DS133" i="8"/>
  <c r="DS134" i="8"/>
  <c r="DS135" i="8"/>
  <c r="DS136" i="8"/>
  <c r="DS137" i="8"/>
  <c r="DS138" i="8"/>
  <c r="DS139" i="8"/>
  <c r="DS140" i="8"/>
  <c r="DS141" i="8"/>
  <c r="DS142" i="8"/>
  <c r="DS143" i="8"/>
  <c r="DS144" i="8"/>
  <c r="DS145" i="8"/>
  <c r="DS146" i="8"/>
  <c r="DS147" i="8"/>
  <c r="DS148" i="8"/>
  <c r="DS149" i="8"/>
  <c r="DS150" i="8"/>
  <c r="DS151" i="8"/>
  <c r="DS152" i="8"/>
  <c r="DS153" i="8"/>
  <c r="DS154" i="8"/>
  <c r="DS155" i="8"/>
  <c r="DS156" i="8"/>
  <c r="DS157" i="8"/>
  <c r="DS158" i="8"/>
  <c r="DS159" i="8"/>
  <c r="DS160" i="8"/>
  <c r="DS161" i="8"/>
  <c r="DS162" i="8"/>
  <c r="DS163" i="8"/>
  <c r="DS164" i="8"/>
  <c r="DS165" i="8"/>
  <c r="DS166" i="8"/>
  <c r="DS167" i="8"/>
  <c r="DS168" i="8"/>
  <c r="DS169" i="8"/>
  <c r="DS170" i="8"/>
  <c r="DS171" i="8"/>
  <c r="DS172" i="8"/>
  <c r="DS173" i="8"/>
  <c r="DS174" i="8"/>
  <c r="DS175" i="8"/>
  <c r="DS176" i="8"/>
  <c r="DS177" i="8"/>
  <c r="DS178" i="8"/>
  <c r="DS179" i="8"/>
  <c r="DS180" i="8"/>
  <c r="DS181" i="8"/>
  <c r="DS182" i="8"/>
  <c r="DS183" i="8"/>
  <c r="DS184" i="8"/>
  <c r="DS185" i="8"/>
  <c r="DS186" i="8"/>
  <c r="DS187" i="8"/>
  <c r="DS188" i="8"/>
  <c r="DS189" i="8"/>
  <c r="DS190" i="8"/>
  <c r="DS191" i="8"/>
  <c r="DS192" i="8"/>
  <c r="DS193" i="8"/>
  <c r="DS194" i="8"/>
  <c r="DS195" i="8"/>
  <c r="DS196" i="8"/>
  <c r="DS197" i="8"/>
  <c r="DS198" i="8"/>
  <c r="DS199" i="8"/>
  <c r="DS200" i="8"/>
  <c r="DS201" i="8"/>
  <c r="DS202" i="8"/>
  <c r="DS203" i="8"/>
  <c r="DS204" i="8"/>
  <c r="DS205" i="8"/>
  <c r="DS206" i="8"/>
  <c r="DS207" i="8"/>
  <c r="DS208" i="8"/>
  <c r="DS209" i="8"/>
  <c r="DS210" i="8"/>
  <c r="DS211" i="8"/>
  <c r="DS212" i="8"/>
  <c r="DS213" i="8"/>
  <c r="DS214" i="8"/>
  <c r="DS215" i="8"/>
  <c r="DS216" i="8"/>
  <c r="DS217" i="8"/>
  <c r="DS218" i="8"/>
  <c r="DS219" i="8"/>
  <c r="DS220" i="8"/>
  <c r="DS221" i="8"/>
  <c r="DS222" i="8"/>
  <c r="DS223" i="8"/>
  <c r="DS224" i="8"/>
  <c r="DS225" i="8"/>
  <c r="DS226" i="8"/>
  <c r="DS227" i="8"/>
  <c r="DS228" i="8"/>
  <c r="DS229" i="8"/>
  <c r="DS230" i="8"/>
  <c r="DS231" i="8"/>
  <c r="DS232" i="8"/>
  <c r="DS233" i="8"/>
  <c r="DS234" i="8"/>
  <c r="DS235" i="8"/>
  <c r="DS236" i="8"/>
  <c r="DS237" i="8"/>
  <c r="DS238" i="8"/>
  <c r="DS239" i="8"/>
  <c r="DS240" i="8"/>
  <c r="DS241" i="8"/>
  <c r="DS242" i="8"/>
  <c r="DS243" i="8"/>
  <c r="DS244" i="8"/>
  <c r="DS245" i="8"/>
  <c r="DS246" i="8"/>
  <c r="DS247" i="8"/>
  <c r="DS248" i="8"/>
  <c r="DS249" i="8"/>
  <c r="DS250" i="8"/>
  <c r="DS251" i="8"/>
  <c r="DS252" i="8"/>
  <c r="DS253" i="8"/>
  <c r="DS254" i="8"/>
  <c r="DS255" i="8"/>
  <c r="DS256" i="8"/>
  <c r="DS257" i="8"/>
  <c r="DS258" i="8"/>
  <c r="DS259" i="8"/>
  <c r="DS260" i="8"/>
  <c r="DS261" i="8"/>
  <c r="DS262" i="8"/>
  <c r="DS263" i="8"/>
  <c r="DS264" i="8"/>
  <c r="DS265" i="8"/>
  <c r="DS266" i="8"/>
  <c r="DS267" i="8"/>
  <c r="DS268" i="8"/>
  <c r="DS269" i="8"/>
  <c r="DS270" i="8"/>
  <c r="DS271" i="8"/>
  <c r="DS272" i="8"/>
  <c r="DS273" i="8"/>
  <c r="DS274" i="8"/>
  <c r="DS275" i="8"/>
  <c r="DS276" i="8"/>
  <c r="DS277" i="8"/>
  <c r="DS278" i="8"/>
  <c r="DS279" i="8"/>
  <c r="DS280" i="8"/>
  <c r="DS281" i="8"/>
  <c r="DS282" i="8"/>
  <c r="DS283" i="8"/>
  <c r="DS284" i="8"/>
  <c r="DS285" i="8"/>
  <c r="DS286" i="8"/>
  <c r="DS287" i="8"/>
  <c r="DS288" i="8"/>
  <c r="DS289" i="8"/>
  <c r="DS290" i="8"/>
  <c r="DS291" i="8"/>
  <c r="DS292" i="8"/>
  <c r="DS293" i="8"/>
  <c r="DS294" i="8"/>
  <c r="DS295" i="8"/>
  <c r="DS296" i="8"/>
  <c r="DS297" i="8"/>
  <c r="DS298" i="8"/>
  <c r="DS299" i="8"/>
  <c r="DS300" i="8"/>
  <c r="DS301" i="8"/>
  <c r="DS302" i="8"/>
  <c r="DS303" i="8"/>
  <c r="DS304" i="8"/>
  <c r="DS305" i="8"/>
  <c r="DS306" i="8"/>
  <c r="DS307" i="8"/>
  <c r="DS308" i="8"/>
  <c r="DS309" i="8"/>
  <c r="DS310" i="8"/>
  <c r="DS311" i="8"/>
  <c r="DS312" i="8"/>
  <c r="DS313" i="8"/>
  <c r="DS314" i="8"/>
  <c r="DS315" i="8"/>
  <c r="DS316" i="8"/>
  <c r="DS317" i="8"/>
  <c r="DS318" i="8"/>
  <c r="DS319" i="8"/>
  <c r="DS320" i="8"/>
  <c r="DS321" i="8"/>
  <c r="DS322" i="8"/>
  <c r="DS323" i="8"/>
  <c r="DS324" i="8"/>
  <c r="DS325" i="8"/>
  <c r="DS326" i="8"/>
  <c r="DS327" i="8"/>
  <c r="DS328" i="8"/>
  <c r="DS329" i="8"/>
  <c r="DS330" i="8"/>
  <c r="DS331" i="8"/>
  <c r="DS332" i="8"/>
  <c r="DS333" i="8"/>
  <c r="DS334" i="8"/>
  <c r="DS335" i="8"/>
  <c r="DS336" i="8"/>
  <c r="DS337" i="8"/>
  <c r="DS338" i="8"/>
  <c r="DS339" i="8"/>
  <c r="DS340" i="8"/>
  <c r="DS341" i="8"/>
  <c r="DS342" i="8"/>
  <c r="DS343" i="8"/>
  <c r="DS344" i="8"/>
  <c r="DS345" i="8"/>
  <c r="DS346" i="8"/>
  <c r="DS347" i="8"/>
  <c r="DS348" i="8"/>
  <c r="DS349" i="8"/>
  <c r="DS350" i="8"/>
  <c r="DS351" i="8"/>
  <c r="DS352" i="8"/>
  <c r="DS353" i="8"/>
  <c r="DS354" i="8"/>
  <c r="DS355" i="8"/>
  <c r="DS356" i="8"/>
  <c r="DS357" i="8"/>
  <c r="DS358" i="8"/>
  <c r="DS359" i="8"/>
  <c r="DS360" i="8"/>
  <c r="DS361" i="8"/>
  <c r="DS362" i="8"/>
  <c r="DS363" i="8"/>
  <c r="DS364" i="8"/>
  <c r="DS365" i="8"/>
  <c r="DS366" i="8"/>
  <c r="DS367" i="8"/>
  <c r="DS368" i="8"/>
  <c r="DS369" i="8"/>
  <c r="DS370" i="8"/>
  <c r="DS371" i="8"/>
  <c r="DS372" i="8"/>
  <c r="DS373" i="8"/>
  <c r="DS374" i="8"/>
  <c r="DS375" i="8"/>
  <c r="DS376" i="8"/>
  <c r="DS377" i="8"/>
  <c r="DS378" i="8"/>
  <c r="DS379" i="8"/>
  <c r="DS380" i="8"/>
  <c r="DS381" i="8"/>
  <c r="DS382" i="8"/>
  <c r="DS383" i="8"/>
  <c r="DS384" i="8"/>
  <c r="DS385" i="8"/>
  <c r="DS386" i="8"/>
  <c r="DS387" i="8"/>
  <c r="DS388" i="8"/>
  <c r="DS389" i="8"/>
  <c r="DS390" i="8"/>
  <c r="DS391" i="8"/>
  <c r="DS392" i="8"/>
  <c r="DS393" i="8"/>
  <c r="DS394" i="8"/>
  <c r="DS395" i="8"/>
  <c r="DS396" i="8"/>
  <c r="DS397" i="8"/>
  <c r="DS398" i="8"/>
  <c r="DS399" i="8"/>
  <c r="DS400" i="8"/>
  <c r="DS401" i="8"/>
  <c r="DS402" i="8"/>
  <c r="DS403" i="8"/>
  <c r="DS404" i="8"/>
  <c r="DS405" i="8"/>
  <c r="DS406" i="8"/>
  <c r="DS407" i="8"/>
  <c r="DS408" i="8"/>
  <c r="DS409" i="8"/>
  <c r="DS410" i="8"/>
  <c r="DS411" i="8"/>
  <c r="DS412" i="8"/>
  <c r="DS413" i="8"/>
  <c r="DS414" i="8"/>
  <c r="DS415" i="8"/>
  <c r="DS416" i="8"/>
  <c r="DS417" i="8"/>
  <c r="DS418" i="8"/>
  <c r="DS419" i="8"/>
  <c r="DS420" i="8"/>
  <c r="DS421" i="8"/>
  <c r="DS422" i="8"/>
  <c r="DS423" i="8"/>
  <c r="DS424" i="8"/>
  <c r="DS425" i="8"/>
  <c r="DS426" i="8"/>
  <c r="DS427" i="8"/>
  <c r="DS428" i="8"/>
  <c r="DS429" i="8"/>
  <c r="DS430" i="8"/>
  <c r="DS431" i="8"/>
  <c r="DS432" i="8"/>
  <c r="DS433" i="8"/>
  <c r="DS434" i="8"/>
  <c r="DS435" i="8"/>
  <c r="DS436" i="8"/>
  <c r="DS437" i="8"/>
  <c r="DS438" i="8"/>
  <c r="DS439" i="8"/>
  <c r="DS440" i="8"/>
  <c r="DS441" i="8"/>
  <c r="DS442" i="8"/>
  <c r="DS443" i="8"/>
  <c r="DS444" i="8"/>
  <c r="DS445" i="8"/>
  <c r="DS446" i="8"/>
  <c r="DS447" i="8"/>
  <c r="DS448" i="8"/>
  <c r="DS449" i="8"/>
  <c r="DS450" i="8"/>
  <c r="DS451" i="8"/>
  <c r="DS452" i="8"/>
  <c r="DS453" i="8"/>
  <c r="DS454" i="8"/>
  <c r="DS455" i="8"/>
  <c r="DS456" i="8"/>
  <c r="DS457" i="8"/>
  <c r="DS458" i="8"/>
  <c r="DS459" i="8"/>
  <c r="DS460" i="8"/>
  <c r="DS461" i="8"/>
  <c r="DS462" i="8"/>
  <c r="DS463" i="8"/>
  <c r="DS464" i="8"/>
  <c r="DS465" i="8"/>
  <c r="DS466" i="8"/>
  <c r="DS467" i="8"/>
  <c r="DS468" i="8"/>
  <c r="DS469" i="8"/>
  <c r="DS470" i="8"/>
  <c r="DS471" i="8"/>
  <c r="DS472" i="8"/>
  <c r="DS473" i="8"/>
  <c r="DS474" i="8"/>
  <c r="DS475" i="8"/>
  <c r="DS476" i="8"/>
  <c r="DS477" i="8"/>
  <c r="DS478" i="8"/>
  <c r="DS479" i="8"/>
  <c r="DS480" i="8"/>
  <c r="DS481" i="8"/>
  <c r="DS482" i="8"/>
  <c r="DS483" i="8"/>
  <c r="DS484" i="8"/>
  <c r="DS485" i="8"/>
  <c r="DS486" i="8"/>
  <c r="DS487" i="8"/>
  <c r="DS488" i="8"/>
  <c r="DS489" i="8"/>
  <c r="DS490" i="8"/>
  <c r="DS491" i="8"/>
  <c r="DS492" i="8"/>
  <c r="DS493" i="8"/>
  <c r="DS494" i="8"/>
  <c r="DS495" i="8"/>
  <c r="DS496" i="8"/>
  <c r="DS497" i="8"/>
  <c r="DS498" i="8"/>
  <c r="DS499" i="8"/>
  <c r="DS500" i="8"/>
  <c r="DS501" i="8"/>
  <c r="DS502" i="8"/>
  <c r="DS503" i="8"/>
  <c r="DS504" i="8"/>
  <c r="DS505" i="8"/>
  <c r="DS506" i="8"/>
  <c r="DS507" i="8"/>
  <c r="DS508" i="8"/>
  <c r="DS509" i="8"/>
  <c r="DS510" i="8"/>
  <c r="DS511" i="8"/>
  <c r="DS512" i="8"/>
  <c r="DS4" i="8"/>
  <c r="DN5" i="8"/>
  <c r="DP5" i="8" s="1"/>
  <c r="DR5" i="8" s="1"/>
  <c r="DN6" i="8"/>
  <c r="DP6" i="8" s="1"/>
  <c r="DR6" i="8" s="1"/>
  <c r="DN7" i="8"/>
  <c r="DP7" i="8" s="1"/>
  <c r="DR7" i="8" s="1"/>
  <c r="DN8" i="8"/>
  <c r="DP8" i="8" s="1"/>
  <c r="DR8" i="8" s="1"/>
  <c r="DN9" i="8"/>
  <c r="DP9" i="8" s="1"/>
  <c r="DR9" i="8" s="1"/>
  <c r="DN10" i="8"/>
  <c r="DP10" i="8" s="1"/>
  <c r="DR10" i="8" s="1"/>
  <c r="DN11" i="8"/>
  <c r="DP11" i="8" s="1"/>
  <c r="DR11" i="8" s="1"/>
  <c r="DN12" i="8"/>
  <c r="DP12" i="8" s="1"/>
  <c r="DR12" i="8" s="1"/>
  <c r="DN13" i="8"/>
  <c r="DP13" i="8" s="1"/>
  <c r="DR13" i="8" s="1"/>
  <c r="DN14" i="8"/>
  <c r="DP14" i="8" s="1"/>
  <c r="DR14" i="8" s="1"/>
  <c r="DN15" i="8"/>
  <c r="DP15" i="8" s="1"/>
  <c r="DR15" i="8" s="1"/>
  <c r="DN16" i="8"/>
  <c r="DP16" i="8" s="1"/>
  <c r="DR16" i="8" s="1"/>
  <c r="DN17" i="8"/>
  <c r="DP17" i="8" s="1"/>
  <c r="DR17" i="8" s="1"/>
  <c r="DN18" i="8"/>
  <c r="DP18" i="8" s="1"/>
  <c r="DR18" i="8" s="1"/>
  <c r="DN19" i="8"/>
  <c r="DP19" i="8" s="1"/>
  <c r="DR19" i="8" s="1"/>
  <c r="DN20" i="8"/>
  <c r="DP20" i="8" s="1"/>
  <c r="DR20" i="8" s="1"/>
  <c r="DN21" i="8"/>
  <c r="DP21" i="8" s="1"/>
  <c r="DR21" i="8" s="1"/>
  <c r="DN22" i="8"/>
  <c r="DP22" i="8" s="1"/>
  <c r="DR22" i="8" s="1"/>
  <c r="DN23" i="8"/>
  <c r="DP23" i="8" s="1"/>
  <c r="DR23" i="8" s="1"/>
  <c r="DN24" i="8"/>
  <c r="DP24" i="8" s="1"/>
  <c r="DR24" i="8" s="1"/>
  <c r="DN25" i="8"/>
  <c r="DP25" i="8" s="1"/>
  <c r="DR25" i="8" s="1"/>
  <c r="DN26" i="8"/>
  <c r="DP26" i="8" s="1"/>
  <c r="DR26" i="8" s="1"/>
  <c r="DN27" i="8"/>
  <c r="DP27" i="8" s="1"/>
  <c r="DR27" i="8" s="1"/>
  <c r="DN28" i="8"/>
  <c r="DP28" i="8" s="1"/>
  <c r="DR28" i="8" s="1"/>
  <c r="DN29" i="8"/>
  <c r="DP29" i="8" s="1"/>
  <c r="DR29" i="8" s="1"/>
  <c r="DN30" i="8"/>
  <c r="DP30" i="8" s="1"/>
  <c r="DR30" i="8" s="1"/>
  <c r="DN31" i="8"/>
  <c r="DP31" i="8" s="1"/>
  <c r="DR31" i="8" s="1"/>
  <c r="DN32" i="8"/>
  <c r="DP32" i="8" s="1"/>
  <c r="DR32" i="8" s="1"/>
  <c r="DN33" i="8"/>
  <c r="DP33" i="8" s="1"/>
  <c r="DR33" i="8" s="1"/>
  <c r="DN34" i="8"/>
  <c r="DP34" i="8" s="1"/>
  <c r="DR34" i="8" s="1"/>
  <c r="DN35" i="8"/>
  <c r="DP35" i="8" s="1"/>
  <c r="DR35" i="8" s="1"/>
  <c r="DN36" i="8"/>
  <c r="DP36" i="8" s="1"/>
  <c r="DR36" i="8" s="1"/>
  <c r="DN37" i="8"/>
  <c r="DP37" i="8" s="1"/>
  <c r="DR37" i="8" s="1"/>
  <c r="DN38" i="8"/>
  <c r="DP38" i="8" s="1"/>
  <c r="DR38" i="8" s="1"/>
  <c r="DN39" i="8"/>
  <c r="DP39" i="8" s="1"/>
  <c r="DR39" i="8" s="1"/>
  <c r="DN40" i="8"/>
  <c r="DP40" i="8" s="1"/>
  <c r="DR40" i="8" s="1"/>
  <c r="DN41" i="8"/>
  <c r="DP41" i="8" s="1"/>
  <c r="DR41" i="8" s="1"/>
  <c r="DN42" i="8"/>
  <c r="DP42" i="8" s="1"/>
  <c r="DR42" i="8" s="1"/>
  <c r="DN43" i="8"/>
  <c r="DP43" i="8" s="1"/>
  <c r="DR43" i="8" s="1"/>
  <c r="DN44" i="8"/>
  <c r="DP44" i="8" s="1"/>
  <c r="DR44" i="8" s="1"/>
  <c r="DN45" i="8"/>
  <c r="DP45" i="8" s="1"/>
  <c r="DR45" i="8" s="1"/>
  <c r="DN46" i="8"/>
  <c r="DP46" i="8" s="1"/>
  <c r="DR46" i="8" s="1"/>
  <c r="DN47" i="8"/>
  <c r="DP47" i="8" s="1"/>
  <c r="DR47" i="8" s="1"/>
  <c r="DN48" i="8"/>
  <c r="DP48" i="8" s="1"/>
  <c r="DR48" i="8" s="1"/>
  <c r="DN49" i="8"/>
  <c r="DP49" i="8" s="1"/>
  <c r="DR49" i="8" s="1"/>
  <c r="DN50" i="8"/>
  <c r="DP50" i="8" s="1"/>
  <c r="DR50" i="8" s="1"/>
  <c r="DN51" i="8"/>
  <c r="DP51" i="8" s="1"/>
  <c r="DR51" i="8" s="1"/>
  <c r="DN52" i="8"/>
  <c r="DP52" i="8" s="1"/>
  <c r="DR52" i="8" s="1"/>
  <c r="DN53" i="8"/>
  <c r="DP53" i="8" s="1"/>
  <c r="DR53" i="8" s="1"/>
  <c r="DN54" i="8"/>
  <c r="DP54" i="8" s="1"/>
  <c r="DR54" i="8" s="1"/>
  <c r="DN55" i="8"/>
  <c r="DP55" i="8" s="1"/>
  <c r="DR55" i="8" s="1"/>
  <c r="DN56" i="8"/>
  <c r="DP56" i="8" s="1"/>
  <c r="DR56" i="8" s="1"/>
  <c r="DN57" i="8"/>
  <c r="DP57" i="8" s="1"/>
  <c r="DR57" i="8" s="1"/>
  <c r="DN58" i="8"/>
  <c r="DP58" i="8" s="1"/>
  <c r="DR58" i="8" s="1"/>
  <c r="DN59" i="8"/>
  <c r="DP59" i="8" s="1"/>
  <c r="DR59" i="8" s="1"/>
  <c r="DN60" i="8"/>
  <c r="DP60" i="8" s="1"/>
  <c r="DR60" i="8" s="1"/>
  <c r="DN61" i="8"/>
  <c r="DP61" i="8" s="1"/>
  <c r="DR61" i="8" s="1"/>
  <c r="DN62" i="8"/>
  <c r="DP62" i="8" s="1"/>
  <c r="DR62" i="8" s="1"/>
  <c r="DN63" i="8"/>
  <c r="DP63" i="8" s="1"/>
  <c r="DR63" i="8" s="1"/>
  <c r="DN64" i="8"/>
  <c r="DP64" i="8" s="1"/>
  <c r="DR64" i="8" s="1"/>
  <c r="DN65" i="8"/>
  <c r="DP65" i="8" s="1"/>
  <c r="DR65" i="8" s="1"/>
  <c r="DN66" i="8"/>
  <c r="DP66" i="8" s="1"/>
  <c r="DR66" i="8" s="1"/>
  <c r="DN67" i="8"/>
  <c r="DP67" i="8" s="1"/>
  <c r="DR67" i="8" s="1"/>
  <c r="DN68" i="8"/>
  <c r="DP68" i="8" s="1"/>
  <c r="DR68" i="8" s="1"/>
  <c r="DN69" i="8"/>
  <c r="DP69" i="8" s="1"/>
  <c r="DR69" i="8" s="1"/>
  <c r="DN70" i="8"/>
  <c r="DP70" i="8" s="1"/>
  <c r="DR70" i="8" s="1"/>
  <c r="DN71" i="8"/>
  <c r="DP71" i="8" s="1"/>
  <c r="DR71" i="8" s="1"/>
  <c r="DN72" i="8"/>
  <c r="DP72" i="8" s="1"/>
  <c r="DR72" i="8" s="1"/>
  <c r="DN73" i="8"/>
  <c r="DP73" i="8" s="1"/>
  <c r="DR73" i="8" s="1"/>
  <c r="DN74" i="8"/>
  <c r="DP74" i="8" s="1"/>
  <c r="DR74" i="8" s="1"/>
  <c r="DN75" i="8"/>
  <c r="DP75" i="8" s="1"/>
  <c r="DR75" i="8" s="1"/>
  <c r="DN76" i="8"/>
  <c r="DP76" i="8" s="1"/>
  <c r="DR76" i="8" s="1"/>
  <c r="DN77" i="8"/>
  <c r="DP77" i="8" s="1"/>
  <c r="DR77" i="8" s="1"/>
  <c r="DN78" i="8"/>
  <c r="DP78" i="8" s="1"/>
  <c r="DR78" i="8" s="1"/>
  <c r="DN79" i="8"/>
  <c r="DP79" i="8" s="1"/>
  <c r="DR79" i="8" s="1"/>
  <c r="DN80" i="8"/>
  <c r="DP80" i="8" s="1"/>
  <c r="DR80" i="8" s="1"/>
  <c r="DN81" i="8"/>
  <c r="DP81" i="8" s="1"/>
  <c r="DR81" i="8" s="1"/>
  <c r="DN82" i="8"/>
  <c r="DP82" i="8" s="1"/>
  <c r="DR82" i="8" s="1"/>
  <c r="DN83" i="8"/>
  <c r="DP83" i="8" s="1"/>
  <c r="DR83" i="8" s="1"/>
  <c r="DN84" i="8"/>
  <c r="DP84" i="8" s="1"/>
  <c r="DR84" i="8" s="1"/>
  <c r="DN85" i="8"/>
  <c r="DP85" i="8" s="1"/>
  <c r="DR85" i="8" s="1"/>
  <c r="DN86" i="8"/>
  <c r="DP86" i="8" s="1"/>
  <c r="DR86" i="8" s="1"/>
  <c r="DN87" i="8"/>
  <c r="DP87" i="8" s="1"/>
  <c r="DR87" i="8" s="1"/>
  <c r="DN88" i="8"/>
  <c r="DP88" i="8" s="1"/>
  <c r="DR88" i="8" s="1"/>
  <c r="DN89" i="8"/>
  <c r="DP89" i="8" s="1"/>
  <c r="DR89" i="8" s="1"/>
  <c r="DN90" i="8"/>
  <c r="DP90" i="8" s="1"/>
  <c r="DR90" i="8" s="1"/>
  <c r="DN91" i="8"/>
  <c r="DP91" i="8" s="1"/>
  <c r="DR91" i="8" s="1"/>
  <c r="DN92" i="8"/>
  <c r="DP92" i="8" s="1"/>
  <c r="DR92" i="8" s="1"/>
  <c r="DN93" i="8"/>
  <c r="DP93" i="8" s="1"/>
  <c r="DR93" i="8" s="1"/>
  <c r="DN94" i="8"/>
  <c r="DP94" i="8" s="1"/>
  <c r="DR94" i="8" s="1"/>
  <c r="DN95" i="8"/>
  <c r="DP95" i="8" s="1"/>
  <c r="DR95" i="8" s="1"/>
  <c r="DN96" i="8"/>
  <c r="DP96" i="8" s="1"/>
  <c r="DR96" i="8" s="1"/>
  <c r="DN97" i="8"/>
  <c r="DP97" i="8" s="1"/>
  <c r="DR97" i="8" s="1"/>
  <c r="DN98" i="8"/>
  <c r="DP98" i="8" s="1"/>
  <c r="DR98" i="8" s="1"/>
  <c r="DN99" i="8"/>
  <c r="DP99" i="8" s="1"/>
  <c r="DR99" i="8" s="1"/>
  <c r="DN100" i="8"/>
  <c r="DP100" i="8" s="1"/>
  <c r="DR100" i="8" s="1"/>
  <c r="DN101" i="8"/>
  <c r="DP101" i="8" s="1"/>
  <c r="DR101" i="8" s="1"/>
  <c r="DN102" i="8"/>
  <c r="DP102" i="8" s="1"/>
  <c r="DR102" i="8" s="1"/>
  <c r="DN103" i="8"/>
  <c r="DP103" i="8" s="1"/>
  <c r="DR103" i="8" s="1"/>
  <c r="DN104" i="8"/>
  <c r="DP104" i="8" s="1"/>
  <c r="DR104" i="8" s="1"/>
  <c r="DN105" i="8"/>
  <c r="DP105" i="8" s="1"/>
  <c r="DR105" i="8" s="1"/>
  <c r="DN106" i="8"/>
  <c r="DP106" i="8" s="1"/>
  <c r="DR106" i="8" s="1"/>
  <c r="DN107" i="8"/>
  <c r="DP107" i="8" s="1"/>
  <c r="DR107" i="8" s="1"/>
  <c r="DN108" i="8"/>
  <c r="DP108" i="8" s="1"/>
  <c r="DR108" i="8" s="1"/>
  <c r="DN109" i="8"/>
  <c r="DP109" i="8" s="1"/>
  <c r="DR109" i="8" s="1"/>
  <c r="DN110" i="8"/>
  <c r="DP110" i="8" s="1"/>
  <c r="DR110" i="8" s="1"/>
  <c r="DN111" i="8"/>
  <c r="DP111" i="8" s="1"/>
  <c r="DR111" i="8" s="1"/>
  <c r="DN112" i="8"/>
  <c r="DP112" i="8" s="1"/>
  <c r="DR112" i="8" s="1"/>
  <c r="DN113" i="8"/>
  <c r="DP113" i="8" s="1"/>
  <c r="DR113" i="8" s="1"/>
  <c r="DN114" i="8"/>
  <c r="DP114" i="8" s="1"/>
  <c r="DR114" i="8" s="1"/>
  <c r="DN115" i="8"/>
  <c r="DP115" i="8" s="1"/>
  <c r="DR115" i="8" s="1"/>
  <c r="DN116" i="8"/>
  <c r="DP116" i="8" s="1"/>
  <c r="DR116" i="8" s="1"/>
  <c r="DN117" i="8"/>
  <c r="DP117" i="8" s="1"/>
  <c r="DR117" i="8" s="1"/>
  <c r="DN118" i="8"/>
  <c r="DP118" i="8" s="1"/>
  <c r="DR118" i="8" s="1"/>
  <c r="DN119" i="8"/>
  <c r="DP119" i="8" s="1"/>
  <c r="DR119" i="8" s="1"/>
  <c r="DN120" i="8"/>
  <c r="DP120" i="8" s="1"/>
  <c r="DR120" i="8" s="1"/>
  <c r="DN121" i="8"/>
  <c r="DP121" i="8" s="1"/>
  <c r="DR121" i="8" s="1"/>
  <c r="DN122" i="8"/>
  <c r="DP122" i="8" s="1"/>
  <c r="DR122" i="8" s="1"/>
  <c r="DN123" i="8"/>
  <c r="DP123" i="8" s="1"/>
  <c r="DR123" i="8" s="1"/>
  <c r="DN124" i="8"/>
  <c r="DP124" i="8" s="1"/>
  <c r="DR124" i="8" s="1"/>
  <c r="DN125" i="8"/>
  <c r="DP125" i="8" s="1"/>
  <c r="DR125" i="8" s="1"/>
  <c r="DN126" i="8"/>
  <c r="DP126" i="8" s="1"/>
  <c r="DR126" i="8" s="1"/>
  <c r="DN127" i="8"/>
  <c r="DP127" i="8" s="1"/>
  <c r="DR127" i="8" s="1"/>
  <c r="DN128" i="8"/>
  <c r="DP128" i="8" s="1"/>
  <c r="DR128" i="8" s="1"/>
  <c r="DN129" i="8"/>
  <c r="DP129" i="8" s="1"/>
  <c r="DR129" i="8" s="1"/>
  <c r="DN130" i="8"/>
  <c r="DP130" i="8" s="1"/>
  <c r="DR130" i="8" s="1"/>
  <c r="DN131" i="8"/>
  <c r="DP131" i="8" s="1"/>
  <c r="DR131" i="8" s="1"/>
  <c r="DN132" i="8"/>
  <c r="DP132" i="8" s="1"/>
  <c r="DR132" i="8" s="1"/>
  <c r="DN133" i="8"/>
  <c r="DP133" i="8" s="1"/>
  <c r="DR133" i="8" s="1"/>
  <c r="DN134" i="8"/>
  <c r="DP134" i="8" s="1"/>
  <c r="DR134" i="8" s="1"/>
  <c r="DN135" i="8"/>
  <c r="DP135" i="8" s="1"/>
  <c r="DR135" i="8" s="1"/>
  <c r="DN136" i="8"/>
  <c r="DP136" i="8" s="1"/>
  <c r="DR136" i="8" s="1"/>
  <c r="DN137" i="8"/>
  <c r="DP137" i="8" s="1"/>
  <c r="DR137" i="8" s="1"/>
  <c r="DN138" i="8"/>
  <c r="DP138" i="8" s="1"/>
  <c r="DR138" i="8" s="1"/>
  <c r="DN139" i="8"/>
  <c r="DP139" i="8" s="1"/>
  <c r="DR139" i="8" s="1"/>
  <c r="DN140" i="8"/>
  <c r="DP140" i="8" s="1"/>
  <c r="DR140" i="8" s="1"/>
  <c r="DN141" i="8"/>
  <c r="DP141" i="8" s="1"/>
  <c r="DR141" i="8" s="1"/>
  <c r="DN142" i="8"/>
  <c r="DP142" i="8" s="1"/>
  <c r="DR142" i="8" s="1"/>
  <c r="DN143" i="8"/>
  <c r="DP143" i="8" s="1"/>
  <c r="DR143" i="8" s="1"/>
  <c r="DN144" i="8"/>
  <c r="DP144" i="8" s="1"/>
  <c r="DR144" i="8" s="1"/>
  <c r="DN145" i="8"/>
  <c r="DP145" i="8" s="1"/>
  <c r="DR145" i="8" s="1"/>
  <c r="DN146" i="8"/>
  <c r="DP146" i="8" s="1"/>
  <c r="DR146" i="8" s="1"/>
  <c r="DN147" i="8"/>
  <c r="DP147" i="8" s="1"/>
  <c r="DR147" i="8" s="1"/>
  <c r="DN148" i="8"/>
  <c r="DP148" i="8" s="1"/>
  <c r="DR148" i="8" s="1"/>
  <c r="DN149" i="8"/>
  <c r="DP149" i="8" s="1"/>
  <c r="DR149" i="8" s="1"/>
  <c r="DN150" i="8"/>
  <c r="DP150" i="8" s="1"/>
  <c r="DR150" i="8" s="1"/>
  <c r="DN151" i="8"/>
  <c r="DP151" i="8" s="1"/>
  <c r="DR151" i="8" s="1"/>
  <c r="DN152" i="8"/>
  <c r="DP152" i="8" s="1"/>
  <c r="DR152" i="8" s="1"/>
  <c r="DN153" i="8"/>
  <c r="DP153" i="8" s="1"/>
  <c r="DR153" i="8" s="1"/>
  <c r="DN154" i="8"/>
  <c r="DP154" i="8" s="1"/>
  <c r="DR154" i="8" s="1"/>
  <c r="DN155" i="8"/>
  <c r="DP155" i="8" s="1"/>
  <c r="DR155" i="8" s="1"/>
  <c r="DN156" i="8"/>
  <c r="DP156" i="8" s="1"/>
  <c r="DR156" i="8" s="1"/>
  <c r="DN157" i="8"/>
  <c r="DP157" i="8" s="1"/>
  <c r="DR157" i="8" s="1"/>
  <c r="DN158" i="8"/>
  <c r="DP158" i="8" s="1"/>
  <c r="DR158" i="8" s="1"/>
  <c r="DN159" i="8"/>
  <c r="DP159" i="8" s="1"/>
  <c r="DR159" i="8" s="1"/>
  <c r="DN160" i="8"/>
  <c r="DP160" i="8" s="1"/>
  <c r="DR160" i="8" s="1"/>
  <c r="DN161" i="8"/>
  <c r="DP161" i="8" s="1"/>
  <c r="DR161" i="8" s="1"/>
  <c r="DN162" i="8"/>
  <c r="DP162" i="8" s="1"/>
  <c r="DR162" i="8" s="1"/>
  <c r="DN163" i="8"/>
  <c r="DP163" i="8" s="1"/>
  <c r="DR163" i="8" s="1"/>
  <c r="DN164" i="8"/>
  <c r="DP164" i="8" s="1"/>
  <c r="DR164" i="8" s="1"/>
  <c r="DN165" i="8"/>
  <c r="DP165" i="8" s="1"/>
  <c r="DR165" i="8" s="1"/>
  <c r="DN166" i="8"/>
  <c r="DP166" i="8" s="1"/>
  <c r="DR166" i="8" s="1"/>
  <c r="DN167" i="8"/>
  <c r="DP167" i="8" s="1"/>
  <c r="DR167" i="8" s="1"/>
  <c r="DN168" i="8"/>
  <c r="DP168" i="8" s="1"/>
  <c r="DR168" i="8" s="1"/>
  <c r="DN169" i="8"/>
  <c r="DP169" i="8" s="1"/>
  <c r="DR169" i="8" s="1"/>
  <c r="DN170" i="8"/>
  <c r="DP170" i="8" s="1"/>
  <c r="DR170" i="8" s="1"/>
  <c r="DN171" i="8"/>
  <c r="DP171" i="8" s="1"/>
  <c r="DR171" i="8" s="1"/>
  <c r="DN172" i="8"/>
  <c r="DP172" i="8" s="1"/>
  <c r="DR172" i="8" s="1"/>
  <c r="DN173" i="8"/>
  <c r="DP173" i="8" s="1"/>
  <c r="DR173" i="8" s="1"/>
  <c r="DN174" i="8"/>
  <c r="DP174" i="8" s="1"/>
  <c r="DR174" i="8" s="1"/>
  <c r="DN175" i="8"/>
  <c r="DP175" i="8" s="1"/>
  <c r="DR175" i="8" s="1"/>
  <c r="DN176" i="8"/>
  <c r="DP176" i="8" s="1"/>
  <c r="DR176" i="8" s="1"/>
  <c r="DN177" i="8"/>
  <c r="DP177" i="8" s="1"/>
  <c r="DR177" i="8" s="1"/>
  <c r="DN178" i="8"/>
  <c r="DP178" i="8" s="1"/>
  <c r="DR178" i="8" s="1"/>
  <c r="DN179" i="8"/>
  <c r="DP179" i="8" s="1"/>
  <c r="DR179" i="8" s="1"/>
  <c r="DN180" i="8"/>
  <c r="DP180" i="8" s="1"/>
  <c r="DR180" i="8" s="1"/>
  <c r="DN181" i="8"/>
  <c r="DP181" i="8" s="1"/>
  <c r="DR181" i="8" s="1"/>
  <c r="DN182" i="8"/>
  <c r="DP182" i="8" s="1"/>
  <c r="DR182" i="8" s="1"/>
  <c r="DN183" i="8"/>
  <c r="DP183" i="8" s="1"/>
  <c r="DR183" i="8" s="1"/>
  <c r="DN184" i="8"/>
  <c r="DP184" i="8" s="1"/>
  <c r="DR184" i="8" s="1"/>
  <c r="DN185" i="8"/>
  <c r="DP185" i="8" s="1"/>
  <c r="DR185" i="8" s="1"/>
  <c r="DN186" i="8"/>
  <c r="DP186" i="8" s="1"/>
  <c r="DR186" i="8" s="1"/>
  <c r="DN187" i="8"/>
  <c r="DP187" i="8" s="1"/>
  <c r="DR187" i="8" s="1"/>
  <c r="DN188" i="8"/>
  <c r="DP188" i="8" s="1"/>
  <c r="DR188" i="8" s="1"/>
  <c r="DN189" i="8"/>
  <c r="DP189" i="8" s="1"/>
  <c r="DR189" i="8" s="1"/>
  <c r="DN190" i="8"/>
  <c r="DP190" i="8" s="1"/>
  <c r="DR190" i="8" s="1"/>
  <c r="DN191" i="8"/>
  <c r="DP191" i="8" s="1"/>
  <c r="DR191" i="8" s="1"/>
  <c r="DN192" i="8"/>
  <c r="DP192" i="8" s="1"/>
  <c r="DR192" i="8" s="1"/>
  <c r="DN193" i="8"/>
  <c r="DP193" i="8" s="1"/>
  <c r="DR193" i="8" s="1"/>
  <c r="DN194" i="8"/>
  <c r="DP194" i="8" s="1"/>
  <c r="DR194" i="8" s="1"/>
  <c r="DN195" i="8"/>
  <c r="DP195" i="8" s="1"/>
  <c r="DR195" i="8" s="1"/>
  <c r="DN196" i="8"/>
  <c r="DP196" i="8" s="1"/>
  <c r="DR196" i="8" s="1"/>
  <c r="DN197" i="8"/>
  <c r="DP197" i="8" s="1"/>
  <c r="DR197" i="8" s="1"/>
  <c r="DN198" i="8"/>
  <c r="DP198" i="8" s="1"/>
  <c r="DR198" i="8" s="1"/>
  <c r="DN199" i="8"/>
  <c r="DP199" i="8" s="1"/>
  <c r="DR199" i="8" s="1"/>
  <c r="DN200" i="8"/>
  <c r="DP200" i="8" s="1"/>
  <c r="DR200" i="8" s="1"/>
  <c r="DN201" i="8"/>
  <c r="DP201" i="8" s="1"/>
  <c r="DR201" i="8" s="1"/>
  <c r="DN202" i="8"/>
  <c r="DP202" i="8" s="1"/>
  <c r="DR202" i="8" s="1"/>
  <c r="DN203" i="8"/>
  <c r="DP203" i="8" s="1"/>
  <c r="DR203" i="8" s="1"/>
  <c r="DN204" i="8"/>
  <c r="DP204" i="8" s="1"/>
  <c r="DR204" i="8" s="1"/>
  <c r="DN205" i="8"/>
  <c r="DP205" i="8" s="1"/>
  <c r="DR205" i="8" s="1"/>
  <c r="DN206" i="8"/>
  <c r="DP206" i="8" s="1"/>
  <c r="DR206" i="8" s="1"/>
  <c r="DN207" i="8"/>
  <c r="DP207" i="8" s="1"/>
  <c r="DR207" i="8" s="1"/>
  <c r="DN208" i="8"/>
  <c r="DP208" i="8" s="1"/>
  <c r="DR208" i="8" s="1"/>
  <c r="DN209" i="8"/>
  <c r="DP209" i="8" s="1"/>
  <c r="DR209" i="8" s="1"/>
  <c r="DN210" i="8"/>
  <c r="DP210" i="8" s="1"/>
  <c r="DR210" i="8" s="1"/>
  <c r="DN211" i="8"/>
  <c r="DP211" i="8" s="1"/>
  <c r="DR211" i="8" s="1"/>
  <c r="DN212" i="8"/>
  <c r="DP212" i="8" s="1"/>
  <c r="DR212" i="8" s="1"/>
  <c r="DN213" i="8"/>
  <c r="DP213" i="8" s="1"/>
  <c r="DR213" i="8" s="1"/>
  <c r="DN214" i="8"/>
  <c r="DP214" i="8" s="1"/>
  <c r="DR214" i="8" s="1"/>
  <c r="DN215" i="8"/>
  <c r="DP215" i="8" s="1"/>
  <c r="DR215" i="8" s="1"/>
  <c r="DN216" i="8"/>
  <c r="DP216" i="8" s="1"/>
  <c r="DR216" i="8" s="1"/>
  <c r="DN217" i="8"/>
  <c r="DP217" i="8" s="1"/>
  <c r="DR217" i="8" s="1"/>
  <c r="DN218" i="8"/>
  <c r="DP218" i="8" s="1"/>
  <c r="DR218" i="8" s="1"/>
  <c r="DN219" i="8"/>
  <c r="DP219" i="8" s="1"/>
  <c r="DR219" i="8" s="1"/>
  <c r="DN220" i="8"/>
  <c r="DP220" i="8" s="1"/>
  <c r="DR220" i="8" s="1"/>
  <c r="DN221" i="8"/>
  <c r="DP221" i="8" s="1"/>
  <c r="DR221" i="8" s="1"/>
  <c r="DN222" i="8"/>
  <c r="DP222" i="8" s="1"/>
  <c r="DR222" i="8" s="1"/>
  <c r="DN223" i="8"/>
  <c r="DP223" i="8" s="1"/>
  <c r="DR223" i="8" s="1"/>
  <c r="DN224" i="8"/>
  <c r="DP224" i="8" s="1"/>
  <c r="DR224" i="8" s="1"/>
  <c r="DN225" i="8"/>
  <c r="DP225" i="8" s="1"/>
  <c r="DR225" i="8" s="1"/>
  <c r="DN226" i="8"/>
  <c r="DP226" i="8" s="1"/>
  <c r="DR226" i="8" s="1"/>
  <c r="DN227" i="8"/>
  <c r="DP227" i="8" s="1"/>
  <c r="DR227" i="8" s="1"/>
  <c r="DN228" i="8"/>
  <c r="DP228" i="8" s="1"/>
  <c r="DR228" i="8" s="1"/>
  <c r="DN229" i="8"/>
  <c r="DP229" i="8" s="1"/>
  <c r="DR229" i="8" s="1"/>
  <c r="DN230" i="8"/>
  <c r="DP230" i="8" s="1"/>
  <c r="DR230" i="8" s="1"/>
  <c r="DN231" i="8"/>
  <c r="DP231" i="8" s="1"/>
  <c r="DR231" i="8" s="1"/>
  <c r="DN232" i="8"/>
  <c r="DP232" i="8" s="1"/>
  <c r="DR232" i="8" s="1"/>
  <c r="DN233" i="8"/>
  <c r="DP233" i="8" s="1"/>
  <c r="DR233" i="8" s="1"/>
  <c r="DN234" i="8"/>
  <c r="DP234" i="8" s="1"/>
  <c r="DR234" i="8" s="1"/>
  <c r="DN235" i="8"/>
  <c r="DP235" i="8" s="1"/>
  <c r="DR235" i="8" s="1"/>
  <c r="DN236" i="8"/>
  <c r="DP236" i="8" s="1"/>
  <c r="DR236" i="8" s="1"/>
  <c r="DN237" i="8"/>
  <c r="DP237" i="8" s="1"/>
  <c r="DR237" i="8" s="1"/>
  <c r="DN238" i="8"/>
  <c r="DP238" i="8" s="1"/>
  <c r="DR238" i="8" s="1"/>
  <c r="DN239" i="8"/>
  <c r="DP239" i="8" s="1"/>
  <c r="DR239" i="8" s="1"/>
  <c r="DN240" i="8"/>
  <c r="DP240" i="8" s="1"/>
  <c r="DR240" i="8" s="1"/>
  <c r="DN241" i="8"/>
  <c r="DP241" i="8" s="1"/>
  <c r="DR241" i="8" s="1"/>
  <c r="DN242" i="8"/>
  <c r="DP242" i="8" s="1"/>
  <c r="DR242" i="8" s="1"/>
  <c r="DN243" i="8"/>
  <c r="DP243" i="8" s="1"/>
  <c r="DR243" i="8" s="1"/>
  <c r="DN244" i="8"/>
  <c r="DP244" i="8" s="1"/>
  <c r="DR244" i="8" s="1"/>
  <c r="DN245" i="8"/>
  <c r="DP245" i="8" s="1"/>
  <c r="DR245" i="8" s="1"/>
  <c r="DN246" i="8"/>
  <c r="DP246" i="8" s="1"/>
  <c r="DR246" i="8" s="1"/>
  <c r="DN247" i="8"/>
  <c r="DP247" i="8" s="1"/>
  <c r="DR247" i="8" s="1"/>
  <c r="DN248" i="8"/>
  <c r="DP248" i="8" s="1"/>
  <c r="DR248" i="8" s="1"/>
  <c r="DN249" i="8"/>
  <c r="DP249" i="8" s="1"/>
  <c r="DR249" i="8" s="1"/>
  <c r="DN250" i="8"/>
  <c r="DP250" i="8" s="1"/>
  <c r="DR250" i="8" s="1"/>
  <c r="DN251" i="8"/>
  <c r="DP251" i="8" s="1"/>
  <c r="DR251" i="8" s="1"/>
  <c r="DN252" i="8"/>
  <c r="DP252" i="8" s="1"/>
  <c r="DR252" i="8" s="1"/>
  <c r="DN253" i="8"/>
  <c r="DP253" i="8" s="1"/>
  <c r="DR253" i="8" s="1"/>
  <c r="DN254" i="8"/>
  <c r="DP254" i="8" s="1"/>
  <c r="DR254" i="8" s="1"/>
  <c r="DN255" i="8"/>
  <c r="DP255" i="8" s="1"/>
  <c r="DR255" i="8" s="1"/>
  <c r="DN256" i="8"/>
  <c r="DP256" i="8" s="1"/>
  <c r="DR256" i="8" s="1"/>
  <c r="DN257" i="8"/>
  <c r="DP257" i="8" s="1"/>
  <c r="DR257" i="8" s="1"/>
  <c r="DN258" i="8"/>
  <c r="DP258" i="8" s="1"/>
  <c r="DR258" i="8" s="1"/>
  <c r="DN259" i="8"/>
  <c r="DP259" i="8" s="1"/>
  <c r="DR259" i="8" s="1"/>
  <c r="DN260" i="8"/>
  <c r="DP260" i="8" s="1"/>
  <c r="DR260" i="8" s="1"/>
  <c r="DN261" i="8"/>
  <c r="DP261" i="8" s="1"/>
  <c r="DR261" i="8" s="1"/>
  <c r="DN262" i="8"/>
  <c r="DP262" i="8" s="1"/>
  <c r="DR262" i="8" s="1"/>
  <c r="DN263" i="8"/>
  <c r="DP263" i="8" s="1"/>
  <c r="DR263" i="8" s="1"/>
  <c r="DN264" i="8"/>
  <c r="DP264" i="8" s="1"/>
  <c r="DR264" i="8" s="1"/>
  <c r="DN265" i="8"/>
  <c r="DP265" i="8" s="1"/>
  <c r="DR265" i="8" s="1"/>
  <c r="DN266" i="8"/>
  <c r="DP266" i="8" s="1"/>
  <c r="DR266" i="8" s="1"/>
  <c r="DN267" i="8"/>
  <c r="DP267" i="8" s="1"/>
  <c r="DR267" i="8" s="1"/>
  <c r="DN268" i="8"/>
  <c r="DP268" i="8" s="1"/>
  <c r="DR268" i="8" s="1"/>
  <c r="DN269" i="8"/>
  <c r="DP269" i="8" s="1"/>
  <c r="DR269" i="8" s="1"/>
  <c r="DN270" i="8"/>
  <c r="DP270" i="8" s="1"/>
  <c r="DR270" i="8" s="1"/>
  <c r="DN271" i="8"/>
  <c r="DP271" i="8" s="1"/>
  <c r="DR271" i="8" s="1"/>
  <c r="DN272" i="8"/>
  <c r="DP272" i="8" s="1"/>
  <c r="DR272" i="8" s="1"/>
  <c r="DN273" i="8"/>
  <c r="DP273" i="8" s="1"/>
  <c r="DR273" i="8" s="1"/>
  <c r="DN274" i="8"/>
  <c r="DP274" i="8" s="1"/>
  <c r="DR274" i="8" s="1"/>
  <c r="DN275" i="8"/>
  <c r="DP275" i="8" s="1"/>
  <c r="DR275" i="8" s="1"/>
  <c r="DN276" i="8"/>
  <c r="DP276" i="8" s="1"/>
  <c r="DR276" i="8" s="1"/>
  <c r="DN277" i="8"/>
  <c r="DP277" i="8" s="1"/>
  <c r="DR277" i="8" s="1"/>
  <c r="DN278" i="8"/>
  <c r="DP278" i="8" s="1"/>
  <c r="DR278" i="8" s="1"/>
  <c r="DN279" i="8"/>
  <c r="DP279" i="8" s="1"/>
  <c r="DR279" i="8" s="1"/>
  <c r="DN280" i="8"/>
  <c r="DP280" i="8" s="1"/>
  <c r="DR280" i="8" s="1"/>
  <c r="DN281" i="8"/>
  <c r="DP281" i="8" s="1"/>
  <c r="DR281" i="8" s="1"/>
  <c r="DN282" i="8"/>
  <c r="DP282" i="8" s="1"/>
  <c r="DR282" i="8" s="1"/>
  <c r="DN283" i="8"/>
  <c r="DP283" i="8" s="1"/>
  <c r="DR283" i="8" s="1"/>
  <c r="DN284" i="8"/>
  <c r="DP284" i="8" s="1"/>
  <c r="DR284" i="8" s="1"/>
  <c r="DN285" i="8"/>
  <c r="DP285" i="8" s="1"/>
  <c r="DR285" i="8" s="1"/>
  <c r="DN286" i="8"/>
  <c r="DP286" i="8" s="1"/>
  <c r="DR286" i="8" s="1"/>
  <c r="DN287" i="8"/>
  <c r="DP287" i="8" s="1"/>
  <c r="DR287" i="8" s="1"/>
  <c r="DN288" i="8"/>
  <c r="DP288" i="8" s="1"/>
  <c r="DR288" i="8" s="1"/>
  <c r="DN289" i="8"/>
  <c r="DP289" i="8" s="1"/>
  <c r="DR289" i="8" s="1"/>
  <c r="DN290" i="8"/>
  <c r="DP290" i="8" s="1"/>
  <c r="DR290" i="8" s="1"/>
  <c r="DN291" i="8"/>
  <c r="DP291" i="8" s="1"/>
  <c r="DR291" i="8" s="1"/>
  <c r="DN292" i="8"/>
  <c r="DP292" i="8" s="1"/>
  <c r="DR292" i="8" s="1"/>
  <c r="DN293" i="8"/>
  <c r="DP293" i="8" s="1"/>
  <c r="DR293" i="8" s="1"/>
  <c r="DN294" i="8"/>
  <c r="DP294" i="8" s="1"/>
  <c r="DR294" i="8" s="1"/>
  <c r="DN295" i="8"/>
  <c r="DP295" i="8" s="1"/>
  <c r="DR295" i="8" s="1"/>
  <c r="DN296" i="8"/>
  <c r="DP296" i="8" s="1"/>
  <c r="DR296" i="8" s="1"/>
  <c r="DN297" i="8"/>
  <c r="DP297" i="8" s="1"/>
  <c r="DR297" i="8" s="1"/>
  <c r="DN298" i="8"/>
  <c r="DP298" i="8" s="1"/>
  <c r="DR298" i="8" s="1"/>
  <c r="DN299" i="8"/>
  <c r="DP299" i="8" s="1"/>
  <c r="DR299" i="8" s="1"/>
  <c r="DN300" i="8"/>
  <c r="DP300" i="8" s="1"/>
  <c r="DR300" i="8" s="1"/>
  <c r="DN301" i="8"/>
  <c r="DP301" i="8" s="1"/>
  <c r="DR301" i="8" s="1"/>
  <c r="DN302" i="8"/>
  <c r="DP302" i="8" s="1"/>
  <c r="DR302" i="8" s="1"/>
  <c r="DN303" i="8"/>
  <c r="DP303" i="8" s="1"/>
  <c r="DR303" i="8" s="1"/>
  <c r="DN304" i="8"/>
  <c r="DP304" i="8" s="1"/>
  <c r="DR304" i="8" s="1"/>
  <c r="DN305" i="8"/>
  <c r="DP305" i="8" s="1"/>
  <c r="DR305" i="8" s="1"/>
  <c r="DN306" i="8"/>
  <c r="DP306" i="8" s="1"/>
  <c r="DR306" i="8" s="1"/>
  <c r="DN307" i="8"/>
  <c r="DP307" i="8" s="1"/>
  <c r="DR307" i="8" s="1"/>
  <c r="DN308" i="8"/>
  <c r="DP308" i="8" s="1"/>
  <c r="DR308" i="8" s="1"/>
  <c r="DN309" i="8"/>
  <c r="DP309" i="8" s="1"/>
  <c r="DR309" i="8" s="1"/>
  <c r="DN310" i="8"/>
  <c r="DP310" i="8" s="1"/>
  <c r="DR310" i="8" s="1"/>
  <c r="DN311" i="8"/>
  <c r="DP311" i="8" s="1"/>
  <c r="DR311" i="8" s="1"/>
  <c r="DN312" i="8"/>
  <c r="DP312" i="8" s="1"/>
  <c r="DR312" i="8" s="1"/>
  <c r="DN313" i="8"/>
  <c r="DP313" i="8" s="1"/>
  <c r="DR313" i="8" s="1"/>
  <c r="DN314" i="8"/>
  <c r="DP314" i="8" s="1"/>
  <c r="DR314" i="8" s="1"/>
  <c r="DN315" i="8"/>
  <c r="DP315" i="8" s="1"/>
  <c r="DR315" i="8" s="1"/>
  <c r="DN316" i="8"/>
  <c r="DP316" i="8" s="1"/>
  <c r="DR316" i="8" s="1"/>
  <c r="DN317" i="8"/>
  <c r="DP317" i="8" s="1"/>
  <c r="DR317" i="8" s="1"/>
  <c r="DN318" i="8"/>
  <c r="DP318" i="8" s="1"/>
  <c r="DR318" i="8" s="1"/>
  <c r="DN319" i="8"/>
  <c r="DP319" i="8" s="1"/>
  <c r="DR319" i="8" s="1"/>
  <c r="DN320" i="8"/>
  <c r="DP320" i="8" s="1"/>
  <c r="DR320" i="8" s="1"/>
  <c r="DN321" i="8"/>
  <c r="DP321" i="8" s="1"/>
  <c r="DR321" i="8" s="1"/>
  <c r="DN322" i="8"/>
  <c r="DP322" i="8" s="1"/>
  <c r="DR322" i="8" s="1"/>
  <c r="DN323" i="8"/>
  <c r="DP323" i="8" s="1"/>
  <c r="DR323" i="8" s="1"/>
  <c r="DN324" i="8"/>
  <c r="DP324" i="8" s="1"/>
  <c r="DR324" i="8" s="1"/>
  <c r="DN325" i="8"/>
  <c r="DP325" i="8" s="1"/>
  <c r="DR325" i="8" s="1"/>
  <c r="DN326" i="8"/>
  <c r="DP326" i="8" s="1"/>
  <c r="DR326" i="8" s="1"/>
  <c r="DN327" i="8"/>
  <c r="DP327" i="8" s="1"/>
  <c r="DR327" i="8" s="1"/>
  <c r="DN328" i="8"/>
  <c r="DP328" i="8" s="1"/>
  <c r="DR328" i="8" s="1"/>
  <c r="DN329" i="8"/>
  <c r="DP329" i="8" s="1"/>
  <c r="DR329" i="8" s="1"/>
  <c r="DN330" i="8"/>
  <c r="DP330" i="8" s="1"/>
  <c r="DR330" i="8" s="1"/>
  <c r="DN331" i="8"/>
  <c r="DP331" i="8" s="1"/>
  <c r="DR331" i="8" s="1"/>
  <c r="DN332" i="8"/>
  <c r="DP332" i="8" s="1"/>
  <c r="DR332" i="8" s="1"/>
  <c r="DN333" i="8"/>
  <c r="DP333" i="8" s="1"/>
  <c r="DR333" i="8" s="1"/>
  <c r="DN334" i="8"/>
  <c r="DP334" i="8" s="1"/>
  <c r="DR334" i="8" s="1"/>
  <c r="DN335" i="8"/>
  <c r="DP335" i="8" s="1"/>
  <c r="DR335" i="8" s="1"/>
  <c r="DN336" i="8"/>
  <c r="DP336" i="8" s="1"/>
  <c r="DR336" i="8" s="1"/>
  <c r="DN337" i="8"/>
  <c r="DP337" i="8" s="1"/>
  <c r="DR337" i="8" s="1"/>
  <c r="DN338" i="8"/>
  <c r="DP338" i="8" s="1"/>
  <c r="DR338" i="8" s="1"/>
  <c r="DN339" i="8"/>
  <c r="DP339" i="8" s="1"/>
  <c r="DR339" i="8" s="1"/>
  <c r="DN340" i="8"/>
  <c r="DP340" i="8" s="1"/>
  <c r="DR340" i="8" s="1"/>
  <c r="DN341" i="8"/>
  <c r="DP341" i="8" s="1"/>
  <c r="DR341" i="8" s="1"/>
  <c r="DN342" i="8"/>
  <c r="DP342" i="8" s="1"/>
  <c r="DR342" i="8" s="1"/>
  <c r="DN343" i="8"/>
  <c r="DP343" i="8" s="1"/>
  <c r="DR343" i="8" s="1"/>
  <c r="DN344" i="8"/>
  <c r="DP344" i="8" s="1"/>
  <c r="DR344" i="8" s="1"/>
  <c r="DN345" i="8"/>
  <c r="DP345" i="8" s="1"/>
  <c r="DR345" i="8" s="1"/>
  <c r="DN346" i="8"/>
  <c r="DP346" i="8" s="1"/>
  <c r="DR346" i="8" s="1"/>
  <c r="DN347" i="8"/>
  <c r="DP347" i="8" s="1"/>
  <c r="DR347" i="8" s="1"/>
  <c r="DN348" i="8"/>
  <c r="DP348" i="8" s="1"/>
  <c r="DR348" i="8" s="1"/>
  <c r="DN349" i="8"/>
  <c r="DP349" i="8" s="1"/>
  <c r="DR349" i="8" s="1"/>
  <c r="DN350" i="8"/>
  <c r="DP350" i="8" s="1"/>
  <c r="DR350" i="8" s="1"/>
  <c r="DN351" i="8"/>
  <c r="DP351" i="8" s="1"/>
  <c r="DR351" i="8" s="1"/>
  <c r="DN352" i="8"/>
  <c r="DP352" i="8" s="1"/>
  <c r="DR352" i="8" s="1"/>
  <c r="DN353" i="8"/>
  <c r="DP353" i="8" s="1"/>
  <c r="DR353" i="8" s="1"/>
  <c r="DN354" i="8"/>
  <c r="DP354" i="8" s="1"/>
  <c r="DR354" i="8" s="1"/>
  <c r="DN355" i="8"/>
  <c r="DP355" i="8" s="1"/>
  <c r="DR355" i="8" s="1"/>
  <c r="DN356" i="8"/>
  <c r="DP356" i="8" s="1"/>
  <c r="DR356" i="8" s="1"/>
  <c r="DN357" i="8"/>
  <c r="DP357" i="8" s="1"/>
  <c r="DR357" i="8" s="1"/>
  <c r="DN358" i="8"/>
  <c r="DP358" i="8" s="1"/>
  <c r="DR358" i="8" s="1"/>
  <c r="DN359" i="8"/>
  <c r="DP359" i="8" s="1"/>
  <c r="DR359" i="8" s="1"/>
  <c r="DN360" i="8"/>
  <c r="DP360" i="8" s="1"/>
  <c r="DR360" i="8" s="1"/>
  <c r="DN361" i="8"/>
  <c r="DP361" i="8" s="1"/>
  <c r="DR361" i="8" s="1"/>
  <c r="DN362" i="8"/>
  <c r="DP362" i="8" s="1"/>
  <c r="DR362" i="8" s="1"/>
  <c r="DN363" i="8"/>
  <c r="DP363" i="8" s="1"/>
  <c r="DR363" i="8" s="1"/>
  <c r="DN364" i="8"/>
  <c r="DP364" i="8" s="1"/>
  <c r="DR364" i="8" s="1"/>
  <c r="DN365" i="8"/>
  <c r="DP365" i="8" s="1"/>
  <c r="DR365" i="8" s="1"/>
  <c r="DN366" i="8"/>
  <c r="DP366" i="8" s="1"/>
  <c r="DR366" i="8" s="1"/>
  <c r="DN367" i="8"/>
  <c r="DP367" i="8" s="1"/>
  <c r="DR367" i="8" s="1"/>
  <c r="DN368" i="8"/>
  <c r="DP368" i="8" s="1"/>
  <c r="DR368" i="8" s="1"/>
  <c r="DN369" i="8"/>
  <c r="DP369" i="8" s="1"/>
  <c r="DR369" i="8" s="1"/>
  <c r="DN370" i="8"/>
  <c r="DP370" i="8" s="1"/>
  <c r="DR370" i="8" s="1"/>
  <c r="DN371" i="8"/>
  <c r="DP371" i="8" s="1"/>
  <c r="DR371" i="8" s="1"/>
  <c r="DN372" i="8"/>
  <c r="DP372" i="8" s="1"/>
  <c r="DR372" i="8" s="1"/>
  <c r="DN373" i="8"/>
  <c r="DP373" i="8" s="1"/>
  <c r="DR373" i="8" s="1"/>
  <c r="DN374" i="8"/>
  <c r="DP374" i="8" s="1"/>
  <c r="DR374" i="8" s="1"/>
  <c r="DN375" i="8"/>
  <c r="DP375" i="8" s="1"/>
  <c r="DR375" i="8" s="1"/>
  <c r="DN376" i="8"/>
  <c r="DP376" i="8" s="1"/>
  <c r="DR376" i="8" s="1"/>
  <c r="DN377" i="8"/>
  <c r="DP377" i="8" s="1"/>
  <c r="DR377" i="8" s="1"/>
  <c r="DN378" i="8"/>
  <c r="DP378" i="8" s="1"/>
  <c r="DR378" i="8" s="1"/>
  <c r="DN379" i="8"/>
  <c r="DP379" i="8" s="1"/>
  <c r="DR379" i="8" s="1"/>
  <c r="DN380" i="8"/>
  <c r="DP380" i="8" s="1"/>
  <c r="DR380" i="8" s="1"/>
  <c r="DN381" i="8"/>
  <c r="DP381" i="8" s="1"/>
  <c r="DR381" i="8" s="1"/>
  <c r="DN382" i="8"/>
  <c r="DP382" i="8" s="1"/>
  <c r="DR382" i="8" s="1"/>
  <c r="DN383" i="8"/>
  <c r="DP383" i="8" s="1"/>
  <c r="DR383" i="8" s="1"/>
  <c r="DN384" i="8"/>
  <c r="DP384" i="8" s="1"/>
  <c r="DR384" i="8" s="1"/>
  <c r="DN385" i="8"/>
  <c r="DP385" i="8" s="1"/>
  <c r="DR385" i="8" s="1"/>
  <c r="DN386" i="8"/>
  <c r="DP386" i="8" s="1"/>
  <c r="DR386" i="8" s="1"/>
  <c r="DN387" i="8"/>
  <c r="DP387" i="8" s="1"/>
  <c r="DR387" i="8" s="1"/>
  <c r="DN388" i="8"/>
  <c r="DP388" i="8" s="1"/>
  <c r="DR388" i="8" s="1"/>
  <c r="DN389" i="8"/>
  <c r="DP389" i="8" s="1"/>
  <c r="DR389" i="8" s="1"/>
  <c r="DN390" i="8"/>
  <c r="DP390" i="8" s="1"/>
  <c r="DR390" i="8" s="1"/>
  <c r="DN391" i="8"/>
  <c r="DP391" i="8" s="1"/>
  <c r="DR391" i="8" s="1"/>
  <c r="DN392" i="8"/>
  <c r="DP392" i="8" s="1"/>
  <c r="DR392" i="8" s="1"/>
  <c r="DN393" i="8"/>
  <c r="DP393" i="8" s="1"/>
  <c r="DR393" i="8" s="1"/>
  <c r="DN394" i="8"/>
  <c r="DP394" i="8" s="1"/>
  <c r="DR394" i="8" s="1"/>
  <c r="DN395" i="8"/>
  <c r="DP395" i="8" s="1"/>
  <c r="DR395" i="8" s="1"/>
  <c r="DN396" i="8"/>
  <c r="DP396" i="8" s="1"/>
  <c r="DR396" i="8" s="1"/>
  <c r="DN397" i="8"/>
  <c r="DP397" i="8" s="1"/>
  <c r="DR397" i="8" s="1"/>
  <c r="DN398" i="8"/>
  <c r="DP398" i="8" s="1"/>
  <c r="DR398" i="8" s="1"/>
  <c r="DN399" i="8"/>
  <c r="DP399" i="8" s="1"/>
  <c r="DR399" i="8" s="1"/>
  <c r="DN400" i="8"/>
  <c r="DP400" i="8" s="1"/>
  <c r="DR400" i="8" s="1"/>
  <c r="DN401" i="8"/>
  <c r="DP401" i="8" s="1"/>
  <c r="DR401" i="8" s="1"/>
  <c r="DN402" i="8"/>
  <c r="DP402" i="8" s="1"/>
  <c r="DR402" i="8" s="1"/>
  <c r="DN403" i="8"/>
  <c r="DP403" i="8" s="1"/>
  <c r="DR403" i="8" s="1"/>
  <c r="DN404" i="8"/>
  <c r="DP404" i="8" s="1"/>
  <c r="DR404" i="8" s="1"/>
  <c r="DN405" i="8"/>
  <c r="DP405" i="8" s="1"/>
  <c r="DR405" i="8" s="1"/>
  <c r="DN406" i="8"/>
  <c r="DP406" i="8" s="1"/>
  <c r="DR406" i="8" s="1"/>
  <c r="DN407" i="8"/>
  <c r="DP407" i="8" s="1"/>
  <c r="DR407" i="8" s="1"/>
  <c r="DN408" i="8"/>
  <c r="DP408" i="8" s="1"/>
  <c r="DR408" i="8" s="1"/>
  <c r="DN409" i="8"/>
  <c r="DP409" i="8" s="1"/>
  <c r="DR409" i="8" s="1"/>
  <c r="DN410" i="8"/>
  <c r="DP410" i="8" s="1"/>
  <c r="DR410" i="8" s="1"/>
  <c r="DN411" i="8"/>
  <c r="DP411" i="8" s="1"/>
  <c r="DR411" i="8" s="1"/>
  <c r="DN412" i="8"/>
  <c r="DP412" i="8" s="1"/>
  <c r="DR412" i="8" s="1"/>
  <c r="DN413" i="8"/>
  <c r="DP413" i="8" s="1"/>
  <c r="DR413" i="8" s="1"/>
  <c r="DN414" i="8"/>
  <c r="DP414" i="8" s="1"/>
  <c r="DR414" i="8" s="1"/>
  <c r="DN415" i="8"/>
  <c r="DP415" i="8" s="1"/>
  <c r="DR415" i="8" s="1"/>
  <c r="DN416" i="8"/>
  <c r="DP416" i="8" s="1"/>
  <c r="DR416" i="8" s="1"/>
  <c r="DN417" i="8"/>
  <c r="DP417" i="8" s="1"/>
  <c r="DR417" i="8" s="1"/>
  <c r="DN418" i="8"/>
  <c r="DP418" i="8" s="1"/>
  <c r="DR418" i="8" s="1"/>
  <c r="DN419" i="8"/>
  <c r="DP419" i="8" s="1"/>
  <c r="DR419" i="8" s="1"/>
  <c r="DN420" i="8"/>
  <c r="DP420" i="8" s="1"/>
  <c r="DR420" i="8" s="1"/>
  <c r="DN421" i="8"/>
  <c r="DP421" i="8" s="1"/>
  <c r="DR421" i="8" s="1"/>
  <c r="DN422" i="8"/>
  <c r="DP422" i="8" s="1"/>
  <c r="DR422" i="8" s="1"/>
  <c r="DN423" i="8"/>
  <c r="DP423" i="8" s="1"/>
  <c r="DR423" i="8" s="1"/>
  <c r="DN424" i="8"/>
  <c r="DP424" i="8" s="1"/>
  <c r="DR424" i="8" s="1"/>
  <c r="DN425" i="8"/>
  <c r="DP425" i="8" s="1"/>
  <c r="DR425" i="8" s="1"/>
  <c r="DN426" i="8"/>
  <c r="DP426" i="8" s="1"/>
  <c r="DR426" i="8" s="1"/>
  <c r="DN427" i="8"/>
  <c r="DP427" i="8" s="1"/>
  <c r="DR427" i="8" s="1"/>
  <c r="DN428" i="8"/>
  <c r="DP428" i="8" s="1"/>
  <c r="DR428" i="8" s="1"/>
  <c r="DN429" i="8"/>
  <c r="DP429" i="8" s="1"/>
  <c r="DR429" i="8" s="1"/>
  <c r="DN430" i="8"/>
  <c r="DP430" i="8" s="1"/>
  <c r="DR430" i="8" s="1"/>
  <c r="DN431" i="8"/>
  <c r="DP431" i="8" s="1"/>
  <c r="DR431" i="8" s="1"/>
  <c r="DN432" i="8"/>
  <c r="DP432" i="8" s="1"/>
  <c r="DR432" i="8" s="1"/>
  <c r="DN433" i="8"/>
  <c r="DP433" i="8" s="1"/>
  <c r="DR433" i="8" s="1"/>
  <c r="DN434" i="8"/>
  <c r="DP434" i="8" s="1"/>
  <c r="DR434" i="8" s="1"/>
  <c r="DN435" i="8"/>
  <c r="DP435" i="8" s="1"/>
  <c r="DR435" i="8" s="1"/>
  <c r="DN436" i="8"/>
  <c r="DP436" i="8" s="1"/>
  <c r="DR436" i="8" s="1"/>
  <c r="DN437" i="8"/>
  <c r="DP437" i="8" s="1"/>
  <c r="DR437" i="8" s="1"/>
  <c r="DN438" i="8"/>
  <c r="DP438" i="8" s="1"/>
  <c r="DR438" i="8" s="1"/>
  <c r="DN439" i="8"/>
  <c r="DP439" i="8" s="1"/>
  <c r="DR439" i="8" s="1"/>
  <c r="DN440" i="8"/>
  <c r="DP440" i="8" s="1"/>
  <c r="DR440" i="8" s="1"/>
  <c r="DN441" i="8"/>
  <c r="DP441" i="8" s="1"/>
  <c r="DR441" i="8" s="1"/>
  <c r="DN442" i="8"/>
  <c r="DP442" i="8" s="1"/>
  <c r="DR442" i="8" s="1"/>
  <c r="DN443" i="8"/>
  <c r="DP443" i="8" s="1"/>
  <c r="DR443" i="8" s="1"/>
  <c r="DN444" i="8"/>
  <c r="DP444" i="8" s="1"/>
  <c r="DR444" i="8" s="1"/>
  <c r="DN445" i="8"/>
  <c r="DP445" i="8" s="1"/>
  <c r="DR445" i="8" s="1"/>
  <c r="DN446" i="8"/>
  <c r="DP446" i="8" s="1"/>
  <c r="DR446" i="8" s="1"/>
  <c r="DN447" i="8"/>
  <c r="DP447" i="8" s="1"/>
  <c r="DR447" i="8" s="1"/>
  <c r="DN448" i="8"/>
  <c r="DP448" i="8" s="1"/>
  <c r="DR448" i="8" s="1"/>
  <c r="DN449" i="8"/>
  <c r="DP449" i="8" s="1"/>
  <c r="DR449" i="8" s="1"/>
  <c r="DN450" i="8"/>
  <c r="DP450" i="8" s="1"/>
  <c r="DR450" i="8" s="1"/>
  <c r="DN451" i="8"/>
  <c r="DP451" i="8" s="1"/>
  <c r="DR451" i="8" s="1"/>
  <c r="DN452" i="8"/>
  <c r="DP452" i="8" s="1"/>
  <c r="DR452" i="8" s="1"/>
  <c r="DN453" i="8"/>
  <c r="DP453" i="8" s="1"/>
  <c r="DR453" i="8" s="1"/>
  <c r="DN454" i="8"/>
  <c r="DP454" i="8" s="1"/>
  <c r="DR454" i="8" s="1"/>
  <c r="DN455" i="8"/>
  <c r="DP455" i="8" s="1"/>
  <c r="DR455" i="8" s="1"/>
  <c r="DN456" i="8"/>
  <c r="DP456" i="8" s="1"/>
  <c r="DR456" i="8" s="1"/>
  <c r="DN457" i="8"/>
  <c r="DP457" i="8" s="1"/>
  <c r="DR457" i="8" s="1"/>
  <c r="DN458" i="8"/>
  <c r="DP458" i="8" s="1"/>
  <c r="DR458" i="8" s="1"/>
  <c r="DN459" i="8"/>
  <c r="DP459" i="8" s="1"/>
  <c r="DR459" i="8" s="1"/>
  <c r="DN460" i="8"/>
  <c r="DP460" i="8" s="1"/>
  <c r="DR460" i="8" s="1"/>
  <c r="DN461" i="8"/>
  <c r="DP461" i="8" s="1"/>
  <c r="DR461" i="8" s="1"/>
  <c r="DN462" i="8"/>
  <c r="DP462" i="8" s="1"/>
  <c r="DR462" i="8" s="1"/>
  <c r="DN463" i="8"/>
  <c r="DP463" i="8" s="1"/>
  <c r="DR463" i="8" s="1"/>
  <c r="DN464" i="8"/>
  <c r="DP464" i="8" s="1"/>
  <c r="DR464" i="8" s="1"/>
  <c r="DN465" i="8"/>
  <c r="DP465" i="8" s="1"/>
  <c r="DR465" i="8" s="1"/>
  <c r="DN466" i="8"/>
  <c r="DP466" i="8" s="1"/>
  <c r="DR466" i="8" s="1"/>
  <c r="DN467" i="8"/>
  <c r="DP467" i="8" s="1"/>
  <c r="DR467" i="8" s="1"/>
  <c r="DN468" i="8"/>
  <c r="DP468" i="8" s="1"/>
  <c r="DR468" i="8" s="1"/>
  <c r="DN469" i="8"/>
  <c r="DP469" i="8" s="1"/>
  <c r="DR469" i="8" s="1"/>
  <c r="DN470" i="8"/>
  <c r="DP470" i="8" s="1"/>
  <c r="DR470" i="8" s="1"/>
  <c r="DN471" i="8"/>
  <c r="DP471" i="8" s="1"/>
  <c r="DR471" i="8" s="1"/>
  <c r="DN472" i="8"/>
  <c r="DP472" i="8" s="1"/>
  <c r="DR472" i="8" s="1"/>
  <c r="DN473" i="8"/>
  <c r="DP473" i="8" s="1"/>
  <c r="DR473" i="8" s="1"/>
  <c r="DN474" i="8"/>
  <c r="DP474" i="8" s="1"/>
  <c r="DR474" i="8" s="1"/>
  <c r="DN475" i="8"/>
  <c r="DP475" i="8" s="1"/>
  <c r="DR475" i="8" s="1"/>
  <c r="DN476" i="8"/>
  <c r="DP476" i="8" s="1"/>
  <c r="DR476" i="8" s="1"/>
  <c r="DN477" i="8"/>
  <c r="DP477" i="8" s="1"/>
  <c r="DR477" i="8" s="1"/>
  <c r="DN478" i="8"/>
  <c r="DP478" i="8" s="1"/>
  <c r="DR478" i="8" s="1"/>
  <c r="DN479" i="8"/>
  <c r="DP479" i="8" s="1"/>
  <c r="DR479" i="8" s="1"/>
  <c r="DN480" i="8"/>
  <c r="DP480" i="8" s="1"/>
  <c r="DR480" i="8" s="1"/>
  <c r="DN481" i="8"/>
  <c r="DP481" i="8" s="1"/>
  <c r="DR481" i="8" s="1"/>
  <c r="DN482" i="8"/>
  <c r="DP482" i="8" s="1"/>
  <c r="DR482" i="8" s="1"/>
  <c r="DN483" i="8"/>
  <c r="DP483" i="8" s="1"/>
  <c r="DR483" i="8" s="1"/>
  <c r="DN484" i="8"/>
  <c r="DP484" i="8" s="1"/>
  <c r="DR484" i="8" s="1"/>
  <c r="DN485" i="8"/>
  <c r="DP485" i="8" s="1"/>
  <c r="DR485" i="8" s="1"/>
  <c r="DN486" i="8"/>
  <c r="DP486" i="8" s="1"/>
  <c r="DR486" i="8" s="1"/>
  <c r="DN487" i="8"/>
  <c r="DP487" i="8" s="1"/>
  <c r="DR487" i="8" s="1"/>
  <c r="DN488" i="8"/>
  <c r="DP488" i="8" s="1"/>
  <c r="DR488" i="8" s="1"/>
  <c r="DN489" i="8"/>
  <c r="DP489" i="8" s="1"/>
  <c r="DR489" i="8" s="1"/>
  <c r="DN490" i="8"/>
  <c r="DP490" i="8" s="1"/>
  <c r="DR490" i="8" s="1"/>
  <c r="DN491" i="8"/>
  <c r="DP491" i="8" s="1"/>
  <c r="DR491" i="8" s="1"/>
  <c r="DN492" i="8"/>
  <c r="DP492" i="8" s="1"/>
  <c r="DR492" i="8" s="1"/>
  <c r="DN493" i="8"/>
  <c r="DP493" i="8" s="1"/>
  <c r="DR493" i="8" s="1"/>
  <c r="DN494" i="8"/>
  <c r="DP494" i="8" s="1"/>
  <c r="DR494" i="8" s="1"/>
  <c r="DN495" i="8"/>
  <c r="DP495" i="8" s="1"/>
  <c r="DR495" i="8" s="1"/>
  <c r="DN496" i="8"/>
  <c r="DP496" i="8" s="1"/>
  <c r="DR496" i="8" s="1"/>
  <c r="DN497" i="8"/>
  <c r="DP497" i="8" s="1"/>
  <c r="DR497" i="8" s="1"/>
  <c r="DN498" i="8"/>
  <c r="DP498" i="8" s="1"/>
  <c r="DR498" i="8" s="1"/>
  <c r="DN499" i="8"/>
  <c r="DP499" i="8" s="1"/>
  <c r="DR499" i="8" s="1"/>
  <c r="DN500" i="8"/>
  <c r="DP500" i="8" s="1"/>
  <c r="DR500" i="8" s="1"/>
  <c r="DN501" i="8"/>
  <c r="DP501" i="8" s="1"/>
  <c r="DR501" i="8" s="1"/>
  <c r="DN502" i="8"/>
  <c r="DP502" i="8" s="1"/>
  <c r="DR502" i="8" s="1"/>
  <c r="DN503" i="8"/>
  <c r="DP503" i="8" s="1"/>
  <c r="DR503" i="8" s="1"/>
  <c r="DN504" i="8"/>
  <c r="DP504" i="8" s="1"/>
  <c r="DR504" i="8" s="1"/>
  <c r="DN505" i="8"/>
  <c r="DP505" i="8" s="1"/>
  <c r="DR505" i="8" s="1"/>
  <c r="DN506" i="8"/>
  <c r="DP506" i="8" s="1"/>
  <c r="DR506" i="8" s="1"/>
  <c r="DN507" i="8"/>
  <c r="DP507" i="8" s="1"/>
  <c r="DR507" i="8" s="1"/>
  <c r="DN508" i="8"/>
  <c r="DP508" i="8" s="1"/>
  <c r="DR508" i="8" s="1"/>
  <c r="DN509" i="8"/>
  <c r="DP509" i="8" s="1"/>
  <c r="DR509" i="8" s="1"/>
  <c r="DN510" i="8"/>
  <c r="DP510" i="8" s="1"/>
  <c r="DR510" i="8" s="1"/>
  <c r="DN511" i="8"/>
  <c r="DP511" i="8" s="1"/>
  <c r="DR511" i="8" s="1"/>
  <c r="DN512" i="8"/>
  <c r="DP512" i="8" s="1"/>
  <c r="DR512" i="8" s="1"/>
  <c r="DM5" i="8"/>
  <c r="DO5" i="8" s="1"/>
  <c r="DM6" i="8"/>
  <c r="DO6" i="8" s="1"/>
  <c r="DM7" i="8"/>
  <c r="DO7" i="8" s="1"/>
  <c r="DM8" i="8"/>
  <c r="DO8" i="8" s="1"/>
  <c r="DM9" i="8"/>
  <c r="DO9" i="8" s="1"/>
  <c r="DM10" i="8"/>
  <c r="DO10" i="8" s="1"/>
  <c r="DM11" i="8"/>
  <c r="DO11" i="8" s="1"/>
  <c r="DM12" i="8"/>
  <c r="DO12" i="8" s="1"/>
  <c r="DM13" i="8"/>
  <c r="DO13" i="8" s="1"/>
  <c r="DM14" i="8"/>
  <c r="DO14" i="8" s="1"/>
  <c r="DM15" i="8"/>
  <c r="DO15" i="8" s="1"/>
  <c r="DM16" i="8"/>
  <c r="DO16" i="8" s="1"/>
  <c r="DM17" i="8"/>
  <c r="DO17" i="8" s="1"/>
  <c r="DM18" i="8"/>
  <c r="DO18" i="8" s="1"/>
  <c r="DM19" i="8"/>
  <c r="DO19" i="8" s="1"/>
  <c r="DM20" i="8"/>
  <c r="DO20" i="8" s="1"/>
  <c r="DM21" i="8"/>
  <c r="DO21" i="8" s="1"/>
  <c r="DM22" i="8"/>
  <c r="DO22" i="8" s="1"/>
  <c r="DM23" i="8"/>
  <c r="DO23" i="8" s="1"/>
  <c r="DM24" i="8"/>
  <c r="DO24" i="8" s="1"/>
  <c r="DM25" i="8"/>
  <c r="DO25" i="8" s="1"/>
  <c r="DM26" i="8"/>
  <c r="DO26" i="8" s="1"/>
  <c r="DM27" i="8"/>
  <c r="DO27" i="8" s="1"/>
  <c r="DM28" i="8"/>
  <c r="DO28" i="8" s="1"/>
  <c r="DM29" i="8"/>
  <c r="DO29" i="8" s="1"/>
  <c r="DM30" i="8"/>
  <c r="DO30" i="8" s="1"/>
  <c r="DM31" i="8"/>
  <c r="DO31" i="8" s="1"/>
  <c r="DM32" i="8"/>
  <c r="DO32" i="8" s="1"/>
  <c r="DM33" i="8"/>
  <c r="DO33" i="8" s="1"/>
  <c r="DM34" i="8"/>
  <c r="DO34" i="8" s="1"/>
  <c r="DM35" i="8"/>
  <c r="DO35" i="8" s="1"/>
  <c r="DM36" i="8"/>
  <c r="DO36" i="8" s="1"/>
  <c r="DM37" i="8"/>
  <c r="DO37" i="8" s="1"/>
  <c r="DM38" i="8"/>
  <c r="DO38" i="8" s="1"/>
  <c r="DQ38" i="8" s="1"/>
  <c r="DM39" i="8"/>
  <c r="DO39" i="8" s="1"/>
  <c r="DM40" i="8"/>
  <c r="DO40" i="8" s="1"/>
  <c r="DM41" i="8"/>
  <c r="DO41" i="8" s="1"/>
  <c r="DM42" i="8"/>
  <c r="DO42" i="8" s="1"/>
  <c r="DM43" i="8"/>
  <c r="DO43" i="8" s="1"/>
  <c r="DM44" i="8"/>
  <c r="DO44" i="8" s="1"/>
  <c r="DM45" i="8"/>
  <c r="DO45" i="8" s="1"/>
  <c r="DM46" i="8"/>
  <c r="DO46" i="8" s="1"/>
  <c r="DM47" i="8"/>
  <c r="DO47" i="8" s="1"/>
  <c r="DM48" i="8"/>
  <c r="DO48" i="8" s="1"/>
  <c r="DM49" i="8"/>
  <c r="DO49" i="8" s="1"/>
  <c r="DM50" i="8"/>
  <c r="DO50" i="8" s="1"/>
  <c r="DM51" i="8"/>
  <c r="DO51" i="8" s="1"/>
  <c r="DM52" i="8"/>
  <c r="DO52" i="8" s="1"/>
  <c r="DM53" i="8"/>
  <c r="DO53" i="8" s="1"/>
  <c r="DM54" i="8"/>
  <c r="DO54" i="8" s="1"/>
  <c r="DM55" i="8"/>
  <c r="DO55" i="8" s="1"/>
  <c r="DM56" i="8"/>
  <c r="DO56" i="8" s="1"/>
  <c r="DM57" i="8"/>
  <c r="DO57" i="8" s="1"/>
  <c r="DM58" i="8"/>
  <c r="DO58" i="8" s="1"/>
  <c r="DM59" i="8"/>
  <c r="DO59" i="8" s="1"/>
  <c r="DM60" i="8"/>
  <c r="DO60" i="8" s="1"/>
  <c r="DM61" i="8"/>
  <c r="DO61" i="8" s="1"/>
  <c r="DM62" i="8"/>
  <c r="DO62" i="8" s="1"/>
  <c r="DM63" i="8"/>
  <c r="DO63" i="8" s="1"/>
  <c r="DM64" i="8"/>
  <c r="DO64" i="8" s="1"/>
  <c r="DM65" i="8"/>
  <c r="DO65" i="8" s="1"/>
  <c r="DM66" i="8"/>
  <c r="DO66" i="8" s="1"/>
  <c r="DM67" i="8"/>
  <c r="DO67" i="8" s="1"/>
  <c r="DM68" i="8"/>
  <c r="DO68" i="8" s="1"/>
  <c r="DM69" i="8"/>
  <c r="DO69" i="8" s="1"/>
  <c r="DM70" i="8"/>
  <c r="DO70" i="8" s="1"/>
  <c r="DM71" i="8"/>
  <c r="DO71" i="8" s="1"/>
  <c r="DM72" i="8"/>
  <c r="DO72" i="8" s="1"/>
  <c r="DM73" i="8"/>
  <c r="DO73" i="8" s="1"/>
  <c r="DM74" i="8"/>
  <c r="DO74" i="8" s="1"/>
  <c r="DM75" i="8"/>
  <c r="DO75" i="8" s="1"/>
  <c r="DM76" i="8"/>
  <c r="DO76" i="8" s="1"/>
  <c r="DM77" i="8"/>
  <c r="DO77" i="8" s="1"/>
  <c r="DM78" i="8"/>
  <c r="DO78" i="8" s="1"/>
  <c r="DM79" i="8"/>
  <c r="DO79" i="8" s="1"/>
  <c r="DM80" i="8"/>
  <c r="DO80" i="8" s="1"/>
  <c r="DM81" i="8"/>
  <c r="DO81" i="8" s="1"/>
  <c r="DM82" i="8"/>
  <c r="DO82" i="8" s="1"/>
  <c r="DM83" i="8"/>
  <c r="DO83" i="8" s="1"/>
  <c r="DM84" i="8"/>
  <c r="DO84" i="8" s="1"/>
  <c r="DM85" i="8"/>
  <c r="DO85" i="8" s="1"/>
  <c r="DM86" i="8"/>
  <c r="DO86" i="8" s="1"/>
  <c r="DM87" i="8"/>
  <c r="DO87" i="8" s="1"/>
  <c r="DM88" i="8"/>
  <c r="DO88" i="8" s="1"/>
  <c r="DM89" i="8"/>
  <c r="DO89" i="8" s="1"/>
  <c r="DM90" i="8"/>
  <c r="DO90" i="8" s="1"/>
  <c r="DM91" i="8"/>
  <c r="DO91" i="8" s="1"/>
  <c r="DM92" i="8"/>
  <c r="DO92" i="8" s="1"/>
  <c r="DM93" i="8"/>
  <c r="DO93" i="8" s="1"/>
  <c r="DM94" i="8"/>
  <c r="DO94" i="8" s="1"/>
  <c r="DQ94" i="8" s="1"/>
  <c r="DM95" i="8"/>
  <c r="DO95" i="8" s="1"/>
  <c r="DM96" i="8"/>
  <c r="DO96" i="8" s="1"/>
  <c r="DM97" i="8"/>
  <c r="DO97" i="8" s="1"/>
  <c r="DM98" i="8"/>
  <c r="DO98" i="8" s="1"/>
  <c r="DM99" i="8"/>
  <c r="DO99" i="8" s="1"/>
  <c r="DM100" i="8"/>
  <c r="DO100" i="8" s="1"/>
  <c r="DM101" i="8"/>
  <c r="DO101" i="8" s="1"/>
  <c r="DM102" i="8"/>
  <c r="DO102" i="8" s="1"/>
  <c r="DM103" i="8"/>
  <c r="DO103" i="8" s="1"/>
  <c r="DM104" i="8"/>
  <c r="DO104" i="8" s="1"/>
  <c r="DM105" i="8"/>
  <c r="DO105" i="8" s="1"/>
  <c r="DM106" i="8"/>
  <c r="DO106" i="8" s="1"/>
  <c r="DM107" i="8"/>
  <c r="DO107" i="8" s="1"/>
  <c r="DM108" i="8"/>
  <c r="DO108" i="8" s="1"/>
  <c r="DM109" i="8"/>
  <c r="DO109" i="8" s="1"/>
  <c r="DM110" i="8"/>
  <c r="DO110" i="8" s="1"/>
  <c r="DM111" i="8"/>
  <c r="DO111" i="8" s="1"/>
  <c r="DM112" i="8"/>
  <c r="DO112" i="8" s="1"/>
  <c r="DM113" i="8"/>
  <c r="DO113" i="8" s="1"/>
  <c r="DM114" i="8"/>
  <c r="DO114" i="8" s="1"/>
  <c r="DM115" i="8"/>
  <c r="DO115" i="8" s="1"/>
  <c r="DM116" i="8"/>
  <c r="DO116" i="8" s="1"/>
  <c r="DM117" i="8"/>
  <c r="DO117" i="8" s="1"/>
  <c r="DM118" i="8"/>
  <c r="DO118" i="8" s="1"/>
  <c r="DQ118" i="8" s="1"/>
  <c r="DM119" i="8"/>
  <c r="DO119" i="8" s="1"/>
  <c r="DM120" i="8"/>
  <c r="DO120" i="8" s="1"/>
  <c r="DM121" i="8"/>
  <c r="DO121" i="8" s="1"/>
  <c r="DM122" i="8"/>
  <c r="DO122" i="8" s="1"/>
  <c r="DM123" i="8"/>
  <c r="DO123" i="8" s="1"/>
  <c r="DM124" i="8"/>
  <c r="DO124" i="8" s="1"/>
  <c r="DM125" i="8"/>
  <c r="DO125" i="8" s="1"/>
  <c r="DM126" i="8"/>
  <c r="DO126" i="8" s="1"/>
  <c r="DM127" i="8"/>
  <c r="DO127" i="8" s="1"/>
  <c r="DM128" i="8"/>
  <c r="DO128" i="8" s="1"/>
  <c r="DM129" i="8"/>
  <c r="DO129" i="8" s="1"/>
  <c r="DM130" i="8"/>
  <c r="DO130" i="8" s="1"/>
  <c r="DM131" i="8"/>
  <c r="DO131" i="8" s="1"/>
  <c r="DM132" i="8"/>
  <c r="DO132" i="8" s="1"/>
  <c r="DM133" i="8"/>
  <c r="DO133" i="8" s="1"/>
  <c r="DM134" i="8"/>
  <c r="DO134" i="8" s="1"/>
  <c r="DM135" i="8"/>
  <c r="DO135" i="8" s="1"/>
  <c r="DM136" i="8"/>
  <c r="DO136" i="8" s="1"/>
  <c r="DM137" i="8"/>
  <c r="DO137" i="8" s="1"/>
  <c r="DM138" i="8"/>
  <c r="DO138" i="8" s="1"/>
  <c r="DM139" i="8"/>
  <c r="DO139" i="8" s="1"/>
  <c r="DM140" i="8"/>
  <c r="DO140" i="8" s="1"/>
  <c r="DM141" i="8"/>
  <c r="DO141" i="8" s="1"/>
  <c r="DM142" i="8"/>
  <c r="DO142" i="8" s="1"/>
  <c r="DM143" i="8"/>
  <c r="DO143" i="8" s="1"/>
  <c r="DM144" i="8"/>
  <c r="DO144" i="8" s="1"/>
  <c r="DM145" i="8"/>
  <c r="DO145" i="8" s="1"/>
  <c r="DM146" i="8"/>
  <c r="DO146" i="8" s="1"/>
  <c r="DM147" i="8"/>
  <c r="DO147" i="8" s="1"/>
  <c r="DM148" i="8"/>
  <c r="DO148" i="8" s="1"/>
  <c r="DM149" i="8"/>
  <c r="DO149" i="8" s="1"/>
  <c r="DM150" i="8"/>
  <c r="DO150" i="8" s="1"/>
  <c r="DM151" i="8"/>
  <c r="DO151" i="8" s="1"/>
  <c r="DM152" i="8"/>
  <c r="DO152" i="8" s="1"/>
  <c r="DM153" i="8"/>
  <c r="DO153" i="8" s="1"/>
  <c r="DM154" i="8"/>
  <c r="DO154" i="8" s="1"/>
  <c r="DM155" i="8"/>
  <c r="DO155" i="8" s="1"/>
  <c r="DM156" i="8"/>
  <c r="DO156" i="8" s="1"/>
  <c r="DM157" i="8"/>
  <c r="DO157" i="8" s="1"/>
  <c r="DM158" i="8"/>
  <c r="DO158" i="8" s="1"/>
  <c r="DM159" i="8"/>
  <c r="DO159" i="8" s="1"/>
  <c r="DM160" i="8"/>
  <c r="DO160" i="8" s="1"/>
  <c r="DM161" i="8"/>
  <c r="DO161" i="8" s="1"/>
  <c r="DM162" i="8"/>
  <c r="DO162" i="8" s="1"/>
  <c r="DM163" i="8"/>
  <c r="DO163" i="8" s="1"/>
  <c r="DM164" i="8"/>
  <c r="DO164" i="8" s="1"/>
  <c r="DM165" i="8"/>
  <c r="DO165" i="8" s="1"/>
  <c r="DM166" i="8"/>
  <c r="DO166" i="8" s="1"/>
  <c r="DM167" i="8"/>
  <c r="DO167" i="8" s="1"/>
  <c r="DM168" i="8"/>
  <c r="DO168" i="8" s="1"/>
  <c r="DM169" i="8"/>
  <c r="DO169" i="8" s="1"/>
  <c r="DM170" i="8"/>
  <c r="DO170" i="8" s="1"/>
  <c r="DM171" i="8"/>
  <c r="DO171" i="8" s="1"/>
  <c r="DM172" i="8"/>
  <c r="DO172" i="8" s="1"/>
  <c r="DM173" i="8"/>
  <c r="DO173" i="8" s="1"/>
  <c r="DM174" i="8"/>
  <c r="DO174" i="8" s="1"/>
  <c r="DM175" i="8"/>
  <c r="DO175" i="8" s="1"/>
  <c r="DM176" i="8"/>
  <c r="DO176" i="8" s="1"/>
  <c r="DM177" i="8"/>
  <c r="DO177" i="8" s="1"/>
  <c r="DM178" i="8"/>
  <c r="DO178" i="8" s="1"/>
  <c r="DM179" i="8"/>
  <c r="DO179" i="8" s="1"/>
  <c r="DM180" i="8"/>
  <c r="DO180" i="8" s="1"/>
  <c r="DM181" i="8"/>
  <c r="DO181" i="8" s="1"/>
  <c r="DM182" i="8"/>
  <c r="DO182" i="8" s="1"/>
  <c r="DM183" i="8"/>
  <c r="DO183" i="8" s="1"/>
  <c r="DM184" i="8"/>
  <c r="DO184" i="8" s="1"/>
  <c r="DM185" i="8"/>
  <c r="DO185" i="8" s="1"/>
  <c r="DM186" i="8"/>
  <c r="DO186" i="8" s="1"/>
  <c r="DM187" i="8"/>
  <c r="DO187" i="8" s="1"/>
  <c r="DM188" i="8"/>
  <c r="DO188" i="8" s="1"/>
  <c r="DM189" i="8"/>
  <c r="DO189" i="8" s="1"/>
  <c r="DM190" i="8"/>
  <c r="DO190" i="8" s="1"/>
  <c r="DM191" i="8"/>
  <c r="DO191" i="8" s="1"/>
  <c r="DM192" i="8"/>
  <c r="DO192" i="8" s="1"/>
  <c r="DM193" i="8"/>
  <c r="DO193" i="8" s="1"/>
  <c r="DM194" i="8"/>
  <c r="DO194" i="8" s="1"/>
  <c r="DM195" i="8"/>
  <c r="DO195" i="8" s="1"/>
  <c r="DM196" i="8"/>
  <c r="DO196" i="8" s="1"/>
  <c r="DM197" i="8"/>
  <c r="DO197" i="8" s="1"/>
  <c r="DM198" i="8"/>
  <c r="DO198" i="8" s="1"/>
  <c r="DM199" i="8"/>
  <c r="DO199" i="8" s="1"/>
  <c r="DM200" i="8"/>
  <c r="DO200" i="8" s="1"/>
  <c r="DM201" i="8"/>
  <c r="DO201" i="8" s="1"/>
  <c r="DM202" i="8"/>
  <c r="DO202" i="8" s="1"/>
  <c r="DM203" i="8"/>
  <c r="DO203" i="8" s="1"/>
  <c r="DM204" i="8"/>
  <c r="DO204" i="8" s="1"/>
  <c r="DM205" i="8"/>
  <c r="DO205" i="8" s="1"/>
  <c r="DM206" i="8"/>
  <c r="DO206" i="8" s="1"/>
  <c r="DM207" i="8"/>
  <c r="DO207" i="8" s="1"/>
  <c r="DM208" i="8"/>
  <c r="DO208" i="8" s="1"/>
  <c r="DM209" i="8"/>
  <c r="DO209" i="8" s="1"/>
  <c r="DM210" i="8"/>
  <c r="DO210" i="8" s="1"/>
  <c r="DM211" i="8"/>
  <c r="DO211" i="8" s="1"/>
  <c r="DM212" i="8"/>
  <c r="DO212" i="8" s="1"/>
  <c r="DM213" i="8"/>
  <c r="DO213" i="8" s="1"/>
  <c r="DM214" i="8"/>
  <c r="DO214" i="8" s="1"/>
  <c r="DM215" i="8"/>
  <c r="DO215" i="8" s="1"/>
  <c r="DM216" i="8"/>
  <c r="DO216" i="8" s="1"/>
  <c r="DM217" i="8"/>
  <c r="DO217" i="8" s="1"/>
  <c r="DM218" i="8"/>
  <c r="DO218" i="8" s="1"/>
  <c r="DM219" i="8"/>
  <c r="DO219" i="8" s="1"/>
  <c r="DM220" i="8"/>
  <c r="DO220" i="8" s="1"/>
  <c r="DM221" i="8"/>
  <c r="DO221" i="8" s="1"/>
  <c r="DM222" i="8"/>
  <c r="DO222" i="8" s="1"/>
  <c r="DM223" i="8"/>
  <c r="DO223" i="8" s="1"/>
  <c r="DM224" i="8"/>
  <c r="DO224" i="8" s="1"/>
  <c r="DM225" i="8"/>
  <c r="DO225" i="8" s="1"/>
  <c r="DM226" i="8"/>
  <c r="DO226" i="8" s="1"/>
  <c r="DQ226" i="8" s="1"/>
  <c r="DM227" i="8"/>
  <c r="DO227" i="8" s="1"/>
  <c r="DM228" i="8"/>
  <c r="DO228" i="8" s="1"/>
  <c r="DM229" i="8"/>
  <c r="DO229" i="8" s="1"/>
  <c r="DM230" i="8"/>
  <c r="DO230" i="8" s="1"/>
  <c r="DM231" i="8"/>
  <c r="DO231" i="8" s="1"/>
  <c r="DM232" i="8"/>
  <c r="DO232" i="8" s="1"/>
  <c r="DM233" i="8"/>
  <c r="DO233" i="8" s="1"/>
  <c r="DM234" i="8"/>
  <c r="DO234" i="8" s="1"/>
  <c r="DM235" i="8"/>
  <c r="DO235" i="8" s="1"/>
  <c r="DM236" i="8"/>
  <c r="DO236" i="8" s="1"/>
  <c r="DM237" i="8"/>
  <c r="DO237" i="8" s="1"/>
  <c r="DM238" i="8"/>
  <c r="DO238" i="8" s="1"/>
  <c r="DQ238" i="8" s="1"/>
  <c r="DM239" i="8"/>
  <c r="DO239" i="8" s="1"/>
  <c r="DM240" i="8"/>
  <c r="DO240" i="8" s="1"/>
  <c r="DM241" i="8"/>
  <c r="DO241" i="8" s="1"/>
  <c r="DM242" i="8"/>
  <c r="DO242" i="8" s="1"/>
  <c r="DM243" i="8"/>
  <c r="DO243" i="8" s="1"/>
  <c r="DM244" i="8"/>
  <c r="DO244" i="8" s="1"/>
  <c r="DM245" i="8"/>
  <c r="DO245" i="8" s="1"/>
  <c r="DM246" i="8"/>
  <c r="DO246" i="8" s="1"/>
  <c r="DM247" i="8"/>
  <c r="DO247" i="8" s="1"/>
  <c r="DM248" i="8"/>
  <c r="DO248" i="8" s="1"/>
  <c r="DM249" i="8"/>
  <c r="DO249" i="8" s="1"/>
  <c r="DM250" i="8"/>
  <c r="DO250" i="8" s="1"/>
  <c r="DM251" i="8"/>
  <c r="DO251" i="8" s="1"/>
  <c r="DM252" i="8"/>
  <c r="DO252" i="8" s="1"/>
  <c r="DM253" i="8"/>
  <c r="DO253" i="8" s="1"/>
  <c r="DM254" i="8"/>
  <c r="DO254" i="8" s="1"/>
  <c r="DM255" i="8"/>
  <c r="DO255" i="8" s="1"/>
  <c r="DM256" i="8"/>
  <c r="DO256" i="8" s="1"/>
  <c r="DM257" i="8"/>
  <c r="DO257" i="8" s="1"/>
  <c r="DM258" i="8"/>
  <c r="DO258" i="8" s="1"/>
  <c r="DM259" i="8"/>
  <c r="DO259" i="8" s="1"/>
  <c r="DM260" i="8"/>
  <c r="DO260" i="8" s="1"/>
  <c r="DM261" i="8"/>
  <c r="DO261" i="8" s="1"/>
  <c r="DM262" i="8"/>
  <c r="DO262" i="8" s="1"/>
  <c r="DM263" i="8"/>
  <c r="DO263" i="8" s="1"/>
  <c r="DM264" i="8"/>
  <c r="DO264" i="8" s="1"/>
  <c r="DM265" i="8"/>
  <c r="DO265" i="8" s="1"/>
  <c r="DM266" i="8"/>
  <c r="DO266" i="8" s="1"/>
  <c r="DM267" i="8"/>
  <c r="DO267" i="8" s="1"/>
  <c r="DM268" i="8"/>
  <c r="DO268" i="8" s="1"/>
  <c r="DM269" i="8"/>
  <c r="DO269" i="8" s="1"/>
  <c r="DM270" i="8"/>
  <c r="DO270" i="8" s="1"/>
  <c r="DM271" i="8"/>
  <c r="DO271" i="8" s="1"/>
  <c r="DM272" i="8"/>
  <c r="DO272" i="8" s="1"/>
  <c r="DM273" i="8"/>
  <c r="DO273" i="8" s="1"/>
  <c r="DM274" i="8"/>
  <c r="DO274" i="8" s="1"/>
  <c r="DM275" i="8"/>
  <c r="DO275" i="8" s="1"/>
  <c r="DM276" i="8"/>
  <c r="DO276" i="8" s="1"/>
  <c r="DM277" i="8"/>
  <c r="DO277" i="8" s="1"/>
  <c r="DM278" i="8"/>
  <c r="DO278" i="8" s="1"/>
  <c r="DM279" i="8"/>
  <c r="DO279" i="8" s="1"/>
  <c r="DM280" i="8"/>
  <c r="DO280" i="8" s="1"/>
  <c r="DM281" i="8"/>
  <c r="DO281" i="8" s="1"/>
  <c r="DM282" i="8"/>
  <c r="DO282" i="8" s="1"/>
  <c r="DM283" i="8"/>
  <c r="DO283" i="8" s="1"/>
  <c r="DM284" i="8"/>
  <c r="DO284" i="8" s="1"/>
  <c r="DM285" i="8"/>
  <c r="DO285" i="8" s="1"/>
  <c r="DM286" i="8"/>
  <c r="DO286" i="8" s="1"/>
  <c r="DM287" i="8"/>
  <c r="DO287" i="8" s="1"/>
  <c r="DM288" i="8"/>
  <c r="DO288" i="8" s="1"/>
  <c r="DM289" i="8"/>
  <c r="DO289" i="8" s="1"/>
  <c r="DM290" i="8"/>
  <c r="DO290" i="8" s="1"/>
  <c r="DM291" i="8"/>
  <c r="DO291" i="8" s="1"/>
  <c r="DM292" i="8"/>
  <c r="DO292" i="8" s="1"/>
  <c r="DM293" i="8"/>
  <c r="DO293" i="8" s="1"/>
  <c r="DM294" i="8"/>
  <c r="DO294" i="8" s="1"/>
  <c r="DM295" i="8"/>
  <c r="DO295" i="8" s="1"/>
  <c r="DM296" i="8"/>
  <c r="DO296" i="8" s="1"/>
  <c r="DM297" i="8"/>
  <c r="DO297" i="8" s="1"/>
  <c r="DM298" i="8"/>
  <c r="DO298" i="8" s="1"/>
  <c r="DM299" i="8"/>
  <c r="DO299" i="8" s="1"/>
  <c r="DM300" i="8"/>
  <c r="DO300" i="8" s="1"/>
  <c r="DM301" i="8"/>
  <c r="DO301" i="8" s="1"/>
  <c r="DM302" i="8"/>
  <c r="DO302" i="8" s="1"/>
  <c r="DM303" i="8"/>
  <c r="DO303" i="8" s="1"/>
  <c r="DM304" i="8"/>
  <c r="DO304" i="8" s="1"/>
  <c r="DM305" i="8"/>
  <c r="DO305" i="8" s="1"/>
  <c r="DM306" i="8"/>
  <c r="DO306" i="8" s="1"/>
  <c r="DM307" i="8"/>
  <c r="DO307" i="8" s="1"/>
  <c r="DM308" i="8"/>
  <c r="DO308" i="8" s="1"/>
  <c r="DM309" i="8"/>
  <c r="DO309" i="8" s="1"/>
  <c r="DM310" i="8"/>
  <c r="DO310" i="8" s="1"/>
  <c r="DQ310" i="8" s="1"/>
  <c r="DM311" i="8"/>
  <c r="DO311" i="8" s="1"/>
  <c r="DM312" i="8"/>
  <c r="DO312" i="8" s="1"/>
  <c r="DM313" i="8"/>
  <c r="DO313" i="8" s="1"/>
  <c r="DM314" i="8"/>
  <c r="DO314" i="8" s="1"/>
  <c r="DM315" i="8"/>
  <c r="DO315" i="8" s="1"/>
  <c r="DM316" i="8"/>
  <c r="DO316" i="8" s="1"/>
  <c r="DM317" i="8"/>
  <c r="DO317" i="8" s="1"/>
  <c r="DM318" i="8"/>
  <c r="DO318" i="8" s="1"/>
  <c r="DM319" i="8"/>
  <c r="DO319" i="8" s="1"/>
  <c r="DM320" i="8"/>
  <c r="DO320" i="8" s="1"/>
  <c r="DM321" i="8"/>
  <c r="DO321" i="8" s="1"/>
  <c r="DM322" i="8"/>
  <c r="DO322" i="8" s="1"/>
  <c r="DQ322" i="8" s="1"/>
  <c r="DM323" i="8"/>
  <c r="DO323" i="8" s="1"/>
  <c r="DM324" i="8"/>
  <c r="DO324" i="8" s="1"/>
  <c r="DM325" i="8"/>
  <c r="DO325" i="8" s="1"/>
  <c r="DM326" i="8"/>
  <c r="DO326" i="8" s="1"/>
  <c r="DM327" i="8"/>
  <c r="DO327" i="8" s="1"/>
  <c r="DM328" i="8"/>
  <c r="DO328" i="8" s="1"/>
  <c r="DM329" i="8"/>
  <c r="DO329" i="8" s="1"/>
  <c r="DM330" i="8"/>
  <c r="DO330" i="8" s="1"/>
  <c r="DM331" i="8"/>
  <c r="DO331" i="8" s="1"/>
  <c r="DM332" i="8"/>
  <c r="DO332" i="8" s="1"/>
  <c r="DM333" i="8"/>
  <c r="DO333" i="8" s="1"/>
  <c r="DM334" i="8"/>
  <c r="DO334" i="8" s="1"/>
  <c r="DM335" i="8"/>
  <c r="DO335" i="8" s="1"/>
  <c r="DM336" i="8"/>
  <c r="DO336" i="8" s="1"/>
  <c r="DM337" i="8"/>
  <c r="DO337" i="8" s="1"/>
  <c r="DM338" i="8"/>
  <c r="DO338" i="8" s="1"/>
  <c r="DM339" i="8"/>
  <c r="DO339" i="8" s="1"/>
  <c r="DM340" i="8"/>
  <c r="DO340" i="8" s="1"/>
  <c r="DM341" i="8"/>
  <c r="DO341" i="8" s="1"/>
  <c r="DM342" i="8"/>
  <c r="DO342" i="8" s="1"/>
  <c r="DM343" i="8"/>
  <c r="DO343" i="8" s="1"/>
  <c r="DM344" i="8"/>
  <c r="DO344" i="8" s="1"/>
  <c r="DM345" i="8"/>
  <c r="DO345" i="8" s="1"/>
  <c r="DM346" i="8"/>
  <c r="DO346" i="8" s="1"/>
  <c r="DQ346" i="8" s="1"/>
  <c r="DM347" i="8"/>
  <c r="DO347" i="8" s="1"/>
  <c r="DM348" i="8"/>
  <c r="DO348" i="8" s="1"/>
  <c r="DM349" i="8"/>
  <c r="DO349" i="8" s="1"/>
  <c r="DM350" i="8"/>
  <c r="DO350" i="8" s="1"/>
  <c r="DM351" i="8"/>
  <c r="DO351" i="8" s="1"/>
  <c r="DM352" i="8"/>
  <c r="DO352" i="8" s="1"/>
  <c r="DM353" i="8"/>
  <c r="DO353" i="8" s="1"/>
  <c r="DM354" i="8"/>
  <c r="DO354" i="8" s="1"/>
  <c r="DM355" i="8"/>
  <c r="DO355" i="8" s="1"/>
  <c r="DM356" i="8"/>
  <c r="DO356" i="8" s="1"/>
  <c r="DM357" i="8"/>
  <c r="DO357" i="8" s="1"/>
  <c r="DM358" i="8"/>
  <c r="DO358" i="8" s="1"/>
  <c r="DM359" i="8"/>
  <c r="DO359" i="8" s="1"/>
  <c r="DM360" i="8"/>
  <c r="DO360" i="8" s="1"/>
  <c r="DM361" i="8"/>
  <c r="DO361" i="8" s="1"/>
  <c r="DM362" i="8"/>
  <c r="DO362" i="8" s="1"/>
  <c r="DM363" i="8"/>
  <c r="DO363" i="8" s="1"/>
  <c r="DM364" i="8"/>
  <c r="DO364" i="8" s="1"/>
  <c r="DM365" i="8"/>
  <c r="DO365" i="8" s="1"/>
  <c r="DM366" i="8"/>
  <c r="DO366" i="8" s="1"/>
  <c r="DM367" i="8"/>
  <c r="DO367" i="8" s="1"/>
  <c r="DM368" i="8"/>
  <c r="DO368" i="8" s="1"/>
  <c r="DM369" i="8"/>
  <c r="DO369" i="8" s="1"/>
  <c r="DM370" i="8"/>
  <c r="DO370" i="8" s="1"/>
  <c r="DM371" i="8"/>
  <c r="DO371" i="8" s="1"/>
  <c r="DM372" i="8"/>
  <c r="DO372" i="8" s="1"/>
  <c r="DM373" i="8"/>
  <c r="DO373" i="8" s="1"/>
  <c r="DM374" i="8"/>
  <c r="DO374" i="8" s="1"/>
  <c r="DM375" i="8"/>
  <c r="DO375" i="8" s="1"/>
  <c r="DM376" i="8"/>
  <c r="DO376" i="8" s="1"/>
  <c r="DM377" i="8"/>
  <c r="DO377" i="8" s="1"/>
  <c r="DM378" i="8"/>
  <c r="DO378" i="8" s="1"/>
  <c r="DM379" i="8"/>
  <c r="DO379" i="8" s="1"/>
  <c r="DM380" i="8"/>
  <c r="DO380" i="8" s="1"/>
  <c r="DM381" i="8"/>
  <c r="DO381" i="8" s="1"/>
  <c r="DM382" i="8"/>
  <c r="DO382" i="8" s="1"/>
  <c r="DM383" i="8"/>
  <c r="DO383" i="8" s="1"/>
  <c r="DM384" i="8"/>
  <c r="DO384" i="8" s="1"/>
  <c r="DM385" i="8"/>
  <c r="DO385" i="8" s="1"/>
  <c r="DM386" i="8"/>
  <c r="DO386" i="8" s="1"/>
  <c r="DM387" i="8"/>
  <c r="DO387" i="8" s="1"/>
  <c r="DM388" i="8"/>
  <c r="DO388" i="8" s="1"/>
  <c r="DM389" i="8"/>
  <c r="DO389" i="8" s="1"/>
  <c r="DM390" i="8"/>
  <c r="DO390" i="8" s="1"/>
  <c r="DM391" i="8"/>
  <c r="DO391" i="8" s="1"/>
  <c r="DM392" i="8"/>
  <c r="DO392" i="8" s="1"/>
  <c r="DM393" i="8"/>
  <c r="DO393" i="8" s="1"/>
  <c r="DM394" i="8"/>
  <c r="DO394" i="8" s="1"/>
  <c r="DM395" i="8"/>
  <c r="DO395" i="8" s="1"/>
  <c r="DM396" i="8"/>
  <c r="DO396" i="8" s="1"/>
  <c r="DM397" i="8"/>
  <c r="DO397" i="8" s="1"/>
  <c r="DM398" i="8"/>
  <c r="DO398" i="8" s="1"/>
  <c r="DM399" i="8"/>
  <c r="DO399" i="8" s="1"/>
  <c r="DM400" i="8"/>
  <c r="DO400" i="8" s="1"/>
  <c r="DM401" i="8"/>
  <c r="DO401" i="8" s="1"/>
  <c r="DM402" i="8"/>
  <c r="DO402" i="8" s="1"/>
  <c r="DM403" i="8"/>
  <c r="DO403" i="8" s="1"/>
  <c r="DM404" i="8"/>
  <c r="DO404" i="8" s="1"/>
  <c r="DM405" i="8"/>
  <c r="DO405" i="8" s="1"/>
  <c r="DM406" i="8"/>
  <c r="DO406" i="8" s="1"/>
  <c r="DM407" i="8"/>
  <c r="DO407" i="8" s="1"/>
  <c r="DM408" i="8"/>
  <c r="DO408" i="8" s="1"/>
  <c r="DM409" i="8"/>
  <c r="DO409" i="8" s="1"/>
  <c r="DM410" i="8"/>
  <c r="DO410" i="8" s="1"/>
  <c r="DM411" i="8"/>
  <c r="DO411" i="8" s="1"/>
  <c r="DM412" i="8"/>
  <c r="DO412" i="8" s="1"/>
  <c r="DM413" i="8"/>
  <c r="DO413" i="8" s="1"/>
  <c r="DM414" i="8"/>
  <c r="DO414" i="8" s="1"/>
  <c r="DM415" i="8"/>
  <c r="DO415" i="8" s="1"/>
  <c r="DM416" i="8"/>
  <c r="DO416" i="8" s="1"/>
  <c r="DM417" i="8"/>
  <c r="DO417" i="8" s="1"/>
  <c r="DM418" i="8"/>
  <c r="DO418" i="8" s="1"/>
  <c r="DM419" i="8"/>
  <c r="DO419" i="8" s="1"/>
  <c r="DM420" i="8"/>
  <c r="DO420" i="8" s="1"/>
  <c r="DM421" i="8"/>
  <c r="DO421" i="8" s="1"/>
  <c r="DM422" i="8"/>
  <c r="DO422" i="8" s="1"/>
  <c r="DM423" i="8"/>
  <c r="DO423" i="8" s="1"/>
  <c r="DM424" i="8"/>
  <c r="DO424" i="8" s="1"/>
  <c r="DM425" i="8"/>
  <c r="DO425" i="8" s="1"/>
  <c r="DM426" i="8"/>
  <c r="DO426" i="8" s="1"/>
  <c r="DM427" i="8"/>
  <c r="DO427" i="8" s="1"/>
  <c r="DM428" i="8"/>
  <c r="DO428" i="8" s="1"/>
  <c r="DM429" i="8"/>
  <c r="DO429" i="8" s="1"/>
  <c r="DM430" i="8"/>
  <c r="DO430" i="8" s="1"/>
  <c r="DM431" i="8"/>
  <c r="DO431" i="8" s="1"/>
  <c r="DM432" i="8"/>
  <c r="DO432" i="8" s="1"/>
  <c r="DM433" i="8"/>
  <c r="DO433" i="8" s="1"/>
  <c r="DM434" i="8"/>
  <c r="DO434" i="8" s="1"/>
  <c r="DM435" i="8"/>
  <c r="DO435" i="8" s="1"/>
  <c r="DM436" i="8"/>
  <c r="DO436" i="8" s="1"/>
  <c r="DM437" i="8"/>
  <c r="DO437" i="8" s="1"/>
  <c r="DM438" i="8"/>
  <c r="DO438" i="8" s="1"/>
  <c r="DM439" i="8"/>
  <c r="DO439" i="8" s="1"/>
  <c r="DM440" i="8"/>
  <c r="DO440" i="8" s="1"/>
  <c r="DM441" i="8"/>
  <c r="DO441" i="8" s="1"/>
  <c r="DM442" i="8"/>
  <c r="DO442" i="8" s="1"/>
  <c r="DM443" i="8"/>
  <c r="DO443" i="8" s="1"/>
  <c r="DM444" i="8"/>
  <c r="DO444" i="8" s="1"/>
  <c r="DM445" i="8"/>
  <c r="DO445" i="8" s="1"/>
  <c r="DM446" i="8"/>
  <c r="DO446" i="8" s="1"/>
  <c r="DM447" i="8"/>
  <c r="DO447" i="8" s="1"/>
  <c r="DM448" i="8"/>
  <c r="DO448" i="8" s="1"/>
  <c r="DM449" i="8"/>
  <c r="DO449" i="8" s="1"/>
  <c r="DM450" i="8"/>
  <c r="DO450" i="8" s="1"/>
  <c r="DM451" i="8"/>
  <c r="DO451" i="8" s="1"/>
  <c r="DM452" i="8"/>
  <c r="DO452" i="8" s="1"/>
  <c r="DM453" i="8"/>
  <c r="DO453" i="8" s="1"/>
  <c r="DM454" i="8"/>
  <c r="DO454" i="8" s="1"/>
  <c r="DM455" i="8"/>
  <c r="DO455" i="8" s="1"/>
  <c r="DM456" i="8"/>
  <c r="DO456" i="8" s="1"/>
  <c r="DM457" i="8"/>
  <c r="DO457" i="8" s="1"/>
  <c r="DM458" i="8"/>
  <c r="DO458" i="8" s="1"/>
  <c r="DM459" i="8"/>
  <c r="DO459" i="8" s="1"/>
  <c r="DM460" i="8"/>
  <c r="DO460" i="8" s="1"/>
  <c r="DM461" i="8"/>
  <c r="DO461" i="8" s="1"/>
  <c r="DM462" i="8"/>
  <c r="DO462" i="8" s="1"/>
  <c r="DM463" i="8"/>
  <c r="DO463" i="8" s="1"/>
  <c r="DM464" i="8"/>
  <c r="DO464" i="8" s="1"/>
  <c r="DM465" i="8"/>
  <c r="DO465" i="8" s="1"/>
  <c r="DM466" i="8"/>
  <c r="DO466" i="8" s="1"/>
  <c r="DM467" i="8"/>
  <c r="DO467" i="8" s="1"/>
  <c r="DM468" i="8"/>
  <c r="DO468" i="8" s="1"/>
  <c r="DM469" i="8"/>
  <c r="DO469" i="8" s="1"/>
  <c r="DM470" i="8"/>
  <c r="DO470" i="8" s="1"/>
  <c r="DM471" i="8"/>
  <c r="DO471" i="8" s="1"/>
  <c r="DM472" i="8"/>
  <c r="DO472" i="8" s="1"/>
  <c r="DM473" i="8"/>
  <c r="DO473" i="8" s="1"/>
  <c r="DM474" i="8"/>
  <c r="DO474" i="8" s="1"/>
  <c r="DM475" i="8"/>
  <c r="DO475" i="8" s="1"/>
  <c r="DM476" i="8"/>
  <c r="DO476" i="8" s="1"/>
  <c r="DM477" i="8"/>
  <c r="DO477" i="8" s="1"/>
  <c r="DM478" i="8"/>
  <c r="DO478" i="8" s="1"/>
  <c r="DM479" i="8"/>
  <c r="DO479" i="8" s="1"/>
  <c r="DM480" i="8"/>
  <c r="DO480" i="8" s="1"/>
  <c r="DM481" i="8"/>
  <c r="DO481" i="8" s="1"/>
  <c r="DM482" i="8"/>
  <c r="DO482" i="8" s="1"/>
  <c r="DM483" i="8"/>
  <c r="DO483" i="8" s="1"/>
  <c r="DM484" i="8"/>
  <c r="DO484" i="8" s="1"/>
  <c r="DM485" i="8"/>
  <c r="DO485" i="8" s="1"/>
  <c r="DM486" i="8"/>
  <c r="DO486" i="8" s="1"/>
  <c r="DM487" i="8"/>
  <c r="DO487" i="8" s="1"/>
  <c r="DM488" i="8"/>
  <c r="DO488" i="8" s="1"/>
  <c r="DM489" i="8"/>
  <c r="DO489" i="8" s="1"/>
  <c r="DM490" i="8"/>
  <c r="DO490" i="8" s="1"/>
  <c r="DM491" i="8"/>
  <c r="DO491" i="8" s="1"/>
  <c r="DM492" i="8"/>
  <c r="DO492" i="8" s="1"/>
  <c r="DM493" i="8"/>
  <c r="DO493" i="8" s="1"/>
  <c r="DM494" i="8"/>
  <c r="DO494" i="8" s="1"/>
  <c r="DM495" i="8"/>
  <c r="DO495" i="8" s="1"/>
  <c r="DM496" i="8"/>
  <c r="DO496" i="8" s="1"/>
  <c r="DM497" i="8"/>
  <c r="DO497" i="8" s="1"/>
  <c r="DM498" i="8"/>
  <c r="DO498" i="8" s="1"/>
  <c r="DM499" i="8"/>
  <c r="DO499" i="8" s="1"/>
  <c r="DM500" i="8"/>
  <c r="DO500" i="8" s="1"/>
  <c r="DM501" i="8"/>
  <c r="DO501" i="8" s="1"/>
  <c r="DM502" i="8"/>
  <c r="DO502" i="8" s="1"/>
  <c r="DM503" i="8"/>
  <c r="DO503" i="8" s="1"/>
  <c r="DM504" i="8"/>
  <c r="DO504" i="8" s="1"/>
  <c r="DM505" i="8"/>
  <c r="DO505" i="8" s="1"/>
  <c r="DM506" i="8"/>
  <c r="DO506" i="8" s="1"/>
  <c r="DM507" i="8"/>
  <c r="DO507" i="8" s="1"/>
  <c r="DM508" i="8"/>
  <c r="DO508" i="8" s="1"/>
  <c r="DM509" i="8"/>
  <c r="DO509" i="8" s="1"/>
  <c r="DM510" i="8"/>
  <c r="DO510" i="8" s="1"/>
  <c r="DM511" i="8"/>
  <c r="DO511" i="8" s="1"/>
  <c r="DM512" i="8"/>
  <c r="DO512" i="8" s="1"/>
  <c r="DN4" i="8"/>
  <c r="DP4" i="8" s="1"/>
  <c r="DR4" i="8" s="1"/>
  <c r="DM4" i="8"/>
  <c r="DO4" i="8" s="1"/>
  <c r="CT5" i="8"/>
  <c r="CU5" i="8" s="1"/>
  <c r="CT6" i="8"/>
  <c r="CU6" i="8" s="1"/>
  <c r="CT7" i="8"/>
  <c r="CU7" i="8" s="1"/>
  <c r="CT8" i="8"/>
  <c r="CU8" i="8" s="1"/>
  <c r="CT9" i="8"/>
  <c r="CU9" i="8" s="1"/>
  <c r="CT10" i="8"/>
  <c r="CU10" i="8" s="1"/>
  <c r="CT11" i="8"/>
  <c r="CU11" i="8" s="1"/>
  <c r="CT12" i="8"/>
  <c r="CU12" i="8" s="1"/>
  <c r="CT13" i="8"/>
  <c r="CU13" i="8" s="1"/>
  <c r="CT14" i="8"/>
  <c r="CU14" i="8" s="1"/>
  <c r="CT15" i="8"/>
  <c r="CU15" i="8" s="1"/>
  <c r="CT16" i="8"/>
  <c r="CU16" i="8" s="1"/>
  <c r="CT17" i="8"/>
  <c r="CU17" i="8" s="1"/>
  <c r="CT18" i="8"/>
  <c r="CU18" i="8" s="1"/>
  <c r="CT19" i="8"/>
  <c r="CU19" i="8" s="1"/>
  <c r="CT20" i="8"/>
  <c r="CU20" i="8" s="1"/>
  <c r="CT21" i="8"/>
  <c r="CU21" i="8" s="1"/>
  <c r="CT22" i="8"/>
  <c r="CU22" i="8" s="1"/>
  <c r="CT23" i="8"/>
  <c r="CU23" i="8" s="1"/>
  <c r="CT24" i="8"/>
  <c r="CU24" i="8" s="1"/>
  <c r="CT25" i="8"/>
  <c r="CU25" i="8" s="1"/>
  <c r="CT26" i="8"/>
  <c r="CU26" i="8" s="1"/>
  <c r="CT27" i="8"/>
  <c r="CU27" i="8" s="1"/>
  <c r="CT28" i="8"/>
  <c r="CU28" i="8" s="1"/>
  <c r="CT29" i="8"/>
  <c r="CU29" i="8" s="1"/>
  <c r="CT30" i="8"/>
  <c r="CU30" i="8" s="1"/>
  <c r="CT31" i="8"/>
  <c r="CU31" i="8" s="1"/>
  <c r="CT32" i="8"/>
  <c r="CU32" i="8" s="1"/>
  <c r="CT33" i="8"/>
  <c r="CU33" i="8" s="1"/>
  <c r="CT34" i="8"/>
  <c r="CU34" i="8" s="1"/>
  <c r="CT35" i="8"/>
  <c r="CU35" i="8" s="1"/>
  <c r="CT36" i="8"/>
  <c r="CU36" i="8" s="1"/>
  <c r="CT37" i="8"/>
  <c r="CU37" i="8" s="1"/>
  <c r="CT38" i="8"/>
  <c r="CU38" i="8" s="1"/>
  <c r="CT39" i="8"/>
  <c r="CU39" i="8" s="1"/>
  <c r="CT40" i="8"/>
  <c r="CU40" i="8" s="1"/>
  <c r="CT41" i="8"/>
  <c r="CU41" i="8" s="1"/>
  <c r="CT42" i="8"/>
  <c r="CU42" i="8" s="1"/>
  <c r="CT43" i="8"/>
  <c r="CU43" i="8" s="1"/>
  <c r="CT44" i="8"/>
  <c r="CU44" i="8" s="1"/>
  <c r="CT45" i="8"/>
  <c r="CU45" i="8" s="1"/>
  <c r="CT46" i="8"/>
  <c r="CU46" i="8" s="1"/>
  <c r="CT47" i="8"/>
  <c r="CU47" i="8" s="1"/>
  <c r="CT48" i="8"/>
  <c r="CU48" i="8" s="1"/>
  <c r="CT49" i="8"/>
  <c r="CU49" i="8" s="1"/>
  <c r="CT50" i="8"/>
  <c r="CU50" i="8" s="1"/>
  <c r="CT51" i="8"/>
  <c r="CU51" i="8" s="1"/>
  <c r="CT52" i="8"/>
  <c r="CU52" i="8" s="1"/>
  <c r="CT53" i="8"/>
  <c r="CU53" i="8" s="1"/>
  <c r="CT54" i="8"/>
  <c r="CU54" i="8" s="1"/>
  <c r="CT55" i="8"/>
  <c r="CU55" i="8" s="1"/>
  <c r="CT56" i="8"/>
  <c r="CU56" i="8" s="1"/>
  <c r="CT57" i="8"/>
  <c r="CU57" i="8" s="1"/>
  <c r="CT58" i="8"/>
  <c r="CU58" i="8" s="1"/>
  <c r="CT59" i="8"/>
  <c r="CU59" i="8" s="1"/>
  <c r="CT60" i="8"/>
  <c r="CU60" i="8" s="1"/>
  <c r="CT61" i="8"/>
  <c r="CU61" i="8" s="1"/>
  <c r="CT62" i="8"/>
  <c r="CU62" i="8" s="1"/>
  <c r="CT63" i="8"/>
  <c r="CU63" i="8" s="1"/>
  <c r="CT64" i="8"/>
  <c r="CU64" i="8" s="1"/>
  <c r="CT65" i="8"/>
  <c r="CU65" i="8" s="1"/>
  <c r="CT66" i="8"/>
  <c r="CU66" i="8" s="1"/>
  <c r="CT67" i="8"/>
  <c r="CU67" i="8" s="1"/>
  <c r="CT68" i="8"/>
  <c r="CU68" i="8" s="1"/>
  <c r="CT69" i="8"/>
  <c r="CU69" i="8" s="1"/>
  <c r="CT70" i="8"/>
  <c r="CU70" i="8" s="1"/>
  <c r="CT71" i="8"/>
  <c r="CU71" i="8" s="1"/>
  <c r="CT72" i="8"/>
  <c r="CU72" i="8" s="1"/>
  <c r="CT73" i="8"/>
  <c r="CU73" i="8" s="1"/>
  <c r="CT74" i="8"/>
  <c r="CU74" i="8" s="1"/>
  <c r="CT75" i="8"/>
  <c r="CU75" i="8" s="1"/>
  <c r="CT76" i="8"/>
  <c r="CU76" i="8" s="1"/>
  <c r="CT77" i="8"/>
  <c r="CU77" i="8" s="1"/>
  <c r="CT78" i="8"/>
  <c r="CU78" i="8" s="1"/>
  <c r="CT79" i="8"/>
  <c r="CU79" i="8" s="1"/>
  <c r="CT80" i="8"/>
  <c r="CU80" i="8" s="1"/>
  <c r="CT81" i="8"/>
  <c r="CU81" i="8" s="1"/>
  <c r="CT82" i="8"/>
  <c r="CU82" i="8" s="1"/>
  <c r="CT83" i="8"/>
  <c r="CU83" i="8" s="1"/>
  <c r="CT84" i="8"/>
  <c r="CU84" i="8" s="1"/>
  <c r="CT85" i="8"/>
  <c r="CU85" i="8" s="1"/>
  <c r="CT86" i="8"/>
  <c r="CU86" i="8" s="1"/>
  <c r="CT87" i="8"/>
  <c r="CU87" i="8" s="1"/>
  <c r="CT88" i="8"/>
  <c r="CU88" i="8" s="1"/>
  <c r="CT89" i="8"/>
  <c r="CU89" i="8" s="1"/>
  <c r="CT90" i="8"/>
  <c r="CU90" i="8" s="1"/>
  <c r="CT91" i="8"/>
  <c r="CU91" i="8" s="1"/>
  <c r="CT92" i="8"/>
  <c r="CU92" i="8" s="1"/>
  <c r="CT93" i="8"/>
  <c r="CU93" i="8" s="1"/>
  <c r="CT94" i="8"/>
  <c r="CU94" i="8" s="1"/>
  <c r="CT95" i="8"/>
  <c r="CU95" i="8" s="1"/>
  <c r="CT96" i="8"/>
  <c r="CU96" i="8" s="1"/>
  <c r="CT97" i="8"/>
  <c r="CU97" i="8" s="1"/>
  <c r="CT98" i="8"/>
  <c r="CU98" i="8" s="1"/>
  <c r="CT99" i="8"/>
  <c r="CU99" i="8" s="1"/>
  <c r="CT100" i="8"/>
  <c r="CU100" i="8" s="1"/>
  <c r="CT101" i="8"/>
  <c r="CU101" i="8" s="1"/>
  <c r="CT102" i="8"/>
  <c r="CU102" i="8" s="1"/>
  <c r="CT103" i="8"/>
  <c r="CU103" i="8" s="1"/>
  <c r="CT104" i="8"/>
  <c r="CU104" i="8" s="1"/>
  <c r="CT105" i="8"/>
  <c r="CU105" i="8" s="1"/>
  <c r="CT106" i="8"/>
  <c r="CU106" i="8" s="1"/>
  <c r="CT107" i="8"/>
  <c r="CU107" i="8" s="1"/>
  <c r="CT108" i="8"/>
  <c r="CU108" i="8" s="1"/>
  <c r="CT109" i="8"/>
  <c r="CU109" i="8" s="1"/>
  <c r="CT110" i="8"/>
  <c r="CU110" i="8" s="1"/>
  <c r="CT111" i="8"/>
  <c r="CU111" i="8" s="1"/>
  <c r="CT112" i="8"/>
  <c r="CU112" i="8" s="1"/>
  <c r="CT113" i="8"/>
  <c r="CU113" i="8" s="1"/>
  <c r="CT114" i="8"/>
  <c r="CU114" i="8" s="1"/>
  <c r="CT115" i="8"/>
  <c r="CU115" i="8" s="1"/>
  <c r="CT116" i="8"/>
  <c r="CU116" i="8" s="1"/>
  <c r="CT117" i="8"/>
  <c r="CU117" i="8" s="1"/>
  <c r="CT118" i="8"/>
  <c r="CU118" i="8" s="1"/>
  <c r="CT119" i="8"/>
  <c r="CU119" i="8" s="1"/>
  <c r="CT120" i="8"/>
  <c r="CU120" i="8" s="1"/>
  <c r="CT121" i="8"/>
  <c r="CU121" i="8" s="1"/>
  <c r="CT122" i="8"/>
  <c r="CU122" i="8" s="1"/>
  <c r="CT123" i="8"/>
  <c r="CU123" i="8" s="1"/>
  <c r="CT124" i="8"/>
  <c r="CU124" i="8" s="1"/>
  <c r="CT125" i="8"/>
  <c r="CU125" i="8" s="1"/>
  <c r="CT126" i="8"/>
  <c r="CU126" i="8" s="1"/>
  <c r="CT127" i="8"/>
  <c r="CU127" i="8" s="1"/>
  <c r="CT128" i="8"/>
  <c r="CU128" i="8" s="1"/>
  <c r="CT129" i="8"/>
  <c r="CU129" i="8" s="1"/>
  <c r="CT130" i="8"/>
  <c r="CU130" i="8" s="1"/>
  <c r="CT131" i="8"/>
  <c r="CU131" i="8" s="1"/>
  <c r="CT132" i="8"/>
  <c r="CU132" i="8" s="1"/>
  <c r="CT133" i="8"/>
  <c r="CU133" i="8" s="1"/>
  <c r="CT134" i="8"/>
  <c r="CU134" i="8" s="1"/>
  <c r="CT135" i="8"/>
  <c r="CU135" i="8" s="1"/>
  <c r="CT136" i="8"/>
  <c r="CU136" i="8" s="1"/>
  <c r="CT137" i="8"/>
  <c r="CU137" i="8" s="1"/>
  <c r="CT138" i="8"/>
  <c r="CU138" i="8" s="1"/>
  <c r="CT139" i="8"/>
  <c r="CU139" i="8" s="1"/>
  <c r="CT140" i="8"/>
  <c r="CU140" i="8" s="1"/>
  <c r="CT141" i="8"/>
  <c r="CU141" i="8" s="1"/>
  <c r="CT142" i="8"/>
  <c r="CU142" i="8" s="1"/>
  <c r="CT143" i="8"/>
  <c r="CU143" i="8" s="1"/>
  <c r="CT144" i="8"/>
  <c r="CU144" i="8" s="1"/>
  <c r="CT145" i="8"/>
  <c r="CU145" i="8" s="1"/>
  <c r="CT146" i="8"/>
  <c r="CU146" i="8" s="1"/>
  <c r="CT147" i="8"/>
  <c r="CU147" i="8" s="1"/>
  <c r="CT148" i="8"/>
  <c r="CU148" i="8" s="1"/>
  <c r="CT149" i="8"/>
  <c r="CU149" i="8" s="1"/>
  <c r="CT150" i="8"/>
  <c r="CU150" i="8" s="1"/>
  <c r="CT151" i="8"/>
  <c r="CU151" i="8" s="1"/>
  <c r="CT152" i="8"/>
  <c r="CU152" i="8" s="1"/>
  <c r="CT153" i="8"/>
  <c r="CU153" i="8" s="1"/>
  <c r="CT154" i="8"/>
  <c r="CU154" i="8" s="1"/>
  <c r="CT155" i="8"/>
  <c r="CU155" i="8" s="1"/>
  <c r="CT156" i="8"/>
  <c r="CU156" i="8" s="1"/>
  <c r="CT157" i="8"/>
  <c r="CU157" i="8" s="1"/>
  <c r="CT158" i="8"/>
  <c r="CU158" i="8" s="1"/>
  <c r="CT159" i="8"/>
  <c r="CU159" i="8" s="1"/>
  <c r="CT160" i="8"/>
  <c r="CU160" i="8" s="1"/>
  <c r="CT161" i="8"/>
  <c r="CU161" i="8" s="1"/>
  <c r="CT162" i="8"/>
  <c r="CU162" i="8" s="1"/>
  <c r="CT163" i="8"/>
  <c r="CU163" i="8" s="1"/>
  <c r="CT164" i="8"/>
  <c r="CU164" i="8" s="1"/>
  <c r="CT165" i="8"/>
  <c r="CU165" i="8" s="1"/>
  <c r="CT166" i="8"/>
  <c r="CU166" i="8" s="1"/>
  <c r="CT167" i="8"/>
  <c r="CU167" i="8" s="1"/>
  <c r="CT168" i="8"/>
  <c r="CU168" i="8" s="1"/>
  <c r="CT169" i="8"/>
  <c r="CU169" i="8" s="1"/>
  <c r="CT170" i="8"/>
  <c r="CU170" i="8" s="1"/>
  <c r="CT171" i="8"/>
  <c r="CU171" i="8" s="1"/>
  <c r="CT172" i="8"/>
  <c r="CU172" i="8" s="1"/>
  <c r="CT173" i="8"/>
  <c r="CU173" i="8" s="1"/>
  <c r="CT174" i="8"/>
  <c r="CU174" i="8" s="1"/>
  <c r="CT175" i="8"/>
  <c r="CU175" i="8" s="1"/>
  <c r="CT176" i="8"/>
  <c r="CU176" i="8" s="1"/>
  <c r="CT177" i="8"/>
  <c r="CU177" i="8" s="1"/>
  <c r="CT178" i="8"/>
  <c r="CU178" i="8" s="1"/>
  <c r="CT179" i="8"/>
  <c r="CU179" i="8" s="1"/>
  <c r="CT180" i="8"/>
  <c r="CU180" i="8" s="1"/>
  <c r="CT181" i="8"/>
  <c r="CU181" i="8" s="1"/>
  <c r="CT182" i="8"/>
  <c r="CU182" i="8" s="1"/>
  <c r="CT183" i="8"/>
  <c r="CU183" i="8" s="1"/>
  <c r="CT184" i="8"/>
  <c r="CU184" i="8" s="1"/>
  <c r="CT185" i="8"/>
  <c r="CU185" i="8" s="1"/>
  <c r="CT186" i="8"/>
  <c r="CU186" i="8" s="1"/>
  <c r="CT187" i="8"/>
  <c r="CU187" i="8" s="1"/>
  <c r="CT188" i="8"/>
  <c r="CU188" i="8" s="1"/>
  <c r="CT189" i="8"/>
  <c r="CU189" i="8" s="1"/>
  <c r="CT190" i="8"/>
  <c r="CU190" i="8" s="1"/>
  <c r="CT191" i="8"/>
  <c r="CU191" i="8" s="1"/>
  <c r="CT192" i="8"/>
  <c r="CU192" i="8" s="1"/>
  <c r="CT193" i="8"/>
  <c r="CU193" i="8" s="1"/>
  <c r="CT194" i="8"/>
  <c r="CU194" i="8" s="1"/>
  <c r="CT195" i="8"/>
  <c r="CU195" i="8" s="1"/>
  <c r="CT196" i="8"/>
  <c r="CU196" i="8" s="1"/>
  <c r="CT197" i="8"/>
  <c r="CU197" i="8" s="1"/>
  <c r="CT198" i="8"/>
  <c r="CU198" i="8" s="1"/>
  <c r="CT199" i="8"/>
  <c r="CU199" i="8" s="1"/>
  <c r="CT200" i="8"/>
  <c r="CU200" i="8" s="1"/>
  <c r="CT201" i="8"/>
  <c r="CU201" i="8" s="1"/>
  <c r="CT202" i="8"/>
  <c r="CU202" i="8" s="1"/>
  <c r="CT203" i="8"/>
  <c r="CU203" i="8" s="1"/>
  <c r="CT204" i="8"/>
  <c r="CU204" i="8" s="1"/>
  <c r="CT205" i="8"/>
  <c r="CU205" i="8" s="1"/>
  <c r="CT206" i="8"/>
  <c r="CU206" i="8" s="1"/>
  <c r="CT207" i="8"/>
  <c r="CU207" i="8" s="1"/>
  <c r="CT208" i="8"/>
  <c r="CU208" i="8" s="1"/>
  <c r="CT209" i="8"/>
  <c r="CU209" i="8" s="1"/>
  <c r="CT210" i="8"/>
  <c r="CU210" i="8" s="1"/>
  <c r="CT211" i="8"/>
  <c r="CU211" i="8" s="1"/>
  <c r="CT212" i="8"/>
  <c r="CU212" i="8" s="1"/>
  <c r="CT213" i="8"/>
  <c r="CU213" i="8" s="1"/>
  <c r="CT214" i="8"/>
  <c r="CU214" i="8" s="1"/>
  <c r="CT215" i="8"/>
  <c r="CU215" i="8" s="1"/>
  <c r="CT216" i="8"/>
  <c r="CU216" i="8" s="1"/>
  <c r="CT217" i="8"/>
  <c r="CU217" i="8" s="1"/>
  <c r="CT218" i="8"/>
  <c r="CU218" i="8" s="1"/>
  <c r="CT219" i="8"/>
  <c r="CU219" i="8" s="1"/>
  <c r="CT220" i="8"/>
  <c r="CU220" i="8" s="1"/>
  <c r="CT221" i="8"/>
  <c r="CU221" i="8" s="1"/>
  <c r="CT222" i="8"/>
  <c r="CU222" i="8" s="1"/>
  <c r="CT223" i="8"/>
  <c r="CU223" i="8" s="1"/>
  <c r="CT224" i="8"/>
  <c r="CU224" i="8" s="1"/>
  <c r="CT225" i="8"/>
  <c r="CU225" i="8" s="1"/>
  <c r="CT226" i="8"/>
  <c r="CU226" i="8" s="1"/>
  <c r="CT227" i="8"/>
  <c r="CU227" i="8" s="1"/>
  <c r="CT228" i="8"/>
  <c r="CU228" i="8" s="1"/>
  <c r="CT229" i="8"/>
  <c r="CU229" i="8" s="1"/>
  <c r="CT230" i="8"/>
  <c r="CU230" i="8" s="1"/>
  <c r="CT231" i="8"/>
  <c r="CU231" i="8" s="1"/>
  <c r="CT232" i="8"/>
  <c r="CU232" i="8" s="1"/>
  <c r="CT233" i="8"/>
  <c r="CU233" i="8" s="1"/>
  <c r="CT234" i="8"/>
  <c r="CU234" i="8" s="1"/>
  <c r="CT235" i="8"/>
  <c r="CU235" i="8" s="1"/>
  <c r="CT236" i="8"/>
  <c r="CU236" i="8" s="1"/>
  <c r="CT237" i="8"/>
  <c r="CU237" i="8" s="1"/>
  <c r="CT238" i="8"/>
  <c r="CU238" i="8" s="1"/>
  <c r="CT239" i="8"/>
  <c r="CU239" i="8" s="1"/>
  <c r="CT240" i="8"/>
  <c r="CU240" i="8" s="1"/>
  <c r="CT241" i="8"/>
  <c r="CU241" i="8" s="1"/>
  <c r="CT242" i="8"/>
  <c r="CU242" i="8" s="1"/>
  <c r="CT243" i="8"/>
  <c r="CU243" i="8" s="1"/>
  <c r="CT244" i="8"/>
  <c r="CU244" i="8" s="1"/>
  <c r="CT245" i="8"/>
  <c r="CU245" i="8" s="1"/>
  <c r="CT246" i="8"/>
  <c r="CU246" i="8" s="1"/>
  <c r="CT247" i="8"/>
  <c r="CU247" i="8" s="1"/>
  <c r="CT248" i="8"/>
  <c r="CU248" i="8" s="1"/>
  <c r="CT249" i="8"/>
  <c r="CU249" i="8" s="1"/>
  <c r="CT250" i="8"/>
  <c r="CU250" i="8" s="1"/>
  <c r="CT251" i="8"/>
  <c r="CU251" i="8" s="1"/>
  <c r="CT252" i="8"/>
  <c r="CU252" i="8" s="1"/>
  <c r="CT253" i="8"/>
  <c r="CU253" i="8" s="1"/>
  <c r="CT254" i="8"/>
  <c r="CU254" i="8" s="1"/>
  <c r="CT255" i="8"/>
  <c r="CU255" i="8" s="1"/>
  <c r="CT256" i="8"/>
  <c r="CU256" i="8" s="1"/>
  <c r="CT257" i="8"/>
  <c r="CU257" i="8" s="1"/>
  <c r="CT258" i="8"/>
  <c r="CU258" i="8" s="1"/>
  <c r="CT259" i="8"/>
  <c r="CU259" i="8" s="1"/>
  <c r="CT260" i="8"/>
  <c r="CU260" i="8" s="1"/>
  <c r="CT261" i="8"/>
  <c r="CU261" i="8" s="1"/>
  <c r="CT262" i="8"/>
  <c r="CU262" i="8" s="1"/>
  <c r="CT263" i="8"/>
  <c r="CU263" i="8" s="1"/>
  <c r="CT264" i="8"/>
  <c r="CU264" i="8" s="1"/>
  <c r="CT265" i="8"/>
  <c r="CU265" i="8" s="1"/>
  <c r="CT266" i="8"/>
  <c r="CU266" i="8" s="1"/>
  <c r="CT267" i="8"/>
  <c r="CU267" i="8" s="1"/>
  <c r="CT268" i="8"/>
  <c r="CU268" i="8" s="1"/>
  <c r="CT269" i="8"/>
  <c r="CU269" i="8" s="1"/>
  <c r="CT270" i="8"/>
  <c r="CU270" i="8" s="1"/>
  <c r="CT271" i="8"/>
  <c r="CU271" i="8" s="1"/>
  <c r="CT272" i="8"/>
  <c r="CU272" i="8" s="1"/>
  <c r="CT273" i="8"/>
  <c r="CU273" i="8" s="1"/>
  <c r="CT274" i="8"/>
  <c r="CU274" i="8" s="1"/>
  <c r="CT275" i="8"/>
  <c r="CU275" i="8" s="1"/>
  <c r="CT276" i="8"/>
  <c r="CU276" i="8" s="1"/>
  <c r="CT277" i="8"/>
  <c r="CU277" i="8" s="1"/>
  <c r="CT278" i="8"/>
  <c r="CU278" i="8" s="1"/>
  <c r="CT279" i="8"/>
  <c r="CU279" i="8" s="1"/>
  <c r="CT280" i="8"/>
  <c r="CU280" i="8" s="1"/>
  <c r="CT281" i="8"/>
  <c r="CU281" i="8" s="1"/>
  <c r="CT282" i="8"/>
  <c r="CU282" i="8" s="1"/>
  <c r="CT283" i="8"/>
  <c r="CU283" i="8" s="1"/>
  <c r="CT284" i="8"/>
  <c r="CU284" i="8" s="1"/>
  <c r="CT285" i="8"/>
  <c r="CU285" i="8" s="1"/>
  <c r="CT286" i="8"/>
  <c r="CU286" i="8" s="1"/>
  <c r="CT287" i="8"/>
  <c r="CU287" i="8" s="1"/>
  <c r="CT288" i="8"/>
  <c r="CU288" i="8" s="1"/>
  <c r="CT289" i="8"/>
  <c r="CU289" i="8" s="1"/>
  <c r="CT290" i="8"/>
  <c r="CU290" i="8" s="1"/>
  <c r="CT291" i="8"/>
  <c r="CU291" i="8" s="1"/>
  <c r="CT292" i="8"/>
  <c r="CU292" i="8" s="1"/>
  <c r="CT293" i="8"/>
  <c r="CU293" i="8" s="1"/>
  <c r="CT294" i="8"/>
  <c r="CU294" i="8" s="1"/>
  <c r="CT295" i="8"/>
  <c r="CU295" i="8" s="1"/>
  <c r="CT296" i="8"/>
  <c r="CU296" i="8" s="1"/>
  <c r="CT297" i="8"/>
  <c r="CU297" i="8" s="1"/>
  <c r="CT298" i="8"/>
  <c r="CU298" i="8" s="1"/>
  <c r="CT299" i="8"/>
  <c r="CU299" i="8" s="1"/>
  <c r="CT300" i="8"/>
  <c r="CU300" i="8" s="1"/>
  <c r="CT301" i="8"/>
  <c r="CU301" i="8" s="1"/>
  <c r="CT302" i="8"/>
  <c r="CU302" i="8" s="1"/>
  <c r="CT303" i="8"/>
  <c r="CU303" i="8" s="1"/>
  <c r="CT304" i="8"/>
  <c r="CU304" i="8" s="1"/>
  <c r="CT305" i="8"/>
  <c r="CU305" i="8" s="1"/>
  <c r="CT306" i="8"/>
  <c r="CU306" i="8" s="1"/>
  <c r="CT307" i="8"/>
  <c r="CU307" i="8" s="1"/>
  <c r="CT308" i="8"/>
  <c r="CU308" i="8" s="1"/>
  <c r="CT309" i="8"/>
  <c r="CU309" i="8" s="1"/>
  <c r="CT310" i="8"/>
  <c r="CU310" i="8" s="1"/>
  <c r="CT311" i="8"/>
  <c r="CU311" i="8" s="1"/>
  <c r="CT312" i="8"/>
  <c r="CU312" i="8" s="1"/>
  <c r="CT313" i="8"/>
  <c r="CU313" i="8" s="1"/>
  <c r="CT314" i="8"/>
  <c r="CU314" i="8" s="1"/>
  <c r="CT315" i="8"/>
  <c r="CU315" i="8" s="1"/>
  <c r="CT316" i="8"/>
  <c r="CU316" i="8" s="1"/>
  <c r="CT317" i="8"/>
  <c r="CU317" i="8" s="1"/>
  <c r="CT318" i="8"/>
  <c r="CU318" i="8" s="1"/>
  <c r="CT319" i="8"/>
  <c r="CU319" i="8" s="1"/>
  <c r="CT320" i="8"/>
  <c r="CU320" i="8" s="1"/>
  <c r="CT321" i="8"/>
  <c r="CU321" i="8" s="1"/>
  <c r="CT322" i="8"/>
  <c r="CU322" i="8" s="1"/>
  <c r="CT323" i="8"/>
  <c r="CU323" i="8" s="1"/>
  <c r="CT324" i="8"/>
  <c r="CU324" i="8" s="1"/>
  <c r="CT325" i="8"/>
  <c r="CU325" i="8" s="1"/>
  <c r="CT326" i="8"/>
  <c r="CU326" i="8" s="1"/>
  <c r="CT327" i="8"/>
  <c r="CU327" i="8" s="1"/>
  <c r="CT328" i="8"/>
  <c r="CU328" i="8" s="1"/>
  <c r="CT329" i="8"/>
  <c r="CU329" i="8" s="1"/>
  <c r="CT330" i="8"/>
  <c r="CU330" i="8" s="1"/>
  <c r="CT331" i="8"/>
  <c r="CU331" i="8" s="1"/>
  <c r="CT332" i="8"/>
  <c r="CU332" i="8" s="1"/>
  <c r="CT333" i="8"/>
  <c r="CU333" i="8" s="1"/>
  <c r="CT334" i="8"/>
  <c r="CU334" i="8" s="1"/>
  <c r="CT335" i="8"/>
  <c r="CU335" i="8" s="1"/>
  <c r="CT336" i="8"/>
  <c r="CU336" i="8" s="1"/>
  <c r="CT337" i="8"/>
  <c r="CU337" i="8" s="1"/>
  <c r="CT338" i="8"/>
  <c r="CU338" i="8" s="1"/>
  <c r="CT339" i="8"/>
  <c r="CU339" i="8" s="1"/>
  <c r="CT340" i="8"/>
  <c r="CU340" i="8" s="1"/>
  <c r="CT341" i="8"/>
  <c r="CU341" i="8" s="1"/>
  <c r="CT342" i="8"/>
  <c r="CU342" i="8" s="1"/>
  <c r="CT343" i="8"/>
  <c r="CU343" i="8" s="1"/>
  <c r="CT344" i="8"/>
  <c r="CU344" i="8" s="1"/>
  <c r="CT345" i="8"/>
  <c r="CU345" i="8" s="1"/>
  <c r="CT346" i="8"/>
  <c r="CU346" i="8" s="1"/>
  <c r="CT347" i="8"/>
  <c r="CU347" i="8" s="1"/>
  <c r="CT348" i="8"/>
  <c r="CU348" i="8" s="1"/>
  <c r="CT349" i="8"/>
  <c r="CU349" i="8" s="1"/>
  <c r="CT350" i="8"/>
  <c r="CU350" i="8" s="1"/>
  <c r="CT351" i="8"/>
  <c r="CU351" i="8" s="1"/>
  <c r="CT352" i="8"/>
  <c r="CU352" i="8" s="1"/>
  <c r="CT353" i="8"/>
  <c r="CU353" i="8" s="1"/>
  <c r="CT354" i="8"/>
  <c r="CU354" i="8" s="1"/>
  <c r="CT355" i="8"/>
  <c r="CU355" i="8" s="1"/>
  <c r="CT356" i="8"/>
  <c r="CU356" i="8" s="1"/>
  <c r="CT357" i="8"/>
  <c r="CU357" i="8" s="1"/>
  <c r="CT358" i="8"/>
  <c r="CU358" i="8" s="1"/>
  <c r="CT359" i="8"/>
  <c r="CU359" i="8" s="1"/>
  <c r="CT360" i="8"/>
  <c r="CU360" i="8" s="1"/>
  <c r="CT361" i="8"/>
  <c r="CU361" i="8" s="1"/>
  <c r="CT362" i="8"/>
  <c r="CU362" i="8" s="1"/>
  <c r="CT363" i="8"/>
  <c r="CU363" i="8" s="1"/>
  <c r="CT364" i="8"/>
  <c r="CU364" i="8" s="1"/>
  <c r="CT365" i="8"/>
  <c r="CU365" i="8" s="1"/>
  <c r="CT366" i="8"/>
  <c r="CU366" i="8" s="1"/>
  <c r="CT367" i="8"/>
  <c r="CU367" i="8" s="1"/>
  <c r="CT368" i="8"/>
  <c r="CU368" i="8" s="1"/>
  <c r="CT369" i="8"/>
  <c r="CU369" i="8" s="1"/>
  <c r="CT370" i="8"/>
  <c r="CU370" i="8" s="1"/>
  <c r="CT371" i="8"/>
  <c r="CU371" i="8" s="1"/>
  <c r="CT372" i="8"/>
  <c r="CU372" i="8" s="1"/>
  <c r="CT373" i="8"/>
  <c r="CU373" i="8" s="1"/>
  <c r="CT374" i="8"/>
  <c r="CU374" i="8" s="1"/>
  <c r="CT375" i="8"/>
  <c r="CU375" i="8" s="1"/>
  <c r="CT376" i="8"/>
  <c r="CU376" i="8" s="1"/>
  <c r="CT377" i="8"/>
  <c r="CU377" i="8" s="1"/>
  <c r="CT378" i="8"/>
  <c r="CU378" i="8" s="1"/>
  <c r="CT379" i="8"/>
  <c r="CU379" i="8" s="1"/>
  <c r="CT380" i="8"/>
  <c r="CU380" i="8" s="1"/>
  <c r="CT381" i="8"/>
  <c r="CU381" i="8" s="1"/>
  <c r="CT382" i="8"/>
  <c r="CU382" i="8" s="1"/>
  <c r="CT383" i="8"/>
  <c r="CU383" i="8" s="1"/>
  <c r="CT384" i="8"/>
  <c r="CU384" i="8" s="1"/>
  <c r="CT385" i="8"/>
  <c r="CU385" i="8" s="1"/>
  <c r="CT386" i="8"/>
  <c r="CU386" i="8" s="1"/>
  <c r="CT387" i="8"/>
  <c r="CU387" i="8" s="1"/>
  <c r="CT388" i="8"/>
  <c r="CU388" i="8" s="1"/>
  <c r="CT389" i="8"/>
  <c r="CU389" i="8" s="1"/>
  <c r="CT390" i="8"/>
  <c r="CU390" i="8" s="1"/>
  <c r="CT391" i="8"/>
  <c r="CU391" i="8" s="1"/>
  <c r="CT392" i="8"/>
  <c r="CU392" i="8" s="1"/>
  <c r="CT393" i="8"/>
  <c r="CU393" i="8" s="1"/>
  <c r="CT394" i="8"/>
  <c r="CU394" i="8" s="1"/>
  <c r="CT395" i="8"/>
  <c r="CU395" i="8" s="1"/>
  <c r="CT396" i="8"/>
  <c r="CU396" i="8" s="1"/>
  <c r="CT397" i="8"/>
  <c r="CU397" i="8" s="1"/>
  <c r="CT398" i="8"/>
  <c r="CU398" i="8" s="1"/>
  <c r="CT399" i="8"/>
  <c r="CU399" i="8" s="1"/>
  <c r="CT400" i="8"/>
  <c r="CU400" i="8" s="1"/>
  <c r="CT401" i="8"/>
  <c r="CU401" i="8" s="1"/>
  <c r="CT402" i="8"/>
  <c r="CU402" i="8" s="1"/>
  <c r="CT403" i="8"/>
  <c r="CU403" i="8" s="1"/>
  <c r="CT404" i="8"/>
  <c r="CU404" i="8" s="1"/>
  <c r="CT405" i="8"/>
  <c r="CU405" i="8" s="1"/>
  <c r="CT406" i="8"/>
  <c r="CU406" i="8" s="1"/>
  <c r="CT407" i="8"/>
  <c r="CU407" i="8" s="1"/>
  <c r="CT408" i="8"/>
  <c r="CU408" i="8" s="1"/>
  <c r="CT409" i="8"/>
  <c r="CU409" i="8" s="1"/>
  <c r="CT410" i="8"/>
  <c r="CU410" i="8" s="1"/>
  <c r="CT411" i="8"/>
  <c r="CU411" i="8" s="1"/>
  <c r="CT412" i="8"/>
  <c r="CU412" i="8" s="1"/>
  <c r="CT413" i="8"/>
  <c r="CU413" i="8" s="1"/>
  <c r="CT414" i="8"/>
  <c r="CU414" i="8" s="1"/>
  <c r="CT415" i="8"/>
  <c r="CU415" i="8" s="1"/>
  <c r="CT416" i="8"/>
  <c r="CU416" i="8" s="1"/>
  <c r="CT417" i="8"/>
  <c r="CU417" i="8" s="1"/>
  <c r="CT418" i="8"/>
  <c r="CU418" i="8" s="1"/>
  <c r="CT419" i="8"/>
  <c r="CU419" i="8" s="1"/>
  <c r="CT420" i="8"/>
  <c r="CU420" i="8" s="1"/>
  <c r="CT421" i="8"/>
  <c r="CU421" i="8" s="1"/>
  <c r="CT422" i="8"/>
  <c r="CU422" i="8" s="1"/>
  <c r="CT423" i="8"/>
  <c r="CU423" i="8" s="1"/>
  <c r="CT424" i="8"/>
  <c r="CU424" i="8" s="1"/>
  <c r="CT425" i="8"/>
  <c r="CU425" i="8" s="1"/>
  <c r="CT426" i="8"/>
  <c r="CU426" i="8" s="1"/>
  <c r="CT427" i="8"/>
  <c r="CU427" i="8" s="1"/>
  <c r="CT428" i="8"/>
  <c r="CU428" i="8" s="1"/>
  <c r="CT429" i="8"/>
  <c r="CU429" i="8" s="1"/>
  <c r="CT430" i="8"/>
  <c r="CU430" i="8" s="1"/>
  <c r="CT431" i="8"/>
  <c r="CU431" i="8" s="1"/>
  <c r="CT432" i="8"/>
  <c r="CU432" i="8" s="1"/>
  <c r="CT433" i="8"/>
  <c r="CU433" i="8" s="1"/>
  <c r="CT434" i="8"/>
  <c r="CU434" i="8" s="1"/>
  <c r="CT435" i="8"/>
  <c r="CU435" i="8" s="1"/>
  <c r="CT436" i="8"/>
  <c r="CU436" i="8" s="1"/>
  <c r="CT437" i="8"/>
  <c r="CU437" i="8" s="1"/>
  <c r="CT438" i="8"/>
  <c r="CU438" i="8" s="1"/>
  <c r="CT439" i="8"/>
  <c r="CU439" i="8" s="1"/>
  <c r="CT440" i="8"/>
  <c r="CU440" i="8" s="1"/>
  <c r="CT441" i="8"/>
  <c r="CU441" i="8" s="1"/>
  <c r="CT442" i="8"/>
  <c r="CU442" i="8" s="1"/>
  <c r="CT443" i="8"/>
  <c r="CU443" i="8" s="1"/>
  <c r="CT444" i="8"/>
  <c r="CU444" i="8" s="1"/>
  <c r="CT445" i="8"/>
  <c r="CU445" i="8" s="1"/>
  <c r="CT446" i="8"/>
  <c r="CU446" i="8" s="1"/>
  <c r="CT447" i="8"/>
  <c r="CU447" i="8" s="1"/>
  <c r="CT448" i="8"/>
  <c r="CU448" i="8" s="1"/>
  <c r="CT449" i="8"/>
  <c r="CU449" i="8" s="1"/>
  <c r="CT450" i="8"/>
  <c r="CU450" i="8" s="1"/>
  <c r="CT451" i="8"/>
  <c r="CU451" i="8" s="1"/>
  <c r="CT452" i="8"/>
  <c r="CU452" i="8" s="1"/>
  <c r="CT453" i="8"/>
  <c r="CU453" i="8" s="1"/>
  <c r="CT454" i="8"/>
  <c r="CU454" i="8" s="1"/>
  <c r="CT455" i="8"/>
  <c r="CU455" i="8" s="1"/>
  <c r="CT456" i="8"/>
  <c r="CU456" i="8" s="1"/>
  <c r="CT457" i="8"/>
  <c r="CU457" i="8" s="1"/>
  <c r="CT458" i="8"/>
  <c r="CU458" i="8" s="1"/>
  <c r="CT459" i="8"/>
  <c r="CU459" i="8" s="1"/>
  <c r="CT460" i="8"/>
  <c r="CU460" i="8" s="1"/>
  <c r="CT461" i="8"/>
  <c r="CU461" i="8" s="1"/>
  <c r="CT462" i="8"/>
  <c r="CU462" i="8" s="1"/>
  <c r="CT463" i="8"/>
  <c r="CU463" i="8" s="1"/>
  <c r="CT464" i="8"/>
  <c r="CU464" i="8" s="1"/>
  <c r="CT465" i="8"/>
  <c r="CU465" i="8" s="1"/>
  <c r="CT466" i="8"/>
  <c r="CU466" i="8" s="1"/>
  <c r="CT467" i="8"/>
  <c r="CU467" i="8" s="1"/>
  <c r="CT468" i="8"/>
  <c r="CU468" i="8" s="1"/>
  <c r="CT469" i="8"/>
  <c r="CU469" i="8" s="1"/>
  <c r="CT470" i="8"/>
  <c r="CU470" i="8" s="1"/>
  <c r="CT471" i="8"/>
  <c r="CU471" i="8" s="1"/>
  <c r="CT472" i="8"/>
  <c r="CU472" i="8" s="1"/>
  <c r="CT473" i="8"/>
  <c r="CU473" i="8" s="1"/>
  <c r="CT474" i="8"/>
  <c r="CU474" i="8" s="1"/>
  <c r="CT475" i="8"/>
  <c r="CU475" i="8" s="1"/>
  <c r="CT476" i="8"/>
  <c r="CU476" i="8" s="1"/>
  <c r="CT477" i="8"/>
  <c r="CU477" i="8" s="1"/>
  <c r="CT478" i="8"/>
  <c r="CU478" i="8" s="1"/>
  <c r="CT479" i="8"/>
  <c r="CU479" i="8" s="1"/>
  <c r="CT480" i="8"/>
  <c r="CU480" i="8" s="1"/>
  <c r="CT481" i="8"/>
  <c r="CU481" i="8" s="1"/>
  <c r="CT482" i="8"/>
  <c r="CU482" i="8" s="1"/>
  <c r="CT483" i="8"/>
  <c r="CU483" i="8" s="1"/>
  <c r="CT484" i="8"/>
  <c r="CU484" i="8" s="1"/>
  <c r="CT485" i="8"/>
  <c r="CU485" i="8" s="1"/>
  <c r="CT486" i="8"/>
  <c r="CU486" i="8" s="1"/>
  <c r="CT487" i="8"/>
  <c r="CU487" i="8" s="1"/>
  <c r="CT488" i="8"/>
  <c r="CU488" i="8" s="1"/>
  <c r="CT489" i="8"/>
  <c r="CU489" i="8" s="1"/>
  <c r="CT490" i="8"/>
  <c r="CU490" i="8" s="1"/>
  <c r="CT491" i="8"/>
  <c r="CU491" i="8" s="1"/>
  <c r="CT492" i="8"/>
  <c r="CU492" i="8" s="1"/>
  <c r="CT493" i="8"/>
  <c r="CU493" i="8" s="1"/>
  <c r="CT494" i="8"/>
  <c r="CU494" i="8" s="1"/>
  <c r="CT495" i="8"/>
  <c r="CU495" i="8" s="1"/>
  <c r="CT496" i="8"/>
  <c r="CU496" i="8" s="1"/>
  <c r="CT497" i="8"/>
  <c r="CU497" i="8" s="1"/>
  <c r="CT498" i="8"/>
  <c r="CU498" i="8" s="1"/>
  <c r="CT499" i="8"/>
  <c r="CU499" i="8" s="1"/>
  <c r="CT500" i="8"/>
  <c r="CU500" i="8" s="1"/>
  <c r="CT501" i="8"/>
  <c r="CU501" i="8" s="1"/>
  <c r="CT502" i="8"/>
  <c r="CU502" i="8" s="1"/>
  <c r="CT503" i="8"/>
  <c r="CU503" i="8" s="1"/>
  <c r="CT504" i="8"/>
  <c r="CU504" i="8" s="1"/>
  <c r="CT505" i="8"/>
  <c r="CU505" i="8" s="1"/>
  <c r="CT506" i="8"/>
  <c r="CU506" i="8" s="1"/>
  <c r="CT507" i="8"/>
  <c r="CU507" i="8" s="1"/>
  <c r="CT508" i="8"/>
  <c r="CU508" i="8" s="1"/>
  <c r="CT509" i="8"/>
  <c r="CU509" i="8" s="1"/>
  <c r="CT510" i="8"/>
  <c r="CU510" i="8" s="1"/>
  <c r="CT511" i="8"/>
  <c r="CU511" i="8" s="1"/>
  <c r="CT512" i="8"/>
  <c r="CU512" i="8" s="1"/>
  <c r="CT4" i="8"/>
  <c r="CU4" i="8" s="1"/>
  <c r="CS5" i="8"/>
  <c r="CS6" i="8"/>
  <c r="CS7" i="8"/>
  <c r="CS8" i="8"/>
  <c r="CS9" i="8"/>
  <c r="CS10" i="8"/>
  <c r="CS11" i="8"/>
  <c r="CS12" i="8"/>
  <c r="CS13" i="8"/>
  <c r="CS14" i="8"/>
  <c r="CS15" i="8"/>
  <c r="CS16" i="8"/>
  <c r="CS17" i="8"/>
  <c r="CS18" i="8"/>
  <c r="CS19" i="8"/>
  <c r="CS20" i="8"/>
  <c r="CS21" i="8"/>
  <c r="CS22" i="8"/>
  <c r="CS23" i="8"/>
  <c r="CS24" i="8"/>
  <c r="CS25" i="8"/>
  <c r="CS26" i="8"/>
  <c r="CS27" i="8"/>
  <c r="CS28" i="8"/>
  <c r="CS29" i="8"/>
  <c r="CS30" i="8"/>
  <c r="CS31" i="8"/>
  <c r="CS32" i="8"/>
  <c r="CS33" i="8"/>
  <c r="CS34" i="8"/>
  <c r="CS35" i="8"/>
  <c r="CS36" i="8"/>
  <c r="CS37" i="8"/>
  <c r="CS38" i="8"/>
  <c r="CS39" i="8"/>
  <c r="CS40" i="8"/>
  <c r="CS41" i="8"/>
  <c r="CS42" i="8"/>
  <c r="CS43" i="8"/>
  <c r="CS44" i="8"/>
  <c r="CS45" i="8"/>
  <c r="CS46" i="8"/>
  <c r="CS47" i="8"/>
  <c r="CS48" i="8"/>
  <c r="CS49" i="8"/>
  <c r="CS50" i="8"/>
  <c r="CS51" i="8"/>
  <c r="CS52" i="8"/>
  <c r="CS53" i="8"/>
  <c r="CS54" i="8"/>
  <c r="CS55" i="8"/>
  <c r="CS56" i="8"/>
  <c r="CS57" i="8"/>
  <c r="CS58" i="8"/>
  <c r="CS59" i="8"/>
  <c r="CS60" i="8"/>
  <c r="CS61" i="8"/>
  <c r="CS62" i="8"/>
  <c r="CS63" i="8"/>
  <c r="CS64" i="8"/>
  <c r="CS65" i="8"/>
  <c r="CS66" i="8"/>
  <c r="CS67" i="8"/>
  <c r="CS68" i="8"/>
  <c r="CS69" i="8"/>
  <c r="CS70" i="8"/>
  <c r="CS71" i="8"/>
  <c r="CS72" i="8"/>
  <c r="CS73" i="8"/>
  <c r="CS74" i="8"/>
  <c r="CS75" i="8"/>
  <c r="CS76" i="8"/>
  <c r="CS77" i="8"/>
  <c r="CS78" i="8"/>
  <c r="CS79" i="8"/>
  <c r="CS80" i="8"/>
  <c r="CS81" i="8"/>
  <c r="CS82" i="8"/>
  <c r="CS83" i="8"/>
  <c r="CS84" i="8"/>
  <c r="CS85" i="8"/>
  <c r="CS86" i="8"/>
  <c r="CS87" i="8"/>
  <c r="CS88" i="8"/>
  <c r="CS89" i="8"/>
  <c r="CS90" i="8"/>
  <c r="CS91" i="8"/>
  <c r="CS92" i="8"/>
  <c r="CS93" i="8"/>
  <c r="CS94" i="8"/>
  <c r="CS95" i="8"/>
  <c r="CS96" i="8"/>
  <c r="CS97" i="8"/>
  <c r="CS98" i="8"/>
  <c r="CS99" i="8"/>
  <c r="CS100" i="8"/>
  <c r="CS101" i="8"/>
  <c r="CS102" i="8"/>
  <c r="CS103" i="8"/>
  <c r="CS104" i="8"/>
  <c r="CS105" i="8"/>
  <c r="CS106" i="8"/>
  <c r="CS107" i="8"/>
  <c r="CS108" i="8"/>
  <c r="CS109" i="8"/>
  <c r="CS110" i="8"/>
  <c r="CS111" i="8"/>
  <c r="CS112" i="8"/>
  <c r="CS113" i="8"/>
  <c r="CS114" i="8"/>
  <c r="CS115" i="8"/>
  <c r="CS116" i="8"/>
  <c r="CS117" i="8"/>
  <c r="CS118" i="8"/>
  <c r="CS119" i="8"/>
  <c r="CS120" i="8"/>
  <c r="CS121" i="8"/>
  <c r="CS122" i="8"/>
  <c r="CS123" i="8"/>
  <c r="CS124" i="8"/>
  <c r="CS125" i="8"/>
  <c r="CS126" i="8"/>
  <c r="CS127" i="8"/>
  <c r="CS128" i="8"/>
  <c r="CS129" i="8"/>
  <c r="CS130" i="8"/>
  <c r="CS131" i="8"/>
  <c r="CS132" i="8"/>
  <c r="CS133" i="8"/>
  <c r="CS134" i="8"/>
  <c r="CS135" i="8"/>
  <c r="CS136" i="8"/>
  <c r="CS137" i="8"/>
  <c r="CS138" i="8"/>
  <c r="CS139" i="8"/>
  <c r="CS140" i="8"/>
  <c r="CS141" i="8"/>
  <c r="CS142" i="8"/>
  <c r="CS143" i="8"/>
  <c r="CS144" i="8"/>
  <c r="CS145" i="8"/>
  <c r="CS146" i="8"/>
  <c r="CS147" i="8"/>
  <c r="CS148" i="8"/>
  <c r="CS149" i="8"/>
  <c r="CS150" i="8"/>
  <c r="CS151" i="8"/>
  <c r="CS152" i="8"/>
  <c r="CS153" i="8"/>
  <c r="CS154" i="8"/>
  <c r="CS155" i="8"/>
  <c r="CS156" i="8"/>
  <c r="CS157" i="8"/>
  <c r="CS158" i="8"/>
  <c r="CS159" i="8"/>
  <c r="CS160" i="8"/>
  <c r="CS161" i="8"/>
  <c r="CS162" i="8"/>
  <c r="CS163" i="8"/>
  <c r="CS164" i="8"/>
  <c r="CS165" i="8"/>
  <c r="CS166" i="8"/>
  <c r="CS167" i="8"/>
  <c r="CS168" i="8"/>
  <c r="CS169" i="8"/>
  <c r="CS170" i="8"/>
  <c r="CS171" i="8"/>
  <c r="CS172" i="8"/>
  <c r="CS173" i="8"/>
  <c r="CS174" i="8"/>
  <c r="CS175" i="8"/>
  <c r="CS176" i="8"/>
  <c r="CS177" i="8"/>
  <c r="CS178" i="8"/>
  <c r="CS179" i="8"/>
  <c r="CS180" i="8"/>
  <c r="CS181" i="8"/>
  <c r="CS182" i="8"/>
  <c r="CS183" i="8"/>
  <c r="CS184" i="8"/>
  <c r="CS185" i="8"/>
  <c r="CS186" i="8"/>
  <c r="CS187" i="8"/>
  <c r="CS188" i="8"/>
  <c r="CS189" i="8"/>
  <c r="CS190" i="8"/>
  <c r="CS191" i="8"/>
  <c r="CS192" i="8"/>
  <c r="CS193" i="8"/>
  <c r="CS194" i="8"/>
  <c r="CS195" i="8"/>
  <c r="CS196" i="8"/>
  <c r="CS197" i="8"/>
  <c r="CS198" i="8"/>
  <c r="CS199" i="8"/>
  <c r="CS200" i="8"/>
  <c r="CS201" i="8"/>
  <c r="CS202" i="8"/>
  <c r="CS203" i="8"/>
  <c r="CS204" i="8"/>
  <c r="CS205" i="8"/>
  <c r="CS206" i="8"/>
  <c r="CS207" i="8"/>
  <c r="CS208" i="8"/>
  <c r="CS209" i="8"/>
  <c r="CS210" i="8"/>
  <c r="CS211" i="8"/>
  <c r="CS212" i="8"/>
  <c r="CS213" i="8"/>
  <c r="CS214" i="8"/>
  <c r="CS215" i="8"/>
  <c r="CS216" i="8"/>
  <c r="CS217" i="8"/>
  <c r="CS218" i="8"/>
  <c r="CS219" i="8"/>
  <c r="CS220" i="8"/>
  <c r="CS221" i="8"/>
  <c r="CS222" i="8"/>
  <c r="CS223" i="8"/>
  <c r="CS224" i="8"/>
  <c r="CS225" i="8"/>
  <c r="CS226" i="8"/>
  <c r="CS227" i="8"/>
  <c r="CS228" i="8"/>
  <c r="CS229" i="8"/>
  <c r="CS230" i="8"/>
  <c r="CS231" i="8"/>
  <c r="CS232" i="8"/>
  <c r="CS233" i="8"/>
  <c r="CS234" i="8"/>
  <c r="CS235" i="8"/>
  <c r="CS236" i="8"/>
  <c r="CS237" i="8"/>
  <c r="CS238" i="8"/>
  <c r="CS239" i="8"/>
  <c r="CS240" i="8"/>
  <c r="CS241" i="8"/>
  <c r="CS242" i="8"/>
  <c r="CS243" i="8"/>
  <c r="CS244" i="8"/>
  <c r="CS245" i="8"/>
  <c r="CS246" i="8"/>
  <c r="CS247" i="8"/>
  <c r="CS248" i="8"/>
  <c r="CS249" i="8"/>
  <c r="CS250" i="8"/>
  <c r="CS251" i="8"/>
  <c r="CS252" i="8"/>
  <c r="CS253" i="8"/>
  <c r="CS254" i="8"/>
  <c r="CS255" i="8"/>
  <c r="CS256" i="8"/>
  <c r="CS257" i="8"/>
  <c r="CS258" i="8"/>
  <c r="CS259" i="8"/>
  <c r="CS260" i="8"/>
  <c r="CS261" i="8"/>
  <c r="CS262" i="8"/>
  <c r="CS263" i="8"/>
  <c r="CS264" i="8"/>
  <c r="CS265" i="8"/>
  <c r="CS266" i="8"/>
  <c r="CS267" i="8"/>
  <c r="CS268" i="8"/>
  <c r="CS269" i="8"/>
  <c r="CS270" i="8"/>
  <c r="CS271" i="8"/>
  <c r="CS272" i="8"/>
  <c r="CS273" i="8"/>
  <c r="CS274" i="8"/>
  <c r="CS275" i="8"/>
  <c r="CS276" i="8"/>
  <c r="CS277" i="8"/>
  <c r="CS278" i="8"/>
  <c r="CS279" i="8"/>
  <c r="CS280" i="8"/>
  <c r="CS281" i="8"/>
  <c r="CS282" i="8"/>
  <c r="CS283" i="8"/>
  <c r="CS284" i="8"/>
  <c r="CS285" i="8"/>
  <c r="CS286" i="8"/>
  <c r="CS287" i="8"/>
  <c r="CS288" i="8"/>
  <c r="CS289" i="8"/>
  <c r="CS290" i="8"/>
  <c r="CS291" i="8"/>
  <c r="CS292" i="8"/>
  <c r="CS293" i="8"/>
  <c r="CS294" i="8"/>
  <c r="CS295" i="8"/>
  <c r="CS296" i="8"/>
  <c r="CS297" i="8"/>
  <c r="CS298" i="8"/>
  <c r="CS299" i="8"/>
  <c r="CS300" i="8"/>
  <c r="CS301" i="8"/>
  <c r="CS302" i="8"/>
  <c r="CS303" i="8"/>
  <c r="CS304" i="8"/>
  <c r="CS305" i="8"/>
  <c r="CS306" i="8"/>
  <c r="CS307" i="8"/>
  <c r="CS308" i="8"/>
  <c r="CS309" i="8"/>
  <c r="CS310" i="8"/>
  <c r="CS311" i="8"/>
  <c r="CS312" i="8"/>
  <c r="CS313" i="8"/>
  <c r="CS314" i="8"/>
  <c r="CS315" i="8"/>
  <c r="CS316" i="8"/>
  <c r="CS317" i="8"/>
  <c r="CS318" i="8"/>
  <c r="CS319" i="8"/>
  <c r="CS320" i="8"/>
  <c r="CS321" i="8"/>
  <c r="CS322" i="8"/>
  <c r="CS323" i="8"/>
  <c r="CS324" i="8"/>
  <c r="CS325" i="8"/>
  <c r="CS326" i="8"/>
  <c r="CS327" i="8"/>
  <c r="CS328" i="8"/>
  <c r="CS329" i="8"/>
  <c r="CS330" i="8"/>
  <c r="CS331" i="8"/>
  <c r="CS332" i="8"/>
  <c r="CS333" i="8"/>
  <c r="CS334" i="8"/>
  <c r="CS335" i="8"/>
  <c r="CS336" i="8"/>
  <c r="CS337" i="8"/>
  <c r="CS338" i="8"/>
  <c r="CS339" i="8"/>
  <c r="CS340" i="8"/>
  <c r="CS341" i="8"/>
  <c r="CS342" i="8"/>
  <c r="CS343" i="8"/>
  <c r="CS344" i="8"/>
  <c r="CS345" i="8"/>
  <c r="CS346" i="8"/>
  <c r="CS347" i="8"/>
  <c r="CS348" i="8"/>
  <c r="CS349" i="8"/>
  <c r="CS350" i="8"/>
  <c r="CS351" i="8"/>
  <c r="CS352" i="8"/>
  <c r="CS353" i="8"/>
  <c r="CS354" i="8"/>
  <c r="CS355" i="8"/>
  <c r="CS356" i="8"/>
  <c r="CS357" i="8"/>
  <c r="CS358" i="8"/>
  <c r="CS359" i="8"/>
  <c r="CS360" i="8"/>
  <c r="CS361" i="8"/>
  <c r="CS362" i="8"/>
  <c r="CS363" i="8"/>
  <c r="CS364" i="8"/>
  <c r="CS365" i="8"/>
  <c r="CS366" i="8"/>
  <c r="CS367" i="8"/>
  <c r="CS368" i="8"/>
  <c r="CS369" i="8"/>
  <c r="CS370" i="8"/>
  <c r="CS371" i="8"/>
  <c r="CS372" i="8"/>
  <c r="CS373" i="8"/>
  <c r="CS374" i="8"/>
  <c r="CS375" i="8"/>
  <c r="CS376" i="8"/>
  <c r="CS377" i="8"/>
  <c r="CS378" i="8"/>
  <c r="CS379" i="8"/>
  <c r="CS380" i="8"/>
  <c r="CS381" i="8"/>
  <c r="CS382" i="8"/>
  <c r="CS383" i="8"/>
  <c r="CS384" i="8"/>
  <c r="CS385" i="8"/>
  <c r="CS386" i="8"/>
  <c r="CS387" i="8"/>
  <c r="CS388" i="8"/>
  <c r="CS389" i="8"/>
  <c r="CS390" i="8"/>
  <c r="CS391" i="8"/>
  <c r="CS392" i="8"/>
  <c r="CS393" i="8"/>
  <c r="CS394" i="8"/>
  <c r="CS395" i="8"/>
  <c r="CS396" i="8"/>
  <c r="CS397" i="8"/>
  <c r="CS398" i="8"/>
  <c r="CS399" i="8"/>
  <c r="CS400" i="8"/>
  <c r="CS401" i="8"/>
  <c r="CS402" i="8"/>
  <c r="CS403" i="8"/>
  <c r="CS404" i="8"/>
  <c r="CS405" i="8"/>
  <c r="CS406" i="8"/>
  <c r="CS407" i="8"/>
  <c r="CS408" i="8"/>
  <c r="CS409" i="8"/>
  <c r="CS410" i="8"/>
  <c r="CS411" i="8"/>
  <c r="CS412" i="8"/>
  <c r="CS413" i="8"/>
  <c r="CS414" i="8"/>
  <c r="CS415" i="8"/>
  <c r="CS416" i="8"/>
  <c r="CS417" i="8"/>
  <c r="CS418" i="8"/>
  <c r="CS419" i="8"/>
  <c r="CS420" i="8"/>
  <c r="CS421" i="8"/>
  <c r="CS422" i="8"/>
  <c r="CS423" i="8"/>
  <c r="CS424" i="8"/>
  <c r="CS425" i="8"/>
  <c r="CS426" i="8"/>
  <c r="CS427" i="8"/>
  <c r="CS428" i="8"/>
  <c r="CS429" i="8"/>
  <c r="CS430" i="8"/>
  <c r="CS431" i="8"/>
  <c r="CS432" i="8"/>
  <c r="CS433" i="8"/>
  <c r="CS434" i="8"/>
  <c r="CS435" i="8"/>
  <c r="CS436" i="8"/>
  <c r="CS437" i="8"/>
  <c r="CS438" i="8"/>
  <c r="CS439" i="8"/>
  <c r="CS440" i="8"/>
  <c r="CS441" i="8"/>
  <c r="CS442" i="8"/>
  <c r="CS443" i="8"/>
  <c r="CS444" i="8"/>
  <c r="CS445" i="8"/>
  <c r="CS446" i="8"/>
  <c r="CS447" i="8"/>
  <c r="CS448" i="8"/>
  <c r="CS449" i="8"/>
  <c r="CS450" i="8"/>
  <c r="CS451" i="8"/>
  <c r="CS452" i="8"/>
  <c r="CS453" i="8"/>
  <c r="CS454" i="8"/>
  <c r="CS455" i="8"/>
  <c r="CS456" i="8"/>
  <c r="CS457" i="8"/>
  <c r="CS458" i="8"/>
  <c r="CS459" i="8"/>
  <c r="CS460" i="8"/>
  <c r="CS461" i="8"/>
  <c r="CS462" i="8"/>
  <c r="CS463" i="8"/>
  <c r="CS464" i="8"/>
  <c r="CS465" i="8"/>
  <c r="CS466" i="8"/>
  <c r="CS467" i="8"/>
  <c r="CS468" i="8"/>
  <c r="CS469" i="8"/>
  <c r="CS470" i="8"/>
  <c r="CS471" i="8"/>
  <c r="CS472" i="8"/>
  <c r="CS473" i="8"/>
  <c r="CS474" i="8"/>
  <c r="CS475" i="8"/>
  <c r="CS476" i="8"/>
  <c r="CS477" i="8"/>
  <c r="CS478" i="8"/>
  <c r="CS479" i="8"/>
  <c r="CS480" i="8"/>
  <c r="CS481" i="8"/>
  <c r="CS482" i="8"/>
  <c r="CS483" i="8"/>
  <c r="CS484" i="8"/>
  <c r="CS485" i="8"/>
  <c r="CS486" i="8"/>
  <c r="CS487" i="8"/>
  <c r="CS488" i="8"/>
  <c r="CS489" i="8"/>
  <c r="CS490" i="8"/>
  <c r="CS491" i="8"/>
  <c r="CS492" i="8"/>
  <c r="CS493" i="8"/>
  <c r="CS494" i="8"/>
  <c r="CS495" i="8"/>
  <c r="CS496" i="8"/>
  <c r="CS497" i="8"/>
  <c r="CS498" i="8"/>
  <c r="CS499" i="8"/>
  <c r="CS500" i="8"/>
  <c r="CS501" i="8"/>
  <c r="CS502" i="8"/>
  <c r="CS503" i="8"/>
  <c r="CS504" i="8"/>
  <c r="CS505" i="8"/>
  <c r="CS506" i="8"/>
  <c r="CS507" i="8"/>
  <c r="CS508" i="8"/>
  <c r="CS509" i="8"/>
  <c r="CS510" i="8"/>
  <c r="CS511" i="8"/>
  <c r="CS512" i="8"/>
  <c r="CS4" i="8"/>
  <c r="CN5" i="8"/>
  <c r="CP5" i="8" s="1"/>
  <c r="CR5" i="8" s="1"/>
  <c r="CN6" i="8"/>
  <c r="CP6" i="8" s="1"/>
  <c r="CR6" i="8" s="1"/>
  <c r="CN7" i="8"/>
  <c r="CP7" i="8" s="1"/>
  <c r="CR7" i="8" s="1"/>
  <c r="CN8" i="8"/>
  <c r="CP8" i="8" s="1"/>
  <c r="CR8" i="8" s="1"/>
  <c r="CN9" i="8"/>
  <c r="CP9" i="8" s="1"/>
  <c r="CR9" i="8" s="1"/>
  <c r="CN10" i="8"/>
  <c r="CP10" i="8" s="1"/>
  <c r="CR10" i="8" s="1"/>
  <c r="CN11" i="8"/>
  <c r="CP11" i="8" s="1"/>
  <c r="CR11" i="8" s="1"/>
  <c r="CN12" i="8"/>
  <c r="CP12" i="8" s="1"/>
  <c r="CR12" i="8" s="1"/>
  <c r="CN13" i="8"/>
  <c r="CP13" i="8" s="1"/>
  <c r="CR13" i="8" s="1"/>
  <c r="CN14" i="8"/>
  <c r="CP14" i="8" s="1"/>
  <c r="CR14" i="8" s="1"/>
  <c r="CN15" i="8"/>
  <c r="CP15" i="8" s="1"/>
  <c r="CR15" i="8" s="1"/>
  <c r="CN16" i="8"/>
  <c r="CP16" i="8" s="1"/>
  <c r="CR16" i="8" s="1"/>
  <c r="CN17" i="8"/>
  <c r="CP17" i="8" s="1"/>
  <c r="CR17" i="8" s="1"/>
  <c r="CN18" i="8"/>
  <c r="CP18" i="8" s="1"/>
  <c r="CR18" i="8" s="1"/>
  <c r="CN19" i="8"/>
  <c r="CP19" i="8" s="1"/>
  <c r="CR19" i="8" s="1"/>
  <c r="CN20" i="8"/>
  <c r="CP20" i="8" s="1"/>
  <c r="CR20" i="8" s="1"/>
  <c r="CN21" i="8"/>
  <c r="CP21" i="8" s="1"/>
  <c r="CR21" i="8" s="1"/>
  <c r="CN22" i="8"/>
  <c r="CP22" i="8" s="1"/>
  <c r="CR22" i="8" s="1"/>
  <c r="CN23" i="8"/>
  <c r="CP23" i="8" s="1"/>
  <c r="CR23" i="8" s="1"/>
  <c r="CN24" i="8"/>
  <c r="CP24" i="8" s="1"/>
  <c r="CR24" i="8" s="1"/>
  <c r="CN25" i="8"/>
  <c r="CP25" i="8" s="1"/>
  <c r="CR25" i="8" s="1"/>
  <c r="CN26" i="8"/>
  <c r="CP26" i="8" s="1"/>
  <c r="CR26" i="8" s="1"/>
  <c r="CN27" i="8"/>
  <c r="CP27" i="8" s="1"/>
  <c r="CR27" i="8" s="1"/>
  <c r="CN28" i="8"/>
  <c r="CP28" i="8" s="1"/>
  <c r="CR28" i="8" s="1"/>
  <c r="CN29" i="8"/>
  <c r="CP29" i="8" s="1"/>
  <c r="CR29" i="8" s="1"/>
  <c r="CN30" i="8"/>
  <c r="CP30" i="8" s="1"/>
  <c r="CR30" i="8" s="1"/>
  <c r="CN31" i="8"/>
  <c r="CP31" i="8" s="1"/>
  <c r="CR31" i="8" s="1"/>
  <c r="CN32" i="8"/>
  <c r="CP32" i="8" s="1"/>
  <c r="CR32" i="8" s="1"/>
  <c r="CN33" i="8"/>
  <c r="CP33" i="8" s="1"/>
  <c r="CR33" i="8" s="1"/>
  <c r="CN34" i="8"/>
  <c r="CP34" i="8" s="1"/>
  <c r="CR34" i="8" s="1"/>
  <c r="CN35" i="8"/>
  <c r="CP35" i="8" s="1"/>
  <c r="CR35" i="8" s="1"/>
  <c r="CN36" i="8"/>
  <c r="CP36" i="8" s="1"/>
  <c r="CR36" i="8" s="1"/>
  <c r="CN37" i="8"/>
  <c r="CP37" i="8" s="1"/>
  <c r="CR37" i="8" s="1"/>
  <c r="CN38" i="8"/>
  <c r="CP38" i="8" s="1"/>
  <c r="CR38" i="8" s="1"/>
  <c r="CN39" i="8"/>
  <c r="CP39" i="8" s="1"/>
  <c r="CR39" i="8" s="1"/>
  <c r="CN40" i="8"/>
  <c r="CP40" i="8" s="1"/>
  <c r="CR40" i="8" s="1"/>
  <c r="CN41" i="8"/>
  <c r="CP41" i="8" s="1"/>
  <c r="CR41" i="8" s="1"/>
  <c r="CN42" i="8"/>
  <c r="CP42" i="8" s="1"/>
  <c r="CR42" i="8" s="1"/>
  <c r="CN43" i="8"/>
  <c r="CP43" i="8" s="1"/>
  <c r="CR43" i="8" s="1"/>
  <c r="CN44" i="8"/>
  <c r="CP44" i="8" s="1"/>
  <c r="CR44" i="8" s="1"/>
  <c r="CN45" i="8"/>
  <c r="CP45" i="8" s="1"/>
  <c r="CR45" i="8" s="1"/>
  <c r="CN46" i="8"/>
  <c r="CP46" i="8" s="1"/>
  <c r="CR46" i="8" s="1"/>
  <c r="CN47" i="8"/>
  <c r="CP47" i="8" s="1"/>
  <c r="CR47" i="8" s="1"/>
  <c r="CN48" i="8"/>
  <c r="CP48" i="8" s="1"/>
  <c r="CR48" i="8" s="1"/>
  <c r="CN49" i="8"/>
  <c r="CP49" i="8" s="1"/>
  <c r="CR49" i="8" s="1"/>
  <c r="CN50" i="8"/>
  <c r="CP50" i="8" s="1"/>
  <c r="CR50" i="8" s="1"/>
  <c r="CN51" i="8"/>
  <c r="CP51" i="8" s="1"/>
  <c r="CR51" i="8" s="1"/>
  <c r="CN52" i="8"/>
  <c r="CP52" i="8" s="1"/>
  <c r="CR52" i="8" s="1"/>
  <c r="CN53" i="8"/>
  <c r="CP53" i="8" s="1"/>
  <c r="CR53" i="8" s="1"/>
  <c r="CN54" i="8"/>
  <c r="CP54" i="8" s="1"/>
  <c r="CR54" i="8" s="1"/>
  <c r="CN55" i="8"/>
  <c r="CP55" i="8" s="1"/>
  <c r="CR55" i="8" s="1"/>
  <c r="CN56" i="8"/>
  <c r="CP56" i="8" s="1"/>
  <c r="CR56" i="8" s="1"/>
  <c r="CN57" i="8"/>
  <c r="CP57" i="8" s="1"/>
  <c r="CR57" i="8" s="1"/>
  <c r="CN58" i="8"/>
  <c r="CP58" i="8" s="1"/>
  <c r="CR58" i="8" s="1"/>
  <c r="CN59" i="8"/>
  <c r="CP59" i="8" s="1"/>
  <c r="CR59" i="8" s="1"/>
  <c r="CN60" i="8"/>
  <c r="CP60" i="8" s="1"/>
  <c r="CR60" i="8" s="1"/>
  <c r="CN61" i="8"/>
  <c r="CP61" i="8" s="1"/>
  <c r="CR61" i="8" s="1"/>
  <c r="CN62" i="8"/>
  <c r="CP62" i="8" s="1"/>
  <c r="CR62" i="8" s="1"/>
  <c r="CN63" i="8"/>
  <c r="CP63" i="8" s="1"/>
  <c r="CR63" i="8" s="1"/>
  <c r="CN64" i="8"/>
  <c r="CP64" i="8" s="1"/>
  <c r="CR64" i="8" s="1"/>
  <c r="CN65" i="8"/>
  <c r="CP65" i="8" s="1"/>
  <c r="CR65" i="8" s="1"/>
  <c r="CN66" i="8"/>
  <c r="CP66" i="8" s="1"/>
  <c r="CR66" i="8" s="1"/>
  <c r="CN67" i="8"/>
  <c r="CP67" i="8" s="1"/>
  <c r="CR67" i="8" s="1"/>
  <c r="CN68" i="8"/>
  <c r="CP68" i="8" s="1"/>
  <c r="CR68" i="8" s="1"/>
  <c r="CN69" i="8"/>
  <c r="CP69" i="8" s="1"/>
  <c r="CR69" i="8" s="1"/>
  <c r="CN70" i="8"/>
  <c r="CP70" i="8" s="1"/>
  <c r="CR70" i="8" s="1"/>
  <c r="CN71" i="8"/>
  <c r="CP71" i="8" s="1"/>
  <c r="CR71" i="8" s="1"/>
  <c r="CN72" i="8"/>
  <c r="CP72" i="8" s="1"/>
  <c r="CR72" i="8" s="1"/>
  <c r="CN73" i="8"/>
  <c r="CP73" i="8" s="1"/>
  <c r="CR73" i="8" s="1"/>
  <c r="CN74" i="8"/>
  <c r="CP74" i="8" s="1"/>
  <c r="CR74" i="8" s="1"/>
  <c r="CN75" i="8"/>
  <c r="CP75" i="8" s="1"/>
  <c r="CR75" i="8" s="1"/>
  <c r="CN76" i="8"/>
  <c r="CP76" i="8" s="1"/>
  <c r="CR76" i="8" s="1"/>
  <c r="CN77" i="8"/>
  <c r="CP77" i="8" s="1"/>
  <c r="CR77" i="8" s="1"/>
  <c r="CN78" i="8"/>
  <c r="CP78" i="8" s="1"/>
  <c r="CR78" i="8" s="1"/>
  <c r="CN79" i="8"/>
  <c r="CP79" i="8" s="1"/>
  <c r="CR79" i="8" s="1"/>
  <c r="CN80" i="8"/>
  <c r="CP80" i="8" s="1"/>
  <c r="CR80" i="8" s="1"/>
  <c r="CN81" i="8"/>
  <c r="CP81" i="8" s="1"/>
  <c r="CR81" i="8" s="1"/>
  <c r="CN82" i="8"/>
  <c r="CP82" i="8" s="1"/>
  <c r="CR82" i="8" s="1"/>
  <c r="CN83" i="8"/>
  <c r="CP83" i="8" s="1"/>
  <c r="CR83" i="8" s="1"/>
  <c r="CN84" i="8"/>
  <c r="CP84" i="8" s="1"/>
  <c r="CR84" i="8" s="1"/>
  <c r="CN85" i="8"/>
  <c r="CP85" i="8" s="1"/>
  <c r="CR85" i="8" s="1"/>
  <c r="CN86" i="8"/>
  <c r="CP86" i="8" s="1"/>
  <c r="CR86" i="8" s="1"/>
  <c r="CN87" i="8"/>
  <c r="CP87" i="8" s="1"/>
  <c r="CR87" i="8" s="1"/>
  <c r="CN88" i="8"/>
  <c r="CP88" i="8" s="1"/>
  <c r="CR88" i="8" s="1"/>
  <c r="CN89" i="8"/>
  <c r="CP89" i="8" s="1"/>
  <c r="CR89" i="8" s="1"/>
  <c r="CN90" i="8"/>
  <c r="CP90" i="8" s="1"/>
  <c r="CR90" i="8" s="1"/>
  <c r="CN91" i="8"/>
  <c r="CP91" i="8" s="1"/>
  <c r="CR91" i="8" s="1"/>
  <c r="CN92" i="8"/>
  <c r="CP92" i="8" s="1"/>
  <c r="CR92" i="8" s="1"/>
  <c r="CN93" i="8"/>
  <c r="CP93" i="8" s="1"/>
  <c r="CR93" i="8" s="1"/>
  <c r="CN94" i="8"/>
  <c r="CP94" i="8" s="1"/>
  <c r="CR94" i="8" s="1"/>
  <c r="CN95" i="8"/>
  <c r="CP95" i="8" s="1"/>
  <c r="CR95" i="8" s="1"/>
  <c r="CN96" i="8"/>
  <c r="CP96" i="8" s="1"/>
  <c r="CR96" i="8" s="1"/>
  <c r="CN97" i="8"/>
  <c r="CP97" i="8" s="1"/>
  <c r="CR97" i="8" s="1"/>
  <c r="CN98" i="8"/>
  <c r="CP98" i="8" s="1"/>
  <c r="CR98" i="8" s="1"/>
  <c r="CN99" i="8"/>
  <c r="CP99" i="8" s="1"/>
  <c r="CR99" i="8" s="1"/>
  <c r="CN100" i="8"/>
  <c r="CP100" i="8" s="1"/>
  <c r="CR100" i="8" s="1"/>
  <c r="CN101" i="8"/>
  <c r="CP101" i="8" s="1"/>
  <c r="CR101" i="8" s="1"/>
  <c r="CN102" i="8"/>
  <c r="CP102" i="8" s="1"/>
  <c r="CR102" i="8" s="1"/>
  <c r="CN103" i="8"/>
  <c r="CP103" i="8" s="1"/>
  <c r="CR103" i="8" s="1"/>
  <c r="CN104" i="8"/>
  <c r="CP104" i="8" s="1"/>
  <c r="CR104" i="8" s="1"/>
  <c r="CN105" i="8"/>
  <c r="CP105" i="8" s="1"/>
  <c r="CR105" i="8" s="1"/>
  <c r="CN106" i="8"/>
  <c r="CP106" i="8" s="1"/>
  <c r="CR106" i="8" s="1"/>
  <c r="CN107" i="8"/>
  <c r="CP107" i="8" s="1"/>
  <c r="CR107" i="8" s="1"/>
  <c r="CN108" i="8"/>
  <c r="CP108" i="8" s="1"/>
  <c r="CR108" i="8" s="1"/>
  <c r="CN109" i="8"/>
  <c r="CP109" i="8" s="1"/>
  <c r="CR109" i="8" s="1"/>
  <c r="CN110" i="8"/>
  <c r="CP110" i="8" s="1"/>
  <c r="CR110" i="8" s="1"/>
  <c r="CN111" i="8"/>
  <c r="CP111" i="8" s="1"/>
  <c r="CR111" i="8" s="1"/>
  <c r="CN112" i="8"/>
  <c r="CP112" i="8" s="1"/>
  <c r="CR112" i="8" s="1"/>
  <c r="CN113" i="8"/>
  <c r="CP113" i="8" s="1"/>
  <c r="CR113" i="8" s="1"/>
  <c r="CN114" i="8"/>
  <c r="CP114" i="8" s="1"/>
  <c r="CR114" i="8" s="1"/>
  <c r="CN115" i="8"/>
  <c r="CP115" i="8" s="1"/>
  <c r="CR115" i="8" s="1"/>
  <c r="CN116" i="8"/>
  <c r="CP116" i="8" s="1"/>
  <c r="CR116" i="8" s="1"/>
  <c r="CN117" i="8"/>
  <c r="CP117" i="8" s="1"/>
  <c r="CR117" i="8" s="1"/>
  <c r="CN118" i="8"/>
  <c r="CP118" i="8" s="1"/>
  <c r="CR118" i="8" s="1"/>
  <c r="CN119" i="8"/>
  <c r="CP119" i="8" s="1"/>
  <c r="CR119" i="8" s="1"/>
  <c r="CN120" i="8"/>
  <c r="CP120" i="8" s="1"/>
  <c r="CR120" i="8" s="1"/>
  <c r="CN121" i="8"/>
  <c r="CP121" i="8" s="1"/>
  <c r="CR121" i="8" s="1"/>
  <c r="CN122" i="8"/>
  <c r="CP122" i="8" s="1"/>
  <c r="CR122" i="8" s="1"/>
  <c r="CN123" i="8"/>
  <c r="CP123" i="8" s="1"/>
  <c r="CR123" i="8" s="1"/>
  <c r="CN124" i="8"/>
  <c r="CP124" i="8" s="1"/>
  <c r="CR124" i="8" s="1"/>
  <c r="CN125" i="8"/>
  <c r="CP125" i="8" s="1"/>
  <c r="CR125" i="8" s="1"/>
  <c r="CN126" i="8"/>
  <c r="CP126" i="8" s="1"/>
  <c r="CR126" i="8" s="1"/>
  <c r="CN127" i="8"/>
  <c r="CP127" i="8" s="1"/>
  <c r="CR127" i="8" s="1"/>
  <c r="CN128" i="8"/>
  <c r="CP128" i="8" s="1"/>
  <c r="CR128" i="8" s="1"/>
  <c r="CN129" i="8"/>
  <c r="CP129" i="8" s="1"/>
  <c r="CR129" i="8" s="1"/>
  <c r="CN130" i="8"/>
  <c r="CP130" i="8" s="1"/>
  <c r="CR130" i="8" s="1"/>
  <c r="CN131" i="8"/>
  <c r="CP131" i="8" s="1"/>
  <c r="CR131" i="8" s="1"/>
  <c r="CN132" i="8"/>
  <c r="CP132" i="8" s="1"/>
  <c r="CR132" i="8" s="1"/>
  <c r="CN133" i="8"/>
  <c r="CP133" i="8" s="1"/>
  <c r="CR133" i="8" s="1"/>
  <c r="CN134" i="8"/>
  <c r="CP134" i="8" s="1"/>
  <c r="CR134" i="8" s="1"/>
  <c r="CN135" i="8"/>
  <c r="CP135" i="8" s="1"/>
  <c r="CR135" i="8" s="1"/>
  <c r="CN136" i="8"/>
  <c r="CP136" i="8" s="1"/>
  <c r="CR136" i="8" s="1"/>
  <c r="CN137" i="8"/>
  <c r="CP137" i="8" s="1"/>
  <c r="CR137" i="8" s="1"/>
  <c r="CN138" i="8"/>
  <c r="CP138" i="8" s="1"/>
  <c r="CR138" i="8" s="1"/>
  <c r="CN139" i="8"/>
  <c r="CP139" i="8" s="1"/>
  <c r="CR139" i="8" s="1"/>
  <c r="CN140" i="8"/>
  <c r="CP140" i="8" s="1"/>
  <c r="CR140" i="8" s="1"/>
  <c r="CN141" i="8"/>
  <c r="CP141" i="8" s="1"/>
  <c r="CR141" i="8" s="1"/>
  <c r="CN142" i="8"/>
  <c r="CP142" i="8" s="1"/>
  <c r="CR142" i="8" s="1"/>
  <c r="CN143" i="8"/>
  <c r="CP143" i="8" s="1"/>
  <c r="CR143" i="8" s="1"/>
  <c r="CN144" i="8"/>
  <c r="CP144" i="8" s="1"/>
  <c r="CR144" i="8" s="1"/>
  <c r="CN145" i="8"/>
  <c r="CP145" i="8" s="1"/>
  <c r="CR145" i="8" s="1"/>
  <c r="CN146" i="8"/>
  <c r="CP146" i="8" s="1"/>
  <c r="CR146" i="8" s="1"/>
  <c r="CN147" i="8"/>
  <c r="CP147" i="8" s="1"/>
  <c r="CR147" i="8" s="1"/>
  <c r="CN148" i="8"/>
  <c r="CP148" i="8" s="1"/>
  <c r="CR148" i="8" s="1"/>
  <c r="CN149" i="8"/>
  <c r="CP149" i="8" s="1"/>
  <c r="CR149" i="8" s="1"/>
  <c r="CN150" i="8"/>
  <c r="CP150" i="8" s="1"/>
  <c r="CR150" i="8" s="1"/>
  <c r="CN151" i="8"/>
  <c r="CP151" i="8" s="1"/>
  <c r="CR151" i="8" s="1"/>
  <c r="CN152" i="8"/>
  <c r="CP152" i="8" s="1"/>
  <c r="CR152" i="8" s="1"/>
  <c r="CN153" i="8"/>
  <c r="CP153" i="8" s="1"/>
  <c r="CR153" i="8" s="1"/>
  <c r="CN154" i="8"/>
  <c r="CP154" i="8" s="1"/>
  <c r="CR154" i="8" s="1"/>
  <c r="CN155" i="8"/>
  <c r="CP155" i="8" s="1"/>
  <c r="CR155" i="8" s="1"/>
  <c r="CN156" i="8"/>
  <c r="CP156" i="8" s="1"/>
  <c r="CR156" i="8" s="1"/>
  <c r="CN157" i="8"/>
  <c r="CP157" i="8" s="1"/>
  <c r="CR157" i="8" s="1"/>
  <c r="CN158" i="8"/>
  <c r="CP158" i="8" s="1"/>
  <c r="CR158" i="8" s="1"/>
  <c r="CN159" i="8"/>
  <c r="CP159" i="8" s="1"/>
  <c r="CR159" i="8" s="1"/>
  <c r="CN160" i="8"/>
  <c r="CP160" i="8" s="1"/>
  <c r="CR160" i="8" s="1"/>
  <c r="CN161" i="8"/>
  <c r="CP161" i="8" s="1"/>
  <c r="CR161" i="8" s="1"/>
  <c r="CN162" i="8"/>
  <c r="CP162" i="8" s="1"/>
  <c r="CR162" i="8" s="1"/>
  <c r="CN163" i="8"/>
  <c r="CP163" i="8" s="1"/>
  <c r="CR163" i="8" s="1"/>
  <c r="CN164" i="8"/>
  <c r="CP164" i="8" s="1"/>
  <c r="CR164" i="8" s="1"/>
  <c r="CN165" i="8"/>
  <c r="CP165" i="8" s="1"/>
  <c r="CR165" i="8" s="1"/>
  <c r="CN166" i="8"/>
  <c r="CP166" i="8" s="1"/>
  <c r="CR166" i="8" s="1"/>
  <c r="CN167" i="8"/>
  <c r="CP167" i="8" s="1"/>
  <c r="CR167" i="8" s="1"/>
  <c r="CN168" i="8"/>
  <c r="CP168" i="8" s="1"/>
  <c r="CR168" i="8" s="1"/>
  <c r="CN169" i="8"/>
  <c r="CP169" i="8" s="1"/>
  <c r="CR169" i="8" s="1"/>
  <c r="CN170" i="8"/>
  <c r="CP170" i="8" s="1"/>
  <c r="CR170" i="8" s="1"/>
  <c r="CN171" i="8"/>
  <c r="CP171" i="8" s="1"/>
  <c r="CR171" i="8" s="1"/>
  <c r="CN172" i="8"/>
  <c r="CP172" i="8" s="1"/>
  <c r="CR172" i="8" s="1"/>
  <c r="CN173" i="8"/>
  <c r="CP173" i="8" s="1"/>
  <c r="CR173" i="8" s="1"/>
  <c r="CN174" i="8"/>
  <c r="CP174" i="8" s="1"/>
  <c r="CR174" i="8" s="1"/>
  <c r="CN175" i="8"/>
  <c r="CP175" i="8" s="1"/>
  <c r="CR175" i="8" s="1"/>
  <c r="CN176" i="8"/>
  <c r="CP176" i="8" s="1"/>
  <c r="CR176" i="8" s="1"/>
  <c r="CN177" i="8"/>
  <c r="CP177" i="8" s="1"/>
  <c r="CR177" i="8" s="1"/>
  <c r="CN178" i="8"/>
  <c r="CP178" i="8" s="1"/>
  <c r="CR178" i="8" s="1"/>
  <c r="CN179" i="8"/>
  <c r="CP179" i="8" s="1"/>
  <c r="CR179" i="8" s="1"/>
  <c r="CN180" i="8"/>
  <c r="CP180" i="8" s="1"/>
  <c r="CR180" i="8" s="1"/>
  <c r="CN181" i="8"/>
  <c r="CP181" i="8" s="1"/>
  <c r="CR181" i="8" s="1"/>
  <c r="CN182" i="8"/>
  <c r="CP182" i="8" s="1"/>
  <c r="CR182" i="8" s="1"/>
  <c r="CN183" i="8"/>
  <c r="CP183" i="8" s="1"/>
  <c r="CR183" i="8" s="1"/>
  <c r="CN184" i="8"/>
  <c r="CP184" i="8" s="1"/>
  <c r="CR184" i="8" s="1"/>
  <c r="CN185" i="8"/>
  <c r="CP185" i="8" s="1"/>
  <c r="CR185" i="8" s="1"/>
  <c r="CN186" i="8"/>
  <c r="CP186" i="8" s="1"/>
  <c r="CR186" i="8" s="1"/>
  <c r="CN187" i="8"/>
  <c r="CP187" i="8" s="1"/>
  <c r="CR187" i="8" s="1"/>
  <c r="CN188" i="8"/>
  <c r="CP188" i="8" s="1"/>
  <c r="CR188" i="8" s="1"/>
  <c r="CN189" i="8"/>
  <c r="CP189" i="8" s="1"/>
  <c r="CR189" i="8" s="1"/>
  <c r="CN190" i="8"/>
  <c r="CP190" i="8" s="1"/>
  <c r="CR190" i="8" s="1"/>
  <c r="CN191" i="8"/>
  <c r="CP191" i="8" s="1"/>
  <c r="CR191" i="8" s="1"/>
  <c r="CN192" i="8"/>
  <c r="CP192" i="8" s="1"/>
  <c r="CR192" i="8" s="1"/>
  <c r="CN193" i="8"/>
  <c r="CP193" i="8" s="1"/>
  <c r="CR193" i="8" s="1"/>
  <c r="CN194" i="8"/>
  <c r="CP194" i="8" s="1"/>
  <c r="CR194" i="8" s="1"/>
  <c r="CN195" i="8"/>
  <c r="CP195" i="8" s="1"/>
  <c r="CR195" i="8" s="1"/>
  <c r="CN196" i="8"/>
  <c r="CP196" i="8" s="1"/>
  <c r="CR196" i="8" s="1"/>
  <c r="CN197" i="8"/>
  <c r="CP197" i="8" s="1"/>
  <c r="CR197" i="8" s="1"/>
  <c r="CN198" i="8"/>
  <c r="CP198" i="8" s="1"/>
  <c r="CR198" i="8" s="1"/>
  <c r="CN199" i="8"/>
  <c r="CP199" i="8" s="1"/>
  <c r="CR199" i="8" s="1"/>
  <c r="CN200" i="8"/>
  <c r="CP200" i="8" s="1"/>
  <c r="CR200" i="8" s="1"/>
  <c r="CN201" i="8"/>
  <c r="CP201" i="8" s="1"/>
  <c r="CR201" i="8" s="1"/>
  <c r="CN202" i="8"/>
  <c r="CP202" i="8" s="1"/>
  <c r="CR202" i="8" s="1"/>
  <c r="CN203" i="8"/>
  <c r="CP203" i="8" s="1"/>
  <c r="CR203" i="8" s="1"/>
  <c r="CN204" i="8"/>
  <c r="CP204" i="8" s="1"/>
  <c r="CR204" i="8" s="1"/>
  <c r="CN205" i="8"/>
  <c r="CP205" i="8" s="1"/>
  <c r="CR205" i="8" s="1"/>
  <c r="CN206" i="8"/>
  <c r="CP206" i="8" s="1"/>
  <c r="CR206" i="8" s="1"/>
  <c r="CN207" i="8"/>
  <c r="CP207" i="8" s="1"/>
  <c r="CR207" i="8" s="1"/>
  <c r="CN208" i="8"/>
  <c r="CP208" i="8" s="1"/>
  <c r="CR208" i="8" s="1"/>
  <c r="CN209" i="8"/>
  <c r="CP209" i="8" s="1"/>
  <c r="CR209" i="8" s="1"/>
  <c r="CN210" i="8"/>
  <c r="CP210" i="8" s="1"/>
  <c r="CR210" i="8" s="1"/>
  <c r="CN211" i="8"/>
  <c r="CP211" i="8" s="1"/>
  <c r="CR211" i="8" s="1"/>
  <c r="CN212" i="8"/>
  <c r="CP212" i="8" s="1"/>
  <c r="CR212" i="8" s="1"/>
  <c r="CN213" i="8"/>
  <c r="CP213" i="8" s="1"/>
  <c r="CR213" i="8" s="1"/>
  <c r="CN214" i="8"/>
  <c r="CP214" i="8" s="1"/>
  <c r="CR214" i="8" s="1"/>
  <c r="CN215" i="8"/>
  <c r="CP215" i="8" s="1"/>
  <c r="CR215" i="8" s="1"/>
  <c r="CN216" i="8"/>
  <c r="CP216" i="8" s="1"/>
  <c r="CR216" i="8" s="1"/>
  <c r="CN217" i="8"/>
  <c r="CP217" i="8" s="1"/>
  <c r="CR217" i="8" s="1"/>
  <c r="CN218" i="8"/>
  <c r="CP218" i="8" s="1"/>
  <c r="CR218" i="8" s="1"/>
  <c r="CN219" i="8"/>
  <c r="CP219" i="8" s="1"/>
  <c r="CR219" i="8" s="1"/>
  <c r="CN220" i="8"/>
  <c r="CP220" i="8" s="1"/>
  <c r="CR220" i="8" s="1"/>
  <c r="CN221" i="8"/>
  <c r="CP221" i="8" s="1"/>
  <c r="CR221" i="8" s="1"/>
  <c r="CN222" i="8"/>
  <c r="CP222" i="8" s="1"/>
  <c r="CR222" i="8" s="1"/>
  <c r="CN223" i="8"/>
  <c r="CP223" i="8" s="1"/>
  <c r="CR223" i="8" s="1"/>
  <c r="CN224" i="8"/>
  <c r="CP224" i="8" s="1"/>
  <c r="CR224" i="8" s="1"/>
  <c r="CN225" i="8"/>
  <c r="CP225" i="8" s="1"/>
  <c r="CR225" i="8" s="1"/>
  <c r="CN226" i="8"/>
  <c r="CP226" i="8" s="1"/>
  <c r="CR226" i="8" s="1"/>
  <c r="CN227" i="8"/>
  <c r="CP227" i="8" s="1"/>
  <c r="CR227" i="8" s="1"/>
  <c r="CN228" i="8"/>
  <c r="CP228" i="8" s="1"/>
  <c r="CR228" i="8" s="1"/>
  <c r="CN229" i="8"/>
  <c r="CP229" i="8" s="1"/>
  <c r="CR229" i="8" s="1"/>
  <c r="CN230" i="8"/>
  <c r="CP230" i="8" s="1"/>
  <c r="CR230" i="8" s="1"/>
  <c r="CN231" i="8"/>
  <c r="CP231" i="8" s="1"/>
  <c r="CR231" i="8" s="1"/>
  <c r="CN232" i="8"/>
  <c r="CP232" i="8" s="1"/>
  <c r="CR232" i="8" s="1"/>
  <c r="CN233" i="8"/>
  <c r="CP233" i="8" s="1"/>
  <c r="CR233" i="8" s="1"/>
  <c r="CN234" i="8"/>
  <c r="CP234" i="8" s="1"/>
  <c r="CR234" i="8" s="1"/>
  <c r="CN235" i="8"/>
  <c r="CP235" i="8" s="1"/>
  <c r="CR235" i="8" s="1"/>
  <c r="CN236" i="8"/>
  <c r="CP236" i="8" s="1"/>
  <c r="CR236" i="8" s="1"/>
  <c r="CN237" i="8"/>
  <c r="CP237" i="8" s="1"/>
  <c r="CR237" i="8" s="1"/>
  <c r="CN238" i="8"/>
  <c r="CP238" i="8" s="1"/>
  <c r="CR238" i="8" s="1"/>
  <c r="CN239" i="8"/>
  <c r="CP239" i="8" s="1"/>
  <c r="CR239" i="8" s="1"/>
  <c r="CN240" i="8"/>
  <c r="CP240" i="8" s="1"/>
  <c r="CR240" i="8" s="1"/>
  <c r="CN241" i="8"/>
  <c r="CP241" i="8" s="1"/>
  <c r="CR241" i="8" s="1"/>
  <c r="CN242" i="8"/>
  <c r="CP242" i="8" s="1"/>
  <c r="CR242" i="8" s="1"/>
  <c r="CN243" i="8"/>
  <c r="CP243" i="8" s="1"/>
  <c r="CR243" i="8" s="1"/>
  <c r="CN244" i="8"/>
  <c r="CP244" i="8" s="1"/>
  <c r="CR244" i="8" s="1"/>
  <c r="CN245" i="8"/>
  <c r="CP245" i="8" s="1"/>
  <c r="CR245" i="8" s="1"/>
  <c r="CN246" i="8"/>
  <c r="CP246" i="8" s="1"/>
  <c r="CR246" i="8" s="1"/>
  <c r="CN247" i="8"/>
  <c r="CP247" i="8" s="1"/>
  <c r="CR247" i="8" s="1"/>
  <c r="CN248" i="8"/>
  <c r="CP248" i="8" s="1"/>
  <c r="CR248" i="8" s="1"/>
  <c r="CN249" i="8"/>
  <c r="CP249" i="8" s="1"/>
  <c r="CR249" i="8" s="1"/>
  <c r="CN250" i="8"/>
  <c r="CP250" i="8" s="1"/>
  <c r="CR250" i="8" s="1"/>
  <c r="CN251" i="8"/>
  <c r="CP251" i="8" s="1"/>
  <c r="CR251" i="8" s="1"/>
  <c r="CN252" i="8"/>
  <c r="CP252" i="8" s="1"/>
  <c r="CR252" i="8" s="1"/>
  <c r="CN253" i="8"/>
  <c r="CP253" i="8" s="1"/>
  <c r="CR253" i="8" s="1"/>
  <c r="CN254" i="8"/>
  <c r="CP254" i="8" s="1"/>
  <c r="CR254" i="8" s="1"/>
  <c r="CN255" i="8"/>
  <c r="CP255" i="8" s="1"/>
  <c r="CR255" i="8" s="1"/>
  <c r="CN256" i="8"/>
  <c r="CP256" i="8" s="1"/>
  <c r="CR256" i="8" s="1"/>
  <c r="CN257" i="8"/>
  <c r="CP257" i="8" s="1"/>
  <c r="CR257" i="8" s="1"/>
  <c r="CN258" i="8"/>
  <c r="CP258" i="8" s="1"/>
  <c r="CR258" i="8" s="1"/>
  <c r="CN259" i="8"/>
  <c r="CP259" i="8" s="1"/>
  <c r="CR259" i="8" s="1"/>
  <c r="CN260" i="8"/>
  <c r="CP260" i="8" s="1"/>
  <c r="CR260" i="8" s="1"/>
  <c r="CN261" i="8"/>
  <c r="CP261" i="8" s="1"/>
  <c r="CR261" i="8" s="1"/>
  <c r="CN262" i="8"/>
  <c r="CP262" i="8" s="1"/>
  <c r="CR262" i="8" s="1"/>
  <c r="CN263" i="8"/>
  <c r="CP263" i="8" s="1"/>
  <c r="CR263" i="8" s="1"/>
  <c r="CN264" i="8"/>
  <c r="CP264" i="8" s="1"/>
  <c r="CR264" i="8" s="1"/>
  <c r="CN265" i="8"/>
  <c r="CP265" i="8" s="1"/>
  <c r="CR265" i="8" s="1"/>
  <c r="CN266" i="8"/>
  <c r="CP266" i="8" s="1"/>
  <c r="CR266" i="8" s="1"/>
  <c r="CN267" i="8"/>
  <c r="CP267" i="8" s="1"/>
  <c r="CR267" i="8" s="1"/>
  <c r="CN268" i="8"/>
  <c r="CP268" i="8" s="1"/>
  <c r="CR268" i="8" s="1"/>
  <c r="CN269" i="8"/>
  <c r="CP269" i="8" s="1"/>
  <c r="CR269" i="8" s="1"/>
  <c r="CN270" i="8"/>
  <c r="CP270" i="8" s="1"/>
  <c r="CR270" i="8" s="1"/>
  <c r="CN271" i="8"/>
  <c r="CP271" i="8" s="1"/>
  <c r="CR271" i="8" s="1"/>
  <c r="CN272" i="8"/>
  <c r="CP272" i="8" s="1"/>
  <c r="CR272" i="8" s="1"/>
  <c r="CN273" i="8"/>
  <c r="CP273" i="8" s="1"/>
  <c r="CR273" i="8" s="1"/>
  <c r="CN274" i="8"/>
  <c r="CP274" i="8" s="1"/>
  <c r="CR274" i="8" s="1"/>
  <c r="CN275" i="8"/>
  <c r="CP275" i="8" s="1"/>
  <c r="CR275" i="8" s="1"/>
  <c r="CN276" i="8"/>
  <c r="CP276" i="8" s="1"/>
  <c r="CR276" i="8" s="1"/>
  <c r="CN277" i="8"/>
  <c r="CP277" i="8" s="1"/>
  <c r="CR277" i="8" s="1"/>
  <c r="CN278" i="8"/>
  <c r="CP278" i="8" s="1"/>
  <c r="CR278" i="8" s="1"/>
  <c r="CN279" i="8"/>
  <c r="CP279" i="8" s="1"/>
  <c r="CR279" i="8" s="1"/>
  <c r="CN280" i="8"/>
  <c r="CP280" i="8" s="1"/>
  <c r="CR280" i="8" s="1"/>
  <c r="CN281" i="8"/>
  <c r="CP281" i="8" s="1"/>
  <c r="CR281" i="8" s="1"/>
  <c r="CN282" i="8"/>
  <c r="CP282" i="8" s="1"/>
  <c r="CR282" i="8" s="1"/>
  <c r="CN283" i="8"/>
  <c r="CP283" i="8" s="1"/>
  <c r="CR283" i="8" s="1"/>
  <c r="CN284" i="8"/>
  <c r="CP284" i="8" s="1"/>
  <c r="CR284" i="8" s="1"/>
  <c r="CN285" i="8"/>
  <c r="CP285" i="8" s="1"/>
  <c r="CR285" i="8" s="1"/>
  <c r="CN286" i="8"/>
  <c r="CP286" i="8" s="1"/>
  <c r="CR286" i="8" s="1"/>
  <c r="CN287" i="8"/>
  <c r="CP287" i="8" s="1"/>
  <c r="CR287" i="8" s="1"/>
  <c r="CN288" i="8"/>
  <c r="CP288" i="8" s="1"/>
  <c r="CR288" i="8" s="1"/>
  <c r="CN289" i="8"/>
  <c r="CP289" i="8" s="1"/>
  <c r="CR289" i="8" s="1"/>
  <c r="CN290" i="8"/>
  <c r="CP290" i="8" s="1"/>
  <c r="CR290" i="8" s="1"/>
  <c r="CN291" i="8"/>
  <c r="CP291" i="8" s="1"/>
  <c r="CR291" i="8" s="1"/>
  <c r="CN292" i="8"/>
  <c r="CP292" i="8" s="1"/>
  <c r="CR292" i="8" s="1"/>
  <c r="CN293" i="8"/>
  <c r="CP293" i="8" s="1"/>
  <c r="CR293" i="8" s="1"/>
  <c r="CN294" i="8"/>
  <c r="CP294" i="8" s="1"/>
  <c r="CR294" i="8" s="1"/>
  <c r="CN295" i="8"/>
  <c r="CP295" i="8" s="1"/>
  <c r="CR295" i="8" s="1"/>
  <c r="CN296" i="8"/>
  <c r="CP296" i="8" s="1"/>
  <c r="CR296" i="8" s="1"/>
  <c r="CN297" i="8"/>
  <c r="CP297" i="8" s="1"/>
  <c r="CR297" i="8" s="1"/>
  <c r="CN298" i="8"/>
  <c r="CP298" i="8" s="1"/>
  <c r="CR298" i="8" s="1"/>
  <c r="CN299" i="8"/>
  <c r="CP299" i="8" s="1"/>
  <c r="CR299" i="8" s="1"/>
  <c r="CN300" i="8"/>
  <c r="CP300" i="8" s="1"/>
  <c r="CR300" i="8" s="1"/>
  <c r="CN301" i="8"/>
  <c r="CP301" i="8" s="1"/>
  <c r="CR301" i="8" s="1"/>
  <c r="CN302" i="8"/>
  <c r="CP302" i="8" s="1"/>
  <c r="CR302" i="8" s="1"/>
  <c r="CN303" i="8"/>
  <c r="CP303" i="8" s="1"/>
  <c r="CR303" i="8" s="1"/>
  <c r="CN304" i="8"/>
  <c r="CP304" i="8" s="1"/>
  <c r="CR304" i="8" s="1"/>
  <c r="CN305" i="8"/>
  <c r="CP305" i="8" s="1"/>
  <c r="CR305" i="8" s="1"/>
  <c r="CN306" i="8"/>
  <c r="CP306" i="8" s="1"/>
  <c r="CR306" i="8" s="1"/>
  <c r="CN307" i="8"/>
  <c r="CP307" i="8" s="1"/>
  <c r="CR307" i="8" s="1"/>
  <c r="CN308" i="8"/>
  <c r="CP308" i="8" s="1"/>
  <c r="CR308" i="8" s="1"/>
  <c r="CN309" i="8"/>
  <c r="CP309" i="8" s="1"/>
  <c r="CR309" i="8" s="1"/>
  <c r="CN310" i="8"/>
  <c r="CP310" i="8" s="1"/>
  <c r="CR310" i="8" s="1"/>
  <c r="CN311" i="8"/>
  <c r="CP311" i="8" s="1"/>
  <c r="CR311" i="8" s="1"/>
  <c r="CN312" i="8"/>
  <c r="CP312" i="8" s="1"/>
  <c r="CR312" i="8" s="1"/>
  <c r="CN313" i="8"/>
  <c r="CP313" i="8" s="1"/>
  <c r="CR313" i="8" s="1"/>
  <c r="CN314" i="8"/>
  <c r="CP314" i="8" s="1"/>
  <c r="CR314" i="8" s="1"/>
  <c r="CN315" i="8"/>
  <c r="CP315" i="8" s="1"/>
  <c r="CR315" i="8" s="1"/>
  <c r="CN316" i="8"/>
  <c r="CP316" i="8" s="1"/>
  <c r="CR316" i="8" s="1"/>
  <c r="CN317" i="8"/>
  <c r="CP317" i="8" s="1"/>
  <c r="CR317" i="8" s="1"/>
  <c r="CN318" i="8"/>
  <c r="CP318" i="8" s="1"/>
  <c r="CR318" i="8" s="1"/>
  <c r="CN319" i="8"/>
  <c r="CP319" i="8" s="1"/>
  <c r="CR319" i="8" s="1"/>
  <c r="CN320" i="8"/>
  <c r="CP320" i="8" s="1"/>
  <c r="CR320" i="8" s="1"/>
  <c r="CN321" i="8"/>
  <c r="CP321" i="8" s="1"/>
  <c r="CR321" i="8" s="1"/>
  <c r="CN322" i="8"/>
  <c r="CP322" i="8" s="1"/>
  <c r="CR322" i="8" s="1"/>
  <c r="CN323" i="8"/>
  <c r="CP323" i="8" s="1"/>
  <c r="CR323" i="8" s="1"/>
  <c r="CN324" i="8"/>
  <c r="CP324" i="8" s="1"/>
  <c r="CR324" i="8" s="1"/>
  <c r="CN325" i="8"/>
  <c r="CP325" i="8" s="1"/>
  <c r="CR325" i="8" s="1"/>
  <c r="CN326" i="8"/>
  <c r="CP326" i="8" s="1"/>
  <c r="CR326" i="8" s="1"/>
  <c r="CN327" i="8"/>
  <c r="CP327" i="8" s="1"/>
  <c r="CR327" i="8" s="1"/>
  <c r="CN328" i="8"/>
  <c r="CP328" i="8" s="1"/>
  <c r="CR328" i="8" s="1"/>
  <c r="CN329" i="8"/>
  <c r="CP329" i="8" s="1"/>
  <c r="CR329" i="8" s="1"/>
  <c r="CN330" i="8"/>
  <c r="CP330" i="8" s="1"/>
  <c r="CR330" i="8" s="1"/>
  <c r="CN331" i="8"/>
  <c r="CP331" i="8" s="1"/>
  <c r="CR331" i="8" s="1"/>
  <c r="CN332" i="8"/>
  <c r="CP332" i="8" s="1"/>
  <c r="CR332" i="8" s="1"/>
  <c r="CN333" i="8"/>
  <c r="CP333" i="8" s="1"/>
  <c r="CR333" i="8" s="1"/>
  <c r="CN334" i="8"/>
  <c r="CP334" i="8" s="1"/>
  <c r="CR334" i="8" s="1"/>
  <c r="CN335" i="8"/>
  <c r="CP335" i="8" s="1"/>
  <c r="CR335" i="8" s="1"/>
  <c r="CN336" i="8"/>
  <c r="CP336" i="8" s="1"/>
  <c r="CR336" i="8" s="1"/>
  <c r="CN337" i="8"/>
  <c r="CP337" i="8" s="1"/>
  <c r="CR337" i="8" s="1"/>
  <c r="CN338" i="8"/>
  <c r="CP338" i="8" s="1"/>
  <c r="CR338" i="8" s="1"/>
  <c r="CN339" i="8"/>
  <c r="CP339" i="8" s="1"/>
  <c r="CR339" i="8" s="1"/>
  <c r="CN340" i="8"/>
  <c r="CP340" i="8" s="1"/>
  <c r="CR340" i="8" s="1"/>
  <c r="CN341" i="8"/>
  <c r="CP341" i="8" s="1"/>
  <c r="CR341" i="8" s="1"/>
  <c r="CN342" i="8"/>
  <c r="CP342" i="8" s="1"/>
  <c r="CR342" i="8" s="1"/>
  <c r="CN343" i="8"/>
  <c r="CP343" i="8" s="1"/>
  <c r="CR343" i="8" s="1"/>
  <c r="CN344" i="8"/>
  <c r="CP344" i="8" s="1"/>
  <c r="CR344" i="8" s="1"/>
  <c r="CN345" i="8"/>
  <c r="CP345" i="8" s="1"/>
  <c r="CR345" i="8" s="1"/>
  <c r="CN346" i="8"/>
  <c r="CP346" i="8" s="1"/>
  <c r="CR346" i="8" s="1"/>
  <c r="CN347" i="8"/>
  <c r="CP347" i="8" s="1"/>
  <c r="CR347" i="8" s="1"/>
  <c r="CN348" i="8"/>
  <c r="CP348" i="8" s="1"/>
  <c r="CR348" i="8" s="1"/>
  <c r="CN349" i="8"/>
  <c r="CP349" i="8" s="1"/>
  <c r="CR349" i="8" s="1"/>
  <c r="CN350" i="8"/>
  <c r="CP350" i="8" s="1"/>
  <c r="CR350" i="8" s="1"/>
  <c r="CN351" i="8"/>
  <c r="CP351" i="8" s="1"/>
  <c r="CR351" i="8" s="1"/>
  <c r="CN352" i="8"/>
  <c r="CP352" i="8" s="1"/>
  <c r="CR352" i="8" s="1"/>
  <c r="CN353" i="8"/>
  <c r="CP353" i="8" s="1"/>
  <c r="CR353" i="8" s="1"/>
  <c r="CN354" i="8"/>
  <c r="CP354" i="8" s="1"/>
  <c r="CR354" i="8" s="1"/>
  <c r="CN355" i="8"/>
  <c r="CP355" i="8" s="1"/>
  <c r="CR355" i="8" s="1"/>
  <c r="CN356" i="8"/>
  <c r="CP356" i="8" s="1"/>
  <c r="CR356" i="8" s="1"/>
  <c r="CN357" i="8"/>
  <c r="CP357" i="8" s="1"/>
  <c r="CR357" i="8" s="1"/>
  <c r="CN358" i="8"/>
  <c r="CP358" i="8" s="1"/>
  <c r="CR358" i="8" s="1"/>
  <c r="CN359" i="8"/>
  <c r="CP359" i="8" s="1"/>
  <c r="CR359" i="8" s="1"/>
  <c r="CN360" i="8"/>
  <c r="CP360" i="8" s="1"/>
  <c r="CR360" i="8" s="1"/>
  <c r="CN361" i="8"/>
  <c r="CP361" i="8" s="1"/>
  <c r="CR361" i="8" s="1"/>
  <c r="CN362" i="8"/>
  <c r="CP362" i="8" s="1"/>
  <c r="CR362" i="8" s="1"/>
  <c r="CN363" i="8"/>
  <c r="CP363" i="8" s="1"/>
  <c r="CR363" i="8" s="1"/>
  <c r="CN364" i="8"/>
  <c r="CP364" i="8" s="1"/>
  <c r="CR364" i="8" s="1"/>
  <c r="CN365" i="8"/>
  <c r="CP365" i="8" s="1"/>
  <c r="CR365" i="8" s="1"/>
  <c r="CN366" i="8"/>
  <c r="CP366" i="8" s="1"/>
  <c r="CR366" i="8" s="1"/>
  <c r="CN367" i="8"/>
  <c r="CP367" i="8" s="1"/>
  <c r="CR367" i="8" s="1"/>
  <c r="CN368" i="8"/>
  <c r="CP368" i="8" s="1"/>
  <c r="CR368" i="8" s="1"/>
  <c r="CN369" i="8"/>
  <c r="CP369" i="8" s="1"/>
  <c r="CR369" i="8" s="1"/>
  <c r="CN370" i="8"/>
  <c r="CP370" i="8" s="1"/>
  <c r="CR370" i="8" s="1"/>
  <c r="CN371" i="8"/>
  <c r="CP371" i="8" s="1"/>
  <c r="CR371" i="8" s="1"/>
  <c r="CN372" i="8"/>
  <c r="CP372" i="8" s="1"/>
  <c r="CR372" i="8" s="1"/>
  <c r="CN373" i="8"/>
  <c r="CP373" i="8" s="1"/>
  <c r="CR373" i="8" s="1"/>
  <c r="CN374" i="8"/>
  <c r="CP374" i="8" s="1"/>
  <c r="CR374" i="8" s="1"/>
  <c r="CN375" i="8"/>
  <c r="CP375" i="8" s="1"/>
  <c r="CR375" i="8" s="1"/>
  <c r="CN376" i="8"/>
  <c r="CP376" i="8" s="1"/>
  <c r="CR376" i="8" s="1"/>
  <c r="CN377" i="8"/>
  <c r="CP377" i="8" s="1"/>
  <c r="CR377" i="8" s="1"/>
  <c r="CN378" i="8"/>
  <c r="CP378" i="8" s="1"/>
  <c r="CR378" i="8" s="1"/>
  <c r="CN379" i="8"/>
  <c r="CP379" i="8" s="1"/>
  <c r="CR379" i="8" s="1"/>
  <c r="CN380" i="8"/>
  <c r="CP380" i="8" s="1"/>
  <c r="CR380" i="8" s="1"/>
  <c r="CN381" i="8"/>
  <c r="CP381" i="8" s="1"/>
  <c r="CR381" i="8" s="1"/>
  <c r="CN382" i="8"/>
  <c r="CP382" i="8" s="1"/>
  <c r="CR382" i="8" s="1"/>
  <c r="CN383" i="8"/>
  <c r="CP383" i="8" s="1"/>
  <c r="CR383" i="8" s="1"/>
  <c r="CN384" i="8"/>
  <c r="CP384" i="8" s="1"/>
  <c r="CR384" i="8" s="1"/>
  <c r="CN385" i="8"/>
  <c r="CP385" i="8" s="1"/>
  <c r="CR385" i="8" s="1"/>
  <c r="CN386" i="8"/>
  <c r="CP386" i="8" s="1"/>
  <c r="CR386" i="8" s="1"/>
  <c r="CN387" i="8"/>
  <c r="CP387" i="8" s="1"/>
  <c r="CR387" i="8" s="1"/>
  <c r="CN388" i="8"/>
  <c r="CP388" i="8" s="1"/>
  <c r="CR388" i="8" s="1"/>
  <c r="CN389" i="8"/>
  <c r="CP389" i="8" s="1"/>
  <c r="CR389" i="8" s="1"/>
  <c r="CN390" i="8"/>
  <c r="CP390" i="8" s="1"/>
  <c r="CR390" i="8" s="1"/>
  <c r="CN391" i="8"/>
  <c r="CP391" i="8" s="1"/>
  <c r="CR391" i="8" s="1"/>
  <c r="CN392" i="8"/>
  <c r="CP392" i="8" s="1"/>
  <c r="CR392" i="8" s="1"/>
  <c r="CN393" i="8"/>
  <c r="CP393" i="8" s="1"/>
  <c r="CR393" i="8" s="1"/>
  <c r="CN394" i="8"/>
  <c r="CP394" i="8" s="1"/>
  <c r="CR394" i="8" s="1"/>
  <c r="CN395" i="8"/>
  <c r="CP395" i="8" s="1"/>
  <c r="CR395" i="8" s="1"/>
  <c r="CN396" i="8"/>
  <c r="CP396" i="8" s="1"/>
  <c r="CR396" i="8" s="1"/>
  <c r="CN397" i="8"/>
  <c r="CP397" i="8" s="1"/>
  <c r="CR397" i="8" s="1"/>
  <c r="CN398" i="8"/>
  <c r="CP398" i="8" s="1"/>
  <c r="CR398" i="8" s="1"/>
  <c r="CN399" i="8"/>
  <c r="CP399" i="8" s="1"/>
  <c r="CR399" i="8" s="1"/>
  <c r="CN400" i="8"/>
  <c r="CP400" i="8" s="1"/>
  <c r="CR400" i="8" s="1"/>
  <c r="CN401" i="8"/>
  <c r="CP401" i="8" s="1"/>
  <c r="CR401" i="8" s="1"/>
  <c r="CN402" i="8"/>
  <c r="CP402" i="8" s="1"/>
  <c r="CR402" i="8" s="1"/>
  <c r="CN403" i="8"/>
  <c r="CP403" i="8" s="1"/>
  <c r="CR403" i="8" s="1"/>
  <c r="CN404" i="8"/>
  <c r="CP404" i="8" s="1"/>
  <c r="CR404" i="8" s="1"/>
  <c r="CN405" i="8"/>
  <c r="CP405" i="8" s="1"/>
  <c r="CR405" i="8" s="1"/>
  <c r="CN406" i="8"/>
  <c r="CP406" i="8" s="1"/>
  <c r="CR406" i="8" s="1"/>
  <c r="CN407" i="8"/>
  <c r="CP407" i="8" s="1"/>
  <c r="CR407" i="8" s="1"/>
  <c r="CN408" i="8"/>
  <c r="CP408" i="8" s="1"/>
  <c r="CR408" i="8" s="1"/>
  <c r="CN409" i="8"/>
  <c r="CP409" i="8" s="1"/>
  <c r="CR409" i="8" s="1"/>
  <c r="CN410" i="8"/>
  <c r="CP410" i="8" s="1"/>
  <c r="CR410" i="8" s="1"/>
  <c r="CN411" i="8"/>
  <c r="CP411" i="8" s="1"/>
  <c r="CR411" i="8" s="1"/>
  <c r="CN412" i="8"/>
  <c r="CP412" i="8" s="1"/>
  <c r="CR412" i="8" s="1"/>
  <c r="CN413" i="8"/>
  <c r="CP413" i="8" s="1"/>
  <c r="CR413" i="8" s="1"/>
  <c r="CN414" i="8"/>
  <c r="CP414" i="8" s="1"/>
  <c r="CR414" i="8" s="1"/>
  <c r="CN415" i="8"/>
  <c r="CP415" i="8" s="1"/>
  <c r="CR415" i="8" s="1"/>
  <c r="CN416" i="8"/>
  <c r="CP416" i="8" s="1"/>
  <c r="CR416" i="8" s="1"/>
  <c r="CN417" i="8"/>
  <c r="CP417" i="8" s="1"/>
  <c r="CR417" i="8" s="1"/>
  <c r="CN418" i="8"/>
  <c r="CP418" i="8" s="1"/>
  <c r="CR418" i="8" s="1"/>
  <c r="CN419" i="8"/>
  <c r="CP419" i="8" s="1"/>
  <c r="CR419" i="8" s="1"/>
  <c r="CN420" i="8"/>
  <c r="CP420" i="8" s="1"/>
  <c r="CR420" i="8" s="1"/>
  <c r="CN421" i="8"/>
  <c r="CP421" i="8" s="1"/>
  <c r="CR421" i="8" s="1"/>
  <c r="CN422" i="8"/>
  <c r="CP422" i="8" s="1"/>
  <c r="CR422" i="8" s="1"/>
  <c r="CN423" i="8"/>
  <c r="CP423" i="8" s="1"/>
  <c r="CR423" i="8" s="1"/>
  <c r="CN424" i="8"/>
  <c r="CP424" i="8" s="1"/>
  <c r="CR424" i="8" s="1"/>
  <c r="CN425" i="8"/>
  <c r="CP425" i="8" s="1"/>
  <c r="CR425" i="8" s="1"/>
  <c r="CN426" i="8"/>
  <c r="CP426" i="8" s="1"/>
  <c r="CR426" i="8" s="1"/>
  <c r="CN427" i="8"/>
  <c r="CP427" i="8" s="1"/>
  <c r="CR427" i="8" s="1"/>
  <c r="CN428" i="8"/>
  <c r="CP428" i="8" s="1"/>
  <c r="CR428" i="8" s="1"/>
  <c r="CN429" i="8"/>
  <c r="CP429" i="8" s="1"/>
  <c r="CR429" i="8" s="1"/>
  <c r="CN430" i="8"/>
  <c r="CP430" i="8" s="1"/>
  <c r="CR430" i="8" s="1"/>
  <c r="CN431" i="8"/>
  <c r="CP431" i="8" s="1"/>
  <c r="CR431" i="8" s="1"/>
  <c r="CN432" i="8"/>
  <c r="CP432" i="8" s="1"/>
  <c r="CR432" i="8" s="1"/>
  <c r="CN433" i="8"/>
  <c r="CP433" i="8" s="1"/>
  <c r="CR433" i="8" s="1"/>
  <c r="CN434" i="8"/>
  <c r="CP434" i="8" s="1"/>
  <c r="CR434" i="8" s="1"/>
  <c r="CN435" i="8"/>
  <c r="CP435" i="8" s="1"/>
  <c r="CR435" i="8" s="1"/>
  <c r="CN436" i="8"/>
  <c r="CP436" i="8" s="1"/>
  <c r="CR436" i="8" s="1"/>
  <c r="CN437" i="8"/>
  <c r="CP437" i="8" s="1"/>
  <c r="CR437" i="8" s="1"/>
  <c r="CN438" i="8"/>
  <c r="CP438" i="8" s="1"/>
  <c r="CR438" i="8" s="1"/>
  <c r="CN439" i="8"/>
  <c r="CP439" i="8" s="1"/>
  <c r="CR439" i="8" s="1"/>
  <c r="CN440" i="8"/>
  <c r="CP440" i="8" s="1"/>
  <c r="CR440" i="8" s="1"/>
  <c r="CN441" i="8"/>
  <c r="CP441" i="8" s="1"/>
  <c r="CR441" i="8" s="1"/>
  <c r="CN442" i="8"/>
  <c r="CP442" i="8" s="1"/>
  <c r="CR442" i="8" s="1"/>
  <c r="CN443" i="8"/>
  <c r="CP443" i="8" s="1"/>
  <c r="CR443" i="8" s="1"/>
  <c r="CN444" i="8"/>
  <c r="CP444" i="8" s="1"/>
  <c r="CR444" i="8" s="1"/>
  <c r="CN445" i="8"/>
  <c r="CP445" i="8" s="1"/>
  <c r="CR445" i="8" s="1"/>
  <c r="CN446" i="8"/>
  <c r="CP446" i="8" s="1"/>
  <c r="CR446" i="8" s="1"/>
  <c r="CN447" i="8"/>
  <c r="CP447" i="8" s="1"/>
  <c r="CR447" i="8" s="1"/>
  <c r="CN448" i="8"/>
  <c r="CP448" i="8" s="1"/>
  <c r="CR448" i="8" s="1"/>
  <c r="CN449" i="8"/>
  <c r="CP449" i="8" s="1"/>
  <c r="CR449" i="8" s="1"/>
  <c r="CN450" i="8"/>
  <c r="CP450" i="8" s="1"/>
  <c r="CR450" i="8" s="1"/>
  <c r="CN451" i="8"/>
  <c r="CP451" i="8" s="1"/>
  <c r="CR451" i="8" s="1"/>
  <c r="CN452" i="8"/>
  <c r="CP452" i="8" s="1"/>
  <c r="CR452" i="8" s="1"/>
  <c r="CN453" i="8"/>
  <c r="CP453" i="8" s="1"/>
  <c r="CR453" i="8" s="1"/>
  <c r="CN454" i="8"/>
  <c r="CP454" i="8" s="1"/>
  <c r="CR454" i="8" s="1"/>
  <c r="CN455" i="8"/>
  <c r="CP455" i="8" s="1"/>
  <c r="CR455" i="8" s="1"/>
  <c r="CN456" i="8"/>
  <c r="CP456" i="8" s="1"/>
  <c r="CR456" i="8" s="1"/>
  <c r="CN457" i="8"/>
  <c r="CP457" i="8" s="1"/>
  <c r="CR457" i="8" s="1"/>
  <c r="CN458" i="8"/>
  <c r="CP458" i="8" s="1"/>
  <c r="CR458" i="8" s="1"/>
  <c r="CN459" i="8"/>
  <c r="CP459" i="8" s="1"/>
  <c r="CR459" i="8" s="1"/>
  <c r="CN460" i="8"/>
  <c r="CP460" i="8" s="1"/>
  <c r="CR460" i="8" s="1"/>
  <c r="CN461" i="8"/>
  <c r="CP461" i="8" s="1"/>
  <c r="CR461" i="8" s="1"/>
  <c r="CN462" i="8"/>
  <c r="CP462" i="8" s="1"/>
  <c r="CR462" i="8" s="1"/>
  <c r="CN463" i="8"/>
  <c r="CP463" i="8" s="1"/>
  <c r="CR463" i="8" s="1"/>
  <c r="CN464" i="8"/>
  <c r="CP464" i="8" s="1"/>
  <c r="CR464" i="8" s="1"/>
  <c r="CN465" i="8"/>
  <c r="CP465" i="8" s="1"/>
  <c r="CR465" i="8" s="1"/>
  <c r="CN466" i="8"/>
  <c r="CP466" i="8" s="1"/>
  <c r="CR466" i="8" s="1"/>
  <c r="CN467" i="8"/>
  <c r="CP467" i="8" s="1"/>
  <c r="CR467" i="8" s="1"/>
  <c r="CN468" i="8"/>
  <c r="CP468" i="8" s="1"/>
  <c r="CR468" i="8" s="1"/>
  <c r="CN469" i="8"/>
  <c r="CP469" i="8" s="1"/>
  <c r="CR469" i="8" s="1"/>
  <c r="CN470" i="8"/>
  <c r="CP470" i="8" s="1"/>
  <c r="CR470" i="8" s="1"/>
  <c r="CN471" i="8"/>
  <c r="CP471" i="8" s="1"/>
  <c r="CR471" i="8" s="1"/>
  <c r="CN472" i="8"/>
  <c r="CP472" i="8" s="1"/>
  <c r="CR472" i="8" s="1"/>
  <c r="CN473" i="8"/>
  <c r="CP473" i="8" s="1"/>
  <c r="CR473" i="8" s="1"/>
  <c r="CN474" i="8"/>
  <c r="CP474" i="8" s="1"/>
  <c r="CR474" i="8" s="1"/>
  <c r="CN475" i="8"/>
  <c r="CP475" i="8" s="1"/>
  <c r="CR475" i="8" s="1"/>
  <c r="CN476" i="8"/>
  <c r="CP476" i="8" s="1"/>
  <c r="CR476" i="8" s="1"/>
  <c r="CN477" i="8"/>
  <c r="CP477" i="8" s="1"/>
  <c r="CR477" i="8" s="1"/>
  <c r="CN478" i="8"/>
  <c r="CP478" i="8" s="1"/>
  <c r="CR478" i="8" s="1"/>
  <c r="CN479" i="8"/>
  <c r="CP479" i="8" s="1"/>
  <c r="CR479" i="8" s="1"/>
  <c r="CN480" i="8"/>
  <c r="CP480" i="8" s="1"/>
  <c r="CR480" i="8" s="1"/>
  <c r="CN481" i="8"/>
  <c r="CP481" i="8" s="1"/>
  <c r="CR481" i="8" s="1"/>
  <c r="CN482" i="8"/>
  <c r="CP482" i="8" s="1"/>
  <c r="CR482" i="8" s="1"/>
  <c r="CN483" i="8"/>
  <c r="CP483" i="8" s="1"/>
  <c r="CR483" i="8" s="1"/>
  <c r="CN484" i="8"/>
  <c r="CP484" i="8" s="1"/>
  <c r="CR484" i="8" s="1"/>
  <c r="CN485" i="8"/>
  <c r="CP485" i="8" s="1"/>
  <c r="CR485" i="8" s="1"/>
  <c r="CN486" i="8"/>
  <c r="CP486" i="8" s="1"/>
  <c r="CR486" i="8" s="1"/>
  <c r="CN487" i="8"/>
  <c r="CP487" i="8" s="1"/>
  <c r="CR487" i="8" s="1"/>
  <c r="CN488" i="8"/>
  <c r="CP488" i="8" s="1"/>
  <c r="CR488" i="8" s="1"/>
  <c r="CN489" i="8"/>
  <c r="CP489" i="8" s="1"/>
  <c r="CR489" i="8" s="1"/>
  <c r="CN490" i="8"/>
  <c r="CP490" i="8" s="1"/>
  <c r="CR490" i="8" s="1"/>
  <c r="CN491" i="8"/>
  <c r="CP491" i="8" s="1"/>
  <c r="CR491" i="8" s="1"/>
  <c r="CN492" i="8"/>
  <c r="CP492" i="8" s="1"/>
  <c r="CR492" i="8" s="1"/>
  <c r="CN493" i="8"/>
  <c r="CP493" i="8" s="1"/>
  <c r="CR493" i="8" s="1"/>
  <c r="CN494" i="8"/>
  <c r="CP494" i="8" s="1"/>
  <c r="CR494" i="8" s="1"/>
  <c r="CN495" i="8"/>
  <c r="CP495" i="8" s="1"/>
  <c r="CR495" i="8" s="1"/>
  <c r="CN496" i="8"/>
  <c r="CP496" i="8" s="1"/>
  <c r="CR496" i="8" s="1"/>
  <c r="CN497" i="8"/>
  <c r="CP497" i="8" s="1"/>
  <c r="CR497" i="8" s="1"/>
  <c r="CN498" i="8"/>
  <c r="CP498" i="8" s="1"/>
  <c r="CR498" i="8" s="1"/>
  <c r="CN499" i="8"/>
  <c r="CP499" i="8" s="1"/>
  <c r="CR499" i="8" s="1"/>
  <c r="CN500" i="8"/>
  <c r="CP500" i="8" s="1"/>
  <c r="CR500" i="8" s="1"/>
  <c r="CN501" i="8"/>
  <c r="CP501" i="8" s="1"/>
  <c r="CR501" i="8" s="1"/>
  <c r="CN502" i="8"/>
  <c r="CP502" i="8" s="1"/>
  <c r="CR502" i="8" s="1"/>
  <c r="CN503" i="8"/>
  <c r="CP503" i="8" s="1"/>
  <c r="CR503" i="8" s="1"/>
  <c r="CN504" i="8"/>
  <c r="CP504" i="8" s="1"/>
  <c r="CR504" i="8" s="1"/>
  <c r="CN505" i="8"/>
  <c r="CP505" i="8" s="1"/>
  <c r="CR505" i="8" s="1"/>
  <c r="CN506" i="8"/>
  <c r="CP506" i="8" s="1"/>
  <c r="CR506" i="8" s="1"/>
  <c r="CN507" i="8"/>
  <c r="CP507" i="8" s="1"/>
  <c r="CR507" i="8" s="1"/>
  <c r="CN508" i="8"/>
  <c r="CP508" i="8" s="1"/>
  <c r="CR508" i="8" s="1"/>
  <c r="CN509" i="8"/>
  <c r="CP509" i="8" s="1"/>
  <c r="CR509" i="8" s="1"/>
  <c r="CN510" i="8"/>
  <c r="CP510" i="8" s="1"/>
  <c r="CR510" i="8" s="1"/>
  <c r="CN511" i="8"/>
  <c r="CP511" i="8" s="1"/>
  <c r="CR511" i="8" s="1"/>
  <c r="CN512" i="8"/>
  <c r="CP512" i="8" s="1"/>
  <c r="CR512" i="8" s="1"/>
  <c r="CN4" i="8"/>
  <c r="CP4" i="8" s="1"/>
  <c r="CR4" i="8" s="1"/>
  <c r="CM5" i="8"/>
  <c r="CO5" i="8" s="1"/>
  <c r="CM6" i="8"/>
  <c r="CO6" i="8" s="1"/>
  <c r="CM7" i="8"/>
  <c r="CO7" i="8" s="1"/>
  <c r="CM8" i="8"/>
  <c r="CO8" i="8" s="1"/>
  <c r="CM9" i="8"/>
  <c r="CO9" i="8" s="1"/>
  <c r="CM10" i="8"/>
  <c r="CO10" i="8" s="1"/>
  <c r="CM11" i="8"/>
  <c r="CO11" i="8" s="1"/>
  <c r="CM12" i="8"/>
  <c r="CO12" i="8" s="1"/>
  <c r="CM13" i="8"/>
  <c r="CO13" i="8" s="1"/>
  <c r="CQ13" i="8" s="1"/>
  <c r="CM14" i="8"/>
  <c r="CO14" i="8" s="1"/>
  <c r="CM15" i="8"/>
  <c r="CO15" i="8" s="1"/>
  <c r="CM16" i="8"/>
  <c r="CO16" i="8" s="1"/>
  <c r="CM17" i="8"/>
  <c r="CO17" i="8" s="1"/>
  <c r="CM18" i="8"/>
  <c r="CO18" i="8" s="1"/>
  <c r="CM19" i="8"/>
  <c r="CO19" i="8" s="1"/>
  <c r="CM20" i="8"/>
  <c r="CO20" i="8" s="1"/>
  <c r="CM21" i="8"/>
  <c r="CO21" i="8" s="1"/>
  <c r="CM22" i="8"/>
  <c r="CO22" i="8" s="1"/>
  <c r="CM23" i="8"/>
  <c r="CO23" i="8" s="1"/>
  <c r="CM24" i="8"/>
  <c r="CO24" i="8" s="1"/>
  <c r="CM25" i="8"/>
  <c r="CO25" i="8" s="1"/>
  <c r="CM26" i="8"/>
  <c r="CO26" i="8" s="1"/>
  <c r="CM27" i="8"/>
  <c r="CO27" i="8" s="1"/>
  <c r="CM28" i="8"/>
  <c r="CO28" i="8" s="1"/>
  <c r="CM29" i="8"/>
  <c r="CO29" i="8" s="1"/>
  <c r="CM30" i="8"/>
  <c r="CO30" i="8" s="1"/>
  <c r="CM31" i="8"/>
  <c r="CO31" i="8" s="1"/>
  <c r="CM32" i="8"/>
  <c r="CO32" i="8" s="1"/>
  <c r="CM33" i="8"/>
  <c r="CO33" i="8" s="1"/>
  <c r="CM34" i="8"/>
  <c r="CO34" i="8" s="1"/>
  <c r="CM35" i="8"/>
  <c r="CO35" i="8" s="1"/>
  <c r="CM36" i="8"/>
  <c r="CO36" i="8" s="1"/>
  <c r="CM37" i="8"/>
  <c r="CO37" i="8" s="1"/>
  <c r="CM38" i="8"/>
  <c r="CO38" i="8" s="1"/>
  <c r="CM39" i="8"/>
  <c r="CO39" i="8" s="1"/>
  <c r="CM40" i="8"/>
  <c r="CO40" i="8" s="1"/>
  <c r="CM41" i="8"/>
  <c r="CO41" i="8" s="1"/>
  <c r="CM42" i="8"/>
  <c r="CO42" i="8" s="1"/>
  <c r="CM43" i="8"/>
  <c r="CO43" i="8" s="1"/>
  <c r="CM44" i="8"/>
  <c r="CO44" i="8" s="1"/>
  <c r="CM45" i="8"/>
  <c r="CO45" i="8" s="1"/>
  <c r="CM46" i="8"/>
  <c r="CO46" i="8" s="1"/>
  <c r="CM47" i="8"/>
  <c r="CO47" i="8" s="1"/>
  <c r="CM48" i="8"/>
  <c r="CO48" i="8" s="1"/>
  <c r="CM49" i="8"/>
  <c r="CO49" i="8" s="1"/>
  <c r="CM50" i="8"/>
  <c r="CO50" i="8" s="1"/>
  <c r="CM51" i="8"/>
  <c r="CO51" i="8" s="1"/>
  <c r="CM52" i="8"/>
  <c r="CO52" i="8" s="1"/>
  <c r="CM53" i="8"/>
  <c r="CO53" i="8" s="1"/>
  <c r="CM54" i="8"/>
  <c r="CO54" i="8" s="1"/>
  <c r="CM55" i="8"/>
  <c r="CO55" i="8" s="1"/>
  <c r="CM56" i="8"/>
  <c r="CO56" i="8" s="1"/>
  <c r="CM57" i="8"/>
  <c r="CO57" i="8" s="1"/>
  <c r="CM58" i="8"/>
  <c r="CO58" i="8" s="1"/>
  <c r="CM59" i="8"/>
  <c r="CO59" i="8" s="1"/>
  <c r="CM60" i="8"/>
  <c r="CO60" i="8" s="1"/>
  <c r="CM61" i="8"/>
  <c r="CO61" i="8" s="1"/>
  <c r="CM62" i="8"/>
  <c r="CO62" i="8" s="1"/>
  <c r="CM63" i="8"/>
  <c r="CO63" i="8" s="1"/>
  <c r="CM64" i="8"/>
  <c r="CO64" i="8" s="1"/>
  <c r="CM65" i="8"/>
  <c r="CO65" i="8" s="1"/>
  <c r="CM66" i="8"/>
  <c r="CO66" i="8" s="1"/>
  <c r="CM67" i="8"/>
  <c r="CO67" i="8" s="1"/>
  <c r="CM68" i="8"/>
  <c r="CO68" i="8" s="1"/>
  <c r="CM69" i="8"/>
  <c r="CO69" i="8" s="1"/>
  <c r="CM70" i="8"/>
  <c r="CO70" i="8" s="1"/>
  <c r="CM71" i="8"/>
  <c r="CO71" i="8" s="1"/>
  <c r="CM72" i="8"/>
  <c r="CO72" i="8" s="1"/>
  <c r="CM73" i="8"/>
  <c r="CO73" i="8" s="1"/>
  <c r="CM74" i="8"/>
  <c r="CO74" i="8" s="1"/>
  <c r="CM75" i="8"/>
  <c r="CO75" i="8" s="1"/>
  <c r="CM76" i="8"/>
  <c r="CO76" i="8" s="1"/>
  <c r="CM77" i="8"/>
  <c r="CO77" i="8" s="1"/>
  <c r="CM78" i="8"/>
  <c r="CO78" i="8" s="1"/>
  <c r="CM79" i="8"/>
  <c r="CO79" i="8" s="1"/>
  <c r="CM80" i="8"/>
  <c r="CO80" i="8" s="1"/>
  <c r="CM81" i="8"/>
  <c r="CO81" i="8" s="1"/>
  <c r="CM82" i="8"/>
  <c r="CO82" i="8" s="1"/>
  <c r="CM83" i="8"/>
  <c r="CO83" i="8" s="1"/>
  <c r="CM84" i="8"/>
  <c r="CO84" i="8" s="1"/>
  <c r="CM85" i="8"/>
  <c r="CO85" i="8" s="1"/>
  <c r="CM86" i="8"/>
  <c r="CO86" i="8" s="1"/>
  <c r="CM87" i="8"/>
  <c r="CO87" i="8" s="1"/>
  <c r="CM88" i="8"/>
  <c r="CO88" i="8" s="1"/>
  <c r="CM89" i="8"/>
  <c r="CO89" i="8" s="1"/>
  <c r="CM90" i="8"/>
  <c r="CO90" i="8" s="1"/>
  <c r="CM91" i="8"/>
  <c r="CO91" i="8" s="1"/>
  <c r="CM92" i="8"/>
  <c r="CO92" i="8" s="1"/>
  <c r="CM93" i="8"/>
  <c r="CO93" i="8" s="1"/>
  <c r="CM94" i="8"/>
  <c r="CO94" i="8" s="1"/>
  <c r="CM95" i="8"/>
  <c r="CO95" i="8" s="1"/>
  <c r="CM96" i="8"/>
  <c r="CO96" i="8" s="1"/>
  <c r="CM97" i="8"/>
  <c r="CO97" i="8" s="1"/>
  <c r="CM98" i="8"/>
  <c r="CO98" i="8" s="1"/>
  <c r="CM99" i="8"/>
  <c r="CO99" i="8" s="1"/>
  <c r="CM100" i="8"/>
  <c r="CO100" i="8" s="1"/>
  <c r="CM101" i="8"/>
  <c r="CO101" i="8" s="1"/>
  <c r="CM102" i="8"/>
  <c r="CO102" i="8" s="1"/>
  <c r="CM103" i="8"/>
  <c r="CO103" i="8" s="1"/>
  <c r="CM104" i="8"/>
  <c r="CO104" i="8" s="1"/>
  <c r="CM105" i="8"/>
  <c r="CO105" i="8" s="1"/>
  <c r="CM106" i="8"/>
  <c r="CO106" i="8" s="1"/>
  <c r="CM107" i="8"/>
  <c r="CO107" i="8" s="1"/>
  <c r="CM108" i="8"/>
  <c r="CO108" i="8" s="1"/>
  <c r="CM109" i="8"/>
  <c r="CO109" i="8" s="1"/>
  <c r="CM110" i="8"/>
  <c r="CO110" i="8" s="1"/>
  <c r="CM111" i="8"/>
  <c r="CO111" i="8" s="1"/>
  <c r="CM112" i="8"/>
  <c r="CO112" i="8" s="1"/>
  <c r="CM113" i="8"/>
  <c r="CO113" i="8" s="1"/>
  <c r="CM114" i="8"/>
  <c r="CO114" i="8" s="1"/>
  <c r="CM115" i="8"/>
  <c r="CO115" i="8" s="1"/>
  <c r="CM116" i="8"/>
  <c r="CO116" i="8" s="1"/>
  <c r="CM117" i="8"/>
  <c r="CO117" i="8" s="1"/>
  <c r="CM118" i="8"/>
  <c r="CO118" i="8" s="1"/>
  <c r="CM119" i="8"/>
  <c r="CO119" i="8" s="1"/>
  <c r="CM120" i="8"/>
  <c r="CO120" i="8" s="1"/>
  <c r="CM121" i="8"/>
  <c r="CO121" i="8" s="1"/>
  <c r="CM122" i="8"/>
  <c r="CO122" i="8" s="1"/>
  <c r="CM123" i="8"/>
  <c r="CO123" i="8" s="1"/>
  <c r="CM124" i="8"/>
  <c r="CO124" i="8" s="1"/>
  <c r="CM125" i="8"/>
  <c r="CO125" i="8" s="1"/>
  <c r="CM126" i="8"/>
  <c r="CO126" i="8" s="1"/>
  <c r="CM127" i="8"/>
  <c r="CO127" i="8" s="1"/>
  <c r="CM128" i="8"/>
  <c r="CO128" i="8" s="1"/>
  <c r="CM129" i="8"/>
  <c r="CO129" i="8" s="1"/>
  <c r="CM130" i="8"/>
  <c r="CO130" i="8" s="1"/>
  <c r="CM131" i="8"/>
  <c r="CO131" i="8" s="1"/>
  <c r="CM132" i="8"/>
  <c r="CO132" i="8" s="1"/>
  <c r="CM133" i="8"/>
  <c r="CO133" i="8" s="1"/>
  <c r="CM134" i="8"/>
  <c r="CO134" i="8" s="1"/>
  <c r="CM135" i="8"/>
  <c r="CO135" i="8" s="1"/>
  <c r="CM136" i="8"/>
  <c r="CO136" i="8" s="1"/>
  <c r="CM137" i="8"/>
  <c r="CO137" i="8" s="1"/>
  <c r="CM138" i="8"/>
  <c r="CO138" i="8" s="1"/>
  <c r="CM139" i="8"/>
  <c r="CO139" i="8" s="1"/>
  <c r="CM140" i="8"/>
  <c r="CO140" i="8" s="1"/>
  <c r="CM141" i="8"/>
  <c r="CO141" i="8" s="1"/>
  <c r="CM142" i="8"/>
  <c r="CO142" i="8" s="1"/>
  <c r="CM143" i="8"/>
  <c r="CO143" i="8" s="1"/>
  <c r="CM144" i="8"/>
  <c r="CO144" i="8" s="1"/>
  <c r="CM145" i="8"/>
  <c r="CO145" i="8" s="1"/>
  <c r="CM146" i="8"/>
  <c r="CO146" i="8" s="1"/>
  <c r="CM147" i="8"/>
  <c r="CO147" i="8" s="1"/>
  <c r="CM148" i="8"/>
  <c r="CO148" i="8" s="1"/>
  <c r="CM149" i="8"/>
  <c r="CO149" i="8" s="1"/>
  <c r="CM150" i="8"/>
  <c r="CO150" i="8" s="1"/>
  <c r="CM151" i="8"/>
  <c r="CO151" i="8" s="1"/>
  <c r="CM152" i="8"/>
  <c r="CO152" i="8" s="1"/>
  <c r="CM153" i="8"/>
  <c r="CO153" i="8" s="1"/>
  <c r="CM154" i="8"/>
  <c r="CO154" i="8" s="1"/>
  <c r="CM155" i="8"/>
  <c r="CO155" i="8" s="1"/>
  <c r="CM156" i="8"/>
  <c r="CO156" i="8" s="1"/>
  <c r="CM157" i="8"/>
  <c r="CO157" i="8" s="1"/>
  <c r="CM158" i="8"/>
  <c r="CO158" i="8" s="1"/>
  <c r="CM159" i="8"/>
  <c r="CO159" i="8" s="1"/>
  <c r="CM160" i="8"/>
  <c r="CO160" i="8" s="1"/>
  <c r="CM161" i="8"/>
  <c r="CO161" i="8" s="1"/>
  <c r="CM162" i="8"/>
  <c r="CO162" i="8" s="1"/>
  <c r="CM163" i="8"/>
  <c r="CO163" i="8" s="1"/>
  <c r="CM164" i="8"/>
  <c r="CO164" i="8" s="1"/>
  <c r="CM165" i="8"/>
  <c r="CO165" i="8" s="1"/>
  <c r="CM166" i="8"/>
  <c r="CO166" i="8" s="1"/>
  <c r="CM167" i="8"/>
  <c r="CO167" i="8" s="1"/>
  <c r="CM168" i="8"/>
  <c r="CO168" i="8" s="1"/>
  <c r="CM169" i="8"/>
  <c r="CO169" i="8" s="1"/>
  <c r="CM170" i="8"/>
  <c r="CO170" i="8" s="1"/>
  <c r="CM171" i="8"/>
  <c r="CO171" i="8" s="1"/>
  <c r="CM172" i="8"/>
  <c r="CO172" i="8" s="1"/>
  <c r="CM173" i="8"/>
  <c r="CO173" i="8" s="1"/>
  <c r="CM174" i="8"/>
  <c r="CO174" i="8" s="1"/>
  <c r="CM175" i="8"/>
  <c r="CO175" i="8" s="1"/>
  <c r="CM176" i="8"/>
  <c r="CO176" i="8" s="1"/>
  <c r="CM177" i="8"/>
  <c r="CO177" i="8" s="1"/>
  <c r="CM178" i="8"/>
  <c r="CO178" i="8" s="1"/>
  <c r="CM179" i="8"/>
  <c r="CO179" i="8" s="1"/>
  <c r="CM180" i="8"/>
  <c r="CO180" i="8" s="1"/>
  <c r="CM181" i="8"/>
  <c r="CO181" i="8" s="1"/>
  <c r="CM182" i="8"/>
  <c r="CO182" i="8" s="1"/>
  <c r="CM183" i="8"/>
  <c r="CO183" i="8" s="1"/>
  <c r="CM184" i="8"/>
  <c r="CO184" i="8" s="1"/>
  <c r="CM185" i="8"/>
  <c r="CO185" i="8" s="1"/>
  <c r="CM186" i="8"/>
  <c r="CO186" i="8" s="1"/>
  <c r="CM187" i="8"/>
  <c r="CO187" i="8" s="1"/>
  <c r="CM188" i="8"/>
  <c r="CO188" i="8" s="1"/>
  <c r="CM189" i="8"/>
  <c r="CO189" i="8" s="1"/>
  <c r="CM190" i="8"/>
  <c r="CO190" i="8" s="1"/>
  <c r="CM191" i="8"/>
  <c r="CO191" i="8" s="1"/>
  <c r="CM192" i="8"/>
  <c r="CO192" i="8" s="1"/>
  <c r="CM193" i="8"/>
  <c r="CO193" i="8" s="1"/>
  <c r="CM194" i="8"/>
  <c r="CO194" i="8" s="1"/>
  <c r="CM195" i="8"/>
  <c r="CO195" i="8" s="1"/>
  <c r="CM196" i="8"/>
  <c r="CO196" i="8" s="1"/>
  <c r="CM197" i="8"/>
  <c r="CO197" i="8" s="1"/>
  <c r="CM198" i="8"/>
  <c r="CO198" i="8" s="1"/>
  <c r="CM199" i="8"/>
  <c r="CO199" i="8" s="1"/>
  <c r="CM200" i="8"/>
  <c r="CO200" i="8" s="1"/>
  <c r="CM201" i="8"/>
  <c r="CO201" i="8" s="1"/>
  <c r="CM202" i="8"/>
  <c r="CO202" i="8" s="1"/>
  <c r="CM203" i="8"/>
  <c r="CO203" i="8" s="1"/>
  <c r="CM204" i="8"/>
  <c r="CO204" i="8" s="1"/>
  <c r="CM205" i="8"/>
  <c r="CO205" i="8" s="1"/>
  <c r="CM206" i="8"/>
  <c r="CO206" i="8" s="1"/>
  <c r="CQ206" i="8" s="1"/>
  <c r="CM207" i="8"/>
  <c r="CO207" i="8" s="1"/>
  <c r="CM208" i="8"/>
  <c r="CO208" i="8" s="1"/>
  <c r="CM209" i="8"/>
  <c r="CO209" i="8" s="1"/>
  <c r="CM210" i="8"/>
  <c r="CO210" i="8" s="1"/>
  <c r="CM211" i="8"/>
  <c r="CO211" i="8" s="1"/>
  <c r="CM212" i="8"/>
  <c r="CO212" i="8" s="1"/>
  <c r="CM213" i="8"/>
  <c r="CO213" i="8" s="1"/>
  <c r="CM214" i="8"/>
  <c r="CO214" i="8" s="1"/>
  <c r="CM215" i="8"/>
  <c r="CO215" i="8" s="1"/>
  <c r="CM216" i="8"/>
  <c r="CO216" i="8" s="1"/>
  <c r="CM217" i="8"/>
  <c r="CO217" i="8" s="1"/>
  <c r="CM218" i="8"/>
  <c r="CO218" i="8" s="1"/>
  <c r="CM219" i="8"/>
  <c r="CO219" i="8" s="1"/>
  <c r="CM220" i="8"/>
  <c r="CO220" i="8" s="1"/>
  <c r="CM221" i="8"/>
  <c r="CO221" i="8" s="1"/>
  <c r="CM222" i="8"/>
  <c r="CO222" i="8" s="1"/>
  <c r="CM223" i="8"/>
  <c r="CO223" i="8" s="1"/>
  <c r="CM224" i="8"/>
  <c r="CO224" i="8" s="1"/>
  <c r="CM225" i="8"/>
  <c r="CO225" i="8" s="1"/>
  <c r="CM226" i="8"/>
  <c r="CO226" i="8" s="1"/>
  <c r="CM227" i="8"/>
  <c r="CO227" i="8" s="1"/>
  <c r="CM228" i="8"/>
  <c r="CO228" i="8" s="1"/>
  <c r="CM229" i="8"/>
  <c r="CO229" i="8" s="1"/>
  <c r="CM230" i="8"/>
  <c r="CO230" i="8" s="1"/>
  <c r="CM231" i="8"/>
  <c r="CO231" i="8" s="1"/>
  <c r="CM232" i="8"/>
  <c r="CO232" i="8" s="1"/>
  <c r="CM233" i="8"/>
  <c r="CO233" i="8" s="1"/>
  <c r="CM234" i="8"/>
  <c r="CO234" i="8" s="1"/>
  <c r="CM235" i="8"/>
  <c r="CO235" i="8" s="1"/>
  <c r="CM236" i="8"/>
  <c r="CO236" i="8" s="1"/>
  <c r="CM237" i="8"/>
  <c r="CO237" i="8" s="1"/>
  <c r="CM238" i="8"/>
  <c r="CO238" i="8" s="1"/>
  <c r="CM239" i="8"/>
  <c r="CO239" i="8" s="1"/>
  <c r="CM240" i="8"/>
  <c r="CO240" i="8" s="1"/>
  <c r="CM241" i="8"/>
  <c r="CO241" i="8" s="1"/>
  <c r="CM242" i="8"/>
  <c r="CO242" i="8" s="1"/>
  <c r="CM243" i="8"/>
  <c r="CO243" i="8" s="1"/>
  <c r="CM244" i="8"/>
  <c r="CO244" i="8" s="1"/>
  <c r="CM245" i="8"/>
  <c r="CO245" i="8" s="1"/>
  <c r="CM246" i="8"/>
  <c r="CO246" i="8" s="1"/>
  <c r="CM247" i="8"/>
  <c r="CO247" i="8" s="1"/>
  <c r="CM248" i="8"/>
  <c r="CO248" i="8" s="1"/>
  <c r="CM249" i="8"/>
  <c r="CO249" i="8" s="1"/>
  <c r="CM250" i="8"/>
  <c r="CO250" i="8" s="1"/>
  <c r="CM251" i="8"/>
  <c r="CO251" i="8" s="1"/>
  <c r="CM252" i="8"/>
  <c r="CO252" i="8" s="1"/>
  <c r="CM253" i="8"/>
  <c r="CO253" i="8" s="1"/>
  <c r="CM254" i="8"/>
  <c r="CO254" i="8" s="1"/>
  <c r="CM255" i="8"/>
  <c r="CO255" i="8" s="1"/>
  <c r="CM256" i="8"/>
  <c r="CO256" i="8" s="1"/>
  <c r="CM257" i="8"/>
  <c r="CO257" i="8" s="1"/>
  <c r="CM258" i="8"/>
  <c r="CO258" i="8" s="1"/>
  <c r="CM259" i="8"/>
  <c r="CO259" i="8" s="1"/>
  <c r="CM260" i="8"/>
  <c r="CO260" i="8" s="1"/>
  <c r="CM261" i="8"/>
  <c r="CO261" i="8" s="1"/>
  <c r="CM262" i="8"/>
  <c r="CO262" i="8" s="1"/>
  <c r="CM263" i="8"/>
  <c r="CO263" i="8" s="1"/>
  <c r="CM264" i="8"/>
  <c r="CO264" i="8" s="1"/>
  <c r="CM265" i="8"/>
  <c r="CO265" i="8" s="1"/>
  <c r="CM266" i="8"/>
  <c r="CO266" i="8" s="1"/>
  <c r="CM267" i="8"/>
  <c r="CO267" i="8" s="1"/>
  <c r="CM268" i="8"/>
  <c r="CO268" i="8" s="1"/>
  <c r="CM269" i="8"/>
  <c r="CO269" i="8" s="1"/>
  <c r="CM270" i="8"/>
  <c r="CO270" i="8" s="1"/>
  <c r="CM271" i="8"/>
  <c r="CO271" i="8" s="1"/>
  <c r="CM272" i="8"/>
  <c r="CO272" i="8" s="1"/>
  <c r="CM273" i="8"/>
  <c r="CO273" i="8" s="1"/>
  <c r="CM274" i="8"/>
  <c r="CO274" i="8" s="1"/>
  <c r="CM275" i="8"/>
  <c r="CO275" i="8" s="1"/>
  <c r="CM276" i="8"/>
  <c r="CO276" i="8" s="1"/>
  <c r="CM277" i="8"/>
  <c r="CO277" i="8" s="1"/>
  <c r="CM278" i="8"/>
  <c r="CO278" i="8" s="1"/>
  <c r="CM279" i="8"/>
  <c r="CO279" i="8" s="1"/>
  <c r="CM280" i="8"/>
  <c r="CO280" i="8" s="1"/>
  <c r="CM281" i="8"/>
  <c r="CO281" i="8" s="1"/>
  <c r="CM282" i="8"/>
  <c r="CO282" i="8" s="1"/>
  <c r="CM283" i="8"/>
  <c r="CO283" i="8" s="1"/>
  <c r="CM284" i="8"/>
  <c r="CO284" i="8" s="1"/>
  <c r="CM285" i="8"/>
  <c r="CO285" i="8" s="1"/>
  <c r="CM286" i="8"/>
  <c r="CO286" i="8" s="1"/>
  <c r="CM287" i="8"/>
  <c r="CO287" i="8" s="1"/>
  <c r="CM288" i="8"/>
  <c r="CO288" i="8" s="1"/>
  <c r="CM289" i="8"/>
  <c r="CO289" i="8" s="1"/>
  <c r="CM290" i="8"/>
  <c r="CO290" i="8" s="1"/>
  <c r="CM291" i="8"/>
  <c r="CO291" i="8" s="1"/>
  <c r="CM292" i="8"/>
  <c r="CO292" i="8" s="1"/>
  <c r="CM293" i="8"/>
  <c r="CO293" i="8" s="1"/>
  <c r="CM294" i="8"/>
  <c r="CO294" i="8" s="1"/>
  <c r="CM295" i="8"/>
  <c r="CO295" i="8" s="1"/>
  <c r="CM296" i="8"/>
  <c r="CO296" i="8" s="1"/>
  <c r="CM297" i="8"/>
  <c r="CO297" i="8" s="1"/>
  <c r="CM298" i="8"/>
  <c r="CO298" i="8" s="1"/>
  <c r="CM299" i="8"/>
  <c r="CO299" i="8" s="1"/>
  <c r="CM300" i="8"/>
  <c r="CO300" i="8" s="1"/>
  <c r="CM301" i="8"/>
  <c r="CO301" i="8" s="1"/>
  <c r="CM302" i="8"/>
  <c r="CO302" i="8" s="1"/>
  <c r="CM303" i="8"/>
  <c r="CO303" i="8" s="1"/>
  <c r="CM304" i="8"/>
  <c r="CO304" i="8" s="1"/>
  <c r="CM305" i="8"/>
  <c r="CO305" i="8" s="1"/>
  <c r="CM306" i="8"/>
  <c r="CO306" i="8" s="1"/>
  <c r="CM307" i="8"/>
  <c r="CO307" i="8" s="1"/>
  <c r="CM308" i="8"/>
  <c r="CO308" i="8" s="1"/>
  <c r="CM309" i="8"/>
  <c r="CO309" i="8" s="1"/>
  <c r="CM310" i="8"/>
  <c r="CO310" i="8" s="1"/>
  <c r="CM311" i="8"/>
  <c r="CO311" i="8" s="1"/>
  <c r="CM312" i="8"/>
  <c r="CO312" i="8" s="1"/>
  <c r="CM313" i="8"/>
  <c r="CO313" i="8" s="1"/>
  <c r="CM314" i="8"/>
  <c r="CO314" i="8" s="1"/>
  <c r="CM315" i="8"/>
  <c r="CO315" i="8" s="1"/>
  <c r="CM316" i="8"/>
  <c r="CO316" i="8" s="1"/>
  <c r="CM317" i="8"/>
  <c r="CO317" i="8" s="1"/>
  <c r="CM318" i="8"/>
  <c r="CO318" i="8" s="1"/>
  <c r="CM319" i="8"/>
  <c r="CO319" i="8" s="1"/>
  <c r="CM320" i="8"/>
  <c r="CO320" i="8" s="1"/>
  <c r="CM321" i="8"/>
  <c r="CO321" i="8" s="1"/>
  <c r="CM322" i="8"/>
  <c r="CO322" i="8" s="1"/>
  <c r="CM323" i="8"/>
  <c r="CO323" i="8" s="1"/>
  <c r="CM324" i="8"/>
  <c r="CO324" i="8" s="1"/>
  <c r="CM325" i="8"/>
  <c r="CO325" i="8" s="1"/>
  <c r="CM326" i="8"/>
  <c r="CO326" i="8" s="1"/>
  <c r="CM327" i="8"/>
  <c r="CO327" i="8" s="1"/>
  <c r="CM328" i="8"/>
  <c r="CO328" i="8" s="1"/>
  <c r="CM329" i="8"/>
  <c r="CO329" i="8" s="1"/>
  <c r="CM330" i="8"/>
  <c r="CO330" i="8" s="1"/>
  <c r="CM331" i="8"/>
  <c r="CO331" i="8" s="1"/>
  <c r="CM332" i="8"/>
  <c r="CO332" i="8" s="1"/>
  <c r="CM333" i="8"/>
  <c r="CO333" i="8" s="1"/>
  <c r="CM334" i="8"/>
  <c r="CO334" i="8" s="1"/>
  <c r="CM335" i="8"/>
  <c r="CO335" i="8" s="1"/>
  <c r="CM336" i="8"/>
  <c r="CO336" i="8" s="1"/>
  <c r="CM337" i="8"/>
  <c r="CO337" i="8" s="1"/>
  <c r="CM338" i="8"/>
  <c r="CO338" i="8" s="1"/>
  <c r="CM339" i="8"/>
  <c r="CO339" i="8" s="1"/>
  <c r="CM340" i="8"/>
  <c r="CO340" i="8" s="1"/>
  <c r="CM341" i="8"/>
  <c r="CO341" i="8" s="1"/>
  <c r="CQ341" i="8" s="1"/>
  <c r="CM342" i="8"/>
  <c r="CO342" i="8" s="1"/>
  <c r="CM343" i="8"/>
  <c r="CO343" i="8" s="1"/>
  <c r="CM344" i="8"/>
  <c r="CO344" i="8" s="1"/>
  <c r="CM345" i="8"/>
  <c r="CO345" i="8" s="1"/>
  <c r="CM346" i="8"/>
  <c r="CO346" i="8" s="1"/>
  <c r="CM347" i="8"/>
  <c r="CO347" i="8" s="1"/>
  <c r="CM348" i="8"/>
  <c r="CO348" i="8" s="1"/>
  <c r="CM349" i="8"/>
  <c r="CO349" i="8" s="1"/>
  <c r="CM350" i="8"/>
  <c r="CO350" i="8" s="1"/>
  <c r="CM351" i="8"/>
  <c r="CO351" i="8" s="1"/>
  <c r="CM352" i="8"/>
  <c r="CO352" i="8" s="1"/>
  <c r="CM353" i="8"/>
  <c r="CO353" i="8" s="1"/>
  <c r="CM354" i="8"/>
  <c r="CO354" i="8" s="1"/>
  <c r="CM355" i="8"/>
  <c r="CO355" i="8" s="1"/>
  <c r="CM356" i="8"/>
  <c r="CO356" i="8" s="1"/>
  <c r="CM357" i="8"/>
  <c r="CO357" i="8" s="1"/>
  <c r="CM358" i="8"/>
  <c r="CO358" i="8" s="1"/>
  <c r="CM359" i="8"/>
  <c r="CO359" i="8" s="1"/>
  <c r="CM360" i="8"/>
  <c r="CO360" i="8" s="1"/>
  <c r="CM361" i="8"/>
  <c r="CO361" i="8" s="1"/>
  <c r="CM362" i="8"/>
  <c r="CO362" i="8" s="1"/>
  <c r="CM363" i="8"/>
  <c r="CO363" i="8" s="1"/>
  <c r="CM364" i="8"/>
  <c r="CO364" i="8" s="1"/>
  <c r="CM365" i="8"/>
  <c r="CO365" i="8" s="1"/>
  <c r="CM366" i="8"/>
  <c r="CO366" i="8" s="1"/>
  <c r="CM367" i="8"/>
  <c r="CO367" i="8" s="1"/>
  <c r="CM368" i="8"/>
  <c r="CO368" i="8" s="1"/>
  <c r="CM369" i="8"/>
  <c r="CO369" i="8" s="1"/>
  <c r="CM370" i="8"/>
  <c r="CO370" i="8" s="1"/>
  <c r="CM371" i="8"/>
  <c r="CO371" i="8" s="1"/>
  <c r="CM372" i="8"/>
  <c r="CO372" i="8" s="1"/>
  <c r="CM373" i="8"/>
  <c r="CO373" i="8" s="1"/>
  <c r="CM374" i="8"/>
  <c r="CO374" i="8" s="1"/>
  <c r="CM375" i="8"/>
  <c r="CO375" i="8" s="1"/>
  <c r="CM376" i="8"/>
  <c r="CO376" i="8" s="1"/>
  <c r="CM377" i="8"/>
  <c r="CO377" i="8" s="1"/>
  <c r="CM378" i="8"/>
  <c r="CO378" i="8" s="1"/>
  <c r="CM379" i="8"/>
  <c r="CO379" i="8" s="1"/>
  <c r="CM380" i="8"/>
  <c r="CO380" i="8" s="1"/>
  <c r="CM381" i="8"/>
  <c r="CO381" i="8" s="1"/>
  <c r="CM382" i="8"/>
  <c r="CO382" i="8" s="1"/>
  <c r="CM383" i="8"/>
  <c r="CO383" i="8" s="1"/>
  <c r="CM384" i="8"/>
  <c r="CO384" i="8" s="1"/>
  <c r="CM385" i="8"/>
  <c r="CO385" i="8" s="1"/>
  <c r="CM386" i="8"/>
  <c r="CO386" i="8" s="1"/>
  <c r="CM387" i="8"/>
  <c r="CO387" i="8" s="1"/>
  <c r="CM388" i="8"/>
  <c r="CO388" i="8" s="1"/>
  <c r="CM389" i="8"/>
  <c r="CO389" i="8" s="1"/>
  <c r="CQ389" i="8" s="1"/>
  <c r="CM390" i="8"/>
  <c r="CO390" i="8" s="1"/>
  <c r="CM391" i="8"/>
  <c r="CO391" i="8" s="1"/>
  <c r="CM392" i="8"/>
  <c r="CO392" i="8" s="1"/>
  <c r="CM393" i="8"/>
  <c r="CO393" i="8" s="1"/>
  <c r="CM394" i="8"/>
  <c r="CO394" i="8" s="1"/>
  <c r="CM395" i="8"/>
  <c r="CO395" i="8" s="1"/>
  <c r="CM396" i="8"/>
  <c r="CO396" i="8" s="1"/>
  <c r="CM397" i="8"/>
  <c r="CO397" i="8" s="1"/>
  <c r="CM398" i="8"/>
  <c r="CO398" i="8" s="1"/>
  <c r="CM399" i="8"/>
  <c r="CO399" i="8" s="1"/>
  <c r="CM400" i="8"/>
  <c r="CO400" i="8" s="1"/>
  <c r="CM401" i="8"/>
  <c r="CO401" i="8" s="1"/>
  <c r="CM402" i="8"/>
  <c r="CO402" i="8" s="1"/>
  <c r="CM403" i="8"/>
  <c r="CO403" i="8" s="1"/>
  <c r="CM404" i="8"/>
  <c r="CO404" i="8" s="1"/>
  <c r="CM405" i="8"/>
  <c r="CO405" i="8" s="1"/>
  <c r="CM406" i="8"/>
  <c r="CO406" i="8" s="1"/>
  <c r="CM407" i="8"/>
  <c r="CO407" i="8" s="1"/>
  <c r="CM408" i="8"/>
  <c r="CO408" i="8" s="1"/>
  <c r="CM409" i="8"/>
  <c r="CO409" i="8" s="1"/>
  <c r="CM410" i="8"/>
  <c r="CO410" i="8" s="1"/>
  <c r="CM411" i="8"/>
  <c r="CO411" i="8" s="1"/>
  <c r="CM412" i="8"/>
  <c r="CO412" i="8" s="1"/>
  <c r="CM413" i="8"/>
  <c r="CO413" i="8" s="1"/>
  <c r="CM414" i="8"/>
  <c r="CO414" i="8" s="1"/>
  <c r="CM415" i="8"/>
  <c r="CO415" i="8" s="1"/>
  <c r="CM416" i="8"/>
  <c r="CO416" i="8" s="1"/>
  <c r="CM417" i="8"/>
  <c r="CO417" i="8" s="1"/>
  <c r="CM418" i="8"/>
  <c r="CO418" i="8" s="1"/>
  <c r="CM419" i="8"/>
  <c r="CO419" i="8" s="1"/>
  <c r="CM420" i="8"/>
  <c r="CO420" i="8" s="1"/>
  <c r="CM421" i="8"/>
  <c r="CO421" i="8" s="1"/>
  <c r="CM422" i="8"/>
  <c r="CO422" i="8" s="1"/>
  <c r="CM423" i="8"/>
  <c r="CO423" i="8" s="1"/>
  <c r="CM424" i="8"/>
  <c r="CO424" i="8" s="1"/>
  <c r="CM425" i="8"/>
  <c r="CO425" i="8" s="1"/>
  <c r="CM426" i="8"/>
  <c r="CO426" i="8" s="1"/>
  <c r="CM427" i="8"/>
  <c r="CO427" i="8" s="1"/>
  <c r="CM428" i="8"/>
  <c r="CO428" i="8" s="1"/>
  <c r="CM429" i="8"/>
  <c r="CO429" i="8" s="1"/>
  <c r="CM430" i="8"/>
  <c r="CO430" i="8" s="1"/>
  <c r="CM431" i="8"/>
  <c r="CO431" i="8" s="1"/>
  <c r="CM432" i="8"/>
  <c r="CO432" i="8" s="1"/>
  <c r="CM433" i="8"/>
  <c r="CO433" i="8" s="1"/>
  <c r="CM434" i="8"/>
  <c r="CO434" i="8" s="1"/>
  <c r="CM435" i="8"/>
  <c r="CO435" i="8" s="1"/>
  <c r="CQ435" i="8" s="1"/>
  <c r="CM436" i="8"/>
  <c r="CO436" i="8" s="1"/>
  <c r="CM437" i="8"/>
  <c r="CO437" i="8" s="1"/>
  <c r="CM438" i="8"/>
  <c r="CO438" i="8" s="1"/>
  <c r="CM439" i="8"/>
  <c r="CO439" i="8" s="1"/>
  <c r="CM440" i="8"/>
  <c r="CO440" i="8" s="1"/>
  <c r="CM441" i="8"/>
  <c r="CO441" i="8" s="1"/>
  <c r="CM442" i="8"/>
  <c r="CO442" i="8" s="1"/>
  <c r="CM443" i="8"/>
  <c r="CO443" i="8" s="1"/>
  <c r="CM444" i="8"/>
  <c r="CO444" i="8" s="1"/>
  <c r="CM445" i="8"/>
  <c r="CO445" i="8" s="1"/>
  <c r="CM446" i="8"/>
  <c r="CO446" i="8" s="1"/>
  <c r="CM447" i="8"/>
  <c r="CO447" i="8" s="1"/>
  <c r="CM448" i="8"/>
  <c r="CO448" i="8" s="1"/>
  <c r="CM449" i="8"/>
  <c r="CO449" i="8" s="1"/>
  <c r="CQ449" i="8" s="1"/>
  <c r="CM450" i="8"/>
  <c r="CO450" i="8" s="1"/>
  <c r="CM451" i="8"/>
  <c r="CO451" i="8" s="1"/>
  <c r="CM452" i="8"/>
  <c r="CO452" i="8" s="1"/>
  <c r="CM453" i="8"/>
  <c r="CO453" i="8" s="1"/>
  <c r="CM454" i="8"/>
  <c r="CO454" i="8" s="1"/>
  <c r="CM455" i="8"/>
  <c r="CO455" i="8" s="1"/>
  <c r="CM456" i="8"/>
  <c r="CO456" i="8" s="1"/>
  <c r="CM457" i="8"/>
  <c r="CO457" i="8" s="1"/>
  <c r="CM458" i="8"/>
  <c r="CO458" i="8" s="1"/>
  <c r="CM459" i="8"/>
  <c r="CO459" i="8" s="1"/>
  <c r="CM460" i="8"/>
  <c r="CO460" i="8" s="1"/>
  <c r="CM461" i="8"/>
  <c r="CO461" i="8" s="1"/>
  <c r="CM462" i="8"/>
  <c r="CO462" i="8" s="1"/>
  <c r="CM463" i="8"/>
  <c r="CO463" i="8" s="1"/>
  <c r="CM464" i="8"/>
  <c r="CO464" i="8" s="1"/>
  <c r="CM465" i="8"/>
  <c r="CO465" i="8" s="1"/>
  <c r="CM466" i="8"/>
  <c r="CO466" i="8" s="1"/>
  <c r="CM467" i="8"/>
  <c r="CO467" i="8" s="1"/>
  <c r="CM468" i="8"/>
  <c r="CO468" i="8" s="1"/>
  <c r="CM469" i="8"/>
  <c r="CO469" i="8" s="1"/>
  <c r="CM470" i="8"/>
  <c r="CO470" i="8" s="1"/>
  <c r="CM471" i="8"/>
  <c r="CO471" i="8" s="1"/>
  <c r="CM472" i="8"/>
  <c r="CO472" i="8" s="1"/>
  <c r="CM473" i="8"/>
  <c r="CO473" i="8" s="1"/>
  <c r="CQ473" i="8" s="1"/>
  <c r="CM474" i="8"/>
  <c r="CO474" i="8" s="1"/>
  <c r="CM475" i="8"/>
  <c r="CO475" i="8" s="1"/>
  <c r="CM476" i="8"/>
  <c r="CO476" i="8" s="1"/>
  <c r="CM477" i="8"/>
  <c r="CO477" i="8" s="1"/>
  <c r="CM478" i="8"/>
  <c r="CO478" i="8" s="1"/>
  <c r="CM479" i="8"/>
  <c r="CO479" i="8" s="1"/>
  <c r="CM480" i="8"/>
  <c r="CO480" i="8" s="1"/>
  <c r="CM481" i="8"/>
  <c r="CO481" i="8" s="1"/>
  <c r="CM482" i="8"/>
  <c r="CO482" i="8" s="1"/>
  <c r="CM483" i="8"/>
  <c r="CO483" i="8" s="1"/>
  <c r="CM484" i="8"/>
  <c r="CO484" i="8" s="1"/>
  <c r="CM485" i="8"/>
  <c r="CO485" i="8" s="1"/>
  <c r="CM486" i="8"/>
  <c r="CO486" i="8" s="1"/>
  <c r="CM487" i="8"/>
  <c r="CO487" i="8" s="1"/>
  <c r="CM488" i="8"/>
  <c r="CO488" i="8" s="1"/>
  <c r="CM489" i="8"/>
  <c r="CO489" i="8" s="1"/>
  <c r="CM490" i="8"/>
  <c r="CO490" i="8" s="1"/>
  <c r="CM491" i="8"/>
  <c r="CO491" i="8" s="1"/>
  <c r="CM492" i="8"/>
  <c r="CO492" i="8" s="1"/>
  <c r="CM493" i="8"/>
  <c r="CO493" i="8" s="1"/>
  <c r="CM494" i="8"/>
  <c r="CO494" i="8" s="1"/>
  <c r="CM495" i="8"/>
  <c r="CO495" i="8" s="1"/>
  <c r="CM496" i="8"/>
  <c r="CO496" i="8" s="1"/>
  <c r="CM497" i="8"/>
  <c r="CO497" i="8" s="1"/>
  <c r="CM498" i="8"/>
  <c r="CO498" i="8" s="1"/>
  <c r="CM499" i="8"/>
  <c r="CO499" i="8" s="1"/>
  <c r="CM500" i="8"/>
  <c r="CO500" i="8" s="1"/>
  <c r="CM501" i="8"/>
  <c r="CO501" i="8" s="1"/>
  <c r="CM502" i="8"/>
  <c r="CO502" i="8" s="1"/>
  <c r="CM503" i="8"/>
  <c r="CO503" i="8" s="1"/>
  <c r="CM504" i="8"/>
  <c r="CO504" i="8" s="1"/>
  <c r="CM505" i="8"/>
  <c r="CO505" i="8" s="1"/>
  <c r="CM506" i="8"/>
  <c r="CO506" i="8" s="1"/>
  <c r="CM507" i="8"/>
  <c r="CO507" i="8" s="1"/>
  <c r="CM508" i="8"/>
  <c r="CO508" i="8" s="1"/>
  <c r="CM509" i="8"/>
  <c r="CO509" i="8" s="1"/>
  <c r="CM510" i="8"/>
  <c r="CO510" i="8" s="1"/>
  <c r="CM511" i="8"/>
  <c r="CO511" i="8" s="1"/>
  <c r="CM512" i="8"/>
  <c r="CO512" i="8" s="1"/>
  <c r="CM4" i="8"/>
  <c r="CO4" i="8" s="1"/>
  <c r="BP5" i="8"/>
  <c r="BR5" i="8" s="1"/>
  <c r="BT5" i="8" s="1"/>
  <c r="BP6" i="8"/>
  <c r="BR6" i="8" s="1"/>
  <c r="BT6" i="8" s="1"/>
  <c r="BP7" i="8"/>
  <c r="BR7" i="8" s="1"/>
  <c r="BT7" i="8" s="1"/>
  <c r="BP8" i="8"/>
  <c r="BR8" i="8" s="1"/>
  <c r="BT8" i="8" s="1"/>
  <c r="BP9" i="8"/>
  <c r="BR9" i="8" s="1"/>
  <c r="BT9" i="8" s="1"/>
  <c r="BP10" i="8"/>
  <c r="BR10" i="8" s="1"/>
  <c r="BT10" i="8" s="1"/>
  <c r="BP11" i="8"/>
  <c r="BR11" i="8" s="1"/>
  <c r="BT11" i="8" s="1"/>
  <c r="BP12" i="8"/>
  <c r="BR12" i="8" s="1"/>
  <c r="BT12" i="8" s="1"/>
  <c r="BP13" i="8"/>
  <c r="BR13" i="8" s="1"/>
  <c r="BT13" i="8" s="1"/>
  <c r="BP14" i="8"/>
  <c r="BR14" i="8" s="1"/>
  <c r="BT14" i="8" s="1"/>
  <c r="BP15" i="8"/>
  <c r="BR15" i="8" s="1"/>
  <c r="BT15" i="8" s="1"/>
  <c r="BP16" i="8"/>
  <c r="BR16" i="8" s="1"/>
  <c r="BT16" i="8" s="1"/>
  <c r="BP17" i="8"/>
  <c r="BR17" i="8" s="1"/>
  <c r="BT17" i="8" s="1"/>
  <c r="BP18" i="8"/>
  <c r="BR18" i="8" s="1"/>
  <c r="BT18" i="8" s="1"/>
  <c r="BP19" i="8"/>
  <c r="BR19" i="8" s="1"/>
  <c r="BT19" i="8" s="1"/>
  <c r="BP20" i="8"/>
  <c r="BR20" i="8" s="1"/>
  <c r="BT20" i="8" s="1"/>
  <c r="BP21" i="8"/>
  <c r="BR21" i="8" s="1"/>
  <c r="BT21" i="8" s="1"/>
  <c r="BP22" i="8"/>
  <c r="BR22" i="8" s="1"/>
  <c r="BT22" i="8" s="1"/>
  <c r="BP23" i="8"/>
  <c r="BR23" i="8" s="1"/>
  <c r="BT23" i="8" s="1"/>
  <c r="BP24" i="8"/>
  <c r="BR24" i="8" s="1"/>
  <c r="BT24" i="8" s="1"/>
  <c r="BP25" i="8"/>
  <c r="BR25" i="8" s="1"/>
  <c r="BT25" i="8" s="1"/>
  <c r="BP26" i="8"/>
  <c r="BR26" i="8" s="1"/>
  <c r="BT26" i="8" s="1"/>
  <c r="BP27" i="8"/>
  <c r="BR27" i="8" s="1"/>
  <c r="BT27" i="8" s="1"/>
  <c r="BP28" i="8"/>
  <c r="BR28" i="8" s="1"/>
  <c r="BT28" i="8" s="1"/>
  <c r="BP29" i="8"/>
  <c r="BR29" i="8" s="1"/>
  <c r="BT29" i="8" s="1"/>
  <c r="BP30" i="8"/>
  <c r="BR30" i="8" s="1"/>
  <c r="BT30" i="8" s="1"/>
  <c r="BP31" i="8"/>
  <c r="BR31" i="8" s="1"/>
  <c r="BT31" i="8" s="1"/>
  <c r="BP32" i="8"/>
  <c r="BR32" i="8" s="1"/>
  <c r="BT32" i="8" s="1"/>
  <c r="BP33" i="8"/>
  <c r="BR33" i="8" s="1"/>
  <c r="BT33" i="8" s="1"/>
  <c r="BP34" i="8"/>
  <c r="BR34" i="8" s="1"/>
  <c r="BT34" i="8" s="1"/>
  <c r="BP35" i="8"/>
  <c r="BR35" i="8" s="1"/>
  <c r="BT35" i="8" s="1"/>
  <c r="BP36" i="8"/>
  <c r="BR36" i="8" s="1"/>
  <c r="BT36" i="8" s="1"/>
  <c r="BP37" i="8"/>
  <c r="BR37" i="8" s="1"/>
  <c r="BT37" i="8" s="1"/>
  <c r="BP38" i="8"/>
  <c r="BR38" i="8" s="1"/>
  <c r="BT38" i="8" s="1"/>
  <c r="BP39" i="8"/>
  <c r="BR39" i="8" s="1"/>
  <c r="BT39" i="8" s="1"/>
  <c r="BP40" i="8"/>
  <c r="BR40" i="8" s="1"/>
  <c r="BT40" i="8" s="1"/>
  <c r="BP41" i="8"/>
  <c r="BR41" i="8" s="1"/>
  <c r="BT41" i="8" s="1"/>
  <c r="BP42" i="8"/>
  <c r="BR42" i="8" s="1"/>
  <c r="BT42" i="8" s="1"/>
  <c r="BP43" i="8"/>
  <c r="BR43" i="8" s="1"/>
  <c r="BT43" i="8" s="1"/>
  <c r="BP44" i="8"/>
  <c r="BR44" i="8" s="1"/>
  <c r="BT44" i="8" s="1"/>
  <c r="BP45" i="8"/>
  <c r="BR45" i="8" s="1"/>
  <c r="BT45" i="8" s="1"/>
  <c r="BP46" i="8"/>
  <c r="BR46" i="8" s="1"/>
  <c r="BT46" i="8" s="1"/>
  <c r="BP47" i="8"/>
  <c r="BR47" i="8" s="1"/>
  <c r="BT47" i="8" s="1"/>
  <c r="BP48" i="8"/>
  <c r="BR48" i="8" s="1"/>
  <c r="BT48" i="8" s="1"/>
  <c r="BP49" i="8"/>
  <c r="BR49" i="8" s="1"/>
  <c r="BT49" i="8" s="1"/>
  <c r="BP50" i="8"/>
  <c r="BR50" i="8" s="1"/>
  <c r="BT50" i="8" s="1"/>
  <c r="BP51" i="8"/>
  <c r="BR51" i="8" s="1"/>
  <c r="BT51" i="8" s="1"/>
  <c r="BP52" i="8"/>
  <c r="BR52" i="8" s="1"/>
  <c r="BT52" i="8" s="1"/>
  <c r="BP53" i="8"/>
  <c r="BR53" i="8" s="1"/>
  <c r="BT53" i="8" s="1"/>
  <c r="BP54" i="8"/>
  <c r="BR54" i="8" s="1"/>
  <c r="BT54" i="8" s="1"/>
  <c r="BP55" i="8"/>
  <c r="BR55" i="8" s="1"/>
  <c r="BT55" i="8" s="1"/>
  <c r="BP56" i="8"/>
  <c r="BR56" i="8" s="1"/>
  <c r="BT56" i="8" s="1"/>
  <c r="BP57" i="8"/>
  <c r="BR57" i="8" s="1"/>
  <c r="BT57" i="8" s="1"/>
  <c r="BP58" i="8"/>
  <c r="BR58" i="8" s="1"/>
  <c r="BT58" i="8" s="1"/>
  <c r="BP59" i="8"/>
  <c r="BR59" i="8" s="1"/>
  <c r="BT59" i="8" s="1"/>
  <c r="BP60" i="8"/>
  <c r="BR60" i="8" s="1"/>
  <c r="BT60" i="8" s="1"/>
  <c r="BP61" i="8"/>
  <c r="BR61" i="8" s="1"/>
  <c r="BT61" i="8" s="1"/>
  <c r="BP62" i="8"/>
  <c r="BR62" i="8" s="1"/>
  <c r="BT62" i="8" s="1"/>
  <c r="BP63" i="8"/>
  <c r="BR63" i="8" s="1"/>
  <c r="BT63" i="8" s="1"/>
  <c r="BP64" i="8"/>
  <c r="BR64" i="8" s="1"/>
  <c r="BT64" i="8" s="1"/>
  <c r="BP65" i="8"/>
  <c r="BR65" i="8" s="1"/>
  <c r="BT65" i="8" s="1"/>
  <c r="BP66" i="8"/>
  <c r="BR66" i="8" s="1"/>
  <c r="BT66" i="8" s="1"/>
  <c r="BP67" i="8"/>
  <c r="BR67" i="8" s="1"/>
  <c r="BT67" i="8" s="1"/>
  <c r="BP68" i="8"/>
  <c r="BR68" i="8" s="1"/>
  <c r="BT68" i="8" s="1"/>
  <c r="BP69" i="8"/>
  <c r="BR69" i="8" s="1"/>
  <c r="BT69" i="8" s="1"/>
  <c r="BP70" i="8"/>
  <c r="BR70" i="8" s="1"/>
  <c r="BT70" i="8" s="1"/>
  <c r="BP71" i="8"/>
  <c r="BR71" i="8" s="1"/>
  <c r="BT71" i="8" s="1"/>
  <c r="BP72" i="8"/>
  <c r="BR72" i="8" s="1"/>
  <c r="BT72" i="8" s="1"/>
  <c r="BP73" i="8"/>
  <c r="BR73" i="8" s="1"/>
  <c r="BT73" i="8" s="1"/>
  <c r="BP74" i="8"/>
  <c r="BR74" i="8" s="1"/>
  <c r="BT74" i="8" s="1"/>
  <c r="BP75" i="8"/>
  <c r="BR75" i="8" s="1"/>
  <c r="BT75" i="8" s="1"/>
  <c r="BP76" i="8"/>
  <c r="BR76" i="8" s="1"/>
  <c r="BT76" i="8" s="1"/>
  <c r="BP77" i="8"/>
  <c r="BR77" i="8" s="1"/>
  <c r="BT77" i="8" s="1"/>
  <c r="BP78" i="8"/>
  <c r="BR78" i="8" s="1"/>
  <c r="BT78" i="8" s="1"/>
  <c r="BP79" i="8"/>
  <c r="BR79" i="8" s="1"/>
  <c r="BT79" i="8" s="1"/>
  <c r="BP80" i="8"/>
  <c r="BR80" i="8" s="1"/>
  <c r="BT80" i="8" s="1"/>
  <c r="BP81" i="8"/>
  <c r="BR81" i="8" s="1"/>
  <c r="BT81" i="8" s="1"/>
  <c r="BP82" i="8"/>
  <c r="BR82" i="8" s="1"/>
  <c r="BT82" i="8" s="1"/>
  <c r="BP83" i="8"/>
  <c r="BR83" i="8" s="1"/>
  <c r="BT83" i="8" s="1"/>
  <c r="BP84" i="8"/>
  <c r="BR84" i="8" s="1"/>
  <c r="BT84" i="8" s="1"/>
  <c r="BP85" i="8"/>
  <c r="BR85" i="8" s="1"/>
  <c r="BT85" i="8" s="1"/>
  <c r="BP86" i="8"/>
  <c r="BR86" i="8" s="1"/>
  <c r="BT86" i="8" s="1"/>
  <c r="BP87" i="8"/>
  <c r="BR87" i="8" s="1"/>
  <c r="BT87" i="8" s="1"/>
  <c r="BP88" i="8"/>
  <c r="BR88" i="8" s="1"/>
  <c r="BT88" i="8" s="1"/>
  <c r="BP89" i="8"/>
  <c r="BR89" i="8" s="1"/>
  <c r="BT89" i="8" s="1"/>
  <c r="BP90" i="8"/>
  <c r="BR90" i="8" s="1"/>
  <c r="BT90" i="8" s="1"/>
  <c r="BP91" i="8"/>
  <c r="BR91" i="8" s="1"/>
  <c r="BT91" i="8" s="1"/>
  <c r="BP92" i="8"/>
  <c r="BR92" i="8" s="1"/>
  <c r="BT92" i="8" s="1"/>
  <c r="BP93" i="8"/>
  <c r="BR93" i="8" s="1"/>
  <c r="BT93" i="8" s="1"/>
  <c r="BP94" i="8"/>
  <c r="BR94" i="8" s="1"/>
  <c r="BT94" i="8" s="1"/>
  <c r="BP95" i="8"/>
  <c r="BR95" i="8" s="1"/>
  <c r="BT95" i="8" s="1"/>
  <c r="BP96" i="8"/>
  <c r="BR96" i="8" s="1"/>
  <c r="BT96" i="8" s="1"/>
  <c r="BP97" i="8"/>
  <c r="BR97" i="8" s="1"/>
  <c r="BT97" i="8" s="1"/>
  <c r="BP98" i="8"/>
  <c r="BR98" i="8" s="1"/>
  <c r="BT98" i="8" s="1"/>
  <c r="BP99" i="8"/>
  <c r="BR99" i="8" s="1"/>
  <c r="BT99" i="8" s="1"/>
  <c r="BP100" i="8"/>
  <c r="BR100" i="8" s="1"/>
  <c r="BT100" i="8" s="1"/>
  <c r="BP101" i="8"/>
  <c r="BR101" i="8" s="1"/>
  <c r="BT101" i="8" s="1"/>
  <c r="BP102" i="8"/>
  <c r="BR102" i="8" s="1"/>
  <c r="BT102" i="8" s="1"/>
  <c r="BP103" i="8"/>
  <c r="BR103" i="8" s="1"/>
  <c r="BT103" i="8" s="1"/>
  <c r="BP104" i="8"/>
  <c r="BR104" i="8" s="1"/>
  <c r="BT104" i="8" s="1"/>
  <c r="BP105" i="8"/>
  <c r="BR105" i="8" s="1"/>
  <c r="BT105" i="8" s="1"/>
  <c r="BP106" i="8"/>
  <c r="BR106" i="8" s="1"/>
  <c r="BT106" i="8" s="1"/>
  <c r="BP107" i="8"/>
  <c r="BR107" i="8" s="1"/>
  <c r="BT107" i="8" s="1"/>
  <c r="BP108" i="8"/>
  <c r="BR108" i="8" s="1"/>
  <c r="BT108" i="8" s="1"/>
  <c r="BP109" i="8"/>
  <c r="BR109" i="8" s="1"/>
  <c r="BT109" i="8" s="1"/>
  <c r="BP110" i="8"/>
  <c r="BR110" i="8" s="1"/>
  <c r="BT110" i="8" s="1"/>
  <c r="BP111" i="8"/>
  <c r="BR111" i="8" s="1"/>
  <c r="BT111" i="8" s="1"/>
  <c r="BP112" i="8"/>
  <c r="BR112" i="8" s="1"/>
  <c r="BT112" i="8" s="1"/>
  <c r="BP113" i="8"/>
  <c r="BR113" i="8" s="1"/>
  <c r="BT113" i="8" s="1"/>
  <c r="BP114" i="8"/>
  <c r="BR114" i="8" s="1"/>
  <c r="BT114" i="8" s="1"/>
  <c r="BP115" i="8"/>
  <c r="BR115" i="8" s="1"/>
  <c r="BT115" i="8" s="1"/>
  <c r="BP116" i="8"/>
  <c r="BR116" i="8" s="1"/>
  <c r="BT116" i="8" s="1"/>
  <c r="BP117" i="8"/>
  <c r="BR117" i="8" s="1"/>
  <c r="BT117" i="8" s="1"/>
  <c r="BP118" i="8"/>
  <c r="BR118" i="8" s="1"/>
  <c r="BT118" i="8" s="1"/>
  <c r="BP119" i="8"/>
  <c r="BR119" i="8" s="1"/>
  <c r="BT119" i="8" s="1"/>
  <c r="BP120" i="8"/>
  <c r="BR120" i="8" s="1"/>
  <c r="BT120" i="8" s="1"/>
  <c r="BP121" i="8"/>
  <c r="BR121" i="8" s="1"/>
  <c r="BT121" i="8" s="1"/>
  <c r="BP122" i="8"/>
  <c r="BR122" i="8" s="1"/>
  <c r="BT122" i="8" s="1"/>
  <c r="BP123" i="8"/>
  <c r="BR123" i="8" s="1"/>
  <c r="BT123" i="8" s="1"/>
  <c r="BP124" i="8"/>
  <c r="BR124" i="8" s="1"/>
  <c r="BT124" i="8" s="1"/>
  <c r="BP125" i="8"/>
  <c r="BR125" i="8" s="1"/>
  <c r="BT125" i="8" s="1"/>
  <c r="BP126" i="8"/>
  <c r="BR126" i="8" s="1"/>
  <c r="BT126" i="8" s="1"/>
  <c r="BP127" i="8"/>
  <c r="BR127" i="8" s="1"/>
  <c r="BT127" i="8" s="1"/>
  <c r="BP128" i="8"/>
  <c r="BR128" i="8" s="1"/>
  <c r="BT128" i="8" s="1"/>
  <c r="BP129" i="8"/>
  <c r="BR129" i="8" s="1"/>
  <c r="BT129" i="8" s="1"/>
  <c r="BP130" i="8"/>
  <c r="BR130" i="8" s="1"/>
  <c r="BT130" i="8" s="1"/>
  <c r="BP131" i="8"/>
  <c r="BR131" i="8" s="1"/>
  <c r="BT131" i="8" s="1"/>
  <c r="BP132" i="8"/>
  <c r="BR132" i="8" s="1"/>
  <c r="BT132" i="8" s="1"/>
  <c r="BP133" i="8"/>
  <c r="BR133" i="8" s="1"/>
  <c r="BT133" i="8" s="1"/>
  <c r="BP134" i="8"/>
  <c r="BR134" i="8" s="1"/>
  <c r="BT134" i="8" s="1"/>
  <c r="BP135" i="8"/>
  <c r="BR135" i="8" s="1"/>
  <c r="BT135" i="8" s="1"/>
  <c r="BP136" i="8"/>
  <c r="BR136" i="8" s="1"/>
  <c r="BT136" i="8" s="1"/>
  <c r="BP137" i="8"/>
  <c r="BR137" i="8" s="1"/>
  <c r="BT137" i="8" s="1"/>
  <c r="BP138" i="8"/>
  <c r="BR138" i="8" s="1"/>
  <c r="BT138" i="8" s="1"/>
  <c r="BP139" i="8"/>
  <c r="BR139" i="8" s="1"/>
  <c r="BT139" i="8" s="1"/>
  <c r="BP140" i="8"/>
  <c r="BR140" i="8" s="1"/>
  <c r="BT140" i="8" s="1"/>
  <c r="BP141" i="8"/>
  <c r="BR141" i="8" s="1"/>
  <c r="BT141" i="8" s="1"/>
  <c r="BP142" i="8"/>
  <c r="BR142" i="8" s="1"/>
  <c r="BT142" i="8" s="1"/>
  <c r="BP143" i="8"/>
  <c r="BR143" i="8" s="1"/>
  <c r="BT143" i="8" s="1"/>
  <c r="BP144" i="8"/>
  <c r="BR144" i="8" s="1"/>
  <c r="BT144" i="8" s="1"/>
  <c r="BP145" i="8"/>
  <c r="BR145" i="8" s="1"/>
  <c r="BT145" i="8" s="1"/>
  <c r="BP146" i="8"/>
  <c r="BR146" i="8" s="1"/>
  <c r="BT146" i="8" s="1"/>
  <c r="BP147" i="8"/>
  <c r="BR147" i="8" s="1"/>
  <c r="BT147" i="8" s="1"/>
  <c r="BP148" i="8"/>
  <c r="BR148" i="8" s="1"/>
  <c r="BT148" i="8" s="1"/>
  <c r="BP149" i="8"/>
  <c r="BR149" i="8" s="1"/>
  <c r="BT149" i="8" s="1"/>
  <c r="BP150" i="8"/>
  <c r="BR150" i="8" s="1"/>
  <c r="BT150" i="8" s="1"/>
  <c r="BP151" i="8"/>
  <c r="BR151" i="8" s="1"/>
  <c r="BT151" i="8" s="1"/>
  <c r="BP152" i="8"/>
  <c r="BR152" i="8" s="1"/>
  <c r="BT152" i="8" s="1"/>
  <c r="BP153" i="8"/>
  <c r="BR153" i="8" s="1"/>
  <c r="BT153" i="8" s="1"/>
  <c r="BP154" i="8"/>
  <c r="BR154" i="8" s="1"/>
  <c r="BT154" i="8" s="1"/>
  <c r="BP155" i="8"/>
  <c r="BR155" i="8" s="1"/>
  <c r="BT155" i="8" s="1"/>
  <c r="BP156" i="8"/>
  <c r="BR156" i="8" s="1"/>
  <c r="BT156" i="8" s="1"/>
  <c r="BP157" i="8"/>
  <c r="BR157" i="8" s="1"/>
  <c r="BT157" i="8" s="1"/>
  <c r="BP158" i="8"/>
  <c r="BR158" i="8" s="1"/>
  <c r="BT158" i="8" s="1"/>
  <c r="BP159" i="8"/>
  <c r="BR159" i="8" s="1"/>
  <c r="BT159" i="8" s="1"/>
  <c r="BP160" i="8"/>
  <c r="BR160" i="8" s="1"/>
  <c r="BT160" i="8" s="1"/>
  <c r="BP161" i="8"/>
  <c r="BR161" i="8" s="1"/>
  <c r="BT161" i="8" s="1"/>
  <c r="BP162" i="8"/>
  <c r="BR162" i="8" s="1"/>
  <c r="BT162" i="8" s="1"/>
  <c r="BP163" i="8"/>
  <c r="BR163" i="8" s="1"/>
  <c r="BT163" i="8" s="1"/>
  <c r="BP164" i="8"/>
  <c r="BR164" i="8" s="1"/>
  <c r="BT164" i="8" s="1"/>
  <c r="BP165" i="8"/>
  <c r="BR165" i="8" s="1"/>
  <c r="BT165" i="8" s="1"/>
  <c r="BP166" i="8"/>
  <c r="BR166" i="8" s="1"/>
  <c r="BT166" i="8" s="1"/>
  <c r="BP167" i="8"/>
  <c r="BR167" i="8" s="1"/>
  <c r="BT167" i="8" s="1"/>
  <c r="BP168" i="8"/>
  <c r="BR168" i="8" s="1"/>
  <c r="BT168" i="8" s="1"/>
  <c r="BP169" i="8"/>
  <c r="BR169" i="8" s="1"/>
  <c r="BT169" i="8" s="1"/>
  <c r="BP170" i="8"/>
  <c r="BR170" i="8" s="1"/>
  <c r="BT170" i="8" s="1"/>
  <c r="BP171" i="8"/>
  <c r="BR171" i="8" s="1"/>
  <c r="BT171" i="8" s="1"/>
  <c r="BP172" i="8"/>
  <c r="BR172" i="8" s="1"/>
  <c r="BT172" i="8" s="1"/>
  <c r="BP173" i="8"/>
  <c r="BR173" i="8" s="1"/>
  <c r="BT173" i="8" s="1"/>
  <c r="BP174" i="8"/>
  <c r="BR174" i="8" s="1"/>
  <c r="BT174" i="8" s="1"/>
  <c r="BP175" i="8"/>
  <c r="BR175" i="8" s="1"/>
  <c r="BT175" i="8" s="1"/>
  <c r="BP176" i="8"/>
  <c r="BR176" i="8" s="1"/>
  <c r="BT176" i="8" s="1"/>
  <c r="BP177" i="8"/>
  <c r="BR177" i="8" s="1"/>
  <c r="BT177" i="8" s="1"/>
  <c r="BP178" i="8"/>
  <c r="BR178" i="8" s="1"/>
  <c r="BT178" i="8" s="1"/>
  <c r="BP179" i="8"/>
  <c r="BR179" i="8" s="1"/>
  <c r="BT179" i="8" s="1"/>
  <c r="BP180" i="8"/>
  <c r="BR180" i="8" s="1"/>
  <c r="BT180" i="8" s="1"/>
  <c r="BP181" i="8"/>
  <c r="BR181" i="8" s="1"/>
  <c r="BT181" i="8" s="1"/>
  <c r="BP182" i="8"/>
  <c r="BR182" i="8" s="1"/>
  <c r="BT182" i="8" s="1"/>
  <c r="BP183" i="8"/>
  <c r="BR183" i="8" s="1"/>
  <c r="BT183" i="8" s="1"/>
  <c r="BP184" i="8"/>
  <c r="BR184" i="8" s="1"/>
  <c r="BT184" i="8" s="1"/>
  <c r="BP185" i="8"/>
  <c r="BR185" i="8" s="1"/>
  <c r="BT185" i="8" s="1"/>
  <c r="BP186" i="8"/>
  <c r="BR186" i="8" s="1"/>
  <c r="BT186" i="8" s="1"/>
  <c r="BP187" i="8"/>
  <c r="BR187" i="8" s="1"/>
  <c r="BT187" i="8" s="1"/>
  <c r="BP188" i="8"/>
  <c r="BR188" i="8" s="1"/>
  <c r="BT188" i="8" s="1"/>
  <c r="BP189" i="8"/>
  <c r="BR189" i="8" s="1"/>
  <c r="BT189" i="8" s="1"/>
  <c r="BP190" i="8"/>
  <c r="BR190" i="8" s="1"/>
  <c r="BT190" i="8" s="1"/>
  <c r="BP191" i="8"/>
  <c r="BR191" i="8" s="1"/>
  <c r="BT191" i="8" s="1"/>
  <c r="BP192" i="8"/>
  <c r="BR192" i="8" s="1"/>
  <c r="BT192" i="8" s="1"/>
  <c r="BP193" i="8"/>
  <c r="BR193" i="8" s="1"/>
  <c r="BT193" i="8" s="1"/>
  <c r="BP194" i="8"/>
  <c r="BR194" i="8" s="1"/>
  <c r="BT194" i="8" s="1"/>
  <c r="BP195" i="8"/>
  <c r="BR195" i="8" s="1"/>
  <c r="BT195" i="8" s="1"/>
  <c r="BP196" i="8"/>
  <c r="BR196" i="8" s="1"/>
  <c r="BT196" i="8" s="1"/>
  <c r="BP197" i="8"/>
  <c r="BR197" i="8" s="1"/>
  <c r="BT197" i="8" s="1"/>
  <c r="BP198" i="8"/>
  <c r="BR198" i="8" s="1"/>
  <c r="BT198" i="8" s="1"/>
  <c r="BP199" i="8"/>
  <c r="BR199" i="8" s="1"/>
  <c r="BT199" i="8" s="1"/>
  <c r="BP200" i="8"/>
  <c r="BR200" i="8" s="1"/>
  <c r="BT200" i="8" s="1"/>
  <c r="BP201" i="8"/>
  <c r="BR201" i="8" s="1"/>
  <c r="BT201" i="8" s="1"/>
  <c r="BP202" i="8"/>
  <c r="BR202" i="8" s="1"/>
  <c r="BT202" i="8" s="1"/>
  <c r="BP203" i="8"/>
  <c r="BR203" i="8" s="1"/>
  <c r="BT203" i="8" s="1"/>
  <c r="BP204" i="8"/>
  <c r="BR204" i="8" s="1"/>
  <c r="BT204" i="8" s="1"/>
  <c r="BP205" i="8"/>
  <c r="BR205" i="8" s="1"/>
  <c r="BT205" i="8" s="1"/>
  <c r="BP206" i="8"/>
  <c r="BR206" i="8" s="1"/>
  <c r="BT206" i="8" s="1"/>
  <c r="BP207" i="8"/>
  <c r="BR207" i="8" s="1"/>
  <c r="BT207" i="8" s="1"/>
  <c r="BP208" i="8"/>
  <c r="BR208" i="8" s="1"/>
  <c r="BT208" i="8" s="1"/>
  <c r="BP209" i="8"/>
  <c r="BR209" i="8" s="1"/>
  <c r="BT209" i="8" s="1"/>
  <c r="BP210" i="8"/>
  <c r="BR210" i="8" s="1"/>
  <c r="BT210" i="8" s="1"/>
  <c r="BP211" i="8"/>
  <c r="BR211" i="8" s="1"/>
  <c r="BT211" i="8" s="1"/>
  <c r="BP212" i="8"/>
  <c r="BR212" i="8" s="1"/>
  <c r="BT212" i="8" s="1"/>
  <c r="BP213" i="8"/>
  <c r="BR213" i="8" s="1"/>
  <c r="BT213" i="8" s="1"/>
  <c r="BP214" i="8"/>
  <c r="BR214" i="8" s="1"/>
  <c r="BT214" i="8" s="1"/>
  <c r="BP215" i="8"/>
  <c r="BR215" i="8" s="1"/>
  <c r="BT215" i="8" s="1"/>
  <c r="BP216" i="8"/>
  <c r="BR216" i="8" s="1"/>
  <c r="BT216" i="8" s="1"/>
  <c r="BP217" i="8"/>
  <c r="BR217" i="8" s="1"/>
  <c r="BT217" i="8" s="1"/>
  <c r="BP218" i="8"/>
  <c r="BR218" i="8" s="1"/>
  <c r="BT218" i="8" s="1"/>
  <c r="BP219" i="8"/>
  <c r="BR219" i="8" s="1"/>
  <c r="BT219" i="8" s="1"/>
  <c r="BP220" i="8"/>
  <c r="BR220" i="8" s="1"/>
  <c r="BT220" i="8" s="1"/>
  <c r="BP221" i="8"/>
  <c r="BR221" i="8" s="1"/>
  <c r="BT221" i="8" s="1"/>
  <c r="BP222" i="8"/>
  <c r="BR222" i="8" s="1"/>
  <c r="BT222" i="8" s="1"/>
  <c r="BP223" i="8"/>
  <c r="BR223" i="8" s="1"/>
  <c r="BT223" i="8" s="1"/>
  <c r="BP224" i="8"/>
  <c r="BR224" i="8" s="1"/>
  <c r="BT224" i="8" s="1"/>
  <c r="BP225" i="8"/>
  <c r="BR225" i="8" s="1"/>
  <c r="BT225" i="8" s="1"/>
  <c r="BP226" i="8"/>
  <c r="BR226" i="8" s="1"/>
  <c r="BT226" i="8" s="1"/>
  <c r="BP227" i="8"/>
  <c r="BR227" i="8" s="1"/>
  <c r="BT227" i="8" s="1"/>
  <c r="BP228" i="8"/>
  <c r="BR228" i="8" s="1"/>
  <c r="BT228" i="8" s="1"/>
  <c r="BP229" i="8"/>
  <c r="BR229" i="8" s="1"/>
  <c r="BT229" i="8" s="1"/>
  <c r="BP230" i="8"/>
  <c r="BR230" i="8" s="1"/>
  <c r="BT230" i="8" s="1"/>
  <c r="BP231" i="8"/>
  <c r="BR231" i="8" s="1"/>
  <c r="BT231" i="8" s="1"/>
  <c r="BP232" i="8"/>
  <c r="BR232" i="8" s="1"/>
  <c r="BT232" i="8" s="1"/>
  <c r="BP233" i="8"/>
  <c r="BR233" i="8" s="1"/>
  <c r="BT233" i="8" s="1"/>
  <c r="BP234" i="8"/>
  <c r="BR234" i="8" s="1"/>
  <c r="BT234" i="8" s="1"/>
  <c r="BP235" i="8"/>
  <c r="BR235" i="8" s="1"/>
  <c r="BT235" i="8" s="1"/>
  <c r="BP236" i="8"/>
  <c r="BR236" i="8" s="1"/>
  <c r="BT236" i="8" s="1"/>
  <c r="BP237" i="8"/>
  <c r="BR237" i="8" s="1"/>
  <c r="BT237" i="8" s="1"/>
  <c r="BP238" i="8"/>
  <c r="BR238" i="8" s="1"/>
  <c r="BT238" i="8" s="1"/>
  <c r="BP239" i="8"/>
  <c r="BR239" i="8" s="1"/>
  <c r="BT239" i="8" s="1"/>
  <c r="BP240" i="8"/>
  <c r="BR240" i="8" s="1"/>
  <c r="BT240" i="8" s="1"/>
  <c r="BP241" i="8"/>
  <c r="BR241" i="8" s="1"/>
  <c r="BT241" i="8" s="1"/>
  <c r="BP242" i="8"/>
  <c r="BR242" i="8" s="1"/>
  <c r="BT242" i="8" s="1"/>
  <c r="BP243" i="8"/>
  <c r="BR243" i="8" s="1"/>
  <c r="BT243" i="8" s="1"/>
  <c r="BP244" i="8"/>
  <c r="BR244" i="8" s="1"/>
  <c r="BT244" i="8" s="1"/>
  <c r="BP245" i="8"/>
  <c r="BR245" i="8" s="1"/>
  <c r="BT245" i="8" s="1"/>
  <c r="BP246" i="8"/>
  <c r="BR246" i="8" s="1"/>
  <c r="BT246" i="8" s="1"/>
  <c r="BP247" i="8"/>
  <c r="BR247" i="8" s="1"/>
  <c r="BT247" i="8" s="1"/>
  <c r="BP248" i="8"/>
  <c r="BR248" i="8" s="1"/>
  <c r="BT248" i="8" s="1"/>
  <c r="BP249" i="8"/>
  <c r="BR249" i="8" s="1"/>
  <c r="BT249" i="8" s="1"/>
  <c r="BP250" i="8"/>
  <c r="BR250" i="8" s="1"/>
  <c r="BT250" i="8" s="1"/>
  <c r="BP251" i="8"/>
  <c r="BR251" i="8" s="1"/>
  <c r="BT251" i="8" s="1"/>
  <c r="BP252" i="8"/>
  <c r="BR252" i="8" s="1"/>
  <c r="BT252" i="8" s="1"/>
  <c r="BP253" i="8"/>
  <c r="BR253" i="8" s="1"/>
  <c r="BT253" i="8" s="1"/>
  <c r="BP254" i="8"/>
  <c r="BR254" i="8" s="1"/>
  <c r="BT254" i="8" s="1"/>
  <c r="BP255" i="8"/>
  <c r="BR255" i="8" s="1"/>
  <c r="BT255" i="8" s="1"/>
  <c r="BP256" i="8"/>
  <c r="BR256" i="8" s="1"/>
  <c r="BT256" i="8" s="1"/>
  <c r="BP257" i="8"/>
  <c r="BR257" i="8" s="1"/>
  <c r="BT257" i="8" s="1"/>
  <c r="BP258" i="8"/>
  <c r="BR258" i="8" s="1"/>
  <c r="BT258" i="8" s="1"/>
  <c r="BP259" i="8"/>
  <c r="BR259" i="8" s="1"/>
  <c r="BT259" i="8" s="1"/>
  <c r="BP260" i="8"/>
  <c r="BR260" i="8" s="1"/>
  <c r="BT260" i="8" s="1"/>
  <c r="BP261" i="8"/>
  <c r="BR261" i="8" s="1"/>
  <c r="BT261" i="8" s="1"/>
  <c r="BP262" i="8"/>
  <c r="BR262" i="8" s="1"/>
  <c r="BT262" i="8" s="1"/>
  <c r="BP263" i="8"/>
  <c r="BR263" i="8" s="1"/>
  <c r="BT263" i="8" s="1"/>
  <c r="BP264" i="8"/>
  <c r="BR264" i="8" s="1"/>
  <c r="BT264" i="8" s="1"/>
  <c r="BP265" i="8"/>
  <c r="BR265" i="8" s="1"/>
  <c r="BT265" i="8" s="1"/>
  <c r="BP266" i="8"/>
  <c r="BR266" i="8" s="1"/>
  <c r="BT266" i="8" s="1"/>
  <c r="BP267" i="8"/>
  <c r="BR267" i="8" s="1"/>
  <c r="BT267" i="8" s="1"/>
  <c r="BP268" i="8"/>
  <c r="BR268" i="8" s="1"/>
  <c r="BT268" i="8" s="1"/>
  <c r="BP269" i="8"/>
  <c r="BR269" i="8" s="1"/>
  <c r="BT269" i="8" s="1"/>
  <c r="BP270" i="8"/>
  <c r="BR270" i="8" s="1"/>
  <c r="BT270" i="8" s="1"/>
  <c r="BP271" i="8"/>
  <c r="BR271" i="8" s="1"/>
  <c r="BT271" i="8" s="1"/>
  <c r="BP272" i="8"/>
  <c r="BR272" i="8" s="1"/>
  <c r="BT272" i="8" s="1"/>
  <c r="BP273" i="8"/>
  <c r="BR273" i="8" s="1"/>
  <c r="BT273" i="8" s="1"/>
  <c r="BP274" i="8"/>
  <c r="BR274" i="8" s="1"/>
  <c r="BT274" i="8" s="1"/>
  <c r="BP275" i="8"/>
  <c r="BR275" i="8" s="1"/>
  <c r="BT275" i="8" s="1"/>
  <c r="BP276" i="8"/>
  <c r="BR276" i="8" s="1"/>
  <c r="BT276" i="8" s="1"/>
  <c r="BP277" i="8"/>
  <c r="BR277" i="8" s="1"/>
  <c r="BT277" i="8" s="1"/>
  <c r="BP278" i="8"/>
  <c r="BR278" i="8" s="1"/>
  <c r="BT278" i="8" s="1"/>
  <c r="BP279" i="8"/>
  <c r="BR279" i="8" s="1"/>
  <c r="BT279" i="8" s="1"/>
  <c r="BP280" i="8"/>
  <c r="BR280" i="8" s="1"/>
  <c r="BT280" i="8" s="1"/>
  <c r="BP281" i="8"/>
  <c r="BR281" i="8" s="1"/>
  <c r="BT281" i="8" s="1"/>
  <c r="BP282" i="8"/>
  <c r="BR282" i="8" s="1"/>
  <c r="BT282" i="8" s="1"/>
  <c r="BP283" i="8"/>
  <c r="BR283" i="8" s="1"/>
  <c r="BT283" i="8" s="1"/>
  <c r="BP284" i="8"/>
  <c r="BR284" i="8" s="1"/>
  <c r="BT284" i="8" s="1"/>
  <c r="BP285" i="8"/>
  <c r="BR285" i="8" s="1"/>
  <c r="BT285" i="8" s="1"/>
  <c r="BP286" i="8"/>
  <c r="BR286" i="8" s="1"/>
  <c r="BT286" i="8" s="1"/>
  <c r="BP287" i="8"/>
  <c r="BR287" i="8" s="1"/>
  <c r="BT287" i="8" s="1"/>
  <c r="BP288" i="8"/>
  <c r="BR288" i="8" s="1"/>
  <c r="BT288" i="8" s="1"/>
  <c r="BP289" i="8"/>
  <c r="BR289" i="8" s="1"/>
  <c r="BT289" i="8" s="1"/>
  <c r="BP290" i="8"/>
  <c r="BR290" i="8" s="1"/>
  <c r="BT290" i="8" s="1"/>
  <c r="BP291" i="8"/>
  <c r="BR291" i="8" s="1"/>
  <c r="BT291" i="8" s="1"/>
  <c r="BP292" i="8"/>
  <c r="BR292" i="8" s="1"/>
  <c r="BT292" i="8" s="1"/>
  <c r="BP293" i="8"/>
  <c r="BR293" i="8" s="1"/>
  <c r="BT293" i="8" s="1"/>
  <c r="BP294" i="8"/>
  <c r="BR294" i="8" s="1"/>
  <c r="BT294" i="8" s="1"/>
  <c r="BP295" i="8"/>
  <c r="BR295" i="8" s="1"/>
  <c r="BT295" i="8" s="1"/>
  <c r="BP296" i="8"/>
  <c r="BR296" i="8" s="1"/>
  <c r="BT296" i="8" s="1"/>
  <c r="BP297" i="8"/>
  <c r="BR297" i="8" s="1"/>
  <c r="BT297" i="8" s="1"/>
  <c r="BP298" i="8"/>
  <c r="BR298" i="8" s="1"/>
  <c r="BT298" i="8" s="1"/>
  <c r="BP299" i="8"/>
  <c r="BR299" i="8" s="1"/>
  <c r="BT299" i="8" s="1"/>
  <c r="BP300" i="8"/>
  <c r="BR300" i="8" s="1"/>
  <c r="BT300" i="8" s="1"/>
  <c r="BP301" i="8"/>
  <c r="BR301" i="8" s="1"/>
  <c r="BT301" i="8" s="1"/>
  <c r="BP302" i="8"/>
  <c r="BR302" i="8" s="1"/>
  <c r="BT302" i="8" s="1"/>
  <c r="BP303" i="8"/>
  <c r="BR303" i="8" s="1"/>
  <c r="BT303" i="8" s="1"/>
  <c r="BP304" i="8"/>
  <c r="BR304" i="8" s="1"/>
  <c r="BT304" i="8" s="1"/>
  <c r="BP305" i="8"/>
  <c r="BR305" i="8" s="1"/>
  <c r="BT305" i="8" s="1"/>
  <c r="BP306" i="8"/>
  <c r="BR306" i="8" s="1"/>
  <c r="BT306" i="8" s="1"/>
  <c r="BP307" i="8"/>
  <c r="BR307" i="8" s="1"/>
  <c r="BT307" i="8" s="1"/>
  <c r="BP308" i="8"/>
  <c r="BR308" i="8" s="1"/>
  <c r="BT308" i="8" s="1"/>
  <c r="BP309" i="8"/>
  <c r="BR309" i="8" s="1"/>
  <c r="BT309" i="8" s="1"/>
  <c r="BP310" i="8"/>
  <c r="BR310" i="8" s="1"/>
  <c r="BT310" i="8" s="1"/>
  <c r="BP311" i="8"/>
  <c r="BR311" i="8" s="1"/>
  <c r="BT311" i="8" s="1"/>
  <c r="BP312" i="8"/>
  <c r="BR312" i="8" s="1"/>
  <c r="BT312" i="8" s="1"/>
  <c r="BP313" i="8"/>
  <c r="BR313" i="8" s="1"/>
  <c r="BT313" i="8" s="1"/>
  <c r="BP314" i="8"/>
  <c r="BR314" i="8" s="1"/>
  <c r="BT314" i="8" s="1"/>
  <c r="BP315" i="8"/>
  <c r="BR315" i="8" s="1"/>
  <c r="BT315" i="8" s="1"/>
  <c r="BP316" i="8"/>
  <c r="BR316" i="8" s="1"/>
  <c r="BT316" i="8" s="1"/>
  <c r="BP317" i="8"/>
  <c r="BR317" i="8" s="1"/>
  <c r="BT317" i="8" s="1"/>
  <c r="BP318" i="8"/>
  <c r="BR318" i="8" s="1"/>
  <c r="BT318" i="8" s="1"/>
  <c r="BP319" i="8"/>
  <c r="BR319" i="8" s="1"/>
  <c r="BT319" i="8" s="1"/>
  <c r="BP320" i="8"/>
  <c r="BR320" i="8" s="1"/>
  <c r="BT320" i="8" s="1"/>
  <c r="BP321" i="8"/>
  <c r="BR321" i="8" s="1"/>
  <c r="BT321" i="8" s="1"/>
  <c r="BP322" i="8"/>
  <c r="BR322" i="8" s="1"/>
  <c r="BT322" i="8" s="1"/>
  <c r="BP323" i="8"/>
  <c r="BR323" i="8" s="1"/>
  <c r="BT323" i="8" s="1"/>
  <c r="BP324" i="8"/>
  <c r="BR324" i="8" s="1"/>
  <c r="BT324" i="8" s="1"/>
  <c r="BP325" i="8"/>
  <c r="BR325" i="8" s="1"/>
  <c r="BT325" i="8" s="1"/>
  <c r="BP326" i="8"/>
  <c r="BR326" i="8" s="1"/>
  <c r="BT326" i="8" s="1"/>
  <c r="BP327" i="8"/>
  <c r="BR327" i="8" s="1"/>
  <c r="BT327" i="8" s="1"/>
  <c r="BP328" i="8"/>
  <c r="BR328" i="8" s="1"/>
  <c r="BT328" i="8" s="1"/>
  <c r="BP329" i="8"/>
  <c r="BR329" i="8" s="1"/>
  <c r="BT329" i="8" s="1"/>
  <c r="BP330" i="8"/>
  <c r="BR330" i="8" s="1"/>
  <c r="BT330" i="8" s="1"/>
  <c r="BP331" i="8"/>
  <c r="BR331" i="8" s="1"/>
  <c r="BT331" i="8" s="1"/>
  <c r="BP332" i="8"/>
  <c r="BR332" i="8" s="1"/>
  <c r="BT332" i="8" s="1"/>
  <c r="BP333" i="8"/>
  <c r="BR333" i="8" s="1"/>
  <c r="BT333" i="8" s="1"/>
  <c r="BP334" i="8"/>
  <c r="BR334" i="8" s="1"/>
  <c r="BT334" i="8" s="1"/>
  <c r="BP335" i="8"/>
  <c r="BR335" i="8" s="1"/>
  <c r="BT335" i="8" s="1"/>
  <c r="BP336" i="8"/>
  <c r="BR336" i="8" s="1"/>
  <c r="BT336" i="8" s="1"/>
  <c r="BP337" i="8"/>
  <c r="BR337" i="8" s="1"/>
  <c r="BT337" i="8" s="1"/>
  <c r="BP338" i="8"/>
  <c r="BR338" i="8" s="1"/>
  <c r="BT338" i="8" s="1"/>
  <c r="BP339" i="8"/>
  <c r="BR339" i="8" s="1"/>
  <c r="BT339" i="8" s="1"/>
  <c r="BP340" i="8"/>
  <c r="BR340" i="8" s="1"/>
  <c r="BT340" i="8" s="1"/>
  <c r="BP341" i="8"/>
  <c r="BR341" i="8" s="1"/>
  <c r="BT341" i="8" s="1"/>
  <c r="BP342" i="8"/>
  <c r="BR342" i="8" s="1"/>
  <c r="BT342" i="8" s="1"/>
  <c r="BP343" i="8"/>
  <c r="BR343" i="8" s="1"/>
  <c r="BT343" i="8" s="1"/>
  <c r="BP344" i="8"/>
  <c r="BR344" i="8" s="1"/>
  <c r="BT344" i="8" s="1"/>
  <c r="BP345" i="8"/>
  <c r="BR345" i="8" s="1"/>
  <c r="BT345" i="8" s="1"/>
  <c r="BP346" i="8"/>
  <c r="BR346" i="8" s="1"/>
  <c r="BT346" i="8" s="1"/>
  <c r="BP347" i="8"/>
  <c r="BR347" i="8" s="1"/>
  <c r="BT347" i="8" s="1"/>
  <c r="BP348" i="8"/>
  <c r="BR348" i="8" s="1"/>
  <c r="BT348" i="8" s="1"/>
  <c r="BP349" i="8"/>
  <c r="BR349" i="8" s="1"/>
  <c r="BT349" i="8" s="1"/>
  <c r="BP350" i="8"/>
  <c r="BR350" i="8" s="1"/>
  <c r="BT350" i="8" s="1"/>
  <c r="BP351" i="8"/>
  <c r="BR351" i="8" s="1"/>
  <c r="BT351" i="8" s="1"/>
  <c r="BP352" i="8"/>
  <c r="BR352" i="8" s="1"/>
  <c r="BT352" i="8" s="1"/>
  <c r="BP353" i="8"/>
  <c r="BR353" i="8" s="1"/>
  <c r="BT353" i="8" s="1"/>
  <c r="BP354" i="8"/>
  <c r="BR354" i="8" s="1"/>
  <c r="BT354" i="8" s="1"/>
  <c r="BP355" i="8"/>
  <c r="BR355" i="8" s="1"/>
  <c r="BT355" i="8" s="1"/>
  <c r="BP356" i="8"/>
  <c r="BR356" i="8" s="1"/>
  <c r="BT356" i="8" s="1"/>
  <c r="BP357" i="8"/>
  <c r="BR357" i="8" s="1"/>
  <c r="BT357" i="8" s="1"/>
  <c r="BP358" i="8"/>
  <c r="BR358" i="8" s="1"/>
  <c r="BT358" i="8" s="1"/>
  <c r="BP359" i="8"/>
  <c r="BR359" i="8" s="1"/>
  <c r="BT359" i="8" s="1"/>
  <c r="BP360" i="8"/>
  <c r="BR360" i="8" s="1"/>
  <c r="BT360" i="8" s="1"/>
  <c r="BP361" i="8"/>
  <c r="BR361" i="8" s="1"/>
  <c r="BT361" i="8" s="1"/>
  <c r="BP362" i="8"/>
  <c r="BR362" i="8" s="1"/>
  <c r="BT362" i="8" s="1"/>
  <c r="BP363" i="8"/>
  <c r="BR363" i="8" s="1"/>
  <c r="BT363" i="8" s="1"/>
  <c r="BP364" i="8"/>
  <c r="BR364" i="8" s="1"/>
  <c r="BT364" i="8" s="1"/>
  <c r="BP365" i="8"/>
  <c r="BR365" i="8" s="1"/>
  <c r="BT365" i="8" s="1"/>
  <c r="BP366" i="8"/>
  <c r="BR366" i="8" s="1"/>
  <c r="BT366" i="8" s="1"/>
  <c r="BP367" i="8"/>
  <c r="BR367" i="8" s="1"/>
  <c r="BT367" i="8" s="1"/>
  <c r="BP368" i="8"/>
  <c r="BR368" i="8" s="1"/>
  <c r="BT368" i="8" s="1"/>
  <c r="BP369" i="8"/>
  <c r="BR369" i="8" s="1"/>
  <c r="BT369" i="8" s="1"/>
  <c r="BP370" i="8"/>
  <c r="BR370" i="8" s="1"/>
  <c r="BT370" i="8" s="1"/>
  <c r="BP371" i="8"/>
  <c r="BR371" i="8" s="1"/>
  <c r="BT371" i="8" s="1"/>
  <c r="BP372" i="8"/>
  <c r="BR372" i="8" s="1"/>
  <c r="BT372" i="8" s="1"/>
  <c r="BP373" i="8"/>
  <c r="BR373" i="8" s="1"/>
  <c r="BT373" i="8" s="1"/>
  <c r="BP374" i="8"/>
  <c r="BR374" i="8" s="1"/>
  <c r="BT374" i="8" s="1"/>
  <c r="BP375" i="8"/>
  <c r="BR375" i="8" s="1"/>
  <c r="BT375" i="8" s="1"/>
  <c r="BP376" i="8"/>
  <c r="BR376" i="8" s="1"/>
  <c r="BT376" i="8" s="1"/>
  <c r="BP377" i="8"/>
  <c r="BR377" i="8" s="1"/>
  <c r="BT377" i="8" s="1"/>
  <c r="BP378" i="8"/>
  <c r="BR378" i="8" s="1"/>
  <c r="BT378" i="8" s="1"/>
  <c r="BP379" i="8"/>
  <c r="BR379" i="8" s="1"/>
  <c r="BT379" i="8" s="1"/>
  <c r="BP380" i="8"/>
  <c r="BR380" i="8" s="1"/>
  <c r="BT380" i="8" s="1"/>
  <c r="BP381" i="8"/>
  <c r="BR381" i="8" s="1"/>
  <c r="BT381" i="8" s="1"/>
  <c r="BP382" i="8"/>
  <c r="BR382" i="8" s="1"/>
  <c r="BT382" i="8" s="1"/>
  <c r="BP383" i="8"/>
  <c r="BR383" i="8" s="1"/>
  <c r="BT383" i="8" s="1"/>
  <c r="BP384" i="8"/>
  <c r="BR384" i="8" s="1"/>
  <c r="BT384" i="8" s="1"/>
  <c r="BP385" i="8"/>
  <c r="BR385" i="8" s="1"/>
  <c r="BT385" i="8" s="1"/>
  <c r="BP386" i="8"/>
  <c r="BR386" i="8" s="1"/>
  <c r="BT386" i="8" s="1"/>
  <c r="BP387" i="8"/>
  <c r="BR387" i="8" s="1"/>
  <c r="BT387" i="8" s="1"/>
  <c r="BP388" i="8"/>
  <c r="BR388" i="8" s="1"/>
  <c r="BT388" i="8" s="1"/>
  <c r="BP389" i="8"/>
  <c r="BR389" i="8" s="1"/>
  <c r="BT389" i="8" s="1"/>
  <c r="BP390" i="8"/>
  <c r="BR390" i="8" s="1"/>
  <c r="BT390" i="8" s="1"/>
  <c r="BP391" i="8"/>
  <c r="BR391" i="8" s="1"/>
  <c r="BT391" i="8" s="1"/>
  <c r="BP392" i="8"/>
  <c r="BR392" i="8" s="1"/>
  <c r="BT392" i="8" s="1"/>
  <c r="BP393" i="8"/>
  <c r="BR393" i="8" s="1"/>
  <c r="BT393" i="8" s="1"/>
  <c r="BP394" i="8"/>
  <c r="BR394" i="8" s="1"/>
  <c r="BT394" i="8" s="1"/>
  <c r="BP395" i="8"/>
  <c r="BR395" i="8" s="1"/>
  <c r="BT395" i="8" s="1"/>
  <c r="BP396" i="8"/>
  <c r="BR396" i="8" s="1"/>
  <c r="BT396" i="8" s="1"/>
  <c r="BP397" i="8"/>
  <c r="BR397" i="8" s="1"/>
  <c r="BT397" i="8" s="1"/>
  <c r="BP398" i="8"/>
  <c r="BR398" i="8" s="1"/>
  <c r="BT398" i="8" s="1"/>
  <c r="BP399" i="8"/>
  <c r="BR399" i="8" s="1"/>
  <c r="BT399" i="8" s="1"/>
  <c r="BP400" i="8"/>
  <c r="BR400" i="8" s="1"/>
  <c r="BT400" i="8" s="1"/>
  <c r="BP401" i="8"/>
  <c r="BR401" i="8" s="1"/>
  <c r="BT401" i="8" s="1"/>
  <c r="BP402" i="8"/>
  <c r="BR402" i="8" s="1"/>
  <c r="BT402" i="8" s="1"/>
  <c r="BP403" i="8"/>
  <c r="BR403" i="8" s="1"/>
  <c r="BT403" i="8" s="1"/>
  <c r="BP404" i="8"/>
  <c r="BR404" i="8" s="1"/>
  <c r="BT404" i="8" s="1"/>
  <c r="BP405" i="8"/>
  <c r="BR405" i="8" s="1"/>
  <c r="BT405" i="8" s="1"/>
  <c r="BP406" i="8"/>
  <c r="BR406" i="8" s="1"/>
  <c r="BT406" i="8" s="1"/>
  <c r="BP407" i="8"/>
  <c r="BR407" i="8" s="1"/>
  <c r="BT407" i="8" s="1"/>
  <c r="BP408" i="8"/>
  <c r="BR408" i="8" s="1"/>
  <c r="BT408" i="8" s="1"/>
  <c r="BP409" i="8"/>
  <c r="BR409" i="8" s="1"/>
  <c r="BT409" i="8" s="1"/>
  <c r="BP410" i="8"/>
  <c r="BR410" i="8" s="1"/>
  <c r="BT410" i="8" s="1"/>
  <c r="BP411" i="8"/>
  <c r="BR411" i="8" s="1"/>
  <c r="BT411" i="8" s="1"/>
  <c r="BP412" i="8"/>
  <c r="BR412" i="8" s="1"/>
  <c r="BT412" i="8" s="1"/>
  <c r="BP413" i="8"/>
  <c r="BR413" i="8" s="1"/>
  <c r="BT413" i="8" s="1"/>
  <c r="BP414" i="8"/>
  <c r="BR414" i="8" s="1"/>
  <c r="BT414" i="8" s="1"/>
  <c r="BP415" i="8"/>
  <c r="BR415" i="8" s="1"/>
  <c r="BT415" i="8" s="1"/>
  <c r="BP416" i="8"/>
  <c r="BR416" i="8" s="1"/>
  <c r="BT416" i="8" s="1"/>
  <c r="BP417" i="8"/>
  <c r="BR417" i="8" s="1"/>
  <c r="BT417" i="8" s="1"/>
  <c r="BP418" i="8"/>
  <c r="BR418" i="8" s="1"/>
  <c r="BT418" i="8" s="1"/>
  <c r="BP419" i="8"/>
  <c r="BR419" i="8" s="1"/>
  <c r="BT419" i="8" s="1"/>
  <c r="BP420" i="8"/>
  <c r="BR420" i="8" s="1"/>
  <c r="BT420" i="8" s="1"/>
  <c r="BP421" i="8"/>
  <c r="BR421" i="8" s="1"/>
  <c r="BT421" i="8" s="1"/>
  <c r="BP422" i="8"/>
  <c r="BR422" i="8" s="1"/>
  <c r="BT422" i="8" s="1"/>
  <c r="BP423" i="8"/>
  <c r="BR423" i="8" s="1"/>
  <c r="BT423" i="8" s="1"/>
  <c r="BP424" i="8"/>
  <c r="BR424" i="8" s="1"/>
  <c r="BT424" i="8" s="1"/>
  <c r="BP425" i="8"/>
  <c r="BR425" i="8" s="1"/>
  <c r="BT425" i="8" s="1"/>
  <c r="BP426" i="8"/>
  <c r="BR426" i="8" s="1"/>
  <c r="BT426" i="8" s="1"/>
  <c r="BP427" i="8"/>
  <c r="BR427" i="8" s="1"/>
  <c r="BT427" i="8" s="1"/>
  <c r="BP428" i="8"/>
  <c r="BR428" i="8" s="1"/>
  <c r="BT428" i="8" s="1"/>
  <c r="BP429" i="8"/>
  <c r="BR429" i="8" s="1"/>
  <c r="BT429" i="8" s="1"/>
  <c r="BP430" i="8"/>
  <c r="BR430" i="8" s="1"/>
  <c r="BT430" i="8" s="1"/>
  <c r="BP431" i="8"/>
  <c r="BR431" i="8" s="1"/>
  <c r="BT431" i="8" s="1"/>
  <c r="BP432" i="8"/>
  <c r="BR432" i="8" s="1"/>
  <c r="BT432" i="8" s="1"/>
  <c r="BP433" i="8"/>
  <c r="BR433" i="8" s="1"/>
  <c r="BT433" i="8" s="1"/>
  <c r="BP434" i="8"/>
  <c r="BR434" i="8" s="1"/>
  <c r="BT434" i="8" s="1"/>
  <c r="BP435" i="8"/>
  <c r="BR435" i="8" s="1"/>
  <c r="BT435" i="8" s="1"/>
  <c r="BP436" i="8"/>
  <c r="BR436" i="8" s="1"/>
  <c r="BT436" i="8" s="1"/>
  <c r="BP437" i="8"/>
  <c r="BR437" i="8" s="1"/>
  <c r="BT437" i="8" s="1"/>
  <c r="BP438" i="8"/>
  <c r="BR438" i="8" s="1"/>
  <c r="BT438" i="8" s="1"/>
  <c r="BP439" i="8"/>
  <c r="BR439" i="8" s="1"/>
  <c r="BT439" i="8" s="1"/>
  <c r="BP440" i="8"/>
  <c r="BR440" i="8" s="1"/>
  <c r="BT440" i="8" s="1"/>
  <c r="BP441" i="8"/>
  <c r="BR441" i="8" s="1"/>
  <c r="BT441" i="8" s="1"/>
  <c r="BP442" i="8"/>
  <c r="BR442" i="8" s="1"/>
  <c r="BT442" i="8" s="1"/>
  <c r="BP443" i="8"/>
  <c r="BR443" i="8" s="1"/>
  <c r="BT443" i="8" s="1"/>
  <c r="BP444" i="8"/>
  <c r="BR444" i="8" s="1"/>
  <c r="BT444" i="8" s="1"/>
  <c r="BP445" i="8"/>
  <c r="BR445" i="8" s="1"/>
  <c r="BT445" i="8" s="1"/>
  <c r="BP446" i="8"/>
  <c r="BR446" i="8" s="1"/>
  <c r="BT446" i="8" s="1"/>
  <c r="BP447" i="8"/>
  <c r="BR447" i="8" s="1"/>
  <c r="BT447" i="8" s="1"/>
  <c r="BP448" i="8"/>
  <c r="BR448" i="8" s="1"/>
  <c r="BT448" i="8" s="1"/>
  <c r="BP449" i="8"/>
  <c r="BR449" i="8" s="1"/>
  <c r="BT449" i="8" s="1"/>
  <c r="BP450" i="8"/>
  <c r="BR450" i="8" s="1"/>
  <c r="BT450" i="8" s="1"/>
  <c r="BP451" i="8"/>
  <c r="BR451" i="8" s="1"/>
  <c r="BT451" i="8" s="1"/>
  <c r="BP452" i="8"/>
  <c r="BR452" i="8" s="1"/>
  <c r="BT452" i="8" s="1"/>
  <c r="BP453" i="8"/>
  <c r="BR453" i="8" s="1"/>
  <c r="BT453" i="8" s="1"/>
  <c r="BP454" i="8"/>
  <c r="BR454" i="8" s="1"/>
  <c r="BT454" i="8" s="1"/>
  <c r="BP455" i="8"/>
  <c r="BR455" i="8" s="1"/>
  <c r="BT455" i="8" s="1"/>
  <c r="BP456" i="8"/>
  <c r="BR456" i="8" s="1"/>
  <c r="BT456" i="8" s="1"/>
  <c r="BP457" i="8"/>
  <c r="BR457" i="8" s="1"/>
  <c r="BT457" i="8" s="1"/>
  <c r="BP458" i="8"/>
  <c r="BR458" i="8" s="1"/>
  <c r="BT458" i="8" s="1"/>
  <c r="BP459" i="8"/>
  <c r="BR459" i="8" s="1"/>
  <c r="BT459" i="8" s="1"/>
  <c r="BP460" i="8"/>
  <c r="BR460" i="8" s="1"/>
  <c r="BT460" i="8" s="1"/>
  <c r="BP461" i="8"/>
  <c r="BR461" i="8" s="1"/>
  <c r="BT461" i="8" s="1"/>
  <c r="BP462" i="8"/>
  <c r="BR462" i="8" s="1"/>
  <c r="BT462" i="8" s="1"/>
  <c r="BP463" i="8"/>
  <c r="BR463" i="8" s="1"/>
  <c r="BT463" i="8" s="1"/>
  <c r="BP464" i="8"/>
  <c r="BR464" i="8" s="1"/>
  <c r="BT464" i="8" s="1"/>
  <c r="BP465" i="8"/>
  <c r="BR465" i="8" s="1"/>
  <c r="BT465" i="8" s="1"/>
  <c r="BP466" i="8"/>
  <c r="BR466" i="8" s="1"/>
  <c r="BT466" i="8" s="1"/>
  <c r="BP467" i="8"/>
  <c r="BR467" i="8" s="1"/>
  <c r="BT467" i="8" s="1"/>
  <c r="BP468" i="8"/>
  <c r="BR468" i="8" s="1"/>
  <c r="BT468" i="8" s="1"/>
  <c r="BP469" i="8"/>
  <c r="BR469" i="8" s="1"/>
  <c r="BT469" i="8" s="1"/>
  <c r="BP470" i="8"/>
  <c r="BR470" i="8" s="1"/>
  <c r="BT470" i="8" s="1"/>
  <c r="BP471" i="8"/>
  <c r="BR471" i="8" s="1"/>
  <c r="BT471" i="8" s="1"/>
  <c r="BP472" i="8"/>
  <c r="BR472" i="8" s="1"/>
  <c r="BT472" i="8" s="1"/>
  <c r="BP473" i="8"/>
  <c r="BR473" i="8" s="1"/>
  <c r="BT473" i="8" s="1"/>
  <c r="BP474" i="8"/>
  <c r="BR474" i="8" s="1"/>
  <c r="BT474" i="8" s="1"/>
  <c r="BP475" i="8"/>
  <c r="BR475" i="8" s="1"/>
  <c r="BT475" i="8" s="1"/>
  <c r="BP476" i="8"/>
  <c r="BR476" i="8" s="1"/>
  <c r="BT476" i="8" s="1"/>
  <c r="BP477" i="8"/>
  <c r="BR477" i="8" s="1"/>
  <c r="BT477" i="8" s="1"/>
  <c r="BP478" i="8"/>
  <c r="BR478" i="8" s="1"/>
  <c r="BT478" i="8" s="1"/>
  <c r="BP479" i="8"/>
  <c r="BR479" i="8" s="1"/>
  <c r="BT479" i="8" s="1"/>
  <c r="BP480" i="8"/>
  <c r="BR480" i="8" s="1"/>
  <c r="BT480" i="8" s="1"/>
  <c r="BP481" i="8"/>
  <c r="BR481" i="8" s="1"/>
  <c r="BT481" i="8" s="1"/>
  <c r="BP482" i="8"/>
  <c r="BR482" i="8" s="1"/>
  <c r="BT482" i="8" s="1"/>
  <c r="BP483" i="8"/>
  <c r="BR483" i="8" s="1"/>
  <c r="BT483" i="8" s="1"/>
  <c r="BP484" i="8"/>
  <c r="BR484" i="8" s="1"/>
  <c r="BT484" i="8" s="1"/>
  <c r="BP485" i="8"/>
  <c r="BR485" i="8" s="1"/>
  <c r="BT485" i="8" s="1"/>
  <c r="BP486" i="8"/>
  <c r="BR486" i="8" s="1"/>
  <c r="BT486" i="8" s="1"/>
  <c r="BP487" i="8"/>
  <c r="BR487" i="8" s="1"/>
  <c r="BT487" i="8" s="1"/>
  <c r="BP488" i="8"/>
  <c r="BR488" i="8" s="1"/>
  <c r="BT488" i="8" s="1"/>
  <c r="BP489" i="8"/>
  <c r="BR489" i="8" s="1"/>
  <c r="BT489" i="8" s="1"/>
  <c r="BP490" i="8"/>
  <c r="BR490" i="8" s="1"/>
  <c r="BT490" i="8" s="1"/>
  <c r="BP491" i="8"/>
  <c r="BR491" i="8" s="1"/>
  <c r="BT491" i="8" s="1"/>
  <c r="BP492" i="8"/>
  <c r="BR492" i="8" s="1"/>
  <c r="BT492" i="8" s="1"/>
  <c r="BP493" i="8"/>
  <c r="BR493" i="8" s="1"/>
  <c r="BT493" i="8" s="1"/>
  <c r="BP494" i="8"/>
  <c r="BR494" i="8" s="1"/>
  <c r="BT494" i="8" s="1"/>
  <c r="BP495" i="8"/>
  <c r="BR495" i="8" s="1"/>
  <c r="BT495" i="8" s="1"/>
  <c r="BP496" i="8"/>
  <c r="BR496" i="8" s="1"/>
  <c r="BT496" i="8" s="1"/>
  <c r="BP497" i="8"/>
  <c r="BR497" i="8" s="1"/>
  <c r="BT497" i="8" s="1"/>
  <c r="BP498" i="8"/>
  <c r="BR498" i="8" s="1"/>
  <c r="BT498" i="8" s="1"/>
  <c r="BP499" i="8"/>
  <c r="BR499" i="8" s="1"/>
  <c r="BT499" i="8" s="1"/>
  <c r="BP500" i="8"/>
  <c r="BR500" i="8" s="1"/>
  <c r="BT500" i="8" s="1"/>
  <c r="BP501" i="8"/>
  <c r="BR501" i="8" s="1"/>
  <c r="BT501" i="8" s="1"/>
  <c r="BP502" i="8"/>
  <c r="BR502" i="8" s="1"/>
  <c r="BT502" i="8" s="1"/>
  <c r="BP503" i="8"/>
  <c r="BR503" i="8" s="1"/>
  <c r="BT503" i="8" s="1"/>
  <c r="BP504" i="8"/>
  <c r="BR504" i="8" s="1"/>
  <c r="BT504" i="8" s="1"/>
  <c r="BP505" i="8"/>
  <c r="BR505" i="8" s="1"/>
  <c r="BT505" i="8" s="1"/>
  <c r="BP506" i="8"/>
  <c r="BR506" i="8" s="1"/>
  <c r="BT506" i="8" s="1"/>
  <c r="BP507" i="8"/>
  <c r="BR507" i="8" s="1"/>
  <c r="BT507" i="8" s="1"/>
  <c r="BP508" i="8"/>
  <c r="BR508" i="8" s="1"/>
  <c r="BT508" i="8" s="1"/>
  <c r="BP509" i="8"/>
  <c r="BR509" i="8" s="1"/>
  <c r="BT509" i="8" s="1"/>
  <c r="BP510" i="8"/>
  <c r="BR510" i="8" s="1"/>
  <c r="BT510" i="8" s="1"/>
  <c r="BP511" i="8"/>
  <c r="BR511" i="8" s="1"/>
  <c r="BT511" i="8" s="1"/>
  <c r="BP512" i="8"/>
  <c r="BR512" i="8" s="1"/>
  <c r="BT512" i="8" s="1"/>
  <c r="BP4" i="8"/>
  <c r="BR4" i="8" s="1"/>
  <c r="BT4" i="8" s="1"/>
  <c r="BO239" i="8"/>
  <c r="BQ239" i="8" s="1"/>
  <c r="BO251" i="8"/>
  <c r="BQ251" i="8" s="1"/>
  <c r="BO263" i="8"/>
  <c r="BQ263" i="8" s="1"/>
  <c r="BO275" i="8"/>
  <c r="BQ275" i="8" s="1"/>
  <c r="BO287" i="8"/>
  <c r="BQ287" i="8" s="1"/>
  <c r="BO299" i="8"/>
  <c r="BQ299" i="8" s="1"/>
  <c r="BO311" i="8"/>
  <c r="BQ311" i="8" s="1"/>
  <c r="BO323" i="8"/>
  <c r="BQ323" i="8" s="1"/>
  <c r="BO335" i="8"/>
  <c r="BQ335" i="8" s="1"/>
  <c r="BO347" i="8"/>
  <c r="BQ347" i="8" s="1"/>
  <c r="BO359" i="8"/>
  <c r="BQ359" i="8" s="1"/>
  <c r="BO371" i="8"/>
  <c r="BQ371" i="8" s="1"/>
  <c r="BO383" i="8"/>
  <c r="BQ383" i="8" s="1"/>
  <c r="BO395" i="8"/>
  <c r="BQ395" i="8" s="1"/>
  <c r="BO407" i="8"/>
  <c r="BQ407" i="8" s="1"/>
  <c r="BO431" i="8"/>
  <c r="BQ431" i="8" s="1"/>
  <c r="BO455" i="8"/>
  <c r="BQ455" i="8" s="1"/>
  <c r="BO467" i="8"/>
  <c r="BQ467" i="8" s="1"/>
  <c r="BO491" i="8"/>
  <c r="BQ491" i="8" s="1"/>
  <c r="BO503" i="8"/>
  <c r="BQ503" i="8" s="1"/>
  <c r="BO8" i="8"/>
  <c r="BQ8" i="8" s="1"/>
  <c r="AY5" i="8"/>
  <c r="AZ5" i="8" s="1"/>
  <c r="AY6" i="8"/>
  <c r="AZ6" i="8" s="1"/>
  <c r="AY7" i="8"/>
  <c r="AZ7" i="8" s="1"/>
  <c r="AY8" i="8"/>
  <c r="AZ8" i="8" s="1"/>
  <c r="AY9" i="8"/>
  <c r="AZ9" i="8" s="1"/>
  <c r="AY10" i="8"/>
  <c r="AZ10" i="8" s="1"/>
  <c r="AY11" i="8"/>
  <c r="AZ11" i="8" s="1"/>
  <c r="AY12" i="8"/>
  <c r="AZ12" i="8" s="1"/>
  <c r="AY13" i="8"/>
  <c r="AZ13" i="8" s="1"/>
  <c r="AY14" i="8"/>
  <c r="AZ14" i="8" s="1"/>
  <c r="AY15" i="8"/>
  <c r="AZ15" i="8" s="1"/>
  <c r="AY16" i="8"/>
  <c r="AZ16" i="8" s="1"/>
  <c r="AY17" i="8"/>
  <c r="AZ17" i="8" s="1"/>
  <c r="AY18" i="8"/>
  <c r="AZ18" i="8" s="1"/>
  <c r="AY19" i="8"/>
  <c r="AZ19" i="8" s="1"/>
  <c r="AY20" i="8"/>
  <c r="AZ20" i="8" s="1"/>
  <c r="AY21" i="8"/>
  <c r="AZ21" i="8" s="1"/>
  <c r="AY22" i="8"/>
  <c r="AZ22" i="8" s="1"/>
  <c r="AY23" i="8"/>
  <c r="AZ23" i="8" s="1"/>
  <c r="AY24" i="8"/>
  <c r="AZ24" i="8" s="1"/>
  <c r="AY25" i="8"/>
  <c r="AZ25" i="8" s="1"/>
  <c r="AY26" i="8"/>
  <c r="AZ26" i="8" s="1"/>
  <c r="AY27" i="8"/>
  <c r="AZ27" i="8" s="1"/>
  <c r="AY28" i="8"/>
  <c r="AZ28" i="8" s="1"/>
  <c r="AY29" i="8"/>
  <c r="AZ29" i="8" s="1"/>
  <c r="AY30" i="8"/>
  <c r="AZ30" i="8" s="1"/>
  <c r="AY31" i="8"/>
  <c r="AZ31" i="8" s="1"/>
  <c r="AY32" i="8"/>
  <c r="AZ32" i="8" s="1"/>
  <c r="AY33" i="8"/>
  <c r="AZ33" i="8" s="1"/>
  <c r="AY34" i="8"/>
  <c r="AZ34" i="8" s="1"/>
  <c r="AY35" i="8"/>
  <c r="AZ35" i="8" s="1"/>
  <c r="AY36" i="8"/>
  <c r="AZ36" i="8" s="1"/>
  <c r="AY37" i="8"/>
  <c r="AZ37" i="8" s="1"/>
  <c r="AY38" i="8"/>
  <c r="AZ38" i="8" s="1"/>
  <c r="AY39" i="8"/>
  <c r="AZ39" i="8" s="1"/>
  <c r="AY40" i="8"/>
  <c r="AZ40" i="8" s="1"/>
  <c r="AY41" i="8"/>
  <c r="AZ41" i="8" s="1"/>
  <c r="AY42" i="8"/>
  <c r="AZ42" i="8" s="1"/>
  <c r="AY43" i="8"/>
  <c r="AZ43" i="8" s="1"/>
  <c r="AY44" i="8"/>
  <c r="AZ44" i="8" s="1"/>
  <c r="AY45" i="8"/>
  <c r="AZ45" i="8" s="1"/>
  <c r="AY46" i="8"/>
  <c r="AZ46" i="8" s="1"/>
  <c r="AY47" i="8"/>
  <c r="AZ47" i="8" s="1"/>
  <c r="AY48" i="8"/>
  <c r="AZ48" i="8" s="1"/>
  <c r="AY49" i="8"/>
  <c r="AZ49" i="8" s="1"/>
  <c r="AY50" i="8"/>
  <c r="AZ50" i="8" s="1"/>
  <c r="AY51" i="8"/>
  <c r="AZ51" i="8" s="1"/>
  <c r="AY52" i="8"/>
  <c r="AZ52" i="8" s="1"/>
  <c r="AY53" i="8"/>
  <c r="AZ53" i="8" s="1"/>
  <c r="AY54" i="8"/>
  <c r="AZ54" i="8" s="1"/>
  <c r="AY55" i="8"/>
  <c r="AZ55" i="8" s="1"/>
  <c r="AY56" i="8"/>
  <c r="AZ56" i="8" s="1"/>
  <c r="AY57" i="8"/>
  <c r="AZ57" i="8" s="1"/>
  <c r="AY58" i="8"/>
  <c r="AZ58" i="8" s="1"/>
  <c r="AY59" i="8"/>
  <c r="AZ59" i="8" s="1"/>
  <c r="AY60" i="8"/>
  <c r="AZ60" i="8" s="1"/>
  <c r="AY61" i="8"/>
  <c r="AZ61" i="8" s="1"/>
  <c r="AY62" i="8"/>
  <c r="AZ62" i="8" s="1"/>
  <c r="AY63" i="8"/>
  <c r="AZ63" i="8" s="1"/>
  <c r="AY64" i="8"/>
  <c r="AZ64" i="8" s="1"/>
  <c r="AY65" i="8"/>
  <c r="AZ65" i="8" s="1"/>
  <c r="AY66" i="8"/>
  <c r="AZ66" i="8" s="1"/>
  <c r="AY67" i="8"/>
  <c r="AZ67" i="8" s="1"/>
  <c r="AY68" i="8"/>
  <c r="AZ68" i="8" s="1"/>
  <c r="AY69" i="8"/>
  <c r="AZ69" i="8" s="1"/>
  <c r="AY70" i="8"/>
  <c r="AZ70" i="8" s="1"/>
  <c r="AY71" i="8"/>
  <c r="AZ71" i="8" s="1"/>
  <c r="AY72" i="8"/>
  <c r="AZ72" i="8" s="1"/>
  <c r="AY73" i="8"/>
  <c r="AZ73" i="8" s="1"/>
  <c r="AY74" i="8"/>
  <c r="AZ74" i="8" s="1"/>
  <c r="AY75" i="8"/>
  <c r="AZ75" i="8" s="1"/>
  <c r="AY76" i="8"/>
  <c r="AZ76" i="8" s="1"/>
  <c r="AY77" i="8"/>
  <c r="AZ77" i="8" s="1"/>
  <c r="AY78" i="8"/>
  <c r="AZ78" i="8" s="1"/>
  <c r="AY79" i="8"/>
  <c r="AZ79" i="8" s="1"/>
  <c r="AY80" i="8"/>
  <c r="AZ80" i="8" s="1"/>
  <c r="AY81" i="8"/>
  <c r="AZ81" i="8" s="1"/>
  <c r="AY82" i="8"/>
  <c r="AZ82" i="8" s="1"/>
  <c r="AY83" i="8"/>
  <c r="AZ83" i="8" s="1"/>
  <c r="AY84" i="8"/>
  <c r="AZ84" i="8" s="1"/>
  <c r="AY85" i="8"/>
  <c r="AZ85" i="8" s="1"/>
  <c r="AY86" i="8"/>
  <c r="AZ86" i="8" s="1"/>
  <c r="AY87" i="8"/>
  <c r="AZ87" i="8" s="1"/>
  <c r="AY88" i="8"/>
  <c r="AZ88" i="8" s="1"/>
  <c r="AY89" i="8"/>
  <c r="AZ89" i="8" s="1"/>
  <c r="AY90" i="8"/>
  <c r="AZ90" i="8" s="1"/>
  <c r="AY91" i="8"/>
  <c r="AZ91" i="8" s="1"/>
  <c r="AY92" i="8"/>
  <c r="AZ92" i="8" s="1"/>
  <c r="AY93" i="8"/>
  <c r="AZ93" i="8" s="1"/>
  <c r="AY94" i="8"/>
  <c r="AZ94" i="8" s="1"/>
  <c r="AY95" i="8"/>
  <c r="AZ95" i="8" s="1"/>
  <c r="AY96" i="8"/>
  <c r="AZ96" i="8" s="1"/>
  <c r="AY97" i="8"/>
  <c r="AZ97" i="8" s="1"/>
  <c r="AY98" i="8"/>
  <c r="AZ98" i="8" s="1"/>
  <c r="AY99" i="8"/>
  <c r="AZ99" i="8" s="1"/>
  <c r="AY100" i="8"/>
  <c r="AZ100" i="8" s="1"/>
  <c r="AY101" i="8"/>
  <c r="AZ101" i="8" s="1"/>
  <c r="AY102" i="8"/>
  <c r="AZ102" i="8" s="1"/>
  <c r="AY103" i="8"/>
  <c r="AZ103" i="8" s="1"/>
  <c r="AY104" i="8"/>
  <c r="AZ104" i="8" s="1"/>
  <c r="AY105" i="8"/>
  <c r="AZ105" i="8" s="1"/>
  <c r="AY106" i="8"/>
  <c r="AZ106" i="8" s="1"/>
  <c r="AY107" i="8"/>
  <c r="AZ107" i="8" s="1"/>
  <c r="AY108" i="8"/>
  <c r="AZ108" i="8" s="1"/>
  <c r="AY109" i="8"/>
  <c r="AZ109" i="8" s="1"/>
  <c r="AY110" i="8"/>
  <c r="AZ110" i="8" s="1"/>
  <c r="AY111" i="8"/>
  <c r="AZ111" i="8" s="1"/>
  <c r="AY112" i="8"/>
  <c r="AZ112" i="8" s="1"/>
  <c r="AY113" i="8"/>
  <c r="AZ113" i="8" s="1"/>
  <c r="AY114" i="8"/>
  <c r="AZ114" i="8" s="1"/>
  <c r="AY115" i="8"/>
  <c r="AZ115" i="8" s="1"/>
  <c r="AY116" i="8"/>
  <c r="AZ116" i="8" s="1"/>
  <c r="AY117" i="8"/>
  <c r="AZ117" i="8" s="1"/>
  <c r="AY118" i="8"/>
  <c r="AZ118" i="8" s="1"/>
  <c r="AY119" i="8"/>
  <c r="AZ119" i="8" s="1"/>
  <c r="AY120" i="8"/>
  <c r="AZ120" i="8" s="1"/>
  <c r="AY121" i="8"/>
  <c r="AZ121" i="8" s="1"/>
  <c r="AY122" i="8"/>
  <c r="AZ122" i="8" s="1"/>
  <c r="AY123" i="8"/>
  <c r="AZ123" i="8" s="1"/>
  <c r="AY124" i="8"/>
  <c r="AZ124" i="8" s="1"/>
  <c r="AY125" i="8"/>
  <c r="AZ125" i="8" s="1"/>
  <c r="AY126" i="8"/>
  <c r="AZ126" i="8" s="1"/>
  <c r="AY127" i="8"/>
  <c r="AZ127" i="8" s="1"/>
  <c r="AY128" i="8"/>
  <c r="AZ128" i="8" s="1"/>
  <c r="AY129" i="8"/>
  <c r="AZ129" i="8" s="1"/>
  <c r="AY130" i="8"/>
  <c r="AZ130" i="8" s="1"/>
  <c r="AY131" i="8"/>
  <c r="AZ131" i="8" s="1"/>
  <c r="AY132" i="8"/>
  <c r="AZ132" i="8" s="1"/>
  <c r="AY133" i="8"/>
  <c r="AZ133" i="8" s="1"/>
  <c r="AY134" i="8"/>
  <c r="AZ134" i="8" s="1"/>
  <c r="AY135" i="8"/>
  <c r="AZ135" i="8" s="1"/>
  <c r="AY136" i="8"/>
  <c r="AZ136" i="8" s="1"/>
  <c r="AY137" i="8"/>
  <c r="AZ137" i="8" s="1"/>
  <c r="AY138" i="8"/>
  <c r="AZ138" i="8" s="1"/>
  <c r="AY139" i="8"/>
  <c r="AZ139" i="8" s="1"/>
  <c r="AY140" i="8"/>
  <c r="AZ140" i="8" s="1"/>
  <c r="AY141" i="8"/>
  <c r="AZ141" i="8" s="1"/>
  <c r="AY142" i="8"/>
  <c r="AZ142" i="8" s="1"/>
  <c r="AY143" i="8"/>
  <c r="AZ143" i="8" s="1"/>
  <c r="AY144" i="8"/>
  <c r="AZ144" i="8" s="1"/>
  <c r="AY145" i="8"/>
  <c r="AZ145" i="8" s="1"/>
  <c r="AY146" i="8"/>
  <c r="AZ146" i="8" s="1"/>
  <c r="AY147" i="8"/>
  <c r="AZ147" i="8" s="1"/>
  <c r="AY148" i="8"/>
  <c r="AZ148" i="8" s="1"/>
  <c r="AY149" i="8"/>
  <c r="AZ149" i="8" s="1"/>
  <c r="AY150" i="8"/>
  <c r="AZ150" i="8" s="1"/>
  <c r="AY151" i="8"/>
  <c r="AZ151" i="8" s="1"/>
  <c r="AY152" i="8"/>
  <c r="AZ152" i="8" s="1"/>
  <c r="AY153" i="8"/>
  <c r="AZ153" i="8" s="1"/>
  <c r="AY154" i="8"/>
  <c r="AZ154" i="8" s="1"/>
  <c r="AY155" i="8"/>
  <c r="AZ155" i="8" s="1"/>
  <c r="AY156" i="8"/>
  <c r="AZ156" i="8" s="1"/>
  <c r="AY157" i="8"/>
  <c r="AZ157" i="8" s="1"/>
  <c r="AY158" i="8"/>
  <c r="AZ158" i="8" s="1"/>
  <c r="AY159" i="8"/>
  <c r="AZ159" i="8" s="1"/>
  <c r="AY160" i="8"/>
  <c r="AZ160" i="8" s="1"/>
  <c r="AY161" i="8"/>
  <c r="AZ161" i="8" s="1"/>
  <c r="AY162" i="8"/>
  <c r="AZ162" i="8" s="1"/>
  <c r="AY163" i="8"/>
  <c r="AZ163" i="8" s="1"/>
  <c r="AY164" i="8"/>
  <c r="AZ164" i="8" s="1"/>
  <c r="AY165" i="8"/>
  <c r="AZ165" i="8" s="1"/>
  <c r="AY166" i="8"/>
  <c r="AZ166" i="8" s="1"/>
  <c r="AY167" i="8"/>
  <c r="AZ167" i="8" s="1"/>
  <c r="AY168" i="8"/>
  <c r="AZ168" i="8" s="1"/>
  <c r="AY169" i="8"/>
  <c r="AZ169" i="8" s="1"/>
  <c r="AY170" i="8"/>
  <c r="AZ170" i="8" s="1"/>
  <c r="AY171" i="8"/>
  <c r="AZ171" i="8" s="1"/>
  <c r="AY172" i="8"/>
  <c r="AZ172" i="8" s="1"/>
  <c r="AY173" i="8"/>
  <c r="AZ173" i="8" s="1"/>
  <c r="AY174" i="8"/>
  <c r="AZ174" i="8" s="1"/>
  <c r="AY175" i="8"/>
  <c r="AZ175" i="8" s="1"/>
  <c r="AY176" i="8"/>
  <c r="AZ176" i="8" s="1"/>
  <c r="AY177" i="8"/>
  <c r="AZ177" i="8" s="1"/>
  <c r="AY178" i="8"/>
  <c r="AZ178" i="8" s="1"/>
  <c r="AY179" i="8"/>
  <c r="AZ179" i="8" s="1"/>
  <c r="AY180" i="8"/>
  <c r="AZ180" i="8" s="1"/>
  <c r="AY181" i="8"/>
  <c r="AZ181" i="8" s="1"/>
  <c r="AY182" i="8"/>
  <c r="AZ182" i="8" s="1"/>
  <c r="AY183" i="8"/>
  <c r="AZ183" i="8" s="1"/>
  <c r="AY184" i="8"/>
  <c r="AZ184" i="8" s="1"/>
  <c r="AY185" i="8"/>
  <c r="AZ185" i="8" s="1"/>
  <c r="AY186" i="8"/>
  <c r="AZ186" i="8" s="1"/>
  <c r="AY187" i="8"/>
  <c r="AZ187" i="8" s="1"/>
  <c r="AY188" i="8"/>
  <c r="AZ188" i="8" s="1"/>
  <c r="AY189" i="8"/>
  <c r="AZ189" i="8" s="1"/>
  <c r="AY190" i="8"/>
  <c r="AZ190" i="8" s="1"/>
  <c r="AY191" i="8"/>
  <c r="AZ191" i="8" s="1"/>
  <c r="AY192" i="8"/>
  <c r="AZ192" i="8" s="1"/>
  <c r="AY193" i="8"/>
  <c r="AZ193" i="8" s="1"/>
  <c r="AY194" i="8"/>
  <c r="AZ194" i="8" s="1"/>
  <c r="AY195" i="8"/>
  <c r="AZ195" i="8" s="1"/>
  <c r="AY196" i="8"/>
  <c r="AZ196" i="8" s="1"/>
  <c r="AY197" i="8"/>
  <c r="AZ197" i="8" s="1"/>
  <c r="AY198" i="8"/>
  <c r="AZ198" i="8" s="1"/>
  <c r="AY199" i="8"/>
  <c r="AZ199" i="8" s="1"/>
  <c r="AY200" i="8"/>
  <c r="AZ200" i="8" s="1"/>
  <c r="AY201" i="8"/>
  <c r="AZ201" i="8" s="1"/>
  <c r="AY202" i="8"/>
  <c r="AZ202" i="8" s="1"/>
  <c r="AY203" i="8"/>
  <c r="AZ203" i="8" s="1"/>
  <c r="AY204" i="8"/>
  <c r="AZ204" i="8" s="1"/>
  <c r="AY205" i="8"/>
  <c r="AZ205" i="8" s="1"/>
  <c r="AY206" i="8"/>
  <c r="AZ206" i="8" s="1"/>
  <c r="AY207" i="8"/>
  <c r="AZ207" i="8" s="1"/>
  <c r="AY208" i="8"/>
  <c r="AZ208" i="8" s="1"/>
  <c r="AY209" i="8"/>
  <c r="AZ209" i="8" s="1"/>
  <c r="AY210" i="8"/>
  <c r="AZ210" i="8" s="1"/>
  <c r="AY211" i="8"/>
  <c r="AZ211" i="8" s="1"/>
  <c r="AY212" i="8"/>
  <c r="AZ212" i="8" s="1"/>
  <c r="AY213" i="8"/>
  <c r="AZ213" i="8" s="1"/>
  <c r="AY214" i="8"/>
  <c r="AZ214" i="8" s="1"/>
  <c r="AY215" i="8"/>
  <c r="AZ215" i="8" s="1"/>
  <c r="AY216" i="8"/>
  <c r="AZ216" i="8" s="1"/>
  <c r="AY217" i="8"/>
  <c r="AZ217" i="8" s="1"/>
  <c r="AY218" i="8"/>
  <c r="AZ218" i="8" s="1"/>
  <c r="AY219" i="8"/>
  <c r="AZ219" i="8" s="1"/>
  <c r="AY220" i="8"/>
  <c r="AZ220" i="8" s="1"/>
  <c r="AY221" i="8"/>
  <c r="AZ221" i="8" s="1"/>
  <c r="AY222" i="8"/>
  <c r="AZ222" i="8" s="1"/>
  <c r="AY223" i="8"/>
  <c r="AZ223" i="8" s="1"/>
  <c r="AY224" i="8"/>
  <c r="AZ224" i="8" s="1"/>
  <c r="AY225" i="8"/>
  <c r="AZ225" i="8" s="1"/>
  <c r="AY226" i="8"/>
  <c r="AZ226" i="8" s="1"/>
  <c r="AY227" i="8"/>
  <c r="AZ227" i="8" s="1"/>
  <c r="AY228" i="8"/>
  <c r="AZ228" i="8" s="1"/>
  <c r="AY229" i="8"/>
  <c r="AZ229" i="8" s="1"/>
  <c r="AY230" i="8"/>
  <c r="AZ230" i="8" s="1"/>
  <c r="AY231" i="8"/>
  <c r="AZ231" i="8" s="1"/>
  <c r="AY232" i="8"/>
  <c r="AZ232" i="8" s="1"/>
  <c r="AY233" i="8"/>
  <c r="AZ233" i="8" s="1"/>
  <c r="AY234" i="8"/>
  <c r="AZ234" i="8" s="1"/>
  <c r="AY235" i="8"/>
  <c r="AZ235" i="8" s="1"/>
  <c r="AY236" i="8"/>
  <c r="AZ236" i="8" s="1"/>
  <c r="AY237" i="8"/>
  <c r="AZ237" i="8" s="1"/>
  <c r="AY238" i="8"/>
  <c r="AZ238" i="8" s="1"/>
  <c r="AY239" i="8"/>
  <c r="AZ239" i="8" s="1"/>
  <c r="AY240" i="8"/>
  <c r="AZ240" i="8" s="1"/>
  <c r="AY241" i="8"/>
  <c r="AZ241" i="8" s="1"/>
  <c r="AY242" i="8"/>
  <c r="AZ242" i="8" s="1"/>
  <c r="AY243" i="8"/>
  <c r="AZ243" i="8" s="1"/>
  <c r="AY244" i="8"/>
  <c r="AZ244" i="8" s="1"/>
  <c r="AY245" i="8"/>
  <c r="AZ245" i="8" s="1"/>
  <c r="AY246" i="8"/>
  <c r="AZ246" i="8" s="1"/>
  <c r="AY247" i="8"/>
  <c r="AZ247" i="8" s="1"/>
  <c r="AY248" i="8"/>
  <c r="AZ248" i="8" s="1"/>
  <c r="AY249" i="8"/>
  <c r="AZ249" i="8" s="1"/>
  <c r="AY250" i="8"/>
  <c r="AZ250" i="8" s="1"/>
  <c r="AY251" i="8"/>
  <c r="AZ251" i="8" s="1"/>
  <c r="AY252" i="8"/>
  <c r="AZ252" i="8" s="1"/>
  <c r="AY253" i="8"/>
  <c r="AZ253" i="8" s="1"/>
  <c r="AY254" i="8"/>
  <c r="AZ254" i="8" s="1"/>
  <c r="AY255" i="8"/>
  <c r="AZ255" i="8" s="1"/>
  <c r="AY256" i="8"/>
  <c r="AZ256" i="8" s="1"/>
  <c r="AY257" i="8"/>
  <c r="AZ257" i="8" s="1"/>
  <c r="AY258" i="8"/>
  <c r="AZ258" i="8" s="1"/>
  <c r="AY259" i="8"/>
  <c r="AZ259" i="8" s="1"/>
  <c r="AY260" i="8"/>
  <c r="AZ260" i="8" s="1"/>
  <c r="AY261" i="8"/>
  <c r="AZ261" i="8" s="1"/>
  <c r="AY262" i="8"/>
  <c r="AZ262" i="8" s="1"/>
  <c r="AY263" i="8"/>
  <c r="AZ263" i="8" s="1"/>
  <c r="AY264" i="8"/>
  <c r="AZ264" i="8" s="1"/>
  <c r="AY265" i="8"/>
  <c r="AZ265" i="8" s="1"/>
  <c r="AY266" i="8"/>
  <c r="AZ266" i="8" s="1"/>
  <c r="AY267" i="8"/>
  <c r="AZ267" i="8" s="1"/>
  <c r="AY268" i="8"/>
  <c r="AZ268" i="8" s="1"/>
  <c r="AY269" i="8"/>
  <c r="AZ269" i="8" s="1"/>
  <c r="AY270" i="8"/>
  <c r="AZ270" i="8" s="1"/>
  <c r="AY271" i="8"/>
  <c r="AZ271" i="8" s="1"/>
  <c r="AY272" i="8"/>
  <c r="AZ272" i="8" s="1"/>
  <c r="AY273" i="8"/>
  <c r="AZ273" i="8" s="1"/>
  <c r="AY274" i="8"/>
  <c r="AZ274" i="8" s="1"/>
  <c r="AY275" i="8"/>
  <c r="AZ275" i="8" s="1"/>
  <c r="AY276" i="8"/>
  <c r="AZ276" i="8" s="1"/>
  <c r="AY277" i="8"/>
  <c r="AZ277" i="8" s="1"/>
  <c r="AY278" i="8"/>
  <c r="AZ278" i="8" s="1"/>
  <c r="AY279" i="8"/>
  <c r="AZ279" i="8" s="1"/>
  <c r="AY280" i="8"/>
  <c r="AZ280" i="8" s="1"/>
  <c r="AY281" i="8"/>
  <c r="AZ281" i="8" s="1"/>
  <c r="AY282" i="8"/>
  <c r="AZ282" i="8" s="1"/>
  <c r="AY283" i="8"/>
  <c r="AZ283" i="8" s="1"/>
  <c r="AY284" i="8"/>
  <c r="AZ284" i="8" s="1"/>
  <c r="AY285" i="8"/>
  <c r="AZ285" i="8" s="1"/>
  <c r="AY286" i="8"/>
  <c r="AZ286" i="8" s="1"/>
  <c r="AY287" i="8"/>
  <c r="AZ287" i="8" s="1"/>
  <c r="AY288" i="8"/>
  <c r="AZ288" i="8" s="1"/>
  <c r="AY289" i="8"/>
  <c r="AZ289" i="8" s="1"/>
  <c r="AY290" i="8"/>
  <c r="AZ290" i="8" s="1"/>
  <c r="AY291" i="8"/>
  <c r="AZ291" i="8" s="1"/>
  <c r="AY292" i="8"/>
  <c r="AZ292" i="8" s="1"/>
  <c r="AY293" i="8"/>
  <c r="AZ293" i="8" s="1"/>
  <c r="AY294" i="8"/>
  <c r="AZ294" i="8" s="1"/>
  <c r="AY295" i="8"/>
  <c r="AZ295" i="8" s="1"/>
  <c r="AY296" i="8"/>
  <c r="AZ296" i="8" s="1"/>
  <c r="AY297" i="8"/>
  <c r="AZ297" i="8" s="1"/>
  <c r="AY298" i="8"/>
  <c r="AZ298" i="8" s="1"/>
  <c r="AY299" i="8"/>
  <c r="AZ299" i="8" s="1"/>
  <c r="AY300" i="8"/>
  <c r="AZ300" i="8" s="1"/>
  <c r="AY301" i="8"/>
  <c r="AZ301" i="8" s="1"/>
  <c r="AY302" i="8"/>
  <c r="AZ302" i="8" s="1"/>
  <c r="AY303" i="8"/>
  <c r="AZ303" i="8" s="1"/>
  <c r="AY304" i="8"/>
  <c r="AZ304" i="8" s="1"/>
  <c r="AY305" i="8"/>
  <c r="AZ305" i="8" s="1"/>
  <c r="AY306" i="8"/>
  <c r="AZ306" i="8" s="1"/>
  <c r="AY307" i="8"/>
  <c r="AZ307" i="8" s="1"/>
  <c r="AY308" i="8"/>
  <c r="AZ308" i="8" s="1"/>
  <c r="AY309" i="8"/>
  <c r="AZ309" i="8" s="1"/>
  <c r="AY310" i="8"/>
  <c r="AZ310" i="8" s="1"/>
  <c r="AY311" i="8"/>
  <c r="AZ311" i="8" s="1"/>
  <c r="AY312" i="8"/>
  <c r="AZ312" i="8" s="1"/>
  <c r="AY313" i="8"/>
  <c r="AZ313" i="8" s="1"/>
  <c r="AY314" i="8"/>
  <c r="AZ314" i="8" s="1"/>
  <c r="AY315" i="8"/>
  <c r="AZ315" i="8" s="1"/>
  <c r="AY316" i="8"/>
  <c r="AZ316" i="8" s="1"/>
  <c r="AY317" i="8"/>
  <c r="AZ317" i="8" s="1"/>
  <c r="AY318" i="8"/>
  <c r="AZ318" i="8" s="1"/>
  <c r="AY319" i="8"/>
  <c r="AZ319" i="8" s="1"/>
  <c r="AY320" i="8"/>
  <c r="AZ320" i="8" s="1"/>
  <c r="AY321" i="8"/>
  <c r="AZ321" i="8" s="1"/>
  <c r="AY322" i="8"/>
  <c r="AZ322" i="8" s="1"/>
  <c r="AY323" i="8"/>
  <c r="AZ323" i="8" s="1"/>
  <c r="AY324" i="8"/>
  <c r="AZ324" i="8" s="1"/>
  <c r="AY325" i="8"/>
  <c r="AZ325" i="8" s="1"/>
  <c r="AY326" i="8"/>
  <c r="AZ326" i="8" s="1"/>
  <c r="AY327" i="8"/>
  <c r="AZ327" i="8" s="1"/>
  <c r="AY328" i="8"/>
  <c r="AZ328" i="8" s="1"/>
  <c r="AY329" i="8"/>
  <c r="AZ329" i="8" s="1"/>
  <c r="AY330" i="8"/>
  <c r="AZ330" i="8" s="1"/>
  <c r="AY331" i="8"/>
  <c r="AZ331" i="8" s="1"/>
  <c r="AY332" i="8"/>
  <c r="AZ332" i="8" s="1"/>
  <c r="AY333" i="8"/>
  <c r="AZ333" i="8" s="1"/>
  <c r="AY334" i="8"/>
  <c r="AZ334" i="8" s="1"/>
  <c r="AY335" i="8"/>
  <c r="AZ335" i="8" s="1"/>
  <c r="AY336" i="8"/>
  <c r="AZ336" i="8" s="1"/>
  <c r="AY337" i="8"/>
  <c r="AZ337" i="8" s="1"/>
  <c r="AY338" i="8"/>
  <c r="AZ338" i="8" s="1"/>
  <c r="AY339" i="8"/>
  <c r="AZ339" i="8" s="1"/>
  <c r="AY340" i="8"/>
  <c r="AZ340" i="8" s="1"/>
  <c r="AY341" i="8"/>
  <c r="AZ341" i="8" s="1"/>
  <c r="AY342" i="8"/>
  <c r="AZ342" i="8" s="1"/>
  <c r="AY343" i="8"/>
  <c r="AZ343" i="8" s="1"/>
  <c r="AY344" i="8"/>
  <c r="AZ344" i="8" s="1"/>
  <c r="AY345" i="8"/>
  <c r="AZ345" i="8" s="1"/>
  <c r="AY346" i="8"/>
  <c r="AZ346" i="8" s="1"/>
  <c r="AY347" i="8"/>
  <c r="AZ347" i="8" s="1"/>
  <c r="AY348" i="8"/>
  <c r="AZ348" i="8" s="1"/>
  <c r="AY349" i="8"/>
  <c r="AZ349" i="8" s="1"/>
  <c r="AY350" i="8"/>
  <c r="AZ350" i="8" s="1"/>
  <c r="AY351" i="8"/>
  <c r="AZ351" i="8" s="1"/>
  <c r="AY352" i="8"/>
  <c r="AZ352" i="8" s="1"/>
  <c r="AY353" i="8"/>
  <c r="AZ353" i="8" s="1"/>
  <c r="AY354" i="8"/>
  <c r="AZ354" i="8" s="1"/>
  <c r="AY355" i="8"/>
  <c r="AZ355" i="8" s="1"/>
  <c r="AY356" i="8"/>
  <c r="AZ356" i="8" s="1"/>
  <c r="AY357" i="8"/>
  <c r="AZ357" i="8" s="1"/>
  <c r="AY358" i="8"/>
  <c r="AZ358" i="8" s="1"/>
  <c r="AY359" i="8"/>
  <c r="AZ359" i="8" s="1"/>
  <c r="AY360" i="8"/>
  <c r="AZ360" i="8" s="1"/>
  <c r="AY361" i="8"/>
  <c r="AZ361" i="8" s="1"/>
  <c r="AY362" i="8"/>
  <c r="AZ362" i="8" s="1"/>
  <c r="AY363" i="8"/>
  <c r="AZ363" i="8" s="1"/>
  <c r="AY364" i="8"/>
  <c r="AZ364" i="8" s="1"/>
  <c r="AY365" i="8"/>
  <c r="AZ365" i="8" s="1"/>
  <c r="AY366" i="8"/>
  <c r="AZ366" i="8" s="1"/>
  <c r="AY367" i="8"/>
  <c r="AZ367" i="8" s="1"/>
  <c r="AY368" i="8"/>
  <c r="AZ368" i="8" s="1"/>
  <c r="AY369" i="8"/>
  <c r="AZ369" i="8" s="1"/>
  <c r="AY370" i="8"/>
  <c r="AZ370" i="8" s="1"/>
  <c r="AY371" i="8"/>
  <c r="AZ371" i="8" s="1"/>
  <c r="AY372" i="8"/>
  <c r="AZ372" i="8" s="1"/>
  <c r="AY373" i="8"/>
  <c r="AZ373" i="8" s="1"/>
  <c r="AY374" i="8"/>
  <c r="AZ374" i="8" s="1"/>
  <c r="AY375" i="8"/>
  <c r="AZ375" i="8" s="1"/>
  <c r="AY376" i="8"/>
  <c r="AZ376" i="8" s="1"/>
  <c r="AY377" i="8"/>
  <c r="AZ377" i="8" s="1"/>
  <c r="AY378" i="8"/>
  <c r="AZ378" i="8" s="1"/>
  <c r="AY379" i="8"/>
  <c r="AZ379" i="8" s="1"/>
  <c r="AY380" i="8"/>
  <c r="AZ380" i="8" s="1"/>
  <c r="AY381" i="8"/>
  <c r="AZ381" i="8" s="1"/>
  <c r="AY382" i="8"/>
  <c r="AZ382" i="8" s="1"/>
  <c r="AY383" i="8"/>
  <c r="AZ383" i="8" s="1"/>
  <c r="AY384" i="8"/>
  <c r="AZ384" i="8" s="1"/>
  <c r="AY385" i="8"/>
  <c r="AZ385" i="8" s="1"/>
  <c r="AY386" i="8"/>
  <c r="AZ386" i="8" s="1"/>
  <c r="AY387" i="8"/>
  <c r="AZ387" i="8" s="1"/>
  <c r="AY388" i="8"/>
  <c r="AZ388" i="8" s="1"/>
  <c r="AY389" i="8"/>
  <c r="AZ389" i="8" s="1"/>
  <c r="AY390" i="8"/>
  <c r="AZ390" i="8" s="1"/>
  <c r="AY391" i="8"/>
  <c r="AZ391" i="8" s="1"/>
  <c r="AY392" i="8"/>
  <c r="AZ392" i="8" s="1"/>
  <c r="AY393" i="8"/>
  <c r="AZ393" i="8" s="1"/>
  <c r="AY394" i="8"/>
  <c r="AZ394" i="8" s="1"/>
  <c r="AY395" i="8"/>
  <c r="AZ395" i="8" s="1"/>
  <c r="AY396" i="8"/>
  <c r="AZ396" i="8" s="1"/>
  <c r="AY397" i="8"/>
  <c r="AZ397" i="8" s="1"/>
  <c r="AY398" i="8"/>
  <c r="AZ398" i="8" s="1"/>
  <c r="AY399" i="8"/>
  <c r="AZ399" i="8" s="1"/>
  <c r="AY400" i="8"/>
  <c r="AZ400" i="8" s="1"/>
  <c r="AY401" i="8"/>
  <c r="AZ401" i="8" s="1"/>
  <c r="AY402" i="8"/>
  <c r="AZ402" i="8" s="1"/>
  <c r="AY403" i="8"/>
  <c r="AZ403" i="8" s="1"/>
  <c r="AY404" i="8"/>
  <c r="AZ404" i="8" s="1"/>
  <c r="AY405" i="8"/>
  <c r="AZ405" i="8" s="1"/>
  <c r="AY406" i="8"/>
  <c r="AZ406" i="8" s="1"/>
  <c r="AY407" i="8"/>
  <c r="AZ407" i="8" s="1"/>
  <c r="AY408" i="8"/>
  <c r="AZ408" i="8" s="1"/>
  <c r="AY409" i="8"/>
  <c r="AZ409" i="8" s="1"/>
  <c r="AY410" i="8"/>
  <c r="AZ410" i="8" s="1"/>
  <c r="AY411" i="8"/>
  <c r="AZ411" i="8" s="1"/>
  <c r="AY412" i="8"/>
  <c r="AZ412" i="8" s="1"/>
  <c r="AY413" i="8"/>
  <c r="AZ413" i="8" s="1"/>
  <c r="AY414" i="8"/>
  <c r="AZ414" i="8" s="1"/>
  <c r="AY415" i="8"/>
  <c r="AZ415" i="8" s="1"/>
  <c r="AY416" i="8"/>
  <c r="AZ416" i="8" s="1"/>
  <c r="AY417" i="8"/>
  <c r="AZ417" i="8" s="1"/>
  <c r="AY418" i="8"/>
  <c r="AZ418" i="8" s="1"/>
  <c r="AY419" i="8"/>
  <c r="AZ419" i="8" s="1"/>
  <c r="AY420" i="8"/>
  <c r="AZ420" i="8" s="1"/>
  <c r="AY421" i="8"/>
  <c r="AZ421" i="8" s="1"/>
  <c r="AY422" i="8"/>
  <c r="AZ422" i="8" s="1"/>
  <c r="AY423" i="8"/>
  <c r="AZ423" i="8" s="1"/>
  <c r="AY424" i="8"/>
  <c r="AZ424" i="8" s="1"/>
  <c r="AY425" i="8"/>
  <c r="AZ425" i="8" s="1"/>
  <c r="AY426" i="8"/>
  <c r="AZ426" i="8" s="1"/>
  <c r="AY427" i="8"/>
  <c r="AZ427" i="8" s="1"/>
  <c r="AY428" i="8"/>
  <c r="AZ428" i="8" s="1"/>
  <c r="AY429" i="8"/>
  <c r="AZ429" i="8" s="1"/>
  <c r="AY430" i="8"/>
  <c r="AZ430" i="8" s="1"/>
  <c r="AY431" i="8"/>
  <c r="AZ431" i="8" s="1"/>
  <c r="AY432" i="8"/>
  <c r="AZ432" i="8" s="1"/>
  <c r="AY433" i="8"/>
  <c r="AZ433" i="8" s="1"/>
  <c r="AY434" i="8"/>
  <c r="AZ434" i="8" s="1"/>
  <c r="AY435" i="8"/>
  <c r="AZ435" i="8" s="1"/>
  <c r="AY436" i="8"/>
  <c r="AZ436" i="8" s="1"/>
  <c r="AY437" i="8"/>
  <c r="AZ437" i="8" s="1"/>
  <c r="AY438" i="8"/>
  <c r="AZ438" i="8" s="1"/>
  <c r="AY439" i="8"/>
  <c r="AZ439" i="8" s="1"/>
  <c r="AY440" i="8"/>
  <c r="AZ440" i="8" s="1"/>
  <c r="AY441" i="8"/>
  <c r="AZ441" i="8" s="1"/>
  <c r="AY442" i="8"/>
  <c r="AZ442" i="8" s="1"/>
  <c r="AY443" i="8"/>
  <c r="AZ443" i="8" s="1"/>
  <c r="AY444" i="8"/>
  <c r="AZ444" i="8" s="1"/>
  <c r="AY445" i="8"/>
  <c r="AZ445" i="8" s="1"/>
  <c r="AY446" i="8"/>
  <c r="AZ446" i="8" s="1"/>
  <c r="AY447" i="8"/>
  <c r="AZ447" i="8" s="1"/>
  <c r="AY448" i="8"/>
  <c r="AZ448" i="8" s="1"/>
  <c r="AY449" i="8"/>
  <c r="AZ449" i="8" s="1"/>
  <c r="AY450" i="8"/>
  <c r="AZ450" i="8" s="1"/>
  <c r="AY451" i="8"/>
  <c r="AZ451" i="8" s="1"/>
  <c r="AY452" i="8"/>
  <c r="AZ452" i="8" s="1"/>
  <c r="AY453" i="8"/>
  <c r="AZ453" i="8" s="1"/>
  <c r="AY454" i="8"/>
  <c r="AZ454" i="8" s="1"/>
  <c r="AY455" i="8"/>
  <c r="AZ455" i="8" s="1"/>
  <c r="AY456" i="8"/>
  <c r="AZ456" i="8" s="1"/>
  <c r="AY457" i="8"/>
  <c r="AZ457" i="8" s="1"/>
  <c r="AY458" i="8"/>
  <c r="AZ458" i="8" s="1"/>
  <c r="AY459" i="8"/>
  <c r="AZ459" i="8" s="1"/>
  <c r="AY460" i="8"/>
  <c r="AZ460" i="8" s="1"/>
  <c r="AY461" i="8"/>
  <c r="AZ461" i="8" s="1"/>
  <c r="AY462" i="8"/>
  <c r="AZ462" i="8" s="1"/>
  <c r="AY463" i="8"/>
  <c r="AZ463" i="8" s="1"/>
  <c r="AY464" i="8"/>
  <c r="AZ464" i="8" s="1"/>
  <c r="AY465" i="8"/>
  <c r="AZ465" i="8" s="1"/>
  <c r="AY466" i="8"/>
  <c r="AZ466" i="8" s="1"/>
  <c r="AY467" i="8"/>
  <c r="AZ467" i="8" s="1"/>
  <c r="AY468" i="8"/>
  <c r="AZ468" i="8" s="1"/>
  <c r="AY469" i="8"/>
  <c r="AZ469" i="8" s="1"/>
  <c r="AY470" i="8"/>
  <c r="AZ470" i="8" s="1"/>
  <c r="AY471" i="8"/>
  <c r="AZ471" i="8" s="1"/>
  <c r="AY472" i="8"/>
  <c r="AZ472" i="8" s="1"/>
  <c r="AY473" i="8"/>
  <c r="AZ473" i="8" s="1"/>
  <c r="AY474" i="8"/>
  <c r="AZ474" i="8" s="1"/>
  <c r="AY475" i="8"/>
  <c r="AZ475" i="8" s="1"/>
  <c r="AY476" i="8"/>
  <c r="AZ476" i="8" s="1"/>
  <c r="AY477" i="8"/>
  <c r="AZ477" i="8" s="1"/>
  <c r="AY478" i="8"/>
  <c r="AZ478" i="8" s="1"/>
  <c r="AY479" i="8"/>
  <c r="AZ479" i="8" s="1"/>
  <c r="AY480" i="8"/>
  <c r="AZ480" i="8" s="1"/>
  <c r="AY481" i="8"/>
  <c r="AZ481" i="8" s="1"/>
  <c r="AY482" i="8"/>
  <c r="AZ482" i="8" s="1"/>
  <c r="AY483" i="8"/>
  <c r="AZ483" i="8" s="1"/>
  <c r="AY484" i="8"/>
  <c r="AZ484" i="8" s="1"/>
  <c r="AY485" i="8"/>
  <c r="AZ485" i="8" s="1"/>
  <c r="AY486" i="8"/>
  <c r="AZ486" i="8" s="1"/>
  <c r="AY487" i="8"/>
  <c r="AZ487" i="8" s="1"/>
  <c r="AY488" i="8"/>
  <c r="AZ488" i="8" s="1"/>
  <c r="AY489" i="8"/>
  <c r="AZ489" i="8" s="1"/>
  <c r="AY490" i="8"/>
  <c r="AZ490" i="8" s="1"/>
  <c r="AY491" i="8"/>
  <c r="AZ491" i="8" s="1"/>
  <c r="AY492" i="8"/>
  <c r="AZ492" i="8" s="1"/>
  <c r="AY493" i="8"/>
  <c r="AZ493" i="8" s="1"/>
  <c r="AY494" i="8"/>
  <c r="AZ494" i="8" s="1"/>
  <c r="AY495" i="8"/>
  <c r="AZ495" i="8" s="1"/>
  <c r="AY496" i="8"/>
  <c r="AZ496" i="8" s="1"/>
  <c r="AY497" i="8"/>
  <c r="AZ497" i="8" s="1"/>
  <c r="AY498" i="8"/>
  <c r="AZ498" i="8" s="1"/>
  <c r="AY499" i="8"/>
  <c r="AZ499" i="8" s="1"/>
  <c r="AY500" i="8"/>
  <c r="AZ500" i="8" s="1"/>
  <c r="AY501" i="8"/>
  <c r="AZ501" i="8" s="1"/>
  <c r="AY502" i="8"/>
  <c r="AZ502" i="8" s="1"/>
  <c r="AY503" i="8"/>
  <c r="AZ503" i="8" s="1"/>
  <c r="AY504" i="8"/>
  <c r="AZ504" i="8" s="1"/>
  <c r="AY505" i="8"/>
  <c r="AZ505" i="8" s="1"/>
  <c r="AY506" i="8"/>
  <c r="AZ506" i="8" s="1"/>
  <c r="AY507" i="8"/>
  <c r="AZ507" i="8" s="1"/>
  <c r="AY508" i="8"/>
  <c r="AZ508" i="8" s="1"/>
  <c r="AY509" i="8"/>
  <c r="AZ509" i="8" s="1"/>
  <c r="AY510" i="8"/>
  <c r="AZ510" i="8" s="1"/>
  <c r="AY511" i="8"/>
  <c r="AZ511" i="8" s="1"/>
  <c r="AY512" i="8"/>
  <c r="AZ512" i="8" s="1"/>
  <c r="AY4" i="8"/>
  <c r="AZ4" i="8" s="1"/>
  <c r="AX4" i="8"/>
  <c r="AX5" i="8"/>
  <c r="AX6" i="8"/>
  <c r="AX7" i="8"/>
  <c r="AX8" i="8"/>
  <c r="AX9" i="8"/>
  <c r="AX10" i="8"/>
  <c r="AX11" i="8"/>
  <c r="AX12" i="8"/>
  <c r="AX13" i="8"/>
  <c r="AX14" i="8"/>
  <c r="AX15" i="8"/>
  <c r="AX16" i="8"/>
  <c r="AX17" i="8"/>
  <c r="AX18" i="8"/>
  <c r="AX19" i="8"/>
  <c r="AX20" i="8"/>
  <c r="AX21" i="8"/>
  <c r="AX22" i="8"/>
  <c r="AX23" i="8"/>
  <c r="AX24" i="8"/>
  <c r="AX25" i="8"/>
  <c r="AX26" i="8"/>
  <c r="AX27" i="8"/>
  <c r="AX28" i="8"/>
  <c r="AX29" i="8"/>
  <c r="AX30" i="8"/>
  <c r="AX31" i="8"/>
  <c r="AX32" i="8"/>
  <c r="AX33" i="8"/>
  <c r="AX34" i="8"/>
  <c r="AX35" i="8"/>
  <c r="AX36" i="8"/>
  <c r="AX37" i="8"/>
  <c r="AX38" i="8"/>
  <c r="AX39" i="8"/>
  <c r="AX40" i="8"/>
  <c r="AX41" i="8"/>
  <c r="AX42" i="8"/>
  <c r="AX43" i="8"/>
  <c r="AX44" i="8"/>
  <c r="AX45" i="8"/>
  <c r="AX46" i="8"/>
  <c r="AX47" i="8"/>
  <c r="AX48" i="8"/>
  <c r="AX49" i="8"/>
  <c r="AX50" i="8"/>
  <c r="AX51" i="8"/>
  <c r="AX52" i="8"/>
  <c r="AX53" i="8"/>
  <c r="AX54" i="8"/>
  <c r="AX55" i="8"/>
  <c r="AX56" i="8"/>
  <c r="AX57" i="8"/>
  <c r="AX58" i="8"/>
  <c r="AX59" i="8"/>
  <c r="AX60" i="8"/>
  <c r="AX61" i="8"/>
  <c r="AX62" i="8"/>
  <c r="AX63" i="8"/>
  <c r="AX64" i="8"/>
  <c r="AX65" i="8"/>
  <c r="AX66" i="8"/>
  <c r="AX67" i="8"/>
  <c r="AX68" i="8"/>
  <c r="AX69" i="8"/>
  <c r="AX70" i="8"/>
  <c r="AX71" i="8"/>
  <c r="AX72" i="8"/>
  <c r="AX73" i="8"/>
  <c r="AX74" i="8"/>
  <c r="AX75" i="8"/>
  <c r="AX76" i="8"/>
  <c r="AX77" i="8"/>
  <c r="AX78" i="8"/>
  <c r="AX79" i="8"/>
  <c r="AX80" i="8"/>
  <c r="AX81" i="8"/>
  <c r="AX82" i="8"/>
  <c r="AX83" i="8"/>
  <c r="AX84" i="8"/>
  <c r="AX85" i="8"/>
  <c r="AX86" i="8"/>
  <c r="AX87" i="8"/>
  <c r="AX88" i="8"/>
  <c r="AX89" i="8"/>
  <c r="AX90" i="8"/>
  <c r="AX91" i="8"/>
  <c r="AX92" i="8"/>
  <c r="AX93" i="8"/>
  <c r="AX94" i="8"/>
  <c r="AX95" i="8"/>
  <c r="AX96" i="8"/>
  <c r="AX97" i="8"/>
  <c r="AX98" i="8"/>
  <c r="AX99" i="8"/>
  <c r="AX100" i="8"/>
  <c r="AX101" i="8"/>
  <c r="AX102" i="8"/>
  <c r="AX103" i="8"/>
  <c r="AX104" i="8"/>
  <c r="AX105" i="8"/>
  <c r="AX106" i="8"/>
  <c r="AX107" i="8"/>
  <c r="AX108" i="8"/>
  <c r="AX109" i="8"/>
  <c r="AX110" i="8"/>
  <c r="AX111" i="8"/>
  <c r="AX112" i="8"/>
  <c r="AX113" i="8"/>
  <c r="AX114" i="8"/>
  <c r="AX115" i="8"/>
  <c r="AX116" i="8"/>
  <c r="AX117" i="8"/>
  <c r="AX118" i="8"/>
  <c r="AX119" i="8"/>
  <c r="AX120" i="8"/>
  <c r="AX121" i="8"/>
  <c r="AX122" i="8"/>
  <c r="AX123" i="8"/>
  <c r="AX124" i="8"/>
  <c r="AX125" i="8"/>
  <c r="AX126" i="8"/>
  <c r="AX127" i="8"/>
  <c r="AX128" i="8"/>
  <c r="AX129" i="8"/>
  <c r="AX130" i="8"/>
  <c r="AX131" i="8"/>
  <c r="AX132" i="8"/>
  <c r="AX133" i="8"/>
  <c r="AX134" i="8"/>
  <c r="AX135" i="8"/>
  <c r="AX136" i="8"/>
  <c r="AX137" i="8"/>
  <c r="AX138" i="8"/>
  <c r="AX139" i="8"/>
  <c r="AX140" i="8"/>
  <c r="AX141" i="8"/>
  <c r="AX142" i="8"/>
  <c r="AX143" i="8"/>
  <c r="AX144" i="8"/>
  <c r="AX145" i="8"/>
  <c r="AX146" i="8"/>
  <c r="AX147" i="8"/>
  <c r="AX148" i="8"/>
  <c r="AX149" i="8"/>
  <c r="AX150" i="8"/>
  <c r="AX151" i="8"/>
  <c r="AX152" i="8"/>
  <c r="AX153" i="8"/>
  <c r="AX154" i="8"/>
  <c r="AX155" i="8"/>
  <c r="AX156" i="8"/>
  <c r="AX157" i="8"/>
  <c r="AX158" i="8"/>
  <c r="AX159" i="8"/>
  <c r="AX160" i="8"/>
  <c r="AX161" i="8"/>
  <c r="AX162" i="8"/>
  <c r="AX163" i="8"/>
  <c r="AX164" i="8"/>
  <c r="AX165" i="8"/>
  <c r="AX166" i="8"/>
  <c r="AX167" i="8"/>
  <c r="AX168" i="8"/>
  <c r="AX169" i="8"/>
  <c r="AX170" i="8"/>
  <c r="AX171" i="8"/>
  <c r="AX172" i="8"/>
  <c r="AX173" i="8"/>
  <c r="AX174" i="8"/>
  <c r="AX175" i="8"/>
  <c r="AX176" i="8"/>
  <c r="AX177" i="8"/>
  <c r="AX178" i="8"/>
  <c r="AX179" i="8"/>
  <c r="AX180" i="8"/>
  <c r="AX181" i="8"/>
  <c r="AX182" i="8"/>
  <c r="AX183" i="8"/>
  <c r="AX184" i="8"/>
  <c r="AX185" i="8"/>
  <c r="AX186" i="8"/>
  <c r="AX187" i="8"/>
  <c r="AX188" i="8"/>
  <c r="AX189" i="8"/>
  <c r="AX190" i="8"/>
  <c r="AX191" i="8"/>
  <c r="AX192" i="8"/>
  <c r="AX193" i="8"/>
  <c r="AX194" i="8"/>
  <c r="AX195" i="8"/>
  <c r="AX196" i="8"/>
  <c r="AX197" i="8"/>
  <c r="AX198" i="8"/>
  <c r="AX199" i="8"/>
  <c r="AX200" i="8"/>
  <c r="AX201" i="8"/>
  <c r="AX202" i="8"/>
  <c r="AX203" i="8"/>
  <c r="AX204" i="8"/>
  <c r="AX205" i="8"/>
  <c r="AX206" i="8"/>
  <c r="AX207" i="8"/>
  <c r="AX208" i="8"/>
  <c r="AX209" i="8"/>
  <c r="AX210" i="8"/>
  <c r="AX211" i="8"/>
  <c r="AX212" i="8"/>
  <c r="AX213" i="8"/>
  <c r="AX214" i="8"/>
  <c r="AX215" i="8"/>
  <c r="AX216" i="8"/>
  <c r="AX217" i="8"/>
  <c r="AX218" i="8"/>
  <c r="AX219" i="8"/>
  <c r="AX220" i="8"/>
  <c r="AX221" i="8"/>
  <c r="AX222" i="8"/>
  <c r="AX223" i="8"/>
  <c r="AX224" i="8"/>
  <c r="AX225" i="8"/>
  <c r="AX226" i="8"/>
  <c r="AX227" i="8"/>
  <c r="AX228" i="8"/>
  <c r="AX229" i="8"/>
  <c r="AX230" i="8"/>
  <c r="AX231" i="8"/>
  <c r="AX232" i="8"/>
  <c r="AX233" i="8"/>
  <c r="AX234" i="8"/>
  <c r="AX235" i="8"/>
  <c r="AX236" i="8"/>
  <c r="AX237" i="8"/>
  <c r="AX238" i="8"/>
  <c r="AX239" i="8"/>
  <c r="AX240" i="8"/>
  <c r="AX241" i="8"/>
  <c r="AX242" i="8"/>
  <c r="AX243" i="8"/>
  <c r="AX244" i="8"/>
  <c r="AX245" i="8"/>
  <c r="AX246" i="8"/>
  <c r="AX247" i="8"/>
  <c r="AX248" i="8"/>
  <c r="AX249" i="8"/>
  <c r="AX250" i="8"/>
  <c r="AX251" i="8"/>
  <c r="AX252" i="8"/>
  <c r="AX253" i="8"/>
  <c r="AX254" i="8"/>
  <c r="AX255" i="8"/>
  <c r="AX256" i="8"/>
  <c r="AX257" i="8"/>
  <c r="AX258" i="8"/>
  <c r="AX259" i="8"/>
  <c r="AX260" i="8"/>
  <c r="AX261" i="8"/>
  <c r="AX262" i="8"/>
  <c r="AX263" i="8"/>
  <c r="AX264" i="8"/>
  <c r="AX265" i="8"/>
  <c r="AX266" i="8"/>
  <c r="AX267" i="8"/>
  <c r="AX268" i="8"/>
  <c r="AX269" i="8"/>
  <c r="AX270" i="8"/>
  <c r="AX271" i="8"/>
  <c r="AX272" i="8"/>
  <c r="AX273" i="8"/>
  <c r="AX274" i="8"/>
  <c r="AX275" i="8"/>
  <c r="AX276" i="8"/>
  <c r="AX277" i="8"/>
  <c r="AX278" i="8"/>
  <c r="AX279" i="8"/>
  <c r="AX280" i="8"/>
  <c r="AX281" i="8"/>
  <c r="AX282" i="8"/>
  <c r="AX283" i="8"/>
  <c r="AX284" i="8"/>
  <c r="AX285" i="8"/>
  <c r="AX286" i="8"/>
  <c r="AX287" i="8"/>
  <c r="AX288" i="8"/>
  <c r="AX289" i="8"/>
  <c r="AX290" i="8"/>
  <c r="AX291" i="8"/>
  <c r="AX292" i="8"/>
  <c r="AX293" i="8"/>
  <c r="AX294" i="8"/>
  <c r="AX295" i="8"/>
  <c r="AX296" i="8"/>
  <c r="AX297" i="8"/>
  <c r="AX298" i="8"/>
  <c r="AX299" i="8"/>
  <c r="AX300" i="8"/>
  <c r="AX301" i="8"/>
  <c r="AX302" i="8"/>
  <c r="AX303" i="8"/>
  <c r="AX304" i="8"/>
  <c r="AX305" i="8"/>
  <c r="AX306" i="8"/>
  <c r="AX307" i="8"/>
  <c r="AX308" i="8"/>
  <c r="AX309" i="8"/>
  <c r="AX310" i="8"/>
  <c r="AX311" i="8"/>
  <c r="AX312" i="8"/>
  <c r="AX313" i="8"/>
  <c r="AX314" i="8"/>
  <c r="AX315" i="8"/>
  <c r="AX316" i="8"/>
  <c r="AX317" i="8"/>
  <c r="AX318" i="8"/>
  <c r="AX319" i="8"/>
  <c r="AX320" i="8"/>
  <c r="AX321" i="8"/>
  <c r="AX322" i="8"/>
  <c r="AX323" i="8"/>
  <c r="AX324" i="8"/>
  <c r="AX325" i="8"/>
  <c r="AX326" i="8"/>
  <c r="AX327" i="8"/>
  <c r="AX328" i="8"/>
  <c r="AX329" i="8"/>
  <c r="AX330" i="8"/>
  <c r="AX331" i="8"/>
  <c r="AX332" i="8"/>
  <c r="AX333" i="8"/>
  <c r="AX334" i="8"/>
  <c r="AX335" i="8"/>
  <c r="AX336" i="8"/>
  <c r="AX337" i="8"/>
  <c r="AX338" i="8"/>
  <c r="AX339" i="8"/>
  <c r="AX340" i="8"/>
  <c r="AX341" i="8"/>
  <c r="AX342" i="8"/>
  <c r="AX343" i="8"/>
  <c r="AX344" i="8"/>
  <c r="AX345" i="8"/>
  <c r="AX346" i="8"/>
  <c r="AX347" i="8"/>
  <c r="AX348" i="8"/>
  <c r="AX349" i="8"/>
  <c r="AX350" i="8"/>
  <c r="AX351" i="8"/>
  <c r="AX352" i="8"/>
  <c r="AX353" i="8"/>
  <c r="AX354" i="8"/>
  <c r="AX355" i="8"/>
  <c r="AX356" i="8"/>
  <c r="AX357" i="8"/>
  <c r="AX358" i="8"/>
  <c r="AX359" i="8"/>
  <c r="AX360" i="8"/>
  <c r="AX361" i="8"/>
  <c r="AX362" i="8"/>
  <c r="AX363" i="8"/>
  <c r="AX364" i="8"/>
  <c r="AX365" i="8"/>
  <c r="AX366" i="8"/>
  <c r="AX367" i="8"/>
  <c r="AX368" i="8"/>
  <c r="AX369" i="8"/>
  <c r="AX370" i="8"/>
  <c r="AX371" i="8"/>
  <c r="AX372" i="8"/>
  <c r="AX373" i="8"/>
  <c r="AX374" i="8"/>
  <c r="AX375" i="8"/>
  <c r="AX376" i="8"/>
  <c r="AX377" i="8"/>
  <c r="AX378" i="8"/>
  <c r="AX379" i="8"/>
  <c r="AX380" i="8"/>
  <c r="AX381" i="8"/>
  <c r="AX382" i="8"/>
  <c r="AX383" i="8"/>
  <c r="AX384" i="8"/>
  <c r="AX385" i="8"/>
  <c r="AX386" i="8"/>
  <c r="AX387" i="8"/>
  <c r="AX388" i="8"/>
  <c r="AX389" i="8"/>
  <c r="AX390" i="8"/>
  <c r="AX391" i="8"/>
  <c r="AX392" i="8"/>
  <c r="AX393" i="8"/>
  <c r="AX394" i="8"/>
  <c r="AX395" i="8"/>
  <c r="AX396" i="8"/>
  <c r="AX397" i="8"/>
  <c r="AX398" i="8"/>
  <c r="AX399" i="8"/>
  <c r="AX400" i="8"/>
  <c r="AX401" i="8"/>
  <c r="AX402" i="8"/>
  <c r="AX403" i="8"/>
  <c r="AX404" i="8"/>
  <c r="AX405" i="8"/>
  <c r="AX406" i="8"/>
  <c r="AX407" i="8"/>
  <c r="AX408" i="8"/>
  <c r="AX409" i="8"/>
  <c r="AX410" i="8"/>
  <c r="AX411" i="8"/>
  <c r="AX412" i="8"/>
  <c r="AX413" i="8"/>
  <c r="AX414" i="8"/>
  <c r="AX415" i="8"/>
  <c r="AX416" i="8"/>
  <c r="AX417" i="8"/>
  <c r="AX418" i="8"/>
  <c r="AX419" i="8"/>
  <c r="AX420" i="8"/>
  <c r="AX421" i="8"/>
  <c r="AX422" i="8"/>
  <c r="AX423" i="8"/>
  <c r="AX424" i="8"/>
  <c r="AX425" i="8"/>
  <c r="AX426" i="8"/>
  <c r="AX427" i="8"/>
  <c r="AX428" i="8"/>
  <c r="AX429" i="8"/>
  <c r="AX430" i="8"/>
  <c r="AX431" i="8"/>
  <c r="AX432" i="8"/>
  <c r="AX433" i="8"/>
  <c r="AX434" i="8"/>
  <c r="AX435" i="8"/>
  <c r="AX436" i="8"/>
  <c r="AX437" i="8"/>
  <c r="AX438" i="8"/>
  <c r="AX439" i="8"/>
  <c r="AX440" i="8"/>
  <c r="AX441" i="8"/>
  <c r="AX442" i="8"/>
  <c r="AX443" i="8"/>
  <c r="AX444" i="8"/>
  <c r="AX445" i="8"/>
  <c r="AX446" i="8"/>
  <c r="AX447" i="8"/>
  <c r="AX448" i="8"/>
  <c r="AX449" i="8"/>
  <c r="AX450" i="8"/>
  <c r="AX451" i="8"/>
  <c r="AX452" i="8"/>
  <c r="AX453" i="8"/>
  <c r="AX454" i="8"/>
  <c r="AX455" i="8"/>
  <c r="AX456" i="8"/>
  <c r="AX457" i="8"/>
  <c r="AX458" i="8"/>
  <c r="AX459" i="8"/>
  <c r="AX460" i="8"/>
  <c r="AX461" i="8"/>
  <c r="AX462" i="8"/>
  <c r="AX463" i="8"/>
  <c r="AX464" i="8"/>
  <c r="AX465" i="8"/>
  <c r="AX466" i="8"/>
  <c r="AX467" i="8"/>
  <c r="AX468" i="8"/>
  <c r="AX469" i="8"/>
  <c r="AX470" i="8"/>
  <c r="AX471" i="8"/>
  <c r="AX472" i="8"/>
  <c r="AX473" i="8"/>
  <c r="AX474" i="8"/>
  <c r="AX475" i="8"/>
  <c r="AX476" i="8"/>
  <c r="AX477" i="8"/>
  <c r="AX478" i="8"/>
  <c r="AX479" i="8"/>
  <c r="AX480" i="8"/>
  <c r="AX481" i="8"/>
  <c r="AX482" i="8"/>
  <c r="AX483" i="8"/>
  <c r="AX484" i="8"/>
  <c r="AX485" i="8"/>
  <c r="AX486" i="8"/>
  <c r="AX487" i="8"/>
  <c r="AX488" i="8"/>
  <c r="AX489" i="8"/>
  <c r="AX490" i="8"/>
  <c r="AX491" i="8"/>
  <c r="AX492" i="8"/>
  <c r="AX493" i="8"/>
  <c r="AX494" i="8"/>
  <c r="AX495" i="8"/>
  <c r="AX496" i="8"/>
  <c r="AX497" i="8"/>
  <c r="AX498" i="8"/>
  <c r="AX499" i="8"/>
  <c r="AX500" i="8"/>
  <c r="AX501" i="8"/>
  <c r="AX502" i="8"/>
  <c r="AX503" i="8"/>
  <c r="AX504" i="8"/>
  <c r="AX505" i="8"/>
  <c r="AX506" i="8"/>
  <c r="AX507" i="8"/>
  <c r="AX508" i="8"/>
  <c r="AX509" i="8"/>
  <c r="AX510" i="8"/>
  <c r="AX511" i="8"/>
  <c r="AX512" i="8"/>
  <c r="W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W248" i="8"/>
  <c r="W249" i="8"/>
  <c r="W250" i="8"/>
  <c r="W251" i="8"/>
  <c r="W252" i="8"/>
  <c r="W253" i="8"/>
  <c r="W254" i="8"/>
  <c r="W255" i="8"/>
  <c r="W256" i="8"/>
  <c r="W257" i="8"/>
  <c r="W258" i="8"/>
  <c r="W259" i="8"/>
  <c r="W260" i="8"/>
  <c r="W261" i="8"/>
  <c r="W262" i="8"/>
  <c r="W263" i="8"/>
  <c r="W264" i="8"/>
  <c r="W265" i="8"/>
  <c r="W266" i="8"/>
  <c r="W267" i="8"/>
  <c r="W268" i="8"/>
  <c r="W269" i="8"/>
  <c r="W270" i="8"/>
  <c r="W271" i="8"/>
  <c r="W272" i="8"/>
  <c r="W273" i="8"/>
  <c r="W274" i="8"/>
  <c r="W275" i="8"/>
  <c r="W276" i="8"/>
  <c r="W277" i="8"/>
  <c r="W278" i="8"/>
  <c r="W279" i="8"/>
  <c r="W280" i="8"/>
  <c r="W281" i="8"/>
  <c r="W282" i="8"/>
  <c r="W283" i="8"/>
  <c r="W284" i="8"/>
  <c r="W285" i="8"/>
  <c r="W286" i="8"/>
  <c r="W287" i="8"/>
  <c r="W288" i="8"/>
  <c r="W289" i="8"/>
  <c r="W290" i="8"/>
  <c r="W291" i="8"/>
  <c r="W292" i="8"/>
  <c r="W293" i="8"/>
  <c r="W294" i="8"/>
  <c r="W295" i="8"/>
  <c r="W296" i="8"/>
  <c r="W297" i="8"/>
  <c r="W298" i="8"/>
  <c r="W299" i="8"/>
  <c r="W300" i="8"/>
  <c r="W301" i="8"/>
  <c r="W302" i="8"/>
  <c r="W303" i="8"/>
  <c r="W304" i="8"/>
  <c r="W305" i="8"/>
  <c r="W306" i="8"/>
  <c r="W307" i="8"/>
  <c r="W308" i="8"/>
  <c r="W309" i="8"/>
  <c r="W310" i="8"/>
  <c r="W311" i="8"/>
  <c r="W312" i="8"/>
  <c r="W313" i="8"/>
  <c r="W314" i="8"/>
  <c r="W315" i="8"/>
  <c r="W316" i="8"/>
  <c r="W317" i="8"/>
  <c r="W318" i="8"/>
  <c r="W319" i="8"/>
  <c r="W320" i="8"/>
  <c r="W321" i="8"/>
  <c r="W322" i="8"/>
  <c r="W323" i="8"/>
  <c r="W324" i="8"/>
  <c r="W325" i="8"/>
  <c r="W326" i="8"/>
  <c r="W327" i="8"/>
  <c r="W328" i="8"/>
  <c r="W329" i="8"/>
  <c r="W330" i="8"/>
  <c r="W331" i="8"/>
  <c r="W332" i="8"/>
  <c r="W333" i="8"/>
  <c r="W334" i="8"/>
  <c r="W335" i="8"/>
  <c r="W336" i="8"/>
  <c r="W337" i="8"/>
  <c r="W338" i="8"/>
  <c r="W339" i="8"/>
  <c r="W340" i="8"/>
  <c r="W341" i="8"/>
  <c r="W342" i="8"/>
  <c r="W343" i="8"/>
  <c r="W344" i="8"/>
  <c r="W345" i="8"/>
  <c r="W346" i="8"/>
  <c r="W347" i="8"/>
  <c r="W348" i="8"/>
  <c r="W349" i="8"/>
  <c r="W350" i="8"/>
  <c r="W351" i="8"/>
  <c r="W352" i="8"/>
  <c r="W353" i="8"/>
  <c r="W354" i="8"/>
  <c r="W355" i="8"/>
  <c r="W356" i="8"/>
  <c r="W357" i="8"/>
  <c r="W358" i="8"/>
  <c r="W359" i="8"/>
  <c r="W360" i="8"/>
  <c r="W361" i="8"/>
  <c r="W362" i="8"/>
  <c r="W363" i="8"/>
  <c r="W364" i="8"/>
  <c r="W365" i="8"/>
  <c r="W366" i="8"/>
  <c r="W367" i="8"/>
  <c r="W368" i="8"/>
  <c r="W369" i="8"/>
  <c r="W370" i="8"/>
  <c r="W371" i="8"/>
  <c r="W372" i="8"/>
  <c r="W373" i="8"/>
  <c r="W374" i="8"/>
  <c r="W375" i="8"/>
  <c r="W376" i="8"/>
  <c r="W377" i="8"/>
  <c r="W378" i="8"/>
  <c r="W379" i="8"/>
  <c r="W380" i="8"/>
  <c r="W381" i="8"/>
  <c r="W382" i="8"/>
  <c r="W383" i="8"/>
  <c r="W384" i="8"/>
  <c r="W385" i="8"/>
  <c r="W386" i="8"/>
  <c r="W387" i="8"/>
  <c r="W388" i="8"/>
  <c r="W389" i="8"/>
  <c r="W390" i="8"/>
  <c r="W391" i="8"/>
  <c r="W392" i="8"/>
  <c r="W393" i="8"/>
  <c r="W394" i="8"/>
  <c r="W395" i="8"/>
  <c r="W396" i="8"/>
  <c r="W397" i="8"/>
  <c r="W398" i="8"/>
  <c r="W399" i="8"/>
  <c r="W400" i="8"/>
  <c r="W401" i="8"/>
  <c r="W402" i="8"/>
  <c r="W403" i="8"/>
  <c r="W404" i="8"/>
  <c r="W405" i="8"/>
  <c r="W406" i="8"/>
  <c r="W407" i="8"/>
  <c r="W408" i="8"/>
  <c r="W409" i="8"/>
  <c r="W410" i="8"/>
  <c r="W411" i="8"/>
  <c r="W412" i="8"/>
  <c r="W413" i="8"/>
  <c r="W414" i="8"/>
  <c r="W415" i="8"/>
  <c r="W416" i="8"/>
  <c r="W417" i="8"/>
  <c r="W418" i="8"/>
  <c r="W419" i="8"/>
  <c r="W420" i="8"/>
  <c r="W421" i="8"/>
  <c r="W422" i="8"/>
  <c r="W423" i="8"/>
  <c r="W424" i="8"/>
  <c r="W425" i="8"/>
  <c r="W426" i="8"/>
  <c r="W427" i="8"/>
  <c r="W428" i="8"/>
  <c r="W429" i="8"/>
  <c r="W430" i="8"/>
  <c r="W431" i="8"/>
  <c r="W432" i="8"/>
  <c r="W433" i="8"/>
  <c r="W434" i="8"/>
  <c r="W435" i="8"/>
  <c r="W436" i="8"/>
  <c r="W437" i="8"/>
  <c r="W438" i="8"/>
  <c r="W439" i="8"/>
  <c r="W440" i="8"/>
  <c r="W441" i="8"/>
  <c r="W442" i="8"/>
  <c r="W443" i="8"/>
  <c r="W444" i="8"/>
  <c r="W445" i="8"/>
  <c r="W446" i="8"/>
  <c r="W447" i="8"/>
  <c r="W448" i="8"/>
  <c r="W449" i="8"/>
  <c r="W450" i="8"/>
  <c r="W451" i="8"/>
  <c r="W452" i="8"/>
  <c r="W453" i="8"/>
  <c r="W454" i="8"/>
  <c r="W455" i="8"/>
  <c r="W456" i="8"/>
  <c r="W457" i="8"/>
  <c r="W458" i="8"/>
  <c r="W459" i="8"/>
  <c r="W460" i="8"/>
  <c r="W461" i="8"/>
  <c r="W462" i="8"/>
  <c r="W463" i="8"/>
  <c r="W464" i="8"/>
  <c r="W465" i="8"/>
  <c r="W466" i="8"/>
  <c r="W467" i="8"/>
  <c r="W468" i="8"/>
  <c r="W469" i="8"/>
  <c r="W470" i="8"/>
  <c r="W471" i="8"/>
  <c r="W472" i="8"/>
  <c r="W473" i="8"/>
  <c r="W474" i="8"/>
  <c r="W475" i="8"/>
  <c r="W476" i="8"/>
  <c r="W477" i="8"/>
  <c r="W478" i="8"/>
  <c r="W479" i="8"/>
  <c r="W480" i="8"/>
  <c r="W481" i="8"/>
  <c r="W482" i="8"/>
  <c r="W483" i="8"/>
  <c r="W484" i="8"/>
  <c r="W485" i="8"/>
  <c r="W486" i="8"/>
  <c r="W487" i="8"/>
  <c r="W488" i="8"/>
  <c r="W489" i="8"/>
  <c r="W490" i="8"/>
  <c r="W491" i="8"/>
  <c r="W492" i="8"/>
  <c r="W493" i="8"/>
  <c r="W494" i="8"/>
  <c r="W495" i="8"/>
  <c r="W496" i="8"/>
  <c r="W497" i="8"/>
  <c r="W498" i="8"/>
  <c r="W499" i="8"/>
  <c r="W500" i="8"/>
  <c r="W501" i="8"/>
  <c r="W502" i="8"/>
  <c r="W503" i="8"/>
  <c r="W504" i="8"/>
  <c r="W505" i="8"/>
  <c r="W506" i="8"/>
  <c r="W507" i="8"/>
  <c r="W508" i="8"/>
  <c r="W509" i="8"/>
  <c r="W510" i="8"/>
  <c r="W511" i="8"/>
  <c r="W512" i="8"/>
  <c r="W4" i="8"/>
  <c r="R5" i="8"/>
  <c r="T5" i="8" s="1"/>
  <c r="V5" i="8" s="1"/>
  <c r="R6" i="8"/>
  <c r="T6" i="8" s="1"/>
  <c r="V6" i="8" s="1"/>
  <c r="R7" i="8"/>
  <c r="T7" i="8" s="1"/>
  <c r="V7" i="8" s="1"/>
  <c r="R8" i="8"/>
  <c r="T8" i="8" s="1"/>
  <c r="V8" i="8" s="1"/>
  <c r="R9" i="8"/>
  <c r="T9" i="8" s="1"/>
  <c r="V9" i="8" s="1"/>
  <c r="R10" i="8"/>
  <c r="T10" i="8" s="1"/>
  <c r="V10" i="8" s="1"/>
  <c r="R11" i="8"/>
  <c r="T11" i="8" s="1"/>
  <c r="V11" i="8" s="1"/>
  <c r="R12" i="8"/>
  <c r="T12" i="8" s="1"/>
  <c r="V12" i="8" s="1"/>
  <c r="R13" i="8"/>
  <c r="T13" i="8" s="1"/>
  <c r="V13" i="8" s="1"/>
  <c r="R14" i="8"/>
  <c r="T14" i="8" s="1"/>
  <c r="V14" i="8" s="1"/>
  <c r="R15" i="8"/>
  <c r="T15" i="8" s="1"/>
  <c r="V15" i="8" s="1"/>
  <c r="R16" i="8"/>
  <c r="T16" i="8" s="1"/>
  <c r="V16" i="8" s="1"/>
  <c r="R17" i="8"/>
  <c r="T17" i="8" s="1"/>
  <c r="V17" i="8" s="1"/>
  <c r="R18" i="8"/>
  <c r="T18" i="8" s="1"/>
  <c r="V18" i="8" s="1"/>
  <c r="R19" i="8"/>
  <c r="T19" i="8" s="1"/>
  <c r="V19" i="8" s="1"/>
  <c r="R20" i="8"/>
  <c r="T20" i="8" s="1"/>
  <c r="V20" i="8" s="1"/>
  <c r="R21" i="8"/>
  <c r="T21" i="8" s="1"/>
  <c r="V21" i="8" s="1"/>
  <c r="R22" i="8"/>
  <c r="T22" i="8" s="1"/>
  <c r="V22" i="8" s="1"/>
  <c r="R23" i="8"/>
  <c r="T23" i="8" s="1"/>
  <c r="V23" i="8" s="1"/>
  <c r="R24" i="8"/>
  <c r="T24" i="8" s="1"/>
  <c r="V24" i="8" s="1"/>
  <c r="R25" i="8"/>
  <c r="T25" i="8" s="1"/>
  <c r="V25" i="8" s="1"/>
  <c r="R26" i="8"/>
  <c r="T26" i="8" s="1"/>
  <c r="V26" i="8" s="1"/>
  <c r="R27" i="8"/>
  <c r="T27" i="8" s="1"/>
  <c r="V27" i="8" s="1"/>
  <c r="R28" i="8"/>
  <c r="T28" i="8" s="1"/>
  <c r="V28" i="8" s="1"/>
  <c r="R29" i="8"/>
  <c r="T29" i="8" s="1"/>
  <c r="V29" i="8" s="1"/>
  <c r="R30" i="8"/>
  <c r="T30" i="8" s="1"/>
  <c r="V30" i="8" s="1"/>
  <c r="R31" i="8"/>
  <c r="T31" i="8" s="1"/>
  <c r="V31" i="8" s="1"/>
  <c r="R32" i="8"/>
  <c r="T32" i="8" s="1"/>
  <c r="V32" i="8" s="1"/>
  <c r="R33" i="8"/>
  <c r="T33" i="8" s="1"/>
  <c r="V33" i="8" s="1"/>
  <c r="R34" i="8"/>
  <c r="T34" i="8" s="1"/>
  <c r="V34" i="8" s="1"/>
  <c r="R35" i="8"/>
  <c r="T35" i="8" s="1"/>
  <c r="V35" i="8" s="1"/>
  <c r="R36" i="8"/>
  <c r="T36" i="8" s="1"/>
  <c r="V36" i="8" s="1"/>
  <c r="R37" i="8"/>
  <c r="T37" i="8" s="1"/>
  <c r="V37" i="8" s="1"/>
  <c r="R38" i="8"/>
  <c r="T38" i="8" s="1"/>
  <c r="V38" i="8" s="1"/>
  <c r="R39" i="8"/>
  <c r="T39" i="8" s="1"/>
  <c r="V39" i="8" s="1"/>
  <c r="R40" i="8"/>
  <c r="T40" i="8" s="1"/>
  <c r="V40" i="8" s="1"/>
  <c r="R41" i="8"/>
  <c r="T41" i="8" s="1"/>
  <c r="V41" i="8" s="1"/>
  <c r="R42" i="8"/>
  <c r="T42" i="8" s="1"/>
  <c r="V42" i="8" s="1"/>
  <c r="R43" i="8"/>
  <c r="T43" i="8" s="1"/>
  <c r="V43" i="8" s="1"/>
  <c r="R44" i="8"/>
  <c r="T44" i="8" s="1"/>
  <c r="V44" i="8" s="1"/>
  <c r="R45" i="8"/>
  <c r="T45" i="8" s="1"/>
  <c r="V45" i="8" s="1"/>
  <c r="R46" i="8"/>
  <c r="T46" i="8" s="1"/>
  <c r="V46" i="8" s="1"/>
  <c r="R47" i="8"/>
  <c r="T47" i="8" s="1"/>
  <c r="V47" i="8" s="1"/>
  <c r="R48" i="8"/>
  <c r="T48" i="8" s="1"/>
  <c r="V48" i="8" s="1"/>
  <c r="R49" i="8"/>
  <c r="T49" i="8" s="1"/>
  <c r="V49" i="8" s="1"/>
  <c r="R50" i="8"/>
  <c r="T50" i="8" s="1"/>
  <c r="V50" i="8" s="1"/>
  <c r="R51" i="8"/>
  <c r="T51" i="8" s="1"/>
  <c r="V51" i="8" s="1"/>
  <c r="R52" i="8"/>
  <c r="T52" i="8" s="1"/>
  <c r="V52" i="8" s="1"/>
  <c r="R53" i="8"/>
  <c r="T53" i="8" s="1"/>
  <c r="V53" i="8" s="1"/>
  <c r="R54" i="8"/>
  <c r="T54" i="8" s="1"/>
  <c r="V54" i="8" s="1"/>
  <c r="R55" i="8"/>
  <c r="T55" i="8" s="1"/>
  <c r="V55" i="8" s="1"/>
  <c r="R56" i="8"/>
  <c r="T56" i="8" s="1"/>
  <c r="V56" i="8" s="1"/>
  <c r="R57" i="8"/>
  <c r="T57" i="8" s="1"/>
  <c r="V57" i="8" s="1"/>
  <c r="R58" i="8"/>
  <c r="T58" i="8" s="1"/>
  <c r="V58" i="8" s="1"/>
  <c r="R59" i="8"/>
  <c r="T59" i="8" s="1"/>
  <c r="V59" i="8" s="1"/>
  <c r="R60" i="8"/>
  <c r="T60" i="8" s="1"/>
  <c r="V60" i="8" s="1"/>
  <c r="R61" i="8"/>
  <c r="T61" i="8" s="1"/>
  <c r="V61" i="8" s="1"/>
  <c r="R62" i="8"/>
  <c r="T62" i="8" s="1"/>
  <c r="V62" i="8" s="1"/>
  <c r="R63" i="8"/>
  <c r="T63" i="8" s="1"/>
  <c r="V63" i="8" s="1"/>
  <c r="R64" i="8"/>
  <c r="T64" i="8" s="1"/>
  <c r="V64" i="8" s="1"/>
  <c r="R65" i="8"/>
  <c r="T65" i="8" s="1"/>
  <c r="V65" i="8" s="1"/>
  <c r="R66" i="8"/>
  <c r="T66" i="8" s="1"/>
  <c r="V66" i="8" s="1"/>
  <c r="R67" i="8"/>
  <c r="T67" i="8" s="1"/>
  <c r="V67" i="8" s="1"/>
  <c r="R68" i="8"/>
  <c r="T68" i="8" s="1"/>
  <c r="V68" i="8" s="1"/>
  <c r="R69" i="8"/>
  <c r="T69" i="8" s="1"/>
  <c r="V69" i="8" s="1"/>
  <c r="R70" i="8"/>
  <c r="T70" i="8" s="1"/>
  <c r="V70" i="8" s="1"/>
  <c r="R71" i="8"/>
  <c r="T71" i="8" s="1"/>
  <c r="V71" i="8" s="1"/>
  <c r="R72" i="8"/>
  <c r="T72" i="8" s="1"/>
  <c r="V72" i="8" s="1"/>
  <c r="R73" i="8"/>
  <c r="T73" i="8" s="1"/>
  <c r="V73" i="8" s="1"/>
  <c r="R74" i="8"/>
  <c r="T74" i="8" s="1"/>
  <c r="V74" i="8" s="1"/>
  <c r="R75" i="8"/>
  <c r="T75" i="8" s="1"/>
  <c r="V75" i="8" s="1"/>
  <c r="R76" i="8"/>
  <c r="T76" i="8" s="1"/>
  <c r="V76" i="8" s="1"/>
  <c r="R77" i="8"/>
  <c r="T77" i="8" s="1"/>
  <c r="V77" i="8" s="1"/>
  <c r="R78" i="8"/>
  <c r="T78" i="8" s="1"/>
  <c r="V78" i="8" s="1"/>
  <c r="R79" i="8"/>
  <c r="T79" i="8" s="1"/>
  <c r="V79" i="8" s="1"/>
  <c r="R80" i="8"/>
  <c r="T80" i="8" s="1"/>
  <c r="V80" i="8" s="1"/>
  <c r="R81" i="8"/>
  <c r="T81" i="8" s="1"/>
  <c r="V81" i="8" s="1"/>
  <c r="R82" i="8"/>
  <c r="T82" i="8" s="1"/>
  <c r="V82" i="8" s="1"/>
  <c r="R83" i="8"/>
  <c r="T83" i="8" s="1"/>
  <c r="V83" i="8" s="1"/>
  <c r="R84" i="8"/>
  <c r="T84" i="8" s="1"/>
  <c r="V84" i="8" s="1"/>
  <c r="R85" i="8"/>
  <c r="T85" i="8" s="1"/>
  <c r="V85" i="8" s="1"/>
  <c r="R86" i="8"/>
  <c r="T86" i="8" s="1"/>
  <c r="V86" i="8" s="1"/>
  <c r="R87" i="8"/>
  <c r="T87" i="8" s="1"/>
  <c r="V87" i="8" s="1"/>
  <c r="R88" i="8"/>
  <c r="T88" i="8" s="1"/>
  <c r="V88" i="8" s="1"/>
  <c r="R89" i="8"/>
  <c r="T89" i="8" s="1"/>
  <c r="V89" i="8" s="1"/>
  <c r="R90" i="8"/>
  <c r="T90" i="8" s="1"/>
  <c r="V90" i="8" s="1"/>
  <c r="R91" i="8"/>
  <c r="T91" i="8" s="1"/>
  <c r="V91" i="8" s="1"/>
  <c r="R92" i="8"/>
  <c r="T92" i="8" s="1"/>
  <c r="V92" i="8" s="1"/>
  <c r="R93" i="8"/>
  <c r="T93" i="8" s="1"/>
  <c r="V93" i="8" s="1"/>
  <c r="R94" i="8"/>
  <c r="T94" i="8" s="1"/>
  <c r="V94" i="8" s="1"/>
  <c r="R95" i="8"/>
  <c r="T95" i="8" s="1"/>
  <c r="V95" i="8" s="1"/>
  <c r="R96" i="8"/>
  <c r="T96" i="8" s="1"/>
  <c r="V96" i="8" s="1"/>
  <c r="R97" i="8"/>
  <c r="T97" i="8" s="1"/>
  <c r="V97" i="8" s="1"/>
  <c r="R98" i="8"/>
  <c r="T98" i="8" s="1"/>
  <c r="V98" i="8" s="1"/>
  <c r="R99" i="8"/>
  <c r="T99" i="8" s="1"/>
  <c r="V99" i="8" s="1"/>
  <c r="R100" i="8"/>
  <c r="T100" i="8" s="1"/>
  <c r="R101" i="8"/>
  <c r="T101" i="8" s="1"/>
  <c r="V101" i="8" s="1"/>
  <c r="R102" i="8"/>
  <c r="T102" i="8" s="1"/>
  <c r="V102" i="8" s="1"/>
  <c r="R103" i="8"/>
  <c r="T103" i="8" s="1"/>
  <c r="V103" i="8" s="1"/>
  <c r="R104" i="8"/>
  <c r="T104" i="8" s="1"/>
  <c r="V104" i="8" s="1"/>
  <c r="R105" i="8"/>
  <c r="T105" i="8" s="1"/>
  <c r="V105" i="8" s="1"/>
  <c r="R106" i="8"/>
  <c r="T106" i="8" s="1"/>
  <c r="V106" i="8" s="1"/>
  <c r="R107" i="8"/>
  <c r="T107" i="8" s="1"/>
  <c r="V107" i="8" s="1"/>
  <c r="R108" i="8"/>
  <c r="T108" i="8" s="1"/>
  <c r="V108" i="8" s="1"/>
  <c r="R109" i="8"/>
  <c r="T109" i="8" s="1"/>
  <c r="V109" i="8" s="1"/>
  <c r="R110" i="8"/>
  <c r="T110" i="8" s="1"/>
  <c r="V110" i="8" s="1"/>
  <c r="R111" i="8"/>
  <c r="T111" i="8" s="1"/>
  <c r="V111" i="8" s="1"/>
  <c r="R112" i="8"/>
  <c r="T112" i="8" s="1"/>
  <c r="V112" i="8" s="1"/>
  <c r="R113" i="8"/>
  <c r="T113" i="8" s="1"/>
  <c r="V113" i="8" s="1"/>
  <c r="R114" i="8"/>
  <c r="T114" i="8" s="1"/>
  <c r="V114" i="8" s="1"/>
  <c r="R115" i="8"/>
  <c r="T115" i="8" s="1"/>
  <c r="V115" i="8" s="1"/>
  <c r="R116" i="8"/>
  <c r="T116" i="8" s="1"/>
  <c r="V116" i="8" s="1"/>
  <c r="R117" i="8"/>
  <c r="T117" i="8" s="1"/>
  <c r="V117" i="8" s="1"/>
  <c r="R118" i="8"/>
  <c r="T118" i="8" s="1"/>
  <c r="V118" i="8" s="1"/>
  <c r="R119" i="8"/>
  <c r="T119" i="8" s="1"/>
  <c r="V119" i="8" s="1"/>
  <c r="R120" i="8"/>
  <c r="T120" i="8" s="1"/>
  <c r="V120" i="8" s="1"/>
  <c r="R121" i="8"/>
  <c r="T121" i="8" s="1"/>
  <c r="V121" i="8" s="1"/>
  <c r="R122" i="8"/>
  <c r="T122" i="8" s="1"/>
  <c r="V122" i="8" s="1"/>
  <c r="R123" i="8"/>
  <c r="T123" i="8" s="1"/>
  <c r="V123" i="8" s="1"/>
  <c r="R124" i="8"/>
  <c r="T124" i="8" s="1"/>
  <c r="V124" i="8" s="1"/>
  <c r="R125" i="8"/>
  <c r="T125" i="8" s="1"/>
  <c r="V125" i="8" s="1"/>
  <c r="R126" i="8"/>
  <c r="T126" i="8" s="1"/>
  <c r="V126" i="8" s="1"/>
  <c r="R127" i="8"/>
  <c r="T127" i="8" s="1"/>
  <c r="V127" i="8" s="1"/>
  <c r="R128" i="8"/>
  <c r="T128" i="8" s="1"/>
  <c r="V128" i="8" s="1"/>
  <c r="R129" i="8"/>
  <c r="T129" i="8" s="1"/>
  <c r="V129" i="8" s="1"/>
  <c r="R130" i="8"/>
  <c r="T130" i="8" s="1"/>
  <c r="V130" i="8" s="1"/>
  <c r="R131" i="8"/>
  <c r="T131" i="8" s="1"/>
  <c r="V131" i="8" s="1"/>
  <c r="R132" i="8"/>
  <c r="T132" i="8" s="1"/>
  <c r="V132" i="8" s="1"/>
  <c r="R133" i="8"/>
  <c r="T133" i="8" s="1"/>
  <c r="V133" i="8" s="1"/>
  <c r="R134" i="8"/>
  <c r="T134" i="8" s="1"/>
  <c r="V134" i="8" s="1"/>
  <c r="R135" i="8"/>
  <c r="T135" i="8" s="1"/>
  <c r="V135" i="8" s="1"/>
  <c r="R136" i="8"/>
  <c r="T136" i="8" s="1"/>
  <c r="V136" i="8" s="1"/>
  <c r="R137" i="8"/>
  <c r="T137" i="8" s="1"/>
  <c r="V137" i="8" s="1"/>
  <c r="R138" i="8"/>
  <c r="T138" i="8" s="1"/>
  <c r="V138" i="8" s="1"/>
  <c r="R139" i="8"/>
  <c r="T139" i="8" s="1"/>
  <c r="V139" i="8" s="1"/>
  <c r="R140" i="8"/>
  <c r="T140" i="8" s="1"/>
  <c r="V140" i="8" s="1"/>
  <c r="R141" i="8"/>
  <c r="T141" i="8" s="1"/>
  <c r="V141" i="8" s="1"/>
  <c r="R142" i="8"/>
  <c r="T142" i="8" s="1"/>
  <c r="V142" i="8" s="1"/>
  <c r="R143" i="8"/>
  <c r="T143" i="8" s="1"/>
  <c r="V143" i="8" s="1"/>
  <c r="R144" i="8"/>
  <c r="T144" i="8" s="1"/>
  <c r="V144" i="8" s="1"/>
  <c r="R145" i="8"/>
  <c r="T145" i="8" s="1"/>
  <c r="V145" i="8" s="1"/>
  <c r="R146" i="8"/>
  <c r="T146" i="8" s="1"/>
  <c r="V146" i="8" s="1"/>
  <c r="R147" i="8"/>
  <c r="T147" i="8" s="1"/>
  <c r="V147" i="8" s="1"/>
  <c r="R148" i="8"/>
  <c r="T148" i="8" s="1"/>
  <c r="V148" i="8" s="1"/>
  <c r="R149" i="8"/>
  <c r="T149" i="8" s="1"/>
  <c r="V149" i="8" s="1"/>
  <c r="R150" i="8"/>
  <c r="T150" i="8" s="1"/>
  <c r="V150" i="8" s="1"/>
  <c r="R151" i="8"/>
  <c r="T151" i="8" s="1"/>
  <c r="V151" i="8" s="1"/>
  <c r="R152" i="8"/>
  <c r="T152" i="8" s="1"/>
  <c r="V152" i="8" s="1"/>
  <c r="R153" i="8"/>
  <c r="T153" i="8" s="1"/>
  <c r="V153" i="8" s="1"/>
  <c r="R154" i="8"/>
  <c r="T154" i="8" s="1"/>
  <c r="V154" i="8" s="1"/>
  <c r="R155" i="8"/>
  <c r="T155" i="8" s="1"/>
  <c r="V155" i="8" s="1"/>
  <c r="R156" i="8"/>
  <c r="T156" i="8" s="1"/>
  <c r="V156" i="8" s="1"/>
  <c r="R157" i="8"/>
  <c r="T157" i="8" s="1"/>
  <c r="V157" i="8" s="1"/>
  <c r="R158" i="8"/>
  <c r="T158" i="8" s="1"/>
  <c r="V158" i="8" s="1"/>
  <c r="R159" i="8"/>
  <c r="T159" i="8" s="1"/>
  <c r="V159" i="8" s="1"/>
  <c r="R160" i="8"/>
  <c r="T160" i="8" s="1"/>
  <c r="V160" i="8" s="1"/>
  <c r="R161" i="8"/>
  <c r="T161" i="8" s="1"/>
  <c r="V161" i="8" s="1"/>
  <c r="R162" i="8"/>
  <c r="T162" i="8" s="1"/>
  <c r="V162" i="8" s="1"/>
  <c r="R163" i="8"/>
  <c r="T163" i="8" s="1"/>
  <c r="V163" i="8" s="1"/>
  <c r="R164" i="8"/>
  <c r="T164" i="8" s="1"/>
  <c r="V164" i="8" s="1"/>
  <c r="R165" i="8"/>
  <c r="T165" i="8" s="1"/>
  <c r="V165" i="8" s="1"/>
  <c r="R166" i="8"/>
  <c r="T166" i="8" s="1"/>
  <c r="V166" i="8" s="1"/>
  <c r="R167" i="8"/>
  <c r="T167" i="8" s="1"/>
  <c r="V167" i="8" s="1"/>
  <c r="R168" i="8"/>
  <c r="T168" i="8" s="1"/>
  <c r="V168" i="8" s="1"/>
  <c r="R169" i="8"/>
  <c r="T169" i="8" s="1"/>
  <c r="V169" i="8" s="1"/>
  <c r="R170" i="8"/>
  <c r="T170" i="8" s="1"/>
  <c r="V170" i="8" s="1"/>
  <c r="R171" i="8"/>
  <c r="T171" i="8" s="1"/>
  <c r="V171" i="8" s="1"/>
  <c r="R172" i="8"/>
  <c r="T172" i="8" s="1"/>
  <c r="V172" i="8" s="1"/>
  <c r="R173" i="8"/>
  <c r="T173" i="8" s="1"/>
  <c r="V173" i="8" s="1"/>
  <c r="R174" i="8"/>
  <c r="T174" i="8" s="1"/>
  <c r="V174" i="8" s="1"/>
  <c r="R175" i="8"/>
  <c r="T175" i="8" s="1"/>
  <c r="V175" i="8" s="1"/>
  <c r="R176" i="8"/>
  <c r="T176" i="8" s="1"/>
  <c r="V176" i="8" s="1"/>
  <c r="R177" i="8"/>
  <c r="T177" i="8" s="1"/>
  <c r="V177" i="8" s="1"/>
  <c r="R178" i="8"/>
  <c r="T178" i="8" s="1"/>
  <c r="V178" i="8" s="1"/>
  <c r="R179" i="8"/>
  <c r="T179" i="8" s="1"/>
  <c r="V179" i="8" s="1"/>
  <c r="R180" i="8"/>
  <c r="T180" i="8" s="1"/>
  <c r="V180" i="8" s="1"/>
  <c r="R181" i="8"/>
  <c r="T181" i="8" s="1"/>
  <c r="V181" i="8" s="1"/>
  <c r="R182" i="8"/>
  <c r="T182" i="8" s="1"/>
  <c r="V182" i="8" s="1"/>
  <c r="R183" i="8"/>
  <c r="T183" i="8" s="1"/>
  <c r="V183" i="8" s="1"/>
  <c r="R184" i="8"/>
  <c r="T184" i="8" s="1"/>
  <c r="V184" i="8" s="1"/>
  <c r="R185" i="8"/>
  <c r="T185" i="8" s="1"/>
  <c r="V185" i="8" s="1"/>
  <c r="R186" i="8"/>
  <c r="T186" i="8" s="1"/>
  <c r="V186" i="8" s="1"/>
  <c r="R187" i="8"/>
  <c r="T187" i="8" s="1"/>
  <c r="V187" i="8" s="1"/>
  <c r="R188" i="8"/>
  <c r="T188" i="8" s="1"/>
  <c r="V188" i="8" s="1"/>
  <c r="R189" i="8"/>
  <c r="T189" i="8" s="1"/>
  <c r="V189" i="8" s="1"/>
  <c r="R190" i="8"/>
  <c r="T190" i="8" s="1"/>
  <c r="V190" i="8" s="1"/>
  <c r="R191" i="8"/>
  <c r="T191" i="8" s="1"/>
  <c r="V191" i="8" s="1"/>
  <c r="R192" i="8"/>
  <c r="T192" i="8" s="1"/>
  <c r="V192" i="8" s="1"/>
  <c r="R193" i="8"/>
  <c r="T193" i="8" s="1"/>
  <c r="V193" i="8" s="1"/>
  <c r="R194" i="8"/>
  <c r="T194" i="8" s="1"/>
  <c r="V194" i="8" s="1"/>
  <c r="R195" i="8"/>
  <c r="T195" i="8" s="1"/>
  <c r="V195" i="8" s="1"/>
  <c r="R196" i="8"/>
  <c r="T196" i="8" s="1"/>
  <c r="V196" i="8" s="1"/>
  <c r="R197" i="8"/>
  <c r="T197" i="8" s="1"/>
  <c r="V197" i="8" s="1"/>
  <c r="R198" i="8"/>
  <c r="T198" i="8" s="1"/>
  <c r="V198" i="8" s="1"/>
  <c r="R199" i="8"/>
  <c r="T199" i="8" s="1"/>
  <c r="V199" i="8" s="1"/>
  <c r="R200" i="8"/>
  <c r="T200" i="8" s="1"/>
  <c r="V200" i="8" s="1"/>
  <c r="R201" i="8"/>
  <c r="T201" i="8" s="1"/>
  <c r="V201" i="8" s="1"/>
  <c r="R202" i="8"/>
  <c r="T202" i="8" s="1"/>
  <c r="V202" i="8" s="1"/>
  <c r="R203" i="8"/>
  <c r="T203" i="8" s="1"/>
  <c r="V203" i="8" s="1"/>
  <c r="R204" i="8"/>
  <c r="T204" i="8" s="1"/>
  <c r="V204" i="8" s="1"/>
  <c r="R205" i="8"/>
  <c r="T205" i="8" s="1"/>
  <c r="V205" i="8" s="1"/>
  <c r="R206" i="8"/>
  <c r="T206" i="8" s="1"/>
  <c r="V206" i="8" s="1"/>
  <c r="R207" i="8"/>
  <c r="T207" i="8" s="1"/>
  <c r="V207" i="8" s="1"/>
  <c r="R208" i="8"/>
  <c r="T208" i="8" s="1"/>
  <c r="V208" i="8" s="1"/>
  <c r="R209" i="8"/>
  <c r="T209" i="8" s="1"/>
  <c r="V209" i="8" s="1"/>
  <c r="R210" i="8"/>
  <c r="T210" i="8" s="1"/>
  <c r="V210" i="8" s="1"/>
  <c r="R211" i="8"/>
  <c r="T211" i="8" s="1"/>
  <c r="V211" i="8" s="1"/>
  <c r="R212" i="8"/>
  <c r="T212" i="8" s="1"/>
  <c r="V212" i="8" s="1"/>
  <c r="R213" i="8"/>
  <c r="T213" i="8" s="1"/>
  <c r="V213" i="8" s="1"/>
  <c r="R214" i="8"/>
  <c r="T214" i="8" s="1"/>
  <c r="V214" i="8" s="1"/>
  <c r="R215" i="8"/>
  <c r="T215" i="8" s="1"/>
  <c r="V215" i="8" s="1"/>
  <c r="R216" i="8"/>
  <c r="T216" i="8" s="1"/>
  <c r="V216" i="8" s="1"/>
  <c r="R217" i="8"/>
  <c r="T217" i="8" s="1"/>
  <c r="V217" i="8" s="1"/>
  <c r="R218" i="8"/>
  <c r="T218" i="8" s="1"/>
  <c r="V218" i="8" s="1"/>
  <c r="R219" i="8"/>
  <c r="T219" i="8" s="1"/>
  <c r="V219" i="8" s="1"/>
  <c r="R220" i="8"/>
  <c r="T220" i="8" s="1"/>
  <c r="V220" i="8" s="1"/>
  <c r="R221" i="8"/>
  <c r="T221" i="8" s="1"/>
  <c r="V221" i="8" s="1"/>
  <c r="R222" i="8"/>
  <c r="T222" i="8" s="1"/>
  <c r="V222" i="8" s="1"/>
  <c r="R223" i="8"/>
  <c r="T223" i="8" s="1"/>
  <c r="V223" i="8" s="1"/>
  <c r="R224" i="8"/>
  <c r="T224" i="8" s="1"/>
  <c r="V224" i="8" s="1"/>
  <c r="R225" i="8"/>
  <c r="T225" i="8" s="1"/>
  <c r="V225" i="8" s="1"/>
  <c r="R226" i="8"/>
  <c r="T226" i="8" s="1"/>
  <c r="V226" i="8" s="1"/>
  <c r="R227" i="8"/>
  <c r="T227" i="8" s="1"/>
  <c r="V227" i="8" s="1"/>
  <c r="R228" i="8"/>
  <c r="T228" i="8" s="1"/>
  <c r="V228" i="8" s="1"/>
  <c r="R229" i="8"/>
  <c r="T229" i="8" s="1"/>
  <c r="V229" i="8" s="1"/>
  <c r="R230" i="8"/>
  <c r="T230" i="8" s="1"/>
  <c r="V230" i="8" s="1"/>
  <c r="R231" i="8"/>
  <c r="T231" i="8" s="1"/>
  <c r="V231" i="8" s="1"/>
  <c r="R232" i="8"/>
  <c r="T232" i="8" s="1"/>
  <c r="V232" i="8" s="1"/>
  <c r="R233" i="8"/>
  <c r="T233" i="8" s="1"/>
  <c r="V233" i="8" s="1"/>
  <c r="R234" i="8"/>
  <c r="T234" i="8" s="1"/>
  <c r="V234" i="8" s="1"/>
  <c r="R235" i="8"/>
  <c r="T235" i="8" s="1"/>
  <c r="V235" i="8" s="1"/>
  <c r="R236" i="8"/>
  <c r="T236" i="8" s="1"/>
  <c r="V236" i="8" s="1"/>
  <c r="R237" i="8"/>
  <c r="T237" i="8" s="1"/>
  <c r="V237" i="8" s="1"/>
  <c r="R238" i="8"/>
  <c r="T238" i="8" s="1"/>
  <c r="V238" i="8" s="1"/>
  <c r="R239" i="8"/>
  <c r="T239" i="8" s="1"/>
  <c r="V239" i="8" s="1"/>
  <c r="R240" i="8"/>
  <c r="T240" i="8" s="1"/>
  <c r="V240" i="8" s="1"/>
  <c r="R241" i="8"/>
  <c r="T241" i="8" s="1"/>
  <c r="V241" i="8" s="1"/>
  <c r="R242" i="8"/>
  <c r="T242" i="8" s="1"/>
  <c r="V242" i="8" s="1"/>
  <c r="R243" i="8"/>
  <c r="T243" i="8" s="1"/>
  <c r="V243" i="8" s="1"/>
  <c r="R244" i="8"/>
  <c r="T244" i="8" s="1"/>
  <c r="V244" i="8" s="1"/>
  <c r="R245" i="8"/>
  <c r="T245" i="8" s="1"/>
  <c r="V245" i="8" s="1"/>
  <c r="R246" i="8"/>
  <c r="T246" i="8" s="1"/>
  <c r="V246" i="8" s="1"/>
  <c r="R247" i="8"/>
  <c r="T247" i="8" s="1"/>
  <c r="V247" i="8" s="1"/>
  <c r="R248" i="8"/>
  <c r="T248" i="8" s="1"/>
  <c r="V248" i="8" s="1"/>
  <c r="R249" i="8"/>
  <c r="T249" i="8" s="1"/>
  <c r="V249" i="8" s="1"/>
  <c r="R250" i="8"/>
  <c r="T250" i="8" s="1"/>
  <c r="V250" i="8" s="1"/>
  <c r="R251" i="8"/>
  <c r="T251" i="8" s="1"/>
  <c r="V251" i="8" s="1"/>
  <c r="R252" i="8"/>
  <c r="T252" i="8" s="1"/>
  <c r="V252" i="8" s="1"/>
  <c r="R253" i="8"/>
  <c r="T253" i="8" s="1"/>
  <c r="V253" i="8" s="1"/>
  <c r="R254" i="8"/>
  <c r="T254" i="8" s="1"/>
  <c r="V254" i="8" s="1"/>
  <c r="R255" i="8"/>
  <c r="T255" i="8" s="1"/>
  <c r="V255" i="8" s="1"/>
  <c r="R256" i="8"/>
  <c r="T256" i="8" s="1"/>
  <c r="V256" i="8" s="1"/>
  <c r="R257" i="8"/>
  <c r="T257" i="8" s="1"/>
  <c r="V257" i="8" s="1"/>
  <c r="R258" i="8"/>
  <c r="T258" i="8" s="1"/>
  <c r="V258" i="8" s="1"/>
  <c r="R259" i="8"/>
  <c r="T259" i="8" s="1"/>
  <c r="V259" i="8" s="1"/>
  <c r="R260" i="8"/>
  <c r="T260" i="8" s="1"/>
  <c r="V260" i="8" s="1"/>
  <c r="R261" i="8"/>
  <c r="T261" i="8" s="1"/>
  <c r="V261" i="8" s="1"/>
  <c r="R262" i="8"/>
  <c r="T262" i="8" s="1"/>
  <c r="V262" i="8" s="1"/>
  <c r="R263" i="8"/>
  <c r="T263" i="8" s="1"/>
  <c r="V263" i="8" s="1"/>
  <c r="R264" i="8"/>
  <c r="T264" i="8" s="1"/>
  <c r="V264" i="8" s="1"/>
  <c r="R265" i="8"/>
  <c r="T265" i="8" s="1"/>
  <c r="V265" i="8" s="1"/>
  <c r="R266" i="8"/>
  <c r="T266" i="8" s="1"/>
  <c r="V266" i="8" s="1"/>
  <c r="R267" i="8"/>
  <c r="T267" i="8" s="1"/>
  <c r="V267" i="8" s="1"/>
  <c r="R268" i="8"/>
  <c r="T268" i="8" s="1"/>
  <c r="V268" i="8" s="1"/>
  <c r="R269" i="8"/>
  <c r="T269" i="8" s="1"/>
  <c r="V269" i="8" s="1"/>
  <c r="R270" i="8"/>
  <c r="T270" i="8" s="1"/>
  <c r="V270" i="8" s="1"/>
  <c r="R271" i="8"/>
  <c r="T271" i="8" s="1"/>
  <c r="V271" i="8" s="1"/>
  <c r="R272" i="8"/>
  <c r="T272" i="8" s="1"/>
  <c r="V272" i="8" s="1"/>
  <c r="R273" i="8"/>
  <c r="T273" i="8" s="1"/>
  <c r="V273" i="8" s="1"/>
  <c r="R274" i="8"/>
  <c r="T274" i="8" s="1"/>
  <c r="V274" i="8" s="1"/>
  <c r="R275" i="8"/>
  <c r="T275" i="8" s="1"/>
  <c r="V275" i="8" s="1"/>
  <c r="R276" i="8"/>
  <c r="T276" i="8" s="1"/>
  <c r="V276" i="8" s="1"/>
  <c r="R277" i="8"/>
  <c r="T277" i="8" s="1"/>
  <c r="V277" i="8" s="1"/>
  <c r="R278" i="8"/>
  <c r="T278" i="8" s="1"/>
  <c r="V278" i="8" s="1"/>
  <c r="R279" i="8"/>
  <c r="T279" i="8" s="1"/>
  <c r="V279" i="8" s="1"/>
  <c r="R280" i="8"/>
  <c r="T280" i="8" s="1"/>
  <c r="V280" i="8" s="1"/>
  <c r="R281" i="8"/>
  <c r="T281" i="8" s="1"/>
  <c r="V281" i="8" s="1"/>
  <c r="R282" i="8"/>
  <c r="T282" i="8" s="1"/>
  <c r="V282" i="8" s="1"/>
  <c r="R283" i="8"/>
  <c r="T283" i="8" s="1"/>
  <c r="V283" i="8" s="1"/>
  <c r="R284" i="8"/>
  <c r="T284" i="8" s="1"/>
  <c r="V284" i="8" s="1"/>
  <c r="R285" i="8"/>
  <c r="T285" i="8" s="1"/>
  <c r="V285" i="8" s="1"/>
  <c r="R286" i="8"/>
  <c r="T286" i="8" s="1"/>
  <c r="V286" i="8" s="1"/>
  <c r="R287" i="8"/>
  <c r="T287" i="8" s="1"/>
  <c r="V287" i="8" s="1"/>
  <c r="R288" i="8"/>
  <c r="T288" i="8" s="1"/>
  <c r="V288" i="8" s="1"/>
  <c r="R289" i="8"/>
  <c r="T289" i="8" s="1"/>
  <c r="V289" i="8" s="1"/>
  <c r="R290" i="8"/>
  <c r="T290" i="8" s="1"/>
  <c r="V290" i="8" s="1"/>
  <c r="R291" i="8"/>
  <c r="T291" i="8" s="1"/>
  <c r="V291" i="8" s="1"/>
  <c r="R292" i="8"/>
  <c r="T292" i="8" s="1"/>
  <c r="V292" i="8" s="1"/>
  <c r="R293" i="8"/>
  <c r="T293" i="8" s="1"/>
  <c r="V293" i="8" s="1"/>
  <c r="R294" i="8"/>
  <c r="T294" i="8" s="1"/>
  <c r="V294" i="8" s="1"/>
  <c r="R295" i="8"/>
  <c r="T295" i="8" s="1"/>
  <c r="V295" i="8" s="1"/>
  <c r="R296" i="8"/>
  <c r="T296" i="8" s="1"/>
  <c r="V296" i="8" s="1"/>
  <c r="R297" i="8"/>
  <c r="T297" i="8" s="1"/>
  <c r="V297" i="8" s="1"/>
  <c r="R298" i="8"/>
  <c r="T298" i="8" s="1"/>
  <c r="V298" i="8" s="1"/>
  <c r="R299" i="8"/>
  <c r="T299" i="8" s="1"/>
  <c r="V299" i="8" s="1"/>
  <c r="R300" i="8"/>
  <c r="T300" i="8" s="1"/>
  <c r="V300" i="8" s="1"/>
  <c r="R301" i="8"/>
  <c r="T301" i="8" s="1"/>
  <c r="V301" i="8" s="1"/>
  <c r="R302" i="8"/>
  <c r="T302" i="8" s="1"/>
  <c r="V302" i="8" s="1"/>
  <c r="R303" i="8"/>
  <c r="T303" i="8" s="1"/>
  <c r="V303" i="8" s="1"/>
  <c r="R304" i="8"/>
  <c r="T304" i="8" s="1"/>
  <c r="V304" i="8" s="1"/>
  <c r="R305" i="8"/>
  <c r="T305" i="8" s="1"/>
  <c r="V305" i="8" s="1"/>
  <c r="R306" i="8"/>
  <c r="T306" i="8" s="1"/>
  <c r="V306" i="8" s="1"/>
  <c r="R307" i="8"/>
  <c r="T307" i="8" s="1"/>
  <c r="V307" i="8" s="1"/>
  <c r="R308" i="8"/>
  <c r="T308" i="8" s="1"/>
  <c r="V308" i="8" s="1"/>
  <c r="R309" i="8"/>
  <c r="T309" i="8" s="1"/>
  <c r="V309" i="8" s="1"/>
  <c r="R310" i="8"/>
  <c r="T310" i="8" s="1"/>
  <c r="V310" i="8" s="1"/>
  <c r="R311" i="8"/>
  <c r="T311" i="8" s="1"/>
  <c r="V311" i="8" s="1"/>
  <c r="R312" i="8"/>
  <c r="T312" i="8" s="1"/>
  <c r="V312" i="8" s="1"/>
  <c r="R313" i="8"/>
  <c r="T313" i="8" s="1"/>
  <c r="V313" i="8" s="1"/>
  <c r="R314" i="8"/>
  <c r="T314" i="8" s="1"/>
  <c r="V314" i="8" s="1"/>
  <c r="R315" i="8"/>
  <c r="T315" i="8" s="1"/>
  <c r="V315" i="8" s="1"/>
  <c r="R316" i="8"/>
  <c r="T316" i="8" s="1"/>
  <c r="V316" i="8" s="1"/>
  <c r="R317" i="8"/>
  <c r="T317" i="8" s="1"/>
  <c r="V317" i="8" s="1"/>
  <c r="R318" i="8"/>
  <c r="T318" i="8" s="1"/>
  <c r="V318" i="8" s="1"/>
  <c r="R319" i="8"/>
  <c r="T319" i="8" s="1"/>
  <c r="V319" i="8" s="1"/>
  <c r="R320" i="8"/>
  <c r="T320" i="8" s="1"/>
  <c r="V320" i="8" s="1"/>
  <c r="R321" i="8"/>
  <c r="T321" i="8" s="1"/>
  <c r="V321" i="8" s="1"/>
  <c r="R322" i="8"/>
  <c r="T322" i="8" s="1"/>
  <c r="V322" i="8" s="1"/>
  <c r="R323" i="8"/>
  <c r="T323" i="8" s="1"/>
  <c r="V323" i="8" s="1"/>
  <c r="R324" i="8"/>
  <c r="T324" i="8" s="1"/>
  <c r="V324" i="8" s="1"/>
  <c r="R325" i="8"/>
  <c r="T325" i="8" s="1"/>
  <c r="V325" i="8" s="1"/>
  <c r="R326" i="8"/>
  <c r="T326" i="8" s="1"/>
  <c r="V326" i="8" s="1"/>
  <c r="R327" i="8"/>
  <c r="T327" i="8" s="1"/>
  <c r="V327" i="8" s="1"/>
  <c r="R328" i="8"/>
  <c r="T328" i="8" s="1"/>
  <c r="V328" i="8" s="1"/>
  <c r="R329" i="8"/>
  <c r="T329" i="8" s="1"/>
  <c r="V329" i="8" s="1"/>
  <c r="R330" i="8"/>
  <c r="T330" i="8" s="1"/>
  <c r="V330" i="8" s="1"/>
  <c r="R331" i="8"/>
  <c r="T331" i="8" s="1"/>
  <c r="V331" i="8" s="1"/>
  <c r="R332" i="8"/>
  <c r="T332" i="8" s="1"/>
  <c r="V332" i="8" s="1"/>
  <c r="R333" i="8"/>
  <c r="T333" i="8" s="1"/>
  <c r="V333" i="8" s="1"/>
  <c r="R334" i="8"/>
  <c r="T334" i="8" s="1"/>
  <c r="V334" i="8" s="1"/>
  <c r="R335" i="8"/>
  <c r="T335" i="8" s="1"/>
  <c r="V335" i="8" s="1"/>
  <c r="R336" i="8"/>
  <c r="T336" i="8" s="1"/>
  <c r="V336" i="8" s="1"/>
  <c r="R337" i="8"/>
  <c r="T337" i="8" s="1"/>
  <c r="V337" i="8" s="1"/>
  <c r="R338" i="8"/>
  <c r="T338" i="8" s="1"/>
  <c r="V338" i="8" s="1"/>
  <c r="R339" i="8"/>
  <c r="T339" i="8" s="1"/>
  <c r="V339" i="8" s="1"/>
  <c r="R340" i="8"/>
  <c r="T340" i="8" s="1"/>
  <c r="V340" i="8" s="1"/>
  <c r="R341" i="8"/>
  <c r="T341" i="8" s="1"/>
  <c r="V341" i="8" s="1"/>
  <c r="R342" i="8"/>
  <c r="T342" i="8" s="1"/>
  <c r="V342" i="8" s="1"/>
  <c r="R343" i="8"/>
  <c r="T343" i="8" s="1"/>
  <c r="V343" i="8" s="1"/>
  <c r="R344" i="8"/>
  <c r="T344" i="8" s="1"/>
  <c r="V344" i="8" s="1"/>
  <c r="R345" i="8"/>
  <c r="T345" i="8" s="1"/>
  <c r="V345" i="8" s="1"/>
  <c r="R346" i="8"/>
  <c r="T346" i="8" s="1"/>
  <c r="V346" i="8" s="1"/>
  <c r="R347" i="8"/>
  <c r="T347" i="8" s="1"/>
  <c r="V347" i="8" s="1"/>
  <c r="R348" i="8"/>
  <c r="T348" i="8" s="1"/>
  <c r="V348" i="8" s="1"/>
  <c r="R349" i="8"/>
  <c r="T349" i="8" s="1"/>
  <c r="V349" i="8" s="1"/>
  <c r="R350" i="8"/>
  <c r="T350" i="8" s="1"/>
  <c r="V350" i="8" s="1"/>
  <c r="R351" i="8"/>
  <c r="T351" i="8" s="1"/>
  <c r="V351" i="8" s="1"/>
  <c r="R352" i="8"/>
  <c r="T352" i="8" s="1"/>
  <c r="V352" i="8" s="1"/>
  <c r="R353" i="8"/>
  <c r="T353" i="8" s="1"/>
  <c r="V353" i="8" s="1"/>
  <c r="R354" i="8"/>
  <c r="T354" i="8" s="1"/>
  <c r="V354" i="8" s="1"/>
  <c r="R355" i="8"/>
  <c r="T355" i="8" s="1"/>
  <c r="V355" i="8" s="1"/>
  <c r="R356" i="8"/>
  <c r="T356" i="8" s="1"/>
  <c r="V356" i="8" s="1"/>
  <c r="R357" i="8"/>
  <c r="T357" i="8" s="1"/>
  <c r="V357" i="8" s="1"/>
  <c r="R358" i="8"/>
  <c r="T358" i="8" s="1"/>
  <c r="V358" i="8" s="1"/>
  <c r="R359" i="8"/>
  <c r="T359" i="8" s="1"/>
  <c r="V359" i="8" s="1"/>
  <c r="R360" i="8"/>
  <c r="T360" i="8" s="1"/>
  <c r="V360" i="8" s="1"/>
  <c r="R361" i="8"/>
  <c r="T361" i="8" s="1"/>
  <c r="V361" i="8" s="1"/>
  <c r="R362" i="8"/>
  <c r="T362" i="8" s="1"/>
  <c r="V362" i="8" s="1"/>
  <c r="R363" i="8"/>
  <c r="T363" i="8" s="1"/>
  <c r="V363" i="8" s="1"/>
  <c r="R364" i="8"/>
  <c r="T364" i="8" s="1"/>
  <c r="V364" i="8" s="1"/>
  <c r="R365" i="8"/>
  <c r="T365" i="8" s="1"/>
  <c r="V365" i="8" s="1"/>
  <c r="R366" i="8"/>
  <c r="T366" i="8" s="1"/>
  <c r="V366" i="8" s="1"/>
  <c r="R367" i="8"/>
  <c r="T367" i="8" s="1"/>
  <c r="V367" i="8" s="1"/>
  <c r="R368" i="8"/>
  <c r="T368" i="8" s="1"/>
  <c r="V368" i="8" s="1"/>
  <c r="R369" i="8"/>
  <c r="T369" i="8" s="1"/>
  <c r="V369" i="8" s="1"/>
  <c r="R370" i="8"/>
  <c r="T370" i="8" s="1"/>
  <c r="V370" i="8" s="1"/>
  <c r="R371" i="8"/>
  <c r="T371" i="8" s="1"/>
  <c r="V371" i="8" s="1"/>
  <c r="R372" i="8"/>
  <c r="T372" i="8" s="1"/>
  <c r="V372" i="8" s="1"/>
  <c r="R373" i="8"/>
  <c r="T373" i="8" s="1"/>
  <c r="V373" i="8" s="1"/>
  <c r="R374" i="8"/>
  <c r="T374" i="8" s="1"/>
  <c r="V374" i="8" s="1"/>
  <c r="R375" i="8"/>
  <c r="T375" i="8" s="1"/>
  <c r="V375" i="8" s="1"/>
  <c r="R376" i="8"/>
  <c r="T376" i="8" s="1"/>
  <c r="V376" i="8" s="1"/>
  <c r="R377" i="8"/>
  <c r="T377" i="8" s="1"/>
  <c r="V377" i="8" s="1"/>
  <c r="R378" i="8"/>
  <c r="T378" i="8" s="1"/>
  <c r="V378" i="8" s="1"/>
  <c r="R379" i="8"/>
  <c r="T379" i="8" s="1"/>
  <c r="V379" i="8" s="1"/>
  <c r="R380" i="8"/>
  <c r="T380" i="8" s="1"/>
  <c r="V380" i="8" s="1"/>
  <c r="R381" i="8"/>
  <c r="T381" i="8" s="1"/>
  <c r="V381" i="8" s="1"/>
  <c r="R382" i="8"/>
  <c r="T382" i="8" s="1"/>
  <c r="V382" i="8" s="1"/>
  <c r="R383" i="8"/>
  <c r="T383" i="8" s="1"/>
  <c r="V383" i="8" s="1"/>
  <c r="R384" i="8"/>
  <c r="T384" i="8" s="1"/>
  <c r="V384" i="8" s="1"/>
  <c r="R385" i="8"/>
  <c r="T385" i="8" s="1"/>
  <c r="V385" i="8" s="1"/>
  <c r="R386" i="8"/>
  <c r="T386" i="8" s="1"/>
  <c r="V386" i="8" s="1"/>
  <c r="R387" i="8"/>
  <c r="T387" i="8" s="1"/>
  <c r="V387" i="8" s="1"/>
  <c r="R388" i="8"/>
  <c r="T388" i="8" s="1"/>
  <c r="V388" i="8" s="1"/>
  <c r="R389" i="8"/>
  <c r="T389" i="8" s="1"/>
  <c r="V389" i="8" s="1"/>
  <c r="R390" i="8"/>
  <c r="T390" i="8" s="1"/>
  <c r="V390" i="8" s="1"/>
  <c r="R391" i="8"/>
  <c r="T391" i="8" s="1"/>
  <c r="V391" i="8" s="1"/>
  <c r="R392" i="8"/>
  <c r="T392" i="8" s="1"/>
  <c r="V392" i="8" s="1"/>
  <c r="R393" i="8"/>
  <c r="T393" i="8" s="1"/>
  <c r="V393" i="8" s="1"/>
  <c r="R394" i="8"/>
  <c r="T394" i="8" s="1"/>
  <c r="V394" i="8" s="1"/>
  <c r="R395" i="8"/>
  <c r="T395" i="8" s="1"/>
  <c r="V395" i="8" s="1"/>
  <c r="R396" i="8"/>
  <c r="T396" i="8" s="1"/>
  <c r="V396" i="8" s="1"/>
  <c r="R397" i="8"/>
  <c r="T397" i="8" s="1"/>
  <c r="V397" i="8" s="1"/>
  <c r="R398" i="8"/>
  <c r="T398" i="8" s="1"/>
  <c r="V398" i="8" s="1"/>
  <c r="R399" i="8"/>
  <c r="T399" i="8" s="1"/>
  <c r="V399" i="8" s="1"/>
  <c r="R400" i="8"/>
  <c r="T400" i="8" s="1"/>
  <c r="V400" i="8" s="1"/>
  <c r="R401" i="8"/>
  <c r="T401" i="8" s="1"/>
  <c r="V401" i="8" s="1"/>
  <c r="R402" i="8"/>
  <c r="T402" i="8" s="1"/>
  <c r="V402" i="8" s="1"/>
  <c r="R403" i="8"/>
  <c r="T403" i="8" s="1"/>
  <c r="V403" i="8" s="1"/>
  <c r="R404" i="8"/>
  <c r="T404" i="8" s="1"/>
  <c r="V404" i="8" s="1"/>
  <c r="R405" i="8"/>
  <c r="T405" i="8" s="1"/>
  <c r="V405" i="8" s="1"/>
  <c r="R406" i="8"/>
  <c r="T406" i="8" s="1"/>
  <c r="V406" i="8" s="1"/>
  <c r="R407" i="8"/>
  <c r="T407" i="8" s="1"/>
  <c r="V407" i="8" s="1"/>
  <c r="R408" i="8"/>
  <c r="T408" i="8" s="1"/>
  <c r="V408" i="8" s="1"/>
  <c r="R409" i="8"/>
  <c r="T409" i="8" s="1"/>
  <c r="V409" i="8" s="1"/>
  <c r="R410" i="8"/>
  <c r="T410" i="8" s="1"/>
  <c r="V410" i="8" s="1"/>
  <c r="R411" i="8"/>
  <c r="T411" i="8" s="1"/>
  <c r="V411" i="8" s="1"/>
  <c r="R412" i="8"/>
  <c r="T412" i="8" s="1"/>
  <c r="V412" i="8" s="1"/>
  <c r="R413" i="8"/>
  <c r="T413" i="8" s="1"/>
  <c r="V413" i="8" s="1"/>
  <c r="R414" i="8"/>
  <c r="T414" i="8" s="1"/>
  <c r="V414" i="8" s="1"/>
  <c r="R415" i="8"/>
  <c r="T415" i="8" s="1"/>
  <c r="V415" i="8" s="1"/>
  <c r="R416" i="8"/>
  <c r="T416" i="8" s="1"/>
  <c r="V416" i="8" s="1"/>
  <c r="R417" i="8"/>
  <c r="T417" i="8" s="1"/>
  <c r="V417" i="8" s="1"/>
  <c r="R418" i="8"/>
  <c r="T418" i="8" s="1"/>
  <c r="V418" i="8" s="1"/>
  <c r="R419" i="8"/>
  <c r="T419" i="8" s="1"/>
  <c r="V419" i="8" s="1"/>
  <c r="R420" i="8"/>
  <c r="T420" i="8" s="1"/>
  <c r="V420" i="8" s="1"/>
  <c r="R421" i="8"/>
  <c r="T421" i="8" s="1"/>
  <c r="V421" i="8" s="1"/>
  <c r="R422" i="8"/>
  <c r="T422" i="8" s="1"/>
  <c r="V422" i="8" s="1"/>
  <c r="R423" i="8"/>
  <c r="T423" i="8" s="1"/>
  <c r="V423" i="8" s="1"/>
  <c r="R424" i="8"/>
  <c r="T424" i="8" s="1"/>
  <c r="V424" i="8" s="1"/>
  <c r="R425" i="8"/>
  <c r="T425" i="8" s="1"/>
  <c r="V425" i="8" s="1"/>
  <c r="R426" i="8"/>
  <c r="T426" i="8" s="1"/>
  <c r="V426" i="8" s="1"/>
  <c r="R427" i="8"/>
  <c r="T427" i="8" s="1"/>
  <c r="V427" i="8" s="1"/>
  <c r="R428" i="8"/>
  <c r="T428" i="8" s="1"/>
  <c r="V428" i="8" s="1"/>
  <c r="R429" i="8"/>
  <c r="T429" i="8" s="1"/>
  <c r="V429" i="8" s="1"/>
  <c r="R430" i="8"/>
  <c r="T430" i="8" s="1"/>
  <c r="V430" i="8" s="1"/>
  <c r="R431" i="8"/>
  <c r="T431" i="8" s="1"/>
  <c r="V431" i="8" s="1"/>
  <c r="R432" i="8"/>
  <c r="T432" i="8" s="1"/>
  <c r="V432" i="8" s="1"/>
  <c r="R433" i="8"/>
  <c r="T433" i="8" s="1"/>
  <c r="V433" i="8" s="1"/>
  <c r="R434" i="8"/>
  <c r="T434" i="8" s="1"/>
  <c r="V434" i="8" s="1"/>
  <c r="R435" i="8"/>
  <c r="T435" i="8" s="1"/>
  <c r="V435" i="8" s="1"/>
  <c r="R436" i="8"/>
  <c r="T436" i="8" s="1"/>
  <c r="V436" i="8" s="1"/>
  <c r="R437" i="8"/>
  <c r="T437" i="8" s="1"/>
  <c r="V437" i="8" s="1"/>
  <c r="R438" i="8"/>
  <c r="T438" i="8" s="1"/>
  <c r="V438" i="8" s="1"/>
  <c r="R439" i="8"/>
  <c r="T439" i="8" s="1"/>
  <c r="V439" i="8" s="1"/>
  <c r="R440" i="8"/>
  <c r="T440" i="8" s="1"/>
  <c r="V440" i="8" s="1"/>
  <c r="R441" i="8"/>
  <c r="T441" i="8" s="1"/>
  <c r="V441" i="8" s="1"/>
  <c r="R442" i="8"/>
  <c r="T442" i="8" s="1"/>
  <c r="V442" i="8" s="1"/>
  <c r="R443" i="8"/>
  <c r="T443" i="8" s="1"/>
  <c r="V443" i="8" s="1"/>
  <c r="R444" i="8"/>
  <c r="T444" i="8" s="1"/>
  <c r="V444" i="8" s="1"/>
  <c r="R445" i="8"/>
  <c r="T445" i="8" s="1"/>
  <c r="V445" i="8" s="1"/>
  <c r="R446" i="8"/>
  <c r="T446" i="8" s="1"/>
  <c r="V446" i="8" s="1"/>
  <c r="R447" i="8"/>
  <c r="T447" i="8" s="1"/>
  <c r="V447" i="8" s="1"/>
  <c r="R448" i="8"/>
  <c r="T448" i="8" s="1"/>
  <c r="V448" i="8" s="1"/>
  <c r="R449" i="8"/>
  <c r="T449" i="8" s="1"/>
  <c r="V449" i="8" s="1"/>
  <c r="R450" i="8"/>
  <c r="T450" i="8" s="1"/>
  <c r="V450" i="8" s="1"/>
  <c r="R451" i="8"/>
  <c r="T451" i="8" s="1"/>
  <c r="V451" i="8" s="1"/>
  <c r="R452" i="8"/>
  <c r="T452" i="8" s="1"/>
  <c r="V452" i="8" s="1"/>
  <c r="R453" i="8"/>
  <c r="T453" i="8" s="1"/>
  <c r="V453" i="8" s="1"/>
  <c r="R454" i="8"/>
  <c r="T454" i="8" s="1"/>
  <c r="V454" i="8" s="1"/>
  <c r="R455" i="8"/>
  <c r="T455" i="8" s="1"/>
  <c r="V455" i="8" s="1"/>
  <c r="R456" i="8"/>
  <c r="T456" i="8" s="1"/>
  <c r="V456" i="8" s="1"/>
  <c r="R457" i="8"/>
  <c r="T457" i="8" s="1"/>
  <c r="V457" i="8" s="1"/>
  <c r="R458" i="8"/>
  <c r="T458" i="8" s="1"/>
  <c r="V458" i="8" s="1"/>
  <c r="R459" i="8"/>
  <c r="T459" i="8" s="1"/>
  <c r="V459" i="8" s="1"/>
  <c r="R460" i="8"/>
  <c r="T460" i="8" s="1"/>
  <c r="V460" i="8" s="1"/>
  <c r="R461" i="8"/>
  <c r="T461" i="8" s="1"/>
  <c r="V461" i="8" s="1"/>
  <c r="R462" i="8"/>
  <c r="T462" i="8" s="1"/>
  <c r="V462" i="8" s="1"/>
  <c r="R463" i="8"/>
  <c r="T463" i="8" s="1"/>
  <c r="V463" i="8" s="1"/>
  <c r="R464" i="8"/>
  <c r="T464" i="8" s="1"/>
  <c r="V464" i="8" s="1"/>
  <c r="R465" i="8"/>
  <c r="T465" i="8" s="1"/>
  <c r="V465" i="8" s="1"/>
  <c r="R466" i="8"/>
  <c r="T466" i="8" s="1"/>
  <c r="V466" i="8" s="1"/>
  <c r="R467" i="8"/>
  <c r="T467" i="8" s="1"/>
  <c r="V467" i="8" s="1"/>
  <c r="R468" i="8"/>
  <c r="T468" i="8" s="1"/>
  <c r="V468" i="8" s="1"/>
  <c r="R469" i="8"/>
  <c r="T469" i="8" s="1"/>
  <c r="V469" i="8" s="1"/>
  <c r="R470" i="8"/>
  <c r="T470" i="8" s="1"/>
  <c r="V470" i="8" s="1"/>
  <c r="R471" i="8"/>
  <c r="T471" i="8" s="1"/>
  <c r="V471" i="8" s="1"/>
  <c r="R472" i="8"/>
  <c r="T472" i="8" s="1"/>
  <c r="V472" i="8" s="1"/>
  <c r="R473" i="8"/>
  <c r="T473" i="8" s="1"/>
  <c r="V473" i="8" s="1"/>
  <c r="R474" i="8"/>
  <c r="T474" i="8" s="1"/>
  <c r="V474" i="8" s="1"/>
  <c r="R475" i="8"/>
  <c r="T475" i="8" s="1"/>
  <c r="V475" i="8" s="1"/>
  <c r="R476" i="8"/>
  <c r="T476" i="8" s="1"/>
  <c r="V476" i="8" s="1"/>
  <c r="R477" i="8"/>
  <c r="T477" i="8" s="1"/>
  <c r="V477" i="8" s="1"/>
  <c r="R478" i="8"/>
  <c r="T478" i="8" s="1"/>
  <c r="V478" i="8" s="1"/>
  <c r="R479" i="8"/>
  <c r="T479" i="8" s="1"/>
  <c r="V479" i="8" s="1"/>
  <c r="R480" i="8"/>
  <c r="T480" i="8" s="1"/>
  <c r="V480" i="8" s="1"/>
  <c r="R481" i="8"/>
  <c r="T481" i="8" s="1"/>
  <c r="V481" i="8" s="1"/>
  <c r="R482" i="8"/>
  <c r="T482" i="8" s="1"/>
  <c r="V482" i="8" s="1"/>
  <c r="R483" i="8"/>
  <c r="T483" i="8" s="1"/>
  <c r="V483" i="8" s="1"/>
  <c r="R484" i="8"/>
  <c r="T484" i="8" s="1"/>
  <c r="V484" i="8" s="1"/>
  <c r="R485" i="8"/>
  <c r="T485" i="8" s="1"/>
  <c r="V485" i="8" s="1"/>
  <c r="R486" i="8"/>
  <c r="T486" i="8" s="1"/>
  <c r="V486" i="8" s="1"/>
  <c r="R487" i="8"/>
  <c r="T487" i="8" s="1"/>
  <c r="V487" i="8" s="1"/>
  <c r="R488" i="8"/>
  <c r="T488" i="8" s="1"/>
  <c r="V488" i="8" s="1"/>
  <c r="R489" i="8"/>
  <c r="T489" i="8" s="1"/>
  <c r="V489" i="8" s="1"/>
  <c r="R490" i="8"/>
  <c r="T490" i="8" s="1"/>
  <c r="V490" i="8" s="1"/>
  <c r="R491" i="8"/>
  <c r="T491" i="8" s="1"/>
  <c r="V491" i="8" s="1"/>
  <c r="R492" i="8"/>
  <c r="T492" i="8" s="1"/>
  <c r="V492" i="8" s="1"/>
  <c r="R493" i="8"/>
  <c r="T493" i="8" s="1"/>
  <c r="V493" i="8" s="1"/>
  <c r="R494" i="8"/>
  <c r="T494" i="8" s="1"/>
  <c r="V494" i="8" s="1"/>
  <c r="R495" i="8"/>
  <c r="T495" i="8" s="1"/>
  <c r="V495" i="8" s="1"/>
  <c r="R496" i="8"/>
  <c r="T496" i="8" s="1"/>
  <c r="V496" i="8" s="1"/>
  <c r="R497" i="8"/>
  <c r="T497" i="8" s="1"/>
  <c r="V497" i="8" s="1"/>
  <c r="R498" i="8"/>
  <c r="T498" i="8" s="1"/>
  <c r="V498" i="8" s="1"/>
  <c r="R499" i="8"/>
  <c r="T499" i="8" s="1"/>
  <c r="V499" i="8" s="1"/>
  <c r="R500" i="8"/>
  <c r="T500" i="8" s="1"/>
  <c r="V500" i="8" s="1"/>
  <c r="R501" i="8"/>
  <c r="T501" i="8" s="1"/>
  <c r="V501" i="8" s="1"/>
  <c r="R502" i="8"/>
  <c r="T502" i="8" s="1"/>
  <c r="V502" i="8" s="1"/>
  <c r="R503" i="8"/>
  <c r="T503" i="8" s="1"/>
  <c r="V503" i="8" s="1"/>
  <c r="R504" i="8"/>
  <c r="T504" i="8" s="1"/>
  <c r="V504" i="8" s="1"/>
  <c r="R505" i="8"/>
  <c r="T505" i="8" s="1"/>
  <c r="R506" i="8"/>
  <c r="T506" i="8" s="1"/>
  <c r="V506" i="8" s="1"/>
  <c r="R507" i="8"/>
  <c r="T507" i="8" s="1"/>
  <c r="V507" i="8" s="1"/>
  <c r="R508" i="8"/>
  <c r="T508" i="8" s="1"/>
  <c r="V508" i="8" s="1"/>
  <c r="R509" i="8"/>
  <c r="T509" i="8" s="1"/>
  <c r="V509" i="8" s="1"/>
  <c r="R510" i="8"/>
  <c r="T510" i="8" s="1"/>
  <c r="V510" i="8" s="1"/>
  <c r="R511" i="8"/>
  <c r="T511" i="8" s="1"/>
  <c r="V511" i="8" s="1"/>
  <c r="R512" i="8"/>
  <c r="T512" i="8" s="1"/>
  <c r="V512" i="8" s="1"/>
  <c r="R4" i="8"/>
  <c r="T4" i="8" s="1"/>
  <c r="V4" i="8" s="1"/>
  <c r="Q5" i="8"/>
  <c r="S5" i="8" s="1"/>
  <c r="U5" i="8" s="1"/>
  <c r="Q6" i="8"/>
  <c r="S6" i="8" s="1"/>
  <c r="U6" i="8" s="1"/>
  <c r="Q7" i="8"/>
  <c r="S7" i="8" s="1"/>
  <c r="U7" i="8" s="1"/>
  <c r="Q8" i="8"/>
  <c r="S8" i="8" s="1"/>
  <c r="U8" i="8" s="1"/>
  <c r="Q9" i="8"/>
  <c r="S9" i="8" s="1"/>
  <c r="U9" i="8" s="1"/>
  <c r="Q10" i="8"/>
  <c r="S10" i="8" s="1"/>
  <c r="U10" i="8" s="1"/>
  <c r="Q11" i="8"/>
  <c r="S11" i="8" s="1"/>
  <c r="U11" i="8" s="1"/>
  <c r="Q12" i="8"/>
  <c r="S12" i="8" s="1"/>
  <c r="U12" i="8" s="1"/>
  <c r="Q13" i="8"/>
  <c r="S13" i="8" s="1"/>
  <c r="U13" i="8" s="1"/>
  <c r="Q14" i="8"/>
  <c r="S14" i="8" s="1"/>
  <c r="U14" i="8" s="1"/>
  <c r="Q15" i="8"/>
  <c r="S15" i="8" s="1"/>
  <c r="U15" i="8" s="1"/>
  <c r="Q16" i="8"/>
  <c r="S16" i="8" s="1"/>
  <c r="U16" i="8" s="1"/>
  <c r="Q17" i="8"/>
  <c r="S17" i="8" s="1"/>
  <c r="U17" i="8" s="1"/>
  <c r="Q18" i="8"/>
  <c r="S18" i="8" s="1"/>
  <c r="U18" i="8" s="1"/>
  <c r="Q19" i="8"/>
  <c r="S19" i="8" s="1"/>
  <c r="U19" i="8" s="1"/>
  <c r="Q20" i="8"/>
  <c r="S20" i="8" s="1"/>
  <c r="U20" i="8" s="1"/>
  <c r="Q21" i="8"/>
  <c r="S21" i="8" s="1"/>
  <c r="U21" i="8" s="1"/>
  <c r="Q22" i="8"/>
  <c r="S22" i="8" s="1"/>
  <c r="U22" i="8" s="1"/>
  <c r="Q23" i="8"/>
  <c r="S23" i="8" s="1"/>
  <c r="U23" i="8" s="1"/>
  <c r="Q24" i="8"/>
  <c r="S24" i="8" s="1"/>
  <c r="U24" i="8" s="1"/>
  <c r="Q25" i="8"/>
  <c r="S25" i="8" s="1"/>
  <c r="U25" i="8" s="1"/>
  <c r="Q26" i="8"/>
  <c r="S26" i="8" s="1"/>
  <c r="U26" i="8" s="1"/>
  <c r="Q27" i="8"/>
  <c r="S27" i="8" s="1"/>
  <c r="U27" i="8" s="1"/>
  <c r="Q28" i="8"/>
  <c r="S28" i="8" s="1"/>
  <c r="U28" i="8" s="1"/>
  <c r="Q29" i="8"/>
  <c r="S29" i="8" s="1"/>
  <c r="U29" i="8" s="1"/>
  <c r="Q30" i="8"/>
  <c r="S30" i="8" s="1"/>
  <c r="U30" i="8" s="1"/>
  <c r="Q31" i="8"/>
  <c r="S31" i="8" s="1"/>
  <c r="U31" i="8" s="1"/>
  <c r="Q32" i="8"/>
  <c r="S32" i="8" s="1"/>
  <c r="U32" i="8" s="1"/>
  <c r="Q33" i="8"/>
  <c r="S33" i="8" s="1"/>
  <c r="U33" i="8" s="1"/>
  <c r="Q34" i="8"/>
  <c r="S34" i="8" s="1"/>
  <c r="U34" i="8" s="1"/>
  <c r="Q35" i="8"/>
  <c r="S35" i="8" s="1"/>
  <c r="U35" i="8" s="1"/>
  <c r="Q36" i="8"/>
  <c r="S36" i="8" s="1"/>
  <c r="U36" i="8" s="1"/>
  <c r="Q37" i="8"/>
  <c r="S37" i="8" s="1"/>
  <c r="U37" i="8" s="1"/>
  <c r="Q38" i="8"/>
  <c r="S38" i="8" s="1"/>
  <c r="U38" i="8" s="1"/>
  <c r="Q39" i="8"/>
  <c r="S39" i="8" s="1"/>
  <c r="U39" i="8" s="1"/>
  <c r="Q40" i="8"/>
  <c r="S40" i="8" s="1"/>
  <c r="U40" i="8" s="1"/>
  <c r="Q41" i="8"/>
  <c r="S41" i="8" s="1"/>
  <c r="U41" i="8" s="1"/>
  <c r="Q42" i="8"/>
  <c r="S42" i="8" s="1"/>
  <c r="U42" i="8" s="1"/>
  <c r="Q43" i="8"/>
  <c r="S43" i="8" s="1"/>
  <c r="U43" i="8" s="1"/>
  <c r="Q44" i="8"/>
  <c r="S44" i="8" s="1"/>
  <c r="U44" i="8" s="1"/>
  <c r="Q45" i="8"/>
  <c r="S45" i="8" s="1"/>
  <c r="U45" i="8" s="1"/>
  <c r="Q46" i="8"/>
  <c r="S46" i="8" s="1"/>
  <c r="U46" i="8" s="1"/>
  <c r="Q47" i="8"/>
  <c r="S47" i="8" s="1"/>
  <c r="U47" i="8" s="1"/>
  <c r="Q48" i="8"/>
  <c r="S48" i="8" s="1"/>
  <c r="U48" i="8" s="1"/>
  <c r="Q49" i="8"/>
  <c r="S49" i="8" s="1"/>
  <c r="U49" i="8" s="1"/>
  <c r="Q50" i="8"/>
  <c r="S50" i="8" s="1"/>
  <c r="U50" i="8" s="1"/>
  <c r="Q51" i="8"/>
  <c r="S51" i="8" s="1"/>
  <c r="U51" i="8" s="1"/>
  <c r="Q52" i="8"/>
  <c r="S52" i="8" s="1"/>
  <c r="U52" i="8" s="1"/>
  <c r="Q53" i="8"/>
  <c r="S53" i="8" s="1"/>
  <c r="U53" i="8" s="1"/>
  <c r="Q54" i="8"/>
  <c r="S54" i="8" s="1"/>
  <c r="U54" i="8" s="1"/>
  <c r="Q55" i="8"/>
  <c r="S55" i="8" s="1"/>
  <c r="U55" i="8" s="1"/>
  <c r="Q56" i="8"/>
  <c r="S56" i="8" s="1"/>
  <c r="U56" i="8" s="1"/>
  <c r="Q57" i="8"/>
  <c r="S57" i="8" s="1"/>
  <c r="U57" i="8" s="1"/>
  <c r="Q58" i="8"/>
  <c r="S58" i="8" s="1"/>
  <c r="U58" i="8" s="1"/>
  <c r="Q59" i="8"/>
  <c r="S59" i="8" s="1"/>
  <c r="U59" i="8" s="1"/>
  <c r="Q60" i="8"/>
  <c r="S60" i="8" s="1"/>
  <c r="U60" i="8" s="1"/>
  <c r="Q61" i="8"/>
  <c r="S61" i="8" s="1"/>
  <c r="U61" i="8" s="1"/>
  <c r="Q62" i="8"/>
  <c r="S62" i="8" s="1"/>
  <c r="U62" i="8" s="1"/>
  <c r="Q63" i="8"/>
  <c r="S63" i="8" s="1"/>
  <c r="U63" i="8" s="1"/>
  <c r="Q64" i="8"/>
  <c r="S64" i="8" s="1"/>
  <c r="Q65" i="8"/>
  <c r="S65" i="8" s="1"/>
  <c r="U65" i="8" s="1"/>
  <c r="Q66" i="8"/>
  <c r="S66" i="8" s="1"/>
  <c r="U66" i="8" s="1"/>
  <c r="Q67" i="8"/>
  <c r="S67" i="8" s="1"/>
  <c r="U67" i="8" s="1"/>
  <c r="Q68" i="8"/>
  <c r="S68" i="8" s="1"/>
  <c r="U68" i="8" s="1"/>
  <c r="Q69" i="8"/>
  <c r="S69" i="8" s="1"/>
  <c r="U69" i="8" s="1"/>
  <c r="Q70" i="8"/>
  <c r="S70" i="8" s="1"/>
  <c r="U70" i="8" s="1"/>
  <c r="Q71" i="8"/>
  <c r="S71" i="8" s="1"/>
  <c r="U71" i="8" s="1"/>
  <c r="Q72" i="8"/>
  <c r="S72" i="8" s="1"/>
  <c r="U72" i="8" s="1"/>
  <c r="Q73" i="8"/>
  <c r="S73" i="8" s="1"/>
  <c r="U73" i="8" s="1"/>
  <c r="Q74" i="8"/>
  <c r="S74" i="8" s="1"/>
  <c r="U74" i="8" s="1"/>
  <c r="Q75" i="8"/>
  <c r="S75" i="8" s="1"/>
  <c r="U75" i="8" s="1"/>
  <c r="Q76" i="8"/>
  <c r="S76" i="8" s="1"/>
  <c r="U76" i="8" s="1"/>
  <c r="Q77" i="8"/>
  <c r="S77" i="8" s="1"/>
  <c r="U77" i="8" s="1"/>
  <c r="Q78" i="8"/>
  <c r="S78" i="8" s="1"/>
  <c r="U78" i="8" s="1"/>
  <c r="Q79" i="8"/>
  <c r="S79" i="8" s="1"/>
  <c r="U79" i="8" s="1"/>
  <c r="Q80" i="8"/>
  <c r="S80" i="8" s="1"/>
  <c r="U80" i="8" s="1"/>
  <c r="Q81" i="8"/>
  <c r="S81" i="8" s="1"/>
  <c r="U81" i="8" s="1"/>
  <c r="Q82" i="8"/>
  <c r="S82" i="8" s="1"/>
  <c r="U82" i="8" s="1"/>
  <c r="Q83" i="8"/>
  <c r="S83" i="8" s="1"/>
  <c r="U83" i="8" s="1"/>
  <c r="Q84" i="8"/>
  <c r="S84" i="8" s="1"/>
  <c r="U84" i="8" s="1"/>
  <c r="Q85" i="8"/>
  <c r="S85" i="8" s="1"/>
  <c r="U85" i="8" s="1"/>
  <c r="Q86" i="8"/>
  <c r="S86" i="8" s="1"/>
  <c r="U86" i="8" s="1"/>
  <c r="Q87" i="8"/>
  <c r="S87" i="8" s="1"/>
  <c r="U87" i="8" s="1"/>
  <c r="Q88" i="8"/>
  <c r="S88" i="8" s="1"/>
  <c r="U88" i="8" s="1"/>
  <c r="Q89" i="8"/>
  <c r="S89" i="8" s="1"/>
  <c r="U89" i="8" s="1"/>
  <c r="Q90" i="8"/>
  <c r="S90" i="8" s="1"/>
  <c r="U90" i="8" s="1"/>
  <c r="Q91" i="8"/>
  <c r="S91" i="8" s="1"/>
  <c r="U91" i="8" s="1"/>
  <c r="Q92" i="8"/>
  <c r="S92" i="8" s="1"/>
  <c r="U92" i="8" s="1"/>
  <c r="Q93" i="8"/>
  <c r="S93" i="8" s="1"/>
  <c r="U93" i="8" s="1"/>
  <c r="Q94" i="8"/>
  <c r="S94" i="8" s="1"/>
  <c r="U94" i="8" s="1"/>
  <c r="Q95" i="8"/>
  <c r="S95" i="8" s="1"/>
  <c r="U95" i="8" s="1"/>
  <c r="Q96" i="8"/>
  <c r="S96" i="8" s="1"/>
  <c r="U96" i="8" s="1"/>
  <c r="Q97" i="8"/>
  <c r="S97" i="8" s="1"/>
  <c r="U97" i="8" s="1"/>
  <c r="Q98" i="8"/>
  <c r="S98" i="8" s="1"/>
  <c r="U98" i="8" s="1"/>
  <c r="Q99" i="8"/>
  <c r="S99" i="8" s="1"/>
  <c r="U99" i="8" s="1"/>
  <c r="Q100" i="8"/>
  <c r="S100" i="8" s="1"/>
  <c r="U100" i="8" s="1"/>
  <c r="Q101" i="8"/>
  <c r="S101" i="8" s="1"/>
  <c r="U101" i="8" s="1"/>
  <c r="Q102" i="8"/>
  <c r="S102" i="8" s="1"/>
  <c r="U102" i="8" s="1"/>
  <c r="Q103" i="8"/>
  <c r="S103" i="8" s="1"/>
  <c r="U103" i="8" s="1"/>
  <c r="Q104" i="8"/>
  <c r="S104" i="8" s="1"/>
  <c r="U104" i="8" s="1"/>
  <c r="Q105" i="8"/>
  <c r="S105" i="8" s="1"/>
  <c r="U105" i="8" s="1"/>
  <c r="Q106" i="8"/>
  <c r="S106" i="8" s="1"/>
  <c r="U106" i="8" s="1"/>
  <c r="Q107" i="8"/>
  <c r="S107" i="8" s="1"/>
  <c r="U107" i="8" s="1"/>
  <c r="Q108" i="8"/>
  <c r="S108" i="8" s="1"/>
  <c r="U108" i="8" s="1"/>
  <c r="Q109" i="8"/>
  <c r="S109" i="8" s="1"/>
  <c r="U109" i="8" s="1"/>
  <c r="Q110" i="8"/>
  <c r="S110" i="8" s="1"/>
  <c r="U110" i="8" s="1"/>
  <c r="Q111" i="8"/>
  <c r="S111" i="8" s="1"/>
  <c r="U111" i="8" s="1"/>
  <c r="Q112" i="8"/>
  <c r="S112" i="8" s="1"/>
  <c r="U112" i="8" s="1"/>
  <c r="Q113" i="8"/>
  <c r="S113" i="8" s="1"/>
  <c r="U113" i="8" s="1"/>
  <c r="Q114" i="8"/>
  <c r="S114" i="8" s="1"/>
  <c r="U114" i="8" s="1"/>
  <c r="Q115" i="8"/>
  <c r="S115" i="8" s="1"/>
  <c r="U115" i="8" s="1"/>
  <c r="Q116" i="8"/>
  <c r="S116" i="8" s="1"/>
  <c r="U116" i="8" s="1"/>
  <c r="Q117" i="8"/>
  <c r="S117" i="8" s="1"/>
  <c r="U117" i="8" s="1"/>
  <c r="Q118" i="8"/>
  <c r="S118" i="8" s="1"/>
  <c r="U118" i="8" s="1"/>
  <c r="Q119" i="8"/>
  <c r="S119" i="8" s="1"/>
  <c r="U119" i="8" s="1"/>
  <c r="Q120" i="8"/>
  <c r="S120" i="8" s="1"/>
  <c r="U120" i="8" s="1"/>
  <c r="Q121" i="8"/>
  <c r="S121" i="8" s="1"/>
  <c r="U121" i="8" s="1"/>
  <c r="Q122" i="8"/>
  <c r="S122" i="8" s="1"/>
  <c r="U122" i="8" s="1"/>
  <c r="Q123" i="8"/>
  <c r="S123" i="8" s="1"/>
  <c r="U123" i="8" s="1"/>
  <c r="Q124" i="8"/>
  <c r="S124" i="8" s="1"/>
  <c r="U124" i="8" s="1"/>
  <c r="Q125" i="8"/>
  <c r="S125" i="8" s="1"/>
  <c r="U125" i="8" s="1"/>
  <c r="Q126" i="8"/>
  <c r="S126" i="8" s="1"/>
  <c r="U126" i="8" s="1"/>
  <c r="Q127" i="8"/>
  <c r="S127" i="8" s="1"/>
  <c r="U127" i="8" s="1"/>
  <c r="Q128" i="8"/>
  <c r="S128" i="8" s="1"/>
  <c r="U128" i="8" s="1"/>
  <c r="Q129" i="8"/>
  <c r="S129" i="8" s="1"/>
  <c r="U129" i="8" s="1"/>
  <c r="Q130" i="8"/>
  <c r="S130" i="8" s="1"/>
  <c r="U130" i="8" s="1"/>
  <c r="Q131" i="8"/>
  <c r="S131" i="8" s="1"/>
  <c r="U131" i="8" s="1"/>
  <c r="Q132" i="8"/>
  <c r="S132" i="8" s="1"/>
  <c r="U132" i="8" s="1"/>
  <c r="Q133" i="8"/>
  <c r="S133" i="8" s="1"/>
  <c r="U133" i="8" s="1"/>
  <c r="Q134" i="8"/>
  <c r="S134" i="8" s="1"/>
  <c r="U134" i="8" s="1"/>
  <c r="Q135" i="8"/>
  <c r="S135" i="8" s="1"/>
  <c r="U135" i="8" s="1"/>
  <c r="Q136" i="8"/>
  <c r="S136" i="8" s="1"/>
  <c r="U136" i="8" s="1"/>
  <c r="Q137" i="8"/>
  <c r="S137" i="8" s="1"/>
  <c r="U137" i="8" s="1"/>
  <c r="Q138" i="8"/>
  <c r="S138" i="8" s="1"/>
  <c r="U138" i="8" s="1"/>
  <c r="Q139" i="8"/>
  <c r="S139" i="8" s="1"/>
  <c r="U139" i="8" s="1"/>
  <c r="Q140" i="8"/>
  <c r="S140" i="8" s="1"/>
  <c r="U140" i="8" s="1"/>
  <c r="Q141" i="8"/>
  <c r="S141" i="8" s="1"/>
  <c r="U141" i="8" s="1"/>
  <c r="Q142" i="8"/>
  <c r="S142" i="8" s="1"/>
  <c r="U142" i="8" s="1"/>
  <c r="Q143" i="8"/>
  <c r="S143" i="8" s="1"/>
  <c r="U143" i="8" s="1"/>
  <c r="Q144" i="8"/>
  <c r="S144" i="8" s="1"/>
  <c r="U144" i="8" s="1"/>
  <c r="Q145" i="8"/>
  <c r="S145" i="8" s="1"/>
  <c r="U145" i="8" s="1"/>
  <c r="Q146" i="8"/>
  <c r="S146" i="8" s="1"/>
  <c r="U146" i="8" s="1"/>
  <c r="Q147" i="8"/>
  <c r="S147" i="8" s="1"/>
  <c r="U147" i="8" s="1"/>
  <c r="Q148" i="8"/>
  <c r="S148" i="8" s="1"/>
  <c r="U148" i="8" s="1"/>
  <c r="Q149" i="8"/>
  <c r="S149" i="8" s="1"/>
  <c r="U149" i="8" s="1"/>
  <c r="Q150" i="8"/>
  <c r="S150" i="8" s="1"/>
  <c r="U150" i="8" s="1"/>
  <c r="Q151" i="8"/>
  <c r="S151" i="8" s="1"/>
  <c r="U151" i="8" s="1"/>
  <c r="Q152" i="8"/>
  <c r="S152" i="8" s="1"/>
  <c r="U152" i="8" s="1"/>
  <c r="Q153" i="8"/>
  <c r="S153" i="8" s="1"/>
  <c r="U153" i="8" s="1"/>
  <c r="Q154" i="8"/>
  <c r="S154" i="8" s="1"/>
  <c r="U154" i="8" s="1"/>
  <c r="Q155" i="8"/>
  <c r="S155" i="8" s="1"/>
  <c r="U155" i="8" s="1"/>
  <c r="Q156" i="8"/>
  <c r="S156" i="8" s="1"/>
  <c r="U156" i="8" s="1"/>
  <c r="Q157" i="8"/>
  <c r="S157" i="8" s="1"/>
  <c r="U157" i="8" s="1"/>
  <c r="Q158" i="8"/>
  <c r="S158" i="8" s="1"/>
  <c r="U158" i="8" s="1"/>
  <c r="Q159" i="8"/>
  <c r="S159" i="8" s="1"/>
  <c r="U159" i="8" s="1"/>
  <c r="Q160" i="8"/>
  <c r="S160" i="8" s="1"/>
  <c r="U160" i="8" s="1"/>
  <c r="Q161" i="8"/>
  <c r="S161" i="8" s="1"/>
  <c r="U161" i="8" s="1"/>
  <c r="Q162" i="8"/>
  <c r="S162" i="8" s="1"/>
  <c r="U162" i="8" s="1"/>
  <c r="Q163" i="8"/>
  <c r="S163" i="8" s="1"/>
  <c r="U163" i="8" s="1"/>
  <c r="Q164" i="8"/>
  <c r="S164" i="8" s="1"/>
  <c r="U164" i="8" s="1"/>
  <c r="Q165" i="8"/>
  <c r="S165" i="8" s="1"/>
  <c r="U165" i="8" s="1"/>
  <c r="Q166" i="8"/>
  <c r="S166" i="8" s="1"/>
  <c r="U166" i="8" s="1"/>
  <c r="Q167" i="8"/>
  <c r="S167" i="8" s="1"/>
  <c r="Q168" i="8"/>
  <c r="S168" i="8" s="1"/>
  <c r="U168" i="8" s="1"/>
  <c r="Q169" i="8"/>
  <c r="S169" i="8" s="1"/>
  <c r="U169" i="8" s="1"/>
  <c r="Q170" i="8"/>
  <c r="S170" i="8" s="1"/>
  <c r="U170" i="8" s="1"/>
  <c r="Q171" i="8"/>
  <c r="S171" i="8" s="1"/>
  <c r="U171" i="8" s="1"/>
  <c r="Q172" i="8"/>
  <c r="S172" i="8" s="1"/>
  <c r="Q173" i="8"/>
  <c r="S173" i="8" s="1"/>
  <c r="U173" i="8" s="1"/>
  <c r="Q174" i="8"/>
  <c r="S174" i="8" s="1"/>
  <c r="U174" i="8" s="1"/>
  <c r="Q175" i="8"/>
  <c r="S175" i="8" s="1"/>
  <c r="U175" i="8" s="1"/>
  <c r="Q176" i="8"/>
  <c r="S176" i="8" s="1"/>
  <c r="U176" i="8" s="1"/>
  <c r="Q177" i="8"/>
  <c r="S177" i="8" s="1"/>
  <c r="U177" i="8" s="1"/>
  <c r="Q178" i="8"/>
  <c r="S178" i="8" s="1"/>
  <c r="U178" i="8" s="1"/>
  <c r="Q179" i="8"/>
  <c r="S179" i="8" s="1"/>
  <c r="U179" i="8" s="1"/>
  <c r="Q180" i="8"/>
  <c r="S180" i="8" s="1"/>
  <c r="U180" i="8" s="1"/>
  <c r="Q181" i="8"/>
  <c r="S181" i="8" s="1"/>
  <c r="U181" i="8" s="1"/>
  <c r="Q182" i="8"/>
  <c r="S182" i="8" s="1"/>
  <c r="U182" i="8" s="1"/>
  <c r="Q183" i="8"/>
  <c r="S183" i="8" s="1"/>
  <c r="U183" i="8" s="1"/>
  <c r="Q184" i="8"/>
  <c r="S184" i="8" s="1"/>
  <c r="U184" i="8" s="1"/>
  <c r="Q185" i="8"/>
  <c r="S185" i="8" s="1"/>
  <c r="U185" i="8" s="1"/>
  <c r="Q186" i="8"/>
  <c r="S186" i="8" s="1"/>
  <c r="U186" i="8" s="1"/>
  <c r="Q187" i="8"/>
  <c r="S187" i="8" s="1"/>
  <c r="U187" i="8" s="1"/>
  <c r="Q188" i="8"/>
  <c r="S188" i="8" s="1"/>
  <c r="U188" i="8" s="1"/>
  <c r="Q189" i="8"/>
  <c r="S189" i="8" s="1"/>
  <c r="U189" i="8" s="1"/>
  <c r="Q190" i="8"/>
  <c r="S190" i="8" s="1"/>
  <c r="U190" i="8" s="1"/>
  <c r="Q191" i="8"/>
  <c r="S191" i="8" s="1"/>
  <c r="U191" i="8" s="1"/>
  <c r="Q192" i="8"/>
  <c r="S192" i="8" s="1"/>
  <c r="U192" i="8" s="1"/>
  <c r="Q193" i="8"/>
  <c r="S193" i="8" s="1"/>
  <c r="U193" i="8" s="1"/>
  <c r="Q194" i="8"/>
  <c r="S194" i="8" s="1"/>
  <c r="U194" i="8" s="1"/>
  <c r="Q195" i="8"/>
  <c r="S195" i="8" s="1"/>
  <c r="U195" i="8" s="1"/>
  <c r="Q196" i="8"/>
  <c r="S196" i="8" s="1"/>
  <c r="U196" i="8" s="1"/>
  <c r="Q197" i="8"/>
  <c r="S197" i="8" s="1"/>
  <c r="U197" i="8" s="1"/>
  <c r="Q198" i="8"/>
  <c r="S198" i="8" s="1"/>
  <c r="U198" i="8" s="1"/>
  <c r="Q199" i="8"/>
  <c r="S199" i="8" s="1"/>
  <c r="U199" i="8" s="1"/>
  <c r="Q200" i="8"/>
  <c r="S200" i="8" s="1"/>
  <c r="U200" i="8" s="1"/>
  <c r="Q201" i="8"/>
  <c r="S201" i="8" s="1"/>
  <c r="U201" i="8" s="1"/>
  <c r="Q202" i="8"/>
  <c r="S202" i="8" s="1"/>
  <c r="U202" i="8" s="1"/>
  <c r="Q203" i="8"/>
  <c r="S203" i="8" s="1"/>
  <c r="U203" i="8" s="1"/>
  <c r="Q204" i="8"/>
  <c r="S204" i="8" s="1"/>
  <c r="U204" i="8" s="1"/>
  <c r="Q205" i="8"/>
  <c r="S205" i="8" s="1"/>
  <c r="U205" i="8" s="1"/>
  <c r="Q206" i="8"/>
  <c r="S206" i="8" s="1"/>
  <c r="U206" i="8" s="1"/>
  <c r="Q207" i="8"/>
  <c r="S207" i="8" s="1"/>
  <c r="U207" i="8" s="1"/>
  <c r="Q208" i="8"/>
  <c r="S208" i="8" s="1"/>
  <c r="U208" i="8" s="1"/>
  <c r="Q209" i="8"/>
  <c r="S209" i="8" s="1"/>
  <c r="U209" i="8" s="1"/>
  <c r="Q210" i="8"/>
  <c r="S210" i="8" s="1"/>
  <c r="U210" i="8" s="1"/>
  <c r="Q211" i="8"/>
  <c r="S211" i="8" s="1"/>
  <c r="U211" i="8" s="1"/>
  <c r="Q212" i="8"/>
  <c r="S212" i="8" s="1"/>
  <c r="U212" i="8" s="1"/>
  <c r="Q213" i="8"/>
  <c r="S213" i="8" s="1"/>
  <c r="U213" i="8" s="1"/>
  <c r="Q214" i="8"/>
  <c r="S214" i="8" s="1"/>
  <c r="U214" i="8" s="1"/>
  <c r="Q215" i="8"/>
  <c r="S215" i="8" s="1"/>
  <c r="U215" i="8" s="1"/>
  <c r="Q216" i="8"/>
  <c r="S216" i="8" s="1"/>
  <c r="U216" i="8" s="1"/>
  <c r="Q217" i="8"/>
  <c r="S217" i="8" s="1"/>
  <c r="U217" i="8" s="1"/>
  <c r="Q218" i="8"/>
  <c r="S218" i="8" s="1"/>
  <c r="U218" i="8" s="1"/>
  <c r="Q219" i="8"/>
  <c r="S219" i="8" s="1"/>
  <c r="U219" i="8" s="1"/>
  <c r="Q220" i="8"/>
  <c r="S220" i="8" s="1"/>
  <c r="Q221" i="8"/>
  <c r="S221" i="8" s="1"/>
  <c r="U221" i="8" s="1"/>
  <c r="Q222" i="8"/>
  <c r="S222" i="8" s="1"/>
  <c r="U222" i="8" s="1"/>
  <c r="Q223" i="8"/>
  <c r="S223" i="8" s="1"/>
  <c r="U223" i="8" s="1"/>
  <c r="Q224" i="8"/>
  <c r="S224" i="8" s="1"/>
  <c r="U224" i="8" s="1"/>
  <c r="Q225" i="8"/>
  <c r="S225" i="8" s="1"/>
  <c r="U225" i="8" s="1"/>
  <c r="Q226" i="8"/>
  <c r="S226" i="8" s="1"/>
  <c r="U226" i="8" s="1"/>
  <c r="Q227" i="8"/>
  <c r="S227" i="8" s="1"/>
  <c r="U227" i="8" s="1"/>
  <c r="Q228" i="8"/>
  <c r="S228" i="8" s="1"/>
  <c r="U228" i="8" s="1"/>
  <c r="Q229" i="8"/>
  <c r="S229" i="8" s="1"/>
  <c r="U229" i="8" s="1"/>
  <c r="Q230" i="8"/>
  <c r="S230" i="8" s="1"/>
  <c r="U230" i="8" s="1"/>
  <c r="Q231" i="8"/>
  <c r="S231" i="8" s="1"/>
  <c r="U231" i="8" s="1"/>
  <c r="Q232" i="8"/>
  <c r="S232" i="8" s="1"/>
  <c r="U232" i="8" s="1"/>
  <c r="Q233" i="8"/>
  <c r="S233" i="8" s="1"/>
  <c r="U233" i="8" s="1"/>
  <c r="Q234" i="8"/>
  <c r="S234" i="8" s="1"/>
  <c r="U234" i="8" s="1"/>
  <c r="Q235" i="8"/>
  <c r="S235" i="8" s="1"/>
  <c r="U235" i="8" s="1"/>
  <c r="Q236" i="8"/>
  <c r="S236" i="8" s="1"/>
  <c r="U236" i="8" s="1"/>
  <c r="Q237" i="8"/>
  <c r="S237" i="8" s="1"/>
  <c r="U237" i="8" s="1"/>
  <c r="Q238" i="8"/>
  <c r="S238" i="8" s="1"/>
  <c r="U238" i="8" s="1"/>
  <c r="Q239" i="8"/>
  <c r="S239" i="8" s="1"/>
  <c r="U239" i="8" s="1"/>
  <c r="Q240" i="8"/>
  <c r="S240" i="8" s="1"/>
  <c r="U240" i="8" s="1"/>
  <c r="Q241" i="8"/>
  <c r="S241" i="8" s="1"/>
  <c r="U241" i="8" s="1"/>
  <c r="Q242" i="8"/>
  <c r="S242" i="8" s="1"/>
  <c r="U242" i="8" s="1"/>
  <c r="Q243" i="8"/>
  <c r="S243" i="8" s="1"/>
  <c r="U243" i="8" s="1"/>
  <c r="Q244" i="8"/>
  <c r="S244" i="8" s="1"/>
  <c r="U244" i="8" s="1"/>
  <c r="Q245" i="8"/>
  <c r="S245" i="8" s="1"/>
  <c r="U245" i="8" s="1"/>
  <c r="Q246" i="8"/>
  <c r="S246" i="8" s="1"/>
  <c r="U246" i="8" s="1"/>
  <c r="Q247" i="8"/>
  <c r="S247" i="8" s="1"/>
  <c r="U247" i="8" s="1"/>
  <c r="Q248" i="8"/>
  <c r="S248" i="8" s="1"/>
  <c r="U248" i="8" s="1"/>
  <c r="Q249" i="8"/>
  <c r="S249" i="8" s="1"/>
  <c r="U249" i="8" s="1"/>
  <c r="Q250" i="8"/>
  <c r="S250" i="8" s="1"/>
  <c r="U250" i="8" s="1"/>
  <c r="Q251" i="8"/>
  <c r="S251" i="8" s="1"/>
  <c r="U251" i="8" s="1"/>
  <c r="Q252" i="8"/>
  <c r="S252" i="8" s="1"/>
  <c r="U252" i="8" s="1"/>
  <c r="Q253" i="8"/>
  <c r="S253" i="8" s="1"/>
  <c r="U253" i="8" s="1"/>
  <c r="Q254" i="8"/>
  <c r="S254" i="8" s="1"/>
  <c r="U254" i="8" s="1"/>
  <c r="Q255" i="8"/>
  <c r="S255" i="8" s="1"/>
  <c r="U255" i="8" s="1"/>
  <c r="Q256" i="8"/>
  <c r="S256" i="8" s="1"/>
  <c r="Q257" i="8"/>
  <c r="S257" i="8" s="1"/>
  <c r="U257" i="8" s="1"/>
  <c r="Q258" i="8"/>
  <c r="S258" i="8" s="1"/>
  <c r="U258" i="8" s="1"/>
  <c r="Q259" i="8"/>
  <c r="S259" i="8" s="1"/>
  <c r="U259" i="8" s="1"/>
  <c r="Q260" i="8"/>
  <c r="S260" i="8" s="1"/>
  <c r="U260" i="8" s="1"/>
  <c r="Q261" i="8"/>
  <c r="S261" i="8" s="1"/>
  <c r="U261" i="8" s="1"/>
  <c r="Q262" i="8"/>
  <c r="S262" i="8" s="1"/>
  <c r="U262" i="8" s="1"/>
  <c r="Q263" i="8"/>
  <c r="S263" i="8" s="1"/>
  <c r="U263" i="8" s="1"/>
  <c r="Q264" i="8"/>
  <c r="S264" i="8" s="1"/>
  <c r="U264" i="8" s="1"/>
  <c r="Q265" i="8"/>
  <c r="S265" i="8" s="1"/>
  <c r="U265" i="8" s="1"/>
  <c r="Q266" i="8"/>
  <c r="S266" i="8" s="1"/>
  <c r="U266" i="8" s="1"/>
  <c r="Q267" i="8"/>
  <c r="S267" i="8" s="1"/>
  <c r="U267" i="8" s="1"/>
  <c r="Q268" i="8"/>
  <c r="S268" i="8" s="1"/>
  <c r="U268" i="8" s="1"/>
  <c r="Q269" i="8"/>
  <c r="S269" i="8" s="1"/>
  <c r="U269" i="8" s="1"/>
  <c r="Q270" i="8"/>
  <c r="S270" i="8" s="1"/>
  <c r="U270" i="8" s="1"/>
  <c r="Q271" i="8"/>
  <c r="S271" i="8" s="1"/>
  <c r="U271" i="8" s="1"/>
  <c r="Q272" i="8"/>
  <c r="S272" i="8" s="1"/>
  <c r="U272" i="8" s="1"/>
  <c r="Q273" i="8"/>
  <c r="S273" i="8" s="1"/>
  <c r="U273" i="8" s="1"/>
  <c r="Q274" i="8"/>
  <c r="S274" i="8" s="1"/>
  <c r="U274" i="8" s="1"/>
  <c r="Q275" i="8"/>
  <c r="S275" i="8" s="1"/>
  <c r="U275" i="8" s="1"/>
  <c r="Q276" i="8"/>
  <c r="S276" i="8" s="1"/>
  <c r="U276" i="8" s="1"/>
  <c r="Q277" i="8"/>
  <c r="S277" i="8" s="1"/>
  <c r="U277" i="8" s="1"/>
  <c r="Q278" i="8"/>
  <c r="S278" i="8" s="1"/>
  <c r="U278" i="8" s="1"/>
  <c r="Q279" i="8"/>
  <c r="S279" i="8" s="1"/>
  <c r="U279" i="8" s="1"/>
  <c r="Q280" i="8"/>
  <c r="S280" i="8" s="1"/>
  <c r="U280" i="8" s="1"/>
  <c r="Q281" i="8"/>
  <c r="S281" i="8" s="1"/>
  <c r="U281" i="8" s="1"/>
  <c r="Q282" i="8"/>
  <c r="S282" i="8" s="1"/>
  <c r="U282" i="8" s="1"/>
  <c r="Q283" i="8"/>
  <c r="S283" i="8" s="1"/>
  <c r="U283" i="8" s="1"/>
  <c r="Q284" i="8"/>
  <c r="S284" i="8" s="1"/>
  <c r="U284" i="8" s="1"/>
  <c r="Q285" i="8"/>
  <c r="S285" i="8" s="1"/>
  <c r="U285" i="8" s="1"/>
  <c r="Q286" i="8"/>
  <c r="S286" i="8" s="1"/>
  <c r="U286" i="8" s="1"/>
  <c r="Q287" i="8"/>
  <c r="S287" i="8" s="1"/>
  <c r="U287" i="8" s="1"/>
  <c r="Q288" i="8"/>
  <c r="S288" i="8" s="1"/>
  <c r="U288" i="8" s="1"/>
  <c r="Q289" i="8"/>
  <c r="S289" i="8" s="1"/>
  <c r="U289" i="8" s="1"/>
  <c r="Q290" i="8"/>
  <c r="S290" i="8" s="1"/>
  <c r="U290" i="8" s="1"/>
  <c r="Q291" i="8"/>
  <c r="S291" i="8" s="1"/>
  <c r="U291" i="8" s="1"/>
  <c r="Q292" i="8"/>
  <c r="S292" i="8" s="1"/>
  <c r="Q293" i="8"/>
  <c r="S293" i="8" s="1"/>
  <c r="U293" i="8" s="1"/>
  <c r="Q294" i="8"/>
  <c r="S294" i="8" s="1"/>
  <c r="U294" i="8" s="1"/>
  <c r="Q295" i="8"/>
  <c r="S295" i="8" s="1"/>
  <c r="U295" i="8" s="1"/>
  <c r="Q296" i="8"/>
  <c r="S296" i="8" s="1"/>
  <c r="U296" i="8" s="1"/>
  <c r="Q297" i="8"/>
  <c r="S297" i="8" s="1"/>
  <c r="U297" i="8" s="1"/>
  <c r="Q298" i="8"/>
  <c r="S298" i="8" s="1"/>
  <c r="U298" i="8" s="1"/>
  <c r="Q299" i="8"/>
  <c r="S299" i="8" s="1"/>
  <c r="U299" i="8" s="1"/>
  <c r="Q300" i="8"/>
  <c r="S300" i="8" s="1"/>
  <c r="U300" i="8" s="1"/>
  <c r="Q301" i="8"/>
  <c r="S301" i="8" s="1"/>
  <c r="U301" i="8" s="1"/>
  <c r="Q302" i="8"/>
  <c r="S302" i="8" s="1"/>
  <c r="U302" i="8" s="1"/>
  <c r="Q303" i="8"/>
  <c r="S303" i="8" s="1"/>
  <c r="U303" i="8" s="1"/>
  <c r="Q304" i="8"/>
  <c r="S304" i="8" s="1"/>
  <c r="U304" i="8" s="1"/>
  <c r="Q305" i="8"/>
  <c r="S305" i="8" s="1"/>
  <c r="U305" i="8" s="1"/>
  <c r="Q306" i="8"/>
  <c r="S306" i="8" s="1"/>
  <c r="U306" i="8" s="1"/>
  <c r="Q307" i="8"/>
  <c r="S307" i="8" s="1"/>
  <c r="U307" i="8" s="1"/>
  <c r="Q308" i="8"/>
  <c r="S308" i="8" s="1"/>
  <c r="U308" i="8" s="1"/>
  <c r="Q309" i="8"/>
  <c r="S309" i="8" s="1"/>
  <c r="U309" i="8" s="1"/>
  <c r="Q310" i="8"/>
  <c r="S310" i="8" s="1"/>
  <c r="U310" i="8" s="1"/>
  <c r="Q311" i="8"/>
  <c r="S311" i="8" s="1"/>
  <c r="U311" i="8" s="1"/>
  <c r="Q312" i="8"/>
  <c r="S312" i="8" s="1"/>
  <c r="U312" i="8" s="1"/>
  <c r="Q313" i="8"/>
  <c r="S313" i="8" s="1"/>
  <c r="U313" i="8" s="1"/>
  <c r="Q314" i="8"/>
  <c r="S314" i="8" s="1"/>
  <c r="U314" i="8" s="1"/>
  <c r="Q315" i="8"/>
  <c r="S315" i="8" s="1"/>
  <c r="U315" i="8" s="1"/>
  <c r="Q316" i="8"/>
  <c r="S316" i="8" s="1"/>
  <c r="U316" i="8" s="1"/>
  <c r="Q317" i="8"/>
  <c r="S317" i="8" s="1"/>
  <c r="U317" i="8" s="1"/>
  <c r="Q318" i="8"/>
  <c r="S318" i="8" s="1"/>
  <c r="U318" i="8" s="1"/>
  <c r="Q319" i="8"/>
  <c r="S319" i="8" s="1"/>
  <c r="U319" i="8" s="1"/>
  <c r="Q320" i="8"/>
  <c r="S320" i="8" s="1"/>
  <c r="U320" i="8" s="1"/>
  <c r="Q321" i="8"/>
  <c r="S321" i="8" s="1"/>
  <c r="U321" i="8" s="1"/>
  <c r="Q322" i="8"/>
  <c r="S322" i="8" s="1"/>
  <c r="U322" i="8" s="1"/>
  <c r="Q323" i="8"/>
  <c r="S323" i="8" s="1"/>
  <c r="U323" i="8" s="1"/>
  <c r="Q324" i="8"/>
  <c r="S324" i="8" s="1"/>
  <c r="U324" i="8" s="1"/>
  <c r="Q325" i="8"/>
  <c r="S325" i="8" s="1"/>
  <c r="U325" i="8" s="1"/>
  <c r="Q326" i="8"/>
  <c r="S326" i="8" s="1"/>
  <c r="U326" i="8" s="1"/>
  <c r="Q327" i="8"/>
  <c r="S327" i="8" s="1"/>
  <c r="U327" i="8" s="1"/>
  <c r="Q328" i="8"/>
  <c r="S328" i="8" s="1"/>
  <c r="U328" i="8" s="1"/>
  <c r="Q329" i="8"/>
  <c r="S329" i="8" s="1"/>
  <c r="U329" i="8" s="1"/>
  <c r="Q330" i="8"/>
  <c r="S330" i="8" s="1"/>
  <c r="U330" i="8" s="1"/>
  <c r="Q331" i="8"/>
  <c r="S331" i="8" s="1"/>
  <c r="U331" i="8" s="1"/>
  <c r="Q332" i="8"/>
  <c r="S332" i="8" s="1"/>
  <c r="U332" i="8" s="1"/>
  <c r="Q333" i="8"/>
  <c r="S333" i="8" s="1"/>
  <c r="U333" i="8" s="1"/>
  <c r="Q334" i="8"/>
  <c r="S334" i="8" s="1"/>
  <c r="U334" i="8" s="1"/>
  <c r="Q335" i="8"/>
  <c r="S335" i="8" s="1"/>
  <c r="U335" i="8" s="1"/>
  <c r="Q336" i="8"/>
  <c r="S336" i="8" s="1"/>
  <c r="U336" i="8" s="1"/>
  <c r="Q337" i="8"/>
  <c r="S337" i="8" s="1"/>
  <c r="U337" i="8" s="1"/>
  <c r="Q338" i="8"/>
  <c r="S338" i="8" s="1"/>
  <c r="U338" i="8" s="1"/>
  <c r="Q339" i="8"/>
  <c r="S339" i="8" s="1"/>
  <c r="U339" i="8" s="1"/>
  <c r="Q340" i="8"/>
  <c r="S340" i="8" s="1"/>
  <c r="U340" i="8" s="1"/>
  <c r="Q341" i="8"/>
  <c r="S341" i="8" s="1"/>
  <c r="U341" i="8" s="1"/>
  <c r="Q342" i="8"/>
  <c r="S342" i="8" s="1"/>
  <c r="U342" i="8" s="1"/>
  <c r="Q343" i="8"/>
  <c r="S343" i="8" s="1"/>
  <c r="U343" i="8" s="1"/>
  <c r="Q344" i="8"/>
  <c r="S344" i="8" s="1"/>
  <c r="U344" i="8" s="1"/>
  <c r="Q345" i="8"/>
  <c r="S345" i="8" s="1"/>
  <c r="U345" i="8" s="1"/>
  <c r="Q346" i="8"/>
  <c r="S346" i="8" s="1"/>
  <c r="U346" i="8" s="1"/>
  <c r="Q347" i="8"/>
  <c r="S347" i="8" s="1"/>
  <c r="U347" i="8" s="1"/>
  <c r="Q348" i="8"/>
  <c r="S348" i="8" s="1"/>
  <c r="U348" i="8" s="1"/>
  <c r="Q349" i="8"/>
  <c r="S349" i="8" s="1"/>
  <c r="Q350" i="8"/>
  <c r="S350" i="8" s="1"/>
  <c r="U350" i="8" s="1"/>
  <c r="Q351" i="8"/>
  <c r="S351" i="8" s="1"/>
  <c r="U351" i="8" s="1"/>
  <c r="Q352" i="8"/>
  <c r="S352" i="8" s="1"/>
  <c r="U352" i="8" s="1"/>
  <c r="Q353" i="8"/>
  <c r="S353" i="8" s="1"/>
  <c r="U353" i="8" s="1"/>
  <c r="Q354" i="8"/>
  <c r="S354" i="8" s="1"/>
  <c r="U354" i="8" s="1"/>
  <c r="Q355" i="8"/>
  <c r="S355" i="8" s="1"/>
  <c r="U355" i="8" s="1"/>
  <c r="Q356" i="8"/>
  <c r="S356" i="8" s="1"/>
  <c r="U356" i="8" s="1"/>
  <c r="Q357" i="8"/>
  <c r="S357" i="8" s="1"/>
  <c r="U357" i="8" s="1"/>
  <c r="Q358" i="8"/>
  <c r="S358" i="8" s="1"/>
  <c r="U358" i="8" s="1"/>
  <c r="Q359" i="8"/>
  <c r="S359" i="8" s="1"/>
  <c r="U359" i="8" s="1"/>
  <c r="Q360" i="8"/>
  <c r="S360" i="8" s="1"/>
  <c r="U360" i="8" s="1"/>
  <c r="Q361" i="8"/>
  <c r="S361" i="8" s="1"/>
  <c r="U361" i="8" s="1"/>
  <c r="Q362" i="8"/>
  <c r="S362" i="8" s="1"/>
  <c r="U362" i="8" s="1"/>
  <c r="Q363" i="8"/>
  <c r="S363" i="8" s="1"/>
  <c r="U363" i="8" s="1"/>
  <c r="Q364" i="8"/>
  <c r="S364" i="8" s="1"/>
  <c r="U364" i="8" s="1"/>
  <c r="Q365" i="8"/>
  <c r="S365" i="8" s="1"/>
  <c r="U365" i="8" s="1"/>
  <c r="Q366" i="8"/>
  <c r="S366" i="8" s="1"/>
  <c r="U366" i="8" s="1"/>
  <c r="Q367" i="8"/>
  <c r="S367" i="8" s="1"/>
  <c r="U367" i="8" s="1"/>
  <c r="Q368" i="8"/>
  <c r="S368" i="8" s="1"/>
  <c r="U368" i="8" s="1"/>
  <c r="Q369" i="8"/>
  <c r="S369" i="8" s="1"/>
  <c r="U369" i="8" s="1"/>
  <c r="Q370" i="8"/>
  <c r="S370" i="8" s="1"/>
  <c r="U370" i="8" s="1"/>
  <c r="Q371" i="8"/>
  <c r="S371" i="8" s="1"/>
  <c r="U371" i="8" s="1"/>
  <c r="Q372" i="8"/>
  <c r="S372" i="8" s="1"/>
  <c r="U372" i="8" s="1"/>
  <c r="Q373" i="8"/>
  <c r="S373" i="8" s="1"/>
  <c r="U373" i="8" s="1"/>
  <c r="Q374" i="8"/>
  <c r="S374" i="8" s="1"/>
  <c r="U374" i="8" s="1"/>
  <c r="Q375" i="8"/>
  <c r="S375" i="8" s="1"/>
  <c r="U375" i="8" s="1"/>
  <c r="Q376" i="8"/>
  <c r="S376" i="8" s="1"/>
  <c r="U376" i="8" s="1"/>
  <c r="Q377" i="8"/>
  <c r="S377" i="8" s="1"/>
  <c r="U377" i="8" s="1"/>
  <c r="Q378" i="8"/>
  <c r="S378" i="8" s="1"/>
  <c r="U378" i="8" s="1"/>
  <c r="Q379" i="8"/>
  <c r="S379" i="8" s="1"/>
  <c r="U379" i="8" s="1"/>
  <c r="Q380" i="8"/>
  <c r="S380" i="8" s="1"/>
  <c r="U380" i="8" s="1"/>
  <c r="Q381" i="8"/>
  <c r="S381" i="8" s="1"/>
  <c r="U381" i="8" s="1"/>
  <c r="Q382" i="8"/>
  <c r="S382" i="8" s="1"/>
  <c r="U382" i="8" s="1"/>
  <c r="Q383" i="8"/>
  <c r="S383" i="8" s="1"/>
  <c r="U383" i="8" s="1"/>
  <c r="Q384" i="8"/>
  <c r="S384" i="8" s="1"/>
  <c r="U384" i="8" s="1"/>
  <c r="Q385" i="8"/>
  <c r="S385" i="8" s="1"/>
  <c r="U385" i="8" s="1"/>
  <c r="Q386" i="8"/>
  <c r="S386" i="8" s="1"/>
  <c r="U386" i="8" s="1"/>
  <c r="Q387" i="8"/>
  <c r="S387" i="8" s="1"/>
  <c r="U387" i="8" s="1"/>
  <c r="Q388" i="8"/>
  <c r="S388" i="8" s="1"/>
  <c r="U388" i="8" s="1"/>
  <c r="Q389" i="8"/>
  <c r="S389" i="8" s="1"/>
  <c r="U389" i="8" s="1"/>
  <c r="Q390" i="8"/>
  <c r="S390" i="8" s="1"/>
  <c r="U390" i="8" s="1"/>
  <c r="Q391" i="8"/>
  <c r="S391" i="8" s="1"/>
  <c r="U391" i="8" s="1"/>
  <c r="Q392" i="8"/>
  <c r="S392" i="8" s="1"/>
  <c r="U392" i="8" s="1"/>
  <c r="Q393" i="8"/>
  <c r="S393" i="8" s="1"/>
  <c r="U393" i="8" s="1"/>
  <c r="Q394" i="8"/>
  <c r="S394" i="8" s="1"/>
  <c r="U394" i="8" s="1"/>
  <c r="Q395" i="8"/>
  <c r="S395" i="8" s="1"/>
  <c r="U395" i="8" s="1"/>
  <c r="Q396" i="8"/>
  <c r="S396" i="8" s="1"/>
  <c r="U396" i="8" s="1"/>
  <c r="Q397" i="8"/>
  <c r="S397" i="8" s="1"/>
  <c r="U397" i="8" s="1"/>
  <c r="Q398" i="8"/>
  <c r="S398" i="8" s="1"/>
  <c r="U398" i="8" s="1"/>
  <c r="Q399" i="8"/>
  <c r="S399" i="8" s="1"/>
  <c r="U399" i="8" s="1"/>
  <c r="Q400" i="8"/>
  <c r="S400" i="8" s="1"/>
  <c r="U400" i="8" s="1"/>
  <c r="Q401" i="8"/>
  <c r="S401" i="8" s="1"/>
  <c r="U401" i="8" s="1"/>
  <c r="Q402" i="8"/>
  <c r="S402" i="8" s="1"/>
  <c r="U402" i="8" s="1"/>
  <c r="Q403" i="8"/>
  <c r="S403" i="8" s="1"/>
  <c r="U403" i="8" s="1"/>
  <c r="Q404" i="8"/>
  <c r="S404" i="8" s="1"/>
  <c r="U404" i="8" s="1"/>
  <c r="Q405" i="8"/>
  <c r="S405" i="8" s="1"/>
  <c r="U405" i="8" s="1"/>
  <c r="Q406" i="8"/>
  <c r="S406" i="8" s="1"/>
  <c r="U406" i="8" s="1"/>
  <c r="Q407" i="8"/>
  <c r="S407" i="8" s="1"/>
  <c r="U407" i="8" s="1"/>
  <c r="Q408" i="8"/>
  <c r="S408" i="8" s="1"/>
  <c r="U408" i="8" s="1"/>
  <c r="Q409" i="8"/>
  <c r="S409" i="8" s="1"/>
  <c r="U409" i="8" s="1"/>
  <c r="Q410" i="8"/>
  <c r="S410" i="8" s="1"/>
  <c r="U410" i="8" s="1"/>
  <c r="Q411" i="8"/>
  <c r="S411" i="8" s="1"/>
  <c r="U411" i="8" s="1"/>
  <c r="Q412" i="8"/>
  <c r="S412" i="8" s="1"/>
  <c r="U412" i="8" s="1"/>
  <c r="Q413" i="8"/>
  <c r="S413" i="8" s="1"/>
  <c r="U413" i="8" s="1"/>
  <c r="Q414" i="8"/>
  <c r="S414" i="8" s="1"/>
  <c r="U414" i="8" s="1"/>
  <c r="Q415" i="8"/>
  <c r="S415" i="8" s="1"/>
  <c r="U415" i="8" s="1"/>
  <c r="Q416" i="8"/>
  <c r="S416" i="8" s="1"/>
  <c r="U416" i="8" s="1"/>
  <c r="Q417" i="8"/>
  <c r="S417" i="8" s="1"/>
  <c r="U417" i="8" s="1"/>
  <c r="Q418" i="8"/>
  <c r="S418" i="8" s="1"/>
  <c r="U418" i="8" s="1"/>
  <c r="Q419" i="8"/>
  <c r="S419" i="8" s="1"/>
  <c r="U419" i="8" s="1"/>
  <c r="Q420" i="8"/>
  <c r="S420" i="8" s="1"/>
  <c r="U420" i="8" s="1"/>
  <c r="Q421" i="8"/>
  <c r="S421" i="8" s="1"/>
  <c r="U421" i="8" s="1"/>
  <c r="Q422" i="8"/>
  <c r="S422" i="8" s="1"/>
  <c r="U422" i="8" s="1"/>
  <c r="Q423" i="8"/>
  <c r="S423" i="8" s="1"/>
  <c r="U423" i="8" s="1"/>
  <c r="Q424" i="8"/>
  <c r="S424" i="8" s="1"/>
  <c r="U424" i="8" s="1"/>
  <c r="Q425" i="8"/>
  <c r="S425" i="8" s="1"/>
  <c r="U425" i="8" s="1"/>
  <c r="Q426" i="8"/>
  <c r="S426" i="8" s="1"/>
  <c r="U426" i="8" s="1"/>
  <c r="Q427" i="8"/>
  <c r="S427" i="8" s="1"/>
  <c r="U427" i="8" s="1"/>
  <c r="Q428" i="8"/>
  <c r="S428" i="8" s="1"/>
  <c r="U428" i="8" s="1"/>
  <c r="Q429" i="8"/>
  <c r="S429" i="8" s="1"/>
  <c r="U429" i="8" s="1"/>
  <c r="Q430" i="8"/>
  <c r="S430" i="8" s="1"/>
  <c r="U430" i="8" s="1"/>
  <c r="Q431" i="8"/>
  <c r="S431" i="8" s="1"/>
  <c r="U431" i="8" s="1"/>
  <c r="Q432" i="8"/>
  <c r="S432" i="8" s="1"/>
  <c r="U432" i="8" s="1"/>
  <c r="Q433" i="8"/>
  <c r="S433" i="8" s="1"/>
  <c r="U433" i="8" s="1"/>
  <c r="Q434" i="8"/>
  <c r="S434" i="8" s="1"/>
  <c r="U434" i="8" s="1"/>
  <c r="Q435" i="8"/>
  <c r="S435" i="8" s="1"/>
  <c r="U435" i="8" s="1"/>
  <c r="Q436" i="8"/>
  <c r="S436" i="8" s="1"/>
  <c r="U436" i="8" s="1"/>
  <c r="Q437" i="8"/>
  <c r="S437" i="8" s="1"/>
  <c r="U437" i="8" s="1"/>
  <c r="Q438" i="8"/>
  <c r="S438" i="8" s="1"/>
  <c r="U438" i="8" s="1"/>
  <c r="Q439" i="8"/>
  <c r="S439" i="8" s="1"/>
  <c r="U439" i="8" s="1"/>
  <c r="Q440" i="8"/>
  <c r="S440" i="8" s="1"/>
  <c r="U440" i="8" s="1"/>
  <c r="Q441" i="8"/>
  <c r="S441" i="8" s="1"/>
  <c r="U441" i="8" s="1"/>
  <c r="Q442" i="8"/>
  <c r="S442" i="8" s="1"/>
  <c r="U442" i="8" s="1"/>
  <c r="Q443" i="8"/>
  <c r="S443" i="8" s="1"/>
  <c r="U443" i="8" s="1"/>
  <c r="Q444" i="8"/>
  <c r="S444" i="8" s="1"/>
  <c r="U444" i="8" s="1"/>
  <c r="Q445" i="8"/>
  <c r="S445" i="8" s="1"/>
  <c r="U445" i="8" s="1"/>
  <c r="Q446" i="8"/>
  <c r="S446" i="8" s="1"/>
  <c r="U446" i="8" s="1"/>
  <c r="Q447" i="8"/>
  <c r="S447" i="8" s="1"/>
  <c r="U447" i="8" s="1"/>
  <c r="Q448" i="8"/>
  <c r="S448" i="8" s="1"/>
  <c r="U448" i="8" s="1"/>
  <c r="Q449" i="8"/>
  <c r="S449" i="8" s="1"/>
  <c r="U449" i="8" s="1"/>
  <c r="Q450" i="8"/>
  <c r="S450" i="8" s="1"/>
  <c r="U450" i="8" s="1"/>
  <c r="Q451" i="8"/>
  <c r="S451" i="8" s="1"/>
  <c r="U451" i="8" s="1"/>
  <c r="Q452" i="8"/>
  <c r="S452" i="8" s="1"/>
  <c r="U452" i="8" s="1"/>
  <c r="Q453" i="8"/>
  <c r="S453" i="8" s="1"/>
  <c r="U453" i="8" s="1"/>
  <c r="Q454" i="8"/>
  <c r="S454" i="8" s="1"/>
  <c r="U454" i="8" s="1"/>
  <c r="Q455" i="8"/>
  <c r="S455" i="8" s="1"/>
  <c r="U455" i="8" s="1"/>
  <c r="Q456" i="8"/>
  <c r="S456" i="8" s="1"/>
  <c r="U456" i="8" s="1"/>
  <c r="Q457" i="8"/>
  <c r="S457" i="8" s="1"/>
  <c r="U457" i="8" s="1"/>
  <c r="Q458" i="8"/>
  <c r="S458" i="8" s="1"/>
  <c r="U458" i="8" s="1"/>
  <c r="Q459" i="8"/>
  <c r="S459" i="8" s="1"/>
  <c r="U459" i="8" s="1"/>
  <c r="Q460" i="8"/>
  <c r="S460" i="8" s="1"/>
  <c r="U460" i="8" s="1"/>
  <c r="Q461" i="8"/>
  <c r="S461" i="8" s="1"/>
  <c r="U461" i="8" s="1"/>
  <c r="Q462" i="8"/>
  <c r="S462" i="8" s="1"/>
  <c r="U462" i="8" s="1"/>
  <c r="Q463" i="8"/>
  <c r="S463" i="8" s="1"/>
  <c r="U463" i="8" s="1"/>
  <c r="Q464" i="8"/>
  <c r="S464" i="8" s="1"/>
  <c r="U464" i="8" s="1"/>
  <c r="Q465" i="8"/>
  <c r="S465" i="8" s="1"/>
  <c r="U465" i="8" s="1"/>
  <c r="Q466" i="8"/>
  <c r="S466" i="8" s="1"/>
  <c r="U466" i="8" s="1"/>
  <c r="Q467" i="8"/>
  <c r="S467" i="8" s="1"/>
  <c r="U467" i="8" s="1"/>
  <c r="Q468" i="8"/>
  <c r="S468" i="8" s="1"/>
  <c r="U468" i="8" s="1"/>
  <c r="Q469" i="8"/>
  <c r="S469" i="8" s="1"/>
  <c r="U469" i="8" s="1"/>
  <c r="Q470" i="8"/>
  <c r="S470" i="8" s="1"/>
  <c r="U470" i="8" s="1"/>
  <c r="Q471" i="8"/>
  <c r="S471" i="8" s="1"/>
  <c r="U471" i="8" s="1"/>
  <c r="Q472" i="8"/>
  <c r="S472" i="8" s="1"/>
  <c r="U472" i="8" s="1"/>
  <c r="Q473" i="8"/>
  <c r="S473" i="8" s="1"/>
  <c r="U473" i="8" s="1"/>
  <c r="Q474" i="8"/>
  <c r="S474" i="8" s="1"/>
  <c r="U474" i="8" s="1"/>
  <c r="Q475" i="8"/>
  <c r="S475" i="8" s="1"/>
  <c r="U475" i="8" s="1"/>
  <c r="Q476" i="8"/>
  <c r="S476" i="8" s="1"/>
  <c r="U476" i="8" s="1"/>
  <c r="Q477" i="8"/>
  <c r="S477" i="8" s="1"/>
  <c r="U477" i="8" s="1"/>
  <c r="Q478" i="8"/>
  <c r="S478" i="8" s="1"/>
  <c r="U478" i="8" s="1"/>
  <c r="Q479" i="8"/>
  <c r="S479" i="8" s="1"/>
  <c r="U479" i="8" s="1"/>
  <c r="Q480" i="8"/>
  <c r="S480" i="8" s="1"/>
  <c r="U480" i="8" s="1"/>
  <c r="Q481" i="8"/>
  <c r="S481" i="8" s="1"/>
  <c r="U481" i="8" s="1"/>
  <c r="Q482" i="8"/>
  <c r="S482" i="8" s="1"/>
  <c r="U482" i="8" s="1"/>
  <c r="Q483" i="8"/>
  <c r="S483" i="8" s="1"/>
  <c r="U483" i="8" s="1"/>
  <c r="Q484" i="8"/>
  <c r="S484" i="8" s="1"/>
  <c r="U484" i="8" s="1"/>
  <c r="Q485" i="8"/>
  <c r="S485" i="8" s="1"/>
  <c r="U485" i="8" s="1"/>
  <c r="Q486" i="8"/>
  <c r="S486" i="8" s="1"/>
  <c r="U486" i="8" s="1"/>
  <c r="Q487" i="8"/>
  <c r="S487" i="8" s="1"/>
  <c r="U487" i="8" s="1"/>
  <c r="Q488" i="8"/>
  <c r="S488" i="8" s="1"/>
  <c r="U488" i="8" s="1"/>
  <c r="Q489" i="8"/>
  <c r="S489" i="8" s="1"/>
  <c r="U489" i="8" s="1"/>
  <c r="Q490" i="8"/>
  <c r="S490" i="8" s="1"/>
  <c r="U490" i="8" s="1"/>
  <c r="Q491" i="8"/>
  <c r="S491" i="8" s="1"/>
  <c r="U491" i="8" s="1"/>
  <c r="Q492" i="8"/>
  <c r="S492" i="8" s="1"/>
  <c r="U492" i="8" s="1"/>
  <c r="Q493" i="8"/>
  <c r="S493" i="8" s="1"/>
  <c r="U493" i="8" s="1"/>
  <c r="Q494" i="8"/>
  <c r="S494" i="8" s="1"/>
  <c r="U494" i="8" s="1"/>
  <c r="Q495" i="8"/>
  <c r="S495" i="8" s="1"/>
  <c r="U495" i="8" s="1"/>
  <c r="Q496" i="8"/>
  <c r="S496" i="8" s="1"/>
  <c r="Q497" i="8"/>
  <c r="S497" i="8" s="1"/>
  <c r="U497" i="8" s="1"/>
  <c r="Q498" i="8"/>
  <c r="S498" i="8" s="1"/>
  <c r="U498" i="8" s="1"/>
  <c r="Q499" i="8"/>
  <c r="S499" i="8" s="1"/>
  <c r="U499" i="8" s="1"/>
  <c r="Q500" i="8"/>
  <c r="S500" i="8" s="1"/>
  <c r="U500" i="8" s="1"/>
  <c r="Q501" i="8"/>
  <c r="S501" i="8" s="1"/>
  <c r="U501" i="8" s="1"/>
  <c r="Q502" i="8"/>
  <c r="S502" i="8" s="1"/>
  <c r="U502" i="8" s="1"/>
  <c r="Q503" i="8"/>
  <c r="S503" i="8" s="1"/>
  <c r="U503" i="8" s="1"/>
  <c r="Q504" i="8"/>
  <c r="S504" i="8" s="1"/>
  <c r="U504" i="8" s="1"/>
  <c r="Q505" i="8"/>
  <c r="S505" i="8" s="1"/>
  <c r="U505" i="8" s="1"/>
  <c r="Q506" i="8"/>
  <c r="S506" i="8" s="1"/>
  <c r="U506" i="8" s="1"/>
  <c r="Q507" i="8"/>
  <c r="S507" i="8" s="1"/>
  <c r="U507" i="8" s="1"/>
  <c r="Q508" i="8"/>
  <c r="S508" i="8" s="1"/>
  <c r="U508" i="8" s="1"/>
  <c r="Q509" i="8"/>
  <c r="S509" i="8" s="1"/>
  <c r="U509" i="8" s="1"/>
  <c r="Q510" i="8"/>
  <c r="S510" i="8" s="1"/>
  <c r="U510" i="8" s="1"/>
  <c r="Q511" i="8"/>
  <c r="S511" i="8" s="1"/>
  <c r="U511" i="8" s="1"/>
  <c r="Q512" i="8"/>
  <c r="S512" i="8" s="1"/>
  <c r="U512" i="8" s="1"/>
  <c r="Q4" i="8"/>
  <c r="S4" i="8" s="1"/>
  <c r="U4" i="8" s="1"/>
  <c r="AT5" i="8"/>
  <c r="BA5" i="8" s="1"/>
  <c r="AT6" i="8"/>
  <c r="AT7" i="8"/>
  <c r="AT8" i="8"/>
  <c r="AT9" i="8"/>
  <c r="BA9" i="8" s="1"/>
  <c r="AT10" i="8"/>
  <c r="BA10" i="8" s="1"/>
  <c r="AT11" i="8"/>
  <c r="BA11" i="8" s="1"/>
  <c r="AT12" i="8"/>
  <c r="BA12" i="8" s="1"/>
  <c r="AT13" i="8"/>
  <c r="BA13" i="8" s="1"/>
  <c r="AT14" i="8"/>
  <c r="BA14" i="8" s="1"/>
  <c r="AT15" i="8"/>
  <c r="BA15" i="8" s="1"/>
  <c r="AT16" i="8"/>
  <c r="BA16" i="8" s="1"/>
  <c r="AT17" i="8"/>
  <c r="BA17" i="8" s="1"/>
  <c r="AT18" i="8"/>
  <c r="AT19" i="8"/>
  <c r="AT20" i="8"/>
  <c r="BA20" i="8" s="1"/>
  <c r="AT21" i="8"/>
  <c r="BA21" i="8" s="1"/>
  <c r="AT22" i="8"/>
  <c r="AT23" i="8"/>
  <c r="BA23" i="8" s="1"/>
  <c r="AT24" i="8"/>
  <c r="BA24" i="8" s="1"/>
  <c r="AT25" i="8"/>
  <c r="BA25" i="8" s="1"/>
  <c r="AT26" i="8"/>
  <c r="BA26" i="8" s="1"/>
  <c r="AT27" i="8"/>
  <c r="AT28" i="8"/>
  <c r="BA28" i="8" s="1"/>
  <c r="AT29" i="8"/>
  <c r="BA29" i="8" s="1"/>
  <c r="AT30" i="8"/>
  <c r="AT31" i="8"/>
  <c r="AT32" i="8"/>
  <c r="BA32" i="8" s="1"/>
  <c r="AT33" i="8"/>
  <c r="BA33" i="8" s="1"/>
  <c r="AT34" i="8"/>
  <c r="BA34" i="8" s="1"/>
  <c r="AT35" i="8"/>
  <c r="BA35" i="8" s="1"/>
  <c r="AT36" i="8"/>
  <c r="AT37" i="8"/>
  <c r="BA37" i="8" s="1"/>
  <c r="AT38" i="8"/>
  <c r="BA38" i="8" s="1"/>
  <c r="AT39" i="8"/>
  <c r="BA39" i="8" s="1"/>
  <c r="AT40" i="8"/>
  <c r="BA40" i="8" s="1"/>
  <c r="AT41" i="8"/>
  <c r="BA41" i="8" s="1"/>
  <c r="AT42" i="8"/>
  <c r="AT43" i="8"/>
  <c r="AT44" i="8"/>
  <c r="BA44" i="8" s="1"/>
  <c r="AT45" i="8"/>
  <c r="BA45" i="8" s="1"/>
  <c r="AT46" i="8"/>
  <c r="BA46" i="8" s="1"/>
  <c r="AT47" i="8"/>
  <c r="BA47" i="8" s="1"/>
  <c r="AT48" i="8"/>
  <c r="BA48" i="8" s="1"/>
  <c r="AT49" i="8"/>
  <c r="BA49" i="8" s="1"/>
  <c r="AT50" i="8"/>
  <c r="AT51" i="8"/>
  <c r="BA51" i="8" s="1"/>
  <c r="AT52" i="8"/>
  <c r="BA52" i="8" s="1"/>
  <c r="AT53" i="8"/>
  <c r="BA53" i="8" s="1"/>
  <c r="AT54" i="8"/>
  <c r="AT55" i="8"/>
  <c r="AT56" i="8"/>
  <c r="BA56" i="8" s="1"/>
  <c r="AT57" i="8"/>
  <c r="AT58" i="8"/>
  <c r="BA58" i="8" s="1"/>
  <c r="AT59" i="8"/>
  <c r="BA59" i="8" s="1"/>
  <c r="AT60" i="8"/>
  <c r="BA60" i="8" s="1"/>
  <c r="AT61" i="8"/>
  <c r="BA61" i="8" s="1"/>
  <c r="AT62" i="8"/>
  <c r="BA62" i="8" s="1"/>
  <c r="AT63" i="8"/>
  <c r="BA63" i="8" s="1"/>
  <c r="AT64" i="8"/>
  <c r="AT65" i="8"/>
  <c r="BA65" i="8" s="1"/>
  <c r="AT66" i="8"/>
  <c r="AT67" i="8"/>
  <c r="AT68" i="8"/>
  <c r="BA68" i="8" s="1"/>
  <c r="AT69" i="8"/>
  <c r="BA69" i="8" s="1"/>
  <c r="AT70" i="8"/>
  <c r="BA70" i="8" s="1"/>
  <c r="AT71" i="8"/>
  <c r="AT72" i="8"/>
  <c r="BA72" i="8" s="1"/>
  <c r="AT73" i="8"/>
  <c r="BA73" i="8" s="1"/>
  <c r="AT74" i="8"/>
  <c r="BA74" i="8" s="1"/>
  <c r="AT75" i="8"/>
  <c r="BA75" i="8" s="1"/>
  <c r="AT76" i="8"/>
  <c r="BA76" i="8" s="1"/>
  <c r="AT77" i="8"/>
  <c r="BA77" i="8" s="1"/>
  <c r="AT78" i="8"/>
  <c r="AT79" i="8"/>
  <c r="AT80" i="8"/>
  <c r="AT81" i="8"/>
  <c r="BA81" i="8" s="1"/>
  <c r="AT82" i="8"/>
  <c r="BA82" i="8" s="1"/>
  <c r="AT83" i="8"/>
  <c r="BA83" i="8" s="1"/>
  <c r="AT84" i="8"/>
  <c r="BA84" i="8" s="1"/>
  <c r="AT85" i="8"/>
  <c r="BA85" i="8" s="1"/>
  <c r="AT86" i="8"/>
  <c r="BA86" i="8" s="1"/>
  <c r="AT87" i="8"/>
  <c r="BA87" i="8" s="1"/>
  <c r="AT88" i="8"/>
  <c r="BA88" i="8" s="1"/>
  <c r="AT89" i="8"/>
  <c r="BA89" i="8" s="1"/>
  <c r="AT90" i="8"/>
  <c r="AT91" i="8"/>
  <c r="AT92" i="8"/>
  <c r="BA92" i="8" s="1"/>
  <c r="AT93" i="8"/>
  <c r="BA93" i="8" s="1"/>
  <c r="AT94" i="8"/>
  <c r="AT95" i="8"/>
  <c r="BA95" i="8" s="1"/>
  <c r="AT96" i="8"/>
  <c r="BA96" i="8" s="1"/>
  <c r="AT97" i="8"/>
  <c r="BA97" i="8" s="1"/>
  <c r="AT98" i="8"/>
  <c r="BA98" i="8" s="1"/>
  <c r="AT99" i="8"/>
  <c r="AT100" i="8"/>
  <c r="BA100" i="8" s="1"/>
  <c r="AT101" i="8"/>
  <c r="BA101" i="8" s="1"/>
  <c r="AT102" i="8"/>
  <c r="AT103" i="8"/>
  <c r="AT104" i="8"/>
  <c r="BA104" i="8" s="1"/>
  <c r="AT105" i="8"/>
  <c r="BA105" i="8" s="1"/>
  <c r="AT106" i="8"/>
  <c r="BA106" i="8" s="1"/>
  <c r="AT107" i="8"/>
  <c r="BA107" i="8" s="1"/>
  <c r="AT108" i="8"/>
  <c r="AT109" i="8"/>
  <c r="BA109" i="8" s="1"/>
  <c r="AT110" i="8"/>
  <c r="BA110" i="8" s="1"/>
  <c r="AT111" i="8"/>
  <c r="BA111" i="8" s="1"/>
  <c r="AT112" i="8"/>
  <c r="BA112" i="8" s="1"/>
  <c r="AT113" i="8"/>
  <c r="BA113" i="8" s="1"/>
  <c r="AT114" i="8"/>
  <c r="AT115" i="8"/>
  <c r="BA115" i="8" s="1"/>
  <c r="AT116" i="8"/>
  <c r="BA116" i="8" s="1"/>
  <c r="AT117" i="8"/>
  <c r="BA117" i="8" s="1"/>
  <c r="AT118" i="8"/>
  <c r="BA118" i="8" s="1"/>
  <c r="AT119" i="8"/>
  <c r="BA119" i="8" s="1"/>
  <c r="AT120" i="8"/>
  <c r="BA120" i="8" s="1"/>
  <c r="AT121" i="8"/>
  <c r="AT122" i="8"/>
  <c r="BA122" i="8" s="1"/>
  <c r="AT123" i="8"/>
  <c r="BA123" i="8" s="1"/>
  <c r="AT124" i="8"/>
  <c r="BA124" i="8" s="1"/>
  <c r="AT125" i="8"/>
  <c r="BA125" i="8" s="1"/>
  <c r="AT126" i="8"/>
  <c r="AT127" i="8"/>
  <c r="AT128" i="8"/>
  <c r="BA128" i="8" s="1"/>
  <c r="AT129" i="8"/>
  <c r="BA129" i="8" s="1"/>
  <c r="AT130" i="8"/>
  <c r="BA130" i="8" s="1"/>
  <c r="AT131" i="8"/>
  <c r="BA131" i="8" s="1"/>
  <c r="AT132" i="8"/>
  <c r="BA132" i="8" s="1"/>
  <c r="AT133" i="8"/>
  <c r="BA133" i="8" s="1"/>
  <c r="AT134" i="8"/>
  <c r="AT135" i="8"/>
  <c r="BA135" i="8" s="1"/>
  <c r="AT136" i="8"/>
  <c r="BA136" i="8" s="1"/>
  <c r="AT137" i="8"/>
  <c r="BA137" i="8" s="1"/>
  <c r="AT138" i="8"/>
  <c r="AT139" i="8"/>
  <c r="BA139" i="8" s="1"/>
  <c r="AT140" i="8"/>
  <c r="AT141" i="8"/>
  <c r="BA141" i="8" s="1"/>
  <c r="AT142" i="8"/>
  <c r="BA142" i="8" s="1"/>
  <c r="AT143" i="8"/>
  <c r="BA143" i="8" s="1"/>
  <c r="AT144" i="8"/>
  <c r="BA144" i="8" s="1"/>
  <c r="AT145" i="8"/>
  <c r="BA145" i="8" s="1"/>
  <c r="AT146" i="8"/>
  <c r="BA146" i="8" s="1"/>
  <c r="AT147" i="8"/>
  <c r="AT148" i="8"/>
  <c r="BA148" i="8" s="1"/>
  <c r="AT149" i="8"/>
  <c r="BA149" i="8" s="1"/>
  <c r="AT150" i="8"/>
  <c r="AT151" i="8"/>
  <c r="BA151" i="8" s="1"/>
  <c r="AT152" i="8"/>
  <c r="BA152" i="8" s="1"/>
  <c r="AT153" i="8"/>
  <c r="AT154" i="8"/>
  <c r="BA154" i="8" s="1"/>
  <c r="AT155" i="8"/>
  <c r="BA155" i="8" s="1"/>
  <c r="AT156" i="8"/>
  <c r="BA156" i="8" s="1"/>
  <c r="AT157" i="8"/>
  <c r="BA157" i="8" s="1"/>
  <c r="AT158" i="8"/>
  <c r="BA158" i="8" s="1"/>
  <c r="AT159" i="8"/>
  <c r="BA159" i="8" s="1"/>
  <c r="AT160" i="8"/>
  <c r="AT161" i="8"/>
  <c r="BA161" i="8" s="1"/>
  <c r="AT162" i="8"/>
  <c r="AT163" i="8"/>
  <c r="BA163" i="8" s="1"/>
  <c r="AT164" i="8"/>
  <c r="BA164" i="8" s="1"/>
  <c r="AT165" i="8"/>
  <c r="BA165" i="8" s="1"/>
  <c r="AT166" i="8"/>
  <c r="AT167" i="8"/>
  <c r="BA167" i="8" s="1"/>
  <c r="AT168" i="8"/>
  <c r="BA168" i="8" s="1"/>
  <c r="AT169" i="8"/>
  <c r="BA169" i="8" s="1"/>
  <c r="AT170" i="8"/>
  <c r="BA170" i="8" s="1"/>
  <c r="AT171" i="8"/>
  <c r="BA171" i="8" s="1"/>
  <c r="AT172" i="8"/>
  <c r="BA172" i="8" s="1"/>
  <c r="AT173" i="8"/>
  <c r="BA173" i="8" s="1"/>
  <c r="AT174" i="8"/>
  <c r="AT175" i="8"/>
  <c r="BA175" i="8" s="1"/>
  <c r="AT176" i="8"/>
  <c r="BA176" i="8" s="1"/>
  <c r="AT177" i="8"/>
  <c r="BA177" i="8" s="1"/>
  <c r="AT178" i="8"/>
  <c r="BA178" i="8" s="1"/>
  <c r="AT179" i="8"/>
  <c r="AT180" i="8"/>
  <c r="BA180" i="8" s="1"/>
  <c r="AT181" i="8"/>
  <c r="BA181" i="8" s="1"/>
  <c r="AT182" i="8"/>
  <c r="BA182" i="8" s="1"/>
  <c r="AT183" i="8"/>
  <c r="BA183" i="8" s="1"/>
  <c r="AT184" i="8"/>
  <c r="BA184" i="8" s="1"/>
  <c r="AT185" i="8"/>
  <c r="BA185" i="8" s="1"/>
  <c r="AT186" i="8"/>
  <c r="AT187" i="8"/>
  <c r="AT188" i="8"/>
  <c r="BA188" i="8" s="1"/>
  <c r="AT189" i="8"/>
  <c r="BA189" i="8" s="1"/>
  <c r="AT190" i="8"/>
  <c r="BA190" i="8" s="1"/>
  <c r="AT191" i="8"/>
  <c r="BA191" i="8" s="1"/>
  <c r="AT192" i="8"/>
  <c r="AT193" i="8"/>
  <c r="BA193" i="8" s="1"/>
  <c r="AT194" i="8"/>
  <c r="BA194" i="8" s="1"/>
  <c r="AT195" i="8"/>
  <c r="BA195" i="8" s="1"/>
  <c r="AT196" i="8"/>
  <c r="BA196" i="8" s="1"/>
  <c r="AT197" i="8"/>
  <c r="BA197" i="8" s="1"/>
  <c r="AT198" i="8"/>
  <c r="AT199" i="8"/>
  <c r="BA199" i="8" s="1"/>
  <c r="AT200" i="8"/>
  <c r="AT201" i="8"/>
  <c r="BA201" i="8" s="1"/>
  <c r="AT202" i="8"/>
  <c r="BA202" i="8" s="1"/>
  <c r="AT203" i="8"/>
  <c r="BA203" i="8" s="1"/>
  <c r="AT204" i="8"/>
  <c r="BA204" i="8" s="1"/>
  <c r="AT205" i="8"/>
  <c r="AT206" i="8"/>
  <c r="BA206" i="8" s="1"/>
  <c r="AT207" i="8"/>
  <c r="BA207" i="8" s="1"/>
  <c r="AT208" i="8"/>
  <c r="BA208" i="8" s="1"/>
  <c r="AT209" i="8"/>
  <c r="BA209" i="8" s="1"/>
  <c r="AT210" i="8"/>
  <c r="AT211" i="8"/>
  <c r="BA211" i="8" s="1"/>
  <c r="AT212" i="8"/>
  <c r="BA212" i="8" s="1"/>
  <c r="AT213" i="8"/>
  <c r="AT214" i="8"/>
  <c r="BA214" i="8" s="1"/>
  <c r="AT215" i="8"/>
  <c r="BA215" i="8" s="1"/>
  <c r="AT216" i="8"/>
  <c r="BA216" i="8" s="1"/>
  <c r="AT217" i="8"/>
  <c r="BA217" i="8" s="1"/>
  <c r="AT218" i="8"/>
  <c r="AT219" i="8"/>
  <c r="BA219" i="8" s="1"/>
  <c r="AT220" i="8"/>
  <c r="BA220" i="8" s="1"/>
  <c r="AT221" i="8"/>
  <c r="BA221" i="8" s="1"/>
  <c r="AT222" i="8"/>
  <c r="AT223" i="8"/>
  <c r="BA223" i="8" s="1"/>
  <c r="AT224" i="8"/>
  <c r="BA224" i="8" s="1"/>
  <c r="AT225" i="8"/>
  <c r="BA225" i="8" s="1"/>
  <c r="AT226" i="8"/>
  <c r="AT227" i="8"/>
  <c r="BA227" i="8" s="1"/>
  <c r="AT228" i="8"/>
  <c r="BA228" i="8" s="1"/>
  <c r="AT229" i="8"/>
  <c r="BA229" i="8" s="1"/>
  <c r="AT230" i="8"/>
  <c r="BA230" i="8" s="1"/>
  <c r="AT231" i="8"/>
  <c r="AT232" i="8"/>
  <c r="BA232" i="8" s="1"/>
  <c r="AT233" i="8"/>
  <c r="BA233" i="8" s="1"/>
  <c r="AT234" i="8"/>
  <c r="AT235" i="8"/>
  <c r="BA235" i="8" s="1"/>
  <c r="AT236" i="8"/>
  <c r="BA236" i="8" s="1"/>
  <c r="AT237" i="8"/>
  <c r="BA237" i="8" s="1"/>
  <c r="AT238" i="8"/>
  <c r="BA238" i="8" s="1"/>
  <c r="AT239" i="8"/>
  <c r="AT240" i="8"/>
  <c r="BA240" i="8" s="1"/>
  <c r="AT241" i="8"/>
  <c r="BA241" i="8" s="1"/>
  <c r="AT242" i="8"/>
  <c r="BA242" i="8" s="1"/>
  <c r="AT243" i="8"/>
  <c r="BA243" i="8" s="1"/>
  <c r="AT244" i="8"/>
  <c r="AT245" i="8"/>
  <c r="BA245" i="8" s="1"/>
  <c r="AT246" i="8"/>
  <c r="AT247" i="8"/>
  <c r="BA247" i="8" s="1"/>
  <c r="AT248" i="8"/>
  <c r="BA248" i="8" s="1"/>
  <c r="AT249" i="8"/>
  <c r="BA249" i="8" s="1"/>
  <c r="AT250" i="8"/>
  <c r="BA250" i="8" s="1"/>
  <c r="AT251" i="8"/>
  <c r="BA251" i="8" s="1"/>
  <c r="AT252" i="8"/>
  <c r="AT253" i="8"/>
  <c r="BA253" i="8" s="1"/>
  <c r="AT254" i="8"/>
  <c r="BA254" i="8" s="1"/>
  <c r="AT255" i="8"/>
  <c r="BA255" i="8" s="1"/>
  <c r="AT256" i="8"/>
  <c r="BA256" i="8" s="1"/>
  <c r="AT257" i="8"/>
  <c r="BA257" i="8" s="1"/>
  <c r="AT258" i="8"/>
  <c r="AT259" i="8"/>
  <c r="BA259" i="8" s="1"/>
  <c r="AT260" i="8"/>
  <c r="BA260" i="8" s="1"/>
  <c r="AT261" i="8"/>
  <c r="BA261" i="8" s="1"/>
  <c r="AT262" i="8"/>
  <c r="BA262" i="8" s="1"/>
  <c r="AT263" i="8"/>
  <c r="BA263" i="8" s="1"/>
  <c r="AT264" i="8"/>
  <c r="BA264" i="8" s="1"/>
  <c r="AT265" i="8"/>
  <c r="AT266" i="8"/>
  <c r="BA266" i="8" s="1"/>
  <c r="AT267" i="8"/>
  <c r="BA267" i="8" s="1"/>
  <c r="AT268" i="8"/>
  <c r="BA268" i="8" s="1"/>
  <c r="AT269" i="8"/>
  <c r="BA269" i="8" s="1"/>
  <c r="AT270" i="8"/>
  <c r="AT271" i="8"/>
  <c r="AT272" i="8"/>
  <c r="BA272" i="8" s="1"/>
  <c r="AT273" i="8"/>
  <c r="BA273" i="8" s="1"/>
  <c r="AT274" i="8"/>
  <c r="BA274" i="8" s="1"/>
  <c r="AT275" i="8"/>
  <c r="BA275" i="8" s="1"/>
  <c r="AT276" i="8"/>
  <c r="BA276" i="8" s="1"/>
  <c r="AT277" i="8"/>
  <c r="BA277" i="8" s="1"/>
  <c r="AT278" i="8"/>
  <c r="AT279" i="8"/>
  <c r="BA279" i="8" s="1"/>
  <c r="AT280" i="8"/>
  <c r="BA280" i="8" s="1"/>
  <c r="AT281" i="8"/>
  <c r="BA281" i="8" s="1"/>
  <c r="AT282" i="8"/>
  <c r="AT283" i="8"/>
  <c r="BA283" i="8" s="1"/>
  <c r="AT284" i="8"/>
  <c r="AT285" i="8"/>
  <c r="BA285" i="8" s="1"/>
  <c r="AT286" i="8"/>
  <c r="BA286" i="8" s="1"/>
  <c r="AT287" i="8"/>
  <c r="BA287" i="8" s="1"/>
  <c r="AT288" i="8"/>
  <c r="BA288" i="8" s="1"/>
  <c r="AT289" i="8"/>
  <c r="BA289" i="8" s="1"/>
  <c r="AT290" i="8"/>
  <c r="BA290" i="8" s="1"/>
  <c r="AT291" i="8"/>
  <c r="AT292" i="8"/>
  <c r="BA292" i="8" s="1"/>
  <c r="AT293" i="8"/>
  <c r="BA293" i="8" s="1"/>
  <c r="AT294" i="8"/>
  <c r="AT295" i="8"/>
  <c r="BA295" i="8" s="1"/>
  <c r="AT296" i="8"/>
  <c r="BA296" i="8" s="1"/>
  <c r="AT297" i="8"/>
  <c r="AT298" i="8"/>
  <c r="BA298" i="8" s="1"/>
  <c r="AT299" i="8"/>
  <c r="BA299" i="8" s="1"/>
  <c r="AT300" i="8"/>
  <c r="BA300" i="8" s="1"/>
  <c r="AT301" i="8"/>
  <c r="BA301" i="8" s="1"/>
  <c r="AT302" i="8"/>
  <c r="BA302" i="8" s="1"/>
  <c r="AT303" i="8"/>
  <c r="BA303" i="8" s="1"/>
  <c r="AT304" i="8"/>
  <c r="AT305" i="8"/>
  <c r="BA305" i="8" s="1"/>
  <c r="AT306" i="8"/>
  <c r="AT307" i="8"/>
  <c r="BA307" i="8" s="1"/>
  <c r="AT308" i="8"/>
  <c r="BA308" i="8" s="1"/>
  <c r="AT309" i="8"/>
  <c r="BA309" i="8" s="1"/>
  <c r="AT310" i="8"/>
  <c r="AT311" i="8"/>
  <c r="BA311" i="8" s="1"/>
  <c r="AT312" i="8"/>
  <c r="BA312" i="8" s="1"/>
  <c r="AT313" i="8"/>
  <c r="BA313" i="8" s="1"/>
  <c r="AT314" i="8"/>
  <c r="BA314" i="8" s="1"/>
  <c r="AT315" i="8"/>
  <c r="BA315" i="8" s="1"/>
  <c r="AT316" i="8"/>
  <c r="BA316" i="8" s="1"/>
  <c r="AT317" i="8"/>
  <c r="BA317" i="8" s="1"/>
  <c r="AT318" i="8"/>
  <c r="AT319" i="8"/>
  <c r="BA319" i="8" s="1"/>
  <c r="AT320" i="8"/>
  <c r="BA320" i="8" s="1"/>
  <c r="AT321" i="8"/>
  <c r="BA321" i="8" s="1"/>
  <c r="AT322" i="8"/>
  <c r="BA322" i="8" s="1"/>
  <c r="AT323" i="8"/>
  <c r="AT324" i="8"/>
  <c r="BA324" i="8" s="1"/>
  <c r="AT325" i="8"/>
  <c r="BA325" i="8" s="1"/>
  <c r="AT326" i="8"/>
  <c r="BA326" i="8" s="1"/>
  <c r="AT327" i="8"/>
  <c r="BA327" i="8" s="1"/>
  <c r="AT328" i="8"/>
  <c r="BA328" i="8" s="1"/>
  <c r="AT329" i="8"/>
  <c r="BA329" i="8" s="1"/>
  <c r="AT330" i="8"/>
  <c r="AT331" i="8"/>
  <c r="AT332" i="8"/>
  <c r="BA332" i="8" s="1"/>
  <c r="AT333" i="8"/>
  <c r="BA333" i="8" s="1"/>
  <c r="AT334" i="8"/>
  <c r="BA334" i="8" s="1"/>
  <c r="AT335" i="8"/>
  <c r="BA335" i="8" s="1"/>
  <c r="AT336" i="8"/>
  <c r="AT337" i="8"/>
  <c r="BA337" i="8" s="1"/>
  <c r="AT338" i="8"/>
  <c r="AV338" i="8" s="1"/>
  <c r="AT339" i="8"/>
  <c r="BA339" i="8" s="1"/>
  <c r="AT340" i="8"/>
  <c r="BA340" i="8" s="1"/>
  <c r="AT341" i="8"/>
  <c r="BA341" i="8" s="1"/>
  <c r="AT342" i="8"/>
  <c r="AT343" i="8"/>
  <c r="BA343" i="8" s="1"/>
  <c r="AT344" i="8"/>
  <c r="AT345" i="8"/>
  <c r="BA345" i="8" s="1"/>
  <c r="AT346" i="8"/>
  <c r="BA346" i="8" s="1"/>
  <c r="AT347" i="8"/>
  <c r="BA347" i="8" s="1"/>
  <c r="AT348" i="8"/>
  <c r="BA348" i="8" s="1"/>
  <c r="AT349" i="8"/>
  <c r="AT350" i="8"/>
  <c r="BA350" i="8" s="1"/>
  <c r="AT351" i="8"/>
  <c r="BA351" i="8" s="1"/>
  <c r="AT352" i="8"/>
  <c r="BA352" i="8" s="1"/>
  <c r="AT353" i="8"/>
  <c r="BA353" i="8" s="1"/>
  <c r="AT354" i="8"/>
  <c r="AT355" i="8"/>
  <c r="BA355" i="8" s="1"/>
  <c r="AT356" i="8"/>
  <c r="BA356" i="8" s="1"/>
  <c r="AT357" i="8"/>
  <c r="AT358" i="8"/>
  <c r="BA358" i="8" s="1"/>
  <c r="AT359" i="8"/>
  <c r="BA359" i="8" s="1"/>
  <c r="AT360" i="8"/>
  <c r="BA360" i="8" s="1"/>
  <c r="AT361" i="8"/>
  <c r="BA361" i="8" s="1"/>
  <c r="AT362" i="8"/>
  <c r="AT363" i="8"/>
  <c r="BA363" i="8" s="1"/>
  <c r="AT364" i="8"/>
  <c r="BA364" i="8" s="1"/>
  <c r="AT365" i="8"/>
  <c r="BA365" i="8" s="1"/>
  <c r="AT366" i="8"/>
  <c r="AT367" i="8"/>
  <c r="BA367" i="8" s="1"/>
  <c r="AT368" i="8"/>
  <c r="BA368" i="8" s="1"/>
  <c r="AT369" i="8"/>
  <c r="BA369" i="8" s="1"/>
  <c r="AT370" i="8"/>
  <c r="AT371" i="8"/>
  <c r="BA371" i="8" s="1"/>
  <c r="AT372" i="8"/>
  <c r="BA372" i="8" s="1"/>
  <c r="AT373" i="8"/>
  <c r="BA373" i="8" s="1"/>
  <c r="AT374" i="8"/>
  <c r="BA374" i="8" s="1"/>
  <c r="AT375" i="8"/>
  <c r="AT376" i="8"/>
  <c r="BA376" i="8" s="1"/>
  <c r="AT377" i="8"/>
  <c r="BA377" i="8" s="1"/>
  <c r="AT378" i="8"/>
  <c r="AT379" i="8"/>
  <c r="BA379" i="8" s="1"/>
  <c r="AT380" i="8"/>
  <c r="BA380" i="8" s="1"/>
  <c r="AT381" i="8"/>
  <c r="BA381" i="8" s="1"/>
  <c r="AT382" i="8"/>
  <c r="BA382" i="8" s="1"/>
  <c r="AT383" i="8"/>
  <c r="AT384" i="8"/>
  <c r="BA384" i="8" s="1"/>
  <c r="AT385" i="8"/>
  <c r="BA385" i="8" s="1"/>
  <c r="AT386" i="8"/>
  <c r="BA386" i="8" s="1"/>
  <c r="AT387" i="8"/>
  <c r="BA387" i="8" s="1"/>
  <c r="AT388" i="8"/>
  <c r="BA388" i="8" s="1"/>
  <c r="AT389" i="8"/>
  <c r="BA389" i="8" s="1"/>
  <c r="AT390" i="8"/>
  <c r="AT391" i="8"/>
  <c r="BA391" i="8" s="1"/>
  <c r="AT392" i="8"/>
  <c r="BA392" i="8" s="1"/>
  <c r="AT393" i="8"/>
  <c r="BA393" i="8" s="1"/>
  <c r="AT394" i="8"/>
  <c r="BA394" i="8" s="1"/>
  <c r="AT395" i="8"/>
  <c r="BA395" i="8" s="1"/>
  <c r="AT396" i="8"/>
  <c r="AT397" i="8"/>
  <c r="BA397" i="8" s="1"/>
  <c r="AT398" i="8"/>
  <c r="BA398" i="8" s="1"/>
  <c r="AT399" i="8"/>
  <c r="BA399" i="8" s="1"/>
  <c r="AT400" i="8"/>
  <c r="BA400" i="8" s="1"/>
  <c r="AT401" i="8"/>
  <c r="BA401" i="8" s="1"/>
  <c r="AT402" i="8"/>
  <c r="AT403" i="8"/>
  <c r="BA403" i="8" s="1"/>
  <c r="AT404" i="8"/>
  <c r="BA404" i="8" s="1"/>
  <c r="AT405" i="8"/>
  <c r="BA405" i="8" s="1"/>
  <c r="AT406" i="8"/>
  <c r="BA406" i="8" s="1"/>
  <c r="AT407" i="8"/>
  <c r="BA407" i="8" s="1"/>
  <c r="AT408" i="8"/>
  <c r="BA408" i="8" s="1"/>
  <c r="AT409" i="8"/>
  <c r="AT410" i="8"/>
  <c r="BA410" i="8" s="1"/>
  <c r="AT411" i="8"/>
  <c r="BA411" i="8" s="1"/>
  <c r="AT412" i="8"/>
  <c r="BA412" i="8" s="1"/>
  <c r="AT413" i="8"/>
  <c r="BA413" i="8" s="1"/>
  <c r="AT414" i="8"/>
  <c r="AT415" i="8"/>
  <c r="BA415" i="8" s="1"/>
  <c r="AT416" i="8"/>
  <c r="BA416" i="8" s="1"/>
  <c r="AT417" i="8"/>
  <c r="BA417" i="8" s="1"/>
  <c r="AT418" i="8"/>
  <c r="BA418" i="8" s="1"/>
  <c r="AT419" i="8"/>
  <c r="BA419" i="8" s="1"/>
  <c r="AT420" i="8"/>
  <c r="BA420" i="8" s="1"/>
  <c r="AT421" i="8"/>
  <c r="BA421" i="8" s="1"/>
  <c r="AT422" i="8"/>
  <c r="AT423" i="8"/>
  <c r="BA423" i="8" s="1"/>
  <c r="AT424" i="8"/>
  <c r="BA424" i="8" s="1"/>
  <c r="AT425" i="8"/>
  <c r="BA425" i="8" s="1"/>
  <c r="AT426" i="8"/>
  <c r="AT427" i="8"/>
  <c r="BA427" i="8" s="1"/>
  <c r="AT428" i="8"/>
  <c r="BA428" i="8" s="1"/>
  <c r="AT429" i="8"/>
  <c r="BA429" i="8" s="1"/>
  <c r="AT430" i="8"/>
  <c r="BA430" i="8" s="1"/>
  <c r="AT431" i="8"/>
  <c r="BA431" i="8" s="1"/>
  <c r="AT432" i="8"/>
  <c r="BA432" i="8" s="1"/>
  <c r="AT433" i="8"/>
  <c r="BA433" i="8" s="1"/>
  <c r="AT434" i="8"/>
  <c r="BA434" i="8" s="1"/>
  <c r="AT435" i="8"/>
  <c r="AT436" i="8"/>
  <c r="BA436" i="8" s="1"/>
  <c r="AT437" i="8"/>
  <c r="BA437" i="8" s="1"/>
  <c r="AT438" i="8"/>
  <c r="AT439" i="8"/>
  <c r="BA439" i="8" s="1"/>
  <c r="AT440" i="8"/>
  <c r="BA440" i="8" s="1"/>
  <c r="AT441" i="8"/>
  <c r="BA441" i="8" s="1"/>
  <c r="AT442" i="8"/>
  <c r="BA442" i="8" s="1"/>
  <c r="AT443" i="8"/>
  <c r="BA443" i="8" s="1"/>
  <c r="AT444" i="8"/>
  <c r="BA444" i="8" s="1"/>
  <c r="AT445" i="8"/>
  <c r="BA445" i="8" s="1"/>
  <c r="AT446" i="8"/>
  <c r="BA446" i="8" s="1"/>
  <c r="AT447" i="8"/>
  <c r="BA447" i="8" s="1"/>
  <c r="AT448" i="8"/>
  <c r="AT449" i="8"/>
  <c r="BA449" i="8" s="1"/>
  <c r="AT450" i="8"/>
  <c r="AT451" i="8"/>
  <c r="BA451" i="8" s="1"/>
  <c r="AT452" i="8"/>
  <c r="BA452" i="8" s="1"/>
  <c r="AT453" i="8"/>
  <c r="BA453" i="8" s="1"/>
  <c r="AT454" i="8"/>
  <c r="BA454" i="8" s="1"/>
  <c r="AT455" i="8"/>
  <c r="BA455" i="8" s="1"/>
  <c r="AT456" i="8"/>
  <c r="BA456" i="8" s="1"/>
  <c r="AT457" i="8"/>
  <c r="BA457" i="8" s="1"/>
  <c r="AT458" i="8"/>
  <c r="BA458" i="8" s="1"/>
  <c r="AT459" i="8"/>
  <c r="BA459" i="8" s="1"/>
  <c r="AT460" i="8"/>
  <c r="BA460" i="8" s="1"/>
  <c r="AT461" i="8"/>
  <c r="BA461" i="8" s="1"/>
  <c r="AT462" i="8"/>
  <c r="AT463" i="8"/>
  <c r="BA463" i="8" s="1"/>
  <c r="AT464" i="8"/>
  <c r="BA464" i="8" s="1"/>
  <c r="AT465" i="8"/>
  <c r="BA465" i="8" s="1"/>
  <c r="AT466" i="8"/>
  <c r="BA466" i="8" s="1"/>
  <c r="AT467" i="8"/>
  <c r="BA467" i="8" s="1"/>
  <c r="AT468" i="8"/>
  <c r="BA468" i="8" s="1"/>
  <c r="AT469" i="8"/>
  <c r="BA469" i="8" s="1"/>
  <c r="AT470" i="8"/>
  <c r="BA470" i="8" s="1"/>
  <c r="AT471" i="8"/>
  <c r="BA471" i="8" s="1"/>
  <c r="AT472" i="8"/>
  <c r="BA472" i="8" s="1"/>
  <c r="AT473" i="8"/>
  <c r="BA473" i="8" s="1"/>
  <c r="AT474" i="8"/>
  <c r="AT475" i="8"/>
  <c r="AT476" i="8"/>
  <c r="BA476" i="8" s="1"/>
  <c r="AT477" i="8"/>
  <c r="BA477" i="8" s="1"/>
  <c r="AT478" i="8"/>
  <c r="BA478" i="8" s="1"/>
  <c r="AT479" i="8"/>
  <c r="BA479" i="8" s="1"/>
  <c r="AT480" i="8"/>
  <c r="BA480" i="8" s="1"/>
  <c r="AT481" i="8"/>
  <c r="BA481" i="8" s="1"/>
  <c r="AT482" i="8"/>
  <c r="BA482" i="8" s="1"/>
  <c r="AT483" i="8"/>
  <c r="BA483" i="8" s="1"/>
  <c r="AT484" i="8"/>
  <c r="BA484" i="8" s="1"/>
  <c r="AT485" i="8"/>
  <c r="BA485" i="8" s="1"/>
  <c r="AT486" i="8"/>
  <c r="AT487" i="8"/>
  <c r="BA487" i="8" s="1"/>
  <c r="AT488" i="8"/>
  <c r="AT489" i="8"/>
  <c r="BA489" i="8" s="1"/>
  <c r="AT490" i="8"/>
  <c r="BA490" i="8" s="1"/>
  <c r="AT491" i="8"/>
  <c r="BA491" i="8" s="1"/>
  <c r="AT492" i="8"/>
  <c r="BA492" i="8" s="1"/>
  <c r="AT493" i="8"/>
  <c r="BA493" i="8" s="1"/>
  <c r="AT494" i="8"/>
  <c r="BA494" i="8" s="1"/>
  <c r="AT495" i="8"/>
  <c r="BA495" i="8" s="1"/>
  <c r="AT496" i="8"/>
  <c r="BA496" i="8" s="1"/>
  <c r="AT497" i="8"/>
  <c r="BA497" i="8" s="1"/>
  <c r="AT498" i="8"/>
  <c r="AT499" i="8"/>
  <c r="BA499" i="8" s="1"/>
  <c r="AT500" i="8"/>
  <c r="BA500" i="8" s="1"/>
  <c r="AT501" i="8"/>
  <c r="AT502" i="8"/>
  <c r="BA502" i="8" s="1"/>
  <c r="AT503" i="8"/>
  <c r="BA503" i="8" s="1"/>
  <c r="AT504" i="8"/>
  <c r="BA504" i="8" s="1"/>
  <c r="AT505" i="8"/>
  <c r="BA505" i="8" s="1"/>
  <c r="AT506" i="8"/>
  <c r="BA506" i="8" s="1"/>
  <c r="AT507" i="8"/>
  <c r="BA507" i="8" s="1"/>
  <c r="AT508" i="8"/>
  <c r="BA508" i="8" s="1"/>
  <c r="AT509" i="8"/>
  <c r="BA509" i="8" s="1"/>
  <c r="AT510" i="8"/>
  <c r="AT511" i="8"/>
  <c r="BA511" i="8" s="1"/>
  <c r="AT512" i="8"/>
  <c r="BA512" i="8" s="1"/>
  <c r="AT4" i="8"/>
  <c r="BA4" i="8" s="1"/>
  <c r="AR5" i="8"/>
  <c r="AR6" i="8"/>
  <c r="AR7" i="8"/>
  <c r="AR8" i="8"/>
  <c r="AR9" i="8"/>
  <c r="AR10" i="8"/>
  <c r="AR11" i="8"/>
  <c r="AR12" i="8"/>
  <c r="AR13" i="8"/>
  <c r="AR14" i="8"/>
  <c r="AR15" i="8"/>
  <c r="AR16" i="8"/>
  <c r="AR17" i="8"/>
  <c r="AR18" i="8"/>
  <c r="AR19" i="8"/>
  <c r="AR20" i="8"/>
  <c r="AR21" i="8"/>
  <c r="AR22" i="8"/>
  <c r="AR23" i="8"/>
  <c r="AR24" i="8"/>
  <c r="AR25" i="8"/>
  <c r="AR26" i="8"/>
  <c r="AR27" i="8"/>
  <c r="AR28" i="8"/>
  <c r="AR29" i="8"/>
  <c r="AR30" i="8"/>
  <c r="AR31" i="8"/>
  <c r="AR32" i="8"/>
  <c r="AR33" i="8"/>
  <c r="AR34" i="8"/>
  <c r="AR35" i="8"/>
  <c r="AR36" i="8"/>
  <c r="AR37" i="8"/>
  <c r="AR38" i="8"/>
  <c r="AR39" i="8"/>
  <c r="AR40" i="8"/>
  <c r="AR41" i="8"/>
  <c r="AR42" i="8"/>
  <c r="AR43" i="8"/>
  <c r="AR44" i="8"/>
  <c r="AR45" i="8"/>
  <c r="AR46" i="8"/>
  <c r="AR47" i="8"/>
  <c r="AR48" i="8"/>
  <c r="AR49" i="8"/>
  <c r="AR50" i="8"/>
  <c r="AR51" i="8"/>
  <c r="AR52" i="8"/>
  <c r="AR53" i="8"/>
  <c r="AR54" i="8"/>
  <c r="AR55" i="8"/>
  <c r="AR56" i="8"/>
  <c r="AR57" i="8"/>
  <c r="AR58" i="8"/>
  <c r="AR59" i="8"/>
  <c r="AR60" i="8"/>
  <c r="AR61" i="8"/>
  <c r="AR62" i="8"/>
  <c r="AR63" i="8"/>
  <c r="AR64" i="8"/>
  <c r="AR65" i="8"/>
  <c r="AR66" i="8"/>
  <c r="AR67" i="8"/>
  <c r="AR68" i="8"/>
  <c r="AR69" i="8"/>
  <c r="AR70" i="8"/>
  <c r="AR71" i="8"/>
  <c r="AR72" i="8"/>
  <c r="AR73" i="8"/>
  <c r="AR74" i="8"/>
  <c r="AR75" i="8"/>
  <c r="AR76" i="8"/>
  <c r="AR77" i="8"/>
  <c r="AR78" i="8"/>
  <c r="AR79" i="8"/>
  <c r="AR80" i="8"/>
  <c r="AR81" i="8"/>
  <c r="AR82" i="8"/>
  <c r="AR83" i="8"/>
  <c r="AR84" i="8"/>
  <c r="AR85" i="8"/>
  <c r="AR86" i="8"/>
  <c r="AR87" i="8"/>
  <c r="AR88" i="8"/>
  <c r="AR89" i="8"/>
  <c r="AR90" i="8"/>
  <c r="AR91" i="8"/>
  <c r="AR92" i="8"/>
  <c r="AR93" i="8"/>
  <c r="AR94" i="8"/>
  <c r="AR95" i="8"/>
  <c r="AR96" i="8"/>
  <c r="AR97" i="8"/>
  <c r="AR98" i="8"/>
  <c r="AR99" i="8"/>
  <c r="AR100" i="8"/>
  <c r="AR101" i="8"/>
  <c r="AR102" i="8"/>
  <c r="AR103" i="8"/>
  <c r="AR104" i="8"/>
  <c r="AR105" i="8"/>
  <c r="AR106" i="8"/>
  <c r="AR107" i="8"/>
  <c r="AR108" i="8"/>
  <c r="AR109" i="8"/>
  <c r="AR110" i="8"/>
  <c r="AR111" i="8"/>
  <c r="AR112" i="8"/>
  <c r="AR113" i="8"/>
  <c r="AR114" i="8"/>
  <c r="AR115" i="8"/>
  <c r="AR116" i="8"/>
  <c r="AR117" i="8"/>
  <c r="AR118" i="8"/>
  <c r="AR119" i="8"/>
  <c r="AR120" i="8"/>
  <c r="AR121" i="8"/>
  <c r="AR122" i="8"/>
  <c r="AR123" i="8"/>
  <c r="AR124" i="8"/>
  <c r="AR125" i="8"/>
  <c r="AR126" i="8"/>
  <c r="AR127" i="8"/>
  <c r="AR128" i="8"/>
  <c r="AR129" i="8"/>
  <c r="AR130" i="8"/>
  <c r="AR131" i="8"/>
  <c r="AR132" i="8"/>
  <c r="AR133" i="8"/>
  <c r="AR134" i="8"/>
  <c r="AR135" i="8"/>
  <c r="AR136" i="8"/>
  <c r="AR137" i="8"/>
  <c r="AR138" i="8"/>
  <c r="AR139" i="8"/>
  <c r="AR140" i="8"/>
  <c r="AR141" i="8"/>
  <c r="AR142" i="8"/>
  <c r="AR143" i="8"/>
  <c r="AR144" i="8"/>
  <c r="AR145" i="8"/>
  <c r="AR146" i="8"/>
  <c r="AR147" i="8"/>
  <c r="AR148" i="8"/>
  <c r="AR149" i="8"/>
  <c r="AR150" i="8"/>
  <c r="AR151" i="8"/>
  <c r="AR152" i="8"/>
  <c r="AR153" i="8"/>
  <c r="AR154" i="8"/>
  <c r="AR155" i="8"/>
  <c r="AR156" i="8"/>
  <c r="AR157" i="8"/>
  <c r="AR158" i="8"/>
  <c r="AR159" i="8"/>
  <c r="AR160" i="8"/>
  <c r="AR161" i="8"/>
  <c r="AR162" i="8"/>
  <c r="AR163" i="8"/>
  <c r="AR164" i="8"/>
  <c r="AR165" i="8"/>
  <c r="AR166" i="8"/>
  <c r="AR167" i="8"/>
  <c r="AR168" i="8"/>
  <c r="AR169" i="8"/>
  <c r="AR170" i="8"/>
  <c r="AR171" i="8"/>
  <c r="AR172" i="8"/>
  <c r="AR173" i="8"/>
  <c r="AR174" i="8"/>
  <c r="AR175" i="8"/>
  <c r="AR176" i="8"/>
  <c r="AR177" i="8"/>
  <c r="AR178" i="8"/>
  <c r="AR179" i="8"/>
  <c r="AR180" i="8"/>
  <c r="AR181" i="8"/>
  <c r="AR182" i="8"/>
  <c r="AR183" i="8"/>
  <c r="AR184" i="8"/>
  <c r="AR185" i="8"/>
  <c r="AR186" i="8"/>
  <c r="AR187" i="8"/>
  <c r="AR188" i="8"/>
  <c r="AR189" i="8"/>
  <c r="AR190" i="8"/>
  <c r="AR191" i="8"/>
  <c r="AR192" i="8"/>
  <c r="AR193" i="8"/>
  <c r="AR194" i="8"/>
  <c r="AR195" i="8"/>
  <c r="AR196" i="8"/>
  <c r="AR197" i="8"/>
  <c r="AR198" i="8"/>
  <c r="AR199" i="8"/>
  <c r="AR200" i="8"/>
  <c r="AR201" i="8"/>
  <c r="AR202" i="8"/>
  <c r="AR203" i="8"/>
  <c r="AR204" i="8"/>
  <c r="AR205" i="8"/>
  <c r="AR206" i="8"/>
  <c r="AR207" i="8"/>
  <c r="AR208" i="8"/>
  <c r="AR209" i="8"/>
  <c r="AR210" i="8"/>
  <c r="AR211" i="8"/>
  <c r="AR212" i="8"/>
  <c r="AR213" i="8"/>
  <c r="AR214" i="8"/>
  <c r="AR215" i="8"/>
  <c r="AR216" i="8"/>
  <c r="AR217" i="8"/>
  <c r="AR218" i="8"/>
  <c r="AR219" i="8"/>
  <c r="AR220" i="8"/>
  <c r="AR221" i="8"/>
  <c r="AR222" i="8"/>
  <c r="AR223" i="8"/>
  <c r="AR224" i="8"/>
  <c r="AR225" i="8"/>
  <c r="AR226" i="8"/>
  <c r="AR227" i="8"/>
  <c r="AR228" i="8"/>
  <c r="AR229" i="8"/>
  <c r="AR230" i="8"/>
  <c r="AR231" i="8"/>
  <c r="AR232" i="8"/>
  <c r="AR233" i="8"/>
  <c r="AR234" i="8"/>
  <c r="AR235" i="8"/>
  <c r="AR236" i="8"/>
  <c r="AR237" i="8"/>
  <c r="AR238" i="8"/>
  <c r="AR239" i="8"/>
  <c r="AR240" i="8"/>
  <c r="AR241" i="8"/>
  <c r="AR242" i="8"/>
  <c r="AR243" i="8"/>
  <c r="AR244" i="8"/>
  <c r="AR245" i="8"/>
  <c r="AR246" i="8"/>
  <c r="AR247" i="8"/>
  <c r="AR248" i="8"/>
  <c r="AR249" i="8"/>
  <c r="AR250" i="8"/>
  <c r="AR251" i="8"/>
  <c r="AR252" i="8"/>
  <c r="AR253" i="8"/>
  <c r="AR254" i="8"/>
  <c r="AR255" i="8"/>
  <c r="AR256" i="8"/>
  <c r="AR257" i="8"/>
  <c r="AR258" i="8"/>
  <c r="AR259" i="8"/>
  <c r="AR260" i="8"/>
  <c r="AR261" i="8"/>
  <c r="AR262" i="8"/>
  <c r="AR263" i="8"/>
  <c r="AR264" i="8"/>
  <c r="AR265" i="8"/>
  <c r="AR266" i="8"/>
  <c r="AR267" i="8"/>
  <c r="AR268" i="8"/>
  <c r="AR269" i="8"/>
  <c r="AR270" i="8"/>
  <c r="AR271" i="8"/>
  <c r="AR272" i="8"/>
  <c r="AR273" i="8"/>
  <c r="AR274" i="8"/>
  <c r="AR275" i="8"/>
  <c r="AR276" i="8"/>
  <c r="AR277" i="8"/>
  <c r="AR278" i="8"/>
  <c r="AR279" i="8"/>
  <c r="AR280" i="8"/>
  <c r="AR281" i="8"/>
  <c r="AR282" i="8"/>
  <c r="AR283" i="8"/>
  <c r="AR284" i="8"/>
  <c r="AR285" i="8"/>
  <c r="AR286" i="8"/>
  <c r="AR287" i="8"/>
  <c r="AR288" i="8"/>
  <c r="AR289" i="8"/>
  <c r="AR290" i="8"/>
  <c r="AR291" i="8"/>
  <c r="AR292" i="8"/>
  <c r="AR293" i="8"/>
  <c r="AR294" i="8"/>
  <c r="AR295" i="8"/>
  <c r="AR296" i="8"/>
  <c r="AR297" i="8"/>
  <c r="AR298" i="8"/>
  <c r="AR299" i="8"/>
  <c r="AR300" i="8"/>
  <c r="AR301" i="8"/>
  <c r="AR302" i="8"/>
  <c r="AR303" i="8"/>
  <c r="AR304" i="8"/>
  <c r="AR305" i="8"/>
  <c r="AR306" i="8"/>
  <c r="AR307" i="8"/>
  <c r="AR308" i="8"/>
  <c r="AR309" i="8"/>
  <c r="AR310" i="8"/>
  <c r="AR311" i="8"/>
  <c r="AR312" i="8"/>
  <c r="AR313" i="8"/>
  <c r="AR314" i="8"/>
  <c r="AR315" i="8"/>
  <c r="AR316" i="8"/>
  <c r="AR317" i="8"/>
  <c r="AR318" i="8"/>
  <c r="AR319" i="8"/>
  <c r="AR320" i="8"/>
  <c r="AR321" i="8"/>
  <c r="AR322" i="8"/>
  <c r="AR323" i="8"/>
  <c r="AR324" i="8"/>
  <c r="AR325" i="8"/>
  <c r="AR326" i="8"/>
  <c r="AR327" i="8"/>
  <c r="AR328" i="8"/>
  <c r="AR329" i="8"/>
  <c r="AR330" i="8"/>
  <c r="AR331" i="8"/>
  <c r="AR332" i="8"/>
  <c r="AR333" i="8"/>
  <c r="AR334" i="8"/>
  <c r="AR335" i="8"/>
  <c r="AR336" i="8"/>
  <c r="AR337" i="8"/>
  <c r="AR338" i="8"/>
  <c r="AR339" i="8"/>
  <c r="AR340" i="8"/>
  <c r="AR341" i="8"/>
  <c r="AR342" i="8"/>
  <c r="AR343" i="8"/>
  <c r="AR344" i="8"/>
  <c r="AR345" i="8"/>
  <c r="AR346" i="8"/>
  <c r="AR347" i="8"/>
  <c r="AR348" i="8"/>
  <c r="AR349" i="8"/>
  <c r="AR350" i="8"/>
  <c r="AR351" i="8"/>
  <c r="AR352" i="8"/>
  <c r="AR353" i="8"/>
  <c r="AR354" i="8"/>
  <c r="AR355" i="8"/>
  <c r="AR356" i="8"/>
  <c r="AR357" i="8"/>
  <c r="AR358" i="8"/>
  <c r="AR359" i="8"/>
  <c r="AR360" i="8"/>
  <c r="AR361" i="8"/>
  <c r="AR362" i="8"/>
  <c r="AR363" i="8"/>
  <c r="AR364" i="8"/>
  <c r="AR365" i="8"/>
  <c r="AR366" i="8"/>
  <c r="AR367" i="8"/>
  <c r="AR368" i="8"/>
  <c r="AR369" i="8"/>
  <c r="AR370" i="8"/>
  <c r="AR371" i="8"/>
  <c r="AR372" i="8"/>
  <c r="AR373" i="8"/>
  <c r="AR374" i="8"/>
  <c r="AR375" i="8"/>
  <c r="AR376" i="8"/>
  <c r="AR377" i="8"/>
  <c r="AR378" i="8"/>
  <c r="AR379" i="8"/>
  <c r="AR380" i="8"/>
  <c r="AR381" i="8"/>
  <c r="AR382" i="8"/>
  <c r="AR383" i="8"/>
  <c r="AR384" i="8"/>
  <c r="AR385" i="8"/>
  <c r="AR386" i="8"/>
  <c r="AR387" i="8"/>
  <c r="AR388" i="8"/>
  <c r="AR389" i="8"/>
  <c r="AR390" i="8"/>
  <c r="AR391" i="8"/>
  <c r="AR392" i="8"/>
  <c r="AR393" i="8"/>
  <c r="AR394" i="8"/>
  <c r="AR395" i="8"/>
  <c r="AR396" i="8"/>
  <c r="AR397" i="8"/>
  <c r="AR398" i="8"/>
  <c r="AR399" i="8"/>
  <c r="AR400" i="8"/>
  <c r="AR401" i="8"/>
  <c r="AR402" i="8"/>
  <c r="AR403" i="8"/>
  <c r="AR404" i="8"/>
  <c r="AR405" i="8"/>
  <c r="AR406" i="8"/>
  <c r="AR407" i="8"/>
  <c r="AR408" i="8"/>
  <c r="AR409" i="8"/>
  <c r="AR410" i="8"/>
  <c r="AR411" i="8"/>
  <c r="AR412" i="8"/>
  <c r="AR413" i="8"/>
  <c r="AR414" i="8"/>
  <c r="AR415" i="8"/>
  <c r="AR416" i="8"/>
  <c r="AR417" i="8"/>
  <c r="AR418" i="8"/>
  <c r="AR419" i="8"/>
  <c r="AR420" i="8"/>
  <c r="AR421" i="8"/>
  <c r="AR422" i="8"/>
  <c r="AR423" i="8"/>
  <c r="AR424" i="8"/>
  <c r="AR425" i="8"/>
  <c r="AR426" i="8"/>
  <c r="AR427" i="8"/>
  <c r="AR428" i="8"/>
  <c r="AR429" i="8"/>
  <c r="AR430" i="8"/>
  <c r="AR431" i="8"/>
  <c r="AR432" i="8"/>
  <c r="AR433" i="8"/>
  <c r="AR434" i="8"/>
  <c r="AR435" i="8"/>
  <c r="AR436" i="8"/>
  <c r="AR437" i="8"/>
  <c r="AR438" i="8"/>
  <c r="AR439" i="8"/>
  <c r="AR440" i="8"/>
  <c r="AR441" i="8"/>
  <c r="AR442" i="8"/>
  <c r="AR443" i="8"/>
  <c r="AR444" i="8"/>
  <c r="AR445" i="8"/>
  <c r="AR446" i="8"/>
  <c r="AR447" i="8"/>
  <c r="AR448" i="8"/>
  <c r="AR449" i="8"/>
  <c r="AR450" i="8"/>
  <c r="AR451" i="8"/>
  <c r="AR452" i="8"/>
  <c r="AR453" i="8"/>
  <c r="AR454" i="8"/>
  <c r="AR455" i="8"/>
  <c r="AR456" i="8"/>
  <c r="AR457" i="8"/>
  <c r="AR458" i="8"/>
  <c r="AR459" i="8"/>
  <c r="AR460" i="8"/>
  <c r="AR461" i="8"/>
  <c r="AR462" i="8"/>
  <c r="AR463" i="8"/>
  <c r="AR464" i="8"/>
  <c r="AR465" i="8"/>
  <c r="AR466" i="8"/>
  <c r="AR467" i="8"/>
  <c r="AR468" i="8"/>
  <c r="AR469" i="8"/>
  <c r="AR470" i="8"/>
  <c r="AR471" i="8"/>
  <c r="AR472" i="8"/>
  <c r="AR473" i="8"/>
  <c r="AR474" i="8"/>
  <c r="AR475" i="8"/>
  <c r="AR476" i="8"/>
  <c r="AR477" i="8"/>
  <c r="AR478" i="8"/>
  <c r="AR479" i="8"/>
  <c r="AR480" i="8"/>
  <c r="AR481" i="8"/>
  <c r="AR482" i="8"/>
  <c r="AR483" i="8"/>
  <c r="AR484" i="8"/>
  <c r="AR485" i="8"/>
  <c r="AR486" i="8"/>
  <c r="AR487" i="8"/>
  <c r="AR488" i="8"/>
  <c r="AR489" i="8"/>
  <c r="AR490" i="8"/>
  <c r="AR491" i="8"/>
  <c r="AR492" i="8"/>
  <c r="AR493" i="8"/>
  <c r="AR494" i="8"/>
  <c r="AR495" i="8"/>
  <c r="AR496" i="8"/>
  <c r="AR497" i="8"/>
  <c r="AR498" i="8"/>
  <c r="AR499" i="8"/>
  <c r="AR500" i="8"/>
  <c r="AR501" i="8"/>
  <c r="AR502" i="8"/>
  <c r="AR503" i="8"/>
  <c r="AR504" i="8"/>
  <c r="AR505" i="8"/>
  <c r="AR506" i="8"/>
  <c r="AR507" i="8"/>
  <c r="AR508" i="8"/>
  <c r="AR509" i="8"/>
  <c r="AR510" i="8"/>
  <c r="AR511" i="8"/>
  <c r="AR512" i="8"/>
  <c r="AR4" i="8"/>
  <c r="X5" i="8"/>
  <c r="Y5" i="8" s="1"/>
  <c r="X6" i="8"/>
  <c r="Y6" i="8" s="1"/>
  <c r="X7" i="8"/>
  <c r="Y7" i="8" s="1"/>
  <c r="X8" i="8"/>
  <c r="Y8" i="8" s="1"/>
  <c r="X9" i="8"/>
  <c r="Y9" i="8" s="1"/>
  <c r="X10" i="8"/>
  <c r="Y10" i="8" s="1"/>
  <c r="X11" i="8"/>
  <c r="Y11" i="8" s="1"/>
  <c r="X12" i="8"/>
  <c r="Y12" i="8" s="1"/>
  <c r="X13" i="8"/>
  <c r="Y13" i="8" s="1"/>
  <c r="X14" i="8"/>
  <c r="Y14" i="8" s="1"/>
  <c r="X15" i="8"/>
  <c r="Y15" i="8" s="1"/>
  <c r="X16" i="8"/>
  <c r="Y16" i="8" s="1"/>
  <c r="X17" i="8"/>
  <c r="Y17" i="8" s="1"/>
  <c r="X18" i="8"/>
  <c r="Y18" i="8" s="1"/>
  <c r="X19" i="8"/>
  <c r="Y19" i="8" s="1"/>
  <c r="X20" i="8"/>
  <c r="Y20" i="8" s="1"/>
  <c r="X21" i="8"/>
  <c r="Y21" i="8" s="1"/>
  <c r="X22" i="8"/>
  <c r="Y22" i="8" s="1"/>
  <c r="X23" i="8"/>
  <c r="Y23" i="8" s="1"/>
  <c r="X24" i="8"/>
  <c r="Y24" i="8" s="1"/>
  <c r="X25" i="8"/>
  <c r="Y25" i="8" s="1"/>
  <c r="X26" i="8"/>
  <c r="Y26" i="8" s="1"/>
  <c r="X27" i="8"/>
  <c r="Y27" i="8" s="1"/>
  <c r="X28" i="8"/>
  <c r="Y28" i="8" s="1"/>
  <c r="X29" i="8"/>
  <c r="Y29" i="8" s="1"/>
  <c r="X30" i="8"/>
  <c r="Y30" i="8" s="1"/>
  <c r="X31" i="8"/>
  <c r="Y31" i="8" s="1"/>
  <c r="X32" i="8"/>
  <c r="Y32" i="8" s="1"/>
  <c r="X33" i="8"/>
  <c r="Y33" i="8" s="1"/>
  <c r="X34" i="8"/>
  <c r="Y34" i="8" s="1"/>
  <c r="X35" i="8"/>
  <c r="Y35" i="8" s="1"/>
  <c r="X36" i="8"/>
  <c r="Y36" i="8" s="1"/>
  <c r="X37" i="8"/>
  <c r="Y37" i="8" s="1"/>
  <c r="X38" i="8"/>
  <c r="Y38" i="8" s="1"/>
  <c r="X39" i="8"/>
  <c r="Y39" i="8" s="1"/>
  <c r="X40" i="8"/>
  <c r="Y40" i="8" s="1"/>
  <c r="X41" i="8"/>
  <c r="Y41" i="8" s="1"/>
  <c r="X42" i="8"/>
  <c r="Y42" i="8" s="1"/>
  <c r="X43" i="8"/>
  <c r="Y43" i="8" s="1"/>
  <c r="X44" i="8"/>
  <c r="Y44" i="8" s="1"/>
  <c r="X45" i="8"/>
  <c r="Y45" i="8" s="1"/>
  <c r="X46" i="8"/>
  <c r="Y46" i="8" s="1"/>
  <c r="X47" i="8"/>
  <c r="Y47" i="8" s="1"/>
  <c r="X48" i="8"/>
  <c r="Y48" i="8" s="1"/>
  <c r="X49" i="8"/>
  <c r="Y49" i="8" s="1"/>
  <c r="X50" i="8"/>
  <c r="Y50" i="8" s="1"/>
  <c r="X51" i="8"/>
  <c r="Y51" i="8" s="1"/>
  <c r="X52" i="8"/>
  <c r="Y52" i="8" s="1"/>
  <c r="X53" i="8"/>
  <c r="Y53" i="8" s="1"/>
  <c r="X54" i="8"/>
  <c r="Y54" i="8" s="1"/>
  <c r="X55" i="8"/>
  <c r="Y55" i="8" s="1"/>
  <c r="X56" i="8"/>
  <c r="Y56" i="8" s="1"/>
  <c r="X57" i="8"/>
  <c r="Y57" i="8" s="1"/>
  <c r="X58" i="8"/>
  <c r="Y58" i="8" s="1"/>
  <c r="X59" i="8"/>
  <c r="Y59" i="8" s="1"/>
  <c r="X60" i="8"/>
  <c r="Y60" i="8" s="1"/>
  <c r="X61" i="8"/>
  <c r="Y61" i="8" s="1"/>
  <c r="X62" i="8"/>
  <c r="Y62" i="8" s="1"/>
  <c r="X63" i="8"/>
  <c r="Y63" i="8" s="1"/>
  <c r="X64" i="8"/>
  <c r="Y64" i="8" s="1"/>
  <c r="X65" i="8"/>
  <c r="Y65" i="8" s="1"/>
  <c r="X66" i="8"/>
  <c r="Y66" i="8" s="1"/>
  <c r="X67" i="8"/>
  <c r="Y67" i="8" s="1"/>
  <c r="X68" i="8"/>
  <c r="Y68" i="8" s="1"/>
  <c r="X69" i="8"/>
  <c r="Y69" i="8" s="1"/>
  <c r="X70" i="8"/>
  <c r="Y70" i="8" s="1"/>
  <c r="X71" i="8"/>
  <c r="Y71" i="8" s="1"/>
  <c r="X72" i="8"/>
  <c r="Y72" i="8" s="1"/>
  <c r="X73" i="8"/>
  <c r="Y73" i="8" s="1"/>
  <c r="X74" i="8"/>
  <c r="Y74" i="8" s="1"/>
  <c r="X75" i="8"/>
  <c r="Y75" i="8" s="1"/>
  <c r="X76" i="8"/>
  <c r="Y76" i="8" s="1"/>
  <c r="X77" i="8"/>
  <c r="Y77" i="8" s="1"/>
  <c r="X78" i="8"/>
  <c r="Y78" i="8" s="1"/>
  <c r="X79" i="8"/>
  <c r="Y79" i="8" s="1"/>
  <c r="X80" i="8"/>
  <c r="Y80" i="8" s="1"/>
  <c r="X81" i="8"/>
  <c r="Y81" i="8" s="1"/>
  <c r="X82" i="8"/>
  <c r="Y82" i="8" s="1"/>
  <c r="X83" i="8"/>
  <c r="Y83" i="8" s="1"/>
  <c r="X84" i="8"/>
  <c r="Y84" i="8" s="1"/>
  <c r="X85" i="8"/>
  <c r="Y85" i="8" s="1"/>
  <c r="X86" i="8"/>
  <c r="Y86" i="8" s="1"/>
  <c r="X87" i="8"/>
  <c r="Y87" i="8" s="1"/>
  <c r="X88" i="8"/>
  <c r="Y88" i="8" s="1"/>
  <c r="X89" i="8"/>
  <c r="Y89" i="8" s="1"/>
  <c r="X90" i="8"/>
  <c r="Y90" i="8" s="1"/>
  <c r="X91" i="8"/>
  <c r="Y91" i="8" s="1"/>
  <c r="X92" i="8"/>
  <c r="Y92" i="8" s="1"/>
  <c r="X93" i="8"/>
  <c r="Y93" i="8" s="1"/>
  <c r="X94" i="8"/>
  <c r="Y94" i="8" s="1"/>
  <c r="X95" i="8"/>
  <c r="Y95" i="8" s="1"/>
  <c r="X96" i="8"/>
  <c r="Y96" i="8" s="1"/>
  <c r="X97" i="8"/>
  <c r="Y97" i="8" s="1"/>
  <c r="X98" i="8"/>
  <c r="Y98" i="8" s="1"/>
  <c r="X99" i="8"/>
  <c r="Y99" i="8" s="1"/>
  <c r="X100" i="8"/>
  <c r="Y100" i="8" s="1"/>
  <c r="X101" i="8"/>
  <c r="Y101" i="8" s="1"/>
  <c r="X102" i="8"/>
  <c r="Y102" i="8" s="1"/>
  <c r="X103" i="8"/>
  <c r="Y103" i="8" s="1"/>
  <c r="X104" i="8"/>
  <c r="Y104" i="8" s="1"/>
  <c r="X105" i="8"/>
  <c r="Y105" i="8" s="1"/>
  <c r="X106" i="8"/>
  <c r="Y106" i="8" s="1"/>
  <c r="X107" i="8"/>
  <c r="Y107" i="8" s="1"/>
  <c r="X108" i="8"/>
  <c r="Y108" i="8" s="1"/>
  <c r="X109" i="8"/>
  <c r="Y109" i="8" s="1"/>
  <c r="X110" i="8"/>
  <c r="Y110" i="8" s="1"/>
  <c r="X111" i="8"/>
  <c r="Y111" i="8" s="1"/>
  <c r="X112" i="8"/>
  <c r="Y112" i="8" s="1"/>
  <c r="X113" i="8"/>
  <c r="Y113" i="8" s="1"/>
  <c r="X114" i="8"/>
  <c r="Y114" i="8" s="1"/>
  <c r="X115" i="8"/>
  <c r="Y115" i="8" s="1"/>
  <c r="X116" i="8"/>
  <c r="Y116" i="8" s="1"/>
  <c r="X117" i="8"/>
  <c r="Y117" i="8" s="1"/>
  <c r="X118" i="8"/>
  <c r="Y118" i="8" s="1"/>
  <c r="X119" i="8"/>
  <c r="Y119" i="8" s="1"/>
  <c r="X120" i="8"/>
  <c r="Y120" i="8" s="1"/>
  <c r="X121" i="8"/>
  <c r="Y121" i="8" s="1"/>
  <c r="X122" i="8"/>
  <c r="Y122" i="8" s="1"/>
  <c r="X123" i="8"/>
  <c r="Y123" i="8" s="1"/>
  <c r="X124" i="8"/>
  <c r="Y124" i="8" s="1"/>
  <c r="X125" i="8"/>
  <c r="Y125" i="8" s="1"/>
  <c r="X126" i="8"/>
  <c r="Y126" i="8" s="1"/>
  <c r="X127" i="8"/>
  <c r="Y127" i="8" s="1"/>
  <c r="X128" i="8"/>
  <c r="Y128" i="8" s="1"/>
  <c r="X129" i="8"/>
  <c r="Y129" i="8" s="1"/>
  <c r="X130" i="8"/>
  <c r="Y130" i="8" s="1"/>
  <c r="X131" i="8"/>
  <c r="Y131" i="8" s="1"/>
  <c r="X132" i="8"/>
  <c r="Y132" i="8" s="1"/>
  <c r="X133" i="8"/>
  <c r="Y133" i="8" s="1"/>
  <c r="X134" i="8"/>
  <c r="Y134" i="8" s="1"/>
  <c r="X135" i="8"/>
  <c r="Y135" i="8" s="1"/>
  <c r="X136" i="8"/>
  <c r="Y136" i="8" s="1"/>
  <c r="X137" i="8"/>
  <c r="Y137" i="8" s="1"/>
  <c r="X138" i="8"/>
  <c r="Y138" i="8" s="1"/>
  <c r="X139" i="8"/>
  <c r="Y139" i="8" s="1"/>
  <c r="X140" i="8"/>
  <c r="Y140" i="8" s="1"/>
  <c r="X141" i="8"/>
  <c r="Y141" i="8" s="1"/>
  <c r="X142" i="8"/>
  <c r="Y142" i="8" s="1"/>
  <c r="X143" i="8"/>
  <c r="Y143" i="8" s="1"/>
  <c r="X144" i="8"/>
  <c r="Y144" i="8" s="1"/>
  <c r="X145" i="8"/>
  <c r="Y145" i="8" s="1"/>
  <c r="X146" i="8"/>
  <c r="Y146" i="8" s="1"/>
  <c r="X147" i="8"/>
  <c r="Y147" i="8" s="1"/>
  <c r="X148" i="8"/>
  <c r="Y148" i="8" s="1"/>
  <c r="X149" i="8"/>
  <c r="Y149" i="8" s="1"/>
  <c r="X150" i="8"/>
  <c r="Y150" i="8" s="1"/>
  <c r="X151" i="8"/>
  <c r="Y151" i="8" s="1"/>
  <c r="X152" i="8"/>
  <c r="Y152" i="8" s="1"/>
  <c r="X153" i="8"/>
  <c r="Y153" i="8" s="1"/>
  <c r="X154" i="8"/>
  <c r="Y154" i="8" s="1"/>
  <c r="X155" i="8"/>
  <c r="Y155" i="8" s="1"/>
  <c r="X156" i="8"/>
  <c r="Y156" i="8" s="1"/>
  <c r="X157" i="8"/>
  <c r="Y157" i="8" s="1"/>
  <c r="X158" i="8"/>
  <c r="Y158" i="8" s="1"/>
  <c r="X159" i="8"/>
  <c r="Y159" i="8" s="1"/>
  <c r="X160" i="8"/>
  <c r="Y160" i="8" s="1"/>
  <c r="X161" i="8"/>
  <c r="Y161" i="8" s="1"/>
  <c r="X162" i="8"/>
  <c r="Y162" i="8" s="1"/>
  <c r="X163" i="8"/>
  <c r="Y163" i="8" s="1"/>
  <c r="X164" i="8"/>
  <c r="Y164" i="8" s="1"/>
  <c r="X165" i="8"/>
  <c r="Y165" i="8" s="1"/>
  <c r="X166" i="8"/>
  <c r="Y166" i="8" s="1"/>
  <c r="X167" i="8"/>
  <c r="Y167" i="8" s="1"/>
  <c r="X168" i="8"/>
  <c r="Y168" i="8" s="1"/>
  <c r="X169" i="8"/>
  <c r="Y169" i="8" s="1"/>
  <c r="X170" i="8"/>
  <c r="Y170" i="8" s="1"/>
  <c r="X171" i="8"/>
  <c r="Y171" i="8" s="1"/>
  <c r="X172" i="8"/>
  <c r="Y172" i="8" s="1"/>
  <c r="X173" i="8"/>
  <c r="Y173" i="8" s="1"/>
  <c r="X174" i="8"/>
  <c r="Y174" i="8" s="1"/>
  <c r="X175" i="8"/>
  <c r="Y175" i="8" s="1"/>
  <c r="X176" i="8"/>
  <c r="Y176" i="8" s="1"/>
  <c r="X177" i="8"/>
  <c r="Y177" i="8" s="1"/>
  <c r="X178" i="8"/>
  <c r="Y178" i="8" s="1"/>
  <c r="X179" i="8"/>
  <c r="Y179" i="8" s="1"/>
  <c r="X180" i="8"/>
  <c r="Y180" i="8" s="1"/>
  <c r="X181" i="8"/>
  <c r="Y181" i="8" s="1"/>
  <c r="X182" i="8"/>
  <c r="Y182" i="8" s="1"/>
  <c r="X183" i="8"/>
  <c r="Y183" i="8" s="1"/>
  <c r="X184" i="8"/>
  <c r="Y184" i="8" s="1"/>
  <c r="X185" i="8"/>
  <c r="Y185" i="8" s="1"/>
  <c r="X186" i="8"/>
  <c r="Y186" i="8" s="1"/>
  <c r="X187" i="8"/>
  <c r="Y187" i="8" s="1"/>
  <c r="X188" i="8"/>
  <c r="Y188" i="8" s="1"/>
  <c r="X189" i="8"/>
  <c r="Y189" i="8" s="1"/>
  <c r="X190" i="8"/>
  <c r="Y190" i="8" s="1"/>
  <c r="X191" i="8"/>
  <c r="Y191" i="8" s="1"/>
  <c r="X192" i="8"/>
  <c r="Y192" i="8" s="1"/>
  <c r="X193" i="8"/>
  <c r="Y193" i="8" s="1"/>
  <c r="X194" i="8"/>
  <c r="Y194" i="8" s="1"/>
  <c r="X195" i="8"/>
  <c r="Y195" i="8" s="1"/>
  <c r="X196" i="8"/>
  <c r="Y196" i="8" s="1"/>
  <c r="X197" i="8"/>
  <c r="Y197" i="8" s="1"/>
  <c r="X198" i="8"/>
  <c r="Y198" i="8" s="1"/>
  <c r="X199" i="8"/>
  <c r="Y199" i="8" s="1"/>
  <c r="X200" i="8"/>
  <c r="Y200" i="8" s="1"/>
  <c r="X201" i="8"/>
  <c r="Y201" i="8" s="1"/>
  <c r="X202" i="8"/>
  <c r="Y202" i="8" s="1"/>
  <c r="X203" i="8"/>
  <c r="Y203" i="8" s="1"/>
  <c r="X204" i="8"/>
  <c r="Y204" i="8" s="1"/>
  <c r="X205" i="8"/>
  <c r="Y205" i="8" s="1"/>
  <c r="X206" i="8"/>
  <c r="Y206" i="8" s="1"/>
  <c r="X207" i="8"/>
  <c r="Y207" i="8" s="1"/>
  <c r="X208" i="8"/>
  <c r="Y208" i="8" s="1"/>
  <c r="X209" i="8"/>
  <c r="Y209" i="8" s="1"/>
  <c r="X210" i="8"/>
  <c r="Y210" i="8" s="1"/>
  <c r="X211" i="8"/>
  <c r="Y211" i="8" s="1"/>
  <c r="X212" i="8"/>
  <c r="Y212" i="8" s="1"/>
  <c r="X213" i="8"/>
  <c r="Y213" i="8" s="1"/>
  <c r="X214" i="8"/>
  <c r="Y214" i="8" s="1"/>
  <c r="X215" i="8"/>
  <c r="Y215" i="8" s="1"/>
  <c r="X216" i="8"/>
  <c r="Y216" i="8" s="1"/>
  <c r="X217" i="8"/>
  <c r="Y217" i="8" s="1"/>
  <c r="X218" i="8"/>
  <c r="Y218" i="8" s="1"/>
  <c r="X219" i="8"/>
  <c r="Y219" i="8" s="1"/>
  <c r="X220" i="8"/>
  <c r="Y220" i="8" s="1"/>
  <c r="X221" i="8"/>
  <c r="Y221" i="8" s="1"/>
  <c r="X222" i="8"/>
  <c r="Y222" i="8" s="1"/>
  <c r="X223" i="8"/>
  <c r="Y223" i="8" s="1"/>
  <c r="X224" i="8"/>
  <c r="Y224" i="8" s="1"/>
  <c r="X225" i="8"/>
  <c r="Y225" i="8" s="1"/>
  <c r="X226" i="8"/>
  <c r="Y226" i="8" s="1"/>
  <c r="X227" i="8"/>
  <c r="Y227" i="8" s="1"/>
  <c r="X228" i="8"/>
  <c r="Y228" i="8" s="1"/>
  <c r="X229" i="8"/>
  <c r="Y229" i="8" s="1"/>
  <c r="X230" i="8"/>
  <c r="Y230" i="8" s="1"/>
  <c r="X231" i="8"/>
  <c r="Y231" i="8" s="1"/>
  <c r="X232" i="8"/>
  <c r="Y232" i="8" s="1"/>
  <c r="X233" i="8"/>
  <c r="Y233" i="8" s="1"/>
  <c r="X234" i="8"/>
  <c r="Y234" i="8" s="1"/>
  <c r="X235" i="8"/>
  <c r="Y235" i="8" s="1"/>
  <c r="X236" i="8"/>
  <c r="Y236" i="8" s="1"/>
  <c r="X237" i="8"/>
  <c r="Y237" i="8" s="1"/>
  <c r="X238" i="8"/>
  <c r="Y238" i="8" s="1"/>
  <c r="X239" i="8"/>
  <c r="Y239" i="8" s="1"/>
  <c r="X240" i="8"/>
  <c r="Y240" i="8" s="1"/>
  <c r="X241" i="8"/>
  <c r="Y241" i="8" s="1"/>
  <c r="X242" i="8"/>
  <c r="Y242" i="8" s="1"/>
  <c r="X243" i="8"/>
  <c r="Y243" i="8" s="1"/>
  <c r="X244" i="8"/>
  <c r="Y244" i="8" s="1"/>
  <c r="X245" i="8"/>
  <c r="Y245" i="8" s="1"/>
  <c r="X246" i="8"/>
  <c r="Y246" i="8" s="1"/>
  <c r="X247" i="8"/>
  <c r="Y247" i="8" s="1"/>
  <c r="X248" i="8"/>
  <c r="Y248" i="8" s="1"/>
  <c r="X249" i="8"/>
  <c r="Y249" i="8" s="1"/>
  <c r="X250" i="8"/>
  <c r="Y250" i="8" s="1"/>
  <c r="X251" i="8"/>
  <c r="Y251" i="8" s="1"/>
  <c r="X252" i="8"/>
  <c r="Y252" i="8" s="1"/>
  <c r="X253" i="8"/>
  <c r="Y253" i="8" s="1"/>
  <c r="X254" i="8"/>
  <c r="Y254" i="8" s="1"/>
  <c r="X255" i="8"/>
  <c r="Y255" i="8" s="1"/>
  <c r="X256" i="8"/>
  <c r="Y256" i="8" s="1"/>
  <c r="X257" i="8"/>
  <c r="Y257" i="8" s="1"/>
  <c r="X258" i="8"/>
  <c r="Y258" i="8" s="1"/>
  <c r="X259" i="8"/>
  <c r="Y259" i="8" s="1"/>
  <c r="X260" i="8"/>
  <c r="Y260" i="8" s="1"/>
  <c r="X261" i="8"/>
  <c r="Y261" i="8" s="1"/>
  <c r="X262" i="8"/>
  <c r="Y262" i="8" s="1"/>
  <c r="X263" i="8"/>
  <c r="Y263" i="8" s="1"/>
  <c r="X264" i="8"/>
  <c r="Y264" i="8" s="1"/>
  <c r="X265" i="8"/>
  <c r="Y265" i="8" s="1"/>
  <c r="X266" i="8"/>
  <c r="Y266" i="8" s="1"/>
  <c r="X267" i="8"/>
  <c r="Y267" i="8" s="1"/>
  <c r="X268" i="8"/>
  <c r="Y268" i="8" s="1"/>
  <c r="X269" i="8"/>
  <c r="Y269" i="8" s="1"/>
  <c r="X270" i="8"/>
  <c r="Y270" i="8" s="1"/>
  <c r="X271" i="8"/>
  <c r="Y271" i="8" s="1"/>
  <c r="X272" i="8"/>
  <c r="Y272" i="8" s="1"/>
  <c r="X273" i="8"/>
  <c r="Y273" i="8" s="1"/>
  <c r="X274" i="8"/>
  <c r="Y274" i="8" s="1"/>
  <c r="X275" i="8"/>
  <c r="Y275" i="8" s="1"/>
  <c r="X276" i="8"/>
  <c r="Y276" i="8" s="1"/>
  <c r="X277" i="8"/>
  <c r="Y277" i="8" s="1"/>
  <c r="X278" i="8"/>
  <c r="Y278" i="8" s="1"/>
  <c r="X279" i="8"/>
  <c r="Y279" i="8" s="1"/>
  <c r="X280" i="8"/>
  <c r="Y280" i="8" s="1"/>
  <c r="X281" i="8"/>
  <c r="Y281" i="8" s="1"/>
  <c r="X282" i="8"/>
  <c r="Y282" i="8" s="1"/>
  <c r="X283" i="8"/>
  <c r="Y283" i="8" s="1"/>
  <c r="X284" i="8"/>
  <c r="Y284" i="8" s="1"/>
  <c r="X285" i="8"/>
  <c r="Y285" i="8" s="1"/>
  <c r="X286" i="8"/>
  <c r="Y286" i="8" s="1"/>
  <c r="X287" i="8"/>
  <c r="Y287" i="8" s="1"/>
  <c r="X288" i="8"/>
  <c r="Y288" i="8" s="1"/>
  <c r="X289" i="8"/>
  <c r="Y289" i="8" s="1"/>
  <c r="X290" i="8"/>
  <c r="Y290" i="8" s="1"/>
  <c r="X291" i="8"/>
  <c r="Y291" i="8" s="1"/>
  <c r="X292" i="8"/>
  <c r="Y292" i="8" s="1"/>
  <c r="X293" i="8"/>
  <c r="Y293" i="8" s="1"/>
  <c r="X294" i="8"/>
  <c r="Y294" i="8" s="1"/>
  <c r="X295" i="8"/>
  <c r="Y295" i="8" s="1"/>
  <c r="X296" i="8"/>
  <c r="Y296" i="8" s="1"/>
  <c r="X297" i="8"/>
  <c r="Y297" i="8" s="1"/>
  <c r="X298" i="8"/>
  <c r="Y298" i="8" s="1"/>
  <c r="X299" i="8"/>
  <c r="Y299" i="8" s="1"/>
  <c r="X300" i="8"/>
  <c r="Y300" i="8" s="1"/>
  <c r="X301" i="8"/>
  <c r="Y301" i="8" s="1"/>
  <c r="X302" i="8"/>
  <c r="Y302" i="8" s="1"/>
  <c r="X303" i="8"/>
  <c r="Y303" i="8" s="1"/>
  <c r="X304" i="8"/>
  <c r="Y304" i="8" s="1"/>
  <c r="X305" i="8"/>
  <c r="Y305" i="8" s="1"/>
  <c r="X306" i="8"/>
  <c r="Y306" i="8" s="1"/>
  <c r="X307" i="8"/>
  <c r="Y307" i="8" s="1"/>
  <c r="X308" i="8"/>
  <c r="Y308" i="8" s="1"/>
  <c r="X309" i="8"/>
  <c r="Y309" i="8" s="1"/>
  <c r="X310" i="8"/>
  <c r="Y310" i="8" s="1"/>
  <c r="X311" i="8"/>
  <c r="Y311" i="8" s="1"/>
  <c r="X312" i="8"/>
  <c r="Y312" i="8" s="1"/>
  <c r="X313" i="8"/>
  <c r="Y313" i="8" s="1"/>
  <c r="X314" i="8"/>
  <c r="Y314" i="8" s="1"/>
  <c r="X315" i="8"/>
  <c r="Y315" i="8" s="1"/>
  <c r="X316" i="8"/>
  <c r="Y316" i="8" s="1"/>
  <c r="X317" i="8"/>
  <c r="Y317" i="8" s="1"/>
  <c r="X318" i="8"/>
  <c r="Y318" i="8" s="1"/>
  <c r="X319" i="8"/>
  <c r="Y319" i="8" s="1"/>
  <c r="X320" i="8"/>
  <c r="Y320" i="8" s="1"/>
  <c r="X321" i="8"/>
  <c r="Y321" i="8" s="1"/>
  <c r="X322" i="8"/>
  <c r="Y322" i="8" s="1"/>
  <c r="X323" i="8"/>
  <c r="Y323" i="8" s="1"/>
  <c r="X324" i="8"/>
  <c r="Y324" i="8" s="1"/>
  <c r="X325" i="8"/>
  <c r="Y325" i="8" s="1"/>
  <c r="X326" i="8"/>
  <c r="Y326" i="8" s="1"/>
  <c r="X327" i="8"/>
  <c r="Y327" i="8" s="1"/>
  <c r="X328" i="8"/>
  <c r="Y328" i="8" s="1"/>
  <c r="X329" i="8"/>
  <c r="Y329" i="8" s="1"/>
  <c r="X330" i="8"/>
  <c r="Y330" i="8" s="1"/>
  <c r="X331" i="8"/>
  <c r="Y331" i="8" s="1"/>
  <c r="X332" i="8"/>
  <c r="Y332" i="8" s="1"/>
  <c r="X333" i="8"/>
  <c r="Y333" i="8" s="1"/>
  <c r="X334" i="8"/>
  <c r="Y334" i="8" s="1"/>
  <c r="X335" i="8"/>
  <c r="Y335" i="8" s="1"/>
  <c r="X336" i="8"/>
  <c r="Y336" i="8" s="1"/>
  <c r="X337" i="8"/>
  <c r="Y337" i="8" s="1"/>
  <c r="X338" i="8"/>
  <c r="Y338" i="8" s="1"/>
  <c r="X339" i="8"/>
  <c r="Y339" i="8" s="1"/>
  <c r="X340" i="8"/>
  <c r="Y340" i="8" s="1"/>
  <c r="X341" i="8"/>
  <c r="Y341" i="8" s="1"/>
  <c r="X342" i="8"/>
  <c r="Y342" i="8" s="1"/>
  <c r="X343" i="8"/>
  <c r="Y343" i="8" s="1"/>
  <c r="X344" i="8"/>
  <c r="Y344" i="8" s="1"/>
  <c r="X345" i="8"/>
  <c r="Y345" i="8" s="1"/>
  <c r="X346" i="8"/>
  <c r="Y346" i="8" s="1"/>
  <c r="X347" i="8"/>
  <c r="Y347" i="8" s="1"/>
  <c r="X348" i="8"/>
  <c r="Y348" i="8" s="1"/>
  <c r="X349" i="8"/>
  <c r="Y349" i="8" s="1"/>
  <c r="X350" i="8"/>
  <c r="Y350" i="8" s="1"/>
  <c r="X351" i="8"/>
  <c r="Y351" i="8" s="1"/>
  <c r="X352" i="8"/>
  <c r="Y352" i="8" s="1"/>
  <c r="X353" i="8"/>
  <c r="Y353" i="8" s="1"/>
  <c r="X354" i="8"/>
  <c r="Y354" i="8" s="1"/>
  <c r="X355" i="8"/>
  <c r="Y355" i="8" s="1"/>
  <c r="X356" i="8"/>
  <c r="Y356" i="8" s="1"/>
  <c r="X357" i="8"/>
  <c r="Y357" i="8" s="1"/>
  <c r="X358" i="8"/>
  <c r="Y358" i="8" s="1"/>
  <c r="X359" i="8"/>
  <c r="Y359" i="8" s="1"/>
  <c r="X360" i="8"/>
  <c r="Y360" i="8" s="1"/>
  <c r="X361" i="8"/>
  <c r="Y361" i="8" s="1"/>
  <c r="X362" i="8"/>
  <c r="Y362" i="8" s="1"/>
  <c r="X363" i="8"/>
  <c r="Y363" i="8" s="1"/>
  <c r="X364" i="8"/>
  <c r="Y364" i="8" s="1"/>
  <c r="X365" i="8"/>
  <c r="Y365" i="8" s="1"/>
  <c r="X366" i="8"/>
  <c r="Y366" i="8" s="1"/>
  <c r="X367" i="8"/>
  <c r="Y367" i="8" s="1"/>
  <c r="X368" i="8"/>
  <c r="Y368" i="8" s="1"/>
  <c r="X369" i="8"/>
  <c r="Y369" i="8" s="1"/>
  <c r="X370" i="8"/>
  <c r="Y370" i="8" s="1"/>
  <c r="X371" i="8"/>
  <c r="Y371" i="8" s="1"/>
  <c r="X372" i="8"/>
  <c r="Y372" i="8" s="1"/>
  <c r="X373" i="8"/>
  <c r="Y373" i="8" s="1"/>
  <c r="X374" i="8"/>
  <c r="Y374" i="8" s="1"/>
  <c r="X375" i="8"/>
  <c r="Y375" i="8" s="1"/>
  <c r="X376" i="8"/>
  <c r="Y376" i="8" s="1"/>
  <c r="X377" i="8"/>
  <c r="Y377" i="8" s="1"/>
  <c r="X378" i="8"/>
  <c r="Y378" i="8" s="1"/>
  <c r="X379" i="8"/>
  <c r="Y379" i="8" s="1"/>
  <c r="X380" i="8"/>
  <c r="Y380" i="8" s="1"/>
  <c r="X381" i="8"/>
  <c r="Y381" i="8" s="1"/>
  <c r="X382" i="8"/>
  <c r="Y382" i="8" s="1"/>
  <c r="X383" i="8"/>
  <c r="Y383" i="8" s="1"/>
  <c r="X384" i="8"/>
  <c r="Y384" i="8" s="1"/>
  <c r="X385" i="8"/>
  <c r="Y385" i="8" s="1"/>
  <c r="X386" i="8"/>
  <c r="Y386" i="8" s="1"/>
  <c r="X387" i="8"/>
  <c r="Y387" i="8" s="1"/>
  <c r="X388" i="8"/>
  <c r="Y388" i="8" s="1"/>
  <c r="X389" i="8"/>
  <c r="Y389" i="8" s="1"/>
  <c r="X390" i="8"/>
  <c r="Y390" i="8" s="1"/>
  <c r="X391" i="8"/>
  <c r="Y391" i="8" s="1"/>
  <c r="X392" i="8"/>
  <c r="Y392" i="8" s="1"/>
  <c r="X393" i="8"/>
  <c r="Y393" i="8" s="1"/>
  <c r="X394" i="8"/>
  <c r="Y394" i="8" s="1"/>
  <c r="X395" i="8"/>
  <c r="Y395" i="8" s="1"/>
  <c r="X396" i="8"/>
  <c r="Y396" i="8" s="1"/>
  <c r="X397" i="8"/>
  <c r="Y397" i="8" s="1"/>
  <c r="X398" i="8"/>
  <c r="Y398" i="8" s="1"/>
  <c r="X399" i="8"/>
  <c r="Y399" i="8" s="1"/>
  <c r="X400" i="8"/>
  <c r="Y400" i="8" s="1"/>
  <c r="X401" i="8"/>
  <c r="Y401" i="8" s="1"/>
  <c r="X402" i="8"/>
  <c r="Y402" i="8" s="1"/>
  <c r="X403" i="8"/>
  <c r="Y403" i="8" s="1"/>
  <c r="X404" i="8"/>
  <c r="Y404" i="8" s="1"/>
  <c r="X405" i="8"/>
  <c r="Y405" i="8" s="1"/>
  <c r="X406" i="8"/>
  <c r="Y406" i="8" s="1"/>
  <c r="X407" i="8"/>
  <c r="Y407" i="8" s="1"/>
  <c r="X408" i="8"/>
  <c r="Y408" i="8" s="1"/>
  <c r="X409" i="8"/>
  <c r="Y409" i="8" s="1"/>
  <c r="X410" i="8"/>
  <c r="Y410" i="8" s="1"/>
  <c r="X411" i="8"/>
  <c r="Y411" i="8" s="1"/>
  <c r="X412" i="8"/>
  <c r="Y412" i="8" s="1"/>
  <c r="X413" i="8"/>
  <c r="Y413" i="8" s="1"/>
  <c r="X414" i="8"/>
  <c r="Y414" i="8" s="1"/>
  <c r="X415" i="8"/>
  <c r="Y415" i="8" s="1"/>
  <c r="X416" i="8"/>
  <c r="Y416" i="8" s="1"/>
  <c r="X417" i="8"/>
  <c r="Y417" i="8" s="1"/>
  <c r="X418" i="8"/>
  <c r="Y418" i="8" s="1"/>
  <c r="X419" i="8"/>
  <c r="Y419" i="8" s="1"/>
  <c r="X420" i="8"/>
  <c r="Y420" i="8" s="1"/>
  <c r="X421" i="8"/>
  <c r="Y421" i="8" s="1"/>
  <c r="X422" i="8"/>
  <c r="Y422" i="8" s="1"/>
  <c r="X423" i="8"/>
  <c r="Y423" i="8" s="1"/>
  <c r="X424" i="8"/>
  <c r="Y424" i="8" s="1"/>
  <c r="X425" i="8"/>
  <c r="Y425" i="8" s="1"/>
  <c r="X426" i="8"/>
  <c r="Y426" i="8" s="1"/>
  <c r="X427" i="8"/>
  <c r="Y427" i="8" s="1"/>
  <c r="X428" i="8"/>
  <c r="Y428" i="8" s="1"/>
  <c r="X429" i="8"/>
  <c r="Y429" i="8" s="1"/>
  <c r="X430" i="8"/>
  <c r="Y430" i="8" s="1"/>
  <c r="X431" i="8"/>
  <c r="Y431" i="8" s="1"/>
  <c r="X432" i="8"/>
  <c r="Y432" i="8" s="1"/>
  <c r="X433" i="8"/>
  <c r="Y433" i="8" s="1"/>
  <c r="X434" i="8"/>
  <c r="Y434" i="8" s="1"/>
  <c r="X435" i="8"/>
  <c r="Y435" i="8" s="1"/>
  <c r="X436" i="8"/>
  <c r="Y436" i="8" s="1"/>
  <c r="X437" i="8"/>
  <c r="Y437" i="8" s="1"/>
  <c r="X438" i="8"/>
  <c r="Y438" i="8" s="1"/>
  <c r="X439" i="8"/>
  <c r="Y439" i="8" s="1"/>
  <c r="X440" i="8"/>
  <c r="Y440" i="8" s="1"/>
  <c r="X441" i="8"/>
  <c r="Y441" i="8" s="1"/>
  <c r="X442" i="8"/>
  <c r="Y442" i="8" s="1"/>
  <c r="X443" i="8"/>
  <c r="Y443" i="8" s="1"/>
  <c r="X444" i="8"/>
  <c r="Y444" i="8" s="1"/>
  <c r="X445" i="8"/>
  <c r="Y445" i="8" s="1"/>
  <c r="X446" i="8"/>
  <c r="Y446" i="8" s="1"/>
  <c r="X447" i="8"/>
  <c r="Y447" i="8" s="1"/>
  <c r="X448" i="8"/>
  <c r="Y448" i="8" s="1"/>
  <c r="X449" i="8"/>
  <c r="Y449" i="8" s="1"/>
  <c r="X450" i="8"/>
  <c r="Y450" i="8" s="1"/>
  <c r="X451" i="8"/>
  <c r="Y451" i="8" s="1"/>
  <c r="X452" i="8"/>
  <c r="Y452" i="8" s="1"/>
  <c r="X453" i="8"/>
  <c r="Y453" i="8" s="1"/>
  <c r="X454" i="8"/>
  <c r="Y454" i="8" s="1"/>
  <c r="X455" i="8"/>
  <c r="Y455" i="8" s="1"/>
  <c r="X456" i="8"/>
  <c r="Y456" i="8" s="1"/>
  <c r="X457" i="8"/>
  <c r="Y457" i="8" s="1"/>
  <c r="X458" i="8"/>
  <c r="Y458" i="8" s="1"/>
  <c r="X459" i="8"/>
  <c r="Y459" i="8" s="1"/>
  <c r="X460" i="8"/>
  <c r="Y460" i="8" s="1"/>
  <c r="X461" i="8"/>
  <c r="Y461" i="8" s="1"/>
  <c r="X462" i="8"/>
  <c r="Y462" i="8" s="1"/>
  <c r="X463" i="8"/>
  <c r="Y463" i="8" s="1"/>
  <c r="X464" i="8"/>
  <c r="Y464" i="8" s="1"/>
  <c r="X465" i="8"/>
  <c r="Y465" i="8" s="1"/>
  <c r="X466" i="8"/>
  <c r="Y466" i="8" s="1"/>
  <c r="X467" i="8"/>
  <c r="Y467" i="8" s="1"/>
  <c r="X468" i="8"/>
  <c r="Y468" i="8" s="1"/>
  <c r="X469" i="8"/>
  <c r="Y469" i="8" s="1"/>
  <c r="X470" i="8"/>
  <c r="Y470" i="8" s="1"/>
  <c r="X471" i="8"/>
  <c r="Y471" i="8" s="1"/>
  <c r="X472" i="8"/>
  <c r="Y472" i="8" s="1"/>
  <c r="X473" i="8"/>
  <c r="Y473" i="8" s="1"/>
  <c r="X474" i="8"/>
  <c r="Y474" i="8" s="1"/>
  <c r="X475" i="8"/>
  <c r="Y475" i="8" s="1"/>
  <c r="X476" i="8"/>
  <c r="Y476" i="8" s="1"/>
  <c r="X477" i="8"/>
  <c r="Y477" i="8" s="1"/>
  <c r="X478" i="8"/>
  <c r="Y478" i="8" s="1"/>
  <c r="X479" i="8"/>
  <c r="Y479" i="8" s="1"/>
  <c r="X480" i="8"/>
  <c r="Y480" i="8" s="1"/>
  <c r="X481" i="8"/>
  <c r="Y481" i="8" s="1"/>
  <c r="X482" i="8"/>
  <c r="Y482" i="8" s="1"/>
  <c r="X483" i="8"/>
  <c r="Y483" i="8" s="1"/>
  <c r="X484" i="8"/>
  <c r="Y484" i="8" s="1"/>
  <c r="X485" i="8"/>
  <c r="Y485" i="8" s="1"/>
  <c r="X486" i="8"/>
  <c r="Y486" i="8" s="1"/>
  <c r="X487" i="8"/>
  <c r="Y487" i="8" s="1"/>
  <c r="X488" i="8"/>
  <c r="Y488" i="8" s="1"/>
  <c r="X489" i="8"/>
  <c r="Y489" i="8" s="1"/>
  <c r="X490" i="8"/>
  <c r="Y490" i="8" s="1"/>
  <c r="X491" i="8"/>
  <c r="Y491" i="8" s="1"/>
  <c r="X492" i="8"/>
  <c r="Y492" i="8" s="1"/>
  <c r="X493" i="8"/>
  <c r="Y493" i="8" s="1"/>
  <c r="X494" i="8"/>
  <c r="Y494" i="8" s="1"/>
  <c r="X495" i="8"/>
  <c r="Y495" i="8" s="1"/>
  <c r="X496" i="8"/>
  <c r="Y496" i="8" s="1"/>
  <c r="X497" i="8"/>
  <c r="Y497" i="8" s="1"/>
  <c r="X498" i="8"/>
  <c r="Y498" i="8" s="1"/>
  <c r="X499" i="8"/>
  <c r="Y499" i="8" s="1"/>
  <c r="X500" i="8"/>
  <c r="Y500" i="8" s="1"/>
  <c r="X501" i="8"/>
  <c r="Y501" i="8" s="1"/>
  <c r="X502" i="8"/>
  <c r="Y502" i="8" s="1"/>
  <c r="X503" i="8"/>
  <c r="Y503" i="8" s="1"/>
  <c r="X504" i="8"/>
  <c r="Y504" i="8" s="1"/>
  <c r="X505" i="8"/>
  <c r="Y505" i="8" s="1"/>
  <c r="X506" i="8"/>
  <c r="Y506" i="8" s="1"/>
  <c r="X507" i="8"/>
  <c r="Y507" i="8" s="1"/>
  <c r="X508" i="8"/>
  <c r="Y508" i="8" s="1"/>
  <c r="X509" i="8"/>
  <c r="Y509" i="8" s="1"/>
  <c r="X510" i="8"/>
  <c r="Y510" i="8" s="1"/>
  <c r="X511" i="8"/>
  <c r="Y511" i="8" s="1"/>
  <c r="X512" i="8"/>
  <c r="Y512" i="8" s="1"/>
  <c r="X4" i="8"/>
  <c r="Y4" i="8" s="1"/>
  <c r="DV37" i="8" l="1"/>
  <c r="DV487" i="8"/>
  <c r="DV211" i="8"/>
  <c r="DV175" i="8"/>
  <c r="DV151" i="8"/>
  <c r="DV79" i="8"/>
  <c r="DV67" i="8"/>
  <c r="CV127" i="8"/>
  <c r="AV65" i="8"/>
  <c r="AV257" i="8"/>
  <c r="AV16" i="8"/>
  <c r="CV302" i="8"/>
  <c r="CV182" i="8"/>
  <c r="CV170" i="8"/>
  <c r="DV441" i="8"/>
  <c r="AV305" i="8"/>
  <c r="AV272" i="8"/>
  <c r="DV46" i="8"/>
  <c r="DV22" i="8"/>
  <c r="AV376" i="8"/>
  <c r="DV38" i="8"/>
  <c r="AV219" i="8"/>
  <c r="AV26" i="8"/>
  <c r="AV302" i="8"/>
  <c r="DV425" i="8"/>
  <c r="DV341" i="8"/>
  <c r="DV149" i="8"/>
  <c r="DV137" i="8"/>
  <c r="DV503" i="8"/>
  <c r="DQ503" i="8"/>
  <c r="DV491" i="8"/>
  <c r="DQ491" i="8"/>
  <c r="DV479" i="8"/>
  <c r="DQ479" i="8"/>
  <c r="DV467" i="8"/>
  <c r="DQ467" i="8"/>
  <c r="DV455" i="8"/>
  <c r="DQ455" i="8"/>
  <c r="DV443" i="8"/>
  <c r="DQ443" i="8"/>
  <c r="DV431" i="8"/>
  <c r="DQ431" i="8"/>
  <c r="DV419" i="8"/>
  <c r="DQ419" i="8"/>
  <c r="DV407" i="8"/>
  <c r="DQ407" i="8"/>
  <c r="DV395" i="8"/>
  <c r="DQ395" i="8"/>
  <c r="DV383" i="8"/>
  <c r="DQ383" i="8"/>
  <c r="DV371" i="8"/>
  <c r="DQ371" i="8"/>
  <c r="DV359" i="8"/>
  <c r="DQ359" i="8"/>
  <c r="DV347" i="8"/>
  <c r="DQ347" i="8"/>
  <c r="DV323" i="8"/>
  <c r="DQ323" i="8"/>
  <c r="DV311" i="8"/>
  <c r="DQ311" i="8"/>
  <c r="DV299" i="8"/>
  <c r="DQ299" i="8"/>
  <c r="DV287" i="8"/>
  <c r="DQ287" i="8"/>
  <c r="DV263" i="8"/>
  <c r="DQ263" i="8"/>
  <c r="DV251" i="8"/>
  <c r="DQ251" i="8"/>
  <c r="DV239" i="8"/>
  <c r="DQ239" i="8"/>
  <c r="DV227" i="8"/>
  <c r="DQ227" i="8"/>
  <c r="DV215" i="8"/>
  <c r="DQ215" i="8"/>
  <c r="DV203" i="8"/>
  <c r="DQ203" i="8"/>
  <c r="DV179" i="8"/>
  <c r="DQ179" i="8"/>
  <c r="DV167" i="8"/>
  <c r="DQ167" i="8"/>
  <c r="DV155" i="8"/>
  <c r="DQ155" i="8"/>
  <c r="DV143" i="8"/>
  <c r="DQ143" i="8"/>
  <c r="DV119" i="8"/>
  <c r="DQ119" i="8"/>
  <c r="DV107" i="8"/>
  <c r="DQ107" i="8"/>
  <c r="DV95" i="8"/>
  <c r="DQ95" i="8"/>
  <c r="DV83" i="8"/>
  <c r="DQ83" i="8"/>
  <c r="DV71" i="8"/>
  <c r="DQ71" i="8"/>
  <c r="DV59" i="8"/>
  <c r="DQ59" i="8"/>
  <c r="DV47" i="8"/>
  <c r="DQ47" i="8"/>
  <c r="DV35" i="8"/>
  <c r="DQ35" i="8"/>
  <c r="DV23" i="8"/>
  <c r="DQ23" i="8"/>
  <c r="DV4" i="8"/>
  <c r="DQ4" i="8"/>
  <c r="DV502" i="8"/>
  <c r="DQ502" i="8"/>
  <c r="DV478" i="8"/>
  <c r="DQ478" i="8"/>
  <c r="DV466" i="8"/>
  <c r="DQ466" i="8"/>
  <c r="DV454" i="8"/>
  <c r="DQ454" i="8"/>
  <c r="DV430" i="8"/>
  <c r="DQ430" i="8"/>
  <c r="DV418" i="8"/>
  <c r="DQ418" i="8"/>
  <c r="DV406" i="8"/>
  <c r="DQ406" i="8"/>
  <c r="DV58" i="8"/>
  <c r="DQ58" i="8"/>
  <c r="DV34" i="8"/>
  <c r="DQ34" i="8"/>
  <c r="DV10" i="8"/>
  <c r="DQ10" i="8"/>
  <c r="DV501" i="8"/>
  <c r="DQ501" i="8"/>
  <c r="DV477" i="8"/>
  <c r="DQ477" i="8"/>
  <c r="DV465" i="8"/>
  <c r="DQ465" i="8"/>
  <c r="DV453" i="8"/>
  <c r="DQ453" i="8"/>
  <c r="DV429" i="8"/>
  <c r="DQ429" i="8"/>
  <c r="DV417" i="8"/>
  <c r="DQ417" i="8"/>
  <c r="DV405" i="8"/>
  <c r="DQ405" i="8"/>
  <c r="DV381" i="8"/>
  <c r="DQ381" i="8"/>
  <c r="DV369" i="8"/>
  <c r="DQ369" i="8"/>
  <c r="DV345" i="8"/>
  <c r="DQ345" i="8"/>
  <c r="DV333" i="8"/>
  <c r="DQ333" i="8"/>
  <c r="DV321" i="8"/>
  <c r="DQ321" i="8"/>
  <c r="DV309" i="8"/>
  <c r="DQ309" i="8"/>
  <c r="DV297" i="8"/>
  <c r="DQ297" i="8"/>
  <c r="DV285" i="8"/>
  <c r="DQ285" i="8"/>
  <c r="DV261" i="8"/>
  <c r="DQ261" i="8"/>
  <c r="DV249" i="8"/>
  <c r="DQ249" i="8"/>
  <c r="DV237" i="8"/>
  <c r="DQ237" i="8"/>
  <c r="DV225" i="8"/>
  <c r="DQ225" i="8"/>
  <c r="DV201" i="8"/>
  <c r="DQ201" i="8"/>
  <c r="DV189" i="8"/>
  <c r="DQ189" i="8"/>
  <c r="DV177" i="8"/>
  <c r="DQ177" i="8"/>
  <c r="DV165" i="8"/>
  <c r="DQ165" i="8"/>
  <c r="DV153" i="8"/>
  <c r="DQ153" i="8"/>
  <c r="DV141" i="8"/>
  <c r="DQ141" i="8"/>
  <c r="DV117" i="8"/>
  <c r="DQ117" i="8"/>
  <c r="DV105" i="8"/>
  <c r="DQ105" i="8"/>
  <c r="DV93" i="8"/>
  <c r="DQ93" i="8"/>
  <c r="DV81" i="8"/>
  <c r="DQ81" i="8"/>
  <c r="DV33" i="8"/>
  <c r="DQ33" i="8"/>
  <c r="DV9" i="8"/>
  <c r="DQ9" i="8"/>
  <c r="DV43" i="8"/>
  <c r="DQ43" i="8"/>
  <c r="DV19" i="8"/>
  <c r="DQ19" i="8"/>
  <c r="DV7" i="8"/>
  <c r="DQ7" i="8"/>
  <c r="DV510" i="8"/>
  <c r="DQ510" i="8"/>
  <c r="DV498" i="8"/>
  <c r="DQ498" i="8"/>
  <c r="DV486" i="8"/>
  <c r="DQ486" i="8"/>
  <c r="DV474" i="8"/>
  <c r="DQ474" i="8"/>
  <c r="DV462" i="8"/>
  <c r="DQ462" i="8"/>
  <c r="DV450" i="8"/>
  <c r="DQ450" i="8"/>
  <c r="DV438" i="8"/>
  <c r="DQ438" i="8"/>
  <c r="DV426" i="8"/>
  <c r="DQ426" i="8"/>
  <c r="DV414" i="8"/>
  <c r="DQ414" i="8"/>
  <c r="DV402" i="8"/>
  <c r="DQ402" i="8"/>
  <c r="DV390" i="8"/>
  <c r="DQ390" i="8"/>
  <c r="DV378" i="8"/>
  <c r="DQ378" i="8"/>
  <c r="DV366" i="8"/>
  <c r="DQ366" i="8"/>
  <c r="DV354" i="8"/>
  <c r="DQ354" i="8"/>
  <c r="DV342" i="8"/>
  <c r="DQ342" i="8"/>
  <c r="DV330" i="8"/>
  <c r="DQ330" i="8"/>
  <c r="DV318" i="8"/>
  <c r="DQ318" i="8"/>
  <c r="DV306" i="8"/>
  <c r="DQ306" i="8"/>
  <c r="DV282" i="8"/>
  <c r="DQ282" i="8"/>
  <c r="DV270" i="8"/>
  <c r="DQ270" i="8"/>
  <c r="DV258" i="8"/>
  <c r="DQ258" i="8"/>
  <c r="DV246" i="8"/>
  <c r="DQ246" i="8"/>
  <c r="DV234" i="8"/>
  <c r="DQ234" i="8"/>
  <c r="DV222" i="8"/>
  <c r="DQ222" i="8"/>
  <c r="DV210" i="8"/>
  <c r="DQ210" i="8"/>
  <c r="DV198" i="8"/>
  <c r="DQ198" i="8"/>
  <c r="DV186" i="8"/>
  <c r="DQ186" i="8"/>
  <c r="DV174" i="8"/>
  <c r="DQ174" i="8"/>
  <c r="DV162" i="8"/>
  <c r="DQ162" i="8"/>
  <c r="DV138" i="8"/>
  <c r="DQ138" i="8"/>
  <c r="DV126" i="8"/>
  <c r="DQ126" i="8"/>
  <c r="DV114" i="8"/>
  <c r="DQ114" i="8"/>
  <c r="DV102" i="8"/>
  <c r="DQ102" i="8"/>
  <c r="DV90" i="8"/>
  <c r="DQ90" i="8"/>
  <c r="DV78" i="8"/>
  <c r="DQ78" i="8"/>
  <c r="DV66" i="8"/>
  <c r="DQ66" i="8"/>
  <c r="DV30" i="8"/>
  <c r="DQ30" i="8"/>
  <c r="DV6" i="8"/>
  <c r="DQ6" i="8"/>
  <c r="DV53" i="8"/>
  <c r="DQ53" i="8"/>
  <c r="DV17" i="8"/>
  <c r="DQ17" i="8"/>
  <c r="DV508" i="8"/>
  <c r="DQ508" i="8"/>
  <c r="DV496" i="8"/>
  <c r="DQ496" i="8"/>
  <c r="DV484" i="8"/>
  <c r="DQ484" i="8"/>
  <c r="DV460" i="8"/>
  <c r="DQ460" i="8"/>
  <c r="DV448" i="8"/>
  <c r="DQ448" i="8"/>
  <c r="DV436" i="8"/>
  <c r="DQ436" i="8"/>
  <c r="DV412" i="8"/>
  <c r="DQ412" i="8"/>
  <c r="DV400" i="8"/>
  <c r="DQ400" i="8"/>
  <c r="DV388" i="8"/>
  <c r="DQ388" i="8"/>
  <c r="DV376" i="8"/>
  <c r="DQ376" i="8"/>
  <c r="DV364" i="8"/>
  <c r="DQ364" i="8"/>
  <c r="DV507" i="8"/>
  <c r="DQ507" i="8"/>
  <c r="DV495" i="8"/>
  <c r="DQ495" i="8"/>
  <c r="DV483" i="8"/>
  <c r="DQ483" i="8"/>
  <c r="DV459" i="8"/>
  <c r="DQ459" i="8"/>
  <c r="DV447" i="8"/>
  <c r="DQ447" i="8"/>
  <c r="DV435" i="8"/>
  <c r="DQ435" i="8"/>
  <c r="DV411" i="8"/>
  <c r="DQ411" i="8"/>
  <c r="DV399" i="8"/>
  <c r="DQ399" i="8"/>
  <c r="DV387" i="8"/>
  <c r="DQ387" i="8"/>
  <c r="DV375" i="8"/>
  <c r="DQ375" i="8"/>
  <c r="DV363" i="8"/>
  <c r="DQ363" i="8"/>
  <c r="DV351" i="8"/>
  <c r="DQ351" i="8"/>
  <c r="DV339" i="8"/>
  <c r="DQ339" i="8"/>
  <c r="DV327" i="8"/>
  <c r="DQ327" i="8"/>
  <c r="DV315" i="8"/>
  <c r="DQ315" i="8"/>
  <c r="DV303" i="8"/>
  <c r="DQ303" i="8"/>
  <c r="DV279" i="8"/>
  <c r="DQ279" i="8"/>
  <c r="DV267" i="8"/>
  <c r="DQ267" i="8"/>
  <c r="DV255" i="8"/>
  <c r="DQ255" i="8"/>
  <c r="DV243" i="8"/>
  <c r="DQ243" i="8"/>
  <c r="DV219" i="8"/>
  <c r="DQ219" i="8"/>
  <c r="DV207" i="8"/>
  <c r="DQ207" i="8"/>
  <c r="DV195" i="8"/>
  <c r="DQ195" i="8"/>
  <c r="DV183" i="8"/>
  <c r="DQ183" i="8"/>
  <c r="DV171" i="8"/>
  <c r="DQ171" i="8"/>
  <c r="DV159" i="8"/>
  <c r="DQ159" i="8"/>
  <c r="DV135" i="8"/>
  <c r="DQ135" i="8"/>
  <c r="DV123" i="8"/>
  <c r="DQ123" i="8"/>
  <c r="DV111" i="8"/>
  <c r="DQ111" i="8"/>
  <c r="DV99" i="8"/>
  <c r="DQ99" i="8"/>
  <c r="DV75" i="8"/>
  <c r="DQ75" i="8"/>
  <c r="DV39" i="8"/>
  <c r="DQ39" i="8"/>
  <c r="DV506" i="8"/>
  <c r="DQ506" i="8"/>
  <c r="DV494" i="8"/>
  <c r="DQ494" i="8"/>
  <c r="DV482" i="8"/>
  <c r="DQ482" i="8"/>
  <c r="DV470" i="8"/>
  <c r="DQ470" i="8"/>
  <c r="DV458" i="8"/>
  <c r="DQ458" i="8"/>
  <c r="DV446" i="8"/>
  <c r="DQ446" i="8"/>
  <c r="DV434" i="8"/>
  <c r="DQ434" i="8"/>
  <c r="DV422" i="8"/>
  <c r="DQ422" i="8"/>
  <c r="DV410" i="8"/>
  <c r="DQ410" i="8"/>
  <c r="DV398" i="8"/>
  <c r="DQ398" i="8"/>
  <c r="DV386" i="8"/>
  <c r="DQ386" i="8"/>
  <c r="DV362" i="8"/>
  <c r="DQ362" i="8"/>
  <c r="DV350" i="8"/>
  <c r="DQ350" i="8"/>
  <c r="DV338" i="8"/>
  <c r="DQ338" i="8"/>
  <c r="DV326" i="8"/>
  <c r="DQ326" i="8"/>
  <c r="DV302" i="8"/>
  <c r="DQ302" i="8"/>
  <c r="DV290" i="8"/>
  <c r="DQ290" i="8"/>
  <c r="DV278" i="8"/>
  <c r="DQ278" i="8"/>
  <c r="DV266" i="8"/>
  <c r="DQ266" i="8"/>
  <c r="DV254" i="8"/>
  <c r="DQ254" i="8"/>
  <c r="DV242" i="8"/>
  <c r="DQ242" i="8"/>
  <c r="DV218" i="8"/>
  <c r="DQ218" i="8"/>
  <c r="DV206" i="8"/>
  <c r="DQ206" i="8"/>
  <c r="DV194" i="8"/>
  <c r="DQ194" i="8"/>
  <c r="DV182" i="8"/>
  <c r="DQ182" i="8"/>
  <c r="DV158" i="8"/>
  <c r="DQ158" i="8"/>
  <c r="DV146" i="8"/>
  <c r="DQ146" i="8"/>
  <c r="DV134" i="8"/>
  <c r="DQ134" i="8"/>
  <c r="DV122" i="8"/>
  <c r="DQ122" i="8"/>
  <c r="DV110" i="8"/>
  <c r="DQ110" i="8"/>
  <c r="DV98" i="8"/>
  <c r="DQ98" i="8"/>
  <c r="DV74" i="8"/>
  <c r="DQ74" i="8"/>
  <c r="DV62" i="8"/>
  <c r="DQ62" i="8"/>
  <c r="DV26" i="8"/>
  <c r="DQ26" i="8"/>
  <c r="DV493" i="8"/>
  <c r="DQ493" i="8"/>
  <c r="DV481" i="8"/>
  <c r="DQ481" i="8"/>
  <c r="DV469" i="8"/>
  <c r="DQ469" i="8"/>
  <c r="DV445" i="8"/>
  <c r="DQ445" i="8"/>
  <c r="DV433" i="8"/>
  <c r="DQ433" i="8"/>
  <c r="DV421" i="8"/>
  <c r="DQ421" i="8"/>
  <c r="DV397" i="8"/>
  <c r="DQ397" i="8"/>
  <c r="DV385" i="8"/>
  <c r="DQ385" i="8"/>
  <c r="DV361" i="8"/>
  <c r="DQ361" i="8"/>
  <c r="DV349" i="8"/>
  <c r="DQ349" i="8"/>
  <c r="DV337" i="8"/>
  <c r="DQ337" i="8"/>
  <c r="DV325" i="8"/>
  <c r="DQ325" i="8"/>
  <c r="DV301" i="8"/>
  <c r="DQ301" i="8"/>
  <c r="DV289" i="8"/>
  <c r="DQ289" i="8"/>
  <c r="DV277" i="8"/>
  <c r="DQ277" i="8"/>
  <c r="DV265" i="8"/>
  <c r="DQ265" i="8"/>
  <c r="DV241" i="8"/>
  <c r="DQ241" i="8"/>
  <c r="DV229" i="8"/>
  <c r="DQ229" i="8"/>
  <c r="DV217" i="8"/>
  <c r="DQ217" i="8"/>
  <c r="DV205" i="8"/>
  <c r="DQ205" i="8"/>
  <c r="DV193" i="8"/>
  <c r="DQ193" i="8"/>
  <c r="DV181" i="8"/>
  <c r="DQ181" i="8"/>
  <c r="DV157" i="8"/>
  <c r="DQ157" i="8"/>
  <c r="DV145" i="8"/>
  <c r="DQ145" i="8"/>
  <c r="DV133" i="8"/>
  <c r="DQ133" i="8"/>
  <c r="DV121" i="8"/>
  <c r="DQ121" i="8"/>
  <c r="DV97" i="8"/>
  <c r="DQ97" i="8"/>
  <c r="DV85" i="8"/>
  <c r="DQ85" i="8"/>
  <c r="DV73" i="8"/>
  <c r="DQ73" i="8"/>
  <c r="DV61" i="8"/>
  <c r="DQ61" i="8"/>
  <c r="DV49" i="8"/>
  <c r="DQ49" i="8"/>
  <c r="DV13" i="8"/>
  <c r="DQ13" i="8"/>
  <c r="DV492" i="8"/>
  <c r="DQ492" i="8"/>
  <c r="DV480" i="8"/>
  <c r="DQ480" i="8"/>
  <c r="DV468" i="8"/>
  <c r="DQ468" i="8"/>
  <c r="DV444" i="8"/>
  <c r="DQ444" i="8"/>
  <c r="DV432" i="8"/>
  <c r="DQ432" i="8"/>
  <c r="DV420" i="8"/>
  <c r="DQ420" i="8"/>
  <c r="DV396" i="8"/>
  <c r="DQ396" i="8"/>
  <c r="DV384" i="8"/>
  <c r="DQ384" i="8"/>
  <c r="DV372" i="8"/>
  <c r="DQ372" i="8"/>
  <c r="DV360" i="8"/>
  <c r="DQ360" i="8"/>
  <c r="DV348" i="8"/>
  <c r="DQ348" i="8"/>
  <c r="DV324" i="8"/>
  <c r="DQ324" i="8"/>
  <c r="DV312" i="8"/>
  <c r="DQ312" i="8"/>
  <c r="DV300" i="8"/>
  <c r="DQ300" i="8"/>
  <c r="DV288" i="8"/>
  <c r="DQ288" i="8"/>
  <c r="DV276" i="8"/>
  <c r="DQ276" i="8"/>
  <c r="DV264" i="8"/>
  <c r="DQ264" i="8"/>
  <c r="DV240" i="8"/>
  <c r="DQ240" i="8"/>
  <c r="DV228" i="8"/>
  <c r="DQ228" i="8"/>
  <c r="DV216" i="8"/>
  <c r="DQ216" i="8"/>
  <c r="DV204" i="8"/>
  <c r="DQ204" i="8"/>
  <c r="DV180" i="8"/>
  <c r="DQ180" i="8"/>
  <c r="DV168" i="8"/>
  <c r="DQ168" i="8"/>
  <c r="DV156" i="8"/>
  <c r="DQ156" i="8"/>
  <c r="DV144" i="8"/>
  <c r="DQ144" i="8"/>
  <c r="DV132" i="8"/>
  <c r="DQ132" i="8"/>
  <c r="DV120" i="8"/>
  <c r="DQ120" i="8"/>
  <c r="DV96" i="8"/>
  <c r="DQ96" i="8"/>
  <c r="DV84" i="8"/>
  <c r="DQ84" i="8"/>
  <c r="DV72" i="8"/>
  <c r="DQ72" i="8"/>
  <c r="DV60" i="8"/>
  <c r="DQ60" i="8"/>
  <c r="DV48" i="8"/>
  <c r="DQ48" i="8"/>
  <c r="DV36" i="8"/>
  <c r="DQ36" i="8"/>
  <c r="DV511" i="8"/>
  <c r="DQ511" i="8"/>
  <c r="DV499" i="8"/>
  <c r="DQ499" i="8"/>
  <c r="DV475" i="8"/>
  <c r="DV463" i="8"/>
  <c r="DQ463" i="8"/>
  <c r="DV451" i="8"/>
  <c r="DV439" i="8"/>
  <c r="DQ439" i="8"/>
  <c r="DV427" i="8"/>
  <c r="DQ427" i="8"/>
  <c r="DV415" i="8"/>
  <c r="DQ415" i="8"/>
  <c r="DV403" i="8"/>
  <c r="DV391" i="8"/>
  <c r="DV379" i="8"/>
  <c r="DQ379" i="8"/>
  <c r="DV367" i="8"/>
  <c r="DQ367" i="8"/>
  <c r="DV355" i="8"/>
  <c r="DQ355" i="8"/>
  <c r="DV343" i="8"/>
  <c r="DQ343" i="8"/>
  <c r="DV331" i="8"/>
  <c r="DQ331" i="8"/>
  <c r="DV319" i="8"/>
  <c r="DQ319" i="8"/>
  <c r="DV307" i="8"/>
  <c r="DQ307" i="8"/>
  <c r="DV295" i="8"/>
  <c r="DV283" i="8"/>
  <c r="DQ283" i="8"/>
  <c r="DV271" i="8"/>
  <c r="DQ271" i="8"/>
  <c r="DV259" i="8"/>
  <c r="DQ259" i="8"/>
  <c r="DV247" i="8"/>
  <c r="DV235" i="8"/>
  <c r="DQ235" i="8"/>
  <c r="DV223" i="8"/>
  <c r="DQ223" i="8"/>
  <c r="DV199" i="8"/>
  <c r="DQ199" i="8"/>
  <c r="DV187" i="8"/>
  <c r="DQ187" i="8"/>
  <c r="DV163" i="8"/>
  <c r="DQ163" i="8"/>
  <c r="DV139" i="8"/>
  <c r="DQ139" i="8"/>
  <c r="DV127" i="8"/>
  <c r="DQ127" i="8"/>
  <c r="DV115" i="8"/>
  <c r="DQ115" i="8"/>
  <c r="DV103" i="8"/>
  <c r="DV91" i="8"/>
  <c r="DQ91" i="8"/>
  <c r="DV55" i="8"/>
  <c r="DQ55" i="8"/>
  <c r="DV31" i="8"/>
  <c r="DQ31" i="8"/>
  <c r="DV505" i="8"/>
  <c r="DQ505" i="8"/>
  <c r="DV490" i="8"/>
  <c r="DQ490" i="8"/>
  <c r="DQ472" i="8"/>
  <c r="DV472" i="8"/>
  <c r="DV457" i="8"/>
  <c r="DQ457" i="8"/>
  <c r="DV442" i="8"/>
  <c r="DQ442" i="8"/>
  <c r="DQ424" i="8"/>
  <c r="DV424" i="8"/>
  <c r="DV409" i="8"/>
  <c r="DQ409" i="8"/>
  <c r="DV393" i="8"/>
  <c r="DQ393" i="8"/>
  <c r="DV374" i="8"/>
  <c r="DV357" i="8"/>
  <c r="DQ357" i="8"/>
  <c r="DV336" i="8"/>
  <c r="DQ336" i="8"/>
  <c r="DV314" i="8"/>
  <c r="DQ314" i="8"/>
  <c r="DV294" i="8"/>
  <c r="DQ294" i="8"/>
  <c r="DV275" i="8"/>
  <c r="DQ275" i="8"/>
  <c r="DV253" i="8"/>
  <c r="DQ253" i="8"/>
  <c r="DV231" i="8"/>
  <c r="DQ231" i="8"/>
  <c r="DV213" i="8"/>
  <c r="DQ213" i="8"/>
  <c r="DV192" i="8"/>
  <c r="DQ192" i="8"/>
  <c r="DV170" i="8"/>
  <c r="DQ170" i="8"/>
  <c r="DV150" i="8"/>
  <c r="DQ150" i="8"/>
  <c r="DV131" i="8"/>
  <c r="DQ131" i="8"/>
  <c r="DV109" i="8"/>
  <c r="DQ109" i="8"/>
  <c r="DV87" i="8"/>
  <c r="DQ87" i="8"/>
  <c r="DV69" i="8"/>
  <c r="DQ69" i="8"/>
  <c r="DQ451" i="8"/>
  <c r="DQ46" i="8"/>
  <c r="DV54" i="8"/>
  <c r="DQ54" i="8"/>
  <c r="DV42" i="8"/>
  <c r="DQ42" i="8"/>
  <c r="DV18" i="8"/>
  <c r="DV504" i="8"/>
  <c r="DQ504" i="8"/>
  <c r="DV489" i="8"/>
  <c r="DQ489" i="8"/>
  <c r="DV471" i="8"/>
  <c r="DQ471" i="8"/>
  <c r="DV456" i="8"/>
  <c r="DQ456" i="8"/>
  <c r="DV423" i="8"/>
  <c r="DV408" i="8"/>
  <c r="DQ408" i="8"/>
  <c r="DV373" i="8"/>
  <c r="DQ373" i="8"/>
  <c r="DV335" i="8"/>
  <c r="DQ335" i="8"/>
  <c r="DV313" i="8"/>
  <c r="DQ313" i="8"/>
  <c r="DV291" i="8"/>
  <c r="DV273" i="8"/>
  <c r="DQ273" i="8"/>
  <c r="DV252" i="8"/>
  <c r="DQ252" i="8"/>
  <c r="DV230" i="8"/>
  <c r="DQ230" i="8"/>
  <c r="DV191" i="8"/>
  <c r="DQ191" i="8"/>
  <c r="DV169" i="8"/>
  <c r="DQ169" i="8"/>
  <c r="DV147" i="8"/>
  <c r="DQ147" i="8"/>
  <c r="DV129" i="8"/>
  <c r="DQ129" i="8"/>
  <c r="DV108" i="8"/>
  <c r="DQ108" i="8"/>
  <c r="DV86" i="8"/>
  <c r="DQ86" i="8"/>
  <c r="DV45" i="8"/>
  <c r="DQ45" i="8"/>
  <c r="DV21" i="8"/>
  <c r="DQ21" i="8"/>
  <c r="DQ441" i="8"/>
  <c r="DQ247" i="8"/>
  <c r="DV509" i="8"/>
  <c r="DQ509" i="8"/>
  <c r="DV497" i="8"/>
  <c r="DQ497" i="8"/>
  <c r="DV485" i="8"/>
  <c r="DQ485" i="8"/>
  <c r="DV473" i="8"/>
  <c r="DQ473" i="8"/>
  <c r="DV461" i="8"/>
  <c r="DQ461" i="8"/>
  <c r="DV449" i="8"/>
  <c r="DQ449" i="8"/>
  <c r="DV437" i="8"/>
  <c r="DV413" i="8"/>
  <c r="DQ413" i="8"/>
  <c r="DV401" i="8"/>
  <c r="DQ401" i="8"/>
  <c r="DV389" i="8"/>
  <c r="DQ389" i="8"/>
  <c r="DV377" i="8"/>
  <c r="DQ377" i="8"/>
  <c r="DV365" i="8"/>
  <c r="DQ365" i="8"/>
  <c r="DV353" i="8"/>
  <c r="DQ353" i="8"/>
  <c r="DV329" i="8"/>
  <c r="DQ329" i="8"/>
  <c r="DV317" i="8"/>
  <c r="DQ317" i="8"/>
  <c r="DV305" i="8"/>
  <c r="DQ305" i="8"/>
  <c r="DV293" i="8"/>
  <c r="DQ293" i="8"/>
  <c r="DV281" i="8"/>
  <c r="DQ281" i="8"/>
  <c r="DV269" i="8"/>
  <c r="DQ269" i="8"/>
  <c r="DV257" i="8"/>
  <c r="DQ257" i="8"/>
  <c r="DV245" i="8"/>
  <c r="DQ245" i="8"/>
  <c r="DV233" i="8"/>
  <c r="DV221" i="8"/>
  <c r="DQ221" i="8"/>
  <c r="DV209" i="8"/>
  <c r="DQ209" i="8"/>
  <c r="DV197" i="8"/>
  <c r="DQ197" i="8"/>
  <c r="DV185" i="8"/>
  <c r="DQ185" i="8"/>
  <c r="DV173" i="8"/>
  <c r="DQ173" i="8"/>
  <c r="DV161" i="8"/>
  <c r="DQ161" i="8"/>
  <c r="DV125" i="8"/>
  <c r="DQ125" i="8"/>
  <c r="DV113" i="8"/>
  <c r="DQ113" i="8"/>
  <c r="DV101" i="8"/>
  <c r="DQ101" i="8"/>
  <c r="DV89" i="8"/>
  <c r="DQ89" i="8"/>
  <c r="DV77" i="8"/>
  <c r="DQ77" i="8"/>
  <c r="DV65" i="8"/>
  <c r="DQ65" i="8"/>
  <c r="DV41" i="8"/>
  <c r="DQ41" i="8"/>
  <c r="DV29" i="8"/>
  <c r="DQ29" i="8"/>
  <c r="DV5" i="8"/>
  <c r="DQ5" i="8"/>
  <c r="DV20" i="8"/>
  <c r="DQ20" i="8"/>
  <c r="DQ437" i="8"/>
  <c r="DQ175" i="8"/>
  <c r="DQ103" i="8"/>
  <c r="DQ37" i="8"/>
  <c r="DV352" i="8"/>
  <c r="DQ352" i="8"/>
  <c r="DQ340" i="8"/>
  <c r="DV340" i="8"/>
  <c r="DV328" i="8"/>
  <c r="DQ328" i="8"/>
  <c r="DV316" i="8"/>
  <c r="DQ316" i="8"/>
  <c r="DV304" i="8"/>
  <c r="DQ304" i="8"/>
  <c r="DV292" i="8"/>
  <c r="DQ292" i="8"/>
  <c r="DV280" i="8"/>
  <c r="DQ280" i="8"/>
  <c r="DV268" i="8"/>
  <c r="DQ268" i="8"/>
  <c r="DV256" i="8"/>
  <c r="DQ256" i="8"/>
  <c r="DQ244" i="8"/>
  <c r="DV244" i="8"/>
  <c r="DV232" i="8"/>
  <c r="DQ232" i="8"/>
  <c r="DV220" i="8"/>
  <c r="DQ220" i="8"/>
  <c r="DV208" i="8"/>
  <c r="DQ208" i="8"/>
  <c r="DQ196" i="8"/>
  <c r="DV196" i="8"/>
  <c r="DV184" i="8"/>
  <c r="DQ184" i="8"/>
  <c r="DV172" i="8"/>
  <c r="DQ172" i="8"/>
  <c r="DV160" i="8"/>
  <c r="DQ160" i="8"/>
  <c r="DV148" i="8"/>
  <c r="DQ148" i="8"/>
  <c r="DV136" i="8"/>
  <c r="DQ136" i="8"/>
  <c r="DV124" i="8"/>
  <c r="DQ124" i="8"/>
  <c r="DV112" i="8"/>
  <c r="DQ112" i="8"/>
  <c r="DV100" i="8"/>
  <c r="DQ100" i="8"/>
  <c r="DV88" i="8"/>
  <c r="DQ88" i="8"/>
  <c r="DV76" i="8"/>
  <c r="DQ76" i="8"/>
  <c r="DV64" i="8"/>
  <c r="DQ64" i="8"/>
  <c r="DV52" i="8"/>
  <c r="DQ52" i="8"/>
  <c r="DV40" i="8"/>
  <c r="DQ40" i="8"/>
  <c r="DV28" i="8"/>
  <c r="DQ28" i="8"/>
  <c r="DV16" i="8"/>
  <c r="DQ16" i="8"/>
  <c r="DQ374" i="8"/>
  <c r="DV63" i="8"/>
  <c r="DQ63" i="8"/>
  <c r="DV51" i="8"/>
  <c r="DQ51" i="8"/>
  <c r="DV27" i="8"/>
  <c r="DQ27" i="8"/>
  <c r="DV15" i="8"/>
  <c r="DQ15" i="8"/>
  <c r="DQ487" i="8"/>
  <c r="DQ425" i="8"/>
  <c r="DQ233" i="8"/>
  <c r="DQ22" i="8"/>
  <c r="AV146" i="8"/>
  <c r="DV50" i="8"/>
  <c r="DQ50" i="8"/>
  <c r="DV14" i="8"/>
  <c r="DQ14" i="8"/>
  <c r="DQ423" i="8"/>
  <c r="DQ295" i="8"/>
  <c r="DQ18" i="8"/>
  <c r="AV274" i="8"/>
  <c r="AV225" i="8"/>
  <c r="AV453" i="8"/>
  <c r="AV141" i="8"/>
  <c r="DV25" i="8"/>
  <c r="DQ25" i="8"/>
  <c r="DQ291" i="8"/>
  <c r="DQ151" i="8"/>
  <c r="DQ79" i="8"/>
  <c r="AV418" i="8"/>
  <c r="AV110" i="8"/>
  <c r="CV469" i="8"/>
  <c r="CV373" i="8"/>
  <c r="CV61" i="8"/>
  <c r="DV24" i="8"/>
  <c r="DQ24" i="8"/>
  <c r="DV12" i="8"/>
  <c r="DQ12" i="8"/>
  <c r="DV56" i="8"/>
  <c r="DQ56" i="8"/>
  <c r="DQ475" i="8"/>
  <c r="DQ211" i="8"/>
  <c r="DQ149" i="8"/>
  <c r="DV11" i="8"/>
  <c r="DQ11" i="8"/>
  <c r="DV32" i="8"/>
  <c r="DQ32" i="8"/>
  <c r="DV8" i="8"/>
  <c r="DQ8" i="8"/>
  <c r="DQ403" i="8"/>
  <c r="DQ137" i="8"/>
  <c r="DQ67" i="8"/>
  <c r="AV374" i="8"/>
  <c r="AV37" i="8"/>
  <c r="DV394" i="8"/>
  <c r="DQ394" i="8"/>
  <c r="DV382" i="8"/>
  <c r="DQ382" i="8"/>
  <c r="DV370" i="8"/>
  <c r="DQ370" i="8"/>
  <c r="DV358" i="8"/>
  <c r="DQ358" i="8"/>
  <c r="DV346" i="8"/>
  <c r="DV334" i="8"/>
  <c r="DV322" i="8"/>
  <c r="DV310" i="8"/>
  <c r="DV298" i="8"/>
  <c r="DQ298" i="8"/>
  <c r="DV286" i="8"/>
  <c r="DQ286" i="8"/>
  <c r="DV274" i="8"/>
  <c r="DQ274" i="8"/>
  <c r="DV262" i="8"/>
  <c r="DQ262" i="8"/>
  <c r="DV250" i="8"/>
  <c r="DQ250" i="8"/>
  <c r="DV238" i="8"/>
  <c r="DV226" i="8"/>
  <c r="DV214" i="8"/>
  <c r="DQ214" i="8"/>
  <c r="DV202" i="8"/>
  <c r="DQ202" i="8"/>
  <c r="DV190" i="8"/>
  <c r="DV178" i="8"/>
  <c r="DQ178" i="8"/>
  <c r="DV166" i="8"/>
  <c r="DQ166" i="8"/>
  <c r="DV154" i="8"/>
  <c r="DQ154" i="8"/>
  <c r="DV142" i="8"/>
  <c r="DQ142" i="8"/>
  <c r="DV130" i="8"/>
  <c r="DQ130" i="8"/>
  <c r="DV118" i="8"/>
  <c r="DV106" i="8"/>
  <c r="DQ106" i="8"/>
  <c r="DV94" i="8"/>
  <c r="DV82" i="8"/>
  <c r="DQ82" i="8"/>
  <c r="DV70" i="8"/>
  <c r="DQ70" i="8"/>
  <c r="DQ341" i="8"/>
  <c r="DV57" i="8"/>
  <c r="DQ57" i="8"/>
  <c r="DQ334" i="8"/>
  <c r="CV453" i="8"/>
  <c r="CV57" i="8"/>
  <c r="DV512" i="8"/>
  <c r="DQ512" i="8"/>
  <c r="DV500" i="8"/>
  <c r="DQ500" i="8"/>
  <c r="DV488" i="8"/>
  <c r="DQ488" i="8"/>
  <c r="DV476" i="8"/>
  <c r="DQ476" i="8"/>
  <c r="DV464" i="8"/>
  <c r="DQ464" i="8"/>
  <c r="DV452" i="8"/>
  <c r="DQ452" i="8"/>
  <c r="DV440" i="8"/>
  <c r="DQ440" i="8"/>
  <c r="DV428" i="8"/>
  <c r="DQ428" i="8"/>
  <c r="DV416" i="8"/>
  <c r="DQ416" i="8"/>
  <c r="DV404" i="8"/>
  <c r="DQ404" i="8"/>
  <c r="DV392" i="8"/>
  <c r="DQ392" i="8"/>
  <c r="DV380" i="8"/>
  <c r="DQ380" i="8"/>
  <c r="DV368" i="8"/>
  <c r="DQ368" i="8"/>
  <c r="DV356" i="8"/>
  <c r="DQ356" i="8"/>
  <c r="DV344" i="8"/>
  <c r="DQ344" i="8"/>
  <c r="DV332" i="8"/>
  <c r="DQ332" i="8"/>
  <c r="DV320" i="8"/>
  <c r="DQ320" i="8"/>
  <c r="DV308" i="8"/>
  <c r="DQ308" i="8"/>
  <c r="DV296" i="8"/>
  <c r="DQ296" i="8"/>
  <c r="DV284" i="8"/>
  <c r="DQ284" i="8"/>
  <c r="DV272" i="8"/>
  <c r="DQ272" i="8"/>
  <c r="DV260" i="8"/>
  <c r="DQ260" i="8"/>
  <c r="DV248" i="8"/>
  <c r="DQ248" i="8"/>
  <c r="DV236" i="8"/>
  <c r="DQ236" i="8"/>
  <c r="DV224" i="8"/>
  <c r="DQ224" i="8"/>
  <c r="DV212" i="8"/>
  <c r="DQ212" i="8"/>
  <c r="DV200" i="8"/>
  <c r="DQ200" i="8"/>
  <c r="DV188" i="8"/>
  <c r="DQ188" i="8"/>
  <c r="DV176" i="8"/>
  <c r="DQ176" i="8"/>
  <c r="DV164" i="8"/>
  <c r="DQ164" i="8"/>
  <c r="DV152" i="8"/>
  <c r="DQ152" i="8"/>
  <c r="DV140" i="8"/>
  <c r="DQ140" i="8"/>
  <c r="DV128" i="8"/>
  <c r="DQ128" i="8"/>
  <c r="DV116" i="8"/>
  <c r="DQ116" i="8"/>
  <c r="DV104" i="8"/>
  <c r="DQ104" i="8"/>
  <c r="DV92" i="8"/>
  <c r="DQ92" i="8"/>
  <c r="DV80" i="8"/>
  <c r="DQ80" i="8"/>
  <c r="DV68" i="8"/>
  <c r="DQ68" i="8"/>
  <c r="DV44" i="8"/>
  <c r="DQ44" i="8"/>
  <c r="DQ391" i="8"/>
  <c r="DQ190" i="8"/>
  <c r="AV131" i="8"/>
  <c r="AV391" i="8"/>
  <c r="AV381" i="8"/>
  <c r="AV227" i="8"/>
  <c r="AV107" i="8"/>
  <c r="AV25" i="8"/>
  <c r="AV34" i="8"/>
  <c r="AV367" i="8"/>
  <c r="AV211" i="8"/>
  <c r="AV86" i="8"/>
  <c r="AV359" i="8"/>
  <c r="AV93" i="8"/>
  <c r="AV491" i="8"/>
  <c r="AV194" i="8"/>
  <c r="AV85" i="8"/>
  <c r="AV455" i="8"/>
  <c r="AV343" i="8"/>
  <c r="AV171" i="8"/>
  <c r="AV73" i="8"/>
  <c r="AV95" i="8"/>
  <c r="AV13" i="8"/>
  <c r="AV454" i="8"/>
  <c r="AV334" i="8"/>
  <c r="AV163" i="8"/>
  <c r="AV395" i="8"/>
  <c r="AV61" i="8"/>
  <c r="AV439" i="8"/>
  <c r="AV142" i="8"/>
  <c r="AV49" i="8"/>
  <c r="CV252" i="8"/>
  <c r="CV156" i="8"/>
  <c r="V100" i="8"/>
  <c r="Z100" i="8"/>
  <c r="V505" i="8"/>
  <c r="Z505" i="8"/>
  <c r="Z167" i="8"/>
  <c r="U167" i="8"/>
  <c r="CV4" i="8"/>
  <c r="CQ4" i="8"/>
  <c r="CV501" i="8"/>
  <c r="CQ501" i="8"/>
  <c r="CV489" i="8"/>
  <c r="CQ489" i="8"/>
  <c r="CV477" i="8"/>
  <c r="CQ477" i="8"/>
  <c r="CV465" i="8"/>
  <c r="CQ465" i="8"/>
  <c r="CV441" i="8"/>
  <c r="CQ441" i="8"/>
  <c r="CV429" i="8"/>
  <c r="CQ429" i="8"/>
  <c r="CV417" i="8"/>
  <c r="CQ417" i="8"/>
  <c r="CV393" i="8"/>
  <c r="CQ393" i="8"/>
  <c r="CV381" i="8"/>
  <c r="CQ381" i="8"/>
  <c r="CV369" i="8"/>
  <c r="CQ369" i="8"/>
  <c r="CV357" i="8"/>
  <c r="CQ357" i="8"/>
  <c r="CV345" i="8"/>
  <c r="CQ345" i="8"/>
  <c r="CV333" i="8"/>
  <c r="CQ333" i="8"/>
  <c r="CV321" i="8"/>
  <c r="CQ321" i="8"/>
  <c r="CV309" i="8"/>
  <c r="CQ309" i="8"/>
  <c r="CV297" i="8"/>
  <c r="CQ297" i="8"/>
  <c r="CV285" i="8"/>
  <c r="CQ285" i="8"/>
  <c r="CV273" i="8"/>
  <c r="CQ273" i="8"/>
  <c r="CV261" i="8"/>
  <c r="CQ261" i="8"/>
  <c r="CV249" i="8"/>
  <c r="CQ249" i="8"/>
  <c r="CV237" i="8"/>
  <c r="CQ237" i="8"/>
  <c r="CV225" i="8"/>
  <c r="CQ225" i="8"/>
  <c r="CV213" i="8"/>
  <c r="CQ213" i="8"/>
  <c r="CV201" i="8"/>
  <c r="CQ201" i="8"/>
  <c r="CV189" i="8"/>
  <c r="CQ189" i="8"/>
  <c r="CV177" i="8"/>
  <c r="CQ177" i="8"/>
  <c r="CV165" i="8"/>
  <c r="CQ165" i="8"/>
  <c r="CV93" i="8"/>
  <c r="CQ93" i="8"/>
  <c r="CV69" i="8"/>
  <c r="CQ69" i="8"/>
  <c r="CV45" i="8"/>
  <c r="CQ45" i="8"/>
  <c r="CV33" i="8"/>
  <c r="CQ33" i="8"/>
  <c r="CV21" i="8"/>
  <c r="CQ21" i="8"/>
  <c r="AV490" i="8"/>
  <c r="AV437" i="8"/>
  <c r="AV353" i="8"/>
  <c r="AV256" i="8"/>
  <c r="AV125" i="8"/>
  <c r="AV29" i="8"/>
  <c r="CV512" i="8"/>
  <c r="CQ512" i="8"/>
  <c r="CV488" i="8"/>
  <c r="CQ488" i="8"/>
  <c r="CV476" i="8"/>
  <c r="CQ476" i="8"/>
  <c r="CV464" i="8"/>
  <c r="CQ464" i="8"/>
  <c r="CV452" i="8"/>
  <c r="CQ452" i="8"/>
  <c r="CV440" i="8"/>
  <c r="CQ440" i="8"/>
  <c r="CV428" i="8"/>
  <c r="CQ428" i="8"/>
  <c r="CV416" i="8"/>
  <c r="CQ416" i="8"/>
  <c r="CV404" i="8"/>
  <c r="CQ404" i="8"/>
  <c r="CV392" i="8"/>
  <c r="CQ392" i="8"/>
  <c r="CV380" i="8"/>
  <c r="CQ380" i="8"/>
  <c r="CV368" i="8"/>
  <c r="CQ368" i="8"/>
  <c r="CV344" i="8"/>
  <c r="CQ344" i="8"/>
  <c r="CV332" i="8"/>
  <c r="CQ332" i="8"/>
  <c r="CV308" i="8"/>
  <c r="CQ308" i="8"/>
  <c r="CV296" i="8"/>
  <c r="CQ296" i="8"/>
  <c r="CV272" i="8"/>
  <c r="CQ272" i="8"/>
  <c r="CV260" i="8"/>
  <c r="CQ260" i="8"/>
  <c r="CV236" i="8"/>
  <c r="CQ236" i="8"/>
  <c r="CV224" i="8"/>
  <c r="CQ224" i="8"/>
  <c r="CV212" i="8"/>
  <c r="CQ212" i="8"/>
  <c r="CV200" i="8"/>
  <c r="CQ200" i="8"/>
  <c r="CQ188" i="8"/>
  <c r="CV188" i="8"/>
  <c r="CV176" i="8"/>
  <c r="CQ176" i="8"/>
  <c r="CV164" i="8"/>
  <c r="CQ164" i="8"/>
  <c r="CV152" i="8"/>
  <c r="CQ152" i="8"/>
  <c r="CV80" i="8"/>
  <c r="CQ80" i="8"/>
  <c r="CV56" i="8"/>
  <c r="CQ56" i="8"/>
  <c r="CV44" i="8"/>
  <c r="CQ44" i="8"/>
  <c r="CV32" i="8"/>
  <c r="CQ32" i="8"/>
  <c r="CV20" i="8"/>
  <c r="CQ20" i="8"/>
  <c r="CV8" i="8"/>
  <c r="CQ8" i="8"/>
  <c r="AV485" i="8"/>
  <c r="AV209" i="8"/>
  <c r="CV511" i="8"/>
  <c r="CQ511" i="8"/>
  <c r="CV499" i="8"/>
  <c r="CQ499" i="8"/>
  <c r="CV487" i="8"/>
  <c r="CQ487" i="8"/>
  <c r="CV475" i="8"/>
  <c r="CQ475" i="8"/>
  <c r="CV463" i="8"/>
  <c r="CQ463" i="8"/>
  <c r="CV451" i="8"/>
  <c r="CQ451" i="8"/>
  <c r="CV439" i="8"/>
  <c r="CQ439" i="8"/>
  <c r="CV427" i="8"/>
  <c r="CQ427" i="8"/>
  <c r="CV415" i="8"/>
  <c r="CQ415" i="8"/>
  <c r="CV403" i="8"/>
  <c r="CQ403" i="8"/>
  <c r="CV391" i="8"/>
  <c r="CQ391" i="8"/>
  <c r="CV379" i="8"/>
  <c r="CQ379" i="8"/>
  <c r="CV367" i="8"/>
  <c r="CQ367" i="8"/>
  <c r="CV355" i="8"/>
  <c r="CQ355" i="8"/>
  <c r="CV343" i="8"/>
  <c r="CQ343" i="8"/>
  <c r="CV331" i="8"/>
  <c r="CQ331" i="8"/>
  <c r="CV319" i="8"/>
  <c r="CQ319" i="8"/>
  <c r="CV307" i="8"/>
  <c r="CQ307" i="8"/>
  <c r="CV295" i="8"/>
  <c r="CQ295" i="8"/>
  <c r="CV283" i="8"/>
  <c r="CQ283" i="8"/>
  <c r="CV271" i="8"/>
  <c r="CQ271" i="8"/>
  <c r="CV259" i="8"/>
  <c r="CQ259" i="8"/>
  <c r="CV247" i="8"/>
  <c r="CQ247" i="8"/>
  <c r="CV235" i="8"/>
  <c r="CQ235" i="8"/>
  <c r="CV223" i="8"/>
  <c r="CQ223" i="8"/>
  <c r="CV199" i="8"/>
  <c r="CQ199" i="8"/>
  <c r="CV175" i="8"/>
  <c r="CQ175" i="8"/>
  <c r="CV163" i="8"/>
  <c r="CQ163" i="8"/>
  <c r="CV151" i="8"/>
  <c r="CQ151" i="8"/>
  <c r="CV139" i="8"/>
  <c r="CQ139" i="8"/>
  <c r="CV67" i="8"/>
  <c r="CQ67" i="8"/>
  <c r="CV43" i="8"/>
  <c r="CQ43" i="8"/>
  <c r="CV19" i="8"/>
  <c r="CQ19" i="8"/>
  <c r="CV7" i="8"/>
  <c r="CQ7" i="8"/>
  <c r="AV432" i="8"/>
  <c r="AV389" i="8"/>
  <c r="AV352" i="8"/>
  <c r="AV298" i="8"/>
  <c r="AV251" i="8"/>
  <c r="AV161" i="8"/>
  <c r="AV124" i="8"/>
  <c r="AV89" i="8"/>
  <c r="AV60" i="8"/>
  <c r="AV28" i="8"/>
  <c r="AV473" i="8"/>
  <c r="AV427" i="8"/>
  <c r="AV384" i="8"/>
  <c r="AV350" i="8"/>
  <c r="AV293" i="8"/>
  <c r="AV250" i="8"/>
  <c r="AV204" i="8"/>
  <c r="AV156" i="8"/>
  <c r="AV119" i="8"/>
  <c r="AV59" i="8"/>
  <c r="CV510" i="8"/>
  <c r="CQ510" i="8"/>
  <c r="CV498" i="8"/>
  <c r="CQ498" i="8"/>
  <c r="CV474" i="8"/>
  <c r="CQ474" i="8"/>
  <c r="CV462" i="8"/>
  <c r="CQ462" i="8"/>
  <c r="CV450" i="8"/>
  <c r="CQ450" i="8"/>
  <c r="CV426" i="8"/>
  <c r="CQ426" i="8"/>
  <c r="CV414" i="8"/>
  <c r="CQ414" i="8"/>
  <c r="CV402" i="8"/>
  <c r="CQ402" i="8"/>
  <c r="CV378" i="8"/>
  <c r="CQ378" i="8"/>
  <c r="CV366" i="8"/>
  <c r="CQ366" i="8"/>
  <c r="CV354" i="8"/>
  <c r="CQ354" i="8"/>
  <c r="CV342" i="8"/>
  <c r="CQ342" i="8"/>
  <c r="CV330" i="8"/>
  <c r="CQ330" i="8"/>
  <c r="CV318" i="8"/>
  <c r="CQ318" i="8"/>
  <c r="CV306" i="8"/>
  <c r="CQ306" i="8"/>
  <c r="CV294" i="8"/>
  <c r="CQ294" i="8"/>
  <c r="CV282" i="8"/>
  <c r="CQ282" i="8"/>
  <c r="CV270" i="8"/>
  <c r="CQ270" i="8"/>
  <c r="CV258" i="8"/>
  <c r="CQ258" i="8"/>
  <c r="CV246" i="8"/>
  <c r="CQ246" i="8"/>
  <c r="CV234" i="8"/>
  <c r="CQ234" i="8"/>
  <c r="CV222" i="8"/>
  <c r="CQ222" i="8"/>
  <c r="CV210" i="8"/>
  <c r="CQ210" i="8"/>
  <c r="CV198" i="8"/>
  <c r="CQ198" i="8"/>
  <c r="CV186" i="8"/>
  <c r="CQ186" i="8"/>
  <c r="CV174" i="8"/>
  <c r="CQ174" i="8"/>
  <c r="CV150" i="8"/>
  <c r="CQ150" i="8"/>
  <c r="CV138" i="8"/>
  <c r="CQ138" i="8"/>
  <c r="CV126" i="8"/>
  <c r="CQ126" i="8"/>
  <c r="CV54" i="8"/>
  <c r="CQ54" i="8"/>
  <c r="CV30" i="8"/>
  <c r="CQ30" i="8"/>
  <c r="CV18" i="8"/>
  <c r="CQ18" i="8"/>
  <c r="CV6" i="8"/>
  <c r="CQ6" i="8"/>
  <c r="AV382" i="8"/>
  <c r="CV509" i="8"/>
  <c r="CQ509" i="8"/>
  <c r="CV497" i="8"/>
  <c r="CQ497" i="8"/>
  <c r="CV161" i="8"/>
  <c r="CQ161" i="8"/>
  <c r="CV149" i="8"/>
  <c r="CQ149" i="8"/>
  <c r="CV137" i="8"/>
  <c r="CQ137" i="8"/>
  <c r="CV125" i="8"/>
  <c r="CQ125" i="8"/>
  <c r="CV113" i="8"/>
  <c r="CQ113" i="8"/>
  <c r="CV41" i="8"/>
  <c r="CQ41" i="8"/>
  <c r="CV17" i="8"/>
  <c r="CQ17" i="8"/>
  <c r="AV467" i="8"/>
  <c r="AV245" i="8"/>
  <c r="AV154" i="8"/>
  <c r="AV463" i="8"/>
  <c r="AV281" i="8"/>
  <c r="AV197" i="8"/>
  <c r="AV116" i="8"/>
  <c r="AV53" i="8"/>
  <c r="AV23" i="8"/>
  <c r="CV508" i="8"/>
  <c r="CQ508" i="8"/>
  <c r="CV496" i="8"/>
  <c r="CQ496" i="8"/>
  <c r="CV484" i="8"/>
  <c r="CQ484" i="8"/>
  <c r="CV472" i="8"/>
  <c r="CQ472" i="8"/>
  <c r="CV460" i="8"/>
  <c r="CQ460" i="8"/>
  <c r="CV448" i="8"/>
  <c r="CQ448" i="8"/>
  <c r="CV436" i="8"/>
  <c r="CQ436" i="8"/>
  <c r="CV424" i="8"/>
  <c r="CQ424" i="8"/>
  <c r="CV412" i="8"/>
  <c r="CQ412" i="8"/>
  <c r="CV400" i="8"/>
  <c r="CQ400" i="8"/>
  <c r="CV388" i="8"/>
  <c r="CQ388" i="8"/>
  <c r="CQ376" i="8"/>
  <c r="CV376" i="8"/>
  <c r="CV364" i="8"/>
  <c r="CQ364" i="8"/>
  <c r="CV352" i="8"/>
  <c r="CQ352" i="8"/>
  <c r="CV340" i="8"/>
  <c r="CQ340" i="8"/>
  <c r="CV328" i="8"/>
  <c r="CQ328" i="8"/>
  <c r="CV316" i="8"/>
  <c r="CQ316" i="8"/>
  <c r="CV304" i="8"/>
  <c r="CQ304" i="8"/>
  <c r="CV292" i="8"/>
  <c r="CQ292" i="8"/>
  <c r="CV280" i="8"/>
  <c r="CQ280" i="8"/>
  <c r="CV268" i="8"/>
  <c r="CQ268" i="8"/>
  <c r="CV256" i="8"/>
  <c r="CQ256" i="8"/>
  <c r="CV244" i="8"/>
  <c r="CQ244" i="8"/>
  <c r="CQ232" i="8"/>
  <c r="CV232" i="8"/>
  <c r="CV220" i="8"/>
  <c r="CQ220" i="8"/>
  <c r="CV208" i="8"/>
  <c r="CQ208" i="8"/>
  <c r="CV196" i="8"/>
  <c r="CQ196" i="8"/>
  <c r="CV184" i="8"/>
  <c r="CQ184" i="8"/>
  <c r="AV425" i="8"/>
  <c r="AV287" i="8"/>
  <c r="AV203" i="8"/>
  <c r="AV118" i="8"/>
  <c r="AV58" i="8"/>
  <c r="AV424" i="8"/>
  <c r="AV341" i="8"/>
  <c r="AV235" i="8"/>
  <c r="AV149" i="8"/>
  <c r="AV84" i="8"/>
  <c r="AV460" i="8"/>
  <c r="AV419" i="8"/>
  <c r="AV377" i="8"/>
  <c r="AV335" i="8"/>
  <c r="AV280" i="8"/>
  <c r="AV233" i="8"/>
  <c r="AV196" i="8"/>
  <c r="AV148" i="8"/>
  <c r="AV113" i="8"/>
  <c r="AV83" i="8"/>
  <c r="AV52" i="8"/>
  <c r="AV17" i="8"/>
  <c r="CV171" i="8"/>
  <c r="CQ171" i="8"/>
  <c r="CV147" i="8"/>
  <c r="CQ147" i="8"/>
  <c r="CV123" i="8"/>
  <c r="CQ123" i="8"/>
  <c r="CV111" i="8"/>
  <c r="CQ111" i="8"/>
  <c r="CV99" i="8"/>
  <c r="CQ99" i="8"/>
  <c r="CV27" i="8"/>
  <c r="CQ27" i="8"/>
  <c r="CV506" i="8"/>
  <c r="CQ506" i="8"/>
  <c r="CV494" i="8"/>
  <c r="CQ494" i="8"/>
  <c r="CV482" i="8"/>
  <c r="CQ482" i="8"/>
  <c r="CV470" i="8"/>
  <c r="CQ470" i="8"/>
  <c r="CV458" i="8"/>
  <c r="CQ458" i="8"/>
  <c r="CV446" i="8"/>
  <c r="CQ446" i="8"/>
  <c r="CV434" i="8"/>
  <c r="CQ434" i="8"/>
  <c r="CV422" i="8"/>
  <c r="CQ422" i="8"/>
  <c r="CV410" i="8"/>
  <c r="CQ410" i="8"/>
  <c r="CV398" i="8"/>
  <c r="CQ398" i="8"/>
  <c r="CV386" i="8"/>
  <c r="CQ386" i="8"/>
  <c r="CV374" i="8"/>
  <c r="CQ374" i="8"/>
  <c r="CV362" i="8"/>
  <c r="CQ362" i="8"/>
  <c r="CV350" i="8"/>
  <c r="CQ350" i="8"/>
  <c r="CV326" i="8"/>
  <c r="CQ326" i="8"/>
  <c r="CV314" i="8"/>
  <c r="CQ314" i="8"/>
  <c r="CV290" i="8"/>
  <c r="CQ290" i="8"/>
  <c r="CV278" i="8"/>
  <c r="CQ278" i="8"/>
  <c r="CV254" i="8"/>
  <c r="CQ254" i="8"/>
  <c r="CV242" i="8"/>
  <c r="CQ242" i="8"/>
  <c r="CV158" i="8"/>
  <c r="CQ158" i="8"/>
  <c r="CV134" i="8"/>
  <c r="CQ134" i="8"/>
  <c r="CV122" i="8"/>
  <c r="CQ122" i="8"/>
  <c r="CV110" i="8"/>
  <c r="CQ110" i="8"/>
  <c r="CV98" i="8"/>
  <c r="CQ98" i="8"/>
  <c r="CV86" i="8"/>
  <c r="CQ86" i="8"/>
  <c r="CV14" i="8"/>
  <c r="CQ14" i="8"/>
  <c r="AV77" i="8"/>
  <c r="AV329" i="8"/>
  <c r="AV76" i="8"/>
  <c r="CV505" i="8"/>
  <c r="CQ505" i="8"/>
  <c r="CV493" i="8"/>
  <c r="CQ493" i="8"/>
  <c r="CV481" i="8"/>
  <c r="CQ481" i="8"/>
  <c r="CV457" i="8"/>
  <c r="CQ457" i="8"/>
  <c r="CV445" i="8"/>
  <c r="CQ445" i="8"/>
  <c r="CV433" i="8"/>
  <c r="CQ433" i="8"/>
  <c r="CV409" i="8"/>
  <c r="CQ409" i="8"/>
  <c r="CV397" i="8"/>
  <c r="CQ397" i="8"/>
  <c r="CV385" i="8"/>
  <c r="CQ385" i="8"/>
  <c r="CV361" i="8"/>
  <c r="CQ361" i="8"/>
  <c r="CV349" i="8"/>
  <c r="CQ349" i="8"/>
  <c r="CV337" i="8"/>
  <c r="CQ337" i="8"/>
  <c r="CV325" i="8"/>
  <c r="CQ325" i="8"/>
  <c r="CV313" i="8"/>
  <c r="CQ313" i="8"/>
  <c r="CV301" i="8"/>
  <c r="CQ301" i="8"/>
  <c r="CV289" i="8"/>
  <c r="CQ289" i="8"/>
  <c r="CV277" i="8"/>
  <c r="CQ277" i="8"/>
  <c r="CV265" i="8"/>
  <c r="CQ265" i="8"/>
  <c r="CV253" i="8"/>
  <c r="CQ253" i="8"/>
  <c r="CV241" i="8"/>
  <c r="CQ241" i="8"/>
  <c r="CV229" i="8"/>
  <c r="CQ229" i="8"/>
  <c r="CV217" i="8"/>
  <c r="CQ217" i="8"/>
  <c r="CV145" i="8"/>
  <c r="CQ145" i="8"/>
  <c r="CV121" i="8"/>
  <c r="CQ121" i="8"/>
  <c r="CV97" i="8"/>
  <c r="CQ97" i="8"/>
  <c r="CV85" i="8"/>
  <c r="CQ85" i="8"/>
  <c r="CV73" i="8"/>
  <c r="CQ73" i="8"/>
  <c r="AV228" i="8"/>
  <c r="AV41" i="8"/>
  <c r="AV412" i="8"/>
  <c r="CV504" i="8"/>
  <c r="CQ504" i="8"/>
  <c r="CV492" i="8"/>
  <c r="CQ492" i="8"/>
  <c r="CV480" i="8"/>
  <c r="CQ480" i="8"/>
  <c r="CV468" i="8"/>
  <c r="CQ468" i="8"/>
  <c r="CV456" i="8"/>
  <c r="CQ456" i="8"/>
  <c r="CV444" i="8"/>
  <c r="CQ444" i="8"/>
  <c r="CV432" i="8"/>
  <c r="CQ432" i="8"/>
  <c r="CV420" i="8"/>
  <c r="CQ420" i="8"/>
  <c r="CV408" i="8"/>
  <c r="CQ408" i="8"/>
  <c r="CV396" i="8"/>
  <c r="CQ396" i="8"/>
  <c r="CV384" i="8"/>
  <c r="CQ384" i="8"/>
  <c r="CV372" i="8"/>
  <c r="CQ372" i="8"/>
  <c r="CV132" i="8"/>
  <c r="CQ132" i="8"/>
  <c r="CV108" i="8"/>
  <c r="CQ108" i="8"/>
  <c r="CV96" i="8"/>
  <c r="CQ96" i="8"/>
  <c r="CV84" i="8"/>
  <c r="CQ84" i="8"/>
  <c r="CV72" i="8"/>
  <c r="CQ72" i="8"/>
  <c r="CV60" i="8"/>
  <c r="CQ60" i="8"/>
  <c r="AV413" i="8"/>
  <c r="AV40" i="8"/>
  <c r="AV497" i="8"/>
  <c r="AV449" i="8"/>
  <c r="AV410" i="8"/>
  <c r="AV365" i="8"/>
  <c r="AV319" i="8"/>
  <c r="AV264" i="8"/>
  <c r="AV221" i="8"/>
  <c r="AV178" i="8"/>
  <c r="AV137" i="8"/>
  <c r="AV100" i="8"/>
  <c r="AV70" i="8"/>
  <c r="AV11" i="8"/>
  <c r="CV119" i="8"/>
  <c r="CQ119" i="8"/>
  <c r="CV95" i="8"/>
  <c r="CQ95" i="8"/>
  <c r="CV71" i="8"/>
  <c r="CQ71" i="8"/>
  <c r="CV59" i="8"/>
  <c r="CQ59" i="8"/>
  <c r="CV47" i="8"/>
  <c r="CQ47" i="8"/>
  <c r="AV509" i="8"/>
  <c r="AV185" i="8"/>
  <c r="AV504" i="8"/>
  <c r="AV328" i="8"/>
  <c r="AV269" i="8"/>
  <c r="AV180" i="8"/>
  <c r="AV101" i="8"/>
  <c r="AV12" i="8"/>
  <c r="AV495" i="8"/>
  <c r="AV446" i="8"/>
  <c r="AV401" i="8"/>
  <c r="AV360" i="8"/>
  <c r="AV312" i="8"/>
  <c r="AV259" i="8"/>
  <c r="AV220" i="8"/>
  <c r="AV172" i="8"/>
  <c r="AV132" i="8"/>
  <c r="AV97" i="8"/>
  <c r="AV68" i="8"/>
  <c r="AV35" i="8"/>
  <c r="AV5" i="8"/>
  <c r="CV502" i="8"/>
  <c r="CQ502" i="8"/>
  <c r="CV490" i="8"/>
  <c r="CQ490" i="8"/>
  <c r="CV478" i="8"/>
  <c r="CQ478" i="8"/>
  <c r="CV466" i="8"/>
  <c r="CQ466" i="8"/>
  <c r="CV454" i="8"/>
  <c r="CQ454" i="8"/>
  <c r="CV442" i="8"/>
  <c r="CQ442" i="8"/>
  <c r="CV430" i="8"/>
  <c r="CQ430" i="8"/>
  <c r="CV418" i="8"/>
  <c r="CQ418" i="8"/>
  <c r="CV406" i="8"/>
  <c r="CQ406" i="8"/>
  <c r="CV394" i="8"/>
  <c r="CQ394" i="8"/>
  <c r="CV382" i="8"/>
  <c r="CQ382" i="8"/>
  <c r="CV370" i="8"/>
  <c r="CQ370" i="8"/>
  <c r="CV358" i="8"/>
  <c r="CQ358" i="8"/>
  <c r="CV346" i="8"/>
  <c r="CQ346" i="8"/>
  <c r="CV334" i="8"/>
  <c r="CQ334" i="8"/>
  <c r="CV322" i="8"/>
  <c r="CQ322" i="8"/>
  <c r="CV310" i="8"/>
  <c r="CQ310" i="8"/>
  <c r="CV298" i="8"/>
  <c r="CQ298" i="8"/>
  <c r="CV286" i="8"/>
  <c r="CQ286" i="8"/>
  <c r="CV274" i="8"/>
  <c r="CQ274" i="8"/>
  <c r="CV262" i="8"/>
  <c r="CQ262" i="8"/>
  <c r="CV250" i="8"/>
  <c r="CQ250" i="8"/>
  <c r="CV238" i="8"/>
  <c r="CQ238" i="8"/>
  <c r="CV226" i="8"/>
  <c r="CQ226" i="8"/>
  <c r="CV214" i="8"/>
  <c r="CQ214" i="8"/>
  <c r="CV202" i="8"/>
  <c r="CQ202" i="8"/>
  <c r="CV190" i="8"/>
  <c r="CQ190" i="8"/>
  <c r="CV178" i="8"/>
  <c r="CQ178" i="8"/>
  <c r="CV106" i="8"/>
  <c r="CQ106" i="8"/>
  <c r="CV82" i="8"/>
  <c r="CQ82" i="8"/>
  <c r="CV70" i="8"/>
  <c r="CQ70" i="8"/>
  <c r="CV58" i="8"/>
  <c r="CQ58" i="8"/>
  <c r="CV46" i="8"/>
  <c r="CQ46" i="8"/>
  <c r="CV34" i="8"/>
  <c r="CQ34" i="8"/>
  <c r="CV360" i="8"/>
  <c r="CQ360" i="8"/>
  <c r="CV348" i="8"/>
  <c r="CQ348" i="8"/>
  <c r="CV336" i="8"/>
  <c r="CQ336" i="8"/>
  <c r="CV324" i="8"/>
  <c r="CQ324" i="8"/>
  <c r="CV312" i="8"/>
  <c r="CQ312" i="8"/>
  <c r="CV300" i="8"/>
  <c r="CQ300" i="8"/>
  <c r="CV288" i="8"/>
  <c r="CQ288" i="8"/>
  <c r="CV276" i="8"/>
  <c r="CQ276" i="8"/>
  <c r="CV264" i="8"/>
  <c r="CQ264" i="8"/>
  <c r="CV240" i="8"/>
  <c r="CQ240" i="8"/>
  <c r="CV228" i="8"/>
  <c r="CQ228" i="8"/>
  <c r="CV216" i="8"/>
  <c r="CQ216" i="8"/>
  <c r="CV204" i="8"/>
  <c r="CQ204" i="8"/>
  <c r="CV192" i="8"/>
  <c r="CQ192" i="8"/>
  <c r="CV180" i="8"/>
  <c r="CQ180" i="8"/>
  <c r="CV168" i="8"/>
  <c r="CQ168" i="8"/>
  <c r="CV144" i="8"/>
  <c r="CQ144" i="8"/>
  <c r="CV120" i="8"/>
  <c r="CQ120" i="8"/>
  <c r="CV48" i="8"/>
  <c r="CQ48" i="8"/>
  <c r="CV36" i="8"/>
  <c r="CQ36" i="8"/>
  <c r="CV24" i="8"/>
  <c r="CQ24" i="8"/>
  <c r="CV12" i="8"/>
  <c r="CQ12" i="8"/>
  <c r="CV500" i="8"/>
  <c r="CQ500" i="8"/>
  <c r="CV486" i="8"/>
  <c r="CQ486" i="8"/>
  <c r="CV438" i="8"/>
  <c r="CQ438" i="8"/>
  <c r="CV421" i="8"/>
  <c r="CQ421" i="8"/>
  <c r="CV405" i="8"/>
  <c r="CQ405" i="8"/>
  <c r="CV390" i="8"/>
  <c r="CQ390" i="8"/>
  <c r="CV356" i="8"/>
  <c r="CQ356" i="8"/>
  <c r="CV338" i="8"/>
  <c r="CQ338" i="8"/>
  <c r="CV320" i="8"/>
  <c r="CQ320" i="8"/>
  <c r="CV284" i="8"/>
  <c r="CQ284" i="8"/>
  <c r="CV266" i="8"/>
  <c r="CV248" i="8"/>
  <c r="CQ248" i="8"/>
  <c r="CV230" i="8"/>
  <c r="CQ230" i="8"/>
  <c r="CV211" i="8"/>
  <c r="CQ211" i="8"/>
  <c r="CV187" i="8"/>
  <c r="CQ187" i="8"/>
  <c r="CV162" i="8"/>
  <c r="CQ162" i="8"/>
  <c r="CV135" i="8"/>
  <c r="CQ135" i="8"/>
  <c r="CV109" i="8"/>
  <c r="CQ109" i="8"/>
  <c r="CV83" i="8"/>
  <c r="CQ83" i="8"/>
  <c r="CV31" i="8"/>
  <c r="CQ31" i="8"/>
  <c r="CV5" i="8"/>
  <c r="CQ5" i="8"/>
  <c r="CQ156" i="8"/>
  <c r="CV503" i="8"/>
  <c r="CQ503" i="8"/>
  <c r="CV491" i="8"/>
  <c r="CQ491" i="8"/>
  <c r="CV479" i="8"/>
  <c r="CQ479" i="8"/>
  <c r="CV467" i="8"/>
  <c r="CQ467" i="8"/>
  <c r="CV455" i="8"/>
  <c r="CQ455" i="8"/>
  <c r="CV443" i="8"/>
  <c r="CQ443" i="8"/>
  <c r="CV431" i="8"/>
  <c r="CQ431" i="8"/>
  <c r="CV419" i="8"/>
  <c r="CQ419" i="8"/>
  <c r="CV407" i="8"/>
  <c r="CQ407" i="8"/>
  <c r="CV395" i="8"/>
  <c r="CQ395" i="8"/>
  <c r="CV383" i="8"/>
  <c r="CQ383" i="8"/>
  <c r="CV371" i="8"/>
  <c r="CQ371" i="8"/>
  <c r="CV359" i="8"/>
  <c r="CQ359" i="8"/>
  <c r="CV347" i="8"/>
  <c r="CQ347" i="8"/>
  <c r="CV335" i="8"/>
  <c r="CQ335" i="8"/>
  <c r="CV323" i="8"/>
  <c r="CQ323" i="8"/>
  <c r="CV311" i="8"/>
  <c r="CQ311" i="8"/>
  <c r="CV299" i="8"/>
  <c r="CQ299" i="8"/>
  <c r="CV287" i="8"/>
  <c r="CQ287" i="8"/>
  <c r="CV275" i="8"/>
  <c r="CQ275" i="8"/>
  <c r="CV263" i="8"/>
  <c r="CQ263" i="8"/>
  <c r="CV251" i="8"/>
  <c r="CQ251" i="8"/>
  <c r="CV239" i="8"/>
  <c r="CQ239" i="8"/>
  <c r="CV227" i="8"/>
  <c r="CQ227" i="8"/>
  <c r="CV215" i="8"/>
  <c r="CQ215" i="8"/>
  <c r="CV203" i="8"/>
  <c r="CQ203" i="8"/>
  <c r="CV191" i="8"/>
  <c r="CQ191" i="8"/>
  <c r="CV179" i="8"/>
  <c r="CQ179" i="8"/>
  <c r="CV167" i="8"/>
  <c r="CQ167" i="8"/>
  <c r="CV155" i="8"/>
  <c r="CQ155" i="8"/>
  <c r="CV143" i="8"/>
  <c r="CQ143" i="8"/>
  <c r="CV131" i="8"/>
  <c r="CQ131" i="8"/>
  <c r="CV107" i="8"/>
  <c r="CQ107" i="8"/>
  <c r="CV35" i="8"/>
  <c r="CQ35" i="8"/>
  <c r="CV23" i="8"/>
  <c r="CQ23" i="8"/>
  <c r="CV11" i="8"/>
  <c r="CQ11" i="8"/>
  <c r="CQ266" i="8"/>
  <c r="CQ127" i="8"/>
  <c r="CV166" i="8"/>
  <c r="CQ166" i="8"/>
  <c r="CV154" i="8"/>
  <c r="CQ154" i="8"/>
  <c r="CV142" i="8"/>
  <c r="CQ142" i="8"/>
  <c r="CV130" i="8"/>
  <c r="CQ130" i="8"/>
  <c r="CV118" i="8"/>
  <c r="CQ118" i="8"/>
  <c r="CV94" i="8"/>
  <c r="CQ94" i="8"/>
  <c r="CV22" i="8"/>
  <c r="CQ22" i="8"/>
  <c r="CV10" i="8"/>
  <c r="CQ10" i="8"/>
  <c r="CQ252" i="8"/>
  <c r="CV153" i="8"/>
  <c r="CQ153" i="8"/>
  <c r="CV141" i="8"/>
  <c r="CQ141" i="8"/>
  <c r="CV129" i="8"/>
  <c r="CQ129" i="8"/>
  <c r="CV117" i="8"/>
  <c r="CV105" i="8"/>
  <c r="CQ105" i="8"/>
  <c r="CV81" i="8"/>
  <c r="CQ81" i="8"/>
  <c r="CV9" i="8"/>
  <c r="CQ9" i="8"/>
  <c r="CQ373" i="8"/>
  <c r="CQ117" i="8"/>
  <c r="CV140" i="8"/>
  <c r="CQ140" i="8"/>
  <c r="CV128" i="8"/>
  <c r="CQ128" i="8"/>
  <c r="CV116" i="8"/>
  <c r="CQ116" i="8"/>
  <c r="CV104" i="8"/>
  <c r="CQ104" i="8"/>
  <c r="CV92" i="8"/>
  <c r="CQ92" i="8"/>
  <c r="CV68" i="8"/>
  <c r="CQ68" i="8"/>
  <c r="CQ469" i="8"/>
  <c r="CV115" i="8"/>
  <c r="CQ115" i="8"/>
  <c r="CV103" i="8"/>
  <c r="CQ103" i="8"/>
  <c r="CV91" i="8"/>
  <c r="CQ91" i="8"/>
  <c r="CV79" i="8"/>
  <c r="CQ79" i="8"/>
  <c r="CV55" i="8"/>
  <c r="CQ55" i="8"/>
  <c r="CQ453" i="8"/>
  <c r="CQ61" i="8"/>
  <c r="CV114" i="8"/>
  <c r="CQ114" i="8"/>
  <c r="CV102" i="8"/>
  <c r="CQ102" i="8"/>
  <c r="CV90" i="8"/>
  <c r="CQ90" i="8"/>
  <c r="CV78" i="8"/>
  <c r="CQ78" i="8"/>
  <c r="CV66" i="8"/>
  <c r="CQ66" i="8"/>
  <c r="CV42" i="8"/>
  <c r="CQ42" i="8"/>
  <c r="CQ57" i="8"/>
  <c r="CV485" i="8"/>
  <c r="CQ485" i="8"/>
  <c r="CV473" i="8"/>
  <c r="CV461" i="8"/>
  <c r="CQ461" i="8"/>
  <c r="CV449" i="8"/>
  <c r="CV437" i="8"/>
  <c r="CQ437" i="8"/>
  <c r="CV425" i="8"/>
  <c r="CQ425" i="8"/>
  <c r="CV413" i="8"/>
  <c r="CQ413" i="8"/>
  <c r="CV401" i="8"/>
  <c r="CQ401" i="8"/>
  <c r="CV389" i="8"/>
  <c r="CV377" i="8"/>
  <c r="CQ377" i="8"/>
  <c r="CV365" i="8"/>
  <c r="CQ365" i="8"/>
  <c r="CV353" i="8"/>
  <c r="CQ353" i="8"/>
  <c r="CV341" i="8"/>
  <c r="CV329" i="8"/>
  <c r="CQ329" i="8"/>
  <c r="CV317" i="8"/>
  <c r="CQ317" i="8"/>
  <c r="CV305" i="8"/>
  <c r="CQ305" i="8"/>
  <c r="CV293" i="8"/>
  <c r="CQ293" i="8"/>
  <c r="CV281" i="8"/>
  <c r="CQ281" i="8"/>
  <c r="CV269" i="8"/>
  <c r="CQ269" i="8"/>
  <c r="CV257" i="8"/>
  <c r="CQ257" i="8"/>
  <c r="CV245" i="8"/>
  <c r="CQ245" i="8"/>
  <c r="CV233" i="8"/>
  <c r="CQ233" i="8"/>
  <c r="CV221" i="8"/>
  <c r="CQ221" i="8"/>
  <c r="CV209" i="8"/>
  <c r="CQ209" i="8"/>
  <c r="CV197" i="8"/>
  <c r="CQ197" i="8"/>
  <c r="CV185" i="8"/>
  <c r="CQ185" i="8"/>
  <c r="CV173" i="8"/>
  <c r="CQ173" i="8"/>
  <c r="CV101" i="8"/>
  <c r="CQ101" i="8"/>
  <c r="CV89" i="8"/>
  <c r="CQ89" i="8"/>
  <c r="CV77" i="8"/>
  <c r="CQ77" i="8"/>
  <c r="CV65" i="8"/>
  <c r="CQ65" i="8"/>
  <c r="CV53" i="8"/>
  <c r="CQ53" i="8"/>
  <c r="CV29" i="8"/>
  <c r="CQ29" i="8"/>
  <c r="CV172" i="8"/>
  <c r="CQ172" i="8"/>
  <c r="CV160" i="8"/>
  <c r="CQ160" i="8"/>
  <c r="CV148" i="8"/>
  <c r="CQ148" i="8"/>
  <c r="CV136" i="8"/>
  <c r="CQ136" i="8"/>
  <c r="CV124" i="8"/>
  <c r="CQ124" i="8"/>
  <c r="CV112" i="8"/>
  <c r="CQ112" i="8"/>
  <c r="CV100" i="8"/>
  <c r="CQ100" i="8"/>
  <c r="CQ88" i="8"/>
  <c r="CV88" i="8"/>
  <c r="CV76" i="8"/>
  <c r="CQ76" i="8"/>
  <c r="CV64" i="8"/>
  <c r="CQ64" i="8"/>
  <c r="CV52" i="8"/>
  <c r="CQ52" i="8"/>
  <c r="CV40" i="8"/>
  <c r="CQ40" i="8"/>
  <c r="CV28" i="8"/>
  <c r="CQ28" i="8"/>
  <c r="CV16" i="8"/>
  <c r="CQ16" i="8"/>
  <c r="CV507" i="8"/>
  <c r="CQ507" i="8"/>
  <c r="CV495" i="8"/>
  <c r="CQ495" i="8"/>
  <c r="CV483" i="8"/>
  <c r="CQ483" i="8"/>
  <c r="CV471" i="8"/>
  <c r="CQ471" i="8"/>
  <c r="CV459" i="8"/>
  <c r="CQ459" i="8"/>
  <c r="CV447" i="8"/>
  <c r="CQ447" i="8"/>
  <c r="CV435" i="8"/>
  <c r="CV423" i="8"/>
  <c r="CQ423" i="8"/>
  <c r="CV411" i="8"/>
  <c r="CV399" i="8"/>
  <c r="CQ399" i="8"/>
  <c r="CV387" i="8"/>
  <c r="CQ387" i="8"/>
  <c r="CV375" i="8"/>
  <c r="CQ375" i="8"/>
  <c r="CV363" i="8"/>
  <c r="CQ363" i="8"/>
  <c r="CV351" i="8"/>
  <c r="CQ351" i="8"/>
  <c r="CV339" i="8"/>
  <c r="CQ339" i="8"/>
  <c r="CV327" i="8"/>
  <c r="CQ327" i="8"/>
  <c r="CV315" i="8"/>
  <c r="CQ315" i="8"/>
  <c r="CV303" i="8"/>
  <c r="CQ303" i="8"/>
  <c r="CV291" i="8"/>
  <c r="CQ291" i="8"/>
  <c r="CV279" i="8"/>
  <c r="CQ279" i="8"/>
  <c r="CV267" i="8"/>
  <c r="CQ267" i="8"/>
  <c r="CV255" i="8"/>
  <c r="CQ255" i="8"/>
  <c r="CV243" i="8"/>
  <c r="CQ243" i="8"/>
  <c r="CV231" i="8"/>
  <c r="CQ231" i="8"/>
  <c r="CV219" i="8"/>
  <c r="CQ219" i="8"/>
  <c r="CV207" i="8"/>
  <c r="CQ207" i="8"/>
  <c r="CV195" i="8"/>
  <c r="CQ195" i="8"/>
  <c r="CV183" i="8"/>
  <c r="CQ183" i="8"/>
  <c r="CV159" i="8"/>
  <c r="CQ159" i="8"/>
  <c r="CV87" i="8"/>
  <c r="CQ87" i="8"/>
  <c r="CV75" i="8"/>
  <c r="CQ75" i="8"/>
  <c r="CV63" i="8"/>
  <c r="CQ63" i="8"/>
  <c r="CV51" i="8"/>
  <c r="CQ51" i="8"/>
  <c r="CV39" i="8"/>
  <c r="CQ39" i="8"/>
  <c r="CV15" i="8"/>
  <c r="CQ15" i="8"/>
  <c r="CQ302" i="8"/>
  <c r="CQ182" i="8"/>
  <c r="CV218" i="8"/>
  <c r="CQ218" i="8"/>
  <c r="CV206" i="8"/>
  <c r="CV194" i="8"/>
  <c r="CQ194" i="8"/>
  <c r="CV146" i="8"/>
  <c r="CQ146" i="8"/>
  <c r="CV74" i="8"/>
  <c r="CQ74" i="8"/>
  <c r="CV62" i="8"/>
  <c r="CQ62" i="8"/>
  <c r="CV50" i="8"/>
  <c r="CQ50" i="8"/>
  <c r="CV38" i="8"/>
  <c r="CQ38" i="8"/>
  <c r="CV26" i="8"/>
  <c r="CQ26" i="8"/>
  <c r="CQ411" i="8"/>
  <c r="CV205" i="8"/>
  <c r="CQ205" i="8"/>
  <c r="CV193" i="8"/>
  <c r="CQ193" i="8"/>
  <c r="CV181" i="8"/>
  <c r="CQ181" i="8"/>
  <c r="CV169" i="8"/>
  <c r="CQ169" i="8"/>
  <c r="CV157" i="8"/>
  <c r="CQ157" i="8"/>
  <c r="CV133" i="8"/>
  <c r="CQ133" i="8"/>
  <c r="CV49" i="8"/>
  <c r="CQ49" i="8"/>
  <c r="CV37" i="8"/>
  <c r="CQ37" i="8"/>
  <c r="CV25" i="8"/>
  <c r="CQ25" i="8"/>
  <c r="CV13" i="8"/>
  <c r="CQ170" i="8"/>
  <c r="U349" i="8"/>
  <c r="Z349" i="8"/>
  <c r="BA370" i="8"/>
  <c r="AV370" i="8"/>
  <c r="BA310" i="8"/>
  <c r="AV310" i="8"/>
  <c r="BA226" i="8"/>
  <c r="AV226" i="8"/>
  <c r="BA166" i="8"/>
  <c r="AV166" i="8"/>
  <c r="BA94" i="8"/>
  <c r="AV94" i="8"/>
  <c r="BA22" i="8"/>
  <c r="AV22" i="8"/>
  <c r="AV506" i="8"/>
  <c r="AV492" i="8"/>
  <c r="AV478" i="8"/>
  <c r="AV464" i="8"/>
  <c r="AV434" i="8"/>
  <c r="AV420" i="8"/>
  <c r="AV406" i="8"/>
  <c r="AV392" i="8"/>
  <c r="AV361" i="8"/>
  <c r="AV346" i="8"/>
  <c r="AV314" i="8"/>
  <c r="AV299" i="8"/>
  <c r="AV283" i="8"/>
  <c r="AV267" i="8"/>
  <c r="AV253" i="8"/>
  <c r="AV237" i="8"/>
  <c r="AV206" i="8"/>
  <c r="AV190" i="8"/>
  <c r="AV175" i="8"/>
  <c r="AV158" i="8"/>
  <c r="AV143" i="8"/>
  <c r="AV128" i="8"/>
  <c r="AV112" i="8"/>
  <c r="AV96" i="8"/>
  <c r="AV81" i="8"/>
  <c r="AV62" i="8"/>
  <c r="AV46" i="8"/>
  <c r="BA501" i="8"/>
  <c r="AV501" i="8"/>
  <c r="BA357" i="8"/>
  <c r="AV357" i="8"/>
  <c r="BA297" i="8"/>
  <c r="AV297" i="8"/>
  <c r="BA213" i="8"/>
  <c r="AV213" i="8"/>
  <c r="BA153" i="8"/>
  <c r="AV153" i="8"/>
  <c r="BA57" i="8"/>
  <c r="AV57" i="8"/>
  <c r="AV505" i="8"/>
  <c r="AV477" i="8"/>
  <c r="AV447" i="8"/>
  <c r="AV433" i="8"/>
  <c r="AV405" i="8"/>
  <c r="AV345" i="8"/>
  <c r="AV313" i="8"/>
  <c r="AV266" i="8"/>
  <c r="AV236" i="8"/>
  <c r="AV189" i="8"/>
  <c r="AV157" i="8"/>
  <c r="AV111" i="8"/>
  <c r="AV45" i="8"/>
  <c r="BA349" i="8"/>
  <c r="AV349" i="8"/>
  <c r="BV11" i="8"/>
  <c r="BW11" i="8" s="1"/>
  <c r="BU11" i="8"/>
  <c r="BO11" i="8"/>
  <c r="BQ11" i="8" s="1"/>
  <c r="BV411" i="8"/>
  <c r="BW411" i="8" s="1"/>
  <c r="BU411" i="8"/>
  <c r="BO411" i="8"/>
  <c r="BQ411" i="8" s="1"/>
  <c r="BV315" i="8"/>
  <c r="BW315" i="8" s="1"/>
  <c r="BU315" i="8"/>
  <c r="BO315" i="8"/>
  <c r="BQ315" i="8" s="1"/>
  <c r="BV243" i="8"/>
  <c r="BW243" i="8" s="1"/>
  <c r="BU243" i="8"/>
  <c r="BO243" i="8"/>
  <c r="BQ243" i="8" s="1"/>
  <c r="BV111" i="8"/>
  <c r="BW111" i="8" s="1"/>
  <c r="BU111" i="8"/>
  <c r="BO111" i="8"/>
  <c r="BQ111" i="8" s="1"/>
  <c r="Z503" i="8"/>
  <c r="BA284" i="8"/>
  <c r="AV284" i="8"/>
  <c r="BA8" i="8"/>
  <c r="AV8" i="8"/>
  <c r="AV476" i="8"/>
  <c r="AV404" i="8"/>
  <c r="AV327" i="8"/>
  <c r="AV296" i="8"/>
  <c r="AV188" i="8"/>
  <c r="AV44" i="8"/>
  <c r="AV241" i="8"/>
  <c r="BV495" i="8"/>
  <c r="BW495" i="8" s="1"/>
  <c r="BU495" i="8"/>
  <c r="BO495" i="8"/>
  <c r="BQ495" i="8" s="1"/>
  <c r="BV435" i="8"/>
  <c r="BW435" i="8" s="1"/>
  <c r="BU435" i="8"/>
  <c r="BO435" i="8"/>
  <c r="BQ435" i="8" s="1"/>
  <c r="BV327" i="8"/>
  <c r="BW327" i="8" s="1"/>
  <c r="BU327" i="8"/>
  <c r="BO327" i="8"/>
  <c r="BQ327" i="8" s="1"/>
  <c r="BV255" i="8"/>
  <c r="BW255" i="8" s="1"/>
  <c r="BU255" i="8"/>
  <c r="BO255" i="8"/>
  <c r="BQ255" i="8" s="1"/>
  <c r="BV171" i="8"/>
  <c r="BW171" i="8" s="1"/>
  <c r="BU171" i="8"/>
  <c r="BO171" i="8"/>
  <c r="BQ171" i="8" s="1"/>
  <c r="BV87" i="8"/>
  <c r="BW87" i="8" s="1"/>
  <c r="BU87" i="8"/>
  <c r="BO87" i="8"/>
  <c r="BQ87" i="8" s="1"/>
  <c r="BA200" i="8"/>
  <c r="AV200" i="8"/>
  <c r="Z455" i="8"/>
  <c r="BA475" i="8"/>
  <c r="AV475" i="8"/>
  <c r="BA331" i="8"/>
  <c r="AV331" i="8"/>
  <c r="BA271" i="8"/>
  <c r="AV271" i="8"/>
  <c r="BA187" i="8"/>
  <c r="AV187" i="8"/>
  <c r="BA127" i="8"/>
  <c r="AV127" i="8"/>
  <c r="BA103" i="8"/>
  <c r="AV103" i="8"/>
  <c r="BA91" i="8"/>
  <c r="AV91" i="8"/>
  <c r="BA79" i="8"/>
  <c r="AV79" i="8"/>
  <c r="AV67" i="8"/>
  <c r="BA67" i="8"/>
  <c r="BA55" i="8"/>
  <c r="AV55" i="8"/>
  <c r="BA43" i="8"/>
  <c r="AV43" i="8"/>
  <c r="BA31" i="8"/>
  <c r="AV31" i="8"/>
  <c r="BA19" i="8"/>
  <c r="AV19" i="8"/>
  <c r="BA7" i="8"/>
  <c r="AV7" i="8"/>
  <c r="AV503" i="8"/>
  <c r="AV489" i="8"/>
  <c r="AV459" i="8"/>
  <c r="AV445" i="8"/>
  <c r="AV431" i="8"/>
  <c r="AV417" i="8"/>
  <c r="AV403" i="8"/>
  <c r="AV388" i="8"/>
  <c r="AV373" i="8"/>
  <c r="AV358" i="8"/>
  <c r="AV326" i="8"/>
  <c r="AV311" i="8"/>
  <c r="AV295" i="8"/>
  <c r="AV279" i="8"/>
  <c r="AV263" i="8"/>
  <c r="AV249" i="8"/>
  <c r="AV217" i="8"/>
  <c r="AV202" i="8"/>
  <c r="AV170" i="8"/>
  <c r="AV155" i="8"/>
  <c r="AV139" i="8"/>
  <c r="AV123" i="8"/>
  <c r="AV109" i="8"/>
  <c r="AV92" i="8"/>
  <c r="AV75" i="8"/>
  <c r="AV10" i="8"/>
  <c r="BA409" i="8"/>
  <c r="AV409" i="8"/>
  <c r="BV471" i="8"/>
  <c r="BW471" i="8" s="1"/>
  <c r="BU471" i="8"/>
  <c r="BO471" i="8"/>
  <c r="BQ471" i="8" s="1"/>
  <c r="BV351" i="8"/>
  <c r="BW351" i="8" s="1"/>
  <c r="BU351" i="8"/>
  <c r="BO351" i="8"/>
  <c r="BQ351" i="8" s="1"/>
  <c r="BV291" i="8"/>
  <c r="BW291" i="8" s="1"/>
  <c r="BU291" i="8"/>
  <c r="BO291" i="8"/>
  <c r="BQ291" i="8" s="1"/>
  <c r="BV207" i="8"/>
  <c r="BW207" i="8" s="1"/>
  <c r="BU207" i="8"/>
  <c r="BO207" i="8"/>
  <c r="BQ207" i="8" s="1"/>
  <c r="BV123" i="8"/>
  <c r="BW123" i="8" s="1"/>
  <c r="BU123" i="8"/>
  <c r="BO123" i="8"/>
  <c r="BQ123" i="8" s="1"/>
  <c r="BV75" i="8"/>
  <c r="BW75" i="8" s="1"/>
  <c r="BU75" i="8"/>
  <c r="BO75" i="8"/>
  <c r="BQ75" i="8" s="1"/>
  <c r="BA510" i="8"/>
  <c r="AV510" i="8"/>
  <c r="BA498" i="8"/>
  <c r="AV498" i="8"/>
  <c r="BA486" i="8"/>
  <c r="AV486" i="8"/>
  <c r="BA474" i="8"/>
  <c r="AV474" i="8"/>
  <c r="BA462" i="8"/>
  <c r="AV462" i="8"/>
  <c r="BA450" i="8"/>
  <c r="AV450" i="8"/>
  <c r="BA438" i="8"/>
  <c r="AV438" i="8"/>
  <c r="BA426" i="8"/>
  <c r="AV426" i="8"/>
  <c r="BA414" i="8"/>
  <c r="AV414" i="8"/>
  <c r="BA402" i="8"/>
  <c r="AV402" i="8"/>
  <c r="BA390" i="8"/>
  <c r="AV390" i="8"/>
  <c r="BA378" i="8"/>
  <c r="AV378" i="8"/>
  <c r="BA366" i="8"/>
  <c r="AV366" i="8"/>
  <c r="BA354" i="8"/>
  <c r="AV354" i="8"/>
  <c r="BA342" i="8"/>
  <c r="AV342" i="8"/>
  <c r="BA330" i="8"/>
  <c r="AV330" i="8"/>
  <c r="BA318" i="8"/>
  <c r="AV318" i="8"/>
  <c r="BA306" i="8"/>
  <c r="AV306" i="8"/>
  <c r="BA294" i="8"/>
  <c r="AV294" i="8"/>
  <c r="BA282" i="8"/>
  <c r="AV282" i="8"/>
  <c r="BA270" i="8"/>
  <c r="AV270" i="8"/>
  <c r="BA258" i="8"/>
  <c r="AV258" i="8"/>
  <c r="BA246" i="8"/>
  <c r="AV246" i="8"/>
  <c r="AV234" i="8"/>
  <c r="BA234" i="8"/>
  <c r="BA222" i="8"/>
  <c r="AV222" i="8"/>
  <c r="BA210" i="8"/>
  <c r="AV210" i="8"/>
  <c r="BA198" i="8"/>
  <c r="AV198" i="8"/>
  <c r="BA186" i="8"/>
  <c r="AV186" i="8"/>
  <c r="BA174" i="8"/>
  <c r="AV174" i="8"/>
  <c r="BA162" i="8"/>
  <c r="AV162" i="8"/>
  <c r="BA150" i="8"/>
  <c r="AV150" i="8"/>
  <c r="BA138" i="8"/>
  <c r="AV138" i="8"/>
  <c r="BA126" i="8"/>
  <c r="AV126" i="8"/>
  <c r="BA114" i="8"/>
  <c r="AV114" i="8"/>
  <c r="BA102" i="8"/>
  <c r="AV102" i="8"/>
  <c r="BA90" i="8"/>
  <c r="AV90" i="8"/>
  <c r="BA78" i="8"/>
  <c r="AV78" i="8"/>
  <c r="BA66" i="8"/>
  <c r="AV66" i="8"/>
  <c r="BA54" i="8"/>
  <c r="AV54" i="8"/>
  <c r="BA42" i="8"/>
  <c r="AV42" i="8"/>
  <c r="BA30" i="8"/>
  <c r="AV30" i="8"/>
  <c r="BA18" i="8"/>
  <c r="AV18" i="8"/>
  <c r="BA6" i="8"/>
  <c r="AV6" i="8"/>
  <c r="AV502" i="8"/>
  <c r="AV487" i="8"/>
  <c r="AV472" i="8"/>
  <c r="AV458" i="8"/>
  <c r="AV444" i="8"/>
  <c r="AV430" i="8"/>
  <c r="AV416" i="8"/>
  <c r="AV387" i="8"/>
  <c r="AV372" i="8"/>
  <c r="AV356" i="8"/>
  <c r="AV340" i="8"/>
  <c r="AV325" i="8"/>
  <c r="AV309" i="8"/>
  <c r="AV277" i="8"/>
  <c r="AV262" i="8"/>
  <c r="AV248" i="8"/>
  <c r="AV232" i="8"/>
  <c r="AV216" i="8"/>
  <c r="AV201" i="8"/>
  <c r="AV184" i="8"/>
  <c r="AV169" i="8"/>
  <c r="AV122" i="8"/>
  <c r="AV74" i="8"/>
  <c r="AV24" i="8"/>
  <c r="AV9" i="8"/>
  <c r="BA338" i="8"/>
  <c r="BV447" i="8"/>
  <c r="BW447" i="8" s="1"/>
  <c r="BU447" i="8"/>
  <c r="BO447" i="8"/>
  <c r="BQ447" i="8" s="1"/>
  <c r="BV363" i="8"/>
  <c r="BW363" i="8" s="1"/>
  <c r="BU363" i="8"/>
  <c r="BO363" i="8"/>
  <c r="BQ363" i="8" s="1"/>
  <c r="BV267" i="8"/>
  <c r="BW267" i="8" s="1"/>
  <c r="BU267" i="8"/>
  <c r="BO267" i="8"/>
  <c r="BQ267" i="8" s="1"/>
  <c r="BV183" i="8"/>
  <c r="BW183" i="8" s="1"/>
  <c r="BU183" i="8"/>
  <c r="BO183" i="8"/>
  <c r="BQ183" i="8" s="1"/>
  <c r="BA488" i="8"/>
  <c r="AV488" i="8"/>
  <c r="BA344" i="8"/>
  <c r="AV344" i="8"/>
  <c r="BA140" i="8"/>
  <c r="AV140" i="8"/>
  <c r="BA80" i="8"/>
  <c r="AV80" i="8"/>
  <c r="Z385" i="8"/>
  <c r="AV500" i="8"/>
  <c r="AV471" i="8"/>
  <c r="AV457" i="8"/>
  <c r="AV443" i="8"/>
  <c r="AV429" i="8"/>
  <c r="AV415" i="8"/>
  <c r="AV400" i="8"/>
  <c r="AV386" i="8"/>
  <c r="AV371" i="8"/>
  <c r="AV355" i="8"/>
  <c r="AV339" i="8"/>
  <c r="AV324" i="8"/>
  <c r="AV308" i="8"/>
  <c r="AV292" i="8"/>
  <c r="AV276" i="8"/>
  <c r="AV261" i="8"/>
  <c r="AV247" i="8"/>
  <c r="AV230" i="8"/>
  <c r="AV215" i="8"/>
  <c r="AV199" i="8"/>
  <c r="AV183" i="8"/>
  <c r="AV168" i="8"/>
  <c r="AV152" i="8"/>
  <c r="AV136" i="8"/>
  <c r="AV120" i="8"/>
  <c r="AV106" i="8"/>
  <c r="AV88" i="8"/>
  <c r="AV56" i="8"/>
  <c r="AV39" i="8"/>
  <c r="BV507" i="8"/>
  <c r="BW507" i="8" s="1"/>
  <c r="BU507" i="8"/>
  <c r="BO507" i="8"/>
  <c r="BQ507" i="8" s="1"/>
  <c r="BV387" i="8"/>
  <c r="BW387" i="8" s="1"/>
  <c r="BU387" i="8"/>
  <c r="BO387" i="8"/>
  <c r="BQ387" i="8" s="1"/>
  <c r="BA448" i="8"/>
  <c r="AV448" i="8"/>
  <c r="BA304" i="8"/>
  <c r="AV304" i="8"/>
  <c r="BA244" i="8"/>
  <c r="AV244" i="8"/>
  <c r="BA160" i="8"/>
  <c r="AV160" i="8"/>
  <c r="BA64" i="8"/>
  <c r="AV64" i="8"/>
  <c r="AV4" i="8"/>
  <c r="AV499" i="8"/>
  <c r="AV484" i="8"/>
  <c r="AV470" i="8"/>
  <c r="AV456" i="8"/>
  <c r="AV442" i="8"/>
  <c r="AV428" i="8"/>
  <c r="AV399" i="8"/>
  <c r="AV385" i="8"/>
  <c r="AV369" i="8"/>
  <c r="AV322" i="8"/>
  <c r="AV307" i="8"/>
  <c r="AV290" i="8"/>
  <c r="AV275" i="8"/>
  <c r="AV260" i="8"/>
  <c r="AV229" i="8"/>
  <c r="AV214" i="8"/>
  <c r="AV182" i="8"/>
  <c r="AV167" i="8"/>
  <c r="AV151" i="8"/>
  <c r="AV135" i="8"/>
  <c r="AV105" i="8"/>
  <c r="AV87" i="8"/>
  <c r="AV72" i="8"/>
  <c r="AV38" i="8"/>
  <c r="AV21" i="8"/>
  <c r="Z496" i="8"/>
  <c r="U496" i="8"/>
  <c r="BA205" i="8"/>
  <c r="AV205" i="8"/>
  <c r="BV399" i="8"/>
  <c r="BW399" i="8" s="1"/>
  <c r="BU399" i="8"/>
  <c r="BO399" i="8"/>
  <c r="BQ399" i="8" s="1"/>
  <c r="BA435" i="8"/>
  <c r="AV435" i="8"/>
  <c r="BA375" i="8"/>
  <c r="AV375" i="8"/>
  <c r="BA291" i="8"/>
  <c r="AV291" i="8"/>
  <c r="BA231" i="8"/>
  <c r="AV231" i="8"/>
  <c r="BA147" i="8"/>
  <c r="AV147" i="8"/>
  <c r="BA99" i="8"/>
  <c r="AV99" i="8"/>
  <c r="BA27" i="8"/>
  <c r="AV27" i="8"/>
  <c r="AV512" i="8"/>
  <c r="AV483" i="8"/>
  <c r="AV469" i="8"/>
  <c r="AV441" i="8"/>
  <c r="AV398" i="8"/>
  <c r="AV368" i="8"/>
  <c r="AV337" i="8"/>
  <c r="AV321" i="8"/>
  <c r="AV289" i="8"/>
  <c r="AV243" i="8"/>
  <c r="AV212" i="8"/>
  <c r="AV181" i="8"/>
  <c r="AV165" i="8"/>
  <c r="AV133" i="8"/>
  <c r="AV104" i="8"/>
  <c r="AV20" i="8"/>
  <c r="BV423" i="8"/>
  <c r="BW423" i="8" s="1"/>
  <c r="BU423" i="8"/>
  <c r="BO423" i="8"/>
  <c r="BQ423" i="8" s="1"/>
  <c r="BA422" i="8"/>
  <c r="AV422" i="8"/>
  <c r="BA362" i="8"/>
  <c r="AV362" i="8"/>
  <c r="BA278" i="8"/>
  <c r="AV278" i="8"/>
  <c r="BA218" i="8"/>
  <c r="AV218" i="8"/>
  <c r="BA134" i="8"/>
  <c r="AV134" i="8"/>
  <c r="BA50" i="8"/>
  <c r="AV50" i="8"/>
  <c r="AV511" i="8"/>
  <c r="AV496" i="8"/>
  <c r="AV482" i="8"/>
  <c r="AV468" i="8"/>
  <c r="AV440" i="8"/>
  <c r="AV411" i="8"/>
  <c r="AV397" i="8"/>
  <c r="AV351" i="8"/>
  <c r="AV320" i="8"/>
  <c r="AV303" i="8"/>
  <c r="AV288" i="8"/>
  <c r="AV273" i="8"/>
  <c r="AV242" i="8"/>
  <c r="AV195" i="8"/>
  <c r="AV164" i="8"/>
  <c r="AV117" i="8"/>
  <c r="AV69" i="8"/>
  <c r="AV51" i="8"/>
  <c r="BV12" i="8"/>
  <c r="BW12" i="8" s="1"/>
  <c r="BU12" i="8"/>
  <c r="BO12" i="8"/>
  <c r="BQ12" i="8" s="1"/>
  <c r="BV508" i="8"/>
  <c r="BW508" i="8" s="1"/>
  <c r="BU508" i="8"/>
  <c r="BO508" i="8"/>
  <c r="BQ508" i="8" s="1"/>
  <c r="BV159" i="8"/>
  <c r="BW159" i="8" s="1"/>
  <c r="BU159" i="8"/>
  <c r="BO159" i="8"/>
  <c r="BQ159" i="8" s="1"/>
  <c r="BV51" i="8"/>
  <c r="BW51" i="8" s="1"/>
  <c r="BU51" i="8"/>
  <c r="BO51" i="8"/>
  <c r="BQ51" i="8" s="1"/>
  <c r="BV15" i="8"/>
  <c r="BW15" i="8" s="1"/>
  <c r="BU15" i="8"/>
  <c r="BO15" i="8"/>
  <c r="BQ15" i="8" s="1"/>
  <c r="BA265" i="8"/>
  <c r="AV265" i="8"/>
  <c r="BA121" i="8"/>
  <c r="AV121" i="8"/>
  <c r="BV483" i="8"/>
  <c r="BW483" i="8" s="1"/>
  <c r="BU483" i="8"/>
  <c r="BO483" i="8"/>
  <c r="BQ483" i="8" s="1"/>
  <c r="BV375" i="8"/>
  <c r="BW375" i="8" s="1"/>
  <c r="BU375" i="8"/>
  <c r="BO375" i="8"/>
  <c r="BQ375" i="8" s="1"/>
  <c r="BV303" i="8"/>
  <c r="BW303" i="8" s="1"/>
  <c r="BU303" i="8"/>
  <c r="BO303" i="8"/>
  <c r="BQ303" i="8" s="1"/>
  <c r="BV231" i="8"/>
  <c r="BW231" i="8" s="1"/>
  <c r="BU231" i="8"/>
  <c r="BO231" i="8"/>
  <c r="BQ231" i="8" s="1"/>
  <c r="BV195" i="8"/>
  <c r="BW195" i="8" s="1"/>
  <c r="BU195" i="8"/>
  <c r="BO195" i="8"/>
  <c r="BQ195" i="8" s="1"/>
  <c r="BV135" i="8"/>
  <c r="BW135" i="8" s="1"/>
  <c r="BU135" i="8"/>
  <c r="BO135" i="8"/>
  <c r="BQ135" i="8" s="1"/>
  <c r="BV63" i="8"/>
  <c r="BW63" i="8" s="1"/>
  <c r="BU63" i="8"/>
  <c r="BO63" i="8"/>
  <c r="BQ63" i="8" s="1"/>
  <c r="BA396" i="8"/>
  <c r="AV396" i="8"/>
  <c r="BA336" i="8"/>
  <c r="AV336" i="8"/>
  <c r="BA252" i="8"/>
  <c r="AV252" i="8"/>
  <c r="BA192" i="8"/>
  <c r="AV192" i="8"/>
  <c r="BA108" i="8"/>
  <c r="AV108" i="8"/>
  <c r="BA36" i="8"/>
  <c r="AV36" i="8"/>
  <c r="AV508" i="8"/>
  <c r="AV494" i="8"/>
  <c r="AV480" i="8"/>
  <c r="AV466" i="8"/>
  <c r="AV452" i="8"/>
  <c r="AV423" i="8"/>
  <c r="AV408" i="8"/>
  <c r="AV394" i="8"/>
  <c r="AV380" i="8"/>
  <c r="AV364" i="8"/>
  <c r="AV348" i="8"/>
  <c r="AV333" i="8"/>
  <c r="AV316" i="8"/>
  <c r="AV301" i="8"/>
  <c r="AV286" i="8"/>
  <c r="AV255" i="8"/>
  <c r="AV240" i="8"/>
  <c r="AV224" i="8"/>
  <c r="AV208" i="8"/>
  <c r="AV193" i="8"/>
  <c r="AV177" i="8"/>
  <c r="AV145" i="8"/>
  <c r="AV130" i="8"/>
  <c r="AV115" i="8"/>
  <c r="AV98" i="8"/>
  <c r="AV48" i="8"/>
  <c r="AV33" i="8"/>
  <c r="AV15" i="8"/>
  <c r="AV481" i="8"/>
  <c r="BV459" i="8"/>
  <c r="BW459" i="8" s="1"/>
  <c r="BU459" i="8"/>
  <c r="BO459" i="8"/>
  <c r="BQ459" i="8" s="1"/>
  <c r="BV339" i="8"/>
  <c r="BW339" i="8" s="1"/>
  <c r="BU339" i="8"/>
  <c r="BO339" i="8"/>
  <c r="BQ339" i="8" s="1"/>
  <c r="BV279" i="8"/>
  <c r="BW279" i="8" s="1"/>
  <c r="BU279" i="8"/>
  <c r="BO279" i="8"/>
  <c r="BQ279" i="8" s="1"/>
  <c r="BV219" i="8"/>
  <c r="BW219" i="8" s="1"/>
  <c r="BU219" i="8"/>
  <c r="BO219" i="8"/>
  <c r="BQ219" i="8" s="1"/>
  <c r="BV147" i="8"/>
  <c r="BW147" i="8" s="1"/>
  <c r="BU147" i="8"/>
  <c r="BO147" i="8"/>
  <c r="BQ147" i="8" s="1"/>
  <c r="BV99" i="8"/>
  <c r="BW99" i="8" s="1"/>
  <c r="BU99" i="8"/>
  <c r="BO99" i="8"/>
  <c r="BQ99" i="8" s="1"/>
  <c r="BV39" i="8"/>
  <c r="BW39" i="8" s="1"/>
  <c r="BU39" i="8"/>
  <c r="BO39" i="8"/>
  <c r="BQ39" i="8" s="1"/>
  <c r="BV27" i="8"/>
  <c r="BW27" i="8" s="1"/>
  <c r="BU27" i="8"/>
  <c r="BO27" i="8"/>
  <c r="BQ27" i="8" s="1"/>
  <c r="BA383" i="8"/>
  <c r="AV383" i="8"/>
  <c r="BA323" i="8"/>
  <c r="AV323" i="8"/>
  <c r="BA239" i="8"/>
  <c r="AV239" i="8"/>
  <c r="BA179" i="8"/>
  <c r="AV179" i="8"/>
  <c r="BA71" i="8"/>
  <c r="AV71" i="8"/>
  <c r="AV507" i="8"/>
  <c r="AV493" i="8"/>
  <c r="AV479" i="8"/>
  <c r="AV465" i="8"/>
  <c r="AV451" i="8"/>
  <c r="AV436" i="8"/>
  <c r="AV421" i="8"/>
  <c r="AV407" i="8"/>
  <c r="AV393" i="8"/>
  <c r="AV379" i="8"/>
  <c r="AV363" i="8"/>
  <c r="AV347" i="8"/>
  <c r="AV332" i="8"/>
  <c r="AV315" i="8"/>
  <c r="AV300" i="8"/>
  <c r="AV285" i="8"/>
  <c r="AV268" i="8"/>
  <c r="AV254" i="8"/>
  <c r="AV238" i="8"/>
  <c r="AV223" i="8"/>
  <c r="AV207" i="8"/>
  <c r="AV191" i="8"/>
  <c r="AV176" i="8"/>
  <c r="AV159" i="8"/>
  <c r="AV144" i="8"/>
  <c r="AV129" i="8"/>
  <c r="AV82" i="8"/>
  <c r="AV63" i="8"/>
  <c r="AV47" i="8"/>
  <c r="AV32" i="8"/>
  <c r="AV14" i="8"/>
  <c r="Z292" i="8"/>
  <c r="U292" i="8"/>
  <c r="Z172" i="8"/>
  <c r="U172" i="8"/>
  <c r="Z256" i="8"/>
  <c r="U256" i="8"/>
  <c r="Z220" i="8"/>
  <c r="U220" i="8"/>
  <c r="Z64" i="8"/>
  <c r="U64" i="8"/>
  <c r="BV496" i="8"/>
  <c r="BW496" i="8" s="1"/>
  <c r="BU496" i="8"/>
  <c r="BO496" i="8"/>
  <c r="BQ496" i="8" s="1"/>
  <c r="BV484" i="8"/>
  <c r="BW484" i="8" s="1"/>
  <c r="BU484" i="8"/>
  <c r="BO484" i="8"/>
  <c r="BQ484" i="8" s="1"/>
  <c r="BV472" i="8"/>
  <c r="BW472" i="8" s="1"/>
  <c r="BU472" i="8"/>
  <c r="BO472" i="8"/>
  <c r="BQ472" i="8" s="1"/>
  <c r="BV460" i="8"/>
  <c r="BW460" i="8" s="1"/>
  <c r="BU460" i="8"/>
  <c r="BO460" i="8"/>
  <c r="BQ460" i="8" s="1"/>
  <c r="AV461" i="8"/>
  <c r="AV317" i="8"/>
  <c r="AV173" i="8"/>
  <c r="BU512" i="8"/>
  <c r="BV512" i="8"/>
  <c r="BW512" i="8" s="1"/>
  <c r="BO512" i="8"/>
  <c r="BQ512" i="8" s="1"/>
  <c r="BU500" i="8"/>
  <c r="BV500" i="8"/>
  <c r="BW500" i="8" s="1"/>
  <c r="BO500" i="8"/>
  <c r="BQ500" i="8" s="1"/>
  <c r="BU488" i="8"/>
  <c r="BV488" i="8"/>
  <c r="BW488" i="8" s="1"/>
  <c r="BO488" i="8"/>
  <c r="BQ488" i="8" s="1"/>
  <c r="BU476" i="8"/>
  <c r="BV476" i="8"/>
  <c r="BW476" i="8" s="1"/>
  <c r="BO476" i="8"/>
  <c r="BQ476" i="8" s="1"/>
  <c r="BV464" i="8"/>
  <c r="BW464" i="8" s="1"/>
  <c r="BU464" i="8"/>
  <c r="BO464" i="8"/>
  <c r="BQ464" i="8" s="1"/>
  <c r="BV452" i="8"/>
  <c r="BW452" i="8" s="1"/>
  <c r="BU452" i="8"/>
  <c r="BO452" i="8"/>
  <c r="BQ452" i="8" s="1"/>
  <c r="BU440" i="8"/>
  <c r="BV440" i="8"/>
  <c r="BW440" i="8" s="1"/>
  <c r="BO440" i="8"/>
  <c r="BQ440" i="8" s="1"/>
  <c r="BV428" i="8"/>
  <c r="BW428" i="8" s="1"/>
  <c r="BU428" i="8"/>
  <c r="BO428" i="8"/>
  <c r="BQ428" i="8" s="1"/>
  <c r="BU416" i="8"/>
  <c r="BV416" i="8"/>
  <c r="BW416" i="8" s="1"/>
  <c r="BO416" i="8"/>
  <c r="BQ416" i="8" s="1"/>
  <c r="BV404" i="8"/>
  <c r="BW404" i="8" s="1"/>
  <c r="BU404" i="8"/>
  <c r="BO404" i="8"/>
  <c r="BQ404" i="8" s="1"/>
  <c r="BU392" i="8"/>
  <c r="BV392" i="8"/>
  <c r="BW392" i="8" s="1"/>
  <c r="BO392" i="8"/>
  <c r="BQ392" i="8" s="1"/>
  <c r="BV380" i="8"/>
  <c r="BW380" i="8" s="1"/>
  <c r="BU380" i="8"/>
  <c r="BO380" i="8"/>
  <c r="BQ380" i="8" s="1"/>
  <c r="BU368" i="8"/>
  <c r="BV368" i="8"/>
  <c r="BW368" i="8" s="1"/>
  <c r="BO368" i="8"/>
  <c r="BQ368" i="8" s="1"/>
  <c r="BV356" i="8"/>
  <c r="BW356" i="8" s="1"/>
  <c r="BU356" i="8"/>
  <c r="BO356" i="8"/>
  <c r="BQ356" i="8" s="1"/>
  <c r="BU344" i="8"/>
  <c r="BV344" i="8"/>
  <c r="BW344" i="8" s="1"/>
  <c r="BO344" i="8"/>
  <c r="BQ344" i="8" s="1"/>
  <c r="BV332" i="8"/>
  <c r="BW332" i="8" s="1"/>
  <c r="BU332" i="8"/>
  <c r="BO332" i="8"/>
  <c r="BQ332" i="8" s="1"/>
  <c r="BV4" i="8"/>
  <c r="BW4" i="8" s="1"/>
  <c r="BU4" i="8"/>
  <c r="BO4" i="8"/>
  <c r="BQ4" i="8" s="1"/>
  <c r="BU511" i="8"/>
  <c r="BV511" i="8"/>
  <c r="BW511" i="8" s="1"/>
  <c r="BO511" i="8"/>
  <c r="BQ511" i="8" s="1"/>
  <c r="BU499" i="8"/>
  <c r="BV499" i="8"/>
  <c r="BW499" i="8" s="1"/>
  <c r="BO499" i="8"/>
  <c r="BQ499" i="8" s="1"/>
  <c r="BU487" i="8"/>
  <c r="BV487" i="8"/>
  <c r="BW487" i="8" s="1"/>
  <c r="BO487" i="8"/>
  <c r="BQ487" i="8" s="1"/>
  <c r="BU475" i="8"/>
  <c r="BV475" i="8"/>
  <c r="BW475" i="8" s="1"/>
  <c r="BO475" i="8"/>
  <c r="BQ475" i="8" s="1"/>
  <c r="BU463" i="8"/>
  <c r="BV463" i="8"/>
  <c r="BW463" i="8" s="1"/>
  <c r="BO463" i="8"/>
  <c r="BQ463" i="8" s="1"/>
  <c r="BV451" i="8"/>
  <c r="BW451" i="8" s="1"/>
  <c r="BU451" i="8"/>
  <c r="BO451" i="8"/>
  <c r="BQ451" i="8" s="1"/>
  <c r="BU439" i="8"/>
  <c r="BV439" i="8"/>
  <c r="BW439" i="8" s="1"/>
  <c r="BO439" i="8"/>
  <c r="BQ439" i="8" s="1"/>
  <c r="BV427" i="8"/>
  <c r="BW427" i="8" s="1"/>
  <c r="BU427" i="8"/>
  <c r="BO427" i="8"/>
  <c r="BQ427" i="8" s="1"/>
  <c r="BU415" i="8"/>
  <c r="BV415" i="8"/>
  <c r="BW415" i="8" s="1"/>
  <c r="BO415" i="8"/>
  <c r="BQ415" i="8" s="1"/>
  <c r="BU403" i="8"/>
  <c r="BV403" i="8"/>
  <c r="BW403" i="8" s="1"/>
  <c r="BO403" i="8"/>
  <c r="BQ403" i="8" s="1"/>
  <c r="BU391" i="8"/>
  <c r="BV391" i="8"/>
  <c r="BW391" i="8" s="1"/>
  <c r="BO391" i="8"/>
  <c r="BQ391" i="8" s="1"/>
  <c r="BU379" i="8"/>
  <c r="BV379" i="8"/>
  <c r="BW379" i="8" s="1"/>
  <c r="BO379" i="8"/>
  <c r="BQ379" i="8" s="1"/>
  <c r="BU367" i="8"/>
  <c r="BV367" i="8"/>
  <c r="BW367" i="8" s="1"/>
  <c r="BO367" i="8"/>
  <c r="BQ367" i="8" s="1"/>
  <c r="BV355" i="8"/>
  <c r="BW355" i="8" s="1"/>
  <c r="BU355" i="8"/>
  <c r="BO355" i="8"/>
  <c r="BQ355" i="8" s="1"/>
  <c r="BU343" i="8"/>
  <c r="BV343" i="8"/>
  <c r="BW343" i="8" s="1"/>
  <c r="BO343" i="8"/>
  <c r="BQ343" i="8" s="1"/>
  <c r="BV331" i="8"/>
  <c r="BW331" i="8" s="1"/>
  <c r="BU331" i="8"/>
  <c r="BO331" i="8"/>
  <c r="BQ331" i="8" s="1"/>
  <c r="BU319" i="8"/>
  <c r="BV319" i="8"/>
  <c r="BW319" i="8" s="1"/>
  <c r="BO319" i="8"/>
  <c r="BQ319" i="8" s="1"/>
  <c r="BU307" i="8"/>
  <c r="BV307" i="8"/>
  <c r="BW307" i="8" s="1"/>
  <c r="BO307" i="8"/>
  <c r="BQ307" i="8" s="1"/>
  <c r="BU295" i="8"/>
  <c r="BV295" i="8"/>
  <c r="BW295" i="8" s="1"/>
  <c r="BO295" i="8"/>
  <c r="BQ295" i="8" s="1"/>
  <c r="BU283" i="8"/>
  <c r="BV283" i="8"/>
  <c r="BW283" i="8" s="1"/>
  <c r="BO283" i="8"/>
  <c r="BQ283" i="8" s="1"/>
  <c r="BU271" i="8"/>
  <c r="BV271" i="8"/>
  <c r="BW271" i="8" s="1"/>
  <c r="BO271" i="8"/>
  <c r="BQ271" i="8" s="1"/>
  <c r="BU259" i="8"/>
  <c r="BV259" i="8"/>
  <c r="BW259" i="8" s="1"/>
  <c r="BO259" i="8"/>
  <c r="BQ259" i="8" s="1"/>
  <c r="BU247" i="8"/>
  <c r="BV247" i="8"/>
  <c r="BW247" i="8" s="1"/>
  <c r="BO247" i="8"/>
  <c r="BQ247" i="8" s="1"/>
  <c r="BU235" i="8"/>
  <c r="BV235" i="8"/>
  <c r="BW235" i="8" s="1"/>
  <c r="BO235" i="8"/>
  <c r="BQ235" i="8" s="1"/>
  <c r="BU223" i="8"/>
  <c r="BV223" i="8"/>
  <c r="BW223" i="8" s="1"/>
  <c r="BO223" i="8"/>
  <c r="BQ223" i="8" s="1"/>
  <c r="BU211" i="8"/>
  <c r="BV211" i="8"/>
  <c r="BW211" i="8" s="1"/>
  <c r="BO211" i="8"/>
  <c r="BQ211" i="8" s="1"/>
  <c r="BU199" i="8"/>
  <c r="BV199" i="8"/>
  <c r="BW199" i="8" s="1"/>
  <c r="BO199" i="8"/>
  <c r="BQ199" i="8" s="1"/>
  <c r="BU187" i="8"/>
  <c r="BV187" i="8"/>
  <c r="BW187" i="8" s="1"/>
  <c r="BO187" i="8"/>
  <c r="BQ187" i="8" s="1"/>
  <c r="BU175" i="8"/>
  <c r="BV175" i="8"/>
  <c r="BW175" i="8" s="1"/>
  <c r="BO175" i="8"/>
  <c r="BQ175" i="8" s="1"/>
  <c r="BU163" i="8"/>
  <c r="BV163" i="8"/>
  <c r="BW163" i="8" s="1"/>
  <c r="BO163" i="8"/>
  <c r="BQ163" i="8" s="1"/>
  <c r="BV151" i="8"/>
  <c r="BW151" i="8" s="1"/>
  <c r="BU151" i="8"/>
  <c r="BO151" i="8"/>
  <c r="BQ151" i="8" s="1"/>
  <c r="BU139" i="8"/>
  <c r="BV139" i="8"/>
  <c r="BW139" i="8" s="1"/>
  <c r="BO139" i="8"/>
  <c r="BQ139" i="8" s="1"/>
  <c r="BU127" i="8"/>
  <c r="BV127" i="8"/>
  <c r="BW127" i="8" s="1"/>
  <c r="BO127" i="8"/>
  <c r="BQ127" i="8" s="1"/>
  <c r="BU115" i="8"/>
  <c r="BV115" i="8"/>
  <c r="BW115" i="8" s="1"/>
  <c r="BO115" i="8"/>
  <c r="BQ115" i="8" s="1"/>
  <c r="BU103" i="8"/>
  <c r="BV103" i="8"/>
  <c r="BW103" i="8" s="1"/>
  <c r="BO103" i="8"/>
  <c r="BQ103" i="8" s="1"/>
  <c r="BU91" i="8"/>
  <c r="BV91" i="8"/>
  <c r="BW91" i="8" s="1"/>
  <c r="BO91" i="8"/>
  <c r="BQ91" i="8" s="1"/>
  <c r="BU79" i="8"/>
  <c r="BV79" i="8"/>
  <c r="BW79" i="8" s="1"/>
  <c r="BO79" i="8"/>
  <c r="BQ79" i="8" s="1"/>
  <c r="BU67" i="8"/>
  <c r="BV67" i="8"/>
  <c r="BW67" i="8" s="1"/>
  <c r="BO67" i="8"/>
  <c r="BQ67" i="8" s="1"/>
  <c r="BU55" i="8"/>
  <c r="BV55" i="8"/>
  <c r="BW55" i="8" s="1"/>
  <c r="BO55" i="8"/>
  <c r="BQ55" i="8" s="1"/>
  <c r="BU43" i="8"/>
  <c r="BV43" i="8"/>
  <c r="BW43" i="8" s="1"/>
  <c r="BO43" i="8"/>
  <c r="BQ43" i="8" s="1"/>
  <c r="BU31" i="8"/>
  <c r="BV31" i="8"/>
  <c r="BW31" i="8" s="1"/>
  <c r="BO31" i="8"/>
  <c r="BQ31" i="8" s="1"/>
  <c r="BU19" i="8"/>
  <c r="BV19" i="8"/>
  <c r="BW19" i="8" s="1"/>
  <c r="BO19" i="8"/>
  <c r="BQ19" i="8" s="1"/>
  <c r="BV13" i="8"/>
  <c r="BW13" i="8" s="1"/>
  <c r="BU13" i="8"/>
  <c r="BO13" i="8"/>
  <c r="BQ13" i="8" s="1"/>
  <c r="BV509" i="8"/>
  <c r="BW509" i="8" s="1"/>
  <c r="BU509" i="8"/>
  <c r="BO509" i="8"/>
  <c r="BQ509" i="8" s="1"/>
  <c r="BV497" i="8"/>
  <c r="BW497" i="8" s="1"/>
  <c r="BU497" i="8"/>
  <c r="BO497" i="8"/>
  <c r="BQ497" i="8" s="1"/>
  <c r="BV485" i="8"/>
  <c r="BW485" i="8" s="1"/>
  <c r="BU485" i="8"/>
  <c r="BO485" i="8"/>
  <c r="BQ485" i="8" s="1"/>
  <c r="BV473" i="8"/>
  <c r="BW473" i="8" s="1"/>
  <c r="BU473" i="8"/>
  <c r="BO473" i="8"/>
  <c r="BQ473" i="8" s="1"/>
  <c r="BU461" i="8"/>
  <c r="BV461" i="8"/>
  <c r="BW461" i="8" s="1"/>
  <c r="BO461" i="8"/>
  <c r="BQ461" i="8" s="1"/>
  <c r="BV449" i="8"/>
  <c r="BW449" i="8" s="1"/>
  <c r="BU449" i="8"/>
  <c r="BO449" i="8"/>
  <c r="BQ449" i="8" s="1"/>
  <c r="BV437" i="8"/>
  <c r="BW437" i="8" s="1"/>
  <c r="BU437" i="8"/>
  <c r="BO437" i="8"/>
  <c r="BQ437" i="8" s="1"/>
  <c r="BV425" i="8"/>
  <c r="BW425" i="8" s="1"/>
  <c r="BU425" i="8"/>
  <c r="BO425" i="8"/>
  <c r="BQ425" i="8" s="1"/>
  <c r="BV413" i="8"/>
  <c r="BW413" i="8" s="1"/>
  <c r="BU413" i="8"/>
  <c r="BO413" i="8"/>
  <c r="BQ413" i="8" s="1"/>
  <c r="BV401" i="8"/>
  <c r="BW401" i="8" s="1"/>
  <c r="BU401" i="8"/>
  <c r="BO401" i="8"/>
  <c r="BQ401" i="8" s="1"/>
  <c r="BV389" i="8"/>
  <c r="BW389" i="8" s="1"/>
  <c r="BU389" i="8"/>
  <c r="BO389" i="8"/>
  <c r="BQ389" i="8" s="1"/>
  <c r="BU377" i="8"/>
  <c r="BV377" i="8"/>
  <c r="BW377" i="8" s="1"/>
  <c r="BO377" i="8"/>
  <c r="BQ377" i="8" s="1"/>
  <c r="BV365" i="8"/>
  <c r="BW365" i="8" s="1"/>
  <c r="BU365" i="8"/>
  <c r="BO365" i="8"/>
  <c r="BQ365" i="8" s="1"/>
  <c r="BV448" i="8"/>
  <c r="BW448" i="8" s="1"/>
  <c r="BU448" i="8"/>
  <c r="BO448" i="8"/>
  <c r="BQ448" i="8" s="1"/>
  <c r="BV436" i="8"/>
  <c r="BW436" i="8" s="1"/>
  <c r="BU436" i="8"/>
  <c r="BO436" i="8"/>
  <c r="BQ436" i="8" s="1"/>
  <c r="BV424" i="8"/>
  <c r="BW424" i="8" s="1"/>
  <c r="BU424" i="8"/>
  <c r="BO424" i="8"/>
  <c r="BQ424" i="8" s="1"/>
  <c r="BV412" i="8"/>
  <c r="BW412" i="8" s="1"/>
  <c r="BU412" i="8"/>
  <c r="BO412" i="8"/>
  <c r="BQ412" i="8" s="1"/>
  <c r="BV400" i="8"/>
  <c r="BW400" i="8" s="1"/>
  <c r="BU400" i="8"/>
  <c r="BO400" i="8"/>
  <c r="BQ400" i="8" s="1"/>
  <c r="BV388" i="8"/>
  <c r="BW388" i="8" s="1"/>
  <c r="BU388" i="8"/>
  <c r="BO388" i="8"/>
  <c r="BQ388" i="8" s="1"/>
  <c r="BV376" i="8"/>
  <c r="BW376" i="8" s="1"/>
  <c r="BU376" i="8"/>
  <c r="BO376" i="8"/>
  <c r="BQ376" i="8" s="1"/>
  <c r="BU320" i="8"/>
  <c r="BV320" i="8"/>
  <c r="BW320" i="8" s="1"/>
  <c r="BO320" i="8"/>
  <c r="BQ320" i="8" s="1"/>
  <c r="BU308" i="8"/>
  <c r="BV308" i="8"/>
  <c r="BW308" i="8" s="1"/>
  <c r="BO308" i="8"/>
  <c r="BQ308" i="8" s="1"/>
  <c r="BV296" i="8"/>
  <c r="BW296" i="8" s="1"/>
  <c r="BU296" i="8"/>
  <c r="BO296" i="8"/>
  <c r="BQ296" i="8" s="1"/>
  <c r="BU284" i="8"/>
  <c r="BV284" i="8"/>
  <c r="BW284" i="8" s="1"/>
  <c r="BO284" i="8"/>
  <c r="BQ284" i="8" s="1"/>
  <c r="BU272" i="8"/>
  <c r="BV272" i="8"/>
  <c r="BW272" i="8" s="1"/>
  <c r="BO272" i="8"/>
  <c r="BQ272" i="8" s="1"/>
  <c r="BV260" i="8"/>
  <c r="BW260" i="8" s="1"/>
  <c r="BU260" i="8"/>
  <c r="BO260" i="8"/>
  <c r="BQ260" i="8" s="1"/>
  <c r="BU248" i="8"/>
  <c r="BV248" i="8"/>
  <c r="BW248" i="8" s="1"/>
  <c r="BO248" i="8"/>
  <c r="BQ248" i="8" s="1"/>
  <c r="BU236" i="8"/>
  <c r="BV236" i="8"/>
  <c r="BW236" i="8" s="1"/>
  <c r="BO236" i="8"/>
  <c r="BQ236" i="8" s="1"/>
  <c r="BV224" i="8"/>
  <c r="BW224" i="8" s="1"/>
  <c r="BU224" i="8"/>
  <c r="BO224" i="8"/>
  <c r="BQ224" i="8" s="1"/>
  <c r="BU212" i="8"/>
  <c r="BV212" i="8"/>
  <c r="BW212" i="8" s="1"/>
  <c r="BO212" i="8"/>
  <c r="BQ212" i="8" s="1"/>
  <c r="BU200" i="8"/>
  <c r="BV200" i="8"/>
  <c r="BW200" i="8" s="1"/>
  <c r="BO200" i="8"/>
  <c r="BQ200" i="8" s="1"/>
  <c r="BV188" i="8"/>
  <c r="BW188" i="8" s="1"/>
  <c r="BU188" i="8"/>
  <c r="BO188" i="8"/>
  <c r="BQ188" i="8" s="1"/>
  <c r="BU176" i="8"/>
  <c r="BV176" i="8"/>
  <c r="BW176" i="8" s="1"/>
  <c r="BO176" i="8"/>
  <c r="BQ176" i="8" s="1"/>
  <c r="BU164" i="8"/>
  <c r="BV164" i="8"/>
  <c r="BW164" i="8" s="1"/>
  <c r="BO164" i="8"/>
  <c r="BQ164" i="8" s="1"/>
  <c r="BV152" i="8"/>
  <c r="BW152" i="8" s="1"/>
  <c r="BU152" i="8"/>
  <c r="BO152" i="8"/>
  <c r="BQ152" i="8" s="1"/>
  <c r="BV140" i="8"/>
  <c r="BW140" i="8" s="1"/>
  <c r="BU140" i="8"/>
  <c r="BO140" i="8"/>
  <c r="BQ140" i="8" s="1"/>
  <c r="BV128" i="8"/>
  <c r="BW128" i="8" s="1"/>
  <c r="BU128" i="8"/>
  <c r="BO128" i="8"/>
  <c r="BQ128" i="8" s="1"/>
  <c r="BV116" i="8"/>
  <c r="BW116" i="8" s="1"/>
  <c r="BU116" i="8"/>
  <c r="BO116" i="8"/>
  <c r="BQ116" i="8" s="1"/>
  <c r="BU104" i="8"/>
  <c r="BV104" i="8"/>
  <c r="BW104" i="8" s="1"/>
  <c r="BO104" i="8"/>
  <c r="BQ104" i="8" s="1"/>
  <c r="BU92" i="8"/>
  <c r="BV92" i="8"/>
  <c r="BW92" i="8" s="1"/>
  <c r="BO92" i="8"/>
  <c r="BQ92" i="8" s="1"/>
  <c r="BU80" i="8"/>
  <c r="BV80" i="8"/>
  <c r="BW80" i="8" s="1"/>
  <c r="BO80" i="8"/>
  <c r="BQ80" i="8" s="1"/>
  <c r="BU68" i="8"/>
  <c r="BV68" i="8"/>
  <c r="BW68" i="8" s="1"/>
  <c r="BO68" i="8"/>
  <c r="BQ68" i="8" s="1"/>
  <c r="BV353" i="8"/>
  <c r="BW353" i="8" s="1"/>
  <c r="BU353" i="8"/>
  <c r="BO353" i="8"/>
  <c r="BQ353" i="8" s="1"/>
  <c r="BV341" i="8"/>
  <c r="BW341" i="8" s="1"/>
  <c r="BU341" i="8"/>
  <c r="BO341" i="8"/>
  <c r="BQ341" i="8" s="1"/>
  <c r="BV329" i="8"/>
  <c r="BW329" i="8" s="1"/>
  <c r="BU329" i="8"/>
  <c r="BO329" i="8"/>
  <c r="BQ329" i="8" s="1"/>
  <c r="BV317" i="8"/>
  <c r="BW317" i="8" s="1"/>
  <c r="BU317" i="8"/>
  <c r="BO317" i="8"/>
  <c r="BQ317" i="8" s="1"/>
  <c r="BV305" i="8"/>
  <c r="BW305" i="8" s="1"/>
  <c r="BU305" i="8"/>
  <c r="BO305" i="8"/>
  <c r="BQ305" i="8" s="1"/>
  <c r="BV293" i="8"/>
  <c r="BW293" i="8" s="1"/>
  <c r="BU293" i="8"/>
  <c r="BO293" i="8"/>
  <c r="BQ293" i="8" s="1"/>
  <c r="BV281" i="8"/>
  <c r="BW281" i="8" s="1"/>
  <c r="BU281" i="8"/>
  <c r="BO281" i="8"/>
  <c r="BQ281" i="8" s="1"/>
  <c r="BV269" i="8"/>
  <c r="BW269" i="8" s="1"/>
  <c r="BU269" i="8"/>
  <c r="BO269" i="8"/>
  <c r="BQ269" i="8" s="1"/>
  <c r="BV257" i="8"/>
  <c r="BW257" i="8" s="1"/>
  <c r="BU257" i="8"/>
  <c r="BO257" i="8"/>
  <c r="BQ257" i="8" s="1"/>
  <c r="BV245" i="8"/>
  <c r="BW245" i="8" s="1"/>
  <c r="BU245" i="8"/>
  <c r="BO245" i="8"/>
  <c r="BQ245" i="8" s="1"/>
  <c r="BV233" i="8"/>
  <c r="BW233" i="8" s="1"/>
  <c r="BU233" i="8"/>
  <c r="BO233" i="8"/>
  <c r="BQ233" i="8" s="1"/>
  <c r="BV221" i="8"/>
  <c r="BW221" i="8" s="1"/>
  <c r="BU221" i="8"/>
  <c r="BO221" i="8"/>
  <c r="BQ221" i="8" s="1"/>
  <c r="BV209" i="8"/>
  <c r="BW209" i="8" s="1"/>
  <c r="BU209" i="8"/>
  <c r="BO209" i="8"/>
  <c r="BQ209" i="8" s="1"/>
  <c r="BV197" i="8"/>
  <c r="BW197" i="8" s="1"/>
  <c r="BU197" i="8"/>
  <c r="BO197" i="8"/>
  <c r="BQ197" i="8" s="1"/>
  <c r="BV185" i="8"/>
  <c r="BW185" i="8" s="1"/>
  <c r="BU185" i="8"/>
  <c r="BO185" i="8"/>
  <c r="BQ185" i="8" s="1"/>
  <c r="BV173" i="8"/>
  <c r="BW173" i="8" s="1"/>
  <c r="BU173" i="8"/>
  <c r="BO173" i="8"/>
  <c r="BQ173" i="8" s="1"/>
  <c r="BV161" i="8"/>
  <c r="BW161" i="8" s="1"/>
  <c r="BU161" i="8"/>
  <c r="BO161" i="8"/>
  <c r="BQ161" i="8" s="1"/>
  <c r="BV149" i="8"/>
  <c r="BW149" i="8" s="1"/>
  <c r="BU149" i="8"/>
  <c r="BO149" i="8"/>
  <c r="BQ149" i="8" s="1"/>
  <c r="BV137" i="8"/>
  <c r="BW137" i="8" s="1"/>
  <c r="BU137" i="8"/>
  <c r="BO137" i="8"/>
  <c r="BQ137" i="8" s="1"/>
  <c r="BV125" i="8"/>
  <c r="BW125" i="8" s="1"/>
  <c r="BU125" i="8"/>
  <c r="BO125" i="8"/>
  <c r="BQ125" i="8" s="1"/>
  <c r="BV113" i="8"/>
  <c r="BW113" i="8" s="1"/>
  <c r="BU113" i="8"/>
  <c r="BO113" i="8"/>
  <c r="BQ113" i="8" s="1"/>
  <c r="BV101" i="8"/>
  <c r="BW101" i="8" s="1"/>
  <c r="BU101" i="8"/>
  <c r="BO101" i="8"/>
  <c r="BQ101" i="8" s="1"/>
  <c r="BV89" i="8"/>
  <c r="BW89" i="8" s="1"/>
  <c r="BU89" i="8"/>
  <c r="BO89" i="8"/>
  <c r="BQ89" i="8" s="1"/>
  <c r="BV77" i="8"/>
  <c r="BW77" i="8" s="1"/>
  <c r="BU77" i="8"/>
  <c r="BO77" i="8"/>
  <c r="BQ77" i="8" s="1"/>
  <c r="BV65" i="8"/>
  <c r="BW65" i="8" s="1"/>
  <c r="BU65" i="8"/>
  <c r="BO65" i="8"/>
  <c r="BQ65" i="8" s="1"/>
  <c r="BV364" i="8"/>
  <c r="BW364" i="8" s="1"/>
  <c r="BU364" i="8"/>
  <c r="BO364" i="8"/>
  <c r="BQ364" i="8" s="1"/>
  <c r="BU56" i="8"/>
  <c r="BV56" i="8"/>
  <c r="BW56" i="8" s="1"/>
  <c r="BO56" i="8"/>
  <c r="BQ56" i="8" s="1"/>
  <c r="BU44" i="8"/>
  <c r="BV44" i="8"/>
  <c r="BW44" i="8" s="1"/>
  <c r="BO44" i="8"/>
  <c r="BQ44" i="8" s="1"/>
  <c r="BU32" i="8"/>
  <c r="BV32" i="8"/>
  <c r="BW32" i="8" s="1"/>
  <c r="BO32" i="8"/>
  <c r="BQ32" i="8" s="1"/>
  <c r="BU20" i="8"/>
  <c r="BV20" i="8"/>
  <c r="BW20" i="8" s="1"/>
  <c r="BO20" i="8"/>
  <c r="BQ20" i="8" s="1"/>
  <c r="BV53" i="8"/>
  <c r="BW53" i="8" s="1"/>
  <c r="BU53" i="8"/>
  <c r="BO53" i="8"/>
  <c r="BQ53" i="8" s="1"/>
  <c r="BV41" i="8"/>
  <c r="BW41" i="8" s="1"/>
  <c r="BU41" i="8"/>
  <c r="BO41" i="8"/>
  <c r="BQ41" i="8" s="1"/>
  <c r="BV29" i="8"/>
  <c r="BW29" i="8" s="1"/>
  <c r="BU29" i="8"/>
  <c r="BO29" i="8"/>
  <c r="BQ29" i="8" s="1"/>
  <c r="BV17" i="8"/>
  <c r="BW17" i="8" s="1"/>
  <c r="BU17" i="8"/>
  <c r="BO17" i="8"/>
  <c r="BQ17" i="8" s="1"/>
  <c r="BV352" i="8"/>
  <c r="BW352" i="8" s="1"/>
  <c r="BU352" i="8"/>
  <c r="BO352" i="8"/>
  <c r="BQ352" i="8" s="1"/>
  <c r="BV340" i="8"/>
  <c r="BW340" i="8" s="1"/>
  <c r="BU340" i="8"/>
  <c r="BO340" i="8"/>
  <c r="BQ340" i="8" s="1"/>
  <c r="BV328" i="8"/>
  <c r="BW328" i="8" s="1"/>
  <c r="BU328" i="8"/>
  <c r="BO328" i="8"/>
  <c r="BQ328" i="8" s="1"/>
  <c r="BV316" i="8"/>
  <c r="BW316" i="8" s="1"/>
  <c r="BU316" i="8"/>
  <c r="BO316" i="8"/>
  <c r="BQ316" i="8" s="1"/>
  <c r="BV304" i="8"/>
  <c r="BW304" i="8" s="1"/>
  <c r="BU304" i="8"/>
  <c r="BO304" i="8"/>
  <c r="BQ304" i="8" s="1"/>
  <c r="BV292" i="8"/>
  <c r="BW292" i="8" s="1"/>
  <c r="BU292" i="8"/>
  <c r="BO292" i="8"/>
  <c r="BQ292" i="8" s="1"/>
  <c r="BV280" i="8"/>
  <c r="BW280" i="8" s="1"/>
  <c r="BU280" i="8"/>
  <c r="BO280" i="8"/>
  <c r="BQ280" i="8" s="1"/>
  <c r="BV6" i="8"/>
  <c r="BW6" i="8" s="1"/>
  <c r="BU6" i="8"/>
  <c r="BO6" i="8"/>
  <c r="BQ6" i="8" s="1"/>
  <c r="BV502" i="8"/>
  <c r="BW502" i="8" s="1"/>
  <c r="BU502" i="8"/>
  <c r="BO502" i="8"/>
  <c r="BQ502" i="8" s="1"/>
  <c r="BV490" i="8"/>
  <c r="BW490" i="8" s="1"/>
  <c r="BU490" i="8"/>
  <c r="BO490" i="8"/>
  <c r="BQ490" i="8" s="1"/>
  <c r="BV478" i="8"/>
  <c r="BW478" i="8" s="1"/>
  <c r="BU478" i="8"/>
  <c r="BO478" i="8"/>
  <c r="BQ478" i="8" s="1"/>
  <c r="BV466" i="8"/>
  <c r="BW466" i="8" s="1"/>
  <c r="BU466" i="8"/>
  <c r="BO466" i="8"/>
  <c r="BQ466" i="8" s="1"/>
  <c r="BV454" i="8"/>
  <c r="BW454" i="8" s="1"/>
  <c r="BU454" i="8"/>
  <c r="BO454" i="8"/>
  <c r="BQ454" i="8" s="1"/>
  <c r="BU442" i="8"/>
  <c r="BV442" i="8"/>
  <c r="BW442" i="8" s="1"/>
  <c r="BO442" i="8"/>
  <c r="BQ442" i="8" s="1"/>
  <c r="BV430" i="8"/>
  <c r="BW430" i="8" s="1"/>
  <c r="BU430" i="8"/>
  <c r="BO430" i="8"/>
  <c r="BQ430" i="8" s="1"/>
  <c r="BV418" i="8"/>
  <c r="BW418" i="8" s="1"/>
  <c r="BU418" i="8"/>
  <c r="BO418" i="8"/>
  <c r="BQ418" i="8" s="1"/>
  <c r="BV406" i="8"/>
  <c r="BW406" i="8" s="1"/>
  <c r="BU406" i="8"/>
  <c r="BO406" i="8"/>
  <c r="BQ406" i="8" s="1"/>
  <c r="BV394" i="8"/>
  <c r="BW394" i="8" s="1"/>
  <c r="BU394" i="8"/>
  <c r="BO394" i="8"/>
  <c r="BQ394" i="8" s="1"/>
  <c r="BV382" i="8"/>
  <c r="BW382" i="8" s="1"/>
  <c r="BU382" i="8"/>
  <c r="BO382" i="8"/>
  <c r="BQ382" i="8" s="1"/>
  <c r="BV370" i="8"/>
  <c r="BW370" i="8" s="1"/>
  <c r="BU370" i="8"/>
  <c r="BO370" i="8"/>
  <c r="BQ370" i="8" s="1"/>
  <c r="BV358" i="8"/>
  <c r="BW358" i="8" s="1"/>
  <c r="BU358" i="8"/>
  <c r="BO358" i="8"/>
  <c r="BQ358" i="8" s="1"/>
  <c r="BU346" i="8"/>
  <c r="BV346" i="8"/>
  <c r="BW346" i="8" s="1"/>
  <c r="BO346" i="8"/>
  <c r="BQ346" i="8" s="1"/>
  <c r="BV334" i="8"/>
  <c r="BW334" i="8" s="1"/>
  <c r="BU334" i="8"/>
  <c r="BO334" i="8"/>
  <c r="BQ334" i="8" s="1"/>
  <c r="BV322" i="8"/>
  <c r="BW322" i="8" s="1"/>
  <c r="BU322" i="8"/>
  <c r="BO322" i="8"/>
  <c r="BQ322" i="8" s="1"/>
  <c r="BU310" i="8"/>
  <c r="BV310" i="8"/>
  <c r="BW310" i="8" s="1"/>
  <c r="BO310" i="8"/>
  <c r="BQ310" i="8" s="1"/>
  <c r="BV298" i="8"/>
  <c r="BW298" i="8" s="1"/>
  <c r="BU298" i="8"/>
  <c r="BO298" i="8"/>
  <c r="BQ298" i="8" s="1"/>
  <c r="BU286" i="8"/>
  <c r="BV286" i="8"/>
  <c r="BW286" i="8" s="1"/>
  <c r="BO286" i="8"/>
  <c r="BQ286" i="8" s="1"/>
  <c r="BU274" i="8"/>
  <c r="BV274" i="8"/>
  <c r="BW274" i="8" s="1"/>
  <c r="BO274" i="8"/>
  <c r="BQ274" i="8" s="1"/>
  <c r="BV262" i="8"/>
  <c r="BW262" i="8" s="1"/>
  <c r="BU262" i="8"/>
  <c r="BO262" i="8"/>
  <c r="BQ262" i="8" s="1"/>
  <c r="BU250" i="8"/>
  <c r="BV250" i="8"/>
  <c r="BW250" i="8" s="1"/>
  <c r="BO250" i="8"/>
  <c r="BQ250" i="8" s="1"/>
  <c r="BU238" i="8"/>
  <c r="BV238" i="8"/>
  <c r="BW238" i="8" s="1"/>
  <c r="BO238" i="8"/>
  <c r="BQ238" i="8" s="1"/>
  <c r="BV226" i="8"/>
  <c r="BW226" i="8" s="1"/>
  <c r="BU226" i="8"/>
  <c r="BO226" i="8"/>
  <c r="BQ226" i="8" s="1"/>
  <c r="BU214" i="8"/>
  <c r="BV214" i="8"/>
  <c r="BW214" i="8" s="1"/>
  <c r="BO214" i="8"/>
  <c r="BQ214" i="8" s="1"/>
  <c r="BU202" i="8"/>
  <c r="BV202" i="8"/>
  <c r="BW202" i="8" s="1"/>
  <c r="BO202" i="8"/>
  <c r="BQ202" i="8" s="1"/>
  <c r="BV190" i="8"/>
  <c r="BW190" i="8" s="1"/>
  <c r="BU190" i="8"/>
  <c r="BO190" i="8"/>
  <c r="BQ190" i="8" s="1"/>
  <c r="BU178" i="8"/>
  <c r="BV178" i="8"/>
  <c r="BW178" i="8" s="1"/>
  <c r="BO178" i="8"/>
  <c r="BQ178" i="8" s="1"/>
  <c r="BU166" i="8"/>
  <c r="BV166" i="8"/>
  <c r="BW166" i="8" s="1"/>
  <c r="BO166" i="8"/>
  <c r="BQ166" i="8" s="1"/>
  <c r="BV154" i="8"/>
  <c r="BW154" i="8" s="1"/>
  <c r="BU154" i="8"/>
  <c r="BO154" i="8"/>
  <c r="BQ154" i="8" s="1"/>
  <c r="BU142" i="8"/>
  <c r="BV142" i="8"/>
  <c r="BW142" i="8" s="1"/>
  <c r="BO142" i="8"/>
  <c r="BQ142" i="8" s="1"/>
  <c r="BU130" i="8"/>
  <c r="BV130" i="8"/>
  <c r="BW130" i="8" s="1"/>
  <c r="BO130" i="8"/>
  <c r="BQ130" i="8" s="1"/>
  <c r="BV118" i="8"/>
  <c r="BW118" i="8" s="1"/>
  <c r="BU118" i="8"/>
  <c r="BO118" i="8"/>
  <c r="BQ118" i="8" s="1"/>
  <c r="BV106" i="8"/>
  <c r="BW106" i="8" s="1"/>
  <c r="BU106" i="8"/>
  <c r="BO106" i="8"/>
  <c r="BQ106" i="8" s="1"/>
  <c r="BU94" i="8"/>
  <c r="BV94" i="8"/>
  <c r="BW94" i="8" s="1"/>
  <c r="BO94" i="8"/>
  <c r="BQ94" i="8" s="1"/>
  <c r="BV82" i="8"/>
  <c r="BW82" i="8" s="1"/>
  <c r="BU82" i="8"/>
  <c r="BO82" i="8"/>
  <c r="BQ82" i="8" s="1"/>
  <c r="BU70" i="8"/>
  <c r="BV70" i="8"/>
  <c r="BW70" i="8" s="1"/>
  <c r="BO70" i="8"/>
  <c r="BQ70" i="8" s="1"/>
  <c r="BV58" i="8"/>
  <c r="BW58" i="8" s="1"/>
  <c r="BU58" i="8"/>
  <c r="BO58" i="8"/>
  <c r="BQ58" i="8" s="1"/>
  <c r="BU46" i="8"/>
  <c r="BV46" i="8"/>
  <c r="BW46" i="8" s="1"/>
  <c r="BO46" i="8"/>
  <c r="BQ46" i="8" s="1"/>
  <c r="BU34" i="8"/>
  <c r="BV34" i="8"/>
  <c r="BW34" i="8" s="1"/>
  <c r="BO34" i="8"/>
  <c r="BQ34" i="8" s="1"/>
  <c r="BV22" i="8"/>
  <c r="BW22" i="8" s="1"/>
  <c r="BU22" i="8"/>
  <c r="BO22" i="8"/>
  <c r="BQ22" i="8" s="1"/>
  <c r="BV5" i="8"/>
  <c r="BW5" i="8" s="1"/>
  <c r="BU5" i="8"/>
  <c r="BO5" i="8"/>
  <c r="BQ5" i="8" s="1"/>
  <c r="BV501" i="8"/>
  <c r="BW501" i="8" s="1"/>
  <c r="BU501" i="8"/>
  <c r="BO501" i="8"/>
  <c r="BQ501" i="8" s="1"/>
  <c r="BV489" i="8"/>
  <c r="BW489" i="8" s="1"/>
  <c r="BU489" i="8"/>
  <c r="BO489" i="8"/>
  <c r="BQ489" i="8" s="1"/>
  <c r="BV477" i="8"/>
  <c r="BW477" i="8" s="1"/>
  <c r="BU477" i="8"/>
  <c r="BO477" i="8"/>
  <c r="BQ477" i="8" s="1"/>
  <c r="BV465" i="8"/>
  <c r="BW465" i="8" s="1"/>
  <c r="BU465" i="8"/>
  <c r="BO465" i="8"/>
  <c r="BQ465" i="8" s="1"/>
  <c r="BV453" i="8"/>
  <c r="BW453" i="8" s="1"/>
  <c r="BU453" i="8"/>
  <c r="BO453" i="8"/>
  <c r="BQ453" i="8" s="1"/>
  <c r="BU441" i="8"/>
  <c r="BV441" i="8"/>
  <c r="BW441" i="8" s="1"/>
  <c r="BO441" i="8"/>
  <c r="BQ441" i="8" s="1"/>
  <c r="BV429" i="8"/>
  <c r="BW429" i="8" s="1"/>
  <c r="BU429" i="8"/>
  <c r="BO429" i="8"/>
  <c r="BQ429" i="8" s="1"/>
  <c r="BV417" i="8"/>
  <c r="BW417" i="8" s="1"/>
  <c r="BU417" i="8"/>
  <c r="BO417" i="8"/>
  <c r="BQ417" i="8" s="1"/>
  <c r="BV405" i="8"/>
  <c r="BW405" i="8" s="1"/>
  <c r="BU405" i="8"/>
  <c r="BO405" i="8"/>
  <c r="BQ405" i="8" s="1"/>
  <c r="BV393" i="8"/>
  <c r="BW393" i="8" s="1"/>
  <c r="BU393" i="8"/>
  <c r="BO393" i="8"/>
  <c r="BQ393" i="8" s="1"/>
  <c r="BV381" i="8"/>
  <c r="BW381" i="8" s="1"/>
  <c r="BU381" i="8"/>
  <c r="BO381" i="8"/>
  <c r="BQ381" i="8" s="1"/>
  <c r="BV369" i="8"/>
  <c r="BW369" i="8" s="1"/>
  <c r="BU369" i="8"/>
  <c r="BO369" i="8"/>
  <c r="BQ369" i="8" s="1"/>
  <c r="BV357" i="8"/>
  <c r="BW357" i="8" s="1"/>
  <c r="BU357" i="8"/>
  <c r="BO357" i="8"/>
  <c r="BQ357" i="8" s="1"/>
  <c r="BV345" i="8"/>
  <c r="BW345" i="8" s="1"/>
  <c r="BU345" i="8"/>
  <c r="BO345" i="8"/>
  <c r="BQ345" i="8" s="1"/>
  <c r="BV333" i="8"/>
  <c r="BW333" i="8" s="1"/>
  <c r="BU333" i="8"/>
  <c r="BO333" i="8"/>
  <c r="BQ333" i="8" s="1"/>
  <c r="BV321" i="8"/>
  <c r="BW321" i="8" s="1"/>
  <c r="BU321" i="8"/>
  <c r="BO321" i="8"/>
  <c r="BQ321" i="8" s="1"/>
  <c r="BV309" i="8"/>
  <c r="BW309" i="8" s="1"/>
  <c r="BU309" i="8"/>
  <c r="BO309" i="8"/>
  <c r="BQ309" i="8" s="1"/>
  <c r="BV297" i="8"/>
  <c r="BW297" i="8" s="1"/>
  <c r="BU297" i="8"/>
  <c r="BO297" i="8"/>
  <c r="BQ297" i="8" s="1"/>
  <c r="BU285" i="8"/>
  <c r="BV285" i="8"/>
  <c r="BW285" i="8" s="1"/>
  <c r="BO285" i="8"/>
  <c r="BQ285" i="8" s="1"/>
  <c r="BU273" i="8"/>
  <c r="BV273" i="8"/>
  <c r="BW273" i="8" s="1"/>
  <c r="BO273" i="8"/>
  <c r="BQ273" i="8" s="1"/>
  <c r="BV261" i="8"/>
  <c r="BW261" i="8" s="1"/>
  <c r="BU261" i="8"/>
  <c r="BO261" i="8"/>
  <c r="BQ261" i="8" s="1"/>
  <c r="BU249" i="8"/>
  <c r="BV249" i="8"/>
  <c r="BW249" i="8" s="1"/>
  <c r="BO249" i="8"/>
  <c r="BQ249" i="8" s="1"/>
  <c r="BU237" i="8"/>
  <c r="BV237" i="8"/>
  <c r="BW237" i="8" s="1"/>
  <c r="BO237" i="8"/>
  <c r="BQ237" i="8" s="1"/>
  <c r="BV225" i="8"/>
  <c r="BW225" i="8" s="1"/>
  <c r="BU225" i="8"/>
  <c r="BO225" i="8"/>
  <c r="BQ225" i="8" s="1"/>
  <c r="BU213" i="8"/>
  <c r="BV213" i="8"/>
  <c r="BW213" i="8" s="1"/>
  <c r="BO213" i="8"/>
  <c r="BQ213" i="8" s="1"/>
  <c r="BU201" i="8"/>
  <c r="BV201" i="8"/>
  <c r="BW201" i="8" s="1"/>
  <c r="BO201" i="8"/>
  <c r="BQ201" i="8" s="1"/>
  <c r="BV189" i="8"/>
  <c r="BW189" i="8" s="1"/>
  <c r="BU189" i="8"/>
  <c r="BO189" i="8"/>
  <c r="BQ189" i="8" s="1"/>
  <c r="BU177" i="8"/>
  <c r="BV177" i="8"/>
  <c r="BW177" i="8" s="1"/>
  <c r="BO177" i="8"/>
  <c r="BQ177" i="8" s="1"/>
  <c r="BU165" i="8"/>
  <c r="BV165" i="8"/>
  <c r="BW165" i="8" s="1"/>
  <c r="BO165" i="8"/>
  <c r="BQ165" i="8" s="1"/>
  <c r="BV153" i="8"/>
  <c r="BW153" i="8" s="1"/>
  <c r="BU153" i="8"/>
  <c r="BO153" i="8"/>
  <c r="BQ153" i="8" s="1"/>
  <c r="BU141" i="8"/>
  <c r="BV141" i="8"/>
  <c r="BW141" i="8" s="1"/>
  <c r="BO141" i="8"/>
  <c r="BQ141" i="8" s="1"/>
  <c r="BU129" i="8"/>
  <c r="BV129" i="8"/>
  <c r="BW129" i="8" s="1"/>
  <c r="BO129" i="8"/>
  <c r="BQ129" i="8" s="1"/>
  <c r="BV117" i="8"/>
  <c r="BW117" i="8" s="1"/>
  <c r="BU117" i="8"/>
  <c r="BO117" i="8"/>
  <c r="BQ117" i="8" s="1"/>
  <c r="BV105" i="8"/>
  <c r="BW105" i="8" s="1"/>
  <c r="BU105" i="8"/>
  <c r="BO105" i="8"/>
  <c r="BQ105" i="8" s="1"/>
  <c r="BU93" i="8"/>
  <c r="BV93" i="8"/>
  <c r="BW93" i="8" s="1"/>
  <c r="BO93" i="8"/>
  <c r="BQ93" i="8" s="1"/>
  <c r="BV81" i="8"/>
  <c r="BW81" i="8" s="1"/>
  <c r="BU81" i="8"/>
  <c r="BO81" i="8"/>
  <c r="BQ81" i="8" s="1"/>
  <c r="BV69" i="8"/>
  <c r="BW69" i="8" s="1"/>
  <c r="BU69" i="8"/>
  <c r="BO69" i="8"/>
  <c r="BQ69" i="8" s="1"/>
  <c r="BV57" i="8"/>
  <c r="BW57" i="8" s="1"/>
  <c r="BU57" i="8"/>
  <c r="BO57" i="8"/>
  <c r="BQ57" i="8" s="1"/>
  <c r="BU45" i="8"/>
  <c r="BV45" i="8"/>
  <c r="BW45" i="8" s="1"/>
  <c r="BO45" i="8"/>
  <c r="BQ45" i="8" s="1"/>
  <c r="BU33" i="8"/>
  <c r="BV33" i="8"/>
  <c r="BW33" i="8" s="1"/>
  <c r="BO33" i="8"/>
  <c r="BQ33" i="8" s="1"/>
  <c r="BV21" i="8"/>
  <c r="BW21" i="8" s="1"/>
  <c r="BU21" i="8"/>
  <c r="BO21" i="8"/>
  <c r="BQ21" i="8" s="1"/>
  <c r="BV14" i="8"/>
  <c r="BW14" i="8" s="1"/>
  <c r="BU14" i="8"/>
  <c r="BO14" i="8"/>
  <c r="BQ14" i="8" s="1"/>
  <c r="BV510" i="8"/>
  <c r="BW510" i="8" s="1"/>
  <c r="BU510" i="8"/>
  <c r="BO510" i="8"/>
  <c r="BQ510" i="8" s="1"/>
  <c r="BV498" i="8"/>
  <c r="BW498" i="8" s="1"/>
  <c r="BU498" i="8"/>
  <c r="BO498" i="8"/>
  <c r="BQ498" i="8" s="1"/>
  <c r="BV486" i="8"/>
  <c r="BW486" i="8" s="1"/>
  <c r="BU486" i="8"/>
  <c r="BO486" i="8"/>
  <c r="BQ486" i="8" s="1"/>
  <c r="BV474" i="8"/>
  <c r="BW474" i="8" s="1"/>
  <c r="BU474" i="8"/>
  <c r="BO474" i="8"/>
  <c r="BQ474" i="8" s="1"/>
  <c r="BV462" i="8"/>
  <c r="BW462" i="8" s="1"/>
  <c r="BU462" i="8"/>
  <c r="BO462" i="8"/>
  <c r="BQ462" i="8" s="1"/>
  <c r="BV450" i="8"/>
  <c r="BW450" i="8" s="1"/>
  <c r="BU450" i="8"/>
  <c r="BO450" i="8"/>
  <c r="BQ450" i="8" s="1"/>
  <c r="BV438" i="8"/>
  <c r="BW438" i="8" s="1"/>
  <c r="BU438" i="8"/>
  <c r="BO438" i="8"/>
  <c r="BQ438" i="8" s="1"/>
  <c r="BV426" i="8"/>
  <c r="BW426" i="8" s="1"/>
  <c r="BU426" i="8"/>
  <c r="BO426" i="8"/>
  <c r="BQ426" i="8" s="1"/>
  <c r="BV414" i="8"/>
  <c r="BW414" i="8" s="1"/>
  <c r="BU414" i="8"/>
  <c r="BO414" i="8"/>
  <c r="BQ414" i="8" s="1"/>
  <c r="BV402" i="8"/>
  <c r="BW402" i="8" s="1"/>
  <c r="BU402" i="8"/>
  <c r="BO402" i="8"/>
  <c r="BQ402" i="8" s="1"/>
  <c r="BU390" i="8"/>
  <c r="BV390" i="8"/>
  <c r="BW390" i="8" s="1"/>
  <c r="BO390" i="8"/>
  <c r="BQ390" i="8" s="1"/>
  <c r="BU378" i="8"/>
  <c r="BV378" i="8"/>
  <c r="BW378" i="8" s="1"/>
  <c r="BO378" i="8"/>
  <c r="BQ378" i="8" s="1"/>
  <c r="BU366" i="8"/>
  <c r="BV366" i="8"/>
  <c r="BW366" i="8" s="1"/>
  <c r="BO366" i="8"/>
  <c r="BQ366" i="8" s="1"/>
  <c r="BU354" i="8"/>
  <c r="BV354" i="8"/>
  <c r="BW354" i="8" s="1"/>
  <c r="BO354" i="8"/>
  <c r="BQ354" i="8" s="1"/>
  <c r="BU342" i="8"/>
  <c r="BV342" i="8"/>
  <c r="BW342" i="8" s="1"/>
  <c r="BO342" i="8"/>
  <c r="BQ342" i="8" s="1"/>
  <c r="BV330" i="8"/>
  <c r="BW330" i="8" s="1"/>
  <c r="BU330" i="8"/>
  <c r="BO330" i="8"/>
  <c r="BQ330" i="8" s="1"/>
  <c r="BU318" i="8"/>
  <c r="BV318" i="8"/>
  <c r="BW318" i="8" s="1"/>
  <c r="BO318" i="8"/>
  <c r="BQ318" i="8" s="1"/>
  <c r="BU306" i="8"/>
  <c r="BV306" i="8"/>
  <c r="BW306" i="8" s="1"/>
  <c r="BO306" i="8"/>
  <c r="BQ306" i="8" s="1"/>
  <c r="BV294" i="8"/>
  <c r="BW294" i="8" s="1"/>
  <c r="BU294" i="8"/>
  <c r="BO294" i="8"/>
  <c r="BQ294" i="8" s="1"/>
  <c r="BV282" i="8"/>
  <c r="BW282" i="8" s="1"/>
  <c r="BU282" i="8"/>
  <c r="BO282" i="8"/>
  <c r="BQ282" i="8" s="1"/>
  <c r="BV270" i="8"/>
  <c r="BW270" i="8" s="1"/>
  <c r="BU270" i="8"/>
  <c r="BO270" i="8"/>
  <c r="BQ270" i="8" s="1"/>
  <c r="BV258" i="8"/>
  <c r="BW258" i="8" s="1"/>
  <c r="BU258" i="8"/>
  <c r="BO258" i="8"/>
  <c r="BQ258" i="8" s="1"/>
  <c r="BV246" i="8"/>
  <c r="BW246" i="8" s="1"/>
  <c r="BU246" i="8"/>
  <c r="BO246" i="8"/>
  <c r="BQ246" i="8" s="1"/>
  <c r="BV234" i="8"/>
  <c r="BW234" i="8" s="1"/>
  <c r="BU234" i="8"/>
  <c r="BO234" i="8"/>
  <c r="BQ234" i="8" s="1"/>
  <c r="BV222" i="8"/>
  <c r="BW222" i="8" s="1"/>
  <c r="BU222" i="8"/>
  <c r="BO222" i="8"/>
  <c r="BQ222" i="8" s="1"/>
  <c r="BV210" i="8"/>
  <c r="BW210" i="8" s="1"/>
  <c r="BU210" i="8"/>
  <c r="BO210" i="8"/>
  <c r="BQ210" i="8" s="1"/>
  <c r="BV198" i="8"/>
  <c r="BW198" i="8" s="1"/>
  <c r="BU198" i="8"/>
  <c r="BO198" i="8"/>
  <c r="BQ198" i="8" s="1"/>
  <c r="BV186" i="8"/>
  <c r="BW186" i="8" s="1"/>
  <c r="BU186" i="8"/>
  <c r="BO186" i="8"/>
  <c r="BQ186" i="8" s="1"/>
  <c r="BV174" i="8"/>
  <c r="BW174" i="8" s="1"/>
  <c r="BU174" i="8"/>
  <c r="BO174" i="8"/>
  <c r="BQ174" i="8" s="1"/>
  <c r="BV162" i="8"/>
  <c r="BW162" i="8" s="1"/>
  <c r="BU162" i="8"/>
  <c r="BO162" i="8"/>
  <c r="BQ162" i="8" s="1"/>
  <c r="BV150" i="8"/>
  <c r="BW150" i="8" s="1"/>
  <c r="BU150" i="8"/>
  <c r="BO150" i="8"/>
  <c r="BQ150" i="8" s="1"/>
  <c r="BV138" i="8"/>
  <c r="BW138" i="8" s="1"/>
  <c r="BU138" i="8"/>
  <c r="BO138" i="8"/>
  <c r="BQ138" i="8" s="1"/>
  <c r="BV126" i="8"/>
  <c r="BW126" i="8" s="1"/>
  <c r="BU126" i="8"/>
  <c r="BO126" i="8"/>
  <c r="BQ126" i="8" s="1"/>
  <c r="BV114" i="8"/>
  <c r="BW114" i="8" s="1"/>
  <c r="BU114" i="8"/>
  <c r="BO114" i="8"/>
  <c r="BQ114" i="8" s="1"/>
  <c r="BV102" i="8"/>
  <c r="BW102" i="8" s="1"/>
  <c r="BU102" i="8"/>
  <c r="BO102" i="8"/>
  <c r="BQ102" i="8" s="1"/>
  <c r="BV90" i="8"/>
  <c r="BW90" i="8" s="1"/>
  <c r="BU90" i="8"/>
  <c r="BO90" i="8"/>
  <c r="BQ90" i="8" s="1"/>
  <c r="BV78" i="8"/>
  <c r="BW78" i="8" s="1"/>
  <c r="BU78" i="8"/>
  <c r="BO78" i="8"/>
  <c r="BQ78" i="8" s="1"/>
  <c r="BV66" i="8"/>
  <c r="BW66" i="8" s="1"/>
  <c r="BU66" i="8"/>
  <c r="BO66" i="8"/>
  <c r="BQ66" i="8" s="1"/>
  <c r="BV54" i="8"/>
  <c r="BW54" i="8" s="1"/>
  <c r="BU54" i="8"/>
  <c r="BO54" i="8"/>
  <c r="BQ54" i="8" s="1"/>
  <c r="BV42" i="8"/>
  <c r="BW42" i="8" s="1"/>
  <c r="BU42" i="8"/>
  <c r="BO42" i="8"/>
  <c r="BQ42" i="8" s="1"/>
  <c r="BV30" i="8"/>
  <c r="BW30" i="8" s="1"/>
  <c r="BU30" i="8"/>
  <c r="BO30" i="8"/>
  <c r="BQ30" i="8" s="1"/>
  <c r="BV18" i="8"/>
  <c r="BW18" i="8" s="1"/>
  <c r="BU18" i="8"/>
  <c r="BO18" i="8"/>
  <c r="BQ18" i="8" s="1"/>
  <c r="BV268" i="8"/>
  <c r="BW268" i="8" s="1"/>
  <c r="BU268" i="8"/>
  <c r="BO268" i="8"/>
  <c r="BQ268" i="8" s="1"/>
  <c r="BV256" i="8"/>
  <c r="BW256" i="8" s="1"/>
  <c r="BU256" i="8"/>
  <c r="BO256" i="8"/>
  <c r="BQ256" i="8" s="1"/>
  <c r="BV244" i="8"/>
  <c r="BW244" i="8" s="1"/>
  <c r="BU244" i="8"/>
  <c r="BO244" i="8"/>
  <c r="BQ244" i="8" s="1"/>
  <c r="BV232" i="8"/>
  <c r="BW232" i="8" s="1"/>
  <c r="BU232" i="8"/>
  <c r="BO232" i="8"/>
  <c r="BQ232" i="8" s="1"/>
  <c r="BV220" i="8"/>
  <c r="BW220" i="8" s="1"/>
  <c r="BU220" i="8"/>
  <c r="BO220" i="8"/>
  <c r="BQ220" i="8" s="1"/>
  <c r="BV208" i="8"/>
  <c r="BW208" i="8" s="1"/>
  <c r="BU208" i="8"/>
  <c r="BO208" i="8"/>
  <c r="BQ208" i="8" s="1"/>
  <c r="BV196" i="8"/>
  <c r="BW196" i="8" s="1"/>
  <c r="BU196" i="8"/>
  <c r="BO196" i="8"/>
  <c r="BQ196" i="8" s="1"/>
  <c r="BV184" i="8"/>
  <c r="BW184" i="8" s="1"/>
  <c r="BU184" i="8"/>
  <c r="BO184" i="8"/>
  <c r="BQ184" i="8" s="1"/>
  <c r="BV172" i="8"/>
  <c r="BW172" i="8" s="1"/>
  <c r="BU172" i="8"/>
  <c r="BO172" i="8"/>
  <c r="BQ172" i="8" s="1"/>
  <c r="BV160" i="8"/>
  <c r="BW160" i="8" s="1"/>
  <c r="BU160" i="8"/>
  <c r="BO160" i="8"/>
  <c r="BQ160" i="8" s="1"/>
  <c r="BV148" i="8"/>
  <c r="BW148" i="8" s="1"/>
  <c r="BU148" i="8"/>
  <c r="BO148" i="8"/>
  <c r="BQ148" i="8" s="1"/>
  <c r="BV136" i="8"/>
  <c r="BW136" i="8" s="1"/>
  <c r="BU136" i="8"/>
  <c r="BO136" i="8"/>
  <c r="BQ136" i="8" s="1"/>
  <c r="BV10" i="8"/>
  <c r="BW10" i="8" s="1"/>
  <c r="BU10" i="8"/>
  <c r="BO10" i="8"/>
  <c r="BQ10" i="8" s="1"/>
  <c r="BV506" i="8"/>
  <c r="BW506" i="8" s="1"/>
  <c r="BU506" i="8"/>
  <c r="BO506" i="8"/>
  <c r="BQ506" i="8" s="1"/>
  <c r="BV494" i="8"/>
  <c r="BW494" i="8" s="1"/>
  <c r="BU494" i="8"/>
  <c r="BO494" i="8"/>
  <c r="BQ494" i="8" s="1"/>
  <c r="BV482" i="8"/>
  <c r="BW482" i="8" s="1"/>
  <c r="BU482" i="8"/>
  <c r="BO482" i="8"/>
  <c r="BQ482" i="8" s="1"/>
  <c r="BV470" i="8"/>
  <c r="BW470" i="8" s="1"/>
  <c r="BU470" i="8"/>
  <c r="BO470" i="8"/>
  <c r="BQ470" i="8" s="1"/>
  <c r="BV458" i="8"/>
  <c r="BW458" i="8" s="1"/>
  <c r="BU458" i="8"/>
  <c r="BO458" i="8"/>
  <c r="BQ458" i="8" s="1"/>
  <c r="BV446" i="8"/>
  <c r="BW446" i="8" s="1"/>
  <c r="BU446" i="8"/>
  <c r="BO446" i="8"/>
  <c r="BQ446" i="8" s="1"/>
  <c r="BV434" i="8"/>
  <c r="BW434" i="8" s="1"/>
  <c r="BU434" i="8"/>
  <c r="BO434" i="8"/>
  <c r="BQ434" i="8" s="1"/>
  <c r="BV422" i="8"/>
  <c r="BW422" i="8" s="1"/>
  <c r="BU422" i="8"/>
  <c r="BO422" i="8"/>
  <c r="BQ422" i="8" s="1"/>
  <c r="BV410" i="8"/>
  <c r="BW410" i="8" s="1"/>
  <c r="BU410" i="8"/>
  <c r="BO410" i="8"/>
  <c r="BQ410" i="8" s="1"/>
  <c r="BV398" i="8"/>
  <c r="BW398" i="8" s="1"/>
  <c r="BU398" i="8"/>
  <c r="BO398" i="8"/>
  <c r="BQ398" i="8" s="1"/>
  <c r="BV386" i="8"/>
  <c r="BW386" i="8" s="1"/>
  <c r="BU386" i="8"/>
  <c r="BO386" i="8"/>
  <c r="BQ386" i="8" s="1"/>
  <c r="BV374" i="8"/>
  <c r="BW374" i="8" s="1"/>
  <c r="BU374" i="8"/>
  <c r="BO374" i="8"/>
  <c r="BQ374" i="8" s="1"/>
  <c r="BV362" i="8"/>
  <c r="BW362" i="8" s="1"/>
  <c r="BU362" i="8"/>
  <c r="BO362" i="8"/>
  <c r="BQ362" i="8" s="1"/>
  <c r="BV350" i="8"/>
  <c r="BW350" i="8" s="1"/>
  <c r="BU350" i="8"/>
  <c r="BO350" i="8"/>
  <c r="BQ350" i="8" s="1"/>
  <c r="BV338" i="8"/>
  <c r="BW338" i="8" s="1"/>
  <c r="BU338" i="8"/>
  <c r="BO338" i="8"/>
  <c r="BQ338" i="8" s="1"/>
  <c r="BV326" i="8"/>
  <c r="BW326" i="8" s="1"/>
  <c r="BU326" i="8"/>
  <c r="BO326" i="8"/>
  <c r="BQ326" i="8" s="1"/>
  <c r="BV314" i="8"/>
  <c r="BW314" i="8" s="1"/>
  <c r="BU314" i="8"/>
  <c r="BO314" i="8"/>
  <c r="BQ314" i="8" s="1"/>
  <c r="BV302" i="8"/>
  <c r="BW302" i="8" s="1"/>
  <c r="BU302" i="8"/>
  <c r="BO302" i="8"/>
  <c r="BQ302" i="8" s="1"/>
  <c r="BV290" i="8"/>
  <c r="BW290" i="8" s="1"/>
  <c r="BU290" i="8"/>
  <c r="BO290" i="8"/>
  <c r="BQ290" i="8" s="1"/>
  <c r="BV278" i="8"/>
  <c r="BW278" i="8" s="1"/>
  <c r="BU278" i="8"/>
  <c r="BO278" i="8"/>
  <c r="BQ278" i="8" s="1"/>
  <c r="BV266" i="8"/>
  <c r="BW266" i="8" s="1"/>
  <c r="BU266" i="8"/>
  <c r="BO266" i="8"/>
  <c r="BQ266" i="8" s="1"/>
  <c r="BV254" i="8"/>
  <c r="BW254" i="8" s="1"/>
  <c r="BU254" i="8"/>
  <c r="BO254" i="8"/>
  <c r="BQ254" i="8" s="1"/>
  <c r="BV242" i="8"/>
  <c r="BW242" i="8" s="1"/>
  <c r="BU242" i="8"/>
  <c r="BO242" i="8"/>
  <c r="BQ242" i="8" s="1"/>
  <c r="BV230" i="8"/>
  <c r="BW230" i="8" s="1"/>
  <c r="BU230" i="8"/>
  <c r="BO230" i="8"/>
  <c r="BQ230" i="8" s="1"/>
  <c r="BV218" i="8"/>
  <c r="BW218" i="8" s="1"/>
  <c r="BU218" i="8"/>
  <c r="BO218" i="8"/>
  <c r="BQ218" i="8" s="1"/>
  <c r="BV206" i="8"/>
  <c r="BW206" i="8" s="1"/>
  <c r="BU206" i="8"/>
  <c r="BO206" i="8"/>
  <c r="BQ206" i="8" s="1"/>
  <c r="BV194" i="8"/>
  <c r="BW194" i="8" s="1"/>
  <c r="BU194" i="8"/>
  <c r="BO194" i="8"/>
  <c r="BQ194" i="8" s="1"/>
  <c r="BV182" i="8"/>
  <c r="BW182" i="8" s="1"/>
  <c r="BU182" i="8"/>
  <c r="BO182" i="8"/>
  <c r="BQ182" i="8" s="1"/>
  <c r="BV170" i="8"/>
  <c r="BW170" i="8" s="1"/>
  <c r="BU170" i="8"/>
  <c r="BO170" i="8"/>
  <c r="BQ170" i="8" s="1"/>
  <c r="BV158" i="8"/>
  <c r="BW158" i="8" s="1"/>
  <c r="BU158" i="8"/>
  <c r="BO158" i="8"/>
  <c r="BQ158" i="8" s="1"/>
  <c r="BV146" i="8"/>
  <c r="BW146" i="8" s="1"/>
  <c r="BU146" i="8"/>
  <c r="BO146" i="8"/>
  <c r="BQ146" i="8" s="1"/>
  <c r="BV134" i="8"/>
  <c r="BW134" i="8" s="1"/>
  <c r="BU134" i="8"/>
  <c r="BO134" i="8"/>
  <c r="BQ134" i="8" s="1"/>
  <c r="BV122" i="8"/>
  <c r="BW122" i="8" s="1"/>
  <c r="BU122" i="8"/>
  <c r="BO122" i="8"/>
  <c r="BQ122" i="8" s="1"/>
  <c r="BV110" i="8"/>
  <c r="BW110" i="8" s="1"/>
  <c r="BU110" i="8"/>
  <c r="BO110" i="8"/>
  <c r="BQ110" i="8" s="1"/>
  <c r="BV98" i="8"/>
  <c r="BW98" i="8" s="1"/>
  <c r="BU98" i="8"/>
  <c r="BO98" i="8"/>
  <c r="BQ98" i="8" s="1"/>
  <c r="BV86" i="8"/>
  <c r="BW86" i="8" s="1"/>
  <c r="BU86" i="8"/>
  <c r="BO86" i="8"/>
  <c r="BQ86" i="8" s="1"/>
  <c r="BV74" i="8"/>
  <c r="BW74" i="8" s="1"/>
  <c r="BU74" i="8"/>
  <c r="BO74" i="8"/>
  <c r="BQ74" i="8" s="1"/>
  <c r="BV62" i="8"/>
  <c r="BW62" i="8" s="1"/>
  <c r="BU62" i="8"/>
  <c r="BO62" i="8"/>
  <c r="BQ62" i="8" s="1"/>
  <c r="BV50" i="8"/>
  <c r="BW50" i="8" s="1"/>
  <c r="BU50" i="8"/>
  <c r="BO50" i="8"/>
  <c r="BQ50" i="8" s="1"/>
  <c r="BV38" i="8"/>
  <c r="BW38" i="8" s="1"/>
  <c r="BU38" i="8"/>
  <c r="BO38" i="8"/>
  <c r="BQ38" i="8" s="1"/>
  <c r="BV26" i="8"/>
  <c r="BW26" i="8" s="1"/>
  <c r="BU26" i="8"/>
  <c r="BO26" i="8"/>
  <c r="BQ26" i="8" s="1"/>
  <c r="BV9" i="8"/>
  <c r="BW9" i="8" s="1"/>
  <c r="BU9" i="8"/>
  <c r="BO9" i="8"/>
  <c r="BQ9" i="8" s="1"/>
  <c r="BV505" i="8"/>
  <c r="BW505" i="8" s="1"/>
  <c r="BU505" i="8"/>
  <c r="BO505" i="8"/>
  <c r="BQ505" i="8" s="1"/>
  <c r="BV493" i="8"/>
  <c r="BW493" i="8" s="1"/>
  <c r="BU493" i="8"/>
  <c r="BO493" i="8"/>
  <c r="BQ493" i="8" s="1"/>
  <c r="BV481" i="8"/>
  <c r="BW481" i="8" s="1"/>
  <c r="BU481" i="8"/>
  <c r="BO481" i="8"/>
  <c r="BQ481" i="8" s="1"/>
  <c r="BV469" i="8"/>
  <c r="BW469" i="8" s="1"/>
  <c r="BU469" i="8"/>
  <c r="BO469" i="8"/>
  <c r="BQ469" i="8" s="1"/>
  <c r="BV457" i="8"/>
  <c r="BW457" i="8" s="1"/>
  <c r="BU457" i="8"/>
  <c r="BO457" i="8"/>
  <c r="BQ457" i="8" s="1"/>
  <c r="BV445" i="8"/>
  <c r="BW445" i="8" s="1"/>
  <c r="BU445" i="8"/>
  <c r="BO445" i="8"/>
  <c r="BQ445" i="8" s="1"/>
  <c r="BV433" i="8"/>
  <c r="BW433" i="8" s="1"/>
  <c r="BU433" i="8"/>
  <c r="BO433" i="8"/>
  <c r="BQ433" i="8" s="1"/>
  <c r="BV421" i="8"/>
  <c r="BW421" i="8" s="1"/>
  <c r="BU421" i="8"/>
  <c r="BO421" i="8"/>
  <c r="BQ421" i="8" s="1"/>
  <c r="BV409" i="8"/>
  <c r="BW409" i="8" s="1"/>
  <c r="BU409" i="8"/>
  <c r="BO409" i="8"/>
  <c r="BQ409" i="8" s="1"/>
  <c r="BV397" i="8"/>
  <c r="BW397" i="8" s="1"/>
  <c r="BU397" i="8"/>
  <c r="BO397" i="8"/>
  <c r="BQ397" i="8" s="1"/>
  <c r="BV385" i="8"/>
  <c r="BW385" i="8" s="1"/>
  <c r="BU385" i="8"/>
  <c r="BO385" i="8"/>
  <c r="BQ385" i="8" s="1"/>
  <c r="BV373" i="8"/>
  <c r="BW373" i="8" s="1"/>
  <c r="BU373" i="8"/>
  <c r="BO373" i="8"/>
  <c r="BQ373" i="8" s="1"/>
  <c r="BV361" i="8"/>
  <c r="BW361" i="8" s="1"/>
  <c r="BU361" i="8"/>
  <c r="BO361" i="8"/>
  <c r="BQ361" i="8" s="1"/>
  <c r="BV349" i="8"/>
  <c r="BW349" i="8" s="1"/>
  <c r="BU349" i="8"/>
  <c r="BO349" i="8"/>
  <c r="BQ349" i="8" s="1"/>
  <c r="BV337" i="8"/>
  <c r="BW337" i="8" s="1"/>
  <c r="BU337" i="8"/>
  <c r="BO337" i="8"/>
  <c r="BQ337" i="8" s="1"/>
  <c r="BV325" i="8"/>
  <c r="BW325" i="8" s="1"/>
  <c r="BU325" i="8"/>
  <c r="BO325" i="8"/>
  <c r="BQ325" i="8" s="1"/>
  <c r="BV313" i="8"/>
  <c r="BW313" i="8" s="1"/>
  <c r="BU313" i="8"/>
  <c r="BO313" i="8"/>
  <c r="BQ313" i="8" s="1"/>
  <c r="BV301" i="8"/>
  <c r="BW301" i="8" s="1"/>
  <c r="BU301" i="8"/>
  <c r="BO301" i="8"/>
  <c r="BQ301" i="8" s="1"/>
  <c r="BV289" i="8"/>
  <c r="BW289" i="8" s="1"/>
  <c r="BU289" i="8"/>
  <c r="BO289" i="8"/>
  <c r="BQ289" i="8" s="1"/>
  <c r="BV277" i="8"/>
  <c r="BW277" i="8" s="1"/>
  <c r="BU277" i="8"/>
  <c r="BO277" i="8"/>
  <c r="BQ277" i="8" s="1"/>
  <c r="BV265" i="8"/>
  <c r="BW265" i="8" s="1"/>
  <c r="BU265" i="8"/>
  <c r="BO265" i="8"/>
  <c r="BQ265" i="8" s="1"/>
  <c r="BV253" i="8"/>
  <c r="BW253" i="8" s="1"/>
  <c r="BU253" i="8"/>
  <c r="BO253" i="8"/>
  <c r="BQ253" i="8" s="1"/>
  <c r="BV241" i="8"/>
  <c r="BW241" i="8" s="1"/>
  <c r="BU241" i="8"/>
  <c r="BO241" i="8"/>
  <c r="BQ241" i="8" s="1"/>
  <c r="BV229" i="8"/>
  <c r="BW229" i="8" s="1"/>
  <c r="BU229" i="8"/>
  <c r="BO229" i="8"/>
  <c r="BQ229" i="8" s="1"/>
  <c r="BV217" i="8"/>
  <c r="BW217" i="8" s="1"/>
  <c r="BU217" i="8"/>
  <c r="BO217" i="8"/>
  <c r="BQ217" i="8" s="1"/>
  <c r="BV205" i="8"/>
  <c r="BW205" i="8" s="1"/>
  <c r="BU205" i="8"/>
  <c r="BO205" i="8"/>
  <c r="BQ205" i="8" s="1"/>
  <c r="BV193" i="8"/>
  <c r="BW193" i="8" s="1"/>
  <c r="BU193" i="8"/>
  <c r="BO193" i="8"/>
  <c r="BQ193" i="8" s="1"/>
  <c r="BV181" i="8"/>
  <c r="BW181" i="8" s="1"/>
  <c r="BU181" i="8"/>
  <c r="BO181" i="8"/>
  <c r="BQ181" i="8" s="1"/>
  <c r="BV169" i="8"/>
  <c r="BW169" i="8" s="1"/>
  <c r="BU169" i="8"/>
  <c r="BO169" i="8"/>
  <c r="BQ169" i="8" s="1"/>
  <c r="BV157" i="8"/>
  <c r="BW157" i="8" s="1"/>
  <c r="BU157" i="8"/>
  <c r="BO157" i="8"/>
  <c r="BQ157" i="8" s="1"/>
  <c r="BV145" i="8"/>
  <c r="BW145" i="8" s="1"/>
  <c r="BU145" i="8"/>
  <c r="BO145" i="8"/>
  <c r="BQ145" i="8" s="1"/>
  <c r="BV133" i="8"/>
  <c r="BW133" i="8" s="1"/>
  <c r="BU133" i="8"/>
  <c r="BO133" i="8"/>
  <c r="BQ133" i="8" s="1"/>
  <c r="BV121" i="8"/>
  <c r="BW121" i="8" s="1"/>
  <c r="BU121" i="8"/>
  <c r="BO121" i="8"/>
  <c r="BQ121" i="8" s="1"/>
  <c r="BV109" i="8"/>
  <c r="BW109" i="8" s="1"/>
  <c r="BU109" i="8"/>
  <c r="BO109" i="8"/>
  <c r="BQ109" i="8" s="1"/>
  <c r="BV97" i="8"/>
  <c r="BW97" i="8" s="1"/>
  <c r="BU97" i="8"/>
  <c r="BO97" i="8"/>
  <c r="BQ97" i="8" s="1"/>
  <c r="BV85" i="8"/>
  <c r="BW85" i="8" s="1"/>
  <c r="BU85" i="8"/>
  <c r="BO85" i="8"/>
  <c r="BQ85" i="8" s="1"/>
  <c r="BV73" i="8"/>
  <c r="BW73" i="8" s="1"/>
  <c r="BU73" i="8"/>
  <c r="BO73" i="8"/>
  <c r="BQ73" i="8" s="1"/>
  <c r="BV61" i="8"/>
  <c r="BW61" i="8" s="1"/>
  <c r="BU61" i="8"/>
  <c r="BO61" i="8"/>
  <c r="BQ61" i="8" s="1"/>
  <c r="BV49" i="8"/>
  <c r="BW49" i="8" s="1"/>
  <c r="BU49" i="8"/>
  <c r="BO49" i="8"/>
  <c r="BQ49" i="8" s="1"/>
  <c r="BV37" i="8"/>
  <c r="BW37" i="8" s="1"/>
  <c r="BU37" i="8"/>
  <c r="BO37" i="8"/>
  <c r="BQ37" i="8" s="1"/>
  <c r="BV25" i="8"/>
  <c r="BW25" i="8" s="1"/>
  <c r="BU25" i="8"/>
  <c r="BO25" i="8"/>
  <c r="BQ25" i="8" s="1"/>
  <c r="BX347" i="8"/>
  <c r="BS347" i="8"/>
  <c r="BX323" i="8"/>
  <c r="BS323" i="8"/>
  <c r="BX299" i="8"/>
  <c r="BS299" i="8"/>
  <c r="BX8" i="8"/>
  <c r="BS8" i="8"/>
  <c r="BX275" i="8"/>
  <c r="BS275" i="8"/>
  <c r="BU7" i="8"/>
  <c r="BV7" i="8"/>
  <c r="BW7" i="8" s="1"/>
  <c r="BO7" i="8"/>
  <c r="BQ7" i="8" s="1"/>
  <c r="BX503" i="8"/>
  <c r="BS503" i="8"/>
  <c r="BX491" i="8"/>
  <c r="BS491" i="8"/>
  <c r="BX467" i="8"/>
  <c r="BS467" i="8"/>
  <c r="BX455" i="8"/>
  <c r="BS455" i="8"/>
  <c r="BX431" i="8"/>
  <c r="BS431" i="8"/>
  <c r="BX407" i="8"/>
  <c r="BS407" i="8"/>
  <c r="BX383" i="8"/>
  <c r="BS383" i="8"/>
  <c r="BX359" i="8"/>
  <c r="BS359" i="8"/>
  <c r="BX335" i="8"/>
  <c r="BS335" i="8"/>
  <c r="BX311" i="8"/>
  <c r="BS311" i="8"/>
  <c r="BX287" i="8"/>
  <c r="BS287" i="8"/>
  <c r="BX263" i="8"/>
  <c r="BS263" i="8"/>
  <c r="BX239" i="8"/>
  <c r="BS239" i="8"/>
  <c r="BX251" i="8"/>
  <c r="BS251" i="8"/>
  <c r="BX395" i="8"/>
  <c r="BS395" i="8"/>
  <c r="BV124" i="8"/>
  <c r="BW124" i="8" s="1"/>
  <c r="BU124" i="8"/>
  <c r="BO124" i="8"/>
  <c r="BQ124" i="8" s="1"/>
  <c r="BV112" i="8"/>
  <c r="BW112" i="8" s="1"/>
  <c r="BU112" i="8"/>
  <c r="BO112" i="8"/>
  <c r="BQ112" i="8" s="1"/>
  <c r="BV100" i="8"/>
  <c r="BW100" i="8" s="1"/>
  <c r="BU100" i="8"/>
  <c r="BO100" i="8"/>
  <c r="BQ100" i="8" s="1"/>
  <c r="BV88" i="8"/>
  <c r="BW88" i="8" s="1"/>
  <c r="BU88" i="8"/>
  <c r="BO88" i="8"/>
  <c r="BQ88" i="8" s="1"/>
  <c r="BV76" i="8"/>
  <c r="BW76" i="8" s="1"/>
  <c r="BU76" i="8"/>
  <c r="BO76" i="8"/>
  <c r="BQ76" i="8" s="1"/>
  <c r="BV64" i="8"/>
  <c r="BW64" i="8" s="1"/>
  <c r="BU64" i="8"/>
  <c r="BO64" i="8"/>
  <c r="BQ64" i="8" s="1"/>
  <c r="BV52" i="8"/>
  <c r="BW52" i="8" s="1"/>
  <c r="BU52" i="8"/>
  <c r="BO52" i="8"/>
  <c r="BQ52" i="8" s="1"/>
  <c r="BV40" i="8"/>
  <c r="BW40" i="8" s="1"/>
  <c r="BU40" i="8"/>
  <c r="BO40" i="8"/>
  <c r="BQ40" i="8" s="1"/>
  <c r="BV28" i="8"/>
  <c r="BW28" i="8" s="1"/>
  <c r="BU28" i="8"/>
  <c r="BO28" i="8"/>
  <c r="BQ28" i="8" s="1"/>
  <c r="BV16" i="8"/>
  <c r="BW16" i="8" s="1"/>
  <c r="BU16" i="8"/>
  <c r="BO16" i="8"/>
  <c r="BQ16" i="8" s="1"/>
  <c r="BX371" i="8"/>
  <c r="BS371" i="8"/>
  <c r="BU8" i="8"/>
  <c r="BV8" i="8"/>
  <c r="BW8" i="8" s="1"/>
  <c r="BU504" i="8"/>
  <c r="BV504" i="8"/>
  <c r="BW504" i="8" s="1"/>
  <c r="BO504" i="8"/>
  <c r="BQ504" i="8" s="1"/>
  <c r="BV492" i="8"/>
  <c r="BW492" i="8" s="1"/>
  <c r="BU492" i="8"/>
  <c r="BO492" i="8"/>
  <c r="BQ492" i="8" s="1"/>
  <c r="BV480" i="8"/>
  <c r="BW480" i="8" s="1"/>
  <c r="BU480" i="8"/>
  <c r="BO480" i="8"/>
  <c r="BQ480" i="8" s="1"/>
  <c r="BV468" i="8"/>
  <c r="BW468" i="8" s="1"/>
  <c r="BU468" i="8"/>
  <c r="BO468" i="8"/>
  <c r="BQ468" i="8" s="1"/>
  <c r="BV456" i="8"/>
  <c r="BW456" i="8" s="1"/>
  <c r="BU456" i="8"/>
  <c r="BO456" i="8"/>
  <c r="BQ456" i="8" s="1"/>
  <c r="BV444" i="8"/>
  <c r="BW444" i="8" s="1"/>
  <c r="BU444" i="8"/>
  <c r="BO444" i="8"/>
  <c r="BQ444" i="8" s="1"/>
  <c r="BV432" i="8"/>
  <c r="BW432" i="8" s="1"/>
  <c r="BU432" i="8"/>
  <c r="BO432" i="8"/>
  <c r="BQ432" i="8" s="1"/>
  <c r="BV420" i="8"/>
  <c r="BW420" i="8" s="1"/>
  <c r="BU420" i="8"/>
  <c r="BO420" i="8"/>
  <c r="BQ420" i="8" s="1"/>
  <c r="BV408" i="8"/>
  <c r="BW408" i="8" s="1"/>
  <c r="BU408" i="8"/>
  <c r="BO408" i="8"/>
  <c r="BQ408" i="8" s="1"/>
  <c r="BV396" i="8"/>
  <c r="BW396" i="8" s="1"/>
  <c r="BU396" i="8"/>
  <c r="BO396" i="8"/>
  <c r="BQ396" i="8" s="1"/>
  <c r="BV384" i="8"/>
  <c r="BW384" i="8" s="1"/>
  <c r="BU384" i="8"/>
  <c r="BO384" i="8"/>
  <c r="BQ384" i="8" s="1"/>
  <c r="BV372" i="8"/>
  <c r="BW372" i="8" s="1"/>
  <c r="BU372" i="8"/>
  <c r="BO372" i="8"/>
  <c r="BQ372" i="8" s="1"/>
  <c r="BV360" i="8"/>
  <c r="BW360" i="8" s="1"/>
  <c r="BU360" i="8"/>
  <c r="BO360" i="8"/>
  <c r="BQ360" i="8" s="1"/>
  <c r="BV348" i="8"/>
  <c r="BW348" i="8" s="1"/>
  <c r="BU348" i="8"/>
  <c r="BO348" i="8"/>
  <c r="BQ348" i="8" s="1"/>
  <c r="BV336" i="8"/>
  <c r="BW336" i="8" s="1"/>
  <c r="BU336" i="8"/>
  <c r="BO336" i="8"/>
  <c r="BQ336" i="8" s="1"/>
  <c r="BV324" i="8"/>
  <c r="BW324" i="8" s="1"/>
  <c r="BU324" i="8"/>
  <c r="BO324" i="8"/>
  <c r="BQ324" i="8" s="1"/>
  <c r="BV312" i="8"/>
  <c r="BW312" i="8" s="1"/>
  <c r="BU312" i="8"/>
  <c r="BO312" i="8"/>
  <c r="BQ312" i="8" s="1"/>
  <c r="BV300" i="8"/>
  <c r="BW300" i="8" s="1"/>
  <c r="BU300" i="8"/>
  <c r="BO300" i="8"/>
  <c r="BQ300" i="8" s="1"/>
  <c r="BV288" i="8"/>
  <c r="BW288" i="8" s="1"/>
  <c r="BU288" i="8"/>
  <c r="BO288" i="8"/>
  <c r="BQ288" i="8" s="1"/>
  <c r="BV276" i="8"/>
  <c r="BW276" i="8" s="1"/>
  <c r="BU276" i="8"/>
  <c r="BO276" i="8"/>
  <c r="BQ276" i="8" s="1"/>
  <c r="BV264" i="8"/>
  <c r="BW264" i="8" s="1"/>
  <c r="BU264" i="8"/>
  <c r="BO264" i="8"/>
  <c r="BQ264" i="8" s="1"/>
  <c r="BV252" i="8"/>
  <c r="BW252" i="8" s="1"/>
  <c r="BU252" i="8"/>
  <c r="BO252" i="8"/>
  <c r="BQ252" i="8" s="1"/>
  <c r="BV240" i="8"/>
  <c r="BW240" i="8" s="1"/>
  <c r="BU240" i="8"/>
  <c r="BO240" i="8"/>
  <c r="BQ240" i="8" s="1"/>
  <c r="BV228" i="8"/>
  <c r="BW228" i="8" s="1"/>
  <c r="BU228" i="8"/>
  <c r="BO228" i="8"/>
  <c r="BQ228" i="8" s="1"/>
  <c r="BV216" i="8"/>
  <c r="BW216" i="8" s="1"/>
  <c r="BU216" i="8"/>
  <c r="BO216" i="8"/>
  <c r="BQ216" i="8" s="1"/>
  <c r="BV204" i="8"/>
  <c r="BW204" i="8" s="1"/>
  <c r="BU204" i="8"/>
  <c r="BO204" i="8"/>
  <c r="BQ204" i="8" s="1"/>
  <c r="BV192" i="8"/>
  <c r="BW192" i="8" s="1"/>
  <c r="BU192" i="8"/>
  <c r="BO192" i="8"/>
  <c r="BQ192" i="8" s="1"/>
  <c r="BV180" i="8"/>
  <c r="BW180" i="8" s="1"/>
  <c r="BU180" i="8"/>
  <c r="BO180" i="8"/>
  <c r="BQ180" i="8" s="1"/>
  <c r="BV168" i="8"/>
  <c r="BW168" i="8" s="1"/>
  <c r="BU168" i="8"/>
  <c r="BO168" i="8"/>
  <c r="BQ168" i="8" s="1"/>
  <c r="BV156" i="8"/>
  <c r="BW156" i="8" s="1"/>
  <c r="BU156" i="8"/>
  <c r="BO156" i="8"/>
  <c r="BQ156" i="8" s="1"/>
  <c r="BV144" i="8"/>
  <c r="BW144" i="8" s="1"/>
  <c r="BU144" i="8"/>
  <c r="BO144" i="8"/>
  <c r="BQ144" i="8" s="1"/>
  <c r="BV132" i="8"/>
  <c r="BW132" i="8" s="1"/>
  <c r="BU132" i="8"/>
  <c r="BO132" i="8"/>
  <c r="BQ132" i="8" s="1"/>
  <c r="BV120" i="8"/>
  <c r="BW120" i="8" s="1"/>
  <c r="BU120" i="8"/>
  <c r="BO120" i="8"/>
  <c r="BQ120" i="8" s="1"/>
  <c r="BV108" i="8"/>
  <c r="BW108" i="8" s="1"/>
  <c r="BU108" i="8"/>
  <c r="BO108" i="8"/>
  <c r="BQ108" i="8" s="1"/>
  <c r="BV96" i="8"/>
  <c r="BW96" i="8" s="1"/>
  <c r="BU96" i="8"/>
  <c r="BO96" i="8"/>
  <c r="BQ96" i="8" s="1"/>
  <c r="BV84" i="8"/>
  <c r="BW84" i="8" s="1"/>
  <c r="BU84" i="8"/>
  <c r="BO84" i="8"/>
  <c r="BQ84" i="8" s="1"/>
  <c r="BV72" i="8"/>
  <c r="BW72" i="8" s="1"/>
  <c r="BU72" i="8"/>
  <c r="BO72" i="8"/>
  <c r="BQ72" i="8" s="1"/>
  <c r="BV60" i="8"/>
  <c r="BW60" i="8" s="1"/>
  <c r="BU60" i="8"/>
  <c r="BO60" i="8"/>
  <c r="BQ60" i="8" s="1"/>
  <c r="BV48" i="8"/>
  <c r="BW48" i="8" s="1"/>
  <c r="BU48" i="8"/>
  <c r="BO48" i="8"/>
  <c r="BQ48" i="8" s="1"/>
  <c r="BV36" i="8"/>
  <c r="BW36" i="8" s="1"/>
  <c r="BU36" i="8"/>
  <c r="BO36" i="8"/>
  <c r="BQ36" i="8" s="1"/>
  <c r="BV24" i="8"/>
  <c r="BW24" i="8" s="1"/>
  <c r="BU24" i="8"/>
  <c r="BO24" i="8"/>
  <c r="BQ24" i="8" s="1"/>
  <c r="BU503" i="8"/>
  <c r="BV503" i="8"/>
  <c r="BW503" i="8" s="1"/>
  <c r="BU491" i="8"/>
  <c r="BV491" i="8"/>
  <c r="BW491" i="8" s="1"/>
  <c r="BV479" i="8"/>
  <c r="BW479" i="8" s="1"/>
  <c r="BU479" i="8"/>
  <c r="BV467" i="8"/>
  <c r="BW467" i="8" s="1"/>
  <c r="BU467" i="8"/>
  <c r="BV455" i="8"/>
  <c r="BW455" i="8" s="1"/>
  <c r="BU455" i="8"/>
  <c r="BV443" i="8"/>
  <c r="BW443" i="8" s="1"/>
  <c r="BU443" i="8"/>
  <c r="BV431" i="8"/>
  <c r="BW431" i="8" s="1"/>
  <c r="BU431" i="8"/>
  <c r="BV419" i="8"/>
  <c r="BW419" i="8" s="1"/>
  <c r="BU419" i="8"/>
  <c r="BV407" i="8"/>
  <c r="BW407" i="8" s="1"/>
  <c r="BU407" i="8"/>
  <c r="BV395" i="8"/>
  <c r="BW395" i="8" s="1"/>
  <c r="BU395" i="8"/>
  <c r="BV383" i="8"/>
  <c r="BW383" i="8" s="1"/>
  <c r="BU383" i="8"/>
  <c r="BV371" i="8"/>
  <c r="BW371" i="8" s="1"/>
  <c r="BU371" i="8"/>
  <c r="BV359" i="8"/>
  <c r="BW359" i="8" s="1"/>
  <c r="BU359" i="8"/>
  <c r="BV347" i="8"/>
  <c r="BW347" i="8" s="1"/>
  <c r="BU347" i="8"/>
  <c r="BV335" i="8"/>
  <c r="BW335" i="8" s="1"/>
  <c r="BU335" i="8"/>
  <c r="BV323" i="8"/>
  <c r="BW323" i="8" s="1"/>
  <c r="BU323" i="8"/>
  <c r="BV311" i="8"/>
  <c r="BW311" i="8" s="1"/>
  <c r="BU311" i="8"/>
  <c r="BV299" i="8"/>
  <c r="BW299" i="8" s="1"/>
  <c r="BU299" i="8"/>
  <c r="BV287" i="8"/>
  <c r="BW287" i="8" s="1"/>
  <c r="BU287" i="8"/>
  <c r="BV275" i="8"/>
  <c r="BW275" i="8" s="1"/>
  <c r="BU275" i="8"/>
  <c r="BV263" i="8"/>
  <c r="BW263" i="8" s="1"/>
  <c r="BU263" i="8"/>
  <c r="BV251" i="8"/>
  <c r="BW251" i="8" s="1"/>
  <c r="BU251" i="8"/>
  <c r="BV239" i="8"/>
  <c r="BW239" i="8" s="1"/>
  <c r="BU239" i="8"/>
  <c r="BV227" i="8"/>
  <c r="BW227" i="8" s="1"/>
  <c r="BU227" i="8"/>
  <c r="BO227" i="8"/>
  <c r="BQ227" i="8" s="1"/>
  <c r="BV215" i="8"/>
  <c r="BW215" i="8" s="1"/>
  <c r="BU215" i="8"/>
  <c r="BO215" i="8"/>
  <c r="BQ215" i="8" s="1"/>
  <c r="BV203" i="8"/>
  <c r="BW203" i="8" s="1"/>
  <c r="BU203" i="8"/>
  <c r="BO203" i="8"/>
  <c r="BQ203" i="8" s="1"/>
  <c r="BV191" i="8"/>
  <c r="BW191" i="8" s="1"/>
  <c r="BU191" i="8"/>
  <c r="BO191" i="8"/>
  <c r="BQ191" i="8" s="1"/>
  <c r="BV179" i="8"/>
  <c r="BW179" i="8" s="1"/>
  <c r="BU179" i="8"/>
  <c r="BO179" i="8"/>
  <c r="BQ179" i="8" s="1"/>
  <c r="BV167" i="8"/>
  <c r="BW167" i="8" s="1"/>
  <c r="BU167" i="8"/>
  <c r="BO167" i="8"/>
  <c r="BQ167" i="8" s="1"/>
  <c r="BV155" i="8"/>
  <c r="BW155" i="8" s="1"/>
  <c r="BU155" i="8"/>
  <c r="BO155" i="8"/>
  <c r="BQ155" i="8" s="1"/>
  <c r="BV143" i="8"/>
  <c r="BW143" i="8" s="1"/>
  <c r="BU143" i="8"/>
  <c r="BO143" i="8"/>
  <c r="BQ143" i="8" s="1"/>
  <c r="BV131" i="8"/>
  <c r="BW131" i="8" s="1"/>
  <c r="BU131" i="8"/>
  <c r="BO131" i="8"/>
  <c r="BQ131" i="8" s="1"/>
  <c r="BV119" i="8"/>
  <c r="BW119" i="8" s="1"/>
  <c r="BU119" i="8"/>
  <c r="BO119" i="8"/>
  <c r="BQ119" i="8" s="1"/>
  <c r="BV107" i="8"/>
  <c r="BW107" i="8" s="1"/>
  <c r="BU107" i="8"/>
  <c r="BO107" i="8"/>
  <c r="BQ107" i="8" s="1"/>
  <c r="BV95" i="8"/>
  <c r="BW95" i="8" s="1"/>
  <c r="BU95" i="8"/>
  <c r="BO95" i="8"/>
  <c r="BQ95" i="8" s="1"/>
  <c r="BV83" i="8"/>
  <c r="BW83" i="8" s="1"/>
  <c r="BU83" i="8"/>
  <c r="BO83" i="8"/>
  <c r="BQ83" i="8" s="1"/>
  <c r="BV71" i="8"/>
  <c r="BW71" i="8" s="1"/>
  <c r="BU71" i="8"/>
  <c r="BO71" i="8"/>
  <c r="BQ71" i="8" s="1"/>
  <c r="BV59" i="8"/>
  <c r="BW59" i="8" s="1"/>
  <c r="BU59" i="8"/>
  <c r="BO59" i="8"/>
  <c r="BQ59" i="8" s="1"/>
  <c r="BV47" i="8"/>
  <c r="BW47" i="8" s="1"/>
  <c r="BU47" i="8"/>
  <c r="BO47" i="8"/>
  <c r="BQ47" i="8" s="1"/>
  <c r="BV35" i="8"/>
  <c r="BW35" i="8" s="1"/>
  <c r="BU35" i="8"/>
  <c r="BO35" i="8"/>
  <c r="BQ35" i="8" s="1"/>
  <c r="BV23" i="8"/>
  <c r="BW23" i="8" s="1"/>
  <c r="BU23" i="8"/>
  <c r="BO23" i="8"/>
  <c r="BQ23" i="8" s="1"/>
  <c r="BO443" i="8"/>
  <c r="BQ443" i="8" s="1"/>
  <c r="BO479" i="8"/>
  <c r="BQ479" i="8" s="1"/>
  <c r="BO419" i="8"/>
  <c r="BQ419" i="8" s="1"/>
  <c r="Z433" i="8"/>
  <c r="Z88" i="8"/>
  <c r="Z412" i="8"/>
  <c r="Z352" i="8"/>
  <c r="Z340" i="8"/>
  <c r="Z484" i="8"/>
  <c r="Z508" i="8"/>
  <c r="Z436" i="8"/>
  <c r="Z263" i="8"/>
  <c r="Z112" i="8"/>
  <c r="Z244" i="8"/>
  <c r="Z409" i="8"/>
  <c r="Z337" i="8"/>
  <c r="Z493" i="8"/>
  <c r="Z407" i="8"/>
  <c r="Z316" i="8"/>
  <c r="Z215" i="8"/>
  <c r="Z52" i="8"/>
  <c r="Z400" i="8"/>
  <c r="Z313" i="8"/>
  <c r="Z208" i="8"/>
  <c r="Z40" i="8"/>
  <c r="Z481" i="8"/>
  <c r="Z397" i="8"/>
  <c r="Z311" i="8"/>
  <c r="Z196" i="8"/>
  <c r="Z28" i="8"/>
  <c r="Z460" i="8"/>
  <c r="Z388" i="8"/>
  <c r="Z304" i="8"/>
  <c r="Z16" i="8"/>
  <c r="Z457" i="8"/>
  <c r="Z301" i="8"/>
  <c r="Z364" i="8"/>
  <c r="Z160" i="8"/>
  <c r="Z448" i="8"/>
  <c r="Z361" i="8"/>
  <c r="Z289" i="8"/>
  <c r="Z148" i="8"/>
  <c r="Z445" i="8"/>
  <c r="Z359" i="8"/>
  <c r="Z268" i="8"/>
  <c r="Z124" i="8"/>
  <c r="Z411" i="8"/>
  <c r="Z122" i="8"/>
  <c r="Z471" i="8"/>
  <c r="Z375" i="8"/>
  <c r="Z291" i="8"/>
  <c r="Z231" i="8"/>
  <c r="Z147" i="8"/>
  <c r="Z51" i="8"/>
  <c r="Z470" i="8"/>
  <c r="Z410" i="8"/>
  <c r="Z338" i="8"/>
  <c r="Z278" i="8"/>
  <c r="Z230" i="8"/>
  <c r="Z170" i="8"/>
  <c r="Z158" i="8"/>
  <c r="Z134" i="8"/>
  <c r="Z14" i="8"/>
  <c r="Z171" i="8"/>
  <c r="Z86" i="8"/>
  <c r="Z315" i="8"/>
  <c r="Z110" i="8"/>
  <c r="Z495" i="8"/>
  <c r="Z399" i="8"/>
  <c r="Z327" i="8"/>
  <c r="Z243" i="8"/>
  <c r="Z135" i="8"/>
  <c r="Z15" i="8"/>
  <c r="Z482" i="8"/>
  <c r="Z422" i="8"/>
  <c r="Z350" i="8"/>
  <c r="Z290" i="8"/>
  <c r="Z218" i="8"/>
  <c r="Z26" i="8"/>
  <c r="Z447" i="8"/>
  <c r="Z363" i="8"/>
  <c r="Z255" i="8"/>
  <c r="Z183" i="8"/>
  <c r="Z75" i="8"/>
  <c r="Z386" i="8"/>
  <c r="Z38" i="8"/>
  <c r="Z507" i="8"/>
  <c r="Z435" i="8"/>
  <c r="Z339" i="8"/>
  <c r="Z279" i="8"/>
  <c r="Z207" i="8"/>
  <c r="Z99" i="8"/>
  <c r="Z27" i="8"/>
  <c r="Z506" i="8"/>
  <c r="Z434" i="8"/>
  <c r="Z362" i="8"/>
  <c r="Z302" i="8"/>
  <c r="Z266" i="8"/>
  <c r="Z206" i="8"/>
  <c r="Z50" i="8"/>
  <c r="Z459" i="8"/>
  <c r="Z387" i="8"/>
  <c r="Z303" i="8"/>
  <c r="Z219" i="8"/>
  <c r="Z159" i="8"/>
  <c r="Z87" i="8"/>
  <c r="Z458" i="8"/>
  <c r="Z398" i="8"/>
  <c r="Z326" i="8"/>
  <c r="Z242" i="8"/>
  <c r="Z182" i="8"/>
  <c r="Z62" i="8"/>
  <c r="Z123" i="8"/>
  <c r="Z98" i="8"/>
  <c r="Z483" i="8"/>
  <c r="Z423" i="8"/>
  <c r="Z351" i="8"/>
  <c r="Z267" i="8"/>
  <c r="Z195" i="8"/>
  <c r="Z111" i="8"/>
  <c r="Z39" i="8"/>
  <c r="Z494" i="8"/>
  <c r="Z446" i="8"/>
  <c r="Z374" i="8"/>
  <c r="Z314" i="8"/>
  <c r="Z254" i="8"/>
  <c r="Z194" i="8"/>
  <c r="Z146" i="8"/>
  <c r="Z509" i="8"/>
  <c r="Z497" i="8"/>
  <c r="Z485" i="8"/>
  <c r="Z473" i="8"/>
  <c r="Z461" i="8"/>
  <c r="Z449" i="8"/>
  <c r="Z437" i="8"/>
  <c r="Z425" i="8"/>
  <c r="Z413" i="8"/>
  <c r="Z401" i="8"/>
  <c r="Z389" i="8"/>
  <c r="Z377" i="8"/>
  <c r="Z365" i="8"/>
  <c r="Z353" i="8"/>
  <c r="Z341" i="8"/>
  <c r="Z329" i="8"/>
  <c r="Z317" i="8"/>
  <c r="Z305" i="8"/>
  <c r="Z293" i="8"/>
  <c r="Z281" i="8"/>
  <c r="Z269" i="8"/>
  <c r="Z257" i="8"/>
  <c r="Z245" i="8"/>
  <c r="Z233" i="8"/>
  <c r="Z221" i="8"/>
  <c r="Z209" i="8"/>
  <c r="Z197" i="8"/>
  <c r="Z185" i="8"/>
  <c r="Z173" i="8"/>
  <c r="Z161" i="8"/>
  <c r="Z149" i="8"/>
  <c r="Z137" i="8"/>
  <c r="Z125" i="8"/>
  <c r="Z113" i="8"/>
  <c r="Z101" i="8"/>
  <c r="Z89" i="8"/>
  <c r="Z77" i="8"/>
  <c r="Z65" i="8"/>
  <c r="Z53" i="8"/>
  <c r="Z41" i="8"/>
  <c r="Z29" i="8"/>
  <c r="Z17" i="8"/>
  <c r="Z5" i="8"/>
  <c r="Z136" i="8"/>
  <c r="Z63" i="8"/>
  <c r="Z74" i="8"/>
  <c r="Z469" i="8"/>
  <c r="Z421" i="8"/>
  <c r="Z373" i="8"/>
  <c r="Z325" i="8"/>
  <c r="Z277" i="8"/>
  <c r="Z265" i="8"/>
  <c r="Z253" i="8"/>
  <c r="Z241" i="8"/>
  <c r="Z229" i="8"/>
  <c r="Z217" i="8"/>
  <c r="Z205" i="8"/>
  <c r="Z193" i="8"/>
  <c r="Z181" i="8"/>
  <c r="Z169" i="8"/>
  <c r="Z157" i="8"/>
  <c r="Z145" i="8"/>
  <c r="Z133" i="8"/>
  <c r="Z121" i="8"/>
  <c r="Z109" i="8"/>
  <c r="Z97" i="8"/>
  <c r="Z85" i="8"/>
  <c r="Z73" i="8"/>
  <c r="Z61" i="8"/>
  <c r="Z49" i="8"/>
  <c r="Z37" i="8"/>
  <c r="Z25" i="8"/>
  <c r="Z13" i="8"/>
  <c r="Z504" i="8"/>
  <c r="Z492" i="8"/>
  <c r="Z480" i="8"/>
  <c r="Z468" i="8"/>
  <c r="Z456" i="8"/>
  <c r="Z444" i="8"/>
  <c r="Z432" i="8"/>
  <c r="Z420" i="8"/>
  <c r="Z408" i="8"/>
  <c r="Z396" i="8"/>
  <c r="Z384" i="8"/>
  <c r="Z372" i="8"/>
  <c r="Z360" i="8"/>
  <c r="Z348" i="8"/>
  <c r="Z336" i="8"/>
  <c r="Z324" i="8"/>
  <c r="Z312" i="8"/>
  <c r="Z300" i="8"/>
  <c r="Z288" i="8"/>
  <c r="Z276" i="8"/>
  <c r="Z264" i="8"/>
  <c r="Z252" i="8"/>
  <c r="Z240" i="8"/>
  <c r="Z228" i="8"/>
  <c r="Z216" i="8"/>
  <c r="Z204" i="8"/>
  <c r="Z192" i="8"/>
  <c r="Z180" i="8"/>
  <c r="Z168" i="8"/>
  <c r="Z156" i="8"/>
  <c r="Z144" i="8"/>
  <c r="Z132" i="8"/>
  <c r="Z120" i="8"/>
  <c r="Z108" i="8"/>
  <c r="Z96" i="8"/>
  <c r="Z84" i="8"/>
  <c r="Z72" i="8"/>
  <c r="Z60" i="8"/>
  <c r="Z48" i="8"/>
  <c r="Z36" i="8"/>
  <c r="Z24" i="8"/>
  <c r="Z12" i="8"/>
  <c r="Z328" i="8"/>
  <c r="Z232" i="8"/>
  <c r="Z76" i="8"/>
  <c r="Z491" i="8"/>
  <c r="Z479" i="8"/>
  <c r="Z467" i="8"/>
  <c r="Z443" i="8"/>
  <c r="Z431" i="8"/>
  <c r="Z419" i="8"/>
  <c r="Z395" i="8"/>
  <c r="Z383" i="8"/>
  <c r="Z371" i="8"/>
  <c r="Z347" i="8"/>
  <c r="Z335" i="8"/>
  <c r="Z323" i="8"/>
  <c r="Z299" i="8"/>
  <c r="Z287" i="8"/>
  <c r="Z275" i="8"/>
  <c r="Z251" i="8"/>
  <c r="Z239" i="8"/>
  <c r="Z227" i="8"/>
  <c r="Z203" i="8"/>
  <c r="Z191" i="8"/>
  <c r="Z179" i="8"/>
  <c r="Z155" i="8"/>
  <c r="Z143" i="8"/>
  <c r="Z131" i="8"/>
  <c r="Z119" i="8"/>
  <c r="Z107" i="8"/>
  <c r="Z95" i="8"/>
  <c r="Z83" i="8"/>
  <c r="Z71" i="8"/>
  <c r="Z59" i="8"/>
  <c r="Z47" i="8"/>
  <c r="Z35" i="8"/>
  <c r="Z23" i="8"/>
  <c r="Z11" i="8"/>
  <c r="Z472" i="8"/>
  <c r="Z376" i="8"/>
  <c r="Z184" i="8"/>
  <c r="Z502" i="8"/>
  <c r="Z490" i="8"/>
  <c r="Z478" i="8"/>
  <c r="Z466" i="8"/>
  <c r="Z454" i="8"/>
  <c r="Z442" i="8"/>
  <c r="Z430" i="8"/>
  <c r="Z418" i="8"/>
  <c r="Z406" i="8"/>
  <c r="Z394" i="8"/>
  <c r="Z382" i="8"/>
  <c r="Z370" i="8"/>
  <c r="Z358" i="8"/>
  <c r="Z346" i="8"/>
  <c r="Z334" i="8"/>
  <c r="Z322" i="8"/>
  <c r="Z310" i="8"/>
  <c r="Z298" i="8"/>
  <c r="Z286" i="8"/>
  <c r="Z274" i="8"/>
  <c r="Z262" i="8"/>
  <c r="Z250" i="8"/>
  <c r="Z238" i="8"/>
  <c r="Z226" i="8"/>
  <c r="Z214" i="8"/>
  <c r="Z202" i="8"/>
  <c r="Z190" i="8"/>
  <c r="Z178" i="8"/>
  <c r="Z166" i="8"/>
  <c r="Z154" i="8"/>
  <c r="Z142" i="8"/>
  <c r="Z130" i="8"/>
  <c r="Z118" i="8"/>
  <c r="Z106" i="8"/>
  <c r="Z94" i="8"/>
  <c r="Z82" i="8"/>
  <c r="Z70" i="8"/>
  <c r="Z58" i="8"/>
  <c r="Z46" i="8"/>
  <c r="Z34" i="8"/>
  <c r="Z22" i="8"/>
  <c r="Z10" i="8"/>
  <c r="Z424" i="8"/>
  <c r="Z280" i="8"/>
  <c r="Z501" i="8"/>
  <c r="Z489" i="8"/>
  <c r="Z477" i="8"/>
  <c r="Z465" i="8"/>
  <c r="Z453" i="8"/>
  <c r="Z441" i="8"/>
  <c r="Z429" i="8"/>
  <c r="Z417" i="8"/>
  <c r="Z405" i="8"/>
  <c r="Z393" i="8"/>
  <c r="Z381" i="8"/>
  <c r="Z369" i="8"/>
  <c r="Z357" i="8"/>
  <c r="Z345" i="8"/>
  <c r="Z333" i="8"/>
  <c r="Z321" i="8"/>
  <c r="Z309" i="8"/>
  <c r="Z297" i="8"/>
  <c r="Z285" i="8"/>
  <c r="Z273" i="8"/>
  <c r="Z261" i="8"/>
  <c r="Z249" i="8"/>
  <c r="Z237" i="8"/>
  <c r="Z225" i="8"/>
  <c r="Z213" i="8"/>
  <c r="Z201" i="8"/>
  <c r="Z189" i="8"/>
  <c r="Z177" i="8"/>
  <c r="Z165" i="8"/>
  <c r="Z153" i="8"/>
  <c r="Z141" i="8"/>
  <c r="Z129" i="8"/>
  <c r="Z117" i="8"/>
  <c r="Z105" i="8"/>
  <c r="Z93" i="8"/>
  <c r="Z81" i="8"/>
  <c r="Z69" i="8"/>
  <c r="Z57" i="8"/>
  <c r="Z45" i="8"/>
  <c r="Z33" i="8"/>
  <c r="Z21" i="8"/>
  <c r="Z9" i="8"/>
  <c r="Z512" i="8"/>
  <c r="Z500" i="8"/>
  <c r="Z488" i="8"/>
  <c r="Z476" i="8"/>
  <c r="Z464" i="8"/>
  <c r="Z452" i="8"/>
  <c r="Z440" i="8"/>
  <c r="Z428" i="8"/>
  <c r="Z416" i="8"/>
  <c r="Z404" i="8"/>
  <c r="Z392" i="8"/>
  <c r="Z380" i="8"/>
  <c r="Z368" i="8"/>
  <c r="Z356" i="8"/>
  <c r="Z344" i="8"/>
  <c r="Z332" i="8"/>
  <c r="Z320" i="8"/>
  <c r="Z308" i="8"/>
  <c r="Z296" i="8"/>
  <c r="Z284" i="8"/>
  <c r="Z272" i="8"/>
  <c r="Z260" i="8"/>
  <c r="Z248" i="8"/>
  <c r="Z236" i="8"/>
  <c r="Z224" i="8"/>
  <c r="Z212" i="8"/>
  <c r="Z200" i="8"/>
  <c r="Z188" i="8"/>
  <c r="Z176" i="8"/>
  <c r="Z164" i="8"/>
  <c r="Z152" i="8"/>
  <c r="Z140" i="8"/>
  <c r="Z128" i="8"/>
  <c r="Z116" i="8"/>
  <c r="Z104" i="8"/>
  <c r="Z92" i="8"/>
  <c r="Z80" i="8"/>
  <c r="Z68" i="8"/>
  <c r="Z56" i="8"/>
  <c r="Z44" i="8"/>
  <c r="Z32" i="8"/>
  <c r="Z20" i="8"/>
  <c r="Z8" i="8"/>
  <c r="Z511" i="8"/>
  <c r="Z499" i="8"/>
  <c r="Z487" i="8"/>
  <c r="Z475" i="8"/>
  <c r="Z463" i="8"/>
  <c r="Z451" i="8"/>
  <c r="Z439" i="8"/>
  <c r="Z427" i="8"/>
  <c r="Z415" i="8"/>
  <c r="Z403" i="8"/>
  <c r="Z391" i="8"/>
  <c r="Z379" i="8"/>
  <c r="Z367" i="8"/>
  <c r="Z355" i="8"/>
  <c r="Z343" i="8"/>
  <c r="Z331" i="8"/>
  <c r="Z319" i="8"/>
  <c r="Z307" i="8"/>
  <c r="Z295" i="8"/>
  <c r="Z283" i="8"/>
  <c r="Z271" i="8"/>
  <c r="Z259" i="8"/>
  <c r="Z247" i="8"/>
  <c r="Z235" i="8"/>
  <c r="Z223" i="8"/>
  <c r="Z211" i="8"/>
  <c r="Z199" i="8"/>
  <c r="Z187" i="8"/>
  <c r="Z175" i="8"/>
  <c r="Z163" i="8"/>
  <c r="Z151" i="8"/>
  <c r="Z139" i="8"/>
  <c r="Z127" i="8"/>
  <c r="Z115" i="8"/>
  <c r="Z103" i="8"/>
  <c r="Z91" i="8"/>
  <c r="Z79" i="8"/>
  <c r="Z67" i="8"/>
  <c r="Z55" i="8"/>
  <c r="Z43" i="8"/>
  <c r="Z31" i="8"/>
  <c r="Z19" i="8"/>
  <c r="Z7" i="8"/>
  <c r="Z510" i="8"/>
  <c r="Z498" i="8"/>
  <c r="Z486" i="8"/>
  <c r="Z474" i="8"/>
  <c r="Z462" i="8"/>
  <c r="Z450" i="8"/>
  <c r="Z438" i="8"/>
  <c r="Z426" i="8"/>
  <c r="Z414" i="8"/>
  <c r="Z402" i="8"/>
  <c r="Z390" i="8"/>
  <c r="Z378" i="8"/>
  <c r="Z366" i="8"/>
  <c r="Z354" i="8"/>
  <c r="Z342" i="8"/>
  <c r="Z330" i="8"/>
  <c r="Z318" i="8"/>
  <c r="Z306" i="8"/>
  <c r="Z294" i="8"/>
  <c r="Z282" i="8"/>
  <c r="Z270" i="8"/>
  <c r="Z258" i="8"/>
  <c r="Z246" i="8"/>
  <c r="Z234" i="8"/>
  <c r="Z222" i="8"/>
  <c r="Z210" i="8"/>
  <c r="Z198" i="8"/>
  <c r="Z186" i="8"/>
  <c r="Z174" i="8"/>
  <c r="Z162" i="8"/>
  <c r="Z150" i="8"/>
  <c r="Z138" i="8"/>
  <c r="Z126" i="8"/>
  <c r="Z114" i="8"/>
  <c r="Z102" i="8"/>
  <c r="Z90" i="8"/>
  <c r="Z78" i="8"/>
  <c r="Z66" i="8"/>
  <c r="Z54" i="8"/>
  <c r="Z42" i="8"/>
  <c r="Z30" i="8"/>
  <c r="Z18" i="8"/>
  <c r="Z6" i="8"/>
  <c r="Z4" i="8"/>
  <c r="BX40" i="8" l="1"/>
  <c r="BS40" i="8"/>
  <c r="BX88" i="8"/>
  <c r="BS88" i="8"/>
  <c r="BX63" i="8"/>
  <c r="BS63" i="8"/>
  <c r="BX303" i="8"/>
  <c r="BS303" i="8"/>
  <c r="BX47" i="8"/>
  <c r="BS47" i="8"/>
  <c r="BX95" i="8"/>
  <c r="BS95" i="8"/>
  <c r="BX143" i="8"/>
  <c r="BS143" i="8"/>
  <c r="BX191" i="8"/>
  <c r="BS191" i="8"/>
  <c r="BX49" i="8"/>
  <c r="BS49" i="8"/>
  <c r="BX97" i="8"/>
  <c r="BS97" i="8"/>
  <c r="BX145" i="8"/>
  <c r="BS145" i="8"/>
  <c r="BX193" i="8"/>
  <c r="BS193" i="8"/>
  <c r="BX241" i="8"/>
  <c r="BS241" i="8"/>
  <c r="BX289" i="8"/>
  <c r="BS289" i="8"/>
  <c r="BX337" i="8"/>
  <c r="BS337" i="8"/>
  <c r="BX385" i="8"/>
  <c r="BS385" i="8"/>
  <c r="BX433" i="8"/>
  <c r="BS433" i="8"/>
  <c r="BX481" i="8"/>
  <c r="BS481" i="8"/>
  <c r="BX26" i="8"/>
  <c r="BS26" i="8"/>
  <c r="BX74" i="8"/>
  <c r="BS74" i="8"/>
  <c r="BX122" i="8"/>
  <c r="BS122" i="8"/>
  <c r="BX170" i="8"/>
  <c r="BS170" i="8"/>
  <c r="BX218" i="8"/>
  <c r="BS218" i="8"/>
  <c r="BX266" i="8"/>
  <c r="BS266" i="8"/>
  <c r="BX314" i="8"/>
  <c r="BS314" i="8"/>
  <c r="BX362" i="8"/>
  <c r="BS362" i="8"/>
  <c r="BX410" i="8"/>
  <c r="BS410" i="8"/>
  <c r="BX458" i="8"/>
  <c r="BS458" i="8"/>
  <c r="BX506" i="8"/>
  <c r="BS506" i="8"/>
  <c r="BX160" i="8"/>
  <c r="BS160" i="8"/>
  <c r="BX208" i="8"/>
  <c r="BS208" i="8"/>
  <c r="BX256" i="8"/>
  <c r="BS256" i="8"/>
  <c r="BX42" i="8"/>
  <c r="BS42" i="8"/>
  <c r="BX90" i="8"/>
  <c r="BS90" i="8"/>
  <c r="BX138" i="8"/>
  <c r="BS138" i="8"/>
  <c r="BX186" i="8"/>
  <c r="BS186" i="8"/>
  <c r="BX234" i="8"/>
  <c r="BS234" i="8"/>
  <c r="BX282" i="8"/>
  <c r="BS282" i="8"/>
  <c r="BX330" i="8"/>
  <c r="BS330" i="8"/>
  <c r="BX378" i="8"/>
  <c r="BS378" i="8"/>
  <c r="BX426" i="8"/>
  <c r="BS426" i="8"/>
  <c r="BX474" i="8"/>
  <c r="BS474" i="8"/>
  <c r="BX14" i="8"/>
  <c r="BS14" i="8"/>
  <c r="BX57" i="8"/>
  <c r="BS57" i="8"/>
  <c r="BX105" i="8"/>
  <c r="BS105" i="8"/>
  <c r="BX153" i="8"/>
  <c r="BS153" i="8"/>
  <c r="BX201" i="8"/>
  <c r="BS201" i="8"/>
  <c r="BX249" i="8"/>
  <c r="BS249" i="8"/>
  <c r="BX297" i="8"/>
  <c r="BS297" i="8"/>
  <c r="BX345" i="8"/>
  <c r="BS345" i="8"/>
  <c r="BX393" i="8"/>
  <c r="BS393" i="8"/>
  <c r="BX441" i="8"/>
  <c r="BS441" i="8"/>
  <c r="BX489" i="8"/>
  <c r="BS489" i="8"/>
  <c r="BX34" i="8"/>
  <c r="BS34" i="8"/>
  <c r="BX82" i="8"/>
  <c r="BS82" i="8"/>
  <c r="BX130" i="8"/>
  <c r="BS130" i="8"/>
  <c r="BX178" i="8"/>
  <c r="BS178" i="8"/>
  <c r="BX226" i="8"/>
  <c r="BS226" i="8"/>
  <c r="BX274" i="8"/>
  <c r="BS274" i="8"/>
  <c r="BX322" i="8"/>
  <c r="BS322" i="8"/>
  <c r="BX370" i="8"/>
  <c r="BS370" i="8"/>
  <c r="BX418" i="8"/>
  <c r="BS418" i="8"/>
  <c r="BX466" i="8"/>
  <c r="BS466" i="8"/>
  <c r="BX6" i="8"/>
  <c r="BS6" i="8"/>
  <c r="BX316" i="8"/>
  <c r="BS316" i="8"/>
  <c r="BX17" i="8"/>
  <c r="BS17" i="8"/>
  <c r="BX20" i="8"/>
  <c r="BS20" i="8"/>
  <c r="BX364" i="8"/>
  <c r="BS364" i="8"/>
  <c r="BX101" i="8"/>
  <c r="BS101" i="8"/>
  <c r="BX149" i="8"/>
  <c r="BS149" i="8"/>
  <c r="BX197" i="8"/>
  <c r="BS197" i="8"/>
  <c r="BX245" i="8"/>
  <c r="BS245" i="8"/>
  <c r="BX293" i="8"/>
  <c r="BS293" i="8"/>
  <c r="BX341" i="8"/>
  <c r="BS341" i="8"/>
  <c r="BX92" i="8"/>
  <c r="BS92" i="8"/>
  <c r="BX140" i="8"/>
  <c r="BS140" i="8"/>
  <c r="BX188" i="8"/>
  <c r="BS188" i="8"/>
  <c r="BX236" i="8"/>
  <c r="BS236" i="8"/>
  <c r="BX284" i="8"/>
  <c r="BS284" i="8"/>
  <c r="BX376" i="8"/>
  <c r="BS376" i="8"/>
  <c r="BX424" i="8"/>
  <c r="BS424" i="8"/>
  <c r="BX377" i="8"/>
  <c r="BS377" i="8"/>
  <c r="BX425" i="8"/>
  <c r="BS425" i="8"/>
  <c r="BX473" i="8"/>
  <c r="BS473" i="8"/>
  <c r="BX13" i="8"/>
  <c r="BS13" i="8"/>
  <c r="BX55" i="8"/>
  <c r="BS55" i="8"/>
  <c r="BX103" i="8"/>
  <c r="BS103" i="8"/>
  <c r="BX151" i="8"/>
  <c r="BS151" i="8"/>
  <c r="BX199" i="8"/>
  <c r="BS199" i="8"/>
  <c r="BX247" i="8"/>
  <c r="BS247" i="8"/>
  <c r="BX295" i="8"/>
  <c r="BS295" i="8"/>
  <c r="BX343" i="8"/>
  <c r="BS343" i="8"/>
  <c r="BX391" i="8"/>
  <c r="BS391" i="8"/>
  <c r="BX439" i="8"/>
  <c r="BS439" i="8"/>
  <c r="BX487" i="8"/>
  <c r="BS487" i="8"/>
  <c r="BX332" i="8"/>
  <c r="BS332" i="8"/>
  <c r="BX380" i="8"/>
  <c r="BS380" i="8"/>
  <c r="BX428" i="8"/>
  <c r="BS428" i="8"/>
  <c r="BX476" i="8"/>
  <c r="BS476" i="8"/>
  <c r="BX496" i="8"/>
  <c r="BS496" i="8"/>
  <c r="BX99" i="8"/>
  <c r="BS99" i="8"/>
  <c r="BX339" i="8"/>
  <c r="BS339" i="8"/>
  <c r="BX15" i="8"/>
  <c r="BS15" i="8"/>
  <c r="BX12" i="8"/>
  <c r="BS12" i="8"/>
  <c r="BX267" i="8"/>
  <c r="BS267" i="8"/>
  <c r="BX255" i="8"/>
  <c r="BS255" i="8"/>
  <c r="BX111" i="8"/>
  <c r="BS111" i="8"/>
  <c r="BX11" i="8"/>
  <c r="BS11" i="8"/>
  <c r="BX36" i="8"/>
  <c r="BS36" i="8"/>
  <c r="BX84" i="8"/>
  <c r="BS84" i="8"/>
  <c r="BX132" i="8"/>
  <c r="BS132" i="8"/>
  <c r="BX180" i="8"/>
  <c r="BS180" i="8"/>
  <c r="BX228" i="8"/>
  <c r="BS228" i="8"/>
  <c r="BX276" i="8"/>
  <c r="BS276" i="8"/>
  <c r="BX324" i="8"/>
  <c r="BS324" i="8"/>
  <c r="BX372" i="8"/>
  <c r="BS372" i="8"/>
  <c r="BX420" i="8"/>
  <c r="BS420" i="8"/>
  <c r="BX468" i="8"/>
  <c r="BS468" i="8"/>
  <c r="BX387" i="8"/>
  <c r="BS387" i="8"/>
  <c r="BX75" i="8"/>
  <c r="BS75" i="8"/>
  <c r="BX351" i="8"/>
  <c r="BS351" i="8"/>
  <c r="BX52" i="8"/>
  <c r="BS52" i="8"/>
  <c r="BX100" i="8"/>
  <c r="BS100" i="8"/>
  <c r="BX135" i="8"/>
  <c r="BS135" i="8"/>
  <c r="BX375" i="8"/>
  <c r="BS375" i="8"/>
  <c r="BX419" i="8"/>
  <c r="BS419" i="8"/>
  <c r="BX59" i="8"/>
  <c r="BS59" i="8"/>
  <c r="BX107" i="8"/>
  <c r="BS107" i="8"/>
  <c r="BX155" i="8"/>
  <c r="BS155" i="8"/>
  <c r="BX203" i="8"/>
  <c r="BS203" i="8"/>
  <c r="BX61" i="8"/>
  <c r="BS61" i="8"/>
  <c r="BX109" i="8"/>
  <c r="BS109" i="8"/>
  <c r="BX157" i="8"/>
  <c r="BS157" i="8"/>
  <c r="BX205" i="8"/>
  <c r="BS205" i="8"/>
  <c r="BX253" i="8"/>
  <c r="BS253" i="8"/>
  <c r="BX301" i="8"/>
  <c r="BS301" i="8"/>
  <c r="BX349" i="8"/>
  <c r="BS349" i="8"/>
  <c r="BX397" i="8"/>
  <c r="BS397" i="8"/>
  <c r="BX445" i="8"/>
  <c r="BS445" i="8"/>
  <c r="BX493" i="8"/>
  <c r="BS493" i="8"/>
  <c r="BX38" i="8"/>
  <c r="BS38" i="8"/>
  <c r="BX86" i="8"/>
  <c r="BS86" i="8"/>
  <c r="BX134" i="8"/>
  <c r="BS134" i="8"/>
  <c r="BX182" i="8"/>
  <c r="BS182" i="8"/>
  <c r="BX230" i="8"/>
  <c r="BS230" i="8"/>
  <c r="BX278" i="8"/>
  <c r="BS278" i="8"/>
  <c r="BX326" i="8"/>
  <c r="BS326" i="8"/>
  <c r="BX374" i="8"/>
  <c r="BS374" i="8"/>
  <c r="BX422" i="8"/>
  <c r="BS422" i="8"/>
  <c r="BX470" i="8"/>
  <c r="BS470" i="8"/>
  <c r="BX10" i="8"/>
  <c r="BS10" i="8"/>
  <c r="BX172" i="8"/>
  <c r="BS172" i="8"/>
  <c r="BX220" i="8"/>
  <c r="BS220" i="8"/>
  <c r="BX268" i="8"/>
  <c r="BS268" i="8"/>
  <c r="BX54" i="8"/>
  <c r="BS54" i="8"/>
  <c r="BX102" i="8"/>
  <c r="BS102" i="8"/>
  <c r="BX150" i="8"/>
  <c r="BS150" i="8"/>
  <c r="BX198" i="8"/>
  <c r="BS198" i="8"/>
  <c r="BX246" i="8"/>
  <c r="BS246" i="8"/>
  <c r="BX294" i="8"/>
  <c r="BS294" i="8"/>
  <c r="BX342" i="8"/>
  <c r="BS342" i="8"/>
  <c r="BX390" i="8"/>
  <c r="BS390" i="8"/>
  <c r="BX438" i="8"/>
  <c r="BS438" i="8"/>
  <c r="BX486" i="8"/>
  <c r="BS486" i="8"/>
  <c r="BX21" i="8"/>
  <c r="BS21" i="8"/>
  <c r="BX69" i="8"/>
  <c r="BS69" i="8"/>
  <c r="BX117" i="8"/>
  <c r="BS117" i="8"/>
  <c r="BX165" i="8"/>
  <c r="BS165" i="8"/>
  <c r="BX213" i="8"/>
  <c r="BS213" i="8"/>
  <c r="BX261" i="8"/>
  <c r="BS261" i="8"/>
  <c r="BX309" i="8"/>
  <c r="BS309" i="8"/>
  <c r="BX357" i="8"/>
  <c r="BS357" i="8"/>
  <c r="BX405" i="8"/>
  <c r="BS405" i="8"/>
  <c r="BX453" i="8"/>
  <c r="BS453" i="8"/>
  <c r="BX501" i="8"/>
  <c r="BS501" i="8"/>
  <c r="BX46" i="8"/>
  <c r="BS46" i="8"/>
  <c r="BX94" i="8"/>
  <c r="BS94" i="8"/>
  <c r="BX142" i="8"/>
  <c r="BS142" i="8"/>
  <c r="BX190" i="8"/>
  <c r="BS190" i="8"/>
  <c r="BX238" i="8"/>
  <c r="BS238" i="8"/>
  <c r="BX286" i="8"/>
  <c r="BS286" i="8"/>
  <c r="BX334" i="8"/>
  <c r="BS334" i="8"/>
  <c r="BX382" i="8"/>
  <c r="BS382" i="8"/>
  <c r="BX430" i="8"/>
  <c r="BS430" i="8"/>
  <c r="BX478" i="8"/>
  <c r="BS478" i="8"/>
  <c r="BX280" i="8"/>
  <c r="BS280" i="8"/>
  <c r="BX328" i="8"/>
  <c r="BS328" i="8"/>
  <c r="BX29" i="8"/>
  <c r="BS29" i="8"/>
  <c r="BX32" i="8"/>
  <c r="BS32" i="8"/>
  <c r="BX65" i="8"/>
  <c r="BS65" i="8"/>
  <c r="BX113" i="8"/>
  <c r="BS113" i="8"/>
  <c r="BX161" i="8"/>
  <c r="BS161" i="8"/>
  <c r="BX209" i="8"/>
  <c r="BS209" i="8"/>
  <c r="BX257" i="8"/>
  <c r="BS257" i="8"/>
  <c r="BX305" i="8"/>
  <c r="BS305" i="8"/>
  <c r="BX353" i="8"/>
  <c r="BS353" i="8"/>
  <c r="BX104" i="8"/>
  <c r="BS104" i="8"/>
  <c r="BX152" i="8"/>
  <c r="BS152" i="8"/>
  <c r="BX200" i="8"/>
  <c r="BS200" i="8"/>
  <c r="BX248" i="8"/>
  <c r="BS248" i="8"/>
  <c r="BX296" i="8"/>
  <c r="BS296" i="8"/>
  <c r="BX388" i="8"/>
  <c r="BS388" i="8"/>
  <c r="BX436" i="8"/>
  <c r="BS436" i="8"/>
  <c r="BX389" i="8"/>
  <c r="BS389" i="8"/>
  <c r="BX437" i="8"/>
  <c r="BS437" i="8"/>
  <c r="BX485" i="8"/>
  <c r="BS485" i="8"/>
  <c r="BX19" i="8"/>
  <c r="BS19" i="8"/>
  <c r="BX67" i="8"/>
  <c r="BS67" i="8"/>
  <c r="BX115" i="8"/>
  <c r="BS115" i="8"/>
  <c r="BX163" i="8"/>
  <c r="BS163" i="8"/>
  <c r="BX211" i="8"/>
  <c r="BS211" i="8"/>
  <c r="BX259" i="8"/>
  <c r="BS259" i="8"/>
  <c r="BX307" i="8"/>
  <c r="BS307" i="8"/>
  <c r="BX355" i="8"/>
  <c r="BS355" i="8"/>
  <c r="BX403" i="8"/>
  <c r="BS403" i="8"/>
  <c r="BX451" i="8"/>
  <c r="BS451" i="8"/>
  <c r="BX499" i="8"/>
  <c r="BS499" i="8"/>
  <c r="BX344" i="8"/>
  <c r="BS344" i="8"/>
  <c r="BX392" i="8"/>
  <c r="BS392" i="8"/>
  <c r="BX440" i="8"/>
  <c r="BS440" i="8"/>
  <c r="BX488" i="8"/>
  <c r="BS488" i="8"/>
  <c r="BX460" i="8"/>
  <c r="BS460" i="8"/>
  <c r="BX147" i="8"/>
  <c r="BS147" i="8"/>
  <c r="BX459" i="8"/>
  <c r="BS459" i="8"/>
  <c r="BX51" i="8"/>
  <c r="BS51" i="8"/>
  <c r="BX363" i="8"/>
  <c r="BS363" i="8"/>
  <c r="BX327" i="8"/>
  <c r="BS327" i="8"/>
  <c r="BX243" i="8"/>
  <c r="BS243" i="8"/>
  <c r="BX479" i="8"/>
  <c r="BS479" i="8"/>
  <c r="BX48" i="8"/>
  <c r="BS48" i="8"/>
  <c r="BX96" i="8"/>
  <c r="BS96" i="8"/>
  <c r="BX144" i="8"/>
  <c r="BS144" i="8"/>
  <c r="BX192" i="8"/>
  <c r="BS192" i="8"/>
  <c r="BX240" i="8"/>
  <c r="BS240" i="8"/>
  <c r="BX288" i="8"/>
  <c r="BS288" i="8"/>
  <c r="BX336" i="8"/>
  <c r="BS336" i="8"/>
  <c r="BX384" i="8"/>
  <c r="BS384" i="8"/>
  <c r="BX432" i="8"/>
  <c r="BS432" i="8"/>
  <c r="BX480" i="8"/>
  <c r="BS480" i="8"/>
  <c r="BX507" i="8"/>
  <c r="BS507" i="8"/>
  <c r="BX123" i="8"/>
  <c r="BS123" i="8"/>
  <c r="BX471" i="8"/>
  <c r="BS471" i="8"/>
  <c r="BX443" i="8"/>
  <c r="BS443" i="8"/>
  <c r="BX16" i="8"/>
  <c r="BS16" i="8"/>
  <c r="BX64" i="8"/>
  <c r="BS64" i="8"/>
  <c r="BX112" i="8"/>
  <c r="BS112" i="8"/>
  <c r="BX7" i="8"/>
  <c r="BS7" i="8"/>
  <c r="BX195" i="8"/>
  <c r="BS195" i="8"/>
  <c r="BX483" i="8"/>
  <c r="BS483" i="8"/>
  <c r="BX23" i="8"/>
  <c r="BS23" i="8"/>
  <c r="BX71" i="8"/>
  <c r="BS71" i="8"/>
  <c r="BX119" i="8"/>
  <c r="BS119" i="8"/>
  <c r="BX167" i="8"/>
  <c r="BS167" i="8"/>
  <c r="BX215" i="8"/>
  <c r="BS215" i="8"/>
  <c r="BX25" i="8"/>
  <c r="BS25" i="8"/>
  <c r="BX73" i="8"/>
  <c r="BS73" i="8"/>
  <c r="BX121" i="8"/>
  <c r="BS121" i="8"/>
  <c r="BX169" i="8"/>
  <c r="BS169" i="8"/>
  <c r="BX217" i="8"/>
  <c r="BS217" i="8"/>
  <c r="BX265" i="8"/>
  <c r="BS265" i="8"/>
  <c r="BX313" i="8"/>
  <c r="BS313" i="8"/>
  <c r="BX361" i="8"/>
  <c r="BS361" i="8"/>
  <c r="BX409" i="8"/>
  <c r="BS409" i="8"/>
  <c r="BX457" i="8"/>
  <c r="BS457" i="8"/>
  <c r="BX505" i="8"/>
  <c r="BS505" i="8"/>
  <c r="BX50" i="8"/>
  <c r="BS50" i="8"/>
  <c r="BX98" i="8"/>
  <c r="BS98" i="8"/>
  <c r="BX146" i="8"/>
  <c r="BS146" i="8"/>
  <c r="BX194" i="8"/>
  <c r="BS194" i="8"/>
  <c r="BX242" i="8"/>
  <c r="BS242" i="8"/>
  <c r="BX290" i="8"/>
  <c r="BS290" i="8"/>
  <c r="BX338" i="8"/>
  <c r="BS338" i="8"/>
  <c r="BX386" i="8"/>
  <c r="BS386" i="8"/>
  <c r="BX434" i="8"/>
  <c r="BS434" i="8"/>
  <c r="BX482" i="8"/>
  <c r="BS482" i="8"/>
  <c r="BX136" i="8"/>
  <c r="BS136" i="8"/>
  <c r="BX184" i="8"/>
  <c r="BS184" i="8"/>
  <c r="BX232" i="8"/>
  <c r="BS232" i="8"/>
  <c r="BX18" i="8"/>
  <c r="BS18" i="8"/>
  <c r="BX66" i="8"/>
  <c r="BS66" i="8"/>
  <c r="BX114" i="8"/>
  <c r="BS114" i="8"/>
  <c r="BX162" i="8"/>
  <c r="BS162" i="8"/>
  <c r="BX210" i="8"/>
  <c r="BS210" i="8"/>
  <c r="BX258" i="8"/>
  <c r="BS258" i="8"/>
  <c r="BX306" i="8"/>
  <c r="BS306" i="8"/>
  <c r="BX354" i="8"/>
  <c r="BS354" i="8"/>
  <c r="BX402" i="8"/>
  <c r="BS402" i="8"/>
  <c r="BX450" i="8"/>
  <c r="BS450" i="8"/>
  <c r="BX498" i="8"/>
  <c r="BS498" i="8"/>
  <c r="BX33" i="8"/>
  <c r="BS33" i="8"/>
  <c r="BX81" i="8"/>
  <c r="BS81" i="8"/>
  <c r="BX129" i="8"/>
  <c r="BS129" i="8"/>
  <c r="BX177" i="8"/>
  <c r="BS177" i="8"/>
  <c r="BX225" i="8"/>
  <c r="BS225" i="8"/>
  <c r="BX273" i="8"/>
  <c r="BS273" i="8"/>
  <c r="BX321" i="8"/>
  <c r="BS321" i="8"/>
  <c r="BX369" i="8"/>
  <c r="BS369" i="8"/>
  <c r="BX417" i="8"/>
  <c r="BS417" i="8"/>
  <c r="BX465" i="8"/>
  <c r="BS465" i="8"/>
  <c r="BX5" i="8"/>
  <c r="BS5" i="8"/>
  <c r="BX58" i="8"/>
  <c r="BS58" i="8"/>
  <c r="BX106" i="8"/>
  <c r="BS106" i="8"/>
  <c r="BX154" i="8"/>
  <c r="BS154" i="8"/>
  <c r="BX202" i="8"/>
  <c r="BS202" i="8"/>
  <c r="BX250" i="8"/>
  <c r="BS250" i="8"/>
  <c r="BX298" i="8"/>
  <c r="BS298" i="8"/>
  <c r="BX346" i="8"/>
  <c r="BS346" i="8"/>
  <c r="BX394" i="8"/>
  <c r="BS394" i="8"/>
  <c r="BX442" i="8"/>
  <c r="BS442" i="8"/>
  <c r="BX490" i="8"/>
  <c r="BS490" i="8"/>
  <c r="BX292" i="8"/>
  <c r="BS292" i="8"/>
  <c r="BX340" i="8"/>
  <c r="BS340" i="8"/>
  <c r="BX41" i="8"/>
  <c r="BS41" i="8"/>
  <c r="BX44" i="8"/>
  <c r="BS44" i="8"/>
  <c r="BX77" i="8"/>
  <c r="BS77" i="8"/>
  <c r="BX125" i="8"/>
  <c r="BS125" i="8"/>
  <c r="BX173" i="8"/>
  <c r="BS173" i="8"/>
  <c r="BX221" i="8"/>
  <c r="BS221" i="8"/>
  <c r="BX269" i="8"/>
  <c r="BS269" i="8"/>
  <c r="BX317" i="8"/>
  <c r="BS317" i="8"/>
  <c r="BX68" i="8"/>
  <c r="BS68" i="8"/>
  <c r="BX116" i="8"/>
  <c r="BS116" i="8"/>
  <c r="BX164" i="8"/>
  <c r="BS164" i="8"/>
  <c r="BX212" i="8"/>
  <c r="BS212" i="8"/>
  <c r="BX260" i="8"/>
  <c r="BS260" i="8"/>
  <c r="BX308" i="8"/>
  <c r="BS308" i="8"/>
  <c r="BX400" i="8"/>
  <c r="BS400" i="8"/>
  <c r="BX448" i="8"/>
  <c r="BS448" i="8"/>
  <c r="BX401" i="8"/>
  <c r="BS401" i="8"/>
  <c r="BX449" i="8"/>
  <c r="BS449" i="8"/>
  <c r="BX497" i="8"/>
  <c r="BS497" i="8"/>
  <c r="BX31" i="8"/>
  <c r="BS31" i="8"/>
  <c r="BX79" i="8"/>
  <c r="BS79" i="8"/>
  <c r="BX127" i="8"/>
  <c r="BS127" i="8"/>
  <c r="BX175" i="8"/>
  <c r="BS175" i="8"/>
  <c r="BX223" i="8"/>
  <c r="BS223" i="8"/>
  <c r="BX271" i="8"/>
  <c r="BS271" i="8"/>
  <c r="BX319" i="8"/>
  <c r="BS319" i="8"/>
  <c r="BX367" i="8"/>
  <c r="BS367" i="8"/>
  <c r="BX415" i="8"/>
  <c r="BS415" i="8"/>
  <c r="BX463" i="8"/>
  <c r="BS463" i="8"/>
  <c r="BX511" i="8"/>
  <c r="BS511" i="8"/>
  <c r="BX356" i="8"/>
  <c r="BS356" i="8"/>
  <c r="BX404" i="8"/>
  <c r="BS404" i="8"/>
  <c r="BX452" i="8"/>
  <c r="BS452" i="8"/>
  <c r="BX500" i="8"/>
  <c r="BS500" i="8"/>
  <c r="BX472" i="8"/>
  <c r="BS472" i="8"/>
  <c r="BX27" i="8"/>
  <c r="BS27" i="8"/>
  <c r="BX219" i="8"/>
  <c r="BS219" i="8"/>
  <c r="BX159" i="8"/>
  <c r="BS159" i="8"/>
  <c r="BX399" i="8"/>
  <c r="BS399" i="8"/>
  <c r="BX447" i="8"/>
  <c r="BS447" i="8"/>
  <c r="BX87" i="8"/>
  <c r="BS87" i="8"/>
  <c r="BX435" i="8"/>
  <c r="BS435" i="8"/>
  <c r="BX315" i="8"/>
  <c r="BS315" i="8"/>
  <c r="BX60" i="8"/>
  <c r="BS60" i="8"/>
  <c r="BX108" i="8"/>
  <c r="BS108" i="8"/>
  <c r="BX156" i="8"/>
  <c r="BS156" i="8"/>
  <c r="BX204" i="8"/>
  <c r="BS204" i="8"/>
  <c r="BX252" i="8"/>
  <c r="BS252" i="8"/>
  <c r="BX300" i="8"/>
  <c r="BS300" i="8"/>
  <c r="BX348" i="8"/>
  <c r="BS348" i="8"/>
  <c r="BX396" i="8"/>
  <c r="BS396" i="8"/>
  <c r="BX444" i="8"/>
  <c r="BS444" i="8"/>
  <c r="BX492" i="8"/>
  <c r="BS492" i="8"/>
  <c r="BX207" i="8"/>
  <c r="BS207" i="8"/>
  <c r="BX28" i="8"/>
  <c r="BS28" i="8"/>
  <c r="BX76" i="8"/>
  <c r="BS76" i="8"/>
  <c r="BX124" i="8"/>
  <c r="BS124" i="8"/>
  <c r="BX231" i="8"/>
  <c r="BS231" i="8"/>
  <c r="BX35" i="8"/>
  <c r="BS35" i="8"/>
  <c r="BX83" i="8"/>
  <c r="BS83" i="8"/>
  <c r="BX131" i="8"/>
  <c r="BS131" i="8"/>
  <c r="BX179" i="8"/>
  <c r="BS179" i="8"/>
  <c r="BX227" i="8"/>
  <c r="BS227" i="8"/>
  <c r="BX37" i="8"/>
  <c r="BS37" i="8"/>
  <c r="BX85" i="8"/>
  <c r="BS85" i="8"/>
  <c r="BX133" i="8"/>
  <c r="BS133" i="8"/>
  <c r="BX181" i="8"/>
  <c r="BS181" i="8"/>
  <c r="BX229" i="8"/>
  <c r="BS229" i="8"/>
  <c r="BX277" i="8"/>
  <c r="BS277" i="8"/>
  <c r="BX325" i="8"/>
  <c r="BS325" i="8"/>
  <c r="BX373" i="8"/>
  <c r="BS373" i="8"/>
  <c r="BX421" i="8"/>
  <c r="BS421" i="8"/>
  <c r="BX469" i="8"/>
  <c r="BS469" i="8"/>
  <c r="BX9" i="8"/>
  <c r="BS9" i="8"/>
  <c r="BX62" i="8"/>
  <c r="BS62" i="8"/>
  <c r="BX110" i="8"/>
  <c r="BS110" i="8"/>
  <c r="BX158" i="8"/>
  <c r="BS158" i="8"/>
  <c r="BX206" i="8"/>
  <c r="BS206" i="8"/>
  <c r="BX254" i="8"/>
  <c r="BS254" i="8"/>
  <c r="BX302" i="8"/>
  <c r="BS302" i="8"/>
  <c r="BX350" i="8"/>
  <c r="BS350" i="8"/>
  <c r="BX398" i="8"/>
  <c r="BS398" i="8"/>
  <c r="BX446" i="8"/>
  <c r="BS446" i="8"/>
  <c r="BX494" i="8"/>
  <c r="BS494" i="8"/>
  <c r="BX148" i="8"/>
  <c r="BS148" i="8"/>
  <c r="BX196" i="8"/>
  <c r="BS196" i="8"/>
  <c r="BX244" i="8"/>
  <c r="BS244" i="8"/>
  <c r="BX30" i="8"/>
  <c r="BS30" i="8"/>
  <c r="BX78" i="8"/>
  <c r="BS78" i="8"/>
  <c r="BX126" i="8"/>
  <c r="BS126" i="8"/>
  <c r="BX174" i="8"/>
  <c r="BS174" i="8"/>
  <c r="BX222" i="8"/>
  <c r="BS222" i="8"/>
  <c r="BX270" i="8"/>
  <c r="BS270" i="8"/>
  <c r="BX318" i="8"/>
  <c r="BS318" i="8"/>
  <c r="BX366" i="8"/>
  <c r="BS366" i="8"/>
  <c r="BX414" i="8"/>
  <c r="BS414" i="8"/>
  <c r="BX462" i="8"/>
  <c r="BS462" i="8"/>
  <c r="BX510" i="8"/>
  <c r="BS510" i="8"/>
  <c r="BX45" i="8"/>
  <c r="BS45" i="8"/>
  <c r="BX93" i="8"/>
  <c r="BS93" i="8"/>
  <c r="BX141" i="8"/>
  <c r="BS141" i="8"/>
  <c r="BX189" i="8"/>
  <c r="BS189" i="8"/>
  <c r="BX237" i="8"/>
  <c r="BS237" i="8"/>
  <c r="BX285" i="8"/>
  <c r="BS285" i="8"/>
  <c r="BX333" i="8"/>
  <c r="BS333" i="8"/>
  <c r="BX381" i="8"/>
  <c r="BS381" i="8"/>
  <c r="BX429" i="8"/>
  <c r="BS429" i="8"/>
  <c r="BX477" i="8"/>
  <c r="BS477" i="8"/>
  <c r="BX22" i="8"/>
  <c r="BS22" i="8"/>
  <c r="BX70" i="8"/>
  <c r="BS70" i="8"/>
  <c r="BX118" i="8"/>
  <c r="BS118" i="8"/>
  <c r="BX166" i="8"/>
  <c r="BS166" i="8"/>
  <c r="BX214" i="8"/>
  <c r="BS214" i="8"/>
  <c r="BX262" i="8"/>
  <c r="BS262" i="8"/>
  <c r="BX310" i="8"/>
  <c r="BS310" i="8"/>
  <c r="BX358" i="8"/>
  <c r="BS358" i="8"/>
  <c r="BX406" i="8"/>
  <c r="BS406" i="8"/>
  <c r="BX454" i="8"/>
  <c r="BS454" i="8"/>
  <c r="BX502" i="8"/>
  <c r="BS502" i="8"/>
  <c r="BX304" i="8"/>
  <c r="BS304" i="8"/>
  <c r="BX352" i="8"/>
  <c r="BS352" i="8"/>
  <c r="BX53" i="8"/>
  <c r="BS53" i="8"/>
  <c r="BX56" i="8"/>
  <c r="BS56" i="8"/>
  <c r="BX89" i="8"/>
  <c r="BS89" i="8"/>
  <c r="BX137" i="8"/>
  <c r="BS137" i="8"/>
  <c r="BX185" i="8"/>
  <c r="BS185" i="8"/>
  <c r="BX233" i="8"/>
  <c r="BS233" i="8"/>
  <c r="BX281" i="8"/>
  <c r="BS281" i="8"/>
  <c r="BX329" i="8"/>
  <c r="BS329" i="8"/>
  <c r="BX80" i="8"/>
  <c r="BS80" i="8"/>
  <c r="BX128" i="8"/>
  <c r="BS128" i="8"/>
  <c r="BX176" i="8"/>
  <c r="BS176" i="8"/>
  <c r="BX224" i="8"/>
  <c r="BS224" i="8"/>
  <c r="BX272" i="8"/>
  <c r="BS272" i="8"/>
  <c r="BX320" i="8"/>
  <c r="BS320" i="8"/>
  <c r="BX412" i="8"/>
  <c r="BS412" i="8"/>
  <c r="BX365" i="8"/>
  <c r="BS365" i="8"/>
  <c r="BX413" i="8"/>
  <c r="BS413" i="8"/>
  <c r="BX461" i="8"/>
  <c r="BS461" i="8"/>
  <c r="BX509" i="8"/>
  <c r="BS509" i="8"/>
  <c r="BX43" i="8"/>
  <c r="BS43" i="8"/>
  <c r="BX91" i="8"/>
  <c r="BS91" i="8"/>
  <c r="BX139" i="8"/>
  <c r="BS139" i="8"/>
  <c r="BX187" i="8"/>
  <c r="BS187" i="8"/>
  <c r="BX235" i="8"/>
  <c r="BS235" i="8"/>
  <c r="BX283" i="8"/>
  <c r="BS283" i="8"/>
  <c r="BX331" i="8"/>
  <c r="BS331" i="8"/>
  <c r="BX379" i="8"/>
  <c r="BS379" i="8"/>
  <c r="BX427" i="8"/>
  <c r="BS427" i="8"/>
  <c r="BX475" i="8"/>
  <c r="BS475" i="8"/>
  <c r="BX4" i="8"/>
  <c r="BS4" i="8"/>
  <c r="BX368" i="8"/>
  <c r="BS368" i="8"/>
  <c r="BX416" i="8"/>
  <c r="BS416" i="8"/>
  <c r="BX464" i="8"/>
  <c r="BS464" i="8"/>
  <c r="BX512" i="8"/>
  <c r="BS512" i="8"/>
  <c r="BX484" i="8"/>
  <c r="BS484" i="8"/>
  <c r="BX39" i="8"/>
  <c r="BS39" i="8"/>
  <c r="BX279" i="8"/>
  <c r="BS279" i="8"/>
  <c r="BX508" i="8"/>
  <c r="BS508" i="8"/>
  <c r="BX423" i="8"/>
  <c r="BS423" i="8"/>
  <c r="BX183" i="8"/>
  <c r="BS183" i="8"/>
  <c r="BX171" i="8"/>
  <c r="BS171" i="8"/>
  <c r="BX495" i="8"/>
  <c r="BS495" i="8"/>
  <c r="BX411" i="8"/>
  <c r="BS411" i="8"/>
  <c r="BX24" i="8"/>
  <c r="BS24" i="8"/>
  <c r="BX72" i="8"/>
  <c r="BS72" i="8"/>
  <c r="BX120" i="8"/>
  <c r="BS120" i="8"/>
  <c r="BX168" i="8"/>
  <c r="BS168" i="8"/>
  <c r="BX216" i="8"/>
  <c r="BS216" i="8"/>
  <c r="BX264" i="8"/>
  <c r="BS264" i="8"/>
  <c r="BX312" i="8"/>
  <c r="BS312" i="8"/>
  <c r="BX360" i="8"/>
  <c r="BS360" i="8"/>
  <c r="BX408" i="8"/>
  <c r="BS408" i="8"/>
  <c r="BX456" i="8"/>
  <c r="BS456" i="8"/>
  <c r="BX504" i="8"/>
  <c r="BS504" i="8"/>
  <c r="BX291" i="8"/>
  <c r="BS291" i="8"/>
  <c r="AY5" i="4" l="1"/>
  <c r="AZ5" i="4" s="1"/>
  <c r="AY6" i="4"/>
  <c r="AZ6" i="4" s="1"/>
  <c r="AY7" i="4"/>
  <c r="AZ7" i="4" s="1"/>
  <c r="AY8" i="4"/>
  <c r="AZ8" i="4" s="1"/>
  <c r="AY9" i="4"/>
  <c r="AZ9" i="4" s="1"/>
  <c r="AY10" i="4"/>
  <c r="AZ10" i="4" s="1"/>
  <c r="AY11" i="4"/>
  <c r="AZ11" i="4" s="1"/>
  <c r="AY12" i="4"/>
  <c r="AZ12" i="4" s="1"/>
  <c r="AY13" i="4"/>
  <c r="AZ13" i="4" s="1"/>
  <c r="AY14" i="4"/>
  <c r="AZ14" i="4" s="1"/>
  <c r="AY15" i="4"/>
  <c r="AZ15" i="4" s="1"/>
  <c r="AY16" i="4"/>
  <c r="AZ16" i="4" s="1"/>
  <c r="AY17" i="4"/>
  <c r="AZ17" i="4" s="1"/>
  <c r="AY18" i="4"/>
  <c r="AZ18" i="4" s="1"/>
  <c r="AY19" i="4"/>
  <c r="AZ19" i="4" s="1"/>
  <c r="AY20" i="4"/>
  <c r="AZ20" i="4" s="1"/>
  <c r="AY21" i="4"/>
  <c r="AZ21" i="4" s="1"/>
  <c r="AY22" i="4"/>
  <c r="AZ22" i="4" s="1"/>
  <c r="AY23" i="4"/>
  <c r="AZ23" i="4" s="1"/>
  <c r="AY24" i="4"/>
  <c r="AZ24" i="4" s="1"/>
  <c r="AY25" i="4"/>
  <c r="AZ25" i="4" s="1"/>
  <c r="AY26" i="4"/>
  <c r="AZ26" i="4" s="1"/>
  <c r="AY27" i="4"/>
  <c r="AZ27" i="4" s="1"/>
  <c r="AY28" i="4"/>
  <c r="AZ28" i="4" s="1"/>
  <c r="AY29" i="4"/>
  <c r="AZ29" i="4" s="1"/>
  <c r="AY30" i="4"/>
  <c r="AZ30" i="4" s="1"/>
  <c r="AY31" i="4"/>
  <c r="AZ31" i="4" s="1"/>
  <c r="AY32" i="4"/>
  <c r="AZ32" i="4" s="1"/>
  <c r="AY33" i="4"/>
  <c r="AZ33" i="4" s="1"/>
  <c r="AY34" i="4"/>
  <c r="AZ34" i="4" s="1"/>
  <c r="AY35" i="4"/>
  <c r="AZ35" i="4" s="1"/>
  <c r="AY36" i="4"/>
  <c r="AZ36" i="4" s="1"/>
  <c r="AY37" i="4"/>
  <c r="AZ37" i="4" s="1"/>
  <c r="AY38" i="4"/>
  <c r="AZ38" i="4" s="1"/>
  <c r="AY39" i="4"/>
  <c r="AZ39" i="4" s="1"/>
  <c r="AY40" i="4"/>
  <c r="AZ40" i="4" s="1"/>
  <c r="AY41" i="4"/>
  <c r="AZ41" i="4" s="1"/>
  <c r="AY42" i="4"/>
  <c r="AZ42" i="4" s="1"/>
  <c r="AY43" i="4"/>
  <c r="AZ43" i="4" s="1"/>
  <c r="AY44" i="4"/>
  <c r="AZ44" i="4" s="1"/>
  <c r="AY45" i="4"/>
  <c r="AZ45" i="4" s="1"/>
  <c r="AY46" i="4"/>
  <c r="AZ46" i="4" s="1"/>
  <c r="AY47" i="4"/>
  <c r="AZ47" i="4" s="1"/>
  <c r="AY48" i="4"/>
  <c r="AZ48" i="4" s="1"/>
  <c r="AY49" i="4"/>
  <c r="AZ49" i="4" s="1"/>
  <c r="AY50" i="4"/>
  <c r="AZ50" i="4" s="1"/>
  <c r="AY51" i="4"/>
  <c r="AZ51" i="4" s="1"/>
  <c r="AY52" i="4"/>
  <c r="AZ52" i="4" s="1"/>
  <c r="AY53" i="4"/>
  <c r="AZ53" i="4" s="1"/>
  <c r="AY54" i="4"/>
  <c r="AZ54" i="4" s="1"/>
  <c r="AY55" i="4"/>
  <c r="AZ55" i="4" s="1"/>
  <c r="AY56" i="4"/>
  <c r="AZ56" i="4" s="1"/>
  <c r="AY57" i="4"/>
  <c r="AZ57" i="4" s="1"/>
  <c r="AY58" i="4"/>
  <c r="AZ58" i="4" s="1"/>
  <c r="AY59" i="4"/>
  <c r="AZ59" i="4" s="1"/>
  <c r="AY60" i="4"/>
  <c r="AZ60" i="4" s="1"/>
  <c r="AY61" i="4"/>
  <c r="AZ61" i="4" s="1"/>
  <c r="AY62" i="4"/>
  <c r="AZ62" i="4" s="1"/>
  <c r="AY63" i="4"/>
  <c r="AZ63" i="4" s="1"/>
  <c r="AY64" i="4"/>
  <c r="AZ64" i="4" s="1"/>
  <c r="AY65" i="4"/>
  <c r="AZ65" i="4" s="1"/>
  <c r="AY66" i="4"/>
  <c r="AZ66" i="4" s="1"/>
  <c r="AY67" i="4"/>
  <c r="AZ67" i="4" s="1"/>
  <c r="AY68" i="4"/>
  <c r="AZ68" i="4" s="1"/>
  <c r="AY69" i="4"/>
  <c r="AZ69" i="4" s="1"/>
  <c r="AY70" i="4"/>
  <c r="AZ70" i="4" s="1"/>
  <c r="AY71" i="4"/>
  <c r="AZ71" i="4" s="1"/>
  <c r="AY72" i="4"/>
  <c r="AZ72" i="4" s="1"/>
  <c r="AY73" i="4"/>
  <c r="AZ73" i="4" s="1"/>
  <c r="AY74" i="4"/>
  <c r="AZ74" i="4" s="1"/>
  <c r="AY75" i="4"/>
  <c r="AZ75" i="4" s="1"/>
  <c r="AY76" i="4"/>
  <c r="AZ76" i="4" s="1"/>
  <c r="AY77" i="4"/>
  <c r="AZ77" i="4" s="1"/>
  <c r="AY78" i="4"/>
  <c r="AZ78" i="4" s="1"/>
  <c r="AY79" i="4"/>
  <c r="AZ79" i="4" s="1"/>
  <c r="AY80" i="4"/>
  <c r="AZ80" i="4" s="1"/>
  <c r="AY81" i="4"/>
  <c r="AZ81" i="4" s="1"/>
  <c r="AY82" i="4"/>
  <c r="AZ82" i="4" s="1"/>
  <c r="AY83" i="4"/>
  <c r="AZ83" i="4" s="1"/>
  <c r="AY84" i="4"/>
  <c r="AZ84" i="4" s="1"/>
  <c r="AY85" i="4"/>
  <c r="AZ85" i="4" s="1"/>
  <c r="AY86" i="4"/>
  <c r="AZ86" i="4" s="1"/>
  <c r="AY87" i="4"/>
  <c r="AZ87" i="4" s="1"/>
  <c r="AY88" i="4"/>
  <c r="AZ88" i="4" s="1"/>
  <c r="AY89" i="4"/>
  <c r="AZ89" i="4" s="1"/>
  <c r="AY90" i="4"/>
  <c r="AZ90" i="4" s="1"/>
  <c r="AY91" i="4"/>
  <c r="AZ91" i="4" s="1"/>
  <c r="AY92" i="4"/>
  <c r="AZ92" i="4" s="1"/>
  <c r="AY93" i="4"/>
  <c r="AZ93" i="4" s="1"/>
  <c r="AY94" i="4"/>
  <c r="AZ94" i="4" s="1"/>
  <c r="AY95" i="4"/>
  <c r="AZ95" i="4" s="1"/>
  <c r="AY96" i="4"/>
  <c r="AZ96" i="4" s="1"/>
  <c r="AY97" i="4"/>
  <c r="AZ97" i="4" s="1"/>
  <c r="AY98" i="4"/>
  <c r="AZ98" i="4" s="1"/>
  <c r="AY99" i="4"/>
  <c r="AZ99" i="4" s="1"/>
  <c r="AY100" i="4"/>
  <c r="AZ100" i="4" s="1"/>
  <c r="AY101" i="4"/>
  <c r="AZ101" i="4" s="1"/>
  <c r="AY102" i="4"/>
  <c r="AZ102" i="4" s="1"/>
  <c r="AY103" i="4"/>
  <c r="AZ103" i="4" s="1"/>
  <c r="AY104" i="4"/>
  <c r="AZ104" i="4" s="1"/>
  <c r="AY105" i="4"/>
  <c r="AZ105" i="4" s="1"/>
  <c r="AY106" i="4"/>
  <c r="AZ106" i="4" s="1"/>
  <c r="AY107" i="4"/>
  <c r="AZ107" i="4" s="1"/>
  <c r="AY108" i="4"/>
  <c r="AZ108" i="4" s="1"/>
  <c r="AY109" i="4"/>
  <c r="AZ109" i="4" s="1"/>
  <c r="AY110" i="4"/>
  <c r="AZ110" i="4" s="1"/>
  <c r="AY111" i="4"/>
  <c r="AZ111" i="4" s="1"/>
  <c r="AY112" i="4"/>
  <c r="AZ112" i="4" s="1"/>
  <c r="AY113" i="4"/>
  <c r="AZ113" i="4" s="1"/>
  <c r="AY114" i="4"/>
  <c r="AZ114" i="4" s="1"/>
  <c r="AY115" i="4"/>
  <c r="AZ115" i="4" s="1"/>
  <c r="AY116" i="4"/>
  <c r="AZ116" i="4" s="1"/>
  <c r="AY117" i="4"/>
  <c r="AZ117" i="4" s="1"/>
  <c r="AY118" i="4"/>
  <c r="AZ118" i="4" s="1"/>
  <c r="AY119" i="4"/>
  <c r="AZ119" i="4" s="1"/>
  <c r="AY120" i="4"/>
  <c r="AZ120" i="4" s="1"/>
  <c r="AY121" i="4"/>
  <c r="AZ121" i="4" s="1"/>
  <c r="AY122" i="4"/>
  <c r="AZ122" i="4" s="1"/>
  <c r="AY123" i="4"/>
  <c r="AZ123" i="4" s="1"/>
  <c r="AY124" i="4"/>
  <c r="AZ124" i="4" s="1"/>
  <c r="AY125" i="4"/>
  <c r="AZ125" i="4" s="1"/>
  <c r="AY126" i="4"/>
  <c r="AZ126" i="4" s="1"/>
  <c r="AY127" i="4"/>
  <c r="AZ127" i="4" s="1"/>
  <c r="AY128" i="4"/>
  <c r="AZ128" i="4" s="1"/>
  <c r="AY129" i="4"/>
  <c r="AZ129" i="4" s="1"/>
  <c r="AY130" i="4"/>
  <c r="AZ130" i="4" s="1"/>
  <c r="AY131" i="4"/>
  <c r="AZ131" i="4" s="1"/>
  <c r="AY132" i="4"/>
  <c r="AZ132" i="4" s="1"/>
  <c r="AY133" i="4"/>
  <c r="AZ133" i="4" s="1"/>
  <c r="AY134" i="4"/>
  <c r="AZ134" i="4" s="1"/>
  <c r="AY135" i="4"/>
  <c r="AZ135" i="4" s="1"/>
  <c r="AY136" i="4"/>
  <c r="AZ136" i="4" s="1"/>
  <c r="AY137" i="4"/>
  <c r="AZ137" i="4" s="1"/>
  <c r="AY138" i="4"/>
  <c r="AZ138" i="4" s="1"/>
  <c r="AY139" i="4"/>
  <c r="AZ139" i="4" s="1"/>
  <c r="AY140" i="4"/>
  <c r="AZ140" i="4" s="1"/>
  <c r="AY141" i="4"/>
  <c r="AZ141" i="4" s="1"/>
  <c r="AY142" i="4"/>
  <c r="AZ142" i="4" s="1"/>
  <c r="AY143" i="4"/>
  <c r="AZ143" i="4" s="1"/>
  <c r="AY144" i="4"/>
  <c r="AZ144" i="4" s="1"/>
  <c r="AY145" i="4"/>
  <c r="AZ145" i="4" s="1"/>
  <c r="AY146" i="4"/>
  <c r="AZ146" i="4" s="1"/>
  <c r="AY147" i="4"/>
  <c r="AZ147" i="4" s="1"/>
  <c r="AY148" i="4"/>
  <c r="AZ148" i="4" s="1"/>
  <c r="AY149" i="4"/>
  <c r="AZ149" i="4" s="1"/>
  <c r="AY150" i="4"/>
  <c r="AZ150" i="4" s="1"/>
  <c r="AY151" i="4"/>
  <c r="AZ151" i="4" s="1"/>
  <c r="AY152" i="4"/>
  <c r="AZ152" i="4" s="1"/>
  <c r="AY153" i="4"/>
  <c r="AZ153" i="4" s="1"/>
  <c r="AY154" i="4"/>
  <c r="AZ154" i="4" s="1"/>
  <c r="AY155" i="4"/>
  <c r="AZ155" i="4" s="1"/>
  <c r="AY156" i="4"/>
  <c r="AZ156" i="4" s="1"/>
  <c r="AY157" i="4"/>
  <c r="AZ157" i="4" s="1"/>
  <c r="AY158" i="4"/>
  <c r="AZ158" i="4" s="1"/>
  <c r="AY159" i="4"/>
  <c r="AZ159" i="4" s="1"/>
  <c r="AY160" i="4"/>
  <c r="AZ160" i="4" s="1"/>
  <c r="AY161" i="4"/>
  <c r="AZ161" i="4" s="1"/>
  <c r="AY162" i="4"/>
  <c r="AZ162" i="4" s="1"/>
  <c r="AY163" i="4"/>
  <c r="AZ163" i="4" s="1"/>
  <c r="AY164" i="4"/>
  <c r="AZ164" i="4" s="1"/>
  <c r="AY165" i="4"/>
  <c r="AZ165" i="4" s="1"/>
  <c r="AY166" i="4"/>
  <c r="AZ166" i="4" s="1"/>
  <c r="AY167" i="4"/>
  <c r="AZ167" i="4" s="1"/>
  <c r="AY168" i="4"/>
  <c r="AZ168" i="4" s="1"/>
  <c r="AY169" i="4"/>
  <c r="AZ169" i="4" s="1"/>
  <c r="AY170" i="4"/>
  <c r="AZ170" i="4" s="1"/>
  <c r="AY171" i="4"/>
  <c r="AZ171" i="4" s="1"/>
  <c r="AY172" i="4"/>
  <c r="AZ172" i="4" s="1"/>
  <c r="AY173" i="4"/>
  <c r="AZ173" i="4" s="1"/>
  <c r="AY174" i="4"/>
  <c r="AZ174" i="4" s="1"/>
  <c r="AY175" i="4"/>
  <c r="AZ175" i="4" s="1"/>
  <c r="AY176" i="4"/>
  <c r="AZ176" i="4" s="1"/>
  <c r="AY177" i="4"/>
  <c r="AZ177" i="4" s="1"/>
  <c r="AY178" i="4"/>
  <c r="AZ178" i="4" s="1"/>
  <c r="AY179" i="4"/>
  <c r="AZ179" i="4" s="1"/>
  <c r="AY180" i="4"/>
  <c r="AZ180" i="4" s="1"/>
  <c r="AY181" i="4"/>
  <c r="AZ181" i="4" s="1"/>
  <c r="AY182" i="4"/>
  <c r="AZ182" i="4" s="1"/>
  <c r="AY183" i="4"/>
  <c r="AZ183" i="4" s="1"/>
  <c r="AY184" i="4"/>
  <c r="AZ184" i="4" s="1"/>
  <c r="AY185" i="4"/>
  <c r="AZ185" i="4" s="1"/>
  <c r="AY186" i="4"/>
  <c r="AZ186" i="4" s="1"/>
  <c r="AY187" i="4"/>
  <c r="AZ187" i="4" s="1"/>
  <c r="AY188" i="4"/>
  <c r="AZ188" i="4" s="1"/>
  <c r="AY189" i="4"/>
  <c r="AZ189" i="4" s="1"/>
  <c r="AY190" i="4"/>
  <c r="AZ190" i="4" s="1"/>
  <c r="AY191" i="4"/>
  <c r="AZ191" i="4" s="1"/>
  <c r="AY192" i="4"/>
  <c r="AZ192" i="4" s="1"/>
  <c r="AY193" i="4"/>
  <c r="AZ193" i="4" s="1"/>
  <c r="AY194" i="4"/>
  <c r="AZ194" i="4" s="1"/>
  <c r="AY195" i="4"/>
  <c r="AZ195" i="4" s="1"/>
  <c r="AY196" i="4"/>
  <c r="AZ196" i="4" s="1"/>
  <c r="AY197" i="4"/>
  <c r="AZ197" i="4" s="1"/>
  <c r="AY198" i="4"/>
  <c r="AZ198" i="4" s="1"/>
  <c r="AY199" i="4"/>
  <c r="AZ199" i="4" s="1"/>
  <c r="AY200" i="4"/>
  <c r="AZ200" i="4" s="1"/>
  <c r="AY201" i="4"/>
  <c r="AZ201" i="4" s="1"/>
  <c r="AY202" i="4"/>
  <c r="AZ202" i="4" s="1"/>
  <c r="AY203" i="4"/>
  <c r="AZ203" i="4" s="1"/>
  <c r="AY204" i="4"/>
  <c r="AZ204" i="4" s="1"/>
  <c r="AY205" i="4"/>
  <c r="AZ205" i="4" s="1"/>
  <c r="AY206" i="4"/>
  <c r="AZ206" i="4" s="1"/>
  <c r="AY207" i="4"/>
  <c r="AZ207" i="4" s="1"/>
  <c r="AY208" i="4"/>
  <c r="AZ208" i="4" s="1"/>
  <c r="AY209" i="4"/>
  <c r="AZ209" i="4" s="1"/>
  <c r="AY210" i="4"/>
  <c r="AZ210" i="4" s="1"/>
  <c r="AY211" i="4"/>
  <c r="AZ211" i="4" s="1"/>
  <c r="AY212" i="4"/>
  <c r="AZ212" i="4" s="1"/>
  <c r="AY213" i="4"/>
  <c r="AZ213" i="4" s="1"/>
  <c r="AY214" i="4"/>
  <c r="AZ214" i="4" s="1"/>
  <c r="AY215" i="4"/>
  <c r="AZ215" i="4" s="1"/>
  <c r="AY216" i="4"/>
  <c r="AZ216" i="4" s="1"/>
  <c r="AY217" i="4"/>
  <c r="AZ217" i="4" s="1"/>
  <c r="AY218" i="4"/>
  <c r="AZ218" i="4" s="1"/>
  <c r="AY219" i="4"/>
  <c r="AZ219" i="4" s="1"/>
  <c r="AY220" i="4"/>
  <c r="AZ220" i="4" s="1"/>
  <c r="AY221" i="4"/>
  <c r="AZ221" i="4" s="1"/>
  <c r="AY222" i="4"/>
  <c r="AZ222" i="4" s="1"/>
  <c r="AY223" i="4"/>
  <c r="AZ223" i="4" s="1"/>
  <c r="AY224" i="4"/>
  <c r="AZ224" i="4" s="1"/>
  <c r="AY225" i="4"/>
  <c r="AZ225" i="4" s="1"/>
  <c r="AY226" i="4"/>
  <c r="AZ226" i="4" s="1"/>
  <c r="AY227" i="4"/>
  <c r="AZ227" i="4" s="1"/>
  <c r="AY228" i="4"/>
  <c r="AZ228" i="4" s="1"/>
  <c r="AY229" i="4"/>
  <c r="AZ229" i="4" s="1"/>
  <c r="AY230" i="4"/>
  <c r="AZ230" i="4" s="1"/>
  <c r="AY231" i="4"/>
  <c r="AZ231" i="4" s="1"/>
  <c r="AY232" i="4"/>
  <c r="AZ232" i="4" s="1"/>
  <c r="AY233" i="4"/>
  <c r="AZ233" i="4" s="1"/>
  <c r="AY234" i="4"/>
  <c r="AZ234" i="4" s="1"/>
  <c r="AY235" i="4"/>
  <c r="AZ235" i="4" s="1"/>
  <c r="AY236" i="4"/>
  <c r="AZ236" i="4" s="1"/>
  <c r="AY237" i="4"/>
  <c r="AZ237" i="4" s="1"/>
  <c r="AY238" i="4"/>
  <c r="AZ238" i="4" s="1"/>
  <c r="AY239" i="4"/>
  <c r="AZ239" i="4" s="1"/>
  <c r="AY240" i="4"/>
  <c r="AZ240" i="4" s="1"/>
  <c r="AY241" i="4"/>
  <c r="AZ241" i="4" s="1"/>
  <c r="AY242" i="4"/>
  <c r="AZ242" i="4" s="1"/>
  <c r="AY243" i="4"/>
  <c r="AZ243" i="4" s="1"/>
  <c r="AY244" i="4"/>
  <c r="AZ244" i="4" s="1"/>
  <c r="AY245" i="4"/>
  <c r="AZ245" i="4" s="1"/>
  <c r="AY246" i="4"/>
  <c r="AZ246" i="4" s="1"/>
  <c r="AY247" i="4"/>
  <c r="AZ247" i="4" s="1"/>
  <c r="AY248" i="4"/>
  <c r="AZ248" i="4" s="1"/>
  <c r="AY249" i="4"/>
  <c r="AZ249" i="4" s="1"/>
  <c r="AY250" i="4"/>
  <c r="AZ250" i="4" s="1"/>
  <c r="AY251" i="4"/>
  <c r="AZ251" i="4" s="1"/>
  <c r="AY252" i="4"/>
  <c r="AZ252" i="4" s="1"/>
  <c r="AY253" i="4"/>
  <c r="AZ253" i="4" s="1"/>
  <c r="AY254" i="4"/>
  <c r="AZ254" i="4" s="1"/>
  <c r="AY255" i="4"/>
  <c r="AZ255" i="4" s="1"/>
  <c r="AY256" i="4"/>
  <c r="AZ256" i="4" s="1"/>
  <c r="AY257" i="4"/>
  <c r="AZ257" i="4" s="1"/>
  <c r="AY258" i="4"/>
  <c r="AZ258" i="4" s="1"/>
  <c r="AY259" i="4"/>
  <c r="AZ259" i="4" s="1"/>
  <c r="AY260" i="4"/>
  <c r="AZ260" i="4" s="1"/>
  <c r="AY261" i="4"/>
  <c r="AZ261" i="4" s="1"/>
  <c r="AY262" i="4"/>
  <c r="AZ262" i="4" s="1"/>
  <c r="AY263" i="4"/>
  <c r="AZ263" i="4" s="1"/>
  <c r="AY264" i="4"/>
  <c r="AZ264" i="4" s="1"/>
  <c r="AY265" i="4"/>
  <c r="AZ265" i="4" s="1"/>
  <c r="AY266" i="4"/>
  <c r="AZ266" i="4" s="1"/>
  <c r="AY267" i="4"/>
  <c r="AZ267" i="4" s="1"/>
  <c r="AY268" i="4"/>
  <c r="AZ268" i="4" s="1"/>
  <c r="AY269" i="4"/>
  <c r="AZ269" i="4" s="1"/>
  <c r="AY270" i="4"/>
  <c r="AZ270" i="4" s="1"/>
  <c r="AY271" i="4"/>
  <c r="AZ271" i="4" s="1"/>
  <c r="AY272" i="4"/>
  <c r="AZ272" i="4" s="1"/>
  <c r="AY273" i="4"/>
  <c r="AZ273" i="4" s="1"/>
  <c r="AY274" i="4"/>
  <c r="AZ274" i="4" s="1"/>
  <c r="AY275" i="4"/>
  <c r="AZ275" i="4" s="1"/>
  <c r="AY276" i="4"/>
  <c r="AZ276" i="4" s="1"/>
  <c r="AY277" i="4"/>
  <c r="AZ277" i="4" s="1"/>
  <c r="AY278" i="4"/>
  <c r="AZ278" i="4" s="1"/>
  <c r="AY279" i="4"/>
  <c r="AZ279" i="4" s="1"/>
  <c r="AY280" i="4"/>
  <c r="AZ280" i="4" s="1"/>
  <c r="AY281" i="4"/>
  <c r="AZ281" i="4" s="1"/>
  <c r="AY282" i="4"/>
  <c r="AZ282" i="4" s="1"/>
  <c r="AY283" i="4"/>
  <c r="AZ283" i="4" s="1"/>
  <c r="AY284" i="4"/>
  <c r="AZ284" i="4" s="1"/>
  <c r="AY285" i="4"/>
  <c r="AZ285" i="4" s="1"/>
  <c r="AY286" i="4"/>
  <c r="AZ286" i="4" s="1"/>
  <c r="AY287" i="4"/>
  <c r="AZ287" i="4" s="1"/>
  <c r="AY288" i="4"/>
  <c r="AZ288" i="4" s="1"/>
  <c r="AY289" i="4"/>
  <c r="AZ289" i="4" s="1"/>
  <c r="AY290" i="4"/>
  <c r="AZ290" i="4" s="1"/>
  <c r="AY291" i="4"/>
  <c r="AZ291" i="4" s="1"/>
  <c r="AY292" i="4"/>
  <c r="AZ292" i="4" s="1"/>
  <c r="AY293" i="4"/>
  <c r="AZ293" i="4" s="1"/>
  <c r="AY294" i="4"/>
  <c r="AZ294" i="4" s="1"/>
  <c r="AY295" i="4"/>
  <c r="AZ295" i="4" s="1"/>
  <c r="AY296" i="4"/>
  <c r="AZ296" i="4" s="1"/>
  <c r="AY297" i="4"/>
  <c r="AZ297" i="4" s="1"/>
  <c r="AY298" i="4"/>
  <c r="AZ298" i="4" s="1"/>
  <c r="AY299" i="4"/>
  <c r="AZ299" i="4" s="1"/>
  <c r="AY300" i="4"/>
  <c r="AZ300" i="4" s="1"/>
  <c r="AY301" i="4"/>
  <c r="AZ301" i="4" s="1"/>
  <c r="AY302" i="4"/>
  <c r="AZ302" i="4" s="1"/>
  <c r="AY303" i="4"/>
  <c r="AZ303" i="4" s="1"/>
  <c r="AY304" i="4"/>
  <c r="AZ304" i="4" s="1"/>
  <c r="AY305" i="4"/>
  <c r="AZ305" i="4" s="1"/>
  <c r="AY306" i="4"/>
  <c r="AZ306" i="4" s="1"/>
  <c r="AY307" i="4"/>
  <c r="AZ307" i="4" s="1"/>
  <c r="AY308" i="4"/>
  <c r="AZ308" i="4" s="1"/>
  <c r="AY309" i="4"/>
  <c r="AZ309" i="4" s="1"/>
  <c r="AY310" i="4"/>
  <c r="AZ310" i="4" s="1"/>
  <c r="AY311" i="4"/>
  <c r="AZ311" i="4" s="1"/>
  <c r="AY312" i="4"/>
  <c r="AZ312" i="4" s="1"/>
  <c r="AY313" i="4"/>
  <c r="AZ313" i="4" s="1"/>
  <c r="AY314" i="4"/>
  <c r="AZ314" i="4" s="1"/>
  <c r="AY315" i="4"/>
  <c r="AZ315" i="4" s="1"/>
  <c r="AY316" i="4"/>
  <c r="AZ316" i="4" s="1"/>
  <c r="AY317" i="4"/>
  <c r="AZ317" i="4" s="1"/>
  <c r="AY318" i="4"/>
  <c r="AZ318" i="4" s="1"/>
  <c r="AY319" i="4"/>
  <c r="AZ319" i="4" s="1"/>
  <c r="AY320" i="4"/>
  <c r="AZ320" i="4" s="1"/>
  <c r="AY321" i="4"/>
  <c r="AZ321" i="4" s="1"/>
  <c r="AY322" i="4"/>
  <c r="AZ322" i="4" s="1"/>
  <c r="AY323" i="4"/>
  <c r="AZ323" i="4" s="1"/>
  <c r="AY324" i="4"/>
  <c r="AZ324" i="4" s="1"/>
  <c r="AY325" i="4"/>
  <c r="AZ325" i="4" s="1"/>
  <c r="AY326" i="4"/>
  <c r="AZ326" i="4" s="1"/>
  <c r="AY327" i="4"/>
  <c r="AZ327" i="4" s="1"/>
  <c r="AY328" i="4"/>
  <c r="AZ328" i="4" s="1"/>
  <c r="AY329" i="4"/>
  <c r="AZ329" i="4" s="1"/>
  <c r="AY330" i="4"/>
  <c r="AZ330" i="4" s="1"/>
  <c r="AX5" i="4"/>
  <c r="AX6" i="4"/>
  <c r="AX7" i="4"/>
  <c r="AX8" i="4"/>
  <c r="AX9" i="4"/>
  <c r="AX10" i="4"/>
  <c r="AX11" i="4"/>
  <c r="AX12" i="4"/>
  <c r="AX13" i="4"/>
  <c r="AX14" i="4"/>
  <c r="AX15" i="4"/>
  <c r="AX16" i="4"/>
  <c r="AX17" i="4"/>
  <c r="AX18" i="4"/>
  <c r="AX19" i="4"/>
  <c r="AX20" i="4"/>
  <c r="AX21" i="4"/>
  <c r="AX22" i="4"/>
  <c r="AX23" i="4"/>
  <c r="AX24" i="4"/>
  <c r="AX25" i="4"/>
  <c r="AX26" i="4"/>
  <c r="AX27" i="4"/>
  <c r="AX28" i="4"/>
  <c r="AX29" i="4"/>
  <c r="AX30" i="4"/>
  <c r="AX31" i="4"/>
  <c r="AX32" i="4"/>
  <c r="AX33" i="4"/>
  <c r="AX34" i="4"/>
  <c r="AX35" i="4"/>
  <c r="AX36" i="4"/>
  <c r="AX37" i="4"/>
  <c r="AX38" i="4"/>
  <c r="AX39" i="4"/>
  <c r="AX40" i="4"/>
  <c r="AX41" i="4"/>
  <c r="AX42" i="4"/>
  <c r="AX43" i="4"/>
  <c r="AX44" i="4"/>
  <c r="AX45" i="4"/>
  <c r="AX46" i="4"/>
  <c r="AX47" i="4"/>
  <c r="AX48" i="4"/>
  <c r="AX49" i="4"/>
  <c r="AX50" i="4"/>
  <c r="AX51" i="4"/>
  <c r="AX52" i="4"/>
  <c r="AX53" i="4"/>
  <c r="AX54" i="4"/>
  <c r="AX55" i="4"/>
  <c r="AX56" i="4"/>
  <c r="AX57" i="4"/>
  <c r="AX58" i="4"/>
  <c r="AX59" i="4"/>
  <c r="AX60" i="4"/>
  <c r="AX61" i="4"/>
  <c r="AX62" i="4"/>
  <c r="AX63" i="4"/>
  <c r="AX64" i="4"/>
  <c r="AX65" i="4"/>
  <c r="AX66" i="4"/>
  <c r="AX67" i="4"/>
  <c r="AX68" i="4"/>
  <c r="AX69" i="4"/>
  <c r="AX70" i="4"/>
  <c r="AX71" i="4"/>
  <c r="AX72" i="4"/>
  <c r="AX73" i="4"/>
  <c r="AX74" i="4"/>
  <c r="AX75" i="4"/>
  <c r="AX76" i="4"/>
  <c r="AX77" i="4"/>
  <c r="AX78" i="4"/>
  <c r="AX79" i="4"/>
  <c r="AX80" i="4"/>
  <c r="AX81" i="4"/>
  <c r="AX82" i="4"/>
  <c r="AX83" i="4"/>
  <c r="AX84" i="4"/>
  <c r="AX85" i="4"/>
  <c r="AX86" i="4"/>
  <c r="AX87" i="4"/>
  <c r="AX88" i="4"/>
  <c r="AX89" i="4"/>
  <c r="AX90" i="4"/>
  <c r="AX91" i="4"/>
  <c r="AX92" i="4"/>
  <c r="AX93" i="4"/>
  <c r="AX94" i="4"/>
  <c r="AX95" i="4"/>
  <c r="AX96" i="4"/>
  <c r="AX97" i="4"/>
  <c r="AX98" i="4"/>
  <c r="AX99" i="4"/>
  <c r="AX100" i="4"/>
  <c r="AX101" i="4"/>
  <c r="AX102" i="4"/>
  <c r="AX103" i="4"/>
  <c r="AX104" i="4"/>
  <c r="AX105" i="4"/>
  <c r="AX106" i="4"/>
  <c r="AX107" i="4"/>
  <c r="AX108" i="4"/>
  <c r="AX109" i="4"/>
  <c r="AX110" i="4"/>
  <c r="AX111" i="4"/>
  <c r="AX112" i="4"/>
  <c r="AX113" i="4"/>
  <c r="AX114" i="4"/>
  <c r="AX115" i="4"/>
  <c r="AX116" i="4"/>
  <c r="AX117" i="4"/>
  <c r="AX118" i="4"/>
  <c r="AX119" i="4"/>
  <c r="AX120" i="4"/>
  <c r="AX121" i="4"/>
  <c r="AX122" i="4"/>
  <c r="AX123" i="4"/>
  <c r="AX124" i="4"/>
  <c r="AX125" i="4"/>
  <c r="AX126" i="4"/>
  <c r="AX127" i="4"/>
  <c r="AX128" i="4"/>
  <c r="AX129" i="4"/>
  <c r="AX130" i="4"/>
  <c r="AX131" i="4"/>
  <c r="AX132" i="4"/>
  <c r="AX133" i="4"/>
  <c r="AX134" i="4"/>
  <c r="AX135" i="4"/>
  <c r="AX136" i="4"/>
  <c r="AX137" i="4"/>
  <c r="AX138" i="4"/>
  <c r="AX139" i="4"/>
  <c r="AX140" i="4"/>
  <c r="AX141" i="4"/>
  <c r="AX142" i="4"/>
  <c r="AX143" i="4"/>
  <c r="AX144" i="4"/>
  <c r="AX145" i="4"/>
  <c r="AX146" i="4"/>
  <c r="AX147" i="4"/>
  <c r="AX148" i="4"/>
  <c r="AX149" i="4"/>
  <c r="AX150" i="4"/>
  <c r="AX151" i="4"/>
  <c r="AX152" i="4"/>
  <c r="AX153" i="4"/>
  <c r="AX154" i="4"/>
  <c r="AX155" i="4"/>
  <c r="AX156" i="4"/>
  <c r="AX157" i="4"/>
  <c r="AX158" i="4"/>
  <c r="AX159" i="4"/>
  <c r="AX160" i="4"/>
  <c r="AX161" i="4"/>
  <c r="AX162" i="4"/>
  <c r="AX163" i="4"/>
  <c r="AX164" i="4"/>
  <c r="AX165" i="4"/>
  <c r="AX166" i="4"/>
  <c r="AX167" i="4"/>
  <c r="AX168" i="4"/>
  <c r="AX169" i="4"/>
  <c r="AX170" i="4"/>
  <c r="AX171" i="4"/>
  <c r="AX172" i="4"/>
  <c r="AX173" i="4"/>
  <c r="AX174" i="4"/>
  <c r="AX175" i="4"/>
  <c r="AX176" i="4"/>
  <c r="AX177" i="4"/>
  <c r="AX178" i="4"/>
  <c r="AX179" i="4"/>
  <c r="AX180" i="4"/>
  <c r="AX181" i="4"/>
  <c r="AX182" i="4"/>
  <c r="AX183" i="4"/>
  <c r="AX184" i="4"/>
  <c r="AX185" i="4"/>
  <c r="AX186" i="4"/>
  <c r="AX187" i="4"/>
  <c r="AX188" i="4"/>
  <c r="AX189" i="4"/>
  <c r="AX190" i="4"/>
  <c r="AX191" i="4"/>
  <c r="AX192" i="4"/>
  <c r="AX193" i="4"/>
  <c r="AX194" i="4"/>
  <c r="AX195" i="4"/>
  <c r="AX196" i="4"/>
  <c r="AX197" i="4"/>
  <c r="AX198" i="4"/>
  <c r="AX199" i="4"/>
  <c r="AX200" i="4"/>
  <c r="AX201" i="4"/>
  <c r="AX202" i="4"/>
  <c r="AX203" i="4"/>
  <c r="AX204" i="4"/>
  <c r="AX205" i="4"/>
  <c r="AX206" i="4"/>
  <c r="AX207" i="4"/>
  <c r="AX208" i="4"/>
  <c r="AX209" i="4"/>
  <c r="AX210" i="4"/>
  <c r="AX211" i="4"/>
  <c r="AX212" i="4"/>
  <c r="AX213" i="4"/>
  <c r="AX214" i="4"/>
  <c r="AX215" i="4"/>
  <c r="AX216" i="4"/>
  <c r="AX217" i="4"/>
  <c r="AX218" i="4"/>
  <c r="AX219" i="4"/>
  <c r="AX220" i="4"/>
  <c r="AX221" i="4"/>
  <c r="AX222" i="4"/>
  <c r="AX223" i="4"/>
  <c r="AX224" i="4"/>
  <c r="AX225" i="4"/>
  <c r="AX226" i="4"/>
  <c r="AX227" i="4"/>
  <c r="AX228" i="4"/>
  <c r="AX229" i="4"/>
  <c r="AX230" i="4"/>
  <c r="AX231" i="4"/>
  <c r="AX232" i="4"/>
  <c r="AX233" i="4"/>
  <c r="AX234" i="4"/>
  <c r="AX235" i="4"/>
  <c r="AX236" i="4"/>
  <c r="AX237" i="4"/>
  <c r="AX238" i="4"/>
  <c r="AX239" i="4"/>
  <c r="AX240" i="4"/>
  <c r="AX241" i="4"/>
  <c r="AX242" i="4"/>
  <c r="AX243" i="4"/>
  <c r="AX244" i="4"/>
  <c r="AX245" i="4"/>
  <c r="AX246" i="4"/>
  <c r="AX247" i="4"/>
  <c r="AX248" i="4"/>
  <c r="AX249" i="4"/>
  <c r="AX250" i="4"/>
  <c r="AX251" i="4"/>
  <c r="AX252" i="4"/>
  <c r="AX253" i="4"/>
  <c r="AX254" i="4"/>
  <c r="AX255" i="4"/>
  <c r="AX256" i="4"/>
  <c r="AX257" i="4"/>
  <c r="AX258" i="4"/>
  <c r="AX259" i="4"/>
  <c r="AX260" i="4"/>
  <c r="AX261" i="4"/>
  <c r="AX262" i="4"/>
  <c r="AX263" i="4"/>
  <c r="AX264" i="4"/>
  <c r="AX265" i="4"/>
  <c r="AX266" i="4"/>
  <c r="AX267" i="4"/>
  <c r="AX268" i="4"/>
  <c r="AX269" i="4"/>
  <c r="AX270" i="4"/>
  <c r="AX271" i="4"/>
  <c r="AX272" i="4"/>
  <c r="AX273" i="4"/>
  <c r="AX274" i="4"/>
  <c r="AX275" i="4"/>
  <c r="AX276" i="4"/>
  <c r="AX277" i="4"/>
  <c r="AX278" i="4"/>
  <c r="AX279" i="4"/>
  <c r="AX280" i="4"/>
  <c r="AX281" i="4"/>
  <c r="AX282" i="4"/>
  <c r="AX283" i="4"/>
  <c r="AX284" i="4"/>
  <c r="AX285" i="4"/>
  <c r="AX286" i="4"/>
  <c r="AX287" i="4"/>
  <c r="AX288" i="4"/>
  <c r="AX289" i="4"/>
  <c r="AX290" i="4"/>
  <c r="AX291" i="4"/>
  <c r="AX292" i="4"/>
  <c r="AX293" i="4"/>
  <c r="AX294" i="4"/>
  <c r="AX295" i="4"/>
  <c r="AX296" i="4"/>
  <c r="AX297" i="4"/>
  <c r="AX298" i="4"/>
  <c r="AX299" i="4"/>
  <c r="AX300" i="4"/>
  <c r="AX301" i="4"/>
  <c r="AX302" i="4"/>
  <c r="AX303" i="4"/>
  <c r="AX304" i="4"/>
  <c r="AX305" i="4"/>
  <c r="AX306" i="4"/>
  <c r="AX307" i="4"/>
  <c r="AX308" i="4"/>
  <c r="AX309" i="4"/>
  <c r="AX310" i="4"/>
  <c r="AX311" i="4"/>
  <c r="AX312" i="4"/>
  <c r="AX313" i="4"/>
  <c r="AX314" i="4"/>
  <c r="AX315" i="4"/>
  <c r="AX316" i="4"/>
  <c r="AX317" i="4"/>
  <c r="AX318" i="4"/>
  <c r="AX319" i="4"/>
  <c r="AX320" i="4"/>
  <c r="AX321" i="4"/>
  <c r="AX322" i="4"/>
  <c r="AX323" i="4"/>
  <c r="AX324" i="4"/>
  <c r="AX325" i="4"/>
  <c r="AX326" i="4"/>
  <c r="AX327" i="4"/>
  <c r="AX328" i="4"/>
  <c r="AX329" i="4"/>
  <c r="AX330" i="4"/>
  <c r="AT5" i="4"/>
  <c r="AT6" i="4"/>
  <c r="AT7" i="4"/>
  <c r="AT8" i="4"/>
  <c r="AT9" i="4"/>
  <c r="AT10" i="4"/>
  <c r="AT11" i="4"/>
  <c r="AT12" i="4"/>
  <c r="AT13" i="4"/>
  <c r="AT14" i="4"/>
  <c r="AT15" i="4"/>
  <c r="AT16" i="4"/>
  <c r="AT17" i="4"/>
  <c r="AT18" i="4"/>
  <c r="AT19" i="4"/>
  <c r="AT20" i="4"/>
  <c r="AT21" i="4"/>
  <c r="AT22" i="4"/>
  <c r="AT23" i="4"/>
  <c r="AT24" i="4"/>
  <c r="AT25" i="4"/>
  <c r="AT26" i="4"/>
  <c r="AT27" i="4"/>
  <c r="AT28" i="4"/>
  <c r="AT29" i="4"/>
  <c r="AT30" i="4"/>
  <c r="AT31" i="4"/>
  <c r="AT32" i="4"/>
  <c r="AT33" i="4"/>
  <c r="AT34" i="4"/>
  <c r="AT35" i="4"/>
  <c r="AT36" i="4"/>
  <c r="AT37" i="4"/>
  <c r="AT38" i="4"/>
  <c r="AT39" i="4"/>
  <c r="AT40" i="4"/>
  <c r="AT41" i="4"/>
  <c r="AT42" i="4"/>
  <c r="AT43" i="4"/>
  <c r="AT44" i="4"/>
  <c r="AT45" i="4"/>
  <c r="AT46" i="4"/>
  <c r="AT47" i="4"/>
  <c r="AT48" i="4"/>
  <c r="AT49" i="4"/>
  <c r="AT50" i="4"/>
  <c r="AT51" i="4"/>
  <c r="AT52" i="4"/>
  <c r="AT53" i="4"/>
  <c r="AT54" i="4"/>
  <c r="AT55" i="4"/>
  <c r="AT56" i="4"/>
  <c r="AT57" i="4"/>
  <c r="AT58" i="4"/>
  <c r="AT59" i="4"/>
  <c r="AT60" i="4"/>
  <c r="AT61" i="4"/>
  <c r="AT62" i="4"/>
  <c r="AT63" i="4"/>
  <c r="AT64" i="4"/>
  <c r="AT65" i="4"/>
  <c r="AT66" i="4"/>
  <c r="AT67" i="4"/>
  <c r="AT68" i="4"/>
  <c r="AT69" i="4"/>
  <c r="AT70" i="4"/>
  <c r="AT71" i="4"/>
  <c r="AT72" i="4"/>
  <c r="AT73" i="4"/>
  <c r="AT74" i="4"/>
  <c r="AT75" i="4"/>
  <c r="AT76" i="4"/>
  <c r="AT77" i="4"/>
  <c r="AT78" i="4"/>
  <c r="AT79" i="4"/>
  <c r="AT80" i="4"/>
  <c r="AT81" i="4"/>
  <c r="AT82" i="4"/>
  <c r="AT83" i="4"/>
  <c r="AT84" i="4"/>
  <c r="AT85" i="4"/>
  <c r="AT86" i="4"/>
  <c r="AT87" i="4"/>
  <c r="AT88" i="4"/>
  <c r="AT89" i="4"/>
  <c r="AT90" i="4"/>
  <c r="AT91" i="4"/>
  <c r="AT92" i="4"/>
  <c r="AT93" i="4"/>
  <c r="AT94" i="4"/>
  <c r="AT95" i="4"/>
  <c r="AT96" i="4"/>
  <c r="AT97" i="4"/>
  <c r="AT98" i="4"/>
  <c r="AT99" i="4"/>
  <c r="AT100" i="4"/>
  <c r="AT101" i="4"/>
  <c r="AT102" i="4"/>
  <c r="AT103" i="4"/>
  <c r="AT104" i="4"/>
  <c r="AT105" i="4"/>
  <c r="AT106" i="4"/>
  <c r="AT107" i="4"/>
  <c r="AT108" i="4"/>
  <c r="AT109" i="4"/>
  <c r="AT110" i="4"/>
  <c r="AT111" i="4"/>
  <c r="AT112" i="4"/>
  <c r="AT113" i="4"/>
  <c r="AT114" i="4"/>
  <c r="AT115" i="4"/>
  <c r="AT116" i="4"/>
  <c r="AT117" i="4"/>
  <c r="AT118" i="4"/>
  <c r="AT119" i="4"/>
  <c r="AT120" i="4"/>
  <c r="AT121" i="4"/>
  <c r="AT122" i="4"/>
  <c r="AT123" i="4"/>
  <c r="AT124" i="4"/>
  <c r="AT125" i="4"/>
  <c r="AT126" i="4"/>
  <c r="AT127" i="4"/>
  <c r="AT128" i="4"/>
  <c r="AT129" i="4"/>
  <c r="AT130" i="4"/>
  <c r="AT131" i="4"/>
  <c r="AT132" i="4"/>
  <c r="AT133" i="4"/>
  <c r="AT134" i="4"/>
  <c r="AT135" i="4"/>
  <c r="AT136" i="4"/>
  <c r="AT137" i="4"/>
  <c r="AT138" i="4"/>
  <c r="AT139" i="4"/>
  <c r="AT140" i="4"/>
  <c r="AT141" i="4"/>
  <c r="AT142" i="4"/>
  <c r="AT143" i="4"/>
  <c r="AT144" i="4"/>
  <c r="AT145" i="4"/>
  <c r="AT146" i="4"/>
  <c r="AT147" i="4"/>
  <c r="AT148" i="4"/>
  <c r="AT149" i="4"/>
  <c r="AT150" i="4"/>
  <c r="AT151" i="4"/>
  <c r="AT152" i="4"/>
  <c r="AT153" i="4"/>
  <c r="AT154" i="4"/>
  <c r="AT155" i="4"/>
  <c r="AT156" i="4"/>
  <c r="AT157" i="4"/>
  <c r="AT158" i="4"/>
  <c r="AT159" i="4"/>
  <c r="AT160" i="4"/>
  <c r="AT161" i="4"/>
  <c r="AT162" i="4"/>
  <c r="AT163" i="4"/>
  <c r="AT164" i="4"/>
  <c r="AT165" i="4"/>
  <c r="AT166" i="4"/>
  <c r="AT167" i="4"/>
  <c r="AT168" i="4"/>
  <c r="AT169" i="4"/>
  <c r="AT170" i="4"/>
  <c r="AT171" i="4"/>
  <c r="AT172" i="4"/>
  <c r="AT173" i="4"/>
  <c r="AT174" i="4"/>
  <c r="AT175" i="4"/>
  <c r="AT176" i="4"/>
  <c r="AT177" i="4"/>
  <c r="AT178" i="4"/>
  <c r="AT179" i="4"/>
  <c r="AT180" i="4"/>
  <c r="AT181" i="4"/>
  <c r="AT182" i="4"/>
  <c r="AT183" i="4"/>
  <c r="AT184" i="4"/>
  <c r="AT185" i="4"/>
  <c r="AT186" i="4"/>
  <c r="AT187" i="4"/>
  <c r="AT188" i="4"/>
  <c r="AT189" i="4"/>
  <c r="AT190" i="4"/>
  <c r="AT191" i="4"/>
  <c r="AT192" i="4"/>
  <c r="AT193" i="4"/>
  <c r="AT194" i="4"/>
  <c r="AT195" i="4"/>
  <c r="AT196" i="4"/>
  <c r="AT197" i="4"/>
  <c r="AT198" i="4"/>
  <c r="AT199" i="4"/>
  <c r="AT200" i="4"/>
  <c r="AT201" i="4"/>
  <c r="AT202" i="4"/>
  <c r="AT203" i="4"/>
  <c r="AT204" i="4"/>
  <c r="AT205" i="4"/>
  <c r="AT206" i="4"/>
  <c r="AT207" i="4"/>
  <c r="AT208" i="4"/>
  <c r="AT209" i="4"/>
  <c r="AT210" i="4"/>
  <c r="AT211" i="4"/>
  <c r="AT212" i="4"/>
  <c r="AT213" i="4"/>
  <c r="AT214" i="4"/>
  <c r="AT215" i="4"/>
  <c r="AT216" i="4"/>
  <c r="AT217" i="4"/>
  <c r="AT218" i="4"/>
  <c r="AT219" i="4"/>
  <c r="AT220" i="4"/>
  <c r="AT221" i="4"/>
  <c r="AT222" i="4"/>
  <c r="AT223" i="4"/>
  <c r="AT224" i="4"/>
  <c r="AT225" i="4"/>
  <c r="AT226" i="4"/>
  <c r="AT227" i="4"/>
  <c r="AT228" i="4"/>
  <c r="AT229" i="4"/>
  <c r="AT230" i="4"/>
  <c r="AT231" i="4"/>
  <c r="AT232" i="4"/>
  <c r="AT233" i="4"/>
  <c r="AT234" i="4"/>
  <c r="AT235" i="4"/>
  <c r="AT236" i="4"/>
  <c r="AT237" i="4"/>
  <c r="AT238" i="4"/>
  <c r="AT239" i="4"/>
  <c r="AT240" i="4"/>
  <c r="AT241" i="4"/>
  <c r="AT242" i="4"/>
  <c r="AT243" i="4"/>
  <c r="AT244" i="4"/>
  <c r="AT245" i="4"/>
  <c r="AT246" i="4"/>
  <c r="AT247" i="4"/>
  <c r="AT248" i="4"/>
  <c r="AT249" i="4"/>
  <c r="AT250" i="4"/>
  <c r="AT251" i="4"/>
  <c r="AT252" i="4"/>
  <c r="AT253" i="4"/>
  <c r="AT254" i="4"/>
  <c r="AT255" i="4"/>
  <c r="AT256" i="4"/>
  <c r="AT257" i="4"/>
  <c r="AT258" i="4"/>
  <c r="AT259" i="4"/>
  <c r="AT260" i="4"/>
  <c r="AT261" i="4"/>
  <c r="AT262" i="4"/>
  <c r="AT263" i="4"/>
  <c r="AT264" i="4"/>
  <c r="AT265" i="4"/>
  <c r="AT266" i="4"/>
  <c r="AT267" i="4"/>
  <c r="AT268" i="4"/>
  <c r="AT269" i="4"/>
  <c r="AT270" i="4"/>
  <c r="AT271" i="4"/>
  <c r="AT272" i="4"/>
  <c r="AT273" i="4"/>
  <c r="AT274" i="4"/>
  <c r="AT275" i="4"/>
  <c r="AT276" i="4"/>
  <c r="AT277" i="4"/>
  <c r="AT278" i="4"/>
  <c r="AT279" i="4"/>
  <c r="AT280" i="4"/>
  <c r="AT281" i="4"/>
  <c r="AT282" i="4"/>
  <c r="AT283" i="4"/>
  <c r="AT284" i="4"/>
  <c r="AT285" i="4"/>
  <c r="AT286" i="4"/>
  <c r="AT287" i="4"/>
  <c r="AT288" i="4"/>
  <c r="AT289" i="4"/>
  <c r="AT290" i="4"/>
  <c r="AT291" i="4"/>
  <c r="AT292" i="4"/>
  <c r="AT293" i="4"/>
  <c r="AT294" i="4"/>
  <c r="AT295" i="4"/>
  <c r="AT296" i="4"/>
  <c r="AT297" i="4"/>
  <c r="AT298" i="4"/>
  <c r="AT299" i="4"/>
  <c r="AT300" i="4"/>
  <c r="AT301" i="4"/>
  <c r="AT302" i="4"/>
  <c r="AT303" i="4"/>
  <c r="AT304" i="4"/>
  <c r="AT305" i="4"/>
  <c r="AT306" i="4"/>
  <c r="AT307" i="4"/>
  <c r="AT308" i="4"/>
  <c r="AT309" i="4"/>
  <c r="AT310" i="4"/>
  <c r="AT311" i="4"/>
  <c r="AT312" i="4"/>
  <c r="AT313" i="4"/>
  <c r="AT314" i="4"/>
  <c r="AT315" i="4"/>
  <c r="AT316" i="4"/>
  <c r="AT317" i="4"/>
  <c r="AT318" i="4"/>
  <c r="AT319" i="4"/>
  <c r="AT320" i="4"/>
  <c r="AT321" i="4"/>
  <c r="AT322" i="4"/>
  <c r="AT323" i="4"/>
  <c r="AT324" i="4"/>
  <c r="AT325" i="4"/>
  <c r="AT326" i="4"/>
  <c r="AT327" i="4"/>
  <c r="AT328" i="4"/>
  <c r="AT329" i="4"/>
  <c r="AT330" i="4"/>
  <c r="AR5" i="4"/>
  <c r="AR6" i="4"/>
  <c r="AR7" i="4"/>
  <c r="AR8" i="4"/>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108" i="4"/>
  <c r="AR109" i="4"/>
  <c r="AR110" i="4"/>
  <c r="AR111" i="4"/>
  <c r="AR112" i="4"/>
  <c r="AR113" i="4"/>
  <c r="AR114" i="4"/>
  <c r="AR115" i="4"/>
  <c r="AR116" i="4"/>
  <c r="AR117" i="4"/>
  <c r="AR118" i="4"/>
  <c r="AR119" i="4"/>
  <c r="AR120" i="4"/>
  <c r="AR121" i="4"/>
  <c r="AR122" i="4"/>
  <c r="AR123" i="4"/>
  <c r="AR124" i="4"/>
  <c r="AR125" i="4"/>
  <c r="AR126" i="4"/>
  <c r="AR127" i="4"/>
  <c r="AR128" i="4"/>
  <c r="AR129" i="4"/>
  <c r="AR130" i="4"/>
  <c r="AR131" i="4"/>
  <c r="AR132" i="4"/>
  <c r="AR133" i="4"/>
  <c r="AR134" i="4"/>
  <c r="AR135" i="4"/>
  <c r="AR136" i="4"/>
  <c r="AR137" i="4"/>
  <c r="AR138" i="4"/>
  <c r="AR139" i="4"/>
  <c r="AR140" i="4"/>
  <c r="AR141" i="4"/>
  <c r="AR142" i="4"/>
  <c r="AR143" i="4"/>
  <c r="AR144" i="4"/>
  <c r="AR145" i="4"/>
  <c r="AR146" i="4"/>
  <c r="AR147" i="4"/>
  <c r="AR148" i="4"/>
  <c r="AR149" i="4"/>
  <c r="AR150" i="4"/>
  <c r="AR151" i="4"/>
  <c r="AR152" i="4"/>
  <c r="AR153" i="4"/>
  <c r="AR154" i="4"/>
  <c r="AR155" i="4"/>
  <c r="AR156" i="4"/>
  <c r="AR157" i="4"/>
  <c r="AR158" i="4"/>
  <c r="AR159" i="4"/>
  <c r="AR160" i="4"/>
  <c r="AR161" i="4"/>
  <c r="AR162" i="4"/>
  <c r="AR163" i="4"/>
  <c r="AR164" i="4"/>
  <c r="AR165" i="4"/>
  <c r="AR166" i="4"/>
  <c r="AR167" i="4"/>
  <c r="AR168" i="4"/>
  <c r="AR169" i="4"/>
  <c r="AR170" i="4"/>
  <c r="AR171" i="4"/>
  <c r="AR172" i="4"/>
  <c r="AR173" i="4"/>
  <c r="AR174" i="4"/>
  <c r="AR175" i="4"/>
  <c r="AR176" i="4"/>
  <c r="AR177" i="4"/>
  <c r="AR178" i="4"/>
  <c r="AR179" i="4"/>
  <c r="AR180" i="4"/>
  <c r="AR181" i="4"/>
  <c r="AR182" i="4"/>
  <c r="AR183" i="4"/>
  <c r="AR184" i="4"/>
  <c r="AR185" i="4"/>
  <c r="AR186" i="4"/>
  <c r="AR187" i="4"/>
  <c r="AR188" i="4"/>
  <c r="AR189" i="4"/>
  <c r="AR190" i="4"/>
  <c r="AR191" i="4"/>
  <c r="AR192" i="4"/>
  <c r="AR193" i="4"/>
  <c r="AR194" i="4"/>
  <c r="AR195" i="4"/>
  <c r="AR196" i="4"/>
  <c r="AR197" i="4"/>
  <c r="AR198" i="4"/>
  <c r="AR199" i="4"/>
  <c r="AR200" i="4"/>
  <c r="AR201" i="4"/>
  <c r="AR202" i="4"/>
  <c r="AR203" i="4"/>
  <c r="AR204" i="4"/>
  <c r="AR205" i="4"/>
  <c r="AR206" i="4"/>
  <c r="AR207" i="4"/>
  <c r="AR208" i="4"/>
  <c r="AR209" i="4"/>
  <c r="AR210" i="4"/>
  <c r="AR211" i="4"/>
  <c r="AR212" i="4"/>
  <c r="AR213" i="4"/>
  <c r="AR214" i="4"/>
  <c r="AR215" i="4"/>
  <c r="AR216" i="4"/>
  <c r="AR217" i="4"/>
  <c r="AR218" i="4"/>
  <c r="AR219" i="4"/>
  <c r="AR220" i="4"/>
  <c r="AR221" i="4"/>
  <c r="AR222" i="4"/>
  <c r="AR223" i="4"/>
  <c r="AR224" i="4"/>
  <c r="AR225" i="4"/>
  <c r="AR226" i="4"/>
  <c r="AR227" i="4"/>
  <c r="AR228" i="4"/>
  <c r="AR229" i="4"/>
  <c r="AR230" i="4"/>
  <c r="AR231" i="4"/>
  <c r="AR232" i="4"/>
  <c r="AR233" i="4"/>
  <c r="AR234" i="4"/>
  <c r="AR235" i="4"/>
  <c r="AR236" i="4"/>
  <c r="AR237" i="4"/>
  <c r="AR238" i="4"/>
  <c r="AR239" i="4"/>
  <c r="AR240" i="4"/>
  <c r="AR241" i="4"/>
  <c r="AR242" i="4"/>
  <c r="AR243" i="4"/>
  <c r="AR244" i="4"/>
  <c r="AR245" i="4"/>
  <c r="AR246" i="4"/>
  <c r="AR247" i="4"/>
  <c r="AR248" i="4"/>
  <c r="AR249" i="4"/>
  <c r="AR250" i="4"/>
  <c r="AR251" i="4"/>
  <c r="AR252" i="4"/>
  <c r="AR253" i="4"/>
  <c r="AR254" i="4"/>
  <c r="AR255" i="4"/>
  <c r="AR256" i="4"/>
  <c r="AR257" i="4"/>
  <c r="AR258" i="4"/>
  <c r="AR259" i="4"/>
  <c r="AR260" i="4"/>
  <c r="AR261" i="4"/>
  <c r="AR262" i="4"/>
  <c r="AR263" i="4"/>
  <c r="AR264" i="4"/>
  <c r="AR265" i="4"/>
  <c r="AR266" i="4"/>
  <c r="AR267" i="4"/>
  <c r="AR268" i="4"/>
  <c r="AR269" i="4"/>
  <c r="AR270" i="4"/>
  <c r="AR271" i="4"/>
  <c r="AR272" i="4"/>
  <c r="AR273" i="4"/>
  <c r="AR274" i="4"/>
  <c r="AR275" i="4"/>
  <c r="AR276" i="4"/>
  <c r="AR277" i="4"/>
  <c r="AR278" i="4"/>
  <c r="AR279" i="4"/>
  <c r="AR280" i="4"/>
  <c r="AR281" i="4"/>
  <c r="AR282" i="4"/>
  <c r="AR283" i="4"/>
  <c r="AR284" i="4"/>
  <c r="AR285" i="4"/>
  <c r="AR286" i="4"/>
  <c r="AR287" i="4"/>
  <c r="AR288" i="4"/>
  <c r="AR289" i="4"/>
  <c r="AR290" i="4"/>
  <c r="AR291" i="4"/>
  <c r="AR292" i="4"/>
  <c r="AR293" i="4"/>
  <c r="AR294" i="4"/>
  <c r="AR295" i="4"/>
  <c r="AR296" i="4"/>
  <c r="AR297" i="4"/>
  <c r="AR298" i="4"/>
  <c r="AR299" i="4"/>
  <c r="AR300" i="4"/>
  <c r="AR301" i="4"/>
  <c r="AR302" i="4"/>
  <c r="AR303" i="4"/>
  <c r="AR304" i="4"/>
  <c r="AR305" i="4"/>
  <c r="AR306" i="4"/>
  <c r="AR307" i="4"/>
  <c r="AR308" i="4"/>
  <c r="AR309" i="4"/>
  <c r="AR310" i="4"/>
  <c r="AR311" i="4"/>
  <c r="AR312" i="4"/>
  <c r="AR313" i="4"/>
  <c r="AR314" i="4"/>
  <c r="AR315" i="4"/>
  <c r="AR316" i="4"/>
  <c r="AR317" i="4"/>
  <c r="AR318" i="4"/>
  <c r="AR319" i="4"/>
  <c r="AR320" i="4"/>
  <c r="AR321" i="4"/>
  <c r="AR322" i="4"/>
  <c r="AR323" i="4"/>
  <c r="AR324" i="4"/>
  <c r="AR325" i="4"/>
  <c r="AR326" i="4"/>
  <c r="AR327" i="4"/>
  <c r="AR328" i="4"/>
  <c r="AR329" i="4"/>
  <c r="AR330" i="4"/>
  <c r="AV322" i="4" l="1"/>
  <c r="AV310" i="4"/>
  <c r="AV298" i="4"/>
  <c r="AV286" i="4"/>
  <c r="AV274" i="4"/>
  <c r="AV262" i="4"/>
  <c r="AV250" i="4"/>
  <c r="AV238" i="4"/>
  <c r="AV226" i="4"/>
  <c r="AV214" i="4"/>
  <c r="AV202" i="4"/>
  <c r="AV190" i="4"/>
  <c r="AV178" i="4"/>
  <c r="AV166" i="4"/>
  <c r="AV154" i="4"/>
  <c r="AV142" i="4"/>
  <c r="AV130" i="4"/>
  <c r="AV118" i="4"/>
  <c r="AV106" i="4"/>
  <c r="AV94" i="4"/>
  <c r="AV82" i="4"/>
  <c r="AV70" i="4"/>
  <c r="AV58" i="4"/>
  <c r="AV46" i="4"/>
  <c r="AV34" i="4"/>
  <c r="AV22" i="4"/>
  <c r="AV10" i="4"/>
  <c r="AV213" i="4"/>
  <c r="AV9" i="4"/>
  <c r="AV272" i="4"/>
  <c r="AV8" i="4"/>
  <c r="AV285" i="4"/>
  <c r="AV189" i="4"/>
  <c r="AV117" i="4"/>
  <c r="AV45" i="4"/>
  <c r="AV248" i="4"/>
  <c r="AV188" i="4"/>
  <c r="AV116" i="4"/>
  <c r="AV44" i="4"/>
  <c r="AV319" i="4"/>
  <c r="AV307" i="4"/>
  <c r="AV295" i="4"/>
  <c r="AV283" i="4"/>
  <c r="AV271" i="4"/>
  <c r="AV259" i="4"/>
  <c r="AV247" i="4"/>
  <c r="AV235" i="4"/>
  <c r="AV223" i="4"/>
  <c r="AV211" i="4"/>
  <c r="AV199" i="4"/>
  <c r="AV187" i="4"/>
  <c r="AV175" i="4"/>
  <c r="AV163" i="4"/>
  <c r="AV151" i="4"/>
  <c r="AV139" i="4"/>
  <c r="AV127" i="4"/>
  <c r="AV115" i="4"/>
  <c r="AV103" i="4"/>
  <c r="AV91" i="4"/>
  <c r="AV79" i="4"/>
  <c r="AV67" i="4"/>
  <c r="AV55" i="4"/>
  <c r="AV43" i="4"/>
  <c r="AV31" i="4"/>
  <c r="AV19" i="4"/>
  <c r="AV7" i="4"/>
  <c r="AV297" i="4"/>
  <c r="AV153" i="4"/>
  <c r="AV57" i="4"/>
  <c r="AV296" i="4"/>
  <c r="AV176" i="4"/>
  <c r="AV80" i="4"/>
  <c r="AV330" i="4"/>
  <c r="AV318" i="4"/>
  <c r="AV306" i="4"/>
  <c r="AV294" i="4"/>
  <c r="AV282" i="4"/>
  <c r="AV270" i="4"/>
  <c r="AV258" i="4"/>
  <c r="AV246" i="4"/>
  <c r="AV234" i="4"/>
  <c r="AV222" i="4"/>
  <c r="AV210" i="4"/>
  <c r="AV198" i="4"/>
  <c r="AV186" i="4"/>
  <c r="AV174" i="4"/>
  <c r="AV162" i="4"/>
  <c r="AV150" i="4"/>
  <c r="AV138" i="4"/>
  <c r="AV126" i="4"/>
  <c r="AV114" i="4"/>
  <c r="AV102" i="4"/>
  <c r="AV90" i="4"/>
  <c r="AV78" i="4"/>
  <c r="AV66" i="4"/>
  <c r="AV54" i="4"/>
  <c r="AV42" i="4"/>
  <c r="AV30" i="4"/>
  <c r="AV18" i="4"/>
  <c r="AV6" i="4"/>
  <c r="AV321" i="4"/>
  <c r="AV237" i="4"/>
  <c r="AV141" i="4"/>
  <c r="AV81" i="4"/>
  <c r="AV308" i="4"/>
  <c r="AV236" i="4"/>
  <c r="AV152" i="4"/>
  <c r="AV104" i="4"/>
  <c r="AV32" i="4"/>
  <c r="AV329" i="4"/>
  <c r="AV317" i="4"/>
  <c r="AV305" i="4"/>
  <c r="AV293" i="4"/>
  <c r="AV281" i="4"/>
  <c r="AV269" i="4"/>
  <c r="AV257" i="4"/>
  <c r="AV245" i="4"/>
  <c r="AV233" i="4"/>
  <c r="AV221" i="4"/>
  <c r="AV209" i="4"/>
  <c r="AV197" i="4"/>
  <c r="AV185" i="4"/>
  <c r="AV173" i="4"/>
  <c r="AV161" i="4"/>
  <c r="AV149" i="4"/>
  <c r="AV137" i="4"/>
  <c r="AV125" i="4"/>
  <c r="AV113" i="4"/>
  <c r="AV101" i="4"/>
  <c r="AV89" i="4"/>
  <c r="AV77" i="4"/>
  <c r="AV65" i="4"/>
  <c r="AV53" i="4"/>
  <c r="AV41" i="4"/>
  <c r="AV29" i="4"/>
  <c r="AV17" i="4"/>
  <c r="AV5" i="4"/>
  <c r="AV201" i="4"/>
  <c r="AV164" i="4"/>
  <c r="AV316" i="4"/>
  <c r="AV304" i="4"/>
  <c r="AV292" i="4"/>
  <c r="AV280" i="4"/>
  <c r="AV268" i="4"/>
  <c r="AV256" i="4"/>
  <c r="AV244" i="4"/>
  <c r="AV232" i="4"/>
  <c r="AV220" i="4"/>
  <c r="AV208" i="4"/>
  <c r="AV196" i="4"/>
  <c r="AV184" i="4"/>
  <c r="AV172" i="4"/>
  <c r="AV160" i="4"/>
  <c r="AV148" i="4"/>
  <c r="AV136" i="4"/>
  <c r="AV124" i="4"/>
  <c r="AV112" i="4"/>
  <c r="AV100" i="4"/>
  <c r="AV88" i="4"/>
  <c r="AV76" i="4"/>
  <c r="AV64" i="4"/>
  <c r="AV52" i="4"/>
  <c r="AV40" i="4"/>
  <c r="AV28" i="4"/>
  <c r="AV16" i="4"/>
  <c r="AV273" i="4"/>
  <c r="AV177" i="4"/>
  <c r="AV105" i="4"/>
  <c r="AV33" i="4"/>
  <c r="AV260" i="4"/>
  <c r="AV212" i="4"/>
  <c r="AV140" i="4"/>
  <c r="AV68" i="4"/>
  <c r="AV328" i="4"/>
  <c r="AV327" i="4"/>
  <c r="AV315" i="4"/>
  <c r="AV303" i="4"/>
  <c r="AV291" i="4"/>
  <c r="AV279" i="4"/>
  <c r="AV267" i="4"/>
  <c r="AV255" i="4"/>
  <c r="AV243" i="4"/>
  <c r="AV231" i="4"/>
  <c r="AV219" i="4"/>
  <c r="AV207" i="4"/>
  <c r="AV195" i="4"/>
  <c r="AV183" i="4"/>
  <c r="AV171" i="4"/>
  <c r="AV159" i="4"/>
  <c r="AV147" i="4"/>
  <c r="AV135" i="4"/>
  <c r="AV123" i="4"/>
  <c r="AV111" i="4"/>
  <c r="AV99" i="4"/>
  <c r="AV87" i="4"/>
  <c r="AV75" i="4"/>
  <c r="AV63" i="4"/>
  <c r="AV51" i="4"/>
  <c r="AV39" i="4"/>
  <c r="AV27" i="4"/>
  <c r="AV15" i="4"/>
  <c r="AV261" i="4"/>
  <c r="AV165" i="4"/>
  <c r="AV93" i="4"/>
  <c r="AV284" i="4"/>
  <c r="AV200" i="4"/>
  <c r="AV128" i="4"/>
  <c r="AV56" i="4"/>
  <c r="AV326" i="4"/>
  <c r="AV314" i="4"/>
  <c r="AV302" i="4"/>
  <c r="AV290" i="4"/>
  <c r="AV278" i="4"/>
  <c r="AV266" i="4"/>
  <c r="AV254" i="4"/>
  <c r="AV242" i="4"/>
  <c r="AV230" i="4"/>
  <c r="AV218" i="4"/>
  <c r="AV206" i="4"/>
  <c r="AV194" i="4"/>
  <c r="AV182" i="4"/>
  <c r="AV170" i="4"/>
  <c r="AV158" i="4"/>
  <c r="AV146" i="4"/>
  <c r="AV134" i="4"/>
  <c r="AV122" i="4"/>
  <c r="AV110" i="4"/>
  <c r="AV98" i="4"/>
  <c r="AV86" i="4"/>
  <c r="AV74" i="4"/>
  <c r="AV62" i="4"/>
  <c r="AV50" i="4"/>
  <c r="AV38" i="4"/>
  <c r="AV26" i="4"/>
  <c r="AV14" i="4"/>
  <c r="AV225" i="4"/>
  <c r="AV21" i="4"/>
  <c r="AV92" i="4"/>
  <c r="AV289" i="4"/>
  <c r="AV241" i="4"/>
  <c r="AV217" i="4"/>
  <c r="AV205" i="4"/>
  <c r="AV181" i="4"/>
  <c r="AV169" i="4"/>
  <c r="AV157" i="4"/>
  <c r="AV145" i="4"/>
  <c r="AV133" i="4"/>
  <c r="AV121" i="4"/>
  <c r="AV109" i="4"/>
  <c r="AV97" i="4"/>
  <c r="AV85" i="4"/>
  <c r="AV73" i="4"/>
  <c r="AV61" i="4"/>
  <c r="AV49" i="4"/>
  <c r="AV37" i="4"/>
  <c r="AV25" i="4"/>
  <c r="AV13" i="4"/>
  <c r="AV309" i="4"/>
  <c r="AV249" i="4"/>
  <c r="AV129" i="4"/>
  <c r="AV69" i="4"/>
  <c r="AV320" i="4"/>
  <c r="AV224" i="4"/>
  <c r="AV20" i="4"/>
  <c r="AV325" i="4"/>
  <c r="AV313" i="4"/>
  <c r="AV301" i="4"/>
  <c r="AV277" i="4"/>
  <c r="AV265" i="4"/>
  <c r="AV253" i="4"/>
  <c r="AV229" i="4"/>
  <c r="AV193" i="4"/>
  <c r="AV324" i="4"/>
  <c r="AV312" i="4"/>
  <c r="AV300" i="4"/>
  <c r="AV288" i="4"/>
  <c r="AV276" i="4"/>
  <c r="AV264" i="4"/>
  <c r="AV252" i="4"/>
  <c r="AV240" i="4"/>
  <c r="AV228" i="4"/>
  <c r="AV216" i="4"/>
  <c r="AV204" i="4"/>
  <c r="AV192" i="4"/>
  <c r="AV180" i="4"/>
  <c r="AV168" i="4"/>
  <c r="AV156" i="4"/>
  <c r="AV144" i="4"/>
  <c r="AV132" i="4"/>
  <c r="AV120" i="4"/>
  <c r="AV108" i="4"/>
  <c r="AV96" i="4"/>
  <c r="AV84" i="4"/>
  <c r="AV72" i="4"/>
  <c r="AV60" i="4"/>
  <c r="AV48" i="4"/>
  <c r="AV36" i="4"/>
  <c r="AV24" i="4"/>
  <c r="AV12" i="4"/>
  <c r="AV323" i="4"/>
  <c r="AV311" i="4"/>
  <c r="AV299" i="4"/>
  <c r="AV287" i="4"/>
  <c r="AV275" i="4"/>
  <c r="AV263" i="4"/>
  <c r="AV251" i="4"/>
  <c r="AV239" i="4"/>
  <c r="AV227" i="4"/>
  <c r="AV215" i="4"/>
  <c r="AV203" i="4"/>
  <c r="AV191" i="4"/>
  <c r="AV179" i="4"/>
  <c r="AV167" i="4"/>
  <c r="AV155" i="4"/>
  <c r="AV143" i="4"/>
  <c r="AV131" i="4"/>
  <c r="AV119" i="4"/>
  <c r="AV107" i="4"/>
  <c r="AV95" i="4"/>
  <c r="AV83" i="4"/>
  <c r="AV71" i="4"/>
  <c r="AV59" i="4"/>
  <c r="AV47" i="4"/>
  <c r="AV35" i="4"/>
  <c r="AV23" i="4"/>
  <c r="AV11" i="4"/>
  <c r="DC5" i="4" a="1"/>
  <c r="DC5" i="4" s="1"/>
  <c r="DC6" i="4" a="1"/>
  <c r="DC6" i="4" s="1"/>
  <c r="DC7" i="4" a="1"/>
  <c r="DC7" i="4" s="1"/>
  <c r="DC8" i="4" a="1"/>
  <c r="DC8" i="4" s="1"/>
  <c r="DC9" i="4" a="1"/>
  <c r="DC9" i="4" s="1"/>
  <c r="DC10" i="4" a="1"/>
  <c r="DC10" i="4" s="1"/>
  <c r="DC11" i="4" a="1"/>
  <c r="DC11" i="4" s="1"/>
  <c r="DC12" i="4" a="1"/>
  <c r="DC12" i="4" s="1"/>
  <c r="DC13" i="4" a="1"/>
  <c r="DC13" i="4" s="1"/>
  <c r="DC14" i="4" a="1"/>
  <c r="DC14" i="4" s="1"/>
  <c r="DC15" i="4" a="1"/>
  <c r="DC15" i="4" s="1"/>
  <c r="DC16" i="4" a="1"/>
  <c r="DC16" i="4" s="1"/>
  <c r="DC17" i="4" a="1"/>
  <c r="DC17" i="4" s="1"/>
  <c r="DC18" i="4" a="1"/>
  <c r="DC18" i="4" s="1"/>
  <c r="DC19" i="4" a="1"/>
  <c r="DC19" i="4" s="1"/>
  <c r="DC20" i="4" a="1"/>
  <c r="DC20" i="4" s="1"/>
  <c r="DC21" i="4" a="1"/>
  <c r="DC21" i="4" s="1"/>
  <c r="DC22" i="4" a="1"/>
  <c r="DC22" i="4" s="1"/>
  <c r="DC23" i="4" a="1"/>
  <c r="DC23" i="4" s="1"/>
  <c r="DC24" i="4" a="1"/>
  <c r="DC24" i="4" s="1"/>
  <c r="DC25" i="4" a="1"/>
  <c r="DC25" i="4" s="1"/>
  <c r="DC26" i="4" a="1"/>
  <c r="DC26" i="4" s="1"/>
  <c r="DC27" i="4" a="1"/>
  <c r="DC27" i="4" s="1"/>
  <c r="DC28" i="4" a="1"/>
  <c r="DC28" i="4" s="1"/>
  <c r="DC29" i="4" a="1"/>
  <c r="DC29" i="4" s="1"/>
  <c r="DC30" i="4" a="1"/>
  <c r="DC30" i="4" s="1"/>
  <c r="DC31" i="4" a="1"/>
  <c r="DC31" i="4" s="1"/>
  <c r="DC32" i="4" a="1"/>
  <c r="DC32" i="4" s="1"/>
  <c r="DC33" i="4" a="1"/>
  <c r="DC33" i="4" s="1"/>
  <c r="DC34" i="4" a="1"/>
  <c r="DC34" i="4" s="1"/>
  <c r="DC35" i="4" a="1"/>
  <c r="DC35" i="4" s="1"/>
  <c r="DC36" i="4" a="1"/>
  <c r="DC36" i="4" s="1"/>
  <c r="DC37" i="4" a="1"/>
  <c r="DC37" i="4" s="1"/>
  <c r="DC38" i="4" a="1"/>
  <c r="DC38" i="4" s="1"/>
  <c r="DC39" i="4" a="1"/>
  <c r="DC39" i="4" s="1"/>
  <c r="DC40" i="4" a="1"/>
  <c r="DC40" i="4" s="1"/>
  <c r="DC41" i="4" a="1"/>
  <c r="DC41" i="4" s="1"/>
  <c r="DC42" i="4" a="1"/>
  <c r="DC42" i="4" s="1"/>
  <c r="DC43" i="4" a="1"/>
  <c r="DC43" i="4" s="1"/>
  <c r="DC44" i="4" a="1"/>
  <c r="DC44" i="4" s="1"/>
  <c r="DC45" i="4" a="1"/>
  <c r="DC45" i="4" s="1"/>
  <c r="DC46" i="4" a="1"/>
  <c r="DC46" i="4" s="1"/>
  <c r="DC47" i="4" a="1"/>
  <c r="DC47" i="4" s="1"/>
  <c r="DC48" i="4" a="1"/>
  <c r="DC48" i="4" s="1"/>
  <c r="DC49" i="4" a="1"/>
  <c r="DC49" i="4" s="1"/>
  <c r="DC50" i="4" a="1"/>
  <c r="DC50" i="4" s="1"/>
  <c r="DC51" i="4" a="1"/>
  <c r="DC51" i="4" s="1"/>
  <c r="DC52" i="4" a="1"/>
  <c r="DC52" i="4" s="1"/>
  <c r="DC53" i="4" a="1"/>
  <c r="DC53" i="4" s="1"/>
  <c r="DC54" i="4" a="1"/>
  <c r="DC54" i="4" s="1"/>
  <c r="DC55" i="4" a="1"/>
  <c r="DC55" i="4" s="1"/>
  <c r="DC56" i="4" a="1"/>
  <c r="DC56" i="4" s="1"/>
  <c r="DC57" i="4" a="1"/>
  <c r="DC57" i="4" s="1"/>
  <c r="DC58" i="4" a="1"/>
  <c r="DC58" i="4" s="1"/>
  <c r="DC59" i="4" a="1"/>
  <c r="DC59" i="4" s="1"/>
  <c r="DC60" i="4" a="1"/>
  <c r="DC60" i="4" s="1"/>
  <c r="DC61" i="4" a="1"/>
  <c r="DC61" i="4" s="1"/>
  <c r="DC62" i="4" a="1"/>
  <c r="DC62" i="4" s="1"/>
  <c r="DC63" i="4" a="1"/>
  <c r="DC63" i="4" s="1"/>
  <c r="DC64" i="4" a="1"/>
  <c r="DC64" i="4" s="1"/>
  <c r="DC65" i="4" a="1"/>
  <c r="DC65" i="4" s="1"/>
  <c r="DC66" i="4" a="1"/>
  <c r="DC66" i="4" s="1"/>
  <c r="DC67" i="4" a="1"/>
  <c r="DC67" i="4" s="1"/>
  <c r="DC68" i="4" a="1"/>
  <c r="DC68" i="4" s="1"/>
  <c r="DC69" i="4" a="1"/>
  <c r="DC69" i="4" s="1"/>
  <c r="DC70" i="4" a="1"/>
  <c r="DC70" i="4" s="1"/>
  <c r="DC71" i="4" a="1"/>
  <c r="DC71" i="4" s="1"/>
  <c r="DC72" i="4" a="1"/>
  <c r="DC72" i="4" s="1"/>
  <c r="DC73" i="4" a="1"/>
  <c r="DC73" i="4" s="1"/>
  <c r="DC74" i="4" a="1"/>
  <c r="DC74" i="4" s="1"/>
  <c r="DC75" i="4" a="1"/>
  <c r="DC75" i="4" s="1"/>
  <c r="DC76" i="4" a="1"/>
  <c r="DC76" i="4" s="1"/>
  <c r="DC77" i="4" a="1"/>
  <c r="DC77" i="4" s="1"/>
  <c r="DC78" i="4" a="1"/>
  <c r="DC78" i="4" s="1"/>
  <c r="DC79" i="4" a="1"/>
  <c r="DC79" i="4" s="1"/>
  <c r="DC80" i="4" a="1"/>
  <c r="DC80" i="4" s="1"/>
  <c r="DC81" i="4" a="1"/>
  <c r="DC81" i="4" s="1"/>
  <c r="DC82" i="4" a="1"/>
  <c r="DC82" i="4" s="1"/>
  <c r="DC83" i="4" a="1"/>
  <c r="DC83" i="4" s="1"/>
  <c r="DC84" i="4" a="1"/>
  <c r="DC84" i="4" s="1"/>
  <c r="DC85" i="4" a="1"/>
  <c r="DC85" i="4" s="1"/>
  <c r="DC86" i="4" a="1"/>
  <c r="DC86" i="4" s="1"/>
  <c r="DC87" i="4" a="1"/>
  <c r="DC87" i="4" s="1"/>
  <c r="DC88" i="4" a="1"/>
  <c r="DC88" i="4" s="1"/>
  <c r="DC89" i="4" a="1"/>
  <c r="DC89" i="4" s="1"/>
  <c r="DC90" i="4" a="1"/>
  <c r="DC90" i="4" s="1"/>
  <c r="DC91" i="4" a="1"/>
  <c r="DC91" i="4" s="1"/>
  <c r="DC92" i="4" a="1"/>
  <c r="DC92" i="4" s="1"/>
  <c r="DC93" i="4" a="1"/>
  <c r="DC93" i="4" s="1"/>
  <c r="DC94" i="4" a="1"/>
  <c r="DC94" i="4" s="1"/>
  <c r="DC95" i="4" a="1"/>
  <c r="DC95" i="4" s="1"/>
  <c r="DC96" i="4" a="1"/>
  <c r="DC96" i="4" s="1"/>
  <c r="DC97" i="4" a="1"/>
  <c r="DC97" i="4" s="1"/>
  <c r="DC98" i="4" a="1"/>
  <c r="DC98" i="4" s="1"/>
  <c r="DC99" i="4" a="1"/>
  <c r="DC99" i="4" s="1"/>
  <c r="DC100" i="4" a="1"/>
  <c r="DC100" i="4" s="1"/>
  <c r="DC101" i="4" a="1"/>
  <c r="DC101" i="4" s="1"/>
  <c r="DC102" i="4" a="1"/>
  <c r="DC102" i="4" s="1"/>
  <c r="DC103" i="4" a="1"/>
  <c r="DC103" i="4" s="1"/>
  <c r="DC104" i="4" a="1"/>
  <c r="DC104" i="4" s="1"/>
  <c r="DC105" i="4" a="1"/>
  <c r="DC105" i="4" s="1"/>
  <c r="DC106" i="4" a="1"/>
  <c r="DC106" i="4" s="1"/>
  <c r="DC107" i="4" a="1"/>
  <c r="DC107" i="4" s="1"/>
  <c r="DC108" i="4" a="1"/>
  <c r="DC108" i="4" s="1"/>
  <c r="DC109" i="4" a="1"/>
  <c r="DC109" i="4" s="1"/>
  <c r="DC110" i="4" a="1"/>
  <c r="DC110" i="4" s="1"/>
  <c r="DC111" i="4" a="1"/>
  <c r="DC111" i="4" s="1"/>
  <c r="DC112" i="4" a="1"/>
  <c r="DC112" i="4" s="1"/>
  <c r="DC113" i="4" a="1"/>
  <c r="DC113" i="4" s="1"/>
  <c r="DC114" i="4" a="1"/>
  <c r="DC114" i="4" s="1"/>
  <c r="DC115" i="4" a="1"/>
  <c r="DC115" i="4" s="1"/>
  <c r="DC116" i="4" a="1"/>
  <c r="DC116" i="4" s="1"/>
  <c r="DC117" i="4" a="1"/>
  <c r="DC117" i="4" s="1"/>
  <c r="DC118" i="4" a="1"/>
  <c r="DC118" i="4" s="1"/>
  <c r="DC119" i="4" a="1"/>
  <c r="DC119" i="4" s="1"/>
  <c r="DC120" i="4" a="1"/>
  <c r="DC120" i="4" s="1"/>
  <c r="DC121" i="4" a="1"/>
  <c r="DC121" i="4" s="1"/>
  <c r="DC122" i="4" a="1"/>
  <c r="DC122" i="4" s="1"/>
  <c r="DC123" i="4" a="1"/>
  <c r="DC123" i="4" s="1"/>
  <c r="DC124" i="4" a="1"/>
  <c r="DC124" i="4" s="1"/>
  <c r="DC125" i="4" a="1"/>
  <c r="DC125" i="4" s="1"/>
  <c r="DC126" i="4" a="1"/>
  <c r="DC126" i="4" s="1"/>
  <c r="DC127" i="4" a="1"/>
  <c r="DC127" i="4" s="1"/>
  <c r="DC128" i="4" a="1"/>
  <c r="DC128" i="4" s="1"/>
  <c r="DC129" i="4" a="1"/>
  <c r="DC129" i="4" s="1"/>
  <c r="DC130" i="4" a="1"/>
  <c r="DC130" i="4" s="1"/>
  <c r="DC131" i="4" a="1"/>
  <c r="DC131" i="4" s="1"/>
  <c r="DC132" i="4" a="1"/>
  <c r="DC132" i="4" s="1"/>
  <c r="DC133" i="4" a="1"/>
  <c r="DC133" i="4" s="1"/>
  <c r="DC134" i="4" a="1"/>
  <c r="DC134" i="4" s="1"/>
  <c r="DC135" i="4" a="1"/>
  <c r="DC135" i="4" s="1"/>
  <c r="DC136" i="4" a="1"/>
  <c r="DC136" i="4" s="1"/>
  <c r="DC137" i="4" a="1"/>
  <c r="DC137" i="4" s="1"/>
  <c r="DC138" i="4" a="1"/>
  <c r="DC138" i="4" s="1"/>
  <c r="DC139" i="4" a="1"/>
  <c r="DC139" i="4" s="1"/>
  <c r="DC140" i="4" a="1"/>
  <c r="DC140" i="4" s="1"/>
  <c r="DC141" i="4" a="1"/>
  <c r="DC141" i="4" s="1"/>
  <c r="DC142" i="4" a="1"/>
  <c r="DC142" i="4" s="1"/>
  <c r="DC143" i="4" a="1"/>
  <c r="DC143" i="4" s="1"/>
  <c r="DC144" i="4" a="1"/>
  <c r="DC144" i="4" s="1"/>
  <c r="DC145" i="4" a="1"/>
  <c r="DC145" i="4" s="1"/>
  <c r="DC146" i="4" a="1"/>
  <c r="DC146" i="4" s="1"/>
  <c r="DC147" i="4" a="1"/>
  <c r="DC147" i="4" s="1"/>
  <c r="DC148" i="4" a="1"/>
  <c r="DC148" i="4" s="1"/>
  <c r="DC149" i="4" a="1"/>
  <c r="DC149" i="4" s="1"/>
  <c r="DC150" i="4" a="1"/>
  <c r="DC150" i="4" s="1"/>
  <c r="DC151" i="4" a="1"/>
  <c r="DC151" i="4" s="1"/>
  <c r="DC152" i="4" a="1"/>
  <c r="DC152" i="4" s="1"/>
  <c r="DC153" i="4" a="1"/>
  <c r="DC153" i="4" s="1"/>
  <c r="DC154" i="4" a="1"/>
  <c r="DC154" i="4" s="1"/>
  <c r="DC155" i="4" a="1"/>
  <c r="DC155" i="4" s="1"/>
  <c r="DC156" i="4" a="1"/>
  <c r="DC156" i="4" s="1"/>
  <c r="DC157" i="4" a="1"/>
  <c r="DC157" i="4" s="1"/>
  <c r="DC158" i="4" a="1"/>
  <c r="DC158" i="4" s="1"/>
  <c r="DC159" i="4" a="1"/>
  <c r="DC159" i="4" s="1"/>
  <c r="DC160" i="4" a="1"/>
  <c r="DC160" i="4" s="1"/>
  <c r="DC161" i="4" a="1"/>
  <c r="DC161" i="4" s="1"/>
  <c r="DC162" i="4" a="1"/>
  <c r="DC162" i="4" s="1"/>
  <c r="DC163" i="4" a="1"/>
  <c r="DC163" i="4" s="1"/>
  <c r="DC164" i="4" a="1"/>
  <c r="DC164" i="4" s="1"/>
  <c r="DC165" i="4" a="1"/>
  <c r="DC165" i="4" s="1"/>
  <c r="DC166" i="4" a="1"/>
  <c r="DC166" i="4" s="1"/>
  <c r="DC167" i="4" a="1"/>
  <c r="DC167" i="4" s="1"/>
  <c r="DC168" i="4" a="1"/>
  <c r="DC168" i="4" s="1"/>
  <c r="DC169" i="4" a="1"/>
  <c r="DC169" i="4" s="1"/>
  <c r="DC170" i="4" a="1"/>
  <c r="DC170" i="4" s="1"/>
  <c r="DC171" i="4" a="1"/>
  <c r="DC171" i="4" s="1"/>
  <c r="DC172" i="4" a="1"/>
  <c r="DC172" i="4" s="1"/>
  <c r="DC173" i="4" a="1"/>
  <c r="DC173" i="4" s="1"/>
  <c r="DC174" i="4" a="1"/>
  <c r="DC174" i="4" s="1"/>
  <c r="DC175" i="4" a="1"/>
  <c r="DC175" i="4" s="1"/>
  <c r="DC176" i="4" a="1"/>
  <c r="DC176" i="4" s="1"/>
  <c r="DC177" i="4" a="1"/>
  <c r="DC177" i="4" s="1"/>
  <c r="DC178" i="4" a="1"/>
  <c r="DC178" i="4" s="1"/>
  <c r="DC179" i="4" a="1"/>
  <c r="DC179" i="4" s="1"/>
  <c r="DC180" i="4" a="1"/>
  <c r="DC180" i="4" s="1"/>
  <c r="DC181" i="4" a="1"/>
  <c r="DC181" i="4" s="1"/>
  <c r="DC182" i="4" a="1"/>
  <c r="DC182" i="4" s="1"/>
  <c r="DC183" i="4" a="1"/>
  <c r="DC183" i="4" s="1"/>
  <c r="DC184" i="4" a="1"/>
  <c r="DC184" i="4" s="1"/>
  <c r="DC185" i="4" a="1"/>
  <c r="DC185" i="4" s="1"/>
  <c r="DC186" i="4" a="1"/>
  <c r="DC186" i="4" s="1"/>
  <c r="DC187" i="4" a="1"/>
  <c r="DC187" i="4" s="1"/>
  <c r="DC188" i="4" a="1"/>
  <c r="DC188" i="4" s="1"/>
  <c r="DC189" i="4" a="1"/>
  <c r="DC189" i="4" s="1"/>
  <c r="DC190" i="4" a="1"/>
  <c r="DC190" i="4" s="1"/>
  <c r="DC191" i="4" a="1"/>
  <c r="DC191" i="4" s="1"/>
  <c r="DC192" i="4" a="1"/>
  <c r="DC192" i="4" s="1"/>
  <c r="DC193" i="4" a="1"/>
  <c r="DC193" i="4" s="1"/>
  <c r="DC194" i="4" a="1"/>
  <c r="DC194" i="4" s="1"/>
  <c r="DC195" i="4" a="1"/>
  <c r="DC195" i="4" s="1"/>
  <c r="DC196" i="4" a="1"/>
  <c r="DC196" i="4" s="1"/>
  <c r="DC197" i="4" a="1"/>
  <c r="DC197" i="4" s="1"/>
  <c r="DC198" i="4" a="1"/>
  <c r="DC198" i="4" s="1"/>
  <c r="DC199" i="4" a="1"/>
  <c r="DC199" i="4" s="1"/>
  <c r="DC200" i="4" a="1"/>
  <c r="DC200" i="4" s="1"/>
  <c r="DC201" i="4" a="1"/>
  <c r="DC201" i="4" s="1"/>
  <c r="DC202" i="4" a="1"/>
  <c r="DC202" i="4" s="1"/>
  <c r="DC203" i="4" a="1"/>
  <c r="DC203" i="4" s="1"/>
  <c r="DC204" i="4" a="1"/>
  <c r="DC204" i="4" s="1"/>
  <c r="DC205" i="4" a="1"/>
  <c r="DC205" i="4" s="1"/>
  <c r="DC206" i="4" a="1"/>
  <c r="DC206" i="4" s="1"/>
  <c r="DC207" i="4" a="1"/>
  <c r="DC207" i="4" s="1"/>
  <c r="DC208" i="4" a="1"/>
  <c r="DC208" i="4" s="1"/>
  <c r="DC209" i="4" a="1"/>
  <c r="DC209" i="4" s="1"/>
  <c r="DC210" i="4" a="1"/>
  <c r="DC210" i="4" s="1"/>
  <c r="DC211" i="4" a="1"/>
  <c r="DC211" i="4" s="1"/>
  <c r="DC212" i="4" a="1"/>
  <c r="DC212" i="4" s="1"/>
  <c r="DC213" i="4" a="1"/>
  <c r="DC213" i="4" s="1"/>
  <c r="DC214" i="4" a="1"/>
  <c r="DC214" i="4" s="1"/>
  <c r="DC215" i="4" a="1"/>
  <c r="DC215" i="4" s="1"/>
  <c r="DC216" i="4" a="1"/>
  <c r="DC216" i="4" s="1"/>
  <c r="DC217" i="4" a="1"/>
  <c r="DC217" i="4" s="1"/>
  <c r="DC218" i="4" a="1"/>
  <c r="DC218" i="4" s="1"/>
  <c r="DC219" i="4" a="1"/>
  <c r="DC219" i="4" s="1"/>
  <c r="DC220" i="4" a="1"/>
  <c r="DC220" i="4" s="1"/>
  <c r="DC221" i="4" a="1"/>
  <c r="DC221" i="4" s="1"/>
  <c r="DC222" i="4" a="1"/>
  <c r="DC222" i="4" s="1"/>
  <c r="DC223" i="4" a="1"/>
  <c r="DC223" i="4" s="1"/>
  <c r="DC224" i="4" a="1"/>
  <c r="DC224" i="4" s="1"/>
  <c r="DC225" i="4" a="1"/>
  <c r="DC225" i="4" s="1"/>
  <c r="DC226" i="4" a="1"/>
  <c r="DC226" i="4" s="1"/>
  <c r="DC227" i="4" a="1"/>
  <c r="DC227" i="4" s="1"/>
  <c r="DC228" i="4" a="1"/>
  <c r="DC228" i="4" s="1"/>
  <c r="DC229" i="4" a="1"/>
  <c r="DC229" i="4" s="1"/>
  <c r="DC230" i="4" a="1"/>
  <c r="DC230" i="4" s="1"/>
  <c r="DC231" i="4" a="1"/>
  <c r="DC231" i="4" s="1"/>
  <c r="DC232" i="4" a="1"/>
  <c r="DC232" i="4" s="1"/>
  <c r="DC233" i="4" a="1"/>
  <c r="DC233" i="4" s="1"/>
  <c r="DC234" i="4" a="1"/>
  <c r="DC234" i="4" s="1"/>
  <c r="DC235" i="4" a="1"/>
  <c r="DC235" i="4" s="1"/>
  <c r="DC236" i="4" a="1"/>
  <c r="DC236" i="4" s="1"/>
  <c r="DC237" i="4" a="1"/>
  <c r="DC237" i="4" s="1"/>
  <c r="DC238" i="4" a="1"/>
  <c r="DC238" i="4" s="1"/>
  <c r="DC239" i="4" a="1"/>
  <c r="DC239" i="4" s="1"/>
  <c r="DC240" i="4" a="1"/>
  <c r="DC240" i="4" s="1"/>
  <c r="DC241" i="4" a="1"/>
  <c r="DC241" i="4" s="1"/>
  <c r="DC242" i="4" a="1"/>
  <c r="DC242" i="4" s="1"/>
  <c r="DC243" i="4" a="1"/>
  <c r="DC243" i="4" s="1"/>
  <c r="DC244" i="4" a="1"/>
  <c r="DC244" i="4" s="1"/>
  <c r="DC245" i="4" a="1"/>
  <c r="DC245" i="4" s="1"/>
  <c r="DC246" i="4" a="1"/>
  <c r="DC246" i="4" s="1"/>
  <c r="DC247" i="4" a="1"/>
  <c r="DC247" i="4" s="1"/>
  <c r="DC248" i="4" a="1"/>
  <c r="DC248" i="4" s="1"/>
  <c r="DC249" i="4" a="1"/>
  <c r="DC249" i="4" s="1"/>
  <c r="DC250" i="4" a="1"/>
  <c r="DC250" i="4" s="1"/>
  <c r="DC251" i="4" a="1"/>
  <c r="DC251" i="4" s="1"/>
  <c r="DC252" i="4" a="1"/>
  <c r="DC252" i="4" s="1"/>
  <c r="DC253" i="4" a="1"/>
  <c r="DC253" i="4" s="1"/>
  <c r="DC254" i="4" a="1"/>
  <c r="DC254" i="4" s="1"/>
  <c r="DC255" i="4" a="1"/>
  <c r="DC255" i="4" s="1"/>
  <c r="DC256" i="4" a="1"/>
  <c r="DC256" i="4" s="1"/>
  <c r="DC257" i="4" a="1"/>
  <c r="DC257" i="4" s="1"/>
  <c r="DC258" i="4" a="1"/>
  <c r="DC258" i="4" s="1"/>
  <c r="DC259" i="4" a="1"/>
  <c r="DC259" i="4" s="1"/>
  <c r="DC260" i="4" a="1"/>
  <c r="DC260" i="4" s="1"/>
  <c r="DC261" i="4" a="1"/>
  <c r="DC261" i="4" s="1"/>
  <c r="DC262" i="4" a="1"/>
  <c r="DC262" i="4" s="1"/>
  <c r="DC263" i="4" a="1"/>
  <c r="DC263" i="4" s="1"/>
  <c r="DC264" i="4" a="1"/>
  <c r="DC264" i="4" s="1"/>
  <c r="DC265" i="4" a="1"/>
  <c r="DC265" i="4" s="1"/>
  <c r="DC266" i="4" a="1"/>
  <c r="DC266" i="4" s="1"/>
  <c r="DC267" i="4" a="1"/>
  <c r="DC267" i="4" s="1"/>
  <c r="DC268" i="4" a="1"/>
  <c r="DC268" i="4" s="1"/>
  <c r="DC269" i="4" a="1"/>
  <c r="DC269" i="4" s="1"/>
  <c r="DC270" i="4" a="1"/>
  <c r="DC270" i="4" s="1"/>
  <c r="DC271" i="4" a="1"/>
  <c r="DC271" i="4" s="1"/>
  <c r="DC272" i="4" a="1"/>
  <c r="DC272" i="4" s="1"/>
  <c r="DC273" i="4" a="1"/>
  <c r="DC273" i="4" s="1"/>
  <c r="DC274" i="4" a="1"/>
  <c r="DC274" i="4" s="1"/>
  <c r="DC275" i="4" a="1"/>
  <c r="DC275" i="4" s="1"/>
  <c r="DC276" i="4" a="1"/>
  <c r="DC276" i="4" s="1"/>
  <c r="DC277" i="4" a="1"/>
  <c r="DC277" i="4" s="1"/>
  <c r="DC278" i="4" a="1"/>
  <c r="DC278" i="4" s="1"/>
  <c r="DC279" i="4" a="1"/>
  <c r="DC279" i="4" s="1"/>
  <c r="DC280" i="4" a="1"/>
  <c r="DC280" i="4" s="1"/>
  <c r="DC281" i="4" a="1"/>
  <c r="DC281" i="4" s="1"/>
  <c r="DC282" i="4" a="1"/>
  <c r="DC282" i="4" s="1"/>
  <c r="DC283" i="4" a="1"/>
  <c r="DC283" i="4" s="1"/>
  <c r="DC284" i="4" a="1"/>
  <c r="DC284" i="4" s="1"/>
  <c r="DC285" i="4" a="1"/>
  <c r="DC285" i="4" s="1"/>
  <c r="DC286" i="4" a="1"/>
  <c r="DC286" i="4" s="1"/>
  <c r="DC287" i="4" a="1"/>
  <c r="DC287" i="4" s="1"/>
  <c r="DC288" i="4" a="1"/>
  <c r="DC288" i="4" s="1"/>
  <c r="DC289" i="4" a="1"/>
  <c r="DC289" i="4" s="1"/>
  <c r="DC290" i="4" a="1"/>
  <c r="DC290" i="4" s="1"/>
  <c r="DC291" i="4" a="1"/>
  <c r="DC291" i="4" s="1"/>
  <c r="DC292" i="4" a="1"/>
  <c r="DC292" i="4" s="1"/>
  <c r="DC293" i="4" a="1"/>
  <c r="DC293" i="4" s="1"/>
  <c r="DC294" i="4" a="1"/>
  <c r="DC294" i="4" s="1"/>
  <c r="DC295" i="4" a="1"/>
  <c r="DC295" i="4" s="1"/>
  <c r="DC296" i="4" a="1"/>
  <c r="DC296" i="4" s="1"/>
  <c r="DC297" i="4" a="1"/>
  <c r="DC297" i="4" s="1"/>
  <c r="DC298" i="4" a="1"/>
  <c r="DC298" i="4" s="1"/>
  <c r="DC299" i="4" a="1"/>
  <c r="DC299" i="4" s="1"/>
  <c r="DC300" i="4" a="1"/>
  <c r="DC300" i="4" s="1"/>
  <c r="DC301" i="4" a="1"/>
  <c r="DC301" i="4" s="1"/>
  <c r="DC302" i="4" a="1"/>
  <c r="DC302" i="4" s="1"/>
  <c r="DC303" i="4" a="1"/>
  <c r="DC303" i="4" s="1"/>
  <c r="DC304" i="4" a="1"/>
  <c r="DC304" i="4" s="1"/>
  <c r="DC305" i="4" a="1"/>
  <c r="DC305" i="4" s="1"/>
  <c r="DC306" i="4" a="1"/>
  <c r="DC306" i="4" s="1"/>
  <c r="DC307" i="4" a="1"/>
  <c r="DC307" i="4" s="1"/>
  <c r="DC308" i="4" a="1"/>
  <c r="DC308" i="4" s="1"/>
  <c r="DC309" i="4" a="1"/>
  <c r="DC309" i="4" s="1"/>
  <c r="DC310" i="4" a="1"/>
  <c r="DC310" i="4" s="1"/>
  <c r="DC311" i="4" a="1"/>
  <c r="DC311" i="4" s="1"/>
  <c r="DC312" i="4" a="1"/>
  <c r="DC312" i="4" s="1"/>
  <c r="DC313" i="4" a="1"/>
  <c r="DC313" i="4" s="1"/>
  <c r="DC314" i="4" a="1"/>
  <c r="DC314" i="4" s="1"/>
  <c r="DC315" i="4" a="1"/>
  <c r="DC315" i="4" s="1"/>
  <c r="DC316" i="4" a="1"/>
  <c r="DC316" i="4" s="1"/>
  <c r="DC317" i="4" a="1"/>
  <c r="DC317" i="4" s="1"/>
  <c r="DC318" i="4" a="1"/>
  <c r="DC318" i="4" s="1"/>
  <c r="DC319" i="4" a="1"/>
  <c r="DC319" i="4" s="1"/>
  <c r="DC320" i="4" a="1"/>
  <c r="DC320" i="4" s="1"/>
  <c r="DC321" i="4" a="1"/>
  <c r="DC321" i="4" s="1"/>
  <c r="DC322" i="4" a="1"/>
  <c r="DC322" i="4" s="1"/>
  <c r="DC323" i="4" a="1"/>
  <c r="DC323" i="4" s="1"/>
  <c r="DC324" i="4" a="1"/>
  <c r="DC324" i="4" s="1"/>
  <c r="DC325" i="4" a="1"/>
  <c r="DC325" i="4" s="1"/>
  <c r="DC326" i="4" a="1"/>
  <c r="DC326" i="4" s="1"/>
  <c r="DC327" i="4" a="1"/>
  <c r="DC327" i="4" s="1"/>
  <c r="DC328" i="4" a="1"/>
  <c r="DC328" i="4" s="1"/>
  <c r="DC329" i="4" a="1"/>
  <c r="DC329" i="4" s="1"/>
  <c r="DC330" i="4" a="1"/>
  <c r="DC330" i="4" s="1"/>
  <c r="DC4" i="4" a="1"/>
  <c r="DC4" i="4" s="1"/>
  <c r="CB5" i="4" a="1"/>
  <c r="CB5" i="4" s="1"/>
  <c r="CB6" i="4" a="1"/>
  <c r="CB6" i="4" s="1"/>
  <c r="CB7" i="4" a="1"/>
  <c r="CB7" i="4" s="1"/>
  <c r="CB8" i="4" a="1"/>
  <c r="CB8" i="4" s="1"/>
  <c r="CB9" i="4" a="1"/>
  <c r="CB9" i="4" s="1"/>
  <c r="CB10" i="4" a="1"/>
  <c r="CB10" i="4" s="1"/>
  <c r="CB11" i="4" a="1"/>
  <c r="CB11" i="4" s="1"/>
  <c r="CB12" i="4" a="1"/>
  <c r="CB12" i="4" s="1"/>
  <c r="CB13" i="4" a="1"/>
  <c r="CB13" i="4" s="1"/>
  <c r="CB14" i="4" a="1"/>
  <c r="CB14" i="4" s="1"/>
  <c r="CB15" i="4" a="1"/>
  <c r="CB15" i="4" s="1"/>
  <c r="CB16" i="4" a="1"/>
  <c r="CB16" i="4" s="1"/>
  <c r="CB17" i="4" a="1"/>
  <c r="CB17" i="4" s="1"/>
  <c r="CB18" i="4" a="1"/>
  <c r="CB18" i="4" s="1"/>
  <c r="CB19" i="4" a="1"/>
  <c r="CB19" i="4" s="1"/>
  <c r="CB20" i="4" a="1"/>
  <c r="CB20" i="4" s="1"/>
  <c r="CB21" i="4" a="1"/>
  <c r="CB21" i="4" s="1"/>
  <c r="CB22" i="4" a="1"/>
  <c r="CB22" i="4" s="1"/>
  <c r="CB23" i="4" a="1"/>
  <c r="CB23" i="4" s="1"/>
  <c r="CB24" i="4" a="1"/>
  <c r="CB24" i="4" s="1"/>
  <c r="CB25" i="4" a="1"/>
  <c r="CB25" i="4" s="1"/>
  <c r="CB26" i="4" a="1"/>
  <c r="CB26" i="4" s="1"/>
  <c r="CB27" i="4" a="1"/>
  <c r="CB27" i="4" s="1"/>
  <c r="CB28" i="4" a="1"/>
  <c r="CB28" i="4" s="1"/>
  <c r="CB29" i="4" a="1"/>
  <c r="CB29" i="4" s="1"/>
  <c r="CB30" i="4" a="1"/>
  <c r="CB30" i="4" s="1"/>
  <c r="CB31" i="4" a="1"/>
  <c r="CB31" i="4" s="1"/>
  <c r="CB32" i="4" a="1"/>
  <c r="CB32" i="4" s="1"/>
  <c r="CB33" i="4" a="1"/>
  <c r="CB33" i="4" s="1"/>
  <c r="CB34" i="4" a="1"/>
  <c r="CB34" i="4" s="1"/>
  <c r="CB35" i="4" a="1"/>
  <c r="CB35" i="4" s="1"/>
  <c r="CB36" i="4" a="1"/>
  <c r="CB36" i="4" s="1"/>
  <c r="CB37" i="4" a="1"/>
  <c r="CB37" i="4" s="1"/>
  <c r="CB38" i="4" a="1"/>
  <c r="CB38" i="4" s="1"/>
  <c r="CB39" i="4" a="1"/>
  <c r="CB39" i="4" s="1"/>
  <c r="CB40" i="4" a="1"/>
  <c r="CB40" i="4" s="1"/>
  <c r="CB41" i="4" a="1"/>
  <c r="CB41" i="4" s="1"/>
  <c r="CB42" i="4" a="1"/>
  <c r="CB42" i="4" s="1"/>
  <c r="CB43" i="4" a="1"/>
  <c r="CB43" i="4" s="1"/>
  <c r="CB44" i="4" a="1"/>
  <c r="CB44" i="4" s="1"/>
  <c r="CB45" i="4" a="1"/>
  <c r="CB45" i="4" s="1"/>
  <c r="CB46" i="4" a="1"/>
  <c r="CB46" i="4" s="1"/>
  <c r="CB47" i="4" a="1"/>
  <c r="CB47" i="4" s="1"/>
  <c r="CB48" i="4" a="1"/>
  <c r="CB48" i="4" s="1"/>
  <c r="CB49" i="4" a="1"/>
  <c r="CB49" i="4" s="1"/>
  <c r="CB50" i="4" a="1"/>
  <c r="CB50" i="4" s="1"/>
  <c r="CB51" i="4" a="1"/>
  <c r="CB51" i="4" s="1"/>
  <c r="CB52" i="4" a="1"/>
  <c r="CB52" i="4" s="1"/>
  <c r="CB53" i="4" a="1"/>
  <c r="CB53" i="4" s="1"/>
  <c r="CB54" i="4" a="1"/>
  <c r="CB54" i="4" s="1"/>
  <c r="CB55" i="4" a="1"/>
  <c r="CB55" i="4" s="1"/>
  <c r="CB56" i="4" a="1"/>
  <c r="CB56" i="4" s="1"/>
  <c r="CB57" i="4" a="1"/>
  <c r="CB57" i="4" s="1"/>
  <c r="CB58" i="4" a="1"/>
  <c r="CB58" i="4" s="1"/>
  <c r="CB59" i="4" a="1"/>
  <c r="CB59" i="4" s="1"/>
  <c r="CB60" i="4" a="1"/>
  <c r="CB60" i="4" s="1"/>
  <c r="CB61" i="4" a="1"/>
  <c r="CB61" i="4" s="1"/>
  <c r="CB62" i="4" a="1"/>
  <c r="CB62" i="4" s="1"/>
  <c r="CB63" i="4" a="1"/>
  <c r="CB63" i="4" s="1"/>
  <c r="CB64" i="4" a="1"/>
  <c r="CB64" i="4" s="1"/>
  <c r="CB65" i="4" a="1"/>
  <c r="CB65" i="4" s="1"/>
  <c r="CB66" i="4" a="1"/>
  <c r="CB66" i="4" s="1"/>
  <c r="CB67" i="4" a="1"/>
  <c r="CB67" i="4" s="1"/>
  <c r="CB68" i="4" a="1"/>
  <c r="CB68" i="4" s="1"/>
  <c r="CB69" i="4" a="1"/>
  <c r="CB69" i="4" s="1"/>
  <c r="CB70" i="4" a="1"/>
  <c r="CB70" i="4" s="1"/>
  <c r="CB71" i="4" a="1"/>
  <c r="CB71" i="4" s="1"/>
  <c r="CB72" i="4" a="1"/>
  <c r="CB72" i="4" s="1"/>
  <c r="CB73" i="4" a="1"/>
  <c r="CB73" i="4" s="1"/>
  <c r="CB74" i="4" a="1"/>
  <c r="CB74" i="4" s="1"/>
  <c r="CB75" i="4" a="1"/>
  <c r="CB75" i="4" s="1"/>
  <c r="CB76" i="4" a="1"/>
  <c r="CB76" i="4" s="1"/>
  <c r="CB77" i="4" a="1"/>
  <c r="CB77" i="4" s="1"/>
  <c r="CB78" i="4" a="1"/>
  <c r="CB78" i="4" s="1"/>
  <c r="CB79" i="4" a="1"/>
  <c r="CB79" i="4" s="1"/>
  <c r="CB80" i="4" a="1"/>
  <c r="CB80" i="4" s="1"/>
  <c r="CB81" i="4" a="1"/>
  <c r="CB81" i="4" s="1"/>
  <c r="CB82" i="4" a="1"/>
  <c r="CB82" i="4" s="1"/>
  <c r="CB83" i="4" a="1"/>
  <c r="CB83" i="4" s="1"/>
  <c r="CB84" i="4" a="1"/>
  <c r="CB84" i="4" s="1"/>
  <c r="CB85" i="4" a="1"/>
  <c r="CB85" i="4" s="1"/>
  <c r="CB86" i="4" a="1"/>
  <c r="CB86" i="4" s="1"/>
  <c r="CB87" i="4" a="1"/>
  <c r="CB87" i="4" s="1"/>
  <c r="CB88" i="4" a="1"/>
  <c r="CB88" i="4" s="1"/>
  <c r="CB89" i="4" a="1"/>
  <c r="CB89" i="4" s="1"/>
  <c r="CB90" i="4" a="1"/>
  <c r="CB90" i="4" s="1"/>
  <c r="CB91" i="4" a="1"/>
  <c r="CB91" i="4" s="1"/>
  <c r="CB92" i="4" a="1"/>
  <c r="CB92" i="4" s="1"/>
  <c r="CB93" i="4" a="1"/>
  <c r="CB93" i="4" s="1"/>
  <c r="CB94" i="4" a="1"/>
  <c r="CB94" i="4" s="1"/>
  <c r="CB95" i="4" a="1"/>
  <c r="CB95" i="4" s="1"/>
  <c r="CB96" i="4" a="1"/>
  <c r="CB96" i="4" s="1"/>
  <c r="CB97" i="4" a="1"/>
  <c r="CB97" i="4" s="1"/>
  <c r="CB98" i="4" a="1"/>
  <c r="CB98" i="4" s="1"/>
  <c r="CB99" i="4" a="1"/>
  <c r="CB99" i="4" s="1"/>
  <c r="CB100" i="4" a="1"/>
  <c r="CB100" i="4" s="1"/>
  <c r="CB101" i="4" a="1"/>
  <c r="CB101" i="4" s="1"/>
  <c r="CB102" i="4" a="1"/>
  <c r="CB102" i="4" s="1"/>
  <c r="CB103" i="4" a="1"/>
  <c r="CB103" i="4" s="1"/>
  <c r="CB104" i="4" a="1"/>
  <c r="CB104" i="4" s="1"/>
  <c r="CB105" i="4" a="1"/>
  <c r="CB105" i="4" s="1"/>
  <c r="CB106" i="4" a="1"/>
  <c r="CB106" i="4" s="1"/>
  <c r="CB107" i="4" a="1"/>
  <c r="CB107" i="4" s="1"/>
  <c r="CB108" i="4" a="1"/>
  <c r="CB108" i="4" s="1"/>
  <c r="CB109" i="4" a="1"/>
  <c r="CB109" i="4" s="1"/>
  <c r="CB110" i="4" a="1"/>
  <c r="CB110" i="4" s="1"/>
  <c r="CB111" i="4" a="1"/>
  <c r="CB111" i="4" s="1"/>
  <c r="CB112" i="4" a="1"/>
  <c r="CB112" i="4" s="1"/>
  <c r="CB113" i="4" a="1"/>
  <c r="CB113" i="4" s="1"/>
  <c r="CB114" i="4" a="1"/>
  <c r="CB114" i="4" s="1"/>
  <c r="CB115" i="4" a="1"/>
  <c r="CB115" i="4" s="1"/>
  <c r="CB116" i="4" a="1"/>
  <c r="CB116" i="4" s="1"/>
  <c r="CB117" i="4" a="1"/>
  <c r="CB117" i="4" s="1"/>
  <c r="CB118" i="4" a="1"/>
  <c r="CB118" i="4" s="1"/>
  <c r="CB119" i="4" a="1"/>
  <c r="CB119" i="4" s="1"/>
  <c r="CB120" i="4" a="1"/>
  <c r="CB120" i="4" s="1"/>
  <c r="CB121" i="4" a="1"/>
  <c r="CB121" i="4" s="1"/>
  <c r="CB122" i="4" a="1"/>
  <c r="CB122" i="4" s="1"/>
  <c r="CB123" i="4" a="1"/>
  <c r="CB123" i="4" s="1"/>
  <c r="CB124" i="4" a="1"/>
  <c r="CB124" i="4" s="1"/>
  <c r="CB125" i="4" a="1"/>
  <c r="CB125" i="4" s="1"/>
  <c r="CB126" i="4" a="1"/>
  <c r="CB126" i="4" s="1"/>
  <c r="CB127" i="4" a="1"/>
  <c r="CB127" i="4" s="1"/>
  <c r="CB128" i="4" a="1"/>
  <c r="CB128" i="4" s="1"/>
  <c r="CB129" i="4" a="1"/>
  <c r="CB129" i="4" s="1"/>
  <c r="CB130" i="4" a="1"/>
  <c r="CB130" i="4" s="1"/>
  <c r="CB131" i="4" a="1"/>
  <c r="CB131" i="4" s="1"/>
  <c r="CB132" i="4" a="1"/>
  <c r="CB132" i="4" s="1"/>
  <c r="CB133" i="4" a="1"/>
  <c r="CB133" i="4" s="1"/>
  <c r="CB134" i="4" a="1"/>
  <c r="CB134" i="4" s="1"/>
  <c r="CB135" i="4" a="1"/>
  <c r="CB135" i="4" s="1"/>
  <c r="CB136" i="4" a="1"/>
  <c r="CB136" i="4" s="1"/>
  <c r="CB137" i="4" a="1"/>
  <c r="CB137" i="4" s="1"/>
  <c r="CB138" i="4" a="1"/>
  <c r="CB138" i="4" s="1"/>
  <c r="CB139" i="4" a="1"/>
  <c r="CB139" i="4" s="1"/>
  <c r="CB140" i="4" a="1"/>
  <c r="CB140" i="4" s="1"/>
  <c r="CB141" i="4" a="1"/>
  <c r="CB141" i="4" s="1"/>
  <c r="CB142" i="4" a="1"/>
  <c r="CB142" i="4" s="1"/>
  <c r="CB143" i="4" a="1"/>
  <c r="CB143" i="4" s="1"/>
  <c r="CB144" i="4" a="1"/>
  <c r="CB144" i="4" s="1"/>
  <c r="CB145" i="4" a="1"/>
  <c r="CB145" i="4" s="1"/>
  <c r="CB146" i="4" a="1"/>
  <c r="CB146" i="4" s="1"/>
  <c r="CB147" i="4" a="1"/>
  <c r="CB147" i="4" s="1"/>
  <c r="CB148" i="4" a="1"/>
  <c r="CB148" i="4" s="1"/>
  <c r="CB149" i="4" a="1"/>
  <c r="CB149" i="4" s="1"/>
  <c r="CB150" i="4" a="1"/>
  <c r="CB150" i="4" s="1"/>
  <c r="CB151" i="4" a="1"/>
  <c r="CB151" i="4" s="1"/>
  <c r="CB152" i="4" a="1"/>
  <c r="CB152" i="4" s="1"/>
  <c r="CB153" i="4" a="1"/>
  <c r="CB153" i="4" s="1"/>
  <c r="CB154" i="4" a="1"/>
  <c r="CB154" i="4" s="1"/>
  <c r="CB155" i="4" a="1"/>
  <c r="CB155" i="4" s="1"/>
  <c r="CB156" i="4" a="1"/>
  <c r="CB156" i="4" s="1"/>
  <c r="CB157" i="4" a="1"/>
  <c r="CB157" i="4" s="1"/>
  <c r="CB158" i="4" a="1"/>
  <c r="CB158" i="4" s="1"/>
  <c r="CB159" i="4" a="1"/>
  <c r="CB159" i="4" s="1"/>
  <c r="CB160" i="4" a="1"/>
  <c r="CB160" i="4" s="1"/>
  <c r="CB161" i="4" a="1"/>
  <c r="CB161" i="4" s="1"/>
  <c r="CB162" i="4" a="1"/>
  <c r="CB162" i="4" s="1"/>
  <c r="CB163" i="4" a="1"/>
  <c r="CB163" i="4" s="1"/>
  <c r="CB164" i="4" a="1"/>
  <c r="CB164" i="4" s="1"/>
  <c r="CB165" i="4" a="1"/>
  <c r="CB165" i="4" s="1"/>
  <c r="CB166" i="4" a="1"/>
  <c r="CB166" i="4" s="1"/>
  <c r="CB167" i="4" a="1"/>
  <c r="CB167" i="4" s="1"/>
  <c r="CB168" i="4" a="1"/>
  <c r="CB168" i="4" s="1"/>
  <c r="CB169" i="4" a="1"/>
  <c r="CB169" i="4" s="1"/>
  <c r="CB170" i="4" a="1"/>
  <c r="CB170" i="4" s="1"/>
  <c r="CB171" i="4" a="1"/>
  <c r="CB171" i="4" s="1"/>
  <c r="CB172" i="4" a="1"/>
  <c r="CB172" i="4" s="1"/>
  <c r="CB173" i="4" a="1"/>
  <c r="CB173" i="4" s="1"/>
  <c r="CB174" i="4" a="1"/>
  <c r="CB174" i="4" s="1"/>
  <c r="CB175" i="4" a="1"/>
  <c r="CB175" i="4" s="1"/>
  <c r="CB176" i="4" a="1"/>
  <c r="CB176" i="4" s="1"/>
  <c r="CB177" i="4" a="1"/>
  <c r="CB177" i="4" s="1"/>
  <c r="CB178" i="4" a="1"/>
  <c r="CB178" i="4" s="1"/>
  <c r="CB179" i="4" a="1"/>
  <c r="CB179" i="4" s="1"/>
  <c r="CB180" i="4" a="1"/>
  <c r="CB180" i="4" s="1"/>
  <c r="CB181" i="4" a="1"/>
  <c r="CB181" i="4" s="1"/>
  <c r="CB182" i="4" a="1"/>
  <c r="CB182" i="4" s="1"/>
  <c r="CB183" i="4" a="1"/>
  <c r="CB183" i="4" s="1"/>
  <c r="CB184" i="4" a="1"/>
  <c r="CB184" i="4" s="1"/>
  <c r="CB185" i="4" a="1"/>
  <c r="CB185" i="4" s="1"/>
  <c r="CB186" i="4" a="1"/>
  <c r="CB186" i="4" s="1"/>
  <c r="CB187" i="4" a="1"/>
  <c r="CB187" i="4" s="1"/>
  <c r="CB188" i="4" a="1"/>
  <c r="CB188" i="4" s="1"/>
  <c r="CB189" i="4" a="1"/>
  <c r="CB189" i="4" s="1"/>
  <c r="CB190" i="4" a="1"/>
  <c r="CB190" i="4" s="1"/>
  <c r="CB191" i="4" a="1"/>
  <c r="CB191" i="4" s="1"/>
  <c r="CB192" i="4" a="1"/>
  <c r="CB192" i="4" s="1"/>
  <c r="CB193" i="4" a="1"/>
  <c r="CB193" i="4" s="1"/>
  <c r="CB194" i="4" a="1"/>
  <c r="CB194" i="4" s="1"/>
  <c r="CB195" i="4" a="1"/>
  <c r="CB195" i="4" s="1"/>
  <c r="CB196" i="4" a="1"/>
  <c r="CB196" i="4" s="1"/>
  <c r="CB197" i="4" a="1"/>
  <c r="CB197" i="4" s="1"/>
  <c r="CB198" i="4" a="1"/>
  <c r="CB198" i="4" s="1"/>
  <c r="CB199" i="4" a="1"/>
  <c r="CB199" i="4" s="1"/>
  <c r="CB200" i="4" a="1"/>
  <c r="CB200" i="4" s="1"/>
  <c r="CB201" i="4" a="1"/>
  <c r="CB201" i="4" s="1"/>
  <c r="CB202" i="4" a="1"/>
  <c r="CB202" i="4" s="1"/>
  <c r="CB203" i="4" a="1"/>
  <c r="CB203" i="4" s="1"/>
  <c r="CB204" i="4" a="1"/>
  <c r="CB204" i="4" s="1"/>
  <c r="CB205" i="4" a="1"/>
  <c r="CB205" i="4" s="1"/>
  <c r="CB206" i="4" a="1"/>
  <c r="CB206" i="4" s="1"/>
  <c r="CB207" i="4" a="1"/>
  <c r="CB207" i="4" s="1"/>
  <c r="CB208" i="4" a="1"/>
  <c r="CB208" i="4" s="1"/>
  <c r="CB209" i="4" a="1"/>
  <c r="CB209" i="4" s="1"/>
  <c r="CB210" i="4" a="1"/>
  <c r="CB210" i="4" s="1"/>
  <c r="CB211" i="4" a="1"/>
  <c r="CB211" i="4" s="1"/>
  <c r="CB212" i="4" a="1"/>
  <c r="CB212" i="4" s="1"/>
  <c r="CB213" i="4" a="1"/>
  <c r="CB213" i="4" s="1"/>
  <c r="CB214" i="4" a="1"/>
  <c r="CB214" i="4" s="1"/>
  <c r="CB215" i="4" a="1"/>
  <c r="CB215" i="4" s="1"/>
  <c r="CB216" i="4" a="1"/>
  <c r="CB216" i="4" s="1"/>
  <c r="CB217" i="4" a="1"/>
  <c r="CB217" i="4" s="1"/>
  <c r="CB218" i="4" a="1"/>
  <c r="CB218" i="4" s="1"/>
  <c r="CB219" i="4" a="1"/>
  <c r="CB219" i="4" s="1"/>
  <c r="CB220" i="4" a="1"/>
  <c r="CB220" i="4" s="1"/>
  <c r="CB221" i="4" a="1"/>
  <c r="CB221" i="4" s="1"/>
  <c r="CB222" i="4" a="1"/>
  <c r="CB222" i="4" s="1"/>
  <c r="CB223" i="4" a="1"/>
  <c r="CB223" i="4" s="1"/>
  <c r="CB224" i="4" a="1"/>
  <c r="CB224" i="4" s="1"/>
  <c r="CB225" i="4" a="1"/>
  <c r="CB225" i="4" s="1"/>
  <c r="CB226" i="4" a="1"/>
  <c r="CB226" i="4" s="1"/>
  <c r="CB227" i="4" a="1"/>
  <c r="CB227" i="4" s="1"/>
  <c r="CB228" i="4" a="1"/>
  <c r="CB228" i="4" s="1"/>
  <c r="CB229" i="4" a="1"/>
  <c r="CB229" i="4" s="1"/>
  <c r="CB230" i="4" a="1"/>
  <c r="CB230" i="4" s="1"/>
  <c r="CB231" i="4" a="1"/>
  <c r="CB231" i="4" s="1"/>
  <c r="CB232" i="4" a="1"/>
  <c r="CB232" i="4" s="1"/>
  <c r="CB233" i="4" a="1"/>
  <c r="CB233" i="4" s="1"/>
  <c r="CB234" i="4" a="1"/>
  <c r="CB234" i="4" s="1"/>
  <c r="CB235" i="4" a="1"/>
  <c r="CB235" i="4" s="1"/>
  <c r="CB236" i="4" a="1"/>
  <c r="CB236" i="4" s="1"/>
  <c r="CB237" i="4" a="1"/>
  <c r="CB237" i="4" s="1"/>
  <c r="CB238" i="4" a="1"/>
  <c r="CB238" i="4" s="1"/>
  <c r="CB239" i="4" a="1"/>
  <c r="CB239" i="4" s="1"/>
  <c r="CB240" i="4" a="1"/>
  <c r="CB240" i="4" s="1"/>
  <c r="CB241" i="4" a="1"/>
  <c r="CB241" i="4" s="1"/>
  <c r="CB242" i="4" a="1"/>
  <c r="CB242" i="4" s="1"/>
  <c r="CB243" i="4" a="1"/>
  <c r="CB243" i="4" s="1"/>
  <c r="CB244" i="4" a="1"/>
  <c r="CB244" i="4" s="1"/>
  <c r="CB245" i="4" a="1"/>
  <c r="CB245" i="4" s="1"/>
  <c r="CB246" i="4" a="1"/>
  <c r="CB246" i="4" s="1"/>
  <c r="CB247" i="4" a="1"/>
  <c r="CB247" i="4" s="1"/>
  <c r="CB248" i="4" a="1"/>
  <c r="CB248" i="4" s="1"/>
  <c r="CB249" i="4" a="1"/>
  <c r="CB249" i="4" s="1"/>
  <c r="CB250" i="4" a="1"/>
  <c r="CB250" i="4" s="1"/>
  <c r="CB251" i="4" a="1"/>
  <c r="CB251" i="4" s="1"/>
  <c r="CB252" i="4" a="1"/>
  <c r="CB252" i="4" s="1"/>
  <c r="CB253" i="4" a="1"/>
  <c r="CB253" i="4" s="1"/>
  <c r="CB254" i="4" a="1"/>
  <c r="CB254" i="4" s="1"/>
  <c r="CB255" i="4" a="1"/>
  <c r="CB255" i="4" s="1"/>
  <c r="CB256" i="4" a="1"/>
  <c r="CB256" i="4" s="1"/>
  <c r="CB257" i="4" a="1"/>
  <c r="CB257" i="4" s="1"/>
  <c r="CB258" i="4" a="1"/>
  <c r="CB258" i="4" s="1"/>
  <c r="CB259" i="4" a="1"/>
  <c r="CB259" i="4" s="1"/>
  <c r="CB260" i="4" a="1"/>
  <c r="CB260" i="4" s="1"/>
  <c r="CB261" i="4" a="1"/>
  <c r="CB261" i="4" s="1"/>
  <c r="CB262" i="4" a="1"/>
  <c r="CB262" i="4" s="1"/>
  <c r="CB263" i="4" a="1"/>
  <c r="CB263" i="4" s="1"/>
  <c r="CB264" i="4" a="1"/>
  <c r="CB264" i="4" s="1"/>
  <c r="CB265" i="4" a="1"/>
  <c r="CB265" i="4" s="1"/>
  <c r="CB266" i="4" a="1"/>
  <c r="CB266" i="4" s="1"/>
  <c r="CB267" i="4" a="1"/>
  <c r="CB267" i="4" s="1"/>
  <c r="CB268" i="4" a="1"/>
  <c r="CB268" i="4" s="1"/>
  <c r="CB269" i="4" a="1"/>
  <c r="CB269" i="4" s="1"/>
  <c r="CB270" i="4" a="1"/>
  <c r="CB270" i="4" s="1"/>
  <c r="CB271" i="4" a="1"/>
  <c r="CB271" i="4" s="1"/>
  <c r="CB272" i="4" a="1"/>
  <c r="CB272" i="4" s="1"/>
  <c r="CB273" i="4" a="1"/>
  <c r="CB273" i="4" s="1"/>
  <c r="CB274" i="4" a="1"/>
  <c r="CB274" i="4" s="1"/>
  <c r="CB275" i="4" a="1"/>
  <c r="CB275" i="4" s="1"/>
  <c r="CB276" i="4" a="1"/>
  <c r="CB276" i="4" s="1"/>
  <c r="CB277" i="4" a="1"/>
  <c r="CB277" i="4" s="1"/>
  <c r="CB278" i="4" a="1"/>
  <c r="CB278" i="4" s="1"/>
  <c r="CB279" i="4" a="1"/>
  <c r="CB279" i="4" s="1"/>
  <c r="CB280" i="4" a="1"/>
  <c r="CB280" i="4" s="1"/>
  <c r="CB281" i="4" a="1"/>
  <c r="CB281" i="4" s="1"/>
  <c r="CB282" i="4" a="1"/>
  <c r="CB282" i="4" s="1"/>
  <c r="CB283" i="4" a="1"/>
  <c r="CB283" i="4" s="1"/>
  <c r="CB284" i="4" a="1"/>
  <c r="CB284" i="4" s="1"/>
  <c r="CB285" i="4" a="1"/>
  <c r="CB285" i="4" s="1"/>
  <c r="CB286" i="4" a="1"/>
  <c r="CB286" i="4" s="1"/>
  <c r="CB287" i="4" a="1"/>
  <c r="CB287" i="4" s="1"/>
  <c r="CB288" i="4" a="1"/>
  <c r="CB288" i="4" s="1"/>
  <c r="CB289" i="4" a="1"/>
  <c r="CB289" i="4" s="1"/>
  <c r="CB290" i="4" a="1"/>
  <c r="CB290" i="4" s="1"/>
  <c r="CB291" i="4" a="1"/>
  <c r="CB291" i="4" s="1"/>
  <c r="CB292" i="4" a="1"/>
  <c r="CB292" i="4" s="1"/>
  <c r="CB293" i="4" a="1"/>
  <c r="CB293" i="4" s="1"/>
  <c r="CB294" i="4" a="1"/>
  <c r="CB294" i="4" s="1"/>
  <c r="CB295" i="4" a="1"/>
  <c r="CB295" i="4" s="1"/>
  <c r="CB296" i="4" a="1"/>
  <c r="CB296" i="4" s="1"/>
  <c r="CB297" i="4" a="1"/>
  <c r="CB297" i="4" s="1"/>
  <c r="CB298" i="4" a="1"/>
  <c r="CB298" i="4" s="1"/>
  <c r="CB299" i="4" a="1"/>
  <c r="CB299" i="4" s="1"/>
  <c r="CB300" i="4" a="1"/>
  <c r="CB300" i="4" s="1"/>
  <c r="CB301" i="4" a="1"/>
  <c r="CB301" i="4" s="1"/>
  <c r="CB302" i="4" a="1"/>
  <c r="CB302" i="4" s="1"/>
  <c r="CB303" i="4" a="1"/>
  <c r="CB303" i="4" s="1"/>
  <c r="CB304" i="4" a="1"/>
  <c r="CB304" i="4" s="1"/>
  <c r="CB305" i="4" a="1"/>
  <c r="CB305" i="4" s="1"/>
  <c r="CB306" i="4" a="1"/>
  <c r="CB306" i="4" s="1"/>
  <c r="CB307" i="4" a="1"/>
  <c r="CB307" i="4" s="1"/>
  <c r="CB308" i="4" a="1"/>
  <c r="CB308" i="4" s="1"/>
  <c r="CB309" i="4" a="1"/>
  <c r="CB309" i="4" s="1"/>
  <c r="CB310" i="4" a="1"/>
  <c r="CB310" i="4" s="1"/>
  <c r="CB311" i="4" a="1"/>
  <c r="CB311" i="4" s="1"/>
  <c r="CB312" i="4" a="1"/>
  <c r="CB312" i="4" s="1"/>
  <c r="CB313" i="4" a="1"/>
  <c r="CB313" i="4" s="1"/>
  <c r="CB314" i="4" a="1"/>
  <c r="CB314" i="4" s="1"/>
  <c r="CB315" i="4" a="1"/>
  <c r="CB315" i="4" s="1"/>
  <c r="CB316" i="4" a="1"/>
  <c r="CB316" i="4" s="1"/>
  <c r="CB317" i="4" a="1"/>
  <c r="CB317" i="4" s="1"/>
  <c r="CB318" i="4" a="1"/>
  <c r="CB318" i="4" s="1"/>
  <c r="CB319" i="4" a="1"/>
  <c r="CB319" i="4" s="1"/>
  <c r="CB320" i="4" a="1"/>
  <c r="CB320" i="4" s="1"/>
  <c r="CB321" i="4" a="1"/>
  <c r="CB321" i="4" s="1"/>
  <c r="CB322" i="4" a="1"/>
  <c r="CB322" i="4" s="1"/>
  <c r="CB323" i="4" a="1"/>
  <c r="CB323" i="4" s="1"/>
  <c r="CB324" i="4" a="1"/>
  <c r="CB324" i="4" s="1"/>
  <c r="CB325" i="4" a="1"/>
  <c r="CB325" i="4" s="1"/>
  <c r="CB326" i="4" a="1"/>
  <c r="CB326" i="4" s="1"/>
  <c r="CB327" i="4" a="1"/>
  <c r="CB327" i="4" s="1"/>
  <c r="CB328" i="4" a="1"/>
  <c r="CB328" i="4" s="1"/>
  <c r="CB329" i="4" a="1"/>
  <c r="CB329" i="4" s="1"/>
  <c r="CB330" i="4" a="1"/>
  <c r="CB330" i="4" s="1"/>
  <c r="CB4" i="4" a="1"/>
  <c r="CB4" i="4" s="1"/>
  <c r="BC5" i="4" a="1"/>
  <c r="BC5" i="4" s="1"/>
  <c r="BC6" i="4" a="1"/>
  <c r="BC6" i="4" s="1"/>
  <c r="BC7" i="4" a="1"/>
  <c r="BC7" i="4" s="1"/>
  <c r="BC8" i="4" a="1"/>
  <c r="BC8" i="4" s="1"/>
  <c r="BC9" i="4" a="1"/>
  <c r="BC9" i="4" s="1"/>
  <c r="BC10" i="4" a="1"/>
  <c r="BC10" i="4" s="1"/>
  <c r="BC11" i="4" a="1"/>
  <c r="BC11" i="4" s="1"/>
  <c r="BC12" i="4" a="1"/>
  <c r="BC12" i="4" s="1"/>
  <c r="BC13" i="4" a="1"/>
  <c r="BC13" i="4" s="1"/>
  <c r="BC14" i="4" a="1"/>
  <c r="BC14" i="4" s="1"/>
  <c r="BC15" i="4" a="1"/>
  <c r="BC15" i="4" s="1"/>
  <c r="BC16" i="4" a="1"/>
  <c r="BC16" i="4" s="1"/>
  <c r="BC17" i="4" a="1"/>
  <c r="BC17" i="4" s="1"/>
  <c r="BC18" i="4" a="1"/>
  <c r="BC18" i="4" s="1"/>
  <c r="BC19" i="4" a="1"/>
  <c r="BC19" i="4" s="1"/>
  <c r="BC20" i="4" a="1"/>
  <c r="BC20" i="4" s="1"/>
  <c r="BC21" i="4" a="1"/>
  <c r="BC21" i="4" s="1"/>
  <c r="BC22" i="4" a="1"/>
  <c r="BC22" i="4" s="1"/>
  <c r="BC23" i="4" a="1"/>
  <c r="BC23" i="4" s="1"/>
  <c r="BC24" i="4" a="1"/>
  <c r="BC24" i="4" s="1"/>
  <c r="BC25" i="4" a="1"/>
  <c r="BC25" i="4" s="1"/>
  <c r="BC26" i="4" a="1"/>
  <c r="BC26" i="4" s="1"/>
  <c r="BC27" i="4" a="1"/>
  <c r="BC27" i="4" s="1"/>
  <c r="BC28" i="4" a="1"/>
  <c r="BC28" i="4" s="1"/>
  <c r="BC29" i="4" a="1"/>
  <c r="BC29" i="4" s="1"/>
  <c r="BC30" i="4" a="1"/>
  <c r="BC30" i="4" s="1"/>
  <c r="BC31" i="4" a="1"/>
  <c r="BC31" i="4" s="1"/>
  <c r="BC32" i="4" a="1"/>
  <c r="BC32" i="4" s="1"/>
  <c r="BC33" i="4" a="1"/>
  <c r="BC33" i="4" s="1"/>
  <c r="BC34" i="4" a="1"/>
  <c r="BC34" i="4" s="1"/>
  <c r="BC35" i="4" a="1"/>
  <c r="BC35" i="4" s="1"/>
  <c r="BC36" i="4" a="1"/>
  <c r="BC36" i="4" s="1"/>
  <c r="BC37" i="4" a="1"/>
  <c r="BC37" i="4" s="1"/>
  <c r="BC38" i="4" a="1"/>
  <c r="BC38" i="4" s="1"/>
  <c r="BC39" i="4" a="1"/>
  <c r="BC39" i="4" s="1"/>
  <c r="BC40" i="4" a="1"/>
  <c r="BC40" i="4" s="1"/>
  <c r="BC41" i="4" a="1"/>
  <c r="BC41" i="4" s="1"/>
  <c r="BC42" i="4" a="1"/>
  <c r="BC42" i="4" s="1"/>
  <c r="BC43" i="4" a="1"/>
  <c r="BC43" i="4" s="1"/>
  <c r="BC44" i="4" a="1"/>
  <c r="BC44" i="4" s="1"/>
  <c r="BC45" i="4" a="1"/>
  <c r="BC45" i="4" s="1"/>
  <c r="BC46" i="4" a="1"/>
  <c r="BC46" i="4" s="1"/>
  <c r="BC47" i="4" a="1"/>
  <c r="BC47" i="4" s="1"/>
  <c r="BC48" i="4" a="1"/>
  <c r="BC48" i="4" s="1"/>
  <c r="BC49" i="4" a="1"/>
  <c r="BC49" i="4" s="1"/>
  <c r="BC50" i="4" a="1"/>
  <c r="BC50" i="4" s="1"/>
  <c r="BC51" i="4" a="1"/>
  <c r="BC51" i="4" s="1"/>
  <c r="BC52" i="4" a="1"/>
  <c r="BC52" i="4" s="1"/>
  <c r="BC53" i="4" a="1"/>
  <c r="BC53" i="4" s="1"/>
  <c r="BC54" i="4" a="1"/>
  <c r="BC54" i="4" s="1"/>
  <c r="BC55" i="4" a="1"/>
  <c r="BC55" i="4" s="1"/>
  <c r="BC56" i="4" a="1"/>
  <c r="BC56" i="4" s="1"/>
  <c r="BC57" i="4" a="1"/>
  <c r="BC57" i="4" s="1"/>
  <c r="BC58" i="4" a="1"/>
  <c r="BC58" i="4" s="1"/>
  <c r="BC59" i="4" a="1"/>
  <c r="BC59" i="4" s="1"/>
  <c r="BC60" i="4" a="1"/>
  <c r="BC60" i="4" s="1"/>
  <c r="BC61" i="4" a="1"/>
  <c r="BC61" i="4" s="1"/>
  <c r="BC62" i="4" a="1"/>
  <c r="BC62" i="4" s="1"/>
  <c r="BC63" i="4" a="1"/>
  <c r="BC63" i="4" s="1"/>
  <c r="BC64" i="4" a="1"/>
  <c r="BC64" i="4" s="1"/>
  <c r="BC65" i="4" a="1"/>
  <c r="BC65" i="4" s="1"/>
  <c r="BC66" i="4" a="1"/>
  <c r="BC66" i="4" s="1"/>
  <c r="BC67" i="4" a="1"/>
  <c r="BC67" i="4" s="1"/>
  <c r="BC68" i="4" a="1"/>
  <c r="BC68" i="4" s="1"/>
  <c r="BC69" i="4" a="1"/>
  <c r="BC69" i="4" s="1"/>
  <c r="BC70" i="4" a="1"/>
  <c r="BC70" i="4" s="1"/>
  <c r="BC71" i="4" a="1"/>
  <c r="BC71" i="4" s="1"/>
  <c r="BC72" i="4" a="1"/>
  <c r="BC72" i="4" s="1"/>
  <c r="BC73" i="4" a="1"/>
  <c r="BC73" i="4" s="1"/>
  <c r="BC74" i="4" a="1"/>
  <c r="BC74" i="4" s="1"/>
  <c r="BC75" i="4" a="1"/>
  <c r="BC75" i="4" s="1"/>
  <c r="BC76" i="4" a="1"/>
  <c r="BC76" i="4" s="1"/>
  <c r="BC77" i="4" a="1"/>
  <c r="BC77" i="4" s="1"/>
  <c r="BC78" i="4" a="1"/>
  <c r="BC78" i="4" s="1"/>
  <c r="BC79" i="4" a="1"/>
  <c r="BC79" i="4" s="1"/>
  <c r="BC80" i="4" a="1"/>
  <c r="BC80" i="4" s="1"/>
  <c r="BC81" i="4" a="1"/>
  <c r="BC81" i="4" s="1"/>
  <c r="BC82" i="4" a="1"/>
  <c r="BC82" i="4" s="1"/>
  <c r="BC83" i="4" a="1"/>
  <c r="BC83" i="4" s="1"/>
  <c r="BC84" i="4" a="1"/>
  <c r="BC84" i="4" s="1"/>
  <c r="BC85" i="4" a="1"/>
  <c r="BC85" i="4" s="1"/>
  <c r="BC86" i="4" a="1"/>
  <c r="BC86" i="4" s="1"/>
  <c r="BC87" i="4" a="1"/>
  <c r="BC87" i="4" s="1"/>
  <c r="BC88" i="4" a="1"/>
  <c r="BC88" i="4" s="1"/>
  <c r="BC89" i="4" a="1"/>
  <c r="BC89" i="4" s="1"/>
  <c r="BC90" i="4" a="1"/>
  <c r="BC90" i="4" s="1"/>
  <c r="BC91" i="4" a="1"/>
  <c r="BC91" i="4" s="1"/>
  <c r="BC92" i="4" a="1"/>
  <c r="BC92" i="4" s="1"/>
  <c r="BC93" i="4" a="1"/>
  <c r="BC93" i="4" s="1"/>
  <c r="BC94" i="4" a="1"/>
  <c r="BC94" i="4" s="1"/>
  <c r="BC95" i="4" a="1"/>
  <c r="BC95" i="4" s="1"/>
  <c r="BC96" i="4" a="1"/>
  <c r="BC96" i="4" s="1"/>
  <c r="BC97" i="4" a="1"/>
  <c r="BC97" i="4" s="1"/>
  <c r="BC98" i="4" a="1"/>
  <c r="BC98" i="4" s="1"/>
  <c r="BC99" i="4" a="1"/>
  <c r="BC99" i="4" s="1"/>
  <c r="BC100" i="4" a="1"/>
  <c r="BC100" i="4" s="1"/>
  <c r="BC101" i="4" a="1"/>
  <c r="BC101" i="4" s="1"/>
  <c r="BC102" i="4" a="1"/>
  <c r="BC102" i="4" s="1"/>
  <c r="BC103" i="4" a="1"/>
  <c r="BC103" i="4" s="1"/>
  <c r="BC104" i="4" a="1"/>
  <c r="BC104" i="4" s="1"/>
  <c r="BC105" i="4" a="1"/>
  <c r="BC105" i="4" s="1"/>
  <c r="BC106" i="4" a="1"/>
  <c r="BC106" i="4" s="1"/>
  <c r="BC107" i="4" a="1"/>
  <c r="BC107" i="4" s="1"/>
  <c r="BC108" i="4" a="1"/>
  <c r="BC108" i="4" s="1"/>
  <c r="BC109" i="4" a="1"/>
  <c r="BC109" i="4" s="1"/>
  <c r="BC110" i="4" a="1"/>
  <c r="BC110" i="4" s="1"/>
  <c r="BC111" i="4" a="1"/>
  <c r="BC111" i="4" s="1"/>
  <c r="BC112" i="4" a="1"/>
  <c r="BC112" i="4" s="1"/>
  <c r="BC113" i="4" a="1"/>
  <c r="BC113" i="4" s="1"/>
  <c r="BC114" i="4" a="1"/>
  <c r="BC114" i="4" s="1"/>
  <c r="BC115" i="4" a="1"/>
  <c r="BC115" i="4" s="1"/>
  <c r="BC116" i="4" a="1"/>
  <c r="BC116" i="4" s="1"/>
  <c r="BC117" i="4" a="1"/>
  <c r="BC117" i="4" s="1"/>
  <c r="BC118" i="4" a="1"/>
  <c r="BC118" i="4" s="1"/>
  <c r="BC119" i="4" a="1"/>
  <c r="BC119" i="4" s="1"/>
  <c r="BC120" i="4" a="1"/>
  <c r="BC120" i="4" s="1"/>
  <c r="BC121" i="4" a="1"/>
  <c r="BC121" i="4" s="1"/>
  <c r="BC122" i="4" a="1"/>
  <c r="BC122" i="4" s="1"/>
  <c r="BC123" i="4" a="1"/>
  <c r="BC123" i="4" s="1"/>
  <c r="BC124" i="4" a="1"/>
  <c r="BC124" i="4" s="1"/>
  <c r="BC125" i="4" a="1"/>
  <c r="BC125" i="4" s="1"/>
  <c r="BC126" i="4" a="1"/>
  <c r="BC126" i="4" s="1"/>
  <c r="BC127" i="4" a="1"/>
  <c r="BC127" i="4" s="1"/>
  <c r="BC128" i="4" a="1"/>
  <c r="BC128" i="4" s="1"/>
  <c r="BC129" i="4" a="1"/>
  <c r="BC129" i="4" s="1"/>
  <c r="BC130" i="4" a="1"/>
  <c r="BC130" i="4" s="1"/>
  <c r="BC131" i="4" a="1"/>
  <c r="BC131" i="4" s="1"/>
  <c r="BC132" i="4" a="1"/>
  <c r="BC132" i="4" s="1"/>
  <c r="BC133" i="4" a="1"/>
  <c r="BC133" i="4" s="1"/>
  <c r="BC134" i="4" a="1"/>
  <c r="BC134" i="4" s="1"/>
  <c r="BC135" i="4" a="1"/>
  <c r="BC135" i="4" s="1"/>
  <c r="BC136" i="4" a="1"/>
  <c r="BC136" i="4" s="1"/>
  <c r="BC137" i="4" a="1"/>
  <c r="BC137" i="4" s="1"/>
  <c r="BC138" i="4" a="1"/>
  <c r="BC138" i="4" s="1"/>
  <c r="BC139" i="4" a="1"/>
  <c r="BC139" i="4" s="1"/>
  <c r="BC140" i="4" a="1"/>
  <c r="BC140" i="4" s="1"/>
  <c r="BC141" i="4" a="1"/>
  <c r="BC141" i="4" s="1"/>
  <c r="BC142" i="4" a="1"/>
  <c r="BC142" i="4" s="1"/>
  <c r="BC143" i="4" a="1"/>
  <c r="BC143" i="4" s="1"/>
  <c r="BC144" i="4" a="1"/>
  <c r="BC144" i="4" s="1"/>
  <c r="BC145" i="4" a="1"/>
  <c r="BC145" i="4" s="1"/>
  <c r="BC146" i="4" a="1"/>
  <c r="BC146" i="4" s="1"/>
  <c r="BC147" i="4" a="1"/>
  <c r="BC147" i="4" s="1"/>
  <c r="BC148" i="4" a="1"/>
  <c r="BC148" i="4" s="1"/>
  <c r="BC149" i="4" a="1"/>
  <c r="BC149" i="4" s="1"/>
  <c r="BC150" i="4" a="1"/>
  <c r="BC150" i="4" s="1"/>
  <c r="BC151" i="4" a="1"/>
  <c r="BC151" i="4" s="1"/>
  <c r="BC152" i="4" a="1"/>
  <c r="BC152" i="4" s="1"/>
  <c r="BC153" i="4" a="1"/>
  <c r="BC153" i="4" s="1"/>
  <c r="BC154" i="4" a="1"/>
  <c r="BC154" i="4" s="1"/>
  <c r="BC155" i="4" a="1"/>
  <c r="BC155" i="4" s="1"/>
  <c r="BC156" i="4" a="1"/>
  <c r="BC156" i="4" s="1"/>
  <c r="BC157" i="4" a="1"/>
  <c r="BC157" i="4" s="1"/>
  <c r="BC158" i="4" a="1"/>
  <c r="BC158" i="4" s="1"/>
  <c r="BC159" i="4" a="1"/>
  <c r="BC159" i="4" s="1"/>
  <c r="BC160" i="4" a="1"/>
  <c r="BC160" i="4" s="1"/>
  <c r="BC161" i="4" a="1"/>
  <c r="BC161" i="4" s="1"/>
  <c r="BC162" i="4" a="1"/>
  <c r="BC162" i="4" s="1"/>
  <c r="BC163" i="4" a="1"/>
  <c r="BC163" i="4" s="1"/>
  <c r="BC164" i="4" a="1"/>
  <c r="BC164" i="4" s="1"/>
  <c r="BC165" i="4" a="1"/>
  <c r="BC165" i="4" s="1"/>
  <c r="BC166" i="4" a="1"/>
  <c r="BC166" i="4" s="1"/>
  <c r="BC167" i="4" a="1"/>
  <c r="BC167" i="4" s="1"/>
  <c r="BC168" i="4" a="1"/>
  <c r="BC168" i="4" s="1"/>
  <c r="BC169" i="4" a="1"/>
  <c r="BC169" i="4" s="1"/>
  <c r="BC170" i="4" a="1"/>
  <c r="BC170" i="4" s="1"/>
  <c r="BC171" i="4" a="1"/>
  <c r="BC171" i="4" s="1"/>
  <c r="BC172" i="4" a="1"/>
  <c r="BC172" i="4" s="1"/>
  <c r="BC173" i="4" a="1"/>
  <c r="BC173" i="4" s="1"/>
  <c r="BC174" i="4" a="1"/>
  <c r="BC174" i="4" s="1"/>
  <c r="BC175" i="4" a="1"/>
  <c r="BC175" i="4" s="1"/>
  <c r="BC176" i="4" a="1"/>
  <c r="BC176" i="4" s="1"/>
  <c r="BC177" i="4" a="1"/>
  <c r="BC177" i="4" s="1"/>
  <c r="BC178" i="4" a="1"/>
  <c r="BC178" i="4" s="1"/>
  <c r="BC179" i="4" a="1"/>
  <c r="BC179" i="4" s="1"/>
  <c r="BC180" i="4" a="1"/>
  <c r="BC180" i="4" s="1"/>
  <c r="BC181" i="4" a="1"/>
  <c r="BC181" i="4" s="1"/>
  <c r="BC182" i="4" a="1"/>
  <c r="BC182" i="4" s="1"/>
  <c r="BC183" i="4" a="1"/>
  <c r="BC183" i="4" s="1"/>
  <c r="BC184" i="4" a="1"/>
  <c r="BC184" i="4" s="1"/>
  <c r="BC185" i="4" a="1"/>
  <c r="BC185" i="4" s="1"/>
  <c r="BC186" i="4" a="1"/>
  <c r="BC186" i="4" s="1"/>
  <c r="BC187" i="4" a="1"/>
  <c r="BC187" i="4" s="1"/>
  <c r="BC188" i="4" a="1"/>
  <c r="BC188" i="4" s="1"/>
  <c r="BC189" i="4" a="1"/>
  <c r="BC189" i="4" s="1"/>
  <c r="BC190" i="4" a="1"/>
  <c r="BC190" i="4" s="1"/>
  <c r="BC191" i="4" a="1"/>
  <c r="BC191" i="4" s="1"/>
  <c r="BC192" i="4" a="1"/>
  <c r="BC192" i="4" s="1"/>
  <c r="BC193" i="4" a="1"/>
  <c r="BC193" i="4" s="1"/>
  <c r="BC194" i="4" a="1"/>
  <c r="BC194" i="4" s="1"/>
  <c r="BC195" i="4" a="1"/>
  <c r="BC195" i="4" s="1"/>
  <c r="BC196" i="4" a="1"/>
  <c r="BC196" i="4" s="1"/>
  <c r="BC197" i="4" a="1"/>
  <c r="BC197" i="4" s="1"/>
  <c r="BC198" i="4" a="1"/>
  <c r="BC198" i="4" s="1"/>
  <c r="BC199" i="4" a="1"/>
  <c r="BC199" i="4" s="1"/>
  <c r="BC200" i="4" a="1"/>
  <c r="BC200" i="4" s="1"/>
  <c r="BC201" i="4" a="1"/>
  <c r="BC201" i="4" s="1"/>
  <c r="BC202" i="4" a="1"/>
  <c r="BC202" i="4" s="1"/>
  <c r="BC203" i="4" a="1"/>
  <c r="BC203" i="4" s="1"/>
  <c r="BC204" i="4" a="1"/>
  <c r="BC204" i="4" s="1"/>
  <c r="BC205" i="4" a="1"/>
  <c r="BC205" i="4" s="1"/>
  <c r="BC206" i="4" a="1"/>
  <c r="BC206" i="4" s="1"/>
  <c r="BC207" i="4" a="1"/>
  <c r="BC207" i="4" s="1"/>
  <c r="BC208" i="4" a="1"/>
  <c r="BC208" i="4" s="1"/>
  <c r="BC209" i="4" a="1"/>
  <c r="BC209" i="4" s="1"/>
  <c r="BC210" i="4" a="1"/>
  <c r="BC210" i="4" s="1"/>
  <c r="BC211" i="4" a="1"/>
  <c r="BC211" i="4" s="1"/>
  <c r="BC212" i="4" a="1"/>
  <c r="BC212" i="4" s="1"/>
  <c r="BC213" i="4" a="1"/>
  <c r="BC213" i="4" s="1"/>
  <c r="BC214" i="4" a="1"/>
  <c r="BC214" i="4" s="1"/>
  <c r="BC215" i="4" a="1"/>
  <c r="BC215" i="4" s="1"/>
  <c r="BC216" i="4" a="1"/>
  <c r="BC216" i="4" s="1"/>
  <c r="BC217" i="4" a="1"/>
  <c r="BC217" i="4" s="1"/>
  <c r="BC218" i="4" a="1"/>
  <c r="BC218" i="4" s="1"/>
  <c r="BC219" i="4" a="1"/>
  <c r="BC219" i="4" s="1"/>
  <c r="BC220" i="4" a="1"/>
  <c r="BC220" i="4" s="1"/>
  <c r="BC221" i="4" a="1"/>
  <c r="BC221" i="4" s="1"/>
  <c r="BC222" i="4" a="1"/>
  <c r="BC222" i="4" s="1"/>
  <c r="BC223" i="4" a="1"/>
  <c r="BC223" i="4" s="1"/>
  <c r="BC224" i="4" a="1"/>
  <c r="BC224" i="4" s="1"/>
  <c r="BC225" i="4" a="1"/>
  <c r="BC225" i="4" s="1"/>
  <c r="BC226" i="4" a="1"/>
  <c r="BC226" i="4" s="1"/>
  <c r="BC227" i="4" a="1"/>
  <c r="BC227" i="4" s="1"/>
  <c r="BC228" i="4" a="1"/>
  <c r="BC228" i="4" s="1"/>
  <c r="BC229" i="4" a="1"/>
  <c r="BC229" i="4" s="1"/>
  <c r="BC230" i="4" a="1"/>
  <c r="BC230" i="4" s="1"/>
  <c r="BC231" i="4" a="1"/>
  <c r="BC231" i="4" s="1"/>
  <c r="BC232" i="4" a="1"/>
  <c r="BC232" i="4" s="1"/>
  <c r="BC233" i="4" a="1"/>
  <c r="BC233" i="4" s="1"/>
  <c r="BC234" i="4" a="1"/>
  <c r="BC234" i="4" s="1"/>
  <c r="BC235" i="4" a="1"/>
  <c r="BC235" i="4" s="1"/>
  <c r="BC236" i="4" a="1"/>
  <c r="BC236" i="4" s="1"/>
  <c r="BC237" i="4" a="1"/>
  <c r="BC237" i="4" s="1"/>
  <c r="BC238" i="4" a="1"/>
  <c r="BC238" i="4" s="1"/>
  <c r="BC239" i="4" a="1"/>
  <c r="BC239" i="4" s="1"/>
  <c r="BC240" i="4" a="1"/>
  <c r="BC240" i="4" s="1"/>
  <c r="BC241" i="4" a="1"/>
  <c r="BC241" i="4" s="1"/>
  <c r="BC242" i="4" a="1"/>
  <c r="BC242" i="4" s="1"/>
  <c r="BC243" i="4" a="1"/>
  <c r="BC243" i="4" s="1"/>
  <c r="BC244" i="4" a="1"/>
  <c r="BC244" i="4" s="1"/>
  <c r="BC245" i="4" a="1"/>
  <c r="BC245" i="4" s="1"/>
  <c r="BC246" i="4" a="1"/>
  <c r="BC246" i="4" s="1"/>
  <c r="BC247" i="4" a="1"/>
  <c r="BC247" i="4" s="1"/>
  <c r="BC248" i="4" a="1"/>
  <c r="BC248" i="4" s="1"/>
  <c r="BC249" i="4" a="1"/>
  <c r="BC249" i="4" s="1"/>
  <c r="BC250" i="4" a="1"/>
  <c r="BC250" i="4" s="1"/>
  <c r="BC251" i="4" a="1"/>
  <c r="BC251" i="4" s="1"/>
  <c r="BC252" i="4" a="1"/>
  <c r="BC252" i="4" s="1"/>
  <c r="BC253" i="4" a="1"/>
  <c r="BC253" i="4" s="1"/>
  <c r="BC254" i="4" a="1"/>
  <c r="BC254" i="4" s="1"/>
  <c r="BC255" i="4" a="1"/>
  <c r="BC255" i="4" s="1"/>
  <c r="BC256" i="4" a="1"/>
  <c r="BC256" i="4" s="1"/>
  <c r="BC257" i="4" a="1"/>
  <c r="BC257" i="4" s="1"/>
  <c r="BC258" i="4" a="1"/>
  <c r="BC258" i="4" s="1"/>
  <c r="BC259" i="4" a="1"/>
  <c r="BC259" i="4" s="1"/>
  <c r="BC260" i="4" a="1"/>
  <c r="BC260" i="4" s="1"/>
  <c r="BC261" i="4" a="1"/>
  <c r="BC261" i="4" s="1"/>
  <c r="BC262" i="4" a="1"/>
  <c r="BC262" i="4" s="1"/>
  <c r="BC263" i="4" a="1"/>
  <c r="BC263" i="4" s="1"/>
  <c r="BC264" i="4" a="1"/>
  <c r="BC264" i="4" s="1"/>
  <c r="BC265" i="4" a="1"/>
  <c r="BC265" i="4" s="1"/>
  <c r="BC266" i="4" a="1"/>
  <c r="BC266" i="4" s="1"/>
  <c r="BC267" i="4" a="1"/>
  <c r="BC267" i="4" s="1"/>
  <c r="BC268" i="4" a="1"/>
  <c r="BC268" i="4" s="1"/>
  <c r="BC269" i="4" a="1"/>
  <c r="BC269" i="4" s="1"/>
  <c r="BC270" i="4" a="1"/>
  <c r="BC270" i="4" s="1"/>
  <c r="BC271" i="4" a="1"/>
  <c r="BC271" i="4" s="1"/>
  <c r="BC272" i="4" a="1"/>
  <c r="BC272" i="4" s="1"/>
  <c r="BC273" i="4" a="1"/>
  <c r="BC273" i="4" s="1"/>
  <c r="BC274" i="4" a="1"/>
  <c r="BC274" i="4" s="1"/>
  <c r="BC275" i="4" a="1"/>
  <c r="BC275" i="4" s="1"/>
  <c r="BC276" i="4" a="1"/>
  <c r="BC276" i="4" s="1"/>
  <c r="BC277" i="4" a="1"/>
  <c r="BC277" i="4" s="1"/>
  <c r="BC278" i="4" a="1"/>
  <c r="BC278" i="4" s="1"/>
  <c r="BC279" i="4" a="1"/>
  <c r="BC279" i="4" s="1"/>
  <c r="BC280" i="4" a="1"/>
  <c r="BC280" i="4" s="1"/>
  <c r="BC281" i="4" a="1"/>
  <c r="BC281" i="4" s="1"/>
  <c r="BC282" i="4" a="1"/>
  <c r="BC282" i="4" s="1"/>
  <c r="BC283" i="4" a="1"/>
  <c r="BC283" i="4" s="1"/>
  <c r="BC284" i="4" a="1"/>
  <c r="BC284" i="4" s="1"/>
  <c r="BC285" i="4" a="1"/>
  <c r="BC285" i="4" s="1"/>
  <c r="BC286" i="4" a="1"/>
  <c r="BC286" i="4" s="1"/>
  <c r="BC287" i="4" a="1"/>
  <c r="BC287" i="4" s="1"/>
  <c r="BC288" i="4" a="1"/>
  <c r="BC288" i="4" s="1"/>
  <c r="BC289" i="4" a="1"/>
  <c r="BC289" i="4" s="1"/>
  <c r="BC290" i="4" a="1"/>
  <c r="BC290" i="4" s="1"/>
  <c r="BC291" i="4" a="1"/>
  <c r="BC291" i="4" s="1"/>
  <c r="BC292" i="4" a="1"/>
  <c r="BC292" i="4" s="1"/>
  <c r="BC293" i="4" a="1"/>
  <c r="BC293" i="4" s="1"/>
  <c r="BC294" i="4" a="1"/>
  <c r="BC294" i="4" s="1"/>
  <c r="BC295" i="4" a="1"/>
  <c r="BC295" i="4" s="1"/>
  <c r="BC296" i="4" a="1"/>
  <c r="BC296" i="4" s="1"/>
  <c r="BC297" i="4" a="1"/>
  <c r="BC297" i="4" s="1"/>
  <c r="BC298" i="4" a="1"/>
  <c r="BC298" i="4" s="1"/>
  <c r="BC299" i="4" a="1"/>
  <c r="BC299" i="4" s="1"/>
  <c r="BC300" i="4" a="1"/>
  <c r="BC300" i="4" s="1"/>
  <c r="BC301" i="4" a="1"/>
  <c r="BC301" i="4" s="1"/>
  <c r="BC302" i="4" a="1"/>
  <c r="BC302" i="4" s="1"/>
  <c r="BC303" i="4" a="1"/>
  <c r="BC303" i="4" s="1"/>
  <c r="BC304" i="4" a="1"/>
  <c r="BC304" i="4" s="1"/>
  <c r="BC305" i="4" a="1"/>
  <c r="BC305" i="4" s="1"/>
  <c r="BC306" i="4" a="1"/>
  <c r="BC306" i="4" s="1"/>
  <c r="BC307" i="4" a="1"/>
  <c r="BC307" i="4" s="1"/>
  <c r="BC308" i="4" a="1"/>
  <c r="BC308" i="4" s="1"/>
  <c r="BC309" i="4" a="1"/>
  <c r="BC309" i="4" s="1"/>
  <c r="BC310" i="4" a="1"/>
  <c r="BC310" i="4" s="1"/>
  <c r="BC311" i="4" a="1"/>
  <c r="BC311" i="4" s="1"/>
  <c r="BC312" i="4" a="1"/>
  <c r="BC312" i="4" s="1"/>
  <c r="BC313" i="4" a="1"/>
  <c r="BC313" i="4" s="1"/>
  <c r="BC314" i="4" a="1"/>
  <c r="BC314" i="4" s="1"/>
  <c r="BC315" i="4" a="1"/>
  <c r="BC315" i="4" s="1"/>
  <c r="BC316" i="4" a="1"/>
  <c r="BC316" i="4" s="1"/>
  <c r="BC317" i="4" a="1"/>
  <c r="BC317" i="4" s="1"/>
  <c r="BC318" i="4" a="1"/>
  <c r="BC318" i="4" s="1"/>
  <c r="BC319" i="4" a="1"/>
  <c r="BC319" i="4" s="1"/>
  <c r="BC320" i="4" a="1"/>
  <c r="BC320" i="4" s="1"/>
  <c r="BC321" i="4" a="1"/>
  <c r="BC321" i="4" s="1"/>
  <c r="BC322" i="4" a="1"/>
  <c r="BC322" i="4" s="1"/>
  <c r="BC323" i="4" a="1"/>
  <c r="BC323" i="4" s="1"/>
  <c r="BC324" i="4" a="1"/>
  <c r="BC324" i="4" s="1"/>
  <c r="BC325" i="4" a="1"/>
  <c r="BC325" i="4" s="1"/>
  <c r="BC326" i="4" a="1"/>
  <c r="BC326" i="4" s="1"/>
  <c r="BC327" i="4" a="1"/>
  <c r="BC327" i="4" s="1"/>
  <c r="BC328" i="4" a="1"/>
  <c r="BC328" i="4" s="1"/>
  <c r="BC329" i="4" a="1"/>
  <c r="BC329" i="4" s="1"/>
  <c r="BC330" i="4" a="1"/>
  <c r="BC330" i="4" s="1"/>
  <c r="AC5" i="4" a="1"/>
  <c r="AC5" i="4" s="1"/>
  <c r="AC6" i="4" a="1"/>
  <c r="AC6" i="4" s="1"/>
  <c r="AC7" i="4" a="1"/>
  <c r="AC7" i="4" s="1"/>
  <c r="AC8" i="4" a="1"/>
  <c r="AC8" i="4" s="1"/>
  <c r="AC9" i="4" a="1"/>
  <c r="AC9" i="4" s="1"/>
  <c r="AC10" i="4" a="1"/>
  <c r="AC10" i="4" s="1"/>
  <c r="AC11" i="4" a="1"/>
  <c r="AC11" i="4" s="1"/>
  <c r="AC12" i="4" a="1"/>
  <c r="AC12" i="4" s="1"/>
  <c r="AC13" i="4" a="1"/>
  <c r="AC13" i="4" s="1"/>
  <c r="AC14" i="4" a="1"/>
  <c r="AC14" i="4" s="1"/>
  <c r="AC15" i="4" a="1"/>
  <c r="AC15" i="4" s="1"/>
  <c r="AC16" i="4" a="1"/>
  <c r="AC16" i="4" s="1"/>
  <c r="AC17" i="4" a="1"/>
  <c r="AC17" i="4" s="1"/>
  <c r="AC18" i="4" a="1"/>
  <c r="AC18" i="4" s="1"/>
  <c r="AC19" i="4" a="1"/>
  <c r="AC19" i="4" s="1"/>
  <c r="AC20" i="4" a="1"/>
  <c r="AC20" i="4" s="1"/>
  <c r="AC21" i="4" a="1"/>
  <c r="AC21" i="4" s="1"/>
  <c r="AC22" i="4" a="1"/>
  <c r="AC22" i="4" s="1"/>
  <c r="AC23" i="4" a="1"/>
  <c r="AC23" i="4" s="1"/>
  <c r="AC24" i="4" a="1"/>
  <c r="AC24" i="4" s="1"/>
  <c r="AC25" i="4" a="1"/>
  <c r="AC25" i="4" s="1"/>
  <c r="AC26" i="4" a="1"/>
  <c r="AC26" i="4" s="1"/>
  <c r="AC27" i="4" a="1"/>
  <c r="AC27" i="4" s="1"/>
  <c r="AC28" i="4" a="1"/>
  <c r="AC28" i="4" s="1"/>
  <c r="AC29" i="4" a="1"/>
  <c r="AC29" i="4" s="1"/>
  <c r="AC30" i="4" a="1"/>
  <c r="AC30" i="4" s="1"/>
  <c r="AC31" i="4" a="1"/>
  <c r="AC31" i="4" s="1"/>
  <c r="AC32" i="4" a="1"/>
  <c r="AC32" i="4" s="1"/>
  <c r="AC33" i="4" a="1"/>
  <c r="AC33" i="4" s="1"/>
  <c r="AC34" i="4" a="1"/>
  <c r="AC34" i="4" s="1"/>
  <c r="AC35" i="4" a="1"/>
  <c r="AC35" i="4" s="1"/>
  <c r="AC36" i="4" a="1"/>
  <c r="AC36" i="4" s="1"/>
  <c r="AC37" i="4" a="1"/>
  <c r="AC37" i="4" s="1"/>
  <c r="AC38" i="4" a="1"/>
  <c r="AC38" i="4" s="1"/>
  <c r="AC39" i="4" a="1"/>
  <c r="AC39" i="4" s="1"/>
  <c r="AC40" i="4" a="1"/>
  <c r="AC40" i="4" s="1"/>
  <c r="AC41" i="4" a="1"/>
  <c r="AC41" i="4" s="1"/>
  <c r="AC42" i="4" a="1"/>
  <c r="AC42" i="4" s="1"/>
  <c r="AC43" i="4" a="1"/>
  <c r="AC43" i="4" s="1"/>
  <c r="AC44" i="4" a="1"/>
  <c r="AC44" i="4" s="1"/>
  <c r="AC45" i="4" a="1"/>
  <c r="AC45" i="4" s="1"/>
  <c r="AC46" i="4" a="1"/>
  <c r="AC46" i="4" s="1"/>
  <c r="AC47" i="4" a="1"/>
  <c r="AC47" i="4" s="1"/>
  <c r="AC48" i="4" a="1"/>
  <c r="AC48" i="4" s="1"/>
  <c r="AC49" i="4" a="1"/>
  <c r="AC49" i="4" s="1"/>
  <c r="AC50" i="4" a="1"/>
  <c r="AC50" i="4" s="1"/>
  <c r="AC51" i="4" a="1"/>
  <c r="AC51" i="4" s="1"/>
  <c r="AC52" i="4" a="1"/>
  <c r="AC52" i="4" s="1"/>
  <c r="AC53" i="4" a="1"/>
  <c r="AC53" i="4" s="1"/>
  <c r="AC54" i="4" a="1"/>
  <c r="AC54" i="4" s="1"/>
  <c r="AC55" i="4" a="1"/>
  <c r="AC55" i="4" s="1"/>
  <c r="AC56" i="4" a="1"/>
  <c r="AC56" i="4" s="1"/>
  <c r="AC57" i="4" a="1"/>
  <c r="AC57" i="4" s="1"/>
  <c r="AC58" i="4" a="1"/>
  <c r="AC58" i="4" s="1"/>
  <c r="AC59" i="4" a="1"/>
  <c r="AC59" i="4" s="1"/>
  <c r="AC60" i="4" a="1"/>
  <c r="AC60" i="4" s="1"/>
  <c r="AC61" i="4" a="1"/>
  <c r="AC61" i="4" s="1"/>
  <c r="AC62" i="4" a="1"/>
  <c r="AC62" i="4" s="1"/>
  <c r="AC63" i="4" a="1"/>
  <c r="AC63" i="4" s="1"/>
  <c r="AC64" i="4" a="1"/>
  <c r="AC64" i="4" s="1"/>
  <c r="AC65" i="4" a="1"/>
  <c r="AC65" i="4" s="1"/>
  <c r="AC66" i="4" a="1"/>
  <c r="AC66" i="4" s="1"/>
  <c r="AC67" i="4" a="1"/>
  <c r="AC67" i="4" s="1"/>
  <c r="AC68" i="4" a="1"/>
  <c r="AC68" i="4" s="1"/>
  <c r="AC69" i="4" a="1"/>
  <c r="AC69" i="4" s="1"/>
  <c r="AC70" i="4" a="1"/>
  <c r="AC70" i="4" s="1"/>
  <c r="AC71" i="4" a="1"/>
  <c r="AC71" i="4" s="1"/>
  <c r="AC72" i="4" a="1"/>
  <c r="AC72" i="4" s="1"/>
  <c r="AC73" i="4" a="1"/>
  <c r="AC73" i="4" s="1"/>
  <c r="AC74" i="4" a="1"/>
  <c r="AC74" i="4" s="1"/>
  <c r="AC75" i="4" a="1"/>
  <c r="AC75" i="4" s="1"/>
  <c r="AC76" i="4" a="1"/>
  <c r="AC76" i="4" s="1"/>
  <c r="AC77" i="4" a="1"/>
  <c r="AC77" i="4" s="1"/>
  <c r="AC78" i="4" a="1"/>
  <c r="AC78" i="4" s="1"/>
  <c r="AC79" i="4" a="1"/>
  <c r="AC79" i="4" s="1"/>
  <c r="AC80" i="4" a="1"/>
  <c r="AC80" i="4" s="1"/>
  <c r="AC81" i="4" a="1"/>
  <c r="AC81" i="4" s="1"/>
  <c r="AC82" i="4" a="1"/>
  <c r="AC82" i="4" s="1"/>
  <c r="AC83" i="4" a="1"/>
  <c r="AC83" i="4" s="1"/>
  <c r="AC84" i="4" a="1"/>
  <c r="AC84" i="4" s="1"/>
  <c r="AC85" i="4" a="1"/>
  <c r="AC85" i="4" s="1"/>
  <c r="AC86" i="4" a="1"/>
  <c r="AC86" i="4" s="1"/>
  <c r="AC87" i="4" a="1"/>
  <c r="AC87" i="4" s="1"/>
  <c r="AC88" i="4" a="1"/>
  <c r="AC88" i="4" s="1"/>
  <c r="AC89" i="4" a="1"/>
  <c r="AC89" i="4" s="1"/>
  <c r="AC90" i="4" a="1"/>
  <c r="AC90" i="4" s="1"/>
  <c r="AC91" i="4" a="1"/>
  <c r="AC91" i="4" s="1"/>
  <c r="AC92" i="4" a="1"/>
  <c r="AC92" i="4" s="1"/>
  <c r="AC93" i="4" a="1"/>
  <c r="AC93" i="4" s="1"/>
  <c r="AC94" i="4" a="1"/>
  <c r="AC94" i="4" s="1"/>
  <c r="AC95" i="4" a="1"/>
  <c r="AC95" i="4" s="1"/>
  <c r="AC96" i="4" a="1"/>
  <c r="AC96" i="4" s="1"/>
  <c r="AC97" i="4" a="1"/>
  <c r="AC97" i="4" s="1"/>
  <c r="AC98" i="4" a="1"/>
  <c r="AC98" i="4" s="1"/>
  <c r="AC99" i="4" a="1"/>
  <c r="AC99" i="4" s="1"/>
  <c r="AC100" i="4" a="1"/>
  <c r="AC100" i="4" s="1"/>
  <c r="AC101" i="4" a="1"/>
  <c r="AC101" i="4" s="1"/>
  <c r="AC102" i="4" a="1"/>
  <c r="AC102" i="4" s="1"/>
  <c r="AC103" i="4" a="1"/>
  <c r="AC103" i="4" s="1"/>
  <c r="AC104" i="4" a="1"/>
  <c r="AC104" i="4" s="1"/>
  <c r="AC105" i="4" a="1"/>
  <c r="AC105" i="4" s="1"/>
  <c r="AC106" i="4" a="1"/>
  <c r="AC106" i="4" s="1"/>
  <c r="AC107" i="4" a="1"/>
  <c r="AC107" i="4" s="1"/>
  <c r="AC108" i="4" a="1"/>
  <c r="AC108" i="4" s="1"/>
  <c r="AC109" i="4" a="1"/>
  <c r="AC109" i="4" s="1"/>
  <c r="AC110" i="4" a="1"/>
  <c r="AC110" i="4" s="1"/>
  <c r="AC111" i="4" a="1"/>
  <c r="AC111" i="4" s="1"/>
  <c r="AC112" i="4" a="1"/>
  <c r="AC112" i="4" s="1"/>
  <c r="AC113" i="4" a="1"/>
  <c r="AC113" i="4" s="1"/>
  <c r="AC114" i="4" a="1"/>
  <c r="AC114" i="4" s="1"/>
  <c r="AC115" i="4" a="1"/>
  <c r="AC115" i="4" s="1"/>
  <c r="AC116" i="4" a="1"/>
  <c r="AC116" i="4" s="1"/>
  <c r="AC117" i="4" a="1"/>
  <c r="AC117" i="4" s="1"/>
  <c r="AC118" i="4" a="1"/>
  <c r="AC118" i="4" s="1"/>
  <c r="AC119" i="4" a="1"/>
  <c r="AC119" i="4" s="1"/>
  <c r="AC120" i="4" a="1"/>
  <c r="AC120" i="4" s="1"/>
  <c r="AC121" i="4" a="1"/>
  <c r="AC121" i="4" s="1"/>
  <c r="AC122" i="4" a="1"/>
  <c r="AC122" i="4" s="1"/>
  <c r="AC123" i="4" a="1"/>
  <c r="AC123" i="4" s="1"/>
  <c r="AC124" i="4" a="1"/>
  <c r="AC124" i="4" s="1"/>
  <c r="AC125" i="4" a="1"/>
  <c r="AC125" i="4" s="1"/>
  <c r="AC126" i="4" a="1"/>
  <c r="AC126" i="4" s="1"/>
  <c r="AC127" i="4" a="1"/>
  <c r="AC127" i="4" s="1"/>
  <c r="AC128" i="4" a="1"/>
  <c r="AC128" i="4" s="1"/>
  <c r="AC129" i="4" a="1"/>
  <c r="AC129" i="4" s="1"/>
  <c r="AC130" i="4" a="1"/>
  <c r="AC130" i="4" s="1"/>
  <c r="AC131" i="4" a="1"/>
  <c r="AC131" i="4" s="1"/>
  <c r="AC132" i="4" a="1"/>
  <c r="AC132" i="4" s="1"/>
  <c r="AC133" i="4" a="1"/>
  <c r="AC133" i="4" s="1"/>
  <c r="AC134" i="4" a="1"/>
  <c r="AC134" i="4" s="1"/>
  <c r="AC135" i="4" a="1"/>
  <c r="AC135" i="4" s="1"/>
  <c r="AC136" i="4" a="1"/>
  <c r="AC136" i="4" s="1"/>
  <c r="AC137" i="4" a="1"/>
  <c r="AC137" i="4" s="1"/>
  <c r="AC138" i="4" a="1"/>
  <c r="AC138" i="4" s="1"/>
  <c r="AC139" i="4" a="1"/>
  <c r="AC139" i="4" s="1"/>
  <c r="AC140" i="4" a="1"/>
  <c r="AC140" i="4" s="1"/>
  <c r="AC141" i="4" a="1"/>
  <c r="AC141" i="4" s="1"/>
  <c r="AC142" i="4" a="1"/>
  <c r="AC142" i="4" s="1"/>
  <c r="AC143" i="4" a="1"/>
  <c r="AC143" i="4" s="1"/>
  <c r="AC144" i="4" a="1"/>
  <c r="AC144" i="4" s="1"/>
  <c r="AC145" i="4" a="1"/>
  <c r="AC145" i="4" s="1"/>
  <c r="AC146" i="4" a="1"/>
  <c r="AC146" i="4" s="1"/>
  <c r="AC147" i="4" a="1"/>
  <c r="AC147" i="4" s="1"/>
  <c r="AC148" i="4" a="1"/>
  <c r="AC148" i="4" s="1"/>
  <c r="AC149" i="4" a="1"/>
  <c r="AC149" i="4" s="1"/>
  <c r="AC150" i="4" a="1"/>
  <c r="AC150" i="4" s="1"/>
  <c r="AC151" i="4" a="1"/>
  <c r="AC151" i="4" s="1"/>
  <c r="AC152" i="4" a="1"/>
  <c r="AC152" i="4" s="1"/>
  <c r="AC153" i="4" a="1"/>
  <c r="AC153" i="4" s="1"/>
  <c r="AC154" i="4" a="1"/>
  <c r="AC154" i="4" s="1"/>
  <c r="AC155" i="4" a="1"/>
  <c r="AC155" i="4" s="1"/>
  <c r="AC156" i="4" a="1"/>
  <c r="AC156" i="4" s="1"/>
  <c r="AC157" i="4" a="1"/>
  <c r="AC157" i="4" s="1"/>
  <c r="AC158" i="4" a="1"/>
  <c r="AC158" i="4" s="1"/>
  <c r="AC159" i="4" a="1"/>
  <c r="AC159" i="4" s="1"/>
  <c r="AC160" i="4" a="1"/>
  <c r="AC160" i="4" s="1"/>
  <c r="AC161" i="4" a="1"/>
  <c r="AC161" i="4" s="1"/>
  <c r="AC162" i="4" a="1"/>
  <c r="AC162" i="4" s="1"/>
  <c r="AC163" i="4" a="1"/>
  <c r="AC163" i="4" s="1"/>
  <c r="AC164" i="4" a="1"/>
  <c r="AC164" i="4" s="1"/>
  <c r="AC165" i="4" a="1"/>
  <c r="AC165" i="4" s="1"/>
  <c r="AC166" i="4" a="1"/>
  <c r="AC166" i="4" s="1"/>
  <c r="AC167" i="4" a="1"/>
  <c r="AC167" i="4" s="1"/>
  <c r="AC168" i="4" a="1"/>
  <c r="AC168" i="4" s="1"/>
  <c r="AC169" i="4" a="1"/>
  <c r="AC169" i="4" s="1"/>
  <c r="AC170" i="4" a="1"/>
  <c r="AC170" i="4" s="1"/>
  <c r="AC171" i="4" a="1"/>
  <c r="AC171" i="4" s="1"/>
  <c r="AC172" i="4" a="1"/>
  <c r="AC172" i="4" s="1"/>
  <c r="AC173" i="4" a="1"/>
  <c r="AC173" i="4" s="1"/>
  <c r="AC174" i="4" a="1"/>
  <c r="AC174" i="4" s="1"/>
  <c r="AC175" i="4" a="1"/>
  <c r="AC175" i="4" s="1"/>
  <c r="AC176" i="4" a="1"/>
  <c r="AC176" i="4" s="1"/>
  <c r="AC177" i="4" a="1"/>
  <c r="AC177" i="4" s="1"/>
  <c r="AC178" i="4" a="1"/>
  <c r="AC178" i="4" s="1"/>
  <c r="AC179" i="4" a="1"/>
  <c r="AC179" i="4" s="1"/>
  <c r="AC180" i="4" a="1"/>
  <c r="AC180" i="4" s="1"/>
  <c r="AC181" i="4" a="1"/>
  <c r="AC181" i="4" s="1"/>
  <c r="AC182" i="4" a="1"/>
  <c r="AC182" i="4" s="1"/>
  <c r="AC183" i="4" a="1"/>
  <c r="AC183" i="4" s="1"/>
  <c r="AC184" i="4" a="1"/>
  <c r="AC184" i="4" s="1"/>
  <c r="AC185" i="4" a="1"/>
  <c r="AC185" i="4" s="1"/>
  <c r="AC186" i="4" a="1"/>
  <c r="AC186" i="4" s="1"/>
  <c r="AC187" i="4" a="1"/>
  <c r="AC187" i="4" s="1"/>
  <c r="AC188" i="4" a="1"/>
  <c r="AC188" i="4" s="1"/>
  <c r="AC189" i="4" a="1"/>
  <c r="AC189" i="4" s="1"/>
  <c r="AC190" i="4" a="1"/>
  <c r="AC190" i="4" s="1"/>
  <c r="AC191" i="4" a="1"/>
  <c r="AC191" i="4" s="1"/>
  <c r="AC192" i="4" a="1"/>
  <c r="AC192" i="4" s="1"/>
  <c r="AC193" i="4" a="1"/>
  <c r="AC193" i="4" s="1"/>
  <c r="AC194" i="4" a="1"/>
  <c r="AC194" i="4" s="1"/>
  <c r="AC195" i="4" a="1"/>
  <c r="AC195" i="4" s="1"/>
  <c r="AC196" i="4" a="1"/>
  <c r="AC196" i="4" s="1"/>
  <c r="AC197" i="4" a="1"/>
  <c r="AC197" i="4" s="1"/>
  <c r="AC198" i="4" a="1"/>
  <c r="AC198" i="4" s="1"/>
  <c r="AC199" i="4" a="1"/>
  <c r="AC199" i="4" s="1"/>
  <c r="AC200" i="4" a="1"/>
  <c r="AC200" i="4" s="1"/>
  <c r="AC201" i="4" a="1"/>
  <c r="AC201" i="4" s="1"/>
  <c r="AC202" i="4" a="1"/>
  <c r="AC202" i="4" s="1"/>
  <c r="AC203" i="4" a="1"/>
  <c r="AC203" i="4" s="1"/>
  <c r="AC204" i="4" a="1"/>
  <c r="AC204" i="4" s="1"/>
  <c r="AC205" i="4" a="1"/>
  <c r="AC205" i="4" s="1"/>
  <c r="AC206" i="4" a="1"/>
  <c r="AC206" i="4" s="1"/>
  <c r="AC207" i="4" a="1"/>
  <c r="AC207" i="4" s="1"/>
  <c r="AC208" i="4" a="1"/>
  <c r="AC208" i="4" s="1"/>
  <c r="AC209" i="4" a="1"/>
  <c r="AC209" i="4" s="1"/>
  <c r="AC210" i="4" a="1"/>
  <c r="AC210" i="4" s="1"/>
  <c r="AC211" i="4" a="1"/>
  <c r="AC211" i="4" s="1"/>
  <c r="AC212" i="4" a="1"/>
  <c r="AC212" i="4" s="1"/>
  <c r="AC213" i="4" a="1"/>
  <c r="AC213" i="4" s="1"/>
  <c r="AC214" i="4" a="1"/>
  <c r="AC214" i="4" s="1"/>
  <c r="AC215" i="4" a="1"/>
  <c r="AC215" i="4" s="1"/>
  <c r="AC216" i="4" a="1"/>
  <c r="AC216" i="4" s="1"/>
  <c r="AC217" i="4" a="1"/>
  <c r="AC217" i="4" s="1"/>
  <c r="AC218" i="4" a="1"/>
  <c r="AC218" i="4" s="1"/>
  <c r="AC219" i="4" a="1"/>
  <c r="AC219" i="4" s="1"/>
  <c r="AC220" i="4" a="1"/>
  <c r="AC220" i="4" s="1"/>
  <c r="AC221" i="4" a="1"/>
  <c r="AC221" i="4" s="1"/>
  <c r="AC222" i="4" a="1"/>
  <c r="AC222" i="4" s="1"/>
  <c r="AC223" i="4" a="1"/>
  <c r="AC223" i="4" s="1"/>
  <c r="AC224" i="4" a="1"/>
  <c r="AC224" i="4" s="1"/>
  <c r="AC225" i="4" a="1"/>
  <c r="AC225" i="4" s="1"/>
  <c r="AC226" i="4" a="1"/>
  <c r="AC226" i="4" s="1"/>
  <c r="AC227" i="4" a="1"/>
  <c r="AC227" i="4" s="1"/>
  <c r="AC228" i="4" a="1"/>
  <c r="AC228" i="4" s="1"/>
  <c r="AC229" i="4" a="1"/>
  <c r="AC229" i="4" s="1"/>
  <c r="AC230" i="4" a="1"/>
  <c r="AC230" i="4" s="1"/>
  <c r="AC231" i="4" a="1"/>
  <c r="AC231" i="4" s="1"/>
  <c r="AC232" i="4" a="1"/>
  <c r="AC232" i="4" s="1"/>
  <c r="AC233" i="4" a="1"/>
  <c r="AC233" i="4" s="1"/>
  <c r="AC234" i="4" a="1"/>
  <c r="AC234" i="4" s="1"/>
  <c r="AC235" i="4" a="1"/>
  <c r="AC235" i="4" s="1"/>
  <c r="AC236" i="4" a="1"/>
  <c r="AC236" i="4" s="1"/>
  <c r="AC237" i="4" a="1"/>
  <c r="AC237" i="4" s="1"/>
  <c r="AC238" i="4" a="1"/>
  <c r="AC238" i="4" s="1"/>
  <c r="AC239" i="4" a="1"/>
  <c r="AC239" i="4" s="1"/>
  <c r="AC240" i="4" a="1"/>
  <c r="AC240" i="4" s="1"/>
  <c r="AC241" i="4" a="1"/>
  <c r="AC241" i="4" s="1"/>
  <c r="AC242" i="4" a="1"/>
  <c r="AC242" i="4" s="1"/>
  <c r="AC243" i="4" a="1"/>
  <c r="AC243" i="4" s="1"/>
  <c r="AC244" i="4" a="1"/>
  <c r="AC244" i="4" s="1"/>
  <c r="AC245" i="4" a="1"/>
  <c r="AC245" i="4" s="1"/>
  <c r="AC246" i="4" a="1"/>
  <c r="AC246" i="4" s="1"/>
  <c r="AC247" i="4" a="1"/>
  <c r="AC247" i="4" s="1"/>
  <c r="AC248" i="4" a="1"/>
  <c r="AC248" i="4" s="1"/>
  <c r="AC249" i="4" a="1"/>
  <c r="AC249" i="4" s="1"/>
  <c r="AC250" i="4" a="1"/>
  <c r="AC250" i="4" s="1"/>
  <c r="AC251" i="4" a="1"/>
  <c r="AC251" i="4" s="1"/>
  <c r="AC252" i="4" a="1"/>
  <c r="AC252" i="4" s="1"/>
  <c r="AC253" i="4" a="1"/>
  <c r="AC253" i="4" s="1"/>
  <c r="AC254" i="4" a="1"/>
  <c r="AC254" i="4" s="1"/>
  <c r="AC255" i="4" a="1"/>
  <c r="AC255" i="4" s="1"/>
  <c r="AC256" i="4" a="1"/>
  <c r="AC256" i="4" s="1"/>
  <c r="AC257" i="4" a="1"/>
  <c r="AC257" i="4" s="1"/>
  <c r="AC258" i="4" a="1"/>
  <c r="AC258" i="4" s="1"/>
  <c r="AC259" i="4" a="1"/>
  <c r="AC259" i="4" s="1"/>
  <c r="AC260" i="4" a="1"/>
  <c r="AC260" i="4" s="1"/>
  <c r="AC261" i="4" a="1"/>
  <c r="AC261" i="4" s="1"/>
  <c r="AC262" i="4" a="1"/>
  <c r="AC262" i="4" s="1"/>
  <c r="AC263" i="4" a="1"/>
  <c r="AC263" i="4" s="1"/>
  <c r="AC264" i="4" a="1"/>
  <c r="AC264" i="4" s="1"/>
  <c r="AC265" i="4" a="1"/>
  <c r="AC265" i="4" s="1"/>
  <c r="AC266" i="4" a="1"/>
  <c r="AC266" i="4" s="1"/>
  <c r="AC267" i="4" a="1"/>
  <c r="AC267" i="4" s="1"/>
  <c r="AC268" i="4" a="1"/>
  <c r="AC268" i="4" s="1"/>
  <c r="AC269" i="4" a="1"/>
  <c r="AC269" i="4" s="1"/>
  <c r="AC270" i="4" a="1"/>
  <c r="AC270" i="4" s="1"/>
  <c r="AC271" i="4" a="1"/>
  <c r="AC271" i="4" s="1"/>
  <c r="AC272" i="4" a="1"/>
  <c r="AC272" i="4" s="1"/>
  <c r="AC273" i="4" a="1"/>
  <c r="AC273" i="4" s="1"/>
  <c r="AC274" i="4" a="1"/>
  <c r="AC274" i="4" s="1"/>
  <c r="AC275" i="4" a="1"/>
  <c r="AC275" i="4" s="1"/>
  <c r="AC276" i="4" a="1"/>
  <c r="AC276" i="4" s="1"/>
  <c r="AC277" i="4" a="1"/>
  <c r="AC277" i="4" s="1"/>
  <c r="AC278" i="4" a="1"/>
  <c r="AC278" i="4" s="1"/>
  <c r="AC279" i="4" a="1"/>
  <c r="AC279" i="4" s="1"/>
  <c r="AC280" i="4" a="1"/>
  <c r="AC280" i="4" s="1"/>
  <c r="AC281" i="4" a="1"/>
  <c r="AC281" i="4" s="1"/>
  <c r="AC282" i="4" a="1"/>
  <c r="AC282" i="4" s="1"/>
  <c r="AC283" i="4" a="1"/>
  <c r="AC283" i="4" s="1"/>
  <c r="AC284" i="4" a="1"/>
  <c r="AC284" i="4" s="1"/>
  <c r="AC285" i="4" a="1"/>
  <c r="AC285" i="4" s="1"/>
  <c r="AC286" i="4" a="1"/>
  <c r="AC286" i="4" s="1"/>
  <c r="AC287" i="4" a="1"/>
  <c r="AC287" i="4" s="1"/>
  <c r="AC288" i="4" a="1"/>
  <c r="AC288" i="4" s="1"/>
  <c r="AC289" i="4" a="1"/>
  <c r="AC289" i="4" s="1"/>
  <c r="AC290" i="4" a="1"/>
  <c r="AC290" i="4" s="1"/>
  <c r="AC291" i="4" a="1"/>
  <c r="AC291" i="4" s="1"/>
  <c r="AC292" i="4" a="1"/>
  <c r="AC292" i="4" s="1"/>
  <c r="AC293" i="4" a="1"/>
  <c r="AC293" i="4" s="1"/>
  <c r="AC294" i="4" a="1"/>
  <c r="AC294" i="4" s="1"/>
  <c r="AC295" i="4" a="1"/>
  <c r="AC295" i="4" s="1"/>
  <c r="AC296" i="4" a="1"/>
  <c r="AC296" i="4" s="1"/>
  <c r="AC297" i="4" a="1"/>
  <c r="AC297" i="4" s="1"/>
  <c r="AC298" i="4" a="1"/>
  <c r="AC298" i="4" s="1"/>
  <c r="AC299" i="4" a="1"/>
  <c r="AC299" i="4" s="1"/>
  <c r="AC300" i="4" a="1"/>
  <c r="AC300" i="4" s="1"/>
  <c r="AC301" i="4" a="1"/>
  <c r="AC301" i="4" s="1"/>
  <c r="AC302" i="4" a="1"/>
  <c r="AC302" i="4" s="1"/>
  <c r="AC303" i="4" a="1"/>
  <c r="AC303" i="4" s="1"/>
  <c r="AC304" i="4" a="1"/>
  <c r="AC304" i="4" s="1"/>
  <c r="AC305" i="4" a="1"/>
  <c r="AC305" i="4" s="1"/>
  <c r="AC306" i="4" a="1"/>
  <c r="AC306" i="4" s="1"/>
  <c r="AC307" i="4" a="1"/>
  <c r="AC307" i="4" s="1"/>
  <c r="AC308" i="4" a="1"/>
  <c r="AC308" i="4" s="1"/>
  <c r="AC309" i="4" a="1"/>
  <c r="AC309" i="4" s="1"/>
  <c r="AC310" i="4" a="1"/>
  <c r="AC310" i="4" s="1"/>
  <c r="AC311" i="4" a="1"/>
  <c r="AC311" i="4" s="1"/>
  <c r="AC312" i="4" a="1"/>
  <c r="AC312" i="4" s="1"/>
  <c r="AC313" i="4" a="1"/>
  <c r="AC313" i="4" s="1"/>
  <c r="AC314" i="4" a="1"/>
  <c r="AC314" i="4" s="1"/>
  <c r="AC315" i="4" a="1"/>
  <c r="AC315" i="4" s="1"/>
  <c r="AC316" i="4" a="1"/>
  <c r="AC316" i="4" s="1"/>
  <c r="AC317" i="4" a="1"/>
  <c r="AC317" i="4" s="1"/>
  <c r="AC318" i="4" a="1"/>
  <c r="AC318" i="4" s="1"/>
  <c r="AC319" i="4" a="1"/>
  <c r="AC319" i="4" s="1"/>
  <c r="AC320" i="4" a="1"/>
  <c r="AC320" i="4" s="1"/>
  <c r="AC321" i="4" a="1"/>
  <c r="AC321" i="4" s="1"/>
  <c r="AC322" i="4" a="1"/>
  <c r="AC322" i="4" s="1"/>
  <c r="AC323" i="4" a="1"/>
  <c r="AC323" i="4" s="1"/>
  <c r="AC324" i="4" a="1"/>
  <c r="AC324" i="4" s="1"/>
  <c r="AC325" i="4" a="1"/>
  <c r="AC325" i="4" s="1"/>
  <c r="AC326" i="4" a="1"/>
  <c r="AC326" i="4" s="1"/>
  <c r="AC327" i="4" a="1"/>
  <c r="AC327" i="4" s="1"/>
  <c r="AC328" i="4" a="1"/>
  <c r="AC328" i="4" s="1"/>
  <c r="AC329" i="4" a="1"/>
  <c r="AC329" i="4" s="1"/>
  <c r="AC330" i="4" a="1"/>
  <c r="AC330" i="4" s="1"/>
  <c r="AC4" i="4" a="1"/>
  <c r="AC4" i="4" s="1"/>
  <c r="BC4" i="4" a="1"/>
  <c r="BC4" i="4" s="1"/>
  <c r="Q2595" i="6"/>
  <c r="P2595" i="6"/>
  <c r="Q2594" i="6"/>
  <c r="P2594" i="6"/>
  <c r="Q2593" i="6"/>
  <c r="P2593" i="6"/>
  <c r="Q2592" i="6"/>
  <c r="P2592" i="6"/>
  <c r="Q2591" i="6"/>
  <c r="P2591" i="6"/>
  <c r="Q2590" i="6"/>
  <c r="P2590" i="6"/>
  <c r="Q2589" i="6"/>
  <c r="P2589" i="6"/>
  <c r="Q2588" i="6"/>
  <c r="P2588" i="6"/>
  <c r="Q2587" i="6"/>
  <c r="P2587" i="6"/>
  <c r="Q2586" i="6"/>
  <c r="P2586" i="6"/>
  <c r="Q2585" i="6"/>
  <c r="P2585" i="6"/>
  <c r="Q2584" i="6"/>
  <c r="P2584" i="6"/>
  <c r="Q2583" i="6"/>
  <c r="P2583" i="6"/>
  <c r="Q2582" i="6"/>
  <c r="P2582" i="6"/>
  <c r="Q2581" i="6"/>
  <c r="P2581" i="6"/>
  <c r="Q2580" i="6"/>
  <c r="P2580" i="6"/>
  <c r="Q2579" i="6"/>
  <c r="P2579" i="6"/>
  <c r="Q2578" i="6"/>
  <c r="P2578" i="6"/>
  <c r="Q2577" i="6"/>
  <c r="P2577" i="6"/>
  <c r="Q2576" i="6"/>
  <c r="P2576" i="6"/>
  <c r="Q2575" i="6"/>
  <c r="P2575" i="6"/>
  <c r="Q2574" i="6"/>
  <c r="P2574" i="6"/>
  <c r="Q2573" i="6"/>
  <c r="P2573" i="6"/>
  <c r="Q2572" i="6"/>
  <c r="P2572" i="6"/>
  <c r="Q2571" i="6"/>
  <c r="P2571" i="6"/>
  <c r="Q2570" i="6"/>
  <c r="P2570" i="6"/>
  <c r="Q2569" i="6"/>
  <c r="P2569" i="6"/>
  <c r="Q2568" i="6"/>
  <c r="P2568" i="6"/>
  <c r="Q2567" i="6"/>
  <c r="P2567" i="6"/>
  <c r="Q2566" i="6"/>
  <c r="P2566" i="6"/>
  <c r="Q2565" i="6"/>
  <c r="P2565" i="6"/>
  <c r="Q2564" i="6"/>
  <c r="P2564" i="6"/>
  <c r="Q2563" i="6"/>
  <c r="P2563" i="6"/>
  <c r="Q2562" i="6"/>
  <c r="P2562" i="6"/>
  <c r="Q2561" i="6"/>
  <c r="P2561" i="6"/>
  <c r="Q2560" i="6"/>
  <c r="P2560" i="6"/>
  <c r="Q2559" i="6"/>
  <c r="P2559" i="6"/>
  <c r="Q2558" i="6"/>
  <c r="P2558" i="6"/>
  <c r="Q2557" i="6"/>
  <c r="P2557" i="6"/>
  <c r="Q2556" i="6"/>
  <c r="P2556" i="6"/>
  <c r="Q2555" i="6"/>
  <c r="P2555" i="6"/>
  <c r="Q2554" i="6"/>
  <c r="P2554" i="6"/>
  <c r="Q2553" i="6"/>
  <c r="P2553" i="6"/>
  <c r="Q2552" i="6"/>
  <c r="P2552" i="6"/>
  <c r="Q2551" i="6"/>
  <c r="P2551" i="6"/>
  <c r="Q2550" i="6"/>
  <c r="P2550" i="6"/>
  <c r="Q2549" i="6"/>
  <c r="P2549" i="6"/>
  <c r="Q2548" i="6"/>
  <c r="P2548" i="6"/>
  <c r="Q2547" i="6"/>
  <c r="P2547" i="6"/>
  <c r="Q2546" i="6"/>
  <c r="P2546" i="6"/>
  <c r="Q2545" i="6"/>
  <c r="P2545" i="6"/>
  <c r="Q2544" i="6"/>
  <c r="P2544" i="6"/>
  <c r="Q2543" i="6"/>
  <c r="P2543" i="6"/>
  <c r="Q2542" i="6"/>
  <c r="P2542" i="6"/>
  <c r="Q2541" i="6"/>
  <c r="P2541" i="6"/>
  <c r="Q2540" i="6"/>
  <c r="P2540" i="6"/>
  <c r="Q2539" i="6"/>
  <c r="P2539" i="6"/>
  <c r="Q2538" i="6"/>
  <c r="P2538" i="6"/>
  <c r="Q2537" i="6"/>
  <c r="P2537" i="6"/>
  <c r="Q2536" i="6"/>
  <c r="P2536" i="6"/>
  <c r="Q2535" i="6"/>
  <c r="P2535" i="6"/>
  <c r="Q2534" i="6"/>
  <c r="P2534" i="6"/>
  <c r="Q2533" i="6"/>
  <c r="P2533" i="6"/>
  <c r="Q2532" i="6"/>
  <c r="P2532" i="6"/>
  <c r="Q2531" i="6"/>
  <c r="P2531" i="6"/>
  <c r="Q2530" i="6"/>
  <c r="P2530" i="6"/>
  <c r="Q2529" i="6"/>
  <c r="P2529" i="6"/>
  <c r="Q2528" i="6"/>
  <c r="P2528" i="6"/>
  <c r="Q2527" i="6"/>
  <c r="P2527" i="6"/>
  <c r="Q2526" i="6"/>
  <c r="P2526" i="6"/>
  <c r="Q2525" i="6"/>
  <c r="P2525" i="6"/>
  <c r="Q2524" i="6"/>
  <c r="P2524" i="6"/>
  <c r="Q2523" i="6"/>
  <c r="P2523" i="6"/>
  <c r="Q2522" i="6"/>
  <c r="P2522" i="6"/>
  <c r="Q2521" i="6"/>
  <c r="P2521" i="6"/>
  <c r="Q2520" i="6"/>
  <c r="P2520" i="6"/>
  <c r="Q2519" i="6"/>
  <c r="P2519" i="6"/>
  <c r="Q2518" i="6"/>
  <c r="P2518" i="6"/>
  <c r="Q2517" i="6"/>
  <c r="P2517" i="6"/>
  <c r="Q2516" i="6"/>
  <c r="P2516" i="6"/>
  <c r="Q2515" i="6"/>
  <c r="P2515" i="6"/>
  <c r="Q2514" i="6"/>
  <c r="P2514" i="6"/>
  <c r="Q2513" i="6"/>
  <c r="P2513" i="6"/>
  <c r="Q2512" i="6"/>
  <c r="P2512" i="6"/>
  <c r="Q2511" i="6"/>
  <c r="P2511" i="6"/>
  <c r="Q2510" i="6"/>
  <c r="P2510" i="6"/>
  <c r="Q2509" i="6"/>
  <c r="P2509" i="6"/>
  <c r="Q2508" i="6"/>
  <c r="P2508" i="6"/>
  <c r="Q2507" i="6"/>
  <c r="P2507" i="6"/>
  <c r="Q2506" i="6"/>
  <c r="P2506" i="6"/>
  <c r="Q2505" i="6"/>
  <c r="P2505" i="6"/>
  <c r="Q2504" i="6"/>
  <c r="P2504" i="6"/>
  <c r="Q2503" i="6"/>
  <c r="P2503" i="6"/>
  <c r="Q2502" i="6"/>
  <c r="P2502" i="6"/>
  <c r="Q2501" i="6"/>
  <c r="P2501" i="6"/>
  <c r="Q2500" i="6"/>
  <c r="P2500" i="6"/>
  <c r="Q2499" i="6"/>
  <c r="P2499" i="6"/>
  <c r="Q2498" i="6"/>
  <c r="P2498" i="6"/>
  <c r="Q2497" i="6"/>
  <c r="P2497" i="6"/>
  <c r="Q2496" i="6"/>
  <c r="P2496" i="6"/>
  <c r="Q2495" i="6"/>
  <c r="P2495" i="6"/>
  <c r="Q2494" i="6"/>
  <c r="P2494" i="6"/>
  <c r="Q2493" i="6"/>
  <c r="P2493" i="6"/>
  <c r="Q2492" i="6"/>
  <c r="P2492" i="6"/>
  <c r="Q2491" i="6"/>
  <c r="P2491" i="6"/>
  <c r="Q2490" i="6"/>
  <c r="P2490" i="6"/>
  <c r="Q2489" i="6"/>
  <c r="P2489" i="6"/>
  <c r="Q2488" i="6"/>
  <c r="P2488" i="6"/>
  <c r="Q2487" i="6"/>
  <c r="P2487" i="6"/>
  <c r="Q2486" i="6"/>
  <c r="P2486" i="6"/>
  <c r="Q2485" i="6"/>
  <c r="P2485" i="6"/>
  <c r="Q2484" i="6"/>
  <c r="P2484" i="6"/>
  <c r="Q2483" i="6"/>
  <c r="P2483" i="6"/>
  <c r="Q2482" i="6"/>
  <c r="P2482" i="6"/>
  <c r="Q2481" i="6"/>
  <c r="P2481" i="6"/>
  <c r="Q2480" i="6"/>
  <c r="P2480" i="6"/>
  <c r="Q2479" i="6"/>
  <c r="P2479" i="6"/>
  <c r="Q2478" i="6"/>
  <c r="P2478" i="6"/>
  <c r="Q2477" i="6"/>
  <c r="P2477" i="6"/>
  <c r="Q2476" i="6"/>
  <c r="P2476" i="6"/>
  <c r="Q2475" i="6"/>
  <c r="P2475" i="6"/>
  <c r="Q2474" i="6"/>
  <c r="P2474" i="6"/>
  <c r="Q2473" i="6"/>
  <c r="P2473" i="6"/>
  <c r="Q2472" i="6"/>
  <c r="P2472" i="6"/>
  <c r="Q2471" i="6"/>
  <c r="P2471" i="6"/>
  <c r="Q2470" i="6"/>
  <c r="P2470" i="6"/>
  <c r="Q2469" i="6"/>
  <c r="P2469" i="6"/>
  <c r="Q2468" i="6"/>
  <c r="P2468" i="6"/>
  <c r="Q2467" i="6"/>
  <c r="P2467" i="6"/>
  <c r="Q2466" i="6"/>
  <c r="P2466" i="6"/>
  <c r="Q2465" i="6"/>
  <c r="P2465" i="6"/>
  <c r="Q2464" i="6"/>
  <c r="P2464" i="6"/>
  <c r="Q2463" i="6"/>
  <c r="P2463" i="6"/>
  <c r="Q2462" i="6"/>
  <c r="P2462" i="6"/>
  <c r="Q2461" i="6"/>
  <c r="P2461" i="6"/>
  <c r="Q2460" i="6"/>
  <c r="P2460" i="6"/>
  <c r="Q2459" i="6"/>
  <c r="P2459" i="6"/>
  <c r="Q2458" i="6"/>
  <c r="P2458" i="6"/>
  <c r="Q2457" i="6"/>
  <c r="P2457" i="6"/>
  <c r="Q2456" i="6"/>
  <c r="P2456" i="6"/>
  <c r="Q2455" i="6"/>
  <c r="P2455" i="6"/>
  <c r="Q2454" i="6"/>
  <c r="P2454" i="6"/>
  <c r="Q2453" i="6"/>
  <c r="P2453" i="6"/>
  <c r="Q2452" i="6"/>
  <c r="P2452" i="6"/>
  <c r="Q2451" i="6"/>
  <c r="P2451" i="6"/>
  <c r="Q2450" i="6"/>
  <c r="P2450" i="6"/>
  <c r="Q2449" i="6"/>
  <c r="P2449" i="6"/>
  <c r="Q2448" i="6"/>
  <c r="P2448" i="6"/>
  <c r="Q2447" i="6"/>
  <c r="P2447" i="6"/>
  <c r="Q2446" i="6"/>
  <c r="P2446" i="6"/>
  <c r="Q2445" i="6"/>
  <c r="P2445" i="6"/>
  <c r="Q2444" i="6"/>
  <c r="P2444" i="6"/>
  <c r="Q2443" i="6"/>
  <c r="P2443" i="6"/>
  <c r="Q2442" i="6"/>
  <c r="P2442" i="6"/>
  <c r="Q2441" i="6"/>
  <c r="P2441" i="6"/>
  <c r="Q2440" i="6"/>
  <c r="P2440" i="6"/>
  <c r="Q2439" i="6"/>
  <c r="P2439" i="6"/>
  <c r="Q2438" i="6"/>
  <c r="P2438" i="6"/>
  <c r="Q2437" i="6"/>
  <c r="P2437" i="6"/>
  <c r="Q2436" i="6"/>
  <c r="P2436" i="6"/>
  <c r="Q2435" i="6"/>
  <c r="P2435" i="6"/>
  <c r="Q2434" i="6"/>
  <c r="P2434" i="6"/>
  <c r="Q2433" i="6"/>
  <c r="P2433" i="6"/>
  <c r="Q2432" i="6"/>
  <c r="P2432" i="6"/>
  <c r="Q2431" i="6"/>
  <c r="P2431" i="6"/>
  <c r="Q2430" i="6"/>
  <c r="P2430" i="6"/>
  <c r="Q2429" i="6"/>
  <c r="P2429" i="6"/>
  <c r="Q2428" i="6"/>
  <c r="P2428" i="6"/>
  <c r="Q2427" i="6"/>
  <c r="P2427" i="6"/>
  <c r="Q2426" i="6"/>
  <c r="P2426" i="6"/>
  <c r="Q2425" i="6"/>
  <c r="P2425" i="6"/>
  <c r="Q2424" i="6"/>
  <c r="P2424" i="6"/>
  <c r="Q2423" i="6"/>
  <c r="P2423" i="6"/>
  <c r="Q2422" i="6"/>
  <c r="P2422" i="6"/>
  <c r="Q2421" i="6"/>
  <c r="P2421" i="6"/>
  <c r="Q2420" i="6"/>
  <c r="P2420" i="6"/>
  <c r="Q2419" i="6"/>
  <c r="P2419" i="6"/>
  <c r="Q2418" i="6"/>
  <c r="P2418" i="6"/>
  <c r="Q2417" i="6"/>
  <c r="P2417" i="6"/>
  <c r="Q2416" i="6"/>
  <c r="P2416" i="6"/>
  <c r="Q2415" i="6"/>
  <c r="P2415" i="6"/>
  <c r="Q2414" i="6"/>
  <c r="P2414" i="6"/>
  <c r="Q2413" i="6"/>
  <c r="P2413" i="6"/>
  <c r="Q2412" i="6"/>
  <c r="P2412" i="6"/>
  <c r="Q2411" i="6"/>
  <c r="P2411" i="6"/>
  <c r="Q2410" i="6"/>
  <c r="P2410" i="6"/>
  <c r="Q2409" i="6"/>
  <c r="P2409" i="6"/>
  <c r="Q2408" i="6"/>
  <c r="P2408" i="6"/>
  <c r="Q2407" i="6"/>
  <c r="P2407" i="6"/>
  <c r="Q2406" i="6"/>
  <c r="P2406" i="6"/>
  <c r="Q2405" i="6"/>
  <c r="P2405" i="6"/>
  <c r="Q2404" i="6"/>
  <c r="P2404" i="6"/>
  <c r="Q2403" i="6"/>
  <c r="P2403" i="6"/>
  <c r="Q2402" i="6"/>
  <c r="P2402" i="6"/>
  <c r="Q2401" i="6"/>
  <c r="P2401" i="6"/>
  <c r="Q2400" i="6"/>
  <c r="P2400" i="6"/>
  <c r="Q2399" i="6"/>
  <c r="P2399" i="6"/>
  <c r="Q2398" i="6"/>
  <c r="P2398" i="6"/>
  <c r="Q2397" i="6"/>
  <c r="P2397" i="6"/>
  <c r="Q2396" i="6"/>
  <c r="P2396" i="6"/>
  <c r="Q2395" i="6"/>
  <c r="P2395" i="6"/>
  <c r="Q2394" i="6"/>
  <c r="P2394" i="6"/>
  <c r="Q2393" i="6"/>
  <c r="P2393" i="6"/>
  <c r="Q2392" i="6"/>
  <c r="P2392" i="6"/>
  <c r="Q2391" i="6"/>
  <c r="P2391" i="6"/>
  <c r="Q2390" i="6"/>
  <c r="P2390" i="6"/>
  <c r="Q2389" i="6"/>
  <c r="P2389" i="6"/>
  <c r="Q2388" i="6"/>
  <c r="P2388" i="6"/>
  <c r="Q2387" i="6"/>
  <c r="P2387" i="6"/>
  <c r="Q2386" i="6"/>
  <c r="P2386" i="6"/>
  <c r="Q2385" i="6"/>
  <c r="P2385" i="6"/>
  <c r="Q2384" i="6"/>
  <c r="P2384" i="6"/>
  <c r="Q2383" i="6"/>
  <c r="P2383" i="6"/>
  <c r="Q2382" i="6"/>
  <c r="P2382" i="6"/>
  <c r="Q2381" i="6"/>
  <c r="P2381" i="6"/>
  <c r="Q2380" i="6"/>
  <c r="P2380" i="6"/>
  <c r="Q2379" i="6"/>
  <c r="P2379" i="6"/>
  <c r="Q2378" i="6"/>
  <c r="P2378" i="6"/>
  <c r="Q2377" i="6"/>
  <c r="P2377" i="6"/>
  <c r="Q2376" i="6"/>
  <c r="P2376" i="6"/>
  <c r="Q2375" i="6"/>
  <c r="P2375" i="6"/>
  <c r="Q2374" i="6"/>
  <c r="P2374" i="6"/>
  <c r="Q2373" i="6"/>
  <c r="P2373" i="6"/>
  <c r="Q2372" i="6"/>
  <c r="P2372" i="6"/>
  <c r="Q2371" i="6"/>
  <c r="P2371" i="6"/>
  <c r="Q2370" i="6"/>
  <c r="P2370" i="6"/>
  <c r="Q2369" i="6"/>
  <c r="P2369" i="6"/>
  <c r="Q2368" i="6"/>
  <c r="P2368" i="6"/>
  <c r="Q2367" i="6"/>
  <c r="P2367" i="6"/>
  <c r="Q2366" i="6"/>
  <c r="P2366" i="6"/>
  <c r="Q2365" i="6"/>
  <c r="P2365" i="6"/>
  <c r="Q2364" i="6"/>
  <c r="P2364" i="6"/>
  <c r="Q2363" i="6"/>
  <c r="P2363" i="6"/>
  <c r="Q2362" i="6"/>
  <c r="P2362" i="6"/>
  <c r="Q2361" i="6"/>
  <c r="P2361" i="6"/>
  <c r="Q2360" i="6"/>
  <c r="P2360" i="6"/>
  <c r="Q2359" i="6"/>
  <c r="P2359" i="6"/>
  <c r="Q2358" i="6"/>
  <c r="P2358" i="6"/>
  <c r="Q2357" i="6"/>
  <c r="P2357" i="6"/>
  <c r="Q2356" i="6"/>
  <c r="P2356" i="6"/>
  <c r="Q2355" i="6"/>
  <c r="P2355" i="6"/>
  <c r="Q2354" i="6"/>
  <c r="P2354" i="6"/>
  <c r="Q2353" i="6"/>
  <c r="P2353" i="6"/>
  <c r="Q2352" i="6"/>
  <c r="P2352" i="6"/>
  <c r="Q2351" i="6"/>
  <c r="P2351" i="6"/>
  <c r="Q2350" i="6"/>
  <c r="P2350" i="6"/>
  <c r="Q2349" i="6"/>
  <c r="P2349" i="6"/>
  <c r="Q2348" i="6"/>
  <c r="P2348" i="6"/>
  <c r="Q2347" i="6"/>
  <c r="P2347" i="6"/>
  <c r="Q2346" i="6"/>
  <c r="P2346" i="6"/>
  <c r="Q2345" i="6"/>
  <c r="P2345" i="6"/>
  <c r="Q2344" i="6"/>
  <c r="P2344" i="6"/>
  <c r="Q2343" i="6"/>
  <c r="P2343" i="6"/>
  <c r="Q2342" i="6"/>
  <c r="P2342" i="6"/>
  <c r="Q2341" i="6"/>
  <c r="P2341" i="6"/>
  <c r="Q2340" i="6"/>
  <c r="P2340" i="6"/>
  <c r="Q2339" i="6"/>
  <c r="P2339" i="6"/>
  <c r="Q2338" i="6"/>
  <c r="P2338" i="6"/>
  <c r="Q2337" i="6"/>
  <c r="P2337" i="6"/>
  <c r="Q2336" i="6"/>
  <c r="P2336" i="6"/>
  <c r="Q2335" i="6"/>
  <c r="P2335" i="6"/>
  <c r="Q2334" i="6"/>
  <c r="P2334" i="6"/>
  <c r="Q2333" i="6"/>
  <c r="P2333" i="6"/>
  <c r="Q2332" i="6"/>
  <c r="P2332" i="6"/>
  <c r="Q2331" i="6"/>
  <c r="P2331" i="6"/>
  <c r="Q2330" i="6"/>
  <c r="P2330" i="6"/>
  <c r="Q2329" i="6"/>
  <c r="P2329" i="6"/>
  <c r="Q2328" i="6"/>
  <c r="P2328" i="6"/>
  <c r="Q2327" i="6"/>
  <c r="P2327" i="6"/>
  <c r="Q2326" i="6"/>
  <c r="P2326" i="6"/>
  <c r="Q2325" i="6"/>
  <c r="P2325" i="6"/>
  <c r="Q2324" i="6"/>
  <c r="P2324" i="6"/>
  <c r="Q2323" i="6"/>
  <c r="P2323" i="6"/>
  <c r="Q2322" i="6"/>
  <c r="P2322" i="6"/>
  <c r="Q2321" i="6"/>
  <c r="P2321" i="6"/>
  <c r="Q2320" i="6"/>
  <c r="P2320" i="6"/>
  <c r="Q2319" i="6"/>
  <c r="P2319" i="6"/>
  <c r="Q2318" i="6"/>
  <c r="P2318" i="6"/>
  <c r="Q2317" i="6"/>
  <c r="P2317" i="6"/>
  <c r="Q2316" i="6"/>
  <c r="P2316" i="6"/>
  <c r="Q2315" i="6"/>
  <c r="P2315" i="6"/>
  <c r="Q2314" i="6"/>
  <c r="P2314" i="6"/>
  <c r="Q2313" i="6"/>
  <c r="P2313" i="6"/>
  <c r="Q2312" i="6"/>
  <c r="P2312" i="6"/>
  <c r="Q2311" i="6"/>
  <c r="P2311" i="6"/>
  <c r="Q2310" i="6"/>
  <c r="P2310" i="6"/>
  <c r="Q2309" i="6"/>
  <c r="P2309" i="6"/>
  <c r="Q2308" i="6"/>
  <c r="P2308" i="6"/>
  <c r="Q2307" i="6"/>
  <c r="P2307" i="6"/>
  <c r="Q2306" i="6"/>
  <c r="P2306" i="6"/>
  <c r="Q2305" i="6"/>
  <c r="P2305" i="6"/>
  <c r="Q2304" i="6"/>
  <c r="P2304" i="6"/>
  <c r="Q2303" i="6"/>
  <c r="P2303" i="6"/>
  <c r="Q2302" i="6"/>
  <c r="P2302" i="6"/>
  <c r="Q2301" i="6"/>
  <c r="P2301" i="6"/>
  <c r="Q2300" i="6"/>
  <c r="P2300" i="6"/>
  <c r="Q2299" i="6"/>
  <c r="P2299" i="6"/>
  <c r="Q2298" i="6"/>
  <c r="P2298" i="6"/>
  <c r="Q2297" i="6"/>
  <c r="P2297" i="6"/>
  <c r="Q2296" i="6"/>
  <c r="P2296" i="6"/>
  <c r="Q2295" i="6"/>
  <c r="P2295" i="6"/>
  <c r="Q2294" i="6"/>
  <c r="P2294" i="6"/>
  <c r="Q2293" i="6"/>
  <c r="P2293" i="6"/>
  <c r="Q2292" i="6"/>
  <c r="P2292" i="6"/>
  <c r="Q2291" i="6"/>
  <c r="P2291" i="6"/>
  <c r="Q2290" i="6"/>
  <c r="P2290" i="6"/>
  <c r="Q2289" i="6"/>
  <c r="P2289" i="6"/>
  <c r="Q2288" i="6"/>
  <c r="P2288" i="6"/>
  <c r="Q2287" i="6"/>
  <c r="P2287" i="6"/>
  <c r="Q2286" i="6"/>
  <c r="P2286" i="6"/>
  <c r="Q2285" i="6"/>
  <c r="P2285" i="6"/>
  <c r="Q2284" i="6"/>
  <c r="P2284" i="6"/>
  <c r="Q2283" i="6"/>
  <c r="P2283" i="6"/>
  <c r="Q2282" i="6"/>
  <c r="P2282" i="6"/>
  <c r="Q2281" i="6"/>
  <c r="P2281" i="6"/>
  <c r="Q2280" i="6"/>
  <c r="P2280" i="6"/>
  <c r="Q2279" i="6"/>
  <c r="P2279" i="6"/>
  <c r="Q2278" i="6"/>
  <c r="P2278" i="6"/>
  <c r="Q2277" i="6"/>
  <c r="P2277" i="6"/>
  <c r="Q2276" i="6"/>
  <c r="P2276" i="6"/>
  <c r="Q2275" i="6"/>
  <c r="P2275" i="6"/>
  <c r="Q2274" i="6"/>
  <c r="P2274" i="6"/>
  <c r="Q2273" i="6"/>
  <c r="P2273" i="6"/>
  <c r="Q2272" i="6"/>
  <c r="P2272" i="6"/>
  <c r="Q2271" i="6"/>
  <c r="P2271" i="6"/>
  <c r="Q2270" i="6"/>
  <c r="P2270" i="6"/>
  <c r="Q2269" i="6"/>
  <c r="P2269" i="6"/>
  <c r="Q2268" i="6"/>
  <c r="P2268" i="6"/>
  <c r="Q2267" i="6"/>
  <c r="P2267" i="6"/>
  <c r="Q2266" i="6"/>
  <c r="P2266" i="6"/>
  <c r="Q2265" i="6"/>
  <c r="P2265" i="6"/>
  <c r="Q2264" i="6"/>
  <c r="P2264" i="6"/>
  <c r="Q2263" i="6"/>
  <c r="P2263" i="6"/>
  <c r="Q2262" i="6"/>
  <c r="P2262" i="6"/>
  <c r="Q2261" i="6"/>
  <c r="P2261" i="6"/>
  <c r="Q2260" i="6"/>
  <c r="P2260" i="6"/>
  <c r="Q2259" i="6"/>
  <c r="P2259" i="6"/>
  <c r="Q2258" i="6"/>
  <c r="P2258" i="6"/>
  <c r="Q2257" i="6"/>
  <c r="P2257" i="6"/>
  <c r="Q2256" i="6"/>
  <c r="P2256" i="6"/>
  <c r="Q2255" i="6"/>
  <c r="P2255" i="6"/>
  <c r="Q2254" i="6"/>
  <c r="P2254" i="6"/>
  <c r="Q2253" i="6"/>
  <c r="P2253" i="6"/>
  <c r="Q2252" i="6"/>
  <c r="P2252" i="6"/>
  <c r="Q2251" i="6"/>
  <c r="P2251" i="6"/>
  <c r="Q2250" i="6"/>
  <c r="P2250" i="6"/>
  <c r="Q2249" i="6"/>
  <c r="P2249" i="6"/>
  <c r="Q2248" i="6"/>
  <c r="P2248" i="6"/>
  <c r="Q2247" i="6"/>
  <c r="P2247" i="6"/>
  <c r="Q2246" i="6"/>
  <c r="P2246" i="6"/>
  <c r="Q2245" i="6"/>
  <c r="P2245" i="6"/>
  <c r="Q2244" i="6"/>
  <c r="P2244" i="6"/>
  <c r="Q2243" i="6"/>
  <c r="P2243" i="6"/>
  <c r="Q2242" i="6"/>
  <c r="P2242" i="6"/>
  <c r="Q2241" i="6"/>
  <c r="P2241" i="6"/>
  <c r="Q2240" i="6"/>
  <c r="P2240" i="6"/>
  <c r="Q2239" i="6"/>
  <c r="P2239" i="6"/>
  <c r="Q2238" i="6"/>
  <c r="P2238" i="6"/>
  <c r="Q2237" i="6"/>
  <c r="P2237" i="6"/>
  <c r="Q2236" i="6"/>
  <c r="P2236" i="6"/>
  <c r="Q2235" i="6"/>
  <c r="P2235" i="6"/>
  <c r="Q2234" i="6"/>
  <c r="P2234" i="6"/>
  <c r="Q2233" i="6"/>
  <c r="P2233" i="6"/>
  <c r="Q2232" i="6"/>
  <c r="P2232" i="6"/>
  <c r="Q2231" i="6"/>
  <c r="P2231" i="6"/>
  <c r="Q2230" i="6"/>
  <c r="P2230" i="6"/>
  <c r="Q2229" i="6"/>
  <c r="P2229" i="6"/>
  <c r="Q2228" i="6"/>
  <c r="P2228" i="6"/>
  <c r="Q2227" i="6"/>
  <c r="P2227" i="6"/>
  <c r="Q2226" i="6"/>
  <c r="P2226" i="6"/>
  <c r="Q2225" i="6"/>
  <c r="P2225" i="6"/>
  <c r="Q2224" i="6"/>
  <c r="P2224" i="6"/>
  <c r="Q2223" i="6"/>
  <c r="P2223" i="6"/>
  <c r="Q2222" i="6"/>
  <c r="P2222" i="6"/>
  <c r="Q2221" i="6"/>
  <c r="P2221" i="6"/>
  <c r="Q2220" i="6"/>
  <c r="P2220" i="6"/>
  <c r="Q2219" i="6"/>
  <c r="P2219" i="6"/>
  <c r="Q2218" i="6"/>
  <c r="P2218" i="6"/>
  <c r="Q2217" i="6"/>
  <c r="P2217" i="6"/>
  <c r="Q2216" i="6"/>
  <c r="P2216" i="6"/>
  <c r="Q2215" i="6"/>
  <c r="P2215" i="6"/>
  <c r="Q2214" i="6"/>
  <c r="P2214" i="6"/>
  <c r="Q2213" i="6"/>
  <c r="P2213" i="6"/>
  <c r="Q2212" i="6"/>
  <c r="P2212" i="6"/>
  <c r="Q2211" i="6"/>
  <c r="P2211" i="6"/>
  <c r="Q2210" i="6"/>
  <c r="P2210" i="6"/>
  <c r="Q2209" i="6"/>
  <c r="P2209" i="6"/>
  <c r="Q2208" i="6"/>
  <c r="P2208" i="6"/>
  <c r="Q2207" i="6"/>
  <c r="P2207" i="6"/>
  <c r="Q2206" i="6"/>
  <c r="P2206" i="6"/>
  <c r="Q2205" i="6"/>
  <c r="P2205" i="6"/>
  <c r="Q2204" i="6"/>
  <c r="P2204" i="6"/>
  <c r="Q2203" i="6"/>
  <c r="P2203" i="6"/>
  <c r="Q2202" i="6"/>
  <c r="P2202" i="6"/>
  <c r="Q2201" i="6"/>
  <c r="P2201" i="6"/>
  <c r="Q2200" i="6"/>
  <c r="P2200" i="6"/>
  <c r="Q2199" i="6"/>
  <c r="P2199" i="6"/>
  <c r="Q2198" i="6"/>
  <c r="P2198" i="6"/>
  <c r="Q2197" i="6"/>
  <c r="P2197" i="6"/>
  <c r="Q2196" i="6"/>
  <c r="P2196" i="6"/>
  <c r="Q2195" i="6"/>
  <c r="P2195" i="6"/>
  <c r="Q2194" i="6"/>
  <c r="P2194" i="6"/>
  <c r="Q2193" i="6"/>
  <c r="P2193" i="6"/>
  <c r="Q2192" i="6"/>
  <c r="P2192" i="6"/>
  <c r="Q2191" i="6"/>
  <c r="P2191" i="6"/>
  <c r="Q2190" i="6"/>
  <c r="P2190" i="6"/>
  <c r="Q2189" i="6"/>
  <c r="P2189" i="6"/>
  <c r="Q2188" i="6"/>
  <c r="P2188" i="6"/>
  <c r="Q2187" i="6"/>
  <c r="P2187" i="6"/>
  <c r="Q2186" i="6"/>
  <c r="P2186" i="6"/>
  <c r="Q2185" i="6"/>
  <c r="P2185" i="6"/>
  <c r="Q2184" i="6"/>
  <c r="P2184" i="6"/>
  <c r="Q2183" i="6"/>
  <c r="P2183" i="6"/>
  <c r="Q2182" i="6"/>
  <c r="P2182" i="6"/>
  <c r="Q2181" i="6"/>
  <c r="P2181" i="6"/>
  <c r="Q2180" i="6"/>
  <c r="P2180" i="6"/>
  <c r="Q2179" i="6"/>
  <c r="P2179" i="6"/>
  <c r="Q2178" i="6"/>
  <c r="P2178" i="6"/>
  <c r="Q2177" i="6"/>
  <c r="P2177" i="6"/>
  <c r="Q2176" i="6"/>
  <c r="P2176" i="6"/>
  <c r="Q2175" i="6"/>
  <c r="P2175" i="6"/>
  <c r="Q2174" i="6"/>
  <c r="P2174" i="6"/>
  <c r="Q2173" i="6"/>
  <c r="P2173" i="6"/>
  <c r="Q2172" i="6"/>
  <c r="P2172" i="6"/>
  <c r="Q2171" i="6"/>
  <c r="P2171" i="6"/>
  <c r="Q2170" i="6"/>
  <c r="P2170" i="6"/>
  <c r="Q2169" i="6"/>
  <c r="P2169" i="6"/>
  <c r="Q2168" i="6"/>
  <c r="P2168" i="6"/>
  <c r="Q2167" i="6"/>
  <c r="P2167" i="6"/>
  <c r="Q2166" i="6"/>
  <c r="P2166" i="6"/>
  <c r="Q2165" i="6"/>
  <c r="P2165" i="6"/>
  <c r="Q2164" i="6"/>
  <c r="P2164" i="6"/>
  <c r="Q2163" i="6"/>
  <c r="P2163" i="6"/>
  <c r="Q2162" i="6"/>
  <c r="P2162" i="6"/>
  <c r="Q2161" i="6"/>
  <c r="P2161" i="6"/>
  <c r="Q2160" i="6"/>
  <c r="P2160" i="6"/>
  <c r="Q2159" i="6"/>
  <c r="P2159" i="6"/>
  <c r="Q2158" i="6"/>
  <c r="P2158" i="6"/>
  <c r="Q2157" i="6"/>
  <c r="P2157" i="6"/>
  <c r="Q2156" i="6"/>
  <c r="P2156" i="6"/>
  <c r="Q2155" i="6"/>
  <c r="P2155" i="6"/>
  <c r="Q2154" i="6"/>
  <c r="P2154" i="6"/>
  <c r="Q2153" i="6"/>
  <c r="P2153" i="6"/>
  <c r="Q2152" i="6"/>
  <c r="P2152" i="6"/>
  <c r="Q2151" i="6"/>
  <c r="P2151" i="6"/>
  <c r="Q2150" i="6"/>
  <c r="P2150" i="6"/>
  <c r="Q2149" i="6"/>
  <c r="P2149" i="6"/>
  <c r="Q2148" i="6"/>
  <c r="P2148" i="6"/>
  <c r="Q2147" i="6"/>
  <c r="P2147" i="6"/>
  <c r="Q2146" i="6"/>
  <c r="P2146" i="6"/>
  <c r="Q2145" i="6"/>
  <c r="P2145" i="6"/>
  <c r="Q2144" i="6"/>
  <c r="P2144" i="6"/>
  <c r="Q2143" i="6"/>
  <c r="P2143" i="6"/>
  <c r="Q2142" i="6"/>
  <c r="P2142" i="6"/>
  <c r="Q2141" i="6"/>
  <c r="P2141" i="6"/>
  <c r="Q2140" i="6"/>
  <c r="P2140" i="6"/>
  <c r="Q2139" i="6"/>
  <c r="P2139" i="6"/>
  <c r="Q2138" i="6"/>
  <c r="P2138" i="6"/>
  <c r="Q2137" i="6"/>
  <c r="P2137" i="6"/>
  <c r="Q2136" i="6"/>
  <c r="P2136" i="6"/>
  <c r="Q2135" i="6"/>
  <c r="P2135" i="6"/>
  <c r="Q2134" i="6"/>
  <c r="P2134" i="6"/>
  <c r="Q2133" i="6"/>
  <c r="P2133" i="6"/>
  <c r="Q2132" i="6"/>
  <c r="P2132" i="6"/>
  <c r="Q2131" i="6"/>
  <c r="P2131" i="6"/>
  <c r="Q2130" i="6"/>
  <c r="P2130" i="6"/>
  <c r="Q2129" i="6"/>
  <c r="P2129" i="6"/>
  <c r="Q2128" i="6"/>
  <c r="P2128" i="6"/>
  <c r="Q2127" i="6"/>
  <c r="P2127" i="6"/>
  <c r="Q2126" i="6"/>
  <c r="P2126" i="6"/>
  <c r="Q2125" i="6"/>
  <c r="P2125" i="6"/>
  <c r="Q2124" i="6"/>
  <c r="P2124" i="6"/>
  <c r="Q2123" i="6"/>
  <c r="P2123" i="6"/>
  <c r="Q2122" i="6"/>
  <c r="P2122" i="6"/>
  <c r="Q2121" i="6"/>
  <c r="P2121" i="6"/>
  <c r="Q2120" i="6"/>
  <c r="P2120" i="6"/>
  <c r="Q2119" i="6"/>
  <c r="P2119" i="6"/>
  <c r="Q2118" i="6"/>
  <c r="P2118" i="6"/>
  <c r="Q2117" i="6"/>
  <c r="P2117" i="6"/>
  <c r="Q2116" i="6"/>
  <c r="P2116" i="6"/>
  <c r="Q2115" i="6"/>
  <c r="P2115" i="6"/>
  <c r="Q2114" i="6"/>
  <c r="P2114" i="6"/>
  <c r="Q2113" i="6"/>
  <c r="P2113" i="6"/>
  <c r="Q2112" i="6"/>
  <c r="P2112" i="6"/>
  <c r="Q2111" i="6"/>
  <c r="P2111" i="6"/>
  <c r="Q2110" i="6"/>
  <c r="P2110" i="6"/>
  <c r="Q2109" i="6"/>
  <c r="P2109" i="6"/>
  <c r="Q2108" i="6"/>
  <c r="P2108" i="6"/>
  <c r="Q2107" i="6"/>
  <c r="P2107" i="6"/>
  <c r="Q2106" i="6"/>
  <c r="P2106" i="6"/>
  <c r="Q2105" i="6"/>
  <c r="P2105" i="6"/>
  <c r="Q2104" i="6"/>
  <c r="P2104" i="6"/>
  <c r="Q2103" i="6"/>
  <c r="P2103" i="6"/>
  <c r="Q2102" i="6"/>
  <c r="P2102" i="6"/>
  <c r="Q2101" i="6"/>
  <c r="P2101" i="6"/>
  <c r="Q2100" i="6"/>
  <c r="P2100" i="6"/>
  <c r="Q2099" i="6"/>
  <c r="P2099" i="6"/>
  <c r="Q2098" i="6"/>
  <c r="P2098" i="6"/>
  <c r="Q2097" i="6"/>
  <c r="P2097" i="6"/>
  <c r="Q2096" i="6"/>
  <c r="P2096" i="6"/>
  <c r="Q2095" i="6"/>
  <c r="P2095" i="6"/>
  <c r="Q2094" i="6"/>
  <c r="P2094" i="6"/>
  <c r="Q2093" i="6"/>
  <c r="P2093" i="6"/>
  <c r="Q2092" i="6"/>
  <c r="P2092" i="6"/>
  <c r="Q2091" i="6"/>
  <c r="P2091" i="6"/>
  <c r="Q2090" i="6"/>
  <c r="P2090" i="6"/>
  <c r="Q2089" i="6"/>
  <c r="P2089" i="6"/>
  <c r="Q2088" i="6"/>
  <c r="P2088" i="6"/>
  <c r="Q2087" i="6"/>
  <c r="P2087" i="6"/>
  <c r="Q2086" i="6"/>
  <c r="P2086" i="6"/>
  <c r="Q2085" i="6"/>
  <c r="P2085" i="6"/>
  <c r="Q2084" i="6"/>
  <c r="P2084" i="6"/>
  <c r="Q2083" i="6"/>
  <c r="P2083" i="6"/>
  <c r="Q2082" i="6"/>
  <c r="P2082" i="6"/>
  <c r="Q2081" i="6"/>
  <c r="P2081" i="6"/>
  <c r="Q2080" i="6"/>
  <c r="P2080" i="6"/>
  <c r="Q2079" i="6"/>
  <c r="P2079" i="6"/>
  <c r="Q2078" i="6"/>
  <c r="P2078" i="6"/>
  <c r="Q2077" i="6"/>
  <c r="P2077" i="6"/>
  <c r="Q2076" i="6"/>
  <c r="P2076" i="6"/>
  <c r="Q2075" i="6"/>
  <c r="P2075" i="6"/>
  <c r="Q2074" i="6"/>
  <c r="P2074" i="6"/>
  <c r="Q2073" i="6"/>
  <c r="P2073" i="6"/>
  <c r="Q2072" i="6"/>
  <c r="P2072" i="6"/>
  <c r="Q2071" i="6"/>
  <c r="P2071" i="6"/>
  <c r="Q2070" i="6"/>
  <c r="P2070" i="6"/>
  <c r="Q2069" i="6"/>
  <c r="P2069" i="6"/>
  <c r="Q2068" i="6"/>
  <c r="P2068" i="6"/>
  <c r="Q2067" i="6"/>
  <c r="P2067" i="6"/>
  <c r="Q2066" i="6"/>
  <c r="P2066" i="6"/>
  <c r="Q2065" i="6"/>
  <c r="P2065" i="6"/>
  <c r="Q2064" i="6"/>
  <c r="P2064" i="6"/>
  <c r="Q2063" i="6"/>
  <c r="P2063" i="6"/>
  <c r="Q2062" i="6"/>
  <c r="P2062" i="6"/>
  <c r="Q2061" i="6"/>
  <c r="P2061" i="6"/>
  <c r="Q2060" i="6"/>
  <c r="P2060" i="6"/>
  <c r="Q2059" i="6"/>
  <c r="P2059" i="6"/>
  <c r="Q2058" i="6"/>
  <c r="P2058" i="6"/>
  <c r="Q2057" i="6"/>
  <c r="P2057" i="6"/>
  <c r="Q2056" i="6"/>
  <c r="P2056" i="6"/>
  <c r="Q2055" i="6"/>
  <c r="P2055" i="6"/>
  <c r="Q2054" i="6"/>
  <c r="P2054" i="6"/>
  <c r="Q2053" i="6"/>
  <c r="P2053" i="6"/>
  <c r="Q2052" i="6"/>
  <c r="P2052" i="6"/>
  <c r="Q2051" i="6"/>
  <c r="P2051" i="6"/>
  <c r="Q2050" i="6"/>
  <c r="P2050" i="6"/>
  <c r="Q2049" i="6"/>
  <c r="P2049" i="6"/>
  <c r="Q2048" i="6"/>
  <c r="P2048" i="6"/>
  <c r="Q2047" i="6"/>
  <c r="P2047" i="6"/>
  <c r="Q2046" i="6"/>
  <c r="P2046" i="6"/>
  <c r="Q2045" i="6"/>
  <c r="P2045" i="6"/>
  <c r="Q2044" i="6"/>
  <c r="P2044" i="6"/>
  <c r="Q2043" i="6"/>
  <c r="P2043" i="6"/>
  <c r="Q2042" i="6"/>
  <c r="P2042" i="6"/>
  <c r="Q2041" i="6"/>
  <c r="P2041" i="6"/>
  <c r="Q2040" i="6"/>
  <c r="P2040" i="6"/>
  <c r="Q2039" i="6"/>
  <c r="P2039" i="6"/>
  <c r="Q2038" i="6"/>
  <c r="P2038" i="6"/>
  <c r="Q2037" i="6"/>
  <c r="P2037" i="6"/>
  <c r="Q2036" i="6"/>
  <c r="P2036" i="6"/>
  <c r="Q2035" i="6"/>
  <c r="P2035" i="6"/>
  <c r="Q2034" i="6"/>
  <c r="P2034" i="6"/>
  <c r="Q2033" i="6"/>
  <c r="P2033" i="6"/>
  <c r="Q2032" i="6"/>
  <c r="P2032" i="6"/>
  <c r="Q2031" i="6"/>
  <c r="P2031" i="6"/>
  <c r="Q2030" i="6"/>
  <c r="P2030" i="6"/>
  <c r="Q2029" i="6"/>
  <c r="P2029" i="6"/>
  <c r="Q2028" i="6"/>
  <c r="P2028" i="6"/>
  <c r="Q2027" i="6"/>
  <c r="P2027" i="6"/>
  <c r="Q2026" i="6"/>
  <c r="P2026" i="6"/>
  <c r="Q2025" i="6"/>
  <c r="P2025" i="6"/>
  <c r="Q2024" i="6"/>
  <c r="P2024" i="6"/>
  <c r="Q2023" i="6"/>
  <c r="P2023" i="6"/>
  <c r="Q2022" i="6"/>
  <c r="P2022" i="6"/>
  <c r="Q2021" i="6"/>
  <c r="P2021" i="6"/>
  <c r="Q2020" i="6"/>
  <c r="P2020" i="6"/>
  <c r="Q2019" i="6"/>
  <c r="P2019" i="6"/>
  <c r="Q2018" i="6"/>
  <c r="P2018" i="6"/>
  <c r="Q2017" i="6"/>
  <c r="P2017" i="6"/>
  <c r="Q2016" i="6"/>
  <c r="P2016" i="6"/>
  <c r="Q2015" i="6"/>
  <c r="P2015" i="6"/>
  <c r="Q2014" i="6"/>
  <c r="P2014" i="6"/>
  <c r="Q2013" i="6"/>
  <c r="P2013" i="6"/>
  <c r="Q2012" i="6"/>
  <c r="P2012" i="6"/>
  <c r="Q2011" i="6"/>
  <c r="P2011" i="6"/>
  <c r="Q2010" i="6"/>
  <c r="P2010" i="6"/>
  <c r="Q2009" i="6"/>
  <c r="P2009" i="6"/>
  <c r="Q2008" i="6"/>
  <c r="P2008" i="6"/>
  <c r="Q2007" i="6"/>
  <c r="P2007" i="6"/>
  <c r="Q2006" i="6"/>
  <c r="P2006" i="6"/>
  <c r="Q2005" i="6"/>
  <c r="P2005" i="6"/>
  <c r="Q2004" i="6"/>
  <c r="P2004" i="6"/>
  <c r="Q2003" i="6"/>
  <c r="P2003" i="6"/>
  <c r="Q2002" i="6"/>
  <c r="P2002" i="6"/>
  <c r="Q2001" i="6"/>
  <c r="P2001" i="6"/>
  <c r="Q2000" i="6"/>
  <c r="P2000" i="6"/>
  <c r="Q1999" i="6"/>
  <c r="P1999" i="6"/>
  <c r="Q1998" i="6"/>
  <c r="P1998" i="6"/>
  <c r="Q1997" i="6"/>
  <c r="P1997" i="6"/>
  <c r="Q1996" i="6"/>
  <c r="P1996" i="6"/>
  <c r="Q1995" i="6"/>
  <c r="P1995" i="6"/>
  <c r="Q1994" i="6"/>
  <c r="P1994" i="6"/>
  <c r="Q1993" i="6"/>
  <c r="P1993" i="6"/>
  <c r="Q1992" i="6"/>
  <c r="P1992" i="6"/>
  <c r="Q1991" i="6"/>
  <c r="P1991" i="6"/>
  <c r="Q1990" i="6"/>
  <c r="P1990" i="6"/>
  <c r="Q1989" i="6"/>
  <c r="P1989" i="6"/>
  <c r="Q1988" i="6"/>
  <c r="P1988" i="6"/>
  <c r="Q1987" i="6"/>
  <c r="P1987" i="6"/>
  <c r="Q1986" i="6"/>
  <c r="P1986" i="6"/>
  <c r="Q1985" i="6"/>
  <c r="P1985" i="6"/>
  <c r="Q1984" i="6"/>
  <c r="P1984" i="6"/>
  <c r="Q1983" i="6"/>
  <c r="P1983" i="6"/>
  <c r="Q1982" i="6"/>
  <c r="P1982" i="6"/>
  <c r="Q1981" i="6"/>
  <c r="P1981" i="6"/>
  <c r="Q1980" i="6"/>
  <c r="P1980" i="6"/>
  <c r="Q1979" i="6"/>
  <c r="P1979" i="6"/>
  <c r="Q1978" i="6"/>
  <c r="P1978" i="6"/>
  <c r="Q1977" i="6"/>
  <c r="P1977" i="6"/>
  <c r="Q1976" i="6"/>
  <c r="P1976" i="6"/>
  <c r="Q1975" i="6"/>
  <c r="P1975" i="6"/>
  <c r="Q1974" i="6"/>
  <c r="P1974" i="6"/>
  <c r="Q1973" i="6"/>
  <c r="P1973" i="6"/>
  <c r="Q1972" i="6"/>
  <c r="P1972" i="6"/>
  <c r="Q1971" i="6"/>
  <c r="P1971" i="6"/>
  <c r="Q1970" i="6"/>
  <c r="P1970" i="6"/>
  <c r="Q1969" i="6"/>
  <c r="P1969" i="6"/>
  <c r="Q1968" i="6"/>
  <c r="P1968" i="6"/>
  <c r="Q1967" i="6"/>
  <c r="P1967" i="6"/>
  <c r="Q1966" i="6"/>
  <c r="P1966" i="6"/>
  <c r="Q1965" i="6"/>
  <c r="P1965" i="6"/>
  <c r="Q1964" i="6"/>
  <c r="P1964" i="6"/>
  <c r="Q1963" i="6"/>
  <c r="P1963" i="6"/>
  <c r="Q1962" i="6"/>
  <c r="P1962" i="6"/>
  <c r="Q1961" i="6"/>
  <c r="P1961" i="6"/>
  <c r="Q1960" i="6"/>
  <c r="P1960" i="6"/>
  <c r="Q1959" i="6"/>
  <c r="P1959" i="6"/>
  <c r="Q1958" i="6"/>
  <c r="P1958" i="6"/>
  <c r="Q1957" i="6"/>
  <c r="P1957" i="6"/>
  <c r="Q1956" i="6"/>
  <c r="P1956" i="6"/>
  <c r="Q1955" i="6"/>
  <c r="P1955" i="6"/>
  <c r="Q1954" i="6"/>
  <c r="P1954" i="6"/>
  <c r="Q1953" i="6"/>
  <c r="P1953" i="6"/>
  <c r="Q1952" i="6"/>
  <c r="P1952" i="6"/>
  <c r="Q1951" i="6"/>
  <c r="P1951" i="6"/>
  <c r="Q1950" i="6"/>
  <c r="P1950" i="6"/>
  <c r="Q1949" i="6"/>
  <c r="P1949" i="6"/>
  <c r="Q1948" i="6"/>
  <c r="P1948" i="6"/>
  <c r="Q1947" i="6"/>
  <c r="P1947" i="6"/>
  <c r="Q1946" i="6"/>
  <c r="P1946" i="6"/>
  <c r="Q1945" i="6"/>
  <c r="P1945" i="6"/>
  <c r="Q1944" i="6"/>
  <c r="P1944" i="6"/>
  <c r="Q1943" i="6"/>
  <c r="P1943" i="6"/>
  <c r="Q1942" i="6"/>
  <c r="P1942" i="6"/>
  <c r="Q1941" i="6"/>
  <c r="P1941" i="6"/>
  <c r="Q1940" i="6"/>
  <c r="P1940" i="6"/>
  <c r="Q1939" i="6"/>
  <c r="P1939" i="6"/>
  <c r="Q1938" i="6"/>
  <c r="P1938" i="6"/>
  <c r="Q1937" i="6"/>
  <c r="P1937" i="6"/>
  <c r="Q1936" i="6"/>
  <c r="P1936" i="6"/>
  <c r="Q1935" i="6"/>
  <c r="P1935" i="6"/>
  <c r="Q1934" i="6"/>
  <c r="P1934" i="6"/>
  <c r="Q1933" i="6"/>
  <c r="P1933" i="6"/>
  <c r="Q1932" i="6"/>
  <c r="P1932" i="6"/>
  <c r="Q1931" i="6"/>
  <c r="P1931" i="6"/>
  <c r="Q1930" i="6"/>
  <c r="P1930" i="6"/>
  <c r="Q1929" i="6"/>
  <c r="P1929" i="6"/>
  <c r="Q1928" i="6"/>
  <c r="P1928" i="6"/>
  <c r="Q1927" i="6"/>
  <c r="P1927" i="6"/>
  <c r="Q1926" i="6"/>
  <c r="P1926" i="6"/>
  <c r="Q1925" i="6"/>
  <c r="P1925" i="6"/>
  <c r="Q1924" i="6"/>
  <c r="P1924" i="6"/>
  <c r="Q1923" i="6"/>
  <c r="P1923" i="6"/>
  <c r="Q1922" i="6"/>
  <c r="P1922" i="6"/>
  <c r="Q1921" i="6"/>
  <c r="P1921" i="6"/>
  <c r="Q1920" i="6"/>
  <c r="P1920" i="6"/>
  <c r="Q1919" i="6"/>
  <c r="P1919" i="6"/>
  <c r="Q1918" i="6"/>
  <c r="P1918" i="6"/>
  <c r="Q1917" i="6"/>
  <c r="P1917" i="6"/>
  <c r="Q1916" i="6"/>
  <c r="P1916" i="6"/>
  <c r="Q1915" i="6"/>
  <c r="P1915" i="6"/>
  <c r="Q1914" i="6"/>
  <c r="P1914" i="6"/>
  <c r="Q1913" i="6"/>
  <c r="P1913" i="6"/>
  <c r="Q1912" i="6"/>
  <c r="P1912" i="6"/>
  <c r="Q1911" i="6"/>
  <c r="P1911" i="6"/>
  <c r="Q1910" i="6"/>
  <c r="P1910" i="6"/>
  <c r="Q1909" i="6"/>
  <c r="P1909" i="6"/>
  <c r="Q1908" i="6"/>
  <c r="P1908" i="6"/>
  <c r="Q1907" i="6"/>
  <c r="P1907" i="6"/>
  <c r="Q1906" i="6"/>
  <c r="P1906" i="6"/>
  <c r="Q1905" i="6"/>
  <c r="P1905" i="6"/>
  <c r="Q1904" i="6"/>
  <c r="P1904" i="6"/>
  <c r="Q1903" i="6"/>
  <c r="P1903" i="6"/>
  <c r="Q1902" i="6"/>
  <c r="P1902" i="6"/>
  <c r="Q1901" i="6"/>
  <c r="P1901" i="6"/>
  <c r="Q1900" i="6"/>
  <c r="P1900" i="6"/>
  <c r="Q1899" i="6"/>
  <c r="P1899" i="6"/>
  <c r="Q1898" i="6"/>
  <c r="P1898" i="6"/>
  <c r="Q1897" i="6"/>
  <c r="P1897" i="6"/>
  <c r="Q1896" i="6"/>
  <c r="P1896" i="6"/>
  <c r="Q1895" i="6"/>
  <c r="P1895" i="6"/>
  <c r="Q1894" i="6"/>
  <c r="P1894" i="6"/>
  <c r="Q1893" i="6"/>
  <c r="P1893" i="6"/>
  <c r="Q1892" i="6"/>
  <c r="P1892" i="6"/>
  <c r="Q1891" i="6"/>
  <c r="P1891" i="6"/>
  <c r="Q1890" i="6"/>
  <c r="P1890" i="6"/>
  <c r="Q1889" i="6"/>
  <c r="P1889" i="6"/>
  <c r="Q1888" i="6"/>
  <c r="P1888" i="6"/>
  <c r="Q1887" i="6"/>
  <c r="P1887" i="6"/>
  <c r="Q1886" i="6"/>
  <c r="P1886" i="6"/>
  <c r="Q1885" i="6"/>
  <c r="P1885" i="6"/>
  <c r="Q1884" i="6"/>
  <c r="P1884" i="6"/>
  <c r="Q1883" i="6"/>
  <c r="P1883" i="6"/>
  <c r="Q1882" i="6"/>
  <c r="P1882" i="6"/>
  <c r="Q1881" i="6"/>
  <c r="P1881" i="6"/>
  <c r="Q1880" i="6"/>
  <c r="P1880" i="6"/>
  <c r="Q1879" i="6"/>
  <c r="P1879" i="6"/>
  <c r="Q1878" i="6"/>
  <c r="P1878" i="6"/>
  <c r="Q1877" i="6"/>
  <c r="P1877" i="6"/>
  <c r="Q1876" i="6"/>
  <c r="P1876" i="6"/>
  <c r="Q1875" i="6"/>
  <c r="P1875" i="6"/>
  <c r="Q1874" i="6"/>
  <c r="P1874" i="6"/>
  <c r="Q1873" i="6"/>
  <c r="P1873" i="6"/>
  <c r="Q1872" i="6"/>
  <c r="P1872" i="6"/>
  <c r="Q1871" i="6"/>
  <c r="P1871" i="6"/>
  <c r="Q1870" i="6"/>
  <c r="P1870" i="6"/>
  <c r="Q1869" i="6"/>
  <c r="P1869" i="6"/>
  <c r="Q1868" i="6"/>
  <c r="P1868" i="6"/>
  <c r="Q1867" i="6"/>
  <c r="P1867" i="6"/>
  <c r="Q1866" i="6"/>
  <c r="P1866" i="6"/>
  <c r="Q1865" i="6"/>
  <c r="P1865" i="6"/>
  <c r="Q1864" i="6"/>
  <c r="P1864" i="6"/>
  <c r="Q1863" i="6"/>
  <c r="P1863" i="6"/>
  <c r="Q1862" i="6"/>
  <c r="P1862" i="6"/>
  <c r="Q1861" i="6"/>
  <c r="P1861" i="6"/>
  <c r="Q1860" i="6"/>
  <c r="P1860" i="6"/>
  <c r="Q1859" i="6"/>
  <c r="P1859" i="6"/>
  <c r="Q1858" i="6"/>
  <c r="P1858" i="6"/>
  <c r="Q1857" i="6"/>
  <c r="P1857" i="6"/>
  <c r="Q1856" i="6"/>
  <c r="P1856" i="6"/>
  <c r="Q1855" i="6"/>
  <c r="P1855" i="6"/>
  <c r="Q1854" i="6"/>
  <c r="P1854" i="6"/>
  <c r="Q1853" i="6"/>
  <c r="P1853" i="6"/>
  <c r="Q1852" i="6"/>
  <c r="P1852" i="6"/>
  <c r="Q1851" i="6"/>
  <c r="P1851" i="6"/>
  <c r="Q1850" i="6"/>
  <c r="P1850" i="6"/>
  <c r="Q1849" i="6"/>
  <c r="P1849" i="6"/>
  <c r="Q1848" i="6"/>
  <c r="P1848" i="6"/>
  <c r="Q1847" i="6"/>
  <c r="P1847" i="6"/>
  <c r="Q1846" i="6"/>
  <c r="P1846" i="6"/>
  <c r="Q1845" i="6"/>
  <c r="P1845" i="6"/>
  <c r="Q1844" i="6"/>
  <c r="P1844" i="6"/>
  <c r="Q1843" i="6"/>
  <c r="P1843" i="6"/>
  <c r="Q1842" i="6"/>
  <c r="P1842" i="6"/>
  <c r="Q1841" i="6"/>
  <c r="P1841" i="6"/>
  <c r="Q1840" i="6"/>
  <c r="P1840" i="6"/>
  <c r="Q1839" i="6"/>
  <c r="P1839" i="6"/>
  <c r="Q1838" i="6"/>
  <c r="P1838" i="6"/>
  <c r="Q1837" i="6"/>
  <c r="P1837" i="6"/>
  <c r="Q1836" i="6"/>
  <c r="P1836" i="6"/>
  <c r="Q1835" i="6"/>
  <c r="P1835" i="6"/>
  <c r="Q1834" i="6"/>
  <c r="P1834" i="6"/>
  <c r="Q1833" i="6"/>
  <c r="P1833" i="6"/>
  <c r="Q1832" i="6"/>
  <c r="P1832" i="6"/>
  <c r="Q1831" i="6"/>
  <c r="P1831" i="6"/>
  <c r="Q1830" i="6"/>
  <c r="P1830" i="6"/>
  <c r="Q1829" i="6"/>
  <c r="P1829" i="6"/>
  <c r="Q1828" i="6"/>
  <c r="P1828" i="6"/>
  <c r="Q1827" i="6"/>
  <c r="P1827" i="6"/>
  <c r="Q1826" i="6"/>
  <c r="P1826" i="6"/>
  <c r="Q1825" i="6"/>
  <c r="P1825" i="6"/>
  <c r="Q1824" i="6"/>
  <c r="P1824" i="6"/>
  <c r="Q1823" i="6"/>
  <c r="P1823" i="6"/>
  <c r="Q1822" i="6"/>
  <c r="P1822" i="6"/>
  <c r="Q1821" i="6"/>
  <c r="P1821" i="6"/>
  <c r="Q1820" i="6"/>
  <c r="P1820" i="6"/>
  <c r="Q1819" i="6"/>
  <c r="P1819" i="6"/>
  <c r="Q1818" i="6"/>
  <c r="P1818" i="6"/>
  <c r="Q1817" i="6"/>
  <c r="P1817" i="6"/>
  <c r="Q1816" i="6"/>
  <c r="P1816" i="6"/>
  <c r="Q1815" i="6"/>
  <c r="P1815" i="6"/>
  <c r="Q1814" i="6"/>
  <c r="P1814" i="6"/>
  <c r="Q1813" i="6"/>
  <c r="P1813" i="6"/>
  <c r="Q1812" i="6"/>
  <c r="P1812" i="6"/>
  <c r="Q1811" i="6"/>
  <c r="P1811" i="6"/>
  <c r="Q1810" i="6"/>
  <c r="P1810" i="6"/>
  <c r="Q1809" i="6"/>
  <c r="P1809" i="6"/>
  <c r="Q1808" i="6"/>
  <c r="P1808" i="6"/>
  <c r="Q1807" i="6"/>
  <c r="P1807" i="6"/>
  <c r="Q1806" i="6"/>
  <c r="P1806" i="6"/>
  <c r="Q1805" i="6"/>
  <c r="P1805" i="6"/>
  <c r="Q1804" i="6"/>
  <c r="P1804" i="6"/>
  <c r="Q1803" i="6"/>
  <c r="P1803" i="6"/>
  <c r="Q1802" i="6"/>
  <c r="P1802" i="6"/>
  <c r="Q1801" i="6"/>
  <c r="P1801" i="6"/>
  <c r="Q1800" i="6"/>
  <c r="P1800" i="6"/>
  <c r="Q1799" i="6"/>
  <c r="P1799" i="6"/>
  <c r="Q1798" i="6"/>
  <c r="P1798" i="6"/>
  <c r="Q1797" i="6"/>
  <c r="P1797" i="6"/>
  <c r="Q1796" i="6"/>
  <c r="P1796" i="6"/>
  <c r="Q1795" i="6"/>
  <c r="P1795" i="6"/>
  <c r="Q1794" i="6"/>
  <c r="P1794" i="6"/>
  <c r="Q1793" i="6"/>
  <c r="P1793" i="6"/>
  <c r="Q1792" i="6"/>
  <c r="P1792" i="6"/>
  <c r="Q1791" i="6"/>
  <c r="P1791" i="6"/>
  <c r="Q1790" i="6"/>
  <c r="P1790" i="6"/>
  <c r="Q1789" i="6"/>
  <c r="P1789" i="6"/>
  <c r="Q1788" i="6"/>
  <c r="P1788" i="6"/>
  <c r="Q1787" i="6"/>
  <c r="P1787" i="6"/>
  <c r="Q1786" i="6"/>
  <c r="P1786" i="6"/>
  <c r="Q1785" i="6"/>
  <c r="P1785" i="6"/>
  <c r="Q1784" i="6"/>
  <c r="P1784" i="6"/>
  <c r="Q1783" i="6"/>
  <c r="P1783" i="6"/>
  <c r="Q1782" i="6"/>
  <c r="P1782" i="6"/>
  <c r="Q1781" i="6"/>
  <c r="P1781" i="6"/>
  <c r="Q1780" i="6"/>
  <c r="P1780" i="6"/>
  <c r="Q1779" i="6"/>
  <c r="P1779" i="6"/>
  <c r="Q1778" i="6"/>
  <c r="P1778" i="6"/>
  <c r="Q1777" i="6"/>
  <c r="P1777" i="6"/>
  <c r="Q1776" i="6"/>
  <c r="P1776" i="6"/>
  <c r="Q1775" i="6"/>
  <c r="P1775" i="6"/>
  <c r="Q1774" i="6"/>
  <c r="P1774" i="6"/>
  <c r="Q1773" i="6"/>
  <c r="P1773" i="6"/>
  <c r="Q1772" i="6"/>
  <c r="P1772" i="6"/>
  <c r="Q1771" i="6"/>
  <c r="P1771" i="6"/>
  <c r="Q1770" i="6"/>
  <c r="P1770" i="6"/>
  <c r="Q1769" i="6"/>
  <c r="P1769" i="6"/>
  <c r="Q1768" i="6"/>
  <c r="P1768" i="6"/>
  <c r="Q1767" i="6"/>
  <c r="P1767" i="6"/>
  <c r="Q1766" i="6"/>
  <c r="P1766" i="6"/>
  <c r="Q1765" i="6"/>
  <c r="P1765" i="6"/>
  <c r="Q1764" i="6"/>
  <c r="P1764" i="6"/>
  <c r="Q1763" i="6"/>
  <c r="P1763" i="6"/>
  <c r="Q1762" i="6"/>
  <c r="P1762" i="6"/>
  <c r="Q1761" i="6"/>
  <c r="P1761" i="6"/>
  <c r="Q1760" i="6"/>
  <c r="P1760" i="6"/>
  <c r="Q1759" i="6"/>
  <c r="P1759" i="6"/>
  <c r="Q1758" i="6"/>
  <c r="P1758" i="6"/>
  <c r="Q1757" i="6"/>
  <c r="P1757" i="6"/>
  <c r="Q1756" i="6"/>
  <c r="P1756" i="6"/>
  <c r="Q1755" i="6"/>
  <c r="P1755" i="6"/>
  <c r="Q1754" i="6"/>
  <c r="P1754" i="6"/>
  <c r="Q1753" i="6"/>
  <c r="P1753" i="6"/>
  <c r="Q1752" i="6"/>
  <c r="P1752" i="6"/>
  <c r="Q1751" i="6"/>
  <c r="P1751" i="6"/>
  <c r="Q1750" i="6"/>
  <c r="P1750" i="6"/>
  <c r="Q1749" i="6"/>
  <c r="P1749" i="6"/>
  <c r="Q1748" i="6"/>
  <c r="P1748" i="6"/>
  <c r="Q1747" i="6"/>
  <c r="P1747" i="6"/>
  <c r="Q1746" i="6"/>
  <c r="P1746" i="6"/>
  <c r="Q1745" i="6"/>
  <c r="P1745" i="6"/>
  <c r="Q1744" i="6"/>
  <c r="P1744" i="6"/>
  <c r="Q1743" i="6"/>
  <c r="P1743" i="6"/>
  <c r="Q1742" i="6"/>
  <c r="P1742" i="6"/>
  <c r="Q1741" i="6"/>
  <c r="P1741" i="6"/>
  <c r="Q1740" i="6"/>
  <c r="P1740" i="6"/>
  <c r="Q1739" i="6"/>
  <c r="P1739" i="6"/>
  <c r="Q1738" i="6"/>
  <c r="P1738" i="6"/>
  <c r="Q1737" i="6"/>
  <c r="P1737" i="6"/>
  <c r="Q1736" i="6"/>
  <c r="P1736" i="6"/>
  <c r="Q1735" i="6"/>
  <c r="P1735" i="6"/>
  <c r="Q1734" i="6"/>
  <c r="P1734" i="6"/>
  <c r="Q1733" i="6"/>
  <c r="P1733" i="6"/>
  <c r="Q1732" i="6"/>
  <c r="P1732" i="6"/>
  <c r="Q1731" i="6"/>
  <c r="P1731" i="6"/>
  <c r="Q1730" i="6"/>
  <c r="P1730" i="6"/>
  <c r="Q1729" i="6"/>
  <c r="P1729" i="6"/>
  <c r="Q1728" i="6"/>
  <c r="P1728" i="6"/>
  <c r="Q1727" i="6"/>
  <c r="P1727" i="6"/>
  <c r="Q1726" i="6"/>
  <c r="P1726" i="6"/>
  <c r="Q1725" i="6"/>
  <c r="P1725" i="6"/>
  <c r="Q1724" i="6"/>
  <c r="P1724" i="6"/>
  <c r="Q1723" i="6"/>
  <c r="P1723" i="6"/>
  <c r="Q1722" i="6"/>
  <c r="P1722" i="6"/>
  <c r="Q1721" i="6"/>
  <c r="P1721" i="6"/>
  <c r="Q1720" i="6"/>
  <c r="P1720" i="6"/>
  <c r="Q1719" i="6"/>
  <c r="P1719" i="6"/>
  <c r="Q1718" i="6"/>
  <c r="P1718" i="6"/>
  <c r="Q1717" i="6"/>
  <c r="P1717" i="6"/>
  <c r="Q1716" i="6"/>
  <c r="P1716" i="6"/>
  <c r="Q1715" i="6"/>
  <c r="P1715" i="6"/>
  <c r="Q1714" i="6"/>
  <c r="P1714" i="6"/>
  <c r="Q1713" i="6"/>
  <c r="P1713" i="6"/>
  <c r="Q1712" i="6"/>
  <c r="P1712" i="6"/>
  <c r="Q1711" i="6"/>
  <c r="P1711" i="6"/>
  <c r="Q1710" i="6"/>
  <c r="P1710" i="6"/>
  <c r="Q1709" i="6"/>
  <c r="P1709" i="6"/>
  <c r="Q1708" i="6"/>
  <c r="P1708" i="6"/>
  <c r="Q1707" i="6"/>
  <c r="P1707" i="6"/>
  <c r="Q1706" i="6"/>
  <c r="P1706" i="6"/>
  <c r="Q1705" i="6"/>
  <c r="P1705" i="6"/>
  <c r="Q1704" i="6"/>
  <c r="P1704" i="6"/>
  <c r="Q1703" i="6"/>
  <c r="P1703" i="6"/>
  <c r="Q1702" i="6"/>
  <c r="P1702" i="6"/>
  <c r="Q1701" i="6"/>
  <c r="P1701" i="6"/>
  <c r="Q1700" i="6"/>
  <c r="P1700" i="6"/>
  <c r="Q1699" i="6"/>
  <c r="P1699" i="6"/>
  <c r="Q1698" i="6"/>
  <c r="P1698" i="6"/>
  <c r="Q1697" i="6"/>
  <c r="P1697" i="6"/>
  <c r="Q1696" i="6"/>
  <c r="P1696" i="6"/>
  <c r="Q1695" i="6"/>
  <c r="P1695" i="6"/>
  <c r="Q1694" i="6"/>
  <c r="P1694" i="6"/>
  <c r="Q1693" i="6"/>
  <c r="P1693" i="6"/>
  <c r="Q1692" i="6"/>
  <c r="P1692" i="6"/>
  <c r="Q1691" i="6"/>
  <c r="P1691" i="6"/>
  <c r="Q1690" i="6"/>
  <c r="P1690" i="6"/>
  <c r="Q1689" i="6"/>
  <c r="P1689" i="6"/>
  <c r="Q1688" i="6"/>
  <c r="P1688" i="6"/>
  <c r="Q1687" i="6"/>
  <c r="P1687" i="6"/>
  <c r="Q1686" i="6"/>
  <c r="P1686" i="6"/>
  <c r="Q1685" i="6"/>
  <c r="P1685" i="6"/>
  <c r="Q1684" i="6"/>
  <c r="P1684" i="6"/>
  <c r="Q1683" i="6"/>
  <c r="P1683" i="6"/>
  <c r="Q1682" i="6"/>
  <c r="P1682" i="6"/>
  <c r="Q1681" i="6"/>
  <c r="P1681" i="6"/>
  <c r="Q1680" i="6"/>
  <c r="P1680" i="6"/>
  <c r="Q1679" i="6"/>
  <c r="P1679" i="6"/>
  <c r="Q1678" i="6"/>
  <c r="P1678" i="6"/>
  <c r="Q1677" i="6"/>
  <c r="P1677" i="6"/>
  <c r="Q1676" i="6"/>
  <c r="P1676" i="6"/>
  <c r="Q1675" i="6"/>
  <c r="P1675" i="6"/>
  <c r="Q1674" i="6"/>
  <c r="P1674" i="6"/>
  <c r="Q1673" i="6"/>
  <c r="P1673" i="6"/>
  <c r="Q1672" i="6"/>
  <c r="P1672" i="6"/>
  <c r="Q1671" i="6"/>
  <c r="P1671" i="6"/>
  <c r="Q1670" i="6"/>
  <c r="P1670" i="6"/>
  <c r="Q1669" i="6"/>
  <c r="P1669" i="6"/>
  <c r="Q1668" i="6"/>
  <c r="P1668" i="6"/>
  <c r="Q1667" i="6"/>
  <c r="P1667" i="6"/>
  <c r="Q1666" i="6"/>
  <c r="P1666" i="6"/>
  <c r="Q1665" i="6"/>
  <c r="P1665" i="6"/>
  <c r="Q1664" i="6"/>
  <c r="P1664" i="6"/>
  <c r="Q1663" i="6"/>
  <c r="P1663" i="6"/>
  <c r="Q1662" i="6"/>
  <c r="P1662" i="6"/>
  <c r="Q1661" i="6"/>
  <c r="P1661" i="6"/>
  <c r="Q1660" i="6"/>
  <c r="P1660" i="6"/>
  <c r="Q1659" i="6"/>
  <c r="P1659" i="6"/>
  <c r="Q1658" i="6"/>
  <c r="P1658" i="6"/>
  <c r="Q1657" i="6"/>
  <c r="P1657" i="6"/>
  <c r="Q1656" i="6"/>
  <c r="P1656" i="6"/>
  <c r="Q1655" i="6"/>
  <c r="P1655" i="6"/>
  <c r="Q1654" i="6"/>
  <c r="P1654" i="6"/>
  <c r="Q1653" i="6"/>
  <c r="P1653" i="6"/>
  <c r="Q1652" i="6"/>
  <c r="P1652" i="6"/>
  <c r="Q1651" i="6"/>
  <c r="P1651" i="6"/>
  <c r="Q1650" i="6"/>
  <c r="P1650" i="6"/>
  <c r="Q1649" i="6"/>
  <c r="P1649" i="6"/>
  <c r="Q1648" i="6"/>
  <c r="P1648" i="6"/>
  <c r="Q1647" i="6"/>
  <c r="P1647" i="6"/>
  <c r="Q1646" i="6"/>
  <c r="P1646" i="6"/>
  <c r="Q1645" i="6"/>
  <c r="P1645" i="6"/>
  <c r="Q1644" i="6"/>
  <c r="P1644" i="6"/>
  <c r="Q1643" i="6"/>
  <c r="P1643" i="6"/>
  <c r="Q1642" i="6"/>
  <c r="P1642" i="6"/>
  <c r="Q1641" i="6"/>
  <c r="P1641" i="6"/>
  <c r="Q1640" i="6"/>
  <c r="P1640" i="6"/>
  <c r="Q1639" i="6"/>
  <c r="P1639" i="6"/>
  <c r="Q1638" i="6"/>
  <c r="P1638" i="6"/>
  <c r="Q1637" i="6"/>
  <c r="P1637" i="6"/>
  <c r="Q1636" i="6"/>
  <c r="P1636" i="6"/>
  <c r="Q1635" i="6"/>
  <c r="P1635" i="6"/>
  <c r="Q1634" i="6"/>
  <c r="P1634" i="6"/>
  <c r="Q1633" i="6"/>
  <c r="P1633" i="6"/>
  <c r="Q1632" i="6"/>
  <c r="P1632" i="6"/>
  <c r="Q1631" i="6"/>
  <c r="P1631" i="6"/>
  <c r="Q1630" i="6"/>
  <c r="P1630" i="6"/>
  <c r="Q1629" i="6"/>
  <c r="P1629" i="6"/>
  <c r="Q1628" i="6"/>
  <c r="P1628" i="6"/>
  <c r="Q1627" i="6"/>
  <c r="P1627" i="6"/>
  <c r="Q1626" i="6"/>
  <c r="P1626" i="6"/>
  <c r="Q1625" i="6"/>
  <c r="P1625" i="6"/>
  <c r="Q1624" i="6"/>
  <c r="P1624" i="6"/>
  <c r="Q1623" i="6"/>
  <c r="P1623" i="6"/>
  <c r="Q1622" i="6"/>
  <c r="P1622" i="6"/>
  <c r="Q1621" i="6"/>
  <c r="P1621" i="6"/>
  <c r="Q1620" i="6"/>
  <c r="P1620" i="6"/>
  <c r="Q1619" i="6"/>
  <c r="P1619" i="6"/>
  <c r="Q1618" i="6"/>
  <c r="P1618" i="6"/>
  <c r="Q1617" i="6"/>
  <c r="P1617" i="6"/>
  <c r="Q1616" i="6"/>
  <c r="P1616" i="6"/>
  <c r="Q1615" i="6"/>
  <c r="P1615" i="6"/>
  <c r="Q1614" i="6"/>
  <c r="P1614" i="6"/>
  <c r="Q1613" i="6"/>
  <c r="P1613" i="6"/>
  <c r="Q1612" i="6"/>
  <c r="P1612" i="6"/>
  <c r="Q1611" i="6"/>
  <c r="P1611" i="6"/>
  <c r="Q1610" i="6"/>
  <c r="P1610" i="6"/>
  <c r="Q1609" i="6"/>
  <c r="P1609" i="6"/>
  <c r="Q1608" i="6"/>
  <c r="P1608" i="6"/>
  <c r="Q1607" i="6"/>
  <c r="P1607" i="6"/>
  <c r="Q1606" i="6"/>
  <c r="P1606" i="6"/>
  <c r="Q1605" i="6"/>
  <c r="P1605" i="6"/>
  <c r="Q1604" i="6"/>
  <c r="P1604" i="6"/>
  <c r="Q1603" i="6"/>
  <c r="P1603" i="6"/>
  <c r="Q1602" i="6"/>
  <c r="P1602" i="6"/>
  <c r="Q1601" i="6"/>
  <c r="P1601" i="6"/>
  <c r="Q1600" i="6"/>
  <c r="P1600" i="6"/>
  <c r="Q1599" i="6"/>
  <c r="P1599" i="6"/>
  <c r="Q1598" i="6"/>
  <c r="P1598" i="6"/>
  <c r="Q1597" i="6"/>
  <c r="P1597" i="6"/>
  <c r="Q1596" i="6"/>
  <c r="P1596" i="6"/>
  <c r="Q1595" i="6"/>
  <c r="P1595" i="6"/>
  <c r="Q1594" i="6"/>
  <c r="P1594" i="6"/>
  <c r="Q1593" i="6"/>
  <c r="P1593" i="6"/>
  <c r="Q1592" i="6"/>
  <c r="P1592" i="6"/>
  <c r="Q1591" i="6"/>
  <c r="P1591" i="6"/>
  <c r="Q1590" i="6"/>
  <c r="P1590" i="6"/>
  <c r="Q1589" i="6"/>
  <c r="P1589" i="6"/>
  <c r="Q1588" i="6"/>
  <c r="P1588" i="6"/>
  <c r="Q1587" i="6"/>
  <c r="P1587" i="6"/>
  <c r="Q1586" i="6"/>
  <c r="P1586" i="6"/>
  <c r="Q1585" i="6"/>
  <c r="P1585" i="6"/>
  <c r="Q1584" i="6"/>
  <c r="P1584" i="6"/>
  <c r="Q1583" i="6"/>
  <c r="P1583" i="6"/>
  <c r="Q1582" i="6"/>
  <c r="P1582" i="6"/>
  <c r="Q1581" i="6"/>
  <c r="P1581" i="6"/>
  <c r="Q1580" i="6"/>
  <c r="P1580" i="6"/>
  <c r="Q1579" i="6"/>
  <c r="P1579" i="6"/>
  <c r="Q1578" i="6"/>
  <c r="P1578" i="6"/>
  <c r="Q1577" i="6"/>
  <c r="P1577" i="6"/>
  <c r="Q1576" i="6"/>
  <c r="P1576" i="6"/>
  <c r="Q1575" i="6"/>
  <c r="P1575" i="6"/>
  <c r="Q1574" i="6"/>
  <c r="P1574" i="6"/>
  <c r="Q1573" i="6"/>
  <c r="P1573" i="6"/>
  <c r="Q1572" i="6"/>
  <c r="P1572" i="6"/>
  <c r="Q1571" i="6"/>
  <c r="P1571" i="6"/>
  <c r="Q1570" i="6"/>
  <c r="P1570" i="6"/>
  <c r="Q1569" i="6"/>
  <c r="P1569" i="6"/>
  <c r="Q1568" i="6"/>
  <c r="P1568" i="6"/>
  <c r="Q1567" i="6"/>
  <c r="P1567" i="6"/>
  <c r="Q1566" i="6"/>
  <c r="P1566" i="6"/>
  <c r="Q1565" i="6"/>
  <c r="P1565" i="6"/>
  <c r="Q1564" i="6"/>
  <c r="P1564" i="6"/>
  <c r="Q1563" i="6"/>
  <c r="P1563" i="6"/>
  <c r="Q1562" i="6"/>
  <c r="P1562" i="6"/>
  <c r="Q1561" i="6"/>
  <c r="P1561" i="6"/>
  <c r="Q1560" i="6"/>
  <c r="P1560" i="6"/>
  <c r="Q1559" i="6"/>
  <c r="P1559" i="6"/>
  <c r="Q1558" i="6"/>
  <c r="P1558" i="6"/>
  <c r="Q1557" i="6"/>
  <c r="P1557" i="6"/>
  <c r="Q1556" i="6"/>
  <c r="P1556" i="6"/>
  <c r="Q1555" i="6"/>
  <c r="P1555" i="6"/>
  <c r="Q1554" i="6"/>
  <c r="P1554" i="6"/>
  <c r="Q1553" i="6"/>
  <c r="P1553" i="6"/>
  <c r="Q1552" i="6"/>
  <c r="P1552" i="6"/>
  <c r="Q1551" i="6"/>
  <c r="P1551" i="6"/>
  <c r="Q1550" i="6"/>
  <c r="P1550" i="6"/>
  <c r="Q1549" i="6"/>
  <c r="P1549" i="6"/>
  <c r="Q1548" i="6"/>
  <c r="P1548" i="6"/>
  <c r="Q1547" i="6"/>
  <c r="P1547" i="6"/>
  <c r="Q1546" i="6"/>
  <c r="P1546" i="6"/>
  <c r="Q1545" i="6"/>
  <c r="P1545" i="6"/>
  <c r="Q1544" i="6"/>
  <c r="P1544" i="6"/>
  <c r="Q1543" i="6"/>
  <c r="P1543" i="6"/>
  <c r="Q1542" i="6"/>
  <c r="P1542" i="6"/>
  <c r="Q1541" i="6"/>
  <c r="P1541" i="6"/>
  <c r="Q1540" i="6"/>
  <c r="P1540" i="6"/>
  <c r="Q1539" i="6"/>
  <c r="P1539" i="6"/>
  <c r="Q1538" i="6"/>
  <c r="P1538" i="6"/>
  <c r="Q1537" i="6"/>
  <c r="P1537" i="6"/>
  <c r="Q1536" i="6"/>
  <c r="P1536" i="6"/>
  <c r="Q1535" i="6"/>
  <c r="P1535" i="6"/>
  <c r="Q1534" i="6"/>
  <c r="P1534" i="6"/>
  <c r="Q1533" i="6"/>
  <c r="P1533" i="6"/>
  <c r="Q1532" i="6"/>
  <c r="P1532" i="6"/>
  <c r="Q1531" i="6"/>
  <c r="P1531" i="6"/>
  <c r="Q1530" i="6"/>
  <c r="P1530" i="6"/>
  <c r="Q1529" i="6"/>
  <c r="P1529" i="6"/>
  <c r="Q1528" i="6"/>
  <c r="P1528" i="6"/>
  <c r="Q1527" i="6"/>
  <c r="P1527" i="6"/>
  <c r="Q1526" i="6"/>
  <c r="P1526" i="6"/>
  <c r="Q1525" i="6"/>
  <c r="P1525" i="6"/>
  <c r="Q1524" i="6"/>
  <c r="P1524" i="6"/>
  <c r="Q1523" i="6"/>
  <c r="P1523" i="6"/>
  <c r="Q1522" i="6"/>
  <c r="P1522" i="6"/>
  <c r="Q1521" i="6"/>
  <c r="P1521" i="6"/>
  <c r="Q1520" i="6"/>
  <c r="P1520" i="6"/>
  <c r="Q1519" i="6"/>
  <c r="P1519" i="6"/>
  <c r="Q1518" i="6"/>
  <c r="P1518" i="6"/>
  <c r="Q1517" i="6"/>
  <c r="P1517" i="6"/>
  <c r="Q1516" i="6"/>
  <c r="P1516" i="6"/>
  <c r="Q1515" i="6"/>
  <c r="P1515" i="6"/>
  <c r="Q1514" i="6"/>
  <c r="P1514" i="6"/>
  <c r="Q1513" i="6"/>
  <c r="P1513" i="6"/>
  <c r="Q1512" i="6"/>
  <c r="P1512" i="6"/>
  <c r="Q1511" i="6"/>
  <c r="P1511" i="6"/>
  <c r="Q1510" i="6"/>
  <c r="P1510" i="6"/>
  <c r="Q1509" i="6"/>
  <c r="P1509" i="6"/>
  <c r="Q1508" i="6"/>
  <c r="P1508" i="6"/>
  <c r="Q1507" i="6"/>
  <c r="P1507" i="6"/>
  <c r="Q1506" i="6"/>
  <c r="P1506" i="6"/>
  <c r="Q1505" i="6"/>
  <c r="P1505" i="6"/>
  <c r="Q1504" i="6"/>
  <c r="P1504" i="6"/>
  <c r="Q1503" i="6"/>
  <c r="P1503" i="6"/>
  <c r="Q1502" i="6"/>
  <c r="P1502" i="6"/>
  <c r="Q1501" i="6"/>
  <c r="P1501" i="6"/>
  <c r="Q1500" i="6"/>
  <c r="P1500" i="6"/>
  <c r="Q1499" i="6"/>
  <c r="P1499" i="6"/>
  <c r="Q1498" i="6"/>
  <c r="P1498" i="6"/>
  <c r="Q1497" i="6"/>
  <c r="P1497" i="6"/>
  <c r="Q1496" i="6"/>
  <c r="P1496" i="6"/>
  <c r="Q1495" i="6"/>
  <c r="P1495" i="6"/>
  <c r="Q1494" i="6"/>
  <c r="P1494" i="6"/>
  <c r="Q1493" i="6"/>
  <c r="P1493" i="6"/>
  <c r="Q1492" i="6"/>
  <c r="P1492" i="6"/>
  <c r="Q1491" i="6"/>
  <c r="P1491" i="6"/>
  <c r="Q1490" i="6"/>
  <c r="P1490" i="6"/>
  <c r="Q1489" i="6"/>
  <c r="P1489" i="6"/>
  <c r="Q1488" i="6"/>
  <c r="P1488" i="6"/>
  <c r="Q1487" i="6"/>
  <c r="P1487" i="6"/>
  <c r="Q1486" i="6"/>
  <c r="P1486" i="6"/>
  <c r="Q1485" i="6"/>
  <c r="P1485" i="6"/>
  <c r="Q1484" i="6"/>
  <c r="P1484" i="6"/>
  <c r="Q1483" i="6"/>
  <c r="P1483" i="6"/>
  <c r="Q1482" i="6"/>
  <c r="P1482" i="6"/>
  <c r="Q1481" i="6"/>
  <c r="P1481" i="6"/>
  <c r="Q1480" i="6"/>
  <c r="P1480" i="6"/>
  <c r="Q1479" i="6"/>
  <c r="P1479" i="6"/>
  <c r="Q1478" i="6"/>
  <c r="P1478" i="6"/>
  <c r="Q1477" i="6"/>
  <c r="P1477" i="6"/>
  <c r="Q1476" i="6"/>
  <c r="P1476" i="6"/>
  <c r="Q1475" i="6"/>
  <c r="P1475" i="6"/>
  <c r="Q1474" i="6"/>
  <c r="P1474" i="6"/>
  <c r="Q1473" i="6"/>
  <c r="P1473" i="6"/>
  <c r="Q1472" i="6"/>
  <c r="P1472" i="6"/>
  <c r="Q1471" i="6"/>
  <c r="P1471" i="6"/>
  <c r="Q1470" i="6"/>
  <c r="P1470" i="6"/>
  <c r="Q1469" i="6"/>
  <c r="P1469" i="6"/>
  <c r="Q1468" i="6"/>
  <c r="P1468" i="6"/>
  <c r="Q1467" i="6"/>
  <c r="P1467" i="6"/>
  <c r="Q1466" i="6"/>
  <c r="P1466" i="6"/>
  <c r="Q1465" i="6"/>
  <c r="P1465" i="6"/>
  <c r="Q1464" i="6"/>
  <c r="P1464" i="6"/>
  <c r="Q1463" i="6"/>
  <c r="P1463" i="6"/>
  <c r="Q1462" i="6"/>
  <c r="P1462" i="6"/>
  <c r="Q1461" i="6"/>
  <c r="P1461" i="6"/>
  <c r="Q1460" i="6"/>
  <c r="P1460" i="6"/>
  <c r="Q1459" i="6"/>
  <c r="P1459" i="6"/>
  <c r="Q1458" i="6"/>
  <c r="P1458" i="6"/>
  <c r="Q1457" i="6"/>
  <c r="P1457" i="6"/>
  <c r="Q1456" i="6"/>
  <c r="P1456" i="6"/>
  <c r="Q1455" i="6"/>
  <c r="P1455" i="6"/>
  <c r="Q1454" i="6"/>
  <c r="P1454" i="6"/>
  <c r="Q1453" i="6"/>
  <c r="P1453" i="6"/>
  <c r="Q1452" i="6"/>
  <c r="P1452" i="6"/>
  <c r="Q1451" i="6"/>
  <c r="P1451" i="6"/>
  <c r="Q1450" i="6"/>
  <c r="P1450" i="6"/>
  <c r="Q1449" i="6"/>
  <c r="P1449" i="6"/>
  <c r="Q1448" i="6"/>
  <c r="P1448" i="6"/>
  <c r="Q1447" i="6"/>
  <c r="P1447" i="6"/>
  <c r="Q1446" i="6"/>
  <c r="P1446" i="6"/>
  <c r="Q1445" i="6"/>
  <c r="P1445" i="6"/>
  <c r="Q1444" i="6"/>
  <c r="P1444" i="6"/>
  <c r="Q1443" i="6"/>
  <c r="P1443" i="6"/>
  <c r="Q1442" i="6"/>
  <c r="P1442" i="6"/>
  <c r="Q1441" i="6"/>
  <c r="P1441" i="6"/>
  <c r="Q1440" i="6"/>
  <c r="P1440" i="6"/>
  <c r="Q1439" i="6"/>
  <c r="P1439" i="6"/>
  <c r="Q1438" i="6"/>
  <c r="P1438" i="6"/>
  <c r="Q1437" i="6"/>
  <c r="P1437" i="6"/>
  <c r="Q1436" i="6"/>
  <c r="P1436" i="6"/>
  <c r="Q1435" i="6"/>
  <c r="P1435" i="6"/>
  <c r="Q1434" i="6"/>
  <c r="P1434" i="6"/>
  <c r="Q1433" i="6"/>
  <c r="P1433" i="6"/>
  <c r="Q1432" i="6"/>
  <c r="P1432" i="6"/>
  <c r="Q1431" i="6"/>
  <c r="P1431" i="6"/>
  <c r="Q1430" i="6"/>
  <c r="P1430" i="6"/>
  <c r="Q1429" i="6"/>
  <c r="P1429" i="6"/>
  <c r="Q1428" i="6"/>
  <c r="P1428" i="6"/>
  <c r="Q1427" i="6"/>
  <c r="P1427" i="6"/>
  <c r="Q1426" i="6"/>
  <c r="P1426" i="6"/>
  <c r="Q1425" i="6"/>
  <c r="P1425" i="6"/>
  <c r="Q1424" i="6"/>
  <c r="P1424" i="6"/>
  <c r="Q1423" i="6"/>
  <c r="P1423" i="6"/>
  <c r="Q1422" i="6"/>
  <c r="P1422" i="6"/>
  <c r="Q1421" i="6"/>
  <c r="P1421" i="6"/>
  <c r="Q1420" i="6"/>
  <c r="P1420" i="6"/>
  <c r="Q1419" i="6"/>
  <c r="P1419" i="6"/>
  <c r="Q1418" i="6"/>
  <c r="P1418" i="6"/>
  <c r="Q1417" i="6"/>
  <c r="P1417" i="6"/>
  <c r="Q1416" i="6"/>
  <c r="P1416" i="6"/>
  <c r="Q1415" i="6"/>
  <c r="P1415" i="6"/>
  <c r="Q1414" i="6"/>
  <c r="P1414" i="6"/>
  <c r="Q1413" i="6"/>
  <c r="P1413" i="6"/>
  <c r="Q1412" i="6"/>
  <c r="P1412" i="6"/>
  <c r="Q1411" i="6"/>
  <c r="P1411" i="6"/>
  <c r="Q1410" i="6"/>
  <c r="P1410" i="6"/>
  <c r="Q1409" i="6"/>
  <c r="P1409" i="6"/>
  <c r="Q1408" i="6"/>
  <c r="P1408" i="6"/>
  <c r="Q1407" i="6"/>
  <c r="P1407" i="6"/>
  <c r="Q1406" i="6"/>
  <c r="P1406" i="6"/>
  <c r="Q1405" i="6"/>
  <c r="P1405" i="6"/>
  <c r="Q1404" i="6"/>
  <c r="P1404" i="6"/>
  <c r="Q1403" i="6"/>
  <c r="P1403" i="6"/>
  <c r="Q1402" i="6"/>
  <c r="P1402" i="6"/>
  <c r="Q1401" i="6"/>
  <c r="P1401" i="6"/>
  <c r="Q1400" i="6"/>
  <c r="P1400" i="6"/>
  <c r="Q1399" i="6"/>
  <c r="P1399" i="6"/>
  <c r="Q1398" i="6"/>
  <c r="P1398" i="6"/>
  <c r="Q1397" i="6"/>
  <c r="P1397" i="6"/>
  <c r="Q1396" i="6"/>
  <c r="P1396" i="6"/>
  <c r="Q1395" i="6"/>
  <c r="P1395" i="6"/>
  <c r="Q1394" i="6"/>
  <c r="P1394" i="6"/>
  <c r="Q1393" i="6"/>
  <c r="P1393" i="6"/>
  <c r="Q1392" i="6"/>
  <c r="P1392" i="6"/>
  <c r="Q1391" i="6"/>
  <c r="P1391" i="6"/>
  <c r="Q1390" i="6"/>
  <c r="P1390" i="6"/>
  <c r="Q1389" i="6"/>
  <c r="P1389" i="6"/>
  <c r="Q1388" i="6"/>
  <c r="P1388" i="6"/>
  <c r="Q1387" i="6"/>
  <c r="P1387" i="6"/>
  <c r="Q1386" i="6"/>
  <c r="P1386" i="6"/>
  <c r="Q1385" i="6"/>
  <c r="P1385" i="6"/>
  <c r="Q1384" i="6"/>
  <c r="P1384" i="6"/>
  <c r="Q1383" i="6"/>
  <c r="P1383" i="6"/>
  <c r="Q1382" i="6"/>
  <c r="P1382" i="6"/>
  <c r="Q1381" i="6"/>
  <c r="P1381" i="6"/>
  <c r="Q1380" i="6"/>
  <c r="P1380" i="6"/>
  <c r="Q1379" i="6"/>
  <c r="P1379" i="6"/>
  <c r="Q1378" i="6"/>
  <c r="P1378" i="6"/>
  <c r="Q1377" i="6"/>
  <c r="P1377" i="6"/>
  <c r="Q1376" i="6"/>
  <c r="P1376" i="6"/>
  <c r="Q1375" i="6"/>
  <c r="P1375" i="6"/>
  <c r="Q1374" i="6"/>
  <c r="P1374" i="6"/>
  <c r="Q1373" i="6"/>
  <c r="P1373" i="6"/>
  <c r="Q1372" i="6"/>
  <c r="P1372" i="6"/>
  <c r="Q1371" i="6"/>
  <c r="P1371" i="6"/>
  <c r="Q1370" i="6"/>
  <c r="P1370" i="6"/>
  <c r="Q1369" i="6"/>
  <c r="P1369" i="6"/>
  <c r="Q1368" i="6"/>
  <c r="P1368" i="6"/>
  <c r="Q1367" i="6"/>
  <c r="P1367" i="6"/>
  <c r="Q1366" i="6"/>
  <c r="P1366" i="6"/>
  <c r="Q1365" i="6"/>
  <c r="P1365" i="6"/>
  <c r="Q1364" i="6"/>
  <c r="P1364" i="6"/>
  <c r="Q1363" i="6"/>
  <c r="P1363" i="6"/>
  <c r="Q1362" i="6"/>
  <c r="P1362" i="6"/>
  <c r="Q1361" i="6"/>
  <c r="P1361" i="6"/>
  <c r="Q1360" i="6"/>
  <c r="P1360" i="6"/>
  <c r="Q1359" i="6"/>
  <c r="P1359" i="6"/>
  <c r="Q1358" i="6"/>
  <c r="P1358" i="6"/>
  <c r="Q1357" i="6"/>
  <c r="P1357" i="6"/>
  <c r="Q1356" i="6"/>
  <c r="P1356" i="6"/>
  <c r="Q1355" i="6"/>
  <c r="P1355" i="6"/>
  <c r="Q1354" i="6"/>
  <c r="P1354" i="6"/>
  <c r="Q1353" i="6"/>
  <c r="P1353" i="6"/>
  <c r="Q1352" i="6"/>
  <c r="P1352" i="6"/>
  <c r="Q1351" i="6"/>
  <c r="P1351" i="6"/>
  <c r="Q1350" i="6"/>
  <c r="P1350" i="6"/>
  <c r="Q1349" i="6"/>
  <c r="P1349" i="6"/>
  <c r="Q1348" i="6"/>
  <c r="P1348" i="6"/>
  <c r="Q1347" i="6"/>
  <c r="P1347" i="6"/>
  <c r="Q1346" i="6"/>
  <c r="P1346" i="6"/>
  <c r="Q1345" i="6"/>
  <c r="P1345" i="6"/>
  <c r="Q1344" i="6"/>
  <c r="P1344" i="6"/>
  <c r="Q1343" i="6"/>
  <c r="P1343" i="6"/>
  <c r="Q1342" i="6"/>
  <c r="P1342" i="6"/>
  <c r="Q1341" i="6"/>
  <c r="P1341" i="6"/>
  <c r="Q1340" i="6"/>
  <c r="P1340" i="6"/>
  <c r="Q1339" i="6"/>
  <c r="P1339" i="6"/>
  <c r="Q1338" i="6"/>
  <c r="P1338" i="6"/>
  <c r="Q1337" i="6"/>
  <c r="P1337" i="6"/>
  <c r="Q1336" i="6"/>
  <c r="P1336" i="6"/>
  <c r="Q1335" i="6"/>
  <c r="P1335" i="6"/>
  <c r="Q1334" i="6"/>
  <c r="P1334" i="6"/>
  <c r="Q1333" i="6"/>
  <c r="P1333" i="6"/>
  <c r="Q1332" i="6"/>
  <c r="P1332" i="6"/>
  <c r="Q1331" i="6"/>
  <c r="P1331" i="6"/>
  <c r="Q1330" i="6"/>
  <c r="P1330" i="6"/>
  <c r="Q1329" i="6"/>
  <c r="P1329" i="6"/>
  <c r="Q1328" i="6"/>
  <c r="P1328" i="6"/>
  <c r="Q1327" i="6"/>
  <c r="P1327" i="6"/>
  <c r="Q1326" i="6"/>
  <c r="P1326" i="6"/>
  <c r="Q1325" i="6"/>
  <c r="P1325" i="6"/>
  <c r="Q1324" i="6"/>
  <c r="P1324" i="6"/>
  <c r="Q1323" i="6"/>
  <c r="P1323" i="6"/>
  <c r="Q1322" i="6"/>
  <c r="P1322" i="6"/>
  <c r="Q1321" i="6"/>
  <c r="P1321" i="6"/>
  <c r="Q1320" i="6"/>
  <c r="P1320" i="6"/>
  <c r="Q1319" i="6"/>
  <c r="P1319" i="6"/>
  <c r="Q1318" i="6"/>
  <c r="P1318" i="6"/>
  <c r="Q1317" i="6"/>
  <c r="P1317" i="6"/>
  <c r="Q1316" i="6"/>
  <c r="P1316" i="6"/>
  <c r="Q1315" i="6"/>
  <c r="P1315" i="6"/>
  <c r="Q1314" i="6"/>
  <c r="P1314" i="6"/>
  <c r="Q1313" i="6"/>
  <c r="P1313" i="6"/>
  <c r="Q1312" i="6"/>
  <c r="P1312" i="6"/>
  <c r="Q1311" i="6"/>
  <c r="P1311" i="6"/>
  <c r="Q1310" i="6"/>
  <c r="P1310" i="6"/>
  <c r="Q1309" i="6"/>
  <c r="P1309" i="6"/>
  <c r="Q1308" i="6"/>
  <c r="P1308" i="6"/>
  <c r="Q1307" i="6"/>
  <c r="P1307" i="6"/>
  <c r="Q1306" i="6"/>
  <c r="P1306" i="6"/>
  <c r="Q1305" i="6"/>
  <c r="P1305" i="6"/>
  <c r="Q1304" i="6"/>
  <c r="P1304" i="6"/>
  <c r="Q1303" i="6"/>
  <c r="P1303" i="6"/>
  <c r="Q1302" i="6"/>
  <c r="P1302" i="6"/>
  <c r="Q1301" i="6"/>
  <c r="P1301" i="6"/>
  <c r="Q1300" i="6"/>
  <c r="P1300" i="6"/>
  <c r="Q1299" i="6"/>
  <c r="P1299" i="6"/>
  <c r="Q1298" i="6"/>
  <c r="P1298" i="6"/>
  <c r="Q1297" i="6"/>
  <c r="P1297" i="6"/>
  <c r="Q1296" i="6"/>
  <c r="P1296" i="6"/>
  <c r="Q1295" i="6"/>
  <c r="P1295" i="6"/>
  <c r="Q1294" i="6"/>
  <c r="P1294" i="6"/>
  <c r="Q1293" i="6"/>
  <c r="P1293" i="6"/>
  <c r="Q1292" i="6"/>
  <c r="P1292" i="6"/>
  <c r="Q1291" i="6"/>
  <c r="P1291" i="6"/>
  <c r="Q1290" i="6"/>
  <c r="P1290" i="6"/>
  <c r="Q1289" i="6"/>
  <c r="P1289" i="6"/>
  <c r="Q1288" i="6"/>
  <c r="P1288" i="6"/>
  <c r="Q1287" i="6"/>
  <c r="P1287" i="6"/>
  <c r="Q1286" i="6"/>
  <c r="P1286" i="6"/>
  <c r="Q1285" i="6"/>
  <c r="P1285" i="6"/>
  <c r="Q1284" i="6"/>
  <c r="P1284" i="6"/>
  <c r="Q1283" i="6"/>
  <c r="P1283" i="6"/>
  <c r="Q1282" i="6"/>
  <c r="P1282" i="6"/>
  <c r="Q1281" i="6"/>
  <c r="P1281" i="6"/>
  <c r="Q1280" i="6"/>
  <c r="P1280" i="6"/>
  <c r="Q1279" i="6"/>
  <c r="P1279" i="6"/>
  <c r="Q1278" i="6"/>
  <c r="P1278" i="6"/>
  <c r="Q1277" i="6"/>
  <c r="P1277" i="6"/>
  <c r="Q1276" i="6"/>
  <c r="P1276" i="6"/>
  <c r="Q1275" i="6"/>
  <c r="P1275" i="6"/>
  <c r="Q1274" i="6"/>
  <c r="P1274" i="6"/>
  <c r="Q1273" i="6"/>
  <c r="P1273" i="6"/>
  <c r="Q1272" i="6"/>
  <c r="P1272" i="6"/>
  <c r="Q1271" i="6"/>
  <c r="P1271" i="6"/>
  <c r="Q1270" i="6"/>
  <c r="P1270" i="6"/>
  <c r="Q1269" i="6"/>
  <c r="P1269" i="6"/>
  <c r="Q1268" i="6"/>
  <c r="P1268" i="6"/>
  <c r="Q1267" i="6"/>
  <c r="P1267" i="6"/>
  <c r="Q1266" i="6"/>
  <c r="P1266" i="6"/>
  <c r="Q1265" i="6"/>
  <c r="P1265" i="6"/>
  <c r="Q1264" i="6"/>
  <c r="P1264" i="6"/>
  <c r="Q1263" i="6"/>
  <c r="P1263" i="6"/>
  <c r="Q1262" i="6"/>
  <c r="P1262" i="6"/>
  <c r="Q1261" i="6"/>
  <c r="P1261" i="6"/>
  <c r="Q1260" i="6"/>
  <c r="P1260" i="6"/>
  <c r="Q1259" i="6"/>
  <c r="P1259" i="6"/>
  <c r="Q1258" i="6"/>
  <c r="P1258" i="6"/>
  <c r="Q1257" i="6"/>
  <c r="P1257" i="6"/>
  <c r="Q1256" i="6"/>
  <c r="P1256" i="6"/>
  <c r="Q1255" i="6"/>
  <c r="P1255" i="6"/>
  <c r="Q1254" i="6"/>
  <c r="P1254" i="6"/>
  <c r="Q1253" i="6"/>
  <c r="P1253" i="6"/>
  <c r="Q1252" i="6"/>
  <c r="P1252" i="6"/>
  <c r="Q1251" i="6"/>
  <c r="P1251" i="6"/>
  <c r="Q1250" i="6"/>
  <c r="P1250" i="6"/>
  <c r="Q1249" i="6"/>
  <c r="P1249" i="6"/>
  <c r="Q1248" i="6"/>
  <c r="P1248" i="6"/>
  <c r="Q1247" i="6"/>
  <c r="P1247" i="6"/>
  <c r="Q1246" i="6"/>
  <c r="P1246" i="6"/>
  <c r="Q1245" i="6"/>
  <c r="P1245" i="6"/>
  <c r="Q1244" i="6"/>
  <c r="P1244" i="6"/>
  <c r="Q1243" i="6"/>
  <c r="P1243" i="6"/>
  <c r="Q1242" i="6"/>
  <c r="P1242" i="6"/>
  <c r="Q1241" i="6"/>
  <c r="P1241" i="6"/>
  <c r="Q1240" i="6"/>
  <c r="P1240" i="6"/>
  <c r="Q1239" i="6"/>
  <c r="P1239" i="6"/>
  <c r="Q1238" i="6"/>
  <c r="P1238" i="6"/>
  <c r="Q1237" i="6"/>
  <c r="P1237" i="6"/>
  <c r="Q1236" i="6"/>
  <c r="P1236" i="6"/>
  <c r="Q1235" i="6"/>
  <c r="P1235" i="6"/>
  <c r="Q1234" i="6"/>
  <c r="P1234" i="6"/>
  <c r="Q1233" i="6"/>
  <c r="P1233" i="6"/>
  <c r="Q1232" i="6"/>
  <c r="P1232" i="6"/>
  <c r="Q1231" i="6"/>
  <c r="P1231" i="6"/>
  <c r="Q1230" i="6"/>
  <c r="P1230" i="6"/>
  <c r="Q1229" i="6"/>
  <c r="P1229" i="6"/>
  <c r="Q1228" i="6"/>
  <c r="P1228" i="6"/>
  <c r="Q1227" i="6"/>
  <c r="P1227" i="6"/>
  <c r="Q1226" i="6"/>
  <c r="P1226" i="6"/>
  <c r="Q1225" i="6"/>
  <c r="P1225" i="6"/>
  <c r="Q1224" i="6"/>
  <c r="P1224" i="6"/>
  <c r="Q1223" i="6"/>
  <c r="P1223" i="6"/>
  <c r="Q1222" i="6"/>
  <c r="P1222" i="6"/>
  <c r="Q1221" i="6"/>
  <c r="P1221" i="6"/>
  <c r="Q1220" i="6"/>
  <c r="P1220" i="6"/>
  <c r="Q1219" i="6"/>
  <c r="P1219" i="6"/>
  <c r="Q1218" i="6"/>
  <c r="P1218" i="6"/>
  <c r="Q1217" i="6"/>
  <c r="P1217" i="6"/>
  <c r="Q1216" i="6"/>
  <c r="P1216" i="6"/>
  <c r="Q1215" i="6"/>
  <c r="P1215" i="6"/>
  <c r="Q1214" i="6"/>
  <c r="P1214" i="6"/>
  <c r="Q1213" i="6"/>
  <c r="P1213" i="6"/>
  <c r="Q1212" i="6"/>
  <c r="P1212" i="6"/>
  <c r="Q1211" i="6"/>
  <c r="P1211" i="6"/>
  <c r="Q1210" i="6"/>
  <c r="P1210" i="6"/>
  <c r="Q1209" i="6"/>
  <c r="P1209" i="6"/>
  <c r="Q1208" i="6"/>
  <c r="P1208" i="6"/>
  <c r="Q1207" i="6"/>
  <c r="P1207" i="6"/>
  <c r="Q1206" i="6"/>
  <c r="P1206" i="6"/>
  <c r="Q1205" i="6"/>
  <c r="P1205" i="6"/>
  <c r="Q1204" i="6"/>
  <c r="P1204" i="6"/>
  <c r="Q1203" i="6"/>
  <c r="P1203" i="6"/>
  <c r="Q1202" i="6"/>
  <c r="P1202" i="6"/>
  <c r="Q1201" i="6"/>
  <c r="P1201" i="6"/>
  <c r="Q1200" i="6"/>
  <c r="P1200" i="6"/>
  <c r="Q1199" i="6"/>
  <c r="P1199" i="6"/>
  <c r="Q1198" i="6"/>
  <c r="P1198" i="6"/>
  <c r="Q1197" i="6"/>
  <c r="P1197" i="6"/>
  <c r="Q1196" i="6"/>
  <c r="P1196" i="6"/>
  <c r="Q1195" i="6"/>
  <c r="P1195" i="6"/>
  <c r="Q1194" i="6"/>
  <c r="P1194" i="6"/>
  <c r="Q1193" i="6"/>
  <c r="P1193" i="6"/>
  <c r="Q1192" i="6"/>
  <c r="P1192" i="6"/>
  <c r="Q1191" i="6"/>
  <c r="P1191" i="6"/>
  <c r="Q1190" i="6"/>
  <c r="P1190" i="6"/>
  <c r="Q1189" i="6"/>
  <c r="P1189" i="6"/>
  <c r="Q1188" i="6"/>
  <c r="P1188" i="6"/>
  <c r="Q1187" i="6"/>
  <c r="P1187" i="6"/>
  <c r="Q1186" i="6"/>
  <c r="P1186" i="6"/>
  <c r="Q1185" i="6"/>
  <c r="P1185" i="6"/>
  <c r="Q1184" i="6"/>
  <c r="P1184" i="6"/>
  <c r="Q1183" i="6"/>
  <c r="P1183" i="6"/>
  <c r="Q1182" i="6"/>
  <c r="P1182" i="6"/>
  <c r="Q1181" i="6"/>
  <c r="P1181" i="6"/>
  <c r="Q1180" i="6"/>
  <c r="P1180" i="6"/>
  <c r="Q1179" i="6"/>
  <c r="P1179" i="6"/>
  <c r="Q1178" i="6"/>
  <c r="P1178" i="6"/>
  <c r="Q1177" i="6"/>
  <c r="P1177" i="6"/>
  <c r="Q1176" i="6"/>
  <c r="P1176" i="6"/>
  <c r="Q1175" i="6"/>
  <c r="P1175" i="6"/>
  <c r="Q1174" i="6"/>
  <c r="P1174" i="6"/>
  <c r="Q1173" i="6"/>
  <c r="P1173" i="6"/>
  <c r="Q1172" i="6"/>
  <c r="P1172" i="6"/>
  <c r="Q1171" i="6"/>
  <c r="P1171" i="6"/>
  <c r="Q1170" i="6"/>
  <c r="P1170" i="6"/>
  <c r="Q1169" i="6"/>
  <c r="P1169" i="6"/>
  <c r="Q1168" i="6"/>
  <c r="P1168" i="6"/>
  <c r="Q1167" i="6"/>
  <c r="P1167" i="6"/>
  <c r="Q1166" i="6"/>
  <c r="P1166" i="6"/>
  <c r="Q1165" i="6"/>
  <c r="P1165" i="6"/>
  <c r="Q1164" i="6"/>
  <c r="P1164" i="6"/>
  <c r="Q1163" i="6"/>
  <c r="P1163" i="6"/>
  <c r="Q1162" i="6"/>
  <c r="P1162" i="6"/>
  <c r="Q1161" i="6"/>
  <c r="P1161" i="6"/>
  <c r="Q1160" i="6"/>
  <c r="P1160" i="6"/>
  <c r="Q1159" i="6"/>
  <c r="P1159" i="6"/>
  <c r="Q1158" i="6"/>
  <c r="P1158" i="6"/>
  <c r="Q1157" i="6"/>
  <c r="P1157" i="6"/>
  <c r="Q1156" i="6"/>
  <c r="P1156" i="6"/>
  <c r="Q1155" i="6"/>
  <c r="P1155" i="6"/>
  <c r="Q1154" i="6"/>
  <c r="P1154" i="6"/>
  <c r="Q1153" i="6"/>
  <c r="P1153" i="6"/>
  <c r="Q1152" i="6"/>
  <c r="P1152" i="6"/>
  <c r="Q1151" i="6"/>
  <c r="P1151" i="6"/>
  <c r="Q1150" i="6"/>
  <c r="P1150" i="6"/>
  <c r="Q1149" i="6"/>
  <c r="P1149" i="6"/>
  <c r="Q1148" i="6"/>
  <c r="P1148" i="6"/>
  <c r="Q1147" i="6"/>
  <c r="P1147" i="6"/>
  <c r="Q1146" i="6"/>
  <c r="P1146" i="6"/>
  <c r="Q1145" i="6"/>
  <c r="P1145" i="6"/>
  <c r="Q1144" i="6"/>
  <c r="P1144" i="6"/>
  <c r="Q1143" i="6"/>
  <c r="P1143" i="6"/>
  <c r="Q1142" i="6"/>
  <c r="P1142" i="6"/>
  <c r="Q1141" i="6"/>
  <c r="P1141" i="6"/>
  <c r="Q1140" i="6"/>
  <c r="P1140" i="6"/>
  <c r="Q1139" i="6"/>
  <c r="P1139" i="6"/>
  <c r="Q1138" i="6"/>
  <c r="P1138" i="6"/>
  <c r="Q1137" i="6"/>
  <c r="P1137" i="6"/>
  <c r="Q1136" i="6"/>
  <c r="P1136" i="6"/>
  <c r="Q1135" i="6"/>
  <c r="P1135" i="6"/>
  <c r="Q1134" i="6"/>
  <c r="P1134" i="6"/>
  <c r="Q1133" i="6"/>
  <c r="P1133" i="6"/>
  <c r="Q1132" i="6"/>
  <c r="P1132" i="6"/>
  <c r="Q1131" i="6"/>
  <c r="P1131" i="6"/>
  <c r="Q1130" i="6"/>
  <c r="P1130" i="6"/>
  <c r="Q1129" i="6"/>
  <c r="P1129" i="6"/>
  <c r="Q1128" i="6"/>
  <c r="P1128" i="6"/>
  <c r="Q1127" i="6"/>
  <c r="P1127" i="6"/>
  <c r="Q1126" i="6"/>
  <c r="P1126" i="6"/>
  <c r="Q1125" i="6"/>
  <c r="P1125" i="6"/>
  <c r="Q1124" i="6"/>
  <c r="P1124" i="6"/>
  <c r="Q1123" i="6"/>
  <c r="P1123" i="6"/>
  <c r="Q1122" i="6"/>
  <c r="P1122" i="6"/>
  <c r="Q1121" i="6"/>
  <c r="P1121" i="6"/>
  <c r="Q1120" i="6"/>
  <c r="P1120" i="6"/>
  <c r="Q1119" i="6"/>
  <c r="P1119" i="6"/>
  <c r="Q1118" i="6"/>
  <c r="P1118" i="6"/>
  <c r="Q1117" i="6"/>
  <c r="P1117" i="6"/>
  <c r="Q1116" i="6"/>
  <c r="P1116" i="6"/>
  <c r="Q1115" i="6"/>
  <c r="P1115" i="6"/>
  <c r="Q1114" i="6"/>
  <c r="P1114" i="6"/>
  <c r="Q1113" i="6"/>
  <c r="P1113" i="6"/>
  <c r="Q1112" i="6"/>
  <c r="P1112" i="6"/>
  <c r="Q1111" i="6"/>
  <c r="P1111" i="6"/>
  <c r="Q1110" i="6"/>
  <c r="P1110" i="6"/>
  <c r="Q1109" i="6"/>
  <c r="P1109" i="6"/>
  <c r="Q1108" i="6"/>
  <c r="P1108" i="6"/>
  <c r="Q1107" i="6"/>
  <c r="P1107" i="6"/>
  <c r="Q1106" i="6"/>
  <c r="P1106" i="6"/>
  <c r="Q1105" i="6"/>
  <c r="P1105" i="6"/>
  <c r="Q1104" i="6"/>
  <c r="P1104" i="6"/>
  <c r="Q1103" i="6"/>
  <c r="P1103" i="6"/>
  <c r="Q1102" i="6"/>
  <c r="P1102" i="6"/>
  <c r="Q1101" i="6"/>
  <c r="P1101" i="6"/>
  <c r="Q1100" i="6"/>
  <c r="P1100" i="6"/>
  <c r="Q1099" i="6"/>
  <c r="P1099" i="6"/>
  <c r="Q1098" i="6"/>
  <c r="P1098" i="6"/>
  <c r="Q1097" i="6"/>
  <c r="P1097" i="6"/>
  <c r="Q1096" i="6"/>
  <c r="P1096" i="6"/>
  <c r="Q1095" i="6"/>
  <c r="P1095" i="6"/>
  <c r="Q1094" i="6"/>
  <c r="P1094" i="6"/>
  <c r="Q1093" i="6"/>
  <c r="P1093" i="6"/>
  <c r="Q1092" i="6"/>
  <c r="P1092" i="6"/>
  <c r="Q1091" i="6"/>
  <c r="P1091" i="6"/>
  <c r="Q1090" i="6"/>
  <c r="P1090" i="6"/>
  <c r="Q1089" i="6"/>
  <c r="P1089" i="6"/>
  <c r="Q1088" i="6"/>
  <c r="P1088" i="6"/>
  <c r="Q1087" i="6"/>
  <c r="P1087" i="6"/>
  <c r="Q1086" i="6"/>
  <c r="P1086" i="6"/>
  <c r="Q1085" i="6"/>
  <c r="P1085" i="6"/>
  <c r="Q1084" i="6"/>
  <c r="P1084" i="6"/>
  <c r="Q1083" i="6"/>
  <c r="P1083" i="6"/>
  <c r="Q1082" i="6"/>
  <c r="P1082" i="6"/>
  <c r="Q1081" i="6"/>
  <c r="P1081" i="6"/>
  <c r="Q1080" i="6"/>
  <c r="P1080" i="6"/>
  <c r="Q1079" i="6"/>
  <c r="P1079" i="6"/>
  <c r="Q1078" i="6"/>
  <c r="P1078" i="6"/>
  <c r="Q1077" i="6"/>
  <c r="P1077" i="6"/>
  <c r="Q1076" i="6"/>
  <c r="P1076" i="6"/>
  <c r="Q1075" i="6"/>
  <c r="P1075" i="6"/>
  <c r="Q1074" i="6"/>
  <c r="P1074" i="6"/>
  <c r="Q1073" i="6"/>
  <c r="P1073" i="6"/>
  <c r="Q1072" i="6"/>
  <c r="P1072" i="6"/>
  <c r="Q1071" i="6"/>
  <c r="P1071" i="6"/>
  <c r="Q1070" i="6"/>
  <c r="P1070" i="6"/>
  <c r="Q1069" i="6"/>
  <c r="P1069" i="6"/>
  <c r="Q1068" i="6"/>
  <c r="P1068" i="6"/>
  <c r="Q1067" i="6"/>
  <c r="P1067" i="6"/>
  <c r="Q1066" i="6"/>
  <c r="P1066" i="6"/>
  <c r="Q1065" i="6"/>
  <c r="P1065" i="6"/>
  <c r="Q1064" i="6"/>
  <c r="P1064" i="6"/>
  <c r="Q1063" i="6"/>
  <c r="P1063" i="6"/>
  <c r="Q1062" i="6"/>
  <c r="P1062" i="6"/>
  <c r="Q1061" i="6"/>
  <c r="P1061" i="6"/>
  <c r="Q1060" i="6"/>
  <c r="P1060" i="6"/>
  <c r="Q1059" i="6"/>
  <c r="P1059" i="6"/>
  <c r="Q1058" i="6"/>
  <c r="P1058" i="6"/>
  <c r="Q1057" i="6"/>
  <c r="P1057" i="6"/>
  <c r="Q1056" i="6"/>
  <c r="P1056" i="6"/>
  <c r="Q1055" i="6"/>
  <c r="P1055" i="6"/>
  <c r="Q1054" i="6"/>
  <c r="P1054" i="6"/>
  <c r="Q1053" i="6"/>
  <c r="P1053" i="6"/>
  <c r="Q1052" i="6"/>
  <c r="P1052" i="6"/>
  <c r="Q1051" i="6"/>
  <c r="P1051" i="6"/>
  <c r="Q1050" i="6"/>
  <c r="P1050" i="6"/>
  <c r="Q1049" i="6"/>
  <c r="P1049" i="6"/>
  <c r="Q1048" i="6"/>
  <c r="P1048" i="6"/>
  <c r="Q1047" i="6"/>
  <c r="P1047" i="6"/>
  <c r="Q1046" i="6"/>
  <c r="P1046" i="6"/>
  <c r="Q1045" i="6"/>
  <c r="P1045" i="6"/>
  <c r="Q1044" i="6"/>
  <c r="P1044" i="6"/>
  <c r="Q1043" i="6"/>
  <c r="P1043" i="6"/>
  <c r="Q1042" i="6"/>
  <c r="P1042" i="6"/>
  <c r="Q1041" i="6"/>
  <c r="P1041" i="6"/>
  <c r="Q1040" i="6"/>
  <c r="P1040" i="6"/>
  <c r="Q1039" i="6"/>
  <c r="P1039" i="6"/>
  <c r="Q1038" i="6"/>
  <c r="P1038" i="6"/>
  <c r="Q1037" i="6"/>
  <c r="P1037" i="6"/>
  <c r="Q1036" i="6"/>
  <c r="P1036" i="6"/>
  <c r="Q1035" i="6"/>
  <c r="P1035" i="6"/>
  <c r="Q1034" i="6"/>
  <c r="P1034" i="6"/>
  <c r="Q1033" i="6"/>
  <c r="P1033" i="6"/>
  <c r="Q1032" i="6"/>
  <c r="P1032" i="6"/>
  <c r="Q1031" i="6"/>
  <c r="P1031" i="6"/>
  <c r="Q1030" i="6"/>
  <c r="P1030" i="6"/>
  <c r="Q1029" i="6"/>
  <c r="P1029" i="6"/>
  <c r="Q1028" i="6"/>
  <c r="P1028" i="6"/>
  <c r="Q1027" i="6"/>
  <c r="P1027" i="6"/>
  <c r="Q1026" i="6"/>
  <c r="P1026" i="6"/>
  <c r="Q1025" i="6"/>
  <c r="P1025" i="6"/>
  <c r="Q1024" i="6"/>
  <c r="P1024" i="6"/>
  <c r="Q1023" i="6"/>
  <c r="P1023" i="6"/>
  <c r="Q1022" i="6"/>
  <c r="P1022" i="6"/>
  <c r="Q1021" i="6"/>
  <c r="P1021" i="6"/>
  <c r="Q1020" i="6"/>
  <c r="P1020" i="6"/>
  <c r="Q1019" i="6"/>
  <c r="P1019" i="6"/>
  <c r="Q1018" i="6"/>
  <c r="P1018" i="6"/>
  <c r="Q1017" i="6"/>
  <c r="P1017" i="6"/>
  <c r="Q1016" i="6"/>
  <c r="P1016" i="6"/>
  <c r="Q1015" i="6"/>
  <c r="P1015" i="6"/>
  <c r="Q1014" i="6"/>
  <c r="P1014" i="6"/>
  <c r="Q1013" i="6"/>
  <c r="P1013" i="6"/>
  <c r="Q1012" i="6"/>
  <c r="P1012" i="6"/>
  <c r="Q1011" i="6"/>
  <c r="P1011" i="6"/>
  <c r="Q1010" i="6"/>
  <c r="P1010" i="6"/>
  <c r="Q1009" i="6"/>
  <c r="P1009" i="6"/>
  <c r="Q1008" i="6"/>
  <c r="P1008" i="6"/>
  <c r="Q1007" i="6"/>
  <c r="P1007" i="6"/>
  <c r="Q1006" i="6"/>
  <c r="P1006" i="6"/>
  <c r="Q1005" i="6"/>
  <c r="P1005" i="6"/>
  <c r="Q1004" i="6"/>
  <c r="P1004" i="6"/>
  <c r="Q1003" i="6"/>
  <c r="P1003" i="6"/>
  <c r="Q1002" i="6"/>
  <c r="P1002" i="6"/>
  <c r="Q1001" i="6"/>
  <c r="P1001" i="6"/>
  <c r="Q1000" i="6"/>
  <c r="P1000" i="6"/>
  <c r="Q999" i="6"/>
  <c r="P999" i="6"/>
  <c r="Q998" i="6"/>
  <c r="P998" i="6"/>
  <c r="Q997" i="6"/>
  <c r="P997" i="6"/>
  <c r="Q996" i="6"/>
  <c r="P996" i="6"/>
  <c r="Q995" i="6"/>
  <c r="P995" i="6"/>
  <c r="Q994" i="6"/>
  <c r="P994" i="6"/>
  <c r="Q993" i="6"/>
  <c r="P993" i="6"/>
  <c r="Q992" i="6"/>
  <c r="P992" i="6"/>
  <c r="Q991" i="6"/>
  <c r="P991" i="6"/>
  <c r="Q990" i="6"/>
  <c r="P990" i="6"/>
  <c r="Q989" i="6"/>
  <c r="P989" i="6"/>
  <c r="Q988" i="6"/>
  <c r="P988" i="6"/>
  <c r="Q987" i="6"/>
  <c r="P987" i="6"/>
  <c r="Q986" i="6"/>
  <c r="P986" i="6"/>
  <c r="Q985" i="6"/>
  <c r="P985" i="6"/>
  <c r="Q984" i="6"/>
  <c r="P984" i="6"/>
  <c r="Q983" i="6"/>
  <c r="P983" i="6"/>
  <c r="Q982" i="6"/>
  <c r="P982" i="6"/>
  <c r="Q981" i="6"/>
  <c r="P981" i="6"/>
  <c r="Q980" i="6"/>
  <c r="P980" i="6"/>
  <c r="Q979" i="6"/>
  <c r="P979" i="6"/>
  <c r="Q978" i="6"/>
  <c r="P978" i="6"/>
  <c r="Q977" i="6"/>
  <c r="P977" i="6"/>
  <c r="Q976" i="6"/>
  <c r="P976" i="6"/>
  <c r="Q975" i="6"/>
  <c r="P975" i="6"/>
  <c r="Q974" i="6"/>
  <c r="P974" i="6"/>
  <c r="Q973" i="6"/>
  <c r="P973" i="6"/>
  <c r="Q972" i="6"/>
  <c r="P972" i="6"/>
  <c r="Q971" i="6"/>
  <c r="P971" i="6"/>
  <c r="Q970" i="6"/>
  <c r="P970" i="6"/>
  <c r="Q969" i="6"/>
  <c r="P969" i="6"/>
  <c r="Q968" i="6"/>
  <c r="P968" i="6"/>
  <c r="Q967" i="6"/>
  <c r="P967" i="6"/>
  <c r="Q966" i="6"/>
  <c r="P966" i="6"/>
  <c r="Q965" i="6"/>
  <c r="P965" i="6"/>
  <c r="Q964" i="6"/>
  <c r="P964" i="6"/>
  <c r="Q963" i="6"/>
  <c r="P963" i="6"/>
  <c r="Q962" i="6"/>
  <c r="P962" i="6"/>
  <c r="Q961" i="6"/>
  <c r="P961" i="6"/>
  <c r="Q960" i="6"/>
  <c r="P960" i="6"/>
  <c r="Q959" i="6"/>
  <c r="P959" i="6"/>
  <c r="Q958" i="6"/>
  <c r="P958" i="6"/>
  <c r="Q957" i="6"/>
  <c r="P957" i="6"/>
  <c r="Q956" i="6"/>
  <c r="P956" i="6"/>
  <c r="Q955" i="6"/>
  <c r="P955" i="6"/>
  <c r="Q954" i="6"/>
  <c r="P954" i="6"/>
  <c r="Q953" i="6"/>
  <c r="P953" i="6"/>
  <c r="Q952" i="6"/>
  <c r="P952" i="6"/>
  <c r="Q951" i="6"/>
  <c r="P951" i="6"/>
  <c r="Q950" i="6"/>
  <c r="P950" i="6"/>
  <c r="Q949" i="6"/>
  <c r="P949" i="6"/>
  <c r="Q948" i="6"/>
  <c r="P948" i="6"/>
  <c r="Q947" i="6"/>
  <c r="P947" i="6"/>
  <c r="Q946" i="6"/>
  <c r="P946" i="6"/>
  <c r="Q945" i="6"/>
  <c r="P945" i="6"/>
  <c r="Q944" i="6"/>
  <c r="P944" i="6"/>
  <c r="Q943" i="6"/>
  <c r="P943" i="6"/>
  <c r="Q942" i="6"/>
  <c r="P942" i="6"/>
  <c r="Q941" i="6"/>
  <c r="P941" i="6"/>
  <c r="Q940" i="6"/>
  <c r="P940" i="6"/>
  <c r="Q939" i="6"/>
  <c r="P939" i="6"/>
  <c r="Q938" i="6"/>
  <c r="P938" i="6"/>
  <c r="Q937" i="6"/>
  <c r="P937" i="6"/>
  <c r="Q936" i="6"/>
  <c r="P936" i="6"/>
  <c r="Q935" i="6"/>
  <c r="P935" i="6"/>
  <c r="Q934" i="6"/>
  <c r="P934" i="6"/>
  <c r="Q933" i="6"/>
  <c r="P933" i="6"/>
  <c r="Q932" i="6"/>
  <c r="P932" i="6"/>
  <c r="Q931" i="6"/>
  <c r="P931" i="6"/>
  <c r="Q930" i="6"/>
  <c r="P930" i="6"/>
  <c r="Q929" i="6"/>
  <c r="P929" i="6"/>
  <c r="Q928" i="6"/>
  <c r="P928" i="6"/>
  <c r="Q927" i="6"/>
  <c r="P927" i="6"/>
  <c r="Q926" i="6"/>
  <c r="P926" i="6"/>
  <c r="Q925" i="6"/>
  <c r="P925" i="6"/>
  <c r="Q924" i="6"/>
  <c r="P924" i="6"/>
  <c r="Q923" i="6"/>
  <c r="P923" i="6"/>
  <c r="Q922" i="6"/>
  <c r="P922" i="6"/>
  <c r="Q921" i="6"/>
  <c r="P921" i="6"/>
  <c r="Q920" i="6"/>
  <c r="P920" i="6"/>
  <c r="Q919" i="6"/>
  <c r="P919" i="6"/>
  <c r="Q918" i="6"/>
  <c r="P918" i="6"/>
  <c r="Q917" i="6"/>
  <c r="P917" i="6"/>
  <c r="Q916" i="6"/>
  <c r="P916" i="6"/>
  <c r="Q915" i="6"/>
  <c r="P915" i="6"/>
  <c r="Q914" i="6"/>
  <c r="P914" i="6"/>
  <c r="Q913" i="6"/>
  <c r="P913" i="6"/>
  <c r="Q912" i="6"/>
  <c r="P912" i="6"/>
  <c r="Q911" i="6"/>
  <c r="P911" i="6"/>
  <c r="Q910" i="6"/>
  <c r="P910" i="6"/>
  <c r="Q909" i="6"/>
  <c r="P909" i="6"/>
  <c r="Q908" i="6"/>
  <c r="P908" i="6"/>
  <c r="Q907" i="6"/>
  <c r="P907" i="6"/>
  <c r="Q906" i="6"/>
  <c r="P906" i="6"/>
  <c r="Q905" i="6"/>
  <c r="P905" i="6"/>
  <c r="Q904" i="6"/>
  <c r="P904" i="6"/>
  <c r="Q903" i="6"/>
  <c r="P903" i="6"/>
  <c r="Q902" i="6"/>
  <c r="P902" i="6"/>
  <c r="Q901" i="6"/>
  <c r="P901" i="6"/>
  <c r="Q900" i="6"/>
  <c r="P900" i="6"/>
  <c r="Q899" i="6"/>
  <c r="P899" i="6"/>
  <c r="Q898" i="6"/>
  <c r="P898" i="6"/>
  <c r="Q897" i="6"/>
  <c r="P897" i="6"/>
  <c r="Q896" i="6"/>
  <c r="P896" i="6"/>
  <c r="Q895" i="6"/>
  <c r="P895" i="6"/>
  <c r="Q894" i="6"/>
  <c r="P894" i="6"/>
  <c r="Q893" i="6"/>
  <c r="P893" i="6"/>
  <c r="Q892" i="6"/>
  <c r="P892" i="6"/>
  <c r="Q891" i="6"/>
  <c r="P891" i="6"/>
  <c r="Q890" i="6"/>
  <c r="P890" i="6"/>
  <c r="Q889" i="6"/>
  <c r="P889" i="6"/>
  <c r="Q888" i="6"/>
  <c r="P888" i="6"/>
  <c r="Q887" i="6"/>
  <c r="P887" i="6"/>
  <c r="Q886" i="6"/>
  <c r="P886" i="6"/>
  <c r="Q885" i="6"/>
  <c r="P885" i="6"/>
  <c r="Q884" i="6"/>
  <c r="P884" i="6"/>
  <c r="Q883" i="6"/>
  <c r="P883" i="6"/>
  <c r="Q882" i="6"/>
  <c r="P882" i="6"/>
  <c r="Q881" i="6"/>
  <c r="P881" i="6"/>
  <c r="Q880" i="6"/>
  <c r="P880" i="6"/>
  <c r="Q879" i="6"/>
  <c r="P879" i="6"/>
  <c r="Q878" i="6"/>
  <c r="P878" i="6"/>
  <c r="Q877" i="6"/>
  <c r="P877" i="6"/>
  <c r="Q876" i="6"/>
  <c r="P876" i="6"/>
  <c r="Q875" i="6"/>
  <c r="P875" i="6"/>
  <c r="Q874" i="6"/>
  <c r="P874" i="6"/>
  <c r="Q873" i="6"/>
  <c r="P873" i="6"/>
  <c r="Q872" i="6"/>
  <c r="P872" i="6"/>
  <c r="Q871" i="6"/>
  <c r="P871" i="6"/>
  <c r="Q870" i="6"/>
  <c r="P870" i="6"/>
  <c r="Q869" i="6"/>
  <c r="P869" i="6"/>
  <c r="Q868" i="6"/>
  <c r="P868" i="6"/>
  <c r="Q867" i="6"/>
  <c r="P867" i="6"/>
  <c r="Q866" i="6"/>
  <c r="P866" i="6"/>
  <c r="Q865" i="6"/>
  <c r="P865" i="6"/>
  <c r="Q864" i="6"/>
  <c r="P864" i="6"/>
  <c r="Q863" i="6"/>
  <c r="P863" i="6"/>
  <c r="Q862" i="6"/>
  <c r="P862" i="6"/>
  <c r="Q861" i="6"/>
  <c r="P861" i="6"/>
  <c r="Q860" i="6"/>
  <c r="P860" i="6"/>
  <c r="Q859" i="6"/>
  <c r="P859" i="6"/>
  <c r="Q858" i="6"/>
  <c r="P858" i="6"/>
  <c r="Q857" i="6"/>
  <c r="P857" i="6"/>
  <c r="Q856" i="6"/>
  <c r="P856" i="6"/>
  <c r="Q855" i="6"/>
  <c r="P855" i="6"/>
  <c r="Q854" i="6"/>
  <c r="P854" i="6"/>
  <c r="Q853" i="6"/>
  <c r="P853" i="6"/>
  <c r="Q852" i="6"/>
  <c r="P852" i="6"/>
  <c r="Q851" i="6"/>
  <c r="P851" i="6"/>
  <c r="Q850" i="6"/>
  <c r="P850" i="6"/>
  <c r="Q849" i="6"/>
  <c r="P849" i="6"/>
  <c r="Q848" i="6"/>
  <c r="P848" i="6"/>
  <c r="Q847" i="6"/>
  <c r="P847" i="6"/>
  <c r="Q846" i="6"/>
  <c r="P846" i="6"/>
  <c r="Q845" i="6"/>
  <c r="P845" i="6"/>
  <c r="Q844" i="6"/>
  <c r="P844" i="6"/>
  <c r="Q843" i="6"/>
  <c r="P843" i="6"/>
  <c r="Q842" i="6"/>
  <c r="P842" i="6"/>
  <c r="Q841" i="6"/>
  <c r="P841" i="6"/>
  <c r="Q840" i="6"/>
  <c r="P840" i="6"/>
  <c r="Q839" i="6"/>
  <c r="P839" i="6"/>
  <c r="Q838" i="6"/>
  <c r="P838" i="6"/>
  <c r="Q837" i="6"/>
  <c r="P837" i="6"/>
  <c r="Q836" i="6"/>
  <c r="P836" i="6"/>
  <c r="Q835" i="6"/>
  <c r="P835" i="6"/>
  <c r="Q834" i="6"/>
  <c r="P834" i="6"/>
  <c r="Q833" i="6"/>
  <c r="P833" i="6"/>
  <c r="Q832" i="6"/>
  <c r="P832" i="6"/>
  <c r="Q831" i="6"/>
  <c r="P831" i="6"/>
  <c r="Q830" i="6"/>
  <c r="P830" i="6"/>
  <c r="Q829" i="6"/>
  <c r="P829" i="6"/>
  <c r="Q828" i="6"/>
  <c r="P828" i="6"/>
  <c r="Q827" i="6"/>
  <c r="P827" i="6"/>
  <c r="Q826" i="6"/>
  <c r="P826" i="6"/>
  <c r="Q825" i="6"/>
  <c r="P825" i="6"/>
  <c r="Q824" i="6"/>
  <c r="P824" i="6"/>
  <c r="Q823" i="6"/>
  <c r="P823" i="6"/>
  <c r="Q822" i="6"/>
  <c r="P822" i="6"/>
  <c r="Q821" i="6"/>
  <c r="P821" i="6"/>
  <c r="Q820" i="6"/>
  <c r="P820" i="6"/>
  <c r="Q819" i="6"/>
  <c r="P819" i="6"/>
  <c r="Q818" i="6"/>
  <c r="P818" i="6"/>
  <c r="Q817" i="6"/>
  <c r="P817" i="6"/>
  <c r="Q816" i="6"/>
  <c r="P816" i="6"/>
  <c r="Q815" i="6"/>
  <c r="P815" i="6"/>
  <c r="Q814" i="6"/>
  <c r="P814" i="6"/>
  <c r="Q813" i="6"/>
  <c r="P813" i="6"/>
  <c r="Q812" i="6"/>
  <c r="P812" i="6"/>
  <c r="Q811" i="6"/>
  <c r="P811" i="6"/>
  <c r="Q810" i="6"/>
  <c r="P810" i="6"/>
  <c r="Q809" i="6"/>
  <c r="P809" i="6"/>
  <c r="Q808" i="6"/>
  <c r="P808" i="6"/>
  <c r="Q807" i="6"/>
  <c r="P807" i="6"/>
  <c r="Q806" i="6"/>
  <c r="P806" i="6"/>
  <c r="Q805" i="6"/>
  <c r="P805" i="6"/>
  <c r="Q804" i="6"/>
  <c r="P804" i="6"/>
  <c r="Q803" i="6"/>
  <c r="P803" i="6"/>
  <c r="Q802" i="6"/>
  <c r="P802" i="6"/>
  <c r="Q801" i="6"/>
  <c r="P801" i="6"/>
  <c r="Q800" i="6"/>
  <c r="P800" i="6"/>
  <c r="Q799" i="6"/>
  <c r="P799" i="6"/>
  <c r="Q798" i="6"/>
  <c r="P798" i="6"/>
  <c r="Q797" i="6"/>
  <c r="P797" i="6"/>
  <c r="Q796" i="6"/>
  <c r="P796" i="6"/>
  <c r="Q795" i="6"/>
  <c r="P795" i="6"/>
  <c r="Q794" i="6"/>
  <c r="P794" i="6"/>
  <c r="Q793" i="6"/>
  <c r="P793" i="6"/>
  <c r="Q792" i="6"/>
  <c r="P792" i="6"/>
  <c r="Q791" i="6"/>
  <c r="P791" i="6"/>
  <c r="Q790" i="6"/>
  <c r="P790" i="6"/>
  <c r="Q789" i="6"/>
  <c r="P789" i="6"/>
  <c r="Q788" i="6"/>
  <c r="P788" i="6"/>
  <c r="Q787" i="6"/>
  <c r="P787" i="6"/>
  <c r="Q786" i="6"/>
  <c r="P786" i="6"/>
  <c r="Q785" i="6"/>
  <c r="P785" i="6"/>
  <c r="Q784" i="6"/>
  <c r="P784" i="6"/>
  <c r="Q783" i="6"/>
  <c r="P783" i="6"/>
  <c r="Q782" i="6"/>
  <c r="P782" i="6"/>
  <c r="Q781" i="6"/>
  <c r="P781" i="6"/>
  <c r="Q780" i="6"/>
  <c r="P780" i="6"/>
  <c r="Q779" i="6"/>
  <c r="P779" i="6"/>
  <c r="Q778" i="6"/>
  <c r="P778" i="6"/>
  <c r="Q777" i="6"/>
  <c r="P777" i="6"/>
  <c r="Q776" i="6"/>
  <c r="P776" i="6"/>
  <c r="Q775" i="6"/>
  <c r="P775" i="6"/>
  <c r="Q774" i="6"/>
  <c r="P774" i="6"/>
  <c r="Q773" i="6"/>
  <c r="P773" i="6"/>
  <c r="Q772" i="6"/>
  <c r="P772" i="6"/>
  <c r="Q771" i="6"/>
  <c r="P771" i="6"/>
  <c r="Q770" i="6"/>
  <c r="P770" i="6"/>
  <c r="Q769" i="6"/>
  <c r="P769" i="6"/>
  <c r="Q768" i="6"/>
  <c r="P768" i="6"/>
  <c r="Q767" i="6"/>
  <c r="P767" i="6"/>
  <c r="Q766" i="6"/>
  <c r="P766" i="6"/>
  <c r="Q765" i="6"/>
  <c r="P765" i="6"/>
  <c r="Q764" i="6"/>
  <c r="P764" i="6"/>
  <c r="Q763" i="6"/>
  <c r="P763" i="6"/>
  <c r="Q762" i="6"/>
  <c r="P762" i="6"/>
  <c r="Q761" i="6"/>
  <c r="P761" i="6"/>
  <c r="Q760" i="6"/>
  <c r="P760" i="6"/>
  <c r="Q759" i="6"/>
  <c r="P759" i="6"/>
  <c r="Q758" i="6"/>
  <c r="P758" i="6"/>
  <c r="Q757" i="6"/>
  <c r="P757" i="6"/>
  <c r="Q756" i="6"/>
  <c r="P756" i="6"/>
  <c r="Q755" i="6"/>
  <c r="P755" i="6"/>
  <c r="Q754" i="6"/>
  <c r="P754" i="6"/>
  <c r="Q753" i="6"/>
  <c r="P753" i="6"/>
  <c r="Q752" i="6"/>
  <c r="P752" i="6"/>
  <c r="Q751" i="6"/>
  <c r="P751" i="6"/>
  <c r="Q750" i="6"/>
  <c r="P750" i="6"/>
  <c r="Q749" i="6"/>
  <c r="P749" i="6"/>
  <c r="Q748" i="6"/>
  <c r="P748" i="6"/>
  <c r="Q747" i="6"/>
  <c r="P747" i="6"/>
  <c r="Q746" i="6"/>
  <c r="P746" i="6"/>
  <c r="Q745" i="6"/>
  <c r="P745" i="6"/>
  <c r="Q744" i="6"/>
  <c r="P744" i="6"/>
  <c r="Q743" i="6"/>
  <c r="P743" i="6"/>
  <c r="Q742" i="6"/>
  <c r="P742" i="6"/>
  <c r="Q741" i="6"/>
  <c r="P741" i="6"/>
  <c r="Q740" i="6"/>
  <c r="P740" i="6"/>
  <c r="Q739" i="6"/>
  <c r="P739" i="6"/>
  <c r="Q738" i="6"/>
  <c r="P738" i="6"/>
  <c r="Q737" i="6"/>
  <c r="P737" i="6"/>
  <c r="Q736" i="6"/>
  <c r="P736" i="6"/>
  <c r="Q735" i="6"/>
  <c r="P735" i="6"/>
  <c r="Q734" i="6"/>
  <c r="P734" i="6"/>
  <c r="Q733" i="6"/>
  <c r="P733" i="6"/>
  <c r="Q732" i="6"/>
  <c r="P732" i="6"/>
  <c r="Q731" i="6"/>
  <c r="P731" i="6"/>
  <c r="Q730" i="6"/>
  <c r="P730" i="6"/>
  <c r="Q729" i="6"/>
  <c r="P729" i="6"/>
  <c r="Q728" i="6"/>
  <c r="P728" i="6"/>
  <c r="Q727" i="6"/>
  <c r="P727" i="6"/>
  <c r="Q726" i="6"/>
  <c r="P726" i="6"/>
  <c r="Q725" i="6"/>
  <c r="P725" i="6"/>
  <c r="Q724" i="6"/>
  <c r="P724" i="6"/>
  <c r="Q723" i="6"/>
  <c r="P723" i="6"/>
  <c r="Q722" i="6"/>
  <c r="P722" i="6"/>
  <c r="Q721" i="6"/>
  <c r="P721" i="6"/>
  <c r="Q720" i="6"/>
  <c r="P720" i="6"/>
  <c r="Q719" i="6"/>
  <c r="P719" i="6"/>
  <c r="Q718" i="6"/>
  <c r="P718" i="6"/>
  <c r="Q717" i="6"/>
  <c r="P717" i="6"/>
  <c r="Q716" i="6"/>
  <c r="P716" i="6"/>
  <c r="Q715" i="6"/>
  <c r="P715" i="6"/>
  <c r="Q714" i="6"/>
  <c r="P714" i="6"/>
  <c r="Q713" i="6"/>
  <c r="P713" i="6"/>
  <c r="Q712" i="6"/>
  <c r="P712" i="6"/>
  <c r="Q711" i="6"/>
  <c r="P711" i="6"/>
  <c r="Q710" i="6"/>
  <c r="P710" i="6"/>
  <c r="Q709" i="6"/>
  <c r="P709" i="6"/>
  <c r="Q708" i="6"/>
  <c r="P708" i="6"/>
  <c r="Q707" i="6"/>
  <c r="P707" i="6"/>
  <c r="Q706" i="6"/>
  <c r="P706" i="6"/>
  <c r="Q705" i="6"/>
  <c r="P705" i="6"/>
  <c r="Q704" i="6"/>
  <c r="P704" i="6"/>
  <c r="Q703" i="6"/>
  <c r="P703" i="6"/>
  <c r="Q702" i="6"/>
  <c r="P702" i="6"/>
  <c r="Q701" i="6"/>
  <c r="P701" i="6"/>
  <c r="Q700" i="6"/>
  <c r="P700" i="6"/>
  <c r="Q699" i="6"/>
  <c r="P699" i="6"/>
  <c r="Q698" i="6"/>
  <c r="P698" i="6"/>
  <c r="Q697" i="6"/>
  <c r="P697" i="6"/>
  <c r="Q696" i="6"/>
  <c r="P696" i="6"/>
  <c r="Q695" i="6"/>
  <c r="P695" i="6"/>
  <c r="Q694" i="6"/>
  <c r="P694" i="6"/>
  <c r="Q693" i="6"/>
  <c r="P693" i="6"/>
  <c r="Q692" i="6"/>
  <c r="P692" i="6"/>
  <c r="Q691" i="6"/>
  <c r="P691" i="6"/>
  <c r="Q690" i="6"/>
  <c r="P690" i="6"/>
  <c r="Q689" i="6"/>
  <c r="P689" i="6"/>
  <c r="Q688" i="6"/>
  <c r="P688" i="6"/>
  <c r="Q687" i="6"/>
  <c r="P687" i="6"/>
  <c r="Q686" i="6"/>
  <c r="P686" i="6"/>
  <c r="Q685" i="6"/>
  <c r="P685" i="6"/>
  <c r="Q684" i="6"/>
  <c r="P684" i="6"/>
  <c r="Q683" i="6"/>
  <c r="P683" i="6"/>
  <c r="Q682" i="6"/>
  <c r="P682" i="6"/>
  <c r="Q681" i="6"/>
  <c r="P681" i="6"/>
  <c r="Q680" i="6"/>
  <c r="P680" i="6"/>
  <c r="Q679" i="6"/>
  <c r="P679" i="6"/>
  <c r="Q678" i="6"/>
  <c r="P678" i="6"/>
  <c r="Q677" i="6"/>
  <c r="P677" i="6"/>
  <c r="Q676" i="6"/>
  <c r="P676" i="6"/>
  <c r="Q675" i="6"/>
  <c r="P675" i="6"/>
  <c r="Q674" i="6"/>
  <c r="P674" i="6"/>
  <c r="Q673" i="6"/>
  <c r="P673" i="6"/>
  <c r="Q672" i="6"/>
  <c r="P672" i="6"/>
  <c r="Q671" i="6"/>
  <c r="P671" i="6"/>
  <c r="Q670" i="6"/>
  <c r="P670" i="6"/>
  <c r="Q669" i="6"/>
  <c r="P669" i="6"/>
  <c r="Q668" i="6"/>
  <c r="P668" i="6"/>
  <c r="Q667" i="6"/>
  <c r="P667" i="6"/>
  <c r="Q666" i="6"/>
  <c r="P666" i="6"/>
  <c r="Q665" i="6"/>
  <c r="P665" i="6"/>
  <c r="Q664" i="6"/>
  <c r="P664" i="6"/>
  <c r="Q663" i="6"/>
  <c r="P663" i="6"/>
  <c r="Q662" i="6"/>
  <c r="P662" i="6"/>
  <c r="Q661" i="6"/>
  <c r="P661" i="6"/>
  <c r="Q660" i="6"/>
  <c r="P660" i="6"/>
  <c r="Q659" i="6"/>
  <c r="P659" i="6"/>
  <c r="Q658" i="6"/>
  <c r="P658" i="6"/>
  <c r="Q657" i="6"/>
  <c r="P657" i="6"/>
  <c r="Q656" i="6"/>
  <c r="P656" i="6"/>
  <c r="Q655" i="6"/>
  <c r="P655" i="6"/>
  <c r="Q654" i="6"/>
  <c r="P654" i="6"/>
  <c r="Q653" i="6"/>
  <c r="P653" i="6"/>
  <c r="Q652" i="6"/>
  <c r="P652" i="6"/>
  <c r="Q651" i="6"/>
  <c r="P651" i="6"/>
  <c r="Q650" i="6"/>
  <c r="P650" i="6"/>
  <c r="Q649" i="6"/>
  <c r="P649" i="6"/>
  <c r="Q648" i="6"/>
  <c r="P648" i="6"/>
  <c r="Q647" i="6"/>
  <c r="P647" i="6"/>
  <c r="Q646" i="6"/>
  <c r="P646" i="6"/>
  <c r="Q645" i="6"/>
  <c r="P645" i="6"/>
  <c r="Q644" i="6"/>
  <c r="P644" i="6"/>
  <c r="Q643" i="6"/>
  <c r="P643" i="6"/>
  <c r="Q642" i="6"/>
  <c r="P642" i="6"/>
  <c r="Q641" i="6"/>
  <c r="P641" i="6"/>
  <c r="Q640" i="6"/>
  <c r="P640" i="6"/>
  <c r="Q639" i="6"/>
  <c r="P639" i="6"/>
  <c r="Q638" i="6"/>
  <c r="P638" i="6"/>
  <c r="Q637" i="6"/>
  <c r="P637" i="6"/>
  <c r="Q636" i="6"/>
  <c r="P636" i="6"/>
  <c r="Q635" i="6"/>
  <c r="P635" i="6"/>
  <c r="Q634" i="6"/>
  <c r="P634" i="6"/>
  <c r="Q633" i="6"/>
  <c r="P633" i="6"/>
  <c r="Q632" i="6"/>
  <c r="P632" i="6"/>
  <c r="Q631" i="6"/>
  <c r="P631" i="6"/>
  <c r="Q630" i="6"/>
  <c r="P630" i="6"/>
  <c r="Q629" i="6"/>
  <c r="P629" i="6"/>
  <c r="Q628" i="6"/>
  <c r="P628" i="6"/>
  <c r="Q627" i="6"/>
  <c r="P627" i="6"/>
  <c r="Q626" i="6"/>
  <c r="P626" i="6"/>
  <c r="Q625" i="6"/>
  <c r="P625" i="6"/>
  <c r="Q624" i="6"/>
  <c r="P624" i="6"/>
  <c r="Q623" i="6"/>
  <c r="P623" i="6"/>
  <c r="Q622" i="6"/>
  <c r="P622" i="6"/>
  <c r="Q621" i="6"/>
  <c r="P621" i="6"/>
  <c r="Q620" i="6"/>
  <c r="P620" i="6"/>
  <c r="Q619" i="6"/>
  <c r="P619" i="6"/>
  <c r="Q618" i="6"/>
  <c r="P618" i="6"/>
  <c r="Q617" i="6"/>
  <c r="P617" i="6"/>
  <c r="Q616" i="6"/>
  <c r="P616" i="6"/>
  <c r="Q615" i="6"/>
  <c r="P615" i="6"/>
  <c r="Q614" i="6"/>
  <c r="P614" i="6"/>
  <c r="Q613" i="6"/>
  <c r="P613" i="6"/>
  <c r="Q612" i="6"/>
  <c r="P612" i="6"/>
  <c r="Q611" i="6"/>
  <c r="P611" i="6"/>
  <c r="Q610" i="6"/>
  <c r="P610" i="6"/>
  <c r="Q609" i="6"/>
  <c r="P609" i="6"/>
  <c r="Q608" i="6"/>
  <c r="P608" i="6"/>
  <c r="Q607" i="6"/>
  <c r="P607" i="6"/>
  <c r="Q606" i="6"/>
  <c r="P606" i="6"/>
  <c r="Q605" i="6"/>
  <c r="P605" i="6"/>
  <c r="Q604" i="6"/>
  <c r="P604" i="6"/>
  <c r="Q603" i="6"/>
  <c r="P603" i="6"/>
  <c r="Q602" i="6"/>
  <c r="P602" i="6"/>
  <c r="Q601" i="6"/>
  <c r="P601" i="6"/>
  <c r="Q600" i="6"/>
  <c r="P600" i="6"/>
  <c r="Q599" i="6"/>
  <c r="P599" i="6"/>
  <c r="Q598" i="6"/>
  <c r="P598" i="6"/>
  <c r="Q597" i="6"/>
  <c r="P597" i="6"/>
  <c r="Q596" i="6"/>
  <c r="P596" i="6"/>
  <c r="Q595" i="6"/>
  <c r="P595" i="6"/>
  <c r="Q594" i="6"/>
  <c r="P594" i="6"/>
  <c r="Q593" i="6"/>
  <c r="P593" i="6"/>
  <c r="Q592" i="6"/>
  <c r="P592" i="6"/>
  <c r="Q591" i="6"/>
  <c r="P591" i="6"/>
  <c r="Q590" i="6"/>
  <c r="P590" i="6"/>
  <c r="Q589" i="6"/>
  <c r="P589" i="6"/>
  <c r="Q588" i="6"/>
  <c r="P588" i="6"/>
  <c r="Q587" i="6"/>
  <c r="P587" i="6"/>
  <c r="Q586" i="6"/>
  <c r="P586" i="6"/>
  <c r="Q585" i="6"/>
  <c r="P585" i="6"/>
  <c r="Q584" i="6"/>
  <c r="P584" i="6"/>
  <c r="Q583" i="6"/>
  <c r="P583" i="6"/>
  <c r="Q582" i="6"/>
  <c r="P582" i="6"/>
  <c r="Q581" i="6"/>
  <c r="P581" i="6"/>
  <c r="Q580" i="6"/>
  <c r="P580" i="6"/>
  <c r="Q579" i="6"/>
  <c r="P579" i="6"/>
  <c r="Q578" i="6"/>
  <c r="P578" i="6"/>
  <c r="Q577" i="6"/>
  <c r="P577" i="6"/>
  <c r="Q576" i="6"/>
  <c r="P576" i="6"/>
  <c r="Q575" i="6"/>
  <c r="P575" i="6"/>
  <c r="Q574" i="6"/>
  <c r="P574" i="6"/>
  <c r="Q573" i="6"/>
  <c r="P573" i="6"/>
  <c r="Q572" i="6"/>
  <c r="P572" i="6"/>
  <c r="Q571" i="6"/>
  <c r="P571" i="6"/>
  <c r="Q570" i="6"/>
  <c r="P570" i="6"/>
  <c r="Q569" i="6"/>
  <c r="P569" i="6"/>
  <c r="Q568" i="6"/>
  <c r="P568" i="6"/>
  <c r="Q567" i="6"/>
  <c r="P567" i="6"/>
  <c r="Q566" i="6"/>
  <c r="P566" i="6"/>
  <c r="Q565" i="6"/>
  <c r="P565" i="6"/>
  <c r="Q564" i="6"/>
  <c r="P564" i="6"/>
  <c r="Q563" i="6"/>
  <c r="P563" i="6"/>
  <c r="Q562" i="6"/>
  <c r="P562" i="6"/>
  <c r="Q561" i="6"/>
  <c r="P561" i="6"/>
  <c r="Q560" i="6"/>
  <c r="P560" i="6"/>
  <c r="Q559" i="6"/>
  <c r="P559" i="6"/>
  <c r="Q558" i="6"/>
  <c r="P558" i="6"/>
  <c r="Q557" i="6"/>
  <c r="P557" i="6"/>
  <c r="Q556" i="6"/>
  <c r="P556" i="6"/>
  <c r="Q555" i="6"/>
  <c r="P555" i="6"/>
  <c r="Q554" i="6"/>
  <c r="P554" i="6"/>
  <c r="Q553" i="6"/>
  <c r="P553" i="6"/>
  <c r="Q552" i="6"/>
  <c r="P552" i="6"/>
  <c r="Q551" i="6"/>
  <c r="P551" i="6"/>
  <c r="Q550" i="6"/>
  <c r="P550" i="6"/>
  <c r="Q549" i="6"/>
  <c r="P549" i="6"/>
  <c r="Q548" i="6"/>
  <c r="P548" i="6"/>
  <c r="Q547" i="6"/>
  <c r="P547" i="6"/>
  <c r="Q546" i="6"/>
  <c r="P546" i="6"/>
  <c r="Q545" i="6"/>
  <c r="P545" i="6"/>
  <c r="Q544" i="6"/>
  <c r="P544" i="6"/>
  <c r="Q543" i="6"/>
  <c r="P543" i="6"/>
  <c r="Q542" i="6"/>
  <c r="P542" i="6"/>
  <c r="Q541" i="6"/>
  <c r="P541" i="6"/>
  <c r="Q540" i="6"/>
  <c r="P540" i="6"/>
  <c r="Q539" i="6"/>
  <c r="P539" i="6"/>
  <c r="Q538" i="6"/>
  <c r="P538" i="6"/>
  <c r="Q537" i="6"/>
  <c r="P537" i="6"/>
  <c r="Q536" i="6"/>
  <c r="P536" i="6"/>
  <c r="Q535" i="6"/>
  <c r="P535" i="6"/>
  <c r="Q534" i="6"/>
  <c r="P534" i="6"/>
  <c r="Q533" i="6"/>
  <c r="P533" i="6"/>
  <c r="Q532" i="6"/>
  <c r="P532" i="6"/>
  <c r="Q531" i="6"/>
  <c r="P531" i="6"/>
  <c r="Q530" i="6"/>
  <c r="P530" i="6"/>
  <c r="Q529" i="6"/>
  <c r="P529" i="6"/>
  <c r="Q528" i="6"/>
  <c r="P528" i="6"/>
  <c r="Q527" i="6"/>
  <c r="P527" i="6"/>
  <c r="Q526" i="6"/>
  <c r="P526" i="6"/>
  <c r="Q525" i="6"/>
  <c r="P525" i="6"/>
  <c r="Q524" i="6"/>
  <c r="P524" i="6"/>
  <c r="Q523" i="6"/>
  <c r="P523" i="6"/>
  <c r="Q522" i="6"/>
  <c r="P522" i="6"/>
  <c r="Q521" i="6"/>
  <c r="P521" i="6"/>
  <c r="Q520" i="6"/>
  <c r="P520" i="6"/>
  <c r="Q519" i="6"/>
  <c r="P519" i="6"/>
  <c r="Q518" i="6"/>
  <c r="P518" i="6"/>
  <c r="Q517" i="6"/>
  <c r="P517" i="6"/>
  <c r="Q516" i="6"/>
  <c r="P516" i="6"/>
  <c r="Q515" i="6"/>
  <c r="P515" i="6"/>
  <c r="Q514" i="6"/>
  <c r="P514" i="6"/>
  <c r="Q513" i="6"/>
  <c r="P513" i="6"/>
  <c r="Q512" i="6"/>
  <c r="P512" i="6"/>
  <c r="Q511" i="6"/>
  <c r="P511" i="6"/>
  <c r="Q510" i="6"/>
  <c r="P510" i="6"/>
  <c r="Q509" i="6"/>
  <c r="P509" i="6"/>
  <c r="Q508" i="6"/>
  <c r="P508" i="6"/>
  <c r="Q507" i="6"/>
  <c r="P507" i="6"/>
  <c r="Q506" i="6"/>
  <c r="P506" i="6"/>
  <c r="Q505" i="6"/>
  <c r="P505" i="6"/>
  <c r="Q504" i="6"/>
  <c r="P504" i="6"/>
  <c r="Q503" i="6"/>
  <c r="P503" i="6"/>
  <c r="Q502" i="6"/>
  <c r="P502" i="6"/>
  <c r="Q501" i="6"/>
  <c r="P501" i="6"/>
  <c r="Q500" i="6"/>
  <c r="P500" i="6"/>
  <c r="Q499" i="6"/>
  <c r="P499" i="6"/>
  <c r="Q498" i="6"/>
  <c r="P498" i="6"/>
  <c r="Q497" i="6"/>
  <c r="P497" i="6"/>
  <c r="Q496" i="6"/>
  <c r="P496" i="6"/>
  <c r="Q495" i="6"/>
  <c r="P495" i="6"/>
  <c r="Q494" i="6"/>
  <c r="P494" i="6"/>
  <c r="Q493" i="6"/>
  <c r="P493" i="6"/>
  <c r="Q492" i="6"/>
  <c r="P492" i="6"/>
  <c r="Q491" i="6"/>
  <c r="P491" i="6"/>
  <c r="Q490" i="6"/>
  <c r="P490" i="6"/>
  <c r="Q489" i="6"/>
  <c r="P489" i="6"/>
  <c r="Q488" i="6"/>
  <c r="P488" i="6"/>
  <c r="Q487" i="6"/>
  <c r="P487" i="6"/>
  <c r="Q486" i="6"/>
  <c r="P486" i="6"/>
  <c r="Q485" i="6"/>
  <c r="P485" i="6"/>
  <c r="Q484" i="6"/>
  <c r="P484" i="6"/>
  <c r="Q483" i="6"/>
  <c r="P483" i="6"/>
  <c r="Q482" i="6"/>
  <c r="P482" i="6"/>
  <c r="Q481" i="6"/>
  <c r="P481" i="6"/>
  <c r="Q480" i="6"/>
  <c r="P480" i="6"/>
  <c r="Q479" i="6"/>
  <c r="P479" i="6"/>
  <c r="Q478" i="6"/>
  <c r="P478" i="6"/>
  <c r="Q477" i="6"/>
  <c r="P477" i="6"/>
  <c r="Q476" i="6"/>
  <c r="P476" i="6"/>
  <c r="Q475" i="6"/>
  <c r="P475" i="6"/>
  <c r="Q474" i="6"/>
  <c r="P474" i="6"/>
  <c r="Q473" i="6"/>
  <c r="P473" i="6"/>
  <c r="Q472" i="6"/>
  <c r="P472" i="6"/>
  <c r="Q471" i="6"/>
  <c r="P471" i="6"/>
  <c r="Q470" i="6"/>
  <c r="P470" i="6"/>
  <c r="Q469" i="6"/>
  <c r="P469" i="6"/>
  <c r="Q468" i="6"/>
  <c r="P468" i="6"/>
  <c r="Q467" i="6"/>
  <c r="P467" i="6"/>
  <c r="Q466" i="6"/>
  <c r="P466" i="6"/>
  <c r="Q465" i="6"/>
  <c r="P465" i="6"/>
  <c r="Q464" i="6"/>
  <c r="P464" i="6"/>
  <c r="Q463" i="6"/>
  <c r="P463" i="6"/>
  <c r="Q462" i="6"/>
  <c r="P462" i="6"/>
  <c r="Q461" i="6"/>
  <c r="P461" i="6"/>
  <c r="Q460" i="6"/>
  <c r="P460" i="6"/>
  <c r="Q459" i="6"/>
  <c r="P459" i="6"/>
  <c r="Q458" i="6"/>
  <c r="P458" i="6"/>
  <c r="Q457" i="6"/>
  <c r="P457" i="6"/>
  <c r="Q456" i="6"/>
  <c r="P456" i="6"/>
  <c r="Q455" i="6"/>
  <c r="P455" i="6"/>
  <c r="Q454" i="6"/>
  <c r="P454" i="6"/>
  <c r="Q453" i="6"/>
  <c r="P453" i="6"/>
  <c r="Q452" i="6"/>
  <c r="P452" i="6"/>
  <c r="Q451" i="6"/>
  <c r="P451" i="6"/>
  <c r="Q450" i="6"/>
  <c r="P450" i="6"/>
  <c r="Q449" i="6"/>
  <c r="P449" i="6"/>
  <c r="Q448" i="6"/>
  <c r="P448" i="6"/>
  <c r="Q447" i="6"/>
  <c r="P447" i="6"/>
  <c r="Q446" i="6"/>
  <c r="P446" i="6"/>
  <c r="Q445" i="6"/>
  <c r="P445" i="6"/>
  <c r="Q444" i="6"/>
  <c r="P444" i="6"/>
  <c r="Q443" i="6"/>
  <c r="P443" i="6"/>
  <c r="Q442" i="6"/>
  <c r="P442" i="6"/>
  <c r="Q441" i="6"/>
  <c r="P441" i="6"/>
  <c r="Q440" i="6"/>
  <c r="P440" i="6"/>
  <c r="Q439" i="6"/>
  <c r="P439" i="6"/>
  <c r="Q438" i="6"/>
  <c r="P438" i="6"/>
  <c r="Q437" i="6"/>
  <c r="P437" i="6"/>
  <c r="Q436" i="6"/>
  <c r="P436" i="6"/>
  <c r="Q435" i="6"/>
  <c r="P435" i="6"/>
  <c r="Q434" i="6"/>
  <c r="P434" i="6"/>
  <c r="Q433" i="6"/>
  <c r="P433" i="6"/>
  <c r="Q432" i="6"/>
  <c r="P432" i="6"/>
  <c r="Q431" i="6"/>
  <c r="P431" i="6"/>
  <c r="Q430" i="6"/>
  <c r="P430" i="6"/>
  <c r="Q429" i="6"/>
  <c r="P429" i="6"/>
  <c r="Q428" i="6"/>
  <c r="P428" i="6"/>
  <c r="Q427" i="6"/>
  <c r="P427" i="6"/>
  <c r="Q426" i="6"/>
  <c r="P426" i="6"/>
  <c r="Q425" i="6"/>
  <c r="P425" i="6"/>
  <c r="Q424" i="6"/>
  <c r="P424" i="6"/>
  <c r="Q423" i="6"/>
  <c r="P423" i="6"/>
  <c r="Q422" i="6"/>
  <c r="P422" i="6"/>
  <c r="Q421" i="6"/>
  <c r="P421" i="6"/>
  <c r="Q420" i="6"/>
  <c r="P420" i="6"/>
  <c r="Q419" i="6"/>
  <c r="P419" i="6"/>
  <c r="Q418" i="6"/>
  <c r="P418" i="6"/>
  <c r="Q417" i="6"/>
  <c r="P417" i="6"/>
  <c r="Q416" i="6"/>
  <c r="P416" i="6"/>
  <c r="Q415" i="6"/>
  <c r="P415" i="6"/>
  <c r="Q414" i="6"/>
  <c r="P414" i="6"/>
  <c r="Q413" i="6"/>
  <c r="P413" i="6"/>
  <c r="Q412" i="6"/>
  <c r="P412" i="6"/>
  <c r="Q411" i="6"/>
  <c r="P411" i="6"/>
  <c r="Q410" i="6"/>
  <c r="P410" i="6"/>
  <c r="Q409" i="6"/>
  <c r="P409" i="6"/>
  <c r="Q408" i="6"/>
  <c r="P408" i="6"/>
  <c r="Q407" i="6"/>
  <c r="P407" i="6"/>
  <c r="Q406" i="6"/>
  <c r="P406" i="6"/>
  <c r="Q405" i="6"/>
  <c r="P405" i="6"/>
  <c r="Q404" i="6"/>
  <c r="P404" i="6"/>
  <c r="Q403" i="6"/>
  <c r="P403" i="6"/>
  <c r="Q402" i="6"/>
  <c r="P402" i="6"/>
  <c r="Q401" i="6"/>
  <c r="P401" i="6"/>
  <c r="Q400" i="6"/>
  <c r="P400" i="6"/>
  <c r="Q399" i="6"/>
  <c r="P399" i="6"/>
  <c r="Q398" i="6"/>
  <c r="P398" i="6"/>
  <c r="Q397" i="6"/>
  <c r="P397" i="6"/>
  <c r="Q396" i="6"/>
  <c r="P396" i="6"/>
  <c r="Q395" i="6"/>
  <c r="P395" i="6"/>
  <c r="Q394" i="6"/>
  <c r="P394" i="6"/>
  <c r="Q393" i="6"/>
  <c r="P393" i="6"/>
  <c r="Q392" i="6"/>
  <c r="P392" i="6"/>
  <c r="Q391" i="6"/>
  <c r="P391" i="6"/>
  <c r="Q390" i="6"/>
  <c r="P390" i="6"/>
  <c r="Q389" i="6"/>
  <c r="P389" i="6"/>
  <c r="Q388" i="6"/>
  <c r="P388" i="6"/>
  <c r="Q387" i="6"/>
  <c r="P387" i="6"/>
  <c r="Q386" i="6"/>
  <c r="P386" i="6"/>
  <c r="Q385" i="6"/>
  <c r="P385" i="6"/>
  <c r="Q384" i="6"/>
  <c r="P384" i="6"/>
  <c r="Q383" i="6"/>
  <c r="P383" i="6"/>
  <c r="Q382" i="6"/>
  <c r="P382" i="6"/>
  <c r="Q381" i="6"/>
  <c r="P381" i="6"/>
  <c r="Q380" i="6"/>
  <c r="P380" i="6"/>
  <c r="Q379" i="6"/>
  <c r="P379" i="6"/>
  <c r="Q378" i="6"/>
  <c r="P378" i="6"/>
  <c r="Q377" i="6"/>
  <c r="P377" i="6"/>
  <c r="Q376" i="6"/>
  <c r="P376" i="6"/>
  <c r="Q375" i="6"/>
  <c r="P375" i="6"/>
  <c r="Q374" i="6"/>
  <c r="P374" i="6"/>
  <c r="Q373" i="6"/>
  <c r="P373" i="6"/>
  <c r="Q372" i="6"/>
  <c r="P372" i="6"/>
  <c r="Q371" i="6"/>
  <c r="P371" i="6"/>
  <c r="Q370" i="6"/>
  <c r="P370" i="6"/>
  <c r="Q369" i="6"/>
  <c r="P369" i="6"/>
  <c r="Q368" i="6"/>
  <c r="P368" i="6"/>
  <c r="Q367" i="6"/>
  <c r="P367" i="6"/>
  <c r="Q366" i="6"/>
  <c r="P366" i="6"/>
  <c r="Q365" i="6"/>
  <c r="P365" i="6"/>
  <c r="Q364" i="6"/>
  <c r="P364" i="6"/>
  <c r="Q363" i="6"/>
  <c r="P363" i="6"/>
  <c r="Q362" i="6"/>
  <c r="P362" i="6"/>
  <c r="Q361" i="6"/>
  <c r="P361" i="6"/>
  <c r="Q360" i="6"/>
  <c r="P360" i="6"/>
  <c r="Q359" i="6"/>
  <c r="P359" i="6"/>
  <c r="Q358" i="6"/>
  <c r="P358" i="6"/>
  <c r="Q357" i="6"/>
  <c r="P357" i="6"/>
  <c r="Q356" i="6"/>
  <c r="P356" i="6"/>
  <c r="Q355" i="6"/>
  <c r="P355" i="6"/>
  <c r="Q354" i="6"/>
  <c r="P354" i="6"/>
  <c r="Q353" i="6"/>
  <c r="P353" i="6"/>
  <c r="Q352" i="6"/>
  <c r="P352" i="6"/>
  <c r="Q351" i="6"/>
  <c r="P351" i="6"/>
  <c r="Q350" i="6"/>
  <c r="P350" i="6"/>
  <c r="Q349" i="6"/>
  <c r="P349" i="6"/>
  <c r="Q348" i="6"/>
  <c r="P348" i="6"/>
  <c r="Q347" i="6"/>
  <c r="P347" i="6"/>
  <c r="Q346" i="6"/>
  <c r="P346" i="6"/>
  <c r="Q345" i="6"/>
  <c r="P345" i="6"/>
  <c r="Q344" i="6"/>
  <c r="P344" i="6"/>
  <c r="Q343" i="6"/>
  <c r="P343" i="6"/>
  <c r="Q342" i="6"/>
  <c r="P342" i="6"/>
  <c r="Q341" i="6"/>
  <c r="P341" i="6"/>
  <c r="Q340" i="6"/>
  <c r="P340" i="6"/>
  <c r="Q339" i="6"/>
  <c r="P339" i="6"/>
  <c r="Q338" i="6"/>
  <c r="P338" i="6"/>
  <c r="Q337" i="6"/>
  <c r="P337" i="6"/>
  <c r="Q336" i="6"/>
  <c r="P336" i="6"/>
  <c r="Q335" i="6"/>
  <c r="P335" i="6"/>
  <c r="Q334" i="6"/>
  <c r="P334" i="6"/>
  <c r="Q333" i="6"/>
  <c r="P333" i="6"/>
  <c r="Q332" i="6"/>
  <c r="P332" i="6"/>
  <c r="Q331" i="6"/>
  <c r="P331" i="6"/>
  <c r="Q330" i="6"/>
  <c r="P330" i="6"/>
  <c r="Q329" i="6"/>
  <c r="P329" i="6"/>
  <c r="Q328" i="6"/>
  <c r="P328" i="6"/>
  <c r="Q327" i="6"/>
  <c r="P327" i="6"/>
  <c r="Q326" i="6"/>
  <c r="P326" i="6"/>
  <c r="Q325" i="6"/>
  <c r="P325" i="6"/>
  <c r="Q324" i="6"/>
  <c r="P324" i="6"/>
  <c r="Q323" i="6"/>
  <c r="P323" i="6"/>
  <c r="Q322" i="6"/>
  <c r="P322" i="6"/>
  <c r="Q321" i="6"/>
  <c r="P321" i="6"/>
  <c r="Q320" i="6"/>
  <c r="P320" i="6"/>
  <c r="Q319" i="6"/>
  <c r="P319" i="6"/>
  <c r="Q318" i="6"/>
  <c r="P318" i="6"/>
  <c r="Q317" i="6"/>
  <c r="P317" i="6"/>
  <c r="Q316" i="6"/>
  <c r="P316" i="6"/>
  <c r="Q315" i="6"/>
  <c r="P315" i="6"/>
  <c r="Q314" i="6"/>
  <c r="P314" i="6"/>
  <c r="Q313" i="6"/>
  <c r="P313" i="6"/>
  <c r="Q312" i="6"/>
  <c r="P312" i="6"/>
  <c r="Q311" i="6"/>
  <c r="P311" i="6"/>
  <c r="Q310" i="6"/>
  <c r="P310" i="6"/>
  <c r="Q309" i="6"/>
  <c r="P309" i="6"/>
  <c r="Q308" i="6"/>
  <c r="P308" i="6"/>
  <c r="Q307" i="6"/>
  <c r="P307" i="6"/>
  <c r="Q306" i="6"/>
  <c r="P306" i="6"/>
  <c r="Q305" i="6"/>
  <c r="P305" i="6"/>
  <c r="Q304" i="6"/>
  <c r="P304" i="6"/>
  <c r="Q303" i="6"/>
  <c r="P303" i="6"/>
  <c r="Q302" i="6"/>
  <c r="P302" i="6"/>
  <c r="Q301" i="6"/>
  <c r="P301" i="6"/>
  <c r="Q300" i="6"/>
  <c r="P300" i="6"/>
  <c r="Q299" i="6"/>
  <c r="P299" i="6"/>
  <c r="Q298" i="6"/>
  <c r="P298" i="6"/>
  <c r="Q297" i="6"/>
  <c r="P297" i="6"/>
  <c r="Q296" i="6"/>
  <c r="P296" i="6"/>
  <c r="Q295" i="6"/>
  <c r="P295" i="6"/>
  <c r="Q294" i="6"/>
  <c r="P294" i="6"/>
  <c r="Q293" i="6"/>
  <c r="P293" i="6"/>
  <c r="Q292" i="6"/>
  <c r="P292" i="6"/>
  <c r="Q291" i="6"/>
  <c r="P291" i="6"/>
  <c r="Q290" i="6"/>
  <c r="P290" i="6"/>
  <c r="Q289" i="6"/>
  <c r="P289" i="6"/>
  <c r="Q288" i="6"/>
  <c r="P288" i="6"/>
  <c r="Q287" i="6"/>
  <c r="P287" i="6"/>
  <c r="Q286" i="6"/>
  <c r="P286" i="6"/>
  <c r="Q285" i="6"/>
  <c r="P285" i="6"/>
  <c r="Q284" i="6"/>
  <c r="P284" i="6"/>
  <c r="Q283" i="6"/>
  <c r="P283" i="6"/>
  <c r="Q282" i="6"/>
  <c r="P282" i="6"/>
  <c r="Q281" i="6"/>
  <c r="P281" i="6"/>
  <c r="Q280" i="6"/>
  <c r="P280" i="6"/>
  <c r="Q279" i="6"/>
  <c r="P279" i="6"/>
  <c r="Q278" i="6"/>
  <c r="P278" i="6"/>
  <c r="Q277" i="6"/>
  <c r="P277" i="6"/>
  <c r="Q276" i="6"/>
  <c r="P276" i="6"/>
  <c r="Q275" i="6"/>
  <c r="P275" i="6"/>
  <c r="Q274" i="6"/>
  <c r="P274" i="6"/>
  <c r="Q273" i="6"/>
  <c r="P273" i="6"/>
  <c r="Q272" i="6"/>
  <c r="P272" i="6"/>
  <c r="Q271" i="6"/>
  <c r="P271" i="6"/>
  <c r="Q270" i="6"/>
  <c r="P270" i="6"/>
  <c r="Q269" i="6"/>
  <c r="P269" i="6"/>
  <c r="Q268" i="6"/>
  <c r="P268" i="6"/>
  <c r="Q267" i="6"/>
  <c r="P267" i="6"/>
  <c r="Q266" i="6"/>
  <c r="P266" i="6"/>
  <c r="Q265" i="6"/>
  <c r="P265" i="6"/>
  <c r="Q264" i="6"/>
  <c r="P264" i="6"/>
  <c r="Q263" i="6"/>
  <c r="P263" i="6"/>
  <c r="Q262" i="6"/>
  <c r="P262" i="6"/>
  <c r="Q261" i="6"/>
  <c r="P261" i="6"/>
  <c r="Q260" i="6"/>
  <c r="P260" i="6"/>
  <c r="Q259" i="6"/>
  <c r="P259" i="6"/>
  <c r="Q258" i="6"/>
  <c r="P258" i="6"/>
  <c r="Q257" i="6"/>
  <c r="P257" i="6"/>
  <c r="Q256" i="6"/>
  <c r="P256" i="6"/>
  <c r="Q255" i="6"/>
  <c r="P255" i="6"/>
  <c r="Q254" i="6"/>
  <c r="P254" i="6"/>
  <c r="Q253" i="6"/>
  <c r="P253" i="6"/>
  <c r="Q252" i="6"/>
  <c r="P252" i="6"/>
  <c r="Q251" i="6"/>
  <c r="P251" i="6"/>
  <c r="Q250" i="6"/>
  <c r="P250" i="6"/>
  <c r="Q249" i="6"/>
  <c r="P249" i="6"/>
  <c r="Q248" i="6"/>
  <c r="P248" i="6"/>
  <c r="Q247" i="6"/>
  <c r="P247" i="6"/>
  <c r="Q246" i="6"/>
  <c r="P246" i="6"/>
  <c r="Q245" i="6"/>
  <c r="P245" i="6"/>
  <c r="Q244" i="6"/>
  <c r="P244" i="6"/>
  <c r="Q243" i="6"/>
  <c r="P243" i="6"/>
  <c r="Q242" i="6"/>
  <c r="P242" i="6"/>
  <c r="Q241" i="6"/>
  <c r="P241" i="6"/>
  <c r="Q240" i="6"/>
  <c r="P240" i="6"/>
  <c r="Q239" i="6"/>
  <c r="P239" i="6"/>
  <c r="Q238" i="6"/>
  <c r="P238" i="6"/>
  <c r="Q237" i="6"/>
  <c r="P237" i="6"/>
  <c r="Q236" i="6"/>
  <c r="P236" i="6"/>
  <c r="Q235" i="6"/>
  <c r="P235" i="6"/>
  <c r="Q234" i="6"/>
  <c r="P234" i="6"/>
  <c r="Q233" i="6"/>
  <c r="P233" i="6"/>
  <c r="Q232" i="6"/>
  <c r="P232" i="6"/>
  <c r="Q231" i="6"/>
  <c r="P231" i="6"/>
  <c r="Q230" i="6"/>
  <c r="P230" i="6"/>
  <c r="Q229" i="6"/>
  <c r="P229" i="6"/>
  <c r="Q228" i="6"/>
  <c r="P228" i="6"/>
  <c r="Q227" i="6"/>
  <c r="P227" i="6"/>
  <c r="Q226" i="6"/>
  <c r="P226" i="6"/>
  <c r="Q225" i="6"/>
  <c r="P225" i="6"/>
  <c r="Q224" i="6"/>
  <c r="P224" i="6"/>
  <c r="Q223" i="6"/>
  <c r="P223" i="6"/>
  <c r="Q222" i="6"/>
  <c r="P222" i="6"/>
  <c r="Q221" i="6"/>
  <c r="P221" i="6"/>
  <c r="Q220" i="6"/>
  <c r="P220" i="6"/>
  <c r="Q219" i="6"/>
  <c r="P219" i="6"/>
  <c r="Q218" i="6"/>
  <c r="P218" i="6"/>
  <c r="Q217" i="6"/>
  <c r="P217" i="6"/>
  <c r="Q216" i="6"/>
  <c r="P216" i="6"/>
  <c r="Q215" i="6"/>
  <c r="P215" i="6"/>
  <c r="Q214" i="6"/>
  <c r="P214" i="6"/>
  <c r="Q213" i="6"/>
  <c r="P213" i="6"/>
  <c r="Q212" i="6"/>
  <c r="P212" i="6"/>
  <c r="Q211" i="6"/>
  <c r="P211" i="6"/>
  <c r="Q210" i="6"/>
  <c r="P210" i="6"/>
  <c r="Q209" i="6"/>
  <c r="P209" i="6"/>
  <c r="Q208" i="6"/>
  <c r="P208" i="6"/>
  <c r="Q207" i="6"/>
  <c r="P207" i="6"/>
  <c r="Q206" i="6"/>
  <c r="P206" i="6"/>
  <c r="Q205" i="6"/>
  <c r="P205" i="6"/>
  <c r="Q204" i="6"/>
  <c r="P204" i="6"/>
  <c r="Q203" i="6"/>
  <c r="P203" i="6"/>
  <c r="Q202" i="6"/>
  <c r="P202" i="6"/>
  <c r="Q201" i="6"/>
  <c r="P201" i="6"/>
  <c r="Q200" i="6"/>
  <c r="P200" i="6"/>
  <c r="Q199" i="6"/>
  <c r="P199" i="6"/>
  <c r="Q198" i="6"/>
  <c r="P198" i="6"/>
  <c r="Q197" i="6"/>
  <c r="P197" i="6"/>
  <c r="Q196" i="6"/>
  <c r="P196" i="6"/>
  <c r="Q195" i="6"/>
  <c r="P195" i="6"/>
  <c r="Q194" i="6"/>
  <c r="P194" i="6"/>
  <c r="Q193" i="6"/>
  <c r="P193" i="6"/>
  <c r="Q192" i="6"/>
  <c r="P192" i="6"/>
  <c r="Q191" i="6"/>
  <c r="P191" i="6"/>
  <c r="Q190" i="6"/>
  <c r="P190" i="6"/>
  <c r="Q189" i="6"/>
  <c r="P189" i="6"/>
  <c r="Q188" i="6"/>
  <c r="P188" i="6"/>
  <c r="Q187" i="6"/>
  <c r="P187" i="6"/>
  <c r="Q186" i="6"/>
  <c r="P186" i="6"/>
  <c r="Q185" i="6"/>
  <c r="P185" i="6"/>
  <c r="Q184" i="6"/>
  <c r="P184" i="6"/>
  <c r="Q183" i="6"/>
  <c r="P183" i="6"/>
  <c r="Q182" i="6"/>
  <c r="P182" i="6"/>
  <c r="Q181" i="6"/>
  <c r="P181" i="6"/>
  <c r="Q180" i="6"/>
  <c r="P180" i="6"/>
  <c r="Q179" i="6"/>
  <c r="P179" i="6"/>
  <c r="Q178" i="6"/>
  <c r="P178" i="6"/>
  <c r="Q177" i="6"/>
  <c r="P177" i="6"/>
  <c r="Q176" i="6"/>
  <c r="P176" i="6"/>
  <c r="Q175" i="6"/>
  <c r="P175" i="6"/>
  <c r="Q174" i="6"/>
  <c r="P174" i="6"/>
  <c r="Q173" i="6"/>
  <c r="P173" i="6"/>
  <c r="Q172" i="6"/>
  <c r="P172" i="6"/>
  <c r="Q171" i="6"/>
  <c r="P171" i="6"/>
  <c r="Q170" i="6"/>
  <c r="P170" i="6"/>
  <c r="Q169" i="6"/>
  <c r="P169" i="6"/>
  <c r="Q168" i="6"/>
  <c r="P168" i="6"/>
  <c r="Q167" i="6"/>
  <c r="P167" i="6"/>
  <c r="Q166" i="6"/>
  <c r="P166" i="6"/>
  <c r="Q165" i="6"/>
  <c r="P165" i="6"/>
  <c r="Q164" i="6"/>
  <c r="P164" i="6"/>
  <c r="Q163" i="6"/>
  <c r="P163" i="6"/>
  <c r="Q162" i="6"/>
  <c r="P162" i="6"/>
  <c r="Q161" i="6"/>
  <c r="P161" i="6"/>
  <c r="Q160" i="6"/>
  <c r="P160" i="6"/>
  <c r="Q159" i="6"/>
  <c r="P159" i="6"/>
  <c r="Q158" i="6"/>
  <c r="P158" i="6"/>
  <c r="Q157" i="6"/>
  <c r="P157" i="6"/>
  <c r="Q156" i="6"/>
  <c r="P156" i="6"/>
  <c r="Q155" i="6"/>
  <c r="P155" i="6"/>
  <c r="Q154" i="6"/>
  <c r="P154" i="6"/>
  <c r="Q153" i="6"/>
  <c r="P153" i="6"/>
  <c r="Q152" i="6"/>
  <c r="P152" i="6"/>
  <c r="Q151" i="6"/>
  <c r="P151" i="6"/>
  <c r="Q150" i="6"/>
  <c r="P150" i="6"/>
  <c r="Q149" i="6"/>
  <c r="P149" i="6"/>
  <c r="Q148" i="6"/>
  <c r="P148" i="6"/>
  <c r="Q147" i="6"/>
  <c r="P147" i="6"/>
  <c r="Q146" i="6"/>
  <c r="P146" i="6"/>
  <c r="Q145" i="6"/>
  <c r="P145" i="6"/>
  <c r="Q144" i="6"/>
  <c r="P144" i="6"/>
  <c r="Q143" i="6"/>
  <c r="P143" i="6"/>
  <c r="Q142" i="6"/>
  <c r="P142" i="6"/>
  <c r="Q141" i="6"/>
  <c r="P141" i="6"/>
  <c r="Q140" i="6"/>
  <c r="P140" i="6"/>
  <c r="Q139" i="6"/>
  <c r="P139" i="6"/>
  <c r="Q138" i="6"/>
  <c r="P138" i="6"/>
  <c r="Q137" i="6"/>
  <c r="P137" i="6"/>
  <c r="Q136" i="6"/>
  <c r="P136" i="6"/>
  <c r="Q135" i="6"/>
  <c r="P135" i="6"/>
  <c r="Q134" i="6"/>
  <c r="P134" i="6"/>
  <c r="Q133" i="6"/>
  <c r="P133" i="6"/>
  <c r="Q132" i="6"/>
  <c r="P132" i="6"/>
  <c r="Q131" i="6"/>
  <c r="P131" i="6"/>
  <c r="Q130" i="6"/>
  <c r="P130" i="6"/>
  <c r="Q129" i="6"/>
  <c r="P129" i="6"/>
  <c r="Q128" i="6"/>
  <c r="P128" i="6"/>
  <c r="Q127" i="6"/>
  <c r="P127" i="6"/>
  <c r="Q126" i="6"/>
  <c r="P126" i="6"/>
  <c r="Q125" i="6"/>
  <c r="P125" i="6"/>
  <c r="Q124" i="6"/>
  <c r="P124" i="6"/>
  <c r="Q123" i="6"/>
  <c r="P123" i="6"/>
  <c r="Q122" i="6"/>
  <c r="P122" i="6"/>
  <c r="Q121" i="6"/>
  <c r="P121" i="6"/>
  <c r="Q120" i="6"/>
  <c r="P120" i="6"/>
  <c r="Q119" i="6"/>
  <c r="P119" i="6"/>
  <c r="Q118" i="6"/>
  <c r="P118" i="6"/>
  <c r="Q117" i="6"/>
  <c r="P117" i="6"/>
  <c r="Q116" i="6"/>
  <c r="P116" i="6"/>
  <c r="Q115" i="6"/>
  <c r="P115" i="6"/>
  <c r="Q114" i="6"/>
  <c r="P114" i="6"/>
  <c r="Q113" i="6"/>
  <c r="P113" i="6"/>
  <c r="Q112" i="6"/>
  <c r="P112" i="6"/>
  <c r="Q111" i="6"/>
  <c r="P111" i="6"/>
  <c r="Q110" i="6"/>
  <c r="P110" i="6"/>
  <c r="Q109" i="6"/>
  <c r="P109" i="6"/>
  <c r="Q108" i="6"/>
  <c r="P108" i="6"/>
  <c r="Q107" i="6"/>
  <c r="P107" i="6"/>
  <c r="Q106" i="6"/>
  <c r="P106" i="6"/>
  <c r="Q105" i="6"/>
  <c r="P105" i="6"/>
  <c r="Q104" i="6"/>
  <c r="P104" i="6"/>
  <c r="Q103" i="6"/>
  <c r="P103" i="6"/>
  <c r="Q102" i="6"/>
  <c r="P102" i="6"/>
  <c r="Q101" i="6"/>
  <c r="P101" i="6"/>
  <c r="Q100" i="6"/>
  <c r="P100" i="6"/>
  <c r="Q99" i="6"/>
  <c r="P99" i="6"/>
  <c r="Q98" i="6"/>
  <c r="P98" i="6"/>
  <c r="Q97" i="6"/>
  <c r="P97" i="6"/>
  <c r="Q96" i="6"/>
  <c r="P96" i="6"/>
  <c r="Q95" i="6"/>
  <c r="P95" i="6"/>
  <c r="Q94" i="6"/>
  <c r="P94" i="6"/>
  <c r="Q93" i="6"/>
  <c r="P93" i="6"/>
  <c r="Q92" i="6"/>
  <c r="P92" i="6"/>
  <c r="Q91" i="6"/>
  <c r="P91" i="6"/>
  <c r="Q90" i="6"/>
  <c r="P90" i="6"/>
  <c r="Q89" i="6"/>
  <c r="P89" i="6"/>
  <c r="Q88" i="6"/>
  <c r="P88" i="6"/>
  <c r="Q87" i="6"/>
  <c r="P87" i="6"/>
  <c r="Q86" i="6"/>
  <c r="P86" i="6"/>
  <c r="Q85" i="6"/>
  <c r="P85" i="6"/>
  <c r="Q84" i="6"/>
  <c r="P84" i="6"/>
  <c r="Q83" i="6"/>
  <c r="P83" i="6"/>
  <c r="Q82" i="6"/>
  <c r="P82" i="6"/>
  <c r="Q81" i="6"/>
  <c r="P81" i="6"/>
  <c r="Q80" i="6"/>
  <c r="P80" i="6"/>
  <c r="Q79" i="6"/>
  <c r="P79" i="6"/>
  <c r="Q78" i="6"/>
  <c r="P78" i="6"/>
  <c r="Q77" i="6"/>
  <c r="P77" i="6"/>
  <c r="Q76" i="6"/>
  <c r="P76" i="6"/>
  <c r="Q75" i="6"/>
  <c r="P75" i="6"/>
  <c r="Q74" i="6"/>
  <c r="P74" i="6"/>
  <c r="Q73" i="6"/>
  <c r="P73" i="6"/>
  <c r="Q72" i="6"/>
  <c r="P72" i="6"/>
  <c r="Q71" i="6"/>
  <c r="P71" i="6"/>
  <c r="Q70" i="6"/>
  <c r="P70" i="6"/>
  <c r="Q69" i="6"/>
  <c r="P69" i="6"/>
  <c r="Q68" i="6"/>
  <c r="P68" i="6"/>
  <c r="Q67" i="6"/>
  <c r="P67" i="6"/>
  <c r="Q66" i="6"/>
  <c r="P66" i="6"/>
  <c r="Q65" i="6"/>
  <c r="P65" i="6"/>
  <c r="Q64" i="6"/>
  <c r="P64" i="6"/>
  <c r="Q63" i="6"/>
  <c r="P63" i="6"/>
  <c r="Q62" i="6"/>
  <c r="P62" i="6"/>
  <c r="Q61" i="6"/>
  <c r="P61" i="6"/>
  <c r="Q60" i="6"/>
  <c r="P60" i="6"/>
  <c r="Q59" i="6"/>
  <c r="P59" i="6"/>
  <c r="Q58" i="6"/>
  <c r="P58" i="6"/>
  <c r="Q57" i="6"/>
  <c r="P57" i="6"/>
  <c r="Q56" i="6"/>
  <c r="P56" i="6"/>
  <c r="Q55" i="6"/>
  <c r="P55" i="6"/>
  <c r="Q54" i="6"/>
  <c r="P54" i="6"/>
  <c r="Q53" i="6"/>
  <c r="P53" i="6"/>
  <c r="Q52" i="6"/>
  <c r="P52" i="6"/>
  <c r="Q51" i="6"/>
  <c r="P51" i="6"/>
  <c r="Q50" i="6"/>
  <c r="P50" i="6"/>
  <c r="Q49" i="6"/>
  <c r="P49" i="6"/>
  <c r="Q48" i="6"/>
  <c r="P48" i="6"/>
  <c r="Q47" i="6"/>
  <c r="P47" i="6"/>
  <c r="Q46" i="6"/>
  <c r="P46" i="6"/>
  <c r="Q45" i="6"/>
  <c r="P45" i="6"/>
  <c r="Q44" i="6"/>
  <c r="P44" i="6"/>
  <c r="Q43" i="6"/>
  <c r="P43" i="6"/>
  <c r="Q42" i="6"/>
  <c r="P42" i="6"/>
  <c r="Q41" i="6"/>
  <c r="P41" i="6"/>
  <c r="Q40" i="6"/>
  <c r="P40" i="6"/>
  <c r="Q39" i="6"/>
  <c r="P39" i="6"/>
  <c r="Q38" i="6"/>
  <c r="P38" i="6"/>
  <c r="Q37" i="6"/>
  <c r="P37" i="6"/>
  <c r="Q36" i="6"/>
  <c r="P36" i="6"/>
  <c r="Q35" i="6"/>
  <c r="P35" i="6"/>
  <c r="Q34" i="6"/>
  <c r="P34" i="6"/>
  <c r="Q33" i="6"/>
  <c r="P33" i="6"/>
  <c r="Q32" i="6"/>
  <c r="P32" i="6"/>
  <c r="Q31" i="6"/>
  <c r="P31" i="6"/>
  <c r="Q30" i="6"/>
  <c r="P30" i="6"/>
  <c r="Q29" i="6"/>
  <c r="P29" i="6"/>
  <c r="Q28" i="6"/>
  <c r="P28" i="6"/>
  <c r="Q27" i="6"/>
  <c r="P27" i="6"/>
  <c r="Q26" i="6"/>
  <c r="P26" i="6"/>
  <c r="Q25" i="6"/>
  <c r="P25" i="6"/>
  <c r="Q24" i="6"/>
  <c r="P24" i="6"/>
  <c r="Q23" i="6"/>
  <c r="P23" i="6"/>
  <c r="Q22" i="6"/>
  <c r="P22" i="6"/>
  <c r="Q21" i="6"/>
  <c r="P21" i="6"/>
  <c r="Q20" i="6"/>
  <c r="P20" i="6"/>
  <c r="Q19" i="6"/>
  <c r="P19" i="6"/>
  <c r="Q18" i="6"/>
  <c r="P18" i="6"/>
  <c r="Q17" i="6"/>
  <c r="P17" i="6"/>
  <c r="Q16" i="6"/>
  <c r="P16" i="6"/>
  <c r="Q15" i="6"/>
  <c r="P15" i="6"/>
  <c r="Q14" i="6"/>
  <c r="P14" i="6"/>
  <c r="Q13" i="6"/>
  <c r="P13" i="6"/>
  <c r="Q12" i="6"/>
  <c r="P12" i="6"/>
  <c r="Q11" i="6"/>
  <c r="P11" i="6"/>
  <c r="Q10" i="6"/>
  <c r="P10" i="6"/>
  <c r="Q9" i="6"/>
  <c r="P9" i="6"/>
  <c r="Q8" i="6"/>
  <c r="P8" i="6"/>
  <c r="Q7" i="6"/>
  <c r="P7" i="6"/>
  <c r="Q6" i="6"/>
  <c r="P6" i="6"/>
  <c r="Q5" i="6"/>
  <c r="P5" i="6"/>
  <c r="Q4" i="6"/>
  <c r="P4" i="6"/>
  <c r="Q3" i="6"/>
  <c r="P3" i="6"/>
  <c r="Q2" i="6"/>
  <c r="P2" i="6"/>
  <c r="DB330" i="4" l="1" a="1"/>
  <c r="DB330" i="4" s="1"/>
  <c r="CY330" i="4"/>
  <c r="CZ330" i="4" s="1"/>
  <c r="CX330" i="4"/>
  <c r="CU330" i="4"/>
  <c r="CW330" i="4" s="1"/>
  <c r="CT330" i="4"/>
  <c r="CS330" i="4"/>
  <c r="CR330" i="4"/>
  <c r="CA330" i="4" a="1"/>
  <c r="CA330" i="4" s="1"/>
  <c r="BX330" i="4"/>
  <c r="BY330" i="4" s="1"/>
  <c r="BW330" i="4"/>
  <c r="BT330" i="4"/>
  <c r="BV330" i="4" s="1"/>
  <c r="BS330" i="4"/>
  <c r="BR330" i="4"/>
  <c r="BQ330" i="4"/>
  <c r="BB330" i="4" a="1"/>
  <c r="BB330" i="4" s="1"/>
  <c r="AU330" i="4"/>
  <c r="AS330" i="4"/>
  <c r="AB330" i="4" a="1"/>
  <c r="AB330" i="4" s="1"/>
  <c r="Y330" i="4"/>
  <c r="Z330" i="4" s="1"/>
  <c r="X330" i="4"/>
  <c r="U330" i="4"/>
  <c r="W330" i="4" s="1"/>
  <c r="T330" i="4"/>
  <c r="S330" i="4"/>
  <c r="R330" i="4"/>
  <c r="DB329" i="4" a="1"/>
  <c r="DB329" i="4" s="1"/>
  <c r="CY329" i="4"/>
  <c r="CZ329" i="4" s="1"/>
  <c r="CX329" i="4"/>
  <c r="CU329" i="4"/>
  <c r="CW329" i="4" s="1"/>
  <c r="CT329" i="4"/>
  <c r="CS329" i="4"/>
  <c r="CR329" i="4"/>
  <c r="CA329" i="4" a="1"/>
  <c r="CA329" i="4" s="1"/>
  <c r="BX329" i="4"/>
  <c r="BY329" i="4" s="1"/>
  <c r="BW329" i="4"/>
  <c r="BT329" i="4"/>
  <c r="BV329" i="4" s="1"/>
  <c r="BS329" i="4"/>
  <c r="BR329" i="4"/>
  <c r="BQ329" i="4"/>
  <c r="BB329" i="4" a="1"/>
  <c r="BB329" i="4" s="1"/>
  <c r="AU329" i="4"/>
  <c r="AS329" i="4"/>
  <c r="AB329" i="4" a="1"/>
  <c r="AB329" i="4" s="1"/>
  <c r="Y329" i="4"/>
  <c r="Z329" i="4" s="1"/>
  <c r="X329" i="4"/>
  <c r="U329" i="4"/>
  <c r="W329" i="4" s="1"/>
  <c r="T329" i="4"/>
  <c r="S329" i="4"/>
  <c r="R329" i="4"/>
  <c r="DB328" i="4" a="1"/>
  <c r="DB328" i="4" s="1"/>
  <c r="CY328" i="4"/>
  <c r="CZ328" i="4" s="1"/>
  <c r="CX328" i="4"/>
  <c r="CU328" i="4"/>
  <c r="CW328" i="4" s="1"/>
  <c r="CT328" i="4"/>
  <c r="CS328" i="4"/>
  <c r="CR328" i="4"/>
  <c r="CA328" i="4" a="1"/>
  <c r="CA328" i="4" s="1"/>
  <c r="BX328" i="4"/>
  <c r="BY328" i="4" s="1"/>
  <c r="BW328" i="4"/>
  <c r="BT328" i="4"/>
  <c r="BV328" i="4" s="1"/>
  <c r="BS328" i="4"/>
  <c r="BR328" i="4"/>
  <c r="BQ328" i="4"/>
  <c r="BB328" i="4" a="1"/>
  <c r="BB328" i="4" s="1"/>
  <c r="AU328" i="4"/>
  <c r="AS328" i="4"/>
  <c r="AB328" i="4" a="1"/>
  <c r="AB328" i="4" s="1"/>
  <c r="Y328" i="4"/>
  <c r="Z328" i="4" s="1"/>
  <c r="X328" i="4"/>
  <c r="U328" i="4"/>
  <c r="W328" i="4" s="1"/>
  <c r="T328" i="4"/>
  <c r="S328" i="4"/>
  <c r="R328" i="4"/>
  <c r="DB327" i="4" a="1"/>
  <c r="DB327" i="4" s="1"/>
  <c r="CY327" i="4"/>
  <c r="CZ327" i="4" s="1"/>
  <c r="CX327" i="4"/>
  <c r="CU327" i="4"/>
  <c r="CW327" i="4" s="1"/>
  <c r="CT327" i="4"/>
  <c r="CS327" i="4"/>
  <c r="CR327" i="4"/>
  <c r="CA327" i="4" a="1"/>
  <c r="CA327" i="4" s="1"/>
  <c r="BX327" i="4"/>
  <c r="BY327" i="4" s="1"/>
  <c r="BW327" i="4"/>
  <c r="BT327" i="4"/>
  <c r="BV327" i="4" s="1"/>
  <c r="BS327" i="4"/>
  <c r="BR327" i="4"/>
  <c r="BQ327" i="4"/>
  <c r="BB327" i="4" a="1"/>
  <c r="BB327" i="4" s="1"/>
  <c r="AU327" i="4"/>
  <c r="AS327" i="4"/>
  <c r="AB327" i="4" a="1"/>
  <c r="AB327" i="4" s="1"/>
  <c r="Y327" i="4"/>
  <c r="Z327" i="4" s="1"/>
  <c r="X327" i="4"/>
  <c r="U327" i="4"/>
  <c r="W327" i="4" s="1"/>
  <c r="T327" i="4"/>
  <c r="S327" i="4"/>
  <c r="R327" i="4"/>
  <c r="DB326" i="4" a="1"/>
  <c r="DB326" i="4" s="1"/>
  <c r="CY326" i="4"/>
  <c r="CZ326" i="4" s="1"/>
  <c r="CX326" i="4"/>
  <c r="CU326" i="4"/>
  <c r="CW326" i="4" s="1"/>
  <c r="CT326" i="4"/>
  <c r="CS326" i="4"/>
  <c r="CR326" i="4"/>
  <c r="CA326" i="4" a="1"/>
  <c r="CA326" i="4" s="1"/>
  <c r="DP326" i="4" s="1"/>
  <c r="BX326" i="4"/>
  <c r="BY326" i="4" s="1"/>
  <c r="BW326" i="4"/>
  <c r="BT326" i="4"/>
  <c r="BV326" i="4" s="1"/>
  <c r="BS326" i="4"/>
  <c r="BR326" i="4"/>
  <c r="BQ326" i="4"/>
  <c r="BB326" i="4" a="1"/>
  <c r="BB326" i="4" s="1"/>
  <c r="AU326" i="4"/>
  <c r="AS326" i="4"/>
  <c r="AB326" i="4" a="1"/>
  <c r="AB326" i="4" s="1"/>
  <c r="Y326" i="4"/>
  <c r="Z326" i="4" s="1"/>
  <c r="X326" i="4"/>
  <c r="U326" i="4"/>
  <c r="W326" i="4" s="1"/>
  <c r="T326" i="4"/>
  <c r="S326" i="4"/>
  <c r="R326" i="4"/>
  <c r="DB325" i="4" a="1"/>
  <c r="DB325" i="4" s="1"/>
  <c r="CY325" i="4"/>
  <c r="CZ325" i="4" s="1"/>
  <c r="CX325" i="4"/>
  <c r="CU325" i="4"/>
  <c r="CW325" i="4" s="1"/>
  <c r="CT325" i="4"/>
  <c r="CS325" i="4"/>
  <c r="CR325" i="4"/>
  <c r="CA325" i="4" a="1"/>
  <c r="CA325" i="4" s="1"/>
  <c r="BX325" i="4"/>
  <c r="BY325" i="4" s="1"/>
  <c r="BW325" i="4"/>
  <c r="BT325" i="4"/>
  <c r="BV325" i="4" s="1"/>
  <c r="BS325" i="4"/>
  <c r="BR325" i="4"/>
  <c r="BQ325" i="4"/>
  <c r="BB325" i="4" a="1"/>
  <c r="BB325" i="4" s="1"/>
  <c r="AU325" i="4"/>
  <c r="AS325" i="4"/>
  <c r="AB325" i="4" a="1"/>
  <c r="AB325" i="4" s="1"/>
  <c r="Y325" i="4"/>
  <c r="Z325" i="4" s="1"/>
  <c r="X325" i="4"/>
  <c r="U325" i="4"/>
  <c r="W325" i="4" s="1"/>
  <c r="T325" i="4"/>
  <c r="S325" i="4"/>
  <c r="R325" i="4"/>
  <c r="DB324" i="4" a="1"/>
  <c r="DB324" i="4" s="1"/>
  <c r="CY324" i="4"/>
  <c r="CZ324" i="4" s="1"/>
  <c r="CX324" i="4"/>
  <c r="CU324" i="4"/>
  <c r="CW324" i="4" s="1"/>
  <c r="CT324" i="4"/>
  <c r="CS324" i="4"/>
  <c r="CR324" i="4"/>
  <c r="CA324" i="4" a="1"/>
  <c r="CA324" i="4" s="1"/>
  <c r="BX324" i="4"/>
  <c r="BY324" i="4" s="1"/>
  <c r="BW324" i="4"/>
  <c r="BT324" i="4"/>
  <c r="BV324" i="4" s="1"/>
  <c r="BS324" i="4"/>
  <c r="BR324" i="4"/>
  <c r="BQ324" i="4"/>
  <c r="BB324" i="4" a="1"/>
  <c r="BB324" i="4" s="1"/>
  <c r="AU324" i="4"/>
  <c r="AS324" i="4"/>
  <c r="AB324" i="4" a="1"/>
  <c r="AB324" i="4" s="1"/>
  <c r="Y324" i="4"/>
  <c r="Z324" i="4" s="1"/>
  <c r="X324" i="4"/>
  <c r="U324" i="4"/>
  <c r="W324" i="4" s="1"/>
  <c r="T324" i="4"/>
  <c r="S324" i="4"/>
  <c r="R324" i="4"/>
  <c r="DB323" i="4" a="1"/>
  <c r="DB323" i="4" s="1"/>
  <c r="CY323" i="4"/>
  <c r="CZ323" i="4" s="1"/>
  <c r="CX323" i="4"/>
  <c r="CU323" i="4"/>
  <c r="CW323" i="4" s="1"/>
  <c r="CT323" i="4"/>
  <c r="CS323" i="4"/>
  <c r="CR323" i="4"/>
  <c r="CA323" i="4" a="1"/>
  <c r="CA323" i="4" s="1"/>
  <c r="BX323" i="4"/>
  <c r="BY323" i="4" s="1"/>
  <c r="BW323" i="4"/>
  <c r="BT323" i="4"/>
  <c r="BV323" i="4" s="1"/>
  <c r="BS323" i="4"/>
  <c r="BR323" i="4"/>
  <c r="BQ323" i="4"/>
  <c r="BB323" i="4" a="1"/>
  <c r="BB323" i="4" s="1"/>
  <c r="AU323" i="4"/>
  <c r="AS323" i="4"/>
  <c r="AB323" i="4" a="1"/>
  <c r="AB323" i="4" s="1"/>
  <c r="Y323" i="4"/>
  <c r="Z323" i="4" s="1"/>
  <c r="X323" i="4"/>
  <c r="U323" i="4"/>
  <c r="W323" i="4" s="1"/>
  <c r="T323" i="4"/>
  <c r="S323" i="4"/>
  <c r="R323" i="4"/>
  <c r="DB322" i="4" a="1"/>
  <c r="DB322" i="4" s="1"/>
  <c r="CY322" i="4"/>
  <c r="CZ322" i="4" s="1"/>
  <c r="CX322" i="4"/>
  <c r="CU322" i="4"/>
  <c r="CW322" i="4" s="1"/>
  <c r="CT322" i="4"/>
  <c r="CS322" i="4"/>
  <c r="CR322" i="4"/>
  <c r="CA322" i="4" a="1"/>
  <c r="CA322" i="4" s="1"/>
  <c r="BX322" i="4"/>
  <c r="BY322" i="4" s="1"/>
  <c r="BW322" i="4"/>
  <c r="BT322" i="4"/>
  <c r="BV322" i="4" s="1"/>
  <c r="BS322" i="4"/>
  <c r="BR322" i="4"/>
  <c r="BQ322" i="4"/>
  <c r="BB322" i="4" a="1"/>
  <c r="BB322" i="4" s="1"/>
  <c r="AU322" i="4"/>
  <c r="AS322" i="4"/>
  <c r="AB322" i="4" a="1"/>
  <c r="AB322" i="4" s="1"/>
  <c r="Y322" i="4"/>
  <c r="Z322" i="4" s="1"/>
  <c r="X322" i="4"/>
  <c r="U322" i="4"/>
  <c r="W322" i="4" s="1"/>
  <c r="T322" i="4"/>
  <c r="S322" i="4"/>
  <c r="R322" i="4"/>
  <c r="DB321" i="4" a="1"/>
  <c r="DB321" i="4" s="1"/>
  <c r="CY321" i="4"/>
  <c r="CZ321" i="4" s="1"/>
  <c r="CX321" i="4"/>
  <c r="CU321" i="4"/>
  <c r="CW321" i="4" s="1"/>
  <c r="CT321" i="4"/>
  <c r="CS321" i="4"/>
  <c r="CR321" i="4"/>
  <c r="CA321" i="4" a="1"/>
  <c r="CA321" i="4" s="1"/>
  <c r="BX321" i="4"/>
  <c r="BY321" i="4" s="1"/>
  <c r="BW321" i="4"/>
  <c r="BT321" i="4"/>
  <c r="BV321" i="4" s="1"/>
  <c r="BS321" i="4"/>
  <c r="BR321" i="4"/>
  <c r="BQ321" i="4"/>
  <c r="BB321" i="4" a="1"/>
  <c r="BB321" i="4" s="1"/>
  <c r="AU321" i="4"/>
  <c r="AS321" i="4"/>
  <c r="AB321" i="4" a="1"/>
  <c r="AB321" i="4" s="1"/>
  <c r="Y321" i="4"/>
  <c r="Z321" i="4" s="1"/>
  <c r="X321" i="4"/>
  <c r="U321" i="4"/>
  <c r="W321" i="4" s="1"/>
  <c r="T321" i="4"/>
  <c r="S321" i="4"/>
  <c r="R321" i="4"/>
  <c r="DB320" i="4" a="1"/>
  <c r="DB320" i="4" s="1"/>
  <c r="DN320" i="4" s="1"/>
  <c r="CY320" i="4"/>
  <c r="CZ320" i="4" s="1"/>
  <c r="CX320" i="4"/>
  <c r="CU320" i="4"/>
  <c r="CW320" i="4" s="1"/>
  <c r="CT320" i="4"/>
  <c r="CS320" i="4"/>
  <c r="CR320" i="4"/>
  <c r="CA320" i="4" a="1"/>
  <c r="CA320" i="4" s="1"/>
  <c r="BX320" i="4"/>
  <c r="BY320" i="4" s="1"/>
  <c r="BW320" i="4"/>
  <c r="BT320" i="4"/>
  <c r="BV320" i="4" s="1"/>
  <c r="BS320" i="4"/>
  <c r="BR320" i="4"/>
  <c r="BQ320" i="4"/>
  <c r="BB320" i="4" a="1"/>
  <c r="BB320" i="4" s="1"/>
  <c r="AU320" i="4"/>
  <c r="AS320" i="4"/>
  <c r="AB320" i="4" a="1"/>
  <c r="AB320" i="4" s="1"/>
  <c r="Y320" i="4"/>
  <c r="Z320" i="4" s="1"/>
  <c r="X320" i="4"/>
  <c r="U320" i="4"/>
  <c r="W320" i="4" s="1"/>
  <c r="T320" i="4"/>
  <c r="S320" i="4"/>
  <c r="R320" i="4"/>
  <c r="DB319" i="4" a="1"/>
  <c r="DB319" i="4" s="1"/>
  <c r="CY319" i="4"/>
  <c r="CZ319" i="4" s="1"/>
  <c r="CX319" i="4"/>
  <c r="CU319" i="4"/>
  <c r="CW319" i="4" s="1"/>
  <c r="CT319" i="4"/>
  <c r="CS319" i="4"/>
  <c r="CR319" i="4"/>
  <c r="CA319" i="4" a="1"/>
  <c r="CA319" i="4" s="1"/>
  <c r="BX319" i="4"/>
  <c r="BY319" i="4" s="1"/>
  <c r="BW319" i="4"/>
  <c r="BT319" i="4"/>
  <c r="BV319" i="4" s="1"/>
  <c r="BS319" i="4"/>
  <c r="BR319" i="4"/>
  <c r="BQ319" i="4"/>
  <c r="BB319" i="4" a="1"/>
  <c r="BB319" i="4" s="1"/>
  <c r="AU319" i="4"/>
  <c r="AS319" i="4"/>
  <c r="AB319" i="4" a="1"/>
  <c r="AB319" i="4" s="1"/>
  <c r="Y319" i="4"/>
  <c r="Z319" i="4" s="1"/>
  <c r="X319" i="4"/>
  <c r="U319" i="4"/>
  <c r="W319" i="4" s="1"/>
  <c r="T319" i="4"/>
  <c r="S319" i="4"/>
  <c r="R319" i="4"/>
  <c r="DB318" i="4" a="1"/>
  <c r="DB318" i="4" s="1"/>
  <c r="DN318" i="4" s="1"/>
  <c r="CY318" i="4"/>
  <c r="CZ318" i="4" s="1"/>
  <c r="CX318" i="4"/>
  <c r="CU318" i="4"/>
  <c r="CW318" i="4" s="1"/>
  <c r="CT318" i="4"/>
  <c r="CS318" i="4"/>
  <c r="CR318" i="4"/>
  <c r="CA318" i="4" a="1"/>
  <c r="CA318" i="4" s="1"/>
  <c r="BX318" i="4"/>
  <c r="BY318" i="4" s="1"/>
  <c r="BW318" i="4"/>
  <c r="BT318" i="4"/>
  <c r="BV318" i="4" s="1"/>
  <c r="BS318" i="4"/>
  <c r="BR318" i="4"/>
  <c r="BQ318" i="4"/>
  <c r="BB318" i="4" a="1"/>
  <c r="BB318" i="4" s="1"/>
  <c r="AU318" i="4"/>
  <c r="AS318" i="4"/>
  <c r="AB318" i="4" a="1"/>
  <c r="AB318" i="4" s="1"/>
  <c r="Y318" i="4"/>
  <c r="Z318" i="4" s="1"/>
  <c r="X318" i="4"/>
  <c r="U318" i="4"/>
  <c r="W318" i="4" s="1"/>
  <c r="T318" i="4"/>
  <c r="S318" i="4"/>
  <c r="R318" i="4"/>
  <c r="DB317" i="4" a="1"/>
  <c r="DB317" i="4" s="1"/>
  <c r="CY317" i="4"/>
  <c r="CZ317" i="4" s="1"/>
  <c r="CX317" i="4"/>
  <c r="CU317" i="4"/>
  <c r="CW317" i="4" s="1"/>
  <c r="CT317" i="4"/>
  <c r="CS317" i="4"/>
  <c r="CR317" i="4"/>
  <c r="CA317" i="4" a="1"/>
  <c r="CA317" i="4" s="1"/>
  <c r="BX317" i="4"/>
  <c r="BY317" i="4" s="1"/>
  <c r="BW317" i="4"/>
  <c r="BT317" i="4"/>
  <c r="BV317" i="4" s="1"/>
  <c r="BS317" i="4"/>
  <c r="BR317" i="4"/>
  <c r="BQ317" i="4"/>
  <c r="BB317" i="4" a="1"/>
  <c r="BB317" i="4" s="1"/>
  <c r="AU317" i="4"/>
  <c r="AS317" i="4"/>
  <c r="AB317" i="4" a="1"/>
  <c r="AB317" i="4" s="1"/>
  <c r="Y317" i="4"/>
  <c r="Z317" i="4" s="1"/>
  <c r="X317" i="4"/>
  <c r="U317" i="4"/>
  <c r="W317" i="4" s="1"/>
  <c r="T317" i="4"/>
  <c r="S317" i="4"/>
  <c r="R317" i="4"/>
  <c r="DB316" i="4" a="1"/>
  <c r="DB316" i="4" s="1"/>
  <c r="DN316" i="4" s="1"/>
  <c r="CY316" i="4"/>
  <c r="CZ316" i="4" s="1"/>
  <c r="CX316" i="4"/>
  <c r="CU316" i="4"/>
  <c r="CW316" i="4" s="1"/>
  <c r="CT316" i="4"/>
  <c r="CS316" i="4"/>
  <c r="CR316" i="4"/>
  <c r="CA316" i="4" a="1"/>
  <c r="CA316" i="4" s="1"/>
  <c r="BX316" i="4"/>
  <c r="BY316" i="4" s="1"/>
  <c r="BW316" i="4"/>
  <c r="BT316" i="4"/>
  <c r="BV316" i="4" s="1"/>
  <c r="BS316" i="4"/>
  <c r="BR316" i="4"/>
  <c r="BQ316" i="4"/>
  <c r="BB316" i="4" a="1"/>
  <c r="BB316" i="4" s="1"/>
  <c r="AU316" i="4"/>
  <c r="AS316" i="4"/>
  <c r="AB316" i="4" a="1"/>
  <c r="AB316" i="4" s="1"/>
  <c r="Y316" i="4"/>
  <c r="Z316" i="4" s="1"/>
  <c r="X316" i="4"/>
  <c r="U316" i="4"/>
  <c r="W316" i="4" s="1"/>
  <c r="T316" i="4"/>
  <c r="S316" i="4"/>
  <c r="R316" i="4"/>
  <c r="DB315" i="4" a="1"/>
  <c r="DB315" i="4" s="1"/>
  <c r="CY315" i="4"/>
  <c r="CZ315" i="4" s="1"/>
  <c r="CX315" i="4"/>
  <c r="CU315" i="4"/>
  <c r="CW315" i="4" s="1"/>
  <c r="CT315" i="4"/>
  <c r="CS315" i="4"/>
  <c r="CR315" i="4"/>
  <c r="CA315" i="4" a="1"/>
  <c r="CA315" i="4" s="1"/>
  <c r="BX315" i="4"/>
  <c r="BY315" i="4" s="1"/>
  <c r="BW315" i="4"/>
  <c r="BT315" i="4"/>
  <c r="BV315" i="4" s="1"/>
  <c r="BS315" i="4"/>
  <c r="BR315" i="4"/>
  <c r="BQ315" i="4"/>
  <c r="BB315" i="4" a="1"/>
  <c r="BB315" i="4" s="1"/>
  <c r="AU315" i="4"/>
  <c r="AS315" i="4"/>
  <c r="AB315" i="4" a="1"/>
  <c r="AB315" i="4" s="1"/>
  <c r="Y315" i="4"/>
  <c r="Z315" i="4" s="1"/>
  <c r="X315" i="4"/>
  <c r="U315" i="4"/>
  <c r="W315" i="4" s="1"/>
  <c r="T315" i="4"/>
  <c r="S315" i="4"/>
  <c r="R315" i="4"/>
  <c r="DB314" i="4" a="1"/>
  <c r="DB314" i="4" s="1"/>
  <c r="CY314" i="4"/>
  <c r="CZ314" i="4" s="1"/>
  <c r="CX314" i="4"/>
  <c r="CU314" i="4"/>
  <c r="CW314" i="4" s="1"/>
  <c r="CT314" i="4"/>
  <c r="CS314" i="4"/>
  <c r="CR314" i="4"/>
  <c r="CA314" i="4" a="1"/>
  <c r="CA314" i="4" s="1"/>
  <c r="BX314" i="4"/>
  <c r="BY314" i="4" s="1"/>
  <c r="BW314" i="4"/>
  <c r="BT314" i="4"/>
  <c r="BV314" i="4" s="1"/>
  <c r="BS314" i="4"/>
  <c r="BR314" i="4"/>
  <c r="BQ314" i="4"/>
  <c r="BB314" i="4" a="1"/>
  <c r="BB314" i="4" s="1"/>
  <c r="AU314" i="4"/>
  <c r="AS314" i="4"/>
  <c r="AB314" i="4" a="1"/>
  <c r="AB314" i="4" s="1"/>
  <c r="Y314" i="4"/>
  <c r="Z314" i="4" s="1"/>
  <c r="X314" i="4"/>
  <c r="U314" i="4"/>
  <c r="W314" i="4" s="1"/>
  <c r="T314" i="4"/>
  <c r="S314" i="4"/>
  <c r="R314" i="4"/>
  <c r="DB313" i="4" a="1"/>
  <c r="DB313" i="4" s="1"/>
  <c r="CY313" i="4"/>
  <c r="CZ313" i="4" s="1"/>
  <c r="CX313" i="4"/>
  <c r="CU313" i="4"/>
  <c r="CW313" i="4" s="1"/>
  <c r="CT313" i="4"/>
  <c r="CS313" i="4"/>
  <c r="CR313" i="4"/>
  <c r="CA313" i="4" a="1"/>
  <c r="CA313" i="4" s="1"/>
  <c r="BX313" i="4"/>
  <c r="BY313" i="4" s="1"/>
  <c r="BW313" i="4"/>
  <c r="BT313" i="4"/>
  <c r="BV313" i="4" s="1"/>
  <c r="BS313" i="4"/>
  <c r="BR313" i="4"/>
  <c r="BQ313" i="4"/>
  <c r="BB313" i="4" a="1"/>
  <c r="BB313" i="4" s="1"/>
  <c r="AU313" i="4"/>
  <c r="AS313" i="4"/>
  <c r="AB313" i="4" a="1"/>
  <c r="AB313" i="4" s="1"/>
  <c r="Y313" i="4"/>
  <c r="Z313" i="4" s="1"/>
  <c r="X313" i="4"/>
  <c r="U313" i="4"/>
  <c r="W313" i="4" s="1"/>
  <c r="T313" i="4"/>
  <c r="S313" i="4"/>
  <c r="R313" i="4"/>
  <c r="DB312" i="4" a="1"/>
  <c r="DB312" i="4" s="1"/>
  <c r="CY312" i="4"/>
  <c r="CZ312" i="4" s="1"/>
  <c r="CX312" i="4"/>
  <c r="CU312" i="4"/>
  <c r="CW312" i="4" s="1"/>
  <c r="CT312" i="4"/>
  <c r="CS312" i="4"/>
  <c r="CR312" i="4"/>
  <c r="CA312" i="4" a="1"/>
  <c r="CA312" i="4" s="1"/>
  <c r="BX312" i="4"/>
  <c r="BY312" i="4" s="1"/>
  <c r="BW312" i="4"/>
  <c r="BT312" i="4"/>
  <c r="BV312" i="4" s="1"/>
  <c r="BS312" i="4"/>
  <c r="BR312" i="4"/>
  <c r="BQ312" i="4"/>
  <c r="BB312" i="4" a="1"/>
  <c r="BB312" i="4" s="1"/>
  <c r="AU312" i="4"/>
  <c r="AS312" i="4"/>
  <c r="AB312" i="4" a="1"/>
  <c r="AB312" i="4" s="1"/>
  <c r="Y312" i="4"/>
  <c r="Z312" i="4" s="1"/>
  <c r="X312" i="4"/>
  <c r="U312" i="4"/>
  <c r="W312" i="4" s="1"/>
  <c r="T312" i="4"/>
  <c r="S312" i="4"/>
  <c r="R312" i="4"/>
  <c r="DB311" i="4" a="1"/>
  <c r="DB311" i="4" s="1"/>
  <c r="CY311" i="4"/>
  <c r="CZ311" i="4" s="1"/>
  <c r="CX311" i="4"/>
  <c r="CU311" i="4"/>
  <c r="CW311" i="4" s="1"/>
  <c r="CT311" i="4"/>
  <c r="CS311" i="4"/>
  <c r="CR311" i="4"/>
  <c r="CA311" i="4" a="1"/>
  <c r="CA311" i="4" s="1"/>
  <c r="BX311" i="4"/>
  <c r="BY311" i="4" s="1"/>
  <c r="BW311" i="4"/>
  <c r="BT311" i="4"/>
  <c r="BV311" i="4" s="1"/>
  <c r="BS311" i="4"/>
  <c r="BR311" i="4"/>
  <c r="BQ311" i="4"/>
  <c r="BB311" i="4" a="1"/>
  <c r="BB311" i="4" s="1"/>
  <c r="AU311" i="4"/>
  <c r="AS311" i="4"/>
  <c r="AB311" i="4" a="1"/>
  <c r="AB311" i="4" s="1"/>
  <c r="Y311" i="4"/>
  <c r="Z311" i="4" s="1"/>
  <c r="X311" i="4"/>
  <c r="U311" i="4"/>
  <c r="W311" i="4" s="1"/>
  <c r="T311" i="4"/>
  <c r="S311" i="4"/>
  <c r="R311" i="4"/>
  <c r="DB310" i="4" a="1"/>
  <c r="DB310" i="4" s="1"/>
  <c r="CY310" i="4"/>
  <c r="CZ310" i="4" s="1"/>
  <c r="CX310" i="4"/>
  <c r="CU310" i="4"/>
  <c r="CW310" i="4" s="1"/>
  <c r="CT310" i="4"/>
  <c r="CS310" i="4"/>
  <c r="CR310" i="4"/>
  <c r="CA310" i="4" a="1"/>
  <c r="CA310" i="4" s="1"/>
  <c r="BX310" i="4"/>
  <c r="BY310" i="4" s="1"/>
  <c r="BW310" i="4"/>
  <c r="BT310" i="4"/>
  <c r="BV310" i="4" s="1"/>
  <c r="BS310" i="4"/>
  <c r="BR310" i="4"/>
  <c r="BQ310" i="4"/>
  <c r="BB310" i="4" a="1"/>
  <c r="BB310" i="4" s="1"/>
  <c r="AU310" i="4"/>
  <c r="AS310" i="4"/>
  <c r="AB310" i="4" a="1"/>
  <c r="AB310" i="4" s="1"/>
  <c r="Y310" i="4"/>
  <c r="Z310" i="4" s="1"/>
  <c r="X310" i="4"/>
  <c r="U310" i="4"/>
  <c r="W310" i="4" s="1"/>
  <c r="T310" i="4"/>
  <c r="S310" i="4"/>
  <c r="R310" i="4"/>
  <c r="DB309" i="4" a="1"/>
  <c r="DB309" i="4" s="1"/>
  <c r="CY309" i="4"/>
  <c r="CZ309" i="4" s="1"/>
  <c r="CX309" i="4"/>
  <c r="CU309" i="4"/>
  <c r="CW309" i="4" s="1"/>
  <c r="CT309" i="4"/>
  <c r="CS309" i="4"/>
  <c r="CR309" i="4"/>
  <c r="CA309" i="4" a="1"/>
  <c r="CA309" i="4" s="1"/>
  <c r="BX309" i="4"/>
  <c r="BY309" i="4" s="1"/>
  <c r="BW309" i="4"/>
  <c r="BT309" i="4"/>
  <c r="BV309" i="4" s="1"/>
  <c r="BS309" i="4"/>
  <c r="BR309" i="4"/>
  <c r="BQ309" i="4"/>
  <c r="BB309" i="4" a="1"/>
  <c r="BB309" i="4" s="1"/>
  <c r="AU309" i="4"/>
  <c r="AS309" i="4"/>
  <c r="AB309" i="4" a="1"/>
  <c r="AB309" i="4" s="1"/>
  <c r="Y309" i="4"/>
  <c r="Z309" i="4" s="1"/>
  <c r="X309" i="4"/>
  <c r="U309" i="4"/>
  <c r="W309" i="4" s="1"/>
  <c r="T309" i="4"/>
  <c r="S309" i="4"/>
  <c r="R309" i="4"/>
  <c r="DB308" i="4" a="1"/>
  <c r="DB308" i="4" s="1"/>
  <c r="DN308" i="4" s="1"/>
  <c r="CY308" i="4"/>
  <c r="CZ308" i="4" s="1"/>
  <c r="CX308" i="4"/>
  <c r="CU308" i="4"/>
  <c r="CW308" i="4" s="1"/>
  <c r="CT308" i="4"/>
  <c r="CS308" i="4"/>
  <c r="CR308" i="4"/>
  <c r="CA308" i="4" a="1"/>
  <c r="CA308" i="4" s="1"/>
  <c r="BX308" i="4"/>
  <c r="BY308" i="4" s="1"/>
  <c r="BW308" i="4"/>
  <c r="BT308" i="4"/>
  <c r="BV308" i="4" s="1"/>
  <c r="BS308" i="4"/>
  <c r="BR308" i="4"/>
  <c r="BQ308" i="4"/>
  <c r="BB308" i="4" a="1"/>
  <c r="BB308" i="4" s="1"/>
  <c r="AU308" i="4"/>
  <c r="AS308" i="4"/>
  <c r="AB308" i="4" a="1"/>
  <c r="AB308" i="4" s="1"/>
  <c r="Y308" i="4"/>
  <c r="Z308" i="4" s="1"/>
  <c r="X308" i="4"/>
  <c r="U308" i="4"/>
  <c r="W308" i="4" s="1"/>
  <c r="T308" i="4"/>
  <c r="S308" i="4"/>
  <c r="R308" i="4"/>
  <c r="DB307" i="4" a="1"/>
  <c r="DB307" i="4" s="1"/>
  <c r="CY307" i="4"/>
  <c r="CZ307" i="4" s="1"/>
  <c r="CX307" i="4"/>
  <c r="CU307" i="4"/>
  <c r="CW307" i="4" s="1"/>
  <c r="CT307" i="4"/>
  <c r="CS307" i="4"/>
  <c r="CR307" i="4"/>
  <c r="CA307" i="4" a="1"/>
  <c r="CA307" i="4" s="1"/>
  <c r="BX307" i="4"/>
  <c r="BY307" i="4" s="1"/>
  <c r="BW307" i="4"/>
  <c r="BT307" i="4"/>
  <c r="BV307" i="4" s="1"/>
  <c r="BS307" i="4"/>
  <c r="BR307" i="4"/>
  <c r="BQ307" i="4"/>
  <c r="BB307" i="4" a="1"/>
  <c r="BB307" i="4" s="1"/>
  <c r="DO307" i="4" s="1"/>
  <c r="AU307" i="4"/>
  <c r="AS307" i="4"/>
  <c r="AB307" i="4" a="1"/>
  <c r="AB307" i="4" s="1"/>
  <c r="Y307" i="4"/>
  <c r="Z307" i="4" s="1"/>
  <c r="X307" i="4"/>
  <c r="U307" i="4"/>
  <c r="W307" i="4" s="1"/>
  <c r="T307" i="4"/>
  <c r="S307" i="4"/>
  <c r="R307" i="4"/>
  <c r="DB306" i="4" a="1"/>
  <c r="DB306" i="4" s="1"/>
  <c r="DN306" i="4" s="1"/>
  <c r="CY306" i="4"/>
  <c r="CZ306" i="4" s="1"/>
  <c r="CX306" i="4"/>
  <c r="CU306" i="4"/>
  <c r="CW306" i="4" s="1"/>
  <c r="CT306" i="4"/>
  <c r="CS306" i="4"/>
  <c r="CR306" i="4"/>
  <c r="CA306" i="4" a="1"/>
  <c r="CA306" i="4" s="1"/>
  <c r="BX306" i="4"/>
  <c r="BY306" i="4" s="1"/>
  <c r="BW306" i="4"/>
  <c r="BT306" i="4"/>
  <c r="BV306" i="4" s="1"/>
  <c r="BS306" i="4"/>
  <c r="BR306" i="4"/>
  <c r="BQ306" i="4"/>
  <c r="BB306" i="4" a="1"/>
  <c r="BB306" i="4" s="1"/>
  <c r="AU306" i="4"/>
  <c r="AS306" i="4"/>
  <c r="AB306" i="4" a="1"/>
  <c r="AB306" i="4" s="1"/>
  <c r="Y306" i="4"/>
  <c r="Z306" i="4" s="1"/>
  <c r="X306" i="4"/>
  <c r="U306" i="4"/>
  <c r="W306" i="4" s="1"/>
  <c r="T306" i="4"/>
  <c r="S306" i="4"/>
  <c r="R306" i="4"/>
  <c r="DB305" i="4" a="1"/>
  <c r="DB305" i="4" s="1"/>
  <c r="CY305" i="4"/>
  <c r="CZ305" i="4" s="1"/>
  <c r="CX305" i="4"/>
  <c r="CU305" i="4"/>
  <c r="CW305" i="4" s="1"/>
  <c r="CT305" i="4"/>
  <c r="CS305" i="4"/>
  <c r="CR305" i="4"/>
  <c r="CA305" i="4" a="1"/>
  <c r="CA305" i="4" s="1"/>
  <c r="BX305" i="4"/>
  <c r="BY305" i="4" s="1"/>
  <c r="BW305" i="4"/>
  <c r="BT305" i="4"/>
  <c r="BV305" i="4" s="1"/>
  <c r="BS305" i="4"/>
  <c r="BR305" i="4"/>
  <c r="BQ305" i="4"/>
  <c r="BB305" i="4" a="1"/>
  <c r="BB305" i="4" s="1"/>
  <c r="AU305" i="4"/>
  <c r="AS305" i="4"/>
  <c r="AB305" i="4" a="1"/>
  <c r="AB305" i="4" s="1"/>
  <c r="Y305" i="4"/>
  <c r="Z305" i="4" s="1"/>
  <c r="X305" i="4"/>
  <c r="U305" i="4"/>
  <c r="W305" i="4" s="1"/>
  <c r="T305" i="4"/>
  <c r="S305" i="4"/>
  <c r="R305" i="4"/>
  <c r="DB304" i="4" a="1"/>
  <c r="DB304" i="4" s="1"/>
  <c r="DN304" i="4" s="1"/>
  <c r="CY304" i="4"/>
  <c r="CZ304" i="4" s="1"/>
  <c r="CX304" i="4"/>
  <c r="CU304" i="4"/>
  <c r="CW304" i="4" s="1"/>
  <c r="CT304" i="4"/>
  <c r="CS304" i="4"/>
  <c r="CR304" i="4"/>
  <c r="CA304" i="4" a="1"/>
  <c r="CA304" i="4" s="1"/>
  <c r="BX304" i="4"/>
  <c r="BY304" i="4" s="1"/>
  <c r="BW304" i="4"/>
  <c r="BT304" i="4"/>
  <c r="BV304" i="4" s="1"/>
  <c r="BS304" i="4"/>
  <c r="BR304" i="4"/>
  <c r="BQ304" i="4"/>
  <c r="BB304" i="4" a="1"/>
  <c r="BB304" i="4" s="1"/>
  <c r="AU304" i="4"/>
  <c r="AS304" i="4"/>
  <c r="AB304" i="4" a="1"/>
  <c r="AB304" i="4" s="1"/>
  <c r="Y304" i="4"/>
  <c r="Z304" i="4" s="1"/>
  <c r="X304" i="4"/>
  <c r="U304" i="4"/>
  <c r="W304" i="4" s="1"/>
  <c r="T304" i="4"/>
  <c r="S304" i="4"/>
  <c r="R304" i="4"/>
  <c r="DB303" i="4" a="1"/>
  <c r="DB303" i="4" s="1"/>
  <c r="CY303" i="4"/>
  <c r="CZ303" i="4" s="1"/>
  <c r="CX303" i="4"/>
  <c r="CU303" i="4"/>
  <c r="CW303" i="4" s="1"/>
  <c r="CT303" i="4"/>
  <c r="CS303" i="4"/>
  <c r="CR303" i="4"/>
  <c r="CA303" i="4" a="1"/>
  <c r="CA303" i="4" s="1"/>
  <c r="BX303" i="4"/>
  <c r="BY303" i="4" s="1"/>
  <c r="BW303" i="4"/>
  <c r="BT303" i="4"/>
  <c r="BV303" i="4" s="1"/>
  <c r="BS303" i="4"/>
  <c r="BR303" i="4"/>
  <c r="BQ303" i="4"/>
  <c r="BB303" i="4" a="1"/>
  <c r="BB303" i="4" s="1"/>
  <c r="AU303" i="4"/>
  <c r="AS303" i="4"/>
  <c r="AB303" i="4" a="1"/>
  <c r="AB303" i="4" s="1"/>
  <c r="Y303" i="4"/>
  <c r="Z303" i="4" s="1"/>
  <c r="X303" i="4"/>
  <c r="U303" i="4"/>
  <c r="W303" i="4" s="1"/>
  <c r="T303" i="4"/>
  <c r="S303" i="4"/>
  <c r="R303" i="4"/>
  <c r="DB302" i="4" a="1"/>
  <c r="DB302" i="4" s="1"/>
  <c r="DN302" i="4" s="1"/>
  <c r="CY302" i="4"/>
  <c r="CZ302" i="4" s="1"/>
  <c r="CX302" i="4"/>
  <c r="CU302" i="4"/>
  <c r="CW302" i="4" s="1"/>
  <c r="CT302" i="4"/>
  <c r="CS302" i="4"/>
  <c r="CR302" i="4"/>
  <c r="CA302" i="4" a="1"/>
  <c r="CA302" i="4" s="1"/>
  <c r="BX302" i="4"/>
  <c r="BY302" i="4" s="1"/>
  <c r="BW302" i="4"/>
  <c r="BT302" i="4"/>
  <c r="BV302" i="4" s="1"/>
  <c r="BS302" i="4"/>
  <c r="BR302" i="4"/>
  <c r="BQ302" i="4"/>
  <c r="BB302" i="4" a="1"/>
  <c r="BB302" i="4" s="1"/>
  <c r="AU302" i="4"/>
  <c r="AS302" i="4"/>
  <c r="AB302" i="4" a="1"/>
  <c r="AB302" i="4" s="1"/>
  <c r="Y302" i="4"/>
  <c r="Z302" i="4" s="1"/>
  <c r="X302" i="4"/>
  <c r="U302" i="4"/>
  <c r="W302" i="4" s="1"/>
  <c r="T302" i="4"/>
  <c r="S302" i="4"/>
  <c r="R302" i="4"/>
  <c r="DB301" i="4" a="1"/>
  <c r="DB301" i="4" s="1"/>
  <c r="CY301" i="4"/>
  <c r="CZ301" i="4" s="1"/>
  <c r="CX301" i="4"/>
  <c r="CU301" i="4"/>
  <c r="CW301" i="4" s="1"/>
  <c r="CT301" i="4"/>
  <c r="CS301" i="4"/>
  <c r="CR301" i="4"/>
  <c r="CA301" i="4" a="1"/>
  <c r="CA301" i="4" s="1"/>
  <c r="BX301" i="4"/>
  <c r="BY301" i="4" s="1"/>
  <c r="BW301" i="4"/>
  <c r="BT301" i="4"/>
  <c r="BV301" i="4" s="1"/>
  <c r="BS301" i="4"/>
  <c r="BR301" i="4"/>
  <c r="BQ301" i="4"/>
  <c r="BB301" i="4" a="1"/>
  <c r="BB301" i="4" s="1"/>
  <c r="AU301" i="4"/>
  <c r="AS301" i="4"/>
  <c r="AB301" i="4" a="1"/>
  <c r="AB301" i="4" s="1"/>
  <c r="Y301" i="4"/>
  <c r="Z301" i="4" s="1"/>
  <c r="X301" i="4"/>
  <c r="U301" i="4"/>
  <c r="W301" i="4" s="1"/>
  <c r="T301" i="4"/>
  <c r="S301" i="4"/>
  <c r="R301" i="4"/>
  <c r="DB300" i="4" a="1"/>
  <c r="DB300" i="4" s="1"/>
  <c r="CY300" i="4"/>
  <c r="CZ300" i="4" s="1"/>
  <c r="CX300" i="4"/>
  <c r="CU300" i="4"/>
  <c r="CW300" i="4" s="1"/>
  <c r="CT300" i="4"/>
  <c r="CS300" i="4"/>
  <c r="CR300" i="4"/>
  <c r="CA300" i="4" a="1"/>
  <c r="CA300" i="4" s="1"/>
  <c r="BX300" i="4"/>
  <c r="BY300" i="4" s="1"/>
  <c r="BW300" i="4"/>
  <c r="BT300" i="4"/>
  <c r="BV300" i="4" s="1"/>
  <c r="BS300" i="4"/>
  <c r="BR300" i="4"/>
  <c r="BQ300" i="4"/>
  <c r="BB300" i="4" a="1"/>
  <c r="BB300" i="4" s="1"/>
  <c r="AU300" i="4"/>
  <c r="AS300" i="4"/>
  <c r="AB300" i="4" a="1"/>
  <c r="AB300" i="4" s="1"/>
  <c r="Y300" i="4"/>
  <c r="Z300" i="4" s="1"/>
  <c r="X300" i="4"/>
  <c r="U300" i="4"/>
  <c r="W300" i="4" s="1"/>
  <c r="T300" i="4"/>
  <c r="S300" i="4"/>
  <c r="R300" i="4"/>
  <c r="DB299" i="4" a="1"/>
  <c r="DB299" i="4" s="1"/>
  <c r="CY299" i="4"/>
  <c r="CZ299" i="4" s="1"/>
  <c r="CX299" i="4"/>
  <c r="CU299" i="4"/>
  <c r="CW299" i="4" s="1"/>
  <c r="CT299" i="4"/>
  <c r="CS299" i="4"/>
  <c r="CR299" i="4"/>
  <c r="CA299" i="4" a="1"/>
  <c r="CA299" i="4" s="1"/>
  <c r="BX299" i="4"/>
  <c r="BY299" i="4" s="1"/>
  <c r="BW299" i="4"/>
  <c r="BT299" i="4"/>
  <c r="BV299" i="4" s="1"/>
  <c r="BS299" i="4"/>
  <c r="BR299" i="4"/>
  <c r="BQ299" i="4"/>
  <c r="BB299" i="4" a="1"/>
  <c r="BB299" i="4" s="1"/>
  <c r="AU299" i="4"/>
  <c r="AS299" i="4"/>
  <c r="AB299" i="4" a="1"/>
  <c r="AB299" i="4" s="1"/>
  <c r="Y299" i="4"/>
  <c r="Z299" i="4" s="1"/>
  <c r="X299" i="4"/>
  <c r="U299" i="4"/>
  <c r="W299" i="4" s="1"/>
  <c r="T299" i="4"/>
  <c r="S299" i="4"/>
  <c r="R299" i="4"/>
  <c r="DB298" i="4" a="1"/>
  <c r="DB298" i="4" s="1"/>
  <c r="CY298" i="4"/>
  <c r="CZ298" i="4" s="1"/>
  <c r="CX298" i="4"/>
  <c r="CU298" i="4"/>
  <c r="CW298" i="4" s="1"/>
  <c r="CT298" i="4"/>
  <c r="CS298" i="4"/>
  <c r="CR298" i="4"/>
  <c r="CA298" i="4" a="1"/>
  <c r="CA298" i="4" s="1"/>
  <c r="BX298" i="4"/>
  <c r="BY298" i="4" s="1"/>
  <c r="BW298" i="4"/>
  <c r="BT298" i="4"/>
  <c r="BV298" i="4" s="1"/>
  <c r="BS298" i="4"/>
  <c r="BR298" i="4"/>
  <c r="BQ298" i="4"/>
  <c r="BB298" i="4" a="1"/>
  <c r="BB298" i="4" s="1"/>
  <c r="AU298" i="4"/>
  <c r="AS298" i="4"/>
  <c r="AB298" i="4" a="1"/>
  <c r="AB298" i="4" s="1"/>
  <c r="Y298" i="4"/>
  <c r="Z298" i="4" s="1"/>
  <c r="X298" i="4"/>
  <c r="U298" i="4"/>
  <c r="W298" i="4" s="1"/>
  <c r="T298" i="4"/>
  <c r="S298" i="4"/>
  <c r="R298" i="4"/>
  <c r="DB297" i="4" a="1"/>
  <c r="DB297" i="4" s="1"/>
  <c r="CY297" i="4"/>
  <c r="CZ297" i="4" s="1"/>
  <c r="CX297" i="4"/>
  <c r="CU297" i="4"/>
  <c r="CW297" i="4" s="1"/>
  <c r="CT297" i="4"/>
  <c r="CS297" i="4"/>
  <c r="CR297" i="4"/>
  <c r="CA297" i="4" a="1"/>
  <c r="CA297" i="4" s="1"/>
  <c r="BX297" i="4"/>
  <c r="BY297" i="4" s="1"/>
  <c r="BW297" i="4"/>
  <c r="BT297" i="4"/>
  <c r="BV297" i="4" s="1"/>
  <c r="BS297" i="4"/>
  <c r="BR297" i="4"/>
  <c r="BQ297" i="4"/>
  <c r="BB297" i="4" a="1"/>
  <c r="BB297" i="4" s="1"/>
  <c r="AU297" i="4"/>
  <c r="AS297" i="4"/>
  <c r="AB297" i="4" a="1"/>
  <c r="AB297" i="4" s="1"/>
  <c r="Y297" i="4"/>
  <c r="Z297" i="4" s="1"/>
  <c r="X297" i="4"/>
  <c r="U297" i="4"/>
  <c r="W297" i="4" s="1"/>
  <c r="T297" i="4"/>
  <c r="S297" i="4"/>
  <c r="R297" i="4"/>
  <c r="DB296" i="4" a="1"/>
  <c r="DB296" i="4" s="1"/>
  <c r="DN296" i="4" s="1"/>
  <c r="CY296" i="4"/>
  <c r="CZ296" i="4" s="1"/>
  <c r="CX296" i="4"/>
  <c r="CU296" i="4"/>
  <c r="CW296" i="4" s="1"/>
  <c r="CT296" i="4"/>
  <c r="CS296" i="4"/>
  <c r="CR296" i="4"/>
  <c r="CA296" i="4" a="1"/>
  <c r="CA296" i="4" s="1"/>
  <c r="BX296" i="4"/>
  <c r="BY296" i="4" s="1"/>
  <c r="BW296" i="4"/>
  <c r="BT296" i="4"/>
  <c r="BV296" i="4" s="1"/>
  <c r="BS296" i="4"/>
  <c r="BR296" i="4"/>
  <c r="BQ296" i="4"/>
  <c r="BB296" i="4" a="1"/>
  <c r="BB296" i="4" s="1"/>
  <c r="AU296" i="4"/>
  <c r="AS296" i="4"/>
  <c r="AB296" i="4" a="1"/>
  <c r="AB296" i="4" s="1"/>
  <c r="Y296" i="4"/>
  <c r="Z296" i="4" s="1"/>
  <c r="X296" i="4"/>
  <c r="U296" i="4"/>
  <c r="W296" i="4" s="1"/>
  <c r="T296" i="4"/>
  <c r="S296" i="4"/>
  <c r="R296" i="4"/>
  <c r="DB295" i="4" a="1"/>
  <c r="DB295" i="4" s="1"/>
  <c r="CY295" i="4"/>
  <c r="CZ295" i="4" s="1"/>
  <c r="CX295" i="4"/>
  <c r="CU295" i="4"/>
  <c r="CW295" i="4" s="1"/>
  <c r="CT295" i="4"/>
  <c r="CS295" i="4"/>
  <c r="CR295" i="4"/>
  <c r="CA295" i="4" a="1"/>
  <c r="CA295" i="4" s="1"/>
  <c r="BX295" i="4"/>
  <c r="BY295" i="4" s="1"/>
  <c r="BW295" i="4"/>
  <c r="BT295" i="4"/>
  <c r="BV295" i="4" s="1"/>
  <c r="BS295" i="4"/>
  <c r="BR295" i="4"/>
  <c r="BQ295" i="4"/>
  <c r="BB295" i="4" a="1"/>
  <c r="BB295" i="4" s="1"/>
  <c r="AU295" i="4"/>
  <c r="AS295" i="4"/>
  <c r="AB295" i="4" a="1"/>
  <c r="AB295" i="4" s="1"/>
  <c r="Y295" i="4"/>
  <c r="Z295" i="4" s="1"/>
  <c r="X295" i="4"/>
  <c r="U295" i="4"/>
  <c r="W295" i="4" s="1"/>
  <c r="T295" i="4"/>
  <c r="S295" i="4"/>
  <c r="R295" i="4"/>
  <c r="DB294" i="4" a="1"/>
  <c r="DB294" i="4" s="1"/>
  <c r="DN294" i="4" s="1"/>
  <c r="CY294" i="4"/>
  <c r="CZ294" i="4" s="1"/>
  <c r="CX294" i="4"/>
  <c r="CU294" i="4"/>
  <c r="CW294" i="4" s="1"/>
  <c r="CT294" i="4"/>
  <c r="CS294" i="4"/>
  <c r="CR294" i="4"/>
  <c r="CA294" i="4" a="1"/>
  <c r="CA294" i="4" s="1"/>
  <c r="BX294" i="4"/>
  <c r="BY294" i="4" s="1"/>
  <c r="BW294" i="4"/>
  <c r="BT294" i="4"/>
  <c r="BV294" i="4" s="1"/>
  <c r="BS294" i="4"/>
  <c r="BR294" i="4"/>
  <c r="BQ294" i="4"/>
  <c r="BB294" i="4" a="1"/>
  <c r="BB294" i="4" s="1"/>
  <c r="AU294" i="4"/>
  <c r="AS294" i="4"/>
  <c r="AB294" i="4" a="1"/>
  <c r="AB294" i="4" s="1"/>
  <c r="Y294" i="4"/>
  <c r="Z294" i="4" s="1"/>
  <c r="X294" i="4"/>
  <c r="U294" i="4"/>
  <c r="W294" i="4" s="1"/>
  <c r="T294" i="4"/>
  <c r="S294" i="4"/>
  <c r="R294" i="4"/>
  <c r="DB293" i="4" a="1"/>
  <c r="DB293" i="4" s="1"/>
  <c r="CY293" i="4"/>
  <c r="CZ293" i="4" s="1"/>
  <c r="CX293" i="4"/>
  <c r="CU293" i="4"/>
  <c r="CW293" i="4" s="1"/>
  <c r="CT293" i="4"/>
  <c r="CS293" i="4"/>
  <c r="CR293" i="4"/>
  <c r="CA293" i="4" a="1"/>
  <c r="CA293" i="4" s="1"/>
  <c r="BX293" i="4"/>
  <c r="BY293" i="4" s="1"/>
  <c r="BW293" i="4"/>
  <c r="BT293" i="4"/>
  <c r="BV293" i="4" s="1"/>
  <c r="BS293" i="4"/>
  <c r="BR293" i="4"/>
  <c r="BQ293" i="4"/>
  <c r="BB293" i="4" a="1"/>
  <c r="BB293" i="4" s="1"/>
  <c r="AU293" i="4"/>
  <c r="AS293" i="4"/>
  <c r="AB293" i="4" a="1"/>
  <c r="AB293" i="4" s="1"/>
  <c r="Y293" i="4"/>
  <c r="Z293" i="4" s="1"/>
  <c r="X293" i="4"/>
  <c r="U293" i="4"/>
  <c r="W293" i="4" s="1"/>
  <c r="T293" i="4"/>
  <c r="S293" i="4"/>
  <c r="R293" i="4"/>
  <c r="DB292" i="4" a="1"/>
  <c r="DB292" i="4" s="1"/>
  <c r="DN292" i="4" s="1"/>
  <c r="CY292" i="4"/>
  <c r="CZ292" i="4" s="1"/>
  <c r="CX292" i="4"/>
  <c r="CU292" i="4"/>
  <c r="CW292" i="4" s="1"/>
  <c r="CT292" i="4"/>
  <c r="CS292" i="4"/>
  <c r="CR292" i="4"/>
  <c r="CA292" i="4" a="1"/>
  <c r="CA292" i="4" s="1"/>
  <c r="BX292" i="4"/>
  <c r="BY292" i="4" s="1"/>
  <c r="BW292" i="4"/>
  <c r="BT292" i="4"/>
  <c r="BV292" i="4" s="1"/>
  <c r="BS292" i="4"/>
  <c r="BR292" i="4"/>
  <c r="BQ292" i="4"/>
  <c r="BB292" i="4" a="1"/>
  <c r="BB292" i="4" s="1"/>
  <c r="AU292" i="4"/>
  <c r="AS292" i="4"/>
  <c r="AB292" i="4" a="1"/>
  <c r="AB292" i="4" s="1"/>
  <c r="Y292" i="4"/>
  <c r="Z292" i="4" s="1"/>
  <c r="X292" i="4"/>
  <c r="U292" i="4"/>
  <c r="W292" i="4" s="1"/>
  <c r="T292" i="4"/>
  <c r="S292" i="4"/>
  <c r="R292" i="4"/>
  <c r="DB291" i="4" a="1"/>
  <c r="DB291" i="4" s="1"/>
  <c r="CY291" i="4"/>
  <c r="CZ291" i="4" s="1"/>
  <c r="CX291" i="4"/>
  <c r="CU291" i="4"/>
  <c r="CW291" i="4" s="1"/>
  <c r="CT291" i="4"/>
  <c r="CS291" i="4"/>
  <c r="CR291" i="4"/>
  <c r="CA291" i="4" a="1"/>
  <c r="CA291" i="4" s="1"/>
  <c r="BX291" i="4"/>
  <c r="BY291" i="4" s="1"/>
  <c r="BW291" i="4"/>
  <c r="BT291" i="4"/>
  <c r="BV291" i="4" s="1"/>
  <c r="BS291" i="4"/>
  <c r="BR291" i="4"/>
  <c r="BQ291" i="4"/>
  <c r="BB291" i="4" a="1"/>
  <c r="BB291" i="4" s="1"/>
  <c r="AU291" i="4"/>
  <c r="AS291" i="4"/>
  <c r="AB291" i="4" a="1"/>
  <c r="AB291" i="4" s="1"/>
  <c r="Y291" i="4"/>
  <c r="Z291" i="4" s="1"/>
  <c r="X291" i="4"/>
  <c r="U291" i="4"/>
  <c r="W291" i="4" s="1"/>
  <c r="T291" i="4"/>
  <c r="S291" i="4"/>
  <c r="R291" i="4"/>
  <c r="DB290" i="4" a="1"/>
  <c r="DB290" i="4" s="1"/>
  <c r="DN290" i="4" s="1"/>
  <c r="CY290" i="4"/>
  <c r="CZ290" i="4" s="1"/>
  <c r="CX290" i="4"/>
  <c r="CU290" i="4"/>
  <c r="CW290" i="4" s="1"/>
  <c r="CT290" i="4"/>
  <c r="CS290" i="4"/>
  <c r="CR290" i="4"/>
  <c r="CA290" i="4" a="1"/>
  <c r="CA290" i="4" s="1"/>
  <c r="BX290" i="4"/>
  <c r="BY290" i="4" s="1"/>
  <c r="BW290" i="4"/>
  <c r="BT290" i="4"/>
  <c r="BV290" i="4" s="1"/>
  <c r="BS290" i="4"/>
  <c r="BR290" i="4"/>
  <c r="BQ290" i="4"/>
  <c r="BB290" i="4" a="1"/>
  <c r="BB290" i="4" s="1"/>
  <c r="AU290" i="4"/>
  <c r="AS290" i="4"/>
  <c r="AB290" i="4" a="1"/>
  <c r="AB290" i="4" s="1"/>
  <c r="Y290" i="4"/>
  <c r="Z290" i="4" s="1"/>
  <c r="X290" i="4"/>
  <c r="U290" i="4"/>
  <c r="W290" i="4" s="1"/>
  <c r="T290" i="4"/>
  <c r="S290" i="4"/>
  <c r="R290" i="4"/>
  <c r="DB289" i="4" a="1"/>
  <c r="DB289" i="4" s="1"/>
  <c r="CY289" i="4"/>
  <c r="CZ289" i="4" s="1"/>
  <c r="CX289" i="4"/>
  <c r="CU289" i="4"/>
  <c r="CW289" i="4" s="1"/>
  <c r="CT289" i="4"/>
  <c r="CS289" i="4"/>
  <c r="CR289" i="4"/>
  <c r="CA289" i="4" a="1"/>
  <c r="CA289" i="4" s="1"/>
  <c r="BX289" i="4"/>
  <c r="BY289" i="4" s="1"/>
  <c r="BW289" i="4"/>
  <c r="BT289" i="4"/>
  <c r="BV289" i="4" s="1"/>
  <c r="BS289" i="4"/>
  <c r="BR289" i="4"/>
  <c r="BQ289" i="4"/>
  <c r="BB289" i="4" a="1"/>
  <c r="BB289" i="4" s="1"/>
  <c r="AU289" i="4"/>
  <c r="AS289" i="4"/>
  <c r="AB289" i="4" a="1"/>
  <c r="AB289" i="4" s="1"/>
  <c r="Y289" i="4"/>
  <c r="Z289" i="4" s="1"/>
  <c r="X289" i="4"/>
  <c r="U289" i="4"/>
  <c r="W289" i="4" s="1"/>
  <c r="T289" i="4"/>
  <c r="S289" i="4"/>
  <c r="R289" i="4"/>
  <c r="DB288" i="4" a="1"/>
  <c r="DB288" i="4" s="1"/>
  <c r="CY288" i="4"/>
  <c r="CZ288" i="4" s="1"/>
  <c r="CX288" i="4"/>
  <c r="CU288" i="4"/>
  <c r="CW288" i="4" s="1"/>
  <c r="CT288" i="4"/>
  <c r="CS288" i="4"/>
  <c r="CR288" i="4"/>
  <c r="CA288" i="4" a="1"/>
  <c r="CA288" i="4" s="1"/>
  <c r="BX288" i="4"/>
  <c r="BY288" i="4" s="1"/>
  <c r="BW288" i="4"/>
  <c r="BT288" i="4"/>
  <c r="BV288" i="4" s="1"/>
  <c r="BS288" i="4"/>
  <c r="BR288" i="4"/>
  <c r="BQ288" i="4"/>
  <c r="BB288" i="4" a="1"/>
  <c r="BB288" i="4" s="1"/>
  <c r="AU288" i="4"/>
  <c r="AS288" i="4"/>
  <c r="AB288" i="4" a="1"/>
  <c r="AB288" i="4" s="1"/>
  <c r="Y288" i="4"/>
  <c r="Z288" i="4" s="1"/>
  <c r="X288" i="4"/>
  <c r="U288" i="4"/>
  <c r="W288" i="4" s="1"/>
  <c r="T288" i="4"/>
  <c r="S288" i="4"/>
  <c r="R288" i="4"/>
  <c r="DB287" i="4" a="1"/>
  <c r="DB287" i="4" s="1"/>
  <c r="CY287" i="4"/>
  <c r="CZ287" i="4" s="1"/>
  <c r="CX287" i="4"/>
  <c r="CU287" i="4"/>
  <c r="CW287" i="4" s="1"/>
  <c r="CT287" i="4"/>
  <c r="CS287" i="4"/>
  <c r="CR287" i="4"/>
  <c r="CA287" i="4" a="1"/>
  <c r="CA287" i="4" s="1"/>
  <c r="BX287" i="4"/>
  <c r="BY287" i="4" s="1"/>
  <c r="BW287" i="4"/>
  <c r="BT287" i="4"/>
  <c r="BV287" i="4" s="1"/>
  <c r="BS287" i="4"/>
  <c r="BR287" i="4"/>
  <c r="BQ287" i="4"/>
  <c r="BB287" i="4" a="1"/>
  <c r="BB287" i="4" s="1"/>
  <c r="DO287" i="4" s="1"/>
  <c r="AU287" i="4"/>
  <c r="AS287" i="4"/>
  <c r="AB287" i="4" a="1"/>
  <c r="AB287" i="4" s="1"/>
  <c r="Y287" i="4"/>
  <c r="Z287" i="4" s="1"/>
  <c r="X287" i="4"/>
  <c r="U287" i="4"/>
  <c r="W287" i="4" s="1"/>
  <c r="T287" i="4"/>
  <c r="S287" i="4"/>
  <c r="R287" i="4"/>
  <c r="DB286" i="4" a="1"/>
  <c r="DB286" i="4" s="1"/>
  <c r="CY286" i="4"/>
  <c r="CZ286" i="4" s="1"/>
  <c r="CX286" i="4"/>
  <c r="CU286" i="4"/>
  <c r="CW286" i="4" s="1"/>
  <c r="CT286" i="4"/>
  <c r="CS286" i="4"/>
  <c r="CR286" i="4"/>
  <c r="CA286" i="4" a="1"/>
  <c r="CA286" i="4" s="1"/>
  <c r="BX286" i="4"/>
  <c r="BY286" i="4" s="1"/>
  <c r="BW286" i="4"/>
  <c r="BT286" i="4"/>
  <c r="BV286" i="4" s="1"/>
  <c r="BS286" i="4"/>
  <c r="BR286" i="4"/>
  <c r="BQ286" i="4"/>
  <c r="BB286" i="4" a="1"/>
  <c r="BB286" i="4" s="1"/>
  <c r="AU286" i="4"/>
  <c r="AS286" i="4"/>
  <c r="AB286" i="4" a="1"/>
  <c r="AB286" i="4" s="1"/>
  <c r="Y286" i="4"/>
  <c r="Z286" i="4" s="1"/>
  <c r="X286" i="4"/>
  <c r="U286" i="4"/>
  <c r="W286" i="4" s="1"/>
  <c r="T286" i="4"/>
  <c r="S286" i="4"/>
  <c r="R286" i="4"/>
  <c r="DB285" i="4" a="1"/>
  <c r="DB285" i="4" s="1"/>
  <c r="CY285" i="4"/>
  <c r="CZ285" i="4" s="1"/>
  <c r="CX285" i="4"/>
  <c r="CU285" i="4"/>
  <c r="CW285" i="4" s="1"/>
  <c r="CT285" i="4"/>
  <c r="CS285" i="4"/>
  <c r="CR285" i="4"/>
  <c r="CA285" i="4" a="1"/>
  <c r="CA285" i="4" s="1"/>
  <c r="BX285" i="4"/>
  <c r="BY285" i="4" s="1"/>
  <c r="BW285" i="4"/>
  <c r="BT285" i="4"/>
  <c r="BV285" i="4" s="1"/>
  <c r="BS285" i="4"/>
  <c r="BR285" i="4"/>
  <c r="BQ285" i="4"/>
  <c r="BB285" i="4" a="1"/>
  <c r="BB285" i="4" s="1"/>
  <c r="AU285" i="4"/>
  <c r="AS285" i="4"/>
  <c r="AB285" i="4" a="1"/>
  <c r="AB285" i="4" s="1"/>
  <c r="Y285" i="4"/>
  <c r="Z285" i="4" s="1"/>
  <c r="X285" i="4"/>
  <c r="U285" i="4"/>
  <c r="W285" i="4" s="1"/>
  <c r="T285" i="4"/>
  <c r="S285" i="4"/>
  <c r="R285" i="4"/>
  <c r="DB284" i="4" a="1"/>
  <c r="DB284" i="4" s="1"/>
  <c r="DN284" i="4" s="1"/>
  <c r="CY284" i="4"/>
  <c r="CZ284" i="4" s="1"/>
  <c r="CX284" i="4"/>
  <c r="CU284" i="4"/>
  <c r="CW284" i="4" s="1"/>
  <c r="CT284" i="4"/>
  <c r="CS284" i="4"/>
  <c r="CR284" i="4"/>
  <c r="CA284" i="4" a="1"/>
  <c r="CA284" i="4" s="1"/>
  <c r="BX284" i="4"/>
  <c r="BY284" i="4" s="1"/>
  <c r="BW284" i="4"/>
  <c r="BT284" i="4"/>
  <c r="BV284" i="4" s="1"/>
  <c r="BS284" i="4"/>
  <c r="BR284" i="4"/>
  <c r="BQ284" i="4"/>
  <c r="BB284" i="4" a="1"/>
  <c r="BB284" i="4" s="1"/>
  <c r="AU284" i="4"/>
  <c r="AS284" i="4"/>
  <c r="AB284" i="4" a="1"/>
  <c r="AB284" i="4" s="1"/>
  <c r="Y284" i="4"/>
  <c r="Z284" i="4" s="1"/>
  <c r="X284" i="4"/>
  <c r="U284" i="4"/>
  <c r="W284" i="4" s="1"/>
  <c r="T284" i="4"/>
  <c r="S284" i="4"/>
  <c r="R284" i="4"/>
  <c r="DB283" i="4" a="1"/>
  <c r="DB283" i="4" s="1"/>
  <c r="CY283" i="4"/>
  <c r="CZ283" i="4" s="1"/>
  <c r="CX283" i="4"/>
  <c r="CU283" i="4"/>
  <c r="CW283" i="4" s="1"/>
  <c r="CT283" i="4"/>
  <c r="CS283" i="4"/>
  <c r="CR283" i="4"/>
  <c r="CA283" i="4" a="1"/>
  <c r="CA283" i="4" s="1"/>
  <c r="BX283" i="4"/>
  <c r="BY283" i="4" s="1"/>
  <c r="BW283" i="4"/>
  <c r="BT283" i="4"/>
  <c r="BV283" i="4" s="1"/>
  <c r="BS283" i="4"/>
  <c r="BR283" i="4"/>
  <c r="BQ283" i="4"/>
  <c r="BB283" i="4" a="1"/>
  <c r="BB283" i="4" s="1"/>
  <c r="AU283" i="4"/>
  <c r="AS283" i="4"/>
  <c r="AB283" i="4" a="1"/>
  <c r="AB283" i="4" s="1"/>
  <c r="Y283" i="4"/>
  <c r="Z283" i="4" s="1"/>
  <c r="X283" i="4"/>
  <c r="U283" i="4"/>
  <c r="W283" i="4" s="1"/>
  <c r="T283" i="4"/>
  <c r="S283" i="4"/>
  <c r="R283" i="4"/>
  <c r="DB282" i="4" a="1"/>
  <c r="DB282" i="4" s="1"/>
  <c r="DN282" i="4" s="1"/>
  <c r="CY282" i="4"/>
  <c r="CZ282" i="4" s="1"/>
  <c r="CX282" i="4"/>
  <c r="CU282" i="4"/>
  <c r="CW282" i="4" s="1"/>
  <c r="CT282" i="4"/>
  <c r="CS282" i="4"/>
  <c r="CR282" i="4"/>
  <c r="CA282" i="4" a="1"/>
  <c r="CA282" i="4" s="1"/>
  <c r="BX282" i="4"/>
  <c r="BY282" i="4" s="1"/>
  <c r="BW282" i="4"/>
  <c r="BT282" i="4"/>
  <c r="BV282" i="4" s="1"/>
  <c r="BS282" i="4"/>
  <c r="BR282" i="4"/>
  <c r="BQ282" i="4"/>
  <c r="BB282" i="4" a="1"/>
  <c r="BB282" i="4" s="1"/>
  <c r="AU282" i="4"/>
  <c r="AS282" i="4"/>
  <c r="AB282" i="4" a="1"/>
  <c r="AB282" i="4" s="1"/>
  <c r="Y282" i="4"/>
  <c r="Z282" i="4" s="1"/>
  <c r="X282" i="4"/>
  <c r="U282" i="4"/>
  <c r="W282" i="4" s="1"/>
  <c r="T282" i="4"/>
  <c r="S282" i="4"/>
  <c r="R282" i="4"/>
  <c r="DB281" i="4" a="1"/>
  <c r="DB281" i="4" s="1"/>
  <c r="CY281" i="4"/>
  <c r="CZ281" i="4" s="1"/>
  <c r="CX281" i="4"/>
  <c r="CU281" i="4"/>
  <c r="CW281" i="4" s="1"/>
  <c r="CT281" i="4"/>
  <c r="CS281" i="4"/>
  <c r="CR281" i="4"/>
  <c r="CA281" i="4" a="1"/>
  <c r="CA281" i="4" s="1"/>
  <c r="BX281" i="4"/>
  <c r="BY281" i="4" s="1"/>
  <c r="BW281" i="4"/>
  <c r="BT281" i="4"/>
  <c r="BV281" i="4" s="1"/>
  <c r="BS281" i="4"/>
  <c r="BR281" i="4"/>
  <c r="BQ281" i="4"/>
  <c r="BB281" i="4" a="1"/>
  <c r="BB281" i="4" s="1"/>
  <c r="AU281" i="4"/>
  <c r="AS281" i="4"/>
  <c r="AB281" i="4" a="1"/>
  <c r="AB281" i="4" s="1"/>
  <c r="Y281" i="4"/>
  <c r="Z281" i="4" s="1"/>
  <c r="X281" i="4"/>
  <c r="U281" i="4"/>
  <c r="W281" i="4" s="1"/>
  <c r="T281" i="4"/>
  <c r="S281" i="4"/>
  <c r="R281" i="4"/>
  <c r="DB280" i="4" a="1"/>
  <c r="DB280" i="4" s="1"/>
  <c r="DN280" i="4" s="1"/>
  <c r="CY280" i="4"/>
  <c r="CZ280" i="4" s="1"/>
  <c r="CX280" i="4"/>
  <c r="CU280" i="4"/>
  <c r="CW280" i="4" s="1"/>
  <c r="CT280" i="4"/>
  <c r="CS280" i="4"/>
  <c r="CR280" i="4"/>
  <c r="CA280" i="4" a="1"/>
  <c r="CA280" i="4" s="1"/>
  <c r="BX280" i="4"/>
  <c r="BY280" i="4" s="1"/>
  <c r="BW280" i="4"/>
  <c r="BT280" i="4"/>
  <c r="BV280" i="4" s="1"/>
  <c r="BS280" i="4"/>
  <c r="BR280" i="4"/>
  <c r="BQ280" i="4"/>
  <c r="BB280" i="4" a="1"/>
  <c r="BB280" i="4" s="1"/>
  <c r="AU280" i="4"/>
  <c r="AS280" i="4"/>
  <c r="AB280" i="4" a="1"/>
  <c r="AB280" i="4" s="1"/>
  <c r="Y280" i="4"/>
  <c r="Z280" i="4" s="1"/>
  <c r="X280" i="4"/>
  <c r="U280" i="4"/>
  <c r="W280" i="4" s="1"/>
  <c r="T280" i="4"/>
  <c r="S280" i="4"/>
  <c r="R280" i="4"/>
  <c r="DB279" i="4" a="1"/>
  <c r="DB279" i="4" s="1"/>
  <c r="CY279" i="4"/>
  <c r="CZ279" i="4" s="1"/>
  <c r="CX279" i="4"/>
  <c r="CU279" i="4"/>
  <c r="CW279" i="4" s="1"/>
  <c r="CT279" i="4"/>
  <c r="CS279" i="4"/>
  <c r="CR279" i="4"/>
  <c r="CA279" i="4" a="1"/>
  <c r="CA279" i="4" s="1"/>
  <c r="BX279" i="4"/>
  <c r="BY279" i="4" s="1"/>
  <c r="BW279" i="4"/>
  <c r="BT279" i="4"/>
  <c r="BV279" i="4" s="1"/>
  <c r="BS279" i="4"/>
  <c r="BR279" i="4"/>
  <c r="BQ279" i="4"/>
  <c r="BB279" i="4" a="1"/>
  <c r="BB279" i="4" s="1"/>
  <c r="AU279" i="4"/>
  <c r="AS279" i="4"/>
  <c r="AB279" i="4" a="1"/>
  <c r="AB279" i="4" s="1"/>
  <c r="Y279" i="4"/>
  <c r="Z279" i="4" s="1"/>
  <c r="X279" i="4"/>
  <c r="U279" i="4"/>
  <c r="W279" i="4" s="1"/>
  <c r="T279" i="4"/>
  <c r="S279" i="4"/>
  <c r="R279" i="4"/>
  <c r="DB278" i="4" a="1"/>
  <c r="DB278" i="4" s="1"/>
  <c r="DN278" i="4" s="1"/>
  <c r="CY278" i="4"/>
  <c r="CZ278" i="4" s="1"/>
  <c r="CX278" i="4"/>
  <c r="CU278" i="4"/>
  <c r="CW278" i="4" s="1"/>
  <c r="CT278" i="4"/>
  <c r="CS278" i="4"/>
  <c r="CR278" i="4"/>
  <c r="CA278" i="4" a="1"/>
  <c r="CA278" i="4" s="1"/>
  <c r="BX278" i="4"/>
  <c r="BY278" i="4" s="1"/>
  <c r="BW278" i="4"/>
  <c r="BT278" i="4"/>
  <c r="BV278" i="4" s="1"/>
  <c r="BS278" i="4"/>
  <c r="BR278" i="4"/>
  <c r="BQ278" i="4"/>
  <c r="BB278" i="4" a="1"/>
  <c r="BB278" i="4" s="1"/>
  <c r="AU278" i="4"/>
  <c r="AS278" i="4"/>
  <c r="AB278" i="4" a="1"/>
  <c r="AB278" i="4" s="1"/>
  <c r="Y278" i="4"/>
  <c r="Z278" i="4" s="1"/>
  <c r="X278" i="4"/>
  <c r="U278" i="4"/>
  <c r="W278" i="4" s="1"/>
  <c r="T278" i="4"/>
  <c r="S278" i="4"/>
  <c r="R278" i="4"/>
  <c r="DB277" i="4" a="1"/>
  <c r="DB277" i="4" s="1"/>
  <c r="CY277" i="4"/>
  <c r="CZ277" i="4" s="1"/>
  <c r="CX277" i="4"/>
  <c r="CU277" i="4"/>
  <c r="CW277" i="4" s="1"/>
  <c r="CT277" i="4"/>
  <c r="CS277" i="4"/>
  <c r="CR277" i="4"/>
  <c r="CA277" i="4" a="1"/>
  <c r="CA277" i="4" s="1"/>
  <c r="BX277" i="4"/>
  <c r="BY277" i="4" s="1"/>
  <c r="BW277" i="4"/>
  <c r="BT277" i="4"/>
  <c r="BV277" i="4" s="1"/>
  <c r="BS277" i="4"/>
  <c r="BR277" i="4"/>
  <c r="BQ277" i="4"/>
  <c r="BB277" i="4" a="1"/>
  <c r="BB277" i="4" s="1"/>
  <c r="AU277" i="4"/>
  <c r="AS277" i="4"/>
  <c r="AB277" i="4" a="1"/>
  <c r="AB277" i="4" s="1"/>
  <c r="Y277" i="4"/>
  <c r="Z277" i="4" s="1"/>
  <c r="X277" i="4"/>
  <c r="U277" i="4"/>
  <c r="W277" i="4" s="1"/>
  <c r="T277" i="4"/>
  <c r="S277" i="4"/>
  <c r="R277" i="4"/>
  <c r="DB276" i="4" a="1"/>
  <c r="DB276" i="4" s="1"/>
  <c r="CY276" i="4"/>
  <c r="CZ276" i="4" s="1"/>
  <c r="CX276" i="4"/>
  <c r="CU276" i="4"/>
  <c r="CW276" i="4" s="1"/>
  <c r="CT276" i="4"/>
  <c r="CS276" i="4"/>
  <c r="CR276" i="4"/>
  <c r="CA276" i="4" a="1"/>
  <c r="CA276" i="4" s="1"/>
  <c r="BX276" i="4"/>
  <c r="BY276" i="4" s="1"/>
  <c r="BW276" i="4"/>
  <c r="BT276" i="4"/>
  <c r="BV276" i="4" s="1"/>
  <c r="BS276" i="4"/>
  <c r="BR276" i="4"/>
  <c r="BQ276" i="4"/>
  <c r="BB276" i="4" a="1"/>
  <c r="BB276" i="4" s="1"/>
  <c r="AU276" i="4"/>
  <c r="AS276" i="4"/>
  <c r="AB276" i="4" a="1"/>
  <c r="AB276" i="4" s="1"/>
  <c r="Y276" i="4"/>
  <c r="Z276" i="4" s="1"/>
  <c r="X276" i="4"/>
  <c r="U276" i="4"/>
  <c r="W276" i="4" s="1"/>
  <c r="T276" i="4"/>
  <c r="S276" i="4"/>
  <c r="R276" i="4"/>
  <c r="DB275" i="4" a="1"/>
  <c r="DB275" i="4" s="1"/>
  <c r="CY275" i="4"/>
  <c r="CZ275" i="4" s="1"/>
  <c r="CX275" i="4"/>
  <c r="CU275" i="4"/>
  <c r="CW275" i="4" s="1"/>
  <c r="CT275" i="4"/>
  <c r="CS275" i="4"/>
  <c r="CR275" i="4"/>
  <c r="CA275" i="4" a="1"/>
  <c r="CA275" i="4" s="1"/>
  <c r="BX275" i="4"/>
  <c r="BY275" i="4" s="1"/>
  <c r="BW275" i="4"/>
  <c r="BT275" i="4"/>
  <c r="BV275" i="4" s="1"/>
  <c r="BS275" i="4"/>
  <c r="BR275" i="4"/>
  <c r="BQ275" i="4"/>
  <c r="BB275" i="4" a="1"/>
  <c r="BB275" i="4" s="1"/>
  <c r="AU275" i="4"/>
  <c r="AS275" i="4"/>
  <c r="AB275" i="4" a="1"/>
  <c r="AB275" i="4" s="1"/>
  <c r="Y275" i="4"/>
  <c r="Z275" i="4" s="1"/>
  <c r="X275" i="4"/>
  <c r="U275" i="4"/>
  <c r="W275" i="4" s="1"/>
  <c r="T275" i="4"/>
  <c r="S275" i="4"/>
  <c r="R275" i="4"/>
  <c r="DB274" i="4" a="1"/>
  <c r="DB274" i="4" s="1"/>
  <c r="CY274" i="4"/>
  <c r="CZ274" i="4" s="1"/>
  <c r="CX274" i="4"/>
  <c r="CU274" i="4"/>
  <c r="CW274" i="4" s="1"/>
  <c r="CT274" i="4"/>
  <c r="CS274" i="4"/>
  <c r="CR274" i="4"/>
  <c r="CA274" i="4" a="1"/>
  <c r="CA274" i="4" s="1"/>
  <c r="BX274" i="4"/>
  <c r="BY274" i="4" s="1"/>
  <c r="BW274" i="4"/>
  <c r="BT274" i="4"/>
  <c r="BV274" i="4" s="1"/>
  <c r="BS274" i="4"/>
  <c r="BR274" i="4"/>
  <c r="BQ274" i="4"/>
  <c r="BB274" i="4" a="1"/>
  <c r="BB274" i="4" s="1"/>
  <c r="AU274" i="4"/>
  <c r="AS274" i="4"/>
  <c r="AB274" i="4" a="1"/>
  <c r="AB274" i="4" s="1"/>
  <c r="Y274" i="4"/>
  <c r="Z274" i="4" s="1"/>
  <c r="X274" i="4"/>
  <c r="U274" i="4"/>
  <c r="W274" i="4" s="1"/>
  <c r="T274" i="4"/>
  <c r="S274" i="4"/>
  <c r="R274" i="4"/>
  <c r="DB273" i="4" a="1"/>
  <c r="DB273" i="4" s="1"/>
  <c r="CY273" i="4"/>
  <c r="CZ273" i="4" s="1"/>
  <c r="CX273" i="4"/>
  <c r="CU273" i="4"/>
  <c r="CW273" i="4" s="1"/>
  <c r="CT273" i="4"/>
  <c r="CS273" i="4"/>
  <c r="CR273" i="4"/>
  <c r="CA273" i="4" a="1"/>
  <c r="CA273" i="4" s="1"/>
  <c r="BX273" i="4"/>
  <c r="BY273" i="4" s="1"/>
  <c r="BW273" i="4"/>
  <c r="BT273" i="4"/>
  <c r="BV273" i="4" s="1"/>
  <c r="BS273" i="4"/>
  <c r="BR273" i="4"/>
  <c r="BQ273" i="4"/>
  <c r="BB273" i="4" a="1"/>
  <c r="BB273" i="4" s="1"/>
  <c r="AU273" i="4"/>
  <c r="AS273" i="4"/>
  <c r="AB273" i="4" a="1"/>
  <c r="AB273" i="4" s="1"/>
  <c r="Y273" i="4"/>
  <c r="Z273" i="4" s="1"/>
  <c r="X273" i="4"/>
  <c r="U273" i="4"/>
  <c r="W273" i="4" s="1"/>
  <c r="T273" i="4"/>
  <c r="S273" i="4"/>
  <c r="R273" i="4"/>
  <c r="DB272" i="4" a="1"/>
  <c r="DB272" i="4" s="1"/>
  <c r="DN272" i="4" s="1"/>
  <c r="CY272" i="4"/>
  <c r="CZ272" i="4" s="1"/>
  <c r="CX272" i="4"/>
  <c r="CU272" i="4"/>
  <c r="CW272" i="4" s="1"/>
  <c r="CT272" i="4"/>
  <c r="CS272" i="4"/>
  <c r="CR272" i="4"/>
  <c r="CA272" i="4" a="1"/>
  <c r="CA272" i="4" s="1"/>
  <c r="BX272" i="4"/>
  <c r="BY272" i="4" s="1"/>
  <c r="BW272" i="4"/>
  <c r="BT272" i="4"/>
  <c r="BV272" i="4" s="1"/>
  <c r="BS272" i="4"/>
  <c r="BR272" i="4"/>
  <c r="BQ272" i="4"/>
  <c r="BB272" i="4" a="1"/>
  <c r="BB272" i="4" s="1"/>
  <c r="AU272" i="4"/>
  <c r="AS272" i="4"/>
  <c r="AB272" i="4" a="1"/>
  <c r="AB272" i="4" s="1"/>
  <c r="Y272" i="4"/>
  <c r="Z272" i="4" s="1"/>
  <c r="X272" i="4"/>
  <c r="U272" i="4"/>
  <c r="W272" i="4" s="1"/>
  <c r="T272" i="4"/>
  <c r="S272" i="4"/>
  <c r="R272" i="4"/>
  <c r="DB271" i="4" a="1"/>
  <c r="DB271" i="4" s="1"/>
  <c r="CY271" i="4"/>
  <c r="CZ271" i="4" s="1"/>
  <c r="CX271" i="4"/>
  <c r="CU271" i="4"/>
  <c r="CW271" i="4" s="1"/>
  <c r="CT271" i="4"/>
  <c r="CS271" i="4"/>
  <c r="CR271" i="4"/>
  <c r="CA271" i="4" a="1"/>
  <c r="CA271" i="4" s="1"/>
  <c r="BX271" i="4"/>
  <c r="BY271" i="4" s="1"/>
  <c r="BW271" i="4"/>
  <c r="BT271" i="4"/>
  <c r="BV271" i="4" s="1"/>
  <c r="BS271" i="4"/>
  <c r="BR271" i="4"/>
  <c r="BQ271" i="4"/>
  <c r="BB271" i="4" a="1"/>
  <c r="BB271" i="4" s="1"/>
  <c r="AU271" i="4"/>
  <c r="AS271" i="4"/>
  <c r="AB271" i="4" a="1"/>
  <c r="AB271" i="4" s="1"/>
  <c r="Y271" i="4"/>
  <c r="Z271" i="4" s="1"/>
  <c r="X271" i="4"/>
  <c r="U271" i="4"/>
  <c r="W271" i="4" s="1"/>
  <c r="T271" i="4"/>
  <c r="S271" i="4"/>
  <c r="R271" i="4"/>
  <c r="DB270" i="4" a="1"/>
  <c r="DB270" i="4" s="1"/>
  <c r="DN270" i="4" s="1"/>
  <c r="CY270" i="4"/>
  <c r="CZ270" i="4" s="1"/>
  <c r="CX270" i="4"/>
  <c r="CU270" i="4"/>
  <c r="CW270" i="4" s="1"/>
  <c r="CT270" i="4"/>
  <c r="CS270" i="4"/>
  <c r="CR270" i="4"/>
  <c r="CA270" i="4" a="1"/>
  <c r="CA270" i="4" s="1"/>
  <c r="BX270" i="4"/>
  <c r="BY270" i="4" s="1"/>
  <c r="BW270" i="4"/>
  <c r="BT270" i="4"/>
  <c r="BV270" i="4" s="1"/>
  <c r="BS270" i="4"/>
  <c r="BR270" i="4"/>
  <c r="BQ270" i="4"/>
  <c r="BB270" i="4" a="1"/>
  <c r="BB270" i="4" s="1"/>
  <c r="AU270" i="4"/>
  <c r="AS270" i="4"/>
  <c r="AB270" i="4" a="1"/>
  <c r="AB270" i="4" s="1"/>
  <c r="Y270" i="4"/>
  <c r="Z270" i="4" s="1"/>
  <c r="X270" i="4"/>
  <c r="U270" i="4"/>
  <c r="W270" i="4" s="1"/>
  <c r="T270" i="4"/>
  <c r="S270" i="4"/>
  <c r="R270" i="4"/>
  <c r="DB269" i="4" a="1"/>
  <c r="DB269" i="4" s="1"/>
  <c r="CY269" i="4"/>
  <c r="CZ269" i="4" s="1"/>
  <c r="CX269" i="4"/>
  <c r="CU269" i="4"/>
  <c r="CW269" i="4" s="1"/>
  <c r="CT269" i="4"/>
  <c r="CS269" i="4"/>
  <c r="CR269" i="4"/>
  <c r="CA269" i="4" a="1"/>
  <c r="CA269" i="4" s="1"/>
  <c r="BX269" i="4"/>
  <c r="BY269" i="4" s="1"/>
  <c r="BW269" i="4"/>
  <c r="BT269" i="4"/>
  <c r="BV269" i="4" s="1"/>
  <c r="BS269" i="4"/>
  <c r="BR269" i="4"/>
  <c r="BQ269" i="4"/>
  <c r="BB269" i="4" a="1"/>
  <c r="BB269" i="4" s="1"/>
  <c r="AU269" i="4"/>
  <c r="AS269" i="4"/>
  <c r="AB269" i="4" a="1"/>
  <c r="AB269" i="4" s="1"/>
  <c r="Y269" i="4"/>
  <c r="Z269" i="4" s="1"/>
  <c r="X269" i="4"/>
  <c r="U269" i="4"/>
  <c r="W269" i="4" s="1"/>
  <c r="T269" i="4"/>
  <c r="S269" i="4"/>
  <c r="R269" i="4"/>
  <c r="DB268" i="4" a="1"/>
  <c r="DB268" i="4" s="1"/>
  <c r="DN268" i="4" s="1"/>
  <c r="CY268" i="4"/>
  <c r="CZ268" i="4" s="1"/>
  <c r="CX268" i="4"/>
  <c r="CU268" i="4"/>
  <c r="CW268" i="4" s="1"/>
  <c r="CT268" i="4"/>
  <c r="CS268" i="4"/>
  <c r="CR268" i="4"/>
  <c r="CA268" i="4" a="1"/>
  <c r="CA268" i="4" s="1"/>
  <c r="BX268" i="4"/>
  <c r="BY268" i="4" s="1"/>
  <c r="BW268" i="4"/>
  <c r="BT268" i="4"/>
  <c r="BV268" i="4" s="1"/>
  <c r="BS268" i="4"/>
  <c r="BR268" i="4"/>
  <c r="BQ268" i="4"/>
  <c r="BB268" i="4" a="1"/>
  <c r="BB268" i="4" s="1"/>
  <c r="AU268" i="4"/>
  <c r="AS268" i="4"/>
  <c r="AB268" i="4" a="1"/>
  <c r="AB268" i="4" s="1"/>
  <c r="Y268" i="4"/>
  <c r="Z268" i="4" s="1"/>
  <c r="X268" i="4"/>
  <c r="U268" i="4"/>
  <c r="W268" i="4" s="1"/>
  <c r="T268" i="4"/>
  <c r="S268" i="4"/>
  <c r="R268" i="4"/>
  <c r="DB267" i="4" a="1"/>
  <c r="DB267" i="4" s="1"/>
  <c r="CY267" i="4"/>
  <c r="CZ267" i="4" s="1"/>
  <c r="CX267" i="4"/>
  <c r="CU267" i="4"/>
  <c r="CW267" i="4" s="1"/>
  <c r="CT267" i="4"/>
  <c r="CS267" i="4"/>
  <c r="CR267" i="4"/>
  <c r="CA267" i="4" a="1"/>
  <c r="CA267" i="4" s="1"/>
  <c r="BX267" i="4"/>
  <c r="BY267" i="4" s="1"/>
  <c r="BW267" i="4"/>
  <c r="BT267" i="4"/>
  <c r="BV267" i="4" s="1"/>
  <c r="BS267" i="4"/>
  <c r="BR267" i="4"/>
  <c r="BQ267" i="4"/>
  <c r="BB267" i="4" a="1"/>
  <c r="BB267" i="4" s="1"/>
  <c r="AU267" i="4"/>
  <c r="AS267" i="4"/>
  <c r="AB267" i="4" a="1"/>
  <c r="AB267" i="4" s="1"/>
  <c r="Y267" i="4"/>
  <c r="Z267" i="4" s="1"/>
  <c r="X267" i="4"/>
  <c r="U267" i="4"/>
  <c r="W267" i="4" s="1"/>
  <c r="T267" i="4"/>
  <c r="S267" i="4"/>
  <c r="R267" i="4"/>
  <c r="DB266" i="4" a="1"/>
  <c r="DB266" i="4" s="1"/>
  <c r="DN266" i="4" s="1"/>
  <c r="CY266" i="4"/>
  <c r="CZ266" i="4" s="1"/>
  <c r="CX266" i="4"/>
  <c r="CU266" i="4"/>
  <c r="CW266" i="4" s="1"/>
  <c r="CT266" i="4"/>
  <c r="CS266" i="4"/>
  <c r="CR266" i="4"/>
  <c r="CA266" i="4" a="1"/>
  <c r="CA266" i="4" s="1"/>
  <c r="BX266" i="4"/>
  <c r="BY266" i="4" s="1"/>
  <c r="BW266" i="4"/>
  <c r="BT266" i="4"/>
  <c r="BV266" i="4" s="1"/>
  <c r="BS266" i="4"/>
  <c r="BR266" i="4"/>
  <c r="BQ266" i="4"/>
  <c r="BB266" i="4" a="1"/>
  <c r="BB266" i="4" s="1"/>
  <c r="AU266" i="4"/>
  <c r="AS266" i="4"/>
  <c r="AB266" i="4" a="1"/>
  <c r="AB266" i="4" s="1"/>
  <c r="Y266" i="4"/>
  <c r="Z266" i="4" s="1"/>
  <c r="X266" i="4"/>
  <c r="U266" i="4"/>
  <c r="W266" i="4" s="1"/>
  <c r="T266" i="4"/>
  <c r="S266" i="4"/>
  <c r="R266" i="4"/>
  <c r="DB265" i="4" a="1"/>
  <c r="DB265" i="4" s="1"/>
  <c r="CY265" i="4"/>
  <c r="CZ265" i="4" s="1"/>
  <c r="CX265" i="4"/>
  <c r="CU265" i="4"/>
  <c r="CW265" i="4" s="1"/>
  <c r="CT265" i="4"/>
  <c r="CS265" i="4"/>
  <c r="CR265" i="4"/>
  <c r="CA265" i="4" a="1"/>
  <c r="CA265" i="4" s="1"/>
  <c r="BX265" i="4"/>
  <c r="BY265" i="4" s="1"/>
  <c r="BW265" i="4"/>
  <c r="BT265" i="4"/>
  <c r="BV265" i="4" s="1"/>
  <c r="BS265" i="4"/>
  <c r="BR265" i="4"/>
  <c r="BQ265" i="4"/>
  <c r="BB265" i="4" a="1"/>
  <c r="BB265" i="4" s="1"/>
  <c r="AU265" i="4"/>
  <c r="AS265" i="4"/>
  <c r="AB265" i="4" a="1"/>
  <c r="AB265" i="4" s="1"/>
  <c r="Y265" i="4"/>
  <c r="Z265" i="4" s="1"/>
  <c r="X265" i="4"/>
  <c r="U265" i="4"/>
  <c r="W265" i="4" s="1"/>
  <c r="T265" i="4"/>
  <c r="S265" i="4"/>
  <c r="R265" i="4"/>
  <c r="DB264" i="4" a="1"/>
  <c r="DB264" i="4" s="1"/>
  <c r="CY264" i="4"/>
  <c r="CZ264" i="4" s="1"/>
  <c r="CX264" i="4"/>
  <c r="CU264" i="4"/>
  <c r="CW264" i="4" s="1"/>
  <c r="CT264" i="4"/>
  <c r="CS264" i="4"/>
  <c r="CR264" i="4"/>
  <c r="CA264" i="4" a="1"/>
  <c r="CA264" i="4" s="1"/>
  <c r="BX264" i="4"/>
  <c r="BY264" i="4" s="1"/>
  <c r="BW264" i="4"/>
  <c r="BT264" i="4"/>
  <c r="BV264" i="4" s="1"/>
  <c r="BS264" i="4"/>
  <c r="BR264" i="4"/>
  <c r="BQ264" i="4"/>
  <c r="BB264" i="4" a="1"/>
  <c r="BB264" i="4" s="1"/>
  <c r="AU264" i="4"/>
  <c r="AS264" i="4"/>
  <c r="AB264" i="4" a="1"/>
  <c r="AB264" i="4" s="1"/>
  <c r="Y264" i="4"/>
  <c r="Z264" i="4" s="1"/>
  <c r="X264" i="4"/>
  <c r="U264" i="4"/>
  <c r="W264" i="4" s="1"/>
  <c r="T264" i="4"/>
  <c r="S264" i="4"/>
  <c r="R264" i="4"/>
  <c r="DB263" i="4" a="1"/>
  <c r="DB263" i="4" s="1"/>
  <c r="CY263" i="4"/>
  <c r="CZ263" i="4" s="1"/>
  <c r="CX263" i="4"/>
  <c r="CU263" i="4"/>
  <c r="CW263" i="4" s="1"/>
  <c r="CT263" i="4"/>
  <c r="CS263" i="4"/>
  <c r="CR263" i="4"/>
  <c r="CA263" i="4" a="1"/>
  <c r="CA263" i="4" s="1"/>
  <c r="BX263" i="4"/>
  <c r="BY263" i="4" s="1"/>
  <c r="BW263" i="4"/>
  <c r="BT263" i="4"/>
  <c r="BV263" i="4" s="1"/>
  <c r="BS263" i="4"/>
  <c r="BR263" i="4"/>
  <c r="BQ263" i="4"/>
  <c r="BB263" i="4" a="1"/>
  <c r="BB263" i="4" s="1"/>
  <c r="DO263" i="4" s="1"/>
  <c r="AU263" i="4"/>
  <c r="AS263" i="4"/>
  <c r="AB263" i="4" a="1"/>
  <c r="AB263" i="4" s="1"/>
  <c r="Y263" i="4"/>
  <c r="Z263" i="4" s="1"/>
  <c r="X263" i="4"/>
  <c r="U263" i="4"/>
  <c r="W263" i="4" s="1"/>
  <c r="T263" i="4"/>
  <c r="S263" i="4"/>
  <c r="R263" i="4"/>
  <c r="DB262" i="4" a="1"/>
  <c r="DB262" i="4" s="1"/>
  <c r="CY262" i="4"/>
  <c r="CZ262" i="4" s="1"/>
  <c r="CX262" i="4"/>
  <c r="CU262" i="4"/>
  <c r="CW262" i="4" s="1"/>
  <c r="CT262" i="4"/>
  <c r="CS262" i="4"/>
  <c r="CR262" i="4"/>
  <c r="CA262" i="4" a="1"/>
  <c r="CA262" i="4" s="1"/>
  <c r="BX262" i="4"/>
  <c r="BY262" i="4" s="1"/>
  <c r="BW262" i="4"/>
  <c r="BT262" i="4"/>
  <c r="BV262" i="4" s="1"/>
  <c r="BS262" i="4"/>
  <c r="BR262" i="4"/>
  <c r="BQ262" i="4"/>
  <c r="BB262" i="4" a="1"/>
  <c r="BB262" i="4" s="1"/>
  <c r="AU262" i="4"/>
  <c r="AS262" i="4"/>
  <c r="AB262" i="4" a="1"/>
  <c r="AB262" i="4" s="1"/>
  <c r="Y262" i="4"/>
  <c r="Z262" i="4" s="1"/>
  <c r="X262" i="4"/>
  <c r="U262" i="4"/>
  <c r="W262" i="4" s="1"/>
  <c r="T262" i="4"/>
  <c r="S262" i="4"/>
  <c r="R262" i="4"/>
  <c r="DB261" i="4" a="1"/>
  <c r="DB261" i="4" s="1"/>
  <c r="CY261" i="4"/>
  <c r="CZ261" i="4" s="1"/>
  <c r="CX261" i="4"/>
  <c r="CU261" i="4"/>
  <c r="CW261" i="4" s="1"/>
  <c r="CT261" i="4"/>
  <c r="CS261" i="4"/>
  <c r="CR261" i="4"/>
  <c r="CA261" i="4" a="1"/>
  <c r="CA261" i="4" s="1"/>
  <c r="BX261" i="4"/>
  <c r="BY261" i="4" s="1"/>
  <c r="BW261" i="4"/>
  <c r="BT261" i="4"/>
  <c r="BV261" i="4" s="1"/>
  <c r="BS261" i="4"/>
  <c r="BR261" i="4"/>
  <c r="BQ261" i="4"/>
  <c r="BB261" i="4" a="1"/>
  <c r="BB261" i="4" s="1"/>
  <c r="AU261" i="4"/>
  <c r="AS261" i="4"/>
  <c r="AB261" i="4" a="1"/>
  <c r="AB261" i="4" s="1"/>
  <c r="Y261" i="4"/>
  <c r="Z261" i="4" s="1"/>
  <c r="X261" i="4"/>
  <c r="U261" i="4"/>
  <c r="W261" i="4" s="1"/>
  <c r="T261" i="4"/>
  <c r="S261" i="4"/>
  <c r="R261" i="4"/>
  <c r="DB260" i="4" a="1"/>
  <c r="DB260" i="4" s="1"/>
  <c r="DN260" i="4" s="1"/>
  <c r="CY260" i="4"/>
  <c r="CZ260" i="4" s="1"/>
  <c r="CX260" i="4"/>
  <c r="CU260" i="4"/>
  <c r="CW260" i="4" s="1"/>
  <c r="CT260" i="4"/>
  <c r="CS260" i="4"/>
  <c r="CR260" i="4"/>
  <c r="CA260" i="4" a="1"/>
  <c r="CA260" i="4" s="1"/>
  <c r="BX260" i="4"/>
  <c r="BY260" i="4" s="1"/>
  <c r="BW260" i="4"/>
  <c r="BT260" i="4"/>
  <c r="BV260" i="4" s="1"/>
  <c r="BS260" i="4"/>
  <c r="BR260" i="4"/>
  <c r="BQ260" i="4"/>
  <c r="BB260" i="4" a="1"/>
  <c r="BB260" i="4" s="1"/>
  <c r="AU260" i="4"/>
  <c r="AS260" i="4"/>
  <c r="AB260" i="4" a="1"/>
  <c r="AB260" i="4" s="1"/>
  <c r="Y260" i="4"/>
  <c r="Z260" i="4" s="1"/>
  <c r="X260" i="4"/>
  <c r="U260" i="4"/>
  <c r="W260" i="4" s="1"/>
  <c r="T260" i="4"/>
  <c r="S260" i="4"/>
  <c r="R260" i="4"/>
  <c r="DB259" i="4" a="1"/>
  <c r="DB259" i="4" s="1"/>
  <c r="CY259" i="4"/>
  <c r="CZ259" i="4" s="1"/>
  <c r="CX259" i="4"/>
  <c r="CU259" i="4"/>
  <c r="CW259" i="4" s="1"/>
  <c r="CT259" i="4"/>
  <c r="CS259" i="4"/>
  <c r="CR259" i="4"/>
  <c r="CA259" i="4" a="1"/>
  <c r="CA259" i="4" s="1"/>
  <c r="BX259" i="4"/>
  <c r="BY259" i="4" s="1"/>
  <c r="BW259" i="4"/>
  <c r="BT259" i="4"/>
  <c r="BV259" i="4" s="1"/>
  <c r="BS259" i="4"/>
  <c r="BR259" i="4"/>
  <c r="BQ259" i="4"/>
  <c r="BB259" i="4" a="1"/>
  <c r="BB259" i="4" s="1"/>
  <c r="AU259" i="4"/>
  <c r="AS259" i="4"/>
  <c r="AB259" i="4" a="1"/>
  <c r="AB259" i="4" s="1"/>
  <c r="Y259" i="4"/>
  <c r="Z259" i="4" s="1"/>
  <c r="X259" i="4"/>
  <c r="U259" i="4"/>
  <c r="W259" i="4" s="1"/>
  <c r="T259" i="4"/>
  <c r="S259" i="4"/>
  <c r="R259" i="4"/>
  <c r="DB258" i="4" a="1"/>
  <c r="DB258" i="4" s="1"/>
  <c r="DN258" i="4" s="1"/>
  <c r="CY258" i="4"/>
  <c r="CZ258" i="4" s="1"/>
  <c r="CX258" i="4"/>
  <c r="CU258" i="4"/>
  <c r="CW258" i="4" s="1"/>
  <c r="CT258" i="4"/>
  <c r="CS258" i="4"/>
  <c r="CR258" i="4"/>
  <c r="CA258" i="4" a="1"/>
  <c r="CA258" i="4" s="1"/>
  <c r="BX258" i="4"/>
  <c r="BY258" i="4" s="1"/>
  <c r="BW258" i="4"/>
  <c r="BT258" i="4"/>
  <c r="BV258" i="4" s="1"/>
  <c r="BS258" i="4"/>
  <c r="BR258" i="4"/>
  <c r="BQ258" i="4"/>
  <c r="BB258" i="4" a="1"/>
  <c r="BB258" i="4" s="1"/>
  <c r="AU258" i="4"/>
  <c r="AS258" i="4"/>
  <c r="AB258" i="4" a="1"/>
  <c r="AB258" i="4" s="1"/>
  <c r="Y258" i="4"/>
  <c r="Z258" i="4" s="1"/>
  <c r="X258" i="4"/>
  <c r="U258" i="4"/>
  <c r="W258" i="4" s="1"/>
  <c r="T258" i="4"/>
  <c r="S258" i="4"/>
  <c r="R258" i="4"/>
  <c r="DB257" i="4" a="1"/>
  <c r="DB257" i="4" s="1"/>
  <c r="CY257" i="4"/>
  <c r="CZ257" i="4" s="1"/>
  <c r="CX257" i="4"/>
  <c r="CU257" i="4"/>
  <c r="CW257" i="4" s="1"/>
  <c r="CT257" i="4"/>
  <c r="CS257" i="4"/>
  <c r="CR257" i="4"/>
  <c r="CA257" i="4" a="1"/>
  <c r="CA257" i="4" s="1"/>
  <c r="BX257" i="4"/>
  <c r="BY257" i="4" s="1"/>
  <c r="BW257" i="4"/>
  <c r="BT257" i="4"/>
  <c r="BV257" i="4" s="1"/>
  <c r="BS257" i="4"/>
  <c r="BR257" i="4"/>
  <c r="BQ257" i="4"/>
  <c r="BB257" i="4" a="1"/>
  <c r="BB257" i="4" s="1"/>
  <c r="AU257" i="4"/>
  <c r="AS257" i="4"/>
  <c r="AB257" i="4" a="1"/>
  <c r="AB257" i="4" s="1"/>
  <c r="Y257" i="4"/>
  <c r="Z257" i="4" s="1"/>
  <c r="X257" i="4"/>
  <c r="U257" i="4"/>
  <c r="W257" i="4" s="1"/>
  <c r="T257" i="4"/>
  <c r="S257" i="4"/>
  <c r="R257" i="4"/>
  <c r="DB256" i="4" a="1"/>
  <c r="DB256" i="4" s="1"/>
  <c r="CY256" i="4"/>
  <c r="CZ256" i="4" s="1"/>
  <c r="CX256" i="4"/>
  <c r="CU256" i="4"/>
  <c r="CW256" i="4" s="1"/>
  <c r="CT256" i="4"/>
  <c r="CS256" i="4"/>
  <c r="CR256" i="4"/>
  <c r="CA256" i="4" a="1"/>
  <c r="CA256" i="4" s="1"/>
  <c r="BX256" i="4"/>
  <c r="BY256" i="4" s="1"/>
  <c r="BW256" i="4"/>
  <c r="BT256" i="4"/>
  <c r="BV256" i="4" s="1"/>
  <c r="BS256" i="4"/>
  <c r="BR256" i="4"/>
  <c r="BQ256" i="4"/>
  <c r="BB256" i="4" a="1"/>
  <c r="BB256" i="4" s="1"/>
  <c r="AU256" i="4"/>
  <c r="AS256" i="4"/>
  <c r="AB256" i="4" a="1"/>
  <c r="AB256" i="4" s="1"/>
  <c r="Y256" i="4"/>
  <c r="Z256" i="4" s="1"/>
  <c r="X256" i="4"/>
  <c r="U256" i="4"/>
  <c r="W256" i="4" s="1"/>
  <c r="T256" i="4"/>
  <c r="S256" i="4"/>
  <c r="R256" i="4"/>
  <c r="DB255" i="4" a="1"/>
  <c r="DB255" i="4" s="1"/>
  <c r="CY255" i="4"/>
  <c r="CZ255" i="4" s="1"/>
  <c r="CX255" i="4"/>
  <c r="CU255" i="4"/>
  <c r="CW255" i="4" s="1"/>
  <c r="CT255" i="4"/>
  <c r="CS255" i="4"/>
  <c r="CR255" i="4"/>
  <c r="CA255" i="4" a="1"/>
  <c r="CA255" i="4" s="1"/>
  <c r="BX255" i="4"/>
  <c r="BY255" i="4" s="1"/>
  <c r="BW255" i="4"/>
  <c r="BT255" i="4"/>
  <c r="BV255" i="4" s="1"/>
  <c r="BS255" i="4"/>
  <c r="BR255" i="4"/>
  <c r="BQ255" i="4"/>
  <c r="BB255" i="4" a="1"/>
  <c r="BB255" i="4" s="1"/>
  <c r="AU255" i="4"/>
  <c r="AS255" i="4"/>
  <c r="AB255" i="4" a="1"/>
  <c r="AB255" i="4" s="1"/>
  <c r="Y255" i="4"/>
  <c r="Z255" i="4" s="1"/>
  <c r="X255" i="4"/>
  <c r="U255" i="4"/>
  <c r="W255" i="4" s="1"/>
  <c r="T255" i="4"/>
  <c r="S255" i="4"/>
  <c r="R255" i="4"/>
  <c r="DB254" i="4" a="1"/>
  <c r="DB254" i="4" s="1"/>
  <c r="DN254" i="4" s="1"/>
  <c r="CY254" i="4"/>
  <c r="CZ254" i="4" s="1"/>
  <c r="CX254" i="4"/>
  <c r="CU254" i="4"/>
  <c r="CW254" i="4" s="1"/>
  <c r="CT254" i="4"/>
  <c r="CS254" i="4"/>
  <c r="CR254" i="4"/>
  <c r="CA254" i="4" a="1"/>
  <c r="CA254" i="4" s="1"/>
  <c r="BX254" i="4"/>
  <c r="BY254" i="4" s="1"/>
  <c r="BW254" i="4"/>
  <c r="BT254" i="4"/>
  <c r="BV254" i="4" s="1"/>
  <c r="BS254" i="4"/>
  <c r="BR254" i="4"/>
  <c r="BQ254" i="4"/>
  <c r="BB254" i="4" a="1"/>
  <c r="BB254" i="4" s="1"/>
  <c r="AU254" i="4"/>
  <c r="AS254" i="4"/>
  <c r="AB254" i="4" a="1"/>
  <c r="AB254" i="4" s="1"/>
  <c r="Y254" i="4"/>
  <c r="Z254" i="4" s="1"/>
  <c r="X254" i="4"/>
  <c r="U254" i="4"/>
  <c r="W254" i="4" s="1"/>
  <c r="T254" i="4"/>
  <c r="S254" i="4"/>
  <c r="R254" i="4"/>
  <c r="DB253" i="4" a="1"/>
  <c r="DB253" i="4" s="1"/>
  <c r="CY253" i="4"/>
  <c r="CZ253" i="4" s="1"/>
  <c r="CX253" i="4"/>
  <c r="CU253" i="4"/>
  <c r="CW253" i="4" s="1"/>
  <c r="CT253" i="4"/>
  <c r="CS253" i="4"/>
  <c r="CR253" i="4"/>
  <c r="CA253" i="4" a="1"/>
  <c r="CA253" i="4" s="1"/>
  <c r="BX253" i="4"/>
  <c r="BY253" i="4" s="1"/>
  <c r="BW253" i="4"/>
  <c r="BT253" i="4"/>
  <c r="BV253" i="4" s="1"/>
  <c r="BS253" i="4"/>
  <c r="BR253" i="4"/>
  <c r="BQ253" i="4"/>
  <c r="BB253" i="4" a="1"/>
  <c r="BB253" i="4" s="1"/>
  <c r="AU253" i="4"/>
  <c r="AS253" i="4"/>
  <c r="AB253" i="4" a="1"/>
  <c r="AB253" i="4" s="1"/>
  <c r="Y253" i="4"/>
  <c r="Z253" i="4" s="1"/>
  <c r="X253" i="4"/>
  <c r="U253" i="4"/>
  <c r="W253" i="4" s="1"/>
  <c r="T253" i="4"/>
  <c r="S253" i="4"/>
  <c r="R253" i="4"/>
  <c r="DB252" i="4" a="1"/>
  <c r="DB252" i="4" s="1"/>
  <c r="CY252" i="4"/>
  <c r="CZ252" i="4" s="1"/>
  <c r="CX252" i="4"/>
  <c r="CU252" i="4"/>
  <c r="CW252" i="4" s="1"/>
  <c r="CT252" i="4"/>
  <c r="CS252" i="4"/>
  <c r="CR252" i="4"/>
  <c r="CA252" i="4" a="1"/>
  <c r="CA252" i="4" s="1"/>
  <c r="BX252" i="4"/>
  <c r="BY252" i="4" s="1"/>
  <c r="BW252" i="4"/>
  <c r="BT252" i="4"/>
  <c r="BV252" i="4" s="1"/>
  <c r="BS252" i="4"/>
  <c r="BR252" i="4"/>
  <c r="BQ252" i="4"/>
  <c r="BB252" i="4" a="1"/>
  <c r="BB252" i="4" s="1"/>
  <c r="AU252" i="4"/>
  <c r="AS252" i="4"/>
  <c r="AB252" i="4" a="1"/>
  <c r="AB252" i="4" s="1"/>
  <c r="Y252" i="4"/>
  <c r="Z252" i="4" s="1"/>
  <c r="X252" i="4"/>
  <c r="U252" i="4"/>
  <c r="W252" i="4" s="1"/>
  <c r="T252" i="4"/>
  <c r="S252" i="4"/>
  <c r="R252" i="4"/>
  <c r="DB251" i="4" a="1"/>
  <c r="DB251" i="4" s="1"/>
  <c r="CY251" i="4"/>
  <c r="CZ251" i="4" s="1"/>
  <c r="CX251" i="4"/>
  <c r="CU251" i="4"/>
  <c r="CW251" i="4" s="1"/>
  <c r="CT251" i="4"/>
  <c r="CS251" i="4"/>
  <c r="CR251" i="4"/>
  <c r="CA251" i="4" a="1"/>
  <c r="CA251" i="4" s="1"/>
  <c r="BX251" i="4"/>
  <c r="BY251" i="4" s="1"/>
  <c r="BW251" i="4"/>
  <c r="BT251" i="4"/>
  <c r="BV251" i="4" s="1"/>
  <c r="BS251" i="4"/>
  <c r="BR251" i="4"/>
  <c r="BQ251" i="4"/>
  <c r="BB251" i="4" a="1"/>
  <c r="BB251" i="4" s="1"/>
  <c r="DO251" i="4" s="1"/>
  <c r="AU251" i="4"/>
  <c r="AS251" i="4"/>
  <c r="AB251" i="4" a="1"/>
  <c r="AB251" i="4" s="1"/>
  <c r="Y251" i="4"/>
  <c r="Z251" i="4" s="1"/>
  <c r="X251" i="4"/>
  <c r="U251" i="4"/>
  <c r="W251" i="4" s="1"/>
  <c r="T251" i="4"/>
  <c r="S251" i="4"/>
  <c r="R251" i="4"/>
  <c r="DB250" i="4" a="1"/>
  <c r="DB250" i="4" s="1"/>
  <c r="CY250" i="4"/>
  <c r="CZ250" i="4" s="1"/>
  <c r="CX250" i="4"/>
  <c r="CU250" i="4"/>
  <c r="CW250" i="4" s="1"/>
  <c r="CT250" i="4"/>
  <c r="CS250" i="4"/>
  <c r="CR250" i="4"/>
  <c r="CA250" i="4" a="1"/>
  <c r="CA250" i="4" s="1"/>
  <c r="BX250" i="4"/>
  <c r="BY250" i="4" s="1"/>
  <c r="BW250" i="4"/>
  <c r="BT250" i="4"/>
  <c r="BV250" i="4" s="1"/>
  <c r="BS250" i="4"/>
  <c r="BR250" i="4"/>
  <c r="BQ250" i="4"/>
  <c r="BB250" i="4" a="1"/>
  <c r="BB250" i="4" s="1"/>
  <c r="AU250" i="4"/>
  <c r="AS250" i="4"/>
  <c r="AB250" i="4" a="1"/>
  <c r="AB250" i="4" s="1"/>
  <c r="Y250" i="4"/>
  <c r="Z250" i="4" s="1"/>
  <c r="X250" i="4"/>
  <c r="U250" i="4"/>
  <c r="W250" i="4" s="1"/>
  <c r="T250" i="4"/>
  <c r="S250" i="4"/>
  <c r="R250" i="4"/>
  <c r="DB249" i="4" a="1"/>
  <c r="DB249" i="4" s="1"/>
  <c r="CY249" i="4"/>
  <c r="CZ249" i="4" s="1"/>
  <c r="CX249" i="4"/>
  <c r="CU249" i="4"/>
  <c r="CW249" i="4" s="1"/>
  <c r="CT249" i="4"/>
  <c r="CS249" i="4"/>
  <c r="CR249" i="4"/>
  <c r="CA249" i="4" a="1"/>
  <c r="CA249" i="4" s="1"/>
  <c r="BX249" i="4"/>
  <c r="BY249" i="4" s="1"/>
  <c r="BW249" i="4"/>
  <c r="BT249" i="4"/>
  <c r="BV249" i="4" s="1"/>
  <c r="BS249" i="4"/>
  <c r="BR249" i="4"/>
  <c r="BQ249" i="4"/>
  <c r="BB249" i="4" a="1"/>
  <c r="BB249" i="4" s="1"/>
  <c r="AU249" i="4"/>
  <c r="AS249" i="4"/>
  <c r="AB249" i="4" a="1"/>
  <c r="AB249" i="4" s="1"/>
  <c r="Y249" i="4"/>
  <c r="Z249" i="4" s="1"/>
  <c r="X249" i="4"/>
  <c r="U249" i="4"/>
  <c r="W249" i="4" s="1"/>
  <c r="T249" i="4"/>
  <c r="S249" i="4"/>
  <c r="R249" i="4"/>
  <c r="DB248" i="4" a="1"/>
  <c r="DB248" i="4" s="1"/>
  <c r="DN248" i="4" s="1"/>
  <c r="CY248" i="4"/>
  <c r="CZ248" i="4" s="1"/>
  <c r="CX248" i="4"/>
  <c r="CU248" i="4"/>
  <c r="CW248" i="4" s="1"/>
  <c r="CT248" i="4"/>
  <c r="CS248" i="4"/>
  <c r="CR248" i="4"/>
  <c r="CA248" i="4" a="1"/>
  <c r="CA248" i="4" s="1"/>
  <c r="BX248" i="4"/>
  <c r="BY248" i="4" s="1"/>
  <c r="BW248" i="4"/>
  <c r="BT248" i="4"/>
  <c r="BV248" i="4" s="1"/>
  <c r="BS248" i="4"/>
  <c r="BR248" i="4"/>
  <c r="BQ248" i="4"/>
  <c r="BB248" i="4" a="1"/>
  <c r="BB248" i="4" s="1"/>
  <c r="AU248" i="4"/>
  <c r="AS248" i="4"/>
  <c r="AB248" i="4" a="1"/>
  <c r="AB248" i="4" s="1"/>
  <c r="Y248" i="4"/>
  <c r="Z248" i="4" s="1"/>
  <c r="X248" i="4"/>
  <c r="U248" i="4"/>
  <c r="W248" i="4" s="1"/>
  <c r="T248" i="4"/>
  <c r="S248" i="4"/>
  <c r="R248" i="4"/>
  <c r="DB247" i="4" a="1"/>
  <c r="DB247" i="4" s="1"/>
  <c r="CY247" i="4"/>
  <c r="CZ247" i="4" s="1"/>
  <c r="CX247" i="4"/>
  <c r="CU247" i="4"/>
  <c r="CW247" i="4" s="1"/>
  <c r="CT247" i="4"/>
  <c r="CS247" i="4"/>
  <c r="CR247" i="4"/>
  <c r="CA247" i="4" a="1"/>
  <c r="CA247" i="4" s="1"/>
  <c r="BX247" i="4"/>
  <c r="BY247" i="4" s="1"/>
  <c r="BW247" i="4"/>
  <c r="BT247" i="4"/>
  <c r="BV247" i="4" s="1"/>
  <c r="BS247" i="4"/>
  <c r="BR247" i="4"/>
  <c r="BQ247" i="4"/>
  <c r="BB247" i="4" a="1"/>
  <c r="BB247" i="4" s="1"/>
  <c r="DO247" i="4" s="1"/>
  <c r="AU247" i="4"/>
  <c r="AS247" i="4"/>
  <c r="AB247" i="4" a="1"/>
  <c r="AB247" i="4" s="1"/>
  <c r="Y247" i="4"/>
  <c r="Z247" i="4" s="1"/>
  <c r="X247" i="4"/>
  <c r="U247" i="4"/>
  <c r="W247" i="4" s="1"/>
  <c r="T247" i="4"/>
  <c r="S247" i="4"/>
  <c r="R247" i="4"/>
  <c r="DB246" i="4" a="1"/>
  <c r="DB246" i="4" s="1"/>
  <c r="DN246" i="4" s="1"/>
  <c r="CY246" i="4"/>
  <c r="CZ246" i="4" s="1"/>
  <c r="CX246" i="4"/>
  <c r="CU246" i="4"/>
  <c r="CW246" i="4" s="1"/>
  <c r="CT246" i="4"/>
  <c r="CS246" i="4"/>
  <c r="CR246" i="4"/>
  <c r="CA246" i="4" a="1"/>
  <c r="CA246" i="4" s="1"/>
  <c r="BX246" i="4"/>
  <c r="BY246" i="4" s="1"/>
  <c r="BW246" i="4"/>
  <c r="BT246" i="4"/>
  <c r="BV246" i="4" s="1"/>
  <c r="BS246" i="4"/>
  <c r="BR246" i="4"/>
  <c r="BQ246" i="4"/>
  <c r="BB246" i="4" a="1"/>
  <c r="BB246" i="4" s="1"/>
  <c r="AU246" i="4"/>
  <c r="AS246" i="4"/>
  <c r="AB246" i="4" a="1"/>
  <c r="AB246" i="4" s="1"/>
  <c r="Y246" i="4"/>
  <c r="Z246" i="4" s="1"/>
  <c r="X246" i="4"/>
  <c r="U246" i="4"/>
  <c r="W246" i="4" s="1"/>
  <c r="T246" i="4"/>
  <c r="S246" i="4"/>
  <c r="R246" i="4"/>
  <c r="DB245" i="4" a="1"/>
  <c r="DB245" i="4" s="1"/>
  <c r="CY245" i="4"/>
  <c r="CZ245" i="4" s="1"/>
  <c r="CX245" i="4"/>
  <c r="CU245" i="4"/>
  <c r="CW245" i="4" s="1"/>
  <c r="CT245" i="4"/>
  <c r="CS245" i="4"/>
  <c r="CR245" i="4"/>
  <c r="CA245" i="4" a="1"/>
  <c r="CA245" i="4" s="1"/>
  <c r="BX245" i="4"/>
  <c r="BY245" i="4" s="1"/>
  <c r="BW245" i="4"/>
  <c r="BT245" i="4"/>
  <c r="BV245" i="4" s="1"/>
  <c r="BS245" i="4"/>
  <c r="BR245" i="4"/>
  <c r="BQ245" i="4"/>
  <c r="BB245" i="4" a="1"/>
  <c r="BB245" i="4" s="1"/>
  <c r="AU245" i="4"/>
  <c r="AS245" i="4"/>
  <c r="AB245" i="4" a="1"/>
  <c r="AB245" i="4" s="1"/>
  <c r="Y245" i="4"/>
  <c r="Z245" i="4" s="1"/>
  <c r="X245" i="4"/>
  <c r="U245" i="4"/>
  <c r="W245" i="4" s="1"/>
  <c r="T245" i="4"/>
  <c r="S245" i="4"/>
  <c r="R245" i="4"/>
  <c r="DB244" i="4" a="1"/>
  <c r="DB244" i="4" s="1"/>
  <c r="CY244" i="4"/>
  <c r="CZ244" i="4" s="1"/>
  <c r="CX244" i="4"/>
  <c r="CU244" i="4"/>
  <c r="CW244" i="4" s="1"/>
  <c r="CT244" i="4"/>
  <c r="CS244" i="4"/>
  <c r="CR244" i="4"/>
  <c r="CA244" i="4" a="1"/>
  <c r="CA244" i="4" s="1"/>
  <c r="BX244" i="4"/>
  <c r="BY244" i="4" s="1"/>
  <c r="BW244" i="4"/>
  <c r="BT244" i="4"/>
  <c r="BV244" i="4" s="1"/>
  <c r="BS244" i="4"/>
  <c r="BR244" i="4"/>
  <c r="BQ244" i="4"/>
  <c r="BB244" i="4" a="1"/>
  <c r="BB244" i="4" s="1"/>
  <c r="AU244" i="4"/>
  <c r="AS244" i="4"/>
  <c r="AB244" i="4" a="1"/>
  <c r="AB244" i="4" s="1"/>
  <c r="Y244" i="4"/>
  <c r="Z244" i="4" s="1"/>
  <c r="X244" i="4"/>
  <c r="U244" i="4"/>
  <c r="W244" i="4" s="1"/>
  <c r="T244" i="4"/>
  <c r="S244" i="4"/>
  <c r="R244" i="4"/>
  <c r="DB243" i="4" a="1"/>
  <c r="DB243" i="4" s="1"/>
  <c r="CY243" i="4"/>
  <c r="CZ243" i="4" s="1"/>
  <c r="CX243" i="4"/>
  <c r="CU243" i="4"/>
  <c r="CW243" i="4" s="1"/>
  <c r="CT243" i="4"/>
  <c r="CS243" i="4"/>
  <c r="CR243" i="4"/>
  <c r="CA243" i="4" a="1"/>
  <c r="CA243" i="4" s="1"/>
  <c r="BX243" i="4"/>
  <c r="BY243" i="4" s="1"/>
  <c r="BW243" i="4"/>
  <c r="BT243" i="4"/>
  <c r="BV243" i="4" s="1"/>
  <c r="BS243" i="4"/>
  <c r="BR243" i="4"/>
  <c r="BQ243" i="4"/>
  <c r="BB243" i="4" a="1"/>
  <c r="BB243" i="4" s="1"/>
  <c r="AU243" i="4"/>
  <c r="AS243" i="4"/>
  <c r="AB243" i="4" a="1"/>
  <c r="AB243" i="4" s="1"/>
  <c r="Y243" i="4"/>
  <c r="Z243" i="4" s="1"/>
  <c r="X243" i="4"/>
  <c r="U243" i="4"/>
  <c r="W243" i="4" s="1"/>
  <c r="T243" i="4"/>
  <c r="S243" i="4"/>
  <c r="R243" i="4"/>
  <c r="DB242" i="4" a="1"/>
  <c r="DB242" i="4" s="1"/>
  <c r="DN242" i="4" s="1"/>
  <c r="CY242" i="4"/>
  <c r="CZ242" i="4" s="1"/>
  <c r="CX242" i="4"/>
  <c r="CU242" i="4"/>
  <c r="CW242" i="4" s="1"/>
  <c r="CT242" i="4"/>
  <c r="CS242" i="4"/>
  <c r="CR242" i="4"/>
  <c r="CA242" i="4" a="1"/>
  <c r="CA242" i="4" s="1"/>
  <c r="BX242" i="4"/>
  <c r="BY242" i="4" s="1"/>
  <c r="BW242" i="4"/>
  <c r="BT242" i="4"/>
  <c r="BV242" i="4" s="1"/>
  <c r="BS242" i="4"/>
  <c r="BR242" i="4"/>
  <c r="BQ242" i="4"/>
  <c r="BB242" i="4" a="1"/>
  <c r="BB242" i="4" s="1"/>
  <c r="AU242" i="4"/>
  <c r="AS242" i="4"/>
  <c r="AB242" i="4" a="1"/>
  <c r="AB242" i="4" s="1"/>
  <c r="Y242" i="4"/>
  <c r="Z242" i="4" s="1"/>
  <c r="X242" i="4"/>
  <c r="U242" i="4"/>
  <c r="W242" i="4" s="1"/>
  <c r="T242" i="4"/>
  <c r="S242" i="4"/>
  <c r="R242" i="4"/>
  <c r="DB241" i="4" a="1"/>
  <c r="DB241" i="4" s="1"/>
  <c r="CY241" i="4"/>
  <c r="CZ241" i="4" s="1"/>
  <c r="CX241" i="4"/>
  <c r="CU241" i="4"/>
  <c r="CW241" i="4" s="1"/>
  <c r="CT241" i="4"/>
  <c r="CS241" i="4"/>
  <c r="CR241" i="4"/>
  <c r="CA241" i="4" a="1"/>
  <c r="CA241" i="4" s="1"/>
  <c r="BX241" i="4"/>
  <c r="BY241" i="4" s="1"/>
  <c r="BW241" i="4"/>
  <c r="BT241" i="4"/>
  <c r="BV241" i="4" s="1"/>
  <c r="BS241" i="4"/>
  <c r="BR241" i="4"/>
  <c r="BQ241" i="4"/>
  <c r="BB241" i="4" a="1"/>
  <c r="BB241" i="4" s="1"/>
  <c r="AU241" i="4"/>
  <c r="AS241" i="4"/>
  <c r="AB241" i="4" a="1"/>
  <c r="AB241" i="4" s="1"/>
  <c r="Y241" i="4"/>
  <c r="Z241" i="4" s="1"/>
  <c r="X241" i="4"/>
  <c r="U241" i="4"/>
  <c r="W241" i="4" s="1"/>
  <c r="T241" i="4"/>
  <c r="S241" i="4"/>
  <c r="R241" i="4"/>
  <c r="DB240" i="4" a="1"/>
  <c r="DB240" i="4" s="1"/>
  <c r="CY240" i="4"/>
  <c r="CZ240" i="4" s="1"/>
  <c r="CX240" i="4"/>
  <c r="CU240" i="4"/>
  <c r="CW240" i="4" s="1"/>
  <c r="CT240" i="4"/>
  <c r="CS240" i="4"/>
  <c r="CR240" i="4"/>
  <c r="CA240" i="4" a="1"/>
  <c r="CA240" i="4" s="1"/>
  <c r="BX240" i="4"/>
  <c r="BY240" i="4" s="1"/>
  <c r="BW240" i="4"/>
  <c r="BT240" i="4"/>
  <c r="BV240" i="4" s="1"/>
  <c r="BS240" i="4"/>
  <c r="BR240" i="4"/>
  <c r="BQ240" i="4"/>
  <c r="BB240" i="4" a="1"/>
  <c r="BB240" i="4" s="1"/>
  <c r="AU240" i="4"/>
  <c r="AS240" i="4"/>
  <c r="AB240" i="4" a="1"/>
  <c r="AB240" i="4" s="1"/>
  <c r="Y240" i="4"/>
  <c r="Z240" i="4" s="1"/>
  <c r="X240" i="4"/>
  <c r="U240" i="4"/>
  <c r="W240" i="4" s="1"/>
  <c r="T240" i="4"/>
  <c r="S240" i="4"/>
  <c r="R240" i="4"/>
  <c r="DB239" i="4" a="1"/>
  <c r="DB239" i="4" s="1"/>
  <c r="CY239" i="4"/>
  <c r="CZ239" i="4" s="1"/>
  <c r="CX239" i="4"/>
  <c r="CU239" i="4"/>
  <c r="CW239" i="4" s="1"/>
  <c r="CT239" i="4"/>
  <c r="CS239" i="4"/>
  <c r="CR239" i="4"/>
  <c r="CA239" i="4" a="1"/>
  <c r="CA239" i="4" s="1"/>
  <c r="BX239" i="4"/>
  <c r="BY239" i="4" s="1"/>
  <c r="BW239" i="4"/>
  <c r="BT239" i="4"/>
  <c r="BV239" i="4" s="1"/>
  <c r="BS239" i="4"/>
  <c r="BR239" i="4"/>
  <c r="BQ239" i="4"/>
  <c r="BB239" i="4" a="1"/>
  <c r="BB239" i="4" s="1"/>
  <c r="AU239" i="4"/>
  <c r="AS239" i="4"/>
  <c r="AB239" i="4" a="1"/>
  <c r="AB239" i="4" s="1"/>
  <c r="Y239" i="4"/>
  <c r="Z239" i="4" s="1"/>
  <c r="X239" i="4"/>
  <c r="U239" i="4"/>
  <c r="W239" i="4" s="1"/>
  <c r="T239" i="4"/>
  <c r="S239" i="4"/>
  <c r="R239" i="4"/>
  <c r="DB238" i="4" a="1"/>
  <c r="DB238" i="4" s="1"/>
  <c r="CY238" i="4"/>
  <c r="CZ238" i="4" s="1"/>
  <c r="CX238" i="4"/>
  <c r="CU238" i="4"/>
  <c r="CW238" i="4" s="1"/>
  <c r="CT238" i="4"/>
  <c r="CS238" i="4"/>
  <c r="CR238" i="4"/>
  <c r="CA238" i="4" a="1"/>
  <c r="CA238" i="4" s="1"/>
  <c r="BX238" i="4"/>
  <c r="BY238" i="4" s="1"/>
  <c r="BW238" i="4"/>
  <c r="BT238" i="4"/>
  <c r="BV238" i="4" s="1"/>
  <c r="BS238" i="4"/>
  <c r="BR238" i="4"/>
  <c r="BQ238" i="4"/>
  <c r="BB238" i="4" a="1"/>
  <c r="BB238" i="4" s="1"/>
  <c r="AU238" i="4"/>
  <c r="AS238" i="4"/>
  <c r="AB238" i="4" a="1"/>
  <c r="AB238" i="4" s="1"/>
  <c r="Y238" i="4"/>
  <c r="Z238" i="4" s="1"/>
  <c r="X238" i="4"/>
  <c r="U238" i="4"/>
  <c r="W238" i="4" s="1"/>
  <c r="T238" i="4"/>
  <c r="S238" i="4"/>
  <c r="R238" i="4"/>
  <c r="DB237" i="4" a="1"/>
  <c r="DB237" i="4" s="1"/>
  <c r="CY237" i="4"/>
  <c r="CZ237" i="4" s="1"/>
  <c r="CX237" i="4"/>
  <c r="CU237" i="4"/>
  <c r="CW237" i="4" s="1"/>
  <c r="CT237" i="4"/>
  <c r="CS237" i="4"/>
  <c r="CR237" i="4"/>
  <c r="CA237" i="4" a="1"/>
  <c r="CA237" i="4" s="1"/>
  <c r="BX237" i="4"/>
  <c r="BY237" i="4" s="1"/>
  <c r="BW237" i="4"/>
  <c r="BT237" i="4"/>
  <c r="BV237" i="4" s="1"/>
  <c r="BS237" i="4"/>
  <c r="BR237" i="4"/>
  <c r="BQ237" i="4"/>
  <c r="BB237" i="4" a="1"/>
  <c r="BB237" i="4" s="1"/>
  <c r="AU237" i="4"/>
  <c r="AS237" i="4"/>
  <c r="AB237" i="4" a="1"/>
  <c r="AB237" i="4" s="1"/>
  <c r="Y237" i="4"/>
  <c r="Z237" i="4" s="1"/>
  <c r="X237" i="4"/>
  <c r="U237" i="4"/>
  <c r="W237" i="4" s="1"/>
  <c r="T237" i="4"/>
  <c r="S237" i="4"/>
  <c r="R237" i="4"/>
  <c r="DB236" i="4" a="1"/>
  <c r="DB236" i="4" s="1"/>
  <c r="DN236" i="4" s="1"/>
  <c r="CY236" i="4"/>
  <c r="CZ236" i="4" s="1"/>
  <c r="CX236" i="4"/>
  <c r="CU236" i="4"/>
  <c r="CW236" i="4" s="1"/>
  <c r="CT236" i="4"/>
  <c r="CS236" i="4"/>
  <c r="CR236" i="4"/>
  <c r="CA236" i="4" a="1"/>
  <c r="CA236" i="4" s="1"/>
  <c r="BX236" i="4"/>
  <c r="BY236" i="4" s="1"/>
  <c r="BW236" i="4"/>
  <c r="BT236" i="4"/>
  <c r="BV236" i="4" s="1"/>
  <c r="BS236" i="4"/>
  <c r="BR236" i="4"/>
  <c r="BQ236" i="4"/>
  <c r="BB236" i="4" a="1"/>
  <c r="BB236" i="4" s="1"/>
  <c r="AU236" i="4"/>
  <c r="AS236" i="4"/>
  <c r="AB236" i="4" a="1"/>
  <c r="AB236" i="4" s="1"/>
  <c r="Y236" i="4"/>
  <c r="Z236" i="4" s="1"/>
  <c r="X236" i="4"/>
  <c r="U236" i="4"/>
  <c r="W236" i="4" s="1"/>
  <c r="T236" i="4"/>
  <c r="S236" i="4"/>
  <c r="R236" i="4"/>
  <c r="DB235" i="4" a="1"/>
  <c r="DB235" i="4" s="1"/>
  <c r="CY235" i="4"/>
  <c r="CZ235" i="4" s="1"/>
  <c r="CX235" i="4"/>
  <c r="CU235" i="4"/>
  <c r="CW235" i="4" s="1"/>
  <c r="CT235" i="4"/>
  <c r="CS235" i="4"/>
  <c r="CR235" i="4"/>
  <c r="CA235" i="4" a="1"/>
  <c r="CA235" i="4" s="1"/>
  <c r="BX235" i="4"/>
  <c r="BY235" i="4" s="1"/>
  <c r="BW235" i="4"/>
  <c r="BT235" i="4"/>
  <c r="BV235" i="4" s="1"/>
  <c r="BS235" i="4"/>
  <c r="BR235" i="4"/>
  <c r="BQ235" i="4"/>
  <c r="BB235" i="4" a="1"/>
  <c r="BB235" i="4" s="1"/>
  <c r="AU235" i="4"/>
  <c r="AS235" i="4"/>
  <c r="AB235" i="4" a="1"/>
  <c r="AB235" i="4" s="1"/>
  <c r="Y235" i="4"/>
  <c r="Z235" i="4" s="1"/>
  <c r="X235" i="4"/>
  <c r="U235" i="4"/>
  <c r="W235" i="4" s="1"/>
  <c r="T235" i="4"/>
  <c r="S235" i="4"/>
  <c r="R235" i="4"/>
  <c r="DB234" i="4" a="1"/>
  <c r="DB234" i="4" s="1"/>
  <c r="DN234" i="4" s="1"/>
  <c r="CY234" i="4"/>
  <c r="CZ234" i="4" s="1"/>
  <c r="CX234" i="4"/>
  <c r="CU234" i="4"/>
  <c r="CW234" i="4" s="1"/>
  <c r="CT234" i="4"/>
  <c r="CS234" i="4"/>
  <c r="CR234" i="4"/>
  <c r="CA234" i="4" a="1"/>
  <c r="CA234" i="4" s="1"/>
  <c r="BX234" i="4"/>
  <c r="BY234" i="4" s="1"/>
  <c r="BW234" i="4"/>
  <c r="BT234" i="4"/>
  <c r="BV234" i="4" s="1"/>
  <c r="BS234" i="4"/>
  <c r="BR234" i="4"/>
  <c r="BQ234" i="4"/>
  <c r="BB234" i="4" a="1"/>
  <c r="BB234" i="4" s="1"/>
  <c r="AU234" i="4"/>
  <c r="AS234" i="4"/>
  <c r="AB234" i="4" a="1"/>
  <c r="AB234" i="4" s="1"/>
  <c r="Y234" i="4"/>
  <c r="Z234" i="4" s="1"/>
  <c r="X234" i="4"/>
  <c r="U234" i="4"/>
  <c r="W234" i="4" s="1"/>
  <c r="T234" i="4"/>
  <c r="S234" i="4"/>
  <c r="R234" i="4"/>
  <c r="DB233" i="4" a="1"/>
  <c r="DB233" i="4" s="1"/>
  <c r="CY233" i="4"/>
  <c r="CZ233" i="4" s="1"/>
  <c r="CX233" i="4"/>
  <c r="CU233" i="4"/>
  <c r="CW233" i="4" s="1"/>
  <c r="CT233" i="4"/>
  <c r="CS233" i="4"/>
  <c r="CR233" i="4"/>
  <c r="CA233" i="4" a="1"/>
  <c r="CA233" i="4" s="1"/>
  <c r="BX233" i="4"/>
  <c r="BY233" i="4" s="1"/>
  <c r="BW233" i="4"/>
  <c r="BT233" i="4"/>
  <c r="BV233" i="4" s="1"/>
  <c r="BS233" i="4"/>
  <c r="BR233" i="4"/>
  <c r="BQ233" i="4"/>
  <c r="BB233" i="4" a="1"/>
  <c r="BB233" i="4" s="1"/>
  <c r="AU233" i="4"/>
  <c r="AS233" i="4"/>
  <c r="AB233" i="4" a="1"/>
  <c r="AB233" i="4" s="1"/>
  <c r="Y233" i="4"/>
  <c r="Z233" i="4" s="1"/>
  <c r="X233" i="4"/>
  <c r="U233" i="4"/>
  <c r="W233" i="4" s="1"/>
  <c r="T233" i="4"/>
  <c r="S233" i="4"/>
  <c r="R233" i="4"/>
  <c r="DB232" i="4" a="1"/>
  <c r="DB232" i="4" s="1"/>
  <c r="CY232" i="4"/>
  <c r="CZ232" i="4" s="1"/>
  <c r="CX232" i="4"/>
  <c r="CU232" i="4"/>
  <c r="CW232" i="4" s="1"/>
  <c r="CT232" i="4"/>
  <c r="CS232" i="4"/>
  <c r="CR232" i="4"/>
  <c r="CA232" i="4" a="1"/>
  <c r="CA232" i="4" s="1"/>
  <c r="BX232" i="4"/>
  <c r="BY232" i="4" s="1"/>
  <c r="BW232" i="4"/>
  <c r="BT232" i="4"/>
  <c r="BV232" i="4" s="1"/>
  <c r="BS232" i="4"/>
  <c r="BR232" i="4"/>
  <c r="BQ232" i="4"/>
  <c r="BB232" i="4" a="1"/>
  <c r="BB232" i="4" s="1"/>
  <c r="AU232" i="4"/>
  <c r="AS232" i="4"/>
  <c r="AB232" i="4" a="1"/>
  <c r="AB232" i="4" s="1"/>
  <c r="Y232" i="4"/>
  <c r="Z232" i="4" s="1"/>
  <c r="X232" i="4"/>
  <c r="U232" i="4"/>
  <c r="W232" i="4" s="1"/>
  <c r="T232" i="4"/>
  <c r="S232" i="4"/>
  <c r="R232" i="4"/>
  <c r="DB231" i="4" a="1"/>
  <c r="DB231" i="4" s="1"/>
  <c r="CY231" i="4"/>
  <c r="CZ231" i="4" s="1"/>
  <c r="CX231" i="4"/>
  <c r="CU231" i="4"/>
  <c r="CW231" i="4" s="1"/>
  <c r="CT231" i="4"/>
  <c r="CS231" i="4"/>
  <c r="CR231" i="4"/>
  <c r="CA231" i="4" a="1"/>
  <c r="CA231" i="4" s="1"/>
  <c r="BX231" i="4"/>
  <c r="BY231" i="4" s="1"/>
  <c r="BW231" i="4"/>
  <c r="BT231" i="4"/>
  <c r="BV231" i="4" s="1"/>
  <c r="BS231" i="4"/>
  <c r="BR231" i="4"/>
  <c r="BQ231" i="4"/>
  <c r="BB231" i="4" a="1"/>
  <c r="BB231" i="4" s="1"/>
  <c r="AU231" i="4"/>
  <c r="AS231" i="4"/>
  <c r="AB231" i="4" a="1"/>
  <c r="AB231" i="4" s="1"/>
  <c r="Y231" i="4"/>
  <c r="Z231" i="4" s="1"/>
  <c r="X231" i="4"/>
  <c r="U231" i="4"/>
  <c r="W231" i="4" s="1"/>
  <c r="T231" i="4"/>
  <c r="S231" i="4"/>
  <c r="R231" i="4"/>
  <c r="DB230" i="4" a="1"/>
  <c r="DB230" i="4" s="1"/>
  <c r="DN230" i="4" s="1"/>
  <c r="CY230" i="4"/>
  <c r="CZ230" i="4" s="1"/>
  <c r="CX230" i="4"/>
  <c r="CU230" i="4"/>
  <c r="CW230" i="4" s="1"/>
  <c r="CT230" i="4"/>
  <c r="CS230" i="4"/>
  <c r="CR230" i="4"/>
  <c r="CA230" i="4" a="1"/>
  <c r="CA230" i="4" s="1"/>
  <c r="BX230" i="4"/>
  <c r="BY230" i="4" s="1"/>
  <c r="BW230" i="4"/>
  <c r="BT230" i="4"/>
  <c r="BV230" i="4" s="1"/>
  <c r="BS230" i="4"/>
  <c r="BR230" i="4"/>
  <c r="BQ230" i="4"/>
  <c r="BB230" i="4" a="1"/>
  <c r="BB230" i="4" s="1"/>
  <c r="AU230" i="4"/>
  <c r="AS230" i="4"/>
  <c r="AB230" i="4" a="1"/>
  <c r="AB230" i="4" s="1"/>
  <c r="Y230" i="4"/>
  <c r="Z230" i="4" s="1"/>
  <c r="X230" i="4"/>
  <c r="U230" i="4"/>
  <c r="W230" i="4" s="1"/>
  <c r="T230" i="4"/>
  <c r="S230" i="4"/>
  <c r="R230" i="4"/>
  <c r="DB229" i="4" a="1"/>
  <c r="DB229" i="4" s="1"/>
  <c r="CY229" i="4"/>
  <c r="CZ229" i="4" s="1"/>
  <c r="CX229" i="4"/>
  <c r="CU229" i="4"/>
  <c r="CW229" i="4" s="1"/>
  <c r="CT229" i="4"/>
  <c r="CS229" i="4"/>
  <c r="CR229" i="4"/>
  <c r="CA229" i="4" a="1"/>
  <c r="CA229" i="4" s="1"/>
  <c r="BX229" i="4"/>
  <c r="BY229" i="4" s="1"/>
  <c r="BW229" i="4"/>
  <c r="BT229" i="4"/>
  <c r="BV229" i="4" s="1"/>
  <c r="BS229" i="4"/>
  <c r="BR229" i="4"/>
  <c r="BQ229" i="4"/>
  <c r="BB229" i="4" a="1"/>
  <c r="BB229" i="4" s="1"/>
  <c r="AU229" i="4"/>
  <c r="AS229" i="4"/>
  <c r="AB229" i="4" a="1"/>
  <c r="AB229" i="4" s="1"/>
  <c r="Y229" i="4"/>
  <c r="Z229" i="4" s="1"/>
  <c r="X229" i="4"/>
  <c r="U229" i="4"/>
  <c r="W229" i="4" s="1"/>
  <c r="T229" i="4"/>
  <c r="S229" i="4"/>
  <c r="R229" i="4"/>
  <c r="DB228" i="4" a="1"/>
  <c r="DB228" i="4" s="1"/>
  <c r="CY228" i="4"/>
  <c r="CZ228" i="4" s="1"/>
  <c r="CX228" i="4"/>
  <c r="CU228" i="4"/>
  <c r="CW228" i="4" s="1"/>
  <c r="CT228" i="4"/>
  <c r="CS228" i="4"/>
  <c r="CR228" i="4"/>
  <c r="CA228" i="4" a="1"/>
  <c r="CA228" i="4" s="1"/>
  <c r="BX228" i="4"/>
  <c r="BY228" i="4" s="1"/>
  <c r="BW228" i="4"/>
  <c r="BT228" i="4"/>
  <c r="BV228" i="4" s="1"/>
  <c r="BS228" i="4"/>
  <c r="BR228" i="4"/>
  <c r="BQ228" i="4"/>
  <c r="BB228" i="4" a="1"/>
  <c r="BB228" i="4" s="1"/>
  <c r="AU228" i="4"/>
  <c r="AS228" i="4"/>
  <c r="AB228" i="4" a="1"/>
  <c r="AB228" i="4" s="1"/>
  <c r="Y228" i="4"/>
  <c r="Z228" i="4" s="1"/>
  <c r="X228" i="4"/>
  <c r="U228" i="4"/>
  <c r="W228" i="4" s="1"/>
  <c r="T228" i="4"/>
  <c r="S228" i="4"/>
  <c r="R228" i="4"/>
  <c r="DB227" i="4" a="1"/>
  <c r="DB227" i="4" s="1"/>
  <c r="CY227" i="4"/>
  <c r="CZ227" i="4" s="1"/>
  <c r="CX227" i="4"/>
  <c r="CU227" i="4"/>
  <c r="CW227" i="4" s="1"/>
  <c r="CT227" i="4"/>
  <c r="CS227" i="4"/>
  <c r="CR227" i="4"/>
  <c r="CA227" i="4" a="1"/>
  <c r="CA227" i="4" s="1"/>
  <c r="BX227" i="4"/>
  <c r="BY227" i="4" s="1"/>
  <c r="BW227" i="4"/>
  <c r="BT227" i="4"/>
  <c r="BV227" i="4" s="1"/>
  <c r="BS227" i="4"/>
  <c r="BR227" i="4"/>
  <c r="BQ227" i="4"/>
  <c r="BB227" i="4" a="1"/>
  <c r="BB227" i="4" s="1"/>
  <c r="DO227" i="4" s="1"/>
  <c r="AU227" i="4"/>
  <c r="AS227" i="4"/>
  <c r="AB227" i="4" a="1"/>
  <c r="AB227" i="4" s="1"/>
  <c r="Y227" i="4"/>
  <c r="Z227" i="4" s="1"/>
  <c r="X227" i="4"/>
  <c r="U227" i="4"/>
  <c r="W227" i="4" s="1"/>
  <c r="T227" i="4"/>
  <c r="S227" i="4"/>
  <c r="R227" i="4"/>
  <c r="DB226" i="4" a="1"/>
  <c r="DB226" i="4" s="1"/>
  <c r="CY226" i="4"/>
  <c r="CZ226" i="4" s="1"/>
  <c r="CX226" i="4"/>
  <c r="CU226" i="4"/>
  <c r="CW226" i="4" s="1"/>
  <c r="CT226" i="4"/>
  <c r="CS226" i="4"/>
  <c r="CR226" i="4"/>
  <c r="CA226" i="4" a="1"/>
  <c r="CA226" i="4" s="1"/>
  <c r="DP226" i="4" s="1"/>
  <c r="BX226" i="4"/>
  <c r="BY226" i="4" s="1"/>
  <c r="BW226" i="4"/>
  <c r="BT226" i="4"/>
  <c r="BV226" i="4" s="1"/>
  <c r="BS226" i="4"/>
  <c r="BR226" i="4"/>
  <c r="BQ226" i="4"/>
  <c r="BB226" i="4" a="1"/>
  <c r="BB226" i="4" s="1"/>
  <c r="AU226" i="4"/>
  <c r="AS226" i="4"/>
  <c r="AB226" i="4" a="1"/>
  <c r="AB226" i="4" s="1"/>
  <c r="Y226" i="4"/>
  <c r="Z226" i="4" s="1"/>
  <c r="X226" i="4"/>
  <c r="U226" i="4"/>
  <c r="W226" i="4" s="1"/>
  <c r="T226" i="4"/>
  <c r="S226" i="4"/>
  <c r="R226" i="4"/>
  <c r="DB225" i="4" a="1"/>
  <c r="DB225" i="4" s="1"/>
  <c r="CY225" i="4"/>
  <c r="CZ225" i="4" s="1"/>
  <c r="CX225" i="4"/>
  <c r="CU225" i="4"/>
  <c r="CW225" i="4" s="1"/>
  <c r="CT225" i="4"/>
  <c r="CS225" i="4"/>
  <c r="CR225" i="4"/>
  <c r="CA225" i="4" a="1"/>
  <c r="CA225" i="4" s="1"/>
  <c r="BX225" i="4"/>
  <c r="BY225" i="4" s="1"/>
  <c r="BW225" i="4"/>
  <c r="BT225" i="4"/>
  <c r="BV225" i="4" s="1"/>
  <c r="BS225" i="4"/>
  <c r="BR225" i="4"/>
  <c r="BQ225" i="4"/>
  <c r="BB225" i="4" a="1"/>
  <c r="BB225" i="4" s="1"/>
  <c r="AU225" i="4"/>
  <c r="AS225" i="4"/>
  <c r="AB225" i="4" a="1"/>
  <c r="AB225" i="4" s="1"/>
  <c r="Y225" i="4"/>
  <c r="Z225" i="4" s="1"/>
  <c r="X225" i="4"/>
  <c r="U225" i="4"/>
  <c r="W225" i="4" s="1"/>
  <c r="T225" i="4"/>
  <c r="S225" i="4"/>
  <c r="R225" i="4"/>
  <c r="DB224" i="4" a="1"/>
  <c r="DB224" i="4" s="1"/>
  <c r="DN224" i="4" s="1"/>
  <c r="CY224" i="4"/>
  <c r="CZ224" i="4" s="1"/>
  <c r="CX224" i="4"/>
  <c r="CU224" i="4"/>
  <c r="CW224" i="4" s="1"/>
  <c r="CT224" i="4"/>
  <c r="CS224" i="4"/>
  <c r="CR224" i="4"/>
  <c r="CA224" i="4" a="1"/>
  <c r="CA224" i="4" s="1"/>
  <c r="BX224" i="4"/>
  <c r="BY224" i="4" s="1"/>
  <c r="BW224" i="4"/>
  <c r="BT224" i="4"/>
  <c r="BV224" i="4" s="1"/>
  <c r="BS224" i="4"/>
  <c r="BR224" i="4"/>
  <c r="BQ224" i="4"/>
  <c r="BB224" i="4" a="1"/>
  <c r="BB224" i="4" s="1"/>
  <c r="AU224" i="4"/>
  <c r="AS224" i="4"/>
  <c r="AB224" i="4" a="1"/>
  <c r="AB224" i="4" s="1"/>
  <c r="Y224" i="4"/>
  <c r="Z224" i="4" s="1"/>
  <c r="X224" i="4"/>
  <c r="U224" i="4"/>
  <c r="W224" i="4" s="1"/>
  <c r="T224" i="4"/>
  <c r="S224" i="4"/>
  <c r="R224" i="4"/>
  <c r="DB223" i="4" a="1"/>
  <c r="DB223" i="4" s="1"/>
  <c r="CY223" i="4"/>
  <c r="CZ223" i="4" s="1"/>
  <c r="CX223" i="4"/>
  <c r="CU223" i="4"/>
  <c r="CW223" i="4" s="1"/>
  <c r="CT223" i="4"/>
  <c r="CS223" i="4"/>
  <c r="CR223" i="4"/>
  <c r="CA223" i="4" a="1"/>
  <c r="CA223" i="4" s="1"/>
  <c r="BX223" i="4"/>
  <c r="BY223" i="4" s="1"/>
  <c r="BW223" i="4"/>
  <c r="BT223" i="4"/>
  <c r="BV223" i="4" s="1"/>
  <c r="BS223" i="4"/>
  <c r="BR223" i="4"/>
  <c r="BQ223" i="4"/>
  <c r="BB223" i="4" a="1"/>
  <c r="BB223" i="4" s="1"/>
  <c r="DO223" i="4" s="1"/>
  <c r="AU223" i="4"/>
  <c r="AS223" i="4"/>
  <c r="AB223" i="4" a="1"/>
  <c r="AB223" i="4" s="1"/>
  <c r="Y223" i="4"/>
  <c r="Z223" i="4" s="1"/>
  <c r="X223" i="4"/>
  <c r="U223" i="4"/>
  <c r="W223" i="4" s="1"/>
  <c r="T223" i="4"/>
  <c r="S223" i="4"/>
  <c r="R223" i="4"/>
  <c r="DB222" i="4" a="1"/>
  <c r="DB222" i="4" s="1"/>
  <c r="DN222" i="4" s="1"/>
  <c r="CY222" i="4"/>
  <c r="CZ222" i="4" s="1"/>
  <c r="CX222" i="4"/>
  <c r="CU222" i="4"/>
  <c r="CW222" i="4" s="1"/>
  <c r="CT222" i="4"/>
  <c r="CS222" i="4"/>
  <c r="CR222" i="4"/>
  <c r="CA222" i="4" a="1"/>
  <c r="CA222" i="4" s="1"/>
  <c r="BX222" i="4"/>
  <c r="BY222" i="4" s="1"/>
  <c r="BW222" i="4"/>
  <c r="BT222" i="4"/>
  <c r="BV222" i="4" s="1"/>
  <c r="BS222" i="4"/>
  <c r="BR222" i="4"/>
  <c r="BQ222" i="4"/>
  <c r="BB222" i="4" a="1"/>
  <c r="BB222" i="4" s="1"/>
  <c r="AU222" i="4"/>
  <c r="AS222" i="4"/>
  <c r="AB222" i="4" a="1"/>
  <c r="AB222" i="4" s="1"/>
  <c r="Y222" i="4"/>
  <c r="Z222" i="4" s="1"/>
  <c r="X222" i="4"/>
  <c r="U222" i="4"/>
  <c r="W222" i="4" s="1"/>
  <c r="T222" i="4"/>
  <c r="S222" i="4"/>
  <c r="R222" i="4"/>
  <c r="DB221" i="4" a="1"/>
  <c r="DB221" i="4" s="1"/>
  <c r="CY221" i="4"/>
  <c r="CZ221" i="4" s="1"/>
  <c r="CX221" i="4"/>
  <c r="CU221" i="4"/>
  <c r="CW221" i="4" s="1"/>
  <c r="CT221" i="4"/>
  <c r="CS221" i="4"/>
  <c r="CR221" i="4"/>
  <c r="CA221" i="4" a="1"/>
  <c r="CA221" i="4" s="1"/>
  <c r="BX221" i="4"/>
  <c r="BY221" i="4" s="1"/>
  <c r="BW221" i="4"/>
  <c r="BT221" i="4"/>
  <c r="BV221" i="4" s="1"/>
  <c r="BS221" i="4"/>
  <c r="BR221" i="4"/>
  <c r="BQ221" i="4"/>
  <c r="BB221" i="4" a="1"/>
  <c r="BB221" i="4" s="1"/>
  <c r="AU221" i="4"/>
  <c r="AS221" i="4"/>
  <c r="AB221" i="4" a="1"/>
  <c r="AB221" i="4" s="1"/>
  <c r="Y221" i="4"/>
  <c r="Z221" i="4" s="1"/>
  <c r="X221" i="4"/>
  <c r="U221" i="4"/>
  <c r="W221" i="4" s="1"/>
  <c r="T221" i="4"/>
  <c r="S221" i="4"/>
  <c r="R221" i="4"/>
  <c r="DB220" i="4" a="1"/>
  <c r="DB220" i="4" s="1"/>
  <c r="CY220" i="4"/>
  <c r="CZ220" i="4" s="1"/>
  <c r="CX220" i="4"/>
  <c r="CU220" i="4"/>
  <c r="CW220" i="4" s="1"/>
  <c r="CT220" i="4"/>
  <c r="CS220" i="4"/>
  <c r="CR220" i="4"/>
  <c r="CA220" i="4" a="1"/>
  <c r="CA220" i="4" s="1"/>
  <c r="BX220" i="4"/>
  <c r="BY220" i="4" s="1"/>
  <c r="BW220" i="4"/>
  <c r="BT220" i="4"/>
  <c r="BV220" i="4" s="1"/>
  <c r="BS220" i="4"/>
  <c r="BR220" i="4"/>
  <c r="BQ220" i="4"/>
  <c r="BB220" i="4" a="1"/>
  <c r="BB220" i="4" s="1"/>
  <c r="AU220" i="4"/>
  <c r="AS220" i="4"/>
  <c r="AB220" i="4" a="1"/>
  <c r="AB220" i="4" s="1"/>
  <c r="Y220" i="4"/>
  <c r="Z220" i="4" s="1"/>
  <c r="X220" i="4"/>
  <c r="U220" i="4"/>
  <c r="W220" i="4" s="1"/>
  <c r="T220" i="4"/>
  <c r="S220" i="4"/>
  <c r="R220" i="4"/>
  <c r="DB219" i="4" a="1"/>
  <c r="DB219" i="4" s="1"/>
  <c r="CY219" i="4"/>
  <c r="CZ219" i="4" s="1"/>
  <c r="CX219" i="4"/>
  <c r="CU219" i="4"/>
  <c r="CW219" i="4" s="1"/>
  <c r="CT219" i="4"/>
  <c r="CS219" i="4"/>
  <c r="CR219" i="4"/>
  <c r="CA219" i="4" a="1"/>
  <c r="CA219" i="4" s="1"/>
  <c r="BX219" i="4"/>
  <c r="BY219" i="4" s="1"/>
  <c r="BW219" i="4"/>
  <c r="BT219" i="4"/>
  <c r="BV219" i="4" s="1"/>
  <c r="BS219" i="4"/>
  <c r="BR219" i="4"/>
  <c r="BQ219" i="4"/>
  <c r="BB219" i="4" a="1"/>
  <c r="BB219" i="4" s="1"/>
  <c r="AU219" i="4"/>
  <c r="AS219" i="4"/>
  <c r="AB219" i="4" a="1"/>
  <c r="AB219" i="4" s="1"/>
  <c r="Y219" i="4"/>
  <c r="Z219" i="4" s="1"/>
  <c r="X219" i="4"/>
  <c r="U219" i="4"/>
  <c r="W219" i="4" s="1"/>
  <c r="T219" i="4"/>
  <c r="S219" i="4"/>
  <c r="R219" i="4"/>
  <c r="DB218" i="4" a="1"/>
  <c r="DB218" i="4" s="1"/>
  <c r="DN218" i="4" s="1"/>
  <c r="CY218" i="4"/>
  <c r="CZ218" i="4" s="1"/>
  <c r="CX218" i="4"/>
  <c r="CU218" i="4"/>
  <c r="CW218" i="4" s="1"/>
  <c r="CT218" i="4"/>
  <c r="CS218" i="4"/>
  <c r="CR218" i="4"/>
  <c r="CA218" i="4" a="1"/>
  <c r="CA218" i="4" s="1"/>
  <c r="DP218" i="4" s="1"/>
  <c r="BX218" i="4"/>
  <c r="BY218" i="4" s="1"/>
  <c r="BW218" i="4"/>
  <c r="BT218" i="4"/>
  <c r="BV218" i="4" s="1"/>
  <c r="BS218" i="4"/>
  <c r="BR218" i="4"/>
  <c r="BQ218" i="4"/>
  <c r="BB218" i="4" a="1"/>
  <c r="BB218" i="4" s="1"/>
  <c r="AU218" i="4"/>
  <c r="AS218" i="4"/>
  <c r="AB218" i="4" a="1"/>
  <c r="AB218" i="4" s="1"/>
  <c r="Y218" i="4"/>
  <c r="Z218" i="4" s="1"/>
  <c r="X218" i="4"/>
  <c r="U218" i="4"/>
  <c r="W218" i="4" s="1"/>
  <c r="T218" i="4"/>
  <c r="S218" i="4"/>
  <c r="R218" i="4"/>
  <c r="DB217" i="4" a="1"/>
  <c r="DB217" i="4" s="1"/>
  <c r="CY217" i="4"/>
  <c r="CZ217" i="4" s="1"/>
  <c r="CX217" i="4"/>
  <c r="CU217" i="4"/>
  <c r="CW217" i="4" s="1"/>
  <c r="CT217" i="4"/>
  <c r="CS217" i="4"/>
  <c r="CR217" i="4"/>
  <c r="CA217" i="4" a="1"/>
  <c r="CA217" i="4" s="1"/>
  <c r="BX217" i="4"/>
  <c r="BY217" i="4" s="1"/>
  <c r="BW217" i="4"/>
  <c r="BT217" i="4"/>
  <c r="BV217" i="4" s="1"/>
  <c r="BS217" i="4"/>
  <c r="BR217" i="4"/>
  <c r="BQ217" i="4"/>
  <c r="BB217" i="4" a="1"/>
  <c r="BB217" i="4" s="1"/>
  <c r="AU217" i="4"/>
  <c r="AS217" i="4"/>
  <c r="AB217" i="4" a="1"/>
  <c r="AB217" i="4" s="1"/>
  <c r="Y217" i="4"/>
  <c r="Z217" i="4" s="1"/>
  <c r="X217" i="4"/>
  <c r="U217" i="4"/>
  <c r="W217" i="4" s="1"/>
  <c r="T217" i="4"/>
  <c r="S217" i="4"/>
  <c r="R217" i="4"/>
  <c r="DB216" i="4" a="1"/>
  <c r="DB216" i="4" s="1"/>
  <c r="CY216" i="4"/>
  <c r="CZ216" i="4" s="1"/>
  <c r="CX216" i="4"/>
  <c r="CU216" i="4"/>
  <c r="CW216" i="4" s="1"/>
  <c r="CT216" i="4"/>
  <c r="CS216" i="4"/>
  <c r="CR216" i="4"/>
  <c r="CA216" i="4" a="1"/>
  <c r="CA216" i="4" s="1"/>
  <c r="BX216" i="4"/>
  <c r="BY216" i="4" s="1"/>
  <c r="BW216" i="4"/>
  <c r="BT216" i="4"/>
  <c r="BV216" i="4" s="1"/>
  <c r="BS216" i="4"/>
  <c r="BR216" i="4"/>
  <c r="BQ216" i="4"/>
  <c r="BB216" i="4" a="1"/>
  <c r="BB216" i="4" s="1"/>
  <c r="AU216" i="4"/>
  <c r="AS216" i="4"/>
  <c r="AB216" i="4" a="1"/>
  <c r="AB216" i="4" s="1"/>
  <c r="Y216" i="4"/>
  <c r="Z216" i="4" s="1"/>
  <c r="X216" i="4"/>
  <c r="U216" i="4"/>
  <c r="W216" i="4" s="1"/>
  <c r="T216" i="4"/>
  <c r="S216" i="4"/>
  <c r="R216" i="4"/>
  <c r="DB215" i="4" a="1"/>
  <c r="DB215" i="4" s="1"/>
  <c r="CY215" i="4"/>
  <c r="CZ215" i="4" s="1"/>
  <c r="CX215" i="4"/>
  <c r="CU215" i="4"/>
  <c r="CW215" i="4" s="1"/>
  <c r="CT215" i="4"/>
  <c r="CS215" i="4"/>
  <c r="CR215" i="4"/>
  <c r="CA215" i="4" a="1"/>
  <c r="CA215" i="4" s="1"/>
  <c r="DP215" i="4" s="1"/>
  <c r="BX215" i="4"/>
  <c r="BY215" i="4" s="1"/>
  <c r="BW215" i="4"/>
  <c r="BT215" i="4"/>
  <c r="BV215" i="4" s="1"/>
  <c r="BS215" i="4"/>
  <c r="BR215" i="4"/>
  <c r="BQ215" i="4"/>
  <c r="BB215" i="4" a="1"/>
  <c r="BB215" i="4" s="1"/>
  <c r="AU215" i="4"/>
  <c r="AS215" i="4"/>
  <c r="AB215" i="4" a="1"/>
  <c r="AB215" i="4" s="1"/>
  <c r="Y215" i="4"/>
  <c r="Z215" i="4" s="1"/>
  <c r="X215" i="4"/>
  <c r="U215" i="4"/>
  <c r="W215" i="4" s="1"/>
  <c r="T215" i="4"/>
  <c r="S215" i="4"/>
  <c r="R215" i="4"/>
  <c r="DB214" i="4" a="1"/>
  <c r="DB214" i="4" s="1"/>
  <c r="CY214" i="4"/>
  <c r="CZ214" i="4" s="1"/>
  <c r="CX214" i="4"/>
  <c r="CU214" i="4"/>
  <c r="CW214" i="4" s="1"/>
  <c r="CT214" i="4"/>
  <c r="CS214" i="4"/>
  <c r="CR214" i="4"/>
  <c r="CA214" i="4" a="1"/>
  <c r="CA214" i="4" s="1"/>
  <c r="DP214" i="4" s="1"/>
  <c r="BX214" i="4"/>
  <c r="BY214" i="4" s="1"/>
  <c r="BW214" i="4"/>
  <c r="BT214" i="4"/>
  <c r="BV214" i="4" s="1"/>
  <c r="BS214" i="4"/>
  <c r="BR214" i="4"/>
  <c r="BQ214" i="4"/>
  <c r="BB214" i="4" a="1"/>
  <c r="BB214" i="4" s="1"/>
  <c r="AU214" i="4"/>
  <c r="AS214" i="4"/>
  <c r="AB214" i="4" a="1"/>
  <c r="AB214" i="4" s="1"/>
  <c r="Y214" i="4"/>
  <c r="Z214" i="4" s="1"/>
  <c r="X214" i="4"/>
  <c r="U214" i="4"/>
  <c r="W214" i="4" s="1"/>
  <c r="T214" i="4"/>
  <c r="S214" i="4"/>
  <c r="R214" i="4"/>
  <c r="DB213" i="4" a="1"/>
  <c r="DB213" i="4" s="1"/>
  <c r="CY213" i="4"/>
  <c r="CZ213" i="4" s="1"/>
  <c r="CX213" i="4"/>
  <c r="CU213" i="4"/>
  <c r="CW213" i="4" s="1"/>
  <c r="CT213" i="4"/>
  <c r="CS213" i="4"/>
  <c r="CR213" i="4"/>
  <c r="CA213" i="4" a="1"/>
  <c r="CA213" i="4" s="1"/>
  <c r="BX213" i="4"/>
  <c r="BY213" i="4" s="1"/>
  <c r="BW213" i="4"/>
  <c r="BT213" i="4"/>
  <c r="BV213" i="4" s="1"/>
  <c r="BS213" i="4"/>
  <c r="BR213" i="4"/>
  <c r="BQ213" i="4"/>
  <c r="BB213" i="4" a="1"/>
  <c r="BB213" i="4" s="1"/>
  <c r="AU213" i="4"/>
  <c r="AS213" i="4"/>
  <c r="AB213" i="4" a="1"/>
  <c r="AB213" i="4" s="1"/>
  <c r="Y213" i="4"/>
  <c r="Z213" i="4" s="1"/>
  <c r="X213" i="4"/>
  <c r="U213" i="4"/>
  <c r="W213" i="4" s="1"/>
  <c r="T213" i="4"/>
  <c r="S213" i="4"/>
  <c r="R213" i="4"/>
  <c r="DB212" i="4" a="1"/>
  <c r="DB212" i="4" s="1"/>
  <c r="DN212" i="4" s="1"/>
  <c r="CY212" i="4"/>
  <c r="CZ212" i="4" s="1"/>
  <c r="CX212" i="4"/>
  <c r="CU212" i="4"/>
  <c r="CW212" i="4" s="1"/>
  <c r="CT212" i="4"/>
  <c r="CS212" i="4"/>
  <c r="CR212" i="4"/>
  <c r="CA212" i="4" a="1"/>
  <c r="CA212" i="4" s="1"/>
  <c r="BX212" i="4"/>
  <c r="BY212" i="4" s="1"/>
  <c r="BW212" i="4"/>
  <c r="BT212" i="4"/>
  <c r="BV212" i="4" s="1"/>
  <c r="BS212" i="4"/>
  <c r="BR212" i="4"/>
  <c r="BQ212" i="4"/>
  <c r="BB212" i="4" a="1"/>
  <c r="BB212" i="4" s="1"/>
  <c r="AU212" i="4"/>
  <c r="AS212" i="4"/>
  <c r="AB212" i="4" a="1"/>
  <c r="AB212" i="4" s="1"/>
  <c r="Y212" i="4"/>
  <c r="Z212" i="4" s="1"/>
  <c r="X212" i="4"/>
  <c r="U212" i="4"/>
  <c r="W212" i="4" s="1"/>
  <c r="T212" i="4"/>
  <c r="S212" i="4"/>
  <c r="R212" i="4"/>
  <c r="DB211" i="4" a="1"/>
  <c r="DB211" i="4" s="1"/>
  <c r="CY211" i="4"/>
  <c r="CZ211" i="4" s="1"/>
  <c r="CX211" i="4"/>
  <c r="CU211" i="4"/>
  <c r="CW211" i="4" s="1"/>
  <c r="CT211" i="4"/>
  <c r="CS211" i="4"/>
  <c r="CR211" i="4"/>
  <c r="CA211" i="4" a="1"/>
  <c r="CA211" i="4" s="1"/>
  <c r="BX211" i="4"/>
  <c r="BY211" i="4" s="1"/>
  <c r="BW211" i="4"/>
  <c r="BT211" i="4"/>
  <c r="BV211" i="4" s="1"/>
  <c r="BS211" i="4"/>
  <c r="BR211" i="4"/>
  <c r="BQ211" i="4"/>
  <c r="BB211" i="4" a="1"/>
  <c r="BB211" i="4" s="1"/>
  <c r="AU211" i="4"/>
  <c r="AS211" i="4"/>
  <c r="AB211" i="4" a="1"/>
  <c r="AB211" i="4" s="1"/>
  <c r="Y211" i="4"/>
  <c r="Z211" i="4" s="1"/>
  <c r="X211" i="4"/>
  <c r="U211" i="4"/>
  <c r="W211" i="4" s="1"/>
  <c r="T211" i="4"/>
  <c r="S211" i="4"/>
  <c r="R211" i="4"/>
  <c r="DB210" i="4" a="1"/>
  <c r="DB210" i="4" s="1"/>
  <c r="DN210" i="4" s="1"/>
  <c r="CY210" i="4"/>
  <c r="CZ210" i="4" s="1"/>
  <c r="CX210" i="4"/>
  <c r="CU210" i="4"/>
  <c r="CW210" i="4" s="1"/>
  <c r="CT210" i="4"/>
  <c r="CS210" i="4"/>
  <c r="CR210" i="4"/>
  <c r="CA210" i="4" a="1"/>
  <c r="CA210" i="4" s="1"/>
  <c r="BX210" i="4"/>
  <c r="BY210" i="4" s="1"/>
  <c r="BW210" i="4"/>
  <c r="BT210" i="4"/>
  <c r="BV210" i="4" s="1"/>
  <c r="BS210" i="4"/>
  <c r="BR210" i="4"/>
  <c r="BQ210" i="4"/>
  <c r="BB210" i="4" a="1"/>
  <c r="BB210" i="4" s="1"/>
  <c r="AU210" i="4"/>
  <c r="AS210" i="4"/>
  <c r="AB210" i="4" a="1"/>
  <c r="AB210" i="4" s="1"/>
  <c r="Y210" i="4"/>
  <c r="Z210" i="4" s="1"/>
  <c r="X210" i="4"/>
  <c r="U210" i="4"/>
  <c r="W210" i="4" s="1"/>
  <c r="T210" i="4"/>
  <c r="S210" i="4"/>
  <c r="R210" i="4"/>
  <c r="DB209" i="4" a="1"/>
  <c r="DB209" i="4" s="1"/>
  <c r="CY209" i="4"/>
  <c r="CZ209" i="4" s="1"/>
  <c r="CX209" i="4"/>
  <c r="CU209" i="4"/>
  <c r="CW209" i="4" s="1"/>
  <c r="CT209" i="4"/>
  <c r="CS209" i="4"/>
  <c r="CR209" i="4"/>
  <c r="CA209" i="4" a="1"/>
  <c r="CA209" i="4" s="1"/>
  <c r="BX209" i="4"/>
  <c r="BY209" i="4" s="1"/>
  <c r="BW209" i="4"/>
  <c r="BT209" i="4"/>
  <c r="BV209" i="4" s="1"/>
  <c r="BS209" i="4"/>
  <c r="BR209" i="4"/>
  <c r="BQ209" i="4"/>
  <c r="BB209" i="4" a="1"/>
  <c r="BB209" i="4" s="1"/>
  <c r="AU209" i="4"/>
  <c r="AS209" i="4"/>
  <c r="AB209" i="4" a="1"/>
  <c r="AB209" i="4" s="1"/>
  <c r="Y209" i="4"/>
  <c r="Z209" i="4" s="1"/>
  <c r="X209" i="4"/>
  <c r="U209" i="4"/>
  <c r="W209" i="4" s="1"/>
  <c r="T209" i="4"/>
  <c r="S209" i="4"/>
  <c r="R209" i="4"/>
  <c r="DB208" i="4" a="1"/>
  <c r="DB208" i="4" s="1"/>
  <c r="DN208" i="4" s="1"/>
  <c r="CY208" i="4"/>
  <c r="CZ208" i="4" s="1"/>
  <c r="CX208" i="4"/>
  <c r="CU208" i="4"/>
  <c r="CW208" i="4" s="1"/>
  <c r="CT208" i="4"/>
  <c r="CS208" i="4"/>
  <c r="CR208" i="4"/>
  <c r="CA208" i="4" a="1"/>
  <c r="CA208" i="4" s="1"/>
  <c r="BX208" i="4"/>
  <c r="BY208" i="4" s="1"/>
  <c r="BW208" i="4"/>
  <c r="BT208" i="4"/>
  <c r="BV208" i="4" s="1"/>
  <c r="BS208" i="4"/>
  <c r="BR208" i="4"/>
  <c r="BQ208" i="4"/>
  <c r="BB208" i="4" a="1"/>
  <c r="BB208" i="4" s="1"/>
  <c r="AU208" i="4"/>
  <c r="AS208" i="4"/>
  <c r="AB208" i="4" a="1"/>
  <c r="AB208" i="4" s="1"/>
  <c r="Y208" i="4"/>
  <c r="Z208" i="4" s="1"/>
  <c r="X208" i="4"/>
  <c r="U208" i="4"/>
  <c r="W208" i="4" s="1"/>
  <c r="T208" i="4"/>
  <c r="S208" i="4"/>
  <c r="R208" i="4"/>
  <c r="DB207" i="4" a="1"/>
  <c r="DB207" i="4" s="1"/>
  <c r="CY207" i="4"/>
  <c r="CZ207" i="4" s="1"/>
  <c r="CX207" i="4"/>
  <c r="CU207" i="4"/>
  <c r="CW207" i="4" s="1"/>
  <c r="CT207" i="4"/>
  <c r="CS207" i="4"/>
  <c r="CR207" i="4"/>
  <c r="CA207" i="4" a="1"/>
  <c r="CA207" i="4" s="1"/>
  <c r="DP207" i="4" s="1"/>
  <c r="BX207" i="4"/>
  <c r="BY207" i="4" s="1"/>
  <c r="BW207" i="4"/>
  <c r="BT207" i="4"/>
  <c r="BV207" i="4" s="1"/>
  <c r="BS207" i="4"/>
  <c r="BR207" i="4"/>
  <c r="BQ207" i="4"/>
  <c r="BB207" i="4" a="1"/>
  <c r="BB207" i="4" s="1"/>
  <c r="AU207" i="4"/>
  <c r="AS207" i="4"/>
  <c r="AB207" i="4" a="1"/>
  <c r="AB207" i="4" s="1"/>
  <c r="Y207" i="4"/>
  <c r="Z207" i="4" s="1"/>
  <c r="X207" i="4"/>
  <c r="U207" i="4"/>
  <c r="W207" i="4" s="1"/>
  <c r="T207" i="4"/>
  <c r="S207" i="4"/>
  <c r="R207" i="4"/>
  <c r="DB206" i="4" a="1"/>
  <c r="DB206" i="4" s="1"/>
  <c r="DN206" i="4" s="1"/>
  <c r="CY206" i="4"/>
  <c r="CZ206" i="4" s="1"/>
  <c r="CX206" i="4"/>
  <c r="CU206" i="4"/>
  <c r="CW206" i="4" s="1"/>
  <c r="CT206" i="4"/>
  <c r="CS206" i="4"/>
  <c r="CR206" i="4"/>
  <c r="CA206" i="4" a="1"/>
  <c r="CA206" i="4" s="1"/>
  <c r="BX206" i="4"/>
  <c r="BY206" i="4" s="1"/>
  <c r="BW206" i="4"/>
  <c r="BT206" i="4"/>
  <c r="BV206" i="4" s="1"/>
  <c r="BS206" i="4"/>
  <c r="BR206" i="4"/>
  <c r="BQ206" i="4"/>
  <c r="BB206" i="4" a="1"/>
  <c r="BB206" i="4" s="1"/>
  <c r="AU206" i="4"/>
  <c r="AS206" i="4"/>
  <c r="AB206" i="4" a="1"/>
  <c r="AB206" i="4" s="1"/>
  <c r="Y206" i="4"/>
  <c r="Z206" i="4" s="1"/>
  <c r="X206" i="4"/>
  <c r="U206" i="4"/>
  <c r="W206" i="4" s="1"/>
  <c r="T206" i="4"/>
  <c r="S206" i="4"/>
  <c r="R206" i="4"/>
  <c r="DB205" i="4" a="1"/>
  <c r="DB205" i="4" s="1"/>
  <c r="CY205" i="4"/>
  <c r="CZ205" i="4" s="1"/>
  <c r="CX205" i="4"/>
  <c r="CU205" i="4"/>
  <c r="CW205" i="4" s="1"/>
  <c r="CT205" i="4"/>
  <c r="CS205" i="4"/>
  <c r="CR205" i="4"/>
  <c r="CA205" i="4" a="1"/>
  <c r="CA205" i="4" s="1"/>
  <c r="BX205" i="4"/>
  <c r="BY205" i="4" s="1"/>
  <c r="BW205" i="4"/>
  <c r="BT205" i="4"/>
  <c r="BV205" i="4" s="1"/>
  <c r="BS205" i="4"/>
  <c r="BR205" i="4"/>
  <c r="BQ205" i="4"/>
  <c r="BB205" i="4" a="1"/>
  <c r="BB205" i="4" s="1"/>
  <c r="AU205" i="4"/>
  <c r="AS205" i="4"/>
  <c r="AB205" i="4" a="1"/>
  <c r="AB205" i="4" s="1"/>
  <c r="Y205" i="4"/>
  <c r="Z205" i="4" s="1"/>
  <c r="X205" i="4"/>
  <c r="U205" i="4"/>
  <c r="W205" i="4" s="1"/>
  <c r="T205" i="4"/>
  <c r="S205" i="4"/>
  <c r="R205" i="4"/>
  <c r="DB204" i="4" a="1"/>
  <c r="DB204" i="4" s="1"/>
  <c r="CY204" i="4"/>
  <c r="CZ204" i="4" s="1"/>
  <c r="CX204" i="4"/>
  <c r="CU204" i="4"/>
  <c r="CW204" i="4" s="1"/>
  <c r="CT204" i="4"/>
  <c r="CS204" i="4"/>
  <c r="CR204" i="4"/>
  <c r="CA204" i="4" a="1"/>
  <c r="CA204" i="4" s="1"/>
  <c r="BX204" i="4"/>
  <c r="BY204" i="4" s="1"/>
  <c r="BW204" i="4"/>
  <c r="BT204" i="4"/>
  <c r="BV204" i="4" s="1"/>
  <c r="BS204" i="4"/>
  <c r="BR204" i="4"/>
  <c r="BQ204" i="4"/>
  <c r="BB204" i="4" a="1"/>
  <c r="BB204" i="4" s="1"/>
  <c r="AU204" i="4"/>
  <c r="AS204" i="4"/>
  <c r="AB204" i="4" a="1"/>
  <c r="AB204" i="4" s="1"/>
  <c r="Y204" i="4"/>
  <c r="Z204" i="4" s="1"/>
  <c r="X204" i="4"/>
  <c r="U204" i="4"/>
  <c r="W204" i="4" s="1"/>
  <c r="T204" i="4"/>
  <c r="S204" i="4"/>
  <c r="R204" i="4"/>
  <c r="DB203" i="4" a="1"/>
  <c r="DB203" i="4" s="1"/>
  <c r="CY203" i="4"/>
  <c r="CZ203" i="4" s="1"/>
  <c r="CX203" i="4"/>
  <c r="CU203" i="4"/>
  <c r="CW203" i="4" s="1"/>
  <c r="CT203" i="4"/>
  <c r="CS203" i="4"/>
  <c r="CR203" i="4"/>
  <c r="CA203" i="4" a="1"/>
  <c r="CA203" i="4" s="1"/>
  <c r="DP203" i="4" s="1"/>
  <c r="BX203" i="4"/>
  <c r="BY203" i="4" s="1"/>
  <c r="BW203" i="4"/>
  <c r="BT203" i="4"/>
  <c r="BV203" i="4" s="1"/>
  <c r="BS203" i="4"/>
  <c r="BR203" i="4"/>
  <c r="BQ203" i="4"/>
  <c r="BB203" i="4" a="1"/>
  <c r="BB203" i="4" s="1"/>
  <c r="AU203" i="4"/>
  <c r="AS203" i="4"/>
  <c r="AB203" i="4" a="1"/>
  <c r="AB203" i="4" s="1"/>
  <c r="Y203" i="4"/>
  <c r="Z203" i="4" s="1"/>
  <c r="X203" i="4"/>
  <c r="U203" i="4"/>
  <c r="W203" i="4" s="1"/>
  <c r="T203" i="4"/>
  <c r="S203" i="4"/>
  <c r="R203" i="4"/>
  <c r="DB202" i="4" a="1"/>
  <c r="DB202" i="4" s="1"/>
  <c r="CY202" i="4"/>
  <c r="CZ202" i="4" s="1"/>
  <c r="CX202" i="4"/>
  <c r="CU202" i="4"/>
  <c r="CW202" i="4" s="1"/>
  <c r="CT202" i="4"/>
  <c r="CS202" i="4"/>
  <c r="CR202" i="4"/>
  <c r="CA202" i="4" a="1"/>
  <c r="CA202" i="4" s="1"/>
  <c r="BX202" i="4"/>
  <c r="BY202" i="4" s="1"/>
  <c r="BW202" i="4"/>
  <c r="BT202" i="4"/>
  <c r="BV202" i="4" s="1"/>
  <c r="BS202" i="4"/>
  <c r="BR202" i="4"/>
  <c r="BQ202" i="4"/>
  <c r="BB202" i="4" a="1"/>
  <c r="BB202" i="4" s="1"/>
  <c r="AU202" i="4"/>
  <c r="AS202" i="4"/>
  <c r="AB202" i="4" a="1"/>
  <c r="AB202" i="4" s="1"/>
  <c r="Y202" i="4"/>
  <c r="Z202" i="4" s="1"/>
  <c r="X202" i="4"/>
  <c r="U202" i="4"/>
  <c r="W202" i="4" s="1"/>
  <c r="T202" i="4"/>
  <c r="S202" i="4"/>
  <c r="R202" i="4"/>
  <c r="DB201" i="4" a="1"/>
  <c r="DB201" i="4" s="1"/>
  <c r="CY201" i="4"/>
  <c r="CZ201" i="4" s="1"/>
  <c r="CX201" i="4"/>
  <c r="CU201" i="4"/>
  <c r="CW201" i="4" s="1"/>
  <c r="CT201" i="4"/>
  <c r="CS201" i="4"/>
  <c r="CR201" i="4"/>
  <c r="CA201" i="4" a="1"/>
  <c r="CA201" i="4" s="1"/>
  <c r="BX201" i="4"/>
  <c r="BY201" i="4" s="1"/>
  <c r="BW201" i="4"/>
  <c r="BT201" i="4"/>
  <c r="BV201" i="4" s="1"/>
  <c r="BS201" i="4"/>
  <c r="BR201" i="4"/>
  <c r="BQ201" i="4"/>
  <c r="BB201" i="4" a="1"/>
  <c r="BB201" i="4" s="1"/>
  <c r="AU201" i="4"/>
  <c r="AS201" i="4"/>
  <c r="AB201" i="4" a="1"/>
  <c r="AB201" i="4" s="1"/>
  <c r="Y201" i="4"/>
  <c r="Z201" i="4" s="1"/>
  <c r="X201" i="4"/>
  <c r="U201" i="4"/>
  <c r="W201" i="4" s="1"/>
  <c r="T201" i="4"/>
  <c r="S201" i="4"/>
  <c r="R201" i="4"/>
  <c r="DB200" i="4" a="1"/>
  <c r="DB200" i="4" s="1"/>
  <c r="DN200" i="4" s="1"/>
  <c r="CY200" i="4"/>
  <c r="CZ200" i="4" s="1"/>
  <c r="CX200" i="4"/>
  <c r="CU200" i="4"/>
  <c r="CW200" i="4" s="1"/>
  <c r="CT200" i="4"/>
  <c r="CS200" i="4"/>
  <c r="CR200" i="4"/>
  <c r="CA200" i="4" a="1"/>
  <c r="CA200" i="4" s="1"/>
  <c r="BX200" i="4"/>
  <c r="BY200" i="4" s="1"/>
  <c r="BW200" i="4"/>
  <c r="BT200" i="4"/>
  <c r="BV200" i="4" s="1"/>
  <c r="BS200" i="4"/>
  <c r="BR200" i="4"/>
  <c r="BQ200" i="4"/>
  <c r="BB200" i="4" a="1"/>
  <c r="BB200" i="4" s="1"/>
  <c r="AU200" i="4"/>
  <c r="AS200" i="4"/>
  <c r="AB200" i="4" a="1"/>
  <c r="AB200" i="4" s="1"/>
  <c r="Y200" i="4"/>
  <c r="Z200" i="4" s="1"/>
  <c r="X200" i="4"/>
  <c r="U200" i="4"/>
  <c r="W200" i="4" s="1"/>
  <c r="T200" i="4"/>
  <c r="S200" i="4"/>
  <c r="R200" i="4"/>
  <c r="DB199" i="4" a="1"/>
  <c r="DB199" i="4" s="1"/>
  <c r="CY199" i="4"/>
  <c r="CZ199" i="4" s="1"/>
  <c r="CX199" i="4"/>
  <c r="CU199" i="4"/>
  <c r="CW199" i="4" s="1"/>
  <c r="CT199" i="4"/>
  <c r="CS199" i="4"/>
  <c r="CR199" i="4"/>
  <c r="CA199" i="4" a="1"/>
  <c r="CA199" i="4" s="1"/>
  <c r="BX199" i="4"/>
  <c r="BY199" i="4" s="1"/>
  <c r="BW199" i="4"/>
  <c r="BT199" i="4"/>
  <c r="BV199" i="4" s="1"/>
  <c r="BS199" i="4"/>
  <c r="BR199" i="4"/>
  <c r="BQ199" i="4"/>
  <c r="BB199" i="4" a="1"/>
  <c r="BB199" i="4" s="1"/>
  <c r="DO199" i="4" s="1"/>
  <c r="AU199" i="4"/>
  <c r="AS199" i="4"/>
  <c r="AB199" i="4" a="1"/>
  <c r="AB199" i="4" s="1"/>
  <c r="Y199" i="4"/>
  <c r="Z199" i="4" s="1"/>
  <c r="X199" i="4"/>
  <c r="U199" i="4"/>
  <c r="W199" i="4" s="1"/>
  <c r="T199" i="4"/>
  <c r="S199" i="4"/>
  <c r="R199" i="4"/>
  <c r="DB198" i="4" a="1"/>
  <c r="DB198" i="4" s="1"/>
  <c r="DN198" i="4" s="1"/>
  <c r="CY198" i="4"/>
  <c r="CZ198" i="4" s="1"/>
  <c r="CX198" i="4"/>
  <c r="CU198" i="4"/>
  <c r="CW198" i="4" s="1"/>
  <c r="CT198" i="4"/>
  <c r="CS198" i="4"/>
  <c r="CR198" i="4"/>
  <c r="CA198" i="4" a="1"/>
  <c r="CA198" i="4" s="1"/>
  <c r="BX198" i="4"/>
  <c r="BY198" i="4" s="1"/>
  <c r="BW198" i="4"/>
  <c r="BT198" i="4"/>
  <c r="BV198" i="4" s="1"/>
  <c r="BS198" i="4"/>
  <c r="BR198" i="4"/>
  <c r="BQ198" i="4"/>
  <c r="BB198" i="4" a="1"/>
  <c r="BB198" i="4" s="1"/>
  <c r="AU198" i="4"/>
  <c r="AS198" i="4"/>
  <c r="AB198" i="4" a="1"/>
  <c r="AB198" i="4" s="1"/>
  <c r="Y198" i="4"/>
  <c r="Z198" i="4" s="1"/>
  <c r="X198" i="4"/>
  <c r="U198" i="4"/>
  <c r="W198" i="4" s="1"/>
  <c r="T198" i="4"/>
  <c r="S198" i="4"/>
  <c r="R198" i="4"/>
  <c r="DB197" i="4" a="1"/>
  <c r="DB197" i="4" s="1"/>
  <c r="CY197" i="4"/>
  <c r="CZ197" i="4" s="1"/>
  <c r="CX197" i="4"/>
  <c r="CU197" i="4"/>
  <c r="CW197" i="4" s="1"/>
  <c r="CT197" i="4"/>
  <c r="CS197" i="4"/>
  <c r="CR197" i="4"/>
  <c r="CA197" i="4" a="1"/>
  <c r="CA197" i="4" s="1"/>
  <c r="BX197" i="4"/>
  <c r="BY197" i="4" s="1"/>
  <c r="BW197" i="4"/>
  <c r="BT197" i="4"/>
  <c r="BV197" i="4" s="1"/>
  <c r="BS197" i="4"/>
  <c r="BR197" i="4"/>
  <c r="BQ197" i="4"/>
  <c r="BB197" i="4" a="1"/>
  <c r="BB197" i="4" s="1"/>
  <c r="AU197" i="4"/>
  <c r="AS197" i="4"/>
  <c r="AB197" i="4" a="1"/>
  <c r="AB197" i="4" s="1"/>
  <c r="Y197" i="4"/>
  <c r="Z197" i="4" s="1"/>
  <c r="X197" i="4"/>
  <c r="U197" i="4"/>
  <c r="W197" i="4" s="1"/>
  <c r="T197" i="4"/>
  <c r="S197" i="4"/>
  <c r="R197" i="4"/>
  <c r="DB196" i="4" a="1"/>
  <c r="DB196" i="4" s="1"/>
  <c r="CY196" i="4"/>
  <c r="CZ196" i="4" s="1"/>
  <c r="CX196" i="4"/>
  <c r="CU196" i="4"/>
  <c r="CW196" i="4" s="1"/>
  <c r="CT196" i="4"/>
  <c r="CS196" i="4"/>
  <c r="CR196" i="4"/>
  <c r="CA196" i="4" a="1"/>
  <c r="CA196" i="4" s="1"/>
  <c r="BX196" i="4"/>
  <c r="BY196" i="4" s="1"/>
  <c r="BW196" i="4"/>
  <c r="BT196" i="4"/>
  <c r="BV196" i="4" s="1"/>
  <c r="BS196" i="4"/>
  <c r="BR196" i="4"/>
  <c r="BQ196" i="4"/>
  <c r="BB196" i="4" a="1"/>
  <c r="BB196" i="4" s="1"/>
  <c r="AU196" i="4"/>
  <c r="AS196" i="4"/>
  <c r="AB196" i="4" a="1"/>
  <c r="AB196" i="4" s="1"/>
  <c r="Y196" i="4"/>
  <c r="Z196" i="4" s="1"/>
  <c r="X196" i="4"/>
  <c r="U196" i="4"/>
  <c r="W196" i="4" s="1"/>
  <c r="T196" i="4"/>
  <c r="S196" i="4"/>
  <c r="R196" i="4"/>
  <c r="DB195" i="4" a="1"/>
  <c r="DB195" i="4" s="1"/>
  <c r="CY195" i="4"/>
  <c r="CZ195" i="4" s="1"/>
  <c r="CX195" i="4"/>
  <c r="CU195" i="4"/>
  <c r="CW195" i="4" s="1"/>
  <c r="CT195" i="4"/>
  <c r="CS195" i="4"/>
  <c r="CR195" i="4"/>
  <c r="CA195" i="4" a="1"/>
  <c r="CA195" i="4" s="1"/>
  <c r="DP195" i="4" s="1"/>
  <c r="BX195" i="4"/>
  <c r="BY195" i="4" s="1"/>
  <c r="BW195" i="4"/>
  <c r="BT195" i="4"/>
  <c r="BV195" i="4" s="1"/>
  <c r="BS195" i="4"/>
  <c r="BR195" i="4"/>
  <c r="BQ195" i="4"/>
  <c r="BB195" i="4" a="1"/>
  <c r="BB195" i="4" s="1"/>
  <c r="AU195" i="4"/>
  <c r="AS195" i="4"/>
  <c r="AB195" i="4" a="1"/>
  <c r="AB195" i="4" s="1"/>
  <c r="Y195" i="4"/>
  <c r="Z195" i="4" s="1"/>
  <c r="X195" i="4"/>
  <c r="U195" i="4"/>
  <c r="W195" i="4" s="1"/>
  <c r="T195" i="4"/>
  <c r="S195" i="4"/>
  <c r="R195" i="4"/>
  <c r="DB194" i="4" a="1"/>
  <c r="DB194" i="4" s="1"/>
  <c r="CY194" i="4"/>
  <c r="CZ194" i="4" s="1"/>
  <c r="CX194" i="4"/>
  <c r="CU194" i="4"/>
  <c r="CW194" i="4" s="1"/>
  <c r="CT194" i="4"/>
  <c r="CS194" i="4"/>
  <c r="CR194" i="4"/>
  <c r="CA194" i="4" a="1"/>
  <c r="CA194" i="4" s="1"/>
  <c r="BX194" i="4"/>
  <c r="BY194" i="4" s="1"/>
  <c r="BW194" i="4"/>
  <c r="BT194" i="4"/>
  <c r="BV194" i="4" s="1"/>
  <c r="BS194" i="4"/>
  <c r="BR194" i="4"/>
  <c r="BQ194" i="4"/>
  <c r="BB194" i="4" a="1"/>
  <c r="BB194" i="4" s="1"/>
  <c r="AU194" i="4"/>
  <c r="AS194" i="4"/>
  <c r="AB194" i="4" a="1"/>
  <c r="AB194" i="4" s="1"/>
  <c r="Y194" i="4"/>
  <c r="Z194" i="4" s="1"/>
  <c r="X194" i="4"/>
  <c r="U194" i="4"/>
  <c r="W194" i="4" s="1"/>
  <c r="T194" i="4"/>
  <c r="S194" i="4"/>
  <c r="R194" i="4"/>
  <c r="DB193" i="4" a="1"/>
  <c r="DB193" i="4" s="1"/>
  <c r="CY193" i="4"/>
  <c r="CZ193" i="4" s="1"/>
  <c r="CX193" i="4"/>
  <c r="CU193" i="4"/>
  <c r="CW193" i="4" s="1"/>
  <c r="CT193" i="4"/>
  <c r="CS193" i="4"/>
  <c r="CR193" i="4"/>
  <c r="CA193" i="4" a="1"/>
  <c r="CA193" i="4" s="1"/>
  <c r="BX193" i="4"/>
  <c r="BY193" i="4" s="1"/>
  <c r="BW193" i="4"/>
  <c r="BT193" i="4"/>
  <c r="BV193" i="4" s="1"/>
  <c r="BS193" i="4"/>
  <c r="BR193" i="4"/>
  <c r="BQ193" i="4"/>
  <c r="BB193" i="4" a="1"/>
  <c r="BB193" i="4" s="1"/>
  <c r="AU193" i="4"/>
  <c r="AS193" i="4"/>
  <c r="AB193" i="4" a="1"/>
  <c r="AB193" i="4" s="1"/>
  <c r="Y193" i="4"/>
  <c r="Z193" i="4" s="1"/>
  <c r="X193" i="4"/>
  <c r="U193" i="4"/>
  <c r="W193" i="4" s="1"/>
  <c r="T193" i="4"/>
  <c r="S193" i="4"/>
  <c r="R193" i="4"/>
  <c r="DB192" i="4" a="1"/>
  <c r="DB192" i="4" s="1"/>
  <c r="CY192" i="4"/>
  <c r="CZ192" i="4" s="1"/>
  <c r="CX192" i="4"/>
  <c r="CU192" i="4"/>
  <c r="CW192" i="4" s="1"/>
  <c r="CT192" i="4"/>
  <c r="CS192" i="4"/>
  <c r="CR192" i="4"/>
  <c r="CA192" i="4" a="1"/>
  <c r="CA192" i="4" s="1"/>
  <c r="BX192" i="4"/>
  <c r="BY192" i="4" s="1"/>
  <c r="BW192" i="4"/>
  <c r="BT192" i="4"/>
  <c r="BV192" i="4" s="1"/>
  <c r="BS192" i="4"/>
  <c r="BR192" i="4"/>
  <c r="BQ192" i="4"/>
  <c r="BB192" i="4" a="1"/>
  <c r="BB192" i="4" s="1"/>
  <c r="AU192" i="4"/>
  <c r="AS192" i="4"/>
  <c r="AB192" i="4" a="1"/>
  <c r="AB192" i="4" s="1"/>
  <c r="Y192" i="4"/>
  <c r="Z192" i="4" s="1"/>
  <c r="X192" i="4"/>
  <c r="U192" i="4"/>
  <c r="W192" i="4" s="1"/>
  <c r="T192" i="4"/>
  <c r="S192" i="4"/>
  <c r="R192" i="4"/>
  <c r="DB191" i="4" a="1"/>
  <c r="DB191" i="4" s="1"/>
  <c r="CY191" i="4"/>
  <c r="CZ191" i="4" s="1"/>
  <c r="CX191" i="4"/>
  <c r="CU191" i="4"/>
  <c r="CW191" i="4" s="1"/>
  <c r="CT191" i="4"/>
  <c r="CS191" i="4"/>
  <c r="CR191" i="4"/>
  <c r="CA191" i="4" a="1"/>
  <c r="CA191" i="4" s="1"/>
  <c r="DP191" i="4" s="1"/>
  <c r="BX191" i="4"/>
  <c r="BY191" i="4" s="1"/>
  <c r="BW191" i="4"/>
  <c r="BT191" i="4"/>
  <c r="BV191" i="4" s="1"/>
  <c r="BS191" i="4"/>
  <c r="BR191" i="4"/>
  <c r="BQ191" i="4"/>
  <c r="BB191" i="4" a="1"/>
  <c r="BB191" i="4" s="1"/>
  <c r="AU191" i="4"/>
  <c r="AS191" i="4"/>
  <c r="AB191" i="4" a="1"/>
  <c r="AB191" i="4" s="1"/>
  <c r="Y191" i="4"/>
  <c r="Z191" i="4" s="1"/>
  <c r="X191" i="4"/>
  <c r="U191" i="4"/>
  <c r="W191" i="4" s="1"/>
  <c r="T191" i="4"/>
  <c r="S191" i="4"/>
  <c r="R191" i="4"/>
  <c r="DB190" i="4" a="1"/>
  <c r="DB190" i="4" s="1"/>
  <c r="CY190" i="4"/>
  <c r="CZ190" i="4" s="1"/>
  <c r="CX190" i="4"/>
  <c r="CU190" i="4"/>
  <c r="CW190" i="4" s="1"/>
  <c r="CT190" i="4"/>
  <c r="CS190" i="4"/>
  <c r="CR190" i="4"/>
  <c r="CA190" i="4" a="1"/>
  <c r="CA190" i="4" s="1"/>
  <c r="BX190" i="4"/>
  <c r="BY190" i="4" s="1"/>
  <c r="BW190" i="4"/>
  <c r="BT190" i="4"/>
  <c r="BV190" i="4" s="1"/>
  <c r="BS190" i="4"/>
  <c r="BR190" i="4"/>
  <c r="BQ190" i="4"/>
  <c r="BB190" i="4" a="1"/>
  <c r="BB190" i="4" s="1"/>
  <c r="AU190" i="4"/>
  <c r="AS190" i="4"/>
  <c r="AB190" i="4" a="1"/>
  <c r="AB190" i="4" s="1"/>
  <c r="Y190" i="4"/>
  <c r="Z190" i="4" s="1"/>
  <c r="X190" i="4"/>
  <c r="U190" i="4"/>
  <c r="W190" i="4" s="1"/>
  <c r="T190" i="4"/>
  <c r="S190" i="4"/>
  <c r="R190" i="4"/>
  <c r="DB189" i="4" a="1"/>
  <c r="DB189" i="4" s="1"/>
  <c r="CY189" i="4"/>
  <c r="CZ189" i="4" s="1"/>
  <c r="CX189" i="4"/>
  <c r="CU189" i="4"/>
  <c r="CW189" i="4" s="1"/>
  <c r="CT189" i="4"/>
  <c r="CS189" i="4"/>
  <c r="CR189" i="4"/>
  <c r="CA189" i="4" a="1"/>
  <c r="CA189" i="4" s="1"/>
  <c r="BX189" i="4"/>
  <c r="BY189" i="4" s="1"/>
  <c r="BW189" i="4"/>
  <c r="BT189" i="4"/>
  <c r="BV189" i="4" s="1"/>
  <c r="BS189" i="4"/>
  <c r="BR189" i="4"/>
  <c r="BQ189" i="4"/>
  <c r="BB189" i="4" a="1"/>
  <c r="BB189" i="4" s="1"/>
  <c r="AU189" i="4"/>
  <c r="AS189" i="4"/>
  <c r="AB189" i="4" a="1"/>
  <c r="AB189" i="4" s="1"/>
  <c r="Y189" i="4"/>
  <c r="Z189" i="4" s="1"/>
  <c r="X189" i="4"/>
  <c r="U189" i="4"/>
  <c r="W189" i="4" s="1"/>
  <c r="T189" i="4"/>
  <c r="S189" i="4"/>
  <c r="R189" i="4"/>
  <c r="DB188" i="4" a="1"/>
  <c r="DB188" i="4" s="1"/>
  <c r="DN188" i="4" s="1"/>
  <c r="CY188" i="4"/>
  <c r="CZ188" i="4" s="1"/>
  <c r="CX188" i="4"/>
  <c r="CU188" i="4"/>
  <c r="CW188" i="4" s="1"/>
  <c r="CT188" i="4"/>
  <c r="CS188" i="4"/>
  <c r="CR188" i="4"/>
  <c r="CA188" i="4" a="1"/>
  <c r="CA188" i="4" s="1"/>
  <c r="BX188" i="4"/>
  <c r="BY188" i="4" s="1"/>
  <c r="BW188" i="4"/>
  <c r="BT188" i="4"/>
  <c r="BV188" i="4" s="1"/>
  <c r="BS188" i="4"/>
  <c r="BR188" i="4"/>
  <c r="BQ188" i="4"/>
  <c r="BB188" i="4" a="1"/>
  <c r="BB188" i="4" s="1"/>
  <c r="AU188" i="4"/>
  <c r="AS188" i="4"/>
  <c r="AB188" i="4" a="1"/>
  <c r="AB188" i="4" s="1"/>
  <c r="Y188" i="4"/>
  <c r="Z188" i="4" s="1"/>
  <c r="X188" i="4"/>
  <c r="U188" i="4"/>
  <c r="W188" i="4" s="1"/>
  <c r="T188" i="4"/>
  <c r="S188" i="4"/>
  <c r="R188" i="4"/>
  <c r="DB187" i="4" a="1"/>
  <c r="DB187" i="4" s="1"/>
  <c r="CY187" i="4"/>
  <c r="CZ187" i="4" s="1"/>
  <c r="CX187" i="4"/>
  <c r="CU187" i="4"/>
  <c r="CW187" i="4" s="1"/>
  <c r="CT187" i="4"/>
  <c r="CS187" i="4"/>
  <c r="CR187" i="4"/>
  <c r="CA187" i="4" a="1"/>
  <c r="CA187" i="4" s="1"/>
  <c r="BX187" i="4"/>
  <c r="BY187" i="4" s="1"/>
  <c r="BW187" i="4"/>
  <c r="BT187" i="4"/>
  <c r="BV187" i="4" s="1"/>
  <c r="BS187" i="4"/>
  <c r="BR187" i="4"/>
  <c r="BQ187" i="4"/>
  <c r="BB187" i="4" a="1"/>
  <c r="BB187" i="4" s="1"/>
  <c r="DO187" i="4" s="1"/>
  <c r="AU187" i="4"/>
  <c r="AS187" i="4"/>
  <c r="AB187" i="4" a="1"/>
  <c r="AB187" i="4" s="1"/>
  <c r="Y187" i="4"/>
  <c r="Z187" i="4" s="1"/>
  <c r="X187" i="4"/>
  <c r="U187" i="4"/>
  <c r="W187" i="4" s="1"/>
  <c r="T187" i="4"/>
  <c r="S187" i="4"/>
  <c r="R187" i="4"/>
  <c r="DB186" i="4" a="1"/>
  <c r="DB186" i="4" s="1"/>
  <c r="DN186" i="4" s="1"/>
  <c r="CY186" i="4"/>
  <c r="CZ186" i="4" s="1"/>
  <c r="CX186" i="4"/>
  <c r="CU186" i="4"/>
  <c r="CW186" i="4" s="1"/>
  <c r="CT186" i="4"/>
  <c r="CS186" i="4"/>
  <c r="CR186" i="4"/>
  <c r="CA186" i="4" a="1"/>
  <c r="CA186" i="4" s="1"/>
  <c r="BX186" i="4"/>
  <c r="BY186" i="4" s="1"/>
  <c r="BW186" i="4"/>
  <c r="BT186" i="4"/>
  <c r="BV186" i="4" s="1"/>
  <c r="BS186" i="4"/>
  <c r="BR186" i="4"/>
  <c r="BQ186" i="4"/>
  <c r="BB186" i="4" a="1"/>
  <c r="BB186" i="4" s="1"/>
  <c r="AU186" i="4"/>
  <c r="AS186" i="4"/>
  <c r="AB186" i="4" a="1"/>
  <c r="AB186" i="4" s="1"/>
  <c r="Y186" i="4"/>
  <c r="Z186" i="4" s="1"/>
  <c r="X186" i="4"/>
  <c r="U186" i="4"/>
  <c r="W186" i="4" s="1"/>
  <c r="T186" i="4"/>
  <c r="S186" i="4"/>
  <c r="R186" i="4"/>
  <c r="DB185" i="4" a="1"/>
  <c r="DB185" i="4" s="1"/>
  <c r="CY185" i="4"/>
  <c r="CZ185" i="4" s="1"/>
  <c r="CX185" i="4"/>
  <c r="CU185" i="4"/>
  <c r="CW185" i="4" s="1"/>
  <c r="CT185" i="4"/>
  <c r="CS185" i="4"/>
  <c r="CR185" i="4"/>
  <c r="CA185" i="4" a="1"/>
  <c r="CA185" i="4" s="1"/>
  <c r="BX185" i="4"/>
  <c r="BY185" i="4" s="1"/>
  <c r="BW185" i="4"/>
  <c r="BT185" i="4"/>
  <c r="BV185" i="4" s="1"/>
  <c r="BS185" i="4"/>
  <c r="BR185" i="4"/>
  <c r="BQ185" i="4"/>
  <c r="BB185" i="4" a="1"/>
  <c r="BB185" i="4" s="1"/>
  <c r="AU185" i="4"/>
  <c r="AS185" i="4"/>
  <c r="AB185" i="4" a="1"/>
  <c r="AB185" i="4" s="1"/>
  <c r="Y185" i="4"/>
  <c r="Z185" i="4" s="1"/>
  <c r="X185" i="4"/>
  <c r="U185" i="4"/>
  <c r="W185" i="4" s="1"/>
  <c r="T185" i="4"/>
  <c r="S185" i="4"/>
  <c r="R185" i="4"/>
  <c r="DB184" i="4" a="1"/>
  <c r="DB184" i="4" s="1"/>
  <c r="CY184" i="4"/>
  <c r="CZ184" i="4" s="1"/>
  <c r="CX184" i="4"/>
  <c r="CU184" i="4"/>
  <c r="CW184" i="4" s="1"/>
  <c r="CT184" i="4"/>
  <c r="CS184" i="4"/>
  <c r="CR184" i="4"/>
  <c r="CA184" i="4" a="1"/>
  <c r="CA184" i="4" s="1"/>
  <c r="BX184" i="4"/>
  <c r="BY184" i="4" s="1"/>
  <c r="BW184" i="4"/>
  <c r="BT184" i="4"/>
  <c r="BV184" i="4" s="1"/>
  <c r="BS184" i="4"/>
  <c r="BR184" i="4"/>
  <c r="BQ184" i="4"/>
  <c r="BB184" i="4" a="1"/>
  <c r="BB184" i="4" s="1"/>
  <c r="AU184" i="4"/>
  <c r="AS184" i="4"/>
  <c r="AB184" i="4" a="1"/>
  <c r="AB184" i="4" s="1"/>
  <c r="Y184" i="4"/>
  <c r="Z184" i="4" s="1"/>
  <c r="X184" i="4"/>
  <c r="U184" i="4"/>
  <c r="W184" i="4" s="1"/>
  <c r="T184" i="4"/>
  <c r="S184" i="4"/>
  <c r="R184" i="4"/>
  <c r="DB183" i="4" a="1"/>
  <c r="DB183" i="4" s="1"/>
  <c r="CY183" i="4"/>
  <c r="CZ183" i="4" s="1"/>
  <c r="CX183" i="4"/>
  <c r="CU183" i="4"/>
  <c r="CW183" i="4" s="1"/>
  <c r="CT183" i="4"/>
  <c r="CS183" i="4"/>
  <c r="CR183" i="4"/>
  <c r="CA183" i="4" a="1"/>
  <c r="CA183" i="4" s="1"/>
  <c r="DP183" i="4" s="1"/>
  <c r="BX183" i="4"/>
  <c r="BY183" i="4" s="1"/>
  <c r="BW183" i="4"/>
  <c r="BT183" i="4"/>
  <c r="BV183" i="4" s="1"/>
  <c r="BS183" i="4"/>
  <c r="BR183" i="4"/>
  <c r="BQ183" i="4"/>
  <c r="BB183" i="4" a="1"/>
  <c r="BB183" i="4" s="1"/>
  <c r="AU183" i="4"/>
  <c r="AS183" i="4"/>
  <c r="AB183" i="4" a="1"/>
  <c r="AB183" i="4" s="1"/>
  <c r="Y183" i="4"/>
  <c r="Z183" i="4" s="1"/>
  <c r="X183" i="4"/>
  <c r="U183" i="4"/>
  <c r="W183" i="4" s="1"/>
  <c r="T183" i="4"/>
  <c r="S183" i="4"/>
  <c r="R183" i="4"/>
  <c r="DB182" i="4" a="1"/>
  <c r="DB182" i="4" s="1"/>
  <c r="CY182" i="4"/>
  <c r="CZ182" i="4" s="1"/>
  <c r="CX182" i="4"/>
  <c r="CU182" i="4"/>
  <c r="CW182" i="4" s="1"/>
  <c r="CT182" i="4"/>
  <c r="CS182" i="4"/>
  <c r="CR182" i="4"/>
  <c r="CA182" i="4" a="1"/>
  <c r="CA182" i="4" s="1"/>
  <c r="BX182" i="4"/>
  <c r="BY182" i="4" s="1"/>
  <c r="BW182" i="4"/>
  <c r="BT182" i="4"/>
  <c r="BV182" i="4" s="1"/>
  <c r="BS182" i="4"/>
  <c r="BR182" i="4"/>
  <c r="BQ182" i="4"/>
  <c r="BB182" i="4" a="1"/>
  <c r="BB182" i="4" s="1"/>
  <c r="AU182" i="4"/>
  <c r="AS182" i="4"/>
  <c r="AB182" i="4" a="1"/>
  <c r="AB182" i="4" s="1"/>
  <c r="Y182" i="4"/>
  <c r="Z182" i="4" s="1"/>
  <c r="X182" i="4"/>
  <c r="U182" i="4"/>
  <c r="W182" i="4" s="1"/>
  <c r="T182" i="4"/>
  <c r="S182" i="4"/>
  <c r="R182" i="4"/>
  <c r="DB181" i="4" a="1"/>
  <c r="DB181" i="4" s="1"/>
  <c r="CY181" i="4"/>
  <c r="CZ181" i="4" s="1"/>
  <c r="CX181" i="4"/>
  <c r="CU181" i="4"/>
  <c r="CW181" i="4" s="1"/>
  <c r="CT181" i="4"/>
  <c r="CS181" i="4"/>
  <c r="CR181" i="4"/>
  <c r="CA181" i="4" a="1"/>
  <c r="CA181" i="4" s="1"/>
  <c r="BX181" i="4"/>
  <c r="BY181" i="4" s="1"/>
  <c r="BW181" i="4"/>
  <c r="BT181" i="4"/>
  <c r="BV181" i="4" s="1"/>
  <c r="BS181" i="4"/>
  <c r="BR181" i="4"/>
  <c r="BQ181" i="4"/>
  <c r="BB181" i="4" a="1"/>
  <c r="BB181" i="4" s="1"/>
  <c r="AU181" i="4"/>
  <c r="AS181" i="4"/>
  <c r="AB181" i="4" a="1"/>
  <c r="AB181" i="4" s="1"/>
  <c r="Y181" i="4"/>
  <c r="Z181" i="4" s="1"/>
  <c r="X181" i="4"/>
  <c r="U181" i="4"/>
  <c r="W181" i="4" s="1"/>
  <c r="T181" i="4"/>
  <c r="S181" i="4"/>
  <c r="R181" i="4"/>
  <c r="DB180" i="4" a="1"/>
  <c r="DB180" i="4" s="1"/>
  <c r="CY180" i="4"/>
  <c r="CZ180" i="4" s="1"/>
  <c r="CX180" i="4"/>
  <c r="CU180" i="4"/>
  <c r="CW180" i="4" s="1"/>
  <c r="CT180" i="4"/>
  <c r="CS180" i="4"/>
  <c r="CR180" i="4"/>
  <c r="CA180" i="4" a="1"/>
  <c r="CA180" i="4" s="1"/>
  <c r="BX180" i="4"/>
  <c r="BY180" i="4" s="1"/>
  <c r="BW180" i="4"/>
  <c r="BT180" i="4"/>
  <c r="BV180" i="4" s="1"/>
  <c r="BS180" i="4"/>
  <c r="BR180" i="4"/>
  <c r="BQ180" i="4"/>
  <c r="BB180" i="4" a="1"/>
  <c r="BB180" i="4" s="1"/>
  <c r="AU180" i="4"/>
  <c r="AS180" i="4"/>
  <c r="AB180" i="4" a="1"/>
  <c r="AB180" i="4" s="1"/>
  <c r="Y180" i="4"/>
  <c r="Z180" i="4" s="1"/>
  <c r="X180" i="4"/>
  <c r="U180" i="4"/>
  <c r="W180" i="4" s="1"/>
  <c r="T180" i="4"/>
  <c r="S180" i="4"/>
  <c r="R180" i="4"/>
  <c r="DB179" i="4" a="1"/>
  <c r="DB179" i="4" s="1"/>
  <c r="CY179" i="4"/>
  <c r="CZ179" i="4" s="1"/>
  <c r="CX179" i="4"/>
  <c r="CU179" i="4"/>
  <c r="CW179" i="4" s="1"/>
  <c r="CT179" i="4"/>
  <c r="CS179" i="4"/>
  <c r="CR179" i="4"/>
  <c r="CA179" i="4" a="1"/>
  <c r="CA179" i="4" s="1"/>
  <c r="DP179" i="4" s="1"/>
  <c r="BX179" i="4"/>
  <c r="BY179" i="4" s="1"/>
  <c r="BW179" i="4"/>
  <c r="BT179" i="4"/>
  <c r="BV179" i="4" s="1"/>
  <c r="BS179" i="4"/>
  <c r="BR179" i="4"/>
  <c r="BQ179" i="4"/>
  <c r="BB179" i="4" a="1"/>
  <c r="BB179" i="4" s="1"/>
  <c r="AU179" i="4"/>
  <c r="AS179" i="4"/>
  <c r="AB179" i="4" a="1"/>
  <c r="AB179" i="4" s="1"/>
  <c r="Y179" i="4"/>
  <c r="Z179" i="4" s="1"/>
  <c r="X179" i="4"/>
  <c r="U179" i="4"/>
  <c r="W179" i="4" s="1"/>
  <c r="T179" i="4"/>
  <c r="S179" i="4"/>
  <c r="R179" i="4"/>
  <c r="DB178" i="4" a="1"/>
  <c r="DB178" i="4" s="1"/>
  <c r="CY178" i="4"/>
  <c r="CZ178" i="4" s="1"/>
  <c r="CX178" i="4"/>
  <c r="CU178" i="4"/>
  <c r="CW178" i="4" s="1"/>
  <c r="CT178" i="4"/>
  <c r="CS178" i="4"/>
  <c r="CR178" i="4"/>
  <c r="CA178" i="4" a="1"/>
  <c r="CA178" i="4" s="1"/>
  <c r="BX178" i="4"/>
  <c r="BY178" i="4" s="1"/>
  <c r="BW178" i="4"/>
  <c r="BT178" i="4"/>
  <c r="BV178" i="4" s="1"/>
  <c r="BS178" i="4"/>
  <c r="BR178" i="4"/>
  <c r="BQ178" i="4"/>
  <c r="BB178" i="4" a="1"/>
  <c r="BB178" i="4" s="1"/>
  <c r="AU178" i="4"/>
  <c r="AS178" i="4"/>
  <c r="AB178" i="4" a="1"/>
  <c r="AB178" i="4" s="1"/>
  <c r="Y178" i="4"/>
  <c r="Z178" i="4" s="1"/>
  <c r="X178" i="4"/>
  <c r="U178" i="4"/>
  <c r="W178" i="4" s="1"/>
  <c r="T178" i="4"/>
  <c r="S178" i="4"/>
  <c r="R178" i="4"/>
  <c r="DB177" i="4" a="1"/>
  <c r="DB177" i="4" s="1"/>
  <c r="CY177" i="4"/>
  <c r="CZ177" i="4" s="1"/>
  <c r="CX177" i="4"/>
  <c r="CU177" i="4"/>
  <c r="CW177" i="4" s="1"/>
  <c r="CT177" i="4"/>
  <c r="CS177" i="4"/>
  <c r="CR177" i="4"/>
  <c r="CA177" i="4" a="1"/>
  <c r="CA177" i="4" s="1"/>
  <c r="BX177" i="4"/>
  <c r="BY177" i="4" s="1"/>
  <c r="BW177" i="4"/>
  <c r="BT177" i="4"/>
  <c r="BV177" i="4" s="1"/>
  <c r="BS177" i="4"/>
  <c r="BR177" i="4"/>
  <c r="BQ177" i="4"/>
  <c r="BB177" i="4" a="1"/>
  <c r="BB177" i="4" s="1"/>
  <c r="AU177" i="4"/>
  <c r="AS177" i="4"/>
  <c r="AB177" i="4" a="1"/>
  <c r="AB177" i="4" s="1"/>
  <c r="Y177" i="4"/>
  <c r="Z177" i="4" s="1"/>
  <c r="X177" i="4"/>
  <c r="U177" i="4"/>
  <c r="W177" i="4" s="1"/>
  <c r="T177" i="4"/>
  <c r="S177" i="4"/>
  <c r="R177" i="4"/>
  <c r="DB176" i="4" a="1"/>
  <c r="DB176" i="4" s="1"/>
  <c r="DN176" i="4" s="1"/>
  <c r="CY176" i="4"/>
  <c r="CZ176" i="4" s="1"/>
  <c r="CX176" i="4"/>
  <c r="CU176" i="4"/>
  <c r="CW176" i="4" s="1"/>
  <c r="CT176" i="4"/>
  <c r="CS176" i="4"/>
  <c r="CR176" i="4"/>
  <c r="CA176" i="4" a="1"/>
  <c r="CA176" i="4" s="1"/>
  <c r="CE176" i="4" s="1"/>
  <c r="BX176" i="4"/>
  <c r="BY176" i="4" s="1"/>
  <c r="BW176" i="4"/>
  <c r="BT176" i="4"/>
  <c r="BV176" i="4" s="1"/>
  <c r="BS176" i="4"/>
  <c r="BR176" i="4"/>
  <c r="BQ176" i="4"/>
  <c r="BB176" i="4" a="1"/>
  <c r="BB176" i="4" s="1"/>
  <c r="AU176" i="4"/>
  <c r="AS176" i="4"/>
  <c r="AB176" i="4" a="1"/>
  <c r="AB176" i="4" s="1"/>
  <c r="Y176" i="4"/>
  <c r="Z176" i="4" s="1"/>
  <c r="X176" i="4"/>
  <c r="U176" i="4"/>
  <c r="W176" i="4" s="1"/>
  <c r="T176" i="4"/>
  <c r="S176" i="4"/>
  <c r="R176" i="4"/>
  <c r="DB175" i="4" a="1"/>
  <c r="DB175" i="4" s="1"/>
  <c r="CY175" i="4"/>
  <c r="CZ175" i="4" s="1"/>
  <c r="CX175" i="4"/>
  <c r="CU175" i="4"/>
  <c r="CW175" i="4" s="1"/>
  <c r="CT175" i="4"/>
  <c r="CS175" i="4"/>
  <c r="CR175" i="4"/>
  <c r="CA175" i="4" a="1"/>
  <c r="CA175" i="4" s="1"/>
  <c r="BX175" i="4"/>
  <c r="BY175" i="4" s="1"/>
  <c r="BW175" i="4"/>
  <c r="BT175" i="4"/>
  <c r="BV175" i="4" s="1"/>
  <c r="BS175" i="4"/>
  <c r="BR175" i="4"/>
  <c r="BQ175" i="4"/>
  <c r="BB175" i="4" a="1"/>
  <c r="BB175" i="4" s="1"/>
  <c r="AU175" i="4"/>
  <c r="AS175" i="4"/>
  <c r="AB175" i="4" a="1"/>
  <c r="AB175" i="4" s="1"/>
  <c r="Y175" i="4"/>
  <c r="Z175" i="4" s="1"/>
  <c r="X175" i="4"/>
  <c r="U175" i="4"/>
  <c r="W175" i="4" s="1"/>
  <c r="T175" i="4"/>
  <c r="S175" i="4"/>
  <c r="R175" i="4"/>
  <c r="DB174" i="4" a="1"/>
  <c r="DB174" i="4" s="1"/>
  <c r="DN174" i="4" s="1"/>
  <c r="CY174" i="4"/>
  <c r="CZ174" i="4" s="1"/>
  <c r="CX174" i="4"/>
  <c r="CU174" i="4"/>
  <c r="CW174" i="4" s="1"/>
  <c r="CT174" i="4"/>
  <c r="CS174" i="4"/>
  <c r="CR174" i="4"/>
  <c r="CA174" i="4" a="1"/>
  <c r="CA174" i="4" s="1"/>
  <c r="BX174" i="4"/>
  <c r="BY174" i="4" s="1"/>
  <c r="BW174" i="4"/>
  <c r="BT174" i="4"/>
  <c r="BV174" i="4" s="1"/>
  <c r="BS174" i="4"/>
  <c r="BR174" i="4"/>
  <c r="BQ174" i="4"/>
  <c r="BB174" i="4" a="1"/>
  <c r="BB174" i="4" s="1"/>
  <c r="AU174" i="4"/>
  <c r="AS174" i="4"/>
  <c r="AB174" i="4" a="1"/>
  <c r="AB174" i="4" s="1"/>
  <c r="Y174" i="4"/>
  <c r="Z174" i="4" s="1"/>
  <c r="X174" i="4"/>
  <c r="U174" i="4"/>
  <c r="W174" i="4" s="1"/>
  <c r="T174" i="4"/>
  <c r="S174" i="4"/>
  <c r="R174" i="4"/>
  <c r="DB173" i="4" a="1"/>
  <c r="DB173" i="4" s="1"/>
  <c r="CY173" i="4"/>
  <c r="CZ173" i="4" s="1"/>
  <c r="CX173" i="4"/>
  <c r="CU173" i="4"/>
  <c r="CW173" i="4" s="1"/>
  <c r="CT173" i="4"/>
  <c r="CS173" i="4"/>
  <c r="CR173" i="4"/>
  <c r="CA173" i="4" a="1"/>
  <c r="CA173" i="4" s="1"/>
  <c r="BX173" i="4"/>
  <c r="BY173" i="4" s="1"/>
  <c r="BW173" i="4"/>
  <c r="BT173" i="4"/>
  <c r="BV173" i="4" s="1"/>
  <c r="BS173" i="4"/>
  <c r="BR173" i="4"/>
  <c r="BQ173" i="4"/>
  <c r="BB173" i="4" a="1"/>
  <c r="BB173" i="4" s="1"/>
  <c r="AU173" i="4"/>
  <c r="AS173" i="4"/>
  <c r="AB173" i="4" a="1"/>
  <c r="AB173" i="4" s="1"/>
  <c r="Y173" i="4"/>
  <c r="Z173" i="4" s="1"/>
  <c r="X173" i="4"/>
  <c r="U173" i="4"/>
  <c r="W173" i="4" s="1"/>
  <c r="T173" i="4"/>
  <c r="S173" i="4"/>
  <c r="R173" i="4"/>
  <c r="DB172" i="4" a="1"/>
  <c r="DB172" i="4" s="1"/>
  <c r="DN172" i="4" s="1"/>
  <c r="CY172" i="4"/>
  <c r="CZ172" i="4" s="1"/>
  <c r="CX172" i="4"/>
  <c r="CU172" i="4"/>
  <c r="CW172" i="4" s="1"/>
  <c r="CT172" i="4"/>
  <c r="CS172" i="4"/>
  <c r="CR172" i="4"/>
  <c r="CA172" i="4" a="1"/>
  <c r="CA172" i="4" s="1"/>
  <c r="BX172" i="4"/>
  <c r="BY172" i="4" s="1"/>
  <c r="BW172" i="4"/>
  <c r="BT172" i="4"/>
  <c r="BV172" i="4" s="1"/>
  <c r="BS172" i="4"/>
  <c r="BR172" i="4"/>
  <c r="BQ172" i="4"/>
  <c r="BB172" i="4" a="1"/>
  <c r="BB172" i="4" s="1"/>
  <c r="AU172" i="4"/>
  <c r="AS172" i="4"/>
  <c r="AB172" i="4" a="1"/>
  <c r="AB172" i="4" s="1"/>
  <c r="Y172" i="4"/>
  <c r="Z172" i="4" s="1"/>
  <c r="X172" i="4"/>
  <c r="U172" i="4"/>
  <c r="W172" i="4" s="1"/>
  <c r="T172" i="4"/>
  <c r="S172" i="4"/>
  <c r="R172" i="4"/>
  <c r="DB171" i="4" a="1"/>
  <c r="DB171" i="4" s="1"/>
  <c r="CY171" i="4"/>
  <c r="CZ171" i="4" s="1"/>
  <c r="CX171" i="4"/>
  <c r="CU171" i="4"/>
  <c r="CW171" i="4" s="1"/>
  <c r="CT171" i="4"/>
  <c r="CS171" i="4"/>
  <c r="CR171" i="4"/>
  <c r="CA171" i="4" a="1"/>
  <c r="CA171" i="4" s="1"/>
  <c r="DP171" i="4" s="1"/>
  <c r="BX171" i="4"/>
  <c r="BY171" i="4" s="1"/>
  <c r="BW171" i="4"/>
  <c r="BT171" i="4"/>
  <c r="BV171" i="4" s="1"/>
  <c r="BS171" i="4"/>
  <c r="BR171" i="4"/>
  <c r="BQ171" i="4"/>
  <c r="BB171" i="4" a="1"/>
  <c r="BB171" i="4" s="1"/>
  <c r="AU171" i="4"/>
  <c r="AS171" i="4"/>
  <c r="AB171" i="4" a="1"/>
  <c r="AB171" i="4" s="1"/>
  <c r="Y171" i="4"/>
  <c r="Z171" i="4" s="1"/>
  <c r="X171" i="4"/>
  <c r="U171" i="4"/>
  <c r="W171" i="4" s="1"/>
  <c r="T171" i="4"/>
  <c r="S171" i="4"/>
  <c r="R171" i="4"/>
  <c r="DB170" i="4" a="1"/>
  <c r="DB170" i="4" s="1"/>
  <c r="DN170" i="4" s="1"/>
  <c r="CY170" i="4"/>
  <c r="CZ170" i="4" s="1"/>
  <c r="CX170" i="4"/>
  <c r="CU170" i="4"/>
  <c r="CW170" i="4" s="1"/>
  <c r="CT170" i="4"/>
  <c r="CS170" i="4"/>
  <c r="CR170" i="4"/>
  <c r="CA170" i="4" a="1"/>
  <c r="CA170" i="4" s="1"/>
  <c r="BX170" i="4"/>
  <c r="BY170" i="4" s="1"/>
  <c r="BW170" i="4"/>
  <c r="BT170" i="4"/>
  <c r="BV170" i="4" s="1"/>
  <c r="BS170" i="4"/>
  <c r="BR170" i="4"/>
  <c r="BQ170" i="4"/>
  <c r="BB170" i="4" a="1"/>
  <c r="BB170" i="4" s="1"/>
  <c r="AU170" i="4"/>
  <c r="AS170" i="4"/>
  <c r="AB170" i="4" a="1"/>
  <c r="AB170" i="4" s="1"/>
  <c r="Y170" i="4"/>
  <c r="Z170" i="4" s="1"/>
  <c r="X170" i="4"/>
  <c r="U170" i="4"/>
  <c r="W170" i="4" s="1"/>
  <c r="T170" i="4"/>
  <c r="S170" i="4"/>
  <c r="R170" i="4"/>
  <c r="DB169" i="4" a="1"/>
  <c r="DB169" i="4" s="1"/>
  <c r="CY169" i="4"/>
  <c r="CZ169" i="4" s="1"/>
  <c r="CX169" i="4"/>
  <c r="CU169" i="4"/>
  <c r="CW169" i="4" s="1"/>
  <c r="CT169" i="4"/>
  <c r="CS169" i="4"/>
  <c r="CR169" i="4"/>
  <c r="CA169" i="4" a="1"/>
  <c r="CA169" i="4" s="1"/>
  <c r="BX169" i="4"/>
  <c r="BY169" i="4" s="1"/>
  <c r="BW169" i="4"/>
  <c r="BT169" i="4"/>
  <c r="BV169" i="4" s="1"/>
  <c r="BS169" i="4"/>
  <c r="BR169" i="4"/>
  <c r="BQ169" i="4"/>
  <c r="BB169" i="4" a="1"/>
  <c r="BB169" i="4" s="1"/>
  <c r="AU169" i="4"/>
  <c r="AS169" i="4"/>
  <c r="AB169" i="4" a="1"/>
  <c r="AB169" i="4" s="1"/>
  <c r="Y169" i="4"/>
  <c r="Z169" i="4" s="1"/>
  <c r="X169" i="4"/>
  <c r="U169" i="4"/>
  <c r="W169" i="4" s="1"/>
  <c r="T169" i="4"/>
  <c r="S169" i="4"/>
  <c r="R169" i="4"/>
  <c r="DB168" i="4" a="1"/>
  <c r="DB168" i="4" s="1"/>
  <c r="CY168" i="4"/>
  <c r="CZ168" i="4" s="1"/>
  <c r="CX168" i="4"/>
  <c r="CU168" i="4"/>
  <c r="CW168" i="4" s="1"/>
  <c r="CT168" i="4"/>
  <c r="CS168" i="4"/>
  <c r="CR168" i="4"/>
  <c r="CA168" i="4" a="1"/>
  <c r="CA168" i="4" s="1"/>
  <c r="BX168" i="4"/>
  <c r="BY168" i="4" s="1"/>
  <c r="BW168" i="4"/>
  <c r="BT168" i="4"/>
  <c r="BV168" i="4" s="1"/>
  <c r="BS168" i="4"/>
  <c r="BR168" i="4"/>
  <c r="BQ168" i="4"/>
  <c r="BB168" i="4" a="1"/>
  <c r="BB168" i="4" s="1"/>
  <c r="DO168" i="4" s="1"/>
  <c r="AU168" i="4"/>
  <c r="AS168" i="4"/>
  <c r="AB168" i="4" a="1"/>
  <c r="AB168" i="4" s="1"/>
  <c r="Y168" i="4"/>
  <c r="Z168" i="4" s="1"/>
  <c r="X168" i="4"/>
  <c r="U168" i="4"/>
  <c r="W168" i="4" s="1"/>
  <c r="T168" i="4"/>
  <c r="S168" i="4"/>
  <c r="R168" i="4"/>
  <c r="DB167" i="4" a="1"/>
  <c r="DB167" i="4" s="1"/>
  <c r="CY167" i="4"/>
  <c r="CZ167" i="4" s="1"/>
  <c r="CX167" i="4"/>
  <c r="CU167" i="4"/>
  <c r="CW167" i="4" s="1"/>
  <c r="CT167" i="4"/>
  <c r="CS167" i="4"/>
  <c r="CR167" i="4"/>
  <c r="CA167" i="4" a="1"/>
  <c r="CA167" i="4" s="1"/>
  <c r="DP167" i="4" s="1"/>
  <c r="BX167" i="4"/>
  <c r="BY167" i="4" s="1"/>
  <c r="BW167" i="4"/>
  <c r="BT167" i="4"/>
  <c r="BV167" i="4" s="1"/>
  <c r="BS167" i="4"/>
  <c r="BR167" i="4"/>
  <c r="BQ167" i="4"/>
  <c r="BB167" i="4" a="1"/>
  <c r="BB167" i="4" s="1"/>
  <c r="AU167" i="4"/>
  <c r="AS167" i="4"/>
  <c r="AB167" i="4" a="1"/>
  <c r="AB167" i="4" s="1"/>
  <c r="Y167" i="4"/>
  <c r="Z167" i="4" s="1"/>
  <c r="X167" i="4"/>
  <c r="U167" i="4"/>
  <c r="W167" i="4" s="1"/>
  <c r="T167" i="4"/>
  <c r="S167" i="4"/>
  <c r="R167" i="4"/>
  <c r="DB166" i="4" a="1"/>
  <c r="DB166" i="4" s="1"/>
  <c r="CY166" i="4"/>
  <c r="CZ166" i="4" s="1"/>
  <c r="CX166" i="4"/>
  <c r="CU166" i="4"/>
  <c r="CW166" i="4" s="1"/>
  <c r="CT166" i="4"/>
  <c r="CS166" i="4"/>
  <c r="CR166" i="4"/>
  <c r="CA166" i="4" a="1"/>
  <c r="CA166" i="4" s="1"/>
  <c r="BX166" i="4"/>
  <c r="BY166" i="4" s="1"/>
  <c r="BW166" i="4"/>
  <c r="BT166" i="4"/>
  <c r="BV166" i="4" s="1"/>
  <c r="BS166" i="4"/>
  <c r="BR166" i="4"/>
  <c r="BQ166" i="4"/>
  <c r="BB166" i="4" a="1"/>
  <c r="BB166" i="4" s="1"/>
  <c r="AU166" i="4"/>
  <c r="AS166" i="4"/>
  <c r="AB166" i="4" a="1"/>
  <c r="AB166" i="4" s="1"/>
  <c r="Y166" i="4"/>
  <c r="Z166" i="4" s="1"/>
  <c r="X166" i="4"/>
  <c r="U166" i="4"/>
  <c r="W166" i="4" s="1"/>
  <c r="T166" i="4"/>
  <c r="S166" i="4"/>
  <c r="R166" i="4"/>
  <c r="DB165" i="4" a="1"/>
  <c r="DB165" i="4" s="1"/>
  <c r="CY165" i="4"/>
  <c r="CZ165" i="4" s="1"/>
  <c r="CX165" i="4"/>
  <c r="CU165" i="4"/>
  <c r="CW165" i="4" s="1"/>
  <c r="CT165" i="4"/>
  <c r="CS165" i="4"/>
  <c r="CR165" i="4"/>
  <c r="CA165" i="4" a="1"/>
  <c r="CA165" i="4" s="1"/>
  <c r="BX165" i="4"/>
  <c r="BY165" i="4" s="1"/>
  <c r="BW165" i="4"/>
  <c r="BT165" i="4"/>
  <c r="BV165" i="4" s="1"/>
  <c r="BS165" i="4"/>
  <c r="BR165" i="4"/>
  <c r="BQ165" i="4"/>
  <c r="BB165" i="4" a="1"/>
  <c r="BB165" i="4" s="1"/>
  <c r="AU165" i="4"/>
  <c r="AS165" i="4"/>
  <c r="AB165" i="4" a="1"/>
  <c r="AB165" i="4" s="1"/>
  <c r="Y165" i="4"/>
  <c r="Z165" i="4" s="1"/>
  <c r="X165" i="4"/>
  <c r="U165" i="4"/>
  <c r="W165" i="4" s="1"/>
  <c r="T165" i="4"/>
  <c r="S165" i="4"/>
  <c r="R165" i="4"/>
  <c r="DB164" i="4" a="1"/>
  <c r="DB164" i="4" s="1"/>
  <c r="DN164" i="4" s="1"/>
  <c r="CY164" i="4"/>
  <c r="CZ164" i="4" s="1"/>
  <c r="CX164" i="4"/>
  <c r="CU164" i="4"/>
  <c r="CW164" i="4" s="1"/>
  <c r="CT164" i="4"/>
  <c r="CS164" i="4"/>
  <c r="CR164" i="4"/>
  <c r="CA164" i="4" a="1"/>
  <c r="CA164" i="4" s="1"/>
  <c r="BX164" i="4"/>
  <c r="BY164" i="4" s="1"/>
  <c r="BW164" i="4"/>
  <c r="BT164" i="4"/>
  <c r="BV164" i="4" s="1"/>
  <c r="BS164" i="4"/>
  <c r="BR164" i="4"/>
  <c r="BQ164" i="4"/>
  <c r="BB164" i="4" a="1"/>
  <c r="BB164" i="4" s="1"/>
  <c r="AU164" i="4"/>
  <c r="AS164" i="4"/>
  <c r="AB164" i="4" a="1"/>
  <c r="AB164" i="4" s="1"/>
  <c r="Y164" i="4"/>
  <c r="Z164" i="4" s="1"/>
  <c r="X164" i="4"/>
  <c r="U164" i="4"/>
  <c r="W164" i="4" s="1"/>
  <c r="T164" i="4"/>
  <c r="S164" i="4"/>
  <c r="R164" i="4"/>
  <c r="DB163" i="4" a="1"/>
  <c r="DB163" i="4" s="1"/>
  <c r="CY163" i="4"/>
  <c r="CZ163" i="4" s="1"/>
  <c r="CX163" i="4"/>
  <c r="CU163" i="4"/>
  <c r="CW163" i="4" s="1"/>
  <c r="CT163" i="4"/>
  <c r="CS163" i="4"/>
  <c r="CR163" i="4"/>
  <c r="CA163" i="4" a="1"/>
  <c r="CA163" i="4" s="1"/>
  <c r="BX163" i="4"/>
  <c r="BY163" i="4" s="1"/>
  <c r="BW163" i="4"/>
  <c r="BT163" i="4"/>
  <c r="BV163" i="4" s="1"/>
  <c r="BS163" i="4"/>
  <c r="BR163" i="4"/>
  <c r="BQ163" i="4"/>
  <c r="BB163" i="4" a="1"/>
  <c r="BB163" i="4" s="1"/>
  <c r="AU163" i="4"/>
  <c r="AS163" i="4"/>
  <c r="AB163" i="4" a="1"/>
  <c r="AB163" i="4" s="1"/>
  <c r="Y163" i="4"/>
  <c r="Z163" i="4" s="1"/>
  <c r="X163" i="4"/>
  <c r="U163" i="4"/>
  <c r="W163" i="4" s="1"/>
  <c r="T163" i="4"/>
  <c r="S163" i="4"/>
  <c r="R163" i="4"/>
  <c r="DB162" i="4" a="1"/>
  <c r="DB162" i="4" s="1"/>
  <c r="CY162" i="4"/>
  <c r="CZ162" i="4" s="1"/>
  <c r="CX162" i="4"/>
  <c r="CU162" i="4"/>
  <c r="CW162" i="4" s="1"/>
  <c r="CT162" i="4"/>
  <c r="CS162" i="4"/>
  <c r="CR162" i="4"/>
  <c r="CA162" i="4" a="1"/>
  <c r="CA162" i="4" s="1"/>
  <c r="BX162" i="4"/>
  <c r="BY162" i="4" s="1"/>
  <c r="BW162" i="4"/>
  <c r="BT162" i="4"/>
  <c r="BV162" i="4" s="1"/>
  <c r="BS162" i="4"/>
  <c r="BR162" i="4"/>
  <c r="BQ162" i="4"/>
  <c r="BB162" i="4" a="1"/>
  <c r="BB162" i="4" s="1"/>
  <c r="AU162" i="4"/>
  <c r="AS162" i="4"/>
  <c r="AB162" i="4" a="1"/>
  <c r="AB162" i="4" s="1"/>
  <c r="Y162" i="4"/>
  <c r="Z162" i="4" s="1"/>
  <c r="X162" i="4"/>
  <c r="U162" i="4"/>
  <c r="W162" i="4" s="1"/>
  <c r="T162" i="4"/>
  <c r="S162" i="4"/>
  <c r="R162" i="4"/>
  <c r="DB161" i="4" a="1"/>
  <c r="DB161" i="4" s="1"/>
  <c r="CY161" i="4"/>
  <c r="CZ161" i="4" s="1"/>
  <c r="CX161" i="4"/>
  <c r="CU161" i="4"/>
  <c r="CW161" i="4" s="1"/>
  <c r="CT161" i="4"/>
  <c r="CS161" i="4"/>
  <c r="CR161" i="4"/>
  <c r="CA161" i="4" a="1"/>
  <c r="CA161" i="4" s="1"/>
  <c r="DP161" i="4" s="1"/>
  <c r="BX161" i="4"/>
  <c r="BY161" i="4" s="1"/>
  <c r="BW161" i="4"/>
  <c r="BT161" i="4"/>
  <c r="BV161" i="4" s="1"/>
  <c r="BS161" i="4"/>
  <c r="BR161" i="4"/>
  <c r="BQ161" i="4"/>
  <c r="BB161" i="4" a="1"/>
  <c r="BB161" i="4" s="1"/>
  <c r="AU161" i="4"/>
  <c r="AS161" i="4"/>
  <c r="AB161" i="4" a="1"/>
  <c r="AB161" i="4" s="1"/>
  <c r="Y161" i="4"/>
  <c r="Z161" i="4" s="1"/>
  <c r="X161" i="4"/>
  <c r="U161" i="4"/>
  <c r="W161" i="4" s="1"/>
  <c r="T161" i="4"/>
  <c r="S161" i="4"/>
  <c r="R161" i="4"/>
  <c r="DB160" i="4" a="1"/>
  <c r="DB160" i="4" s="1"/>
  <c r="DN160" i="4" s="1"/>
  <c r="CY160" i="4"/>
  <c r="CZ160" i="4" s="1"/>
  <c r="CX160" i="4"/>
  <c r="CU160" i="4"/>
  <c r="CW160" i="4" s="1"/>
  <c r="CT160" i="4"/>
  <c r="CS160" i="4"/>
  <c r="CR160" i="4"/>
  <c r="CA160" i="4" a="1"/>
  <c r="CA160" i="4" s="1"/>
  <c r="BX160" i="4"/>
  <c r="BY160" i="4" s="1"/>
  <c r="BW160" i="4"/>
  <c r="BT160" i="4"/>
  <c r="BV160" i="4" s="1"/>
  <c r="BS160" i="4"/>
  <c r="BR160" i="4"/>
  <c r="BQ160" i="4"/>
  <c r="BB160" i="4" a="1"/>
  <c r="BB160" i="4" s="1"/>
  <c r="AU160" i="4"/>
  <c r="AS160" i="4"/>
  <c r="AB160" i="4" a="1"/>
  <c r="AB160" i="4" s="1"/>
  <c r="Y160" i="4"/>
  <c r="Z160" i="4" s="1"/>
  <c r="X160" i="4"/>
  <c r="U160" i="4"/>
  <c r="W160" i="4" s="1"/>
  <c r="T160" i="4"/>
  <c r="S160" i="4"/>
  <c r="R160" i="4"/>
  <c r="DB159" i="4" a="1"/>
  <c r="DB159" i="4" s="1"/>
  <c r="CY159" i="4"/>
  <c r="CZ159" i="4" s="1"/>
  <c r="CX159" i="4"/>
  <c r="CU159" i="4"/>
  <c r="CW159" i="4" s="1"/>
  <c r="CT159" i="4"/>
  <c r="CS159" i="4"/>
  <c r="CR159" i="4"/>
  <c r="CA159" i="4" a="1"/>
  <c r="CA159" i="4" s="1"/>
  <c r="DP159" i="4" s="1"/>
  <c r="BX159" i="4"/>
  <c r="BY159" i="4" s="1"/>
  <c r="BW159" i="4"/>
  <c r="BT159" i="4"/>
  <c r="BV159" i="4" s="1"/>
  <c r="BS159" i="4"/>
  <c r="BR159" i="4"/>
  <c r="BQ159" i="4"/>
  <c r="BB159" i="4" a="1"/>
  <c r="BB159" i="4" s="1"/>
  <c r="AU159" i="4"/>
  <c r="AS159" i="4"/>
  <c r="AB159" i="4" a="1"/>
  <c r="AB159" i="4" s="1"/>
  <c r="Y159" i="4"/>
  <c r="Z159" i="4" s="1"/>
  <c r="X159" i="4"/>
  <c r="U159" i="4"/>
  <c r="W159" i="4" s="1"/>
  <c r="T159" i="4"/>
  <c r="S159" i="4"/>
  <c r="R159" i="4"/>
  <c r="DB158" i="4" a="1"/>
  <c r="DB158" i="4" s="1"/>
  <c r="CY158" i="4"/>
  <c r="CZ158" i="4" s="1"/>
  <c r="CX158" i="4"/>
  <c r="CU158" i="4"/>
  <c r="CW158" i="4" s="1"/>
  <c r="CT158" i="4"/>
  <c r="CS158" i="4"/>
  <c r="CR158" i="4"/>
  <c r="CA158" i="4" a="1"/>
  <c r="CA158" i="4" s="1"/>
  <c r="BX158" i="4"/>
  <c r="BY158" i="4" s="1"/>
  <c r="BW158" i="4"/>
  <c r="BT158" i="4"/>
  <c r="BV158" i="4" s="1"/>
  <c r="BS158" i="4"/>
  <c r="BR158" i="4"/>
  <c r="BQ158" i="4"/>
  <c r="BB158" i="4" a="1"/>
  <c r="BB158" i="4" s="1"/>
  <c r="AU158" i="4"/>
  <c r="AS158" i="4"/>
  <c r="AB158" i="4" a="1"/>
  <c r="AB158" i="4" s="1"/>
  <c r="Y158" i="4"/>
  <c r="Z158" i="4" s="1"/>
  <c r="X158" i="4"/>
  <c r="U158" i="4"/>
  <c r="W158" i="4" s="1"/>
  <c r="T158" i="4"/>
  <c r="S158" i="4"/>
  <c r="R158" i="4"/>
  <c r="DB157" i="4" a="1"/>
  <c r="DB157" i="4" s="1"/>
  <c r="CY157" i="4"/>
  <c r="CZ157" i="4" s="1"/>
  <c r="CX157" i="4"/>
  <c r="CU157" i="4"/>
  <c r="CW157" i="4" s="1"/>
  <c r="CT157" i="4"/>
  <c r="CS157" i="4"/>
  <c r="CR157" i="4"/>
  <c r="CA157" i="4" a="1"/>
  <c r="CA157" i="4" s="1"/>
  <c r="DP157" i="4" s="1"/>
  <c r="BX157" i="4"/>
  <c r="BY157" i="4" s="1"/>
  <c r="BW157" i="4"/>
  <c r="BT157" i="4"/>
  <c r="BV157" i="4" s="1"/>
  <c r="BS157" i="4"/>
  <c r="BR157" i="4"/>
  <c r="BQ157" i="4"/>
  <c r="BB157" i="4" a="1"/>
  <c r="BB157" i="4" s="1"/>
  <c r="AU157" i="4"/>
  <c r="AS157" i="4"/>
  <c r="AB157" i="4" a="1"/>
  <c r="AB157" i="4" s="1"/>
  <c r="Y157" i="4"/>
  <c r="Z157" i="4" s="1"/>
  <c r="X157" i="4"/>
  <c r="U157" i="4"/>
  <c r="W157" i="4" s="1"/>
  <c r="T157" i="4"/>
  <c r="S157" i="4"/>
  <c r="R157" i="4"/>
  <c r="DB156" i="4" a="1"/>
  <c r="DB156" i="4" s="1"/>
  <c r="CY156" i="4"/>
  <c r="CZ156" i="4" s="1"/>
  <c r="CX156" i="4"/>
  <c r="CU156" i="4"/>
  <c r="CW156" i="4" s="1"/>
  <c r="CT156" i="4"/>
  <c r="CS156" i="4"/>
  <c r="CR156" i="4"/>
  <c r="CA156" i="4" a="1"/>
  <c r="CA156" i="4" s="1"/>
  <c r="DP156" i="4" s="1"/>
  <c r="BX156" i="4"/>
  <c r="BY156" i="4" s="1"/>
  <c r="BW156" i="4"/>
  <c r="BT156" i="4"/>
  <c r="BV156" i="4" s="1"/>
  <c r="BS156" i="4"/>
  <c r="BR156" i="4"/>
  <c r="BQ156" i="4"/>
  <c r="BB156" i="4" a="1"/>
  <c r="BB156" i="4" s="1"/>
  <c r="AU156" i="4"/>
  <c r="AS156" i="4"/>
  <c r="AB156" i="4" a="1"/>
  <c r="AB156" i="4" s="1"/>
  <c r="Y156" i="4"/>
  <c r="Z156" i="4" s="1"/>
  <c r="X156" i="4"/>
  <c r="U156" i="4"/>
  <c r="W156" i="4" s="1"/>
  <c r="T156" i="4"/>
  <c r="S156" i="4"/>
  <c r="R156" i="4"/>
  <c r="DB155" i="4" a="1"/>
  <c r="DB155" i="4" s="1"/>
  <c r="CY155" i="4"/>
  <c r="CZ155" i="4" s="1"/>
  <c r="CX155" i="4"/>
  <c r="CU155" i="4"/>
  <c r="CW155" i="4" s="1"/>
  <c r="CT155" i="4"/>
  <c r="CS155" i="4"/>
  <c r="CR155" i="4"/>
  <c r="CA155" i="4" a="1"/>
  <c r="CA155" i="4" s="1"/>
  <c r="DP155" i="4" s="1"/>
  <c r="BX155" i="4"/>
  <c r="BY155" i="4" s="1"/>
  <c r="BW155" i="4"/>
  <c r="BT155" i="4"/>
  <c r="BV155" i="4" s="1"/>
  <c r="BS155" i="4"/>
  <c r="BR155" i="4"/>
  <c r="BQ155" i="4"/>
  <c r="BB155" i="4" a="1"/>
  <c r="BB155" i="4" s="1"/>
  <c r="AU155" i="4"/>
  <c r="AS155" i="4"/>
  <c r="AB155" i="4" a="1"/>
  <c r="AB155" i="4" s="1"/>
  <c r="Y155" i="4"/>
  <c r="Z155" i="4" s="1"/>
  <c r="X155" i="4"/>
  <c r="U155" i="4"/>
  <c r="W155" i="4" s="1"/>
  <c r="T155" i="4"/>
  <c r="S155" i="4"/>
  <c r="R155" i="4"/>
  <c r="DB154" i="4" a="1"/>
  <c r="DB154" i="4" s="1"/>
  <c r="CY154" i="4"/>
  <c r="CZ154" i="4" s="1"/>
  <c r="CX154" i="4"/>
  <c r="CU154" i="4"/>
  <c r="CW154" i="4" s="1"/>
  <c r="CT154" i="4"/>
  <c r="CS154" i="4"/>
  <c r="CR154" i="4"/>
  <c r="CA154" i="4" a="1"/>
  <c r="CA154" i="4" s="1"/>
  <c r="BX154" i="4"/>
  <c r="BY154" i="4" s="1"/>
  <c r="BW154" i="4"/>
  <c r="BT154" i="4"/>
  <c r="BV154" i="4" s="1"/>
  <c r="BS154" i="4"/>
  <c r="BR154" i="4"/>
  <c r="BQ154" i="4"/>
  <c r="BB154" i="4" a="1"/>
  <c r="BB154" i="4" s="1"/>
  <c r="AU154" i="4"/>
  <c r="AS154" i="4"/>
  <c r="AB154" i="4" a="1"/>
  <c r="AB154" i="4" s="1"/>
  <c r="Y154" i="4"/>
  <c r="Z154" i="4" s="1"/>
  <c r="X154" i="4"/>
  <c r="U154" i="4"/>
  <c r="W154" i="4" s="1"/>
  <c r="T154" i="4"/>
  <c r="S154" i="4"/>
  <c r="R154" i="4"/>
  <c r="DB153" i="4" a="1"/>
  <c r="DB153" i="4" s="1"/>
  <c r="CY153" i="4"/>
  <c r="CZ153" i="4" s="1"/>
  <c r="CX153" i="4"/>
  <c r="CU153" i="4"/>
  <c r="CW153" i="4" s="1"/>
  <c r="CT153" i="4"/>
  <c r="CS153" i="4"/>
  <c r="CR153" i="4"/>
  <c r="CA153" i="4" a="1"/>
  <c r="CA153" i="4" s="1"/>
  <c r="BX153" i="4"/>
  <c r="BY153" i="4" s="1"/>
  <c r="BW153" i="4"/>
  <c r="BT153" i="4"/>
  <c r="BV153" i="4" s="1"/>
  <c r="BS153" i="4"/>
  <c r="BR153" i="4"/>
  <c r="BQ153" i="4"/>
  <c r="BB153" i="4" a="1"/>
  <c r="BB153" i="4" s="1"/>
  <c r="AU153" i="4"/>
  <c r="AS153" i="4"/>
  <c r="AB153" i="4" a="1"/>
  <c r="AB153" i="4" s="1"/>
  <c r="Y153" i="4"/>
  <c r="Z153" i="4" s="1"/>
  <c r="X153" i="4"/>
  <c r="U153" i="4"/>
  <c r="W153" i="4" s="1"/>
  <c r="T153" i="4"/>
  <c r="S153" i="4"/>
  <c r="R153" i="4"/>
  <c r="DB152" i="4" a="1"/>
  <c r="DB152" i="4" s="1"/>
  <c r="CY152" i="4"/>
  <c r="CZ152" i="4" s="1"/>
  <c r="CX152" i="4"/>
  <c r="CU152" i="4"/>
  <c r="CW152" i="4" s="1"/>
  <c r="CT152" i="4"/>
  <c r="CS152" i="4"/>
  <c r="CR152" i="4"/>
  <c r="CA152" i="4" a="1"/>
  <c r="CA152" i="4" s="1"/>
  <c r="BX152" i="4"/>
  <c r="BY152" i="4" s="1"/>
  <c r="BW152" i="4"/>
  <c r="BT152" i="4"/>
  <c r="BV152" i="4" s="1"/>
  <c r="BS152" i="4"/>
  <c r="BR152" i="4"/>
  <c r="BQ152" i="4"/>
  <c r="BB152" i="4" a="1"/>
  <c r="BB152" i="4" s="1"/>
  <c r="AU152" i="4"/>
  <c r="AS152" i="4"/>
  <c r="AB152" i="4" a="1"/>
  <c r="AB152" i="4" s="1"/>
  <c r="Y152" i="4"/>
  <c r="Z152" i="4" s="1"/>
  <c r="X152" i="4"/>
  <c r="U152" i="4"/>
  <c r="W152" i="4" s="1"/>
  <c r="T152" i="4"/>
  <c r="S152" i="4"/>
  <c r="R152" i="4"/>
  <c r="DB151" i="4" a="1"/>
  <c r="DB151" i="4" s="1"/>
  <c r="CY151" i="4"/>
  <c r="CZ151" i="4" s="1"/>
  <c r="CX151" i="4"/>
  <c r="CU151" i="4"/>
  <c r="CW151" i="4" s="1"/>
  <c r="CT151" i="4"/>
  <c r="CS151" i="4"/>
  <c r="CR151" i="4"/>
  <c r="CA151" i="4" a="1"/>
  <c r="CA151" i="4" s="1"/>
  <c r="BX151" i="4"/>
  <c r="BY151" i="4" s="1"/>
  <c r="BW151" i="4"/>
  <c r="BT151" i="4"/>
  <c r="BV151" i="4" s="1"/>
  <c r="BS151" i="4"/>
  <c r="BR151" i="4"/>
  <c r="BQ151" i="4"/>
  <c r="BB151" i="4" a="1"/>
  <c r="BB151" i="4" s="1"/>
  <c r="AU151" i="4"/>
  <c r="AS151" i="4"/>
  <c r="AB151" i="4" a="1"/>
  <c r="AB151" i="4" s="1"/>
  <c r="Y151" i="4"/>
  <c r="Z151" i="4" s="1"/>
  <c r="X151" i="4"/>
  <c r="U151" i="4"/>
  <c r="W151" i="4" s="1"/>
  <c r="T151" i="4"/>
  <c r="S151" i="4"/>
  <c r="R151" i="4"/>
  <c r="DB150" i="4" a="1"/>
  <c r="DB150" i="4" s="1"/>
  <c r="CY150" i="4"/>
  <c r="CZ150" i="4" s="1"/>
  <c r="CX150" i="4"/>
  <c r="CU150" i="4"/>
  <c r="CW150" i="4" s="1"/>
  <c r="CT150" i="4"/>
  <c r="CS150" i="4"/>
  <c r="CR150" i="4"/>
  <c r="CA150" i="4" a="1"/>
  <c r="CA150" i="4" s="1"/>
  <c r="BX150" i="4"/>
  <c r="BY150" i="4" s="1"/>
  <c r="BW150" i="4"/>
  <c r="BT150" i="4"/>
  <c r="BV150" i="4" s="1"/>
  <c r="BS150" i="4"/>
  <c r="BR150" i="4"/>
  <c r="BQ150" i="4"/>
  <c r="BB150" i="4" a="1"/>
  <c r="BB150" i="4" s="1"/>
  <c r="AU150" i="4"/>
  <c r="AS150" i="4"/>
  <c r="AB150" i="4" a="1"/>
  <c r="AB150" i="4" s="1"/>
  <c r="Y150" i="4"/>
  <c r="Z150" i="4" s="1"/>
  <c r="X150" i="4"/>
  <c r="U150" i="4"/>
  <c r="W150" i="4" s="1"/>
  <c r="T150" i="4"/>
  <c r="S150" i="4"/>
  <c r="R150" i="4"/>
  <c r="DB149" i="4" a="1"/>
  <c r="DB149" i="4" s="1"/>
  <c r="CY149" i="4"/>
  <c r="CZ149" i="4" s="1"/>
  <c r="CX149" i="4"/>
  <c r="CU149" i="4"/>
  <c r="CW149" i="4" s="1"/>
  <c r="CT149" i="4"/>
  <c r="CS149" i="4"/>
  <c r="CR149" i="4"/>
  <c r="CA149" i="4" a="1"/>
  <c r="CA149" i="4" s="1"/>
  <c r="BX149" i="4"/>
  <c r="BY149" i="4" s="1"/>
  <c r="BW149" i="4"/>
  <c r="BT149" i="4"/>
  <c r="BV149" i="4" s="1"/>
  <c r="BS149" i="4"/>
  <c r="BR149" i="4"/>
  <c r="BQ149" i="4"/>
  <c r="BB149" i="4" a="1"/>
  <c r="BB149" i="4" s="1"/>
  <c r="AU149" i="4"/>
  <c r="AS149" i="4"/>
  <c r="AB149" i="4" a="1"/>
  <c r="AB149" i="4" s="1"/>
  <c r="Y149" i="4"/>
  <c r="Z149" i="4" s="1"/>
  <c r="X149" i="4"/>
  <c r="U149" i="4"/>
  <c r="W149" i="4" s="1"/>
  <c r="T149" i="4"/>
  <c r="S149" i="4"/>
  <c r="R149" i="4"/>
  <c r="DB148" i="4" a="1"/>
  <c r="DB148" i="4" s="1"/>
  <c r="CY148" i="4"/>
  <c r="CZ148" i="4" s="1"/>
  <c r="CX148" i="4"/>
  <c r="CU148" i="4"/>
  <c r="CW148" i="4" s="1"/>
  <c r="CT148" i="4"/>
  <c r="CS148" i="4"/>
  <c r="CR148" i="4"/>
  <c r="CA148" i="4" a="1"/>
  <c r="CA148" i="4" s="1"/>
  <c r="BX148" i="4"/>
  <c r="BY148" i="4" s="1"/>
  <c r="BW148" i="4"/>
  <c r="BT148" i="4"/>
  <c r="BV148" i="4" s="1"/>
  <c r="BS148" i="4"/>
  <c r="BR148" i="4"/>
  <c r="BQ148" i="4"/>
  <c r="BB148" i="4" a="1"/>
  <c r="BB148" i="4" s="1"/>
  <c r="AU148" i="4"/>
  <c r="AS148" i="4"/>
  <c r="AB148" i="4" a="1"/>
  <c r="AB148" i="4" s="1"/>
  <c r="Y148" i="4"/>
  <c r="Z148" i="4" s="1"/>
  <c r="X148" i="4"/>
  <c r="U148" i="4"/>
  <c r="W148" i="4" s="1"/>
  <c r="T148" i="4"/>
  <c r="S148" i="4"/>
  <c r="R148" i="4"/>
  <c r="DB147" i="4" a="1"/>
  <c r="DB147" i="4" s="1"/>
  <c r="CY147" i="4"/>
  <c r="CZ147" i="4" s="1"/>
  <c r="CX147" i="4"/>
  <c r="CU147" i="4"/>
  <c r="CW147" i="4" s="1"/>
  <c r="CT147" i="4"/>
  <c r="CS147" i="4"/>
  <c r="CR147" i="4"/>
  <c r="CA147" i="4" a="1"/>
  <c r="CA147" i="4" s="1"/>
  <c r="DP147" i="4" s="1"/>
  <c r="BX147" i="4"/>
  <c r="BY147" i="4" s="1"/>
  <c r="BW147" i="4"/>
  <c r="BT147" i="4"/>
  <c r="BV147" i="4" s="1"/>
  <c r="BS147" i="4"/>
  <c r="BR147" i="4"/>
  <c r="BQ147" i="4"/>
  <c r="BB147" i="4" a="1"/>
  <c r="BB147" i="4" s="1"/>
  <c r="AU147" i="4"/>
  <c r="AS147" i="4"/>
  <c r="AB147" i="4" a="1"/>
  <c r="AB147" i="4" s="1"/>
  <c r="Y147" i="4"/>
  <c r="Z147" i="4" s="1"/>
  <c r="X147" i="4"/>
  <c r="U147" i="4"/>
  <c r="W147" i="4" s="1"/>
  <c r="T147" i="4"/>
  <c r="S147" i="4"/>
  <c r="R147" i="4"/>
  <c r="DB146" i="4" a="1"/>
  <c r="DB146" i="4" s="1"/>
  <c r="CY146" i="4"/>
  <c r="CZ146" i="4" s="1"/>
  <c r="CX146" i="4"/>
  <c r="CU146" i="4"/>
  <c r="CW146" i="4" s="1"/>
  <c r="CT146" i="4"/>
  <c r="CS146" i="4"/>
  <c r="CR146" i="4"/>
  <c r="CA146" i="4" a="1"/>
  <c r="CA146" i="4" s="1"/>
  <c r="BX146" i="4"/>
  <c r="BY146" i="4" s="1"/>
  <c r="BW146" i="4"/>
  <c r="BT146" i="4"/>
  <c r="BV146" i="4" s="1"/>
  <c r="BS146" i="4"/>
  <c r="BR146" i="4"/>
  <c r="BQ146" i="4"/>
  <c r="BB146" i="4" a="1"/>
  <c r="BB146" i="4" s="1"/>
  <c r="AU146" i="4"/>
  <c r="AS146" i="4"/>
  <c r="AB146" i="4" a="1"/>
  <c r="AB146" i="4" s="1"/>
  <c r="Y146" i="4"/>
  <c r="Z146" i="4" s="1"/>
  <c r="X146" i="4"/>
  <c r="U146" i="4"/>
  <c r="W146" i="4" s="1"/>
  <c r="T146" i="4"/>
  <c r="S146" i="4"/>
  <c r="R146" i="4"/>
  <c r="DB145" i="4" a="1"/>
  <c r="DB145" i="4" s="1"/>
  <c r="CY145" i="4"/>
  <c r="CZ145" i="4" s="1"/>
  <c r="CX145" i="4"/>
  <c r="CU145" i="4"/>
  <c r="CW145" i="4" s="1"/>
  <c r="CT145" i="4"/>
  <c r="CS145" i="4"/>
  <c r="CR145" i="4"/>
  <c r="CA145" i="4" a="1"/>
  <c r="CA145" i="4" s="1"/>
  <c r="BX145" i="4"/>
  <c r="BY145" i="4" s="1"/>
  <c r="BW145" i="4"/>
  <c r="BT145" i="4"/>
  <c r="BV145" i="4" s="1"/>
  <c r="BS145" i="4"/>
  <c r="BR145" i="4"/>
  <c r="BQ145" i="4"/>
  <c r="BB145" i="4" a="1"/>
  <c r="BB145" i="4" s="1"/>
  <c r="AU145" i="4"/>
  <c r="AS145" i="4"/>
  <c r="AB145" i="4" a="1"/>
  <c r="AB145" i="4" s="1"/>
  <c r="Y145" i="4"/>
  <c r="Z145" i="4" s="1"/>
  <c r="X145" i="4"/>
  <c r="U145" i="4"/>
  <c r="W145" i="4" s="1"/>
  <c r="T145" i="4"/>
  <c r="S145" i="4"/>
  <c r="R145" i="4"/>
  <c r="DB144" i="4" a="1"/>
  <c r="DB144" i="4" s="1"/>
  <c r="CY144" i="4"/>
  <c r="CZ144" i="4" s="1"/>
  <c r="CX144" i="4"/>
  <c r="CU144" i="4"/>
  <c r="CW144" i="4" s="1"/>
  <c r="CT144" i="4"/>
  <c r="CS144" i="4"/>
  <c r="CR144" i="4"/>
  <c r="CA144" i="4" a="1"/>
  <c r="CA144" i="4" s="1"/>
  <c r="DP144" i="4" s="1"/>
  <c r="BX144" i="4"/>
  <c r="BY144" i="4" s="1"/>
  <c r="BW144" i="4"/>
  <c r="BT144" i="4"/>
  <c r="BV144" i="4" s="1"/>
  <c r="BS144" i="4"/>
  <c r="BR144" i="4"/>
  <c r="BQ144" i="4"/>
  <c r="BB144" i="4" a="1"/>
  <c r="BB144" i="4" s="1"/>
  <c r="DO144" i="4" s="1"/>
  <c r="AU144" i="4"/>
  <c r="AS144" i="4"/>
  <c r="AB144" i="4" a="1"/>
  <c r="AB144" i="4" s="1"/>
  <c r="Y144" i="4"/>
  <c r="Z144" i="4" s="1"/>
  <c r="X144" i="4"/>
  <c r="U144" i="4"/>
  <c r="W144" i="4" s="1"/>
  <c r="T144" i="4"/>
  <c r="S144" i="4"/>
  <c r="R144" i="4"/>
  <c r="DB143" i="4" a="1"/>
  <c r="DB143" i="4" s="1"/>
  <c r="CY143" i="4"/>
  <c r="CZ143" i="4" s="1"/>
  <c r="CX143" i="4"/>
  <c r="CU143" i="4"/>
  <c r="CW143" i="4" s="1"/>
  <c r="CT143" i="4"/>
  <c r="CS143" i="4"/>
  <c r="CR143" i="4"/>
  <c r="CA143" i="4" a="1"/>
  <c r="CA143" i="4" s="1"/>
  <c r="BX143" i="4"/>
  <c r="BY143" i="4" s="1"/>
  <c r="BW143" i="4"/>
  <c r="BT143" i="4"/>
  <c r="BV143" i="4" s="1"/>
  <c r="BS143" i="4"/>
  <c r="BR143" i="4"/>
  <c r="BQ143" i="4"/>
  <c r="BB143" i="4" a="1"/>
  <c r="BB143" i="4" s="1"/>
  <c r="AU143" i="4"/>
  <c r="AS143" i="4"/>
  <c r="AB143" i="4" a="1"/>
  <c r="AB143" i="4" s="1"/>
  <c r="Y143" i="4"/>
  <c r="Z143" i="4" s="1"/>
  <c r="X143" i="4"/>
  <c r="U143" i="4"/>
  <c r="W143" i="4" s="1"/>
  <c r="T143" i="4"/>
  <c r="S143" i="4"/>
  <c r="R143" i="4"/>
  <c r="DB142" i="4" a="1"/>
  <c r="DB142" i="4" s="1"/>
  <c r="CY142" i="4"/>
  <c r="CZ142" i="4" s="1"/>
  <c r="CX142" i="4"/>
  <c r="CU142" i="4"/>
  <c r="CW142" i="4" s="1"/>
  <c r="CT142" i="4"/>
  <c r="CS142" i="4"/>
  <c r="CR142" i="4"/>
  <c r="CA142" i="4" a="1"/>
  <c r="CA142" i="4" s="1"/>
  <c r="BX142" i="4"/>
  <c r="BY142" i="4" s="1"/>
  <c r="BW142" i="4"/>
  <c r="BT142" i="4"/>
  <c r="BV142" i="4" s="1"/>
  <c r="BS142" i="4"/>
  <c r="BR142" i="4"/>
  <c r="BQ142" i="4"/>
  <c r="BB142" i="4" a="1"/>
  <c r="BB142" i="4" s="1"/>
  <c r="AU142" i="4"/>
  <c r="AS142" i="4"/>
  <c r="AB142" i="4" a="1"/>
  <c r="AB142" i="4" s="1"/>
  <c r="Y142" i="4"/>
  <c r="Z142" i="4" s="1"/>
  <c r="X142" i="4"/>
  <c r="U142" i="4"/>
  <c r="W142" i="4" s="1"/>
  <c r="T142" i="4"/>
  <c r="S142" i="4"/>
  <c r="R142" i="4"/>
  <c r="DB141" i="4" a="1"/>
  <c r="DB141" i="4" s="1"/>
  <c r="CY141" i="4"/>
  <c r="CZ141" i="4" s="1"/>
  <c r="CX141" i="4"/>
  <c r="CU141" i="4"/>
  <c r="CW141" i="4" s="1"/>
  <c r="CT141" i="4"/>
  <c r="CS141" i="4"/>
  <c r="CR141" i="4"/>
  <c r="CA141" i="4" a="1"/>
  <c r="CA141" i="4" s="1"/>
  <c r="BX141" i="4"/>
  <c r="BY141" i="4" s="1"/>
  <c r="BW141" i="4"/>
  <c r="BT141" i="4"/>
  <c r="BV141" i="4" s="1"/>
  <c r="BS141" i="4"/>
  <c r="BR141" i="4"/>
  <c r="BQ141" i="4"/>
  <c r="BB141" i="4" a="1"/>
  <c r="BB141" i="4" s="1"/>
  <c r="AU141" i="4"/>
  <c r="AS141" i="4"/>
  <c r="AB141" i="4" a="1"/>
  <c r="AB141" i="4" s="1"/>
  <c r="Y141" i="4"/>
  <c r="Z141" i="4" s="1"/>
  <c r="X141" i="4"/>
  <c r="U141" i="4"/>
  <c r="W141" i="4" s="1"/>
  <c r="T141" i="4"/>
  <c r="S141" i="4"/>
  <c r="R141" i="4"/>
  <c r="DB140" i="4" a="1"/>
  <c r="DB140" i="4" s="1"/>
  <c r="CY140" i="4"/>
  <c r="CZ140" i="4" s="1"/>
  <c r="CX140" i="4"/>
  <c r="CU140" i="4"/>
  <c r="CW140" i="4" s="1"/>
  <c r="CT140" i="4"/>
  <c r="CS140" i="4"/>
  <c r="CR140" i="4"/>
  <c r="CA140" i="4" a="1"/>
  <c r="CA140" i="4" s="1"/>
  <c r="BX140" i="4"/>
  <c r="BY140" i="4" s="1"/>
  <c r="BW140" i="4"/>
  <c r="BT140" i="4"/>
  <c r="BV140" i="4" s="1"/>
  <c r="BS140" i="4"/>
  <c r="BR140" i="4"/>
  <c r="BQ140" i="4"/>
  <c r="BB140" i="4" a="1"/>
  <c r="BB140" i="4" s="1"/>
  <c r="AU140" i="4"/>
  <c r="AS140" i="4"/>
  <c r="AB140" i="4" a="1"/>
  <c r="AB140" i="4" s="1"/>
  <c r="Y140" i="4"/>
  <c r="Z140" i="4" s="1"/>
  <c r="X140" i="4"/>
  <c r="U140" i="4"/>
  <c r="W140" i="4" s="1"/>
  <c r="T140" i="4"/>
  <c r="S140" i="4"/>
  <c r="R140" i="4"/>
  <c r="DB139" i="4" a="1"/>
  <c r="DB139" i="4" s="1"/>
  <c r="CY139" i="4"/>
  <c r="CZ139" i="4" s="1"/>
  <c r="CX139" i="4"/>
  <c r="CU139" i="4"/>
  <c r="CW139" i="4" s="1"/>
  <c r="CT139" i="4"/>
  <c r="CS139" i="4"/>
  <c r="CR139" i="4"/>
  <c r="CA139" i="4" a="1"/>
  <c r="CA139" i="4" s="1"/>
  <c r="BX139" i="4"/>
  <c r="BY139" i="4" s="1"/>
  <c r="BW139" i="4"/>
  <c r="BT139" i="4"/>
  <c r="BV139" i="4" s="1"/>
  <c r="BS139" i="4"/>
  <c r="BR139" i="4"/>
  <c r="BQ139" i="4"/>
  <c r="BB139" i="4" a="1"/>
  <c r="BB139" i="4" s="1"/>
  <c r="AU139" i="4"/>
  <c r="AS139" i="4"/>
  <c r="AB139" i="4" a="1"/>
  <c r="AB139" i="4" s="1"/>
  <c r="Y139" i="4"/>
  <c r="Z139" i="4" s="1"/>
  <c r="X139" i="4"/>
  <c r="U139" i="4"/>
  <c r="W139" i="4" s="1"/>
  <c r="T139" i="4"/>
  <c r="S139" i="4"/>
  <c r="R139" i="4"/>
  <c r="DB138" i="4" a="1"/>
  <c r="DB138" i="4" s="1"/>
  <c r="CY138" i="4"/>
  <c r="CZ138" i="4" s="1"/>
  <c r="CX138" i="4"/>
  <c r="CU138" i="4"/>
  <c r="CW138" i="4" s="1"/>
  <c r="CT138" i="4"/>
  <c r="CS138" i="4"/>
  <c r="CR138" i="4"/>
  <c r="CA138" i="4" a="1"/>
  <c r="CA138" i="4" s="1"/>
  <c r="BX138" i="4"/>
  <c r="BY138" i="4" s="1"/>
  <c r="BW138" i="4"/>
  <c r="BT138" i="4"/>
  <c r="BV138" i="4" s="1"/>
  <c r="BS138" i="4"/>
  <c r="BR138" i="4"/>
  <c r="BQ138" i="4"/>
  <c r="BB138" i="4" a="1"/>
  <c r="BB138" i="4" s="1"/>
  <c r="AU138" i="4"/>
  <c r="AS138" i="4"/>
  <c r="AB138" i="4" a="1"/>
  <c r="AB138" i="4" s="1"/>
  <c r="Y138" i="4"/>
  <c r="Z138" i="4" s="1"/>
  <c r="X138" i="4"/>
  <c r="U138" i="4"/>
  <c r="W138" i="4" s="1"/>
  <c r="T138" i="4"/>
  <c r="S138" i="4"/>
  <c r="R138" i="4"/>
  <c r="DB137" i="4" a="1"/>
  <c r="DB137" i="4" s="1"/>
  <c r="CY137" i="4"/>
  <c r="CZ137" i="4" s="1"/>
  <c r="CX137" i="4"/>
  <c r="CU137" i="4"/>
  <c r="CW137" i="4" s="1"/>
  <c r="CT137" i="4"/>
  <c r="CS137" i="4"/>
  <c r="CR137" i="4"/>
  <c r="CA137" i="4" a="1"/>
  <c r="CA137" i="4" s="1"/>
  <c r="DP137" i="4" s="1"/>
  <c r="BX137" i="4"/>
  <c r="BY137" i="4" s="1"/>
  <c r="BW137" i="4"/>
  <c r="BT137" i="4"/>
  <c r="BV137" i="4" s="1"/>
  <c r="BS137" i="4"/>
  <c r="BR137" i="4"/>
  <c r="BQ137" i="4"/>
  <c r="BB137" i="4" a="1"/>
  <c r="BB137" i="4" s="1"/>
  <c r="AU137" i="4"/>
  <c r="AS137" i="4"/>
  <c r="AB137" i="4" a="1"/>
  <c r="AB137" i="4" s="1"/>
  <c r="Y137" i="4"/>
  <c r="Z137" i="4" s="1"/>
  <c r="X137" i="4"/>
  <c r="U137" i="4"/>
  <c r="W137" i="4" s="1"/>
  <c r="T137" i="4"/>
  <c r="S137" i="4"/>
  <c r="R137" i="4"/>
  <c r="DB136" i="4" a="1"/>
  <c r="DB136" i="4" s="1"/>
  <c r="CY136" i="4"/>
  <c r="CZ136" i="4" s="1"/>
  <c r="CX136" i="4"/>
  <c r="CU136" i="4"/>
  <c r="CW136" i="4" s="1"/>
  <c r="CT136" i="4"/>
  <c r="CS136" i="4"/>
  <c r="CR136" i="4"/>
  <c r="CA136" i="4" a="1"/>
  <c r="CA136" i="4" s="1"/>
  <c r="BX136" i="4"/>
  <c r="BY136" i="4" s="1"/>
  <c r="BW136" i="4"/>
  <c r="BT136" i="4"/>
  <c r="BV136" i="4" s="1"/>
  <c r="BS136" i="4"/>
  <c r="BR136" i="4"/>
  <c r="BQ136" i="4"/>
  <c r="BB136" i="4" a="1"/>
  <c r="BB136" i="4" s="1"/>
  <c r="AU136" i="4"/>
  <c r="AS136" i="4"/>
  <c r="AB136" i="4" a="1"/>
  <c r="AB136" i="4" s="1"/>
  <c r="Y136" i="4"/>
  <c r="Z136" i="4" s="1"/>
  <c r="X136" i="4"/>
  <c r="U136" i="4"/>
  <c r="W136" i="4" s="1"/>
  <c r="T136" i="4"/>
  <c r="S136" i="4"/>
  <c r="R136" i="4"/>
  <c r="DB135" i="4" a="1"/>
  <c r="DB135" i="4" s="1"/>
  <c r="CY135" i="4"/>
  <c r="CZ135" i="4" s="1"/>
  <c r="CX135" i="4"/>
  <c r="CU135" i="4"/>
  <c r="CW135" i="4" s="1"/>
  <c r="CT135" i="4"/>
  <c r="CS135" i="4"/>
  <c r="CR135" i="4"/>
  <c r="CA135" i="4" a="1"/>
  <c r="CA135" i="4" s="1"/>
  <c r="DP135" i="4" s="1"/>
  <c r="BX135" i="4"/>
  <c r="BY135" i="4" s="1"/>
  <c r="BW135" i="4"/>
  <c r="BT135" i="4"/>
  <c r="BV135" i="4" s="1"/>
  <c r="BS135" i="4"/>
  <c r="BR135" i="4"/>
  <c r="BQ135" i="4"/>
  <c r="BB135" i="4" a="1"/>
  <c r="BB135" i="4" s="1"/>
  <c r="AU135" i="4"/>
  <c r="AS135" i="4"/>
  <c r="AB135" i="4" a="1"/>
  <c r="AB135" i="4" s="1"/>
  <c r="Y135" i="4"/>
  <c r="Z135" i="4" s="1"/>
  <c r="X135" i="4"/>
  <c r="U135" i="4"/>
  <c r="W135" i="4" s="1"/>
  <c r="T135" i="4"/>
  <c r="S135" i="4"/>
  <c r="R135" i="4"/>
  <c r="DB134" i="4" a="1"/>
  <c r="DB134" i="4" s="1"/>
  <c r="CY134" i="4"/>
  <c r="CZ134" i="4" s="1"/>
  <c r="CX134" i="4"/>
  <c r="CU134" i="4"/>
  <c r="CW134" i="4" s="1"/>
  <c r="CT134" i="4"/>
  <c r="CS134" i="4"/>
  <c r="CR134" i="4"/>
  <c r="CA134" i="4" a="1"/>
  <c r="CA134" i="4" s="1"/>
  <c r="BX134" i="4"/>
  <c r="BY134" i="4" s="1"/>
  <c r="BW134" i="4"/>
  <c r="BT134" i="4"/>
  <c r="BV134" i="4" s="1"/>
  <c r="BS134" i="4"/>
  <c r="BR134" i="4"/>
  <c r="BQ134" i="4"/>
  <c r="BB134" i="4" a="1"/>
  <c r="BB134" i="4" s="1"/>
  <c r="AU134" i="4"/>
  <c r="AS134" i="4"/>
  <c r="AB134" i="4" a="1"/>
  <c r="AB134" i="4" s="1"/>
  <c r="Y134" i="4"/>
  <c r="Z134" i="4" s="1"/>
  <c r="X134" i="4"/>
  <c r="U134" i="4"/>
  <c r="W134" i="4" s="1"/>
  <c r="T134" i="4"/>
  <c r="S134" i="4"/>
  <c r="R134" i="4"/>
  <c r="DB133" i="4" a="1"/>
  <c r="DB133" i="4" s="1"/>
  <c r="CY133" i="4"/>
  <c r="CZ133" i="4" s="1"/>
  <c r="CX133" i="4"/>
  <c r="CU133" i="4"/>
  <c r="CW133" i="4" s="1"/>
  <c r="CT133" i="4"/>
  <c r="CS133" i="4"/>
  <c r="CR133" i="4"/>
  <c r="CA133" i="4" a="1"/>
  <c r="CA133" i="4" s="1"/>
  <c r="DP133" i="4" s="1"/>
  <c r="BX133" i="4"/>
  <c r="BY133" i="4" s="1"/>
  <c r="BW133" i="4"/>
  <c r="BT133" i="4"/>
  <c r="BV133" i="4" s="1"/>
  <c r="BS133" i="4"/>
  <c r="BR133" i="4"/>
  <c r="BQ133" i="4"/>
  <c r="BB133" i="4" a="1"/>
  <c r="BB133" i="4" s="1"/>
  <c r="AU133" i="4"/>
  <c r="AS133" i="4"/>
  <c r="AB133" i="4" a="1"/>
  <c r="AB133" i="4" s="1"/>
  <c r="Y133" i="4"/>
  <c r="Z133" i="4" s="1"/>
  <c r="X133" i="4"/>
  <c r="U133" i="4"/>
  <c r="W133" i="4" s="1"/>
  <c r="T133" i="4"/>
  <c r="S133" i="4"/>
  <c r="R133" i="4"/>
  <c r="DB132" i="4" a="1"/>
  <c r="DB132" i="4" s="1"/>
  <c r="CY132" i="4"/>
  <c r="CZ132" i="4" s="1"/>
  <c r="CX132" i="4"/>
  <c r="CU132" i="4"/>
  <c r="CW132" i="4" s="1"/>
  <c r="CT132" i="4"/>
  <c r="CS132" i="4"/>
  <c r="CR132" i="4"/>
  <c r="CA132" i="4" a="1"/>
  <c r="CA132" i="4" s="1"/>
  <c r="DP132" i="4" s="1"/>
  <c r="BX132" i="4"/>
  <c r="BY132" i="4" s="1"/>
  <c r="BW132" i="4"/>
  <c r="BT132" i="4"/>
  <c r="BV132" i="4" s="1"/>
  <c r="BS132" i="4"/>
  <c r="BR132" i="4"/>
  <c r="BQ132" i="4"/>
  <c r="BB132" i="4" a="1"/>
  <c r="BB132" i="4" s="1"/>
  <c r="DO132" i="4" s="1"/>
  <c r="AU132" i="4"/>
  <c r="AS132" i="4"/>
  <c r="AB132" i="4" a="1"/>
  <c r="AB132" i="4" s="1"/>
  <c r="Y132" i="4"/>
  <c r="Z132" i="4" s="1"/>
  <c r="X132" i="4"/>
  <c r="U132" i="4"/>
  <c r="W132" i="4" s="1"/>
  <c r="T132" i="4"/>
  <c r="S132" i="4"/>
  <c r="R132" i="4"/>
  <c r="DB131" i="4" a="1"/>
  <c r="DB131" i="4" s="1"/>
  <c r="CY131" i="4"/>
  <c r="CZ131" i="4" s="1"/>
  <c r="CX131" i="4"/>
  <c r="CU131" i="4"/>
  <c r="CW131" i="4" s="1"/>
  <c r="CT131" i="4"/>
  <c r="CS131" i="4"/>
  <c r="CR131" i="4"/>
  <c r="CA131" i="4" a="1"/>
  <c r="CA131" i="4" s="1"/>
  <c r="BX131" i="4"/>
  <c r="BY131" i="4" s="1"/>
  <c r="BW131" i="4"/>
  <c r="BT131" i="4"/>
  <c r="BV131" i="4" s="1"/>
  <c r="BS131" i="4"/>
  <c r="BR131" i="4"/>
  <c r="BQ131" i="4"/>
  <c r="BB131" i="4" a="1"/>
  <c r="BB131" i="4" s="1"/>
  <c r="AU131" i="4"/>
  <c r="AS131" i="4"/>
  <c r="AB131" i="4" a="1"/>
  <c r="AB131" i="4" s="1"/>
  <c r="Y131" i="4"/>
  <c r="Z131" i="4" s="1"/>
  <c r="X131" i="4"/>
  <c r="U131" i="4"/>
  <c r="W131" i="4" s="1"/>
  <c r="T131" i="4"/>
  <c r="S131" i="4"/>
  <c r="R131" i="4"/>
  <c r="DB130" i="4" a="1"/>
  <c r="DB130" i="4" s="1"/>
  <c r="CY130" i="4"/>
  <c r="CZ130" i="4" s="1"/>
  <c r="CX130" i="4"/>
  <c r="CU130" i="4"/>
  <c r="CW130" i="4" s="1"/>
  <c r="CT130" i="4"/>
  <c r="CS130" i="4"/>
  <c r="CR130" i="4"/>
  <c r="CA130" i="4" a="1"/>
  <c r="CA130" i="4" s="1"/>
  <c r="BX130" i="4"/>
  <c r="BY130" i="4" s="1"/>
  <c r="BW130" i="4"/>
  <c r="BT130" i="4"/>
  <c r="BV130" i="4" s="1"/>
  <c r="BS130" i="4"/>
  <c r="BR130" i="4"/>
  <c r="BQ130" i="4"/>
  <c r="BB130" i="4" a="1"/>
  <c r="BB130" i="4" s="1"/>
  <c r="AU130" i="4"/>
  <c r="AS130" i="4"/>
  <c r="AB130" i="4" a="1"/>
  <c r="AB130" i="4" s="1"/>
  <c r="Y130" i="4"/>
  <c r="Z130" i="4" s="1"/>
  <c r="X130" i="4"/>
  <c r="U130" i="4"/>
  <c r="W130" i="4" s="1"/>
  <c r="T130" i="4"/>
  <c r="S130" i="4"/>
  <c r="R130" i="4"/>
  <c r="DB129" i="4" a="1"/>
  <c r="DB129" i="4" s="1"/>
  <c r="CY129" i="4"/>
  <c r="CZ129" i="4" s="1"/>
  <c r="CX129" i="4"/>
  <c r="CU129" i="4"/>
  <c r="CW129" i="4" s="1"/>
  <c r="CT129" i="4"/>
  <c r="CS129" i="4"/>
  <c r="CR129" i="4"/>
  <c r="CA129" i="4" a="1"/>
  <c r="CA129" i="4" s="1"/>
  <c r="BX129" i="4"/>
  <c r="BY129" i="4" s="1"/>
  <c r="BW129" i="4"/>
  <c r="BT129" i="4"/>
  <c r="BV129" i="4" s="1"/>
  <c r="BS129" i="4"/>
  <c r="BR129" i="4"/>
  <c r="BQ129" i="4"/>
  <c r="BB129" i="4" a="1"/>
  <c r="BB129" i="4" s="1"/>
  <c r="AU129" i="4"/>
  <c r="AS129" i="4"/>
  <c r="AB129" i="4" a="1"/>
  <c r="AB129" i="4" s="1"/>
  <c r="Y129" i="4"/>
  <c r="Z129" i="4" s="1"/>
  <c r="X129" i="4"/>
  <c r="U129" i="4"/>
  <c r="W129" i="4" s="1"/>
  <c r="T129" i="4"/>
  <c r="S129" i="4"/>
  <c r="R129" i="4"/>
  <c r="DB128" i="4" a="1"/>
  <c r="DB128" i="4" s="1"/>
  <c r="CY128" i="4"/>
  <c r="CZ128" i="4" s="1"/>
  <c r="CX128" i="4"/>
  <c r="CU128" i="4"/>
  <c r="CW128" i="4" s="1"/>
  <c r="CT128" i="4"/>
  <c r="CS128" i="4"/>
  <c r="CR128" i="4"/>
  <c r="CA128" i="4" a="1"/>
  <c r="CA128" i="4" s="1"/>
  <c r="BX128" i="4"/>
  <c r="BY128" i="4" s="1"/>
  <c r="BW128" i="4"/>
  <c r="BT128" i="4"/>
  <c r="BV128" i="4" s="1"/>
  <c r="BS128" i="4"/>
  <c r="BR128" i="4"/>
  <c r="BQ128" i="4"/>
  <c r="BB128" i="4" a="1"/>
  <c r="BB128" i="4" s="1"/>
  <c r="DO128" i="4" s="1"/>
  <c r="AU128" i="4"/>
  <c r="AS128" i="4"/>
  <c r="AB128" i="4" a="1"/>
  <c r="AB128" i="4" s="1"/>
  <c r="Y128" i="4"/>
  <c r="Z128" i="4" s="1"/>
  <c r="X128" i="4"/>
  <c r="U128" i="4"/>
  <c r="W128" i="4" s="1"/>
  <c r="T128" i="4"/>
  <c r="S128" i="4"/>
  <c r="R128" i="4"/>
  <c r="DB127" i="4" a="1"/>
  <c r="DB127" i="4" s="1"/>
  <c r="CY127" i="4"/>
  <c r="CZ127" i="4" s="1"/>
  <c r="CX127" i="4"/>
  <c r="CU127" i="4"/>
  <c r="CW127" i="4" s="1"/>
  <c r="CT127" i="4"/>
  <c r="CS127" i="4"/>
  <c r="CR127" i="4"/>
  <c r="CA127" i="4" a="1"/>
  <c r="CA127" i="4" s="1"/>
  <c r="BX127" i="4"/>
  <c r="BY127" i="4" s="1"/>
  <c r="BW127" i="4"/>
  <c r="BT127" i="4"/>
  <c r="BV127" i="4" s="1"/>
  <c r="BS127" i="4"/>
  <c r="BR127" i="4"/>
  <c r="BQ127" i="4"/>
  <c r="BB127" i="4" a="1"/>
  <c r="BB127" i="4" s="1"/>
  <c r="AU127" i="4"/>
  <c r="AS127" i="4"/>
  <c r="AB127" i="4" a="1"/>
  <c r="AB127" i="4" s="1"/>
  <c r="Y127" i="4"/>
  <c r="Z127" i="4" s="1"/>
  <c r="X127" i="4"/>
  <c r="U127" i="4"/>
  <c r="W127" i="4" s="1"/>
  <c r="T127" i="4"/>
  <c r="S127" i="4"/>
  <c r="R127" i="4"/>
  <c r="DB126" i="4" a="1"/>
  <c r="DB126" i="4" s="1"/>
  <c r="CY126" i="4"/>
  <c r="CZ126" i="4" s="1"/>
  <c r="CX126" i="4"/>
  <c r="CU126" i="4"/>
  <c r="CW126" i="4" s="1"/>
  <c r="CT126" i="4"/>
  <c r="CS126" i="4"/>
  <c r="CR126" i="4"/>
  <c r="CA126" i="4" a="1"/>
  <c r="CA126" i="4" s="1"/>
  <c r="BX126" i="4"/>
  <c r="BY126" i="4" s="1"/>
  <c r="BW126" i="4"/>
  <c r="BT126" i="4"/>
  <c r="BV126" i="4" s="1"/>
  <c r="BS126" i="4"/>
  <c r="BR126" i="4"/>
  <c r="BQ126" i="4"/>
  <c r="BB126" i="4" a="1"/>
  <c r="BB126" i="4" s="1"/>
  <c r="AU126" i="4"/>
  <c r="AS126" i="4"/>
  <c r="AB126" i="4" a="1"/>
  <c r="AB126" i="4" s="1"/>
  <c r="Y126" i="4"/>
  <c r="Z126" i="4" s="1"/>
  <c r="X126" i="4"/>
  <c r="U126" i="4"/>
  <c r="W126" i="4" s="1"/>
  <c r="T126" i="4"/>
  <c r="S126" i="4"/>
  <c r="R126" i="4"/>
  <c r="DB125" i="4" a="1"/>
  <c r="DB125" i="4" s="1"/>
  <c r="CY125" i="4"/>
  <c r="CZ125" i="4" s="1"/>
  <c r="CX125" i="4"/>
  <c r="CU125" i="4"/>
  <c r="CW125" i="4" s="1"/>
  <c r="CT125" i="4"/>
  <c r="CS125" i="4"/>
  <c r="CR125" i="4"/>
  <c r="CA125" i="4" a="1"/>
  <c r="CA125" i="4" s="1"/>
  <c r="DP125" i="4" s="1"/>
  <c r="BX125" i="4"/>
  <c r="BY125" i="4" s="1"/>
  <c r="BW125" i="4"/>
  <c r="BT125" i="4"/>
  <c r="BV125" i="4" s="1"/>
  <c r="BS125" i="4"/>
  <c r="BR125" i="4"/>
  <c r="BQ125" i="4"/>
  <c r="BB125" i="4" a="1"/>
  <c r="BB125" i="4" s="1"/>
  <c r="AU125" i="4"/>
  <c r="AS125" i="4"/>
  <c r="AB125" i="4" a="1"/>
  <c r="AB125" i="4" s="1"/>
  <c r="Y125" i="4"/>
  <c r="Z125" i="4" s="1"/>
  <c r="X125" i="4"/>
  <c r="U125" i="4"/>
  <c r="W125" i="4" s="1"/>
  <c r="T125" i="4"/>
  <c r="S125" i="4"/>
  <c r="R125" i="4"/>
  <c r="DB124" i="4" a="1"/>
  <c r="DB124" i="4" s="1"/>
  <c r="CY124" i="4"/>
  <c r="CZ124" i="4" s="1"/>
  <c r="CX124" i="4"/>
  <c r="CU124" i="4"/>
  <c r="CW124" i="4" s="1"/>
  <c r="CT124" i="4"/>
  <c r="CS124" i="4"/>
  <c r="CR124" i="4"/>
  <c r="CA124" i="4" a="1"/>
  <c r="CA124" i="4" s="1"/>
  <c r="BX124" i="4"/>
  <c r="BY124" i="4" s="1"/>
  <c r="BW124" i="4"/>
  <c r="BT124" i="4"/>
  <c r="BV124" i="4" s="1"/>
  <c r="BS124" i="4"/>
  <c r="BR124" i="4"/>
  <c r="BQ124" i="4"/>
  <c r="BB124" i="4" a="1"/>
  <c r="BB124" i="4" s="1"/>
  <c r="AU124" i="4"/>
  <c r="AS124" i="4"/>
  <c r="AB124" i="4" a="1"/>
  <c r="AB124" i="4" s="1"/>
  <c r="Y124" i="4"/>
  <c r="Z124" i="4" s="1"/>
  <c r="X124" i="4"/>
  <c r="U124" i="4"/>
  <c r="W124" i="4" s="1"/>
  <c r="T124" i="4"/>
  <c r="S124" i="4"/>
  <c r="R124" i="4"/>
  <c r="DB123" i="4" a="1"/>
  <c r="DB123" i="4" s="1"/>
  <c r="CY123" i="4"/>
  <c r="CZ123" i="4" s="1"/>
  <c r="CX123" i="4"/>
  <c r="CU123" i="4"/>
  <c r="CW123" i="4" s="1"/>
  <c r="CT123" i="4"/>
  <c r="CS123" i="4"/>
  <c r="CR123" i="4"/>
  <c r="CA123" i="4" a="1"/>
  <c r="CA123" i="4" s="1"/>
  <c r="DP123" i="4" s="1"/>
  <c r="BX123" i="4"/>
  <c r="BY123" i="4" s="1"/>
  <c r="BW123" i="4"/>
  <c r="BT123" i="4"/>
  <c r="BV123" i="4" s="1"/>
  <c r="BS123" i="4"/>
  <c r="BR123" i="4"/>
  <c r="BQ123" i="4"/>
  <c r="BB123" i="4" a="1"/>
  <c r="BB123" i="4" s="1"/>
  <c r="AU123" i="4"/>
  <c r="AS123" i="4"/>
  <c r="AB123" i="4" a="1"/>
  <c r="AB123" i="4" s="1"/>
  <c r="Y123" i="4"/>
  <c r="Z123" i="4" s="1"/>
  <c r="X123" i="4"/>
  <c r="U123" i="4"/>
  <c r="W123" i="4" s="1"/>
  <c r="T123" i="4"/>
  <c r="S123" i="4"/>
  <c r="R123" i="4"/>
  <c r="DB122" i="4" a="1"/>
  <c r="DB122" i="4" s="1"/>
  <c r="CY122" i="4"/>
  <c r="CZ122" i="4" s="1"/>
  <c r="CX122" i="4"/>
  <c r="CU122" i="4"/>
  <c r="CW122" i="4" s="1"/>
  <c r="CT122" i="4"/>
  <c r="CS122" i="4"/>
  <c r="CR122" i="4"/>
  <c r="CA122" i="4" a="1"/>
  <c r="CA122" i="4" s="1"/>
  <c r="BX122" i="4"/>
  <c r="BY122" i="4" s="1"/>
  <c r="BW122" i="4"/>
  <c r="BT122" i="4"/>
  <c r="BV122" i="4" s="1"/>
  <c r="BS122" i="4"/>
  <c r="BR122" i="4"/>
  <c r="BQ122" i="4"/>
  <c r="BB122" i="4" a="1"/>
  <c r="BB122" i="4" s="1"/>
  <c r="AU122" i="4"/>
  <c r="AS122" i="4"/>
  <c r="AB122" i="4" a="1"/>
  <c r="AB122" i="4" s="1"/>
  <c r="Y122" i="4"/>
  <c r="Z122" i="4" s="1"/>
  <c r="X122" i="4"/>
  <c r="U122" i="4"/>
  <c r="W122" i="4" s="1"/>
  <c r="T122" i="4"/>
  <c r="S122" i="4"/>
  <c r="R122" i="4"/>
  <c r="DB121" i="4" a="1"/>
  <c r="DB121" i="4" s="1"/>
  <c r="CY121" i="4"/>
  <c r="CZ121" i="4" s="1"/>
  <c r="CX121" i="4"/>
  <c r="CU121" i="4"/>
  <c r="CW121" i="4" s="1"/>
  <c r="CT121" i="4"/>
  <c r="CS121" i="4"/>
  <c r="CR121" i="4"/>
  <c r="CA121" i="4" a="1"/>
  <c r="CA121" i="4" s="1"/>
  <c r="DP121" i="4" s="1"/>
  <c r="BX121" i="4"/>
  <c r="BY121" i="4" s="1"/>
  <c r="BW121" i="4"/>
  <c r="BT121" i="4"/>
  <c r="BV121" i="4" s="1"/>
  <c r="BS121" i="4"/>
  <c r="BR121" i="4"/>
  <c r="BQ121" i="4"/>
  <c r="BB121" i="4" a="1"/>
  <c r="BB121" i="4" s="1"/>
  <c r="AU121" i="4"/>
  <c r="AS121" i="4"/>
  <c r="AB121" i="4" a="1"/>
  <c r="AB121" i="4" s="1"/>
  <c r="Y121" i="4"/>
  <c r="Z121" i="4" s="1"/>
  <c r="X121" i="4"/>
  <c r="U121" i="4"/>
  <c r="W121" i="4" s="1"/>
  <c r="T121" i="4"/>
  <c r="S121" i="4"/>
  <c r="R121" i="4"/>
  <c r="DB120" i="4" a="1"/>
  <c r="DB120" i="4" s="1"/>
  <c r="CY120" i="4"/>
  <c r="CZ120" i="4" s="1"/>
  <c r="CX120" i="4"/>
  <c r="CU120" i="4"/>
  <c r="CW120" i="4" s="1"/>
  <c r="CT120" i="4"/>
  <c r="CS120" i="4"/>
  <c r="CR120" i="4"/>
  <c r="CA120" i="4" a="1"/>
  <c r="CA120" i="4" s="1"/>
  <c r="DP120" i="4" s="1"/>
  <c r="BX120" i="4"/>
  <c r="BY120" i="4" s="1"/>
  <c r="BW120" i="4"/>
  <c r="BT120" i="4"/>
  <c r="BV120" i="4" s="1"/>
  <c r="BS120" i="4"/>
  <c r="BR120" i="4"/>
  <c r="BQ120" i="4"/>
  <c r="BB120" i="4" a="1"/>
  <c r="BB120" i="4" s="1"/>
  <c r="DO120" i="4" s="1"/>
  <c r="AU120" i="4"/>
  <c r="AS120" i="4"/>
  <c r="AB120" i="4" a="1"/>
  <c r="AB120" i="4" s="1"/>
  <c r="Y120" i="4"/>
  <c r="Z120" i="4" s="1"/>
  <c r="X120" i="4"/>
  <c r="U120" i="4"/>
  <c r="W120" i="4" s="1"/>
  <c r="T120" i="4"/>
  <c r="S120" i="4"/>
  <c r="R120" i="4"/>
  <c r="DB119" i="4" a="1"/>
  <c r="DB119" i="4" s="1"/>
  <c r="CY119" i="4"/>
  <c r="CZ119" i="4" s="1"/>
  <c r="CX119" i="4"/>
  <c r="CU119" i="4"/>
  <c r="CW119" i="4" s="1"/>
  <c r="CT119" i="4"/>
  <c r="CS119" i="4"/>
  <c r="CR119" i="4"/>
  <c r="CA119" i="4" a="1"/>
  <c r="CA119" i="4" s="1"/>
  <c r="BX119" i="4"/>
  <c r="BY119" i="4" s="1"/>
  <c r="BW119" i="4"/>
  <c r="BT119" i="4"/>
  <c r="BV119" i="4" s="1"/>
  <c r="BS119" i="4"/>
  <c r="BR119" i="4"/>
  <c r="BQ119" i="4"/>
  <c r="BB119" i="4" a="1"/>
  <c r="BB119" i="4" s="1"/>
  <c r="AU119" i="4"/>
  <c r="AS119" i="4"/>
  <c r="AB119" i="4" a="1"/>
  <c r="AB119" i="4" s="1"/>
  <c r="Y119" i="4"/>
  <c r="Z119" i="4" s="1"/>
  <c r="X119" i="4"/>
  <c r="U119" i="4"/>
  <c r="W119" i="4" s="1"/>
  <c r="T119" i="4"/>
  <c r="S119" i="4"/>
  <c r="R119" i="4"/>
  <c r="DB118" i="4" a="1"/>
  <c r="DB118" i="4" s="1"/>
  <c r="CY118" i="4"/>
  <c r="CZ118" i="4" s="1"/>
  <c r="CX118" i="4"/>
  <c r="CU118" i="4"/>
  <c r="CW118" i="4" s="1"/>
  <c r="CT118" i="4"/>
  <c r="CS118" i="4"/>
  <c r="CR118" i="4"/>
  <c r="CA118" i="4" a="1"/>
  <c r="CA118" i="4" s="1"/>
  <c r="BX118" i="4"/>
  <c r="BY118" i="4" s="1"/>
  <c r="BW118" i="4"/>
  <c r="BT118" i="4"/>
  <c r="BV118" i="4" s="1"/>
  <c r="BS118" i="4"/>
  <c r="BR118" i="4"/>
  <c r="BQ118" i="4"/>
  <c r="BB118" i="4" a="1"/>
  <c r="BB118" i="4" s="1"/>
  <c r="AU118" i="4"/>
  <c r="AS118" i="4"/>
  <c r="AB118" i="4" a="1"/>
  <c r="AB118" i="4" s="1"/>
  <c r="Y118" i="4"/>
  <c r="Z118" i="4" s="1"/>
  <c r="X118" i="4"/>
  <c r="U118" i="4"/>
  <c r="W118" i="4" s="1"/>
  <c r="T118" i="4"/>
  <c r="S118" i="4"/>
  <c r="R118" i="4"/>
  <c r="DB117" i="4" a="1"/>
  <c r="DB117" i="4" s="1"/>
  <c r="CY117" i="4"/>
  <c r="CZ117" i="4" s="1"/>
  <c r="CX117" i="4"/>
  <c r="CU117" i="4"/>
  <c r="CW117" i="4" s="1"/>
  <c r="CT117" i="4"/>
  <c r="CS117" i="4"/>
  <c r="CR117" i="4"/>
  <c r="CA117" i="4" a="1"/>
  <c r="CA117" i="4" s="1"/>
  <c r="BX117" i="4"/>
  <c r="BY117" i="4" s="1"/>
  <c r="BW117" i="4"/>
  <c r="BT117" i="4"/>
  <c r="BV117" i="4" s="1"/>
  <c r="BS117" i="4"/>
  <c r="BR117" i="4"/>
  <c r="BQ117" i="4"/>
  <c r="BB117" i="4" a="1"/>
  <c r="BB117" i="4" s="1"/>
  <c r="AU117" i="4"/>
  <c r="AS117" i="4"/>
  <c r="AB117" i="4" a="1"/>
  <c r="AB117" i="4" s="1"/>
  <c r="Y117" i="4"/>
  <c r="Z117" i="4" s="1"/>
  <c r="X117" i="4"/>
  <c r="U117" i="4"/>
  <c r="W117" i="4" s="1"/>
  <c r="T117" i="4"/>
  <c r="S117" i="4"/>
  <c r="R117" i="4"/>
  <c r="DB116" i="4" a="1"/>
  <c r="DB116" i="4" s="1"/>
  <c r="CY116" i="4"/>
  <c r="CZ116" i="4" s="1"/>
  <c r="CX116" i="4"/>
  <c r="CU116" i="4"/>
  <c r="CW116" i="4" s="1"/>
  <c r="CT116" i="4"/>
  <c r="CS116" i="4"/>
  <c r="CR116" i="4"/>
  <c r="CA116" i="4" a="1"/>
  <c r="CA116" i="4" s="1"/>
  <c r="BX116" i="4"/>
  <c r="BY116" i="4" s="1"/>
  <c r="BW116" i="4"/>
  <c r="BT116" i="4"/>
  <c r="BV116" i="4" s="1"/>
  <c r="BS116" i="4"/>
  <c r="BR116" i="4"/>
  <c r="BQ116" i="4"/>
  <c r="BB116" i="4" a="1"/>
  <c r="BB116" i="4" s="1"/>
  <c r="DO116" i="4" s="1"/>
  <c r="AU116" i="4"/>
  <c r="AS116" i="4"/>
  <c r="AB116" i="4" a="1"/>
  <c r="AB116" i="4" s="1"/>
  <c r="Y116" i="4"/>
  <c r="Z116" i="4" s="1"/>
  <c r="X116" i="4"/>
  <c r="U116" i="4"/>
  <c r="W116" i="4" s="1"/>
  <c r="T116" i="4"/>
  <c r="S116" i="4"/>
  <c r="R116" i="4"/>
  <c r="DB115" i="4" a="1"/>
  <c r="DB115" i="4" s="1"/>
  <c r="CY115" i="4"/>
  <c r="CZ115" i="4" s="1"/>
  <c r="CX115" i="4"/>
  <c r="CU115" i="4"/>
  <c r="CW115" i="4" s="1"/>
  <c r="CT115" i="4"/>
  <c r="CS115" i="4"/>
  <c r="CR115" i="4"/>
  <c r="CA115" i="4" a="1"/>
  <c r="CA115" i="4" s="1"/>
  <c r="BX115" i="4"/>
  <c r="BY115" i="4" s="1"/>
  <c r="BW115" i="4"/>
  <c r="BT115" i="4"/>
  <c r="BV115" i="4" s="1"/>
  <c r="BS115" i="4"/>
  <c r="BR115" i="4"/>
  <c r="BQ115" i="4"/>
  <c r="BB115" i="4" a="1"/>
  <c r="BB115" i="4" s="1"/>
  <c r="AU115" i="4"/>
  <c r="AS115" i="4"/>
  <c r="AB115" i="4" a="1"/>
  <c r="AB115" i="4" s="1"/>
  <c r="Y115" i="4"/>
  <c r="Z115" i="4" s="1"/>
  <c r="X115" i="4"/>
  <c r="U115" i="4"/>
  <c r="W115" i="4" s="1"/>
  <c r="T115" i="4"/>
  <c r="S115" i="4"/>
  <c r="R115" i="4"/>
  <c r="DB114" i="4" a="1"/>
  <c r="DB114" i="4" s="1"/>
  <c r="CY114" i="4"/>
  <c r="CZ114" i="4" s="1"/>
  <c r="CX114" i="4"/>
  <c r="CU114" i="4"/>
  <c r="CW114" i="4" s="1"/>
  <c r="CT114" i="4"/>
  <c r="CS114" i="4"/>
  <c r="CR114" i="4"/>
  <c r="CA114" i="4" a="1"/>
  <c r="CA114" i="4" s="1"/>
  <c r="BX114" i="4"/>
  <c r="BY114" i="4" s="1"/>
  <c r="BW114" i="4"/>
  <c r="BT114" i="4"/>
  <c r="BV114" i="4" s="1"/>
  <c r="BS114" i="4"/>
  <c r="BR114" i="4"/>
  <c r="BQ114" i="4"/>
  <c r="BB114" i="4" a="1"/>
  <c r="BB114" i="4" s="1"/>
  <c r="AU114" i="4"/>
  <c r="AS114" i="4"/>
  <c r="AB114" i="4" a="1"/>
  <c r="AB114" i="4" s="1"/>
  <c r="Y114" i="4"/>
  <c r="Z114" i="4" s="1"/>
  <c r="X114" i="4"/>
  <c r="U114" i="4"/>
  <c r="W114" i="4" s="1"/>
  <c r="T114" i="4"/>
  <c r="S114" i="4"/>
  <c r="R114" i="4"/>
  <c r="DB113" i="4" a="1"/>
  <c r="DB113" i="4" s="1"/>
  <c r="CY113" i="4"/>
  <c r="CZ113" i="4" s="1"/>
  <c r="CX113" i="4"/>
  <c r="CU113" i="4"/>
  <c r="CW113" i="4" s="1"/>
  <c r="CT113" i="4"/>
  <c r="CS113" i="4"/>
  <c r="CR113" i="4"/>
  <c r="CA113" i="4" a="1"/>
  <c r="CA113" i="4" s="1"/>
  <c r="DP113" i="4" s="1"/>
  <c r="BX113" i="4"/>
  <c r="BY113" i="4" s="1"/>
  <c r="BW113" i="4"/>
  <c r="BT113" i="4"/>
  <c r="BV113" i="4" s="1"/>
  <c r="BS113" i="4"/>
  <c r="BR113" i="4"/>
  <c r="BQ113" i="4"/>
  <c r="BB113" i="4" a="1"/>
  <c r="BB113" i="4" s="1"/>
  <c r="AU113" i="4"/>
  <c r="AS113" i="4"/>
  <c r="AB113" i="4" a="1"/>
  <c r="AB113" i="4" s="1"/>
  <c r="Y113" i="4"/>
  <c r="Z113" i="4" s="1"/>
  <c r="X113" i="4"/>
  <c r="U113" i="4"/>
  <c r="W113" i="4" s="1"/>
  <c r="T113" i="4"/>
  <c r="S113" i="4"/>
  <c r="R113" i="4"/>
  <c r="DB112" i="4" a="1"/>
  <c r="DB112" i="4" s="1"/>
  <c r="CY112" i="4"/>
  <c r="CZ112" i="4" s="1"/>
  <c r="CX112" i="4"/>
  <c r="CU112" i="4"/>
  <c r="CW112" i="4" s="1"/>
  <c r="CT112" i="4"/>
  <c r="CS112" i="4"/>
  <c r="CR112" i="4"/>
  <c r="CA112" i="4" a="1"/>
  <c r="CA112" i="4" s="1"/>
  <c r="BX112" i="4"/>
  <c r="BY112" i="4" s="1"/>
  <c r="BW112" i="4"/>
  <c r="BT112" i="4"/>
  <c r="BV112" i="4" s="1"/>
  <c r="BS112" i="4"/>
  <c r="BR112" i="4"/>
  <c r="BQ112" i="4"/>
  <c r="BB112" i="4" a="1"/>
  <c r="BB112" i="4" s="1"/>
  <c r="AU112" i="4"/>
  <c r="AS112" i="4"/>
  <c r="AB112" i="4" a="1"/>
  <c r="AB112" i="4" s="1"/>
  <c r="Y112" i="4"/>
  <c r="Z112" i="4" s="1"/>
  <c r="X112" i="4"/>
  <c r="U112" i="4"/>
  <c r="W112" i="4" s="1"/>
  <c r="T112" i="4"/>
  <c r="S112" i="4"/>
  <c r="R112" i="4"/>
  <c r="DB111" i="4" a="1"/>
  <c r="DB111" i="4" s="1"/>
  <c r="CY111" i="4"/>
  <c r="CZ111" i="4" s="1"/>
  <c r="CX111" i="4"/>
  <c r="CU111" i="4"/>
  <c r="CW111" i="4" s="1"/>
  <c r="CT111" i="4"/>
  <c r="CS111" i="4"/>
  <c r="CR111" i="4"/>
  <c r="CA111" i="4" a="1"/>
  <c r="CA111" i="4" s="1"/>
  <c r="DP111" i="4" s="1"/>
  <c r="BX111" i="4"/>
  <c r="BY111" i="4" s="1"/>
  <c r="BW111" i="4"/>
  <c r="BT111" i="4"/>
  <c r="BV111" i="4" s="1"/>
  <c r="BS111" i="4"/>
  <c r="BR111" i="4"/>
  <c r="BQ111" i="4"/>
  <c r="BB111" i="4" a="1"/>
  <c r="BB111" i="4" s="1"/>
  <c r="AU111" i="4"/>
  <c r="AS111" i="4"/>
  <c r="AB111" i="4" a="1"/>
  <c r="AB111" i="4" s="1"/>
  <c r="Y111" i="4"/>
  <c r="Z111" i="4" s="1"/>
  <c r="X111" i="4"/>
  <c r="U111" i="4"/>
  <c r="W111" i="4" s="1"/>
  <c r="T111" i="4"/>
  <c r="S111" i="4"/>
  <c r="R111" i="4"/>
  <c r="DB110" i="4" a="1"/>
  <c r="DB110" i="4" s="1"/>
  <c r="CY110" i="4"/>
  <c r="CZ110" i="4" s="1"/>
  <c r="CX110" i="4"/>
  <c r="CU110" i="4"/>
  <c r="CW110" i="4" s="1"/>
  <c r="CT110" i="4"/>
  <c r="CS110" i="4"/>
  <c r="CR110" i="4"/>
  <c r="CA110" i="4" a="1"/>
  <c r="CA110" i="4" s="1"/>
  <c r="BX110" i="4"/>
  <c r="BY110" i="4" s="1"/>
  <c r="BW110" i="4"/>
  <c r="BT110" i="4"/>
  <c r="BV110" i="4" s="1"/>
  <c r="BS110" i="4"/>
  <c r="BR110" i="4"/>
  <c r="BQ110" i="4"/>
  <c r="BB110" i="4" a="1"/>
  <c r="BB110" i="4" s="1"/>
  <c r="DO110" i="4" s="1"/>
  <c r="AU110" i="4"/>
  <c r="AS110" i="4"/>
  <c r="AB110" i="4" a="1"/>
  <c r="AB110" i="4" s="1"/>
  <c r="Y110" i="4"/>
  <c r="Z110" i="4" s="1"/>
  <c r="X110" i="4"/>
  <c r="U110" i="4"/>
  <c r="W110" i="4" s="1"/>
  <c r="T110" i="4"/>
  <c r="S110" i="4"/>
  <c r="R110" i="4"/>
  <c r="DB109" i="4" a="1"/>
  <c r="DB109" i="4" s="1"/>
  <c r="CY109" i="4"/>
  <c r="CZ109" i="4" s="1"/>
  <c r="CX109" i="4"/>
  <c r="CU109" i="4"/>
  <c r="CW109" i="4" s="1"/>
  <c r="CT109" i="4"/>
  <c r="CS109" i="4"/>
  <c r="CR109" i="4"/>
  <c r="CA109" i="4" a="1"/>
  <c r="CA109" i="4" s="1"/>
  <c r="DP109" i="4" s="1"/>
  <c r="BX109" i="4"/>
  <c r="BY109" i="4" s="1"/>
  <c r="BW109" i="4"/>
  <c r="BT109" i="4"/>
  <c r="BV109" i="4" s="1"/>
  <c r="BS109" i="4"/>
  <c r="BR109" i="4"/>
  <c r="BQ109" i="4"/>
  <c r="BB109" i="4" a="1"/>
  <c r="BB109" i="4" s="1"/>
  <c r="AU109" i="4"/>
  <c r="AS109" i="4"/>
  <c r="AB109" i="4" a="1"/>
  <c r="AB109" i="4" s="1"/>
  <c r="Y109" i="4"/>
  <c r="Z109" i="4" s="1"/>
  <c r="X109" i="4"/>
  <c r="U109" i="4"/>
  <c r="W109" i="4" s="1"/>
  <c r="T109" i="4"/>
  <c r="S109" i="4"/>
  <c r="R109" i="4"/>
  <c r="DB108" i="4" a="1"/>
  <c r="DB108" i="4" s="1"/>
  <c r="CY108" i="4"/>
  <c r="CZ108" i="4" s="1"/>
  <c r="CX108" i="4"/>
  <c r="CU108" i="4"/>
  <c r="CW108" i="4" s="1"/>
  <c r="CT108" i="4"/>
  <c r="CS108" i="4"/>
  <c r="CR108" i="4"/>
  <c r="CA108" i="4" a="1"/>
  <c r="CA108" i="4" s="1"/>
  <c r="BX108" i="4"/>
  <c r="BY108" i="4" s="1"/>
  <c r="BW108" i="4"/>
  <c r="BT108" i="4"/>
  <c r="BV108" i="4" s="1"/>
  <c r="BS108" i="4"/>
  <c r="BR108" i="4"/>
  <c r="BQ108" i="4"/>
  <c r="BB108" i="4" a="1"/>
  <c r="BB108" i="4" s="1"/>
  <c r="AU108" i="4"/>
  <c r="AS108" i="4"/>
  <c r="AB108" i="4" a="1"/>
  <c r="AB108" i="4" s="1"/>
  <c r="Y108" i="4"/>
  <c r="Z108" i="4" s="1"/>
  <c r="X108" i="4"/>
  <c r="U108" i="4"/>
  <c r="W108" i="4" s="1"/>
  <c r="T108" i="4"/>
  <c r="S108" i="4"/>
  <c r="R108" i="4"/>
  <c r="DB107" i="4" a="1"/>
  <c r="DB107" i="4" s="1"/>
  <c r="CY107" i="4"/>
  <c r="CZ107" i="4" s="1"/>
  <c r="CX107" i="4"/>
  <c r="CU107" i="4"/>
  <c r="CW107" i="4" s="1"/>
  <c r="CT107" i="4"/>
  <c r="CS107" i="4"/>
  <c r="CR107" i="4"/>
  <c r="CA107" i="4" a="1"/>
  <c r="CA107" i="4" s="1"/>
  <c r="DP107" i="4" s="1"/>
  <c r="BX107" i="4"/>
  <c r="BY107" i="4" s="1"/>
  <c r="BW107" i="4"/>
  <c r="BT107" i="4"/>
  <c r="BV107" i="4" s="1"/>
  <c r="BS107" i="4"/>
  <c r="BR107" i="4"/>
  <c r="BQ107" i="4"/>
  <c r="BB107" i="4" a="1"/>
  <c r="BB107" i="4" s="1"/>
  <c r="AU107" i="4"/>
  <c r="AS107" i="4"/>
  <c r="AB107" i="4" a="1"/>
  <c r="AB107" i="4" s="1"/>
  <c r="Y107" i="4"/>
  <c r="Z107" i="4" s="1"/>
  <c r="X107" i="4"/>
  <c r="U107" i="4"/>
  <c r="W107" i="4" s="1"/>
  <c r="T107" i="4"/>
  <c r="S107" i="4"/>
  <c r="R107" i="4"/>
  <c r="DB106" i="4" a="1"/>
  <c r="DB106" i="4" s="1"/>
  <c r="CY106" i="4"/>
  <c r="CZ106" i="4" s="1"/>
  <c r="CX106" i="4"/>
  <c r="CU106" i="4"/>
  <c r="CW106" i="4" s="1"/>
  <c r="CT106" i="4"/>
  <c r="CS106" i="4"/>
  <c r="CR106" i="4"/>
  <c r="CA106" i="4" a="1"/>
  <c r="CA106" i="4" s="1"/>
  <c r="BX106" i="4"/>
  <c r="BY106" i="4" s="1"/>
  <c r="BW106" i="4"/>
  <c r="BT106" i="4"/>
  <c r="BV106" i="4" s="1"/>
  <c r="BS106" i="4"/>
  <c r="BR106" i="4"/>
  <c r="BQ106" i="4"/>
  <c r="BB106" i="4" a="1"/>
  <c r="BB106" i="4" s="1"/>
  <c r="DO106" i="4" s="1"/>
  <c r="AU106" i="4"/>
  <c r="AS106" i="4"/>
  <c r="AB106" i="4" a="1"/>
  <c r="AB106" i="4" s="1"/>
  <c r="Y106" i="4"/>
  <c r="Z106" i="4" s="1"/>
  <c r="X106" i="4"/>
  <c r="U106" i="4"/>
  <c r="W106" i="4" s="1"/>
  <c r="T106" i="4"/>
  <c r="S106" i="4"/>
  <c r="R106" i="4"/>
  <c r="DB105" i="4" a="1"/>
  <c r="DB105" i="4" s="1"/>
  <c r="CY105" i="4"/>
  <c r="CZ105" i="4" s="1"/>
  <c r="CX105" i="4"/>
  <c r="CU105" i="4"/>
  <c r="CW105" i="4" s="1"/>
  <c r="CT105" i="4"/>
  <c r="CS105" i="4"/>
  <c r="CR105" i="4"/>
  <c r="CA105" i="4" a="1"/>
  <c r="CA105" i="4" s="1"/>
  <c r="BX105" i="4"/>
  <c r="BY105" i="4" s="1"/>
  <c r="BW105" i="4"/>
  <c r="BT105" i="4"/>
  <c r="BV105" i="4" s="1"/>
  <c r="BS105" i="4"/>
  <c r="BR105" i="4"/>
  <c r="BQ105" i="4"/>
  <c r="BB105" i="4" a="1"/>
  <c r="BB105" i="4" s="1"/>
  <c r="AU105" i="4"/>
  <c r="AS105" i="4"/>
  <c r="AB105" i="4" a="1"/>
  <c r="AB105" i="4" s="1"/>
  <c r="Y105" i="4"/>
  <c r="Z105" i="4" s="1"/>
  <c r="X105" i="4"/>
  <c r="U105" i="4"/>
  <c r="W105" i="4" s="1"/>
  <c r="T105" i="4"/>
  <c r="S105" i="4"/>
  <c r="R105" i="4"/>
  <c r="DB104" i="4" a="1"/>
  <c r="DB104" i="4" s="1"/>
  <c r="CY104" i="4"/>
  <c r="CZ104" i="4" s="1"/>
  <c r="CX104" i="4"/>
  <c r="CU104" i="4"/>
  <c r="CW104" i="4" s="1"/>
  <c r="CT104" i="4"/>
  <c r="CS104" i="4"/>
  <c r="CR104" i="4"/>
  <c r="CA104" i="4" a="1"/>
  <c r="CA104" i="4" s="1"/>
  <c r="BX104" i="4"/>
  <c r="BY104" i="4" s="1"/>
  <c r="BW104" i="4"/>
  <c r="BT104" i="4"/>
  <c r="BV104" i="4" s="1"/>
  <c r="BS104" i="4"/>
  <c r="BR104" i="4"/>
  <c r="BQ104" i="4"/>
  <c r="BB104" i="4" a="1"/>
  <c r="BB104" i="4" s="1"/>
  <c r="AU104" i="4"/>
  <c r="AS104" i="4"/>
  <c r="AB104" i="4" a="1"/>
  <c r="AB104" i="4" s="1"/>
  <c r="Y104" i="4"/>
  <c r="Z104" i="4" s="1"/>
  <c r="X104" i="4"/>
  <c r="U104" i="4"/>
  <c r="W104" i="4" s="1"/>
  <c r="T104" i="4"/>
  <c r="S104" i="4"/>
  <c r="R104" i="4"/>
  <c r="DB103" i="4" a="1"/>
  <c r="DB103" i="4" s="1"/>
  <c r="CY103" i="4"/>
  <c r="CZ103" i="4" s="1"/>
  <c r="CX103" i="4"/>
  <c r="CU103" i="4"/>
  <c r="CW103" i="4" s="1"/>
  <c r="CT103" i="4"/>
  <c r="CS103" i="4"/>
  <c r="CR103" i="4"/>
  <c r="CA103" i="4" a="1"/>
  <c r="CA103" i="4" s="1"/>
  <c r="BX103" i="4"/>
  <c r="BY103" i="4" s="1"/>
  <c r="BW103" i="4"/>
  <c r="BT103" i="4"/>
  <c r="BV103" i="4" s="1"/>
  <c r="BS103" i="4"/>
  <c r="BR103" i="4"/>
  <c r="BQ103" i="4"/>
  <c r="BB103" i="4" a="1"/>
  <c r="BB103" i="4" s="1"/>
  <c r="DO103" i="4" s="1"/>
  <c r="AU103" i="4"/>
  <c r="AS103" i="4"/>
  <c r="AB103" i="4" a="1"/>
  <c r="AB103" i="4" s="1"/>
  <c r="Y103" i="4"/>
  <c r="Z103" i="4" s="1"/>
  <c r="X103" i="4"/>
  <c r="U103" i="4"/>
  <c r="W103" i="4" s="1"/>
  <c r="T103" i="4"/>
  <c r="S103" i="4"/>
  <c r="R103" i="4"/>
  <c r="DB102" i="4" a="1"/>
  <c r="DB102" i="4" s="1"/>
  <c r="CY102" i="4"/>
  <c r="CZ102" i="4" s="1"/>
  <c r="CX102" i="4"/>
  <c r="CU102" i="4"/>
  <c r="CW102" i="4" s="1"/>
  <c r="CT102" i="4"/>
  <c r="CS102" i="4"/>
  <c r="CR102" i="4"/>
  <c r="CA102" i="4" a="1"/>
  <c r="CA102" i="4" s="1"/>
  <c r="BX102" i="4"/>
  <c r="BY102" i="4" s="1"/>
  <c r="BW102" i="4"/>
  <c r="BT102" i="4"/>
  <c r="BV102" i="4" s="1"/>
  <c r="BS102" i="4"/>
  <c r="BR102" i="4"/>
  <c r="BQ102" i="4"/>
  <c r="BB102" i="4" a="1"/>
  <c r="BB102" i="4" s="1"/>
  <c r="AU102" i="4"/>
  <c r="AS102" i="4"/>
  <c r="AB102" i="4" a="1"/>
  <c r="AB102" i="4" s="1"/>
  <c r="Y102" i="4"/>
  <c r="Z102" i="4" s="1"/>
  <c r="X102" i="4"/>
  <c r="U102" i="4"/>
  <c r="W102" i="4" s="1"/>
  <c r="T102" i="4"/>
  <c r="S102" i="4"/>
  <c r="R102" i="4"/>
  <c r="DB101" i="4" a="1"/>
  <c r="DB101" i="4" s="1"/>
  <c r="CY101" i="4"/>
  <c r="CZ101" i="4" s="1"/>
  <c r="CX101" i="4"/>
  <c r="CU101" i="4"/>
  <c r="CW101" i="4" s="1"/>
  <c r="CT101" i="4"/>
  <c r="CS101" i="4"/>
  <c r="CR101" i="4"/>
  <c r="CA101" i="4" a="1"/>
  <c r="CA101" i="4" s="1"/>
  <c r="DP101" i="4" s="1"/>
  <c r="BX101" i="4"/>
  <c r="BY101" i="4" s="1"/>
  <c r="BW101" i="4"/>
  <c r="BT101" i="4"/>
  <c r="BV101" i="4" s="1"/>
  <c r="BS101" i="4"/>
  <c r="BR101" i="4"/>
  <c r="BQ101" i="4"/>
  <c r="BB101" i="4" a="1"/>
  <c r="BB101" i="4" s="1"/>
  <c r="AU101" i="4"/>
  <c r="AS101" i="4"/>
  <c r="AB101" i="4" a="1"/>
  <c r="AB101" i="4" s="1"/>
  <c r="Y101" i="4"/>
  <c r="Z101" i="4" s="1"/>
  <c r="X101" i="4"/>
  <c r="U101" i="4"/>
  <c r="W101" i="4" s="1"/>
  <c r="T101" i="4"/>
  <c r="S101" i="4"/>
  <c r="R101" i="4"/>
  <c r="DB100" i="4" a="1"/>
  <c r="DB100" i="4" s="1"/>
  <c r="CY100" i="4"/>
  <c r="CZ100" i="4" s="1"/>
  <c r="CX100" i="4"/>
  <c r="CU100" i="4"/>
  <c r="CW100" i="4" s="1"/>
  <c r="CT100" i="4"/>
  <c r="CS100" i="4"/>
  <c r="CR100" i="4"/>
  <c r="CA100" i="4" a="1"/>
  <c r="CA100" i="4" s="1"/>
  <c r="BX100" i="4"/>
  <c r="BY100" i="4" s="1"/>
  <c r="BW100" i="4"/>
  <c r="BT100" i="4"/>
  <c r="BV100" i="4" s="1"/>
  <c r="BS100" i="4"/>
  <c r="BR100" i="4"/>
  <c r="BQ100" i="4"/>
  <c r="BB100" i="4" a="1"/>
  <c r="BB100" i="4" s="1"/>
  <c r="AU100" i="4"/>
  <c r="AS100" i="4"/>
  <c r="AB100" i="4" a="1"/>
  <c r="AB100" i="4" s="1"/>
  <c r="Y100" i="4"/>
  <c r="Z100" i="4" s="1"/>
  <c r="X100" i="4"/>
  <c r="U100" i="4"/>
  <c r="W100" i="4" s="1"/>
  <c r="T100" i="4"/>
  <c r="S100" i="4"/>
  <c r="R100" i="4"/>
  <c r="DB99" i="4" a="1"/>
  <c r="DB99" i="4" s="1"/>
  <c r="CY99" i="4"/>
  <c r="CZ99" i="4" s="1"/>
  <c r="CX99" i="4"/>
  <c r="CU99" i="4"/>
  <c r="CW99" i="4" s="1"/>
  <c r="CT99" i="4"/>
  <c r="CS99" i="4"/>
  <c r="CR99" i="4"/>
  <c r="CA99" i="4" a="1"/>
  <c r="CA99" i="4" s="1"/>
  <c r="DP99" i="4" s="1"/>
  <c r="BX99" i="4"/>
  <c r="BY99" i="4" s="1"/>
  <c r="BW99" i="4"/>
  <c r="BT99" i="4"/>
  <c r="BV99" i="4" s="1"/>
  <c r="BS99" i="4"/>
  <c r="BR99" i="4"/>
  <c r="BQ99" i="4"/>
  <c r="BB99" i="4" a="1"/>
  <c r="BB99" i="4" s="1"/>
  <c r="AU99" i="4"/>
  <c r="AS99" i="4"/>
  <c r="AB99" i="4" a="1"/>
  <c r="AB99" i="4" s="1"/>
  <c r="Y99" i="4"/>
  <c r="Z99" i="4" s="1"/>
  <c r="X99" i="4"/>
  <c r="U99" i="4"/>
  <c r="W99" i="4" s="1"/>
  <c r="T99" i="4"/>
  <c r="S99" i="4"/>
  <c r="R99" i="4"/>
  <c r="DB98" i="4" a="1"/>
  <c r="DB98" i="4" s="1"/>
  <c r="CY98" i="4"/>
  <c r="CZ98" i="4" s="1"/>
  <c r="CX98" i="4"/>
  <c r="CU98" i="4"/>
  <c r="CW98" i="4" s="1"/>
  <c r="CT98" i="4"/>
  <c r="CS98" i="4"/>
  <c r="CR98" i="4"/>
  <c r="CA98" i="4" a="1"/>
  <c r="CA98" i="4" s="1"/>
  <c r="BX98" i="4"/>
  <c r="BY98" i="4" s="1"/>
  <c r="BW98" i="4"/>
  <c r="BT98" i="4"/>
  <c r="BV98" i="4" s="1"/>
  <c r="BS98" i="4"/>
  <c r="BR98" i="4"/>
  <c r="BQ98" i="4"/>
  <c r="BB98" i="4" a="1"/>
  <c r="BB98" i="4" s="1"/>
  <c r="AU98" i="4"/>
  <c r="AS98" i="4"/>
  <c r="AB98" i="4" a="1"/>
  <c r="AB98" i="4" s="1"/>
  <c r="Y98" i="4"/>
  <c r="Z98" i="4" s="1"/>
  <c r="X98" i="4"/>
  <c r="U98" i="4"/>
  <c r="W98" i="4" s="1"/>
  <c r="T98" i="4"/>
  <c r="S98" i="4"/>
  <c r="R98" i="4"/>
  <c r="DB97" i="4" a="1"/>
  <c r="DB97" i="4" s="1"/>
  <c r="CY97" i="4"/>
  <c r="CZ97" i="4" s="1"/>
  <c r="CX97" i="4"/>
  <c r="CU97" i="4"/>
  <c r="CW97" i="4" s="1"/>
  <c r="CT97" i="4"/>
  <c r="CS97" i="4"/>
  <c r="CR97" i="4"/>
  <c r="CA97" i="4" a="1"/>
  <c r="CA97" i="4" s="1"/>
  <c r="DP97" i="4" s="1"/>
  <c r="BX97" i="4"/>
  <c r="BY97" i="4" s="1"/>
  <c r="BW97" i="4"/>
  <c r="BT97" i="4"/>
  <c r="BV97" i="4" s="1"/>
  <c r="BS97" i="4"/>
  <c r="BR97" i="4"/>
  <c r="BQ97" i="4"/>
  <c r="BB97" i="4" a="1"/>
  <c r="BB97" i="4" s="1"/>
  <c r="AU97" i="4"/>
  <c r="AS97" i="4"/>
  <c r="AB97" i="4" a="1"/>
  <c r="AB97" i="4" s="1"/>
  <c r="Y97" i="4"/>
  <c r="Z97" i="4" s="1"/>
  <c r="X97" i="4"/>
  <c r="U97" i="4"/>
  <c r="W97" i="4" s="1"/>
  <c r="T97" i="4"/>
  <c r="S97" i="4"/>
  <c r="R97" i="4"/>
  <c r="DB96" i="4" a="1"/>
  <c r="DB96" i="4" s="1"/>
  <c r="CY96" i="4"/>
  <c r="CZ96" i="4" s="1"/>
  <c r="CX96" i="4"/>
  <c r="CU96" i="4"/>
  <c r="CW96" i="4" s="1"/>
  <c r="CT96" i="4"/>
  <c r="CS96" i="4"/>
  <c r="CR96" i="4"/>
  <c r="CA96" i="4" a="1"/>
  <c r="CA96" i="4" s="1"/>
  <c r="DP96" i="4" s="1"/>
  <c r="BX96" i="4"/>
  <c r="BY96" i="4" s="1"/>
  <c r="BW96" i="4"/>
  <c r="BT96" i="4"/>
  <c r="BV96" i="4" s="1"/>
  <c r="BS96" i="4"/>
  <c r="BR96" i="4"/>
  <c r="BQ96" i="4"/>
  <c r="BB96" i="4" a="1"/>
  <c r="BB96" i="4" s="1"/>
  <c r="DO96" i="4" s="1"/>
  <c r="AU96" i="4"/>
  <c r="AS96" i="4"/>
  <c r="AB96" i="4" a="1"/>
  <c r="AB96" i="4" s="1"/>
  <c r="Y96" i="4"/>
  <c r="Z96" i="4" s="1"/>
  <c r="X96" i="4"/>
  <c r="U96" i="4"/>
  <c r="W96" i="4" s="1"/>
  <c r="T96" i="4"/>
  <c r="S96" i="4"/>
  <c r="R96" i="4"/>
  <c r="DB95" i="4" a="1"/>
  <c r="DB95" i="4" s="1"/>
  <c r="CY95" i="4"/>
  <c r="CZ95" i="4" s="1"/>
  <c r="CX95" i="4"/>
  <c r="CU95" i="4"/>
  <c r="CW95" i="4" s="1"/>
  <c r="CT95" i="4"/>
  <c r="CS95" i="4"/>
  <c r="CR95" i="4"/>
  <c r="CA95" i="4" a="1"/>
  <c r="CA95" i="4" s="1"/>
  <c r="DP95" i="4" s="1"/>
  <c r="BX95" i="4"/>
  <c r="BY95" i="4" s="1"/>
  <c r="BW95" i="4"/>
  <c r="BT95" i="4"/>
  <c r="BV95" i="4" s="1"/>
  <c r="BS95" i="4"/>
  <c r="BR95" i="4"/>
  <c r="BQ95" i="4"/>
  <c r="BB95" i="4" a="1"/>
  <c r="BB95" i="4" s="1"/>
  <c r="AU95" i="4"/>
  <c r="AS95" i="4"/>
  <c r="AB95" i="4" a="1"/>
  <c r="AB95" i="4" s="1"/>
  <c r="Y95" i="4"/>
  <c r="Z95" i="4" s="1"/>
  <c r="X95" i="4"/>
  <c r="U95" i="4"/>
  <c r="W95" i="4" s="1"/>
  <c r="T95" i="4"/>
  <c r="S95" i="4"/>
  <c r="R95" i="4"/>
  <c r="DB94" i="4" a="1"/>
  <c r="DB94" i="4" s="1"/>
  <c r="CY94" i="4"/>
  <c r="CZ94" i="4" s="1"/>
  <c r="CX94" i="4"/>
  <c r="CU94" i="4"/>
  <c r="CW94" i="4" s="1"/>
  <c r="CT94" i="4"/>
  <c r="CS94" i="4"/>
  <c r="CR94" i="4"/>
  <c r="CA94" i="4" a="1"/>
  <c r="CA94" i="4" s="1"/>
  <c r="BX94" i="4"/>
  <c r="BY94" i="4" s="1"/>
  <c r="BW94" i="4"/>
  <c r="BT94" i="4"/>
  <c r="BV94" i="4" s="1"/>
  <c r="BS94" i="4"/>
  <c r="BR94" i="4"/>
  <c r="BQ94" i="4"/>
  <c r="BB94" i="4" a="1"/>
  <c r="BB94" i="4" s="1"/>
  <c r="DO94" i="4" s="1"/>
  <c r="AU94" i="4"/>
  <c r="AS94" i="4"/>
  <c r="AB94" i="4" a="1"/>
  <c r="AB94" i="4" s="1"/>
  <c r="Y94" i="4"/>
  <c r="Z94" i="4" s="1"/>
  <c r="X94" i="4"/>
  <c r="U94" i="4"/>
  <c r="W94" i="4" s="1"/>
  <c r="T94" i="4"/>
  <c r="S94" i="4"/>
  <c r="R94" i="4"/>
  <c r="DB93" i="4" a="1"/>
  <c r="DB93" i="4" s="1"/>
  <c r="CY93" i="4"/>
  <c r="CZ93" i="4" s="1"/>
  <c r="CX93" i="4"/>
  <c r="CU93" i="4"/>
  <c r="CW93" i="4" s="1"/>
  <c r="CT93" i="4"/>
  <c r="CS93" i="4"/>
  <c r="CR93" i="4"/>
  <c r="CA93" i="4" a="1"/>
  <c r="CA93" i="4" s="1"/>
  <c r="BX93" i="4"/>
  <c r="BY93" i="4" s="1"/>
  <c r="BW93" i="4"/>
  <c r="BT93" i="4"/>
  <c r="BV93" i="4" s="1"/>
  <c r="BS93" i="4"/>
  <c r="BR93" i="4"/>
  <c r="BQ93" i="4"/>
  <c r="BB93" i="4" a="1"/>
  <c r="BB93" i="4" s="1"/>
  <c r="AU93" i="4"/>
  <c r="AS93" i="4"/>
  <c r="AB93" i="4" a="1"/>
  <c r="AB93" i="4" s="1"/>
  <c r="Y93" i="4"/>
  <c r="Z93" i="4" s="1"/>
  <c r="X93" i="4"/>
  <c r="U93" i="4"/>
  <c r="W93" i="4" s="1"/>
  <c r="T93" i="4"/>
  <c r="S93" i="4"/>
  <c r="R93" i="4"/>
  <c r="DB92" i="4" a="1"/>
  <c r="DB92" i="4" s="1"/>
  <c r="CY92" i="4"/>
  <c r="CZ92" i="4" s="1"/>
  <c r="CX92" i="4"/>
  <c r="CU92" i="4"/>
  <c r="CW92" i="4" s="1"/>
  <c r="CT92" i="4"/>
  <c r="CS92" i="4"/>
  <c r="CR92" i="4"/>
  <c r="CA92" i="4" a="1"/>
  <c r="CA92" i="4" s="1"/>
  <c r="BX92" i="4"/>
  <c r="BY92" i="4" s="1"/>
  <c r="BW92" i="4"/>
  <c r="BT92" i="4"/>
  <c r="BV92" i="4" s="1"/>
  <c r="BS92" i="4"/>
  <c r="BR92" i="4"/>
  <c r="BQ92" i="4"/>
  <c r="BB92" i="4" a="1"/>
  <c r="BB92" i="4" s="1"/>
  <c r="DO92" i="4" s="1"/>
  <c r="AU92" i="4"/>
  <c r="AS92" i="4"/>
  <c r="AB92" i="4" a="1"/>
  <c r="AB92" i="4" s="1"/>
  <c r="Y92" i="4"/>
  <c r="Z92" i="4" s="1"/>
  <c r="X92" i="4"/>
  <c r="U92" i="4"/>
  <c r="W92" i="4" s="1"/>
  <c r="T92" i="4"/>
  <c r="S92" i="4"/>
  <c r="R92" i="4"/>
  <c r="DB91" i="4" a="1"/>
  <c r="DB91" i="4" s="1"/>
  <c r="CY91" i="4"/>
  <c r="CZ91" i="4" s="1"/>
  <c r="CX91" i="4"/>
  <c r="CU91" i="4"/>
  <c r="CW91" i="4" s="1"/>
  <c r="CT91" i="4"/>
  <c r="CS91" i="4"/>
  <c r="CR91" i="4"/>
  <c r="CA91" i="4" a="1"/>
  <c r="CA91" i="4" s="1"/>
  <c r="BX91" i="4"/>
  <c r="BY91" i="4" s="1"/>
  <c r="BW91" i="4"/>
  <c r="BT91" i="4"/>
  <c r="BV91" i="4" s="1"/>
  <c r="BS91" i="4"/>
  <c r="BR91" i="4"/>
  <c r="BQ91" i="4"/>
  <c r="BB91" i="4" a="1"/>
  <c r="BB91" i="4" s="1"/>
  <c r="AU91" i="4"/>
  <c r="AS91" i="4"/>
  <c r="AB91" i="4" a="1"/>
  <c r="AB91" i="4" s="1"/>
  <c r="Y91" i="4"/>
  <c r="Z91" i="4" s="1"/>
  <c r="X91" i="4"/>
  <c r="U91" i="4"/>
  <c r="W91" i="4" s="1"/>
  <c r="T91" i="4"/>
  <c r="S91" i="4"/>
  <c r="R91" i="4"/>
  <c r="DB90" i="4" a="1"/>
  <c r="DB90" i="4" s="1"/>
  <c r="CY90" i="4"/>
  <c r="CZ90" i="4" s="1"/>
  <c r="CX90" i="4"/>
  <c r="CU90" i="4"/>
  <c r="CW90" i="4" s="1"/>
  <c r="CT90" i="4"/>
  <c r="CS90" i="4"/>
  <c r="CR90" i="4"/>
  <c r="CA90" i="4" a="1"/>
  <c r="CA90" i="4" s="1"/>
  <c r="BX90" i="4"/>
  <c r="BY90" i="4" s="1"/>
  <c r="BW90" i="4"/>
  <c r="BT90" i="4"/>
  <c r="BV90" i="4" s="1"/>
  <c r="BS90" i="4"/>
  <c r="BR90" i="4"/>
  <c r="BQ90" i="4"/>
  <c r="BB90" i="4" a="1"/>
  <c r="BB90" i="4" s="1"/>
  <c r="AU90" i="4"/>
  <c r="AS90" i="4"/>
  <c r="AB90" i="4" a="1"/>
  <c r="AB90" i="4" s="1"/>
  <c r="Y90" i="4"/>
  <c r="Z90" i="4" s="1"/>
  <c r="X90" i="4"/>
  <c r="U90" i="4"/>
  <c r="W90" i="4" s="1"/>
  <c r="T90" i="4"/>
  <c r="S90" i="4"/>
  <c r="R90" i="4"/>
  <c r="DB89" i="4" a="1"/>
  <c r="DB89" i="4" s="1"/>
  <c r="CY89" i="4"/>
  <c r="CZ89" i="4" s="1"/>
  <c r="CX89" i="4"/>
  <c r="CU89" i="4"/>
  <c r="CW89" i="4" s="1"/>
  <c r="CT89" i="4"/>
  <c r="CS89" i="4"/>
  <c r="CR89" i="4"/>
  <c r="CA89" i="4" a="1"/>
  <c r="CA89" i="4" s="1"/>
  <c r="DP89" i="4" s="1"/>
  <c r="BX89" i="4"/>
  <c r="BY89" i="4" s="1"/>
  <c r="BW89" i="4"/>
  <c r="BT89" i="4"/>
  <c r="BV89" i="4" s="1"/>
  <c r="BS89" i="4"/>
  <c r="BR89" i="4"/>
  <c r="BQ89" i="4"/>
  <c r="BB89" i="4" a="1"/>
  <c r="BB89" i="4" s="1"/>
  <c r="AU89" i="4"/>
  <c r="AS89" i="4"/>
  <c r="AB89" i="4" a="1"/>
  <c r="AB89" i="4" s="1"/>
  <c r="Y89" i="4"/>
  <c r="Z89" i="4" s="1"/>
  <c r="X89" i="4"/>
  <c r="U89" i="4"/>
  <c r="W89" i="4" s="1"/>
  <c r="T89" i="4"/>
  <c r="S89" i="4"/>
  <c r="R89" i="4"/>
  <c r="DB88" i="4" a="1"/>
  <c r="DB88" i="4" s="1"/>
  <c r="CY88" i="4"/>
  <c r="CZ88" i="4" s="1"/>
  <c r="CX88" i="4"/>
  <c r="CU88" i="4"/>
  <c r="CW88" i="4" s="1"/>
  <c r="CT88" i="4"/>
  <c r="CS88" i="4"/>
  <c r="CR88" i="4"/>
  <c r="CA88" i="4" a="1"/>
  <c r="CA88" i="4" s="1"/>
  <c r="BX88" i="4"/>
  <c r="BY88" i="4" s="1"/>
  <c r="BW88" i="4"/>
  <c r="BT88" i="4"/>
  <c r="BV88" i="4" s="1"/>
  <c r="BS88" i="4"/>
  <c r="BR88" i="4"/>
  <c r="BQ88" i="4"/>
  <c r="BB88" i="4" a="1"/>
  <c r="BB88" i="4" s="1"/>
  <c r="AU88" i="4"/>
  <c r="AS88" i="4"/>
  <c r="AB88" i="4" a="1"/>
  <c r="AB88" i="4" s="1"/>
  <c r="Y88" i="4"/>
  <c r="Z88" i="4" s="1"/>
  <c r="X88" i="4"/>
  <c r="U88" i="4"/>
  <c r="W88" i="4" s="1"/>
  <c r="T88" i="4"/>
  <c r="S88" i="4"/>
  <c r="R88" i="4"/>
  <c r="DB87" i="4" a="1"/>
  <c r="DB87" i="4" s="1"/>
  <c r="CY87" i="4"/>
  <c r="CZ87" i="4" s="1"/>
  <c r="CX87" i="4"/>
  <c r="CU87" i="4"/>
  <c r="CW87" i="4" s="1"/>
  <c r="CT87" i="4"/>
  <c r="CS87" i="4"/>
  <c r="CR87" i="4"/>
  <c r="CA87" i="4" a="1"/>
  <c r="CA87" i="4" s="1"/>
  <c r="DP87" i="4" s="1"/>
  <c r="BX87" i="4"/>
  <c r="BY87" i="4" s="1"/>
  <c r="BW87" i="4"/>
  <c r="BT87" i="4"/>
  <c r="BV87" i="4" s="1"/>
  <c r="BS87" i="4"/>
  <c r="BR87" i="4"/>
  <c r="BQ87" i="4"/>
  <c r="BB87" i="4" a="1"/>
  <c r="BB87" i="4" s="1"/>
  <c r="AU87" i="4"/>
  <c r="AS87" i="4"/>
  <c r="AB87" i="4" a="1"/>
  <c r="AB87" i="4" s="1"/>
  <c r="Y87" i="4"/>
  <c r="Z87" i="4" s="1"/>
  <c r="X87" i="4"/>
  <c r="U87" i="4"/>
  <c r="W87" i="4" s="1"/>
  <c r="T87" i="4"/>
  <c r="S87" i="4"/>
  <c r="R87" i="4"/>
  <c r="DB86" i="4" a="1"/>
  <c r="DB86" i="4" s="1"/>
  <c r="CY86" i="4"/>
  <c r="CZ86" i="4" s="1"/>
  <c r="CX86" i="4"/>
  <c r="CU86" i="4"/>
  <c r="CW86" i="4" s="1"/>
  <c r="CT86" i="4"/>
  <c r="CS86" i="4"/>
  <c r="CR86" i="4"/>
  <c r="CA86" i="4" a="1"/>
  <c r="CA86" i="4" s="1"/>
  <c r="BX86" i="4"/>
  <c r="BY86" i="4" s="1"/>
  <c r="BW86" i="4"/>
  <c r="BT86" i="4"/>
  <c r="BV86" i="4" s="1"/>
  <c r="BS86" i="4"/>
  <c r="BR86" i="4"/>
  <c r="BQ86" i="4"/>
  <c r="BB86" i="4" a="1"/>
  <c r="BB86" i="4" s="1"/>
  <c r="DO86" i="4" s="1"/>
  <c r="AU86" i="4"/>
  <c r="AS86" i="4"/>
  <c r="AB86" i="4" a="1"/>
  <c r="AB86" i="4" s="1"/>
  <c r="Y86" i="4"/>
  <c r="Z86" i="4" s="1"/>
  <c r="X86" i="4"/>
  <c r="U86" i="4"/>
  <c r="W86" i="4" s="1"/>
  <c r="T86" i="4"/>
  <c r="S86" i="4"/>
  <c r="R86" i="4"/>
  <c r="DB85" i="4" a="1"/>
  <c r="DB85" i="4" s="1"/>
  <c r="CY85" i="4"/>
  <c r="CZ85" i="4" s="1"/>
  <c r="CX85" i="4"/>
  <c r="CU85" i="4"/>
  <c r="CW85" i="4" s="1"/>
  <c r="CT85" i="4"/>
  <c r="CS85" i="4"/>
  <c r="CR85" i="4"/>
  <c r="CA85" i="4" a="1"/>
  <c r="CA85" i="4" s="1"/>
  <c r="DP85" i="4" s="1"/>
  <c r="BX85" i="4"/>
  <c r="BY85" i="4" s="1"/>
  <c r="BW85" i="4"/>
  <c r="BT85" i="4"/>
  <c r="BV85" i="4" s="1"/>
  <c r="BS85" i="4"/>
  <c r="BR85" i="4"/>
  <c r="BQ85" i="4"/>
  <c r="BB85" i="4" a="1"/>
  <c r="BB85" i="4" s="1"/>
  <c r="AU85" i="4"/>
  <c r="AS85" i="4"/>
  <c r="AB85" i="4" a="1"/>
  <c r="AB85" i="4" s="1"/>
  <c r="Y85" i="4"/>
  <c r="Z85" i="4" s="1"/>
  <c r="X85" i="4"/>
  <c r="U85" i="4"/>
  <c r="W85" i="4" s="1"/>
  <c r="T85" i="4"/>
  <c r="S85" i="4"/>
  <c r="R85" i="4"/>
  <c r="DB84" i="4" a="1"/>
  <c r="DB84" i="4" s="1"/>
  <c r="CY84" i="4"/>
  <c r="CZ84" i="4" s="1"/>
  <c r="CX84" i="4"/>
  <c r="CU84" i="4"/>
  <c r="CW84" i="4" s="1"/>
  <c r="CT84" i="4"/>
  <c r="CS84" i="4"/>
  <c r="CR84" i="4"/>
  <c r="CA84" i="4" a="1"/>
  <c r="CA84" i="4" s="1"/>
  <c r="BX84" i="4"/>
  <c r="BY84" i="4" s="1"/>
  <c r="BW84" i="4"/>
  <c r="BT84" i="4"/>
  <c r="BV84" i="4" s="1"/>
  <c r="BS84" i="4"/>
  <c r="BR84" i="4"/>
  <c r="BQ84" i="4"/>
  <c r="BB84" i="4" a="1"/>
  <c r="BB84" i="4" s="1"/>
  <c r="DO84" i="4" s="1"/>
  <c r="AU84" i="4"/>
  <c r="AS84" i="4"/>
  <c r="AB84" i="4" a="1"/>
  <c r="AB84" i="4" s="1"/>
  <c r="Y84" i="4"/>
  <c r="Z84" i="4" s="1"/>
  <c r="X84" i="4"/>
  <c r="U84" i="4"/>
  <c r="W84" i="4" s="1"/>
  <c r="T84" i="4"/>
  <c r="S84" i="4"/>
  <c r="R84" i="4"/>
  <c r="DB83" i="4" a="1"/>
  <c r="DB83" i="4" s="1"/>
  <c r="CY83" i="4"/>
  <c r="CZ83" i="4" s="1"/>
  <c r="CX83" i="4"/>
  <c r="CU83" i="4"/>
  <c r="CW83" i="4" s="1"/>
  <c r="CT83" i="4"/>
  <c r="CS83" i="4"/>
  <c r="CR83" i="4"/>
  <c r="CA83" i="4" a="1"/>
  <c r="CA83" i="4" s="1"/>
  <c r="DP83" i="4" s="1"/>
  <c r="BX83" i="4"/>
  <c r="BY83" i="4" s="1"/>
  <c r="BW83" i="4"/>
  <c r="BT83" i="4"/>
  <c r="BV83" i="4" s="1"/>
  <c r="BS83" i="4"/>
  <c r="BR83" i="4"/>
  <c r="BQ83" i="4"/>
  <c r="BB83" i="4" a="1"/>
  <c r="BB83" i="4" s="1"/>
  <c r="DO83" i="4" s="1"/>
  <c r="AU83" i="4"/>
  <c r="AS83" i="4"/>
  <c r="AB83" i="4" a="1"/>
  <c r="AB83" i="4" s="1"/>
  <c r="Y83" i="4"/>
  <c r="Z83" i="4" s="1"/>
  <c r="X83" i="4"/>
  <c r="U83" i="4"/>
  <c r="W83" i="4" s="1"/>
  <c r="T83" i="4"/>
  <c r="S83" i="4"/>
  <c r="R83" i="4"/>
  <c r="DB82" i="4" a="1"/>
  <c r="DB82" i="4" s="1"/>
  <c r="CY82" i="4"/>
  <c r="CZ82" i="4" s="1"/>
  <c r="CX82" i="4"/>
  <c r="CU82" i="4"/>
  <c r="CW82" i="4" s="1"/>
  <c r="CT82" i="4"/>
  <c r="CS82" i="4"/>
  <c r="CR82" i="4"/>
  <c r="CA82" i="4" a="1"/>
  <c r="CA82" i="4" s="1"/>
  <c r="BX82" i="4"/>
  <c r="BY82" i="4" s="1"/>
  <c r="BW82" i="4"/>
  <c r="BT82" i="4"/>
  <c r="BV82" i="4" s="1"/>
  <c r="BS82" i="4"/>
  <c r="BR82" i="4"/>
  <c r="BQ82" i="4"/>
  <c r="BB82" i="4" a="1"/>
  <c r="BB82" i="4" s="1"/>
  <c r="DO82" i="4" s="1"/>
  <c r="AU82" i="4"/>
  <c r="AS82" i="4"/>
  <c r="AB82" i="4" a="1"/>
  <c r="AB82" i="4" s="1"/>
  <c r="Y82" i="4"/>
  <c r="Z82" i="4" s="1"/>
  <c r="X82" i="4"/>
  <c r="U82" i="4"/>
  <c r="W82" i="4" s="1"/>
  <c r="T82" i="4"/>
  <c r="S82" i="4"/>
  <c r="R82" i="4"/>
  <c r="DB81" i="4" a="1"/>
  <c r="DB81" i="4" s="1"/>
  <c r="CY81" i="4"/>
  <c r="CZ81" i="4" s="1"/>
  <c r="CX81" i="4"/>
  <c r="CU81" i="4"/>
  <c r="CW81" i="4" s="1"/>
  <c r="CT81" i="4"/>
  <c r="CS81" i="4"/>
  <c r="CR81" i="4"/>
  <c r="CA81" i="4" a="1"/>
  <c r="CA81" i="4" s="1"/>
  <c r="BX81" i="4"/>
  <c r="BY81" i="4" s="1"/>
  <c r="BW81" i="4"/>
  <c r="BT81" i="4"/>
  <c r="BV81" i="4" s="1"/>
  <c r="BS81" i="4"/>
  <c r="BR81" i="4"/>
  <c r="BQ81" i="4"/>
  <c r="BB81" i="4" a="1"/>
  <c r="BB81" i="4" s="1"/>
  <c r="AU81" i="4"/>
  <c r="AS81" i="4"/>
  <c r="AB81" i="4" a="1"/>
  <c r="AB81" i="4" s="1"/>
  <c r="Y81" i="4"/>
  <c r="Z81" i="4" s="1"/>
  <c r="X81" i="4"/>
  <c r="U81" i="4"/>
  <c r="W81" i="4" s="1"/>
  <c r="T81" i="4"/>
  <c r="S81" i="4"/>
  <c r="R81" i="4"/>
  <c r="DB80" i="4" a="1"/>
  <c r="DB80" i="4" s="1"/>
  <c r="CY80" i="4"/>
  <c r="CZ80" i="4" s="1"/>
  <c r="CX80" i="4"/>
  <c r="CU80" i="4"/>
  <c r="CW80" i="4" s="1"/>
  <c r="CT80" i="4"/>
  <c r="CS80" i="4"/>
  <c r="CR80" i="4"/>
  <c r="CA80" i="4" a="1"/>
  <c r="CA80" i="4" s="1"/>
  <c r="BX80" i="4"/>
  <c r="BY80" i="4" s="1"/>
  <c r="BW80" i="4"/>
  <c r="BT80" i="4"/>
  <c r="BV80" i="4" s="1"/>
  <c r="BS80" i="4"/>
  <c r="BR80" i="4"/>
  <c r="BQ80" i="4"/>
  <c r="BB80" i="4" a="1"/>
  <c r="BB80" i="4" s="1"/>
  <c r="DO80" i="4" s="1"/>
  <c r="AU80" i="4"/>
  <c r="AS80" i="4"/>
  <c r="AB80" i="4" a="1"/>
  <c r="AB80" i="4" s="1"/>
  <c r="Y80" i="4"/>
  <c r="Z80" i="4" s="1"/>
  <c r="X80" i="4"/>
  <c r="U80" i="4"/>
  <c r="W80" i="4" s="1"/>
  <c r="T80" i="4"/>
  <c r="S80" i="4"/>
  <c r="R80" i="4"/>
  <c r="DB79" i="4" a="1"/>
  <c r="DB79" i="4" s="1"/>
  <c r="CY79" i="4"/>
  <c r="CZ79" i="4" s="1"/>
  <c r="CX79" i="4"/>
  <c r="CU79" i="4"/>
  <c r="CW79" i="4" s="1"/>
  <c r="CT79" i="4"/>
  <c r="CS79" i="4"/>
  <c r="CR79" i="4"/>
  <c r="CA79" i="4" a="1"/>
  <c r="CA79" i="4" s="1"/>
  <c r="BX79" i="4"/>
  <c r="BY79" i="4" s="1"/>
  <c r="BW79" i="4"/>
  <c r="BT79" i="4"/>
  <c r="BV79" i="4" s="1"/>
  <c r="BS79" i="4"/>
  <c r="BR79" i="4"/>
  <c r="BQ79" i="4"/>
  <c r="BB79" i="4" a="1"/>
  <c r="BB79" i="4" s="1"/>
  <c r="DO79" i="4" s="1"/>
  <c r="AU79" i="4"/>
  <c r="AS79" i="4"/>
  <c r="AB79" i="4" a="1"/>
  <c r="AB79" i="4" s="1"/>
  <c r="Y79" i="4"/>
  <c r="Z79" i="4" s="1"/>
  <c r="X79" i="4"/>
  <c r="U79" i="4"/>
  <c r="W79" i="4" s="1"/>
  <c r="T79" i="4"/>
  <c r="S79" i="4"/>
  <c r="R79" i="4"/>
  <c r="DB78" i="4" a="1"/>
  <c r="DB78" i="4" s="1"/>
  <c r="CY78" i="4"/>
  <c r="CZ78" i="4" s="1"/>
  <c r="CX78" i="4"/>
  <c r="CU78" i="4"/>
  <c r="CW78" i="4" s="1"/>
  <c r="CT78" i="4"/>
  <c r="CS78" i="4"/>
  <c r="CR78" i="4"/>
  <c r="CA78" i="4" a="1"/>
  <c r="CA78" i="4" s="1"/>
  <c r="BX78" i="4"/>
  <c r="BY78" i="4" s="1"/>
  <c r="BW78" i="4"/>
  <c r="BT78" i="4"/>
  <c r="BV78" i="4" s="1"/>
  <c r="BS78" i="4"/>
  <c r="BR78" i="4"/>
  <c r="BQ78" i="4"/>
  <c r="BB78" i="4" a="1"/>
  <c r="BB78" i="4" s="1"/>
  <c r="AU78" i="4"/>
  <c r="AS78" i="4"/>
  <c r="AB78" i="4" a="1"/>
  <c r="AB78" i="4" s="1"/>
  <c r="Y78" i="4"/>
  <c r="Z78" i="4" s="1"/>
  <c r="X78" i="4"/>
  <c r="U78" i="4"/>
  <c r="W78" i="4" s="1"/>
  <c r="T78" i="4"/>
  <c r="S78" i="4"/>
  <c r="R78" i="4"/>
  <c r="DB77" i="4" a="1"/>
  <c r="DB77" i="4" s="1"/>
  <c r="CY77" i="4"/>
  <c r="CZ77" i="4" s="1"/>
  <c r="CX77" i="4"/>
  <c r="CU77" i="4"/>
  <c r="CW77" i="4" s="1"/>
  <c r="CT77" i="4"/>
  <c r="CS77" i="4"/>
  <c r="CR77" i="4"/>
  <c r="CA77" i="4" a="1"/>
  <c r="CA77" i="4" s="1"/>
  <c r="DP77" i="4" s="1"/>
  <c r="BX77" i="4"/>
  <c r="BY77" i="4" s="1"/>
  <c r="BW77" i="4"/>
  <c r="BT77" i="4"/>
  <c r="BV77" i="4" s="1"/>
  <c r="BS77" i="4"/>
  <c r="BR77" i="4"/>
  <c r="BQ77" i="4"/>
  <c r="BB77" i="4" a="1"/>
  <c r="BB77" i="4" s="1"/>
  <c r="AU77" i="4"/>
  <c r="AS77" i="4"/>
  <c r="AB77" i="4" a="1"/>
  <c r="AB77" i="4" s="1"/>
  <c r="Y77" i="4"/>
  <c r="Z77" i="4" s="1"/>
  <c r="X77" i="4"/>
  <c r="U77" i="4"/>
  <c r="W77" i="4" s="1"/>
  <c r="T77" i="4"/>
  <c r="S77" i="4"/>
  <c r="R77" i="4"/>
  <c r="DB76" i="4" a="1"/>
  <c r="DB76" i="4" s="1"/>
  <c r="CY76" i="4"/>
  <c r="CZ76" i="4" s="1"/>
  <c r="CX76" i="4"/>
  <c r="CU76" i="4"/>
  <c r="CW76" i="4" s="1"/>
  <c r="CT76" i="4"/>
  <c r="CS76" i="4"/>
  <c r="CR76" i="4"/>
  <c r="CA76" i="4" a="1"/>
  <c r="CA76" i="4" s="1"/>
  <c r="BX76" i="4"/>
  <c r="BY76" i="4" s="1"/>
  <c r="BW76" i="4"/>
  <c r="BT76" i="4"/>
  <c r="BV76" i="4" s="1"/>
  <c r="BS76" i="4"/>
  <c r="BR76" i="4"/>
  <c r="BQ76" i="4"/>
  <c r="BB76" i="4" a="1"/>
  <c r="BB76" i="4" s="1"/>
  <c r="AU76" i="4"/>
  <c r="AS76" i="4"/>
  <c r="AB76" i="4" a="1"/>
  <c r="AB76" i="4" s="1"/>
  <c r="Y76" i="4"/>
  <c r="Z76" i="4" s="1"/>
  <c r="X76" i="4"/>
  <c r="U76" i="4"/>
  <c r="W76" i="4" s="1"/>
  <c r="T76" i="4"/>
  <c r="S76" i="4"/>
  <c r="R76" i="4"/>
  <c r="DB75" i="4" a="1"/>
  <c r="DB75" i="4" s="1"/>
  <c r="CY75" i="4"/>
  <c r="CZ75" i="4" s="1"/>
  <c r="CX75" i="4"/>
  <c r="CU75" i="4"/>
  <c r="CW75" i="4" s="1"/>
  <c r="CT75" i="4"/>
  <c r="CS75" i="4"/>
  <c r="CR75" i="4"/>
  <c r="CA75" i="4" a="1"/>
  <c r="CA75" i="4" s="1"/>
  <c r="DP75" i="4" s="1"/>
  <c r="BX75" i="4"/>
  <c r="BY75" i="4" s="1"/>
  <c r="BW75" i="4"/>
  <c r="BT75" i="4"/>
  <c r="BV75" i="4" s="1"/>
  <c r="BS75" i="4"/>
  <c r="BR75" i="4"/>
  <c r="BQ75" i="4"/>
  <c r="BB75" i="4" a="1"/>
  <c r="BB75" i="4" s="1"/>
  <c r="AU75" i="4"/>
  <c r="AS75" i="4"/>
  <c r="AB75" i="4" a="1"/>
  <c r="AB75" i="4" s="1"/>
  <c r="Y75" i="4"/>
  <c r="Z75" i="4" s="1"/>
  <c r="X75" i="4"/>
  <c r="U75" i="4"/>
  <c r="W75" i="4" s="1"/>
  <c r="T75" i="4"/>
  <c r="S75" i="4"/>
  <c r="R75" i="4"/>
  <c r="DB74" i="4" a="1"/>
  <c r="DB74" i="4" s="1"/>
  <c r="CY74" i="4"/>
  <c r="CZ74" i="4" s="1"/>
  <c r="CX74" i="4"/>
  <c r="CU74" i="4"/>
  <c r="CW74" i="4" s="1"/>
  <c r="CT74" i="4"/>
  <c r="CS74" i="4"/>
  <c r="CR74" i="4"/>
  <c r="CA74" i="4" a="1"/>
  <c r="CA74" i="4" s="1"/>
  <c r="BX74" i="4"/>
  <c r="BY74" i="4" s="1"/>
  <c r="BW74" i="4"/>
  <c r="BT74" i="4"/>
  <c r="BV74" i="4" s="1"/>
  <c r="BS74" i="4"/>
  <c r="BR74" i="4"/>
  <c r="BQ74" i="4"/>
  <c r="BB74" i="4" a="1"/>
  <c r="BB74" i="4" s="1"/>
  <c r="DO74" i="4" s="1"/>
  <c r="AU74" i="4"/>
  <c r="AS74" i="4"/>
  <c r="AB74" i="4" a="1"/>
  <c r="AB74" i="4" s="1"/>
  <c r="Y74" i="4"/>
  <c r="Z74" i="4" s="1"/>
  <c r="X74" i="4"/>
  <c r="U74" i="4"/>
  <c r="W74" i="4" s="1"/>
  <c r="T74" i="4"/>
  <c r="S74" i="4"/>
  <c r="R74" i="4"/>
  <c r="DB73" i="4" a="1"/>
  <c r="DB73" i="4" s="1"/>
  <c r="CY73" i="4"/>
  <c r="CZ73" i="4" s="1"/>
  <c r="CX73" i="4"/>
  <c r="CU73" i="4"/>
  <c r="CW73" i="4" s="1"/>
  <c r="CT73" i="4"/>
  <c r="CS73" i="4"/>
  <c r="CR73" i="4"/>
  <c r="CA73" i="4" a="1"/>
  <c r="CA73" i="4" s="1"/>
  <c r="DP73" i="4" s="1"/>
  <c r="BX73" i="4"/>
  <c r="BY73" i="4" s="1"/>
  <c r="BW73" i="4"/>
  <c r="BT73" i="4"/>
  <c r="BV73" i="4" s="1"/>
  <c r="BS73" i="4"/>
  <c r="BR73" i="4"/>
  <c r="BQ73" i="4"/>
  <c r="BB73" i="4" a="1"/>
  <c r="BB73" i="4" s="1"/>
  <c r="AU73" i="4"/>
  <c r="AS73" i="4"/>
  <c r="AB73" i="4" a="1"/>
  <c r="AB73" i="4" s="1"/>
  <c r="Y73" i="4"/>
  <c r="Z73" i="4" s="1"/>
  <c r="X73" i="4"/>
  <c r="U73" i="4"/>
  <c r="W73" i="4" s="1"/>
  <c r="T73" i="4"/>
  <c r="S73" i="4"/>
  <c r="R73" i="4"/>
  <c r="DB72" i="4" a="1"/>
  <c r="DB72" i="4" s="1"/>
  <c r="CY72" i="4"/>
  <c r="CZ72" i="4" s="1"/>
  <c r="CX72" i="4"/>
  <c r="CU72" i="4"/>
  <c r="CW72" i="4" s="1"/>
  <c r="CT72" i="4"/>
  <c r="CS72" i="4"/>
  <c r="CR72" i="4"/>
  <c r="CA72" i="4" a="1"/>
  <c r="CA72" i="4" s="1"/>
  <c r="DP72" i="4" s="1"/>
  <c r="BX72" i="4"/>
  <c r="BY72" i="4" s="1"/>
  <c r="BW72" i="4"/>
  <c r="BT72" i="4"/>
  <c r="BV72" i="4" s="1"/>
  <c r="BS72" i="4"/>
  <c r="BR72" i="4"/>
  <c r="BQ72" i="4"/>
  <c r="BB72" i="4" a="1"/>
  <c r="BB72" i="4" s="1"/>
  <c r="AU72" i="4"/>
  <c r="AS72" i="4"/>
  <c r="AB72" i="4" a="1"/>
  <c r="AB72" i="4" s="1"/>
  <c r="Y72" i="4"/>
  <c r="Z72" i="4" s="1"/>
  <c r="X72" i="4"/>
  <c r="U72" i="4"/>
  <c r="W72" i="4" s="1"/>
  <c r="T72" i="4"/>
  <c r="S72" i="4"/>
  <c r="R72" i="4"/>
  <c r="DB71" i="4" a="1"/>
  <c r="DB71" i="4" s="1"/>
  <c r="CY71" i="4"/>
  <c r="CZ71" i="4" s="1"/>
  <c r="CX71" i="4"/>
  <c r="CU71" i="4"/>
  <c r="CW71" i="4" s="1"/>
  <c r="CT71" i="4"/>
  <c r="CS71" i="4"/>
  <c r="CR71" i="4"/>
  <c r="CA71" i="4" a="1"/>
  <c r="CA71" i="4" s="1"/>
  <c r="DP71" i="4" s="1"/>
  <c r="BX71" i="4"/>
  <c r="BY71" i="4" s="1"/>
  <c r="BW71" i="4"/>
  <c r="BT71" i="4"/>
  <c r="BV71" i="4" s="1"/>
  <c r="BS71" i="4"/>
  <c r="BR71" i="4"/>
  <c r="BQ71" i="4"/>
  <c r="BB71" i="4" a="1"/>
  <c r="BB71" i="4" s="1"/>
  <c r="AU71" i="4"/>
  <c r="AS71" i="4"/>
  <c r="AB71" i="4" a="1"/>
  <c r="AB71" i="4" s="1"/>
  <c r="Y71" i="4"/>
  <c r="Z71" i="4" s="1"/>
  <c r="X71" i="4"/>
  <c r="U71" i="4"/>
  <c r="W71" i="4" s="1"/>
  <c r="T71" i="4"/>
  <c r="S71" i="4"/>
  <c r="R71" i="4"/>
  <c r="DB70" i="4" a="1"/>
  <c r="DB70" i="4" s="1"/>
  <c r="CY70" i="4"/>
  <c r="CZ70" i="4" s="1"/>
  <c r="CX70" i="4"/>
  <c r="CU70" i="4"/>
  <c r="CW70" i="4" s="1"/>
  <c r="CT70" i="4"/>
  <c r="CS70" i="4"/>
  <c r="CR70" i="4"/>
  <c r="CA70" i="4" a="1"/>
  <c r="CA70" i="4" s="1"/>
  <c r="BX70" i="4"/>
  <c r="BY70" i="4" s="1"/>
  <c r="BW70" i="4"/>
  <c r="BT70" i="4"/>
  <c r="BV70" i="4" s="1"/>
  <c r="BS70" i="4"/>
  <c r="BR70" i="4"/>
  <c r="BQ70" i="4"/>
  <c r="BB70" i="4" a="1"/>
  <c r="BB70" i="4" s="1"/>
  <c r="AU70" i="4"/>
  <c r="AS70" i="4"/>
  <c r="AB70" i="4" a="1"/>
  <c r="AB70" i="4" s="1"/>
  <c r="Y70" i="4"/>
  <c r="Z70" i="4" s="1"/>
  <c r="X70" i="4"/>
  <c r="U70" i="4"/>
  <c r="W70" i="4" s="1"/>
  <c r="T70" i="4"/>
  <c r="S70" i="4"/>
  <c r="R70" i="4"/>
  <c r="DB69" i="4" a="1"/>
  <c r="DB69" i="4" s="1"/>
  <c r="CY69" i="4"/>
  <c r="CZ69" i="4" s="1"/>
  <c r="CX69" i="4"/>
  <c r="CU69" i="4"/>
  <c r="CW69" i="4" s="1"/>
  <c r="CT69" i="4"/>
  <c r="CS69" i="4"/>
  <c r="CR69" i="4"/>
  <c r="CA69" i="4" a="1"/>
  <c r="CA69" i="4" s="1"/>
  <c r="BX69" i="4"/>
  <c r="BY69" i="4" s="1"/>
  <c r="BW69" i="4"/>
  <c r="BT69" i="4"/>
  <c r="BV69" i="4" s="1"/>
  <c r="BS69" i="4"/>
  <c r="BR69" i="4"/>
  <c r="BQ69" i="4"/>
  <c r="BB69" i="4" a="1"/>
  <c r="BB69" i="4" s="1"/>
  <c r="AU69" i="4"/>
  <c r="AS69" i="4"/>
  <c r="AB69" i="4" a="1"/>
  <c r="AB69" i="4" s="1"/>
  <c r="Y69" i="4"/>
  <c r="Z69" i="4" s="1"/>
  <c r="X69" i="4"/>
  <c r="U69" i="4"/>
  <c r="W69" i="4" s="1"/>
  <c r="T69" i="4"/>
  <c r="S69" i="4"/>
  <c r="R69" i="4"/>
  <c r="DB68" i="4" a="1"/>
  <c r="DB68" i="4" s="1"/>
  <c r="CY68" i="4"/>
  <c r="CZ68" i="4" s="1"/>
  <c r="CX68" i="4"/>
  <c r="CU68" i="4"/>
  <c r="CW68" i="4" s="1"/>
  <c r="CT68" i="4"/>
  <c r="CS68" i="4"/>
  <c r="CR68" i="4"/>
  <c r="CA68" i="4" a="1"/>
  <c r="CA68" i="4" s="1"/>
  <c r="BX68" i="4"/>
  <c r="BY68" i="4" s="1"/>
  <c r="BW68" i="4"/>
  <c r="BT68" i="4"/>
  <c r="BV68" i="4" s="1"/>
  <c r="BS68" i="4"/>
  <c r="BR68" i="4"/>
  <c r="BQ68" i="4"/>
  <c r="BB68" i="4" a="1"/>
  <c r="BB68" i="4" s="1"/>
  <c r="AU68" i="4"/>
  <c r="AS68" i="4"/>
  <c r="AB68" i="4" a="1"/>
  <c r="AB68" i="4" s="1"/>
  <c r="Y68" i="4"/>
  <c r="Z68" i="4" s="1"/>
  <c r="X68" i="4"/>
  <c r="U68" i="4"/>
  <c r="W68" i="4" s="1"/>
  <c r="T68" i="4"/>
  <c r="S68" i="4"/>
  <c r="R68" i="4"/>
  <c r="DB67" i="4" a="1"/>
  <c r="DB67" i="4" s="1"/>
  <c r="CY67" i="4"/>
  <c r="CZ67" i="4" s="1"/>
  <c r="CX67" i="4"/>
  <c r="CU67" i="4"/>
  <c r="CW67" i="4" s="1"/>
  <c r="CT67" i="4"/>
  <c r="CS67" i="4"/>
  <c r="CR67" i="4"/>
  <c r="CA67" i="4" a="1"/>
  <c r="CA67" i="4" s="1"/>
  <c r="BX67" i="4"/>
  <c r="BY67" i="4" s="1"/>
  <c r="BW67" i="4"/>
  <c r="BT67" i="4"/>
  <c r="BV67" i="4" s="1"/>
  <c r="BS67" i="4"/>
  <c r="BR67" i="4"/>
  <c r="BQ67" i="4"/>
  <c r="BB67" i="4" a="1"/>
  <c r="BB67" i="4" s="1"/>
  <c r="AU67" i="4"/>
  <c r="AS67" i="4"/>
  <c r="AB67" i="4" a="1"/>
  <c r="AB67" i="4" s="1"/>
  <c r="Y67" i="4"/>
  <c r="Z67" i="4" s="1"/>
  <c r="X67" i="4"/>
  <c r="U67" i="4"/>
  <c r="W67" i="4" s="1"/>
  <c r="T67" i="4"/>
  <c r="S67" i="4"/>
  <c r="R67" i="4"/>
  <c r="DB66" i="4" a="1"/>
  <c r="DB66" i="4" s="1"/>
  <c r="CY66" i="4"/>
  <c r="CZ66" i="4" s="1"/>
  <c r="CX66" i="4"/>
  <c r="CU66" i="4"/>
  <c r="CW66" i="4" s="1"/>
  <c r="CT66" i="4"/>
  <c r="CS66" i="4"/>
  <c r="CR66" i="4"/>
  <c r="CA66" i="4" a="1"/>
  <c r="CA66" i="4" s="1"/>
  <c r="BX66" i="4"/>
  <c r="BY66" i="4" s="1"/>
  <c r="BW66" i="4"/>
  <c r="BT66" i="4"/>
  <c r="BV66" i="4" s="1"/>
  <c r="BS66" i="4"/>
  <c r="BR66" i="4"/>
  <c r="BQ66" i="4"/>
  <c r="BB66" i="4" a="1"/>
  <c r="BB66" i="4" s="1"/>
  <c r="AU66" i="4"/>
  <c r="AS66" i="4"/>
  <c r="AB66" i="4" a="1"/>
  <c r="AB66" i="4" s="1"/>
  <c r="Y66" i="4"/>
  <c r="Z66" i="4" s="1"/>
  <c r="X66" i="4"/>
  <c r="U66" i="4"/>
  <c r="W66" i="4" s="1"/>
  <c r="T66" i="4"/>
  <c r="S66" i="4"/>
  <c r="R66" i="4"/>
  <c r="DB65" i="4" a="1"/>
  <c r="DB65" i="4" s="1"/>
  <c r="CY65" i="4"/>
  <c r="CZ65" i="4" s="1"/>
  <c r="CX65" i="4"/>
  <c r="CU65" i="4"/>
  <c r="CW65" i="4" s="1"/>
  <c r="CT65" i="4"/>
  <c r="CS65" i="4"/>
  <c r="CR65" i="4"/>
  <c r="CA65" i="4" a="1"/>
  <c r="CA65" i="4" s="1"/>
  <c r="DP65" i="4" s="1"/>
  <c r="BX65" i="4"/>
  <c r="BY65" i="4" s="1"/>
  <c r="BW65" i="4"/>
  <c r="BT65" i="4"/>
  <c r="BV65" i="4" s="1"/>
  <c r="BS65" i="4"/>
  <c r="BR65" i="4"/>
  <c r="BQ65" i="4"/>
  <c r="BB65" i="4" a="1"/>
  <c r="BB65" i="4" s="1"/>
  <c r="AU65" i="4"/>
  <c r="AS65" i="4"/>
  <c r="AB65" i="4" a="1"/>
  <c r="AB65" i="4" s="1"/>
  <c r="Y65" i="4"/>
  <c r="Z65" i="4" s="1"/>
  <c r="X65" i="4"/>
  <c r="U65" i="4"/>
  <c r="W65" i="4" s="1"/>
  <c r="T65" i="4"/>
  <c r="S65" i="4"/>
  <c r="R65" i="4"/>
  <c r="DB64" i="4" a="1"/>
  <c r="DB64" i="4" s="1"/>
  <c r="CY64" i="4"/>
  <c r="CZ64" i="4" s="1"/>
  <c r="CX64" i="4"/>
  <c r="CU64" i="4"/>
  <c r="CW64" i="4" s="1"/>
  <c r="CT64" i="4"/>
  <c r="CS64" i="4"/>
  <c r="CR64" i="4"/>
  <c r="CA64" i="4" a="1"/>
  <c r="CA64" i="4" s="1"/>
  <c r="BX64" i="4"/>
  <c r="BY64" i="4" s="1"/>
  <c r="BW64" i="4"/>
  <c r="BT64" i="4"/>
  <c r="BV64" i="4" s="1"/>
  <c r="BS64" i="4"/>
  <c r="BR64" i="4"/>
  <c r="BQ64" i="4"/>
  <c r="BB64" i="4" a="1"/>
  <c r="BB64" i="4" s="1"/>
  <c r="AU64" i="4"/>
  <c r="AS64" i="4"/>
  <c r="AB64" i="4" a="1"/>
  <c r="AB64" i="4" s="1"/>
  <c r="Y64" i="4"/>
  <c r="Z64" i="4" s="1"/>
  <c r="X64" i="4"/>
  <c r="U64" i="4"/>
  <c r="W64" i="4" s="1"/>
  <c r="T64" i="4"/>
  <c r="S64" i="4"/>
  <c r="R64" i="4"/>
  <c r="DB63" i="4" a="1"/>
  <c r="DB63" i="4" s="1"/>
  <c r="CY63" i="4"/>
  <c r="CZ63" i="4" s="1"/>
  <c r="CX63" i="4"/>
  <c r="CU63" i="4"/>
  <c r="CW63" i="4" s="1"/>
  <c r="CT63" i="4"/>
  <c r="CS63" i="4"/>
  <c r="CR63" i="4"/>
  <c r="CA63" i="4" a="1"/>
  <c r="CA63" i="4" s="1"/>
  <c r="DP63" i="4" s="1"/>
  <c r="BX63" i="4"/>
  <c r="BY63" i="4" s="1"/>
  <c r="BW63" i="4"/>
  <c r="BT63" i="4"/>
  <c r="BV63" i="4" s="1"/>
  <c r="BS63" i="4"/>
  <c r="BR63" i="4"/>
  <c r="BQ63" i="4"/>
  <c r="BB63" i="4" a="1"/>
  <c r="BB63" i="4" s="1"/>
  <c r="AU63" i="4"/>
  <c r="AS63" i="4"/>
  <c r="AB63" i="4" a="1"/>
  <c r="AB63" i="4" s="1"/>
  <c r="Y63" i="4"/>
  <c r="Z63" i="4" s="1"/>
  <c r="X63" i="4"/>
  <c r="U63" i="4"/>
  <c r="W63" i="4" s="1"/>
  <c r="T63" i="4"/>
  <c r="S63" i="4"/>
  <c r="R63" i="4"/>
  <c r="DB62" i="4" a="1"/>
  <c r="DB62" i="4" s="1"/>
  <c r="CY62" i="4"/>
  <c r="CZ62" i="4" s="1"/>
  <c r="CX62" i="4"/>
  <c r="CU62" i="4"/>
  <c r="CW62" i="4" s="1"/>
  <c r="CT62" i="4"/>
  <c r="CS62" i="4"/>
  <c r="CR62" i="4"/>
  <c r="CA62" i="4" a="1"/>
  <c r="CA62" i="4" s="1"/>
  <c r="BX62" i="4"/>
  <c r="BY62" i="4" s="1"/>
  <c r="BW62" i="4"/>
  <c r="BT62" i="4"/>
  <c r="BV62" i="4" s="1"/>
  <c r="BS62" i="4"/>
  <c r="BR62" i="4"/>
  <c r="BQ62" i="4"/>
  <c r="BB62" i="4" a="1"/>
  <c r="BB62" i="4" s="1"/>
  <c r="DO62" i="4" s="1"/>
  <c r="AU62" i="4"/>
  <c r="AS62" i="4"/>
  <c r="AB62" i="4" a="1"/>
  <c r="AB62" i="4" s="1"/>
  <c r="Y62" i="4"/>
  <c r="Z62" i="4" s="1"/>
  <c r="X62" i="4"/>
  <c r="U62" i="4"/>
  <c r="W62" i="4" s="1"/>
  <c r="T62" i="4"/>
  <c r="S62" i="4"/>
  <c r="R62" i="4"/>
  <c r="DB61" i="4" a="1"/>
  <c r="DB61" i="4" s="1"/>
  <c r="CY61" i="4"/>
  <c r="CZ61" i="4" s="1"/>
  <c r="CX61" i="4"/>
  <c r="CU61" i="4"/>
  <c r="CW61" i="4" s="1"/>
  <c r="CT61" i="4"/>
  <c r="CS61" i="4"/>
  <c r="CR61" i="4"/>
  <c r="CA61" i="4" a="1"/>
  <c r="CA61" i="4" s="1"/>
  <c r="DP61" i="4" s="1"/>
  <c r="BX61" i="4"/>
  <c r="BY61" i="4" s="1"/>
  <c r="BW61" i="4"/>
  <c r="BT61" i="4"/>
  <c r="BV61" i="4" s="1"/>
  <c r="BS61" i="4"/>
  <c r="BR61" i="4"/>
  <c r="BQ61" i="4"/>
  <c r="BB61" i="4" a="1"/>
  <c r="BB61" i="4" s="1"/>
  <c r="AU61" i="4"/>
  <c r="AS61" i="4"/>
  <c r="AB61" i="4" a="1"/>
  <c r="AB61" i="4" s="1"/>
  <c r="Y61" i="4"/>
  <c r="Z61" i="4" s="1"/>
  <c r="X61" i="4"/>
  <c r="U61" i="4"/>
  <c r="W61" i="4" s="1"/>
  <c r="T61" i="4"/>
  <c r="S61" i="4"/>
  <c r="R61" i="4"/>
  <c r="DB60" i="4" a="1"/>
  <c r="DB60" i="4" s="1"/>
  <c r="CY60" i="4"/>
  <c r="CZ60" i="4" s="1"/>
  <c r="CX60" i="4"/>
  <c r="CU60" i="4"/>
  <c r="CW60" i="4" s="1"/>
  <c r="CT60" i="4"/>
  <c r="CS60" i="4"/>
  <c r="CR60" i="4"/>
  <c r="CA60" i="4" a="1"/>
  <c r="CA60" i="4" s="1"/>
  <c r="BX60" i="4"/>
  <c r="BY60" i="4" s="1"/>
  <c r="BW60" i="4"/>
  <c r="BT60" i="4"/>
  <c r="BV60" i="4" s="1"/>
  <c r="BS60" i="4"/>
  <c r="BR60" i="4"/>
  <c r="BQ60" i="4"/>
  <c r="BB60" i="4" a="1"/>
  <c r="BB60" i="4" s="1"/>
  <c r="DO60" i="4" s="1"/>
  <c r="AU60" i="4"/>
  <c r="AS60" i="4"/>
  <c r="AB60" i="4" a="1"/>
  <c r="AB60" i="4" s="1"/>
  <c r="Y60" i="4"/>
  <c r="Z60" i="4" s="1"/>
  <c r="X60" i="4"/>
  <c r="U60" i="4"/>
  <c r="W60" i="4" s="1"/>
  <c r="T60" i="4"/>
  <c r="S60" i="4"/>
  <c r="R60" i="4"/>
  <c r="DB59" i="4" a="1"/>
  <c r="DB59" i="4" s="1"/>
  <c r="CY59" i="4"/>
  <c r="CZ59" i="4" s="1"/>
  <c r="CX59" i="4"/>
  <c r="CU59" i="4"/>
  <c r="CW59" i="4" s="1"/>
  <c r="CT59" i="4"/>
  <c r="CS59" i="4"/>
  <c r="CR59" i="4"/>
  <c r="CA59" i="4" a="1"/>
  <c r="CA59" i="4" s="1"/>
  <c r="DP59" i="4" s="1"/>
  <c r="BX59" i="4"/>
  <c r="BY59" i="4" s="1"/>
  <c r="BW59" i="4"/>
  <c r="BT59" i="4"/>
  <c r="BV59" i="4" s="1"/>
  <c r="BS59" i="4"/>
  <c r="BR59" i="4"/>
  <c r="BQ59" i="4"/>
  <c r="BB59" i="4" a="1"/>
  <c r="BB59" i="4" s="1"/>
  <c r="AU59" i="4"/>
  <c r="AS59" i="4"/>
  <c r="AB59" i="4" a="1"/>
  <c r="AB59" i="4" s="1"/>
  <c r="Y59" i="4"/>
  <c r="Z59" i="4" s="1"/>
  <c r="X59" i="4"/>
  <c r="U59" i="4"/>
  <c r="W59" i="4" s="1"/>
  <c r="T59" i="4"/>
  <c r="S59" i="4"/>
  <c r="R59" i="4"/>
  <c r="DB58" i="4" a="1"/>
  <c r="DB58" i="4" s="1"/>
  <c r="CY58" i="4"/>
  <c r="CZ58" i="4" s="1"/>
  <c r="CX58" i="4"/>
  <c r="CU58" i="4"/>
  <c r="CW58" i="4" s="1"/>
  <c r="CT58" i="4"/>
  <c r="CS58" i="4"/>
  <c r="CR58" i="4"/>
  <c r="CA58" i="4" a="1"/>
  <c r="CA58" i="4" s="1"/>
  <c r="BX58" i="4"/>
  <c r="BY58" i="4" s="1"/>
  <c r="BW58" i="4"/>
  <c r="BT58" i="4"/>
  <c r="BV58" i="4" s="1"/>
  <c r="BS58" i="4"/>
  <c r="BR58" i="4"/>
  <c r="BQ58" i="4"/>
  <c r="BB58" i="4" a="1"/>
  <c r="BB58" i="4" s="1"/>
  <c r="DO58" i="4" s="1"/>
  <c r="AU58" i="4"/>
  <c r="AS58" i="4"/>
  <c r="AB58" i="4" a="1"/>
  <c r="AB58" i="4" s="1"/>
  <c r="Y58" i="4"/>
  <c r="Z58" i="4" s="1"/>
  <c r="X58" i="4"/>
  <c r="U58" i="4"/>
  <c r="W58" i="4" s="1"/>
  <c r="T58" i="4"/>
  <c r="S58" i="4"/>
  <c r="R58" i="4"/>
  <c r="DB57" i="4" a="1"/>
  <c r="DB57" i="4" s="1"/>
  <c r="CY57" i="4"/>
  <c r="CZ57" i="4" s="1"/>
  <c r="CX57" i="4"/>
  <c r="CU57" i="4"/>
  <c r="CW57" i="4" s="1"/>
  <c r="CT57" i="4"/>
  <c r="CS57" i="4"/>
  <c r="CR57" i="4"/>
  <c r="CA57" i="4" a="1"/>
  <c r="CA57" i="4" s="1"/>
  <c r="BX57" i="4"/>
  <c r="BY57" i="4" s="1"/>
  <c r="BW57" i="4"/>
  <c r="BT57" i="4"/>
  <c r="BV57" i="4" s="1"/>
  <c r="BS57" i="4"/>
  <c r="BR57" i="4"/>
  <c r="BQ57" i="4"/>
  <c r="BB57" i="4" a="1"/>
  <c r="BB57" i="4" s="1"/>
  <c r="AU57" i="4"/>
  <c r="AS57" i="4"/>
  <c r="AB57" i="4" a="1"/>
  <c r="AB57" i="4" s="1"/>
  <c r="Y57" i="4"/>
  <c r="Z57" i="4" s="1"/>
  <c r="X57" i="4"/>
  <c r="U57" i="4"/>
  <c r="W57" i="4" s="1"/>
  <c r="T57" i="4"/>
  <c r="S57" i="4"/>
  <c r="R57" i="4"/>
  <c r="DB56" i="4" a="1"/>
  <c r="DB56" i="4" s="1"/>
  <c r="CY56" i="4"/>
  <c r="CZ56" i="4" s="1"/>
  <c r="CX56" i="4"/>
  <c r="CU56" i="4"/>
  <c r="CW56" i="4" s="1"/>
  <c r="CT56" i="4"/>
  <c r="CS56" i="4"/>
  <c r="CR56" i="4"/>
  <c r="CA56" i="4" a="1"/>
  <c r="CA56" i="4" s="1"/>
  <c r="BX56" i="4"/>
  <c r="BY56" i="4" s="1"/>
  <c r="BW56" i="4"/>
  <c r="BT56" i="4"/>
  <c r="BV56" i="4" s="1"/>
  <c r="BS56" i="4"/>
  <c r="BR56" i="4"/>
  <c r="BQ56" i="4"/>
  <c r="BB56" i="4" a="1"/>
  <c r="BB56" i="4" s="1"/>
  <c r="DO56" i="4" s="1"/>
  <c r="AU56" i="4"/>
  <c r="AS56" i="4"/>
  <c r="AB56" i="4" a="1"/>
  <c r="AB56" i="4" s="1"/>
  <c r="Y56" i="4"/>
  <c r="Z56" i="4" s="1"/>
  <c r="X56" i="4"/>
  <c r="U56" i="4"/>
  <c r="W56" i="4" s="1"/>
  <c r="T56" i="4"/>
  <c r="S56" i="4"/>
  <c r="R56" i="4"/>
  <c r="DB55" i="4" a="1"/>
  <c r="DB55" i="4" s="1"/>
  <c r="CY55" i="4"/>
  <c r="CZ55" i="4" s="1"/>
  <c r="CX55" i="4"/>
  <c r="CU55" i="4"/>
  <c r="CW55" i="4" s="1"/>
  <c r="CT55" i="4"/>
  <c r="CS55" i="4"/>
  <c r="CR55" i="4"/>
  <c r="CA55" i="4" a="1"/>
  <c r="CA55" i="4" s="1"/>
  <c r="BX55" i="4"/>
  <c r="BY55" i="4" s="1"/>
  <c r="BW55" i="4"/>
  <c r="BT55" i="4"/>
  <c r="BV55" i="4" s="1"/>
  <c r="BS55" i="4"/>
  <c r="BR55" i="4"/>
  <c r="BQ55" i="4"/>
  <c r="BB55" i="4" a="1"/>
  <c r="BB55" i="4" s="1"/>
  <c r="AU55" i="4"/>
  <c r="AS55" i="4"/>
  <c r="AB55" i="4" a="1"/>
  <c r="AB55" i="4" s="1"/>
  <c r="Y55" i="4"/>
  <c r="Z55" i="4" s="1"/>
  <c r="X55" i="4"/>
  <c r="U55" i="4"/>
  <c r="W55" i="4" s="1"/>
  <c r="T55" i="4"/>
  <c r="S55" i="4"/>
  <c r="R55" i="4"/>
  <c r="DB54" i="4" a="1"/>
  <c r="DB54" i="4" s="1"/>
  <c r="CY54" i="4"/>
  <c r="CZ54" i="4" s="1"/>
  <c r="CX54" i="4"/>
  <c r="CU54" i="4"/>
  <c r="CW54" i="4" s="1"/>
  <c r="CT54" i="4"/>
  <c r="CS54" i="4"/>
  <c r="CR54" i="4"/>
  <c r="CA54" i="4" a="1"/>
  <c r="CA54" i="4" s="1"/>
  <c r="BX54" i="4"/>
  <c r="BY54" i="4" s="1"/>
  <c r="BW54" i="4"/>
  <c r="BT54" i="4"/>
  <c r="BV54" i="4" s="1"/>
  <c r="BS54" i="4"/>
  <c r="BR54" i="4"/>
  <c r="BQ54" i="4"/>
  <c r="BB54" i="4" a="1"/>
  <c r="BB54" i="4" s="1"/>
  <c r="AU54" i="4"/>
  <c r="AS54" i="4"/>
  <c r="AB54" i="4" a="1"/>
  <c r="AB54" i="4" s="1"/>
  <c r="Y54" i="4"/>
  <c r="Z54" i="4" s="1"/>
  <c r="X54" i="4"/>
  <c r="U54" i="4"/>
  <c r="W54" i="4" s="1"/>
  <c r="T54" i="4"/>
  <c r="S54" i="4"/>
  <c r="R54" i="4"/>
  <c r="DB53" i="4" a="1"/>
  <c r="DB53" i="4" s="1"/>
  <c r="CY53" i="4"/>
  <c r="CZ53" i="4" s="1"/>
  <c r="CX53" i="4"/>
  <c r="CU53" i="4"/>
  <c r="CW53" i="4" s="1"/>
  <c r="CT53" i="4"/>
  <c r="CS53" i="4"/>
  <c r="CR53" i="4"/>
  <c r="CA53" i="4" a="1"/>
  <c r="CA53" i="4" s="1"/>
  <c r="DP53" i="4" s="1"/>
  <c r="BX53" i="4"/>
  <c r="BY53" i="4" s="1"/>
  <c r="BW53" i="4"/>
  <c r="BT53" i="4"/>
  <c r="BV53" i="4" s="1"/>
  <c r="BS53" i="4"/>
  <c r="BR53" i="4"/>
  <c r="BQ53" i="4"/>
  <c r="BB53" i="4" a="1"/>
  <c r="BB53" i="4" s="1"/>
  <c r="AU53" i="4"/>
  <c r="AS53" i="4"/>
  <c r="AB53" i="4" a="1"/>
  <c r="AB53" i="4" s="1"/>
  <c r="Y53" i="4"/>
  <c r="Z53" i="4" s="1"/>
  <c r="X53" i="4"/>
  <c r="U53" i="4"/>
  <c r="W53" i="4" s="1"/>
  <c r="T53" i="4"/>
  <c r="S53" i="4"/>
  <c r="R53" i="4"/>
  <c r="DB52" i="4" a="1"/>
  <c r="DB52" i="4" s="1"/>
  <c r="CY52" i="4"/>
  <c r="CZ52" i="4" s="1"/>
  <c r="CX52" i="4"/>
  <c r="CU52" i="4"/>
  <c r="CW52" i="4" s="1"/>
  <c r="CT52" i="4"/>
  <c r="CS52" i="4"/>
  <c r="CR52" i="4"/>
  <c r="CA52" i="4" a="1"/>
  <c r="CA52" i="4" s="1"/>
  <c r="BX52" i="4"/>
  <c r="BY52" i="4" s="1"/>
  <c r="BW52" i="4"/>
  <c r="BT52" i="4"/>
  <c r="BV52" i="4" s="1"/>
  <c r="BS52" i="4"/>
  <c r="BR52" i="4"/>
  <c r="BQ52" i="4"/>
  <c r="BB52" i="4" a="1"/>
  <c r="BB52" i="4" s="1"/>
  <c r="AU52" i="4"/>
  <c r="AS52" i="4"/>
  <c r="AB52" i="4" a="1"/>
  <c r="AB52" i="4" s="1"/>
  <c r="Y52" i="4"/>
  <c r="Z52" i="4" s="1"/>
  <c r="X52" i="4"/>
  <c r="U52" i="4"/>
  <c r="W52" i="4" s="1"/>
  <c r="T52" i="4"/>
  <c r="S52" i="4"/>
  <c r="R52" i="4"/>
  <c r="DB51" i="4" a="1"/>
  <c r="DB51" i="4" s="1"/>
  <c r="CY51" i="4"/>
  <c r="CZ51" i="4" s="1"/>
  <c r="CX51" i="4"/>
  <c r="CU51" i="4"/>
  <c r="CW51" i="4" s="1"/>
  <c r="CT51" i="4"/>
  <c r="CS51" i="4"/>
  <c r="CR51" i="4"/>
  <c r="CA51" i="4" a="1"/>
  <c r="CA51" i="4" s="1"/>
  <c r="DP51" i="4" s="1"/>
  <c r="BX51" i="4"/>
  <c r="BY51" i="4" s="1"/>
  <c r="BW51" i="4"/>
  <c r="BT51" i="4"/>
  <c r="BV51" i="4" s="1"/>
  <c r="BS51" i="4"/>
  <c r="BR51" i="4"/>
  <c r="BQ51" i="4"/>
  <c r="BB51" i="4" a="1"/>
  <c r="BB51" i="4" s="1"/>
  <c r="AU51" i="4"/>
  <c r="AS51" i="4"/>
  <c r="AB51" i="4" a="1"/>
  <c r="AB51" i="4" s="1"/>
  <c r="Y51" i="4"/>
  <c r="Z51" i="4" s="1"/>
  <c r="X51" i="4"/>
  <c r="U51" i="4"/>
  <c r="W51" i="4" s="1"/>
  <c r="T51" i="4"/>
  <c r="S51" i="4"/>
  <c r="R51" i="4"/>
  <c r="DB50" i="4" a="1"/>
  <c r="DB50" i="4" s="1"/>
  <c r="CY50" i="4"/>
  <c r="CZ50" i="4" s="1"/>
  <c r="CX50" i="4"/>
  <c r="CU50" i="4"/>
  <c r="CW50" i="4" s="1"/>
  <c r="CT50" i="4"/>
  <c r="CS50" i="4"/>
  <c r="CR50" i="4"/>
  <c r="CA50" i="4" a="1"/>
  <c r="CA50" i="4" s="1"/>
  <c r="BX50" i="4"/>
  <c r="BY50" i="4" s="1"/>
  <c r="BW50" i="4"/>
  <c r="BT50" i="4"/>
  <c r="BV50" i="4" s="1"/>
  <c r="BS50" i="4"/>
  <c r="BR50" i="4"/>
  <c r="BQ50" i="4"/>
  <c r="BB50" i="4" a="1"/>
  <c r="BB50" i="4" s="1"/>
  <c r="DO50" i="4" s="1"/>
  <c r="AU50" i="4"/>
  <c r="AS50" i="4"/>
  <c r="AB50" i="4" a="1"/>
  <c r="AB50" i="4" s="1"/>
  <c r="Y50" i="4"/>
  <c r="Z50" i="4" s="1"/>
  <c r="X50" i="4"/>
  <c r="U50" i="4"/>
  <c r="W50" i="4" s="1"/>
  <c r="T50" i="4"/>
  <c r="S50" i="4"/>
  <c r="R50" i="4"/>
  <c r="DB49" i="4" a="1"/>
  <c r="DB49" i="4" s="1"/>
  <c r="CY49" i="4"/>
  <c r="CZ49" i="4" s="1"/>
  <c r="CX49" i="4"/>
  <c r="CU49" i="4"/>
  <c r="CW49" i="4" s="1"/>
  <c r="CT49" i="4"/>
  <c r="CS49" i="4"/>
  <c r="CR49" i="4"/>
  <c r="CA49" i="4" a="1"/>
  <c r="CA49" i="4" s="1"/>
  <c r="DP49" i="4" s="1"/>
  <c r="BX49" i="4"/>
  <c r="BY49" i="4" s="1"/>
  <c r="BW49" i="4"/>
  <c r="BT49" i="4"/>
  <c r="BV49" i="4" s="1"/>
  <c r="BS49" i="4"/>
  <c r="BR49" i="4"/>
  <c r="BQ49" i="4"/>
  <c r="BB49" i="4" a="1"/>
  <c r="BB49" i="4" s="1"/>
  <c r="AU49" i="4"/>
  <c r="AS49" i="4"/>
  <c r="AB49" i="4" a="1"/>
  <c r="AB49" i="4" s="1"/>
  <c r="Y49" i="4"/>
  <c r="Z49" i="4" s="1"/>
  <c r="X49" i="4"/>
  <c r="U49" i="4"/>
  <c r="W49" i="4" s="1"/>
  <c r="T49" i="4"/>
  <c r="S49" i="4"/>
  <c r="R49" i="4"/>
  <c r="DB48" i="4" a="1"/>
  <c r="DB48" i="4" s="1"/>
  <c r="CY48" i="4"/>
  <c r="CZ48" i="4" s="1"/>
  <c r="CX48" i="4"/>
  <c r="CU48" i="4"/>
  <c r="CW48" i="4" s="1"/>
  <c r="CT48" i="4"/>
  <c r="CS48" i="4"/>
  <c r="CR48" i="4"/>
  <c r="CA48" i="4" a="1"/>
  <c r="CA48" i="4" s="1"/>
  <c r="BX48" i="4"/>
  <c r="BY48" i="4" s="1"/>
  <c r="BW48" i="4"/>
  <c r="BT48" i="4"/>
  <c r="BV48" i="4" s="1"/>
  <c r="BS48" i="4"/>
  <c r="BR48" i="4"/>
  <c r="BQ48" i="4"/>
  <c r="BB48" i="4" a="1"/>
  <c r="BB48" i="4" s="1"/>
  <c r="DO48" i="4" s="1"/>
  <c r="AU48" i="4"/>
  <c r="AS48" i="4"/>
  <c r="AB48" i="4" a="1"/>
  <c r="AB48" i="4" s="1"/>
  <c r="Y48" i="4"/>
  <c r="Z48" i="4" s="1"/>
  <c r="X48" i="4"/>
  <c r="U48" i="4"/>
  <c r="W48" i="4" s="1"/>
  <c r="T48" i="4"/>
  <c r="S48" i="4"/>
  <c r="R48" i="4"/>
  <c r="DB47" i="4" a="1"/>
  <c r="DB47" i="4" s="1"/>
  <c r="CY47" i="4"/>
  <c r="CZ47" i="4" s="1"/>
  <c r="CX47" i="4"/>
  <c r="CU47" i="4"/>
  <c r="CW47" i="4" s="1"/>
  <c r="CT47" i="4"/>
  <c r="CS47" i="4"/>
  <c r="CR47" i="4"/>
  <c r="CA47" i="4" a="1"/>
  <c r="CA47" i="4" s="1"/>
  <c r="DP47" i="4" s="1"/>
  <c r="BX47" i="4"/>
  <c r="BY47" i="4" s="1"/>
  <c r="BW47" i="4"/>
  <c r="BT47" i="4"/>
  <c r="BV47" i="4" s="1"/>
  <c r="BS47" i="4"/>
  <c r="BR47" i="4"/>
  <c r="BQ47" i="4"/>
  <c r="BB47" i="4" a="1"/>
  <c r="BB47" i="4" s="1"/>
  <c r="AU47" i="4"/>
  <c r="AS47" i="4"/>
  <c r="AB47" i="4" a="1"/>
  <c r="AB47" i="4" s="1"/>
  <c r="Y47" i="4"/>
  <c r="Z47" i="4" s="1"/>
  <c r="X47" i="4"/>
  <c r="U47" i="4"/>
  <c r="W47" i="4" s="1"/>
  <c r="T47" i="4"/>
  <c r="S47" i="4"/>
  <c r="R47" i="4"/>
  <c r="DB46" i="4" a="1"/>
  <c r="DB46" i="4" s="1"/>
  <c r="CY46" i="4"/>
  <c r="CZ46" i="4" s="1"/>
  <c r="CX46" i="4"/>
  <c r="CU46" i="4"/>
  <c r="CW46" i="4" s="1"/>
  <c r="CT46" i="4"/>
  <c r="CS46" i="4"/>
  <c r="CR46" i="4"/>
  <c r="CA46" i="4" a="1"/>
  <c r="CA46" i="4" s="1"/>
  <c r="DP46" i="4" s="1"/>
  <c r="BX46" i="4"/>
  <c r="BY46" i="4" s="1"/>
  <c r="BW46" i="4"/>
  <c r="BT46" i="4"/>
  <c r="BV46" i="4" s="1"/>
  <c r="BS46" i="4"/>
  <c r="BR46" i="4"/>
  <c r="BQ46" i="4"/>
  <c r="BB46" i="4" a="1"/>
  <c r="BB46" i="4" s="1"/>
  <c r="AU46" i="4"/>
  <c r="AS46" i="4"/>
  <c r="AB46" i="4" a="1"/>
  <c r="AB46" i="4" s="1"/>
  <c r="Y46" i="4"/>
  <c r="Z46" i="4" s="1"/>
  <c r="X46" i="4"/>
  <c r="U46" i="4"/>
  <c r="W46" i="4" s="1"/>
  <c r="T46" i="4"/>
  <c r="S46" i="4"/>
  <c r="R46" i="4"/>
  <c r="DB45" i="4" a="1"/>
  <c r="DB45" i="4" s="1"/>
  <c r="CY45" i="4"/>
  <c r="CZ45" i="4" s="1"/>
  <c r="CX45" i="4"/>
  <c r="CU45" i="4"/>
  <c r="CW45" i="4" s="1"/>
  <c r="CT45" i="4"/>
  <c r="CS45" i="4"/>
  <c r="CR45" i="4"/>
  <c r="CA45" i="4" a="1"/>
  <c r="CA45" i="4" s="1"/>
  <c r="BX45" i="4"/>
  <c r="BY45" i="4" s="1"/>
  <c r="BW45" i="4"/>
  <c r="BT45" i="4"/>
  <c r="BV45" i="4" s="1"/>
  <c r="BS45" i="4"/>
  <c r="BR45" i="4"/>
  <c r="BQ45" i="4"/>
  <c r="BB45" i="4" a="1"/>
  <c r="BB45" i="4" s="1"/>
  <c r="AU45" i="4"/>
  <c r="AS45" i="4"/>
  <c r="AB45" i="4" a="1"/>
  <c r="AB45" i="4" s="1"/>
  <c r="Y45" i="4"/>
  <c r="Z45" i="4" s="1"/>
  <c r="X45" i="4"/>
  <c r="U45" i="4"/>
  <c r="W45" i="4" s="1"/>
  <c r="T45" i="4"/>
  <c r="S45" i="4"/>
  <c r="R45" i="4"/>
  <c r="DB44" i="4" a="1"/>
  <c r="DB44" i="4" s="1"/>
  <c r="CY44" i="4"/>
  <c r="CZ44" i="4" s="1"/>
  <c r="CX44" i="4"/>
  <c r="CU44" i="4"/>
  <c r="CW44" i="4" s="1"/>
  <c r="CT44" i="4"/>
  <c r="CS44" i="4"/>
  <c r="CR44" i="4"/>
  <c r="CA44" i="4" a="1"/>
  <c r="CA44" i="4" s="1"/>
  <c r="BX44" i="4"/>
  <c r="BY44" i="4" s="1"/>
  <c r="BW44" i="4"/>
  <c r="BT44" i="4"/>
  <c r="BV44" i="4" s="1"/>
  <c r="BS44" i="4"/>
  <c r="BR44" i="4"/>
  <c r="BQ44" i="4"/>
  <c r="BB44" i="4" a="1"/>
  <c r="BB44" i="4" s="1"/>
  <c r="AU44" i="4"/>
  <c r="AS44" i="4"/>
  <c r="AB44" i="4" a="1"/>
  <c r="AB44" i="4" s="1"/>
  <c r="Y44" i="4"/>
  <c r="Z44" i="4" s="1"/>
  <c r="X44" i="4"/>
  <c r="U44" i="4"/>
  <c r="W44" i="4" s="1"/>
  <c r="T44" i="4"/>
  <c r="S44" i="4"/>
  <c r="R44" i="4"/>
  <c r="DB43" i="4" a="1"/>
  <c r="DB43" i="4" s="1"/>
  <c r="CY43" i="4"/>
  <c r="CZ43" i="4" s="1"/>
  <c r="CX43" i="4"/>
  <c r="CU43" i="4"/>
  <c r="CW43" i="4" s="1"/>
  <c r="CT43" i="4"/>
  <c r="CS43" i="4"/>
  <c r="CR43" i="4"/>
  <c r="CA43" i="4" a="1"/>
  <c r="CA43" i="4" s="1"/>
  <c r="BX43" i="4"/>
  <c r="BY43" i="4" s="1"/>
  <c r="BW43" i="4"/>
  <c r="BT43" i="4"/>
  <c r="BV43" i="4" s="1"/>
  <c r="BS43" i="4"/>
  <c r="BR43" i="4"/>
  <c r="BQ43" i="4"/>
  <c r="BB43" i="4" a="1"/>
  <c r="BB43" i="4" s="1"/>
  <c r="DO43" i="4" s="1"/>
  <c r="AU43" i="4"/>
  <c r="AS43" i="4"/>
  <c r="AB43" i="4" a="1"/>
  <c r="AB43" i="4" s="1"/>
  <c r="Y43" i="4"/>
  <c r="Z43" i="4" s="1"/>
  <c r="X43" i="4"/>
  <c r="U43" i="4"/>
  <c r="W43" i="4" s="1"/>
  <c r="T43" i="4"/>
  <c r="S43" i="4"/>
  <c r="R43" i="4"/>
  <c r="DB42" i="4" a="1"/>
  <c r="DB42" i="4" s="1"/>
  <c r="DN42" i="4" s="1"/>
  <c r="CY42" i="4"/>
  <c r="CZ42" i="4" s="1"/>
  <c r="CX42" i="4"/>
  <c r="CU42" i="4"/>
  <c r="CW42" i="4" s="1"/>
  <c r="CT42" i="4"/>
  <c r="CS42" i="4"/>
  <c r="CR42" i="4"/>
  <c r="CA42" i="4" a="1"/>
  <c r="CA42" i="4" s="1"/>
  <c r="BX42" i="4"/>
  <c r="BY42" i="4" s="1"/>
  <c r="BW42" i="4"/>
  <c r="BT42" i="4"/>
  <c r="BV42" i="4" s="1"/>
  <c r="BS42" i="4"/>
  <c r="BR42" i="4"/>
  <c r="BQ42" i="4"/>
  <c r="BB42" i="4" a="1"/>
  <c r="BB42" i="4" s="1"/>
  <c r="AU42" i="4"/>
  <c r="AS42" i="4"/>
  <c r="AB42" i="4" a="1"/>
  <c r="AB42" i="4" s="1"/>
  <c r="Y42" i="4"/>
  <c r="Z42" i="4" s="1"/>
  <c r="X42" i="4"/>
  <c r="U42" i="4"/>
  <c r="W42" i="4" s="1"/>
  <c r="T42" i="4"/>
  <c r="S42" i="4"/>
  <c r="R42" i="4"/>
  <c r="DB41" i="4" a="1"/>
  <c r="DB41" i="4" s="1"/>
  <c r="CY41" i="4"/>
  <c r="CZ41" i="4" s="1"/>
  <c r="CX41" i="4"/>
  <c r="CU41" i="4"/>
  <c r="CW41" i="4" s="1"/>
  <c r="CT41" i="4"/>
  <c r="CS41" i="4"/>
  <c r="CR41" i="4"/>
  <c r="CA41" i="4" a="1"/>
  <c r="CA41" i="4" s="1"/>
  <c r="DP41" i="4" s="1"/>
  <c r="BX41" i="4"/>
  <c r="BY41" i="4" s="1"/>
  <c r="BW41" i="4"/>
  <c r="BT41" i="4"/>
  <c r="BV41" i="4" s="1"/>
  <c r="BS41" i="4"/>
  <c r="BR41" i="4"/>
  <c r="BQ41" i="4"/>
  <c r="BB41" i="4" a="1"/>
  <c r="BB41" i="4" s="1"/>
  <c r="AU41" i="4"/>
  <c r="AS41" i="4"/>
  <c r="AB41" i="4" a="1"/>
  <c r="AB41" i="4" s="1"/>
  <c r="Y41" i="4"/>
  <c r="Z41" i="4" s="1"/>
  <c r="X41" i="4"/>
  <c r="U41" i="4"/>
  <c r="W41" i="4" s="1"/>
  <c r="T41" i="4"/>
  <c r="S41" i="4"/>
  <c r="R41" i="4"/>
  <c r="DB40" i="4" a="1"/>
  <c r="DB40" i="4" s="1"/>
  <c r="CY40" i="4"/>
  <c r="CZ40" i="4" s="1"/>
  <c r="CX40" i="4"/>
  <c r="CU40" i="4"/>
  <c r="CW40" i="4" s="1"/>
  <c r="CT40" i="4"/>
  <c r="CS40" i="4"/>
  <c r="CR40" i="4"/>
  <c r="CA40" i="4" a="1"/>
  <c r="CA40" i="4" s="1"/>
  <c r="BX40" i="4"/>
  <c r="BY40" i="4" s="1"/>
  <c r="BW40" i="4"/>
  <c r="BT40" i="4"/>
  <c r="BV40" i="4" s="1"/>
  <c r="BS40" i="4"/>
  <c r="BR40" i="4"/>
  <c r="BQ40" i="4"/>
  <c r="BB40" i="4" a="1"/>
  <c r="BB40" i="4" s="1"/>
  <c r="AU40" i="4"/>
  <c r="AS40" i="4"/>
  <c r="AB40" i="4" a="1"/>
  <c r="AB40" i="4" s="1"/>
  <c r="Y40" i="4"/>
  <c r="Z40" i="4" s="1"/>
  <c r="X40" i="4"/>
  <c r="U40" i="4"/>
  <c r="W40" i="4" s="1"/>
  <c r="T40" i="4"/>
  <c r="S40" i="4"/>
  <c r="R40" i="4"/>
  <c r="DB39" i="4" a="1"/>
  <c r="DB39" i="4" s="1"/>
  <c r="CY39" i="4"/>
  <c r="CZ39" i="4" s="1"/>
  <c r="CX39" i="4"/>
  <c r="CU39" i="4"/>
  <c r="CW39" i="4" s="1"/>
  <c r="CT39" i="4"/>
  <c r="CS39" i="4"/>
  <c r="CR39" i="4"/>
  <c r="CA39" i="4" a="1"/>
  <c r="CA39" i="4" s="1"/>
  <c r="DP39" i="4" s="1"/>
  <c r="BX39" i="4"/>
  <c r="BY39" i="4" s="1"/>
  <c r="BW39" i="4"/>
  <c r="BT39" i="4"/>
  <c r="BV39" i="4" s="1"/>
  <c r="BS39" i="4"/>
  <c r="BR39" i="4"/>
  <c r="BQ39" i="4"/>
  <c r="BB39" i="4" a="1"/>
  <c r="BB39" i="4" s="1"/>
  <c r="AU39" i="4"/>
  <c r="AS39" i="4"/>
  <c r="AB39" i="4" a="1"/>
  <c r="AB39" i="4" s="1"/>
  <c r="Y39" i="4"/>
  <c r="Z39" i="4" s="1"/>
  <c r="X39" i="4"/>
  <c r="U39" i="4"/>
  <c r="W39" i="4" s="1"/>
  <c r="T39" i="4"/>
  <c r="S39" i="4"/>
  <c r="R39" i="4"/>
  <c r="DB38" i="4" a="1"/>
  <c r="DB38" i="4" s="1"/>
  <c r="CY38" i="4"/>
  <c r="CZ38" i="4" s="1"/>
  <c r="CX38" i="4"/>
  <c r="CU38" i="4"/>
  <c r="CW38" i="4" s="1"/>
  <c r="CT38" i="4"/>
  <c r="CS38" i="4"/>
  <c r="CR38" i="4"/>
  <c r="CA38" i="4" a="1"/>
  <c r="CA38" i="4" s="1"/>
  <c r="DP38" i="4" s="1"/>
  <c r="BX38" i="4"/>
  <c r="BY38" i="4" s="1"/>
  <c r="BW38" i="4"/>
  <c r="BT38" i="4"/>
  <c r="BV38" i="4" s="1"/>
  <c r="BS38" i="4"/>
  <c r="BR38" i="4"/>
  <c r="BQ38" i="4"/>
  <c r="BB38" i="4" a="1"/>
  <c r="BB38" i="4" s="1"/>
  <c r="AU38" i="4"/>
  <c r="AS38" i="4"/>
  <c r="AB38" i="4" a="1"/>
  <c r="AB38" i="4" s="1"/>
  <c r="Y38" i="4"/>
  <c r="Z38" i="4" s="1"/>
  <c r="X38" i="4"/>
  <c r="U38" i="4"/>
  <c r="W38" i="4" s="1"/>
  <c r="T38" i="4"/>
  <c r="S38" i="4"/>
  <c r="R38" i="4"/>
  <c r="DB37" i="4" a="1"/>
  <c r="DB37" i="4" s="1"/>
  <c r="CY37" i="4"/>
  <c r="CZ37" i="4" s="1"/>
  <c r="CX37" i="4"/>
  <c r="CU37" i="4"/>
  <c r="CW37" i="4" s="1"/>
  <c r="CT37" i="4"/>
  <c r="CS37" i="4"/>
  <c r="CR37" i="4"/>
  <c r="CA37" i="4" a="1"/>
  <c r="CA37" i="4" s="1"/>
  <c r="DP37" i="4" s="1"/>
  <c r="BX37" i="4"/>
  <c r="BY37" i="4" s="1"/>
  <c r="BW37" i="4"/>
  <c r="BT37" i="4"/>
  <c r="BV37" i="4" s="1"/>
  <c r="BS37" i="4"/>
  <c r="BR37" i="4"/>
  <c r="BQ37" i="4"/>
  <c r="BB37" i="4" a="1"/>
  <c r="BB37" i="4" s="1"/>
  <c r="AU37" i="4"/>
  <c r="AS37" i="4"/>
  <c r="AB37" i="4" a="1"/>
  <c r="AB37" i="4" s="1"/>
  <c r="Y37" i="4"/>
  <c r="Z37" i="4" s="1"/>
  <c r="X37" i="4"/>
  <c r="U37" i="4"/>
  <c r="W37" i="4" s="1"/>
  <c r="T37" i="4"/>
  <c r="S37" i="4"/>
  <c r="R37" i="4"/>
  <c r="DB36" i="4" a="1"/>
  <c r="DB36" i="4" s="1"/>
  <c r="CY36" i="4"/>
  <c r="CZ36" i="4" s="1"/>
  <c r="CX36" i="4"/>
  <c r="CU36" i="4"/>
  <c r="CW36" i="4" s="1"/>
  <c r="CT36" i="4"/>
  <c r="CS36" i="4"/>
  <c r="CR36" i="4"/>
  <c r="CA36" i="4" a="1"/>
  <c r="CA36" i="4" s="1"/>
  <c r="BX36" i="4"/>
  <c r="BY36" i="4" s="1"/>
  <c r="BW36" i="4"/>
  <c r="BT36" i="4"/>
  <c r="BV36" i="4" s="1"/>
  <c r="BS36" i="4"/>
  <c r="BR36" i="4"/>
  <c r="BQ36" i="4"/>
  <c r="BB36" i="4" a="1"/>
  <c r="BB36" i="4" s="1"/>
  <c r="AU36" i="4"/>
  <c r="AS36" i="4"/>
  <c r="AB36" i="4" a="1"/>
  <c r="AB36" i="4" s="1"/>
  <c r="Y36" i="4"/>
  <c r="Z36" i="4" s="1"/>
  <c r="X36" i="4"/>
  <c r="U36" i="4"/>
  <c r="W36" i="4" s="1"/>
  <c r="T36" i="4"/>
  <c r="S36" i="4"/>
  <c r="R36" i="4"/>
  <c r="DB35" i="4" a="1"/>
  <c r="DB35" i="4" s="1"/>
  <c r="CY35" i="4"/>
  <c r="CZ35" i="4" s="1"/>
  <c r="CX35" i="4"/>
  <c r="CU35" i="4"/>
  <c r="CW35" i="4" s="1"/>
  <c r="CT35" i="4"/>
  <c r="CS35" i="4"/>
  <c r="CR35" i="4"/>
  <c r="CA35" i="4" a="1"/>
  <c r="CA35" i="4" s="1"/>
  <c r="DP35" i="4" s="1"/>
  <c r="BX35" i="4"/>
  <c r="BY35" i="4" s="1"/>
  <c r="BW35" i="4"/>
  <c r="BT35" i="4"/>
  <c r="BV35" i="4" s="1"/>
  <c r="BS35" i="4"/>
  <c r="BR35" i="4"/>
  <c r="BQ35" i="4"/>
  <c r="BB35" i="4" a="1"/>
  <c r="BB35" i="4" s="1"/>
  <c r="DO35" i="4" s="1"/>
  <c r="AU35" i="4"/>
  <c r="AS35" i="4"/>
  <c r="AB35" i="4" a="1"/>
  <c r="AB35" i="4" s="1"/>
  <c r="Y35" i="4"/>
  <c r="Z35" i="4" s="1"/>
  <c r="X35" i="4"/>
  <c r="U35" i="4"/>
  <c r="W35" i="4" s="1"/>
  <c r="T35" i="4"/>
  <c r="S35" i="4"/>
  <c r="R35" i="4"/>
  <c r="DB34" i="4" a="1"/>
  <c r="DB34" i="4" s="1"/>
  <c r="CY34" i="4"/>
  <c r="CZ34" i="4" s="1"/>
  <c r="CX34" i="4"/>
  <c r="CU34" i="4"/>
  <c r="CW34" i="4" s="1"/>
  <c r="CT34" i="4"/>
  <c r="CS34" i="4"/>
  <c r="CR34" i="4"/>
  <c r="CA34" i="4" a="1"/>
  <c r="CA34" i="4" s="1"/>
  <c r="DP34" i="4" s="1"/>
  <c r="BX34" i="4"/>
  <c r="BY34" i="4" s="1"/>
  <c r="BW34" i="4"/>
  <c r="BT34" i="4"/>
  <c r="BV34" i="4" s="1"/>
  <c r="BS34" i="4"/>
  <c r="BR34" i="4"/>
  <c r="BQ34" i="4"/>
  <c r="BB34" i="4" a="1"/>
  <c r="BB34" i="4" s="1"/>
  <c r="AU34" i="4"/>
  <c r="AS34" i="4"/>
  <c r="AB34" i="4" a="1"/>
  <c r="AB34" i="4" s="1"/>
  <c r="Y34" i="4"/>
  <c r="Z34" i="4" s="1"/>
  <c r="X34" i="4"/>
  <c r="U34" i="4"/>
  <c r="W34" i="4" s="1"/>
  <c r="T34" i="4"/>
  <c r="S34" i="4"/>
  <c r="R34" i="4"/>
  <c r="DB33" i="4" a="1"/>
  <c r="DB33" i="4" s="1"/>
  <c r="CY33" i="4"/>
  <c r="CZ33" i="4" s="1"/>
  <c r="CX33" i="4"/>
  <c r="CU33" i="4"/>
  <c r="CW33" i="4" s="1"/>
  <c r="CT33" i="4"/>
  <c r="CS33" i="4"/>
  <c r="CR33" i="4"/>
  <c r="CA33" i="4" a="1"/>
  <c r="CA33" i="4" s="1"/>
  <c r="BX33" i="4"/>
  <c r="BY33" i="4" s="1"/>
  <c r="BW33" i="4"/>
  <c r="BT33" i="4"/>
  <c r="BV33" i="4" s="1"/>
  <c r="BS33" i="4"/>
  <c r="BR33" i="4"/>
  <c r="BQ33" i="4"/>
  <c r="BB33" i="4" a="1"/>
  <c r="BB33" i="4" s="1"/>
  <c r="AU33" i="4"/>
  <c r="AS33" i="4"/>
  <c r="AB33" i="4" a="1"/>
  <c r="AB33" i="4" s="1"/>
  <c r="Y33" i="4"/>
  <c r="Z33" i="4" s="1"/>
  <c r="X33" i="4"/>
  <c r="U33" i="4"/>
  <c r="W33" i="4" s="1"/>
  <c r="T33" i="4"/>
  <c r="S33" i="4"/>
  <c r="R33" i="4"/>
  <c r="DB32" i="4" a="1"/>
  <c r="DB32" i="4" s="1"/>
  <c r="CY32" i="4"/>
  <c r="CZ32" i="4" s="1"/>
  <c r="CX32" i="4"/>
  <c r="CU32" i="4"/>
  <c r="CW32" i="4" s="1"/>
  <c r="CT32" i="4"/>
  <c r="CS32" i="4"/>
  <c r="CR32" i="4"/>
  <c r="CA32" i="4" a="1"/>
  <c r="CA32" i="4" s="1"/>
  <c r="BX32" i="4"/>
  <c r="BY32" i="4" s="1"/>
  <c r="BW32" i="4"/>
  <c r="BT32" i="4"/>
  <c r="BV32" i="4" s="1"/>
  <c r="BS32" i="4"/>
  <c r="BR32" i="4"/>
  <c r="BQ32" i="4"/>
  <c r="BB32" i="4" a="1"/>
  <c r="BB32" i="4" s="1"/>
  <c r="AU32" i="4"/>
  <c r="AS32" i="4"/>
  <c r="AB32" i="4" a="1"/>
  <c r="AB32" i="4" s="1"/>
  <c r="Y32" i="4"/>
  <c r="Z32" i="4" s="1"/>
  <c r="X32" i="4"/>
  <c r="U32" i="4"/>
  <c r="W32" i="4" s="1"/>
  <c r="T32" i="4"/>
  <c r="S32" i="4"/>
  <c r="R32" i="4"/>
  <c r="DB31" i="4" a="1"/>
  <c r="DB31" i="4" s="1"/>
  <c r="CY31" i="4"/>
  <c r="CZ31" i="4" s="1"/>
  <c r="CX31" i="4"/>
  <c r="CU31" i="4"/>
  <c r="CW31" i="4" s="1"/>
  <c r="CT31" i="4"/>
  <c r="CS31" i="4"/>
  <c r="CR31" i="4"/>
  <c r="CA31" i="4" a="1"/>
  <c r="CA31" i="4" s="1"/>
  <c r="BX31" i="4"/>
  <c r="BY31" i="4" s="1"/>
  <c r="BW31" i="4"/>
  <c r="BT31" i="4"/>
  <c r="BV31" i="4" s="1"/>
  <c r="BS31" i="4"/>
  <c r="BR31" i="4"/>
  <c r="BQ31" i="4"/>
  <c r="BB31" i="4" a="1"/>
  <c r="BB31" i="4" s="1"/>
  <c r="DO31" i="4" s="1"/>
  <c r="AU31" i="4"/>
  <c r="AS31" i="4"/>
  <c r="AB31" i="4" a="1"/>
  <c r="AB31" i="4" s="1"/>
  <c r="Y31" i="4"/>
  <c r="Z31" i="4" s="1"/>
  <c r="X31" i="4"/>
  <c r="U31" i="4"/>
  <c r="W31" i="4" s="1"/>
  <c r="T31" i="4"/>
  <c r="S31" i="4"/>
  <c r="R31" i="4"/>
  <c r="DB30" i="4" a="1"/>
  <c r="DB30" i="4" s="1"/>
  <c r="DN30" i="4" s="1"/>
  <c r="CY30" i="4"/>
  <c r="CZ30" i="4" s="1"/>
  <c r="CX30" i="4"/>
  <c r="CU30" i="4"/>
  <c r="CW30" i="4" s="1"/>
  <c r="CT30" i="4"/>
  <c r="CS30" i="4"/>
  <c r="CR30" i="4"/>
  <c r="CA30" i="4" a="1"/>
  <c r="CA30" i="4" s="1"/>
  <c r="BX30" i="4"/>
  <c r="BY30" i="4" s="1"/>
  <c r="BW30" i="4"/>
  <c r="BT30" i="4"/>
  <c r="BV30" i="4" s="1"/>
  <c r="BS30" i="4"/>
  <c r="BR30" i="4"/>
  <c r="BQ30" i="4"/>
  <c r="BB30" i="4" a="1"/>
  <c r="BB30" i="4" s="1"/>
  <c r="AU30" i="4"/>
  <c r="AS30" i="4"/>
  <c r="AB30" i="4" a="1"/>
  <c r="AB30" i="4" s="1"/>
  <c r="Y30" i="4"/>
  <c r="Z30" i="4" s="1"/>
  <c r="X30" i="4"/>
  <c r="U30" i="4"/>
  <c r="W30" i="4" s="1"/>
  <c r="T30" i="4"/>
  <c r="S30" i="4"/>
  <c r="R30" i="4"/>
  <c r="DB29" i="4" a="1"/>
  <c r="DB29" i="4" s="1"/>
  <c r="CY29" i="4"/>
  <c r="CZ29" i="4" s="1"/>
  <c r="CX29" i="4"/>
  <c r="CU29" i="4"/>
  <c r="CW29" i="4" s="1"/>
  <c r="CT29" i="4"/>
  <c r="CS29" i="4"/>
  <c r="CR29" i="4"/>
  <c r="CA29" i="4" a="1"/>
  <c r="CA29" i="4" s="1"/>
  <c r="DP29" i="4" s="1"/>
  <c r="BX29" i="4"/>
  <c r="BY29" i="4" s="1"/>
  <c r="BW29" i="4"/>
  <c r="BT29" i="4"/>
  <c r="BV29" i="4" s="1"/>
  <c r="BS29" i="4"/>
  <c r="BR29" i="4"/>
  <c r="BQ29" i="4"/>
  <c r="BB29" i="4" a="1"/>
  <c r="BB29" i="4" s="1"/>
  <c r="AU29" i="4"/>
  <c r="AS29" i="4"/>
  <c r="AB29" i="4" a="1"/>
  <c r="AB29" i="4" s="1"/>
  <c r="Y29" i="4"/>
  <c r="Z29" i="4" s="1"/>
  <c r="X29" i="4"/>
  <c r="U29" i="4"/>
  <c r="W29" i="4" s="1"/>
  <c r="T29" i="4"/>
  <c r="S29" i="4"/>
  <c r="R29" i="4"/>
  <c r="DB28" i="4" a="1"/>
  <c r="DB28" i="4" s="1"/>
  <c r="CY28" i="4"/>
  <c r="CZ28" i="4" s="1"/>
  <c r="CX28" i="4"/>
  <c r="CU28" i="4"/>
  <c r="CW28" i="4" s="1"/>
  <c r="CT28" i="4"/>
  <c r="CS28" i="4"/>
  <c r="CR28" i="4"/>
  <c r="CA28" i="4" a="1"/>
  <c r="CA28" i="4" s="1"/>
  <c r="BX28" i="4"/>
  <c r="BY28" i="4" s="1"/>
  <c r="BW28" i="4"/>
  <c r="BT28" i="4"/>
  <c r="BV28" i="4" s="1"/>
  <c r="BS28" i="4"/>
  <c r="BR28" i="4"/>
  <c r="BQ28" i="4"/>
  <c r="BB28" i="4" a="1"/>
  <c r="BB28" i="4" s="1"/>
  <c r="AU28" i="4"/>
  <c r="AS28" i="4"/>
  <c r="AB28" i="4" a="1"/>
  <c r="AB28" i="4" s="1"/>
  <c r="Y28" i="4"/>
  <c r="Z28" i="4" s="1"/>
  <c r="X28" i="4"/>
  <c r="U28" i="4"/>
  <c r="W28" i="4" s="1"/>
  <c r="T28" i="4"/>
  <c r="S28" i="4"/>
  <c r="R28" i="4"/>
  <c r="DB27" i="4" a="1"/>
  <c r="DB27" i="4" s="1"/>
  <c r="CY27" i="4"/>
  <c r="CZ27" i="4" s="1"/>
  <c r="CX27" i="4"/>
  <c r="CU27" i="4"/>
  <c r="CW27" i="4" s="1"/>
  <c r="CT27" i="4"/>
  <c r="CS27" i="4"/>
  <c r="CR27" i="4"/>
  <c r="CA27" i="4" a="1"/>
  <c r="CA27" i="4" s="1"/>
  <c r="DP27" i="4" s="1"/>
  <c r="BX27" i="4"/>
  <c r="BY27" i="4" s="1"/>
  <c r="BW27" i="4"/>
  <c r="BT27" i="4"/>
  <c r="BV27" i="4" s="1"/>
  <c r="BS27" i="4"/>
  <c r="BR27" i="4"/>
  <c r="BQ27" i="4"/>
  <c r="BB27" i="4" a="1"/>
  <c r="BB27" i="4" s="1"/>
  <c r="AU27" i="4"/>
  <c r="AS27" i="4"/>
  <c r="AB27" i="4" a="1"/>
  <c r="AB27" i="4" s="1"/>
  <c r="Y27" i="4"/>
  <c r="Z27" i="4" s="1"/>
  <c r="X27" i="4"/>
  <c r="U27" i="4"/>
  <c r="W27" i="4" s="1"/>
  <c r="T27" i="4"/>
  <c r="S27" i="4"/>
  <c r="R27" i="4"/>
  <c r="DB26" i="4" a="1"/>
  <c r="DB26" i="4" s="1"/>
  <c r="CY26" i="4"/>
  <c r="CZ26" i="4" s="1"/>
  <c r="CX26" i="4"/>
  <c r="CU26" i="4"/>
  <c r="CW26" i="4" s="1"/>
  <c r="CT26" i="4"/>
  <c r="CS26" i="4"/>
  <c r="CR26" i="4"/>
  <c r="CA26" i="4" a="1"/>
  <c r="CA26" i="4" s="1"/>
  <c r="DP26" i="4" s="1"/>
  <c r="BX26" i="4"/>
  <c r="BY26" i="4" s="1"/>
  <c r="BW26" i="4"/>
  <c r="BT26" i="4"/>
  <c r="BV26" i="4" s="1"/>
  <c r="BS26" i="4"/>
  <c r="BR26" i="4"/>
  <c r="BQ26" i="4"/>
  <c r="BB26" i="4" a="1"/>
  <c r="BB26" i="4" s="1"/>
  <c r="AU26" i="4"/>
  <c r="AS26" i="4"/>
  <c r="AB26" i="4" a="1"/>
  <c r="AB26" i="4" s="1"/>
  <c r="Y26" i="4"/>
  <c r="Z26" i="4" s="1"/>
  <c r="X26" i="4"/>
  <c r="U26" i="4"/>
  <c r="W26" i="4" s="1"/>
  <c r="T26" i="4"/>
  <c r="S26" i="4"/>
  <c r="R26" i="4"/>
  <c r="DB25" i="4" a="1"/>
  <c r="DB25" i="4" s="1"/>
  <c r="CY25" i="4"/>
  <c r="CZ25" i="4" s="1"/>
  <c r="CX25" i="4"/>
  <c r="CU25" i="4"/>
  <c r="CW25" i="4" s="1"/>
  <c r="CT25" i="4"/>
  <c r="CS25" i="4"/>
  <c r="CR25" i="4"/>
  <c r="CA25" i="4" a="1"/>
  <c r="CA25" i="4" s="1"/>
  <c r="DP25" i="4" s="1"/>
  <c r="BX25" i="4"/>
  <c r="BY25" i="4" s="1"/>
  <c r="BW25" i="4"/>
  <c r="BT25" i="4"/>
  <c r="BV25" i="4" s="1"/>
  <c r="BS25" i="4"/>
  <c r="BR25" i="4"/>
  <c r="BQ25" i="4"/>
  <c r="BB25" i="4" a="1"/>
  <c r="BB25" i="4" s="1"/>
  <c r="AU25" i="4"/>
  <c r="AS25" i="4"/>
  <c r="AB25" i="4" a="1"/>
  <c r="AB25" i="4" s="1"/>
  <c r="Y25" i="4"/>
  <c r="Z25" i="4" s="1"/>
  <c r="X25" i="4"/>
  <c r="U25" i="4"/>
  <c r="W25" i="4" s="1"/>
  <c r="T25" i="4"/>
  <c r="S25" i="4"/>
  <c r="R25" i="4"/>
  <c r="DB24" i="4" a="1"/>
  <c r="DB24" i="4" s="1"/>
  <c r="CY24" i="4"/>
  <c r="CZ24" i="4" s="1"/>
  <c r="CX24" i="4"/>
  <c r="CU24" i="4"/>
  <c r="CW24" i="4" s="1"/>
  <c r="CT24" i="4"/>
  <c r="CS24" i="4"/>
  <c r="CR24" i="4"/>
  <c r="CA24" i="4" a="1"/>
  <c r="CA24" i="4" s="1"/>
  <c r="BX24" i="4"/>
  <c r="BY24" i="4" s="1"/>
  <c r="BW24" i="4"/>
  <c r="BT24" i="4"/>
  <c r="BV24" i="4" s="1"/>
  <c r="BS24" i="4"/>
  <c r="BR24" i="4"/>
  <c r="BQ24" i="4"/>
  <c r="BB24" i="4" a="1"/>
  <c r="BB24" i="4" s="1"/>
  <c r="AU24" i="4"/>
  <c r="AS24" i="4"/>
  <c r="AB24" i="4" a="1"/>
  <c r="AB24" i="4" s="1"/>
  <c r="Y24" i="4"/>
  <c r="Z24" i="4" s="1"/>
  <c r="X24" i="4"/>
  <c r="U24" i="4"/>
  <c r="W24" i="4" s="1"/>
  <c r="T24" i="4"/>
  <c r="S24" i="4"/>
  <c r="R24" i="4"/>
  <c r="DB23" i="4" a="1"/>
  <c r="DB23" i="4" s="1"/>
  <c r="CY23" i="4"/>
  <c r="CZ23" i="4" s="1"/>
  <c r="CX23" i="4"/>
  <c r="CU23" i="4"/>
  <c r="CW23" i="4" s="1"/>
  <c r="CT23" i="4"/>
  <c r="CS23" i="4"/>
  <c r="CR23" i="4"/>
  <c r="CA23" i="4" a="1"/>
  <c r="CA23" i="4" s="1"/>
  <c r="DP23" i="4" s="1"/>
  <c r="BX23" i="4"/>
  <c r="BY23" i="4" s="1"/>
  <c r="BW23" i="4"/>
  <c r="BT23" i="4"/>
  <c r="BV23" i="4" s="1"/>
  <c r="BS23" i="4"/>
  <c r="BR23" i="4"/>
  <c r="BQ23" i="4"/>
  <c r="BB23" i="4" a="1"/>
  <c r="BB23" i="4" s="1"/>
  <c r="DO23" i="4" s="1"/>
  <c r="AU23" i="4"/>
  <c r="AS23" i="4"/>
  <c r="AB23" i="4" a="1"/>
  <c r="AB23" i="4" s="1"/>
  <c r="Y23" i="4"/>
  <c r="Z23" i="4" s="1"/>
  <c r="X23" i="4"/>
  <c r="U23" i="4"/>
  <c r="W23" i="4" s="1"/>
  <c r="T23" i="4"/>
  <c r="S23" i="4"/>
  <c r="R23" i="4"/>
  <c r="DB22" i="4" a="1"/>
  <c r="DB22" i="4" s="1"/>
  <c r="CY22" i="4"/>
  <c r="CZ22" i="4" s="1"/>
  <c r="CX22" i="4"/>
  <c r="CU22" i="4"/>
  <c r="CW22" i="4" s="1"/>
  <c r="CT22" i="4"/>
  <c r="CS22" i="4"/>
  <c r="CR22" i="4"/>
  <c r="CA22" i="4" a="1"/>
  <c r="CA22" i="4" s="1"/>
  <c r="DP22" i="4" s="1"/>
  <c r="BX22" i="4"/>
  <c r="BY22" i="4" s="1"/>
  <c r="BW22" i="4"/>
  <c r="BT22" i="4"/>
  <c r="BV22" i="4" s="1"/>
  <c r="BS22" i="4"/>
  <c r="BR22" i="4"/>
  <c r="BQ22" i="4"/>
  <c r="BB22" i="4" a="1"/>
  <c r="BB22" i="4" s="1"/>
  <c r="AU22" i="4"/>
  <c r="AS22" i="4"/>
  <c r="AB22" i="4" a="1"/>
  <c r="AB22" i="4" s="1"/>
  <c r="Y22" i="4"/>
  <c r="Z22" i="4" s="1"/>
  <c r="X22" i="4"/>
  <c r="U22" i="4"/>
  <c r="W22" i="4" s="1"/>
  <c r="T22" i="4"/>
  <c r="S22" i="4"/>
  <c r="R22" i="4"/>
  <c r="DB21" i="4" a="1"/>
  <c r="DB21" i="4" s="1"/>
  <c r="CY21" i="4"/>
  <c r="CZ21" i="4" s="1"/>
  <c r="CX21" i="4"/>
  <c r="CU21" i="4"/>
  <c r="CW21" i="4" s="1"/>
  <c r="CT21" i="4"/>
  <c r="CS21" i="4"/>
  <c r="CR21" i="4"/>
  <c r="CA21" i="4" a="1"/>
  <c r="CA21" i="4" s="1"/>
  <c r="BX21" i="4"/>
  <c r="BY21" i="4" s="1"/>
  <c r="BW21" i="4"/>
  <c r="BT21" i="4"/>
  <c r="BV21" i="4" s="1"/>
  <c r="BS21" i="4"/>
  <c r="BR21" i="4"/>
  <c r="BQ21" i="4"/>
  <c r="BB21" i="4" a="1"/>
  <c r="BB21" i="4" s="1"/>
  <c r="AU21" i="4"/>
  <c r="AS21" i="4"/>
  <c r="AB21" i="4" a="1"/>
  <c r="AB21" i="4" s="1"/>
  <c r="Y21" i="4"/>
  <c r="Z21" i="4" s="1"/>
  <c r="X21" i="4"/>
  <c r="U21" i="4"/>
  <c r="W21" i="4" s="1"/>
  <c r="T21" i="4"/>
  <c r="S21" i="4"/>
  <c r="R21" i="4"/>
  <c r="DB20" i="4" a="1"/>
  <c r="DB20" i="4" s="1"/>
  <c r="CY20" i="4"/>
  <c r="CZ20" i="4" s="1"/>
  <c r="CX20" i="4"/>
  <c r="CU20" i="4"/>
  <c r="CW20" i="4" s="1"/>
  <c r="CT20" i="4"/>
  <c r="CS20" i="4"/>
  <c r="CR20" i="4"/>
  <c r="CA20" i="4" a="1"/>
  <c r="CA20" i="4" s="1"/>
  <c r="BX20" i="4"/>
  <c r="BY20" i="4" s="1"/>
  <c r="BW20" i="4"/>
  <c r="BT20" i="4"/>
  <c r="BV20" i="4" s="1"/>
  <c r="BS20" i="4"/>
  <c r="BR20" i="4"/>
  <c r="BQ20" i="4"/>
  <c r="BB20" i="4" a="1"/>
  <c r="BB20" i="4" s="1"/>
  <c r="AU20" i="4"/>
  <c r="AS20" i="4"/>
  <c r="AB20" i="4" a="1"/>
  <c r="AB20" i="4" s="1"/>
  <c r="Y20" i="4"/>
  <c r="Z20" i="4" s="1"/>
  <c r="X20" i="4"/>
  <c r="U20" i="4"/>
  <c r="W20" i="4" s="1"/>
  <c r="T20" i="4"/>
  <c r="S20" i="4"/>
  <c r="R20" i="4"/>
  <c r="DB19" i="4" a="1"/>
  <c r="DB19" i="4" s="1"/>
  <c r="CY19" i="4"/>
  <c r="CZ19" i="4" s="1"/>
  <c r="CX19" i="4"/>
  <c r="CU19" i="4"/>
  <c r="CW19" i="4" s="1"/>
  <c r="CT19" i="4"/>
  <c r="CS19" i="4"/>
  <c r="CR19" i="4"/>
  <c r="CA19" i="4" a="1"/>
  <c r="CA19" i="4" s="1"/>
  <c r="BX19" i="4"/>
  <c r="BY19" i="4" s="1"/>
  <c r="BW19" i="4"/>
  <c r="BT19" i="4"/>
  <c r="BV19" i="4" s="1"/>
  <c r="BS19" i="4"/>
  <c r="BR19" i="4"/>
  <c r="BQ19" i="4"/>
  <c r="BB19" i="4" a="1"/>
  <c r="BB19" i="4" s="1"/>
  <c r="DO19" i="4" s="1"/>
  <c r="AU19" i="4"/>
  <c r="AS19" i="4"/>
  <c r="AB19" i="4" a="1"/>
  <c r="AB19" i="4" s="1"/>
  <c r="Y19" i="4"/>
  <c r="Z19" i="4" s="1"/>
  <c r="X19" i="4"/>
  <c r="U19" i="4"/>
  <c r="W19" i="4" s="1"/>
  <c r="T19" i="4"/>
  <c r="S19" i="4"/>
  <c r="R19" i="4"/>
  <c r="DB18" i="4" a="1"/>
  <c r="DB18" i="4" s="1"/>
  <c r="DN18" i="4" s="1"/>
  <c r="CY18" i="4"/>
  <c r="CZ18" i="4" s="1"/>
  <c r="CX18" i="4"/>
  <c r="CU18" i="4"/>
  <c r="CW18" i="4" s="1"/>
  <c r="CT18" i="4"/>
  <c r="CS18" i="4"/>
  <c r="CR18" i="4"/>
  <c r="CA18" i="4" a="1"/>
  <c r="CA18" i="4" s="1"/>
  <c r="BX18" i="4"/>
  <c r="BY18" i="4" s="1"/>
  <c r="BW18" i="4"/>
  <c r="BT18" i="4"/>
  <c r="BV18" i="4" s="1"/>
  <c r="BS18" i="4"/>
  <c r="BR18" i="4"/>
  <c r="BQ18" i="4"/>
  <c r="BB18" i="4" a="1"/>
  <c r="BB18" i="4" s="1"/>
  <c r="AU18" i="4"/>
  <c r="AS18" i="4"/>
  <c r="AB18" i="4" a="1"/>
  <c r="AB18" i="4" s="1"/>
  <c r="Y18" i="4"/>
  <c r="Z18" i="4" s="1"/>
  <c r="X18" i="4"/>
  <c r="U18" i="4"/>
  <c r="W18" i="4" s="1"/>
  <c r="T18" i="4"/>
  <c r="S18" i="4"/>
  <c r="R18" i="4"/>
  <c r="DB17" i="4" a="1"/>
  <c r="DB17" i="4" s="1"/>
  <c r="CY17" i="4"/>
  <c r="CZ17" i="4" s="1"/>
  <c r="CX17" i="4"/>
  <c r="CU17" i="4"/>
  <c r="CW17" i="4" s="1"/>
  <c r="CT17" i="4"/>
  <c r="CS17" i="4"/>
  <c r="CR17" i="4"/>
  <c r="CA17" i="4" a="1"/>
  <c r="CA17" i="4" s="1"/>
  <c r="DP17" i="4" s="1"/>
  <c r="BX17" i="4"/>
  <c r="BY17" i="4" s="1"/>
  <c r="BW17" i="4"/>
  <c r="BT17" i="4"/>
  <c r="BV17" i="4" s="1"/>
  <c r="BS17" i="4"/>
  <c r="BR17" i="4"/>
  <c r="BQ17" i="4"/>
  <c r="BB17" i="4" a="1"/>
  <c r="BB17" i="4" s="1"/>
  <c r="AU17" i="4"/>
  <c r="AS17" i="4"/>
  <c r="AB17" i="4" a="1"/>
  <c r="AB17" i="4" s="1"/>
  <c r="Y17" i="4"/>
  <c r="Z17" i="4" s="1"/>
  <c r="X17" i="4"/>
  <c r="U17" i="4"/>
  <c r="W17" i="4" s="1"/>
  <c r="T17" i="4"/>
  <c r="S17" i="4"/>
  <c r="R17" i="4"/>
  <c r="DB16" i="4" a="1"/>
  <c r="DB16" i="4" s="1"/>
  <c r="CY16" i="4"/>
  <c r="CZ16" i="4" s="1"/>
  <c r="CX16" i="4"/>
  <c r="CU16" i="4"/>
  <c r="CW16" i="4" s="1"/>
  <c r="CT16" i="4"/>
  <c r="CS16" i="4"/>
  <c r="CR16" i="4"/>
  <c r="CA16" i="4" a="1"/>
  <c r="CA16" i="4" s="1"/>
  <c r="BX16" i="4"/>
  <c r="BY16" i="4" s="1"/>
  <c r="BW16" i="4"/>
  <c r="BT16" i="4"/>
  <c r="BV16" i="4" s="1"/>
  <c r="BS16" i="4"/>
  <c r="BR16" i="4"/>
  <c r="BQ16" i="4"/>
  <c r="BB16" i="4" a="1"/>
  <c r="BB16" i="4" s="1"/>
  <c r="AU16" i="4"/>
  <c r="AS16" i="4"/>
  <c r="AB16" i="4" a="1"/>
  <c r="AB16" i="4" s="1"/>
  <c r="Y16" i="4"/>
  <c r="Z16" i="4" s="1"/>
  <c r="X16" i="4"/>
  <c r="U16" i="4"/>
  <c r="W16" i="4" s="1"/>
  <c r="T16" i="4"/>
  <c r="S16" i="4"/>
  <c r="R16" i="4"/>
  <c r="DB15" i="4" a="1"/>
  <c r="DB15" i="4" s="1"/>
  <c r="CY15" i="4"/>
  <c r="CZ15" i="4" s="1"/>
  <c r="CX15" i="4"/>
  <c r="CU15" i="4"/>
  <c r="CW15" i="4" s="1"/>
  <c r="CT15" i="4"/>
  <c r="CS15" i="4"/>
  <c r="CR15" i="4"/>
  <c r="CA15" i="4" a="1"/>
  <c r="CA15" i="4" s="1"/>
  <c r="DP15" i="4" s="1"/>
  <c r="BX15" i="4"/>
  <c r="BY15" i="4" s="1"/>
  <c r="BW15" i="4"/>
  <c r="BT15" i="4"/>
  <c r="BV15" i="4" s="1"/>
  <c r="BS15" i="4"/>
  <c r="BR15" i="4"/>
  <c r="BQ15" i="4"/>
  <c r="BB15" i="4" a="1"/>
  <c r="BB15" i="4" s="1"/>
  <c r="AU15" i="4"/>
  <c r="AS15" i="4"/>
  <c r="AB15" i="4" a="1"/>
  <c r="AB15" i="4" s="1"/>
  <c r="Y15" i="4"/>
  <c r="Z15" i="4" s="1"/>
  <c r="X15" i="4"/>
  <c r="U15" i="4"/>
  <c r="W15" i="4" s="1"/>
  <c r="T15" i="4"/>
  <c r="S15" i="4"/>
  <c r="R15" i="4"/>
  <c r="DB14" i="4" a="1"/>
  <c r="DB14" i="4" s="1"/>
  <c r="CY14" i="4"/>
  <c r="CZ14" i="4" s="1"/>
  <c r="CX14" i="4"/>
  <c r="CU14" i="4"/>
  <c r="CW14" i="4" s="1"/>
  <c r="CT14" i="4"/>
  <c r="CS14" i="4"/>
  <c r="CR14" i="4"/>
  <c r="CA14" i="4" a="1"/>
  <c r="CA14" i="4" s="1"/>
  <c r="DP14" i="4" s="1"/>
  <c r="BX14" i="4"/>
  <c r="BY14" i="4" s="1"/>
  <c r="BW14" i="4"/>
  <c r="BT14" i="4"/>
  <c r="BV14" i="4" s="1"/>
  <c r="BS14" i="4"/>
  <c r="BR14" i="4"/>
  <c r="BQ14" i="4"/>
  <c r="BB14" i="4" a="1"/>
  <c r="BB14" i="4" s="1"/>
  <c r="AU14" i="4"/>
  <c r="AS14" i="4"/>
  <c r="AB14" i="4" a="1"/>
  <c r="AB14" i="4" s="1"/>
  <c r="Y14" i="4"/>
  <c r="Z14" i="4" s="1"/>
  <c r="X14" i="4"/>
  <c r="U14" i="4"/>
  <c r="W14" i="4" s="1"/>
  <c r="T14" i="4"/>
  <c r="S14" i="4"/>
  <c r="R14" i="4"/>
  <c r="DB13" i="4" a="1"/>
  <c r="DB13" i="4" s="1"/>
  <c r="CY13" i="4"/>
  <c r="CZ13" i="4" s="1"/>
  <c r="CX13" i="4"/>
  <c r="CU13" i="4"/>
  <c r="CW13" i="4" s="1"/>
  <c r="CT13" i="4"/>
  <c r="CS13" i="4"/>
  <c r="CR13" i="4"/>
  <c r="CA13" i="4" a="1"/>
  <c r="CA13" i="4" s="1"/>
  <c r="DP13" i="4" s="1"/>
  <c r="BX13" i="4"/>
  <c r="BY13" i="4" s="1"/>
  <c r="BW13" i="4"/>
  <c r="BT13" i="4"/>
  <c r="BV13" i="4" s="1"/>
  <c r="BS13" i="4"/>
  <c r="BR13" i="4"/>
  <c r="BQ13" i="4"/>
  <c r="BB13" i="4" a="1"/>
  <c r="BB13" i="4" s="1"/>
  <c r="AU13" i="4"/>
  <c r="AS13" i="4"/>
  <c r="AB13" i="4" a="1"/>
  <c r="AB13" i="4" s="1"/>
  <c r="Y13" i="4"/>
  <c r="Z13" i="4" s="1"/>
  <c r="X13" i="4"/>
  <c r="U13" i="4"/>
  <c r="W13" i="4" s="1"/>
  <c r="T13" i="4"/>
  <c r="S13" i="4"/>
  <c r="R13" i="4"/>
  <c r="DB12" i="4" a="1"/>
  <c r="DB12" i="4" s="1"/>
  <c r="CY12" i="4"/>
  <c r="CZ12" i="4" s="1"/>
  <c r="CX12" i="4"/>
  <c r="CU12" i="4"/>
  <c r="CW12" i="4" s="1"/>
  <c r="CT12" i="4"/>
  <c r="CS12" i="4"/>
  <c r="CR12" i="4"/>
  <c r="CA12" i="4" a="1"/>
  <c r="CA12" i="4" s="1"/>
  <c r="BX12" i="4"/>
  <c r="BY12" i="4" s="1"/>
  <c r="BW12" i="4"/>
  <c r="BT12" i="4"/>
  <c r="BV12" i="4" s="1"/>
  <c r="BS12" i="4"/>
  <c r="BR12" i="4"/>
  <c r="BQ12" i="4"/>
  <c r="BB12" i="4" a="1"/>
  <c r="BB12" i="4" s="1"/>
  <c r="AU12" i="4"/>
  <c r="AS12" i="4"/>
  <c r="AB12" i="4" a="1"/>
  <c r="AB12" i="4" s="1"/>
  <c r="Y12" i="4"/>
  <c r="Z12" i="4" s="1"/>
  <c r="X12" i="4"/>
  <c r="U12" i="4"/>
  <c r="W12" i="4" s="1"/>
  <c r="T12" i="4"/>
  <c r="S12" i="4"/>
  <c r="R12" i="4"/>
  <c r="DB11" i="4" a="1"/>
  <c r="DB11" i="4" s="1"/>
  <c r="CY11" i="4"/>
  <c r="CZ11" i="4" s="1"/>
  <c r="CX11" i="4"/>
  <c r="CU11" i="4"/>
  <c r="CW11" i="4" s="1"/>
  <c r="CT11" i="4"/>
  <c r="CS11" i="4"/>
  <c r="CR11" i="4"/>
  <c r="CA11" i="4" a="1"/>
  <c r="CA11" i="4" s="1"/>
  <c r="DP11" i="4" s="1"/>
  <c r="BX11" i="4"/>
  <c r="BY11" i="4" s="1"/>
  <c r="BW11" i="4"/>
  <c r="BT11" i="4"/>
  <c r="BV11" i="4" s="1"/>
  <c r="BS11" i="4"/>
  <c r="BR11" i="4"/>
  <c r="BQ11" i="4"/>
  <c r="BB11" i="4" a="1"/>
  <c r="BB11" i="4" s="1"/>
  <c r="DO11" i="4" s="1"/>
  <c r="AU11" i="4"/>
  <c r="AS11" i="4"/>
  <c r="AB11" i="4" a="1"/>
  <c r="AB11" i="4" s="1"/>
  <c r="Y11" i="4"/>
  <c r="Z11" i="4" s="1"/>
  <c r="X11" i="4"/>
  <c r="U11" i="4"/>
  <c r="W11" i="4" s="1"/>
  <c r="T11" i="4"/>
  <c r="S11" i="4"/>
  <c r="R11" i="4"/>
  <c r="DB10" i="4" a="1"/>
  <c r="DB10" i="4" s="1"/>
  <c r="CY10" i="4"/>
  <c r="CZ10" i="4" s="1"/>
  <c r="CX10" i="4"/>
  <c r="CU10" i="4"/>
  <c r="CW10" i="4" s="1"/>
  <c r="CT10" i="4"/>
  <c r="CS10" i="4"/>
  <c r="CR10" i="4"/>
  <c r="CA10" i="4" a="1"/>
  <c r="CA10" i="4" s="1"/>
  <c r="DP10" i="4" s="1"/>
  <c r="BX10" i="4"/>
  <c r="BY10" i="4" s="1"/>
  <c r="BW10" i="4"/>
  <c r="BT10" i="4"/>
  <c r="BV10" i="4" s="1"/>
  <c r="BS10" i="4"/>
  <c r="BR10" i="4"/>
  <c r="BQ10" i="4"/>
  <c r="BB10" i="4" a="1"/>
  <c r="BB10" i="4" s="1"/>
  <c r="AU10" i="4"/>
  <c r="AS10" i="4"/>
  <c r="AB10" i="4" a="1"/>
  <c r="AB10" i="4" s="1"/>
  <c r="Y10" i="4"/>
  <c r="Z10" i="4" s="1"/>
  <c r="X10" i="4"/>
  <c r="U10" i="4"/>
  <c r="W10" i="4" s="1"/>
  <c r="T10" i="4"/>
  <c r="S10" i="4"/>
  <c r="R10" i="4"/>
  <c r="DB9" i="4" a="1"/>
  <c r="DB9" i="4" s="1"/>
  <c r="CY9" i="4"/>
  <c r="CZ9" i="4" s="1"/>
  <c r="CX9" i="4"/>
  <c r="CU9" i="4"/>
  <c r="CW9" i="4" s="1"/>
  <c r="CT9" i="4"/>
  <c r="CS9" i="4"/>
  <c r="CR9" i="4"/>
  <c r="CA9" i="4" a="1"/>
  <c r="CA9" i="4" s="1"/>
  <c r="BX9" i="4"/>
  <c r="BY9" i="4" s="1"/>
  <c r="BW9" i="4"/>
  <c r="BT9" i="4"/>
  <c r="BV9" i="4" s="1"/>
  <c r="BS9" i="4"/>
  <c r="BR9" i="4"/>
  <c r="BQ9" i="4"/>
  <c r="BB9" i="4" a="1"/>
  <c r="BB9" i="4" s="1"/>
  <c r="AU9" i="4"/>
  <c r="AS9" i="4"/>
  <c r="AB9" i="4" a="1"/>
  <c r="AB9" i="4" s="1"/>
  <c r="Y9" i="4"/>
  <c r="Z9" i="4" s="1"/>
  <c r="X9" i="4"/>
  <c r="U9" i="4"/>
  <c r="W9" i="4" s="1"/>
  <c r="T9" i="4"/>
  <c r="S9" i="4"/>
  <c r="R9" i="4"/>
  <c r="DB8" i="4" a="1"/>
  <c r="DB8" i="4" s="1"/>
  <c r="CY8" i="4"/>
  <c r="CZ8" i="4" s="1"/>
  <c r="CX8" i="4"/>
  <c r="CU8" i="4"/>
  <c r="CW8" i="4" s="1"/>
  <c r="CT8" i="4"/>
  <c r="CS8" i="4"/>
  <c r="CR8" i="4"/>
  <c r="CA8" i="4" a="1"/>
  <c r="CA8" i="4" s="1"/>
  <c r="BX8" i="4"/>
  <c r="BY8" i="4" s="1"/>
  <c r="BW8" i="4"/>
  <c r="BT8" i="4"/>
  <c r="BV8" i="4" s="1"/>
  <c r="BS8" i="4"/>
  <c r="BR8" i="4"/>
  <c r="BQ8" i="4"/>
  <c r="BB8" i="4" a="1"/>
  <c r="BB8" i="4" s="1"/>
  <c r="AU8" i="4"/>
  <c r="AS8" i="4"/>
  <c r="AB8" i="4" a="1"/>
  <c r="AB8" i="4" s="1"/>
  <c r="Y8" i="4"/>
  <c r="Z8" i="4" s="1"/>
  <c r="X8" i="4"/>
  <c r="U8" i="4"/>
  <c r="W8" i="4" s="1"/>
  <c r="T8" i="4"/>
  <c r="S8" i="4"/>
  <c r="R8" i="4"/>
  <c r="DB7" i="4" a="1"/>
  <c r="DB7" i="4" s="1"/>
  <c r="CY7" i="4"/>
  <c r="CZ7" i="4" s="1"/>
  <c r="CX7" i="4"/>
  <c r="CU7" i="4"/>
  <c r="CW7" i="4" s="1"/>
  <c r="CT7" i="4"/>
  <c r="CS7" i="4"/>
  <c r="CR7" i="4"/>
  <c r="CA7" i="4" a="1"/>
  <c r="CA7" i="4" s="1"/>
  <c r="BX7" i="4"/>
  <c r="BY7" i="4" s="1"/>
  <c r="BW7" i="4"/>
  <c r="BT7" i="4"/>
  <c r="BV7" i="4" s="1"/>
  <c r="BS7" i="4"/>
  <c r="BR7" i="4"/>
  <c r="BQ7" i="4"/>
  <c r="BB7" i="4" a="1"/>
  <c r="BB7" i="4" s="1"/>
  <c r="DO7" i="4" s="1"/>
  <c r="AU7" i="4"/>
  <c r="AS7" i="4"/>
  <c r="AB7" i="4" a="1"/>
  <c r="AB7" i="4" s="1"/>
  <c r="Y7" i="4"/>
  <c r="Z7" i="4" s="1"/>
  <c r="X7" i="4"/>
  <c r="U7" i="4"/>
  <c r="W7" i="4" s="1"/>
  <c r="T7" i="4"/>
  <c r="S7" i="4"/>
  <c r="R7" i="4"/>
  <c r="DB6" i="4" a="1"/>
  <c r="DB6" i="4" s="1"/>
  <c r="DN6" i="4" s="1"/>
  <c r="CY6" i="4"/>
  <c r="CZ6" i="4" s="1"/>
  <c r="CX6" i="4"/>
  <c r="CU6" i="4"/>
  <c r="CW6" i="4" s="1"/>
  <c r="CT6" i="4"/>
  <c r="CS6" i="4"/>
  <c r="CR6" i="4"/>
  <c r="CA6" i="4" a="1"/>
  <c r="CA6" i="4" s="1"/>
  <c r="BX6" i="4"/>
  <c r="BY6" i="4" s="1"/>
  <c r="BW6" i="4"/>
  <c r="BT6" i="4"/>
  <c r="BV6" i="4" s="1"/>
  <c r="BS6" i="4"/>
  <c r="BR6" i="4"/>
  <c r="BQ6" i="4"/>
  <c r="BB6" i="4" a="1"/>
  <c r="BB6" i="4" s="1"/>
  <c r="AU6" i="4"/>
  <c r="AS6" i="4"/>
  <c r="AB6" i="4" a="1"/>
  <c r="AB6" i="4" s="1"/>
  <c r="Y6" i="4"/>
  <c r="Z6" i="4" s="1"/>
  <c r="X6" i="4"/>
  <c r="U6" i="4"/>
  <c r="W6" i="4" s="1"/>
  <c r="T6" i="4"/>
  <c r="S6" i="4"/>
  <c r="R6" i="4"/>
  <c r="DB5" i="4" a="1"/>
  <c r="DB5" i="4" s="1"/>
  <c r="DN5" i="4" s="1"/>
  <c r="CY5" i="4"/>
  <c r="CZ5" i="4" s="1"/>
  <c r="CX5" i="4"/>
  <c r="CU5" i="4"/>
  <c r="CW5" i="4" s="1"/>
  <c r="CT5" i="4"/>
  <c r="CS5" i="4"/>
  <c r="CR5" i="4"/>
  <c r="CA5" i="4" a="1"/>
  <c r="CA5" i="4" s="1"/>
  <c r="BX5" i="4"/>
  <c r="BY5" i="4" s="1"/>
  <c r="BW5" i="4"/>
  <c r="BT5" i="4"/>
  <c r="BV5" i="4" s="1"/>
  <c r="BS5" i="4"/>
  <c r="BR5" i="4"/>
  <c r="BQ5" i="4"/>
  <c r="BB5" i="4" a="1"/>
  <c r="BB5" i="4" s="1"/>
  <c r="AU5" i="4"/>
  <c r="AS5" i="4"/>
  <c r="AB5" i="4" a="1"/>
  <c r="AB5" i="4" s="1"/>
  <c r="Y5" i="4"/>
  <c r="Z5" i="4" s="1"/>
  <c r="X5" i="4"/>
  <c r="U5" i="4"/>
  <c r="W5" i="4" s="1"/>
  <c r="T5" i="4"/>
  <c r="S5" i="4"/>
  <c r="R5" i="4"/>
  <c r="DB4" i="4" a="1"/>
  <c r="DB4" i="4" s="1"/>
  <c r="CY4" i="4"/>
  <c r="CZ4" i="4" s="1"/>
  <c r="CX4" i="4"/>
  <c r="CU4" i="4"/>
  <c r="CW4" i="4" s="1"/>
  <c r="CT4" i="4"/>
  <c r="CS4" i="4"/>
  <c r="CR4" i="4"/>
  <c r="CA4" i="4" a="1"/>
  <c r="CA4" i="4" s="1"/>
  <c r="BX4" i="4"/>
  <c r="BY4" i="4" s="1"/>
  <c r="BW4" i="4"/>
  <c r="BT4" i="4"/>
  <c r="BV4" i="4" s="1"/>
  <c r="BS4" i="4"/>
  <c r="BR4" i="4"/>
  <c r="BQ4" i="4"/>
  <c r="BB4" i="4" a="1"/>
  <c r="BB4" i="4" s="1"/>
  <c r="AB4" i="4" a="1"/>
  <c r="AB4" i="4" s="1"/>
  <c r="Y4" i="4"/>
  <c r="Z4" i="4" s="1"/>
  <c r="X4" i="4"/>
  <c r="U4" i="4"/>
  <c r="W4" i="4" s="1"/>
  <c r="T4" i="4"/>
  <c r="S4" i="4"/>
  <c r="R4" i="4"/>
  <c r="Q1112" i="3"/>
  <c r="P1112" i="3"/>
  <c r="Q1111" i="3"/>
  <c r="P1111" i="3"/>
  <c r="Q1110" i="3"/>
  <c r="P1110" i="3"/>
  <c r="Q1109" i="3"/>
  <c r="P1109" i="3"/>
  <c r="Q1108" i="3"/>
  <c r="P1108" i="3"/>
  <c r="Q1107" i="3"/>
  <c r="P1107" i="3"/>
  <c r="Q1106" i="3"/>
  <c r="P1106" i="3"/>
  <c r="Q1105" i="3"/>
  <c r="P1105" i="3"/>
  <c r="Q1104" i="3"/>
  <c r="P1104" i="3"/>
  <c r="Q1103" i="3"/>
  <c r="P1103" i="3"/>
  <c r="Q1102" i="3"/>
  <c r="P1102" i="3"/>
  <c r="Q1101" i="3"/>
  <c r="P1101" i="3"/>
  <c r="Q1100" i="3"/>
  <c r="P1100" i="3"/>
  <c r="Q1099" i="3"/>
  <c r="P1099" i="3"/>
  <c r="Q1098" i="3"/>
  <c r="P1098" i="3"/>
  <c r="Q1097" i="3"/>
  <c r="P1097" i="3"/>
  <c r="Q1096" i="3"/>
  <c r="P1096" i="3"/>
  <c r="Q1095" i="3"/>
  <c r="P1095" i="3"/>
  <c r="Q1094" i="3"/>
  <c r="P1094" i="3"/>
  <c r="Q1093" i="3"/>
  <c r="P1093" i="3"/>
  <c r="Q1092" i="3"/>
  <c r="P1092" i="3"/>
  <c r="Q1091" i="3"/>
  <c r="P1091" i="3"/>
  <c r="Q1090" i="3"/>
  <c r="P1090" i="3"/>
  <c r="Q1089" i="3"/>
  <c r="P1089" i="3"/>
  <c r="Q1088" i="3"/>
  <c r="P1088" i="3"/>
  <c r="Q1087" i="3"/>
  <c r="P1087" i="3"/>
  <c r="Q1086" i="3"/>
  <c r="P1086" i="3"/>
  <c r="Q1085" i="3"/>
  <c r="P1085" i="3"/>
  <c r="Q1084" i="3"/>
  <c r="P1084" i="3"/>
  <c r="Q1083" i="3"/>
  <c r="P1083" i="3"/>
  <c r="Q1082" i="3"/>
  <c r="P1082" i="3"/>
  <c r="Q1081" i="3"/>
  <c r="P1081" i="3"/>
  <c r="Q1080" i="3"/>
  <c r="P1080" i="3"/>
  <c r="Q1079" i="3"/>
  <c r="P1079" i="3"/>
  <c r="Q1078" i="3"/>
  <c r="P1078" i="3"/>
  <c r="Q1077" i="3"/>
  <c r="P1077" i="3"/>
  <c r="Q1076" i="3"/>
  <c r="P1076" i="3"/>
  <c r="Q1075" i="3"/>
  <c r="P1075" i="3"/>
  <c r="Q1074" i="3"/>
  <c r="P1074" i="3"/>
  <c r="Q1073" i="3"/>
  <c r="P1073" i="3"/>
  <c r="Q1072" i="3"/>
  <c r="P1072" i="3"/>
  <c r="Q1071" i="3"/>
  <c r="P1071" i="3"/>
  <c r="Q1070" i="3"/>
  <c r="P1070" i="3"/>
  <c r="Q1069" i="3"/>
  <c r="P1069" i="3"/>
  <c r="Q1068" i="3"/>
  <c r="P1068" i="3"/>
  <c r="Q1067" i="3"/>
  <c r="P1067" i="3"/>
  <c r="Q1066" i="3"/>
  <c r="P1066" i="3"/>
  <c r="Q1065" i="3"/>
  <c r="P1065" i="3"/>
  <c r="Q1064" i="3"/>
  <c r="P1064" i="3"/>
  <c r="Q1063" i="3"/>
  <c r="P1063" i="3"/>
  <c r="Q1062" i="3"/>
  <c r="P1062" i="3"/>
  <c r="Q1061" i="3"/>
  <c r="P1061" i="3"/>
  <c r="Q1060" i="3"/>
  <c r="P1060" i="3"/>
  <c r="Q1059" i="3"/>
  <c r="P1059" i="3"/>
  <c r="Q1058" i="3"/>
  <c r="P1058" i="3"/>
  <c r="Q1057" i="3"/>
  <c r="P1057" i="3"/>
  <c r="Q1056" i="3"/>
  <c r="P1056" i="3"/>
  <c r="Q1055" i="3"/>
  <c r="P1055" i="3"/>
  <c r="Q1054" i="3"/>
  <c r="P1054" i="3"/>
  <c r="Q1053" i="3"/>
  <c r="P1053" i="3"/>
  <c r="Q1052" i="3"/>
  <c r="P1052" i="3"/>
  <c r="Q1051" i="3"/>
  <c r="P1051" i="3"/>
  <c r="Q1050" i="3"/>
  <c r="P1050" i="3"/>
  <c r="Q1049" i="3"/>
  <c r="P1049" i="3"/>
  <c r="Q1048" i="3"/>
  <c r="P1048" i="3"/>
  <c r="Q1047" i="3"/>
  <c r="P1047" i="3"/>
  <c r="Q1046" i="3"/>
  <c r="P1046" i="3"/>
  <c r="Q1045" i="3"/>
  <c r="P1045" i="3"/>
  <c r="Q1044" i="3"/>
  <c r="P1044" i="3"/>
  <c r="Q1043" i="3"/>
  <c r="P1043" i="3"/>
  <c r="Q1042" i="3"/>
  <c r="P1042" i="3"/>
  <c r="Q1041" i="3"/>
  <c r="P1041" i="3"/>
  <c r="Q1040" i="3"/>
  <c r="P1040" i="3"/>
  <c r="Q1039" i="3"/>
  <c r="P1039" i="3"/>
  <c r="Q1038" i="3"/>
  <c r="P1038" i="3"/>
  <c r="Q1037" i="3"/>
  <c r="P1037" i="3"/>
  <c r="Q1036" i="3"/>
  <c r="P1036" i="3"/>
  <c r="Q1035" i="3"/>
  <c r="P1035" i="3"/>
  <c r="Q1034" i="3"/>
  <c r="P1034" i="3"/>
  <c r="Q1033" i="3"/>
  <c r="P1033" i="3"/>
  <c r="Q1032" i="3"/>
  <c r="P1032" i="3"/>
  <c r="Q1031" i="3"/>
  <c r="P1031" i="3"/>
  <c r="Q1030" i="3"/>
  <c r="P1030" i="3"/>
  <c r="Q1029" i="3"/>
  <c r="P1029" i="3"/>
  <c r="Q1028" i="3"/>
  <c r="P1028" i="3"/>
  <c r="Q1027" i="3"/>
  <c r="P1027" i="3"/>
  <c r="Q1026" i="3"/>
  <c r="P1026" i="3"/>
  <c r="Q1025" i="3"/>
  <c r="P1025" i="3"/>
  <c r="Q1024" i="3"/>
  <c r="P1024" i="3"/>
  <c r="Q1023" i="3"/>
  <c r="P1023" i="3"/>
  <c r="Q1022" i="3"/>
  <c r="P1022" i="3"/>
  <c r="Q1021" i="3"/>
  <c r="P1021" i="3"/>
  <c r="Q1020" i="3"/>
  <c r="P1020" i="3"/>
  <c r="Q1019" i="3"/>
  <c r="P1019" i="3"/>
  <c r="Q1018" i="3"/>
  <c r="P1018" i="3"/>
  <c r="Q1017" i="3"/>
  <c r="P1017" i="3"/>
  <c r="Q1016" i="3"/>
  <c r="P1016" i="3"/>
  <c r="Q1015" i="3"/>
  <c r="P1015" i="3"/>
  <c r="Q1014" i="3"/>
  <c r="P1014" i="3"/>
  <c r="Q1013" i="3"/>
  <c r="P1013" i="3"/>
  <c r="Q1012" i="3"/>
  <c r="P1012" i="3"/>
  <c r="Q1011" i="3"/>
  <c r="P1011" i="3"/>
  <c r="Q1010" i="3"/>
  <c r="P1010" i="3"/>
  <c r="Q1009" i="3"/>
  <c r="P1009" i="3"/>
  <c r="Q1008" i="3"/>
  <c r="P1008" i="3"/>
  <c r="Q1007" i="3"/>
  <c r="P1007" i="3"/>
  <c r="Q1006" i="3"/>
  <c r="P1006" i="3"/>
  <c r="Q1005" i="3"/>
  <c r="P1005" i="3"/>
  <c r="Q1004" i="3"/>
  <c r="P1004" i="3"/>
  <c r="Q1003" i="3"/>
  <c r="P1003" i="3"/>
  <c r="Q1002" i="3"/>
  <c r="P1002" i="3"/>
  <c r="Q1001" i="3"/>
  <c r="P1001" i="3"/>
  <c r="Q1000" i="3"/>
  <c r="P1000" i="3"/>
  <c r="Q999" i="3"/>
  <c r="P999" i="3"/>
  <c r="Q998" i="3"/>
  <c r="P998" i="3"/>
  <c r="Q997" i="3"/>
  <c r="P997" i="3"/>
  <c r="Q996" i="3"/>
  <c r="P996" i="3"/>
  <c r="Q995" i="3"/>
  <c r="P995" i="3"/>
  <c r="Q994" i="3"/>
  <c r="P994" i="3"/>
  <c r="Q993" i="3"/>
  <c r="P993" i="3"/>
  <c r="Q992" i="3"/>
  <c r="P992" i="3"/>
  <c r="Q991" i="3"/>
  <c r="P991" i="3"/>
  <c r="Q990" i="3"/>
  <c r="P990" i="3"/>
  <c r="Q989" i="3"/>
  <c r="P989" i="3"/>
  <c r="Q988" i="3"/>
  <c r="P988" i="3"/>
  <c r="Q987" i="3"/>
  <c r="P987" i="3"/>
  <c r="Q986" i="3"/>
  <c r="P986" i="3"/>
  <c r="Q985" i="3"/>
  <c r="P985" i="3"/>
  <c r="Q984" i="3"/>
  <c r="P984" i="3"/>
  <c r="Q983" i="3"/>
  <c r="P983" i="3"/>
  <c r="Q982" i="3"/>
  <c r="P982" i="3"/>
  <c r="Q981" i="3"/>
  <c r="P981" i="3"/>
  <c r="Q980" i="3"/>
  <c r="P980" i="3"/>
  <c r="Q979" i="3"/>
  <c r="P979" i="3"/>
  <c r="Q978" i="3"/>
  <c r="P978" i="3"/>
  <c r="Q977" i="3"/>
  <c r="P977" i="3"/>
  <c r="Q976" i="3"/>
  <c r="P976" i="3"/>
  <c r="Q975" i="3"/>
  <c r="P975" i="3"/>
  <c r="Q974" i="3"/>
  <c r="P974" i="3"/>
  <c r="Q973" i="3"/>
  <c r="P973" i="3"/>
  <c r="Q972" i="3"/>
  <c r="P972" i="3"/>
  <c r="Q971" i="3"/>
  <c r="P971" i="3"/>
  <c r="Q970" i="3"/>
  <c r="P970" i="3"/>
  <c r="Q969" i="3"/>
  <c r="P969" i="3"/>
  <c r="Q968" i="3"/>
  <c r="P968" i="3"/>
  <c r="Q967" i="3"/>
  <c r="P967" i="3"/>
  <c r="Q966" i="3"/>
  <c r="P966" i="3"/>
  <c r="Q965" i="3"/>
  <c r="P965" i="3"/>
  <c r="Q964" i="3"/>
  <c r="P964" i="3"/>
  <c r="Q963" i="3"/>
  <c r="P963" i="3"/>
  <c r="Q962" i="3"/>
  <c r="P962" i="3"/>
  <c r="Q961" i="3"/>
  <c r="P961" i="3"/>
  <c r="Q960" i="3"/>
  <c r="P960" i="3"/>
  <c r="Q959" i="3"/>
  <c r="P959" i="3"/>
  <c r="Q958" i="3"/>
  <c r="P958" i="3"/>
  <c r="Q957" i="3"/>
  <c r="P957" i="3"/>
  <c r="Q956" i="3"/>
  <c r="P956" i="3"/>
  <c r="Q955" i="3"/>
  <c r="P955" i="3"/>
  <c r="Q954" i="3"/>
  <c r="P954" i="3"/>
  <c r="Q953" i="3"/>
  <c r="P953" i="3"/>
  <c r="Q952" i="3"/>
  <c r="P952" i="3"/>
  <c r="Q951" i="3"/>
  <c r="P951" i="3"/>
  <c r="Q950" i="3"/>
  <c r="P950" i="3"/>
  <c r="Q949" i="3"/>
  <c r="P949" i="3"/>
  <c r="Q948" i="3"/>
  <c r="P948" i="3"/>
  <c r="Q947" i="3"/>
  <c r="P947" i="3"/>
  <c r="Q946" i="3"/>
  <c r="P946" i="3"/>
  <c r="Q945" i="3"/>
  <c r="P945" i="3"/>
  <c r="Q944" i="3"/>
  <c r="P944" i="3"/>
  <c r="Q943" i="3"/>
  <c r="P943" i="3"/>
  <c r="Q942" i="3"/>
  <c r="P942" i="3"/>
  <c r="Q941" i="3"/>
  <c r="P941" i="3"/>
  <c r="Q940" i="3"/>
  <c r="P940" i="3"/>
  <c r="Q939" i="3"/>
  <c r="P939" i="3"/>
  <c r="Q938" i="3"/>
  <c r="P938" i="3"/>
  <c r="Q937" i="3"/>
  <c r="P937" i="3"/>
  <c r="Q936" i="3"/>
  <c r="P936" i="3"/>
  <c r="Q935" i="3"/>
  <c r="P935" i="3"/>
  <c r="Q934" i="3"/>
  <c r="P934" i="3"/>
  <c r="Q933" i="3"/>
  <c r="P933" i="3"/>
  <c r="Q932" i="3"/>
  <c r="P932" i="3"/>
  <c r="Q931" i="3"/>
  <c r="P931" i="3"/>
  <c r="Q930" i="3"/>
  <c r="P930" i="3"/>
  <c r="Q929" i="3"/>
  <c r="P929" i="3"/>
  <c r="Q928" i="3"/>
  <c r="P928" i="3"/>
  <c r="Q927" i="3"/>
  <c r="P927" i="3"/>
  <c r="Q926" i="3"/>
  <c r="P926" i="3"/>
  <c r="Q925" i="3"/>
  <c r="P925" i="3"/>
  <c r="Q924" i="3"/>
  <c r="P924" i="3"/>
  <c r="Q923" i="3"/>
  <c r="P923" i="3"/>
  <c r="Q922" i="3"/>
  <c r="P922" i="3"/>
  <c r="Q921" i="3"/>
  <c r="P921" i="3"/>
  <c r="Q920" i="3"/>
  <c r="P920" i="3"/>
  <c r="Q919" i="3"/>
  <c r="P919" i="3"/>
  <c r="Q918" i="3"/>
  <c r="P918" i="3"/>
  <c r="Q917" i="3"/>
  <c r="P917" i="3"/>
  <c r="Q916" i="3"/>
  <c r="P916" i="3"/>
  <c r="Q915" i="3"/>
  <c r="P915" i="3"/>
  <c r="Q914" i="3"/>
  <c r="P914" i="3"/>
  <c r="Q913" i="3"/>
  <c r="P913" i="3"/>
  <c r="Q912" i="3"/>
  <c r="P912" i="3"/>
  <c r="Q911" i="3"/>
  <c r="P911" i="3"/>
  <c r="Q910" i="3"/>
  <c r="P910" i="3"/>
  <c r="Q909" i="3"/>
  <c r="P909" i="3"/>
  <c r="Q908" i="3"/>
  <c r="P908" i="3"/>
  <c r="Q907" i="3"/>
  <c r="P907" i="3"/>
  <c r="Q906" i="3"/>
  <c r="P906" i="3"/>
  <c r="Q905" i="3"/>
  <c r="P905" i="3"/>
  <c r="Q904" i="3"/>
  <c r="P904" i="3"/>
  <c r="Q903" i="3"/>
  <c r="P903" i="3"/>
  <c r="Q902" i="3"/>
  <c r="P902" i="3"/>
  <c r="Q901" i="3"/>
  <c r="P901" i="3"/>
  <c r="Q900" i="3"/>
  <c r="P900" i="3"/>
  <c r="Q899" i="3"/>
  <c r="P899" i="3"/>
  <c r="Q898" i="3"/>
  <c r="P898" i="3"/>
  <c r="Q897" i="3"/>
  <c r="P897" i="3"/>
  <c r="Q896" i="3"/>
  <c r="P896" i="3"/>
  <c r="Q895" i="3"/>
  <c r="P895" i="3"/>
  <c r="Q894" i="3"/>
  <c r="P894" i="3"/>
  <c r="Q893" i="3"/>
  <c r="P893" i="3"/>
  <c r="Q892" i="3"/>
  <c r="P892" i="3"/>
  <c r="Q891" i="3"/>
  <c r="P891" i="3"/>
  <c r="Q890" i="3"/>
  <c r="P890" i="3"/>
  <c r="Q889" i="3"/>
  <c r="P889" i="3"/>
  <c r="Q888" i="3"/>
  <c r="P888" i="3"/>
  <c r="Q887" i="3"/>
  <c r="P887" i="3"/>
  <c r="Q886" i="3"/>
  <c r="P886" i="3"/>
  <c r="Q885" i="3"/>
  <c r="P885" i="3"/>
  <c r="Q884" i="3"/>
  <c r="P884" i="3"/>
  <c r="Q883" i="3"/>
  <c r="P883" i="3"/>
  <c r="Q882" i="3"/>
  <c r="P882" i="3"/>
  <c r="Q881" i="3"/>
  <c r="P881" i="3"/>
  <c r="Q880" i="3"/>
  <c r="P880" i="3"/>
  <c r="Q879" i="3"/>
  <c r="P879" i="3"/>
  <c r="Q878" i="3"/>
  <c r="P878" i="3"/>
  <c r="Q877" i="3"/>
  <c r="P877" i="3"/>
  <c r="Q876" i="3"/>
  <c r="P876" i="3"/>
  <c r="Q875" i="3"/>
  <c r="P875" i="3"/>
  <c r="Q874" i="3"/>
  <c r="P874" i="3"/>
  <c r="Q873" i="3"/>
  <c r="P873" i="3"/>
  <c r="Q872" i="3"/>
  <c r="P872" i="3"/>
  <c r="Q871" i="3"/>
  <c r="P871" i="3"/>
  <c r="Q870" i="3"/>
  <c r="P870" i="3"/>
  <c r="Q869" i="3"/>
  <c r="P869" i="3"/>
  <c r="Q868" i="3"/>
  <c r="P868" i="3"/>
  <c r="Q867" i="3"/>
  <c r="P867" i="3"/>
  <c r="Q866" i="3"/>
  <c r="P866" i="3"/>
  <c r="Q865" i="3"/>
  <c r="P865" i="3"/>
  <c r="Q864" i="3"/>
  <c r="P864" i="3"/>
  <c r="Q863" i="3"/>
  <c r="P863" i="3"/>
  <c r="Q862" i="3"/>
  <c r="P862" i="3"/>
  <c r="Q861" i="3"/>
  <c r="P861" i="3"/>
  <c r="Q860" i="3"/>
  <c r="P860" i="3"/>
  <c r="Q859" i="3"/>
  <c r="P859" i="3"/>
  <c r="Q858" i="3"/>
  <c r="P858" i="3"/>
  <c r="Q857" i="3"/>
  <c r="P857" i="3"/>
  <c r="Q856" i="3"/>
  <c r="P856" i="3"/>
  <c r="Q855" i="3"/>
  <c r="P855" i="3"/>
  <c r="Q854" i="3"/>
  <c r="P854" i="3"/>
  <c r="Q853" i="3"/>
  <c r="P853" i="3"/>
  <c r="Q852" i="3"/>
  <c r="P852" i="3"/>
  <c r="Q851" i="3"/>
  <c r="P851" i="3"/>
  <c r="Q850" i="3"/>
  <c r="P850" i="3"/>
  <c r="Q849" i="3"/>
  <c r="P849" i="3"/>
  <c r="Q848" i="3"/>
  <c r="P848" i="3"/>
  <c r="Q847" i="3"/>
  <c r="P847" i="3"/>
  <c r="Q846" i="3"/>
  <c r="P846" i="3"/>
  <c r="Q845" i="3"/>
  <c r="P845" i="3"/>
  <c r="Q844" i="3"/>
  <c r="P844" i="3"/>
  <c r="Q843" i="3"/>
  <c r="P843" i="3"/>
  <c r="Q842" i="3"/>
  <c r="P842" i="3"/>
  <c r="Q841" i="3"/>
  <c r="P841" i="3"/>
  <c r="Q840" i="3"/>
  <c r="P840" i="3"/>
  <c r="Q839" i="3"/>
  <c r="P839" i="3"/>
  <c r="Q838" i="3"/>
  <c r="P838" i="3"/>
  <c r="Q837" i="3"/>
  <c r="P837" i="3"/>
  <c r="Q836" i="3"/>
  <c r="P836" i="3"/>
  <c r="Q835" i="3"/>
  <c r="P835" i="3"/>
  <c r="Q834" i="3"/>
  <c r="P834" i="3"/>
  <c r="Q833" i="3"/>
  <c r="P833" i="3"/>
  <c r="Q832" i="3"/>
  <c r="P832" i="3"/>
  <c r="Q831" i="3"/>
  <c r="P831" i="3"/>
  <c r="Q830" i="3"/>
  <c r="P830" i="3"/>
  <c r="Q829" i="3"/>
  <c r="P829" i="3"/>
  <c r="Q828" i="3"/>
  <c r="P828" i="3"/>
  <c r="Q827" i="3"/>
  <c r="P827" i="3"/>
  <c r="Q826" i="3"/>
  <c r="P826" i="3"/>
  <c r="Q825" i="3"/>
  <c r="P825" i="3"/>
  <c r="Q824" i="3"/>
  <c r="P824" i="3"/>
  <c r="Q823" i="3"/>
  <c r="P823" i="3"/>
  <c r="Q822" i="3"/>
  <c r="P822" i="3"/>
  <c r="Q821" i="3"/>
  <c r="P821" i="3"/>
  <c r="Q820" i="3"/>
  <c r="P820" i="3"/>
  <c r="Q819" i="3"/>
  <c r="P819" i="3"/>
  <c r="Q818" i="3"/>
  <c r="P818" i="3"/>
  <c r="Q817" i="3"/>
  <c r="P817" i="3"/>
  <c r="Q816" i="3"/>
  <c r="P816" i="3"/>
  <c r="Q815" i="3"/>
  <c r="P815" i="3"/>
  <c r="Q814" i="3"/>
  <c r="P814" i="3"/>
  <c r="Q813" i="3"/>
  <c r="P813" i="3"/>
  <c r="Q812" i="3"/>
  <c r="P812" i="3"/>
  <c r="Q811" i="3"/>
  <c r="P811" i="3"/>
  <c r="Q810" i="3"/>
  <c r="P810" i="3"/>
  <c r="Q809" i="3"/>
  <c r="P809" i="3"/>
  <c r="Q808" i="3"/>
  <c r="P808" i="3"/>
  <c r="Q807" i="3"/>
  <c r="P807" i="3"/>
  <c r="Q806" i="3"/>
  <c r="P806" i="3"/>
  <c r="Q805" i="3"/>
  <c r="P805" i="3"/>
  <c r="Q804" i="3"/>
  <c r="P804" i="3"/>
  <c r="Q803" i="3"/>
  <c r="P803" i="3"/>
  <c r="Q802" i="3"/>
  <c r="P802" i="3"/>
  <c r="Q801" i="3"/>
  <c r="P801" i="3"/>
  <c r="Q800" i="3"/>
  <c r="P800" i="3"/>
  <c r="Q799" i="3"/>
  <c r="P799" i="3"/>
  <c r="Q798" i="3"/>
  <c r="P798" i="3"/>
  <c r="Q797" i="3"/>
  <c r="P797" i="3"/>
  <c r="Q796" i="3"/>
  <c r="P796" i="3"/>
  <c r="Q795" i="3"/>
  <c r="P795" i="3"/>
  <c r="Q794" i="3"/>
  <c r="P794" i="3"/>
  <c r="Q793" i="3"/>
  <c r="P793" i="3"/>
  <c r="Q792" i="3"/>
  <c r="P792" i="3"/>
  <c r="Q791" i="3"/>
  <c r="P791" i="3"/>
  <c r="Q790" i="3"/>
  <c r="P790" i="3"/>
  <c r="Q789" i="3"/>
  <c r="P789" i="3"/>
  <c r="Q788" i="3"/>
  <c r="P788" i="3"/>
  <c r="Q787" i="3"/>
  <c r="P787" i="3"/>
  <c r="Q786" i="3"/>
  <c r="P786" i="3"/>
  <c r="Q785" i="3"/>
  <c r="P785" i="3"/>
  <c r="Q784" i="3"/>
  <c r="P784" i="3"/>
  <c r="Q783" i="3"/>
  <c r="P783" i="3"/>
  <c r="Q782" i="3"/>
  <c r="P782" i="3"/>
  <c r="Q781" i="3"/>
  <c r="P781" i="3"/>
  <c r="Q780" i="3"/>
  <c r="P780" i="3"/>
  <c r="Q779" i="3"/>
  <c r="P779" i="3"/>
  <c r="Q778" i="3"/>
  <c r="P778" i="3"/>
  <c r="Q777" i="3"/>
  <c r="P777" i="3"/>
  <c r="Q776" i="3"/>
  <c r="P776" i="3"/>
  <c r="Q775" i="3"/>
  <c r="P775" i="3"/>
  <c r="Q774" i="3"/>
  <c r="P774" i="3"/>
  <c r="Q773" i="3"/>
  <c r="P773" i="3"/>
  <c r="Q772" i="3"/>
  <c r="P772" i="3"/>
  <c r="Q771" i="3"/>
  <c r="P771" i="3"/>
  <c r="Q770" i="3"/>
  <c r="P770" i="3"/>
  <c r="Q769" i="3"/>
  <c r="P769" i="3"/>
  <c r="Q768" i="3"/>
  <c r="P768" i="3"/>
  <c r="Q767" i="3"/>
  <c r="P767" i="3"/>
  <c r="Q766" i="3"/>
  <c r="P766" i="3"/>
  <c r="Q765" i="3"/>
  <c r="P765" i="3"/>
  <c r="Q764" i="3"/>
  <c r="P764" i="3"/>
  <c r="Q763" i="3"/>
  <c r="P763" i="3"/>
  <c r="Q762" i="3"/>
  <c r="P762" i="3"/>
  <c r="Q761" i="3"/>
  <c r="P761" i="3"/>
  <c r="Q760" i="3"/>
  <c r="P760" i="3"/>
  <c r="Q759" i="3"/>
  <c r="P759" i="3"/>
  <c r="Q758" i="3"/>
  <c r="P758" i="3"/>
  <c r="Q757" i="3"/>
  <c r="P757" i="3"/>
  <c r="Q756" i="3"/>
  <c r="P756" i="3"/>
  <c r="Q755" i="3"/>
  <c r="P755" i="3"/>
  <c r="Q754" i="3"/>
  <c r="P754" i="3"/>
  <c r="Q753" i="3"/>
  <c r="P753" i="3"/>
  <c r="Q752" i="3"/>
  <c r="P752" i="3"/>
  <c r="Q751" i="3"/>
  <c r="P751" i="3"/>
  <c r="Q750" i="3"/>
  <c r="P750" i="3"/>
  <c r="Q749" i="3"/>
  <c r="P749" i="3"/>
  <c r="Q748" i="3"/>
  <c r="P748" i="3"/>
  <c r="Q747" i="3"/>
  <c r="P747" i="3"/>
  <c r="Q746" i="3"/>
  <c r="P746" i="3"/>
  <c r="Q745" i="3"/>
  <c r="P745" i="3"/>
  <c r="Q744" i="3"/>
  <c r="P744" i="3"/>
  <c r="Q743" i="3"/>
  <c r="P743" i="3"/>
  <c r="Q742" i="3"/>
  <c r="P742" i="3"/>
  <c r="Q741" i="3"/>
  <c r="P741" i="3"/>
  <c r="Q740" i="3"/>
  <c r="P740" i="3"/>
  <c r="Q739" i="3"/>
  <c r="P739" i="3"/>
  <c r="Q738" i="3"/>
  <c r="P738" i="3"/>
  <c r="Q737" i="3"/>
  <c r="P737" i="3"/>
  <c r="Q736" i="3"/>
  <c r="P736" i="3"/>
  <c r="Q735" i="3"/>
  <c r="P735" i="3"/>
  <c r="Q734" i="3"/>
  <c r="P734" i="3"/>
  <c r="Q733" i="3"/>
  <c r="P733" i="3"/>
  <c r="Q732" i="3"/>
  <c r="P732" i="3"/>
  <c r="Q731" i="3"/>
  <c r="P731" i="3"/>
  <c r="Q730" i="3"/>
  <c r="P730" i="3"/>
  <c r="Q729" i="3"/>
  <c r="P729" i="3"/>
  <c r="Q728" i="3"/>
  <c r="P728" i="3"/>
  <c r="Q727" i="3"/>
  <c r="P727" i="3"/>
  <c r="Q726" i="3"/>
  <c r="P726" i="3"/>
  <c r="Q725" i="3"/>
  <c r="P725" i="3"/>
  <c r="Q724" i="3"/>
  <c r="P724" i="3"/>
  <c r="Q723" i="3"/>
  <c r="P723" i="3"/>
  <c r="Q722" i="3"/>
  <c r="P722" i="3"/>
  <c r="Q721" i="3"/>
  <c r="P721" i="3"/>
  <c r="Q720" i="3"/>
  <c r="P720" i="3"/>
  <c r="Q719" i="3"/>
  <c r="P719" i="3"/>
  <c r="Q718" i="3"/>
  <c r="P718" i="3"/>
  <c r="Q717" i="3"/>
  <c r="P717" i="3"/>
  <c r="Q716" i="3"/>
  <c r="P716" i="3"/>
  <c r="Q715" i="3"/>
  <c r="P715" i="3"/>
  <c r="Q714" i="3"/>
  <c r="P714" i="3"/>
  <c r="Q713" i="3"/>
  <c r="P713" i="3"/>
  <c r="Q712" i="3"/>
  <c r="P712" i="3"/>
  <c r="Q711" i="3"/>
  <c r="P711" i="3"/>
  <c r="Q710" i="3"/>
  <c r="P710" i="3"/>
  <c r="Q709" i="3"/>
  <c r="P709" i="3"/>
  <c r="Q708" i="3"/>
  <c r="P708" i="3"/>
  <c r="Q707" i="3"/>
  <c r="P707" i="3"/>
  <c r="Q706" i="3"/>
  <c r="P706" i="3"/>
  <c r="Q705" i="3"/>
  <c r="P705" i="3"/>
  <c r="Q704" i="3"/>
  <c r="P704" i="3"/>
  <c r="Q703" i="3"/>
  <c r="P703" i="3"/>
  <c r="Q702" i="3"/>
  <c r="P702" i="3"/>
  <c r="Q701" i="3"/>
  <c r="P701" i="3"/>
  <c r="Q700" i="3"/>
  <c r="P700" i="3"/>
  <c r="Q699" i="3"/>
  <c r="P699" i="3"/>
  <c r="Q698" i="3"/>
  <c r="P698" i="3"/>
  <c r="Q697" i="3"/>
  <c r="P697" i="3"/>
  <c r="Q696" i="3"/>
  <c r="P696" i="3"/>
  <c r="Q695" i="3"/>
  <c r="P695" i="3"/>
  <c r="Q694" i="3"/>
  <c r="P694" i="3"/>
  <c r="Q693" i="3"/>
  <c r="P693" i="3"/>
  <c r="Q692" i="3"/>
  <c r="P692" i="3"/>
  <c r="Q691" i="3"/>
  <c r="P691" i="3"/>
  <c r="Q690" i="3"/>
  <c r="P690" i="3"/>
  <c r="Q689" i="3"/>
  <c r="P689" i="3"/>
  <c r="Q688" i="3"/>
  <c r="P688" i="3"/>
  <c r="Q687" i="3"/>
  <c r="P687" i="3"/>
  <c r="Q686" i="3"/>
  <c r="P686" i="3"/>
  <c r="Q685" i="3"/>
  <c r="P685" i="3"/>
  <c r="Q684" i="3"/>
  <c r="P684" i="3"/>
  <c r="Q683" i="3"/>
  <c r="P683" i="3"/>
  <c r="Q682" i="3"/>
  <c r="P682" i="3"/>
  <c r="Q681" i="3"/>
  <c r="P681" i="3"/>
  <c r="Q680" i="3"/>
  <c r="P680" i="3"/>
  <c r="Q679" i="3"/>
  <c r="P679" i="3"/>
  <c r="Q678" i="3"/>
  <c r="P678" i="3"/>
  <c r="Q677" i="3"/>
  <c r="P677" i="3"/>
  <c r="Q676" i="3"/>
  <c r="P676" i="3"/>
  <c r="Q675" i="3"/>
  <c r="P675" i="3"/>
  <c r="Q674" i="3"/>
  <c r="P674" i="3"/>
  <c r="Q673" i="3"/>
  <c r="P673" i="3"/>
  <c r="Q672" i="3"/>
  <c r="P672" i="3"/>
  <c r="Q671" i="3"/>
  <c r="P671" i="3"/>
  <c r="Q670" i="3"/>
  <c r="P670" i="3"/>
  <c r="Q669" i="3"/>
  <c r="P669" i="3"/>
  <c r="Q668" i="3"/>
  <c r="P668" i="3"/>
  <c r="Q667" i="3"/>
  <c r="P667" i="3"/>
  <c r="Q666" i="3"/>
  <c r="P666" i="3"/>
  <c r="Q665" i="3"/>
  <c r="P665" i="3"/>
  <c r="Q664" i="3"/>
  <c r="P664" i="3"/>
  <c r="Q663" i="3"/>
  <c r="P663" i="3"/>
  <c r="Q662" i="3"/>
  <c r="P662" i="3"/>
  <c r="Q661" i="3"/>
  <c r="P661" i="3"/>
  <c r="Q660" i="3"/>
  <c r="P660" i="3"/>
  <c r="Q659" i="3"/>
  <c r="P659" i="3"/>
  <c r="Q658" i="3"/>
  <c r="P658" i="3"/>
  <c r="Q657" i="3"/>
  <c r="P657" i="3"/>
  <c r="Q656" i="3"/>
  <c r="P656" i="3"/>
  <c r="Q655" i="3"/>
  <c r="P655" i="3"/>
  <c r="Q654" i="3"/>
  <c r="P654" i="3"/>
  <c r="Q653" i="3"/>
  <c r="P653" i="3"/>
  <c r="Q652" i="3"/>
  <c r="P652" i="3"/>
  <c r="Q651" i="3"/>
  <c r="P651" i="3"/>
  <c r="Q650" i="3"/>
  <c r="P650" i="3"/>
  <c r="Q649" i="3"/>
  <c r="P649" i="3"/>
  <c r="Q648" i="3"/>
  <c r="P648" i="3"/>
  <c r="Q647" i="3"/>
  <c r="P647" i="3"/>
  <c r="Q646" i="3"/>
  <c r="P646" i="3"/>
  <c r="Q645" i="3"/>
  <c r="P645" i="3"/>
  <c r="Q644" i="3"/>
  <c r="P644" i="3"/>
  <c r="Q643" i="3"/>
  <c r="P643" i="3"/>
  <c r="Q642" i="3"/>
  <c r="P642" i="3"/>
  <c r="Q641" i="3"/>
  <c r="P641" i="3"/>
  <c r="Q640" i="3"/>
  <c r="P640" i="3"/>
  <c r="Q639" i="3"/>
  <c r="P639" i="3"/>
  <c r="Q638" i="3"/>
  <c r="P638" i="3"/>
  <c r="Q637" i="3"/>
  <c r="P637" i="3"/>
  <c r="Q636" i="3"/>
  <c r="P636" i="3"/>
  <c r="Q635" i="3"/>
  <c r="P635" i="3"/>
  <c r="Q634" i="3"/>
  <c r="P634" i="3"/>
  <c r="Q633" i="3"/>
  <c r="P633" i="3"/>
  <c r="Q632" i="3"/>
  <c r="P632" i="3"/>
  <c r="Q631" i="3"/>
  <c r="P631" i="3"/>
  <c r="Q630" i="3"/>
  <c r="P630" i="3"/>
  <c r="Q629" i="3"/>
  <c r="P629" i="3"/>
  <c r="Q628" i="3"/>
  <c r="P628" i="3"/>
  <c r="Q627" i="3"/>
  <c r="P627" i="3"/>
  <c r="Q626" i="3"/>
  <c r="P626" i="3"/>
  <c r="Q625" i="3"/>
  <c r="P625" i="3"/>
  <c r="Q624" i="3"/>
  <c r="P624" i="3"/>
  <c r="Q623" i="3"/>
  <c r="P623" i="3"/>
  <c r="Q622" i="3"/>
  <c r="P622" i="3"/>
  <c r="Q621" i="3"/>
  <c r="P621" i="3"/>
  <c r="Q620" i="3"/>
  <c r="P620" i="3"/>
  <c r="Q619" i="3"/>
  <c r="P619" i="3"/>
  <c r="Q618" i="3"/>
  <c r="P618" i="3"/>
  <c r="Q617" i="3"/>
  <c r="P617" i="3"/>
  <c r="Q616" i="3"/>
  <c r="P616" i="3"/>
  <c r="Q615" i="3"/>
  <c r="P615" i="3"/>
  <c r="Q614" i="3"/>
  <c r="P614" i="3"/>
  <c r="Q613" i="3"/>
  <c r="P613" i="3"/>
  <c r="Q612" i="3"/>
  <c r="P612" i="3"/>
  <c r="Q611" i="3"/>
  <c r="P611" i="3"/>
  <c r="Q610" i="3"/>
  <c r="P610" i="3"/>
  <c r="Q609" i="3"/>
  <c r="P609" i="3"/>
  <c r="Q608" i="3"/>
  <c r="P608" i="3"/>
  <c r="Q607" i="3"/>
  <c r="P607" i="3"/>
  <c r="Q606" i="3"/>
  <c r="P606" i="3"/>
  <c r="Q605" i="3"/>
  <c r="P605" i="3"/>
  <c r="Q604" i="3"/>
  <c r="P604" i="3"/>
  <c r="Q603" i="3"/>
  <c r="P603" i="3"/>
  <c r="Q602" i="3"/>
  <c r="P602" i="3"/>
  <c r="Q601" i="3"/>
  <c r="P601" i="3"/>
  <c r="Q600" i="3"/>
  <c r="P600" i="3"/>
  <c r="Q599" i="3"/>
  <c r="P599" i="3"/>
  <c r="Q598" i="3"/>
  <c r="P598" i="3"/>
  <c r="Q597" i="3"/>
  <c r="P597" i="3"/>
  <c r="Q596" i="3"/>
  <c r="P596" i="3"/>
  <c r="Q595" i="3"/>
  <c r="P595" i="3"/>
  <c r="Q594" i="3"/>
  <c r="P594" i="3"/>
  <c r="Q593" i="3"/>
  <c r="P593" i="3"/>
  <c r="Q592" i="3"/>
  <c r="P592" i="3"/>
  <c r="Q591" i="3"/>
  <c r="P591" i="3"/>
  <c r="Q590" i="3"/>
  <c r="P590" i="3"/>
  <c r="Q589" i="3"/>
  <c r="P589" i="3"/>
  <c r="Q588" i="3"/>
  <c r="P588" i="3"/>
  <c r="Q587" i="3"/>
  <c r="P587" i="3"/>
  <c r="Q586" i="3"/>
  <c r="P586" i="3"/>
  <c r="Q585" i="3"/>
  <c r="P585" i="3"/>
  <c r="Q584" i="3"/>
  <c r="P584" i="3"/>
  <c r="Q583" i="3"/>
  <c r="P583" i="3"/>
  <c r="Q582" i="3"/>
  <c r="P582" i="3"/>
  <c r="Q581" i="3"/>
  <c r="P581" i="3"/>
  <c r="Q580" i="3"/>
  <c r="P580" i="3"/>
  <c r="Q579" i="3"/>
  <c r="P579" i="3"/>
  <c r="Q578" i="3"/>
  <c r="P578" i="3"/>
  <c r="Q577" i="3"/>
  <c r="P577" i="3"/>
  <c r="Q576" i="3"/>
  <c r="P576" i="3"/>
  <c r="Q575" i="3"/>
  <c r="P575" i="3"/>
  <c r="Q574" i="3"/>
  <c r="P574" i="3"/>
  <c r="Q573" i="3"/>
  <c r="P573" i="3"/>
  <c r="Q572" i="3"/>
  <c r="P572" i="3"/>
  <c r="Q571" i="3"/>
  <c r="P571" i="3"/>
  <c r="Q570" i="3"/>
  <c r="P570" i="3"/>
  <c r="Q569" i="3"/>
  <c r="P569" i="3"/>
  <c r="Q568" i="3"/>
  <c r="P568" i="3"/>
  <c r="Q567" i="3"/>
  <c r="P567" i="3"/>
  <c r="Q566" i="3"/>
  <c r="P566" i="3"/>
  <c r="Q565" i="3"/>
  <c r="P565" i="3"/>
  <c r="Q564" i="3"/>
  <c r="P564" i="3"/>
  <c r="Q563" i="3"/>
  <c r="P563" i="3"/>
  <c r="Q562" i="3"/>
  <c r="P562" i="3"/>
  <c r="Q561" i="3"/>
  <c r="P561" i="3"/>
  <c r="Q560" i="3"/>
  <c r="P560" i="3"/>
  <c r="Q559" i="3"/>
  <c r="P559" i="3"/>
  <c r="Q558" i="3"/>
  <c r="P558" i="3"/>
  <c r="Q557" i="3"/>
  <c r="P557" i="3"/>
  <c r="Q556" i="3"/>
  <c r="P556" i="3"/>
  <c r="Q555" i="3"/>
  <c r="P555" i="3"/>
  <c r="Q554" i="3"/>
  <c r="P554" i="3"/>
  <c r="Q553" i="3"/>
  <c r="P553" i="3"/>
  <c r="Q552" i="3"/>
  <c r="P552" i="3"/>
  <c r="Q551" i="3"/>
  <c r="P551" i="3"/>
  <c r="Q550" i="3"/>
  <c r="P550" i="3"/>
  <c r="Q549" i="3"/>
  <c r="P549" i="3"/>
  <c r="Q548" i="3"/>
  <c r="P548" i="3"/>
  <c r="Q547" i="3"/>
  <c r="P547" i="3"/>
  <c r="Q546" i="3"/>
  <c r="P546" i="3"/>
  <c r="Q545" i="3"/>
  <c r="P545" i="3"/>
  <c r="Q544" i="3"/>
  <c r="P544" i="3"/>
  <c r="Q543" i="3"/>
  <c r="P543" i="3"/>
  <c r="Q542" i="3"/>
  <c r="P542" i="3"/>
  <c r="Q541" i="3"/>
  <c r="P541" i="3"/>
  <c r="Q540" i="3"/>
  <c r="P540" i="3"/>
  <c r="Q539" i="3"/>
  <c r="P539" i="3"/>
  <c r="Q538" i="3"/>
  <c r="P538" i="3"/>
  <c r="Q537" i="3"/>
  <c r="P537" i="3"/>
  <c r="Q536" i="3"/>
  <c r="P536" i="3"/>
  <c r="Q535" i="3"/>
  <c r="P535" i="3"/>
  <c r="Q534" i="3"/>
  <c r="P534" i="3"/>
  <c r="Q533" i="3"/>
  <c r="P533" i="3"/>
  <c r="Q532" i="3"/>
  <c r="P532" i="3"/>
  <c r="Q531" i="3"/>
  <c r="P531" i="3"/>
  <c r="Q530" i="3"/>
  <c r="P530" i="3"/>
  <c r="Q529" i="3"/>
  <c r="P529" i="3"/>
  <c r="Q528" i="3"/>
  <c r="P528" i="3"/>
  <c r="Q527" i="3"/>
  <c r="P527" i="3"/>
  <c r="Q526" i="3"/>
  <c r="P526" i="3"/>
  <c r="Q525" i="3"/>
  <c r="P525" i="3"/>
  <c r="Q524" i="3"/>
  <c r="P524" i="3"/>
  <c r="Q523" i="3"/>
  <c r="P523" i="3"/>
  <c r="Q522" i="3"/>
  <c r="P522" i="3"/>
  <c r="Q521" i="3"/>
  <c r="P521" i="3"/>
  <c r="Q520" i="3"/>
  <c r="P520" i="3"/>
  <c r="Q519" i="3"/>
  <c r="P519" i="3"/>
  <c r="Q518" i="3"/>
  <c r="P518" i="3"/>
  <c r="Q517" i="3"/>
  <c r="P517" i="3"/>
  <c r="Q516" i="3"/>
  <c r="P516" i="3"/>
  <c r="Q515" i="3"/>
  <c r="P515" i="3"/>
  <c r="Q514" i="3"/>
  <c r="P514" i="3"/>
  <c r="Q513" i="3"/>
  <c r="P513" i="3"/>
  <c r="Q512" i="3"/>
  <c r="P512" i="3"/>
  <c r="Q511" i="3"/>
  <c r="P511" i="3"/>
  <c r="Q510" i="3"/>
  <c r="P510" i="3"/>
  <c r="Q509" i="3"/>
  <c r="P509" i="3"/>
  <c r="Q508" i="3"/>
  <c r="P508" i="3"/>
  <c r="Q507" i="3"/>
  <c r="P507" i="3"/>
  <c r="Q506" i="3"/>
  <c r="P506" i="3"/>
  <c r="Q505" i="3"/>
  <c r="P505" i="3"/>
  <c r="Q504" i="3"/>
  <c r="P504" i="3"/>
  <c r="Q503" i="3"/>
  <c r="P503" i="3"/>
  <c r="Q502" i="3"/>
  <c r="P502" i="3"/>
  <c r="Q501" i="3"/>
  <c r="P501" i="3"/>
  <c r="Q500" i="3"/>
  <c r="P500" i="3"/>
  <c r="Q499" i="3"/>
  <c r="P499" i="3"/>
  <c r="Q498" i="3"/>
  <c r="P498" i="3"/>
  <c r="Q497" i="3"/>
  <c r="P497" i="3"/>
  <c r="Q496" i="3"/>
  <c r="P496" i="3"/>
  <c r="Q495" i="3"/>
  <c r="P495" i="3"/>
  <c r="Q494" i="3"/>
  <c r="P494" i="3"/>
  <c r="Q493" i="3"/>
  <c r="P493" i="3"/>
  <c r="Q492" i="3"/>
  <c r="P492" i="3"/>
  <c r="Q491" i="3"/>
  <c r="P491" i="3"/>
  <c r="Q490" i="3"/>
  <c r="P490" i="3"/>
  <c r="Q489" i="3"/>
  <c r="P489" i="3"/>
  <c r="Q488" i="3"/>
  <c r="P488" i="3"/>
  <c r="Q487" i="3"/>
  <c r="P487" i="3"/>
  <c r="Q486" i="3"/>
  <c r="P486" i="3"/>
  <c r="Q485" i="3"/>
  <c r="P485" i="3"/>
  <c r="Q484" i="3"/>
  <c r="P484" i="3"/>
  <c r="Q483" i="3"/>
  <c r="P483" i="3"/>
  <c r="Q482" i="3"/>
  <c r="P482" i="3"/>
  <c r="Q481" i="3"/>
  <c r="P481" i="3"/>
  <c r="Q480" i="3"/>
  <c r="P480" i="3"/>
  <c r="Q479" i="3"/>
  <c r="P479" i="3"/>
  <c r="Q478" i="3"/>
  <c r="P478" i="3"/>
  <c r="Q477" i="3"/>
  <c r="P477" i="3"/>
  <c r="Q476" i="3"/>
  <c r="P476" i="3"/>
  <c r="Q475" i="3"/>
  <c r="P475" i="3"/>
  <c r="Q474" i="3"/>
  <c r="P474" i="3"/>
  <c r="Q473" i="3"/>
  <c r="P473" i="3"/>
  <c r="Q472" i="3"/>
  <c r="P472" i="3"/>
  <c r="Q471" i="3"/>
  <c r="P471" i="3"/>
  <c r="Q470" i="3"/>
  <c r="P470" i="3"/>
  <c r="Q469" i="3"/>
  <c r="P469" i="3"/>
  <c r="Q468" i="3"/>
  <c r="P468" i="3"/>
  <c r="Q467" i="3"/>
  <c r="P467" i="3"/>
  <c r="Q466" i="3"/>
  <c r="P466" i="3"/>
  <c r="Q465" i="3"/>
  <c r="P465" i="3"/>
  <c r="Q464" i="3"/>
  <c r="P464" i="3"/>
  <c r="Q463" i="3"/>
  <c r="P463" i="3"/>
  <c r="Q462" i="3"/>
  <c r="P462" i="3"/>
  <c r="Q461" i="3"/>
  <c r="P461" i="3"/>
  <c r="Q460" i="3"/>
  <c r="P460" i="3"/>
  <c r="Q459" i="3"/>
  <c r="P459" i="3"/>
  <c r="Q458" i="3"/>
  <c r="P458" i="3"/>
  <c r="Q457" i="3"/>
  <c r="P457" i="3"/>
  <c r="Q456" i="3"/>
  <c r="P456" i="3"/>
  <c r="Q455" i="3"/>
  <c r="P455" i="3"/>
  <c r="Q454" i="3"/>
  <c r="P454" i="3"/>
  <c r="Q453" i="3"/>
  <c r="P453" i="3"/>
  <c r="Q452" i="3"/>
  <c r="P452" i="3"/>
  <c r="Q451" i="3"/>
  <c r="P451" i="3"/>
  <c r="Q450" i="3"/>
  <c r="P450" i="3"/>
  <c r="Q449" i="3"/>
  <c r="P449" i="3"/>
  <c r="Q448" i="3"/>
  <c r="P448" i="3"/>
  <c r="Q447" i="3"/>
  <c r="P447" i="3"/>
  <c r="Q446" i="3"/>
  <c r="P446" i="3"/>
  <c r="Q445" i="3"/>
  <c r="P445" i="3"/>
  <c r="Q444" i="3"/>
  <c r="P444" i="3"/>
  <c r="Q443" i="3"/>
  <c r="P443" i="3"/>
  <c r="Q442" i="3"/>
  <c r="P442" i="3"/>
  <c r="Q441" i="3"/>
  <c r="P441" i="3"/>
  <c r="Q440" i="3"/>
  <c r="P440" i="3"/>
  <c r="Q439" i="3"/>
  <c r="P439" i="3"/>
  <c r="Q438" i="3"/>
  <c r="P438" i="3"/>
  <c r="Q437" i="3"/>
  <c r="P437" i="3"/>
  <c r="Q436" i="3"/>
  <c r="P436" i="3"/>
  <c r="Q435" i="3"/>
  <c r="P435" i="3"/>
  <c r="Q434" i="3"/>
  <c r="P434" i="3"/>
  <c r="Q433" i="3"/>
  <c r="P433" i="3"/>
  <c r="Q432" i="3"/>
  <c r="P432" i="3"/>
  <c r="Q431" i="3"/>
  <c r="P431" i="3"/>
  <c r="Q430" i="3"/>
  <c r="P430" i="3"/>
  <c r="Q429" i="3"/>
  <c r="P429" i="3"/>
  <c r="Q428" i="3"/>
  <c r="P428" i="3"/>
  <c r="Q427" i="3"/>
  <c r="P427" i="3"/>
  <c r="Q426" i="3"/>
  <c r="P426" i="3"/>
  <c r="Q425" i="3"/>
  <c r="P425" i="3"/>
  <c r="Q424" i="3"/>
  <c r="P424" i="3"/>
  <c r="Q423" i="3"/>
  <c r="P423" i="3"/>
  <c r="Q422" i="3"/>
  <c r="P422" i="3"/>
  <c r="Q421" i="3"/>
  <c r="P421" i="3"/>
  <c r="Q420" i="3"/>
  <c r="P420" i="3"/>
  <c r="Q419" i="3"/>
  <c r="P419" i="3"/>
  <c r="Q418" i="3"/>
  <c r="P418" i="3"/>
  <c r="Q417" i="3"/>
  <c r="P417" i="3"/>
  <c r="Q416" i="3"/>
  <c r="P416" i="3"/>
  <c r="Q415" i="3"/>
  <c r="P415" i="3"/>
  <c r="Q414" i="3"/>
  <c r="P414" i="3"/>
  <c r="Q413" i="3"/>
  <c r="P413" i="3"/>
  <c r="Q412" i="3"/>
  <c r="P412" i="3"/>
  <c r="Q411" i="3"/>
  <c r="P411" i="3"/>
  <c r="Q410" i="3"/>
  <c r="P410" i="3"/>
  <c r="Q409" i="3"/>
  <c r="P409" i="3"/>
  <c r="Q408" i="3"/>
  <c r="P408" i="3"/>
  <c r="Q407" i="3"/>
  <c r="P407" i="3"/>
  <c r="Q406" i="3"/>
  <c r="P406" i="3"/>
  <c r="Q405" i="3"/>
  <c r="P405" i="3"/>
  <c r="Q404" i="3"/>
  <c r="P404" i="3"/>
  <c r="Q403" i="3"/>
  <c r="P403" i="3"/>
  <c r="Q402" i="3"/>
  <c r="P402" i="3"/>
  <c r="Q401" i="3"/>
  <c r="P401" i="3"/>
  <c r="Q400" i="3"/>
  <c r="P400" i="3"/>
  <c r="Q399" i="3"/>
  <c r="P399" i="3"/>
  <c r="Q398" i="3"/>
  <c r="P398" i="3"/>
  <c r="Q397" i="3"/>
  <c r="P397" i="3"/>
  <c r="Q396" i="3"/>
  <c r="P396" i="3"/>
  <c r="Q395" i="3"/>
  <c r="P395" i="3"/>
  <c r="Q394" i="3"/>
  <c r="P394" i="3"/>
  <c r="Q393" i="3"/>
  <c r="P393" i="3"/>
  <c r="Q392" i="3"/>
  <c r="P392" i="3"/>
  <c r="Q391" i="3"/>
  <c r="P391" i="3"/>
  <c r="Q390" i="3"/>
  <c r="P390" i="3"/>
  <c r="Q389" i="3"/>
  <c r="P389" i="3"/>
  <c r="Q388" i="3"/>
  <c r="P388" i="3"/>
  <c r="Q387" i="3"/>
  <c r="P387" i="3"/>
  <c r="Q386" i="3"/>
  <c r="P386" i="3"/>
  <c r="Q385" i="3"/>
  <c r="P385" i="3"/>
  <c r="Q384" i="3"/>
  <c r="P384" i="3"/>
  <c r="Q383" i="3"/>
  <c r="P383" i="3"/>
  <c r="Q382" i="3"/>
  <c r="P382" i="3"/>
  <c r="Q381" i="3"/>
  <c r="P381" i="3"/>
  <c r="Q380" i="3"/>
  <c r="P380" i="3"/>
  <c r="Q379" i="3"/>
  <c r="P379" i="3"/>
  <c r="Q378" i="3"/>
  <c r="P378" i="3"/>
  <c r="Q377" i="3"/>
  <c r="P377" i="3"/>
  <c r="Q376" i="3"/>
  <c r="P376" i="3"/>
  <c r="Q375" i="3"/>
  <c r="P375" i="3"/>
  <c r="Q374" i="3"/>
  <c r="P374" i="3"/>
  <c r="Q373" i="3"/>
  <c r="P373" i="3"/>
  <c r="Q372" i="3"/>
  <c r="P372" i="3"/>
  <c r="Q371" i="3"/>
  <c r="P371" i="3"/>
  <c r="Q370" i="3"/>
  <c r="P370" i="3"/>
  <c r="Q369" i="3"/>
  <c r="P369" i="3"/>
  <c r="Q368" i="3"/>
  <c r="P368" i="3"/>
  <c r="Q367" i="3"/>
  <c r="P367" i="3"/>
  <c r="Q366" i="3"/>
  <c r="P366" i="3"/>
  <c r="Q365" i="3"/>
  <c r="P365" i="3"/>
  <c r="Q364" i="3"/>
  <c r="P364" i="3"/>
  <c r="Q363" i="3"/>
  <c r="P363" i="3"/>
  <c r="Q362" i="3"/>
  <c r="P362" i="3"/>
  <c r="Q361" i="3"/>
  <c r="P361" i="3"/>
  <c r="Q360" i="3"/>
  <c r="P360" i="3"/>
  <c r="Q359" i="3"/>
  <c r="P359" i="3"/>
  <c r="Q358" i="3"/>
  <c r="P358" i="3"/>
  <c r="Q357" i="3"/>
  <c r="P357" i="3"/>
  <c r="Q356" i="3"/>
  <c r="P356" i="3"/>
  <c r="Q355" i="3"/>
  <c r="P355" i="3"/>
  <c r="Q354" i="3"/>
  <c r="P354" i="3"/>
  <c r="Q353" i="3"/>
  <c r="P353" i="3"/>
  <c r="Q352" i="3"/>
  <c r="P352" i="3"/>
  <c r="Q351" i="3"/>
  <c r="P351" i="3"/>
  <c r="Q350" i="3"/>
  <c r="P350" i="3"/>
  <c r="Q349" i="3"/>
  <c r="P349" i="3"/>
  <c r="Q348" i="3"/>
  <c r="P348" i="3"/>
  <c r="Q347" i="3"/>
  <c r="P347" i="3"/>
  <c r="Q346" i="3"/>
  <c r="P346" i="3"/>
  <c r="Q345" i="3"/>
  <c r="P345" i="3"/>
  <c r="Q344" i="3"/>
  <c r="P344" i="3"/>
  <c r="Q343" i="3"/>
  <c r="P343" i="3"/>
  <c r="Q342" i="3"/>
  <c r="P342" i="3"/>
  <c r="Q341" i="3"/>
  <c r="P341" i="3"/>
  <c r="Q340" i="3"/>
  <c r="P340" i="3"/>
  <c r="Q339" i="3"/>
  <c r="P339" i="3"/>
  <c r="Q338" i="3"/>
  <c r="P338" i="3"/>
  <c r="Q337" i="3"/>
  <c r="P337" i="3"/>
  <c r="Q336" i="3"/>
  <c r="P336" i="3"/>
  <c r="Q335" i="3"/>
  <c r="P335" i="3"/>
  <c r="Q334" i="3"/>
  <c r="P334" i="3"/>
  <c r="Q333" i="3"/>
  <c r="P333" i="3"/>
  <c r="Q332" i="3"/>
  <c r="P332" i="3"/>
  <c r="Q331" i="3"/>
  <c r="P331" i="3"/>
  <c r="Q330" i="3"/>
  <c r="P330" i="3"/>
  <c r="Q329" i="3"/>
  <c r="P329" i="3"/>
  <c r="Q328" i="3"/>
  <c r="P328" i="3"/>
  <c r="Q327" i="3"/>
  <c r="P327" i="3"/>
  <c r="Q326" i="3"/>
  <c r="P326" i="3"/>
  <c r="Q325" i="3"/>
  <c r="P325" i="3"/>
  <c r="Q324" i="3"/>
  <c r="P324" i="3"/>
  <c r="Q323" i="3"/>
  <c r="P323" i="3"/>
  <c r="Q322" i="3"/>
  <c r="P322" i="3"/>
  <c r="Q321" i="3"/>
  <c r="P321" i="3"/>
  <c r="Q320" i="3"/>
  <c r="P320" i="3"/>
  <c r="Q319" i="3"/>
  <c r="P319" i="3"/>
  <c r="Q318" i="3"/>
  <c r="P318" i="3"/>
  <c r="Q317" i="3"/>
  <c r="P317" i="3"/>
  <c r="Q316" i="3"/>
  <c r="P316" i="3"/>
  <c r="Q315" i="3"/>
  <c r="P315" i="3"/>
  <c r="Q314" i="3"/>
  <c r="P314" i="3"/>
  <c r="Q313" i="3"/>
  <c r="P313" i="3"/>
  <c r="Q312" i="3"/>
  <c r="P312" i="3"/>
  <c r="Q311" i="3"/>
  <c r="P311" i="3"/>
  <c r="Q310" i="3"/>
  <c r="P310" i="3"/>
  <c r="Q309" i="3"/>
  <c r="P309" i="3"/>
  <c r="Q308" i="3"/>
  <c r="P308" i="3"/>
  <c r="Q307" i="3"/>
  <c r="P307" i="3"/>
  <c r="Q306" i="3"/>
  <c r="P306" i="3"/>
  <c r="Q305" i="3"/>
  <c r="P305" i="3"/>
  <c r="Q304" i="3"/>
  <c r="P304" i="3"/>
  <c r="Q303" i="3"/>
  <c r="P303" i="3"/>
  <c r="Q302" i="3"/>
  <c r="P302" i="3"/>
  <c r="Q301" i="3"/>
  <c r="P301" i="3"/>
  <c r="Q300" i="3"/>
  <c r="P300" i="3"/>
  <c r="Q299" i="3"/>
  <c r="P299" i="3"/>
  <c r="Q298" i="3"/>
  <c r="P298" i="3"/>
  <c r="Q297" i="3"/>
  <c r="P297" i="3"/>
  <c r="Q296" i="3"/>
  <c r="P296" i="3"/>
  <c r="Q295" i="3"/>
  <c r="P295" i="3"/>
  <c r="Q294" i="3"/>
  <c r="P294" i="3"/>
  <c r="Q293" i="3"/>
  <c r="P293" i="3"/>
  <c r="Q292" i="3"/>
  <c r="P292" i="3"/>
  <c r="Q291" i="3"/>
  <c r="P291" i="3"/>
  <c r="Q290" i="3"/>
  <c r="P290" i="3"/>
  <c r="Q289" i="3"/>
  <c r="P289" i="3"/>
  <c r="Q288" i="3"/>
  <c r="P288" i="3"/>
  <c r="Q287" i="3"/>
  <c r="P287" i="3"/>
  <c r="Q286" i="3"/>
  <c r="P286" i="3"/>
  <c r="Q285" i="3"/>
  <c r="P285" i="3"/>
  <c r="Q284" i="3"/>
  <c r="P284" i="3"/>
  <c r="Q283" i="3"/>
  <c r="P283" i="3"/>
  <c r="Q282" i="3"/>
  <c r="P282" i="3"/>
  <c r="Q281" i="3"/>
  <c r="P281" i="3"/>
  <c r="Q280" i="3"/>
  <c r="P280" i="3"/>
  <c r="Q279" i="3"/>
  <c r="P279" i="3"/>
  <c r="Q278" i="3"/>
  <c r="P278" i="3"/>
  <c r="Q277" i="3"/>
  <c r="P277" i="3"/>
  <c r="Q276" i="3"/>
  <c r="P276" i="3"/>
  <c r="Q275" i="3"/>
  <c r="P275" i="3"/>
  <c r="Q274" i="3"/>
  <c r="P274" i="3"/>
  <c r="Q273" i="3"/>
  <c r="P273" i="3"/>
  <c r="Q272" i="3"/>
  <c r="P272" i="3"/>
  <c r="Q271" i="3"/>
  <c r="P271" i="3"/>
  <c r="Q270" i="3"/>
  <c r="P270" i="3"/>
  <c r="Q269" i="3"/>
  <c r="P269" i="3"/>
  <c r="Q268" i="3"/>
  <c r="P268" i="3"/>
  <c r="Q267" i="3"/>
  <c r="P267" i="3"/>
  <c r="Q266" i="3"/>
  <c r="P266" i="3"/>
  <c r="Q265" i="3"/>
  <c r="P265" i="3"/>
  <c r="Q264" i="3"/>
  <c r="P264" i="3"/>
  <c r="Q263" i="3"/>
  <c r="P263" i="3"/>
  <c r="Q262" i="3"/>
  <c r="P262" i="3"/>
  <c r="Q261" i="3"/>
  <c r="P261" i="3"/>
  <c r="Q260" i="3"/>
  <c r="P260" i="3"/>
  <c r="Q259" i="3"/>
  <c r="P259" i="3"/>
  <c r="Q258" i="3"/>
  <c r="P258" i="3"/>
  <c r="Q257" i="3"/>
  <c r="P257" i="3"/>
  <c r="Q256" i="3"/>
  <c r="P256" i="3"/>
  <c r="Q255" i="3"/>
  <c r="P255" i="3"/>
  <c r="Q254" i="3"/>
  <c r="P254" i="3"/>
  <c r="Q253" i="3"/>
  <c r="P253" i="3"/>
  <c r="Q252" i="3"/>
  <c r="P252" i="3"/>
  <c r="Q251" i="3"/>
  <c r="P251" i="3"/>
  <c r="Q250" i="3"/>
  <c r="P250" i="3"/>
  <c r="Q249" i="3"/>
  <c r="P249" i="3"/>
  <c r="Q248" i="3"/>
  <c r="P248" i="3"/>
  <c r="Q247" i="3"/>
  <c r="P247" i="3"/>
  <c r="Q246" i="3"/>
  <c r="P246" i="3"/>
  <c r="Q245" i="3"/>
  <c r="P245" i="3"/>
  <c r="Q244" i="3"/>
  <c r="P244" i="3"/>
  <c r="Q243" i="3"/>
  <c r="P243" i="3"/>
  <c r="Q242" i="3"/>
  <c r="P242" i="3"/>
  <c r="Q241" i="3"/>
  <c r="P241" i="3"/>
  <c r="Q240" i="3"/>
  <c r="P240" i="3"/>
  <c r="Q239" i="3"/>
  <c r="P239" i="3"/>
  <c r="Q238" i="3"/>
  <c r="P238" i="3"/>
  <c r="Q237" i="3"/>
  <c r="P237" i="3"/>
  <c r="Q236" i="3"/>
  <c r="P236" i="3"/>
  <c r="Q235" i="3"/>
  <c r="P235" i="3"/>
  <c r="Q234" i="3"/>
  <c r="P234" i="3"/>
  <c r="Q233" i="3"/>
  <c r="P233" i="3"/>
  <c r="Q232" i="3"/>
  <c r="P232" i="3"/>
  <c r="Q231" i="3"/>
  <c r="P231" i="3"/>
  <c r="Q230" i="3"/>
  <c r="P230" i="3"/>
  <c r="Q229" i="3"/>
  <c r="P229" i="3"/>
  <c r="Q228" i="3"/>
  <c r="P228" i="3"/>
  <c r="Q227" i="3"/>
  <c r="P227" i="3"/>
  <c r="Q226" i="3"/>
  <c r="P226" i="3"/>
  <c r="Q225" i="3"/>
  <c r="P225" i="3"/>
  <c r="Q224" i="3"/>
  <c r="P224" i="3"/>
  <c r="Q223" i="3"/>
  <c r="P223" i="3"/>
  <c r="Q222" i="3"/>
  <c r="P222" i="3"/>
  <c r="Q221" i="3"/>
  <c r="P221" i="3"/>
  <c r="Q220" i="3"/>
  <c r="P220" i="3"/>
  <c r="Q219" i="3"/>
  <c r="P219" i="3"/>
  <c r="Q218" i="3"/>
  <c r="P218" i="3"/>
  <c r="Q217" i="3"/>
  <c r="P217" i="3"/>
  <c r="Q216" i="3"/>
  <c r="P216" i="3"/>
  <c r="Q215" i="3"/>
  <c r="P215" i="3"/>
  <c r="Q214" i="3"/>
  <c r="P214" i="3"/>
  <c r="Q213" i="3"/>
  <c r="P213" i="3"/>
  <c r="Q212" i="3"/>
  <c r="P212" i="3"/>
  <c r="Q211" i="3"/>
  <c r="P211" i="3"/>
  <c r="Q210" i="3"/>
  <c r="P210" i="3"/>
  <c r="Q209" i="3"/>
  <c r="P209" i="3"/>
  <c r="Q208" i="3"/>
  <c r="P208" i="3"/>
  <c r="Q207" i="3"/>
  <c r="P207" i="3"/>
  <c r="Q206" i="3"/>
  <c r="P206" i="3"/>
  <c r="Q205" i="3"/>
  <c r="P205" i="3"/>
  <c r="Q204" i="3"/>
  <c r="P204" i="3"/>
  <c r="Q203" i="3"/>
  <c r="P203" i="3"/>
  <c r="Q202" i="3"/>
  <c r="P202" i="3"/>
  <c r="Q201" i="3"/>
  <c r="P201" i="3"/>
  <c r="Q200" i="3"/>
  <c r="P200" i="3"/>
  <c r="Q199" i="3"/>
  <c r="P199" i="3"/>
  <c r="Q198" i="3"/>
  <c r="P198" i="3"/>
  <c r="Q197" i="3"/>
  <c r="P197" i="3"/>
  <c r="Q196" i="3"/>
  <c r="P196" i="3"/>
  <c r="Q195" i="3"/>
  <c r="P195" i="3"/>
  <c r="Q194" i="3"/>
  <c r="P194" i="3"/>
  <c r="Q193" i="3"/>
  <c r="P193" i="3"/>
  <c r="Q192" i="3"/>
  <c r="P192" i="3"/>
  <c r="Q191" i="3"/>
  <c r="P191" i="3"/>
  <c r="Q190" i="3"/>
  <c r="P190" i="3"/>
  <c r="Q189" i="3"/>
  <c r="P189" i="3"/>
  <c r="Q188" i="3"/>
  <c r="P188" i="3"/>
  <c r="Q187" i="3"/>
  <c r="P187" i="3"/>
  <c r="Q186" i="3"/>
  <c r="P186" i="3"/>
  <c r="Q185" i="3"/>
  <c r="P185" i="3"/>
  <c r="Q184" i="3"/>
  <c r="P184" i="3"/>
  <c r="Q183" i="3"/>
  <c r="P183" i="3"/>
  <c r="Q182" i="3"/>
  <c r="P182" i="3"/>
  <c r="Q181" i="3"/>
  <c r="P181" i="3"/>
  <c r="Q180" i="3"/>
  <c r="P180" i="3"/>
  <c r="Q179" i="3"/>
  <c r="P179" i="3"/>
  <c r="Q178" i="3"/>
  <c r="P178" i="3"/>
  <c r="Q177" i="3"/>
  <c r="P177" i="3"/>
  <c r="Q176" i="3"/>
  <c r="P176" i="3"/>
  <c r="Q175" i="3"/>
  <c r="P175" i="3"/>
  <c r="Q174" i="3"/>
  <c r="P174" i="3"/>
  <c r="Q173" i="3"/>
  <c r="P173" i="3"/>
  <c r="Q172" i="3"/>
  <c r="P172" i="3"/>
  <c r="Q171" i="3"/>
  <c r="P171" i="3"/>
  <c r="Q170" i="3"/>
  <c r="P170" i="3"/>
  <c r="Q169" i="3"/>
  <c r="P169" i="3"/>
  <c r="Q168" i="3"/>
  <c r="P168" i="3"/>
  <c r="Q167" i="3"/>
  <c r="P167" i="3"/>
  <c r="Q166" i="3"/>
  <c r="P166" i="3"/>
  <c r="Q165" i="3"/>
  <c r="P165" i="3"/>
  <c r="Q164" i="3"/>
  <c r="P164" i="3"/>
  <c r="Q163" i="3"/>
  <c r="P163" i="3"/>
  <c r="Q162" i="3"/>
  <c r="P162" i="3"/>
  <c r="Q161" i="3"/>
  <c r="P161" i="3"/>
  <c r="Q160" i="3"/>
  <c r="P160" i="3"/>
  <c r="Q159" i="3"/>
  <c r="P159" i="3"/>
  <c r="Q158" i="3"/>
  <c r="P158" i="3"/>
  <c r="Q157" i="3"/>
  <c r="P157" i="3"/>
  <c r="Q156" i="3"/>
  <c r="P156" i="3"/>
  <c r="Q155" i="3"/>
  <c r="P155" i="3"/>
  <c r="Q154" i="3"/>
  <c r="P154" i="3"/>
  <c r="Q153" i="3"/>
  <c r="P153" i="3"/>
  <c r="Q152" i="3"/>
  <c r="P152" i="3"/>
  <c r="Q151" i="3"/>
  <c r="P151" i="3"/>
  <c r="Q150" i="3"/>
  <c r="P150" i="3"/>
  <c r="Q149" i="3"/>
  <c r="P149" i="3"/>
  <c r="Q148" i="3"/>
  <c r="P148" i="3"/>
  <c r="Q147" i="3"/>
  <c r="P147" i="3"/>
  <c r="Q146" i="3"/>
  <c r="P146" i="3"/>
  <c r="Q145" i="3"/>
  <c r="P145" i="3"/>
  <c r="Q144" i="3"/>
  <c r="P144" i="3"/>
  <c r="Q143" i="3"/>
  <c r="P143" i="3"/>
  <c r="Q142" i="3"/>
  <c r="P142" i="3"/>
  <c r="Q141" i="3"/>
  <c r="P141" i="3"/>
  <c r="Q140" i="3"/>
  <c r="P140" i="3"/>
  <c r="Q139" i="3"/>
  <c r="P139" i="3"/>
  <c r="Q138" i="3"/>
  <c r="P138" i="3"/>
  <c r="Q137" i="3"/>
  <c r="P137" i="3"/>
  <c r="Q136" i="3"/>
  <c r="P136" i="3"/>
  <c r="Q135" i="3"/>
  <c r="P135" i="3"/>
  <c r="Q134" i="3"/>
  <c r="P134" i="3"/>
  <c r="Q133" i="3"/>
  <c r="P133" i="3"/>
  <c r="Q132" i="3"/>
  <c r="P132" i="3"/>
  <c r="Q131" i="3"/>
  <c r="P131" i="3"/>
  <c r="Q130" i="3"/>
  <c r="P130" i="3"/>
  <c r="Q129" i="3"/>
  <c r="P129" i="3"/>
  <c r="Q128" i="3"/>
  <c r="P128" i="3"/>
  <c r="Q127" i="3"/>
  <c r="P127" i="3"/>
  <c r="Q126" i="3"/>
  <c r="P126" i="3"/>
  <c r="Q125" i="3"/>
  <c r="P125" i="3"/>
  <c r="Q124" i="3"/>
  <c r="P124" i="3"/>
  <c r="Q123" i="3"/>
  <c r="P123" i="3"/>
  <c r="Q122" i="3"/>
  <c r="P122" i="3"/>
  <c r="Q121" i="3"/>
  <c r="P121" i="3"/>
  <c r="Q120" i="3"/>
  <c r="P120" i="3"/>
  <c r="Q119" i="3"/>
  <c r="P119" i="3"/>
  <c r="Q118" i="3"/>
  <c r="P118" i="3"/>
  <c r="Q117" i="3"/>
  <c r="P117" i="3"/>
  <c r="Q116" i="3"/>
  <c r="P116" i="3"/>
  <c r="Q115" i="3"/>
  <c r="P115" i="3"/>
  <c r="Q114" i="3"/>
  <c r="P114" i="3"/>
  <c r="Q113" i="3"/>
  <c r="P113" i="3"/>
  <c r="Q112" i="3"/>
  <c r="P112" i="3"/>
  <c r="Q111" i="3"/>
  <c r="P111" i="3"/>
  <c r="Q110" i="3"/>
  <c r="P110" i="3"/>
  <c r="Q109" i="3"/>
  <c r="P109" i="3"/>
  <c r="Q108" i="3"/>
  <c r="P108" i="3"/>
  <c r="Q107" i="3"/>
  <c r="P107" i="3"/>
  <c r="Q106" i="3"/>
  <c r="P106" i="3"/>
  <c r="Q105" i="3"/>
  <c r="P105" i="3"/>
  <c r="Q104" i="3"/>
  <c r="P104" i="3"/>
  <c r="Q103" i="3"/>
  <c r="P103" i="3"/>
  <c r="Q102" i="3"/>
  <c r="P102" i="3"/>
  <c r="Q101" i="3"/>
  <c r="P101" i="3"/>
  <c r="Q100" i="3"/>
  <c r="P100" i="3"/>
  <c r="Q99" i="3"/>
  <c r="P99" i="3"/>
  <c r="Q98" i="3"/>
  <c r="P98" i="3"/>
  <c r="Q97" i="3"/>
  <c r="P97" i="3"/>
  <c r="Q96" i="3"/>
  <c r="P96" i="3"/>
  <c r="Q95" i="3"/>
  <c r="P95" i="3"/>
  <c r="Q94" i="3"/>
  <c r="P94" i="3"/>
  <c r="Q93" i="3"/>
  <c r="P93" i="3"/>
  <c r="Q92" i="3"/>
  <c r="P92" i="3"/>
  <c r="Q91" i="3"/>
  <c r="P91" i="3"/>
  <c r="Q90" i="3"/>
  <c r="P90" i="3"/>
  <c r="Q89" i="3"/>
  <c r="P89" i="3"/>
  <c r="Q88" i="3"/>
  <c r="P88" i="3"/>
  <c r="Q87" i="3"/>
  <c r="P87" i="3"/>
  <c r="Q86" i="3"/>
  <c r="P86" i="3"/>
  <c r="Q85" i="3"/>
  <c r="P85" i="3"/>
  <c r="Q84" i="3"/>
  <c r="P84" i="3"/>
  <c r="Q83" i="3"/>
  <c r="P83" i="3"/>
  <c r="Q82" i="3"/>
  <c r="P82" i="3"/>
  <c r="Q81" i="3"/>
  <c r="P81" i="3"/>
  <c r="Q80" i="3"/>
  <c r="P80" i="3"/>
  <c r="Q79" i="3"/>
  <c r="P79" i="3"/>
  <c r="Q78" i="3"/>
  <c r="P78" i="3"/>
  <c r="Q77" i="3"/>
  <c r="P77" i="3"/>
  <c r="Q76" i="3"/>
  <c r="P76" i="3"/>
  <c r="Q75" i="3"/>
  <c r="P75" i="3"/>
  <c r="Q74" i="3"/>
  <c r="P74" i="3"/>
  <c r="Q73" i="3"/>
  <c r="P73" i="3"/>
  <c r="Q72" i="3"/>
  <c r="P72" i="3"/>
  <c r="Q71" i="3"/>
  <c r="P71" i="3"/>
  <c r="Q70" i="3"/>
  <c r="P70" i="3"/>
  <c r="Q69" i="3"/>
  <c r="P69" i="3"/>
  <c r="Q68" i="3"/>
  <c r="P68" i="3"/>
  <c r="Q67" i="3"/>
  <c r="P67" i="3"/>
  <c r="Q66" i="3"/>
  <c r="P66" i="3"/>
  <c r="Q65" i="3"/>
  <c r="P65" i="3"/>
  <c r="Q64" i="3"/>
  <c r="P64" i="3"/>
  <c r="Q63" i="3"/>
  <c r="P63" i="3"/>
  <c r="Q62" i="3"/>
  <c r="P62" i="3"/>
  <c r="Q61" i="3"/>
  <c r="P61" i="3"/>
  <c r="Q60" i="3"/>
  <c r="P60" i="3"/>
  <c r="Q59" i="3"/>
  <c r="P59" i="3"/>
  <c r="Q58" i="3"/>
  <c r="P58" i="3"/>
  <c r="Q57" i="3"/>
  <c r="P57" i="3"/>
  <c r="Q56" i="3"/>
  <c r="P56" i="3"/>
  <c r="Q55" i="3"/>
  <c r="P55" i="3"/>
  <c r="Q54" i="3"/>
  <c r="P54" i="3"/>
  <c r="Q53" i="3"/>
  <c r="P53" i="3"/>
  <c r="Q52" i="3"/>
  <c r="P52" i="3"/>
  <c r="Q51" i="3"/>
  <c r="P51" i="3"/>
  <c r="Q50" i="3"/>
  <c r="P50" i="3"/>
  <c r="Q49" i="3"/>
  <c r="P49" i="3"/>
  <c r="Q48" i="3"/>
  <c r="P48" i="3"/>
  <c r="Q47" i="3"/>
  <c r="P47" i="3"/>
  <c r="Q46" i="3"/>
  <c r="P46" i="3"/>
  <c r="Q45" i="3"/>
  <c r="P45" i="3"/>
  <c r="Q44" i="3"/>
  <c r="P44" i="3"/>
  <c r="Q43" i="3"/>
  <c r="P43" i="3"/>
  <c r="Q42" i="3"/>
  <c r="P42" i="3"/>
  <c r="Q41" i="3"/>
  <c r="P41" i="3"/>
  <c r="Q40" i="3"/>
  <c r="P40" i="3"/>
  <c r="Q39" i="3"/>
  <c r="P39" i="3"/>
  <c r="Q38" i="3"/>
  <c r="P38" i="3"/>
  <c r="Q37" i="3"/>
  <c r="P37" i="3"/>
  <c r="Q36" i="3"/>
  <c r="P36" i="3"/>
  <c r="Q35" i="3"/>
  <c r="P35" i="3"/>
  <c r="Q34" i="3"/>
  <c r="P34" i="3"/>
  <c r="Q33" i="3"/>
  <c r="P33" i="3"/>
  <c r="Q32" i="3"/>
  <c r="P32" i="3"/>
  <c r="Q31" i="3"/>
  <c r="P31" i="3"/>
  <c r="Q30" i="3"/>
  <c r="P30" i="3"/>
  <c r="Q29" i="3"/>
  <c r="P29" i="3"/>
  <c r="Q28" i="3"/>
  <c r="P28" i="3"/>
  <c r="Q27" i="3"/>
  <c r="P27" i="3"/>
  <c r="Q26" i="3"/>
  <c r="P26" i="3"/>
  <c r="Q25" i="3"/>
  <c r="P25" i="3"/>
  <c r="Q24" i="3"/>
  <c r="P24" i="3"/>
  <c r="Q23" i="3"/>
  <c r="P23" i="3"/>
  <c r="Q22" i="3"/>
  <c r="P22" i="3"/>
  <c r="Q21" i="3"/>
  <c r="P21" i="3"/>
  <c r="Q20" i="3"/>
  <c r="P20" i="3"/>
  <c r="Q19" i="3"/>
  <c r="P19" i="3"/>
  <c r="Q18" i="3"/>
  <c r="P18" i="3"/>
  <c r="Q17" i="3"/>
  <c r="P17" i="3"/>
  <c r="Q16" i="3"/>
  <c r="P16" i="3"/>
  <c r="Q15" i="3"/>
  <c r="P15" i="3"/>
  <c r="Q14" i="3"/>
  <c r="P14" i="3"/>
  <c r="Q13" i="3"/>
  <c r="P13" i="3"/>
  <c r="Q12" i="3"/>
  <c r="P12" i="3"/>
  <c r="Q11" i="3"/>
  <c r="P11" i="3"/>
  <c r="Q10" i="3"/>
  <c r="P10" i="3"/>
  <c r="Q9" i="3"/>
  <c r="P9" i="3"/>
  <c r="Q8" i="3"/>
  <c r="P8" i="3"/>
  <c r="Q7" i="3"/>
  <c r="P7" i="3"/>
  <c r="Q6" i="3"/>
  <c r="P6" i="3"/>
  <c r="Q5" i="3"/>
  <c r="P5" i="3"/>
  <c r="Q4" i="3"/>
  <c r="P4" i="3"/>
  <c r="Q3" i="3"/>
  <c r="P3" i="3"/>
  <c r="Q2" i="3"/>
  <c r="P2" i="3"/>
  <c r="AW18" i="4" l="1"/>
  <c r="BA18" i="4"/>
  <c r="AW10" i="4"/>
  <c r="BA10" i="4"/>
  <c r="AW22" i="4"/>
  <c r="BA22" i="4"/>
  <c r="AW34" i="4"/>
  <c r="BA34" i="4"/>
  <c r="AW46" i="4"/>
  <c r="BA46" i="4"/>
  <c r="AW58" i="4"/>
  <c r="BA58" i="4"/>
  <c r="AW70" i="4"/>
  <c r="BA70" i="4"/>
  <c r="AW82" i="4"/>
  <c r="BA82" i="4"/>
  <c r="AW94" i="4"/>
  <c r="BA94" i="4"/>
  <c r="AW106" i="4"/>
  <c r="BA106" i="4"/>
  <c r="AW118" i="4"/>
  <c r="BA118" i="4"/>
  <c r="AW130" i="4"/>
  <c r="BA130" i="4"/>
  <c r="AW142" i="4"/>
  <c r="BA142" i="4"/>
  <c r="AW154" i="4"/>
  <c r="BA154" i="4"/>
  <c r="AW166" i="4"/>
  <c r="BA166" i="4"/>
  <c r="AW178" i="4"/>
  <c r="BA178" i="4"/>
  <c r="AW190" i="4"/>
  <c r="BA190" i="4"/>
  <c r="AW202" i="4"/>
  <c r="BA202" i="4"/>
  <c r="AW214" i="4"/>
  <c r="BA214" i="4"/>
  <c r="AW226" i="4"/>
  <c r="BA226" i="4"/>
  <c r="AW238" i="4"/>
  <c r="BA238" i="4"/>
  <c r="AW250" i="4"/>
  <c r="BA250" i="4"/>
  <c r="AW262" i="4"/>
  <c r="BA262" i="4"/>
  <c r="AW274" i="4"/>
  <c r="BA274" i="4"/>
  <c r="AW286" i="4"/>
  <c r="BA286" i="4"/>
  <c r="AW298" i="4"/>
  <c r="BA298" i="4"/>
  <c r="AW310" i="4"/>
  <c r="BA310" i="4"/>
  <c r="AW322" i="4"/>
  <c r="BA322" i="4"/>
  <c r="AW59" i="4"/>
  <c r="BA59" i="4"/>
  <c r="AW95" i="4"/>
  <c r="BA95" i="4"/>
  <c r="AW107" i="4"/>
  <c r="BA107" i="4"/>
  <c r="AW119" i="4"/>
  <c r="BA119" i="4"/>
  <c r="AW131" i="4"/>
  <c r="BA131" i="4"/>
  <c r="AW143" i="4"/>
  <c r="BA143" i="4"/>
  <c r="AW155" i="4"/>
  <c r="BA155" i="4"/>
  <c r="AW167" i="4"/>
  <c r="BA167" i="4"/>
  <c r="AW179" i="4"/>
  <c r="BA179" i="4"/>
  <c r="AW191" i="4"/>
  <c r="BA191" i="4"/>
  <c r="AW203" i="4"/>
  <c r="BA203" i="4"/>
  <c r="AW215" i="4"/>
  <c r="BA215" i="4"/>
  <c r="AW227" i="4"/>
  <c r="BA227" i="4"/>
  <c r="AW239" i="4"/>
  <c r="BA239" i="4"/>
  <c r="AW251" i="4"/>
  <c r="BA251" i="4"/>
  <c r="AW263" i="4"/>
  <c r="BA263" i="4"/>
  <c r="AW275" i="4"/>
  <c r="BA275" i="4"/>
  <c r="AW287" i="4"/>
  <c r="BA287" i="4"/>
  <c r="AW299" i="4"/>
  <c r="BA299" i="4"/>
  <c r="AW311" i="4"/>
  <c r="BA311" i="4"/>
  <c r="AW323" i="4"/>
  <c r="BA323" i="4"/>
  <c r="AW12" i="4"/>
  <c r="BA12" i="4"/>
  <c r="AW24" i="4"/>
  <c r="BA24" i="4"/>
  <c r="AW36" i="4"/>
  <c r="BA36" i="4"/>
  <c r="AW48" i="4"/>
  <c r="BA48" i="4"/>
  <c r="AW60" i="4"/>
  <c r="BA60" i="4"/>
  <c r="AW72" i="4"/>
  <c r="BA72" i="4"/>
  <c r="AW84" i="4"/>
  <c r="BA84" i="4"/>
  <c r="AW96" i="4"/>
  <c r="BA96" i="4"/>
  <c r="AW108" i="4"/>
  <c r="BA108" i="4"/>
  <c r="AW120" i="4"/>
  <c r="BA120" i="4"/>
  <c r="AW132" i="4"/>
  <c r="BA132" i="4"/>
  <c r="AW144" i="4"/>
  <c r="BA144" i="4"/>
  <c r="AW156" i="4"/>
  <c r="BA156" i="4"/>
  <c r="AW168" i="4"/>
  <c r="BA168" i="4"/>
  <c r="AW180" i="4"/>
  <c r="BA180" i="4"/>
  <c r="AW192" i="4"/>
  <c r="BA192" i="4"/>
  <c r="AW204" i="4"/>
  <c r="BA204" i="4"/>
  <c r="AW216" i="4"/>
  <c r="BA216" i="4"/>
  <c r="AW228" i="4"/>
  <c r="BA228" i="4"/>
  <c r="AW240" i="4"/>
  <c r="BA240" i="4"/>
  <c r="AW252" i="4"/>
  <c r="BA252" i="4"/>
  <c r="AW264" i="4"/>
  <c r="BA264" i="4"/>
  <c r="AW276" i="4"/>
  <c r="BA276" i="4"/>
  <c r="AW288" i="4"/>
  <c r="BA288" i="4"/>
  <c r="AW300" i="4"/>
  <c r="BA300" i="4"/>
  <c r="AW312" i="4"/>
  <c r="BA312" i="4"/>
  <c r="AW324" i="4"/>
  <c r="BA324" i="4"/>
  <c r="AW35" i="4"/>
  <c r="BA35" i="4"/>
  <c r="AW71" i="4"/>
  <c r="BA71" i="4"/>
  <c r="AW13" i="4"/>
  <c r="BA13" i="4"/>
  <c r="AW25" i="4"/>
  <c r="BA25" i="4"/>
  <c r="AW37" i="4"/>
  <c r="BA37" i="4"/>
  <c r="AW49" i="4"/>
  <c r="BA49" i="4"/>
  <c r="AW61" i="4"/>
  <c r="BA61" i="4"/>
  <c r="AW73" i="4"/>
  <c r="BA73" i="4"/>
  <c r="AW85" i="4"/>
  <c r="BA85" i="4"/>
  <c r="AW97" i="4"/>
  <c r="BA97" i="4"/>
  <c r="AW109" i="4"/>
  <c r="BA109" i="4"/>
  <c r="AW121" i="4"/>
  <c r="BA121" i="4"/>
  <c r="AW133" i="4"/>
  <c r="BA133" i="4"/>
  <c r="AW145" i="4"/>
  <c r="BA145" i="4"/>
  <c r="AW157" i="4"/>
  <c r="BA157" i="4"/>
  <c r="AW169" i="4"/>
  <c r="BA169" i="4"/>
  <c r="AW181" i="4"/>
  <c r="BA181" i="4"/>
  <c r="AW193" i="4"/>
  <c r="BA193" i="4"/>
  <c r="AW205" i="4"/>
  <c r="BA205" i="4"/>
  <c r="AW217" i="4"/>
  <c r="BA217" i="4"/>
  <c r="AW229" i="4"/>
  <c r="BA229" i="4"/>
  <c r="AW241" i="4"/>
  <c r="BA241" i="4"/>
  <c r="AW253" i="4"/>
  <c r="BA253" i="4"/>
  <c r="AW265" i="4"/>
  <c r="BA265" i="4"/>
  <c r="AW277" i="4"/>
  <c r="BA277" i="4"/>
  <c r="AW289" i="4"/>
  <c r="BA289" i="4"/>
  <c r="AW301" i="4"/>
  <c r="BA301" i="4"/>
  <c r="AW313" i="4"/>
  <c r="BA313" i="4"/>
  <c r="AW325" i="4"/>
  <c r="BA325" i="4"/>
  <c r="AW14" i="4"/>
  <c r="BA14" i="4"/>
  <c r="AW26" i="4"/>
  <c r="BA26" i="4"/>
  <c r="AW38" i="4"/>
  <c r="BA38" i="4"/>
  <c r="AW50" i="4"/>
  <c r="BA50" i="4"/>
  <c r="AW62" i="4"/>
  <c r="BA62" i="4"/>
  <c r="AW74" i="4"/>
  <c r="BA74" i="4"/>
  <c r="AW86" i="4"/>
  <c r="BA86" i="4"/>
  <c r="AW98" i="4"/>
  <c r="BA98" i="4"/>
  <c r="AW110" i="4"/>
  <c r="BA110" i="4"/>
  <c r="AW122" i="4"/>
  <c r="BA122" i="4"/>
  <c r="AW134" i="4"/>
  <c r="BA134" i="4"/>
  <c r="AW146" i="4"/>
  <c r="BA146" i="4"/>
  <c r="AW158" i="4"/>
  <c r="BA158" i="4"/>
  <c r="AW170" i="4"/>
  <c r="BA170" i="4"/>
  <c r="AW182" i="4"/>
  <c r="BA182" i="4"/>
  <c r="AW194" i="4"/>
  <c r="BA194" i="4"/>
  <c r="AW206" i="4"/>
  <c r="BA206" i="4"/>
  <c r="AW218" i="4"/>
  <c r="BA218" i="4"/>
  <c r="AW230" i="4"/>
  <c r="BA230" i="4"/>
  <c r="AW242" i="4"/>
  <c r="BA242" i="4"/>
  <c r="AW254" i="4"/>
  <c r="BA254" i="4"/>
  <c r="AW266" i="4"/>
  <c r="BA266" i="4"/>
  <c r="AW278" i="4"/>
  <c r="BA278" i="4"/>
  <c r="AW290" i="4"/>
  <c r="BA290" i="4"/>
  <c r="AW302" i="4"/>
  <c r="BA302" i="4"/>
  <c r="AW314" i="4"/>
  <c r="BA314" i="4"/>
  <c r="AW326" i="4"/>
  <c r="BA326" i="4"/>
  <c r="AW11" i="4"/>
  <c r="BA11" i="4"/>
  <c r="AW15" i="4"/>
  <c r="BA15" i="4"/>
  <c r="AW27" i="4"/>
  <c r="BA27" i="4"/>
  <c r="AW39" i="4"/>
  <c r="BA39" i="4"/>
  <c r="AW51" i="4"/>
  <c r="BA51" i="4"/>
  <c r="AW63" i="4"/>
  <c r="BA63" i="4"/>
  <c r="AW75" i="4"/>
  <c r="BA75" i="4"/>
  <c r="AW87" i="4"/>
  <c r="BA87" i="4"/>
  <c r="AW99" i="4"/>
  <c r="BA99" i="4"/>
  <c r="AW111" i="4"/>
  <c r="BA111" i="4"/>
  <c r="AW123" i="4"/>
  <c r="BA123" i="4"/>
  <c r="AW135" i="4"/>
  <c r="BA135" i="4"/>
  <c r="AW147" i="4"/>
  <c r="BA147" i="4"/>
  <c r="AW159" i="4"/>
  <c r="BA159" i="4"/>
  <c r="AW171" i="4"/>
  <c r="BA171" i="4"/>
  <c r="AW183" i="4"/>
  <c r="BA183" i="4"/>
  <c r="AW195" i="4"/>
  <c r="BA195" i="4"/>
  <c r="AW207" i="4"/>
  <c r="BA207" i="4"/>
  <c r="AW219" i="4"/>
  <c r="BA219" i="4"/>
  <c r="AW231" i="4"/>
  <c r="BA231" i="4"/>
  <c r="AW243" i="4"/>
  <c r="BA243" i="4"/>
  <c r="AW255" i="4"/>
  <c r="BA255" i="4"/>
  <c r="AW267" i="4"/>
  <c r="BA267" i="4"/>
  <c r="AW279" i="4"/>
  <c r="BA279" i="4"/>
  <c r="AW291" i="4"/>
  <c r="BA291" i="4"/>
  <c r="AW303" i="4"/>
  <c r="BA303" i="4"/>
  <c r="AW315" i="4"/>
  <c r="BA315" i="4"/>
  <c r="AW327" i="4"/>
  <c r="BA327" i="4"/>
  <c r="AW83" i="4"/>
  <c r="BA83" i="4"/>
  <c r="BA4" i="4"/>
  <c r="AW16" i="4"/>
  <c r="BA16" i="4"/>
  <c r="AW28" i="4"/>
  <c r="BA28" i="4"/>
  <c r="AW40" i="4"/>
  <c r="BA40" i="4"/>
  <c r="AW52" i="4"/>
  <c r="BA52" i="4"/>
  <c r="AW64" i="4"/>
  <c r="BA64" i="4"/>
  <c r="AW76" i="4"/>
  <c r="BA76" i="4"/>
  <c r="AW88" i="4"/>
  <c r="BA88" i="4"/>
  <c r="AW100" i="4"/>
  <c r="BA100" i="4"/>
  <c r="AW112" i="4"/>
  <c r="BA112" i="4"/>
  <c r="AW124" i="4"/>
  <c r="BA124" i="4"/>
  <c r="AW136" i="4"/>
  <c r="BA136" i="4"/>
  <c r="AW148" i="4"/>
  <c r="BA148" i="4"/>
  <c r="AW160" i="4"/>
  <c r="BA160" i="4"/>
  <c r="AW172" i="4"/>
  <c r="BA172" i="4"/>
  <c r="AW184" i="4"/>
  <c r="BA184" i="4"/>
  <c r="AW196" i="4"/>
  <c r="BA196" i="4"/>
  <c r="AW208" i="4"/>
  <c r="BA208" i="4"/>
  <c r="AW220" i="4"/>
  <c r="BA220" i="4"/>
  <c r="AW232" i="4"/>
  <c r="BA232" i="4"/>
  <c r="AW244" i="4"/>
  <c r="BA244" i="4"/>
  <c r="AW256" i="4"/>
  <c r="BA256" i="4"/>
  <c r="AW268" i="4"/>
  <c r="BA268" i="4"/>
  <c r="AW280" i="4"/>
  <c r="BA280" i="4"/>
  <c r="AW292" i="4"/>
  <c r="BA292" i="4"/>
  <c r="AW304" i="4"/>
  <c r="BA304" i="4"/>
  <c r="AW316" i="4"/>
  <c r="BA316" i="4"/>
  <c r="AW328" i="4"/>
  <c r="BA328" i="4"/>
  <c r="AW5" i="4"/>
  <c r="BA5" i="4"/>
  <c r="AW17" i="4"/>
  <c r="BA17" i="4"/>
  <c r="AW29" i="4"/>
  <c r="BA29" i="4"/>
  <c r="AW41" i="4"/>
  <c r="BA41" i="4"/>
  <c r="AW53" i="4"/>
  <c r="BA53" i="4"/>
  <c r="AW65" i="4"/>
  <c r="BA65" i="4"/>
  <c r="AW77" i="4"/>
  <c r="BA77" i="4"/>
  <c r="AW89" i="4"/>
  <c r="BA89" i="4"/>
  <c r="AW101" i="4"/>
  <c r="BA101" i="4"/>
  <c r="AW113" i="4"/>
  <c r="BA113" i="4"/>
  <c r="AW125" i="4"/>
  <c r="BA125" i="4"/>
  <c r="AW137" i="4"/>
  <c r="BA137" i="4"/>
  <c r="AW149" i="4"/>
  <c r="BA149" i="4"/>
  <c r="AW161" i="4"/>
  <c r="BA161" i="4"/>
  <c r="AW173" i="4"/>
  <c r="BA173" i="4"/>
  <c r="AW185" i="4"/>
  <c r="BA185" i="4"/>
  <c r="AW197" i="4"/>
  <c r="BA197" i="4"/>
  <c r="AW209" i="4"/>
  <c r="BA209" i="4"/>
  <c r="AW221" i="4"/>
  <c r="BA221" i="4"/>
  <c r="AW233" i="4"/>
  <c r="BA233" i="4"/>
  <c r="AW245" i="4"/>
  <c r="BA245" i="4"/>
  <c r="AW257" i="4"/>
  <c r="BA257" i="4"/>
  <c r="AW269" i="4"/>
  <c r="BA269" i="4"/>
  <c r="AW281" i="4"/>
  <c r="BA281" i="4"/>
  <c r="AW293" i="4"/>
  <c r="BA293" i="4"/>
  <c r="AW305" i="4"/>
  <c r="BA305" i="4"/>
  <c r="AW317" i="4"/>
  <c r="BA317" i="4"/>
  <c r="AW329" i="4"/>
  <c r="BA329" i="4"/>
  <c r="AW23" i="4"/>
  <c r="BA23" i="4"/>
  <c r="AW30" i="4"/>
  <c r="BA30" i="4"/>
  <c r="AW42" i="4"/>
  <c r="BA42" i="4"/>
  <c r="AW54" i="4"/>
  <c r="BA54" i="4"/>
  <c r="AW66" i="4"/>
  <c r="BA66" i="4"/>
  <c r="AW78" i="4"/>
  <c r="BA78" i="4"/>
  <c r="AW90" i="4"/>
  <c r="BA90" i="4"/>
  <c r="AW102" i="4"/>
  <c r="BA102" i="4"/>
  <c r="AW114" i="4"/>
  <c r="BA114" i="4"/>
  <c r="AW126" i="4"/>
  <c r="BA126" i="4"/>
  <c r="AW138" i="4"/>
  <c r="BA138" i="4"/>
  <c r="AW150" i="4"/>
  <c r="BA150" i="4"/>
  <c r="AW162" i="4"/>
  <c r="BA162" i="4"/>
  <c r="AW174" i="4"/>
  <c r="BA174" i="4"/>
  <c r="AW186" i="4"/>
  <c r="BA186" i="4"/>
  <c r="AW198" i="4"/>
  <c r="BA198" i="4"/>
  <c r="AW210" i="4"/>
  <c r="BA210" i="4"/>
  <c r="AW222" i="4"/>
  <c r="BA222" i="4"/>
  <c r="AW234" i="4"/>
  <c r="BA234" i="4"/>
  <c r="AW246" i="4"/>
  <c r="BA246" i="4"/>
  <c r="AW258" i="4"/>
  <c r="BA258" i="4"/>
  <c r="AW270" i="4"/>
  <c r="BA270" i="4"/>
  <c r="AW282" i="4"/>
  <c r="BA282" i="4"/>
  <c r="AW294" i="4"/>
  <c r="BA294" i="4"/>
  <c r="AW306" i="4"/>
  <c r="BA306" i="4"/>
  <c r="AW318" i="4"/>
  <c r="BA318" i="4"/>
  <c r="AW330" i="4"/>
  <c r="BA330" i="4"/>
  <c r="AW6" i="4"/>
  <c r="BA6" i="4"/>
  <c r="AW7" i="4"/>
  <c r="BA7" i="4"/>
  <c r="AW19" i="4"/>
  <c r="BA19" i="4"/>
  <c r="AW31" i="4"/>
  <c r="BA31" i="4"/>
  <c r="AW43" i="4"/>
  <c r="BA43" i="4"/>
  <c r="AW55" i="4"/>
  <c r="BA55" i="4"/>
  <c r="AW67" i="4"/>
  <c r="BA67" i="4"/>
  <c r="AW79" i="4"/>
  <c r="BA79" i="4"/>
  <c r="AW91" i="4"/>
  <c r="BA91" i="4"/>
  <c r="AW103" i="4"/>
  <c r="BA103" i="4"/>
  <c r="AW115" i="4"/>
  <c r="BA115" i="4"/>
  <c r="AW127" i="4"/>
  <c r="BA127" i="4"/>
  <c r="AW139" i="4"/>
  <c r="BA139" i="4"/>
  <c r="AW151" i="4"/>
  <c r="BA151" i="4"/>
  <c r="AW163" i="4"/>
  <c r="BA163" i="4"/>
  <c r="AW175" i="4"/>
  <c r="BA175" i="4"/>
  <c r="AW187" i="4"/>
  <c r="BA187" i="4"/>
  <c r="AW199" i="4"/>
  <c r="BA199" i="4"/>
  <c r="AW211" i="4"/>
  <c r="BA211" i="4"/>
  <c r="AW223" i="4"/>
  <c r="BA223" i="4"/>
  <c r="AW235" i="4"/>
  <c r="BA235" i="4"/>
  <c r="AW247" i="4"/>
  <c r="BA247" i="4"/>
  <c r="AW259" i="4"/>
  <c r="BA259" i="4"/>
  <c r="AW271" i="4"/>
  <c r="BA271" i="4"/>
  <c r="AW283" i="4"/>
  <c r="BA283" i="4"/>
  <c r="AW295" i="4"/>
  <c r="BA295" i="4"/>
  <c r="AW307" i="4"/>
  <c r="BA307" i="4"/>
  <c r="AW319" i="4"/>
  <c r="BA319" i="4"/>
  <c r="AW8" i="4"/>
  <c r="BA8" i="4"/>
  <c r="AW20" i="4"/>
  <c r="BA20" i="4"/>
  <c r="AW32" i="4"/>
  <c r="BA32" i="4"/>
  <c r="AW44" i="4"/>
  <c r="BA44" i="4"/>
  <c r="AW56" i="4"/>
  <c r="BA56" i="4"/>
  <c r="AW68" i="4"/>
  <c r="BA68" i="4"/>
  <c r="AW80" i="4"/>
  <c r="BA80" i="4"/>
  <c r="AW92" i="4"/>
  <c r="BA92" i="4"/>
  <c r="AW104" i="4"/>
  <c r="BA104" i="4"/>
  <c r="AW116" i="4"/>
  <c r="BA116" i="4"/>
  <c r="AW128" i="4"/>
  <c r="BA128" i="4"/>
  <c r="AW140" i="4"/>
  <c r="BA140" i="4"/>
  <c r="AW152" i="4"/>
  <c r="BA152" i="4"/>
  <c r="AW164" i="4"/>
  <c r="BA164" i="4"/>
  <c r="AW176" i="4"/>
  <c r="BA176" i="4"/>
  <c r="AW188" i="4"/>
  <c r="BA188" i="4"/>
  <c r="AW200" i="4"/>
  <c r="BA200" i="4"/>
  <c r="AW212" i="4"/>
  <c r="BA212" i="4"/>
  <c r="AW224" i="4"/>
  <c r="BA224" i="4"/>
  <c r="AW236" i="4"/>
  <c r="BA236" i="4"/>
  <c r="AW248" i="4"/>
  <c r="BA248" i="4"/>
  <c r="AW260" i="4"/>
  <c r="BA260" i="4"/>
  <c r="AW272" i="4"/>
  <c r="BA272" i="4"/>
  <c r="AW284" i="4"/>
  <c r="BA284" i="4"/>
  <c r="AW296" i="4"/>
  <c r="BA296" i="4"/>
  <c r="AW308" i="4"/>
  <c r="BA308" i="4"/>
  <c r="AW320" i="4"/>
  <c r="BA320" i="4"/>
  <c r="AW47" i="4"/>
  <c r="BA47" i="4"/>
  <c r="AW9" i="4"/>
  <c r="BA9" i="4"/>
  <c r="AW21" i="4"/>
  <c r="BA21" i="4"/>
  <c r="AW33" i="4"/>
  <c r="BA33" i="4"/>
  <c r="AW45" i="4"/>
  <c r="BA45" i="4"/>
  <c r="AW57" i="4"/>
  <c r="BA57" i="4"/>
  <c r="AW69" i="4"/>
  <c r="BA69" i="4"/>
  <c r="AW81" i="4"/>
  <c r="BA81" i="4"/>
  <c r="AW93" i="4"/>
  <c r="BA93" i="4"/>
  <c r="AW105" i="4"/>
  <c r="BA105" i="4"/>
  <c r="AW117" i="4"/>
  <c r="BA117" i="4"/>
  <c r="AW129" i="4"/>
  <c r="BA129" i="4"/>
  <c r="AW141" i="4"/>
  <c r="BA141" i="4"/>
  <c r="AW153" i="4"/>
  <c r="BA153" i="4"/>
  <c r="AW165" i="4"/>
  <c r="BA165" i="4"/>
  <c r="AW177" i="4"/>
  <c r="BA177" i="4"/>
  <c r="AW189" i="4"/>
  <c r="BA189" i="4"/>
  <c r="AW201" i="4"/>
  <c r="BA201" i="4"/>
  <c r="AW213" i="4"/>
  <c r="BA213" i="4"/>
  <c r="AW225" i="4"/>
  <c r="BA225" i="4"/>
  <c r="AW237" i="4"/>
  <c r="BA237" i="4"/>
  <c r="AW249" i="4"/>
  <c r="BA249" i="4"/>
  <c r="AW261" i="4"/>
  <c r="BA261" i="4"/>
  <c r="AW273" i="4"/>
  <c r="BA273" i="4"/>
  <c r="AW285" i="4"/>
  <c r="BA285" i="4"/>
  <c r="AW297" i="4"/>
  <c r="BA297" i="4"/>
  <c r="AW309" i="4"/>
  <c r="BA309" i="4"/>
  <c r="AW321" i="4"/>
  <c r="BA321" i="4"/>
  <c r="DG50" i="4"/>
  <c r="DN50" i="4"/>
  <c r="DG110" i="4"/>
  <c r="DN110" i="4"/>
  <c r="AG112" i="4"/>
  <c r="DM112" i="4"/>
  <c r="CV118" i="4"/>
  <c r="DA118" i="4"/>
  <c r="DG122" i="4"/>
  <c r="DN122" i="4"/>
  <c r="AG124" i="4"/>
  <c r="DM124" i="4"/>
  <c r="CV130" i="4"/>
  <c r="DA130" i="4"/>
  <c r="DG134" i="4"/>
  <c r="DN134" i="4"/>
  <c r="AG136" i="4"/>
  <c r="DM136" i="4"/>
  <c r="CV142" i="4"/>
  <c r="DA142" i="4"/>
  <c r="CF145" i="4"/>
  <c r="DP145" i="4"/>
  <c r="DG146" i="4"/>
  <c r="DN146" i="4"/>
  <c r="AG148" i="4"/>
  <c r="DM148" i="4"/>
  <c r="CV154" i="4"/>
  <c r="DA154" i="4"/>
  <c r="BG156" i="4"/>
  <c r="DO156" i="4"/>
  <c r="DG158" i="4"/>
  <c r="DN158" i="4"/>
  <c r="AG160" i="4"/>
  <c r="DM160" i="4"/>
  <c r="CV166" i="4"/>
  <c r="DA166" i="4"/>
  <c r="CF169" i="4"/>
  <c r="DP169" i="4"/>
  <c r="AG172" i="4"/>
  <c r="DM172" i="4"/>
  <c r="DG177" i="4"/>
  <c r="DN177" i="4"/>
  <c r="AG179" i="4"/>
  <c r="DM179" i="4"/>
  <c r="CV185" i="4"/>
  <c r="DA185" i="4"/>
  <c r="CF188" i="4"/>
  <c r="DP188" i="4"/>
  <c r="DG189" i="4"/>
  <c r="DN189" i="4"/>
  <c r="AG191" i="4"/>
  <c r="DM191" i="4"/>
  <c r="CV197" i="4"/>
  <c r="DA197" i="4"/>
  <c r="CF200" i="4"/>
  <c r="DP200" i="4"/>
  <c r="DG201" i="4"/>
  <c r="DN201" i="4"/>
  <c r="AG203" i="4"/>
  <c r="DM203" i="4"/>
  <c r="CV209" i="4"/>
  <c r="DA209" i="4"/>
  <c r="BG211" i="4"/>
  <c r="DO211" i="4"/>
  <c r="CF212" i="4"/>
  <c r="DP212" i="4"/>
  <c r="DG213" i="4"/>
  <c r="DN213" i="4"/>
  <c r="AG215" i="4"/>
  <c r="DM215" i="4"/>
  <c r="CV221" i="4"/>
  <c r="DA221" i="4"/>
  <c r="CF224" i="4"/>
  <c r="DP224" i="4"/>
  <c r="DG225" i="4"/>
  <c r="DN225" i="4"/>
  <c r="AG227" i="4"/>
  <c r="DM227" i="4"/>
  <c r="CV233" i="4"/>
  <c r="DA233" i="4"/>
  <c r="BG235" i="4"/>
  <c r="DO235" i="4"/>
  <c r="CF236" i="4"/>
  <c r="DP236" i="4"/>
  <c r="DG237" i="4"/>
  <c r="DN237" i="4"/>
  <c r="AG239" i="4"/>
  <c r="DM239" i="4"/>
  <c r="CV245" i="4"/>
  <c r="DA245" i="4"/>
  <c r="CF248" i="4"/>
  <c r="DP248" i="4"/>
  <c r="DG249" i="4"/>
  <c r="DN249" i="4"/>
  <c r="AG251" i="4"/>
  <c r="DM251" i="4"/>
  <c r="CV257" i="4"/>
  <c r="DA257" i="4"/>
  <c r="BG259" i="4"/>
  <c r="DO259" i="4"/>
  <c r="CF260" i="4"/>
  <c r="DP260" i="4"/>
  <c r="DG261" i="4"/>
  <c r="DN261" i="4"/>
  <c r="AG263" i="4"/>
  <c r="DM263" i="4"/>
  <c r="CV269" i="4"/>
  <c r="DA269" i="4"/>
  <c r="BG271" i="4"/>
  <c r="DO271" i="4"/>
  <c r="CF272" i="4"/>
  <c r="DP272" i="4"/>
  <c r="DG273" i="4"/>
  <c r="DN273" i="4"/>
  <c r="AG275" i="4"/>
  <c r="DM275" i="4"/>
  <c r="CV276" i="4"/>
  <c r="DA276" i="4"/>
  <c r="BG278" i="4"/>
  <c r="DO278" i="4"/>
  <c r="CF279" i="4"/>
  <c r="DP279" i="4"/>
  <c r="AG282" i="4"/>
  <c r="DM282" i="4"/>
  <c r="CV288" i="4"/>
  <c r="DA288" i="4"/>
  <c r="BG290" i="4"/>
  <c r="DO290" i="4"/>
  <c r="CF291" i="4"/>
  <c r="DP291" i="4"/>
  <c r="AG294" i="4"/>
  <c r="DM294" i="4"/>
  <c r="CV300" i="4"/>
  <c r="DA300" i="4"/>
  <c r="BG302" i="4"/>
  <c r="DO302" i="4"/>
  <c r="CF303" i="4"/>
  <c r="DP303" i="4"/>
  <c r="AG306" i="4"/>
  <c r="DM306" i="4"/>
  <c r="CV312" i="4"/>
  <c r="DA312" i="4"/>
  <c r="BG314" i="4"/>
  <c r="DO314" i="4"/>
  <c r="CF315" i="4"/>
  <c r="DP315" i="4"/>
  <c r="AG318" i="4"/>
  <c r="DM318" i="4"/>
  <c r="CV324" i="4"/>
  <c r="DA324" i="4"/>
  <c r="BG326" i="4"/>
  <c r="DO326" i="4"/>
  <c r="CF327" i="4"/>
  <c r="DP327" i="4"/>
  <c r="DG328" i="4"/>
  <c r="DN328" i="4"/>
  <c r="AG330" i="4"/>
  <c r="DM330" i="4"/>
  <c r="DG14" i="4"/>
  <c r="DN14" i="4"/>
  <c r="CV22" i="4"/>
  <c r="DA22" i="4"/>
  <c r="CV106" i="4"/>
  <c r="DA106" i="4"/>
  <c r="BG17" i="4"/>
  <c r="DO17" i="4"/>
  <c r="DG31" i="4"/>
  <c r="DN31" i="4"/>
  <c r="AG33" i="4"/>
  <c r="DM33" i="4"/>
  <c r="CV39" i="4"/>
  <c r="DA39" i="4"/>
  <c r="BG41" i="4"/>
  <c r="DO41" i="4"/>
  <c r="CE42" i="4"/>
  <c r="DP42" i="4"/>
  <c r="DG43" i="4"/>
  <c r="DN43" i="4"/>
  <c r="AG45" i="4"/>
  <c r="DM45" i="4"/>
  <c r="CV51" i="4"/>
  <c r="DA51" i="4"/>
  <c r="BG53" i="4"/>
  <c r="DO53" i="4"/>
  <c r="CF54" i="4"/>
  <c r="DP54" i="4"/>
  <c r="DG55" i="4"/>
  <c r="DN55" i="4"/>
  <c r="AG57" i="4"/>
  <c r="DM57" i="4"/>
  <c r="CV63" i="4"/>
  <c r="DA63" i="4"/>
  <c r="BG65" i="4"/>
  <c r="DO65" i="4"/>
  <c r="CF66" i="4"/>
  <c r="DP66" i="4"/>
  <c r="DG67" i="4"/>
  <c r="DN67" i="4"/>
  <c r="AG69" i="4"/>
  <c r="DM69" i="4"/>
  <c r="CV75" i="4"/>
  <c r="DA75" i="4"/>
  <c r="BG77" i="4"/>
  <c r="DO77" i="4"/>
  <c r="CF78" i="4"/>
  <c r="DP78" i="4"/>
  <c r="DG79" i="4"/>
  <c r="DN79" i="4"/>
  <c r="AG81" i="4"/>
  <c r="DM81" i="4"/>
  <c r="CV87" i="4"/>
  <c r="DA87" i="4"/>
  <c r="BG89" i="4"/>
  <c r="DO89" i="4"/>
  <c r="CF90" i="4"/>
  <c r="DP90" i="4"/>
  <c r="DG91" i="4"/>
  <c r="DN91" i="4"/>
  <c r="AG93" i="4"/>
  <c r="DM93" i="4"/>
  <c r="CV99" i="4"/>
  <c r="DA99" i="4"/>
  <c r="BG101" i="4"/>
  <c r="DO101" i="4"/>
  <c r="CF102" i="4"/>
  <c r="DP102" i="4"/>
  <c r="DG103" i="4"/>
  <c r="DN103" i="4"/>
  <c r="AG105" i="4"/>
  <c r="DM105" i="4"/>
  <c r="CV111" i="4"/>
  <c r="DA111" i="4"/>
  <c r="BG113" i="4"/>
  <c r="DO113" i="4"/>
  <c r="CF114" i="4"/>
  <c r="DP114" i="4"/>
  <c r="DG115" i="4"/>
  <c r="DN115" i="4"/>
  <c r="AG117" i="4"/>
  <c r="DM117" i="4"/>
  <c r="CV123" i="4"/>
  <c r="DA123" i="4"/>
  <c r="BG125" i="4"/>
  <c r="DO125" i="4"/>
  <c r="CF126" i="4"/>
  <c r="DP126" i="4"/>
  <c r="DG127" i="4"/>
  <c r="DN127" i="4"/>
  <c r="AG129" i="4"/>
  <c r="DM129" i="4"/>
  <c r="CV135" i="4"/>
  <c r="DA135" i="4"/>
  <c r="BG137" i="4"/>
  <c r="DO137" i="4"/>
  <c r="CF138" i="4"/>
  <c r="DP138" i="4"/>
  <c r="DG139" i="4"/>
  <c r="DN139" i="4"/>
  <c r="AG141" i="4"/>
  <c r="DM141" i="4"/>
  <c r="CV147" i="4"/>
  <c r="DA147" i="4"/>
  <c r="BG149" i="4"/>
  <c r="DO149" i="4"/>
  <c r="CF150" i="4"/>
  <c r="DP150" i="4"/>
  <c r="DG151" i="4"/>
  <c r="DN151" i="4"/>
  <c r="AG153" i="4"/>
  <c r="DM153" i="4"/>
  <c r="CV159" i="4"/>
  <c r="DA159" i="4"/>
  <c r="BG161" i="4"/>
  <c r="DO161" i="4"/>
  <c r="CF162" i="4"/>
  <c r="DP162" i="4"/>
  <c r="DG163" i="4"/>
  <c r="DN163" i="4"/>
  <c r="AG165" i="4"/>
  <c r="DM165" i="4"/>
  <c r="CV171" i="4"/>
  <c r="DA171" i="4"/>
  <c r="BG173" i="4"/>
  <c r="DO173" i="4"/>
  <c r="CF174" i="4"/>
  <c r="DP174" i="4"/>
  <c r="DG175" i="4"/>
  <c r="DN175" i="4"/>
  <c r="CV178" i="4"/>
  <c r="DA178" i="4"/>
  <c r="BG180" i="4"/>
  <c r="DO180" i="4"/>
  <c r="CF181" i="4"/>
  <c r="DP181" i="4"/>
  <c r="DG182" i="4"/>
  <c r="DN182" i="4"/>
  <c r="AG184" i="4"/>
  <c r="DM184" i="4"/>
  <c r="CV190" i="4"/>
  <c r="DA190" i="4"/>
  <c r="BG192" i="4"/>
  <c r="DO192" i="4"/>
  <c r="CF193" i="4"/>
  <c r="DP193" i="4"/>
  <c r="DG194" i="4"/>
  <c r="DN194" i="4"/>
  <c r="AG196" i="4"/>
  <c r="DM196" i="4"/>
  <c r="CV202" i="4"/>
  <c r="DA202" i="4"/>
  <c r="BG204" i="4"/>
  <c r="DO204" i="4"/>
  <c r="CF205" i="4"/>
  <c r="DP205" i="4"/>
  <c r="AG208" i="4"/>
  <c r="DM208" i="4"/>
  <c r="CV214" i="4"/>
  <c r="DA214" i="4"/>
  <c r="BG216" i="4"/>
  <c r="DO216" i="4"/>
  <c r="CF217" i="4"/>
  <c r="DP217" i="4"/>
  <c r="AG220" i="4"/>
  <c r="DM220" i="4"/>
  <c r="CV226" i="4"/>
  <c r="DA226" i="4"/>
  <c r="BG228" i="4"/>
  <c r="DO228" i="4"/>
  <c r="CF229" i="4"/>
  <c r="DP229" i="4"/>
  <c r="AG232" i="4"/>
  <c r="DM232" i="4"/>
  <c r="CV238" i="4"/>
  <c r="DA238" i="4"/>
  <c r="BG240" i="4"/>
  <c r="DO240" i="4"/>
  <c r="CF241" i="4"/>
  <c r="DP241" i="4"/>
  <c r="AG244" i="4"/>
  <c r="DM244" i="4"/>
  <c r="CV250" i="4"/>
  <c r="DA250" i="4"/>
  <c r="BG252" i="4"/>
  <c r="DO252" i="4"/>
  <c r="CF253" i="4"/>
  <c r="DP253" i="4"/>
  <c r="AG256" i="4"/>
  <c r="DM256" i="4"/>
  <c r="CV262" i="4"/>
  <c r="DA262" i="4"/>
  <c r="BG264" i="4"/>
  <c r="DO264" i="4"/>
  <c r="CF265" i="4"/>
  <c r="DP265" i="4"/>
  <c r="AG268" i="4"/>
  <c r="DM268" i="4"/>
  <c r="CV274" i="4"/>
  <c r="DA274" i="4"/>
  <c r="CV281" i="4"/>
  <c r="DA281" i="4"/>
  <c r="BG283" i="4"/>
  <c r="DO283" i="4"/>
  <c r="CF284" i="4"/>
  <c r="DP284" i="4"/>
  <c r="DG285" i="4"/>
  <c r="DN285" i="4"/>
  <c r="AG287" i="4"/>
  <c r="DM287" i="4"/>
  <c r="CV293" i="4"/>
  <c r="DA293" i="4"/>
  <c r="BG295" i="4"/>
  <c r="DO295" i="4"/>
  <c r="CF296" i="4"/>
  <c r="DP296" i="4"/>
  <c r="DG297" i="4"/>
  <c r="DN297" i="4"/>
  <c r="AG299" i="4"/>
  <c r="DM299" i="4"/>
  <c r="CV305" i="4"/>
  <c r="DA305" i="4"/>
  <c r="CF308" i="4"/>
  <c r="DP308" i="4"/>
  <c r="DG309" i="4"/>
  <c r="DN309" i="4"/>
  <c r="AG311" i="4"/>
  <c r="DM311" i="4"/>
  <c r="CV317" i="4"/>
  <c r="DA317" i="4"/>
  <c r="BG319" i="4"/>
  <c r="DO319" i="4"/>
  <c r="CF320" i="4"/>
  <c r="DP320" i="4"/>
  <c r="DG321" i="4"/>
  <c r="DN321" i="4"/>
  <c r="AG323" i="4"/>
  <c r="DM323" i="4"/>
  <c r="CV329" i="4"/>
  <c r="DA329" i="4"/>
  <c r="AG28" i="4"/>
  <c r="DM28" i="4"/>
  <c r="DG62" i="4"/>
  <c r="DN62" i="4"/>
  <c r="AG100" i="4"/>
  <c r="DM100" i="4"/>
  <c r="BG29" i="4"/>
  <c r="DO29" i="4"/>
  <c r="BG22" i="4"/>
  <c r="DO22" i="4"/>
  <c r="DG24" i="4"/>
  <c r="DN24" i="4"/>
  <c r="AG26" i="4"/>
  <c r="DM26" i="4"/>
  <c r="CV32" i="4"/>
  <c r="DA32" i="4"/>
  <c r="BG34" i="4"/>
  <c r="DO34" i="4"/>
  <c r="DG36" i="4"/>
  <c r="DN36" i="4"/>
  <c r="AG38" i="4"/>
  <c r="DM38" i="4"/>
  <c r="CV44" i="4"/>
  <c r="DA44" i="4"/>
  <c r="BG46" i="4"/>
  <c r="DO46" i="4"/>
  <c r="DG48" i="4"/>
  <c r="DN48" i="4"/>
  <c r="AG50" i="4"/>
  <c r="DM50" i="4"/>
  <c r="CV56" i="4"/>
  <c r="DA56" i="4"/>
  <c r="DG60" i="4"/>
  <c r="DN60" i="4"/>
  <c r="AG62" i="4"/>
  <c r="DM62" i="4"/>
  <c r="CV68" i="4"/>
  <c r="DA68" i="4"/>
  <c r="BG70" i="4"/>
  <c r="DO70" i="4"/>
  <c r="DG72" i="4"/>
  <c r="DN72" i="4"/>
  <c r="AG74" i="4"/>
  <c r="DM74" i="4"/>
  <c r="CV80" i="4"/>
  <c r="DA80" i="4"/>
  <c r="DG84" i="4"/>
  <c r="DN84" i="4"/>
  <c r="AG86" i="4"/>
  <c r="DM86" i="4"/>
  <c r="CV92" i="4"/>
  <c r="DA92" i="4"/>
  <c r="DG96" i="4"/>
  <c r="DN96" i="4"/>
  <c r="AG98" i="4"/>
  <c r="DM98" i="4"/>
  <c r="CV104" i="4"/>
  <c r="DA104" i="4"/>
  <c r="DG108" i="4"/>
  <c r="DN108" i="4"/>
  <c r="AG110" i="4"/>
  <c r="DM110" i="4"/>
  <c r="CV116" i="4"/>
  <c r="DA116" i="4"/>
  <c r="BG118" i="4"/>
  <c r="DO118" i="4"/>
  <c r="CF119" i="4"/>
  <c r="DP119" i="4"/>
  <c r="DG120" i="4"/>
  <c r="DN120" i="4"/>
  <c r="AG122" i="4"/>
  <c r="DM122" i="4"/>
  <c r="CV128" i="4"/>
  <c r="DA128" i="4"/>
  <c r="BG130" i="4"/>
  <c r="DO130" i="4"/>
  <c r="CF131" i="4"/>
  <c r="DP131" i="4"/>
  <c r="DG132" i="4"/>
  <c r="DN132" i="4"/>
  <c r="AG134" i="4"/>
  <c r="DM134" i="4"/>
  <c r="CV140" i="4"/>
  <c r="DA140" i="4"/>
  <c r="BG142" i="4"/>
  <c r="DO142" i="4"/>
  <c r="CF143" i="4"/>
  <c r="DP143" i="4"/>
  <c r="DG144" i="4"/>
  <c r="DN144" i="4"/>
  <c r="AG146" i="4"/>
  <c r="DM146" i="4"/>
  <c r="CV152" i="4"/>
  <c r="DA152" i="4"/>
  <c r="BG154" i="4"/>
  <c r="DO154" i="4"/>
  <c r="DG156" i="4"/>
  <c r="DN156" i="4"/>
  <c r="AG158" i="4"/>
  <c r="DM158" i="4"/>
  <c r="CV164" i="4"/>
  <c r="DA164" i="4"/>
  <c r="BG166" i="4"/>
  <c r="DO166" i="4"/>
  <c r="DF168" i="4"/>
  <c r="DN168" i="4"/>
  <c r="AG170" i="4"/>
  <c r="DM170" i="4"/>
  <c r="AG177" i="4"/>
  <c r="DM177" i="4"/>
  <c r="CV183" i="4"/>
  <c r="DA183" i="4"/>
  <c r="BG185" i="4"/>
  <c r="DO185" i="4"/>
  <c r="CF186" i="4"/>
  <c r="DP186" i="4"/>
  <c r="DG187" i="4"/>
  <c r="DN187" i="4"/>
  <c r="AG189" i="4"/>
  <c r="DM189" i="4"/>
  <c r="CV195" i="4"/>
  <c r="DA195" i="4"/>
  <c r="BG197" i="4"/>
  <c r="DO197" i="4"/>
  <c r="CF198" i="4"/>
  <c r="DP198" i="4"/>
  <c r="DG199" i="4"/>
  <c r="DN199" i="4"/>
  <c r="AG201" i="4"/>
  <c r="DM201" i="4"/>
  <c r="CV207" i="4"/>
  <c r="DA207" i="4"/>
  <c r="BG209" i="4"/>
  <c r="DO209" i="4"/>
  <c r="CE210" i="4"/>
  <c r="DP210" i="4"/>
  <c r="DG211" i="4"/>
  <c r="DN211" i="4"/>
  <c r="AG213" i="4"/>
  <c r="DM213" i="4"/>
  <c r="CV219" i="4"/>
  <c r="DA219" i="4"/>
  <c r="BG221" i="4"/>
  <c r="DO221" i="4"/>
  <c r="CE222" i="4"/>
  <c r="DP222" i="4"/>
  <c r="DG223" i="4"/>
  <c r="DN223" i="4"/>
  <c r="AG225" i="4"/>
  <c r="DM225" i="4"/>
  <c r="CV231" i="4"/>
  <c r="DA231" i="4"/>
  <c r="BG233" i="4"/>
  <c r="DO233" i="4"/>
  <c r="CF234" i="4"/>
  <c r="DP234" i="4"/>
  <c r="DG235" i="4"/>
  <c r="DN235" i="4"/>
  <c r="AG237" i="4"/>
  <c r="DM237" i="4"/>
  <c r="CV243" i="4"/>
  <c r="DA243" i="4"/>
  <c r="BG245" i="4"/>
  <c r="DO245" i="4"/>
  <c r="CF246" i="4"/>
  <c r="DP246" i="4"/>
  <c r="DG247" i="4"/>
  <c r="DN247" i="4"/>
  <c r="AG249" i="4"/>
  <c r="DM249" i="4"/>
  <c r="CV255" i="4"/>
  <c r="DA255" i="4"/>
  <c r="BG257" i="4"/>
  <c r="DO257" i="4"/>
  <c r="CF258" i="4"/>
  <c r="DP258" i="4"/>
  <c r="DG259" i="4"/>
  <c r="DN259" i="4"/>
  <c r="AG261" i="4"/>
  <c r="DM261" i="4"/>
  <c r="CV267" i="4"/>
  <c r="DA267" i="4"/>
  <c r="BG269" i="4"/>
  <c r="DO269" i="4"/>
  <c r="CF270" i="4"/>
  <c r="DP270" i="4"/>
  <c r="DG271" i="4"/>
  <c r="DN271" i="4"/>
  <c r="AG273" i="4"/>
  <c r="DM273" i="4"/>
  <c r="BG276" i="4"/>
  <c r="DO276" i="4"/>
  <c r="CF277" i="4"/>
  <c r="DP277" i="4"/>
  <c r="AG280" i="4"/>
  <c r="DM280" i="4"/>
  <c r="CV286" i="4"/>
  <c r="DA286" i="4"/>
  <c r="BG288" i="4"/>
  <c r="DO288" i="4"/>
  <c r="CF289" i="4"/>
  <c r="DP289" i="4"/>
  <c r="AG292" i="4"/>
  <c r="DM292" i="4"/>
  <c r="CV298" i="4"/>
  <c r="DA298" i="4"/>
  <c r="BG300" i="4"/>
  <c r="DO300" i="4"/>
  <c r="CF301" i="4"/>
  <c r="DP301" i="4"/>
  <c r="AG304" i="4"/>
  <c r="DM304" i="4"/>
  <c r="CV310" i="4"/>
  <c r="DA310" i="4"/>
  <c r="BG312" i="4"/>
  <c r="DO312" i="4"/>
  <c r="CF313" i="4"/>
  <c r="DP313" i="4"/>
  <c r="DG314" i="4"/>
  <c r="DN314" i="4"/>
  <c r="AG316" i="4"/>
  <c r="DM316" i="4"/>
  <c r="CV322" i="4"/>
  <c r="DA322" i="4"/>
  <c r="BG324" i="4"/>
  <c r="DO324" i="4"/>
  <c r="CF325" i="4"/>
  <c r="DP325" i="4"/>
  <c r="DG326" i="4"/>
  <c r="DN326" i="4"/>
  <c r="AG328" i="4"/>
  <c r="DM328" i="4"/>
  <c r="BG36" i="4"/>
  <c r="DO36" i="4"/>
  <c r="BG72" i="4"/>
  <c r="DO72" i="4"/>
  <c r="BG108" i="4"/>
  <c r="DO108" i="4"/>
  <c r="CE18" i="4"/>
  <c r="DP18" i="4"/>
  <c r="BG10" i="4"/>
  <c r="DO10" i="4"/>
  <c r="AG7" i="4"/>
  <c r="DM7" i="4"/>
  <c r="CV13" i="4"/>
  <c r="DA13" i="4"/>
  <c r="BF15" i="4"/>
  <c r="DO15" i="4"/>
  <c r="CF16" i="4"/>
  <c r="DP16" i="4"/>
  <c r="DG17" i="4"/>
  <c r="DN17" i="4"/>
  <c r="AG19" i="4"/>
  <c r="DM19" i="4"/>
  <c r="CV25" i="4"/>
  <c r="DA25" i="4"/>
  <c r="BF27" i="4"/>
  <c r="DO27" i="4"/>
  <c r="CF28" i="4"/>
  <c r="DP28" i="4"/>
  <c r="DG29" i="4"/>
  <c r="DN29" i="4"/>
  <c r="AG31" i="4"/>
  <c r="DM31" i="4"/>
  <c r="CV37" i="4"/>
  <c r="DA37" i="4"/>
  <c r="BF39" i="4"/>
  <c r="DO39" i="4"/>
  <c r="CF40" i="4"/>
  <c r="DP40" i="4"/>
  <c r="DG41" i="4"/>
  <c r="DN41" i="4"/>
  <c r="AG43" i="4"/>
  <c r="DM43" i="4"/>
  <c r="CV49" i="4"/>
  <c r="DA49" i="4"/>
  <c r="BF51" i="4"/>
  <c r="DO51" i="4"/>
  <c r="CF52" i="4"/>
  <c r="DP52" i="4"/>
  <c r="DG53" i="4"/>
  <c r="DN53" i="4"/>
  <c r="AG55" i="4"/>
  <c r="DM55" i="4"/>
  <c r="CV61" i="4"/>
  <c r="DA61" i="4"/>
  <c r="BF63" i="4"/>
  <c r="DO63" i="4"/>
  <c r="CF64" i="4"/>
  <c r="DP64" i="4"/>
  <c r="DG65" i="4"/>
  <c r="DN65" i="4"/>
  <c r="AG67" i="4"/>
  <c r="DM67" i="4"/>
  <c r="CV73" i="4"/>
  <c r="DA73" i="4"/>
  <c r="BF75" i="4"/>
  <c r="DO75" i="4"/>
  <c r="CF76" i="4"/>
  <c r="DP76" i="4"/>
  <c r="DG77" i="4"/>
  <c r="DN77" i="4"/>
  <c r="AG79" i="4"/>
  <c r="DM79" i="4"/>
  <c r="CV85" i="4"/>
  <c r="DA85" i="4"/>
  <c r="BF87" i="4"/>
  <c r="DO87" i="4"/>
  <c r="CF88" i="4"/>
  <c r="DP88" i="4"/>
  <c r="DG89" i="4"/>
  <c r="DN89" i="4"/>
  <c r="AG91" i="4"/>
  <c r="DM91" i="4"/>
  <c r="CV97" i="4"/>
  <c r="DA97" i="4"/>
  <c r="BF99" i="4"/>
  <c r="DO99" i="4"/>
  <c r="CF100" i="4"/>
  <c r="DP100" i="4"/>
  <c r="DG101" i="4"/>
  <c r="DN101" i="4"/>
  <c r="AG103" i="4"/>
  <c r="DM103" i="4"/>
  <c r="CV109" i="4"/>
  <c r="DA109" i="4"/>
  <c r="BG111" i="4"/>
  <c r="DO111" i="4"/>
  <c r="CF112" i="4"/>
  <c r="DP112" i="4"/>
  <c r="DG113" i="4"/>
  <c r="DN113" i="4"/>
  <c r="AG115" i="4"/>
  <c r="DM115" i="4"/>
  <c r="CV121" i="4"/>
  <c r="DA121" i="4"/>
  <c r="BG123" i="4"/>
  <c r="DO123" i="4"/>
  <c r="CF124" i="4"/>
  <c r="DP124" i="4"/>
  <c r="DG125" i="4"/>
  <c r="DN125" i="4"/>
  <c r="AG127" i="4"/>
  <c r="DM127" i="4"/>
  <c r="CV133" i="4"/>
  <c r="DA133" i="4"/>
  <c r="BG135" i="4"/>
  <c r="DO135" i="4"/>
  <c r="CF136" i="4"/>
  <c r="DP136" i="4"/>
  <c r="DG137" i="4"/>
  <c r="DN137" i="4"/>
  <c r="AG139" i="4"/>
  <c r="DM139" i="4"/>
  <c r="CV145" i="4"/>
  <c r="DA145" i="4"/>
  <c r="BG147" i="4"/>
  <c r="DO147" i="4"/>
  <c r="CF148" i="4"/>
  <c r="DP148" i="4"/>
  <c r="DG149" i="4"/>
  <c r="DN149" i="4"/>
  <c r="AG151" i="4"/>
  <c r="DM151" i="4"/>
  <c r="CV157" i="4"/>
  <c r="DA157" i="4"/>
  <c r="BG159" i="4"/>
  <c r="DO159" i="4"/>
  <c r="CF160" i="4"/>
  <c r="DP160" i="4"/>
  <c r="DG161" i="4"/>
  <c r="DN161" i="4"/>
  <c r="AG163" i="4"/>
  <c r="DM163" i="4"/>
  <c r="CV169" i="4"/>
  <c r="DA169" i="4"/>
  <c r="BF171" i="4"/>
  <c r="DO171" i="4"/>
  <c r="CF172" i="4"/>
  <c r="DP172" i="4"/>
  <c r="DG173" i="4"/>
  <c r="DN173" i="4"/>
  <c r="AG175" i="4"/>
  <c r="DM175" i="4"/>
  <c r="CV176" i="4"/>
  <c r="DA176" i="4"/>
  <c r="BG178" i="4"/>
  <c r="DO178" i="4"/>
  <c r="DG180" i="4"/>
  <c r="DN180" i="4"/>
  <c r="AG182" i="4"/>
  <c r="DM182" i="4"/>
  <c r="CV188" i="4"/>
  <c r="DA188" i="4"/>
  <c r="BG190" i="4"/>
  <c r="DO190" i="4"/>
  <c r="DG192" i="4"/>
  <c r="DN192" i="4"/>
  <c r="AG194" i="4"/>
  <c r="DM194" i="4"/>
  <c r="CV200" i="4"/>
  <c r="DA200" i="4"/>
  <c r="BG202" i="4"/>
  <c r="DO202" i="4"/>
  <c r="DF204" i="4"/>
  <c r="DN204" i="4"/>
  <c r="AG206" i="4"/>
  <c r="DM206" i="4"/>
  <c r="CV212" i="4"/>
  <c r="DA212" i="4"/>
  <c r="BG214" i="4"/>
  <c r="DO214" i="4"/>
  <c r="DF216" i="4"/>
  <c r="DN216" i="4"/>
  <c r="AG218" i="4"/>
  <c r="DM218" i="4"/>
  <c r="CV224" i="4"/>
  <c r="DA224" i="4"/>
  <c r="BG226" i="4"/>
  <c r="DO226" i="4"/>
  <c r="CF227" i="4"/>
  <c r="DP227" i="4"/>
  <c r="DF228" i="4"/>
  <c r="DN228" i="4"/>
  <c r="AG230" i="4"/>
  <c r="DM230" i="4"/>
  <c r="CV236" i="4"/>
  <c r="DA236" i="4"/>
  <c r="BG238" i="4"/>
  <c r="DO238" i="4"/>
  <c r="CF239" i="4"/>
  <c r="DP239" i="4"/>
  <c r="DF240" i="4"/>
  <c r="DN240" i="4"/>
  <c r="AG242" i="4"/>
  <c r="DM242" i="4"/>
  <c r="CV248" i="4"/>
  <c r="DA248" i="4"/>
  <c r="BG250" i="4"/>
  <c r="DO250" i="4"/>
  <c r="CF251" i="4"/>
  <c r="DP251" i="4"/>
  <c r="DF252" i="4"/>
  <c r="DN252" i="4"/>
  <c r="AG254" i="4"/>
  <c r="DM254" i="4"/>
  <c r="CV260" i="4"/>
  <c r="DA260" i="4"/>
  <c r="BG262" i="4"/>
  <c r="DO262" i="4"/>
  <c r="CF263" i="4"/>
  <c r="DP263" i="4"/>
  <c r="DF264" i="4"/>
  <c r="DN264" i="4"/>
  <c r="AG266" i="4"/>
  <c r="DM266" i="4"/>
  <c r="CV272" i="4"/>
  <c r="DA272" i="4"/>
  <c r="BG274" i="4"/>
  <c r="DO274" i="4"/>
  <c r="CF275" i="4"/>
  <c r="DP275" i="4"/>
  <c r="CV279" i="4"/>
  <c r="DA279" i="4"/>
  <c r="BG281" i="4"/>
  <c r="DO281" i="4"/>
  <c r="CF282" i="4"/>
  <c r="DP282" i="4"/>
  <c r="DG283" i="4"/>
  <c r="DN283" i="4"/>
  <c r="AG285" i="4"/>
  <c r="DM285" i="4"/>
  <c r="CV291" i="4"/>
  <c r="DA291" i="4"/>
  <c r="BG293" i="4"/>
  <c r="DO293" i="4"/>
  <c r="CF294" i="4"/>
  <c r="DP294" i="4"/>
  <c r="DG295" i="4"/>
  <c r="DN295" i="4"/>
  <c r="AG297" i="4"/>
  <c r="DM297" i="4"/>
  <c r="CV303" i="4"/>
  <c r="DA303" i="4"/>
  <c r="BG305" i="4"/>
  <c r="DO305" i="4"/>
  <c r="CF306" i="4"/>
  <c r="DP306" i="4"/>
  <c r="DG307" i="4"/>
  <c r="DN307" i="4"/>
  <c r="AG309" i="4"/>
  <c r="DM309" i="4"/>
  <c r="CV315" i="4"/>
  <c r="DA315" i="4"/>
  <c r="BG317" i="4"/>
  <c r="DO317" i="4"/>
  <c r="CF318" i="4"/>
  <c r="DP318" i="4"/>
  <c r="DG319" i="4"/>
  <c r="DN319" i="4"/>
  <c r="AG321" i="4"/>
  <c r="DM321" i="4"/>
  <c r="CV327" i="4"/>
  <c r="DA327" i="4"/>
  <c r="BG329" i="4"/>
  <c r="DO329" i="4"/>
  <c r="CE330" i="4"/>
  <c r="DP330" i="4"/>
  <c r="CV10" i="4"/>
  <c r="DA10" i="4"/>
  <c r="AG40" i="4"/>
  <c r="DM40" i="4"/>
  <c r="CV82" i="4"/>
  <c r="DA82" i="4"/>
  <c r="AG9" i="4"/>
  <c r="DM9" i="4"/>
  <c r="DG19" i="4"/>
  <c r="DN19" i="4"/>
  <c r="CV27" i="4"/>
  <c r="DA27" i="4"/>
  <c r="CV8" i="4"/>
  <c r="DA8" i="4"/>
  <c r="CE4" i="4"/>
  <c r="DP4" i="4"/>
  <c r="CV6" i="4"/>
  <c r="DA6" i="4"/>
  <c r="BG8" i="4"/>
  <c r="DO8" i="4"/>
  <c r="CE9" i="4"/>
  <c r="DP9" i="4"/>
  <c r="DG10" i="4"/>
  <c r="DN10" i="4"/>
  <c r="AF12" i="4"/>
  <c r="DM12" i="4"/>
  <c r="CV18" i="4"/>
  <c r="DA18" i="4"/>
  <c r="BG20" i="4"/>
  <c r="DO20" i="4"/>
  <c r="CE21" i="4"/>
  <c r="DP21" i="4"/>
  <c r="DG22" i="4"/>
  <c r="DN22" i="4"/>
  <c r="AG24" i="4"/>
  <c r="DM24" i="4"/>
  <c r="CV30" i="4"/>
  <c r="DA30" i="4"/>
  <c r="BG32" i="4"/>
  <c r="DO32" i="4"/>
  <c r="CE33" i="4"/>
  <c r="DP33" i="4"/>
  <c r="DG34" i="4"/>
  <c r="DN34" i="4"/>
  <c r="AG36" i="4"/>
  <c r="DM36" i="4"/>
  <c r="CV42" i="4"/>
  <c r="DA42" i="4"/>
  <c r="BG44" i="4"/>
  <c r="DO44" i="4"/>
  <c r="CE45" i="4"/>
  <c r="DP45" i="4"/>
  <c r="DG46" i="4"/>
  <c r="DN46" i="4"/>
  <c r="AG48" i="4"/>
  <c r="DM48" i="4"/>
  <c r="CV54" i="4"/>
  <c r="DA54" i="4"/>
  <c r="CE57" i="4"/>
  <c r="DP57" i="4"/>
  <c r="DG58" i="4"/>
  <c r="DN58" i="4"/>
  <c r="AG60" i="4"/>
  <c r="DM60" i="4"/>
  <c r="CV66" i="4"/>
  <c r="DA66" i="4"/>
  <c r="BG68" i="4"/>
  <c r="DO68" i="4"/>
  <c r="CE69" i="4"/>
  <c r="DP69" i="4"/>
  <c r="DG70" i="4"/>
  <c r="DN70" i="4"/>
  <c r="AG72" i="4"/>
  <c r="DM72" i="4"/>
  <c r="CV78" i="4"/>
  <c r="DA78" i="4"/>
  <c r="CE81" i="4"/>
  <c r="DP81" i="4"/>
  <c r="DG82" i="4"/>
  <c r="DN82" i="4"/>
  <c r="AF84" i="4"/>
  <c r="DM84" i="4"/>
  <c r="CV90" i="4"/>
  <c r="DA90" i="4"/>
  <c r="CE93" i="4"/>
  <c r="DP93" i="4"/>
  <c r="DG94" i="4"/>
  <c r="DN94" i="4"/>
  <c r="AG96" i="4"/>
  <c r="DM96" i="4"/>
  <c r="CV102" i="4"/>
  <c r="DA102" i="4"/>
  <c r="BG104" i="4"/>
  <c r="DO104" i="4"/>
  <c r="CE105" i="4"/>
  <c r="DP105" i="4"/>
  <c r="DG106" i="4"/>
  <c r="DN106" i="4"/>
  <c r="AG108" i="4"/>
  <c r="DM108" i="4"/>
  <c r="CV114" i="4"/>
  <c r="DA114" i="4"/>
  <c r="CE117" i="4"/>
  <c r="DP117" i="4"/>
  <c r="DG118" i="4"/>
  <c r="DN118" i="4"/>
  <c r="AG120" i="4"/>
  <c r="DM120" i="4"/>
  <c r="CV126" i="4"/>
  <c r="DA126" i="4"/>
  <c r="CE129" i="4"/>
  <c r="DP129" i="4"/>
  <c r="DG130" i="4"/>
  <c r="DN130" i="4"/>
  <c r="AG132" i="4"/>
  <c r="DM132" i="4"/>
  <c r="CV138" i="4"/>
  <c r="DA138" i="4"/>
  <c r="BG140" i="4"/>
  <c r="DO140" i="4"/>
  <c r="CF141" i="4"/>
  <c r="DP141" i="4"/>
  <c r="DF142" i="4"/>
  <c r="DN142" i="4"/>
  <c r="AG144" i="4"/>
  <c r="DM144" i="4"/>
  <c r="CV150" i="4"/>
  <c r="DA150" i="4"/>
  <c r="BG152" i="4"/>
  <c r="DO152" i="4"/>
  <c r="CE153" i="4"/>
  <c r="DP153" i="4"/>
  <c r="DG154" i="4"/>
  <c r="DN154" i="4"/>
  <c r="AG156" i="4"/>
  <c r="DM156" i="4"/>
  <c r="CV162" i="4"/>
  <c r="DA162" i="4"/>
  <c r="BG164" i="4"/>
  <c r="DO164" i="4"/>
  <c r="CE165" i="4"/>
  <c r="DP165" i="4"/>
  <c r="DG166" i="4"/>
  <c r="DN166" i="4"/>
  <c r="AG168" i="4"/>
  <c r="DM168" i="4"/>
  <c r="CV174" i="4"/>
  <c r="DA174" i="4"/>
  <c r="BG176" i="4"/>
  <c r="DO176" i="4"/>
  <c r="CV181" i="4"/>
  <c r="DA181" i="4"/>
  <c r="BG183" i="4"/>
  <c r="DO183" i="4"/>
  <c r="CF184" i="4"/>
  <c r="DP184" i="4"/>
  <c r="DG185" i="4"/>
  <c r="DN185" i="4"/>
  <c r="AG187" i="4"/>
  <c r="DM187" i="4"/>
  <c r="CV193" i="4"/>
  <c r="DA193" i="4"/>
  <c r="BF195" i="4"/>
  <c r="DO195" i="4"/>
  <c r="CF196" i="4"/>
  <c r="DP196" i="4"/>
  <c r="DG197" i="4"/>
  <c r="DN197" i="4"/>
  <c r="AG199" i="4"/>
  <c r="DM199" i="4"/>
  <c r="CV205" i="4"/>
  <c r="DA205" i="4"/>
  <c r="BG207" i="4"/>
  <c r="DO207" i="4"/>
  <c r="CF208" i="4"/>
  <c r="DP208" i="4"/>
  <c r="DG209" i="4"/>
  <c r="DN209" i="4"/>
  <c r="AG211" i="4"/>
  <c r="DM211" i="4"/>
  <c r="CV217" i="4"/>
  <c r="DA217" i="4"/>
  <c r="BF219" i="4"/>
  <c r="DO219" i="4"/>
  <c r="CF220" i="4"/>
  <c r="DP220" i="4"/>
  <c r="DG221" i="4"/>
  <c r="DN221" i="4"/>
  <c r="AG223" i="4"/>
  <c r="DM223" i="4"/>
  <c r="CV229" i="4"/>
  <c r="DA229" i="4"/>
  <c r="BG231" i="4"/>
  <c r="DO231" i="4"/>
  <c r="CF232" i="4"/>
  <c r="DP232" i="4"/>
  <c r="DG233" i="4"/>
  <c r="DN233" i="4"/>
  <c r="AG235" i="4"/>
  <c r="DM235" i="4"/>
  <c r="CV241" i="4"/>
  <c r="DA241" i="4"/>
  <c r="BG243" i="4"/>
  <c r="DO243" i="4"/>
  <c r="CF244" i="4"/>
  <c r="DP244" i="4"/>
  <c r="DG245" i="4"/>
  <c r="DN245" i="4"/>
  <c r="AG247" i="4"/>
  <c r="DM247" i="4"/>
  <c r="CV253" i="4"/>
  <c r="DA253" i="4"/>
  <c r="BF255" i="4"/>
  <c r="DO255" i="4"/>
  <c r="CF256" i="4"/>
  <c r="DP256" i="4"/>
  <c r="DG257" i="4"/>
  <c r="DN257" i="4"/>
  <c r="AG259" i="4"/>
  <c r="DM259" i="4"/>
  <c r="CV265" i="4"/>
  <c r="DA265" i="4"/>
  <c r="BG267" i="4"/>
  <c r="DO267" i="4"/>
  <c r="CF268" i="4"/>
  <c r="DP268" i="4"/>
  <c r="DG269" i="4"/>
  <c r="DN269" i="4"/>
  <c r="AG271" i="4"/>
  <c r="DM271" i="4"/>
  <c r="DF276" i="4"/>
  <c r="DN276" i="4"/>
  <c r="AG278" i="4"/>
  <c r="DM278" i="4"/>
  <c r="CV284" i="4"/>
  <c r="DA284" i="4"/>
  <c r="BG286" i="4"/>
  <c r="DO286" i="4"/>
  <c r="CF287" i="4"/>
  <c r="DP287" i="4"/>
  <c r="DF288" i="4"/>
  <c r="DN288" i="4"/>
  <c r="AG290" i="4"/>
  <c r="DM290" i="4"/>
  <c r="CV296" i="4"/>
  <c r="DA296" i="4"/>
  <c r="BG298" i="4"/>
  <c r="DO298" i="4"/>
  <c r="CF299" i="4"/>
  <c r="DP299" i="4"/>
  <c r="DF300" i="4"/>
  <c r="DN300" i="4"/>
  <c r="AG302" i="4"/>
  <c r="DM302" i="4"/>
  <c r="CV308" i="4"/>
  <c r="DA308" i="4"/>
  <c r="BG310" i="4"/>
  <c r="DO310" i="4"/>
  <c r="CF311" i="4"/>
  <c r="DP311" i="4"/>
  <c r="DF312" i="4"/>
  <c r="DN312" i="4"/>
  <c r="AG314" i="4"/>
  <c r="DM314" i="4"/>
  <c r="CV320" i="4"/>
  <c r="DA320" i="4"/>
  <c r="BG322" i="4"/>
  <c r="DO322" i="4"/>
  <c r="CF323" i="4"/>
  <c r="DP323" i="4"/>
  <c r="DF324" i="4"/>
  <c r="DN324" i="4"/>
  <c r="AG326" i="4"/>
  <c r="DM326" i="4"/>
  <c r="AG4" i="4"/>
  <c r="DM4" i="4"/>
  <c r="CV46" i="4"/>
  <c r="DA46" i="4"/>
  <c r="DG74" i="4"/>
  <c r="DN74" i="4"/>
  <c r="CE6" i="4"/>
  <c r="DP6" i="4"/>
  <c r="AG21" i="4"/>
  <c r="DM21" i="4"/>
  <c r="DG12" i="4"/>
  <c r="DN12" i="4"/>
  <c r="AG5" i="4"/>
  <c r="DM5" i="4"/>
  <c r="CV11" i="4"/>
  <c r="DA11" i="4"/>
  <c r="BG13" i="4"/>
  <c r="DO13" i="4"/>
  <c r="DG15" i="4"/>
  <c r="DN15" i="4"/>
  <c r="AG17" i="4"/>
  <c r="DM17" i="4"/>
  <c r="DQ17" i="4" s="1"/>
  <c r="CV23" i="4"/>
  <c r="DA23" i="4"/>
  <c r="BG25" i="4"/>
  <c r="DO25" i="4"/>
  <c r="DG27" i="4"/>
  <c r="DN27" i="4"/>
  <c r="AG29" i="4"/>
  <c r="DM29" i="4"/>
  <c r="CV35" i="4"/>
  <c r="DA35" i="4"/>
  <c r="BG37" i="4"/>
  <c r="DO37" i="4"/>
  <c r="DG39" i="4"/>
  <c r="DN39" i="4"/>
  <c r="AG41" i="4"/>
  <c r="DM41" i="4"/>
  <c r="CV47" i="4"/>
  <c r="DA47" i="4"/>
  <c r="BG49" i="4"/>
  <c r="DO49" i="4"/>
  <c r="CF50" i="4"/>
  <c r="DP50" i="4"/>
  <c r="DG51" i="4"/>
  <c r="DN51" i="4"/>
  <c r="AG53" i="4"/>
  <c r="DM53" i="4"/>
  <c r="DQ53" i="4" s="1"/>
  <c r="CV59" i="4"/>
  <c r="DA59" i="4"/>
  <c r="BG61" i="4"/>
  <c r="DO61" i="4"/>
  <c r="CF62" i="4"/>
  <c r="DP62" i="4"/>
  <c r="DG63" i="4"/>
  <c r="DN63" i="4"/>
  <c r="AG65" i="4"/>
  <c r="DM65" i="4"/>
  <c r="CV71" i="4"/>
  <c r="DA71" i="4"/>
  <c r="BG73" i="4"/>
  <c r="DO73" i="4"/>
  <c r="CF74" i="4"/>
  <c r="DP74" i="4"/>
  <c r="DG75" i="4"/>
  <c r="DN75" i="4"/>
  <c r="AG77" i="4"/>
  <c r="DM77" i="4"/>
  <c r="CV83" i="4"/>
  <c r="DA83" i="4"/>
  <c r="BG85" i="4"/>
  <c r="DO85" i="4"/>
  <c r="CF86" i="4"/>
  <c r="DP86" i="4"/>
  <c r="DG87" i="4"/>
  <c r="DN87" i="4"/>
  <c r="AG89" i="4"/>
  <c r="DM89" i="4"/>
  <c r="CV95" i="4"/>
  <c r="DA95" i="4"/>
  <c r="BG97" i="4"/>
  <c r="DO97" i="4"/>
  <c r="CF98" i="4"/>
  <c r="DP98" i="4"/>
  <c r="DG99" i="4"/>
  <c r="DN99" i="4"/>
  <c r="AG101" i="4"/>
  <c r="DM101" i="4"/>
  <c r="CV107" i="4"/>
  <c r="DA107" i="4"/>
  <c r="BG109" i="4"/>
  <c r="DO109" i="4"/>
  <c r="CF110" i="4"/>
  <c r="DP110" i="4"/>
  <c r="DG111" i="4"/>
  <c r="DN111" i="4"/>
  <c r="AG113" i="4"/>
  <c r="DM113" i="4"/>
  <c r="CV119" i="4"/>
  <c r="DA119" i="4"/>
  <c r="BG121" i="4"/>
  <c r="DO121" i="4"/>
  <c r="CF122" i="4"/>
  <c r="DP122" i="4"/>
  <c r="DG123" i="4"/>
  <c r="DN123" i="4"/>
  <c r="AG125" i="4"/>
  <c r="DM125" i="4"/>
  <c r="DQ125" i="4" s="1"/>
  <c r="CV131" i="4"/>
  <c r="DA131" i="4"/>
  <c r="BG133" i="4"/>
  <c r="DO133" i="4"/>
  <c r="CF134" i="4"/>
  <c r="DP134" i="4"/>
  <c r="DG135" i="4"/>
  <c r="DN135" i="4"/>
  <c r="AG137" i="4"/>
  <c r="DM137" i="4"/>
  <c r="CV143" i="4"/>
  <c r="DA143" i="4"/>
  <c r="BG145" i="4"/>
  <c r="DO145" i="4"/>
  <c r="CF146" i="4"/>
  <c r="DP146" i="4"/>
  <c r="DG147" i="4"/>
  <c r="DN147" i="4"/>
  <c r="AG149" i="4"/>
  <c r="DM149" i="4"/>
  <c r="CV155" i="4"/>
  <c r="DA155" i="4"/>
  <c r="BG157" i="4"/>
  <c r="DO157" i="4"/>
  <c r="CF158" i="4"/>
  <c r="DP158" i="4"/>
  <c r="DG159" i="4"/>
  <c r="DN159" i="4"/>
  <c r="AG161" i="4"/>
  <c r="DM161" i="4"/>
  <c r="CV167" i="4"/>
  <c r="DA167" i="4"/>
  <c r="BG169" i="4"/>
  <c r="DO169" i="4"/>
  <c r="CF170" i="4"/>
  <c r="DP170" i="4"/>
  <c r="DG171" i="4"/>
  <c r="DN171" i="4"/>
  <c r="AG173" i="4"/>
  <c r="DM173" i="4"/>
  <c r="CF177" i="4"/>
  <c r="DP177" i="4"/>
  <c r="DG178" i="4"/>
  <c r="DN178" i="4"/>
  <c r="AG180" i="4"/>
  <c r="DM180" i="4"/>
  <c r="CV186" i="4"/>
  <c r="DA186" i="4"/>
  <c r="BG188" i="4"/>
  <c r="DO188" i="4"/>
  <c r="CF189" i="4"/>
  <c r="DP189" i="4"/>
  <c r="DG190" i="4"/>
  <c r="DN190" i="4"/>
  <c r="AG192" i="4"/>
  <c r="DM192" i="4"/>
  <c r="CV198" i="4"/>
  <c r="DA198" i="4"/>
  <c r="BG200" i="4"/>
  <c r="DO200" i="4"/>
  <c r="CF201" i="4"/>
  <c r="DP201" i="4"/>
  <c r="DF202" i="4"/>
  <c r="DN202" i="4"/>
  <c r="AG204" i="4"/>
  <c r="DM204" i="4"/>
  <c r="CV210" i="4"/>
  <c r="DA210" i="4"/>
  <c r="BG212" i="4"/>
  <c r="DO212" i="4"/>
  <c r="CF213" i="4"/>
  <c r="DP213" i="4"/>
  <c r="DF214" i="4"/>
  <c r="DN214" i="4"/>
  <c r="AG216" i="4"/>
  <c r="DM216" i="4"/>
  <c r="CV222" i="4"/>
  <c r="DA222" i="4"/>
  <c r="BG224" i="4"/>
  <c r="DO224" i="4"/>
  <c r="CF225" i="4"/>
  <c r="DP225" i="4"/>
  <c r="DF226" i="4"/>
  <c r="DN226" i="4"/>
  <c r="AG228" i="4"/>
  <c r="DM228" i="4"/>
  <c r="CV234" i="4"/>
  <c r="DA234" i="4"/>
  <c r="BG236" i="4"/>
  <c r="DO236" i="4"/>
  <c r="CF237" i="4"/>
  <c r="DP237" i="4"/>
  <c r="DF238" i="4"/>
  <c r="DN238" i="4"/>
  <c r="AG240" i="4"/>
  <c r="DM240" i="4"/>
  <c r="CV246" i="4"/>
  <c r="DA246" i="4"/>
  <c r="BG248" i="4"/>
  <c r="DO248" i="4"/>
  <c r="CF249" i="4"/>
  <c r="DP249" i="4"/>
  <c r="DF250" i="4"/>
  <c r="DN250" i="4"/>
  <c r="AG252" i="4"/>
  <c r="DM252" i="4"/>
  <c r="CV258" i="4"/>
  <c r="DA258" i="4"/>
  <c r="BG260" i="4"/>
  <c r="DO260" i="4"/>
  <c r="CF261" i="4"/>
  <c r="DP261" i="4"/>
  <c r="DF262" i="4"/>
  <c r="DN262" i="4"/>
  <c r="AG264" i="4"/>
  <c r="DM264" i="4"/>
  <c r="CV270" i="4"/>
  <c r="DA270" i="4"/>
  <c r="BG272" i="4"/>
  <c r="DO272" i="4"/>
  <c r="CF273" i="4"/>
  <c r="DP273" i="4"/>
  <c r="DF274" i="4"/>
  <c r="DN274" i="4"/>
  <c r="CV277" i="4"/>
  <c r="DA277" i="4"/>
  <c r="BG279" i="4"/>
  <c r="DO279" i="4"/>
  <c r="CF280" i="4"/>
  <c r="DP280" i="4"/>
  <c r="DG281" i="4"/>
  <c r="DN281" i="4"/>
  <c r="AG283" i="4"/>
  <c r="DM283" i="4"/>
  <c r="CV289" i="4"/>
  <c r="DA289" i="4"/>
  <c r="BG291" i="4"/>
  <c r="DO291" i="4"/>
  <c r="CF292" i="4"/>
  <c r="DP292" i="4"/>
  <c r="DG293" i="4"/>
  <c r="DN293" i="4"/>
  <c r="AG295" i="4"/>
  <c r="DM295" i="4"/>
  <c r="CV301" i="4"/>
  <c r="DA301" i="4"/>
  <c r="BF303" i="4"/>
  <c r="DO303" i="4"/>
  <c r="CF304" i="4"/>
  <c r="DP304" i="4"/>
  <c r="DG305" i="4"/>
  <c r="DN305" i="4"/>
  <c r="AG307" i="4"/>
  <c r="DM307" i="4"/>
  <c r="CV313" i="4"/>
  <c r="DA313" i="4"/>
  <c r="BG315" i="4"/>
  <c r="DO315" i="4"/>
  <c r="CF316" i="4"/>
  <c r="DP316" i="4"/>
  <c r="DG317" i="4"/>
  <c r="DN317" i="4"/>
  <c r="AG319" i="4"/>
  <c r="DM319" i="4"/>
  <c r="CV325" i="4"/>
  <c r="DA325" i="4"/>
  <c r="BG327" i="4"/>
  <c r="DO327" i="4"/>
  <c r="CE328" i="4"/>
  <c r="DP328" i="4"/>
  <c r="DG329" i="4"/>
  <c r="DN329" i="4"/>
  <c r="DG38" i="4"/>
  <c r="DN38" i="4"/>
  <c r="AG76" i="4"/>
  <c r="DM76" i="4"/>
  <c r="BG5" i="4"/>
  <c r="DO5" i="4"/>
  <c r="CV15" i="4"/>
  <c r="DA15" i="4"/>
  <c r="CE30" i="4"/>
  <c r="DP30" i="4"/>
  <c r="AG14" i="4"/>
  <c r="DM14" i="4"/>
  <c r="CV20" i="4"/>
  <c r="DA20" i="4"/>
  <c r="CV4" i="4"/>
  <c r="DA4" i="4"/>
  <c r="BG6" i="4"/>
  <c r="DO6" i="4"/>
  <c r="CE7" i="4"/>
  <c r="DP7" i="4"/>
  <c r="DG8" i="4"/>
  <c r="DN8" i="4"/>
  <c r="AG10" i="4"/>
  <c r="DM10" i="4"/>
  <c r="CV16" i="4"/>
  <c r="DA16" i="4"/>
  <c r="BG18" i="4"/>
  <c r="DO18" i="4"/>
  <c r="CE19" i="4"/>
  <c r="DP19" i="4"/>
  <c r="DG20" i="4"/>
  <c r="DN20" i="4"/>
  <c r="AG22" i="4"/>
  <c r="DM22" i="4"/>
  <c r="CV28" i="4"/>
  <c r="DA28" i="4"/>
  <c r="BG30" i="4"/>
  <c r="DO30" i="4"/>
  <c r="CE31" i="4"/>
  <c r="DP31" i="4"/>
  <c r="DG32" i="4"/>
  <c r="DN32" i="4"/>
  <c r="AG34" i="4"/>
  <c r="DM34" i="4"/>
  <c r="CV40" i="4"/>
  <c r="DA40" i="4"/>
  <c r="BG42" i="4"/>
  <c r="DO42" i="4"/>
  <c r="CE43" i="4"/>
  <c r="DP43" i="4"/>
  <c r="DG44" i="4"/>
  <c r="DN44" i="4"/>
  <c r="AG46" i="4"/>
  <c r="DM46" i="4"/>
  <c r="CV52" i="4"/>
  <c r="DA52" i="4"/>
  <c r="BG54" i="4"/>
  <c r="DO54" i="4"/>
  <c r="CE55" i="4"/>
  <c r="DP55" i="4"/>
  <c r="DG56" i="4"/>
  <c r="DN56" i="4"/>
  <c r="AG58" i="4"/>
  <c r="DM58" i="4"/>
  <c r="CV64" i="4"/>
  <c r="DA64" i="4"/>
  <c r="BG66" i="4"/>
  <c r="DO66" i="4"/>
  <c r="CE67" i="4"/>
  <c r="DP67" i="4"/>
  <c r="DG68" i="4"/>
  <c r="DN68" i="4"/>
  <c r="AG70" i="4"/>
  <c r="DM70" i="4"/>
  <c r="CV76" i="4"/>
  <c r="DA76" i="4"/>
  <c r="BF78" i="4"/>
  <c r="DO78" i="4"/>
  <c r="CE79" i="4"/>
  <c r="DP79" i="4"/>
  <c r="DG80" i="4"/>
  <c r="DN80" i="4"/>
  <c r="AG82" i="4"/>
  <c r="DM82" i="4"/>
  <c r="CV88" i="4"/>
  <c r="DA88" i="4"/>
  <c r="BF90" i="4"/>
  <c r="DO90" i="4"/>
  <c r="CE91" i="4"/>
  <c r="DP91" i="4"/>
  <c r="DG92" i="4"/>
  <c r="DN92" i="4"/>
  <c r="AG94" i="4"/>
  <c r="DM94" i="4"/>
  <c r="CV100" i="4"/>
  <c r="DA100" i="4"/>
  <c r="BG102" i="4"/>
  <c r="DO102" i="4"/>
  <c r="CE103" i="4"/>
  <c r="DP103" i="4"/>
  <c r="DG104" i="4"/>
  <c r="DN104" i="4"/>
  <c r="AG106" i="4"/>
  <c r="DM106" i="4"/>
  <c r="CV112" i="4"/>
  <c r="DA112" i="4"/>
  <c r="BF114" i="4"/>
  <c r="DO114" i="4"/>
  <c r="CE115" i="4"/>
  <c r="DP115" i="4"/>
  <c r="DG116" i="4"/>
  <c r="DN116" i="4"/>
  <c r="AG118" i="4"/>
  <c r="DM118" i="4"/>
  <c r="CV124" i="4"/>
  <c r="DA124" i="4"/>
  <c r="BG126" i="4"/>
  <c r="DO126" i="4"/>
  <c r="CE127" i="4"/>
  <c r="DP127" i="4"/>
  <c r="DG128" i="4"/>
  <c r="DN128" i="4"/>
  <c r="AG130" i="4"/>
  <c r="DM130" i="4"/>
  <c r="CV136" i="4"/>
  <c r="DA136" i="4"/>
  <c r="BG138" i="4"/>
  <c r="DO138" i="4"/>
  <c r="CF139" i="4"/>
  <c r="DP139" i="4"/>
  <c r="DG140" i="4"/>
  <c r="DN140" i="4"/>
  <c r="AG142" i="4"/>
  <c r="DM142" i="4"/>
  <c r="CV148" i="4"/>
  <c r="DA148" i="4"/>
  <c r="BG150" i="4"/>
  <c r="DO150" i="4"/>
  <c r="CF151" i="4"/>
  <c r="DP151" i="4"/>
  <c r="DG152" i="4"/>
  <c r="DN152" i="4"/>
  <c r="AG154" i="4"/>
  <c r="DM154" i="4"/>
  <c r="CV160" i="4"/>
  <c r="DA160" i="4"/>
  <c r="BG162" i="4"/>
  <c r="DO162" i="4"/>
  <c r="CE163" i="4"/>
  <c r="DP163" i="4"/>
  <c r="AG166" i="4"/>
  <c r="DM166" i="4"/>
  <c r="CV172" i="4"/>
  <c r="DA172" i="4"/>
  <c r="BG174" i="4"/>
  <c r="DO174" i="4"/>
  <c r="CE175" i="4"/>
  <c r="DP175" i="4"/>
  <c r="CV179" i="4"/>
  <c r="DA179" i="4"/>
  <c r="BG181" i="4"/>
  <c r="DO181" i="4"/>
  <c r="CF182" i="4"/>
  <c r="DP182" i="4"/>
  <c r="DG183" i="4"/>
  <c r="DN183" i="4"/>
  <c r="AG185" i="4"/>
  <c r="DM185" i="4"/>
  <c r="CV191" i="4"/>
  <c r="DA191" i="4"/>
  <c r="BG193" i="4"/>
  <c r="DO193" i="4"/>
  <c r="CF194" i="4"/>
  <c r="DP194" i="4"/>
  <c r="DG195" i="4"/>
  <c r="DN195" i="4"/>
  <c r="AG197" i="4"/>
  <c r="DM197" i="4"/>
  <c r="CV203" i="4"/>
  <c r="DA203" i="4"/>
  <c r="BG205" i="4"/>
  <c r="DO205" i="4"/>
  <c r="CF206" i="4"/>
  <c r="DP206" i="4"/>
  <c r="DG207" i="4"/>
  <c r="DN207" i="4"/>
  <c r="AG209" i="4"/>
  <c r="DM209" i="4"/>
  <c r="CV215" i="4"/>
  <c r="DA215" i="4"/>
  <c r="BG217" i="4"/>
  <c r="DO217" i="4"/>
  <c r="DG219" i="4"/>
  <c r="DN219" i="4"/>
  <c r="AG221" i="4"/>
  <c r="DM221" i="4"/>
  <c r="CV227" i="4"/>
  <c r="DA227" i="4"/>
  <c r="BG229" i="4"/>
  <c r="DO229" i="4"/>
  <c r="CF230" i="4"/>
  <c r="DP230" i="4"/>
  <c r="DG231" i="4"/>
  <c r="DN231" i="4"/>
  <c r="AG233" i="4"/>
  <c r="DM233" i="4"/>
  <c r="CV239" i="4"/>
  <c r="DA239" i="4"/>
  <c r="BG241" i="4"/>
  <c r="DO241" i="4"/>
  <c r="CF242" i="4"/>
  <c r="DP242" i="4"/>
  <c r="DG243" i="4"/>
  <c r="DN243" i="4"/>
  <c r="AG245" i="4"/>
  <c r="DM245" i="4"/>
  <c r="CV251" i="4"/>
  <c r="DA251" i="4"/>
  <c r="BG253" i="4"/>
  <c r="DO253" i="4"/>
  <c r="CF254" i="4"/>
  <c r="DP254" i="4"/>
  <c r="DG255" i="4"/>
  <c r="DN255" i="4"/>
  <c r="AG257" i="4"/>
  <c r="DM257" i="4"/>
  <c r="CV263" i="4"/>
  <c r="DA263" i="4"/>
  <c r="BG265" i="4"/>
  <c r="DO265" i="4"/>
  <c r="CF266" i="4"/>
  <c r="DP266" i="4"/>
  <c r="DG267" i="4"/>
  <c r="DN267" i="4"/>
  <c r="AG269" i="4"/>
  <c r="DM269" i="4"/>
  <c r="CV275" i="4"/>
  <c r="DA275" i="4"/>
  <c r="AG276" i="4"/>
  <c r="DM276" i="4"/>
  <c r="CV282" i="4"/>
  <c r="DA282" i="4"/>
  <c r="BG284" i="4"/>
  <c r="DO284" i="4"/>
  <c r="CF285" i="4"/>
  <c r="DP285" i="4"/>
  <c r="DF286" i="4"/>
  <c r="DN286" i="4"/>
  <c r="AG288" i="4"/>
  <c r="DM288" i="4"/>
  <c r="CV294" i="4"/>
  <c r="DA294" i="4"/>
  <c r="BG296" i="4"/>
  <c r="DO296" i="4"/>
  <c r="CF297" i="4"/>
  <c r="DP297" i="4"/>
  <c r="DF298" i="4"/>
  <c r="DN298" i="4"/>
  <c r="AG300" i="4"/>
  <c r="DM300" i="4"/>
  <c r="CV306" i="4"/>
  <c r="DA306" i="4"/>
  <c r="BG308" i="4"/>
  <c r="DO308" i="4"/>
  <c r="CF309" i="4"/>
  <c r="DP309" i="4"/>
  <c r="DG310" i="4"/>
  <c r="DN310" i="4"/>
  <c r="AG312" i="4"/>
  <c r="DM312" i="4"/>
  <c r="CV318" i="4"/>
  <c r="DA318" i="4"/>
  <c r="BG320" i="4"/>
  <c r="DO320" i="4"/>
  <c r="CF321" i="4"/>
  <c r="DP321" i="4"/>
  <c r="DF322" i="4"/>
  <c r="DN322" i="4"/>
  <c r="AG324" i="4"/>
  <c r="DM324" i="4"/>
  <c r="CV330" i="4"/>
  <c r="DA330" i="4"/>
  <c r="CF24" i="4"/>
  <c r="DP24" i="4"/>
  <c r="DG25" i="4"/>
  <c r="DN25" i="4"/>
  <c r="AG27" i="4"/>
  <c r="DM27" i="4"/>
  <c r="DQ27" i="4" s="1"/>
  <c r="CV33" i="4"/>
  <c r="DA33" i="4"/>
  <c r="CF36" i="4"/>
  <c r="DP36" i="4"/>
  <c r="DG37" i="4"/>
  <c r="DN37" i="4"/>
  <c r="AG39" i="4"/>
  <c r="DM39" i="4"/>
  <c r="CV45" i="4"/>
  <c r="DA45" i="4"/>
  <c r="BG47" i="4"/>
  <c r="DO47" i="4"/>
  <c r="CF48" i="4"/>
  <c r="DP48" i="4"/>
  <c r="DG49" i="4"/>
  <c r="DN49" i="4"/>
  <c r="AG51" i="4"/>
  <c r="DM51" i="4"/>
  <c r="CV57" i="4"/>
  <c r="DA57" i="4"/>
  <c r="BG59" i="4"/>
  <c r="DO59" i="4"/>
  <c r="CF60" i="4"/>
  <c r="DP60" i="4"/>
  <c r="DG61" i="4"/>
  <c r="DN61" i="4"/>
  <c r="AG63" i="4"/>
  <c r="DM63" i="4"/>
  <c r="CV69" i="4"/>
  <c r="DA69" i="4"/>
  <c r="BG71" i="4"/>
  <c r="DO71" i="4"/>
  <c r="DG73" i="4"/>
  <c r="DN73" i="4"/>
  <c r="AG75" i="4"/>
  <c r="DM75" i="4"/>
  <c r="CV81" i="4"/>
  <c r="DA81" i="4"/>
  <c r="CF84" i="4"/>
  <c r="DP84" i="4"/>
  <c r="DG85" i="4"/>
  <c r="DN85" i="4"/>
  <c r="AG87" i="4"/>
  <c r="DM87" i="4"/>
  <c r="CV93" i="4"/>
  <c r="DA93" i="4"/>
  <c r="BG95" i="4"/>
  <c r="DO95" i="4"/>
  <c r="DG97" i="4"/>
  <c r="DN97" i="4"/>
  <c r="AG99" i="4"/>
  <c r="DM99" i="4"/>
  <c r="CV105" i="4"/>
  <c r="DA105" i="4"/>
  <c r="BG107" i="4"/>
  <c r="DO107" i="4"/>
  <c r="CF108" i="4"/>
  <c r="DP108" i="4"/>
  <c r="DG109" i="4"/>
  <c r="DN109" i="4"/>
  <c r="AG111" i="4"/>
  <c r="DM111" i="4"/>
  <c r="CV117" i="4"/>
  <c r="DA117" i="4"/>
  <c r="BG119" i="4"/>
  <c r="DO119" i="4"/>
  <c r="DG121" i="4"/>
  <c r="DN121" i="4"/>
  <c r="AG123" i="4"/>
  <c r="DM123" i="4"/>
  <c r="CV129" i="4"/>
  <c r="DA129" i="4"/>
  <c r="BG131" i="4"/>
  <c r="DO131" i="4"/>
  <c r="DG133" i="4"/>
  <c r="DN133" i="4"/>
  <c r="AG135" i="4"/>
  <c r="DM135" i="4"/>
  <c r="CV141" i="4"/>
  <c r="DA141" i="4"/>
  <c r="BG143" i="4"/>
  <c r="DO143" i="4"/>
  <c r="DG145" i="4"/>
  <c r="DN145" i="4"/>
  <c r="AG147" i="4"/>
  <c r="DM147" i="4"/>
  <c r="CV153" i="4"/>
  <c r="DA153" i="4"/>
  <c r="BG155" i="4"/>
  <c r="DO155" i="4"/>
  <c r="DG157" i="4"/>
  <c r="DN157" i="4"/>
  <c r="AG159" i="4"/>
  <c r="DM159" i="4"/>
  <c r="CV165" i="4"/>
  <c r="DA165" i="4"/>
  <c r="BG167" i="4"/>
  <c r="DO167" i="4"/>
  <c r="CF168" i="4"/>
  <c r="DP168" i="4"/>
  <c r="DG169" i="4"/>
  <c r="DN169" i="4"/>
  <c r="AG171" i="4"/>
  <c r="DM171" i="4"/>
  <c r="AG178" i="4"/>
  <c r="DM178" i="4"/>
  <c r="CV184" i="4"/>
  <c r="DA184" i="4"/>
  <c r="BG186" i="4"/>
  <c r="DO186" i="4"/>
  <c r="CE187" i="4"/>
  <c r="DP187" i="4"/>
  <c r="AG190" i="4"/>
  <c r="DM190" i="4"/>
  <c r="CV196" i="4"/>
  <c r="DA196" i="4"/>
  <c r="BG198" i="4"/>
  <c r="DO198" i="4"/>
  <c r="CE199" i="4"/>
  <c r="DP199" i="4"/>
  <c r="AG202" i="4"/>
  <c r="DM202" i="4"/>
  <c r="CV208" i="4"/>
  <c r="DA208" i="4"/>
  <c r="BG210" i="4"/>
  <c r="DO210" i="4"/>
  <c r="CE211" i="4"/>
  <c r="DP211" i="4"/>
  <c r="AG214" i="4"/>
  <c r="DM214" i="4"/>
  <c r="DQ214" i="4" s="1"/>
  <c r="CV220" i="4"/>
  <c r="DA220" i="4"/>
  <c r="BG222" i="4"/>
  <c r="DO222" i="4"/>
  <c r="CF223" i="4"/>
  <c r="DP223" i="4"/>
  <c r="AG226" i="4"/>
  <c r="DM226" i="4"/>
  <c r="CV232" i="4"/>
  <c r="DA232" i="4"/>
  <c r="BG234" i="4"/>
  <c r="DO234" i="4"/>
  <c r="CF235" i="4"/>
  <c r="DP235" i="4"/>
  <c r="AG238" i="4"/>
  <c r="DM238" i="4"/>
  <c r="CV244" i="4"/>
  <c r="DA244" i="4"/>
  <c r="BG246" i="4"/>
  <c r="DO246" i="4"/>
  <c r="CF247" i="4"/>
  <c r="DP247" i="4"/>
  <c r="AG250" i="4"/>
  <c r="DM250" i="4"/>
  <c r="CV256" i="4"/>
  <c r="DA256" i="4"/>
  <c r="BG258" i="4"/>
  <c r="DO258" i="4"/>
  <c r="CF259" i="4"/>
  <c r="DP259" i="4"/>
  <c r="AG262" i="4"/>
  <c r="DM262" i="4"/>
  <c r="CV268" i="4"/>
  <c r="DA268" i="4"/>
  <c r="BG270" i="4"/>
  <c r="DO270" i="4"/>
  <c r="CF271" i="4"/>
  <c r="DP271" i="4"/>
  <c r="AG274" i="4"/>
  <c r="DM274" i="4"/>
  <c r="BG277" i="4"/>
  <c r="DO277" i="4"/>
  <c r="CF278" i="4"/>
  <c r="DP278" i="4"/>
  <c r="DG279" i="4"/>
  <c r="DN279" i="4"/>
  <c r="AG281" i="4"/>
  <c r="DM281" i="4"/>
  <c r="CV287" i="4"/>
  <c r="DA287" i="4"/>
  <c r="BG289" i="4"/>
  <c r="DO289" i="4"/>
  <c r="CF290" i="4"/>
  <c r="DP290" i="4"/>
  <c r="DG291" i="4"/>
  <c r="DN291" i="4"/>
  <c r="AG293" i="4"/>
  <c r="DM293" i="4"/>
  <c r="CV299" i="4"/>
  <c r="DA299" i="4"/>
  <c r="BG301" i="4"/>
  <c r="DO301" i="4"/>
  <c r="CF302" i="4"/>
  <c r="DP302" i="4"/>
  <c r="DG303" i="4"/>
  <c r="DN303" i="4"/>
  <c r="AG305" i="4"/>
  <c r="DM305" i="4"/>
  <c r="CV311" i="4"/>
  <c r="DA311" i="4"/>
  <c r="BG313" i="4"/>
  <c r="DO313" i="4"/>
  <c r="CF314" i="4"/>
  <c r="DP314" i="4"/>
  <c r="DG315" i="4"/>
  <c r="DN315" i="4"/>
  <c r="AG317" i="4"/>
  <c r="DM317" i="4"/>
  <c r="CV323" i="4"/>
  <c r="DA323" i="4"/>
  <c r="BG325" i="4"/>
  <c r="DO325" i="4"/>
  <c r="DG327" i="4"/>
  <c r="DN327" i="4"/>
  <c r="AG329" i="4"/>
  <c r="DM329" i="4"/>
  <c r="AG16" i="4"/>
  <c r="DM16" i="4"/>
  <c r="AG52" i="4"/>
  <c r="DM52" i="4"/>
  <c r="CV58" i="4"/>
  <c r="DA58" i="4"/>
  <c r="AG88" i="4"/>
  <c r="DM88" i="4"/>
  <c r="CV94" i="4"/>
  <c r="DA94" i="4"/>
  <c r="CF12" i="4"/>
  <c r="DP12" i="4"/>
  <c r="CF5" i="4"/>
  <c r="DP5" i="4"/>
  <c r="AG8" i="4"/>
  <c r="DM8" i="4"/>
  <c r="CV14" i="4"/>
  <c r="DA14" i="4"/>
  <c r="BG16" i="4"/>
  <c r="DO16" i="4"/>
  <c r="AG20" i="4"/>
  <c r="DM20" i="4"/>
  <c r="CV26" i="4"/>
  <c r="DA26" i="4"/>
  <c r="BG28" i="4"/>
  <c r="DO28" i="4"/>
  <c r="AG32" i="4"/>
  <c r="DM32" i="4"/>
  <c r="CV38" i="4"/>
  <c r="DA38" i="4"/>
  <c r="BG40" i="4"/>
  <c r="DO40" i="4"/>
  <c r="AG44" i="4"/>
  <c r="DM44" i="4"/>
  <c r="CV50" i="4"/>
  <c r="DA50" i="4"/>
  <c r="BG52" i="4"/>
  <c r="DO52" i="4"/>
  <c r="DG54" i="4"/>
  <c r="DN54" i="4"/>
  <c r="AG56" i="4"/>
  <c r="DM56" i="4"/>
  <c r="CV62" i="4"/>
  <c r="DA62" i="4"/>
  <c r="BG64" i="4"/>
  <c r="DO64" i="4"/>
  <c r="DG66" i="4"/>
  <c r="DN66" i="4"/>
  <c r="AG68" i="4"/>
  <c r="DM68" i="4"/>
  <c r="CV74" i="4"/>
  <c r="DA74" i="4"/>
  <c r="BG76" i="4"/>
  <c r="DO76" i="4"/>
  <c r="DG78" i="4"/>
  <c r="DN78" i="4"/>
  <c r="AG80" i="4"/>
  <c r="DM80" i="4"/>
  <c r="CV86" i="4"/>
  <c r="DA86" i="4"/>
  <c r="BG88" i="4"/>
  <c r="DO88" i="4"/>
  <c r="DG90" i="4"/>
  <c r="DN90" i="4"/>
  <c r="AG92" i="4"/>
  <c r="DM92" i="4"/>
  <c r="CV98" i="4"/>
  <c r="DA98" i="4"/>
  <c r="BG100" i="4"/>
  <c r="DO100" i="4"/>
  <c r="DG102" i="4"/>
  <c r="DN102" i="4"/>
  <c r="AG104" i="4"/>
  <c r="DM104" i="4"/>
  <c r="CV110" i="4"/>
  <c r="DA110" i="4"/>
  <c r="BG112" i="4"/>
  <c r="DO112" i="4"/>
  <c r="DG114" i="4"/>
  <c r="DN114" i="4"/>
  <c r="AG116" i="4"/>
  <c r="DM116" i="4"/>
  <c r="CV122" i="4"/>
  <c r="DA122" i="4"/>
  <c r="BF124" i="4"/>
  <c r="DO124" i="4"/>
  <c r="DG126" i="4"/>
  <c r="DN126" i="4"/>
  <c r="AG128" i="4"/>
  <c r="DM128" i="4"/>
  <c r="CV134" i="4"/>
  <c r="DA134" i="4"/>
  <c r="BF136" i="4"/>
  <c r="DO136" i="4"/>
  <c r="DG138" i="4"/>
  <c r="DN138" i="4"/>
  <c r="AG140" i="4"/>
  <c r="DM140" i="4"/>
  <c r="CV146" i="4"/>
  <c r="DA146" i="4"/>
  <c r="BG148" i="4"/>
  <c r="DO148" i="4"/>
  <c r="CF149" i="4"/>
  <c r="DP149" i="4"/>
  <c r="DG150" i="4"/>
  <c r="DN150" i="4"/>
  <c r="AG152" i="4"/>
  <c r="DM152" i="4"/>
  <c r="CV158" i="4"/>
  <c r="DA158" i="4"/>
  <c r="BF160" i="4"/>
  <c r="DO160" i="4"/>
  <c r="DG162" i="4"/>
  <c r="DN162" i="4"/>
  <c r="AG164" i="4"/>
  <c r="DM164" i="4"/>
  <c r="CV170" i="4"/>
  <c r="DA170" i="4"/>
  <c r="BG172" i="4"/>
  <c r="DO172" i="4"/>
  <c r="CF173" i="4"/>
  <c r="DP173" i="4"/>
  <c r="AG176" i="4"/>
  <c r="DM176" i="4"/>
  <c r="CV177" i="4"/>
  <c r="DA177" i="4"/>
  <c r="BG179" i="4"/>
  <c r="DO179" i="4"/>
  <c r="CF180" i="4"/>
  <c r="DP180" i="4"/>
  <c r="DG181" i="4"/>
  <c r="DN181" i="4"/>
  <c r="AG183" i="4"/>
  <c r="DM183" i="4"/>
  <c r="CV189" i="4"/>
  <c r="DA189" i="4"/>
  <c r="BG191" i="4"/>
  <c r="DO191" i="4"/>
  <c r="CF192" i="4"/>
  <c r="DP192" i="4"/>
  <c r="DG193" i="4"/>
  <c r="DN193" i="4"/>
  <c r="AG195" i="4"/>
  <c r="DM195" i="4"/>
  <c r="CV201" i="4"/>
  <c r="DA201" i="4"/>
  <c r="BG203" i="4"/>
  <c r="DO203" i="4"/>
  <c r="CF204" i="4"/>
  <c r="DP204" i="4"/>
  <c r="DG205" i="4"/>
  <c r="DN205" i="4"/>
  <c r="AG207" i="4"/>
  <c r="DM207" i="4"/>
  <c r="CV213" i="4"/>
  <c r="DA213" i="4"/>
  <c r="BG215" i="4"/>
  <c r="DO215" i="4"/>
  <c r="CF216" i="4"/>
  <c r="DP216" i="4"/>
  <c r="DG217" i="4"/>
  <c r="DN217" i="4"/>
  <c r="AG219" i="4"/>
  <c r="DM219" i="4"/>
  <c r="CV225" i="4"/>
  <c r="DA225" i="4"/>
  <c r="CF228" i="4"/>
  <c r="DP228" i="4"/>
  <c r="DG229" i="4"/>
  <c r="DN229" i="4"/>
  <c r="AG231" i="4"/>
  <c r="DM231" i="4"/>
  <c r="CV237" i="4"/>
  <c r="DA237" i="4"/>
  <c r="BG239" i="4"/>
  <c r="DO239" i="4"/>
  <c r="CF240" i="4"/>
  <c r="DP240" i="4"/>
  <c r="DG241" i="4"/>
  <c r="DN241" i="4"/>
  <c r="AG243" i="4"/>
  <c r="DM243" i="4"/>
  <c r="CV249" i="4"/>
  <c r="DA249" i="4"/>
  <c r="CF252" i="4"/>
  <c r="DP252" i="4"/>
  <c r="DG253" i="4"/>
  <c r="DN253" i="4"/>
  <c r="AG255" i="4"/>
  <c r="DM255" i="4"/>
  <c r="CV261" i="4"/>
  <c r="DA261" i="4"/>
  <c r="CF264" i="4"/>
  <c r="DP264" i="4"/>
  <c r="DG265" i="4"/>
  <c r="DN265" i="4"/>
  <c r="AG267" i="4"/>
  <c r="DM267" i="4"/>
  <c r="CV273" i="4"/>
  <c r="DA273" i="4"/>
  <c r="BG275" i="4"/>
  <c r="DO275" i="4"/>
  <c r="CV280" i="4"/>
  <c r="DA280" i="4"/>
  <c r="BG282" i="4"/>
  <c r="DO282" i="4"/>
  <c r="CF283" i="4"/>
  <c r="DP283" i="4"/>
  <c r="AG286" i="4"/>
  <c r="DM286" i="4"/>
  <c r="CV292" i="4"/>
  <c r="DA292" i="4"/>
  <c r="BG294" i="4"/>
  <c r="DO294" i="4"/>
  <c r="CF295" i="4"/>
  <c r="DP295" i="4"/>
  <c r="AG298" i="4"/>
  <c r="DM298" i="4"/>
  <c r="CV304" i="4"/>
  <c r="DA304" i="4"/>
  <c r="BG306" i="4"/>
  <c r="DO306" i="4"/>
  <c r="CF307" i="4"/>
  <c r="DP307" i="4"/>
  <c r="AG310" i="4"/>
  <c r="DM310" i="4"/>
  <c r="CV316" i="4"/>
  <c r="DA316" i="4"/>
  <c r="BG318" i="4"/>
  <c r="DO318" i="4"/>
  <c r="CF319" i="4"/>
  <c r="DP319" i="4"/>
  <c r="AG322" i="4"/>
  <c r="DM322" i="4"/>
  <c r="CV328" i="4"/>
  <c r="DA328" i="4"/>
  <c r="BG330" i="4"/>
  <c r="DO330" i="4"/>
  <c r="BG12" i="4"/>
  <c r="DO12" i="4"/>
  <c r="DG86" i="4"/>
  <c r="DN86" i="4"/>
  <c r="DG7" i="4"/>
  <c r="DN7" i="4"/>
  <c r="CV9" i="4"/>
  <c r="DA9" i="4"/>
  <c r="BG4" i="4"/>
  <c r="DO4" i="4"/>
  <c r="CV7" i="4"/>
  <c r="DA7" i="4"/>
  <c r="BG9" i="4"/>
  <c r="DO9" i="4"/>
  <c r="DG11" i="4"/>
  <c r="DN11" i="4"/>
  <c r="AG13" i="4"/>
  <c r="DM13" i="4"/>
  <c r="CV19" i="4"/>
  <c r="DA19" i="4"/>
  <c r="BG21" i="4"/>
  <c r="DO21" i="4"/>
  <c r="DG23" i="4"/>
  <c r="DN23" i="4"/>
  <c r="AG25" i="4"/>
  <c r="DM25" i="4"/>
  <c r="CV31" i="4"/>
  <c r="DA31" i="4"/>
  <c r="BG33" i="4"/>
  <c r="DO33" i="4"/>
  <c r="DG35" i="4"/>
  <c r="DN35" i="4"/>
  <c r="AG37" i="4"/>
  <c r="DM37" i="4"/>
  <c r="CV43" i="4"/>
  <c r="DA43" i="4"/>
  <c r="BG45" i="4"/>
  <c r="DO45" i="4"/>
  <c r="DG47" i="4"/>
  <c r="DN47" i="4"/>
  <c r="AG49" i="4"/>
  <c r="DM49" i="4"/>
  <c r="DQ49" i="4" s="1"/>
  <c r="CV55" i="4"/>
  <c r="DA55" i="4"/>
  <c r="BG57" i="4"/>
  <c r="DO57" i="4"/>
  <c r="CF58" i="4"/>
  <c r="DP58" i="4"/>
  <c r="DG59" i="4"/>
  <c r="DN59" i="4"/>
  <c r="AG61" i="4"/>
  <c r="DM61" i="4"/>
  <c r="DQ61" i="4" s="1"/>
  <c r="CV67" i="4"/>
  <c r="DA67" i="4"/>
  <c r="BG69" i="4"/>
  <c r="DO69" i="4"/>
  <c r="CF70" i="4"/>
  <c r="DP70" i="4"/>
  <c r="DF71" i="4"/>
  <c r="DN71" i="4"/>
  <c r="AG73" i="4"/>
  <c r="DM73" i="4"/>
  <c r="CV79" i="4"/>
  <c r="DA79" i="4"/>
  <c r="BG81" i="4"/>
  <c r="DO81" i="4"/>
  <c r="CF82" i="4"/>
  <c r="DP82" i="4"/>
  <c r="DG83" i="4"/>
  <c r="DN83" i="4"/>
  <c r="AF85" i="4"/>
  <c r="DM85" i="4"/>
  <c r="CV91" i="4"/>
  <c r="DA91" i="4"/>
  <c r="BG93" i="4"/>
  <c r="DO93" i="4"/>
  <c r="CF94" i="4"/>
  <c r="DP94" i="4"/>
  <c r="DG95" i="4"/>
  <c r="DN95" i="4"/>
  <c r="AG97" i="4"/>
  <c r="DM97" i="4"/>
  <c r="CV103" i="4"/>
  <c r="DA103" i="4"/>
  <c r="BG105" i="4"/>
  <c r="DO105" i="4"/>
  <c r="CF106" i="4"/>
  <c r="DP106" i="4"/>
  <c r="DG107" i="4"/>
  <c r="DN107" i="4"/>
  <c r="AG109" i="4"/>
  <c r="DM109" i="4"/>
  <c r="CV115" i="4"/>
  <c r="DA115" i="4"/>
  <c r="BG117" i="4"/>
  <c r="DO117" i="4"/>
  <c r="CF118" i="4"/>
  <c r="DP118" i="4"/>
  <c r="DG119" i="4"/>
  <c r="DN119" i="4"/>
  <c r="AG121" i="4"/>
  <c r="DM121" i="4"/>
  <c r="CV127" i="4"/>
  <c r="DA127" i="4"/>
  <c r="BG129" i="4"/>
  <c r="DO129" i="4"/>
  <c r="CF130" i="4"/>
  <c r="DP130" i="4"/>
  <c r="DG131" i="4"/>
  <c r="DN131" i="4"/>
  <c r="AG133" i="4"/>
  <c r="DM133" i="4"/>
  <c r="CV139" i="4"/>
  <c r="DA139" i="4"/>
  <c r="BG141" i="4"/>
  <c r="DO141" i="4"/>
  <c r="CF142" i="4"/>
  <c r="DP142" i="4"/>
  <c r="DF143" i="4"/>
  <c r="DN143" i="4"/>
  <c r="AG145" i="4"/>
  <c r="DM145" i="4"/>
  <c r="CV151" i="4"/>
  <c r="DA151" i="4"/>
  <c r="BG153" i="4"/>
  <c r="DO153" i="4"/>
  <c r="CF154" i="4"/>
  <c r="DP154" i="4"/>
  <c r="DG155" i="4"/>
  <c r="DN155" i="4"/>
  <c r="AG157" i="4"/>
  <c r="DM157" i="4"/>
  <c r="CV163" i="4"/>
  <c r="DA163" i="4"/>
  <c r="BG165" i="4"/>
  <c r="DO165" i="4"/>
  <c r="CF166" i="4"/>
  <c r="DP166" i="4"/>
  <c r="DG167" i="4"/>
  <c r="DN167" i="4"/>
  <c r="AG169" i="4"/>
  <c r="DM169" i="4"/>
  <c r="CV175" i="4"/>
  <c r="DA175" i="4"/>
  <c r="CV182" i="4"/>
  <c r="DA182" i="4"/>
  <c r="BG184" i="4"/>
  <c r="DO184" i="4"/>
  <c r="CF185" i="4"/>
  <c r="DP185" i="4"/>
  <c r="AG188" i="4"/>
  <c r="DM188" i="4"/>
  <c r="CV194" i="4"/>
  <c r="DA194" i="4"/>
  <c r="BG196" i="4"/>
  <c r="DO196" i="4"/>
  <c r="CF197" i="4"/>
  <c r="DP197" i="4"/>
  <c r="AG200" i="4"/>
  <c r="DM200" i="4"/>
  <c r="CV206" i="4"/>
  <c r="DA206" i="4"/>
  <c r="BG208" i="4"/>
  <c r="DO208" i="4"/>
  <c r="CF209" i="4"/>
  <c r="DP209" i="4"/>
  <c r="AG212" i="4"/>
  <c r="DM212" i="4"/>
  <c r="CV218" i="4"/>
  <c r="DA218" i="4"/>
  <c r="BG220" i="4"/>
  <c r="DO220" i="4"/>
  <c r="CF221" i="4"/>
  <c r="DP221" i="4"/>
  <c r="AG224" i="4"/>
  <c r="DM224" i="4"/>
  <c r="CV230" i="4"/>
  <c r="DA230" i="4"/>
  <c r="BG232" i="4"/>
  <c r="DO232" i="4"/>
  <c r="CF233" i="4"/>
  <c r="DP233" i="4"/>
  <c r="AG236" i="4"/>
  <c r="DM236" i="4"/>
  <c r="CV242" i="4"/>
  <c r="DA242" i="4"/>
  <c r="BG244" i="4"/>
  <c r="DO244" i="4"/>
  <c r="CF245" i="4"/>
  <c r="DP245" i="4"/>
  <c r="AG248" i="4"/>
  <c r="DM248" i="4"/>
  <c r="CV254" i="4"/>
  <c r="DA254" i="4"/>
  <c r="BG256" i="4"/>
  <c r="DO256" i="4"/>
  <c r="CF257" i="4"/>
  <c r="DP257" i="4"/>
  <c r="AG260" i="4"/>
  <c r="DM260" i="4"/>
  <c r="CV266" i="4"/>
  <c r="DA266" i="4"/>
  <c r="BG268" i="4"/>
  <c r="DO268" i="4"/>
  <c r="CF269" i="4"/>
  <c r="DP269" i="4"/>
  <c r="AG272" i="4"/>
  <c r="DM272" i="4"/>
  <c r="CF276" i="4"/>
  <c r="DP276" i="4"/>
  <c r="DG277" i="4"/>
  <c r="DN277" i="4"/>
  <c r="AG279" i="4"/>
  <c r="DM279" i="4"/>
  <c r="CV285" i="4"/>
  <c r="DA285" i="4"/>
  <c r="CF288" i="4"/>
  <c r="DP288" i="4"/>
  <c r="DG289" i="4"/>
  <c r="DN289" i="4"/>
  <c r="AG291" i="4"/>
  <c r="DM291" i="4"/>
  <c r="CV297" i="4"/>
  <c r="DA297" i="4"/>
  <c r="BG299" i="4"/>
  <c r="DO299" i="4"/>
  <c r="CF300" i="4"/>
  <c r="DP300" i="4"/>
  <c r="DG301" i="4"/>
  <c r="DN301" i="4"/>
  <c r="AG303" i="4"/>
  <c r="DM303" i="4"/>
  <c r="CV309" i="4"/>
  <c r="DA309" i="4"/>
  <c r="BG311" i="4"/>
  <c r="DO311" i="4"/>
  <c r="CF312" i="4"/>
  <c r="DP312" i="4"/>
  <c r="DG313" i="4"/>
  <c r="DN313" i="4"/>
  <c r="AG315" i="4"/>
  <c r="DM315" i="4"/>
  <c r="CV321" i="4"/>
  <c r="DA321" i="4"/>
  <c r="BG323" i="4"/>
  <c r="DO323" i="4"/>
  <c r="CF324" i="4"/>
  <c r="DP324" i="4"/>
  <c r="DG325" i="4"/>
  <c r="DN325" i="4"/>
  <c r="AG327" i="4"/>
  <c r="DM327" i="4"/>
  <c r="DG26" i="4"/>
  <c r="DN26" i="4"/>
  <c r="AG64" i="4"/>
  <c r="DM64" i="4"/>
  <c r="CV70" i="4"/>
  <c r="DA70" i="4"/>
  <c r="DG98" i="4"/>
  <c r="DN98" i="4"/>
  <c r="AG15" i="4"/>
  <c r="DM15" i="4"/>
  <c r="CV21" i="4"/>
  <c r="DA21" i="4"/>
  <c r="DF4" i="4"/>
  <c r="DN4" i="4"/>
  <c r="BG14" i="4"/>
  <c r="DO14" i="4"/>
  <c r="DG16" i="4"/>
  <c r="DN16" i="4"/>
  <c r="AG18" i="4"/>
  <c r="DM18" i="4"/>
  <c r="CV24" i="4"/>
  <c r="DA24" i="4"/>
  <c r="BG26" i="4"/>
  <c r="DO26" i="4"/>
  <c r="DG28" i="4"/>
  <c r="DN28" i="4"/>
  <c r="AG30" i="4"/>
  <c r="DM30" i="4"/>
  <c r="CV36" i="4"/>
  <c r="DA36" i="4"/>
  <c r="BG38" i="4"/>
  <c r="DO38" i="4"/>
  <c r="DG40" i="4"/>
  <c r="DN40" i="4"/>
  <c r="AG42" i="4"/>
  <c r="DM42" i="4"/>
  <c r="CV48" i="4"/>
  <c r="DA48" i="4"/>
  <c r="DG52" i="4"/>
  <c r="DN52" i="4"/>
  <c r="AG54" i="4"/>
  <c r="DM54" i="4"/>
  <c r="CV60" i="4"/>
  <c r="DA60" i="4"/>
  <c r="DG64" i="4"/>
  <c r="DN64" i="4"/>
  <c r="AG66" i="4"/>
  <c r="DM66" i="4"/>
  <c r="CV72" i="4"/>
  <c r="DA72" i="4"/>
  <c r="DG76" i="4"/>
  <c r="DN76" i="4"/>
  <c r="AG78" i="4"/>
  <c r="DM78" i="4"/>
  <c r="CV84" i="4"/>
  <c r="DA84" i="4"/>
  <c r="DG88" i="4"/>
  <c r="DN88" i="4"/>
  <c r="AG90" i="4"/>
  <c r="DM90" i="4"/>
  <c r="CV96" i="4"/>
  <c r="DA96" i="4"/>
  <c r="BG98" i="4"/>
  <c r="DO98" i="4"/>
  <c r="DG100" i="4"/>
  <c r="DN100" i="4"/>
  <c r="AG102" i="4"/>
  <c r="DM102" i="4"/>
  <c r="CV108" i="4"/>
  <c r="DA108" i="4"/>
  <c r="DG112" i="4"/>
  <c r="DN112" i="4"/>
  <c r="AG114" i="4"/>
  <c r="DM114" i="4"/>
  <c r="CV120" i="4"/>
  <c r="DA120" i="4"/>
  <c r="BG122" i="4"/>
  <c r="DO122" i="4"/>
  <c r="DG124" i="4"/>
  <c r="DN124" i="4"/>
  <c r="AG126" i="4"/>
  <c r="DM126" i="4"/>
  <c r="CV132" i="4"/>
  <c r="DA132" i="4"/>
  <c r="BG134" i="4"/>
  <c r="DO134" i="4"/>
  <c r="DG136" i="4"/>
  <c r="DN136" i="4"/>
  <c r="AG138" i="4"/>
  <c r="DM138" i="4"/>
  <c r="CV144" i="4"/>
  <c r="DA144" i="4"/>
  <c r="BG146" i="4"/>
  <c r="DO146" i="4"/>
  <c r="DG148" i="4"/>
  <c r="DN148" i="4"/>
  <c r="AG150" i="4"/>
  <c r="DM150" i="4"/>
  <c r="CV156" i="4"/>
  <c r="DA156" i="4"/>
  <c r="BG158" i="4"/>
  <c r="DO158" i="4"/>
  <c r="AG162" i="4"/>
  <c r="DM162" i="4"/>
  <c r="CV168" i="4"/>
  <c r="DA168" i="4"/>
  <c r="BG170" i="4"/>
  <c r="DO170" i="4"/>
  <c r="AG174" i="4"/>
  <c r="DM174" i="4"/>
  <c r="DQ174" i="4" s="1"/>
  <c r="BG177" i="4"/>
  <c r="DO177" i="4"/>
  <c r="CF178" i="4"/>
  <c r="DP178" i="4"/>
  <c r="DG179" i="4"/>
  <c r="DN179" i="4"/>
  <c r="AG181" i="4"/>
  <c r="DM181" i="4"/>
  <c r="CV187" i="4"/>
  <c r="DA187" i="4"/>
  <c r="BG189" i="4"/>
  <c r="DO189" i="4"/>
  <c r="CF190" i="4"/>
  <c r="DP190" i="4"/>
  <c r="DG191" i="4"/>
  <c r="DN191" i="4"/>
  <c r="AG193" i="4"/>
  <c r="DM193" i="4"/>
  <c r="CV199" i="4"/>
  <c r="DA199" i="4"/>
  <c r="BG201" i="4"/>
  <c r="DO201" i="4"/>
  <c r="CF202" i="4"/>
  <c r="DP202" i="4"/>
  <c r="DG203" i="4"/>
  <c r="DN203" i="4"/>
  <c r="AG205" i="4"/>
  <c r="DM205" i="4"/>
  <c r="CV211" i="4"/>
  <c r="DA211" i="4"/>
  <c r="BG213" i="4"/>
  <c r="DO213" i="4"/>
  <c r="DG215" i="4"/>
  <c r="DN215" i="4"/>
  <c r="AG217" i="4"/>
  <c r="DM217" i="4"/>
  <c r="CV223" i="4"/>
  <c r="DA223" i="4"/>
  <c r="BG225" i="4"/>
  <c r="DO225" i="4"/>
  <c r="DG227" i="4"/>
  <c r="DN227" i="4"/>
  <c r="AG229" i="4"/>
  <c r="DM229" i="4"/>
  <c r="CV235" i="4"/>
  <c r="DA235" i="4"/>
  <c r="BG237" i="4"/>
  <c r="DO237" i="4"/>
  <c r="CF238" i="4"/>
  <c r="DP238" i="4"/>
  <c r="DG239" i="4"/>
  <c r="DN239" i="4"/>
  <c r="AG241" i="4"/>
  <c r="DM241" i="4"/>
  <c r="DQ241" i="4" s="1"/>
  <c r="CV247" i="4"/>
  <c r="DA247" i="4"/>
  <c r="BG249" i="4"/>
  <c r="DO249" i="4"/>
  <c r="CF250" i="4"/>
  <c r="DP250" i="4"/>
  <c r="DG251" i="4"/>
  <c r="DN251" i="4"/>
  <c r="AG253" i="4"/>
  <c r="DM253" i="4"/>
  <c r="CV259" i="4"/>
  <c r="DA259" i="4"/>
  <c r="BG261" i="4"/>
  <c r="DO261" i="4"/>
  <c r="CF262" i="4"/>
  <c r="DP262" i="4"/>
  <c r="DG263" i="4"/>
  <c r="DN263" i="4"/>
  <c r="AG265" i="4"/>
  <c r="DM265" i="4"/>
  <c r="CV271" i="4"/>
  <c r="DA271" i="4"/>
  <c r="BG273" i="4"/>
  <c r="DO273" i="4"/>
  <c r="CF274" i="4"/>
  <c r="DP274" i="4"/>
  <c r="DG275" i="4"/>
  <c r="DN275" i="4"/>
  <c r="CV278" i="4"/>
  <c r="DA278" i="4"/>
  <c r="BG280" i="4"/>
  <c r="DO280" i="4"/>
  <c r="CF281" i="4"/>
  <c r="DP281" i="4"/>
  <c r="AG284" i="4"/>
  <c r="DM284" i="4"/>
  <c r="CV290" i="4"/>
  <c r="DA290" i="4"/>
  <c r="BG292" i="4"/>
  <c r="DO292" i="4"/>
  <c r="CF293" i="4"/>
  <c r="DP293" i="4"/>
  <c r="AG296" i="4"/>
  <c r="DM296" i="4"/>
  <c r="CV302" i="4"/>
  <c r="DA302" i="4"/>
  <c r="BG304" i="4"/>
  <c r="DO304" i="4"/>
  <c r="CF305" i="4"/>
  <c r="DP305" i="4"/>
  <c r="AG308" i="4"/>
  <c r="DM308" i="4"/>
  <c r="CV314" i="4"/>
  <c r="DA314" i="4"/>
  <c r="BG316" i="4"/>
  <c r="DO316" i="4"/>
  <c r="CF317" i="4"/>
  <c r="DP317" i="4"/>
  <c r="AG320" i="4"/>
  <c r="DM320" i="4"/>
  <c r="CV326" i="4"/>
  <c r="DA326" i="4"/>
  <c r="BG328" i="4"/>
  <c r="DO328" i="4"/>
  <c r="CF329" i="4"/>
  <c r="DP329" i="4"/>
  <c r="DG330" i="4"/>
  <c r="DN330" i="4"/>
  <c r="BG24" i="4"/>
  <c r="DO24" i="4"/>
  <c r="CV34" i="4"/>
  <c r="DA34" i="4"/>
  <c r="DG13" i="4"/>
  <c r="DN13" i="4"/>
  <c r="AG6" i="4"/>
  <c r="DM6" i="4"/>
  <c r="CV12" i="4"/>
  <c r="DA12" i="4"/>
  <c r="CV5" i="4"/>
  <c r="DA5" i="4"/>
  <c r="CF8" i="4"/>
  <c r="DP8" i="4"/>
  <c r="DG9" i="4"/>
  <c r="DN9" i="4"/>
  <c r="AG11" i="4"/>
  <c r="DM11" i="4"/>
  <c r="CV17" i="4"/>
  <c r="DA17" i="4"/>
  <c r="CF20" i="4"/>
  <c r="DP20" i="4"/>
  <c r="DG21" i="4"/>
  <c r="DN21" i="4"/>
  <c r="AG23" i="4"/>
  <c r="DM23" i="4"/>
  <c r="CV29" i="4"/>
  <c r="DA29" i="4"/>
  <c r="CF32" i="4"/>
  <c r="DP32" i="4"/>
  <c r="DG33" i="4"/>
  <c r="DN33" i="4"/>
  <c r="AG35" i="4"/>
  <c r="DM35" i="4"/>
  <c r="CV41" i="4"/>
  <c r="DA41" i="4"/>
  <c r="CF44" i="4"/>
  <c r="DP44" i="4"/>
  <c r="DG45" i="4"/>
  <c r="DN45" i="4"/>
  <c r="AG47" i="4"/>
  <c r="DM47" i="4"/>
  <c r="CV53" i="4"/>
  <c r="DA53" i="4"/>
  <c r="BG55" i="4"/>
  <c r="DO55" i="4"/>
  <c r="CF56" i="4"/>
  <c r="DP56" i="4"/>
  <c r="DG57" i="4"/>
  <c r="DN57" i="4"/>
  <c r="AG59" i="4"/>
  <c r="DM59" i="4"/>
  <c r="CV65" i="4"/>
  <c r="DA65" i="4"/>
  <c r="BG67" i="4"/>
  <c r="DO67" i="4"/>
  <c r="CE68" i="4"/>
  <c r="DP68" i="4"/>
  <c r="DG69" i="4"/>
  <c r="DN69" i="4"/>
  <c r="AG71" i="4"/>
  <c r="DM71" i="4"/>
  <c r="CV77" i="4"/>
  <c r="DA77" i="4"/>
  <c r="CE80" i="4"/>
  <c r="DP80" i="4"/>
  <c r="DG81" i="4"/>
  <c r="DN81" i="4"/>
  <c r="AG83" i="4"/>
  <c r="DM83" i="4"/>
  <c r="CV89" i="4"/>
  <c r="DA89" i="4"/>
  <c r="BG91" i="4"/>
  <c r="DO91" i="4"/>
  <c r="CE92" i="4"/>
  <c r="DP92" i="4"/>
  <c r="DG93" i="4"/>
  <c r="DN93" i="4"/>
  <c r="AG95" i="4"/>
  <c r="DM95" i="4"/>
  <c r="CV101" i="4"/>
  <c r="DA101" i="4"/>
  <c r="CF104" i="4"/>
  <c r="DP104" i="4"/>
  <c r="DG105" i="4"/>
  <c r="DN105" i="4"/>
  <c r="AG107" i="4"/>
  <c r="DM107" i="4"/>
  <c r="CV113" i="4"/>
  <c r="DA113" i="4"/>
  <c r="BG115" i="4"/>
  <c r="DO115" i="4"/>
  <c r="CE116" i="4"/>
  <c r="DP116" i="4"/>
  <c r="DG117" i="4"/>
  <c r="DN117" i="4"/>
  <c r="AG119" i="4"/>
  <c r="DM119" i="4"/>
  <c r="CV125" i="4"/>
  <c r="DA125" i="4"/>
  <c r="BG127" i="4"/>
  <c r="DO127" i="4"/>
  <c r="CE128" i="4"/>
  <c r="DP128" i="4"/>
  <c r="DG129" i="4"/>
  <c r="DN129" i="4"/>
  <c r="AG131" i="4"/>
  <c r="DM131" i="4"/>
  <c r="CV137" i="4"/>
  <c r="DA137" i="4"/>
  <c r="BG139" i="4"/>
  <c r="DO139" i="4"/>
  <c r="CE140" i="4"/>
  <c r="DP140" i="4"/>
  <c r="DG141" i="4"/>
  <c r="DN141" i="4"/>
  <c r="AG143" i="4"/>
  <c r="DM143" i="4"/>
  <c r="CV149" i="4"/>
  <c r="DA149" i="4"/>
  <c r="BG151" i="4"/>
  <c r="DO151" i="4"/>
  <c r="CE152" i="4"/>
  <c r="DP152" i="4"/>
  <c r="DG153" i="4"/>
  <c r="DN153" i="4"/>
  <c r="AG155" i="4"/>
  <c r="DM155" i="4"/>
  <c r="CV161" i="4"/>
  <c r="DA161" i="4"/>
  <c r="BG163" i="4"/>
  <c r="DO163" i="4"/>
  <c r="CF164" i="4"/>
  <c r="DP164" i="4"/>
  <c r="DG165" i="4"/>
  <c r="DN165" i="4"/>
  <c r="AG167" i="4"/>
  <c r="DM167" i="4"/>
  <c r="CV173" i="4"/>
  <c r="DA173" i="4"/>
  <c r="BG175" i="4"/>
  <c r="DO175" i="4"/>
  <c r="CF176" i="4"/>
  <c r="DP176" i="4"/>
  <c r="CV180" i="4"/>
  <c r="DA180" i="4"/>
  <c r="BG182" i="4"/>
  <c r="DO182" i="4"/>
  <c r="DG184" i="4"/>
  <c r="DN184" i="4"/>
  <c r="AG186" i="4"/>
  <c r="DM186" i="4"/>
  <c r="CV192" i="4"/>
  <c r="DA192" i="4"/>
  <c r="BG194" i="4"/>
  <c r="DO194" i="4"/>
  <c r="DG196" i="4"/>
  <c r="DN196" i="4"/>
  <c r="AG198" i="4"/>
  <c r="DM198" i="4"/>
  <c r="CV204" i="4"/>
  <c r="DA204" i="4"/>
  <c r="BG206" i="4"/>
  <c r="DO206" i="4"/>
  <c r="AG210" i="4"/>
  <c r="DM210" i="4"/>
  <c r="CV216" i="4"/>
  <c r="DA216" i="4"/>
  <c r="BG218" i="4"/>
  <c r="DO218" i="4"/>
  <c r="CF219" i="4"/>
  <c r="DP219" i="4"/>
  <c r="DG220" i="4"/>
  <c r="DN220" i="4"/>
  <c r="AG222" i="4"/>
  <c r="DM222" i="4"/>
  <c r="CV228" i="4"/>
  <c r="DA228" i="4"/>
  <c r="BG230" i="4"/>
  <c r="DO230" i="4"/>
  <c r="CF231" i="4"/>
  <c r="DP231" i="4"/>
  <c r="DG232" i="4"/>
  <c r="DN232" i="4"/>
  <c r="AG234" i="4"/>
  <c r="DM234" i="4"/>
  <c r="CV240" i="4"/>
  <c r="DA240" i="4"/>
  <c r="BG242" i="4"/>
  <c r="DO242" i="4"/>
  <c r="CF243" i="4"/>
  <c r="DP243" i="4"/>
  <c r="DG244" i="4"/>
  <c r="DN244" i="4"/>
  <c r="AG246" i="4"/>
  <c r="DM246" i="4"/>
  <c r="CV252" i="4"/>
  <c r="DA252" i="4"/>
  <c r="BG254" i="4"/>
  <c r="DO254" i="4"/>
  <c r="CF255" i="4"/>
  <c r="DP255" i="4"/>
  <c r="DG256" i="4"/>
  <c r="DN256" i="4"/>
  <c r="AG258" i="4"/>
  <c r="DM258" i="4"/>
  <c r="CV264" i="4"/>
  <c r="DA264" i="4"/>
  <c r="BG266" i="4"/>
  <c r="DO266" i="4"/>
  <c r="CF267" i="4"/>
  <c r="DP267" i="4"/>
  <c r="AG270" i="4"/>
  <c r="DM270" i="4"/>
  <c r="DF275" i="4"/>
  <c r="AG277" i="4"/>
  <c r="DM277" i="4"/>
  <c r="CV283" i="4"/>
  <c r="DA283" i="4"/>
  <c r="BG285" i="4"/>
  <c r="DO285" i="4"/>
  <c r="CF286" i="4"/>
  <c r="DP286" i="4"/>
  <c r="DG287" i="4"/>
  <c r="DN287" i="4"/>
  <c r="AG289" i="4"/>
  <c r="DM289" i="4"/>
  <c r="CV295" i="4"/>
  <c r="DA295" i="4"/>
  <c r="BG297" i="4"/>
  <c r="DO297" i="4"/>
  <c r="CF298" i="4"/>
  <c r="DP298" i="4"/>
  <c r="DG299" i="4"/>
  <c r="DN299" i="4"/>
  <c r="AG301" i="4"/>
  <c r="DM301" i="4"/>
  <c r="CV307" i="4"/>
  <c r="DA307" i="4"/>
  <c r="BG309" i="4"/>
  <c r="DO309" i="4"/>
  <c r="CF310" i="4"/>
  <c r="DP310" i="4"/>
  <c r="DG311" i="4"/>
  <c r="DN311" i="4"/>
  <c r="AG313" i="4"/>
  <c r="DM313" i="4"/>
  <c r="CV319" i="4"/>
  <c r="DA319" i="4"/>
  <c r="BG321" i="4"/>
  <c r="DO321" i="4"/>
  <c r="CF322" i="4"/>
  <c r="DP322" i="4"/>
  <c r="DG323" i="4"/>
  <c r="DN323" i="4"/>
  <c r="AG325" i="4"/>
  <c r="DM325" i="4"/>
  <c r="BU33" i="4"/>
  <c r="BZ33" i="4"/>
  <c r="BU153" i="4"/>
  <c r="BZ153" i="4"/>
  <c r="BU244" i="4"/>
  <c r="BZ244" i="4"/>
  <c r="BU74" i="4"/>
  <c r="BZ74" i="4"/>
  <c r="BU98" i="4"/>
  <c r="BZ98" i="4"/>
  <c r="BU122" i="4"/>
  <c r="BZ122" i="4"/>
  <c r="BU134" i="4"/>
  <c r="BZ134" i="4"/>
  <c r="BU237" i="4"/>
  <c r="BZ237" i="4"/>
  <c r="BU273" i="4"/>
  <c r="BZ273" i="4"/>
  <c r="BU316" i="4"/>
  <c r="BZ316" i="4"/>
  <c r="BU175" i="4"/>
  <c r="BZ175" i="4"/>
  <c r="BU182" i="4"/>
  <c r="BZ182" i="4"/>
  <c r="BU194" i="4"/>
  <c r="BZ194" i="4"/>
  <c r="BU242" i="4"/>
  <c r="BZ242" i="4"/>
  <c r="BU24" i="4"/>
  <c r="BZ24" i="4"/>
  <c r="BU48" i="4"/>
  <c r="BZ48" i="4"/>
  <c r="BU60" i="4"/>
  <c r="BZ60" i="4"/>
  <c r="BU144" i="4"/>
  <c r="BZ144" i="4"/>
  <c r="BU156" i="4"/>
  <c r="BZ156" i="4"/>
  <c r="BU223" i="4"/>
  <c r="BZ223" i="4"/>
  <c r="BU259" i="4"/>
  <c r="BZ259" i="4"/>
  <c r="BU271" i="4"/>
  <c r="BZ271" i="4"/>
  <c r="BU5" i="4"/>
  <c r="BZ5" i="4"/>
  <c r="BU17" i="4"/>
  <c r="BZ17" i="4"/>
  <c r="BU29" i="4"/>
  <c r="BZ29" i="4"/>
  <c r="BU41" i="4"/>
  <c r="BZ41" i="4"/>
  <c r="BU53" i="4"/>
  <c r="BZ53" i="4"/>
  <c r="BU65" i="4"/>
  <c r="BZ65" i="4"/>
  <c r="BU77" i="4"/>
  <c r="BZ77" i="4"/>
  <c r="BU89" i="4"/>
  <c r="BZ89" i="4"/>
  <c r="BU101" i="4"/>
  <c r="BZ101" i="4"/>
  <c r="BU113" i="4"/>
  <c r="BZ113" i="4"/>
  <c r="BU125" i="4"/>
  <c r="BZ125" i="4"/>
  <c r="BU137" i="4"/>
  <c r="BZ137" i="4"/>
  <c r="BU149" i="4"/>
  <c r="BZ149" i="4"/>
  <c r="BU161" i="4"/>
  <c r="BZ161" i="4"/>
  <c r="BU173" i="4"/>
  <c r="BZ173" i="4"/>
  <c r="BU180" i="4"/>
  <c r="BZ180" i="4"/>
  <c r="BU192" i="4"/>
  <c r="BZ192" i="4"/>
  <c r="BU204" i="4"/>
  <c r="BZ204" i="4"/>
  <c r="BU216" i="4"/>
  <c r="BZ216" i="4"/>
  <c r="BU228" i="4"/>
  <c r="BZ228" i="4"/>
  <c r="BU240" i="4"/>
  <c r="BZ240" i="4"/>
  <c r="BU252" i="4"/>
  <c r="BZ252" i="4"/>
  <c r="BU264" i="4"/>
  <c r="BZ264" i="4"/>
  <c r="BU283" i="4"/>
  <c r="BZ283" i="4"/>
  <c r="BU295" i="4"/>
  <c r="BZ295" i="4"/>
  <c r="BU307" i="4"/>
  <c r="BZ307" i="4"/>
  <c r="BU319" i="4"/>
  <c r="BZ319" i="4"/>
  <c r="BU81" i="4"/>
  <c r="BZ81" i="4"/>
  <c r="BU165" i="4"/>
  <c r="BZ165" i="4"/>
  <c r="BU38" i="4"/>
  <c r="BZ38" i="4"/>
  <c r="BU50" i="4"/>
  <c r="BZ50" i="4"/>
  <c r="BU13" i="4"/>
  <c r="BZ13" i="4"/>
  <c r="BU25" i="4"/>
  <c r="BZ25" i="4"/>
  <c r="BU37" i="4"/>
  <c r="BZ37" i="4"/>
  <c r="BU49" i="4"/>
  <c r="BZ49" i="4"/>
  <c r="BU61" i="4"/>
  <c r="BZ61" i="4"/>
  <c r="BU73" i="4"/>
  <c r="BZ73" i="4"/>
  <c r="BU85" i="4"/>
  <c r="BZ85" i="4"/>
  <c r="BU97" i="4"/>
  <c r="BZ97" i="4"/>
  <c r="BU109" i="4"/>
  <c r="BZ109" i="4"/>
  <c r="BU121" i="4"/>
  <c r="BZ121" i="4"/>
  <c r="BU133" i="4"/>
  <c r="BZ133" i="4"/>
  <c r="BU145" i="4"/>
  <c r="BZ145" i="4"/>
  <c r="BU157" i="4"/>
  <c r="BZ157" i="4"/>
  <c r="BU169" i="4"/>
  <c r="BZ169" i="4"/>
  <c r="BU188" i="4"/>
  <c r="BZ188" i="4"/>
  <c r="BU200" i="4"/>
  <c r="BZ200" i="4"/>
  <c r="BU212" i="4"/>
  <c r="BZ212" i="4"/>
  <c r="BU224" i="4"/>
  <c r="BZ224" i="4"/>
  <c r="BU236" i="4"/>
  <c r="BZ236" i="4"/>
  <c r="BU248" i="4"/>
  <c r="BZ248" i="4"/>
  <c r="BU260" i="4"/>
  <c r="BZ260" i="4"/>
  <c r="BU272" i="4"/>
  <c r="BZ272" i="4"/>
  <c r="BU279" i="4"/>
  <c r="BZ279" i="4"/>
  <c r="BU291" i="4"/>
  <c r="BZ291" i="4"/>
  <c r="BU303" i="4"/>
  <c r="BZ303" i="4"/>
  <c r="BU315" i="4"/>
  <c r="BZ315" i="4"/>
  <c r="BU327" i="4"/>
  <c r="BZ327" i="4"/>
  <c r="BU57" i="4"/>
  <c r="BZ57" i="4"/>
  <c r="BU69" i="4"/>
  <c r="BZ69" i="4"/>
  <c r="BU105" i="4"/>
  <c r="BZ105" i="4"/>
  <c r="BU129" i="4"/>
  <c r="BZ129" i="4"/>
  <c r="BU184" i="4"/>
  <c r="BZ184" i="4"/>
  <c r="BU208" i="4"/>
  <c r="BZ208" i="4"/>
  <c r="BU220" i="4"/>
  <c r="BZ220" i="4"/>
  <c r="BU287" i="4"/>
  <c r="BZ287" i="4"/>
  <c r="BU86" i="4"/>
  <c r="BZ86" i="4"/>
  <c r="BU110" i="4"/>
  <c r="BZ110" i="4"/>
  <c r="BU201" i="4"/>
  <c r="BZ201" i="4"/>
  <c r="BU225" i="4"/>
  <c r="BZ225" i="4"/>
  <c r="BU249" i="4"/>
  <c r="BZ249" i="4"/>
  <c r="BU55" i="4"/>
  <c r="BZ55" i="4"/>
  <c r="BU67" i="4"/>
  <c r="BZ67" i="4"/>
  <c r="BU151" i="4"/>
  <c r="BZ151" i="4"/>
  <c r="BU206" i="4"/>
  <c r="BZ206" i="4"/>
  <c r="BU230" i="4"/>
  <c r="BZ230" i="4"/>
  <c r="BU297" i="4"/>
  <c r="BZ297" i="4"/>
  <c r="BU309" i="4"/>
  <c r="BZ309" i="4"/>
  <c r="BU36" i="4"/>
  <c r="BZ36" i="4"/>
  <c r="BU96" i="4"/>
  <c r="BZ96" i="4"/>
  <c r="BU120" i="4"/>
  <c r="BZ120" i="4"/>
  <c r="BU168" i="4"/>
  <c r="BZ168" i="4"/>
  <c r="BU211" i="4"/>
  <c r="BZ211" i="4"/>
  <c r="BU235" i="4"/>
  <c r="BZ235" i="4"/>
  <c r="BU247" i="4"/>
  <c r="BZ247" i="4"/>
  <c r="BU314" i="4"/>
  <c r="BZ314" i="4"/>
  <c r="BU10" i="4"/>
  <c r="BZ10" i="4"/>
  <c r="BU34" i="4"/>
  <c r="BZ34" i="4"/>
  <c r="BU94" i="4"/>
  <c r="BZ94" i="4"/>
  <c r="BU106" i="4"/>
  <c r="BZ106" i="4"/>
  <c r="BU130" i="4"/>
  <c r="BZ130" i="4"/>
  <c r="BU142" i="4"/>
  <c r="BZ142" i="4"/>
  <c r="BU185" i="4"/>
  <c r="BZ185" i="4"/>
  <c r="BU209" i="4"/>
  <c r="BZ209" i="4"/>
  <c r="BU245" i="4"/>
  <c r="BZ245" i="4"/>
  <c r="BU27" i="4"/>
  <c r="BZ27" i="4"/>
  <c r="BU63" i="4"/>
  <c r="BZ63" i="4"/>
  <c r="BU87" i="4"/>
  <c r="BZ87" i="4"/>
  <c r="BU111" i="4"/>
  <c r="BZ111" i="4"/>
  <c r="BU123" i="4"/>
  <c r="BZ123" i="4"/>
  <c r="BU171" i="4"/>
  <c r="BZ171" i="4"/>
  <c r="BU190" i="4"/>
  <c r="BZ190" i="4"/>
  <c r="BU214" i="4"/>
  <c r="BZ214" i="4"/>
  <c r="BU274" i="4"/>
  <c r="BZ274" i="4"/>
  <c r="BU317" i="4"/>
  <c r="BZ317" i="4"/>
  <c r="BU329" i="4"/>
  <c r="BZ329" i="4"/>
  <c r="BU20" i="4"/>
  <c r="BZ20" i="4"/>
  <c r="BU32" i="4"/>
  <c r="BZ32" i="4"/>
  <c r="BU68" i="4"/>
  <c r="BZ68" i="4"/>
  <c r="BU80" i="4"/>
  <c r="BZ80" i="4"/>
  <c r="BU267" i="4"/>
  <c r="BZ267" i="4"/>
  <c r="BU298" i="4"/>
  <c r="BZ298" i="4"/>
  <c r="BU6" i="4"/>
  <c r="BZ6" i="4"/>
  <c r="BU18" i="4"/>
  <c r="BZ18" i="4"/>
  <c r="BU30" i="4"/>
  <c r="BZ30" i="4"/>
  <c r="BU42" i="4"/>
  <c r="BZ42" i="4"/>
  <c r="BU54" i="4"/>
  <c r="BZ54" i="4"/>
  <c r="BU66" i="4"/>
  <c r="BZ66" i="4"/>
  <c r="BU78" i="4"/>
  <c r="BZ78" i="4"/>
  <c r="BU90" i="4"/>
  <c r="BZ90" i="4"/>
  <c r="BU102" i="4"/>
  <c r="BZ102" i="4"/>
  <c r="BU114" i="4"/>
  <c r="BZ114" i="4"/>
  <c r="BU126" i="4"/>
  <c r="BZ126" i="4"/>
  <c r="BU138" i="4"/>
  <c r="BZ138" i="4"/>
  <c r="BU150" i="4"/>
  <c r="BZ150" i="4"/>
  <c r="BU162" i="4"/>
  <c r="BZ162" i="4"/>
  <c r="BU174" i="4"/>
  <c r="BZ174" i="4"/>
  <c r="BU181" i="4"/>
  <c r="BZ181" i="4"/>
  <c r="BU193" i="4"/>
  <c r="BZ193" i="4"/>
  <c r="BU205" i="4"/>
  <c r="BZ205" i="4"/>
  <c r="BU217" i="4"/>
  <c r="BZ217" i="4"/>
  <c r="BU229" i="4"/>
  <c r="BZ229" i="4"/>
  <c r="BU241" i="4"/>
  <c r="BZ241" i="4"/>
  <c r="BU253" i="4"/>
  <c r="BZ253" i="4"/>
  <c r="BU265" i="4"/>
  <c r="BZ265" i="4"/>
  <c r="BU284" i="4"/>
  <c r="BZ284" i="4"/>
  <c r="BU296" i="4"/>
  <c r="BZ296" i="4"/>
  <c r="BU308" i="4"/>
  <c r="BZ308" i="4"/>
  <c r="BU320" i="4"/>
  <c r="BZ320" i="4"/>
  <c r="BU45" i="4"/>
  <c r="BZ45" i="4"/>
  <c r="BU93" i="4"/>
  <c r="BZ93" i="4"/>
  <c r="BU117" i="4"/>
  <c r="BZ117" i="4"/>
  <c r="BU196" i="4"/>
  <c r="BZ196" i="4"/>
  <c r="BU232" i="4"/>
  <c r="BZ232" i="4"/>
  <c r="BU256" i="4"/>
  <c r="BZ256" i="4"/>
  <c r="BU268" i="4"/>
  <c r="BZ268" i="4"/>
  <c r="BU299" i="4"/>
  <c r="BZ299" i="4"/>
  <c r="BU311" i="4"/>
  <c r="BZ311" i="4"/>
  <c r="BU62" i="4"/>
  <c r="BZ62" i="4"/>
  <c r="BU146" i="4"/>
  <c r="BZ146" i="4"/>
  <c r="BU158" i="4"/>
  <c r="BZ158" i="4"/>
  <c r="BU213" i="4"/>
  <c r="BZ213" i="4"/>
  <c r="BU292" i="4"/>
  <c r="BZ292" i="4"/>
  <c r="BU328" i="4"/>
  <c r="BZ328" i="4"/>
  <c r="BU31" i="4"/>
  <c r="BZ31" i="4"/>
  <c r="BU43" i="4"/>
  <c r="BZ43" i="4"/>
  <c r="BU79" i="4"/>
  <c r="BZ79" i="4"/>
  <c r="BU127" i="4"/>
  <c r="BZ127" i="4"/>
  <c r="BU163" i="4"/>
  <c r="BZ163" i="4"/>
  <c r="BU218" i="4"/>
  <c r="BZ218" i="4"/>
  <c r="BU266" i="4"/>
  <c r="BZ266" i="4"/>
  <c r="BU285" i="4"/>
  <c r="BZ285" i="4"/>
  <c r="BU84" i="4"/>
  <c r="BZ84" i="4"/>
  <c r="BU132" i="4"/>
  <c r="BZ132" i="4"/>
  <c r="BU46" i="4"/>
  <c r="BZ46" i="4"/>
  <c r="BU58" i="4"/>
  <c r="BZ58" i="4"/>
  <c r="BU118" i="4"/>
  <c r="BZ118" i="4"/>
  <c r="BU166" i="4"/>
  <c r="BZ166" i="4"/>
  <c r="BU312" i="4"/>
  <c r="BZ312" i="4"/>
  <c r="BU324" i="4"/>
  <c r="BZ324" i="4"/>
  <c r="BU99" i="4"/>
  <c r="BZ99" i="4"/>
  <c r="BU178" i="4"/>
  <c r="BZ178" i="4"/>
  <c r="BU202" i="4"/>
  <c r="BZ202" i="4"/>
  <c r="BU226" i="4"/>
  <c r="BZ226" i="4"/>
  <c r="BU293" i="4"/>
  <c r="BZ293" i="4"/>
  <c r="BU8" i="4"/>
  <c r="BZ8" i="4"/>
  <c r="BU44" i="4"/>
  <c r="BZ44" i="4"/>
  <c r="BU92" i="4"/>
  <c r="BZ92" i="4"/>
  <c r="BU116" i="4"/>
  <c r="BZ116" i="4"/>
  <c r="BU176" i="4"/>
  <c r="BZ176" i="4"/>
  <c r="BU286" i="4"/>
  <c r="BZ286" i="4"/>
  <c r="BU310" i="4"/>
  <c r="BZ310" i="4"/>
  <c r="BU11" i="4"/>
  <c r="BZ11" i="4"/>
  <c r="BU23" i="4"/>
  <c r="BZ23" i="4"/>
  <c r="BU35" i="4"/>
  <c r="BZ35" i="4"/>
  <c r="BU47" i="4"/>
  <c r="BZ47" i="4"/>
  <c r="BU59" i="4"/>
  <c r="BZ59" i="4"/>
  <c r="BU71" i="4"/>
  <c r="BZ71" i="4"/>
  <c r="BU83" i="4"/>
  <c r="BZ83" i="4"/>
  <c r="BU95" i="4"/>
  <c r="BZ95" i="4"/>
  <c r="BU107" i="4"/>
  <c r="BZ107" i="4"/>
  <c r="BU119" i="4"/>
  <c r="BZ119" i="4"/>
  <c r="BU131" i="4"/>
  <c r="BZ131" i="4"/>
  <c r="BU143" i="4"/>
  <c r="BZ143" i="4"/>
  <c r="BU155" i="4"/>
  <c r="BZ155" i="4"/>
  <c r="BU167" i="4"/>
  <c r="BZ167" i="4"/>
  <c r="BU186" i="4"/>
  <c r="BZ186" i="4"/>
  <c r="BU198" i="4"/>
  <c r="BZ198" i="4"/>
  <c r="BU210" i="4"/>
  <c r="BZ210" i="4"/>
  <c r="BU222" i="4"/>
  <c r="BZ222" i="4"/>
  <c r="BU234" i="4"/>
  <c r="BZ234" i="4"/>
  <c r="BU246" i="4"/>
  <c r="BZ246" i="4"/>
  <c r="BU258" i="4"/>
  <c r="BZ258" i="4"/>
  <c r="BU270" i="4"/>
  <c r="BZ270" i="4"/>
  <c r="BU277" i="4"/>
  <c r="BZ277" i="4"/>
  <c r="BU289" i="4"/>
  <c r="BZ289" i="4"/>
  <c r="BU301" i="4"/>
  <c r="BZ301" i="4"/>
  <c r="BU313" i="4"/>
  <c r="BZ313" i="4"/>
  <c r="BU325" i="4"/>
  <c r="BZ325" i="4"/>
  <c r="BU9" i="4"/>
  <c r="BZ9" i="4"/>
  <c r="BU21" i="4"/>
  <c r="BZ21" i="4"/>
  <c r="BU141" i="4"/>
  <c r="BZ141" i="4"/>
  <c r="BU323" i="4"/>
  <c r="BZ323" i="4"/>
  <c r="BU14" i="4"/>
  <c r="BZ14" i="4"/>
  <c r="BU26" i="4"/>
  <c r="BZ26" i="4"/>
  <c r="BU170" i="4"/>
  <c r="BZ170" i="4"/>
  <c r="BU177" i="4"/>
  <c r="BZ177" i="4"/>
  <c r="BU189" i="4"/>
  <c r="BZ189" i="4"/>
  <c r="BU261" i="4"/>
  <c r="BZ261" i="4"/>
  <c r="BU280" i="4"/>
  <c r="BZ280" i="4"/>
  <c r="BU304" i="4"/>
  <c r="BZ304" i="4"/>
  <c r="BU7" i="4"/>
  <c r="BZ7" i="4"/>
  <c r="BU19" i="4"/>
  <c r="BZ19" i="4"/>
  <c r="BU91" i="4"/>
  <c r="BZ91" i="4"/>
  <c r="BU103" i="4"/>
  <c r="BZ103" i="4"/>
  <c r="BU115" i="4"/>
  <c r="BZ115" i="4"/>
  <c r="BU139" i="4"/>
  <c r="BZ139" i="4"/>
  <c r="BU254" i="4"/>
  <c r="BZ254" i="4"/>
  <c r="BU321" i="4"/>
  <c r="BZ321" i="4"/>
  <c r="BU12" i="4"/>
  <c r="BZ12" i="4"/>
  <c r="BU72" i="4"/>
  <c r="BZ72" i="4"/>
  <c r="BU108" i="4"/>
  <c r="BZ108" i="4"/>
  <c r="BU187" i="4"/>
  <c r="BZ187" i="4"/>
  <c r="BU199" i="4"/>
  <c r="BZ199" i="4"/>
  <c r="BU278" i="4"/>
  <c r="BZ278" i="4"/>
  <c r="BU290" i="4"/>
  <c r="BZ290" i="4"/>
  <c r="BU302" i="4"/>
  <c r="BZ302" i="4"/>
  <c r="BU326" i="4"/>
  <c r="BZ326" i="4"/>
  <c r="BU22" i="4"/>
  <c r="BZ22" i="4"/>
  <c r="BU70" i="4"/>
  <c r="BZ70" i="4"/>
  <c r="BU82" i="4"/>
  <c r="BZ82" i="4"/>
  <c r="BU154" i="4"/>
  <c r="BZ154" i="4"/>
  <c r="BU197" i="4"/>
  <c r="BZ197" i="4"/>
  <c r="BU221" i="4"/>
  <c r="BZ221" i="4"/>
  <c r="BU233" i="4"/>
  <c r="BZ233" i="4"/>
  <c r="BU257" i="4"/>
  <c r="BZ257" i="4"/>
  <c r="BU269" i="4"/>
  <c r="BZ269" i="4"/>
  <c r="BU276" i="4"/>
  <c r="BZ276" i="4"/>
  <c r="BU288" i="4"/>
  <c r="BZ288" i="4"/>
  <c r="BU300" i="4"/>
  <c r="BZ300" i="4"/>
  <c r="BU15" i="4"/>
  <c r="BZ15" i="4"/>
  <c r="BU39" i="4"/>
  <c r="BZ39" i="4"/>
  <c r="BU51" i="4"/>
  <c r="BZ51" i="4"/>
  <c r="BU75" i="4"/>
  <c r="BZ75" i="4"/>
  <c r="BU135" i="4"/>
  <c r="BZ135" i="4"/>
  <c r="BU147" i="4"/>
  <c r="BZ147" i="4"/>
  <c r="BU159" i="4"/>
  <c r="BZ159" i="4"/>
  <c r="BU238" i="4"/>
  <c r="BZ238" i="4"/>
  <c r="BU250" i="4"/>
  <c r="BZ250" i="4"/>
  <c r="BU262" i="4"/>
  <c r="BZ262" i="4"/>
  <c r="BU281" i="4"/>
  <c r="BZ281" i="4"/>
  <c r="BU305" i="4"/>
  <c r="BZ305" i="4"/>
  <c r="BU56" i="4"/>
  <c r="BZ56" i="4"/>
  <c r="BU104" i="4"/>
  <c r="BZ104" i="4"/>
  <c r="BU128" i="4"/>
  <c r="BZ128" i="4"/>
  <c r="BU140" i="4"/>
  <c r="BZ140" i="4"/>
  <c r="BU152" i="4"/>
  <c r="BZ152" i="4"/>
  <c r="BU164" i="4"/>
  <c r="BZ164" i="4"/>
  <c r="BU183" i="4"/>
  <c r="BZ183" i="4"/>
  <c r="BU195" i="4"/>
  <c r="BZ195" i="4"/>
  <c r="BU207" i="4"/>
  <c r="BZ207" i="4"/>
  <c r="BU219" i="4"/>
  <c r="BZ219" i="4"/>
  <c r="BU231" i="4"/>
  <c r="BZ231" i="4"/>
  <c r="BU243" i="4"/>
  <c r="BZ243" i="4"/>
  <c r="BU255" i="4"/>
  <c r="BZ255" i="4"/>
  <c r="BU322" i="4"/>
  <c r="BZ322" i="4"/>
  <c r="BU4" i="4"/>
  <c r="BZ4" i="4"/>
  <c r="BU16" i="4"/>
  <c r="BZ16" i="4"/>
  <c r="BU28" i="4"/>
  <c r="BZ28" i="4"/>
  <c r="BU40" i="4"/>
  <c r="BZ40" i="4"/>
  <c r="BU52" i="4"/>
  <c r="BZ52" i="4"/>
  <c r="BU64" i="4"/>
  <c r="BZ64" i="4"/>
  <c r="BU76" i="4"/>
  <c r="BZ76" i="4"/>
  <c r="BU88" i="4"/>
  <c r="BZ88" i="4"/>
  <c r="BU100" i="4"/>
  <c r="BZ100" i="4"/>
  <c r="BU112" i="4"/>
  <c r="BZ112" i="4"/>
  <c r="BU124" i="4"/>
  <c r="BZ124" i="4"/>
  <c r="BU136" i="4"/>
  <c r="BZ136" i="4"/>
  <c r="BU148" i="4"/>
  <c r="BZ148" i="4"/>
  <c r="BU160" i="4"/>
  <c r="BZ160" i="4"/>
  <c r="BU172" i="4"/>
  <c r="BZ172" i="4"/>
  <c r="BU179" i="4"/>
  <c r="BZ179" i="4"/>
  <c r="BU191" i="4"/>
  <c r="BZ191" i="4"/>
  <c r="BU203" i="4"/>
  <c r="BZ203" i="4"/>
  <c r="BU215" i="4"/>
  <c r="BZ215" i="4"/>
  <c r="BU227" i="4"/>
  <c r="BZ227" i="4"/>
  <c r="BU239" i="4"/>
  <c r="BZ239" i="4"/>
  <c r="BU251" i="4"/>
  <c r="BZ251" i="4"/>
  <c r="BU263" i="4"/>
  <c r="BZ263" i="4"/>
  <c r="BU275" i="4"/>
  <c r="BZ275" i="4"/>
  <c r="BU282" i="4"/>
  <c r="BZ282" i="4"/>
  <c r="BU294" i="4"/>
  <c r="BZ294" i="4"/>
  <c r="BU306" i="4"/>
  <c r="BZ306" i="4"/>
  <c r="BU318" i="4"/>
  <c r="BZ318" i="4"/>
  <c r="BU330" i="4"/>
  <c r="BZ330" i="4"/>
  <c r="CF328" i="4"/>
  <c r="DF239" i="4"/>
  <c r="CF211" i="4"/>
  <c r="DF311" i="4"/>
  <c r="V147" i="4"/>
  <c r="AA147" i="4"/>
  <c r="V209" i="4"/>
  <c r="AA209" i="4"/>
  <c r="V39" i="4"/>
  <c r="AA39" i="4"/>
  <c r="V123" i="4"/>
  <c r="AA123" i="4"/>
  <c r="V159" i="4"/>
  <c r="AA159" i="4"/>
  <c r="V197" i="4"/>
  <c r="AA197" i="4"/>
  <c r="V302" i="4"/>
  <c r="AA302" i="4"/>
  <c r="V202" i="4"/>
  <c r="AA202" i="4"/>
  <c r="V214" i="4"/>
  <c r="AA214" i="4"/>
  <c r="V226" i="4"/>
  <c r="AA226" i="4"/>
  <c r="V238" i="4"/>
  <c r="AA238" i="4"/>
  <c r="DR238" i="4" s="1"/>
  <c r="V245" i="4"/>
  <c r="AA245" i="4"/>
  <c r="V257" i="4"/>
  <c r="AA257" i="4"/>
  <c r="V283" i="4"/>
  <c r="AA283" i="4"/>
  <c r="V295" i="4"/>
  <c r="AA295" i="4"/>
  <c r="V307" i="4"/>
  <c r="AA307" i="4"/>
  <c r="V314" i="4"/>
  <c r="AA314" i="4"/>
  <c r="V326" i="4"/>
  <c r="AA326" i="4"/>
  <c r="CE329" i="4"/>
  <c r="V27" i="4"/>
  <c r="AA27" i="4"/>
  <c r="V63" i="4"/>
  <c r="AA63" i="4"/>
  <c r="V271" i="4"/>
  <c r="AA271" i="4"/>
  <c r="V32" i="4"/>
  <c r="AA32" i="4"/>
  <c r="V133" i="4"/>
  <c r="AA133" i="4"/>
  <c r="V169" i="4"/>
  <c r="AA169" i="4"/>
  <c r="V176" i="4"/>
  <c r="AA176" i="4"/>
  <c r="V207" i="4"/>
  <c r="AA207" i="4"/>
  <c r="V276" i="4"/>
  <c r="AA276" i="4"/>
  <c r="V288" i="4"/>
  <c r="AA288" i="4"/>
  <c r="V319" i="4"/>
  <c r="AA319" i="4"/>
  <c r="V135" i="4"/>
  <c r="AA135" i="4"/>
  <c r="V233" i="4"/>
  <c r="AA233" i="4"/>
  <c r="V264" i="4"/>
  <c r="AA264" i="4"/>
  <c r="V321" i="4"/>
  <c r="AA321" i="4"/>
  <c r="V80" i="4"/>
  <c r="AA80" i="4"/>
  <c r="V178" i="4"/>
  <c r="AA178" i="4"/>
  <c r="V61" i="4"/>
  <c r="AA61" i="4"/>
  <c r="V97" i="4"/>
  <c r="AA97" i="4"/>
  <c r="V109" i="4"/>
  <c r="AA109" i="4"/>
  <c r="V145" i="4"/>
  <c r="AA145" i="4"/>
  <c r="V195" i="4"/>
  <c r="AA195" i="4"/>
  <c r="V231" i="4"/>
  <c r="AA231" i="4"/>
  <c r="V250" i="4"/>
  <c r="AA250" i="4"/>
  <c r="V262" i="4"/>
  <c r="AA262" i="4"/>
  <c r="V18" i="4"/>
  <c r="AA18" i="4"/>
  <c r="V30" i="4"/>
  <c r="AA30" i="4"/>
  <c r="V42" i="4"/>
  <c r="AA42" i="4"/>
  <c r="V54" i="4"/>
  <c r="AA54" i="4"/>
  <c r="V66" i="4"/>
  <c r="AA66" i="4"/>
  <c r="V78" i="4"/>
  <c r="AA78" i="4"/>
  <c r="V90" i="4"/>
  <c r="AA90" i="4"/>
  <c r="V102" i="4"/>
  <c r="AA102" i="4"/>
  <c r="V114" i="4"/>
  <c r="AA114" i="4"/>
  <c r="V126" i="4"/>
  <c r="AA126" i="4"/>
  <c r="V138" i="4"/>
  <c r="AA138" i="4"/>
  <c r="V150" i="4"/>
  <c r="AA150" i="4"/>
  <c r="V162" i="4"/>
  <c r="AA162" i="4"/>
  <c r="V188" i="4"/>
  <c r="AA188" i="4"/>
  <c r="V200" i="4"/>
  <c r="AA200" i="4"/>
  <c r="V212" i="4"/>
  <c r="AA212" i="4"/>
  <c r="V224" i="4"/>
  <c r="AA224" i="4"/>
  <c r="V236" i="4"/>
  <c r="AA236" i="4"/>
  <c r="V243" i="4"/>
  <c r="AA243" i="4"/>
  <c r="V255" i="4"/>
  <c r="AA255" i="4"/>
  <c r="V267" i="4"/>
  <c r="AA267" i="4"/>
  <c r="V274" i="4"/>
  <c r="AA274" i="4"/>
  <c r="V281" i="4"/>
  <c r="AA281" i="4"/>
  <c r="V293" i="4"/>
  <c r="AA293" i="4"/>
  <c r="V305" i="4"/>
  <c r="AA305" i="4"/>
  <c r="V312" i="4"/>
  <c r="AA312" i="4"/>
  <c r="V324" i="4"/>
  <c r="AA324" i="4"/>
  <c r="V111" i="4"/>
  <c r="AA111" i="4"/>
  <c r="V221" i="4"/>
  <c r="AA221" i="4"/>
  <c r="V290" i="4"/>
  <c r="AA290" i="4"/>
  <c r="V8" i="4"/>
  <c r="AA8" i="4"/>
  <c r="V56" i="4"/>
  <c r="AA56" i="4"/>
  <c r="V128" i="4"/>
  <c r="AA128" i="4"/>
  <c r="V171" i="4"/>
  <c r="AA171" i="4"/>
  <c r="V73" i="4"/>
  <c r="AA73" i="4"/>
  <c r="V85" i="4"/>
  <c r="AA85" i="4"/>
  <c r="V121" i="4"/>
  <c r="AA121" i="4"/>
  <c r="V157" i="4"/>
  <c r="AA157" i="4"/>
  <c r="V183" i="4"/>
  <c r="AA183" i="4"/>
  <c r="V219" i="4"/>
  <c r="AA219" i="4"/>
  <c r="V269" i="4"/>
  <c r="AA269" i="4"/>
  <c r="V300" i="4"/>
  <c r="AA300" i="4"/>
  <c r="V6" i="4"/>
  <c r="AA6" i="4"/>
  <c r="V11" i="4"/>
  <c r="AA11" i="4"/>
  <c r="V23" i="4"/>
  <c r="AA23" i="4"/>
  <c r="V35" i="4"/>
  <c r="AA35" i="4"/>
  <c r="V47" i="4"/>
  <c r="AA47" i="4"/>
  <c r="V59" i="4"/>
  <c r="AA59" i="4"/>
  <c r="V71" i="4"/>
  <c r="AA71" i="4"/>
  <c r="V83" i="4"/>
  <c r="AA83" i="4"/>
  <c r="V95" i="4"/>
  <c r="AA95" i="4"/>
  <c r="V107" i="4"/>
  <c r="AA107" i="4"/>
  <c r="V119" i="4"/>
  <c r="AA119" i="4"/>
  <c r="V131" i="4"/>
  <c r="AA131" i="4"/>
  <c r="V143" i="4"/>
  <c r="AA143" i="4"/>
  <c r="V155" i="4"/>
  <c r="AA155" i="4"/>
  <c r="V167" i="4"/>
  <c r="AA167" i="4"/>
  <c r="V174" i="4"/>
  <c r="AA174" i="4"/>
  <c r="V181" i="4"/>
  <c r="AA181" i="4"/>
  <c r="V193" i="4"/>
  <c r="AA193" i="4"/>
  <c r="V205" i="4"/>
  <c r="AA205" i="4"/>
  <c r="V217" i="4"/>
  <c r="AA217" i="4"/>
  <c r="V229" i="4"/>
  <c r="AA229" i="4"/>
  <c r="V248" i="4"/>
  <c r="AA248" i="4"/>
  <c r="V260" i="4"/>
  <c r="AA260" i="4"/>
  <c r="V286" i="4"/>
  <c r="AA286" i="4"/>
  <c r="V298" i="4"/>
  <c r="AA298" i="4"/>
  <c r="V310" i="4"/>
  <c r="AA310" i="4"/>
  <c r="V317" i="4"/>
  <c r="AA317" i="4"/>
  <c r="CF330" i="4"/>
  <c r="DG276" i="4"/>
  <c r="V104" i="4"/>
  <c r="AA104" i="4"/>
  <c r="V52" i="4"/>
  <c r="AA52" i="4"/>
  <c r="V64" i="4"/>
  <c r="AA64" i="4"/>
  <c r="V76" i="4"/>
  <c r="AA76" i="4"/>
  <c r="V88" i="4"/>
  <c r="AA88" i="4"/>
  <c r="V100" i="4"/>
  <c r="AA100" i="4"/>
  <c r="V112" i="4"/>
  <c r="AA112" i="4"/>
  <c r="V124" i="4"/>
  <c r="AA124" i="4"/>
  <c r="V136" i="4"/>
  <c r="AA136" i="4"/>
  <c r="V148" i="4"/>
  <c r="AA148" i="4"/>
  <c r="V160" i="4"/>
  <c r="AA160" i="4"/>
  <c r="V186" i="4"/>
  <c r="AA186" i="4"/>
  <c r="V198" i="4"/>
  <c r="AA198" i="4"/>
  <c r="V210" i="4"/>
  <c r="AA210" i="4"/>
  <c r="V222" i="4"/>
  <c r="AA222" i="4"/>
  <c r="V234" i="4"/>
  <c r="AA234" i="4"/>
  <c r="V241" i="4"/>
  <c r="AA241" i="4"/>
  <c r="V253" i="4"/>
  <c r="AA253" i="4"/>
  <c r="V265" i="4"/>
  <c r="AA265" i="4"/>
  <c r="V272" i="4"/>
  <c r="AA272" i="4"/>
  <c r="V279" i="4"/>
  <c r="AA279" i="4"/>
  <c r="V291" i="4"/>
  <c r="AA291" i="4"/>
  <c r="V303" i="4"/>
  <c r="AA303" i="4"/>
  <c r="V322" i="4"/>
  <c r="AA322" i="4"/>
  <c r="V329" i="4"/>
  <c r="AA329" i="4"/>
  <c r="V152" i="4"/>
  <c r="AA152" i="4"/>
  <c r="V16" i="4"/>
  <c r="AA16" i="4"/>
  <c r="V40" i="4"/>
  <c r="AA40" i="4"/>
  <c r="V9" i="4"/>
  <c r="AA9" i="4"/>
  <c r="V21" i="4"/>
  <c r="AA21" i="4"/>
  <c r="V33" i="4"/>
  <c r="AA33" i="4"/>
  <c r="V45" i="4"/>
  <c r="AA45" i="4"/>
  <c r="V57" i="4"/>
  <c r="AA57" i="4"/>
  <c r="V69" i="4"/>
  <c r="AA69" i="4"/>
  <c r="V81" i="4"/>
  <c r="AA81" i="4"/>
  <c r="V93" i="4"/>
  <c r="AA93" i="4"/>
  <c r="V105" i="4"/>
  <c r="AA105" i="4"/>
  <c r="V117" i="4"/>
  <c r="AA117" i="4"/>
  <c r="V129" i="4"/>
  <c r="AA129" i="4"/>
  <c r="V141" i="4"/>
  <c r="AA141" i="4"/>
  <c r="V153" i="4"/>
  <c r="AA153" i="4"/>
  <c r="V165" i="4"/>
  <c r="AA165" i="4"/>
  <c r="V172" i="4"/>
  <c r="AA172" i="4"/>
  <c r="V179" i="4"/>
  <c r="AA179" i="4"/>
  <c r="V191" i="4"/>
  <c r="AA191" i="4"/>
  <c r="V203" i="4"/>
  <c r="AA203" i="4"/>
  <c r="V215" i="4"/>
  <c r="AA215" i="4"/>
  <c r="V227" i="4"/>
  <c r="AA227" i="4"/>
  <c r="V239" i="4"/>
  <c r="AA239" i="4"/>
  <c r="V246" i="4"/>
  <c r="AA246" i="4"/>
  <c r="V258" i="4"/>
  <c r="AA258" i="4"/>
  <c r="DF267" i="4"/>
  <c r="V284" i="4"/>
  <c r="AA284" i="4"/>
  <c r="V296" i="4"/>
  <c r="AA296" i="4"/>
  <c r="V308" i="4"/>
  <c r="AA308" i="4"/>
  <c r="V315" i="4"/>
  <c r="AA315" i="4"/>
  <c r="DG250" i="4"/>
  <c r="V185" i="4"/>
  <c r="AA185" i="4"/>
  <c r="V164" i="4"/>
  <c r="AA164" i="4"/>
  <c r="V190" i="4"/>
  <c r="AA190" i="4"/>
  <c r="V277" i="4"/>
  <c r="AA277" i="4"/>
  <c r="V289" i="4"/>
  <c r="AA289" i="4"/>
  <c r="V301" i="4"/>
  <c r="AA301" i="4"/>
  <c r="V320" i="4"/>
  <c r="AA320" i="4"/>
  <c r="V327" i="4"/>
  <c r="AA327" i="4"/>
  <c r="V252" i="4"/>
  <c r="AA252" i="4"/>
  <c r="V328" i="4"/>
  <c r="AA328" i="4"/>
  <c r="V20" i="4"/>
  <c r="AA20" i="4"/>
  <c r="V44" i="4"/>
  <c r="AA44" i="4"/>
  <c r="V68" i="4"/>
  <c r="AA68" i="4"/>
  <c r="V116" i="4"/>
  <c r="AA116" i="4"/>
  <c r="V140" i="4"/>
  <c r="AA140" i="4"/>
  <c r="V25" i="4"/>
  <c r="AA25" i="4"/>
  <c r="V49" i="4"/>
  <c r="AA49" i="4"/>
  <c r="V4" i="4"/>
  <c r="AA4" i="4"/>
  <c r="V14" i="4"/>
  <c r="AA14" i="4"/>
  <c r="V26" i="4"/>
  <c r="AA26" i="4"/>
  <c r="V38" i="4"/>
  <c r="AA38" i="4"/>
  <c r="V110" i="4"/>
  <c r="AA110" i="4"/>
  <c r="V146" i="4"/>
  <c r="AA146" i="4"/>
  <c r="V196" i="4"/>
  <c r="AA196" i="4"/>
  <c r="V232" i="4"/>
  <c r="AA232" i="4"/>
  <c r="V19" i="4"/>
  <c r="AA19" i="4"/>
  <c r="V31" i="4"/>
  <c r="AA31" i="4"/>
  <c r="V43" i="4"/>
  <c r="AA43" i="4"/>
  <c r="V55" i="4"/>
  <c r="AA55" i="4"/>
  <c r="V67" i="4"/>
  <c r="AA67" i="4"/>
  <c r="V79" i="4"/>
  <c r="AA79" i="4"/>
  <c r="V91" i="4"/>
  <c r="AA91" i="4"/>
  <c r="V103" i="4"/>
  <c r="AA103" i="4"/>
  <c r="V115" i="4"/>
  <c r="AA115" i="4"/>
  <c r="V127" i="4"/>
  <c r="AA127" i="4"/>
  <c r="V139" i="4"/>
  <c r="AA139" i="4"/>
  <c r="V151" i="4"/>
  <c r="AA151" i="4"/>
  <c r="V163" i="4"/>
  <c r="AA163" i="4"/>
  <c r="V170" i="4"/>
  <c r="AA170" i="4"/>
  <c r="V177" i="4"/>
  <c r="AA177" i="4"/>
  <c r="V189" i="4"/>
  <c r="AA189" i="4"/>
  <c r="V201" i="4"/>
  <c r="AA201" i="4"/>
  <c r="V213" i="4"/>
  <c r="AA213" i="4"/>
  <c r="V225" i="4"/>
  <c r="AA225" i="4"/>
  <c r="V237" i="4"/>
  <c r="AA237" i="4"/>
  <c r="V244" i="4"/>
  <c r="AA244" i="4"/>
  <c r="V256" i="4"/>
  <c r="AA256" i="4"/>
  <c r="V275" i="4"/>
  <c r="AA275" i="4"/>
  <c r="V282" i="4"/>
  <c r="AA282" i="4"/>
  <c r="V294" i="4"/>
  <c r="AA294" i="4"/>
  <c r="V306" i="4"/>
  <c r="AA306" i="4"/>
  <c r="V313" i="4"/>
  <c r="AA313" i="4"/>
  <c r="V325" i="4"/>
  <c r="AA325" i="4"/>
  <c r="V240" i="4"/>
  <c r="AA240" i="4"/>
  <c r="V86" i="4"/>
  <c r="AA86" i="4"/>
  <c r="V122" i="4"/>
  <c r="AA122" i="4"/>
  <c r="V134" i="4"/>
  <c r="AA134" i="4"/>
  <c r="V208" i="4"/>
  <c r="AA208" i="4"/>
  <c r="V251" i="4"/>
  <c r="AA251" i="4"/>
  <c r="V270" i="4"/>
  <c r="AA270" i="4"/>
  <c r="V7" i="4"/>
  <c r="AA7" i="4"/>
  <c r="V12" i="4"/>
  <c r="AA12" i="4"/>
  <c r="V24" i="4"/>
  <c r="AA24" i="4"/>
  <c r="V36" i="4"/>
  <c r="AA36" i="4"/>
  <c r="V48" i="4"/>
  <c r="AA48" i="4"/>
  <c r="V60" i="4"/>
  <c r="AA60" i="4"/>
  <c r="V72" i="4"/>
  <c r="AA72" i="4"/>
  <c r="V84" i="4"/>
  <c r="AA84" i="4"/>
  <c r="V96" i="4"/>
  <c r="AA96" i="4"/>
  <c r="V108" i="4"/>
  <c r="AA108" i="4"/>
  <c r="V120" i="4"/>
  <c r="AA120" i="4"/>
  <c r="V132" i="4"/>
  <c r="AA132" i="4"/>
  <c r="V144" i="4"/>
  <c r="AA144" i="4"/>
  <c r="V156" i="4"/>
  <c r="AA156" i="4"/>
  <c r="V168" i="4"/>
  <c r="AA168" i="4"/>
  <c r="V175" i="4"/>
  <c r="AA175" i="4"/>
  <c r="V182" i="4"/>
  <c r="AA182" i="4"/>
  <c r="V194" i="4"/>
  <c r="AA194" i="4"/>
  <c r="V206" i="4"/>
  <c r="AA206" i="4"/>
  <c r="V218" i="4"/>
  <c r="AA218" i="4"/>
  <c r="V230" i="4"/>
  <c r="AA230" i="4"/>
  <c r="V249" i="4"/>
  <c r="AA249" i="4"/>
  <c r="V261" i="4"/>
  <c r="AA261" i="4"/>
  <c r="V268" i="4"/>
  <c r="AA268" i="4"/>
  <c r="V287" i="4"/>
  <c r="AA287" i="4"/>
  <c r="V299" i="4"/>
  <c r="AA299" i="4"/>
  <c r="V311" i="4"/>
  <c r="AA311" i="4"/>
  <c r="V318" i="4"/>
  <c r="AA318" i="4"/>
  <c r="V15" i="4"/>
  <c r="AA15" i="4"/>
  <c r="V75" i="4"/>
  <c r="AA75" i="4"/>
  <c r="V92" i="4"/>
  <c r="AA92" i="4"/>
  <c r="V13" i="4"/>
  <c r="AA13" i="4"/>
  <c r="V37" i="4"/>
  <c r="AA37" i="4"/>
  <c r="V28" i="4"/>
  <c r="AA28" i="4"/>
  <c r="V50" i="4"/>
  <c r="AA50" i="4"/>
  <c r="V62" i="4"/>
  <c r="AA62" i="4"/>
  <c r="V74" i="4"/>
  <c r="AA74" i="4"/>
  <c r="V98" i="4"/>
  <c r="AA98" i="4"/>
  <c r="V158" i="4"/>
  <c r="AA158" i="4"/>
  <c r="V184" i="4"/>
  <c r="AA184" i="4"/>
  <c r="V220" i="4"/>
  <c r="AA220" i="4"/>
  <c r="V263" i="4"/>
  <c r="AA263" i="4"/>
  <c r="V5" i="4"/>
  <c r="AA5" i="4"/>
  <c r="V17" i="4"/>
  <c r="AA17" i="4"/>
  <c r="V29" i="4"/>
  <c r="AA29" i="4"/>
  <c r="V41" i="4"/>
  <c r="AA41" i="4"/>
  <c r="V53" i="4"/>
  <c r="AA53" i="4"/>
  <c r="V65" i="4"/>
  <c r="AA65" i="4"/>
  <c r="DR65" i="4" s="1"/>
  <c r="V77" i="4"/>
  <c r="AA77" i="4"/>
  <c r="V89" i="4"/>
  <c r="AA89" i="4"/>
  <c r="V101" i="4"/>
  <c r="AA101" i="4"/>
  <c r="V113" i="4"/>
  <c r="AA113" i="4"/>
  <c r="V125" i="4"/>
  <c r="AA125" i="4"/>
  <c r="V137" i="4"/>
  <c r="AA137" i="4"/>
  <c r="DR137" i="4" s="1"/>
  <c r="V149" i="4"/>
  <c r="AA149" i="4"/>
  <c r="V161" i="4"/>
  <c r="AA161" i="4"/>
  <c r="V187" i="4"/>
  <c r="AA187" i="4"/>
  <c r="V199" i="4"/>
  <c r="AA199" i="4"/>
  <c r="V211" i="4"/>
  <c r="AA211" i="4"/>
  <c r="V223" i="4"/>
  <c r="AA223" i="4"/>
  <c r="V235" i="4"/>
  <c r="AA235" i="4"/>
  <c r="V242" i="4"/>
  <c r="AA242" i="4"/>
  <c r="V254" i="4"/>
  <c r="AA254" i="4"/>
  <c r="V266" i="4"/>
  <c r="AA266" i="4"/>
  <c r="V273" i="4"/>
  <c r="AA273" i="4"/>
  <c r="V280" i="4"/>
  <c r="AA280" i="4"/>
  <c r="V292" i="4"/>
  <c r="AA292" i="4"/>
  <c r="V304" i="4"/>
  <c r="AA304" i="4"/>
  <c r="V323" i="4"/>
  <c r="AA323" i="4"/>
  <c r="V51" i="4"/>
  <c r="AA51" i="4"/>
  <c r="V87" i="4"/>
  <c r="AA87" i="4"/>
  <c r="V99" i="4"/>
  <c r="AA99" i="4"/>
  <c r="V278" i="4"/>
  <c r="AA278" i="4"/>
  <c r="V10" i="4"/>
  <c r="AA10" i="4"/>
  <c r="V22" i="4"/>
  <c r="AA22" i="4"/>
  <c r="V34" i="4"/>
  <c r="AA34" i="4"/>
  <c r="V46" i="4"/>
  <c r="AA46" i="4"/>
  <c r="V58" i="4"/>
  <c r="AA58" i="4"/>
  <c r="V70" i="4"/>
  <c r="AA70" i="4"/>
  <c r="V82" i="4"/>
  <c r="AA82" i="4"/>
  <c r="V94" i="4"/>
  <c r="AA94" i="4"/>
  <c r="V106" i="4"/>
  <c r="AA106" i="4"/>
  <c r="V118" i="4"/>
  <c r="AA118" i="4"/>
  <c r="V130" i="4"/>
  <c r="AA130" i="4"/>
  <c r="V142" i="4"/>
  <c r="AA142" i="4"/>
  <c r="V154" i="4"/>
  <c r="AA154" i="4"/>
  <c r="V166" i="4"/>
  <c r="AA166" i="4"/>
  <c r="V173" i="4"/>
  <c r="AA173" i="4"/>
  <c r="V180" i="4"/>
  <c r="AA180" i="4"/>
  <c r="V192" i="4"/>
  <c r="AA192" i="4"/>
  <c r="V204" i="4"/>
  <c r="AA204" i="4"/>
  <c r="V216" i="4"/>
  <c r="AA216" i="4"/>
  <c r="V228" i="4"/>
  <c r="AA228" i="4"/>
  <c r="V247" i="4"/>
  <c r="AA247" i="4"/>
  <c r="V259" i="4"/>
  <c r="AA259" i="4"/>
  <c r="V285" i="4"/>
  <c r="AA285" i="4"/>
  <c r="V297" i="4"/>
  <c r="AA297" i="4"/>
  <c r="V309" i="4"/>
  <c r="AA309" i="4"/>
  <c r="V316" i="4"/>
  <c r="AA316" i="4"/>
  <c r="V330" i="4"/>
  <c r="AA330" i="4"/>
  <c r="CE47" i="4"/>
  <c r="CF47" i="4"/>
  <c r="BF58" i="4"/>
  <c r="BG58" i="4"/>
  <c r="CE59" i="4"/>
  <c r="CF59" i="4"/>
  <c r="CE71" i="4"/>
  <c r="CF71" i="4"/>
  <c r="DF170" i="4"/>
  <c r="DG170" i="4"/>
  <c r="BF187" i="4"/>
  <c r="BG187" i="4"/>
  <c r="BF199" i="4"/>
  <c r="BG199" i="4"/>
  <c r="CE207" i="4"/>
  <c r="CF207" i="4"/>
  <c r="CE214" i="4"/>
  <c r="CF214" i="4"/>
  <c r="DF222" i="4"/>
  <c r="DG222" i="4"/>
  <c r="DF234" i="4"/>
  <c r="DG234" i="4"/>
  <c r="BF251" i="4"/>
  <c r="BG251" i="4"/>
  <c r="DF260" i="4"/>
  <c r="DG260" i="4"/>
  <c r="CE168" i="4"/>
  <c r="BG114" i="4"/>
  <c r="CF153" i="4"/>
  <c r="CF127" i="4"/>
  <c r="CF68" i="4"/>
  <c r="CF42" i="4"/>
  <c r="CF9" i="4"/>
  <c r="DF5" i="4"/>
  <c r="DG5" i="4"/>
  <c r="BF82" i="4"/>
  <c r="BG82" i="4"/>
  <c r="CE83" i="4"/>
  <c r="CF83" i="4"/>
  <c r="BF94" i="4"/>
  <c r="BG94" i="4"/>
  <c r="CE95" i="4"/>
  <c r="CF95" i="4"/>
  <c r="BF106" i="4"/>
  <c r="BG106" i="4"/>
  <c r="CE107" i="4"/>
  <c r="CF107" i="4"/>
  <c r="CE155" i="4"/>
  <c r="CF155" i="4"/>
  <c r="CE167" i="4"/>
  <c r="CF167" i="4"/>
  <c r="DF208" i="4"/>
  <c r="DG208" i="4"/>
  <c r="CE226" i="4"/>
  <c r="CF226" i="4"/>
  <c r="DF246" i="4"/>
  <c r="DG246" i="4"/>
  <c r="BF263" i="4"/>
  <c r="BG263" i="4"/>
  <c r="DF272" i="4"/>
  <c r="DG272" i="4"/>
  <c r="CE164" i="4"/>
  <c r="BG87" i="4"/>
  <c r="CF152" i="4"/>
  <c r="CF93" i="4"/>
  <c r="CF67" i="4"/>
  <c r="CE10" i="4"/>
  <c r="CF10" i="4"/>
  <c r="CE23" i="4"/>
  <c r="CF23" i="4"/>
  <c r="BF56" i="4"/>
  <c r="BG56" i="4"/>
  <c r="DF206" i="4"/>
  <c r="DG206" i="4"/>
  <c r="DF258" i="4"/>
  <c r="DG258" i="4"/>
  <c r="DF284" i="4"/>
  <c r="DG284" i="4"/>
  <c r="DF296" i="4"/>
  <c r="DG296" i="4"/>
  <c r="DF303" i="4"/>
  <c r="BG171" i="4"/>
  <c r="BG27" i="4"/>
  <c r="CF210" i="4"/>
  <c r="CF92" i="4"/>
  <c r="CF33" i="4"/>
  <c r="CF7" i="4"/>
  <c r="DG216" i="4"/>
  <c r="CE34" i="4"/>
  <c r="CF34" i="4"/>
  <c r="CE77" i="4"/>
  <c r="CF77" i="4"/>
  <c r="CE101" i="4"/>
  <c r="CF101" i="4"/>
  <c r="CE14" i="4"/>
  <c r="CF14" i="4"/>
  <c r="CE26" i="4"/>
  <c r="CF26" i="4"/>
  <c r="CE38" i="4"/>
  <c r="CF38" i="4"/>
  <c r="BF80" i="4"/>
  <c r="BG80" i="4"/>
  <c r="BF92" i="4"/>
  <c r="BG92" i="4"/>
  <c r="BF116" i="4"/>
  <c r="BG116" i="4"/>
  <c r="BF128" i="4"/>
  <c r="BG128" i="4"/>
  <c r="CE179" i="4"/>
  <c r="CF179" i="4"/>
  <c r="CE191" i="4"/>
  <c r="CF191" i="4"/>
  <c r="CE203" i="4"/>
  <c r="CF203" i="4"/>
  <c r="DF218" i="4"/>
  <c r="DG218" i="4"/>
  <c r="BF223" i="4"/>
  <c r="BG223" i="4"/>
  <c r="DF270" i="4"/>
  <c r="DG270" i="4"/>
  <c r="BF287" i="4"/>
  <c r="BG287" i="4"/>
  <c r="DF308" i="4"/>
  <c r="DG308" i="4"/>
  <c r="BG255" i="4"/>
  <c r="BG78" i="4"/>
  <c r="CF117" i="4"/>
  <c r="CF91" i="4"/>
  <c r="CF6" i="4"/>
  <c r="DG300" i="4"/>
  <c r="DG274" i="4"/>
  <c r="DG71" i="4"/>
  <c r="CE11" i="4"/>
  <c r="CF11" i="4"/>
  <c r="DF230" i="4"/>
  <c r="DG230" i="4"/>
  <c r="BF247" i="4"/>
  <c r="BG247" i="4"/>
  <c r="DF282" i="4"/>
  <c r="DG282" i="4"/>
  <c r="DF294" i="4"/>
  <c r="DG294" i="4"/>
  <c r="DF315" i="4"/>
  <c r="AG12" i="4"/>
  <c r="BG195" i="4"/>
  <c r="BG136" i="4"/>
  <c r="BG51" i="4"/>
  <c r="CF175" i="4"/>
  <c r="CF116" i="4"/>
  <c r="CF57" i="4"/>
  <c r="CF31" i="4"/>
  <c r="DG4" i="4"/>
  <c r="DG240" i="4"/>
  <c r="DG214" i="4"/>
  <c r="DF164" i="4"/>
  <c r="DG164" i="4"/>
  <c r="CE215" i="4"/>
  <c r="CF215" i="4"/>
  <c r="DF242" i="4"/>
  <c r="DG242" i="4"/>
  <c r="DF254" i="4"/>
  <c r="DG254" i="4"/>
  <c r="DF268" i="4"/>
  <c r="DG268" i="4"/>
  <c r="DF306" i="4"/>
  <c r="DG306" i="4"/>
  <c r="DF320" i="4"/>
  <c r="DG320" i="4"/>
  <c r="CE326" i="4"/>
  <c r="CF326" i="4"/>
  <c r="CF115" i="4"/>
  <c r="CF30" i="4"/>
  <c r="DG324" i="4"/>
  <c r="DG298" i="4"/>
  <c r="CE22" i="4"/>
  <c r="CF22" i="4"/>
  <c r="CE89" i="4"/>
  <c r="CF89" i="4"/>
  <c r="CE35" i="4"/>
  <c r="CF35" i="4"/>
  <c r="BF11" i="4"/>
  <c r="BG11" i="4"/>
  <c r="BF23" i="4"/>
  <c r="BG23" i="4"/>
  <c r="BF35" i="4"/>
  <c r="BG35" i="4"/>
  <c r="DF6" i="4"/>
  <c r="DG6" i="4"/>
  <c r="CE17" i="4"/>
  <c r="CF17" i="4"/>
  <c r="DF18" i="4"/>
  <c r="DG18" i="4"/>
  <c r="CE29" i="4"/>
  <c r="CF29" i="4"/>
  <c r="DF30" i="4"/>
  <c r="DG30" i="4"/>
  <c r="CE41" i="4"/>
  <c r="CF41" i="4"/>
  <c r="DF42" i="4"/>
  <c r="DG42" i="4"/>
  <c r="CE53" i="4"/>
  <c r="CF53" i="4"/>
  <c r="CE65" i="4"/>
  <c r="CF65" i="4"/>
  <c r="CE72" i="4"/>
  <c r="CF72" i="4"/>
  <c r="BF83" i="4"/>
  <c r="BG83" i="4"/>
  <c r="CE96" i="4"/>
  <c r="CF96" i="4"/>
  <c r="CE120" i="4"/>
  <c r="CF120" i="4"/>
  <c r="CE132" i="4"/>
  <c r="CF132" i="4"/>
  <c r="CE144" i="4"/>
  <c r="CF144" i="4"/>
  <c r="CE156" i="4"/>
  <c r="CF156" i="4"/>
  <c r="DF266" i="4"/>
  <c r="DG266" i="4"/>
  <c r="DF280" i="4"/>
  <c r="DG280" i="4"/>
  <c r="DF292" i="4"/>
  <c r="DG292" i="4"/>
  <c r="BG219" i="4"/>
  <c r="BG160" i="4"/>
  <c r="BG75" i="4"/>
  <c r="CF199" i="4"/>
  <c r="CF140" i="4"/>
  <c r="CF81" i="4"/>
  <c r="CF55" i="4"/>
  <c r="DG264" i="4"/>
  <c r="DG238" i="4"/>
  <c r="CE46" i="4"/>
  <c r="CF46" i="4"/>
  <c r="CE125" i="4"/>
  <c r="CF125" i="4"/>
  <c r="DF304" i="4"/>
  <c r="DG304" i="4"/>
  <c r="DF318" i="4"/>
  <c r="DG318" i="4"/>
  <c r="BG303" i="4"/>
  <c r="BG15" i="4"/>
  <c r="CF165" i="4"/>
  <c r="CF80" i="4"/>
  <c r="CF21" i="4"/>
  <c r="DG322" i="4"/>
  <c r="DG204" i="4"/>
  <c r="DF176" i="4"/>
  <c r="DG176" i="4"/>
  <c r="CE15" i="4"/>
  <c r="CF15" i="4"/>
  <c r="CE27" i="4"/>
  <c r="CF27" i="4"/>
  <c r="CE39" i="4"/>
  <c r="CF39" i="4"/>
  <c r="BF50" i="4"/>
  <c r="BG50" i="4"/>
  <c r="CE51" i="4"/>
  <c r="CF51" i="4"/>
  <c r="BF62" i="4"/>
  <c r="BG62" i="4"/>
  <c r="CE63" i="4"/>
  <c r="CF63" i="4"/>
  <c r="DF174" i="4"/>
  <c r="DG174" i="4"/>
  <c r="DF207" i="4"/>
  <c r="CE218" i="4"/>
  <c r="CF218" i="4"/>
  <c r="DF278" i="4"/>
  <c r="DG278" i="4"/>
  <c r="DF290" i="4"/>
  <c r="DG290" i="4"/>
  <c r="DF302" i="4"/>
  <c r="DG302" i="4"/>
  <c r="BF307" i="4"/>
  <c r="BG307" i="4"/>
  <c r="BG99" i="4"/>
  <c r="CF105" i="4"/>
  <c r="CF79" i="4"/>
  <c r="DG288" i="4"/>
  <c r="DG262" i="4"/>
  <c r="CE113" i="4"/>
  <c r="CF113" i="4"/>
  <c r="CE137" i="4"/>
  <c r="CF137" i="4"/>
  <c r="DF188" i="4"/>
  <c r="DG188" i="4"/>
  <c r="BF7" i="4"/>
  <c r="BG7" i="4"/>
  <c r="BF19" i="4"/>
  <c r="BG19" i="4"/>
  <c r="BF31" i="4"/>
  <c r="BG31" i="4"/>
  <c r="CE147" i="4"/>
  <c r="CF147" i="4"/>
  <c r="CE159" i="4"/>
  <c r="CF159" i="4"/>
  <c r="DF160" i="4"/>
  <c r="DG160" i="4"/>
  <c r="DF186" i="4"/>
  <c r="DG186" i="4"/>
  <c r="DF198" i="4"/>
  <c r="DG198" i="4"/>
  <c r="CE204" i="4"/>
  <c r="DF212" i="4"/>
  <c r="DG212" i="4"/>
  <c r="DF219" i="4"/>
  <c r="DF316" i="4"/>
  <c r="DG316" i="4"/>
  <c r="AG85" i="4"/>
  <c r="BG124" i="4"/>
  <c r="BG39" i="4"/>
  <c r="CF222" i="4"/>
  <c r="CF163" i="4"/>
  <c r="CF45" i="4"/>
  <c r="CF19" i="4"/>
  <c r="DG228" i="4"/>
  <c r="DG202" i="4"/>
  <c r="DG143" i="4"/>
  <c r="CE161" i="4"/>
  <c r="CF161" i="4"/>
  <c r="DF200" i="4"/>
  <c r="DG200" i="4"/>
  <c r="BF43" i="4"/>
  <c r="BG43" i="4"/>
  <c r="BF74" i="4"/>
  <c r="BG74" i="4"/>
  <c r="CE87" i="4"/>
  <c r="CF87" i="4"/>
  <c r="CE99" i="4"/>
  <c r="CF99" i="4"/>
  <c r="CE111" i="4"/>
  <c r="CF111" i="4"/>
  <c r="CE123" i="4"/>
  <c r="CF123" i="4"/>
  <c r="CE135" i="4"/>
  <c r="CF135" i="4"/>
  <c r="CE13" i="4"/>
  <c r="CF13" i="4"/>
  <c r="CE25" i="4"/>
  <c r="CF25" i="4"/>
  <c r="CE37" i="4"/>
  <c r="CF37" i="4"/>
  <c r="CE49" i="4"/>
  <c r="CF49" i="4"/>
  <c r="CE61" i="4"/>
  <c r="CF61" i="4"/>
  <c r="BF79" i="4"/>
  <c r="BG79" i="4"/>
  <c r="BF103" i="4"/>
  <c r="BG103" i="4"/>
  <c r="CE171" i="4"/>
  <c r="CF171" i="4"/>
  <c r="DF172" i="4"/>
  <c r="DG172" i="4"/>
  <c r="DF224" i="4"/>
  <c r="DG224" i="4"/>
  <c r="DF236" i="4"/>
  <c r="DG236" i="4"/>
  <c r="AG84" i="4"/>
  <c r="BG90" i="4"/>
  <c r="CF129" i="4"/>
  <c r="CF103" i="4"/>
  <c r="CF18" i="4"/>
  <c r="DG312" i="4"/>
  <c r="DG286" i="4"/>
  <c r="DG168" i="4"/>
  <c r="DG142" i="4"/>
  <c r="CE75" i="4"/>
  <c r="CF75" i="4"/>
  <c r="BF86" i="4"/>
  <c r="BG86" i="4"/>
  <c r="BF110" i="4"/>
  <c r="BG110" i="4"/>
  <c r="BF48" i="4"/>
  <c r="BG48" i="4"/>
  <c r="BF60" i="4"/>
  <c r="BG60" i="4"/>
  <c r="CE73" i="4"/>
  <c r="CF73" i="4"/>
  <c r="BF84" i="4"/>
  <c r="BG84" i="4"/>
  <c r="CE85" i="4"/>
  <c r="CF85" i="4"/>
  <c r="BF96" i="4"/>
  <c r="BG96" i="4"/>
  <c r="CE97" i="4"/>
  <c r="CF97" i="4"/>
  <c r="CE109" i="4"/>
  <c r="CF109" i="4"/>
  <c r="BF120" i="4"/>
  <c r="BG120" i="4"/>
  <c r="CE121" i="4"/>
  <c r="CF121" i="4"/>
  <c r="BF132" i="4"/>
  <c r="BG132" i="4"/>
  <c r="CE133" i="4"/>
  <c r="CF133" i="4"/>
  <c r="BF144" i="4"/>
  <c r="BG144" i="4"/>
  <c r="CE157" i="4"/>
  <c r="CF157" i="4"/>
  <c r="BF168" i="4"/>
  <c r="BG168" i="4"/>
  <c r="CE183" i="4"/>
  <c r="CF183" i="4"/>
  <c r="CE195" i="4"/>
  <c r="CF195" i="4"/>
  <c r="DF210" i="4"/>
  <c r="DG210" i="4"/>
  <c r="BF227" i="4"/>
  <c r="BG227" i="4"/>
  <c r="DF248" i="4"/>
  <c r="DG248" i="4"/>
  <c r="DF255" i="4"/>
  <c r="DF328" i="4"/>
  <c r="CE325" i="4"/>
  <c r="BG63" i="4"/>
  <c r="CF4" i="4"/>
  <c r="CF187" i="4"/>
  <c r="CF128" i="4"/>
  <c r="CF69" i="4"/>
  <c r="CF43" i="4"/>
  <c r="DG252" i="4"/>
  <c r="DG226" i="4"/>
  <c r="DF171" i="4"/>
  <c r="CE248" i="4"/>
  <c r="DF319" i="4"/>
  <c r="CE320" i="4"/>
  <c r="DF323" i="4"/>
  <c r="BF225" i="4"/>
  <c r="BF229" i="4"/>
  <c r="BF245" i="4"/>
  <c r="BF257" i="4"/>
  <c r="CE227" i="4"/>
  <c r="CE235" i="4"/>
  <c r="CE251" i="4"/>
  <c r="CE263" i="4"/>
  <c r="CE271" i="4"/>
  <c r="CE323" i="4"/>
  <c r="CE230" i="4"/>
  <c r="CE234" i="4"/>
  <c r="CE238" i="4"/>
  <c r="CE242" i="4"/>
  <c r="CE246" i="4"/>
  <c r="CE250" i="4"/>
  <c r="CE254" i="4"/>
  <c r="CE258" i="4"/>
  <c r="CE262" i="4"/>
  <c r="CE266" i="4"/>
  <c r="CE270" i="4"/>
  <c r="CE274" i="4"/>
  <c r="CE278" i="4"/>
  <c r="CE282" i="4"/>
  <c r="CE286" i="4"/>
  <c r="CE290" i="4"/>
  <c r="CE294" i="4"/>
  <c r="CE298" i="4"/>
  <c r="CE314" i="4"/>
  <c r="CE318" i="4"/>
  <c r="CE322" i="4"/>
  <c r="DF325" i="4"/>
  <c r="BF118" i="4"/>
  <c r="BF122" i="4"/>
  <c r="BF126" i="4"/>
  <c r="BF134" i="4"/>
  <c r="BF138" i="4"/>
  <c r="BF142" i="4"/>
  <c r="BF146" i="4"/>
  <c r="BF166" i="4"/>
  <c r="CE169" i="4"/>
  <c r="CE173" i="4"/>
  <c r="CE181" i="4"/>
  <c r="CE185" i="4"/>
  <c r="CE189" i="4"/>
  <c r="CE193" i="4"/>
  <c r="CE197" i="4"/>
  <c r="CE201" i="4"/>
  <c r="CE205" i="4"/>
  <c r="CE209" i="4"/>
  <c r="CE289" i="4"/>
  <c r="CE297" i="4"/>
  <c r="CE301" i="4"/>
  <c r="CE309" i="4"/>
  <c r="DF159" i="4"/>
  <c r="DF167" i="4"/>
  <c r="DF227" i="4"/>
  <c r="DF263" i="4"/>
  <c r="DF299" i="4"/>
  <c r="CE8" i="4"/>
  <c r="CE24" i="4"/>
  <c r="CE104" i="4"/>
  <c r="CE108" i="4"/>
  <c r="DF291" i="4"/>
  <c r="DF58" i="4"/>
  <c r="DF62" i="4"/>
  <c r="DF86" i="4"/>
  <c r="DF94" i="4"/>
  <c r="DF146" i="4"/>
  <c r="DF154" i="4"/>
  <c r="CE252" i="4"/>
  <c r="CE296" i="4"/>
  <c r="CE308" i="4"/>
  <c r="CE324" i="4"/>
  <c r="DF327" i="4"/>
  <c r="DF50" i="4"/>
  <c r="DF74" i="4"/>
  <c r="DF82" i="4"/>
  <c r="DF98" i="4"/>
  <c r="DF106" i="4"/>
  <c r="DF110" i="4"/>
  <c r="CE224" i="4"/>
  <c r="BF28" i="4"/>
  <c r="BF32" i="4"/>
  <c r="BF36" i="4"/>
  <c r="BF40" i="4"/>
  <c r="AF41" i="4"/>
  <c r="BF44" i="4"/>
  <c r="DF49" i="4"/>
  <c r="DF53" i="4"/>
  <c r="DF57" i="4"/>
  <c r="DF61" i="4"/>
  <c r="DF65" i="4"/>
  <c r="DF69" i="4"/>
  <c r="DF73" i="4"/>
  <c r="DF77" i="4"/>
  <c r="DF81" i="4"/>
  <c r="DF85" i="4"/>
  <c r="DF89" i="4"/>
  <c r="DF93" i="4"/>
  <c r="DF97" i="4"/>
  <c r="DF101" i="4"/>
  <c r="DF105" i="4"/>
  <c r="DF109" i="4"/>
  <c r="DF113" i="4"/>
  <c r="DF117" i="4"/>
  <c r="DF121" i="4"/>
  <c r="DF125" i="4"/>
  <c r="DF129" i="4"/>
  <c r="DF133" i="4"/>
  <c r="DF137" i="4"/>
  <c r="DF141" i="4"/>
  <c r="DF145" i="4"/>
  <c r="DF149" i="4"/>
  <c r="DF153" i="4"/>
  <c r="DF157" i="4"/>
  <c r="DF161" i="4"/>
  <c r="DF165" i="4"/>
  <c r="CE223" i="4"/>
  <c r="CE239" i="4"/>
  <c r="CE247" i="4"/>
  <c r="CE259" i="4"/>
  <c r="CE275" i="4"/>
  <c r="DF205" i="4"/>
  <c r="BF315" i="4"/>
  <c r="BF319" i="4"/>
  <c r="DF329" i="4"/>
  <c r="DF326" i="4"/>
  <c r="CE5" i="4"/>
  <c r="BF6" i="4"/>
  <c r="BF10" i="4"/>
  <c r="BF14" i="4"/>
  <c r="BF26" i="4"/>
  <c r="BF30" i="4"/>
  <c r="BF34" i="4"/>
  <c r="BF38" i="4"/>
  <c r="BF42" i="4"/>
  <c r="BF46" i="4"/>
  <c r="DF51" i="4"/>
  <c r="DF55" i="4"/>
  <c r="DF59" i="4"/>
  <c r="DF63" i="4"/>
  <c r="DF67" i="4"/>
  <c r="DF75" i="4"/>
  <c r="DF79" i="4"/>
  <c r="DF83" i="4"/>
  <c r="DF87" i="4"/>
  <c r="DF91" i="4"/>
  <c r="DF95" i="4"/>
  <c r="DF99" i="4"/>
  <c r="DF103" i="4"/>
  <c r="DF107" i="4"/>
  <c r="DF111" i="4"/>
  <c r="DF115" i="4"/>
  <c r="DF119" i="4"/>
  <c r="DF123" i="4"/>
  <c r="DF127" i="4"/>
  <c r="DF131" i="4"/>
  <c r="DF135" i="4"/>
  <c r="DF139" i="4"/>
  <c r="DF147" i="4"/>
  <c r="DF151" i="4"/>
  <c r="DF155" i="4"/>
  <c r="DF163" i="4"/>
  <c r="BF170" i="4"/>
  <c r="CE313" i="4"/>
  <c r="CE321" i="4"/>
  <c r="DF203" i="4"/>
  <c r="AF6" i="4"/>
  <c r="DF22" i="4"/>
  <c r="AF57" i="4"/>
  <c r="BF88" i="4"/>
  <c r="CE131" i="4"/>
  <c r="CE143" i="4"/>
  <c r="DF9" i="4"/>
  <c r="DF13" i="4"/>
  <c r="DF17" i="4"/>
  <c r="DF21" i="4"/>
  <c r="DF25" i="4"/>
  <c r="DF29" i="4"/>
  <c r="DF33" i="4"/>
  <c r="DF37" i="4"/>
  <c r="DF41" i="4"/>
  <c r="DF45" i="4"/>
  <c r="CE50" i="4"/>
  <c r="CE54" i="4"/>
  <c r="CE58" i="4"/>
  <c r="CE62" i="4"/>
  <c r="CE66" i="4"/>
  <c r="CE70" i="4"/>
  <c r="CE74" i="4"/>
  <c r="CE78" i="4"/>
  <c r="CE82" i="4"/>
  <c r="CE86" i="4"/>
  <c r="CE90" i="4"/>
  <c r="CE94" i="4"/>
  <c r="CE98" i="4"/>
  <c r="CE102" i="4"/>
  <c r="CE106" i="4"/>
  <c r="CE110" i="4"/>
  <c r="CE114" i="4"/>
  <c r="CE118" i="4"/>
  <c r="CE122" i="4"/>
  <c r="CE126" i="4"/>
  <c r="CE130" i="4"/>
  <c r="CE134" i="4"/>
  <c r="CE138" i="4"/>
  <c r="CE142" i="4"/>
  <c r="CE146" i="4"/>
  <c r="CE150" i="4"/>
  <c r="DF181" i="4"/>
  <c r="DF185" i="4"/>
  <c r="DF178" i="4"/>
  <c r="DF194" i="4"/>
  <c r="AF100" i="4"/>
  <c r="BF107" i="4"/>
  <c r="BF111" i="4"/>
  <c r="AF112" i="4"/>
  <c r="BF115" i="4"/>
  <c r="BF147" i="4"/>
  <c r="BF151" i="4"/>
  <c r="CE174" i="4"/>
  <c r="CE178" i="4"/>
  <c r="CE182" i="4"/>
  <c r="CE186" i="4"/>
  <c r="CE190" i="4"/>
  <c r="CE194" i="4"/>
  <c r="CE198" i="4"/>
  <c r="CE202" i="4"/>
  <c r="CE206" i="4"/>
  <c r="DF213" i="4"/>
  <c r="DF217" i="4"/>
  <c r="DF221" i="4"/>
  <c r="DF225" i="4"/>
  <c r="DF229" i="4"/>
  <c r="DF233" i="4"/>
  <c r="DF237" i="4"/>
  <c r="DF241" i="4"/>
  <c r="DF245" i="4"/>
  <c r="DF249" i="4"/>
  <c r="DF253" i="4"/>
  <c r="DF257" i="4"/>
  <c r="DF261" i="4"/>
  <c r="DF265" i="4"/>
  <c r="DF269" i="4"/>
  <c r="DF273" i="4"/>
  <c r="DF277" i="4"/>
  <c r="DF281" i="4"/>
  <c r="DF10" i="4"/>
  <c r="DF38" i="4"/>
  <c r="CE119" i="4"/>
  <c r="AF129" i="4"/>
  <c r="CE139" i="4"/>
  <c r="DF190" i="4"/>
  <c r="AF52" i="4"/>
  <c r="AF28" i="4"/>
  <c r="DF26" i="4"/>
  <c r="AF196" i="4"/>
  <c r="DF124" i="4"/>
  <c r="AF256" i="4"/>
  <c r="AF111" i="4"/>
  <c r="AF123" i="4"/>
  <c r="AF167" i="4"/>
  <c r="DF136" i="4"/>
  <c r="AF304" i="4"/>
  <c r="AF316" i="4"/>
  <c r="AF320" i="4"/>
  <c r="AF55" i="4"/>
  <c r="AF91" i="4"/>
  <c r="AF246" i="4"/>
  <c r="DF14" i="4"/>
  <c r="AF33" i="4"/>
  <c r="AF40" i="4"/>
  <c r="AF172" i="4"/>
  <c r="DF7" i="4"/>
  <c r="DF11" i="4"/>
  <c r="DF15" i="4"/>
  <c r="DF19" i="4"/>
  <c r="DF23" i="4"/>
  <c r="DF27" i="4"/>
  <c r="CE48" i="4"/>
  <c r="CE56" i="4"/>
  <c r="CE60" i="4"/>
  <c r="CE84" i="4"/>
  <c r="DF34" i="4"/>
  <c r="DF46" i="4"/>
  <c r="AF44" i="4"/>
  <c r="DF148" i="4"/>
  <c r="AF131" i="4"/>
  <c r="AF35" i="4"/>
  <c r="AF47" i="4"/>
  <c r="CE12" i="4"/>
  <c r="CE16" i="4"/>
  <c r="CE20" i="4"/>
  <c r="CE28" i="4"/>
  <c r="CE32" i="4"/>
  <c r="CE36" i="4"/>
  <c r="CE40" i="4"/>
  <c r="CE44" i="4"/>
  <c r="BF49" i="4"/>
  <c r="BF53" i="4"/>
  <c r="AF54" i="4"/>
  <c r="BF57" i="4"/>
  <c r="BF85" i="4"/>
  <c r="BF89" i="4"/>
  <c r="CE200" i="4"/>
  <c r="DF231" i="4"/>
  <c r="DF243" i="4"/>
  <c r="DF251" i="4"/>
  <c r="DF279" i="4"/>
  <c r="DF287" i="4"/>
  <c r="AF226" i="4"/>
  <c r="CE151" i="4"/>
  <c r="DF182" i="4"/>
  <c r="AF45" i="4"/>
  <c r="AF16" i="4"/>
  <c r="BF9" i="4"/>
  <c r="BF13" i="4"/>
  <c r="BF17" i="4"/>
  <c r="AF18" i="4"/>
  <c r="BF21" i="4"/>
  <c r="BF25" i="4"/>
  <c r="DF54" i="4"/>
  <c r="DF66" i="4"/>
  <c r="DF70" i="4"/>
  <c r="DF90" i="4"/>
  <c r="DF102" i="4"/>
  <c r="DF114" i="4"/>
  <c r="DF118" i="4"/>
  <c r="DF122" i="4"/>
  <c r="DF126" i="4"/>
  <c r="DF130" i="4"/>
  <c r="DF134" i="4"/>
  <c r="DF138" i="4"/>
  <c r="BF205" i="4"/>
  <c r="BF209" i="4"/>
  <c r="AF210" i="4"/>
  <c r="CE212" i="4"/>
  <c r="CE216" i="4"/>
  <c r="CE220" i="4"/>
  <c r="CE228" i="4"/>
  <c r="CE232" i="4"/>
  <c r="CE236" i="4"/>
  <c r="CE240" i="4"/>
  <c r="CE244" i="4"/>
  <c r="CE256" i="4"/>
  <c r="CE260" i="4"/>
  <c r="CE264" i="4"/>
  <c r="CE268" i="4"/>
  <c r="CE272" i="4"/>
  <c r="CE276" i="4"/>
  <c r="CE280" i="4"/>
  <c r="CE284" i="4"/>
  <c r="CE288" i="4"/>
  <c r="CE300" i="4"/>
  <c r="CE312" i="4"/>
  <c r="CE292" i="4"/>
  <c r="CE304" i="4"/>
  <c r="CE316" i="4"/>
  <c r="CE154" i="4"/>
  <c r="CE158" i="4"/>
  <c r="CE162" i="4"/>
  <c r="CE166" i="4"/>
  <c r="DF169" i="4"/>
  <c r="DF173" i="4"/>
  <c r="DF177" i="4"/>
  <c r="BF184" i="4"/>
  <c r="BF192" i="4"/>
  <c r="BF196" i="4"/>
  <c r="BF204" i="4"/>
  <c r="CE219" i="4"/>
  <c r="CE231" i="4"/>
  <c r="CE243" i="4"/>
  <c r="CE255" i="4"/>
  <c r="CE267" i="4"/>
  <c r="CE279" i="4"/>
  <c r="CE283" i="4"/>
  <c r="CE287" i="4"/>
  <c r="CE291" i="4"/>
  <c r="CE295" i="4"/>
  <c r="CE299" i="4"/>
  <c r="CE303" i="4"/>
  <c r="CE307" i="4"/>
  <c r="DF310" i="4"/>
  <c r="CE311" i="4"/>
  <c r="DF314" i="4"/>
  <c r="CE315" i="4"/>
  <c r="CE319" i="4"/>
  <c r="BF329" i="4"/>
  <c r="DF189" i="4"/>
  <c r="DF193" i="4"/>
  <c r="DF197" i="4"/>
  <c r="DF201" i="4"/>
  <c r="DF209" i="4"/>
  <c r="BF268" i="4"/>
  <c r="BF276" i="4"/>
  <c r="BF292" i="4"/>
  <c r="DF330" i="4"/>
  <c r="CE177" i="4"/>
  <c r="DF180" i="4"/>
  <c r="DF184" i="4"/>
  <c r="DF192" i="4"/>
  <c r="DF196" i="4"/>
  <c r="DF31" i="4"/>
  <c r="DF35" i="4"/>
  <c r="DF39" i="4"/>
  <c r="DF43" i="4"/>
  <c r="DF47" i="4"/>
  <c r="CE52" i="4"/>
  <c r="CE64" i="4"/>
  <c r="CE76" i="4"/>
  <c r="CE88" i="4"/>
  <c r="CE100" i="4"/>
  <c r="CE112" i="4"/>
  <c r="CE124" i="4"/>
  <c r="CE136" i="4"/>
  <c r="CE148" i="4"/>
  <c r="CE160" i="4"/>
  <c r="DF175" i="4"/>
  <c r="BF178" i="4"/>
  <c r="BF186" i="4"/>
  <c r="AF187" i="4"/>
  <c r="CE213" i="4"/>
  <c r="CE217" i="4"/>
  <c r="DF220" i="4"/>
  <c r="CE221" i="4"/>
  <c r="CE225" i="4"/>
  <c r="CE229" i="4"/>
  <c r="DF232" i="4"/>
  <c r="CE233" i="4"/>
  <c r="CE237" i="4"/>
  <c r="CE241" i="4"/>
  <c r="DF244" i="4"/>
  <c r="CE245" i="4"/>
  <c r="CE249" i="4"/>
  <c r="CE253" i="4"/>
  <c r="DF256" i="4"/>
  <c r="CE257" i="4"/>
  <c r="CE261" i="4"/>
  <c r="CE265" i="4"/>
  <c r="CE269" i="4"/>
  <c r="CE273" i="4"/>
  <c r="CE277" i="4"/>
  <c r="CE281" i="4"/>
  <c r="CE285" i="4"/>
  <c r="CE293" i="4"/>
  <c r="CE305" i="4"/>
  <c r="CE317" i="4"/>
  <c r="BF93" i="4"/>
  <c r="BF97" i="4"/>
  <c r="BF101" i="4"/>
  <c r="BF105" i="4"/>
  <c r="BF113" i="4"/>
  <c r="BF137" i="4"/>
  <c r="BF141" i="4"/>
  <c r="DF179" i="4"/>
  <c r="DF191" i="4"/>
  <c r="DF199" i="4"/>
  <c r="BF234" i="4"/>
  <c r="BF238" i="4"/>
  <c r="BF242" i="4"/>
  <c r="AF243" i="4"/>
  <c r="BF266" i="4"/>
  <c r="AF267" i="4"/>
  <c r="BF270" i="4"/>
  <c r="AF271" i="4"/>
  <c r="BF290" i="4"/>
  <c r="AF291" i="4"/>
  <c r="BF294" i="4"/>
  <c r="AF295" i="4"/>
  <c r="DF150" i="4"/>
  <c r="DF158" i="4"/>
  <c r="DF162" i="4"/>
  <c r="DF166" i="4"/>
  <c r="BF173" i="4"/>
  <c r="AF174" i="4"/>
  <c r="BF177" i="4"/>
  <c r="CE180" i="4"/>
  <c r="CE184" i="4"/>
  <c r="CE188" i="4"/>
  <c r="CE192" i="4"/>
  <c r="CE196" i="4"/>
  <c r="CE208" i="4"/>
  <c r="DF211" i="4"/>
  <c r="DF215" i="4"/>
  <c r="DF223" i="4"/>
  <c r="DF235" i="4"/>
  <c r="DF247" i="4"/>
  <c r="DF259" i="4"/>
  <c r="DF271" i="4"/>
  <c r="DF283" i="4"/>
  <c r="DF295" i="4"/>
  <c r="DF307" i="4"/>
  <c r="CE141" i="4"/>
  <c r="CE145" i="4"/>
  <c r="CE149" i="4"/>
  <c r="CE172" i="4"/>
  <c r="DF183" i="4"/>
  <c r="DF187" i="4"/>
  <c r="DF195" i="4"/>
  <c r="BF280" i="4"/>
  <c r="DF285" i="4"/>
  <c r="DF289" i="4"/>
  <c r="DF293" i="4"/>
  <c r="DF297" i="4"/>
  <c r="DF301" i="4"/>
  <c r="DF305" i="4"/>
  <c r="DF309" i="4"/>
  <c r="DF313" i="4"/>
  <c r="DF317" i="4"/>
  <c r="DF321" i="4"/>
  <c r="CE327" i="4"/>
  <c r="CE302" i="4"/>
  <c r="CE306" i="4"/>
  <c r="CE310" i="4"/>
  <c r="DF78" i="4"/>
  <c r="BF163" i="4"/>
  <c r="AF164" i="4"/>
  <c r="CE170" i="4"/>
  <c r="DF8" i="4"/>
  <c r="DF12" i="4"/>
  <c r="DF16" i="4"/>
  <c r="DF20" i="4"/>
  <c r="DF24" i="4"/>
  <c r="DF28" i="4"/>
  <c r="DF32" i="4"/>
  <c r="DF36" i="4"/>
  <c r="DF40" i="4"/>
  <c r="DF44" i="4"/>
  <c r="DF48" i="4"/>
  <c r="DF52" i="4"/>
  <c r="DF56" i="4"/>
  <c r="DF60" i="4"/>
  <c r="DF64" i="4"/>
  <c r="DF68" i="4"/>
  <c r="DF72" i="4"/>
  <c r="DF76" i="4"/>
  <c r="DF80" i="4"/>
  <c r="DF84" i="4"/>
  <c r="DF88" i="4"/>
  <c r="DF92" i="4"/>
  <c r="DF96" i="4"/>
  <c r="DF100" i="4"/>
  <c r="DF104" i="4"/>
  <c r="DF108" i="4"/>
  <c r="DF112" i="4"/>
  <c r="DF116" i="4"/>
  <c r="DF120" i="4"/>
  <c r="DF128" i="4"/>
  <c r="DF132" i="4"/>
  <c r="DF140" i="4"/>
  <c r="DF144" i="4"/>
  <c r="DF152" i="4"/>
  <c r="DF156" i="4"/>
  <c r="BF236" i="4"/>
  <c r="BF240" i="4"/>
  <c r="BF244" i="4"/>
  <c r="BF252" i="4"/>
  <c r="BF260" i="4"/>
  <c r="BF264" i="4"/>
  <c r="AF265" i="4"/>
  <c r="AF294" i="4"/>
  <c r="BF301" i="4"/>
  <c r="BF313" i="4"/>
  <c r="AF314" i="4"/>
  <c r="BF317" i="4"/>
  <c r="BF321" i="4"/>
  <c r="BF325" i="4"/>
  <c r="BF135" i="4"/>
  <c r="BF201" i="4"/>
  <c r="BF210" i="4"/>
  <c r="BF214" i="4"/>
  <c r="BF279" i="4"/>
  <c r="DK280" i="4"/>
  <c r="BF324" i="4"/>
  <c r="BF217" i="4"/>
  <c r="BF323" i="4"/>
  <c r="BF327" i="4"/>
  <c r="BF5" i="4"/>
  <c r="BF153" i="4"/>
  <c r="BF281" i="4"/>
  <c r="BF314" i="4"/>
  <c r="BF161" i="4"/>
  <c r="BF165" i="4"/>
  <c r="BF216" i="4"/>
  <c r="BF285" i="4"/>
  <c r="BF326" i="4"/>
  <c r="AF327" i="4"/>
  <c r="BF330" i="4"/>
  <c r="BF127" i="4"/>
  <c r="AF128" i="4"/>
  <c r="BF131" i="4"/>
  <c r="AF132" i="4"/>
  <c r="BF139" i="4"/>
  <c r="AF140" i="4"/>
  <c r="BF148" i="4"/>
  <c r="BF231" i="4"/>
  <c r="BF253" i="4"/>
  <c r="BF65" i="4"/>
  <c r="BF69" i="4"/>
  <c r="BF73" i="4"/>
  <c r="AF74" i="4"/>
  <c r="BF143" i="4"/>
  <c r="BF156" i="4"/>
  <c r="AF184" i="4"/>
  <c r="BF200" i="4"/>
  <c r="BF213" i="4"/>
  <c r="BF269" i="4"/>
  <c r="AF270" i="4"/>
  <c r="BF273" i="4"/>
  <c r="BF304" i="4"/>
  <c r="BF308" i="4"/>
  <c r="BF312" i="4"/>
  <c r="AF313" i="4"/>
  <c r="BF316" i="4"/>
  <c r="BF320" i="4"/>
  <c r="BF256" i="4"/>
  <c r="BF299" i="4"/>
  <c r="DL316" i="4"/>
  <c r="BF125" i="4"/>
  <c r="BF129" i="4"/>
  <c r="AF130" i="4"/>
  <c r="BF133" i="4"/>
  <c r="BF167" i="4"/>
  <c r="BF172" i="4"/>
  <c r="BF207" i="4"/>
  <c r="AF208" i="4"/>
  <c r="BF220" i="4"/>
  <c r="BF289" i="4"/>
  <c r="BF298" i="4"/>
  <c r="BF302" i="4"/>
  <c r="BF67" i="4"/>
  <c r="AF68" i="4"/>
  <c r="BF71" i="4"/>
  <c r="BF108" i="4"/>
  <c r="BF145" i="4"/>
  <c r="BF181" i="4"/>
  <c r="AF182" i="4"/>
  <c r="BF185" i="4"/>
  <c r="BF202" i="4"/>
  <c r="BF211" i="4"/>
  <c r="BF241" i="4"/>
  <c r="BF250" i="4"/>
  <c r="BF275" i="4"/>
  <c r="BF293" i="4"/>
  <c r="BF91" i="4"/>
  <c r="BF95" i="4"/>
  <c r="BF158" i="4"/>
  <c r="BF176" i="4"/>
  <c r="BF189" i="4"/>
  <c r="BF215" i="4"/>
  <c r="AF216" i="4"/>
  <c r="BF224" i="4"/>
  <c r="BF228" i="4"/>
  <c r="AF255" i="4"/>
  <c r="BF284" i="4"/>
  <c r="AF285" i="4"/>
  <c r="BF154" i="4"/>
  <c r="BF179" i="4"/>
  <c r="BF188" i="4"/>
  <c r="BF197" i="4"/>
  <c r="DL213" i="4"/>
  <c r="BF221" i="4"/>
  <c r="BF230" i="4"/>
  <c r="BF248" i="4"/>
  <c r="BF258" i="4"/>
  <c r="BF267" i="4"/>
  <c r="AF268" i="4"/>
  <c r="BF271" i="4"/>
  <c r="BF295" i="4"/>
  <c r="BF305" i="4"/>
  <c r="AF306" i="4"/>
  <c r="BF309" i="4"/>
  <c r="BF318" i="4"/>
  <c r="BF322" i="4"/>
  <c r="AF323" i="4"/>
  <c r="AF249" i="4"/>
  <c r="BF262" i="4"/>
  <c r="BF286" i="4"/>
  <c r="BF300" i="4"/>
  <c r="AF301" i="4"/>
  <c r="AF310" i="4"/>
  <c r="BF183" i="4"/>
  <c r="DL282" i="4"/>
  <c r="BF18" i="4"/>
  <c r="BF22" i="4"/>
  <c r="AF23" i="4"/>
  <c r="BF47" i="4"/>
  <c r="BF52" i="4"/>
  <c r="BF61" i="4"/>
  <c r="BF66" i="4"/>
  <c r="AF67" i="4"/>
  <c r="BF70" i="4"/>
  <c r="BF100" i="4"/>
  <c r="AF101" i="4"/>
  <c r="BF104" i="4"/>
  <c r="AF105" i="4"/>
  <c r="BF109" i="4"/>
  <c r="AF110" i="4"/>
  <c r="BF119" i="4"/>
  <c r="BF123" i="4"/>
  <c r="BF152" i="4"/>
  <c r="BF157" i="4"/>
  <c r="BF162" i="4"/>
  <c r="BF182" i="4"/>
  <c r="AF183" i="4"/>
  <c r="BF191" i="4"/>
  <c r="BF206" i="4"/>
  <c r="AF207" i="4"/>
  <c r="DL220" i="4"/>
  <c r="BF233" i="4"/>
  <c r="AF234" i="4"/>
  <c r="BF237" i="4"/>
  <c r="BF246" i="4"/>
  <c r="BF261" i="4"/>
  <c r="BF265" i="4"/>
  <c r="DL322" i="4"/>
  <c r="AF326" i="4"/>
  <c r="BF76" i="4"/>
  <c r="DL250" i="4"/>
  <c r="BF288" i="4"/>
  <c r="BF297" i="4"/>
  <c r="AF312" i="4"/>
  <c r="BF328" i="4"/>
  <c r="DL48" i="4"/>
  <c r="DL142" i="4"/>
  <c r="BF8" i="4"/>
  <c r="BF12" i="4"/>
  <c r="BF29" i="4"/>
  <c r="BF33" i="4"/>
  <c r="BF37" i="4"/>
  <c r="AF38" i="4"/>
  <c r="BF41" i="4"/>
  <c r="AF42" i="4"/>
  <c r="BF45" i="4"/>
  <c r="BF55" i="4"/>
  <c r="BF64" i="4"/>
  <c r="BF77" i="4"/>
  <c r="BF112" i="4"/>
  <c r="BF117" i="4"/>
  <c r="BF140" i="4"/>
  <c r="BF150" i="4"/>
  <c r="BF175" i="4"/>
  <c r="BF194" i="4"/>
  <c r="AF195" i="4"/>
  <c r="DL214" i="4"/>
  <c r="BF218" i="4"/>
  <c r="AF219" i="4"/>
  <c r="AF232" i="4"/>
  <c r="AF269" i="4"/>
  <c r="BF272" i="4"/>
  <c r="BF278" i="4"/>
  <c r="BF283" i="4"/>
  <c r="BF296" i="4"/>
  <c r="AF303" i="4"/>
  <c r="BF306" i="4"/>
  <c r="BF274" i="4"/>
  <c r="BF190" i="4"/>
  <c r="BF232" i="4"/>
  <c r="BF4" i="4"/>
  <c r="AF5" i="4"/>
  <c r="BF16" i="4"/>
  <c r="BF20" i="4"/>
  <c r="AF21" i="4"/>
  <c r="BF24" i="4"/>
  <c r="BF54" i="4"/>
  <c r="BF59" i="4"/>
  <c r="BF68" i="4"/>
  <c r="BF72" i="4"/>
  <c r="BF81" i="4"/>
  <c r="BF98" i="4"/>
  <c r="AF99" i="4"/>
  <c r="BF102" i="4"/>
  <c r="BF130" i="4"/>
  <c r="AF136" i="4"/>
  <c r="BF155" i="4"/>
  <c r="BF164" i="4"/>
  <c r="BF180" i="4"/>
  <c r="AF181" i="4"/>
  <c r="BF198" i="4"/>
  <c r="BF208" i="4"/>
  <c r="BF222" i="4"/>
  <c r="BF235" i="4"/>
  <c r="BF249" i="4"/>
  <c r="AF250" i="4"/>
  <c r="BF254" i="4"/>
  <c r="BF259" i="4"/>
  <c r="AF260" i="4"/>
  <c r="BF310" i="4"/>
  <c r="AF311" i="4"/>
  <c r="BF149" i="4"/>
  <c r="BF159" i="4"/>
  <c r="AF160" i="4"/>
  <c r="DK169" i="4"/>
  <c r="BF174" i="4"/>
  <c r="BF193" i="4"/>
  <c r="BF203" i="4"/>
  <c r="BF212" i="4"/>
  <c r="BF226" i="4"/>
  <c r="AF227" i="4"/>
  <c r="BF239" i="4"/>
  <c r="BF243" i="4"/>
  <c r="AF244" i="4"/>
  <c r="BF277" i="4"/>
  <c r="BF282" i="4"/>
  <c r="AF288" i="4"/>
  <c r="BF291" i="4"/>
  <c r="AF292" i="4"/>
  <c r="DL326" i="4"/>
  <c r="AF328" i="4"/>
  <c r="BF121" i="4"/>
  <c r="AF155" i="4"/>
  <c r="AF163" i="4"/>
  <c r="AF170" i="4"/>
  <c r="AF233" i="4"/>
  <c r="AF245" i="4"/>
  <c r="AF274" i="4"/>
  <c r="AF319" i="4"/>
  <c r="AF324" i="4"/>
  <c r="AF135" i="4"/>
  <c r="AF161" i="4"/>
  <c r="AF169" i="4"/>
  <c r="AF188" i="4"/>
  <c r="AF203" i="4"/>
  <c r="AF214" i="4"/>
  <c r="AF262" i="4"/>
  <c r="AF297" i="4"/>
  <c r="AF298" i="4"/>
  <c r="AF308" i="4"/>
  <c r="DL137" i="4"/>
  <c r="AF148" i="4"/>
  <c r="DL149" i="4"/>
  <c r="AF194" i="4"/>
  <c r="DL219" i="4"/>
  <c r="DK220" i="4"/>
  <c r="DL251" i="4"/>
  <c r="DL308" i="4"/>
  <c r="BF169" i="4"/>
  <c r="AF104" i="4"/>
  <c r="AF117" i="4"/>
  <c r="AF134" i="4"/>
  <c r="AF153" i="4"/>
  <c r="AF175" i="4"/>
  <c r="AF193" i="4"/>
  <c r="AF200" i="4"/>
  <c r="DK272" i="4"/>
  <c r="DL291" i="4"/>
  <c r="DK301" i="4"/>
  <c r="AF322" i="4"/>
  <c r="DK218" i="4"/>
  <c r="DL278" i="4"/>
  <c r="DL279" i="4"/>
  <c r="DL311" i="4"/>
  <c r="BF311" i="4"/>
  <c r="DK81" i="4"/>
  <c r="AF302" i="4"/>
  <c r="DL36" i="4"/>
  <c r="DL35" i="4"/>
  <c r="DL103" i="4"/>
  <c r="AF133" i="4"/>
  <c r="AF152" i="4"/>
  <c r="AF166" i="4"/>
  <c r="AF173" i="4"/>
  <c r="AF206" i="4"/>
  <c r="AF223" i="4"/>
  <c r="AF248" i="4"/>
  <c r="AF321" i="4"/>
  <c r="DL146" i="4"/>
  <c r="DL89" i="4"/>
  <c r="AF88" i="4"/>
  <c r="AF98" i="4"/>
  <c r="AF126" i="4"/>
  <c r="DK200" i="4"/>
  <c r="DL232" i="4"/>
  <c r="AF247" i="4"/>
  <c r="DL254" i="4"/>
  <c r="DK254" i="4"/>
  <c r="DK278" i="4"/>
  <c r="AF58" i="4"/>
  <c r="AF92" i="4"/>
  <c r="AF120" i="4"/>
  <c r="AF144" i="4"/>
  <c r="AF229" i="4"/>
  <c r="DL253" i="4"/>
  <c r="AF325" i="4"/>
  <c r="DL8" i="4"/>
  <c r="AF127" i="4"/>
  <c r="AF10" i="4"/>
  <c r="AF48" i="4"/>
  <c r="DL58" i="4"/>
  <c r="AF76" i="4"/>
  <c r="DL119" i="4"/>
  <c r="AF257" i="4"/>
  <c r="DL283" i="4"/>
  <c r="DK314" i="4"/>
  <c r="AF64" i="4"/>
  <c r="AF81" i="4"/>
  <c r="AF119" i="4"/>
  <c r="AF124" i="4"/>
  <c r="AF137" i="4"/>
  <c r="AF143" i="4"/>
  <c r="AF171" i="4"/>
  <c r="AF228" i="4"/>
  <c r="DL256" i="4"/>
  <c r="AF263" i="4"/>
  <c r="AF275" i="4"/>
  <c r="AF282" i="4"/>
  <c r="AF293" i="4"/>
  <c r="AF309" i="4"/>
  <c r="DK46" i="4"/>
  <c r="AF46" i="4"/>
  <c r="DK179" i="4"/>
  <c r="AF179" i="4"/>
  <c r="DK156" i="4"/>
  <c r="AF156" i="4"/>
  <c r="DK113" i="4"/>
  <c r="AF113" i="4"/>
  <c r="DK317" i="4"/>
  <c r="AF317" i="4"/>
  <c r="DK69" i="4"/>
  <c r="AF69" i="4"/>
  <c r="DK157" i="4"/>
  <c r="AF157" i="4"/>
  <c r="DK235" i="4"/>
  <c r="AF235" i="4"/>
  <c r="DK242" i="4"/>
  <c r="AF242" i="4"/>
  <c r="DK201" i="4"/>
  <c r="AF201" i="4"/>
  <c r="DK202" i="4"/>
  <c r="AF202" i="4"/>
  <c r="DK7" i="4"/>
  <c r="AF7" i="4"/>
  <c r="DL117" i="4"/>
  <c r="DK189" i="4"/>
  <c r="AF189" i="4"/>
  <c r="DK251" i="4"/>
  <c r="AF251" i="4"/>
  <c r="DK264" i="4"/>
  <c r="AF264" i="4"/>
  <c r="DK290" i="4"/>
  <c r="AF290" i="4"/>
  <c r="DK103" i="4"/>
  <c r="AF103" i="4"/>
  <c r="DK34" i="4"/>
  <c r="AF34" i="4"/>
  <c r="DK17" i="4"/>
  <c r="AF17" i="4"/>
  <c r="DK27" i="4"/>
  <c r="AF27" i="4"/>
  <c r="DL84" i="4"/>
  <c r="DK97" i="4"/>
  <c r="AF97" i="4"/>
  <c r="DK241" i="4"/>
  <c r="AF241" i="4"/>
  <c r="DL270" i="4"/>
  <c r="DK307" i="4"/>
  <c r="AF307" i="4"/>
  <c r="DL18" i="4"/>
  <c r="DL85" i="4"/>
  <c r="DK32" i="4"/>
  <c r="AF32" i="4"/>
  <c r="DK22" i="4"/>
  <c r="AF22" i="4"/>
  <c r="DK26" i="4"/>
  <c r="AF26" i="4"/>
  <c r="DL27" i="4"/>
  <c r="DL40" i="4"/>
  <c r="AF51" i="4"/>
  <c r="AF65" i="4"/>
  <c r="AF66" i="4"/>
  <c r="AF90" i="4"/>
  <c r="DL91" i="4"/>
  <c r="AF96" i="4"/>
  <c r="DK102" i="4"/>
  <c r="AF102" i="4"/>
  <c r="DK116" i="4"/>
  <c r="AF116" i="4"/>
  <c r="DK118" i="4"/>
  <c r="AF118" i="4"/>
  <c r="AF125" i="4"/>
  <c r="DL126" i="4"/>
  <c r="AF154" i="4"/>
  <c r="AF218" i="4"/>
  <c r="DK289" i="4"/>
  <c r="AF289" i="4"/>
  <c r="DL307" i="4"/>
  <c r="AF11" i="4"/>
  <c r="AF31" i="4"/>
  <c r="AF39" i="4"/>
  <c r="DL51" i="4"/>
  <c r="AF56" i="4"/>
  <c r="DL66" i="4"/>
  <c r="AF82" i="4"/>
  <c r="DK83" i="4"/>
  <c r="AF83" i="4"/>
  <c r="AF89" i="4"/>
  <c r="DL90" i="4"/>
  <c r="AF95" i="4"/>
  <c r="DL110" i="4"/>
  <c r="DK114" i="4"/>
  <c r="AF114" i="4"/>
  <c r="DK115" i="4"/>
  <c r="AF115" i="4"/>
  <c r="DL116" i="4"/>
  <c r="AF141" i="4"/>
  <c r="AF142" i="4"/>
  <c r="DK213" i="4"/>
  <c r="AF213" i="4"/>
  <c r="DK217" i="4"/>
  <c r="AF217" i="4"/>
  <c r="DK225" i="4"/>
  <c r="AF240" i="4"/>
  <c r="AF273" i="4"/>
  <c r="DL39" i="4"/>
  <c r="DK50" i="4"/>
  <c r="AF50" i="4"/>
  <c r="DK63" i="4"/>
  <c r="AF63" i="4"/>
  <c r="AF220" i="4"/>
  <c r="AF15" i="4"/>
  <c r="DL16" i="4"/>
  <c r="DL21" i="4"/>
  <c r="AF25" i="4"/>
  <c r="DK30" i="4"/>
  <c r="AF30" i="4"/>
  <c r="DL63" i="4"/>
  <c r="DL124" i="4"/>
  <c r="AF178" i="4"/>
  <c r="DL180" i="4"/>
  <c r="DK239" i="4"/>
  <c r="AF239" i="4"/>
  <c r="DL262" i="4"/>
  <c r="AF300" i="4"/>
  <c r="DK37" i="4"/>
  <c r="AF37" i="4"/>
  <c r="DL55" i="4"/>
  <c r="DK62" i="4"/>
  <c r="AF62" i="4"/>
  <c r="AF71" i="4"/>
  <c r="DK88" i="4"/>
  <c r="AF94" i="4"/>
  <c r="DL101" i="4"/>
  <c r="DK128" i="4"/>
  <c r="DK150" i="4"/>
  <c r="AF150" i="4"/>
  <c r="AF162" i="4"/>
  <c r="AF177" i="4"/>
  <c r="AF192" i="4"/>
  <c r="AF205" i="4"/>
  <c r="DL206" i="4"/>
  <c r="DL207" i="4"/>
  <c r="DK212" i="4"/>
  <c r="AF212" i="4"/>
  <c r="DK237" i="4"/>
  <c r="AF237" i="4"/>
  <c r="AF238" i="4"/>
  <c r="AF272" i="4"/>
  <c r="DK315" i="4"/>
  <c r="AF315" i="4"/>
  <c r="DK324" i="4"/>
  <c r="DL47" i="4"/>
  <c r="DK13" i="4"/>
  <c r="AF13" i="4"/>
  <c r="DL31" i="4"/>
  <c r="DK180" i="4"/>
  <c r="AF180" i="4"/>
  <c r="DK224" i="4"/>
  <c r="DL5" i="4"/>
  <c r="AF9" i="4"/>
  <c r="AF14" i="4"/>
  <c r="DL20" i="4"/>
  <c r="AF29" i="4"/>
  <c r="AF49" i="4"/>
  <c r="AF61" i="4"/>
  <c r="DL62" i="4"/>
  <c r="AF72" i="4"/>
  <c r="AF79" i="4"/>
  <c r="DK80" i="4"/>
  <c r="AF80" i="4"/>
  <c r="DL94" i="4"/>
  <c r="AF107" i="4"/>
  <c r="AF139" i="4"/>
  <c r="DK168" i="4"/>
  <c r="AF168" i="4"/>
  <c r="DL178" i="4"/>
  <c r="DL192" i="4"/>
  <c r="AF222" i="4"/>
  <c r="AF231" i="4"/>
  <c r="DL237" i="4"/>
  <c r="DK244" i="4"/>
  <c r="AF254" i="4"/>
  <c r="DK261" i="4"/>
  <c r="AF261" i="4"/>
  <c r="DK281" i="4"/>
  <c r="AF281" i="4"/>
  <c r="DK286" i="4"/>
  <c r="AF286" i="4"/>
  <c r="DL298" i="4"/>
  <c r="AF299" i="4"/>
  <c r="DK8" i="4"/>
  <c r="AF8" i="4"/>
  <c r="AF86" i="4"/>
  <c r="DL82" i="4"/>
  <c r="DK215" i="4"/>
  <c r="AF215" i="4"/>
  <c r="DK20" i="4"/>
  <c r="AF20" i="4"/>
  <c r="DK19" i="4"/>
  <c r="AF19" i="4"/>
  <c r="AF24" i="4"/>
  <c r="AF36" i="4"/>
  <c r="DK43" i="4"/>
  <c r="AF43" i="4"/>
  <c r="AF60" i="4"/>
  <c r="DK70" i="4"/>
  <c r="AF70" i="4"/>
  <c r="AF73" i="4"/>
  <c r="DK75" i="4"/>
  <c r="AF75" i="4"/>
  <c r="AF78" i="4"/>
  <c r="DK87" i="4"/>
  <c r="AF87" i="4"/>
  <c r="DK100" i="4"/>
  <c r="AF106" i="4"/>
  <c r="DL107" i="4"/>
  <c r="AF109" i="4"/>
  <c r="AF122" i="4"/>
  <c r="DK134" i="4"/>
  <c r="AF145" i="4"/>
  <c r="AF147" i="4"/>
  <c r="AF158" i="4"/>
  <c r="AF159" i="4"/>
  <c r="AF191" i="4"/>
  <c r="AF204" i="4"/>
  <c r="DL222" i="4"/>
  <c r="DK230" i="4"/>
  <c r="AF230" i="4"/>
  <c r="DK236" i="4"/>
  <c r="AF236" i="4"/>
  <c r="AF253" i="4"/>
  <c r="AF266" i="4"/>
  <c r="DL280" i="4"/>
  <c r="AF280" i="4"/>
  <c r="DK4" i="4"/>
  <c r="AF4" i="4"/>
  <c r="AF53" i="4"/>
  <c r="DK59" i="4"/>
  <c r="AF59" i="4"/>
  <c r="DL60" i="4"/>
  <c r="DL70" i="4"/>
  <c r="AF77" i="4"/>
  <c r="AF93" i="4"/>
  <c r="DK108" i="4"/>
  <c r="AF108" i="4"/>
  <c r="AF121" i="4"/>
  <c r="DL122" i="4"/>
  <c r="DK138" i="4"/>
  <c r="AF138" i="4"/>
  <c r="DL145" i="4"/>
  <c r="AF146" i="4"/>
  <c r="DL147" i="4"/>
  <c r="AF149" i="4"/>
  <c r="AF176" i="4"/>
  <c r="AF190" i="4"/>
  <c r="DL191" i="4"/>
  <c r="DK221" i="4"/>
  <c r="AF221" i="4"/>
  <c r="DL231" i="4"/>
  <c r="DK273" i="4"/>
  <c r="AF278" i="4"/>
  <c r="DK279" i="4"/>
  <c r="AF279" i="4"/>
  <c r="DL263" i="4"/>
  <c r="DL266" i="4"/>
  <c r="DK277" i="4"/>
  <c r="DL281" i="4"/>
  <c r="DL288" i="4"/>
  <c r="DL290" i="4"/>
  <c r="DL292" i="4"/>
  <c r="DL297" i="4"/>
  <c r="DK305" i="4"/>
  <c r="DL239" i="4"/>
  <c r="DK252" i="4"/>
  <c r="DK276" i="4"/>
  <c r="DL277" i="4"/>
  <c r="DK287" i="4"/>
  <c r="DK296" i="4"/>
  <c r="DL304" i="4"/>
  <c r="DL310" i="4"/>
  <c r="DK320" i="4"/>
  <c r="DL327" i="4"/>
  <c r="DK330" i="4"/>
  <c r="AF277" i="4"/>
  <c r="DL134" i="4"/>
  <c r="DL135" i="4"/>
  <c r="DL136" i="4"/>
  <c r="DK151" i="4"/>
  <c r="DK170" i="4"/>
  <c r="DK172" i="4"/>
  <c r="DL173" i="4"/>
  <c r="DK185" i="4"/>
  <c r="DK197" i="4"/>
  <c r="DK209" i="4"/>
  <c r="DK211" i="4"/>
  <c r="DK266" i="4"/>
  <c r="DL268" i="4"/>
  <c r="DL328" i="4"/>
  <c r="DK329" i="4"/>
  <c r="AF276" i="4"/>
  <c r="AF252" i="4"/>
  <c r="DL150" i="4"/>
  <c r="DL172" i="4"/>
  <c r="DK186" i="4"/>
  <c r="DL188" i="4"/>
  <c r="DL209" i="4"/>
  <c r="DL260" i="4"/>
  <c r="DL285" i="4"/>
  <c r="DK309" i="4"/>
  <c r="AF287" i="4"/>
  <c r="DK165" i="4"/>
  <c r="DL166" i="4"/>
  <c r="DL171" i="4"/>
  <c r="DL184" i="4"/>
  <c r="DL194" i="4"/>
  <c r="DL195" i="4"/>
  <c r="DK196" i="4"/>
  <c r="DK199" i="4"/>
  <c r="DL246" i="4"/>
  <c r="DL247" i="4"/>
  <c r="DK258" i="4"/>
  <c r="DK259" i="4"/>
  <c r="DL267" i="4"/>
  <c r="DL275" i="4"/>
  <c r="DK297" i="4"/>
  <c r="DK325" i="4"/>
  <c r="DK327" i="4"/>
  <c r="DK308" i="4"/>
  <c r="DK160" i="4"/>
  <c r="DL183" i="4"/>
  <c r="DK194" i="4"/>
  <c r="DL196" i="4"/>
  <c r="DK198" i="4"/>
  <c r="DL245" i="4"/>
  <c r="DL249" i="4"/>
  <c r="DK284" i="4"/>
  <c r="DL294" i="4"/>
  <c r="DL312" i="4"/>
  <c r="DK312" i="4"/>
  <c r="DK326" i="4"/>
  <c r="DK285" i="4"/>
  <c r="AF225" i="4"/>
  <c r="AF165" i="4"/>
  <c r="DL160" i="4"/>
  <c r="DK193" i="4"/>
  <c r="DL200" i="4"/>
  <c r="DL223" i="4"/>
  <c r="DK228" i="4"/>
  <c r="DL243" i="4"/>
  <c r="AF296" i="4"/>
  <c r="AF284" i="4"/>
  <c r="AF224" i="4"/>
  <c r="DK159" i="4"/>
  <c r="DK177" i="4"/>
  <c r="DL242" i="4"/>
  <c r="DK253" i="4"/>
  <c r="DK283" i="4"/>
  <c r="DL293" i="4"/>
  <c r="DK300" i="4"/>
  <c r="DK318" i="4"/>
  <c r="DL323" i="4"/>
  <c r="AF283" i="4"/>
  <c r="AF259" i="4"/>
  <c r="AF211" i="4"/>
  <c r="AF199" i="4"/>
  <c r="AF151" i="4"/>
  <c r="DK313" i="4"/>
  <c r="AF330" i="4"/>
  <c r="AF318" i="4"/>
  <c r="AF258" i="4"/>
  <c r="AF198" i="4"/>
  <c r="AF186" i="4"/>
  <c r="AF329" i="4"/>
  <c r="AF305" i="4"/>
  <c r="AF209" i="4"/>
  <c r="AF197" i="4"/>
  <c r="AF185" i="4"/>
  <c r="DL115" i="4"/>
  <c r="DK140" i="4"/>
  <c r="DK141" i="4"/>
  <c r="DK39" i="4"/>
  <c r="DL19" i="4"/>
  <c r="DK38" i="4"/>
  <c r="DK64" i="4"/>
  <c r="DK73" i="4"/>
  <c r="DL113" i="4"/>
  <c r="DK139" i="4"/>
  <c r="DL140" i="4"/>
  <c r="DK143" i="4"/>
  <c r="DL168" i="4"/>
  <c r="DL59" i="4"/>
  <c r="DL72" i="4"/>
  <c r="DL7" i="4"/>
  <c r="DL37" i="4"/>
  <c r="DL88" i="4"/>
  <c r="DK28" i="4"/>
  <c r="DK29" i="4"/>
  <c r="DL38" i="4"/>
  <c r="DL64" i="4"/>
  <c r="DK65" i="4"/>
  <c r="DL73" i="4"/>
  <c r="DK96" i="4"/>
  <c r="DL118" i="4"/>
  <c r="DL144" i="4"/>
  <c r="DL148" i="4"/>
  <c r="DL167" i="4"/>
  <c r="DL169" i="4"/>
  <c r="DK188" i="4"/>
  <c r="DL22" i="4"/>
  <c r="DK40" i="4"/>
  <c r="DL46" i="4"/>
  <c r="DK6" i="4"/>
  <c r="DK5" i="4"/>
  <c r="DL6" i="4"/>
  <c r="DK18" i="4"/>
  <c r="DL28" i="4"/>
  <c r="DL29" i="4"/>
  <c r="DK52" i="4"/>
  <c r="DK53" i="4"/>
  <c r="DK85" i="4"/>
  <c r="DK86" i="4"/>
  <c r="DL87" i="4"/>
  <c r="DL96" i="4"/>
  <c r="DL138" i="4"/>
  <c r="DL143" i="4"/>
  <c r="DL185" i="4"/>
  <c r="DL221" i="4"/>
  <c r="DK323" i="4"/>
  <c r="DL30" i="4"/>
  <c r="DK31" i="4"/>
  <c r="DK47" i="4"/>
  <c r="DK51" i="4"/>
  <c r="DL52" i="4"/>
  <c r="DL53" i="4"/>
  <c r="DK82" i="4"/>
  <c r="DK98" i="4"/>
  <c r="DK182" i="4"/>
  <c r="DL238" i="4"/>
  <c r="DK14" i="4"/>
  <c r="DL15" i="4"/>
  <c r="DK16" i="4"/>
  <c r="DL17" i="4"/>
  <c r="DK24" i="4"/>
  <c r="DK25" i="4"/>
  <c r="DK33" i="4"/>
  <c r="DK48" i="4"/>
  <c r="DK49" i="4"/>
  <c r="DL69" i="4"/>
  <c r="DL74" i="4"/>
  <c r="DL75" i="4"/>
  <c r="DL99" i="4"/>
  <c r="DL158" i="4"/>
  <c r="DL198" i="4"/>
  <c r="DK210" i="4"/>
  <c r="DK216" i="4"/>
  <c r="DK306" i="4"/>
  <c r="DK71" i="4"/>
  <c r="DK78" i="4"/>
  <c r="DL79" i="4"/>
  <c r="DL81" i="4"/>
  <c r="DK93" i="4"/>
  <c r="DK110" i="4"/>
  <c r="DK133" i="4"/>
  <c r="DK153" i="4"/>
  <c r="DL155" i="4"/>
  <c r="DL193" i="4"/>
  <c r="DL41" i="4"/>
  <c r="DK74" i="4"/>
  <c r="DL83" i="4"/>
  <c r="DL86" i="4"/>
  <c r="DL4" i="4"/>
  <c r="DL13" i="4"/>
  <c r="DL24" i="4"/>
  <c r="DL32" i="4"/>
  <c r="DL49" i="4"/>
  <c r="DL10" i="4"/>
  <c r="DK12" i="4"/>
  <c r="DK44" i="4"/>
  <c r="DK57" i="4"/>
  <c r="DL71" i="4"/>
  <c r="DL78" i="4"/>
  <c r="DK92" i="4"/>
  <c r="DL93" i="4"/>
  <c r="DL111" i="4"/>
  <c r="DK127" i="4"/>
  <c r="DK129" i="4"/>
  <c r="DK132" i="4"/>
  <c r="DL133" i="4"/>
  <c r="DK191" i="4"/>
  <c r="DK206" i="4"/>
  <c r="DL287" i="4"/>
  <c r="DK15" i="4"/>
  <c r="DL26" i="4"/>
  <c r="DL98" i="4"/>
  <c r="DK10" i="4"/>
  <c r="DK11" i="4"/>
  <c r="DL14" i="4"/>
  <c r="DL25" i="4"/>
  <c r="DL33" i="4"/>
  <c r="DL11" i="4"/>
  <c r="DK9" i="4"/>
  <c r="DL12" i="4"/>
  <c r="DK23" i="4"/>
  <c r="DK42" i="4"/>
  <c r="DL44" i="4"/>
  <c r="DK45" i="4"/>
  <c r="DL57" i="4"/>
  <c r="DL76" i="4"/>
  <c r="DL77" i="4"/>
  <c r="DL80" i="4"/>
  <c r="DK84" i="4"/>
  <c r="DL92" i="4"/>
  <c r="DL106" i="4"/>
  <c r="DK109" i="4"/>
  <c r="DK125" i="4"/>
  <c r="DL129" i="4"/>
  <c r="DL132" i="4"/>
  <c r="DK152" i="4"/>
  <c r="DL154" i="4"/>
  <c r="DL156" i="4"/>
  <c r="DL179" i="4"/>
  <c r="DL61" i="4"/>
  <c r="DL50" i="4"/>
  <c r="DL9" i="4"/>
  <c r="DK21" i="4"/>
  <c r="DL23" i="4"/>
  <c r="DL34" i="4"/>
  <c r="DK35" i="4"/>
  <c r="DK36" i="4"/>
  <c r="DK41" i="4"/>
  <c r="DL42" i="4"/>
  <c r="DL43" i="4"/>
  <c r="DL45" i="4"/>
  <c r="DK56" i="4"/>
  <c r="DK60" i="4"/>
  <c r="DK61" i="4"/>
  <c r="DK72" i="4"/>
  <c r="DK90" i="4"/>
  <c r="DK91" i="4"/>
  <c r="DL109" i="4"/>
  <c r="DL125" i="4"/>
  <c r="DK126" i="4"/>
  <c r="DL127" i="4"/>
  <c r="DK147" i="4"/>
  <c r="DL190" i="4"/>
  <c r="DL203" i="4"/>
  <c r="DL226" i="4"/>
  <c r="DK245" i="4"/>
  <c r="DK142" i="4"/>
  <c r="DK149" i="4"/>
  <c r="DK162" i="4"/>
  <c r="DK183" i="4"/>
  <c r="DK184" i="4"/>
  <c r="DK190" i="4"/>
  <c r="DK192" i="4"/>
  <c r="DK195" i="4"/>
  <c r="DK222" i="4"/>
  <c r="DK246" i="4"/>
  <c r="DK270" i="4"/>
  <c r="DK282" i="4"/>
  <c r="DL284" i="4"/>
  <c r="DK293" i="4"/>
  <c r="DL165" i="4"/>
  <c r="DL215" i="4"/>
  <c r="DL217" i="4"/>
  <c r="DK240" i="4"/>
  <c r="DL241" i="4"/>
  <c r="DL244" i="4"/>
  <c r="DK255" i="4"/>
  <c r="DK274" i="4"/>
  <c r="DL276" i="4"/>
  <c r="DL299" i="4"/>
  <c r="DL330" i="4"/>
  <c r="DL97" i="4"/>
  <c r="DL108" i="4"/>
  <c r="DK117" i="4"/>
  <c r="DL128" i="4"/>
  <c r="DK135" i="4"/>
  <c r="DK144" i="4"/>
  <c r="DK145" i="4"/>
  <c r="DL151" i="4"/>
  <c r="DL152" i="4"/>
  <c r="DL170" i="4"/>
  <c r="DL187" i="4"/>
  <c r="DL189" i="4"/>
  <c r="DL201" i="4"/>
  <c r="DL218" i="4"/>
  <c r="DK219" i="4"/>
  <c r="DK238" i="4"/>
  <c r="DL240" i="4"/>
  <c r="DL255" i="4"/>
  <c r="DL257" i="4"/>
  <c r="DK265" i="4"/>
  <c r="DL274" i="4"/>
  <c r="DK288" i="4"/>
  <c r="DL329" i="4"/>
  <c r="DK99" i="4"/>
  <c r="DL100" i="4"/>
  <c r="DK101" i="4"/>
  <c r="DK111" i="4"/>
  <c r="DK136" i="4"/>
  <c r="DK137" i="4"/>
  <c r="DL139" i="4"/>
  <c r="DK146" i="4"/>
  <c r="DK158" i="4"/>
  <c r="DK171" i="4"/>
  <c r="DK173" i="4"/>
  <c r="DK214" i="4"/>
  <c r="DL102" i="4"/>
  <c r="DK104" i="4"/>
  <c r="DK119" i="4"/>
  <c r="DK130" i="4"/>
  <c r="DL157" i="4"/>
  <c r="DL159" i="4"/>
  <c r="DK161" i="4"/>
  <c r="DL177" i="4"/>
  <c r="DL202" i="4"/>
  <c r="DK204" i="4"/>
  <c r="DK205" i="4"/>
  <c r="DK208" i="4"/>
  <c r="DL210" i="4"/>
  <c r="DL211" i="4"/>
  <c r="DL212" i="4"/>
  <c r="DL286" i="4"/>
  <c r="DK302" i="4"/>
  <c r="DK58" i="4"/>
  <c r="DK66" i="4"/>
  <c r="DL104" i="4"/>
  <c r="DK105" i="4"/>
  <c r="DK106" i="4"/>
  <c r="DK122" i="4"/>
  <c r="DL130" i="4"/>
  <c r="DL174" i="4"/>
  <c r="DK176" i="4"/>
  <c r="DL208" i="4"/>
  <c r="DK226" i="4"/>
  <c r="DK227" i="4"/>
  <c r="DK229" i="4"/>
  <c r="DK321" i="4"/>
  <c r="DK54" i="4"/>
  <c r="DL56" i="4"/>
  <c r="DL65" i="4"/>
  <c r="DK67" i="4"/>
  <c r="DK68" i="4"/>
  <c r="DK76" i="4"/>
  <c r="DK95" i="4"/>
  <c r="DL105" i="4"/>
  <c r="DK112" i="4"/>
  <c r="DL114" i="4"/>
  <c r="DK120" i="4"/>
  <c r="DK121" i="4"/>
  <c r="DK123" i="4"/>
  <c r="DK131" i="4"/>
  <c r="DL141" i="4"/>
  <c r="DL161" i="4"/>
  <c r="DL176" i="4"/>
  <c r="DK178" i="4"/>
  <c r="DK203" i="4"/>
  <c r="DL225" i="4"/>
  <c r="DL227" i="4"/>
  <c r="DL228" i="4"/>
  <c r="DL229" i="4"/>
  <c r="DL230" i="4"/>
  <c r="DL252" i="4"/>
  <c r="DL272" i="4"/>
  <c r="DK294" i="4"/>
  <c r="DL302" i="4"/>
  <c r="DL303" i="4"/>
  <c r="DK322" i="4"/>
  <c r="DL54" i="4"/>
  <c r="DK55" i="4"/>
  <c r="DL67" i="4"/>
  <c r="DL68" i="4"/>
  <c r="DK77" i="4"/>
  <c r="DK79" i="4"/>
  <c r="DK89" i="4"/>
  <c r="DK94" i="4"/>
  <c r="DL95" i="4"/>
  <c r="DK107" i="4"/>
  <c r="DL112" i="4"/>
  <c r="DL120" i="4"/>
  <c r="DL121" i="4"/>
  <c r="DL123" i="4"/>
  <c r="DK124" i="4"/>
  <c r="DL131" i="4"/>
  <c r="DK163" i="4"/>
  <c r="DK164" i="4"/>
  <c r="DL175" i="4"/>
  <c r="DK181" i="4"/>
  <c r="DL182" i="4"/>
  <c r="DK247" i="4"/>
  <c r="DK248" i="4"/>
  <c r="DK249" i="4"/>
  <c r="DK260" i="4"/>
  <c r="DL261" i="4"/>
  <c r="DK271" i="4"/>
  <c r="DL301" i="4"/>
  <c r="DL314" i="4"/>
  <c r="DL315" i="4"/>
  <c r="DK250" i="4"/>
  <c r="DK256" i="4"/>
  <c r="DK257" i="4"/>
  <c r="DL258" i="4"/>
  <c r="DL259" i="4"/>
  <c r="DK275" i="4"/>
  <c r="DK292" i="4"/>
  <c r="DK303" i="4"/>
  <c r="DK304" i="4"/>
  <c r="DL305" i="4"/>
  <c r="DL306" i="4"/>
  <c r="DK328" i="4"/>
  <c r="DL153" i="4"/>
  <c r="DK174" i="4"/>
  <c r="DL199" i="4"/>
  <c r="DL216" i="4"/>
  <c r="DK223" i="4"/>
  <c r="DL224" i="4"/>
  <c r="DL248" i="4"/>
  <c r="DL289" i="4"/>
  <c r="DK291" i="4"/>
  <c r="DL324" i="4"/>
  <c r="DL325" i="4"/>
  <c r="DK154" i="4"/>
  <c r="DK155" i="4"/>
  <c r="DL162" i="4"/>
  <c r="DL163" i="4"/>
  <c r="DL164" i="4"/>
  <c r="DK175" i="4"/>
  <c r="DL186" i="4"/>
  <c r="DK187" i="4"/>
  <c r="DL197" i="4"/>
  <c r="DL204" i="4"/>
  <c r="DL265" i="4"/>
  <c r="DK269" i="4"/>
  <c r="DL271" i="4"/>
  <c r="DK299" i="4"/>
  <c r="DL300" i="4"/>
  <c r="DL321" i="4"/>
  <c r="DK207" i="4"/>
  <c r="DL235" i="4"/>
  <c r="DK243" i="4"/>
  <c r="DK262" i="4"/>
  <c r="DK268" i="4"/>
  <c r="DL269" i="4"/>
  <c r="DL273" i="4"/>
  <c r="DK295" i="4"/>
  <c r="DL296" i="4"/>
  <c r="DK311" i="4"/>
  <c r="DL313" i="4"/>
  <c r="DK319" i="4"/>
  <c r="DK148" i="4"/>
  <c r="DK166" i="4"/>
  <c r="DK167" i="4"/>
  <c r="DL181" i="4"/>
  <c r="DK231" i="4"/>
  <c r="DK232" i="4"/>
  <c r="DK233" i="4"/>
  <c r="DK234" i="4"/>
  <c r="DL236" i="4"/>
  <c r="DL264" i="4"/>
  <c r="DK267" i="4"/>
  <c r="DL295" i="4"/>
  <c r="DK298" i="4"/>
  <c r="DK310" i="4"/>
  <c r="DK316" i="4"/>
  <c r="DL317" i="4"/>
  <c r="DL319" i="4"/>
  <c r="DL320" i="4"/>
  <c r="DL205" i="4"/>
  <c r="DL233" i="4"/>
  <c r="DL234" i="4"/>
  <c r="DK263" i="4"/>
  <c r="DL309" i="4"/>
  <c r="DL318" i="4"/>
  <c r="DQ42" i="4" l="1"/>
  <c r="DQ248" i="4"/>
  <c r="DR259" i="4"/>
  <c r="DR125" i="4"/>
  <c r="DR50" i="4"/>
  <c r="DR55" i="4"/>
  <c r="DR316" i="4"/>
  <c r="DR166" i="4"/>
  <c r="DR325" i="4"/>
  <c r="DR49" i="4"/>
  <c r="DR20" i="4"/>
  <c r="DR146" i="4"/>
  <c r="DR309" i="4"/>
  <c r="DQ326" i="4"/>
  <c r="DR180" i="4"/>
  <c r="DR251" i="4"/>
  <c r="DR329" i="4"/>
  <c r="DR118" i="4"/>
  <c r="DR211" i="4"/>
  <c r="DR15" i="4"/>
  <c r="DR48" i="4"/>
  <c r="DQ51" i="4"/>
  <c r="DQ272" i="4"/>
  <c r="DQ200" i="4"/>
  <c r="DR257" i="4"/>
  <c r="DR147" i="4"/>
  <c r="DR198" i="4"/>
  <c r="DR104" i="4"/>
  <c r="DR119" i="4"/>
  <c r="DR61" i="4"/>
  <c r="DR190" i="4"/>
  <c r="DR192" i="4"/>
  <c r="DR158" i="4"/>
  <c r="DR37" i="4"/>
  <c r="DR31" i="4"/>
  <c r="DR153" i="4"/>
  <c r="DR81" i="4"/>
  <c r="DR241" i="4"/>
  <c r="DR23" i="4"/>
  <c r="DR200" i="4"/>
  <c r="DR242" i="4"/>
  <c r="DQ77" i="4"/>
  <c r="DQ144" i="4"/>
  <c r="DQ96" i="4"/>
  <c r="DR235" i="4"/>
  <c r="DR74" i="4"/>
  <c r="DR203" i="4"/>
  <c r="DQ212" i="4"/>
  <c r="DR270" i="4"/>
  <c r="DR308" i="4"/>
  <c r="DR106" i="4"/>
  <c r="DQ63" i="4"/>
  <c r="DR237" i="4"/>
  <c r="DR9" i="4"/>
  <c r="DQ296" i="4"/>
  <c r="DQ161" i="4"/>
  <c r="DR284" i="4"/>
  <c r="DR226" i="4"/>
  <c r="DR123" i="4"/>
  <c r="DR39" i="4"/>
  <c r="DR297" i="4"/>
  <c r="DR70" i="4"/>
  <c r="DR278" i="4"/>
  <c r="DR149" i="4"/>
  <c r="DR5" i="4"/>
  <c r="DR92" i="4"/>
  <c r="DR287" i="4"/>
  <c r="DR206" i="4"/>
  <c r="DR72" i="4"/>
  <c r="DR7" i="4"/>
  <c r="DR86" i="4"/>
  <c r="DR79" i="4"/>
  <c r="DR232" i="4"/>
  <c r="DR68" i="4"/>
  <c r="DR320" i="4"/>
  <c r="DR185" i="4"/>
  <c r="DR279" i="4"/>
  <c r="DR136" i="4"/>
  <c r="DR64" i="4"/>
  <c r="DR162" i="4"/>
  <c r="DR90" i="4"/>
  <c r="DR18" i="4"/>
  <c r="DR41" i="4"/>
  <c r="DR208" i="4"/>
  <c r="DR322" i="4"/>
  <c r="DR212" i="4"/>
  <c r="DR133" i="4"/>
  <c r="DR128" i="4"/>
  <c r="DR195" i="4"/>
  <c r="DR283" i="4"/>
  <c r="DR176" i="4"/>
  <c r="DR256" i="4"/>
  <c r="DR105" i="4"/>
  <c r="DR269" i="4"/>
  <c r="DR224" i="4"/>
  <c r="DR51" i="4"/>
  <c r="DR36" i="4"/>
  <c r="DR204" i="4"/>
  <c r="DR142" i="4"/>
  <c r="DR292" i="4"/>
  <c r="DR77" i="4"/>
  <c r="DR144" i="4"/>
  <c r="DR282" i="4"/>
  <c r="DR213" i="4"/>
  <c r="DR151" i="4"/>
  <c r="DR14" i="4"/>
  <c r="DR258" i="4"/>
  <c r="DR191" i="4"/>
  <c r="DR129" i="4"/>
  <c r="DR57" i="4"/>
  <c r="DR16" i="4"/>
  <c r="DR222" i="4"/>
  <c r="DR298" i="4"/>
  <c r="DR205" i="4"/>
  <c r="DR143" i="4"/>
  <c r="DR71" i="4"/>
  <c r="DR6" i="4"/>
  <c r="DR121" i="4"/>
  <c r="DR8" i="4"/>
  <c r="DR305" i="4"/>
  <c r="DR243" i="4"/>
  <c r="DR109" i="4"/>
  <c r="DR264" i="4"/>
  <c r="DR207" i="4"/>
  <c r="DR63" i="4"/>
  <c r="DR209" i="4"/>
  <c r="DR87" i="4"/>
  <c r="DR273" i="4"/>
  <c r="DR189" i="4"/>
  <c r="DR127" i="4"/>
  <c r="DR181" i="4"/>
  <c r="DR330" i="4"/>
  <c r="DR247" i="4"/>
  <c r="DR34" i="4"/>
  <c r="DR266" i="4"/>
  <c r="DR199" i="4"/>
  <c r="DR113" i="4"/>
  <c r="DR249" i="4"/>
  <c r="DR108" i="4"/>
  <c r="DR313" i="4"/>
  <c r="DR244" i="4"/>
  <c r="DR177" i="4"/>
  <c r="DR328" i="4"/>
  <c r="DR277" i="4"/>
  <c r="DR165" i="4"/>
  <c r="DR253" i="4"/>
  <c r="DR228" i="4"/>
  <c r="DR230" i="4"/>
  <c r="DR168" i="4"/>
  <c r="DR96" i="4"/>
  <c r="DR24" i="4"/>
  <c r="DR140" i="4"/>
  <c r="DR252" i="4"/>
  <c r="DR160" i="4"/>
  <c r="DR88" i="4"/>
  <c r="DR114" i="4"/>
  <c r="DR80" i="4"/>
  <c r="DR307" i="4"/>
  <c r="DR161" i="4"/>
  <c r="DR122" i="4"/>
  <c r="DR285" i="4"/>
  <c r="DR130" i="4"/>
  <c r="DR58" i="4"/>
  <c r="DR99" i="4"/>
  <c r="DR280" i="4"/>
  <c r="DR223" i="4"/>
  <c r="DR263" i="4"/>
  <c r="DR62" i="4"/>
  <c r="DR75" i="4"/>
  <c r="DR268" i="4"/>
  <c r="DR194" i="4"/>
  <c r="DR132" i="4"/>
  <c r="DR60" i="4"/>
  <c r="DR240" i="4"/>
  <c r="DR275" i="4"/>
  <c r="DR201" i="4"/>
  <c r="DR139" i="4"/>
  <c r="DR67" i="4"/>
  <c r="DR196" i="4"/>
  <c r="DR4" i="4"/>
  <c r="DR44" i="4"/>
  <c r="DR301" i="4"/>
  <c r="DR246" i="4"/>
  <c r="DR179" i="4"/>
  <c r="DR117" i="4"/>
  <c r="DR45" i="4"/>
  <c r="DR152" i="4"/>
  <c r="DR272" i="4"/>
  <c r="DR210" i="4"/>
  <c r="DR124" i="4"/>
  <c r="DR52" i="4"/>
  <c r="DR286" i="4"/>
  <c r="DR193" i="4"/>
  <c r="DR131" i="4"/>
  <c r="DR59" i="4"/>
  <c r="DR300" i="4"/>
  <c r="DR85" i="4"/>
  <c r="DR290" i="4"/>
  <c r="DR293" i="4"/>
  <c r="DR236" i="4"/>
  <c r="DR150" i="4"/>
  <c r="DR78" i="4"/>
  <c r="DR262" i="4"/>
  <c r="DR97" i="4"/>
  <c r="DR233" i="4"/>
  <c r="DR27" i="4"/>
  <c r="DQ34" i="4"/>
  <c r="DR315" i="4"/>
  <c r="DR302" i="4"/>
  <c r="DR46" i="4"/>
  <c r="DR53" i="4"/>
  <c r="DR220" i="4"/>
  <c r="DR261" i="4"/>
  <c r="DR182" i="4"/>
  <c r="DR120" i="4"/>
  <c r="DR289" i="4"/>
  <c r="DR239" i="4"/>
  <c r="DR172" i="4"/>
  <c r="DR33" i="4"/>
  <c r="DR265" i="4"/>
  <c r="DR112" i="4"/>
  <c r="DR260" i="4"/>
  <c r="DR47" i="4"/>
  <c r="DR73" i="4"/>
  <c r="DR221" i="4"/>
  <c r="DR281" i="4"/>
  <c r="DR138" i="4"/>
  <c r="DR66" i="4"/>
  <c r="DR250" i="4"/>
  <c r="DR135" i="4"/>
  <c r="DR169" i="4"/>
  <c r="DR326" i="4"/>
  <c r="DR245" i="4"/>
  <c r="DR197" i="4"/>
  <c r="DR173" i="4"/>
  <c r="DR184" i="4"/>
  <c r="DR28" i="4"/>
  <c r="DR318" i="4"/>
  <c r="DR175" i="4"/>
  <c r="DR115" i="4"/>
  <c r="DR43" i="4"/>
  <c r="DR110" i="4"/>
  <c r="DR25" i="4"/>
  <c r="DR227" i="4"/>
  <c r="DR93" i="4"/>
  <c r="DR21" i="4"/>
  <c r="DR186" i="4"/>
  <c r="DR100" i="4"/>
  <c r="DR248" i="4"/>
  <c r="DR174" i="4"/>
  <c r="DR107" i="4"/>
  <c r="DR35" i="4"/>
  <c r="DR219" i="4"/>
  <c r="DR171" i="4"/>
  <c r="DR111" i="4"/>
  <c r="DR274" i="4"/>
  <c r="DR126" i="4"/>
  <c r="DR54" i="4"/>
  <c r="DR231" i="4"/>
  <c r="DR178" i="4"/>
  <c r="DR319" i="4"/>
  <c r="DR296" i="4"/>
  <c r="DR314" i="4"/>
  <c r="DR159" i="4"/>
  <c r="DR94" i="4"/>
  <c r="DR22" i="4"/>
  <c r="DR323" i="4"/>
  <c r="DR254" i="4"/>
  <c r="DR187" i="4"/>
  <c r="DR101" i="4"/>
  <c r="DR29" i="4"/>
  <c r="DR311" i="4"/>
  <c r="DR134" i="4"/>
  <c r="DR306" i="4"/>
  <c r="DR170" i="4"/>
  <c r="DR103" i="4"/>
  <c r="DR38" i="4"/>
  <c r="DR215" i="4"/>
  <c r="DR303" i="4"/>
  <c r="DR317" i="4"/>
  <c r="DR229" i="4"/>
  <c r="DR167" i="4"/>
  <c r="DR95" i="4"/>
  <c r="DR183" i="4"/>
  <c r="DR324" i="4"/>
  <c r="DR267" i="4"/>
  <c r="DR42" i="4"/>
  <c r="DR288" i="4"/>
  <c r="DR32" i="4"/>
  <c r="DQ89" i="4"/>
  <c r="DR202" i="4"/>
  <c r="DR216" i="4"/>
  <c r="DR154" i="4"/>
  <c r="DR82" i="4"/>
  <c r="DR10" i="4"/>
  <c r="DR304" i="4"/>
  <c r="DR89" i="4"/>
  <c r="DR17" i="4"/>
  <c r="DR98" i="4"/>
  <c r="DR13" i="4"/>
  <c r="DR299" i="4"/>
  <c r="DR218" i="4"/>
  <c r="DR156" i="4"/>
  <c r="DR84" i="4"/>
  <c r="DR12" i="4"/>
  <c r="DR294" i="4"/>
  <c r="DR225" i="4"/>
  <c r="DR163" i="4"/>
  <c r="DR91" i="4"/>
  <c r="DR19" i="4"/>
  <c r="DR26" i="4"/>
  <c r="DR116" i="4"/>
  <c r="DR327" i="4"/>
  <c r="DR164" i="4"/>
  <c r="DR141" i="4"/>
  <c r="DR69" i="4"/>
  <c r="DR40" i="4"/>
  <c r="DR291" i="4"/>
  <c r="DR234" i="4"/>
  <c r="DR148" i="4"/>
  <c r="DR76" i="4"/>
  <c r="DR310" i="4"/>
  <c r="DR217" i="4"/>
  <c r="DR155" i="4"/>
  <c r="DR83" i="4"/>
  <c r="DR11" i="4"/>
  <c r="DR157" i="4"/>
  <c r="DR56" i="4"/>
  <c r="DR312" i="4"/>
  <c r="DR255" i="4"/>
  <c r="DR188" i="4"/>
  <c r="DR102" i="4"/>
  <c r="DR30" i="4"/>
  <c r="DR145" i="4"/>
  <c r="DR321" i="4"/>
  <c r="DR276" i="4"/>
  <c r="DR271" i="4"/>
  <c r="DR295" i="4"/>
  <c r="DR214" i="4"/>
  <c r="DQ37" i="4"/>
  <c r="DQ87" i="4"/>
  <c r="DQ234" i="4"/>
  <c r="DQ171" i="4"/>
  <c r="DQ39" i="4"/>
  <c r="DQ198" i="4"/>
  <c r="DQ59" i="4"/>
  <c r="DQ320" i="4"/>
  <c r="DQ260" i="4"/>
  <c r="DQ137" i="4"/>
  <c r="DQ65" i="4"/>
  <c r="DQ54" i="4"/>
  <c r="DQ30" i="4"/>
  <c r="DQ183" i="4"/>
  <c r="DQ111" i="4"/>
  <c r="DQ156" i="4"/>
  <c r="DQ270" i="4"/>
  <c r="DQ145" i="4"/>
  <c r="DQ10" i="4"/>
  <c r="DQ308" i="4"/>
  <c r="DQ265" i="4"/>
  <c r="DQ303" i="4"/>
  <c r="DQ236" i="4"/>
  <c r="DQ133" i="4"/>
  <c r="DQ147" i="4"/>
  <c r="DQ29" i="4"/>
  <c r="DQ101" i="4"/>
  <c r="DQ6" i="4"/>
  <c r="DQ90" i="4"/>
  <c r="DQ120" i="4"/>
  <c r="DQ126" i="4"/>
  <c r="DQ15" i="4"/>
  <c r="DQ279" i="4"/>
  <c r="DQ169" i="4"/>
  <c r="DQ246" i="4"/>
  <c r="DQ107" i="4"/>
  <c r="DQ284" i="4"/>
  <c r="DQ193" i="4"/>
  <c r="DQ162" i="4"/>
  <c r="DQ18" i="4"/>
  <c r="DQ224" i="4"/>
  <c r="DQ188" i="4"/>
  <c r="DQ135" i="4"/>
  <c r="DQ46" i="4"/>
  <c r="DQ131" i="4"/>
  <c r="DQ181" i="4"/>
  <c r="DQ99" i="4"/>
  <c r="DQ327" i="4"/>
  <c r="DQ159" i="4"/>
  <c r="DQ22" i="4"/>
  <c r="DQ226" i="4"/>
  <c r="DQ210" i="4"/>
  <c r="DQ143" i="4"/>
  <c r="DQ35" i="4"/>
  <c r="DQ217" i="4"/>
  <c r="DQ150" i="4"/>
  <c r="DQ73" i="4"/>
  <c r="DQ25" i="4"/>
  <c r="DQ75" i="4"/>
  <c r="DQ72" i="4"/>
  <c r="DQ313" i="4"/>
  <c r="DQ167" i="4"/>
  <c r="DQ71" i="4"/>
  <c r="DQ23" i="4"/>
  <c r="DQ138" i="4"/>
  <c r="DQ277" i="4"/>
  <c r="DQ95" i="4"/>
  <c r="DQ66" i="4"/>
  <c r="DQ85" i="4"/>
  <c r="DQ207" i="4"/>
  <c r="DQ123" i="4"/>
  <c r="DQ258" i="4"/>
  <c r="DQ119" i="4"/>
  <c r="DQ291" i="4"/>
  <c r="DQ289" i="4"/>
  <c r="DQ315" i="4"/>
  <c r="DQ301" i="4"/>
  <c r="DQ222" i="4"/>
  <c r="DQ186" i="4"/>
  <c r="DQ113" i="4"/>
  <c r="DQ41" i="4"/>
  <c r="DQ47" i="4"/>
  <c r="DQ11" i="4"/>
  <c r="DQ229" i="4"/>
  <c r="DQ97" i="4"/>
  <c r="DQ293" i="4"/>
  <c r="DQ300" i="4"/>
  <c r="DQ269" i="4"/>
  <c r="DQ102" i="4"/>
  <c r="DQ109" i="4"/>
  <c r="DQ132" i="4"/>
  <c r="DQ253" i="4"/>
  <c r="DQ205" i="4"/>
  <c r="DQ78" i="4"/>
  <c r="DQ121" i="4"/>
  <c r="DQ13" i="4"/>
  <c r="DQ231" i="4"/>
  <c r="DQ176" i="4"/>
  <c r="DQ32" i="4"/>
  <c r="DQ8" i="4"/>
  <c r="DQ52" i="4"/>
  <c r="DQ317" i="4"/>
  <c r="DQ324" i="4"/>
  <c r="DQ221" i="4"/>
  <c r="DQ130" i="4"/>
  <c r="DQ58" i="4"/>
  <c r="DQ76" i="4"/>
  <c r="DQ319" i="4"/>
  <c r="DQ264" i="4"/>
  <c r="DQ192" i="4"/>
  <c r="DQ149" i="4"/>
  <c r="DQ278" i="4"/>
  <c r="DQ247" i="4"/>
  <c r="DQ321" i="4"/>
  <c r="DQ115" i="4"/>
  <c r="DQ43" i="4"/>
  <c r="DQ273" i="4"/>
  <c r="DQ201" i="4"/>
  <c r="DQ134" i="4"/>
  <c r="DQ38" i="4"/>
  <c r="DQ323" i="4"/>
  <c r="DQ256" i="4"/>
  <c r="DQ220" i="4"/>
  <c r="DQ117" i="4"/>
  <c r="DQ45" i="4"/>
  <c r="DQ294" i="4"/>
  <c r="DQ251" i="4"/>
  <c r="DQ203" i="4"/>
  <c r="DQ124" i="4"/>
  <c r="DQ64" i="4"/>
  <c r="DQ298" i="4"/>
  <c r="DQ243" i="4"/>
  <c r="DQ140" i="4"/>
  <c r="DQ104" i="4"/>
  <c r="DQ68" i="4"/>
  <c r="DQ16" i="4"/>
  <c r="DQ274" i="4"/>
  <c r="DQ238" i="4"/>
  <c r="DQ202" i="4"/>
  <c r="DQ233" i="4"/>
  <c r="DQ142" i="4"/>
  <c r="DQ70" i="4"/>
  <c r="DQ204" i="4"/>
  <c r="DQ290" i="4"/>
  <c r="DQ259" i="4"/>
  <c r="DQ187" i="4"/>
  <c r="DQ108" i="4"/>
  <c r="DQ60" i="4"/>
  <c r="DQ40" i="4"/>
  <c r="DQ218" i="4"/>
  <c r="DQ182" i="4"/>
  <c r="DQ127" i="4"/>
  <c r="DQ55" i="4"/>
  <c r="DQ304" i="4"/>
  <c r="DQ213" i="4"/>
  <c r="DQ146" i="4"/>
  <c r="DQ98" i="4"/>
  <c r="DQ74" i="4"/>
  <c r="DQ184" i="4"/>
  <c r="DQ129" i="4"/>
  <c r="DQ57" i="4"/>
  <c r="DQ263" i="4"/>
  <c r="DQ215" i="4"/>
  <c r="DQ160" i="4"/>
  <c r="DQ83" i="4"/>
  <c r="DQ114" i="4"/>
  <c r="DQ195" i="4"/>
  <c r="DQ152" i="4"/>
  <c r="DQ329" i="4"/>
  <c r="DQ276" i="4"/>
  <c r="DQ245" i="4"/>
  <c r="DQ185" i="4"/>
  <c r="DQ154" i="4"/>
  <c r="DQ82" i="4"/>
  <c r="DQ14" i="4"/>
  <c r="DQ216" i="4"/>
  <c r="DQ173" i="4"/>
  <c r="DQ302" i="4"/>
  <c r="DQ271" i="4"/>
  <c r="DQ199" i="4"/>
  <c r="DQ168" i="4"/>
  <c r="DQ12" i="4"/>
  <c r="DQ230" i="4"/>
  <c r="DQ139" i="4"/>
  <c r="DQ67" i="4"/>
  <c r="DQ316" i="4"/>
  <c r="DQ225" i="4"/>
  <c r="DQ50" i="4"/>
  <c r="DQ100" i="4"/>
  <c r="DQ287" i="4"/>
  <c r="DQ268" i="4"/>
  <c r="DQ232" i="4"/>
  <c r="DQ196" i="4"/>
  <c r="DQ141" i="4"/>
  <c r="DQ69" i="4"/>
  <c r="DQ306" i="4"/>
  <c r="DQ275" i="4"/>
  <c r="DQ179" i="4"/>
  <c r="DQ155" i="4"/>
  <c r="DQ157" i="4"/>
  <c r="DQ310" i="4"/>
  <c r="DQ255" i="4"/>
  <c r="DQ116" i="4"/>
  <c r="DQ80" i="4"/>
  <c r="DQ44" i="4"/>
  <c r="DQ20" i="4"/>
  <c r="DQ281" i="4"/>
  <c r="DQ250" i="4"/>
  <c r="DQ178" i="4"/>
  <c r="DQ288" i="4"/>
  <c r="DQ257" i="4"/>
  <c r="DQ197" i="4"/>
  <c r="DQ94" i="4"/>
  <c r="DQ283" i="4"/>
  <c r="DQ228" i="4"/>
  <c r="DQ5" i="4"/>
  <c r="DQ4" i="4"/>
  <c r="DQ314" i="4"/>
  <c r="DQ211" i="4"/>
  <c r="DQ24" i="4"/>
  <c r="DQ285" i="4"/>
  <c r="DQ242" i="4"/>
  <c r="DQ194" i="4"/>
  <c r="DQ151" i="4"/>
  <c r="DQ79" i="4"/>
  <c r="DQ7" i="4"/>
  <c r="DQ328" i="4"/>
  <c r="DQ280" i="4"/>
  <c r="DQ237" i="4"/>
  <c r="DQ158" i="4"/>
  <c r="DQ299" i="4"/>
  <c r="DQ153" i="4"/>
  <c r="DQ81" i="4"/>
  <c r="DQ227" i="4"/>
  <c r="DQ136" i="4"/>
  <c r="DQ112" i="4"/>
  <c r="DQ219" i="4"/>
  <c r="DQ164" i="4"/>
  <c r="DQ88" i="4"/>
  <c r="DQ209" i="4"/>
  <c r="DQ166" i="4"/>
  <c r="DQ106" i="4"/>
  <c r="DQ295" i="4"/>
  <c r="DQ240" i="4"/>
  <c r="DQ223" i="4"/>
  <c r="DQ84" i="4"/>
  <c r="DQ36" i="4"/>
  <c r="DQ297" i="4"/>
  <c r="DQ254" i="4"/>
  <c r="DQ163" i="4"/>
  <c r="DQ91" i="4"/>
  <c r="DQ19" i="4"/>
  <c r="DQ249" i="4"/>
  <c r="DQ177" i="4"/>
  <c r="DQ110" i="4"/>
  <c r="DQ86" i="4"/>
  <c r="DQ26" i="4"/>
  <c r="DQ28" i="4"/>
  <c r="DQ244" i="4"/>
  <c r="DQ208" i="4"/>
  <c r="DQ165" i="4"/>
  <c r="DQ93" i="4"/>
  <c r="DQ318" i="4"/>
  <c r="DQ282" i="4"/>
  <c r="DQ239" i="4"/>
  <c r="DQ191" i="4"/>
  <c r="DQ172" i="4"/>
  <c r="DQ325" i="4"/>
  <c r="DQ322" i="4"/>
  <c r="DQ286" i="4"/>
  <c r="DQ267" i="4"/>
  <c r="DQ128" i="4"/>
  <c r="DQ92" i="4"/>
  <c r="DQ56" i="4"/>
  <c r="DQ305" i="4"/>
  <c r="DQ262" i="4"/>
  <c r="DQ190" i="4"/>
  <c r="DQ312" i="4"/>
  <c r="DQ118" i="4"/>
  <c r="DQ307" i="4"/>
  <c r="DQ252" i="4"/>
  <c r="DQ180" i="4"/>
  <c r="DQ21" i="4"/>
  <c r="DQ235" i="4"/>
  <c r="DQ48" i="4"/>
  <c r="DQ9" i="4"/>
  <c r="DQ309" i="4"/>
  <c r="DQ266" i="4"/>
  <c r="DQ206" i="4"/>
  <c r="DQ175" i="4"/>
  <c r="DQ103" i="4"/>
  <c r="DQ31" i="4"/>
  <c r="DQ292" i="4"/>
  <c r="DQ261" i="4"/>
  <c r="DQ189" i="4"/>
  <c r="DQ170" i="4"/>
  <c r="DQ122" i="4"/>
  <c r="DQ62" i="4"/>
  <c r="DQ311" i="4"/>
  <c r="DQ105" i="4"/>
  <c r="DQ33" i="4"/>
  <c r="DQ330" i="4"/>
  <c r="DQ14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<sst xmlns="http://schemas.openxmlformats.org/spreadsheetml/2006/main" count="116112" uniqueCount="10463">
  <si>
    <t>First Name</t>
  </si>
  <si>
    <t>BITS ID</t>
  </si>
  <si>
    <t>BITS Email ID</t>
  </si>
  <si>
    <t>Calculated Final Grade Numerator</t>
  </si>
  <si>
    <t>Calculated Final Grade Denominator</t>
  </si>
  <si>
    <t>A</t>
  </si>
  <si>
    <t>2025EB1100001</t>
  </si>
  <si>
    <t>2025eb1100001@bitspilani-digital.edu.in</t>
  </si>
  <si>
    <t>RUDRA SHARMA</t>
  </si>
  <si>
    <t>2025EB1100002</t>
  </si>
  <si>
    <t>2025eb1100002@bitspilani-digital.edu.in</t>
  </si>
  <si>
    <t>BANDREDDY BHAWIN SAI KOUSHIK</t>
  </si>
  <si>
    <t>2025EB1100003</t>
  </si>
  <si>
    <t>2025eb1100003@bitspilani-digital.edu.in</t>
  </si>
  <si>
    <t>AJAYACHANDRAN.E</t>
  </si>
  <si>
    <t>2025EB1100004</t>
  </si>
  <si>
    <t>2025eb1100004@bitspilani-digital.edu.in</t>
  </si>
  <si>
    <t>ARUNLAL P</t>
  </si>
  <si>
    <t>2025EB1100005</t>
  </si>
  <si>
    <t>2025eb1100005@bitspilani-digital.edu.in</t>
  </si>
  <si>
    <t>RUPEN TAK</t>
  </si>
  <si>
    <t>2025EB1100006</t>
  </si>
  <si>
    <t>2025eb1100006@bitspilani-digital.edu.in</t>
  </si>
  <si>
    <t>JAL PATEL</t>
  </si>
  <si>
    <t>2025EB1100007</t>
  </si>
  <si>
    <t>2025eb1100007@bitspilani-digital.edu.in</t>
  </si>
  <si>
    <t>HARSHVARDHAN SINGH</t>
  </si>
  <si>
    <t>2025EB1100008</t>
  </si>
  <si>
    <t>2025eb1100008@bitspilani-digital.edu.in</t>
  </si>
  <si>
    <t>KALYANE VENKATESH NISHIKANT</t>
  </si>
  <si>
    <t>2025EB1100009</t>
  </si>
  <si>
    <t>2025eb1100009@bitspilani-digital.edu.in</t>
  </si>
  <si>
    <t>ALI ZAFAR RIZVI</t>
  </si>
  <si>
    <t>2025EB1100010</t>
  </si>
  <si>
    <t>2025eb1100010@bitspilani-digital.edu.in</t>
  </si>
  <si>
    <t>HARSHITA JAIN</t>
  </si>
  <si>
    <t>2025EB1100011</t>
  </si>
  <si>
    <t>2025eb1100011@bitspilani-digital.edu.in</t>
  </si>
  <si>
    <t>JYOTHI.S</t>
  </si>
  <si>
    <t>2025EB1100012</t>
  </si>
  <si>
    <t>2025eb1100012@bitspilani-digital.edu.in</t>
  </si>
  <si>
    <t>SANTOSH SHRIKHANDE</t>
  </si>
  <si>
    <t>2025EB1100013</t>
  </si>
  <si>
    <t>2025eb1100013@bitspilani-digital.edu.in</t>
  </si>
  <si>
    <t>AKSHITHA IMMACULATE A</t>
  </si>
  <si>
    <t>2025EB1100014</t>
  </si>
  <si>
    <t>2025eb1100014@bitspilani-digital.edu.in</t>
  </si>
  <si>
    <t>SURYA A</t>
  </si>
  <si>
    <t>2025EB1100015</t>
  </si>
  <si>
    <t>2025eb1100015@bitspilani-digital.edu.in</t>
  </si>
  <si>
    <t>TADIMALLA ADITI</t>
  </si>
  <si>
    <t>2025EB1100016</t>
  </si>
  <si>
    <t>2025eb1100016@bitspilani-digital.edu.in</t>
  </si>
  <si>
    <t>AKASH.T</t>
  </si>
  <si>
    <t>2025EB1100017</t>
  </si>
  <si>
    <t>2025eb1100017@bitspilani-digital.edu.in</t>
  </si>
  <si>
    <t>SIDDHANT AGARWAL</t>
  </si>
  <si>
    <t>2025EB1100018</t>
  </si>
  <si>
    <t>2025eb1100018@bitspilani-digital.edu.in</t>
  </si>
  <si>
    <t>NIMMAGANTI SUMAHE</t>
  </si>
  <si>
    <t>2025EB1100019</t>
  </si>
  <si>
    <t>2025eb1100019@bitspilani-digital.edu.in</t>
  </si>
  <si>
    <t>NITISH KUMAR</t>
  </si>
  <si>
    <t>2025EB1100020</t>
  </si>
  <si>
    <t>2025eb1100020@bitspilani-digital.edu.in</t>
  </si>
  <si>
    <t>AYUSH JHA</t>
  </si>
  <si>
    <t>2025EB1100021</t>
  </si>
  <si>
    <t>2025eb1100021@bitspilani-digital.edu.in</t>
  </si>
  <si>
    <t>R KUSHAL MEHTA</t>
  </si>
  <si>
    <t>2025EB1100022</t>
  </si>
  <si>
    <t>2025eb1100022@bitspilani-digital.edu.in</t>
  </si>
  <si>
    <t>SUBHOM KAR</t>
  </si>
  <si>
    <t>2025EB1100023</t>
  </si>
  <si>
    <t>2025eb1100023@bitspilani-digital.edu.in</t>
  </si>
  <si>
    <t>KARISHMA GODARA</t>
  </si>
  <si>
    <t>2025EB1100024</t>
  </si>
  <si>
    <t>2025eb1100024@bitspilani-digital.edu.in</t>
  </si>
  <si>
    <t>SHOORSEN THIRUNAVUKKARASU K</t>
  </si>
  <si>
    <t>2025EB1100025</t>
  </si>
  <si>
    <t>2025eb1100025@bitspilani-digital.edu.in</t>
  </si>
  <si>
    <t>ADITI G K</t>
  </si>
  <si>
    <t>2025EB1100026</t>
  </si>
  <si>
    <t>2025eb1100026@bitspilani-digital.edu.in</t>
  </si>
  <si>
    <t>SWARUP KUMAR PRADHAN</t>
  </si>
  <si>
    <t>2025EB1100027</t>
  </si>
  <si>
    <t>2025eb1100027@bitspilani-digital.edu.in</t>
  </si>
  <si>
    <t>BHARATH DAYAL S</t>
  </si>
  <si>
    <t>2025EB1100028</t>
  </si>
  <si>
    <t>2025eb1100028@bitspilani-digital.edu.in</t>
  </si>
  <si>
    <t>MD FAIZ ALAM</t>
  </si>
  <si>
    <t>2025EB1100029</t>
  </si>
  <si>
    <t>2025eb1100029@bitspilani-digital.edu.in</t>
  </si>
  <si>
    <t>AARUSH SHARMA</t>
  </si>
  <si>
    <t>2025EB1100030</t>
  </si>
  <si>
    <t>2025eb1100030@bitspilani-digital.edu.in</t>
  </si>
  <si>
    <t>KAYITHOJU PRAVARAKYA</t>
  </si>
  <si>
    <t>2025EB1100031</t>
  </si>
  <si>
    <t>2025eb1100031@bitspilani-digital.edu.in</t>
  </si>
  <si>
    <t>KUCHI SAMANVI</t>
  </si>
  <si>
    <t>2025EB1100032</t>
  </si>
  <si>
    <t>2025eb1100032@bitspilani-digital.edu.in</t>
  </si>
  <si>
    <t>GANESH ANKIT</t>
  </si>
  <si>
    <t>2025EB1100033</t>
  </si>
  <si>
    <t>2025eb1100033@bitspilani-digital.edu.in</t>
  </si>
  <si>
    <t>JHANVI KOTHARI</t>
  </si>
  <si>
    <t>2025EB1100034</t>
  </si>
  <si>
    <t>2025eb1100034@bitspilani-digital.edu.in</t>
  </si>
  <si>
    <t>MEHTA PREET NIRAVKUMAR</t>
  </si>
  <si>
    <t>2025EB1100035</t>
  </si>
  <si>
    <t>2025eb1100035@bitspilani-digital.edu.in</t>
  </si>
  <si>
    <t>MD MOSHAHID RAZA</t>
  </si>
  <si>
    <t>2025EB1100036</t>
  </si>
  <si>
    <t>2025eb1100036@bitspilani-digital.edu.in</t>
  </si>
  <si>
    <t>DURRE SHAHWAR MOHAMMAD ZAKIR</t>
  </si>
  <si>
    <t>2025EB1100037</t>
  </si>
  <si>
    <t>2025eb1100037@bitspilani-digital.edu.in</t>
  </si>
  <si>
    <t>SHIVAM KUMAR</t>
  </si>
  <si>
    <t>2025EB1100038</t>
  </si>
  <si>
    <t>2025eb1100038@bitspilani-digital.edu.in</t>
  </si>
  <si>
    <t>JAANVI KHANNA</t>
  </si>
  <si>
    <t>2025EB1100039</t>
  </si>
  <si>
    <t>2025eb1100039@bitspilani-digital.edu.in</t>
  </si>
  <si>
    <t>TAWFIK ABDULHADI MOHAMMED RAHMOUN</t>
  </si>
  <si>
    <t>2025EB1100040</t>
  </si>
  <si>
    <t>2025eb1100040@bitspilani-digital.edu.in</t>
  </si>
  <si>
    <t>MARIA C JOSEPH</t>
  </si>
  <si>
    <t>2025EB1100041</t>
  </si>
  <si>
    <t>2025eb1100041@bitspilani-digital.edu.in</t>
  </si>
  <si>
    <t>NISSIE HASINI ALLABOYINA</t>
  </si>
  <si>
    <t>2025EB1100042</t>
  </si>
  <si>
    <t>2025eb1100042@bitspilani-digital.edu.in</t>
  </si>
  <si>
    <t>SHUBHASHREE SANNIGRAHI</t>
  </si>
  <si>
    <t>2025EB1100043</t>
  </si>
  <si>
    <t>2025eb1100043@bitspilani-digital.edu.in</t>
  </si>
  <si>
    <t>JAHAGIRDAR ADITYA ASHWIN</t>
  </si>
  <si>
    <t>2025EB1100044</t>
  </si>
  <si>
    <t>2025eb1100044@bitspilani-digital.edu.in</t>
  </si>
  <si>
    <t>POOJA CHOUDHARY</t>
  </si>
  <si>
    <t>2025EB1100045</t>
  </si>
  <si>
    <t>2025eb1100045@bitspilani-digital.edu.in</t>
  </si>
  <si>
    <t>RUVANSH PATEL</t>
  </si>
  <si>
    <t>2025EB1100046</t>
  </si>
  <si>
    <t>2025eb1100046@bitspilani-digital.edu.in</t>
  </si>
  <si>
    <t>JAMDAR AVI SHREE</t>
  </si>
  <si>
    <t>2025EB1100047</t>
  </si>
  <si>
    <t>2025eb1100047@bitspilani-digital.edu.in</t>
  </si>
  <si>
    <t>SYED SARIM HASSAN</t>
  </si>
  <si>
    <t>2025EB1100048</t>
  </si>
  <si>
    <t>2025eb1100048@bitspilani-digital.edu.in</t>
  </si>
  <si>
    <t>NARAYANI SINGH</t>
  </si>
  <si>
    <t>2025EB1100049</t>
  </si>
  <si>
    <t>2025eb1100049@bitspilani-digital.edu.in</t>
  </si>
  <si>
    <t>PRIYANSHI KALAL</t>
  </si>
  <si>
    <t>2025EB1100050</t>
  </si>
  <si>
    <t>2025eb1100050@bitspilani-digital.edu.in</t>
  </si>
  <si>
    <t>BONAGIRI PRANAV SRIRAM</t>
  </si>
  <si>
    <t>2025EB1100051</t>
  </si>
  <si>
    <t>2025eb1100051@bitspilani-digital.edu.in</t>
  </si>
  <si>
    <t>SHUNMUGA SUNDARAM S</t>
  </si>
  <si>
    <t>2025EB1100052</t>
  </si>
  <si>
    <t>2025eb1100052@bitspilani-digital.edu.in</t>
  </si>
  <si>
    <t>KANAMARLAPUDI N V S AJAY KUMAR</t>
  </si>
  <si>
    <t>2025EB1100053</t>
  </si>
  <si>
    <t>2025eb1100053@bitspilani-digital.edu.in</t>
  </si>
  <si>
    <t>SIDHI</t>
  </si>
  <si>
    <t>2025EB1100054</t>
  </si>
  <si>
    <t>2025eb1100054@bitspilani-digital.edu.in</t>
  </si>
  <si>
    <t>PARTH NEGI</t>
  </si>
  <si>
    <t>2025EB1100055</t>
  </si>
  <si>
    <t>2025eb1100055@bitspilani-digital.edu.in</t>
  </si>
  <si>
    <t>DEEPAK</t>
  </si>
  <si>
    <t>2025EB1100056</t>
  </si>
  <si>
    <t>2025eb1100056@bitspilani-digital.edu.in</t>
  </si>
  <si>
    <t>SAKSHAM RAI</t>
  </si>
  <si>
    <t>2025EB1100057</t>
  </si>
  <si>
    <t>2025eb1100057@bitspilani-digital.edu.in</t>
  </si>
  <si>
    <t>MENDA AASHITHA</t>
  </si>
  <si>
    <t>2025EB1100058</t>
  </si>
  <si>
    <t>2025eb1100058@bitspilani-digital.edu.in</t>
  </si>
  <si>
    <t>MIRIYALA KIRATH VENKATA NAGA MARUTHI</t>
  </si>
  <si>
    <t>2025EB1100059</t>
  </si>
  <si>
    <t>2025eb1100059@bitspilani-digital.edu.in</t>
  </si>
  <si>
    <t>ADITI CHANDALIA</t>
  </si>
  <si>
    <t>2025EB1100060</t>
  </si>
  <si>
    <t>2025eb1100060@bitspilani-digital.edu.in</t>
  </si>
  <si>
    <t>ABHIJEET MUMMITHI</t>
  </si>
  <si>
    <t>2025EB1100061</t>
  </si>
  <si>
    <t>2025eb1100061@bitspilani-digital.edu.in</t>
  </si>
  <si>
    <t>RAKSHIT SINGH</t>
  </si>
  <si>
    <t>2025EB1100062</t>
  </si>
  <si>
    <t>2025eb1100062@bitspilani-digital.edu.in</t>
  </si>
  <si>
    <t>PRIYANKA CHOWDHARY</t>
  </si>
  <si>
    <t>2025EB1100063</t>
  </si>
  <si>
    <t>2025eb1100063@bitspilani-digital.edu.in</t>
  </si>
  <si>
    <t>SHUVROJYOTI SARKAR</t>
  </si>
  <si>
    <t>2025EB1100064</t>
  </si>
  <si>
    <t>2025eb1100064@bitspilani-digital.edu.in</t>
  </si>
  <si>
    <t>NIRMALYA SIL</t>
  </si>
  <si>
    <t>2025EB1100065</t>
  </si>
  <si>
    <t>2025eb1100065@bitspilani-digital.edu.in</t>
  </si>
  <si>
    <t>MYGAPULA HARSHITAA</t>
  </si>
  <si>
    <t>2025EB1100066</t>
  </si>
  <si>
    <t>2025eb1100066@bitspilani-digital.edu.in</t>
  </si>
  <si>
    <t>NAITIK SHARMA</t>
  </si>
  <si>
    <t>2025EB1100067</t>
  </si>
  <si>
    <t>2025eb1100067@bitspilani-digital.edu.in</t>
  </si>
  <si>
    <t>ADITYA VAID</t>
  </si>
  <si>
    <t>2025EB1100068</t>
  </si>
  <si>
    <t>2025eb1100068@bitspilani-digital.edu.in</t>
  </si>
  <si>
    <t>ARNAV NAIR</t>
  </si>
  <si>
    <t>2025EB1100069</t>
  </si>
  <si>
    <t>2025eb1100069@bitspilani-digital.edu.in</t>
  </si>
  <si>
    <t>MARTIN JEREMIAH MUREITHI</t>
  </si>
  <si>
    <t>2025EB1100070</t>
  </si>
  <si>
    <t>2025eb1100070@bitspilani-digital.edu.in</t>
  </si>
  <si>
    <t>GAURAB DUTTA</t>
  </si>
  <si>
    <t>2025EB1100071</t>
  </si>
  <si>
    <t>2025eb1100071@bitspilani-digital.edu.in</t>
  </si>
  <si>
    <t>M K SUGANTHAN</t>
  </si>
  <si>
    <t>2025EB1100072</t>
  </si>
  <si>
    <t>2025eb1100072@bitspilani-digital.edu.in</t>
  </si>
  <si>
    <t>BOMMERA NITHYA SHREE</t>
  </si>
  <si>
    <t>2025EB1100073</t>
  </si>
  <si>
    <t>2025eb1100073@bitspilani-digital.edu.in</t>
  </si>
  <si>
    <t>AKSHAT NEGI</t>
  </si>
  <si>
    <t>2025EB1100074</t>
  </si>
  <si>
    <t>2025eb1100074@bitspilani-digital.edu.in</t>
  </si>
  <si>
    <t>S RUKSHITHA</t>
  </si>
  <si>
    <t>2025EB1100075</t>
  </si>
  <si>
    <t>2025eb1100075@bitspilani-digital.edu.in</t>
  </si>
  <si>
    <t>VINEET ANAND</t>
  </si>
  <si>
    <t>2025EB1100076</t>
  </si>
  <si>
    <t>2025eb1100076@bitspilani-digital.edu.in</t>
  </si>
  <si>
    <t>PATIL NIMA ONKAR</t>
  </si>
  <si>
    <t>2025EB1100077</t>
  </si>
  <si>
    <t>2025eb1100077@bitspilani-digital.edu.in</t>
  </si>
  <si>
    <t>EBA LAHIRI</t>
  </si>
  <si>
    <t>2025EB1100078</t>
  </si>
  <si>
    <t>2025eb1100078@bitspilani-digital.edu.in</t>
  </si>
  <si>
    <t>YASH RAJPUROHIT</t>
  </si>
  <si>
    <t>2025EB1100079</t>
  </si>
  <si>
    <t>2025eb1100079@bitspilani-digital.edu.in</t>
  </si>
  <si>
    <t>NEEDA KHALID SIBHAI</t>
  </si>
  <si>
    <t>2025EB1100080</t>
  </si>
  <si>
    <t>2025eb1100080@bitspilani-digital.edu.in</t>
  </si>
  <si>
    <t>TANU SINGH CHAUHAN</t>
  </si>
  <si>
    <t>2025EB1100081</t>
  </si>
  <si>
    <t>2025eb1100081@bitspilani-digital.edu.in</t>
  </si>
  <si>
    <t>DEVANSHU SHARMA</t>
  </si>
  <si>
    <t>2025EB1100082</t>
  </si>
  <si>
    <t>2025eb1100082@bitspilani-digital.edu.in</t>
  </si>
  <si>
    <t>THARUN ADITHYAN Y</t>
  </si>
  <si>
    <t>2025EB1100083</t>
  </si>
  <si>
    <t>2025eb1100083@bitspilani-digital.edu.in</t>
  </si>
  <si>
    <t>SOMYA RAY</t>
  </si>
  <si>
    <t>2025EB1100084</t>
  </si>
  <si>
    <t>2025eb1100084@bitspilani-digital.edu.in</t>
  </si>
  <si>
    <t>MANOMAY MAHESHKUMAR PAWAR</t>
  </si>
  <si>
    <t>2025EB1100085</t>
  </si>
  <si>
    <t>2025eb1100085@bitspilani-digital.edu.in</t>
  </si>
  <si>
    <t>PORANDLA SAI SIRI CHANDANA</t>
  </si>
  <si>
    <t>2025EB1100086</t>
  </si>
  <si>
    <t>2025eb1100086@bitspilani-digital.edu.in</t>
  </si>
  <si>
    <t>SUNKUSALA HARIPRASAD</t>
  </si>
  <si>
    <t>2025EB1100087</t>
  </si>
  <si>
    <t>2025eb1100087@bitspilani-digital.edu.in</t>
  </si>
  <si>
    <t>SHIVANSH</t>
  </si>
  <si>
    <t>2025EB1100088</t>
  </si>
  <si>
    <t>2025eb1100088@bitspilani-digital.edu.in</t>
  </si>
  <si>
    <t>SUVAN MALHOTRA</t>
  </si>
  <si>
    <t>2025EB1100089</t>
  </si>
  <si>
    <t>2025eb1100089@bitspilani-digital.edu.in</t>
  </si>
  <si>
    <t>CINYA SARA THOMAS</t>
  </si>
  <si>
    <t>2025EB1100090</t>
  </si>
  <si>
    <t>2025eb1100090@bitspilani-digital.edu.in</t>
  </si>
  <si>
    <t>GOSWAMI HEMATRI</t>
  </si>
  <si>
    <t>2025EB1100091</t>
  </si>
  <si>
    <t>2025eb1100091@bitspilani-digital.edu.in</t>
  </si>
  <si>
    <t>GOSWAMI HARVYBEN</t>
  </si>
  <si>
    <t>2025EB1100092</t>
  </si>
  <si>
    <t>2025eb1100092@bitspilani-digital.edu.in</t>
  </si>
  <si>
    <t>SAMRIDHI</t>
  </si>
  <si>
    <t>2025EB1100093</t>
  </si>
  <si>
    <t>2025eb1100093@bitspilani-digital.edu.in</t>
  </si>
  <si>
    <t>PARTH</t>
  </si>
  <si>
    <t>2025EB1100094</t>
  </si>
  <si>
    <t>2025eb1100094@bitspilani-digital.edu.in</t>
  </si>
  <si>
    <t>HEMAL V</t>
  </si>
  <si>
    <t>2025EB1100095</t>
  </si>
  <si>
    <t>2025eb1100095@bitspilani-digital.edu.in</t>
  </si>
  <si>
    <t>HIMNISH TEOTIA</t>
  </si>
  <si>
    <t>2025EB1100096</t>
  </si>
  <si>
    <t>2025eb1100096@bitspilani-digital.edu.in</t>
  </si>
  <si>
    <t>SURBHI SANDEEP SHELKE</t>
  </si>
  <si>
    <t>2025EB1100097</t>
  </si>
  <si>
    <t>2025eb1100097@bitspilani-digital.edu.in</t>
  </si>
  <si>
    <t>AMAL KRISHNA P</t>
  </si>
  <si>
    <t>2025EB1100098</t>
  </si>
  <si>
    <t>2025eb1100098@bitspilani-digital.edu.in</t>
  </si>
  <si>
    <t>ARYAN ANAND PARDESHI</t>
  </si>
  <si>
    <t>2025EB1100099</t>
  </si>
  <si>
    <t>2025eb1100099@bitspilani-digital.edu.in</t>
  </si>
  <si>
    <t>MANTHAN SHAH</t>
  </si>
  <si>
    <t>2025EB1100100</t>
  </si>
  <si>
    <t>2025eb1100100@bitspilani-digital.edu.in</t>
  </si>
  <si>
    <t>NEHA NALLAMOTHU</t>
  </si>
  <si>
    <t>2025EB1100101</t>
  </si>
  <si>
    <t>2025eb1100101@bitspilani-digital.edu.in</t>
  </si>
  <si>
    <t>AADITYA KHARKIA</t>
  </si>
  <si>
    <t>2025EB1100102</t>
  </si>
  <si>
    <t>2025eb1100102@bitspilani-digital.edu.in</t>
  </si>
  <si>
    <t>LALIT THAKUR</t>
  </si>
  <si>
    <t>2025EB1100103</t>
  </si>
  <si>
    <t>2025eb1100103@bitspilani-digital.edu.in</t>
  </si>
  <si>
    <t>NILESH</t>
  </si>
  <si>
    <t>2025EB1100104</t>
  </si>
  <si>
    <t>2025eb1100104@bitspilani-digital.edu.in</t>
  </si>
  <si>
    <t>KALANADHABHATTA S S BHARADWAJ</t>
  </si>
  <si>
    <t>2025EB1100105</t>
  </si>
  <si>
    <t>2025eb1100105@bitspilani-digital.edu.in</t>
  </si>
  <si>
    <t>MIRAAN VAHIE</t>
  </si>
  <si>
    <t>2025EB1100106</t>
  </si>
  <si>
    <t>2025eb1100106@bitspilani-digital.edu.in</t>
  </si>
  <si>
    <t>PUNYAKIRTI SHARMA</t>
  </si>
  <si>
    <t>2025EB1100107</t>
  </si>
  <si>
    <t>2025eb1100107@bitspilani-digital.edu.in</t>
  </si>
  <si>
    <t>KENRIK ORNELAS GOMES</t>
  </si>
  <si>
    <t>2025EB1100108</t>
  </si>
  <si>
    <t>2025eb1100108@bitspilani-digital.edu.in</t>
  </si>
  <si>
    <t>PANCHUMARTHI SAROJA</t>
  </si>
  <si>
    <t>2025EB1100109</t>
  </si>
  <si>
    <t>2025eb1100109@bitspilani-digital.edu.in</t>
  </si>
  <si>
    <t>HARSH KUMAR MANDAL</t>
  </si>
  <si>
    <t>2025EB1100110</t>
  </si>
  <si>
    <t>2025eb1100110@bitspilani-digital.edu.in</t>
  </si>
  <si>
    <t>BIDDAPPA KT</t>
  </si>
  <si>
    <t>2025EB1100111</t>
  </si>
  <si>
    <t>2025eb1100111@bitspilani-digital.edu.in</t>
  </si>
  <si>
    <t>KESKAR SHREYA ABHIJIT</t>
  </si>
  <si>
    <t>2025EB1100112</t>
  </si>
  <si>
    <t>2025eb1100112@bitspilani-digital.edu.in</t>
  </si>
  <si>
    <t>GNANESHWAR MANDAPALLI</t>
  </si>
  <si>
    <t>2025EB1100113</t>
  </si>
  <si>
    <t>2025eb1100113@bitspilani-digital.edu.in</t>
  </si>
  <si>
    <t>NEMMANIWAR ANAY SHRINIWAS</t>
  </si>
  <si>
    <t>2025EB1100114</t>
  </si>
  <si>
    <t>2025eb1100114@bitspilani-digital.edu.in</t>
  </si>
  <si>
    <t>SAKSHAM</t>
  </si>
  <si>
    <t>2025EB1100115</t>
  </si>
  <si>
    <t>2025eb1100115@bitspilani-digital.edu.in</t>
  </si>
  <si>
    <t>PIYUSH YADAV</t>
  </si>
  <si>
    <t>2025EB1100116</t>
  </si>
  <si>
    <t>2025eb1100116@bitspilani-digital.edu.in</t>
  </si>
  <si>
    <t>ARUSH PANJETA</t>
  </si>
  <si>
    <t>2025EB1100117</t>
  </si>
  <si>
    <t>2025eb1100117@bitspilani-digital.edu.in</t>
  </si>
  <si>
    <t>D ROSHAN</t>
  </si>
  <si>
    <t>2025EB1100118</t>
  </si>
  <si>
    <t>2025eb1100118@bitspilani-digital.edu.in</t>
  </si>
  <si>
    <t>ATHARVA MEENA</t>
  </si>
  <si>
    <t>2025EB1100119</t>
  </si>
  <si>
    <t>2025eb1100119@bitspilani-digital.edu.in</t>
  </si>
  <si>
    <t>AYUSH SHARMA</t>
  </si>
  <si>
    <t>2025EB1100120</t>
  </si>
  <si>
    <t>2025eb1100120@bitspilani-digital.edu.in</t>
  </si>
  <si>
    <t>ANKIT SINGH</t>
  </si>
  <si>
    <t>2025EB1100121</t>
  </si>
  <si>
    <t>2025eb1100121@bitspilani-digital.edu.in</t>
  </si>
  <si>
    <t>ABHISHEK KUMAR</t>
  </si>
  <si>
    <t>2025EB1100122</t>
  </si>
  <si>
    <t>2025eb1100122@bitspilani-digital.edu.in</t>
  </si>
  <si>
    <t>TANUSH RELLAN</t>
  </si>
  <si>
    <t>2025EB1100123</t>
  </si>
  <si>
    <t>2025eb1100123@bitspilani-digital.edu.in</t>
  </si>
  <si>
    <t>ARCHISHA GHOSH</t>
  </si>
  <si>
    <t>2025EB1100124</t>
  </si>
  <si>
    <t>2025eb1100124@bitspilani-digital.edu.in</t>
  </si>
  <si>
    <t>VIDHI DABAS</t>
  </si>
  <si>
    <t>2025EB1100125</t>
  </si>
  <si>
    <t>2025eb1100125@bitspilani-digital.edu.in</t>
  </si>
  <si>
    <t>ARMAAN KAREEM</t>
  </si>
  <si>
    <t>2025EB1100126</t>
  </si>
  <si>
    <t>2025eb1100126@bitspilani-digital.edu.in</t>
  </si>
  <si>
    <t>SOUMYA DUBEY</t>
  </si>
  <si>
    <t>2025EB1100127</t>
  </si>
  <si>
    <t>2025eb1100127@bitspilani-digital.edu.in</t>
  </si>
  <si>
    <t>SRISHTI SINGH</t>
  </si>
  <si>
    <t>2025EB1100128</t>
  </si>
  <si>
    <t>2025eb1100128@bitspilani-digital.edu.in</t>
  </si>
  <si>
    <t>CHALLA SHARATH CHANDRA</t>
  </si>
  <si>
    <t>2025EB1100129</t>
  </si>
  <si>
    <t>2025eb1100129@bitspilani-digital.edu.in</t>
  </si>
  <si>
    <t>VANSH VERMA</t>
  </si>
  <si>
    <t>2025EB1100130</t>
  </si>
  <si>
    <t>2025eb1100130@bitspilani-digital.edu.in</t>
  </si>
  <si>
    <t>RAYYAN KHAN</t>
  </si>
  <si>
    <t>2025EB1100131</t>
  </si>
  <si>
    <t>2025eb1100131@bitspilani-digital.edu.in</t>
  </si>
  <si>
    <t>ANKUSH</t>
  </si>
  <si>
    <t>2025EB1100132</t>
  </si>
  <si>
    <t>2025eb1100132@bitspilani-digital.edu.in</t>
  </si>
  <si>
    <t>ADITYA GUPTA</t>
  </si>
  <si>
    <t>2025EB1100133</t>
  </si>
  <si>
    <t>2025eb1100133@bitspilani-digital.edu.in</t>
  </si>
  <si>
    <t>MANN KOTHARI</t>
  </si>
  <si>
    <t>2025EB1100134</t>
  </si>
  <si>
    <t>2025eb1100134@bitspilani-digital.edu.in</t>
  </si>
  <si>
    <t>KOLLURU TANUJ CHANDRA</t>
  </si>
  <si>
    <t>2025EB1100135</t>
  </si>
  <si>
    <t>2025eb1100135@bitspilani-digital.edu.in</t>
  </si>
  <si>
    <t>SPARSH R PISHARODY</t>
  </si>
  <si>
    <t>2025EB1100136</t>
  </si>
  <si>
    <t>2025eb1100136@bitspilani-digital.edu.in</t>
  </si>
  <si>
    <t>PATIL SHAMA ONKAR</t>
  </si>
  <si>
    <t>2025EB1100137</t>
  </si>
  <si>
    <t>2025eb1100137@bitspilani-digital.edu.in</t>
  </si>
  <si>
    <t>KALYANI SANKARA SUBRAMANIAN</t>
  </si>
  <si>
    <t>2025EB1100138</t>
  </si>
  <si>
    <t>2025eb1100138@bitspilani-digital.edu.in</t>
  </si>
  <si>
    <t>SOUMYADEV MONDAL</t>
  </si>
  <si>
    <t>2025EB1100139</t>
  </si>
  <si>
    <t>2025eb1100139@bitspilani-digital.edu.in</t>
  </si>
  <si>
    <t>SRIJITH SRIKANTH</t>
  </si>
  <si>
    <t>2025EB1100140</t>
  </si>
  <si>
    <t>2025eb1100140@bitspilani-digital.edu.in</t>
  </si>
  <si>
    <t>APEKSHA SONI</t>
  </si>
  <si>
    <t>2025EB1100141</t>
  </si>
  <si>
    <t>2025eb1100141@bitspilani-digital.edu.in</t>
  </si>
  <si>
    <t>RASHI SHARMA</t>
  </si>
  <si>
    <t>2025EB1100142</t>
  </si>
  <si>
    <t>2025eb1100142@bitspilani-digital.edu.in</t>
  </si>
  <si>
    <t>KHUSHI KANTI</t>
  </si>
  <si>
    <t>2025EB1100143</t>
  </si>
  <si>
    <t>2025eb1100143@bitspilani-digital.edu.in</t>
  </si>
  <si>
    <t>UDBHAV KRISHNA SHARMA</t>
  </si>
  <si>
    <t>2025EB1100144</t>
  </si>
  <si>
    <t>2025eb1100144@bitspilani-digital.edu.in</t>
  </si>
  <si>
    <t>SAHIL</t>
  </si>
  <si>
    <t>2025EB1100145</t>
  </si>
  <si>
    <t>2025eb1100145@bitspilani-digital.edu.in</t>
  </si>
  <si>
    <t>SHRIYA NAIDU S</t>
  </si>
  <si>
    <t>2025EB1100146</t>
  </si>
  <si>
    <t>2025eb1100146@bitspilani-digital.edu.in</t>
  </si>
  <si>
    <t>K A MUHAMMED SHAHIL</t>
  </si>
  <si>
    <t>2025EB1100147</t>
  </si>
  <si>
    <t>2025eb1100147@bitspilani-digital.edu.in</t>
  </si>
  <si>
    <t>OGIRALA SUSHANTH</t>
  </si>
  <si>
    <t>2025EB1100148</t>
  </si>
  <si>
    <t>2025eb1100148@bitspilani-digital.edu.in</t>
  </si>
  <si>
    <t>PRAJAPATI HARSH BANKIMKUMAR</t>
  </si>
  <si>
    <t>2025EB1100149</t>
  </si>
  <si>
    <t>2025eb1100149@bitspilani-digital.edu.in</t>
  </si>
  <si>
    <t>PRAKHAR TYAGI</t>
  </si>
  <si>
    <t>2025EB1100150</t>
  </si>
  <si>
    <t>2025eb1100150@bitspilani-digital.edu.in</t>
  </si>
  <si>
    <t>SHIV JAIN</t>
  </si>
  <si>
    <t>2025EB1100151</t>
  </si>
  <si>
    <t>2025eb1100151@bitspilani-digital.edu.in</t>
  </si>
  <si>
    <t>ACHINTYA CHOUBEY</t>
  </si>
  <si>
    <t>2025EB1100152</t>
  </si>
  <si>
    <t>2025eb1100152@bitspilani-digital.edu.in</t>
  </si>
  <si>
    <t>AMAN MANJU</t>
  </si>
  <si>
    <t>2025EB1100153</t>
  </si>
  <si>
    <t>2025eb1100153@bitspilani-digital.edu.in</t>
  </si>
  <si>
    <t>SRIYA MOHIT SARAF</t>
  </si>
  <si>
    <t>2025EB1100154</t>
  </si>
  <si>
    <t>2025eb1100154@bitspilani-digital.edu.in</t>
  </si>
  <si>
    <t>SAMRIDDHI NEGI</t>
  </si>
  <si>
    <t>2025EB1100155</t>
  </si>
  <si>
    <t>2025eb1100155@bitspilani-digital.edu.in</t>
  </si>
  <si>
    <t>DHIRAJ GOUR</t>
  </si>
  <si>
    <t>2025EB1100156</t>
  </si>
  <si>
    <t>2025eb1100156@bitspilani-digital.edu.in</t>
  </si>
  <si>
    <t>NEELABHO CHAKRABORTY</t>
  </si>
  <si>
    <t>2025EB1100157</t>
  </si>
  <si>
    <t>2025eb1100157@bitspilani-digital.edu.in</t>
  </si>
  <si>
    <t>ABARAJITHA RAJAGOPAL</t>
  </si>
  <si>
    <t>2025EB1100158</t>
  </si>
  <si>
    <t>2025eb1100158@bitspilani-digital.edu.in</t>
  </si>
  <si>
    <t>PRATYUSH BHASKAR RAM</t>
  </si>
  <si>
    <t>2025EB1100159</t>
  </si>
  <si>
    <t>2025eb1100159@bitspilani-digital.edu.in</t>
  </si>
  <si>
    <t>ADRIJA CHATTERJEE</t>
  </si>
  <si>
    <t>2025EB1100160</t>
  </si>
  <si>
    <t>2025eb1100160@bitspilani-digital.edu.in</t>
  </si>
  <si>
    <t>MISHIKA GARG</t>
  </si>
  <si>
    <t>2025EB1100161</t>
  </si>
  <si>
    <t>2025eb1100161@bitspilani-digital.edu.in</t>
  </si>
  <si>
    <t>ANGELINA GEORGE</t>
  </si>
  <si>
    <t>2025EB1100162</t>
  </si>
  <si>
    <t>2025eb1100162@bitspilani-digital.edu.in</t>
  </si>
  <si>
    <t>ARSHID FAYAZ PARRAY</t>
  </si>
  <si>
    <t>2025EB1100163</t>
  </si>
  <si>
    <t>2025eb1100163@bitspilani-digital.edu.in</t>
  </si>
  <si>
    <t>PARTH JAIN</t>
  </si>
  <si>
    <t>2025EB1100164</t>
  </si>
  <si>
    <t>2025eb1100164@bitspilani-digital.edu.in</t>
  </si>
  <si>
    <t>ABHISHEK SAXENA</t>
  </si>
  <si>
    <t>2025EB1100165</t>
  </si>
  <si>
    <t>2025eb1100165@bitspilani-digital.edu.in</t>
  </si>
  <si>
    <t>PRANAV SHARMA</t>
  </si>
  <si>
    <t>2025EB1100166</t>
  </si>
  <si>
    <t>2025eb1100166@bitspilani-digital.edu.in</t>
  </si>
  <si>
    <t>YUVRAJ SINGH RATHORE</t>
  </si>
  <si>
    <t>2025EB1100167</t>
  </si>
  <si>
    <t>2025eb1100167@bitspilani-digital.edu.in</t>
  </si>
  <si>
    <t>RITVIJ SHARMA</t>
  </si>
  <si>
    <t>2025EB1100168</t>
  </si>
  <si>
    <t>2025eb1100168@bitspilani-digital.edu.in</t>
  </si>
  <si>
    <t>SONAWANE TEENA ANILKUMAR</t>
  </si>
  <si>
    <t>2025EB1100169</t>
  </si>
  <si>
    <t>2025eb1100169@bitspilani-digital.edu.in</t>
  </si>
  <si>
    <t>LUBHANI</t>
  </si>
  <si>
    <t>2025EB1100170</t>
  </si>
  <si>
    <t>2025eb1100170@bitspilani-digital.edu.in</t>
  </si>
  <si>
    <t>NILESH OJHA</t>
  </si>
  <si>
    <t>2025EB1100171</t>
  </si>
  <si>
    <t>2025eb1100171@bitspilani-digital.edu.in</t>
  </si>
  <si>
    <t>SOHAM</t>
  </si>
  <si>
    <t>2025EB1100172</t>
  </si>
  <si>
    <t>2025eb1100172@bitspilani-digital.edu.in</t>
  </si>
  <si>
    <t>VARRE TEJA AISHWARYA</t>
  </si>
  <si>
    <t>2025EB1100173</t>
  </si>
  <si>
    <t>2025eb1100173@bitspilani-digital.edu.in</t>
  </si>
  <si>
    <t>SRISHTI SHANKHDHAR</t>
  </si>
  <si>
    <t>2025EB1100174</t>
  </si>
  <si>
    <t>2025eb1100174@bitspilani-digital.edu.in</t>
  </si>
  <si>
    <t>VIJAYASHREE KAKUBAL</t>
  </si>
  <si>
    <t>2025EB1100175</t>
  </si>
  <si>
    <t>2025eb1100175@bitspilani-digital.edu.in</t>
  </si>
  <si>
    <t>MAULIK PANT</t>
  </si>
  <si>
    <t>2025EB1100176</t>
  </si>
  <si>
    <t>2025eb1100176@bitspilani-digital.edu.in</t>
  </si>
  <si>
    <t>SAI SPOORTHY ETURU</t>
  </si>
  <si>
    <t>2025EB1100177</t>
  </si>
  <si>
    <t>2025eb1100177@bitspilani-digital.edu.in</t>
  </si>
  <si>
    <t>YASHRAJ PUROHIT</t>
  </si>
  <si>
    <t>2025EB1100178</t>
  </si>
  <si>
    <t>2025eb1100178@bitspilani-digital.edu.in</t>
  </si>
  <si>
    <t>ARNAV YADAV</t>
  </si>
  <si>
    <t>2025EB1100179</t>
  </si>
  <si>
    <t>2025eb1100179@bitspilani-digital.edu.in</t>
  </si>
  <si>
    <t>BHARAT KANDOI</t>
  </si>
  <si>
    <t>2025EB1100180</t>
  </si>
  <si>
    <t>2025eb1100180@bitspilani-digital.edu.in</t>
  </si>
  <si>
    <t>INTHUUJA S</t>
  </si>
  <si>
    <t>2025EB1100181</t>
  </si>
  <si>
    <t>2025eb1100181@bitspilani-digital.edu.in</t>
  </si>
  <si>
    <t>ARNAV GUPTA</t>
  </si>
  <si>
    <t>2025EB1100182</t>
  </si>
  <si>
    <t>2025eb1100182@bitspilani-digital.edu.in</t>
  </si>
  <si>
    <t>ARMAN KHAN</t>
  </si>
  <si>
    <t>2025EB1100183</t>
  </si>
  <si>
    <t>2025eb1100183@bitspilani-digital.edu.in</t>
  </si>
  <si>
    <t>GHORPADE ATHARVA ANIL</t>
  </si>
  <si>
    <t>2025EB1100184</t>
  </si>
  <si>
    <t>2025eb1100184@bitspilani-digital.edu.in</t>
  </si>
  <si>
    <t>REWA UPADHYAY</t>
  </si>
  <si>
    <t>2025EB1100185</t>
  </si>
  <si>
    <t>2025eb1100185@bitspilani-digital.edu.in</t>
  </si>
  <si>
    <t>DYUTHI BHATRAJU</t>
  </si>
  <si>
    <t>2025EB1100186</t>
  </si>
  <si>
    <t>2025eb1100186@bitspilani-digital.edu.in</t>
  </si>
  <si>
    <t>JESWANT ALEXANDER A</t>
  </si>
  <si>
    <t>2025EB1100187</t>
  </si>
  <si>
    <t>2025eb1100187@bitspilani-digital.edu.in</t>
  </si>
  <si>
    <t>BAVISHI KAIRAV MANISH</t>
  </si>
  <si>
    <t>2025EB1100188</t>
  </si>
  <si>
    <t>2025eb1100188@bitspilani-digital.edu.in</t>
  </si>
  <si>
    <t>NIVRITI GUPTA</t>
  </si>
  <si>
    <t>2025EB1100189</t>
  </si>
  <si>
    <t>2025eb1100189@bitspilani-digital.edu.in</t>
  </si>
  <si>
    <t>ZAINAB NABI</t>
  </si>
  <si>
    <t>2025EB1100190</t>
  </si>
  <si>
    <t>2025eb1100190@bitspilani-digital.edu.in</t>
  </si>
  <si>
    <t>YUGANK</t>
  </si>
  <si>
    <t>2025EB1100191</t>
  </si>
  <si>
    <t>2025eb1100191@bitspilani-digital.edu.in</t>
  </si>
  <si>
    <t>MOHAMMAD SUHAIL</t>
  </si>
  <si>
    <t>2025EB1100192</t>
  </si>
  <si>
    <t>2025eb1100192@bitspilani-digital.edu.in</t>
  </si>
  <si>
    <t>NIDUMOLU LALITHA SHREYA</t>
  </si>
  <si>
    <t>2025EB1100193</t>
  </si>
  <si>
    <t>2025eb1100193@bitspilani-digital.edu.in</t>
  </si>
  <si>
    <t>YADAV TUSHAR ASHOKKUMAR</t>
  </si>
  <si>
    <t>2025EB1100194</t>
  </si>
  <si>
    <t>2025eb1100194@bitspilani-digital.edu.in</t>
  </si>
  <si>
    <t>MOHAMMED UZAIR ANWAR</t>
  </si>
  <si>
    <t>2025EB1100195</t>
  </si>
  <si>
    <t>2025eb1100195@bitspilani-digital.edu.in</t>
  </si>
  <si>
    <t>ANYA SHARMA</t>
  </si>
  <si>
    <t>2025EB1100196</t>
  </si>
  <si>
    <t>2025eb1100196@bitspilani-digital.edu.in</t>
  </si>
  <si>
    <t>KRIPALANI PARAM AJIT</t>
  </si>
  <si>
    <t>2025EB1100197</t>
  </si>
  <si>
    <t>2025eb1100197@bitspilani-digital.edu.in</t>
  </si>
  <si>
    <t>GADIRAJU ASHRITH VARMA</t>
  </si>
  <si>
    <t>2025EB1100198</t>
  </si>
  <si>
    <t>2025eb1100198@bitspilani-digital.edu.in</t>
  </si>
  <si>
    <t>YASHAWANTH S K</t>
  </si>
  <si>
    <t>2025EB1100199</t>
  </si>
  <si>
    <t>2025eb1100199@bitspilani-digital.edu.in</t>
  </si>
  <si>
    <t>VEMPARALA RAMYA HARINI</t>
  </si>
  <si>
    <t>2025EB1100200</t>
  </si>
  <si>
    <t>2025eb1100200@bitspilani-digital.edu.in</t>
  </si>
  <si>
    <t>SHAIK RIDA FIRDAUS</t>
  </si>
  <si>
    <t>2025EB1100201</t>
  </si>
  <si>
    <t>2025eb1100201@bitspilani-digital.edu.in</t>
  </si>
  <si>
    <t>AKSHITA GUPTA</t>
  </si>
  <si>
    <t>2025EB1100202</t>
  </si>
  <si>
    <t>2025eb1100202@bitspilani-digital.edu.in</t>
  </si>
  <si>
    <t>VED YAGNESHKUMAR VYAS</t>
  </si>
  <si>
    <t>2025EB1100203</t>
  </si>
  <si>
    <t>2025eb1100203@bitspilani-digital.edu.in</t>
  </si>
  <si>
    <t>NANDAKISHORE G</t>
  </si>
  <si>
    <t>2025EB1100204</t>
  </si>
  <si>
    <t>2025eb1100204@bitspilani-digital.edu.in</t>
  </si>
  <si>
    <t>MINIYAR VARAD SANDEEP</t>
  </si>
  <si>
    <t>2025EB1100205</t>
  </si>
  <si>
    <t>2025eb1100205@bitspilani-digital.edu.in</t>
  </si>
  <si>
    <t>PULKIT BANSAL</t>
  </si>
  <si>
    <t>2025EB1100206</t>
  </si>
  <si>
    <t>2025eb1100206@bitspilani-digital.edu.in</t>
  </si>
  <si>
    <t>CHHANWAL ISHIKA SANGRAMSING</t>
  </si>
  <si>
    <t>2025EB1100207</t>
  </si>
  <si>
    <t>2025eb1100207@bitspilani-digital.edu.in</t>
  </si>
  <si>
    <t>WALIA ISHA BALMINDER SINGH</t>
  </si>
  <si>
    <t>2025EB1100208</t>
  </si>
  <si>
    <t>2025eb1100208@bitspilani-digital.edu.in</t>
  </si>
  <si>
    <t>SOUMYA AGARWAL</t>
  </si>
  <si>
    <t>2025EB1100209</t>
  </si>
  <si>
    <t>2025eb1100209@bitspilani-digital.edu.in</t>
  </si>
  <si>
    <t>SHIVANI SHARMA</t>
  </si>
  <si>
    <t>2025EB1100210</t>
  </si>
  <si>
    <t>2025eb1100210@bitspilani-digital.edu.in</t>
  </si>
  <si>
    <t>ALAN JOHN K</t>
  </si>
  <si>
    <t>2025EB1100211</t>
  </si>
  <si>
    <t>2025eb1100211@bitspilani-digital.edu.in</t>
  </si>
  <si>
    <t>MANAN DAHIYA</t>
  </si>
  <si>
    <t>2025EB1100212</t>
  </si>
  <si>
    <t>2025eb1100212@bitspilani-digital.edu.in</t>
  </si>
  <si>
    <t>AMAR MANI</t>
  </si>
  <si>
    <t>2025EB1100213</t>
  </si>
  <si>
    <t>2025eb1100213@bitspilani-digital.edu.in</t>
  </si>
  <si>
    <t>AKARSHIT CHHABRA</t>
  </si>
  <si>
    <t>2025EB1100214</t>
  </si>
  <si>
    <t>2025eb1100214@bitspilani-digital.edu.in</t>
  </si>
  <si>
    <t>HARINI R</t>
  </si>
  <si>
    <t>2025EB1100215</t>
  </si>
  <si>
    <t>2025eb1100215@bitspilani-digital.edu.in</t>
  </si>
  <si>
    <t>ABDUL HAADI KHAN</t>
  </si>
  <si>
    <t>2025EB1100216</t>
  </si>
  <si>
    <t>2025eb1100216@bitspilani-digital.edu.in</t>
  </si>
  <si>
    <t>SHRUTISRI GANESH SETTY</t>
  </si>
  <si>
    <t>2025EB1100217</t>
  </si>
  <si>
    <t>2025eb1100217@bitspilani-digital.edu.in</t>
  </si>
  <si>
    <t>ARYAN ARORA</t>
  </si>
  <si>
    <t>2025EB1100218</t>
  </si>
  <si>
    <t>2025eb1100218@bitspilani-digital.edu.in</t>
  </si>
  <si>
    <t>INUGALA SWARITH REDDY</t>
  </si>
  <si>
    <t>2025EB1100219</t>
  </si>
  <si>
    <t>2025eb1100219@bitspilani-digital.edu.in</t>
  </si>
  <si>
    <t>BOLLA KARTHIKEYA</t>
  </si>
  <si>
    <t>2025EB1100221</t>
  </si>
  <si>
    <t>2025eb1100221@bitspilani-digital.edu.in</t>
  </si>
  <si>
    <t>SOUMYA MOHAN</t>
  </si>
  <si>
    <t>2025EB1100222</t>
  </si>
  <si>
    <t>2025eb1100222@bitspilani-digital.edu.in</t>
  </si>
  <si>
    <t>PONNEKANTI E SINDHU SAMHITA</t>
  </si>
  <si>
    <t>2025EB1100223</t>
  </si>
  <si>
    <t>2025eb1100223@bitspilani-digital.edu.in</t>
  </si>
  <si>
    <t>NAIK VATSAL DHARMESHKUMAR</t>
  </si>
  <si>
    <t>2025EB1100224</t>
  </si>
  <si>
    <t>2025eb1100224@bitspilani-digital.edu.in</t>
  </si>
  <si>
    <t>NAITIK SAINI</t>
  </si>
  <si>
    <t>2025EB1100225</t>
  </si>
  <si>
    <t>2025eb1100225@bitspilani-digital.edu.in</t>
  </si>
  <si>
    <t>SHASHANK SRIVASTAVA</t>
  </si>
  <si>
    <t>2025EB1100226</t>
  </si>
  <si>
    <t>2025eb1100226@bitspilani-digital.edu.in</t>
  </si>
  <si>
    <t>VIDHU VENUGOPAL</t>
  </si>
  <si>
    <t>2025EB1100227</t>
  </si>
  <si>
    <t>2025eb1100227@bitspilani-digital.edu.in</t>
  </si>
  <si>
    <t>CHODISETTY SAMANVI</t>
  </si>
  <si>
    <t>2025EB1100228</t>
  </si>
  <si>
    <t>2025eb1100228@bitspilani-digital.edu.in</t>
  </si>
  <si>
    <t>MICHELLE MARY ALEX</t>
  </si>
  <si>
    <t>2025EB1100229</t>
  </si>
  <si>
    <t>2025eb1100229@bitspilani-digital.edu.in</t>
  </si>
  <si>
    <t>M S ANJANA</t>
  </si>
  <si>
    <t>2025EB1100230</t>
  </si>
  <si>
    <t>2025eb1100230@bitspilani-digital.edu.in</t>
  </si>
  <si>
    <t>EMY MARIAM BINTO</t>
  </si>
  <si>
    <t>2025EB1100231</t>
  </si>
  <si>
    <t>2025eb1100231@bitspilani-digital.edu.in</t>
  </si>
  <si>
    <t>AKSHIT KUMAR UPADHYAY</t>
  </si>
  <si>
    <t>2025EB1100232</t>
  </si>
  <si>
    <t>2025eb1100232@bitspilani-digital.edu.in</t>
  </si>
  <si>
    <t>NADAKUDITI V R RAJU</t>
  </si>
  <si>
    <t>2025EB1100233</t>
  </si>
  <si>
    <t>2025eb1100233@bitspilani-digital.edu.in</t>
  </si>
  <si>
    <t>V. RAJENDRAN</t>
  </si>
  <si>
    <t>2025EB1100234</t>
  </si>
  <si>
    <t>2025eb1100234@bitspilani-digital.edu.in</t>
  </si>
  <si>
    <t>JYOTHIRADHITYA VARDHAN DIGAMARTHI</t>
  </si>
  <si>
    <t>2025EB1100235</t>
  </si>
  <si>
    <t>2025eb1100235@bitspilani-digital.edu.in</t>
  </si>
  <si>
    <t>RATHOD SHIVADITYAKARTIKSINH PRAHLAD</t>
  </si>
  <si>
    <t>2025EB1100236</t>
  </si>
  <si>
    <t>2025eb1100236@bitspilani-digital.edu.in</t>
  </si>
  <si>
    <t>SANDEEP RANA</t>
  </si>
  <si>
    <t>2025EB1100237</t>
  </si>
  <si>
    <t>2025eb1100237@bitspilani-digital.edu.in</t>
  </si>
  <si>
    <t>KRISHNA KASHAB LALWANI</t>
  </si>
  <si>
    <t>2025EB1100238</t>
  </si>
  <si>
    <t>2025eb1100238@bitspilani-digital.edu.in</t>
  </si>
  <si>
    <t>MOKSHA PRITESH PATEL</t>
  </si>
  <si>
    <t>2025EB1100239</t>
  </si>
  <si>
    <t>2025eb1100239@bitspilani-digital.edu.in</t>
  </si>
  <si>
    <t>VINAYAK</t>
  </si>
  <si>
    <t>2025EB1100240</t>
  </si>
  <si>
    <t>2025eb1100240@bitspilani-digital.edu.in</t>
  </si>
  <si>
    <t>GANTA CHARISHMA</t>
  </si>
  <si>
    <t>2025EB1100241</t>
  </si>
  <si>
    <t>2025eb1100241@bitspilani-digital.edu.in</t>
  </si>
  <si>
    <t>DIVYA U</t>
  </si>
  <si>
    <t>2025EB1100242</t>
  </si>
  <si>
    <t>2025eb1100242@bitspilani-digital.edu.in</t>
  </si>
  <si>
    <t>DASARI AKSHITHA</t>
  </si>
  <si>
    <t>2025EB1100243</t>
  </si>
  <si>
    <t>2025eb1100243@bitspilani-digital.edu.in</t>
  </si>
  <si>
    <t>NAVEENPRABHU S</t>
  </si>
  <si>
    <t>2025EB1100244</t>
  </si>
  <si>
    <t>2025eb1100244@bitspilani-digital.edu.in</t>
  </si>
  <si>
    <t>MD SAMI</t>
  </si>
  <si>
    <t>2025EB1100245</t>
  </si>
  <si>
    <t>2025eb1100245@bitspilani-digital.edu.in</t>
  </si>
  <si>
    <t>NETHRA RAVICHANDRAN</t>
  </si>
  <si>
    <t>2025EB1100246</t>
  </si>
  <si>
    <t>2025eb1100246@bitspilani-digital.edu.in</t>
  </si>
  <si>
    <t>ADITI PAL</t>
  </si>
  <si>
    <t>2025EB1100247</t>
  </si>
  <si>
    <t>2025eb1100247@bitspilani-digital.edu.in</t>
  </si>
  <si>
    <t>NEEVANSHA VERMA</t>
  </si>
  <si>
    <t>2025EB1100248</t>
  </si>
  <si>
    <t>2025eb1100248@bitspilani-digital.edu.in</t>
  </si>
  <si>
    <t>SAMARTH RAJESH LAD</t>
  </si>
  <si>
    <t>2025EB1100249</t>
  </si>
  <si>
    <t>2025eb1100249@bitspilani-digital.edu.in</t>
  </si>
  <si>
    <t>VIJAY RAJ</t>
  </si>
  <si>
    <t>2025EB1100250</t>
  </si>
  <si>
    <t>2025eb1100250@bitspilani-digital.edu.in</t>
  </si>
  <si>
    <t>BRYAN ANSHUL ANDREW</t>
  </si>
  <si>
    <t>2025EB1100251</t>
  </si>
  <si>
    <t>2025eb1100251@bitspilani-digital.edu.in</t>
  </si>
  <si>
    <t>YARAMALA JAHANAVI</t>
  </si>
  <si>
    <t>2025EB1100252</t>
  </si>
  <si>
    <t>2025eb1100252@bitspilani-digital.edu.in</t>
  </si>
  <si>
    <t>S HAMSINI ANANYA</t>
  </si>
  <si>
    <t>2025EB1100253</t>
  </si>
  <si>
    <t>2025eb1100253@bitspilani-digital.edu.in</t>
  </si>
  <si>
    <t>DRISHAN ROY</t>
  </si>
  <si>
    <t>2025EB1100254</t>
  </si>
  <si>
    <t>2025eb1100254@bitspilani-digital.edu.in</t>
  </si>
  <si>
    <t>RENDUCHINTALA VENKATA NAGA CHAITANYA</t>
  </si>
  <si>
    <t>2025EB1100255</t>
  </si>
  <si>
    <t>2025eb1100255@bitspilani-digital.edu.in</t>
  </si>
  <si>
    <t>ABHIRAM BALARAJ</t>
  </si>
  <si>
    <t>2025EB1100256</t>
  </si>
  <si>
    <t>2025eb1100256@bitspilani-digital.edu.in</t>
  </si>
  <si>
    <t>RAJAT JAIN</t>
  </si>
  <si>
    <t>2025EB1100257</t>
  </si>
  <si>
    <t>2025eb1100257@bitspilani-digital.edu.in</t>
  </si>
  <si>
    <t>HARSH PRATAP SINGH SHISHODIA</t>
  </si>
  <si>
    <t>2025EB1100258</t>
  </si>
  <si>
    <t>2025eb1100258@bitspilani-digital.edu.in</t>
  </si>
  <si>
    <t>J E ANUSHA LINDA KOSTKA</t>
  </si>
  <si>
    <t>2025EB1100259</t>
  </si>
  <si>
    <t>2025eb1100259@bitspilani-digital.edu.in</t>
  </si>
  <si>
    <t>SAGNIK DEY</t>
  </si>
  <si>
    <t>2025EB1100260</t>
  </si>
  <si>
    <t>2025eb1100260@bitspilani-digital.edu.in</t>
  </si>
  <si>
    <t>RESHAB KOUNDAL</t>
  </si>
  <si>
    <t>2025EB1100261</t>
  </si>
  <si>
    <t>2025eb1100261@bitspilani-digital.edu.in</t>
  </si>
  <si>
    <t>SRINIVASAN SRIVATHSAN SRINIVASAN HARIHARAN</t>
  </si>
  <si>
    <t>2025EB1100262</t>
  </si>
  <si>
    <t>2025eb1100262@bitspilani-digital.edu.in</t>
  </si>
  <si>
    <t>VINOD SENTHIL PRASAD M</t>
  </si>
  <si>
    <t>2025EB1100263</t>
  </si>
  <si>
    <t>2025eb1100263@bitspilani-digital.edu.in</t>
  </si>
  <si>
    <t>SHETA DARSHANKUMAR RAGHAVJI</t>
  </si>
  <si>
    <t>2025EB1100264</t>
  </si>
  <si>
    <t>2025eb1100264@bitspilani-digital.edu.in</t>
  </si>
  <si>
    <t>PRATHEEKSH S</t>
  </si>
  <si>
    <t>2025EB1100265</t>
  </si>
  <si>
    <t>2025eb1100265@bitspilani-digital.edu.in</t>
  </si>
  <si>
    <t>SAWANT VARADA TANAJI</t>
  </si>
  <si>
    <t>2025EB1100266</t>
  </si>
  <si>
    <t>2025eb1100266@bitspilani-digital.edu.in</t>
  </si>
  <si>
    <t>HIMA BINDU BR</t>
  </si>
  <si>
    <t>2025EB1100267</t>
  </si>
  <si>
    <t>2025eb1100267@bitspilani-digital.edu.in</t>
  </si>
  <si>
    <t>RUHAAN GOYAL</t>
  </si>
  <si>
    <t>2025EB1100268</t>
  </si>
  <si>
    <t>2025eb1100268@bitspilani-digital.edu.in</t>
  </si>
  <si>
    <t>MODGIL MANVENDRA R N SHARMA</t>
  </si>
  <si>
    <t>2025EB1100269</t>
  </si>
  <si>
    <t>2025eb1100269@bitspilani-digital.edu.in</t>
  </si>
  <si>
    <t>VIPIN VIJAYAN</t>
  </si>
  <si>
    <t>2025EB1100270</t>
  </si>
  <si>
    <t>2025eb1100270@bitspilani-digital.edu.in</t>
  </si>
  <si>
    <t>ARIYAN PAL</t>
  </si>
  <si>
    <t>2025EB1100271</t>
  </si>
  <si>
    <t>2025eb1100271@bitspilani-digital.edu.in</t>
  </si>
  <si>
    <t>SHARNYA SHUKLA</t>
  </si>
  <si>
    <t>2025EB1100272</t>
  </si>
  <si>
    <t>2025eb1100272@bitspilani-digital.edu.in</t>
  </si>
  <si>
    <t>VAGHELA ANUJ SANDEEP</t>
  </si>
  <si>
    <t>2025EB1100273</t>
  </si>
  <si>
    <t>2025eb1100273@bitspilani-digital.edu.in</t>
  </si>
  <si>
    <t>SNEHASIS SARKAR</t>
  </si>
  <si>
    <t>2025EB1100274</t>
  </si>
  <si>
    <t>2025eb1100274@bitspilani-digital.edu.in</t>
  </si>
  <si>
    <t>MO WAKIL</t>
  </si>
  <si>
    <t>2025EB1100275</t>
  </si>
  <si>
    <t>2025eb1100275@bitspilani-digital.edu.in</t>
  </si>
  <si>
    <t>GUNTURU ANISH</t>
  </si>
  <si>
    <t>2025EB1100276</t>
  </si>
  <si>
    <t>2025eb1100276@bitspilani-digital.edu.in</t>
  </si>
  <si>
    <t>SHWETA</t>
  </si>
  <si>
    <t>2025EB1100277</t>
  </si>
  <si>
    <t>2025eb1100277@bitspilani-digital.edu.in</t>
  </si>
  <si>
    <t>NIKAM SAURABH SURESH</t>
  </si>
  <si>
    <t>2025EB1100278</t>
  </si>
  <si>
    <t>2025eb1100278@bitspilani-digital.edu.in</t>
  </si>
  <si>
    <t>EL BOUAMRANI AISSAM</t>
  </si>
  <si>
    <t>2025EB1100279</t>
  </si>
  <si>
    <t>2025eb1100279@bitspilani-digital.edu.in</t>
  </si>
  <si>
    <t>AKSHAT JOSHI</t>
  </si>
  <si>
    <t>2025EB1100280</t>
  </si>
  <si>
    <t>2025eb1100280@bitspilani-digital.edu.in</t>
  </si>
  <si>
    <t>RAMAGIRI VENNELA</t>
  </si>
  <si>
    <t>2025EB1100281</t>
  </si>
  <si>
    <t>2025eb1100281@bitspilani-digital.edu.in</t>
  </si>
  <si>
    <t>HADAP MOHIT MANISH</t>
  </si>
  <si>
    <t>2025EB1100282</t>
  </si>
  <si>
    <t>2025eb1100282@bitspilani-digital.edu.in</t>
  </si>
  <si>
    <t>SHREEJAY GIRI</t>
  </si>
  <si>
    <t>2025EB1100283</t>
  </si>
  <si>
    <t>2025eb1100283@bitspilani-digital.edu.in</t>
  </si>
  <si>
    <t>HIMAKSH VERMA</t>
  </si>
  <si>
    <t>2025EB1100284</t>
  </si>
  <si>
    <t>2025eb1100284@bitspilani-digital.edu.in</t>
  </si>
  <si>
    <t>ADITYA OBEROI</t>
  </si>
  <si>
    <t>2025EB1100285</t>
  </si>
  <si>
    <t>2025eb1100285@bitspilani-digital.edu.in</t>
  </si>
  <si>
    <t>V S CHANDINI</t>
  </si>
  <si>
    <t>2025EB1100286</t>
  </si>
  <si>
    <t>2025eb1100286@bitspilani-digital.edu.in</t>
  </si>
  <si>
    <t>SHARMA HIMANGI</t>
  </si>
  <si>
    <t>2025EB1100287</t>
  </si>
  <si>
    <t>2025eb1100287@bitspilani-digital.edu.in</t>
  </si>
  <si>
    <t>PARTH PRASHANT UNDE</t>
  </si>
  <si>
    <t>2025EB1100288</t>
  </si>
  <si>
    <t>2025eb1100288@bitspilani-digital.edu.in</t>
  </si>
  <si>
    <t>NAMAN DWIVEDI</t>
  </si>
  <si>
    <t>2025EB1100289</t>
  </si>
  <si>
    <t>2025eb1100289@bitspilani-digital.edu.in</t>
  </si>
  <si>
    <t>PARV PABUWAL</t>
  </si>
  <si>
    <t>2025EB1100290</t>
  </si>
  <si>
    <t>2025eb1100290@bitspilani-digital.edu.in</t>
  </si>
  <si>
    <t>PATEELA RAJASEKHAR REDDY</t>
  </si>
  <si>
    <t>2025EB1100291</t>
  </si>
  <si>
    <t>2025eb1100291@bitspilani-digital.edu.in</t>
  </si>
  <si>
    <t>JAYRITHIK NADAAR</t>
  </si>
  <si>
    <t>2025EB1100292</t>
  </si>
  <si>
    <t>2025eb1100292@bitspilani-digital.edu.in</t>
  </si>
  <si>
    <t>AMRIT RAJ</t>
  </si>
  <si>
    <t>2025EB1100293</t>
  </si>
  <si>
    <t>2025eb1100293@bitspilani-digital.edu.in</t>
  </si>
  <si>
    <t>KOMMOJU NIRMAYI PARINITHA</t>
  </si>
  <si>
    <t>2025EB1100294</t>
  </si>
  <si>
    <t>2025eb1100294@bitspilani-digital.edu.in</t>
  </si>
  <si>
    <t>RAICHUR VALERINA HAROLD</t>
  </si>
  <si>
    <t>2025EB1100295</t>
  </si>
  <si>
    <t>2025eb1100295@bitspilani-digital.edu.in</t>
  </si>
  <si>
    <t>KAASHVI MALHOTRA</t>
  </si>
  <si>
    <t>2025EB1100296</t>
  </si>
  <si>
    <t>2025eb1100296@bitspilani-digital.edu.in</t>
  </si>
  <si>
    <t>DESAI MOHAMMED QAASIM ASIF</t>
  </si>
  <si>
    <t>2025EB1100297</t>
  </si>
  <si>
    <t>2025eb1100297@bitspilani-digital.edu.in</t>
  </si>
  <si>
    <t>ANSH RAJ</t>
  </si>
  <si>
    <t>2025EB1100298</t>
  </si>
  <si>
    <t>2025eb1100298@bitspilani-digital.edu.in</t>
  </si>
  <si>
    <t>DARSH NARAIN SRIVASTAVA</t>
  </si>
  <si>
    <t>2025EB1100299</t>
  </si>
  <si>
    <t>2025eb1100299@bitspilani-digital.edu.in</t>
  </si>
  <si>
    <t>SARVESH HIWASE</t>
  </si>
  <si>
    <t>2025EB1100301</t>
  </si>
  <si>
    <t>2025eb1100301@bitspilani-digital.edu.in</t>
  </si>
  <si>
    <t>VEERA VENKATA SATYANARAYANA MURTHY NALLURI</t>
  </si>
  <si>
    <t>2025EB1100302</t>
  </si>
  <si>
    <t>2025eb1100302@bitspilani-digital.edu.in</t>
  </si>
  <si>
    <t>GAURANGA PANCHAL</t>
  </si>
  <si>
    <t>2025EB1100303</t>
  </si>
  <si>
    <t>2025eb1100303@bitspilani-digital.edu.in</t>
  </si>
  <si>
    <t>MAGULURI CHARVIK</t>
  </si>
  <si>
    <t>2025EB1100304</t>
  </si>
  <si>
    <t>2025eb1100304@bitspilani-digital.edu.in</t>
  </si>
  <si>
    <t>MOHAMMED MUZAFFAR</t>
  </si>
  <si>
    <t>2025EB1100305</t>
  </si>
  <si>
    <t>2025eb1100305@bitspilani-digital.edu.in</t>
  </si>
  <si>
    <t>KHUSHI JITAWAT</t>
  </si>
  <si>
    <t>2025EB1100306</t>
  </si>
  <si>
    <t>2025eb1100306@bitspilani-digital.edu.in</t>
  </si>
  <si>
    <t>BHAVYA SIRODARIA</t>
  </si>
  <si>
    <t>2025EB1100307</t>
  </si>
  <si>
    <t>2025eb1100307@bitspilani-digital.edu.in</t>
  </si>
  <si>
    <t>SHUBHAM YADAV</t>
  </si>
  <si>
    <t>2025EB1100308</t>
  </si>
  <si>
    <t>2025eb1100308@bitspilani-digital.edu.in</t>
  </si>
  <si>
    <t>MOHAMMED JIBRAN AKHTER</t>
  </si>
  <si>
    <t>2025EB1100309</t>
  </si>
  <si>
    <t>2025eb1100309@bitspilani-digital.edu.in</t>
  </si>
  <si>
    <t>KSHITIKA GUPTA</t>
  </si>
  <si>
    <t>2025EB1100310</t>
  </si>
  <si>
    <t>2025eb1100310@bitspilani-digital.edu.in</t>
  </si>
  <si>
    <t>LAKSHMI J K</t>
  </si>
  <si>
    <t>2025EB1100311</t>
  </si>
  <si>
    <t>2025eb1100311@bitspilani-digital.edu.in</t>
  </si>
  <si>
    <t>YAWER MOHI UD DIN RATHER</t>
  </si>
  <si>
    <t>2025EB1100312</t>
  </si>
  <si>
    <t>2025eb1100312@bitspilani-digital.edu.in</t>
  </si>
  <si>
    <t>KAMRAN HABIB</t>
  </si>
  <si>
    <t>2025EB1100313</t>
  </si>
  <si>
    <t>2025eb1100313@bitspilani-digital.edu.in</t>
  </si>
  <si>
    <t>GAURAV MANISH GARG</t>
  </si>
  <si>
    <t>2025EB1100314</t>
  </si>
  <si>
    <t>2025eb1100314@bitspilani-digital.edu.in</t>
  </si>
  <si>
    <t>PRANTIKA BISWAS</t>
  </si>
  <si>
    <t>2025EB1100315</t>
  </si>
  <si>
    <t>2025eb1100315@bitspilani-digital.edu.in</t>
  </si>
  <si>
    <t>SAGAR GOYAL</t>
  </si>
  <si>
    <t>2025EB1100316</t>
  </si>
  <si>
    <t>2025eb1100316@bitspilani-digital.edu.in</t>
  </si>
  <si>
    <t>POOJA SAXENA</t>
  </si>
  <si>
    <t>2025EB1100317</t>
  </si>
  <si>
    <t>2025eb1100317@bitspilani-digital.edu.in</t>
  </si>
  <si>
    <t>SANTOSH RANJAN JENA</t>
  </si>
  <si>
    <t>2025EB1100318</t>
  </si>
  <si>
    <t>2025eb1100318@bitspilani-digital.edu.in</t>
  </si>
  <si>
    <t>PAWAR NARAYAN GOVIND</t>
  </si>
  <si>
    <t>2025EB1100319</t>
  </si>
  <si>
    <t>2025eb1100319@bitspilani-digital.edu.in</t>
  </si>
  <si>
    <t>SUHAIB HAMZA K</t>
  </si>
  <si>
    <t>2025EB1100320</t>
  </si>
  <si>
    <t>2025eb1100320@bitspilani-digital.edu.in</t>
  </si>
  <si>
    <t>SHINDE TANISHQ SANTOSH</t>
  </si>
  <si>
    <t>2025EB1100321</t>
  </si>
  <si>
    <t>2025eb1100321@bitspilani-digital.edu.in</t>
  </si>
  <si>
    <t>VELPULA KOWSHIK MAHATHAMA</t>
  </si>
  <si>
    <t>2025EB1100322</t>
  </si>
  <si>
    <t>2025eb1100322@bitspilani-digital.edu.in</t>
  </si>
  <si>
    <t>SUJAL ORAON</t>
  </si>
  <si>
    <t>2025EB1100323</t>
  </si>
  <si>
    <t>2025eb1100323@bitspilani-digital.edu.in</t>
  </si>
  <si>
    <t>JAY SUNIL AHUJA</t>
  </si>
  <si>
    <t>2025EB1100324</t>
  </si>
  <si>
    <t>2025eb1100324@bitspilani-digital.edu.in</t>
  </si>
  <si>
    <t>GANDHEWAR DINESH ARVIND</t>
  </si>
  <si>
    <t>2025EB1100325</t>
  </si>
  <si>
    <t>2025eb1100325@bitspilani-digital.edu.in</t>
  </si>
  <si>
    <t>NANDINI SARASWAT</t>
  </si>
  <si>
    <t>2025EB1100326</t>
  </si>
  <si>
    <t>2025eb1100326@bitspilani-digital.edu.in</t>
  </si>
  <si>
    <t>MEGHNA ROY</t>
  </si>
  <si>
    <t>2025EB1100327</t>
  </si>
  <si>
    <t>2025eb1100327@bitspilani-digital.edu.in</t>
  </si>
  <si>
    <t>YASH MAHALA</t>
  </si>
  <si>
    <t>2025EB1100328</t>
  </si>
  <si>
    <t>2025eb1100328@bitspilani-digital.edu.in</t>
  </si>
  <si>
    <t>SAMARTHAYA NARULA</t>
  </si>
  <si>
    <t>2025EB1100329</t>
  </si>
  <si>
    <t>2025eb1100329@bitspilani-digital.edu.in</t>
  </si>
  <si>
    <t>CHESTHA TIWARI</t>
  </si>
  <si>
    <t>Course</t>
  </si>
  <si>
    <t>Count_of_A_Q</t>
  </si>
  <si>
    <t>Count_of_A_A</t>
  </si>
  <si>
    <t>Quiz_Completed</t>
  </si>
  <si>
    <t>Assignment_Completed</t>
  </si>
  <si>
    <t>Quiz_Attendance %</t>
  </si>
  <si>
    <t>Assignment_Attendance %</t>
  </si>
  <si>
    <t>Count_of_A</t>
  </si>
  <si>
    <t>Component_Completed</t>
  </si>
  <si>
    <t>Attendance %</t>
  </si>
  <si>
    <t>Computer Programming</t>
  </si>
  <si>
    <t>Subject</t>
  </si>
  <si>
    <t>Sr. No.</t>
  </si>
  <si>
    <t>BS DS-AI</t>
  </si>
  <si>
    <t>Graded Assignment</t>
  </si>
  <si>
    <t>Final Grade Numerator</t>
  </si>
  <si>
    <t>Final Grade Denominator</t>
  </si>
  <si>
    <t>Probability &amp; Statistics</t>
  </si>
  <si>
    <t>Writing Practice</t>
  </si>
  <si>
    <t>Count_of_Absent</t>
  </si>
  <si>
    <t>Subject code</t>
  </si>
  <si>
    <t>BDS DF113-Computer Programming (# Quiz-4, # A-1)</t>
  </si>
  <si>
    <t>BDS DF108-Computer Systems (# Quiz-2, # A-2)</t>
  </si>
  <si>
    <t>BDS DF112-Writing Practice (# Quiz-2, # A-2)</t>
  </si>
  <si>
    <t>Student Bits Id</t>
  </si>
  <si>
    <t>Exam Mode - Onsite/ Online</t>
  </si>
  <si>
    <t>Student Primary Email</t>
  </si>
  <si>
    <t xml:space="preserve">Student Name </t>
  </si>
  <si>
    <t>Contact Number</t>
  </si>
  <si>
    <t>Test Name</t>
  </si>
  <si>
    <t>Course Code</t>
  </si>
  <si>
    <t>Course Name</t>
  </si>
  <si>
    <t>BITS ID-Course</t>
  </si>
  <si>
    <t>Exam Type</t>
  </si>
  <si>
    <t>Slot Name - FN/AN/EN</t>
  </si>
  <si>
    <t>City</t>
  </si>
  <si>
    <t>Centre - MM Centre/ BITS Centre</t>
  </si>
  <si>
    <t>Centre</t>
  </si>
  <si>
    <t>Status-Present/Absent</t>
  </si>
  <si>
    <t>Status+mode</t>
  </si>
  <si>
    <t>Status+mode+Slot</t>
  </si>
  <si>
    <t>UFM</t>
  </si>
  <si>
    <t>Manpower Aligned (Yes/ No)</t>
  </si>
  <si>
    <t>Program</t>
  </si>
  <si>
    <t>Online</t>
  </si>
  <si>
    <t>`+971-521052060</t>
  </si>
  <si>
    <t>BS_T1-25_BDSDF113-Computer Programming-S1_Online</t>
  </si>
  <si>
    <t>BDSDF113</t>
  </si>
  <si>
    <t>CP - Computer Programming</t>
  </si>
  <si>
    <t>2025EB1100003-CP - Computer Programming</t>
  </si>
  <si>
    <t>Trimester 1- Slot 1(20- Dec-2025--Saturday---12:30 - 02:30 PM IST)</t>
  </si>
  <si>
    <t>AN</t>
  </si>
  <si>
    <t>NA</t>
  </si>
  <si>
    <t>Present</t>
  </si>
  <si>
    <t>Yes</t>
  </si>
  <si>
    <t>BS</t>
  </si>
  <si>
    <t>BS_T1-25_BDSDF112-Writing Practice-S1_Online</t>
  </si>
  <si>
    <t>BDSDF112</t>
  </si>
  <si>
    <t>WP - Writing Practice</t>
  </si>
  <si>
    <t>2025EB1100003-WP - Writing Practice</t>
  </si>
  <si>
    <t>Trimester 1- Slot 1(21- Dec-2025--Sunday---09:30 - 11:30 AM IST)</t>
  </si>
  <si>
    <t>FN</t>
  </si>
  <si>
    <t>BS_T1-25_BDSDF108-Computing Systems-S1_Online</t>
  </si>
  <si>
    <t>BDSDF108</t>
  </si>
  <si>
    <t>CS - Computing Systems</t>
  </si>
  <si>
    <t>2025EB1100003-CS - Computing Systems</t>
  </si>
  <si>
    <t>Trimester 1- Slot 1(21- Dec-2025--Sunday---12:30 - 02:30 PM IST)</t>
  </si>
  <si>
    <t>Onsite</t>
  </si>
  <si>
    <t>`+91-9444088435</t>
  </si>
  <si>
    <t>BS_T1-25_BDSDF112-Writing Practice-S1_Onsite</t>
  </si>
  <si>
    <t>2025EB1100004-WP - Writing Practice</t>
  </si>
  <si>
    <t>Chennai</t>
  </si>
  <si>
    <t>MM Centre</t>
  </si>
  <si>
    <t>SRM Valliammai Engineering College</t>
  </si>
  <si>
    <t>NO</t>
  </si>
  <si>
    <t>BS_T1-25_BDSDF114-Probability and Statistics-S1_Onsite</t>
  </si>
  <si>
    <t>BDSDF114</t>
  </si>
  <si>
    <t>PS - Probability &amp; Statistics</t>
  </si>
  <si>
    <t>2025EB1100004-PS - Probability &amp; Statistics</t>
  </si>
  <si>
    <t>Trimester 1- Slot 1(20- Dec-2025--Saturday---09:30 - 11:30 AM IST)</t>
  </si>
  <si>
    <t>`+91-9729809711</t>
  </si>
  <si>
    <t>BS_T1-25_BDSDF108-Computing Systems-S1_Onsite</t>
  </si>
  <si>
    <t>2025EB1100005-CS - Computing Systems</t>
  </si>
  <si>
    <t>Chandigarh</t>
  </si>
  <si>
    <t>Goswami Ganesh Dutta Sanatan Dharma College</t>
  </si>
  <si>
    <t>2025EB1100005-WP - Writing Practice</t>
  </si>
  <si>
    <t>`+91-6356170830</t>
  </si>
  <si>
    <t>2025EB1100006-CS - Computing Systems</t>
  </si>
  <si>
    <t>Ahmedabad</t>
  </si>
  <si>
    <t>Silver oak university</t>
  </si>
  <si>
    <t>2025EB1100006-WP - Writing Practice</t>
  </si>
  <si>
    <t>BS_T1-25_BDSDF113-Computer Programming-S1_Onsite</t>
  </si>
  <si>
    <t>2025EB1100006-CP - Computer Programming</t>
  </si>
  <si>
    <t>2025EB1100006-PS - Probability &amp; Statistics</t>
  </si>
  <si>
    <t>`+91-8239528046</t>
  </si>
  <si>
    <t>2025EB1100007-CS - Computing Systems</t>
  </si>
  <si>
    <t>Pilani</t>
  </si>
  <si>
    <t>BITS Centre</t>
  </si>
  <si>
    <t>BITS Pilani Campus</t>
  </si>
  <si>
    <t>2025EB1100007-CP - Computer Programming</t>
  </si>
  <si>
    <t>`+91-9823075005</t>
  </si>
  <si>
    <t>2025EB1100008-CS - Computing Systems</t>
  </si>
  <si>
    <t>Hyderabad</t>
  </si>
  <si>
    <t>METHODIST COLLEGE OF ENGINEERING AND TECHNOLOGY</t>
  </si>
  <si>
    <t>2025EB1100008-WP - Writing Practice</t>
  </si>
  <si>
    <t>2025EB1100008-CP - Computer Programming</t>
  </si>
  <si>
    <t>2025EB1100008-PS - Probability &amp; Statistics</t>
  </si>
  <si>
    <t>`+91-8090303594</t>
  </si>
  <si>
    <t>2025EB1100009-WP - Writing Practice</t>
  </si>
  <si>
    <t>Lucknow</t>
  </si>
  <si>
    <t>Ayush online Solutions</t>
  </si>
  <si>
    <t>Absent</t>
  </si>
  <si>
    <t>`+91-9167331486</t>
  </si>
  <si>
    <t>2025EB1100012-CS - Computing Systems</t>
  </si>
  <si>
    <t>Navi Mumbai</t>
  </si>
  <si>
    <t>Bharati Vidyapeeth Deemed to be University Department of Engg and Technology</t>
  </si>
  <si>
    <t>2025EB1100012-WP - Writing Practice</t>
  </si>
  <si>
    <t>`+91-9489758079</t>
  </si>
  <si>
    <t>2025EB1100014-CS - Computing Systems</t>
  </si>
  <si>
    <t>BLUE LOTUS TECHNOLOGIES PRIVATE LIMITED</t>
  </si>
  <si>
    <t>2025EB1100014-WP - Writing Practice</t>
  </si>
  <si>
    <t>2025EB1100014-CP - Computer Programming</t>
  </si>
  <si>
    <t>`+91-9345867511</t>
  </si>
  <si>
    <t>2025EB1100021-CS - Computing Systems</t>
  </si>
  <si>
    <t>2025EB1100021-WP - Writing Practice</t>
  </si>
  <si>
    <t>`+91-9861033343</t>
  </si>
  <si>
    <t>2025EB1100022-WP - Writing Practice</t>
  </si>
  <si>
    <t>Bhubaneshwar</t>
  </si>
  <si>
    <t>GLOBAL INSTITUTE OF MANAGEMENT</t>
  </si>
  <si>
    <t>2025EB1100022-CP - Computer Programming</t>
  </si>
  <si>
    <t>`+91-9884023886</t>
  </si>
  <si>
    <t>2025EB1100024-CS - Computing Systems</t>
  </si>
  <si>
    <t>2025EB1100024-WP - Writing Practice</t>
  </si>
  <si>
    <t>2025EB1100024-CP - Computer Programming</t>
  </si>
  <si>
    <t>2025EB1100024-PS - Probability &amp; Statistics</t>
  </si>
  <si>
    <t>`+91-7416183384</t>
  </si>
  <si>
    <t>2025EB1100030-WP - Writing Practice</t>
  </si>
  <si>
    <t>vPrompt eServices Private Limited</t>
  </si>
  <si>
    <t>2025EB1100030-CP - Computer Programming</t>
  </si>
  <si>
    <t>`+91-9783242028</t>
  </si>
  <si>
    <t>2025EB1100032-CS - Computing Systems</t>
  </si>
  <si>
    <t>2025EB1100032-WP - Writing Practice</t>
  </si>
  <si>
    <t>2025EB1100032-CP - Computer Programming</t>
  </si>
  <si>
    <t>2025EB1100032-PS - Probability &amp; Statistics</t>
  </si>
  <si>
    <t>`+91-7897998877</t>
  </si>
  <si>
    <t>2025EB1100038-WP - Writing Practice</t>
  </si>
  <si>
    <t>2025EB1100038-PS - Probability &amp; Statistics</t>
  </si>
  <si>
    <t>`+91-9961705252</t>
  </si>
  <si>
    <t>2025EB1100040-CS - Computing Systems</t>
  </si>
  <si>
    <t>Trivandrum</t>
  </si>
  <si>
    <t>Multidata</t>
  </si>
  <si>
    <t>2025EB1100040-WP - Writing Practice</t>
  </si>
  <si>
    <t>2025EB1100040-CP - Computer Programming</t>
  </si>
  <si>
    <t>`+31-0617900458</t>
  </si>
  <si>
    <t>2025EB1100043-CP - Computer Programming</t>
  </si>
  <si>
    <t>2025EB1100043-CS - Computing Systems</t>
  </si>
  <si>
    <t>`+91-9974767667</t>
  </si>
  <si>
    <t>2025EB1100045-CS - Computing Systems</t>
  </si>
  <si>
    <t>2025EB1100045-WP - Writing Practice</t>
  </si>
  <si>
    <t>2025EB1100045-CP - Computer Programming</t>
  </si>
  <si>
    <t>2025EB1100045-PS - Probability &amp; Statistics</t>
  </si>
  <si>
    <t>`+91-9373279218</t>
  </si>
  <si>
    <t>2025EB1100046-CS - Computing Systems</t>
  </si>
  <si>
    <t>Pune</t>
  </si>
  <si>
    <t>MIT World Peace University</t>
  </si>
  <si>
    <t>2025EB1100046-WP - Writing Practice</t>
  </si>
  <si>
    <t>2025EB1100046-CP - Computer Programming</t>
  </si>
  <si>
    <t>2025EB1100046-PS - Probability &amp; Statistics</t>
  </si>
  <si>
    <t>`+91-9492646335</t>
  </si>
  <si>
    <t>2025EB1100052-CS - Computing Systems</t>
  </si>
  <si>
    <t>Vijayawada</t>
  </si>
  <si>
    <t>KAKARAPARTHI BHAVA NARAYANA (KBN) COLLEGE</t>
  </si>
  <si>
    <t>2025EB1100052-WP - Writing Practice</t>
  </si>
  <si>
    <t>2025EB1100052-CP - Computer Programming</t>
  </si>
  <si>
    <t>2025EB1100052-PS - Probability &amp; Statistics</t>
  </si>
  <si>
    <t>`+91-9711002754</t>
  </si>
  <si>
    <t>2025EB1100053-WP - Writing Practice</t>
  </si>
  <si>
    <t>Delhi NCR - Delhi</t>
  </si>
  <si>
    <t>Arwachin bharti bhawan senior secondary school</t>
  </si>
  <si>
    <t>2025EB1100053-CP - Computer Programming</t>
  </si>
  <si>
    <t>`+91-9818438217</t>
  </si>
  <si>
    <t>2025EB1100054-WP - Writing Practice</t>
  </si>
  <si>
    <t>`+91-6376165557</t>
  </si>
  <si>
    <t>2025EB1100055-WP - Writing Practice</t>
  </si>
  <si>
    <t>`+91-9369891092</t>
  </si>
  <si>
    <t>2025EB1100056-CP - Computer Programming</t>
  </si>
  <si>
    <t>2025EB1100056-PS - Probability &amp; Statistics</t>
  </si>
  <si>
    <t>`+91-8309918172</t>
  </si>
  <si>
    <t>2025EB1100058-WP - Writing Practice</t>
  </si>
  <si>
    <t>2025EB1100058-PS - Probability &amp; Statistics</t>
  </si>
  <si>
    <t>`+91-7023066599</t>
  </si>
  <si>
    <t>2025EB1100059-CS - Computing Systems</t>
  </si>
  <si>
    <t>2025EB1100059-WP - Writing Practice</t>
  </si>
  <si>
    <t>2025EB1100059-CP - Computer Programming</t>
  </si>
  <si>
    <t>2025EB1100059-PS - Probability &amp; Statistics</t>
  </si>
  <si>
    <t>`+91-9327194842</t>
  </si>
  <si>
    <t>2025EB1100060-CS - Computing Systems</t>
  </si>
  <si>
    <t>2025EB1100060-WP - Writing Practice</t>
  </si>
  <si>
    <t>2025EB1100060-CP - Computer Programming</t>
  </si>
  <si>
    <t>2025EB1100060-PS - Probability &amp; Statistics</t>
  </si>
  <si>
    <t>`+91-9347695905</t>
  </si>
  <si>
    <t>2025EB1100062-PS - Probability &amp; Statistics</t>
  </si>
  <si>
    <t>`+91-8609618807</t>
  </si>
  <si>
    <t>2025EB1100063-CS - Computing Systems</t>
  </si>
  <si>
    <t>Guwahati</t>
  </si>
  <si>
    <t>NERIM GROUP OF INSTITUTIONS</t>
  </si>
  <si>
    <t>2025EB1100063-WP - Writing Practice</t>
  </si>
  <si>
    <t>2025EB1100063-CP - Computer Programming</t>
  </si>
  <si>
    <t>2025EB1100063-PS - Probability &amp; Statistics</t>
  </si>
  <si>
    <t>`+91-8448647234</t>
  </si>
  <si>
    <t>2025EB1100066-CS - Computing Systems</t>
  </si>
  <si>
    <t>Delhi NCR- Gurgaon</t>
  </si>
  <si>
    <t>DPG Degree college</t>
  </si>
  <si>
    <t>2025EB1100066-WP - Writing Practice</t>
  </si>
  <si>
    <t>2025EB1100066-CP - Computer Programming</t>
  </si>
  <si>
    <t>2025EB1100066-PS - Probability &amp; Statistics</t>
  </si>
  <si>
    <t>`+91-9810206746</t>
  </si>
  <si>
    <t>2025EB1100068-WP - Writing Practice</t>
  </si>
  <si>
    <t>Mumbai</t>
  </si>
  <si>
    <t>Vasantdada Patil Pratishthan's College of Engineering and Visual Arts</t>
  </si>
  <si>
    <t>`+91-7065189341</t>
  </si>
  <si>
    <t>2025EB1100073-CS - Computing Systems</t>
  </si>
  <si>
    <t>FOSTIIMA Business School</t>
  </si>
  <si>
    <t>2025EB1100073-WP - Writing Practice</t>
  </si>
  <si>
    <t>2025EB1100073-CP - Computer Programming</t>
  </si>
  <si>
    <t>2025EB1100073-PS - Probability &amp; Statistics</t>
  </si>
  <si>
    <t>`+91-8897330825</t>
  </si>
  <si>
    <t>2025EB1100074-WP - Writing Practice</t>
  </si>
  <si>
    <t>2025EB1100074-CP - Computer Programming</t>
  </si>
  <si>
    <t>`+91-9204771728</t>
  </si>
  <si>
    <t>2025EB1100075-WP - Writing Practice</t>
  </si>
  <si>
    <t>2025EB1100075-CP - Computer Programming</t>
  </si>
  <si>
    <t>`+91-9157789769</t>
  </si>
  <si>
    <t>BS_T1-25_BDSDF114-Probability and Statistics-S1_Online</t>
  </si>
  <si>
    <t>2025EB1100079-PS - Probability &amp; Statistics</t>
  </si>
  <si>
    <t>2025EB1100079-CP - Computer Programming</t>
  </si>
  <si>
    <t>2025EB1100079-WP - Writing Practice</t>
  </si>
  <si>
    <t>2025EB1100079-CS - Computing Systems</t>
  </si>
  <si>
    <t>`+91-8580610152</t>
  </si>
  <si>
    <t>2025EB1100087-WP - Writing Practice</t>
  </si>
  <si>
    <t>2025EB1100087-PS - Probability &amp; Statistics</t>
  </si>
  <si>
    <t>`+91-9873200040</t>
  </si>
  <si>
    <t>2025EB1100088-CS - Computing Systems</t>
  </si>
  <si>
    <t>2025EB1100088-WP - Writing Practice</t>
  </si>
  <si>
    <t>`+91-6383515159</t>
  </si>
  <si>
    <t>2025EB1100094-CS - Computing Systems</t>
  </si>
  <si>
    <t>2025EB1100094-WP - Writing Practice</t>
  </si>
  <si>
    <t>2025EB1100094-CP - Computer Programming</t>
  </si>
  <si>
    <t>`+91-7973743617</t>
  </si>
  <si>
    <t>2025EB1100095-CS - Computing Systems</t>
  </si>
  <si>
    <t>2025EB1100095-CP - Computer Programming</t>
  </si>
  <si>
    <t>`+91-9567938378</t>
  </si>
  <si>
    <t>2025EB1100097-CP - Computer Programming</t>
  </si>
  <si>
    <t>2025EB1100097-PS - Probability &amp; Statistics</t>
  </si>
  <si>
    <t>`+91-9156117669</t>
  </si>
  <si>
    <t>2025EB1100098-CS - Computing Systems</t>
  </si>
  <si>
    <t>2025EB1100098-WP - Writing Practice</t>
  </si>
  <si>
    <t>2025EB1100098-CP - Computer Programming</t>
  </si>
  <si>
    <t>2025EB1100098-PS - Probability &amp; Statistics</t>
  </si>
  <si>
    <t>`+91-9316054271</t>
  </si>
  <si>
    <t>2025EB1100099-CS - Computing Systems</t>
  </si>
  <si>
    <t>2025EB1100099-WP - Writing Practice</t>
  </si>
  <si>
    <t>2025EB1100099-CP - Computer Programming</t>
  </si>
  <si>
    <t>2025EB1100099-PS - Probability &amp; Statistics</t>
  </si>
  <si>
    <t>`+91-9015066764</t>
  </si>
  <si>
    <t>2025EB1100102-CS - Computing Systems</t>
  </si>
  <si>
    <t>2025EB1100102-WP - Writing Practice</t>
  </si>
  <si>
    <t>2025EB1100102-CP - Computer Programming</t>
  </si>
  <si>
    <t>2025EB1100102-PS - Probability &amp; Statistics</t>
  </si>
  <si>
    <t>`+91-8639221066</t>
  </si>
  <si>
    <t>2025EB1100104-CS - Computing Systems</t>
  </si>
  <si>
    <t>2025EB1100104-WP - Writing Practice</t>
  </si>
  <si>
    <t>`+91-8700078055</t>
  </si>
  <si>
    <t>2025EB1100105-CS - Computing Systems</t>
  </si>
  <si>
    <t>2025EB1100105-WP - Writing Practice</t>
  </si>
  <si>
    <t>`+91-8607299910</t>
  </si>
  <si>
    <t>2025EB1100106-CS - Computing Systems</t>
  </si>
  <si>
    <t>2025EB1100106-WP - Writing Practice</t>
  </si>
  <si>
    <t>`+91-9866867095</t>
  </si>
  <si>
    <t>2025EB1100108-CS - Computing Systems</t>
  </si>
  <si>
    <t>2025EB1100108-WP - Writing Practice</t>
  </si>
  <si>
    <t>`+91-9175209959</t>
  </si>
  <si>
    <t>2025EB1100111-CS - Computing Systems</t>
  </si>
  <si>
    <t>2025EB1100111-WP - Writing Practice</t>
  </si>
  <si>
    <t>2025EB1100111-CP - Computer Programming</t>
  </si>
  <si>
    <t>2025EB1100111-PS - Probability &amp; Statistics</t>
  </si>
  <si>
    <t>`+91-9021970958</t>
  </si>
  <si>
    <t>2025EB1100113-CS - Computing Systems</t>
  </si>
  <si>
    <t>2025EB1100113-WP - Writing Practice</t>
  </si>
  <si>
    <t>2025EB1100113-CP - Computer Programming</t>
  </si>
  <si>
    <t>2025EB1100113-PS - Probability &amp; Statistics</t>
  </si>
  <si>
    <t>`+91-8178965414</t>
  </si>
  <si>
    <t>2025EB1100114-CS - Computing Systems</t>
  </si>
  <si>
    <t>2025EB1100114-WP - Writing Practice</t>
  </si>
  <si>
    <t>`+91-8779686526</t>
  </si>
  <si>
    <t>2025EB1100115-CS - Computing Systems</t>
  </si>
  <si>
    <t>Goa</t>
  </si>
  <si>
    <t>St. Xavier's College</t>
  </si>
  <si>
    <t>2025EB1100115-WP - Writing Practice</t>
  </si>
  <si>
    <t>`+91-9871025685</t>
  </si>
  <si>
    <t>2025EB1100120-WP - Writing Practice</t>
  </si>
  <si>
    <t>`+91-9572702156</t>
  </si>
  <si>
    <t>2025EB1100121-CS - Computing Systems</t>
  </si>
  <si>
    <t>Patna</t>
  </si>
  <si>
    <t>SANGAM IT POINT (Online Examination Center)</t>
  </si>
  <si>
    <t>2025EB1100121-WP - Writing Practice</t>
  </si>
  <si>
    <t>2025EB1100121-CP - Computer Programming</t>
  </si>
  <si>
    <t>2025EB1100121-PS - Probability &amp; Statistics</t>
  </si>
  <si>
    <t>`+91-8447525252</t>
  </si>
  <si>
    <t>2025EB1100124-CS - Computing Systems</t>
  </si>
  <si>
    <t>2025EB1100124-WP - Writing Practice</t>
  </si>
  <si>
    <t>`+91-9141098610</t>
  </si>
  <si>
    <t>2025EB1100125-CS - Computing Systems</t>
  </si>
  <si>
    <t>Bangalore</t>
  </si>
  <si>
    <t>Datascribe Consultancy Services</t>
  </si>
  <si>
    <t>2025EB1100125-WP - Writing Practice</t>
  </si>
  <si>
    <t>2025EB1100125-CP - Computer Programming</t>
  </si>
  <si>
    <t>2025EB1100125-PS - Probability &amp; Statistics</t>
  </si>
  <si>
    <t>`+91-6005194768</t>
  </si>
  <si>
    <t>2025EB1100129-CS - Computing Systems</t>
  </si>
  <si>
    <t>Jammu</t>
  </si>
  <si>
    <t>Techforum Classes and Library</t>
  </si>
  <si>
    <t>2025EB1100129-WP - Writing Practice</t>
  </si>
  <si>
    <t>2025EB1100129-CP - Computer Programming</t>
  </si>
  <si>
    <t>2025EB1100129-PS - Probability &amp; Statistics</t>
  </si>
  <si>
    <t>`+91-7828465509</t>
  </si>
  <si>
    <t>2025EB1100130-CS - Computing Systems</t>
  </si>
  <si>
    <t>Jaipur</t>
  </si>
  <si>
    <t>Akashdeep PG Girls College</t>
  </si>
  <si>
    <t>2025EB1100130-WP - Writing Practice</t>
  </si>
  <si>
    <t>2025EB1100130-CP - Computer Programming</t>
  </si>
  <si>
    <t>2025EB1100130-PS - Probability &amp; Statistics</t>
  </si>
  <si>
    <t>`+91-9137848481</t>
  </si>
  <si>
    <t>2025EB1100133-PS - Probability &amp; Statistics</t>
  </si>
  <si>
    <t>2025EB1100133-WP - Writing Practice</t>
  </si>
  <si>
    <t>`+91-8008902828</t>
  </si>
  <si>
    <t>2025EB1100134-WP - Writing Practice</t>
  </si>
  <si>
    <t>2025EB1100134-PS - Probability &amp; Statistics</t>
  </si>
  <si>
    <t>`+91-9657722314</t>
  </si>
  <si>
    <t>2025EB1100136-WP - Writing Practice</t>
  </si>
  <si>
    <t>`+91-7305293450</t>
  </si>
  <si>
    <t>2025EB1100137-WP - Writing Practice</t>
  </si>
  <si>
    <t>2025EB1100137-PS - Probability &amp; Statistics</t>
  </si>
  <si>
    <t>`+91-6297210830</t>
  </si>
  <si>
    <t>2025EB1100138-WP - Writing Practice</t>
  </si>
  <si>
    <t>Kolkata</t>
  </si>
  <si>
    <t>Techno Main Salt Lake</t>
  </si>
  <si>
    <t>`+91-8637616001</t>
  </si>
  <si>
    <t>2025EB1100139-CS - Computing Systems</t>
  </si>
  <si>
    <t>2025EB1100139-CP - Computer Programming</t>
  </si>
  <si>
    <t>`+91-8619594668</t>
  </si>
  <si>
    <t>2025EB1100140-WP - Writing Practice</t>
  </si>
  <si>
    <t>2025EB1100140-PS - Probability &amp; Statistics</t>
  </si>
  <si>
    <t>`+91-9654113393</t>
  </si>
  <si>
    <t>2025EB1100143-WP - Writing Practice</t>
  </si>
  <si>
    <t>2025EB1100143-PS - Probability &amp; Statistics</t>
  </si>
  <si>
    <t>`+91-8919680012</t>
  </si>
  <si>
    <t>2025EB1100145-CS - Computing Systems</t>
  </si>
  <si>
    <t>2025EB1100145-WP - Writing Practice</t>
  </si>
  <si>
    <t>`+91-9301664087</t>
  </si>
  <si>
    <t>2025EB1100150-CS - Computing Systems</t>
  </si>
  <si>
    <t>Nagpur</t>
  </si>
  <si>
    <t>Yeshwantrao Chavan College of Engineering</t>
  </si>
  <si>
    <t>2025EB1100150-WP - Writing Practice</t>
  </si>
  <si>
    <t>2025EB1100150-CP - Computer Programming</t>
  </si>
  <si>
    <t>2025EB1100150-PS - Probability &amp; Statistics</t>
  </si>
  <si>
    <t>`+91-8130837823</t>
  </si>
  <si>
    <t>2025EB1100154-CS - Computing Systems</t>
  </si>
  <si>
    <t>2025EB1100154-CP - Computer Programming</t>
  </si>
  <si>
    <t>`+91-9818760863</t>
  </si>
  <si>
    <t>2025EB1100158-CS - Computing Systems</t>
  </si>
  <si>
    <t>2025EB1100158-WP - Writing Practice</t>
  </si>
  <si>
    <t>2025EB1100158-CP - Computer Programming</t>
  </si>
  <si>
    <t>2025EB1100158-PS - Probability &amp; Statistics</t>
  </si>
  <si>
    <t>`+91-8334096221</t>
  </si>
  <si>
    <t>2025EB1100159-WP - Writing Practice</t>
  </si>
  <si>
    <t>`+91-9321443703</t>
  </si>
  <si>
    <t>2025EB1100161-CS - Computing Systems</t>
  </si>
  <si>
    <t>2025EB1100161-WP - Writing Practice</t>
  </si>
  <si>
    <t>2025EB1100161-CP - Computer Programming</t>
  </si>
  <si>
    <t>2025EB1100161-PS - Probability &amp; Statistics</t>
  </si>
  <si>
    <t>`+91-7889657391</t>
  </si>
  <si>
    <t>2025EB1100162-CS - Computing Systems</t>
  </si>
  <si>
    <t>Srinagar</t>
  </si>
  <si>
    <t xml:space="preserve">Advanterch Computer Education </t>
  </si>
  <si>
    <t>2025EB1100162-CP - Computer Programming</t>
  </si>
  <si>
    <t>`+91-9945994003</t>
  </si>
  <si>
    <t>2025EB1100163-CS - Computing Systems</t>
  </si>
  <si>
    <t>BGS College of Engineering and Technology</t>
  </si>
  <si>
    <t>2025EB1100163-WP - Writing Practice</t>
  </si>
  <si>
    <t>2025EB1100163-CP - Computer Programming</t>
  </si>
  <si>
    <t>2025EB1100163-PS - Probability &amp; Statistics</t>
  </si>
  <si>
    <t>`+91-9509355930</t>
  </si>
  <si>
    <t>2025EB1100166-CS - Computing Systems</t>
  </si>
  <si>
    <t>2025EB1100166-WP - Writing Practice</t>
  </si>
  <si>
    <t>2025EB1100166-CP - Computer Programming</t>
  </si>
  <si>
    <t>`+91-7506281725</t>
  </si>
  <si>
    <t>2025EB1100168-CS - Computing Systems</t>
  </si>
  <si>
    <t>2025EB1100168-WP - Writing Practice</t>
  </si>
  <si>
    <t>2025EB1100168-CP - Computer Programming</t>
  </si>
  <si>
    <t>2025EB1100168-PS - Probability &amp; Statistics</t>
  </si>
  <si>
    <t>`+91-8595929266</t>
  </si>
  <si>
    <t>2025EB1100169-CS - Computing Systems</t>
  </si>
  <si>
    <t>2025EB1100169-WP - Writing Practice</t>
  </si>
  <si>
    <t>`+91-7093562222</t>
  </si>
  <si>
    <t>2025EB1100172-CS - Computing Systems</t>
  </si>
  <si>
    <t>2025EB1100172-WP - Writing Practice</t>
  </si>
  <si>
    <t>`+91-8150899997</t>
  </si>
  <si>
    <t>2025EB1100174-WP - Writing Practice</t>
  </si>
  <si>
    <t>2025EB1100174-PS - Probability &amp; Statistics</t>
  </si>
  <si>
    <t>`+91-9940054190</t>
  </si>
  <si>
    <t>2025EB1100180-CS - Computing Systems</t>
  </si>
  <si>
    <t>2025EB1100180-WP - Writing Practice</t>
  </si>
  <si>
    <t>`+91-9413221046</t>
  </si>
  <si>
    <t>2025EB1100182-CS - Computing Systems</t>
  </si>
  <si>
    <t>2025EB1100182-WP - Writing Practice</t>
  </si>
  <si>
    <t>2025EB1100182-CP - Computer Programming</t>
  </si>
  <si>
    <t>2025EB1100182-PS - Probability &amp; Statistics</t>
  </si>
  <si>
    <t>`+91-7030064064</t>
  </si>
  <si>
    <t>2025EB1100188-CS - Computing Systems</t>
  </si>
  <si>
    <t>2025EB1100188-WP - Writing Practice</t>
  </si>
  <si>
    <t>`+91-7428988610</t>
  </si>
  <si>
    <t>2025EB1100190-WP - Writing Practice</t>
  </si>
  <si>
    <t>2025EB1100190-PS - Probability &amp; Statistics</t>
  </si>
  <si>
    <t>`+91-9121982788</t>
  </si>
  <si>
    <t>2025EB1100192-CS - Computing Systems</t>
  </si>
  <si>
    <t>2025EB1100192-WP - Writing Practice</t>
  </si>
  <si>
    <t>`+91-9619046055</t>
  </si>
  <si>
    <t>2025EB1100196-CP - Computer Programming</t>
  </si>
  <si>
    <t>`+91-9741865881</t>
  </si>
  <si>
    <t>2025EB1100198-CP - Computer Programming</t>
  </si>
  <si>
    <t>2025EB1100198-PS - Probability &amp; Statistics</t>
  </si>
  <si>
    <t>`+91-9849111786</t>
  </si>
  <si>
    <t>2025EB1100200-CS - Computing Systems</t>
  </si>
  <si>
    <t>2025EB1100200-WP - Writing Practice</t>
  </si>
  <si>
    <t>`+91-9599329559</t>
  </si>
  <si>
    <t>2025EB1100201-CS - Computing Systems</t>
  </si>
  <si>
    <t>2025EB1100201-WP - Writing Practice</t>
  </si>
  <si>
    <t>2025EB1100201-CP - Computer Programming</t>
  </si>
  <si>
    <t>`+91-7061157272</t>
  </si>
  <si>
    <t>2025EB1100208-CS - Computing Systems</t>
  </si>
  <si>
    <t>Jamshedpur</t>
  </si>
  <si>
    <t>National Institute Of Excellence</t>
  </si>
  <si>
    <t>2025EB1100208-CP - Computer Programming</t>
  </si>
  <si>
    <t>2025eb1100211</t>
  </si>
  <si>
    <t>`+91-9911290202</t>
  </si>
  <si>
    <t>2025eb1100211-WP - Writing Practice</t>
  </si>
  <si>
    <t>2025eb1100211-CS - Computing Systems</t>
  </si>
  <si>
    <t>`+91-7894147539</t>
  </si>
  <si>
    <t>2025EB1100222-CS - Computing Systems</t>
  </si>
  <si>
    <t>2025EB1100222-WP - Writing Practice</t>
  </si>
  <si>
    <t>`+91-8200709681</t>
  </si>
  <si>
    <t>2025EB1100223-WP - Writing Practice</t>
  </si>
  <si>
    <t>2025EB1100223-PS - Probability &amp; Statistics</t>
  </si>
  <si>
    <t>`+91-7090282572</t>
  </si>
  <si>
    <t>2025EB1100226-CS - Computing Systems</t>
  </si>
  <si>
    <t>2025EB1100226-WP - Writing Practice</t>
  </si>
  <si>
    <t>`+91-6362541739</t>
  </si>
  <si>
    <t>2025EB1100227-WP - Writing Practice</t>
  </si>
  <si>
    <t>2025EB1100227-CP - Computer Programming</t>
  </si>
  <si>
    <t>2025EB1100227-PS - Probability &amp; Statistics</t>
  </si>
  <si>
    <t>`+91-8431137080</t>
  </si>
  <si>
    <t>2025EB1100228-WP - Writing Practice</t>
  </si>
  <si>
    <t>2025EB1100228-CP - Computer Programming</t>
  </si>
  <si>
    <t>2025EB1100228-PS - Probability &amp; Statistics</t>
  </si>
  <si>
    <t>`+91-9416055763</t>
  </si>
  <si>
    <t>2025EB1100236-CS - Computing Systems</t>
  </si>
  <si>
    <t>2025EB1100236-WP - Writing Practice</t>
  </si>
  <si>
    <t>`+91-7670908833</t>
  </si>
  <si>
    <t>2025EB1100238-WP - Writing Practice</t>
  </si>
  <si>
    <t>`+91-7981220522</t>
  </si>
  <si>
    <t>2025EB1100240-CS - Computing Systems</t>
  </si>
  <si>
    <t>2025EB1100240-WP - Writing Practice</t>
  </si>
  <si>
    <t>2025EB1100240-CP - Computer Programming</t>
  </si>
  <si>
    <t>2025EB1100240-PS - Probability &amp; Statistics</t>
  </si>
  <si>
    <t>`+91-9177396010</t>
  </si>
  <si>
    <t>2025EB1100242-CS - Computing Systems</t>
  </si>
  <si>
    <t>2025EB1100242-WP - Writing Practice</t>
  </si>
  <si>
    <t>2025EB1100242-CP - Computer Programming</t>
  </si>
  <si>
    <t>2025EB1100242-PS - Probability &amp; Statistics</t>
  </si>
  <si>
    <t>`+91-9315808636</t>
  </si>
  <si>
    <t>2025EB1100244-WP - Writing Practice</t>
  </si>
  <si>
    <t>`+91-7868855428</t>
  </si>
  <si>
    <t>2025EB1100245-WP - Writing Practice</t>
  </si>
  <si>
    <t>`+91-7981970119</t>
  </si>
  <si>
    <t>2025EB1100250-CS - Computing Systems</t>
  </si>
  <si>
    <t>2025EB1100250-WP - Writing Practice</t>
  </si>
  <si>
    <t>2025EB1100250-CP - Computer Programming</t>
  </si>
  <si>
    <t>2025EB1100250-PS - Probability &amp; Statistics</t>
  </si>
  <si>
    <t>`+91-8247414106</t>
  </si>
  <si>
    <t>2025EB1100252-WP - Writing Practice</t>
  </si>
  <si>
    <t>2025EB1100252-CP - Computer Programming</t>
  </si>
  <si>
    <t>2025EB1100252-PS - Probability &amp; Statistics</t>
  </si>
  <si>
    <t>`+91-7013027164</t>
  </si>
  <si>
    <t>2025EB1100254-CS - Computing Systems</t>
  </si>
  <si>
    <t>2025EB1100254-WP - Writing Practice</t>
  </si>
  <si>
    <t>`+91-9633446253</t>
  </si>
  <si>
    <t>2025EB1100255-CP - Computer Programming</t>
  </si>
  <si>
    <t>`+91-8595157205</t>
  </si>
  <si>
    <t>2025EB1100257-WP - Writing Practice</t>
  </si>
  <si>
    <t>`+91-9442178534</t>
  </si>
  <si>
    <t>2025EB1100258-CS - Computing Systems</t>
  </si>
  <si>
    <t>2025EB1100258-WP - Writing Practice</t>
  </si>
  <si>
    <t>2025EB1100258-CP - Computer Programming</t>
  </si>
  <si>
    <t>2025EB1100258-PS - Probability &amp; Statistics</t>
  </si>
  <si>
    <t>`+91-8777631241</t>
  </si>
  <si>
    <t>2025EB1100259-CS - Computing Systems</t>
  </si>
  <si>
    <t>2025EB1100259-CP - Computer Programming</t>
  </si>
  <si>
    <t>`+91-9886002627</t>
  </si>
  <si>
    <t>2025EB1100262-WP - Writing Practice</t>
  </si>
  <si>
    <t>2025EB1100262-CS - Computing Systems</t>
  </si>
  <si>
    <t>`+91-9902697826</t>
  </si>
  <si>
    <t>2025EB1100264-CS - Computing Systems</t>
  </si>
  <si>
    <t>2025EB1100264-WP - Writing Practice</t>
  </si>
  <si>
    <t>`+91-9663612353</t>
  </si>
  <si>
    <t>2025EB1100266-WP - Writing Practice</t>
  </si>
  <si>
    <t>`+91-8210379198</t>
  </si>
  <si>
    <t>2025EB1100276-WP - Writing Practice</t>
  </si>
  <si>
    <t>Nikam Saurabh Suresh</t>
  </si>
  <si>
    <t>`+91-7020501517</t>
  </si>
  <si>
    <t>2025EB1100277-CS - Computing Systems</t>
  </si>
  <si>
    <t>2025EB1100277-WP - Writing Practice</t>
  </si>
  <si>
    <t>2025EB1100277-CP - Computer Programming</t>
  </si>
  <si>
    <t>2025EB1100277-PS - Probability &amp; Statistics</t>
  </si>
  <si>
    <t>`+91-9068000271</t>
  </si>
  <si>
    <t>2025EB1100279-WP - Writing Practice</t>
  </si>
  <si>
    <t>Dehradun</t>
  </si>
  <si>
    <t>BFIT GROUP OF INSTITUTIONS (BFIT ONLINE EXAM)</t>
  </si>
  <si>
    <t>2025EB1100279-CP - Computer Programming</t>
  </si>
  <si>
    <t>`+91-7798561270</t>
  </si>
  <si>
    <t>2025EB1100281-CS - Computing Systems</t>
  </si>
  <si>
    <t>2025EB1100281-WP - Writing Practice</t>
  </si>
  <si>
    <t>2025EB1100281-CP - Computer Programming</t>
  </si>
  <si>
    <t>2025EB1100281-PS - Probability &amp; Statistics</t>
  </si>
  <si>
    <t>`+91-9368190023</t>
  </si>
  <si>
    <t>2025EB1100282-CS - Computing Systems</t>
  </si>
  <si>
    <t>2025EB1100282-WP - Writing Practice</t>
  </si>
  <si>
    <t>2025EB1100282-CP - Computer Programming</t>
  </si>
  <si>
    <t>2025EB1100282-PS - Probability &amp; Statistics</t>
  </si>
  <si>
    <t>`+91-9287395487</t>
  </si>
  <si>
    <t>2025EB1100285-CS - Computing Systems</t>
  </si>
  <si>
    <t>2025EB1100285-WP - Writing Practice</t>
  </si>
  <si>
    <t>2025EB1100285-CP - Computer Programming</t>
  </si>
  <si>
    <t>2025EB1100285-PS - Probability &amp; Statistics</t>
  </si>
  <si>
    <t>SHARMA Himangi</t>
  </si>
  <si>
    <t>`+65-97986328</t>
  </si>
  <si>
    <t>2025EB1100286-CP - Computer Programming</t>
  </si>
  <si>
    <t>2025EB1100286-CS - Computing Systems</t>
  </si>
  <si>
    <t>`+91-8960958366</t>
  </si>
  <si>
    <t>2025EB1100288-CP - Computer Programming</t>
  </si>
  <si>
    <t>2025EB1100288-PS - Probability &amp; Statistics</t>
  </si>
  <si>
    <t>`+91-9951510240</t>
  </si>
  <si>
    <t>2025EB1100293-WP - Writing Practice</t>
  </si>
  <si>
    <t>`+1-5199924610</t>
  </si>
  <si>
    <t>2025EB1100296-PS - Probability &amp; Statistics</t>
  </si>
  <si>
    <t>2025EB1100296-WP - Writing Practice</t>
  </si>
  <si>
    <t>`+91-9801353084</t>
  </si>
  <si>
    <t>2025EB1100297-CS - Computing Systems</t>
  </si>
  <si>
    <t>2025EB1100297-WP - Writing Practice</t>
  </si>
  <si>
    <t>2025EB1100297-CP - Computer Programming</t>
  </si>
  <si>
    <t>2025EB1100297-PS - Probability &amp; Statistics</t>
  </si>
  <si>
    <t>`+91-8737819383</t>
  </si>
  <si>
    <t>2025EB1100298-CS - Computing Systems</t>
  </si>
  <si>
    <t>2025EB1100298-WP - Writing Practice</t>
  </si>
  <si>
    <t>2025EB1100298-CP - Computer Programming</t>
  </si>
  <si>
    <t>2025EB1100298-PS - Probability &amp; Statistics</t>
  </si>
  <si>
    <t>`+91-9108649805</t>
  </si>
  <si>
    <t>2025EB1100302-CS - Computing Systems</t>
  </si>
  <si>
    <t>2025EB1100302-WP - Writing Practice</t>
  </si>
  <si>
    <t>2025EB1100302-CP - Computer Programming</t>
  </si>
  <si>
    <t>2025EB1100302-PS - Probability &amp; Statistics</t>
  </si>
  <si>
    <t>`+91-6303372709</t>
  </si>
  <si>
    <t>2025EB1100308-CS - Computing Systems</t>
  </si>
  <si>
    <t>2025EB1100308-WP - Writing Practice</t>
  </si>
  <si>
    <t>2025EB1100308-CP - Computer Programming</t>
  </si>
  <si>
    <t>2025EB1100308-PS - Probability &amp; Statistics</t>
  </si>
  <si>
    <t>`+91-9818943850</t>
  </si>
  <si>
    <t>2025EB1100309-CS - Computing Systems</t>
  </si>
  <si>
    <t>2025EB1100309-WP - Writing Practice</t>
  </si>
  <si>
    <t>`+91-9365986772</t>
  </si>
  <si>
    <t>2025EB1100312-CS - Computing Systems</t>
  </si>
  <si>
    <t>2025EB1100312-WP - Writing Practice</t>
  </si>
  <si>
    <t>2025EB1100312-CP - Computer Programming</t>
  </si>
  <si>
    <t>2025EB1100312-PS - Probability &amp; Statistics</t>
  </si>
  <si>
    <t>`+91-9583090434</t>
  </si>
  <si>
    <t>2025EB1100317-WP - Writing Practice</t>
  </si>
  <si>
    <t>`+91-9912699224</t>
  </si>
  <si>
    <t>2025EB1100321-CS - Computing Systems</t>
  </si>
  <si>
    <t>2025EB1100321-WP - Writing Practice</t>
  </si>
  <si>
    <t>2025EB1100321-CP - Computer Programming</t>
  </si>
  <si>
    <t>2025EB1100321-PS - Probability &amp; Statistics</t>
  </si>
  <si>
    <t>`+91-9234834997</t>
  </si>
  <si>
    <t>2025EB1100322-CS - Computing Systems</t>
  </si>
  <si>
    <t>Ranchi</t>
  </si>
  <si>
    <t>NEXGEN TECHNOLOGY </t>
  </si>
  <si>
    <t>2025EB1100322-CP - Computer Programming</t>
  </si>
  <si>
    <t>`+91-9831205023</t>
  </si>
  <si>
    <t>2025EB1100325-CS - Computing Systems</t>
  </si>
  <si>
    <t>2025EB1100325-WP - Writing Practice</t>
  </si>
  <si>
    <t>2025EB1100325-CP - Computer Programming</t>
  </si>
  <si>
    <t>2025EB1100325-PS - Probability &amp; Statistics</t>
  </si>
  <si>
    <t>2025EM1100002</t>
  </si>
  <si>
    <t>2025em1100002@bitspilani-digital.edu.in</t>
  </si>
  <si>
    <t>RAUNAK BAHADUR SINHA</t>
  </si>
  <si>
    <t>`+91-9731994457</t>
  </si>
  <si>
    <t>Msc_T1-25_MDSDF401-Statistical Modelling and Inferencing-S1_Onsite</t>
  </si>
  <si>
    <t>MDSDF401</t>
  </si>
  <si>
    <t>SMI - Statistical Modelling &amp; Inferencing</t>
  </si>
  <si>
    <t>2025EM1100002-SMI - Statistical Modelling &amp; Inferencing</t>
  </si>
  <si>
    <t>MSc</t>
  </si>
  <si>
    <t>Msc_T1-25_MDSDF402-Data Pre-processing-S1_Onsite</t>
  </si>
  <si>
    <t>MDSDF402</t>
  </si>
  <si>
    <t>DPP - Data Pre-processing</t>
  </si>
  <si>
    <t>2025EM1100002-DPP - Data Pre-processing</t>
  </si>
  <si>
    <t>2025EM1100005</t>
  </si>
  <si>
    <t>2025em1100005@bitspilani-digital.edu.in</t>
  </si>
  <si>
    <t>MANOJ M</t>
  </si>
  <si>
    <t>`+91-8903886004</t>
  </si>
  <si>
    <t>Msc_T1-25_MDSDF403-Feature Engineering-S1_Onsite</t>
  </si>
  <si>
    <t>MDSDF403</t>
  </si>
  <si>
    <t>FE - Feature Engineering</t>
  </si>
  <si>
    <t>2025EM1100005-FE - Feature Engineering</t>
  </si>
  <si>
    <t>Trimester 1- Slot 1(20- Dec-2025--Saturday---03:30 - 05:30 PM IST)</t>
  </si>
  <si>
    <t>EN</t>
  </si>
  <si>
    <t>2025EM1100005-DPP - Data Pre-processing</t>
  </si>
  <si>
    <t>Msc_T1-25_MDSDF404-Data Visualization and Storytelling-S1_Onsite</t>
  </si>
  <si>
    <t>MDSDF404</t>
  </si>
  <si>
    <t>DVS - Data Visualization &amp; Storytelling</t>
  </si>
  <si>
    <t>2025EM1100005-DVS - Data Visualization &amp; Storytelling</t>
  </si>
  <si>
    <t>2025EM1100007</t>
  </si>
  <si>
    <t>2025em1100007@bitspilani-digital.edu.in</t>
  </si>
  <si>
    <t>BHAVYA CHIRANIA</t>
  </si>
  <si>
    <t>`+91-9405312181</t>
  </si>
  <si>
    <t>2025EM1100007-DPP - Data Pre-processing</t>
  </si>
  <si>
    <t>2025EM1100007-DVS - Data Visualization &amp; Storytelling</t>
  </si>
  <si>
    <t>2025EM1100009</t>
  </si>
  <si>
    <t>2025em1100009@bitspilani-digital.edu.in</t>
  </si>
  <si>
    <t>ANNA MARTIN</t>
  </si>
  <si>
    <t>`+91-8078770462</t>
  </si>
  <si>
    <t>2025EM1100009-FE - Feature Engineering</t>
  </si>
  <si>
    <t>2025EM1100009-SMI - Statistical Modelling &amp; Inferencing</t>
  </si>
  <si>
    <t>2025EM1100009-DPP - Data Pre-processing</t>
  </si>
  <si>
    <t>2025EM1100009-DVS - Data Visualization &amp; Storytelling</t>
  </si>
  <si>
    <t>Msc_T1-25_MDSDF406-Data Stores and Pipelines-S1_Onsite</t>
  </si>
  <si>
    <t>MDSDF406</t>
  </si>
  <si>
    <t>DSP - Data Stores &amp; Pipelines</t>
  </si>
  <si>
    <t>2025EM1100009-DSP - Data Stores &amp; Pipelines</t>
  </si>
  <si>
    <t>2025EM1100011</t>
  </si>
  <si>
    <t>2025em1100011@bitspilani-digital.edu.in</t>
  </si>
  <si>
    <t>SHARMA HITESH RAMESH SANDHYA</t>
  </si>
  <si>
    <t>`+91-9796676666</t>
  </si>
  <si>
    <t>2025EM1100011-SMI - Statistical Modelling &amp; Inferencing</t>
  </si>
  <si>
    <t>2025EM1100011-DVS - Data Visualization &amp; Storytelling</t>
  </si>
  <si>
    <t>2025EM1100011-DSP - Data Stores &amp; Pipelines</t>
  </si>
  <si>
    <t>2025EM1100014</t>
  </si>
  <si>
    <t>2025em1100014@bitspilani-digital.edu.in</t>
  </si>
  <si>
    <t>MOHAMMED WAJHIUDDIN MOHIB</t>
  </si>
  <si>
    <t>`+91-9515989944</t>
  </si>
  <si>
    <t>2025EM1100014-DPP - Data Pre-processing</t>
  </si>
  <si>
    <t>2025EM1100014-DVS - Data Visualization &amp; Storytelling</t>
  </si>
  <si>
    <t>2025EM1100015</t>
  </si>
  <si>
    <t>2025em1100015@bitspilani-digital.edu.in</t>
  </si>
  <si>
    <t>Karande Kaustubh Laxman</t>
  </si>
  <si>
    <t>`+91-7506640588</t>
  </si>
  <si>
    <t>2025EM1100015-FE - Feature Engineering</t>
  </si>
  <si>
    <t>2025EM1100015-DPP - Data Pre-processing</t>
  </si>
  <si>
    <t>2025EM1100015-DVS - Data Visualization &amp; Storytelling</t>
  </si>
  <si>
    <t>2025EM1100016</t>
  </si>
  <si>
    <t>2025em1100016@bitspilani-digital.edu.in</t>
  </si>
  <si>
    <t>MUSKAN SHARMA</t>
  </si>
  <si>
    <t>`+91-9873019731</t>
  </si>
  <si>
    <t>2025EM1100016-SMI - Statistical Modelling &amp; Inferencing</t>
  </si>
  <si>
    <t>2025EM1100016-DVS - Data Visualization &amp; Storytelling</t>
  </si>
  <si>
    <t>2025EM1100017</t>
  </si>
  <si>
    <t>2025em1100017@bitspilani-digital.edu.in</t>
  </si>
  <si>
    <t>AKASH GHOSH</t>
  </si>
  <si>
    <t>`+91-8001782428</t>
  </si>
  <si>
    <t>2025EM1100017-FE - Feature Engineering</t>
  </si>
  <si>
    <t>2025EM1100017-SMI - Statistical Modelling &amp; Inferencing</t>
  </si>
  <si>
    <t>2025EM1100017-DPP - Data Pre-processing</t>
  </si>
  <si>
    <t>2025EM1100017-DVS - Data Visualization &amp; Storytelling</t>
  </si>
  <si>
    <t>2025EM1100017-DSP - Data Stores &amp; Pipelines</t>
  </si>
  <si>
    <t>2025EM1100018</t>
  </si>
  <si>
    <t>2025em1100018@bitspilani-digital.edu.in</t>
  </si>
  <si>
    <t>PRIYAL CHIRAG PATEL</t>
  </si>
  <si>
    <t>`+91-9099987095</t>
  </si>
  <si>
    <t>2025EM1100018-SMI - Statistical Modelling &amp; Inferencing</t>
  </si>
  <si>
    <t>2025EM1100018-DPP - Data Pre-processing</t>
  </si>
  <si>
    <t>2025EM1100018-DVS - Data Visualization &amp; Storytelling</t>
  </si>
  <si>
    <t>2025EM1100019</t>
  </si>
  <si>
    <t>2025em1100019@bitspilani-digital.edu.in</t>
  </si>
  <si>
    <t>NIMESH JAISWAL</t>
  </si>
  <si>
    <t>`+91-8293067937</t>
  </si>
  <si>
    <t>2025EM1100019-DSP - Data Stores &amp; Pipelines</t>
  </si>
  <si>
    <t>2025EM1100024</t>
  </si>
  <si>
    <t>2025em1100024@bitspilani-digital.edu.in</t>
  </si>
  <si>
    <t>HIMANSHI</t>
  </si>
  <si>
    <t>`+91-9812071697</t>
  </si>
  <si>
    <t>2025EM1100024-SMI - Statistical Modelling &amp; Inferencing</t>
  </si>
  <si>
    <t>2025EM1100024-DPP - Data Pre-processing</t>
  </si>
  <si>
    <t>2025EM1100025</t>
  </si>
  <si>
    <t>2025em1100025@bitspilani-digital.edu.in</t>
  </si>
  <si>
    <t>ABHINAV</t>
  </si>
  <si>
    <t>`+91-9350108822</t>
  </si>
  <si>
    <t>2025EM1100025-SMI - Statistical Modelling &amp; Inferencing</t>
  </si>
  <si>
    <t>2025EM1100025-DPP - Data Pre-processing</t>
  </si>
  <si>
    <t>2025EM1100029</t>
  </si>
  <si>
    <t>2025em1100029@bitspilani-digital.edu.in</t>
  </si>
  <si>
    <t>PRADYUUN IGATPURIKAR</t>
  </si>
  <si>
    <t>`+91-8291388307</t>
  </si>
  <si>
    <t>2025EM1100029-FE - Feature Engineering</t>
  </si>
  <si>
    <t>2025EM1100029-SMI - Statistical Modelling &amp; Inferencing</t>
  </si>
  <si>
    <t>2025EM1100029-DPP - Data Pre-processing</t>
  </si>
  <si>
    <t>2025EM1100030</t>
  </si>
  <si>
    <t>2025em1100030@bitspilani-digital.edu.in</t>
  </si>
  <si>
    <t>PRABHAV SHARMA</t>
  </si>
  <si>
    <t>`+91-8989699313</t>
  </si>
  <si>
    <t>2025EM1100030-FE - Feature Engineering</t>
  </si>
  <si>
    <t>2025EM1100030-SMI - Statistical Modelling &amp; Inferencing</t>
  </si>
  <si>
    <t>2025EM1100030-DPP - Data Pre-processing</t>
  </si>
  <si>
    <t>2025EM1100030-DVS - Data Visualization &amp; Storytelling</t>
  </si>
  <si>
    <t>2025EM1100030-DSP - Data Stores &amp; Pipelines</t>
  </si>
  <si>
    <t>2025EM1100032</t>
  </si>
  <si>
    <t>2025em1100032@bitspilani-digital.edu.in</t>
  </si>
  <si>
    <t>SUPRIYAM MISHRA</t>
  </si>
  <si>
    <t>`+91-6388028109</t>
  </si>
  <si>
    <t>2025EM1100032-DVS - Data Visualization &amp; Storytelling</t>
  </si>
  <si>
    <t>2025EM1100039</t>
  </si>
  <si>
    <t>2025em1100039@bitspilani-digital.edu.in</t>
  </si>
  <si>
    <t>SUNDARAM S</t>
  </si>
  <si>
    <t>`+91-8778739390</t>
  </si>
  <si>
    <t>2025EM1100039-FE - Feature Engineering</t>
  </si>
  <si>
    <t>2025EM1100039-DPP - Data Pre-processing</t>
  </si>
  <si>
    <t>2025EM1100039-DVS - Data Visualization &amp; Storytelling</t>
  </si>
  <si>
    <t>2025EM1100040</t>
  </si>
  <si>
    <t>2025em1100040@bitspilani-digital.edu.in</t>
  </si>
  <si>
    <t>AVINASH TRIVEDI</t>
  </si>
  <si>
    <t>`+91-7828975084</t>
  </si>
  <si>
    <t>2025EM1100040-FE - Feature Engineering</t>
  </si>
  <si>
    <t>2025EM1100040-SMI - Statistical Modelling &amp; Inferencing</t>
  </si>
  <si>
    <t>2025EM1100040-DPP - Data Pre-processing</t>
  </si>
  <si>
    <t>2025EM1100041</t>
  </si>
  <si>
    <t>2025em1100041@bitspilani-digital.edu.in</t>
  </si>
  <si>
    <t>VADAPALLI SRI HARSHINI</t>
  </si>
  <si>
    <t>`+91-8143606196</t>
  </si>
  <si>
    <t>2025EM1100041-DPP - Data Pre-processing</t>
  </si>
  <si>
    <t>2025EM1100041-DVS - Data Visualization &amp; Storytelling</t>
  </si>
  <si>
    <t>2025EM1100041-DSP - Data Stores &amp; Pipelines</t>
  </si>
  <si>
    <t>2025EM1100045</t>
  </si>
  <si>
    <t>2025em1100045@bitspilani-digital.edu.in</t>
  </si>
  <si>
    <t>MADAN MOHAN KUMAR</t>
  </si>
  <si>
    <t>`+91-9949511604</t>
  </si>
  <si>
    <t>2025EM1100045-FE - Feature Engineering</t>
  </si>
  <si>
    <t>2025EM1100045-SMI - Statistical Modelling &amp; Inferencing</t>
  </si>
  <si>
    <t>2025EM1100045-DPP - Data Pre-processing</t>
  </si>
  <si>
    <t>2025EM1100045-DVS - Data Visualization &amp; Storytelling</t>
  </si>
  <si>
    <t>2025EM1100045-DSP - Data Stores &amp; Pipelines</t>
  </si>
  <si>
    <t>2025EM1100046</t>
  </si>
  <si>
    <t>2025em1100046@bitspilani-digital.edu.in</t>
  </si>
  <si>
    <t>JANHVI RAJYAGURU</t>
  </si>
  <si>
    <t>`+91-9898603232</t>
  </si>
  <si>
    <t>2025EM1100046-FE - Feature Engineering</t>
  </si>
  <si>
    <t>2025EM1100046-SMI - Statistical Modelling &amp; Inferencing</t>
  </si>
  <si>
    <t>2025EM1100046-DPP - Data Pre-processing</t>
  </si>
  <si>
    <t>2025EM1100047</t>
  </si>
  <si>
    <t>2025em1100047@bitspilani-digital.edu.in</t>
  </si>
  <si>
    <t>ANUJ DARA</t>
  </si>
  <si>
    <t>`+91-7888638221</t>
  </si>
  <si>
    <t>2025EM1100047-FE - Feature Engineering</t>
  </si>
  <si>
    <t>2025EM1100047-SMI - Statistical Modelling &amp; Inferencing</t>
  </si>
  <si>
    <t>2025EM1100047-DPP - Data Pre-processing</t>
  </si>
  <si>
    <t>2025EM1100047-DVS - Data Visualization &amp; Storytelling</t>
  </si>
  <si>
    <t>2025EM1100047-DSP - Data Stores &amp; Pipelines</t>
  </si>
  <si>
    <t>2025EM1100048</t>
  </si>
  <si>
    <t>2025em1100048@bitspilani-digital.edu.in</t>
  </si>
  <si>
    <t>HARSH DADHEECH</t>
  </si>
  <si>
    <t>`+91-9887450394</t>
  </si>
  <si>
    <t>2025EM1100048-DSP - Data Stores &amp; Pipelines</t>
  </si>
  <si>
    <t>2025EM1100049</t>
  </si>
  <si>
    <t>2025em1100049@bitspilani-digital.edu.in</t>
  </si>
  <si>
    <t>SIDDHARTH NOBELL</t>
  </si>
  <si>
    <t>`+91-9163939647</t>
  </si>
  <si>
    <t>2025EM1100049-FE - Feature Engineering</t>
  </si>
  <si>
    <t>2025EM1100049-DPP - Data Pre-processing</t>
  </si>
  <si>
    <t>2025EM1100049-DVS - Data Visualization &amp; Storytelling</t>
  </si>
  <si>
    <t>2025EM1100050</t>
  </si>
  <si>
    <t>2025em1100050@bitspilani-digital.edu.in</t>
  </si>
  <si>
    <t>SHUBHENDU AWASTHI</t>
  </si>
  <si>
    <t>`+91-8287444543</t>
  </si>
  <si>
    <t>2025EM1100050-FE - Feature Engineering</t>
  </si>
  <si>
    <t>2025EM1100050-DPP - Data Pre-processing</t>
  </si>
  <si>
    <t>2025EM1100051</t>
  </si>
  <si>
    <t>2025em1100051@bitspilani-digital.edu.in</t>
  </si>
  <si>
    <t>SAPANPREET SINGH BHATIA</t>
  </si>
  <si>
    <t>`+91-8076603884</t>
  </si>
  <si>
    <t>2025EM1100051-FE - Feature Engineering</t>
  </si>
  <si>
    <t>2025EM1100051-SMI - Statistical Modelling &amp; Inferencing</t>
  </si>
  <si>
    <t>2025EM1100051-DPP - Data Pre-processing</t>
  </si>
  <si>
    <t>2025EM1100051-DVS - Data Visualization &amp; Storytelling</t>
  </si>
  <si>
    <t>2025EM1100051-DSP - Data Stores &amp; Pipelines</t>
  </si>
  <si>
    <t>2025EM1100053</t>
  </si>
  <si>
    <t>2025em1100053@bitspilani-digital.edu.in</t>
  </si>
  <si>
    <t>PJEEVANA SREE SAI</t>
  </si>
  <si>
    <t>`+91-6304763254</t>
  </si>
  <si>
    <t>2025EM1100053-DSP - Data Stores &amp; Pipelines</t>
  </si>
  <si>
    <t>2025EM1100054</t>
  </si>
  <si>
    <t>2025em1100054@bitspilani-digital.edu.in</t>
  </si>
  <si>
    <t>JAGAN KUMAR R</t>
  </si>
  <si>
    <t>`+91-9049133774</t>
  </si>
  <si>
    <t>2025EM1100054-FE - Feature Engineering</t>
  </si>
  <si>
    <t>2025EM1100054-SMI - Statistical Modelling &amp; Inferencing</t>
  </si>
  <si>
    <t>2025EM1100054-DPP - Data Pre-processing</t>
  </si>
  <si>
    <t>2025EM1100054-DVS - Data Visualization &amp; Storytelling</t>
  </si>
  <si>
    <t>2025EM1100054-DSP - Data Stores &amp; Pipelines</t>
  </si>
  <si>
    <t>2025EM1100056</t>
  </si>
  <si>
    <t>2025em1100056@bitspilani-digital.edu.in</t>
  </si>
  <si>
    <t>MISHRA GARIMA KAUSHAL MANJU</t>
  </si>
  <si>
    <t>`+91-8830499593</t>
  </si>
  <si>
    <t>2025EM1100056-DVS - Data Visualization &amp; Storytelling</t>
  </si>
  <si>
    <t>2025EM1100056-DSP - Data Stores &amp; Pipelines</t>
  </si>
  <si>
    <t>2025EM1100058</t>
  </si>
  <si>
    <t>2025em1100058@bitspilani-digital.edu.in</t>
  </si>
  <si>
    <t>AGALYASHREE R</t>
  </si>
  <si>
    <t>`+91-9769320189</t>
  </si>
  <si>
    <t>2025EM1100058-FE - Feature Engineering</t>
  </si>
  <si>
    <t>2025EM1100058-DPP - Data Pre-processing</t>
  </si>
  <si>
    <t>2025EM1100059</t>
  </si>
  <si>
    <t>2025em1100059@bitspilani-digital.edu.in</t>
  </si>
  <si>
    <t>PURAN SINGH</t>
  </si>
  <si>
    <t>`+91-9945352352</t>
  </si>
  <si>
    <t>2025EM1100059-DPP - Data Pre-processing</t>
  </si>
  <si>
    <t>2025EM1100059-DVS - Data Visualization &amp; Storytelling</t>
  </si>
  <si>
    <t>2025EM1100060</t>
  </si>
  <si>
    <t>2025em1100060@bitspilani-digital.edu.in</t>
  </si>
  <si>
    <t>P. LAKSHMI</t>
  </si>
  <si>
    <t>`+91-9920569284</t>
  </si>
  <si>
    <t>2025EM1100060-DPP - Data Pre-processing</t>
  </si>
  <si>
    <t>2025EM1100060-DVS - Data Visualization &amp; Storytelling</t>
  </si>
  <si>
    <t>2025EM1100060-DSP - Data Stores &amp; Pipelines</t>
  </si>
  <si>
    <t>2025EM1100062</t>
  </si>
  <si>
    <t>2025em1100062@bitspilani-digital.edu.in</t>
  </si>
  <si>
    <t>SAWAN KAPOOR</t>
  </si>
  <si>
    <t>`+91-9599510570</t>
  </si>
  <si>
    <t>2025EM1100062-DPP - Data Pre-processing</t>
  </si>
  <si>
    <t>2025EM1100062-DVS - Data Visualization &amp; Storytelling</t>
  </si>
  <si>
    <t>2025EM1100064</t>
  </si>
  <si>
    <t>2025em1100064@bitspilani-digital.edu.in</t>
  </si>
  <si>
    <t>Lohana Harsh</t>
  </si>
  <si>
    <t>`+91-9429485006</t>
  </si>
  <si>
    <t>2025EM1100064-FE - Feature Engineering</t>
  </si>
  <si>
    <t>2025EM1100064-DPP - Data Pre-processing</t>
  </si>
  <si>
    <t>2025EM1100065</t>
  </si>
  <si>
    <t>2025em1100065@bitspilani-digital.edu.in</t>
  </si>
  <si>
    <t>AMIT KUMAR</t>
  </si>
  <si>
    <t>`+91-9167228556</t>
  </si>
  <si>
    <t>2025EM1100065-FE - Feature Engineering</t>
  </si>
  <si>
    <t>2025EM1100065-DPP - Data Pre-processing</t>
  </si>
  <si>
    <t>2025EM1100065-DVS - Data Visualization &amp; Storytelling</t>
  </si>
  <si>
    <t>2025EM1100066</t>
  </si>
  <si>
    <t>2025em1100066@bitspilani-digital.edu.in</t>
  </si>
  <si>
    <t>HEMANT KALRA</t>
  </si>
  <si>
    <t>`+91-9466988974</t>
  </si>
  <si>
    <t>2025EM1100066-DVS - Data Visualization &amp; Storytelling</t>
  </si>
  <si>
    <t>2025EM1100069</t>
  </si>
  <si>
    <t>2025em1100069@bitspilani-digital.edu.in</t>
  </si>
  <si>
    <t>KULKARNI SHUBHAM MOHAN</t>
  </si>
  <si>
    <t>`+91-9028283820</t>
  </si>
  <si>
    <t>2025EM1100069-SMI - Statistical Modelling &amp; Inferencing</t>
  </si>
  <si>
    <t>2025EM1100069-DPP - Data Pre-processing</t>
  </si>
  <si>
    <t>2025EM1100072</t>
  </si>
  <si>
    <t>2025em1100072@bitspilani-digital.edu.in</t>
  </si>
  <si>
    <t>DESAI SOHAM PARASHAR</t>
  </si>
  <si>
    <t>`+91-9930802558</t>
  </si>
  <si>
    <t>Msc_T1-25_MDSDF401-Statistical Modelling and Inferencing-S1_Online</t>
  </si>
  <si>
    <t>2025EM1100072-SMI - Statistical Modelling &amp; Inferencing</t>
  </si>
  <si>
    <t>Msc_T1-25_MDSDF404-Data Visualization and Storytelling-S1_Online</t>
  </si>
  <si>
    <t>2025EM1100072-DVS - Data Visualization &amp; Storytelling</t>
  </si>
  <si>
    <t>2025EM1100075</t>
  </si>
  <si>
    <t>2025em1100075@bitspilani-digital.edu.in</t>
  </si>
  <si>
    <t>ANKUR MADAN</t>
  </si>
  <si>
    <t>`+91-8860093588</t>
  </si>
  <si>
    <t>2025EM1100075-SMI - Statistical Modelling &amp; Inferencing</t>
  </si>
  <si>
    <t>2025EM1100075-DPP - Data Pre-processing</t>
  </si>
  <si>
    <t>2025EM1100075-DVS - Data Visualization &amp; Storytelling</t>
  </si>
  <si>
    <t>2025EM1100076</t>
  </si>
  <si>
    <t>2025em1100076@bitspilani-digital.edu.in</t>
  </si>
  <si>
    <t>ASMITA CHOPRA</t>
  </si>
  <si>
    <t>`+91-9545330896</t>
  </si>
  <si>
    <t>2025EM1100076-FE - Feature Engineering</t>
  </si>
  <si>
    <t>2025EM1100076-SMI - Statistical Modelling &amp; Inferencing</t>
  </si>
  <si>
    <t>2025EM1100076-DPP - Data Pre-processing</t>
  </si>
  <si>
    <t>2025EM1100076-DVS - Data Visualization &amp; Storytelling</t>
  </si>
  <si>
    <t>2025EM1100076-DSP - Data Stores &amp; Pipelines</t>
  </si>
  <si>
    <t>2025EM1100077</t>
  </si>
  <si>
    <t>2025em1100077@bitspilani-digital.edu.in</t>
  </si>
  <si>
    <t>DADISETTI SUPRAJA</t>
  </si>
  <si>
    <t>`+91-9014831508</t>
  </si>
  <si>
    <t>2025EM1100077-FE - Feature Engineering</t>
  </si>
  <si>
    <t>2025EM1100077-SMI - Statistical Modelling &amp; Inferencing</t>
  </si>
  <si>
    <t>2025EM1100077-DPP - Data Pre-processing</t>
  </si>
  <si>
    <t>2025EM1100077-DVS - Data Visualization &amp; Storytelling</t>
  </si>
  <si>
    <t>2025EM1100077-DSP - Data Stores &amp; Pipelines</t>
  </si>
  <si>
    <t>2025EM1100078</t>
  </si>
  <si>
    <t>2025em1100078@bitspilani-digital.edu.in</t>
  </si>
  <si>
    <t>SUBASHREE H</t>
  </si>
  <si>
    <t>`+91-9791258452</t>
  </si>
  <si>
    <t>2025EM1100078-SMI - Statistical Modelling &amp; Inferencing</t>
  </si>
  <si>
    <t>2025EM1100078-DPP - Data Pre-processing</t>
  </si>
  <si>
    <t>2025EM1100078-DVS - Data Visualization &amp; Storytelling</t>
  </si>
  <si>
    <t>2025EM1100080</t>
  </si>
  <si>
    <t>2025em1100080@bitspilani-digital.edu.in</t>
  </si>
  <si>
    <t>SNEKHA W</t>
  </si>
  <si>
    <t>`+91-9677248157</t>
  </si>
  <si>
    <t>2025EM1100080-FE - Feature Engineering</t>
  </si>
  <si>
    <t>2025EM1100080-SMI - Statistical Modelling &amp; Inferencing</t>
  </si>
  <si>
    <t>2025EM1100080-DPP - Data Pre-processing</t>
  </si>
  <si>
    <t>2025EM1100080-DVS - Data Visualization &amp; Storytelling</t>
  </si>
  <si>
    <t>2025EM1100080-DSP - Data Stores &amp; Pipelines</t>
  </si>
  <si>
    <t>2025EM1100081</t>
  </si>
  <si>
    <t>2025em1100081@bitspilani-digital.edu.in</t>
  </si>
  <si>
    <t>BANDARU PURNANANDA SURYA TARUN</t>
  </si>
  <si>
    <t>`+91-9494798866</t>
  </si>
  <si>
    <t>2025EM1100081-FE - Feature Engineering</t>
  </si>
  <si>
    <t>2025EM1100081-SMI - Statistical Modelling &amp; Inferencing</t>
  </si>
  <si>
    <t>2025EM1100081-DPP - Data Pre-processing</t>
  </si>
  <si>
    <t>2025EM1100081-DVS - Data Visualization &amp; Storytelling</t>
  </si>
  <si>
    <t>2025EM1100081-DSP - Data Stores &amp; Pipelines</t>
  </si>
  <si>
    <t>2025EM1100085</t>
  </si>
  <si>
    <t>2025em1100085@bitspilani-digital.edu.in</t>
  </si>
  <si>
    <t>VANSHIKA VIJ</t>
  </si>
  <si>
    <t>`+91-8447133753</t>
  </si>
  <si>
    <t>2025EM1100085-SMI - Statistical Modelling &amp; Inferencing</t>
  </si>
  <si>
    <t>2025EM1100085-DVS - Data Visualization &amp; Storytelling</t>
  </si>
  <si>
    <t>2025EM1100086</t>
  </si>
  <si>
    <t>2025em1100086@bitspilani-digital.edu.in</t>
  </si>
  <si>
    <t>SWAPNA JYOTHI URAM</t>
  </si>
  <si>
    <t>`+91-7569596789</t>
  </si>
  <si>
    <t>2025EM1100086-SMI - Statistical Modelling &amp; Inferencing</t>
  </si>
  <si>
    <t>2025EM1100086-DPP - Data Pre-processing</t>
  </si>
  <si>
    <t>2025EM1100086-DVS - Data Visualization &amp; Storytelling</t>
  </si>
  <si>
    <t>2025EM1100087</t>
  </si>
  <si>
    <t>2025em1100087@bitspilani-digital.edu.in</t>
  </si>
  <si>
    <t>THOTA NITIN</t>
  </si>
  <si>
    <t>`+91-7337355720</t>
  </si>
  <si>
    <t>2025EM1100087-FE - Feature Engineering</t>
  </si>
  <si>
    <t>2025EM1100087-SMI - Statistical Modelling &amp; Inferencing</t>
  </si>
  <si>
    <t>2025EM1100087-DPP - Data Pre-processing</t>
  </si>
  <si>
    <t>2025EM1100087-DVS - Data Visualization &amp; Storytelling</t>
  </si>
  <si>
    <t>2025EM1100087-DSP - Data Stores &amp; Pipelines</t>
  </si>
  <si>
    <t>2025EM1100088</t>
  </si>
  <si>
    <t>2025em1100088@bitspilani-digital.edu.in</t>
  </si>
  <si>
    <t>ARPIT CHAUDHARY</t>
  </si>
  <si>
    <t>`+91-9958806222</t>
  </si>
  <si>
    <t>2025EM1100088-FE - Feature Engineering</t>
  </si>
  <si>
    <t>2025EM1100088-SMI - Statistical Modelling &amp; Inferencing</t>
  </si>
  <si>
    <t>2025EM1100088-DPP - Data Pre-processing</t>
  </si>
  <si>
    <t>2025EM1100088-DVS - Data Visualization &amp; Storytelling</t>
  </si>
  <si>
    <t>2025EM1100088-DSP - Data Stores &amp; Pipelines</t>
  </si>
  <si>
    <t>2025EM1100090</t>
  </si>
  <si>
    <t>2025em1100090@bitspilani-digital.edu.in</t>
  </si>
  <si>
    <t>VAKKALAGADDA SAHITH</t>
  </si>
  <si>
    <t>`+91-8309459335</t>
  </si>
  <si>
    <t>2025EM1100090-DPP - Data Pre-processing</t>
  </si>
  <si>
    <t>2025EM1100090-DSP - Data Stores &amp; Pipelines</t>
  </si>
  <si>
    <t>2025EM1100092</t>
  </si>
  <si>
    <t>2025em1100092@bitspilani-digital.edu.in</t>
  </si>
  <si>
    <t>VISHWANATH C</t>
  </si>
  <si>
    <t>`+91-9886348463</t>
  </si>
  <si>
    <t>2025EM1100092-FE - Feature Engineering</t>
  </si>
  <si>
    <t>2025EM1100092-SMI - Statistical Modelling &amp; Inferencing</t>
  </si>
  <si>
    <t>2025EM1100092-DPP - Data Pre-processing</t>
  </si>
  <si>
    <t>2025EM1100094</t>
  </si>
  <si>
    <t>2025em1100094@bitspilani-digital.edu.in</t>
  </si>
  <si>
    <t>PRAKASH BABU M</t>
  </si>
  <si>
    <t>`+65-85238589</t>
  </si>
  <si>
    <t>2025EM1100094-DVS - Data Visualization &amp; Storytelling</t>
  </si>
  <si>
    <t>2025EM1100096</t>
  </si>
  <si>
    <t>2025em1100096@bitspilani-digital.edu.in</t>
  </si>
  <si>
    <t>VELURU MEGHASYAM</t>
  </si>
  <si>
    <t>`+91-7702972190</t>
  </si>
  <si>
    <t>2025EM1100096-DPP - Data Pre-processing</t>
  </si>
  <si>
    <t>2025EM1100096-DVS - Data Visualization &amp; Storytelling</t>
  </si>
  <si>
    <t>2025EM1100097</t>
  </si>
  <si>
    <t>2025em1100097@bitspilani-digital.edu.in</t>
  </si>
  <si>
    <t>BANGAYAR SELVI.N.G</t>
  </si>
  <si>
    <t>`+91-8870834233</t>
  </si>
  <si>
    <t>2025EM1100097-FE - Feature Engineering</t>
  </si>
  <si>
    <t>2025EM1100097-DPP - Data Pre-processing</t>
  </si>
  <si>
    <t>2025EM1100098</t>
  </si>
  <si>
    <t>2025em1100098@bitspilani-digital.edu.in</t>
  </si>
  <si>
    <t>TEJENDER VEER SINGH SHEKHAWAT</t>
  </si>
  <si>
    <t>`+91-9024914265</t>
  </si>
  <si>
    <t>2025EM1100098-FE - Feature Engineering</t>
  </si>
  <si>
    <t>2025EM1100098-SMI - Statistical Modelling &amp; Inferencing</t>
  </si>
  <si>
    <t>2025EM1100098-DPP - Data Pre-processing</t>
  </si>
  <si>
    <t>2025EM1100098-DVS - Data Visualization &amp; Storytelling</t>
  </si>
  <si>
    <t>2025EM1100098-DSP - Data Stores &amp; Pipelines</t>
  </si>
  <si>
    <t>2025EM1100099</t>
  </si>
  <si>
    <t>2025em1100099@bitspilani-digital.edu.in</t>
  </si>
  <si>
    <t>ANUSHIA M N</t>
  </si>
  <si>
    <t>`+91-9940612038</t>
  </si>
  <si>
    <t>2025EM1100099-DPP - Data Pre-processing</t>
  </si>
  <si>
    <t>2025EM1100100</t>
  </si>
  <si>
    <t>2025em1100100@bitspilani-digital.edu.in</t>
  </si>
  <si>
    <t>RAJESH KUMAR S</t>
  </si>
  <si>
    <t>`+91-9962656762</t>
  </si>
  <si>
    <t>2025EM1100100-FE - Feature Engineering</t>
  </si>
  <si>
    <t>2025EM1100100-DPP - Data Pre-processing</t>
  </si>
  <si>
    <t>2025EM1100101</t>
  </si>
  <si>
    <t>2025em1100101@bitspilani-digital.edu.in</t>
  </si>
  <si>
    <t>SOMYA JAISWAL</t>
  </si>
  <si>
    <t>`+91-9111713241</t>
  </si>
  <si>
    <t>2025EM1100101-FE - Feature Engineering</t>
  </si>
  <si>
    <t>2025EM1100101-SMI - Statistical Modelling &amp; Inferencing</t>
  </si>
  <si>
    <t>2025EM1100101-DPP - Data Pre-processing</t>
  </si>
  <si>
    <t>2025EM1100101-DVS - Data Visualization &amp; Storytelling</t>
  </si>
  <si>
    <t>2025EM1100101-DSP - Data Stores &amp; Pipelines</t>
  </si>
  <si>
    <t>2025EM1100102</t>
  </si>
  <si>
    <t>2025em1100102@bitspilani-digital.edu.in</t>
  </si>
  <si>
    <t>SHAIK KHAJA NAYAB RASOOL</t>
  </si>
  <si>
    <t>`+91-9000482220</t>
  </si>
  <si>
    <t>2025EM1100102-SMI - Statistical Modelling &amp; Inferencing</t>
  </si>
  <si>
    <t>2025EM1100102-DPP - Data Pre-processing</t>
  </si>
  <si>
    <t>2025EM1100102-DVS - Data Visualization &amp; Storytelling</t>
  </si>
  <si>
    <t>2025EM1100103</t>
  </si>
  <si>
    <t>2025em1100103@bitspilani-digital.edu.in</t>
  </si>
  <si>
    <t>NYASA MITTAL</t>
  </si>
  <si>
    <t>`+91-9045397260</t>
  </si>
  <si>
    <t>2025EM1100103-FE - Feature Engineering</t>
  </si>
  <si>
    <t>2025EM1100103-SMI - Statistical Modelling &amp; Inferencing</t>
  </si>
  <si>
    <t>2025EM1100103-DPP - Data Pre-processing</t>
  </si>
  <si>
    <t>2025EM1100103-DVS - Data Visualization &amp; Storytelling</t>
  </si>
  <si>
    <t>2025EM1100103-DSP - Data Stores &amp; Pipelines</t>
  </si>
  <si>
    <t>2025EM1100105</t>
  </si>
  <si>
    <t>2025em1100105@bitspilani-digital.edu.in</t>
  </si>
  <si>
    <t>MATHANGI. C</t>
  </si>
  <si>
    <t>`+91-9962759659</t>
  </si>
  <si>
    <t>2025EM1100105-FE - Feature Engineering</t>
  </si>
  <si>
    <t>2025EM1100105-SMI - Statistical Modelling &amp; Inferencing</t>
  </si>
  <si>
    <t>2025EM1100105-DPP - Data Pre-processing</t>
  </si>
  <si>
    <t>2025EM1100105-DVS - Data Visualization &amp; Storytelling</t>
  </si>
  <si>
    <t>2025EM1100105-DSP - Data Stores &amp; Pipelines</t>
  </si>
  <si>
    <t>2025EM1100107</t>
  </si>
  <si>
    <t>2025em1100107@bitspilani-digital.edu.in</t>
  </si>
  <si>
    <t>ASWIN KUMAR K S</t>
  </si>
  <si>
    <t>`+91-8970046090</t>
  </si>
  <si>
    <t>2025EM1100107-FE - Feature Engineering</t>
  </si>
  <si>
    <t>2025EM1100107-SMI - Statistical Modelling &amp; Inferencing</t>
  </si>
  <si>
    <t>2025EM1100107-DPP - Data Pre-processing</t>
  </si>
  <si>
    <t>2025EM1100110</t>
  </si>
  <si>
    <t>2025em1100110@bitspilani-digital.edu.in</t>
  </si>
  <si>
    <t>KALLU SRUJA REDDY</t>
  </si>
  <si>
    <t>`+91-9000232721</t>
  </si>
  <si>
    <t>2025EM1100110-SMI - Statistical Modelling &amp; Inferencing</t>
  </si>
  <si>
    <t>2025EM1100110-DVS - Data Visualization &amp; Storytelling</t>
  </si>
  <si>
    <t>2025EM1100110-DSP - Data Stores &amp; Pipelines</t>
  </si>
  <si>
    <t>2025EM1100113</t>
  </si>
  <si>
    <t>2025em1100113@bitspilani-digital.edu.in</t>
  </si>
  <si>
    <t>Talreja Kusum Lakhu</t>
  </si>
  <si>
    <t>`+91-8600180967</t>
  </si>
  <si>
    <t>2025EM1100113-SMI - Statistical Modelling &amp; Inferencing</t>
  </si>
  <si>
    <t>2025EM1100113-DPP - Data Pre-processing</t>
  </si>
  <si>
    <t>2025EM1100113-DVS - Data Visualization &amp; Storytelling</t>
  </si>
  <si>
    <t>2025EM1100115</t>
  </si>
  <si>
    <t>2025em1100115@bitspilani-digital.edu.in</t>
  </si>
  <si>
    <t>G SHRIPHAD RAO</t>
  </si>
  <si>
    <t>`+91-7989419452</t>
  </si>
  <si>
    <t>2025EM1100115-DPP - Data Pre-processing</t>
  </si>
  <si>
    <t>2025EM1100119</t>
  </si>
  <si>
    <t>2025em1100119@bitspilani-digital.edu.in</t>
  </si>
  <si>
    <t>ANINDYA KUNDU</t>
  </si>
  <si>
    <t>`+91-9051376151</t>
  </si>
  <si>
    <t>2025EM1100119-DPP - Data Pre-processing</t>
  </si>
  <si>
    <t>2025EM1100119-DVS - Data Visualization &amp; Storytelling</t>
  </si>
  <si>
    <t>2025EM1100120</t>
  </si>
  <si>
    <t>2025em1100120@bitspilani-digital.edu.in</t>
  </si>
  <si>
    <t>ANAND S</t>
  </si>
  <si>
    <t>`+91-9962653906</t>
  </si>
  <si>
    <t>2025EM1100120-FE - Feature Engineering</t>
  </si>
  <si>
    <t>2025EM1100120-DVS - Data Visualization &amp; Storytelling</t>
  </si>
  <si>
    <t>2025EM1100120-DSP - Data Stores &amp; Pipelines</t>
  </si>
  <si>
    <t>2025EM1100122</t>
  </si>
  <si>
    <t>2025em1100122@bitspilani-digital.edu.in</t>
  </si>
  <si>
    <t>ARNIM SHARMA</t>
  </si>
  <si>
    <t>`+91-8219268987</t>
  </si>
  <si>
    <t>2025EM1100122-DPP - Data Pre-processing</t>
  </si>
  <si>
    <t>2025EM1100122-DSP - Data Stores &amp; Pipelines</t>
  </si>
  <si>
    <t>2025EM1100123</t>
  </si>
  <si>
    <t>2025em1100123@bitspilani-digital.edu.in</t>
  </si>
  <si>
    <t>PRAMOD JAIN</t>
  </si>
  <si>
    <t>`+91-9414656550</t>
  </si>
  <si>
    <t>2025EM1100123-DVS - Data Visualization &amp; Storytelling</t>
  </si>
  <si>
    <t>2025EM1100123-DSP - Data Stores &amp; Pipelines</t>
  </si>
  <si>
    <t>2025EM1100127</t>
  </si>
  <si>
    <t>2025em1100127@bitspilani-digital.edu.in</t>
  </si>
  <si>
    <t>FARHAT KAMAL</t>
  </si>
  <si>
    <t>`+91-8556913864</t>
  </si>
  <si>
    <t>2025EM1100127-FE - Feature Engineering</t>
  </si>
  <si>
    <t>2025EM1100127-DPP - Data Pre-processing</t>
  </si>
  <si>
    <t>2025EM1100127-DVS - Data Visualization &amp; Storytelling</t>
  </si>
  <si>
    <t>2025EM1100128</t>
  </si>
  <si>
    <t>2025em1100128@bitspilani-digital.edu.in</t>
  </si>
  <si>
    <t>ADEPU BHASKAR SATYANANDAM</t>
  </si>
  <si>
    <t>`+91-7021462811</t>
  </si>
  <si>
    <t>2025EM1100128-FE - Feature Engineering</t>
  </si>
  <si>
    <t>2025EM1100128-SMI - Statistical Modelling &amp; Inferencing</t>
  </si>
  <si>
    <t>2025EM1100128-DPP - Data Pre-processing</t>
  </si>
  <si>
    <t>2025EM1100128-DVS - Data Visualization &amp; Storytelling</t>
  </si>
  <si>
    <t>2025EM1100128-DSP - Data Stores &amp; Pipelines</t>
  </si>
  <si>
    <t>2025EM1100130</t>
  </si>
  <si>
    <t>2025em1100130@bitspilani-digital.edu.in</t>
  </si>
  <si>
    <t>PARVATHI V</t>
  </si>
  <si>
    <t>`+91-4699718164</t>
  </si>
  <si>
    <t>2025EM1100130-SMI - Statistical Modelling &amp; Inferencing</t>
  </si>
  <si>
    <t>2025EM1100130-DVS - Data Visualization &amp; Storytelling</t>
  </si>
  <si>
    <t>Msc_T1-25_MDSDF406-Data Stores and Pipelines-S1_Online</t>
  </si>
  <si>
    <t>2025EM1100130-DSP - Data Stores &amp; Pipelines</t>
  </si>
  <si>
    <t>2025EM1100132</t>
  </si>
  <si>
    <t>2025em1100132@bitspilani-digital.edu.in</t>
  </si>
  <si>
    <t>JUWARIA QADRI</t>
  </si>
  <si>
    <t>`+971-567039102</t>
  </si>
  <si>
    <t>Msc_T1-25_MDSDF403-Feature Engineering-S1_Online</t>
  </si>
  <si>
    <t>2025EM1100132-FE - Feature Engineering</t>
  </si>
  <si>
    <t>2025EM1100132-SMI - Statistical Modelling &amp; Inferencing</t>
  </si>
  <si>
    <t>Msc_T1-25_MDSDF402-Data Pre-processing-S1_Online</t>
  </si>
  <si>
    <t>2025EM1100132-DPP - Data Pre-processing</t>
  </si>
  <si>
    <t>2025EM1100132-DVS - Data Visualization &amp; Storytelling</t>
  </si>
  <si>
    <t>2025EM1100132-DSP - Data Stores &amp; Pipelines</t>
  </si>
  <si>
    <t>2025EM1100133</t>
  </si>
  <si>
    <t>2025em1100133@bitspilani-digital.edu.in</t>
  </si>
  <si>
    <t>PALLAK SINHA</t>
  </si>
  <si>
    <t>`+91-9650891753</t>
  </si>
  <si>
    <t>2025EM1100133-FE - Feature Engineering</t>
  </si>
  <si>
    <t>2025EM1100133-SMI - Statistical Modelling &amp; Inferencing</t>
  </si>
  <si>
    <t>2025EM1100133-DPP - Data Pre-processing</t>
  </si>
  <si>
    <t>2025EM1100133-DVS - Data Visualization &amp; Storytelling</t>
  </si>
  <si>
    <t>2025EM1100133-DSP - Data Stores &amp; Pipelines</t>
  </si>
  <si>
    <t>2025EM1100136</t>
  </si>
  <si>
    <t>2025em1100136@bitspilani-digital.edu.in</t>
  </si>
  <si>
    <t>HOTRI HIMASRI ALAPATI</t>
  </si>
  <si>
    <t>`+91-9945527788</t>
  </si>
  <si>
    <t>2025EM1100136-SMI - Statistical Modelling &amp; Inferencing</t>
  </si>
  <si>
    <t>2025EM1100136-DPP - Data Pre-processing</t>
  </si>
  <si>
    <t>2025EM1100138</t>
  </si>
  <si>
    <t>2025em1100138@bitspilani-digital.edu.in</t>
  </si>
  <si>
    <t>VEMURI SAI SOWMYA</t>
  </si>
  <si>
    <t>`+91-6300733661</t>
  </si>
  <si>
    <t>2025EM1100138-DPP - Data Pre-processing</t>
  </si>
  <si>
    <t>2025EM1100138-DSP - Data Stores &amp; Pipelines</t>
  </si>
  <si>
    <t>2025EM1100139</t>
  </si>
  <si>
    <t>2025em1100139@bitspilani-digital.edu.in</t>
  </si>
  <si>
    <t>MRITUYANJAY SHARMA</t>
  </si>
  <si>
    <t>`+91-9313127246</t>
  </si>
  <si>
    <t>2025EM1100139-SMI - Statistical Modelling &amp; Inferencing</t>
  </si>
  <si>
    <t>2025EM1100142</t>
  </si>
  <si>
    <t>2025em1100142@bitspilani-digital.edu.in</t>
  </si>
  <si>
    <t>JAYANT KATHURIA</t>
  </si>
  <si>
    <t>`+91-9034382225</t>
  </si>
  <si>
    <t>2025EM1100142-FE - Feature Engineering</t>
  </si>
  <si>
    <t>2025EM1100142-DPP - Data Pre-processing</t>
  </si>
  <si>
    <t>2025EM1100142-DSP - Data Stores &amp; Pipelines</t>
  </si>
  <si>
    <t>2025EM1100143</t>
  </si>
  <si>
    <t>2025em1100143@bitspilani-digital.edu.in</t>
  </si>
  <si>
    <t>PATIL CHAITANYA VIJAY KALPANA</t>
  </si>
  <si>
    <t>`+91-7021881592</t>
  </si>
  <si>
    <t>2025EM1100143-FE - Feature Engineering</t>
  </si>
  <si>
    <t>2025EM1100143-DPP - Data Pre-processing</t>
  </si>
  <si>
    <t>2025EM1100144</t>
  </si>
  <si>
    <t>2025em1100144@bitspilani-digital.edu.in</t>
  </si>
  <si>
    <t>KHUSHI ROHIT MISHRA</t>
  </si>
  <si>
    <t>`+91-7722016646</t>
  </si>
  <si>
    <t>2025EM1100144-FE - Feature Engineering</t>
  </si>
  <si>
    <t>2025EM1100144-DPP - Data Pre-processing</t>
  </si>
  <si>
    <t>2025EM1100144-DSP - Data Stores &amp; Pipelines</t>
  </si>
  <si>
    <t>2025EM1100145</t>
  </si>
  <si>
    <t>2025em1100145@bitspilani-digital.edu.in</t>
  </si>
  <si>
    <t>D. HARI KRISHNA</t>
  </si>
  <si>
    <t>`+91-8639018501</t>
  </si>
  <si>
    <t>2025EM1100145-SMI - Statistical Modelling &amp; Inferencing</t>
  </si>
  <si>
    <t>2025EM1100145-DPP - Data Pre-processing</t>
  </si>
  <si>
    <t>2025EM1100145-DVS - Data Visualization &amp; Storytelling</t>
  </si>
  <si>
    <t>2025EM1100147</t>
  </si>
  <si>
    <t>2025em1100147@bitspilani-digital.edu.in</t>
  </si>
  <si>
    <t>KUM. VINITA AGRAWAL</t>
  </si>
  <si>
    <t>`+91-7498842411</t>
  </si>
  <si>
    <t>2025EM1100147-FE - Feature Engineering</t>
  </si>
  <si>
    <t>2025EM1100147-DPP - Data Pre-processing</t>
  </si>
  <si>
    <t>2025EM1100148</t>
  </si>
  <si>
    <t>2025em1100148@bitspilani-digital.edu.in</t>
  </si>
  <si>
    <t>HARSH MOHIT SARAF</t>
  </si>
  <si>
    <t>`+91-7499133930</t>
  </si>
  <si>
    <t>2025EM1100148-DSP - Data Stores &amp; Pipelines</t>
  </si>
  <si>
    <t>2025EM1100150</t>
  </si>
  <si>
    <t>2025em1100150@bitspilani-digital.edu.in</t>
  </si>
  <si>
    <t>APARNA ASHOK</t>
  </si>
  <si>
    <t>`+91-9207866404</t>
  </si>
  <si>
    <t>2025EM1100150-SMI - Statistical Modelling &amp; Inferencing</t>
  </si>
  <si>
    <t>2025EM1100150-DPP - Data Pre-processing</t>
  </si>
  <si>
    <t>2025EM1100151</t>
  </si>
  <si>
    <t>2025em1100151@bitspilani-digital.edu.in</t>
  </si>
  <si>
    <t>DURBAKA L N N M G K SREE KAVYA SARMA</t>
  </si>
  <si>
    <t>`+91-9515092417</t>
  </si>
  <si>
    <t>2025EM1100151-FE - Feature Engineering</t>
  </si>
  <si>
    <t>2025EM1100151-SMI - Statistical Modelling &amp; Inferencing</t>
  </si>
  <si>
    <t>2025EM1100151-DPP - Data Pre-processing</t>
  </si>
  <si>
    <t>2025EM1100151-DVS - Data Visualization &amp; Storytelling</t>
  </si>
  <si>
    <t>2025EM1100151-DSP - Data Stores &amp; Pipelines</t>
  </si>
  <si>
    <t>2025EM1100154</t>
  </si>
  <si>
    <t>2025em1100154@bitspilani-digital.edu.in</t>
  </si>
  <si>
    <t>KARTIKEY SHARMA</t>
  </si>
  <si>
    <t>`+91-7018717403</t>
  </si>
  <si>
    <t>2025EM1100154-SMI - Statistical Modelling &amp; Inferencing</t>
  </si>
  <si>
    <t>2025EM1100154-DSP - Data Stores &amp; Pipelines</t>
  </si>
  <si>
    <t>2025EM1100155</t>
  </si>
  <si>
    <t>2025em1100155@bitspilani-digital.edu.in</t>
  </si>
  <si>
    <t>ANUSHA PALA</t>
  </si>
  <si>
    <t>`+91-9441656139</t>
  </si>
  <si>
    <t>2025EM1100155-FE - Feature Engineering</t>
  </si>
  <si>
    <t>2025EM1100155-DPP - Data Pre-processing</t>
  </si>
  <si>
    <t>2025EM1100155-DVS - Data Visualization &amp; Storytelling</t>
  </si>
  <si>
    <t>2025EM1100156</t>
  </si>
  <si>
    <t>2025em1100156@bitspilani-digital.edu.in</t>
  </si>
  <si>
    <t>ESHANTHEKA M</t>
  </si>
  <si>
    <t>`+91-8925068777</t>
  </si>
  <si>
    <t>2025EM1100156-SMI - Statistical Modelling &amp; Inferencing</t>
  </si>
  <si>
    <t>2025EM1100158</t>
  </si>
  <si>
    <t>2025em1100158@bitspilani-digital.edu.in</t>
  </si>
  <si>
    <t>KISHORE P</t>
  </si>
  <si>
    <t>`+91-8088020141</t>
  </si>
  <si>
    <t>2025EM1100158-DVS - Data Visualization &amp; Storytelling</t>
  </si>
  <si>
    <t>2025EM1100159</t>
  </si>
  <si>
    <t>2025em1100159@bitspilani-digital.edu.in</t>
  </si>
  <si>
    <t>REENA AGRAWAL</t>
  </si>
  <si>
    <t>`+91-9785892073</t>
  </si>
  <si>
    <t>2025EM1100159-SMI - Statistical Modelling &amp; Inferencing</t>
  </si>
  <si>
    <t>2025EM1100159-DVS - Data Visualization &amp; Storytelling</t>
  </si>
  <si>
    <t>2025EM1100160</t>
  </si>
  <si>
    <t>2025em1100160@bitspilani-digital.edu.in</t>
  </si>
  <si>
    <t>AVANYA CHAUDHARY</t>
  </si>
  <si>
    <t>`+91-7048943306</t>
  </si>
  <si>
    <t>2025EM1100160-DPP - Data Pre-processing</t>
  </si>
  <si>
    <t>2025EM1100160-DVS - Data Visualization &amp; Storytelling</t>
  </si>
  <si>
    <t>2025EM1100161</t>
  </si>
  <si>
    <t>2025em1100161@bitspilani-digital.edu.in</t>
  </si>
  <si>
    <t>SAURABH YUVRAJ MOWADE</t>
  </si>
  <si>
    <t>`+91-9765997421</t>
  </si>
  <si>
    <t>2025EM1100161-FE - Feature Engineering</t>
  </si>
  <si>
    <t>2025EM1100161-DVS - Data Visualization &amp; Storytelling</t>
  </si>
  <si>
    <t>2025EM1100161-DSP - Data Stores &amp; Pipelines</t>
  </si>
  <si>
    <t>2025EM1100162</t>
  </si>
  <si>
    <t>2025em1100162@bitspilani-digital.edu.in</t>
  </si>
  <si>
    <t>RAI SANJAY KUMAR AKHILESH</t>
  </si>
  <si>
    <t>`+91-9013500222</t>
  </si>
  <si>
    <t>2025EM1100162-FE - Feature Engineering</t>
  </si>
  <si>
    <t>2025EM1100162-DPP - Data Pre-processing</t>
  </si>
  <si>
    <t>2025EM1100162-DVS - Data Visualization &amp; Storytelling</t>
  </si>
  <si>
    <t>2025EM1100164</t>
  </si>
  <si>
    <t>2025em1100164@bitspilani-digital.edu.in</t>
  </si>
  <si>
    <t>SIDDHANT BALIYAN</t>
  </si>
  <si>
    <t>`+91-9997366180</t>
  </si>
  <si>
    <t>2025EM1100164-DSP - Data Stores &amp; Pipelines</t>
  </si>
  <si>
    <t>2025EM1100165</t>
  </si>
  <si>
    <t>2025em1100165@bitspilani-digital.edu.in</t>
  </si>
  <si>
    <t>GUDIVADA HEMANTH CHAND</t>
  </si>
  <si>
    <t>`+91-8686473423</t>
  </si>
  <si>
    <t>2025EM1100165-FE - Feature Engineering</t>
  </si>
  <si>
    <t>2025EM1100165-DPP - Data Pre-processing</t>
  </si>
  <si>
    <t>2025EM1100165-DVS - Data Visualization &amp; Storytelling</t>
  </si>
  <si>
    <t>2025EM1100165-DSP - Data Stores &amp; Pipelines</t>
  </si>
  <si>
    <t>2025EM1100167</t>
  </si>
  <si>
    <t>2025em1100167@bitspilani-digital.edu.in</t>
  </si>
  <si>
    <t>KOMAL BHASKAR</t>
  </si>
  <si>
    <t>`+91-9958113710</t>
  </si>
  <si>
    <t>2025EM1100167-DVS - Data Visualization &amp; Storytelling</t>
  </si>
  <si>
    <t>2025EM1100172</t>
  </si>
  <si>
    <t>2025em1100172@bitspilani-digital.edu.in</t>
  </si>
  <si>
    <t>CARVALHO ALOYSIUS JOHNSON</t>
  </si>
  <si>
    <t>`+91-7350711333</t>
  </si>
  <si>
    <t>2025EM1100172-DPP - Data Pre-processing</t>
  </si>
  <si>
    <t>2025EM1100172-DVS - Data Visualization &amp; Storytelling</t>
  </si>
  <si>
    <t>2025EM1100172-DSP - Data Stores &amp; Pipelines</t>
  </si>
  <si>
    <t>2025EM1100173</t>
  </si>
  <si>
    <t>2025em1100173@bitspilani-digital.edu.in</t>
  </si>
  <si>
    <t>SANDIP BEHURA</t>
  </si>
  <si>
    <t>`+91-9040201297</t>
  </si>
  <si>
    <t>2025EM1100173-FE - Feature Engineering</t>
  </si>
  <si>
    <t>2025EM1100173-DPP - Data Pre-processing</t>
  </si>
  <si>
    <t>2025EM1100179</t>
  </si>
  <si>
    <t>2025em1100179@bitspilani-digital.edu.in</t>
  </si>
  <si>
    <t>BHOSALE MANAVENDRA VILASRAO</t>
  </si>
  <si>
    <t>`+91-7218439047</t>
  </si>
  <si>
    <t>2025EM1100179-DPP - Data Pre-processing</t>
  </si>
  <si>
    <t>2025EM1100179-DSP - Data Stores &amp; Pipelines</t>
  </si>
  <si>
    <t>2025EM1100180</t>
  </si>
  <si>
    <t>2025em1100180@bitspilani-digital.edu.in</t>
  </si>
  <si>
    <t>AVINASH GOEN</t>
  </si>
  <si>
    <t>`+91-7021820718</t>
  </si>
  <si>
    <t>2025EM1100180-FE - Feature Engineering</t>
  </si>
  <si>
    <t>2025EM1100180-SMI - Statistical Modelling &amp; Inferencing</t>
  </si>
  <si>
    <t>2025EM1100180-DPP - Data Pre-processing</t>
  </si>
  <si>
    <t>2025EM1100180-DVS - Data Visualization &amp; Storytelling</t>
  </si>
  <si>
    <t>2025EM1100180-DSP - Data Stores &amp; Pipelines</t>
  </si>
  <si>
    <t>2025EM1100183</t>
  </si>
  <si>
    <t>2025em1100183@bitspilani-digital.edu.in</t>
  </si>
  <si>
    <t>LODHA NAMAN PUSHPENDRA KIRAN</t>
  </si>
  <si>
    <t>`+91-8451925912</t>
  </si>
  <si>
    <t>2025EM1100183-FE - Feature Engineering</t>
  </si>
  <si>
    <t>2025EM1100183-SMI - Statistical Modelling &amp; Inferencing</t>
  </si>
  <si>
    <t>2025EM1100183-DPP - Data Pre-processing</t>
  </si>
  <si>
    <t>2025EM1100183-DVS - Data Visualization &amp; Storytelling</t>
  </si>
  <si>
    <t>2025EM1100183-DSP - Data Stores &amp; Pipelines</t>
  </si>
  <si>
    <t>2025EM1100184</t>
  </si>
  <si>
    <t>2025em1100184@bitspilani-digital.edu.in</t>
  </si>
  <si>
    <t>KESHAV JENA</t>
  </si>
  <si>
    <t>`+91-7217474299</t>
  </si>
  <si>
    <t>2025EM1100184-FE - Feature Engineering</t>
  </si>
  <si>
    <t>2025EM1100184-DPP - Data Pre-processing</t>
  </si>
  <si>
    <t>2025EM1100184-DVS - Data Visualization &amp; Storytelling</t>
  </si>
  <si>
    <t>2025EM1100186</t>
  </si>
  <si>
    <t>2025em1100186@bitspilani-digital.edu.in</t>
  </si>
  <si>
    <t>SWARNAKARI SINDURA</t>
  </si>
  <si>
    <t>`+91-9949266414</t>
  </si>
  <si>
    <t>2025EM1100186-DPP - Data Pre-processing</t>
  </si>
  <si>
    <t>2025EM1100186-DVS - Data Visualization &amp; Storytelling</t>
  </si>
  <si>
    <t>2025EM1100188</t>
  </si>
  <si>
    <t>2025em1100188@bitspilani-digital.edu.in</t>
  </si>
  <si>
    <t>SHUBHRA VERMA</t>
  </si>
  <si>
    <t>`+91-9413458232</t>
  </si>
  <si>
    <t>2025EM1100188-DPP - Data Pre-processing</t>
  </si>
  <si>
    <t>2025EM1100188-DVS - Data Visualization &amp; Storytelling</t>
  </si>
  <si>
    <t>2025EM1100189</t>
  </si>
  <si>
    <t>2025em1100189@bitspilani-digital.edu.in</t>
  </si>
  <si>
    <t>SABYASACHI KUMAR</t>
  </si>
  <si>
    <t>`+91-7365024917</t>
  </si>
  <si>
    <t>2025EM1100189-SMI - Statistical Modelling &amp; Inferencing</t>
  </si>
  <si>
    <t>2025EM1100189-DSP - Data Stores &amp; Pipelines</t>
  </si>
  <si>
    <t>2025EM1100190</t>
  </si>
  <si>
    <t>2025em1100190@bitspilani-digital.edu.in</t>
  </si>
  <si>
    <t>DIPEN THAPA</t>
  </si>
  <si>
    <t>`+91-9002352283</t>
  </si>
  <si>
    <t>2025EM1100190-FE - Feature Engineering</t>
  </si>
  <si>
    <t>2025EM1100190-SMI - Statistical Modelling &amp; Inferencing</t>
  </si>
  <si>
    <t>2025EM1100190-DPP - Data Pre-processing</t>
  </si>
  <si>
    <t>2025EM1100190-DVS - Data Visualization &amp; Storytelling</t>
  </si>
  <si>
    <t>2025EM1100190-DSP - Data Stores &amp; Pipelines</t>
  </si>
  <si>
    <t>2025EM1100191</t>
  </si>
  <si>
    <t>2025em1100191@bitspilani-digital.edu.in</t>
  </si>
  <si>
    <t>DHISHANAA K R</t>
  </si>
  <si>
    <t>`+91-8838396689</t>
  </si>
  <si>
    <t>2025EM1100191-SMI - Statistical Modelling &amp; Inferencing</t>
  </si>
  <si>
    <t>2025EM1100191-DPP - Data Pre-processing</t>
  </si>
  <si>
    <t>2025EM1100192</t>
  </si>
  <si>
    <t>2025em1100192@bitspilani-digital.edu.in</t>
  </si>
  <si>
    <t>ANISHA DAS</t>
  </si>
  <si>
    <t>`+91-7044648296</t>
  </si>
  <si>
    <t>2025EM1100192-DVS - Data Visualization &amp; Storytelling</t>
  </si>
  <si>
    <t>2025EM1100192-DSP - Data Stores &amp; Pipelines</t>
  </si>
  <si>
    <t>2025EM1100193</t>
  </si>
  <si>
    <t>2025em1100193@bitspilani-digital.edu.in</t>
  </si>
  <si>
    <t>ANUJ GOEL</t>
  </si>
  <si>
    <t>`+91-9350096003</t>
  </si>
  <si>
    <t>2025EM1100193-FE - Feature Engineering</t>
  </si>
  <si>
    <t>2025EM1100193-DPP - Data Pre-processing</t>
  </si>
  <si>
    <t>2025EM1100194</t>
  </si>
  <si>
    <t>2025em1100194@bitspilani-digital.edu.in</t>
  </si>
  <si>
    <t>JATIN AJAY SHARMA</t>
  </si>
  <si>
    <t>`+91-7976925744</t>
  </si>
  <si>
    <t>2025EM1100194-FE - Feature Engineering</t>
  </si>
  <si>
    <t>2025EM1100194-SMI - Statistical Modelling &amp; Inferencing</t>
  </si>
  <si>
    <t>2025EM1100194-DPP - Data Pre-processing</t>
  </si>
  <si>
    <t>2025EM1100194-DVS - Data Visualization &amp; Storytelling</t>
  </si>
  <si>
    <t>2025EM1100194-DSP - Data Stores &amp; Pipelines</t>
  </si>
  <si>
    <t>2025EM1100195</t>
  </si>
  <si>
    <t>2025em1100195@bitspilani-digital.edu.in</t>
  </si>
  <si>
    <t>TANMOY MAJUMDAR</t>
  </si>
  <si>
    <t>`+91-6290697564</t>
  </si>
  <si>
    <t>2025EM1100195-DPP - Data Pre-processing</t>
  </si>
  <si>
    <t>2025EM1100195-DSP - Data Stores &amp; Pipelines</t>
  </si>
  <si>
    <t>2025EM1100196</t>
  </si>
  <si>
    <t>2025em1100196@bitspilani-digital.edu.in</t>
  </si>
  <si>
    <t>VELIDI NAGAPAVAN</t>
  </si>
  <si>
    <t>`+91-7095641150</t>
  </si>
  <si>
    <t>2025EM1100196-SMI - Statistical Modelling &amp; Inferencing</t>
  </si>
  <si>
    <t>2025EM1100196-DVS - Data Visualization &amp; Storytelling</t>
  </si>
  <si>
    <t>2025EM1100198</t>
  </si>
  <si>
    <t>2025em1100198@bitspilani-digital.edu.in</t>
  </si>
  <si>
    <t>ANSARI ANEEKA MOHD ARIF SEEMA</t>
  </si>
  <si>
    <t>`+91-9773303812</t>
  </si>
  <si>
    <t>2025EM1100198-FE - Feature Engineering</t>
  </si>
  <si>
    <t>2025EM1100198-SMI - Statistical Modelling &amp; Inferencing</t>
  </si>
  <si>
    <t>2025EM1100198-DPP - Data Pre-processing</t>
  </si>
  <si>
    <t>2025EM1100198-DVS - Data Visualization &amp; Storytelling</t>
  </si>
  <si>
    <t>2025EM1100198-DSP - Data Stores &amp; Pipelines</t>
  </si>
  <si>
    <t>2025EM1100203</t>
  </si>
  <si>
    <t>2025em1100203@bitspilani-digital.edu.in</t>
  </si>
  <si>
    <t>VISHESH K KUMBAR</t>
  </si>
  <si>
    <t>`+91-8884258807</t>
  </si>
  <si>
    <t>2025EM1100203-FE - Feature Engineering</t>
  </si>
  <si>
    <t>2025EM1100203-DSP - Data Stores &amp; Pipelines</t>
  </si>
  <si>
    <t>2025EM1100207</t>
  </si>
  <si>
    <t>2025em1100207@bitspilani-digital.edu.in</t>
  </si>
  <si>
    <t>DIVYANSHU SHARMA</t>
  </si>
  <si>
    <t>`+91-6377114191</t>
  </si>
  <si>
    <t>2025EM1100207-SMI - Statistical Modelling &amp; Inferencing</t>
  </si>
  <si>
    <t>2025EM1100207-DVS - Data Visualization &amp; Storytelling</t>
  </si>
  <si>
    <t>2025EM1100211</t>
  </si>
  <si>
    <t>2025em1100211@bitspilani-digital.edu.in</t>
  </si>
  <si>
    <t>MERIN ANN CHERIAN</t>
  </si>
  <si>
    <t>`+91-8606215479</t>
  </si>
  <si>
    <t>2025EM1100211-DVS - Data Visualization &amp; Storytelling</t>
  </si>
  <si>
    <t>2025EM1100211-DSP - Data Stores &amp; Pipelines</t>
  </si>
  <si>
    <t>2025EM1100212</t>
  </si>
  <si>
    <t>2025em1100212@bitspilani-digital.edu.in</t>
  </si>
  <si>
    <t>VIPIN GARG</t>
  </si>
  <si>
    <t>`+91-9568204774</t>
  </si>
  <si>
    <t>2025EM1100212-FE - Feature Engineering</t>
  </si>
  <si>
    <t>2025EM1100212-DPP - Data Pre-processing</t>
  </si>
  <si>
    <t>2025EM1100218</t>
  </si>
  <si>
    <t>2025em1100218@bitspilani-digital.edu.in</t>
  </si>
  <si>
    <t>HETAMPURIA UNNATESH DINESH NEHA</t>
  </si>
  <si>
    <t>`+91-9322232401</t>
  </si>
  <si>
    <t>2025EM1100218-DSP - Data Stores &amp; Pipelines</t>
  </si>
  <si>
    <t>2025EM1100219</t>
  </si>
  <si>
    <t>2025em1100219@bitspilani-digital.edu.in</t>
  </si>
  <si>
    <t>ANSHUL GAUTAM</t>
  </si>
  <si>
    <t>`+91-9717033372</t>
  </si>
  <si>
    <t>2025EM1100219-FE - Feature Engineering</t>
  </si>
  <si>
    <t>2025EM1100219-SMI - Statistical Modelling &amp; Inferencing</t>
  </si>
  <si>
    <t>2025EM1100219-DVS - Data Visualization &amp; Storytelling</t>
  </si>
  <si>
    <t>2025EM1100222</t>
  </si>
  <si>
    <t>2025em1100222@bitspilani-digital.edu.in</t>
  </si>
  <si>
    <t>MILIND KULKARNI SANJAY</t>
  </si>
  <si>
    <t>`+91-9921130189</t>
  </si>
  <si>
    <t>2025EM1100222-DPP - Data Pre-processing</t>
  </si>
  <si>
    <t>2025EM1100222-DVS - Data Visualization &amp; Storytelling</t>
  </si>
  <si>
    <t>2025EM1100225</t>
  </si>
  <si>
    <t>2025em1100225@bitspilani-digital.edu.in</t>
  </si>
  <si>
    <t>TOUQEER AHMAD</t>
  </si>
  <si>
    <t>`+91-7006320496</t>
  </si>
  <si>
    <t>2025EM1100225-SMI - Statistical Modelling &amp; Inferencing</t>
  </si>
  <si>
    <t>2025EM1100225-DVS - Data Visualization &amp; Storytelling</t>
  </si>
  <si>
    <t>2025EM1100226</t>
  </si>
  <si>
    <t>2025em1100226@bitspilani-digital.edu.in</t>
  </si>
  <si>
    <t>SWANAND SURESHRAO PARATKAR</t>
  </si>
  <si>
    <t>`+91-9422202584</t>
  </si>
  <si>
    <t>2025EM1100226-FE - Feature Engineering</t>
  </si>
  <si>
    <t>2025EM1100226-DVS - Data Visualization &amp; Storytelling</t>
  </si>
  <si>
    <t>2025EM1100226-DSP - Data Stores &amp; Pipelines</t>
  </si>
  <si>
    <t>2025EM1100228</t>
  </si>
  <si>
    <t>2025em1100228@bitspilani-digital.edu.in</t>
  </si>
  <si>
    <t>SRINIKETH A</t>
  </si>
  <si>
    <t>`+91-9573857615</t>
  </si>
  <si>
    <t>2025EM1100228-FE - Feature Engineering</t>
  </si>
  <si>
    <t>2025EM1100228-SMI - Statistical Modelling &amp; Inferencing</t>
  </si>
  <si>
    <t>2025EM1100228-DPP - Data Pre-processing</t>
  </si>
  <si>
    <t>2025EM1100228-DVS - Data Visualization &amp; Storytelling</t>
  </si>
  <si>
    <t>2025EM1100228-DSP - Data Stores &amp; Pipelines</t>
  </si>
  <si>
    <t>2025EM1100231</t>
  </si>
  <si>
    <t>2025em1100231@bitspilani-digital.edu.in</t>
  </si>
  <si>
    <t>MEERAN MOHIDEEN ANWAR SADAT</t>
  </si>
  <si>
    <t>`+91-9886154967</t>
  </si>
  <si>
    <t>2025EM1100231-FE - Feature Engineering</t>
  </si>
  <si>
    <t>2025EM1100231-SMI - Statistical Modelling &amp; Inferencing</t>
  </si>
  <si>
    <t>2025EM1100231-DPP - Data Pre-processing</t>
  </si>
  <si>
    <t>2025EM1100231-DVS - Data Visualization &amp; Storytelling</t>
  </si>
  <si>
    <t>2025EM1100231-DSP - Data Stores &amp; Pipelines</t>
  </si>
  <si>
    <t>2025EM1100233</t>
  </si>
  <si>
    <t>2025em1100233@bitspilani-digital.edu.in</t>
  </si>
  <si>
    <t>PONAGANTI AKANKSHA</t>
  </si>
  <si>
    <t>`+91-9390451828</t>
  </si>
  <si>
    <t>2025EM1100233-DPP - Data Pre-processing</t>
  </si>
  <si>
    <t>2025EM1100233-DVS - Data Visualization &amp; Storytelling</t>
  </si>
  <si>
    <t>2025EM1100234</t>
  </si>
  <si>
    <t>2025em1100234@bitspilani-digital.edu.in</t>
  </si>
  <si>
    <t>SUNITA BALODA</t>
  </si>
  <si>
    <t>`+91-8448300767</t>
  </si>
  <si>
    <t>2025EM1100234-DPP - Data Pre-processing</t>
  </si>
  <si>
    <t>2025EM1100234-DVS - Data Visualization &amp; Storytelling</t>
  </si>
  <si>
    <t>2025EM1100235</t>
  </si>
  <si>
    <t>2025em1100235@bitspilani-digital.edu.in</t>
  </si>
  <si>
    <t>MOHAMMED OMAR</t>
  </si>
  <si>
    <t>`+91-8688085485</t>
  </si>
  <si>
    <t>2025EM1100235-FE - Feature Engineering</t>
  </si>
  <si>
    <t>2025EM1100235-SMI - Statistical Modelling &amp; Inferencing</t>
  </si>
  <si>
    <t>2025EM1100236</t>
  </si>
  <si>
    <t>2025em1100236@bitspilani-digital.edu.in</t>
  </si>
  <si>
    <t>SUHA ABDUL KALAM</t>
  </si>
  <si>
    <t>`+91-9980589735</t>
  </si>
  <si>
    <t>2025EM1100236-FE - Feature Engineering</t>
  </si>
  <si>
    <t>2025EM1100236-DPP - Data Pre-processing</t>
  </si>
  <si>
    <t>2025EM1100236-DVS - Data Visualization &amp; Storytelling</t>
  </si>
  <si>
    <t>2025EM1100236-DSP - Data Stores &amp; Pipelines</t>
  </si>
  <si>
    <t>2025EM1100238</t>
  </si>
  <si>
    <t>2025em1100238@bitspilani-digital.edu.in</t>
  </si>
  <si>
    <t>JHA RAVIBHUSHAN BALKANT ARCHANA</t>
  </si>
  <si>
    <t>`+91-7757896288</t>
  </si>
  <si>
    <t>2025EM1100238-DPP - Data Pre-processing</t>
  </si>
  <si>
    <t>2025EM1100238-DVS - Data Visualization &amp; Storytelling</t>
  </si>
  <si>
    <t>2025EM1100238-DSP - Data Stores &amp; Pipelines</t>
  </si>
  <si>
    <t>2025EM1100239</t>
  </si>
  <si>
    <t>2025em1100239@bitspilani-digital.edu.in</t>
  </si>
  <si>
    <t>ABHINAVA CHANDRA</t>
  </si>
  <si>
    <t>`+91-9535403055</t>
  </si>
  <si>
    <t>2025EM1100239-DPP - Data Pre-processing</t>
  </si>
  <si>
    <t>2025EM1100239-DSP - Data Stores &amp; Pipelines</t>
  </si>
  <si>
    <t>2025EM1100241</t>
  </si>
  <si>
    <t>2025em1100241@bitspilani-digital.edu.in</t>
  </si>
  <si>
    <t>ADVIK SINHA</t>
  </si>
  <si>
    <t>`+91-9870505327</t>
  </si>
  <si>
    <t>2025EM1100241-FE - Feature Engineering</t>
  </si>
  <si>
    <t>2025EM1100241-SMI - Statistical Modelling &amp; Inferencing</t>
  </si>
  <si>
    <t>2025EM1100241-DPP - Data Pre-processing</t>
  </si>
  <si>
    <t>2025EM1100241-DVS - Data Visualization &amp; Storytelling</t>
  </si>
  <si>
    <t>2025EM1100241-DSP - Data Stores &amp; Pipelines</t>
  </si>
  <si>
    <t>2025EM1100244</t>
  </si>
  <si>
    <t>2025em1100244@bitspilani-digital.edu.in</t>
  </si>
  <si>
    <t>TEERDHALA SRAVAN KUMAR</t>
  </si>
  <si>
    <t>`+91-9000311604</t>
  </si>
  <si>
    <t>2025EM1100244-DVS - Data Visualization &amp; Storytelling</t>
  </si>
  <si>
    <t>2025EM1100244-DSP - Data Stores &amp; Pipelines</t>
  </si>
  <si>
    <t>2025EM1100248</t>
  </si>
  <si>
    <t>2025em1100248@bitspilani-digital.edu.in</t>
  </si>
  <si>
    <t>SRIMATHI A</t>
  </si>
  <si>
    <t>`+91-7338805624</t>
  </si>
  <si>
    <t>2025EM1100248-SMI - Statistical Modelling &amp; Inferencing</t>
  </si>
  <si>
    <t>2025EM1100248-DVS - Data Visualization &amp; Storytelling</t>
  </si>
  <si>
    <t>2025EM1100249</t>
  </si>
  <si>
    <t>2025em1100249@bitspilani-digital.edu.in</t>
  </si>
  <si>
    <t>RISHAAN</t>
  </si>
  <si>
    <t>`+91-7200250012</t>
  </si>
  <si>
    <t>2025EM1100249-FE - Feature Engineering</t>
  </si>
  <si>
    <t>2025EM1100249-DPP - Data Pre-processing</t>
  </si>
  <si>
    <t>2025EM1100249-DVS - Data Visualization &amp; Storytelling</t>
  </si>
  <si>
    <t>2025EM1100250</t>
  </si>
  <si>
    <t>2025em1100250@bitspilani-digital.edu.in</t>
  </si>
  <si>
    <t>SARTHAK GUPTA</t>
  </si>
  <si>
    <t>`+91-9718813103</t>
  </si>
  <si>
    <t>2025EM1100250-DPP - Data Pre-processing</t>
  </si>
  <si>
    <t>2025EM1100250-DSP - Data Stores &amp; Pipelines</t>
  </si>
  <si>
    <t>2025EM1100251</t>
  </si>
  <si>
    <t>2025em1100251@bitspilani-digital.edu.in</t>
  </si>
  <si>
    <t>ATUL KUMAR</t>
  </si>
  <si>
    <t>`+91-9455153762</t>
  </si>
  <si>
    <t>2025EM1100251-SMI - Statistical Modelling &amp; Inferencing</t>
  </si>
  <si>
    <t>2025EM1100251-DPP - Data Pre-processing</t>
  </si>
  <si>
    <t>2025EM1100252</t>
  </si>
  <si>
    <t>2025em1100252@bitspilani-digital.edu.in</t>
  </si>
  <si>
    <t>THOKE MUGDHA MAKRAND</t>
  </si>
  <si>
    <t>`+91-8484005910</t>
  </si>
  <si>
    <t>2025EM1100252-FE - Feature Engineering</t>
  </si>
  <si>
    <t>2025EM1100252-SMI - Statistical Modelling &amp; Inferencing</t>
  </si>
  <si>
    <t>2025EM1100252-DVS - Data Visualization &amp; Storytelling</t>
  </si>
  <si>
    <t>2025EM1100253</t>
  </si>
  <si>
    <t>2025em1100253@bitspilani-digital.edu.in</t>
  </si>
  <si>
    <t>VIVEK H</t>
  </si>
  <si>
    <t>`+91-7899979857</t>
  </si>
  <si>
    <t>2025EM1100253-FE - Feature Engineering</t>
  </si>
  <si>
    <t>2025EM1100253-SMI - Statistical Modelling &amp; Inferencing</t>
  </si>
  <si>
    <t>2025EM1100253-DPP - Data Pre-processing</t>
  </si>
  <si>
    <t>2025EM1100253-DVS - Data Visualization &amp; Storytelling</t>
  </si>
  <si>
    <t>2025EM1100253-DSP - Data Stores &amp; Pipelines</t>
  </si>
  <si>
    <t>2025EM1100254</t>
  </si>
  <si>
    <t>2025em1100254@bitspilani-digital.edu.in</t>
  </si>
  <si>
    <t>NITHISH J PRABHU</t>
  </si>
  <si>
    <t>`+91-8050856839</t>
  </si>
  <si>
    <t>2025EM1100254-FE - Feature Engineering</t>
  </si>
  <si>
    <t>2025EM1100254-SMI - Statistical Modelling &amp; Inferencing</t>
  </si>
  <si>
    <t>2025EM1100254-DPP - Data Pre-processing</t>
  </si>
  <si>
    <t>2025EM1100254-DVS - Data Visualization &amp; Storytelling</t>
  </si>
  <si>
    <t>2025EM1100254-DSP - Data Stores &amp; Pipelines</t>
  </si>
  <si>
    <t>2025EM1100257</t>
  </si>
  <si>
    <t>2025em1100257@bitspilani-digital.edu.in</t>
  </si>
  <si>
    <t>NIVED KRISHNA M S</t>
  </si>
  <si>
    <t>`+91-9745353255</t>
  </si>
  <si>
    <t>2025EM1100257-SMI - Statistical Modelling &amp; Inferencing</t>
  </si>
  <si>
    <t>2025EM1100257-DSP - Data Stores &amp; Pipelines</t>
  </si>
  <si>
    <t>2025EM1100258</t>
  </si>
  <si>
    <t>2025em1100258@bitspilani-digital.edu.in</t>
  </si>
  <si>
    <t>VIMALA MINNI KOPPADA</t>
  </si>
  <si>
    <t>`+91-8790363939</t>
  </si>
  <si>
    <t>2025EM1100258-FE - Feature Engineering</t>
  </si>
  <si>
    <t>2025EM1100258-SMI - Statistical Modelling &amp; Inferencing</t>
  </si>
  <si>
    <t>2025EM1100258-DPP - Data Pre-processing</t>
  </si>
  <si>
    <t>2025EM1100259</t>
  </si>
  <si>
    <t>2025em1100259@bitspilani-digital.edu.in</t>
  </si>
  <si>
    <t>NADAR SCIENTILLA STEPHEN JENIFER</t>
  </si>
  <si>
    <t>`+91-9082270436</t>
  </si>
  <si>
    <t>2025EM1100259-DSP - Data Stores &amp; Pipelines</t>
  </si>
  <si>
    <t>2025EM1100260</t>
  </si>
  <si>
    <t>2025em1100260@bitspilani-digital.edu.in</t>
  </si>
  <si>
    <t>PARVATHI J NAIR</t>
  </si>
  <si>
    <t>`+91-9539177876</t>
  </si>
  <si>
    <t>2025EM1100260-SMI - Statistical Modelling &amp; Inferencing</t>
  </si>
  <si>
    <t>2025EM1100260-DPP - Data Pre-processing</t>
  </si>
  <si>
    <t>2025EM1100261</t>
  </si>
  <si>
    <t>2025em1100261@bitspilani-digital.edu.in</t>
  </si>
  <si>
    <t>HAROON SURYA I</t>
  </si>
  <si>
    <t>`+91-9047865672</t>
  </si>
  <si>
    <t>2025EM1100261-DVS - Data Visualization &amp; Storytelling</t>
  </si>
  <si>
    <t>2025EM1100261-DSP - Data Stores &amp; Pipelines</t>
  </si>
  <si>
    <t>2025EM1100262</t>
  </si>
  <si>
    <t>2025em1100262@bitspilani-digital.edu.in</t>
  </si>
  <si>
    <t>SIDDHARTH SHARMA</t>
  </si>
  <si>
    <t>`+91-9999867650</t>
  </si>
  <si>
    <t>2025EM1100262-SMI - Statistical Modelling &amp; Inferencing</t>
  </si>
  <si>
    <t>2025EM1100262-DPP - Data Pre-processing</t>
  </si>
  <si>
    <t>2025EM1100263</t>
  </si>
  <si>
    <t>2025em1100263@bitspilani-digital.edu.in</t>
  </si>
  <si>
    <t>SHREYA RAMESH</t>
  </si>
  <si>
    <t>`+91-9916362194</t>
  </si>
  <si>
    <t>2025EM1100263-DPP - Data Pre-processing</t>
  </si>
  <si>
    <t>2025EM1100263-DVS - Data Visualization &amp; Storytelling</t>
  </si>
  <si>
    <t>2025EM1100264</t>
  </si>
  <si>
    <t>2025em1100264@bitspilani-digital.edu.in</t>
  </si>
  <si>
    <t>NEHA SINGLA</t>
  </si>
  <si>
    <t>`+91-8587832475</t>
  </si>
  <si>
    <t>2025EM1100264-DVS - Data Visualization &amp; Storytelling</t>
  </si>
  <si>
    <t>2025EM1100265</t>
  </si>
  <si>
    <t>2025em1100265@bitspilani-digital.edu.in</t>
  </si>
  <si>
    <t>MAGDALENE SUNITHA</t>
  </si>
  <si>
    <t>`+91-9945191172</t>
  </si>
  <si>
    <t>2025EM1100265-SMI - Statistical Modelling &amp; Inferencing</t>
  </si>
  <si>
    <t>2025EM1100265-DPP - Data Pre-processing</t>
  </si>
  <si>
    <t>2025EM1100265-DVS - Data Visualization &amp; Storytelling</t>
  </si>
  <si>
    <t>2025EM1100266</t>
  </si>
  <si>
    <t>2025em1100266@bitspilani-digital.edu.in</t>
  </si>
  <si>
    <t>ASHWATH ATHREYA R</t>
  </si>
  <si>
    <t>`+91-7358200633</t>
  </si>
  <si>
    <t>2025EM1100266-FE - Feature Engineering</t>
  </si>
  <si>
    <t>2025EM1100266-SMI - Statistical Modelling &amp; Inferencing</t>
  </si>
  <si>
    <t>2025EM1100266-DPP - Data Pre-processing</t>
  </si>
  <si>
    <t>2025EM1100266-DVS - Data Visualization &amp; Storytelling</t>
  </si>
  <si>
    <t>2025EM1100267</t>
  </si>
  <si>
    <t>2025em1100267@bitspilani-digital.edu.in</t>
  </si>
  <si>
    <t>KRITTIKA CHATTERJEE</t>
  </si>
  <si>
    <t>`+91-9160527551</t>
  </si>
  <si>
    <t>2025EM1100267-DVS - Data Visualization &amp; Storytelling</t>
  </si>
  <si>
    <t>2025EM1100268</t>
  </si>
  <si>
    <t>2025em1100268@bitspilani-digital.edu.in</t>
  </si>
  <si>
    <t>REVATHI ILAPURAM</t>
  </si>
  <si>
    <t>`+91-8147754549</t>
  </si>
  <si>
    <t>2025EM1100268-FE - Feature Engineering</t>
  </si>
  <si>
    <t>2025EM1100268-SMI - Statistical Modelling &amp; Inferencing</t>
  </si>
  <si>
    <t>2025EM1100268-DPP - Data Pre-processing</t>
  </si>
  <si>
    <t>2025EM1100268-DVS - Data Visualization &amp; Storytelling</t>
  </si>
  <si>
    <t>2025EM1100268-DSP - Data Stores &amp; Pipelines</t>
  </si>
  <si>
    <t>2025EM1100269</t>
  </si>
  <si>
    <t>2025em1100269@bitspilani-digital.edu.in</t>
  </si>
  <si>
    <t>FAISAL RASHEED</t>
  </si>
  <si>
    <t>`+91-9665037666</t>
  </si>
  <si>
    <t>2025EM1100269-DPP - Data Pre-processing</t>
  </si>
  <si>
    <t>2025EM1100269-DVS - Data Visualization &amp; Storytelling</t>
  </si>
  <si>
    <t>2025EM1100274</t>
  </si>
  <si>
    <t>2025em1100274@bitspilani-digital.edu.in</t>
  </si>
  <si>
    <t>POREDDY VARUN</t>
  </si>
  <si>
    <t>`+91-9390592226</t>
  </si>
  <si>
    <t>2025EM1100274-DPP - Data Pre-processing</t>
  </si>
  <si>
    <t>2025EM1100274-DVS - Data Visualization &amp; Storytelling</t>
  </si>
  <si>
    <t>2025EM1100275</t>
  </si>
  <si>
    <t>2025em1100275@bitspilani-digital.edu.in</t>
  </si>
  <si>
    <t>SHIVAM SINGH</t>
  </si>
  <si>
    <t>`+91-9897152034</t>
  </si>
  <si>
    <t>2025EM1100275-DPP - Data Pre-processing</t>
  </si>
  <si>
    <t>2025EM1100276</t>
  </si>
  <si>
    <t>2025em1100276@bitspilani-digital.edu.in</t>
  </si>
  <si>
    <t>Gembali Ramani</t>
  </si>
  <si>
    <t>`+91-9014825601</t>
  </si>
  <si>
    <t>2025EM1100276-SMI - Statistical Modelling &amp; Inferencing</t>
  </si>
  <si>
    <t>2025EM1100276-DSP - Data Stores &amp; Pipelines</t>
  </si>
  <si>
    <t>2025EM1100277</t>
  </si>
  <si>
    <t>2025em1100277@bitspilani-digital.edu.in</t>
  </si>
  <si>
    <t>RUJUL MALLAPURAM</t>
  </si>
  <si>
    <t>`+91-9849657176</t>
  </si>
  <si>
    <t>2025EM1100277-FE - Feature Engineering</t>
  </si>
  <si>
    <t>2025EM1100277-SMI - Statistical Modelling &amp; Inferencing</t>
  </si>
  <si>
    <t>2025EM1100277-DPP - Data Pre-processing</t>
  </si>
  <si>
    <t>2025EM1100277-DVS - Data Visualization &amp; Storytelling</t>
  </si>
  <si>
    <t>2025EM1100277-DSP - Data Stores &amp; Pipelines</t>
  </si>
  <si>
    <t>2025EM1100278</t>
  </si>
  <si>
    <t>2025em1100278@bitspilani-digital.edu.in</t>
  </si>
  <si>
    <t>YASHIKA</t>
  </si>
  <si>
    <t>`+91-8221015322</t>
  </si>
  <si>
    <t>2025EM1100278-SMI - Statistical Modelling &amp; Inferencing</t>
  </si>
  <si>
    <t>2025EM1100278-DPP - Data Pre-processing</t>
  </si>
  <si>
    <t>2025EM1100278-DVS - Data Visualization &amp; Storytelling</t>
  </si>
  <si>
    <t>2025EM1100279</t>
  </si>
  <si>
    <t>2025em1100279@bitspilani-digital.edu.in</t>
  </si>
  <si>
    <t>Simarla Siri Muvva Reddy</t>
  </si>
  <si>
    <t>`+91-7093153341</t>
  </si>
  <si>
    <t>2025EM1100279-SMI - Statistical Modelling &amp; Inferencing</t>
  </si>
  <si>
    <t>2025EM1100279-DSP - Data Stores &amp; Pipelines</t>
  </si>
  <si>
    <t>2025EM1100282</t>
  </si>
  <si>
    <t>2025em1100282@bitspilani-digital.edu.in</t>
  </si>
  <si>
    <t>ARVAPALLI ROOPESH</t>
  </si>
  <si>
    <t>`+91-8885623730</t>
  </si>
  <si>
    <t>2025EM1100282-FE - Feature Engineering</t>
  </si>
  <si>
    <t>2025EM1100282-DPP - Data Pre-processing</t>
  </si>
  <si>
    <t>2025EM1100282-DSP - Data Stores &amp; Pipelines</t>
  </si>
  <si>
    <t>2025EM1100283</t>
  </si>
  <si>
    <t>2025em1100283@bitspilani-digital.edu.in</t>
  </si>
  <si>
    <t>DEBJIT ADAK</t>
  </si>
  <si>
    <t>`+91-9800396471</t>
  </si>
  <si>
    <t>2025EM1100283-FE - Feature Engineering</t>
  </si>
  <si>
    <t>2025EM1100283-DSP - Data Stores &amp; Pipelines</t>
  </si>
  <si>
    <t>2025EM1100284</t>
  </si>
  <si>
    <t>2025em1100284@bitspilani-digital.edu.in</t>
  </si>
  <si>
    <t>AYAZ MUNIS</t>
  </si>
  <si>
    <t>`+91-9508556069</t>
  </si>
  <si>
    <t>2025EM1100284-DPP - Data Pre-processing</t>
  </si>
  <si>
    <t>2025EM1100284-DSP - Data Stores &amp; Pipelines</t>
  </si>
  <si>
    <t>2025EM1100286</t>
  </si>
  <si>
    <t>2025em1100286@bitspilani-digital.edu.in</t>
  </si>
  <si>
    <t>SHIVA JOSHI</t>
  </si>
  <si>
    <t>`+91-9008673999</t>
  </si>
  <si>
    <t>2025EM1100286-FE - Feature Engineering</t>
  </si>
  <si>
    <t>2025EM1100286-SMI - Statistical Modelling &amp; Inferencing</t>
  </si>
  <si>
    <t>2025EM1100286-DPP - Data Pre-processing</t>
  </si>
  <si>
    <t>2025EM1100286-DVS - Data Visualization &amp; Storytelling</t>
  </si>
  <si>
    <t>2025EM1100286-DSP - Data Stores &amp; Pipelines</t>
  </si>
  <si>
    <t>2025EM1100287</t>
  </si>
  <si>
    <t>2025em1100287@bitspilani-digital.edu.in</t>
  </si>
  <si>
    <t>ANAY AWASTHI</t>
  </si>
  <si>
    <t>`+91-9819760280</t>
  </si>
  <si>
    <t>2025EM1100287-FE - Feature Engineering</t>
  </si>
  <si>
    <t>2025EM1100287-SMI - Statistical Modelling &amp; Inferencing</t>
  </si>
  <si>
    <t>2025EM1100287-DPP - Data Pre-processing</t>
  </si>
  <si>
    <t>2025EM1100287-DVS - Data Visualization &amp; Storytelling</t>
  </si>
  <si>
    <t>2025EM1100287-DSP - Data Stores &amp; Pipelines</t>
  </si>
  <si>
    <t>2025EM1100288</t>
  </si>
  <si>
    <t>2025em1100288@bitspilani-digital.edu.in</t>
  </si>
  <si>
    <t>ASHEESH KUMAR SAXENA</t>
  </si>
  <si>
    <t>`+91-9663302066</t>
  </si>
  <si>
    <t>2025EM1100288-DVS - Data Visualization &amp; Storytelling</t>
  </si>
  <si>
    <t>2025EM1100289</t>
  </si>
  <si>
    <t>2025em1100289@bitspilani-digital.edu.in</t>
  </si>
  <si>
    <t>ANURAG SHARMA</t>
  </si>
  <si>
    <t>`+91-9717449208</t>
  </si>
  <si>
    <t>2025EM1100289-DPP - Data Pre-processing</t>
  </si>
  <si>
    <t>2025EM1100289-DSP - Data Stores &amp; Pipelines</t>
  </si>
  <si>
    <t>2025EM1100291</t>
  </si>
  <si>
    <t>2025em1100291@bitspilani-digital.edu.in</t>
  </si>
  <si>
    <t>VENKATA RAMA MURTHY S.R.</t>
  </si>
  <si>
    <t>`+91-8897667424</t>
  </si>
  <si>
    <t>2025EM1100291-FE - Feature Engineering</t>
  </si>
  <si>
    <t>2025EM1100291-SMI - Statistical Modelling &amp; Inferencing</t>
  </si>
  <si>
    <t>2025EM1100291-DPP - Data Pre-processing</t>
  </si>
  <si>
    <t>2025EM1100291-DVS - Data Visualization &amp; Storytelling</t>
  </si>
  <si>
    <t>2025EM1100291-DSP - Data Stores &amp; Pipelines</t>
  </si>
  <si>
    <t>2025EM1100293</t>
  </si>
  <si>
    <t>2025em1100293@bitspilani-digital.edu.in</t>
  </si>
  <si>
    <t>SINDHU BIJU NAIR</t>
  </si>
  <si>
    <t>`+91-9820607240</t>
  </si>
  <si>
    <t>2025EM1100293-DPP - Data Pre-processing</t>
  </si>
  <si>
    <t>2025EM1100293-DVS - Data Visualization &amp; Storytelling</t>
  </si>
  <si>
    <t>2025EM1100293-DSP - Data Stores &amp; Pipelines</t>
  </si>
  <si>
    <t>2025EM1100295</t>
  </si>
  <si>
    <t>2025em1100295@bitspilani-digital.edu.in</t>
  </si>
  <si>
    <t>PUSHPENDRA KUMAR DHIMOLE</t>
  </si>
  <si>
    <t>`+91-7738909999</t>
  </si>
  <si>
    <t>2025EM1100295-FE - Feature Engineering</t>
  </si>
  <si>
    <t>2025EM1100295-SMI - Statistical Modelling &amp; Inferencing</t>
  </si>
  <si>
    <t>2025EM1100295-DPP - Data Pre-processing</t>
  </si>
  <si>
    <t>2025EM1100295-DVS - Data Visualization &amp; Storytelling</t>
  </si>
  <si>
    <t>2025EM1100295-DSP - Data Stores &amp; Pipelines</t>
  </si>
  <si>
    <t>2025EM1100297</t>
  </si>
  <si>
    <t>2025em1100297@bitspilani-digital.edu.in</t>
  </si>
  <si>
    <t>SARAN KUMAR D S</t>
  </si>
  <si>
    <t>`+91-8142291234</t>
  </si>
  <si>
    <t>2025EM1100297-SMI - Statistical Modelling &amp; Inferencing</t>
  </si>
  <si>
    <t>2025EM1100297-DPP - Data Pre-processing</t>
  </si>
  <si>
    <t>2025EM1100297-DVS - Data Visualization &amp; Storytelling</t>
  </si>
  <si>
    <t>2025EM1100299</t>
  </si>
  <si>
    <t>2025em1100299@bitspilani-digital.edu.in</t>
  </si>
  <si>
    <t>DINESH VENUGOPAL</t>
  </si>
  <si>
    <t>`+91-6374918290</t>
  </si>
  <si>
    <t>2025EM1100299-FE - Feature Engineering</t>
  </si>
  <si>
    <t>2025EM1100299-DPP - Data Pre-processing</t>
  </si>
  <si>
    <t>2025EM1100301</t>
  </si>
  <si>
    <t>2025em1100301@bitspilani-digital.edu.in</t>
  </si>
  <si>
    <t>TANTAK RAHUL SUDHIR</t>
  </si>
  <si>
    <t>`+91-9850812060</t>
  </si>
  <si>
    <t>2025EM1100301-DPP - Data Pre-processing</t>
  </si>
  <si>
    <t>2025EM1100301-DVS - Data Visualization &amp; Storytelling</t>
  </si>
  <si>
    <t>2025EM1100302</t>
  </si>
  <si>
    <t>2025em1100302@bitspilani-digital.edu.in</t>
  </si>
  <si>
    <t>SHATRUGHNA SAMAL</t>
  </si>
  <si>
    <t>`+91-9777457041</t>
  </si>
  <si>
    <t>2025EM1100302-DVS - Data Visualization &amp; Storytelling</t>
  </si>
  <si>
    <t>2025EM1100302-DSP - Data Stores &amp; Pipelines</t>
  </si>
  <si>
    <t>2025EM1100303</t>
  </si>
  <si>
    <t>2025em1100303@bitspilani-digital.edu.in</t>
  </si>
  <si>
    <t>OSMAN AZAM MOHAMMED</t>
  </si>
  <si>
    <t>`+91-8341388406</t>
  </si>
  <si>
    <t>2025EM1100303-DPP - Data Pre-processing</t>
  </si>
  <si>
    <t>2025EM1100303-DVS - Data Visualization &amp; Storytelling</t>
  </si>
  <si>
    <t>2025EM1100309</t>
  </si>
  <si>
    <t>2025em1100309@bitspilani-digital.edu.in</t>
  </si>
  <si>
    <t>NAGARJUNA SAI KIRAN</t>
  </si>
  <si>
    <t>`+91-8143628455</t>
  </si>
  <si>
    <t>2025EM1100309-DPP - Data Pre-processing</t>
  </si>
  <si>
    <t>2025EM1100309-DVS - Data Visualization &amp; Storytelling</t>
  </si>
  <si>
    <t>2025EM1100310</t>
  </si>
  <si>
    <t>2025em1100310@bitspilani-digital.edu.in</t>
  </si>
  <si>
    <t>SATYANARAYANA SATVIK SRIADIBHATLA</t>
  </si>
  <si>
    <t>`+91-7892855763</t>
  </si>
  <si>
    <t>2025EM1100310-DPP - Data Pre-processing</t>
  </si>
  <si>
    <t>2025EM1100310-DSP - Data Stores &amp; Pipelines</t>
  </si>
  <si>
    <t>2025EM1100311</t>
  </si>
  <si>
    <t>2025em1100311@bitspilani-digital.edu.in</t>
  </si>
  <si>
    <t>VINEETH. V</t>
  </si>
  <si>
    <t>`+91-9739001007</t>
  </si>
  <si>
    <t>2025EM1100311-DVS - Data Visualization &amp; Storytelling</t>
  </si>
  <si>
    <t>2025EM1100311-DSP - Data Stores &amp; Pipelines</t>
  </si>
  <si>
    <t>2025EM1100312</t>
  </si>
  <si>
    <t>2025em1100312@bitspilani-digital.edu.in</t>
  </si>
  <si>
    <t>JONNALAGADDA ANISHA RAO</t>
  </si>
  <si>
    <t>`+91-9032715353</t>
  </si>
  <si>
    <t>2025EM1100312-SMI - Statistical Modelling &amp; Inferencing</t>
  </si>
  <si>
    <t>2025EM1100312-DVS - Data Visualization &amp; Storytelling</t>
  </si>
  <si>
    <t>2025EM1100313</t>
  </si>
  <si>
    <t>2025em1100313@bitspilani-digital.edu.in</t>
  </si>
  <si>
    <t>C AMITHA REDDY</t>
  </si>
  <si>
    <t>`+91-8688177435</t>
  </si>
  <si>
    <t>2025EM1100313-FE - Feature Engineering</t>
  </si>
  <si>
    <t>2025EM1100313-DPP - Data Pre-processing</t>
  </si>
  <si>
    <t>2025EM1100313-DVS - Data Visualization &amp; Storytelling</t>
  </si>
  <si>
    <t>2025EM1100318</t>
  </si>
  <si>
    <t>2025em1100318@bitspilani-digital.edu.in</t>
  </si>
  <si>
    <t>NARAYANAN KUTTY R.</t>
  </si>
  <si>
    <t>`+91-9629023563</t>
  </si>
  <si>
    <t>2025EM1100318-FE - Feature Engineering</t>
  </si>
  <si>
    <t>2025EM1100318-DVS - Data Visualization &amp; Storytelling</t>
  </si>
  <si>
    <t>2025EM1100318-DSP - Data Stores &amp; Pipelines</t>
  </si>
  <si>
    <t>2025EM1100325</t>
  </si>
  <si>
    <t>2025em1100325@bitspilani-digital.edu.in</t>
  </si>
  <si>
    <t>MAMTA SHAW</t>
  </si>
  <si>
    <t>`+91-9163607592</t>
  </si>
  <si>
    <t>2025EM1100325-SMI - Statistical Modelling &amp; Inferencing</t>
  </si>
  <si>
    <t>2025EM1100325-DSP - Data Stores &amp; Pipelines</t>
  </si>
  <si>
    <t>2025EM1100327</t>
  </si>
  <si>
    <t>2025em1100327@bitspilani-digital.edu.in</t>
  </si>
  <si>
    <t>MOHAMMED ABIDULLAH</t>
  </si>
  <si>
    <t>`+91-9885429135</t>
  </si>
  <si>
    <t>2025EM1100327-FE - Feature Engineering</t>
  </si>
  <si>
    <t>2025EM1100327-DVS - Data Visualization &amp; Storytelling</t>
  </si>
  <si>
    <t>2025EM1100329</t>
  </si>
  <si>
    <t>2025em1100329@bitspilani-digital.edu.in</t>
  </si>
  <si>
    <t>VIKAS PUTTA</t>
  </si>
  <si>
    <t>`+91-7259865566</t>
  </si>
  <si>
    <t>2025EM1100329-FE - Feature Engineering</t>
  </si>
  <si>
    <t>2025EM1100329-SMI - Statistical Modelling &amp; Inferencing</t>
  </si>
  <si>
    <t>2025EM1100329-DPP - Data Pre-processing</t>
  </si>
  <si>
    <t>2025EM1100329-DVS - Data Visualization &amp; Storytelling</t>
  </si>
  <si>
    <t>2025EM1100329-DSP - Data Stores &amp; Pipelines</t>
  </si>
  <si>
    <t>2025EM1100330</t>
  </si>
  <si>
    <t>2025em1100330@bitspilani-digital.edu.in</t>
  </si>
  <si>
    <t>CHILUKURI SRUJANA</t>
  </si>
  <si>
    <t>`+91-9427851685</t>
  </si>
  <si>
    <t>2025EM1100330-SMI - Statistical Modelling &amp; Inferencing</t>
  </si>
  <si>
    <t>2025EM1100330-DPP - Data Pre-processing</t>
  </si>
  <si>
    <t>2025EM1100330-DSP - Data Stores &amp; Pipelines</t>
  </si>
  <si>
    <t>2025EM1100331</t>
  </si>
  <si>
    <t>2025em1100331@bitspilani-digital.edu.in</t>
  </si>
  <si>
    <t>K R RAAKESH</t>
  </si>
  <si>
    <t>`+91-9626755565</t>
  </si>
  <si>
    <t>2025EM1100331-FE - Feature Engineering</t>
  </si>
  <si>
    <t>2025EM1100331-SMI - Statistical Modelling &amp; Inferencing</t>
  </si>
  <si>
    <t>2025EM1100331-DPP - Data Pre-processing</t>
  </si>
  <si>
    <t>2025EM1100331-DVS - Data Visualization &amp; Storytelling</t>
  </si>
  <si>
    <t>2025EM1100331-DSP - Data Stores &amp; Pipelines</t>
  </si>
  <si>
    <t>2025EM1100333</t>
  </si>
  <si>
    <t>2025em1100333@bitspilani-digital.edu.in</t>
  </si>
  <si>
    <t>SANJAY V NARGUND</t>
  </si>
  <si>
    <t>`+91-9916696619</t>
  </si>
  <si>
    <t>2025EM1100333-FE - Feature Engineering</t>
  </si>
  <si>
    <t>2025EM1100333-SMI - Statistical Modelling &amp; Inferencing</t>
  </si>
  <si>
    <t>2025EM1100333-DPP - Data Pre-processing</t>
  </si>
  <si>
    <t>2025EM1100333-DVS - Data Visualization &amp; Storytelling</t>
  </si>
  <si>
    <t>2025EM1100333-DSP - Data Stores &amp; Pipelines</t>
  </si>
  <si>
    <t>2025EM1100334</t>
  </si>
  <si>
    <t>2025em1100334@bitspilani-digital.edu.in</t>
  </si>
  <si>
    <t>ANUVAB SEN</t>
  </si>
  <si>
    <t>`+91-8335817316</t>
  </si>
  <si>
    <t>2025EM1100334-FE - Feature Engineering</t>
  </si>
  <si>
    <t>2025EM1100334-SMI - Statistical Modelling &amp; Inferencing</t>
  </si>
  <si>
    <t>2025EM1100334-DPP - Data Pre-processing</t>
  </si>
  <si>
    <t>2025EM1100334-DVS - Data Visualization &amp; Storytelling</t>
  </si>
  <si>
    <t>2025EM1100334-DSP - Data Stores &amp; Pipelines</t>
  </si>
  <si>
    <t>2025EM1100335</t>
  </si>
  <si>
    <t>2025em1100335@bitspilani-digital.edu.in</t>
  </si>
  <si>
    <t>MUHAMMAD ABBAS MOHD HANIF WANGDE</t>
  </si>
  <si>
    <t>`+91-8369843963</t>
  </si>
  <si>
    <t>2025EM1100335-DPP - Data Pre-processing</t>
  </si>
  <si>
    <t>2025EM1100335-DVS - Data Visualization &amp; Storytelling</t>
  </si>
  <si>
    <t>2025EM1100336</t>
  </si>
  <si>
    <t>2025em1100336@bitspilani-digital.edu.in</t>
  </si>
  <si>
    <t>ARAVINDAN C.</t>
  </si>
  <si>
    <t>`+91-9940322882</t>
  </si>
  <si>
    <t>2025EM1100336-FE - Feature Engineering</t>
  </si>
  <si>
    <t>2025EM1100336-SMI - Statistical Modelling &amp; Inferencing</t>
  </si>
  <si>
    <t>2025EM1100336-DPP - Data Pre-processing</t>
  </si>
  <si>
    <t>2025EM1100336-DVS - Data Visualization &amp; Storytelling</t>
  </si>
  <si>
    <t>2025EM1100336-DSP - Data Stores &amp; Pipelines</t>
  </si>
  <si>
    <t>2025EM1100337</t>
  </si>
  <si>
    <t>2025em1100337@bitspilani-digital.edu.in</t>
  </si>
  <si>
    <t>ANMOL CHAUHAN</t>
  </si>
  <si>
    <t>`+91-7827371872</t>
  </si>
  <si>
    <t>2025EM1100337-DPP - Data Pre-processing</t>
  </si>
  <si>
    <t>2025EM1100337-DVS - Data Visualization &amp; Storytelling</t>
  </si>
  <si>
    <t>2025EM1100338</t>
  </si>
  <si>
    <t>2025em1100338@bitspilani-digital.edu.in</t>
  </si>
  <si>
    <t>ABHISHEK MUKHERJEE</t>
  </si>
  <si>
    <t>`+91-8800411136</t>
  </si>
  <si>
    <t>2025EM1100338-FE - Feature Engineering</t>
  </si>
  <si>
    <t>2025EM1100338-SMI - Statistical Modelling &amp; Inferencing</t>
  </si>
  <si>
    <t>2025EM1100338-DPP - Data Pre-processing</t>
  </si>
  <si>
    <t>2025EM1100338-DVS - Data Visualization &amp; Storytelling</t>
  </si>
  <si>
    <t>2025EM1100338-DSP - Data Stores &amp; Pipelines</t>
  </si>
  <si>
    <t>2025EM1100339</t>
  </si>
  <si>
    <t>2025em1100339@bitspilani-digital.edu.in</t>
  </si>
  <si>
    <t>Joshi Kinjal Kamal Manju</t>
  </si>
  <si>
    <t>`+91-7021248834</t>
  </si>
  <si>
    <t>2025EM1100339-FE - Feature Engineering</t>
  </si>
  <si>
    <t>2025EM1100339-DPP - Data Pre-processing</t>
  </si>
  <si>
    <t>2025EM1100339-DVS - Data Visualization &amp; Storytelling</t>
  </si>
  <si>
    <t>2025EM1100342</t>
  </si>
  <si>
    <t>2025em1100342@bitspilani-digital.edu.in</t>
  </si>
  <si>
    <t>NAYAK MEHUL RAMPRATAP MANJU</t>
  </si>
  <si>
    <t>`+91-9930298353</t>
  </si>
  <si>
    <t>2025EM1100342-SMI - Statistical Modelling &amp; Inferencing</t>
  </si>
  <si>
    <t>2025EM1100342-DVS - Data Visualization &amp; Storytelling</t>
  </si>
  <si>
    <t>2025EM1100342-DSP - Data Stores &amp; Pipelines</t>
  </si>
  <si>
    <t>2025EM1100344</t>
  </si>
  <si>
    <t>2025em1100344@bitspilani-digital.edu.in</t>
  </si>
  <si>
    <t>CHENNUPATI SREE NIHITHA</t>
  </si>
  <si>
    <t>`+91-9502656054</t>
  </si>
  <si>
    <t>2025EM1100344-SMI - Statistical Modelling &amp; Inferencing</t>
  </si>
  <si>
    <t>2025EM1100344-DVS - Data Visualization &amp; Storytelling</t>
  </si>
  <si>
    <t>2025EM1100348</t>
  </si>
  <si>
    <t>2025em1100348@bitspilani-digital.edu.in</t>
  </si>
  <si>
    <t>G SOUNDARYA</t>
  </si>
  <si>
    <t>`+91-9315456638</t>
  </si>
  <si>
    <t>2025EM1100348-DPP - Data Pre-processing</t>
  </si>
  <si>
    <t>2025EM1100348-DVS - Data Visualization &amp; Storytelling</t>
  </si>
  <si>
    <t>2025EM1100348-DSP - Data Stores &amp; Pipelines</t>
  </si>
  <si>
    <t>2025EM1100349</t>
  </si>
  <si>
    <t>2025em1100349@bitspilani-digital.edu.in</t>
  </si>
  <si>
    <t>M V SINDHU MANVITHA</t>
  </si>
  <si>
    <t>`+91-9490749639</t>
  </si>
  <si>
    <t>2025EM1100349-DPP - Data Pre-processing</t>
  </si>
  <si>
    <t>2025EM1100349-DVS - Data Visualization &amp; Storytelling</t>
  </si>
  <si>
    <t>2025EM1100350</t>
  </si>
  <si>
    <t>2025em1100350@bitspilani-digital.edu.in</t>
  </si>
  <si>
    <t>CHANDRASEKAR B</t>
  </si>
  <si>
    <t>`+1-4695145664</t>
  </si>
  <si>
    <t>2025EM1100350-SMI - Statistical Modelling &amp; Inferencing</t>
  </si>
  <si>
    <t>2025EM1100353</t>
  </si>
  <si>
    <t>2025em1100353@bitspilani-digital.edu.in</t>
  </si>
  <si>
    <t>VISHAL BATRA</t>
  </si>
  <si>
    <t>`+91-9755260550</t>
  </si>
  <si>
    <t>2025EM1100353-FE - Feature Engineering</t>
  </si>
  <si>
    <t>2025EM1100353-DPP - Data Pre-processing</t>
  </si>
  <si>
    <t>2025EM1100353-DVS - Data Visualization &amp; Storytelling</t>
  </si>
  <si>
    <t>2025EM1100356</t>
  </si>
  <si>
    <t>2025em1100356@bitspilani-digital.edu.in</t>
  </si>
  <si>
    <t>HEMAKSHI KHANNA</t>
  </si>
  <si>
    <t>`+91-7009620258</t>
  </si>
  <si>
    <t>2025EM1100356-FE - Feature Engineering</t>
  </si>
  <si>
    <t>2025EM1100356-DSP - Data Stores &amp; Pipelines</t>
  </si>
  <si>
    <t>2025EM1100357</t>
  </si>
  <si>
    <t>2025em1100357@bitspilani-digital.edu.in</t>
  </si>
  <si>
    <t>YEDDALA SRAVANI</t>
  </si>
  <si>
    <t>`+91-9632682627</t>
  </si>
  <si>
    <t>2025EM1100357-FE - Feature Engineering</t>
  </si>
  <si>
    <t>2025EM1100357-SMI - Statistical Modelling &amp; Inferencing</t>
  </si>
  <si>
    <t>2025EM1100357-DPP - Data Pre-processing</t>
  </si>
  <si>
    <t>2025EM1100357-DVS - Data Visualization &amp; Storytelling</t>
  </si>
  <si>
    <t>2025EM1100357-DSP - Data Stores &amp; Pipelines</t>
  </si>
  <si>
    <t>2025EM1100358</t>
  </si>
  <si>
    <t>2025em1100358@bitspilani-digital.edu.in</t>
  </si>
  <si>
    <t>BUDDABATHUNI VENKATA SANTOSH SAI ROSHAN</t>
  </si>
  <si>
    <t>`+91-7989194264</t>
  </si>
  <si>
    <t>2025EM1100358-SMI - Statistical Modelling &amp; Inferencing</t>
  </si>
  <si>
    <t>2025EM1100358-DPP - Data Pre-processing</t>
  </si>
  <si>
    <t>2025EM1100358-DSP - Data Stores &amp; Pipelines</t>
  </si>
  <si>
    <t>2025EM1100359</t>
  </si>
  <si>
    <t>2025em1100359@bitspilani-digital.edu.in</t>
  </si>
  <si>
    <t>BIRADAR KRUSHNKANT EKNATH</t>
  </si>
  <si>
    <t>`+91-9921900984</t>
  </si>
  <si>
    <t>2025EM1100359-DPP - Data Pre-processing</t>
  </si>
  <si>
    <t>2025EM1100362</t>
  </si>
  <si>
    <t>2025em1100362@bitspilani-digital.edu.in</t>
  </si>
  <si>
    <t>NISHANT NUNIA</t>
  </si>
  <si>
    <t>`+91-7073030998</t>
  </si>
  <si>
    <t>2025EM1100362-DPP - Data Pre-processing</t>
  </si>
  <si>
    <t>2025EM1100362-DVS - Data Visualization &amp; Storytelling</t>
  </si>
  <si>
    <t>2025EM1100365</t>
  </si>
  <si>
    <t>2025em1100365@bitspilani-digital.edu.in</t>
  </si>
  <si>
    <t>MALI KAVITA SURENDRA VIMALA</t>
  </si>
  <si>
    <t>`+91-9284114335</t>
  </si>
  <si>
    <t>2025EM1100365-FE - Feature Engineering</t>
  </si>
  <si>
    <t>2025EM1100365-DPP - Data Pre-processing</t>
  </si>
  <si>
    <t>2025EM1100365-DVS - Data Visualization &amp; Storytelling</t>
  </si>
  <si>
    <t>2025EM1100366</t>
  </si>
  <si>
    <t>2025em1100366@bitspilani-digital.edu.in</t>
  </si>
  <si>
    <t>RONY VINCENT</t>
  </si>
  <si>
    <t>`+91-9310023640</t>
  </si>
  <si>
    <t>2025EM1100366-FE - Feature Engineering</t>
  </si>
  <si>
    <t>2025EM1100366-SMI - Statistical Modelling &amp; Inferencing</t>
  </si>
  <si>
    <t>2025EM1100366-DPP - Data Pre-processing</t>
  </si>
  <si>
    <t>2025EM1100369</t>
  </si>
  <si>
    <t>2025em1100369@bitspilani-digital.edu.in</t>
  </si>
  <si>
    <t>SHAJEE PULUKKOOL</t>
  </si>
  <si>
    <t>`+91-9611011001</t>
  </si>
  <si>
    <t>2025EM1100369-DPP - Data Pre-processing</t>
  </si>
  <si>
    <t>2025EM1100369-DSP - Data Stores &amp; Pipelines</t>
  </si>
  <si>
    <t>2025EM1100370</t>
  </si>
  <si>
    <t>2025em1100370@bitspilani-digital.edu.in</t>
  </si>
  <si>
    <t>YUJEEB ABBAS KASHANI</t>
  </si>
  <si>
    <t>`+91-7702159110</t>
  </si>
  <si>
    <t>2025EM1100370-FE - Feature Engineering</t>
  </si>
  <si>
    <t>2025EM1100370-SMI - Statistical Modelling &amp; Inferencing</t>
  </si>
  <si>
    <t>2025EM1100370-DPP - Data Pre-processing</t>
  </si>
  <si>
    <t>2025EM1100370-DVS - Data Visualization &amp; Storytelling</t>
  </si>
  <si>
    <t>2025EM1100370-DSP - Data Stores &amp; Pipelines</t>
  </si>
  <si>
    <t>2025EM1100372</t>
  </si>
  <si>
    <t>2025em1100372@bitspilani-digital.edu.in</t>
  </si>
  <si>
    <t>CHETAN PANT</t>
  </si>
  <si>
    <t>`+91-9729025249</t>
  </si>
  <si>
    <t>2025EM1100372-FE - Feature Engineering</t>
  </si>
  <si>
    <t>2025EM1100372-DPP - Data Pre-processing</t>
  </si>
  <si>
    <t>2025EM1100374</t>
  </si>
  <si>
    <t>2025em1100374@bitspilani-digital.edu.in</t>
  </si>
  <si>
    <t>VARUN CHAND R</t>
  </si>
  <si>
    <t>`+91-9751044040</t>
  </si>
  <si>
    <t>2025EM1100374-FE - Feature Engineering</t>
  </si>
  <si>
    <t>2025EM1100374-SMI - Statistical Modelling &amp; Inferencing</t>
  </si>
  <si>
    <t>2025EM1100374-DPP - Data Pre-processing</t>
  </si>
  <si>
    <t>2025EM1100374-DVS - Data Visualization &amp; Storytelling</t>
  </si>
  <si>
    <t>2025EM1100374-DSP - Data Stores &amp; Pipelines</t>
  </si>
  <si>
    <t>2025EM1100378</t>
  </si>
  <si>
    <t>2025em1100378@bitspilani-digital.edu.in</t>
  </si>
  <si>
    <t>NIKHILESH KUMAR</t>
  </si>
  <si>
    <t>`+91-9599791568</t>
  </si>
  <si>
    <t>2025EM1100378-SMI - Statistical Modelling &amp; Inferencing</t>
  </si>
  <si>
    <t>2025EM1100378-DVS - Data Visualization &amp; Storytelling</t>
  </si>
  <si>
    <t>2025EM1100379</t>
  </si>
  <si>
    <t>2025em1100379@bitspilani-digital.edu.in</t>
  </si>
  <si>
    <t>SNEHAL JOSHI</t>
  </si>
  <si>
    <t>`+91-9673899898</t>
  </si>
  <si>
    <t>2025EM1100379-DPP - Data Pre-processing</t>
  </si>
  <si>
    <t>2025EM1100379-DVS - Data Visualization &amp; Storytelling</t>
  </si>
  <si>
    <t>2025EM1100381</t>
  </si>
  <si>
    <t>2025em1100381@bitspilani-digital.edu.in</t>
  </si>
  <si>
    <t>SOMYA</t>
  </si>
  <si>
    <t>`+91-8427654315</t>
  </si>
  <si>
    <t>2025EM1100381-FE - Feature Engineering</t>
  </si>
  <si>
    <t>2025EM1100381-DPP - Data Pre-processing</t>
  </si>
  <si>
    <t>2025EM1100383</t>
  </si>
  <si>
    <t>2025em1100383@bitspilani-digital.edu.in</t>
  </si>
  <si>
    <t>REWA RAXIT</t>
  </si>
  <si>
    <t>`+91-9162341215</t>
  </si>
  <si>
    <t>2025EM1100383-SMI - Statistical Modelling &amp; Inferencing</t>
  </si>
  <si>
    <t>2025EM1100383-DVS - Data Visualization &amp; Storytelling</t>
  </si>
  <si>
    <t>2025EM1100384</t>
  </si>
  <si>
    <t>2025em1100384@bitspilani-digital.edu.in</t>
  </si>
  <si>
    <t>ADEETYA SANJAY WADIKAR</t>
  </si>
  <si>
    <t>`+91-9653646741</t>
  </si>
  <si>
    <t>2025EM1100384-FE - Feature Engineering</t>
  </si>
  <si>
    <t>2025EM1100384-DPP - Data Pre-processing</t>
  </si>
  <si>
    <t>2025EM1100384-DSP - Data Stores &amp; Pipelines</t>
  </si>
  <si>
    <t>2025EM1100385</t>
  </si>
  <si>
    <t>2025em1100385@bitspilani-digital.edu.in</t>
  </si>
  <si>
    <t>JAYADEVAN A</t>
  </si>
  <si>
    <t>`+91-9425404499</t>
  </si>
  <si>
    <t>2025EM1100385-DPP - Data Pre-processing</t>
  </si>
  <si>
    <t>2025EM1100385-DVS - Data Visualization &amp; Storytelling</t>
  </si>
  <si>
    <t>2025EM1100387</t>
  </si>
  <si>
    <t>2025em1100387@bitspilani-digital.edu.in</t>
  </si>
  <si>
    <t>JAMPULA SAI RAHUL CHOWDHARY</t>
  </si>
  <si>
    <t>`+91-9550891596</t>
  </si>
  <si>
    <t>2025EM1100387-FE - Feature Engineering</t>
  </si>
  <si>
    <t>2025EM1100387-DPP - Data Pre-processing</t>
  </si>
  <si>
    <t>2025EM1100387-DVS - Data Visualization &amp; Storytelling</t>
  </si>
  <si>
    <t>2025EM1100390</t>
  </si>
  <si>
    <t>2025em1100390@bitspilani-digital.edu.in</t>
  </si>
  <si>
    <t>MEKALA SRIJANI</t>
  </si>
  <si>
    <t>`+91-6302040581</t>
  </si>
  <si>
    <t>2025EM1100390-SMI - Statistical Modelling &amp; Inferencing</t>
  </si>
  <si>
    <t>2025EM1100390-DVS - Data Visualization &amp; Storytelling</t>
  </si>
  <si>
    <t>2025EM1100391</t>
  </si>
  <si>
    <t>2025em1100391@bitspilani-digital.edu.in</t>
  </si>
  <si>
    <t>IMRAN SHAREEF</t>
  </si>
  <si>
    <t>`+91-9640557846</t>
  </si>
  <si>
    <t>2025EM1100391-FE - Feature Engineering</t>
  </si>
  <si>
    <t>2025EM1100391-SMI - Statistical Modelling &amp; Inferencing</t>
  </si>
  <si>
    <t>2025EM1100391-DPP - Data Pre-processing</t>
  </si>
  <si>
    <t>2025EM1100392</t>
  </si>
  <si>
    <t>2025em1100392@bitspilani-digital.edu.in</t>
  </si>
  <si>
    <t>SRILAKSHMI THANNEERU</t>
  </si>
  <si>
    <t>`+65-97235723</t>
  </si>
  <si>
    <t>2025EM1100392-DSP - Data Stores &amp; Pipelines</t>
  </si>
  <si>
    <t>2025EM1100394</t>
  </si>
  <si>
    <t>2025em1100394@bitspilani-digital.edu.in</t>
  </si>
  <si>
    <t>AMBER GAUTAM</t>
  </si>
  <si>
    <t>`+91-9993925603</t>
  </si>
  <si>
    <t>2025EM1100394-DVS - Data Visualization &amp; Storytelling</t>
  </si>
  <si>
    <t>2025EM1100394-DSP - Data Stores &amp; Pipelines</t>
  </si>
  <si>
    <t>2025EM1100395</t>
  </si>
  <si>
    <t>2025em1100395@bitspilani-digital.edu.in</t>
  </si>
  <si>
    <t>NAVANEETHAKRISHNAN M</t>
  </si>
  <si>
    <t>`+91-7708854164</t>
  </si>
  <si>
    <t>2025EM1100395-FE - Feature Engineering</t>
  </si>
  <si>
    <t>2025EM1100395-DVS - Data Visualization &amp; Storytelling</t>
  </si>
  <si>
    <t>2025EM1100399</t>
  </si>
  <si>
    <t>2025em1100399@bitspilani-digital.edu.in</t>
  </si>
  <si>
    <t>BHARGAV TEJ BETHAPUDI</t>
  </si>
  <si>
    <t>`+91-9176178636</t>
  </si>
  <si>
    <t>2025EM1100399-SMI - Statistical Modelling &amp; Inferencing</t>
  </si>
  <si>
    <t>2025EM1100399-DPP - Data Pre-processing</t>
  </si>
  <si>
    <t>2025EM1100399-DVS - Data Visualization &amp; Storytelling</t>
  </si>
  <si>
    <t>2025EM1100402</t>
  </si>
  <si>
    <t>2025em1100402@bitspilani-digital.edu.in</t>
  </si>
  <si>
    <t>PARTHIBAN M</t>
  </si>
  <si>
    <t>`+91-9916458008</t>
  </si>
  <si>
    <t>2025EM1100402-FE - Feature Engineering</t>
  </si>
  <si>
    <t>2025EM1100402-SMI - Statistical Modelling &amp; Inferencing</t>
  </si>
  <si>
    <t>2025EM1100402-DPP - Data Pre-processing</t>
  </si>
  <si>
    <t>2025EM1100402-DVS - Data Visualization &amp; Storytelling</t>
  </si>
  <si>
    <t>2025EM1100402-DSP - Data Stores &amp; Pipelines</t>
  </si>
  <si>
    <t>2025EM1100403</t>
  </si>
  <si>
    <t>2025em1100403@bitspilani-digital.edu.in</t>
  </si>
  <si>
    <t>ARJUN MUKHERJEE</t>
  </si>
  <si>
    <t>`+91-7509908288</t>
  </si>
  <si>
    <t>2025EM1100403-FE - Feature Engineering</t>
  </si>
  <si>
    <t>2025EM1100403-DPP - Data Pre-processing</t>
  </si>
  <si>
    <t>2025EM1100405</t>
  </si>
  <si>
    <t>2025em1100405@bitspilani-digital.edu.in</t>
  </si>
  <si>
    <t>VADUKAR JIGNESH NATHABHAI</t>
  </si>
  <si>
    <t>`+1-5594889604</t>
  </si>
  <si>
    <t>2025EM1100405-SMI - Statistical Modelling &amp; Inferencing</t>
  </si>
  <si>
    <t>2025EM1100405-DVS - Data Visualization &amp; Storytelling</t>
  </si>
  <si>
    <t>2025EM1100409</t>
  </si>
  <si>
    <t>2025em1100409@bitspilani-digital.edu.in</t>
  </si>
  <si>
    <t>PAPPU RENUKA SARMISHTA</t>
  </si>
  <si>
    <t>`+91-9717331853</t>
  </si>
  <si>
    <t>2025EM1100409-DPP - Data Pre-processing</t>
  </si>
  <si>
    <t>2025EM1100409-DSP - Data Stores &amp; Pipelines</t>
  </si>
  <si>
    <t>2025EM1100411</t>
  </si>
  <si>
    <t>2025em1100411@bitspilani-digital.edu.in</t>
  </si>
  <si>
    <t>SIBIN.C.B.</t>
  </si>
  <si>
    <t>`+91-7403475784</t>
  </si>
  <si>
    <t>2025EM1100411-FE - Feature Engineering</t>
  </si>
  <si>
    <t>2025EM1100412</t>
  </si>
  <si>
    <t>2025em1100412@bitspilani-digital.edu.in</t>
  </si>
  <si>
    <t>SANTOSH KUMAR D</t>
  </si>
  <si>
    <t>`+91-7396485521</t>
  </si>
  <si>
    <t>2025EM1100412-FE - Feature Engineering</t>
  </si>
  <si>
    <t>2025EM1100412-SMI - Statistical Modelling &amp; Inferencing</t>
  </si>
  <si>
    <t>2025EM1100412-DPP - Data Pre-processing</t>
  </si>
  <si>
    <t>2025EM1100412-DVS - Data Visualization &amp; Storytelling</t>
  </si>
  <si>
    <t>2025EM1100412-DSP - Data Stores &amp; Pipelines</t>
  </si>
  <si>
    <t>2025EM1100414</t>
  </si>
  <si>
    <t>2025em1100414@bitspilani-digital.edu.in</t>
  </si>
  <si>
    <t>VISHAL KHARE</t>
  </si>
  <si>
    <t>`+91-7319706481</t>
  </si>
  <si>
    <t>2025EM1100414-FE - Feature Engineering</t>
  </si>
  <si>
    <t>2025EM1100414-DPP - Data Pre-processing</t>
  </si>
  <si>
    <t>2025EM1100415</t>
  </si>
  <si>
    <t>2025em1100415@bitspilani-digital.edu.in</t>
  </si>
  <si>
    <t>SWEVE CHAUHAN</t>
  </si>
  <si>
    <t>`+91-8882021236</t>
  </si>
  <si>
    <t>2025EM1100415-SMI - Statistical Modelling &amp; Inferencing</t>
  </si>
  <si>
    <t>2025EM1100415-DSP - Data Stores &amp; Pipelines</t>
  </si>
  <si>
    <t>2025EM1100417</t>
  </si>
  <si>
    <t>2025em1100417@bitspilani-digital.edu.in</t>
  </si>
  <si>
    <t>ABHIYANT NARENDRA GWALANI</t>
  </si>
  <si>
    <t>`+91-8208339346</t>
  </si>
  <si>
    <t>2025EM1100417-DPP - Data Pre-processing</t>
  </si>
  <si>
    <t>2025EM1100417-DSP - Data Stores &amp; Pipelines</t>
  </si>
  <si>
    <t>2025EM1100418</t>
  </si>
  <si>
    <t>2025em1100418@bitspilani-digital.edu.in</t>
  </si>
  <si>
    <t>RAMEEZ ABDUL RAHMAN</t>
  </si>
  <si>
    <t>`+91-9656145597</t>
  </si>
  <si>
    <t>2025EM1100418-DVS - Data Visualization &amp; Storytelling</t>
  </si>
  <si>
    <t>2025EM1100418-DSP - Data Stores &amp; Pipelines</t>
  </si>
  <si>
    <t>2025EM1100421</t>
  </si>
  <si>
    <t>2025em1100421@bitspilani-digital.edu.in</t>
  </si>
  <si>
    <t>MUKKAMALLA VAMSIKRISHNA</t>
  </si>
  <si>
    <t>`+91-7901264866</t>
  </si>
  <si>
    <t>2025EM1100421-FE - Feature Engineering</t>
  </si>
  <si>
    <t>2025EM1100421-SMI - Statistical Modelling &amp; Inferencing</t>
  </si>
  <si>
    <t>2025EM1100421-DPP - Data Pre-processing</t>
  </si>
  <si>
    <t>2025EM1100421-DVS - Data Visualization &amp; Storytelling</t>
  </si>
  <si>
    <t>2025EM1100421-DSP - Data Stores &amp; Pipelines</t>
  </si>
  <si>
    <t>2025EM1100425</t>
  </si>
  <si>
    <t>2025em1100425@bitspilani-digital.edu.in</t>
  </si>
  <si>
    <t>SHAIK MUBINA</t>
  </si>
  <si>
    <t>`+91-7207525253</t>
  </si>
  <si>
    <t>2025EM1100425-SMI - Statistical Modelling &amp; Inferencing</t>
  </si>
  <si>
    <t>2025EM1100425-DPP - Data Pre-processing</t>
  </si>
  <si>
    <t>2025EM1100425-DVS - Data Visualization &amp; Storytelling</t>
  </si>
  <si>
    <t>2025EM1100429</t>
  </si>
  <si>
    <t>2025em1100429@bitspilani-digital.edu.in</t>
  </si>
  <si>
    <t>BHASHKAR MISHRA</t>
  </si>
  <si>
    <t>`+91-9696065634</t>
  </si>
  <si>
    <t>2025EM1100429-DPP - Data Pre-processing</t>
  </si>
  <si>
    <t>2025EM1100431</t>
  </si>
  <si>
    <t>2025em1100431@bitspilani-digital.edu.in</t>
  </si>
  <si>
    <t>DIPESH MANNA</t>
  </si>
  <si>
    <t>`+91-9051418447</t>
  </si>
  <si>
    <t>2025EM1100431-FE - Feature Engineering</t>
  </si>
  <si>
    <t>2025EM1100431-SMI - Statistical Modelling &amp; Inferencing</t>
  </si>
  <si>
    <t>2025EM1100431-DPP - Data Pre-processing</t>
  </si>
  <si>
    <t>2025EM1100431-DVS - Data Visualization &amp; Storytelling</t>
  </si>
  <si>
    <t>2025EM1100431-DSP - Data Stores &amp; Pipelines</t>
  </si>
  <si>
    <t>2025EM1100435</t>
  </si>
  <si>
    <t>2025em1100435@bitspilani-digital.edu.in</t>
  </si>
  <si>
    <t>VINOD M</t>
  </si>
  <si>
    <t>`+91-8088019955</t>
  </si>
  <si>
    <t>2025EM1100435-SMI - Statistical Modelling &amp; Inferencing</t>
  </si>
  <si>
    <t>2025EM1100435-DPP - Data Pre-processing</t>
  </si>
  <si>
    <t>2025EM1100437</t>
  </si>
  <si>
    <t>2025em1100437@bitspilani-digital.edu.in</t>
  </si>
  <si>
    <t>LELLA CHITRITA REDDY</t>
  </si>
  <si>
    <t>`+91-9866138697</t>
  </si>
  <si>
    <t>2025EM1100437-DPP - Data Pre-processing</t>
  </si>
  <si>
    <t>2025EM1100437-DVS - Data Visualization &amp; Storytelling</t>
  </si>
  <si>
    <t>2025EM1100438</t>
  </si>
  <si>
    <t>2025em1100438@bitspilani-digital.edu.in</t>
  </si>
  <si>
    <t>RAHUL KUMAR</t>
  </si>
  <si>
    <t>`+91-8130791106</t>
  </si>
  <si>
    <t>2025EM1100438-FE - Feature Engineering</t>
  </si>
  <si>
    <t>2025EM1100438-SMI - Statistical Modelling &amp; Inferencing</t>
  </si>
  <si>
    <t>2025EM1100438-DVS - Data Visualization &amp; Storytelling</t>
  </si>
  <si>
    <t>2025EM1100442</t>
  </si>
  <si>
    <t>2025em1100442@bitspilani-digital.edu.in</t>
  </si>
  <si>
    <t>GANATRA JAIMIN TUSHARKUMAR</t>
  </si>
  <si>
    <t>`+91-7383999716</t>
  </si>
  <si>
    <t>2025EM1100442-DPP - Data Pre-processing</t>
  </si>
  <si>
    <t>2025EM1100442-DVS - Data Visualization &amp; Storytelling</t>
  </si>
  <si>
    <t>2025EM1100445</t>
  </si>
  <si>
    <t>2025em1100445@bitspilani-digital.edu.in</t>
  </si>
  <si>
    <t>DESHPANDE SAURABH SUBHASH</t>
  </si>
  <si>
    <t>`+91-7588581774</t>
  </si>
  <si>
    <t>2025EM1100445-FE - Feature Engineering</t>
  </si>
  <si>
    <t>2025EM1100445-SMI - Statistical Modelling &amp; Inferencing</t>
  </si>
  <si>
    <t>2025EM1100445-DPP - Data Pre-processing</t>
  </si>
  <si>
    <t>2025EM1100445-DVS - Data Visualization &amp; Storytelling</t>
  </si>
  <si>
    <t>2025EM1100445-DSP - Data Stores &amp; Pipelines</t>
  </si>
  <si>
    <t>2025EM1100446</t>
  </si>
  <si>
    <t>2025em1100446@bitspilani-digital.edu.in</t>
  </si>
  <si>
    <t>KARSH VASHISHT</t>
  </si>
  <si>
    <t>`+91-8810335210</t>
  </si>
  <si>
    <t>2025EM1100446-SMI - Statistical Modelling &amp; Inferencing</t>
  </si>
  <si>
    <t>2025EM1100446-DVS - Data Visualization &amp; Storytelling</t>
  </si>
  <si>
    <t>2025EM1100449</t>
  </si>
  <si>
    <t>2025em1100449@bitspilani-digital.edu.in</t>
  </si>
  <si>
    <t>ROBIN</t>
  </si>
  <si>
    <t>`+91-8861251600</t>
  </si>
  <si>
    <t>2025EM1100449-FE - Feature Engineering</t>
  </si>
  <si>
    <t>2025EM1100449-SMI - Statistical Modelling &amp; Inferencing</t>
  </si>
  <si>
    <t>2025EM1100449-DPP - Data Pre-processing</t>
  </si>
  <si>
    <t>2025EM1100449-DVS - Data Visualization &amp; Storytelling</t>
  </si>
  <si>
    <t>2025EM1100449-DSP - Data Stores &amp; Pipelines</t>
  </si>
  <si>
    <t>2025EM1100450</t>
  </si>
  <si>
    <t>2025em1100450@bitspilani-digital.edu.in</t>
  </si>
  <si>
    <t>SACHIN KUMAR YADAV</t>
  </si>
  <si>
    <t>`+91-8130188510</t>
  </si>
  <si>
    <t>2025EM1100450-DPP - Data Pre-processing</t>
  </si>
  <si>
    <t>2025EM1100455</t>
  </si>
  <si>
    <t>2025em1100455@bitspilani-digital.edu.in</t>
  </si>
  <si>
    <t>MARRI SONALI VARMA</t>
  </si>
  <si>
    <t>`+91-8790447744</t>
  </si>
  <si>
    <t>2025EM1100455-DPP - Data Pre-processing</t>
  </si>
  <si>
    <t>2025EM1100455-DVS - Data Visualization &amp; Storytelling</t>
  </si>
  <si>
    <t>2025EM1100458</t>
  </si>
  <si>
    <t>2025em1100458@bitspilani-digital.edu.in</t>
  </si>
  <si>
    <t>YEDLA BHAVANA</t>
  </si>
  <si>
    <t>`+91-9703665802</t>
  </si>
  <si>
    <t>2025EM1100458-DSP - Data Stores &amp; Pipelines</t>
  </si>
  <si>
    <t>2025EM1100459</t>
  </si>
  <si>
    <t>2025em1100459@bitspilani-digital.edu.in</t>
  </si>
  <si>
    <t>DEEPAK PANSARI</t>
  </si>
  <si>
    <t>`+91-9322255755</t>
  </si>
  <si>
    <t>2025EM1100459-DPP - Data Pre-processing</t>
  </si>
  <si>
    <t>2025EM1100459-DSP - Data Stores &amp; Pipelines</t>
  </si>
  <si>
    <t>2025EM1100464</t>
  </si>
  <si>
    <t>2025em1100464@bitspilani-digital.edu.in</t>
  </si>
  <si>
    <t>SHIRAPTINATH C R</t>
  </si>
  <si>
    <t>`+91-9842644796</t>
  </si>
  <si>
    <t>2025EM1100464-FE - Feature Engineering</t>
  </si>
  <si>
    <t>2025EM1100464-SMI - Statistical Modelling &amp; Inferencing</t>
  </si>
  <si>
    <t>2025EM1100464-DPP - Data Pre-processing</t>
  </si>
  <si>
    <t>2025EM1100464-DVS - Data Visualization &amp; Storytelling</t>
  </si>
  <si>
    <t>2025EM1100464-DSP - Data Stores &amp; Pipelines</t>
  </si>
  <si>
    <t>2025EM1100467</t>
  </si>
  <si>
    <t>2025em1100467@bitspilani-digital.edu.in</t>
  </si>
  <si>
    <t>JATIN JAIN</t>
  </si>
  <si>
    <t>`+91-8052823791</t>
  </si>
  <si>
    <t>2025EM1100467-FE - Feature Engineering</t>
  </si>
  <si>
    <t>2025EM1100467-SMI - Statistical Modelling &amp; Inferencing</t>
  </si>
  <si>
    <t>2025EM1100467-DPP - Data Pre-processing</t>
  </si>
  <si>
    <t>2025EM1100467-DVS - Data Visualization &amp; Storytelling</t>
  </si>
  <si>
    <t>2025EM1100467-DSP - Data Stores &amp; Pipelines</t>
  </si>
  <si>
    <t>2025EM1100469</t>
  </si>
  <si>
    <t>2025em1100469@bitspilani-digital.edu.in</t>
  </si>
  <si>
    <t>PRAVEEN KUMAR V</t>
  </si>
  <si>
    <t>`+91-8072350162</t>
  </si>
  <si>
    <t>2025EM1100469-FE - Feature Engineering</t>
  </si>
  <si>
    <t>2025EM1100469-SMI - Statistical Modelling &amp; Inferencing</t>
  </si>
  <si>
    <t>2025EM1100469-DPP - Data Pre-processing</t>
  </si>
  <si>
    <t>2025EM1100469-DVS - Data Visualization &amp; Storytelling</t>
  </si>
  <si>
    <t>2025EM1100469-DSP - Data Stores &amp; Pipelines</t>
  </si>
  <si>
    <t>2025EM1100471</t>
  </si>
  <si>
    <t>2025em1100471@bitspilani-digital.edu.in</t>
  </si>
  <si>
    <t>SARAVADE DIPALI SUBHASH</t>
  </si>
  <si>
    <t>`+91-9665353283</t>
  </si>
  <si>
    <t>2025EM1100471-FE - Feature Engineering</t>
  </si>
  <si>
    <t>2025EM1100471-DSP - Data Stores &amp; Pipelines</t>
  </si>
  <si>
    <t>2025EM1100474</t>
  </si>
  <si>
    <t>2025em1100474@bitspilani-digital.edu.in</t>
  </si>
  <si>
    <t>MOUROUSHI HAZRA</t>
  </si>
  <si>
    <t>`+91-8240794109</t>
  </si>
  <si>
    <t>2025EM1100474-FE - Feature Engineering</t>
  </si>
  <si>
    <t>2025EM1100474-DPP - Data Pre-processing</t>
  </si>
  <si>
    <t>2025EM1100474-DSP - Data Stores &amp; Pipelines</t>
  </si>
  <si>
    <t>2025EM1100475</t>
  </si>
  <si>
    <t>2025em1100475@bitspilani-digital.edu.in</t>
  </si>
  <si>
    <t>TUSHAR RAGHAV</t>
  </si>
  <si>
    <t>`+91-8125443475</t>
  </si>
  <si>
    <t>2025EM1100475-FE - Feature Engineering</t>
  </si>
  <si>
    <t>2025EM1100475-SMI - Statistical Modelling &amp; Inferencing</t>
  </si>
  <si>
    <t>2025EM1100475-DPP - Data Pre-processing</t>
  </si>
  <si>
    <t>2025EM1100475-DVS - Data Visualization &amp; Storytelling</t>
  </si>
  <si>
    <t>2025EM1100475-DSP - Data Stores &amp; Pipelines</t>
  </si>
  <si>
    <t>2025EM1100476</t>
  </si>
  <si>
    <t>2025em1100476@bitspilani-digital.edu.in</t>
  </si>
  <si>
    <t>SATISH K</t>
  </si>
  <si>
    <t>`+91-9346808967</t>
  </si>
  <si>
    <t>2025EM1100476-DPP - Data Pre-processing</t>
  </si>
  <si>
    <t>2025EM1100477</t>
  </si>
  <si>
    <t>2025em1100477@bitspilani-digital.edu.in</t>
  </si>
  <si>
    <t>NITIN DAROCH</t>
  </si>
  <si>
    <t>`+91-7505013117</t>
  </si>
  <si>
    <t>2025EM1100477-DPP - Data Pre-processing</t>
  </si>
  <si>
    <t>2025EM1100477-DSP - Data Stores &amp; Pipelines</t>
  </si>
  <si>
    <t>2025EM1100478</t>
  </si>
  <si>
    <t>2025em1100478@bitspilani-digital.edu.in</t>
  </si>
  <si>
    <t>ANUJ KUMAR VERMA</t>
  </si>
  <si>
    <t>`+91-7875945468</t>
  </si>
  <si>
    <t>2025EM1100478-SMI - Statistical Modelling &amp; Inferencing</t>
  </si>
  <si>
    <t>2025EM1100478-DPP - Data Pre-processing</t>
  </si>
  <si>
    <t>2025EM1100478-DVS - Data Visualization &amp; Storytelling</t>
  </si>
  <si>
    <t>2025EM1100479</t>
  </si>
  <si>
    <t>2025em1100479@bitspilani-digital.edu.in</t>
  </si>
  <si>
    <t>ALEENA ROY</t>
  </si>
  <si>
    <t>`+91-9400768502</t>
  </si>
  <si>
    <t>2025EM1100479-FE - Feature Engineering</t>
  </si>
  <si>
    <t>2025EM1100479-SMI - Statistical Modelling &amp; Inferencing</t>
  </si>
  <si>
    <t>2025EM1100479-DPP - Data Pre-processing</t>
  </si>
  <si>
    <t>2025EM1100479-DVS - Data Visualization &amp; Storytelling</t>
  </si>
  <si>
    <t>2025EM1100479-DSP - Data Stores &amp; Pipelines</t>
  </si>
  <si>
    <t>2025EM1100480</t>
  </si>
  <si>
    <t>2025em1100480@bitspilani-digital.edu.in</t>
  </si>
  <si>
    <t>ANITHA P</t>
  </si>
  <si>
    <t>`+679-7795804</t>
  </si>
  <si>
    <t>2025EM1100480-SMI - Statistical Modelling &amp; Inferencing</t>
  </si>
  <si>
    <t>2025EM1100480-DVS - Data Visualization &amp; Storytelling</t>
  </si>
  <si>
    <t>2025EM1100481</t>
  </si>
  <si>
    <t>2025em1100481@bitspilani-digital.edu.in</t>
  </si>
  <si>
    <t>PARTHIBAN P</t>
  </si>
  <si>
    <t>`+91-9738247783</t>
  </si>
  <si>
    <t>2025EM1100481-DPP - Data Pre-processing</t>
  </si>
  <si>
    <t>2025EM1100481-DVS - Data Visualization &amp; Storytelling</t>
  </si>
  <si>
    <t>2025EM1100482</t>
  </si>
  <si>
    <t>2025em1100482@bitspilani-digital.edu.in</t>
  </si>
  <si>
    <t>VIJAYA RAJESHWARI M</t>
  </si>
  <si>
    <t>`+91-6381654602</t>
  </si>
  <si>
    <t>2025EM1100482-FE - Feature Engineering</t>
  </si>
  <si>
    <t>2025EM1100482-SMI - Statistical Modelling &amp; Inferencing</t>
  </si>
  <si>
    <t>2025EM1100482-DPP - Data Pre-processing</t>
  </si>
  <si>
    <t>2025EM1100482-DVS - Data Visualization &amp; Storytelling</t>
  </si>
  <si>
    <t>2025EM1100482-DSP - Data Stores &amp; Pipelines</t>
  </si>
  <si>
    <t>2025EM1100485</t>
  </si>
  <si>
    <t>2025em1100485@bitspilani-digital.edu.in</t>
  </si>
  <si>
    <t>DHARMA TEJA KOLLA</t>
  </si>
  <si>
    <t>`+91-7331188769</t>
  </si>
  <si>
    <t>2025EM1100485-FE - Feature Engineering</t>
  </si>
  <si>
    <t>2025EM1100485-SMI - Statistical Modelling &amp; Inferencing</t>
  </si>
  <si>
    <t>2025EM1100485-DPP - Data Pre-processing</t>
  </si>
  <si>
    <t>2025EM1100485-DVS - Data Visualization &amp; Storytelling</t>
  </si>
  <si>
    <t>2025EM1100485-DSP - Data Stores &amp; Pipelines</t>
  </si>
  <si>
    <t>2025EM1100488</t>
  </si>
  <si>
    <t>2025em1100488@bitspilani-digital.edu.in</t>
  </si>
  <si>
    <t>ANSHUMAN OJHA</t>
  </si>
  <si>
    <t>`+91-8450969173</t>
  </si>
  <si>
    <t>2025EM1100488-DSP - Data Stores &amp; Pipelines</t>
  </si>
  <si>
    <t>2025EM1100490</t>
  </si>
  <si>
    <t>2025em1100490@bitspilani-digital.edu.in</t>
  </si>
  <si>
    <t>AADITYA BUTOLA</t>
  </si>
  <si>
    <t>`+91-9871204321</t>
  </si>
  <si>
    <t>2025EM1100490-FE - Feature Engineering</t>
  </si>
  <si>
    <t>2025EM1100490-SMI - Statistical Modelling &amp; Inferencing</t>
  </si>
  <si>
    <t>2025EM1100490-DPP - Data Pre-processing</t>
  </si>
  <si>
    <t>2025EM1100490-DVS - Data Visualization &amp; Storytelling</t>
  </si>
  <si>
    <t>2025EM1100490-DSP - Data Stores &amp; Pipelines</t>
  </si>
  <si>
    <t>2025EM1100494</t>
  </si>
  <si>
    <t>2025em1100494@bitspilani-digital.edu.in</t>
  </si>
  <si>
    <t>ARYA NAGARAJAN</t>
  </si>
  <si>
    <t>`+91-9342374487</t>
  </si>
  <si>
    <t>2025EM1100494-SMI - Statistical Modelling &amp; Inferencing</t>
  </si>
  <si>
    <t>2025EM1100494-DVS - Data Visualization &amp; Storytelling</t>
  </si>
  <si>
    <t>2025EM1100496</t>
  </si>
  <si>
    <t>2025em1100496@bitspilani-digital.edu.in</t>
  </si>
  <si>
    <t>ANANYA SHARMA</t>
  </si>
  <si>
    <t>`+91-9455000055</t>
  </si>
  <si>
    <t>2025EM1100496-DPP - Data Pre-processing</t>
  </si>
  <si>
    <t>2025EM1100496-DVS - Data Visualization &amp; Storytelling</t>
  </si>
  <si>
    <t>2025EM1100497</t>
  </si>
  <si>
    <t>2025em1100497@bitspilani-digital.edu.in</t>
  </si>
  <si>
    <t>JOEL THOMAS VETTIKATTIL</t>
  </si>
  <si>
    <t>`+91-8281107219</t>
  </si>
  <si>
    <t>2025EM1100497-FE - Feature Engineering</t>
  </si>
  <si>
    <t>2025EM1100497-SMI - Statistical Modelling &amp; Inferencing</t>
  </si>
  <si>
    <t>2025EM1100497-DPP - Data Pre-processing</t>
  </si>
  <si>
    <t>2025EM1100497-DVS - Data Visualization &amp; Storytelling</t>
  </si>
  <si>
    <t>2025EM1100497-DSP - Data Stores &amp; Pipelines</t>
  </si>
  <si>
    <t>2025EM1100498</t>
  </si>
  <si>
    <t>2025em1100498@bitspilani-digital.edu.in</t>
  </si>
  <si>
    <t>BORNARE ASHWINI BHAGWAT</t>
  </si>
  <si>
    <t>`+91-9405656013</t>
  </si>
  <si>
    <t>2025EM1100498-FE - Feature Engineering</t>
  </si>
  <si>
    <t>2025EM1100498-SMI - Statistical Modelling &amp; Inferencing</t>
  </si>
  <si>
    <t>2025EM1100498-DPP - Data Pre-processing</t>
  </si>
  <si>
    <t>2025EM1100498-DVS - Data Visualization &amp; Storytelling</t>
  </si>
  <si>
    <t>2025EM1100498-DSP - Data Stores &amp; Pipelines</t>
  </si>
  <si>
    <t>2025EM1100499</t>
  </si>
  <si>
    <t>2025em1100499@bitspilani-digital.edu.in</t>
  </si>
  <si>
    <t>DEBANJAN DAS</t>
  </si>
  <si>
    <t>`+91-6289791484</t>
  </si>
  <si>
    <t>2025EM1100499-FE - Feature Engineering</t>
  </si>
  <si>
    <t>2025EM1100499-DPP - Data Pre-processing</t>
  </si>
  <si>
    <t>2025EM1100499-DSP - Data Stores &amp; Pipelines</t>
  </si>
  <si>
    <t>2025EM1100501</t>
  </si>
  <si>
    <t>2025em1100501@bitspilani-digital.edu.in</t>
  </si>
  <si>
    <t>SANSKRITI SHARMA</t>
  </si>
  <si>
    <t>`+91-8851589678</t>
  </si>
  <si>
    <t>2025EM1100501-FE - Feature Engineering</t>
  </si>
  <si>
    <t>2025EM1100501-DPP - Data Pre-processing</t>
  </si>
  <si>
    <t>2025EM1100501-DVS - Data Visualization &amp; Storytelling</t>
  </si>
  <si>
    <t>2025EM1100504</t>
  </si>
  <si>
    <t>2025em1100504@bitspilani-digital.edu.in</t>
  </si>
  <si>
    <t>SONKAR VEDANT RAJESH RANJEETA</t>
  </si>
  <si>
    <t>`+91-7021606863</t>
  </si>
  <si>
    <t>2025EM1100504-FE - Feature Engineering</t>
  </si>
  <si>
    <t>2025EM1100504-SMI - Statistical Modelling &amp; Inferencing</t>
  </si>
  <si>
    <t>2025EM1100504-DPP - Data Pre-processing</t>
  </si>
  <si>
    <t>2025EM1100504-DVS - Data Visualization &amp; Storytelling</t>
  </si>
  <si>
    <t>2025EM1100504-DSP - Data Stores &amp; Pipelines</t>
  </si>
  <si>
    <t>2025EM1100506</t>
  </si>
  <si>
    <t>2025em1100506@bitspilani-digital.edu.in</t>
  </si>
  <si>
    <t>HIMANSHU SONI</t>
  </si>
  <si>
    <t>`+91-7382978592</t>
  </si>
  <si>
    <t>2025EM1100506-DPP - Data Pre-processing</t>
  </si>
  <si>
    <t>2025EM1100506-DSP - Data Stores &amp; Pipelines</t>
  </si>
  <si>
    <t>2025EM1100420</t>
  </si>
  <si>
    <t>2025em1100420@bitspilani-digital.edu.in</t>
  </si>
  <si>
    <t>WASEEM ANWAR SADAT</t>
  </si>
  <si>
    <t>`+91-9667586733</t>
  </si>
  <si>
    <t>Msc_T1-25_MDSDF402-Data Pre-processing-S1_Online_OLD 2</t>
  </si>
  <si>
    <t>2025EM1100420-DPP - Data Pre-processing</t>
  </si>
  <si>
    <t>2025EM1100420-DVS - Data Visualization &amp; Storytelling</t>
  </si>
  <si>
    <t>2025EM1100420-DSP - Data Stores &amp; Pipelines</t>
  </si>
  <si>
    <t>`+91-7842883922</t>
  </si>
  <si>
    <t>2025EB1100031-CS - Computing Systems</t>
  </si>
  <si>
    <t>2025EB1100031-WP - Writing Practice</t>
  </si>
  <si>
    <t>2025EM1100094-DPP - Data Pre-processing</t>
  </si>
  <si>
    <t>Msc_T1-25_MDSDF402-Data Pre-processing-S1_Online_OLD</t>
  </si>
  <si>
    <t>2025EM1100267-DPP - Data Pre-processing</t>
  </si>
  <si>
    <t>2025EM1100392-DPP - Data Pre-processing</t>
  </si>
  <si>
    <t>2025EM1100411-DPP - Data Pre-processing</t>
  </si>
  <si>
    <t>Graded Quiz</t>
  </si>
  <si>
    <t>BDS DF114-Probability &amp; Statistics (# Quiz-3 # A-1)</t>
  </si>
  <si>
    <t>Present/Absent/No Data</t>
  </si>
  <si>
    <t>`+91-6376182075</t>
  </si>
  <si>
    <t>BS_T1-25_BDSDF108-Computing Systems-S2_Onsite</t>
  </si>
  <si>
    <t>Computing Systems</t>
  </si>
  <si>
    <t>Trimester 1- Slot 2(27- Dec-2025--Saturday---09:30 - 11:30 AM IST)</t>
  </si>
  <si>
    <t>No</t>
  </si>
  <si>
    <t>Bsc</t>
  </si>
  <si>
    <t>BS_T1-25_BDSDF112-Writing Practice-S2_Onsite</t>
  </si>
  <si>
    <t>Trimester 1- Slot 2(27- Dec-2025--Saturday---12:30 - 02:30 PM IST)</t>
  </si>
  <si>
    <t>BS_T1-25_BDSDF113-Computer Programming-S2_Onsite</t>
  </si>
  <si>
    <t>Trimester 1- Slot 2(28- Dec-2025--Sunday---09:30 - 11:30 AM IST)</t>
  </si>
  <si>
    <t>BS_T1-25_BDSDF114-Probability and Statistics-S2_Onsite</t>
  </si>
  <si>
    <t>Probability and Statistics</t>
  </si>
  <si>
    <t>Trimester 1- Slot 2(28- Dec-2025--Sunday---12:30 - 02:30 PM IST)</t>
  </si>
  <si>
    <t>`+91-8790640060</t>
  </si>
  <si>
    <t>BS_T1-25_BDSDF114-Probability and Statistics-S2_Online</t>
  </si>
  <si>
    <t>`+91-7217779852</t>
  </si>
  <si>
    <t>`+91-8086699808</t>
  </si>
  <si>
    <t>Preference Not Selected</t>
  </si>
  <si>
    <t>`+91-9972776728</t>
  </si>
  <si>
    <t>`+91-7032246571</t>
  </si>
  <si>
    <t>`+91-6282649407</t>
  </si>
  <si>
    <t>`+91-9330268009</t>
  </si>
  <si>
    <t>`+965-69649746</t>
  </si>
  <si>
    <t>BS_T1-25_BDSDF108-Computing Systems-S2_Online</t>
  </si>
  <si>
    <t>BS_T1-25_BDSDF112-Writing Practice-S2_Online</t>
  </si>
  <si>
    <t>BS_T1-25_BDSDF113-Computer Programming-S2_Online</t>
  </si>
  <si>
    <t>`+91-7973245890</t>
  </si>
  <si>
    <t>`+91-7903292376</t>
  </si>
  <si>
    <t>`+91-9079187683</t>
  </si>
  <si>
    <t>`+91-9845279323</t>
  </si>
  <si>
    <t>`+91-7381224434</t>
  </si>
  <si>
    <t>`+91-9884203868</t>
  </si>
  <si>
    <t>`+91-8544225677</t>
  </si>
  <si>
    <t>`+91-9741425467</t>
  </si>
  <si>
    <t>`+91-9609331055</t>
  </si>
  <si>
    <t>`+91-9313242759</t>
  </si>
  <si>
    <t>`+91-8668281359</t>
  </si>
  <si>
    <t>`+91-9752034994</t>
  </si>
  <si>
    <t>`+91-9480404899</t>
  </si>
  <si>
    <t>`+91-9475009172</t>
  </si>
  <si>
    <t>`+91-7728819377</t>
  </si>
  <si>
    <t>`+91-6287860914</t>
  </si>
  <si>
    <t>`+91-9219735831</t>
  </si>
  <si>
    <t>`+91-8890425072</t>
  </si>
  <si>
    <t>`+91-8978270734</t>
  </si>
  <si>
    <t>`+91-6383016598</t>
  </si>
  <si>
    <t>`+91-9490363755</t>
  </si>
  <si>
    <t>`+91-7014826661</t>
  </si>
  <si>
    <t>`+91-9163869292</t>
  </si>
  <si>
    <t>`+91-9492916764</t>
  </si>
  <si>
    <t>`+91-9810305262</t>
  </si>
  <si>
    <t>`+91-9908386350</t>
  </si>
  <si>
    <t>`+91-9442272261</t>
  </si>
  <si>
    <t>`+91-9177555330</t>
  </si>
  <si>
    <t>`+91-9987665001</t>
  </si>
  <si>
    <t>`+91-9111409060</t>
  </si>
  <si>
    <t>`+91-9414144129</t>
  </si>
  <si>
    <t>`+91-9509197511</t>
  </si>
  <si>
    <t>`+91-8610281087</t>
  </si>
  <si>
    <t>`+91-9811342295</t>
  </si>
  <si>
    <t>`+91-8897888922</t>
  </si>
  <si>
    <t>`+91-8790162859</t>
  </si>
  <si>
    <t>`+91-9302126959</t>
  </si>
  <si>
    <t>`+91-7096208080</t>
  </si>
  <si>
    <t>`+91-7096108080</t>
  </si>
  <si>
    <t>`+91-7015776247</t>
  </si>
  <si>
    <t>`+91-9869825821</t>
  </si>
  <si>
    <t>`+91-9985260769</t>
  </si>
  <si>
    <t>`+91-8092338438</t>
  </si>
  <si>
    <t>`+91-9306323108</t>
  </si>
  <si>
    <t>`+91-8208775921</t>
  </si>
  <si>
    <t>`+91-9560858433</t>
  </si>
  <si>
    <t>`+91-6360729171</t>
  </si>
  <si>
    <t>`+91-8179157728</t>
  </si>
  <si>
    <t>`+91-9350800089</t>
  </si>
  <si>
    <t>`+91-9916536393</t>
  </si>
  <si>
    <t>`+91-9179197824</t>
  </si>
  <si>
    <t>`+91-9352102842</t>
  </si>
  <si>
    <t>`+91-9081366666</t>
  </si>
  <si>
    <t>`+91-7890779533</t>
  </si>
  <si>
    <t>`+91-7339980631</t>
  </si>
  <si>
    <t>`+91-7428858252</t>
  </si>
  <si>
    <t>`+91-7730956058</t>
  </si>
  <si>
    <t>`+91-8168689733</t>
  </si>
  <si>
    <t>`+91-8222843400</t>
  </si>
  <si>
    <t>`+91-8015103320</t>
  </si>
  <si>
    <t>`+91-9414622630</t>
  </si>
  <si>
    <t>`+91-9868728299</t>
  </si>
  <si>
    <t>`+91-7025092339</t>
  </si>
  <si>
    <t>`+91-9032036196</t>
  </si>
  <si>
    <t>`+91-9687059197</t>
  </si>
  <si>
    <t>`+91-9119779589</t>
  </si>
  <si>
    <t>`+91-9301779574</t>
  </si>
  <si>
    <t>`+91-9004468088</t>
  </si>
  <si>
    <t>`+91-9518336536</t>
  </si>
  <si>
    <t>`+91-9461328433</t>
  </si>
  <si>
    <t>`+91-9330201274</t>
  </si>
  <si>
    <t>`+91-7010122253</t>
  </si>
  <si>
    <t>`+91-9310396960</t>
  </si>
  <si>
    <t>`+91-7970080820</t>
  </si>
  <si>
    <t>`+91-9664377382</t>
  </si>
  <si>
    <t>`+91-6375410132</t>
  </si>
  <si>
    <t>`+91-9818990703</t>
  </si>
  <si>
    <t>`+91-6386394063</t>
  </si>
  <si>
    <t>`+91-7895538651</t>
  </si>
  <si>
    <t>`+91-8595881966</t>
  </si>
  <si>
    <t>`+91-6301729167</t>
  </si>
  <si>
    <t>`+91-9110786956</t>
  </si>
  <si>
    <t>`+91-8787026310</t>
  </si>
  <si>
    <t>`+91-9582226366</t>
  </si>
  <si>
    <t>`+91-8767265744</t>
  </si>
  <si>
    <t>`+91-9717501182</t>
  </si>
  <si>
    <t>`+91-9019375426</t>
  </si>
  <si>
    <t>`+91-9986300051</t>
  </si>
  <si>
    <t>`+91-9825009897</t>
  </si>
  <si>
    <t>`+91-9149533066</t>
  </si>
  <si>
    <t>`+91-7081786006</t>
  </si>
  <si>
    <t>`+91-9987884733</t>
  </si>
  <si>
    <t>`+91-7075813481</t>
  </si>
  <si>
    <t>`+91-8103857089</t>
  </si>
  <si>
    <t>`+91-9945803431</t>
  </si>
  <si>
    <t>`+91-7382313233</t>
  </si>
  <si>
    <t>`+91-9998911729</t>
  </si>
  <si>
    <t>`+91-8129830018</t>
  </si>
  <si>
    <t>`+91-9623712232</t>
  </si>
  <si>
    <t>`+91-7888865058</t>
  </si>
  <si>
    <t>`+91-8237221132</t>
  </si>
  <si>
    <t>`+91-8827571222</t>
  </si>
  <si>
    <t>`+91-9310777319</t>
  </si>
  <si>
    <t>`+91-9632380090</t>
  </si>
  <si>
    <t>`+91-7321825533</t>
  </si>
  <si>
    <t>`+91-9779468500</t>
  </si>
  <si>
    <t>`+91-9486429105</t>
  </si>
  <si>
    <t>`+91-8275534244</t>
  </si>
  <si>
    <t>`+91-9901134433</t>
  </si>
  <si>
    <t>`+91-9560911805</t>
  </si>
  <si>
    <t>`+91-9701236002</t>
  </si>
  <si>
    <t>`+91-9959177719</t>
  </si>
  <si>
    <t>2025EB1100220</t>
  </si>
  <si>
    <t>2025eb1100220@bitspilani-digital.edu.in</t>
  </si>
  <si>
    <t>AKSHIT AGRAWAL</t>
  </si>
  <si>
    <t>`+91-9810154977</t>
  </si>
  <si>
    <t>`+91-9205754782</t>
  </si>
  <si>
    <t>`+91-8951214683</t>
  </si>
  <si>
    <t>`+91-9628795145</t>
  </si>
  <si>
    <t>`+91-9894486046</t>
  </si>
  <si>
    <t>`+91-9744541562</t>
  </si>
  <si>
    <t>`+91-8370078334</t>
  </si>
  <si>
    <t>NADAKUDITI TULAJA BHAVANI</t>
  </si>
  <si>
    <t>`+91-6281507780</t>
  </si>
  <si>
    <t>`+91-9003015142</t>
  </si>
  <si>
    <t>`+91-9810371727</t>
  </si>
  <si>
    <t>`+91-9725737572</t>
  </si>
  <si>
    <t>`+91-9391193175</t>
  </si>
  <si>
    <t>`+91-8285966821</t>
  </si>
  <si>
    <t>`+91-6380669575</t>
  </si>
  <si>
    <t>`+91-7598142230</t>
  </si>
  <si>
    <t>`+91-9816510921</t>
  </si>
  <si>
    <t>`+91-8890776432</t>
  </si>
  <si>
    <t>`+91-9529242609</t>
  </si>
  <si>
    <t>`+91-9632098531</t>
  </si>
  <si>
    <t>`+91-9515881463</t>
  </si>
  <si>
    <t>`+91-8335911293</t>
  </si>
  <si>
    <t>`+91-9810100809</t>
  </si>
  <si>
    <t>`+91-9871024904</t>
  </si>
  <si>
    <t>`+91-9821183125</t>
  </si>
  <si>
    <t>`+91-9499808016</t>
  </si>
  <si>
    <t>`+91-9422731936</t>
  </si>
  <si>
    <t>`+91-7717528041</t>
  </si>
  <si>
    <t>`+91-7666640658</t>
  </si>
  <si>
    <t>`+91-9740254350</t>
  </si>
  <si>
    <t>`+91-8787651554</t>
  </si>
  <si>
    <t>`+91-9616501408</t>
  </si>
  <si>
    <t>Vaghela Anuj Sandeep</t>
  </si>
  <si>
    <t>`+1-4163054081</t>
  </si>
  <si>
    <t>`+91-8617349773</t>
  </si>
  <si>
    <t>`+91-8829901298</t>
  </si>
  <si>
    <t>`+91-7337022907</t>
  </si>
  <si>
    <t>`+91-8074379476</t>
  </si>
  <si>
    <t>`+91-9888677974</t>
  </si>
  <si>
    <t>`+91-7017959693</t>
  </si>
  <si>
    <t>`+91-7058644971</t>
  </si>
  <si>
    <t>`+91-9799959445</t>
  </si>
  <si>
    <t>`+91-6364543233</t>
  </si>
  <si>
    <t>`+91-6299678728</t>
  </si>
  <si>
    <t>`+91-8149941864</t>
  </si>
  <si>
    <t>`+91-9717212129</t>
  </si>
  <si>
    <t>`+91-8459580622</t>
  </si>
  <si>
    <t>2025EB1100300</t>
  </si>
  <si>
    <t>2025eb1100300@bitspilani-digital.edu.in</t>
  </si>
  <si>
    <t>KOTHARI VATSAL HASMUKH</t>
  </si>
  <si>
    <t>`+91-8668507821</t>
  </si>
  <si>
    <t>`+91-9032484911</t>
  </si>
  <si>
    <t>`+91-8688765227</t>
  </si>
  <si>
    <t>МOHАMMED MUZAFFAR</t>
  </si>
  <si>
    <t>`+91-6300045034</t>
  </si>
  <si>
    <t>KHUSHI</t>
  </si>
  <si>
    <t>`+91-7427807532</t>
  </si>
  <si>
    <t>`+91-6263901377</t>
  </si>
  <si>
    <t>`+91-9354250516</t>
  </si>
  <si>
    <t>`+91-9619080016</t>
  </si>
  <si>
    <t>`+91-6006578424</t>
  </si>
  <si>
    <t>`+91-9510231407</t>
  </si>
  <si>
    <t>`+91-7641901796</t>
  </si>
  <si>
    <t>`+91-8882947073</t>
  </si>
  <si>
    <t>`+91-9591972417</t>
  </si>
  <si>
    <t>`+91-9967279207</t>
  </si>
  <si>
    <t>`+91-8156883022</t>
  </si>
  <si>
    <t>`+91-9225513366</t>
  </si>
  <si>
    <t>`+91-9664632491</t>
  </si>
  <si>
    <t>`+91-9197767110</t>
  </si>
  <si>
    <t>`+91-8209678246</t>
  </si>
  <si>
    <t>`+91-9821866676</t>
  </si>
  <si>
    <t>`+91-7486821896</t>
  </si>
  <si>
    <t>2025EM1100001</t>
  </si>
  <si>
    <t>2025em1100001@bitspilani-digital.edu.in</t>
  </si>
  <si>
    <t>CHETAN J</t>
  </si>
  <si>
    <t>`+91-9986501667</t>
  </si>
  <si>
    <t>Msc_T1-25_MDSDF401-Statistical Modelling and Inferencing-S2_Onsite</t>
  </si>
  <si>
    <t>Statistical Modelling and Inferencing</t>
  </si>
  <si>
    <t>Trimester 1- Slot 2(27- Dec-2025--Saturday---03:30 - 05:30 PM IST)</t>
  </si>
  <si>
    <t>Msc</t>
  </si>
  <si>
    <t>Msc_T1-25_MDSDF402-Data Pre-processing-S2_Onsite</t>
  </si>
  <si>
    <t>Data Pre-processing</t>
  </si>
  <si>
    <t>Msc_T1-25_MDSDF403-Feature Engineering-S2_Onsite</t>
  </si>
  <si>
    <t>Feature Engineering</t>
  </si>
  <si>
    <t>Msc_T1-25_MDSDF404-Data Visualization and Storytelling-S2_Onsite</t>
  </si>
  <si>
    <t>Data Visualization and Storytelling</t>
  </si>
  <si>
    <t>Msc_T1-25_MDSDF406-Data Stores and Pipelines-S2_Onsite</t>
  </si>
  <si>
    <t>Data Stores and Pipelines</t>
  </si>
  <si>
    <t>2025EM1100003</t>
  </si>
  <si>
    <t>2025em1100003@bitspilani-digital.edu.in</t>
  </si>
  <si>
    <t>Riya Jain</t>
  </si>
  <si>
    <t>`+91-8851140437</t>
  </si>
  <si>
    <t>2025EM1100004</t>
  </si>
  <si>
    <t>2025em1100004@bitspilani-digital.edu.in</t>
  </si>
  <si>
    <t>TIRUMALA LAKSHMI BHARGAVI</t>
  </si>
  <si>
    <t>`+91-7349310458</t>
  </si>
  <si>
    <t>2025EM1100006</t>
  </si>
  <si>
    <t>2025em1100006@bitspilani-digital.edu.in</t>
  </si>
  <si>
    <t>R NARESH</t>
  </si>
  <si>
    <t>`+91-8610790485</t>
  </si>
  <si>
    <t>2025EM1100008</t>
  </si>
  <si>
    <t>2025em1100008@bitspilani-digital.edu.in</t>
  </si>
  <si>
    <t>DEEPENDRA SESODIA</t>
  </si>
  <si>
    <t>`+91-8971459682</t>
  </si>
  <si>
    <t>2025EM1100010</t>
  </si>
  <si>
    <t>2025em1100010@bitspilani-digital.edu.in</t>
  </si>
  <si>
    <t>RAVADA SURYAKANTHA VISHNUPRIYA</t>
  </si>
  <si>
    <t>`+91-9381566569</t>
  </si>
  <si>
    <t>2025EM1100012</t>
  </si>
  <si>
    <t>2025em1100012@bitspilani-digital.edu.in</t>
  </si>
  <si>
    <t>SRINITHIN U</t>
  </si>
  <si>
    <t>`+91-7010248149</t>
  </si>
  <si>
    <t>2025EM1100013</t>
  </si>
  <si>
    <t>2025em1100013@bitspilani-digital.edu.in</t>
  </si>
  <si>
    <t>NAMRATA BANERJEE</t>
  </si>
  <si>
    <t>`+91-8617410856</t>
  </si>
  <si>
    <t>2025EM1100020</t>
  </si>
  <si>
    <t>2025em1100020@bitspilani-digital.edu.in</t>
  </si>
  <si>
    <t>G Dhanunjaya</t>
  </si>
  <si>
    <t>`+44-07581004801</t>
  </si>
  <si>
    <t>Msc_T1-25_MDSDF401-Statistical Modelling and Inferencing-S2_Online</t>
  </si>
  <si>
    <t>Msc_T1-25_MDSDF402-Data Pre-processing-S2_Online</t>
  </si>
  <si>
    <t>Msc_T1-25_MDSDF403-Feature Engineering-S2_Online</t>
  </si>
  <si>
    <t>Msc_T1-25_MDSDF404-Data Visualization and Storytelling-S2_Online</t>
  </si>
  <si>
    <t>Msc_T1-25_MDSDF406-Data Stores and Pipelines-S2_Online</t>
  </si>
  <si>
    <t>2025EM1100022</t>
  </si>
  <si>
    <t>2025em1100022@bitspilani-digital.edu.in</t>
  </si>
  <si>
    <t>VEDANT SUNIL SHINGRU</t>
  </si>
  <si>
    <t>`+91-9503592224</t>
  </si>
  <si>
    <t>2025EM1100023</t>
  </si>
  <si>
    <t>2025em1100023@bitspilani-digital.edu.in</t>
  </si>
  <si>
    <t>RITESH KUMAR SINGH</t>
  </si>
  <si>
    <t>`+91-7204119010</t>
  </si>
  <si>
    <t>2025EM1100026</t>
  </si>
  <si>
    <t>2025em1100026@bitspilani-digital.edu.in</t>
  </si>
  <si>
    <t>ANIK DAS</t>
  </si>
  <si>
    <t>`+91-9163056329</t>
  </si>
  <si>
    <t>2025EM1100027</t>
  </si>
  <si>
    <t>2025em1100027@bitspilani-digital.edu.in</t>
  </si>
  <si>
    <t>HIMANSHU</t>
  </si>
  <si>
    <t>`+91-8954606776</t>
  </si>
  <si>
    <t>2025EM1100028</t>
  </si>
  <si>
    <t>2025em1100028@bitspilani-digital.edu.in</t>
  </si>
  <si>
    <t>Sahni Keisha Dilip Singh Manni</t>
  </si>
  <si>
    <t>`+91-9136775838</t>
  </si>
  <si>
    <t>2025EM1100031</t>
  </si>
  <si>
    <t>2025em1100031@bitspilani-digital.edu.in</t>
  </si>
  <si>
    <t>ANUSUYA DEVI.S</t>
  </si>
  <si>
    <t>`+1-2675007577</t>
  </si>
  <si>
    <t>2025EM1100033</t>
  </si>
  <si>
    <t>2025em1100033@bitspilani-digital.edu.in</t>
  </si>
  <si>
    <t>MOHIT SHIVAJI WANJARI</t>
  </si>
  <si>
    <t>`+91-7038493533</t>
  </si>
  <si>
    <t>2025EM1100034</t>
  </si>
  <si>
    <t>2025em1100034@bitspilani-digital.edu.in</t>
  </si>
  <si>
    <t>PRASENJIT SAHA</t>
  </si>
  <si>
    <t>`+91-9831767900</t>
  </si>
  <si>
    <t>2025EM1100035</t>
  </si>
  <si>
    <t>2025em1100035@bitspilani-digital.edu.in</t>
  </si>
  <si>
    <t>`+91-9718978898</t>
  </si>
  <si>
    <t>2025EM1100036</t>
  </si>
  <si>
    <t>2025em1100036@bitspilani-digital.edu.in</t>
  </si>
  <si>
    <t>SATYA PRAKASH BEHURA</t>
  </si>
  <si>
    <t>`+91-7735849075</t>
  </si>
  <si>
    <t>2025EM1100037</t>
  </si>
  <si>
    <t>2025em1100037@bitspilani-digital.edu.in</t>
  </si>
  <si>
    <t>NAVEEN SINGH</t>
  </si>
  <si>
    <t>`+91-9084955998</t>
  </si>
  <si>
    <t>2025EM1100038</t>
  </si>
  <si>
    <t>2025em1100038@bitspilani-digital.edu.in</t>
  </si>
  <si>
    <t>KRANTHI POTURAJU</t>
  </si>
  <si>
    <t>`+91-9885866271</t>
  </si>
  <si>
    <t>2025EM1100042</t>
  </si>
  <si>
    <t>2025em1100042@bitspilani-digital.edu.in</t>
  </si>
  <si>
    <t>KUMARI ASTHA MUKHIA</t>
  </si>
  <si>
    <t>`+91-9017839693</t>
  </si>
  <si>
    <t>2025EM1100043</t>
  </si>
  <si>
    <t>2025em1100043@bitspilani-digital.edu.in</t>
  </si>
  <si>
    <t>ANANYA DATTA</t>
  </si>
  <si>
    <t>`+91-8240533889</t>
  </si>
  <si>
    <t>2025EM1100044</t>
  </si>
  <si>
    <t>2025em1100044@bitspilani-digital.edu.in</t>
  </si>
  <si>
    <t>ARJUN BANDYOPADHYAY</t>
  </si>
  <si>
    <t>`+91-7032649233</t>
  </si>
  <si>
    <t>2025EM1100052</t>
  </si>
  <si>
    <t>2025em1100052@bitspilani-digital.edu.in</t>
  </si>
  <si>
    <t>SAIRAM B</t>
  </si>
  <si>
    <t>`+91-9739904248</t>
  </si>
  <si>
    <t>2025EM1100055</t>
  </si>
  <si>
    <t>2025em1100055@bitspilani-digital.edu.in</t>
  </si>
  <si>
    <t>SATYANSH UPADHYAY</t>
  </si>
  <si>
    <t>`+91-9653067909</t>
  </si>
  <si>
    <t>2025EM1100057</t>
  </si>
  <si>
    <t>2025em1100057@bitspilani-digital.edu.in</t>
  </si>
  <si>
    <t>B MAHALAKSHMI</t>
  </si>
  <si>
    <t>`+91-8667337578</t>
  </si>
  <si>
    <t>2025EM1100063</t>
  </si>
  <si>
    <t>2025em1100063@bitspilani-digital.edu.in</t>
  </si>
  <si>
    <t>ASHUTOSH BHAGAT</t>
  </si>
  <si>
    <t>`+91-8978701399</t>
  </si>
  <si>
    <t>2025EM1100067</t>
  </si>
  <si>
    <t>2025em1100067@bitspilani-digital.edu.in</t>
  </si>
  <si>
    <t>RAHUL</t>
  </si>
  <si>
    <t>`+91-9930296625</t>
  </si>
  <si>
    <t>2025EM1100068</t>
  </si>
  <si>
    <t>2025em1100068@bitspilani-digital.edu.in</t>
  </si>
  <si>
    <t>ANIMESH KUMAR</t>
  </si>
  <si>
    <t>`+91-9702381587</t>
  </si>
  <si>
    <t>2025EM1100070</t>
  </si>
  <si>
    <t>2025em1100070@bitspilani-digital.edu.in</t>
  </si>
  <si>
    <t>MOHAMMED MUZAMMIL KHAN</t>
  </si>
  <si>
    <t>`+91-9700798895</t>
  </si>
  <si>
    <t>2025EM1100073</t>
  </si>
  <si>
    <t>2025em1100073@bitspilani-digital.edu.in</t>
  </si>
  <si>
    <t>SARDA RITIKA ABHAY VEENA</t>
  </si>
  <si>
    <t>`+91-8237020199</t>
  </si>
  <si>
    <t>2025EM1100074</t>
  </si>
  <si>
    <t>2025em1100074@bitspilani-digital.edu.in</t>
  </si>
  <si>
    <t>AJEET KUMAR SINGH</t>
  </si>
  <si>
    <t>`+91-9026480628</t>
  </si>
  <si>
    <t>2025EM1100079</t>
  </si>
  <si>
    <t>2025em1100079@bitspilani-digital.edu.in</t>
  </si>
  <si>
    <t>SANNIDHI SHYAM NILESHWAR</t>
  </si>
  <si>
    <t>`+91-9923767636</t>
  </si>
  <si>
    <t>2025EM1100082</t>
  </si>
  <si>
    <t>2025em1100082@bitspilani-digital.edu.in</t>
  </si>
  <si>
    <t>LAGNAJIT MOHANTY</t>
  </si>
  <si>
    <t>`+91-9945677703</t>
  </si>
  <si>
    <t>2025EM1100083</t>
  </si>
  <si>
    <t>2025em1100083@bitspilani-digital.edu.in</t>
  </si>
  <si>
    <t>Akshit Gandotra</t>
  </si>
  <si>
    <t>`+91-9873316917</t>
  </si>
  <si>
    <t>2025EM1100089</t>
  </si>
  <si>
    <t>2025em1100089@bitspilani-digital.edu.in</t>
  </si>
  <si>
    <t>MAKAWANA MEET KAMALESHBHAI</t>
  </si>
  <si>
    <t>`+91-8238259127</t>
  </si>
  <si>
    <t>2025EM1100091</t>
  </si>
  <si>
    <t>2025em1100091@bitspilani-digital.edu.in</t>
  </si>
  <si>
    <t>ANUPAM BANSAL</t>
  </si>
  <si>
    <t>`+91-9711440767</t>
  </si>
  <si>
    <t>2025EM1100095</t>
  </si>
  <si>
    <t>2025em1100095@bitspilani-digital.edu.in</t>
  </si>
  <si>
    <t>CHAITALI SUDHIR MEHER</t>
  </si>
  <si>
    <t>`+91-8691997886</t>
  </si>
  <si>
    <t>2025EM1100104</t>
  </si>
  <si>
    <t>2025em1100104@bitspilani-digital.edu.in</t>
  </si>
  <si>
    <t>KRITANHIK BISWAS</t>
  </si>
  <si>
    <t>`+91-9748408677</t>
  </si>
  <si>
    <t>2025EM1100106</t>
  </si>
  <si>
    <t>2025em1100106@bitspilani-digital.edu.in</t>
  </si>
  <si>
    <t>VAISHNAV RAJAGOPAL</t>
  </si>
  <si>
    <t>`+91-8848674277</t>
  </si>
  <si>
    <t>2025EM1100108</t>
  </si>
  <si>
    <t>2025em1100108@bitspilani-digital.edu.in</t>
  </si>
  <si>
    <t>SEJAL DESHMUKH</t>
  </si>
  <si>
    <t>`+91-9022619816</t>
  </si>
  <si>
    <t>2025EM1100109</t>
  </si>
  <si>
    <t>2025em1100109@bitspilani-digital.edu.in</t>
  </si>
  <si>
    <t>SURENDRA PRASAD S H</t>
  </si>
  <si>
    <t>`+91-9959612183</t>
  </si>
  <si>
    <t>2025EM1100111</t>
  </si>
  <si>
    <t>2025em1100111@bitspilani-digital.edu.in</t>
  </si>
  <si>
    <t>AISHWARYA P S</t>
  </si>
  <si>
    <t>`+91-7902972085</t>
  </si>
  <si>
    <t>2025EM1100116</t>
  </si>
  <si>
    <t>2025em1100116@bitspilani-digital.edu.in</t>
  </si>
  <si>
    <t>VALLABA GURUNATH M</t>
  </si>
  <si>
    <t>`+91-9025701876</t>
  </si>
  <si>
    <t>2025EM1100118</t>
  </si>
  <si>
    <t>2025em1100118@bitspilani-digital.edu.in</t>
  </si>
  <si>
    <t>BARLA SRINIVAS</t>
  </si>
  <si>
    <t>`+91-7977318262</t>
  </si>
  <si>
    <t>2025EM1100121</t>
  </si>
  <si>
    <t>2025em1100121@bitspilani-digital.edu.in</t>
  </si>
  <si>
    <t>ATMAKURU VENKATA REVANTH KUMAR</t>
  </si>
  <si>
    <t>`+91-8374801372</t>
  </si>
  <si>
    <t>2025EM1100124</t>
  </si>
  <si>
    <t>2025em1100124@bitspilani-digital.edu.in</t>
  </si>
  <si>
    <t>SAUMYA SRIVASTAVA</t>
  </si>
  <si>
    <t>`+91-8279400649</t>
  </si>
  <si>
    <t>2025EM1100125</t>
  </si>
  <si>
    <t>2025em1100125@bitspilani-digital.edu.in</t>
  </si>
  <si>
    <t>SONI DEVESH PANKAJKUMAR</t>
  </si>
  <si>
    <t>`+91-9724190909</t>
  </si>
  <si>
    <t>2025EM1100126</t>
  </si>
  <si>
    <t>2025em1100126@bitspilani-digital.edu.in</t>
  </si>
  <si>
    <t>ADITI NEGI</t>
  </si>
  <si>
    <t>`+91-8433966254</t>
  </si>
  <si>
    <t>2025EM1100129</t>
  </si>
  <si>
    <t>2025em1100129@bitspilani-digital.edu.in</t>
  </si>
  <si>
    <t>PRIYA CHAUDHARY</t>
  </si>
  <si>
    <t>`+91-7668243920</t>
  </si>
  <si>
    <t>2025EM1100131</t>
  </si>
  <si>
    <t>2025em1100131@bitspilani-digital.edu.in</t>
  </si>
  <si>
    <t>MOHITE SIDDHANT TUSHAR</t>
  </si>
  <si>
    <t>`+91-8424946333</t>
  </si>
  <si>
    <t>2025EM1100135</t>
  </si>
  <si>
    <t>2025em1100135@bitspilani-digital.edu.in</t>
  </si>
  <si>
    <t>PRASHANT KUMAR MISHRA</t>
  </si>
  <si>
    <t>`+91-7204883289</t>
  </si>
  <si>
    <t>2025EM1100137</t>
  </si>
  <si>
    <t>2025em1100137@bitspilani-digital.edu.in</t>
  </si>
  <si>
    <t>RINKU KHOLA</t>
  </si>
  <si>
    <t>`+91-9205758519</t>
  </si>
  <si>
    <t>2025EM1100140</t>
  </si>
  <si>
    <t>2025em1100140@bitspilani-digital.edu.in</t>
  </si>
  <si>
    <t>ZUBAIR ANSARI</t>
  </si>
  <si>
    <t>`+91-9052255441</t>
  </si>
  <si>
    <t>2025EM1100141</t>
  </si>
  <si>
    <t>2025em1100141@bitspilani-digital.edu.in</t>
  </si>
  <si>
    <t>Devulapalli Sai Sri Ankít</t>
  </si>
  <si>
    <t>`+91-8686606791</t>
  </si>
  <si>
    <t>2025EM1100146</t>
  </si>
  <si>
    <t>2025em1100146@bitspilani-digital.edu.in</t>
  </si>
  <si>
    <t>UTKARSH TRIPATHI</t>
  </si>
  <si>
    <t>`+91-8320471321</t>
  </si>
  <si>
    <t>2025EM1100149</t>
  </si>
  <si>
    <t>2025em1100149@bitspilani-digital.edu.in</t>
  </si>
  <si>
    <t>SANDEEP SAXENA</t>
  </si>
  <si>
    <t>`+91-9755553461</t>
  </si>
  <si>
    <t>2025EM1100152</t>
  </si>
  <si>
    <t>2025em1100152@bitspilani-digital.edu.in</t>
  </si>
  <si>
    <t>PRIYAM BEAUTY</t>
  </si>
  <si>
    <t>`+91-8210909252</t>
  </si>
  <si>
    <t>2025EM1100153</t>
  </si>
  <si>
    <t>2025em1100153@bitspilani-digital.edu.in</t>
  </si>
  <si>
    <t>RAJDEEP DAS</t>
  </si>
  <si>
    <t>`+91-8472941222</t>
  </si>
  <si>
    <t>2025EM1100157</t>
  </si>
  <si>
    <t>2025em1100157@bitspilani-digital.edu.in</t>
  </si>
  <si>
    <t>AKSHAT JAIN</t>
  </si>
  <si>
    <t>`+91-8604612500</t>
  </si>
  <si>
    <t>2025EM1100163</t>
  </si>
  <si>
    <t>2025em1100163@bitspilani-digital.edu.in</t>
  </si>
  <si>
    <t>Joshi Vandita Piyushbhai</t>
  </si>
  <si>
    <t>`+91-8849945672</t>
  </si>
  <si>
    <t>Msc_T1-25_MDSDF401-Statistical Modelling and Inferencing-S2_Onsite_Special</t>
  </si>
  <si>
    <t>Msc_T1-25_MDSDF402-Data Pre-processing-S2_Onsite_Special</t>
  </si>
  <si>
    <t>Msc_T1-25_MDSDF403-Feature Engineering-S2_Onsite_Special</t>
  </si>
  <si>
    <t>Msc_T1-25_MDSDF404-Data Visualization and Storytelling-S2_Onsite_Special</t>
  </si>
  <si>
    <t>Msc_T1-25_MDSDF406-Data Stores and Pipelines-S2_Onsite_Special</t>
  </si>
  <si>
    <t>2025EM1100166</t>
  </si>
  <si>
    <t>2025em1100166@bitspilani-digital.edu.in</t>
  </si>
  <si>
    <t>AANAND ARORA</t>
  </si>
  <si>
    <t>`+91-8318694688</t>
  </si>
  <si>
    <t>2025EM1100168</t>
  </si>
  <si>
    <t>2025em1100168@bitspilani-digital.edu.in</t>
  </si>
  <si>
    <t>MOHIT BADKUL</t>
  </si>
  <si>
    <t>`+91-8319815551</t>
  </si>
  <si>
    <t>2025EM1100169</t>
  </si>
  <si>
    <t>2025em1100169@bitspilani-digital.edu.in</t>
  </si>
  <si>
    <t>AJAY GANDHI</t>
  </si>
  <si>
    <t>`+91-7276060131</t>
  </si>
  <si>
    <t>2025EM1100170</t>
  </si>
  <si>
    <t>2025em1100170@bitspilani-digital.edu.in</t>
  </si>
  <si>
    <t>SUMIT KOUL</t>
  </si>
  <si>
    <t>`+91-9419318900</t>
  </si>
  <si>
    <t>2025EM1100174</t>
  </si>
  <si>
    <t>2025em1100174@bitspilani-digital.edu.in</t>
  </si>
  <si>
    <t>AMIT KUMAR TIWARI</t>
  </si>
  <si>
    <t>`+91-8933892202</t>
  </si>
  <si>
    <t>2025EM1100175</t>
  </si>
  <si>
    <t>2025em1100175@bitspilani-digital.edu.in</t>
  </si>
  <si>
    <t>BIJU M</t>
  </si>
  <si>
    <t>`+91-9500029084</t>
  </si>
  <si>
    <t>2025EM1100176</t>
  </si>
  <si>
    <t>2025em1100176@bitspilani-digital.edu.in</t>
  </si>
  <si>
    <t>BALASUBRAMANIAM M</t>
  </si>
  <si>
    <t>`+91-9884822262</t>
  </si>
  <si>
    <t>2025EM1100177</t>
  </si>
  <si>
    <t>2025em1100177@bitspilani-digital.edu.in</t>
  </si>
  <si>
    <t>MANVEEN KAUR</t>
  </si>
  <si>
    <t>`+91-9877914565</t>
  </si>
  <si>
    <t>2025EM1100178</t>
  </si>
  <si>
    <t>2025em1100178@bitspilani-digital.edu.in</t>
  </si>
  <si>
    <t>MADHUSIKTA BHOWMIK</t>
  </si>
  <si>
    <t>`+91-9444556517</t>
  </si>
  <si>
    <t>2025EM1100181</t>
  </si>
  <si>
    <t>2025em1100181@bitspilani-digital.edu.in</t>
  </si>
  <si>
    <t>Bhanderi Kriskumar Rasikbhai</t>
  </si>
  <si>
    <t>`+91-9067536092</t>
  </si>
  <si>
    <t>2025EM1100182</t>
  </si>
  <si>
    <t>2025em1100182@bitspilani-digital.edu.in</t>
  </si>
  <si>
    <t>SURAJ VERMA</t>
  </si>
  <si>
    <t>`+91-7876130874</t>
  </si>
  <si>
    <t>2025EM1100185</t>
  </si>
  <si>
    <t>2025em1100185@bitspilani-digital.edu.in</t>
  </si>
  <si>
    <t>BURUGU THRILLOKH SHIVA RAMOJINI BABU</t>
  </si>
  <si>
    <t>`+91-9701981287</t>
  </si>
  <si>
    <t>2025EM1100187</t>
  </si>
  <si>
    <t>2025em1100187@bitspilani-digital.edu.in</t>
  </si>
  <si>
    <t>YOGESH V</t>
  </si>
  <si>
    <t>`+91-9094867521</t>
  </si>
  <si>
    <t>2025EM1100197</t>
  </si>
  <si>
    <t>2025em1100197@bitspilani-digital.edu.in</t>
  </si>
  <si>
    <t>VIHANG CHANDRA</t>
  </si>
  <si>
    <t>`+91-7838457393</t>
  </si>
  <si>
    <t>2025EM1100199</t>
  </si>
  <si>
    <t>2025em1100199@bitspilani-digital.edu.in</t>
  </si>
  <si>
    <t>JADAV JAYDEV BATUKBHAI</t>
  </si>
  <si>
    <t>`+91-7984712315</t>
  </si>
  <si>
    <t>2025EM1100200</t>
  </si>
  <si>
    <t>2025em1100200@bitspilani-digital.edu.in</t>
  </si>
  <si>
    <t>SIVANI RAMSHANKER</t>
  </si>
  <si>
    <t>`+91-9500877363</t>
  </si>
  <si>
    <t>2025EM1100201</t>
  </si>
  <si>
    <t>2025em1100201@bitspilani-digital.edu.in</t>
  </si>
  <si>
    <t>JHANGYANI TARUN MANOHAR NEETU</t>
  </si>
  <si>
    <t>`+91-9082693862</t>
  </si>
  <si>
    <t>2025EM1100202</t>
  </si>
  <si>
    <t>2025em1100202@bitspilani-digital.edu.in</t>
  </si>
  <si>
    <t>CHILAKAPATI GIRISH PAVAN ANIRUDH</t>
  </si>
  <si>
    <t>`+91-9063204148</t>
  </si>
  <si>
    <t>2025EM1100204</t>
  </si>
  <si>
    <t>2025em1100204@bitspilani-digital.edu.in</t>
  </si>
  <si>
    <t>CHITIMIREDDY HARSHITHA</t>
  </si>
  <si>
    <t>`+91-8328459801</t>
  </si>
  <si>
    <t>2025EM1100205</t>
  </si>
  <si>
    <t>2025em1100205@bitspilani-digital.edu.in</t>
  </si>
  <si>
    <t>KASIREDDY RAMA SRUTHI</t>
  </si>
  <si>
    <t>`+91-7799722279</t>
  </si>
  <si>
    <t>2025EM1100206</t>
  </si>
  <si>
    <t>2025em1100206@bitspilani-digital.edu.in</t>
  </si>
  <si>
    <t>KADAMBA SATYA VENKATA SANDEEP</t>
  </si>
  <si>
    <t>`+91-9515566287</t>
  </si>
  <si>
    <t>2025EM1100208</t>
  </si>
  <si>
    <t>2025em1100208@bitspilani-digital.edu.in</t>
  </si>
  <si>
    <t>PATNAIK SAILENDRA</t>
  </si>
  <si>
    <t>`+91-9717181242</t>
  </si>
  <si>
    <t>2025EM1100209</t>
  </si>
  <si>
    <t>2025em1100209@bitspilani-digital.edu.in</t>
  </si>
  <si>
    <t>SAYYED MANSOOR</t>
  </si>
  <si>
    <t>`+91-9822195369</t>
  </si>
  <si>
    <t>2025EM1100210</t>
  </si>
  <si>
    <t>2025em1100210@bitspilani-digital.edu.in</t>
  </si>
  <si>
    <t>Mistri Parth Rajeshbhai</t>
  </si>
  <si>
    <t>`+91-9879683247</t>
  </si>
  <si>
    <t>2025EM1100213</t>
  </si>
  <si>
    <t>2025em1100213@bitspilani-digital.edu.in</t>
  </si>
  <si>
    <t>JOYCE DOROTHY. S</t>
  </si>
  <si>
    <t>`+91-9094562087</t>
  </si>
  <si>
    <t>2025EM1100214</t>
  </si>
  <si>
    <t>2025em1100214@bitspilani-digital.edu.in</t>
  </si>
  <si>
    <t>HARVINDER SINGH</t>
  </si>
  <si>
    <t>`+91-9970622193</t>
  </si>
  <si>
    <t>2025EM1100215</t>
  </si>
  <si>
    <t>2025em1100215@bitspilani-digital.edu.in</t>
  </si>
  <si>
    <t>GINJUPALLI KAVYA SRI</t>
  </si>
  <si>
    <t>`+91-7416328209</t>
  </si>
  <si>
    <t>2025EM1100216</t>
  </si>
  <si>
    <t>2025em1100216@bitspilani-digital.edu.in</t>
  </si>
  <si>
    <t>VARTIKA SINGH</t>
  </si>
  <si>
    <t>`+91-8860667912</t>
  </si>
  <si>
    <t>2025EM1100220</t>
  </si>
  <si>
    <t>2025em1100220@bitspilani-digital.edu.in</t>
  </si>
  <si>
    <t>ARYA ALEX</t>
  </si>
  <si>
    <t>`+91-8547478180</t>
  </si>
  <si>
    <t>2025EM1100221</t>
  </si>
  <si>
    <t>2025em1100221@bitspilani-digital.edu.in</t>
  </si>
  <si>
    <t>LAKSHYA VARSHNEY</t>
  </si>
  <si>
    <t>`+91-9773710247</t>
  </si>
  <si>
    <t>2025EM1100223</t>
  </si>
  <si>
    <t>2025em1100223@bitspilani-digital.edu.in</t>
  </si>
  <si>
    <t>GHAG SIMRAN SUBHASH SUVARNA</t>
  </si>
  <si>
    <t>`+91-9699916081</t>
  </si>
  <si>
    <t>2025EM1100227</t>
  </si>
  <si>
    <t>2025em1100227@bitspilani-digital.edu.in</t>
  </si>
  <si>
    <t>KHAN МОНАММED ASIF HAFIZULLAH HAJRA BEGUM</t>
  </si>
  <si>
    <t>`+91-8898365085</t>
  </si>
  <si>
    <t>2025EM1100229</t>
  </si>
  <si>
    <t>2025em1100229@bitspilani-digital.edu.in</t>
  </si>
  <si>
    <t>HARI MOHAN S</t>
  </si>
  <si>
    <t>`+91-8075869757</t>
  </si>
  <si>
    <t>2025EM1100230</t>
  </si>
  <si>
    <t>2025em1100230@bitspilani-digital.edu.in</t>
  </si>
  <si>
    <t>SANTOSH RAJ B</t>
  </si>
  <si>
    <t>`+91-9900443665</t>
  </si>
  <si>
    <t>2025EM1100232</t>
  </si>
  <si>
    <t>2025em1100232@bitspilani-digital.edu.in</t>
  </si>
  <si>
    <t>DIAS AVRIL ELDRICH LORETTA LORETTA</t>
  </si>
  <si>
    <t>`+91-9769998486</t>
  </si>
  <si>
    <t>2025EM1100237</t>
  </si>
  <si>
    <t>2025em1100237@bitspilani-digital.edu.in</t>
  </si>
  <si>
    <t>KSHITIJ KOKAS</t>
  </si>
  <si>
    <t>`+91-7738522126</t>
  </si>
  <si>
    <t>2025EM1100240</t>
  </si>
  <si>
    <t>2025em1100240@bitspilani-digital.edu.in</t>
  </si>
  <si>
    <t>R NISHANTH</t>
  </si>
  <si>
    <t>`+91-8970005500</t>
  </si>
  <si>
    <t>2025EM1100242</t>
  </si>
  <si>
    <t>2025em1100242@bitspilani-digital.edu.in</t>
  </si>
  <si>
    <t>AKASH KUMAR DWIVEDI</t>
  </si>
  <si>
    <t>`+91-7845044328</t>
  </si>
  <si>
    <t>2025EM1100243</t>
  </si>
  <si>
    <t>2025em1100243@bitspilani-digital.edu.in</t>
  </si>
  <si>
    <t>GUTTIKONDA VAMSI</t>
  </si>
  <si>
    <t>`+91-6302845447</t>
  </si>
  <si>
    <t>2025EM1100245</t>
  </si>
  <si>
    <t>2025em1100245@bitspilani-digital.edu.in</t>
  </si>
  <si>
    <t>PRATEEK GULATI</t>
  </si>
  <si>
    <t>`+91-7014367992</t>
  </si>
  <si>
    <t>2025EM1100246</t>
  </si>
  <si>
    <t>2025em1100246@bitspilani-digital.edu.in</t>
  </si>
  <si>
    <t>MUKUNDA GUPTA</t>
  </si>
  <si>
    <t>`+91-8197859772</t>
  </si>
  <si>
    <t>2025EM1100247</t>
  </si>
  <si>
    <t>2025em1100247@bitspilani-digital.edu.in</t>
  </si>
  <si>
    <t>GHOSH GOURAB GYANPRAKASH TRIPTI</t>
  </si>
  <si>
    <t>`+91-9892126958</t>
  </si>
  <si>
    <t>2025EM1100255</t>
  </si>
  <si>
    <t>2025em1100255@bitspilani-digital.edu.in</t>
  </si>
  <si>
    <t>SAYUDH MUKHERJEE</t>
  </si>
  <si>
    <t>`+91-7003926500</t>
  </si>
  <si>
    <t>2025EM1100256</t>
  </si>
  <si>
    <t>2025em1100256@bitspilani-digital.edu.in</t>
  </si>
  <si>
    <t>PATEL HARDI RAJENDRA</t>
  </si>
  <si>
    <t>`+91-7046596988</t>
  </si>
  <si>
    <t>2025EM1100270</t>
  </si>
  <si>
    <t>2025em1100270@bitspilani-digital.edu.in</t>
  </si>
  <si>
    <t>SAURABH AVASTHI</t>
  </si>
  <si>
    <t>`+91-9899238709</t>
  </si>
  <si>
    <t>2025EM1100271</t>
  </si>
  <si>
    <t>2025em1100271@bitspilani-digital.edu.in</t>
  </si>
  <si>
    <t>Gulati Hriday Nitin Archana</t>
  </si>
  <si>
    <t>`+91-8800663949</t>
  </si>
  <si>
    <t>2025EM1100272</t>
  </si>
  <si>
    <t>2025em1100272@bitspilani-digital.edu.in</t>
  </si>
  <si>
    <t>CHIRODIPTO DUTTA</t>
  </si>
  <si>
    <t>`+91-9819459194</t>
  </si>
  <si>
    <t>2025EM1100273</t>
  </si>
  <si>
    <t>2025em1100273@bitspilani-digital.edu.in</t>
  </si>
  <si>
    <t>VIBHOR RATHI</t>
  </si>
  <si>
    <t>`+91-8218135974</t>
  </si>
  <si>
    <t>2025EM1100280</t>
  </si>
  <si>
    <t>2025em1100280@bitspilani-digital.edu.in</t>
  </si>
  <si>
    <t>UPADHYAY ADITYA MANOJ SHASHIKALA</t>
  </si>
  <si>
    <t>`+91-8767266077</t>
  </si>
  <si>
    <t>2025EM1100281</t>
  </si>
  <si>
    <t>2025em1100281@bitspilani-digital.edu.in</t>
  </si>
  <si>
    <t>PRETTY VERMA</t>
  </si>
  <si>
    <t>`+91-9779828466</t>
  </si>
  <si>
    <t>2025EM1100285</t>
  </si>
  <si>
    <t>2025em1100285@bitspilani-digital.edu.in</t>
  </si>
  <si>
    <t>NEHA SHARMA</t>
  </si>
  <si>
    <t>`+91-9871726573</t>
  </si>
  <si>
    <t>2025EM1100292</t>
  </si>
  <si>
    <t>2025em1100292@bitspilani-digital.edu.in</t>
  </si>
  <si>
    <t>RACHAKONDA SAI KEERTHANA</t>
  </si>
  <si>
    <t>`+91-6303858098</t>
  </si>
  <si>
    <t>2025EM1100294</t>
  </si>
  <si>
    <t>2025em1100294@bitspilani-digital.edu.in</t>
  </si>
  <si>
    <t>SAKSHI VATSA</t>
  </si>
  <si>
    <t>`+91-6202449049</t>
  </si>
  <si>
    <t>2025EM1100296</t>
  </si>
  <si>
    <t>2025em1100296@bitspilani-digital.edu.in</t>
  </si>
  <si>
    <t>CHANDWANI VIJAY KISHAN JYOTI</t>
  </si>
  <si>
    <t>`+91-8149316409</t>
  </si>
  <si>
    <t>2025EM1100298</t>
  </si>
  <si>
    <t>2025em1100298@bitspilani-digital.edu.in</t>
  </si>
  <si>
    <t>KASHINATH M NAIR</t>
  </si>
  <si>
    <t>`+91-8714362854</t>
  </si>
  <si>
    <t>2025EM1100304</t>
  </si>
  <si>
    <t>2025em1100304@bitspilani-digital.edu.in</t>
  </si>
  <si>
    <t>POUL RAJKUMAR YADAVRAO</t>
  </si>
  <si>
    <t>`+91-8149967244</t>
  </si>
  <si>
    <t>2025EM1100305</t>
  </si>
  <si>
    <t>2025em1100305@bitspilani-digital.edu.in</t>
  </si>
  <si>
    <t>NISHANT RAJ</t>
  </si>
  <si>
    <t>`+91-9430327508</t>
  </si>
  <si>
    <t>2025EM1100306</t>
  </si>
  <si>
    <t>2025em1100306@bitspilani-digital.edu.in</t>
  </si>
  <si>
    <t>NISHANE TUSHAR RAJENDRA</t>
  </si>
  <si>
    <t>`+91-9561434710</t>
  </si>
  <si>
    <t>2025EM1100307</t>
  </si>
  <si>
    <t>2025em1100307@bitspilani-digital.edu.in</t>
  </si>
  <si>
    <t>AMARAVADHI BHAVITHA</t>
  </si>
  <si>
    <t>`+91-8688504603</t>
  </si>
  <si>
    <t>2025EM1100308</t>
  </si>
  <si>
    <t>2025em1100308@bitspilani-digital.edu.in</t>
  </si>
  <si>
    <t>ANUSHKA</t>
  </si>
  <si>
    <t>`+91-8595355899</t>
  </si>
  <si>
    <t>2025EM1100314</t>
  </si>
  <si>
    <t>2025em1100314@bitspilani-digital.edu.in</t>
  </si>
  <si>
    <t>SUNNY MITTAL</t>
  </si>
  <si>
    <t>`+91-8810583948</t>
  </si>
  <si>
    <t>2025EM1100315</t>
  </si>
  <si>
    <t>2025em1100315@bitspilani-digital.edu.in</t>
  </si>
  <si>
    <t>CHAUHAN BHUMI SUBHASH SUREKHA</t>
  </si>
  <si>
    <t>`+91-8602638949</t>
  </si>
  <si>
    <t>2025EM1100316</t>
  </si>
  <si>
    <t>2025em1100316@bitspilani-digital.edu.in</t>
  </si>
  <si>
    <t>RAMA KRISHNA NELAVALLI</t>
  </si>
  <si>
    <t>`+44-7448956696</t>
  </si>
  <si>
    <t>2025EM1100317</t>
  </si>
  <si>
    <t>2025em1100317@bitspilani-digital.edu.in</t>
  </si>
  <si>
    <t>SANSKRITI VERMA</t>
  </si>
  <si>
    <t>`+91-8092327715</t>
  </si>
  <si>
    <t>2025EM1100319</t>
  </si>
  <si>
    <t>2025em1100319@bitspilani-digital.edu.in</t>
  </si>
  <si>
    <t>RAGHAV CHANDNA</t>
  </si>
  <si>
    <t>`+91-7015139616</t>
  </si>
  <si>
    <t>2025EM1100320</t>
  </si>
  <si>
    <t>2025em1100320@bitspilani-digital.edu.in</t>
  </si>
  <si>
    <t>RAKESH PUTTA</t>
  </si>
  <si>
    <t>`+91-9663855668</t>
  </si>
  <si>
    <t>2025EM1100321</t>
  </si>
  <si>
    <t>2025em1100321@bitspilani-digital.edu.in</t>
  </si>
  <si>
    <t>ROHAN SINGH RAWAT</t>
  </si>
  <si>
    <t>`+91-8587033069</t>
  </si>
  <si>
    <t>2025EM1100322</t>
  </si>
  <si>
    <t>2025em1100322@bitspilani-digital.edu.in</t>
  </si>
  <si>
    <t>YOGESH MURARIYA</t>
  </si>
  <si>
    <t>`+91-8586032137</t>
  </si>
  <si>
    <t>2025EM1100324</t>
  </si>
  <si>
    <t>2025em1100324@bitspilani-digital.edu.in</t>
  </si>
  <si>
    <t>WASEEM AHMAD KHAN</t>
  </si>
  <si>
    <t>`+91-7838838827</t>
  </si>
  <si>
    <t>2025EM1100326</t>
  </si>
  <si>
    <t>2025em1100326@bitspilani-digital.edu.in</t>
  </si>
  <si>
    <t>RAJEEV KUMAR</t>
  </si>
  <si>
    <t>`+91-9137087522</t>
  </si>
  <si>
    <t>2025EM1100328</t>
  </si>
  <si>
    <t>2025em1100328@bitspilani-digital.edu.in</t>
  </si>
  <si>
    <t>DHRUV VISHIN</t>
  </si>
  <si>
    <t>`+91-7048903137</t>
  </si>
  <si>
    <t>2025EM1100332</t>
  </si>
  <si>
    <t>2025em1100332@bitspilani-digital.edu.in</t>
  </si>
  <si>
    <t>ASOK KUMAR M B</t>
  </si>
  <si>
    <t>`+91-9947012710</t>
  </si>
  <si>
    <t>2025EM1100340</t>
  </si>
  <si>
    <t>2025em1100340@bitspilani-digital.edu.in</t>
  </si>
  <si>
    <t>SHRUTI BHATI</t>
  </si>
  <si>
    <t>`+91-9079047287</t>
  </si>
  <si>
    <t>2025EM1100341</t>
  </si>
  <si>
    <t>2025em1100341@bitspilani-digital.edu.in</t>
  </si>
  <si>
    <t>DESHMUKH SARANG HARISH</t>
  </si>
  <si>
    <t>`+91-7666085386</t>
  </si>
  <si>
    <t>2025EM1100343</t>
  </si>
  <si>
    <t>2025em1100343@bitspilani-digital.edu.in</t>
  </si>
  <si>
    <t>ROHIT KRISHNAN N</t>
  </si>
  <si>
    <t>`+91-9952060566</t>
  </si>
  <si>
    <t>2025EM1100345</t>
  </si>
  <si>
    <t>2025em1100345@bitspilani-digital.edu.in</t>
  </si>
  <si>
    <t>SINGH THAKUR ADITYA RAKESH POONAM</t>
  </si>
  <si>
    <t>`+91-8693019275</t>
  </si>
  <si>
    <t>2025EM1100346</t>
  </si>
  <si>
    <t>2025em1100346@bitspilani-digital.edu.in</t>
  </si>
  <si>
    <t>ANWESHA GUHA MAJUMDER</t>
  </si>
  <si>
    <t>`+91-9831337056</t>
  </si>
  <si>
    <t>2025EM1100347</t>
  </si>
  <si>
    <t>2025em1100347@bitspilani-digital.edu.in</t>
  </si>
  <si>
    <t>ABHAY K S</t>
  </si>
  <si>
    <t>`+91-7306925146</t>
  </si>
  <si>
    <t>2025EM1100352</t>
  </si>
  <si>
    <t>2025em1100352@bitspilani-digital.edu.in</t>
  </si>
  <si>
    <t>THIRUMALAIKUMAR M</t>
  </si>
  <si>
    <t>`+91-8098392993</t>
  </si>
  <si>
    <t>2025EM1100354</t>
  </si>
  <si>
    <t>2025em1100354@bitspilani-digital.edu.in</t>
  </si>
  <si>
    <t>EMY PAULSON</t>
  </si>
  <si>
    <t>`+91-8281261518</t>
  </si>
  <si>
    <t>2025EM1100355</t>
  </si>
  <si>
    <t>2025em1100355@bitspilani-digital.edu.in</t>
  </si>
  <si>
    <t>GAURANG KAUL</t>
  </si>
  <si>
    <t>`+91-8588053203</t>
  </si>
  <si>
    <t>2025EM1100360</t>
  </si>
  <si>
    <t>2025em1100360@bitspilani-digital.edu.in</t>
  </si>
  <si>
    <t>MOHAMMED ZEESHAN</t>
  </si>
  <si>
    <t>`+91-9346315519</t>
  </si>
  <si>
    <t>2025EM1100361</t>
  </si>
  <si>
    <t>2025em1100361@bitspilani-digital.edu.in</t>
  </si>
  <si>
    <t>DIVYA RATH</t>
  </si>
  <si>
    <t>`+91-8328356573</t>
  </si>
  <si>
    <t>2025EM1100363</t>
  </si>
  <si>
    <t>2025em1100363@bitspilani-digital.edu.in</t>
  </si>
  <si>
    <t>ABHINAV CHAUHAN</t>
  </si>
  <si>
    <t>`+91-8847253050</t>
  </si>
  <si>
    <t>2025EM1100364</t>
  </si>
  <si>
    <t>2025em1100364@bitspilani-digital.edu.in</t>
  </si>
  <si>
    <t>RAUSHAN KUMAR</t>
  </si>
  <si>
    <t>`+91-7995895734</t>
  </si>
  <si>
    <t>2025EM1100367</t>
  </si>
  <si>
    <t>2025em1100367@bitspilani-digital.edu.in</t>
  </si>
  <si>
    <t>DIKSHANT BHATTI</t>
  </si>
  <si>
    <t>`+91-9974018659</t>
  </si>
  <si>
    <t>2025EM1100368</t>
  </si>
  <si>
    <t>2025em1100368@bitspilani-digital.edu.in</t>
  </si>
  <si>
    <t>MITHUN BAGCHI</t>
  </si>
  <si>
    <t>`+91-9591717330</t>
  </si>
  <si>
    <t>2025EM1100371</t>
  </si>
  <si>
    <t>2025em1100371@bitspilani-digital.edu.in</t>
  </si>
  <si>
    <t>CHETHAN R M</t>
  </si>
  <si>
    <t>`+91-7676099473</t>
  </si>
  <si>
    <t>2025EM1100373</t>
  </si>
  <si>
    <t>2025em1100373@bitspilani-digital.edu.in</t>
  </si>
  <si>
    <t>YEWALE JEEVAN SAMPATRAO</t>
  </si>
  <si>
    <t>`+91-9619527516</t>
  </si>
  <si>
    <t>2025EM1100375</t>
  </si>
  <si>
    <t>2025em1100375@bitspilani-digital.edu.in</t>
  </si>
  <si>
    <t>SANKALP AWASTHI</t>
  </si>
  <si>
    <t>`+91-7057635196</t>
  </si>
  <si>
    <t>2025EM1100376</t>
  </si>
  <si>
    <t>2025em1100376@bitspilani-digital.edu.in</t>
  </si>
  <si>
    <t>DHANASHREE SHRIRANG ADKAR</t>
  </si>
  <si>
    <t>`+91-9881153307</t>
  </si>
  <si>
    <t>2025EM1100377</t>
  </si>
  <si>
    <t>2025em1100377@bitspilani-digital.edu.in</t>
  </si>
  <si>
    <t>MANASH KUMAR NATH</t>
  </si>
  <si>
    <t>`+91-9818162918</t>
  </si>
  <si>
    <t>2025EM1100380</t>
  </si>
  <si>
    <t>2025em1100380@bitspilani-digital.edu.in</t>
  </si>
  <si>
    <t>ROY SAMEER NANDUKUMAR</t>
  </si>
  <si>
    <t>`+91-9371749886</t>
  </si>
  <si>
    <t>2025EM1100382</t>
  </si>
  <si>
    <t>2025em1100382@bitspilani-digital.edu.in</t>
  </si>
  <si>
    <t>S KALYANI</t>
  </si>
  <si>
    <t>`+91-9845596287</t>
  </si>
  <si>
    <t>2025EM1100386</t>
  </si>
  <si>
    <t>2025em1100386@bitspilani-digital.edu.in</t>
  </si>
  <si>
    <t>SAHA GOPAL</t>
  </si>
  <si>
    <t>`+91-9437562758</t>
  </si>
  <si>
    <t>2025EM1100388</t>
  </si>
  <si>
    <t>2025em1100388@bitspilani-digital.edu.in</t>
  </si>
  <si>
    <t>SHINDE PRASHANT VIJAY VINAYA</t>
  </si>
  <si>
    <t>`+91-9930272504</t>
  </si>
  <si>
    <t>2025EM1100389</t>
  </si>
  <si>
    <t>2025em1100389@bitspilani-digital.edu.in</t>
  </si>
  <si>
    <t>SHARMA SANDEEP KUMAR S</t>
  </si>
  <si>
    <t>`+91-8308181693</t>
  </si>
  <si>
    <t>2025EM1100393</t>
  </si>
  <si>
    <t>2025em1100393@bitspilani-digital.edu.in</t>
  </si>
  <si>
    <t>SAKSHAM DUBEY</t>
  </si>
  <si>
    <t>`+91-7987284613</t>
  </si>
  <si>
    <t>2025EM1100396</t>
  </si>
  <si>
    <t>2025em1100396@bitspilani-digital.edu.in</t>
  </si>
  <si>
    <t>K DINESH KUMAR</t>
  </si>
  <si>
    <t>`+91-9676546225</t>
  </si>
  <si>
    <t>2025EM1100397</t>
  </si>
  <si>
    <t>2025em1100397@bitspilani-digital.edu.in</t>
  </si>
  <si>
    <t>ASHISH YADAV</t>
  </si>
  <si>
    <t>`+91-9412315553</t>
  </si>
  <si>
    <t>2025EM1100398</t>
  </si>
  <si>
    <t>2025em1100398@bitspilani-digital.edu.in</t>
  </si>
  <si>
    <t>SACHIN SADANAND JOSHI</t>
  </si>
  <si>
    <t>`+91-9960689121</t>
  </si>
  <si>
    <t>2025EM1100400</t>
  </si>
  <si>
    <t>2025em1100400@bitspilani-digital.edu.in</t>
  </si>
  <si>
    <t>NISHA N</t>
  </si>
  <si>
    <t>`+91-7904548154</t>
  </si>
  <si>
    <t>2025EM1100401</t>
  </si>
  <si>
    <t>2025em1100401@bitspilani-digital.edu.in</t>
  </si>
  <si>
    <t>THOTA CHAIITHRA</t>
  </si>
  <si>
    <t>`+91-9391129589</t>
  </si>
  <si>
    <t>2025EM1100404</t>
  </si>
  <si>
    <t>2025em1100404@bitspilani-digital.edu.in</t>
  </si>
  <si>
    <t>SHIVANI VERMA</t>
  </si>
  <si>
    <t>`+91-9643720383</t>
  </si>
  <si>
    <t>2025EM1100406</t>
  </si>
  <si>
    <t>2025em1100406@bitspilani-digital.edu.in</t>
  </si>
  <si>
    <t>Debjyoti Das</t>
  </si>
  <si>
    <t>`+91-8918494188</t>
  </si>
  <si>
    <t>2025EM1100407</t>
  </si>
  <si>
    <t>2025em1100407@bitspilani-digital.edu.in</t>
  </si>
  <si>
    <t>PALIGIRI SANDHYARANI</t>
  </si>
  <si>
    <t>`+1-6478682494</t>
  </si>
  <si>
    <t>2025EM1100408</t>
  </si>
  <si>
    <t>2025em1100408@bitspilani-digital.edu.in</t>
  </si>
  <si>
    <t>RAKESH KUMAR</t>
  </si>
  <si>
    <t>`+91-7282920971</t>
  </si>
  <si>
    <t>2025EM1100410</t>
  </si>
  <si>
    <t>2025em1100410@bitspilani-digital.edu.in</t>
  </si>
  <si>
    <t>AYUSH CHAVAN</t>
  </si>
  <si>
    <t>`+91-7000375153</t>
  </si>
  <si>
    <t>2025EM1100413</t>
  </si>
  <si>
    <t>2025em1100413@bitspilani-digital.edu.in</t>
  </si>
  <si>
    <t>TUSHAR KASAUDHAN</t>
  </si>
  <si>
    <t>`+91-8601434788</t>
  </si>
  <si>
    <t>2025EM1100416</t>
  </si>
  <si>
    <t>2025em1100416@bitspilani-digital.edu.in</t>
  </si>
  <si>
    <t>ASHISH VORA</t>
  </si>
  <si>
    <t>`+91-8619570449</t>
  </si>
  <si>
    <t>2025EM1100419</t>
  </si>
  <si>
    <t>2025em1100419@bitspilani-digital.edu.in</t>
  </si>
  <si>
    <t>ANU ANAND</t>
  </si>
  <si>
    <t>`+91-9900748659</t>
  </si>
  <si>
    <t>2025EM1100422</t>
  </si>
  <si>
    <t>2025em1100422@bitspilani-digital.edu.in</t>
  </si>
  <si>
    <t>NIKITA KUMARI</t>
  </si>
  <si>
    <t>`+91-6299019062</t>
  </si>
  <si>
    <t>2025EM1100423</t>
  </si>
  <si>
    <t>2025em1100423@bitspilani-digital.edu.in</t>
  </si>
  <si>
    <t>RAHUL KUMAR JHA</t>
  </si>
  <si>
    <t>`+91-9986816810</t>
  </si>
  <si>
    <t>2025EM1100424</t>
  </si>
  <si>
    <t>2025em1100424@bitspilani-digital.edu.in</t>
  </si>
  <si>
    <t>RAVINDRA CHANDRAVANSHI</t>
  </si>
  <si>
    <t>`+91-7223988673</t>
  </si>
  <si>
    <t>2025EM1100426</t>
  </si>
  <si>
    <t>2025em1100426@bitspilani-digital.edu.in</t>
  </si>
  <si>
    <t>MUKTA GHANGAS</t>
  </si>
  <si>
    <t>`+1-9258763276</t>
  </si>
  <si>
    <t>2025EM1100427</t>
  </si>
  <si>
    <t>2025em1100427@bitspilani-digital.edu.in</t>
  </si>
  <si>
    <t>DURGESH RACHWANI</t>
  </si>
  <si>
    <t>`+91-9424370150</t>
  </si>
  <si>
    <t>2025EM1100428</t>
  </si>
  <si>
    <t>2025em1100428@bitspilani-digital.edu.in</t>
  </si>
  <si>
    <t>HAMZAH IESSAR</t>
  </si>
  <si>
    <t>`+91-8825054483</t>
  </si>
  <si>
    <t>2025EM1100432</t>
  </si>
  <si>
    <t>2025em1100432@bitspilani-digital.edu.in</t>
  </si>
  <si>
    <t>PANKAJ KUMAR SAHU</t>
  </si>
  <si>
    <t>`+91-9516663636</t>
  </si>
  <si>
    <t>2025EM1100433</t>
  </si>
  <si>
    <t>2025em1100433@bitspilani-digital.edu.in</t>
  </si>
  <si>
    <t>PUSHPAK C HEGDE</t>
  </si>
  <si>
    <t>`+91-8976839681</t>
  </si>
  <si>
    <t>2025EM1100434</t>
  </si>
  <si>
    <t>2025em1100434@bitspilani-digital.edu.in</t>
  </si>
  <si>
    <t>JULIAN ANTONY RAJ J</t>
  </si>
  <si>
    <t>`+91-9035270517</t>
  </si>
  <si>
    <t>2025EM1100436</t>
  </si>
  <si>
    <t>2025em1100436@bitspilani-digital.edu.in</t>
  </si>
  <si>
    <t>NIKHIL R</t>
  </si>
  <si>
    <t>`+91-8590645493</t>
  </si>
  <si>
    <t>2025EM1100439</t>
  </si>
  <si>
    <t>2025em1100439@bitspilani-digital.edu.in</t>
  </si>
  <si>
    <t>KARTHIK M</t>
  </si>
  <si>
    <t>`+1-4699006454</t>
  </si>
  <si>
    <t>2025EM1100440</t>
  </si>
  <si>
    <t>2025em1100440@bitspilani-digital.edu.in</t>
  </si>
  <si>
    <t>SANJAY KHANDELWAL</t>
  </si>
  <si>
    <t>`+91-8511139642</t>
  </si>
  <si>
    <t>2025EM1100441</t>
  </si>
  <si>
    <t>2025em1100441@bitspilani-digital.edu.in</t>
  </si>
  <si>
    <t>KURLAGUNDA RAGHUVAMSHI</t>
  </si>
  <si>
    <t>`+91-9441548940</t>
  </si>
  <si>
    <t>2025EM1100443</t>
  </si>
  <si>
    <t>2025em1100443@bitspilani-digital.edu.in</t>
  </si>
  <si>
    <t>FRENNY THAKKAR</t>
  </si>
  <si>
    <t>`+91-7679794035</t>
  </si>
  <si>
    <t>2025EM1100444</t>
  </si>
  <si>
    <t>2025em1100444@bitspilani-digital.edu.in</t>
  </si>
  <si>
    <t>P SAI SIDDARTH</t>
  </si>
  <si>
    <t>`+91-6281298968</t>
  </si>
  <si>
    <t>2025EM1100447</t>
  </si>
  <si>
    <t>2025em1100447@bitspilani-digital.edu.in</t>
  </si>
  <si>
    <t>HARJINDER SINGH</t>
  </si>
  <si>
    <t>`+91-9646475922</t>
  </si>
  <si>
    <t>2025EM1100448</t>
  </si>
  <si>
    <t>2025em1100448@bitspilani-digital.edu.in</t>
  </si>
  <si>
    <t>PIYUSH ALANKAR</t>
  </si>
  <si>
    <t>`+91-8586044580</t>
  </si>
  <si>
    <t>2025EM1100451</t>
  </si>
  <si>
    <t>2025em1100451@bitspilani-digital.edu.in</t>
  </si>
  <si>
    <t>Modi Nisarg Arunbhai</t>
  </si>
  <si>
    <t>`+1-4088360131</t>
  </si>
  <si>
    <t>2025EM1100452</t>
  </si>
  <si>
    <t>2025em1100452@bitspilani-digital.edu.in</t>
  </si>
  <si>
    <t>NEHA ASWAL</t>
  </si>
  <si>
    <t>`+91-9971119732</t>
  </si>
  <si>
    <t>2025EM1100453</t>
  </si>
  <si>
    <t>2025em1100453@bitspilani-digital.edu.in</t>
  </si>
  <si>
    <t>ABHISHEK BISWAS</t>
  </si>
  <si>
    <t>`+91-9775426645</t>
  </si>
  <si>
    <t>2025EM1100454</t>
  </si>
  <si>
    <t>2025em1100454@bitspilani-digital.edu.in</t>
  </si>
  <si>
    <t>RISHABH SINGH</t>
  </si>
  <si>
    <t>`+91-8851111749</t>
  </si>
  <si>
    <t>2025EM1100456</t>
  </si>
  <si>
    <t>2025em1100456@bitspilani-digital.edu.in</t>
  </si>
  <si>
    <t>SYAM S</t>
  </si>
  <si>
    <t>`+971-506734189</t>
  </si>
  <si>
    <t>2025EM1100457</t>
  </si>
  <si>
    <t>2025em1100457@bitspilani-digital.edu.in</t>
  </si>
  <si>
    <t>SHUBHAM KUMAR CHOUDHARY</t>
  </si>
  <si>
    <t>`+91-7765816024</t>
  </si>
  <si>
    <t>2025EM1100461</t>
  </si>
  <si>
    <t>2025em1100461@bitspilani-digital.edu.in</t>
  </si>
  <si>
    <t>ARCHA S B</t>
  </si>
  <si>
    <t>2025EM1100462</t>
  </si>
  <si>
    <t>2025em1100462@bitspilani-digital.edu.in</t>
  </si>
  <si>
    <t>SHRADDHA SHARMA</t>
  </si>
  <si>
    <t>`+91-8826862222</t>
  </si>
  <si>
    <t>2025EM1100463</t>
  </si>
  <si>
    <t>2025em1100463@bitspilani-digital.edu.in</t>
  </si>
  <si>
    <t>RAVULA KRANTYHIDEV</t>
  </si>
  <si>
    <t>`+91-8106378325</t>
  </si>
  <si>
    <t>2025EM1100465</t>
  </si>
  <si>
    <t>2025em1100465@bitspilani-digital.edu.in</t>
  </si>
  <si>
    <t>SUVARNA RAKSHITH RAMESH SAVITA</t>
  </si>
  <si>
    <t>`+91-8356931343</t>
  </si>
  <si>
    <t>2025EM1100468</t>
  </si>
  <si>
    <t>2025em1100468@bitspilani-digital.edu.in</t>
  </si>
  <si>
    <t>SAHANA HOLLA B</t>
  </si>
  <si>
    <t>`+91-9686620725</t>
  </si>
  <si>
    <t>2025EM1100470</t>
  </si>
  <si>
    <t>2025em1100470@bitspilani-digital.edu.in</t>
  </si>
  <si>
    <t>ATISHAY SETHI</t>
  </si>
  <si>
    <t>`+91-9810407291</t>
  </si>
  <si>
    <t>2025EM1100472</t>
  </si>
  <si>
    <t>2025em1100472@bitspilani-digital.edu.in</t>
  </si>
  <si>
    <t>BORA SHRENIK AMOL</t>
  </si>
  <si>
    <t>`+91-9767062686</t>
  </si>
  <si>
    <t>2025EM1100473</t>
  </si>
  <si>
    <t>2025em1100473@bitspilani-digital.edu.in</t>
  </si>
  <si>
    <t>NEERAJA SHRUTHI M</t>
  </si>
  <si>
    <t>`+91-7806941977</t>
  </si>
  <si>
    <t>2025EM1100483</t>
  </si>
  <si>
    <t>2025em1100483@bitspilani-digital.edu.in</t>
  </si>
  <si>
    <t>DINESH KUMAR</t>
  </si>
  <si>
    <t>`+91-9717283908</t>
  </si>
  <si>
    <t>2025EM1100484</t>
  </si>
  <si>
    <t>2025em1100484@bitspilani-digital.edu.in</t>
  </si>
  <si>
    <t>SYED AASIM HUSSAIN J</t>
  </si>
  <si>
    <t>`+91-9150262698</t>
  </si>
  <si>
    <t>2025EM1100486</t>
  </si>
  <si>
    <t>2025em1100486@bitspilani-digital.edu.in</t>
  </si>
  <si>
    <t>DALVI HARSHAL VIJAY DEEPA</t>
  </si>
  <si>
    <t>`+91-9967564457</t>
  </si>
  <si>
    <t>2025EM1100487</t>
  </si>
  <si>
    <t>2025em1100487@bitspilani-digital.edu.in</t>
  </si>
  <si>
    <t>SHAIKH ABDUL MUQTADIR</t>
  </si>
  <si>
    <t>`+91-9422308273</t>
  </si>
  <si>
    <t>2025EM1100489</t>
  </si>
  <si>
    <t>2025em1100489@bitspilani-digital.edu.in</t>
  </si>
  <si>
    <t>BRO ABHIRAM ANILKUMAR RATHI</t>
  </si>
  <si>
    <t>`+91-9967356336</t>
  </si>
  <si>
    <t>2025EM1100492</t>
  </si>
  <si>
    <t>2025em1100492@bitspilani-digital.edu.in</t>
  </si>
  <si>
    <t>LAKSHMIKANT MAHATO</t>
  </si>
  <si>
    <t>`+91-9019292136</t>
  </si>
  <si>
    <t>2025EM1100493</t>
  </si>
  <si>
    <t>2025em1100493@bitspilani-digital.edu.in</t>
  </si>
  <si>
    <t>DEEPANSHU SINGH</t>
  </si>
  <si>
    <t>`+91-7654113120</t>
  </si>
  <si>
    <t>2025EM1100495</t>
  </si>
  <si>
    <t>2025em1100495@bitspilani-digital.edu.in</t>
  </si>
  <si>
    <t>MOHAMMED FARAZ</t>
  </si>
  <si>
    <t>`+966-508844811</t>
  </si>
  <si>
    <t>2025EM1100500</t>
  </si>
  <si>
    <t>2025em1100500@bitspilani-digital.edu.in</t>
  </si>
  <si>
    <t>TAMAL CHAKRABORTY</t>
  </si>
  <si>
    <t>`+91-9831301424</t>
  </si>
  <si>
    <t>2025EM1100502</t>
  </si>
  <si>
    <t>2025em1100502@bitspilani-digital.edu.in</t>
  </si>
  <si>
    <t>SHIVANSH TIWARI</t>
  </si>
  <si>
    <t>`+91-7458894299</t>
  </si>
  <si>
    <t>2025EM1100503</t>
  </si>
  <si>
    <t>2025em1100503@bitspilani-digital.edu.in</t>
  </si>
  <si>
    <t>OMMEN LITTU KURIEN</t>
  </si>
  <si>
    <t>`+91-8494870875</t>
  </si>
  <si>
    <t>2025EM1100505</t>
  </si>
  <si>
    <t>2025em1100505@bitspilani-digital.edu.in</t>
  </si>
  <si>
    <t>Abdulhafedh Ahmed Abdullah Al-Badeh</t>
  </si>
  <si>
    <t>`+967-770299443</t>
  </si>
  <si>
    <t>2025EM1100507</t>
  </si>
  <si>
    <t>2025em1100507@bitspilani-digital.edu.in</t>
  </si>
  <si>
    <t>PATHANENI GANGOTHRI</t>
  </si>
  <si>
    <t>`+91-6303627922</t>
  </si>
  <si>
    <t>2025EM1100508</t>
  </si>
  <si>
    <t>2025em1100508@bitspilani-digital.edu.in</t>
  </si>
  <si>
    <t>ASHWINI KUMAR ATTRI</t>
  </si>
  <si>
    <t>`+91-8860555533</t>
  </si>
  <si>
    <t>2025EB1100001-Computing Systems</t>
  </si>
  <si>
    <t>2025EB1100001-Writing Practice</t>
  </si>
  <si>
    <t>2025EB1100001-Computer Programming</t>
  </si>
  <si>
    <t>2025EB1100001-Probability and Statistics</t>
  </si>
  <si>
    <t>2025EB1100002-Computing Systems</t>
  </si>
  <si>
    <t>2025EB1100002-Writing Practice</t>
  </si>
  <si>
    <t>2025EB1100002-Computer Programming</t>
  </si>
  <si>
    <t>2025EB1100002-Probability and Statistics</t>
  </si>
  <si>
    <t>2025EB1100003-Probability and Statistics</t>
  </si>
  <si>
    <t>2025EB1100004-Computing Systems</t>
  </si>
  <si>
    <t>2025EB1100004-Computer Programming</t>
  </si>
  <si>
    <t>2025EB1100005-Computer Programming</t>
  </si>
  <si>
    <t>2025EB1100005-Probability and Statistics</t>
  </si>
  <si>
    <t>2025EB1100007-Writing Practice</t>
  </si>
  <si>
    <t>2025EB1100007-Probability and Statistics</t>
  </si>
  <si>
    <t>2025EB1100009-Computing Systems</t>
  </si>
  <si>
    <t>2025EB1100009-Writing Practice</t>
  </si>
  <si>
    <t>2025EB1100009-Computer Programming</t>
  </si>
  <si>
    <t>2025EB1100009-Probability and Statistics</t>
  </si>
  <si>
    <t>2025EB1100010-Computing Systems</t>
  </si>
  <si>
    <t>2025EB1100010-Writing Practice</t>
  </si>
  <si>
    <t>2025EB1100010-Computer Programming</t>
  </si>
  <si>
    <t>2025EB1100010-Probability and Statistics</t>
  </si>
  <si>
    <t>2025EB1100011-Computing Systems</t>
  </si>
  <si>
    <t>2025EB1100011-Writing Practice</t>
  </si>
  <si>
    <t>2025EB1100011-Computer Programming</t>
  </si>
  <si>
    <t>2025EB1100011-Probability and Statistics</t>
  </si>
  <si>
    <t>2025EB1100012-Computer Programming</t>
  </si>
  <si>
    <t>2025EB1100012-Probability and Statistics</t>
  </si>
  <si>
    <t>2025EB1100013-Computing Systems</t>
  </si>
  <si>
    <t>2025EB1100013-Writing Practice</t>
  </si>
  <si>
    <t>2025EB1100013-Computer Programming</t>
  </si>
  <si>
    <t>2025EB1100013-Probability and Statistics</t>
  </si>
  <si>
    <t>2025EB1100015-Computing Systems</t>
  </si>
  <si>
    <t>2025EB1100015-Writing Practice</t>
  </si>
  <si>
    <t>2025EB1100015-Computer Programming</t>
  </si>
  <si>
    <t>2025EB1100015-Probability and Statistics</t>
  </si>
  <si>
    <t>2025EB1100016-Computing Systems</t>
  </si>
  <si>
    <t>2025EB1100016-Writing Practice</t>
  </si>
  <si>
    <t>2025EB1100016-Computer Programming</t>
  </si>
  <si>
    <t>2025EB1100016-Probability and Statistics</t>
  </si>
  <si>
    <t>2025EB1100017-Computing Systems</t>
  </si>
  <si>
    <t>2025EB1100017-Writing Practice</t>
  </si>
  <si>
    <t>2025EB1100017-Computer Programming</t>
  </si>
  <si>
    <t>2025EB1100017-Probability and Statistics</t>
  </si>
  <si>
    <t>2025EB1100018-Computing Systems</t>
  </si>
  <si>
    <t>2025EB1100018-Writing Practice</t>
  </si>
  <si>
    <t>2025EB1100018-Computer Programming</t>
  </si>
  <si>
    <t>2025EB1100018-Probability and Statistics</t>
  </si>
  <si>
    <t>2025EB1100019-Computing Systems</t>
  </si>
  <si>
    <t>2025EB1100019-Writing Practice</t>
  </si>
  <si>
    <t>2025EB1100019-Computer Programming</t>
  </si>
  <si>
    <t>2025EB1100019-Probability and Statistics</t>
  </si>
  <si>
    <t>2025EB1100020-Computing Systems</t>
  </si>
  <si>
    <t>2025EB1100020-Writing Practice</t>
  </si>
  <si>
    <t>2025EB1100020-Computer Programming</t>
  </si>
  <si>
    <t>2025EB1100020-Probability and Statistics</t>
  </si>
  <si>
    <t>2025EB1100021-Computer Programming</t>
  </si>
  <si>
    <t>2025EB1100021-Probability and Statistics</t>
  </si>
  <si>
    <t>2025EB1100022-Computing Systems</t>
  </si>
  <si>
    <t>2025EB1100022-Probability and Statistics</t>
  </si>
  <si>
    <t>2025EB1100023-Writing Practice</t>
  </si>
  <si>
    <t>2025EB1100025-Writing Practice</t>
  </si>
  <si>
    <t>2025EB1100025-Probability and Statistics</t>
  </si>
  <si>
    <t>2025EB1100025-Computer Programming</t>
  </si>
  <si>
    <t>2025EB1100026-Computing Systems</t>
  </si>
  <si>
    <t>2025EB1100026-Writing Practice</t>
  </si>
  <si>
    <t>2025EB1100026-Computer Programming</t>
  </si>
  <si>
    <t>2025EB1100026-Probability and Statistics</t>
  </si>
  <si>
    <t>2025EB1100027-Computing Systems</t>
  </si>
  <si>
    <t>2025EB1100027-Writing Practice</t>
  </si>
  <si>
    <t>2025EB1100027-Computer Programming</t>
  </si>
  <si>
    <t>2025EB1100027-Probability and Statistics</t>
  </si>
  <si>
    <t>2025EB1100028-Computing Systems</t>
  </si>
  <si>
    <t>2025EB1100028-Writing Practice</t>
  </si>
  <si>
    <t>2025EB1100028-Computer Programming</t>
  </si>
  <si>
    <t>2025EB1100028-Probability and Statistics</t>
  </si>
  <si>
    <t>2025EB1100029-Computing Systems</t>
  </si>
  <si>
    <t>2025EB1100029-Writing Practice</t>
  </si>
  <si>
    <t>2025EB1100029-Computer Programming</t>
  </si>
  <si>
    <t>2025EB1100029-Probability and Statistics</t>
  </si>
  <si>
    <t>2025EB1100030-Computing Systems</t>
  </si>
  <si>
    <t>2025EB1100030-Probability and Statistics</t>
  </si>
  <si>
    <t>2025EB1100031-Computer Programming</t>
  </si>
  <si>
    <t>2025EB1100031-Probability and Statistics</t>
  </si>
  <si>
    <t>2025EB1100033-Computing Systems</t>
  </si>
  <si>
    <t>2025EB1100033-Writing Practice</t>
  </si>
  <si>
    <t>2025EB1100033-Computer Programming</t>
  </si>
  <si>
    <t>2025EB1100033-Probability and Statistics</t>
  </si>
  <si>
    <t>2025EB1100034-Computing Systems</t>
  </si>
  <si>
    <t>2025EB1100034-Writing Practice</t>
  </si>
  <si>
    <t>2025EB1100034-Computer Programming</t>
  </si>
  <si>
    <t>2025EB1100034-Probability and Statistics</t>
  </si>
  <si>
    <t>2025EB1100036-Writing Practice</t>
  </si>
  <si>
    <t>2025EB1100036-Computer Programming</t>
  </si>
  <si>
    <t>2025EB1100037-Computing Systems</t>
  </si>
  <si>
    <t>2025EB1100037-Writing Practice</t>
  </si>
  <si>
    <t>2025EB1100037-Computer Programming</t>
  </si>
  <si>
    <t>2025EB1100037-Probability and Statistics</t>
  </si>
  <si>
    <t>2025EB1100040-Probability and Statistics</t>
  </si>
  <si>
    <t>2025EB1100041-Computing Systems</t>
  </si>
  <si>
    <t>2025EB1100041-Writing Practice</t>
  </si>
  <si>
    <t>2025EB1100041-Computer Programming</t>
  </si>
  <si>
    <t>2025EB1100041-Probability and Statistics</t>
  </si>
  <si>
    <t>2025EB1100042-Computing Systems</t>
  </si>
  <si>
    <t>2025EB1100042-Writing Practice</t>
  </si>
  <si>
    <t>2025EB1100042-Computer Programming</t>
  </si>
  <si>
    <t>2025EB1100042-Probability and Statistics</t>
  </si>
  <si>
    <t>2025EB1100043-Probability and Statistics</t>
  </si>
  <si>
    <t>2025EB1100043-Writing Practice</t>
  </si>
  <si>
    <t>2025EB1100044-Computing Systems</t>
  </si>
  <si>
    <t>2025EB1100044-Writing Practice</t>
  </si>
  <si>
    <t>2025EB1100044-Computer Programming</t>
  </si>
  <si>
    <t>2025EB1100044-Probability and Statistics</t>
  </si>
  <si>
    <t>2025EB1100045-Computing Systems</t>
  </si>
  <si>
    <t>2025EB1100045-Writing Practice</t>
  </si>
  <si>
    <t>2025EB1100045-Computer Programming</t>
  </si>
  <si>
    <t>2025EB1100045-Probability and Statistics</t>
  </si>
  <si>
    <t>2025EB1100046-Probability and Statistics</t>
  </si>
  <si>
    <t>2025EB1100047-Computing Systems</t>
  </si>
  <si>
    <t>2025EB1100047-Writing Practice</t>
  </si>
  <si>
    <t>2025EB1100047-Computer Programming</t>
  </si>
  <si>
    <t>2025EB1100047-Probability and Statistics</t>
  </si>
  <si>
    <t>2025EB1100048-Computing Systems</t>
  </si>
  <si>
    <t>2025EB1100048-Writing Practice</t>
  </si>
  <si>
    <t>2025EB1100048-Computer Programming</t>
  </si>
  <si>
    <t>2025EB1100048-Probability and Statistics</t>
  </si>
  <si>
    <t>2025EB1100049-Writing Practice</t>
  </si>
  <si>
    <t>2025EB1100050-Computing Systems</t>
  </si>
  <si>
    <t>2025EB1100050-Writing Practice</t>
  </si>
  <si>
    <t>2025EB1100050-Computer Programming</t>
  </si>
  <si>
    <t>2025EB1100050-Probability and Statistics</t>
  </si>
  <si>
    <t>2025EB1100051-Writing Practice</t>
  </si>
  <si>
    <t>2025EB1100051-Probability and Statistics</t>
  </si>
  <si>
    <t>2025EB1100051-Computer Programming</t>
  </si>
  <si>
    <t>2025EB1100053-Computing Systems</t>
  </si>
  <si>
    <t>2025EB1100053-Probability and Statistics</t>
  </si>
  <si>
    <t>2025EB1100054-Probability and Statistics</t>
  </si>
  <si>
    <t>2025EB1100054-Computer Programming</t>
  </si>
  <si>
    <t>2025EB1100055-Computing Systems</t>
  </si>
  <si>
    <t>2025EB1100055-Computer Programming</t>
  </si>
  <si>
    <t>2025EB1100055-Probability and Statistics</t>
  </si>
  <si>
    <t>2025EB1100056-Computing Systems</t>
  </si>
  <si>
    <t>2025EB1100056-Writing Practice</t>
  </si>
  <si>
    <t>2025EB1100057-Writing Practice</t>
  </si>
  <si>
    <t>2025EB1100057-Computer Programming</t>
  </si>
  <si>
    <t>2025EB1100058-Computing Systems</t>
  </si>
  <si>
    <t>2025EB1100058-Computer Programming</t>
  </si>
  <si>
    <t>2025EB1100061-Computing Systems</t>
  </si>
  <si>
    <t>2025EB1100061-Writing Practice</t>
  </si>
  <si>
    <t>2025EB1100061-Computer Programming</t>
  </si>
  <si>
    <t>2025EB1100061-Probability and Statistics</t>
  </si>
  <si>
    <t>2025EB1100062-Writing Practice</t>
  </si>
  <si>
    <t>2025EB1100062-Probability and Statistics</t>
  </si>
  <si>
    <t>2025EB1100064-Computing Systems</t>
  </si>
  <si>
    <t>2025EB1100064-Writing Practice</t>
  </si>
  <si>
    <t>2025EB1100064-Computer Programming</t>
  </si>
  <si>
    <t>2025EB1100064-Probability and Statistics</t>
  </si>
  <si>
    <t>2025EB1100065-Probability and Statistics</t>
  </si>
  <si>
    <t>2025EB1100067-Computing Systems</t>
  </si>
  <si>
    <t>2025EB1100067-Writing Practice</t>
  </si>
  <si>
    <t>2025EB1100067-Computer Programming</t>
  </si>
  <si>
    <t>2025EB1100067-Probability and Statistics</t>
  </si>
  <si>
    <t>2025EB1100068-Computing Systems</t>
  </si>
  <si>
    <t>2025EB1100068-Computer Programming</t>
  </si>
  <si>
    <t>2025EB1100068-Probability and Statistics</t>
  </si>
  <si>
    <t>2025EB1100070-Computing Systems</t>
  </si>
  <si>
    <t>2025EB1100070-Writing Practice</t>
  </si>
  <si>
    <t>2025EB1100070-Computer Programming</t>
  </si>
  <si>
    <t>2025EB1100070-Probability and Statistics</t>
  </si>
  <si>
    <t>2025EB1100071-Computing Systems</t>
  </si>
  <si>
    <t>2025EB1100071-Writing Practice</t>
  </si>
  <si>
    <t>2025EB1100071-Computer Programming</t>
  </si>
  <si>
    <t>2025EB1100071-Probability and Statistics</t>
  </si>
  <si>
    <t>2025EB1100072-Computing Systems</t>
  </si>
  <si>
    <t>2025EB1100072-Writing Practice</t>
  </si>
  <si>
    <t>2025EB1100072-Computer Programming</t>
  </si>
  <si>
    <t>2025EB1100072-Probability and Statistics</t>
  </si>
  <si>
    <t>2025EB1100074-Computing Systems</t>
  </si>
  <si>
    <t>2025EB1100074-Probability and Statistics</t>
  </si>
  <si>
    <t>2025EB1100075-Computing Systems</t>
  </si>
  <si>
    <t>2025EB1100075-Probability and Statistics</t>
  </si>
  <si>
    <t>2025EB1100076-Writing Practice</t>
  </si>
  <si>
    <t>2025EB1100077-Computing Systems</t>
  </si>
  <si>
    <t>2025EB1100077-Writing Practice</t>
  </si>
  <si>
    <t>2025EB1100077-Computer Programming</t>
  </si>
  <si>
    <t>2025EB1100077-Probability and Statistics</t>
  </si>
  <si>
    <t>2025EB1100078-Computing Systems</t>
  </si>
  <si>
    <t>2025EB1100078-Writing Practice</t>
  </si>
  <si>
    <t>2025EB1100078-Computer Programming</t>
  </si>
  <si>
    <t>2025EB1100078-Probability and Statistics</t>
  </si>
  <si>
    <t>2025EB1100081-Computing Systems</t>
  </si>
  <si>
    <t>2025EB1100081-Writing Practice</t>
  </si>
  <si>
    <t>2025EB1100081-Computer Programming</t>
  </si>
  <si>
    <t>2025EB1100081-Probability and Statistics</t>
  </si>
  <si>
    <t>2025EB1100082-Computing Systems</t>
  </si>
  <si>
    <t>2025EB1100082-Writing Practice</t>
  </si>
  <si>
    <t>2025EB1100082-Computer Programming</t>
  </si>
  <si>
    <t>2025EB1100082-Probability and Statistics</t>
  </si>
  <si>
    <t>2025EB1100083-Computing Systems</t>
  </si>
  <si>
    <t>2025EB1100083-Writing Practice</t>
  </si>
  <si>
    <t>2025EB1100083-Computer Programming</t>
  </si>
  <si>
    <t>2025EB1100083-Probability and Statistics</t>
  </si>
  <si>
    <t>2025EB1100085-Computing Systems</t>
  </si>
  <si>
    <t>2025EB1100085-Writing Practice</t>
  </si>
  <si>
    <t>2025EB1100085-Computer Programming</t>
  </si>
  <si>
    <t>2025EB1100085-Probability and Statistics</t>
  </si>
  <si>
    <t>2025EB1100086-Computing Systems</t>
  </si>
  <si>
    <t>2025EB1100086-Writing Practice</t>
  </si>
  <si>
    <t>2025EB1100086-Computer Programming</t>
  </si>
  <si>
    <t>2025EB1100086-Probability and Statistics</t>
  </si>
  <si>
    <t>2025EB1100087-Computing Systems</t>
  </si>
  <si>
    <t>2025EB1100087-Computer Programming</t>
  </si>
  <si>
    <t>2025EB1100088-Computer Programming</t>
  </si>
  <si>
    <t>2025EB1100088-Probability and Statistics</t>
  </si>
  <si>
    <t>2025EB1100089-Computing Systems</t>
  </si>
  <si>
    <t>2025EB1100089-Writing Practice</t>
  </si>
  <si>
    <t>2025EB1100089-Computer Programming</t>
  </si>
  <si>
    <t>2025EB1100089-Probability and Statistics</t>
  </si>
  <si>
    <t>2025EB1100090-Computing Systems</t>
  </si>
  <si>
    <t>2025EB1100090-Writing Practice</t>
  </si>
  <si>
    <t>2025EB1100090-Computer Programming</t>
  </si>
  <si>
    <t>2025EB1100090-Probability and Statistics</t>
  </si>
  <si>
    <t>2025EB1100091-Computing Systems</t>
  </si>
  <si>
    <t>2025EB1100091-Writing Practice</t>
  </si>
  <si>
    <t>2025EB1100091-Computer Programming</t>
  </si>
  <si>
    <t>2025EB1100091-Probability and Statistics</t>
  </si>
  <si>
    <t>2025EB1100093-Computing Systems</t>
  </si>
  <si>
    <t>2025EB1100093-Writing Practice</t>
  </si>
  <si>
    <t>2025EB1100093-Computer Programming</t>
  </si>
  <si>
    <t>2025EB1100093-Probability and Statistics</t>
  </si>
  <si>
    <t>2025EB1100094-Probability and Statistics</t>
  </si>
  <si>
    <t>2025EB1100095-Writing Practice</t>
  </si>
  <si>
    <t>2025EB1100095-Probability and Statistics</t>
  </si>
  <si>
    <t>2025EB1100096-Computing Systems</t>
  </si>
  <si>
    <t>2025EB1100096-Writing Practice</t>
  </si>
  <si>
    <t>2025EB1100096-Computer Programming</t>
  </si>
  <si>
    <t>2025EB1100096-Probability and Statistics</t>
  </si>
  <si>
    <t>2025EB1100097-Computing Systems</t>
  </si>
  <si>
    <t>2025EB1100097-Writing Practice</t>
  </si>
  <si>
    <t>2025EB1100099-Computing Systems</t>
  </si>
  <si>
    <t>2025EB1100099-Writing Practice</t>
  </si>
  <si>
    <t>2025EB1100099-Computer Programming</t>
  </si>
  <si>
    <t>2025EB1100099-Probability and Statistics</t>
  </si>
  <si>
    <t>2025EB1100100-Computing Systems</t>
  </si>
  <si>
    <t>2025EB1100100-Writing Practice</t>
  </si>
  <si>
    <t>2025EB1100100-Computer Programming</t>
  </si>
  <si>
    <t>2025EB1100100-Probability and Statistics</t>
  </si>
  <si>
    <t>2025EB1100101-Computing Systems</t>
  </si>
  <si>
    <t>2025EB1100101-Writing Practice</t>
  </si>
  <si>
    <t>2025EB1100101-Computer Programming</t>
  </si>
  <si>
    <t>2025EB1100101-Probability and Statistics</t>
  </si>
  <si>
    <t>2025EB1100103-Computing Systems</t>
  </si>
  <si>
    <t>2025EB1100103-Writing Practice</t>
  </si>
  <si>
    <t>2025EB1100103-Computer Programming</t>
  </si>
  <si>
    <t>2025EB1100103-Probability and Statistics</t>
  </si>
  <si>
    <t>2025EB1100104-Computer Programming</t>
  </si>
  <si>
    <t>2025EB1100104-Probability and Statistics</t>
  </si>
  <si>
    <t>2025EB1100105-Computer Programming</t>
  </si>
  <si>
    <t>2025EB1100105-Probability and Statistics</t>
  </si>
  <si>
    <t>2025EB1100107-Computing Systems</t>
  </si>
  <si>
    <t>2025EB1100107-Writing Practice</t>
  </si>
  <si>
    <t>2025EB1100107-Computer Programming</t>
  </si>
  <si>
    <t>2025EB1100107-Probability and Statistics</t>
  </si>
  <si>
    <t>2025EB1100108-Computer Programming</t>
  </si>
  <si>
    <t>2025EB1100108-Probability and Statistics</t>
  </si>
  <si>
    <t>2025EB1100109-Computing Systems</t>
  </si>
  <si>
    <t>2025EB1100109-Writing Practice</t>
  </si>
  <si>
    <t>2025EB1100109-Computer Programming</t>
  </si>
  <si>
    <t>2025EB1100109-Probability and Statistics</t>
  </si>
  <si>
    <t>2025EB1100110-Computing Systems</t>
  </si>
  <si>
    <t>2025EB1100110-Writing Practice</t>
  </si>
  <si>
    <t>2025EB1100110-Computer Programming</t>
  </si>
  <si>
    <t>2025EB1100110-Probability and Statistics</t>
  </si>
  <si>
    <t>2025EB1100112-Computing Systems</t>
  </si>
  <si>
    <t>2025EB1100112-Writing Practice</t>
  </si>
  <si>
    <t>2025EB1100112-Computer Programming</t>
  </si>
  <si>
    <t>2025EB1100112-Probability and Statistics</t>
  </si>
  <si>
    <t>2025EB1100113-Computer Programming</t>
  </si>
  <si>
    <t>2025EB1100113-Probability and Statistics</t>
  </si>
  <si>
    <t>2025EB1100114-Computer Programming</t>
  </si>
  <si>
    <t>2025EB1100114-Probability and Statistics</t>
  </si>
  <si>
    <t>2025EB1100115-Computer Programming</t>
  </si>
  <si>
    <t>2025EB1100115-Probability and Statistics</t>
  </si>
  <si>
    <t>2025EB1100116-Computing Systems</t>
  </si>
  <si>
    <t>2025EB1100116-Writing Practice</t>
  </si>
  <si>
    <t>2025EB1100116-Computer Programming</t>
  </si>
  <si>
    <t>2025EB1100116-Probability and Statistics</t>
  </si>
  <si>
    <t>2025EB1100117-Computing Systems</t>
  </si>
  <si>
    <t>2025EB1100117-Writing Practice</t>
  </si>
  <si>
    <t>2025EB1100117-Computer Programming</t>
  </si>
  <si>
    <t>2025EB1100117-Probability and Statistics</t>
  </si>
  <si>
    <t>2025EB1100118-Computing Systems</t>
  </si>
  <si>
    <t>2025EB1100118-Writing Practice</t>
  </si>
  <si>
    <t>2025EB1100118-Computer Programming</t>
  </si>
  <si>
    <t>2025EB1100118-Probability and Statistics</t>
  </si>
  <si>
    <t>2025EB1100119-Computing Systems</t>
  </si>
  <si>
    <t>2025EB1100119-Writing Practice</t>
  </si>
  <si>
    <t>2025EB1100119-Computer Programming</t>
  </si>
  <si>
    <t>2025EB1100119-Probability and Statistics</t>
  </si>
  <si>
    <t>2025EB1100120-Computing Systems</t>
  </si>
  <si>
    <t>2025EB1100120-Computer Programming</t>
  </si>
  <si>
    <t>2025EB1100120-Probability and Statistics</t>
  </si>
  <si>
    <t>2025EB1100121-Computing Systems</t>
  </si>
  <si>
    <t>2025EB1100121-Writing Practice</t>
  </si>
  <si>
    <t>2025EB1100121-Computer Programming</t>
  </si>
  <si>
    <t>2025EB1100121-Probability and Statistics</t>
  </si>
  <si>
    <t>2025EB1100122-Computing Systems</t>
  </si>
  <si>
    <t>2025EB1100122-Writing Practice</t>
  </si>
  <si>
    <t>2025EB1100122-Computer Programming</t>
  </si>
  <si>
    <t>2025EB1100122-Probability and Statistics</t>
  </si>
  <si>
    <t>2025EB1100123-Writing Practice</t>
  </si>
  <si>
    <t>2025EB1100123-Probability and Statistics</t>
  </si>
  <si>
    <t>2025EB1100124-Computer Programming</t>
  </si>
  <si>
    <t>2025EB1100124-Probability and Statistics</t>
  </si>
  <si>
    <t>2025EB1100126-Computing Systems</t>
  </si>
  <si>
    <t>2025EB1100126-Writing Practice</t>
  </si>
  <si>
    <t>2025EB1100126-Probability and Statistics</t>
  </si>
  <si>
    <t>2025EB1100127-Computing Systems</t>
  </si>
  <si>
    <t>2025EB1100127-Writing Practice</t>
  </si>
  <si>
    <t>2025EB1100127-Computer Programming</t>
  </si>
  <si>
    <t>2025EB1100127-Probability and Statistics</t>
  </si>
  <si>
    <t>2025EB1100128-Computing Systems</t>
  </si>
  <si>
    <t>2025EB1100128-Writing Practice</t>
  </si>
  <si>
    <t>2025EB1100128-Computer Programming</t>
  </si>
  <si>
    <t>2025EB1100128-Probability and Statistics</t>
  </si>
  <si>
    <t>2025EB1100131-Computing Systems</t>
  </si>
  <si>
    <t>2025EB1100131-Writing Practice</t>
  </si>
  <si>
    <t>2025EB1100131-Computer Programming</t>
  </si>
  <si>
    <t>2025EB1100131-Probability and Statistics</t>
  </si>
  <si>
    <t>2025EB1100132-Computing Systems</t>
  </si>
  <si>
    <t>2025EB1100132-Writing Practice</t>
  </si>
  <si>
    <t>2025EB1100132-Computer Programming</t>
  </si>
  <si>
    <t>2025EB1100132-Probability and Statistics</t>
  </si>
  <si>
    <t>2025EB1100133-Computer Programming</t>
  </si>
  <si>
    <t>2025EB1100133-Computing Systems</t>
  </si>
  <si>
    <t>2025EB1100134-Computing Systems</t>
  </si>
  <si>
    <t>2025EB1100134-Computer Programming</t>
  </si>
  <si>
    <t>2025EB1100135-Computing Systems</t>
  </si>
  <si>
    <t>2025EB1100135-Writing Practice</t>
  </si>
  <si>
    <t>2025EB1100135-Computer Programming</t>
  </si>
  <si>
    <t>2025EB1100135-Probability and Statistics</t>
  </si>
  <si>
    <t>2025EB1100136-Computing Systems</t>
  </si>
  <si>
    <t>2025EB1100136-Computer Programming</t>
  </si>
  <si>
    <t>2025EB1100136-Probability and Statistics</t>
  </si>
  <si>
    <t>2025EB1100137-Computing Systems</t>
  </si>
  <si>
    <t>2025EB1100137-Computer Programming</t>
  </si>
  <si>
    <t>2025EB1100138-Computing Systems</t>
  </si>
  <si>
    <t>2025EB1100138-Computer Programming</t>
  </si>
  <si>
    <t>2025EB1100138-Probability and Statistics</t>
  </si>
  <si>
    <t>2025EB1100139-Writing Practice</t>
  </si>
  <si>
    <t>2025EB1100139-Probability and Statistics</t>
  </si>
  <si>
    <t>2025EB1100140-Computing Systems</t>
  </si>
  <si>
    <t>2025EB1100140-Computer Programming</t>
  </si>
  <si>
    <t>2025EB1100141-Computing Systems</t>
  </si>
  <si>
    <t>2025EB1100141-Writing Practice</t>
  </si>
  <si>
    <t>2025EB1100141-Computer Programming</t>
  </si>
  <si>
    <t>2025EB1100141-Probability and Statistics</t>
  </si>
  <si>
    <t>2025EB1100142-Writing Practice</t>
  </si>
  <si>
    <t>2025EB1100142-Computer Programming</t>
  </si>
  <si>
    <t>2025EB1100142-Probability and Statistics</t>
  </si>
  <si>
    <t>2025EB1100143-Computing Systems</t>
  </si>
  <si>
    <t>2025EB1100143-Computer Programming</t>
  </si>
  <si>
    <t>2025EB1100145-Computer Programming</t>
  </si>
  <si>
    <t>2025EB1100146-Computing Systems</t>
  </si>
  <si>
    <t>2025EB1100146-Writing Practice</t>
  </si>
  <si>
    <t>2025EB1100146-Computer Programming</t>
  </si>
  <si>
    <t>2025EB1100146-Probability and Statistics</t>
  </si>
  <si>
    <t>2025EB1100147-Computing Systems</t>
  </si>
  <si>
    <t>2025EB1100147-Writing Practice</t>
  </si>
  <si>
    <t>2025EB1100147-Computer Programming</t>
  </si>
  <si>
    <t>2025EB1100147-Probability and Statistics</t>
  </si>
  <si>
    <t>2025EB1100148-Computing Systems</t>
  </si>
  <si>
    <t>2025EB1100148-Writing Practice</t>
  </si>
  <si>
    <t>2025EB1100148-Computer Programming</t>
  </si>
  <si>
    <t>2025EB1100148-Probability and Statistics</t>
  </si>
  <si>
    <t>2025EB1100149-Computing Systems</t>
  </si>
  <si>
    <t>2025EB1100149-Writing Practice</t>
  </si>
  <si>
    <t>2025EB1100149-Computer Programming</t>
  </si>
  <si>
    <t>2025EB1100149-Probability and Statistics</t>
  </si>
  <si>
    <t>2025EB1100151-Computing Systems</t>
  </si>
  <si>
    <t>2025EB1100151-Writing Practice</t>
  </si>
  <si>
    <t>2025EB1100151-Computer Programming</t>
  </si>
  <si>
    <t>2025EB1100151-Probability and Statistics</t>
  </si>
  <si>
    <t>2025EB1100152-Computing Systems</t>
  </si>
  <si>
    <t>2025EB1100152-Writing Practice</t>
  </si>
  <si>
    <t>2025EB1100152-Computer Programming</t>
  </si>
  <si>
    <t>2025EB1100152-Probability and Statistics</t>
  </si>
  <si>
    <t>2025EB1100153-Computing Systems</t>
  </si>
  <si>
    <t>2025EB1100153-Writing Practice</t>
  </si>
  <si>
    <t>2025EB1100153-Computer Programming</t>
  </si>
  <si>
    <t>2025EB1100153-Probability and Statistics</t>
  </si>
  <si>
    <t>2025EB1100154-Writing Practice</t>
  </si>
  <si>
    <t>2025EB1100154-Probability and Statistics</t>
  </si>
  <si>
    <t>2025EB1100155-Computing Systems</t>
  </si>
  <si>
    <t>2025EB1100155-Writing Practice</t>
  </si>
  <si>
    <t>2025EB1100155-Computer Programming</t>
  </si>
  <si>
    <t>2025EB1100155-Probability and Statistics</t>
  </si>
  <si>
    <t>2025EB1100156-Computing Systems</t>
  </si>
  <si>
    <t>2025EB1100156-Writing Practice</t>
  </si>
  <si>
    <t>2025EB1100156-Computer Programming</t>
  </si>
  <si>
    <t>2025EB1100156-Probability and Statistics</t>
  </si>
  <si>
    <t>2025EB1100157-Computing Systems</t>
  </si>
  <si>
    <t>2025EB1100157-Writing Practice</t>
  </si>
  <si>
    <t>2025EB1100157-Computer Programming</t>
  </si>
  <si>
    <t>2025EB1100157-Probability and Statistics</t>
  </si>
  <si>
    <t>2025EB1100159-Computing Systems</t>
  </si>
  <si>
    <t>2025EB1100159-Computer Programming</t>
  </si>
  <si>
    <t>2025EB1100159-Probability and Statistics</t>
  </si>
  <si>
    <t>2025EB1100160-Computing Systems</t>
  </si>
  <si>
    <t>2025EB1100160-Writing Practice</t>
  </si>
  <si>
    <t>2025EB1100160-Computer Programming</t>
  </si>
  <si>
    <t>2025EB1100160-Probability and Statistics</t>
  </si>
  <si>
    <t>2025EB1100161-Computing Systems</t>
  </si>
  <si>
    <t>2025EB1100161-Writing Practice</t>
  </si>
  <si>
    <t>2025EB1100161-Computer Programming</t>
  </si>
  <si>
    <t>2025EB1100161-Probability and Statistics</t>
  </si>
  <si>
    <t>2025EB1100162-Computing Systems</t>
  </si>
  <si>
    <t>2025EB1100162-Writing Practice</t>
  </si>
  <si>
    <t>2025EB1100162-Probability and Statistics</t>
  </si>
  <si>
    <t>2025EB1100164-Computing Systems</t>
  </si>
  <si>
    <t>2025EB1100164-Writing Practice</t>
  </si>
  <si>
    <t>2025EB1100164-Computer Programming</t>
  </si>
  <si>
    <t>2025EB1100164-Probability and Statistics</t>
  </si>
  <si>
    <t>2025EB1100165-Computing Systems</t>
  </si>
  <si>
    <t>2025EB1100165-Writing Practice</t>
  </si>
  <si>
    <t>2025EB1100165-Computer Programming</t>
  </si>
  <si>
    <t>2025EB1100165-Probability and Statistics</t>
  </si>
  <si>
    <t>2025EB1100166-Probability and Statistics</t>
  </si>
  <si>
    <t>2025EB1100167-Writing Practice</t>
  </si>
  <si>
    <t>2025EB1100169-Computer Programming</t>
  </si>
  <si>
    <t>2025EB1100169-Probability and Statistics</t>
  </si>
  <si>
    <t>2025EB1100170-Computing Systems</t>
  </si>
  <si>
    <t>2025EB1100170-Writing Practice</t>
  </si>
  <si>
    <t>2025EB1100170-Computer Programming</t>
  </si>
  <si>
    <t>2025EB1100170-Probability and Statistics</t>
  </si>
  <si>
    <t>2025EB1100171-Writing Practice</t>
  </si>
  <si>
    <t>2025EB1100172-Computer Programming</t>
  </si>
  <si>
    <t>2025EB1100172-Probability and Statistics</t>
  </si>
  <si>
    <t>2025EB1100173-Computing Systems</t>
  </si>
  <si>
    <t>2025EB1100173-Writing Practice</t>
  </si>
  <si>
    <t>2025EB1100173-Computer Programming</t>
  </si>
  <si>
    <t>2025EB1100173-Probability and Statistics</t>
  </si>
  <si>
    <t>2025EB1100174-Computing Systems</t>
  </si>
  <si>
    <t>2025EB1100174-Computer Programming</t>
  </si>
  <si>
    <t>2025EB1100175-Computing Systems</t>
  </si>
  <si>
    <t>2025EB1100175-Writing Practice</t>
  </si>
  <si>
    <t>2025EB1100175-Computer Programming</t>
  </si>
  <si>
    <t>2025EB1100175-Probability and Statistics</t>
  </si>
  <si>
    <t>2025EB1100176-Computing Systems</t>
  </si>
  <si>
    <t>2025EB1100176-Writing Practice</t>
  </si>
  <si>
    <t>2025EB1100176-Computer Programming</t>
  </si>
  <si>
    <t>2025EB1100176-Probability and Statistics</t>
  </si>
  <si>
    <t>2025EB1100177-Computing Systems</t>
  </si>
  <si>
    <t>2025EB1100177-Writing Practice</t>
  </si>
  <si>
    <t>2025EB1100177-Computer Programming</t>
  </si>
  <si>
    <t>2025EB1100177-Probability and Statistics</t>
  </si>
  <si>
    <t>2025EB1100178-Computing Systems</t>
  </si>
  <si>
    <t>2025EB1100178-Writing Practice</t>
  </si>
  <si>
    <t>2025EB1100178-Computer Programming</t>
  </si>
  <si>
    <t>2025EB1100178-Probability and Statistics</t>
  </si>
  <si>
    <t>2025EB1100180-Computer Programming</t>
  </si>
  <si>
    <t>2025EB1100180-Probability and Statistics</t>
  </si>
  <si>
    <t>2025EB1100181-Computing Systems</t>
  </si>
  <si>
    <t>2025EB1100181-Writing Practice</t>
  </si>
  <si>
    <t>2025EB1100181-Computer Programming</t>
  </si>
  <si>
    <t>2025EB1100181-Probability and Statistics</t>
  </si>
  <si>
    <t>2025EB1100183-Computing Systems</t>
  </si>
  <si>
    <t>2025EB1100183-Writing Practice</t>
  </si>
  <si>
    <t>2025EB1100183-Computer Programming</t>
  </si>
  <si>
    <t>2025EB1100183-Probability and Statistics</t>
  </si>
  <si>
    <t>2025EB1100184-Computing Systems</t>
  </si>
  <si>
    <t>2025EB1100184-Writing Practice</t>
  </si>
  <si>
    <t>2025EB1100184-Computer Programming</t>
  </si>
  <si>
    <t>2025EB1100184-Probability and Statistics</t>
  </si>
  <si>
    <t>2025EB1100185-Computing Systems</t>
  </si>
  <si>
    <t>2025EB1100185-Writing Practice</t>
  </si>
  <si>
    <t>2025EB1100185-Computer Programming</t>
  </si>
  <si>
    <t>2025EB1100185-Probability and Statistics</t>
  </si>
  <si>
    <t>2025EB1100186-Computing Systems</t>
  </si>
  <si>
    <t>2025EB1100186-Writing Practice</t>
  </si>
  <si>
    <t>2025EB1100186-Computer Programming</t>
  </si>
  <si>
    <t>2025EB1100186-Probability and Statistics</t>
  </si>
  <si>
    <t>2025EB1100187-Computing Systems</t>
  </si>
  <si>
    <t>2025EB1100187-Writing Practice</t>
  </si>
  <si>
    <t>2025EB1100187-Computer Programming</t>
  </si>
  <si>
    <t>2025EB1100187-Probability and Statistics</t>
  </si>
  <si>
    <t>2025EB1100188-Computing Systems</t>
  </si>
  <si>
    <t>2025EB1100188-Writing Practice</t>
  </si>
  <si>
    <t>2025EB1100188-Computer Programming</t>
  </si>
  <si>
    <t>2025EB1100188-Probability and Statistics</t>
  </si>
  <si>
    <t>2025EB1100189-Computing Systems</t>
  </si>
  <si>
    <t>2025EB1100189-Writing Practice</t>
  </si>
  <si>
    <t>2025EB1100189-Computer Programming</t>
  </si>
  <si>
    <t>2025EB1100189-Probability and Statistics</t>
  </si>
  <si>
    <t>2025EB1100190-Computing Systems</t>
  </si>
  <si>
    <t>2025EB1100190-Writing Practice</t>
  </si>
  <si>
    <t>2025EB1100190-Computer Programming</t>
  </si>
  <si>
    <t>2025EB1100190-Probability and Statistics</t>
  </si>
  <si>
    <t>2025EB1100191-Computing Systems</t>
  </si>
  <si>
    <t>2025EB1100191-Writing Practice</t>
  </si>
  <si>
    <t>2025EB1100191-Computer Programming</t>
  </si>
  <si>
    <t>2025EB1100191-Probability and Statistics</t>
  </si>
  <si>
    <t>2025EB1100192-Computer Programming</t>
  </si>
  <si>
    <t>2025EB1100192-Probability and Statistics</t>
  </si>
  <si>
    <t>2025EB1100193-Computing Systems</t>
  </si>
  <si>
    <t>2025EB1100193-Writing Practice</t>
  </si>
  <si>
    <t>2025EB1100193-Computer Programming</t>
  </si>
  <si>
    <t>2025EB1100193-Probability and Statistics</t>
  </si>
  <si>
    <t>2025EB1100194-Computing Systems</t>
  </si>
  <si>
    <t>2025EB1100194-Writing Practice</t>
  </si>
  <si>
    <t>2025EB1100194-Computer Programming</t>
  </si>
  <si>
    <t>2025EB1100194-Probability and Statistics</t>
  </si>
  <si>
    <t>2025EB1100195-Computing Systems</t>
  </si>
  <si>
    <t>2025EB1100195-Writing Practice</t>
  </si>
  <si>
    <t>2025EB1100195-Computer Programming</t>
  </si>
  <si>
    <t>2025EB1100195-Probability and Statistics</t>
  </si>
  <si>
    <t>2025EB1100196-Writing Practice</t>
  </si>
  <si>
    <t>2025EB1100196-Probability and Statistics</t>
  </si>
  <si>
    <t>2025EB1100197-Computing Systems</t>
  </si>
  <si>
    <t>2025EB1100197-Writing Practice</t>
  </si>
  <si>
    <t>2025EB1100197-Computer Programming</t>
  </si>
  <si>
    <t>2025EB1100197-Probability and Statistics</t>
  </si>
  <si>
    <t>2025EB1100198-Computing Systems</t>
  </si>
  <si>
    <t>2025EB1100198-Writing Practice</t>
  </si>
  <si>
    <t>2025EB1100199-Computing Systems</t>
  </si>
  <si>
    <t>2025EB1100199-Writing Practice</t>
  </si>
  <si>
    <t>2025EB1100199-Computer Programming</t>
  </si>
  <si>
    <t>2025EB1100199-Probability and Statistics</t>
  </si>
  <si>
    <t>2025EB1100200-Computer Programming</t>
  </si>
  <si>
    <t>2025EB1100200-Probability and Statistics</t>
  </si>
  <si>
    <t>2025EB1100201-Computing Systems</t>
  </si>
  <si>
    <t>2025EB1100201-Writing Practice</t>
  </si>
  <si>
    <t>2025EB1100201-Computer Programming</t>
  </si>
  <si>
    <t>2025EB1100201-Probability and Statistics</t>
  </si>
  <si>
    <t>2025EB1100202-Computing Systems</t>
  </si>
  <si>
    <t>2025EB1100202-Writing Practice</t>
  </si>
  <si>
    <t>2025EB1100202-Computer Programming</t>
  </si>
  <si>
    <t>2025EB1100202-Probability and Statistics</t>
  </si>
  <si>
    <t>2025EB1100203-Computing Systems</t>
  </si>
  <si>
    <t>2025EB1100203-Writing Practice</t>
  </si>
  <si>
    <t>2025EB1100203-Computer Programming</t>
  </si>
  <si>
    <t>2025EB1100203-Probability and Statistics</t>
  </si>
  <si>
    <t>2025EB1100204-Computing Systems</t>
  </si>
  <si>
    <t>2025EB1100204-Writing Practice</t>
  </si>
  <si>
    <t>2025EB1100204-Computer Programming</t>
  </si>
  <si>
    <t>2025EB1100204-Probability and Statistics</t>
  </si>
  <si>
    <t>2025EB1100205-Computing Systems</t>
  </si>
  <si>
    <t>2025EB1100205-Writing Practice</t>
  </si>
  <si>
    <t>2025EB1100205-Computer Programming</t>
  </si>
  <si>
    <t>2025EB1100205-Probability and Statistics</t>
  </si>
  <si>
    <t>2025EB1100206-Computing Systems</t>
  </si>
  <si>
    <t>2025EB1100206-Writing Practice</t>
  </si>
  <si>
    <t>2025EB1100206-Computer Programming</t>
  </si>
  <si>
    <t>2025EB1100206-Probability and Statistics</t>
  </si>
  <si>
    <t>2025EB1100207-Computing Systems</t>
  </si>
  <si>
    <t>2025EB1100207-Writing Practice</t>
  </si>
  <si>
    <t>2025EB1100207-Computer Programming</t>
  </si>
  <si>
    <t>2025EB1100207-Probability and Statistics</t>
  </si>
  <si>
    <t>2025EB1100208-Computing Systems</t>
  </si>
  <si>
    <t>2025EB1100208-Writing Practice</t>
  </si>
  <si>
    <t>2025EB1100208-Probability and Statistics</t>
  </si>
  <si>
    <t>2025EB1100209-Writing Practice</t>
  </si>
  <si>
    <t>2025EB1100209-Computer Programming</t>
  </si>
  <si>
    <t>2025EB1100210-Computing Systems</t>
  </si>
  <si>
    <t>2025EB1100210-Writing Practice</t>
  </si>
  <si>
    <t>2025EB1100210-Computer Programming</t>
  </si>
  <si>
    <t>2025EB1100210-Probability and Statistics</t>
  </si>
  <si>
    <t>2025EB1100211-Computer Programming</t>
  </si>
  <si>
    <t>2025EB1100211-Probability and Statistics</t>
  </si>
  <si>
    <t>2025EB1100212-Computing Systems</t>
  </si>
  <si>
    <t>2025EB1100212-Writing Practice</t>
  </si>
  <si>
    <t>2025EB1100212-Computer Programming</t>
  </si>
  <si>
    <t>2025EB1100212-Probability and Statistics</t>
  </si>
  <si>
    <t>2025EB1100213-Computing Systems</t>
  </si>
  <si>
    <t>2025EB1100213-Writing Practice</t>
  </si>
  <si>
    <t>2025EB1100213-Computer Programming</t>
  </si>
  <si>
    <t>2025EB1100213-Probability and Statistics</t>
  </si>
  <si>
    <t>2025EB1100214-Writing Practice</t>
  </si>
  <si>
    <t>2025EB1100215-Computing Systems</t>
  </si>
  <si>
    <t>2025EB1100215-Writing Practice</t>
  </si>
  <si>
    <t>2025EB1100215-Computer Programming</t>
  </si>
  <si>
    <t>2025EB1100215-Probability and Statistics</t>
  </si>
  <si>
    <t>2025EB1100216-Computing Systems</t>
  </si>
  <si>
    <t>2025EB1100216-Writing Practice</t>
  </si>
  <si>
    <t>2025EB1100216-Computer Programming</t>
  </si>
  <si>
    <t>2025EB1100216-Probability and Statistics</t>
  </si>
  <si>
    <t>2025EB1100217-Computing Systems</t>
  </si>
  <si>
    <t>2025EB1100217-Writing Practice</t>
  </si>
  <si>
    <t>2025EB1100217-Computer Programming</t>
  </si>
  <si>
    <t>2025EB1100217-Probability and Statistics</t>
  </si>
  <si>
    <t>2025EB1100218-Computing Systems</t>
  </si>
  <si>
    <t>2025EB1100218-Probability and Statistics</t>
  </si>
  <si>
    <t>2025EB1100218-Writing Practice</t>
  </si>
  <si>
    <t>2025EB1100218-Computer Programming</t>
  </si>
  <si>
    <t>2025EB1100219-Computing Systems</t>
  </si>
  <si>
    <t>2025EB1100219-Writing Practice</t>
  </si>
  <si>
    <t>2025EB1100219-Computer Programming</t>
  </si>
  <si>
    <t>2025EB1100219-Probability and Statistics</t>
  </si>
  <si>
    <t>2025EB1100220-Writing Practice</t>
  </si>
  <si>
    <t>2025EB1100220-Probability and Statistics</t>
  </si>
  <si>
    <t>2025EB1100221-Computing Systems</t>
  </si>
  <si>
    <t>2025EB1100221-Writing Practice</t>
  </si>
  <si>
    <t>2025EB1100221-Computer Programming</t>
  </si>
  <si>
    <t>2025EB1100221-Probability and Statistics</t>
  </si>
  <si>
    <t>2025EB1100222-Computer Programming</t>
  </si>
  <si>
    <t>2025EB1100222-Probability and Statistics</t>
  </si>
  <si>
    <t>2025EB1100223-Computing Systems</t>
  </si>
  <si>
    <t>2025EB1100223-Computer Programming</t>
  </si>
  <si>
    <t>2025EB1100224-Computing Systems</t>
  </si>
  <si>
    <t>2025EB1100224-Writing Practice</t>
  </si>
  <si>
    <t>2025EB1100224-Computer Programming</t>
  </si>
  <si>
    <t>2025EB1100224-Probability and Statistics</t>
  </si>
  <si>
    <t>2025EB1100225-Computing Systems</t>
  </si>
  <si>
    <t>2025EB1100225-Writing Practice</t>
  </si>
  <si>
    <t>2025EB1100225-Computer Programming</t>
  </si>
  <si>
    <t>2025EB1100225-Probability and Statistics</t>
  </si>
  <si>
    <t>2025EB1100226-Computer Programming</t>
  </si>
  <si>
    <t>2025EB1100226-Probability and Statistics</t>
  </si>
  <si>
    <t>2025EB1100229-Computing Systems</t>
  </si>
  <si>
    <t>2025EB1100229-Writing Practice</t>
  </si>
  <si>
    <t>2025EB1100229-Computer Programming</t>
  </si>
  <si>
    <t>2025EB1100229-Probability and Statistics</t>
  </si>
  <si>
    <t>2025EB1100230-Computing Systems</t>
  </si>
  <si>
    <t>2025EB1100230-Writing Practice</t>
  </si>
  <si>
    <t>2025EB1100230-Computer Programming</t>
  </si>
  <si>
    <t>2025EB1100230-Probability and Statistics</t>
  </si>
  <si>
    <t>2025EB1100231-Computing Systems</t>
  </si>
  <si>
    <t>2025EB1100231-Writing Practice</t>
  </si>
  <si>
    <t>2025EB1100231-Computer Programming</t>
  </si>
  <si>
    <t>2025EB1100231-Probability and Statistics</t>
  </si>
  <si>
    <t>2025EB1100232-Writing Practice</t>
  </si>
  <si>
    <t>2025EB1100232-Probability and Statistics</t>
  </si>
  <si>
    <t>2025EB1100232-Computer Programming</t>
  </si>
  <si>
    <t>2025EB1100233-Computing Systems</t>
  </si>
  <si>
    <t>2025EB1100233-Writing Practice</t>
  </si>
  <si>
    <t>2025EB1100233-Computer Programming</t>
  </si>
  <si>
    <t>2025EB1100233-Probability and Statistics</t>
  </si>
  <si>
    <t>2025EB1100234-Computing Systems</t>
  </si>
  <si>
    <t>2025EB1100234-Writing Practice</t>
  </si>
  <si>
    <t>2025EB1100234-Computer Programming</t>
  </si>
  <si>
    <t>2025EB1100234-Probability and Statistics</t>
  </si>
  <si>
    <t>2025EB1100235-Computing Systems</t>
  </si>
  <si>
    <t>2025EB1100235-Writing Practice</t>
  </si>
  <si>
    <t>2025EB1100235-Computer Programming</t>
  </si>
  <si>
    <t>2025EB1100235-Probability and Statistics</t>
  </si>
  <si>
    <t>2025EB1100236-Computer Programming</t>
  </si>
  <si>
    <t>2025EB1100236-Probability and Statistics</t>
  </si>
  <si>
    <t>2025EB1100237-Computing Systems</t>
  </si>
  <si>
    <t>2025EB1100237-Writing Practice</t>
  </si>
  <si>
    <t>2025EB1100237-Computer Programming</t>
  </si>
  <si>
    <t>2025EB1100237-Probability and Statistics</t>
  </si>
  <si>
    <t>2025EB1100238-Computing Systems</t>
  </si>
  <si>
    <t>2025EB1100238-Computer Programming</t>
  </si>
  <si>
    <t>2025EB1100238-Probability and Statistics</t>
  </si>
  <si>
    <t>2025EB1100239-Probability and Statistics</t>
  </si>
  <si>
    <t>2025EB1100240-Computer Programming</t>
  </si>
  <si>
    <t>2025EB1100240-Probability and Statistics</t>
  </si>
  <si>
    <t>2025EB1100241-Computing Systems</t>
  </si>
  <si>
    <t>2025EB1100241-Writing Practice</t>
  </si>
  <si>
    <t>2025EB1100241-Computer Programming</t>
  </si>
  <si>
    <t>2025EB1100241-Probability and Statistics</t>
  </si>
  <si>
    <t>2025EB1100243-Computing Systems</t>
  </si>
  <si>
    <t>2025EB1100243-Writing Practice</t>
  </si>
  <si>
    <t>2025EB1100243-Computer Programming</t>
  </si>
  <si>
    <t>2025EB1100243-Probability and Statistics</t>
  </si>
  <si>
    <t>2025EB1100244-Computing Systems</t>
  </si>
  <si>
    <t>2025EB1100244-Computer Programming</t>
  </si>
  <si>
    <t>2025EB1100244-Probability and Statistics</t>
  </si>
  <si>
    <t>2025EB1100246-Writing Practice</t>
  </si>
  <si>
    <t>2025EB1100246-Computer Programming</t>
  </si>
  <si>
    <t>2025EB1100246-Probability and Statistics</t>
  </si>
  <si>
    <t>2025EB1100247-Computing Systems</t>
  </si>
  <si>
    <t>2025EB1100247-Writing Practice</t>
  </si>
  <si>
    <t>2025EB1100247-Computer Programming</t>
  </si>
  <si>
    <t>2025EB1100247-Probability and Statistics</t>
  </si>
  <si>
    <t>2025EB1100248-Computing Systems</t>
  </si>
  <si>
    <t>2025EB1100248-Writing Practice</t>
  </si>
  <si>
    <t>2025EB1100248-Computer Programming</t>
  </si>
  <si>
    <t>2025EB1100248-Probability and Statistics</t>
  </si>
  <si>
    <t>2025EB1100249-Computing Systems</t>
  </si>
  <si>
    <t>2025EB1100249-Writing Practice</t>
  </si>
  <si>
    <t>2025EB1100249-Computer Programming</t>
  </si>
  <si>
    <t>2025EB1100249-Probability and Statistics</t>
  </si>
  <si>
    <t>2025EB1100251-Computing Systems</t>
  </si>
  <si>
    <t>2025EB1100251-Writing Practice</t>
  </si>
  <si>
    <t>2025EB1100251-Computer Programming</t>
  </si>
  <si>
    <t>2025EB1100251-Probability and Statistics</t>
  </si>
  <si>
    <t>2025EB1100252-Computing Systems</t>
  </si>
  <si>
    <t>2025EB1100253-Computing Systems</t>
  </si>
  <si>
    <t>2025EB1100253-Writing Practice</t>
  </si>
  <si>
    <t>2025EB1100253-Computer Programming</t>
  </si>
  <si>
    <t>2025EB1100253-Probability and Statistics</t>
  </si>
  <si>
    <t>2025EB1100254-Computer Programming</t>
  </si>
  <si>
    <t>2025EB1100254-Probability and Statistics</t>
  </si>
  <si>
    <t>2025EB1100255-Computing Systems</t>
  </si>
  <si>
    <t>2025EB1100255-Writing Practice</t>
  </si>
  <si>
    <t>2025EB1100255-Probability and Statistics</t>
  </si>
  <si>
    <t>2025EB1100256-Writing Practice</t>
  </si>
  <si>
    <t>2025EB1100256-Probability and Statistics</t>
  </si>
  <si>
    <t>2025EB1100256-Computer Programming</t>
  </si>
  <si>
    <t>2025EB1100257-Computing Systems</t>
  </si>
  <si>
    <t>2025EB1100257-Computer Programming</t>
  </si>
  <si>
    <t>2025EB1100257-Probability and Statistics</t>
  </si>
  <si>
    <t>2025EB1100258-Computing Systems</t>
  </si>
  <si>
    <t>2025EB1100258-Writing Practice</t>
  </si>
  <si>
    <t>2025EB1100258-Computer Programming</t>
  </si>
  <si>
    <t>2025EB1100258-Probability and Statistics</t>
  </si>
  <si>
    <t>2025EB1100259-Writing Practice</t>
  </si>
  <si>
    <t>2025EB1100259-Probability and Statistics</t>
  </si>
  <si>
    <t>2025EB1100260-Computing Systems</t>
  </si>
  <si>
    <t>2025EB1100260-Writing Practice</t>
  </si>
  <si>
    <t>2025EB1100260-Computer Programming</t>
  </si>
  <si>
    <t>2025EB1100260-Probability and Statistics</t>
  </si>
  <si>
    <t>2025EB1100261-Computing Systems</t>
  </si>
  <si>
    <t>2025EB1100261-Writing Practice</t>
  </si>
  <si>
    <t>2025EB1100261-Computer Programming</t>
  </si>
  <si>
    <t>2025EB1100261-Probability and Statistics</t>
  </si>
  <si>
    <t>2025EB1100262-Computer Programming</t>
  </si>
  <si>
    <t>2025EB1100262-Probability and Statistics</t>
  </si>
  <si>
    <t>2025EB1100263-Computing Systems</t>
  </si>
  <si>
    <t>2025EB1100263-Writing Practice</t>
  </si>
  <si>
    <t>2025EB1100263-Computer Programming</t>
  </si>
  <si>
    <t>2025EB1100263-Probability and Statistics</t>
  </si>
  <si>
    <t>2025EB1100264-Computer Programming</t>
  </si>
  <si>
    <t>2025EB1100264-Probability and Statistics</t>
  </si>
  <si>
    <t>2025EB1100265-Computing Systems</t>
  </si>
  <si>
    <t>2025EB1100265-Writing Practice</t>
  </si>
  <si>
    <t>2025EB1100265-Computer Programming</t>
  </si>
  <si>
    <t>2025EB1100265-Probability and Statistics</t>
  </si>
  <si>
    <t>2025EB1100266-Computing Systems</t>
  </si>
  <si>
    <t>2025EB1100266-Writing Practice</t>
  </si>
  <si>
    <t>2025EB1100266-Computer Programming</t>
  </si>
  <si>
    <t>2025EB1100266-Probability and Statistics</t>
  </si>
  <si>
    <t>2025EB1100267-Computing Systems</t>
  </si>
  <si>
    <t>2025EB1100267-Writing Practice</t>
  </si>
  <si>
    <t>2025EB1100267-Computer Programming</t>
  </si>
  <si>
    <t>2025EB1100267-Probability and Statistics</t>
  </si>
  <si>
    <t>2025EB1100268-Computing Systems</t>
  </si>
  <si>
    <t>2025EB1100268-Writing Practice</t>
  </si>
  <si>
    <t>2025EB1100268-Computer Programming</t>
  </si>
  <si>
    <t>2025EB1100268-Probability and Statistics</t>
  </si>
  <si>
    <t>2025EB1100269-Computing Systems</t>
  </si>
  <si>
    <t>2025EB1100269-Writing Practice</t>
  </si>
  <si>
    <t>2025EB1100269-Computer Programming</t>
  </si>
  <si>
    <t>2025EB1100269-Probability and Statistics</t>
  </si>
  <si>
    <t>2025EB1100270-Computing Systems</t>
  </si>
  <si>
    <t>2025EB1100270-Writing Practice</t>
  </si>
  <si>
    <t>2025EB1100270-Computer Programming</t>
  </si>
  <si>
    <t>2025EB1100270-Probability and Statistics</t>
  </si>
  <si>
    <t>2025EB1100271-Writing Practice</t>
  </si>
  <si>
    <t>2025EB1100271-Probability and Statistics</t>
  </si>
  <si>
    <t>2025EB1100271-Computer Programming</t>
  </si>
  <si>
    <t>2025EB1100272-Computing Systems</t>
  </si>
  <si>
    <t>2025EB1100272-Writing Practice</t>
  </si>
  <si>
    <t>2025EB1100272-Computer Programming</t>
  </si>
  <si>
    <t>2025EB1100272-Probability and Statistics</t>
  </si>
  <si>
    <t>2025EB1100273-Computing Systems</t>
  </si>
  <si>
    <t>2025EB1100273-Writing Practice</t>
  </si>
  <si>
    <t>2025EB1100273-Computer Programming</t>
  </si>
  <si>
    <t>2025EB1100273-Probability and Statistics</t>
  </si>
  <si>
    <t>2025EB1100274-Computing Systems</t>
  </si>
  <si>
    <t>2025EB1100274-Writing Practice</t>
  </si>
  <si>
    <t>2025EB1100274-Computer Programming</t>
  </si>
  <si>
    <t>2025EB1100274-Probability and Statistics</t>
  </si>
  <si>
    <t>2025EB1100275-Computing Systems</t>
  </si>
  <si>
    <t>2025EB1100275-Writing Practice</t>
  </si>
  <si>
    <t>2025EB1100275-Computer Programming</t>
  </si>
  <si>
    <t>2025EB1100275-Probability and Statistics</t>
  </si>
  <si>
    <t>2025EB1100276-Computer Programming</t>
  </si>
  <si>
    <t>2025EB1100276-Probability and Statistics</t>
  </si>
  <si>
    <t>2025EB1100277-Computing Systems</t>
  </si>
  <si>
    <t>2025EB1100277-Writing Practice</t>
  </si>
  <si>
    <t>2025EB1100277-Computer Programming</t>
  </si>
  <si>
    <t>2025EB1100277-Probability and Statistics</t>
  </si>
  <si>
    <t>2025EB1100279-Computing Systems</t>
  </si>
  <si>
    <t>2025EB1100279-Computer Programming</t>
  </si>
  <si>
    <t>2025EB1100279-Probability and Statistics</t>
  </si>
  <si>
    <t>2025EB1100280-Writing Practice</t>
  </si>
  <si>
    <t>2025EB1100280-Computer Programming</t>
  </si>
  <si>
    <t>2025EB1100280-Probability and Statistics</t>
  </si>
  <si>
    <t>2025EB1100282-Computing Systems</t>
  </si>
  <si>
    <t>2025EB1100282-Computer Programming</t>
  </si>
  <si>
    <t>2025EB1100282-Probability and Statistics</t>
  </si>
  <si>
    <t>2025EB1100283-Computing Systems</t>
  </si>
  <si>
    <t>2025EB1100283-Writing Practice</t>
  </si>
  <si>
    <t>2025EB1100283-Computer Programming</t>
  </si>
  <si>
    <t>2025EB1100283-Probability and Statistics</t>
  </si>
  <si>
    <t>2025EB1100284-Computing Systems</t>
  </si>
  <si>
    <t>2025EB1100284-Writing Practice</t>
  </si>
  <si>
    <t>2025EB1100284-Computer Programming</t>
  </si>
  <si>
    <t>2025EB1100284-Probability and Statistics</t>
  </si>
  <si>
    <t>2025EB1100286-Writing Practice</t>
  </si>
  <si>
    <t>2025EB1100286-Probability and Statistics</t>
  </si>
  <si>
    <t>2025EB1100287-Computing Systems</t>
  </si>
  <si>
    <t>2025EB1100287-Writing Practice</t>
  </si>
  <si>
    <t>2025EB1100287-Computer Programming</t>
  </si>
  <si>
    <t>2025EB1100287-Probability and Statistics</t>
  </si>
  <si>
    <t>2025EB1100288-Computing Systems</t>
  </si>
  <si>
    <t>2025EB1100288-Writing Practice</t>
  </si>
  <si>
    <t>2025EB1100289-Computing Systems</t>
  </si>
  <si>
    <t>2025EB1100289-Writing Practice</t>
  </si>
  <si>
    <t>2025EB1100289-Computer Programming</t>
  </si>
  <si>
    <t>2025EB1100289-Probability and Statistics</t>
  </si>
  <si>
    <t>2025EB1100290-Computing Systems</t>
  </si>
  <si>
    <t>2025EB1100290-Writing Practice</t>
  </si>
  <si>
    <t>2025EB1100290-Computer Programming</t>
  </si>
  <si>
    <t>2025EB1100290-Probability and Statistics</t>
  </si>
  <si>
    <t>2025EB1100292-Computing Systems</t>
  </si>
  <si>
    <t>2025EB1100292-Writing Practice</t>
  </si>
  <si>
    <t>2025EB1100292-Computer Programming</t>
  </si>
  <si>
    <t>2025EB1100292-Probability and Statistics</t>
  </si>
  <si>
    <t>2025EB1100293-Computer Programming</t>
  </si>
  <si>
    <t>2025EB1100293-Probability and Statistics</t>
  </si>
  <si>
    <t>2025EB1100294-Computing Systems</t>
  </si>
  <si>
    <t>2025EB1100294-Writing Practice</t>
  </si>
  <si>
    <t>2025EB1100294-Computer Programming</t>
  </si>
  <si>
    <t>2025EB1100294-Probability and Statistics</t>
  </si>
  <si>
    <t>2025EB1100295-Computing Systems</t>
  </si>
  <si>
    <t>2025EB1100295-Writing Practice</t>
  </si>
  <si>
    <t>2025EB1100295-Computer Programming</t>
  </si>
  <si>
    <t>2025EB1100295-Probability and Statistics</t>
  </si>
  <si>
    <t>2025EB1100296-Computing Systems</t>
  </si>
  <si>
    <t>2025EB1100296-Computer Programming</t>
  </si>
  <si>
    <t>2025EB1100299-Computing Systems</t>
  </si>
  <si>
    <t>2025EB1100299-Writing Practice</t>
  </si>
  <si>
    <t>2025EB1100299-Computer Programming</t>
  </si>
  <si>
    <t>2025EB1100299-Probability and Statistics</t>
  </si>
  <si>
    <t>2025EB1100300-Probability and Statistics</t>
  </si>
  <si>
    <t>2025EB1100301-Computing Systems</t>
  </si>
  <si>
    <t>2025EB1100301-Writing Practice</t>
  </si>
  <si>
    <t>2025EB1100301-Computer Programming</t>
  </si>
  <si>
    <t>2025EB1100301-Probability and Statistics</t>
  </si>
  <si>
    <t>2025EB1100303-Computing Systems</t>
  </si>
  <si>
    <t>2025EB1100303-Writing Practice</t>
  </si>
  <si>
    <t>2025EB1100303-Computer Programming</t>
  </si>
  <si>
    <t>2025EB1100303-Probability and Statistics</t>
  </si>
  <si>
    <t>2025EB1100304-Computing Systems</t>
  </si>
  <si>
    <t>2025EB1100304-Writing Practice</t>
  </si>
  <si>
    <t>2025EB1100304-Computer Programming</t>
  </si>
  <si>
    <t>2025EB1100304-Probability and Statistics</t>
  </si>
  <si>
    <t>2025EB1100305-Computing Systems</t>
  </si>
  <si>
    <t>2025EB1100305-Writing Practice</t>
  </si>
  <si>
    <t>2025EB1100305-Computer Programming</t>
  </si>
  <si>
    <t>2025EB1100305-Probability and Statistics</t>
  </si>
  <si>
    <t>2025EB1100306-Computing Systems</t>
  </si>
  <si>
    <t>2025EB1100306-Writing Practice</t>
  </si>
  <si>
    <t>2025EB1100306-Computer Programming</t>
  </si>
  <si>
    <t>2025EB1100306-Probability and Statistics</t>
  </si>
  <si>
    <t>2025EB1100307-Computing Systems</t>
  </si>
  <si>
    <t>2025EB1100307-Writing Practice</t>
  </si>
  <si>
    <t>2025EB1100307-Computer Programming</t>
  </si>
  <si>
    <t>2025EB1100307-Probability and Statistics</t>
  </si>
  <si>
    <t>2025EB1100308-Computing Systems</t>
  </si>
  <si>
    <t>2025EB1100308-Probability and Statistics</t>
  </si>
  <si>
    <t>2025EB1100309-Computer Programming</t>
  </si>
  <si>
    <t>2025EB1100309-Probability and Statistics</t>
  </si>
  <si>
    <t>2025EB1100310-Computing Systems</t>
  </si>
  <si>
    <t>2025EB1100310-Writing Practice</t>
  </si>
  <si>
    <t>2025EB1100310-Computer Programming</t>
  </si>
  <si>
    <t>2025EB1100310-Probability and Statistics</t>
  </si>
  <si>
    <t>2025EB1100311-Computing Systems</t>
  </si>
  <si>
    <t>2025EB1100311-Writing Practice</t>
  </si>
  <si>
    <t>2025EB1100311-Computer Programming</t>
  </si>
  <si>
    <t>2025EB1100311-Probability and Statistics</t>
  </si>
  <si>
    <t>2025EB1100312-Computing Systems</t>
  </si>
  <si>
    <t>2025EB1100312-Writing Practice</t>
  </si>
  <si>
    <t>2025EB1100312-Computer Programming</t>
  </si>
  <si>
    <t>2025EB1100312-Probability and Statistics</t>
  </si>
  <si>
    <t>2025EB1100313-Computing Systems</t>
  </si>
  <si>
    <t>2025EB1100313-Writing Practice</t>
  </si>
  <si>
    <t>2025EB1100313-Computer Programming</t>
  </si>
  <si>
    <t>2025EB1100313-Probability and Statistics</t>
  </si>
  <si>
    <t>2025EB1100314-Computing Systems</t>
  </si>
  <si>
    <t>2025EB1100314-Writing Practice</t>
  </si>
  <si>
    <t>2025EB1100314-Computer Programming</t>
  </si>
  <si>
    <t>2025EB1100314-Probability and Statistics</t>
  </si>
  <si>
    <t>2025EB1100315-Computing Systems</t>
  </si>
  <si>
    <t>2025EB1100315-Writing Practice</t>
  </si>
  <si>
    <t>2025EB1100315-Computer Programming</t>
  </si>
  <si>
    <t>2025EB1100315-Probability and Statistics</t>
  </si>
  <si>
    <t>2025EB1100316-Computing Systems</t>
  </si>
  <si>
    <t>2025EB1100316-Writing Practice</t>
  </si>
  <si>
    <t>2025EB1100316-Computer Programming</t>
  </si>
  <si>
    <t>2025EB1100316-Probability and Statistics</t>
  </si>
  <si>
    <t>2025EB1100317-Computing Systems</t>
  </si>
  <si>
    <t>2025EB1100317-Computer Programming</t>
  </si>
  <si>
    <t>2025EB1100317-Probability and Statistics</t>
  </si>
  <si>
    <t>2025EB1100318-Computing Systems</t>
  </si>
  <si>
    <t>2025EB1100318-Writing Practice</t>
  </si>
  <si>
    <t>2025EB1100318-Computer Programming</t>
  </si>
  <si>
    <t>2025EB1100318-Probability and Statistics</t>
  </si>
  <si>
    <t>2025EB1100319-Computing Systems</t>
  </si>
  <si>
    <t>2025EB1100319-Writing Practice</t>
  </si>
  <si>
    <t>2025EB1100319-Computer Programming</t>
  </si>
  <si>
    <t>2025EB1100319-Probability and Statistics</t>
  </si>
  <si>
    <t>2025EB1100320-Computing Systems</t>
  </si>
  <si>
    <t>2025EB1100320-Writing Practice</t>
  </si>
  <si>
    <t>2025EB1100320-Computer Programming</t>
  </si>
  <si>
    <t>2025EB1100320-Probability and Statistics</t>
  </si>
  <si>
    <t>2025EB1100322-Writing Practice</t>
  </si>
  <si>
    <t>2025EB1100322-Computer Programming</t>
  </si>
  <si>
    <t>2025EB1100322-Probability and Statistics</t>
  </si>
  <si>
    <t>2025EB1100323-Computing Systems</t>
  </si>
  <si>
    <t>2025EB1100323-Writing Practice</t>
  </si>
  <si>
    <t>2025EB1100323-Computer Programming</t>
  </si>
  <si>
    <t>2025EB1100323-Probability and Statistics</t>
  </si>
  <si>
    <t>2025EB1100326-Computing Systems</t>
  </si>
  <si>
    <t>2025EB1100326-Writing Practice</t>
  </si>
  <si>
    <t>2025EB1100326-Computer Programming</t>
  </si>
  <si>
    <t>2025EB1100326-Probability and Statistics</t>
  </si>
  <si>
    <t>2025EB1100327-Computing Systems</t>
  </si>
  <si>
    <t>2025EB1100327-Writing Practice</t>
  </si>
  <si>
    <t>2025EB1100327-Computer Programming</t>
  </si>
  <si>
    <t>2025EB1100327-Probability and Statistics</t>
  </si>
  <si>
    <t>2025EB1100328-Computing Systems</t>
  </si>
  <si>
    <t>2025EB1100328-Writing Practice</t>
  </si>
  <si>
    <t>2025EB1100328-Computer Programming</t>
  </si>
  <si>
    <t>2025EB1100328-Probability and Statistics</t>
  </si>
  <si>
    <t>2025EB1100329-Writing Practice</t>
  </si>
  <si>
    <t>2025EB1100329-Probability and Statistics</t>
  </si>
  <si>
    <t>2025EB1100329-Computer Programming</t>
  </si>
  <si>
    <t>2025EM1100001-Statistical Modelling and Inferencing</t>
  </si>
  <si>
    <t>2025EM1100001-Data Pre-processing</t>
  </si>
  <si>
    <t>2025EM1100001-Feature Engineering</t>
  </si>
  <si>
    <t>2025EM1100001-Data Visualization and Storytelling</t>
  </si>
  <si>
    <t>2025EM1100001-Data Stores and Pipelines</t>
  </si>
  <si>
    <t>2025EM1100002-Feature Engineering</t>
  </si>
  <si>
    <t>2025EM1100002-Data Visualization and Storytelling</t>
  </si>
  <si>
    <t>2025EM1100002-Data Stores and Pipelines</t>
  </si>
  <si>
    <t>2025EM1100003-Statistical Modelling and Inferencing</t>
  </si>
  <si>
    <t>2025EM1100003-Data Pre-processing</t>
  </si>
  <si>
    <t>2025EM1100003-Feature Engineering</t>
  </si>
  <si>
    <t>2025EM1100003-Data Visualization and Storytelling</t>
  </si>
  <si>
    <t>2025EM1100003-Data Stores and Pipelines</t>
  </si>
  <si>
    <t>2025EM1100004-Statistical Modelling and Inferencing</t>
  </si>
  <si>
    <t>2025EM1100004-Data Pre-processing</t>
  </si>
  <si>
    <t>2025EM1100004-Feature Engineering</t>
  </si>
  <si>
    <t>2025EM1100004-Data Visualization and Storytelling</t>
  </si>
  <si>
    <t>2025EM1100004-Data Stores and Pipelines</t>
  </si>
  <si>
    <t>2025EM1100005-Statistical Modelling and Inferencing</t>
  </si>
  <si>
    <t>2025EM1100005-Data Stores and Pipelines</t>
  </si>
  <si>
    <t>2025EM1100006-Statistical Modelling and Inferencing</t>
  </si>
  <si>
    <t>2025EM1100006-Data Pre-processing</t>
  </si>
  <si>
    <t>2025EM1100006-Feature Engineering</t>
  </si>
  <si>
    <t>2025EM1100006-Data Visualization and Storytelling</t>
  </si>
  <si>
    <t>2025EM1100006-Data Stores and Pipelines</t>
  </si>
  <si>
    <t>2025EM1100007-Statistical Modelling and Inferencing</t>
  </si>
  <si>
    <t>2025EM1100007-Feature Engineering</t>
  </si>
  <si>
    <t>2025EM1100007-Data Stores and Pipelines</t>
  </si>
  <si>
    <t>2025EM1100008-Statistical Modelling and Inferencing</t>
  </si>
  <si>
    <t>2025EM1100008-Data Pre-processing</t>
  </si>
  <si>
    <t>2025EM1100008-Feature Engineering</t>
  </si>
  <si>
    <t>2025EM1100008-Data Visualization and Storytelling</t>
  </si>
  <si>
    <t>2025EM1100008-Data Stores and Pipelines</t>
  </si>
  <si>
    <t>2025EM1100010-Statistical Modelling and Inferencing</t>
  </si>
  <si>
    <t>2025EM1100010-Data Pre-processing</t>
  </si>
  <si>
    <t>2025EM1100010-Feature Engineering</t>
  </si>
  <si>
    <t>2025EM1100010-Data Visualization and Storytelling</t>
  </si>
  <si>
    <t>2025EM1100010-Data Stores and Pipelines</t>
  </si>
  <si>
    <t>2025EM1100011-Data Pre-processing</t>
  </si>
  <si>
    <t>2025EM1100011-Feature Engineering</t>
  </si>
  <si>
    <t>2025EM1100012-Statistical Modelling and Inferencing</t>
  </si>
  <si>
    <t>2025EM1100012-Data Pre-processing</t>
  </si>
  <si>
    <t>2025EM1100012-Feature Engineering</t>
  </si>
  <si>
    <t>2025EM1100012-Data Visualization and Storytelling</t>
  </si>
  <si>
    <t>2025EM1100012-Data Stores and Pipelines</t>
  </si>
  <si>
    <t>2025EM1100013-Statistical Modelling and Inferencing</t>
  </si>
  <si>
    <t>2025EM1100013-Data Pre-processing</t>
  </si>
  <si>
    <t>2025EM1100013-Feature Engineering</t>
  </si>
  <si>
    <t>2025EM1100013-Data Visualization and Storytelling</t>
  </si>
  <si>
    <t>2025EM1100013-Data Stores and Pipelines</t>
  </si>
  <si>
    <t>2025EM1100014-Statistical Modelling and Inferencing</t>
  </si>
  <si>
    <t>2025EM1100014-Feature Engineering</t>
  </si>
  <si>
    <t>2025EM1100014-Data Stores and Pipelines</t>
  </si>
  <si>
    <t>2025EM1100015-Statistical Modelling and Inferencing</t>
  </si>
  <si>
    <t>2025EM1100015-Data Stores and Pipelines</t>
  </si>
  <si>
    <t>2025EM1100016-Data Pre-processing</t>
  </si>
  <si>
    <t>2025EM1100016-Feature Engineering</t>
  </si>
  <si>
    <t>2025EM1100016-Data Stores and Pipelines</t>
  </si>
  <si>
    <t>2025EM1100018-Feature Engineering</t>
  </si>
  <si>
    <t>2025EM1100018-Data Stores and Pipelines</t>
  </si>
  <si>
    <t>2025EM1100019-Statistical Modelling and Inferencing</t>
  </si>
  <si>
    <t>2025EM1100019-Data Pre-processing</t>
  </si>
  <si>
    <t>2025EM1100019-Feature Engineering</t>
  </si>
  <si>
    <t>2025EM1100019-Data Visualization and Storytelling</t>
  </si>
  <si>
    <t>2025EM1100020-Statistical Modelling and Inferencing</t>
  </si>
  <si>
    <t>2025EM1100020-Data Pre-processing</t>
  </si>
  <si>
    <t>2025EM1100020-Feature Engineering</t>
  </si>
  <si>
    <t>2025EM1100020-Data Visualization and Storytelling</t>
  </si>
  <si>
    <t>2025EM1100020-Data Stores and Pipelines</t>
  </si>
  <si>
    <t>2025EM1100022-Statistical Modelling and Inferencing</t>
  </si>
  <si>
    <t>2025EM1100022-Data Pre-processing</t>
  </si>
  <si>
    <t>2025EM1100022-Feature Engineering</t>
  </si>
  <si>
    <t>2025EM1100022-Data Visualization and Storytelling</t>
  </si>
  <si>
    <t>2025EM1100022-Data Stores and Pipelines</t>
  </si>
  <si>
    <t>2025EM1100023-Statistical Modelling and Inferencing</t>
  </si>
  <si>
    <t>2025EM1100023-Data Pre-processing</t>
  </si>
  <si>
    <t>2025EM1100023-Feature Engineering</t>
  </si>
  <si>
    <t>2025EM1100023-Data Visualization and Storytelling</t>
  </si>
  <si>
    <t>2025EM1100023-Data Stores and Pipelines</t>
  </si>
  <si>
    <t>2025EM1100024-Feature Engineering</t>
  </si>
  <si>
    <t>2025EM1100024-Data Visualization and Storytelling</t>
  </si>
  <si>
    <t>2025EM1100024-Data Stores and Pipelines</t>
  </si>
  <si>
    <t>2025EM1100025-Feature Engineering</t>
  </si>
  <si>
    <t>2025EM1100025-Data Visualization and Storytelling</t>
  </si>
  <si>
    <t>2025EM1100025-Data Stores and Pipelines</t>
  </si>
  <si>
    <t>2025EM1100026-Statistical Modelling and Inferencing</t>
  </si>
  <si>
    <t>2025EM1100026-Data Pre-processing</t>
  </si>
  <si>
    <t>2025EM1100026-Feature Engineering</t>
  </si>
  <si>
    <t>2025EM1100026-Data Visualization and Storytelling</t>
  </si>
  <si>
    <t>2025EM1100026-Data Stores and Pipelines</t>
  </si>
  <si>
    <t>2025EM1100027-Statistical Modelling and Inferencing</t>
  </si>
  <si>
    <t>2025EM1100027-Data Pre-processing</t>
  </si>
  <si>
    <t>2025EM1100027-Feature Engineering</t>
  </si>
  <si>
    <t>2025EM1100027-Data Visualization and Storytelling</t>
  </si>
  <si>
    <t>2025EM1100027-Data Stores and Pipelines</t>
  </si>
  <si>
    <t>2025EM1100028-Statistical Modelling and Inferencing</t>
  </si>
  <si>
    <t>2025EM1100028-Data Pre-processing</t>
  </si>
  <si>
    <t>2025EM1100028-Feature Engineering</t>
  </si>
  <si>
    <t>2025EM1100028-Data Visualization and Storytelling</t>
  </si>
  <si>
    <t>2025EM1100028-Data Stores and Pipelines</t>
  </si>
  <si>
    <t>2025EM1100029-Data Visualization and Storytelling</t>
  </si>
  <si>
    <t>2025EM1100029-Data Stores and Pipelines</t>
  </si>
  <si>
    <t>2025EM1100031-Statistical Modelling and Inferencing</t>
  </si>
  <si>
    <t>2025EM1100031-Data Pre-processing</t>
  </si>
  <si>
    <t>2025EM1100031-Feature Engineering</t>
  </si>
  <si>
    <t>2025EM1100031-Data Visualization and Storytelling</t>
  </si>
  <si>
    <t>2025EM1100031-Data Stores and Pipelines</t>
  </si>
  <si>
    <t>2025EM1100032-Statistical Modelling and Inferencing</t>
  </si>
  <si>
    <t>2025EM1100032-Data Pre-processing</t>
  </si>
  <si>
    <t>2025EM1100032-Feature Engineering</t>
  </si>
  <si>
    <t>2025EM1100032-Data Stores and Pipelines</t>
  </si>
  <si>
    <t>2025EM1100033-Statistical Modelling and Inferencing</t>
  </si>
  <si>
    <t>2025EM1100033-Data Pre-processing</t>
  </si>
  <si>
    <t>2025EM1100033-Feature Engineering</t>
  </si>
  <si>
    <t>2025EM1100033-Data Visualization and Storytelling</t>
  </si>
  <si>
    <t>2025EM1100033-Data Stores and Pipelines</t>
  </si>
  <si>
    <t>2025EM1100034-Statistical Modelling and Inferencing</t>
  </si>
  <si>
    <t>2025EM1100034-Data Pre-processing</t>
  </si>
  <si>
    <t>2025EM1100034-Feature Engineering</t>
  </si>
  <si>
    <t>2025EM1100034-Data Visualization and Storytelling</t>
  </si>
  <si>
    <t>2025EM1100034-Data Stores and Pipelines</t>
  </si>
  <si>
    <t>2025EM1100035-Statistical Modelling and Inferencing</t>
  </si>
  <si>
    <t>2025EM1100035-Data Pre-processing</t>
  </si>
  <si>
    <t>2025EM1100035-Feature Engineering</t>
  </si>
  <si>
    <t>2025EM1100035-Data Visualization and Storytelling</t>
  </si>
  <si>
    <t>2025EM1100035-Data Stores and Pipelines</t>
  </si>
  <si>
    <t>2025EM1100036-Statistical Modelling and Inferencing</t>
  </si>
  <si>
    <t>2025EM1100036-Data Pre-processing</t>
  </si>
  <si>
    <t>2025EM1100036-Feature Engineering</t>
  </si>
  <si>
    <t>2025EM1100036-Data Visualization and Storytelling</t>
  </si>
  <si>
    <t>2025EM1100036-Data Stores and Pipelines</t>
  </si>
  <si>
    <t>2025EM1100037-Statistical Modelling and Inferencing</t>
  </si>
  <si>
    <t>2025EM1100037-Data Pre-processing</t>
  </si>
  <si>
    <t>2025EM1100037-Feature Engineering</t>
  </si>
  <si>
    <t>2025EM1100037-Data Visualization and Storytelling</t>
  </si>
  <si>
    <t>2025EM1100037-Data Stores and Pipelines</t>
  </si>
  <si>
    <t>2025EM1100038-Statistical Modelling and Inferencing</t>
  </si>
  <si>
    <t>2025EM1100038-Data Pre-processing</t>
  </si>
  <si>
    <t>2025EM1100038-Feature Engineering</t>
  </si>
  <si>
    <t>2025EM1100038-Data Visualization and Storytelling</t>
  </si>
  <si>
    <t>2025EM1100038-Data Stores and Pipelines</t>
  </si>
  <si>
    <t>2025EM1100039-Statistical Modelling and Inferencing</t>
  </si>
  <si>
    <t>2025EM1100039-Data Stores and Pipelines</t>
  </si>
  <si>
    <t>2025EM1100040-Data Visualization and Storytelling</t>
  </si>
  <si>
    <t>2025EM1100040-Data Stores and Pipelines</t>
  </si>
  <si>
    <t>2025EM1100041-Statistical Modelling and Inferencing</t>
  </si>
  <si>
    <t>2025EM1100041-Feature Engineering</t>
  </si>
  <si>
    <t>2025EM1100042-Statistical Modelling and Inferencing</t>
  </si>
  <si>
    <t>2025EM1100042-Data Pre-processing</t>
  </si>
  <si>
    <t>2025EM1100042-Feature Engineering</t>
  </si>
  <si>
    <t>2025EM1100042-Data Visualization and Storytelling</t>
  </si>
  <si>
    <t>2025EM1100042-Data Stores and Pipelines</t>
  </si>
  <si>
    <t>2025EM1100043-Statistical Modelling and Inferencing</t>
  </si>
  <si>
    <t>2025EM1100043-Data Pre-processing</t>
  </si>
  <si>
    <t>2025EM1100043-Feature Engineering</t>
  </si>
  <si>
    <t>2025EM1100043-Data Visualization and Storytelling</t>
  </si>
  <si>
    <t>2025EM1100043-Data Stores and Pipelines</t>
  </si>
  <si>
    <t>2025EM1100044-Statistical Modelling and Inferencing</t>
  </si>
  <si>
    <t>2025EM1100044-Data Pre-processing</t>
  </si>
  <si>
    <t>2025EM1100044-Feature Engineering</t>
  </si>
  <si>
    <t>2025EM1100044-Data Visualization and Storytelling</t>
  </si>
  <si>
    <t>2025EM1100044-Data Stores and Pipelines</t>
  </si>
  <si>
    <t>2025EM1100046-Data Visualization and Storytelling</t>
  </si>
  <si>
    <t>2025EM1100046-Data Stores and Pipelines</t>
  </si>
  <si>
    <t>2025EM1100048-Statistical Modelling and Inferencing</t>
  </si>
  <si>
    <t>2025EM1100048-Data Pre-processing</t>
  </si>
  <si>
    <t>2025EM1100048-Feature Engineering</t>
  </si>
  <si>
    <t>2025EM1100048-Data Visualization and Storytelling</t>
  </si>
  <si>
    <t>2025EM1100049-Statistical Modelling and Inferencing</t>
  </si>
  <si>
    <t>2025EM1100049-Data Stores and Pipelines</t>
  </si>
  <si>
    <t>2025EM1100050-Statistical Modelling and Inferencing</t>
  </si>
  <si>
    <t>2025EM1100050-Data Visualization and Storytelling</t>
  </si>
  <si>
    <t>2025EM1100050-Data Stores and Pipelines</t>
  </si>
  <si>
    <t>2025EM1100051-Statistical Modelling and Inferencing</t>
  </si>
  <si>
    <t>2025EM1100051-Data Pre-processing</t>
  </si>
  <si>
    <t>2025EM1100051-Feature Engineering</t>
  </si>
  <si>
    <t>2025EM1100051-Data Visualization and Storytelling</t>
  </si>
  <si>
    <t>2025EM1100051-Data Stores and Pipelines</t>
  </si>
  <si>
    <t>2025EM1100052-Statistical Modelling and Inferencing</t>
  </si>
  <si>
    <t>2025EM1100052-Data Pre-processing</t>
  </si>
  <si>
    <t>2025EM1100052-Feature Engineering</t>
  </si>
  <si>
    <t>2025EM1100052-Data Visualization and Storytelling</t>
  </si>
  <si>
    <t>2025EM1100052-Data Stores and Pipelines</t>
  </si>
  <si>
    <t>2025EM1100053-Statistical Modelling and Inferencing</t>
  </si>
  <si>
    <t>2025EM1100053-Data Pre-processing</t>
  </si>
  <si>
    <t>2025EM1100053-Feature Engineering</t>
  </si>
  <si>
    <t>2025EM1100053-Data Visualization and Storytelling</t>
  </si>
  <si>
    <t>2025EM1100053-Data Stores and Pipelines</t>
  </si>
  <si>
    <t>2025EM1100055-Statistical Modelling and Inferencing</t>
  </si>
  <si>
    <t>2025EM1100055-Data Pre-processing</t>
  </si>
  <si>
    <t>2025EM1100055-Feature Engineering</t>
  </si>
  <si>
    <t>2025EM1100055-Data Visualization and Storytelling</t>
  </si>
  <si>
    <t>2025EM1100055-Data Stores and Pipelines</t>
  </si>
  <si>
    <t>2025EM1100056-Statistical Modelling and Inferencing</t>
  </si>
  <si>
    <t>2025EM1100056-Data Pre-processing</t>
  </si>
  <si>
    <t>2025EM1100056-Feature Engineering</t>
  </si>
  <si>
    <t>2025EM1100057-Statistical Modelling and Inferencing</t>
  </si>
  <si>
    <t>2025EM1100057-Data Pre-processing</t>
  </si>
  <si>
    <t>2025EM1100057-Feature Engineering</t>
  </si>
  <si>
    <t>2025EM1100057-Data Visualization and Storytelling</t>
  </si>
  <si>
    <t>2025EM1100057-Data Stores and Pipelines</t>
  </si>
  <si>
    <t>2025EM1100058-Statistical Modelling and Inferencing</t>
  </si>
  <si>
    <t>2025EM1100058-Data Visualization and Storytelling</t>
  </si>
  <si>
    <t>2025EM1100058-Data Stores and Pipelines</t>
  </si>
  <si>
    <t>2025EM1100059-Statistical Modelling and Inferencing</t>
  </si>
  <si>
    <t>2025EM1100059-Feature Engineering</t>
  </si>
  <si>
    <t>2025EM1100059-Data Stores and Pipelines</t>
  </si>
  <si>
    <t>2025EM1100060-Statistical Modelling and Inferencing</t>
  </si>
  <si>
    <t>2025EM1100060-Feature Engineering</t>
  </si>
  <si>
    <t>2025EM1100062-Statistical Modelling and Inferencing</t>
  </si>
  <si>
    <t>2025EM1100062-Feature Engineering</t>
  </si>
  <si>
    <t>2025EM1100062-Data Stores and Pipelines</t>
  </si>
  <si>
    <t>2025EM1100063-Statistical Modelling and Inferencing</t>
  </si>
  <si>
    <t>2025EM1100063-Data Pre-processing</t>
  </si>
  <si>
    <t>2025EM1100063-Feature Engineering</t>
  </si>
  <si>
    <t>2025EM1100063-Data Visualization and Storytelling</t>
  </si>
  <si>
    <t>2025EM1100063-Data Stores and Pipelines</t>
  </si>
  <si>
    <t>2025EM1100064-Statistical Modelling and Inferencing</t>
  </si>
  <si>
    <t>2025EM1100064-Data Visualization and Storytelling</t>
  </si>
  <si>
    <t>2025EM1100064-Data Stores and Pipelines</t>
  </si>
  <si>
    <t>2025EM1100065-Statistical Modelling and Inferencing</t>
  </si>
  <si>
    <t>2025EM1100065-Data Stores and Pipelines</t>
  </si>
  <si>
    <t>2025EM1100066-Statistical Modelling and Inferencing</t>
  </si>
  <si>
    <t>2025EM1100066-Data Pre-processing</t>
  </si>
  <si>
    <t>2025EM1100066-Feature Engineering</t>
  </si>
  <si>
    <t>2025EM1100066-Data Stores and Pipelines</t>
  </si>
  <si>
    <t>2025EM1100067-Statistical Modelling and Inferencing</t>
  </si>
  <si>
    <t>2025EM1100067-Data Pre-processing</t>
  </si>
  <si>
    <t>2025EM1100067-Feature Engineering</t>
  </si>
  <si>
    <t>2025EM1100067-Data Visualization and Storytelling</t>
  </si>
  <si>
    <t>2025EM1100067-Data Stores and Pipelines</t>
  </si>
  <si>
    <t>2025EM1100068-Statistical Modelling and Inferencing</t>
  </si>
  <si>
    <t>2025EM1100068-Data Pre-processing</t>
  </si>
  <si>
    <t>2025EM1100068-Feature Engineering</t>
  </si>
  <si>
    <t>2025EM1100068-Data Visualization and Storytelling</t>
  </si>
  <si>
    <t>2025EM1100068-Data Stores and Pipelines</t>
  </si>
  <si>
    <t>2025EM1100069-Feature Engineering</t>
  </si>
  <si>
    <t>2025EM1100069-Data Visualization and Storytelling</t>
  </si>
  <si>
    <t>2025EM1100069-Data Stores and Pipelines</t>
  </si>
  <si>
    <t>2025EM1100070-Data Visualization and Storytelling</t>
  </si>
  <si>
    <t>2025EM1100070-Data Pre-processing</t>
  </si>
  <si>
    <t>2025EM1100072-Data Pre-processing</t>
  </si>
  <si>
    <t>2025EM1100072-Feature Engineering</t>
  </si>
  <si>
    <t>2025EM1100072-Data Stores and Pipelines</t>
  </si>
  <si>
    <t>2025EM1100073-Statistical Modelling and Inferencing</t>
  </si>
  <si>
    <t>2025EM1100073-Data Pre-processing</t>
  </si>
  <si>
    <t>2025EM1100073-Feature Engineering</t>
  </si>
  <si>
    <t>2025EM1100073-Data Visualization and Storytelling</t>
  </si>
  <si>
    <t>2025EM1100073-Data Stores and Pipelines</t>
  </si>
  <si>
    <t>2025EM1100074-Statistical Modelling and Inferencing</t>
  </si>
  <si>
    <t>2025EM1100074-Data Pre-processing</t>
  </si>
  <si>
    <t>2025EM1100074-Feature Engineering</t>
  </si>
  <si>
    <t>2025EM1100074-Data Visualization and Storytelling</t>
  </si>
  <si>
    <t>2025EM1100074-Data Stores and Pipelines</t>
  </si>
  <si>
    <t>2025EM1100075-Feature Engineering</t>
  </si>
  <si>
    <t>2025EM1100075-Data Stores and Pipelines</t>
  </si>
  <si>
    <t>2025EM1100077-Statistical Modelling and Inferencing</t>
  </si>
  <si>
    <t>2025EM1100077-Feature Engineering</t>
  </si>
  <si>
    <t>2025EM1100077-Data Visualization and Storytelling</t>
  </si>
  <si>
    <t>2025EM1100077-Data Stores and Pipelines</t>
  </si>
  <si>
    <t>2025EM1100078-Feature Engineering</t>
  </si>
  <si>
    <t>2025EM1100078-Data Stores and Pipelines</t>
  </si>
  <si>
    <t>2025EM1100079-Statistical Modelling and Inferencing</t>
  </si>
  <si>
    <t>2025EM1100079-Data Pre-processing</t>
  </si>
  <si>
    <t>2025EM1100079-Feature Engineering</t>
  </si>
  <si>
    <t>2025EM1100079-Data Visualization and Storytelling</t>
  </si>
  <si>
    <t>2025EM1100079-Data Stores and Pipelines</t>
  </si>
  <si>
    <t>2025EM1100082-Statistical Modelling and Inferencing</t>
  </si>
  <si>
    <t>2025EM1100082-Data Pre-processing</t>
  </si>
  <si>
    <t>2025EM1100082-Feature Engineering</t>
  </si>
  <si>
    <t>2025EM1100082-Data Visualization and Storytelling</t>
  </si>
  <si>
    <t>2025EM1100082-Data Stores and Pipelines</t>
  </si>
  <si>
    <t>2025EM1100083-Statistical Modelling and Inferencing</t>
  </si>
  <si>
    <t>2025EM1100083-Data Pre-processing</t>
  </si>
  <si>
    <t>2025EM1100083-Feature Engineering</t>
  </si>
  <si>
    <t>2025EM1100083-Data Visualization and Storytelling</t>
  </si>
  <si>
    <t>2025EM1100083-Data Stores and Pipelines</t>
  </si>
  <si>
    <t>2025EM1100085-Data Pre-processing</t>
  </si>
  <si>
    <t>2025EM1100085-Feature Engineering</t>
  </si>
  <si>
    <t>2025EM1100085-Data Stores and Pipelines</t>
  </si>
  <si>
    <t>2025EM1100086-Feature Engineering</t>
  </si>
  <si>
    <t>2025EM1100086-Data Stores and Pipelines</t>
  </si>
  <si>
    <t>2025EM1100089-Statistical Modelling and Inferencing</t>
  </si>
  <si>
    <t>2025EM1100089-Data Pre-processing</t>
  </si>
  <si>
    <t>2025EM1100089-Feature Engineering</t>
  </si>
  <si>
    <t>2025EM1100089-Data Visualization and Storytelling</t>
  </si>
  <si>
    <t>2025EM1100089-Data Stores and Pipelines</t>
  </si>
  <si>
    <t>2025EM1100090-Statistical Modelling and Inferencing</t>
  </si>
  <si>
    <t>2025EM1100090-Feature Engineering</t>
  </si>
  <si>
    <t>2025EM1100090-Data Visualization and Storytelling</t>
  </si>
  <si>
    <t>2025EM1100091-Statistical Modelling and Inferencing</t>
  </si>
  <si>
    <t>2025EM1100091-Data Pre-processing</t>
  </si>
  <si>
    <t>2025EM1100091-Feature Engineering</t>
  </si>
  <si>
    <t>2025EM1100091-Data Visualization and Storytelling</t>
  </si>
  <si>
    <t>2025EM1100091-Data Stores and Pipelines</t>
  </si>
  <si>
    <t>2025EM1100092-Data Visualization and Storytelling</t>
  </si>
  <si>
    <t>2025EM1100092-Data Stores and Pipelines</t>
  </si>
  <si>
    <t>2025EM1100094-Statistical Modelling and Inferencing</t>
  </si>
  <si>
    <t>2025EM1100094-Feature Engineering</t>
  </si>
  <si>
    <t>2025EM1100094-Data Stores and Pipelines</t>
  </si>
  <si>
    <t>2025EM1100095-Statistical Modelling and Inferencing</t>
  </si>
  <si>
    <t>2025EM1100095-Data Pre-processing</t>
  </si>
  <si>
    <t>2025EM1100095-Feature Engineering</t>
  </si>
  <si>
    <t>2025EM1100095-Data Visualization and Storytelling</t>
  </si>
  <si>
    <t>2025EM1100095-Data Stores and Pipelines</t>
  </si>
  <si>
    <t>2025EM1100096-Statistical Modelling and Inferencing</t>
  </si>
  <si>
    <t>2025EM1100096-Feature Engineering</t>
  </si>
  <si>
    <t>2025EM1100096-Data Stores and Pipelines</t>
  </si>
  <si>
    <t>2025EM1100097-Statistical Modelling and Inferencing</t>
  </si>
  <si>
    <t>2025EM1100097-Data Visualization and Storytelling</t>
  </si>
  <si>
    <t>2025EM1100097-Data Stores and Pipelines</t>
  </si>
  <si>
    <t>2025EM1100099-Statistical Modelling and Inferencing</t>
  </si>
  <si>
    <t>2025EM1100099-Feature Engineering</t>
  </si>
  <si>
    <t>2025EM1100099-Data Visualization and Storytelling</t>
  </si>
  <si>
    <t>2025EM1100099-Data Stores and Pipelines</t>
  </si>
  <si>
    <t>2025EM1100100-Statistical Modelling and Inferencing</t>
  </si>
  <si>
    <t>2025EM1100100-Data Visualization and Storytelling</t>
  </si>
  <si>
    <t>2025EM1100100-Data Stores and Pipelines</t>
  </si>
  <si>
    <t>2025EM1100102-Feature Engineering</t>
  </si>
  <si>
    <t>2025EM1100102-Data Stores and Pipelines</t>
  </si>
  <si>
    <t>2025EM1100104-Statistical Modelling and Inferencing</t>
  </si>
  <si>
    <t>2025EM1100104-Data Pre-processing</t>
  </si>
  <si>
    <t>2025EM1100104-Feature Engineering</t>
  </si>
  <si>
    <t>2025EM1100104-Data Visualization and Storytelling</t>
  </si>
  <si>
    <t>2025EM1100104-Data Stores and Pipelines</t>
  </si>
  <si>
    <t>2025EM1100106-Statistical Modelling and Inferencing</t>
  </si>
  <si>
    <t>2025EM1100106-Data Pre-processing</t>
  </si>
  <si>
    <t>2025EM1100106-Feature Engineering</t>
  </si>
  <si>
    <t>2025EM1100106-Data Visualization and Storytelling</t>
  </si>
  <si>
    <t>2025EM1100106-Data Stores and Pipelines</t>
  </si>
  <si>
    <t>2025EM1100107-Data Visualization and Storytelling</t>
  </si>
  <si>
    <t>2025EM1100107-Data Stores and Pipelines</t>
  </si>
  <si>
    <t>2025EM1100108-Statistical Modelling and Inferencing</t>
  </si>
  <si>
    <t>2025EM1100108-Data Pre-processing</t>
  </si>
  <si>
    <t>2025EM1100108-Feature Engineering</t>
  </si>
  <si>
    <t>2025EM1100108-Data Visualization and Storytelling</t>
  </si>
  <si>
    <t>2025EM1100108-Data Stores and Pipelines</t>
  </si>
  <si>
    <t>2025EM1100109-Statistical Modelling and Inferencing</t>
  </si>
  <si>
    <t>2025EM1100109-Data Pre-processing</t>
  </si>
  <si>
    <t>2025EM1100109-Feature Engineering</t>
  </si>
  <si>
    <t>2025EM1100109-Data Visualization and Storytelling</t>
  </si>
  <si>
    <t>2025EM1100109-Data Stores and Pipelines</t>
  </si>
  <si>
    <t>2025EM1100110-Data Pre-processing</t>
  </si>
  <si>
    <t>2025EM1100110-Feature Engineering</t>
  </si>
  <si>
    <t>2025EM1100111-Statistical Modelling and Inferencing</t>
  </si>
  <si>
    <t>2025EM1100111-Data Pre-processing</t>
  </si>
  <si>
    <t>2025EM1100111-Feature Engineering</t>
  </si>
  <si>
    <t>2025EM1100111-Data Visualization and Storytelling</t>
  </si>
  <si>
    <t>2025EM1100111-Data Stores and Pipelines</t>
  </si>
  <si>
    <t>2025EM1100113-Feature Engineering</t>
  </si>
  <si>
    <t>2025EM1100113-Data Stores and Pipelines</t>
  </si>
  <si>
    <t>2025EM1100115-Statistical Modelling and Inferencing</t>
  </si>
  <si>
    <t>2025EM1100115-Feature Engineering</t>
  </si>
  <si>
    <t>2025EM1100115-Data Visualization and Storytelling</t>
  </si>
  <si>
    <t>2025EM1100115-Data Stores and Pipelines</t>
  </si>
  <si>
    <t>2025EM1100116-Statistical Modelling and Inferencing</t>
  </si>
  <si>
    <t>2025EM1100116-Data Pre-processing</t>
  </si>
  <si>
    <t>2025EM1100116-Feature Engineering</t>
  </si>
  <si>
    <t>2025EM1100116-Data Visualization and Storytelling</t>
  </si>
  <si>
    <t>2025EM1100116-Data Stores and Pipelines</t>
  </si>
  <si>
    <t>2025EM1100118-Statistical Modelling and Inferencing</t>
  </si>
  <si>
    <t>2025EM1100118-Data Pre-processing</t>
  </si>
  <si>
    <t>2025EM1100118-Feature Engineering</t>
  </si>
  <si>
    <t>2025EM1100118-Data Visualization and Storytelling</t>
  </si>
  <si>
    <t>2025EM1100118-Data Stores and Pipelines</t>
  </si>
  <si>
    <t>2025EM1100119-Statistical Modelling and Inferencing</t>
  </si>
  <si>
    <t>2025EM1100119-Feature Engineering</t>
  </si>
  <si>
    <t>2025EM1100119-Data Stores and Pipelines</t>
  </si>
  <si>
    <t>2025EM1100120-Statistical Modelling and Inferencing</t>
  </si>
  <si>
    <t>2025EM1100120-Data Pre-processing</t>
  </si>
  <si>
    <t>2025EM1100121-Statistical Modelling and Inferencing</t>
  </si>
  <si>
    <t>2025EM1100121-Data Pre-processing</t>
  </si>
  <si>
    <t>2025EM1100121-Feature Engineering</t>
  </si>
  <si>
    <t>2025EM1100121-Data Visualization and Storytelling</t>
  </si>
  <si>
    <t>2025EM1100121-Data Stores and Pipelines</t>
  </si>
  <si>
    <t>2025EM1100122-Statistical Modelling and Inferencing</t>
  </si>
  <si>
    <t>2025EM1100122-Feature Engineering</t>
  </si>
  <si>
    <t>2025EM1100122-Data Visualization and Storytelling</t>
  </si>
  <si>
    <t>2025EM1100123-Statistical Modelling and Inferencing</t>
  </si>
  <si>
    <t>2025EM1100123-Data Pre-processing</t>
  </si>
  <si>
    <t>2025EM1100123-Feature Engineering</t>
  </si>
  <si>
    <t>2025EM1100124-Statistical Modelling and Inferencing</t>
  </si>
  <si>
    <t>2025EM1100124-Data Pre-processing</t>
  </si>
  <si>
    <t>2025EM1100124-Feature Engineering</t>
  </si>
  <si>
    <t>2025EM1100124-Data Visualization and Storytelling</t>
  </si>
  <si>
    <t>2025EM1100124-Data Stores and Pipelines</t>
  </si>
  <si>
    <t>2025EM1100125-Statistical Modelling and Inferencing</t>
  </si>
  <si>
    <t>2025EM1100125-Data Pre-processing</t>
  </si>
  <si>
    <t>2025EM1100125-Feature Engineering</t>
  </si>
  <si>
    <t>2025EM1100125-Data Visualization and Storytelling</t>
  </si>
  <si>
    <t>2025EM1100125-Data Stores and Pipelines</t>
  </si>
  <si>
    <t>2025EM1100126-Statistical Modelling and Inferencing</t>
  </si>
  <si>
    <t>2025EM1100126-Data Pre-processing</t>
  </si>
  <si>
    <t>2025EM1100126-Feature Engineering</t>
  </si>
  <si>
    <t>2025EM1100126-Data Visualization and Storytelling</t>
  </si>
  <si>
    <t>2025EM1100126-Data Stores and Pipelines</t>
  </si>
  <si>
    <t>2025EM1100127-Statistical Modelling and Inferencing</t>
  </si>
  <si>
    <t>2025EM1100127-Data Stores and Pipelines</t>
  </si>
  <si>
    <t>2025EM1100129-Statistical Modelling and Inferencing</t>
  </si>
  <si>
    <t>2025EM1100129-Data Pre-processing</t>
  </si>
  <si>
    <t>2025EM1100129-Feature Engineering</t>
  </si>
  <si>
    <t>2025EM1100129-Data Visualization and Storytelling</t>
  </si>
  <si>
    <t>2025EM1100129-Data Stores and Pipelines</t>
  </si>
  <si>
    <t>2025EM1100130-Data Pre-processing</t>
  </si>
  <si>
    <t>2025EM1100130-Feature Engineering</t>
  </si>
  <si>
    <t>2025EM1100131-Statistical Modelling and Inferencing</t>
  </si>
  <si>
    <t>2025EM1100131-Data Pre-processing</t>
  </si>
  <si>
    <t>2025EM1100131-Feature Engineering</t>
  </si>
  <si>
    <t>2025EM1100131-Data Visualization and Storytelling</t>
  </si>
  <si>
    <t>2025EM1100131-Data Stores and Pipelines</t>
  </si>
  <si>
    <t>2025EM1100135-Statistical Modelling and Inferencing</t>
  </si>
  <si>
    <t>2025EM1100135-Data Pre-processing</t>
  </si>
  <si>
    <t>2025EM1100135-Feature Engineering</t>
  </si>
  <si>
    <t>2025EM1100135-Data Visualization and Storytelling</t>
  </si>
  <si>
    <t>2025EM1100135-Data Stores and Pipelines</t>
  </si>
  <si>
    <t>2025EM1100136-Feature Engineering</t>
  </si>
  <si>
    <t>2025EM1100136-Data Visualization and Storytelling</t>
  </si>
  <si>
    <t>2025EM1100136-Data Stores and Pipelines</t>
  </si>
  <si>
    <t>2025EM1100137-Statistical Modelling and Inferencing</t>
  </si>
  <si>
    <t>2025EM1100137-Data Pre-processing</t>
  </si>
  <si>
    <t>2025EM1100137-Feature Engineering</t>
  </si>
  <si>
    <t>2025EM1100137-Data Visualization and Storytelling</t>
  </si>
  <si>
    <t>2025EM1100137-Data Stores and Pipelines</t>
  </si>
  <si>
    <t>2025EM1100138-Statistical Modelling and Inferencing</t>
  </si>
  <si>
    <t>2025EM1100138-Feature Engineering</t>
  </si>
  <si>
    <t>2025EM1100138-Data Visualization and Storytelling</t>
  </si>
  <si>
    <t>2025EM1100139-Data Pre-processing</t>
  </si>
  <si>
    <t>2025EM1100139-Feature Engineering</t>
  </si>
  <si>
    <t>2025EM1100139-Data Visualization and Storytelling</t>
  </si>
  <si>
    <t>2025EM1100139-Data Stores and Pipelines</t>
  </si>
  <si>
    <t>2025EM1100140-Statistical Modelling and Inferencing</t>
  </si>
  <si>
    <t>2025EM1100140-Data Pre-processing</t>
  </si>
  <si>
    <t>2025EM1100140-Feature Engineering</t>
  </si>
  <si>
    <t>2025EM1100140-Data Visualization and Storytelling</t>
  </si>
  <si>
    <t>2025EM1100140-Data Stores and Pipelines</t>
  </si>
  <si>
    <t>2025EM1100141-Statistical Modelling and Inferencing</t>
  </si>
  <si>
    <t>2025EM1100141-Data Pre-processing</t>
  </si>
  <si>
    <t>2025EM1100141-Feature Engineering</t>
  </si>
  <si>
    <t>2025EM1100141-Data Visualization and Storytelling</t>
  </si>
  <si>
    <t>2025EM1100141-Data Stores and Pipelines</t>
  </si>
  <si>
    <t>2025EM1100142-Statistical Modelling and Inferencing</t>
  </si>
  <si>
    <t>2025EM1100142-Data Visualization and Storytelling</t>
  </si>
  <si>
    <t>2025EM1100143-Statistical Modelling and Inferencing</t>
  </si>
  <si>
    <t>2025EM1100143-Data Visualization and Storytelling</t>
  </si>
  <si>
    <t>2025EM1100143-Data Stores and Pipelines</t>
  </si>
  <si>
    <t>2025EM1100144-Statistical Modelling and Inferencing</t>
  </si>
  <si>
    <t>2025EM1100144-Data Visualization and Storytelling</t>
  </si>
  <si>
    <t>2025EM1100145-Feature Engineering</t>
  </si>
  <si>
    <t>2025EM1100145-Data Stores and Pipelines</t>
  </si>
  <si>
    <t>2025EM1100146-Statistical Modelling and Inferencing</t>
  </si>
  <si>
    <t>2025EM1100146-Data Pre-processing</t>
  </si>
  <si>
    <t>2025EM1100146-Feature Engineering</t>
  </si>
  <si>
    <t>2025EM1100146-Data Visualization and Storytelling</t>
  </si>
  <si>
    <t>2025EM1100146-Data Stores and Pipelines</t>
  </si>
  <si>
    <t>2025EM1100147-Statistical Modelling and Inferencing</t>
  </si>
  <si>
    <t>2025EM1100147-Data Visualization and Storytelling</t>
  </si>
  <si>
    <t>2025EM1100147-Data Stores and Pipelines</t>
  </si>
  <si>
    <t>2025EM1100148-Statistical Modelling and Inferencing</t>
  </si>
  <si>
    <t>2025EM1100148-Data Pre-processing</t>
  </si>
  <si>
    <t>2025EM1100148-Feature Engineering</t>
  </si>
  <si>
    <t>2025EM1100148-Data Visualization and Storytelling</t>
  </si>
  <si>
    <t>2025EM1100149-Statistical Modelling and Inferencing</t>
  </si>
  <si>
    <t>2025EM1100149-Data Pre-processing</t>
  </si>
  <si>
    <t>2025EM1100149-Feature Engineering</t>
  </si>
  <si>
    <t>2025EM1100149-Data Visualization and Storytelling</t>
  </si>
  <si>
    <t>2025EM1100149-Data Stores and Pipelines</t>
  </si>
  <si>
    <t>2025EM1100150-Data Visualization and Storytelling</t>
  </si>
  <si>
    <t>2025EM1100150-Data Pre-processing</t>
  </si>
  <si>
    <t>2025EM1100150-Statistical Modelling and Inferencing</t>
  </si>
  <si>
    <t>2025EM1100152-Statistical Modelling and Inferencing</t>
  </si>
  <si>
    <t>2025EM1100152-Data Pre-processing</t>
  </si>
  <si>
    <t>2025EM1100152-Feature Engineering</t>
  </si>
  <si>
    <t>2025EM1100152-Data Visualization and Storytelling</t>
  </si>
  <si>
    <t>2025EM1100152-Data Stores and Pipelines</t>
  </si>
  <si>
    <t>2025EM1100153-Statistical Modelling and Inferencing</t>
  </si>
  <si>
    <t>2025EM1100153-Data Pre-processing</t>
  </si>
  <si>
    <t>2025EM1100153-Feature Engineering</t>
  </si>
  <si>
    <t>2025EM1100153-Data Visualization and Storytelling</t>
  </si>
  <si>
    <t>2025EM1100153-Data Stores and Pipelines</t>
  </si>
  <si>
    <t>2025EM1100154-Statistical Modelling and Inferencing</t>
  </si>
  <si>
    <t>2025EM1100154-Data Pre-processing</t>
  </si>
  <si>
    <t>2025EM1100154-Feature Engineering</t>
  </si>
  <si>
    <t>2025EM1100154-Data Visualization and Storytelling</t>
  </si>
  <si>
    <t>2025EM1100154-Data Stores and Pipelines</t>
  </si>
  <si>
    <t>2025EM1100155-Statistical Modelling and Inferencing</t>
  </si>
  <si>
    <t>2025EM1100155-Data Stores and Pipelines</t>
  </si>
  <si>
    <t>2025EM1100156-Data Pre-processing</t>
  </si>
  <si>
    <t>2025EM1100156-Feature Engineering</t>
  </si>
  <si>
    <t>2025EM1100156-Data Visualization and Storytelling</t>
  </si>
  <si>
    <t>2025EM1100156-Data Stores and Pipelines</t>
  </si>
  <si>
    <t>2025EM1100157-Statistical Modelling and Inferencing</t>
  </si>
  <si>
    <t>2025EM1100157-Data Pre-processing</t>
  </si>
  <si>
    <t>2025EM1100157-Feature Engineering</t>
  </si>
  <si>
    <t>2025EM1100157-Data Visualization and Storytelling</t>
  </si>
  <si>
    <t>2025EM1100157-Data Stores and Pipelines</t>
  </si>
  <si>
    <t>2025EM1100158-Statistical Modelling and Inferencing</t>
  </si>
  <si>
    <t>2025EM1100158-Data Pre-processing</t>
  </si>
  <si>
    <t>2025EM1100158-Feature Engineering</t>
  </si>
  <si>
    <t>2025EM1100158-Data Stores and Pipelines</t>
  </si>
  <si>
    <t>2025EM1100159-Data Pre-processing</t>
  </si>
  <si>
    <t>2025EM1100159-Feature Engineering</t>
  </si>
  <si>
    <t>2025EM1100159-Data Stores and Pipelines</t>
  </si>
  <si>
    <t>2025EM1100160-Statistical Modelling and Inferencing</t>
  </si>
  <si>
    <t>2025EM1100160-Feature Engineering</t>
  </si>
  <si>
    <t>2025EM1100160-Data Stores and Pipelines</t>
  </si>
  <si>
    <t>2025EM1100161-Statistical Modelling and Inferencing</t>
  </si>
  <si>
    <t>2025EM1100161-Data Pre-processing</t>
  </si>
  <si>
    <t>2025EM1100162-Statistical Modelling and Inferencing</t>
  </si>
  <si>
    <t>2025EM1100162-Data Stores and Pipelines</t>
  </si>
  <si>
    <t>2025EM1100163-Statistical Modelling and Inferencing</t>
  </si>
  <si>
    <t>2025EM1100163-Data Pre-processing</t>
  </si>
  <si>
    <t>2025EM1100163-Feature Engineering</t>
  </si>
  <si>
    <t>2025EM1100163-Data Visualization and Storytelling</t>
  </si>
  <si>
    <t>2025EM1100163-Data Stores and Pipelines</t>
  </si>
  <si>
    <t>2025EM1100164-Statistical Modelling and Inferencing</t>
  </si>
  <si>
    <t>2025EM1100164-Data Pre-processing</t>
  </si>
  <si>
    <t>2025EM1100164-Feature Engineering</t>
  </si>
  <si>
    <t>2025EM1100164-Data Visualization and Storytelling</t>
  </si>
  <si>
    <t>2025EM1100165-Statistical Modelling and Inferencing</t>
  </si>
  <si>
    <t>2025EM1100166-Statistical Modelling and Inferencing</t>
  </si>
  <si>
    <t>2025EM1100166-Data Pre-processing</t>
  </si>
  <si>
    <t>2025EM1100166-Feature Engineering</t>
  </si>
  <si>
    <t>2025EM1100166-Data Visualization and Storytelling</t>
  </si>
  <si>
    <t>2025EM1100166-Data Stores and Pipelines</t>
  </si>
  <si>
    <t>2025EM1100167-Statistical Modelling and Inferencing</t>
  </si>
  <si>
    <t>2025EM1100167-Data Pre-processing</t>
  </si>
  <si>
    <t>2025EM1100167-Feature Engineering</t>
  </si>
  <si>
    <t>2025EM1100167-Data Stores and Pipelines</t>
  </si>
  <si>
    <t>2025EM1100168-Data Pre-processing</t>
  </si>
  <si>
    <t>2025EM1100168-Data Visualization and Storytelling</t>
  </si>
  <si>
    <t>2025EM1100168-Data Stores and Pipelines</t>
  </si>
  <si>
    <t>2025EM1100169-Statistical Modelling and Inferencing</t>
  </si>
  <si>
    <t>2025EM1100169-Data Pre-processing</t>
  </si>
  <si>
    <t>2025EM1100169-Feature Engineering</t>
  </si>
  <si>
    <t>2025EM1100169-Data Visualization and Storytelling</t>
  </si>
  <si>
    <t>2025EM1100169-Data Stores and Pipelines</t>
  </si>
  <si>
    <t>2025EM1100170-Statistical Modelling and Inferencing</t>
  </si>
  <si>
    <t>2025EM1100170-Data Pre-processing</t>
  </si>
  <si>
    <t>2025EM1100170-Feature Engineering</t>
  </si>
  <si>
    <t>2025EM1100170-Data Visualization and Storytelling</t>
  </si>
  <si>
    <t>2025EM1100170-Data Stores and Pipelines</t>
  </si>
  <si>
    <t>2025EM1100172-Statistical Modelling and Inferencing</t>
  </si>
  <si>
    <t>2025EM1100172-Feature Engineering</t>
  </si>
  <si>
    <t>2025EM1100173-Statistical Modelling and Inferencing</t>
  </si>
  <si>
    <t>2025EM1100173-Data Visualization and Storytelling</t>
  </si>
  <si>
    <t>2025EM1100173-Data Stores and Pipelines</t>
  </si>
  <si>
    <t>2025EM1100174-Statistical Modelling and Inferencing</t>
  </si>
  <si>
    <t>2025EM1100174-Data Pre-processing</t>
  </si>
  <si>
    <t>2025EM1100174-Feature Engineering</t>
  </si>
  <si>
    <t>2025EM1100174-Data Visualization and Storytelling</t>
  </si>
  <si>
    <t>2025EM1100174-Data Stores and Pipelines</t>
  </si>
  <si>
    <t>2025EM1100175-Statistical Modelling and Inferencing</t>
  </si>
  <si>
    <t>2025EM1100175-Data Pre-processing</t>
  </si>
  <si>
    <t>2025EM1100175-Feature Engineering</t>
  </si>
  <si>
    <t>2025EM1100175-Data Visualization and Storytelling</t>
  </si>
  <si>
    <t>2025EM1100175-Data Stores and Pipelines</t>
  </si>
  <si>
    <t>2025EM1100176-Statistical Modelling and Inferencing</t>
  </si>
  <si>
    <t>2025EM1100176-Data Pre-processing</t>
  </si>
  <si>
    <t>2025EM1100176-Feature Engineering</t>
  </si>
  <si>
    <t>2025EM1100176-Data Visualization and Storytelling</t>
  </si>
  <si>
    <t>2025EM1100176-Data Stores and Pipelines</t>
  </si>
  <si>
    <t>2025EM1100177-Statistical Modelling and Inferencing</t>
  </si>
  <si>
    <t>2025EM1100177-Data Pre-processing</t>
  </si>
  <si>
    <t>2025EM1100177-Feature Engineering</t>
  </si>
  <si>
    <t>2025EM1100177-Data Visualization and Storytelling</t>
  </si>
  <si>
    <t>2025EM1100177-Data Stores and Pipelines</t>
  </si>
  <si>
    <t>2025EM1100178-Statistical Modelling and Inferencing</t>
  </si>
  <si>
    <t>2025EM1100178-Data Pre-processing</t>
  </si>
  <si>
    <t>2025EM1100178-Feature Engineering</t>
  </si>
  <si>
    <t>2025EM1100178-Data Visualization and Storytelling</t>
  </si>
  <si>
    <t>2025EM1100178-Data Stores and Pipelines</t>
  </si>
  <si>
    <t>2025EM1100179-Statistical Modelling and Inferencing</t>
  </si>
  <si>
    <t>2025EM1100179-Feature Engineering</t>
  </si>
  <si>
    <t>2025EM1100179-Data Visualization and Storytelling</t>
  </si>
  <si>
    <t>2025EM1100181-Statistical Modelling and Inferencing</t>
  </si>
  <si>
    <t>2025EM1100181-Data Pre-processing</t>
  </si>
  <si>
    <t>2025EM1100181-Feature Engineering</t>
  </si>
  <si>
    <t>2025EM1100181-Data Visualization and Storytelling</t>
  </si>
  <si>
    <t>2025EM1100181-Data Stores and Pipelines</t>
  </si>
  <si>
    <t>2025EM1100182-Statistical Modelling and Inferencing</t>
  </si>
  <si>
    <t>2025EM1100182-Data Pre-processing</t>
  </si>
  <si>
    <t>2025EM1100182-Feature Engineering</t>
  </si>
  <si>
    <t>2025EM1100182-Data Visualization and Storytelling</t>
  </si>
  <si>
    <t>2025EM1100182-Data Stores and Pipelines</t>
  </si>
  <si>
    <t>2025EM1100184-Statistical Modelling and Inferencing</t>
  </si>
  <si>
    <t>2025EM1100184-Data Stores and Pipelines</t>
  </si>
  <si>
    <t>2025EM1100185-Statistical Modelling and Inferencing</t>
  </si>
  <si>
    <t>2025EM1100185-Data Pre-processing</t>
  </si>
  <si>
    <t>2025EM1100185-Feature Engineering</t>
  </si>
  <si>
    <t>2025EM1100185-Data Visualization and Storytelling</t>
  </si>
  <si>
    <t>2025EM1100185-Data Stores and Pipelines</t>
  </si>
  <si>
    <t>2025EM1100186-Statistical Modelling and Inferencing</t>
  </si>
  <si>
    <t>2025EM1100186-Feature Engineering</t>
  </si>
  <si>
    <t>2025EM1100186-Data Stores and Pipelines</t>
  </si>
  <si>
    <t>2025EM1100187-Statistical Modelling and Inferencing</t>
  </si>
  <si>
    <t>2025EM1100187-Data Pre-processing</t>
  </si>
  <si>
    <t>2025EM1100187-Feature Engineering</t>
  </si>
  <si>
    <t>2025EM1100187-Data Visualization and Storytelling</t>
  </si>
  <si>
    <t>2025EM1100187-Data Stores and Pipelines</t>
  </si>
  <si>
    <t>2025EM1100188-Statistical Modelling and Inferencing</t>
  </si>
  <si>
    <t>2025EM1100188-Feature Engineering</t>
  </si>
  <si>
    <t>2025EM1100188-Data Stores and Pipelines</t>
  </si>
  <si>
    <t>2025EM1100189-Data Pre-processing</t>
  </si>
  <si>
    <t>2025EM1100189-Feature Engineering</t>
  </si>
  <si>
    <t>2025EM1100189-Data Visualization and Storytelling</t>
  </si>
  <si>
    <t>2025EM1100191-Feature Engineering</t>
  </si>
  <si>
    <t>2025EM1100191-Data Visualization and Storytelling</t>
  </si>
  <si>
    <t>2025EM1100191-Data Stores and Pipelines</t>
  </si>
  <si>
    <t>2025EM1100192-Statistical Modelling and Inferencing</t>
  </si>
  <si>
    <t>2025EM1100192-Data Pre-processing</t>
  </si>
  <si>
    <t>2025EM1100192-Feature Engineering</t>
  </si>
  <si>
    <t>2025EM1100193-Statistical Modelling and Inferencing</t>
  </si>
  <si>
    <t>2025EM1100193-Data Visualization and Storytelling</t>
  </si>
  <si>
    <t>2025EM1100193-Data Stores and Pipelines</t>
  </si>
  <si>
    <t>2025EM1100195-Statistical Modelling and Inferencing</t>
  </si>
  <si>
    <t>2025EM1100195-Feature Engineering</t>
  </si>
  <si>
    <t>2025EM1100195-Data Visualization and Storytelling</t>
  </si>
  <si>
    <t>2025EM1100196-Data Pre-processing</t>
  </si>
  <si>
    <t>2025EM1100196-Feature Engineering</t>
  </si>
  <si>
    <t>2025EM1100196-Data Stores and Pipelines</t>
  </si>
  <si>
    <t>2025EM1100197-Statistical Modelling and Inferencing</t>
  </si>
  <si>
    <t>2025EM1100197-Data Pre-processing</t>
  </si>
  <si>
    <t>2025EM1100197-Feature Engineering</t>
  </si>
  <si>
    <t>2025EM1100197-Data Visualization and Storytelling</t>
  </si>
  <si>
    <t>2025EM1100197-Data Stores and Pipelines</t>
  </si>
  <si>
    <t>2025EM1100199-Statistical Modelling and Inferencing</t>
  </si>
  <si>
    <t>2025EM1100199-Data Pre-processing</t>
  </si>
  <si>
    <t>2025EM1100199-Feature Engineering</t>
  </si>
  <si>
    <t>2025EM1100199-Data Visualization and Storytelling</t>
  </si>
  <si>
    <t>2025EM1100199-Data Stores and Pipelines</t>
  </si>
  <si>
    <t>2025EM1100200-Statistical Modelling and Inferencing</t>
  </si>
  <si>
    <t>2025EM1100200-Data Pre-processing</t>
  </si>
  <si>
    <t>2025EM1100200-Feature Engineering</t>
  </si>
  <si>
    <t>2025EM1100200-Data Visualization and Storytelling</t>
  </si>
  <si>
    <t>2025EM1100200-Data Stores and Pipelines</t>
  </si>
  <si>
    <t>2025EM1100201-Statistical Modelling and Inferencing</t>
  </si>
  <si>
    <t>2025EM1100201-Data Pre-processing</t>
  </si>
  <si>
    <t>2025EM1100201-Feature Engineering</t>
  </si>
  <si>
    <t>2025EM1100201-Data Visualization and Storytelling</t>
  </si>
  <si>
    <t>2025EM1100201-Data Stores and Pipelines</t>
  </si>
  <si>
    <t>2025EM1100202-Feature Engineering</t>
  </si>
  <si>
    <t>2025EM1100202-Data Pre-processing</t>
  </si>
  <si>
    <t>2025EM1100202-Statistical Modelling and Inferencing</t>
  </si>
  <si>
    <t>2025EM1100203-Statistical Modelling and Inferencing</t>
  </si>
  <si>
    <t>2025EM1100203-Data Pre-processing</t>
  </si>
  <si>
    <t>2025EM1100203-Data Visualization and Storytelling</t>
  </si>
  <si>
    <t>2025EM1100204-Statistical Modelling and Inferencing</t>
  </si>
  <si>
    <t>2025EM1100204-Data Pre-processing</t>
  </si>
  <si>
    <t>2025EM1100204-Feature Engineering</t>
  </si>
  <si>
    <t>2025EM1100204-Data Visualization and Storytelling</t>
  </si>
  <si>
    <t>2025EM1100204-Data Stores and Pipelines</t>
  </si>
  <si>
    <t>2025EM1100205-Statistical Modelling and Inferencing</t>
  </si>
  <si>
    <t>2025EM1100205-Data Pre-processing</t>
  </si>
  <si>
    <t>2025EM1100205-Feature Engineering</t>
  </si>
  <si>
    <t>2025EM1100205-Data Visualization and Storytelling</t>
  </si>
  <si>
    <t>2025EM1100205-Data Stores and Pipelines</t>
  </si>
  <si>
    <t>2025EM1100206-Statistical Modelling and Inferencing</t>
  </si>
  <si>
    <t>2025EM1100206-Data Pre-processing</t>
  </si>
  <si>
    <t>2025EM1100206-Feature Engineering</t>
  </si>
  <si>
    <t>2025EM1100206-Data Visualization and Storytelling</t>
  </si>
  <si>
    <t>2025EM1100206-Data Stores and Pipelines</t>
  </si>
  <si>
    <t>2025EM1100207-Data Pre-processing</t>
  </si>
  <si>
    <t>2025EM1100207-Feature Engineering</t>
  </si>
  <si>
    <t>2025EM1100207-Data Stores and Pipelines</t>
  </si>
  <si>
    <t>2025EM1100208-Statistical Modelling and Inferencing</t>
  </si>
  <si>
    <t>2025EM1100208-Data Pre-processing</t>
  </si>
  <si>
    <t>2025EM1100208-Feature Engineering</t>
  </si>
  <si>
    <t>2025EM1100208-Data Visualization and Storytelling</t>
  </si>
  <si>
    <t>2025EM1100208-Data Stores and Pipelines</t>
  </si>
  <si>
    <t>2025EM1100209-Statistical Modelling and Inferencing</t>
  </si>
  <si>
    <t>2025EM1100209-Data Pre-processing</t>
  </si>
  <si>
    <t>2025EM1100209-Feature Engineering</t>
  </si>
  <si>
    <t>2025EM1100209-Data Visualization and Storytelling</t>
  </si>
  <si>
    <t>2025EM1100209-Data Stores and Pipelines</t>
  </si>
  <si>
    <t>2025EM1100210-Statistical Modelling and Inferencing</t>
  </si>
  <si>
    <t>2025EM1100210-Data Pre-processing</t>
  </si>
  <si>
    <t>2025EM1100210-Feature Engineering</t>
  </si>
  <si>
    <t>2025EM1100210-Data Visualization and Storytelling</t>
  </si>
  <si>
    <t>2025EM1100210-Data Stores and Pipelines</t>
  </si>
  <si>
    <t>2025EM1100211-Statistical Modelling and Inferencing</t>
  </si>
  <si>
    <t>2025EM1100211-Data Pre-processing</t>
  </si>
  <si>
    <t>2025EM1100211-Feature Engineering</t>
  </si>
  <si>
    <t>2025EM1100212-Statistical Modelling and Inferencing</t>
  </si>
  <si>
    <t>2025EM1100212-Data Pre-processing</t>
  </si>
  <si>
    <t>2025EM1100212-Feature Engineering</t>
  </si>
  <si>
    <t>2025EM1100212-Data Visualization and Storytelling</t>
  </si>
  <si>
    <t>2025EM1100212-Data Stores and Pipelines</t>
  </si>
  <si>
    <t>2025EM1100213-Statistical Modelling and Inferencing</t>
  </si>
  <si>
    <t>2025EM1100213-Data Pre-processing</t>
  </si>
  <si>
    <t>2025EM1100213-Feature Engineering</t>
  </si>
  <si>
    <t>2025EM1100213-Data Visualization and Storytelling</t>
  </si>
  <si>
    <t>2025EM1100213-Data Stores and Pipelines</t>
  </si>
  <si>
    <t>2025EM1100214-Statistical Modelling and Inferencing</t>
  </si>
  <si>
    <t>2025EM1100214-Data Pre-processing</t>
  </si>
  <si>
    <t>2025EM1100214-Feature Engineering</t>
  </si>
  <si>
    <t>2025EM1100214-Data Visualization and Storytelling</t>
  </si>
  <si>
    <t>2025EM1100214-Data Stores and Pipelines</t>
  </si>
  <si>
    <t>2025EM1100215-Statistical Modelling and Inferencing</t>
  </si>
  <si>
    <t>2025EM1100215-Data Pre-processing</t>
  </si>
  <si>
    <t>2025EM1100215-Feature Engineering</t>
  </si>
  <si>
    <t>2025EM1100215-Data Visualization and Storytelling</t>
  </si>
  <si>
    <t>2025EM1100215-Data Stores and Pipelines</t>
  </si>
  <si>
    <t>2025EM1100216-Statistical Modelling and Inferencing</t>
  </si>
  <si>
    <t>2025EM1100216-Data Pre-processing</t>
  </si>
  <si>
    <t>2025EM1100216-Feature Engineering</t>
  </si>
  <si>
    <t>2025EM1100216-Data Visualization and Storytelling</t>
  </si>
  <si>
    <t>2025EM1100216-Data Stores and Pipelines</t>
  </si>
  <si>
    <t>2025EM1100218-Statistical Modelling and Inferencing</t>
  </si>
  <si>
    <t>2025EM1100218-Data Pre-processing</t>
  </si>
  <si>
    <t>2025EM1100218-Feature Engineering</t>
  </si>
  <si>
    <t>2025EM1100218-Data Visualization and Storytelling</t>
  </si>
  <si>
    <t>2025EM1100219-Data Pre-processing</t>
  </si>
  <si>
    <t>2025EM1100219-Data Stores and Pipelines</t>
  </si>
  <si>
    <t>2025EM1100220-Statistical Modelling and Inferencing</t>
  </si>
  <si>
    <t>2025EM1100220-Data Pre-processing</t>
  </si>
  <si>
    <t>2025EM1100220-Feature Engineering</t>
  </si>
  <si>
    <t>2025EM1100220-Data Visualization and Storytelling</t>
  </si>
  <si>
    <t>2025EM1100220-Data Stores and Pipelines</t>
  </si>
  <si>
    <t>2025EM1100221-Statistical Modelling and Inferencing</t>
  </si>
  <si>
    <t>2025EM1100221-Data Pre-processing</t>
  </si>
  <si>
    <t>2025EM1100221-Feature Engineering</t>
  </si>
  <si>
    <t>2025EM1100221-Data Visualization and Storytelling</t>
  </si>
  <si>
    <t>2025EM1100221-Data Stores and Pipelines</t>
  </si>
  <si>
    <t>2025EM1100222-Statistical Modelling and Inferencing</t>
  </si>
  <si>
    <t>2025EM1100222-Feature Engineering</t>
  </si>
  <si>
    <t>2025EM1100222-Data Stores and Pipelines</t>
  </si>
  <si>
    <t>2025EM1100223-Statistical Modelling and Inferencing</t>
  </si>
  <si>
    <t>2025EM1100223-Data Pre-processing</t>
  </si>
  <si>
    <t>2025EM1100223-Feature Engineering</t>
  </si>
  <si>
    <t>2025EM1100223-Data Visualization and Storytelling</t>
  </si>
  <si>
    <t>2025EM1100223-Data Stores and Pipelines</t>
  </si>
  <si>
    <t>2025EM1100225-Data Pre-processing</t>
  </si>
  <si>
    <t>2025EM1100225-Feature Engineering</t>
  </si>
  <si>
    <t>2025EM1100225-Data Stores and Pipelines</t>
  </si>
  <si>
    <t>2025EM1100226-Statistical Modelling and Inferencing</t>
  </si>
  <si>
    <t>2025EM1100226-Data Pre-processing</t>
  </si>
  <si>
    <t>2025EM1100227-Statistical Modelling and Inferencing</t>
  </si>
  <si>
    <t>2025EM1100227-Data Pre-processing</t>
  </si>
  <si>
    <t>2025EM1100227-Feature Engineering</t>
  </si>
  <si>
    <t>2025EM1100227-Data Visualization and Storytelling</t>
  </si>
  <si>
    <t>2025EM1100227-Data Stores and Pipelines</t>
  </si>
  <si>
    <t>2025EM1100229-Data Visualization and Storytelling</t>
  </si>
  <si>
    <t>2025EM1100229-Statistical Modelling and Inferencing</t>
  </si>
  <si>
    <t>2025EM1100230-Statistical Modelling and Inferencing</t>
  </si>
  <si>
    <t>2025EM1100230-Data Pre-processing</t>
  </si>
  <si>
    <t>2025EM1100230-Feature Engineering</t>
  </si>
  <si>
    <t>2025EM1100230-Data Visualization and Storytelling</t>
  </si>
  <si>
    <t>2025EM1100230-Data Stores and Pipelines</t>
  </si>
  <si>
    <t>2025EM1100232-Statistical Modelling and Inferencing</t>
  </si>
  <si>
    <t>2025EM1100232-Data Pre-processing</t>
  </si>
  <si>
    <t>2025EM1100232-Feature Engineering</t>
  </si>
  <si>
    <t>2025EM1100232-Data Visualization and Storytelling</t>
  </si>
  <si>
    <t>2025EM1100232-Data Stores and Pipelines</t>
  </si>
  <si>
    <t>2025EM1100233-Statistical Modelling and Inferencing</t>
  </si>
  <si>
    <t>2025EM1100233-Feature Engineering</t>
  </si>
  <si>
    <t>2025EM1100233-Data Stores and Pipelines</t>
  </si>
  <si>
    <t>2025EM1100234-Statistical Modelling and Inferencing</t>
  </si>
  <si>
    <t>2025EM1100234-Feature Engineering</t>
  </si>
  <si>
    <t>2025EM1100234-Data Stores and Pipelines</t>
  </si>
  <si>
    <t>2025EM1100235-Data Pre-processing</t>
  </si>
  <si>
    <t>2025EM1100235-Data Visualization and Storytelling</t>
  </si>
  <si>
    <t>2025EM1100235-Data Stores and Pipelines</t>
  </si>
  <si>
    <t>2025EM1100236-Statistical Modelling and Inferencing</t>
  </si>
  <si>
    <t>2025EM1100237-Statistical Modelling and Inferencing</t>
  </si>
  <si>
    <t>2025EM1100237-Data Pre-processing</t>
  </si>
  <si>
    <t>2025EM1100237-Feature Engineering</t>
  </si>
  <si>
    <t>2025EM1100237-Data Visualization and Storytelling</t>
  </si>
  <si>
    <t>2025EM1100237-Data Stores and Pipelines</t>
  </si>
  <si>
    <t>2025EM1100238-Statistical Modelling and Inferencing</t>
  </si>
  <si>
    <t>2025EM1100238-Feature Engineering</t>
  </si>
  <si>
    <t>2025EM1100239-Statistical Modelling and Inferencing</t>
  </si>
  <si>
    <t>2025EM1100239-Data Pre-processing</t>
  </si>
  <si>
    <t>2025EM1100239-Feature Engineering</t>
  </si>
  <si>
    <t>2025EM1100239-Data Visualization and Storytelling</t>
  </si>
  <si>
    <t>2025EM1100239-Data Stores and Pipelines</t>
  </si>
  <si>
    <t>2025EM1100240-Statistical Modelling and Inferencing</t>
  </si>
  <si>
    <t>2025EM1100240-Data Pre-processing</t>
  </si>
  <si>
    <t>2025EM1100240-Feature Engineering</t>
  </si>
  <si>
    <t>2025EM1100240-Data Visualization and Storytelling</t>
  </si>
  <si>
    <t>2025EM1100240-Data Stores and Pipelines</t>
  </si>
  <si>
    <t>2025EM1100242-Statistical Modelling and Inferencing</t>
  </si>
  <si>
    <t>2025EM1100242-Data Pre-processing</t>
  </si>
  <si>
    <t>2025EM1100242-Feature Engineering</t>
  </si>
  <si>
    <t>2025EM1100242-Data Visualization and Storytelling</t>
  </si>
  <si>
    <t>2025EM1100242-Data Stores and Pipelines</t>
  </si>
  <si>
    <t>2025EM1100243-Statistical Modelling and Inferencing</t>
  </si>
  <si>
    <t>2025EM1100243-Data Pre-processing</t>
  </si>
  <si>
    <t>2025EM1100243-Feature Engineering</t>
  </si>
  <si>
    <t>2025EM1100244-Statistical Modelling and Inferencing</t>
  </si>
  <si>
    <t>2025EM1100244-Data Pre-processing</t>
  </si>
  <si>
    <t>2025EM1100244-Feature Engineering</t>
  </si>
  <si>
    <t>2025EM1100245-Statistical Modelling and Inferencing</t>
  </si>
  <si>
    <t>2025EM1100245-Data Pre-processing</t>
  </si>
  <si>
    <t>2025EM1100245-Feature Engineering</t>
  </si>
  <si>
    <t>2025EM1100245-Data Visualization and Storytelling</t>
  </si>
  <si>
    <t>2025EM1100245-Data Stores and Pipelines</t>
  </si>
  <si>
    <t>2025EM1100246-Data Visualization and Storytelling</t>
  </si>
  <si>
    <t>2025EM1100246-Statistical Modelling and Inferencing</t>
  </si>
  <si>
    <t>2025EM1100247-Statistical Modelling and Inferencing</t>
  </si>
  <si>
    <t>2025EM1100247-Data Pre-processing</t>
  </si>
  <si>
    <t>2025EM1100247-Feature Engineering</t>
  </si>
  <si>
    <t>2025EM1100247-Data Visualization and Storytelling</t>
  </si>
  <si>
    <t>2025EM1100247-Data Stores and Pipelines</t>
  </si>
  <si>
    <t>2025EM1100248-Data Pre-processing</t>
  </si>
  <si>
    <t>2025EM1100248-Feature Engineering</t>
  </si>
  <si>
    <t>2025EM1100248-Data Stores and Pipelines</t>
  </si>
  <si>
    <t>2025EM1100249-Statistical Modelling and Inferencing</t>
  </si>
  <si>
    <t>2025EM1100249-Data Stores and Pipelines</t>
  </si>
  <si>
    <t>2025EM1100250-Statistical Modelling and Inferencing</t>
  </si>
  <si>
    <t>2025EM1100250-Feature Engineering</t>
  </si>
  <si>
    <t>2025EM1100250-Data Visualization and Storytelling</t>
  </si>
  <si>
    <t>2025EM1100251-Statistical Modelling and Inferencing</t>
  </si>
  <si>
    <t>2025EM1100251-Feature Engineering</t>
  </si>
  <si>
    <t>2025EM1100251-Data Visualization and Storytelling</t>
  </si>
  <si>
    <t>2025EM1100251-Data Stores and Pipelines</t>
  </si>
  <si>
    <t>2025EM1100252-Data Pre-processing</t>
  </si>
  <si>
    <t>2025EM1100252-Data Stores and Pipelines</t>
  </si>
  <si>
    <t>2025EM1100255-Statistical Modelling and Inferencing</t>
  </si>
  <si>
    <t>2025EM1100255-Data Pre-processing</t>
  </si>
  <si>
    <t>2025EM1100255-Feature Engineering</t>
  </si>
  <si>
    <t>2025EM1100255-Data Visualization and Storytelling</t>
  </si>
  <si>
    <t>2025EM1100255-Data Stores and Pipelines</t>
  </si>
  <si>
    <t>2025EM1100256-Statistical Modelling and Inferencing</t>
  </si>
  <si>
    <t>2025EM1100256-Data Pre-processing</t>
  </si>
  <si>
    <t>2025EM1100256-Feature Engineering</t>
  </si>
  <si>
    <t>2025EM1100256-Data Visualization and Storytelling</t>
  </si>
  <si>
    <t>2025EM1100256-Data Stores and Pipelines</t>
  </si>
  <si>
    <t>2025EM1100257-Statistical Modelling and Inferencing</t>
  </si>
  <si>
    <t>2025EM1100257-Data Pre-processing</t>
  </si>
  <si>
    <t>2025EM1100257-Feature Engineering</t>
  </si>
  <si>
    <t>2025EM1100257-Data Visualization and Storytelling</t>
  </si>
  <si>
    <t>2025EM1100257-Data Stores and Pipelines</t>
  </si>
  <si>
    <t>2025EM1100258-Data Visualization and Storytelling</t>
  </si>
  <si>
    <t>2025EM1100258-Data Stores and Pipelines</t>
  </si>
  <si>
    <t>2025EM1100259-Statistical Modelling and Inferencing</t>
  </si>
  <si>
    <t>2025EM1100259-Data Pre-processing</t>
  </si>
  <si>
    <t>2025EM1100259-Feature Engineering</t>
  </si>
  <si>
    <t>2025EM1100259-Data Visualization and Storytelling</t>
  </si>
  <si>
    <t>2025EM1100260-Feature Engineering</t>
  </si>
  <si>
    <t>2025EM1100260-Data Visualization and Storytelling</t>
  </si>
  <si>
    <t>2025EM1100260-Data Stores and Pipelines</t>
  </si>
  <si>
    <t>2025EM1100261-Statistical Modelling and Inferencing</t>
  </si>
  <si>
    <t>2025EM1100261-Data Pre-processing</t>
  </si>
  <si>
    <t>2025EM1100261-Feature Engineering</t>
  </si>
  <si>
    <t>2025EM1100262-Feature Engineering</t>
  </si>
  <si>
    <t>2025EM1100262-Data Visualization and Storytelling</t>
  </si>
  <si>
    <t>2025EM1100262-Data Stores and Pipelines</t>
  </si>
  <si>
    <t>2025EM1100263-Statistical Modelling and Inferencing</t>
  </si>
  <si>
    <t>2025EM1100263-Feature Engineering</t>
  </si>
  <si>
    <t>2025EM1100263-Data Stores and Pipelines</t>
  </si>
  <si>
    <t>2025EM1100264-Statistical Modelling and Inferencing</t>
  </si>
  <si>
    <t>2025EM1100264-Data Pre-processing</t>
  </si>
  <si>
    <t>2025EM1100264-Feature Engineering</t>
  </si>
  <si>
    <t>2025EM1100264-Data Stores and Pipelines</t>
  </si>
  <si>
    <t>2025EM1100265-Feature Engineering</t>
  </si>
  <si>
    <t>2025EM1100265-Data Stores and Pipelines</t>
  </si>
  <si>
    <t>2025EM1100266-Data Stores and Pipelines</t>
  </si>
  <si>
    <t>2025EM1100267-Statistical Modelling and Inferencing</t>
  </si>
  <si>
    <t>2025EM1100267-Feature Engineering</t>
  </si>
  <si>
    <t>2025EM1100267-Data Stores and Pipelines</t>
  </si>
  <si>
    <t>2025EM1100269-Statistical Modelling and Inferencing</t>
  </si>
  <si>
    <t>2025EM1100269-Feature Engineering</t>
  </si>
  <si>
    <t>2025EM1100269-Data Stores and Pipelines</t>
  </si>
  <si>
    <t>2025EM1100270-Statistical Modelling and Inferencing</t>
  </si>
  <si>
    <t>2025EM1100270-Data Pre-processing</t>
  </si>
  <si>
    <t>2025EM1100270-Feature Engineering</t>
  </si>
  <si>
    <t>2025EM1100270-Data Visualization and Storytelling</t>
  </si>
  <si>
    <t>2025EM1100270-Data Stores and Pipelines</t>
  </si>
  <si>
    <t>2025EM1100271-Statistical Modelling and Inferencing</t>
  </si>
  <si>
    <t>2025EM1100271-Data Pre-processing</t>
  </si>
  <si>
    <t>2025EM1100271-Feature Engineering</t>
  </si>
  <si>
    <t>2025EM1100271-Data Visualization and Storytelling</t>
  </si>
  <si>
    <t>2025EM1100271-Data Stores and Pipelines</t>
  </si>
  <si>
    <t>2025EM1100272-Statistical Modelling and Inferencing</t>
  </si>
  <si>
    <t>2025EM1100272-Data Pre-processing</t>
  </si>
  <si>
    <t>2025EM1100272-Feature Engineering</t>
  </si>
  <si>
    <t>2025EM1100272-Data Visualization and Storytelling</t>
  </si>
  <si>
    <t>2025EM1100272-Data Stores and Pipelines</t>
  </si>
  <si>
    <t>2025EM1100273-Statistical Modelling and Inferencing</t>
  </si>
  <si>
    <t>2025EM1100273-Data Pre-processing</t>
  </si>
  <si>
    <t>2025EM1100273-Feature Engineering</t>
  </si>
  <si>
    <t>2025EM1100273-Data Visualization and Storytelling</t>
  </si>
  <si>
    <t>2025EM1100273-Data Stores and Pipelines</t>
  </si>
  <si>
    <t>2025EM1100274-Statistical Modelling and Inferencing</t>
  </si>
  <si>
    <t>2025EM1100274-Feature Engineering</t>
  </si>
  <si>
    <t>2025EM1100274-Data Stores and Pipelines</t>
  </si>
  <si>
    <t>2025EM1100275-Statistical Modelling and Inferencing</t>
  </si>
  <si>
    <t>2025EM1100275-Feature Engineering</t>
  </si>
  <si>
    <t>2025EM1100275-Data Visualization and Storytelling</t>
  </si>
  <si>
    <t>2025EM1100275-Data Stores and Pipelines</t>
  </si>
  <si>
    <t>2025EM1100276-Data Pre-processing</t>
  </si>
  <si>
    <t>2025EM1100276-Feature Engineering</t>
  </si>
  <si>
    <t>2025EM1100276-Data Visualization and Storytelling</t>
  </si>
  <si>
    <t>2025EM1100278-Feature Engineering</t>
  </si>
  <si>
    <t>2025EM1100278-Data Stores and Pipelines</t>
  </si>
  <si>
    <t>2025EM1100279-Data Pre-processing</t>
  </si>
  <si>
    <t>2025EM1100279-Feature Engineering</t>
  </si>
  <si>
    <t>2025EM1100279-Data Visualization and Storytelling</t>
  </si>
  <si>
    <t>2025EM1100280-Statistical Modelling and Inferencing</t>
  </si>
  <si>
    <t>2025EM1100280-Data Pre-processing</t>
  </si>
  <si>
    <t>2025EM1100280-Feature Engineering</t>
  </si>
  <si>
    <t>2025EM1100280-Data Visualization and Storytelling</t>
  </si>
  <si>
    <t>2025EM1100280-Data Stores and Pipelines</t>
  </si>
  <si>
    <t>2025EM1100281-Statistical Modelling and Inferencing</t>
  </si>
  <si>
    <t>2025EM1100281-Data Pre-processing</t>
  </si>
  <si>
    <t>2025EM1100281-Feature Engineering</t>
  </si>
  <si>
    <t>2025EM1100281-Data Visualization and Storytelling</t>
  </si>
  <si>
    <t>2025EM1100281-Data Stores and Pipelines</t>
  </si>
  <si>
    <t>2025EM1100282-Statistical Modelling and Inferencing</t>
  </si>
  <si>
    <t>2025EM1100282-Data Visualization and Storytelling</t>
  </si>
  <si>
    <t>2025EM1100283-Statistical Modelling and Inferencing</t>
  </si>
  <si>
    <t>2025EM1100283-Data Pre-processing</t>
  </si>
  <si>
    <t>2025EM1100283-Data Visualization and Storytelling</t>
  </si>
  <si>
    <t>2025EM1100284-Statistical Modelling and Inferencing</t>
  </si>
  <si>
    <t>2025EM1100284-Feature Engineering</t>
  </si>
  <si>
    <t>2025EM1100284-Data Visualization and Storytelling</t>
  </si>
  <si>
    <t>2025EM1100285-Statistical Modelling and Inferencing</t>
  </si>
  <si>
    <t>2025EM1100285-Data Pre-processing</t>
  </si>
  <si>
    <t>2025EM1100285-Feature Engineering</t>
  </si>
  <si>
    <t>2025EM1100285-Data Visualization and Storytelling</t>
  </si>
  <si>
    <t>2025EM1100285-Data Stores and Pipelines</t>
  </si>
  <si>
    <t>2025EM1100287-Statistical Modelling and Inferencing</t>
  </si>
  <si>
    <t>2025EM1100287-Data Pre-processing</t>
  </si>
  <si>
    <t>2025EM1100287-Feature Engineering</t>
  </si>
  <si>
    <t>2025EM1100287-Data Visualization and Storytelling</t>
  </si>
  <si>
    <t>2025EM1100287-Data Stores and Pipelines</t>
  </si>
  <si>
    <t>2025EM1100288-Statistical Modelling and Inferencing</t>
  </si>
  <si>
    <t>2025EM1100288-Data Pre-processing</t>
  </si>
  <si>
    <t>2025EM1100288-Feature Engineering</t>
  </si>
  <si>
    <t>2025EM1100288-Data Stores and Pipelines</t>
  </si>
  <si>
    <t>2025EM1100289-Statistical Modelling and Inferencing</t>
  </si>
  <si>
    <t>2025EM1100289-Feature Engineering</t>
  </si>
  <si>
    <t>2025EM1100289-Data Visualization and Storytelling</t>
  </si>
  <si>
    <t>2025EM1100292-Statistical Modelling and Inferencing</t>
  </si>
  <si>
    <t>2025EM1100292-Data Pre-processing</t>
  </si>
  <si>
    <t>2025EM1100292-Feature Engineering</t>
  </si>
  <si>
    <t>2025EM1100292-Data Visualization and Storytelling</t>
  </si>
  <si>
    <t>2025EM1100292-Data Stores and Pipelines</t>
  </si>
  <si>
    <t>2025EM1100293-Statistical Modelling and Inferencing</t>
  </si>
  <si>
    <t>2025EM1100293-Feature Engineering</t>
  </si>
  <si>
    <t>2025EM1100294-Statistical Modelling and Inferencing</t>
  </si>
  <si>
    <t>2025EM1100294-Data Pre-processing</t>
  </si>
  <si>
    <t>2025EM1100294-Feature Engineering</t>
  </si>
  <si>
    <t>2025EM1100294-Data Visualization and Storytelling</t>
  </si>
  <si>
    <t>2025EM1100294-Data Stores and Pipelines</t>
  </si>
  <si>
    <t>2025EM1100295-Statistical Modelling and Inferencing</t>
  </si>
  <si>
    <t>2025EM1100295-Data Pre-processing</t>
  </si>
  <si>
    <t>2025EM1100295-Feature Engineering</t>
  </si>
  <si>
    <t>2025EM1100295-Data Visualization and Storytelling</t>
  </si>
  <si>
    <t>2025EM1100295-Data Stores and Pipelines</t>
  </si>
  <si>
    <t>2025EM1100296-Statistical Modelling and Inferencing</t>
  </si>
  <si>
    <t>2025EM1100296-Data Pre-processing</t>
  </si>
  <si>
    <t>2025EM1100296-Feature Engineering</t>
  </si>
  <si>
    <t>2025EM1100296-Data Visualization and Storytelling</t>
  </si>
  <si>
    <t>2025EM1100296-Data Stores and Pipelines</t>
  </si>
  <si>
    <t>2025EM1100297-Feature Engineering</t>
  </si>
  <si>
    <t>2025EM1100297-Data Stores and Pipelines</t>
  </si>
  <si>
    <t>2025EM1100298-Statistical Modelling and Inferencing</t>
  </si>
  <si>
    <t>2025EM1100298-Data Pre-processing</t>
  </si>
  <si>
    <t>2025EM1100298-Feature Engineering</t>
  </si>
  <si>
    <t>2025EM1100298-Data Visualization and Storytelling</t>
  </si>
  <si>
    <t>2025EM1100298-Data Stores and Pipelines</t>
  </si>
  <si>
    <t>2025EM1100299-Statistical Modelling and Inferencing</t>
  </si>
  <si>
    <t>2025EM1100299-Data Visualization and Storytelling</t>
  </si>
  <si>
    <t>2025EM1100299-Data Stores and Pipelines</t>
  </si>
  <si>
    <t>2025EM1100301-Statistical Modelling and Inferencing</t>
  </si>
  <si>
    <t>2025EM1100301-Feature Engineering</t>
  </si>
  <si>
    <t>2025EM1100301-Data Stores and Pipelines</t>
  </si>
  <si>
    <t>2025EM1100302-Statistical Modelling and Inferencing</t>
  </si>
  <si>
    <t>2025EM1100302-Data Pre-processing</t>
  </si>
  <si>
    <t>2025EM1100302-Feature Engineering</t>
  </si>
  <si>
    <t>2025EM1100303-Statistical Modelling and Inferencing</t>
  </si>
  <si>
    <t>2025EM1100303-Feature Engineering</t>
  </si>
  <si>
    <t>2025EM1100303-Data Stores and Pipelines</t>
  </si>
  <si>
    <t>2025EM1100304-Statistical Modelling and Inferencing</t>
  </si>
  <si>
    <t>2025EM1100304-Data Pre-processing</t>
  </si>
  <si>
    <t>2025EM1100304-Feature Engineering</t>
  </si>
  <si>
    <t>2025EM1100304-Data Visualization and Storytelling</t>
  </si>
  <si>
    <t>2025EM1100304-Data Stores and Pipelines</t>
  </si>
  <si>
    <t>2025EM1100305-Statistical Modelling and Inferencing</t>
  </si>
  <si>
    <t>2025EM1100305-Data Pre-processing</t>
  </si>
  <si>
    <t>2025EM1100306-Statistical Modelling and Inferencing</t>
  </si>
  <si>
    <t>2025EM1100306-Data Pre-processing</t>
  </si>
  <si>
    <t>2025EM1100306-Feature Engineering</t>
  </si>
  <si>
    <t>2025EM1100306-Data Visualization and Storytelling</t>
  </si>
  <si>
    <t>2025EM1100306-Data Stores and Pipelines</t>
  </si>
  <si>
    <t>2025EM1100307-Data Visualization and Storytelling</t>
  </si>
  <si>
    <t>2025EM1100307-Data Pre-processing</t>
  </si>
  <si>
    <t>2025EM1100307-Statistical Modelling and Inferencing</t>
  </si>
  <si>
    <t>2025EM1100307-Feature Engineering</t>
  </si>
  <si>
    <t>2025EM1100308-Statistical Modelling and Inferencing</t>
  </si>
  <si>
    <t>2025EM1100308-Data Pre-processing</t>
  </si>
  <si>
    <t>2025EM1100308-Feature Engineering</t>
  </si>
  <si>
    <t>2025EM1100308-Data Visualization and Storytelling</t>
  </si>
  <si>
    <t>2025EM1100308-Data Stores and Pipelines</t>
  </si>
  <si>
    <t>2025EM1100309-Statistical Modelling and Inferencing</t>
  </si>
  <si>
    <t>2025EM1100309-Feature Engineering</t>
  </si>
  <si>
    <t>2025EM1100309-Data Stores and Pipelines</t>
  </si>
  <si>
    <t>2025EM1100310-Statistical Modelling and Inferencing</t>
  </si>
  <si>
    <t>2025EM1100310-Feature Engineering</t>
  </si>
  <si>
    <t>2025EM1100310-Data Visualization and Storytelling</t>
  </si>
  <si>
    <t>2025EM1100311-Statistical Modelling and Inferencing</t>
  </si>
  <si>
    <t>2025EM1100311-Data Pre-processing</t>
  </si>
  <si>
    <t>2025EM1100311-Feature Engineering</t>
  </si>
  <si>
    <t>2025EM1100311-Data Visualization and Storytelling</t>
  </si>
  <si>
    <t>2025EM1100311-Data Stores and Pipelines</t>
  </si>
  <si>
    <t>2025EM1100312-Data Pre-processing</t>
  </si>
  <si>
    <t>2025EM1100312-Feature Engineering</t>
  </si>
  <si>
    <t>2025EM1100312-Data Stores and Pipelines</t>
  </si>
  <si>
    <t>2025EM1100313-Statistical Modelling and Inferencing</t>
  </si>
  <si>
    <t>2025EM1100313-Data Stores and Pipelines</t>
  </si>
  <si>
    <t>2025EM1100314-Statistical Modelling and Inferencing</t>
  </si>
  <si>
    <t>2025EM1100314-Data Pre-processing</t>
  </si>
  <si>
    <t>2025EM1100314-Feature Engineering</t>
  </si>
  <si>
    <t>2025EM1100314-Data Visualization and Storytelling</t>
  </si>
  <si>
    <t>2025EM1100314-Data Stores and Pipelines</t>
  </si>
  <si>
    <t>2025EM1100315-Statistical Modelling and Inferencing</t>
  </si>
  <si>
    <t>2025EM1100315-Data Pre-processing</t>
  </si>
  <si>
    <t>2025EM1100315-Feature Engineering</t>
  </si>
  <si>
    <t>2025EM1100315-Data Visualization and Storytelling</t>
  </si>
  <si>
    <t>2025EM1100315-Data Stores and Pipelines</t>
  </si>
  <si>
    <t>2025EM1100316-Statistical Modelling and Inferencing</t>
  </si>
  <si>
    <t>2025EM1100316-Data Pre-processing</t>
  </si>
  <si>
    <t>2025EM1100316-Feature Engineering</t>
  </si>
  <si>
    <t>2025EM1100316-Data Visualization and Storytelling</t>
  </si>
  <si>
    <t>2025EM1100316-Data Stores and Pipelines</t>
  </si>
  <si>
    <t>2025EM1100317-Statistical Modelling and Inferencing</t>
  </si>
  <si>
    <t>2025EM1100317-Data Pre-processing</t>
  </si>
  <si>
    <t>2025EM1100317-Feature Engineering</t>
  </si>
  <si>
    <t>2025EM1100317-Data Visualization and Storytelling</t>
  </si>
  <si>
    <t>2025EM1100317-Data Stores and Pipelines</t>
  </si>
  <si>
    <t>2025EM1100318-Statistical Modelling and Inferencing</t>
  </si>
  <si>
    <t>2025EM1100318-Data Pre-processing</t>
  </si>
  <si>
    <t>2025EM1100319-Statistical Modelling and Inferencing</t>
  </si>
  <si>
    <t>2025EM1100319-Data Pre-processing</t>
  </si>
  <si>
    <t>2025EM1100319-Feature Engineering</t>
  </si>
  <si>
    <t>2025EM1100319-Data Visualization and Storytelling</t>
  </si>
  <si>
    <t>2025EM1100319-Data Stores and Pipelines</t>
  </si>
  <si>
    <t>2025EM1100320-Statistical Modelling and Inferencing</t>
  </si>
  <si>
    <t>2025EM1100320-Data Pre-processing</t>
  </si>
  <si>
    <t>2025EM1100320-Feature Engineering</t>
  </si>
  <si>
    <t>2025EM1100320-Data Visualization and Storytelling</t>
  </si>
  <si>
    <t>2025EM1100320-Data Stores and Pipelines</t>
  </si>
  <si>
    <t>2025EM1100321-Statistical Modelling and Inferencing</t>
  </si>
  <si>
    <t>2025EM1100321-Data Pre-processing</t>
  </si>
  <si>
    <t>2025EM1100321-Feature Engineering</t>
  </si>
  <si>
    <t>2025EM1100321-Data Visualization and Storytelling</t>
  </si>
  <si>
    <t>2025EM1100321-Data Stores and Pipelines</t>
  </si>
  <si>
    <t>2025EM1100322-Statistical Modelling and Inferencing</t>
  </si>
  <si>
    <t>2025EM1100322-Data Pre-processing</t>
  </si>
  <si>
    <t>2025EM1100322-Feature Engineering</t>
  </si>
  <si>
    <t>2025EM1100322-Data Visualization and Storytelling</t>
  </si>
  <si>
    <t>2025EM1100322-Data Stores and Pipelines</t>
  </si>
  <si>
    <t>2025EM1100324-Statistical Modelling and Inferencing</t>
  </si>
  <si>
    <t>2025EM1100324-Data Pre-processing</t>
  </si>
  <si>
    <t>2025EM1100324-Feature Engineering</t>
  </si>
  <si>
    <t>2025EM1100324-Data Visualization and Storytelling</t>
  </si>
  <si>
    <t>2025EM1100324-Data Stores and Pipelines</t>
  </si>
  <si>
    <t>2025EM1100325-Data Pre-processing</t>
  </si>
  <si>
    <t>2025EM1100325-Feature Engineering</t>
  </si>
  <si>
    <t>2025EM1100325-Data Visualization and Storytelling</t>
  </si>
  <si>
    <t>2025EM1100326-Statistical Modelling and Inferencing</t>
  </si>
  <si>
    <t>2025EM1100326-Data Pre-processing</t>
  </si>
  <si>
    <t>2025EM1100326-Feature Engineering</t>
  </si>
  <si>
    <t>2025EM1100326-Data Visualization and Storytelling</t>
  </si>
  <si>
    <t>2025EM1100326-Data Stores and Pipelines</t>
  </si>
  <si>
    <t>2025EM1100327-Statistical Modelling and Inferencing</t>
  </si>
  <si>
    <t>2025EM1100327-Data Pre-processing</t>
  </si>
  <si>
    <t>2025EM1100327-Data Stores and Pipelines</t>
  </si>
  <si>
    <t>2025EM1100328-Statistical Modelling and Inferencing</t>
  </si>
  <si>
    <t>2025EM1100328-Data Pre-processing</t>
  </si>
  <si>
    <t>2025EM1100328-Feature Engineering</t>
  </si>
  <si>
    <t>2025EM1100328-Data Visualization and Storytelling</t>
  </si>
  <si>
    <t>2025EM1100328-Data Stores and Pipelines</t>
  </si>
  <si>
    <t>2025EM1100330-Feature Engineering</t>
  </si>
  <si>
    <t>2025EM1100330-Data Visualization and Storytelling</t>
  </si>
  <si>
    <t>2025EM1100332-Statistical Modelling and Inferencing</t>
  </si>
  <si>
    <t>2025EM1100332-Data Pre-processing</t>
  </si>
  <si>
    <t>2025EM1100332-Feature Engineering</t>
  </si>
  <si>
    <t>2025EM1100332-Data Visualization and Storytelling</t>
  </si>
  <si>
    <t>2025EM1100332-Data Stores and Pipelines</t>
  </si>
  <si>
    <t>2025EM1100335-Statistical Modelling and Inferencing</t>
  </si>
  <si>
    <t>2025EM1100335-Feature Engineering</t>
  </si>
  <si>
    <t>2025EM1100335-Data Stores and Pipelines</t>
  </si>
  <si>
    <t>2025EM1100337-Statistical Modelling and Inferencing</t>
  </si>
  <si>
    <t>2025EM1100337-Feature Engineering</t>
  </si>
  <si>
    <t>2025EM1100337-Data Stores and Pipelines</t>
  </si>
  <si>
    <t>2025EM1100339-Statistical Modelling and Inferencing</t>
  </si>
  <si>
    <t>2025EM1100339-Data Stores and Pipelines</t>
  </si>
  <si>
    <t>2025EM1100340-Statistical Modelling and Inferencing</t>
  </si>
  <si>
    <t>2025EM1100340-Data Pre-processing</t>
  </si>
  <si>
    <t>2025EM1100340-Feature Engineering</t>
  </si>
  <si>
    <t>2025EM1100340-Data Visualization and Storytelling</t>
  </si>
  <si>
    <t>2025EM1100340-Data Stores and Pipelines</t>
  </si>
  <si>
    <t>2025EM1100341-Statistical Modelling and Inferencing</t>
  </si>
  <si>
    <t>2025EM1100341-Data Pre-processing</t>
  </si>
  <si>
    <t>2025EM1100341-Feature Engineering</t>
  </si>
  <si>
    <t>2025EM1100341-Data Visualization and Storytelling</t>
  </si>
  <si>
    <t>2025EM1100341-Data Stores and Pipelines</t>
  </si>
  <si>
    <t>2025EM1100342-Data Pre-processing</t>
  </si>
  <si>
    <t>2025EM1100342-Feature Engineering</t>
  </si>
  <si>
    <t>2025EM1100343-Statistical Modelling and Inferencing</t>
  </si>
  <si>
    <t>2025EM1100343-Data Pre-processing</t>
  </si>
  <si>
    <t>2025EM1100343-Feature Engineering</t>
  </si>
  <si>
    <t>2025EM1100343-Data Visualization and Storytelling</t>
  </si>
  <si>
    <t>2025EM1100343-Data Stores and Pipelines</t>
  </si>
  <si>
    <t>2025EM1100344-Data Pre-processing</t>
  </si>
  <si>
    <t>2025EM1100344-Feature Engineering</t>
  </si>
  <si>
    <t>2025EM1100344-Data Stores and Pipelines</t>
  </si>
  <si>
    <t>2025EM1100345-Statistical Modelling and Inferencing</t>
  </si>
  <si>
    <t>2025EM1100345-Data Pre-processing</t>
  </si>
  <si>
    <t>2025EM1100345-Feature Engineering</t>
  </si>
  <si>
    <t>2025EM1100345-Data Visualization and Storytelling</t>
  </si>
  <si>
    <t>2025EM1100345-Data Stores and Pipelines</t>
  </si>
  <si>
    <t>2025EM1100346-Statistical Modelling and Inferencing</t>
  </si>
  <si>
    <t>2025EM1100346-Data Pre-processing</t>
  </si>
  <si>
    <t>2025EM1100346-Feature Engineering</t>
  </si>
  <si>
    <t>2025EM1100346-Data Visualization and Storytelling</t>
  </si>
  <si>
    <t>2025EM1100346-Data Stores and Pipelines</t>
  </si>
  <si>
    <t>2025EM1100347-Statistical Modelling and Inferencing</t>
  </si>
  <si>
    <t>2025EM1100347-Data Pre-processing</t>
  </si>
  <si>
    <t>2025EM1100347-Feature Engineering</t>
  </si>
  <si>
    <t>2025EM1100347-Data Visualization and Storytelling</t>
  </si>
  <si>
    <t>2025EM1100347-Data Stores and Pipelines</t>
  </si>
  <si>
    <t>2025EM1100348-Statistical Modelling and Inferencing</t>
  </si>
  <si>
    <t>2025EM1100348-Data Pre-processing</t>
  </si>
  <si>
    <t>2025EM1100348-Feature Engineering</t>
  </si>
  <si>
    <t>2025EM1100348-Data Visualization and Storytelling</t>
  </si>
  <si>
    <t>2025EM1100348-Data Stores and Pipelines</t>
  </si>
  <si>
    <t>2025EM1100349-Statistical Modelling and Inferencing</t>
  </si>
  <si>
    <t>2025EM1100349-Feature Engineering</t>
  </si>
  <si>
    <t>2025EM1100349-Data Stores and Pipelines</t>
  </si>
  <si>
    <t>2025EM1100350-Statistical Modelling and Inferencing</t>
  </si>
  <si>
    <t>2025EM1100350-Data Pre-processing</t>
  </si>
  <si>
    <t>2025EM1100350-Feature Engineering</t>
  </si>
  <si>
    <t>2025EM1100350-Data Visualization and Storytelling</t>
  </si>
  <si>
    <t>2025EM1100350-Data Stores and Pipelines</t>
  </si>
  <si>
    <t>2025EM1100352-Statistical Modelling and Inferencing</t>
  </si>
  <si>
    <t>2025EM1100352-Data Pre-processing</t>
  </si>
  <si>
    <t>2025EM1100352-Feature Engineering</t>
  </si>
  <si>
    <t>2025EM1100352-Data Visualization and Storytelling</t>
  </si>
  <si>
    <t>2025EM1100352-Data Stores and Pipelines</t>
  </si>
  <si>
    <t>2025EM1100353-Statistical Modelling and Inferencing</t>
  </si>
  <si>
    <t>2025EM1100353-Data Stores and Pipelines</t>
  </si>
  <si>
    <t>2025EM1100354-Data Stores and Pipelines</t>
  </si>
  <si>
    <t>2025EM1100354-Data Pre-processing</t>
  </si>
  <si>
    <t>2025EM1100355-Data Stores and Pipelines</t>
  </si>
  <si>
    <t>2025EM1100355-Statistical Modelling and Inferencing</t>
  </si>
  <si>
    <t>2025EM1100355-Data Visualization and Storytelling</t>
  </si>
  <si>
    <t>2025EM1100356-Statistical Modelling and Inferencing</t>
  </si>
  <si>
    <t>2025EM1100356-Data Pre-processing</t>
  </si>
  <si>
    <t>2025EM1100356-Data Visualization and Storytelling</t>
  </si>
  <si>
    <t>2025EM1100358-Feature Engineering</t>
  </si>
  <si>
    <t>2025EM1100358-Data Visualization and Storytelling</t>
  </si>
  <si>
    <t>2025EM1100359-Statistical Modelling and Inferencing</t>
  </si>
  <si>
    <t>2025EM1100359-Feature Engineering</t>
  </si>
  <si>
    <t>2025EM1100359-Data Visualization and Storytelling</t>
  </si>
  <si>
    <t>2025EM1100359-Data Stores and Pipelines</t>
  </si>
  <si>
    <t>2025EM1100360-Statistical Modelling and Inferencing</t>
  </si>
  <si>
    <t>2025EM1100360-Data Pre-processing</t>
  </si>
  <si>
    <t>2025EM1100360-Feature Engineering</t>
  </si>
  <si>
    <t>2025EM1100360-Data Visualization and Storytelling</t>
  </si>
  <si>
    <t>2025EM1100360-Data Stores and Pipelines</t>
  </si>
  <si>
    <t>2025EM1100361-Data Pre-processing</t>
  </si>
  <si>
    <t>2025EM1100361-Feature Engineering</t>
  </si>
  <si>
    <t>2025EM1100361-Data Visualization and Storytelling</t>
  </si>
  <si>
    <t>2025EM1100362-Statistical Modelling and Inferencing</t>
  </si>
  <si>
    <t>2025EM1100362-Feature Engineering</t>
  </si>
  <si>
    <t>2025EM1100362-Data Stores and Pipelines</t>
  </si>
  <si>
    <t>2025EM1100363-Statistical Modelling and Inferencing</t>
  </si>
  <si>
    <t>2025EM1100363-Data Pre-processing</t>
  </si>
  <si>
    <t>2025EM1100363-Feature Engineering</t>
  </si>
  <si>
    <t>2025EM1100363-Data Visualization and Storytelling</t>
  </si>
  <si>
    <t>2025EM1100363-Data Stores and Pipelines</t>
  </si>
  <si>
    <t>2025EM1100364-Statistical Modelling and Inferencing</t>
  </si>
  <si>
    <t>2025EM1100364-Data Pre-processing</t>
  </si>
  <si>
    <t>2025EM1100364-Feature Engineering</t>
  </si>
  <si>
    <t>2025EM1100364-Data Visualization and Storytelling</t>
  </si>
  <si>
    <t>2025EM1100364-Data Stores and Pipelines</t>
  </si>
  <si>
    <t>2025EM1100365-Statistical Modelling and Inferencing</t>
  </si>
  <si>
    <t>2025EM1100365-Data Stores and Pipelines</t>
  </si>
  <si>
    <t>2025EM1100366-Statistical Modelling and Inferencing</t>
  </si>
  <si>
    <t>2025EM1100366-Data Pre-processing</t>
  </si>
  <si>
    <t>2025EM1100366-Feature Engineering</t>
  </si>
  <si>
    <t>2025EM1100366-Data Visualization and Storytelling</t>
  </si>
  <si>
    <t>2025EM1100366-Data Stores and Pipelines</t>
  </si>
  <si>
    <t>2025EM1100367-Statistical Modelling and Inferencing</t>
  </si>
  <si>
    <t>2025EM1100367-Data Pre-processing</t>
  </si>
  <si>
    <t>2025EM1100367-Feature Engineering</t>
  </si>
  <si>
    <t>2025EM1100367-Data Visualization and Storytelling</t>
  </si>
  <si>
    <t>2025EM1100367-Data Stores and Pipelines</t>
  </si>
  <si>
    <t>2025EM1100368-Statistical Modelling and Inferencing</t>
  </si>
  <si>
    <t>2025EM1100368-Data Pre-processing</t>
  </si>
  <si>
    <t>2025EM1100368-Feature Engineering</t>
  </si>
  <si>
    <t>2025EM1100368-Data Visualization and Storytelling</t>
  </si>
  <si>
    <t>2025EM1100368-Data Stores and Pipelines</t>
  </si>
  <si>
    <t>2025EM1100369-Statistical Modelling and Inferencing</t>
  </si>
  <si>
    <t>2025EM1100369-Feature Engineering</t>
  </si>
  <si>
    <t>2025EM1100369-Data Visualization and Storytelling</t>
  </si>
  <si>
    <t>2025EM1100370-Statistical Modelling and Inferencing</t>
  </si>
  <si>
    <t>2025EM1100370-Data Pre-processing</t>
  </si>
  <si>
    <t>2025EM1100370-Feature Engineering</t>
  </si>
  <si>
    <t>2025EM1100370-Data Visualization and Storytelling</t>
  </si>
  <si>
    <t>2025EM1100370-Data Stores and Pipelines</t>
  </si>
  <si>
    <t>2025EM1100371-Statistical Modelling and Inferencing</t>
  </si>
  <si>
    <t>2025EM1100371-Data Pre-processing</t>
  </si>
  <si>
    <t>2025EM1100371-Feature Engineering</t>
  </si>
  <si>
    <t>2025EM1100371-Data Visualization and Storytelling</t>
  </si>
  <si>
    <t>2025EM1100371-Data Stores and Pipelines</t>
  </si>
  <si>
    <t>2025EM1100372-Statistical Modelling and Inferencing</t>
  </si>
  <si>
    <t>2025EM1100372-Data Visualization and Storytelling</t>
  </si>
  <si>
    <t>2025EM1100372-Data Stores and Pipelines</t>
  </si>
  <si>
    <t>2025EM1100373-Statistical Modelling and Inferencing</t>
  </si>
  <si>
    <t>2025EM1100373-Data Pre-processing</t>
  </si>
  <si>
    <t>2025EM1100373-Feature Engineering</t>
  </si>
  <si>
    <t>2025EM1100373-Data Visualization and Storytelling</t>
  </si>
  <si>
    <t>2025EM1100373-Data Stores and Pipelines</t>
  </si>
  <si>
    <t>2025EM1100375-Statistical Modelling and Inferencing</t>
  </si>
  <si>
    <t>2025EM1100375-Data Pre-processing</t>
  </si>
  <si>
    <t>2025EM1100375-Feature Engineering</t>
  </si>
  <si>
    <t>2025EM1100375-Data Visualization and Storytelling</t>
  </si>
  <si>
    <t>2025EM1100375-Data Stores and Pipelines</t>
  </si>
  <si>
    <t>2025EM1100376-Statistical Modelling and Inferencing</t>
  </si>
  <si>
    <t>2025EM1100376-Data Pre-processing</t>
  </si>
  <si>
    <t>2025EM1100376-Feature Engineering</t>
  </si>
  <si>
    <t>2025EM1100376-Data Visualization and Storytelling</t>
  </si>
  <si>
    <t>2025EM1100376-Data Stores and Pipelines</t>
  </si>
  <si>
    <t>2025EM1100377-Statistical Modelling and Inferencing</t>
  </si>
  <si>
    <t>2025EM1100377-Data Pre-processing</t>
  </si>
  <si>
    <t>2025EM1100377-Feature Engineering</t>
  </si>
  <si>
    <t>2025EM1100377-Data Visualization and Storytelling</t>
  </si>
  <si>
    <t>2025EM1100377-Data Stores and Pipelines</t>
  </si>
  <si>
    <t>2025EM1100378-Data Pre-processing</t>
  </si>
  <si>
    <t>2025EM1100378-Feature Engineering</t>
  </si>
  <si>
    <t>2025EM1100378-Data Stores and Pipelines</t>
  </si>
  <si>
    <t>2025EM1100379-Statistical Modelling and Inferencing</t>
  </si>
  <si>
    <t>2025EM1100379-Feature Engineering</t>
  </si>
  <si>
    <t>2025EM1100379-Data Stores and Pipelines</t>
  </si>
  <si>
    <t>2025EM1100380-Statistical Modelling and Inferencing</t>
  </si>
  <si>
    <t>2025EM1100380-Data Pre-processing</t>
  </si>
  <si>
    <t>2025EM1100380-Feature Engineering</t>
  </si>
  <si>
    <t>2025EM1100380-Data Visualization and Storytelling</t>
  </si>
  <si>
    <t>2025EM1100380-Data Stores and Pipelines</t>
  </si>
  <si>
    <t>2025EM1100381-Statistical Modelling and Inferencing</t>
  </si>
  <si>
    <t>2025EM1100381-Data Visualization and Storytelling</t>
  </si>
  <si>
    <t>2025EM1100381-Data Stores and Pipelines</t>
  </si>
  <si>
    <t>2025EM1100382-Statistical Modelling and Inferencing</t>
  </si>
  <si>
    <t>2025EM1100382-Data Pre-processing</t>
  </si>
  <si>
    <t>2025EM1100382-Feature Engineering</t>
  </si>
  <si>
    <t>2025EM1100382-Data Visualization and Storytelling</t>
  </si>
  <si>
    <t>2025EM1100382-Data Stores and Pipelines</t>
  </si>
  <si>
    <t>2025EM1100383-Data Pre-processing</t>
  </si>
  <si>
    <t>2025EM1100383-Feature Engineering</t>
  </si>
  <si>
    <t>2025EM1100383-Data Stores and Pipelines</t>
  </si>
  <si>
    <t>2025EM1100384-Statistical Modelling and Inferencing</t>
  </si>
  <si>
    <t>2025EM1100384-Data Visualization and Storytelling</t>
  </si>
  <si>
    <t>2025EM1100385-Statistical Modelling and Inferencing</t>
  </si>
  <si>
    <t>2025EM1100385-Feature Engineering</t>
  </si>
  <si>
    <t>2025EM1100385-Data Stores and Pipelines</t>
  </si>
  <si>
    <t>2025EM1100386-Statistical Modelling and Inferencing</t>
  </si>
  <si>
    <t>2025EM1100386-Data Pre-processing</t>
  </si>
  <si>
    <t>2025EM1100386-Feature Engineering</t>
  </si>
  <si>
    <t>2025EM1100386-Data Visualization and Storytelling</t>
  </si>
  <si>
    <t>2025EM1100386-Data Stores and Pipelines</t>
  </si>
  <si>
    <t>2025EM1100387-Statistical Modelling and Inferencing</t>
  </si>
  <si>
    <t>2025EM1100387-Data Stores and Pipelines</t>
  </si>
  <si>
    <t>2025EM1100388-Statistical Modelling and Inferencing</t>
  </si>
  <si>
    <t>2025EM1100388-Data Pre-processing</t>
  </si>
  <si>
    <t>2025EM1100388-Feature Engineering</t>
  </si>
  <si>
    <t>2025EM1100388-Data Visualization and Storytelling</t>
  </si>
  <si>
    <t>2025EM1100388-Data Stores and Pipelines</t>
  </si>
  <si>
    <t>2025EM1100389-Statistical Modelling and Inferencing</t>
  </si>
  <si>
    <t>2025EM1100389-Data Pre-processing</t>
  </si>
  <si>
    <t>2025EM1100389-Feature Engineering</t>
  </si>
  <si>
    <t>2025EM1100389-Data Visualization and Storytelling</t>
  </si>
  <si>
    <t>2025EM1100389-Data Stores and Pipelines</t>
  </si>
  <si>
    <t>2025EM1100390-Data Pre-processing</t>
  </si>
  <si>
    <t>2025EM1100390-Feature Engineering</t>
  </si>
  <si>
    <t>2025EM1100390-Data Stores and Pipelines</t>
  </si>
  <si>
    <t>2025EM1100391-Data Visualization and Storytelling</t>
  </si>
  <si>
    <t>2025EM1100391-Data Stores and Pipelines</t>
  </si>
  <si>
    <t>2025EM1100392-Statistical Modelling and Inferencing</t>
  </si>
  <si>
    <t>2025EM1100392-Feature Engineering</t>
  </si>
  <si>
    <t>2025EM1100392-Data Visualization and Storytelling</t>
  </si>
  <si>
    <t>2025EM1100393-Statistical Modelling and Inferencing</t>
  </si>
  <si>
    <t>2025EM1100393-Data Pre-processing</t>
  </si>
  <si>
    <t>2025EM1100393-Feature Engineering</t>
  </si>
  <si>
    <t>2025EM1100393-Data Visualization and Storytelling</t>
  </si>
  <si>
    <t>2025EM1100393-Data Stores and Pipelines</t>
  </si>
  <si>
    <t>2025EM1100394-Statistical Modelling and Inferencing</t>
  </si>
  <si>
    <t>2025EM1100394-Data Pre-processing</t>
  </si>
  <si>
    <t>2025EM1100394-Feature Engineering</t>
  </si>
  <si>
    <t>2025EM1100395-Statistical Modelling and Inferencing</t>
  </si>
  <si>
    <t>2025EM1100395-Data Pre-processing</t>
  </si>
  <si>
    <t>2025EM1100395-Data Stores and Pipelines</t>
  </si>
  <si>
    <t>2025EM1100396-Statistical Modelling and Inferencing</t>
  </si>
  <si>
    <t>2025EM1100396-Data Pre-processing</t>
  </si>
  <si>
    <t>2025EM1100396-Feature Engineering</t>
  </si>
  <si>
    <t>2025EM1100396-Data Visualization and Storytelling</t>
  </si>
  <si>
    <t>2025EM1100396-Data Stores and Pipelines</t>
  </si>
  <si>
    <t>2025EM1100397-Statistical Modelling and Inferencing</t>
  </si>
  <si>
    <t>2025EM1100397-Data Pre-processing</t>
  </si>
  <si>
    <t>2025EM1100397-Feature Engineering</t>
  </si>
  <si>
    <t>2025EM1100397-Data Visualization and Storytelling</t>
  </si>
  <si>
    <t>2025EM1100397-Data Stores and Pipelines</t>
  </si>
  <si>
    <t>2025EM1100398-Statistical Modelling and Inferencing</t>
  </si>
  <si>
    <t>2025EM1100398-Data Pre-processing</t>
  </si>
  <si>
    <t>2025EM1100398-Feature Engineering</t>
  </si>
  <si>
    <t>2025EM1100398-Data Visualization and Storytelling</t>
  </si>
  <si>
    <t>2025EM1100398-Data Stores and Pipelines</t>
  </si>
  <si>
    <t>2025EM1100399-Statistical Modelling and Inferencing</t>
  </si>
  <si>
    <t>2025EM1100399-Data Pre-processing</t>
  </si>
  <si>
    <t>2025EM1100399-Feature Engineering</t>
  </si>
  <si>
    <t>2025EM1100399-Data Visualization and Storytelling</t>
  </si>
  <si>
    <t>2025EM1100399-Data Stores and Pipelines</t>
  </si>
  <si>
    <t>2025EM1100400-Statistical Modelling and Inferencing</t>
  </si>
  <si>
    <t>2025EM1100400-Data Pre-processing</t>
  </si>
  <si>
    <t>2025EM1100400-Feature Engineering</t>
  </si>
  <si>
    <t>2025EM1100400-Data Visualization and Storytelling</t>
  </si>
  <si>
    <t>2025EM1100400-Data Stores and Pipelines</t>
  </si>
  <si>
    <t>2025EM1100401-Statistical Modelling and Inferencing</t>
  </si>
  <si>
    <t>2025EM1100401-Data Pre-processing</t>
  </si>
  <si>
    <t>2025EM1100401-Feature Engineering</t>
  </si>
  <si>
    <t>2025EM1100401-Data Visualization and Storytelling</t>
  </si>
  <si>
    <t>2025EM1100401-Data Stores and Pipelines</t>
  </si>
  <si>
    <t>2025EM1100402-Statistical Modelling and Inferencing</t>
  </si>
  <si>
    <t>2025EM1100402-Data Pre-processing</t>
  </si>
  <si>
    <t>2025EM1100402-Feature Engineering</t>
  </si>
  <si>
    <t>2025EM1100402-Data Visualization and Storytelling</t>
  </si>
  <si>
    <t>2025EM1100402-Data Stores and Pipelines</t>
  </si>
  <si>
    <t>2025EM1100403-Data Visualization and Storytelling</t>
  </si>
  <si>
    <t>2025EM1100403-Statistical Modelling and Inferencing</t>
  </si>
  <si>
    <t>2025EM1100404-Statistical Modelling and Inferencing</t>
  </si>
  <si>
    <t>2025EM1100404-Data Pre-processing</t>
  </si>
  <si>
    <t>2025EM1100404-Feature Engineering</t>
  </si>
  <si>
    <t>2025EM1100404-Data Visualization and Storytelling</t>
  </si>
  <si>
    <t>2025EM1100404-Data Stores and Pipelines</t>
  </si>
  <si>
    <t>2025EM1100405-Data Pre-processing</t>
  </si>
  <si>
    <t>2025EM1100405-Feature Engineering</t>
  </si>
  <si>
    <t>2025EM1100405-Data Visualization and Storytelling</t>
  </si>
  <si>
    <t>2025EM1100405-Data Stores and Pipelines</t>
  </si>
  <si>
    <t>2025EM1100406-Statistical Modelling and Inferencing</t>
  </si>
  <si>
    <t>2025EM1100406-Data Pre-processing</t>
  </si>
  <si>
    <t>2025EM1100406-Feature Engineering</t>
  </si>
  <si>
    <t>2025EM1100406-Data Visualization and Storytelling</t>
  </si>
  <si>
    <t>2025EM1100406-Data Stores and Pipelines</t>
  </si>
  <si>
    <t>2025EM1100407-Statistical Modelling and Inferencing</t>
  </si>
  <si>
    <t>2025EM1100407-Data Pre-processing</t>
  </si>
  <si>
    <t>2025EM1100407-Feature Engineering</t>
  </si>
  <si>
    <t>2025EM1100407-Data Visualization and Storytelling</t>
  </si>
  <si>
    <t>2025EM1100407-Data Stores and Pipelines</t>
  </si>
  <si>
    <t>2025EM1100408-Statistical Modelling and Inferencing</t>
  </si>
  <si>
    <t>2025EM1100408-Data Pre-processing</t>
  </si>
  <si>
    <t>2025EM1100408-Feature Engineering</t>
  </si>
  <si>
    <t>2025EM1100408-Data Visualization and Storytelling</t>
  </si>
  <si>
    <t>2025EM1100408-Data Stores and Pipelines</t>
  </si>
  <si>
    <t>2025EM1100409-Statistical Modelling and Inferencing</t>
  </si>
  <si>
    <t>2025EM1100409-Feature Engineering</t>
  </si>
  <si>
    <t>2025EM1100409-Data Visualization and Storytelling</t>
  </si>
  <si>
    <t>2025EM1100410-Statistical Modelling and Inferencing</t>
  </si>
  <si>
    <t>2025EM1100410-Data Pre-processing</t>
  </si>
  <si>
    <t>2025EM1100410-Feature Engineering</t>
  </si>
  <si>
    <t>2025EM1100410-Data Visualization and Storytelling</t>
  </si>
  <si>
    <t>2025EM1100410-Data Stores and Pipelines</t>
  </si>
  <si>
    <t>2025EM1100411-Statistical Modelling and Inferencing</t>
  </si>
  <si>
    <t>2025EM1100411-Data Visualization and Storytelling</t>
  </si>
  <si>
    <t>2025EM1100411-Data Stores and Pipelines</t>
  </si>
  <si>
    <t>2025EM1100413-Statistical Modelling and Inferencing</t>
  </si>
  <si>
    <t>2025EM1100413-Data Pre-processing</t>
  </si>
  <si>
    <t>2025EM1100413-Feature Engineering</t>
  </si>
  <si>
    <t>2025EM1100413-Data Visualization and Storytelling</t>
  </si>
  <si>
    <t>2025EM1100413-Data Stores and Pipelines</t>
  </si>
  <si>
    <t>2025EM1100414-Statistical Modelling and Inferencing</t>
  </si>
  <si>
    <t>2025EM1100414-Data Visualization and Storytelling</t>
  </si>
  <si>
    <t>2025EM1100414-Data Stores and Pipelines</t>
  </si>
  <si>
    <t>2025EM1100415-Data Pre-processing</t>
  </si>
  <si>
    <t>2025EM1100415-Feature Engineering</t>
  </si>
  <si>
    <t>2025EM1100415-Data Visualization and Storytelling</t>
  </si>
  <si>
    <t>2025EM1100416-Statistical Modelling and Inferencing</t>
  </si>
  <si>
    <t>2025EM1100416-Data Pre-processing</t>
  </si>
  <si>
    <t>2025EM1100416-Feature Engineering</t>
  </si>
  <si>
    <t>2025EM1100416-Data Visualization and Storytelling</t>
  </si>
  <si>
    <t>2025EM1100416-Data Stores and Pipelines</t>
  </si>
  <si>
    <t>2025EM1100417-Statistical Modelling and Inferencing</t>
  </si>
  <si>
    <t>2025EM1100417-Feature Engineering</t>
  </si>
  <si>
    <t>2025EM1100417-Data Visualization and Storytelling</t>
  </si>
  <si>
    <t>2025EM1100418-Statistical Modelling and Inferencing</t>
  </si>
  <si>
    <t>2025EM1100418-Data Pre-processing</t>
  </si>
  <si>
    <t>2025EM1100418-Feature Engineering</t>
  </si>
  <si>
    <t>2025EM1100419-Statistical Modelling and Inferencing</t>
  </si>
  <si>
    <t>2025EM1100419-Data Pre-processing</t>
  </si>
  <si>
    <t>2025EM1100419-Feature Engineering</t>
  </si>
  <si>
    <t>2025EM1100419-Data Visualization and Storytelling</t>
  </si>
  <si>
    <t>2025EM1100419-Data Stores and Pipelines</t>
  </si>
  <si>
    <t>2025EM1100420-Statistical Modelling and Inferencing</t>
  </si>
  <si>
    <t>2025EM1100420-Feature Engineering</t>
  </si>
  <si>
    <t>2025EM1100422-Statistical Modelling and Inferencing</t>
  </si>
  <si>
    <t>2025EM1100422-Data Pre-processing</t>
  </si>
  <si>
    <t>2025EM1100422-Feature Engineering</t>
  </si>
  <si>
    <t>2025EM1100422-Data Visualization and Storytelling</t>
  </si>
  <si>
    <t>2025EM1100422-Data Stores and Pipelines</t>
  </si>
  <si>
    <t>2025EM1100423-Statistical Modelling and Inferencing</t>
  </si>
  <si>
    <t>2025EM1100423-Data Pre-processing</t>
  </si>
  <si>
    <t>2025EM1100423-Feature Engineering</t>
  </si>
  <si>
    <t>2025EM1100423-Data Visualization and Storytelling</t>
  </si>
  <si>
    <t>2025EM1100423-Data Stores and Pipelines</t>
  </si>
  <si>
    <t>2025EM1100424-Statistical Modelling and Inferencing</t>
  </si>
  <si>
    <t>2025EM1100424-Data Pre-processing</t>
  </si>
  <si>
    <t>2025EM1100424-Feature Engineering</t>
  </si>
  <si>
    <t>2025EM1100424-Data Visualization and Storytelling</t>
  </si>
  <si>
    <t>2025EM1100424-Data Stores and Pipelines</t>
  </si>
  <si>
    <t>2025EM1100425-Feature Engineering</t>
  </si>
  <si>
    <t>2025EM1100425-Data Stores and Pipelines</t>
  </si>
  <si>
    <t>2025EM1100426-Data Pre-processing</t>
  </si>
  <si>
    <t>2025EM1100427-Statistical Modelling and Inferencing</t>
  </si>
  <si>
    <t>2025EM1100427-Data Pre-processing</t>
  </si>
  <si>
    <t>2025EM1100427-Feature Engineering</t>
  </si>
  <si>
    <t>2025EM1100427-Data Visualization and Storytelling</t>
  </si>
  <si>
    <t>2025EM1100427-Data Stores and Pipelines</t>
  </si>
  <si>
    <t>2025EM1100428-Statistical Modelling and Inferencing</t>
  </si>
  <si>
    <t>2025EM1100428-Data Pre-processing</t>
  </si>
  <si>
    <t>2025EM1100428-Feature Engineering</t>
  </si>
  <si>
    <t>2025EM1100428-Data Visualization and Storytelling</t>
  </si>
  <si>
    <t>2025EM1100428-Data Stores and Pipelines</t>
  </si>
  <si>
    <t>2025EM1100431-Data Stores and Pipelines</t>
  </si>
  <si>
    <t>2025EM1100432-Data Visualization and Storytelling</t>
  </si>
  <si>
    <t>2025EM1100432-Data Pre-processing</t>
  </si>
  <si>
    <t>2025EM1100432-Statistical Modelling and Inferencing</t>
  </si>
  <si>
    <t>2025EM1100432-Feature Engineering</t>
  </si>
  <si>
    <t>2025EM1100433-Statistical Modelling and Inferencing</t>
  </si>
  <si>
    <t>2025EM1100433-Data Pre-processing</t>
  </si>
  <si>
    <t>2025EM1100433-Feature Engineering</t>
  </si>
  <si>
    <t>2025EM1100433-Data Visualization and Storytelling</t>
  </si>
  <si>
    <t>2025EM1100433-Data Stores and Pipelines</t>
  </si>
  <si>
    <t>2025EM1100434-Statistical Modelling and Inferencing</t>
  </si>
  <si>
    <t>2025EM1100434-Data Pre-processing</t>
  </si>
  <si>
    <t>2025EM1100434-Feature Engineering</t>
  </si>
  <si>
    <t>2025EM1100434-Data Visualization and Storytelling</t>
  </si>
  <si>
    <t>2025EM1100434-Data Stores and Pipelines</t>
  </si>
  <si>
    <t>2025EM1100435-Feature Engineering</t>
  </si>
  <si>
    <t>2025EM1100435-Data Visualization and Storytelling</t>
  </si>
  <si>
    <t>2025EM1100435-Data Stores and Pipelines</t>
  </si>
  <si>
    <t>2025EM1100436-Statistical Modelling and Inferencing</t>
  </si>
  <si>
    <t>2025EM1100436-Data Pre-processing</t>
  </si>
  <si>
    <t>2025EM1100436-Feature Engineering</t>
  </si>
  <si>
    <t>2025EM1100436-Data Visualization and Storytelling</t>
  </si>
  <si>
    <t>2025EM1100436-Data Stores and Pipelines</t>
  </si>
  <si>
    <t>2025EM1100437-Statistical Modelling and Inferencing</t>
  </si>
  <si>
    <t>2025EM1100437-Feature Engineering</t>
  </si>
  <si>
    <t>2025EM1100437-Data Stores and Pipelines</t>
  </si>
  <si>
    <t>2025EM1100438-Data Pre-processing</t>
  </si>
  <si>
    <t>2025EM1100438-Data Stores and Pipelines</t>
  </si>
  <si>
    <t>2025EM1100439-Statistical Modelling and Inferencing</t>
  </si>
  <si>
    <t>2025EM1100439-Data Pre-processing</t>
  </si>
  <si>
    <t>2025EM1100439-Feature Engineering</t>
  </si>
  <si>
    <t>2025EM1100439-Data Visualization and Storytelling</t>
  </si>
  <si>
    <t>2025EM1100439-Data Stores and Pipelines</t>
  </si>
  <si>
    <t>2025EM1100440-Statistical Modelling and Inferencing</t>
  </si>
  <si>
    <t>2025EM1100440-Data Pre-processing</t>
  </si>
  <si>
    <t>2025EM1100440-Feature Engineering</t>
  </si>
  <si>
    <t>2025EM1100440-Data Visualization and Storytelling</t>
  </si>
  <si>
    <t>2025EM1100440-Data Stores and Pipelines</t>
  </si>
  <si>
    <t>2025EM1100441-Statistical Modelling and Inferencing</t>
  </si>
  <si>
    <t>2025EM1100441-Data Pre-processing</t>
  </si>
  <si>
    <t>2025EM1100441-Feature Engineering</t>
  </si>
  <si>
    <t>2025EM1100441-Data Visualization and Storytelling</t>
  </si>
  <si>
    <t>2025EM1100441-Data Stores and Pipelines</t>
  </si>
  <si>
    <t>2025EM1100442-Statistical Modelling and Inferencing</t>
  </si>
  <si>
    <t>2025EM1100442-Feature Engineering</t>
  </si>
  <si>
    <t>2025EM1100442-Data Stores and Pipelines</t>
  </si>
  <si>
    <t>2025EM1100443-Statistical Modelling and Inferencing</t>
  </si>
  <si>
    <t>2025EM1100443-Data Pre-processing</t>
  </si>
  <si>
    <t>2025EM1100443-Feature Engineering</t>
  </si>
  <si>
    <t>2025EM1100443-Data Visualization and Storytelling</t>
  </si>
  <si>
    <t>2025EM1100443-Data Stores and Pipelines</t>
  </si>
  <si>
    <t>2025EM1100444-Data Visualization and Storytelling</t>
  </si>
  <si>
    <t>2025EM1100444-Data Pre-processing</t>
  </si>
  <si>
    <t>2025EM1100446-Data Pre-processing</t>
  </si>
  <si>
    <t>2025EM1100446-Feature Engineering</t>
  </si>
  <si>
    <t>2025EM1100446-Data Stores and Pipelines</t>
  </si>
  <si>
    <t>2025EM1100447-Statistical Modelling and Inferencing</t>
  </si>
  <si>
    <t>2025EM1100447-Data Pre-processing</t>
  </si>
  <si>
    <t>2025EM1100447-Feature Engineering</t>
  </si>
  <si>
    <t>2025EM1100447-Data Visualization and Storytelling</t>
  </si>
  <si>
    <t>2025EM1100447-Data Stores and Pipelines</t>
  </si>
  <si>
    <t>2025EM1100448-Statistical Modelling and Inferencing</t>
  </si>
  <si>
    <t>2025EM1100448-Data Pre-processing</t>
  </si>
  <si>
    <t>2025EM1100448-Feature Engineering</t>
  </si>
  <si>
    <t>2025EM1100448-Data Visualization and Storytelling</t>
  </si>
  <si>
    <t>2025EM1100448-Data Stores and Pipelines</t>
  </si>
  <si>
    <t>2025EM1100450-Statistical Modelling and Inferencing</t>
  </si>
  <si>
    <t>2025EM1100450-Feature Engineering</t>
  </si>
  <si>
    <t>2025EM1100450-Data Visualization and Storytelling</t>
  </si>
  <si>
    <t>2025EM1100451-Data Stores and Pipelines</t>
  </si>
  <si>
    <t>2025EM1100451-Data Pre-processing</t>
  </si>
  <si>
    <t>2025EM1100451-Statistical Modelling and Inferencing</t>
  </si>
  <si>
    <t>2025EM1100452-Statistical Modelling and Inferencing</t>
  </si>
  <si>
    <t>2025EM1100452-Data Pre-processing</t>
  </si>
  <si>
    <t>2025EM1100452-Feature Engineering</t>
  </si>
  <si>
    <t>2025EM1100452-Data Visualization and Storytelling</t>
  </si>
  <si>
    <t>2025EM1100452-Data Stores and Pipelines</t>
  </si>
  <si>
    <t>2025EM1100453-Statistical Modelling and Inferencing</t>
  </si>
  <si>
    <t>2025EM1100453-Data Pre-processing</t>
  </si>
  <si>
    <t>2025EM1100453-Feature Engineering</t>
  </si>
  <si>
    <t>2025EM1100453-Data Visualization and Storytelling</t>
  </si>
  <si>
    <t>2025EM1100453-Data Stores and Pipelines</t>
  </si>
  <si>
    <t>2025EM1100454-Statistical Modelling and Inferencing</t>
  </si>
  <si>
    <t>2025EM1100454-Data Pre-processing</t>
  </si>
  <si>
    <t>2025EM1100454-Feature Engineering</t>
  </si>
  <si>
    <t>2025EM1100454-Data Visualization and Storytelling</t>
  </si>
  <si>
    <t>2025EM1100454-Data Stores and Pipelines</t>
  </si>
  <si>
    <t>2025EM1100455-Statistical Modelling and Inferencing</t>
  </si>
  <si>
    <t>2025EM1100455-Feature Engineering</t>
  </si>
  <si>
    <t>2025EM1100455-Data Stores and Pipelines</t>
  </si>
  <si>
    <t>2025EM1100456-Statistical Modelling and Inferencing</t>
  </si>
  <si>
    <t>2025EM1100456-Data Pre-processing</t>
  </si>
  <si>
    <t>2025EM1100456-Feature Engineering</t>
  </si>
  <si>
    <t>2025EM1100456-Data Visualization and Storytelling</t>
  </si>
  <si>
    <t>2025EM1100456-Data Stores and Pipelines</t>
  </si>
  <si>
    <t>2025EM1100457-Statistical Modelling and Inferencing</t>
  </si>
  <si>
    <t>2025EM1100457-Data Pre-processing</t>
  </si>
  <si>
    <t>2025EM1100457-Feature Engineering</t>
  </si>
  <si>
    <t>2025EM1100457-Data Visualization and Storytelling</t>
  </si>
  <si>
    <t>2025EM1100457-Data Stores and Pipelines</t>
  </si>
  <si>
    <t>2025EM1100458-Statistical Modelling and Inferencing</t>
  </si>
  <si>
    <t>2025EM1100458-Data Pre-processing</t>
  </si>
  <si>
    <t>2025EM1100458-Feature Engineering</t>
  </si>
  <si>
    <t>2025EM1100458-Data Visualization and Storytelling</t>
  </si>
  <si>
    <t>2025EM1100459-Statistical Modelling and Inferencing</t>
  </si>
  <si>
    <t>2025EM1100459-Feature Engineering</t>
  </si>
  <si>
    <t>2025EM1100459-Data Visualization and Storytelling</t>
  </si>
  <si>
    <t>2025EM1100461-Statistical Modelling and Inferencing</t>
  </si>
  <si>
    <t>2025EM1100461-Data Pre-processing</t>
  </si>
  <si>
    <t>2025EM1100461-Feature Engineering</t>
  </si>
  <si>
    <t>2025EM1100461-Data Visualization and Storytelling</t>
  </si>
  <si>
    <t>2025EM1100461-Data Stores and Pipelines</t>
  </si>
  <si>
    <t>2025EM1100462-Statistical Modelling and Inferencing</t>
  </si>
  <si>
    <t>2025EM1100462-Data Pre-processing</t>
  </si>
  <si>
    <t>2025EM1100462-Feature Engineering</t>
  </si>
  <si>
    <t>2025EM1100462-Data Visualization and Storytelling</t>
  </si>
  <si>
    <t>2025EM1100462-Data Stores and Pipelines</t>
  </si>
  <si>
    <t>2025EM1100463-Statistical Modelling and Inferencing</t>
  </si>
  <si>
    <t>2025EM1100463-Data Pre-processing</t>
  </si>
  <si>
    <t>2025EM1100463-Feature Engineering</t>
  </si>
  <si>
    <t>2025EM1100463-Data Visualization and Storytelling</t>
  </si>
  <si>
    <t>2025EM1100463-Data Stores and Pipelines</t>
  </si>
  <si>
    <t>2025EM1100465-Statistical Modelling and Inferencing</t>
  </si>
  <si>
    <t>2025EM1100465-Data Pre-processing</t>
  </si>
  <si>
    <t>2025EM1100465-Feature Engineering</t>
  </si>
  <si>
    <t>2025EM1100465-Data Visualization and Storytelling</t>
  </si>
  <si>
    <t>2025EM1100465-Data Stores and Pipelines</t>
  </si>
  <si>
    <t>2025EM1100468-Statistical Modelling and Inferencing</t>
  </si>
  <si>
    <t>2025EM1100468-Data Pre-processing</t>
  </si>
  <si>
    <t>2025EM1100468-Feature Engineering</t>
  </si>
  <si>
    <t>2025EM1100468-Data Visualization and Storytelling</t>
  </si>
  <si>
    <t>2025EM1100468-Data Stores and Pipelines</t>
  </si>
  <si>
    <t>2025EM1100470-Data Pre-processing</t>
  </si>
  <si>
    <t>2025EM1100471-Statistical Modelling and Inferencing</t>
  </si>
  <si>
    <t>2025EM1100471-Data Pre-processing</t>
  </si>
  <si>
    <t>2025EM1100471-Data Visualization and Storytelling</t>
  </si>
  <si>
    <t>2025EM1100472-Statistical Modelling and Inferencing</t>
  </si>
  <si>
    <t>2025EM1100472-Data Pre-processing</t>
  </si>
  <si>
    <t>2025EM1100472-Feature Engineering</t>
  </si>
  <si>
    <t>2025EM1100472-Data Visualization and Storytelling</t>
  </si>
  <si>
    <t>2025EM1100472-Data Stores and Pipelines</t>
  </si>
  <si>
    <t>2025EM1100473-Statistical Modelling and Inferencing</t>
  </si>
  <si>
    <t>2025EM1100473-Data Pre-processing</t>
  </si>
  <si>
    <t>2025EM1100473-Feature Engineering</t>
  </si>
  <si>
    <t>2025EM1100473-Data Visualization and Storytelling</t>
  </si>
  <si>
    <t>2025EM1100473-Data Stores and Pipelines</t>
  </si>
  <si>
    <t>2025EM1100474-Statistical Modelling and Inferencing</t>
  </si>
  <si>
    <t>2025EM1100474-Data Visualization and Storytelling</t>
  </si>
  <si>
    <t>2025EM1100475-Data Visualization and Storytelling</t>
  </si>
  <si>
    <t>2025EM1100475-Data Stores and Pipelines</t>
  </si>
  <si>
    <t>2025EM1100477-Statistical Modelling and Inferencing</t>
  </si>
  <si>
    <t>2025EM1100477-Feature Engineering</t>
  </si>
  <si>
    <t>2025EM1100477-Data Visualization and Storytelling</t>
  </si>
  <si>
    <t>2025EM1100478-Feature Engineering</t>
  </si>
  <si>
    <t>2025EM1100478-Data Stores and Pipelines</t>
  </si>
  <si>
    <t>2025EM1100480-Data Pre-processing</t>
  </si>
  <si>
    <t>2025EM1100480-Feature Engineering</t>
  </si>
  <si>
    <t>2025EM1100480-Data Stores and Pipelines</t>
  </si>
  <si>
    <t>2025EM1100481-Statistical Modelling and Inferencing</t>
  </si>
  <si>
    <t>2025EM1100481-Feature Engineering</t>
  </si>
  <si>
    <t>2025EM1100481-Data Stores and Pipelines</t>
  </si>
  <si>
    <t>2025EM1100483-Statistical Modelling and Inferencing</t>
  </si>
  <si>
    <t>2025EM1100483-Data Pre-processing</t>
  </si>
  <si>
    <t>2025EM1100483-Feature Engineering</t>
  </si>
  <si>
    <t>2025EM1100483-Data Visualization and Storytelling</t>
  </si>
  <si>
    <t>2025EM1100483-Data Stores and Pipelines</t>
  </si>
  <si>
    <t>2025EM1100484-Statistical Modelling and Inferencing</t>
  </si>
  <si>
    <t>2025EM1100484-Data Pre-processing</t>
  </si>
  <si>
    <t>2025EM1100484-Feature Engineering</t>
  </si>
  <si>
    <t>2025EM1100484-Data Visualization and Storytelling</t>
  </si>
  <si>
    <t>2025EM1100484-Data Stores and Pipelines</t>
  </si>
  <si>
    <t>2025EM1100486-Statistical Modelling and Inferencing</t>
  </si>
  <si>
    <t>2025EM1100486-Data Pre-processing</t>
  </si>
  <si>
    <t>2025EM1100486-Feature Engineering</t>
  </si>
  <si>
    <t>2025EM1100486-Data Visualization and Storytelling</t>
  </si>
  <si>
    <t>2025EM1100486-Data Stores and Pipelines</t>
  </si>
  <si>
    <t>2025EM1100487-Statistical Modelling and Inferencing</t>
  </si>
  <si>
    <t>2025EM1100487-Data Pre-processing</t>
  </si>
  <si>
    <t>2025EM1100487-Feature Engineering</t>
  </si>
  <si>
    <t>2025EM1100487-Data Visualization and Storytelling</t>
  </si>
  <si>
    <t>2025EM1100487-Data Stores and Pipelines</t>
  </si>
  <si>
    <t>2025EM1100488-Statistical Modelling and Inferencing</t>
  </si>
  <si>
    <t>2025EM1100488-Data Pre-processing</t>
  </si>
  <si>
    <t>2025EM1100488-Feature Engineering</t>
  </si>
  <si>
    <t>2025EM1100488-Data Visualization and Storytelling</t>
  </si>
  <si>
    <t>2025EM1100489-Data Visualization and Storytelling</t>
  </si>
  <si>
    <t>2025EM1100489-Data Pre-processing</t>
  </si>
  <si>
    <t>2025EM1100489-Statistical Modelling and Inferencing</t>
  </si>
  <si>
    <t>2025EM1100489-Feature Engineering</t>
  </si>
  <si>
    <t>2025EM1100492-Statistical Modelling and Inferencing</t>
  </si>
  <si>
    <t>2025EM1100492-Data Pre-processing</t>
  </si>
  <si>
    <t>2025EM1100492-Feature Engineering</t>
  </si>
  <si>
    <t>2025EM1100492-Data Visualization and Storytelling</t>
  </si>
  <si>
    <t>2025EM1100492-Data Stores and Pipelines</t>
  </si>
  <si>
    <t>2025EM1100493-Statistical Modelling and Inferencing</t>
  </si>
  <si>
    <t>2025EM1100493-Data Pre-processing</t>
  </si>
  <si>
    <t>2025EM1100493-Feature Engineering</t>
  </si>
  <si>
    <t>2025EM1100493-Data Visualization and Storytelling</t>
  </si>
  <si>
    <t>2025EM1100493-Data Stores and Pipelines</t>
  </si>
  <si>
    <t>2025EM1100494-Data Pre-processing</t>
  </si>
  <si>
    <t>2025EM1100494-Feature Engineering</t>
  </si>
  <si>
    <t>2025EM1100494-Data Stores and Pipelines</t>
  </si>
  <si>
    <t>2025EM1100495-Statistical Modelling and Inferencing</t>
  </si>
  <si>
    <t>2025EM1100495-Data Pre-processing</t>
  </si>
  <si>
    <t>2025EM1100495-Feature Engineering</t>
  </si>
  <si>
    <t>2025EM1100495-Data Visualization and Storytelling</t>
  </si>
  <si>
    <t>2025EM1100495-Data Stores and Pipelines</t>
  </si>
  <si>
    <t>2025EM1100496-Statistical Modelling and Inferencing</t>
  </si>
  <si>
    <t>2025EM1100496-Feature Engineering</t>
  </si>
  <si>
    <t>2025EM1100496-Data Stores and Pipelines</t>
  </si>
  <si>
    <t>2025EM1100499-Statistical Modelling and Inferencing</t>
  </si>
  <si>
    <t>2025EM1100499-Data Visualization and Storytelling</t>
  </si>
  <si>
    <t>2025EM1100500-Statistical Modelling and Inferencing</t>
  </si>
  <si>
    <t>2025EM1100500-Data Pre-processing</t>
  </si>
  <si>
    <t>2025EM1100500-Feature Engineering</t>
  </si>
  <si>
    <t>2025EM1100500-Data Visualization and Storytelling</t>
  </si>
  <si>
    <t>2025EM1100500-Data Stores and Pipelines</t>
  </si>
  <si>
    <t>2025EM1100501-Statistical Modelling and Inferencing</t>
  </si>
  <si>
    <t>2025EM1100501-Data Stores and Pipelines</t>
  </si>
  <si>
    <t>2025EM1100502-Statistical Modelling and Inferencing</t>
  </si>
  <si>
    <t>2025EM1100502-Data Pre-processing</t>
  </si>
  <si>
    <t>2025EM1100502-Feature Engineering</t>
  </si>
  <si>
    <t>2025EM1100502-Data Visualization and Storytelling</t>
  </si>
  <si>
    <t>2025EM1100502-Data Stores and Pipelines</t>
  </si>
  <si>
    <t>2025EM1100503-Statistical Modelling and Inferencing</t>
  </si>
  <si>
    <t>2025EM1100503-Data Pre-processing</t>
  </si>
  <si>
    <t>2025EM1100503-Feature Engineering</t>
  </si>
  <si>
    <t>2025EM1100503-Data Visualization and Storytelling</t>
  </si>
  <si>
    <t>2025EM1100503-Data Stores and Pipelines</t>
  </si>
  <si>
    <t>2025EM1100505-Statistical Modelling and Inferencing</t>
  </si>
  <si>
    <t>2025EM1100505-Data Pre-processing</t>
  </si>
  <si>
    <t>2025EM1100505-Feature Engineering</t>
  </si>
  <si>
    <t>2025EM1100505-Data Visualization and Storytelling</t>
  </si>
  <si>
    <t>2025EM1100505-Data Stores and Pipelines</t>
  </si>
  <si>
    <t>2025EM1100506-Statistical Modelling and Inferencing</t>
  </si>
  <si>
    <t>2025EM1100506-Feature Engineering</t>
  </si>
  <si>
    <t>2025EM1100506-Data Visualization and Storytelling</t>
  </si>
  <si>
    <t>2025EM1100507-Statistical Modelling and Inferencing</t>
  </si>
  <si>
    <t>2025EM1100507-Data Pre-processing</t>
  </si>
  <si>
    <t>2025EM1100507-Feature Engineering</t>
  </si>
  <si>
    <t>2025EM1100507-Data Visualization and Storytelling</t>
  </si>
  <si>
    <t>2025EM1100507-Data Stores and Pipelines</t>
  </si>
  <si>
    <t>2025EM1100508-Statistical Modelling and Inferencing</t>
  </si>
  <si>
    <t>2025EM1100508-Data Pre-processing</t>
  </si>
  <si>
    <t>2025EM1100508-Feature Engineering</t>
  </si>
  <si>
    <t>2025EM1100508-Data Visualization and Storytelling</t>
  </si>
  <si>
    <t>2025EM1100508-Data Stores and Pipelines</t>
  </si>
  <si>
    <t>2025EB1100256-Computing Systems</t>
  </si>
  <si>
    <r>
      <rPr>
        <b/>
        <sz val="11"/>
        <color theme="1"/>
        <rFont val="Calibri"/>
        <family val="2"/>
        <scheme val="minor"/>
      </rPr>
      <t>Attendance Slot-1/2</t>
    </r>
    <r>
      <rPr>
        <sz val="11"/>
        <color theme="1"/>
        <rFont val="Calibri"/>
        <family val="2"/>
        <scheme val="minor"/>
      </rPr>
      <t xml:space="preserve"> Exams - 20/21/27/28 December 2025</t>
    </r>
  </si>
  <si>
    <t>CP-Quiz &amp; Assignment Status</t>
  </si>
  <si>
    <t>CP-Exam-Slot-1</t>
  </si>
  <si>
    <t>CP-Exam-Slot-2</t>
  </si>
  <si>
    <t>CP-Present/Absent/No Data</t>
  </si>
  <si>
    <t>CP-Status/Slot/Exam Mode</t>
  </si>
  <si>
    <t>CP-Exam Attendance</t>
  </si>
  <si>
    <t>Computer Systems</t>
  </si>
  <si>
    <t>CS-Quiz &amp; Assignment Status</t>
  </si>
  <si>
    <t>CS-Exam-Slot-1</t>
  </si>
  <si>
    <t>CS-Exam-Slot-2</t>
  </si>
  <si>
    <t>CS-Present/Absent/No Data</t>
  </si>
  <si>
    <t>CS-Status/Slot/Exam Mode</t>
  </si>
  <si>
    <t>CS-Exam Attendance</t>
  </si>
  <si>
    <t>PS-Slot-1</t>
  </si>
  <si>
    <t>PS-Slot-2</t>
  </si>
  <si>
    <t>PS-Present/Absent/No Data</t>
  </si>
  <si>
    <t>PS-Status/Slot/Exam Mode</t>
  </si>
  <si>
    <t>PS-Exam Attendance</t>
  </si>
  <si>
    <t>WP-Slot-1</t>
  </si>
  <si>
    <t>WP-Slot-2</t>
  </si>
  <si>
    <t>WP-Exam Attendance</t>
  </si>
  <si>
    <t>WP-Present/Absent/No Data</t>
  </si>
  <si>
    <t>WP-Status-Slot-Exam Mode</t>
  </si>
  <si>
    <t>Total Present/Absent/No Data</t>
  </si>
  <si>
    <t>Total Exam Slot-1</t>
  </si>
  <si>
    <t>Total Exam Slot-2</t>
  </si>
  <si>
    <t>Phone Number</t>
  </si>
  <si>
    <t>Gender</t>
  </si>
  <si>
    <t>MALE</t>
  </si>
  <si>
    <t>FEMALE</t>
  </si>
  <si>
    <t>Female</t>
  </si>
  <si>
    <t>`+91-7079429217</t>
  </si>
  <si>
    <t>`+966-558364384</t>
  </si>
  <si>
    <t>`+254-0700591493</t>
  </si>
  <si>
    <t>`+91-7000690015</t>
  </si>
  <si>
    <t>`+91-7385834975</t>
  </si>
  <si>
    <t>`+91-7015145234</t>
  </si>
  <si>
    <t>`+91-6239219563</t>
  </si>
  <si>
    <t>`+91-7976374520</t>
  </si>
  <si>
    <t>`+62-85777324314</t>
  </si>
  <si>
    <t>`+91-7667665515</t>
  </si>
  <si>
    <t>`+91-8655015649</t>
  </si>
  <si>
    <t>Account Status</t>
  </si>
  <si>
    <t>Final Status</t>
  </si>
  <si>
    <t>Activated</t>
  </si>
  <si>
    <t>Activation Pending</t>
  </si>
  <si>
    <t>Refund</t>
  </si>
  <si>
    <t>AIU Case</t>
  </si>
  <si>
    <t>ID No.</t>
  </si>
  <si>
    <t>Name as per XII certificate</t>
  </si>
  <si>
    <t>Number</t>
  </si>
  <si>
    <t>MSc DS-AI</t>
  </si>
  <si>
    <t>2025EM1100021</t>
  </si>
  <si>
    <t>SANAPALA HARSHAVARDHAN</t>
  </si>
  <si>
    <t>2025em1100021@bitspilani-digital.edu.in</t>
  </si>
  <si>
    <t>`+91-9963633653</t>
  </si>
  <si>
    <t>2025EM1100061</t>
  </si>
  <si>
    <t>NIKUNJ PAHWA</t>
  </si>
  <si>
    <t>2025em1100061@bitspilani-digital.edu.in</t>
  </si>
  <si>
    <t>`+91-9958202341</t>
  </si>
  <si>
    <t>HEMANT KUMAR</t>
  </si>
  <si>
    <t>2025EM1100071</t>
  </si>
  <si>
    <t>RAJYA LAKSHMI GUDURI</t>
  </si>
  <si>
    <t>2025em1100071@bitspilani-digital.edu.in</t>
  </si>
  <si>
    <t>`+91-9866378888</t>
  </si>
  <si>
    <t>2025EM1100084</t>
  </si>
  <si>
    <t>PALLAVI KUMARI</t>
  </si>
  <si>
    <t>2025em1100084@bitspilani-digital.edu.in</t>
  </si>
  <si>
    <t>`+91-7798399666</t>
  </si>
  <si>
    <t>2025EM1100093</t>
  </si>
  <si>
    <t>TAMANNA BALWADA</t>
  </si>
  <si>
    <t>2025em1100093@bitspilani-digital.edu.in</t>
  </si>
  <si>
    <t>`+91-7728022227</t>
  </si>
  <si>
    <t>SHAIK KHAJA NAYAB RAONDI</t>
  </si>
  <si>
    <t>2025EM1100112</t>
  </si>
  <si>
    <t>RANA PRATAP DEY</t>
  </si>
  <si>
    <t>2025em1100112@bitspilani-digital.edu.in</t>
  </si>
  <si>
    <t>`+91-9477506383</t>
  </si>
  <si>
    <t>2025EM1100114</t>
  </si>
  <si>
    <t>BHAVYASHREE S</t>
  </si>
  <si>
    <t>2025em1100114@bitspilani-digital.edu.in</t>
  </si>
  <si>
    <t>`+91-9606744091</t>
  </si>
  <si>
    <t>2025EM1100117</t>
  </si>
  <si>
    <t>ANURAG BALWADA</t>
  </si>
  <si>
    <t>2025em1100117@bitspilani-digital.edu.in</t>
  </si>
  <si>
    <t>`+91-9680123000</t>
  </si>
  <si>
    <t>2025EM1100134</t>
  </si>
  <si>
    <t>VINAY KUMAR PANDEY</t>
  </si>
  <si>
    <t>2025em1100134@bitspilani-digital.edu.in</t>
  </si>
  <si>
    <t>`+91-8505960324</t>
  </si>
  <si>
    <t>2025EM1100171</t>
  </si>
  <si>
    <t>ARUNA T S</t>
  </si>
  <si>
    <t>2025em1100171@bitspilani-digital.edu.in</t>
  </si>
  <si>
    <t>`+91-0561472028</t>
  </si>
  <si>
    <t>2025EM1100217</t>
  </si>
  <si>
    <t>SAURABH JAIN</t>
  </si>
  <si>
    <t>2025em1100217@bitspilani-digital.edu.in</t>
  </si>
  <si>
    <t>`+91-7389907071</t>
  </si>
  <si>
    <t>2025EM1100224</t>
  </si>
  <si>
    <t>EATE CHARAN KUMAR</t>
  </si>
  <si>
    <t>2025em1100224@bitspilani-digital.edu.in</t>
  </si>
  <si>
    <t>`+91-6301141838</t>
  </si>
  <si>
    <t>TERDHALA SRAVAN KUMAR</t>
  </si>
  <si>
    <t>2025EM1100290</t>
  </si>
  <si>
    <t>IIHAAM MIRZA</t>
  </si>
  <si>
    <t>2025em1100290@bitspilani-digital.edu.in</t>
  </si>
  <si>
    <t>`+91-6309282699</t>
  </si>
  <si>
    <t>2025EM1100300</t>
  </si>
  <si>
    <t>NANCY PRIYA SALOME A</t>
  </si>
  <si>
    <t>2025em1100300@bitspilani-digital.edu.in</t>
  </si>
  <si>
    <t>`+91-7204891207</t>
  </si>
  <si>
    <t>2025EM1100323</t>
  </si>
  <si>
    <t>JEYACHANDRAN R</t>
  </si>
  <si>
    <t>2025em1100323@bitspilani-digital.edu.in</t>
  </si>
  <si>
    <t>`+91-9500111951</t>
  </si>
  <si>
    <t>MD. ABIDULLAH</t>
  </si>
  <si>
    <t>2025EM1100351</t>
  </si>
  <si>
    <t>ALTAF ALI</t>
  </si>
  <si>
    <t>2025em1100351@bitspilani-digital.edu.in</t>
  </si>
  <si>
    <t>`+91-8447720130</t>
  </si>
  <si>
    <t>2025EM1100430</t>
  </si>
  <si>
    <t>A NAGA NITISH</t>
  </si>
  <si>
    <t>2025em1100430@bitspilani-digital.edu.in</t>
  </si>
  <si>
    <t>`+91-7386319511</t>
  </si>
  <si>
    <t>2025EM1100460</t>
  </si>
  <si>
    <t>NALLA SANJANA</t>
  </si>
  <si>
    <t>2025em1100460@bitspilani-digital.edu.in</t>
  </si>
  <si>
    <t>`+91-9107136999</t>
  </si>
  <si>
    <t>`+91-8281694974</t>
  </si>
  <si>
    <t>2025EM1100466</t>
  </si>
  <si>
    <t>PANKAJ KUMAR MISHRA</t>
  </si>
  <si>
    <t>2025em1100466@bitspilani-digital.edu.in</t>
  </si>
  <si>
    <t>`+91-9819807229</t>
  </si>
  <si>
    <t>2025EM1100491</t>
  </si>
  <si>
    <t>SIVAKEERTHI R</t>
  </si>
  <si>
    <t>2025em1100491@bitspilani-digital.edu.in</t>
  </si>
  <si>
    <t>`+91-7012547508</t>
  </si>
  <si>
    <t>ARMAN ATTRI</t>
  </si>
  <si>
    <t>2025EM1100509</t>
  </si>
  <si>
    <t>2025EM1100509@bitspilani-digital.edu.in</t>
  </si>
  <si>
    <r>
      <rPr>
        <b/>
        <sz val="9"/>
        <color theme="1"/>
        <rFont val="Calibri"/>
        <family val="2"/>
        <scheme val="minor"/>
      </rPr>
      <t>Attendance Slot-1/2</t>
    </r>
    <r>
      <rPr>
        <sz val="9"/>
        <color theme="1"/>
        <rFont val="Calibri"/>
        <family val="2"/>
        <scheme val="minor"/>
      </rPr>
      <t xml:space="preserve"> Exams - 20/21/27/28 December 2025</t>
    </r>
  </si>
  <si>
    <t>Statistical Modelling &amp; Inferencing</t>
  </si>
  <si>
    <t>MDS DF401</t>
  </si>
  <si>
    <t>MDS DF402</t>
  </si>
  <si>
    <t>MDS DF403</t>
  </si>
  <si>
    <t>MDS DF404</t>
  </si>
  <si>
    <t>MDS DF406</t>
  </si>
  <si>
    <t>SMI-Quiz &amp; Assignment Status</t>
  </si>
  <si>
    <t>SMI-Exam-Slot-1</t>
  </si>
  <si>
    <t>SMI-Exam-Slot-2</t>
  </si>
  <si>
    <t>SMI-Present/Absent/No Data</t>
  </si>
  <si>
    <t>SMI-Status/Slot/Exam Mode</t>
  </si>
  <si>
    <t>SMI-Exam Attendance</t>
  </si>
  <si>
    <t>Graded Quiz Total</t>
  </si>
  <si>
    <t>Graded Quiz Max Marks</t>
  </si>
  <si>
    <t>DPP-Quiz &amp; Assignment Status</t>
  </si>
  <si>
    <t>DPP-Exam-Slot-1</t>
  </si>
  <si>
    <t>DPP-Exam-Slot-2</t>
  </si>
  <si>
    <t>DPP-Present/Absent/No Data</t>
  </si>
  <si>
    <t>DPP-Status/Slot/Exam Mode</t>
  </si>
  <si>
    <t>DPP-Exam Attendance</t>
  </si>
  <si>
    <t>Total Marks</t>
  </si>
  <si>
    <t>Max Marks</t>
  </si>
  <si>
    <t>Data Pre-Processing</t>
  </si>
  <si>
    <t>FE-Exam-Slot-1</t>
  </si>
  <si>
    <t>FE-Exam-Slot-2</t>
  </si>
  <si>
    <t>FE-Present/Absent/No Data</t>
  </si>
  <si>
    <t>FE-Status/Slot/Exam Mode</t>
  </si>
  <si>
    <t>FE-Exam Attendance</t>
  </si>
  <si>
    <t>-</t>
  </si>
  <si>
    <t>Data Visualization &amp; Storytelling</t>
  </si>
  <si>
    <t>DVS-Quiz &amp; Assignment Status</t>
  </si>
  <si>
    <t>DVS-Exam-Slot-1</t>
  </si>
  <si>
    <t>DVS-Exam-Slot-2</t>
  </si>
  <si>
    <t>DVS-Present/Absent/No Data</t>
  </si>
  <si>
    <t>DVS-Status/Slot/Exam Mode</t>
  </si>
  <si>
    <t>DVS-Exam Attendance</t>
  </si>
  <si>
    <t>FE-Quiz &amp; Assignment Status</t>
  </si>
  <si>
    <t>Data Stores &amp; Pipelines</t>
  </si>
  <si>
    <t>MDS DF401-SMI-Statistical Modelling &amp; Inferencing (# Quiz-3, # A-1)</t>
  </si>
  <si>
    <t>MDS DF402-DPP-Data Pre-Processing (# Quiz-6, # A-0)</t>
  </si>
  <si>
    <t>MDS DF403-FE-Feature Engineering (# Quiz-1, # A-1)</t>
  </si>
  <si>
    <t>MDS DF404-DVS-Data Visualization &amp; Storytelling (# Quiz-2, # A-1)</t>
  </si>
  <si>
    <t>MDS DF406-DSP-Data Stores &amp; Pipelines (# Quiz-3, # A-2)</t>
  </si>
  <si>
    <t>Drop</t>
  </si>
  <si>
    <t>Quiz+Assignment</t>
  </si>
  <si>
    <t>Row Labels</t>
  </si>
  <si>
    <t>Q-4 A-1 || Q Total-4, A Total-1</t>
  </si>
  <si>
    <t>Grand Total</t>
  </si>
  <si>
    <t>Count of BITS ID</t>
  </si>
  <si>
    <t>Exam Given</t>
  </si>
  <si>
    <t>BS-322</t>
  </si>
  <si>
    <t>MSc-488</t>
  </si>
  <si>
    <t>PS-Quiz &amp; Assignment Status</t>
  </si>
  <si>
    <t>WP-Quiz &amp; Assignment Status</t>
  </si>
  <si>
    <t>Q-0 A-0 || Q Total-4, A Total-1</t>
  </si>
  <si>
    <t>Q-1 A-0 || Q Total-4, A Total-1</t>
  </si>
  <si>
    <t>Q-1 A-1 || Q Total-4, A Total-1</t>
  </si>
  <si>
    <t>Q-2 A-0 || Q Total-4, A Total-1</t>
  </si>
  <si>
    <t>Q-2 A-1 || Q Total-4, A Total-1</t>
  </si>
  <si>
    <t>Q-3 A-0 || Q Total-4, A Total-1</t>
  </si>
  <si>
    <t>Q-3 A-1 || Q Total-4, A Total-1</t>
  </si>
  <si>
    <t>Q-4 A-0 || Q Total-4, A Total-1</t>
  </si>
  <si>
    <t>Q-0 A-0 || Q Total-3, A Total-1</t>
  </si>
  <si>
    <t>Q-1 A-0 || Q Total-3, A Total-1</t>
  </si>
  <si>
    <t>Q-1 A-1 || Q Total-3, A Total-1</t>
  </si>
  <si>
    <t>Q-2 A-0 || Q Total-3, A Total-1</t>
  </si>
  <si>
    <t>Q-0 A-1 || Q Total-3, A Total-1</t>
  </si>
  <si>
    <t>Q-3 A-0 || Q Total-3, A Total-1</t>
  </si>
  <si>
    <t>Q-2 A-1 || Q Total-3, A Total-1</t>
  </si>
  <si>
    <t>Q-3 A-1 || Q Total-3, A Total-1</t>
  </si>
  <si>
    <t>(All)</t>
  </si>
  <si>
    <t>DSP-Exam-Slot-1</t>
  </si>
  <si>
    <t>DSP-Exam-Slot-2</t>
  </si>
  <si>
    <t>DSP-Present/Absent/No Data</t>
  </si>
  <si>
    <t>DSP-Exam Attendance</t>
  </si>
  <si>
    <t>DSP-Quiz &amp; Assignment Status</t>
  </si>
  <si>
    <t>Count of ID No.</t>
  </si>
  <si>
    <t>(Multiple Items)</t>
  </si>
  <si>
    <t>Total Students</t>
  </si>
  <si>
    <t>Present in All Written Exams</t>
  </si>
  <si>
    <t>Present in 5 Exams</t>
  </si>
  <si>
    <t>Present in 4 Exams</t>
  </si>
  <si>
    <t>Present in 3 Exams</t>
  </si>
  <si>
    <t>Present in 2 Exams</t>
  </si>
  <si>
    <t>Account not Activated</t>
  </si>
  <si>
    <t>Not Present in Any Written Exam</t>
  </si>
  <si>
    <t>%age</t>
  </si>
  <si>
    <t>Total %age</t>
  </si>
  <si>
    <t>Total</t>
  </si>
  <si>
    <t>Not Appeared in Exam</t>
  </si>
  <si>
    <t>Slot Preference Not Given</t>
  </si>
  <si>
    <t>Bifurcation of Absent Students</t>
  </si>
  <si>
    <t>Examination Partcipation (BS-MSc)</t>
  </si>
  <si>
    <t>Atleast Present in 1 Exam</t>
  </si>
  <si>
    <t>73/166</t>
  </si>
  <si>
    <t>93/166</t>
  </si>
  <si>
    <t>Extracted from Email Request</t>
  </si>
  <si>
    <t>MS</t>
  </si>
  <si>
    <t>Refund After Due Date</t>
  </si>
  <si>
    <t>Requested for deferrment/Health/Travel/Personal Problem etc.</t>
  </si>
  <si>
    <t>No Clear Information</t>
  </si>
  <si>
    <t>Not Interested to continue</t>
  </si>
  <si>
    <t>Total:</t>
  </si>
  <si>
    <t xml:space="preserve">Program </t>
  </si>
  <si>
    <t>Status</t>
  </si>
  <si>
    <t>FINAL REMARKS</t>
  </si>
  <si>
    <t>DD</t>
  </si>
  <si>
    <t>+91-8318694688</t>
  </si>
  <si>
    <t>No Reason given</t>
  </si>
  <si>
    <t>+91-9535403055</t>
  </si>
  <si>
    <t>+91-9775426645</t>
  </si>
  <si>
    <t>+91-9572702156</t>
  </si>
  <si>
    <t>+91-7970080820</t>
  </si>
  <si>
    <t>+91-9301779574</t>
  </si>
  <si>
    <t>Refund Requested after Due date</t>
  </si>
  <si>
    <t>+91-7017959693</t>
  </si>
  <si>
    <t>Fog/Climate Issue</t>
  </si>
  <si>
    <t>+91-9810305262</t>
  </si>
  <si>
    <t>+91-7902972085</t>
  </si>
  <si>
    <t>+91-7276060131</t>
  </si>
  <si>
    <t>+91-7845044328</t>
  </si>
  <si>
    <t>+91-9599329559</t>
  </si>
  <si>
    <t>+91-9632380090</t>
  </si>
  <si>
    <t>+91-8688504603</t>
  </si>
  <si>
    <t>+91-8933892202</t>
  </si>
  <si>
    <t>+91-9819760280</t>
  </si>
  <si>
    <t>Health Issue</t>
  </si>
  <si>
    <t>+91-9321443703</t>
  </si>
  <si>
    <t>Full Deffered</t>
  </si>
  <si>
    <t>+91-8168689733</t>
  </si>
  <si>
    <t>+1-2675007577</t>
  </si>
  <si>
    <t>Personal Commitment</t>
  </si>
  <si>
    <t>+91-8787026310</t>
  </si>
  <si>
    <t>+91-9350800089</t>
  </si>
  <si>
    <t>+91-8547478180</t>
  </si>
  <si>
    <t>+91-9560911805</t>
  </si>
  <si>
    <t>+91-8978701399</t>
  </si>
  <si>
    <t>+91-8860555533</t>
  </si>
  <si>
    <t>+91-7903292376</t>
  </si>
  <si>
    <t>+91-8790640060</t>
  </si>
  <si>
    <t>+91-7977318262</t>
  </si>
  <si>
    <t>+91-9825009897</t>
  </si>
  <si>
    <t>+91-9884203868</t>
  </si>
  <si>
    <t>+91-9176178636</t>
  </si>
  <si>
    <t>Non Tech Background</t>
  </si>
  <si>
    <t>+91-6263901377</t>
  </si>
  <si>
    <t>+91-9177555330</t>
  </si>
  <si>
    <t>Lack of Prepration</t>
  </si>
  <si>
    <t>+91-9701981287</t>
  </si>
  <si>
    <t>+91-8149316409</t>
  </si>
  <si>
    <t>+91-7676099473</t>
  </si>
  <si>
    <t>+91-8237221132</t>
  </si>
  <si>
    <t>+91-9819459194</t>
  </si>
  <si>
    <t>+91-9302126959</t>
  </si>
  <si>
    <t>+91-9916536393</t>
  </si>
  <si>
    <t>Exam Clash</t>
  </si>
  <si>
    <t>+91-8918494188</t>
  </si>
  <si>
    <t>+91-7654113120</t>
  </si>
  <si>
    <t>+91-8971459682</t>
  </si>
  <si>
    <t>Can't contn Prof Commitment</t>
  </si>
  <si>
    <t>Army Cdr</t>
  </si>
  <si>
    <t>+91-9881153307</t>
  </si>
  <si>
    <t>+91-7048903137</t>
  </si>
  <si>
    <t>+91-9974018659</t>
  </si>
  <si>
    <t>Will pursue in Jan 2026</t>
  </si>
  <si>
    <t>+91-9717283908</t>
  </si>
  <si>
    <t>+91-9424370150</t>
  </si>
  <si>
    <t>+91-9019375426</t>
  </si>
  <si>
    <t>+91-8281261518</t>
  </si>
  <si>
    <t>+44-07581004801</t>
  </si>
  <si>
    <t>+91-9315456638</t>
  </si>
  <si>
    <t>+91-9945803431</t>
  </si>
  <si>
    <t>+91-8588053203</t>
  </si>
  <si>
    <t>+91-9510231407</t>
  </si>
  <si>
    <t>+91-8800663949</t>
  </si>
  <si>
    <t>+91-8825054483</t>
  </si>
  <si>
    <t>+91-9646475922</t>
  </si>
  <si>
    <t>+91-9970622193</t>
  </si>
  <si>
    <t>+91-9663612353</t>
  </si>
  <si>
    <t>+91-9442178534</t>
  </si>
  <si>
    <t>+91-9664632491</t>
  </si>
  <si>
    <t>+91-9986300051</t>
  </si>
  <si>
    <t>+91-9035270517</t>
  </si>
  <si>
    <t>+91-8086699808</t>
  </si>
  <si>
    <t>+91-7025092339</t>
  </si>
  <si>
    <t>+91-9717212129</t>
  </si>
  <si>
    <t>+91-9365986772</t>
  </si>
  <si>
    <t>+91-7018717403</t>
  </si>
  <si>
    <t>+91-8668507821</t>
  </si>
  <si>
    <t>Urgent Travel</t>
  </si>
  <si>
    <t>+91-7738522126</t>
  </si>
  <si>
    <t>+91-9441548940</t>
  </si>
  <si>
    <t>+91-9945677703</t>
  </si>
  <si>
    <t>+91-9019292136</t>
  </si>
  <si>
    <t>+91-9773710247</t>
  </si>
  <si>
    <t>+91-9442272261</t>
  </si>
  <si>
    <t>+91-9444556517</t>
  </si>
  <si>
    <t>POSH</t>
  </si>
  <si>
    <t>+91-9316054271</t>
  </si>
  <si>
    <t>Univ Exam/Personal Issue</t>
  </si>
  <si>
    <t>+91-8544225677</t>
  </si>
  <si>
    <t>+91-9197767110</t>
  </si>
  <si>
    <t>+91-9591717330</t>
  </si>
  <si>
    <t>+1-4088360131</t>
  </si>
  <si>
    <t>+91-7081786006</t>
  </si>
  <si>
    <t>+91-9700798895</t>
  </si>
  <si>
    <t>+91-9346315519</t>
  </si>
  <si>
    <t>+91-8319815551</t>
  </si>
  <si>
    <t>+1-9258763276</t>
  </si>
  <si>
    <t>TIME ZONE ISSUE- USA</t>
  </si>
  <si>
    <t>+91-8951214683</t>
  </si>
  <si>
    <t>+91-8617410856</t>
  </si>
  <si>
    <t>+91-8129830018</t>
  </si>
  <si>
    <t>+91-9219735831</t>
  </si>
  <si>
    <t>+91-7806941977</t>
  </si>
  <si>
    <t>+91-8890776432</t>
  </si>
  <si>
    <t>+91-9985260769</t>
  </si>
  <si>
    <t>+91-9871726573</t>
  </si>
  <si>
    <t>Will pusue after Sep 2026</t>
  </si>
  <si>
    <t>+91-7020501517</t>
  </si>
  <si>
    <t>+91-9818990703</t>
  </si>
  <si>
    <t>+91-9561434710</t>
  </si>
  <si>
    <t>+91-9430327508</t>
  </si>
  <si>
    <t>+91-9745353255</t>
  </si>
  <si>
    <t>+91-7030064064</t>
  </si>
  <si>
    <t>+91-9032036196</t>
  </si>
  <si>
    <t>+91-8494870875</t>
  </si>
  <si>
    <t>+1-6478682494</t>
  </si>
  <si>
    <t>+91-9916458008</t>
  </si>
  <si>
    <t>+91-9799959445</t>
  </si>
  <si>
    <t>+91-7046596988</t>
  </si>
  <si>
    <t>+91-9717181242</t>
  </si>
  <si>
    <t>+91-7728819377</t>
  </si>
  <si>
    <t>+91-9591972417</t>
  </si>
  <si>
    <t>+91-9831767900</t>
  </si>
  <si>
    <t>+91-8210909252</t>
  </si>
  <si>
    <t>+91-9347695905</t>
  </si>
  <si>
    <t>+91-7888865058</t>
  </si>
  <si>
    <t>+91-8976839681</t>
  </si>
  <si>
    <t>+91-7738909999</t>
  </si>
  <si>
    <t>+91-9986816810</t>
  </si>
  <si>
    <t>+91-7282920971</t>
  </si>
  <si>
    <t>+91-8106378325</t>
  </si>
  <si>
    <t>+91-9205758519</t>
  </si>
  <si>
    <t>+91-8851111749</t>
  </si>
  <si>
    <t>+91-9952060566</t>
  </si>
  <si>
    <t>+91-9310023640</t>
  </si>
  <si>
    <t>+91-9974767667</t>
  </si>
  <si>
    <t>+91-8882947073</t>
  </si>
  <si>
    <t>+91-9437562758</t>
  </si>
  <si>
    <t>Weknd Exam not Possible</t>
  </si>
  <si>
    <t>+91-9686620725</t>
  </si>
  <si>
    <t>+91-9739904248</t>
  </si>
  <si>
    <t>+91-7987284613</t>
  </si>
  <si>
    <t>+91-9755553461</t>
  </si>
  <si>
    <t>+91-7057635196</t>
  </si>
  <si>
    <t>Was unable to Travel</t>
  </si>
  <si>
    <t>+91-9923767636</t>
  </si>
  <si>
    <t>+91-9900443665</t>
  </si>
  <si>
    <t>+91-8076603884</t>
  </si>
  <si>
    <t>+91-9899238709</t>
  </si>
  <si>
    <t>+91-9422731936</t>
  </si>
  <si>
    <t>+91-9930272504</t>
  </si>
  <si>
    <t>+91-8826862222</t>
  </si>
  <si>
    <t>+91-9079047287</t>
  </si>
  <si>
    <t>+91-9330268009</t>
  </si>
  <si>
    <t>+91-9811342295</t>
  </si>
  <si>
    <t>+91-7895538651</t>
  </si>
  <si>
    <t>+91-8156883022</t>
  </si>
  <si>
    <t>+91-9419318900</t>
  </si>
  <si>
    <t>Requested for DROP</t>
  </si>
  <si>
    <t>+91-8810583948</t>
  </si>
  <si>
    <t>+91-9869825821</t>
  </si>
  <si>
    <t>+971-506734189</t>
  </si>
  <si>
    <t>+91-8601434788</t>
  </si>
  <si>
    <t>+91-9003015142</t>
  </si>
  <si>
    <t>+91-8860667912</t>
  </si>
  <si>
    <t>+91-9032484911</t>
  </si>
  <si>
    <t>+91-9632098531</t>
  </si>
  <si>
    <t>+91-9568204774</t>
  </si>
  <si>
    <t>+91-9740254350</t>
  </si>
  <si>
    <t>+91-8827571222</t>
  </si>
  <si>
    <t>+91-9515881463</t>
  </si>
  <si>
    <t>+91-9110786956</t>
  </si>
  <si>
    <t>+91-8586032137</t>
  </si>
  <si>
    <t>+91-7428988610</t>
  </si>
  <si>
    <t>+91-7702159110</t>
  </si>
  <si>
    <t>+91-9149533066</t>
  </si>
  <si>
    <t>No email received</t>
  </si>
  <si>
    <t>Student could not appear for the exam due to severe fog/smog and unsafe travel conditions from Kashipur to Dehradun.</t>
  </si>
  <si>
    <t>No specific reason - just want to skip some end-trimester exams now and give them in the next trimester.</t>
  </si>
  <si>
    <t>Did not appear for the exams due to unforeseen personal reasons along with health-related issues during the examination period.</t>
  </si>
  <si>
    <t>Received an email saying he couldn’t log in to his BITS email; likely did not take the exam due to lack of preparation.</t>
  </si>
  <si>
    <t>Last email states the student was unable to download the hall ticket and sought guidance; the reason for not writing the exam is not clearly confirmed.</t>
  </si>
  <si>
    <t>Student has requested withdrawal from the program due to personal and academic commitments; likely did not appear for the exams as they decided to discontinue.</t>
  </si>
  <si>
    <t>Could not appear for the Trimester-1 exams due to health issues; requested deferral and NC as per regulations.</t>
  </si>
  <si>
    <t>May miss the end-term exam due to urgent travel; asked if high internal marks alone would allow a pass.</t>
  </si>
  <si>
    <t>Requested to defer multiple subjects; could not appear for exams due to university exams and personal difficulties, and was unable to finish assignments on time.</t>
  </si>
  <si>
    <t>Missed live classes, quizzes, and assignments due to personal reasons; asking if she can restart the course and continue after paying continuity fee.</t>
  </si>
  <si>
    <t>Reason not specified, last email received -"Selected the wrong exam centre (Goa instead of Jaipur) and requested centre change"</t>
  </si>
  <si>
    <t>Requested deferral; unable to appear for current trimester exams due to unforeseen circumstances and wants to re-register next trimester.</t>
  </si>
  <si>
    <t>Unable to cope with workload from university + BITS Digital; not prepared for exams and requested to repeat the trimester instead of appearing.</t>
  </si>
  <si>
    <t>Could not appear for Trimester-1 exams due to pneumonia; requested guidance on re-exams and impact on degree duration.</t>
  </si>
  <si>
    <t>Missed classes and assignments since Oct 1 due to family issues; registered for exams but wants to repeat Trimester-1 instead of appearing.</t>
  </si>
  <si>
    <t>Could not complete coursework or appear due to ongoing medical issues (anxiety disorder and ADHD); requested to re-register Semester-1 courses in Semester-2.</t>
  </si>
  <si>
    <t>Count of Student Bits Id</t>
  </si>
  <si>
    <t>Remarks</t>
  </si>
  <si>
    <t>Registration Target</t>
  </si>
  <si>
    <t>Balance</t>
  </si>
  <si>
    <t>Most Likely</t>
  </si>
  <si>
    <r>
      <rPr>
        <b/>
        <sz val="11"/>
        <color theme="1"/>
        <rFont val="Calibri"/>
        <family val="2"/>
        <scheme val="minor"/>
      </rPr>
      <t>49 out of 184</t>
    </r>
    <r>
      <rPr>
        <sz val="11"/>
        <color theme="1"/>
        <rFont val="Calibri"/>
        <family val="2"/>
        <scheme val="minor"/>
      </rPr>
      <t xml:space="preserve"> have completed all Assignments and Quizzes in BS
</t>
    </r>
    <r>
      <rPr>
        <b/>
        <sz val="11"/>
        <color theme="1"/>
        <rFont val="Calibri"/>
        <family val="2"/>
        <scheme val="minor"/>
      </rPr>
      <t>168 out of 361</t>
    </r>
    <r>
      <rPr>
        <sz val="11"/>
        <color theme="1"/>
        <rFont val="Calibri"/>
        <family val="2"/>
        <scheme val="minor"/>
      </rPr>
      <t xml:space="preserve"> have completed all Assignments and Quizzes in MSc
</t>
    </r>
    <r>
      <rPr>
        <b/>
        <sz val="11"/>
        <color theme="1"/>
        <rFont val="Calibri"/>
        <family val="2"/>
        <scheme val="minor"/>
      </rPr>
      <t>Total-217</t>
    </r>
  </si>
  <si>
    <t>Present in 1 Exam</t>
  </si>
  <si>
    <t>Attendance-488</t>
  </si>
  <si>
    <t>BITS ID + Course Code</t>
  </si>
  <si>
    <t>Written Exam Marks</t>
  </si>
  <si>
    <t>Total Marks Written</t>
  </si>
  <si>
    <t>Test ID</t>
  </si>
  <si>
    <t>CID</t>
  </si>
  <si>
    <t>Email ID</t>
  </si>
  <si>
    <t>Student Name</t>
  </si>
  <si>
    <t>Program Name</t>
  </si>
  <si>
    <t>Semester</t>
  </si>
  <si>
    <t>Manual Evaluation Status</t>
  </si>
  <si>
    <t>Re-evaluation Applied</t>
  </si>
  <si>
    <t>Re-evaluation Status</t>
  </si>
  <si>
    <t>Obtained Marks</t>
  </si>
  <si>
    <t>Msc_T125_MDSDF402</t>
  </si>
  <si>
    <t>2025em1100267-MDSDF402</t>
  </si>
  <si>
    <t>MSc_Slot-1_20th and 21st Dec'25</t>
  </si>
  <si>
    <t>Graded</t>
  </si>
  <si>
    <t>2025em1100411-MDSDF402</t>
  </si>
  <si>
    <t>BS_T125_BDSDF114</t>
  </si>
  <si>
    <t>2025eb1100056-BDSDF114</t>
  </si>
  <si>
    <t>BS_Slot-1_20th and 21st Dec'25</t>
  </si>
  <si>
    <t>2025eb1100038-BDSDF114</t>
  </si>
  <si>
    <t>2025eb1100297-BDSDF114</t>
  </si>
  <si>
    <t>2025eb1100168-BDSDF114</t>
  </si>
  <si>
    <t>2025eb1100111-BDSDF114</t>
  </si>
  <si>
    <t>2025eb1100098-BDSDF114</t>
  </si>
  <si>
    <t>2025eb1100066-BDSDF114</t>
  </si>
  <si>
    <t>2025eb1100129-BDSDF114</t>
  </si>
  <si>
    <t>2025eb1100288-BDSDF114</t>
  </si>
  <si>
    <t>2025eb1100158-BDSDF114</t>
  </si>
  <si>
    <t>2025eb1100227-BDSDF114</t>
  </si>
  <si>
    <t>2025eb1100024-BDSDF114</t>
  </si>
  <si>
    <t>2025eb1100285-BDSDF114</t>
  </si>
  <si>
    <t>2025eb1100004-BDSDF114</t>
  </si>
  <si>
    <t>2025eb1100242-BDSDF114</t>
  </si>
  <si>
    <t>2025eb1100052-BDSDF114</t>
  </si>
  <si>
    <t>2025eb1100134-BDSDF114</t>
  </si>
  <si>
    <t>2025eb1100163-BDSDF114</t>
  </si>
  <si>
    <t>2025eb1100174-BDSDF114</t>
  </si>
  <si>
    <t>2025eb1100073-BDSDF114</t>
  </si>
  <si>
    <t>2025eb1100250-BDSDF114</t>
  </si>
  <si>
    <t>2025eb1100252-BDSDF114</t>
  </si>
  <si>
    <t>2025eb1100302-BDSDF114</t>
  </si>
  <si>
    <t>2025eb1100008-BDSDF114</t>
  </si>
  <si>
    <t>2025eb1100087-BDSDF114</t>
  </si>
  <si>
    <t>2025eb1100223-BDSDF114</t>
  </si>
  <si>
    <t>2025eb1100058-BDSDF114</t>
  </si>
  <si>
    <t>2025eb1100321-BDSDF114</t>
  </si>
  <si>
    <t>2025eb1100182-BDSDF114</t>
  </si>
  <si>
    <t>2025eb1100097-BDSDF114</t>
  </si>
  <si>
    <t>2025eb1100059-BDSDF114</t>
  </si>
  <si>
    <t>2025eb1100006-BDSDF114</t>
  </si>
  <si>
    <t>2025eb1100102-BDSDF114</t>
  </si>
  <si>
    <t>2025eb1100140-BDSDF114</t>
  </si>
  <si>
    <t>2025eb1100228-BDSDF114</t>
  </si>
  <si>
    <t>2025eb1100130-BDSDF114</t>
  </si>
  <si>
    <t>2025eb1100143-BDSDF114</t>
  </si>
  <si>
    <t>2025eb1100125-BDSDF114</t>
  </si>
  <si>
    <t>2025eb1100137-BDSDF114</t>
  </si>
  <si>
    <t>2025eb1100063-BDSDF114</t>
  </si>
  <si>
    <t>2025eb1100198-BDSDF114</t>
  </si>
  <si>
    <t>2025eb1100298-BDSDF114</t>
  </si>
  <si>
    <t>2025eb1100060-BDSDF114</t>
  </si>
  <si>
    <t>2025eb1100325-BDSDF114</t>
  </si>
  <si>
    <t>2025eb1100032-BDSDF114</t>
  </si>
  <si>
    <t>2025eb1100150-BDSDF114</t>
  </si>
  <si>
    <t>2025eb1100281-BDSDF114</t>
  </si>
  <si>
    <t>2025eb1100133-BDSDF114</t>
  </si>
  <si>
    <t>2025eb1100079-BDSDF114</t>
  </si>
  <si>
    <t>Msc_T125_MDSDF401</t>
  </si>
  <si>
    <t>2025em1100504-MDSDF401</t>
  </si>
  <si>
    <t>2025em1100498-MDSDF401</t>
  </si>
  <si>
    <t>2025em1100464-MDSDF401</t>
  </si>
  <si>
    <t>2025em1100342-MDSDF401</t>
  </si>
  <si>
    <t>2025em1100334-MDSDF401</t>
  </si>
  <si>
    <t>2025em1100266-MDSDF401</t>
  </si>
  <si>
    <t>2025em1100252-MDSDF401</t>
  </si>
  <si>
    <t>2025em1100241-MDSDF401</t>
  </si>
  <si>
    <t>2025em1100198-MDSDF401</t>
  </si>
  <si>
    <t>2025em1100194-MDSDF401</t>
  </si>
  <si>
    <t>2025em1100113-MDSDF401</t>
  </si>
  <si>
    <t>2025em1100098-MDSDF401</t>
  </si>
  <si>
    <t>2025em1100087-MDSDF401</t>
  </si>
  <si>
    <t>2025em1100076-MDSDF401</t>
  </si>
  <si>
    <t>2025em1100075-MDSDF401</t>
  </si>
  <si>
    <t>2025em1100069-MDSDF401</t>
  </si>
  <si>
    <t>2025em1100030-MDSDF401</t>
  </si>
  <si>
    <t>2025em1100029-MDSDF401</t>
  </si>
  <si>
    <t>2025em1100258-MDSDF401</t>
  </si>
  <si>
    <t>2025em1100128-MDSDF401</t>
  </si>
  <si>
    <t>2025em1100425-MDSDF401</t>
  </si>
  <si>
    <t>2025em1100225-MDSDF401</t>
  </si>
  <si>
    <t>2025em1100086-MDSDF401</t>
  </si>
  <si>
    <t>2025em1100219-MDSDF401</t>
  </si>
  <si>
    <t>2025em1100102-MDSDF401</t>
  </si>
  <si>
    <t>2025em1100133-MDSDF401</t>
  </si>
  <si>
    <t>2025em1100490-MDSDF401</t>
  </si>
  <si>
    <t>2025em1100101-MDSDF401</t>
  </si>
  <si>
    <t>2025em1100016-MDSDF401</t>
  </si>
  <si>
    <t>2025em1100085-MDSDF401</t>
  </si>
  <si>
    <t>2025em1100196-MDSDF401</t>
  </si>
  <si>
    <t>2025em1100446-MDSDF401</t>
  </si>
  <si>
    <t>2025em1100336-MDSDF401</t>
  </si>
  <si>
    <t>2025em1100438-MDSDF401</t>
  </si>
  <si>
    <t>2025em1100262-MDSDF401</t>
  </si>
  <si>
    <t>2025em1100139-MDSDF401</t>
  </si>
  <si>
    <t>2025em1100297-MDSDF401</t>
  </si>
  <si>
    <t>2025em1100156-MDSDF401</t>
  </si>
  <si>
    <t>2025em1100344-MDSDF401</t>
  </si>
  <si>
    <t>2025em1100081-MDSDF401</t>
  </si>
  <si>
    <t>2025em1100253-MDSDF401</t>
  </si>
  <si>
    <t>2025em1100390-MDSDF401</t>
  </si>
  <si>
    <t>2025em1100045-MDSDF401</t>
  </si>
  <si>
    <t>2025em1100254-MDSDF401</t>
  </si>
  <si>
    <t>2025em1100291-MDSDF401</t>
  </si>
  <si>
    <t>2025em1100145-MDSDF401</t>
  </si>
  <si>
    <t>2025em1100092-MDSDF401</t>
  </si>
  <si>
    <t>2025em1100183-MDSDF401</t>
  </si>
  <si>
    <t>2025em1100228-MDSDF401</t>
  </si>
  <si>
    <t>2025em1100378-MDSDF401</t>
  </si>
  <si>
    <t>2025em1100151-MDSDF401</t>
  </si>
  <si>
    <t>2025em1100107-MDSDF401</t>
  </si>
  <si>
    <t>2025em1100276-MDSDF401</t>
  </si>
  <si>
    <t>2025em1100136-MDSDF401</t>
  </si>
  <si>
    <t>2025em1100475-MDSDF401</t>
  </si>
  <si>
    <t>2025em1100110-MDSDF401</t>
  </si>
  <si>
    <t>2025em1100312-MDSDF401</t>
  </si>
  <si>
    <t>2025em1100277-MDSDF401</t>
  </si>
  <si>
    <t>2025em1100412-MDSDF401</t>
  </si>
  <si>
    <t>2025em1100485-MDSDF401</t>
  </si>
  <si>
    <t>2025em1100358-MDSDF401</t>
  </si>
  <si>
    <t>2025em1100018-MDSDF401</t>
  </si>
  <si>
    <t>2025em1100279-MDSDF401</t>
  </si>
  <si>
    <t>2025em1100047-MDSDF401</t>
  </si>
  <si>
    <t>2025em1100002-MDSDF401</t>
  </si>
  <si>
    <t>2025em1100391-MDSDF401</t>
  </si>
  <si>
    <t>2025em1100025-MDSDF401</t>
  </si>
  <si>
    <t>2025em1100024-MDSDF401</t>
  </si>
  <si>
    <t>2025em1100325-MDSDF401</t>
  </si>
  <si>
    <t>2025em1100103-MDSDF401</t>
  </si>
  <si>
    <t>2025em1100260-MDSDF401</t>
  </si>
  <si>
    <t>2025em1100009-MDSDF401</t>
  </si>
  <si>
    <t>2025em1100497-MDSDF401</t>
  </si>
  <si>
    <t>2025em1100467-MDSDF401</t>
  </si>
  <si>
    <t>2025em1100080-MDSDF401</t>
  </si>
  <si>
    <t>2025em1100011-MDSDF401</t>
  </si>
  <si>
    <t>2025em1100415-MDSDF401</t>
  </si>
  <si>
    <t>2025em1100435-MDSDF401</t>
  </si>
  <si>
    <t>2025em1100078-MDSDF401</t>
  </si>
  <si>
    <t>2025em1100331-MDSDF401</t>
  </si>
  <si>
    <t>2025em1100482-MDSDF401</t>
  </si>
  <si>
    <t>2025em1100088-MDSDF401</t>
  </si>
  <si>
    <t>2025em1100248-MDSDF401</t>
  </si>
  <si>
    <t>2025em1100278-MDSDF401</t>
  </si>
  <si>
    <t>2025em1100338-MDSDF401</t>
  </si>
  <si>
    <t>2025em1100105-MDSDF401</t>
  </si>
  <si>
    <t>2025em1100191-MDSDF401</t>
  </si>
  <si>
    <t>2025em1100494-MDSDF401</t>
  </si>
  <si>
    <t>2025em1100469-MDSDF401</t>
  </si>
  <si>
    <t>2025em1100159-MDSDF401</t>
  </si>
  <si>
    <t>2025em1100207-MDSDF401</t>
  </si>
  <si>
    <t>2025em1100374-MDSDF401</t>
  </si>
  <si>
    <t>2025em1100479-MDSDF401</t>
  </si>
  <si>
    <t>2025em1100054-MDSDF401</t>
  </si>
  <si>
    <t>2025em1100329-MDSDF401</t>
  </si>
  <si>
    <t>2025em1100286-MDSDF401</t>
  </si>
  <si>
    <t>2025em1100421-MDSDF401</t>
  </si>
  <si>
    <t>2025em1100046-MDSDF401</t>
  </si>
  <si>
    <t>2025em1100357-MDSDF401</t>
  </si>
  <si>
    <t>2025em1100431-MDSDF401</t>
  </si>
  <si>
    <t>2025em1100231-MDSDF401</t>
  </si>
  <si>
    <t>2025em1100040-MDSDF401</t>
  </si>
  <si>
    <t>2025em1100190-MDSDF401</t>
  </si>
  <si>
    <t>2025em1100333-MDSDF401</t>
  </si>
  <si>
    <t>2025em1100265-MDSDF401</t>
  </si>
  <si>
    <t>2025em1100235-MDSDF401</t>
  </si>
  <si>
    <t>2025em1100383-MDSDF401</t>
  </si>
  <si>
    <t>2025em1100180-MDSDF401</t>
  </si>
  <si>
    <t>2025em1100189-MDSDF401</t>
  </si>
  <si>
    <t>2025em1100017-MDSDF401</t>
  </si>
  <si>
    <t>2025em1100072-MDSDF401</t>
  </si>
  <si>
    <t>2025em1100449-MDSDF401</t>
  </si>
  <si>
    <t>2025em1100445-MDSDF401</t>
  </si>
  <si>
    <t>2025em1100130-MDSDF401</t>
  </si>
  <si>
    <t>2025em1100478-MDSDF401</t>
  </si>
  <si>
    <t>2025em1100330-MDSDF401</t>
  </si>
  <si>
    <t>2025em1100268-MDSDF401</t>
  </si>
  <si>
    <t>2025em1100480-MDSDF401</t>
  </si>
  <si>
    <t>2025em1100405-MDSDF401</t>
  </si>
  <si>
    <t>2025em1100132-MDSDF401</t>
  </si>
  <si>
    <t>2025em1100392-MDSDF402</t>
  </si>
  <si>
    <t>2025em1100094-MDSDF402</t>
  </si>
  <si>
    <t>2025em1100420-MDSDF402</t>
  </si>
  <si>
    <t>BS_T125_BDSDF113</t>
  </si>
  <si>
    <t>2025eb1100208-BDSDF113</t>
  </si>
  <si>
    <t>2025eb1100022-BDSDF113</t>
  </si>
  <si>
    <t>2025eb1100162-BDSDF113</t>
  </si>
  <si>
    <t>2025eb1100024-BDSDF113</t>
  </si>
  <si>
    <t>2025eb1100056-BDSDF113</t>
  </si>
  <si>
    <t>2025eb1100066-BDSDF113</t>
  </si>
  <si>
    <t>2025eb1100074-BDSDF113</t>
  </si>
  <si>
    <t>2025eb1100007-BDSDF113</t>
  </si>
  <si>
    <t>2025eb1100154-BDSDF113</t>
  </si>
  <si>
    <t>2025eb1100308-BDSDF113</t>
  </si>
  <si>
    <t>2025eb1100052-BDSDF113</t>
  </si>
  <si>
    <t>2025eb1100297-BDSDF113</t>
  </si>
  <si>
    <t>2025eb1100252-BDSDF113</t>
  </si>
  <si>
    <t>2025eb1100242-BDSDF113</t>
  </si>
  <si>
    <t>2025eb1100168-BDSDF113</t>
  </si>
  <si>
    <t>2025eb1100196-BDSDF113</t>
  </si>
  <si>
    <t>2025eb1100130-BDSDF113</t>
  </si>
  <si>
    <t>2025eb1100053-BDSDF113</t>
  </si>
  <si>
    <t>2025eb1100166-BDSDF113</t>
  </si>
  <si>
    <t>2025eb1100032-BDSDF113</t>
  </si>
  <si>
    <t>2025eb1100255-BDSDF113</t>
  </si>
  <si>
    <t>2025eb1100163-BDSDF113</t>
  </si>
  <si>
    <t>2025eb1100321-BDSDF113</t>
  </si>
  <si>
    <t>2025eb1100059-BDSDF113</t>
  </si>
  <si>
    <t>2025eb1100250-BDSDF113</t>
  </si>
  <si>
    <t>2025eb1100006-BDSDF113</t>
  </si>
  <si>
    <t>2025eb1100302-BDSDF113</t>
  </si>
  <si>
    <t>2025eb1100060-BDSDF113</t>
  </si>
  <si>
    <t>2025eb1100075-BDSDF113</t>
  </si>
  <si>
    <t>2025eb1100094-BDSDF113</t>
  </si>
  <si>
    <t>2025eb1100259-BDSDF113</t>
  </si>
  <si>
    <t>2025eb1100139-BDSDF113</t>
  </si>
  <si>
    <t>2025eb1100063-BDSDF113</t>
  </si>
  <si>
    <t>2025eb1100228-BDSDF113</t>
  </si>
  <si>
    <t>2025eb1100227-BDSDF113</t>
  </si>
  <si>
    <t>2025eb1100129-BDSDF113</t>
  </si>
  <si>
    <t>2025eb1100285-BDSDF113</t>
  </si>
  <si>
    <t>2025eb1100030-BDSDF113</t>
  </si>
  <si>
    <t>2025eb1100040-BDSDF113</t>
  </si>
  <si>
    <t>2025eb1100102-BDSDF113</t>
  </si>
  <si>
    <t>2025eb1100095-BDSDF113</t>
  </si>
  <si>
    <t>2025eb1100325-BDSDF113</t>
  </si>
  <si>
    <t>2025eb1100073-BDSDF113</t>
  </si>
  <si>
    <t>2025eb1100158-BDSDF113</t>
  </si>
  <si>
    <t>2025eb1100288-BDSDF113</t>
  </si>
  <si>
    <t>2025eb1100125-BDSDF113</t>
  </si>
  <si>
    <t>2025eb1100198-BDSDF113</t>
  </si>
  <si>
    <t>2025eb1100097-BDSDF113</t>
  </si>
  <si>
    <t>2025eb1100111-BDSDF113</t>
  </si>
  <si>
    <t>2025eb1100014-BDSDF113</t>
  </si>
  <si>
    <t>2025eb1100098-BDSDF113</t>
  </si>
  <si>
    <t>2025eb1100298-BDSDF113</t>
  </si>
  <si>
    <t>2025eb1100182-BDSDF113</t>
  </si>
  <si>
    <t>2025eb1100150-BDSDF113</t>
  </si>
  <si>
    <t>2025eb1100008-BDSDF113</t>
  </si>
  <si>
    <t>2025eb1100046-BDSDF113</t>
  </si>
  <si>
    <t>2025eb1100281-BDSDF113</t>
  </si>
  <si>
    <t>2025eb1100286-BDSDF113</t>
  </si>
  <si>
    <t>2025eb1100043-BDSDF113</t>
  </si>
  <si>
    <t>2025eb1100003-BDSDF113</t>
  </si>
  <si>
    <t>2025eb1100079-BDSDF113</t>
  </si>
  <si>
    <t>2025em1100065-MDSDF402</t>
  </si>
  <si>
    <t>2025em1100313-MDSDF402</t>
  </si>
  <si>
    <t>2025em1100336-MDSDF402</t>
  </si>
  <si>
    <t>2025em1100477-MDSDF402</t>
  </si>
  <si>
    <t>2025em1100049-MDSDF402</t>
  </si>
  <si>
    <t>2025em1100241-MDSDF402</t>
  </si>
  <si>
    <t>2025em1100299-MDSDF402</t>
  </si>
  <si>
    <t>2025em1100142-MDSDF402</t>
  </si>
  <si>
    <t>2025em1100251-MDSDF402</t>
  </si>
  <si>
    <t>2025em1100147-MDSDF402</t>
  </si>
  <si>
    <t>2025em1100029-MDSDF402</t>
  </si>
  <si>
    <t>2025em1100362-MDSDF402</t>
  </si>
  <si>
    <t>2025em1100339-MDSDF402</t>
  </si>
  <si>
    <t>2025em1100127-MDSDF402</t>
  </si>
  <si>
    <t>2025em1100372-MDSDF402</t>
  </si>
  <si>
    <t>2025em1100277-MDSDF402</t>
  </si>
  <si>
    <t>2025em1100335-MDSDF402</t>
  </si>
  <si>
    <t>2025em1100303-MDSDF402</t>
  </si>
  <si>
    <t>2025em1100143-MDSDF402</t>
  </si>
  <si>
    <t>2025em1100358-MDSDF402</t>
  </si>
  <si>
    <t>2025em1100274-MDSDF402</t>
  </si>
  <si>
    <t>2025em1100455-MDSDF402</t>
  </si>
  <si>
    <t>2025em1100180-MDSDF402</t>
  </si>
  <si>
    <t>2025em1100015-MDSDF402</t>
  </si>
  <si>
    <t>2025em1100485-MDSDF402</t>
  </si>
  <si>
    <t>2025em1100309-MDSDF402</t>
  </si>
  <si>
    <t>2025em1100184-MDSDF402</t>
  </si>
  <si>
    <t>2025em1100437-MDSDF402</t>
  </si>
  <si>
    <t>2025em1100058-MDSDF402</t>
  </si>
  <si>
    <t>2025em1100075-MDSDF402</t>
  </si>
  <si>
    <t>2025em1100429-MDSDF402</t>
  </si>
  <si>
    <t>2025em1100231-MDSDF402</t>
  </si>
  <si>
    <t>2025em1100414-MDSDF402</t>
  </si>
  <si>
    <t>2025em1100113-MDSDF402</t>
  </si>
  <si>
    <t>2025em1100475-MDSDF402</t>
  </si>
  <si>
    <t>2025em1100282-MDSDF402</t>
  </si>
  <si>
    <t>2025em1100286-MDSDF402</t>
  </si>
  <si>
    <t>2025em1100459-MDSDF402</t>
  </si>
  <si>
    <t>2025em1100014-MDSDF402</t>
  </si>
  <si>
    <t>2025em1100050-MDSDF402</t>
  </si>
  <si>
    <t>2025em1100334-MDSDF402</t>
  </si>
  <si>
    <t>2025em1100145-MDSDF402</t>
  </si>
  <si>
    <t>2025em1100450-MDSDF402</t>
  </si>
  <si>
    <t>2025em1100160-MDSDF402</t>
  </si>
  <si>
    <t>2025em1100501-MDSDF402</t>
  </si>
  <si>
    <t>2025em1100365-MDSDF402</t>
  </si>
  <si>
    <t>2025em1100349-MDSDF402</t>
  </si>
  <si>
    <t>2025em1100467-MDSDF402</t>
  </si>
  <si>
    <t>2025em1100198-MDSDF402</t>
  </si>
  <si>
    <t>2025em1100379-MDSDF402</t>
  </si>
  <si>
    <t>2025em1100188-MDSDF402</t>
  </si>
  <si>
    <t>2025em1100496-MDSDF402</t>
  </si>
  <si>
    <t>2025em1100482-MDSDF402</t>
  </si>
  <si>
    <t>2025em1100081-MDSDF402</t>
  </si>
  <si>
    <t>2025em1100297-MDSDF402</t>
  </si>
  <si>
    <t>2025em1100194-MDSDF402</t>
  </si>
  <si>
    <t>2025em1100254-MDSDF402</t>
  </si>
  <si>
    <t>2025em1100310-MDSDF402</t>
  </si>
  <si>
    <t>2025em1100253-MDSDF402</t>
  </si>
  <si>
    <t>2025em1100338-MDSDF402</t>
  </si>
  <si>
    <t>2025em1100228-MDSDF402</t>
  </si>
  <si>
    <t>2025em1100151-MDSDF402</t>
  </si>
  <si>
    <t>2025em1100064-MDSDF402</t>
  </si>
  <si>
    <t>2025em1100183-MDSDF402</t>
  </si>
  <si>
    <t>2025em1100098-MDSDF402</t>
  </si>
  <si>
    <t>2025em1100077-MDSDF402</t>
  </si>
  <si>
    <t>2025em1100233-MDSDF402</t>
  </si>
  <si>
    <t>2025em1100275-MDSDF402</t>
  </si>
  <si>
    <t>2025em1100291-MDSDF402</t>
  </si>
  <si>
    <t>2025em1100002-MDSDF402</t>
  </si>
  <si>
    <t>2025em1100092-MDSDF402</t>
  </si>
  <si>
    <t>2025em1100155-MDSDF402</t>
  </si>
  <si>
    <t>2025em1100107-MDSDF402</t>
  </si>
  <si>
    <t>2025em1100041-MDSDF402</t>
  </si>
  <si>
    <t>2025em1100504-MDSDF402</t>
  </si>
  <si>
    <t>2025em1100374-MDSDF402</t>
  </si>
  <si>
    <t>2025em1100138-MDSDF402</t>
  </si>
  <si>
    <t>2025em1100387-MDSDF402</t>
  </si>
  <si>
    <t>2025em1100431-MDSDF402</t>
  </si>
  <si>
    <t>2025em1100078-MDSDF402</t>
  </si>
  <si>
    <t>2025em1100060-MDSDF402</t>
  </si>
  <si>
    <t>2025em1100100-MDSDF402</t>
  </si>
  <si>
    <t>2025em1100331-MDSDF402</t>
  </si>
  <si>
    <t>2025em1100293-MDSDF402</t>
  </si>
  <si>
    <t>2025em1100039-MDSDF402</t>
  </si>
  <si>
    <t>2025em1100018-MDSDF402</t>
  </si>
  <si>
    <t>2025em1100097-MDSDF402</t>
  </si>
  <si>
    <t>2025em1100403-MDSDF402</t>
  </si>
  <si>
    <t>2025em1100030-MDSDF402</t>
  </si>
  <si>
    <t>2025em1100099-MDSDF402</t>
  </si>
  <si>
    <t>2025em1100249-MDSDF402</t>
  </si>
  <si>
    <t>2025em1100119-MDSDF402</t>
  </si>
  <si>
    <t>2025em1100474-MDSDF402</t>
  </si>
  <si>
    <t>2025em1100090-MDSDF402</t>
  </si>
  <si>
    <t>2025em1100017-MDSDF402</t>
  </si>
  <si>
    <t>2025em1100497-MDSDF402</t>
  </si>
  <si>
    <t>2025em1100128-MDSDF402</t>
  </si>
  <si>
    <t>2025em1100045-MDSDF402</t>
  </si>
  <si>
    <t>2025em1100195-MDSDF402</t>
  </si>
  <si>
    <t>2025em1100499-MDSDF402</t>
  </si>
  <si>
    <t>2025em1100009-MDSDF402</t>
  </si>
  <si>
    <t>2025em1100260-MDSDF402</t>
  </si>
  <si>
    <t>2025em1100005-MDSDF402</t>
  </si>
  <si>
    <t>2025em1100186-MDSDF402</t>
  </si>
  <si>
    <t>2025em1100102-MDSDF402</t>
  </si>
  <si>
    <t>2025em1100425-MDSDF402</t>
  </si>
  <si>
    <t>2025em1100086-MDSDF402</t>
  </si>
  <si>
    <t>2025em1100115-MDSDF402</t>
  </si>
  <si>
    <t>2025em1100284-MDSDF402</t>
  </si>
  <si>
    <t>2025em1100262-MDSDF402</t>
  </si>
  <si>
    <t>2025em1100025-MDSDF402</t>
  </si>
  <si>
    <t>2025em1100417-MDSDF402</t>
  </si>
  <si>
    <t>2025em1100172-MDSDF402</t>
  </si>
  <si>
    <t>2025em1100490-MDSDF402</t>
  </si>
  <si>
    <t>2025em1100076-MDSDF402</t>
  </si>
  <si>
    <t>2025em1100024-MDSDF402</t>
  </si>
  <si>
    <t>2025em1100047-MDSDF402</t>
  </si>
  <si>
    <t>2025em1100357-MDSDF402</t>
  </si>
  <si>
    <t>2025em1100421-MDSDF402</t>
  </si>
  <si>
    <t>2025em1100278-MDSDF402</t>
  </si>
  <si>
    <t>2025em1100385-MDSDF402</t>
  </si>
  <si>
    <t>2025em1100136-MDSDF402</t>
  </si>
  <si>
    <t>2025em1100258-MDSDF402</t>
  </si>
  <si>
    <t>2025em1100191-MDSDF402</t>
  </si>
  <si>
    <t>2025em1100103-MDSDF402</t>
  </si>
  <si>
    <t>2025em1100329-MDSDF402</t>
  </si>
  <si>
    <t>2025em1100479-MDSDF402</t>
  </si>
  <si>
    <t>2025em1100481-MDSDF402</t>
  </si>
  <si>
    <t>2025em1100337-MDSDF402</t>
  </si>
  <si>
    <t>2025em1100040-MDSDF402</t>
  </si>
  <si>
    <t>2025em1100435-MDSDF402</t>
  </si>
  <si>
    <t>2025em1100054-MDSDF402</t>
  </si>
  <si>
    <t>2025em1100046-MDSDF402</t>
  </si>
  <si>
    <t>2025em1100096-MDSDF402</t>
  </si>
  <si>
    <t>2025em1100381-MDSDF402</t>
  </si>
  <si>
    <t>2025em1100476-MDSDF402</t>
  </si>
  <si>
    <t>2025em1100333-MDSDF402</t>
  </si>
  <si>
    <t>2025em1100263-MDSDF402</t>
  </si>
  <si>
    <t>2025em1100409-MDSDF402</t>
  </si>
  <si>
    <t>2025em1100369-MDSDF402</t>
  </si>
  <si>
    <t>2025em1100506-MDSDF402</t>
  </si>
  <si>
    <t>2025em1100464-MDSDF402</t>
  </si>
  <si>
    <t>2025em1100238-MDSDF402</t>
  </si>
  <si>
    <t>2025em1100101-MDSDF402</t>
  </si>
  <si>
    <t>2025em1100062-MDSDF402</t>
  </si>
  <si>
    <t>2025em1100498-MDSDF402</t>
  </si>
  <si>
    <t>2025em1100088-MDSDF402</t>
  </si>
  <si>
    <t>2025em1100190-MDSDF402</t>
  </si>
  <si>
    <t>2025em1100442-MDSDF402</t>
  </si>
  <si>
    <t>2025em1100087-MDSDF402</t>
  </si>
  <si>
    <t>2025em1100007-MDSDF402</t>
  </si>
  <si>
    <t>2025em1100469-MDSDF402</t>
  </si>
  <si>
    <t>2025em1100080-MDSDF402</t>
  </si>
  <si>
    <t>2025em1100353-MDSDF402</t>
  </si>
  <si>
    <t>2025em1100384-MDSDF402</t>
  </si>
  <si>
    <t>2025em1100391-MDSDF402</t>
  </si>
  <si>
    <t>2025em1100269-MDSDF402</t>
  </si>
  <si>
    <t>2025em1100193-MDSDF402</t>
  </si>
  <si>
    <t>2025em1100179-MDSDF402</t>
  </si>
  <si>
    <t>2025em1100144-MDSDF402</t>
  </si>
  <si>
    <t>2025em1100162-MDSDF402</t>
  </si>
  <si>
    <t>2025em1100265-MDSDF402</t>
  </si>
  <si>
    <t>2025em1100301-MDSDF402</t>
  </si>
  <si>
    <t>2025em1100222-MDSDF402</t>
  </si>
  <si>
    <t>2025em1100059-MDSDF402</t>
  </si>
  <si>
    <t>2025em1100105-MDSDF402</t>
  </si>
  <si>
    <t>2025em1100289-MDSDF402</t>
  </si>
  <si>
    <t>2025em1100133-MDSDF402</t>
  </si>
  <si>
    <t>2025em1100266-MDSDF402</t>
  </si>
  <si>
    <t>2025em1100069-MDSDF402</t>
  </si>
  <si>
    <t>2025em1100250-MDSDF402</t>
  </si>
  <si>
    <t>2025em1100412-MDSDF402</t>
  </si>
  <si>
    <t>2025em1100234-MDSDF402</t>
  </si>
  <si>
    <t>2025em1100122-MDSDF402</t>
  </si>
  <si>
    <t>2025em1100165-MDSDF402</t>
  </si>
  <si>
    <t>2025em1100359-MDSDF402</t>
  </si>
  <si>
    <t>2025em1100236-MDSDF402</t>
  </si>
  <si>
    <t>2025em1100445-MDSDF402</t>
  </si>
  <si>
    <t>2025em1100478-MDSDF402</t>
  </si>
  <si>
    <t>2025em1100268-MDSDF402</t>
  </si>
  <si>
    <t>2025em1100173-MDSDF402</t>
  </si>
  <si>
    <t>2025em1100449-MDSDF402</t>
  </si>
  <si>
    <t>2025em1100330-MDSDF402</t>
  </si>
  <si>
    <t>2025em1100132-MDSDF402</t>
  </si>
  <si>
    <t>Msc_T125_MDSDF403</t>
  </si>
  <si>
    <t>2025em1100504-MDSDF403</t>
  </si>
  <si>
    <t>2025em1100143-MDSDF403</t>
  </si>
  <si>
    <t>2025em1100194-MDSDF403</t>
  </si>
  <si>
    <t>2025em1100015-MDSDF403</t>
  </si>
  <si>
    <t>2025em1100286-MDSDF403</t>
  </si>
  <si>
    <t>2025em1100482-MDSDF403</t>
  </si>
  <si>
    <t>2025em1100045-MDSDF403</t>
  </si>
  <si>
    <t>2025em1100128-MDSDF403</t>
  </si>
  <si>
    <t>2025em1100469-MDSDF403</t>
  </si>
  <si>
    <t>2025em1100331-MDSDF403</t>
  </si>
  <si>
    <t>2025em1100180-MDSDF403</t>
  </si>
  <si>
    <t>2025em1100030-MDSDF403</t>
  </si>
  <si>
    <t>2025em1100235-MDSDF403</t>
  </si>
  <si>
    <t>2025em1100497-MDSDF403</t>
  </si>
  <si>
    <t>2025em1100009-MDSDF403</t>
  </si>
  <si>
    <t>2025em1100081-MDSDF403</t>
  </si>
  <si>
    <t>2025em1100198-MDSDF403</t>
  </si>
  <si>
    <t>2025em1100334-MDSDF403</t>
  </si>
  <si>
    <t>2025em1100374-MDSDF403</t>
  </si>
  <si>
    <t>2025em1100283-MDSDF403</t>
  </si>
  <si>
    <t>2025em1100165-MDSDF403</t>
  </si>
  <si>
    <t>2025em1100098-MDSDF403</t>
  </si>
  <si>
    <t>2025em1100040-MDSDF403</t>
  </si>
  <si>
    <t>2025em1100080-MDSDF403</t>
  </si>
  <si>
    <t>2025em1100282-MDSDF403</t>
  </si>
  <si>
    <t>2025em1100421-MDSDF403</t>
  </si>
  <si>
    <t>2025em1100029-MDSDF403</t>
  </si>
  <si>
    <t>2025em1100339-MDSDF403</t>
  </si>
  <si>
    <t>2025em1100144-MDSDF403</t>
  </si>
  <si>
    <t>2025em1100336-MDSDF403</t>
  </si>
  <si>
    <t>2025em1100155-MDSDF403</t>
  </si>
  <si>
    <t>2025em1100277-MDSDF403</t>
  </si>
  <si>
    <t>2025em1100431-MDSDF403</t>
  </si>
  <si>
    <t>2025em1100475-MDSDF403</t>
  </si>
  <si>
    <t>2025em1100105-MDSDF403</t>
  </si>
  <si>
    <t>2025em1100231-MDSDF403</t>
  </si>
  <si>
    <t>2025em1100318-MDSDF403</t>
  </si>
  <si>
    <t>2025em1100291-MDSDF403</t>
  </si>
  <si>
    <t>2025em1100485-MDSDF403</t>
  </si>
  <si>
    <t>2025em1100049-MDSDF403</t>
  </si>
  <si>
    <t>2025em1100313-MDSDF403</t>
  </si>
  <si>
    <t>2025em1100372-MDSDF403</t>
  </si>
  <si>
    <t>2025em1100471-MDSDF403</t>
  </si>
  <si>
    <t>2025em1100391-MDSDF403</t>
  </si>
  <si>
    <t>2025em1100412-MDSDF403</t>
  </si>
  <si>
    <t>2025em1100058-MDSDF403</t>
  </si>
  <si>
    <t>2025em1100490-MDSDF403</t>
  </si>
  <si>
    <t>2025em1100050-MDSDF403</t>
  </si>
  <si>
    <t>2025em1100381-MDSDF403</t>
  </si>
  <si>
    <t>2025em1100147-MDSDF403</t>
  </si>
  <si>
    <t>2025em1100241-MDSDF403</t>
  </si>
  <si>
    <t>2025em1100065-MDSDF403</t>
  </si>
  <si>
    <t>2025em1100329-MDSDF403</t>
  </si>
  <si>
    <t>2025em1100479-MDSDF403</t>
  </si>
  <si>
    <t>2025em1100054-MDSDF403</t>
  </si>
  <si>
    <t>2025em1100017-MDSDF403</t>
  </si>
  <si>
    <t>2025em1100438-MDSDF403</t>
  </si>
  <si>
    <t>2025em1100395-MDSDF403</t>
  </si>
  <si>
    <t>2025em1100047-MDSDF403</t>
  </si>
  <si>
    <t>2025em1100353-MDSDF403</t>
  </si>
  <si>
    <t>2025em1100046-MDSDF403</t>
  </si>
  <si>
    <t>2025em1100100-MDSDF403</t>
  </si>
  <si>
    <t>2025em1100365-MDSDF403</t>
  </si>
  <si>
    <t>2025em1100258-MDSDF403</t>
  </si>
  <si>
    <t>2025em1100299-MDSDF403</t>
  </si>
  <si>
    <t>2025em1100219-MDSDF403</t>
  </si>
  <si>
    <t>2025em1100387-MDSDF403</t>
  </si>
  <si>
    <t>2025em1100039-MDSDF403</t>
  </si>
  <si>
    <t>2025em1100327-MDSDF403</t>
  </si>
  <si>
    <t>2025em1100127-MDSDF403</t>
  </si>
  <si>
    <t>2025em1100226-MDSDF403</t>
  </si>
  <si>
    <t>2025em1100184-MDSDF403</t>
  </si>
  <si>
    <t>2025em1100252-MDSDF403</t>
  </si>
  <si>
    <t>2025em1100005-MDSDF403</t>
  </si>
  <si>
    <t>2025em1100064-MDSDF403</t>
  </si>
  <si>
    <t>2025em1100333-MDSDF403</t>
  </si>
  <si>
    <t>2025em1100249-MDSDF403</t>
  </si>
  <si>
    <t>2025em1100190-MDSDF403</t>
  </si>
  <si>
    <t>2025em1100357-MDSDF403</t>
  </si>
  <si>
    <t>2025em1100499-MDSDF403</t>
  </si>
  <si>
    <t>2025em1100161-MDSDF403</t>
  </si>
  <si>
    <t>2025em1100076-MDSDF403</t>
  </si>
  <si>
    <t>2025em1100498-MDSDF403</t>
  </si>
  <si>
    <t>2025em1100142-MDSDF403</t>
  </si>
  <si>
    <t>2025em1100120-MDSDF403</t>
  </si>
  <si>
    <t>2025em1100266-MDSDF403</t>
  </si>
  <si>
    <t>2025em1100183-MDSDF403</t>
  </si>
  <si>
    <t>2025em1100092-MDSDF403</t>
  </si>
  <si>
    <t>2025em1100254-MDSDF403</t>
  </si>
  <si>
    <t>2025em1100228-MDSDF403</t>
  </si>
  <si>
    <t>2025em1100193-MDSDF403</t>
  </si>
  <si>
    <t>2025em1100107-MDSDF403</t>
  </si>
  <si>
    <t>2025em1100151-MDSDF403</t>
  </si>
  <si>
    <t>2025em1100203-MDSDF403</t>
  </si>
  <si>
    <t>2025em1100253-MDSDF403</t>
  </si>
  <si>
    <t>2025em1100464-MDSDF403</t>
  </si>
  <si>
    <t>2025em1100162-MDSDF403</t>
  </si>
  <si>
    <t>2025em1100474-MDSDF403</t>
  </si>
  <si>
    <t>2025em1100097-MDSDF403</t>
  </si>
  <si>
    <t>2025em1100103-MDSDF403</t>
  </si>
  <si>
    <t>2025em1100087-MDSDF403</t>
  </si>
  <si>
    <t>2025em1100133-MDSDF403</t>
  </si>
  <si>
    <t>2025em1100101-MDSDF403</t>
  </si>
  <si>
    <t>2025em1100356-MDSDF403</t>
  </si>
  <si>
    <t>2025em1100414-MDSDF403</t>
  </si>
  <si>
    <t>2025em1100338-MDSDF403</t>
  </si>
  <si>
    <t>2025em1100088-MDSDF403</t>
  </si>
  <si>
    <t>2025em1100467-MDSDF403</t>
  </si>
  <si>
    <t>2025em1100501-MDSDF403</t>
  </si>
  <si>
    <t>2025em1100403-MDSDF403</t>
  </si>
  <si>
    <t>2025em1100384-MDSDF403</t>
  </si>
  <si>
    <t>2025em1100445-MDSDF403</t>
  </si>
  <si>
    <t>2025em1100236-MDSDF403</t>
  </si>
  <si>
    <t>2025em1100411-MDSDF403</t>
  </si>
  <si>
    <t>2025em1100268-MDSDF403</t>
  </si>
  <si>
    <t>2025em1100449-MDSDF403</t>
  </si>
  <si>
    <t>2025em1100173-MDSDF403</t>
  </si>
  <si>
    <t>2025em1100132-MDSDF403</t>
  </si>
  <si>
    <t>Msc_T125_MDSDF404</t>
  </si>
  <si>
    <t>2025em1100254-MDSDF404</t>
  </si>
  <si>
    <t>2025em1100342-MDSDF404</t>
  </si>
  <si>
    <t>2025em1100334-MDSDF404</t>
  </si>
  <si>
    <t>2025em1100207-MDSDF404</t>
  </si>
  <si>
    <t>2025em1100286-MDSDF404</t>
  </si>
  <si>
    <t>2025em1100497-MDSDF404</t>
  </si>
  <si>
    <t>2025em1100045-MDSDF404</t>
  </si>
  <si>
    <t>2025em1100087-MDSDF404</t>
  </si>
  <si>
    <t>2025em1100184-MDSDF404</t>
  </si>
  <si>
    <t>2025em1100228-MDSDF404</t>
  </si>
  <si>
    <t>2025em1100054-MDSDF404</t>
  </si>
  <si>
    <t>2025em1100253-MDSDF404</t>
  </si>
  <si>
    <t>2025em1100504-MDSDF404</t>
  </si>
  <si>
    <t>2025em1100151-MDSDF404</t>
  </si>
  <si>
    <t>2025em1100336-MDSDF404</t>
  </si>
  <si>
    <t>2025em1100331-MDSDF404</t>
  </si>
  <si>
    <t>2025em1100482-MDSDF404</t>
  </si>
  <si>
    <t>2025em1100464-MDSDF404</t>
  </si>
  <si>
    <t>2025em1100105-MDSDF404</t>
  </si>
  <si>
    <t>2025em1100339-MDSDF404</t>
  </si>
  <si>
    <t>2025em1100194-MDSDF404</t>
  </si>
  <si>
    <t>2025em1100161-MDSDF404</t>
  </si>
  <si>
    <t>2025em1100467-MDSDF404</t>
  </si>
  <si>
    <t>2025em1100059-MDSDF404</t>
  </si>
  <si>
    <t>2025em1100263-MDSDF404</t>
  </si>
  <si>
    <t>2025em1100101-MDSDF404</t>
  </si>
  <si>
    <t>2025em1100312-MDSDF404</t>
  </si>
  <si>
    <t>2025em1100266-MDSDF404</t>
  </si>
  <si>
    <t>2025em1100009-MDSDF404</t>
  </si>
  <si>
    <t>2025em1100252-MDSDF404</t>
  </si>
  <si>
    <t>2025em1100333-MDSDF404</t>
  </si>
  <si>
    <t>2025em1100113-MDSDF404</t>
  </si>
  <si>
    <t>2025em1100387-MDSDF404</t>
  </si>
  <si>
    <t>2025em1100277-MDSDF404</t>
  </si>
  <si>
    <t>2025em1100479-MDSDF404</t>
  </si>
  <si>
    <t>2025em1100318-MDSDF404</t>
  </si>
  <si>
    <t>2025em1100080-MDSDF404</t>
  </si>
  <si>
    <t>2025em1100313-MDSDF404</t>
  </si>
  <si>
    <t>2025em1100455-MDSDF404</t>
  </si>
  <si>
    <t>2025em1100056-MDSDF404</t>
  </si>
  <si>
    <t>2025em1100498-MDSDF404</t>
  </si>
  <si>
    <t>2025em1100412-MDSDF404</t>
  </si>
  <si>
    <t>2025em1100469-MDSDF404</t>
  </si>
  <si>
    <t>2025em1100198-MDSDF404</t>
  </si>
  <si>
    <t>2025em1100437-MDSDF404</t>
  </si>
  <si>
    <t>2025em1100244-MDSDF404</t>
  </si>
  <si>
    <t>2025em1100155-MDSDF404</t>
  </si>
  <si>
    <t>2025em1100395-MDSDF404</t>
  </si>
  <si>
    <t>2025em1100353-MDSDF404</t>
  </si>
  <si>
    <t>2025em1100196-MDSDF404</t>
  </si>
  <si>
    <t>2025em1100501-MDSDF404</t>
  </si>
  <si>
    <t>2025em1100133-MDSDF404</t>
  </si>
  <si>
    <t>2025em1100438-MDSDF404</t>
  </si>
  <si>
    <t>2025em1100165-MDSDF404</t>
  </si>
  <si>
    <t>2025em1100110-MDSDF404</t>
  </si>
  <si>
    <t>2025em1100039-MDSDF404</t>
  </si>
  <si>
    <t>2025em1100291-MDSDF404</t>
  </si>
  <si>
    <t>2025em1100379-MDSDF404</t>
  </si>
  <si>
    <t>2025em1100274-MDSDF404</t>
  </si>
  <si>
    <t>2025em1100062-MDSDF404</t>
  </si>
  <si>
    <t>2025em1100075-MDSDF404</t>
  </si>
  <si>
    <t>2025em1100088-MDSDF404</t>
  </si>
  <si>
    <t>2025em1100494-MDSDF404</t>
  </si>
  <si>
    <t>2025em1100248-MDSDF404</t>
  </si>
  <si>
    <t>2025em1100288-MDSDF404</t>
  </si>
  <si>
    <t>2025em1100096-MDSDF404</t>
  </si>
  <si>
    <t>2025em1100219-MDSDF404</t>
  </si>
  <si>
    <t>2025em1100162-MDSDF404</t>
  </si>
  <si>
    <t>2025em1100180-MDSDF404</t>
  </si>
  <si>
    <t>2025em1100032-MDSDF404</t>
  </si>
  <si>
    <t>2025em1100186-MDSDF404</t>
  </si>
  <si>
    <t>2025em1100007-MDSDF404</t>
  </si>
  <si>
    <t>2025em1100049-MDSDF404</t>
  </si>
  <si>
    <t>2025em1100420-MDSDF404</t>
  </si>
  <si>
    <t>2025em1100078-MDSDF404</t>
  </si>
  <si>
    <t>2025em1100265-MDSDF404</t>
  </si>
  <si>
    <t>2025em1100383-MDSDF404</t>
  </si>
  <si>
    <t>2025em1100338-MDSDF404</t>
  </si>
  <si>
    <t>2025em1100120-MDSDF404</t>
  </si>
  <si>
    <t>2025em1100309-MDSDF404</t>
  </si>
  <si>
    <t>2025em1100190-MDSDF404</t>
  </si>
  <si>
    <t>2025em1100119-MDSDF404</t>
  </si>
  <si>
    <t>2025em1100329-MDSDF404</t>
  </si>
  <si>
    <t>2025em1100485-MDSDF404</t>
  </si>
  <si>
    <t>2025em1100098-MDSDF404</t>
  </si>
  <si>
    <t>2025em1100066-MDSDF404</t>
  </si>
  <si>
    <t>2025em1100159-MDSDF404</t>
  </si>
  <si>
    <t>2025em1100418-MDSDF404</t>
  </si>
  <si>
    <t>2025em1100231-MDSDF404</t>
  </si>
  <si>
    <t>2025em1100302-MDSDF404</t>
  </si>
  <si>
    <t>2025em1100357-MDSDF404</t>
  </si>
  <si>
    <t>2025em1100365-MDSDF404</t>
  </si>
  <si>
    <t>2025em1100172-MDSDF404</t>
  </si>
  <si>
    <t>2025em1100301-MDSDF404</t>
  </si>
  <si>
    <t>2025em1100158-MDSDF404</t>
  </si>
  <si>
    <t>2025em1100018-MDSDF404</t>
  </si>
  <si>
    <t>2025em1100183-MDSDF404</t>
  </si>
  <si>
    <t>2025em1100446-MDSDF404</t>
  </si>
  <si>
    <t>2025em1100102-MDSDF404</t>
  </si>
  <si>
    <t>2025em1100211-MDSDF404</t>
  </si>
  <si>
    <t>2025em1100238-MDSDF404</t>
  </si>
  <si>
    <t>2025em1100490-MDSDF404</t>
  </si>
  <si>
    <t>2025em1100041-MDSDF404</t>
  </si>
  <si>
    <t>2025em1100017-MDSDF404</t>
  </si>
  <si>
    <t>2025em1100127-MDSDF404</t>
  </si>
  <si>
    <t>2025em1100349-MDSDF404</t>
  </si>
  <si>
    <t>2025em1100374-MDSDF404</t>
  </si>
  <si>
    <t>2025em1100188-MDSDF404</t>
  </si>
  <si>
    <t>2025em1100421-MDSDF404</t>
  </si>
  <si>
    <t>2025em1100085-MDSDF404</t>
  </si>
  <si>
    <t>2025em1100297-MDSDF404</t>
  </si>
  <si>
    <t>2025em1100005-MDSDF404</t>
  </si>
  <si>
    <t>2025em1100337-MDSDF404</t>
  </si>
  <si>
    <t>2025em1100481-MDSDF404</t>
  </si>
  <si>
    <t>2025em1100192-MDSDF404</t>
  </si>
  <si>
    <t>2025em1100249-MDSDF404</t>
  </si>
  <si>
    <t>2025em1100123-MDSDF404</t>
  </si>
  <si>
    <t>2025em1100128-MDSDF404</t>
  </si>
  <si>
    <t>2025em1100081-MDSDF404</t>
  </si>
  <si>
    <t>2025em1100145-MDSDF404</t>
  </si>
  <si>
    <t>2025em1100293-MDSDF404</t>
  </si>
  <si>
    <t>2025em1100225-MDSDF404</t>
  </si>
  <si>
    <t>2025em1100167-MDSDF404</t>
  </si>
  <si>
    <t>2025em1100047-MDSDF404</t>
  </si>
  <si>
    <t>2025em1100442-MDSDF404</t>
  </si>
  <si>
    <t>2025em1100160-MDSDF404</t>
  </si>
  <si>
    <t>2025em1100362-MDSDF404</t>
  </si>
  <si>
    <t>2025em1100222-MDSDF404</t>
  </si>
  <si>
    <t>2025em1100385-MDSDF404</t>
  </si>
  <si>
    <t>2025em1100011-MDSDF404</t>
  </si>
  <si>
    <t>2025em1100086-MDSDF404</t>
  </si>
  <si>
    <t>2025em1100425-MDSDF404</t>
  </si>
  <si>
    <t>2025em1100344-MDSDF404</t>
  </si>
  <si>
    <t>2025em1100264-MDSDF404</t>
  </si>
  <si>
    <t>2025em1100060-MDSDF404</t>
  </si>
  <si>
    <t>2025em1100016-MDSDF404</t>
  </si>
  <si>
    <t>2025em1100390-MDSDF404</t>
  </si>
  <si>
    <t>2025em1100378-MDSDF404</t>
  </si>
  <si>
    <t>2025em1100327-MDSDF404</t>
  </si>
  <si>
    <t>2025em1100233-MDSDF404</t>
  </si>
  <si>
    <t>2025em1100261-MDSDF404</t>
  </si>
  <si>
    <t>2025em1100103-MDSDF404</t>
  </si>
  <si>
    <t>2025em1100394-MDSDF404</t>
  </si>
  <si>
    <t>2025em1100241-MDSDF404</t>
  </si>
  <si>
    <t>2025em1100226-MDSDF404</t>
  </si>
  <si>
    <t>2025em1100269-MDSDF404</t>
  </si>
  <si>
    <t>2025em1100496-MDSDF404</t>
  </si>
  <si>
    <t>2025em1100335-MDSDF404</t>
  </si>
  <si>
    <t>2025em1100278-MDSDF404</t>
  </si>
  <si>
    <t>2025em1100030-MDSDF404</t>
  </si>
  <si>
    <t>2025em1100065-MDSDF404</t>
  </si>
  <si>
    <t>2025em1100431-MDSDF404</t>
  </si>
  <si>
    <t>2025em1100014-MDSDF404</t>
  </si>
  <si>
    <t>2025em1100234-MDSDF404</t>
  </si>
  <si>
    <t>2025em1100015-MDSDF404</t>
  </si>
  <si>
    <t>2025em1100076-MDSDF404</t>
  </si>
  <si>
    <t>2025em1100303-MDSDF404</t>
  </si>
  <si>
    <t>2025em1100072-MDSDF404</t>
  </si>
  <si>
    <t>2025em1100094-MDSDF404</t>
  </si>
  <si>
    <t>2025em1100267-MDSDF404</t>
  </si>
  <si>
    <t>2025em1100130-MDSDF404</t>
  </si>
  <si>
    <t>2025em1100236-MDSDF404</t>
  </si>
  <si>
    <t>2025em1100268-MDSDF404</t>
  </si>
  <si>
    <t>2025em1100445-MDSDF404</t>
  </si>
  <si>
    <t>2025em1100480-MDSDF404</t>
  </si>
  <si>
    <t>2025em1100478-MDSDF404</t>
  </si>
  <si>
    <t>2025em1100132-MDSDF404</t>
  </si>
  <si>
    <t>2025em1100449-MDSDF404</t>
  </si>
  <si>
    <t>Msc_T125_MDSDF406</t>
  </si>
  <si>
    <t>2025em1100342-MDSDF406</t>
  </si>
  <si>
    <t>2025em1100180-MDSDF406</t>
  </si>
  <si>
    <t>2025em1100080-MDSDF406</t>
  </si>
  <si>
    <t>2025em1100282-MDSDF406</t>
  </si>
  <si>
    <t>2025em1100105-MDSDF406</t>
  </si>
  <si>
    <t>2025em1100358-MDSDF406</t>
  </si>
  <si>
    <t>2025em1100276-MDSDF406</t>
  </si>
  <si>
    <t>2025em1100384-MDSDF406</t>
  </si>
  <si>
    <t>2025em1100497-MDSDF406</t>
  </si>
  <si>
    <t>2025em1100329-MDSDF406</t>
  </si>
  <si>
    <t>2025em1100165-MDSDF406</t>
  </si>
  <si>
    <t>2025em1100331-MDSDF406</t>
  </si>
  <si>
    <t>2025em1100310-MDSDF406</t>
  </si>
  <si>
    <t>2025em1100286-MDSDF406</t>
  </si>
  <si>
    <t>2025em1100504-MDSDF406</t>
  </si>
  <si>
    <t>2025em1100009-MDSDF406</t>
  </si>
  <si>
    <t>2025em1100120-MDSDF406</t>
  </si>
  <si>
    <t>2025em1100333-MDSDF406</t>
  </si>
  <si>
    <t>2025em1100412-MDSDF406</t>
  </si>
  <si>
    <t>2025em1100151-MDSDF406</t>
  </si>
  <si>
    <t>2025em1100198-MDSDF406</t>
  </si>
  <si>
    <t>2025em1100228-MDSDF406</t>
  </si>
  <si>
    <t>2025em1100302-MDSDF406</t>
  </si>
  <si>
    <t>2025em1100110-MDSDF406</t>
  </si>
  <si>
    <t>2025em1100279-MDSDF406</t>
  </si>
  <si>
    <t>2025em1100469-MDSDF406</t>
  </si>
  <si>
    <t>2025em1100485-MDSDF406</t>
  </si>
  <si>
    <t>2025em1100030-MDSDF406</t>
  </si>
  <si>
    <t>2025em1100203-MDSDF406</t>
  </si>
  <si>
    <t>2025em1100041-MDSDF406</t>
  </si>
  <si>
    <t>2025em1100291-MDSDF406</t>
  </si>
  <si>
    <t>2025em1100054-MDSDF406</t>
  </si>
  <si>
    <t>2025em1100238-MDSDF406</t>
  </si>
  <si>
    <t>2025em1100336-MDSDF406</t>
  </si>
  <si>
    <t>2025em1100334-MDSDF406</t>
  </si>
  <si>
    <t>2025em1100418-MDSDF406</t>
  </si>
  <si>
    <t>2025em1100421-MDSDF406</t>
  </si>
  <si>
    <t>2025em1100123-MDSDF406</t>
  </si>
  <si>
    <t>2025em1100464-MDSDF406</t>
  </si>
  <si>
    <t>2025em1100488-MDSDF406</t>
  </si>
  <si>
    <t>2025em1100482-MDSDF406</t>
  </si>
  <si>
    <t>2025em1100144-MDSDF406</t>
  </si>
  <si>
    <t>2025em1100479-MDSDF406</t>
  </si>
  <si>
    <t>2025em1100218-MDSDF406</t>
  </si>
  <si>
    <t>2025em1100098-MDSDF406</t>
  </si>
  <si>
    <t>2025em1100122-MDSDF406</t>
  </si>
  <si>
    <t>2025em1100047-MDSDF406</t>
  </si>
  <si>
    <t>2025em1100101-MDSDF406</t>
  </si>
  <si>
    <t>2025em1100056-MDSDF406</t>
  </si>
  <si>
    <t>2025em1100259-MDSDF406</t>
  </si>
  <si>
    <t>2025em1100277-MDSDF406</t>
  </si>
  <si>
    <t>2025em1100081-MDSDF406</t>
  </si>
  <si>
    <t>2025em1100369-MDSDF406</t>
  </si>
  <si>
    <t>2025em1100318-MDSDF406</t>
  </si>
  <si>
    <t>2025em1100172-MDSDF406</t>
  </si>
  <si>
    <t>2025em1100283-MDSDF406</t>
  </si>
  <si>
    <t>2025em1100254-MDSDF406</t>
  </si>
  <si>
    <t>2025em1100183-MDSDF406</t>
  </si>
  <si>
    <t>2025em1100194-MDSDF406</t>
  </si>
  <si>
    <t>2025em1100506-MDSDF406</t>
  </si>
  <si>
    <t>2025em1100293-MDSDF406</t>
  </si>
  <si>
    <t>2025em1100471-MDSDF406</t>
  </si>
  <si>
    <t>2025em1100060-MDSDF406</t>
  </si>
  <si>
    <t>2025em1100253-MDSDF406</t>
  </si>
  <si>
    <t>2025em1100459-MDSDF406</t>
  </si>
  <si>
    <t>2025em1100192-MDSDF406</t>
  </si>
  <si>
    <t>2025em1100490-MDSDF406</t>
  </si>
  <si>
    <t>2025em1100458-MDSDF406</t>
  </si>
  <si>
    <t>2025em1100409-MDSDF406</t>
  </si>
  <si>
    <t>2025em1100231-MDSDF406</t>
  </si>
  <si>
    <t>2025em1100161-MDSDF406</t>
  </si>
  <si>
    <t>2025em1100142-MDSDF406</t>
  </si>
  <si>
    <t>2025em1100017-MDSDF406</t>
  </si>
  <si>
    <t>2025em1100048-MDSDF406</t>
  </si>
  <si>
    <t>2025em1100417-MDSDF406</t>
  </si>
  <si>
    <t>2025em1100498-MDSDF406</t>
  </si>
  <si>
    <t>2025em1100357-MDSDF406</t>
  </si>
  <si>
    <t>2025em1100374-MDSDF406</t>
  </si>
  <si>
    <t>2025em1100261-MDSDF406</t>
  </si>
  <si>
    <t>2025em1100138-MDSDF406</t>
  </si>
  <si>
    <t>2025em1100190-MDSDF406</t>
  </si>
  <si>
    <t>2025em1100148-MDSDF406</t>
  </si>
  <si>
    <t>2025em1100226-MDSDF406</t>
  </si>
  <si>
    <t>2025em1100179-MDSDF406</t>
  </si>
  <si>
    <t>2025em1100195-MDSDF406</t>
  </si>
  <si>
    <t>2025em1100103-MDSDF406</t>
  </si>
  <si>
    <t>2025em1100211-MDSDF406</t>
  </si>
  <si>
    <t>2025em1100415-MDSDF406</t>
  </si>
  <si>
    <t>2025em1100088-MDSDF406</t>
  </si>
  <si>
    <t>2025em1100338-MDSDF406</t>
  </si>
  <si>
    <t>2025em1100467-MDSDF406</t>
  </si>
  <si>
    <t>2025em1100011-MDSDF406</t>
  </si>
  <si>
    <t>2025em1100164-MDSDF406</t>
  </si>
  <si>
    <t>2025em1100477-MDSDF406</t>
  </si>
  <si>
    <t>2025em1100420-MDSDF406</t>
  </si>
  <si>
    <t>2025em1100241-MDSDF406</t>
  </si>
  <si>
    <t>2025em1100394-MDSDF406</t>
  </si>
  <si>
    <t>2025em1100087-MDSDF406</t>
  </si>
  <si>
    <t>2025em1100076-MDSDF406</t>
  </si>
  <si>
    <t>2025em1100133-MDSDF406</t>
  </si>
  <si>
    <t>2025em1100356-MDSDF406</t>
  </si>
  <si>
    <t>2025em1100284-MDSDF406</t>
  </si>
  <si>
    <t>2025em1100244-MDSDF406</t>
  </si>
  <si>
    <t>2025em1100045-MDSDF406</t>
  </si>
  <si>
    <t>2025em1100090-MDSDF406</t>
  </si>
  <si>
    <t>2025em1100128-MDSDF406</t>
  </si>
  <si>
    <t>2025em1100289-MDSDF406</t>
  </si>
  <si>
    <t>2025em1100189-MDSDF406</t>
  </si>
  <si>
    <t>2025em1100019-MDSDF406</t>
  </si>
  <si>
    <t>2025em1100325-MDSDF406</t>
  </si>
  <si>
    <t>2025em1100250-MDSDF406</t>
  </si>
  <si>
    <t>2025em1100474-MDSDF406</t>
  </si>
  <si>
    <t>2025em1100499-MDSDF406</t>
  </si>
  <si>
    <t>2025em1100236-MDSDF406</t>
  </si>
  <si>
    <t>2025em1100268-MDSDF406</t>
  </si>
  <si>
    <t>2025em1100445-MDSDF406</t>
  </si>
  <si>
    <t>2025em1100130-MDSDF406</t>
  </si>
  <si>
    <t>2025em1100330-MDSDF406</t>
  </si>
  <si>
    <t>2025em1100392-MDSDF406</t>
  </si>
  <si>
    <t>2025em1100132-MDSDF406</t>
  </si>
  <si>
    <t>2025em1100449-MDSDF406</t>
  </si>
  <si>
    <t>BS_T125_BDSDF112</t>
  </si>
  <si>
    <t>2025eb1100145-BDSDF112</t>
  </si>
  <si>
    <t>2025eb1100192-BDSDF112</t>
  </si>
  <si>
    <t>2025eb1100150-BDSDF112</t>
  </si>
  <si>
    <t>2025eb1100004-BDSDF112</t>
  </si>
  <si>
    <t>2025eb1100143-BDSDF112</t>
  </si>
  <si>
    <t>2025eb1100281-BDSDF112</t>
  </si>
  <si>
    <t>2025eb1100293-BDSDF112</t>
  </si>
  <si>
    <t>2025eb1100309-BDSDF112</t>
  </si>
  <si>
    <t>2025eb1100250-BDSDF112</t>
  </si>
  <si>
    <t>2025eb1100302-BDSDF112</t>
  </si>
  <si>
    <t>2025eb1100238-BDSDF112</t>
  </si>
  <si>
    <t>2025eb1100252-BDSDF112</t>
  </si>
  <si>
    <t>2025eb1100227-BDSDF112</t>
  </si>
  <si>
    <t>2025eb1100022-BDSDF112</t>
  </si>
  <si>
    <t>2025eb1100285-BDSDF112</t>
  </si>
  <si>
    <t>2025eb1100038-BDSDF112</t>
  </si>
  <si>
    <t>2025eb1100242-BDSDF112</t>
  </si>
  <si>
    <t>2025eb1100174-BDSDF112</t>
  </si>
  <si>
    <t>2025eb1100321-BDSDF112</t>
  </si>
  <si>
    <t>2025eb1100063-BDSDF112</t>
  </si>
  <si>
    <t>2025eb1100066-BDSDF112</t>
  </si>
  <si>
    <t>2025eb1100228-BDSDF112</t>
  </si>
  <si>
    <t>2025eb1100102-BDSDF112</t>
  </si>
  <si>
    <t>2025eb1100325-BDSDF112</t>
  </si>
  <si>
    <t>2025eb1100130-BDSDF112</t>
  </si>
  <si>
    <t>2025eb1100124-BDSDF112</t>
  </si>
  <si>
    <t>2025eb1100058-BDSDF112</t>
  </si>
  <si>
    <t>2025eb1100137-BDSDF112</t>
  </si>
  <si>
    <t>2025eb1100068-BDSDF112</t>
  </si>
  <si>
    <t>2025eb1100088-BDSDF112</t>
  </si>
  <si>
    <t>2025eb1100308-BDSDF112</t>
  </si>
  <si>
    <t>2025eb1100125-BDSDF112</t>
  </si>
  <si>
    <t>2025eb1100236-BDSDF112</t>
  </si>
  <si>
    <t>2025eb1100254-BDSDF112</t>
  </si>
  <si>
    <t>2025eb1100052-BDSDF112</t>
  </si>
  <si>
    <t>2025eb1100226-BDSDF112</t>
  </si>
  <si>
    <t>2025eb1100223-BDSDF112</t>
  </si>
  <si>
    <t>2025eb1100040-BDSDF112</t>
  </si>
  <si>
    <t>2025eb1100032-BDSDF112</t>
  </si>
  <si>
    <t>2025eb1100059-BDSDF112</t>
  </si>
  <si>
    <t>2025eb1100060-BDSDF112</t>
  </si>
  <si>
    <t>2025eb1100168-BDSDF112</t>
  </si>
  <si>
    <t>2025eb1100257-BDSDF112</t>
  </si>
  <si>
    <t>2025eb1100317-BDSDF112</t>
  </si>
  <si>
    <t>2025eb1100166-BDSDF112</t>
  </si>
  <si>
    <t>2025eb1100111-BDSDF112</t>
  </si>
  <si>
    <t>2025eb1100222-BDSDF112</t>
  </si>
  <si>
    <t>2025eb1100006-BDSDF112</t>
  </si>
  <si>
    <t>2025eb1100264-BDSDF112</t>
  </si>
  <si>
    <t>2025eb1100163-BDSDF112</t>
  </si>
  <si>
    <t>2025eb1100075-BDSDF112</t>
  </si>
  <si>
    <t>2025eb1100115-BDSDF112</t>
  </si>
  <si>
    <t>2025eb1100098-BDSDF112</t>
  </si>
  <si>
    <t>2025eb1100182-BDSDF112</t>
  </si>
  <si>
    <t>2025eb1100298-BDSDF112</t>
  </si>
  <si>
    <t>2025eb1100169-BDSDF112</t>
  </si>
  <si>
    <t>2025eb1100021-BDSDF112</t>
  </si>
  <si>
    <t>2025eb1100008-BDSDF112</t>
  </si>
  <si>
    <t>2025eb1100140-BDSDF112</t>
  </si>
  <si>
    <t>2025eb1100106-BDSDF112</t>
  </si>
  <si>
    <t>2025eb1100159-BDSDF112</t>
  </si>
  <si>
    <t>2025eb1100244-BDSDF112</t>
  </si>
  <si>
    <t>2025eb1100105-BDSDF112</t>
  </si>
  <si>
    <t>2025eb1100129-BDSDF112</t>
  </si>
  <si>
    <t>2025eb1100073-BDSDF112</t>
  </si>
  <si>
    <t>2025eb1100014-BDSDF112</t>
  </si>
  <si>
    <t>2025eb1100055-BDSDF112</t>
  </si>
  <si>
    <t>2025eb1100054-BDSDF112</t>
  </si>
  <si>
    <t>2025eb1100134-BDSDF112</t>
  </si>
  <si>
    <t>2025eb1100180-BDSDF112</t>
  </si>
  <si>
    <t>2025eb1100200-BDSDF112</t>
  </si>
  <si>
    <t>2025eb1100120-BDSDF112</t>
  </si>
  <si>
    <t>2025eb1100138-BDSDF112</t>
  </si>
  <si>
    <t>2025eb1100114-BDSDF112</t>
  </si>
  <si>
    <t>2025eb1100053-BDSDF112</t>
  </si>
  <si>
    <t>2025eb1100172-BDSDF112</t>
  </si>
  <si>
    <t>2025eb1100211-BDSDF112</t>
  </si>
  <si>
    <t>2025eb1100094-BDSDF112</t>
  </si>
  <si>
    <t>2025eb1100024-BDSDF112</t>
  </si>
  <si>
    <t>2025eb1100276-BDSDF112</t>
  </si>
  <si>
    <t>2025eb1100030-BDSDF112</t>
  </si>
  <si>
    <t>2025eb1100245-BDSDF112</t>
  </si>
  <si>
    <t>2025eb1100005-BDSDF112</t>
  </si>
  <si>
    <t>2025eb1100012-BDSDF112</t>
  </si>
  <si>
    <t>2025eb1100279-BDSDF112</t>
  </si>
  <si>
    <t>2025eb1100240-BDSDF112</t>
  </si>
  <si>
    <t>2025eb1100136-BDSDF112</t>
  </si>
  <si>
    <t>2025eb1100104-BDSDF112</t>
  </si>
  <si>
    <t>2025eb1100108-BDSDF112</t>
  </si>
  <si>
    <t>2025eb1100297-BDSDF112</t>
  </si>
  <si>
    <t>2025eb1100087-BDSDF112</t>
  </si>
  <si>
    <t>2025eb1100046-BDSDF112</t>
  </si>
  <si>
    <t>2025eb1100074-BDSDF112</t>
  </si>
  <si>
    <t>2025eb1100113-BDSDF112</t>
  </si>
  <si>
    <t>2025eb1100158-BDSDF112</t>
  </si>
  <si>
    <t>2025eb1100282-BDSDF112</t>
  </si>
  <si>
    <t>2025eb1100262-BDSDF112</t>
  </si>
  <si>
    <t>2025eb1100133-BDSDF112</t>
  </si>
  <si>
    <t>2025eb1100031-BDSDF112</t>
  </si>
  <si>
    <t>2025eb1100079-BDSDF112</t>
  </si>
  <si>
    <t>2025eb1100296-BDSDF112</t>
  </si>
  <si>
    <t>2025eb1100003-BDSDF112</t>
  </si>
  <si>
    <t>BS_T125_BDSDF108</t>
  </si>
  <si>
    <t>2025eb1100145-BDSDF108</t>
  </si>
  <si>
    <t>2025eb1100192-BDSDF108</t>
  </si>
  <si>
    <t>2025eb1100052-BDSDF108</t>
  </si>
  <si>
    <t>2025eb1100325-BDSDF108</t>
  </si>
  <si>
    <t>2025eb1100111-BDSDF108</t>
  </si>
  <si>
    <t>2025eb1100063-BDSDF108</t>
  </si>
  <si>
    <t>2025eb1100105-BDSDF108</t>
  </si>
  <si>
    <t>2025eb1100169-BDSDF108</t>
  </si>
  <si>
    <t>2025eb1100226-BDSDF108</t>
  </si>
  <si>
    <t>2025eb1100163-BDSDF108</t>
  </si>
  <si>
    <t>2025eb1100321-BDSDF108</t>
  </si>
  <si>
    <t>2025eb1100024-BDSDF108</t>
  </si>
  <si>
    <t>2025eb1100236-BDSDF108</t>
  </si>
  <si>
    <t>2025eb1100115-BDSDF108</t>
  </si>
  <si>
    <t>2025eb1100302-BDSDF108</t>
  </si>
  <si>
    <t>2025eb1100130-BDSDF108</t>
  </si>
  <si>
    <t>2025eb1100285-BDSDF108</t>
  </si>
  <si>
    <t>2025eb1100113-BDSDF108</t>
  </si>
  <si>
    <t>2025eb1100073-BDSDF108</t>
  </si>
  <si>
    <t>2025eb1100250-BDSDF108</t>
  </si>
  <si>
    <t>2025eb1100222-BDSDF108</t>
  </si>
  <si>
    <t>2025eb1100098-BDSDF108</t>
  </si>
  <si>
    <t>2025eb1100008-BDSDF108</t>
  </si>
  <si>
    <t>2025eb1100166-BDSDF108</t>
  </si>
  <si>
    <t>2025eb1100264-BDSDF108</t>
  </si>
  <si>
    <t>2025eb1100005-BDSDF108</t>
  </si>
  <si>
    <t>2025eb1100006-BDSDF108</t>
  </si>
  <si>
    <t>2025eb1100094-BDSDF108</t>
  </si>
  <si>
    <t>2025eb1100060-BDSDF108</t>
  </si>
  <si>
    <t>2025eb1100032-BDSDF108</t>
  </si>
  <si>
    <t>2025eb1100150-BDSDF108</t>
  </si>
  <si>
    <t>2025eb1100180-BDSDF108</t>
  </si>
  <si>
    <t>2025eb1100125-BDSDF108</t>
  </si>
  <si>
    <t>2025eb1100059-BDSDF108</t>
  </si>
  <si>
    <t>2025eb1100108-BDSDF108</t>
  </si>
  <si>
    <t>2025eb1100102-BDSDF108</t>
  </si>
  <si>
    <t>2025eb1100088-BDSDF108</t>
  </si>
  <si>
    <t>2025eb1100200-BDSDF108</t>
  </si>
  <si>
    <t>2025eb1100106-BDSDF108</t>
  </si>
  <si>
    <t>2025eb1100021-BDSDF108</t>
  </si>
  <si>
    <t>2025eb1100095-BDSDF108</t>
  </si>
  <si>
    <t>2025eb1100172-BDSDF108</t>
  </si>
  <si>
    <t>2025eb1100240-BDSDF108</t>
  </si>
  <si>
    <t>2025eb1100104-BDSDF108</t>
  </si>
  <si>
    <t>2025eb1100124-BDSDF108</t>
  </si>
  <si>
    <t>2025eb1100040-BDSDF108</t>
  </si>
  <si>
    <t>2025eb1100297-BDSDF108</t>
  </si>
  <si>
    <t>2025eb1100182-BDSDF108</t>
  </si>
  <si>
    <t>2025eb1100014-BDSDF108</t>
  </si>
  <si>
    <t>2025eb1100007-BDSDF108</t>
  </si>
  <si>
    <t>2025eb1100139-BDSDF108</t>
  </si>
  <si>
    <t>2025eb1100158-BDSDF108</t>
  </si>
  <si>
    <t>2025eb1100129-BDSDF108</t>
  </si>
  <si>
    <t>2025eb1100259-BDSDF108</t>
  </si>
  <si>
    <t>2025eb1100322-BDSDF108</t>
  </si>
  <si>
    <t>2025eb1100168-BDSDF108</t>
  </si>
  <si>
    <t>2025eb1100309-BDSDF108</t>
  </si>
  <si>
    <t>2025eb1100114-BDSDF108</t>
  </si>
  <si>
    <t>2025eb1100154-BDSDF108</t>
  </si>
  <si>
    <t>2025eb1100066-BDSDF108</t>
  </si>
  <si>
    <t>2025eb1100298-BDSDF108</t>
  </si>
  <si>
    <t>2025eb1100046-BDSDF108</t>
  </si>
  <si>
    <t>2025eb1100012-BDSDF108</t>
  </si>
  <si>
    <t>2025eb1100242-BDSDF108</t>
  </si>
  <si>
    <t>2025eb1100281-BDSDF108</t>
  </si>
  <si>
    <t>2025eb1100254-BDSDF108</t>
  </si>
  <si>
    <t>2025eb1100262-BDSDF108</t>
  </si>
  <si>
    <t>2025eb1100043-BDSDF108</t>
  </si>
  <si>
    <t>2025eb1100079-BDSDF108</t>
  </si>
  <si>
    <t>2025eb1100286-BDSDF108</t>
  </si>
  <si>
    <t>2025eb1100003-BDSDF108</t>
  </si>
  <si>
    <t>2025eb1100031-BDSDF108</t>
  </si>
  <si>
    <t>2025eb1100202-BDSDF113</t>
  </si>
  <si>
    <t>Bs &amp; Ms (Slot-2) 27-28 Dec 2025</t>
  </si>
  <si>
    <t>2025eb1100054-BDSDF113</t>
  </si>
  <si>
    <t>2025eb1100219-BDSDF113</t>
  </si>
  <si>
    <t>2025eb1100226-BDSDF113</t>
  </si>
  <si>
    <t>2025eb1100237-BDSDF113</t>
  </si>
  <si>
    <t>2025eb1100287-BDSDF113</t>
  </si>
  <si>
    <t>2025eb1100153-BDSDF113</t>
  </si>
  <si>
    <t>2025eb1100212-BDSDF113</t>
  </si>
  <si>
    <t>2025eb1100183-BDSDF113</t>
  </si>
  <si>
    <t>2025eb1100223-BDSDF113</t>
  </si>
  <si>
    <t>2025eb1100134-BDSDF113</t>
  </si>
  <si>
    <t>2025eb1100292-BDSDF113</t>
  </si>
  <si>
    <t>2025eb1100310-BDSDF113</t>
  </si>
  <si>
    <t>2025eb1100225-BDSDF113</t>
  </si>
  <si>
    <t>2025eb1100013-BDSDF113</t>
  </si>
  <si>
    <t>2025eb1100140-BDSDF113</t>
  </si>
  <si>
    <t>2025eb1100165-BDSDF113</t>
  </si>
  <si>
    <t>2025eb1100156-BDSDF113</t>
  </si>
  <si>
    <t>2025eb1100115-BDSDF113</t>
  </si>
  <si>
    <t>2025eb1100143-BDSDF113</t>
  </si>
  <si>
    <t>2025eb1100234-BDSDF113</t>
  </si>
  <si>
    <t>2025eb1100029-BDSDF113</t>
  </si>
  <si>
    <t>2025eb1100199-BDSDF113</t>
  </si>
  <si>
    <t>2025eb1100213-BDSDF113</t>
  </si>
  <si>
    <t>2025eb1100112-BDSDF113</t>
  </si>
  <si>
    <t>2025eb1100221-BDSDF113</t>
  </si>
  <si>
    <t>2025eb1100142-BDSDF113</t>
  </si>
  <si>
    <t>2025eb1100267-BDSDF113</t>
  </si>
  <si>
    <t>2025eb1100061-BDSDF113</t>
  </si>
  <si>
    <t>2025eb1100246-BDSDF113</t>
  </si>
  <si>
    <t>2025eb1100304-BDSDF113</t>
  </si>
  <si>
    <t>2025eb1100005-BDSDF113</t>
  </si>
  <si>
    <t>2025eb1100159-BDSDF113</t>
  </si>
  <si>
    <t>2025eb1100260-BDSDF113</t>
  </si>
  <si>
    <t>2025eb1100109-BDSDF113</t>
  </si>
  <si>
    <t>2025eb1100238-BDSDF113</t>
  </si>
  <si>
    <t>2025eb1100103-BDSDF113</t>
  </si>
  <si>
    <t>2025eb1100174-BDSDF113</t>
  </si>
  <si>
    <t>2025eb1100254-BDSDF113</t>
  </si>
  <si>
    <t>2025eb1100320-BDSDF113</t>
  </si>
  <si>
    <t>2025eb1100231-BDSDF113</t>
  </si>
  <si>
    <t>2025eb1100105-BDSDF113</t>
  </si>
  <si>
    <t>2025eb1100148-BDSDF113</t>
  </si>
  <si>
    <t>2025eb1100318-BDSDF113</t>
  </si>
  <si>
    <t>2025eb1100093-BDSDF113</t>
  </si>
  <si>
    <t>2025eb1100088-BDSDF113</t>
  </si>
  <si>
    <t>2025eb1100299-BDSDF113</t>
  </si>
  <si>
    <t>2025eb1100176-BDSDF113</t>
  </si>
  <si>
    <t>2025eb1100215-BDSDF113</t>
  </si>
  <si>
    <t>2025eb1100181-BDSDF113</t>
  </si>
  <si>
    <t>2025eb1100047-BDSDF113</t>
  </si>
  <si>
    <t>2025eb1100261-BDSDF113</t>
  </si>
  <si>
    <t>2025eb1100241-BDSDF113</t>
  </si>
  <si>
    <t>2025eb1100107-BDSDF113</t>
  </si>
  <si>
    <t>2025eb1100135-BDSDF113</t>
  </si>
  <si>
    <t>2025eb1100230-BDSDF113</t>
  </si>
  <si>
    <t>2025eb1100101-BDSDF113</t>
  </si>
  <si>
    <t>2025eb1100051-BDSDF113</t>
  </si>
  <si>
    <t>2025eb1100021-BDSDF113</t>
  </si>
  <si>
    <t>2025eb1100001-BDSDF113</t>
  </si>
  <si>
    <t>2025eb1100042-BDSDF113</t>
  </si>
  <si>
    <t>2025eb1100155-BDSDF113</t>
  </si>
  <si>
    <t>2025eb1100283-BDSDF113</t>
  </si>
  <si>
    <t>2025eb1100070-BDSDF113</t>
  </si>
  <si>
    <t>2025eb1100078-BDSDF113</t>
  </si>
  <si>
    <t>2025eb1100268-BDSDF113</t>
  </si>
  <si>
    <t>2025eb1100015-BDSDF113</t>
  </si>
  <si>
    <t>2025eb1100276-BDSDF113</t>
  </si>
  <si>
    <t>2025eb1100082-BDSDF113</t>
  </si>
  <si>
    <t>2025eb1100280-BDSDF113</t>
  </si>
  <si>
    <t>2025eb1100157-BDSDF113</t>
  </si>
  <si>
    <t>2025eb1100192-BDSDF113</t>
  </si>
  <si>
    <t>2025eb1100034-BDSDF113</t>
  </si>
  <si>
    <t>2025eb1100305-BDSDF113</t>
  </si>
  <si>
    <t>2025eb1100184-BDSDF113</t>
  </si>
  <si>
    <t>2025eb1100195-BDSDF113</t>
  </si>
  <si>
    <t>2025eb1100275-BDSDF113</t>
  </si>
  <si>
    <t>2025eb1100019-BDSDF113</t>
  </si>
  <si>
    <t>2025eb1100263-BDSDF113</t>
  </si>
  <si>
    <t>2025eb1100120-BDSDF113</t>
  </si>
  <si>
    <t>2025eb1100104-BDSDF113</t>
  </si>
  <si>
    <t>2025eb1100240-BDSDF113</t>
  </si>
  <si>
    <t>2025eb1100229-BDSDF113</t>
  </si>
  <si>
    <t>2025eb1100137-BDSDF113</t>
  </si>
  <si>
    <t>2025eb1100128-BDSDF113</t>
  </si>
  <si>
    <t>2025eb1100216-BDSDF113</t>
  </si>
  <si>
    <t>2025eb1100068-BDSDF113</t>
  </si>
  <si>
    <t>2025eb1100294-BDSDF113</t>
  </si>
  <si>
    <t>2025eb1100118-BDSDF113</t>
  </si>
  <si>
    <t>2025eb1100081-BDSDF113</t>
  </si>
  <si>
    <t>2025eb1100253-BDSDF113</t>
  </si>
  <si>
    <t>2025eb1100193-BDSDF113</t>
  </si>
  <si>
    <t>2025eb1100248-BDSDF113</t>
  </si>
  <si>
    <t>2025eb1100055-BDSDF113</t>
  </si>
  <si>
    <t>2025eb1100264-BDSDF113</t>
  </si>
  <si>
    <t>2025eb1100169-BDSDF113</t>
  </si>
  <si>
    <t>2025eb1100175-BDSDF113</t>
  </si>
  <si>
    <t>2025eb1100180-BDSDF113</t>
  </si>
  <si>
    <t>2025eb1100026-BDSDF113</t>
  </si>
  <si>
    <t>2025eb1100041-BDSDF113</t>
  </si>
  <si>
    <t>2025eb1100314-BDSDF113</t>
  </si>
  <si>
    <t>2025eb1100110-BDSDF113</t>
  </si>
  <si>
    <t>2025eb1100293-BDSDF113</t>
  </si>
  <si>
    <t>2025eb1100222-BDSDF113</t>
  </si>
  <si>
    <t>2025eb1100309-BDSDF113</t>
  </si>
  <si>
    <t>2025eb1100327-BDSDF113</t>
  </si>
  <si>
    <t>2025eb1100037-BDSDF113</t>
  </si>
  <si>
    <t>2025eb1100138-BDSDF113</t>
  </si>
  <si>
    <t>2025eb1100145-BDSDF113</t>
  </si>
  <si>
    <t>2025eb1100085-BDSDF113</t>
  </si>
  <si>
    <t>2025eb1100274-BDSDF113</t>
  </si>
  <si>
    <t>2025eb1100050-BDSDF113</t>
  </si>
  <si>
    <t>2025eb1100271-BDSDF113</t>
  </si>
  <si>
    <t>2025eb1100200-BDSDF113</t>
  </si>
  <si>
    <t>2025eb1100290-BDSDF113</t>
  </si>
  <si>
    <t>2025eb1100132-BDSDF113</t>
  </si>
  <si>
    <t>2025eb1100270-BDSDF113</t>
  </si>
  <si>
    <t>2025eb1100033-BDSDF113</t>
  </si>
  <si>
    <t>2025eb1100077-BDSDF113</t>
  </si>
  <si>
    <t>2025eb1100152-BDSDF113</t>
  </si>
  <si>
    <t>2025eb1100243-BDSDF113</t>
  </si>
  <si>
    <t>2025eb1100232-BDSDF113</t>
  </si>
  <si>
    <t>2025eb1100141-BDSDF113</t>
  </si>
  <si>
    <t>2025eb1100124-BDSDF113</t>
  </si>
  <si>
    <t>2025eb1100211-BDSDF113</t>
  </si>
  <si>
    <t>2025eb1100108-BDSDF113</t>
  </si>
  <si>
    <t>2025eb1100172-BDSDF113</t>
  </si>
  <si>
    <t>2025eb1100235-BDSDF113</t>
  </si>
  <si>
    <t>2025eb1100322-BDSDF113</t>
  </si>
  <si>
    <t>2025eb1100010-BDSDF113</t>
  </si>
  <si>
    <t>2025eb1100149-BDSDF113</t>
  </si>
  <si>
    <t>2025eb1100236-BDSDF113</t>
  </si>
  <si>
    <t>2025eb1100004-BDSDF113</t>
  </si>
  <si>
    <t>2025eb1100160-BDSDF113</t>
  </si>
  <si>
    <t>2025eb1100064-BDSDF113</t>
  </si>
  <si>
    <t>2025eb1100204-BDSDF113</t>
  </si>
  <si>
    <t>2025eb1100025-BDSDF113</t>
  </si>
  <si>
    <t>2025eb1100218-BDSDF113</t>
  </si>
  <si>
    <t>2025eb1100122-BDSDF113</t>
  </si>
  <si>
    <t>2025eb1100256-BDSDF113</t>
  </si>
  <si>
    <t>2025eb1100119-BDSDF113</t>
  </si>
  <si>
    <t>2025eb1100311-BDSDF113</t>
  </si>
  <si>
    <t>2025eb1100127-BDSDF113</t>
  </si>
  <si>
    <t>2025eb1100058-BDSDF113</t>
  </si>
  <si>
    <t>2025eb1100036-BDSDF113</t>
  </si>
  <si>
    <t>2025eb1100009-BDSDF113</t>
  </si>
  <si>
    <t>2025eb1100307-BDSDF113</t>
  </si>
  <si>
    <t>2025eb1100257-BDSDF113</t>
  </si>
  <si>
    <t>2025eb1100328-BDSDF113</t>
  </si>
  <si>
    <t>2025eb1100272-BDSDF113</t>
  </si>
  <si>
    <t>2025eb1100262-BDSDF113</t>
  </si>
  <si>
    <t>2025eb1100018-BDSDF113</t>
  </si>
  <si>
    <t>2025eb1100133-BDSDF113</t>
  </si>
  <si>
    <t>2025eb1100031-BDSDF113</t>
  </si>
  <si>
    <t>2025eb1100303-BDSDF113</t>
  </si>
  <si>
    <t>2025em1100432-MDSDF404</t>
  </si>
  <si>
    <t>2025em1100131-MDSDF404</t>
  </si>
  <si>
    <t>2025em1100050-MDSDF404</t>
  </si>
  <si>
    <t>2025em1100029-MDSDF404</t>
  </si>
  <si>
    <t>2025em1100436-MDSDF404</t>
  </si>
  <si>
    <t>2025em1100187-MDSDF404</t>
  </si>
  <si>
    <t>2025em1100472-MDSDF404</t>
  </si>
  <si>
    <t>2025em1100345-MDSDF404</t>
  </si>
  <si>
    <t>2025em1100092-MDSDF404</t>
  </si>
  <si>
    <t>2025em1100002-MDSDF404</t>
  </si>
  <si>
    <t>2025em1100279-MDSDF404</t>
  </si>
  <si>
    <t>2025em1100107-MDSDF404</t>
  </si>
  <si>
    <t>2025em1100356-MDSDF404</t>
  </si>
  <si>
    <t>2025em1100069-MDSDF404</t>
  </si>
  <si>
    <t>2025em1100024-MDSDF404</t>
  </si>
  <si>
    <t>2025em1100358-MDSDF404</t>
  </si>
  <si>
    <t>2025em1100044-MDSDF404</t>
  </si>
  <si>
    <t>2025em1100475-MDSDF404</t>
  </si>
  <si>
    <t>2025em1100324-MDSDF404</t>
  </si>
  <si>
    <t>2025em1100389-MDSDF404</t>
  </si>
  <si>
    <t>2025em1100260-MDSDF404</t>
  </si>
  <si>
    <t>2025em1100001-MDSDF404</t>
  </si>
  <si>
    <t>2025em1100057-MDSDF404</t>
  </si>
  <si>
    <t>2025em1100025-MDSDF404</t>
  </si>
  <si>
    <t>2025em1100364-MDSDF404</t>
  </si>
  <si>
    <t>2025em1100022-MDSDF404</t>
  </si>
  <si>
    <t>2025em1100247-MDSDF404</t>
  </si>
  <si>
    <t>2025em1100276-MDSDF404</t>
  </si>
  <si>
    <t>2025em1100042-MDSDF404</t>
  </si>
  <si>
    <t>2025em1100258-MDSDF404</t>
  </si>
  <si>
    <t>2025em1100058-MDSDF404</t>
  </si>
  <si>
    <t>2025em1100046-MDSDF404</t>
  </si>
  <si>
    <t>2025em1100074-MDSDF404</t>
  </si>
  <si>
    <t>2025em1100223-MDSDF404</t>
  </si>
  <si>
    <t>2025em1100213-MDSDF404</t>
  </si>
  <si>
    <t>2025em1100036-MDSDF404</t>
  </si>
  <si>
    <t>2025em1100452-MDSDF404</t>
  </si>
  <si>
    <t>2025em1100502-MDSDF404</t>
  </si>
  <si>
    <t>2025em1100384-MDSDF404</t>
  </si>
  <si>
    <t>2025em1100126-MDSDF404</t>
  </si>
  <si>
    <t>2025em1100235-MDSDF404</t>
  </si>
  <si>
    <t>2025em1100073-MDSDF404</t>
  </si>
  <si>
    <t>2025em1100143-MDSDF404</t>
  </si>
  <si>
    <t>2025em1100409-MDSDF404</t>
  </si>
  <si>
    <t>2025em1100304-MDSDF404</t>
  </si>
  <si>
    <t>2025em1100341-MDSDF404</t>
  </si>
  <si>
    <t>2025em1100487-MDSDF404</t>
  </si>
  <si>
    <t>2025em1100486-MDSDF404</t>
  </si>
  <si>
    <t>2025em1100251-MDSDF404</t>
  </si>
  <si>
    <t>2025em1100106-MDSDF404</t>
  </si>
  <si>
    <t>2025em1100023-MDSDF404</t>
  </si>
  <si>
    <t>2025em1100282-MDSDF404</t>
  </si>
  <si>
    <t>2025em1100122-MDSDF404</t>
  </si>
  <si>
    <t>2025em1100033-MDSDF404</t>
  </si>
  <si>
    <t>2025em1100294-MDSDF404</t>
  </si>
  <si>
    <t>2025em1100095-MDSDF404</t>
  </si>
  <si>
    <t>2025em1100315-MDSDF404</t>
  </si>
  <si>
    <t>2025em1100488-MDSDF404</t>
  </si>
  <si>
    <t>2025em1100136-MDSDF404</t>
  </si>
  <si>
    <t>2025em1100310-MDSDF404</t>
  </si>
  <si>
    <t>2025em1100193-MDSDF404</t>
  </si>
  <si>
    <t>2025em1100108-MDSDF404</t>
  </si>
  <si>
    <t>2025em1100012-MDSDF404</t>
  </si>
  <si>
    <t>2025em1100203-MDSDF404</t>
  </si>
  <si>
    <t>2025em1100197-MDSDF404</t>
  </si>
  <si>
    <t>2025em1100280-MDSDF404</t>
  </si>
  <si>
    <t>2025em1100201-MDSDF404</t>
  </si>
  <si>
    <t>2025em1100147-MDSDF404</t>
  </si>
  <si>
    <t>2025em1100210-MDSDF404</t>
  </si>
  <si>
    <t>2025em1100417-MDSDF404</t>
  </si>
  <si>
    <t>2025em1100175-MDSDF404</t>
  </si>
  <si>
    <t>2025em1100129-MDSDF404</t>
  </si>
  <si>
    <t>2025em1100037-MDSDF404</t>
  </si>
  <si>
    <t>2025em1100391-MDSDF404</t>
  </si>
  <si>
    <t>2025em1100040-MDSDF404</t>
  </si>
  <si>
    <t>2025em1100319-MDSDF404</t>
  </si>
  <si>
    <t>2025em1100317-MDSDF404</t>
  </si>
  <si>
    <t>2025em1100435-MDSDF404</t>
  </si>
  <si>
    <t>2025em1100372-MDSDF404</t>
  </si>
  <si>
    <t>2025em1100283-MDSDF404</t>
  </si>
  <si>
    <t>2025em1100083-MDSDF404</t>
  </si>
  <si>
    <t>2025em1100204-MDSDF404</t>
  </si>
  <si>
    <t>2025em1100457-MDSDF404</t>
  </si>
  <si>
    <t>2025em1100347-MDSDF404</t>
  </si>
  <si>
    <t>2025em1100109-MDSDF404</t>
  </si>
  <si>
    <t>2025em1100255-MDSDF404</t>
  </si>
  <si>
    <t>2025em1100381-MDSDF404</t>
  </si>
  <si>
    <t>2025em1100179-MDSDF404</t>
  </si>
  <si>
    <t>2025em1100195-MDSDF404</t>
  </si>
  <si>
    <t>2025em1100298-MDSDF404</t>
  </si>
  <si>
    <t>2025em1100004-MDSDF404</t>
  </si>
  <si>
    <t>2025em1100144-MDSDF404</t>
  </si>
  <si>
    <t>2025em1100361-MDSDF404</t>
  </si>
  <si>
    <t>2025em1100125-MDSDF404</t>
  </si>
  <si>
    <t>2025em1100006-MDSDF404</t>
  </si>
  <si>
    <t>2025em1100416-MDSDF404</t>
  </si>
  <si>
    <t>2025em1100359-MDSDF404</t>
  </si>
  <si>
    <t>2025em1100443-MDSDF404</t>
  </si>
  <si>
    <t>2025em1100396-MDSDF404</t>
  </si>
  <si>
    <t>2025em1100326-MDSDF404</t>
  </si>
  <si>
    <t>2025em1100410-MDSDF404</t>
  </si>
  <si>
    <t>2025em1100369-MDSDF404</t>
  </si>
  <si>
    <t>2025em1100100-MDSDF404</t>
  </si>
  <si>
    <t>2025em1100415-MDSDF404</t>
  </si>
  <si>
    <t>2025em1100064-MDSDF404</t>
  </si>
  <si>
    <t>2025em1100124-MDSDF404</t>
  </si>
  <si>
    <t>2025em1100027-MDSDF404</t>
  </si>
  <si>
    <t>2025em1100182-MDSDF404</t>
  </si>
  <si>
    <t>2025em1100440-MDSDF404</t>
  </si>
  <si>
    <t>2025em1100489-MDSDF404</t>
  </si>
  <si>
    <t>2025em1100055-MDSDF404</t>
  </si>
  <si>
    <t>2025em1100275-MDSDF404</t>
  </si>
  <si>
    <t>2025em1100308-MDSDF404</t>
  </si>
  <si>
    <t>2025em1100199-MDSDF404</t>
  </si>
  <si>
    <t>2025em1100091-MDSDF404</t>
  </si>
  <si>
    <t>2025em1100321-MDSDF404</t>
  </si>
  <si>
    <t>2025em1100209-MDSDF404</t>
  </si>
  <si>
    <t>2025em1100035-MDSDF404</t>
  </si>
  <si>
    <t>2025em1100332-MDSDF404</t>
  </si>
  <si>
    <t>2025em1100135-MDSDF404</t>
  </si>
  <si>
    <t>2025em1100099-MDSDF404</t>
  </si>
  <si>
    <t>2025em1100506-MDSDF404</t>
  </si>
  <si>
    <t>2025em1100218-MDSDF404</t>
  </si>
  <si>
    <t>2025em1100246-MDSDF404</t>
  </si>
  <si>
    <t>2025em1100273-MDSDF404</t>
  </si>
  <si>
    <t>2025em1100067-MDSDF404</t>
  </si>
  <si>
    <t>2025em1100150-MDSDF404</t>
  </si>
  <si>
    <t>2025em1100089-MDSDF404</t>
  </si>
  <si>
    <t>2025em1100424-MDSDF404</t>
  </si>
  <si>
    <t>2025em1100232-MDSDF404</t>
  </si>
  <si>
    <t>2025em1100459-MDSDF404</t>
  </si>
  <si>
    <t>2025em1100400-MDSDF404</t>
  </si>
  <si>
    <t>2025em1100191-MDSDF404</t>
  </si>
  <si>
    <t>2025em1100053-MDSDF404</t>
  </si>
  <si>
    <t>2025em1100229-MDSDF404</t>
  </si>
  <si>
    <t>2025em1100311-MDSDF404</t>
  </si>
  <si>
    <t>2025em1100471-MDSDF404</t>
  </si>
  <si>
    <t>2025em1100181-MDSDF404</t>
  </si>
  <si>
    <t>2025em1100299-MDSDF404</t>
  </si>
  <si>
    <t>2025em1100227-MDSDF404</t>
  </si>
  <si>
    <t>2025em1100448-MDSDF404</t>
  </si>
  <si>
    <t>2025em1100003-MDSDF404</t>
  </si>
  <si>
    <t>2025em1100116-MDSDF404</t>
  </si>
  <si>
    <t>2025em1100068-MDSDF404</t>
  </si>
  <si>
    <t>2025em1100240-MDSDF404</t>
  </si>
  <si>
    <t>2025em1100010-MDSDF404</t>
  </si>
  <si>
    <t>2025em1100156-MDSDF404</t>
  </si>
  <si>
    <t>2025em1100038-MDSDF404</t>
  </si>
  <si>
    <t>2025em1100465-MDSDF404</t>
  </si>
  <si>
    <t>2025em1100484-MDSDF404</t>
  </si>
  <si>
    <t>2025em1100500-MDSDF404</t>
  </si>
  <si>
    <t>2025em1100138-MDSDF404</t>
  </si>
  <si>
    <t>2025em1100146-MDSDF404</t>
  </si>
  <si>
    <t>2025em1100177-MDSDF404</t>
  </si>
  <si>
    <t>2025em1100363-MDSDF404</t>
  </si>
  <si>
    <t>2025em1100148-MDSDF404</t>
  </si>
  <si>
    <t>2025em1100139-MDSDF404</t>
  </si>
  <si>
    <t>2025em1100352-MDSDF404</t>
  </si>
  <si>
    <t>2025em1100153-MDSDF404</t>
  </si>
  <si>
    <t>2025em1100259-MDSDF404</t>
  </si>
  <si>
    <t>2025em1100104-MDSDF404</t>
  </si>
  <si>
    <t>2025em1100189-MDSDF404</t>
  </si>
  <si>
    <t>2025em1100142-MDSDF404</t>
  </si>
  <si>
    <t>2025em1100157-MDSDF404</t>
  </si>
  <si>
    <t>2025em1100048-MDSDF404</t>
  </si>
  <si>
    <t>2025em1100404-MDSDF404</t>
  </si>
  <si>
    <t>2025em1100325-MDSDF404</t>
  </si>
  <si>
    <t>2025em1100403-MDSDF404</t>
  </si>
  <si>
    <t>2025em1100401-MDSDF404</t>
  </si>
  <si>
    <t>2025em1100284-MDSDF404</t>
  </si>
  <si>
    <t>2025em1100507-MDSDF404</t>
  </si>
  <si>
    <t>2025em1100444-MDSDF404</t>
  </si>
  <si>
    <t>2025em1100141-MDSDF404</t>
  </si>
  <si>
    <t>2025em1100140-MDSDF404</t>
  </si>
  <si>
    <t>2025em1100121-MDSDF404</t>
  </si>
  <si>
    <t>2025em1100097-MDSDF404</t>
  </si>
  <si>
    <t>2025em1100090-MDSDF404</t>
  </si>
  <si>
    <t>2025em1100115-MDSDF404</t>
  </si>
  <si>
    <t>2025em1100206-MDSDF404</t>
  </si>
  <si>
    <t>2025em1100245-MDSDF404</t>
  </si>
  <si>
    <t>2025em1100346-MDSDF404</t>
  </si>
  <si>
    <t>2025em1100026-MDSDF404</t>
  </si>
  <si>
    <t>2025em1100205-MDSDF404</t>
  </si>
  <si>
    <t>2025em1100215-MDSDF404</t>
  </si>
  <si>
    <t>2025em1100200-MDSDF404</t>
  </si>
  <si>
    <t>2025em1100043-MDSDF404</t>
  </si>
  <si>
    <t>2025em1100373-MDSDF404</t>
  </si>
  <si>
    <t>2025em1100398-MDSDF404</t>
  </si>
  <si>
    <t>2025em1100281-MDSDF404</t>
  </si>
  <si>
    <t>2025em1100477-MDSDF404</t>
  </si>
  <si>
    <t>2025em1100377-MDSDF404</t>
  </si>
  <si>
    <t>2025em1100019-MDSDF404</t>
  </si>
  <si>
    <t>2025em1100450-MDSDF404</t>
  </si>
  <si>
    <t>2025em1100292-MDSDF404</t>
  </si>
  <si>
    <t>2025em1100164-MDSDF404</t>
  </si>
  <si>
    <t>2025em1100414-MDSDF404</t>
  </si>
  <si>
    <t>2025em1100289-MDSDF404</t>
  </si>
  <si>
    <t>2025em1100176-MDSDF404</t>
  </si>
  <si>
    <t>2025em1100499-MDSDF404</t>
  </si>
  <si>
    <t>2025em1100250-MDSDF404</t>
  </si>
  <si>
    <t>2025em1100474-MDSDF404</t>
  </si>
  <si>
    <t>2025em1100458-MDSDF404</t>
  </si>
  <si>
    <t>2025em1100422-MDSDF404</t>
  </si>
  <si>
    <t>2025em1100411-MDSDF404</t>
  </si>
  <si>
    <t>2025em1100439-MDSDF404</t>
  </si>
  <si>
    <t>2025em1100350-MDSDF404</t>
  </si>
  <si>
    <t>2025em1100419-MDSDF404</t>
  </si>
  <si>
    <t>2025em1100330-MDSDF404</t>
  </si>
  <si>
    <t>2025em1100320-MDSDF404</t>
  </si>
  <si>
    <t>2025em1100505-MDSDF404</t>
  </si>
  <si>
    <t>2025em1100392-MDSDF404</t>
  </si>
  <si>
    <t>2025em1100173-MDSDF404</t>
  </si>
  <si>
    <t>2025em1100316-MDSDF404</t>
  </si>
  <si>
    <t>2025em1100028-MDSDF404</t>
  </si>
  <si>
    <t>2025em1100069-MDSDF406</t>
  </si>
  <si>
    <t>2025em1100145-MDSDF406</t>
  </si>
  <si>
    <t>2025em1100187-MDSDF406</t>
  </si>
  <si>
    <t>2025em1100136-MDSDF406</t>
  </si>
  <si>
    <t>2025em1100038-MDSDF406</t>
  </si>
  <si>
    <t>2025em1100066-MDSDF406</t>
  </si>
  <si>
    <t>2025em1100143-MDSDF406</t>
  </si>
  <si>
    <t>2025em1100025-MDSDF406</t>
  </si>
  <si>
    <t>2025em1100312-MDSDF406</t>
  </si>
  <si>
    <t>2025em1100339-MDSDF406</t>
  </si>
  <si>
    <t>2025em1100113-MDSDF406</t>
  </si>
  <si>
    <t>2025em1100092-MDSDF406</t>
  </si>
  <si>
    <t>2025em1100086-MDSDF406</t>
  </si>
  <si>
    <t>2025em1100200-MDSDF406</t>
  </si>
  <si>
    <t>2025em1100446-MDSDF406</t>
  </si>
  <si>
    <t>2025em1100201-MDSDF406</t>
  </si>
  <si>
    <t>2025em1100050-MDSDF406</t>
  </si>
  <si>
    <t>2025em1100018-MDSDF406</t>
  </si>
  <si>
    <t>2025em1100359-MDSDF406</t>
  </si>
  <si>
    <t>2025em1100046-MDSDF406</t>
  </si>
  <si>
    <t>2025em1100029-MDSDF406</t>
  </si>
  <si>
    <t>2025em1100378-MDSDF406</t>
  </si>
  <si>
    <t>2025em1100107-MDSDF406</t>
  </si>
  <si>
    <t>2025em1100299-MDSDF406</t>
  </si>
  <si>
    <t>2025em1100002-MDSDF406</t>
  </si>
  <si>
    <t>2025em1100345-MDSDF406</t>
  </si>
  <si>
    <t>2025em1100494-MDSDF406</t>
  </si>
  <si>
    <t>2025em1100032-MDSDF406</t>
  </si>
  <si>
    <t>2025em1100298-MDSDF406</t>
  </si>
  <si>
    <t>2025em1100327-MDSDF406</t>
  </si>
  <si>
    <t>2025em1100153-MDSDF406</t>
  </si>
  <si>
    <t>2025em1100425-MDSDF406</t>
  </si>
  <si>
    <t>2025em1100191-MDSDF406</t>
  </si>
  <si>
    <t>2025em1100260-MDSDF406</t>
  </si>
  <si>
    <t>2025em1100273-MDSDF406</t>
  </si>
  <si>
    <t>2025em1100147-MDSDF406</t>
  </si>
  <si>
    <t>2025em1100324-MDSDF406</t>
  </si>
  <si>
    <t>2025em1100235-MDSDF406</t>
  </si>
  <si>
    <t>2025em1100266-MDSDF406</t>
  </si>
  <si>
    <t>2025em1100507-MDSDF406</t>
  </si>
  <si>
    <t>2025em1100288-MDSDF406</t>
  </si>
  <si>
    <t>2025em1100225-MDSDF406</t>
  </si>
  <si>
    <t>2025em1100131-MDSDF406</t>
  </si>
  <si>
    <t>2025em1100252-MDSDF406</t>
  </si>
  <si>
    <t>2025em1100309-MDSDF406</t>
  </si>
  <si>
    <t>2025em1100024-MDSDF406</t>
  </si>
  <si>
    <t>2025em1100073-MDSDF406</t>
  </si>
  <si>
    <t>2025em1100372-MDSDF406</t>
  </si>
  <si>
    <t>2025em1100395-MDSDF406</t>
  </si>
  <si>
    <t>2025em1100186-MDSDF406</t>
  </si>
  <si>
    <t>2025em1100442-MDSDF406</t>
  </si>
  <si>
    <t>2025em1100353-MDSDF406</t>
  </si>
  <si>
    <t>2025em1100274-MDSDF406</t>
  </si>
  <si>
    <t>2025em1100015-MDSDF406</t>
  </si>
  <si>
    <t>2025em1100057-MDSDF406</t>
  </si>
  <si>
    <t>2025em1100078-MDSDF406</t>
  </si>
  <si>
    <t>2025em1100059-MDSDF406</t>
  </si>
  <si>
    <t>2025em1100455-MDSDF406</t>
  </si>
  <si>
    <t>2025em1100313-MDSDF406</t>
  </si>
  <si>
    <t>2025em1100016-MDSDF406</t>
  </si>
  <si>
    <t>2025em1100365-MDSDF406</t>
  </si>
  <si>
    <t>2025em1100033-MDSDF406</t>
  </si>
  <si>
    <t>2025em1100227-MDSDF406</t>
  </si>
  <si>
    <t>2025em1100075-MDSDF406</t>
  </si>
  <si>
    <t>2025em1100301-MDSDF406</t>
  </si>
  <si>
    <t>2025em1100116-MDSDF406</t>
  </si>
  <si>
    <t>2025em1100502-MDSDF406</t>
  </si>
  <si>
    <t>2025em1100401-MDSDF406</t>
  </si>
  <si>
    <t>2025em1100096-MDSDF406</t>
  </si>
  <si>
    <t>2025em1100264-MDSDF406</t>
  </si>
  <si>
    <t>2025em1100315-MDSDF406</t>
  </si>
  <si>
    <t>2025em1100379-MDSDF406</t>
  </si>
  <si>
    <t>2025em1100022-MDSDF406</t>
  </si>
  <si>
    <t>2025em1100294-MDSDF406</t>
  </si>
  <si>
    <t>2025em1100049-MDSDF406</t>
  </si>
  <si>
    <t>2025em1100005-MDSDF406</t>
  </si>
  <si>
    <t>2025em1100424-MDSDF406</t>
  </si>
  <si>
    <t>2025em1100247-MDSDF406</t>
  </si>
  <si>
    <t>2025em1100481-MDSDF406</t>
  </si>
  <si>
    <t>2025em1100175-MDSDF406</t>
  </si>
  <si>
    <t>2025em1100043-MDSDF406</t>
  </si>
  <si>
    <t>2025em1100263-MDSDF406</t>
  </si>
  <si>
    <t>2025em1100095-MDSDF406</t>
  </si>
  <si>
    <t>2025em1100007-MDSDF406</t>
  </si>
  <si>
    <t>2025em1100248-MDSDF406</t>
  </si>
  <si>
    <t>2025em1100102-MDSDF406</t>
  </si>
  <si>
    <t>2025em1100156-MDSDF406</t>
  </si>
  <si>
    <t>2025em1100209-MDSDF406</t>
  </si>
  <si>
    <t>2025em1100341-MDSDF406</t>
  </si>
  <si>
    <t>2025em1100391-MDSDF406</t>
  </si>
  <si>
    <t>2025em1100311-MDSDF406</t>
  </si>
  <si>
    <t>2025em1100486-MDSDF406</t>
  </si>
  <si>
    <t>2025em1100245-MDSDF406</t>
  </si>
  <si>
    <t>2025em1100362-MDSDF406</t>
  </si>
  <si>
    <t>2025em1100475-MDSDF406</t>
  </si>
  <si>
    <t>2025em1100044-MDSDF406</t>
  </si>
  <si>
    <t>2025em1100158-MDSDF406</t>
  </si>
  <si>
    <t>2025em1100108-MDSDF406</t>
  </si>
  <si>
    <t>2025em1100275-MDSDF406</t>
  </si>
  <si>
    <t>2025em1100159-MDSDF406</t>
  </si>
  <si>
    <t>2025em1100193-MDSDF406</t>
  </si>
  <si>
    <t>2025em1100012-MDSDF406</t>
  </si>
  <si>
    <t>2025em1100437-MDSDF406</t>
  </si>
  <si>
    <t>2025em1100184-MDSDF406</t>
  </si>
  <si>
    <t>2025em1100349-MDSDF406</t>
  </si>
  <si>
    <t>2025em1100223-MDSDF406</t>
  </si>
  <si>
    <t>2025em1100126-MDSDF406</t>
  </si>
  <si>
    <t>2025em1100265-MDSDF406</t>
  </si>
  <si>
    <t>2025em1100036-MDSDF406</t>
  </si>
  <si>
    <t>2025em1100326-MDSDF406</t>
  </si>
  <si>
    <t>2025em1100472-MDSDF406</t>
  </si>
  <si>
    <t>2025em1100389-MDSDF406</t>
  </si>
  <si>
    <t>2025em1100222-MDSDF406</t>
  </si>
  <si>
    <t>2025em1100416-MDSDF406</t>
  </si>
  <si>
    <t>2025em1100207-MDSDF406</t>
  </si>
  <si>
    <t>2025em1100053-MDSDF406</t>
  </si>
  <si>
    <t>2025em1100383-MDSDF406</t>
  </si>
  <si>
    <t>2025em1100040-MDSDF406</t>
  </si>
  <si>
    <t>2025em1100003-MDSDF406</t>
  </si>
  <si>
    <t>2025em1100387-MDSDF406</t>
  </si>
  <si>
    <t>2025em1100280-MDSDF406</t>
  </si>
  <si>
    <t>2025em1100210-MDSDF406</t>
  </si>
  <si>
    <t>2025em1100083-MDSDF406</t>
  </si>
  <si>
    <t>2025em1100167-MDSDF406</t>
  </si>
  <si>
    <t>2025em1100255-MDSDF406</t>
  </si>
  <si>
    <t>2025em1100139-MDSDF406</t>
  </si>
  <si>
    <t>2025em1100181-MDSDF406</t>
  </si>
  <si>
    <t>2025em1100452-MDSDF406</t>
  </si>
  <si>
    <t>2025em1100037-MDSDF406</t>
  </si>
  <si>
    <t>2025em1100097-MDSDF406</t>
  </si>
  <si>
    <t>2025em1100281-MDSDF406</t>
  </si>
  <si>
    <t>2025em1100396-MDSDF406</t>
  </si>
  <si>
    <t>2025em1100404-MDSDF406</t>
  </si>
  <si>
    <t>2025em1100381-MDSDF406</t>
  </si>
  <si>
    <t>2025em1100364-MDSDF406</t>
  </si>
  <si>
    <t>2025em1100119-MDSDF406</t>
  </si>
  <si>
    <t>2025em1100240-MDSDF406</t>
  </si>
  <si>
    <t>2025em1100141-MDSDF406</t>
  </si>
  <si>
    <t>2025em1100039-MDSDF406</t>
  </si>
  <si>
    <t>2025em1100204-MDSDF406</t>
  </si>
  <si>
    <t>2025em1100377-MDSDF406</t>
  </si>
  <si>
    <t>2025em1100125-MDSDF406</t>
  </si>
  <si>
    <t>2025em1100023-MDSDF406</t>
  </si>
  <si>
    <t>2025em1100438-MDSDF406</t>
  </si>
  <si>
    <t>2025em1100099-MDSDF406</t>
  </si>
  <si>
    <t>2025em1100440-MDSDF406</t>
  </si>
  <si>
    <t>2025em1100100-MDSDF406</t>
  </si>
  <si>
    <t>2025em1100297-MDSDF406</t>
  </si>
  <si>
    <t>2025em1100319-MDSDF406</t>
  </si>
  <si>
    <t>2025em1100129-MDSDF406</t>
  </si>
  <si>
    <t>2025em1100067-MDSDF406</t>
  </si>
  <si>
    <t>2025em1100010-MDSDF406</t>
  </si>
  <si>
    <t>2025em1100058-MDSDF406</t>
  </si>
  <si>
    <t>2025em1100219-MDSDF406</t>
  </si>
  <si>
    <t>2025em1100074-MDSDF406</t>
  </si>
  <si>
    <t>2025em1100457-MDSDF406</t>
  </si>
  <si>
    <t>2025em1100347-MDSDF406</t>
  </si>
  <si>
    <t>2025em1100317-MDSDF406</t>
  </si>
  <si>
    <t>2025em1100436-MDSDF406</t>
  </si>
  <si>
    <t>2025em1100182-MDSDF406</t>
  </si>
  <si>
    <t>2025em1100027-MDSDF406</t>
  </si>
  <si>
    <t>2025em1100337-MDSDF406</t>
  </si>
  <si>
    <t>2025em1100042-MDSDF406</t>
  </si>
  <si>
    <t>2025em1100308-MDSDF406</t>
  </si>
  <si>
    <t>2025em1100160-MDSDF406</t>
  </si>
  <si>
    <t>2025em1100106-MDSDF406</t>
  </si>
  <si>
    <t>2025em1100400-MDSDF406</t>
  </si>
  <si>
    <t>2025em1100321-MDSDF406</t>
  </si>
  <si>
    <t>2025em1100249-MDSDF406</t>
  </si>
  <si>
    <t>2025em1100332-MDSDF406</t>
  </si>
  <si>
    <t>2025em1100410-MDSDF406</t>
  </si>
  <si>
    <t>2025em1100135-MDSDF406</t>
  </si>
  <si>
    <t>2025em1100068-MDSDF406</t>
  </si>
  <si>
    <t>2025em1100188-MDSDF406</t>
  </si>
  <si>
    <t>2025em1100213-MDSDF406</t>
  </si>
  <si>
    <t>2025em1100344-MDSDF406</t>
  </si>
  <si>
    <t>2025em1100146-MDSDF406</t>
  </si>
  <si>
    <t>2025em1100258-MDSDF406</t>
  </si>
  <si>
    <t>2025em1100004-MDSDF406</t>
  </si>
  <si>
    <t>2025em1100206-MDSDF406</t>
  </si>
  <si>
    <t>2025em1100065-MDSDF406</t>
  </si>
  <si>
    <t>2025em1100304-MDSDF406</t>
  </si>
  <si>
    <t>2025em1100035-MDSDF406</t>
  </si>
  <si>
    <t>2025em1100115-MDSDF406</t>
  </si>
  <si>
    <t>2025em1100448-MDSDF406</t>
  </si>
  <si>
    <t>2025em1100026-MDSDF406</t>
  </si>
  <si>
    <t>2025em1100155-MDSDF406</t>
  </si>
  <si>
    <t>2025em1100390-MDSDF406</t>
  </si>
  <si>
    <t>2025em1100501-MDSDF406</t>
  </si>
  <si>
    <t>2025em1100162-MDSDF406</t>
  </si>
  <si>
    <t>2025em1100196-MDSDF406</t>
  </si>
  <si>
    <t>2025em1100435-MDSDF406</t>
  </si>
  <si>
    <t>2025em1100104-MDSDF406</t>
  </si>
  <si>
    <t>2025em1100352-MDSDF406</t>
  </si>
  <si>
    <t>2025em1100363-MDSDF406</t>
  </si>
  <si>
    <t>2025em1100177-MDSDF406</t>
  </si>
  <si>
    <t>2025em1100109-MDSDF406</t>
  </si>
  <si>
    <t>2025em1100199-MDSDF406</t>
  </si>
  <si>
    <t>2025em1100346-MDSDF406</t>
  </si>
  <si>
    <t>2025em1100089-MDSDF406</t>
  </si>
  <si>
    <t>2025em1100006-MDSDF406</t>
  </si>
  <si>
    <t>2025em1100121-MDSDF406</t>
  </si>
  <si>
    <t>2025em1100398-MDSDF406</t>
  </si>
  <si>
    <t>2025em1100205-MDSDF406</t>
  </si>
  <si>
    <t>2025em1100373-MDSDF406</t>
  </si>
  <si>
    <t>2025em1100140-MDSDF406</t>
  </si>
  <si>
    <t>2025em1100124-MDSDF406</t>
  </si>
  <si>
    <t>2025em1100500-MDSDF406</t>
  </si>
  <si>
    <t>2025em1100251-MDSDF406</t>
  </si>
  <si>
    <t>2025em1100215-MDSDF406</t>
  </si>
  <si>
    <t>2025em1100055-MDSDF406</t>
  </si>
  <si>
    <t>2025em1100157-MDSDF406</t>
  </si>
  <si>
    <t>2025em1100269-MDSDF406</t>
  </si>
  <si>
    <t>2025em1100091-MDSDF406</t>
  </si>
  <si>
    <t>2025em1100197-MDSDF406</t>
  </si>
  <si>
    <t>2025em1100233-MDSDF406</t>
  </si>
  <si>
    <t>2025em1100062-MDSDF406</t>
  </si>
  <si>
    <t>2025em1100465-MDSDF406</t>
  </si>
  <si>
    <t>2025em1100292-MDSDF406</t>
  </si>
  <si>
    <t>2025em1100278-MDSDF406</t>
  </si>
  <si>
    <t>2025em1100496-MDSDF406</t>
  </si>
  <si>
    <t>2025em1100127-MDSDF406</t>
  </si>
  <si>
    <t>2025em1100064-MDSDF406</t>
  </si>
  <si>
    <t>2025em1100414-MDSDF406</t>
  </si>
  <si>
    <t>2025em1100085-MDSDF406</t>
  </si>
  <si>
    <t>2025em1100335-MDSDF406</t>
  </si>
  <si>
    <t>2025em1100232-MDSDF406</t>
  </si>
  <si>
    <t>2025em1100014-MDSDF406</t>
  </si>
  <si>
    <t>2025em1100303-MDSDF406</t>
  </si>
  <si>
    <t>2025em1100385-MDSDF406</t>
  </si>
  <si>
    <t>2025em1100001-MDSDF406</t>
  </si>
  <si>
    <t>2025em1100443-MDSDF406</t>
  </si>
  <si>
    <t>2025em1100484-MDSDF406</t>
  </si>
  <si>
    <t>2025em1100234-MDSDF406</t>
  </si>
  <si>
    <t>2025em1100072-MDSDF406</t>
  </si>
  <si>
    <t>2025em1100422-MDSDF406</t>
  </si>
  <si>
    <t>2025em1100094-MDSDF406</t>
  </si>
  <si>
    <t>2025em1100480-MDSDF406</t>
  </si>
  <si>
    <t>2025em1100267-MDSDF406</t>
  </si>
  <si>
    <t>2025em1100419-MDSDF406</t>
  </si>
  <si>
    <t>2025em1100439-MDSDF406</t>
  </si>
  <si>
    <t>2025em1100320-MDSDF406</t>
  </si>
  <si>
    <t>2025em1100028-MDSDF406</t>
  </si>
  <si>
    <t>2025em1100350-MDSDF406</t>
  </si>
  <si>
    <t>2025em1100316-MDSDF406</t>
  </si>
  <si>
    <t>2025em1100478-MDSDF406</t>
  </si>
  <si>
    <t>2025em1100411-MDSDF406</t>
  </si>
  <si>
    <t>2025em1100495-MDSDF406</t>
  </si>
  <si>
    <t>2025em1100505-MDSDF406</t>
  </si>
  <si>
    <t>2025em1100173-MDSDF406</t>
  </si>
  <si>
    <t>2025em1100131-MDSDF402</t>
  </si>
  <si>
    <t>2025em1100197-MDSDF402</t>
  </si>
  <si>
    <t>2025em1100342-MDSDF402</t>
  </si>
  <si>
    <t>2025em1100032-MDSDF402</t>
  </si>
  <si>
    <t>2025em1100488-MDSDF402</t>
  </si>
  <si>
    <t>2025em1100148-MDSDF402</t>
  </si>
  <si>
    <t>2025em1100346-MDSDF402</t>
  </si>
  <si>
    <t>2025em1100157-MDSDF402</t>
  </si>
  <si>
    <t>2025em1100394-MDSDF402</t>
  </si>
  <si>
    <t>2025em1100312-MDSDF402</t>
  </si>
  <si>
    <t>2025em1100264-MDSDF402</t>
  </si>
  <si>
    <t>2025em1100235-MDSDF402</t>
  </si>
  <si>
    <t>2025em1100436-MDSDF402</t>
  </si>
  <si>
    <t>2025em1100206-MDSDF402</t>
  </si>
  <si>
    <t>2025em1100327-MDSDF402</t>
  </si>
  <si>
    <t>2025em1100244-MDSDF402</t>
  </si>
  <si>
    <t>2025em1100124-MDSDF402</t>
  </si>
  <si>
    <t>2025em1100486-MDSDF402</t>
  </si>
  <si>
    <t>2025em1100345-MDSDF402</t>
  </si>
  <si>
    <t>2025em1100175-MDSDF402</t>
  </si>
  <si>
    <t>2025em1100135-MDSDF402</t>
  </si>
  <si>
    <t>2025em1100192-MDSDF402</t>
  </si>
  <si>
    <t>2025em1100161-MDSDF402</t>
  </si>
  <si>
    <t>2025em1100055-MDSDF402</t>
  </si>
  <si>
    <t>2025em1100452-MDSDF402</t>
  </si>
  <si>
    <t>2025em1100395-MDSDF402</t>
  </si>
  <si>
    <t>2025em1100106-MDSDF402</t>
  </si>
  <si>
    <t>2025em1100304-MDSDF402</t>
  </si>
  <si>
    <t>2025em1100057-MDSDF402</t>
  </si>
  <si>
    <t>2025em1100494-MDSDF402</t>
  </si>
  <si>
    <t>2025em1100389-MDSDF402</t>
  </si>
  <si>
    <t>2025em1100037-MDSDF402</t>
  </si>
  <si>
    <t>2025em1100311-MDSDF402</t>
  </si>
  <si>
    <t>2025em1100095-MDSDF402</t>
  </si>
  <si>
    <t>2025em1100036-MDSDF402</t>
  </si>
  <si>
    <t>2025em1100189-MDSDF402</t>
  </si>
  <si>
    <t>2025em1100211-MDSDF402</t>
  </si>
  <si>
    <t>2025em1100226-MDSDF402</t>
  </si>
  <si>
    <t>2025em1100083-MDSDF402</t>
  </si>
  <si>
    <t>2025em1100121-MDSDF402</t>
  </si>
  <si>
    <t>2025em1100199-MDSDF402</t>
  </si>
  <si>
    <t>2025em1100502-MDSDF402</t>
  </si>
  <si>
    <t>2025em1100004-MDSDF402</t>
  </si>
  <si>
    <t>2025em1100324-MDSDF402</t>
  </si>
  <si>
    <t>2025em1100363-MDSDF402</t>
  </si>
  <si>
    <t>2025em1100225-MDSDF402</t>
  </si>
  <si>
    <t>2025em1100378-MDSDF402</t>
  </si>
  <si>
    <t>2025em1100153-MDSDF402</t>
  </si>
  <si>
    <t>2025em1100259-MDSDF402</t>
  </si>
  <si>
    <t>2025em1100042-MDSDF402</t>
  </si>
  <si>
    <t>2025em1100187-MDSDF402</t>
  </si>
  <si>
    <t>2025em1100066-MDSDF402</t>
  </si>
  <si>
    <t>2025em1100043-MDSDF402</t>
  </si>
  <si>
    <t>2025em1100056-MDSDF402</t>
  </si>
  <si>
    <t>2025em1100209-MDSDF402</t>
  </si>
  <si>
    <t>2025em1100283-MDSDF402</t>
  </si>
  <si>
    <t>2025em1100181-MDSDF402</t>
  </si>
  <si>
    <t>2025em1100457-MDSDF402</t>
  </si>
  <si>
    <t>2025em1100074-MDSDF402</t>
  </si>
  <si>
    <t>2025em1100006-MDSDF402</t>
  </si>
  <si>
    <t>2025em1100218-MDSDF402</t>
  </si>
  <si>
    <t>2025em1100126-MDSDF402</t>
  </si>
  <si>
    <t>2025em1100276-MDSDF402</t>
  </si>
  <si>
    <t>2025em1100048-MDSDF402</t>
  </si>
  <si>
    <t>2025em1100308-MDSDF402</t>
  </si>
  <si>
    <t>2025em1100294-MDSDF402</t>
  </si>
  <si>
    <t>2025em1100318-MDSDF402</t>
  </si>
  <si>
    <t>2025em1100344-MDSDF402</t>
  </si>
  <si>
    <t>2025em1100397-MDSDF402</t>
  </si>
  <si>
    <t>2025em1100315-MDSDF402</t>
  </si>
  <si>
    <t>2025em1100207-MDSDF402</t>
  </si>
  <si>
    <t>2025em1100298-MDSDF402</t>
  </si>
  <si>
    <t>2025em1100091-MDSDF402</t>
  </si>
  <si>
    <t>2025em1100027-MDSDF402</t>
  </si>
  <si>
    <t>2025em1100120-MDSDF402</t>
  </si>
  <si>
    <t>2025em1100341-MDSDF402</t>
  </si>
  <si>
    <t>2025em1100026-MDSDF402</t>
  </si>
  <si>
    <t>2025em1100288-MDSDF402</t>
  </si>
  <si>
    <t>2025em1100448-MDSDF402</t>
  </si>
  <si>
    <t>2025em1100067-MDSDF402</t>
  </si>
  <si>
    <t>2025em1100012-MDSDF402</t>
  </si>
  <si>
    <t>2025em1100141-MDSDF402</t>
  </si>
  <si>
    <t>2025em1100280-MDSDF402</t>
  </si>
  <si>
    <t>2025em1100273-MDSDF402</t>
  </si>
  <si>
    <t>2025em1100158-MDSDF402</t>
  </si>
  <si>
    <t>2025em1100125-MDSDF402</t>
  </si>
  <si>
    <t>2025em1100044-MDSDF402</t>
  </si>
  <si>
    <t>2025em1100471-MDSDF402</t>
  </si>
  <si>
    <t>2025em1100410-MDSDF402</t>
  </si>
  <si>
    <t>2025em1100424-MDSDF402</t>
  </si>
  <si>
    <t>2025em1100243-MDSDF402</t>
  </si>
  <si>
    <t>2025em1100019-MDSDF402</t>
  </si>
  <si>
    <t>2025em1100108-MDSDF402</t>
  </si>
  <si>
    <t>2025em1100247-MDSDF402</t>
  </si>
  <si>
    <t>2025em1100073-MDSDF402</t>
  </si>
  <si>
    <t>2025em1100401-MDSDF402</t>
  </si>
  <si>
    <t>2025em1100279-MDSDF402</t>
  </si>
  <si>
    <t>2025em1100110-MDSDF402</t>
  </si>
  <si>
    <t>2025em1100347-MDSDF402</t>
  </si>
  <si>
    <t>2025em1100364-MDSDF402</t>
  </si>
  <si>
    <t>2025em1100123-MDSDF402</t>
  </si>
  <si>
    <t>2025em1100400-MDSDF402</t>
  </si>
  <si>
    <t>2025em1100203-MDSDF402</t>
  </si>
  <si>
    <t>2025em1100507-MDSDF402</t>
  </si>
  <si>
    <t>2025em1100418-MDSDF402</t>
  </si>
  <si>
    <t>2025em1100146-MDSDF402</t>
  </si>
  <si>
    <t>2025em1100068-MDSDF402</t>
  </si>
  <si>
    <t>2025em1100016-MDSDF402</t>
  </si>
  <si>
    <t>2025em1100089-MDSDF402</t>
  </si>
  <si>
    <t>2025em1100213-MDSDF402</t>
  </si>
  <si>
    <t>2025em1100446-MDSDF402</t>
  </si>
  <si>
    <t>2025em1100204-MDSDF402</t>
  </si>
  <si>
    <t>2025em1100332-MDSDF402</t>
  </si>
  <si>
    <t>2025em1100038-MDSDF402</t>
  </si>
  <si>
    <t>2025em1100302-MDSDF402</t>
  </si>
  <si>
    <t>2025em1100033-MDSDF402</t>
  </si>
  <si>
    <t>2025em1100317-MDSDF402</t>
  </si>
  <si>
    <t>2025em1100252-MDSDF402</t>
  </si>
  <si>
    <t>2025em1100489-MDSDF402</t>
  </si>
  <si>
    <t>2025em1100116-MDSDF402</t>
  </si>
  <si>
    <t>2025em1100202-MDSDF402</t>
  </si>
  <si>
    <t>2025em1100159-MDSDF402</t>
  </si>
  <si>
    <t>2025em1100227-MDSDF402</t>
  </si>
  <si>
    <t>2025em1100201-MDSDF402</t>
  </si>
  <si>
    <t>2025em1100010-MDSDF402</t>
  </si>
  <si>
    <t>2025em1100404-MDSDF402</t>
  </si>
  <si>
    <t>2025em1100210-MDSDF402</t>
  </si>
  <si>
    <t>2025em1100167-MDSDF402</t>
  </si>
  <si>
    <t>2025em1100156-MDSDF402</t>
  </si>
  <si>
    <t>2025em1100352-MDSDF402</t>
  </si>
  <si>
    <t>2025em1100200-MDSDF402</t>
  </si>
  <si>
    <t>2025em1100472-MDSDF402</t>
  </si>
  <si>
    <t>2025em1100104-MDSDF402</t>
  </si>
  <si>
    <t>2025em1100196-MDSDF402</t>
  </si>
  <si>
    <t>2025em1100003-MDSDF402</t>
  </si>
  <si>
    <t>2025em1100326-MDSDF402</t>
  </si>
  <si>
    <t>2025em1100440-MDSDF402</t>
  </si>
  <si>
    <t>2025em1100383-MDSDF402</t>
  </si>
  <si>
    <t>2025em1100023-MDSDF402</t>
  </si>
  <si>
    <t>2025em1100205-MDSDF402</t>
  </si>
  <si>
    <t>2025em1100248-MDSDF402</t>
  </si>
  <si>
    <t>2025em1100129-MDSDF402</t>
  </si>
  <si>
    <t>2025em1100219-MDSDF402</t>
  </si>
  <si>
    <t>2025em1100035-MDSDF402</t>
  </si>
  <si>
    <t>2025em1100319-MDSDF402</t>
  </si>
  <si>
    <t>2025em1100438-MDSDF402</t>
  </si>
  <si>
    <t>2025em1100223-MDSDF402</t>
  </si>
  <si>
    <t>2025em1100377-MDSDF402</t>
  </si>
  <si>
    <t>2025em1100321-MDSDF402</t>
  </si>
  <si>
    <t>2025em1100281-MDSDF402</t>
  </si>
  <si>
    <t>2025em1100240-MDSDF402</t>
  </si>
  <si>
    <t>2025em1100215-MDSDF402</t>
  </si>
  <si>
    <t>2025em1100390-MDSDF402</t>
  </si>
  <si>
    <t>2025em1100109-MDSDF402</t>
  </si>
  <si>
    <t>2025em1100139-MDSDF402</t>
  </si>
  <si>
    <t>2025em1100325-MDSDF402</t>
  </si>
  <si>
    <t>2025em1100011-MDSDF402</t>
  </si>
  <si>
    <t>2025em1100182-MDSDF402</t>
  </si>
  <si>
    <t>2025em1100261-MDSDF402</t>
  </si>
  <si>
    <t>2025em1100416-MDSDF402</t>
  </si>
  <si>
    <t>2025em1100444-MDSDF402</t>
  </si>
  <si>
    <t>2025em1100232-MDSDF402</t>
  </si>
  <si>
    <t>2025em1100382-MDSDF402</t>
  </si>
  <si>
    <t>2025em1100432-MDSDF402</t>
  </si>
  <si>
    <t>2025em1100292-MDSDF402</t>
  </si>
  <si>
    <t>2025em1100470-MDSDF402</t>
  </si>
  <si>
    <t>2025em1100053-MDSDF402</t>
  </si>
  <si>
    <t>2025em1100356-MDSDF402</t>
  </si>
  <si>
    <t>2025em1100396-MDSDF402</t>
  </si>
  <si>
    <t>2025em1100022-MDSDF402</t>
  </si>
  <si>
    <t>2025em1100398-MDSDF402</t>
  </si>
  <si>
    <t>2025em1100458-MDSDF402</t>
  </si>
  <si>
    <t>2025em1100373-MDSDF402</t>
  </si>
  <si>
    <t>2025em1100001-MDSDF402</t>
  </si>
  <si>
    <t>2025em1100140-MDSDF402</t>
  </si>
  <si>
    <t>2025em1100443-MDSDF402</t>
  </si>
  <si>
    <t>2025em1100245-MDSDF402</t>
  </si>
  <si>
    <t>2025em1100465-MDSDF402</t>
  </si>
  <si>
    <t>2025em1100484-MDSDF402</t>
  </si>
  <si>
    <t>2025em1100085-MDSDF402</t>
  </si>
  <si>
    <t>2025em1100177-MDSDF402</t>
  </si>
  <si>
    <t>2025em1100072-MDSDF402</t>
  </si>
  <si>
    <t>2025em1100439-MDSDF402</t>
  </si>
  <si>
    <t>2025em1100320-MDSDF402</t>
  </si>
  <si>
    <t>2025em1100130-MDSDF402</t>
  </si>
  <si>
    <t>2025em1100316-MDSDF402</t>
  </si>
  <si>
    <t>2025em1100350-MDSDF402</t>
  </si>
  <si>
    <t>2025em1100028-MDSDF402</t>
  </si>
  <si>
    <t>2025em1100480-MDSDF402</t>
  </si>
  <si>
    <t>2025em1100495-MDSDF402</t>
  </si>
  <si>
    <t>2025em1100422-MDSDF402</t>
  </si>
  <si>
    <t>2025em1100505-MDSDF402</t>
  </si>
  <si>
    <t>2025em1100419-MDSDF402</t>
  </si>
  <si>
    <t>2025eb1100237-BDSDF114</t>
  </si>
  <si>
    <t>2025eb1100292-BDSDF114</t>
  </si>
  <si>
    <t>2025eb1100153-BDSDF114</t>
  </si>
  <si>
    <t>2025eb1100183-BDSDF114</t>
  </si>
  <si>
    <t>2025eb1100287-BDSDF114</t>
  </si>
  <si>
    <t>2025eb1100299-BDSDF114</t>
  </si>
  <si>
    <t>2025eb1100110-BDSDF114</t>
  </si>
  <si>
    <t>2025eb1100212-BDSDF114</t>
  </si>
  <si>
    <t>2025eb1100221-BDSDF114</t>
  </si>
  <si>
    <t>2025eb1100013-BDSDF114</t>
  </si>
  <si>
    <t>2025eb1100054-BDSDF114</t>
  </si>
  <si>
    <t>2025eb1100199-BDSDF114</t>
  </si>
  <si>
    <t>2025eb1100115-BDSDF114</t>
  </si>
  <si>
    <t>2025eb1100310-BDSDF114</t>
  </si>
  <si>
    <t>2025eb1100219-BDSDF114</t>
  </si>
  <si>
    <t>2025eb1100268-BDSDF114</t>
  </si>
  <si>
    <t>2025eb1100320-BDSDF114</t>
  </si>
  <si>
    <t>2025eb1100254-BDSDF114</t>
  </si>
  <si>
    <t>2025eb1100234-BDSDF114</t>
  </si>
  <si>
    <t>2025eb1100213-BDSDF114</t>
  </si>
  <si>
    <t>2025eb1100088-BDSDF114</t>
  </si>
  <si>
    <t>2025eb1100248-BDSDF114</t>
  </si>
  <si>
    <t>2025eb1100005-BDSDF114</t>
  </si>
  <si>
    <t>2025eb1100246-BDSDF114</t>
  </si>
  <si>
    <t>2025eb1100208-BDSDF114</t>
  </si>
  <si>
    <t>2025eb1100165-BDSDF114</t>
  </si>
  <si>
    <t>2025eb1100267-BDSDF114</t>
  </si>
  <si>
    <t>2025eb1100095-BDSDF114</t>
  </si>
  <si>
    <t>2025eb1100260-BDSDF114</t>
  </si>
  <si>
    <t>2025eb1100159-BDSDF114</t>
  </si>
  <si>
    <t>2025eb1100243-BDSDF114</t>
  </si>
  <si>
    <t>2025eb1100033-BDSDF114</t>
  </si>
  <si>
    <t>2025eb1100180-BDSDF114</t>
  </si>
  <si>
    <t>2025eb1100290-BDSDF114</t>
  </si>
  <si>
    <t>2025eb1100078-BDSDF114</t>
  </si>
  <si>
    <t>2025eb1100230-BDSDF114</t>
  </si>
  <si>
    <t>2025eb1100216-BDSDF114</t>
  </si>
  <si>
    <t>2025eb1100157-BDSDF114</t>
  </si>
  <si>
    <t>2025eb1100222-BDSDF114</t>
  </si>
  <si>
    <t>2025eb1100105-BDSDF114</t>
  </si>
  <si>
    <t>2025eb1100068-BDSDF114</t>
  </si>
  <si>
    <t>2025eb1100047-BDSDF114</t>
  </si>
  <si>
    <t>2025eb1100239-BDSDF114</t>
  </si>
  <si>
    <t>2025eb1100283-BDSDF114</t>
  </si>
  <si>
    <t>2025eb1100304-BDSDF114</t>
  </si>
  <si>
    <t>2025eb1100293-BDSDF114</t>
  </si>
  <si>
    <t>2025eb1100109-BDSDF114</t>
  </si>
  <si>
    <t>2025eb1100261-BDSDF114</t>
  </si>
  <si>
    <t>2025eb1100196-BDSDF114</t>
  </si>
  <si>
    <t>2025eb1100135-BDSDF114</t>
  </si>
  <si>
    <t>2025eb1100240-BDSDF114</t>
  </si>
  <si>
    <t>2025eb1100241-BDSDF114</t>
  </si>
  <si>
    <t>2025eb1100139-BDSDF114</t>
  </si>
  <si>
    <t>2025eb1100200-BDSDF114</t>
  </si>
  <si>
    <t>2025eb1100123-BDSDF114</t>
  </si>
  <si>
    <t>2025eb1100255-BDSDF114</t>
  </si>
  <si>
    <t>2025eb1100238-BDSDF114</t>
  </si>
  <si>
    <t>2025eb1100156-BDSDF114</t>
  </si>
  <si>
    <t>2025eb1100263-BDSDF114</t>
  </si>
  <si>
    <t>2025eb1100104-BDSDF114</t>
  </si>
  <si>
    <t>2025eb1100259-BDSDF114</t>
  </si>
  <si>
    <t>2025eb1100149-BDSDF114</t>
  </si>
  <si>
    <t>2025eb1100081-BDSDF114</t>
  </si>
  <si>
    <t>2025eb1100318-BDSDF114</t>
  </si>
  <si>
    <t>2025eb1100120-BDSDF114</t>
  </si>
  <si>
    <t>2025eb1100184-BDSDF114</t>
  </si>
  <si>
    <t>2025eb1100193-BDSDF114</t>
  </si>
  <si>
    <t>2025eb1100029-BDSDF114</t>
  </si>
  <si>
    <t>2025eb1100051-BDSDF114</t>
  </si>
  <si>
    <t>2025eb1100276-BDSDF114</t>
  </si>
  <si>
    <t>2025eb1100034-BDSDF114</t>
  </si>
  <si>
    <t>2025eb1100176-BDSDF114</t>
  </si>
  <si>
    <t>2025eb1100022-BDSDF114</t>
  </si>
  <si>
    <t>2025eb1100314-BDSDF114</t>
  </si>
  <si>
    <t>2025eb1100195-BDSDF114</t>
  </si>
  <si>
    <t>2025eb1100128-BDSDF114</t>
  </si>
  <si>
    <t>2025eb1100148-BDSDF114</t>
  </si>
  <si>
    <t>2025eb1100042-BDSDF114</t>
  </si>
  <si>
    <t>2025eb1100309-BDSDF114</t>
  </si>
  <si>
    <t>2025eb1100229-BDSDF114</t>
  </si>
  <si>
    <t>2025eb1100226-BDSDF114</t>
  </si>
  <si>
    <t>2025eb1100026-BDSDF114</t>
  </si>
  <si>
    <t>2025eb1100231-BDSDF114</t>
  </si>
  <si>
    <t>2025eb1100253-BDSDF114</t>
  </si>
  <si>
    <t>2025eb1100215-BDSDF114</t>
  </si>
  <si>
    <t>2025eb1100257-BDSDF114</t>
  </si>
  <si>
    <t>2025eb1100041-BDSDF114</t>
  </si>
  <si>
    <t>2025eb1100181-BDSDF114</t>
  </si>
  <si>
    <t>2025eb1100118-BDSDF114</t>
  </si>
  <si>
    <t>2025eb1100204-BDSDF114</t>
  </si>
  <si>
    <t>2025eb1100169-BDSDF114</t>
  </si>
  <si>
    <t>2025eb1100015-BDSDF114</t>
  </si>
  <si>
    <t>2025eb1100192-BDSDF114</t>
  </si>
  <si>
    <t>2025eb1100082-BDSDF114</t>
  </si>
  <si>
    <t>2025eb1100211-BDSDF114</t>
  </si>
  <si>
    <t>2025eb1100322-BDSDF114</t>
  </si>
  <si>
    <t>2025eb1100077-BDSDF114</t>
  </si>
  <si>
    <t>2025eb1100037-BDSDF114</t>
  </si>
  <si>
    <t>2025eb1100108-BDSDF114</t>
  </si>
  <si>
    <t>2025eb1100021-BDSDF114</t>
  </si>
  <si>
    <t>2025eb1100040-BDSDF114</t>
  </si>
  <si>
    <t>2025eb1100112-BDSDF114</t>
  </si>
  <si>
    <t>2025eb1100053-BDSDF114</t>
  </si>
  <si>
    <t>2025eb1100264-BDSDF114</t>
  </si>
  <si>
    <t>2025eb1100074-BDSDF114</t>
  </si>
  <si>
    <t>2025eb1100175-BDSDF114</t>
  </si>
  <si>
    <t>2025eb1100235-BDSDF114</t>
  </si>
  <si>
    <t>2025eb1100160-BDSDF114</t>
  </si>
  <si>
    <t>2025eb1100124-BDSDF114</t>
  </si>
  <si>
    <t>2025eb1100091-BDSDF114</t>
  </si>
  <si>
    <t>2025eb1100220-BDSDF114</t>
  </si>
  <si>
    <t>2025eb1100280-BDSDF114</t>
  </si>
  <si>
    <t>2025eb1100132-BDSDF114</t>
  </si>
  <si>
    <t>2025eb1100271-BDSDF114</t>
  </si>
  <si>
    <t>2025eb1100166-BDSDF114</t>
  </si>
  <si>
    <t>2025eb1100138-BDSDF114</t>
  </si>
  <si>
    <t>2025eb1100141-BDSDF114</t>
  </si>
  <si>
    <t>2025eb1100127-BDSDF114</t>
  </si>
  <si>
    <t>2025eb1100270-BDSDF114</t>
  </si>
  <si>
    <t>2025eb1100119-BDSDF114</t>
  </si>
  <si>
    <t>2025eb1100154-BDSDF114</t>
  </si>
  <si>
    <t>2025eb1100126-BDSDF114</t>
  </si>
  <si>
    <t>2025eb1100046-BDSDF114</t>
  </si>
  <si>
    <t>2025eb1100064-BDSDF114</t>
  </si>
  <si>
    <t>2025eb1100010-BDSDF114</t>
  </si>
  <si>
    <t>2025eb1100172-BDSDF114</t>
  </si>
  <si>
    <t>2025eb1100030-BDSDF114</t>
  </si>
  <si>
    <t>2025eb1100122-BDSDF114</t>
  </si>
  <si>
    <t>2025eb1100236-BDSDF114</t>
  </si>
  <si>
    <t>2025eb1100085-BDSDF114</t>
  </si>
  <si>
    <t>2025eb1100232-BDSDF114</t>
  </si>
  <si>
    <t>2025eb1100050-BDSDF114</t>
  </si>
  <si>
    <t>2025eb1100009-BDSDF114</t>
  </si>
  <si>
    <t>2025eb1100025-BDSDF114</t>
  </si>
  <si>
    <t>2025eb1100142-BDSDF114</t>
  </si>
  <si>
    <t>2025eb1100090-BDSDF114</t>
  </si>
  <si>
    <t>2025eb1100065-BDSDF114</t>
  </si>
  <si>
    <t>2025eb1100294-BDSDF114</t>
  </si>
  <si>
    <t>2025eb1100070-BDSDF114</t>
  </si>
  <si>
    <t>2025eb1100256-BDSDF114</t>
  </si>
  <si>
    <t>2025eb1100162-BDSDF114</t>
  </si>
  <si>
    <t>2025eb1100311-BDSDF114</t>
  </si>
  <si>
    <t>2025eb1100103-BDSDF114</t>
  </si>
  <si>
    <t>2025eb1100001-BDSDF114</t>
  </si>
  <si>
    <t>2025eb1100152-BDSDF114</t>
  </si>
  <si>
    <t>2025eb1100061-BDSDF114</t>
  </si>
  <si>
    <t>2025eb1100007-BDSDF114</t>
  </si>
  <si>
    <t>2025eb1100093-BDSDF114</t>
  </si>
  <si>
    <t>2025eb1100327-BDSDF114</t>
  </si>
  <si>
    <t>2025eb1100155-BDSDF114</t>
  </si>
  <si>
    <t>2025eb1100305-BDSDF114</t>
  </si>
  <si>
    <t>2025eb1100274-BDSDF114</t>
  </si>
  <si>
    <t>2025eb1100275-BDSDF114</t>
  </si>
  <si>
    <t>2025eb1100055-BDSDF114</t>
  </si>
  <si>
    <t>2025eb1100225-BDSDF114</t>
  </si>
  <si>
    <t>2025eb1100307-BDSDF114</t>
  </si>
  <si>
    <t>2025eb1100328-BDSDF114</t>
  </si>
  <si>
    <t>2025eb1100272-BDSDF114</t>
  </si>
  <si>
    <t>2025eb1100018-BDSDF114</t>
  </si>
  <si>
    <t>2025eb1100262-BDSDF114</t>
  </si>
  <si>
    <t>2025eb1100043-BDSDF114</t>
  </si>
  <si>
    <t>2025eb1100303-BDSDF114</t>
  </si>
  <si>
    <t>2025eb1100286-BDSDF114</t>
  </si>
  <si>
    <t>2025eb1100031-BDSDF114</t>
  </si>
  <si>
    <t>2025eb1100143-BDSDF108</t>
  </si>
  <si>
    <t>2025eb1100237-BDSDF108</t>
  </si>
  <si>
    <t>2025eb1100140-BDSDF108</t>
  </si>
  <si>
    <t>2025eb1100287-BDSDF108</t>
  </si>
  <si>
    <t>2025eb1100068-BDSDF108</t>
  </si>
  <si>
    <t>2025eb1100013-BDSDF108</t>
  </si>
  <si>
    <t>2025eb1100183-BDSDF108</t>
  </si>
  <si>
    <t>2025eb1100223-BDSDF108</t>
  </si>
  <si>
    <t>2025eb1100310-BDSDF108</t>
  </si>
  <si>
    <t>2025eb1100159-BDSDF108</t>
  </si>
  <si>
    <t>2025eb1100058-BDSDF108</t>
  </si>
  <si>
    <t>2025eb1100037-BDSDF108</t>
  </si>
  <si>
    <t>2025eb1100107-BDSDF108</t>
  </si>
  <si>
    <t>2025eb1100153-BDSDF108</t>
  </si>
  <si>
    <t>2025eb1100234-BDSDF108</t>
  </si>
  <si>
    <t>2025eb1100208-BDSDF108</t>
  </si>
  <si>
    <t>2025eb1100165-BDSDF108</t>
  </si>
  <si>
    <t>2025eb1100001-BDSDF108</t>
  </si>
  <si>
    <t>2025eb1100215-BDSDF108</t>
  </si>
  <si>
    <t>2025eb1100149-BDSDF108</t>
  </si>
  <si>
    <t>2025eb1100299-BDSDF108</t>
  </si>
  <si>
    <t>2025eb1100238-BDSDF108</t>
  </si>
  <si>
    <t>2025eb1100219-BDSDF108</t>
  </si>
  <si>
    <t>2025eb1100261-BDSDF108</t>
  </si>
  <si>
    <t>2025eb1100283-BDSDF108</t>
  </si>
  <si>
    <t>2025eb1100122-BDSDF108</t>
  </si>
  <si>
    <t>2025eb1100176-BDSDF108</t>
  </si>
  <si>
    <t>2025eb1100174-BDSDF108</t>
  </si>
  <si>
    <t>2025eb1100101-BDSDF108</t>
  </si>
  <si>
    <t>2025eb1100138-BDSDF108</t>
  </si>
  <si>
    <t>2025eb1100304-BDSDF108</t>
  </si>
  <si>
    <t>2025eb1100078-BDSDF108</t>
  </si>
  <si>
    <t>2025eb1100199-BDSDF108</t>
  </si>
  <si>
    <t>2025eb1100137-BDSDF108</t>
  </si>
  <si>
    <t>2025eb1100198-BDSDF108</t>
  </si>
  <si>
    <t>2025eb1100004-BDSDF108</t>
  </si>
  <si>
    <t>2025eb1100022-BDSDF108</t>
  </si>
  <si>
    <t>2025eb1100053-BDSDF108</t>
  </si>
  <si>
    <t>2025eb1100110-BDSDF108</t>
  </si>
  <si>
    <t>2025eb1100112-BDSDF108</t>
  </si>
  <si>
    <t>2025eb1100103-BDSDF108</t>
  </si>
  <si>
    <t>2025eb1100041-BDSDF108</t>
  </si>
  <si>
    <t>2025eb1100148-BDSDF108</t>
  </si>
  <si>
    <t>2025eb1100248-BDSDF108</t>
  </si>
  <si>
    <t>2025eb1100119-BDSDF108</t>
  </si>
  <si>
    <t>2025eb1100216-BDSDF108</t>
  </si>
  <si>
    <t>2025eb1100255-BDSDF108</t>
  </si>
  <si>
    <t>2025eb1100155-BDSDF108</t>
  </si>
  <si>
    <t>2025eb1100263-BDSDF108</t>
  </si>
  <si>
    <t>2025eb1100268-BDSDF108</t>
  </si>
  <si>
    <t>2025eb1100026-BDSDF108</t>
  </si>
  <si>
    <t>2025eb1100305-BDSDF108</t>
  </si>
  <si>
    <t>2025eb1100085-BDSDF108</t>
  </si>
  <si>
    <t>2025eb1100275-BDSDF108</t>
  </si>
  <si>
    <t>2025eb1100132-BDSDF108</t>
  </si>
  <si>
    <t>2025eb1100120-BDSDF108</t>
  </si>
  <si>
    <t>2025eb1100193-BDSDF108</t>
  </si>
  <si>
    <t>2025eb1100231-BDSDF108</t>
  </si>
  <si>
    <t>2025eb1100091-BDSDF108</t>
  </si>
  <si>
    <t>2025eb1100157-BDSDF108</t>
  </si>
  <si>
    <t>2025eb1100118-BDSDF108</t>
  </si>
  <si>
    <t>2025eb1100260-BDSDF108</t>
  </si>
  <si>
    <t>2025eb1100016-BDSDF108</t>
  </si>
  <si>
    <t>2025eb1100156-BDSDF108</t>
  </si>
  <si>
    <t>2025eb1100042-BDSDF108</t>
  </si>
  <si>
    <t>2025eb1100204-BDSDF108</t>
  </si>
  <si>
    <t>2025eb1100034-BDSDF108</t>
  </si>
  <si>
    <t>2025eb1100030-BDSDF108</t>
  </si>
  <si>
    <t>2025eb1100090-BDSDF108</t>
  </si>
  <si>
    <t>2025eb1100235-BDSDF108</t>
  </si>
  <si>
    <t>2025eb1100082-BDSDF108</t>
  </si>
  <si>
    <t>2025eb1100230-BDSDF108</t>
  </si>
  <si>
    <t>2025eb1100077-BDSDF108</t>
  </si>
  <si>
    <t>2025eb1100010-BDSDF108</t>
  </si>
  <si>
    <t>2025eb1100290-BDSDF108</t>
  </si>
  <si>
    <t>2025eb1100314-BDSDF108</t>
  </si>
  <si>
    <t>2025eb1100221-BDSDF108</t>
  </si>
  <si>
    <t>2025eb1100175-BDSDF108</t>
  </si>
  <si>
    <t>2025eb1100160-BDSDF108</t>
  </si>
  <si>
    <t>2025eb1100047-BDSDF108</t>
  </si>
  <si>
    <t>2025eb1100093-BDSDF108</t>
  </si>
  <si>
    <t>2025eb1100015-BDSDF108</t>
  </si>
  <si>
    <t>2025eb1100292-BDSDF108</t>
  </si>
  <si>
    <t>2025eb1100274-BDSDF108</t>
  </si>
  <si>
    <t>2025eb1100202-BDSDF108</t>
  </si>
  <si>
    <t>2025eb1100267-BDSDF108</t>
  </si>
  <si>
    <t>2025eb1100029-BDSDF108</t>
  </si>
  <si>
    <t>2025eb1100311-BDSDF108</t>
  </si>
  <si>
    <t>2025eb1100288-BDSDF108</t>
  </si>
  <si>
    <t>2025eb1100162-BDSDF108</t>
  </si>
  <si>
    <t>2025eb1100327-BDSDF108</t>
  </si>
  <si>
    <t>2025eb1100243-BDSDF108</t>
  </si>
  <si>
    <t>2025eb1100294-BDSDF108</t>
  </si>
  <si>
    <t>2025eb1100181-BDSDF108</t>
  </si>
  <si>
    <t>2025eb1100128-BDSDF108</t>
  </si>
  <si>
    <t>2025eb1100055-BDSDF108</t>
  </si>
  <si>
    <t>2025eb1100241-BDSDF108</t>
  </si>
  <si>
    <t>2025eb1100050-BDSDF108</t>
  </si>
  <si>
    <t>2025eb1100184-BDSDF108</t>
  </si>
  <si>
    <t>2025eb1100070-BDSDF108</t>
  </si>
  <si>
    <t>2025eb1100229-BDSDF108</t>
  </si>
  <si>
    <t>2025eb1100270-BDSDF108</t>
  </si>
  <si>
    <t>2025eb1100135-BDSDF108</t>
  </si>
  <si>
    <t>2025eb1100097-BDSDF108</t>
  </si>
  <si>
    <t>2025eb1100195-BDSDF108</t>
  </si>
  <si>
    <t>2025eb1100064-BDSDF108</t>
  </si>
  <si>
    <t>2025eb1100213-BDSDF108</t>
  </si>
  <si>
    <t>2025eb1100109-BDSDF108</t>
  </si>
  <si>
    <t>2025eb1100318-BDSDF108</t>
  </si>
  <si>
    <t>2025eb1100212-BDSDF108</t>
  </si>
  <si>
    <t>2025eb1100033-BDSDF108</t>
  </si>
  <si>
    <t>2025eb1100081-BDSDF108</t>
  </si>
  <si>
    <t>2025eb1100056-BDSDF108</t>
  </si>
  <si>
    <t>2025eb1100126-BDSDF108</t>
  </si>
  <si>
    <t>2025eb1100320-BDSDF108</t>
  </si>
  <si>
    <t>2025eb1100225-BDSDF108</t>
  </si>
  <si>
    <t>2025eb1100141-BDSDF108</t>
  </si>
  <si>
    <t>2025eb1100307-BDSDF108</t>
  </si>
  <si>
    <t>2025eb1100257-BDSDF108</t>
  </si>
  <si>
    <t>2025eb1100253-BDSDF108</t>
  </si>
  <si>
    <t>2025eb1100328-BDSDF108</t>
  </si>
  <si>
    <t>2025eb1100009-BDSDF108</t>
  </si>
  <si>
    <t>2025eb1100256-BDSDF108</t>
  </si>
  <si>
    <t>2025eb1100061-BDSDF108</t>
  </si>
  <si>
    <t>2025eb1100272-BDSDF108</t>
  </si>
  <si>
    <t>2025eb1100018-BDSDF108</t>
  </si>
  <si>
    <t>2025eb1100133-BDSDF108</t>
  </si>
  <si>
    <t>2025eb1100303-BDSDF108</t>
  </si>
  <si>
    <t>2025em1100432-MDSDF401</t>
  </si>
  <si>
    <t>2025em1100201-MDSDF401</t>
  </si>
  <si>
    <t>2025em1100420-MDSDF401</t>
  </si>
  <si>
    <t>2025em1100050-MDSDF401</t>
  </si>
  <si>
    <t>2025em1100339-MDSDF401</t>
  </si>
  <si>
    <t>2025em1100249-MDSDF401</t>
  </si>
  <si>
    <t>2025em1100057-MDSDF401</t>
  </si>
  <si>
    <t>2025em1100143-MDSDF401</t>
  </si>
  <si>
    <t>2025em1100313-MDSDF401</t>
  </si>
  <si>
    <t>2025em1100160-MDSDF401</t>
  </si>
  <si>
    <t>2025em1100066-MDSDF401</t>
  </si>
  <si>
    <t>2025em1100442-MDSDF401</t>
  </si>
  <si>
    <t>2025em1100436-MDSDF401</t>
  </si>
  <si>
    <t>2025em1100261-MDSDF401</t>
  </si>
  <si>
    <t>2025em1100264-MDSDF401</t>
  </si>
  <si>
    <t>2025em1100001-MDSDF401</t>
  </si>
  <si>
    <t>2025em1100387-MDSDF401</t>
  </si>
  <si>
    <t>2025em1100073-MDSDF401</t>
  </si>
  <si>
    <t>2025em1100282-MDSDF401</t>
  </si>
  <si>
    <t>2025em1100074-MDSDF401</t>
  </si>
  <si>
    <t>2025em1100326-MDSDF401</t>
  </si>
  <si>
    <t>2025em1100033-MDSDF401</t>
  </si>
  <si>
    <t>2025em1100096-MDSDF401</t>
  </si>
  <si>
    <t>2025em1100365-MDSDF401</t>
  </si>
  <si>
    <t>2025em1100364-MDSDF401</t>
  </si>
  <si>
    <t>2025em1100007-MDSDF401</t>
  </si>
  <si>
    <t>2025em1100184-MDSDF401</t>
  </si>
  <si>
    <t>2025em1100274-MDSDF401</t>
  </si>
  <si>
    <t>2025em1100372-MDSDF401</t>
  </si>
  <si>
    <t>2025em1100204-MDSDF401</t>
  </si>
  <si>
    <t>2025em1100318-MDSDF401</t>
  </si>
  <si>
    <t>2025em1100437-MDSDF401</t>
  </si>
  <si>
    <t>2025em1100389-MDSDF401</t>
  </si>
  <si>
    <t>2025em1100019-MDSDF401</t>
  </si>
  <si>
    <t>2025em1100015-MDSDF401</t>
  </si>
  <si>
    <t>2025em1100401-MDSDF401</t>
  </si>
  <si>
    <t>2025em1100106-MDSDF401</t>
  </si>
  <si>
    <t>2025em1100037-MDSDF401</t>
  </si>
  <si>
    <t>2025em1100303-MDSDF401</t>
  </si>
  <si>
    <t>2025em1100223-MDSDF401</t>
  </si>
  <si>
    <t>2025em1100027-MDSDF401</t>
  </si>
  <si>
    <t>2025em1100147-MDSDF401</t>
  </si>
  <si>
    <t>2025em1100448-MDSDF401</t>
  </si>
  <si>
    <t>2025em1100036-MDSDF401</t>
  </si>
  <si>
    <t>2025em1100195-MDSDF401</t>
  </si>
  <si>
    <t>2025em1100310-MDSDF401</t>
  </si>
  <si>
    <t>2025em1100486-MDSDF401</t>
  </si>
  <si>
    <t>2025em1100004-MDSDF401</t>
  </si>
  <si>
    <t>2025em1100359-MDSDF401</t>
  </si>
  <si>
    <t>2025em1100299-MDSDF401</t>
  </si>
  <si>
    <t>2025em1100104-MDSDF401</t>
  </si>
  <si>
    <t>2025em1100502-MDSDF401</t>
  </si>
  <si>
    <t>2025em1100349-MDSDF401</t>
  </si>
  <si>
    <t>2025em1100059-MDSDF401</t>
  </si>
  <si>
    <t>2025em1100259-MDSDF401</t>
  </si>
  <si>
    <t>2025em1100507-MDSDF401</t>
  </si>
  <si>
    <t>2025em1100311-MDSDF401</t>
  </si>
  <si>
    <t>2025em1100345-MDSDF401</t>
  </si>
  <si>
    <t>2025em1100384-MDSDF401</t>
  </si>
  <si>
    <t>2025em1100120-MDSDF401</t>
  </si>
  <si>
    <t>2025em1100395-MDSDF401</t>
  </si>
  <si>
    <t>2025em1100218-MDSDF401</t>
  </si>
  <si>
    <t>2025em1100126-MDSDF401</t>
  </si>
  <si>
    <t>2025em1100039-MDSDF401</t>
  </si>
  <si>
    <t>2025em1100275-MDSDF401</t>
  </si>
  <si>
    <t>2025em1100064-MDSDF401</t>
  </si>
  <si>
    <t>2025em1100450-MDSDF401</t>
  </si>
  <si>
    <t>2025em1100352-MDSDF401</t>
  </si>
  <si>
    <t>2025em1100335-MDSDF401</t>
  </si>
  <si>
    <t>2025em1100089-MDSDF401</t>
  </si>
  <si>
    <t>2025em1100455-MDSDF401</t>
  </si>
  <si>
    <t>2025em1100294-MDSDF401</t>
  </si>
  <si>
    <t>2025em1100038-MDSDF401</t>
  </si>
  <si>
    <t>2025em1100283-MDSDF401</t>
  </si>
  <si>
    <t>2025em1100488-MDSDF401</t>
  </si>
  <si>
    <t>2025em1100315-MDSDF401</t>
  </si>
  <si>
    <t>2025em1100062-MDSDF401</t>
  </si>
  <si>
    <t>2025em1100489-MDSDF401</t>
  </si>
  <si>
    <t>2025em1100227-MDSDF401</t>
  </si>
  <si>
    <t>2025em1100416-MDSDF401</t>
  </si>
  <si>
    <t>2025em1100116-MDSDF401</t>
  </si>
  <si>
    <t>2025em1100353-MDSDF401</t>
  </si>
  <si>
    <t>2025em1100381-MDSDF401</t>
  </si>
  <si>
    <t>2025em1100263-MDSDF401</t>
  </si>
  <si>
    <t>2025em1100131-MDSDF401</t>
  </si>
  <si>
    <t>2025em1100003-MDSDF401</t>
  </si>
  <si>
    <t>2025em1100247-MDSDF401</t>
  </si>
  <si>
    <t>2025em1100122-MDSDF401</t>
  </si>
  <si>
    <t>2025em1100443-MDSDF401</t>
  </si>
  <si>
    <t>2025em1100346-MDSDF401</t>
  </si>
  <si>
    <t>2025em1100457-MDSDF401</t>
  </si>
  <si>
    <t>2025em1100240-MDSDF401</t>
  </si>
  <si>
    <t>2025em1100501-MDSDF401</t>
  </si>
  <si>
    <t>2025em1100012-MDSDF401</t>
  </si>
  <si>
    <t>2025em1100472-MDSDF401</t>
  </si>
  <si>
    <t>2025em1100409-MDSDF401</t>
  </si>
  <si>
    <t>2025em1100095-MDSDF401</t>
  </si>
  <si>
    <t>2025em1100404-MDSDF401</t>
  </si>
  <si>
    <t>2025em1100053-MDSDF401</t>
  </si>
  <si>
    <t>2025em1100148-MDSDF401</t>
  </si>
  <si>
    <t>2025em1100041-MDSDF401</t>
  </si>
  <si>
    <t>2025em1100403-MDSDF401</t>
  </si>
  <si>
    <t>2025em1100396-MDSDF401</t>
  </si>
  <si>
    <t>2025em1100083-MDSDF401</t>
  </si>
  <si>
    <t>2025em1100042-MDSDF401</t>
  </si>
  <si>
    <t>2025em1100023-MDSDF401</t>
  </si>
  <si>
    <t>2025em1100288-MDSDF401</t>
  </si>
  <si>
    <t>2025em1100324-MDSDF401</t>
  </si>
  <si>
    <t>2025em1100048-MDSDF401</t>
  </si>
  <si>
    <t>2025em1100026-MDSDF401</t>
  </si>
  <si>
    <t>2025em1100175-MDSDF401</t>
  </si>
  <si>
    <t>2025em1100172-MDSDF401</t>
  </si>
  <si>
    <t>2025em1100142-MDSDF401</t>
  </si>
  <si>
    <t>2025em1100213-MDSDF401</t>
  </si>
  <si>
    <t>2025em1100068-MDSDF401</t>
  </si>
  <si>
    <t>2025em1100302-MDSDF401</t>
  </si>
  <si>
    <t>2025em1100243-MDSDF401</t>
  </si>
  <si>
    <t>2025em1100165-MDSDF401</t>
  </si>
  <si>
    <t>2025em1100203-MDSDF401</t>
  </si>
  <si>
    <t>2025em1100418-MDSDF401</t>
  </si>
  <si>
    <t>2025em1100123-MDSDF401</t>
  </si>
  <si>
    <t>2025em1100211-MDSDF401</t>
  </si>
  <si>
    <t>2025em1100187-MDSDF401</t>
  </si>
  <si>
    <t>2025em1100304-MDSDF401</t>
  </si>
  <si>
    <t>2025em1100119-MDSDF401</t>
  </si>
  <si>
    <t>2025em1100251-MDSDF401</t>
  </si>
  <si>
    <t>2025em1100135-MDSDF401</t>
  </si>
  <si>
    <t>2025em1100144-MDSDF401</t>
  </si>
  <si>
    <t>2025em1100192-MDSDF401</t>
  </si>
  <si>
    <t>2025em1100202-MDSDF401</t>
  </si>
  <si>
    <t>2025em1100245-MDSDF401</t>
  </si>
  <si>
    <t>2025em1100308-MDSDF401</t>
  </si>
  <si>
    <t>2025em1100167-MDSDF401</t>
  </si>
  <si>
    <t>2025em1100100-MDSDF401</t>
  </si>
  <si>
    <t>2025em1100099-MDSDF401</t>
  </si>
  <si>
    <t>2025em1100010-MDSDF401</t>
  </si>
  <si>
    <t>2025em1100347-MDSDF401</t>
  </si>
  <si>
    <t>2025em1100210-MDSDF401</t>
  </si>
  <si>
    <t>2025em1100309-MDSDF401</t>
  </si>
  <si>
    <t>2025em1100056-MDSDF401</t>
  </si>
  <si>
    <t>2025em1100424-MDSDF401</t>
  </si>
  <si>
    <t>2025em1100226-MDSDF401</t>
  </si>
  <si>
    <t>2025em1100238-MDSDF401</t>
  </si>
  <si>
    <t>2025em1100200-MDSDF401</t>
  </si>
  <si>
    <t>2025em1100065-MDSDF401</t>
  </si>
  <si>
    <t>2025em1100006-MDSDF401</t>
  </si>
  <si>
    <t>2025em1100410-MDSDF401</t>
  </si>
  <si>
    <t>2025em1100127-MDSDF401</t>
  </si>
  <si>
    <t>2025em1100193-MDSDF401</t>
  </si>
  <si>
    <t>2025em1100377-MDSDF401</t>
  </si>
  <si>
    <t>2025em1100209-MDSDF401</t>
  </si>
  <si>
    <t>2025em1100197-MDSDF401</t>
  </si>
  <si>
    <t>2025em1100301-MDSDF401</t>
  </si>
  <si>
    <t>2025em1100155-MDSDF401</t>
  </si>
  <si>
    <t>2025em1100385-MDSDF401</t>
  </si>
  <si>
    <t>2025em1100129-MDSDF401</t>
  </si>
  <si>
    <t>2025em1100161-MDSDF401</t>
  </si>
  <si>
    <t>2025em1100321-MDSDF401</t>
  </si>
  <si>
    <t>2025em1100440-MDSDF401</t>
  </si>
  <si>
    <t>2025em1100229-MDSDF401</t>
  </si>
  <si>
    <t>2025em1100363-MDSDF401</t>
  </si>
  <si>
    <t>2025em1100379-MDSDF401</t>
  </si>
  <si>
    <t>2025em1100044-MDSDF401</t>
  </si>
  <si>
    <t>2025em1100157-MDSDF401</t>
  </si>
  <si>
    <t>2025em1100298-MDSDF401</t>
  </si>
  <si>
    <t>2025em1100109-MDSDF401</t>
  </si>
  <si>
    <t>2025em1100471-MDSDF401</t>
  </si>
  <si>
    <t>2025em1100182-MDSDF401</t>
  </si>
  <si>
    <t>2025em1100394-MDSDF401</t>
  </si>
  <si>
    <t>2025em1100091-MDSDF401</t>
  </si>
  <si>
    <t>2025em1100337-MDSDF401</t>
  </si>
  <si>
    <t>2025em1100398-MDSDF401</t>
  </si>
  <si>
    <t>2025em1100060-MDSDF401</t>
  </si>
  <si>
    <t>2025em1100181-MDSDF401</t>
  </si>
  <si>
    <t>2025em1100280-MDSDF401</t>
  </si>
  <si>
    <t>2025em1100459-MDSDF401</t>
  </si>
  <si>
    <t>2025em1100067-MDSDF401</t>
  </si>
  <si>
    <t>2025em1100273-MDSDF401</t>
  </si>
  <si>
    <t>2025em1100327-MDSDF401</t>
  </si>
  <si>
    <t>2025em1100162-MDSDF401</t>
  </si>
  <si>
    <t>2025em1100317-MDSDF401</t>
  </si>
  <si>
    <t>2025em1100124-MDSDF401</t>
  </si>
  <si>
    <t>2025em1100158-MDSDF401</t>
  </si>
  <si>
    <t>2025em1100319-MDSDF401</t>
  </si>
  <si>
    <t>2025em1100281-MDSDF401</t>
  </si>
  <si>
    <t>2025em1100452-MDSDF401</t>
  </si>
  <si>
    <t>2025em1100369-MDSDF401</t>
  </si>
  <si>
    <t>2025em1100373-MDSDF401</t>
  </si>
  <si>
    <t>2025em1100293-MDSDF401</t>
  </si>
  <si>
    <t>2025em1100058-MDSDF401</t>
  </si>
  <si>
    <t>2025em1100146-MDSDF401</t>
  </si>
  <si>
    <t>2025em1100341-MDSDF401</t>
  </si>
  <si>
    <t>2025em1100043-MDSDF401</t>
  </si>
  <si>
    <t>2025em1100284-MDSDF401</t>
  </si>
  <si>
    <t>2025em1100188-MDSDF401</t>
  </si>
  <si>
    <t>2025em1100005-MDSDF401</t>
  </si>
  <si>
    <t>2025em1100477-MDSDF401</t>
  </si>
  <si>
    <t>2025em1100055-MDSDF401</t>
  </si>
  <si>
    <t>2025em1100506-MDSDF401</t>
  </si>
  <si>
    <t>2025em1100362-MDSDF401</t>
  </si>
  <si>
    <t>2025em1100199-MDSDF401</t>
  </si>
  <si>
    <t>2025em1100484-MDSDF401</t>
  </si>
  <si>
    <t>2025em1100332-MDSDF401</t>
  </si>
  <si>
    <t>2025em1100138-MDSDF401</t>
  </si>
  <si>
    <t>2025em1100177-MDSDF401</t>
  </si>
  <si>
    <t>2025em1100465-MDSDF401</t>
  </si>
  <si>
    <t>2025em1100244-MDSDF401</t>
  </si>
  <si>
    <t>2025em1100481-MDSDF401</t>
  </si>
  <si>
    <t>2025em1100232-MDSDF401</t>
  </si>
  <si>
    <t>2025em1100141-MDSDF401</t>
  </si>
  <si>
    <t>2025em1100121-MDSDF401</t>
  </si>
  <si>
    <t>2025em1100206-MDSDF401</t>
  </si>
  <si>
    <t>2025em1100090-MDSDF401</t>
  </si>
  <si>
    <t>2025em1100032-MDSDF401</t>
  </si>
  <si>
    <t>2025em1100115-MDSDF401</t>
  </si>
  <si>
    <t>2025em1100233-MDSDF401</t>
  </si>
  <si>
    <t>2025em1100246-MDSDF401</t>
  </si>
  <si>
    <t>2025em1100205-MDSDF401</t>
  </si>
  <si>
    <t>2025em1100186-MDSDF401</t>
  </si>
  <si>
    <t>2025em1100035-MDSDF401</t>
  </si>
  <si>
    <t>2025em1100215-MDSDF401</t>
  </si>
  <si>
    <t>2025em1100049-MDSDF401</t>
  </si>
  <si>
    <t>2025em1100417-MDSDF401</t>
  </si>
  <si>
    <t>2025em1100458-MDSDF401</t>
  </si>
  <si>
    <t>2025em1100179-MDSDF401</t>
  </si>
  <si>
    <t>2025em1100414-MDSDF401</t>
  </si>
  <si>
    <t>2025em1100125-MDSDF401</t>
  </si>
  <si>
    <t>2025em1100496-MDSDF401</t>
  </si>
  <si>
    <t>2025em1100140-MDSDF401</t>
  </si>
  <si>
    <t>2025em1100222-MDSDF401</t>
  </si>
  <si>
    <t>2025em1100108-MDSDF401</t>
  </si>
  <si>
    <t>2025em1100022-MDSDF401</t>
  </si>
  <si>
    <t>2025em1100014-MDSDF401</t>
  </si>
  <si>
    <t>2025em1100097-MDSDF401</t>
  </si>
  <si>
    <t>2025em1100356-MDSDF401</t>
  </si>
  <si>
    <t>2025em1100269-MDSDF401</t>
  </si>
  <si>
    <t>2025em1100474-MDSDF401</t>
  </si>
  <si>
    <t>2025em1100500-MDSDF401</t>
  </si>
  <si>
    <t>2025em1100499-MDSDF401</t>
  </si>
  <si>
    <t>2025em1100292-MDSDF401</t>
  </si>
  <si>
    <t>2025em1100250-MDSDF401</t>
  </si>
  <si>
    <t>2025em1100289-MDSDF401</t>
  </si>
  <si>
    <t>2025em1100234-MDSDF401</t>
  </si>
  <si>
    <t>2025em1100439-MDSDF401</t>
  </si>
  <si>
    <t>2025em1100094-MDSDF401</t>
  </si>
  <si>
    <t>2025em1100411-MDSDF401</t>
  </si>
  <si>
    <t>2025em1100495-MDSDF401</t>
  </si>
  <si>
    <t>2025em1100422-MDSDF401</t>
  </si>
  <si>
    <t>2025em1100316-MDSDF401</t>
  </si>
  <si>
    <t>2025em1100236-MDSDF401</t>
  </si>
  <si>
    <t>2025em1100028-MDSDF401</t>
  </si>
  <si>
    <t>2025em1100267-MDSDF401</t>
  </si>
  <si>
    <t>2025em1100320-MDSDF401</t>
  </si>
  <si>
    <t>2025em1100419-MDSDF401</t>
  </si>
  <si>
    <t>2025em1100350-MDSDF401</t>
  </si>
  <si>
    <t>2025em1100173-MDSDF401</t>
  </si>
  <si>
    <t>2025eb1100202-BDSDF112</t>
  </si>
  <si>
    <t>2025eb1100214-BDSDF112</t>
  </si>
  <si>
    <t>2025eb1100013-BDSDF112</t>
  </si>
  <si>
    <t>2025eb1100237-BDSDF112</t>
  </si>
  <si>
    <t>2025eb1100183-BDSDF112</t>
  </si>
  <si>
    <t>2025eb1100299-BDSDF112</t>
  </si>
  <si>
    <t>2025eb1100261-BDSDF112</t>
  </si>
  <si>
    <t>2025eb1100287-BDSDF112</t>
  </si>
  <si>
    <t>2025eb1100208-BDSDF112</t>
  </si>
  <si>
    <t>2025eb1100248-BDSDF112</t>
  </si>
  <si>
    <t>2025eb1100230-BDSDF112</t>
  </si>
  <si>
    <t>2025eb1100033-BDSDF112</t>
  </si>
  <si>
    <t>2025eb1100101-BDSDF112</t>
  </si>
  <si>
    <t>2025eb1100268-BDSDF112</t>
  </si>
  <si>
    <t>2025eb1100148-BDSDF112</t>
  </si>
  <si>
    <t>2025eb1100292-BDSDF112</t>
  </si>
  <si>
    <t>2025eb1100047-BDSDF112</t>
  </si>
  <si>
    <t>2025eb1100212-BDSDF112</t>
  </si>
  <si>
    <t>2025eb1100241-BDSDF112</t>
  </si>
  <si>
    <t>2025eb1100118-BDSDF112</t>
  </si>
  <si>
    <t>2025eb1100037-BDSDF112</t>
  </si>
  <si>
    <t>2025eb1100198-BDSDF112</t>
  </si>
  <si>
    <t>2025eb1100167-BDSDF112</t>
  </si>
  <si>
    <t>2025eb1100260-BDSDF112</t>
  </si>
  <si>
    <t>2025eb1100107-BDSDF112</t>
  </si>
  <si>
    <t>2025eb1100156-BDSDF112</t>
  </si>
  <si>
    <t>2025eb1100283-BDSDF112</t>
  </si>
  <si>
    <t>2025eb1100128-BDSDF112</t>
  </si>
  <si>
    <t>2025eb1100195-BDSDF112</t>
  </si>
  <si>
    <t>2025eb1100204-BDSDF112</t>
  </si>
  <si>
    <t>2025eb1100290-BDSDF112</t>
  </si>
  <si>
    <t>2025eb1100160-BDSDF112</t>
  </si>
  <si>
    <t>2025eb1100215-BDSDF112</t>
  </si>
  <si>
    <t>2025eb1100082-BDSDF112</t>
  </si>
  <si>
    <t>2025eb1100026-BDSDF112</t>
  </si>
  <si>
    <t>2025eb1100216-BDSDF112</t>
  </si>
  <si>
    <t>2025eb1100010-BDSDF112</t>
  </si>
  <si>
    <t>2025eb1100311-BDSDF112</t>
  </si>
  <si>
    <t>2025eb1100329-BDSDF112</t>
  </si>
  <si>
    <t>2025eb1100165-BDSDF112</t>
  </si>
  <si>
    <t>2025eb1100320-BDSDF112</t>
  </si>
  <si>
    <t>2025eb1100056-BDSDF112</t>
  </si>
  <si>
    <t>2025eb1100016-BDSDF112</t>
  </si>
  <si>
    <t>2025eb1100153-BDSDF112</t>
  </si>
  <si>
    <t>2025eb1100122-BDSDF112</t>
  </si>
  <si>
    <t>2025eb1100294-BDSDF112</t>
  </si>
  <si>
    <t>2025eb1100015-BDSDF112</t>
  </si>
  <si>
    <t>2025eb1100221-BDSDF112</t>
  </si>
  <si>
    <t>2025eb1100132-BDSDF112</t>
  </si>
  <si>
    <t>2025eb1100109-BDSDF112</t>
  </si>
  <si>
    <t>2025eb1100225-BDSDF112</t>
  </si>
  <si>
    <t>2025eb1100175-BDSDF112</t>
  </si>
  <si>
    <t>2025eb1100181-BDSDF112</t>
  </si>
  <si>
    <t>2025eb1100110-BDSDF112</t>
  </si>
  <si>
    <t>2025eb1100162-BDSDF112</t>
  </si>
  <si>
    <t>2025eb1100253-BDSDF112</t>
  </si>
  <si>
    <t>2025eb1100051-BDSDF112</t>
  </si>
  <si>
    <t>2025eb1100213-BDSDF112</t>
  </si>
  <si>
    <t>2025eb1100126-BDSDF112</t>
  </si>
  <si>
    <t>2025eb1100029-BDSDF112</t>
  </si>
  <si>
    <t>2025eb1100267-BDSDF112</t>
  </si>
  <si>
    <t>2025eb1100263-BDSDF112</t>
  </si>
  <si>
    <t>2025eb1100255-BDSDF112</t>
  </si>
  <si>
    <t>2025eb1100318-BDSDF112</t>
  </si>
  <si>
    <t>2025eb1100078-BDSDF112</t>
  </si>
  <si>
    <t>2025eb1100270-BDSDF112</t>
  </si>
  <si>
    <t>2025eb1100034-BDSDF112</t>
  </si>
  <si>
    <t>2025eb1100042-BDSDF112</t>
  </si>
  <si>
    <t>2025eb1100081-BDSDF112</t>
  </si>
  <si>
    <t>2025eb1100135-BDSDF112</t>
  </si>
  <si>
    <t>2025eb1100141-BDSDF112</t>
  </si>
  <si>
    <t>2025eb1100280-BDSDF112</t>
  </si>
  <si>
    <t>2025eb1100243-BDSDF112</t>
  </si>
  <si>
    <t>2025eb1100209-BDSDF112</t>
  </si>
  <si>
    <t>2025eb1100142-BDSDF112</t>
  </si>
  <si>
    <t>2025eb1100091-BDSDF112</t>
  </si>
  <si>
    <t>2025eb1100307-BDSDF112</t>
  </si>
  <si>
    <t>2025eb1100077-BDSDF112</t>
  </si>
  <si>
    <t>2025eb1100157-BDSDF112</t>
  </si>
  <si>
    <t>2025eb1100119-BDSDF112</t>
  </si>
  <si>
    <t>2025eb1100154-BDSDF112</t>
  </si>
  <si>
    <t>2025eb1100193-BDSDF112</t>
  </si>
  <si>
    <t>2025eb1100246-BDSDF112</t>
  </si>
  <si>
    <t>2025eb1100231-BDSDF112</t>
  </si>
  <si>
    <t>2025eb1100036-BDSDF112</t>
  </si>
  <si>
    <t>2025eb1100235-BDSDF112</t>
  </si>
  <si>
    <t>2025eb1100314-BDSDF112</t>
  </si>
  <si>
    <t>2025eb1100095-BDSDF112</t>
  </si>
  <si>
    <t>2025eb1100322-BDSDF112</t>
  </si>
  <si>
    <t>2025eb1100288-BDSDF112</t>
  </si>
  <si>
    <t>2025eb1100232-BDSDF112</t>
  </si>
  <si>
    <t>2025eb1100123-BDSDF112</t>
  </si>
  <si>
    <t>2025eb1100023-BDSDF112</t>
  </si>
  <si>
    <t>2025eb1100171-BDSDF112</t>
  </si>
  <si>
    <t>2025eb1100196-BDSDF112</t>
  </si>
  <si>
    <t>2025eb1100184-BDSDF112</t>
  </si>
  <si>
    <t>2025eb1100041-BDSDF112</t>
  </si>
  <si>
    <t>2025eb1100057-BDSDF112</t>
  </si>
  <si>
    <t>2025eb1100139-BDSDF112</t>
  </si>
  <si>
    <t>2025eb1100064-BDSDF112</t>
  </si>
  <si>
    <t>2025eb1100271-BDSDF112</t>
  </si>
  <si>
    <t>2025eb1100076-BDSDF112</t>
  </si>
  <si>
    <t>2025eb1100259-BDSDF112</t>
  </si>
  <si>
    <t>2025eb1100097-BDSDF112</t>
  </si>
  <si>
    <t>2025eb1100234-BDSDF112</t>
  </si>
  <si>
    <t>2025eb1100310-BDSDF112</t>
  </si>
  <si>
    <t>2025eb1100275-BDSDF112</t>
  </si>
  <si>
    <t>2025eb1100176-BDSDF112</t>
  </si>
  <si>
    <t>2025eb1100112-BDSDF112</t>
  </si>
  <si>
    <t>2025eb1100090-BDSDF112</t>
  </si>
  <si>
    <t>2025eb1100304-BDSDF112</t>
  </si>
  <si>
    <t>2025eb1100199-BDSDF112</t>
  </si>
  <si>
    <t>2025eb1100219-BDSDF112</t>
  </si>
  <si>
    <t>2025eb1100007-BDSDF112</t>
  </si>
  <si>
    <t>2025eb1100001-BDSDF112</t>
  </si>
  <si>
    <t>2025eb1100050-BDSDF112</t>
  </si>
  <si>
    <t>2025eb1100093-BDSDF112</t>
  </si>
  <si>
    <t>2025eb1100305-BDSDF112</t>
  </si>
  <si>
    <t>2025eb1100061-BDSDF112</t>
  </si>
  <si>
    <t>2025eb1100327-BDSDF112</t>
  </si>
  <si>
    <t>2025eb1100274-BDSDF112</t>
  </si>
  <si>
    <t>2025eb1100229-BDSDF112</t>
  </si>
  <si>
    <t>2025eb1100152-BDSDF112</t>
  </si>
  <si>
    <t>2025eb1100155-BDSDF112</t>
  </si>
  <si>
    <t>2025eb1100149-BDSDF112</t>
  </si>
  <si>
    <t>2025eb1100085-BDSDF112</t>
  </si>
  <si>
    <t>2025eb1100103-BDSDF112</t>
  </si>
  <si>
    <t>2025eb1100049-BDSDF112</t>
  </si>
  <si>
    <t>2025eb1100070-BDSDF112</t>
  </si>
  <si>
    <t>2025eb1100127-BDSDF112</t>
  </si>
  <si>
    <t>2025eb1100025-BDSDF112</t>
  </si>
  <si>
    <t>2025eb1100019-BDSDF112</t>
  </si>
  <si>
    <t>2025eb1100328-BDSDF112</t>
  </si>
  <si>
    <t>2025eb1100086-BDSDF112</t>
  </si>
  <si>
    <t>2025eb1100256-BDSDF112</t>
  </si>
  <si>
    <t>2025eb1100220-BDSDF112</t>
  </si>
  <si>
    <t>2025eb1100018-BDSDF112</t>
  </si>
  <si>
    <t>2025eb1100303-BDSDF112</t>
  </si>
  <si>
    <t>2025eb1100272-BDSDF112</t>
  </si>
  <si>
    <t>2025eb1100194-BDSDF112</t>
  </si>
  <si>
    <t>2025eb1100286-BDSDF112</t>
  </si>
  <si>
    <t>2025em1100432-MDSDF403</t>
  </si>
  <si>
    <t>2025em1100131-MDSDF403</t>
  </si>
  <si>
    <t>2025em1100201-MDSDF403</t>
  </si>
  <si>
    <t>2025em1100066-MDSDF403</t>
  </si>
  <si>
    <t>2025em1100436-MDSDF403</t>
  </si>
  <si>
    <t>2025em1100345-MDSDF403</t>
  </si>
  <si>
    <t>2025em1100264-MDSDF403</t>
  </si>
  <si>
    <t>2025em1100187-MDSDF403</t>
  </si>
  <si>
    <t>2025em1100148-MDSDF403</t>
  </si>
  <si>
    <t>2025em1100312-MDSDF403</t>
  </si>
  <si>
    <t>2025em1100446-MDSDF403</t>
  </si>
  <si>
    <t>2025em1100074-MDSDF403</t>
  </si>
  <si>
    <t>2025em1100135-MDSDF403</t>
  </si>
  <si>
    <t>2025em1100022-MDSDF403</t>
  </si>
  <si>
    <t>2025em1100145-MDSDF403</t>
  </si>
  <si>
    <t>2025em1100247-MDSDF403</t>
  </si>
  <si>
    <t>2025em1100488-MDSDF403</t>
  </si>
  <si>
    <t>2025em1100502-MDSDF403</t>
  </si>
  <si>
    <t>2025em1100095-MDSDF403</t>
  </si>
  <si>
    <t>2025em1100012-MDSDF403</t>
  </si>
  <si>
    <t>2025em1100223-MDSDF403</t>
  </si>
  <si>
    <t>2025em1100310-MDSDF403</t>
  </si>
  <si>
    <t>2025em1100358-MDSDF403</t>
  </si>
  <si>
    <t>2025em1100238-MDSDF403</t>
  </si>
  <si>
    <t>2025em1100078-MDSDF403</t>
  </si>
  <si>
    <t>2025em1100324-MDSDF403</t>
  </si>
  <si>
    <t>2025em1100389-MDSDF403</t>
  </si>
  <si>
    <t>2025em1100452-MDSDF403</t>
  </si>
  <si>
    <t>2025em1100158-MDSDF403</t>
  </si>
  <si>
    <t>2025em1100025-MDSDF403</t>
  </si>
  <si>
    <t>2025em1100218-MDSDF403</t>
  </si>
  <si>
    <t>2025em1100044-MDSDF403</t>
  </si>
  <si>
    <t>2025em1100062-MDSDF403</t>
  </si>
  <si>
    <t>2025em1100342-MDSDF403</t>
  </si>
  <si>
    <t>2025em1100486-MDSDF403</t>
  </si>
  <si>
    <t>2025em1100364-MDSDF403</t>
  </si>
  <si>
    <t>2025em1100057-MDSDF403</t>
  </si>
  <si>
    <t>2025em1100404-MDSDF403</t>
  </si>
  <si>
    <t>2025em1100457-MDSDF403</t>
  </si>
  <si>
    <t>2025em1100311-MDSDF403</t>
  </si>
  <si>
    <t>2025em1100409-MDSDF403</t>
  </si>
  <si>
    <t>2025em1100394-MDSDF403</t>
  </si>
  <si>
    <t>2025em1100244-MDSDF403</t>
  </si>
  <si>
    <t>2025em1100016-MDSDF403</t>
  </si>
  <si>
    <t>2025em1100119-MDSDF403</t>
  </si>
  <si>
    <t>2025em1100260-MDSDF403</t>
  </si>
  <si>
    <t>2025em1100038-MDSDF403</t>
  </si>
  <si>
    <t>2025em1100086-MDSDF403</t>
  </si>
  <si>
    <t>2025em1100275-MDSDF403</t>
  </si>
  <si>
    <t>2025em1100455-MDSDF403</t>
  </si>
  <si>
    <t>2025em1100156-MDSDF403</t>
  </si>
  <si>
    <t>2025em1100321-MDSDF403</t>
  </si>
  <si>
    <t>2025em1100308-MDSDF403</t>
  </si>
  <si>
    <t>2025em1100024-MDSDF403</t>
  </si>
  <si>
    <t>2025em1100448-MDSDF403</t>
  </si>
  <si>
    <t>2025em1100417-MDSDF403</t>
  </si>
  <si>
    <t>2025em1100104-MDSDF403</t>
  </si>
  <si>
    <t>2025em1100195-MDSDF403</t>
  </si>
  <si>
    <t>2025em1100033-MDSDF403</t>
  </si>
  <si>
    <t>2025em1100027-MDSDF403</t>
  </si>
  <si>
    <t>2025em1100472-MDSDF403</t>
  </si>
  <si>
    <t>2025em1100302-MDSDF403</t>
  </si>
  <si>
    <t>2025em1100378-MDSDF403</t>
  </si>
  <si>
    <t>2025em1100204-MDSDF403</t>
  </si>
  <si>
    <t>2025em1100263-MDSDF403</t>
  </si>
  <si>
    <t>2025em1100059-MDSDF403</t>
  </si>
  <si>
    <t>2025em1100297-MDSDF403</t>
  </si>
  <si>
    <t>2025em1100494-MDSDF403</t>
  </si>
  <si>
    <t>2025em1100206-MDSDF403</t>
  </si>
  <si>
    <t>2025em1100159-MDSDF403</t>
  </si>
  <si>
    <t>2025em1100363-MDSDF403</t>
  </si>
  <si>
    <t>2025em1100301-MDSDF403</t>
  </si>
  <si>
    <t>2025em1100037-MDSDF403</t>
  </si>
  <si>
    <t>2025em1100396-MDSDF403</t>
  </si>
  <si>
    <t>2025em1100122-MDSDF403</t>
  </si>
  <si>
    <t>2025em1100352-MDSDF403</t>
  </si>
  <si>
    <t>2025em1100041-MDSDF403</t>
  </si>
  <si>
    <t>2025em1100315-MDSDF403</t>
  </si>
  <si>
    <t>2025em1100036-MDSDF403</t>
  </si>
  <si>
    <t>2025em1100280-MDSDF403</t>
  </si>
  <si>
    <t>2025em1100042-MDSDF403</t>
  </si>
  <si>
    <t>2025em1100003-MDSDF403</t>
  </si>
  <si>
    <t>2025em1100346-MDSDF403</t>
  </si>
  <si>
    <t>2025em1100091-MDSDF403</t>
  </si>
  <si>
    <t>2025em1100192-MDSDF403</t>
  </si>
  <si>
    <t>2025em1100442-MDSDF403</t>
  </si>
  <si>
    <t>2025em1100188-MDSDF403</t>
  </si>
  <si>
    <t>2025em1100123-MDSDF403</t>
  </si>
  <si>
    <t>2025em1100126-MDSDF403</t>
  </si>
  <si>
    <t>2025em1100136-MDSDF403</t>
  </si>
  <si>
    <t>2025em1100018-MDSDF403</t>
  </si>
  <si>
    <t>2025em1100141-MDSDF403</t>
  </si>
  <si>
    <t>2025em1100116-MDSDF403</t>
  </si>
  <si>
    <t>2025em1100259-MDSDF403</t>
  </si>
  <si>
    <t>2025em1100506-MDSDF403</t>
  </si>
  <si>
    <t>2025em1100425-MDSDF403</t>
  </si>
  <si>
    <t>2025em1100213-MDSDF403</t>
  </si>
  <si>
    <t>2025em1100489-MDSDF403</t>
  </si>
  <si>
    <t>2025em1100261-MDSDF403</t>
  </si>
  <si>
    <t>2025em1100004-MDSDF403</t>
  </si>
  <si>
    <t>2025em1100191-MDSDF403</t>
  </si>
  <si>
    <t>2025em1100096-MDSDF403</t>
  </si>
  <si>
    <t>2025em1100341-MDSDF403</t>
  </si>
  <si>
    <t>2025em1100172-MDSDF403</t>
  </si>
  <si>
    <t>2025em1100418-MDSDF403</t>
  </si>
  <si>
    <t>2025em1100032-MDSDF403</t>
  </si>
  <si>
    <t>2025em1100069-MDSDF403</t>
  </si>
  <si>
    <t>2025em1100200-MDSDF403</t>
  </si>
  <si>
    <t>2025em1100199-MDSDF403</t>
  </si>
  <si>
    <t>2025em1100507-MDSDF403</t>
  </si>
  <si>
    <t>2025em1100056-MDSDF403</t>
  </si>
  <si>
    <t>2025em1100359-MDSDF403</t>
  </si>
  <si>
    <t>2025em1100319-MDSDF403</t>
  </si>
  <si>
    <t>2025em1100209-MDSDF403</t>
  </si>
  <si>
    <t>2025em1100035-MDSDF403</t>
  </si>
  <si>
    <t>2025em1100067-MDSDF403</t>
  </si>
  <si>
    <t>2025em1100175-MDSDF403</t>
  </si>
  <si>
    <t>2025em1100053-MDSDF403</t>
  </si>
  <si>
    <t>2025em1100243-MDSDF403</t>
  </si>
  <si>
    <t>2025em1100401-MDSDF403</t>
  </si>
  <si>
    <t>2025em1100294-MDSDF403</t>
  </si>
  <si>
    <t>2025em1100435-MDSDF403</t>
  </si>
  <si>
    <t>2025em1100099-MDSDF403</t>
  </si>
  <si>
    <t>2025em1100179-MDSDF403</t>
  </si>
  <si>
    <t>2025em1100083-MDSDF403</t>
  </si>
  <si>
    <t>2025em1100010-MDSDF403</t>
  </si>
  <si>
    <t>2025em1100006-MDSDF403</t>
  </si>
  <si>
    <t>2025em1100349-MDSDF403</t>
  </si>
  <si>
    <t>2025em1100202-MDSDF403</t>
  </si>
  <si>
    <t>2025em1100211-MDSDF403</t>
  </si>
  <si>
    <t>2025em1100410-MDSDF403</t>
  </si>
  <si>
    <t>2025em1100140-MDSDF403</t>
  </si>
  <si>
    <t>2025em1100437-MDSDF403</t>
  </si>
  <si>
    <t>2025em1100465-MDSDF403</t>
  </si>
  <si>
    <t>Pending</t>
  </si>
  <si>
    <t>Q 2,4</t>
  </si>
  <si>
    <t>2025em1100416-MDSDF403</t>
  </si>
  <si>
    <t>2025em1100379-MDSDF403</t>
  </si>
  <si>
    <t>2025em1100347-MDSDF403</t>
  </si>
  <si>
    <t>2025em1100369-MDSDF403</t>
  </si>
  <si>
    <t>2025em1100222-MDSDF403</t>
  </si>
  <si>
    <t>2025em1100153-MDSDF403</t>
  </si>
  <si>
    <t>2025em1100332-MDSDF403</t>
  </si>
  <si>
    <t>2025em1100089-MDSDF403</t>
  </si>
  <si>
    <t>2025em1100043-MDSDF403</t>
  </si>
  <si>
    <t>2025em1100146-MDSDF403</t>
  </si>
  <si>
    <t>2025em1100060-MDSDF403</t>
  </si>
  <si>
    <t>2025em1100189-MDSDF403</t>
  </si>
  <si>
    <t>2025em1100274-MDSDF403</t>
  </si>
  <si>
    <t>2025em1100276-MDSDF403</t>
  </si>
  <si>
    <t>2025em1100424-MDSDF403</t>
  </si>
  <si>
    <t>2025em1100382-MDSDF403</t>
  </si>
  <si>
    <t>2025em1100002-MDSDF403</t>
  </si>
  <si>
    <t>2025em1100167-MDSDF403</t>
  </si>
  <si>
    <t>2025em1100317-MDSDF403</t>
  </si>
  <si>
    <t>2025em1100326-MDSDF403</t>
  </si>
  <si>
    <t>2025em1100110-MDSDF403</t>
  </si>
  <si>
    <t>2025em1100298-MDSDF403</t>
  </si>
  <si>
    <t>2025em1100450-MDSDF403</t>
  </si>
  <si>
    <t>2025em1100068-MDSDF403</t>
  </si>
  <si>
    <t>2025em1100233-MDSDF403</t>
  </si>
  <si>
    <t>2025em1100383-MDSDF403</t>
  </si>
  <si>
    <t>2025em1100181-MDSDF403</t>
  </si>
  <si>
    <t>2025em1100377-MDSDF403</t>
  </si>
  <si>
    <t>2025em1100210-MDSDF403</t>
  </si>
  <si>
    <t>2025em1100207-MDSDF403</t>
  </si>
  <si>
    <t>2025em1100108-MDSDF403</t>
  </si>
  <si>
    <t>2025em1100304-MDSDF403</t>
  </si>
  <si>
    <t>2025em1100279-MDSDF403</t>
  </si>
  <si>
    <t>2025em1100458-MDSDF403</t>
  </si>
  <si>
    <t>2025em1100273-MDSDF403</t>
  </si>
  <si>
    <t>2025em1100288-MDSDF403</t>
  </si>
  <si>
    <t>2025em1100420-MDSDF403</t>
  </si>
  <si>
    <t>2025em1100265-MDSDF403</t>
  </si>
  <si>
    <t>2025em1100109-MDSDF403</t>
  </si>
  <si>
    <t>2025em1100106-MDSDF403</t>
  </si>
  <si>
    <t>2025em1100415-MDSDF403</t>
  </si>
  <si>
    <t>2025em1100197-MDSDF403</t>
  </si>
  <si>
    <t>2025em1100182-MDSDF403</t>
  </si>
  <si>
    <t>2025em1100129-MDSDF403</t>
  </si>
  <si>
    <t>2025em1100484-MDSDF403</t>
  </si>
  <si>
    <t>2025em1100477-MDSDF403</t>
  </si>
  <si>
    <t>2025em1100325-MDSDF403</t>
  </si>
  <si>
    <t>2025em1100138-MDSDF403</t>
  </si>
  <si>
    <t>2025em1100186-MDSDF403</t>
  </si>
  <si>
    <t>2025em1100124-MDSDF403</t>
  </si>
  <si>
    <t>2025em1100337-MDSDF403</t>
  </si>
  <si>
    <t>2025em1100227-MDSDF403</t>
  </si>
  <si>
    <t>2025em1100344-MDSDF403</t>
  </si>
  <si>
    <t>2025em1100309-MDSDF403</t>
  </si>
  <si>
    <t>2025em1100055-MDSDF403</t>
  </si>
  <si>
    <t>2025em1100281-MDSDF403</t>
  </si>
  <si>
    <t>2025em1100481-MDSDF403</t>
  </si>
  <si>
    <t>2025em1100240-MDSDF403</t>
  </si>
  <si>
    <t>2025em1100385-MDSDF403</t>
  </si>
  <si>
    <t>2025em1100102-MDSDF403</t>
  </si>
  <si>
    <t>2025em1100397-MDSDF403</t>
  </si>
  <si>
    <t>2025em1100164-MDSDF403</t>
  </si>
  <si>
    <t>2025em1100248-MDSDF403</t>
  </si>
  <si>
    <t>2025em1100196-MDSDF403</t>
  </si>
  <si>
    <t>2025em1100390-MDSDF403</t>
  </si>
  <si>
    <t>2025em1100075-MDSDF403</t>
  </si>
  <si>
    <t>2025em1100023-MDSDF403</t>
  </si>
  <si>
    <t>2025em1100225-MDSDF403</t>
  </si>
  <si>
    <t>2025em1100293-MDSDF403</t>
  </si>
  <si>
    <t>2025em1100113-MDSDF403</t>
  </si>
  <si>
    <t>2025em1100284-MDSDF403</t>
  </si>
  <si>
    <t>2025em1100215-MDSDF403</t>
  </si>
  <si>
    <t>2025em1100205-MDSDF403</t>
  </si>
  <si>
    <t>2025em1100019-MDSDF403</t>
  </si>
  <si>
    <t>2025em1100115-MDSDF403</t>
  </si>
  <si>
    <t>2025em1100251-MDSDF403</t>
  </si>
  <si>
    <t>2025em1100090-MDSDF403</t>
  </si>
  <si>
    <t>2025em1100026-MDSDF403</t>
  </si>
  <si>
    <t>2025em1100232-MDSDF403</t>
  </si>
  <si>
    <t>2025em1100443-MDSDF403</t>
  </si>
  <si>
    <t>2025em1100001-MDSDF403</t>
  </si>
  <si>
    <t>2025em1100177-MDSDF403</t>
  </si>
  <si>
    <t>2025em1100073-MDSDF403</t>
  </si>
  <si>
    <t>2025em1100335-MDSDF403</t>
  </si>
  <si>
    <t>2025em1100157-MDSDF403</t>
  </si>
  <si>
    <t>2025em1100303-MDSDF403</t>
  </si>
  <si>
    <t>2025em1100139-MDSDF403</t>
  </si>
  <si>
    <t>2025em1100125-MDSDF403</t>
  </si>
  <si>
    <t>2025em1100245-MDSDF403</t>
  </si>
  <si>
    <t>2025em1100014-MDSDF403</t>
  </si>
  <si>
    <t>2025em1100362-MDSDF403</t>
  </si>
  <si>
    <t>2025em1100048-MDSDF403</t>
  </si>
  <si>
    <t>2025em1100007-MDSDF403</t>
  </si>
  <si>
    <t>2025em1100269-MDSDF403</t>
  </si>
  <si>
    <t>2025em1100496-MDSDF403</t>
  </si>
  <si>
    <t>2025em1100289-MDSDF403</t>
  </si>
  <si>
    <t>2025em1100292-MDSDF403</t>
  </si>
  <si>
    <t>2025em1100011-MDSDF403</t>
  </si>
  <si>
    <t>2025em1100373-MDSDF403</t>
  </si>
  <si>
    <t>2025em1100398-MDSDF403</t>
  </si>
  <si>
    <t>2025em1100278-MDSDF403</t>
  </si>
  <si>
    <t>2025em1100250-MDSDF403</t>
  </si>
  <si>
    <t>2025em1100160-MDSDF403</t>
  </si>
  <si>
    <t>2025em1100085-MDSDF403</t>
  </si>
  <si>
    <t>2025em1100234-MDSDF403</t>
  </si>
  <si>
    <t>2025em1100072-MDSDF403</t>
  </si>
  <si>
    <t>2025em1100422-MDSDF403</t>
  </si>
  <si>
    <t>2025em1100094-MDSDF403</t>
  </si>
  <si>
    <t>2025em1100316-MDSDF403</t>
  </si>
  <si>
    <t>2025em1100480-MDSDF403</t>
  </si>
  <si>
    <t>2025em1100267-MDSDF403</t>
  </si>
  <si>
    <t>2025em1100439-MDSDF403</t>
  </si>
  <si>
    <t>2025em1100028-MDSDF403</t>
  </si>
  <si>
    <t>2025em1100130-MDSDF403</t>
  </si>
  <si>
    <t>2025em1100320-MDSDF403</t>
  </si>
  <si>
    <t>2025em1100505-MDSDF403</t>
  </si>
  <si>
    <t>2025em1100478-MDSDF403</t>
  </si>
  <si>
    <t>2025em1100495-MDSDF403</t>
  </si>
  <si>
    <t>2025em1100350-MDSDF403</t>
  </si>
  <si>
    <t>2025em1100330-MDSDF403</t>
  </si>
  <si>
    <t>2025em1100392-MDSDF403</t>
  </si>
  <si>
    <t>2025em1100419-MDSDF403</t>
  </si>
  <si>
    <t>2025em1100163-MDSDF404</t>
  </si>
  <si>
    <t>2025em1100163-MDSDF406</t>
  </si>
  <si>
    <t>Q3,4</t>
  </si>
  <si>
    <t>2025em1100163-MDSDF402</t>
  </si>
  <si>
    <t>2025em1100163-MDSDF401</t>
  </si>
  <si>
    <t>2025em1100163-MDSDF403</t>
  </si>
  <si>
    <t>2 (8)</t>
  </si>
  <si>
    <t>1 (8)</t>
  </si>
  <si>
    <t>3 (8)</t>
  </si>
  <si>
    <t>4 (8)</t>
  </si>
  <si>
    <t>1 (28)</t>
  </si>
  <si>
    <t>1 (15)</t>
  </si>
  <si>
    <t>2 (15)</t>
  </si>
  <si>
    <t>1 (10)</t>
  </si>
  <si>
    <t>2 (10)</t>
  </si>
  <si>
    <t>3 (10)</t>
  </si>
  <si>
    <t>3 (15)</t>
  </si>
  <si>
    <t>1 (20)</t>
  </si>
  <si>
    <t>Practice Quizes</t>
  </si>
  <si>
    <t>Discussion Forums</t>
  </si>
  <si>
    <t>1 (5)</t>
  </si>
  <si>
    <t>2 (5)</t>
  </si>
  <si>
    <t>2 15)</t>
  </si>
  <si>
    <t>4 (10)</t>
  </si>
  <si>
    <t>5 (10)</t>
  </si>
  <si>
    <t>6 (10)</t>
  </si>
  <si>
    <t>1 (40)</t>
  </si>
  <si>
    <t>Graded Quiz 1 (20)</t>
  </si>
  <si>
    <t>Graded Quiz 2 (20)</t>
  </si>
  <si>
    <t>Graded Assignment (20)</t>
  </si>
  <si>
    <t>Graded Quiz 1 (8)</t>
  </si>
  <si>
    <t>Graded Quiz 2 (8)</t>
  </si>
  <si>
    <t>Graded Quiz 3 (9)</t>
  </si>
  <si>
    <t>Graded Assignment-1 (20)</t>
  </si>
  <si>
    <t>Graded Assignment-2 (20)</t>
  </si>
  <si>
    <t>Phase -1 &amp; Phase -2 Deliverables Marks (Max:30)</t>
  </si>
  <si>
    <t>Final Deliverables Marks (Max: 10)</t>
  </si>
  <si>
    <t>Final Presentation &amp; Viva Voce Marks (Max: 60)</t>
  </si>
  <si>
    <t>Total Marks (Max: 100)</t>
  </si>
  <si>
    <t>MDSDF480-Advanced Apex Project I</t>
  </si>
  <si>
    <t>Apex Project</t>
  </si>
  <si>
    <t>Opted</t>
  </si>
  <si>
    <t>Not Opted</t>
  </si>
  <si>
    <t>AB</t>
  </si>
  <si>
    <t>NOT SUBMITTED</t>
  </si>
  <si>
    <t>NC</t>
  </si>
  <si>
    <t>METTL Account Status</t>
  </si>
  <si>
    <t>Final Exam Status</t>
  </si>
  <si>
    <t>Data and The World</t>
  </si>
  <si>
    <t>1 (100)</t>
  </si>
  <si>
    <t>Requested Trimester Break (Mon, Jan 5, 2026 at 10:18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</si>
</sst>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sz val="8"/>
      <name val="Calibri"/>
      <family val="2"/>
      <scheme val="minor"/>
    </font>
    <font>
      <b/>
      <sz val="9"/>
      <color theme="1"/>
      <name val="Calibri"/>
      <family val="2"/>
      <scheme val="minor"/>
    </font>
    <font>
      <b/>
      <sz val="11"/>
      <color rgb="FFFF0000"/>
      <name val="Calibri"/>
      <family val="2"/>
      <scheme val="minor"/>
    </font>
    <font>
      <b/>
      <sz val="11"/>
      <color indexed="8"/>
      <name val="Calibri"/>
      <family val="2"/>
    </font>
    <font>
      <b/>
      <sz val="10"/>
      <color theme="1"/>
      <name val="Calibri"/>
      <family val="2"/>
      <scheme val="minor"/>
    </font>
  </fonts>
  <fills count="14">
    <fill>
      <patternFill patternType="none"/>
    </fill>
    <fill>
      <patternFill patternType="gray125"/>
    </fill>
    <fill>
      <patternFill patternType="solid">
        <fgColor theme="7"/>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indexed="13"/>
      </patternFill>
    </fill>
    <fill>
      <patternFill patternType="solid">
        <fgColor rgb="FFFF0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0" fontId="3" fillId="2" borderId="0" applyNumberFormat="0" applyBorder="0" applyAlignment="0" applyProtection="0"/>
  </cellStyleXfs>
  <cellXfs count="193">
    <xf numFmtId="0" fontId="0" fillId="0" borderId="0" xfId="0"/>
    <xf numFmtId="0" fontId="4" fillId="0" borderId="1" xfId="0" applyFont="1"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center"/>
    </xf>
    <xf numFmtId="0" fontId="6" fillId="0" borderId="1" xfId="0" applyFont="1" applyBorder="1" applyAlignment="1">
      <alignment horizontal="center" vertical="center"/>
    </xf>
    <xf numFmtId="10" fontId="6" fillId="5" borderId="1" xfId="0" applyNumberFormat="1" applyFont="1" applyFill="1" applyBorder="1" applyAlignment="1">
      <alignment horizontal="center" vertical="center"/>
    </xf>
    <xf numFmtId="9" fontId="6" fillId="5" borderId="1" xfId="1" applyFont="1" applyFill="1" applyBorder="1" applyAlignment="1">
      <alignment horizontal="center" vertical="center"/>
    </xf>
    <xf numFmtId="0" fontId="4" fillId="0" borderId="0" xfId="0" applyFont="1" applyAlignment="1">
      <alignment horizontal="center" vertical="center"/>
    </xf>
    <xf numFmtId="0" fontId="4" fillId="0" borderId="0" xfId="0" applyFont="1"/>
    <xf numFmtId="10" fontId="4" fillId="4" borderId="1" xfId="0" applyNumberFormat="1" applyFont="1" applyFill="1" applyBorder="1" applyAlignment="1">
      <alignment horizontal="center" vertical="center"/>
    </xf>
    <xf numFmtId="9" fontId="4" fillId="4" borderId="1" xfId="1" applyFont="1" applyFill="1" applyBorder="1" applyAlignment="1">
      <alignment horizontal="center" vertical="center"/>
    </xf>
    <xf numFmtId="0" fontId="6" fillId="0" borderId="0" xfId="0" applyFont="1" applyAlignment="1">
      <alignment horizontal="center" vertical="center"/>
    </xf>
    <xf numFmtId="0" fontId="4" fillId="0" borderId="0" xfId="0" applyFont="1" applyAlignment="1">
      <alignment horizontal="center"/>
    </xf>
    <xf numFmtId="9" fontId="4" fillId="5" borderId="1" xfId="1" applyFont="1" applyFill="1" applyBorder="1" applyAlignment="1">
      <alignment horizontal="center" vertical="center"/>
    </xf>
    <xf numFmtId="9" fontId="4" fillId="6" borderId="1" xfId="1" applyFont="1" applyFill="1" applyBorder="1" applyAlignment="1">
      <alignment horizontal="center" vertical="center"/>
    </xf>
    <xf numFmtId="9" fontId="4" fillId="7" borderId="1" xfId="1" applyFont="1" applyFill="1" applyBorder="1" applyAlignment="1">
      <alignment horizontal="center" vertical="center"/>
    </xf>
    <xf numFmtId="0" fontId="3" fillId="2" borderId="1" xfId="2" applyBorder="1" applyAlignment="1">
      <alignment horizontal="center" vertical="center"/>
    </xf>
    <xf numFmtId="0" fontId="3" fillId="2" borderId="1" xfId="2" applyBorder="1" applyAlignment="1">
      <alignment horizontal="center"/>
    </xf>
    <xf numFmtId="0" fontId="6" fillId="8" borderId="1" xfId="0" applyFont="1" applyFill="1" applyBorder="1" applyAlignment="1">
      <alignment horizontal="center" vertical="center"/>
    </xf>
    <xf numFmtId="10" fontId="6" fillId="8" borderId="1" xfId="0" applyNumberFormat="1" applyFont="1" applyFill="1" applyBorder="1" applyAlignment="1">
      <alignment horizontal="center" vertical="center"/>
    </xf>
    <xf numFmtId="9" fontId="6" fillId="8" borderId="1" xfId="1" applyFont="1" applyFill="1" applyBorder="1" applyAlignment="1">
      <alignment horizontal="center" vertical="center"/>
    </xf>
    <xf numFmtId="0" fontId="0" fillId="0" borderId="1" xfId="0" applyBorder="1" applyAlignment="1">
      <alignment horizontal="center" vertical="center"/>
    </xf>
    <xf numFmtId="20" fontId="0" fillId="0" borderId="1" xfId="0" applyNumberFormat="1" applyBorder="1" applyAlignment="1">
      <alignment horizontal="center"/>
    </xf>
    <xf numFmtId="0" fontId="0" fillId="3" borderId="1" xfId="0" applyFill="1" applyBorder="1" applyAlignment="1">
      <alignment horizontal="center"/>
    </xf>
    <xf numFmtId="0" fontId="4" fillId="6"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3" borderId="1" xfId="0" applyFont="1" applyFill="1" applyBorder="1" applyAlignment="1">
      <alignment horizontal="center" vertical="center"/>
    </xf>
    <xf numFmtId="2" fontId="4" fillId="4" borderId="1" xfId="0" applyNumberFormat="1" applyFont="1" applyFill="1" applyBorder="1" applyAlignment="1">
      <alignment horizontal="center" vertical="center"/>
    </xf>
    <xf numFmtId="0" fontId="4" fillId="0" borderId="1" xfId="0" applyFont="1" applyBorder="1"/>
    <xf numFmtId="0" fontId="6" fillId="9" borderId="1" xfId="0" applyFont="1" applyFill="1" applyBorder="1" applyAlignment="1">
      <alignment vertical="center"/>
    </xf>
    <xf numFmtId="0" fontId="4" fillId="0" borderId="0" xfId="0" applyFont="1"/>
    <xf numFmtId="0" fontId="4" fillId="0" borderId="1" xfId="0" applyFont="1" applyBorder="1" applyAlignment="1">
      <alignment horizontal="center"/>
    </xf>
    <xf numFmtId="0" fontId="4" fillId="0" borderId="1" xfId="0" applyFont="1" applyBorder="1" applyAlignment="1">
      <alignment horizontal="center" vertical="center"/>
    </xf>
    <xf numFmtId="0" fontId="4" fillId="6"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0" borderId="1" xfId="0" applyFont="1" applyBorder="1" applyAlignment="1">
      <alignment horizontal="center" vertical="center"/>
    </xf>
    <xf numFmtId="0" fontId="4" fillId="5" borderId="1" xfId="0" applyFont="1" applyFill="1" applyBorder="1"/>
    <xf numFmtId="10" fontId="4" fillId="5" borderId="1" xfId="0" applyNumberFormat="1" applyFont="1" applyFill="1" applyBorder="1"/>
    <xf numFmtId="0" fontId="4" fillId="9" borderId="1" xfId="0" applyFont="1" applyFill="1" applyBorder="1" applyAlignment="1">
      <alignment horizontal="center" vertical="center"/>
    </xf>
    <xf numFmtId="0" fontId="4" fillId="9" borderId="1" xfId="0" applyFont="1" applyFill="1" applyBorder="1"/>
    <xf numFmtId="0" fontId="6" fillId="9" borderId="1" xfId="0" applyFont="1" applyFill="1" applyBorder="1" applyAlignment="1">
      <alignment horizontal="center" vertical="center"/>
    </xf>
    <xf numFmtId="10" fontId="6" fillId="9" borderId="1" xfId="0" applyNumberFormat="1" applyFont="1" applyFill="1" applyBorder="1" applyAlignment="1">
      <alignment horizontal="center" vertical="center"/>
    </xf>
    <xf numFmtId="9" fontId="6" fillId="9" borderId="1" xfId="1" applyFont="1" applyFill="1" applyBorder="1" applyAlignment="1">
      <alignment horizontal="center" vertical="center"/>
    </xf>
    <xf numFmtId="0" fontId="4" fillId="9" borderId="1" xfId="0" quotePrefix="1" applyFont="1" applyFill="1" applyBorder="1" applyAlignment="1">
      <alignment horizontal="center" vertical="center"/>
    </xf>
    <xf numFmtId="0" fontId="4" fillId="9" borderId="1" xfId="0" quotePrefix="1" applyFont="1" applyFill="1" applyBorder="1"/>
    <xf numFmtId="10" fontId="4" fillId="9" borderId="1" xfId="0" applyNumberFormat="1" applyFont="1" applyFill="1" applyBorder="1"/>
    <xf numFmtId="9" fontId="4" fillId="9" borderId="1" xfId="1" applyFont="1" applyFill="1" applyBorder="1" applyAlignment="1">
      <alignment horizontal="center" vertical="center"/>
    </xf>
    <xf numFmtId="0" fontId="4" fillId="10" borderId="1" xfId="0" applyFont="1" applyFill="1" applyBorder="1" applyAlignment="1">
      <alignment horizontal="center" vertical="center"/>
    </xf>
    <xf numFmtId="0" fontId="4" fillId="10" borderId="1" xfId="0" applyFont="1" applyFill="1" applyBorder="1"/>
    <xf numFmtId="0" fontId="6" fillId="10" borderId="1" xfId="0" applyFont="1" applyFill="1" applyBorder="1" applyAlignment="1">
      <alignment horizontal="center" vertical="center"/>
    </xf>
    <xf numFmtId="10" fontId="6" fillId="10" borderId="1" xfId="0" applyNumberFormat="1" applyFont="1" applyFill="1" applyBorder="1" applyAlignment="1">
      <alignment horizontal="center" vertical="center"/>
    </xf>
    <xf numFmtId="9" fontId="6" fillId="10" borderId="1" xfId="1" applyFont="1" applyFill="1" applyBorder="1" applyAlignment="1">
      <alignment horizontal="center" vertical="center"/>
    </xf>
    <xf numFmtId="10" fontId="4" fillId="10" borderId="1" xfId="0" applyNumberFormat="1" applyFont="1" applyFill="1" applyBorder="1"/>
    <xf numFmtId="9" fontId="4" fillId="10" borderId="1" xfId="1" applyFont="1" applyFill="1" applyBorder="1" applyAlignment="1">
      <alignment horizontal="center" vertical="center"/>
    </xf>
    <xf numFmtId="0" fontId="6" fillId="4" borderId="1" xfId="0" applyFont="1" applyFill="1" applyBorder="1" applyAlignment="1">
      <alignment horizontal="center" vertical="center"/>
    </xf>
    <xf numFmtId="10" fontId="6" fillId="4" borderId="1" xfId="0" applyNumberFormat="1" applyFont="1" applyFill="1" applyBorder="1" applyAlignment="1">
      <alignment horizontal="center" vertical="center"/>
    </xf>
    <xf numFmtId="9" fontId="6" fillId="4" borderId="1" xfId="1" applyFont="1" applyFill="1" applyBorder="1" applyAlignment="1">
      <alignment horizontal="center" vertical="center"/>
    </xf>
    <xf numFmtId="0" fontId="4" fillId="4" borderId="1" xfId="0" applyFont="1" applyFill="1" applyBorder="1"/>
    <xf numFmtId="0" fontId="4" fillId="11" borderId="1" xfId="0" applyFont="1" applyFill="1" applyBorder="1" applyAlignment="1">
      <alignment horizontal="center" vertical="center"/>
    </xf>
    <xf numFmtId="0" fontId="6" fillId="11" borderId="1" xfId="0" applyFont="1" applyFill="1" applyBorder="1" applyAlignment="1">
      <alignment horizontal="center" vertical="center"/>
    </xf>
    <xf numFmtId="10" fontId="6" fillId="11" borderId="1" xfId="0" applyNumberFormat="1" applyFont="1" applyFill="1" applyBorder="1" applyAlignment="1">
      <alignment horizontal="center" vertical="center"/>
    </xf>
    <xf numFmtId="9" fontId="6" fillId="11" borderId="1" xfId="1" applyFont="1" applyFill="1" applyBorder="1" applyAlignment="1">
      <alignment horizontal="center" vertical="center"/>
    </xf>
    <xf numFmtId="0" fontId="4" fillId="11" borderId="1" xfId="0" applyFont="1" applyFill="1" applyBorder="1"/>
    <xf numFmtId="10" fontId="4" fillId="11" borderId="1" xfId="0" applyNumberFormat="1" applyFont="1" applyFill="1" applyBorder="1" applyAlignment="1">
      <alignment horizontal="center" vertical="center"/>
    </xf>
    <xf numFmtId="9" fontId="4" fillId="11" borderId="1" xfId="1" applyFont="1" applyFill="1" applyBorder="1" applyAlignment="1">
      <alignment horizontal="center" vertical="center"/>
    </xf>
    <xf numFmtId="0" fontId="4" fillId="6"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0" xfId="0"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4" fillId="0" borderId="1" xfId="0" applyFont="1" applyFill="1" applyBorder="1"/>
    <xf numFmtId="0" fontId="4" fillId="0" borderId="1" xfId="0" applyFont="1" applyFill="1" applyBorder="1" applyAlignment="1">
      <alignment horizontal="left"/>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9" fontId="0" fillId="0" borderId="1" xfId="1" applyFont="1" applyBorder="1" applyAlignment="1">
      <alignment horizontal="center" vertical="center"/>
    </xf>
    <xf numFmtId="9" fontId="0" fillId="0" borderId="1" xfId="1" quotePrefix="1" applyFont="1" applyBorder="1" applyAlignment="1">
      <alignment horizontal="center" vertical="center"/>
    </xf>
    <xf numFmtId="9" fontId="2" fillId="0" borderId="1" xfId="1" applyFont="1" applyBorder="1" applyAlignment="1">
      <alignment horizontal="center" vertical="center"/>
    </xf>
    <xf numFmtId="0" fontId="2" fillId="0" borderId="1" xfId="0" applyFont="1" applyFill="1" applyBorder="1" applyAlignment="1">
      <alignment horizontal="center" vertical="center"/>
    </xf>
    <xf numFmtId="0" fontId="0" fillId="0" borderId="2" xfId="0" applyBorder="1" applyAlignment="1">
      <alignment horizontal="center" vertical="center"/>
    </xf>
    <xf numFmtId="0" fontId="0" fillId="0" borderId="2" xfId="0" quotePrefix="1" applyBorder="1" applyAlignment="1">
      <alignment horizontal="center" vertical="center"/>
    </xf>
    <xf numFmtId="0" fontId="2" fillId="0" borderId="2" xfId="0" applyFont="1" applyBorder="1" applyAlignment="1">
      <alignment horizontal="center" vertical="center"/>
    </xf>
    <xf numFmtId="0" fontId="0" fillId="0" borderId="1" xfId="0" applyBorder="1"/>
    <xf numFmtId="0" fontId="2" fillId="0" borderId="1" xfId="0" applyFont="1" applyBorder="1"/>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2" fillId="0" borderId="1" xfId="0" applyFont="1" applyBorder="1" applyAlignment="1">
      <alignment horizontal="center"/>
    </xf>
    <xf numFmtId="0" fontId="0" fillId="0" borderId="1" xfId="0" applyBorder="1" applyAlignment="1">
      <alignment wrapText="1"/>
    </xf>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1" xfId="0" applyBorder="1" applyAlignment="1">
      <alignment horizontal="left" vertical="center" wrapText="1"/>
    </xf>
    <xf numFmtId="9" fontId="7" fillId="0" borderId="1" xfId="1" applyFont="1" applyBorder="1" applyAlignment="1">
      <alignment horizontal="center" vertical="center"/>
    </xf>
    <xf numFmtId="0" fontId="2" fillId="0" borderId="0" xfId="0" applyFont="1" applyFill="1" applyBorder="1" applyAlignment="1">
      <alignment horizontal="center" vertical="center"/>
    </xf>
    <xf numFmtId="0" fontId="0" fillId="0" borderId="1" xfId="0" applyBorder="1" applyAlignment="1">
      <alignment horizontal="left" vertical="center"/>
    </xf>
    <xf numFmtId="1"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0" fillId="6" borderId="2" xfId="0" applyFill="1" applyBorder="1" applyAlignment="1">
      <alignment horizontal="center" vertical="center"/>
    </xf>
    <xf numFmtId="0" fontId="0" fillId="6" borderId="1" xfId="0" applyFill="1" applyBorder="1" applyAlignment="1">
      <alignment horizontal="center" vertical="center"/>
    </xf>
    <xf numFmtId="0" fontId="6" fillId="0" borderId="1" xfId="0" applyFont="1" applyBorder="1" applyAlignment="1">
      <alignment horizontal="center" vertical="center"/>
    </xf>
    <xf numFmtId="0" fontId="4"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0" borderId="1" xfId="0" applyFont="1" applyBorder="1" applyAlignment="1">
      <alignment horizontal="center" vertical="center"/>
    </xf>
    <xf numFmtId="0" fontId="6" fillId="7" borderId="1" xfId="0" applyFont="1" applyFill="1" applyBorder="1" applyAlignment="1">
      <alignment horizontal="center" vertical="center"/>
    </xf>
    <xf numFmtId="0" fontId="4"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0" borderId="8" xfId="0" applyFont="1" applyBorder="1"/>
    <xf numFmtId="0" fontId="4" fillId="3" borderId="9" xfId="0" applyFont="1" applyFill="1" applyBorder="1" applyAlignment="1">
      <alignment horizontal="center" vertical="center"/>
    </xf>
    <xf numFmtId="0" fontId="4" fillId="5" borderId="9" xfId="0" applyFont="1" applyFill="1" applyBorder="1" applyAlignment="1">
      <alignment horizontal="center" vertical="center"/>
    </xf>
    <xf numFmtId="0" fontId="4" fillId="9" borderId="9" xfId="0" applyFont="1" applyFill="1" applyBorder="1" applyAlignment="1">
      <alignment horizontal="center" vertical="center"/>
    </xf>
    <xf numFmtId="0" fontId="4" fillId="10" borderId="9" xfId="0" applyFont="1" applyFill="1" applyBorder="1" applyAlignment="1">
      <alignment horizontal="center" vertical="center"/>
    </xf>
    <xf numFmtId="0" fontId="4" fillId="4" borderId="9" xfId="0" applyFont="1" applyFill="1" applyBorder="1" applyAlignment="1">
      <alignment horizontal="center" vertical="center"/>
    </xf>
    <xf numFmtId="0" fontId="4" fillId="11" borderId="9" xfId="0" applyFont="1" applyFill="1" applyBorder="1" applyAlignment="1">
      <alignment horizontal="center" vertical="center"/>
    </xf>
    <xf numFmtId="0" fontId="4" fillId="0" borderId="8" xfId="0" applyFont="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2" fontId="4" fillId="5" borderId="1" xfId="1" applyNumberFormat="1" applyFont="1" applyFill="1" applyBorder="1" applyAlignment="1">
      <alignment horizontal="center" vertical="center"/>
    </xf>
    <xf numFmtId="2" fontId="4" fillId="9" borderId="1" xfId="1" applyNumberFormat="1" applyFont="1" applyFill="1" applyBorder="1" applyAlignment="1">
      <alignment horizontal="center" vertical="center"/>
    </xf>
    <xf numFmtId="2" fontId="4" fillId="10" borderId="1" xfId="1" applyNumberFormat="1" applyFont="1" applyFill="1" applyBorder="1" applyAlignment="1">
      <alignment horizontal="center" vertical="center"/>
    </xf>
    <xf numFmtId="2" fontId="4" fillId="4" borderId="1" xfId="1" applyNumberFormat="1" applyFont="1" applyFill="1" applyBorder="1" applyAlignment="1">
      <alignment horizontal="center" vertical="center"/>
    </xf>
    <xf numFmtId="2" fontId="4" fillId="11" borderId="1" xfId="1" applyNumberFormat="1" applyFont="1" applyFill="1" applyBorder="1" applyAlignment="1">
      <alignment horizontal="center" vertical="center"/>
    </xf>
    <xf numFmtId="2" fontId="4" fillId="6" borderId="1" xfId="1" applyNumberFormat="1" applyFont="1" applyFill="1" applyBorder="1" applyAlignment="1">
      <alignment horizontal="center" vertical="center"/>
    </xf>
    <xf numFmtId="2" fontId="4" fillId="7" borderId="1" xfId="1" applyNumberFormat="1" applyFont="1" applyFill="1" applyBorder="1" applyAlignment="1">
      <alignment horizontal="center" vertical="center"/>
    </xf>
    <xf numFmtId="0" fontId="8" fillId="12" borderId="0" xfId="0" applyFont="1" applyFill="1"/>
    <xf numFmtId="0" fontId="0" fillId="13" borderId="0" xfId="0" applyFill="1"/>
    <xf numFmtId="0" fontId="6" fillId="5" borderId="1" xfId="0" applyFont="1" applyFill="1" applyBorder="1" applyAlignment="1">
      <alignment horizontal="center" vertical="center"/>
    </xf>
    <xf numFmtId="2" fontId="4" fillId="5" borderId="1" xfId="0" applyNumberFormat="1" applyFont="1" applyFill="1" applyBorder="1" applyAlignment="1">
      <alignment horizontal="center" vertical="center"/>
    </xf>
    <xf numFmtId="2" fontId="4" fillId="6" borderId="1" xfId="0" applyNumberFormat="1" applyFont="1" applyFill="1" applyBorder="1" applyAlignment="1">
      <alignment horizontal="center" vertical="center"/>
    </xf>
    <xf numFmtId="2" fontId="4" fillId="7" borderId="1" xfId="0" applyNumberFormat="1" applyFont="1" applyFill="1" applyBorder="1" applyAlignment="1">
      <alignment horizontal="center" vertical="center"/>
    </xf>
    <xf numFmtId="2" fontId="4" fillId="9" borderId="1" xfId="0" applyNumberFormat="1" applyFont="1" applyFill="1" applyBorder="1" applyAlignment="1">
      <alignment horizontal="center" vertical="center"/>
    </xf>
    <xf numFmtId="2" fontId="4" fillId="10" borderId="1" xfId="0" applyNumberFormat="1" applyFont="1" applyFill="1" applyBorder="1" applyAlignment="1">
      <alignment horizontal="center" vertical="center"/>
    </xf>
    <xf numFmtId="2" fontId="4" fillId="11" borderId="1" xfId="0" applyNumberFormat="1" applyFont="1" applyFill="1" applyBorder="1" applyAlignment="1">
      <alignment horizontal="center" vertical="center"/>
    </xf>
    <xf numFmtId="0" fontId="6" fillId="0" borderId="1" xfId="0" applyFont="1" applyBorder="1" applyAlignment="1">
      <alignment horizontal="center" vertical="center"/>
    </xf>
    <xf numFmtId="0" fontId="4" fillId="6" borderId="1" xfId="0" applyFont="1" applyFill="1" applyBorder="1" applyAlignment="1">
      <alignment horizontal="center" vertical="center"/>
    </xf>
    <xf numFmtId="0" fontId="2" fillId="0" borderId="1" xfId="0" applyFont="1" applyBorder="1" applyAlignment="1">
      <alignment horizontal="center" vertical="center"/>
    </xf>
    <xf numFmtId="0" fontId="4" fillId="3" borderId="9" xfId="0" applyFont="1" applyFill="1" applyBorder="1" applyAlignment="1">
      <alignment horizontal="center" vertical="center"/>
    </xf>
    <xf numFmtId="0" fontId="4" fillId="7" borderId="1" xfId="0" applyFont="1" applyFill="1" applyBorder="1" applyAlignment="1">
      <alignment horizontal="center" vertical="center"/>
    </xf>
    <xf numFmtId="0" fontId="6" fillId="4" borderId="13" xfId="0" applyFont="1" applyFill="1" applyBorder="1" applyAlignment="1">
      <alignment horizontal="center"/>
    </xf>
    <xf numFmtId="0" fontId="6" fillId="4" borderId="14" xfId="0" applyFont="1" applyFill="1" applyBorder="1" applyAlignment="1">
      <alignment horizontal="center"/>
    </xf>
    <xf numFmtId="0" fontId="4" fillId="5" borderId="14" xfId="0" applyFont="1" applyFill="1" applyBorder="1" applyAlignment="1">
      <alignment horizontal="center"/>
    </xf>
    <xf numFmtId="0" fontId="6" fillId="7" borderId="1"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6" fillId="5" borderId="1" xfId="0" applyFont="1" applyFill="1" applyBorder="1" applyAlignment="1">
      <alignment horizontal="center"/>
    </xf>
    <xf numFmtId="0" fontId="6" fillId="0" borderId="1" xfId="0" applyFont="1" applyBorder="1" applyAlignment="1">
      <alignment horizontal="center"/>
    </xf>
    <xf numFmtId="0" fontId="6"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3" borderId="11" xfId="0" applyFont="1" applyFill="1" applyBorder="1" applyAlignment="1">
      <alignment horizontal="center"/>
    </xf>
    <xf numFmtId="0" fontId="4" fillId="3" borderId="12" xfId="0" applyFont="1" applyFill="1" applyBorder="1" applyAlignment="1">
      <alignment horizont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0" xfId="0" applyFont="1" applyFill="1" applyBorder="1" applyAlignment="1">
      <alignment horizontal="center"/>
    </xf>
    <xf numFmtId="0" fontId="9" fillId="9" borderId="10" xfId="0" applyFont="1" applyFill="1" applyBorder="1" applyAlignment="1">
      <alignment horizontal="center" vertical="center"/>
    </xf>
    <xf numFmtId="0" fontId="9" fillId="9" borderId="11" xfId="0" applyFont="1" applyFill="1" applyBorder="1" applyAlignment="1">
      <alignment horizontal="center" vertical="center"/>
    </xf>
    <xf numFmtId="0" fontId="9" fillId="9" borderId="12" xfId="0" applyFont="1" applyFill="1" applyBorder="1" applyAlignment="1">
      <alignment horizontal="center" vertical="center"/>
    </xf>
    <xf numFmtId="0" fontId="4" fillId="0" borderId="1" xfId="0" applyFont="1" applyBorder="1" applyAlignment="1">
      <alignment horizontal="center" vertical="center"/>
    </xf>
    <xf numFmtId="0" fontId="4" fillId="0" borderId="8" xfId="0" applyFont="1" applyBorder="1" applyAlignment="1">
      <alignment horizontal="center" vertical="center"/>
    </xf>
    <xf numFmtId="0" fontId="4" fillId="3" borderId="9" xfId="0" applyFont="1" applyFill="1" applyBorder="1" applyAlignment="1">
      <alignment horizontal="center" vertical="center"/>
    </xf>
    <xf numFmtId="0" fontId="4" fillId="3" borderId="9" xfId="0" applyFont="1" applyFill="1" applyBorder="1" applyAlignment="1">
      <alignment horizontal="center" wrapText="1"/>
    </xf>
    <xf numFmtId="0" fontId="4" fillId="3" borderId="9" xfId="0" applyFont="1" applyFill="1" applyBorder="1" applyAlignment="1">
      <alignment horizontal="center"/>
    </xf>
    <xf numFmtId="0" fontId="6" fillId="0" borderId="8" xfId="0" applyFont="1" applyBorder="1" applyAlignment="1">
      <alignment horizontal="center" vertic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cellXfs>
  <cellStyles count="3">
    <cellStyle name="Accent4" xfId="2" builtinId="41"/>
    <cellStyle name="Normal" xfId="0" builtinId="0"/>
    <cellStyle name="Percent" xfId="1" builtinId="5"/>
  </cellStyles>
  <dxfs count="7">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0" xr9:uid="{EF9FA11A-AC06-431A-9CE6-EB76EDAF350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5.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3</xdr:col>
      <xdr:colOff>30480</xdr:colOff>
      <xdr:row>2</xdr:row>
      <xdr:rowOff>160020</xdr:rowOff>
    </xdr:from>
    <xdr:to>
      <xdr:col>7</xdr:col>
      <xdr:colOff>15240</xdr:colOff>
      <xdr:row>19</xdr:row>
      <xdr:rowOff>7620</xdr:rowOff>
    </xdr:to>
    <mc:AlternateContent xmlns:mc="http://schemas.openxmlformats.org/markup-compatibility/2006" xmlns:a14="http://schemas.microsoft.com/office/drawing/2010/main">
      <mc:Choice Requires="a14">
        <xdr:graphicFrame macro="">
          <xdr:nvGraphicFramePr>
            <xdr:cNvPr id="2" name="CP-Quiz &amp; Assignment Status">
              <a:extLst>
                <a:ext uri="{FF2B5EF4-FFF2-40B4-BE49-F238E27FC236}">
                  <a16:creationId xmlns:a16="http://schemas.microsoft.com/office/drawing/2014/main" id="{ECDBB2C0-50B6-587D-104A-A6F1C266A675}"/>
                </a:ext>
              </a:extLst>
            </xdr:cNvPr>
            <xdr:cNvGraphicFramePr/>
          </xdr:nvGraphicFramePr>
          <xdr:xfrm>
            <a:off x="0" y="0"/>
            <a:ext cx="0" cy="0"/>
          </xdr:xfrm>
          <a:graphic>
            <a:graphicData uri="http://schemas.microsoft.com/office/drawing/2010/slicer">
              <sle:slicer xmlns:sle="http://schemas.microsoft.com/office/drawing/2010/slicer" name="CP-Quiz &amp; Assignment Status"/>
            </a:graphicData>
          </a:graphic>
        </xdr:graphicFrame>
      </mc:Choice>
      <mc:Fallback xmlns="">
        <xdr:sp macro="" textlink="">
          <xdr:nvSpPr>
            <xdr:cNvPr id="0" name=""/>
            <xdr:cNvSpPr>
              <a:spLocks noTextEdit="1"/>
            </xdr:cNvSpPr>
          </xdr:nvSpPr>
          <xdr:spPr>
            <a:xfrm>
              <a:off x="3726180" y="525780"/>
              <a:ext cx="2423160" cy="2956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xdr:colOff>
      <xdr:row>2</xdr:row>
      <xdr:rowOff>160020</xdr:rowOff>
    </xdr:from>
    <xdr:to>
      <xdr:col>10</xdr:col>
      <xdr:colOff>571500</xdr:colOff>
      <xdr:row>23</xdr:row>
      <xdr:rowOff>0</xdr:rowOff>
    </xdr:to>
    <mc:AlternateContent xmlns:mc="http://schemas.openxmlformats.org/markup-compatibility/2006" xmlns:a14="http://schemas.microsoft.com/office/drawing/2010/main">
      <mc:Choice Requires="a14">
        <xdr:graphicFrame macro="">
          <xdr:nvGraphicFramePr>
            <xdr:cNvPr id="3" name="CS-Quiz &amp; Assignment Status">
              <a:extLst>
                <a:ext uri="{FF2B5EF4-FFF2-40B4-BE49-F238E27FC236}">
                  <a16:creationId xmlns:a16="http://schemas.microsoft.com/office/drawing/2014/main" id="{1C87198F-3CB3-5617-55A9-A71CFECDAF5D}"/>
                </a:ext>
              </a:extLst>
            </xdr:cNvPr>
            <xdr:cNvGraphicFramePr/>
          </xdr:nvGraphicFramePr>
          <xdr:xfrm>
            <a:off x="0" y="0"/>
            <a:ext cx="0" cy="0"/>
          </xdr:xfrm>
          <a:graphic>
            <a:graphicData uri="http://schemas.microsoft.com/office/drawing/2010/slicer">
              <sle:slicer xmlns:sle="http://schemas.microsoft.com/office/drawing/2010/slicer" name="CS-Quiz &amp; Assignment Status"/>
            </a:graphicData>
          </a:graphic>
        </xdr:graphicFrame>
      </mc:Choice>
      <mc:Fallback xmlns="">
        <xdr:sp macro="" textlink="">
          <xdr:nvSpPr>
            <xdr:cNvPr id="0" name=""/>
            <xdr:cNvSpPr>
              <a:spLocks noTextEdit="1"/>
            </xdr:cNvSpPr>
          </xdr:nvSpPr>
          <xdr:spPr>
            <a:xfrm>
              <a:off x="6164580" y="525780"/>
              <a:ext cx="2369820" cy="3680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586740</xdr:colOff>
      <xdr:row>2</xdr:row>
      <xdr:rowOff>160020</xdr:rowOff>
    </xdr:from>
    <xdr:to>
      <xdr:col>14</xdr:col>
      <xdr:colOff>464820</xdr:colOff>
      <xdr:row>17</xdr:row>
      <xdr:rowOff>38100</xdr:rowOff>
    </xdr:to>
    <mc:AlternateContent xmlns:mc="http://schemas.openxmlformats.org/markup-compatibility/2006" xmlns:a14="http://schemas.microsoft.com/office/drawing/2010/main">
      <mc:Choice Requires="a14">
        <xdr:graphicFrame macro="">
          <xdr:nvGraphicFramePr>
            <xdr:cNvPr id="4" name="PS-Quiz &amp; Assignment Status">
              <a:extLst>
                <a:ext uri="{FF2B5EF4-FFF2-40B4-BE49-F238E27FC236}">
                  <a16:creationId xmlns:a16="http://schemas.microsoft.com/office/drawing/2014/main" id="{8D2338FB-DAA2-17A4-F8AD-2AC40AA76612}"/>
                </a:ext>
              </a:extLst>
            </xdr:cNvPr>
            <xdr:cNvGraphicFramePr/>
          </xdr:nvGraphicFramePr>
          <xdr:xfrm>
            <a:off x="0" y="0"/>
            <a:ext cx="0" cy="0"/>
          </xdr:xfrm>
          <a:graphic>
            <a:graphicData uri="http://schemas.microsoft.com/office/drawing/2010/slicer">
              <sle:slicer xmlns:sle="http://schemas.microsoft.com/office/drawing/2010/slicer" name="PS-Quiz &amp; Assignment Status"/>
            </a:graphicData>
          </a:graphic>
        </xdr:graphicFrame>
      </mc:Choice>
      <mc:Fallback xmlns="">
        <xdr:sp macro="" textlink="">
          <xdr:nvSpPr>
            <xdr:cNvPr id="0" name=""/>
            <xdr:cNvSpPr>
              <a:spLocks noTextEdit="1"/>
            </xdr:cNvSpPr>
          </xdr:nvSpPr>
          <xdr:spPr>
            <a:xfrm>
              <a:off x="8549640" y="525780"/>
              <a:ext cx="2316480" cy="2621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480060</xdr:colOff>
      <xdr:row>2</xdr:row>
      <xdr:rowOff>152400</xdr:rowOff>
    </xdr:from>
    <xdr:to>
      <xdr:col>18</xdr:col>
      <xdr:colOff>342900</xdr:colOff>
      <xdr:row>17</xdr:row>
      <xdr:rowOff>160020</xdr:rowOff>
    </xdr:to>
    <mc:AlternateContent xmlns:mc="http://schemas.openxmlformats.org/markup-compatibility/2006" xmlns:a14="http://schemas.microsoft.com/office/drawing/2010/main">
      <mc:Choice Requires="a14">
        <xdr:graphicFrame macro="">
          <xdr:nvGraphicFramePr>
            <xdr:cNvPr id="5" name="WP-Quiz &amp; Assignment Status">
              <a:extLst>
                <a:ext uri="{FF2B5EF4-FFF2-40B4-BE49-F238E27FC236}">
                  <a16:creationId xmlns:a16="http://schemas.microsoft.com/office/drawing/2014/main" id="{A68275A1-ED50-557A-BCDD-B4EA5594327C}"/>
                </a:ext>
              </a:extLst>
            </xdr:cNvPr>
            <xdr:cNvGraphicFramePr/>
          </xdr:nvGraphicFramePr>
          <xdr:xfrm>
            <a:off x="0" y="0"/>
            <a:ext cx="0" cy="0"/>
          </xdr:xfrm>
          <a:graphic>
            <a:graphicData uri="http://schemas.microsoft.com/office/drawing/2010/slicer">
              <sle:slicer xmlns:sle="http://schemas.microsoft.com/office/drawing/2010/slicer" name="WP-Quiz &amp; Assignment Status"/>
            </a:graphicData>
          </a:graphic>
        </xdr:graphicFrame>
      </mc:Choice>
      <mc:Fallback xmlns="">
        <xdr:sp macro="" textlink="">
          <xdr:nvSpPr>
            <xdr:cNvPr id="0" name=""/>
            <xdr:cNvSpPr>
              <a:spLocks noTextEdit="1"/>
            </xdr:cNvSpPr>
          </xdr:nvSpPr>
          <xdr:spPr>
            <a:xfrm>
              <a:off x="10881360" y="518160"/>
              <a:ext cx="2301240" cy="2750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601980</xdr:colOff>
      <xdr:row>2</xdr:row>
      <xdr:rowOff>175260</xdr:rowOff>
    </xdr:from>
    <xdr:to>
      <xdr:col>6</xdr:col>
      <xdr:colOff>502920</xdr:colOff>
      <xdr:row>17</xdr:row>
      <xdr:rowOff>53340</xdr:rowOff>
    </xdr:to>
    <mc:AlternateContent xmlns:mc="http://schemas.openxmlformats.org/markup-compatibility/2006" xmlns:a14="http://schemas.microsoft.com/office/drawing/2010/main">
      <mc:Choice Requires="a14">
        <xdr:graphicFrame macro="">
          <xdr:nvGraphicFramePr>
            <xdr:cNvPr id="2" name="SMI-Quiz &amp; Assignment Status">
              <a:extLst>
                <a:ext uri="{FF2B5EF4-FFF2-40B4-BE49-F238E27FC236}">
                  <a16:creationId xmlns:a16="http://schemas.microsoft.com/office/drawing/2014/main" id="{D9D1C74F-26B7-E3C3-A046-7569888AF2CF}"/>
                </a:ext>
              </a:extLst>
            </xdr:cNvPr>
            <xdr:cNvGraphicFramePr/>
          </xdr:nvGraphicFramePr>
          <xdr:xfrm>
            <a:off x="0" y="0"/>
            <a:ext cx="0" cy="0"/>
          </xdr:xfrm>
          <a:graphic>
            <a:graphicData uri="http://schemas.microsoft.com/office/drawing/2010/slicer">
              <sle:slicer xmlns:sle="http://schemas.microsoft.com/office/drawing/2010/slicer" name="SMI-Quiz &amp; Assignment Status"/>
            </a:graphicData>
          </a:graphic>
        </xdr:graphicFrame>
      </mc:Choice>
      <mc:Fallback xmlns="">
        <xdr:sp macro="" textlink="">
          <xdr:nvSpPr>
            <xdr:cNvPr id="0" name=""/>
            <xdr:cNvSpPr>
              <a:spLocks noTextEdit="1"/>
            </xdr:cNvSpPr>
          </xdr:nvSpPr>
          <xdr:spPr>
            <a:xfrm>
              <a:off x="3688080" y="541020"/>
              <a:ext cx="2339340" cy="2621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518160</xdr:colOff>
      <xdr:row>3</xdr:row>
      <xdr:rowOff>7621</xdr:rowOff>
    </xdr:from>
    <xdr:to>
      <xdr:col>10</xdr:col>
      <xdr:colOff>449580</xdr:colOff>
      <xdr:row>15</xdr:row>
      <xdr:rowOff>68581</xdr:rowOff>
    </xdr:to>
    <mc:AlternateContent xmlns:mc="http://schemas.openxmlformats.org/markup-compatibility/2006" xmlns:a14="http://schemas.microsoft.com/office/drawing/2010/main">
      <mc:Choice Requires="a14">
        <xdr:graphicFrame macro="">
          <xdr:nvGraphicFramePr>
            <xdr:cNvPr id="3" name="DPP-Quiz &amp; Assignment Status">
              <a:extLst>
                <a:ext uri="{FF2B5EF4-FFF2-40B4-BE49-F238E27FC236}">
                  <a16:creationId xmlns:a16="http://schemas.microsoft.com/office/drawing/2014/main" id="{43B388DA-1C14-0EBF-EF94-C217FB780FB6}"/>
                </a:ext>
              </a:extLst>
            </xdr:cNvPr>
            <xdr:cNvGraphicFramePr/>
          </xdr:nvGraphicFramePr>
          <xdr:xfrm>
            <a:off x="0" y="0"/>
            <a:ext cx="0" cy="0"/>
          </xdr:xfrm>
          <a:graphic>
            <a:graphicData uri="http://schemas.microsoft.com/office/drawing/2010/slicer">
              <sle:slicer xmlns:sle="http://schemas.microsoft.com/office/drawing/2010/slicer" name="DPP-Quiz &amp; Assignment Status"/>
            </a:graphicData>
          </a:graphic>
        </xdr:graphicFrame>
      </mc:Choice>
      <mc:Fallback xmlns="">
        <xdr:sp macro="" textlink="">
          <xdr:nvSpPr>
            <xdr:cNvPr id="0" name=""/>
            <xdr:cNvSpPr>
              <a:spLocks noTextEdit="1"/>
            </xdr:cNvSpPr>
          </xdr:nvSpPr>
          <xdr:spPr>
            <a:xfrm>
              <a:off x="6042660" y="556261"/>
              <a:ext cx="2369820" cy="2255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472440</xdr:colOff>
      <xdr:row>3</xdr:row>
      <xdr:rowOff>7621</xdr:rowOff>
    </xdr:from>
    <xdr:to>
      <xdr:col>14</xdr:col>
      <xdr:colOff>144780</xdr:colOff>
      <xdr:row>11</xdr:row>
      <xdr:rowOff>15241</xdr:rowOff>
    </xdr:to>
    <mc:AlternateContent xmlns:mc="http://schemas.openxmlformats.org/markup-compatibility/2006" xmlns:a14="http://schemas.microsoft.com/office/drawing/2010/main">
      <mc:Choice Requires="a14">
        <xdr:graphicFrame macro="">
          <xdr:nvGraphicFramePr>
            <xdr:cNvPr id="4" name="FE-Quiz &amp; Assignment Status">
              <a:extLst>
                <a:ext uri="{FF2B5EF4-FFF2-40B4-BE49-F238E27FC236}">
                  <a16:creationId xmlns:a16="http://schemas.microsoft.com/office/drawing/2014/main" id="{B61B4CC0-D9D2-16F6-CF5A-A1051A49F507}"/>
                </a:ext>
              </a:extLst>
            </xdr:cNvPr>
            <xdr:cNvGraphicFramePr/>
          </xdr:nvGraphicFramePr>
          <xdr:xfrm>
            <a:off x="0" y="0"/>
            <a:ext cx="0" cy="0"/>
          </xdr:xfrm>
          <a:graphic>
            <a:graphicData uri="http://schemas.microsoft.com/office/drawing/2010/slicer">
              <sle:slicer xmlns:sle="http://schemas.microsoft.com/office/drawing/2010/slicer" name="FE-Quiz &amp; Assignment Status"/>
            </a:graphicData>
          </a:graphic>
        </xdr:graphicFrame>
      </mc:Choice>
      <mc:Fallback xmlns="">
        <xdr:sp macro="" textlink="">
          <xdr:nvSpPr>
            <xdr:cNvPr id="0" name=""/>
            <xdr:cNvSpPr>
              <a:spLocks noTextEdit="1"/>
            </xdr:cNvSpPr>
          </xdr:nvSpPr>
          <xdr:spPr>
            <a:xfrm>
              <a:off x="8435340" y="556261"/>
              <a:ext cx="211074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518160</xdr:colOff>
      <xdr:row>15</xdr:row>
      <xdr:rowOff>129541</xdr:rowOff>
    </xdr:from>
    <xdr:to>
      <xdr:col>10</xdr:col>
      <xdr:colOff>449580</xdr:colOff>
      <xdr:row>26</xdr:row>
      <xdr:rowOff>175261</xdr:rowOff>
    </xdr:to>
    <mc:AlternateContent xmlns:mc="http://schemas.openxmlformats.org/markup-compatibility/2006" xmlns:a14="http://schemas.microsoft.com/office/drawing/2010/main">
      <mc:Choice Requires="a14">
        <xdr:graphicFrame macro="">
          <xdr:nvGraphicFramePr>
            <xdr:cNvPr id="5" name="DVS-Quiz &amp; Assignment Status">
              <a:extLst>
                <a:ext uri="{FF2B5EF4-FFF2-40B4-BE49-F238E27FC236}">
                  <a16:creationId xmlns:a16="http://schemas.microsoft.com/office/drawing/2014/main" id="{F744FB3D-3D5E-31B0-CAFA-67EEA264F30B}"/>
                </a:ext>
              </a:extLst>
            </xdr:cNvPr>
            <xdr:cNvGraphicFramePr/>
          </xdr:nvGraphicFramePr>
          <xdr:xfrm>
            <a:off x="0" y="0"/>
            <a:ext cx="0" cy="0"/>
          </xdr:xfrm>
          <a:graphic>
            <a:graphicData uri="http://schemas.microsoft.com/office/drawing/2010/slicer">
              <sle:slicer xmlns:sle="http://schemas.microsoft.com/office/drawing/2010/slicer" name="DVS-Quiz &amp; Assignment Status"/>
            </a:graphicData>
          </a:graphic>
        </xdr:graphicFrame>
      </mc:Choice>
      <mc:Fallback xmlns="">
        <xdr:sp macro="" textlink="">
          <xdr:nvSpPr>
            <xdr:cNvPr id="0" name=""/>
            <xdr:cNvSpPr>
              <a:spLocks noTextEdit="1"/>
            </xdr:cNvSpPr>
          </xdr:nvSpPr>
          <xdr:spPr>
            <a:xfrm>
              <a:off x="6042660" y="2872741"/>
              <a:ext cx="236982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495300</xdr:colOff>
      <xdr:row>15</xdr:row>
      <xdr:rowOff>106680</xdr:rowOff>
    </xdr:from>
    <xdr:to>
      <xdr:col>14</xdr:col>
      <xdr:colOff>426720</xdr:colOff>
      <xdr:row>29</xdr:row>
      <xdr:rowOff>13335</xdr:rowOff>
    </xdr:to>
    <mc:AlternateContent xmlns:mc="http://schemas.openxmlformats.org/markup-compatibility/2006" xmlns:a14="http://schemas.microsoft.com/office/drawing/2010/main">
      <mc:Choice Requires="a14">
        <xdr:graphicFrame macro="">
          <xdr:nvGraphicFramePr>
            <xdr:cNvPr id="6" name="DSP-Quiz &amp; Assignment Status">
              <a:extLst>
                <a:ext uri="{FF2B5EF4-FFF2-40B4-BE49-F238E27FC236}">
                  <a16:creationId xmlns:a16="http://schemas.microsoft.com/office/drawing/2014/main" id="{2443A702-72A7-052C-2C61-0E710005CC1C}"/>
                </a:ext>
              </a:extLst>
            </xdr:cNvPr>
            <xdr:cNvGraphicFramePr/>
          </xdr:nvGraphicFramePr>
          <xdr:xfrm>
            <a:off x="0" y="0"/>
            <a:ext cx="0" cy="0"/>
          </xdr:xfrm>
          <a:graphic>
            <a:graphicData uri="http://schemas.microsoft.com/office/drawing/2010/slicer">
              <sle:slicer xmlns:sle="http://schemas.microsoft.com/office/drawing/2010/slicer" name="DSP-Quiz &amp; Assignment Status"/>
            </a:graphicData>
          </a:graphic>
        </xdr:graphicFrame>
      </mc:Choice>
      <mc:Fallback xmlns="">
        <xdr:sp macro="" textlink="">
          <xdr:nvSpPr>
            <xdr:cNvPr id="0" name=""/>
            <xdr:cNvSpPr>
              <a:spLocks noTextEdit="1"/>
            </xdr:cNvSpPr>
          </xdr:nvSpPr>
          <xdr:spPr>
            <a:xfrm>
              <a:off x="8458200" y="2849880"/>
              <a:ext cx="23698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pil Sharma" refreshedDate="46021.517716087961" createdVersion="8" refreshedVersion="8" minRefreshableVersion="3" recordCount="329" xr:uid="{5CB092FF-6E93-4E7F-AF59-FD2FA62492E1}">
  <cacheSource type="worksheet">
    <worksheetSource ref="A3:DV332" sheet="BS Attendance"/>
  </cacheSource>
  <cacheFields count="109">
    <cacheField name="Sr. No." numFmtId="0">
      <sharedItems containsSemiMixedTypes="0" containsString="0" containsNumber="1" containsInteger="1" minValue="1" maxValue="329"/>
    </cacheField>
    <cacheField name="Course" numFmtId="0">
      <sharedItems/>
    </cacheField>
    <cacheField name="BITS ID" numFmtId="0">
      <sharedItems/>
    </cacheField>
    <cacheField name="BITS Email ID" numFmtId="0">
      <sharedItems/>
    </cacheField>
    <cacheField name="First Name" numFmtId="0">
      <sharedItems/>
    </cacheField>
    <cacheField name="Gender" numFmtId="0">
      <sharedItems/>
    </cacheField>
    <cacheField name="Phone Number" numFmtId="0">
      <sharedItems/>
    </cacheField>
    <cacheField name="1" numFmtId="0">
      <sharedItems containsMixedTypes="1" containsNumber="1" containsInteger="1" minValue="2" maxValue="10"/>
    </cacheField>
    <cacheField name="2" numFmtId="0">
      <sharedItems containsMixedTypes="1" containsNumber="1" containsInteger="1" minValue="2" maxValue="10"/>
    </cacheField>
    <cacheField name="3" numFmtId="0">
      <sharedItems containsMixedTypes="1" containsNumber="1" containsInteger="1" minValue="3" maxValue="10"/>
    </cacheField>
    <cacheField name="4" numFmtId="0">
      <sharedItems containsMixedTypes="1" containsNumber="1" containsInteger="1" minValue="2" maxValue="10"/>
    </cacheField>
    <cacheField name="12" numFmtId="0">
      <sharedItems containsMixedTypes="1" containsNumber="1" containsInteger="1" minValue="10" maxValue="50"/>
    </cacheField>
    <cacheField name="Final Grade Numerator" numFmtId="0">
      <sharedItems containsSemiMixedTypes="0" containsString="0" containsNumber="1" minValue="0" maxValue="32"/>
    </cacheField>
    <cacheField name="Final Grade Denominator" numFmtId="0">
      <sharedItems containsSemiMixedTypes="0" containsString="0" containsNumber="1" containsInteger="1" minValue="60" maxValue="60"/>
    </cacheField>
    <cacheField name="Subject" numFmtId="0">
      <sharedItems/>
    </cacheField>
    <cacheField name="Subject code" numFmtId="0">
      <sharedItems/>
    </cacheField>
    <cacheField name="Count_of_A_Q" numFmtId="0">
      <sharedItems/>
    </cacheField>
    <cacheField name="Count_of_A_A" numFmtId="0">
      <sharedItems/>
    </cacheField>
    <cacheField name="Quiz_Completed" numFmtId="0">
      <sharedItems containsSemiMixedTypes="0" containsString="0" containsNumber="1" containsInteger="1" minValue="0" maxValue="4"/>
    </cacheField>
    <cacheField name="Assignment_Completed" numFmtId="0">
      <sharedItems containsSemiMixedTypes="0" containsString="0" containsNumber="1" containsInteger="1" minValue="0" maxValue="1"/>
    </cacheField>
    <cacheField name="Quiz_Attendance %" numFmtId="9">
      <sharedItems containsSemiMixedTypes="0" containsString="0" containsNumber="1" minValue="0" maxValue="1"/>
    </cacheField>
    <cacheField name="Assignment_Attendance %" numFmtId="9">
      <sharedItems containsSemiMixedTypes="0" containsString="0" containsNumber="1" containsInteger="1" minValue="0" maxValue="1"/>
    </cacheField>
    <cacheField name="Count_of_Absent" numFmtId="0">
      <sharedItems/>
    </cacheField>
    <cacheField name="Component_Completed" numFmtId="0">
      <sharedItems containsSemiMixedTypes="0" containsString="0" containsNumber="1" containsInteger="1" minValue="0" maxValue="5"/>
    </cacheField>
    <cacheField name="Attendance %" numFmtId="9">
      <sharedItems containsSemiMixedTypes="0" containsString="0" containsNumber="1" minValue="0" maxValue="1"/>
    </cacheField>
    <cacheField name="CP-Quiz &amp; Assignment Status" numFmtId="9">
      <sharedItems count="9">
        <s v="Q-2 A-0 || Q Total-4, A Total-1"/>
        <s v="Q-3 A-0 || Q Total-4, A Total-1"/>
        <s v="Q-1 A-0 || Q Total-4, A Total-1"/>
        <s v="Q-3 A-1 || Q Total-4, A Total-1"/>
        <s v="Q-4 A-1 || Q Total-4, A Total-1"/>
        <s v="Q-1 A-1 || Q Total-4, A Total-1"/>
        <s v="Q-4 A-0 || Q Total-4, A Total-1"/>
        <s v="Q-2 A-1 || Q Total-4, A Total-1"/>
        <s v="Q-0 A-0 || Q Total-4, A Total-1"/>
      </sharedItems>
    </cacheField>
    <cacheField name="CP-Exam-Slot-1" numFmtId="9">
      <sharedItems/>
    </cacheField>
    <cacheField name="CP-Exam-Slot-2" numFmtId="9">
      <sharedItems/>
    </cacheField>
    <cacheField name="CP-Present/Absent/No Data" numFmtId="9">
      <sharedItems/>
    </cacheField>
    <cacheField name="CP-Status/Slot/Exam Mode" numFmtId="9">
      <sharedItems/>
    </cacheField>
    <cacheField name="13" numFmtId="0">
      <sharedItems containsMixedTypes="1" containsNumber="1" minValue="3" maxValue="15"/>
    </cacheField>
    <cacheField name="22" numFmtId="0">
      <sharedItems containsMixedTypes="1" containsNumber="1" minValue="1" maxValue="15"/>
    </cacheField>
    <cacheField name="14" numFmtId="0">
      <sharedItems containsMixedTypes="1" containsNumber="1" minValue="2" maxValue="10"/>
    </cacheField>
    <cacheField name="23" numFmtId="0">
      <sharedItems containsMixedTypes="1" containsNumber="1" containsInteger="1" minValue="1" maxValue="10"/>
    </cacheField>
    <cacheField name="32" numFmtId="0">
      <sharedItems containsMixedTypes="1" containsNumber="1" containsInteger="1" minValue="1" maxValue="10"/>
    </cacheField>
    <cacheField name="Final Grade Numerator2" numFmtId="0">
      <sharedItems containsSemiMixedTypes="0" containsString="0" containsNumber="1" minValue="0" maxValue="59.333333332999999"/>
    </cacheField>
    <cacheField name="Final Grade Denominator2" numFmtId="0">
      <sharedItems containsSemiMixedTypes="0" containsString="0" containsNumber="1" containsInteger="1" minValue="50" maxValue="50"/>
    </cacheField>
    <cacheField name="Subject2" numFmtId="0">
      <sharedItems/>
    </cacheField>
    <cacheField name="Subject code2" numFmtId="0">
      <sharedItems/>
    </cacheField>
    <cacheField name="Count_of_A_Q2" numFmtId="0">
      <sharedItems/>
    </cacheField>
    <cacheField name="Count_of_A_A2" numFmtId="0">
      <sharedItems/>
    </cacheField>
    <cacheField name="Quiz_Completed2" numFmtId="0">
      <sharedItems containsSemiMixedTypes="0" containsString="0" containsNumber="1" containsInteger="1" minValue="0" maxValue="3"/>
    </cacheField>
    <cacheField name="Assignment_Completed2" numFmtId="0">
      <sharedItems containsSemiMixedTypes="0" containsString="0" containsNumber="1" containsInteger="1" minValue="0" maxValue="2"/>
    </cacheField>
    <cacheField name="Quiz_Attendance %2" numFmtId="9">
      <sharedItems containsSemiMixedTypes="0" containsString="0" containsNumber="1" minValue="0" maxValue="1"/>
    </cacheField>
    <cacheField name="Assignment_Attendance %2" numFmtId="9">
      <sharedItems containsSemiMixedTypes="0" containsString="0" containsNumber="1" minValue="0" maxValue="1"/>
    </cacheField>
    <cacheField name="Count_of_Absent2" numFmtId="0">
      <sharedItems/>
    </cacheField>
    <cacheField name="Component_Completed2" numFmtId="0">
      <sharedItems containsSemiMixedTypes="0" containsString="0" containsNumber="1" containsInteger="1" minValue="0" maxValue="5"/>
    </cacheField>
    <cacheField name="Attendance %2" numFmtId="9">
      <sharedItems containsSemiMixedTypes="0" containsString="0" containsNumber="1" minValue="0" maxValue="1"/>
    </cacheField>
    <cacheField name="CS-Quiz &amp; Assignment Status" numFmtId="9">
      <sharedItems count="12">
        <s v="Q-0 A-0 || Q Total-3, A Total-2"/>
        <s v="Q-1 A-2 || Q Total-3, A Total-2"/>
        <s v="Q-2 A-2 || Q Total-3, A Total-2"/>
        <s v="Q-1 A-0 || Q Total-3, A Total-2"/>
        <s v="Q-3 A-2 || Q Total-3, A Total-2"/>
        <s v="Q-0 A-1 || Q Total-3, A Total-2"/>
        <s v="Q-3 A-0 || Q Total-3, A Total-2"/>
        <s v="Q-1 A-1 || Q Total-3, A Total-2"/>
        <s v="Q-2 A-0 || Q Total-3, A Total-2"/>
        <s v="Q-0 A-2 || Q Total-3, A Total-2"/>
        <s v="Q-3 A-1 || Q Total-3, A Total-2"/>
        <s v="Q-2 A-1 || Q Total-3, A Total-2"/>
      </sharedItems>
    </cacheField>
    <cacheField name="CS-Exam-Slot-1" numFmtId="9">
      <sharedItems/>
    </cacheField>
    <cacheField name="CS-Exam-Slot-2" numFmtId="9">
      <sharedItems/>
    </cacheField>
    <cacheField name="CS-Present/Absent/No Data" numFmtId="9">
      <sharedItems/>
    </cacheField>
    <cacheField name="CS-Status/Slot/Exam Mode" numFmtId="9">
      <sharedItems/>
    </cacheField>
    <cacheField name="15" numFmtId="0">
      <sharedItems containsMixedTypes="1" containsNumber="1" containsInteger="1" minValue="2" maxValue="10"/>
    </cacheField>
    <cacheField name="24" numFmtId="0">
      <sharedItems containsMixedTypes="1" containsNumber="1" containsInteger="1" minValue="3" maxValue="10"/>
    </cacheField>
    <cacheField name="33" numFmtId="0">
      <sharedItems containsMixedTypes="1" containsNumber="1" minValue="4.5" maxValue="15"/>
    </cacheField>
    <cacheField name="16" numFmtId="0">
      <sharedItems containsMixedTypes="1" containsNumber="1" minValue="5" maxValue="20"/>
    </cacheField>
    <cacheField name="Final Grade Numerator3" numFmtId="0">
      <sharedItems containsSemiMixedTypes="0" containsString="0" containsNumber="1" minValue="0" maxValue="60"/>
    </cacheField>
    <cacheField name="Final Grade Denominator3" numFmtId="0">
      <sharedItems containsSemiMixedTypes="0" containsString="0" containsNumber="1" containsInteger="1" minValue="60" maxValue="60"/>
    </cacheField>
    <cacheField name="Subject3" numFmtId="0">
      <sharedItems/>
    </cacheField>
    <cacheField name="Subject code3" numFmtId="0">
      <sharedItems/>
    </cacheField>
    <cacheField name="Count_of_A_Q3" numFmtId="0">
      <sharedItems/>
    </cacheField>
    <cacheField name="Count_of_A_A3" numFmtId="0">
      <sharedItems/>
    </cacheField>
    <cacheField name="Quiz_Completed3" numFmtId="0">
      <sharedItems containsSemiMixedTypes="0" containsString="0" containsNumber="1" containsInteger="1" minValue="0" maxValue="3"/>
    </cacheField>
    <cacheField name="Assignment_Completed3" numFmtId="0">
      <sharedItems containsSemiMixedTypes="0" containsString="0" containsNumber="1" containsInteger="1" minValue="0" maxValue="1"/>
    </cacheField>
    <cacheField name="Quiz_Attendance %3" numFmtId="9">
      <sharedItems containsSemiMixedTypes="0" containsString="0" containsNumber="1" minValue="0" maxValue="1"/>
    </cacheField>
    <cacheField name="Assignment_Attendance %3" numFmtId="9">
      <sharedItems containsSemiMixedTypes="0" containsString="0" containsNumber="1" containsInteger="1" minValue="0" maxValue="1"/>
    </cacheField>
    <cacheField name="Count_of_Absent3" numFmtId="0">
      <sharedItems/>
    </cacheField>
    <cacheField name="Component_Completed3" numFmtId="0">
      <sharedItems containsSemiMixedTypes="0" containsString="0" containsNumber="1" containsInteger="1" minValue="0" maxValue="4"/>
    </cacheField>
    <cacheField name="Attendance %3" numFmtId="9">
      <sharedItems containsSemiMixedTypes="0" containsString="0" containsNumber="1" minValue="0" maxValue="1"/>
    </cacheField>
    <cacheField name="PS-Quiz &amp; Assignment Status" numFmtId="9">
      <sharedItems count="8">
        <s v="Q-2 A-0 || Q Total-3, A Total-1"/>
        <s v="Q-0 A-0 || Q Total-3, A Total-1"/>
        <s v="Q-3 A-1 || Q Total-3, A Total-1"/>
        <s v="Q-1 A-0 || Q Total-3, A Total-1"/>
        <s v="Q-0 A-1 || Q Total-3, A Total-1"/>
        <s v="Q-2 A-1 || Q Total-3, A Total-1"/>
        <s v="Q-3 A-0 || Q Total-3, A Total-1"/>
        <s v="Q-1 A-1 || Q Total-3, A Total-1"/>
      </sharedItems>
    </cacheField>
    <cacheField name="PS-Slot-1" numFmtId="9">
      <sharedItems/>
    </cacheField>
    <cacheField name="PS-Slot-2" numFmtId="9">
      <sharedItems/>
    </cacheField>
    <cacheField name="PS-Present/Absent/No Data" numFmtId="9">
      <sharedItems/>
    </cacheField>
    <cacheField name="PS-Status/Slot/Exam Mode" numFmtId="9">
      <sharedItems/>
    </cacheField>
    <cacheField name="17" numFmtId="0">
      <sharedItems containsMixedTypes="1" containsNumber="1" minValue="1" maxValue="5"/>
    </cacheField>
    <cacheField name="25" numFmtId="0">
      <sharedItems containsMixedTypes="1" containsNumber="1" minValue="0" maxValue="5"/>
    </cacheField>
    <cacheField name="18" numFmtId="0">
      <sharedItems containsMixedTypes="1" containsNumber="1" minValue="3.5" maxValue="10"/>
    </cacheField>
    <cacheField name="26" numFmtId="0">
      <sharedItems containsMixedTypes="1" containsNumber="1" minValue="2" maxValue="9.75"/>
    </cacheField>
    <cacheField name="Calculated Final Grade Numerator" numFmtId="0">
      <sharedItems containsSemiMixedTypes="0" containsString="0" containsNumber="1" minValue="0" maxValue="48.5"/>
    </cacheField>
    <cacheField name="Calculated Final Grade Denominator" numFmtId="0">
      <sharedItems containsSemiMixedTypes="0" containsString="0" containsNumber="1" containsInteger="1" minValue="30" maxValue="30"/>
    </cacheField>
    <cacheField name="Subject4" numFmtId="0">
      <sharedItems/>
    </cacheField>
    <cacheField name="Subject code4" numFmtId="0">
      <sharedItems/>
    </cacheField>
    <cacheField name="Count_of_A_Q4" numFmtId="0">
      <sharedItems/>
    </cacheField>
    <cacheField name="Count_of_A_A4" numFmtId="0">
      <sharedItems/>
    </cacheField>
    <cacheField name="Quiz_Completed4" numFmtId="0">
      <sharedItems containsSemiMixedTypes="0" containsString="0" containsNumber="1" containsInteger="1" minValue="0" maxValue="2"/>
    </cacheField>
    <cacheField name="Assignment_Completed4" numFmtId="0">
      <sharedItems containsSemiMixedTypes="0" containsString="0" containsNumber="1" containsInteger="1" minValue="0" maxValue="2"/>
    </cacheField>
    <cacheField name="Quiz_Attendance %4" numFmtId="9">
      <sharedItems containsSemiMixedTypes="0" containsString="0" containsNumber="1" minValue="0" maxValue="1"/>
    </cacheField>
    <cacheField name="Assignment_Attendance %4" numFmtId="9">
      <sharedItems containsSemiMixedTypes="0" containsString="0" containsNumber="1" minValue="0" maxValue="1"/>
    </cacheField>
    <cacheField name="Count_of_A" numFmtId="0">
      <sharedItems/>
    </cacheField>
    <cacheField name="Component_Completed4" numFmtId="0">
      <sharedItems containsSemiMixedTypes="0" containsString="0" containsNumber="1" containsInteger="1" minValue="0" maxValue="4"/>
    </cacheField>
    <cacheField name="Attendance %4" numFmtId="9">
      <sharedItems containsSemiMixedTypes="0" containsString="0" containsNumber="1" minValue="0" maxValue="1"/>
    </cacheField>
    <cacheField name="WP-Quiz &amp; Assignment Status" numFmtId="9">
      <sharedItems count="8">
        <s v="Q-2 A-0 || Q Total-2, A Total-2"/>
        <s v="Q-1 A-0 || Q Total-2, A Total-2"/>
        <s v="Q-2 A-1 || Q Total-2, A Total-2"/>
        <s v="Q-2 A-2 || Q Total-2, A Total-2"/>
        <s v="Q-1 A-2 || Q Total-2, A Total-2"/>
        <s v="Q-0 A-0 || Q Total-2, A Total-2"/>
        <s v="Q-1 A-1 || Q Total-2, A Total-2"/>
        <s v="Q-0 A-1 || Q Total-2, A Total-2"/>
      </sharedItems>
    </cacheField>
    <cacheField name="WP-Slot-1" numFmtId="9">
      <sharedItems/>
    </cacheField>
    <cacheField name="WP-Slot-2" numFmtId="9">
      <sharedItems/>
    </cacheField>
    <cacheField name="WP-Present/Absent/No Data" numFmtId="9">
      <sharedItems/>
    </cacheField>
    <cacheField name="WP-Status-Slot-Exam Mode" numFmtId="9">
      <sharedItems/>
    </cacheField>
    <cacheField name="Total Exam Slot-1" numFmtId="0">
      <sharedItems/>
    </cacheField>
    <cacheField name="Total Exam Slot-2" numFmtId="0">
      <sharedItems/>
    </cacheField>
    <cacheField name="BDSDF113" numFmtId="0">
      <sharedItems/>
    </cacheField>
    <cacheField name="BDSDF112" numFmtId="0">
      <sharedItems/>
    </cacheField>
    <cacheField name="BDSDF108" numFmtId="0">
      <sharedItems/>
    </cacheField>
    <cacheField name="BDSDF114" numFmtId="0">
      <sharedItems/>
    </cacheField>
    <cacheField name="Present/Absent/No Data" numFmtId="0">
      <sharedItems count="13">
        <s v="P-4, A-0, No Data-0"/>
        <s v="P-0, A-4, No Data-0"/>
        <s v="P-3, A-1, No Data-0"/>
        <s v="P-2, A-2, No Data-0"/>
        <s v="P-3, A-0, No Data-1"/>
        <s v="P-1, A-0, No Data-3"/>
        <s v="P-0, A-0, No Data-4"/>
        <s v="P-2, A-0, No Data-2"/>
        <s v="P-1, A-1, No Data-2"/>
        <s v="P-0, A-2, No Data-2"/>
        <s v="P-1, A-3, No Data-0"/>
        <s v="P-1, A-2, No Data-1"/>
        <s v="P-0, A-1, No Data-3"/>
      </sharedItems>
    </cacheField>
    <cacheField name="Quiz+Assignment" numFmtId="0">
      <sharedItems containsSemiMixedTypes="0" containsString="0" containsNumber="1" containsInteger="1" minValue="0" maxValue="1"/>
    </cacheField>
    <cacheField name="Account Status" numFmtId="0">
      <sharedItems/>
    </cacheField>
    <cacheField name="Final Status" numFmtId="0">
      <sharedItems/>
    </cacheField>
    <cacheField name="BS-322" numFmtId="0">
      <sharedItems count="323">
        <s v="2025EB1100001"/>
        <s v="2025EB1100002"/>
        <s v="2025EB1100003"/>
        <s v="2025EB1100004"/>
        <s v="2025EB1100005"/>
        <s v="2025EB1100006"/>
        <s v="2025EB1100007"/>
        <s v="2025EB1100008"/>
        <s v="2025EB1100009"/>
        <s v="2025EB1100010"/>
        <s v="2025EB1100011"/>
        <s v="2025EB1100012"/>
        <s v="2025EB1100013"/>
        <s v="2025EB1100014"/>
        <s v="2025EB1100015"/>
        <s v="2025EB1100016"/>
        <s v="2025EB1100017"/>
        <s v="2025EB1100018"/>
        <s v="2025EB1100019"/>
        <s v="2025EB1100020"/>
        <s v="2025EB1100021"/>
        <s v="2025EB1100022"/>
        <s v="2025EB1100023"/>
        <s v="2025EB1100024"/>
        <s v="2025EB1100025"/>
        <s v="2025EB1100026"/>
        <s v="2025EB1100027"/>
        <s v="2025EB1100028"/>
        <s v="2025EB1100029"/>
        <s v="2025EB1100030"/>
        <s v="2025EB1100031"/>
        <s v="2025EB1100032"/>
        <s v="2025EB1100033"/>
        <s v="2025EB1100034"/>
        <s v="Refund"/>
        <s v="2025EB1100036"/>
        <s v="2025EB1100037"/>
        <s v="2025EB1100038"/>
        <s v="2025EB1100039"/>
        <s v="2025EB1100040"/>
        <s v="2025EB1100041"/>
        <s v="2025EB1100042"/>
        <s v="2025EB1100043"/>
        <s v="2025EB1100044"/>
        <s v="2025EB1100045"/>
        <s v="2025EB1100046"/>
        <s v="2025EB1100047"/>
        <s v="2025EB1100048"/>
        <s v="2025EB1100049"/>
        <s v="2025EB1100050"/>
        <s v="2025EB1100051"/>
        <s v="2025EB1100052"/>
        <s v="2025EB1100053"/>
        <s v="2025EB1100054"/>
        <s v="2025EB1100055"/>
        <s v="2025EB1100056"/>
        <s v="2025EB1100057"/>
        <s v="2025EB1100058"/>
        <s v="2025EB1100059"/>
        <s v="2025EB1100060"/>
        <s v="2025EB1100061"/>
        <s v="2025EB1100062"/>
        <s v="2025EB1100063"/>
        <s v="2025EB1100064"/>
        <s v="2025EB1100065"/>
        <s v="2025EB1100066"/>
        <s v="2025EB1100067"/>
        <s v="2025EB1100068"/>
        <s v="2025EB1100069"/>
        <s v="2025EB1100070"/>
        <s v="2025EB1100071"/>
        <s v="2025EB1100072"/>
        <s v="2025EB1100073"/>
        <s v="2025EB1100074"/>
        <s v="2025EB1100075"/>
        <s v="2025EB1100076"/>
        <s v="2025EB1100077"/>
        <s v="2025EB1100078"/>
        <s v="2025EB1100079"/>
        <s v="2025EB1100081"/>
        <s v="2025EB1100082"/>
        <s v="2025EB1100083"/>
        <s v="2025EB1100085"/>
        <s v="2025EB1100086"/>
        <s v="2025EB1100087"/>
        <s v="2025EB1100088"/>
        <s v="2025EB1100089"/>
        <s v="2025EB1100090"/>
        <s v="2025EB1100091"/>
        <s v="2025EB1100093"/>
        <s v="2025EB1100094"/>
        <s v="2025EB1100095"/>
        <s v="2025EB1100096"/>
        <s v="2025EB1100097"/>
        <s v="2025EB1100098"/>
        <s v="2025EB1100099"/>
        <s v="2025EB1100100"/>
        <s v="2025EB1100101"/>
        <s v="2025EB1100102"/>
        <s v="2025EB1100103"/>
        <s v="2025EB1100104"/>
        <s v="2025EB1100105"/>
        <s v="2025EB1100106"/>
        <s v="2025EB1100107"/>
        <s v="2025EB1100108"/>
        <s v="2025EB1100109"/>
        <s v="2025EB1100110"/>
        <s v="2025EB1100111"/>
        <s v="2025EB1100112"/>
        <s v="2025EB1100113"/>
        <s v="2025EB1100114"/>
        <s v="2025EB1100115"/>
        <s v="2025EB1100116"/>
        <s v="2025EB1100117"/>
        <s v="2025EB1100118"/>
        <s v="2025EB1100119"/>
        <s v="2025EB1100120"/>
        <s v="2025EB1100121"/>
        <s v="2025EB1100122"/>
        <s v="2025EB1100123"/>
        <s v="2025EB1100124"/>
        <s v="2025EB1100125"/>
        <s v="2025EB1100126"/>
        <s v="2025EB1100127"/>
        <s v="2025EB1100128"/>
        <s v="2025EB1100129"/>
        <s v="2025EB1100130"/>
        <s v="2025EB1100131"/>
        <s v="2025EB1100132"/>
        <s v="2025EB1100133"/>
        <s v="2025EB1100134"/>
        <s v="2025EB1100135"/>
        <s v="2025EB1100136"/>
        <s v="2025EB1100137"/>
        <s v="2025EB1100138"/>
        <s v="2025EB1100139"/>
        <s v="2025EB1100140"/>
        <s v="2025EB1100141"/>
        <s v="2025EB1100142"/>
        <s v="2025EB1100143"/>
        <s v="2025EB1100145"/>
        <s v="2025EB1100146"/>
        <s v="2025EB1100147"/>
        <s v="2025EB1100148"/>
        <s v="2025EB1100149"/>
        <s v="2025EB1100150"/>
        <s v="2025EB1100151"/>
        <s v="2025EB1100152"/>
        <s v="2025EB1100153"/>
        <s v="2025EB1100154"/>
        <s v="2025EB1100155"/>
        <s v="2025EB1100156"/>
        <s v="2025EB1100157"/>
        <s v="2025EB1100158"/>
        <s v="2025EB1100159"/>
        <s v="2025EB1100160"/>
        <s v="2025EB1100161"/>
        <s v="2025EB1100162"/>
        <s v="2025EB1100163"/>
        <s v="2025EB1100164"/>
        <s v="2025EB1100165"/>
        <s v="2025EB1100166"/>
        <s v="2025EB1100167"/>
        <s v="2025EB1100168"/>
        <s v="2025EB1100169"/>
        <s v="2025EB1100170"/>
        <s v="2025EB1100171"/>
        <s v="2025EB1100172"/>
        <s v="2025EB1100173"/>
        <s v="2025EB1100174"/>
        <s v="2025EB1100175"/>
        <s v="2025EB1100176"/>
        <s v="2025EB1100177"/>
        <s v="2025EB1100178"/>
        <s v="2025EB1100180"/>
        <s v="2025EB1100181"/>
        <s v="2025EB1100182"/>
        <s v="2025EB1100183"/>
        <s v="2025EB1100184"/>
        <s v="2025EB1100185"/>
        <s v="2025EB1100186"/>
        <s v="2025EB1100187"/>
        <s v="2025EB1100188"/>
        <s v="2025EB1100189"/>
        <s v="2025EB1100190"/>
        <s v="2025EB1100191"/>
        <s v="2025EB1100192"/>
        <s v="2025EB1100193"/>
        <s v="2025EB1100194"/>
        <s v="2025EB1100195"/>
        <s v="2025EB1100196"/>
        <s v="2025EB1100197"/>
        <s v="2025EB1100198"/>
        <s v="2025EB1100199"/>
        <s v="2025EB1100200"/>
        <s v="2025EB1100201"/>
        <s v="2025EB1100202"/>
        <s v="2025EB1100203"/>
        <s v="2025EB1100204"/>
        <s v="2025EB1100205"/>
        <s v="2025EB1100206"/>
        <s v="2025EB1100207"/>
        <s v="2025EB1100208"/>
        <s v="2025EB1100209"/>
        <s v="2025EB1100210"/>
        <s v="2025EB1100211"/>
        <s v="2025EB1100212"/>
        <s v="2025EB1100213"/>
        <s v="2025EB1100214"/>
        <s v="2025EB1100215"/>
        <s v="2025EB1100216"/>
        <s v="2025EB1100217"/>
        <s v="2025EB1100218"/>
        <s v="2025EB1100219"/>
        <s v="2025EB1100221"/>
        <s v="2025EB1100222"/>
        <s v="2025EB1100223"/>
        <s v="2025EB1100224"/>
        <s v="2025EB1100225"/>
        <s v="2025EB1100226"/>
        <s v="2025EB1100227"/>
        <s v="2025EB1100228"/>
        <s v="2025EB1100229"/>
        <s v="2025EB1100230"/>
        <s v="2025EB1100231"/>
        <s v="2025EB1100232"/>
        <s v="2025EB1100233"/>
        <s v="2025EB1100234"/>
        <s v="2025EB1100235"/>
        <s v="2025EB1100236"/>
        <s v="2025EB1100237"/>
        <s v="2025EB1100238"/>
        <s v="2025EB1100239"/>
        <s v="2025EB1100240"/>
        <s v="2025EB1100241"/>
        <s v="2025EB1100242"/>
        <s v="2025EB1100243"/>
        <s v="2025EB1100244"/>
        <s v="2025EB1100245"/>
        <s v="2025EB1100246"/>
        <s v="2025EB1100247"/>
        <s v="2025EB1100248"/>
        <s v="2025EB1100249"/>
        <s v="2025EB1100250"/>
        <s v="2025EB1100251"/>
        <s v="2025EB1100252"/>
        <s v="2025EB1100253"/>
        <s v="2025EB1100254"/>
        <s v="2025EB1100255"/>
        <s v="2025EB1100256"/>
        <s v="2025EB1100257"/>
        <s v="2025EB1100258"/>
        <s v="2025EB1100259"/>
        <s v="2025EB1100260"/>
        <s v="2025EB1100261"/>
        <s v="2025EB1100262"/>
        <s v="2025EB1100263"/>
        <s v="2025EB1100264"/>
        <s v="2025EB1100265"/>
        <s v="2025EB1100266"/>
        <s v="2025EB1100267"/>
        <s v="2025EB1100268"/>
        <s v="2025EB1100269"/>
        <s v="2025EB1100270"/>
        <s v="2025EB1100271"/>
        <s v="2025EB1100272"/>
        <s v="2025EB1100273"/>
        <s v="2025EB1100274"/>
        <s v="2025EB1100275"/>
        <s v="2025EB1100276"/>
        <s v="2025EB1100277"/>
        <s v="2025EB1100278"/>
        <s v="2025EB1100279"/>
        <s v="2025EB1100280"/>
        <s v="2025EB1100281"/>
        <s v="2025EB1100282"/>
        <s v="2025EB1100283"/>
        <s v="2025EB1100284"/>
        <s v="2025EB1100285"/>
        <s v="2025EB1100286"/>
        <s v="2025EB1100287"/>
        <s v="2025EB1100288"/>
        <s v="2025EB1100289"/>
        <s v="2025EB1100290"/>
        <s v="2025EB1100291"/>
        <s v="2025EB1100292"/>
        <s v="2025EB1100293"/>
        <s v="2025EB1100294"/>
        <s v="2025EB1100295"/>
        <s v="2025EB1100296"/>
        <s v="2025EB1100297"/>
        <s v="2025EB1100298"/>
        <s v="2025EB1100299"/>
        <s v="2025EB1100301"/>
        <s v="2025EB1100302"/>
        <s v="2025EB1100303"/>
        <s v="2025EB1100304"/>
        <s v="2025EB1100305"/>
        <s v="2025EB1100306"/>
        <s v="2025EB1100307"/>
        <s v="2025EB1100308"/>
        <s v="2025EB1100309"/>
        <s v="2025EB1100310"/>
        <s v="2025EB1100311"/>
        <s v="2025EB1100312"/>
        <s v="2025EB1100313"/>
        <s v="2025EB1100314"/>
        <s v="2025EB1100315"/>
        <s v="2025EB1100316"/>
        <s v="2025EB1100317"/>
        <s v="2025EB1100318"/>
        <s v="2025EB1100319"/>
        <s v="2025EB1100320"/>
        <s v="2025EB1100321"/>
        <s v="2025EB1100322"/>
        <s v="2025EB1100323"/>
        <s v="2025EB1100325"/>
        <s v="2025EB1100326"/>
        <s v="2025EB1100327"/>
        <s v="2025EB1100328"/>
        <s v="2025EB1100329"/>
        <s v="2025EB1100220"/>
        <s v="2025EB1100300"/>
      </sharedItems>
    </cacheField>
    <cacheField name="73/166" numFmtId="0">
      <sharedItems containsBlank="1" count="4">
        <m/>
        <s v="Absent"/>
        <s v="Preference Not Selected"/>
        <s v="Activation Pending"/>
      </sharedItems>
    </cacheField>
  </cacheFields>
  <extLst>
    <ext xmlns:x14="http://schemas.microsoft.com/office/spreadsheetml/2009/9/main" uri="{725AE2AE-9491-48be-B2B4-4EB974FC3084}">
      <x14:pivotCacheDefinition pivotCacheId="14590854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pil Sharma" refreshedDate="46021.524050925924" createdVersion="8" refreshedVersion="8" minRefreshableVersion="3" recordCount="509" xr:uid="{E47929D1-4FA4-4889-A61C-8CAE3E557DEE}">
  <cacheSource type="worksheet">
    <worksheetSource ref="A3:ES512" sheet="MSc Attendance"/>
  </cacheSource>
  <cacheFields count="129">
    <cacheField name="Sr. No." numFmtId="0">
      <sharedItems containsSemiMixedTypes="0" containsString="0" containsNumber="1" containsInteger="1" minValue="1" maxValue="509"/>
    </cacheField>
    <cacheField name="Course" numFmtId="0">
      <sharedItems/>
    </cacheField>
    <cacheField name="ID No." numFmtId="0">
      <sharedItems/>
    </cacheField>
    <cacheField name="BITS Email ID" numFmtId="0">
      <sharedItems/>
    </cacheField>
    <cacheField name="Name as per XII certificate" numFmtId="0">
      <sharedItems/>
    </cacheField>
    <cacheField name="Gender" numFmtId="0">
      <sharedItems/>
    </cacheField>
    <cacheField name="Number" numFmtId="0">
      <sharedItems containsMixedTypes="1" containsNumber="1" containsInteger="1" minValue="8447720039" maxValue="8447720039"/>
    </cacheField>
    <cacheField name="Graded Quiz 1" numFmtId="0">
      <sharedItems containsMixedTypes="1" containsNumber="1" minValue="8.6660000000000004" maxValue="15"/>
    </cacheField>
    <cacheField name="Graded Quiz 2" numFmtId="0">
      <sharedItems containsMixedTypes="1" containsNumber="1" minValue="7.5" maxValue="15"/>
    </cacheField>
    <cacheField name="Graded Quiz 3" numFmtId="0">
      <sharedItems containsMixedTypes="1" containsNumber="1" minValue="9" maxValue="15"/>
    </cacheField>
    <cacheField name="Graded Assignment" numFmtId="0">
      <sharedItems containsMixedTypes="1" containsNumber="1" minValue="6" maxValue="20"/>
    </cacheField>
    <cacheField name="Final Grade Numerator" numFmtId="0">
      <sharedItems containsMixedTypes="1" containsNumber="1" minValue="0" maxValue="65"/>
    </cacheField>
    <cacheField name="Final Grade Denominator" numFmtId="0">
      <sharedItems containsMixedTypes="1" containsNumber="1" containsInteger="1" minValue="65" maxValue="65"/>
    </cacheField>
    <cacheField name="Subject" numFmtId="0">
      <sharedItems/>
    </cacheField>
    <cacheField name="Subject code" numFmtId="0">
      <sharedItems/>
    </cacheField>
    <cacheField name="Count_of_A_Q" numFmtId="0">
      <sharedItems/>
    </cacheField>
    <cacheField name="Count_of_A_A" numFmtId="0">
      <sharedItems/>
    </cacheField>
    <cacheField name="Quiz_Completed" numFmtId="0">
      <sharedItems containsSemiMixedTypes="0" containsString="0" containsNumber="1" containsInteger="1" minValue="0" maxValue="3"/>
    </cacheField>
    <cacheField name="Assignment_Completed" numFmtId="0">
      <sharedItems containsSemiMixedTypes="0" containsString="0" containsNumber="1" containsInteger="1" minValue="0" maxValue="1"/>
    </cacheField>
    <cacheField name="Quiz_Attendance %" numFmtId="10">
      <sharedItems containsSemiMixedTypes="0" containsString="0" containsNumber="1" minValue="0" maxValue="1"/>
    </cacheField>
    <cacheField name="Assignment_Attendance %" numFmtId="10">
      <sharedItems containsSemiMixedTypes="0" containsString="0" containsNumber="1" containsInteger="1" minValue="0" maxValue="1"/>
    </cacheField>
    <cacheField name="Count_of_Absent" numFmtId="0">
      <sharedItems/>
    </cacheField>
    <cacheField name="Component_Completed" numFmtId="0">
      <sharedItems containsSemiMixedTypes="0" containsString="0" containsNumber="1" containsInteger="1" minValue="0" maxValue="4"/>
    </cacheField>
    <cacheField name="Attendance %" numFmtId="9">
      <sharedItems containsSemiMixedTypes="0" containsString="0" containsNumber="1" minValue="0" maxValue="1"/>
    </cacheField>
    <cacheField name="SMI-Quiz &amp; Assignment Status" numFmtId="9">
      <sharedItems count="8">
        <s v="Q-0 A-0 || Q Total-3, A Total-1"/>
        <s v="Q-3 A-1 || Q Total-3, A Total-1"/>
        <s v="Q-1 A-1 || Q Total-3, A Total-1"/>
        <s v="Q-3 A-0 || Q Total-3, A Total-1"/>
        <s v="Q-2 A-1 || Q Total-3, A Total-1"/>
        <s v="Q-1 A-0 || Q Total-3, A Total-1"/>
        <s v="Q-2 A-0 || Q Total-3, A Total-1"/>
        <s v="Q-0 A-1 || Q Total-3, A Total-1"/>
      </sharedItems>
    </cacheField>
    <cacheField name="SMI-Exam-Slot-1" numFmtId="0">
      <sharedItems/>
    </cacheField>
    <cacheField name="SMI-Exam-Slot-2" numFmtId="0">
      <sharedItems/>
    </cacheField>
    <cacheField name="SMI-Present/Absent/No Data" numFmtId="0">
      <sharedItems/>
    </cacheField>
    <cacheField name="SMI-Status/Slot/Exam Mode" numFmtId="0">
      <sharedItems/>
    </cacheField>
    <cacheField name="Graded Quiz 12" numFmtId="0">
      <sharedItems containsMixedTypes="1" containsNumber="1" minValue="1.25" maxValue="5"/>
    </cacheField>
    <cacheField name="Graded Quiz 22" numFmtId="0">
      <sharedItems containsMixedTypes="1" containsNumber="1" minValue="1.25" maxValue="5"/>
    </cacheField>
    <cacheField name="Graded Quiz 32" numFmtId="0">
      <sharedItems containsMixedTypes="1" containsNumber="1" containsInteger="1" minValue="0" maxValue="10"/>
    </cacheField>
    <cacheField name="Graded Quiz 4" numFmtId="0">
      <sharedItems containsMixedTypes="1" containsNumber="1" containsInteger="1" minValue="1" maxValue="10"/>
    </cacheField>
    <cacheField name="Graded Quiz 5" numFmtId="0">
      <sharedItems containsMixedTypes="1" containsNumber="1" containsInteger="1" minValue="4" maxValue="10"/>
    </cacheField>
    <cacheField name="Graded Quiz 6" numFmtId="0">
      <sharedItems containsMixedTypes="1" containsNumber="1" containsInteger="1" minValue="0" maxValue="10"/>
    </cacheField>
    <cacheField name="Graded Quiz Total" numFmtId="0">
      <sharedItems containsMixedTypes="1" containsNumber="1" minValue="0" maxValue="60"/>
    </cacheField>
    <cacheField name="Graded Quiz Max Marks" numFmtId="0">
      <sharedItems containsMixedTypes="1" containsNumber="1" containsInteger="1" minValue="60" maxValue="60"/>
    </cacheField>
    <cacheField name="Subject2" numFmtId="0">
      <sharedItems/>
    </cacheField>
    <cacheField name="Subject code2" numFmtId="0">
      <sharedItems/>
    </cacheField>
    <cacheField name="Count_of_A_Q2" numFmtId="0">
      <sharedItems/>
    </cacheField>
    <cacheField name="Count_of_A_A2" numFmtId="0">
      <sharedItems/>
    </cacheField>
    <cacheField name="Quiz_Completed2" numFmtId="0">
      <sharedItems containsSemiMixedTypes="0" containsString="0" containsNumber="1" containsInteger="1" minValue="0" maxValue="6"/>
    </cacheField>
    <cacheField name="Assignment_Completed2" numFmtId="0">
      <sharedItems/>
    </cacheField>
    <cacheField name="Quiz_Attendance %2" numFmtId="10">
      <sharedItems containsSemiMixedTypes="0" containsString="0" containsNumber="1" minValue="0" maxValue="1"/>
    </cacheField>
    <cacheField name="Assignment_Attendance %2" numFmtId="0">
      <sharedItems/>
    </cacheField>
    <cacheField name="Count_of_Absent2" numFmtId="0">
      <sharedItems/>
    </cacheField>
    <cacheField name="Component_Completed2" numFmtId="0">
      <sharedItems containsSemiMixedTypes="0" containsString="0" containsNumber="1" containsInteger="1" minValue="0" maxValue="6"/>
    </cacheField>
    <cacheField name="Attendance %2" numFmtId="9">
      <sharedItems containsSemiMixedTypes="0" containsString="0" containsNumber="1" minValue="0" maxValue="1"/>
    </cacheField>
    <cacheField name="DPP-Quiz &amp; Assignment Status" numFmtId="9">
      <sharedItems count="7">
        <s v="Q-0 A-- || Q Total-6, A Total-0"/>
        <s v="Q-6 A-- || Q Total-6, A Total-0"/>
        <s v="Q-5 A-- || Q Total-6, A Total-0"/>
        <s v="Q-2 A-- || Q Total-6, A Total-0"/>
        <s v="Q-3 A-- || Q Total-6, A Total-0"/>
        <s v="Q-4 A-- || Q Total-6, A Total-0"/>
        <s v="Q-1 A-- || Q Total-6, A Total-0"/>
      </sharedItems>
    </cacheField>
    <cacheField name="DPP-Exam-Slot-1" numFmtId="0">
      <sharedItems/>
    </cacheField>
    <cacheField name="DPP-Exam-Slot-2" numFmtId="0">
      <sharedItems/>
    </cacheField>
    <cacheField name="DPP-Present/Absent/No Data" numFmtId="0">
      <sharedItems/>
    </cacheField>
    <cacheField name="DPP-Status/Slot/Exam Mode" numFmtId="0">
      <sharedItems/>
    </cacheField>
    <cacheField name="Graded Quiz 13" numFmtId="0">
      <sharedItems containsMixedTypes="1" containsNumber="1" containsInteger="1" minValue="11" maxValue="20"/>
    </cacheField>
    <cacheField name="Graded Assignment2" numFmtId="0">
      <sharedItems containsMixedTypes="1" containsNumber="1" minValue="0" maxValue="37"/>
    </cacheField>
    <cacheField name="Total Marks" numFmtId="0">
      <sharedItems containsMixedTypes="1" containsNumber="1" minValue="0" maxValue="56.5"/>
    </cacheField>
    <cacheField name="Max Marks" numFmtId="0">
      <sharedItems containsMixedTypes="1" containsNumber="1" containsInteger="1" minValue="60" maxValue="60"/>
    </cacheField>
    <cacheField name="Subject3" numFmtId="0">
      <sharedItems/>
    </cacheField>
    <cacheField name="Subject code3" numFmtId="0">
      <sharedItems/>
    </cacheField>
    <cacheField name="Count_of_A_Q3" numFmtId="0">
      <sharedItems/>
    </cacheField>
    <cacheField name="Count_of_A_A3" numFmtId="0">
      <sharedItems/>
    </cacheField>
    <cacheField name="Quiz_Completed3" numFmtId="0">
      <sharedItems containsSemiMixedTypes="0" containsString="0" containsNumber="1" containsInteger="1" minValue="0" maxValue="1"/>
    </cacheField>
    <cacheField name="Assignment_Completed3" numFmtId="0">
      <sharedItems containsSemiMixedTypes="0" containsString="0" containsNumber="1" containsInteger="1" minValue="0" maxValue="1"/>
    </cacheField>
    <cacheField name="Quiz_Attendance %3" numFmtId="10">
      <sharedItems containsSemiMixedTypes="0" containsString="0" containsNumber="1" containsInteger="1" minValue="0" maxValue="1"/>
    </cacheField>
    <cacheField name="Assignment_Attendance %3" numFmtId="10">
      <sharedItems containsSemiMixedTypes="0" containsString="0" containsNumber="1" containsInteger="1" minValue="0" maxValue="1"/>
    </cacheField>
    <cacheField name="Count_of_Absent3" numFmtId="0">
      <sharedItems/>
    </cacheField>
    <cacheField name="Component_Completed3" numFmtId="0">
      <sharedItems containsSemiMixedTypes="0" containsString="0" containsNumber="1" containsInteger="1" minValue="0" maxValue="2"/>
    </cacheField>
    <cacheField name="Attendance %3" numFmtId="9">
      <sharedItems containsSemiMixedTypes="0" containsString="0" containsNumber="1" minValue="0" maxValue="1"/>
    </cacheField>
    <cacheField name="FE-Quiz &amp; Assignment Status" numFmtId="9">
      <sharedItems count="4">
        <s v="Q-0 A-0 || Q Total-1, A Total-1"/>
        <s v="Q-1 A-1 || Q Total-1, A Total-1"/>
        <s v="Q-1 A-0 || Q Total-1, A Total-1"/>
        <s v="Q-0 A-1 || Q Total-1, A Total-1"/>
      </sharedItems>
    </cacheField>
    <cacheField name="FE-Exam-Slot-1" numFmtId="0">
      <sharedItems/>
    </cacheField>
    <cacheField name="FE-Exam-Slot-2" numFmtId="0">
      <sharedItems/>
    </cacheField>
    <cacheField name="FE-Present/Absent/No Data" numFmtId="0">
      <sharedItems/>
    </cacheField>
    <cacheField name="FE-Status/Slot/Exam Mode" numFmtId="0">
      <sharedItems/>
    </cacheField>
    <cacheField name="Graded Quiz 14" numFmtId="0">
      <sharedItems containsMixedTypes="1" containsNumber="1" containsInteger="1" minValue="8" maxValue="20"/>
    </cacheField>
    <cacheField name="Graded Quiz 23" numFmtId="0">
      <sharedItems containsMixedTypes="1" containsNumber="1" containsInteger="1" minValue="11" maxValue="20"/>
    </cacheField>
    <cacheField name="Graded Assignment3" numFmtId="0">
      <sharedItems containsMixedTypes="1" containsNumber="1" minValue="11" maxValue="20"/>
    </cacheField>
    <cacheField name="Total Marks2" numFmtId="0">
      <sharedItems containsMixedTypes="1" containsNumber="1" minValue="0" maxValue="60"/>
    </cacheField>
    <cacheField name="Max Marks2" numFmtId="0">
      <sharedItems containsMixedTypes="1" containsNumber="1" containsInteger="1" minValue="60" maxValue="60"/>
    </cacheField>
    <cacheField name="Subject4" numFmtId="0">
      <sharedItems/>
    </cacheField>
    <cacheField name="Subject code4" numFmtId="0">
      <sharedItems/>
    </cacheField>
    <cacheField name="Count_of_A_Q4" numFmtId="0">
      <sharedItems/>
    </cacheField>
    <cacheField name="Count_of_A_A4" numFmtId="0">
      <sharedItems/>
    </cacheField>
    <cacheField name="Quiz_Completed4" numFmtId="0">
      <sharedItems containsSemiMixedTypes="0" containsString="0" containsNumber="1" containsInteger="1" minValue="0" maxValue="2"/>
    </cacheField>
    <cacheField name="Assignment_Completed4" numFmtId="0">
      <sharedItems containsSemiMixedTypes="0" containsString="0" containsNumber="1" containsInteger="1" minValue="0" maxValue="1"/>
    </cacheField>
    <cacheField name="Quiz_Attendance %4" numFmtId="10">
      <sharedItems containsSemiMixedTypes="0" containsString="0" containsNumber="1" minValue="0" maxValue="1"/>
    </cacheField>
    <cacheField name="Assignment_Attendance %4" numFmtId="10">
      <sharedItems containsSemiMixedTypes="0" containsString="0" containsNumber="1" containsInteger="1" minValue="0" maxValue="1"/>
    </cacheField>
    <cacheField name="Count_of_Absent4" numFmtId="0">
      <sharedItems/>
    </cacheField>
    <cacheField name="Component_Completed4" numFmtId="0">
      <sharedItems containsSemiMixedTypes="0" containsString="0" containsNumber="1" containsInteger="1" minValue="0" maxValue="3"/>
    </cacheField>
    <cacheField name="Attendance %4" numFmtId="9">
      <sharedItems containsSemiMixedTypes="0" containsString="0" containsNumber="1" minValue="0" maxValue="1"/>
    </cacheField>
    <cacheField name="DVS-Quiz &amp; Assignment Status" numFmtId="9">
      <sharedItems count="6">
        <s v="Q-0 A-0 || Q Total-2, A Total-1"/>
        <s v="Q-2 A-1 || Q Total-2, A Total-1"/>
        <s v="Q-1 A-1 || Q Total-2, A Total-1"/>
        <s v="Q-2 A-0 || Q Total-2, A Total-1"/>
        <s v="Q-1 A-0 || Q Total-2, A Total-1"/>
        <s v="Q-0 A-1 || Q Total-2, A Total-1"/>
      </sharedItems>
    </cacheField>
    <cacheField name="DVS-Exam-Slot-1" numFmtId="0">
      <sharedItems/>
    </cacheField>
    <cacheField name="DVS-Exam-Slot-2" numFmtId="0">
      <sharedItems/>
    </cacheField>
    <cacheField name="DVS-Present/Absent/No Data" numFmtId="0">
      <sharedItems/>
    </cacheField>
    <cacheField name="DVS-Status/Slot/Exam Mode" numFmtId="0">
      <sharedItems/>
    </cacheField>
    <cacheField name="Graded Quiz 15" numFmtId="0">
      <sharedItems containsMixedTypes="1" containsNumber="1" minValue="2" maxValue="8"/>
    </cacheField>
    <cacheField name="Graded Quiz 24" numFmtId="0">
      <sharedItems containsMixedTypes="1" containsNumber="1" minValue="0" maxValue="8"/>
    </cacheField>
    <cacheField name="Graded Quiz 33" numFmtId="0">
      <sharedItems containsMixedTypes="1" containsNumber="1" minValue="0.5" maxValue="9"/>
    </cacheField>
    <cacheField name="Graded Assignment-1" numFmtId="0">
      <sharedItems containsMixedTypes="1" containsNumber="1" containsInteger="1" minValue="1" maxValue="20"/>
    </cacheField>
    <cacheField name="Graded Assignment-2" numFmtId="0">
      <sharedItems containsMixedTypes="1" containsNumber="1" containsInteger="1" minValue="2" maxValue="20"/>
    </cacheField>
    <cacheField name="Total Marks3" numFmtId="0">
      <sharedItems containsMixedTypes="1" containsNumber="1" minValue="0" maxValue="63.5"/>
    </cacheField>
    <cacheField name="Max Marks3" numFmtId="0">
      <sharedItems containsMixedTypes="1" containsNumber="1" containsInteger="1" minValue="65" maxValue="65"/>
    </cacheField>
    <cacheField name="Subject5" numFmtId="0">
      <sharedItems/>
    </cacheField>
    <cacheField name="Subject code5" numFmtId="0">
      <sharedItems/>
    </cacheField>
    <cacheField name="Count_of_A_Q5" numFmtId="0">
      <sharedItems/>
    </cacheField>
    <cacheField name="Count_of_A_A5" numFmtId="0">
      <sharedItems/>
    </cacheField>
    <cacheField name="Quiz_Completed5" numFmtId="0">
      <sharedItems containsSemiMixedTypes="0" containsString="0" containsNumber="1" containsInteger="1" minValue="0" maxValue="3"/>
    </cacheField>
    <cacheField name="Assignment_Completed5" numFmtId="0">
      <sharedItems containsSemiMixedTypes="0" containsString="0" containsNumber="1" containsInteger="1" minValue="0" maxValue="2"/>
    </cacheField>
    <cacheField name="Quiz_Attendance %5" numFmtId="10">
      <sharedItems containsSemiMixedTypes="0" containsString="0" containsNumber="1" minValue="0" maxValue="1"/>
    </cacheField>
    <cacheField name="Assignment_Attendance %5" numFmtId="10">
      <sharedItems containsSemiMixedTypes="0" containsString="0" containsNumber="1" minValue="0" maxValue="1"/>
    </cacheField>
    <cacheField name="Count_of_Absent5" numFmtId="0">
      <sharedItems/>
    </cacheField>
    <cacheField name="Component_Completed5" numFmtId="0">
      <sharedItems containsSemiMixedTypes="0" containsString="0" containsNumber="1" containsInteger="1" minValue="0" maxValue="5"/>
    </cacheField>
    <cacheField name="Attendance %5" numFmtId="9">
      <sharedItems containsSemiMixedTypes="0" containsString="0" containsNumber="1" minValue="0" maxValue="1"/>
    </cacheField>
    <cacheField name="DSP-Quiz &amp; Assignment Status" numFmtId="9">
      <sharedItems count="12">
        <s v="Q-0 A-0 || Q Total-3, A Total-2"/>
        <s v="Q-3 A-2 || Q Total-3, A Total-2"/>
        <s v="Q-2 A-2 || Q Total-3, A Total-2"/>
        <s v="Q-1 A-1 || Q Total-3, A Total-2"/>
        <s v="Q-2 A-0 || Q Total-3, A Total-2"/>
        <s v="Q-1 A-0 || Q Total-3, A Total-2"/>
        <s v="Q-3 A-1 || Q Total-3, A Total-2"/>
        <s v="Q-3 A-0 || Q Total-3, A Total-2"/>
        <s v="Q-0 A-2 || Q Total-3, A Total-2"/>
        <s v="Q-0 A-1 || Q Total-3, A Total-2"/>
        <s v="Q-1 A-2 || Q Total-3, A Total-2"/>
        <s v="Q-2 A-1 || Q Total-3, A Total-2"/>
      </sharedItems>
    </cacheField>
    <cacheField name="DSP-Exam-Slot-1" numFmtId="0">
      <sharedItems/>
    </cacheField>
    <cacheField name="DSP-Exam-Slot-2" numFmtId="0">
      <sharedItems/>
    </cacheField>
    <cacheField name="DSP-Present/Absent/No Data" numFmtId="0">
      <sharedItems/>
    </cacheField>
    <cacheField name="DVS-Status/Slot/Exam Mode2" numFmtId="0">
      <sharedItems/>
    </cacheField>
    <cacheField name="Total Exam Slot-1" numFmtId="0">
      <sharedItems/>
    </cacheField>
    <cacheField name="Total Exam Slot-2" numFmtId="0">
      <sharedItems/>
    </cacheField>
    <cacheField name="MDS DF401" numFmtId="0">
      <sharedItems/>
    </cacheField>
    <cacheField name="MDS DF402" numFmtId="0">
      <sharedItems/>
    </cacheField>
    <cacheField name="MDS DF403" numFmtId="0">
      <sharedItems/>
    </cacheField>
    <cacheField name="MDS DF404" numFmtId="0">
      <sharedItems/>
    </cacheField>
    <cacheField name="MDS DF406" numFmtId="0">
      <sharedItems/>
    </cacheField>
    <cacheField name="Present/Absent/No Data" numFmtId="0">
      <sharedItems count="16">
        <s v="P-5, A-0, No Data-0"/>
        <s v="P-0, A-5, No Data-0"/>
        <s v="P-0, A-0, No Data-5"/>
        <s v="P-0, A-2, No Data-3"/>
        <s v="P-1, A-4, No Data-0"/>
        <s v="P-4, A-1, No Data-0"/>
        <s v="P-1, A-2, No Data-2"/>
        <s v="P-0, A-3, No Data-2"/>
        <s v="P-3, A-0, No Data-2"/>
        <s v="P-2, A-0, No Data-3"/>
        <s v="P-2, A-3, No Data-0"/>
        <s v="P-0, A-4, No Data-1"/>
        <s v="P-3, A-2, No Data-0"/>
        <s v="P-4, A-0, No Data-1"/>
        <s v="P-0, A-1, No Data-4"/>
        <s v="P-1, A-0, No Data-4"/>
      </sharedItems>
    </cacheField>
    <cacheField name="Account Status" numFmtId="0">
      <sharedItems/>
    </cacheField>
    <cacheField name="Final Status" numFmtId="0">
      <sharedItems/>
    </cacheField>
    <cacheField name="MSc-488" numFmtId="0">
      <sharedItems count="489">
        <s v="2025EM1100001"/>
        <s v="2025EM1100002"/>
        <s v="2025EM1100003"/>
        <s v="2025EM1100004"/>
        <s v="2025EM1100005"/>
        <s v="2025EM1100006"/>
        <s v="2025EM1100007"/>
        <s v="2025EM1100008"/>
        <s v="2025EM1100009"/>
        <s v="2025EM1100010"/>
        <s v="2025EM1100011"/>
        <s v="2025EM1100012"/>
        <s v="2025EM1100013"/>
        <s v="2025EM1100014"/>
        <s v="2025EM1100015"/>
        <s v="2025EM1100016"/>
        <s v="2025EM1100017"/>
        <s v="2025EM1100018"/>
        <s v="2025EM1100019"/>
        <s v="2025EM1100020"/>
        <e v="#N/A"/>
        <s v="2025EM1100022"/>
        <s v="2025EM1100023"/>
        <s v="2025EM1100024"/>
        <s v="2025EM1100025"/>
        <s v="2025EM1100026"/>
        <s v="2025EM1100027"/>
        <s v="2025EM1100028"/>
        <s v="2025EM1100029"/>
        <s v="2025EM1100030"/>
        <s v="2025EM1100031"/>
        <s v="2025EM1100032"/>
        <s v="2025EM1100033"/>
        <s v="2025EM1100034"/>
        <s v="2025EM1100035"/>
        <s v="2025EM1100036"/>
        <s v="2025EM1100037"/>
        <s v="2025EM1100038"/>
        <s v="2025EM1100039"/>
        <s v="2025EM1100040"/>
        <s v="2025EM1100041"/>
        <s v="2025EM1100042"/>
        <s v="2025EM1100043"/>
        <s v="2025EM1100044"/>
        <s v="2025EM1100045"/>
        <s v="2025EM1100046"/>
        <s v="2025EM1100047"/>
        <s v="2025EM1100048"/>
        <s v="2025EM1100049"/>
        <s v="2025EM1100050"/>
        <s v="2025EM1100051"/>
        <s v="2025EM1100052"/>
        <s v="2025EM1100053"/>
        <s v="2025EM1100054"/>
        <s v="2025EM1100055"/>
        <s v="2025EM1100056"/>
        <s v="2025EM1100057"/>
        <s v="2025EM1100058"/>
        <s v="2025EM1100059"/>
        <s v="2025EM1100060"/>
        <s v="2025EM1100062"/>
        <s v="2025EM1100063"/>
        <s v="2025EM1100064"/>
        <s v="2025EM1100065"/>
        <s v="2025EM1100066"/>
        <s v="2025EM1100067"/>
        <s v="2025EM1100068"/>
        <s v="2025EM1100069"/>
        <s v="2025EM1100070"/>
        <s v="2025EM1100072"/>
        <s v="2025EM1100073"/>
        <s v="2025EM1100074"/>
        <s v="2025EM1100075"/>
        <s v="2025EM1100076"/>
        <s v="2025EM1100077"/>
        <s v="2025EM1100078"/>
        <s v="2025EM1100079"/>
        <s v="2025EM1100080"/>
        <s v="2025EM1100081"/>
        <s v="2025EM1100082"/>
        <s v="2025EM1100083"/>
        <s v="2025EM1100085"/>
        <s v="2025EM1100086"/>
        <s v="2025EM1100087"/>
        <s v="2025EM1100088"/>
        <s v="2025EM1100089"/>
        <s v="2025EM1100090"/>
        <s v="2025EM1100091"/>
        <s v="2025EM1100092"/>
        <s v="2025EM1100094"/>
        <s v="2025EM1100095"/>
        <s v="2025EM1100096"/>
        <s v="2025EM1100097"/>
        <s v="2025EM1100098"/>
        <s v="2025EM1100099"/>
        <s v="2025EM1100100"/>
        <s v="2025EM1100101"/>
        <s v="2025EM1100102"/>
        <s v="2025EM1100103"/>
        <s v="2025EM1100104"/>
        <s v="2025EM1100105"/>
        <s v="2025EM1100106"/>
        <s v="2025EM1100107"/>
        <s v="2025EM1100108"/>
        <s v="2025EM1100109"/>
        <s v="2025EM1100110"/>
        <s v="2025EM1100111"/>
        <s v="2025EM1100113"/>
        <s v="2025EM1100115"/>
        <s v="2025EM1100116"/>
        <s v="2025EM1100118"/>
        <s v="2025EM1100119"/>
        <s v="2025EM1100120"/>
        <s v="2025EM1100121"/>
        <s v="2025EM1100122"/>
        <s v="2025EM1100123"/>
        <s v="2025EM1100124"/>
        <s v="2025EM1100125"/>
        <s v="2025EM1100126"/>
        <s v="2025EM1100127"/>
        <s v="2025EM1100128"/>
        <s v="2025EM1100129"/>
        <s v="2025EM1100130"/>
        <s v="2025EM1100131"/>
        <s v="2025EM1100132"/>
        <s v="2025EM1100133"/>
        <s v="2025EM1100135"/>
        <s v="2025EM1100136"/>
        <s v="2025EM1100137"/>
        <s v="2025EM1100138"/>
        <s v="2025EM1100139"/>
        <s v="2025EM1100140"/>
        <s v="2025EM1100141"/>
        <s v="2025EM1100142"/>
        <s v="2025EM1100143"/>
        <s v="2025EM1100144"/>
        <s v="2025EM1100145"/>
        <s v="2025EM1100146"/>
        <s v="2025EM1100147"/>
        <s v="2025EM1100148"/>
        <s v="2025EM1100149"/>
        <s v="2025EM1100150"/>
        <s v="2025EM1100151"/>
        <s v="2025EM1100152"/>
        <s v="2025EM1100153"/>
        <s v="2025EM1100154"/>
        <s v="2025EM1100155"/>
        <s v="2025EM1100156"/>
        <s v="2025EM1100157"/>
        <s v="2025EM1100158"/>
        <s v="2025EM1100159"/>
        <s v="2025EM1100160"/>
        <s v="2025EM1100161"/>
        <s v="2025EM1100162"/>
        <s v="2025EM1100163"/>
        <s v="2025EM1100164"/>
        <s v="2025EM1100165"/>
        <s v="2025EM1100166"/>
        <s v="2025EM1100167"/>
        <s v="2025EM1100168"/>
        <s v="2025EM1100169"/>
        <s v="2025EM1100170"/>
        <s v="2025EM1100172"/>
        <s v="2025EM1100173"/>
        <s v="2025EM1100174"/>
        <s v="2025EM1100175"/>
        <s v="2025EM1100176"/>
        <s v="2025EM1100177"/>
        <s v="2025EM1100178"/>
        <s v="2025EM1100179"/>
        <s v="2025EM1100180"/>
        <s v="2025EM1100181"/>
        <s v="2025EM1100182"/>
        <s v="2025EM1100183"/>
        <s v="2025EM1100184"/>
        <s v="2025EM1100185"/>
        <s v="2025EM1100186"/>
        <s v="2025EM1100187"/>
        <s v="2025EM1100188"/>
        <s v="2025EM1100189"/>
        <s v="2025EM1100190"/>
        <s v="2025EM1100191"/>
        <s v="2025EM1100192"/>
        <s v="2025EM1100193"/>
        <s v="2025EM1100194"/>
        <s v="2025EM1100195"/>
        <s v="2025EM1100196"/>
        <s v="2025EM1100197"/>
        <s v="2025EM1100198"/>
        <s v="2025EM1100199"/>
        <s v="2025EM1100200"/>
        <s v="2025EM1100201"/>
        <s v="2025EM1100202"/>
        <s v="2025EM1100203"/>
        <s v="2025EM1100204"/>
        <s v="2025EM1100205"/>
        <s v="2025EM1100206"/>
        <s v="2025EM1100207"/>
        <s v="2025EM1100208"/>
        <s v="2025EM1100209"/>
        <s v="2025EM1100210"/>
        <s v="2025EM1100211"/>
        <s v="2025EM1100212"/>
        <s v="2025EM1100213"/>
        <s v="2025EM1100214"/>
        <s v="2025EM1100215"/>
        <s v="2025EM1100216"/>
        <s v="2025EM1100218"/>
        <s v="2025EM1100219"/>
        <s v="2025EM1100220"/>
        <s v="2025EM1100221"/>
        <s v="2025EM1100222"/>
        <s v="2025EM1100223"/>
        <s v="2025EM1100225"/>
        <s v="2025EM1100226"/>
        <s v="2025EM1100227"/>
        <s v="2025EM1100228"/>
        <s v="2025EM1100229"/>
        <s v="2025EM1100230"/>
        <s v="2025EM1100231"/>
        <s v="2025EM1100232"/>
        <s v="2025EM1100233"/>
        <s v="2025EM1100234"/>
        <s v="2025EM1100235"/>
        <s v="2025EM1100236"/>
        <s v="2025EM1100237"/>
        <s v="2025EM1100238"/>
        <s v="2025EM1100239"/>
        <s v="2025EM1100240"/>
        <s v="2025EM1100241"/>
        <s v="2025EM1100242"/>
        <s v="2025EM1100243"/>
        <s v="2025EM1100244"/>
        <s v="2025EM1100245"/>
        <s v="2025EM1100246"/>
        <s v="2025EM1100247"/>
        <s v="2025EM1100248"/>
        <s v="2025EM1100249"/>
        <s v="2025EM1100250"/>
        <s v="2025EM1100251"/>
        <s v="2025EM1100252"/>
        <s v="2025EM1100253"/>
        <s v="2025EM1100254"/>
        <s v="2025EM1100255"/>
        <s v="2025EM1100256"/>
        <s v="2025EM1100257"/>
        <s v="2025EM1100258"/>
        <s v="2025EM1100259"/>
        <s v="2025EM1100260"/>
        <s v="2025EM1100261"/>
        <s v="2025EM1100262"/>
        <s v="2025EM1100263"/>
        <s v="2025EM1100264"/>
        <s v="2025EM1100265"/>
        <s v="2025EM1100266"/>
        <s v="2025EM1100267"/>
        <s v="2025EM1100268"/>
        <s v="2025EM1100269"/>
        <s v="2025EM1100270"/>
        <s v="2025EM1100271"/>
        <s v="2025EM1100272"/>
        <s v="2025EM1100273"/>
        <s v="2025EM1100274"/>
        <s v="2025EM1100275"/>
        <s v="2025EM1100276"/>
        <s v="2025EM1100277"/>
        <s v="2025EM1100278"/>
        <s v="2025EM1100279"/>
        <s v="2025EM1100280"/>
        <s v="2025EM1100281"/>
        <s v="2025EM1100282"/>
        <s v="2025EM1100283"/>
        <s v="2025EM1100284"/>
        <s v="2025EM1100285"/>
        <s v="2025EM1100286"/>
        <s v="2025EM1100287"/>
        <s v="2025EM1100288"/>
        <s v="2025EM1100289"/>
        <s v="2025EM1100291"/>
        <s v="2025EM1100292"/>
        <s v="2025EM1100293"/>
        <s v="2025EM1100294"/>
        <s v="2025EM1100295"/>
        <s v="2025EM1100296"/>
        <s v="2025EM1100297"/>
        <s v="2025EM1100298"/>
        <s v="2025EM1100299"/>
        <s v="2025EM1100300"/>
        <s v="2025EM1100301"/>
        <s v="2025EM1100302"/>
        <s v="2025EM1100303"/>
        <s v="2025EM1100304"/>
        <s v="2025EM1100305"/>
        <s v="2025EM1100306"/>
        <s v="2025EM1100307"/>
        <s v="2025EM1100308"/>
        <s v="2025EM1100309"/>
        <s v="2025EM1100310"/>
        <s v="2025EM1100311"/>
        <s v="2025EM1100312"/>
        <s v="2025EM1100313"/>
        <s v="2025EM1100314"/>
        <s v="2025EM1100315"/>
        <s v="2025EM1100316"/>
        <s v="2025EM1100317"/>
        <s v="2025EM1100318"/>
        <s v="2025EM1100319"/>
        <s v="2025EM1100320"/>
        <s v="2025EM1100321"/>
        <s v="2025EM1100322"/>
        <s v="2025EM1100324"/>
        <s v="2025EM1100325"/>
        <s v="2025EM1100326"/>
        <s v="2025EM1100327"/>
        <s v="2025EM1100328"/>
        <s v="2025EM1100329"/>
        <s v="2025EM1100330"/>
        <s v="2025EM1100331"/>
        <s v="2025EM1100332"/>
        <s v="2025EM1100333"/>
        <s v="2025EM1100334"/>
        <s v="2025EM1100335"/>
        <s v="2025EM1100336"/>
        <s v="2025EM1100337"/>
        <s v="2025EM1100338"/>
        <s v="2025EM1100339"/>
        <s v="2025EM1100340"/>
        <s v="2025EM1100341"/>
        <s v="2025EM1100342"/>
        <s v="2025EM1100343"/>
        <s v="2025EM1100344"/>
        <s v="2025EM1100345"/>
        <s v="2025EM1100346"/>
        <s v="2025EM1100347"/>
        <s v="2025EM1100348"/>
        <s v="2025EM1100349"/>
        <s v="2025EM1100350"/>
        <s v="2025EM1100352"/>
        <s v="2025EM1100353"/>
        <s v="2025EM1100354"/>
        <s v="2025EM1100355"/>
        <s v="2025EM1100356"/>
        <s v="2025EM1100357"/>
        <s v="2025EM1100358"/>
        <s v="2025EM1100359"/>
        <s v="2025EM1100360"/>
        <s v="2025EM1100361"/>
        <s v="2025EM1100362"/>
        <s v="2025EM1100363"/>
        <s v="2025EM1100364"/>
        <s v="2025EM1100365"/>
        <s v="2025EM1100366"/>
        <s v="2025EM1100367"/>
        <s v="2025EM1100368"/>
        <s v="2025EM1100369"/>
        <s v="2025EM1100370"/>
        <s v="2025EM1100371"/>
        <s v="2025EM1100372"/>
        <s v="2025EM1100373"/>
        <s v="2025EM1100374"/>
        <s v="2025EM1100375"/>
        <s v="2025EM1100376"/>
        <s v="2025EM1100377"/>
        <s v="2025EM1100378"/>
        <s v="2025EM1100379"/>
        <s v="2025EM1100380"/>
        <s v="2025EM1100381"/>
        <s v="2025EM1100382"/>
        <s v="2025EM1100383"/>
        <s v="2025EM1100384"/>
        <s v="2025EM1100385"/>
        <s v="2025EM1100386"/>
        <s v="2025EM1100387"/>
        <s v="2025EM1100388"/>
        <s v="2025EM1100389"/>
        <s v="2025EM1100390"/>
        <s v="2025EM1100391"/>
        <s v="2025EM1100392"/>
        <s v="2025EM1100393"/>
        <s v="2025EM1100394"/>
        <s v="2025EM1100395"/>
        <s v="2025EM1100396"/>
        <s v="2025EM1100397"/>
        <s v="2025EM1100398"/>
        <s v="2025EM1100399"/>
        <s v="2025EM1100400"/>
        <s v="2025EM1100401"/>
        <s v="2025EM1100402"/>
        <s v="2025EM1100403"/>
        <s v="2025EM1100404"/>
        <s v="2025EM1100405"/>
        <s v="2025EM1100406"/>
        <s v="2025EM1100407"/>
        <s v="2025EM1100408"/>
        <s v="2025EM1100409"/>
        <s v="2025EM1100410"/>
        <s v="2025EM1100411"/>
        <s v="2025EM1100412"/>
        <s v="2025EM1100413"/>
        <s v="2025EM1100414"/>
        <s v="2025EM1100415"/>
        <s v="2025EM1100416"/>
        <s v="2025EM1100417"/>
        <s v="2025EM1100418"/>
        <s v="2025EM1100419"/>
        <s v="2025EM1100420"/>
        <s v="2025EM1100421"/>
        <s v="2025EM1100422"/>
        <s v="2025EM1100423"/>
        <s v="2025EM1100424"/>
        <s v="2025EM1100425"/>
        <s v="2025EM1100426"/>
        <s v="2025EM1100427"/>
        <s v="2025EM1100428"/>
        <s v="2025EM1100429"/>
        <s v="2025EM1100431"/>
        <s v="2025EM1100432"/>
        <s v="2025EM1100433"/>
        <s v="2025EM1100434"/>
        <s v="2025EM1100435"/>
        <s v="2025EM1100436"/>
        <s v="2025EM1100437"/>
        <s v="2025EM1100438"/>
        <s v="2025EM1100439"/>
        <s v="2025EM1100440"/>
        <s v="2025EM1100441"/>
        <s v="2025EM1100442"/>
        <s v="2025EM1100443"/>
        <s v="2025EM1100444"/>
        <s v="2025EM1100445"/>
        <s v="2025EM1100446"/>
        <s v="2025EM1100447"/>
        <s v="2025EM1100448"/>
        <s v="2025EM1100449"/>
        <s v="2025EM1100450"/>
        <s v="2025EM1100451"/>
        <s v="2025EM1100452"/>
        <s v="2025EM1100453"/>
        <s v="2025EM1100454"/>
        <s v="2025EM1100455"/>
        <s v="2025EM1100456"/>
        <s v="2025EM1100457"/>
        <s v="2025EM1100458"/>
        <s v="2025EM1100459"/>
        <s v="2025EM1100462"/>
        <s v="2025EM1100463"/>
        <s v="2025EM1100464"/>
        <s v="2025EM1100465"/>
        <s v="2025EM1100467"/>
        <s v="2025EM1100468"/>
        <s v="2025EM1100469"/>
        <s v="2025EM1100470"/>
        <s v="2025EM1100471"/>
        <s v="2025EM1100472"/>
        <s v="2025EM1100473"/>
        <s v="2025EM1100474"/>
        <s v="2025EM1100475"/>
        <s v="2025EM1100476"/>
        <s v="2025EM1100477"/>
        <s v="2025EM1100478"/>
        <s v="2025EM1100479"/>
        <s v="2025EM1100480"/>
        <s v="2025EM1100481"/>
        <s v="2025EM1100482"/>
        <s v="2025EM1100483"/>
        <s v="2025EM1100484"/>
        <s v="2025EM1100485"/>
        <s v="2025EM1100486"/>
        <s v="2025EM1100487"/>
        <s v="2025EM1100488"/>
        <s v="2025EM1100489"/>
        <s v="2025EM1100490"/>
        <s v="2025EM1100492"/>
        <s v="2025EM1100493"/>
        <s v="2025EM1100494"/>
        <s v="2025EM1100495"/>
        <s v="2025EM1100496"/>
        <s v="2025EM1100497"/>
        <s v="2025EM1100498"/>
        <s v="2025EM1100499"/>
        <s v="2025EM1100500"/>
        <s v="2025EM1100501"/>
        <s v="2025EM1100502"/>
        <s v="2025EM1100503"/>
        <s v="2025EM1100504"/>
        <s v="2025EM1100505"/>
        <s v="2025EM1100506"/>
        <s v="2025EM1100507"/>
        <s v="2025EM1100508"/>
      </sharedItems>
    </cacheField>
    <cacheField name="93/166" numFmtId="0">
      <sharedItems containsBlank="1" count="4">
        <m/>
        <s v="Activation Pending"/>
        <s v="Absent"/>
        <s v="Preference Not Selected"/>
      </sharedItems>
    </cacheField>
  </cacheFields>
  <extLst>
    <ext xmlns:x14="http://schemas.microsoft.com/office/spreadsheetml/2009/9/main" uri="{725AE2AE-9491-48be-B2B4-4EB974FC3084}">
      <x14:pivotCacheDefinition pivotCacheId="114296549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pil Sharma" refreshedDate="46027.789964467593" createdVersion="8" refreshedVersion="8" minRefreshableVersion="3" recordCount="162" xr:uid="{45BD672B-7074-4C73-856F-10479016D9F3}">
  <cacheSource type="worksheet">
    <worksheetSource ref="A1:F163" sheet="Exam Defaulter"/>
  </cacheSource>
  <cacheFields count="6">
    <cacheField name="Student Bits Id" numFmtId="0">
      <sharedItems/>
    </cacheField>
    <cacheField name="Student Name " numFmtId="0">
      <sharedItems/>
    </cacheField>
    <cacheField name="Contact Number" numFmtId="0">
      <sharedItems containsBlank="1"/>
    </cacheField>
    <cacheField name="Program " numFmtId="0">
      <sharedItems count="2">
        <s v="Msc"/>
        <s v="BS"/>
      </sharedItems>
    </cacheField>
    <cacheField name="Status" numFmtId="0">
      <sharedItems/>
    </cacheField>
    <cacheField name="FINAL REMARKS" numFmtId="0">
      <sharedItems count="18">
        <s v="No Reason given"/>
        <s v="Refund Requested after Due date"/>
        <s v="Fog/Climate Issue"/>
        <s v="Health Issue"/>
        <s v="Full Deffered"/>
        <s v="Personal Commitment"/>
        <s v="Lack of Prepration"/>
        <s v="Exam Clash"/>
        <s v="Can't contn Prof Commitment"/>
        <s v="Will pursue in Jan 2026"/>
        <s v="Drop"/>
        <s v="Urgent Travel"/>
        <s v="Univ Exam/Personal Issue"/>
        <s v="TIME ZONE ISSUE- USA"/>
        <s v="Will pusue after Sep 2026"/>
        <s v="Weknd Exam not Possible"/>
        <s v="Was unable to Travel"/>
        <s v="Requested for DRO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
  <r>
    <n v="1"/>
    <s v="BS DS-AI"/>
    <s v="2025EB1100001"/>
    <s v="2025eb1100001@bitspilani-digital.edu.in"/>
    <s v="RUDRA SHARMA"/>
    <s v="MALE"/>
    <s v="`+91-6376182075"/>
    <n v="10"/>
    <n v="9"/>
    <s v="A"/>
    <s v="A"/>
    <s v="A"/>
    <n v="15.2"/>
    <n v="60"/>
    <s v="Computer Programming"/>
    <s v="BDS DF113"/>
    <s v="2 missed"/>
    <s v="1 missed"/>
    <n v="2"/>
    <n v="0"/>
    <n v="0.5"/>
    <n v="0"/>
    <s v="3 missed"/>
    <n v="2"/>
    <n v="0.4"/>
    <x v="0"/>
    <s v="No Data"/>
    <s v="P-S2_Onsite"/>
    <s v="Present"/>
    <s v="P-S2_Onsite"/>
    <s v="A"/>
    <s v="A"/>
    <s v="A"/>
    <s v="A"/>
    <s v="A"/>
    <n v="0"/>
    <n v="50"/>
    <s v="Computer Systems"/>
    <s v="BDS DF108"/>
    <s v="3 missed"/>
    <s v="2 missed"/>
    <n v="0"/>
    <n v="0"/>
    <n v="0"/>
    <n v="0"/>
    <s v="5 missed"/>
    <n v="0"/>
    <n v="0"/>
    <x v="0"/>
    <s v="No Data"/>
    <s v="P-S2_Onsite"/>
    <s v="Present"/>
    <s v="P-S2_Onsite"/>
    <n v="9"/>
    <n v="8"/>
    <s v="A"/>
    <s v="A"/>
    <n v="21"/>
    <n v="60"/>
    <s v="Probability &amp; Statistics"/>
    <s v="BDS DF114"/>
    <s v="1 missed"/>
    <s v="1 missed"/>
    <n v="2"/>
    <n v="0"/>
    <n v="0.66666666666666663"/>
    <n v="0"/>
    <s v="2 missed"/>
    <n v="2"/>
    <n v="0.5"/>
    <x v="0"/>
    <s v="No Data"/>
    <s v="P-S2_Onsite"/>
    <s v="Present"/>
    <s v="P-S2_Onsite"/>
    <n v="5"/>
    <n v="4"/>
    <s v="A"/>
    <s v="A"/>
    <n v="9"/>
    <n v="30"/>
    <s v="Writing Practice"/>
    <s v="BDS DF112"/>
    <s v="0 missed"/>
    <s v="2 missed"/>
    <n v="2"/>
    <n v="0"/>
    <n v="1"/>
    <n v="0"/>
    <s v="2 missed"/>
    <n v="2"/>
    <n v="0.5"/>
    <x v="0"/>
    <s v="No Data"/>
    <s v="P-S2_Onsite"/>
    <s v="Present"/>
    <s v="P-S2_Onsite"/>
    <s v="P-0, A-0, No Data-4"/>
    <s v="P-4, A-0, No Data-0"/>
    <s v="P-S2_Onsite"/>
    <s v="P-S2_Onsite"/>
    <s v="P-S2_Onsite"/>
    <s v="P-S2_Onsite"/>
    <x v="0"/>
    <n v="0"/>
    <s v="Activated"/>
    <s v="Exam Given"/>
    <x v="0"/>
    <x v="0"/>
  </r>
  <r>
    <n v="2"/>
    <s v="BS DS-AI"/>
    <s v="2025EB1100002"/>
    <s v="2025eb1100002@bitspilani-digital.edu.in"/>
    <s v="BANDREDDY BHAWIN SAI KOUSHIK"/>
    <s v="MALE"/>
    <s v="`+91-8790640060"/>
    <n v="10"/>
    <n v="6"/>
    <n v="8"/>
    <s v="A"/>
    <s v="A"/>
    <n v="19.2"/>
    <n v="60"/>
    <s v="Computer Programming"/>
    <s v="BDS DF113"/>
    <s v="1 missed"/>
    <s v="1 missed"/>
    <n v="3"/>
    <n v="0"/>
    <n v="0.75"/>
    <n v="0"/>
    <s v="2 missed"/>
    <n v="3"/>
    <n v="0.6"/>
    <x v="1"/>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n v="4.5"/>
    <s v="A"/>
    <s v="A"/>
    <s v="A"/>
    <n v="4.5"/>
    <n v="30"/>
    <s v="Writing Practice"/>
    <s v="BDS DF112"/>
    <s v="1 missed"/>
    <s v="2 missed"/>
    <n v="1"/>
    <n v="0"/>
    <n v="0.5"/>
    <n v="0"/>
    <s v="3 missed"/>
    <n v="1"/>
    <n v="0.25"/>
    <x v="1"/>
    <s v="No Data"/>
    <s v="A-S2_Onsite"/>
    <s v="Absent"/>
    <s v="A-S2_Onsite"/>
    <s v="P-0, A-0, No Data-4"/>
    <s v="P-0, A-4, No Data-0"/>
    <s v="A-S2_Onsite"/>
    <s v="A-S2_Onsite"/>
    <s v="A-S2_Onsite"/>
    <s v="A-S2_Onsite"/>
    <x v="1"/>
    <n v="0"/>
    <s v="Activated"/>
    <s v="Absent"/>
    <x v="1"/>
    <x v="1"/>
  </r>
  <r>
    <n v="3"/>
    <s v="BS DS-AI"/>
    <s v="2025EB1100003"/>
    <s v="2025eb1100003@bitspilani-digital.edu.in"/>
    <s v="AJAYACHANDRAN.E"/>
    <s v="MALE"/>
    <s v="`+971-521052060"/>
    <n v="9"/>
    <s v="A"/>
    <s v="A"/>
    <s v="A"/>
    <s v="A"/>
    <n v="7.2"/>
    <n v="60"/>
    <s v="Computer Programming"/>
    <s v="BDS DF113"/>
    <s v="3 missed"/>
    <s v="1 missed"/>
    <n v="1"/>
    <n v="0"/>
    <n v="0.25"/>
    <n v="0"/>
    <s v="4 missed"/>
    <n v="1"/>
    <n v="0.2"/>
    <x v="2"/>
    <s v="P-S1_Online"/>
    <s v="No Data"/>
    <s v="Present"/>
    <s v="P-S1_Online"/>
    <n v="14"/>
    <n v="12"/>
    <n v="8"/>
    <s v="A"/>
    <s v="A"/>
    <n v="34"/>
    <n v="50"/>
    <s v="Computer Systems"/>
    <s v="BDS DF108"/>
    <s v="2 missed"/>
    <s v="0 missed"/>
    <n v="1"/>
    <n v="2"/>
    <n v="0.33333333333333331"/>
    <n v="1"/>
    <s v="2 missed"/>
    <n v="3"/>
    <n v="0.6"/>
    <x v="1"/>
    <s v="P-S1_Online"/>
    <s v="No Data"/>
    <s v="Present"/>
    <s v="P-S1_Online"/>
    <n v="10"/>
    <s v="A"/>
    <n v="15"/>
    <s v="A"/>
    <n v="25"/>
    <n v="60"/>
    <s v="Probability &amp; Statistics"/>
    <s v="BDS DF114"/>
    <s v="1 missed"/>
    <s v="1 missed"/>
    <n v="2"/>
    <n v="0"/>
    <n v="0.66666666666666663"/>
    <n v="0"/>
    <s v="2 missed"/>
    <n v="2"/>
    <n v="0.5"/>
    <x v="0"/>
    <s v="No Data"/>
    <s v="A-S2_Online"/>
    <s v="Absent"/>
    <s v="A-S2_Online"/>
    <n v="5"/>
    <n v="4.5"/>
    <s v="A"/>
    <s v="A"/>
    <n v="9.5"/>
    <n v="30"/>
    <s v="Writing Practice"/>
    <s v="BDS DF112"/>
    <s v="0 missed"/>
    <s v="2 missed"/>
    <n v="2"/>
    <n v="0"/>
    <n v="1"/>
    <n v="0"/>
    <s v="2 missed"/>
    <n v="2"/>
    <n v="0.5"/>
    <x v="0"/>
    <s v="P-S1_Online"/>
    <s v="No Data"/>
    <s v="Present"/>
    <s v="P-S1_Online"/>
    <s v="P-3, A-0, No Data-1"/>
    <s v="P-0, A-1, No Data-3"/>
    <s v="P-S1_Online"/>
    <s v="P-S1_Online"/>
    <s v="P-S1_Online"/>
    <s v="A-S2_Online"/>
    <x v="2"/>
    <n v="0"/>
    <s v="Activated"/>
    <s v="Exam Given"/>
    <x v="2"/>
    <x v="0"/>
  </r>
  <r>
    <n v="4"/>
    <s v="BS DS-AI"/>
    <s v="2025EB1100004"/>
    <s v="2025eb1100004@bitspilani-digital.edu.in"/>
    <s v="ARUNLAL P"/>
    <s v="MALE"/>
    <s v="`+91-9444088435"/>
    <n v="10"/>
    <n v="8"/>
    <s v="A"/>
    <n v="9"/>
    <n v="50"/>
    <n v="21.6"/>
    <n v="60"/>
    <s v="Computer Programming"/>
    <s v="BDS DF113"/>
    <s v="1 missed"/>
    <s v="0 missed"/>
    <n v="3"/>
    <n v="1"/>
    <n v="0.75"/>
    <n v="1"/>
    <s v="1 missed"/>
    <n v="4"/>
    <n v="0.8"/>
    <x v="3"/>
    <s v="No Data"/>
    <s v="P-S2_Onsite"/>
    <s v="Present"/>
    <s v="P-S2_Onsite"/>
    <n v="15"/>
    <n v="6"/>
    <n v="8"/>
    <s v="A"/>
    <n v="8"/>
    <n v="37"/>
    <n v="50"/>
    <s v="Computer Systems"/>
    <s v="BDS DF108"/>
    <s v="1 missed"/>
    <s v="0 missed"/>
    <n v="2"/>
    <n v="2"/>
    <n v="0.66666666666666663"/>
    <n v="1"/>
    <s v="1 missed"/>
    <n v="4"/>
    <n v="0.8"/>
    <x v="2"/>
    <s v="No Data"/>
    <s v="P-S2_Onsite"/>
    <s v="Present"/>
    <s v="P-S2_Onsite"/>
    <n v="10"/>
    <n v="10"/>
    <n v="15"/>
    <n v="20"/>
    <n v="60"/>
    <n v="60"/>
    <s v="Probability &amp; Statistics"/>
    <s v="BDS DF114"/>
    <s v="0 missed"/>
    <s v="0 missed"/>
    <n v="3"/>
    <n v="1"/>
    <n v="1"/>
    <n v="1"/>
    <s v="0 missed"/>
    <n v="4"/>
    <n v="1"/>
    <x v="2"/>
    <s v="P-S1_Onsite"/>
    <s v="No Data"/>
    <s v="Present"/>
    <s v="P-S1_Onsite"/>
    <n v="5"/>
    <n v="4.5"/>
    <n v="8.5"/>
    <s v="A"/>
    <n v="28"/>
    <n v="30"/>
    <s v="Writing Practice"/>
    <s v="BDS DF112"/>
    <s v="0 missed"/>
    <s v="1 missed"/>
    <n v="2"/>
    <n v="1"/>
    <n v="1"/>
    <n v="0.5"/>
    <s v="1 missed"/>
    <n v="3"/>
    <n v="0.75"/>
    <x v="2"/>
    <s v="P-S1_Onsite"/>
    <s v="No Data"/>
    <s v="Present"/>
    <s v="P-S1_Onsite"/>
    <s v="P-2, A-0, No Data-2"/>
    <s v="P-2, A-0, No Data-2"/>
    <s v="P-S2_Onsite"/>
    <s v="P-S1_Onsite"/>
    <s v="P-S2_Onsite"/>
    <s v="P-S1_Onsite"/>
    <x v="0"/>
    <n v="0"/>
    <s v="Activated"/>
    <s v="Exam Given"/>
    <x v="3"/>
    <x v="0"/>
  </r>
  <r>
    <n v="5"/>
    <s v="BS DS-AI"/>
    <s v="2025EB1100005"/>
    <s v="2025eb1100005@bitspilani-digital.edu.in"/>
    <s v="RUPEN TAK"/>
    <s v="MALE"/>
    <s v="`+91-9729809711"/>
    <n v="2"/>
    <s v="A"/>
    <s v="A"/>
    <s v="A"/>
    <s v="A"/>
    <n v="1.6"/>
    <n v="60"/>
    <s v="Computer Programming"/>
    <s v="BDS DF113"/>
    <s v="3 missed"/>
    <s v="1 missed"/>
    <n v="1"/>
    <n v="0"/>
    <n v="0.25"/>
    <n v="0"/>
    <s v="4 missed"/>
    <n v="1"/>
    <n v="0.2"/>
    <x v="2"/>
    <s v="No Data"/>
    <s v="P-S2_Onsite"/>
    <s v="Present"/>
    <s v="P-S2_Onsite"/>
    <s v="A"/>
    <s v="A"/>
    <s v="A"/>
    <s v="A"/>
    <n v="7"/>
    <n v="7"/>
    <n v="50"/>
    <s v="Computer Systems"/>
    <s v="BDS DF108"/>
    <s v="2 missed"/>
    <s v="2 missed"/>
    <n v="1"/>
    <n v="0"/>
    <n v="0.33333333333333331"/>
    <n v="0"/>
    <s v="4 missed"/>
    <n v="1"/>
    <n v="0.2"/>
    <x v="3"/>
    <s v="P-S1_Onsite"/>
    <s v="No Data"/>
    <s v="Present"/>
    <s v="P-S1_Onsite"/>
    <n v="5"/>
    <s v="A"/>
    <s v="A"/>
    <s v="A"/>
    <n v="5"/>
    <n v="60"/>
    <s v="Probability &amp; Statistics"/>
    <s v="BDS DF114"/>
    <s v="2 missed"/>
    <s v="1 missed"/>
    <n v="1"/>
    <n v="0"/>
    <n v="0.33333333333333331"/>
    <n v="0"/>
    <s v="3 missed"/>
    <n v="1"/>
    <n v="0.25"/>
    <x v="3"/>
    <s v="No Data"/>
    <s v="P-S2_Onsite"/>
    <s v="Present"/>
    <s v="P-S2_Onsite"/>
    <n v="1.5"/>
    <s v="A"/>
    <s v="A"/>
    <s v="A"/>
    <n v="1.5"/>
    <n v="30"/>
    <s v="Writing Practice"/>
    <s v="BDS DF112"/>
    <s v="1 missed"/>
    <s v="2 missed"/>
    <n v="1"/>
    <n v="0"/>
    <n v="0.5"/>
    <n v="0"/>
    <s v="3 missed"/>
    <n v="1"/>
    <n v="0.25"/>
    <x v="1"/>
    <s v="P-S1_Onsite"/>
    <s v="No Data"/>
    <s v="Present"/>
    <s v="P-S1_Onsite"/>
    <s v="P-2, A-0, No Data-2"/>
    <s v="P-2, A-0, No Data-2"/>
    <s v="P-S2_Onsite"/>
    <s v="P-S1_Onsite"/>
    <s v="P-S1_Onsite"/>
    <s v="P-S2_Onsite"/>
    <x v="0"/>
    <n v="0"/>
    <s v="Activated"/>
    <s v="Exam Given"/>
    <x v="4"/>
    <x v="0"/>
  </r>
  <r>
    <n v="6"/>
    <s v="BS DS-AI"/>
    <s v="2025EB1100006"/>
    <s v="2025eb1100006@bitspilani-digital.edu.in"/>
    <s v="JAL PATEL"/>
    <s v="MALE"/>
    <s v="`+91-6356170830"/>
    <n v="7"/>
    <s v="A"/>
    <n v="10"/>
    <n v="10"/>
    <n v="50"/>
    <n v="21.6"/>
    <n v="60"/>
    <s v="Computer Programming"/>
    <s v="BDS DF113"/>
    <s v="1 missed"/>
    <s v="0 missed"/>
    <n v="3"/>
    <n v="1"/>
    <n v="0.75"/>
    <n v="1"/>
    <s v="1 missed"/>
    <n v="4"/>
    <n v="0.8"/>
    <x v="3"/>
    <s v="P-S1_Onsite"/>
    <s v="No Data"/>
    <s v="Present"/>
    <s v="P-S1_Onsite"/>
    <n v="14"/>
    <n v="13"/>
    <n v="9.3333333330000006"/>
    <n v="10"/>
    <n v="10"/>
    <n v="56.333333332999999"/>
    <n v="50"/>
    <s v="Computer Systems"/>
    <s v="BDS DF108"/>
    <s v="0 missed"/>
    <s v="0 missed"/>
    <n v="3"/>
    <n v="2"/>
    <n v="1"/>
    <n v="1"/>
    <s v="0 missed"/>
    <n v="5"/>
    <n v="1"/>
    <x v="4"/>
    <s v="P-S1_Onsite"/>
    <s v="No Data"/>
    <s v="Present"/>
    <s v="P-S1_Onsite"/>
    <n v="10"/>
    <n v="10"/>
    <n v="15"/>
    <n v="17"/>
    <n v="57"/>
    <n v="60"/>
    <s v="Probability &amp; Statistics"/>
    <s v="BDS DF114"/>
    <s v="0 missed"/>
    <s v="0 missed"/>
    <n v="3"/>
    <n v="1"/>
    <n v="1"/>
    <n v="1"/>
    <s v="0 missed"/>
    <n v="4"/>
    <n v="1"/>
    <x v="2"/>
    <s v="P-S1_Onsite"/>
    <s v="No Data"/>
    <s v="Present"/>
    <s v="P-S1_Onsite"/>
    <n v="4.5"/>
    <n v="4"/>
    <n v="7"/>
    <n v="8"/>
    <n v="23.5"/>
    <n v="30"/>
    <s v="Writing Practice"/>
    <s v="BDS DF112"/>
    <s v="0 missed"/>
    <s v="0 missed"/>
    <n v="2"/>
    <n v="2"/>
    <n v="1"/>
    <n v="1"/>
    <s v="0 missed"/>
    <n v="4"/>
    <n v="1"/>
    <x v="3"/>
    <s v="P-S1_Onsite"/>
    <s v="No Data"/>
    <s v="Present"/>
    <s v="P-S1_Onsite"/>
    <s v="P-4, A-0, No Data-0"/>
    <s v="P-0, A-0, No Data-4"/>
    <s v="P-S1_Onsite"/>
    <s v="P-S1_Onsite"/>
    <s v="P-S1_Onsite"/>
    <s v="P-S1_Onsite"/>
    <x v="0"/>
    <n v="0"/>
    <s v="Activated"/>
    <s v="Exam Given"/>
    <x v="5"/>
    <x v="0"/>
  </r>
  <r>
    <n v="7"/>
    <s v="BS DS-AI"/>
    <s v="2025EB1100007"/>
    <s v="2025eb1100007@bitspilani-digital.edu.in"/>
    <s v="HARSHVARDHAN SINGH"/>
    <s v="MALE"/>
    <s v="`+91-8239528046"/>
    <n v="2"/>
    <s v="A"/>
    <s v="A"/>
    <s v="A"/>
    <s v="A"/>
    <n v="1.6"/>
    <n v="60"/>
    <s v="Computer Programming"/>
    <s v="BDS DF113"/>
    <s v="3 missed"/>
    <s v="1 missed"/>
    <n v="1"/>
    <n v="0"/>
    <n v="0.25"/>
    <n v="0"/>
    <s v="4 missed"/>
    <n v="1"/>
    <n v="0.2"/>
    <x v="2"/>
    <s v="P-S1_Onsite"/>
    <s v="No Data"/>
    <s v="Present"/>
    <s v="P-S1_Onsite"/>
    <s v="A"/>
    <s v="A"/>
    <s v="A"/>
    <s v="A"/>
    <s v="A"/>
    <n v="0"/>
    <n v="50"/>
    <s v="Computer Systems"/>
    <s v="BDS DF108"/>
    <s v="3 missed"/>
    <s v="2 missed"/>
    <n v="0"/>
    <n v="0"/>
    <n v="0"/>
    <n v="0"/>
    <s v="5 missed"/>
    <n v="0"/>
    <n v="0"/>
    <x v="0"/>
    <s v="P-S1_Onsite"/>
    <s v="No Data"/>
    <s v="Present"/>
    <s v="P-S1_Onsite"/>
    <s v="A"/>
    <s v="A"/>
    <s v="A"/>
    <s v="A"/>
    <n v="0"/>
    <n v="60"/>
    <s v="Probability &amp; Statistics"/>
    <s v="BDS DF114"/>
    <s v="3 missed"/>
    <s v="1 missed"/>
    <n v="0"/>
    <n v="0"/>
    <n v="0"/>
    <n v="0"/>
    <s v="4 missed"/>
    <n v="0"/>
    <n v="0"/>
    <x v="1"/>
    <s v="No Data"/>
    <s v="P-S2_Onsite"/>
    <s v="Present"/>
    <s v="P-S2_Onsite"/>
    <n v="4.5"/>
    <s v="A"/>
    <s v="A"/>
    <s v="A"/>
    <n v="4.5"/>
    <n v="30"/>
    <s v="Writing Practice"/>
    <s v="BDS DF112"/>
    <s v="1 missed"/>
    <s v="2 missed"/>
    <n v="1"/>
    <n v="0"/>
    <n v="0.5"/>
    <n v="0"/>
    <s v="3 missed"/>
    <n v="1"/>
    <n v="0.25"/>
    <x v="1"/>
    <s v="No Data"/>
    <s v="P-S2_Onsite"/>
    <s v="Present"/>
    <s v="P-S2_Onsite"/>
    <s v="P-2, A-0, No Data-2"/>
    <s v="P-2, A-0, No Data-2"/>
    <s v="P-S1_Onsite"/>
    <s v="P-S2_Onsite"/>
    <s v="P-S1_Onsite"/>
    <s v="P-S2_Onsite"/>
    <x v="0"/>
    <n v="0"/>
    <s v="Activated"/>
    <s v="Exam Given"/>
    <x v="6"/>
    <x v="0"/>
  </r>
  <r>
    <n v="8"/>
    <s v="BS DS-AI"/>
    <s v="2025EB1100008"/>
    <s v="2025eb1100008@bitspilani-digital.edu.in"/>
    <s v="KALYANE VENKATESH NISHIKANT"/>
    <s v="MALE"/>
    <s v="`+91-9823075005"/>
    <n v="9"/>
    <n v="8"/>
    <n v="8"/>
    <n v="10"/>
    <n v="50"/>
    <n v="28"/>
    <n v="60"/>
    <s v="Computer Programming"/>
    <s v="BDS DF113"/>
    <s v="0 missed"/>
    <s v="0 missed"/>
    <n v="4"/>
    <n v="1"/>
    <n v="1"/>
    <n v="1"/>
    <s v="0 missed"/>
    <n v="5"/>
    <n v="1"/>
    <x v="4"/>
    <s v="P-S1_Onsite"/>
    <s v="No Data"/>
    <s v="Present"/>
    <s v="P-S1_Onsite"/>
    <n v="11"/>
    <n v="14"/>
    <s v="A"/>
    <n v="10"/>
    <n v="10"/>
    <n v="45"/>
    <n v="50"/>
    <s v="Computer Systems"/>
    <s v="BDS DF108"/>
    <s v="1 missed"/>
    <s v="0 missed"/>
    <n v="2"/>
    <n v="2"/>
    <n v="0.66666666666666663"/>
    <n v="1"/>
    <s v="1 missed"/>
    <n v="4"/>
    <n v="0.8"/>
    <x v="2"/>
    <s v="P-S1_Onsite"/>
    <s v="No Data"/>
    <s v="Present"/>
    <s v="P-S1_Onsite"/>
    <n v="10"/>
    <n v="10"/>
    <n v="15"/>
    <n v="17"/>
    <n v="57"/>
    <n v="60"/>
    <s v="Probability &amp; Statistics"/>
    <s v="BDS DF114"/>
    <s v="0 missed"/>
    <s v="0 missed"/>
    <n v="3"/>
    <n v="1"/>
    <n v="1"/>
    <n v="1"/>
    <s v="0 missed"/>
    <n v="4"/>
    <n v="1"/>
    <x v="2"/>
    <s v="P-S1_Onsite"/>
    <s v="No Data"/>
    <s v="Present"/>
    <s v="P-S1_Onsite"/>
    <n v="4"/>
    <n v="5"/>
    <n v="9"/>
    <n v="7"/>
    <n v="25"/>
    <n v="30"/>
    <s v="Writing Practice"/>
    <s v="BDS DF112"/>
    <s v="0 missed"/>
    <s v="0 missed"/>
    <n v="2"/>
    <n v="2"/>
    <n v="1"/>
    <n v="1"/>
    <s v="0 missed"/>
    <n v="4"/>
    <n v="1"/>
    <x v="3"/>
    <s v="P-S1_Onsite"/>
    <s v="No Data"/>
    <s v="Present"/>
    <s v="P-S1_Onsite"/>
    <s v="P-4, A-0, No Data-0"/>
    <s v="P-0, A-0, No Data-4"/>
    <s v="P-S1_Onsite"/>
    <s v="P-S1_Onsite"/>
    <s v="P-S1_Onsite"/>
    <s v="P-S1_Onsite"/>
    <x v="0"/>
    <n v="0"/>
    <s v="Activated"/>
    <s v="Exam Given"/>
    <x v="7"/>
    <x v="0"/>
  </r>
  <r>
    <n v="9"/>
    <s v="BS DS-AI"/>
    <s v="2025EB1100009"/>
    <s v="2025eb1100009@bitspilani-digital.edu.in"/>
    <s v="ALI ZAFAR RIZVI"/>
    <s v="MALE"/>
    <s v="`+91-8090303594"/>
    <n v="3"/>
    <s v="A"/>
    <s v="A"/>
    <s v="A"/>
    <s v="A"/>
    <n v="2.4"/>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No Data"/>
    <s v="P-S2_Onsite"/>
    <s v="Present"/>
    <s v="P-S2_Onsite"/>
    <n v="3"/>
    <s v="A"/>
    <s v="A"/>
    <s v="A"/>
    <n v="3"/>
    <n v="60"/>
    <s v="Probability &amp; Statistics"/>
    <s v="BDS DF114"/>
    <s v="2 missed"/>
    <s v="1 missed"/>
    <n v="1"/>
    <n v="0"/>
    <n v="0.33333333333333331"/>
    <n v="0"/>
    <s v="3 missed"/>
    <n v="1"/>
    <n v="0.25"/>
    <x v="3"/>
    <s v="No Data"/>
    <s v="P-S2_Onsite"/>
    <s v="Present"/>
    <s v="P-S2_Onsite"/>
    <n v="1.5"/>
    <s v="A"/>
    <s v="A"/>
    <s v="A"/>
    <n v="1.5"/>
    <n v="30"/>
    <s v="Writing Practice"/>
    <s v="BDS DF112"/>
    <s v="1 missed"/>
    <s v="2 missed"/>
    <n v="1"/>
    <n v="0"/>
    <n v="0.5"/>
    <n v="0"/>
    <s v="3 missed"/>
    <n v="1"/>
    <n v="0.25"/>
    <x v="1"/>
    <s v="A-S1_Onsite"/>
    <s v="A-S2_Onsite"/>
    <s v="Absent"/>
    <s v="A-S1_Onsite"/>
    <s v="P-0, A-1, No Data-3"/>
    <s v="P-3, A-1, No Data-0"/>
    <s v="P-S2_Onsite"/>
    <s v="A-S1_Onsite"/>
    <s v="P-S2_Onsite"/>
    <s v="P-S2_Onsite"/>
    <x v="2"/>
    <n v="0"/>
    <s v="Activated"/>
    <s v="Exam Given"/>
    <x v="8"/>
    <x v="0"/>
  </r>
  <r>
    <n v="10"/>
    <s v="BS DS-AI"/>
    <s v="2025EB1100010"/>
    <s v="2025eb1100010@bitspilani-digital.edu.in"/>
    <s v="HARSHITA JAIN"/>
    <s v="FEMALE"/>
    <s v="`+91-7217779852"/>
    <n v="10"/>
    <n v="8"/>
    <n v="9"/>
    <n v="10"/>
    <n v="50"/>
    <n v="29.6"/>
    <n v="60"/>
    <s v="Computer Programming"/>
    <s v="BDS DF113"/>
    <s v="0 missed"/>
    <s v="0 missed"/>
    <n v="4"/>
    <n v="1"/>
    <n v="1"/>
    <n v="1"/>
    <s v="0 missed"/>
    <n v="5"/>
    <n v="1"/>
    <x v="4"/>
    <s v="No Data"/>
    <s v="P-S2_Onsite"/>
    <s v="Present"/>
    <s v="P-S2_Onsite"/>
    <n v="14"/>
    <n v="11"/>
    <n v="9.3333333330000006"/>
    <n v="10"/>
    <n v="9"/>
    <n v="53.333333332999999"/>
    <n v="50"/>
    <s v="Computer Systems"/>
    <s v="BDS DF108"/>
    <s v="0 missed"/>
    <s v="0 missed"/>
    <n v="3"/>
    <n v="2"/>
    <n v="1"/>
    <n v="1"/>
    <s v="0 missed"/>
    <n v="5"/>
    <n v="1"/>
    <x v="4"/>
    <s v="No Data"/>
    <s v="P-S2_Onsite"/>
    <s v="Present"/>
    <s v="P-S2_Onsite"/>
    <n v="10"/>
    <n v="10"/>
    <n v="15"/>
    <n v="19.5"/>
    <n v="59.5"/>
    <n v="60"/>
    <s v="Probability &amp; Statistics"/>
    <s v="BDS DF114"/>
    <s v="0 missed"/>
    <s v="0 missed"/>
    <n v="3"/>
    <n v="1"/>
    <n v="1"/>
    <n v="1"/>
    <s v="0 missed"/>
    <n v="4"/>
    <n v="1"/>
    <x v="2"/>
    <s v="No Data"/>
    <s v="P-S2_Onsite"/>
    <s v="Present"/>
    <s v="P-S2_Onsite"/>
    <n v="3.5"/>
    <n v="4.5"/>
    <n v="9.5"/>
    <n v="7"/>
    <n v="34.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9"/>
    <x v="0"/>
  </r>
  <r>
    <n v="11"/>
    <s v="BS DS-AI"/>
    <s v="2025EB1100011"/>
    <s v="2025eb1100011@bitspilani-digital.edu.in"/>
    <s v="JYOTHI.S"/>
    <s v="FEMALE"/>
    <s v="`+91-8086699808"/>
    <n v="2"/>
    <n v="10"/>
    <n v="10"/>
    <n v="10"/>
    <n v="50"/>
    <n v="25.6"/>
    <n v="60"/>
    <s v="Computer Programming"/>
    <s v="BDS DF113"/>
    <s v="0 missed"/>
    <s v="0 missed"/>
    <n v="4"/>
    <n v="1"/>
    <n v="1"/>
    <n v="1"/>
    <s v="0 missed"/>
    <n v="5"/>
    <n v="1"/>
    <x v="4"/>
    <s v="No Data"/>
    <s v="A-S2_Onsite"/>
    <s v="Absent"/>
    <s v="A-S2_Onsite"/>
    <s v="A"/>
    <n v="5"/>
    <s v="A"/>
    <s v="A"/>
    <s v="A"/>
    <n v="5"/>
    <n v="50"/>
    <s v="Computer Systems"/>
    <s v="BDS DF108"/>
    <s v="3 missed"/>
    <s v="1 missed"/>
    <n v="0"/>
    <n v="1"/>
    <n v="0"/>
    <n v="0.5"/>
    <s v="4 missed"/>
    <n v="1"/>
    <n v="0.2"/>
    <x v="5"/>
    <s v="No Data"/>
    <s v="A-S2_Onsite"/>
    <s v="Absent"/>
    <s v="A-S2_Onsite"/>
    <s v="A"/>
    <s v="A"/>
    <s v="A"/>
    <n v="18.5"/>
    <n v="18.5"/>
    <n v="60"/>
    <s v="Probability &amp; Statistics"/>
    <s v="BDS DF114"/>
    <s v="3 missed"/>
    <s v="0 missed"/>
    <n v="0"/>
    <n v="1"/>
    <n v="0"/>
    <n v="1"/>
    <s v="3 missed"/>
    <n v="1"/>
    <n v="0.25"/>
    <x v="4"/>
    <s v="No Data"/>
    <s v="A-S2_Onsite"/>
    <s v="Absent"/>
    <s v="A-S2_Onsite"/>
    <n v="5"/>
    <s v="A"/>
    <n v="7.5"/>
    <n v="5.5"/>
    <n v="18"/>
    <n v="30"/>
    <s v="Writing Practice"/>
    <s v="BDS DF112"/>
    <s v="1 missed"/>
    <s v="0 missed"/>
    <n v="1"/>
    <n v="2"/>
    <n v="0.5"/>
    <n v="1"/>
    <s v="1 missed"/>
    <n v="3"/>
    <n v="0.75"/>
    <x v="4"/>
    <s v="No Data"/>
    <s v="A-S2_Onsite"/>
    <s v="Absent"/>
    <s v="A-S2_Onsite"/>
    <s v="P-0, A-0, No Data-4"/>
    <s v="P-0, A-4, No Data-0"/>
    <s v="A-S2_Onsite"/>
    <s v="A-S2_Onsite"/>
    <s v="A-S2_Onsite"/>
    <s v="A-S2_Onsite"/>
    <x v="1"/>
    <n v="0"/>
    <s v="Activated"/>
    <s v="Absent"/>
    <x v="10"/>
    <x v="2"/>
  </r>
  <r>
    <n v="12"/>
    <s v="BS DS-AI"/>
    <s v="2025EB1100012"/>
    <s v="2025eb1100012@bitspilani-digital.edu.in"/>
    <s v="SANTOSH SHRIKHANDE"/>
    <s v="MALE"/>
    <s v="`+91-9167331486"/>
    <n v="9"/>
    <s v="A"/>
    <s v="A"/>
    <n v="10"/>
    <s v="A"/>
    <n v="15.2"/>
    <n v="60"/>
    <s v="Computer Programming"/>
    <s v="BDS DF113"/>
    <s v="2 missed"/>
    <s v="1 missed"/>
    <n v="2"/>
    <n v="0"/>
    <n v="0.5"/>
    <n v="0"/>
    <s v="3 missed"/>
    <n v="2"/>
    <n v="0.4"/>
    <x v="0"/>
    <s v="No Data"/>
    <s v="A-S2_Onsite"/>
    <s v="Absent"/>
    <s v="A-S2_Onsite"/>
    <s v="A"/>
    <s v="A"/>
    <n v="4"/>
    <n v="5"/>
    <n v="5"/>
    <n v="14"/>
    <n v="50"/>
    <s v="Computer Systems"/>
    <s v="BDS DF108"/>
    <s v="0 missed"/>
    <s v="2 missed"/>
    <n v="3"/>
    <n v="0"/>
    <n v="1"/>
    <n v="0"/>
    <s v="2 missed"/>
    <n v="3"/>
    <n v="0.6"/>
    <x v="6"/>
    <s v="P-S1_Onsite"/>
    <s v="No Data"/>
    <s v="Present"/>
    <s v="P-S1_Onsite"/>
    <n v="8"/>
    <s v="A"/>
    <n v="15"/>
    <n v="20"/>
    <n v="43"/>
    <n v="60"/>
    <s v="Probability &amp; Statistics"/>
    <s v="BDS DF114"/>
    <s v="1 missed"/>
    <s v="0 missed"/>
    <n v="2"/>
    <n v="1"/>
    <n v="0.66666666666666663"/>
    <n v="1"/>
    <s v="1 missed"/>
    <n v="3"/>
    <n v="0.75"/>
    <x v="5"/>
    <s v="No Data"/>
    <s v="A-S2_Onsite"/>
    <s v="Absent"/>
    <s v="A-S2_Onsite"/>
    <n v="2"/>
    <n v="2"/>
    <n v="8"/>
    <n v="5.5"/>
    <n v="17.5"/>
    <n v="30"/>
    <s v="Writing Practice"/>
    <s v="BDS DF112"/>
    <s v="0 missed"/>
    <s v="0 missed"/>
    <n v="2"/>
    <n v="2"/>
    <n v="1"/>
    <n v="1"/>
    <s v="0 missed"/>
    <n v="4"/>
    <n v="1"/>
    <x v="3"/>
    <s v="P-S1_Onsite"/>
    <s v="No Data"/>
    <s v="Present"/>
    <s v="P-S1_Onsite"/>
    <s v="P-2, A-0, No Data-2"/>
    <s v="P-0, A-2, No Data-2"/>
    <s v="A-S2_Onsite"/>
    <s v="P-S1_Onsite"/>
    <s v="P-S1_Onsite"/>
    <s v="A-S2_Onsite"/>
    <x v="3"/>
    <n v="0"/>
    <s v="Activated"/>
    <s v="Exam Given"/>
    <x v="11"/>
    <x v="0"/>
  </r>
  <r>
    <n v="13"/>
    <s v="BS DS-AI"/>
    <s v="2025EB1100013"/>
    <s v="2025eb1100013@bitspilani-digital.edu.in"/>
    <s v="AKSHITHA IMMACULATE A"/>
    <s v="FEMALE"/>
    <s v="`+91-9972776728"/>
    <n v="10"/>
    <n v="9"/>
    <s v="A"/>
    <s v="A"/>
    <s v="A"/>
    <n v="15.2"/>
    <n v="60"/>
    <s v="Computer Programming"/>
    <s v="BDS DF113"/>
    <s v="2 missed"/>
    <s v="1 missed"/>
    <n v="2"/>
    <n v="0"/>
    <n v="0.5"/>
    <n v="0"/>
    <s v="3 missed"/>
    <n v="2"/>
    <n v="0.4"/>
    <x v="0"/>
    <s v="No Data"/>
    <s v="P-S2_Onsite"/>
    <s v="Present"/>
    <s v="P-S2_Onsite"/>
    <s v="A"/>
    <s v="A"/>
    <n v="2"/>
    <s v="A"/>
    <s v="A"/>
    <n v="2"/>
    <n v="50"/>
    <s v="Computer Systems"/>
    <s v="BDS DF108"/>
    <s v="2 missed"/>
    <s v="2 missed"/>
    <n v="1"/>
    <n v="0"/>
    <n v="0.33333333333333331"/>
    <n v="0"/>
    <s v="4 missed"/>
    <n v="1"/>
    <n v="0.2"/>
    <x v="3"/>
    <s v="No Data"/>
    <s v="P-S2_Onsite"/>
    <s v="Present"/>
    <s v="P-S2_Onsite"/>
    <n v="8"/>
    <n v="6"/>
    <n v="15"/>
    <n v="19.5"/>
    <n v="51.5"/>
    <n v="60"/>
    <s v="Probability &amp; Statistics"/>
    <s v="BDS DF114"/>
    <s v="0 missed"/>
    <s v="0 missed"/>
    <n v="3"/>
    <n v="1"/>
    <n v="1"/>
    <n v="1"/>
    <s v="0 missed"/>
    <n v="4"/>
    <n v="1"/>
    <x v="2"/>
    <s v="No Data"/>
    <s v="P-S2_Onsite"/>
    <s v="Present"/>
    <s v="P-S2_Onsite"/>
    <n v="4.5"/>
    <n v="4.5"/>
    <n v="7"/>
    <s v="A"/>
    <n v="16"/>
    <n v="30"/>
    <s v="Writing Practice"/>
    <s v="BDS DF112"/>
    <s v="0 missed"/>
    <s v="1 missed"/>
    <n v="2"/>
    <n v="1"/>
    <n v="1"/>
    <n v="0.5"/>
    <s v="1 missed"/>
    <n v="3"/>
    <n v="0.75"/>
    <x v="2"/>
    <s v="No Data"/>
    <s v="P-S2_Onsite"/>
    <s v="Present"/>
    <s v="P-S2_Onsite"/>
    <s v="P-0, A-0, No Data-4"/>
    <s v="P-4, A-0, No Data-0"/>
    <s v="P-S2_Onsite"/>
    <s v="P-S2_Onsite"/>
    <s v="P-S2_Onsite"/>
    <s v="P-S2_Onsite"/>
    <x v="0"/>
    <n v="0"/>
    <s v="Activated"/>
    <s v="Exam Given"/>
    <x v="12"/>
    <x v="0"/>
  </r>
  <r>
    <n v="14"/>
    <s v="BS DS-AI"/>
    <s v="2025EB1100014"/>
    <s v="2025eb1100014@bitspilani-digital.edu.in"/>
    <s v="SURYA A"/>
    <s v="MALE"/>
    <s v="`+91-9489758079"/>
    <n v="9"/>
    <n v="9"/>
    <n v="10"/>
    <n v="10"/>
    <n v="50"/>
    <n v="30.4"/>
    <n v="60"/>
    <s v="Computer Programming"/>
    <s v="BDS DF113"/>
    <s v="0 missed"/>
    <s v="0 missed"/>
    <n v="4"/>
    <n v="1"/>
    <n v="1"/>
    <n v="1"/>
    <s v="0 missed"/>
    <n v="5"/>
    <n v="1"/>
    <x v="4"/>
    <s v="P-S1_Onsite"/>
    <s v="No Data"/>
    <s v="Present"/>
    <s v="P-S1_Onsite"/>
    <n v="14"/>
    <n v="13"/>
    <n v="8.6666666669999994"/>
    <n v="9"/>
    <n v="8"/>
    <n v="52.666666667000001"/>
    <n v="50"/>
    <s v="Computer Systems"/>
    <s v="BDS DF108"/>
    <s v="0 missed"/>
    <s v="0 missed"/>
    <n v="3"/>
    <n v="2"/>
    <n v="1"/>
    <n v="1"/>
    <s v="0 missed"/>
    <n v="5"/>
    <n v="1"/>
    <x v="4"/>
    <s v="P-S1_Onsite"/>
    <s v="No Data"/>
    <s v="Present"/>
    <s v="P-S1_Onsite"/>
    <n v="10"/>
    <n v="10"/>
    <s v="A"/>
    <s v="A"/>
    <n v="25"/>
    <n v="60"/>
    <s v="Probability &amp; Statistics"/>
    <s v="BDS DF114"/>
    <s v="1 missed"/>
    <s v="1 missed"/>
    <n v="2"/>
    <n v="0"/>
    <n v="0.66666666666666663"/>
    <n v="0"/>
    <s v="2 missed"/>
    <n v="2"/>
    <n v="0.5"/>
    <x v="0"/>
    <s v="No Data"/>
    <s v="No Data"/>
    <s v="No Data"/>
    <s v="No Data"/>
    <n v="4"/>
    <n v="4"/>
    <n v="8.5"/>
    <n v="9"/>
    <n v="45.5"/>
    <n v="30"/>
    <s v="Writing Practice"/>
    <s v="BDS DF112"/>
    <s v="0 missed"/>
    <s v="0 missed"/>
    <n v="2"/>
    <n v="2"/>
    <n v="1"/>
    <n v="1"/>
    <s v="0 missed"/>
    <n v="4"/>
    <n v="1"/>
    <x v="3"/>
    <s v="P-S1_Onsite"/>
    <s v="No Data"/>
    <s v="Present"/>
    <s v="P-S1_Onsite"/>
    <s v="P-3, A-0, No Data-1"/>
    <s v="P-0, A-0, No Data-4"/>
    <s v="P-S1_Onsite"/>
    <s v="P-S1_Onsite"/>
    <s v="P-S1_Onsite"/>
    <s v="No Data"/>
    <x v="4"/>
    <n v="0"/>
    <s v="Activated"/>
    <s v="Exam Given"/>
    <x v="13"/>
    <x v="0"/>
  </r>
  <r>
    <n v="15"/>
    <s v="BS DS-AI"/>
    <s v="2025EB1100015"/>
    <s v="2025eb1100015@bitspilani-digital.edu.in"/>
    <s v="TADIMALLA ADITI"/>
    <s v="FEMALE"/>
    <s v="`+91-7032246571"/>
    <n v="8"/>
    <s v="A"/>
    <n v="7"/>
    <n v="6"/>
    <n v="45"/>
    <n v="16.8"/>
    <n v="60"/>
    <s v="Computer Programming"/>
    <s v="BDS DF113"/>
    <s v="1 missed"/>
    <s v="0 missed"/>
    <n v="3"/>
    <n v="1"/>
    <n v="0.75"/>
    <n v="1"/>
    <s v="1 missed"/>
    <n v="4"/>
    <n v="0.8"/>
    <x v="3"/>
    <s v="No Data"/>
    <s v="P-S2_Onsite"/>
    <s v="Present"/>
    <s v="P-S2_Onsite"/>
    <n v="3"/>
    <n v="5"/>
    <n v="5.3333333329999997"/>
    <n v="9"/>
    <s v="A"/>
    <n v="22.333333332999999"/>
    <n v="50"/>
    <s v="Computer Systems"/>
    <s v="BDS DF108"/>
    <s v="1 missed"/>
    <s v="0 missed"/>
    <n v="2"/>
    <n v="2"/>
    <n v="0.66666666666666663"/>
    <n v="1"/>
    <s v="1 missed"/>
    <n v="4"/>
    <n v="0.8"/>
    <x v="2"/>
    <s v="No Data"/>
    <s v="P-S2_Onsite"/>
    <s v="Present"/>
    <s v="P-S2_Onsite"/>
    <n v="9"/>
    <s v="A"/>
    <n v="12"/>
    <s v="A"/>
    <n v="21"/>
    <n v="60"/>
    <s v="Probability &amp; Statistics"/>
    <s v="BDS DF114"/>
    <s v="1 missed"/>
    <s v="1 missed"/>
    <n v="2"/>
    <n v="0"/>
    <n v="0.66666666666666663"/>
    <n v="0"/>
    <s v="2 missed"/>
    <n v="2"/>
    <n v="0.5"/>
    <x v="0"/>
    <s v="No Data"/>
    <s v="P-S2_Onsite"/>
    <s v="Present"/>
    <s v="P-S2_Onsite"/>
    <n v="3"/>
    <s v="A"/>
    <n v="9"/>
    <n v="8"/>
    <n v="40"/>
    <n v="30"/>
    <s v="Writing Practice"/>
    <s v="BDS DF112"/>
    <s v="1 missed"/>
    <s v="0 missed"/>
    <n v="1"/>
    <n v="2"/>
    <n v="0.5"/>
    <n v="1"/>
    <s v="1 missed"/>
    <n v="3"/>
    <n v="0.75"/>
    <x v="4"/>
    <s v="No Data"/>
    <s v="P-S2_Onsite"/>
    <s v="Present"/>
    <s v="P-S2_Onsite"/>
    <s v="P-0, A-0, No Data-4"/>
    <s v="P-4, A-0, No Data-0"/>
    <s v="P-S2_Onsite"/>
    <s v="P-S2_Onsite"/>
    <s v="P-S2_Onsite"/>
    <s v="P-S2_Onsite"/>
    <x v="0"/>
    <n v="0"/>
    <s v="Activated"/>
    <s v="Exam Given"/>
    <x v="14"/>
    <x v="0"/>
  </r>
  <r>
    <n v="16"/>
    <s v="BS DS-AI"/>
    <s v="2025EB1100016"/>
    <s v="2025eb1100016@bitspilani-digital.edu.in"/>
    <s v="AKASH.T"/>
    <s v="MALE"/>
    <s v="`+91-6282649407"/>
    <n v="10"/>
    <n v="9"/>
    <n v="10"/>
    <n v="10"/>
    <n v="50"/>
    <n v="31.2"/>
    <n v="60"/>
    <s v="Computer Programming"/>
    <s v="BDS DF113"/>
    <s v="0 missed"/>
    <s v="0 missed"/>
    <n v="4"/>
    <n v="1"/>
    <n v="1"/>
    <n v="1"/>
    <s v="0 missed"/>
    <n v="5"/>
    <n v="1"/>
    <x v="4"/>
    <s v="No Data"/>
    <s v="A-S2_Onsite"/>
    <s v="Absent"/>
    <s v="A-S2_Onsite"/>
    <n v="15"/>
    <n v="13"/>
    <n v="8"/>
    <n v="10"/>
    <n v="10"/>
    <n v="56"/>
    <n v="50"/>
    <s v="Computer Systems"/>
    <s v="BDS DF108"/>
    <s v="0 missed"/>
    <s v="0 missed"/>
    <n v="3"/>
    <n v="2"/>
    <n v="1"/>
    <n v="1"/>
    <s v="0 missed"/>
    <n v="5"/>
    <n v="1"/>
    <x v="4"/>
    <s v="No Data"/>
    <s v="P-S2_Onsite"/>
    <s v="Present"/>
    <s v="P-S2_Onsite"/>
    <n v="10"/>
    <n v="10"/>
    <n v="15"/>
    <s v="A"/>
    <n v="40"/>
    <n v="60"/>
    <s v="Probability &amp; Statistics"/>
    <s v="BDS DF114"/>
    <s v="0 missed"/>
    <s v="1 missed"/>
    <n v="3"/>
    <n v="0"/>
    <n v="1"/>
    <n v="0"/>
    <s v="1 missed"/>
    <n v="3"/>
    <n v="0.75"/>
    <x v="6"/>
    <s v="No Data"/>
    <s v="A-S2_Onsite"/>
    <s v="Absent"/>
    <s v="A-S2_Onsite"/>
    <n v="5"/>
    <n v="4"/>
    <n v="8"/>
    <n v="7"/>
    <n v="44"/>
    <n v="30"/>
    <s v="Writing Practice"/>
    <s v="BDS DF112"/>
    <s v="0 missed"/>
    <s v="0 missed"/>
    <n v="2"/>
    <n v="2"/>
    <n v="1"/>
    <n v="1"/>
    <s v="0 missed"/>
    <n v="4"/>
    <n v="1"/>
    <x v="3"/>
    <s v="No Data"/>
    <s v="P-S2_Onsite"/>
    <s v="Present"/>
    <s v="P-S2_Onsite"/>
    <s v="P-0, A-0, No Data-4"/>
    <s v="P-2, A-2, No Data-0"/>
    <s v="A-S2_Onsite"/>
    <s v="P-S2_Onsite"/>
    <s v="P-S2_Onsite"/>
    <s v="A-S2_Onsite"/>
    <x v="3"/>
    <n v="0"/>
    <s v="Activated"/>
    <s v="Exam Given"/>
    <x v="15"/>
    <x v="0"/>
  </r>
  <r>
    <n v="17"/>
    <s v="BS DS-AI"/>
    <s v="2025EB1100017"/>
    <s v="2025eb1100017@bitspilani-digital.edu.in"/>
    <s v="SIDDHANT AGARWAL"/>
    <s v="MALE"/>
    <s v="`+91-9330268009"/>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ed"/>
    <s v="Absent"/>
    <x v="16"/>
    <x v="2"/>
  </r>
  <r>
    <n v="18"/>
    <s v="BS DS-AI"/>
    <s v="2025EB1100018"/>
    <s v="2025eb1100018@bitspilani-digital.edu.in"/>
    <s v="NIMMAGANTI SUMAHE"/>
    <s v="FEMALE"/>
    <s v="`+965-69649746"/>
    <n v="10"/>
    <n v="8"/>
    <n v="10"/>
    <n v="10"/>
    <n v="50"/>
    <n v="30.4"/>
    <n v="60"/>
    <s v="Computer Programming"/>
    <s v="BDS DF113"/>
    <s v="0 missed"/>
    <s v="0 missed"/>
    <n v="4"/>
    <n v="1"/>
    <n v="1"/>
    <n v="1"/>
    <s v="0 missed"/>
    <n v="5"/>
    <n v="1"/>
    <x v="4"/>
    <s v="No Data"/>
    <s v="P-S2_Online"/>
    <s v="Present"/>
    <s v="P-S2_Online"/>
    <n v="12"/>
    <n v="14"/>
    <n v="8"/>
    <n v="10"/>
    <n v="9"/>
    <n v="53"/>
    <n v="50"/>
    <s v="Computer Systems"/>
    <s v="BDS DF108"/>
    <s v="0 missed"/>
    <s v="0 missed"/>
    <n v="3"/>
    <n v="2"/>
    <n v="1"/>
    <n v="1"/>
    <s v="0 missed"/>
    <n v="5"/>
    <n v="1"/>
    <x v="4"/>
    <s v="No Data"/>
    <s v="P-S2_Online"/>
    <s v="Present"/>
    <s v="P-S2_Online"/>
    <n v="8"/>
    <n v="6"/>
    <n v="15"/>
    <n v="19"/>
    <n v="51"/>
    <n v="60"/>
    <s v="Probability &amp; Statistics"/>
    <s v="BDS DF114"/>
    <s v="0 missed"/>
    <s v="0 missed"/>
    <n v="3"/>
    <n v="1"/>
    <n v="1"/>
    <n v="1"/>
    <s v="0 missed"/>
    <n v="4"/>
    <n v="1"/>
    <x v="2"/>
    <s v="No Data"/>
    <s v="P-S2_Online"/>
    <s v="Present"/>
    <s v="P-S2_Online"/>
    <n v="5"/>
    <n v="5"/>
    <n v="5.5"/>
    <n v="8"/>
    <n v="43.5"/>
    <n v="30"/>
    <s v="Writing Practice"/>
    <s v="BDS DF112"/>
    <s v="0 missed"/>
    <s v="0 missed"/>
    <n v="2"/>
    <n v="2"/>
    <n v="1"/>
    <n v="1"/>
    <s v="0 missed"/>
    <n v="4"/>
    <n v="1"/>
    <x v="3"/>
    <s v="No Data"/>
    <s v="P-S2_Online"/>
    <s v="Present"/>
    <s v="P-S2_Online"/>
    <s v="P-0, A-0, No Data-4"/>
    <s v="P-4, A-0, No Data-0"/>
    <s v="P-S2_Online"/>
    <s v="P-S2_Online"/>
    <s v="P-S2_Online"/>
    <s v="P-S2_Online"/>
    <x v="0"/>
    <n v="1"/>
    <s v="Activated"/>
    <s v="Exam Given"/>
    <x v="17"/>
    <x v="0"/>
  </r>
  <r>
    <n v="19"/>
    <s v="BS DS-AI"/>
    <s v="2025EB1100019"/>
    <s v="2025eb1100019@bitspilani-digital.edu.in"/>
    <s v="NITISH KUMAR"/>
    <s v="MALE"/>
    <s v="`+91-7973245890"/>
    <n v="2"/>
    <n v="8"/>
    <n v="10"/>
    <s v="A"/>
    <s v="A"/>
    <n v="16"/>
    <n v="60"/>
    <s v="Computer Programming"/>
    <s v="BDS DF113"/>
    <s v="1 missed"/>
    <s v="1 missed"/>
    <n v="3"/>
    <n v="0"/>
    <n v="0.75"/>
    <n v="0"/>
    <s v="2 missed"/>
    <n v="3"/>
    <n v="0.6"/>
    <x v="1"/>
    <s v="No Data"/>
    <s v="P-S2_Onsite"/>
    <s v="Present"/>
    <s v="P-S2_Onsite"/>
    <n v="13.5"/>
    <n v="13"/>
    <s v="A"/>
    <n v="10"/>
    <n v="9"/>
    <n v="45.5"/>
    <n v="50"/>
    <s v="Computer Systems"/>
    <s v="BDS DF108"/>
    <s v="1 missed"/>
    <s v="0 missed"/>
    <n v="2"/>
    <n v="2"/>
    <n v="0.66666666666666663"/>
    <n v="1"/>
    <s v="1 missed"/>
    <n v="4"/>
    <n v="0.8"/>
    <x v="2"/>
    <s v="No Data"/>
    <s v="A-S2_Onsite"/>
    <s v="Absent"/>
    <s v="A-S2_Onsite"/>
    <n v="10"/>
    <n v="9"/>
    <s v="A"/>
    <n v="17"/>
    <n v="40.5"/>
    <n v="60"/>
    <s v="Probability &amp; Statistics"/>
    <s v="BDS DF114"/>
    <s v="1 missed"/>
    <s v="0 missed"/>
    <n v="2"/>
    <n v="1"/>
    <n v="0.66666666666666663"/>
    <n v="1"/>
    <s v="1 missed"/>
    <n v="3"/>
    <n v="0.75"/>
    <x v="5"/>
    <s v="No Data"/>
    <s v="A-S2_Onsite"/>
    <s v="Absent"/>
    <s v="A-S2_Onsite"/>
    <n v="3.5"/>
    <n v="4.5"/>
    <n v="6"/>
    <n v="7"/>
    <n v="21"/>
    <n v="30"/>
    <s v="Writing Practice"/>
    <s v="BDS DF112"/>
    <s v="0 missed"/>
    <s v="0 missed"/>
    <n v="2"/>
    <n v="2"/>
    <n v="1"/>
    <n v="1"/>
    <s v="0 missed"/>
    <n v="4"/>
    <n v="1"/>
    <x v="3"/>
    <s v="No Data"/>
    <s v="P-S2_Onsite"/>
    <s v="Present"/>
    <s v="P-S2_Onsite"/>
    <s v="P-0, A-0, No Data-4"/>
    <s v="P-2, A-2, No Data-0"/>
    <s v="P-S2_Onsite"/>
    <s v="P-S2_Onsite"/>
    <s v="A-S2_Onsite"/>
    <s v="A-S2_Onsite"/>
    <x v="3"/>
    <n v="0"/>
    <s v="Activated"/>
    <s v="Exam Given"/>
    <x v="18"/>
    <x v="0"/>
  </r>
  <r>
    <n v="20"/>
    <s v="BS DS-AI"/>
    <s v="2025EB1100020"/>
    <s v="2025eb1100020@bitspilani-digital.edu.in"/>
    <s v="AYUSH JHA"/>
    <s v="MALE"/>
    <s v="`+91-7903292376"/>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ed"/>
    <s v="Absent"/>
    <x v="19"/>
    <x v="2"/>
  </r>
  <r>
    <n v="21"/>
    <s v="BS DS-AI"/>
    <s v="2025EB1100021"/>
    <s v="2025eb1100021@bitspilani-digital.edu.in"/>
    <s v="R KUSHAL MEHTA"/>
    <s v="MALE"/>
    <s v="`+91-9345867511"/>
    <n v="10"/>
    <n v="10"/>
    <n v="10"/>
    <n v="10"/>
    <n v="50"/>
    <n v="32"/>
    <n v="60"/>
    <s v="Computer Programming"/>
    <s v="BDS DF113"/>
    <s v="0 missed"/>
    <s v="0 missed"/>
    <n v="4"/>
    <n v="1"/>
    <n v="1"/>
    <n v="1"/>
    <s v="0 missed"/>
    <n v="5"/>
    <n v="1"/>
    <x v="4"/>
    <s v="No Data"/>
    <s v="P-S2_Onsite"/>
    <s v="Present"/>
    <s v="P-S2_Onsite"/>
    <n v="14"/>
    <n v="10"/>
    <n v="9.3333333330000006"/>
    <n v="10"/>
    <n v="10"/>
    <n v="53.333333332999999"/>
    <n v="50"/>
    <s v="Computer Systems"/>
    <s v="BDS DF108"/>
    <s v="0 missed"/>
    <s v="0 missed"/>
    <n v="3"/>
    <n v="2"/>
    <n v="1"/>
    <n v="1"/>
    <s v="0 missed"/>
    <n v="5"/>
    <n v="1"/>
    <x v="4"/>
    <s v="P-S1_Onsite"/>
    <s v="No Data"/>
    <s v="Present"/>
    <s v="P-S1_Onsite"/>
    <n v="10"/>
    <n v="9"/>
    <n v="15"/>
    <n v="17"/>
    <n v="55.5"/>
    <n v="60"/>
    <s v="Probability &amp; Statistics"/>
    <s v="BDS DF114"/>
    <s v="0 missed"/>
    <s v="0 missed"/>
    <n v="3"/>
    <n v="1"/>
    <n v="1"/>
    <n v="1"/>
    <s v="0 missed"/>
    <n v="4"/>
    <n v="1"/>
    <x v="2"/>
    <s v="No Data"/>
    <s v="P-S2_Onsite"/>
    <s v="Present"/>
    <s v="P-S2_Onsite"/>
    <n v="4.5"/>
    <n v="4.5"/>
    <n v="9"/>
    <n v="9.25"/>
    <n v="47.25"/>
    <n v="30"/>
    <s v="Writing Practice"/>
    <s v="BDS DF112"/>
    <s v="0 missed"/>
    <s v="0 missed"/>
    <n v="2"/>
    <n v="2"/>
    <n v="1"/>
    <n v="1"/>
    <s v="0 missed"/>
    <n v="4"/>
    <n v="1"/>
    <x v="3"/>
    <s v="P-S1_Onsite"/>
    <s v="No Data"/>
    <s v="Present"/>
    <s v="P-S1_Onsite"/>
    <s v="P-2, A-0, No Data-2"/>
    <s v="P-2, A-0, No Data-2"/>
    <s v="P-S2_Onsite"/>
    <s v="P-S1_Onsite"/>
    <s v="P-S1_Onsite"/>
    <s v="P-S2_Onsite"/>
    <x v="0"/>
    <n v="1"/>
    <s v="Activated"/>
    <s v="Exam Given"/>
    <x v="20"/>
    <x v="0"/>
  </r>
  <r>
    <n v="22"/>
    <s v="BS DS-AI"/>
    <s v="2025EB1100022"/>
    <s v="2025eb1100022@bitspilani-digital.edu.in"/>
    <s v="SUBHOM KAR"/>
    <s v="MALE"/>
    <s v="`+91-9861033343"/>
    <n v="9"/>
    <s v="A"/>
    <s v="A"/>
    <s v="A"/>
    <n v="45"/>
    <n v="7.2"/>
    <n v="60"/>
    <s v="Computer Programming"/>
    <s v="BDS DF113"/>
    <s v="3 missed"/>
    <s v="0 missed"/>
    <n v="1"/>
    <n v="1"/>
    <n v="0.25"/>
    <n v="1"/>
    <s v="3 missed"/>
    <n v="2"/>
    <n v="0.4"/>
    <x v="5"/>
    <s v="P-S1_Onsite"/>
    <s v="No Data"/>
    <s v="Present"/>
    <s v="P-S1_Onsite"/>
    <s v="A"/>
    <s v="A"/>
    <s v="A"/>
    <s v="A"/>
    <s v="A"/>
    <n v="0"/>
    <n v="50"/>
    <s v="Computer Systems"/>
    <s v="BDS DF108"/>
    <s v="3 missed"/>
    <s v="2 missed"/>
    <n v="0"/>
    <n v="0"/>
    <n v="0"/>
    <n v="0"/>
    <s v="5 missed"/>
    <n v="0"/>
    <n v="0"/>
    <x v="0"/>
    <s v="No Data"/>
    <s v="P-S2_Onsite"/>
    <s v="Present"/>
    <s v="P-S2_Onsite"/>
    <n v="10"/>
    <s v="A"/>
    <n v="13.5"/>
    <n v="19"/>
    <n v="42.5"/>
    <n v="60"/>
    <s v="Probability &amp; Statistics"/>
    <s v="BDS DF114"/>
    <s v="1 missed"/>
    <s v="0 missed"/>
    <n v="2"/>
    <n v="1"/>
    <n v="0.66666666666666663"/>
    <n v="1"/>
    <s v="1 missed"/>
    <n v="3"/>
    <n v="0.75"/>
    <x v="5"/>
    <s v="No Data"/>
    <s v="P-S2_Onsite"/>
    <s v="Present"/>
    <s v="P-S2_Onsite"/>
    <n v="4"/>
    <n v="4"/>
    <s v="A"/>
    <s v="A"/>
    <n v="8"/>
    <n v="30"/>
    <s v="Writing Practice"/>
    <s v="BDS DF112"/>
    <s v="0 missed"/>
    <s v="2 missed"/>
    <n v="2"/>
    <n v="0"/>
    <n v="1"/>
    <n v="0"/>
    <s v="2 missed"/>
    <n v="2"/>
    <n v="0.5"/>
    <x v="0"/>
    <s v="P-S1_Onsite"/>
    <s v="No Data"/>
    <s v="Present"/>
    <s v="P-S1_Onsite"/>
    <s v="P-2, A-0, No Data-2"/>
    <s v="P-2, A-0, No Data-2"/>
    <s v="P-S1_Onsite"/>
    <s v="P-S1_Onsite"/>
    <s v="P-S2_Onsite"/>
    <s v="P-S2_Onsite"/>
    <x v="0"/>
    <n v="0"/>
    <s v="Activated"/>
    <s v="Exam Given"/>
    <x v="21"/>
    <x v="0"/>
  </r>
  <r>
    <n v="23"/>
    <s v="BS DS-AI"/>
    <s v="2025EB1100023"/>
    <s v="2025eb1100023@bitspilani-digital.edu.in"/>
    <s v="KARISHMA GODARA"/>
    <s v="FEMALE"/>
    <s v="`+91-9079187683"/>
    <n v="9"/>
    <n v="9"/>
    <n v="10"/>
    <n v="10"/>
    <s v="A"/>
    <n v="30.4"/>
    <n v="60"/>
    <s v="Computer Programming"/>
    <s v="BDS DF113"/>
    <s v="0 missed"/>
    <s v="1 missed"/>
    <n v="4"/>
    <n v="0"/>
    <n v="1"/>
    <n v="0"/>
    <s v="1 missed"/>
    <n v="4"/>
    <n v="0.8"/>
    <x v="6"/>
    <s v="No Data"/>
    <s v="No Data"/>
    <s v="No Data"/>
    <s v="No Data"/>
    <n v="13"/>
    <n v="13.5"/>
    <n v="8.6666666669999994"/>
    <s v="A"/>
    <s v="A"/>
    <n v="35.166666667000001"/>
    <n v="50"/>
    <s v="Computer Systems"/>
    <s v="BDS DF108"/>
    <s v="2 missed"/>
    <s v="0 missed"/>
    <n v="1"/>
    <n v="2"/>
    <n v="0.33333333333333331"/>
    <n v="1"/>
    <s v="2 missed"/>
    <n v="3"/>
    <n v="0.6"/>
    <x v="1"/>
    <s v="No Data"/>
    <s v="No Data"/>
    <s v="No Data"/>
    <s v="No Data"/>
    <n v="10"/>
    <n v="9"/>
    <n v="15"/>
    <s v="A"/>
    <n v="38.5"/>
    <n v="60"/>
    <s v="Probability &amp; Statistics"/>
    <s v="BDS DF114"/>
    <s v="0 missed"/>
    <s v="1 missed"/>
    <n v="3"/>
    <n v="0"/>
    <n v="1"/>
    <n v="0"/>
    <s v="1 missed"/>
    <n v="3"/>
    <n v="0.75"/>
    <x v="6"/>
    <s v="No Data"/>
    <s v="No Data"/>
    <s v="No Data"/>
    <s v="No Data"/>
    <n v="5"/>
    <n v="4.5"/>
    <n v="8"/>
    <n v="8"/>
    <n v="45.5"/>
    <n v="30"/>
    <s v="Writing Practice"/>
    <s v="BDS DF112"/>
    <s v="0 missed"/>
    <s v="0 missed"/>
    <n v="2"/>
    <n v="2"/>
    <n v="1"/>
    <n v="1"/>
    <s v="0 missed"/>
    <n v="4"/>
    <n v="1"/>
    <x v="3"/>
    <s v="No Data"/>
    <s v="P-S2_Onsite"/>
    <s v="Present"/>
    <s v="P-S2_Onsite"/>
    <s v="P-0, A-0, No Data-4"/>
    <s v="P-1, A-0, No Data-3"/>
    <s v="No Data"/>
    <s v="P-S2_Onsite"/>
    <s v="No Data"/>
    <s v="No Data"/>
    <x v="5"/>
    <n v="0"/>
    <s v="Activated"/>
    <s v="Exam Given"/>
    <x v="22"/>
    <x v="0"/>
  </r>
  <r>
    <n v="24"/>
    <s v="BS DS-AI"/>
    <s v="2025EB1100024"/>
    <s v="2025eb1100024@bitspilani-digital.edu.in"/>
    <s v="SHOORSEN THIRUNAVUKKARASU K"/>
    <s v="MALE"/>
    <s v="`+91-9884023886"/>
    <n v="2"/>
    <s v="A"/>
    <s v="A"/>
    <s v="A"/>
    <s v="A"/>
    <n v="1.6"/>
    <n v="60"/>
    <s v="Computer Programming"/>
    <s v="BDS DF113"/>
    <s v="3 missed"/>
    <s v="1 missed"/>
    <n v="1"/>
    <n v="0"/>
    <n v="0.25"/>
    <n v="0"/>
    <s v="4 missed"/>
    <n v="1"/>
    <n v="0.2"/>
    <x v="2"/>
    <s v="P-S1_Onsite"/>
    <s v="No Data"/>
    <s v="Present"/>
    <s v="P-S1_Onsite"/>
    <s v="A"/>
    <n v="10"/>
    <s v="A"/>
    <s v="A"/>
    <n v="10"/>
    <n v="20"/>
    <n v="50"/>
    <s v="Computer Systems"/>
    <s v="BDS DF108"/>
    <s v="2 missed"/>
    <s v="1 missed"/>
    <n v="1"/>
    <n v="1"/>
    <n v="0.33333333333333331"/>
    <n v="0.5"/>
    <s v="3 missed"/>
    <n v="2"/>
    <n v="0.4"/>
    <x v="7"/>
    <s v="P-S1_Onsite"/>
    <s v="No Data"/>
    <s v="Present"/>
    <s v="P-S1_Onsite"/>
    <s v="A"/>
    <s v="A"/>
    <s v="A"/>
    <n v="18"/>
    <n v="18"/>
    <n v="60"/>
    <s v="Probability &amp; Statistics"/>
    <s v="BDS DF114"/>
    <s v="3 missed"/>
    <s v="0 missed"/>
    <n v="0"/>
    <n v="1"/>
    <n v="0"/>
    <n v="1"/>
    <s v="3 missed"/>
    <n v="1"/>
    <n v="0.25"/>
    <x v="4"/>
    <s v="P-S1_Onsite"/>
    <s v="No Data"/>
    <s v="Present"/>
    <s v="P-S1_Onsite"/>
    <n v="4.5"/>
    <s v="A"/>
    <s v="A"/>
    <s v="A"/>
    <n v="4.5"/>
    <n v="30"/>
    <s v="Writing Practice"/>
    <s v="BDS DF112"/>
    <s v="1 missed"/>
    <s v="2 missed"/>
    <n v="1"/>
    <n v="0"/>
    <n v="0.5"/>
    <n v="0"/>
    <s v="3 missed"/>
    <n v="1"/>
    <n v="0.25"/>
    <x v="1"/>
    <s v="P-S1_Onsite"/>
    <s v="No Data"/>
    <s v="Present"/>
    <s v="P-S1_Onsite"/>
    <s v="P-4, A-0, No Data-0"/>
    <s v="P-0, A-0, No Data-4"/>
    <s v="P-S1_Onsite"/>
    <s v="P-S1_Onsite"/>
    <s v="P-S1_Onsite"/>
    <s v="P-S1_Onsite"/>
    <x v="0"/>
    <n v="0"/>
    <s v="Activated"/>
    <s v="Exam Given"/>
    <x v="23"/>
    <x v="0"/>
  </r>
  <r>
    <n v="25"/>
    <s v="BS DS-AI"/>
    <s v="2025EB1100025"/>
    <s v="2025eb1100025@bitspilani-digital.edu.in"/>
    <s v="ADITI G K"/>
    <s v="FEMALE"/>
    <s v="`+91-9845279323"/>
    <n v="10"/>
    <n v="10"/>
    <n v="10"/>
    <n v="10"/>
    <s v="A"/>
    <n v="32"/>
    <n v="60"/>
    <s v="Computer Programming"/>
    <s v="BDS DF113"/>
    <s v="0 missed"/>
    <s v="1 missed"/>
    <n v="4"/>
    <n v="0"/>
    <n v="1"/>
    <n v="0"/>
    <s v="1 missed"/>
    <n v="4"/>
    <n v="0.8"/>
    <x v="6"/>
    <s v="No Data"/>
    <s v="P-S2_Onsite"/>
    <s v="Present"/>
    <s v="P-S2_Onsite"/>
    <s v="A"/>
    <s v="A"/>
    <s v="A"/>
    <s v="A"/>
    <s v="A"/>
    <n v="0"/>
    <n v="50"/>
    <s v="Computer Systems"/>
    <s v="BDS DF108"/>
    <s v="3 missed"/>
    <s v="2 missed"/>
    <n v="0"/>
    <n v="0"/>
    <n v="0"/>
    <n v="0"/>
    <s v="5 missed"/>
    <n v="0"/>
    <n v="0"/>
    <x v="0"/>
    <s v="No Data"/>
    <s v="No Data"/>
    <s v="No Data"/>
    <s v="No Data"/>
    <n v="10"/>
    <n v="9"/>
    <n v="15"/>
    <s v="A"/>
    <n v="38.5"/>
    <n v="60"/>
    <s v="Probability &amp; Statistics"/>
    <s v="BDS DF114"/>
    <s v="0 missed"/>
    <s v="1 missed"/>
    <n v="3"/>
    <n v="0"/>
    <n v="1"/>
    <n v="0"/>
    <s v="1 missed"/>
    <n v="3"/>
    <n v="0.75"/>
    <x v="6"/>
    <s v="No Data"/>
    <s v="P-S2_Onsite"/>
    <s v="Present"/>
    <s v="P-S2_Onsite"/>
    <n v="4.5"/>
    <n v="4.5"/>
    <n v="8"/>
    <s v="A"/>
    <n v="17"/>
    <n v="30"/>
    <s v="Writing Practice"/>
    <s v="BDS DF112"/>
    <s v="0 missed"/>
    <s v="1 missed"/>
    <n v="2"/>
    <n v="1"/>
    <n v="1"/>
    <n v="0.5"/>
    <s v="1 missed"/>
    <n v="3"/>
    <n v="0.75"/>
    <x v="2"/>
    <s v="No Data"/>
    <s v="P-S2_Onsite"/>
    <s v="Present"/>
    <s v="P-S2_Onsite"/>
    <s v="P-0, A-0, No Data-4"/>
    <s v="P-3, A-0, No Data-1"/>
    <s v="P-S2_Onsite"/>
    <s v="P-S2_Onsite"/>
    <s v="No Data"/>
    <s v="P-S2_Onsite"/>
    <x v="4"/>
    <n v="0"/>
    <s v="Activated"/>
    <s v="Exam Given"/>
    <x v="24"/>
    <x v="0"/>
  </r>
  <r>
    <n v="26"/>
    <s v="BS DS-AI"/>
    <s v="2025EB1100026"/>
    <s v="2025eb1100026@bitspilani-digital.edu.in"/>
    <s v="SWARUP KUMAR PRADHAN"/>
    <s v="MALE"/>
    <s v="`+91-7381224434"/>
    <n v="8"/>
    <n v="5"/>
    <n v="10"/>
    <n v="10"/>
    <n v="50"/>
    <n v="26.4"/>
    <n v="60"/>
    <s v="Computer Programming"/>
    <s v="BDS DF113"/>
    <s v="0 missed"/>
    <s v="0 missed"/>
    <n v="4"/>
    <n v="1"/>
    <n v="1"/>
    <n v="1"/>
    <s v="0 missed"/>
    <n v="5"/>
    <n v="1"/>
    <x v="4"/>
    <s v="No Data"/>
    <s v="P-S2_Onsite"/>
    <s v="Present"/>
    <s v="P-S2_Onsite"/>
    <n v="15"/>
    <n v="12"/>
    <n v="8"/>
    <n v="9"/>
    <n v="10"/>
    <n v="54"/>
    <n v="50"/>
    <s v="Computer Systems"/>
    <s v="BDS DF108"/>
    <s v="0 missed"/>
    <s v="0 missed"/>
    <n v="3"/>
    <n v="2"/>
    <n v="1"/>
    <n v="1"/>
    <s v="0 missed"/>
    <n v="5"/>
    <n v="1"/>
    <x v="4"/>
    <s v="No Data"/>
    <s v="P-S2_Onsite"/>
    <s v="Present"/>
    <s v="P-S2_Onsite"/>
    <n v="10"/>
    <n v="9"/>
    <n v="15"/>
    <n v="19"/>
    <n v="57.5"/>
    <n v="60"/>
    <s v="Probability &amp; Statistics"/>
    <s v="BDS DF114"/>
    <s v="0 missed"/>
    <s v="0 missed"/>
    <n v="3"/>
    <n v="1"/>
    <n v="1"/>
    <n v="1"/>
    <s v="0 missed"/>
    <n v="4"/>
    <n v="1"/>
    <x v="2"/>
    <s v="No Data"/>
    <s v="P-S2_Onsite"/>
    <s v="Present"/>
    <s v="P-S2_Onsite"/>
    <n v="5"/>
    <n v="4.5"/>
    <n v="8"/>
    <n v="9"/>
    <n v="36.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25"/>
    <x v="0"/>
  </r>
  <r>
    <n v="27"/>
    <s v="BS DS-AI"/>
    <s v="2025EB1100027"/>
    <s v="2025eb1100027@bitspilani-digital.edu.in"/>
    <s v="BHARATH DAYAL S"/>
    <s v="MALE"/>
    <s v="`+91-9884203868"/>
    <n v="8"/>
    <n v="9"/>
    <s v="A"/>
    <s v="A"/>
    <s v="A"/>
    <n v="13.6"/>
    <n v="60"/>
    <s v="Computer Programming"/>
    <s v="BDS DF113"/>
    <s v="2 missed"/>
    <s v="1 missed"/>
    <n v="2"/>
    <n v="0"/>
    <n v="0.5"/>
    <n v="0"/>
    <s v="3 missed"/>
    <n v="2"/>
    <n v="0.4"/>
    <x v="0"/>
    <s v="No Data"/>
    <s v="A-S2_Onsite"/>
    <s v="Absent"/>
    <s v="A-S2_Onsite"/>
    <s v="A"/>
    <s v="A"/>
    <n v="9.3333333330000006"/>
    <n v="10"/>
    <s v="A"/>
    <n v="19.333333332999999"/>
    <n v="50"/>
    <s v="Computer Systems"/>
    <s v="BDS DF108"/>
    <s v="1 missed"/>
    <s v="2 missed"/>
    <n v="2"/>
    <n v="0"/>
    <n v="0.66666666666666663"/>
    <n v="0"/>
    <s v="3 missed"/>
    <n v="2"/>
    <n v="0.4"/>
    <x v="8"/>
    <s v="No Data"/>
    <s v="A-S2_Onsite"/>
    <s v="Absent"/>
    <s v="A-S2_Onsite"/>
    <n v="9"/>
    <s v="A"/>
    <n v="15"/>
    <s v="A"/>
    <n v="24"/>
    <n v="60"/>
    <s v="Probability &amp; Statistics"/>
    <s v="BDS DF114"/>
    <s v="1 missed"/>
    <s v="1 missed"/>
    <n v="2"/>
    <n v="0"/>
    <n v="0.66666666666666663"/>
    <n v="0"/>
    <s v="2 missed"/>
    <n v="2"/>
    <n v="0.5"/>
    <x v="0"/>
    <s v="No Data"/>
    <s v="A-S2_Onsite"/>
    <s v="Absent"/>
    <s v="A-S2_Onsite"/>
    <n v="2"/>
    <s v="A"/>
    <n v="9"/>
    <s v="A"/>
    <n v="11"/>
    <n v="30"/>
    <s v="Writing Practice"/>
    <s v="BDS DF112"/>
    <s v="1 missed"/>
    <s v="1 missed"/>
    <n v="1"/>
    <n v="1"/>
    <n v="0.5"/>
    <n v="0.5"/>
    <s v="2 missed"/>
    <n v="2"/>
    <n v="0.5"/>
    <x v="6"/>
    <s v="No Data"/>
    <s v="A-S2_Onsite"/>
    <s v="Absent"/>
    <s v="A-S2_Onsite"/>
    <s v="P-0, A-0, No Data-4"/>
    <s v="P-0, A-4, No Data-0"/>
    <s v="A-S2_Onsite"/>
    <s v="A-S2_Onsite"/>
    <s v="A-S2_Onsite"/>
    <s v="A-S2_Onsite"/>
    <x v="1"/>
    <n v="0"/>
    <s v="Activated"/>
    <s v="Absent"/>
    <x v="26"/>
    <x v="1"/>
  </r>
  <r>
    <n v="28"/>
    <s v="BS DS-AI"/>
    <s v="2025EB1100028"/>
    <s v="2025eb1100028@bitspilani-digital.edu.in"/>
    <s v="MD FAIZ ALAM"/>
    <s v="MALE"/>
    <s v="`+91-8544225677"/>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27"/>
    <x v="3"/>
  </r>
  <r>
    <n v="29"/>
    <s v="BS DS-AI"/>
    <s v="2025EB1100029"/>
    <s v="2025eb1100029@bitspilani-digital.edu.in"/>
    <s v="AARUSH SHARMA"/>
    <s v="MALE"/>
    <s v="`+91-9741425467"/>
    <n v="10"/>
    <n v="7"/>
    <s v="A"/>
    <n v="10"/>
    <s v="A"/>
    <n v="21.6"/>
    <n v="60"/>
    <s v="Computer Programming"/>
    <s v="BDS DF113"/>
    <s v="1 missed"/>
    <s v="1 missed"/>
    <n v="3"/>
    <n v="0"/>
    <n v="0.75"/>
    <n v="0"/>
    <s v="2 missed"/>
    <n v="3"/>
    <n v="0.6"/>
    <x v="1"/>
    <s v="No Data"/>
    <s v="P-S2_Onsite"/>
    <s v="Present"/>
    <s v="P-S2_Onsite"/>
    <n v="15"/>
    <n v="10.5"/>
    <n v="8.6666666669999994"/>
    <n v="10"/>
    <s v="A"/>
    <n v="44.166666667000001"/>
    <n v="50"/>
    <s v="Computer Systems"/>
    <s v="BDS DF108"/>
    <s v="1 missed"/>
    <s v="0 missed"/>
    <n v="2"/>
    <n v="2"/>
    <n v="0.66666666666666663"/>
    <n v="1"/>
    <s v="1 missed"/>
    <n v="4"/>
    <n v="0.8"/>
    <x v="2"/>
    <s v="No Data"/>
    <s v="P-S2_Onsite"/>
    <s v="Present"/>
    <s v="P-S2_Onsite"/>
    <n v="10"/>
    <n v="9"/>
    <s v="A"/>
    <n v="17.5"/>
    <n v="41"/>
    <n v="60"/>
    <s v="Probability &amp; Statistics"/>
    <s v="BDS DF114"/>
    <s v="1 missed"/>
    <s v="0 missed"/>
    <n v="2"/>
    <n v="1"/>
    <n v="0.66666666666666663"/>
    <n v="1"/>
    <s v="1 missed"/>
    <n v="3"/>
    <n v="0.75"/>
    <x v="5"/>
    <s v="No Data"/>
    <s v="P-S2_Onsite"/>
    <s v="Present"/>
    <s v="P-S2_Onsite"/>
    <n v="4"/>
    <s v="A"/>
    <n v="8.5"/>
    <n v="9"/>
    <n v="21.5"/>
    <n v="30"/>
    <s v="Writing Practice"/>
    <s v="BDS DF112"/>
    <s v="1 missed"/>
    <s v="0 missed"/>
    <n v="1"/>
    <n v="2"/>
    <n v="0.5"/>
    <n v="1"/>
    <s v="1 missed"/>
    <n v="3"/>
    <n v="0.75"/>
    <x v="4"/>
    <s v="No Data"/>
    <s v="P-S2_Onsite"/>
    <s v="Present"/>
    <s v="P-S2_Onsite"/>
    <s v="P-0, A-0, No Data-4"/>
    <s v="P-4, A-0, No Data-0"/>
    <s v="P-S2_Onsite"/>
    <s v="P-S2_Onsite"/>
    <s v="P-S2_Onsite"/>
    <s v="P-S2_Onsite"/>
    <x v="0"/>
    <n v="0"/>
    <s v="Activated"/>
    <s v="Exam Given"/>
    <x v="28"/>
    <x v="0"/>
  </r>
  <r>
    <n v="30"/>
    <s v="BS DS-AI"/>
    <s v="2025EB1100030"/>
    <s v="2025eb1100030@bitspilani-digital.edu.in"/>
    <s v="KAYITHOJU PRAVARAKYA"/>
    <s v="MALE"/>
    <s v="`+91-7416183384"/>
    <n v="10"/>
    <n v="8"/>
    <n v="10"/>
    <n v="9"/>
    <n v="50"/>
    <n v="29.6"/>
    <n v="60"/>
    <s v="Computer Programming"/>
    <s v="BDS DF113"/>
    <s v="0 missed"/>
    <s v="0 missed"/>
    <n v="4"/>
    <n v="1"/>
    <n v="1"/>
    <n v="1"/>
    <s v="0 missed"/>
    <n v="5"/>
    <n v="1"/>
    <x v="4"/>
    <s v="P-S1_Onsite"/>
    <s v="No Data"/>
    <s v="Present"/>
    <s v="P-S1_Onsite"/>
    <n v="14"/>
    <n v="12"/>
    <n v="10"/>
    <n v="10"/>
    <n v="9"/>
    <n v="55"/>
    <n v="50"/>
    <s v="Computer Systems"/>
    <s v="BDS DF108"/>
    <s v="0 missed"/>
    <s v="0 missed"/>
    <n v="3"/>
    <n v="2"/>
    <n v="1"/>
    <n v="1"/>
    <s v="0 missed"/>
    <n v="5"/>
    <n v="1"/>
    <x v="4"/>
    <s v="No Data"/>
    <s v="P-S2_Onsite"/>
    <s v="Present"/>
    <s v="P-S2_Onsite"/>
    <n v="10"/>
    <n v="10"/>
    <n v="15"/>
    <n v="19.5"/>
    <n v="59.5"/>
    <n v="60"/>
    <s v="Probability &amp; Statistics"/>
    <s v="BDS DF114"/>
    <s v="0 missed"/>
    <s v="0 missed"/>
    <n v="3"/>
    <n v="1"/>
    <n v="1"/>
    <n v="1"/>
    <s v="0 missed"/>
    <n v="4"/>
    <n v="1"/>
    <x v="2"/>
    <s v="No Data"/>
    <s v="P-S2_Onsite"/>
    <s v="Present"/>
    <s v="P-S2_Onsite"/>
    <n v="5"/>
    <n v="4.5"/>
    <n v="7"/>
    <n v="7.5"/>
    <n v="44"/>
    <n v="30"/>
    <s v="Writing Practice"/>
    <s v="BDS DF112"/>
    <s v="0 missed"/>
    <s v="0 missed"/>
    <n v="2"/>
    <n v="2"/>
    <n v="1"/>
    <n v="1"/>
    <s v="0 missed"/>
    <n v="4"/>
    <n v="1"/>
    <x v="3"/>
    <s v="P-S1_Onsite"/>
    <s v="No Data"/>
    <s v="Present"/>
    <s v="P-S1_Onsite"/>
    <s v="P-2, A-0, No Data-2"/>
    <s v="P-2, A-0, No Data-2"/>
    <s v="P-S1_Onsite"/>
    <s v="P-S1_Onsite"/>
    <s v="P-S2_Onsite"/>
    <s v="P-S2_Onsite"/>
    <x v="0"/>
    <n v="1"/>
    <s v="Activated"/>
    <s v="Exam Given"/>
    <x v="29"/>
    <x v="0"/>
  </r>
  <r>
    <n v="31"/>
    <s v="BS DS-AI"/>
    <s v="2025EB1100031"/>
    <s v="2025eb1100031@bitspilani-digital.edu.in"/>
    <s v="KUCHI SAMANVI"/>
    <s v="FEMALE"/>
    <s v="`+91-7842883922"/>
    <n v="2"/>
    <s v="A"/>
    <n v="10"/>
    <n v="10"/>
    <n v="50"/>
    <n v="17.600000000000001"/>
    <n v="60"/>
    <s v="Computer Programming"/>
    <s v="BDS DF113"/>
    <s v="1 missed"/>
    <s v="0 missed"/>
    <n v="3"/>
    <n v="1"/>
    <n v="0.75"/>
    <n v="1"/>
    <s v="1 missed"/>
    <n v="4"/>
    <n v="0.8"/>
    <x v="3"/>
    <s v="No Data"/>
    <s v="P-S2_Online"/>
    <s v="Present"/>
    <s v="P-S2_Online"/>
    <n v="11"/>
    <n v="13"/>
    <n v="10"/>
    <n v="10"/>
    <n v="9"/>
    <n v="53"/>
    <n v="50"/>
    <s v="Computer Systems"/>
    <s v="BDS DF108"/>
    <s v="0 missed"/>
    <s v="0 missed"/>
    <n v="3"/>
    <n v="2"/>
    <n v="1"/>
    <n v="1"/>
    <s v="0 missed"/>
    <n v="5"/>
    <n v="1"/>
    <x v="4"/>
    <s v="P-S1_Online"/>
    <s v="No Data"/>
    <s v="Present"/>
    <s v="P-S1_Online"/>
    <n v="9"/>
    <n v="10"/>
    <n v="15"/>
    <n v="17"/>
    <n v="56"/>
    <n v="60"/>
    <s v="Probability &amp; Statistics"/>
    <s v="BDS DF114"/>
    <s v="0 missed"/>
    <s v="0 missed"/>
    <n v="3"/>
    <n v="1"/>
    <n v="1"/>
    <n v="1"/>
    <s v="0 missed"/>
    <n v="4"/>
    <n v="1"/>
    <x v="2"/>
    <s v="No Data"/>
    <s v="P-S2_Online"/>
    <s v="Present"/>
    <s v="P-S2_Online"/>
    <n v="5"/>
    <n v="4"/>
    <n v="8.5"/>
    <n v="7.5"/>
    <n v="45"/>
    <n v="30"/>
    <s v="Writing Practice"/>
    <s v="BDS DF112"/>
    <s v="0 missed"/>
    <s v="0 missed"/>
    <n v="2"/>
    <n v="2"/>
    <n v="1"/>
    <n v="1"/>
    <s v="0 missed"/>
    <n v="4"/>
    <n v="1"/>
    <x v="3"/>
    <s v="P-S1_Online"/>
    <s v="No Data"/>
    <s v="Present"/>
    <s v="P-S1_Online"/>
    <s v="P-2, A-0, No Data-2"/>
    <s v="P-2, A-0, No Data-2"/>
    <s v="P-S2_Online"/>
    <s v="P-S1_Online"/>
    <s v="P-S1_Online"/>
    <s v="P-S2_Online"/>
    <x v="0"/>
    <n v="0"/>
    <s v="Activated"/>
    <s v="Exam Given"/>
    <x v="30"/>
    <x v="0"/>
  </r>
  <r>
    <n v="32"/>
    <s v="BS DS-AI"/>
    <s v="2025EB1100032"/>
    <s v="2025eb1100032@bitspilani-digital.edu.in"/>
    <s v="GANESH ANKIT"/>
    <s v="MALE"/>
    <s v="`+91-9783242028"/>
    <n v="10"/>
    <n v="10"/>
    <n v="10"/>
    <s v="A"/>
    <n v="50"/>
    <n v="24"/>
    <n v="60"/>
    <s v="Computer Programming"/>
    <s v="BDS DF113"/>
    <s v="1 missed"/>
    <s v="0 missed"/>
    <n v="3"/>
    <n v="1"/>
    <n v="0.75"/>
    <n v="1"/>
    <s v="1 missed"/>
    <n v="4"/>
    <n v="0.8"/>
    <x v="3"/>
    <s v="P-S1_Onsite"/>
    <s v="No Data"/>
    <s v="Present"/>
    <s v="P-S1_Onsite"/>
    <n v="8.5"/>
    <n v="14.5"/>
    <s v="A"/>
    <n v="10"/>
    <n v="10"/>
    <n v="43"/>
    <n v="50"/>
    <s v="Computer Systems"/>
    <s v="BDS DF108"/>
    <s v="1 missed"/>
    <s v="0 missed"/>
    <n v="2"/>
    <n v="2"/>
    <n v="0.66666666666666663"/>
    <n v="1"/>
    <s v="1 missed"/>
    <n v="4"/>
    <n v="0.8"/>
    <x v="2"/>
    <s v="P-S1_Onsite"/>
    <s v="No Data"/>
    <s v="Present"/>
    <s v="P-S1_Onsite"/>
    <n v="10"/>
    <n v="10"/>
    <n v="15"/>
    <n v="19"/>
    <n v="59"/>
    <n v="60"/>
    <s v="Probability &amp; Statistics"/>
    <s v="BDS DF114"/>
    <s v="0 missed"/>
    <s v="0 missed"/>
    <n v="3"/>
    <n v="1"/>
    <n v="1"/>
    <n v="1"/>
    <s v="0 missed"/>
    <n v="4"/>
    <n v="1"/>
    <x v="2"/>
    <s v="P-S1_Onsite"/>
    <s v="No Data"/>
    <s v="Present"/>
    <s v="P-S1_Onsite"/>
    <n v="3.5"/>
    <n v="5"/>
    <n v="7.5"/>
    <s v="A"/>
    <n v="36"/>
    <n v="30"/>
    <s v="Writing Practice"/>
    <s v="BDS DF112"/>
    <s v="0 missed"/>
    <s v="1 missed"/>
    <n v="2"/>
    <n v="1"/>
    <n v="1"/>
    <n v="0.5"/>
    <s v="1 missed"/>
    <n v="3"/>
    <n v="0.75"/>
    <x v="2"/>
    <s v="P-S1_Onsite"/>
    <s v="No Data"/>
    <s v="Present"/>
    <s v="P-S1_Onsite"/>
    <s v="P-4, A-0, No Data-0"/>
    <s v="P-0, A-0, No Data-4"/>
    <s v="P-S1_Onsite"/>
    <s v="P-S1_Onsite"/>
    <s v="P-S1_Onsite"/>
    <s v="P-S1_Onsite"/>
    <x v="0"/>
    <n v="0"/>
    <s v="Activated"/>
    <s v="Exam Given"/>
    <x v="31"/>
    <x v="0"/>
  </r>
  <r>
    <n v="33"/>
    <s v="BS DS-AI"/>
    <s v="2025EB1100033"/>
    <s v="2025eb1100033@bitspilani-digital.edu.in"/>
    <s v="JHANVI KOTHARI"/>
    <s v="FEMALE"/>
    <s v="`+91-9609331055"/>
    <n v="2"/>
    <n v="10"/>
    <n v="10"/>
    <n v="10"/>
    <n v="50"/>
    <n v="25.6"/>
    <n v="60"/>
    <s v="Computer Programming"/>
    <s v="BDS DF113"/>
    <s v="0 missed"/>
    <s v="0 missed"/>
    <n v="4"/>
    <n v="1"/>
    <n v="1"/>
    <n v="1"/>
    <s v="0 missed"/>
    <n v="5"/>
    <n v="1"/>
    <x v="4"/>
    <s v="No Data"/>
    <s v="P-S2_Onsite"/>
    <s v="Present"/>
    <s v="P-S2_Onsite"/>
    <n v="13"/>
    <n v="10.5"/>
    <n v="9.3333333330000006"/>
    <n v="10"/>
    <n v="10"/>
    <n v="52.833333332999999"/>
    <n v="50"/>
    <s v="Computer Systems"/>
    <s v="BDS DF108"/>
    <s v="0 missed"/>
    <s v="0 missed"/>
    <n v="3"/>
    <n v="2"/>
    <n v="1"/>
    <n v="1"/>
    <s v="0 missed"/>
    <n v="5"/>
    <n v="1"/>
    <x v="4"/>
    <s v="No Data"/>
    <s v="P-S2_Onsite"/>
    <s v="Present"/>
    <s v="P-S2_Onsite"/>
    <s v="A"/>
    <n v="9"/>
    <s v="A"/>
    <n v="18"/>
    <n v="31.5"/>
    <n v="60"/>
    <s v="Probability &amp; Statistics"/>
    <s v="BDS DF114"/>
    <s v="2 missed"/>
    <s v="0 missed"/>
    <n v="1"/>
    <n v="1"/>
    <n v="0.33333333333333331"/>
    <n v="1"/>
    <s v="2 missed"/>
    <n v="2"/>
    <n v="0.5"/>
    <x v="7"/>
    <s v="No Data"/>
    <s v="P-S2_Onsite"/>
    <s v="Present"/>
    <s v="P-S2_Onsite"/>
    <n v="4"/>
    <n v="4"/>
    <n v="9"/>
    <n v="8.5"/>
    <n v="45.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32"/>
    <x v="0"/>
  </r>
  <r>
    <n v="34"/>
    <s v="BS DS-AI"/>
    <s v="2025EB1100034"/>
    <s v="2025eb1100034@bitspilani-digital.edu.in"/>
    <s v="MEHTA PREET NIRAVKUMAR"/>
    <s v="MALE"/>
    <s v="`+91-9313242759"/>
    <n v="8"/>
    <n v="5"/>
    <n v="6"/>
    <n v="10"/>
    <n v="50"/>
    <n v="23.2"/>
    <n v="60"/>
    <s v="Computer Programming"/>
    <s v="BDS DF113"/>
    <s v="0 missed"/>
    <s v="0 missed"/>
    <n v="4"/>
    <n v="1"/>
    <n v="1"/>
    <n v="1"/>
    <s v="0 missed"/>
    <n v="5"/>
    <n v="1"/>
    <x v="4"/>
    <s v="No Data"/>
    <s v="P-S2_Onsite"/>
    <s v="Present"/>
    <s v="P-S2_Onsite"/>
    <s v="A"/>
    <s v="A"/>
    <n v="7.3333333329999997"/>
    <n v="9"/>
    <n v="10"/>
    <n v="26.333333332999999"/>
    <n v="50"/>
    <s v="Computer Systems"/>
    <s v="BDS DF108"/>
    <s v="0 missed"/>
    <s v="2 missed"/>
    <n v="3"/>
    <n v="0"/>
    <n v="1"/>
    <n v="0"/>
    <s v="2 missed"/>
    <n v="3"/>
    <n v="0.6"/>
    <x v="6"/>
    <s v="No Data"/>
    <s v="P-S2_Onsite"/>
    <s v="Present"/>
    <s v="P-S2_Onsite"/>
    <n v="8"/>
    <s v="A"/>
    <s v="A"/>
    <n v="19"/>
    <n v="27"/>
    <n v="60"/>
    <s v="Probability &amp; Statistics"/>
    <s v="BDS DF114"/>
    <s v="2 missed"/>
    <s v="0 missed"/>
    <n v="1"/>
    <n v="1"/>
    <n v="0.33333333333333331"/>
    <n v="1"/>
    <s v="2 missed"/>
    <n v="2"/>
    <n v="0.5"/>
    <x v="7"/>
    <s v="No Data"/>
    <s v="P-S2_Onsite"/>
    <s v="Present"/>
    <s v="P-S2_Onsite"/>
    <n v="3.5"/>
    <n v="1.5"/>
    <n v="9"/>
    <n v="7.5"/>
    <n v="21.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33"/>
    <x v="0"/>
  </r>
  <r>
    <n v="35"/>
    <s v="BS DS-AI"/>
    <s v="2025EB1100035"/>
    <s v="2025eb1100035@bitspilani-digital.edu.in"/>
    <s v="MD MOSHAHID RAZA"/>
    <s v="MALE"/>
    <s v="`+91-7079429217"/>
    <n v="2"/>
    <s v="A"/>
    <s v="A"/>
    <s v="A"/>
    <s v="A"/>
    <n v="1.6"/>
    <n v="60"/>
    <s v="Computer Programming"/>
    <s v="BDS DF113"/>
    <s v="3 missed"/>
    <s v="1 missed"/>
    <n v="1"/>
    <n v="0"/>
    <n v="0.25"/>
    <n v="0"/>
    <s v="4 missed"/>
    <n v="1"/>
    <n v="0.2"/>
    <x v="2"/>
    <s v="No Data"/>
    <s v="No Data"/>
    <s v="No Data"/>
    <s v="No Data"/>
    <s v="A"/>
    <s v="A"/>
    <s v="A"/>
    <s v="A"/>
    <s v="A"/>
    <n v="0"/>
    <n v="50"/>
    <s v="Computer Systems"/>
    <s v="BDS DF108"/>
    <s v="3 missed"/>
    <s v="2 missed"/>
    <n v="0"/>
    <n v="0"/>
    <n v="0"/>
    <n v="0"/>
    <s v="5 missed"/>
    <n v="0"/>
    <n v="0"/>
    <x v="0"/>
    <s v="No Data"/>
    <s v="No Data"/>
    <s v="No Data"/>
    <s v="No Data"/>
    <s v="A"/>
    <s v="A"/>
    <s v="A"/>
    <s v="A"/>
    <n v="0"/>
    <n v="60"/>
    <s v="Probability &amp; Statistics"/>
    <s v="BDS DF114"/>
    <s v="3 missed"/>
    <s v="1 missed"/>
    <n v="0"/>
    <n v="0"/>
    <n v="0"/>
    <n v="0"/>
    <s v="4 missed"/>
    <n v="0"/>
    <n v="0"/>
    <x v="1"/>
    <s v="No Data"/>
    <s v="No Data"/>
    <s v="No Data"/>
    <s v="No Data"/>
    <s v="A"/>
    <s v="A"/>
    <s v="A"/>
    <s v="A"/>
    <n v="0"/>
    <n v="30"/>
    <s v="Writing Practice"/>
    <s v="BDS DF112"/>
    <s v="2 missed"/>
    <s v="2 missed"/>
    <n v="0"/>
    <n v="0"/>
    <n v="0"/>
    <n v="0"/>
    <s v="4 missed"/>
    <n v="0"/>
    <n v="0"/>
    <x v="5"/>
    <s v="No Data"/>
    <s v="No Data"/>
    <s v="No Data"/>
    <s v="No Data"/>
    <s v="P-0, A-0, No Data-4"/>
    <s v="P-0, A-0, No Data-4"/>
    <s v="No Data"/>
    <s v="No Data"/>
    <s v="No Data"/>
    <s v="No Data"/>
    <x v="6"/>
    <n v="0"/>
    <e v="#N/A"/>
    <s v="Refund"/>
    <x v="34"/>
    <x v="0"/>
  </r>
  <r>
    <n v="36"/>
    <s v="BS DS-AI"/>
    <s v="2025EB1100036"/>
    <s v="2025eb1100036@bitspilani-digital.edu.in"/>
    <s v="DURRE SHAHWAR MOHAMMAD ZAKIR"/>
    <s v="FEMALE"/>
    <s v="`+91-8668281359"/>
    <n v="10"/>
    <n v="6"/>
    <n v="10"/>
    <n v="10"/>
    <n v="50"/>
    <n v="28.8"/>
    <n v="60"/>
    <s v="Computer Programming"/>
    <s v="BDS DF113"/>
    <s v="0 missed"/>
    <s v="0 missed"/>
    <n v="4"/>
    <n v="1"/>
    <n v="1"/>
    <n v="1"/>
    <s v="0 missed"/>
    <n v="5"/>
    <n v="1"/>
    <x v="4"/>
    <s v="No Data"/>
    <s v="P-S2_Onsite"/>
    <s v="Present"/>
    <s v="P-S2_Onsite"/>
    <n v="14"/>
    <n v="13"/>
    <n v="9.3333333330000006"/>
    <n v="9"/>
    <n v="10"/>
    <n v="55.333333332999999"/>
    <n v="50"/>
    <s v="Computer Systems"/>
    <s v="BDS DF108"/>
    <s v="0 missed"/>
    <s v="0 missed"/>
    <n v="3"/>
    <n v="2"/>
    <n v="1"/>
    <n v="1"/>
    <s v="0 missed"/>
    <n v="5"/>
    <n v="1"/>
    <x v="4"/>
    <s v="No Data"/>
    <s v="No Data"/>
    <s v="No Data"/>
    <s v="No Data"/>
    <n v="10"/>
    <n v="10"/>
    <n v="15"/>
    <n v="19.5"/>
    <n v="59.5"/>
    <n v="60"/>
    <s v="Probability &amp; Statistics"/>
    <s v="BDS DF114"/>
    <s v="0 missed"/>
    <s v="0 missed"/>
    <n v="3"/>
    <n v="1"/>
    <n v="1"/>
    <n v="1"/>
    <s v="0 missed"/>
    <n v="4"/>
    <n v="1"/>
    <x v="2"/>
    <s v="No Data"/>
    <s v="No Data"/>
    <s v="No Data"/>
    <s v="No Data"/>
    <n v="5"/>
    <n v="4.5"/>
    <n v="8.5"/>
    <n v="7.5"/>
    <n v="45.5"/>
    <n v="30"/>
    <s v="Writing Practice"/>
    <s v="BDS DF112"/>
    <s v="0 missed"/>
    <s v="0 missed"/>
    <n v="2"/>
    <n v="2"/>
    <n v="1"/>
    <n v="1"/>
    <s v="0 missed"/>
    <n v="4"/>
    <n v="1"/>
    <x v="3"/>
    <s v="No Data"/>
    <s v="P-S2_Onsite"/>
    <s v="Present"/>
    <s v="P-S2_Onsite"/>
    <s v="P-0, A-0, No Data-4"/>
    <s v="P-2, A-0, No Data-2"/>
    <s v="P-S2_Onsite"/>
    <s v="P-S2_Onsite"/>
    <s v="No Data"/>
    <s v="No Data"/>
    <x v="7"/>
    <n v="1"/>
    <s v="Activated"/>
    <s v="Exam Given"/>
    <x v="35"/>
    <x v="0"/>
  </r>
  <r>
    <n v="37"/>
    <s v="BS DS-AI"/>
    <s v="2025EB1100037"/>
    <s v="2025eb1100037@bitspilani-digital.edu.in"/>
    <s v="SHIVAM KUMAR"/>
    <s v="MALE"/>
    <s v="`+91-9752034994"/>
    <n v="7"/>
    <s v="A"/>
    <s v="A"/>
    <s v="A"/>
    <n v="50"/>
    <n v="5.6"/>
    <n v="60"/>
    <s v="Computer Programming"/>
    <s v="BDS DF113"/>
    <s v="3 missed"/>
    <s v="0 missed"/>
    <n v="1"/>
    <n v="1"/>
    <n v="0.25"/>
    <n v="1"/>
    <s v="3 missed"/>
    <n v="2"/>
    <n v="0.4"/>
    <x v="5"/>
    <s v="No Data"/>
    <s v="P-S2_Onsite"/>
    <s v="Present"/>
    <s v="P-S2_Onsite"/>
    <n v="13"/>
    <n v="14"/>
    <n v="8"/>
    <n v="6"/>
    <n v="8"/>
    <n v="49"/>
    <n v="50"/>
    <s v="Computer Systems"/>
    <s v="BDS DF108"/>
    <s v="0 missed"/>
    <s v="0 missed"/>
    <n v="3"/>
    <n v="2"/>
    <n v="1"/>
    <n v="1"/>
    <s v="0 missed"/>
    <n v="5"/>
    <n v="1"/>
    <x v="4"/>
    <s v="No Data"/>
    <s v="P-S2_Onsite"/>
    <s v="Present"/>
    <s v="P-S2_Onsite"/>
    <n v="7"/>
    <n v="7"/>
    <n v="13.5"/>
    <n v="19.5"/>
    <n v="50.5"/>
    <n v="60"/>
    <s v="Probability &amp; Statistics"/>
    <s v="BDS DF114"/>
    <s v="0 missed"/>
    <s v="0 missed"/>
    <n v="3"/>
    <n v="1"/>
    <n v="1"/>
    <n v="1"/>
    <s v="0 missed"/>
    <n v="4"/>
    <n v="1"/>
    <x v="2"/>
    <s v="No Data"/>
    <s v="P-S2_Onsite"/>
    <s v="Present"/>
    <s v="P-S2_Onsite"/>
    <n v="3.5"/>
    <n v="3"/>
    <n v="8.5"/>
    <n v="9.75"/>
    <n v="24.7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36"/>
    <x v="0"/>
  </r>
  <r>
    <n v="38"/>
    <s v="BS DS-AI"/>
    <s v="2025EB1100038"/>
    <s v="2025eb1100038@bitspilani-digital.edu.in"/>
    <s v="JAANVI KHANNA"/>
    <s v="FEMALE"/>
    <s v="`+91-7897998877"/>
    <n v="8"/>
    <n v="5"/>
    <n v="8"/>
    <n v="9"/>
    <s v="A"/>
    <n v="24"/>
    <n v="60"/>
    <s v="Computer Programming"/>
    <s v="BDS DF113"/>
    <s v="0 missed"/>
    <s v="1 missed"/>
    <n v="4"/>
    <n v="0"/>
    <n v="1"/>
    <n v="0"/>
    <s v="1 missed"/>
    <n v="4"/>
    <n v="0.8"/>
    <x v="6"/>
    <s v="No Data"/>
    <s v="No Data"/>
    <s v="No Data"/>
    <s v="No Data"/>
    <n v="10"/>
    <n v="8"/>
    <n v="8.6666666669999994"/>
    <n v="8"/>
    <s v="A"/>
    <n v="34.666666667000001"/>
    <n v="50"/>
    <s v="Computer Systems"/>
    <s v="BDS DF108"/>
    <s v="1 missed"/>
    <s v="0 missed"/>
    <n v="2"/>
    <n v="2"/>
    <n v="0.66666666666666663"/>
    <n v="1"/>
    <s v="1 missed"/>
    <n v="4"/>
    <n v="0.8"/>
    <x v="2"/>
    <s v="No Data"/>
    <s v="No Data"/>
    <s v="No Data"/>
    <s v="No Data"/>
    <n v="10"/>
    <n v="8"/>
    <n v="15"/>
    <n v="19.5"/>
    <n v="56.5"/>
    <n v="60"/>
    <s v="Probability &amp; Statistics"/>
    <s v="BDS DF114"/>
    <s v="0 missed"/>
    <s v="0 missed"/>
    <n v="3"/>
    <n v="1"/>
    <n v="1"/>
    <n v="1"/>
    <s v="0 missed"/>
    <n v="4"/>
    <n v="1"/>
    <x v="2"/>
    <s v="P-S1_Onsite"/>
    <s v="No Data"/>
    <s v="Present"/>
    <s v="P-S1_Onsite"/>
    <n v="4"/>
    <n v="4"/>
    <n v="4.5"/>
    <n v="7"/>
    <n v="19.5"/>
    <n v="30"/>
    <s v="Writing Practice"/>
    <s v="BDS DF112"/>
    <s v="0 missed"/>
    <s v="0 missed"/>
    <n v="2"/>
    <n v="2"/>
    <n v="1"/>
    <n v="1"/>
    <s v="0 missed"/>
    <n v="4"/>
    <n v="1"/>
    <x v="3"/>
    <s v="P-S1_Onsite"/>
    <s v="No Data"/>
    <s v="Present"/>
    <s v="P-S1_Onsite"/>
    <s v="P-2, A-0, No Data-2"/>
    <s v="P-0, A-0, No Data-4"/>
    <s v="No Data"/>
    <s v="P-S1_Onsite"/>
    <s v="No Data"/>
    <s v="P-S1_Onsite"/>
    <x v="7"/>
    <n v="0"/>
    <s v="Activated"/>
    <s v="Exam Given"/>
    <x v="37"/>
    <x v="0"/>
  </r>
  <r>
    <n v="39"/>
    <s v="BS DS-AI"/>
    <s v="2025EB1100039"/>
    <s v="2025eb1100039@bitspilani-digital.edu.in"/>
    <s v="TAWFIK ABDULHADI MOHAMMED RAHMOUN"/>
    <s v="MALE"/>
    <s v="`+966-558364384"/>
    <n v="10"/>
    <n v="7"/>
    <n v="10"/>
    <n v="7"/>
    <n v="50"/>
    <n v="27.2"/>
    <n v="60"/>
    <s v="Computer Programming"/>
    <s v="BDS DF113"/>
    <s v="0 missed"/>
    <s v="0 missed"/>
    <n v="4"/>
    <n v="1"/>
    <n v="1"/>
    <n v="1"/>
    <s v="0 missed"/>
    <n v="5"/>
    <n v="1"/>
    <x v="4"/>
    <s v="No Data"/>
    <s v="No Data"/>
    <s v="No Data"/>
    <s v="No Data"/>
    <n v="12"/>
    <n v="13"/>
    <n v="8.6666666669999994"/>
    <n v="10"/>
    <n v="10"/>
    <n v="53.666666667000001"/>
    <n v="50"/>
    <s v="Computer Systems"/>
    <s v="BDS DF108"/>
    <s v="0 missed"/>
    <s v="0 missed"/>
    <n v="3"/>
    <n v="2"/>
    <n v="1"/>
    <n v="1"/>
    <s v="0 missed"/>
    <n v="5"/>
    <n v="1"/>
    <x v="4"/>
    <s v="No Data"/>
    <s v="No Data"/>
    <s v="No Data"/>
    <s v="No Data"/>
    <n v="10"/>
    <n v="5"/>
    <n v="15"/>
    <n v="19.75"/>
    <n v="52.25"/>
    <n v="60"/>
    <s v="Probability &amp; Statistics"/>
    <s v="BDS DF114"/>
    <s v="0 missed"/>
    <s v="0 missed"/>
    <n v="3"/>
    <n v="1"/>
    <n v="1"/>
    <n v="1"/>
    <s v="0 missed"/>
    <n v="4"/>
    <n v="1"/>
    <x v="2"/>
    <s v="No Data"/>
    <s v="No Data"/>
    <s v="No Data"/>
    <s v="No Data"/>
    <n v="4.5"/>
    <n v="4.5"/>
    <s v="A"/>
    <n v="7"/>
    <n v="36"/>
    <n v="30"/>
    <s v="Writing Practice"/>
    <s v="BDS DF112"/>
    <s v="0 missed"/>
    <s v="1 missed"/>
    <n v="2"/>
    <n v="1"/>
    <n v="1"/>
    <n v="0.5"/>
    <s v="1 missed"/>
    <n v="3"/>
    <n v="0.75"/>
    <x v="2"/>
    <s v="No Data"/>
    <s v="No Data"/>
    <s v="No Data"/>
    <s v="No Data"/>
    <s v="P-0, A-0, No Data-4"/>
    <s v="P-0, A-0, No Data-4"/>
    <s v="No Data"/>
    <s v="No Data"/>
    <s v="No Data"/>
    <s v="No Data"/>
    <x v="6"/>
    <n v="0"/>
    <e v="#N/A"/>
    <s v="AIU Case"/>
    <x v="38"/>
    <x v="0"/>
  </r>
  <r>
    <n v="40"/>
    <s v="BS DS-AI"/>
    <s v="2025EB1100040"/>
    <s v="2025eb1100040@bitspilani-digital.edu.in"/>
    <s v="MARIA C JOSEPH"/>
    <s v="FEMALE"/>
    <s v="`+91-9961705252"/>
    <n v="8"/>
    <s v="A"/>
    <n v="10"/>
    <s v="A"/>
    <s v="A"/>
    <n v="14.4"/>
    <n v="60"/>
    <s v="Computer Programming"/>
    <s v="BDS DF113"/>
    <s v="2 missed"/>
    <s v="1 missed"/>
    <n v="2"/>
    <n v="0"/>
    <n v="0.5"/>
    <n v="0"/>
    <s v="3 missed"/>
    <n v="2"/>
    <n v="0.4"/>
    <x v="0"/>
    <s v="P-S1_Onsite"/>
    <s v="No Data"/>
    <s v="Present"/>
    <s v="P-S1_Onsite"/>
    <n v="13"/>
    <n v="12"/>
    <n v="8.6666666669999994"/>
    <n v="10"/>
    <n v="9"/>
    <n v="52.666666667000001"/>
    <n v="50"/>
    <s v="Computer Systems"/>
    <s v="BDS DF108"/>
    <s v="0 missed"/>
    <s v="0 missed"/>
    <n v="3"/>
    <n v="2"/>
    <n v="1"/>
    <n v="1"/>
    <s v="0 missed"/>
    <n v="5"/>
    <n v="1"/>
    <x v="4"/>
    <s v="P-S1_Onsite"/>
    <s v="No Data"/>
    <s v="Present"/>
    <s v="P-S1_Onsite"/>
    <n v="9"/>
    <n v="10"/>
    <s v="A"/>
    <n v="19.5"/>
    <n v="43.5"/>
    <n v="60"/>
    <s v="Probability &amp; Statistics"/>
    <s v="BDS DF114"/>
    <s v="1 missed"/>
    <s v="0 missed"/>
    <n v="2"/>
    <n v="1"/>
    <n v="0.66666666666666663"/>
    <n v="1"/>
    <s v="1 missed"/>
    <n v="3"/>
    <n v="0.75"/>
    <x v="5"/>
    <s v="No Data"/>
    <s v="P-S2_Onsite"/>
    <s v="Present"/>
    <s v="P-S2_Onsite"/>
    <n v="4"/>
    <n v="0"/>
    <n v="8.5"/>
    <s v="A"/>
    <n v="12.5"/>
    <n v="30"/>
    <s v="Writing Practice"/>
    <s v="BDS DF112"/>
    <s v="0 missed"/>
    <s v="1 missed"/>
    <n v="2"/>
    <n v="1"/>
    <n v="1"/>
    <n v="0.5"/>
    <s v="1 missed"/>
    <n v="3"/>
    <n v="0.75"/>
    <x v="2"/>
    <s v="P-S1_Onsite"/>
    <s v="No Data"/>
    <s v="Present"/>
    <s v="P-S1_Onsite"/>
    <s v="P-3, A-0, No Data-1"/>
    <s v="P-1, A-0, No Data-3"/>
    <s v="P-S1_Onsite"/>
    <s v="P-S1_Onsite"/>
    <s v="P-S1_Onsite"/>
    <s v="P-S2_Onsite"/>
    <x v="0"/>
    <n v="0"/>
    <s v="Activated"/>
    <s v="Exam Given"/>
    <x v="39"/>
    <x v="0"/>
  </r>
  <r>
    <n v="41"/>
    <s v="BS DS-AI"/>
    <s v="2025EB1100041"/>
    <s v="2025eb1100041@bitspilani-digital.edu.in"/>
    <s v="NISSIE HASINI ALLABOYINA"/>
    <s v="FEMALE"/>
    <s v="`+91-9480404899"/>
    <n v="10"/>
    <n v="10"/>
    <n v="10"/>
    <n v="10"/>
    <n v="50"/>
    <n v="32"/>
    <n v="60"/>
    <s v="Computer Programming"/>
    <s v="BDS DF113"/>
    <s v="0 missed"/>
    <s v="0 missed"/>
    <n v="4"/>
    <n v="1"/>
    <n v="1"/>
    <n v="1"/>
    <s v="0 missed"/>
    <n v="5"/>
    <n v="1"/>
    <x v="4"/>
    <s v="No Data"/>
    <s v="P-S2_Onsite"/>
    <s v="Present"/>
    <s v="P-S2_Onsite"/>
    <n v="12"/>
    <n v="12"/>
    <n v="9.3333333330000006"/>
    <n v="10"/>
    <n v="10"/>
    <n v="53.333333332999999"/>
    <n v="50"/>
    <s v="Computer Systems"/>
    <s v="BDS DF108"/>
    <s v="0 missed"/>
    <s v="0 missed"/>
    <n v="3"/>
    <n v="2"/>
    <n v="1"/>
    <n v="1"/>
    <s v="0 missed"/>
    <n v="5"/>
    <n v="1"/>
    <x v="4"/>
    <s v="No Data"/>
    <s v="P-S2_Onsite"/>
    <s v="Present"/>
    <s v="P-S2_Onsite"/>
    <n v="9"/>
    <n v="10"/>
    <s v="A"/>
    <n v="18"/>
    <n v="42"/>
    <n v="60"/>
    <s v="Probability &amp; Statistics"/>
    <s v="BDS DF114"/>
    <s v="1 missed"/>
    <s v="0 missed"/>
    <n v="2"/>
    <n v="1"/>
    <n v="0.66666666666666663"/>
    <n v="1"/>
    <s v="1 missed"/>
    <n v="3"/>
    <n v="0.75"/>
    <x v="5"/>
    <s v="No Data"/>
    <s v="P-S2_Onsite"/>
    <s v="Present"/>
    <s v="P-S2_Onsite"/>
    <n v="4.5"/>
    <n v="4"/>
    <n v="6"/>
    <n v="9"/>
    <n v="43.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40"/>
    <x v="0"/>
  </r>
  <r>
    <n v="42"/>
    <s v="BS DS-AI"/>
    <s v="2025EB1100042"/>
    <s v="2025eb1100042@bitspilani-digital.edu.in"/>
    <s v="SHUBHASHREE SANNIGRAHI"/>
    <s v="FEMALE"/>
    <s v="`+91-9475009172"/>
    <n v="9"/>
    <n v="9"/>
    <n v="10"/>
    <n v="10"/>
    <n v="50"/>
    <n v="30.4"/>
    <n v="60"/>
    <s v="Computer Programming"/>
    <s v="BDS DF113"/>
    <s v="0 missed"/>
    <s v="0 missed"/>
    <n v="4"/>
    <n v="1"/>
    <n v="1"/>
    <n v="1"/>
    <s v="0 missed"/>
    <n v="5"/>
    <n v="1"/>
    <x v="4"/>
    <s v="No Data"/>
    <s v="P-S2_Onsite"/>
    <s v="Present"/>
    <s v="P-S2_Onsite"/>
    <n v="12.5"/>
    <n v="11"/>
    <n v="8.6666666669999994"/>
    <n v="9"/>
    <n v="10"/>
    <n v="51.166666667000001"/>
    <n v="50"/>
    <s v="Computer Systems"/>
    <s v="BDS DF108"/>
    <s v="0 missed"/>
    <s v="0 missed"/>
    <n v="3"/>
    <n v="2"/>
    <n v="1"/>
    <n v="1"/>
    <s v="0 missed"/>
    <n v="5"/>
    <n v="1"/>
    <x v="4"/>
    <s v="No Data"/>
    <s v="P-S2_Onsite"/>
    <s v="Present"/>
    <s v="P-S2_Onsite"/>
    <n v="10"/>
    <n v="7"/>
    <n v="15"/>
    <n v="19.5"/>
    <n v="55"/>
    <n v="60"/>
    <s v="Probability &amp; Statistics"/>
    <s v="BDS DF114"/>
    <s v="0 missed"/>
    <s v="0 missed"/>
    <n v="3"/>
    <n v="1"/>
    <n v="1"/>
    <n v="1"/>
    <s v="0 missed"/>
    <n v="4"/>
    <n v="1"/>
    <x v="2"/>
    <s v="No Data"/>
    <s v="P-S2_Onsite"/>
    <s v="Present"/>
    <s v="P-S2_Onsite"/>
    <n v="4"/>
    <n v="4.5"/>
    <n v="8.5"/>
    <n v="9"/>
    <n v="46"/>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41"/>
    <x v="0"/>
  </r>
  <r>
    <n v="43"/>
    <s v="BS DS-AI"/>
    <s v="2025EB1100043"/>
    <s v="2025eb1100043@bitspilani-digital.edu.in"/>
    <s v="JAHAGIRDAR ADITYA ASHWIN"/>
    <s v="MALE"/>
    <s v="`+31-0617900458"/>
    <n v="10"/>
    <s v="A"/>
    <n v="7"/>
    <n v="7"/>
    <n v="45"/>
    <n v="19.2"/>
    <n v="60"/>
    <s v="Computer Programming"/>
    <s v="BDS DF113"/>
    <s v="1 missed"/>
    <s v="0 missed"/>
    <n v="3"/>
    <n v="1"/>
    <n v="0.75"/>
    <n v="1"/>
    <s v="1 missed"/>
    <n v="4"/>
    <n v="0.8"/>
    <x v="3"/>
    <s v="P-S1_Online"/>
    <s v="No Data"/>
    <s v="Present"/>
    <s v="P-S1_Online"/>
    <n v="13"/>
    <n v="5"/>
    <s v="A"/>
    <s v="A"/>
    <s v="A"/>
    <n v="18"/>
    <n v="50"/>
    <s v="Computer Systems"/>
    <s v="BDS DF108"/>
    <s v="3 missed"/>
    <s v="0 missed"/>
    <n v="0"/>
    <n v="2"/>
    <n v="0"/>
    <n v="1"/>
    <s v="3 missed"/>
    <n v="2"/>
    <n v="0.4"/>
    <x v="9"/>
    <s v="P-S1_Online"/>
    <s v="No Data"/>
    <s v="Present"/>
    <s v="P-S1_Online"/>
    <n v="5"/>
    <n v="8"/>
    <n v="10.5"/>
    <s v="A"/>
    <n v="27.5"/>
    <n v="60"/>
    <s v="Probability &amp; Statistics"/>
    <s v="BDS DF114"/>
    <s v="0 missed"/>
    <s v="1 missed"/>
    <n v="3"/>
    <n v="0"/>
    <n v="1"/>
    <n v="0"/>
    <s v="1 missed"/>
    <n v="3"/>
    <n v="0.75"/>
    <x v="6"/>
    <s v="No Data"/>
    <s v="P-S2_Online"/>
    <s v="Present"/>
    <s v="P-S2_Online"/>
    <s v="A"/>
    <s v="A"/>
    <s v="A"/>
    <n v="6.5"/>
    <n v="6.5"/>
    <n v="30"/>
    <s v="Writing Practice"/>
    <s v="BDS DF112"/>
    <s v="2 missed"/>
    <s v="1 missed"/>
    <n v="0"/>
    <n v="1"/>
    <n v="0"/>
    <n v="0.5"/>
    <s v="3 missed"/>
    <n v="1"/>
    <n v="0.25"/>
    <x v="7"/>
    <s v="No Data"/>
    <s v="A-S2_Online"/>
    <s v="Absent"/>
    <s v="A-S2_Online"/>
    <s v="P-2, A-0, No Data-2"/>
    <s v="P-1, A-1, No Data-2"/>
    <s v="P-S1_Online"/>
    <s v="A-S2_Online"/>
    <s v="P-S1_Online"/>
    <s v="P-S2_Online"/>
    <x v="2"/>
    <n v="0"/>
    <s v="Activated"/>
    <s v="Exam Given"/>
    <x v="42"/>
    <x v="0"/>
  </r>
  <r>
    <n v="44"/>
    <s v="BS DS-AI"/>
    <s v="2025EB1100044"/>
    <s v="2025eb1100044@bitspilani-digital.edu.in"/>
    <s v="POOJA CHOUDHARY"/>
    <s v="FEMALE"/>
    <s v="`+91-7728819377"/>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43"/>
    <x v="3"/>
  </r>
  <r>
    <n v="45"/>
    <s v="BS DS-AI"/>
    <s v="2025EB1100045"/>
    <s v="2025eb1100045@bitspilani-digital.edu.in"/>
    <s v="RUVANSH PATEL"/>
    <s v="MALE"/>
    <s v="`+91-9974767667"/>
    <n v="10"/>
    <s v="A"/>
    <s v="A"/>
    <s v="A"/>
    <s v="A"/>
    <n v="8"/>
    <n v="60"/>
    <s v="Computer Programming"/>
    <s v="BDS DF113"/>
    <s v="3 missed"/>
    <s v="1 missed"/>
    <n v="1"/>
    <n v="0"/>
    <n v="0.25"/>
    <n v="0"/>
    <s v="4 missed"/>
    <n v="1"/>
    <n v="0.2"/>
    <x v="2"/>
    <s v="A-S1_Onsite"/>
    <s v="A-S2_Onsite"/>
    <s v="Absent"/>
    <s v="A-S1_Onsite"/>
    <s v="A"/>
    <s v="A"/>
    <s v="A"/>
    <s v="A"/>
    <s v="A"/>
    <n v="0"/>
    <n v="50"/>
    <s v="Computer Systems"/>
    <s v="BDS DF108"/>
    <s v="3 missed"/>
    <s v="2 missed"/>
    <n v="0"/>
    <n v="0"/>
    <n v="0"/>
    <n v="0"/>
    <s v="5 missed"/>
    <n v="0"/>
    <n v="0"/>
    <x v="0"/>
    <s v="A-S1_Onsite"/>
    <s v="A-S2_Onsite"/>
    <s v="Absent"/>
    <s v="A-S1_Onsite"/>
    <n v="6"/>
    <s v="A"/>
    <s v="A"/>
    <s v="A"/>
    <n v="6"/>
    <n v="60"/>
    <s v="Probability &amp; Statistics"/>
    <s v="BDS DF114"/>
    <s v="2 missed"/>
    <s v="1 missed"/>
    <n v="1"/>
    <n v="0"/>
    <n v="0.33333333333333331"/>
    <n v="0"/>
    <s v="3 missed"/>
    <n v="1"/>
    <n v="0.25"/>
    <x v="3"/>
    <s v="A-S1_Onsite"/>
    <s v="A-S2_Onsite"/>
    <s v="Absent"/>
    <s v="A-S1_Onsite"/>
    <n v="2.5"/>
    <s v="A"/>
    <s v="A"/>
    <s v="A"/>
    <n v="2.5"/>
    <n v="30"/>
    <s v="Writing Practice"/>
    <s v="BDS DF112"/>
    <s v="1 missed"/>
    <s v="2 missed"/>
    <n v="1"/>
    <n v="0"/>
    <n v="0.5"/>
    <n v="0"/>
    <s v="3 missed"/>
    <n v="1"/>
    <n v="0.25"/>
    <x v="1"/>
    <s v="A-S1_Onsite"/>
    <s v="A-S2_Onsite"/>
    <s v="Absent"/>
    <s v="A-S1_Onsite"/>
    <s v="P-0, A-4, No Data-0"/>
    <s v="P-0, A-4, No Data-0"/>
    <s v="A-S1_Onsite"/>
    <s v="A-S1_Onsite"/>
    <s v="A-S1_Onsite"/>
    <s v="A-S1_Onsite"/>
    <x v="1"/>
    <n v="0"/>
    <s v="Activated"/>
    <s v="Absent"/>
    <x v="44"/>
    <x v="1"/>
  </r>
  <r>
    <n v="46"/>
    <s v="BS DS-AI"/>
    <s v="2025EB1100046"/>
    <s v="2025eb1100046@bitspilani-digital.edu.in"/>
    <s v="JAMDAR AVI SHREE"/>
    <s v="MALE"/>
    <s v="`+91-9373279218"/>
    <n v="2"/>
    <s v="A"/>
    <s v="A"/>
    <s v="A"/>
    <s v="A"/>
    <n v="1.6"/>
    <n v="60"/>
    <s v="Computer Programming"/>
    <s v="BDS DF113"/>
    <s v="3 missed"/>
    <s v="1 missed"/>
    <n v="1"/>
    <n v="0"/>
    <n v="0.25"/>
    <n v="0"/>
    <s v="4 missed"/>
    <n v="1"/>
    <n v="0.2"/>
    <x v="2"/>
    <s v="P-S1_Onsite"/>
    <s v="No Data"/>
    <s v="Present"/>
    <s v="P-S1_Onsite"/>
    <s v="A"/>
    <s v="A"/>
    <s v="A"/>
    <s v="A"/>
    <s v="A"/>
    <n v="0"/>
    <n v="50"/>
    <s v="Computer Systems"/>
    <s v="BDS DF108"/>
    <s v="3 missed"/>
    <s v="2 missed"/>
    <n v="0"/>
    <n v="0"/>
    <n v="0"/>
    <n v="0"/>
    <s v="5 missed"/>
    <n v="0"/>
    <n v="0"/>
    <x v="0"/>
    <s v="P-S1_Onsite"/>
    <s v="No Data"/>
    <s v="Present"/>
    <s v="P-S1_Onsite"/>
    <s v="A"/>
    <s v="A"/>
    <s v="A"/>
    <s v="A"/>
    <n v="0"/>
    <n v="60"/>
    <s v="Probability &amp; Statistics"/>
    <s v="BDS DF114"/>
    <s v="3 missed"/>
    <s v="1 missed"/>
    <n v="0"/>
    <n v="0"/>
    <n v="0"/>
    <n v="0"/>
    <s v="4 missed"/>
    <n v="0"/>
    <n v="0"/>
    <x v="1"/>
    <s v="A-S1_Onsite"/>
    <s v="P-S2_Onsite"/>
    <s v="Present"/>
    <s v="P-S2_Onsite"/>
    <s v="A"/>
    <s v="A"/>
    <s v="A"/>
    <s v="A"/>
    <n v="0"/>
    <n v="30"/>
    <s v="Writing Practice"/>
    <s v="BDS DF112"/>
    <s v="2 missed"/>
    <s v="2 missed"/>
    <n v="0"/>
    <n v="0"/>
    <n v="0"/>
    <n v="0"/>
    <s v="4 missed"/>
    <n v="0"/>
    <n v="0"/>
    <x v="5"/>
    <s v="P-S1_Onsite"/>
    <s v="No Data"/>
    <s v="Present"/>
    <s v="P-S1_Onsite"/>
    <s v="P-3, A-1, No Data-0"/>
    <s v="P-1, A-0, No Data-3"/>
    <s v="P-S1_Onsite"/>
    <s v="P-S1_Onsite"/>
    <s v="P-S1_Onsite"/>
    <s v="P-S2_Onsite"/>
    <x v="0"/>
    <n v="0"/>
    <s v="Activated"/>
    <s v="Exam Given"/>
    <x v="45"/>
    <x v="0"/>
  </r>
  <r>
    <n v="47"/>
    <s v="BS DS-AI"/>
    <s v="2025EB1100047"/>
    <s v="2025eb1100047@bitspilani-digital.edu.in"/>
    <s v="SYED SARIM HASSAN"/>
    <s v="MALE"/>
    <s v="`+91-6287860914"/>
    <n v="9"/>
    <n v="6"/>
    <n v="10"/>
    <n v="10"/>
    <n v="50"/>
    <n v="28"/>
    <n v="60"/>
    <s v="Computer Programming"/>
    <s v="BDS DF113"/>
    <s v="0 missed"/>
    <s v="0 missed"/>
    <n v="4"/>
    <n v="1"/>
    <n v="1"/>
    <n v="1"/>
    <s v="0 missed"/>
    <n v="5"/>
    <n v="1"/>
    <x v="4"/>
    <s v="No Data"/>
    <s v="P-S2_Onsite"/>
    <s v="Present"/>
    <s v="P-S2_Onsite"/>
    <n v="15"/>
    <n v="10.5"/>
    <n v="8.6666666669999994"/>
    <n v="10"/>
    <n v="10"/>
    <n v="54.166666667000001"/>
    <n v="50"/>
    <s v="Computer Systems"/>
    <s v="BDS DF108"/>
    <s v="0 missed"/>
    <s v="0 missed"/>
    <n v="3"/>
    <n v="2"/>
    <n v="1"/>
    <n v="1"/>
    <s v="0 missed"/>
    <n v="5"/>
    <n v="1"/>
    <x v="4"/>
    <s v="No Data"/>
    <s v="P-S2_Onsite"/>
    <s v="Present"/>
    <s v="P-S2_Onsite"/>
    <n v="9"/>
    <n v="10"/>
    <n v="15"/>
    <n v="19.5"/>
    <n v="58.5"/>
    <n v="60"/>
    <s v="Probability &amp; Statistics"/>
    <s v="BDS DF114"/>
    <s v="0 missed"/>
    <s v="0 missed"/>
    <n v="3"/>
    <n v="1"/>
    <n v="1"/>
    <n v="1"/>
    <s v="0 missed"/>
    <n v="4"/>
    <n v="1"/>
    <x v="2"/>
    <s v="No Data"/>
    <s v="P-S2_Onsite"/>
    <s v="Present"/>
    <s v="P-S2_Onsite"/>
    <n v="5"/>
    <n v="3.5"/>
    <s v="A"/>
    <s v="A"/>
    <n v="18.5"/>
    <n v="30"/>
    <s v="Writing Practice"/>
    <s v="BDS DF112"/>
    <s v="0 missed"/>
    <s v="2 missed"/>
    <n v="2"/>
    <n v="0"/>
    <n v="1"/>
    <n v="0"/>
    <s v="2 missed"/>
    <n v="2"/>
    <n v="0.5"/>
    <x v="0"/>
    <s v="No Data"/>
    <s v="P-S2_Onsite"/>
    <s v="Present"/>
    <s v="P-S2_Onsite"/>
    <s v="P-0, A-0, No Data-4"/>
    <s v="P-4, A-0, No Data-0"/>
    <s v="P-S2_Onsite"/>
    <s v="P-S2_Onsite"/>
    <s v="P-S2_Onsite"/>
    <s v="P-S2_Onsite"/>
    <x v="0"/>
    <n v="0"/>
    <s v="Activated"/>
    <s v="Exam Given"/>
    <x v="46"/>
    <x v="0"/>
  </r>
  <r>
    <n v="48"/>
    <s v="BS DS-AI"/>
    <s v="2025EB1100048"/>
    <s v="2025eb1100048@bitspilani-digital.edu.in"/>
    <s v="NARAYANI SINGH"/>
    <s v="FEMALE"/>
    <s v="`+91-9219735831"/>
    <n v="9"/>
    <n v="8"/>
    <s v="A"/>
    <s v="A"/>
    <s v="A"/>
    <n v="13.6"/>
    <n v="60"/>
    <s v="Computer Programming"/>
    <s v="BDS DF113"/>
    <s v="2 missed"/>
    <s v="1 missed"/>
    <n v="2"/>
    <n v="0"/>
    <n v="0.5"/>
    <n v="0"/>
    <s v="3 missed"/>
    <n v="2"/>
    <n v="0.4"/>
    <x v="0"/>
    <s v="No Data"/>
    <s v="A-S2_Onsite"/>
    <s v="Absent"/>
    <s v="A-S2_Onsite"/>
    <s v="A"/>
    <s v="A"/>
    <s v="A"/>
    <s v="A"/>
    <s v="A"/>
    <n v="0"/>
    <n v="50"/>
    <s v="Computer Systems"/>
    <s v="BDS DF108"/>
    <s v="3 missed"/>
    <s v="2 missed"/>
    <n v="0"/>
    <n v="0"/>
    <n v="0"/>
    <n v="0"/>
    <s v="5 missed"/>
    <n v="0"/>
    <n v="0"/>
    <x v="0"/>
    <s v="No Data"/>
    <s v="A-S2_Onsite"/>
    <s v="Absent"/>
    <s v="A-S2_Onsite"/>
    <n v="10"/>
    <s v="A"/>
    <s v="A"/>
    <s v="A"/>
    <n v="10"/>
    <n v="60"/>
    <s v="Probability &amp; Statistics"/>
    <s v="BDS DF114"/>
    <s v="2 missed"/>
    <s v="1 missed"/>
    <n v="1"/>
    <n v="0"/>
    <n v="0.33333333333333331"/>
    <n v="0"/>
    <s v="3 missed"/>
    <n v="1"/>
    <n v="0.25"/>
    <x v="3"/>
    <s v="No Data"/>
    <s v="A-S2_Onsite"/>
    <s v="Absent"/>
    <s v="A-S2_Onsite"/>
    <n v="4.5"/>
    <s v="A"/>
    <s v="A"/>
    <s v="A"/>
    <n v="4.5"/>
    <n v="30"/>
    <s v="Writing Practice"/>
    <s v="BDS DF112"/>
    <s v="1 missed"/>
    <s v="2 missed"/>
    <n v="1"/>
    <n v="0"/>
    <n v="0.5"/>
    <n v="0"/>
    <s v="3 missed"/>
    <n v="1"/>
    <n v="0.25"/>
    <x v="1"/>
    <s v="No Data"/>
    <s v="A-S2_Onsite"/>
    <s v="Absent"/>
    <s v="A-S2_Onsite"/>
    <s v="P-0, A-0, No Data-4"/>
    <s v="P-0, A-4, No Data-0"/>
    <s v="A-S2_Onsite"/>
    <s v="A-S2_Onsite"/>
    <s v="A-S2_Onsite"/>
    <s v="A-S2_Onsite"/>
    <x v="1"/>
    <n v="0"/>
    <s v="Activated"/>
    <s v="Absent"/>
    <x v="47"/>
    <x v="1"/>
  </r>
  <r>
    <n v="49"/>
    <s v="BS DS-AI"/>
    <s v="2025EB1100049"/>
    <s v="2025eb1100049@bitspilani-digital.edu.in"/>
    <s v="PRIYANSHI KALAL"/>
    <s v="FEMALE"/>
    <s v="`+91-8890425072"/>
    <n v="9"/>
    <n v="9"/>
    <n v="10"/>
    <n v="10"/>
    <n v="50"/>
    <n v="30.4"/>
    <n v="60"/>
    <s v="Computer Programming"/>
    <s v="BDS DF113"/>
    <s v="0 missed"/>
    <s v="0 missed"/>
    <n v="4"/>
    <n v="1"/>
    <n v="1"/>
    <n v="1"/>
    <s v="0 missed"/>
    <n v="5"/>
    <n v="1"/>
    <x v="4"/>
    <s v="No Data"/>
    <s v="No Data"/>
    <s v="No Data"/>
    <s v="No Data"/>
    <n v="15"/>
    <n v="10.5"/>
    <n v="8.6666666669999994"/>
    <n v="1"/>
    <s v="A"/>
    <n v="35.166666667000001"/>
    <n v="50"/>
    <s v="Computer Systems"/>
    <s v="BDS DF108"/>
    <s v="1 missed"/>
    <s v="0 missed"/>
    <n v="2"/>
    <n v="2"/>
    <n v="0.66666666666666663"/>
    <n v="1"/>
    <s v="1 missed"/>
    <n v="4"/>
    <n v="0.8"/>
    <x v="2"/>
    <s v="No Data"/>
    <s v="No Data"/>
    <s v="No Data"/>
    <s v="No Data"/>
    <n v="9"/>
    <n v="9"/>
    <s v="A"/>
    <s v="A"/>
    <n v="22.5"/>
    <n v="60"/>
    <s v="Probability &amp; Statistics"/>
    <s v="BDS DF114"/>
    <s v="1 missed"/>
    <s v="1 missed"/>
    <n v="2"/>
    <n v="0"/>
    <n v="0.66666666666666663"/>
    <n v="0"/>
    <s v="2 missed"/>
    <n v="2"/>
    <n v="0.5"/>
    <x v="0"/>
    <s v="No Data"/>
    <s v="No Data"/>
    <s v="No Data"/>
    <s v="No Data"/>
    <n v="5"/>
    <n v="4"/>
    <n v="5"/>
    <n v="6.5"/>
    <n v="20.5"/>
    <n v="30"/>
    <s v="Writing Practice"/>
    <s v="BDS DF112"/>
    <s v="0 missed"/>
    <s v="0 missed"/>
    <n v="2"/>
    <n v="2"/>
    <n v="1"/>
    <n v="1"/>
    <s v="0 missed"/>
    <n v="4"/>
    <n v="1"/>
    <x v="3"/>
    <s v="No Data"/>
    <s v="P-S2_Onsite"/>
    <s v="Present"/>
    <s v="P-S2_Onsite"/>
    <s v="P-0, A-0, No Data-4"/>
    <s v="P-1, A-0, No Data-3"/>
    <s v="No Data"/>
    <s v="P-S2_Onsite"/>
    <s v="No Data"/>
    <s v="No Data"/>
    <x v="5"/>
    <n v="0"/>
    <s v="Activated"/>
    <s v="Exam Given"/>
    <x v="48"/>
    <x v="0"/>
  </r>
  <r>
    <n v="50"/>
    <s v="BS DS-AI"/>
    <s v="2025EB1100050"/>
    <s v="2025eb1100050@bitspilani-digital.edu.in"/>
    <s v="BONAGIRI PRANAV SRIRAM"/>
    <s v="MALE"/>
    <s v="`+91-8978270734"/>
    <n v="2"/>
    <s v="A"/>
    <s v="A"/>
    <s v="A"/>
    <s v="A"/>
    <n v="1.6"/>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No Data"/>
    <s v="P-S2_Onsite"/>
    <s v="Present"/>
    <s v="P-S2_Onsite"/>
    <s v="A"/>
    <s v="A"/>
    <s v="A"/>
    <s v="A"/>
    <n v="0"/>
    <n v="60"/>
    <s v="Probability &amp; Statistics"/>
    <s v="BDS DF114"/>
    <s v="3 missed"/>
    <s v="1 missed"/>
    <n v="0"/>
    <n v="0"/>
    <n v="0"/>
    <n v="0"/>
    <s v="4 missed"/>
    <n v="0"/>
    <n v="0"/>
    <x v="1"/>
    <s v="No Data"/>
    <s v="P-S2_Onsite"/>
    <s v="Present"/>
    <s v="P-S2_Onsite"/>
    <s v="A"/>
    <s v="A"/>
    <s v="A"/>
    <s v="A"/>
    <n v="0"/>
    <n v="30"/>
    <s v="Writing Practice"/>
    <s v="BDS DF112"/>
    <s v="2 missed"/>
    <s v="2 missed"/>
    <n v="0"/>
    <n v="0"/>
    <n v="0"/>
    <n v="0"/>
    <s v="4 missed"/>
    <n v="0"/>
    <n v="0"/>
    <x v="5"/>
    <s v="No Data"/>
    <s v="P-S2_Onsite"/>
    <s v="Present"/>
    <s v="P-S2_Onsite"/>
    <s v="P-0, A-0, No Data-4"/>
    <s v="P-4, A-0, No Data-0"/>
    <s v="P-S2_Onsite"/>
    <s v="P-S2_Onsite"/>
    <s v="P-S2_Onsite"/>
    <s v="P-S2_Onsite"/>
    <x v="0"/>
    <n v="0"/>
    <s v="Activated"/>
    <s v="Exam Given"/>
    <x v="49"/>
    <x v="0"/>
  </r>
  <r>
    <n v="51"/>
    <s v="BS DS-AI"/>
    <s v="2025EB1100051"/>
    <s v="2025eb1100051@bitspilani-digital.edu.in"/>
    <s v="SHUNMUGA SUNDARAM S"/>
    <s v="MALE"/>
    <s v="`+91-6383016598"/>
    <n v="10"/>
    <n v="9"/>
    <n v="10"/>
    <n v="10"/>
    <n v="50"/>
    <n v="31.2"/>
    <n v="60"/>
    <s v="Computer Programming"/>
    <s v="BDS DF113"/>
    <s v="0 missed"/>
    <s v="0 missed"/>
    <n v="4"/>
    <n v="1"/>
    <n v="1"/>
    <n v="1"/>
    <s v="0 missed"/>
    <n v="5"/>
    <n v="1"/>
    <x v="4"/>
    <s v="No Data"/>
    <s v="P-S2_Onsite"/>
    <s v="Present"/>
    <s v="P-S2_Onsite"/>
    <n v="12"/>
    <s v="A"/>
    <n v="9.3333333330000006"/>
    <s v="A"/>
    <s v="A"/>
    <n v="21.333333332999999"/>
    <n v="50"/>
    <s v="Computer Systems"/>
    <s v="BDS DF108"/>
    <s v="2 missed"/>
    <s v="1 missed"/>
    <n v="1"/>
    <n v="1"/>
    <n v="0.33333333333333331"/>
    <n v="0.5"/>
    <s v="3 missed"/>
    <n v="2"/>
    <n v="0.4"/>
    <x v="7"/>
    <s v="No Data"/>
    <s v="No Data"/>
    <s v="No Data"/>
    <s v="No Data"/>
    <n v="10"/>
    <n v="10"/>
    <n v="15"/>
    <n v="20"/>
    <n v="60"/>
    <n v="60"/>
    <s v="Probability &amp; Statistics"/>
    <s v="BDS DF114"/>
    <s v="0 missed"/>
    <s v="0 missed"/>
    <n v="3"/>
    <n v="1"/>
    <n v="1"/>
    <n v="1"/>
    <s v="0 missed"/>
    <n v="4"/>
    <n v="1"/>
    <x v="2"/>
    <s v="No Data"/>
    <s v="P-S2_Onsite"/>
    <s v="Present"/>
    <s v="P-S2_Onsite"/>
    <n v="5"/>
    <n v="4.5"/>
    <n v="9"/>
    <n v="9.75"/>
    <n v="48.25"/>
    <n v="30"/>
    <s v="Writing Practice"/>
    <s v="BDS DF112"/>
    <s v="0 missed"/>
    <s v="0 missed"/>
    <n v="2"/>
    <n v="2"/>
    <n v="1"/>
    <n v="1"/>
    <s v="0 missed"/>
    <n v="4"/>
    <n v="1"/>
    <x v="3"/>
    <s v="No Data"/>
    <s v="P-S2_Onsite"/>
    <s v="Present"/>
    <s v="P-S2_Onsite"/>
    <s v="P-0, A-0, No Data-4"/>
    <s v="P-3, A-0, No Data-1"/>
    <s v="P-S2_Onsite"/>
    <s v="P-S2_Onsite"/>
    <s v="No Data"/>
    <s v="P-S2_Onsite"/>
    <x v="4"/>
    <n v="0"/>
    <s v="Activated"/>
    <s v="Exam Given"/>
    <x v="50"/>
    <x v="0"/>
  </r>
  <r>
    <n v="52"/>
    <s v="BS DS-AI"/>
    <s v="2025EB1100052"/>
    <s v="2025eb1100052@bitspilani-digital.edu.in"/>
    <s v="KANAMARLAPUDI N V S AJAY KUMAR"/>
    <s v="MALE"/>
    <s v="`+91-9492646335"/>
    <n v="10"/>
    <s v="A"/>
    <s v="A"/>
    <s v="A"/>
    <n v="50"/>
    <n v="8"/>
    <n v="60"/>
    <s v="Computer Programming"/>
    <s v="BDS DF113"/>
    <s v="3 missed"/>
    <s v="0 missed"/>
    <n v="1"/>
    <n v="1"/>
    <n v="0.25"/>
    <n v="1"/>
    <s v="3 missed"/>
    <n v="2"/>
    <n v="0.4"/>
    <x v="5"/>
    <s v="P-S1_Onsite"/>
    <s v="No Data"/>
    <s v="Present"/>
    <s v="P-S1_Onsite"/>
    <s v="A"/>
    <n v="10"/>
    <s v="A"/>
    <s v="A"/>
    <n v="10"/>
    <n v="20"/>
    <n v="50"/>
    <s v="Computer Systems"/>
    <s v="BDS DF108"/>
    <s v="2 missed"/>
    <s v="1 missed"/>
    <n v="1"/>
    <n v="1"/>
    <n v="0.33333333333333331"/>
    <n v="0.5"/>
    <s v="3 missed"/>
    <n v="2"/>
    <n v="0.4"/>
    <x v="7"/>
    <s v="P-S1_Onsite"/>
    <s v="No Data"/>
    <s v="Present"/>
    <s v="P-S1_Onsite"/>
    <n v="10"/>
    <s v="A"/>
    <n v="15"/>
    <n v="19.5"/>
    <n v="44.5"/>
    <n v="60"/>
    <s v="Probability &amp; Statistics"/>
    <s v="BDS DF114"/>
    <s v="1 missed"/>
    <s v="0 missed"/>
    <n v="2"/>
    <n v="1"/>
    <n v="0.66666666666666663"/>
    <n v="1"/>
    <s v="1 missed"/>
    <n v="3"/>
    <n v="0.75"/>
    <x v="5"/>
    <s v="P-S1_Onsite"/>
    <s v="No Data"/>
    <s v="Present"/>
    <s v="P-S1_Onsite"/>
    <n v="4.5"/>
    <s v="A"/>
    <n v="7.5"/>
    <n v="8"/>
    <n v="40"/>
    <n v="30"/>
    <s v="Writing Practice"/>
    <s v="BDS DF112"/>
    <s v="1 missed"/>
    <s v="0 missed"/>
    <n v="1"/>
    <n v="2"/>
    <n v="0.5"/>
    <n v="1"/>
    <s v="1 missed"/>
    <n v="3"/>
    <n v="0.75"/>
    <x v="4"/>
    <s v="P-S1_Onsite"/>
    <s v="No Data"/>
    <s v="Present"/>
    <s v="P-S1_Onsite"/>
    <s v="P-4, A-0, No Data-0"/>
    <s v="P-0, A-0, No Data-4"/>
    <s v="P-S1_Onsite"/>
    <s v="P-S1_Onsite"/>
    <s v="P-S1_Onsite"/>
    <s v="P-S1_Onsite"/>
    <x v="0"/>
    <n v="0"/>
    <s v="Activated"/>
    <s v="Exam Given"/>
    <x v="51"/>
    <x v="0"/>
  </r>
  <r>
    <n v="53"/>
    <s v="BS DS-AI"/>
    <s v="2025EB1100053"/>
    <s v="2025eb1100053@bitspilani-digital.edu.in"/>
    <s v="SIDHI"/>
    <s v="FEMALE"/>
    <s v="`+91-9711002754"/>
    <n v="10"/>
    <n v="8"/>
    <s v="A"/>
    <s v="A"/>
    <n v="50"/>
    <n v="14.4"/>
    <n v="60"/>
    <s v="Computer Programming"/>
    <s v="BDS DF113"/>
    <s v="2 missed"/>
    <s v="0 missed"/>
    <n v="2"/>
    <n v="1"/>
    <n v="0.5"/>
    <n v="1"/>
    <s v="2 missed"/>
    <n v="3"/>
    <n v="0.6"/>
    <x v="7"/>
    <s v="P-S1_Onsite"/>
    <s v="No Data"/>
    <s v="Present"/>
    <s v="P-S1_Onsite"/>
    <n v="14"/>
    <n v="15"/>
    <n v="9.3333333330000006"/>
    <n v="8"/>
    <n v="10"/>
    <n v="56.333333332999999"/>
    <n v="50"/>
    <s v="Computer Systems"/>
    <s v="BDS DF108"/>
    <s v="0 missed"/>
    <s v="0 missed"/>
    <n v="3"/>
    <n v="2"/>
    <n v="1"/>
    <n v="1"/>
    <s v="0 missed"/>
    <n v="5"/>
    <n v="1"/>
    <x v="4"/>
    <s v="No Data"/>
    <s v="P-S2_Onsite"/>
    <s v="Present"/>
    <s v="P-S2_Onsite"/>
    <n v="10"/>
    <n v="10"/>
    <n v="15"/>
    <n v="19"/>
    <n v="59"/>
    <n v="60"/>
    <s v="Probability &amp; Statistics"/>
    <s v="BDS DF114"/>
    <s v="0 missed"/>
    <s v="0 missed"/>
    <n v="3"/>
    <n v="1"/>
    <n v="1"/>
    <n v="1"/>
    <s v="0 missed"/>
    <n v="4"/>
    <n v="1"/>
    <x v="2"/>
    <s v="No Data"/>
    <s v="P-S2_Onsite"/>
    <s v="Present"/>
    <s v="P-S2_Onsite"/>
    <n v="4.5"/>
    <n v="3"/>
    <n v="9.5"/>
    <n v="8.25"/>
    <n v="45.25"/>
    <n v="30"/>
    <s v="Writing Practice"/>
    <s v="BDS DF112"/>
    <s v="0 missed"/>
    <s v="0 missed"/>
    <n v="2"/>
    <n v="2"/>
    <n v="1"/>
    <n v="1"/>
    <s v="0 missed"/>
    <n v="4"/>
    <n v="1"/>
    <x v="3"/>
    <s v="P-S1_Onsite"/>
    <s v="No Data"/>
    <s v="Present"/>
    <s v="P-S1_Onsite"/>
    <s v="P-2, A-0, No Data-2"/>
    <s v="P-2, A-0, No Data-2"/>
    <s v="P-S1_Onsite"/>
    <s v="P-S1_Onsite"/>
    <s v="P-S2_Onsite"/>
    <s v="P-S2_Onsite"/>
    <x v="0"/>
    <n v="0"/>
    <s v="Activated"/>
    <s v="Exam Given"/>
    <x v="52"/>
    <x v="0"/>
  </r>
  <r>
    <n v="54"/>
    <s v="BS DS-AI"/>
    <s v="2025EB1100054"/>
    <s v="2025eb1100054@bitspilani-digital.edu.in"/>
    <s v="PARTH NEGI"/>
    <s v="MALE"/>
    <s v="`+91-9818438217"/>
    <n v="9"/>
    <n v="9"/>
    <n v="10"/>
    <n v="10"/>
    <n v="50"/>
    <n v="30.4"/>
    <n v="60"/>
    <s v="Computer Programming"/>
    <s v="BDS DF113"/>
    <s v="0 missed"/>
    <s v="0 missed"/>
    <n v="4"/>
    <n v="1"/>
    <n v="1"/>
    <n v="1"/>
    <s v="0 missed"/>
    <n v="5"/>
    <n v="1"/>
    <x v="4"/>
    <s v="No Data"/>
    <s v="P-S2_Onsite"/>
    <s v="Present"/>
    <s v="P-S2_Onsite"/>
    <s v="A"/>
    <n v="11"/>
    <n v="9.3333333330000006"/>
    <n v="10"/>
    <n v="10"/>
    <n v="40.333333332999999"/>
    <n v="50"/>
    <s v="Computer Systems"/>
    <s v="BDS DF108"/>
    <s v="0 missed"/>
    <s v="1 missed"/>
    <n v="3"/>
    <n v="1"/>
    <n v="1"/>
    <n v="0.5"/>
    <s v="1 missed"/>
    <n v="4"/>
    <n v="0.8"/>
    <x v="10"/>
    <s v="No Data"/>
    <s v="No Data"/>
    <s v="No Data"/>
    <s v="No Data"/>
    <n v="10"/>
    <n v="9"/>
    <n v="15"/>
    <n v="18"/>
    <n v="56.5"/>
    <n v="60"/>
    <s v="Probability &amp; Statistics"/>
    <s v="BDS DF114"/>
    <s v="0 missed"/>
    <s v="0 missed"/>
    <n v="3"/>
    <n v="1"/>
    <n v="1"/>
    <n v="1"/>
    <s v="0 missed"/>
    <n v="4"/>
    <n v="1"/>
    <x v="2"/>
    <s v="No Data"/>
    <s v="P-S2_Onsite"/>
    <s v="Present"/>
    <s v="P-S2_Onsite"/>
    <n v="4.5"/>
    <n v="5"/>
    <s v="A"/>
    <n v="8"/>
    <n v="37.5"/>
    <n v="30"/>
    <s v="Writing Practice"/>
    <s v="BDS DF112"/>
    <s v="0 missed"/>
    <s v="1 missed"/>
    <n v="2"/>
    <n v="1"/>
    <n v="1"/>
    <n v="0.5"/>
    <s v="1 missed"/>
    <n v="3"/>
    <n v="0.75"/>
    <x v="2"/>
    <s v="P-S1_Onsite"/>
    <s v="No Data"/>
    <s v="Present"/>
    <s v="P-S1_Onsite"/>
    <s v="P-1, A-0, No Data-3"/>
    <s v="P-2, A-0, No Data-2"/>
    <s v="P-S2_Onsite"/>
    <s v="P-S1_Onsite"/>
    <s v="No Data"/>
    <s v="P-S2_Onsite"/>
    <x v="4"/>
    <n v="0"/>
    <s v="Activated"/>
    <s v="Exam Given"/>
    <x v="53"/>
    <x v="0"/>
  </r>
  <r>
    <n v="55"/>
    <s v="BS DS-AI"/>
    <s v="2025EB1100055"/>
    <s v="2025eb1100055@bitspilani-digital.edu.in"/>
    <s v="DEEPAK"/>
    <s v="MALE"/>
    <s v="`+91-6376165557"/>
    <n v="10"/>
    <n v="9"/>
    <n v="7"/>
    <n v="9"/>
    <n v="50"/>
    <n v="28"/>
    <n v="60"/>
    <s v="Computer Programming"/>
    <s v="BDS DF113"/>
    <s v="0 missed"/>
    <s v="0 missed"/>
    <n v="4"/>
    <n v="1"/>
    <n v="1"/>
    <n v="1"/>
    <s v="0 missed"/>
    <n v="5"/>
    <n v="1"/>
    <x v="4"/>
    <s v="No Data"/>
    <s v="P-S2_Onsite"/>
    <s v="Present"/>
    <s v="P-S2_Onsite"/>
    <n v="9"/>
    <n v="12"/>
    <n v="8"/>
    <n v="8"/>
    <n v="10"/>
    <n v="47"/>
    <n v="50"/>
    <s v="Computer Systems"/>
    <s v="BDS DF108"/>
    <s v="0 missed"/>
    <s v="0 missed"/>
    <n v="3"/>
    <n v="2"/>
    <n v="1"/>
    <n v="1"/>
    <s v="0 missed"/>
    <n v="5"/>
    <n v="1"/>
    <x v="4"/>
    <s v="No Data"/>
    <s v="P-S2_Onsite"/>
    <s v="Present"/>
    <s v="P-S2_Onsite"/>
    <n v="10"/>
    <n v="9"/>
    <s v="A"/>
    <n v="19"/>
    <n v="42.5"/>
    <n v="60"/>
    <s v="Probability &amp; Statistics"/>
    <s v="BDS DF114"/>
    <s v="1 missed"/>
    <s v="0 missed"/>
    <n v="2"/>
    <n v="1"/>
    <n v="0.66666666666666663"/>
    <n v="1"/>
    <s v="1 missed"/>
    <n v="3"/>
    <n v="0.75"/>
    <x v="5"/>
    <s v="No Data"/>
    <s v="P-S2_Onsite"/>
    <s v="Present"/>
    <s v="P-S2_Onsite"/>
    <n v="5"/>
    <n v="4"/>
    <n v="5.5"/>
    <n v="6.5"/>
    <n v="41"/>
    <n v="30"/>
    <s v="Writing Practice"/>
    <s v="BDS DF112"/>
    <s v="0 missed"/>
    <s v="0 missed"/>
    <n v="2"/>
    <n v="2"/>
    <n v="1"/>
    <n v="1"/>
    <s v="0 missed"/>
    <n v="4"/>
    <n v="1"/>
    <x v="3"/>
    <s v="P-S1_Onsite"/>
    <s v="No Data"/>
    <s v="Present"/>
    <s v="P-S1_Onsite"/>
    <s v="P-1, A-0, No Data-3"/>
    <s v="P-3, A-0, No Data-1"/>
    <s v="P-S2_Onsite"/>
    <s v="P-S1_Onsite"/>
    <s v="P-S2_Onsite"/>
    <s v="P-S2_Onsite"/>
    <x v="0"/>
    <n v="0"/>
    <s v="Activated"/>
    <s v="Exam Given"/>
    <x v="54"/>
    <x v="0"/>
  </r>
  <r>
    <n v="56"/>
    <s v="BS DS-AI"/>
    <s v="2025EB1100056"/>
    <s v="2025eb1100056@bitspilani-digital.edu.in"/>
    <s v="SAKSHAM RAI"/>
    <s v="MALE"/>
    <s v="`+91-9369891092"/>
    <n v="8"/>
    <n v="9"/>
    <n v="9"/>
    <n v="10"/>
    <n v="50"/>
    <n v="28.8"/>
    <n v="60"/>
    <s v="Computer Programming"/>
    <s v="BDS DF113"/>
    <s v="0 missed"/>
    <s v="0 missed"/>
    <n v="4"/>
    <n v="1"/>
    <n v="1"/>
    <n v="1"/>
    <s v="0 missed"/>
    <n v="5"/>
    <n v="1"/>
    <x v="4"/>
    <s v="P-S1_Onsite"/>
    <s v="No Data"/>
    <s v="Present"/>
    <s v="P-S1_Onsite"/>
    <n v="14"/>
    <n v="13"/>
    <n v="9.3333333330000006"/>
    <n v="10"/>
    <n v="10"/>
    <n v="56.333333332999999"/>
    <n v="50"/>
    <s v="Computer Systems"/>
    <s v="BDS DF108"/>
    <s v="0 missed"/>
    <s v="0 missed"/>
    <n v="3"/>
    <n v="2"/>
    <n v="1"/>
    <n v="1"/>
    <s v="0 missed"/>
    <n v="5"/>
    <n v="1"/>
    <x v="4"/>
    <s v="No Data"/>
    <s v="P-S2_Onsite"/>
    <s v="Present"/>
    <s v="P-S2_Onsite"/>
    <n v="9"/>
    <n v="6"/>
    <n v="15"/>
    <n v="19.75"/>
    <n v="52.75"/>
    <n v="60"/>
    <s v="Probability &amp; Statistics"/>
    <s v="BDS DF114"/>
    <s v="0 missed"/>
    <s v="0 missed"/>
    <n v="3"/>
    <n v="1"/>
    <n v="1"/>
    <n v="1"/>
    <s v="0 missed"/>
    <n v="4"/>
    <n v="1"/>
    <x v="2"/>
    <s v="P-S1_Onsite"/>
    <s v="No Data"/>
    <s v="Present"/>
    <s v="P-S1_Onsite"/>
    <n v="4.5"/>
    <n v="4"/>
    <n v="7.5"/>
    <n v="9.5"/>
    <n v="45.5"/>
    <n v="30"/>
    <s v="Writing Practice"/>
    <s v="BDS DF112"/>
    <s v="0 missed"/>
    <s v="0 missed"/>
    <n v="2"/>
    <n v="2"/>
    <n v="1"/>
    <n v="1"/>
    <s v="0 missed"/>
    <n v="4"/>
    <n v="1"/>
    <x v="3"/>
    <s v="No Data"/>
    <s v="P-S2_Onsite"/>
    <s v="Present"/>
    <s v="P-S2_Onsite"/>
    <s v="P-2, A-0, No Data-2"/>
    <s v="P-2, A-0, No Data-2"/>
    <s v="P-S1_Onsite"/>
    <s v="P-S2_Onsite"/>
    <s v="P-S2_Onsite"/>
    <s v="P-S1_Onsite"/>
    <x v="0"/>
    <n v="1"/>
    <s v="Activated"/>
    <s v="Exam Given"/>
    <x v="55"/>
    <x v="0"/>
  </r>
  <r>
    <n v="57"/>
    <s v="BS DS-AI"/>
    <s v="2025EB1100057"/>
    <s v="2025eb1100057@bitspilani-digital.edu.in"/>
    <s v="MENDA AASHITHA"/>
    <s v="FEMALE"/>
    <s v="`+91-9490363755"/>
    <n v="10"/>
    <n v="9"/>
    <n v="10"/>
    <n v="10"/>
    <n v="50"/>
    <n v="31.2"/>
    <n v="60"/>
    <s v="Computer Programming"/>
    <s v="BDS DF113"/>
    <s v="0 missed"/>
    <s v="0 missed"/>
    <n v="4"/>
    <n v="1"/>
    <n v="1"/>
    <n v="1"/>
    <s v="0 missed"/>
    <n v="5"/>
    <n v="1"/>
    <x v="4"/>
    <s v="No Data"/>
    <s v="A-S2_Onsite"/>
    <s v="Absent"/>
    <s v="A-S2_Onsite"/>
    <n v="12.5"/>
    <n v="13"/>
    <n v="9.3333333330000006"/>
    <n v="9"/>
    <n v="10"/>
    <n v="53.833333332999999"/>
    <n v="50"/>
    <s v="Computer Systems"/>
    <s v="BDS DF108"/>
    <s v="0 missed"/>
    <s v="0 missed"/>
    <n v="3"/>
    <n v="2"/>
    <n v="1"/>
    <n v="1"/>
    <s v="0 missed"/>
    <n v="5"/>
    <n v="1"/>
    <x v="4"/>
    <s v="No Data"/>
    <s v="No Data"/>
    <s v="No Data"/>
    <s v="No Data"/>
    <n v="10"/>
    <n v="10"/>
    <n v="15"/>
    <n v="17.5"/>
    <n v="57.5"/>
    <n v="60"/>
    <s v="Probability &amp; Statistics"/>
    <s v="BDS DF114"/>
    <s v="0 missed"/>
    <s v="0 missed"/>
    <n v="3"/>
    <n v="1"/>
    <n v="1"/>
    <n v="1"/>
    <s v="0 missed"/>
    <n v="4"/>
    <n v="1"/>
    <x v="2"/>
    <s v="No Data"/>
    <s v="No Data"/>
    <s v="No Data"/>
    <s v="No Data"/>
    <n v="4.5"/>
    <n v="4"/>
    <n v="9"/>
    <n v="7"/>
    <n v="44.5"/>
    <n v="30"/>
    <s v="Writing Practice"/>
    <s v="BDS DF112"/>
    <s v="0 missed"/>
    <s v="0 missed"/>
    <n v="2"/>
    <n v="2"/>
    <n v="1"/>
    <n v="1"/>
    <s v="0 missed"/>
    <n v="4"/>
    <n v="1"/>
    <x v="3"/>
    <s v="No Data"/>
    <s v="P-S2_Onsite"/>
    <s v="Present"/>
    <s v="P-S2_Onsite"/>
    <s v="P-0, A-0, No Data-4"/>
    <s v="P-1, A-1, No Data-2"/>
    <s v="A-S2_Onsite"/>
    <s v="P-S2_Onsite"/>
    <s v="No Data"/>
    <s v="No Data"/>
    <x v="8"/>
    <n v="1"/>
    <s v="Activated"/>
    <s v="Exam Given"/>
    <x v="56"/>
    <x v="0"/>
  </r>
  <r>
    <n v="58"/>
    <s v="BS DS-AI"/>
    <s v="2025EB1100058"/>
    <s v="2025eb1100058@bitspilani-digital.edu.in"/>
    <s v="MIRIYALA KIRATH VENKATA NAGA MARUTHI"/>
    <s v="MALE"/>
    <s v="`+91-8309918172"/>
    <n v="8"/>
    <n v="9"/>
    <s v="A"/>
    <n v="10"/>
    <n v="50"/>
    <n v="21.6"/>
    <n v="60"/>
    <s v="Computer Programming"/>
    <s v="BDS DF113"/>
    <s v="1 missed"/>
    <s v="0 missed"/>
    <n v="3"/>
    <n v="1"/>
    <n v="0.75"/>
    <n v="1"/>
    <s v="1 missed"/>
    <n v="4"/>
    <n v="0.8"/>
    <x v="3"/>
    <s v="No Data"/>
    <s v="P-S2_Onsite"/>
    <s v="Present"/>
    <s v="P-S2_Onsite"/>
    <s v="A"/>
    <n v="11.5"/>
    <s v="A"/>
    <n v="10"/>
    <n v="10"/>
    <n v="31.5"/>
    <n v="50"/>
    <s v="Computer Systems"/>
    <s v="BDS DF108"/>
    <s v="1 missed"/>
    <s v="1 missed"/>
    <n v="2"/>
    <n v="1"/>
    <n v="0.66666666666666663"/>
    <n v="0.5"/>
    <s v="2 missed"/>
    <n v="3"/>
    <n v="0.6"/>
    <x v="11"/>
    <s v="No Data"/>
    <s v="P-S2_Onsite"/>
    <s v="Present"/>
    <s v="P-S2_Onsite"/>
    <n v="9"/>
    <n v="10"/>
    <n v="15"/>
    <n v="19"/>
    <n v="58"/>
    <n v="60"/>
    <s v="Probability &amp; Statistics"/>
    <s v="BDS DF114"/>
    <s v="0 missed"/>
    <s v="0 missed"/>
    <n v="3"/>
    <n v="1"/>
    <n v="1"/>
    <n v="1"/>
    <s v="0 missed"/>
    <n v="4"/>
    <n v="1"/>
    <x v="2"/>
    <s v="P-S1_Onsite"/>
    <s v="No Data"/>
    <s v="Present"/>
    <s v="P-S1_Onsite"/>
    <n v="4.5"/>
    <n v="5"/>
    <s v="A"/>
    <n v="8"/>
    <n v="37.5"/>
    <n v="30"/>
    <s v="Writing Practice"/>
    <s v="BDS DF112"/>
    <s v="0 missed"/>
    <s v="1 missed"/>
    <n v="2"/>
    <n v="1"/>
    <n v="1"/>
    <n v="0.5"/>
    <s v="1 missed"/>
    <n v="3"/>
    <n v="0.75"/>
    <x v="2"/>
    <s v="P-S1_Onsite"/>
    <s v="No Data"/>
    <s v="Present"/>
    <s v="P-S1_Onsite"/>
    <s v="P-2, A-0, No Data-2"/>
    <s v="P-2, A-0, No Data-2"/>
    <s v="P-S2_Onsite"/>
    <s v="P-S1_Onsite"/>
    <s v="P-S2_Onsite"/>
    <s v="P-S1_Onsite"/>
    <x v="0"/>
    <n v="0"/>
    <s v="Activated"/>
    <s v="Exam Given"/>
    <x v="57"/>
    <x v="0"/>
  </r>
  <r>
    <n v="59"/>
    <s v="BS DS-AI"/>
    <s v="2025EB1100059"/>
    <s v="2025eb1100059@bitspilani-digital.edu.in"/>
    <s v="ADITI CHANDALIA"/>
    <s v="FEMALE"/>
    <s v="`+91-7023066599"/>
    <n v="9"/>
    <n v="6"/>
    <n v="8"/>
    <n v="8"/>
    <n v="50"/>
    <n v="24.8"/>
    <n v="60"/>
    <s v="Computer Programming"/>
    <s v="BDS DF113"/>
    <s v="0 missed"/>
    <s v="0 missed"/>
    <n v="4"/>
    <n v="1"/>
    <n v="1"/>
    <n v="1"/>
    <s v="0 missed"/>
    <n v="5"/>
    <n v="1"/>
    <x v="4"/>
    <s v="P-S1_Onsite"/>
    <s v="No Data"/>
    <s v="Present"/>
    <s v="P-S1_Onsite"/>
    <n v="15"/>
    <n v="12.5"/>
    <n v="8.6666666669999994"/>
    <n v="8"/>
    <n v="10"/>
    <n v="54.166666667000001"/>
    <n v="50"/>
    <s v="Computer Systems"/>
    <s v="BDS DF108"/>
    <s v="0 missed"/>
    <s v="0 missed"/>
    <n v="3"/>
    <n v="2"/>
    <n v="1"/>
    <n v="1"/>
    <s v="0 missed"/>
    <n v="5"/>
    <n v="1"/>
    <x v="4"/>
    <s v="P-S1_Onsite"/>
    <s v="No Data"/>
    <s v="Present"/>
    <s v="P-S1_Onsite"/>
    <n v="10"/>
    <n v="10"/>
    <n v="13.5"/>
    <n v="19.5"/>
    <n v="58"/>
    <n v="60"/>
    <s v="Probability &amp; Statistics"/>
    <s v="BDS DF114"/>
    <s v="0 missed"/>
    <s v="0 missed"/>
    <n v="3"/>
    <n v="1"/>
    <n v="1"/>
    <n v="1"/>
    <s v="0 missed"/>
    <n v="4"/>
    <n v="1"/>
    <x v="2"/>
    <s v="P-S1_Onsite"/>
    <s v="No Data"/>
    <s v="Present"/>
    <s v="P-S1_Onsite"/>
    <n v="5"/>
    <n v="3.5"/>
    <n v="6.5"/>
    <n v="7"/>
    <n v="42"/>
    <n v="30"/>
    <s v="Writing Practice"/>
    <s v="BDS DF112"/>
    <s v="0 missed"/>
    <s v="0 missed"/>
    <n v="2"/>
    <n v="2"/>
    <n v="1"/>
    <n v="1"/>
    <s v="0 missed"/>
    <n v="4"/>
    <n v="1"/>
    <x v="3"/>
    <s v="P-S1_Onsite"/>
    <s v="No Data"/>
    <s v="Present"/>
    <s v="P-S1_Onsite"/>
    <s v="P-4, A-0, No Data-0"/>
    <s v="P-0, A-0, No Data-4"/>
    <s v="P-S1_Onsite"/>
    <s v="P-S1_Onsite"/>
    <s v="P-S1_Onsite"/>
    <s v="P-S1_Onsite"/>
    <x v="0"/>
    <n v="1"/>
    <s v="Activated"/>
    <s v="Exam Given"/>
    <x v="58"/>
    <x v="0"/>
  </r>
  <r>
    <n v="60"/>
    <s v="BS DS-AI"/>
    <s v="2025EB1100060"/>
    <s v="2025eb1100060@bitspilani-digital.edu.in"/>
    <s v="ABHIJEET MUMMITHI"/>
    <s v="MALE"/>
    <s v="`+91-9327194842"/>
    <n v="10"/>
    <n v="9"/>
    <n v="9"/>
    <n v="10"/>
    <n v="45"/>
    <n v="30.4"/>
    <n v="60"/>
    <s v="Computer Programming"/>
    <s v="BDS DF113"/>
    <s v="0 missed"/>
    <s v="0 missed"/>
    <n v="4"/>
    <n v="1"/>
    <n v="1"/>
    <n v="1"/>
    <s v="0 missed"/>
    <n v="5"/>
    <n v="1"/>
    <x v="4"/>
    <s v="P-S1_Onsite"/>
    <s v="No Data"/>
    <s v="Present"/>
    <s v="P-S1_Onsite"/>
    <n v="12"/>
    <n v="12"/>
    <n v="9.3333333330000006"/>
    <n v="10"/>
    <s v="A"/>
    <n v="43.333333332999999"/>
    <n v="50"/>
    <s v="Computer Systems"/>
    <s v="BDS DF108"/>
    <s v="1 missed"/>
    <s v="0 missed"/>
    <n v="2"/>
    <n v="2"/>
    <n v="0.66666666666666663"/>
    <n v="1"/>
    <s v="1 missed"/>
    <n v="4"/>
    <n v="0.8"/>
    <x v="2"/>
    <s v="P-S1_Onsite"/>
    <s v="No Data"/>
    <s v="Present"/>
    <s v="P-S1_Onsite"/>
    <n v="8"/>
    <n v="8"/>
    <n v="13.5"/>
    <n v="19"/>
    <n v="52.5"/>
    <n v="60"/>
    <s v="Probability &amp; Statistics"/>
    <s v="BDS DF114"/>
    <s v="0 missed"/>
    <s v="0 missed"/>
    <n v="3"/>
    <n v="1"/>
    <n v="1"/>
    <n v="1"/>
    <s v="0 missed"/>
    <n v="4"/>
    <n v="1"/>
    <x v="2"/>
    <s v="P-S1_Onsite"/>
    <s v="No Data"/>
    <s v="Present"/>
    <s v="P-S1_Onsite"/>
    <n v="4"/>
    <n v="4.5"/>
    <n v="7"/>
    <n v="7.5"/>
    <n v="23"/>
    <n v="30"/>
    <s v="Writing Practice"/>
    <s v="BDS DF112"/>
    <s v="0 missed"/>
    <s v="0 missed"/>
    <n v="2"/>
    <n v="2"/>
    <n v="1"/>
    <n v="1"/>
    <s v="0 missed"/>
    <n v="4"/>
    <n v="1"/>
    <x v="3"/>
    <s v="P-S1_Onsite"/>
    <s v="No Data"/>
    <s v="Present"/>
    <s v="P-S1_Onsite"/>
    <s v="P-4, A-0, No Data-0"/>
    <s v="P-0, A-0, No Data-4"/>
    <s v="P-S1_Onsite"/>
    <s v="P-S1_Onsite"/>
    <s v="P-S1_Onsite"/>
    <s v="P-S1_Onsite"/>
    <x v="0"/>
    <n v="0"/>
    <s v="Activated"/>
    <s v="Exam Given"/>
    <x v="59"/>
    <x v="0"/>
  </r>
  <r>
    <n v="61"/>
    <s v="BS DS-AI"/>
    <s v="2025EB1100061"/>
    <s v="2025eb1100061@bitspilani-digital.edu.in"/>
    <s v="RAKSHIT SINGH"/>
    <s v="MALE"/>
    <s v="`+91-7014826661"/>
    <n v="9"/>
    <n v="8"/>
    <n v="9"/>
    <n v="10"/>
    <n v="50"/>
    <n v="28.8"/>
    <n v="60"/>
    <s v="Computer Programming"/>
    <s v="BDS DF113"/>
    <s v="0 missed"/>
    <s v="0 missed"/>
    <n v="4"/>
    <n v="1"/>
    <n v="1"/>
    <n v="1"/>
    <s v="0 missed"/>
    <n v="5"/>
    <n v="1"/>
    <x v="4"/>
    <s v="No Data"/>
    <s v="P-S2_Onsite"/>
    <s v="Present"/>
    <s v="P-S2_Onsite"/>
    <s v="A"/>
    <n v="14"/>
    <s v="A"/>
    <n v="10"/>
    <s v="A"/>
    <n v="24"/>
    <n v="50"/>
    <s v="Computer Systems"/>
    <s v="BDS DF108"/>
    <s v="2 missed"/>
    <s v="1 missed"/>
    <n v="1"/>
    <n v="1"/>
    <n v="0.33333333333333331"/>
    <n v="0.5"/>
    <s v="3 missed"/>
    <n v="2"/>
    <n v="0.4"/>
    <x v="7"/>
    <s v="No Data"/>
    <s v="P-S2_Onsite"/>
    <s v="Present"/>
    <s v="P-S2_Onsite"/>
    <n v="6"/>
    <s v="A"/>
    <n v="12"/>
    <n v="15"/>
    <n v="33"/>
    <n v="60"/>
    <s v="Probability &amp; Statistics"/>
    <s v="BDS DF114"/>
    <s v="1 missed"/>
    <s v="0 missed"/>
    <n v="2"/>
    <n v="1"/>
    <n v="0.66666666666666663"/>
    <n v="1"/>
    <s v="1 missed"/>
    <n v="3"/>
    <n v="0.75"/>
    <x v="5"/>
    <s v="No Data"/>
    <s v="P-S2_Onsite"/>
    <s v="Present"/>
    <s v="P-S2_Onsite"/>
    <n v="5"/>
    <n v="4"/>
    <s v="A"/>
    <n v="6.75"/>
    <n v="15.75"/>
    <n v="30"/>
    <s v="Writing Practice"/>
    <s v="BDS DF112"/>
    <s v="0 missed"/>
    <s v="1 missed"/>
    <n v="2"/>
    <n v="1"/>
    <n v="1"/>
    <n v="0.5"/>
    <s v="1 missed"/>
    <n v="3"/>
    <n v="0.75"/>
    <x v="2"/>
    <s v="No Data"/>
    <s v="P-S2_Onsite"/>
    <s v="Present"/>
    <s v="P-S2_Onsite"/>
    <s v="P-0, A-0, No Data-4"/>
    <s v="P-4, A-0, No Data-0"/>
    <s v="P-S2_Onsite"/>
    <s v="P-S2_Onsite"/>
    <s v="P-S2_Onsite"/>
    <s v="P-S2_Onsite"/>
    <x v="0"/>
    <n v="0"/>
    <s v="Activated"/>
    <s v="Exam Given"/>
    <x v="60"/>
    <x v="0"/>
  </r>
  <r>
    <n v="62"/>
    <s v="BS DS-AI"/>
    <s v="2025EB1100062"/>
    <s v="2025eb1100062@bitspilani-digital.edu.in"/>
    <s v="PRIYANKA CHOWDHARY"/>
    <s v="FEMALE"/>
    <s v="`+91-9347695905"/>
    <n v="10"/>
    <n v="10"/>
    <n v="10"/>
    <n v="10"/>
    <s v="A"/>
    <n v="32"/>
    <n v="60"/>
    <s v="Computer Programming"/>
    <s v="BDS DF113"/>
    <s v="0 missed"/>
    <s v="1 missed"/>
    <n v="4"/>
    <n v="0"/>
    <n v="1"/>
    <n v="0"/>
    <s v="1 missed"/>
    <n v="4"/>
    <n v="0.8"/>
    <x v="6"/>
    <s v="No Data"/>
    <s v="No Data"/>
    <s v="No Data"/>
    <s v="No Data"/>
    <n v="11"/>
    <n v="15"/>
    <s v="A"/>
    <n v="9"/>
    <n v="10"/>
    <n v="45"/>
    <n v="50"/>
    <s v="Computer Systems"/>
    <s v="BDS DF108"/>
    <s v="1 missed"/>
    <s v="0 missed"/>
    <n v="2"/>
    <n v="2"/>
    <n v="0.66666666666666663"/>
    <n v="1"/>
    <s v="1 missed"/>
    <n v="4"/>
    <n v="0.8"/>
    <x v="2"/>
    <s v="No Data"/>
    <s v="No Data"/>
    <s v="No Data"/>
    <s v="No Data"/>
    <n v="10"/>
    <n v="10"/>
    <s v="A"/>
    <n v="19"/>
    <n v="44"/>
    <n v="60"/>
    <s v="Probability &amp; Statistics"/>
    <s v="BDS DF114"/>
    <s v="1 missed"/>
    <s v="0 missed"/>
    <n v="2"/>
    <n v="1"/>
    <n v="0.66666666666666663"/>
    <n v="1"/>
    <s v="1 missed"/>
    <n v="3"/>
    <n v="0.75"/>
    <x v="5"/>
    <s v="A-S1_Onsite"/>
    <s v="A-S2_Onsite"/>
    <s v="Absent"/>
    <s v="A-S1_Onsite"/>
    <n v="5"/>
    <n v="4"/>
    <n v="5"/>
    <n v="9.5"/>
    <n v="23.5"/>
    <n v="30"/>
    <s v="Writing Practice"/>
    <s v="BDS DF112"/>
    <s v="0 missed"/>
    <s v="0 missed"/>
    <n v="2"/>
    <n v="2"/>
    <n v="1"/>
    <n v="1"/>
    <s v="0 missed"/>
    <n v="4"/>
    <n v="1"/>
    <x v="3"/>
    <s v="No Data"/>
    <s v="A-S2_Onsite"/>
    <s v="Absent"/>
    <s v="A-S2_Onsite"/>
    <s v="P-0, A-1, No Data-3"/>
    <s v="P-0, A-2, No Data-2"/>
    <s v="No Data"/>
    <s v="A-S2_Onsite"/>
    <s v="No Data"/>
    <s v="A-S1_Onsite"/>
    <x v="9"/>
    <n v="0"/>
    <s v="Activated"/>
    <s v="Absent"/>
    <x v="61"/>
    <x v="1"/>
  </r>
  <r>
    <n v="63"/>
    <s v="BS DS-AI"/>
    <s v="2025EB1100063"/>
    <s v="2025eb1100063@bitspilani-digital.edu.in"/>
    <s v="SHUVROJYOTI SARKAR"/>
    <s v="MALE"/>
    <s v="`+91-8609618807"/>
    <n v="2"/>
    <n v="9"/>
    <n v="10"/>
    <n v="10"/>
    <n v="50"/>
    <n v="24.8"/>
    <n v="60"/>
    <s v="Computer Programming"/>
    <s v="BDS DF113"/>
    <s v="0 missed"/>
    <s v="0 missed"/>
    <n v="4"/>
    <n v="1"/>
    <n v="1"/>
    <n v="1"/>
    <s v="0 missed"/>
    <n v="5"/>
    <n v="1"/>
    <x v="4"/>
    <s v="P-S1_Onsite"/>
    <s v="No Data"/>
    <s v="Present"/>
    <s v="P-S1_Onsite"/>
    <n v="14"/>
    <n v="14"/>
    <n v="8.6666666669999994"/>
    <n v="10"/>
    <n v="10"/>
    <n v="56.666666667000001"/>
    <n v="50"/>
    <s v="Computer Systems"/>
    <s v="BDS DF108"/>
    <s v="0 missed"/>
    <s v="0 missed"/>
    <n v="3"/>
    <n v="2"/>
    <n v="1"/>
    <n v="1"/>
    <s v="0 missed"/>
    <n v="5"/>
    <n v="1"/>
    <x v="4"/>
    <s v="P-S1_Onsite"/>
    <s v="No Data"/>
    <s v="Present"/>
    <s v="P-S1_Onsite"/>
    <s v="A"/>
    <n v="10"/>
    <n v="15"/>
    <n v="19"/>
    <n v="49"/>
    <n v="60"/>
    <s v="Probability &amp; Statistics"/>
    <s v="BDS DF114"/>
    <s v="1 missed"/>
    <s v="0 missed"/>
    <n v="2"/>
    <n v="1"/>
    <n v="0.66666666666666663"/>
    <n v="1"/>
    <s v="1 missed"/>
    <n v="3"/>
    <n v="0.75"/>
    <x v="5"/>
    <s v="P-S1_Onsite"/>
    <s v="No Data"/>
    <s v="Present"/>
    <s v="P-S1_Onsite"/>
    <n v="4.5"/>
    <n v="4"/>
    <n v="8.5"/>
    <n v="9.25"/>
    <n v="26.25"/>
    <n v="30"/>
    <s v="Writing Practice"/>
    <s v="BDS DF112"/>
    <s v="0 missed"/>
    <s v="0 missed"/>
    <n v="2"/>
    <n v="2"/>
    <n v="1"/>
    <n v="1"/>
    <s v="0 missed"/>
    <n v="4"/>
    <n v="1"/>
    <x v="3"/>
    <s v="P-S1_Onsite"/>
    <s v="No Data"/>
    <s v="Present"/>
    <s v="P-S1_Onsite"/>
    <s v="P-4, A-0, No Data-0"/>
    <s v="P-0, A-0, No Data-4"/>
    <s v="P-S1_Onsite"/>
    <s v="P-S1_Onsite"/>
    <s v="P-S1_Onsite"/>
    <s v="P-S1_Onsite"/>
    <x v="0"/>
    <n v="0"/>
    <s v="Activated"/>
    <s v="Exam Given"/>
    <x v="62"/>
    <x v="0"/>
  </r>
  <r>
    <n v="64"/>
    <s v="BS DS-AI"/>
    <s v="2025EB1100064"/>
    <s v="2025eb1100064@bitspilani-digital.edu.in"/>
    <s v="NIRMALYA SIL"/>
    <s v="MALE"/>
    <s v="`+91-9163869292"/>
    <n v="7"/>
    <n v="6"/>
    <n v="9"/>
    <s v="A"/>
    <n v="50"/>
    <n v="17.600000000000001"/>
    <n v="60"/>
    <s v="Computer Programming"/>
    <s v="BDS DF113"/>
    <s v="1 missed"/>
    <s v="0 missed"/>
    <n v="3"/>
    <n v="1"/>
    <n v="0.75"/>
    <n v="1"/>
    <s v="1 missed"/>
    <n v="4"/>
    <n v="0.8"/>
    <x v="3"/>
    <s v="No Data"/>
    <s v="P-S2_Onsite"/>
    <s v="Present"/>
    <s v="P-S2_Onsite"/>
    <s v="A"/>
    <s v="A"/>
    <n v="10"/>
    <s v="A"/>
    <s v="A"/>
    <n v="10"/>
    <n v="50"/>
    <s v="Computer Systems"/>
    <s v="BDS DF108"/>
    <s v="2 missed"/>
    <s v="2 missed"/>
    <n v="1"/>
    <n v="0"/>
    <n v="0.33333333333333331"/>
    <n v="0"/>
    <s v="4 missed"/>
    <n v="1"/>
    <n v="0.2"/>
    <x v="3"/>
    <s v="No Data"/>
    <s v="P-S2_Onsite"/>
    <s v="Present"/>
    <s v="P-S2_Onsite"/>
    <n v="6"/>
    <n v="9"/>
    <n v="13.5"/>
    <n v="16"/>
    <n v="49"/>
    <n v="60"/>
    <s v="Probability &amp; Statistics"/>
    <s v="BDS DF114"/>
    <s v="0 missed"/>
    <s v="0 missed"/>
    <n v="3"/>
    <n v="1"/>
    <n v="1"/>
    <n v="1"/>
    <s v="0 missed"/>
    <n v="4"/>
    <n v="1"/>
    <x v="2"/>
    <s v="No Data"/>
    <s v="P-S2_Onsite"/>
    <s v="Present"/>
    <s v="P-S2_Onsite"/>
    <n v="1.5"/>
    <n v="2"/>
    <s v="A"/>
    <n v="7.5"/>
    <n v="11"/>
    <n v="30"/>
    <s v="Writing Practice"/>
    <s v="BDS DF112"/>
    <s v="0 missed"/>
    <s v="1 missed"/>
    <n v="2"/>
    <n v="1"/>
    <n v="1"/>
    <n v="0.5"/>
    <s v="1 missed"/>
    <n v="3"/>
    <n v="0.75"/>
    <x v="2"/>
    <s v="No Data"/>
    <s v="P-S2_Onsite"/>
    <s v="Present"/>
    <s v="P-S2_Onsite"/>
    <s v="P-0, A-0, No Data-4"/>
    <s v="P-4, A-0, No Data-0"/>
    <s v="P-S2_Onsite"/>
    <s v="P-S2_Onsite"/>
    <s v="P-S2_Onsite"/>
    <s v="P-S2_Onsite"/>
    <x v="0"/>
    <n v="0"/>
    <s v="Activated"/>
    <s v="Exam Given"/>
    <x v="63"/>
    <x v="0"/>
  </r>
  <r>
    <n v="65"/>
    <s v="BS DS-AI"/>
    <s v="2025EB1100065"/>
    <s v="2025eb1100065@bitspilani-digital.edu.in"/>
    <s v="MYGAPULA HARSHITAA"/>
    <s v="FEMALE"/>
    <s v="`+91-9492916764"/>
    <n v="9"/>
    <n v="8"/>
    <n v="10"/>
    <n v="9"/>
    <s v="A"/>
    <n v="28.8"/>
    <n v="60"/>
    <s v="Computer Programming"/>
    <s v="BDS DF113"/>
    <s v="0 missed"/>
    <s v="1 missed"/>
    <n v="4"/>
    <n v="0"/>
    <n v="1"/>
    <n v="0"/>
    <s v="1 missed"/>
    <n v="4"/>
    <n v="0.8"/>
    <x v="6"/>
    <s v="No Data"/>
    <s v="No Data"/>
    <s v="No Data"/>
    <s v="No Data"/>
    <n v="14"/>
    <s v="A"/>
    <s v="A"/>
    <n v="9"/>
    <s v="A"/>
    <n v="23"/>
    <n v="50"/>
    <s v="Computer Systems"/>
    <s v="BDS DF108"/>
    <s v="2 missed"/>
    <s v="1 missed"/>
    <n v="1"/>
    <n v="1"/>
    <n v="0.33333333333333331"/>
    <n v="0.5"/>
    <s v="3 missed"/>
    <n v="2"/>
    <n v="0.4"/>
    <x v="7"/>
    <s v="No Data"/>
    <s v="No Data"/>
    <s v="No Data"/>
    <s v="No Data"/>
    <n v="10"/>
    <n v="9"/>
    <n v="13.5"/>
    <s v="A"/>
    <n v="37"/>
    <n v="60"/>
    <s v="Probability &amp; Statistics"/>
    <s v="BDS DF114"/>
    <s v="0 missed"/>
    <s v="1 missed"/>
    <n v="3"/>
    <n v="0"/>
    <n v="1"/>
    <n v="0"/>
    <s v="1 missed"/>
    <n v="3"/>
    <n v="0.75"/>
    <x v="6"/>
    <s v="No Data"/>
    <s v="P-S2_Onsite"/>
    <s v="Present"/>
    <s v="P-S2_Onsite"/>
    <n v="4.5"/>
    <n v="3"/>
    <n v="6"/>
    <n v="7.5"/>
    <n v="21"/>
    <n v="30"/>
    <s v="Writing Practice"/>
    <s v="BDS DF112"/>
    <s v="0 missed"/>
    <s v="0 missed"/>
    <n v="2"/>
    <n v="2"/>
    <n v="1"/>
    <n v="1"/>
    <s v="0 missed"/>
    <n v="4"/>
    <n v="1"/>
    <x v="3"/>
    <s v="No Data"/>
    <s v="No Data"/>
    <s v="No Data"/>
    <s v="No Data"/>
    <s v="P-0, A-0, No Data-4"/>
    <s v="P-1, A-0, No Data-3"/>
    <s v="No Data"/>
    <s v="No Data"/>
    <s v="No Data"/>
    <s v="P-S2_Onsite"/>
    <x v="5"/>
    <n v="0"/>
    <s v="Activated"/>
    <s v="Exam Given"/>
    <x v="64"/>
    <x v="0"/>
  </r>
  <r>
    <n v="66"/>
    <s v="BS DS-AI"/>
    <s v="2025EB1100066"/>
    <s v="2025eb1100066@bitspilani-digital.edu.in"/>
    <s v="NAITIK SHARMA"/>
    <s v="MALE"/>
    <s v="`+91-8448647234"/>
    <n v="7"/>
    <n v="10"/>
    <n v="9"/>
    <n v="9"/>
    <n v="45"/>
    <n v="28"/>
    <n v="60"/>
    <s v="Computer Programming"/>
    <s v="BDS DF113"/>
    <s v="0 missed"/>
    <s v="0 missed"/>
    <n v="4"/>
    <n v="1"/>
    <n v="1"/>
    <n v="1"/>
    <s v="0 missed"/>
    <n v="5"/>
    <n v="1"/>
    <x v="4"/>
    <s v="P-S1_Onsite"/>
    <s v="No Data"/>
    <s v="Present"/>
    <s v="P-S1_Onsite"/>
    <n v="13.5"/>
    <n v="15"/>
    <n v="8.6666666669999994"/>
    <n v="8"/>
    <n v="9"/>
    <n v="54.166666667000001"/>
    <n v="50"/>
    <s v="Computer Systems"/>
    <s v="BDS DF108"/>
    <s v="0 missed"/>
    <s v="0 missed"/>
    <n v="3"/>
    <n v="2"/>
    <n v="1"/>
    <n v="1"/>
    <s v="0 missed"/>
    <n v="5"/>
    <n v="1"/>
    <x v="4"/>
    <s v="P-S1_Onsite"/>
    <s v="No Data"/>
    <s v="Present"/>
    <s v="P-S1_Onsite"/>
    <n v="10"/>
    <n v="10"/>
    <n v="15"/>
    <n v="19"/>
    <n v="59"/>
    <n v="60"/>
    <s v="Probability &amp; Statistics"/>
    <s v="BDS DF114"/>
    <s v="0 missed"/>
    <s v="0 missed"/>
    <n v="3"/>
    <n v="1"/>
    <n v="1"/>
    <n v="1"/>
    <s v="0 missed"/>
    <n v="4"/>
    <n v="1"/>
    <x v="2"/>
    <s v="P-S1_Onsite"/>
    <s v="No Data"/>
    <s v="Present"/>
    <s v="P-S1_Onsite"/>
    <n v="5"/>
    <n v="4"/>
    <n v="7.5"/>
    <n v="8"/>
    <n v="24.5"/>
    <n v="30"/>
    <s v="Writing Practice"/>
    <s v="BDS DF112"/>
    <s v="0 missed"/>
    <s v="0 missed"/>
    <n v="2"/>
    <n v="2"/>
    <n v="1"/>
    <n v="1"/>
    <s v="0 missed"/>
    <n v="4"/>
    <n v="1"/>
    <x v="3"/>
    <s v="P-S1_Onsite"/>
    <s v="No Data"/>
    <s v="Present"/>
    <s v="P-S1_Onsite"/>
    <s v="P-4, A-0, No Data-0"/>
    <s v="P-0, A-0, No Data-4"/>
    <s v="P-S1_Onsite"/>
    <s v="P-S1_Onsite"/>
    <s v="P-S1_Onsite"/>
    <s v="P-S1_Onsite"/>
    <x v="0"/>
    <n v="1"/>
    <s v="Activated"/>
    <s v="Exam Given"/>
    <x v="65"/>
    <x v="0"/>
  </r>
  <r>
    <n v="67"/>
    <s v="BS DS-AI"/>
    <s v="2025EB1100067"/>
    <s v="2025eb1100067@bitspilani-digital.edu.in"/>
    <s v="ADITYA VAID"/>
    <s v="MALE"/>
    <s v="`+91-9810305262"/>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n v="1.5"/>
    <s v="A"/>
    <s v="A"/>
    <s v="A"/>
    <n v="1.5"/>
    <n v="30"/>
    <s v="Writing Practice"/>
    <s v="BDS DF112"/>
    <s v="1 missed"/>
    <s v="2 missed"/>
    <n v="1"/>
    <n v="0"/>
    <n v="0.5"/>
    <n v="0"/>
    <s v="3 missed"/>
    <n v="1"/>
    <n v="0.25"/>
    <x v="1"/>
    <s v="No Data"/>
    <s v="A-S2_Onsite"/>
    <s v="Absent"/>
    <s v="A-S2_Onsite"/>
    <s v="P-0, A-0, No Data-4"/>
    <s v="P-0, A-4, No Data-0"/>
    <s v="A-S2_Onsite"/>
    <s v="A-S2_Onsite"/>
    <s v="A-S2_Onsite"/>
    <s v="A-S2_Onsite"/>
    <x v="1"/>
    <n v="0"/>
    <s v="Activated"/>
    <s v="Absent"/>
    <x v="66"/>
    <x v="2"/>
  </r>
  <r>
    <n v="68"/>
    <s v="BS DS-AI"/>
    <s v="2025EB1100068"/>
    <s v="2025eb1100068@bitspilani-digital.edu.in"/>
    <s v="ARNAV NAIR"/>
    <s v="MALE"/>
    <s v="`+91-9810206746"/>
    <n v="7"/>
    <n v="10"/>
    <n v="6"/>
    <n v="7"/>
    <n v="50"/>
    <n v="24"/>
    <n v="60"/>
    <s v="Computer Programming"/>
    <s v="BDS DF113"/>
    <s v="0 missed"/>
    <s v="0 missed"/>
    <n v="4"/>
    <n v="1"/>
    <n v="1"/>
    <n v="1"/>
    <s v="0 missed"/>
    <n v="5"/>
    <n v="1"/>
    <x v="4"/>
    <s v="No Data"/>
    <s v="P-S2_Onsite"/>
    <s v="Present"/>
    <s v="P-S2_Onsite"/>
    <n v="12"/>
    <n v="13"/>
    <s v="A"/>
    <n v="8"/>
    <n v="9"/>
    <n v="42"/>
    <n v="50"/>
    <s v="Computer Systems"/>
    <s v="BDS DF108"/>
    <s v="1 missed"/>
    <s v="0 missed"/>
    <n v="2"/>
    <n v="2"/>
    <n v="0.66666666666666663"/>
    <n v="1"/>
    <s v="1 missed"/>
    <n v="4"/>
    <n v="0.8"/>
    <x v="2"/>
    <s v="No Data"/>
    <s v="P-S2_Onsite"/>
    <s v="Present"/>
    <s v="P-S2_Onsite"/>
    <n v="10"/>
    <n v="7"/>
    <n v="13.5"/>
    <n v="16"/>
    <n v="50"/>
    <n v="60"/>
    <s v="Probability &amp; Statistics"/>
    <s v="BDS DF114"/>
    <s v="0 missed"/>
    <s v="0 missed"/>
    <n v="3"/>
    <n v="1"/>
    <n v="1"/>
    <n v="1"/>
    <s v="0 missed"/>
    <n v="4"/>
    <n v="1"/>
    <x v="2"/>
    <s v="No Data"/>
    <s v="P-S2_Onsite"/>
    <s v="Present"/>
    <s v="P-S2_Onsite"/>
    <n v="4"/>
    <n v="4"/>
    <n v="7"/>
    <n v="5.5"/>
    <n v="20.5"/>
    <n v="30"/>
    <s v="Writing Practice"/>
    <s v="BDS DF112"/>
    <s v="0 missed"/>
    <s v="0 missed"/>
    <n v="2"/>
    <n v="2"/>
    <n v="1"/>
    <n v="1"/>
    <s v="0 missed"/>
    <n v="4"/>
    <n v="1"/>
    <x v="3"/>
    <s v="P-S1_Onsite"/>
    <s v="No Data"/>
    <s v="Present"/>
    <s v="P-S1_Onsite"/>
    <s v="P-1, A-0, No Data-3"/>
    <s v="P-3, A-0, No Data-1"/>
    <s v="P-S2_Onsite"/>
    <s v="P-S1_Onsite"/>
    <s v="P-S2_Onsite"/>
    <s v="P-S2_Onsite"/>
    <x v="0"/>
    <n v="0"/>
    <s v="Activated"/>
    <s v="Exam Given"/>
    <x v="67"/>
    <x v="0"/>
  </r>
  <r>
    <n v="69"/>
    <s v="BS DS-AI"/>
    <s v="2025EB1100069"/>
    <s v="2025eb1100069@bitspilani-digital.edu.in"/>
    <s v="MARTIN JEREMIAH MUREITHI"/>
    <s v="MALE"/>
    <s v="`+254-0700591493"/>
    <n v="10"/>
    <s v="A"/>
    <s v="A"/>
    <s v="A"/>
    <s v="A"/>
    <n v="8"/>
    <n v="60"/>
    <s v="Computer Programming"/>
    <s v="BDS DF113"/>
    <s v="3 missed"/>
    <s v="1 missed"/>
    <n v="1"/>
    <n v="0"/>
    <n v="0.25"/>
    <n v="0"/>
    <s v="4 missed"/>
    <n v="1"/>
    <n v="0.2"/>
    <x v="2"/>
    <s v="No Data"/>
    <s v="No Data"/>
    <s v="No Data"/>
    <s v="No Data"/>
    <s v="A"/>
    <s v="A"/>
    <s v="A"/>
    <s v="A"/>
    <s v="A"/>
    <n v="0"/>
    <n v="50"/>
    <s v="Computer Systems"/>
    <s v="BDS DF108"/>
    <s v="3 missed"/>
    <s v="2 missed"/>
    <n v="0"/>
    <n v="0"/>
    <n v="0"/>
    <n v="0"/>
    <s v="5 missed"/>
    <n v="0"/>
    <n v="0"/>
    <x v="0"/>
    <s v="No Data"/>
    <s v="No Data"/>
    <s v="No Data"/>
    <s v="No Data"/>
    <n v="6"/>
    <n v="10"/>
    <s v="A"/>
    <s v="A"/>
    <n v="21"/>
    <n v="60"/>
    <s v="Probability &amp; Statistics"/>
    <s v="BDS DF114"/>
    <s v="1 missed"/>
    <s v="1 missed"/>
    <n v="2"/>
    <n v="0"/>
    <n v="0.66666666666666663"/>
    <n v="0"/>
    <s v="2 missed"/>
    <n v="2"/>
    <n v="0.5"/>
    <x v="0"/>
    <s v="No Data"/>
    <s v="No Data"/>
    <s v="No Data"/>
    <s v="No Data"/>
    <n v="5"/>
    <s v="A"/>
    <s v="A"/>
    <s v="A"/>
    <n v="5"/>
    <n v="30"/>
    <s v="Writing Practice"/>
    <s v="BDS DF112"/>
    <s v="1 missed"/>
    <s v="2 missed"/>
    <n v="1"/>
    <n v="0"/>
    <n v="0.5"/>
    <n v="0"/>
    <s v="3 missed"/>
    <n v="1"/>
    <n v="0.25"/>
    <x v="1"/>
    <s v="No Data"/>
    <s v="No Data"/>
    <s v="No Data"/>
    <s v="No Data"/>
    <s v="P-0, A-0, No Data-4"/>
    <s v="P-0, A-0, No Data-4"/>
    <s v="No Data"/>
    <s v="No Data"/>
    <s v="No Data"/>
    <s v="No Data"/>
    <x v="6"/>
    <n v="0"/>
    <e v="#N/A"/>
    <s v="AIU Case"/>
    <x v="68"/>
    <x v="0"/>
  </r>
  <r>
    <n v="70"/>
    <s v="BS DS-AI"/>
    <s v="2025EB1100070"/>
    <s v="2025eb1100070@bitspilani-digital.edu.in"/>
    <s v="GAURAB DUTTA"/>
    <s v="MALE"/>
    <s v="`+91-9908386350"/>
    <n v="10"/>
    <n v="7"/>
    <n v="10"/>
    <n v="10"/>
    <s v="A"/>
    <n v="29.6"/>
    <n v="60"/>
    <s v="Computer Programming"/>
    <s v="BDS DF113"/>
    <s v="0 missed"/>
    <s v="1 missed"/>
    <n v="4"/>
    <n v="0"/>
    <n v="1"/>
    <n v="0"/>
    <s v="1 missed"/>
    <n v="4"/>
    <n v="0.8"/>
    <x v="6"/>
    <s v="No Data"/>
    <s v="P-S2_Onsite"/>
    <s v="Present"/>
    <s v="P-S2_Onsite"/>
    <s v="A"/>
    <s v="A"/>
    <n v="10"/>
    <s v="A"/>
    <n v="9"/>
    <n v="19"/>
    <n v="50"/>
    <s v="Computer Systems"/>
    <s v="BDS DF108"/>
    <s v="1 missed"/>
    <s v="2 missed"/>
    <n v="2"/>
    <n v="0"/>
    <n v="0.66666666666666663"/>
    <n v="0"/>
    <s v="3 missed"/>
    <n v="2"/>
    <n v="0.4"/>
    <x v="8"/>
    <s v="No Data"/>
    <s v="P-S2_Onsite"/>
    <s v="Present"/>
    <s v="P-S2_Onsite"/>
    <n v="10"/>
    <n v="10"/>
    <n v="15"/>
    <n v="19.5"/>
    <n v="59.5"/>
    <n v="60"/>
    <s v="Probability &amp; Statistics"/>
    <s v="BDS DF114"/>
    <s v="0 missed"/>
    <s v="0 missed"/>
    <n v="3"/>
    <n v="1"/>
    <n v="1"/>
    <n v="1"/>
    <s v="0 missed"/>
    <n v="4"/>
    <n v="1"/>
    <x v="2"/>
    <s v="No Data"/>
    <s v="P-S2_Onsite"/>
    <s v="Present"/>
    <s v="P-S2_Onsite"/>
    <n v="4"/>
    <n v="4"/>
    <s v="A"/>
    <s v="A"/>
    <n v="8"/>
    <n v="30"/>
    <s v="Writing Practice"/>
    <s v="BDS DF112"/>
    <s v="0 missed"/>
    <s v="2 missed"/>
    <n v="2"/>
    <n v="0"/>
    <n v="1"/>
    <n v="0"/>
    <s v="2 missed"/>
    <n v="2"/>
    <n v="0.5"/>
    <x v="0"/>
    <s v="No Data"/>
    <s v="P-S2_Onsite"/>
    <s v="Present"/>
    <s v="P-S2_Onsite"/>
    <s v="P-0, A-0, No Data-4"/>
    <s v="P-4, A-0, No Data-0"/>
    <s v="P-S2_Onsite"/>
    <s v="P-S2_Onsite"/>
    <s v="P-S2_Onsite"/>
    <s v="P-S2_Onsite"/>
    <x v="0"/>
    <n v="0"/>
    <s v="Activated"/>
    <s v="Exam Given"/>
    <x v="69"/>
    <x v="0"/>
  </r>
  <r>
    <n v="71"/>
    <s v="BS DS-AI"/>
    <s v="2025EB1100071"/>
    <s v="2025eb1100071@bitspilani-digital.edu.in"/>
    <s v="M K SUGANTHAN"/>
    <s v="MALE"/>
    <s v="`+91-9442272261"/>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n v="2.5"/>
    <s v="A"/>
    <s v="A"/>
    <s v="A"/>
    <n v="2.5"/>
    <n v="30"/>
    <s v="Writing Practice"/>
    <s v="BDS DF112"/>
    <s v="1 missed"/>
    <s v="2 missed"/>
    <n v="1"/>
    <n v="0"/>
    <n v="0.5"/>
    <n v="0"/>
    <s v="3 missed"/>
    <n v="1"/>
    <n v="0.25"/>
    <x v="1"/>
    <s v="No Data"/>
    <s v="A-S2_Onsite"/>
    <s v="Absent"/>
    <s v="A-S2_Onsite"/>
    <s v="P-0, A-0, No Data-4"/>
    <s v="P-0, A-4, No Data-0"/>
    <s v="A-S2_Onsite"/>
    <s v="A-S2_Onsite"/>
    <s v="A-S2_Onsite"/>
    <s v="A-S2_Onsite"/>
    <x v="1"/>
    <n v="0"/>
    <s v="Activation Pending"/>
    <s v="Absent"/>
    <x v="70"/>
    <x v="3"/>
  </r>
  <r>
    <n v="72"/>
    <s v="BS DS-AI"/>
    <s v="2025EB1100072"/>
    <s v="2025eb1100072@bitspilani-digital.edu.in"/>
    <s v="BOMMERA NITHYA SHREE"/>
    <s v="FEMALE"/>
    <s v="`+91-9177555330"/>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71"/>
    <x v="3"/>
  </r>
  <r>
    <n v="73"/>
    <s v="BS DS-AI"/>
    <s v="2025EB1100073"/>
    <s v="2025eb1100073@bitspilani-digital.edu.in"/>
    <s v="AKSHAT NEGI"/>
    <s v="MALE"/>
    <s v="`+91-7065189341"/>
    <n v="10"/>
    <n v="7"/>
    <n v="10"/>
    <n v="10"/>
    <n v="50"/>
    <n v="29.6"/>
    <n v="60"/>
    <s v="Computer Programming"/>
    <s v="BDS DF113"/>
    <s v="0 missed"/>
    <s v="0 missed"/>
    <n v="4"/>
    <n v="1"/>
    <n v="1"/>
    <n v="1"/>
    <s v="0 missed"/>
    <n v="5"/>
    <n v="1"/>
    <x v="4"/>
    <s v="P-S1_Onsite"/>
    <s v="No Data"/>
    <s v="Present"/>
    <s v="P-S1_Onsite"/>
    <n v="14"/>
    <n v="14"/>
    <n v="8.6666666669999994"/>
    <n v="10"/>
    <n v="10"/>
    <n v="56.666666667000001"/>
    <n v="50"/>
    <s v="Computer Systems"/>
    <s v="BDS DF108"/>
    <s v="0 missed"/>
    <s v="0 missed"/>
    <n v="3"/>
    <n v="2"/>
    <n v="1"/>
    <n v="1"/>
    <s v="0 missed"/>
    <n v="5"/>
    <n v="1"/>
    <x v="4"/>
    <s v="P-S1_Onsite"/>
    <s v="No Data"/>
    <s v="Present"/>
    <s v="P-S1_Onsite"/>
    <n v="10"/>
    <n v="10"/>
    <n v="15"/>
    <n v="19.5"/>
    <n v="59.5"/>
    <n v="60"/>
    <s v="Probability &amp; Statistics"/>
    <s v="BDS DF114"/>
    <s v="0 missed"/>
    <s v="0 missed"/>
    <n v="3"/>
    <n v="1"/>
    <n v="1"/>
    <n v="1"/>
    <s v="0 missed"/>
    <n v="4"/>
    <n v="1"/>
    <x v="2"/>
    <s v="P-S1_Onsite"/>
    <s v="No Data"/>
    <s v="Present"/>
    <s v="P-S1_Onsite"/>
    <n v="4"/>
    <n v="4.5"/>
    <n v="7.5"/>
    <n v="7"/>
    <n v="23"/>
    <n v="30"/>
    <s v="Writing Practice"/>
    <s v="BDS DF112"/>
    <s v="0 missed"/>
    <s v="0 missed"/>
    <n v="2"/>
    <n v="2"/>
    <n v="1"/>
    <n v="1"/>
    <s v="0 missed"/>
    <n v="4"/>
    <n v="1"/>
    <x v="3"/>
    <s v="P-S1_Onsite"/>
    <s v="No Data"/>
    <s v="Present"/>
    <s v="P-S1_Onsite"/>
    <s v="P-4, A-0, No Data-0"/>
    <s v="P-0, A-0, No Data-4"/>
    <s v="P-S1_Onsite"/>
    <s v="P-S1_Onsite"/>
    <s v="P-S1_Onsite"/>
    <s v="P-S1_Onsite"/>
    <x v="0"/>
    <n v="1"/>
    <s v="Activated"/>
    <s v="Exam Given"/>
    <x v="72"/>
    <x v="0"/>
  </r>
  <r>
    <n v="74"/>
    <s v="BS DS-AI"/>
    <s v="2025EB1100074"/>
    <s v="2025eb1100074@bitspilani-digital.edu.in"/>
    <s v="S RUKSHITHA"/>
    <s v="FEMALE"/>
    <s v="`+91-8897330825"/>
    <n v="7"/>
    <n v="7"/>
    <s v="A"/>
    <s v="A"/>
    <n v="50"/>
    <n v="11.2"/>
    <n v="60"/>
    <s v="Computer Programming"/>
    <s v="BDS DF113"/>
    <s v="2 missed"/>
    <s v="0 missed"/>
    <n v="2"/>
    <n v="1"/>
    <n v="0.5"/>
    <n v="1"/>
    <s v="2 missed"/>
    <n v="3"/>
    <n v="0.6"/>
    <x v="7"/>
    <s v="P-S1_Onsite"/>
    <s v="No Data"/>
    <s v="Present"/>
    <s v="P-S1_Onsite"/>
    <s v="A"/>
    <n v="8.5"/>
    <s v="A"/>
    <n v="8"/>
    <n v="10"/>
    <n v="26.5"/>
    <n v="50"/>
    <s v="Computer Systems"/>
    <s v="BDS DF108"/>
    <s v="1 missed"/>
    <s v="1 missed"/>
    <n v="2"/>
    <n v="1"/>
    <n v="0.66666666666666663"/>
    <n v="0.5"/>
    <s v="2 missed"/>
    <n v="3"/>
    <n v="0.6"/>
    <x v="11"/>
    <s v="No Data"/>
    <s v="A-S2_Onsite"/>
    <s v="Absent"/>
    <s v="A-S2_Onsite"/>
    <n v="8"/>
    <s v="A"/>
    <n v="15"/>
    <n v="16"/>
    <n v="39"/>
    <n v="60"/>
    <s v="Probability &amp; Statistics"/>
    <s v="BDS DF114"/>
    <s v="1 missed"/>
    <s v="0 missed"/>
    <n v="2"/>
    <n v="1"/>
    <n v="0.66666666666666663"/>
    <n v="1"/>
    <s v="1 missed"/>
    <n v="3"/>
    <n v="0.75"/>
    <x v="5"/>
    <s v="No Data"/>
    <s v="P-S2_Onsite"/>
    <s v="Present"/>
    <s v="P-S2_Onsite"/>
    <n v="3.5"/>
    <n v="4.5"/>
    <s v="A"/>
    <n v="6.25"/>
    <n v="34.25"/>
    <n v="30"/>
    <s v="Writing Practice"/>
    <s v="BDS DF112"/>
    <s v="0 missed"/>
    <s v="1 missed"/>
    <n v="2"/>
    <n v="1"/>
    <n v="1"/>
    <n v="0.5"/>
    <s v="1 missed"/>
    <n v="3"/>
    <n v="0.75"/>
    <x v="2"/>
    <s v="P-S1_Onsite"/>
    <s v="No Data"/>
    <s v="Present"/>
    <s v="P-S1_Onsite"/>
    <s v="P-2, A-0, No Data-2"/>
    <s v="P-1, A-1, No Data-2"/>
    <s v="P-S1_Onsite"/>
    <s v="P-S1_Onsite"/>
    <s v="A-S2_Onsite"/>
    <s v="P-S2_Onsite"/>
    <x v="2"/>
    <n v="0"/>
    <s v="Activated"/>
    <s v="Exam Given"/>
    <x v="73"/>
    <x v="0"/>
  </r>
  <r>
    <n v="75"/>
    <s v="BS DS-AI"/>
    <s v="2025EB1100075"/>
    <s v="2025eb1100075@bitspilani-digital.edu.in"/>
    <s v="VINEET ANAND"/>
    <s v="MALE"/>
    <s v="`+91-9204771728"/>
    <n v="10"/>
    <n v="9"/>
    <n v="10"/>
    <n v="10"/>
    <n v="50"/>
    <n v="31.2"/>
    <n v="60"/>
    <s v="Computer Programming"/>
    <s v="BDS DF113"/>
    <s v="0 missed"/>
    <s v="0 missed"/>
    <n v="4"/>
    <n v="1"/>
    <n v="1"/>
    <n v="1"/>
    <s v="0 missed"/>
    <n v="5"/>
    <n v="1"/>
    <x v="4"/>
    <s v="P-S1_Onsite"/>
    <s v="No Data"/>
    <s v="Present"/>
    <s v="P-S1_Onsite"/>
    <s v="A"/>
    <s v="A"/>
    <n v="8.6666666669999994"/>
    <n v="9"/>
    <n v="10"/>
    <n v="27.666666667000001"/>
    <n v="50"/>
    <s v="Computer Systems"/>
    <s v="BDS DF108"/>
    <s v="0 missed"/>
    <s v="2 missed"/>
    <n v="3"/>
    <n v="0"/>
    <n v="1"/>
    <n v="0"/>
    <s v="2 missed"/>
    <n v="3"/>
    <n v="0.6"/>
    <x v="6"/>
    <s v="No Data"/>
    <s v="A-S2_Onsite"/>
    <s v="Absent"/>
    <s v="A-S2_Onsite"/>
    <n v="10"/>
    <n v="10"/>
    <n v="13.5"/>
    <n v="20"/>
    <n v="58.5"/>
    <n v="60"/>
    <s v="Probability &amp; Statistics"/>
    <s v="BDS DF114"/>
    <s v="0 missed"/>
    <s v="0 missed"/>
    <n v="3"/>
    <n v="1"/>
    <n v="1"/>
    <n v="1"/>
    <s v="0 missed"/>
    <n v="4"/>
    <n v="1"/>
    <x v="2"/>
    <s v="No Data"/>
    <s v="A-S2_Onsite"/>
    <s v="Absent"/>
    <s v="A-S2_Onsite"/>
    <n v="3.5"/>
    <n v="5"/>
    <n v="8"/>
    <n v="9"/>
    <n v="45.5"/>
    <n v="30"/>
    <s v="Writing Practice"/>
    <s v="BDS DF112"/>
    <s v="0 missed"/>
    <s v="0 missed"/>
    <n v="2"/>
    <n v="2"/>
    <n v="1"/>
    <n v="1"/>
    <s v="0 missed"/>
    <n v="4"/>
    <n v="1"/>
    <x v="3"/>
    <s v="P-S1_Onsite"/>
    <s v="No Data"/>
    <s v="Present"/>
    <s v="P-S1_Onsite"/>
    <s v="P-2, A-0, No Data-2"/>
    <s v="P-0, A-2, No Data-2"/>
    <s v="P-S1_Onsite"/>
    <s v="P-S1_Onsite"/>
    <s v="A-S2_Onsite"/>
    <s v="A-S2_Onsite"/>
    <x v="3"/>
    <n v="0"/>
    <s v="Activated"/>
    <s v="Exam Given"/>
    <x v="74"/>
    <x v="0"/>
  </r>
  <r>
    <n v="76"/>
    <s v="BS DS-AI"/>
    <s v="2025EB1100076"/>
    <s v="2025eb1100076@bitspilani-digital.edu.in"/>
    <s v="PATIL NIMA ONKAR"/>
    <s v="FEMALE"/>
    <s v="`+91-9987665001"/>
    <n v="10"/>
    <n v="6"/>
    <n v="7"/>
    <s v="A"/>
    <s v="A"/>
    <n v="18.399999999999999"/>
    <n v="60"/>
    <s v="Computer Programming"/>
    <s v="BDS DF113"/>
    <s v="1 missed"/>
    <s v="1 missed"/>
    <n v="3"/>
    <n v="0"/>
    <n v="0.75"/>
    <n v="0"/>
    <s v="2 missed"/>
    <n v="3"/>
    <n v="0.6"/>
    <x v="1"/>
    <s v="No Data"/>
    <s v="No Data"/>
    <s v="No Data"/>
    <s v="No Data"/>
    <s v="A"/>
    <s v="A"/>
    <n v="6"/>
    <n v="8"/>
    <s v="A"/>
    <n v="14"/>
    <n v="50"/>
    <s v="Computer Systems"/>
    <s v="BDS DF108"/>
    <s v="1 missed"/>
    <s v="2 missed"/>
    <n v="2"/>
    <n v="0"/>
    <n v="0.66666666666666663"/>
    <n v="0"/>
    <s v="3 missed"/>
    <n v="2"/>
    <n v="0.4"/>
    <x v="8"/>
    <s v="No Data"/>
    <s v="No Data"/>
    <s v="No Data"/>
    <s v="No Data"/>
    <n v="9"/>
    <s v="A"/>
    <n v="10.5"/>
    <s v="A"/>
    <n v="19.5"/>
    <n v="60"/>
    <s v="Probability &amp; Statistics"/>
    <s v="BDS DF114"/>
    <s v="1 missed"/>
    <s v="1 missed"/>
    <n v="2"/>
    <n v="0"/>
    <n v="0.66666666666666663"/>
    <n v="0"/>
    <s v="2 missed"/>
    <n v="2"/>
    <n v="0.5"/>
    <x v="0"/>
    <s v="No Data"/>
    <s v="No Data"/>
    <s v="No Data"/>
    <s v="No Data"/>
    <n v="3"/>
    <n v="1.5"/>
    <n v="7.5"/>
    <n v="7"/>
    <n v="29"/>
    <n v="30"/>
    <s v="Writing Practice"/>
    <s v="BDS DF112"/>
    <s v="0 missed"/>
    <s v="0 missed"/>
    <n v="2"/>
    <n v="2"/>
    <n v="1"/>
    <n v="1"/>
    <s v="0 missed"/>
    <n v="4"/>
    <n v="1"/>
    <x v="3"/>
    <s v="No Data"/>
    <s v="P-S2_Onsite"/>
    <s v="Present"/>
    <s v="P-S2_Onsite"/>
    <s v="P-0, A-0, No Data-4"/>
    <s v="P-1, A-0, No Data-3"/>
    <s v="No Data"/>
    <s v="P-S2_Onsite"/>
    <s v="No Data"/>
    <s v="No Data"/>
    <x v="5"/>
    <n v="0"/>
    <s v="Activated"/>
    <s v="Exam Given"/>
    <x v="75"/>
    <x v="0"/>
  </r>
  <r>
    <n v="77"/>
    <s v="BS DS-AI"/>
    <s v="2025EB1100077"/>
    <s v="2025eb1100077@bitspilani-digital.edu.in"/>
    <s v="EBA LAHIRI"/>
    <s v="FEMALE"/>
    <s v="`+91-9111409060"/>
    <n v="4"/>
    <n v="9"/>
    <n v="9"/>
    <n v="7"/>
    <n v="50"/>
    <n v="23.2"/>
    <n v="60"/>
    <s v="Computer Programming"/>
    <s v="BDS DF113"/>
    <s v="0 missed"/>
    <s v="0 missed"/>
    <n v="4"/>
    <n v="1"/>
    <n v="1"/>
    <n v="1"/>
    <s v="0 missed"/>
    <n v="5"/>
    <n v="1"/>
    <x v="4"/>
    <s v="No Data"/>
    <s v="P-S2_Onsite"/>
    <s v="Present"/>
    <s v="P-S2_Onsite"/>
    <n v="14"/>
    <n v="12.5"/>
    <n v="6.6666666670000003"/>
    <n v="9"/>
    <n v="9"/>
    <n v="51.166666667000001"/>
    <n v="50"/>
    <s v="Computer Systems"/>
    <s v="BDS DF108"/>
    <s v="0 missed"/>
    <s v="0 missed"/>
    <n v="3"/>
    <n v="2"/>
    <n v="1"/>
    <n v="1"/>
    <s v="0 missed"/>
    <n v="5"/>
    <n v="1"/>
    <x v="4"/>
    <s v="No Data"/>
    <s v="P-S2_Onsite"/>
    <s v="Present"/>
    <s v="P-S2_Onsite"/>
    <n v="7"/>
    <n v="9"/>
    <n v="13.5"/>
    <n v="19.5"/>
    <n v="53.5"/>
    <n v="60"/>
    <s v="Probability &amp; Statistics"/>
    <s v="BDS DF114"/>
    <s v="0 missed"/>
    <s v="0 missed"/>
    <n v="3"/>
    <n v="1"/>
    <n v="1"/>
    <n v="1"/>
    <s v="0 missed"/>
    <n v="4"/>
    <n v="1"/>
    <x v="2"/>
    <s v="No Data"/>
    <s v="P-S2_Onsite"/>
    <s v="Present"/>
    <s v="P-S2_Onsite"/>
    <n v="4.5"/>
    <n v="3.5"/>
    <n v="6.5"/>
    <n v="7"/>
    <n v="41.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76"/>
    <x v="0"/>
  </r>
  <r>
    <n v="78"/>
    <s v="BS DS-AI"/>
    <s v="2025EB1100078"/>
    <s v="2025eb1100078@bitspilani-digital.edu.in"/>
    <s v="YASH RAJPUROHIT"/>
    <s v="MALE"/>
    <s v="`+91-9414144129"/>
    <n v="9"/>
    <n v="8"/>
    <n v="10"/>
    <n v="10"/>
    <n v="50"/>
    <n v="29.6"/>
    <n v="60"/>
    <s v="Computer Programming"/>
    <s v="BDS DF113"/>
    <s v="0 missed"/>
    <s v="0 missed"/>
    <n v="4"/>
    <n v="1"/>
    <n v="1"/>
    <n v="1"/>
    <s v="0 missed"/>
    <n v="5"/>
    <n v="1"/>
    <x v="4"/>
    <s v="No Data"/>
    <s v="P-S2_Onsite"/>
    <s v="Present"/>
    <s v="P-S2_Onsite"/>
    <n v="13"/>
    <n v="10.5"/>
    <s v="A"/>
    <n v="7"/>
    <n v="10"/>
    <n v="40.5"/>
    <n v="50"/>
    <s v="Computer Systems"/>
    <s v="BDS DF108"/>
    <s v="1 missed"/>
    <s v="0 missed"/>
    <n v="2"/>
    <n v="2"/>
    <n v="0.66666666666666663"/>
    <n v="1"/>
    <s v="1 missed"/>
    <n v="4"/>
    <n v="0.8"/>
    <x v="2"/>
    <s v="No Data"/>
    <s v="P-S2_Onsite"/>
    <s v="Present"/>
    <s v="P-S2_Onsite"/>
    <n v="10"/>
    <n v="9"/>
    <n v="15"/>
    <n v="19.5"/>
    <n v="58"/>
    <n v="60"/>
    <s v="Probability &amp; Statistics"/>
    <s v="BDS DF114"/>
    <s v="0 missed"/>
    <s v="0 missed"/>
    <n v="3"/>
    <n v="1"/>
    <n v="1"/>
    <n v="1"/>
    <s v="0 missed"/>
    <n v="4"/>
    <n v="1"/>
    <x v="2"/>
    <s v="No Data"/>
    <s v="P-S2_Onsite"/>
    <s v="Present"/>
    <s v="P-S2_Onsite"/>
    <n v="5"/>
    <n v="4.5"/>
    <n v="7.5"/>
    <n v="8"/>
    <n v="2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77"/>
    <x v="0"/>
  </r>
  <r>
    <n v="79"/>
    <s v="BS DS-AI"/>
    <s v="2025EB1100079"/>
    <s v="2025eb1100079@bitspilani-digital.edu.in"/>
    <s v="NEEDA KHALID SIBHAI"/>
    <s v="FEMALE"/>
    <s v="`+91-9157789769"/>
    <n v="10"/>
    <n v="8"/>
    <n v="8"/>
    <n v="10"/>
    <s v="A"/>
    <n v="28.8"/>
    <n v="60"/>
    <s v="Computer Programming"/>
    <s v="BDS DF113"/>
    <s v="0 missed"/>
    <s v="1 missed"/>
    <n v="4"/>
    <n v="0"/>
    <n v="1"/>
    <n v="0"/>
    <s v="1 missed"/>
    <n v="4"/>
    <n v="0.8"/>
    <x v="6"/>
    <s v="P-S1_Online"/>
    <s v="No Data"/>
    <s v="Present"/>
    <s v="P-S1_Online"/>
    <n v="10.5"/>
    <s v="A"/>
    <n v="9.3333333330000006"/>
    <n v="8"/>
    <n v="9"/>
    <n v="36.833333332999999"/>
    <n v="50"/>
    <s v="Computer Systems"/>
    <s v="BDS DF108"/>
    <s v="0 missed"/>
    <s v="1 missed"/>
    <n v="3"/>
    <n v="1"/>
    <n v="1"/>
    <n v="0.5"/>
    <s v="1 missed"/>
    <n v="4"/>
    <n v="0.8"/>
    <x v="10"/>
    <s v="P-S1_Online"/>
    <s v="No Data"/>
    <s v="Present"/>
    <s v="P-S1_Online"/>
    <n v="10"/>
    <n v="10"/>
    <n v="15"/>
    <n v="16.5"/>
    <n v="56.5"/>
    <n v="60"/>
    <s v="Probability &amp; Statistics"/>
    <s v="BDS DF114"/>
    <s v="0 missed"/>
    <s v="0 missed"/>
    <n v="3"/>
    <n v="1"/>
    <n v="1"/>
    <n v="1"/>
    <s v="0 missed"/>
    <n v="4"/>
    <n v="1"/>
    <x v="2"/>
    <s v="P-S1_Online"/>
    <s v="No Data"/>
    <s v="Present"/>
    <s v="P-S1_Online"/>
    <n v="4.5"/>
    <n v="4.5"/>
    <n v="7.5"/>
    <n v="8"/>
    <n v="44.5"/>
    <n v="30"/>
    <s v="Writing Practice"/>
    <s v="BDS DF112"/>
    <s v="0 missed"/>
    <s v="0 missed"/>
    <n v="2"/>
    <n v="2"/>
    <n v="1"/>
    <n v="1"/>
    <s v="0 missed"/>
    <n v="4"/>
    <n v="1"/>
    <x v="3"/>
    <s v="P-S1_Online"/>
    <s v="No Data"/>
    <s v="Present"/>
    <s v="P-S1_Online"/>
    <s v="P-4, A-0, No Data-0"/>
    <s v="P-0, A-0, No Data-4"/>
    <s v="P-S1_Online"/>
    <s v="P-S1_Online"/>
    <s v="P-S1_Online"/>
    <s v="P-S1_Online"/>
    <x v="0"/>
    <n v="0"/>
    <s v="Activated"/>
    <s v="Exam Given"/>
    <x v="78"/>
    <x v="0"/>
  </r>
  <r>
    <n v="80"/>
    <s v="BS DS-AI"/>
    <s v="2025EB1100080"/>
    <s v="2025eb1100080@bitspilani-digital.edu.in"/>
    <s v="TANU SINGH CHAUHAN"/>
    <s v="FEMALE"/>
    <s v="`+91-7000690015"/>
    <n v="2"/>
    <s v="A"/>
    <s v="A"/>
    <s v="A"/>
    <s v="A"/>
    <n v="1.6"/>
    <n v="60"/>
    <s v="Computer Programming"/>
    <s v="BDS DF113"/>
    <s v="3 missed"/>
    <s v="1 missed"/>
    <n v="1"/>
    <n v="0"/>
    <n v="0.25"/>
    <n v="0"/>
    <s v="4 missed"/>
    <n v="1"/>
    <n v="0.2"/>
    <x v="2"/>
    <s v="No Data"/>
    <s v="No Data"/>
    <s v="No Data"/>
    <s v="No Data"/>
    <s v="A"/>
    <s v="A"/>
    <s v="A"/>
    <s v="A"/>
    <s v="A"/>
    <n v="0"/>
    <n v="50"/>
    <s v="Computer Systems"/>
    <s v="BDS DF108"/>
    <s v="3 missed"/>
    <s v="2 missed"/>
    <n v="0"/>
    <n v="0"/>
    <n v="0"/>
    <n v="0"/>
    <s v="5 missed"/>
    <n v="0"/>
    <n v="0"/>
    <x v="0"/>
    <s v="No Data"/>
    <s v="No Data"/>
    <s v="No Data"/>
    <s v="No Data"/>
    <s v="A"/>
    <s v="A"/>
    <s v="A"/>
    <s v="A"/>
    <n v="0"/>
    <n v="60"/>
    <s v="Probability &amp; Statistics"/>
    <s v="BDS DF114"/>
    <s v="3 missed"/>
    <s v="1 missed"/>
    <n v="0"/>
    <n v="0"/>
    <n v="0"/>
    <n v="0"/>
    <s v="4 missed"/>
    <n v="0"/>
    <n v="0"/>
    <x v="1"/>
    <s v="No Data"/>
    <s v="No Data"/>
    <s v="No Data"/>
    <s v="No Data"/>
    <s v="A"/>
    <s v="A"/>
    <s v="A"/>
    <s v="A"/>
    <n v="0"/>
    <n v="30"/>
    <s v="Writing Practice"/>
    <s v="BDS DF112"/>
    <s v="2 missed"/>
    <s v="2 missed"/>
    <n v="0"/>
    <n v="0"/>
    <n v="0"/>
    <n v="0"/>
    <s v="4 missed"/>
    <n v="0"/>
    <n v="0"/>
    <x v="5"/>
    <s v="No Data"/>
    <s v="No Data"/>
    <s v="No Data"/>
    <s v="No Data"/>
    <s v="P-0, A-0, No Data-4"/>
    <s v="P-0, A-0, No Data-4"/>
    <s v="No Data"/>
    <s v="No Data"/>
    <s v="No Data"/>
    <s v="No Data"/>
    <x v="6"/>
    <n v="0"/>
    <e v="#N/A"/>
    <s v="Refund"/>
    <x v="34"/>
    <x v="0"/>
  </r>
  <r>
    <n v="81"/>
    <s v="BS DS-AI"/>
    <s v="2025EB1100081"/>
    <s v="2025eb1100081@bitspilani-digital.edu.in"/>
    <s v="DEVANSHU SHARMA"/>
    <s v="MALE"/>
    <s v="`+91-9509197511"/>
    <n v="10"/>
    <n v="10"/>
    <n v="10"/>
    <n v="9"/>
    <n v="50"/>
    <n v="31.2"/>
    <n v="60"/>
    <s v="Computer Programming"/>
    <s v="BDS DF113"/>
    <s v="0 missed"/>
    <s v="0 missed"/>
    <n v="4"/>
    <n v="1"/>
    <n v="1"/>
    <n v="1"/>
    <s v="0 missed"/>
    <n v="5"/>
    <n v="1"/>
    <x v="4"/>
    <s v="No Data"/>
    <s v="P-S2_Onsite"/>
    <s v="Present"/>
    <s v="P-S2_Onsite"/>
    <n v="13.5"/>
    <n v="10.5"/>
    <n v="10"/>
    <n v="10"/>
    <n v="10"/>
    <n v="54"/>
    <n v="50"/>
    <s v="Computer Systems"/>
    <s v="BDS DF108"/>
    <s v="0 missed"/>
    <s v="0 missed"/>
    <n v="3"/>
    <n v="2"/>
    <n v="1"/>
    <n v="1"/>
    <s v="0 missed"/>
    <n v="5"/>
    <n v="1"/>
    <x v="4"/>
    <s v="No Data"/>
    <s v="P-S2_Onsite"/>
    <s v="Present"/>
    <s v="P-S2_Onsite"/>
    <n v="9"/>
    <n v="9"/>
    <n v="15"/>
    <s v="A"/>
    <n v="37.5"/>
    <n v="60"/>
    <s v="Probability &amp; Statistics"/>
    <s v="BDS DF114"/>
    <s v="0 missed"/>
    <s v="1 missed"/>
    <n v="3"/>
    <n v="0"/>
    <n v="1"/>
    <n v="0"/>
    <s v="1 missed"/>
    <n v="3"/>
    <n v="0.75"/>
    <x v="6"/>
    <s v="No Data"/>
    <s v="P-S2_Onsite"/>
    <s v="Present"/>
    <s v="P-S2_Onsite"/>
    <n v="5"/>
    <n v="4.5"/>
    <n v="7"/>
    <n v="7"/>
    <n v="43.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79"/>
    <x v="0"/>
  </r>
  <r>
    <n v="82"/>
    <s v="BS DS-AI"/>
    <s v="2025EB1100082"/>
    <s v="2025eb1100082@bitspilani-digital.edu.in"/>
    <s v="THARUN ADITHYAN Y"/>
    <s v="MALE"/>
    <s v="`+91-8610281087"/>
    <n v="8"/>
    <s v="A"/>
    <n v="10"/>
    <s v="A"/>
    <s v="A"/>
    <n v="14.4"/>
    <n v="60"/>
    <s v="Computer Programming"/>
    <s v="BDS DF113"/>
    <s v="2 missed"/>
    <s v="1 missed"/>
    <n v="2"/>
    <n v="0"/>
    <n v="0.5"/>
    <n v="0"/>
    <s v="3 missed"/>
    <n v="2"/>
    <n v="0.4"/>
    <x v="0"/>
    <s v="No Data"/>
    <s v="P-S2_Onsite"/>
    <s v="Present"/>
    <s v="P-S2_Onsite"/>
    <s v="A"/>
    <s v="A"/>
    <s v="A"/>
    <s v="A"/>
    <n v="10"/>
    <n v="10"/>
    <n v="50"/>
    <s v="Computer Systems"/>
    <s v="BDS DF108"/>
    <s v="2 missed"/>
    <s v="2 missed"/>
    <n v="1"/>
    <n v="0"/>
    <n v="0.33333333333333331"/>
    <n v="0"/>
    <s v="4 missed"/>
    <n v="1"/>
    <n v="0.2"/>
    <x v="3"/>
    <s v="No Data"/>
    <s v="P-S2_Onsite"/>
    <s v="Present"/>
    <s v="P-S2_Onsite"/>
    <n v="10"/>
    <s v="A"/>
    <s v="A"/>
    <s v="A"/>
    <n v="10"/>
    <n v="60"/>
    <s v="Probability &amp; Statistics"/>
    <s v="BDS DF114"/>
    <s v="2 missed"/>
    <s v="1 missed"/>
    <n v="1"/>
    <n v="0"/>
    <n v="0.33333333333333331"/>
    <n v="0"/>
    <s v="3 missed"/>
    <n v="1"/>
    <n v="0.25"/>
    <x v="3"/>
    <s v="No Data"/>
    <s v="P-S2_Onsite"/>
    <s v="Present"/>
    <s v="P-S2_Onsite"/>
    <n v="4.5"/>
    <s v="A"/>
    <s v="A"/>
    <s v="A"/>
    <n v="24.5"/>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80"/>
    <x v="0"/>
  </r>
  <r>
    <n v="83"/>
    <s v="BS DS-AI"/>
    <s v="2025EB1100083"/>
    <s v="2025eb1100083@bitspilani-digital.edu.in"/>
    <s v="SOMYA RAY"/>
    <s v="FEMALE"/>
    <s v="`+91-9811342295"/>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81"/>
    <x v="3"/>
  </r>
  <r>
    <n v="84"/>
    <s v="BS DS-AI"/>
    <s v="2025EB1100084"/>
    <s v="2025eb1100084@bitspilani-digital.edu.in"/>
    <s v="MANOMAY MAHESHKUMAR PAWAR"/>
    <s v="MALE"/>
    <s v="`+91-7385834975"/>
    <n v="2"/>
    <s v="A"/>
    <s v="A"/>
    <s v="A"/>
    <s v="A"/>
    <n v="1.6"/>
    <n v="60"/>
    <s v="Computer Programming"/>
    <s v="BDS DF113"/>
    <s v="3 missed"/>
    <s v="1 missed"/>
    <n v="1"/>
    <n v="0"/>
    <n v="0.25"/>
    <n v="0"/>
    <s v="4 missed"/>
    <n v="1"/>
    <n v="0.2"/>
    <x v="2"/>
    <s v="No Data"/>
    <s v="No Data"/>
    <s v="No Data"/>
    <s v="No Data"/>
    <s v="A"/>
    <s v="A"/>
    <s v="A"/>
    <s v="A"/>
    <s v="A"/>
    <n v="0"/>
    <n v="50"/>
    <s v="Computer Systems"/>
    <s v="BDS DF108"/>
    <s v="3 missed"/>
    <s v="2 missed"/>
    <n v="0"/>
    <n v="0"/>
    <n v="0"/>
    <n v="0"/>
    <s v="5 missed"/>
    <n v="0"/>
    <n v="0"/>
    <x v="0"/>
    <s v="No Data"/>
    <s v="No Data"/>
    <s v="No Data"/>
    <s v="No Data"/>
    <s v="A"/>
    <s v="A"/>
    <s v="A"/>
    <s v="A"/>
    <n v="0"/>
    <n v="60"/>
    <s v="Probability &amp; Statistics"/>
    <s v="BDS DF114"/>
    <s v="3 missed"/>
    <s v="1 missed"/>
    <n v="0"/>
    <n v="0"/>
    <n v="0"/>
    <n v="0"/>
    <s v="4 missed"/>
    <n v="0"/>
    <n v="0"/>
    <x v="1"/>
    <s v="No Data"/>
    <s v="No Data"/>
    <s v="No Data"/>
    <s v="No Data"/>
    <s v="A"/>
    <s v="A"/>
    <s v="A"/>
    <s v="A"/>
    <n v="0"/>
    <n v="30"/>
    <s v="Writing Practice"/>
    <s v="BDS DF112"/>
    <s v="2 missed"/>
    <s v="2 missed"/>
    <n v="0"/>
    <n v="0"/>
    <n v="0"/>
    <n v="0"/>
    <s v="4 missed"/>
    <n v="0"/>
    <n v="0"/>
    <x v="5"/>
    <s v="No Data"/>
    <s v="No Data"/>
    <s v="No Data"/>
    <s v="No Data"/>
    <s v="P-0, A-0, No Data-4"/>
    <s v="P-0, A-0, No Data-4"/>
    <s v="No Data"/>
    <s v="No Data"/>
    <s v="No Data"/>
    <s v="No Data"/>
    <x v="6"/>
    <n v="0"/>
    <e v="#N/A"/>
    <s v="Refund"/>
    <x v="34"/>
    <x v="0"/>
  </r>
  <r>
    <n v="85"/>
    <s v="BS DS-AI"/>
    <s v="2025EB1100085"/>
    <s v="2025eb1100085@bitspilani-digital.edu.in"/>
    <s v="PORANDLA SAI SIRI CHANDANA"/>
    <s v="FEMALE"/>
    <s v="`+91-8897888922"/>
    <n v="7"/>
    <n v="7"/>
    <n v="7"/>
    <n v="8"/>
    <n v="50"/>
    <n v="23.2"/>
    <n v="60"/>
    <s v="Computer Programming"/>
    <s v="BDS DF113"/>
    <s v="0 missed"/>
    <s v="0 missed"/>
    <n v="4"/>
    <n v="1"/>
    <n v="1"/>
    <n v="1"/>
    <s v="0 missed"/>
    <n v="5"/>
    <n v="1"/>
    <x v="4"/>
    <s v="No Data"/>
    <s v="P-S2_Onsite"/>
    <s v="Present"/>
    <s v="P-S2_Onsite"/>
    <s v="A"/>
    <s v="A"/>
    <s v="A"/>
    <s v="A"/>
    <n v="9"/>
    <n v="9"/>
    <n v="50"/>
    <s v="Computer Systems"/>
    <s v="BDS DF108"/>
    <s v="2 missed"/>
    <s v="2 missed"/>
    <n v="1"/>
    <n v="0"/>
    <n v="0.33333333333333331"/>
    <n v="0"/>
    <s v="4 missed"/>
    <n v="1"/>
    <n v="0.2"/>
    <x v="3"/>
    <s v="No Data"/>
    <s v="P-S2_Onsite"/>
    <s v="Present"/>
    <s v="P-S2_Onsite"/>
    <n v="10"/>
    <s v="A"/>
    <n v="15"/>
    <n v="18"/>
    <n v="43"/>
    <n v="60"/>
    <s v="Probability &amp; Statistics"/>
    <s v="BDS DF114"/>
    <s v="1 missed"/>
    <s v="0 missed"/>
    <n v="2"/>
    <n v="1"/>
    <n v="0.66666666666666663"/>
    <n v="1"/>
    <s v="1 missed"/>
    <n v="3"/>
    <n v="0.75"/>
    <x v="5"/>
    <s v="No Data"/>
    <s v="P-S2_Onsite"/>
    <s v="Present"/>
    <s v="P-S2_Onsite"/>
    <n v="2.5"/>
    <s v="A"/>
    <s v="A"/>
    <s v="A"/>
    <n v="22.5"/>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82"/>
    <x v="0"/>
  </r>
  <r>
    <n v="86"/>
    <s v="BS DS-AI"/>
    <s v="2025EB1100086"/>
    <s v="2025eb1100086@bitspilani-digital.edu.in"/>
    <s v="SUNKUSALA HARIPRASAD"/>
    <s v="MALE"/>
    <s v="`+91-8790162859"/>
    <n v="2"/>
    <n v="7"/>
    <n v="7"/>
    <s v="A"/>
    <s v="A"/>
    <n v="12.8"/>
    <n v="60"/>
    <s v="Computer Programming"/>
    <s v="BDS DF113"/>
    <s v="1 missed"/>
    <s v="1 missed"/>
    <n v="3"/>
    <n v="0"/>
    <n v="0.75"/>
    <n v="0"/>
    <s v="2 missed"/>
    <n v="3"/>
    <n v="0.6"/>
    <x v="1"/>
    <s v="No Data"/>
    <s v="A-S2_Onsite"/>
    <s v="Absent"/>
    <s v="A-S2_Onsite"/>
    <s v="A"/>
    <s v="A"/>
    <s v="A"/>
    <n v="9"/>
    <s v="A"/>
    <n v="9"/>
    <n v="50"/>
    <s v="Computer Systems"/>
    <s v="BDS DF108"/>
    <s v="2 missed"/>
    <s v="2 missed"/>
    <n v="1"/>
    <n v="0"/>
    <n v="0.33333333333333331"/>
    <n v="0"/>
    <s v="4 missed"/>
    <n v="1"/>
    <n v="0.2"/>
    <x v="3"/>
    <s v="No Data"/>
    <s v="A-S2_Onsite"/>
    <s v="Absent"/>
    <s v="A-S2_Onsite"/>
    <s v="A"/>
    <n v="7"/>
    <s v="A"/>
    <s v="A"/>
    <n v="10.5"/>
    <n v="60"/>
    <s v="Probability &amp; Statistics"/>
    <s v="BDS DF114"/>
    <s v="2 missed"/>
    <s v="1 missed"/>
    <n v="1"/>
    <n v="0"/>
    <n v="0.33333333333333331"/>
    <n v="0"/>
    <s v="3 missed"/>
    <n v="1"/>
    <n v="0.25"/>
    <x v="3"/>
    <s v="No Data"/>
    <s v="A-S2_Onsite"/>
    <s v="Absent"/>
    <s v="A-S2_Onsite"/>
    <n v="3.5"/>
    <n v="5"/>
    <s v="A"/>
    <s v="A"/>
    <n v="8.5"/>
    <n v="30"/>
    <s v="Writing Practice"/>
    <s v="BDS DF112"/>
    <s v="0 missed"/>
    <s v="2 missed"/>
    <n v="2"/>
    <n v="0"/>
    <n v="1"/>
    <n v="0"/>
    <s v="2 missed"/>
    <n v="2"/>
    <n v="0.5"/>
    <x v="0"/>
    <s v="No Data"/>
    <s v="P-S2_Onsite"/>
    <s v="Present"/>
    <s v="P-S2_Onsite"/>
    <s v="P-0, A-0, No Data-4"/>
    <s v="P-1, A-3, No Data-0"/>
    <s v="A-S2_Onsite"/>
    <s v="P-S2_Onsite"/>
    <s v="A-S2_Onsite"/>
    <s v="A-S2_Onsite"/>
    <x v="10"/>
    <n v="0"/>
    <s v="Activated"/>
    <s v="Exam Given"/>
    <x v="83"/>
    <x v="0"/>
  </r>
  <r>
    <n v="87"/>
    <s v="BS DS-AI"/>
    <s v="2025EB1100087"/>
    <s v="2025eb1100087@bitspilani-digital.edu.in"/>
    <s v="SHIVANSH"/>
    <s v="MALE"/>
    <s v="`+91-8580610152"/>
    <n v="10"/>
    <n v="8"/>
    <s v="A"/>
    <n v="7"/>
    <s v="A"/>
    <n v="20"/>
    <n v="60"/>
    <s v="Computer Programming"/>
    <s v="BDS DF113"/>
    <s v="1 missed"/>
    <s v="1 missed"/>
    <n v="3"/>
    <n v="0"/>
    <n v="0.75"/>
    <n v="0"/>
    <s v="2 missed"/>
    <n v="3"/>
    <n v="0.6"/>
    <x v="1"/>
    <s v="No Data"/>
    <s v="A-S2_Onsite"/>
    <s v="Absent"/>
    <s v="A-S2_Onsite"/>
    <n v="14"/>
    <s v="A"/>
    <n v="8"/>
    <s v="A"/>
    <s v="A"/>
    <n v="22"/>
    <n v="50"/>
    <s v="Computer Systems"/>
    <s v="BDS DF108"/>
    <s v="2 missed"/>
    <s v="1 missed"/>
    <n v="1"/>
    <n v="1"/>
    <n v="0.33333333333333331"/>
    <n v="0.5"/>
    <s v="3 missed"/>
    <n v="2"/>
    <n v="0.4"/>
    <x v="7"/>
    <s v="No Data"/>
    <s v="A-S2_Onsite"/>
    <s v="Absent"/>
    <s v="A-S2_Onsite"/>
    <n v="10"/>
    <n v="10"/>
    <n v="13.5"/>
    <n v="12"/>
    <n v="50.5"/>
    <n v="60"/>
    <s v="Probability &amp; Statistics"/>
    <s v="BDS DF114"/>
    <s v="0 missed"/>
    <s v="0 missed"/>
    <n v="3"/>
    <n v="1"/>
    <n v="1"/>
    <n v="1"/>
    <s v="0 missed"/>
    <n v="4"/>
    <n v="1"/>
    <x v="2"/>
    <s v="P-S1_Onsite"/>
    <s v="No Data"/>
    <s v="Present"/>
    <s v="P-S1_Onsite"/>
    <n v="5"/>
    <n v="4.5"/>
    <n v="9"/>
    <n v="8"/>
    <n v="26.5"/>
    <n v="30"/>
    <s v="Writing Practice"/>
    <s v="BDS DF112"/>
    <s v="0 missed"/>
    <s v="0 missed"/>
    <n v="2"/>
    <n v="2"/>
    <n v="1"/>
    <n v="1"/>
    <s v="0 missed"/>
    <n v="4"/>
    <n v="1"/>
    <x v="3"/>
    <s v="P-S1_Onsite"/>
    <s v="No Data"/>
    <s v="Present"/>
    <s v="P-S1_Onsite"/>
    <s v="P-2, A-0, No Data-2"/>
    <s v="P-0, A-2, No Data-2"/>
    <s v="A-S2_Onsite"/>
    <s v="P-S1_Onsite"/>
    <s v="A-S2_Onsite"/>
    <s v="P-S1_Onsite"/>
    <x v="3"/>
    <n v="0"/>
    <s v="Activated"/>
    <s v="Exam Given"/>
    <x v="84"/>
    <x v="0"/>
  </r>
  <r>
    <n v="88"/>
    <s v="BS DS-AI"/>
    <s v="2025EB1100088"/>
    <s v="2025eb1100088@bitspilani-digital.edu.in"/>
    <s v="SUVAN MALHOTRA"/>
    <s v="MALE"/>
    <s v="`+91-9873200040"/>
    <n v="10"/>
    <n v="7"/>
    <s v="A"/>
    <s v="A"/>
    <s v="A"/>
    <n v="13.6"/>
    <n v="60"/>
    <s v="Computer Programming"/>
    <s v="BDS DF113"/>
    <s v="2 missed"/>
    <s v="1 missed"/>
    <n v="2"/>
    <n v="0"/>
    <n v="0.5"/>
    <n v="0"/>
    <s v="3 missed"/>
    <n v="2"/>
    <n v="0.4"/>
    <x v="0"/>
    <s v="No Data"/>
    <s v="P-S2_Onsite"/>
    <s v="Present"/>
    <s v="P-S2_Onsite"/>
    <n v="13.5"/>
    <s v="A"/>
    <n v="8.6666666669999994"/>
    <s v="A"/>
    <n v="8"/>
    <n v="30.166666667000001"/>
    <n v="50"/>
    <s v="Computer Systems"/>
    <s v="BDS DF108"/>
    <s v="1 missed"/>
    <s v="1 missed"/>
    <n v="2"/>
    <n v="1"/>
    <n v="0.66666666666666663"/>
    <n v="0.5"/>
    <s v="2 missed"/>
    <n v="3"/>
    <n v="0.6"/>
    <x v="11"/>
    <s v="P-S1_Onsite"/>
    <s v="No Data"/>
    <s v="Present"/>
    <s v="P-S1_Onsite"/>
    <n v="10"/>
    <n v="10"/>
    <s v="A"/>
    <s v="A"/>
    <n v="25"/>
    <n v="60"/>
    <s v="Probability &amp; Statistics"/>
    <s v="BDS DF114"/>
    <s v="1 missed"/>
    <s v="1 missed"/>
    <n v="2"/>
    <n v="0"/>
    <n v="0.66666666666666663"/>
    <n v="0"/>
    <s v="2 missed"/>
    <n v="2"/>
    <n v="0.5"/>
    <x v="0"/>
    <s v="No Data"/>
    <s v="P-S2_Onsite"/>
    <s v="Present"/>
    <s v="P-S2_Onsite"/>
    <n v="4"/>
    <n v="4"/>
    <n v="9.5"/>
    <s v="A"/>
    <n v="27.5"/>
    <n v="30"/>
    <s v="Writing Practice"/>
    <s v="BDS DF112"/>
    <s v="0 missed"/>
    <s v="1 missed"/>
    <n v="2"/>
    <n v="1"/>
    <n v="1"/>
    <n v="0.5"/>
    <s v="1 missed"/>
    <n v="3"/>
    <n v="0.75"/>
    <x v="2"/>
    <s v="P-S1_Onsite"/>
    <s v="No Data"/>
    <s v="Present"/>
    <s v="P-S1_Onsite"/>
    <s v="P-2, A-0, No Data-2"/>
    <s v="P-2, A-0, No Data-2"/>
    <s v="P-S2_Onsite"/>
    <s v="P-S1_Onsite"/>
    <s v="P-S1_Onsite"/>
    <s v="P-S2_Onsite"/>
    <x v="0"/>
    <n v="0"/>
    <s v="Activated"/>
    <s v="Exam Given"/>
    <x v="85"/>
    <x v="0"/>
  </r>
  <r>
    <n v="89"/>
    <s v="BS DS-AI"/>
    <s v="2025EB1100089"/>
    <s v="2025eb1100089@bitspilani-digital.edu.in"/>
    <s v="CINYA SARA THOMAS"/>
    <s v="FEMALE"/>
    <s v="`+91-9302126959"/>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86"/>
    <x v="3"/>
  </r>
  <r>
    <n v="90"/>
    <s v="BS DS-AI"/>
    <s v="2025EB1100090"/>
    <s v="2025eb1100090@bitspilani-digital.edu.in"/>
    <s v="GOSWAMI HEMATRI"/>
    <s v="FEMALE"/>
    <s v="`+91-7096208080"/>
    <n v="9"/>
    <n v="9"/>
    <s v="A"/>
    <n v="9"/>
    <s v="A"/>
    <n v="21.6"/>
    <n v="60"/>
    <s v="Computer Programming"/>
    <s v="BDS DF113"/>
    <s v="1 missed"/>
    <s v="1 missed"/>
    <n v="3"/>
    <n v="0"/>
    <n v="0.75"/>
    <n v="0"/>
    <s v="2 missed"/>
    <n v="3"/>
    <n v="0.6"/>
    <x v="1"/>
    <s v="No Data"/>
    <s v="A-S2_Onsite"/>
    <s v="Absent"/>
    <s v="A-S2_Onsite"/>
    <s v="A"/>
    <s v="A"/>
    <s v="A"/>
    <n v="8"/>
    <n v="10"/>
    <n v="18"/>
    <n v="50"/>
    <s v="Computer Systems"/>
    <s v="BDS DF108"/>
    <s v="1 missed"/>
    <s v="2 missed"/>
    <n v="2"/>
    <n v="0"/>
    <n v="0.66666666666666663"/>
    <n v="0"/>
    <s v="3 missed"/>
    <n v="2"/>
    <n v="0.4"/>
    <x v="8"/>
    <s v="No Data"/>
    <s v="P-S2_Onsite"/>
    <s v="Present"/>
    <s v="P-S2_Onsite"/>
    <n v="10"/>
    <n v="10"/>
    <s v="A"/>
    <s v="A"/>
    <n v="25"/>
    <n v="60"/>
    <s v="Probability &amp; Statistics"/>
    <s v="BDS DF114"/>
    <s v="1 missed"/>
    <s v="1 missed"/>
    <n v="2"/>
    <n v="0"/>
    <n v="0.66666666666666663"/>
    <n v="0"/>
    <s v="2 missed"/>
    <n v="2"/>
    <n v="0.5"/>
    <x v="0"/>
    <s v="No Data"/>
    <s v="P-S2_Onsite"/>
    <s v="Present"/>
    <s v="P-S2_Onsite"/>
    <n v="3.5"/>
    <n v="4.5"/>
    <n v="3.5"/>
    <s v="A"/>
    <n v="11.5"/>
    <n v="30"/>
    <s v="Writing Practice"/>
    <s v="BDS DF112"/>
    <s v="0 missed"/>
    <s v="1 missed"/>
    <n v="2"/>
    <n v="1"/>
    <n v="1"/>
    <n v="0.5"/>
    <s v="1 missed"/>
    <n v="3"/>
    <n v="0.75"/>
    <x v="2"/>
    <s v="No Data"/>
    <s v="P-S2_Onsite"/>
    <s v="Present"/>
    <s v="P-S2_Onsite"/>
    <s v="P-0, A-0, No Data-4"/>
    <s v="P-3, A-1, No Data-0"/>
    <s v="A-S2_Onsite"/>
    <s v="P-S2_Onsite"/>
    <s v="P-S2_Onsite"/>
    <s v="P-S2_Onsite"/>
    <x v="2"/>
    <n v="0"/>
    <s v="Activated"/>
    <s v="Exam Given"/>
    <x v="87"/>
    <x v="0"/>
  </r>
  <r>
    <n v="91"/>
    <s v="BS DS-AI"/>
    <s v="2025EB1100091"/>
    <s v="2025eb1100091@bitspilani-digital.edu.in"/>
    <s v="GOSWAMI HARVYBEN"/>
    <s v="FEMALE"/>
    <s v="`+91-7096108080"/>
    <n v="9"/>
    <n v="8"/>
    <s v="A"/>
    <n v="10"/>
    <s v="A"/>
    <n v="21.6"/>
    <n v="60"/>
    <s v="Computer Programming"/>
    <s v="BDS DF113"/>
    <s v="1 missed"/>
    <s v="1 missed"/>
    <n v="3"/>
    <n v="0"/>
    <n v="0.75"/>
    <n v="0"/>
    <s v="2 missed"/>
    <n v="3"/>
    <n v="0.6"/>
    <x v="1"/>
    <s v="No Data"/>
    <s v="A-S2_Onsite"/>
    <s v="Absent"/>
    <s v="A-S2_Onsite"/>
    <s v="A"/>
    <s v="A"/>
    <s v="A"/>
    <n v="9"/>
    <n v="10"/>
    <n v="19"/>
    <n v="50"/>
    <s v="Computer Systems"/>
    <s v="BDS DF108"/>
    <s v="1 missed"/>
    <s v="2 missed"/>
    <n v="2"/>
    <n v="0"/>
    <n v="0.66666666666666663"/>
    <n v="0"/>
    <s v="3 missed"/>
    <n v="2"/>
    <n v="0.4"/>
    <x v="8"/>
    <s v="No Data"/>
    <s v="P-S2_Onsite"/>
    <s v="Present"/>
    <s v="P-S2_Onsite"/>
    <n v="10"/>
    <n v="10"/>
    <s v="A"/>
    <s v="A"/>
    <n v="25"/>
    <n v="60"/>
    <s v="Probability &amp; Statistics"/>
    <s v="BDS DF114"/>
    <s v="1 missed"/>
    <s v="1 missed"/>
    <n v="2"/>
    <n v="0"/>
    <n v="0.66666666666666663"/>
    <n v="0"/>
    <s v="2 missed"/>
    <n v="2"/>
    <n v="0.5"/>
    <x v="0"/>
    <s v="No Data"/>
    <s v="P-S2_Onsite"/>
    <s v="Present"/>
    <s v="P-S2_Onsite"/>
    <n v="4.5"/>
    <n v="4.5"/>
    <n v="4"/>
    <s v="A"/>
    <n v="13"/>
    <n v="30"/>
    <s v="Writing Practice"/>
    <s v="BDS DF112"/>
    <s v="0 missed"/>
    <s v="1 missed"/>
    <n v="2"/>
    <n v="1"/>
    <n v="1"/>
    <n v="0.5"/>
    <s v="1 missed"/>
    <n v="3"/>
    <n v="0.75"/>
    <x v="2"/>
    <s v="No Data"/>
    <s v="P-S2_Onsite"/>
    <s v="Present"/>
    <s v="P-S2_Onsite"/>
    <s v="P-0, A-0, No Data-4"/>
    <s v="P-3, A-1, No Data-0"/>
    <s v="A-S2_Onsite"/>
    <s v="P-S2_Onsite"/>
    <s v="P-S2_Onsite"/>
    <s v="P-S2_Onsite"/>
    <x v="2"/>
    <n v="0"/>
    <s v="Activated"/>
    <s v="Exam Given"/>
    <x v="88"/>
    <x v="0"/>
  </r>
  <r>
    <n v="92"/>
    <s v="BS DS-AI"/>
    <s v="2025EB1100092"/>
    <s v="2025eb1100092@bitspilani-digital.edu.in"/>
    <s v="SAMRIDHI"/>
    <s v="FEMALE"/>
    <s v="`+91-7015145234"/>
    <n v="2"/>
    <s v="A"/>
    <s v="A"/>
    <s v="A"/>
    <s v="A"/>
    <n v="1.6"/>
    <n v="60"/>
    <s v="Computer Programming"/>
    <s v="BDS DF113"/>
    <s v="3 missed"/>
    <s v="1 missed"/>
    <n v="1"/>
    <n v="0"/>
    <n v="0.25"/>
    <n v="0"/>
    <s v="4 missed"/>
    <n v="1"/>
    <n v="0.2"/>
    <x v="2"/>
    <s v="No Data"/>
    <s v="No Data"/>
    <s v="No Data"/>
    <s v="No Data"/>
    <s v="A"/>
    <s v="A"/>
    <s v="A"/>
    <s v="A"/>
    <s v="A"/>
    <n v="0"/>
    <n v="50"/>
    <s v="Computer Systems"/>
    <s v="BDS DF108"/>
    <s v="3 missed"/>
    <s v="2 missed"/>
    <n v="0"/>
    <n v="0"/>
    <n v="0"/>
    <n v="0"/>
    <s v="5 missed"/>
    <n v="0"/>
    <n v="0"/>
    <x v="0"/>
    <s v="No Data"/>
    <s v="No Data"/>
    <s v="No Data"/>
    <s v="No Data"/>
    <s v="A"/>
    <s v="A"/>
    <s v="A"/>
    <s v="A"/>
    <n v="0"/>
    <n v="60"/>
    <s v="Probability &amp; Statistics"/>
    <s v="BDS DF114"/>
    <s v="3 missed"/>
    <s v="1 missed"/>
    <n v="0"/>
    <n v="0"/>
    <n v="0"/>
    <n v="0"/>
    <s v="4 missed"/>
    <n v="0"/>
    <n v="0"/>
    <x v="1"/>
    <s v="No Data"/>
    <s v="No Data"/>
    <s v="No Data"/>
    <s v="No Data"/>
    <s v="A"/>
    <s v="A"/>
    <s v="A"/>
    <s v="A"/>
    <n v="0"/>
    <n v="30"/>
    <s v="Writing Practice"/>
    <s v="BDS DF112"/>
    <s v="2 missed"/>
    <s v="2 missed"/>
    <n v="0"/>
    <n v="0"/>
    <n v="0"/>
    <n v="0"/>
    <s v="4 missed"/>
    <n v="0"/>
    <n v="0"/>
    <x v="5"/>
    <s v="No Data"/>
    <s v="No Data"/>
    <s v="No Data"/>
    <s v="No Data"/>
    <s v="P-0, A-0, No Data-4"/>
    <s v="P-0, A-0, No Data-4"/>
    <s v="No Data"/>
    <s v="No Data"/>
    <s v="No Data"/>
    <s v="No Data"/>
    <x v="6"/>
    <n v="0"/>
    <e v="#N/A"/>
    <s v="Refund"/>
    <x v="34"/>
    <x v="0"/>
  </r>
  <r>
    <n v="93"/>
    <s v="BS DS-AI"/>
    <s v="2025EB1100093"/>
    <s v="2025eb1100093@bitspilani-digital.edu.in"/>
    <s v="PARTH"/>
    <s v="MALE"/>
    <s v="`+91-7015776247"/>
    <n v="9"/>
    <n v="7"/>
    <n v="10"/>
    <n v="10"/>
    <n v="50"/>
    <n v="28.8"/>
    <n v="60"/>
    <s v="Computer Programming"/>
    <s v="BDS DF113"/>
    <s v="0 missed"/>
    <s v="0 missed"/>
    <n v="4"/>
    <n v="1"/>
    <n v="1"/>
    <n v="1"/>
    <s v="0 missed"/>
    <n v="5"/>
    <n v="1"/>
    <x v="4"/>
    <s v="No Data"/>
    <s v="P-S2_Onsite"/>
    <s v="Present"/>
    <s v="P-S2_Onsite"/>
    <n v="10"/>
    <n v="10"/>
    <n v="9.3333333330000006"/>
    <n v="10"/>
    <n v="10"/>
    <n v="49.333333332999999"/>
    <n v="50"/>
    <s v="Computer Systems"/>
    <s v="BDS DF108"/>
    <s v="0 missed"/>
    <s v="0 missed"/>
    <n v="3"/>
    <n v="2"/>
    <n v="1"/>
    <n v="1"/>
    <s v="0 missed"/>
    <n v="5"/>
    <n v="1"/>
    <x v="4"/>
    <s v="No Data"/>
    <s v="P-S2_Onsite"/>
    <s v="Present"/>
    <s v="P-S2_Onsite"/>
    <n v="10"/>
    <n v="7"/>
    <n v="15"/>
    <n v="16"/>
    <n v="51.5"/>
    <n v="60"/>
    <s v="Probability &amp; Statistics"/>
    <s v="BDS DF114"/>
    <s v="0 missed"/>
    <s v="0 missed"/>
    <n v="3"/>
    <n v="1"/>
    <n v="1"/>
    <n v="1"/>
    <s v="0 missed"/>
    <n v="4"/>
    <n v="1"/>
    <x v="2"/>
    <s v="No Data"/>
    <s v="P-S2_Onsite"/>
    <s v="Present"/>
    <s v="P-S2_Onsite"/>
    <n v="4.5"/>
    <n v="4.5"/>
    <n v="5"/>
    <n v="7"/>
    <n v="41"/>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89"/>
    <x v="0"/>
  </r>
  <r>
    <n v="94"/>
    <s v="BS DS-AI"/>
    <s v="2025EB1100094"/>
    <s v="2025eb1100094@bitspilani-digital.edu.in"/>
    <s v="HEMAL V"/>
    <s v="MALE"/>
    <s v="`+91-6383515159"/>
    <n v="9"/>
    <n v="10"/>
    <n v="10"/>
    <n v="10"/>
    <n v="50"/>
    <n v="31.2"/>
    <n v="60"/>
    <s v="Computer Programming"/>
    <s v="BDS DF113"/>
    <s v="0 missed"/>
    <s v="0 missed"/>
    <n v="4"/>
    <n v="1"/>
    <n v="1"/>
    <n v="1"/>
    <s v="0 missed"/>
    <n v="5"/>
    <n v="1"/>
    <x v="4"/>
    <s v="P-S1_Onsite"/>
    <s v="No Data"/>
    <s v="Present"/>
    <s v="P-S1_Onsite"/>
    <n v="11"/>
    <n v="15"/>
    <s v="A"/>
    <n v="10"/>
    <n v="10"/>
    <n v="46"/>
    <n v="50"/>
    <s v="Computer Systems"/>
    <s v="BDS DF108"/>
    <s v="1 missed"/>
    <s v="0 missed"/>
    <n v="2"/>
    <n v="2"/>
    <n v="0.66666666666666663"/>
    <n v="1"/>
    <s v="1 missed"/>
    <n v="4"/>
    <n v="0.8"/>
    <x v="2"/>
    <s v="P-S1_Onsite"/>
    <s v="No Data"/>
    <s v="Present"/>
    <s v="P-S1_Onsite"/>
    <n v="10"/>
    <s v="A"/>
    <n v="15"/>
    <n v="19"/>
    <n v="44"/>
    <n v="60"/>
    <s v="Probability &amp; Statistics"/>
    <s v="BDS DF114"/>
    <s v="1 missed"/>
    <s v="0 missed"/>
    <n v="2"/>
    <n v="1"/>
    <n v="0.66666666666666663"/>
    <n v="1"/>
    <s v="1 missed"/>
    <n v="3"/>
    <n v="0.75"/>
    <x v="5"/>
    <s v="No Data"/>
    <s v="A-S2_Onsite"/>
    <s v="Absent"/>
    <s v="A-S2_Onsite"/>
    <n v="5"/>
    <n v="4.5"/>
    <n v="6.5"/>
    <n v="8"/>
    <n v="24"/>
    <n v="30"/>
    <s v="Writing Practice"/>
    <s v="BDS DF112"/>
    <s v="0 missed"/>
    <s v="0 missed"/>
    <n v="2"/>
    <n v="2"/>
    <n v="1"/>
    <n v="1"/>
    <s v="0 missed"/>
    <n v="4"/>
    <n v="1"/>
    <x v="3"/>
    <s v="P-S1_Onsite"/>
    <s v="No Data"/>
    <s v="Present"/>
    <s v="P-S1_Onsite"/>
    <s v="P-3, A-0, No Data-1"/>
    <s v="P-0, A-1, No Data-3"/>
    <s v="P-S1_Onsite"/>
    <s v="P-S1_Onsite"/>
    <s v="P-S1_Onsite"/>
    <s v="A-S2_Onsite"/>
    <x v="2"/>
    <n v="0"/>
    <s v="Activated"/>
    <s v="Exam Given"/>
    <x v="90"/>
    <x v="0"/>
  </r>
  <r>
    <n v="95"/>
    <s v="BS DS-AI"/>
    <s v="2025EB1100095"/>
    <s v="2025eb1100095@bitspilani-digital.edu.in"/>
    <s v="HIMNISH TEOTIA"/>
    <s v="MALE"/>
    <s v="`+91-7973743617"/>
    <n v="9"/>
    <n v="10"/>
    <n v="10"/>
    <n v="10"/>
    <n v="50"/>
    <n v="31.2"/>
    <n v="60"/>
    <s v="Computer Programming"/>
    <s v="BDS DF113"/>
    <s v="0 missed"/>
    <s v="0 missed"/>
    <n v="4"/>
    <n v="1"/>
    <n v="1"/>
    <n v="1"/>
    <s v="0 missed"/>
    <n v="5"/>
    <n v="1"/>
    <x v="4"/>
    <s v="P-S1_Onsite"/>
    <s v="No Data"/>
    <s v="Present"/>
    <s v="P-S1_Onsite"/>
    <n v="15"/>
    <n v="13.5"/>
    <n v="8.6666666669999994"/>
    <n v="10"/>
    <n v="10"/>
    <n v="57.166666667000001"/>
    <n v="50"/>
    <s v="Computer Systems"/>
    <s v="BDS DF108"/>
    <s v="0 missed"/>
    <s v="0 missed"/>
    <n v="3"/>
    <n v="2"/>
    <n v="1"/>
    <n v="1"/>
    <s v="0 missed"/>
    <n v="5"/>
    <n v="1"/>
    <x v="4"/>
    <s v="P-S1_Onsite"/>
    <s v="No Data"/>
    <s v="Present"/>
    <s v="P-S1_Onsite"/>
    <n v="10"/>
    <n v="10"/>
    <n v="15"/>
    <n v="19.5"/>
    <n v="59.5"/>
    <n v="60"/>
    <s v="Probability &amp; Statistics"/>
    <s v="BDS DF114"/>
    <s v="0 missed"/>
    <s v="0 missed"/>
    <n v="3"/>
    <n v="1"/>
    <n v="1"/>
    <n v="1"/>
    <s v="0 missed"/>
    <n v="4"/>
    <n v="1"/>
    <x v="2"/>
    <s v="No Data"/>
    <s v="P-S2_Onsite"/>
    <s v="Present"/>
    <s v="P-S2_Onsite"/>
    <n v="4.5"/>
    <n v="4.5"/>
    <n v="9"/>
    <n v="7"/>
    <n v="45"/>
    <n v="30"/>
    <s v="Writing Practice"/>
    <s v="BDS DF112"/>
    <s v="0 missed"/>
    <s v="0 missed"/>
    <n v="2"/>
    <n v="2"/>
    <n v="1"/>
    <n v="1"/>
    <s v="0 missed"/>
    <n v="4"/>
    <n v="1"/>
    <x v="3"/>
    <s v="No Data"/>
    <s v="P-S2_Onsite"/>
    <s v="Present"/>
    <s v="P-S2_Onsite"/>
    <s v="P-2, A-0, No Data-2"/>
    <s v="P-2, A-0, No Data-2"/>
    <s v="P-S1_Onsite"/>
    <s v="P-S2_Onsite"/>
    <s v="P-S1_Onsite"/>
    <s v="P-S2_Onsite"/>
    <x v="0"/>
    <n v="1"/>
    <s v="Activated"/>
    <s v="Exam Given"/>
    <x v="91"/>
    <x v="0"/>
  </r>
  <r>
    <n v="96"/>
    <s v="BS DS-AI"/>
    <s v="2025EB1100096"/>
    <s v="2025eb1100096@bitspilani-digital.edu.in"/>
    <s v="SURBHI SANDEEP SHELKE"/>
    <s v="FEMALE"/>
    <s v="`+91-9869825821"/>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92"/>
    <x v="3"/>
  </r>
  <r>
    <n v="97"/>
    <s v="BS DS-AI"/>
    <s v="2025EB1100097"/>
    <s v="2025eb1100097@bitspilani-digital.edu.in"/>
    <s v="AMAL KRISHNA P"/>
    <s v="MALE"/>
    <s v="`+91-9567938378"/>
    <n v="2"/>
    <s v="A"/>
    <s v="A"/>
    <s v="A"/>
    <s v="A"/>
    <n v="1.6"/>
    <n v="60"/>
    <s v="Computer Programming"/>
    <s v="BDS DF113"/>
    <s v="3 missed"/>
    <s v="1 missed"/>
    <n v="1"/>
    <n v="0"/>
    <n v="0.25"/>
    <n v="0"/>
    <s v="4 missed"/>
    <n v="1"/>
    <n v="0.2"/>
    <x v="2"/>
    <s v="P-S1_Onsite"/>
    <s v="No Data"/>
    <s v="Present"/>
    <s v="P-S1_Onsite"/>
    <s v="A"/>
    <s v="A"/>
    <s v="A"/>
    <s v="A"/>
    <s v="A"/>
    <n v="0"/>
    <n v="50"/>
    <s v="Computer Systems"/>
    <s v="BDS DF108"/>
    <s v="3 missed"/>
    <s v="2 missed"/>
    <n v="0"/>
    <n v="0"/>
    <n v="0"/>
    <n v="0"/>
    <s v="5 missed"/>
    <n v="0"/>
    <n v="0"/>
    <x v="0"/>
    <s v="No Data"/>
    <s v="P-S2_Onsite"/>
    <s v="Present"/>
    <s v="P-S2_Onsite"/>
    <s v="A"/>
    <s v="A"/>
    <s v="A"/>
    <s v="A"/>
    <n v="0"/>
    <n v="60"/>
    <s v="Probability &amp; Statistics"/>
    <s v="BDS DF114"/>
    <s v="3 missed"/>
    <s v="1 missed"/>
    <n v="0"/>
    <n v="0"/>
    <n v="0"/>
    <n v="0"/>
    <s v="4 missed"/>
    <n v="0"/>
    <n v="0"/>
    <x v="1"/>
    <s v="P-S1_Onsite"/>
    <s v="No Data"/>
    <s v="Present"/>
    <s v="P-S1_Onsite"/>
    <s v="A"/>
    <s v="A"/>
    <s v="A"/>
    <s v="A"/>
    <n v="0"/>
    <n v="30"/>
    <s v="Writing Practice"/>
    <s v="BDS DF112"/>
    <s v="2 missed"/>
    <s v="2 missed"/>
    <n v="0"/>
    <n v="0"/>
    <n v="0"/>
    <n v="0"/>
    <s v="4 missed"/>
    <n v="0"/>
    <n v="0"/>
    <x v="5"/>
    <s v="No Data"/>
    <s v="P-S2_Onsite"/>
    <s v="Present"/>
    <s v="P-S2_Onsite"/>
    <s v="P-2, A-0, No Data-2"/>
    <s v="P-2, A-0, No Data-2"/>
    <s v="P-S1_Onsite"/>
    <s v="P-S2_Onsite"/>
    <s v="P-S2_Onsite"/>
    <s v="P-S1_Onsite"/>
    <x v="0"/>
    <n v="0"/>
    <s v="Activated"/>
    <s v="Exam Given"/>
    <x v="93"/>
    <x v="0"/>
  </r>
  <r>
    <n v="98"/>
    <s v="BS DS-AI"/>
    <s v="2025EB1100098"/>
    <s v="2025eb1100098@bitspilani-digital.edu.in"/>
    <s v="ARYAN ANAND PARDESHI"/>
    <s v="MALE"/>
    <s v="`+91-9156117669"/>
    <n v="9"/>
    <n v="6"/>
    <n v="9"/>
    <n v="9"/>
    <n v="50"/>
    <n v="26.4"/>
    <n v="60"/>
    <s v="Computer Programming"/>
    <s v="BDS DF113"/>
    <s v="0 missed"/>
    <s v="0 missed"/>
    <n v="4"/>
    <n v="1"/>
    <n v="1"/>
    <n v="1"/>
    <s v="0 missed"/>
    <n v="5"/>
    <n v="1"/>
    <x v="4"/>
    <s v="P-S1_Onsite"/>
    <s v="No Data"/>
    <s v="Present"/>
    <s v="P-S1_Onsite"/>
    <n v="9"/>
    <n v="12"/>
    <s v="A"/>
    <n v="9"/>
    <n v="9"/>
    <n v="39"/>
    <n v="50"/>
    <s v="Computer Systems"/>
    <s v="BDS DF108"/>
    <s v="1 missed"/>
    <s v="0 missed"/>
    <n v="2"/>
    <n v="2"/>
    <n v="0.66666666666666663"/>
    <n v="1"/>
    <s v="1 missed"/>
    <n v="4"/>
    <n v="0.8"/>
    <x v="2"/>
    <s v="P-S1_Onsite"/>
    <s v="No Data"/>
    <s v="Present"/>
    <s v="P-S1_Onsite"/>
    <n v="10"/>
    <n v="10"/>
    <n v="15"/>
    <n v="16.5"/>
    <n v="56.5"/>
    <n v="60"/>
    <s v="Probability &amp; Statistics"/>
    <s v="BDS DF114"/>
    <s v="0 missed"/>
    <s v="0 missed"/>
    <n v="3"/>
    <n v="1"/>
    <n v="1"/>
    <n v="1"/>
    <s v="0 missed"/>
    <n v="4"/>
    <n v="1"/>
    <x v="2"/>
    <s v="P-S1_Onsite"/>
    <s v="No Data"/>
    <s v="Present"/>
    <s v="P-S1_Onsite"/>
    <n v="4.5"/>
    <n v="4.5"/>
    <n v="9"/>
    <n v="8"/>
    <n v="46"/>
    <n v="30"/>
    <s v="Writing Practice"/>
    <s v="BDS DF112"/>
    <s v="0 missed"/>
    <s v="0 missed"/>
    <n v="2"/>
    <n v="2"/>
    <n v="1"/>
    <n v="1"/>
    <s v="0 missed"/>
    <n v="4"/>
    <n v="1"/>
    <x v="3"/>
    <s v="P-S1_Onsite"/>
    <s v="No Data"/>
    <s v="Present"/>
    <s v="P-S1_Onsite"/>
    <s v="P-4, A-0, No Data-0"/>
    <s v="P-0, A-0, No Data-4"/>
    <s v="P-S1_Onsite"/>
    <s v="P-S1_Onsite"/>
    <s v="P-S1_Onsite"/>
    <s v="P-S1_Onsite"/>
    <x v="0"/>
    <n v="0"/>
    <s v="Activated"/>
    <s v="Exam Given"/>
    <x v="94"/>
    <x v="0"/>
  </r>
  <r>
    <n v="99"/>
    <s v="BS DS-AI"/>
    <s v="2025EB1100099"/>
    <s v="2025eb1100099@bitspilani-digital.edu.in"/>
    <s v="MANTHAN SHAH"/>
    <s v="MALE"/>
    <s v="`+91-9316054271"/>
    <n v="2"/>
    <s v="A"/>
    <s v="A"/>
    <s v="A"/>
    <s v="A"/>
    <n v="1.6"/>
    <n v="60"/>
    <s v="Computer Programming"/>
    <s v="BDS DF113"/>
    <s v="3 missed"/>
    <s v="1 missed"/>
    <n v="1"/>
    <n v="0"/>
    <n v="0.25"/>
    <n v="0"/>
    <s v="4 missed"/>
    <n v="1"/>
    <n v="0.2"/>
    <x v="2"/>
    <s v="A-S1_Onsite"/>
    <s v="A-S2_Onsite"/>
    <s v="Absent"/>
    <s v="A-S1_Onsite"/>
    <s v="A"/>
    <s v="A"/>
    <s v="A"/>
    <s v="A"/>
    <s v="A"/>
    <n v="0"/>
    <n v="50"/>
    <s v="Computer Systems"/>
    <s v="BDS DF108"/>
    <s v="3 missed"/>
    <s v="2 missed"/>
    <n v="0"/>
    <n v="0"/>
    <n v="0"/>
    <n v="0"/>
    <s v="5 missed"/>
    <n v="0"/>
    <n v="0"/>
    <x v="0"/>
    <s v="A-S1_Onsite"/>
    <s v="A-S2_Onsite"/>
    <s v="Absent"/>
    <s v="A-S1_Onsite"/>
    <s v="A"/>
    <s v="A"/>
    <s v="A"/>
    <s v="A"/>
    <n v="0"/>
    <n v="60"/>
    <s v="Probability &amp; Statistics"/>
    <s v="BDS DF114"/>
    <s v="3 missed"/>
    <s v="1 missed"/>
    <n v="0"/>
    <n v="0"/>
    <n v="0"/>
    <n v="0"/>
    <s v="4 missed"/>
    <n v="0"/>
    <n v="0"/>
    <x v="1"/>
    <s v="A-S1_Onsite"/>
    <s v="A-S2_Onsite"/>
    <s v="Absent"/>
    <s v="A-S1_Onsite"/>
    <s v="A"/>
    <s v="A"/>
    <s v="A"/>
    <s v="A"/>
    <n v="0"/>
    <n v="30"/>
    <s v="Writing Practice"/>
    <s v="BDS DF112"/>
    <s v="2 missed"/>
    <s v="2 missed"/>
    <n v="0"/>
    <n v="0"/>
    <n v="0"/>
    <n v="0"/>
    <s v="4 missed"/>
    <n v="0"/>
    <n v="0"/>
    <x v="5"/>
    <s v="A-S1_Onsite"/>
    <s v="A-S2_Onsite"/>
    <s v="Absent"/>
    <s v="A-S1_Onsite"/>
    <s v="P-0, A-4, No Data-0"/>
    <s v="P-0, A-4, No Data-0"/>
    <s v="A-S1_Onsite"/>
    <s v="A-S1_Onsite"/>
    <s v="A-S1_Onsite"/>
    <s v="A-S1_Onsite"/>
    <x v="1"/>
    <n v="0"/>
    <s v="Activated"/>
    <s v="Absent"/>
    <x v="95"/>
    <x v="1"/>
  </r>
  <r>
    <n v="100"/>
    <s v="BS DS-AI"/>
    <s v="2025EB1100100"/>
    <s v="2025eb1100100@bitspilani-digital.edu.in"/>
    <s v="NEHA NALLAMOTHU"/>
    <s v="FEMALE"/>
    <s v="`+91-9985260769"/>
    <n v="10"/>
    <n v="7"/>
    <n v="9"/>
    <n v="10"/>
    <s v="A"/>
    <n v="28.8"/>
    <n v="60"/>
    <s v="Computer Programming"/>
    <s v="BDS DF113"/>
    <s v="0 missed"/>
    <s v="1 missed"/>
    <n v="4"/>
    <n v="0"/>
    <n v="1"/>
    <n v="0"/>
    <s v="1 missed"/>
    <n v="4"/>
    <n v="0.8"/>
    <x v="6"/>
    <s v="No Data"/>
    <s v="A-S2_Onsite"/>
    <s v="Absent"/>
    <s v="A-S2_Onsite"/>
    <n v="12"/>
    <n v="5"/>
    <n v="8"/>
    <s v="A"/>
    <s v="A"/>
    <n v="25"/>
    <n v="50"/>
    <s v="Computer Systems"/>
    <s v="BDS DF108"/>
    <s v="2 missed"/>
    <s v="0 missed"/>
    <n v="1"/>
    <n v="2"/>
    <n v="0.33333333333333331"/>
    <n v="1"/>
    <s v="2 missed"/>
    <n v="3"/>
    <n v="0.6"/>
    <x v="1"/>
    <s v="No Data"/>
    <s v="A-S2_Onsite"/>
    <s v="Absent"/>
    <s v="A-S2_Onsite"/>
    <n v="10"/>
    <n v="10"/>
    <s v="A"/>
    <s v="A"/>
    <n v="25"/>
    <n v="60"/>
    <s v="Probability &amp; Statistics"/>
    <s v="BDS DF114"/>
    <s v="1 missed"/>
    <s v="1 missed"/>
    <n v="2"/>
    <n v="0"/>
    <n v="0.66666666666666663"/>
    <n v="0"/>
    <s v="2 missed"/>
    <n v="2"/>
    <n v="0.5"/>
    <x v="0"/>
    <s v="No Data"/>
    <s v="A-S2_Onsite"/>
    <s v="Absent"/>
    <s v="A-S2_Onsite"/>
    <n v="4"/>
    <n v="4.5"/>
    <n v="6.5"/>
    <n v="8"/>
    <n v="23"/>
    <n v="30"/>
    <s v="Writing Practice"/>
    <s v="BDS DF112"/>
    <s v="0 missed"/>
    <s v="0 missed"/>
    <n v="2"/>
    <n v="2"/>
    <n v="1"/>
    <n v="1"/>
    <s v="0 missed"/>
    <n v="4"/>
    <n v="1"/>
    <x v="3"/>
    <s v="No Data"/>
    <s v="A-S2_Onsite"/>
    <s v="Absent"/>
    <s v="A-S2_Onsite"/>
    <s v="P-0, A-0, No Data-4"/>
    <s v="P-0, A-4, No Data-0"/>
    <s v="A-S2_Onsite"/>
    <s v="A-S2_Onsite"/>
    <s v="A-S2_Onsite"/>
    <s v="A-S2_Onsite"/>
    <x v="1"/>
    <n v="0"/>
    <s v="Activated"/>
    <s v="Absent"/>
    <x v="96"/>
    <x v="1"/>
  </r>
  <r>
    <n v="101"/>
    <s v="BS DS-AI"/>
    <s v="2025EB1100101"/>
    <s v="2025eb1100101@bitspilani-digital.edu.in"/>
    <s v="AADITYA KHARKIA"/>
    <s v="MALE"/>
    <s v="`+91-8092338438"/>
    <n v="10"/>
    <n v="10"/>
    <n v="10"/>
    <n v="10"/>
    <n v="10"/>
    <n v="32"/>
    <n v="60"/>
    <s v="Computer Programming"/>
    <s v="BDS DF113"/>
    <s v="0 missed"/>
    <s v="0 missed"/>
    <n v="4"/>
    <n v="1"/>
    <n v="1"/>
    <n v="1"/>
    <s v="0 missed"/>
    <n v="5"/>
    <n v="1"/>
    <x v="4"/>
    <s v="No Data"/>
    <s v="P-S2_Onsite"/>
    <s v="Present"/>
    <s v="P-S2_Onsite"/>
    <n v="15"/>
    <s v="A"/>
    <n v="8.6666666669999994"/>
    <n v="9"/>
    <s v="A"/>
    <n v="32.666666667000001"/>
    <n v="50"/>
    <s v="Computer Systems"/>
    <s v="BDS DF108"/>
    <s v="1 missed"/>
    <s v="1 missed"/>
    <n v="2"/>
    <n v="1"/>
    <n v="0.66666666666666663"/>
    <n v="0.5"/>
    <s v="2 missed"/>
    <n v="3"/>
    <n v="0.6"/>
    <x v="11"/>
    <s v="No Data"/>
    <s v="P-S2_Onsite"/>
    <s v="Present"/>
    <s v="P-S2_Onsite"/>
    <n v="10"/>
    <s v="A"/>
    <n v="15"/>
    <s v="A"/>
    <n v="25"/>
    <n v="60"/>
    <s v="Probability &amp; Statistics"/>
    <s v="BDS DF114"/>
    <s v="1 missed"/>
    <s v="1 missed"/>
    <n v="2"/>
    <n v="0"/>
    <n v="0.66666666666666663"/>
    <n v="0"/>
    <s v="2 missed"/>
    <n v="2"/>
    <n v="0.5"/>
    <x v="0"/>
    <s v="No Data"/>
    <s v="A-S2_Onsite"/>
    <s v="Absent"/>
    <s v="A-S2_Onsite"/>
    <n v="5"/>
    <n v="4.5"/>
    <s v="A"/>
    <n v="8"/>
    <n v="17.5"/>
    <n v="30"/>
    <s v="Writing Practice"/>
    <s v="BDS DF112"/>
    <s v="0 missed"/>
    <s v="1 missed"/>
    <n v="2"/>
    <n v="1"/>
    <n v="1"/>
    <n v="0.5"/>
    <s v="1 missed"/>
    <n v="3"/>
    <n v="0.75"/>
    <x v="2"/>
    <s v="No Data"/>
    <s v="P-S2_Onsite"/>
    <s v="Present"/>
    <s v="P-S2_Onsite"/>
    <s v="P-0, A-0, No Data-4"/>
    <s v="P-3, A-1, No Data-0"/>
    <s v="P-S2_Onsite"/>
    <s v="P-S2_Onsite"/>
    <s v="P-S2_Onsite"/>
    <s v="A-S2_Onsite"/>
    <x v="2"/>
    <n v="0"/>
    <s v="Activated"/>
    <s v="Exam Given"/>
    <x v="97"/>
    <x v="0"/>
  </r>
  <r>
    <n v="102"/>
    <s v="BS DS-AI"/>
    <s v="2025EB1100102"/>
    <s v="2025eb1100102@bitspilani-digital.edu.in"/>
    <s v="LALIT THAKUR"/>
    <s v="MALE"/>
    <s v="`+91-9015066764"/>
    <n v="10"/>
    <n v="9"/>
    <n v="9"/>
    <n v="8"/>
    <s v="A"/>
    <n v="28.8"/>
    <n v="60"/>
    <s v="Computer Programming"/>
    <s v="BDS DF113"/>
    <s v="0 missed"/>
    <s v="1 missed"/>
    <n v="4"/>
    <n v="0"/>
    <n v="1"/>
    <n v="0"/>
    <s v="1 missed"/>
    <n v="4"/>
    <n v="0.8"/>
    <x v="6"/>
    <s v="P-S1_Onsite"/>
    <s v="No Data"/>
    <s v="Present"/>
    <s v="P-S1_Onsite"/>
    <s v="A"/>
    <s v="A"/>
    <n v="7.3333333329999997"/>
    <s v="A"/>
    <n v="10"/>
    <n v="17.333333332999999"/>
    <n v="50"/>
    <s v="Computer Systems"/>
    <s v="BDS DF108"/>
    <s v="1 missed"/>
    <s v="2 missed"/>
    <n v="2"/>
    <n v="0"/>
    <n v="0.66666666666666663"/>
    <n v="0"/>
    <s v="3 missed"/>
    <n v="2"/>
    <n v="0.4"/>
    <x v="8"/>
    <s v="P-S1_Onsite"/>
    <s v="No Data"/>
    <s v="Present"/>
    <s v="P-S1_Onsite"/>
    <n v="10"/>
    <n v="8"/>
    <s v="A"/>
    <s v="A"/>
    <n v="22"/>
    <n v="60"/>
    <s v="Probability &amp; Statistics"/>
    <s v="BDS DF114"/>
    <s v="1 missed"/>
    <s v="1 missed"/>
    <n v="2"/>
    <n v="0"/>
    <n v="0.66666666666666663"/>
    <n v="0"/>
    <s v="2 missed"/>
    <n v="2"/>
    <n v="0.5"/>
    <x v="0"/>
    <s v="P-S1_Onsite"/>
    <s v="No Data"/>
    <s v="Present"/>
    <s v="P-S1_Onsite"/>
    <n v="5"/>
    <n v="4"/>
    <n v="5.5"/>
    <s v="A"/>
    <n v="14.5"/>
    <n v="30"/>
    <s v="Writing Practice"/>
    <s v="BDS DF112"/>
    <s v="0 missed"/>
    <s v="1 missed"/>
    <n v="2"/>
    <n v="1"/>
    <n v="1"/>
    <n v="0.5"/>
    <s v="1 missed"/>
    <n v="3"/>
    <n v="0.75"/>
    <x v="2"/>
    <s v="P-S1_Onsite"/>
    <s v="No Data"/>
    <s v="Present"/>
    <s v="P-S1_Onsite"/>
    <s v="P-4, A-0, No Data-0"/>
    <s v="P-0, A-0, No Data-4"/>
    <s v="P-S1_Onsite"/>
    <s v="P-S1_Onsite"/>
    <s v="P-S1_Onsite"/>
    <s v="P-S1_Onsite"/>
    <x v="0"/>
    <n v="0"/>
    <s v="Activated"/>
    <s v="Exam Given"/>
    <x v="98"/>
    <x v="0"/>
  </r>
  <r>
    <n v="103"/>
    <s v="BS DS-AI"/>
    <s v="2025EB1100103"/>
    <s v="2025eb1100103@bitspilani-digital.edu.in"/>
    <s v="NILESH"/>
    <s v="MALE"/>
    <s v="`+91-9306323108"/>
    <n v="10"/>
    <n v="10"/>
    <n v="10"/>
    <n v="10"/>
    <n v="50"/>
    <n v="32"/>
    <n v="60"/>
    <s v="Computer Programming"/>
    <s v="BDS DF113"/>
    <s v="0 missed"/>
    <s v="0 missed"/>
    <n v="4"/>
    <n v="1"/>
    <n v="1"/>
    <n v="1"/>
    <s v="0 missed"/>
    <n v="5"/>
    <n v="1"/>
    <x v="4"/>
    <s v="No Data"/>
    <s v="P-S2_Onsite"/>
    <s v="Present"/>
    <s v="P-S2_Onsite"/>
    <n v="15"/>
    <n v="13"/>
    <n v="9.3333333330000006"/>
    <n v="9"/>
    <n v="10"/>
    <n v="56.333333332999999"/>
    <n v="50"/>
    <s v="Computer Systems"/>
    <s v="BDS DF108"/>
    <s v="0 missed"/>
    <s v="0 missed"/>
    <n v="3"/>
    <n v="2"/>
    <n v="1"/>
    <n v="1"/>
    <s v="0 missed"/>
    <n v="5"/>
    <n v="1"/>
    <x v="4"/>
    <s v="No Data"/>
    <s v="P-S2_Onsite"/>
    <s v="Present"/>
    <s v="P-S2_Onsite"/>
    <n v="10"/>
    <n v="10"/>
    <n v="15"/>
    <n v="19"/>
    <n v="59"/>
    <n v="60"/>
    <s v="Probability &amp; Statistics"/>
    <s v="BDS DF114"/>
    <s v="0 missed"/>
    <s v="0 missed"/>
    <n v="3"/>
    <n v="1"/>
    <n v="1"/>
    <n v="1"/>
    <s v="0 missed"/>
    <n v="4"/>
    <n v="1"/>
    <x v="2"/>
    <s v="No Data"/>
    <s v="P-S2_Onsite"/>
    <s v="Present"/>
    <s v="P-S2_Onsite"/>
    <n v="5"/>
    <n v="4.5"/>
    <n v="8.5"/>
    <n v="8"/>
    <n v="46"/>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99"/>
    <x v="0"/>
  </r>
  <r>
    <n v="104"/>
    <s v="BS DS-AI"/>
    <s v="2025EB1100104"/>
    <s v="2025eb1100104@bitspilani-digital.edu.in"/>
    <s v="KALANADHABHATTA S S BHARADWAJ"/>
    <s v="MALE"/>
    <s v="`+91-8639221066"/>
    <n v="10"/>
    <n v="8"/>
    <n v="10"/>
    <n v="10"/>
    <n v="50"/>
    <n v="30.4"/>
    <n v="60"/>
    <s v="Computer Programming"/>
    <s v="BDS DF113"/>
    <s v="0 missed"/>
    <s v="0 missed"/>
    <n v="4"/>
    <n v="1"/>
    <n v="1"/>
    <n v="1"/>
    <s v="0 missed"/>
    <n v="5"/>
    <n v="1"/>
    <x v="4"/>
    <s v="No Data"/>
    <s v="P-S2_Onsite"/>
    <s v="Present"/>
    <s v="P-S2_Onsite"/>
    <n v="13"/>
    <n v="14"/>
    <n v="10"/>
    <n v="9"/>
    <n v="9"/>
    <n v="55"/>
    <n v="50"/>
    <s v="Computer Systems"/>
    <s v="BDS DF108"/>
    <s v="0 missed"/>
    <s v="0 missed"/>
    <n v="3"/>
    <n v="2"/>
    <n v="1"/>
    <n v="1"/>
    <s v="0 missed"/>
    <n v="5"/>
    <n v="1"/>
    <x v="4"/>
    <s v="P-S1_Onsite"/>
    <s v="No Data"/>
    <s v="Present"/>
    <s v="P-S1_Onsite"/>
    <n v="10"/>
    <n v="8"/>
    <n v="15"/>
    <n v="16"/>
    <n v="53"/>
    <n v="60"/>
    <s v="Probability &amp; Statistics"/>
    <s v="BDS DF114"/>
    <s v="0 missed"/>
    <s v="0 missed"/>
    <n v="3"/>
    <n v="1"/>
    <n v="1"/>
    <n v="1"/>
    <s v="0 missed"/>
    <n v="4"/>
    <n v="1"/>
    <x v="2"/>
    <s v="No Data"/>
    <s v="P-S2_Onsite"/>
    <s v="Present"/>
    <s v="P-S2_Onsite"/>
    <n v="4.5"/>
    <n v="3.5"/>
    <n v="8.5"/>
    <n v="8"/>
    <n v="24.5"/>
    <n v="30"/>
    <s v="Writing Practice"/>
    <s v="BDS DF112"/>
    <s v="0 missed"/>
    <s v="0 missed"/>
    <n v="2"/>
    <n v="2"/>
    <n v="1"/>
    <n v="1"/>
    <s v="0 missed"/>
    <n v="4"/>
    <n v="1"/>
    <x v="3"/>
    <s v="P-S1_Onsite"/>
    <s v="No Data"/>
    <s v="Present"/>
    <s v="P-S1_Onsite"/>
    <s v="P-2, A-0, No Data-2"/>
    <s v="P-2, A-0, No Data-2"/>
    <s v="P-S2_Onsite"/>
    <s v="P-S1_Onsite"/>
    <s v="P-S1_Onsite"/>
    <s v="P-S2_Onsite"/>
    <x v="0"/>
    <n v="1"/>
    <s v="Activated"/>
    <s v="Exam Given"/>
    <x v="100"/>
    <x v="0"/>
  </r>
  <r>
    <n v="105"/>
    <s v="BS DS-AI"/>
    <s v="2025EB1100105"/>
    <s v="2025eb1100105@bitspilani-digital.edu.in"/>
    <s v="MIRAAN VAHIE"/>
    <s v="MALE"/>
    <s v="`+91-8700078055"/>
    <n v="9"/>
    <n v="10"/>
    <n v="9"/>
    <n v="10"/>
    <n v="50"/>
    <n v="30.4"/>
    <n v="60"/>
    <s v="Computer Programming"/>
    <s v="BDS DF113"/>
    <s v="0 missed"/>
    <s v="0 missed"/>
    <n v="4"/>
    <n v="1"/>
    <n v="1"/>
    <n v="1"/>
    <s v="0 missed"/>
    <n v="5"/>
    <n v="1"/>
    <x v="4"/>
    <s v="No Data"/>
    <s v="P-S2_Onsite"/>
    <s v="Present"/>
    <s v="P-S2_Onsite"/>
    <n v="14"/>
    <n v="12.5"/>
    <n v="10"/>
    <n v="10"/>
    <n v="10"/>
    <n v="56.5"/>
    <n v="50"/>
    <s v="Computer Systems"/>
    <s v="BDS DF108"/>
    <s v="0 missed"/>
    <s v="0 missed"/>
    <n v="3"/>
    <n v="2"/>
    <n v="1"/>
    <n v="1"/>
    <s v="0 missed"/>
    <n v="5"/>
    <n v="1"/>
    <x v="4"/>
    <s v="P-S1_Onsite"/>
    <s v="No Data"/>
    <s v="Present"/>
    <s v="P-S1_Onsite"/>
    <n v="10"/>
    <n v="9"/>
    <n v="15"/>
    <n v="19.5"/>
    <n v="58"/>
    <n v="60"/>
    <s v="Probability &amp; Statistics"/>
    <s v="BDS DF114"/>
    <s v="0 missed"/>
    <s v="0 missed"/>
    <n v="3"/>
    <n v="1"/>
    <n v="1"/>
    <n v="1"/>
    <s v="0 missed"/>
    <n v="4"/>
    <n v="1"/>
    <x v="2"/>
    <s v="No Data"/>
    <s v="P-S2_Onsite"/>
    <s v="Present"/>
    <s v="P-S2_Onsite"/>
    <n v="4.5"/>
    <n v="4.5"/>
    <n v="8"/>
    <n v="8"/>
    <n v="45"/>
    <n v="30"/>
    <s v="Writing Practice"/>
    <s v="BDS DF112"/>
    <s v="0 missed"/>
    <s v="0 missed"/>
    <n v="2"/>
    <n v="2"/>
    <n v="1"/>
    <n v="1"/>
    <s v="0 missed"/>
    <n v="4"/>
    <n v="1"/>
    <x v="3"/>
    <s v="P-S1_Onsite"/>
    <s v="No Data"/>
    <s v="Present"/>
    <s v="P-S1_Onsite"/>
    <s v="P-2, A-0, No Data-2"/>
    <s v="P-2, A-0, No Data-2"/>
    <s v="P-S2_Onsite"/>
    <s v="P-S1_Onsite"/>
    <s v="P-S1_Onsite"/>
    <s v="P-S2_Onsite"/>
    <x v="0"/>
    <n v="1"/>
    <s v="Activated"/>
    <s v="Exam Given"/>
    <x v="101"/>
    <x v="0"/>
  </r>
  <r>
    <n v="106"/>
    <s v="BS DS-AI"/>
    <s v="2025EB1100106"/>
    <s v="2025eb1100106@bitspilani-digital.edu.in"/>
    <s v="PUNYAKIRTI SHARMA"/>
    <s v="MALE"/>
    <s v="`+91-8607299910"/>
    <n v="2"/>
    <s v="A"/>
    <s v="A"/>
    <s v="A"/>
    <s v="A"/>
    <n v="1.6"/>
    <n v="60"/>
    <s v="Computer Programming"/>
    <s v="BDS DF113"/>
    <s v="3 missed"/>
    <s v="1 missed"/>
    <n v="1"/>
    <n v="0"/>
    <n v="0.25"/>
    <n v="0"/>
    <s v="4 missed"/>
    <n v="1"/>
    <n v="0.2"/>
    <x v="2"/>
    <s v="No Data"/>
    <s v="No Data"/>
    <s v="No Data"/>
    <s v="No Data"/>
    <s v="A"/>
    <s v="A"/>
    <n v="8.6666666669999994"/>
    <s v="A"/>
    <s v="A"/>
    <n v="8.6666666669999994"/>
    <n v="50"/>
    <s v="Computer Systems"/>
    <s v="BDS DF108"/>
    <s v="2 missed"/>
    <s v="2 missed"/>
    <n v="1"/>
    <n v="0"/>
    <n v="0.33333333333333331"/>
    <n v="0"/>
    <s v="4 missed"/>
    <n v="1"/>
    <n v="0.2"/>
    <x v="3"/>
    <s v="P-S1_Onsite"/>
    <s v="No Data"/>
    <s v="Present"/>
    <s v="P-S1_Onsite"/>
    <s v="A"/>
    <s v="A"/>
    <s v="A"/>
    <s v="A"/>
    <n v="0"/>
    <n v="60"/>
    <s v="Probability &amp; Statistics"/>
    <s v="BDS DF114"/>
    <s v="3 missed"/>
    <s v="1 missed"/>
    <n v="0"/>
    <n v="0"/>
    <n v="0"/>
    <n v="0"/>
    <s v="4 missed"/>
    <n v="0"/>
    <n v="0"/>
    <x v="1"/>
    <s v="No Data"/>
    <s v="No Data"/>
    <s v="No Data"/>
    <s v="No Data"/>
    <n v="4.5"/>
    <s v="A"/>
    <s v="A"/>
    <s v="A"/>
    <n v="4.5"/>
    <n v="30"/>
    <s v="Writing Practice"/>
    <s v="BDS DF112"/>
    <s v="1 missed"/>
    <s v="2 missed"/>
    <n v="1"/>
    <n v="0"/>
    <n v="0.5"/>
    <n v="0"/>
    <s v="3 missed"/>
    <n v="1"/>
    <n v="0.25"/>
    <x v="1"/>
    <s v="P-S1_Onsite"/>
    <s v="No Data"/>
    <s v="Present"/>
    <s v="P-S1_Onsite"/>
    <s v="P-2, A-0, No Data-2"/>
    <s v="P-0, A-0, No Data-4"/>
    <s v="No Data"/>
    <s v="P-S1_Onsite"/>
    <s v="P-S1_Onsite"/>
    <s v="No Data"/>
    <x v="7"/>
    <n v="0"/>
    <s v="Activated"/>
    <s v="Exam Given"/>
    <x v="102"/>
    <x v="0"/>
  </r>
  <r>
    <n v="107"/>
    <s v="BS DS-AI"/>
    <s v="2025EB1100107"/>
    <s v="2025eb1100107@bitspilani-digital.edu.in"/>
    <s v="KENRIK ORNELAS GOMES"/>
    <s v="MALE"/>
    <s v="`+91-8208775921"/>
    <n v="9"/>
    <n v="10"/>
    <n v="10"/>
    <n v="10"/>
    <n v="50"/>
    <n v="31.2"/>
    <n v="60"/>
    <s v="Computer Programming"/>
    <s v="BDS DF113"/>
    <s v="0 missed"/>
    <s v="0 missed"/>
    <n v="4"/>
    <n v="1"/>
    <n v="1"/>
    <n v="1"/>
    <s v="0 missed"/>
    <n v="5"/>
    <n v="1"/>
    <x v="4"/>
    <s v="No Data"/>
    <s v="P-S2_Onsite"/>
    <s v="Present"/>
    <s v="P-S2_Onsite"/>
    <n v="13"/>
    <n v="12"/>
    <n v="9.3333333330000006"/>
    <s v="A"/>
    <n v="10"/>
    <n v="44.333333332999999"/>
    <n v="50"/>
    <s v="Computer Systems"/>
    <s v="BDS DF108"/>
    <s v="1 missed"/>
    <s v="0 missed"/>
    <n v="2"/>
    <n v="2"/>
    <n v="0.66666666666666663"/>
    <n v="1"/>
    <s v="1 missed"/>
    <n v="4"/>
    <n v="0.8"/>
    <x v="2"/>
    <s v="No Data"/>
    <s v="P-S2_Onsite"/>
    <s v="Present"/>
    <s v="P-S2_Onsite"/>
    <n v="10"/>
    <n v="9"/>
    <n v="15"/>
    <n v="20"/>
    <n v="58.5"/>
    <n v="60"/>
    <s v="Probability &amp; Statistics"/>
    <s v="BDS DF114"/>
    <s v="0 missed"/>
    <s v="0 missed"/>
    <n v="3"/>
    <n v="1"/>
    <n v="1"/>
    <n v="1"/>
    <s v="0 missed"/>
    <n v="4"/>
    <n v="1"/>
    <x v="2"/>
    <s v="No Data"/>
    <s v="A-S2_Onsite"/>
    <s v="Absent"/>
    <s v="A-S2_Onsite"/>
    <n v="5"/>
    <n v="4.5"/>
    <n v="9"/>
    <n v="7"/>
    <n v="45.5"/>
    <n v="30"/>
    <s v="Writing Practice"/>
    <s v="BDS DF112"/>
    <s v="0 missed"/>
    <s v="0 missed"/>
    <n v="2"/>
    <n v="2"/>
    <n v="1"/>
    <n v="1"/>
    <s v="0 missed"/>
    <n v="4"/>
    <n v="1"/>
    <x v="3"/>
    <s v="No Data"/>
    <s v="P-S2_Onsite"/>
    <s v="Present"/>
    <s v="P-S2_Onsite"/>
    <s v="P-0, A-0, No Data-4"/>
    <s v="P-3, A-1, No Data-0"/>
    <s v="P-S2_Onsite"/>
    <s v="P-S2_Onsite"/>
    <s v="P-S2_Onsite"/>
    <s v="A-S2_Onsite"/>
    <x v="2"/>
    <n v="0"/>
    <s v="Activated"/>
    <s v="Exam Given"/>
    <x v="103"/>
    <x v="0"/>
  </r>
  <r>
    <n v="108"/>
    <s v="BS DS-AI"/>
    <s v="2025EB1100108"/>
    <s v="2025eb1100108@bitspilani-digital.edu.in"/>
    <s v="PANCHUMARTHI SAROJA"/>
    <s v="FEMALE"/>
    <s v="`+91-9866867095"/>
    <n v="10"/>
    <n v="8"/>
    <n v="10"/>
    <n v="9"/>
    <s v="A"/>
    <n v="29.6"/>
    <n v="60"/>
    <s v="Computer Programming"/>
    <s v="BDS DF113"/>
    <s v="0 missed"/>
    <s v="1 missed"/>
    <n v="4"/>
    <n v="0"/>
    <n v="1"/>
    <n v="0"/>
    <s v="1 missed"/>
    <n v="4"/>
    <n v="0.8"/>
    <x v="6"/>
    <s v="No Data"/>
    <s v="P-S2_Onsite"/>
    <s v="Present"/>
    <s v="P-S2_Onsite"/>
    <s v="A"/>
    <n v="10.5"/>
    <n v="9.3333333330000006"/>
    <n v="10"/>
    <n v="10"/>
    <n v="39.833333332999999"/>
    <n v="50"/>
    <s v="Computer Systems"/>
    <s v="BDS DF108"/>
    <s v="0 missed"/>
    <s v="1 missed"/>
    <n v="3"/>
    <n v="1"/>
    <n v="1"/>
    <n v="0.5"/>
    <s v="1 missed"/>
    <n v="4"/>
    <n v="0.8"/>
    <x v="10"/>
    <s v="P-S1_Onsite"/>
    <s v="No Data"/>
    <s v="Present"/>
    <s v="P-S1_Onsite"/>
    <n v="9"/>
    <n v="9"/>
    <n v="15"/>
    <n v="18.5"/>
    <n v="56"/>
    <n v="60"/>
    <s v="Probability &amp; Statistics"/>
    <s v="BDS DF114"/>
    <s v="0 missed"/>
    <s v="0 missed"/>
    <n v="3"/>
    <n v="1"/>
    <n v="1"/>
    <n v="1"/>
    <s v="0 missed"/>
    <n v="4"/>
    <n v="1"/>
    <x v="2"/>
    <s v="No Data"/>
    <s v="P-S2_Onsite"/>
    <s v="Present"/>
    <s v="P-S2_Onsite"/>
    <n v="3.5"/>
    <n v="5"/>
    <n v="5.5"/>
    <n v="7"/>
    <n v="41"/>
    <n v="30"/>
    <s v="Writing Practice"/>
    <s v="BDS DF112"/>
    <s v="0 missed"/>
    <s v="0 missed"/>
    <n v="2"/>
    <n v="2"/>
    <n v="1"/>
    <n v="1"/>
    <s v="0 missed"/>
    <n v="4"/>
    <n v="1"/>
    <x v="3"/>
    <s v="P-S1_Onsite"/>
    <s v="No Data"/>
    <s v="Present"/>
    <s v="P-S1_Onsite"/>
    <s v="P-2, A-0, No Data-2"/>
    <s v="P-2, A-0, No Data-2"/>
    <s v="P-S2_Onsite"/>
    <s v="P-S1_Onsite"/>
    <s v="P-S1_Onsite"/>
    <s v="P-S2_Onsite"/>
    <x v="0"/>
    <n v="0"/>
    <s v="Activated"/>
    <s v="Exam Given"/>
    <x v="104"/>
    <x v="0"/>
  </r>
  <r>
    <n v="109"/>
    <s v="BS DS-AI"/>
    <s v="2025EB1100109"/>
    <s v="2025eb1100109@bitspilani-digital.edu.in"/>
    <s v="HARSH KUMAR MANDAL"/>
    <s v="MALE"/>
    <s v="`+91-9560858433"/>
    <n v="9"/>
    <s v="A"/>
    <s v="A"/>
    <s v="A"/>
    <s v="A"/>
    <n v="7.2"/>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No Data"/>
    <s v="P-S2_Onsite"/>
    <s v="Present"/>
    <s v="P-S2_Onsite"/>
    <n v="10"/>
    <s v="A"/>
    <s v="A"/>
    <s v="A"/>
    <n v="10"/>
    <n v="60"/>
    <s v="Probability &amp; Statistics"/>
    <s v="BDS DF114"/>
    <s v="2 missed"/>
    <s v="1 missed"/>
    <n v="1"/>
    <n v="0"/>
    <n v="0.33333333333333331"/>
    <n v="0"/>
    <s v="3 missed"/>
    <n v="1"/>
    <n v="0.25"/>
    <x v="3"/>
    <s v="No Data"/>
    <s v="P-S2_Onsite"/>
    <s v="Present"/>
    <s v="P-S2_Onsite"/>
    <n v="4.5"/>
    <s v="A"/>
    <s v="A"/>
    <s v="A"/>
    <n v="4.5"/>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105"/>
    <x v="0"/>
  </r>
  <r>
    <n v="110"/>
    <s v="BS DS-AI"/>
    <s v="2025EB1100110"/>
    <s v="2025eb1100110@bitspilani-digital.edu.in"/>
    <s v="BIDDAPPA KT"/>
    <s v="MALE"/>
    <s v="`+91-6360729171"/>
    <n v="7"/>
    <n v="9"/>
    <n v="8"/>
    <n v="9"/>
    <n v="50"/>
    <n v="26.4"/>
    <n v="60"/>
    <s v="Computer Programming"/>
    <s v="BDS DF113"/>
    <s v="0 missed"/>
    <s v="0 missed"/>
    <n v="4"/>
    <n v="1"/>
    <n v="1"/>
    <n v="1"/>
    <s v="0 missed"/>
    <n v="5"/>
    <n v="1"/>
    <x v="4"/>
    <s v="No Data"/>
    <s v="P-S2_Onsite"/>
    <s v="Present"/>
    <s v="P-S2_Onsite"/>
    <n v="14"/>
    <n v="13"/>
    <n v="8"/>
    <n v="8"/>
    <n v="9"/>
    <n v="52"/>
    <n v="50"/>
    <s v="Computer Systems"/>
    <s v="BDS DF108"/>
    <s v="0 missed"/>
    <s v="0 missed"/>
    <n v="3"/>
    <n v="2"/>
    <n v="1"/>
    <n v="1"/>
    <s v="0 missed"/>
    <n v="5"/>
    <n v="1"/>
    <x v="4"/>
    <s v="No Data"/>
    <s v="P-S2_Onsite"/>
    <s v="Present"/>
    <s v="P-S2_Onsite"/>
    <n v="10"/>
    <n v="8"/>
    <n v="15"/>
    <n v="19.5"/>
    <n v="56.5"/>
    <n v="60"/>
    <s v="Probability &amp; Statistics"/>
    <s v="BDS DF114"/>
    <s v="0 missed"/>
    <s v="0 missed"/>
    <n v="3"/>
    <n v="1"/>
    <n v="1"/>
    <n v="1"/>
    <s v="0 missed"/>
    <n v="4"/>
    <n v="1"/>
    <x v="2"/>
    <s v="No Data"/>
    <s v="P-S2_Onsite"/>
    <s v="Present"/>
    <s v="P-S2_Onsite"/>
    <n v="5"/>
    <n v="4"/>
    <n v="8.5"/>
    <n v="7"/>
    <n v="44.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106"/>
    <x v="0"/>
  </r>
  <r>
    <n v="111"/>
    <s v="BS DS-AI"/>
    <s v="2025EB1100111"/>
    <s v="2025eb1100111@bitspilani-digital.edu.in"/>
    <s v="KESKAR SHREYA ABHIJIT"/>
    <s v="FEMALE"/>
    <s v="`+91-9175209959"/>
    <n v="6"/>
    <n v="8"/>
    <n v="10"/>
    <n v="10"/>
    <s v="A"/>
    <n v="27.2"/>
    <n v="60"/>
    <s v="Computer Programming"/>
    <s v="BDS DF113"/>
    <s v="0 missed"/>
    <s v="1 missed"/>
    <n v="4"/>
    <n v="0"/>
    <n v="1"/>
    <n v="0"/>
    <s v="1 missed"/>
    <n v="4"/>
    <n v="0.8"/>
    <x v="6"/>
    <s v="P-S1_Onsite"/>
    <s v="No Data"/>
    <s v="Present"/>
    <s v="P-S1_Onsite"/>
    <n v="12"/>
    <n v="13"/>
    <s v="A"/>
    <n v="9"/>
    <s v="A"/>
    <n v="34"/>
    <n v="50"/>
    <s v="Computer Systems"/>
    <s v="BDS DF108"/>
    <s v="2 missed"/>
    <s v="0 missed"/>
    <n v="1"/>
    <n v="2"/>
    <n v="0.33333333333333331"/>
    <n v="1"/>
    <s v="2 missed"/>
    <n v="3"/>
    <n v="0.6"/>
    <x v="1"/>
    <s v="P-S1_Onsite"/>
    <s v="No Data"/>
    <s v="Present"/>
    <s v="P-S1_Onsite"/>
    <n v="9"/>
    <n v="9"/>
    <n v="15"/>
    <n v="19"/>
    <n v="56.5"/>
    <n v="60"/>
    <s v="Probability &amp; Statistics"/>
    <s v="BDS DF114"/>
    <s v="0 missed"/>
    <s v="0 missed"/>
    <n v="3"/>
    <n v="1"/>
    <n v="1"/>
    <n v="1"/>
    <s v="0 missed"/>
    <n v="4"/>
    <n v="1"/>
    <x v="2"/>
    <s v="P-S1_Onsite"/>
    <s v="No Data"/>
    <s v="Present"/>
    <s v="P-S1_Onsite"/>
    <n v="2.5"/>
    <n v="3.5"/>
    <n v="8.5"/>
    <n v="8"/>
    <n v="42.5"/>
    <n v="30"/>
    <s v="Writing Practice"/>
    <s v="BDS DF112"/>
    <s v="0 missed"/>
    <s v="0 missed"/>
    <n v="2"/>
    <n v="2"/>
    <n v="1"/>
    <n v="1"/>
    <s v="0 missed"/>
    <n v="4"/>
    <n v="1"/>
    <x v="3"/>
    <s v="P-S1_Onsite"/>
    <s v="No Data"/>
    <s v="Present"/>
    <s v="P-S1_Onsite"/>
    <s v="P-4, A-0, No Data-0"/>
    <s v="P-0, A-0, No Data-4"/>
    <s v="P-S1_Onsite"/>
    <s v="P-S1_Onsite"/>
    <s v="P-S1_Onsite"/>
    <s v="P-S1_Onsite"/>
    <x v="0"/>
    <n v="0"/>
    <s v="Activated"/>
    <s v="Exam Given"/>
    <x v="107"/>
    <x v="0"/>
  </r>
  <r>
    <n v="112"/>
    <s v="BS DS-AI"/>
    <s v="2025EB1100112"/>
    <s v="2025eb1100112@bitspilani-digital.edu.in"/>
    <s v="GNANESHWAR MANDAPALLI"/>
    <s v="MALE"/>
    <s v="`+91-8179157728"/>
    <n v="9"/>
    <s v="A"/>
    <s v="A"/>
    <s v="A"/>
    <s v="A"/>
    <n v="7.2"/>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No Data"/>
    <s v="P-S2_Onsite"/>
    <s v="Present"/>
    <s v="P-S2_Onsite"/>
    <s v="A"/>
    <s v="A"/>
    <s v="A"/>
    <s v="A"/>
    <n v="0"/>
    <n v="60"/>
    <s v="Probability &amp; Statistics"/>
    <s v="BDS DF114"/>
    <s v="3 missed"/>
    <s v="1 missed"/>
    <n v="0"/>
    <n v="0"/>
    <n v="0"/>
    <n v="0"/>
    <s v="4 missed"/>
    <n v="0"/>
    <n v="0"/>
    <x v="1"/>
    <s v="No Data"/>
    <s v="P-S2_Onsite"/>
    <s v="Present"/>
    <s v="P-S2_Onsite"/>
    <n v="5"/>
    <s v="A"/>
    <s v="A"/>
    <s v="A"/>
    <n v="25"/>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108"/>
    <x v="0"/>
  </r>
  <r>
    <n v="113"/>
    <s v="BS DS-AI"/>
    <s v="2025EB1100113"/>
    <s v="2025eb1100113@bitspilani-digital.edu.in"/>
    <s v="NEMMANIWAR ANAY SHRINIWAS"/>
    <s v="MALE"/>
    <s v="`+91-9021970958"/>
    <n v="2"/>
    <s v="A"/>
    <s v="A"/>
    <s v="A"/>
    <s v="A"/>
    <n v="1.6"/>
    <n v="60"/>
    <s v="Computer Programming"/>
    <s v="BDS DF113"/>
    <s v="3 missed"/>
    <s v="1 missed"/>
    <n v="1"/>
    <n v="0"/>
    <n v="0.25"/>
    <n v="0"/>
    <s v="4 missed"/>
    <n v="1"/>
    <n v="0.2"/>
    <x v="2"/>
    <s v="A-S1_Onsite"/>
    <s v="A-S2_Onsite"/>
    <s v="Absent"/>
    <s v="A-S1_Onsite"/>
    <s v="A"/>
    <s v="A"/>
    <s v="A"/>
    <s v="A"/>
    <s v="A"/>
    <n v="0"/>
    <n v="50"/>
    <s v="Computer Systems"/>
    <s v="BDS DF108"/>
    <s v="3 missed"/>
    <s v="2 missed"/>
    <n v="0"/>
    <n v="0"/>
    <n v="0"/>
    <n v="0"/>
    <s v="5 missed"/>
    <n v="0"/>
    <n v="0"/>
    <x v="0"/>
    <s v="P-S1_Onsite"/>
    <s v="No Data"/>
    <s v="Present"/>
    <s v="P-S1_Onsite"/>
    <s v="A"/>
    <s v="A"/>
    <s v="A"/>
    <s v="A"/>
    <n v="0"/>
    <n v="60"/>
    <s v="Probability &amp; Statistics"/>
    <s v="BDS DF114"/>
    <s v="3 missed"/>
    <s v="1 missed"/>
    <n v="0"/>
    <n v="0"/>
    <n v="0"/>
    <n v="0"/>
    <s v="4 missed"/>
    <n v="0"/>
    <n v="0"/>
    <x v="1"/>
    <s v="A-S1_Onsite"/>
    <s v="A-S2_Onsite"/>
    <s v="Absent"/>
    <s v="A-S1_Onsite"/>
    <s v="A"/>
    <s v="A"/>
    <s v="A"/>
    <s v="A"/>
    <n v="0"/>
    <n v="30"/>
    <s v="Writing Practice"/>
    <s v="BDS DF112"/>
    <s v="2 missed"/>
    <s v="2 missed"/>
    <n v="0"/>
    <n v="0"/>
    <n v="0"/>
    <n v="0"/>
    <s v="4 missed"/>
    <n v="0"/>
    <n v="0"/>
    <x v="5"/>
    <s v="P-S1_Onsite"/>
    <s v="No Data"/>
    <s v="Present"/>
    <s v="P-S1_Onsite"/>
    <s v="P-2, A-2, No Data-0"/>
    <s v="P-0, A-2, No Data-2"/>
    <s v="A-S1_Onsite"/>
    <s v="P-S1_Onsite"/>
    <s v="P-S1_Onsite"/>
    <s v="A-S1_Onsite"/>
    <x v="3"/>
    <n v="0"/>
    <s v="Activated"/>
    <s v="Exam Given"/>
    <x v="109"/>
    <x v="0"/>
  </r>
  <r>
    <n v="114"/>
    <s v="BS DS-AI"/>
    <s v="2025EB1100114"/>
    <s v="2025eb1100114@bitspilani-digital.edu.in"/>
    <s v="SAKSHAM"/>
    <s v="MALE"/>
    <s v="`+91-8178965414"/>
    <n v="10"/>
    <n v="8"/>
    <n v="10"/>
    <n v="7"/>
    <n v="45"/>
    <n v="28"/>
    <n v="60"/>
    <s v="Computer Programming"/>
    <s v="BDS DF113"/>
    <s v="0 missed"/>
    <s v="0 missed"/>
    <n v="4"/>
    <n v="1"/>
    <n v="1"/>
    <n v="1"/>
    <s v="0 missed"/>
    <n v="5"/>
    <n v="1"/>
    <x v="4"/>
    <s v="No Data"/>
    <s v="A-S2_Onsite"/>
    <s v="Absent"/>
    <s v="A-S2_Onsite"/>
    <n v="13"/>
    <s v="A"/>
    <n v="8"/>
    <n v="8"/>
    <n v="9"/>
    <n v="38"/>
    <n v="50"/>
    <s v="Computer Systems"/>
    <s v="BDS DF108"/>
    <s v="0 missed"/>
    <s v="1 missed"/>
    <n v="3"/>
    <n v="1"/>
    <n v="1"/>
    <n v="0.5"/>
    <s v="1 missed"/>
    <n v="4"/>
    <n v="0.8"/>
    <x v="10"/>
    <s v="P-S1_Onsite"/>
    <s v="No Data"/>
    <s v="Present"/>
    <s v="P-S1_Onsite"/>
    <n v="4"/>
    <n v="6"/>
    <s v="A"/>
    <s v="A"/>
    <n v="13"/>
    <n v="60"/>
    <s v="Probability &amp; Statistics"/>
    <s v="BDS DF114"/>
    <s v="1 missed"/>
    <s v="1 missed"/>
    <n v="2"/>
    <n v="0"/>
    <n v="0.66666666666666663"/>
    <n v="0"/>
    <s v="2 missed"/>
    <n v="2"/>
    <n v="0.5"/>
    <x v="0"/>
    <s v="No Data"/>
    <s v="A-S2_Onsite"/>
    <s v="Absent"/>
    <s v="A-S2_Onsite"/>
    <n v="3.5"/>
    <n v="4"/>
    <s v="A"/>
    <n v="7.75"/>
    <n v="15.25"/>
    <n v="30"/>
    <s v="Writing Practice"/>
    <s v="BDS DF112"/>
    <s v="0 missed"/>
    <s v="1 missed"/>
    <n v="2"/>
    <n v="1"/>
    <n v="1"/>
    <n v="0.5"/>
    <s v="1 missed"/>
    <n v="3"/>
    <n v="0.75"/>
    <x v="2"/>
    <s v="P-S1_Onsite"/>
    <s v="No Data"/>
    <s v="Present"/>
    <s v="P-S1_Onsite"/>
    <s v="P-2, A-0, No Data-2"/>
    <s v="P-0, A-2, No Data-2"/>
    <s v="A-S2_Onsite"/>
    <s v="P-S1_Onsite"/>
    <s v="P-S1_Onsite"/>
    <s v="A-S2_Onsite"/>
    <x v="3"/>
    <n v="0"/>
    <s v="Activated"/>
    <s v="Exam Given"/>
    <x v="110"/>
    <x v="0"/>
  </r>
  <r>
    <n v="115"/>
    <s v="BS DS-AI"/>
    <s v="2025EB1100115"/>
    <s v="2025eb1100115@bitspilani-digital.edu.in"/>
    <s v="PIYUSH YADAV"/>
    <s v="MALE"/>
    <s v="`+91-8779686526"/>
    <n v="10"/>
    <n v="9"/>
    <n v="10"/>
    <n v="10"/>
    <n v="50"/>
    <n v="31.2"/>
    <n v="60"/>
    <s v="Computer Programming"/>
    <s v="BDS DF113"/>
    <s v="0 missed"/>
    <s v="0 missed"/>
    <n v="4"/>
    <n v="1"/>
    <n v="1"/>
    <n v="1"/>
    <s v="0 missed"/>
    <n v="5"/>
    <n v="1"/>
    <x v="4"/>
    <s v="No Data"/>
    <s v="P-S2_Onsite"/>
    <s v="Present"/>
    <s v="P-S2_Onsite"/>
    <n v="15"/>
    <n v="12"/>
    <n v="10"/>
    <n v="10"/>
    <n v="9"/>
    <n v="56"/>
    <n v="50"/>
    <s v="Computer Systems"/>
    <s v="BDS DF108"/>
    <s v="0 missed"/>
    <s v="0 missed"/>
    <n v="3"/>
    <n v="2"/>
    <n v="1"/>
    <n v="1"/>
    <s v="0 missed"/>
    <n v="5"/>
    <n v="1"/>
    <x v="4"/>
    <s v="P-S1_Onsite"/>
    <s v="No Data"/>
    <s v="Present"/>
    <s v="P-S1_Onsite"/>
    <n v="10"/>
    <n v="10"/>
    <n v="15"/>
    <n v="19"/>
    <n v="59"/>
    <n v="60"/>
    <s v="Probability &amp; Statistics"/>
    <s v="BDS DF114"/>
    <s v="0 missed"/>
    <s v="0 missed"/>
    <n v="3"/>
    <n v="1"/>
    <n v="1"/>
    <n v="1"/>
    <s v="0 missed"/>
    <n v="4"/>
    <n v="1"/>
    <x v="2"/>
    <s v="No Data"/>
    <s v="P-S2_Onsite"/>
    <s v="Present"/>
    <s v="P-S2_Onsite"/>
    <n v="2.5"/>
    <n v="4.5"/>
    <n v="5"/>
    <n v="8"/>
    <n v="40"/>
    <n v="30"/>
    <s v="Writing Practice"/>
    <s v="BDS DF112"/>
    <s v="0 missed"/>
    <s v="0 missed"/>
    <n v="2"/>
    <n v="2"/>
    <n v="1"/>
    <n v="1"/>
    <s v="0 missed"/>
    <n v="4"/>
    <n v="1"/>
    <x v="3"/>
    <s v="P-S1_Onsite"/>
    <s v="No Data"/>
    <s v="Present"/>
    <s v="P-S1_Onsite"/>
    <s v="P-2, A-0, No Data-2"/>
    <s v="P-2, A-0, No Data-2"/>
    <s v="P-S2_Onsite"/>
    <s v="P-S1_Onsite"/>
    <s v="P-S1_Onsite"/>
    <s v="P-S2_Onsite"/>
    <x v="0"/>
    <n v="1"/>
    <s v="Activated"/>
    <s v="Exam Given"/>
    <x v="111"/>
    <x v="0"/>
  </r>
  <r>
    <n v="116"/>
    <s v="BS DS-AI"/>
    <s v="2025EB1100116"/>
    <s v="2025eb1100116@bitspilani-digital.edu.in"/>
    <s v="ARUSH PANJETA"/>
    <s v="MALE"/>
    <s v="`+91-9350800089"/>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ed"/>
    <s v="Absent"/>
    <x v="112"/>
    <x v="2"/>
  </r>
  <r>
    <n v="117"/>
    <s v="BS DS-AI"/>
    <s v="2025EB1100117"/>
    <s v="2025eb1100117@bitspilani-digital.edu.in"/>
    <s v="D ROSHAN"/>
    <s v="MALE"/>
    <s v="`+91-9916536393"/>
    <n v="10"/>
    <s v="A"/>
    <n v="9"/>
    <n v="10"/>
    <s v="A"/>
    <n v="23.2"/>
    <n v="60"/>
    <s v="Computer Programming"/>
    <s v="BDS DF113"/>
    <s v="1 missed"/>
    <s v="1 missed"/>
    <n v="3"/>
    <n v="0"/>
    <n v="0.75"/>
    <n v="0"/>
    <s v="2 missed"/>
    <n v="3"/>
    <n v="0.6"/>
    <x v="1"/>
    <s v="No Data"/>
    <s v="A-S2_Onsite"/>
    <s v="Absent"/>
    <s v="A-S2_Onsite"/>
    <n v="14"/>
    <n v="11.5"/>
    <n v="9.3333333330000006"/>
    <s v="A"/>
    <s v="A"/>
    <n v="34.833333332999999"/>
    <n v="50"/>
    <s v="Computer Systems"/>
    <s v="BDS DF108"/>
    <s v="2 missed"/>
    <s v="0 missed"/>
    <n v="1"/>
    <n v="2"/>
    <n v="0.33333333333333331"/>
    <n v="1"/>
    <s v="2 missed"/>
    <n v="3"/>
    <n v="0.6"/>
    <x v="1"/>
    <s v="No Data"/>
    <s v="A-S2_Onsite"/>
    <s v="Absent"/>
    <s v="A-S2_Onsite"/>
    <n v="8"/>
    <n v="9"/>
    <n v="15"/>
    <n v="17"/>
    <n v="53.5"/>
    <n v="60"/>
    <s v="Probability &amp; Statistics"/>
    <s v="BDS DF114"/>
    <s v="0 missed"/>
    <s v="0 missed"/>
    <n v="3"/>
    <n v="1"/>
    <n v="1"/>
    <n v="1"/>
    <s v="0 missed"/>
    <n v="4"/>
    <n v="1"/>
    <x v="2"/>
    <s v="No Data"/>
    <s v="A-S2_Onsite"/>
    <s v="Absent"/>
    <s v="A-S2_Onsite"/>
    <n v="3"/>
    <n v="4"/>
    <n v="7"/>
    <n v="7"/>
    <n v="21"/>
    <n v="30"/>
    <s v="Writing Practice"/>
    <s v="BDS DF112"/>
    <s v="0 missed"/>
    <s v="0 missed"/>
    <n v="2"/>
    <n v="2"/>
    <n v="1"/>
    <n v="1"/>
    <s v="0 missed"/>
    <n v="4"/>
    <n v="1"/>
    <x v="3"/>
    <s v="No Data"/>
    <s v="A-S2_Onsite"/>
    <s v="Absent"/>
    <s v="A-S2_Onsite"/>
    <s v="P-0, A-0, No Data-4"/>
    <s v="P-0, A-4, No Data-0"/>
    <s v="A-S2_Onsite"/>
    <s v="A-S2_Onsite"/>
    <s v="A-S2_Onsite"/>
    <s v="A-S2_Onsite"/>
    <x v="1"/>
    <n v="0"/>
    <s v="Activated"/>
    <s v="Absent"/>
    <x v="113"/>
    <x v="2"/>
  </r>
  <r>
    <n v="118"/>
    <s v="BS DS-AI"/>
    <s v="2025EB1100118"/>
    <s v="2025eb1100118@bitspilani-digital.edu.in"/>
    <s v="ATHARVA MEENA"/>
    <s v="MALE"/>
    <s v="`+91-9179197824"/>
    <n v="10"/>
    <n v="8"/>
    <s v="A"/>
    <n v="10"/>
    <n v="50"/>
    <n v="22.4"/>
    <n v="60"/>
    <s v="Computer Programming"/>
    <s v="BDS DF113"/>
    <s v="1 missed"/>
    <s v="0 missed"/>
    <n v="3"/>
    <n v="1"/>
    <n v="0.75"/>
    <n v="1"/>
    <s v="1 missed"/>
    <n v="4"/>
    <n v="0.8"/>
    <x v="3"/>
    <s v="No Data"/>
    <s v="P-S2_Onsite"/>
    <s v="Present"/>
    <s v="P-S2_Onsite"/>
    <n v="15"/>
    <n v="14"/>
    <n v="8.6666666669999994"/>
    <n v="10"/>
    <n v="10"/>
    <n v="57.666666667000001"/>
    <n v="50"/>
    <s v="Computer Systems"/>
    <s v="BDS DF108"/>
    <s v="0 missed"/>
    <s v="0 missed"/>
    <n v="3"/>
    <n v="2"/>
    <n v="1"/>
    <n v="1"/>
    <s v="0 missed"/>
    <n v="5"/>
    <n v="1"/>
    <x v="4"/>
    <s v="No Data"/>
    <s v="P-S2_Onsite"/>
    <s v="Present"/>
    <s v="P-S2_Onsite"/>
    <n v="10"/>
    <n v="10"/>
    <n v="13.5"/>
    <n v="19.5"/>
    <n v="58"/>
    <n v="60"/>
    <s v="Probability &amp; Statistics"/>
    <s v="BDS DF114"/>
    <s v="0 missed"/>
    <s v="0 missed"/>
    <n v="3"/>
    <n v="1"/>
    <n v="1"/>
    <n v="1"/>
    <s v="0 missed"/>
    <n v="4"/>
    <n v="1"/>
    <x v="2"/>
    <s v="No Data"/>
    <s v="P-S2_Onsite"/>
    <s v="Present"/>
    <s v="P-S2_Onsite"/>
    <n v="4"/>
    <n v="4.5"/>
    <n v="6.5"/>
    <n v="7.5"/>
    <n v="42.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114"/>
    <x v="0"/>
  </r>
  <r>
    <n v="119"/>
    <s v="BS DS-AI"/>
    <s v="2025EB1100119"/>
    <s v="2025eb1100119@bitspilani-digital.edu.in"/>
    <s v="AYUSH SHARMA"/>
    <s v="MALE"/>
    <s v="`+91-9352102842"/>
    <n v="7"/>
    <n v="7"/>
    <n v="7"/>
    <n v="10"/>
    <s v="A"/>
    <n v="24.8"/>
    <n v="60"/>
    <s v="Computer Programming"/>
    <s v="BDS DF113"/>
    <s v="0 missed"/>
    <s v="1 missed"/>
    <n v="4"/>
    <n v="0"/>
    <n v="1"/>
    <n v="0"/>
    <s v="1 missed"/>
    <n v="4"/>
    <n v="0.8"/>
    <x v="6"/>
    <s v="No Data"/>
    <s v="P-S2_Onsite"/>
    <s v="Present"/>
    <s v="P-S2_Onsite"/>
    <s v="A"/>
    <s v="A"/>
    <n v="6.6666666670000003"/>
    <n v="10"/>
    <n v="1"/>
    <n v="17.666666667000001"/>
    <n v="50"/>
    <s v="Computer Systems"/>
    <s v="BDS DF108"/>
    <s v="0 missed"/>
    <s v="2 missed"/>
    <n v="3"/>
    <n v="0"/>
    <n v="1"/>
    <n v="0"/>
    <s v="2 missed"/>
    <n v="3"/>
    <n v="0.6"/>
    <x v="6"/>
    <s v="No Data"/>
    <s v="P-S2_Onsite"/>
    <s v="Present"/>
    <s v="P-S2_Onsite"/>
    <n v="8"/>
    <n v="6"/>
    <n v="13.5"/>
    <s v="A"/>
    <n v="30.5"/>
    <n v="60"/>
    <s v="Probability &amp; Statistics"/>
    <s v="BDS DF114"/>
    <s v="0 missed"/>
    <s v="1 missed"/>
    <n v="3"/>
    <n v="0"/>
    <n v="1"/>
    <n v="0"/>
    <s v="1 missed"/>
    <n v="3"/>
    <n v="0.75"/>
    <x v="6"/>
    <s v="No Data"/>
    <s v="P-S2_Onsite"/>
    <s v="Present"/>
    <s v="P-S2_Onsite"/>
    <n v="3.5"/>
    <n v="3"/>
    <s v="A"/>
    <s v="A"/>
    <n v="6.5"/>
    <n v="30"/>
    <s v="Writing Practice"/>
    <s v="BDS DF112"/>
    <s v="0 missed"/>
    <s v="2 missed"/>
    <n v="2"/>
    <n v="0"/>
    <n v="1"/>
    <n v="0"/>
    <s v="2 missed"/>
    <n v="2"/>
    <n v="0.5"/>
    <x v="0"/>
    <s v="No Data"/>
    <s v="P-S2_Onsite"/>
    <s v="Present"/>
    <s v="P-S2_Onsite"/>
    <s v="P-0, A-0, No Data-4"/>
    <s v="P-4, A-0, No Data-0"/>
    <s v="P-S2_Onsite"/>
    <s v="P-S2_Onsite"/>
    <s v="P-S2_Onsite"/>
    <s v="P-S2_Onsite"/>
    <x v="0"/>
    <n v="0"/>
    <s v="Activated"/>
    <s v="Exam Given"/>
    <x v="115"/>
    <x v="0"/>
  </r>
  <r>
    <n v="120"/>
    <s v="BS DS-AI"/>
    <s v="2025EB1100120"/>
    <s v="2025eb1100120@bitspilani-digital.edu.in"/>
    <s v="ANKIT SINGH"/>
    <s v="MALE"/>
    <s v="`+91-9871025685"/>
    <n v="9"/>
    <n v="8"/>
    <n v="10"/>
    <n v="10"/>
    <n v="50"/>
    <n v="29.6"/>
    <n v="60"/>
    <s v="Computer Programming"/>
    <s v="BDS DF113"/>
    <s v="0 missed"/>
    <s v="0 missed"/>
    <n v="4"/>
    <n v="1"/>
    <n v="1"/>
    <n v="1"/>
    <s v="0 missed"/>
    <n v="5"/>
    <n v="1"/>
    <x v="4"/>
    <s v="No Data"/>
    <s v="P-S2_Onsite"/>
    <s v="Present"/>
    <s v="P-S2_Onsite"/>
    <n v="14"/>
    <n v="14"/>
    <n v="9.3333333330000006"/>
    <n v="10"/>
    <n v="10"/>
    <n v="57.333333332999999"/>
    <n v="50"/>
    <s v="Computer Systems"/>
    <s v="BDS DF108"/>
    <s v="0 missed"/>
    <s v="0 missed"/>
    <n v="3"/>
    <n v="2"/>
    <n v="1"/>
    <n v="1"/>
    <s v="0 missed"/>
    <n v="5"/>
    <n v="1"/>
    <x v="4"/>
    <s v="No Data"/>
    <s v="P-S2_Onsite"/>
    <s v="Present"/>
    <s v="P-S2_Onsite"/>
    <n v="8"/>
    <n v="9"/>
    <n v="15"/>
    <n v="19"/>
    <n v="55.5"/>
    <n v="60"/>
    <s v="Probability &amp; Statistics"/>
    <s v="BDS DF114"/>
    <s v="0 missed"/>
    <s v="0 missed"/>
    <n v="3"/>
    <n v="1"/>
    <n v="1"/>
    <n v="1"/>
    <s v="0 missed"/>
    <n v="4"/>
    <n v="1"/>
    <x v="2"/>
    <s v="No Data"/>
    <s v="P-S2_Onsite"/>
    <s v="Present"/>
    <s v="P-S2_Onsite"/>
    <n v="3.5"/>
    <n v="3.5"/>
    <n v="7"/>
    <n v="6.5"/>
    <n v="40.5"/>
    <n v="30"/>
    <s v="Writing Practice"/>
    <s v="BDS DF112"/>
    <s v="0 missed"/>
    <s v="0 missed"/>
    <n v="2"/>
    <n v="2"/>
    <n v="1"/>
    <n v="1"/>
    <s v="0 missed"/>
    <n v="4"/>
    <n v="1"/>
    <x v="3"/>
    <s v="P-S1_Onsite"/>
    <s v="No Data"/>
    <s v="Present"/>
    <s v="P-S1_Onsite"/>
    <s v="P-1, A-0, No Data-3"/>
    <s v="P-3, A-0, No Data-1"/>
    <s v="P-S2_Onsite"/>
    <s v="P-S1_Onsite"/>
    <s v="P-S2_Onsite"/>
    <s v="P-S2_Onsite"/>
    <x v="0"/>
    <n v="1"/>
    <s v="Activated"/>
    <s v="Exam Given"/>
    <x v="116"/>
    <x v="0"/>
  </r>
  <r>
    <n v="121"/>
    <s v="BS DS-AI"/>
    <s v="2025EB1100121"/>
    <s v="2025eb1100121@bitspilani-digital.edu.in"/>
    <s v="ABHISHEK KUMAR"/>
    <s v="MALE"/>
    <s v="`+91-9572702156"/>
    <n v="8"/>
    <s v="A"/>
    <s v="A"/>
    <s v="A"/>
    <s v="A"/>
    <n v="6.4"/>
    <n v="60"/>
    <s v="Computer Programming"/>
    <s v="BDS DF113"/>
    <s v="3 missed"/>
    <s v="1 missed"/>
    <n v="1"/>
    <n v="0"/>
    <n v="0.25"/>
    <n v="0"/>
    <s v="4 missed"/>
    <n v="1"/>
    <n v="0.2"/>
    <x v="2"/>
    <s v="A-S1_Onsite"/>
    <s v="A-S2_Onsite"/>
    <s v="Absent"/>
    <s v="A-S1_Onsite"/>
    <s v="A"/>
    <s v="A"/>
    <s v="A"/>
    <s v="A"/>
    <n v="8"/>
    <n v="8"/>
    <n v="50"/>
    <s v="Computer Systems"/>
    <s v="BDS DF108"/>
    <s v="2 missed"/>
    <s v="2 missed"/>
    <n v="1"/>
    <n v="0"/>
    <n v="0.33333333333333331"/>
    <n v="0"/>
    <s v="4 missed"/>
    <n v="1"/>
    <n v="0.2"/>
    <x v="3"/>
    <s v="A-S1_Onsite"/>
    <s v="A-S2_Onsite"/>
    <s v="Absent"/>
    <s v="A-S1_Onsite"/>
    <n v="10"/>
    <s v="A"/>
    <s v="A"/>
    <s v="A"/>
    <n v="10"/>
    <n v="60"/>
    <s v="Probability &amp; Statistics"/>
    <s v="BDS DF114"/>
    <s v="2 missed"/>
    <s v="1 missed"/>
    <n v="1"/>
    <n v="0"/>
    <n v="0.33333333333333331"/>
    <n v="0"/>
    <s v="3 missed"/>
    <n v="1"/>
    <n v="0.25"/>
    <x v="3"/>
    <s v="A-S1_Onsite"/>
    <s v="A-S2_Onsite"/>
    <s v="Absent"/>
    <s v="A-S1_Onsite"/>
    <n v="4.5"/>
    <s v="A"/>
    <s v="A"/>
    <s v="A"/>
    <n v="4.5"/>
    <n v="30"/>
    <s v="Writing Practice"/>
    <s v="BDS DF112"/>
    <s v="1 missed"/>
    <s v="2 missed"/>
    <n v="1"/>
    <n v="0"/>
    <n v="0.5"/>
    <n v="0"/>
    <s v="3 missed"/>
    <n v="1"/>
    <n v="0.25"/>
    <x v="1"/>
    <s v="A-S1_Onsite"/>
    <s v="A-S2_Onsite"/>
    <s v="Absent"/>
    <s v="A-S1_Onsite"/>
    <s v="P-0, A-4, No Data-0"/>
    <s v="P-0, A-4, No Data-0"/>
    <s v="A-S1_Onsite"/>
    <s v="A-S1_Onsite"/>
    <s v="A-S1_Onsite"/>
    <s v="A-S1_Onsite"/>
    <x v="1"/>
    <n v="0"/>
    <s v="Activated"/>
    <s v="Absent"/>
    <x v="117"/>
    <x v="1"/>
  </r>
  <r>
    <n v="122"/>
    <s v="BS DS-AI"/>
    <s v="2025EB1100122"/>
    <s v="2025eb1100122@bitspilani-digital.edu.in"/>
    <s v="TANUSH RELLAN"/>
    <s v="MALE"/>
    <s v="`+91-9081366666"/>
    <n v="2"/>
    <s v="A"/>
    <n v="9"/>
    <n v="10"/>
    <s v="A"/>
    <n v="16.8"/>
    <n v="60"/>
    <s v="Computer Programming"/>
    <s v="BDS DF113"/>
    <s v="1 missed"/>
    <s v="1 missed"/>
    <n v="3"/>
    <n v="0"/>
    <n v="0.75"/>
    <n v="0"/>
    <s v="2 missed"/>
    <n v="3"/>
    <n v="0.6"/>
    <x v="1"/>
    <s v="No Data"/>
    <s v="P-S2_Onsite"/>
    <s v="Present"/>
    <s v="P-S2_Onsite"/>
    <n v="11"/>
    <n v="14"/>
    <n v="8.6666666669999994"/>
    <n v="9"/>
    <s v="A"/>
    <n v="42.666666667000001"/>
    <n v="50"/>
    <s v="Computer Systems"/>
    <s v="BDS DF108"/>
    <s v="1 missed"/>
    <s v="0 missed"/>
    <n v="2"/>
    <n v="2"/>
    <n v="0.66666666666666663"/>
    <n v="1"/>
    <s v="1 missed"/>
    <n v="4"/>
    <n v="0.8"/>
    <x v="2"/>
    <s v="No Data"/>
    <s v="P-S2_Onsite"/>
    <s v="Present"/>
    <s v="P-S2_Onsite"/>
    <s v="A"/>
    <s v="A"/>
    <s v="A"/>
    <s v="A"/>
    <n v="0"/>
    <n v="60"/>
    <s v="Probability &amp; Statistics"/>
    <s v="BDS DF114"/>
    <s v="3 missed"/>
    <s v="1 missed"/>
    <n v="0"/>
    <n v="0"/>
    <n v="0"/>
    <n v="0"/>
    <s v="4 missed"/>
    <n v="0"/>
    <n v="0"/>
    <x v="1"/>
    <s v="No Data"/>
    <s v="P-S2_Onsite"/>
    <s v="Present"/>
    <s v="P-S2_Onsite"/>
    <n v="3"/>
    <s v="A"/>
    <s v="A"/>
    <n v="9"/>
    <n v="12"/>
    <n v="30"/>
    <s v="Writing Practice"/>
    <s v="BDS DF112"/>
    <s v="1 missed"/>
    <s v="1 missed"/>
    <n v="1"/>
    <n v="1"/>
    <n v="0.5"/>
    <n v="0.5"/>
    <s v="2 missed"/>
    <n v="2"/>
    <n v="0.5"/>
    <x v="6"/>
    <s v="No Data"/>
    <s v="P-S2_Onsite"/>
    <s v="Present"/>
    <s v="P-S2_Onsite"/>
    <s v="P-0, A-0, No Data-4"/>
    <s v="P-4, A-0, No Data-0"/>
    <s v="P-S2_Onsite"/>
    <s v="P-S2_Onsite"/>
    <s v="P-S2_Onsite"/>
    <s v="P-S2_Onsite"/>
    <x v="0"/>
    <n v="0"/>
    <s v="Activated"/>
    <s v="Exam Given"/>
    <x v="118"/>
    <x v="0"/>
  </r>
  <r>
    <n v="123"/>
    <s v="BS DS-AI"/>
    <s v="2025EB1100123"/>
    <s v="2025eb1100123@bitspilani-digital.edu.in"/>
    <s v="ARCHISHA GHOSH"/>
    <s v="FEMALE"/>
    <s v="`+91-7890779533"/>
    <n v="10"/>
    <n v="9"/>
    <n v="10"/>
    <n v="10"/>
    <n v="50"/>
    <n v="31.2"/>
    <n v="60"/>
    <s v="Computer Programming"/>
    <s v="BDS DF113"/>
    <s v="0 missed"/>
    <s v="0 missed"/>
    <n v="4"/>
    <n v="1"/>
    <n v="1"/>
    <n v="1"/>
    <s v="0 missed"/>
    <n v="5"/>
    <n v="1"/>
    <x v="4"/>
    <s v="No Data"/>
    <s v="No Data"/>
    <s v="No Data"/>
    <s v="No Data"/>
    <n v="15"/>
    <n v="11"/>
    <n v="10"/>
    <n v="9"/>
    <n v="10"/>
    <n v="55"/>
    <n v="50"/>
    <s v="Computer Systems"/>
    <s v="BDS DF108"/>
    <s v="0 missed"/>
    <s v="0 missed"/>
    <n v="3"/>
    <n v="2"/>
    <n v="1"/>
    <n v="1"/>
    <s v="0 missed"/>
    <n v="5"/>
    <n v="1"/>
    <x v="4"/>
    <s v="No Data"/>
    <s v="No Data"/>
    <s v="No Data"/>
    <s v="No Data"/>
    <n v="10"/>
    <n v="10"/>
    <n v="15"/>
    <n v="19.5"/>
    <n v="59.5"/>
    <n v="60"/>
    <s v="Probability &amp; Statistics"/>
    <s v="BDS DF114"/>
    <s v="0 missed"/>
    <s v="0 missed"/>
    <n v="3"/>
    <n v="1"/>
    <n v="1"/>
    <n v="1"/>
    <s v="0 missed"/>
    <n v="4"/>
    <n v="1"/>
    <x v="2"/>
    <s v="No Data"/>
    <s v="P-S2_Onsite"/>
    <s v="Present"/>
    <s v="P-S2_Onsite"/>
    <n v="5"/>
    <n v="5"/>
    <n v="8"/>
    <n v="8"/>
    <n v="46"/>
    <n v="30"/>
    <s v="Writing Practice"/>
    <s v="BDS DF112"/>
    <s v="0 missed"/>
    <s v="0 missed"/>
    <n v="2"/>
    <n v="2"/>
    <n v="1"/>
    <n v="1"/>
    <s v="0 missed"/>
    <n v="4"/>
    <n v="1"/>
    <x v="3"/>
    <s v="No Data"/>
    <s v="P-S2_Onsite"/>
    <s v="Present"/>
    <s v="P-S2_Onsite"/>
    <s v="P-0, A-0, No Data-4"/>
    <s v="P-2, A-0, No Data-2"/>
    <s v="No Data"/>
    <s v="P-S2_Onsite"/>
    <s v="No Data"/>
    <s v="P-S2_Onsite"/>
    <x v="7"/>
    <n v="1"/>
    <s v="Activated"/>
    <s v="Exam Given"/>
    <x v="119"/>
    <x v="0"/>
  </r>
  <r>
    <n v="124"/>
    <s v="BS DS-AI"/>
    <s v="2025EB1100124"/>
    <s v="2025eb1100124@bitspilani-digital.edu.in"/>
    <s v="VIDHI DABAS"/>
    <s v="FEMALE"/>
    <s v="`+91-8447525252"/>
    <n v="2"/>
    <s v="A"/>
    <s v="A"/>
    <s v="A"/>
    <s v="A"/>
    <n v="1.6"/>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P-S1_Onsite"/>
    <s v="No Data"/>
    <s v="Present"/>
    <s v="P-S1_Onsite"/>
    <s v="A"/>
    <s v="A"/>
    <s v="A"/>
    <s v="A"/>
    <n v="0"/>
    <n v="60"/>
    <s v="Probability &amp; Statistics"/>
    <s v="BDS DF114"/>
    <s v="3 missed"/>
    <s v="1 missed"/>
    <n v="0"/>
    <n v="0"/>
    <n v="0"/>
    <n v="0"/>
    <s v="4 missed"/>
    <n v="0"/>
    <n v="0"/>
    <x v="1"/>
    <s v="No Data"/>
    <s v="P-S2_Onsite"/>
    <s v="Present"/>
    <s v="P-S2_Onsite"/>
    <n v="4"/>
    <n v="3.5"/>
    <s v="A"/>
    <s v="A"/>
    <n v="7.5"/>
    <n v="30"/>
    <s v="Writing Practice"/>
    <s v="BDS DF112"/>
    <s v="0 missed"/>
    <s v="2 missed"/>
    <n v="2"/>
    <n v="0"/>
    <n v="1"/>
    <n v="0"/>
    <s v="2 missed"/>
    <n v="2"/>
    <n v="0.5"/>
    <x v="0"/>
    <s v="P-S1_Onsite"/>
    <s v="No Data"/>
    <s v="Present"/>
    <s v="P-S1_Onsite"/>
    <s v="P-2, A-0, No Data-2"/>
    <s v="P-2, A-0, No Data-2"/>
    <s v="P-S2_Onsite"/>
    <s v="P-S1_Onsite"/>
    <s v="P-S1_Onsite"/>
    <s v="P-S2_Onsite"/>
    <x v="0"/>
    <n v="0"/>
    <s v="Activated"/>
    <s v="Exam Given"/>
    <x v="120"/>
    <x v="0"/>
  </r>
  <r>
    <n v="125"/>
    <s v="BS DS-AI"/>
    <s v="2025EB1100125"/>
    <s v="2025eb1100125@bitspilani-digital.edu.in"/>
    <s v="ARMAAN KAREEM"/>
    <s v="MALE"/>
    <s v="`+91-9141098610"/>
    <n v="10"/>
    <s v="A"/>
    <s v="A"/>
    <n v="8"/>
    <s v="A"/>
    <n v="14.4"/>
    <n v="60"/>
    <s v="Computer Programming"/>
    <s v="BDS DF113"/>
    <s v="2 missed"/>
    <s v="1 missed"/>
    <n v="2"/>
    <n v="0"/>
    <n v="0.5"/>
    <n v="0"/>
    <s v="3 missed"/>
    <n v="2"/>
    <n v="0.4"/>
    <x v="0"/>
    <s v="P-S1_Onsite"/>
    <s v="No Data"/>
    <s v="Present"/>
    <s v="P-S1_Onsite"/>
    <s v="A"/>
    <n v="11.5"/>
    <n v="8.6666666669999994"/>
    <s v="A"/>
    <s v="A"/>
    <n v="20.166666667000001"/>
    <n v="50"/>
    <s v="Computer Systems"/>
    <s v="BDS DF108"/>
    <s v="2 missed"/>
    <s v="1 missed"/>
    <n v="1"/>
    <n v="1"/>
    <n v="0.33333333333333331"/>
    <n v="0.5"/>
    <s v="3 missed"/>
    <n v="2"/>
    <n v="0.4"/>
    <x v="7"/>
    <s v="P-S1_Onsite"/>
    <s v="No Data"/>
    <s v="Present"/>
    <s v="P-S1_Onsite"/>
    <n v="10"/>
    <s v="A"/>
    <n v="15"/>
    <s v="A"/>
    <n v="25"/>
    <n v="60"/>
    <s v="Probability &amp; Statistics"/>
    <s v="BDS DF114"/>
    <s v="1 missed"/>
    <s v="1 missed"/>
    <n v="2"/>
    <n v="0"/>
    <n v="0.66666666666666663"/>
    <n v="0"/>
    <s v="2 missed"/>
    <n v="2"/>
    <n v="0.5"/>
    <x v="0"/>
    <s v="P-S1_Onsite"/>
    <s v="No Data"/>
    <s v="Present"/>
    <s v="P-S1_Onsite"/>
    <n v="3"/>
    <n v="4.5"/>
    <s v="A"/>
    <s v="A"/>
    <n v="7.5"/>
    <n v="30"/>
    <s v="Writing Practice"/>
    <s v="BDS DF112"/>
    <s v="0 missed"/>
    <s v="2 missed"/>
    <n v="2"/>
    <n v="0"/>
    <n v="1"/>
    <n v="0"/>
    <s v="2 missed"/>
    <n v="2"/>
    <n v="0.5"/>
    <x v="0"/>
    <s v="P-S1_Onsite"/>
    <s v="No Data"/>
    <s v="Present"/>
    <s v="P-S1_Onsite"/>
    <s v="P-4, A-0, No Data-0"/>
    <s v="P-0, A-0, No Data-4"/>
    <s v="P-S1_Onsite"/>
    <s v="P-S1_Onsite"/>
    <s v="P-S1_Onsite"/>
    <s v="P-S1_Onsite"/>
    <x v="0"/>
    <n v="0"/>
    <s v="Activated"/>
    <s v="Exam Given"/>
    <x v="121"/>
    <x v="0"/>
  </r>
  <r>
    <n v="126"/>
    <s v="BS DS-AI"/>
    <s v="2025EB1100126"/>
    <s v="2025eb1100126@bitspilani-digital.edu.in"/>
    <s v="SOUMYA DUBEY"/>
    <s v="FEMALE"/>
    <s v="`+91-7339980631"/>
    <n v="2"/>
    <s v="A"/>
    <n v="10"/>
    <n v="10"/>
    <n v="50"/>
    <n v="17.600000000000001"/>
    <n v="60"/>
    <s v="Computer Programming"/>
    <s v="BDS DF113"/>
    <s v="1 missed"/>
    <s v="0 missed"/>
    <n v="3"/>
    <n v="1"/>
    <n v="0.75"/>
    <n v="1"/>
    <s v="1 missed"/>
    <n v="4"/>
    <n v="0.8"/>
    <x v="3"/>
    <s v="No Data"/>
    <s v="No Data"/>
    <s v="No Data"/>
    <s v="No Data"/>
    <n v="13"/>
    <n v="15"/>
    <n v="8.6666666669999994"/>
    <n v="9"/>
    <n v="10"/>
    <n v="55.666666667000001"/>
    <n v="50"/>
    <s v="Computer Systems"/>
    <s v="BDS DF108"/>
    <s v="0 missed"/>
    <s v="0 missed"/>
    <n v="3"/>
    <n v="2"/>
    <n v="1"/>
    <n v="1"/>
    <s v="0 missed"/>
    <n v="5"/>
    <n v="1"/>
    <x v="4"/>
    <s v="No Data"/>
    <s v="P-S2_Onsite"/>
    <s v="Present"/>
    <s v="P-S2_Onsite"/>
    <s v="A"/>
    <n v="10"/>
    <n v="15"/>
    <n v="19.5"/>
    <n v="49.5"/>
    <n v="60"/>
    <s v="Probability &amp; Statistics"/>
    <s v="BDS DF114"/>
    <s v="1 missed"/>
    <s v="0 missed"/>
    <n v="2"/>
    <n v="1"/>
    <n v="0.66666666666666663"/>
    <n v="1"/>
    <s v="1 missed"/>
    <n v="3"/>
    <n v="0.75"/>
    <x v="5"/>
    <s v="No Data"/>
    <s v="P-S2_Onsite"/>
    <s v="Present"/>
    <s v="P-S2_Onsite"/>
    <n v="4"/>
    <n v="4.5"/>
    <n v="8.5"/>
    <n v="9.25"/>
    <n v="46.25"/>
    <n v="30"/>
    <s v="Writing Practice"/>
    <s v="BDS DF112"/>
    <s v="0 missed"/>
    <s v="0 missed"/>
    <n v="2"/>
    <n v="2"/>
    <n v="1"/>
    <n v="1"/>
    <s v="0 missed"/>
    <n v="4"/>
    <n v="1"/>
    <x v="3"/>
    <s v="No Data"/>
    <s v="P-S2_Onsite"/>
    <s v="Present"/>
    <s v="P-S2_Onsite"/>
    <s v="P-0, A-0, No Data-4"/>
    <s v="P-3, A-0, No Data-1"/>
    <s v="No Data"/>
    <s v="P-S2_Onsite"/>
    <s v="P-S2_Onsite"/>
    <s v="P-S2_Onsite"/>
    <x v="4"/>
    <n v="0"/>
    <s v="Activated"/>
    <s v="Exam Given"/>
    <x v="122"/>
    <x v="0"/>
  </r>
  <r>
    <n v="127"/>
    <s v="BS DS-AI"/>
    <s v="2025EB1100127"/>
    <s v="2025eb1100127@bitspilani-digital.edu.in"/>
    <s v="SRISHTI SINGH"/>
    <s v="FEMALE"/>
    <s v="`+91-7428858252"/>
    <n v="10"/>
    <n v="8"/>
    <n v="10"/>
    <n v="10"/>
    <n v="50"/>
    <n v="30.4"/>
    <n v="60"/>
    <s v="Computer Programming"/>
    <s v="BDS DF113"/>
    <s v="0 missed"/>
    <s v="0 missed"/>
    <n v="4"/>
    <n v="1"/>
    <n v="1"/>
    <n v="1"/>
    <s v="0 missed"/>
    <n v="5"/>
    <n v="1"/>
    <x v="4"/>
    <s v="No Data"/>
    <s v="P-S2_Onsite"/>
    <s v="Present"/>
    <s v="P-S2_Onsite"/>
    <n v="12"/>
    <n v="12"/>
    <n v="8"/>
    <n v="10"/>
    <n v="10"/>
    <n v="52"/>
    <n v="50"/>
    <s v="Computer Systems"/>
    <s v="BDS DF108"/>
    <s v="0 missed"/>
    <s v="0 missed"/>
    <n v="3"/>
    <n v="2"/>
    <n v="1"/>
    <n v="1"/>
    <s v="0 missed"/>
    <n v="5"/>
    <n v="1"/>
    <x v="4"/>
    <s v="No Data"/>
    <s v="A-S2_Onsite"/>
    <s v="Absent"/>
    <s v="A-S2_Onsite"/>
    <n v="10"/>
    <n v="10"/>
    <n v="15"/>
    <n v="16"/>
    <n v="56"/>
    <n v="60"/>
    <s v="Probability &amp; Statistics"/>
    <s v="BDS DF114"/>
    <s v="0 missed"/>
    <s v="0 missed"/>
    <n v="3"/>
    <n v="1"/>
    <n v="1"/>
    <n v="1"/>
    <s v="0 missed"/>
    <n v="4"/>
    <n v="1"/>
    <x v="2"/>
    <s v="No Data"/>
    <s v="P-S2_Onsite"/>
    <s v="Present"/>
    <s v="P-S2_Onsite"/>
    <n v="4.5"/>
    <n v="4.5"/>
    <n v="10"/>
    <s v="A"/>
    <n v="39"/>
    <n v="30"/>
    <s v="Writing Practice"/>
    <s v="BDS DF112"/>
    <s v="0 missed"/>
    <s v="1 missed"/>
    <n v="2"/>
    <n v="1"/>
    <n v="1"/>
    <n v="0.5"/>
    <s v="1 missed"/>
    <n v="3"/>
    <n v="0.75"/>
    <x v="2"/>
    <s v="No Data"/>
    <s v="P-S2_Onsite"/>
    <s v="Present"/>
    <s v="P-S2_Onsite"/>
    <s v="P-0, A-0, No Data-4"/>
    <s v="P-3, A-1, No Data-0"/>
    <s v="P-S2_Onsite"/>
    <s v="P-S2_Onsite"/>
    <s v="A-S2_Onsite"/>
    <s v="P-S2_Onsite"/>
    <x v="2"/>
    <n v="0"/>
    <s v="Activated"/>
    <s v="Exam Given"/>
    <x v="123"/>
    <x v="0"/>
  </r>
  <r>
    <n v="128"/>
    <s v="BS DS-AI"/>
    <s v="2025EB1100128"/>
    <s v="2025eb1100128@bitspilani-digital.edu.in"/>
    <s v="CHALLA SHARATH CHANDRA"/>
    <s v="MALE"/>
    <s v="`+91-7730956058"/>
    <n v="2"/>
    <s v="A"/>
    <s v="A"/>
    <s v="A"/>
    <s v="A"/>
    <n v="1.6"/>
    <n v="60"/>
    <s v="Computer Programming"/>
    <s v="BDS DF113"/>
    <s v="3 missed"/>
    <s v="1 missed"/>
    <n v="1"/>
    <n v="0"/>
    <n v="0.25"/>
    <n v="0"/>
    <s v="4 missed"/>
    <n v="1"/>
    <n v="0.2"/>
    <x v="2"/>
    <s v="No Data"/>
    <s v="P-S2_Onsite"/>
    <s v="Present"/>
    <s v="P-S2_Onsite"/>
    <s v="A"/>
    <s v="A"/>
    <s v="A"/>
    <n v="9"/>
    <n v="10"/>
    <n v="19"/>
    <n v="50"/>
    <s v="Computer Systems"/>
    <s v="BDS DF108"/>
    <s v="1 missed"/>
    <s v="2 missed"/>
    <n v="2"/>
    <n v="0"/>
    <n v="0.66666666666666663"/>
    <n v="0"/>
    <s v="3 missed"/>
    <n v="2"/>
    <n v="0.4"/>
    <x v="8"/>
    <s v="No Data"/>
    <s v="P-S2_Onsite"/>
    <s v="Present"/>
    <s v="P-S2_Onsite"/>
    <n v="10"/>
    <s v="A"/>
    <s v="A"/>
    <s v="A"/>
    <n v="10"/>
    <n v="60"/>
    <s v="Probability &amp; Statistics"/>
    <s v="BDS DF114"/>
    <s v="2 missed"/>
    <s v="1 missed"/>
    <n v="1"/>
    <n v="0"/>
    <n v="0.33333333333333331"/>
    <n v="0"/>
    <s v="3 missed"/>
    <n v="1"/>
    <n v="0.25"/>
    <x v="3"/>
    <s v="No Data"/>
    <s v="P-S2_Onsite"/>
    <s v="Present"/>
    <s v="P-S2_Onsite"/>
    <n v="2.5"/>
    <s v="A"/>
    <s v="A"/>
    <n v="7.5"/>
    <n v="10"/>
    <n v="30"/>
    <s v="Writing Practice"/>
    <s v="BDS DF112"/>
    <s v="1 missed"/>
    <s v="1 missed"/>
    <n v="1"/>
    <n v="1"/>
    <n v="0.5"/>
    <n v="0.5"/>
    <s v="2 missed"/>
    <n v="2"/>
    <n v="0.5"/>
    <x v="6"/>
    <s v="No Data"/>
    <s v="P-S2_Onsite"/>
    <s v="Present"/>
    <s v="P-S2_Onsite"/>
    <s v="P-0, A-0, No Data-4"/>
    <s v="P-4, A-0, No Data-0"/>
    <s v="P-S2_Onsite"/>
    <s v="P-S2_Onsite"/>
    <s v="P-S2_Onsite"/>
    <s v="P-S2_Onsite"/>
    <x v="0"/>
    <n v="0"/>
    <s v="Activated"/>
    <s v="Exam Given"/>
    <x v="124"/>
    <x v="0"/>
  </r>
  <r>
    <n v="129"/>
    <s v="BS DS-AI"/>
    <s v="2025EB1100129"/>
    <s v="2025eb1100129@bitspilani-digital.edu.in"/>
    <s v="VANSH VERMA"/>
    <s v="MALE"/>
    <s v="`+91-6005194768"/>
    <n v="6"/>
    <n v="9"/>
    <s v="A"/>
    <n v="10"/>
    <s v="A"/>
    <n v="20"/>
    <n v="60"/>
    <s v="Computer Programming"/>
    <s v="BDS DF113"/>
    <s v="1 missed"/>
    <s v="1 missed"/>
    <n v="3"/>
    <n v="0"/>
    <n v="0.75"/>
    <n v="0"/>
    <s v="2 missed"/>
    <n v="3"/>
    <n v="0.6"/>
    <x v="1"/>
    <s v="P-S1_Onsite"/>
    <s v="No Data"/>
    <s v="Present"/>
    <s v="P-S1_Onsite"/>
    <n v="13"/>
    <n v="13"/>
    <n v="8"/>
    <n v="8"/>
    <n v="9"/>
    <n v="51"/>
    <n v="50"/>
    <s v="Computer Systems"/>
    <s v="BDS DF108"/>
    <s v="0 missed"/>
    <s v="0 missed"/>
    <n v="3"/>
    <n v="2"/>
    <n v="1"/>
    <n v="1"/>
    <s v="0 missed"/>
    <n v="5"/>
    <n v="1"/>
    <x v="4"/>
    <s v="P-S1_Onsite"/>
    <s v="No Data"/>
    <s v="Present"/>
    <s v="P-S1_Onsite"/>
    <n v="9"/>
    <n v="10"/>
    <s v="A"/>
    <n v="10"/>
    <n v="34"/>
    <n v="60"/>
    <s v="Probability &amp; Statistics"/>
    <s v="BDS DF114"/>
    <s v="1 missed"/>
    <s v="0 missed"/>
    <n v="2"/>
    <n v="1"/>
    <n v="0.66666666666666663"/>
    <n v="1"/>
    <s v="1 missed"/>
    <n v="3"/>
    <n v="0.75"/>
    <x v="5"/>
    <s v="P-S1_Onsite"/>
    <s v="No Data"/>
    <s v="Present"/>
    <s v="P-S1_Onsite"/>
    <n v="4.5"/>
    <n v="4.5"/>
    <n v="8"/>
    <s v="A"/>
    <n v="17"/>
    <n v="30"/>
    <s v="Writing Practice"/>
    <s v="BDS DF112"/>
    <s v="0 missed"/>
    <s v="1 missed"/>
    <n v="2"/>
    <n v="1"/>
    <n v="1"/>
    <n v="0.5"/>
    <s v="1 missed"/>
    <n v="3"/>
    <n v="0.75"/>
    <x v="2"/>
    <s v="P-S1_Onsite"/>
    <s v="No Data"/>
    <s v="Present"/>
    <s v="P-S1_Onsite"/>
    <s v="P-4, A-0, No Data-0"/>
    <s v="P-0, A-0, No Data-4"/>
    <s v="P-S1_Onsite"/>
    <s v="P-S1_Onsite"/>
    <s v="P-S1_Onsite"/>
    <s v="P-S1_Onsite"/>
    <x v="0"/>
    <n v="0"/>
    <s v="Activated"/>
    <s v="Exam Given"/>
    <x v="125"/>
    <x v="0"/>
  </r>
  <r>
    <n v="130"/>
    <s v="BS DS-AI"/>
    <s v="2025EB1100130"/>
    <s v="2025eb1100130@bitspilani-digital.edu.in"/>
    <s v="RAYYAN KHAN"/>
    <s v="MALE"/>
    <s v="`+91-7828465509"/>
    <n v="10"/>
    <n v="10"/>
    <n v="10"/>
    <n v="10"/>
    <n v="50"/>
    <n v="32"/>
    <n v="60"/>
    <s v="Computer Programming"/>
    <s v="BDS DF113"/>
    <s v="0 missed"/>
    <s v="0 missed"/>
    <n v="4"/>
    <n v="1"/>
    <n v="1"/>
    <n v="1"/>
    <s v="0 missed"/>
    <n v="5"/>
    <n v="1"/>
    <x v="4"/>
    <s v="P-S1_Onsite"/>
    <s v="No Data"/>
    <s v="Present"/>
    <s v="P-S1_Onsite"/>
    <n v="14"/>
    <n v="12"/>
    <n v="10"/>
    <n v="10"/>
    <n v="10"/>
    <n v="56"/>
    <n v="50"/>
    <s v="Computer Systems"/>
    <s v="BDS DF108"/>
    <s v="0 missed"/>
    <s v="0 missed"/>
    <n v="3"/>
    <n v="2"/>
    <n v="1"/>
    <n v="1"/>
    <s v="0 missed"/>
    <n v="5"/>
    <n v="1"/>
    <x v="4"/>
    <s v="P-S1_Onsite"/>
    <s v="No Data"/>
    <s v="Present"/>
    <s v="P-S1_Onsite"/>
    <n v="10"/>
    <n v="10"/>
    <n v="15"/>
    <n v="19.5"/>
    <n v="59.5"/>
    <n v="60"/>
    <s v="Probability &amp; Statistics"/>
    <s v="BDS DF114"/>
    <s v="0 missed"/>
    <s v="0 missed"/>
    <n v="3"/>
    <n v="1"/>
    <n v="1"/>
    <n v="1"/>
    <s v="0 missed"/>
    <n v="4"/>
    <n v="1"/>
    <x v="2"/>
    <s v="P-S1_Onsite"/>
    <s v="No Data"/>
    <s v="Present"/>
    <s v="P-S1_Onsite"/>
    <n v="4"/>
    <n v="4"/>
    <n v="7.5"/>
    <n v="8.5"/>
    <n v="44"/>
    <n v="30"/>
    <s v="Writing Practice"/>
    <s v="BDS DF112"/>
    <s v="0 missed"/>
    <s v="0 missed"/>
    <n v="2"/>
    <n v="2"/>
    <n v="1"/>
    <n v="1"/>
    <s v="0 missed"/>
    <n v="4"/>
    <n v="1"/>
    <x v="3"/>
    <s v="P-S1_Onsite"/>
    <s v="No Data"/>
    <s v="Present"/>
    <s v="P-S1_Onsite"/>
    <s v="P-4, A-0, No Data-0"/>
    <s v="P-0, A-0, No Data-4"/>
    <s v="P-S1_Onsite"/>
    <s v="P-S1_Onsite"/>
    <s v="P-S1_Onsite"/>
    <s v="P-S1_Onsite"/>
    <x v="0"/>
    <n v="1"/>
    <s v="Activated"/>
    <s v="Exam Given"/>
    <x v="126"/>
    <x v="0"/>
  </r>
  <r>
    <n v="131"/>
    <s v="BS DS-AI"/>
    <s v="2025EB1100131"/>
    <s v="2025eb1100131@bitspilani-digital.edu.in"/>
    <s v="ANKUSH"/>
    <s v="MALE"/>
    <s v="`+91-8168689733"/>
    <n v="10"/>
    <s v="A"/>
    <n v="9"/>
    <s v="A"/>
    <s v="A"/>
    <n v="15.2"/>
    <n v="60"/>
    <s v="Computer Programming"/>
    <s v="BDS DF113"/>
    <s v="2 missed"/>
    <s v="1 missed"/>
    <n v="2"/>
    <n v="0"/>
    <n v="0.5"/>
    <n v="0"/>
    <s v="3 missed"/>
    <n v="2"/>
    <n v="0.4"/>
    <x v="0"/>
    <s v="No Data"/>
    <s v="A-S2_Onsite"/>
    <s v="Absent"/>
    <s v="A-S2_Onsite"/>
    <s v="A"/>
    <s v="A"/>
    <s v="A"/>
    <s v="A"/>
    <n v="9"/>
    <n v="9"/>
    <n v="50"/>
    <s v="Computer Systems"/>
    <s v="BDS DF108"/>
    <s v="2 missed"/>
    <s v="2 missed"/>
    <n v="1"/>
    <n v="0"/>
    <n v="0.33333333333333331"/>
    <n v="0"/>
    <s v="4 missed"/>
    <n v="1"/>
    <n v="0.2"/>
    <x v="3"/>
    <s v="No Data"/>
    <s v="A-S2_Onsite"/>
    <s v="Absent"/>
    <s v="A-S2_Onsite"/>
    <n v="10"/>
    <s v="A"/>
    <s v="A"/>
    <s v="A"/>
    <n v="10"/>
    <n v="60"/>
    <s v="Probability &amp; Statistics"/>
    <s v="BDS DF114"/>
    <s v="2 missed"/>
    <s v="1 missed"/>
    <n v="1"/>
    <n v="0"/>
    <n v="0.33333333333333331"/>
    <n v="0"/>
    <s v="3 missed"/>
    <n v="1"/>
    <n v="0.25"/>
    <x v="3"/>
    <s v="No Data"/>
    <s v="A-S2_Onsite"/>
    <s v="Absent"/>
    <s v="A-S2_Onsite"/>
    <n v="4.5"/>
    <s v="A"/>
    <s v="A"/>
    <s v="A"/>
    <n v="4.5"/>
    <n v="30"/>
    <s v="Writing Practice"/>
    <s v="BDS DF112"/>
    <s v="1 missed"/>
    <s v="2 missed"/>
    <n v="1"/>
    <n v="0"/>
    <n v="0.5"/>
    <n v="0"/>
    <s v="3 missed"/>
    <n v="1"/>
    <n v="0.25"/>
    <x v="1"/>
    <s v="No Data"/>
    <s v="A-S2_Onsite"/>
    <s v="Absent"/>
    <s v="A-S2_Onsite"/>
    <s v="P-0, A-0, No Data-4"/>
    <s v="P-0, A-4, No Data-0"/>
    <s v="A-S2_Onsite"/>
    <s v="A-S2_Onsite"/>
    <s v="A-S2_Onsite"/>
    <s v="A-S2_Onsite"/>
    <x v="1"/>
    <n v="0"/>
    <s v="Activated"/>
    <s v="Absent"/>
    <x v="127"/>
    <x v="1"/>
  </r>
  <r>
    <n v="132"/>
    <s v="BS DS-AI"/>
    <s v="2025EB1100132"/>
    <s v="2025eb1100132@bitspilani-digital.edu.in"/>
    <s v="ADITYA GUPTA"/>
    <s v="MALE"/>
    <s v="`+91-8222843400"/>
    <n v="2"/>
    <s v="A"/>
    <n v="9"/>
    <s v="A"/>
    <s v="A"/>
    <n v="8.8000000000000007"/>
    <n v="60"/>
    <s v="Computer Programming"/>
    <s v="BDS DF113"/>
    <s v="2 missed"/>
    <s v="1 missed"/>
    <n v="2"/>
    <n v="0"/>
    <n v="0.5"/>
    <n v="0"/>
    <s v="3 missed"/>
    <n v="2"/>
    <n v="0.4"/>
    <x v="0"/>
    <s v="No Data"/>
    <s v="P-S2_Onsite"/>
    <s v="Present"/>
    <s v="P-S2_Onsite"/>
    <s v="A"/>
    <s v="A"/>
    <s v="A"/>
    <s v="A"/>
    <s v="A"/>
    <n v="0"/>
    <n v="50"/>
    <s v="Computer Systems"/>
    <s v="BDS DF108"/>
    <s v="3 missed"/>
    <s v="2 missed"/>
    <n v="0"/>
    <n v="0"/>
    <n v="0"/>
    <n v="0"/>
    <s v="5 missed"/>
    <n v="0"/>
    <n v="0"/>
    <x v="0"/>
    <s v="No Data"/>
    <s v="P-S2_Onsite"/>
    <s v="Present"/>
    <s v="P-S2_Onsite"/>
    <s v="A"/>
    <s v="A"/>
    <s v="A"/>
    <s v="A"/>
    <n v="0"/>
    <n v="60"/>
    <s v="Probability &amp; Statistics"/>
    <s v="BDS DF114"/>
    <s v="3 missed"/>
    <s v="1 missed"/>
    <n v="0"/>
    <n v="0"/>
    <n v="0"/>
    <n v="0"/>
    <s v="4 missed"/>
    <n v="0"/>
    <n v="0"/>
    <x v="1"/>
    <s v="No Data"/>
    <s v="P-S2_Onsite"/>
    <s v="Present"/>
    <s v="P-S2_Onsite"/>
    <n v="4"/>
    <s v="A"/>
    <s v="A"/>
    <s v="A"/>
    <n v="4"/>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128"/>
    <x v="0"/>
  </r>
  <r>
    <n v="133"/>
    <s v="BS DS-AI"/>
    <s v="2025EB1100133"/>
    <s v="2025eb1100133@bitspilani-digital.edu.in"/>
    <s v="MANN KOTHARI"/>
    <s v="MALE"/>
    <s v="`+91-9137848481"/>
    <n v="9"/>
    <n v="8"/>
    <n v="10"/>
    <n v="9"/>
    <s v="A"/>
    <n v="28.8"/>
    <n v="60"/>
    <s v="Computer Programming"/>
    <s v="BDS DF113"/>
    <s v="0 missed"/>
    <s v="1 missed"/>
    <n v="4"/>
    <n v="0"/>
    <n v="1"/>
    <n v="0"/>
    <s v="1 missed"/>
    <n v="4"/>
    <n v="0.8"/>
    <x v="6"/>
    <s v="No Data"/>
    <s v="P-S2_Online"/>
    <s v="Present"/>
    <s v="P-S2_Online"/>
    <s v="A"/>
    <n v="6"/>
    <n v="8"/>
    <n v="10"/>
    <n v="10"/>
    <n v="34"/>
    <n v="50"/>
    <s v="Computer Systems"/>
    <s v="BDS DF108"/>
    <s v="0 missed"/>
    <s v="1 missed"/>
    <n v="3"/>
    <n v="1"/>
    <n v="1"/>
    <n v="0.5"/>
    <s v="1 missed"/>
    <n v="4"/>
    <n v="0.8"/>
    <x v="10"/>
    <s v="No Data"/>
    <s v="P-S2_Online"/>
    <s v="Present"/>
    <s v="P-S2_Online"/>
    <n v="9"/>
    <n v="9"/>
    <s v="A"/>
    <n v="15"/>
    <n v="37.5"/>
    <n v="60"/>
    <s v="Probability &amp; Statistics"/>
    <s v="BDS DF114"/>
    <s v="1 missed"/>
    <s v="0 missed"/>
    <n v="2"/>
    <n v="1"/>
    <n v="0.66666666666666663"/>
    <n v="1"/>
    <s v="1 missed"/>
    <n v="3"/>
    <n v="0.75"/>
    <x v="5"/>
    <s v="P-S1_Online"/>
    <s v="No Data"/>
    <s v="Present"/>
    <s v="P-S1_Online"/>
    <n v="3.5"/>
    <s v="A"/>
    <n v="9"/>
    <n v="7"/>
    <n v="19.5"/>
    <n v="30"/>
    <s v="Writing Practice"/>
    <s v="BDS DF112"/>
    <s v="1 missed"/>
    <s v="0 missed"/>
    <n v="1"/>
    <n v="2"/>
    <n v="0.5"/>
    <n v="1"/>
    <s v="1 missed"/>
    <n v="3"/>
    <n v="0.75"/>
    <x v="4"/>
    <s v="P-S1_Online"/>
    <s v="No Data"/>
    <s v="Present"/>
    <s v="P-S1_Online"/>
    <s v="P-2, A-0, No Data-2"/>
    <s v="P-2, A-0, No Data-2"/>
    <s v="P-S2_Online"/>
    <s v="P-S1_Online"/>
    <s v="P-S2_Online"/>
    <s v="P-S1_Online"/>
    <x v="0"/>
    <n v="0"/>
    <s v="Activated"/>
    <s v="Exam Given"/>
    <x v="129"/>
    <x v="0"/>
  </r>
  <r>
    <n v="134"/>
    <s v="BS DS-AI"/>
    <s v="2025EB1100134"/>
    <s v="2025eb1100134@bitspilani-digital.edu.in"/>
    <s v="KOLLURU TANUJ CHANDRA"/>
    <s v="MALE"/>
    <s v="`+91-8008902828"/>
    <n v="10"/>
    <s v="A"/>
    <s v="A"/>
    <n v="8"/>
    <n v="50"/>
    <n v="14.4"/>
    <n v="60"/>
    <s v="Computer Programming"/>
    <s v="BDS DF113"/>
    <s v="2 missed"/>
    <s v="0 missed"/>
    <n v="2"/>
    <n v="1"/>
    <n v="0.5"/>
    <n v="1"/>
    <s v="2 missed"/>
    <n v="3"/>
    <n v="0.6"/>
    <x v="7"/>
    <s v="No Data"/>
    <s v="P-S2_Onsite"/>
    <s v="Present"/>
    <s v="P-S2_Onsite"/>
    <n v="12"/>
    <n v="10.5"/>
    <s v="A"/>
    <n v="10"/>
    <s v="A"/>
    <n v="32.5"/>
    <n v="50"/>
    <s v="Computer Systems"/>
    <s v="BDS DF108"/>
    <s v="2 missed"/>
    <s v="0 missed"/>
    <n v="1"/>
    <n v="2"/>
    <n v="0.33333333333333331"/>
    <n v="1"/>
    <s v="2 missed"/>
    <n v="3"/>
    <n v="0.6"/>
    <x v="1"/>
    <s v="No Data"/>
    <s v="A-S2_Onsite"/>
    <s v="Absent"/>
    <s v="A-S2_Onsite"/>
    <n v="10"/>
    <n v="10"/>
    <s v="A"/>
    <n v="19"/>
    <n v="44"/>
    <n v="60"/>
    <s v="Probability &amp; Statistics"/>
    <s v="BDS DF114"/>
    <s v="1 missed"/>
    <s v="0 missed"/>
    <n v="2"/>
    <n v="1"/>
    <n v="0.66666666666666663"/>
    <n v="1"/>
    <s v="1 missed"/>
    <n v="3"/>
    <n v="0.75"/>
    <x v="5"/>
    <s v="P-S1_Onsite"/>
    <s v="No Data"/>
    <s v="Present"/>
    <s v="P-S1_Onsite"/>
    <n v="5"/>
    <n v="4.5"/>
    <n v="6"/>
    <s v="A"/>
    <n v="35.5"/>
    <n v="30"/>
    <s v="Writing Practice"/>
    <s v="BDS DF112"/>
    <s v="0 missed"/>
    <s v="1 missed"/>
    <n v="2"/>
    <n v="1"/>
    <n v="1"/>
    <n v="0.5"/>
    <s v="1 missed"/>
    <n v="3"/>
    <n v="0.75"/>
    <x v="2"/>
    <s v="P-S1_Onsite"/>
    <s v="No Data"/>
    <s v="Present"/>
    <s v="P-S1_Onsite"/>
    <s v="P-2, A-0, No Data-2"/>
    <s v="P-1, A-1, No Data-2"/>
    <s v="P-S2_Onsite"/>
    <s v="P-S1_Onsite"/>
    <s v="A-S2_Onsite"/>
    <s v="P-S1_Onsite"/>
    <x v="2"/>
    <n v="0"/>
    <s v="Activated"/>
    <s v="Exam Given"/>
    <x v="130"/>
    <x v="0"/>
  </r>
  <r>
    <n v="135"/>
    <s v="BS DS-AI"/>
    <s v="2025EB1100135"/>
    <s v="2025eb1100135@bitspilani-digital.edu.in"/>
    <s v="SPARSH R PISHARODY"/>
    <s v="MALE"/>
    <s v="`+91-8015103320"/>
    <n v="9"/>
    <s v="A"/>
    <s v="A"/>
    <n v="7"/>
    <s v="A"/>
    <n v="12.8"/>
    <n v="60"/>
    <s v="Computer Programming"/>
    <s v="BDS DF113"/>
    <s v="2 missed"/>
    <s v="1 missed"/>
    <n v="2"/>
    <n v="0"/>
    <n v="0.5"/>
    <n v="0"/>
    <s v="3 missed"/>
    <n v="2"/>
    <n v="0.4"/>
    <x v="0"/>
    <s v="No Data"/>
    <s v="P-S2_Onsite"/>
    <s v="Present"/>
    <s v="P-S2_Onsite"/>
    <s v="A"/>
    <s v="A"/>
    <n v="7.3333333329999997"/>
    <n v="10"/>
    <s v="A"/>
    <n v="17.333333332999999"/>
    <n v="50"/>
    <s v="Computer Systems"/>
    <s v="BDS DF108"/>
    <s v="1 missed"/>
    <s v="2 missed"/>
    <n v="2"/>
    <n v="0"/>
    <n v="0.66666666666666663"/>
    <n v="0"/>
    <s v="3 missed"/>
    <n v="2"/>
    <n v="0.4"/>
    <x v="8"/>
    <s v="No Data"/>
    <s v="P-S2_Onsite"/>
    <s v="Present"/>
    <s v="P-S2_Onsite"/>
    <n v="8"/>
    <s v="A"/>
    <s v="A"/>
    <s v="A"/>
    <n v="8"/>
    <n v="60"/>
    <s v="Probability &amp; Statistics"/>
    <s v="BDS DF114"/>
    <s v="2 missed"/>
    <s v="1 missed"/>
    <n v="1"/>
    <n v="0"/>
    <n v="0.33333333333333331"/>
    <n v="0"/>
    <s v="3 missed"/>
    <n v="1"/>
    <n v="0.25"/>
    <x v="3"/>
    <s v="No Data"/>
    <s v="P-S2_Onsite"/>
    <s v="Present"/>
    <s v="P-S2_Onsite"/>
    <n v="5"/>
    <n v="3.5"/>
    <n v="8"/>
    <s v="A"/>
    <n v="16.5"/>
    <n v="30"/>
    <s v="Writing Practice"/>
    <s v="BDS DF112"/>
    <s v="0 missed"/>
    <s v="1 missed"/>
    <n v="2"/>
    <n v="1"/>
    <n v="1"/>
    <n v="0.5"/>
    <s v="1 missed"/>
    <n v="3"/>
    <n v="0.75"/>
    <x v="2"/>
    <s v="No Data"/>
    <s v="P-S2_Onsite"/>
    <s v="Present"/>
    <s v="P-S2_Onsite"/>
    <s v="P-0, A-0, No Data-4"/>
    <s v="P-4, A-0, No Data-0"/>
    <s v="P-S2_Onsite"/>
    <s v="P-S2_Onsite"/>
    <s v="P-S2_Onsite"/>
    <s v="P-S2_Onsite"/>
    <x v="0"/>
    <n v="0"/>
    <s v="Activated"/>
    <s v="Exam Given"/>
    <x v="131"/>
    <x v="0"/>
  </r>
  <r>
    <n v="136"/>
    <s v="BS DS-AI"/>
    <s v="2025EB1100136"/>
    <s v="2025eb1100136@bitspilani-digital.edu.in"/>
    <s v="PATIL SHAMA ONKAR"/>
    <s v="FEMALE"/>
    <s v="`+91-9657722314"/>
    <n v="7"/>
    <n v="6"/>
    <n v="4"/>
    <n v="3"/>
    <s v="A"/>
    <n v="16"/>
    <n v="60"/>
    <s v="Computer Programming"/>
    <s v="BDS DF113"/>
    <s v="0 missed"/>
    <s v="1 missed"/>
    <n v="4"/>
    <n v="0"/>
    <n v="1"/>
    <n v="0"/>
    <s v="1 missed"/>
    <n v="4"/>
    <n v="0.8"/>
    <x v="6"/>
    <s v="No Data"/>
    <s v="A-S2_Onsite"/>
    <s v="Absent"/>
    <s v="A-S2_Onsite"/>
    <s v="A"/>
    <s v="A"/>
    <n v="6"/>
    <s v="A"/>
    <s v="A"/>
    <n v="6"/>
    <n v="50"/>
    <s v="Computer Systems"/>
    <s v="BDS DF108"/>
    <s v="2 missed"/>
    <s v="2 missed"/>
    <n v="1"/>
    <n v="0"/>
    <n v="0.33333333333333331"/>
    <n v="0"/>
    <s v="4 missed"/>
    <n v="1"/>
    <n v="0.2"/>
    <x v="3"/>
    <s v="No Data"/>
    <s v="A-S2_Onsite"/>
    <s v="Absent"/>
    <s v="A-S2_Onsite"/>
    <n v="2"/>
    <n v="3"/>
    <n v="7.5"/>
    <s v="A"/>
    <n v="14"/>
    <n v="60"/>
    <s v="Probability &amp; Statistics"/>
    <s v="BDS DF114"/>
    <s v="0 missed"/>
    <s v="1 missed"/>
    <n v="3"/>
    <n v="0"/>
    <n v="1"/>
    <n v="0"/>
    <s v="1 missed"/>
    <n v="3"/>
    <n v="0.75"/>
    <x v="6"/>
    <s v="No Data"/>
    <s v="A-S2_Onsite"/>
    <s v="Absent"/>
    <s v="A-S2_Onsite"/>
    <n v="3"/>
    <n v="2.5"/>
    <n v="7.5"/>
    <s v="A"/>
    <n v="13"/>
    <n v="30"/>
    <s v="Writing Practice"/>
    <s v="BDS DF112"/>
    <s v="0 missed"/>
    <s v="1 missed"/>
    <n v="2"/>
    <n v="1"/>
    <n v="1"/>
    <n v="0.5"/>
    <s v="1 missed"/>
    <n v="3"/>
    <n v="0.75"/>
    <x v="2"/>
    <s v="P-S1_Onsite"/>
    <s v="No Data"/>
    <s v="Present"/>
    <s v="P-S1_Onsite"/>
    <s v="P-1, A-0, No Data-3"/>
    <s v="P-0, A-3, No Data-1"/>
    <s v="A-S2_Onsite"/>
    <s v="P-S1_Onsite"/>
    <s v="A-S2_Onsite"/>
    <s v="A-S2_Onsite"/>
    <x v="10"/>
    <n v="0"/>
    <s v="Activated"/>
    <s v="Exam Given"/>
    <x v="132"/>
    <x v="0"/>
  </r>
  <r>
    <n v="137"/>
    <s v="BS DS-AI"/>
    <s v="2025EB1100137"/>
    <s v="2025eb1100137@bitspilani-digital.edu.in"/>
    <s v="KALYANI SANKARA SUBRAMANIAN"/>
    <s v="FEMALE"/>
    <s v="`+91-7305293450"/>
    <n v="10"/>
    <n v="8"/>
    <s v="A"/>
    <n v="10"/>
    <n v="45"/>
    <n v="22.4"/>
    <n v="60"/>
    <s v="Computer Programming"/>
    <s v="BDS DF113"/>
    <s v="1 missed"/>
    <s v="0 missed"/>
    <n v="3"/>
    <n v="1"/>
    <n v="0.75"/>
    <n v="1"/>
    <s v="1 missed"/>
    <n v="4"/>
    <n v="0.8"/>
    <x v="3"/>
    <s v="No Data"/>
    <s v="P-S2_Onsite"/>
    <s v="Present"/>
    <s v="P-S2_Onsite"/>
    <n v="13"/>
    <n v="13"/>
    <n v="8.6666666669999994"/>
    <s v="A"/>
    <s v="A"/>
    <n v="34.666666667000001"/>
    <n v="50"/>
    <s v="Computer Systems"/>
    <s v="BDS DF108"/>
    <s v="2 missed"/>
    <s v="0 missed"/>
    <n v="1"/>
    <n v="2"/>
    <n v="0.33333333333333331"/>
    <n v="1"/>
    <s v="2 missed"/>
    <n v="3"/>
    <n v="0.6"/>
    <x v="1"/>
    <s v="No Data"/>
    <s v="P-S2_Onsite"/>
    <s v="Present"/>
    <s v="P-S2_Onsite"/>
    <n v="10"/>
    <n v="9"/>
    <n v="15"/>
    <n v="19.5"/>
    <n v="58"/>
    <n v="60"/>
    <s v="Probability &amp; Statistics"/>
    <s v="BDS DF114"/>
    <s v="0 missed"/>
    <s v="0 missed"/>
    <n v="3"/>
    <n v="1"/>
    <n v="1"/>
    <n v="1"/>
    <s v="0 missed"/>
    <n v="4"/>
    <n v="1"/>
    <x v="2"/>
    <s v="P-S1_Onsite"/>
    <s v="No Data"/>
    <s v="Present"/>
    <s v="P-S1_Onsite"/>
    <n v="5"/>
    <n v="4.5"/>
    <n v="7.5"/>
    <n v="6.5"/>
    <n v="23.5"/>
    <n v="30"/>
    <s v="Writing Practice"/>
    <s v="BDS DF112"/>
    <s v="0 missed"/>
    <s v="0 missed"/>
    <n v="2"/>
    <n v="2"/>
    <n v="1"/>
    <n v="1"/>
    <s v="0 missed"/>
    <n v="4"/>
    <n v="1"/>
    <x v="3"/>
    <s v="P-S1_Onsite"/>
    <s v="No Data"/>
    <s v="Present"/>
    <s v="P-S1_Onsite"/>
    <s v="P-2, A-0, No Data-2"/>
    <s v="P-2, A-0, No Data-2"/>
    <s v="P-S2_Onsite"/>
    <s v="P-S1_Onsite"/>
    <s v="P-S2_Onsite"/>
    <s v="P-S1_Onsite"/>
    <x v="0"/>
    <n v="0"/>
    <s v="Activated"/>
    <s v="Exam Given"/>
    <x v="133"/>
    <x v="0"/>
  </r>
  <r>
    <n v="138"/>
    <s v="BS DS-AI"/>
    <s v="2025EB1100138"/>
    <s v="2025eb1100138@bitspilani-digital.edu.in"/>
    <s v="SOUMYADEV MONDAL"/>
    <s v="MALE"/>
    <s v="`+91-6297210830"/>
    <n v="10"/>
    <n v="10"/>
    <n v="10"/>
    <n v="10"/>
    <n v="50"/>
    <n v="32"/>
    <n v="60"/>
    <s v="Computer Programming"/>
    <s v="BDS DF113"/>
    <s v="0 missed"/>
    <s v="0 missed"/>
    <n v="4"/>
    <n v="1"/>
    <n v="1"/>
    <n v="1"/>
    <s v="0 missed"/>
    <n v="5"/>
    <n v="1"/>
    <x v="4"/>
    <s v="No Data"/>
    <s v="P-S2_Onsite"/>
    <s v="Present"/>
    <s v="P-S2_Onsite"/>
    <n v="14.5"/>
    <n v="13"/>
    <n v="10"/>
    <n v="10"/>
    <n v="10"/>
    <n v="57.5"/>
    <n v="50"/>
    <s v="Computer Systems"/>
    <s v="BDS DF108"/>
    <s v="0 missed"/>
    <s v="0 missed"/>
    <n v="3"/>
    <n v="2"/>
    <n v="1"/>
    <n v="1"/>
    <s v="0 missed"/>
    <n v="5"/>
    <n v="1"/>
    <x v="4"/>
    <s v="No Data"/>
    <s v="P-S2_Onsite"/>
    <s v="Present"/>
    <s v="P-S2_Onsite"/>
    <n v="10"/>
    <n v="10"/>
    <n v="15"/>
    <n v="19.5"/>
    <n v="59.5"/>
    <n v="60"/>
    <s v="Probability &amp; Statistics"/>
    <s v="BDS DF114"/>
    <s v="0 missed"/>
    <s v="0 missed"/>
    <n v="3"/>
    <n v="1"/>
    <n v="1"/>
    <n v="1"/>
    <s v="0 missed"/>
    <n v="4"/>
    <n v="1"/>
    <x v="2"/>
    <s v="No Data"/>
    <s v="P-S2_Onsite"/>
    <s v="Present"/>
    <s v="P-S2_Onsite"/>
    <n v="5"/>
    <n v="4.5"/>
    <n v="9.5"/>
    <n v="9.5"/>
    <n v="48.5"/>
    <n v="30"/>
    <s v="Writing Practice"/>
    <s v="BDS DF112"/>
    <s v="0 missed"/>
    <s v="0 missed"/>
    <n v="2"/>
    <n v="2"/>
    <n v="1"/>
    <n v="1"/>
    <s v="0 missed"/>
    <n v="4"/>
    <n v="1"/>
    <x v="3"/>
    <s v="P-S1_Onsite"/>
    <s v="No Data"/>
    <s v="Present"/>
    <s v="P-S1_Onsite"/>
    <s v="P-1, A-0, No Data-3"/>
    <s v="P-3, A-0, No Data-1"/>
    <s v="P-S2_Onsite"/>
    <s v="P-S1_Onsite"/>
    <s v="P-S2_Onsite"/>
    <s v="P-S2_Onsite"/>
    <x v="0"/>
    <n v="1"/>
    <s v="Activated"/>
    <s v="Exam Given"/>
    <x v="134"/>
    <x v="0"/>
  </r>
  <r>
    <n v="139"/>
    <s v="BS DS-AI"/>
    <s v="2025EB1100139"/>
    <s v="2025eb1100139@bitspilani-digital.edu.in"/>
    <s v="SRIJITH SRIKANTH"/>
    <s v="MALE"/>
    <s v="`+91-8637616001"/>
    <n v="9"/>
    <n v="10"/>
    <s v="A"/>
    <n v="10"/>
    <n v="50"/>
    <n v="23.2"/>
    <n v="60"/>
    <s v="Computer Programming"/>
    <s v="BDS DF113"/>
    <s v="1 missed"/>
    <s v="0 missed"/>
    <n v="3"/>
    <n v="1"/>
    <n v="0.75"/>
    <n v="1"/>
    <s v="1 missed"/>
    <n v="4"/>
    <n v="0.8"/>
    <x v="3"/>
    <s v="P-S1_Onsite"/>
    <s v="No Data"/>
    <s v="Present"/>
    <s v="P-S1_Onsite"/>
    <n v="7.5"/>
    <n v="14"/>
    <n v="9.3333333330000006"/>
    <n v="10"/>
    <n v="10"/>
    <n v="50.833333332999999"/>
    <n v="50"/>
    <s v="Computer Systems"/>
    <s v="BDS DF108"/>
    <s v="0 missed"/>
    <s v="0 missed"/>
    <n v="3"/>
    <n v="2"/>
    <n v="1"/>
    <n v="1"/>
    <s v="0 missed"/>
    <n v="5"/>
    <n v="1"/>
    <x v="4"/>
    <s v="P-S1_Onsite"/>
    <s v="No Data"/>
    <s v="Present"/>
    <s v="P-S1_Onsite"/>
    <n v="10"/>
    <n v="10"/>
    <n v="15"/>
    <n v="19.5"/>
    <n v="59.5"/>
    <n v="60"/>
    <s v="Probability &amp; Statistics"/>
    <s v="BDS DF114"/>
    <s v="0 missed"/>
    <s v="0 missed"/>
    <n v="3"/>
    <n v="1"/>
    <n v="1"/>
    <n v="1"/>
    <s v="0 missed"/>
    <n v="4"/>
    <n v="1"/>
    <x v="2"/>
    <s v="No Data"/>
    <s v="P-S2_Onsite"/>
    <s v="Present"/>
    <s v="P-S2_Onsite"/>
    <n v="3.5"/>
    <n v="3.5"/>
    <n v="8.5"/>
    <n v="8"/>
    <n v="43.5"/>
    <n v="30"/>
    <s v="Writing Practice"/>
    <s v="BDS DF112"/>
    <s v="0 missed"/>
    <s v="0 missed"/>
    <n v="2"/>
    <n v="2"/>
    <n v="1"/>
    <n v="1"/>
    <s v="0 missed"/>
    <n v="4"/>
    <n v="1"/>
    <x v="3"/>
    <s v="No Data"/>
    <s v="P-S2_Onsite"/>
    <s v="Present"/>
    <s v="P-S2_Onsite"/>
    <s v="P-2, A-0, No Data-2"/>
    <s v="P-2, A-0, No Data-2"/>
    <s v="P-S1_Onsite"/>
    <s v="P-S2_Onsite"/>
    <s v="P-S1_Onsite"/>
    <s v="P-S2_Onsite"/>
    <x v="0"/>
    <n v="0"/>
    <s v="Activated"/>
    <s v="Exam Given"/>
    <x v="135"/>
    <x v="0"/>
  </r>
  <r>
    <n v="140"/>
    <s v="BS DS-AI"/>
    <s v="2025EB1100140"/>
    <s v="2025eb1100140@bitspilani-digital.edu.in"/>
    <s v="APEKSHA SONI"/>
    <s v="FEMALE"/>
    <s v="`+91-8619594668"/>
    <n v="8"/>
    <n v="8"/>
    <s v="A"/>
    <n v="10"/>
    <n v="50"/>
    <n v="20.8"/>
    <n v="60"/>
    <s v="Computer Programming"/>
    <s v="BDS DF113"/>
    <s v="1 missed"/>
    <s v="0 missed"/>
    <n v="3"/>
    <n v="1"/>
    <n v="0.75"/>
    <n v="1"/>
    <s v="1 missed"/>
    <n v="4"/>
    <n v="0.8"/>
    <x v="3"/>
    <s v="No Data"/>
    <s v="P-S2_Onsite"/>
    <s v="Present"/>
    <s v="P-S2_Onsite"/>
    <n v="12"/>
    <n v="13"/>
    <n v="8.6666666669999994"/>
    <n v="10"/>
    <n v="10"/>
    <n v="53.666666667000001"/>
    <n v="50"/>
    <s v="Computer Systems"/>
    <s v="BDS DF108"/>
    <s v="0 missed"/>
    <s v="0 missed"/>
    <n v="3"/>
    <n v="2"/>
    <n v="1"/>
    <n v="1"/>
    <s v="0 missed"/>
    <n v="5"/>
    <n v="1"/>
    <x v="4"/>
    <s v="No Data"/>
    <s v="P-S2_Onsite"/>
    <s v="Present"/>
    <s v="P-S2_Onsite"/>
    <n v="9"/>
    <n v="9"/>
    <n v="15"/>
    <n v="15.5"/>
    <n v="53"/>
    <n v="60"/>
    <s v="Probability &amp; Statistics"/>
    <s v="BDS DF114"/>
    <s v="0 missed"/>
    <s v="0 missed"/>
    <n v="3"/>
    <n v="1"/>
    <n v="1"/>
    <n v="1"/>
    <s v="0 missed"/>
    <n v="4"/>
    <n v="1"/>
    <x v="2"/>
    <s v="P-S1_Onsite"/>
    <s v="No Data"/>
    <s v="Present"/>
    <s v="P-S1_Onsite"/>
    <n v="4"/>
    <n v="4.5"/>
    <n v="8.5"/>
    <n v="7.5"/>
    <n v="44.5"/>
    <n v="30"/>
    <s v="Writing Practice"/>
    <s v="BDS DF112"/>
    <s v="0 missed"/>
    <s v="0 missed"/>
    <n v="2"/>
    <n v="2"/>
    <n v="1"/>
    <n v="1"/>
    <s v="0 missed"/>
    <n v="4"/>
    <n v="1"/>
    <x v="3"/>
    <s v="P-S1_Onsite"/>
    <s v="No Data"/>
    <s v="Present"/>
    <s v="P-S1_Onsite"/>
    <s v="P-2, A-0, No Data-2"/>
    <s v="P-2, A-0, No Data-2"/>
    <s v="P-S2_Onsite"/>
    <s v="P-S1_Onsite"/>
    <s v="P-S2_Onsite"/>
    <s v="P-S1_Onsite"/>
    <x v="0"/>
    <n v="0"/>
    <s v="Activated"/>
    <s v="Exam Given"/>
    <x v="136"/>
    <x v="0"/>
  </r>
  <r>
    <n v="141"/>
    <s v="BS DS-AI"/>
    <s v="2025EB1100141"/>
    <s v="2025eb1100141@bitspilani-digital.edu.in"/>
    <s v="RASHI SHARMA"/>
    <s v="FEMALE"/>
    <s v="`+91-9414622630"/>
    <n v="7"/>
    <s v="A"/>
    <n v="8"/>
    <n v="6"/>
    <s v="A"/>
    <n v="16.8"/>
    <n v="60"/>
    <s v="Computer Programming"/>
    <s v="BDS DF113"/>
    <s v="1 missed"/>
    <s v="1 missed"/>
    <n v="3"/>
    <n v="0"/>
    <n v="0.75"/>
    <n v="0"/>
    <s v="2 missed"/>
    <n v="3"/>
    <n v="0.6"/>
    <x v="1"/>
    <s v="No Data"/>
    <s v="P-S2_Onsite"/>
    <s v="Present"/>
    <s v="P-S2_Onsite"/>
    <n v="12.5"/>
    <n v="13"/>
    <n v="6.6666666670000003"/>
    <n v="6"/>
    <n v="6"/>
    <n v="44.166666667000001"/>
    <n v="50"/>
    <s v="Computer Systems"/>
    <s v="BDS DF108"/>
    <s v="0 missed"/>
    <s v="0 missed"/>
    <n v="3"/>
    <n v="2"/>
    <n v="1"/>
    <n v="1"/>
    <s v="0 missed"/>
    <n v="5"/>
    <n v="1"/>
    <x v="4"/>
    <s v="No Data"/>
    <s v="P-S2_Onsite"/>
    <s v="Present"/>
    <s v="P-S2_Onsite"/>
    <n v="4"/>
    <n v="7"/>
    <n v="15"/>
    <n v="18"/>
    <n v="47.5"/>
    <n v="60"/>
    <s v="Probability &amp; Statistics"/>
    <s v="BDS DF114"/>
    <s v="0 missed"/>
    <s v="0 missed"/>
    <n v="3"/>
    <n v="1"/>
    <n v="1"/>
    <n v="1"/>
    <s v="0 missed"/>
    <n v="4"/>
    <n v="1"/>
    <x v="2"/>
    <s v="No Data"/>
    <s v="P-S2_Onsite"/>
    <s v="Present"/>
    <s v="P-S2_Onsite"/>
    <n v="2.5"/>
    <n v="2.5"/>
    <n v="8.5"/>
    <n v="6.25"/>
    <n v="19.7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137"/>
    <x v="0"/>
  </r>
  <r>
    <n v="142"/>
    <s v="BS DS-AI"/>
    <s v="2025EB1100142"/>
    <s v="2025eb1100142@bitspilani-digital.edu.in"/>
    <s v="KHUSHI KANTI"/>
    <s v="FEMALE"/>
    <s v="`+91-9868728299"/>
    <n v="2"/>
    <n v="9"/>
    <n v="9"/>
    <n v="10"/>
    <n v="50"/>
    <n v="24"/>
    <n v="60"/>
    <s v="Computer Programming"/>
    <s v="BDS DF113"/>
    <s v="0 missed"/>
    <s v="0 missed"/>
    <n v="4"/>
    <n v="1"/>
    <n v="1"/>
    <n v="1"/>
    <s v="0 missed"/>
    <n v="5"/>
    <n v="1"/>
    <x v="4"/>
    <s v="No Data"/>
    <s v="P-S2_Onsite"/>
    <s v="Present"/>
    <s v="P-S2_Onsite"/>
    <s v="A"/>
    <s v="A"/>
    <s v="A"/>
    <n v="10"/>
    <s v="A"/>
    <n v="10"/>
    <n v="50"/>
    <s v="Computer Systems"/>
    <s v="BDS DF108"/>
    <s v="2 missed"/>
    <s v="2 missed"/>
    <n v="1"/>
    <n v="0"/>
    <n v="0.33333333333333331"/>
    <n v="0"/>
    <s v="4 missed"/>
    <n v="1"/>
    <n v="0.2"/>
    <x v="3"/>
    <s v="No Data"/>
    <s v="No Data"/>
    <s v="No Data"/>
    <s v="No Data"/>
    <s v="A"/>
    <s v="A"/>
    <n v="15"/>
    <n v="14.5"/>
    <n v="29.5"/>
    <n v="60"/>
    <s v="Probability &amp; Statistics"/>
    <s v="BDS DF114"/>
    <s v="2 missed"/>
    <s v="0 missed"/>
    <n v="1"/>
    <n v="1"/>
    <n v="0.33333333333333331"/>
    <n v="1"/>
    <s v="2 missed"/>
    <n v="2"/>
    <n v="0.5"/>
    <x v="7"/>
    <s v="No Data"/>
    <s v="P-S2_Onsite"/>
    <s v="Present"/>
    <s v="P-S2_Onsite"/>
    <n v="4.5"/>
    <s v="A"/>
    <s v="A"/>
    <n v="7"/>
    <n v="31.5"/>
    <n v="30"/>
    <s v="Writing Practice"/>
    <s v="BDS DF112"/>
    <s v="1 missed"/>
    <s v="1 missed"/>
    <n v="1"/>
    <n v="1"/>
    <n v="0.5"/>
    <n v="0.5"/>
    <s v="2 missed"/>
    <n v="2"/>
    <n v="0.5"/>
    <x v="6"/>
    <s v="No Data"/>
    <s v="P-S2_Onsite"/>
    <s v="Present"/>
    <s v="P-S2_Onsite"/>
    <s v="P-0, A-0, No Data-4"/>
    <s v="P-3, A-0, No Data-1"/>
    <s v="P-S2_Onsite"/>
    <s v="P-S2_Onsite"/>
    <s v="No Data"/>
    <s v="P-S2_Onsite"/>
    <x v="4"/>
    <n v="0"/>
    <s v="Activated"/>
    <s v="Exam Given"/>
    <x v="138"/>
    <x v="0"/>
  </r>
  <r>
    <n v="143"/>
    <s v="BS DS-AI"/>
    <s v="2025EB1100143"/>
    <s v="2025eb1100143@bitspilani-digital.edu.in"/>
    <s v="UDBHAV KRISHNA SHARMA"/>
    <s v="MALE"/>
    <s v="`+91-9654113393"/>
    <n v="8"/>
    <n v="9"/>
    <n v="7"/>
    <n v="8"/>
    <n v="50"/>
    <n v="25.6"/>
    <n v="60"/>
    <s v="Computer Programming"/>
    <s v="BDS DF113"/>
    <s v="0 missed"/>
    <s v="0 missed"/>
    <n v="4"/>
    <n v="1"/>
    <n v="1"/>
    <n v="1"/>
    <s v="0 missed"/>
    <n v="5"/>
    <n v="1"/>
    <x v="4"/>
    <s v="No Data"/>
    <s v="P-S2_Onsite"/>
    <s v="Present"/>
    <s v="P-S2_Onsite"/>
    <n v="11"/>
    <n v="10.5"/>
    <n v="6.6666666670000003"/>
    <n v="7"/>
    <n v="8"/>
    <n v="43.166666667000001"/>
    <n v="50"/>
    <s v="Computer Systems"/>
    <s v="BDS DF108"/>
    <s v="0 missed"/>
    <s v="0 missed"/>
    <n v="3"/>
    <n v="2"/>
    <n v="1"/>
    <n v="1"/>
    <s v="0 missed"/>
    <n v="5"/>
    <n v="1"/>
    <x v="4"/>
    <s v="No Data"/>
    <s v="P-S2_Onsite"/>
    <s v="Present"/>
    <s v="P-S2_Onsite"/>
    <n v="9"/>
    <s v="A"/>
    <n v="12"/>
    <n v="19.5"/>
    <n v="40.5"/>
    <n v="60"/>
    <s v="Probability &amp; Statistics"/>
    <s v="BDS DF114"/>
    <s v="1 missed"/>
    <s v="0 missed"/>
    <n v="2"/>
    <n v="1"/>
    <n v="0.66666666666666663"/>
    <n v="1"/>
    <s v="1 missed"/>
    <n v="3"/>
    <n v="0.75"/>
    <x v="5"/>
    <s v="P-S1_Onsite"/>
    <s v="No Data"/>
    <s v="Present"/>
    <s v="P-S1_Onsite"/>
    <n v="3.5"/>
    <n v="3.5"/>
    <n v="9.5"/>
    <n v="8.5"/>
    <n v="25"/>
    <n v="30"/>
    <s v="Writing Practice"/>
    <s v="BDS DF112"/>
    <s v="0 missed"/>
    <s v="0 missed"/>
    <n v="2"/>
    <n v="2"/>
    <n v="1"/>
    <n v="1"/>
    <s v="0 missed"/>
    <n v="4"/>
    <n v="1"/>
    <x v="3"/>
    <s v="P-S1_Onsite"/>
    <s v="No Data"/>
    <s v="Present"/>
    <s v="P-S1_Onsite"/>
    <s v="P-2, A-0, No Data-2"/>
    <s v="P-2, A-0, No Data-2"/>
    <s v="P-S2_Onsite"/>
    <s v="P-S1_Onsite"/>
    <s v="P-S2_Onsite"/>
    <s v="P-S1_Onsite"/>
    <x v="0"/>
    <n v="0"/>
    <s v="Activated"/>
    <s v="Exam Given"/>
    <x v="139"/>
    <x v="0"/>
  </r>
  <r>
    <n v="144"/>
    <s v="BS DS-AI"/>
    <s v="2025EB1100144"/>
    <s v="2025eb1100144@bitspilani-digital.edu.in"/>
    <s v="SAHIL"/>
    <s v="MALE"/>
    <s v="`+91-6239219563"/>
    <n v="2"/>
    <s v="A"/>
    <s v="A"/>
    <s v="A"/>
    <s v="A"/>
    <n v="1.6"/>
    <n v="60"/>
    <s v="Computer Programming"/>
    <s v="BDS DF113"/>
    <s v="3 missed"/>
    <s v="1 missed"/>
    <n v="1"/>
    <n v="0"/>
    <n v="0.25"/>
    <n v="0"/>
    <s v="4 missed"/>
    <n v="1"/>
    <n v="0.2"/>
    <x v="2"/>
    <s v="No Data"/>
    <s v="No Data"/>
    <s v="No Data"/>
    <s v="No Data"/>
    <s v="A"/>
    <s v="A"/>
    <s v="A"/>
    <s v="A"/>
    <s v="A"/>
    <n v="0"/>
    <n v="50"/>
    <s v="Computer Systems"/>
    <s v="BDS DF108"/>
    <s v="3 missed"/>
    <s v="2 missed"/>
    <n v="0"/>
    <n v="0"/>
    <n v="0"/>
    <n v="0"/>
    <s v="5 missed"/>
    <n v="0"/>
    <n v="0"/>
    <x v="0"/>
    <s v="No Data"/>
    <s v="No Data"/>
    <s v="No Data"/>
    <s v="No Data"/>
    <s v="A"/>
    <s v="A"/>
    <s v="A"/>
    <s v="A"/>
    <n v="0"/>
    <n v="60"/>
    <s v="Probability &amp; Statistics"/>
    <s v="BDS DF114"/>
    <s v="3 missed"/>
    <s v="1 missed"/>
    <n v="0"/>
    <n v="0"/>
    <n v="0"/>
    <n v="0"/>
    <s v="4 missed"/>
    <n v="0"/>
    <n v="0"/>
    <x v="1"/>
    <s v="No Data"/>
    <s v="No Data"/>
    <s v="No Data"/>
    <s v="No Data"/>
    <s v="A"/>
    <s v="A"/>
    <s v="A"/>
    <s v="A"/>
    <n v="0"/>
    <n v="30"/>
    <s v="Writing Practice"/>
    <s v="BDS DF112"/>
    <s v="2 missed"/>
    <s v="2 missed"/>
    <n v="0"/>
    <n v="0"/>
    <n v="0"/>
    <n v="0"/>
    <s v="4 missed"/>
    <n v="0"/>
    <n v="0"/>
    <x v="5"/>
    <s v="No Data"/>
    <s v="No Data"/>
    <s v="No Data"/>
    <s v="No Data"/>
    <s v="P-0, A-0, No Data-4"/>
    <s v="P-0, A-0, No Data-4"/>
    <s v="No Data"/>
    <s v="No Data"/>
    <s v="No Data"/>
    <s v="No Data"/>
    <x v="6"/>
    <n v="0"/>
    <e v="#N/A"/>
    <s v="Refund"/>
    <x v="34"/>
    <x v="0"/>
  </r>
  <r>
    <n v="145"/>
    <s v="BS DS-AI"/>
    <s v="2025EB1100145"/>
    <s v="2025eb1100145@bitspilani-digital.edu.in"/>
    <s v="SHRIYA NAIDU S"/>
    <s v="FEMALE"/>
    <s v="`+91-8919680012"/>
    <n v="9"/>
    <n v="9"/>
    <n v="10"/>
    <n v="10"/>
    <n v="50"/>
    <n v="30.4"/>
    <n v="60"/>
    <s v="Computer Programming"/>
    <s v="BDS DF113"/>
    <s v="0 missed"/>
    <s v="0 missed"/>
    <n v="4"/>
    <n v="1"/>
    <n v="1"/>
    <n v="1"/>
    <s v="0 missed"/>
    <n v="5"/>
    <n v="1"/>
    <x v="4"/>
    <s v="No Data"/>
    <s v="P-S2_Onsite"/>
    <s v="Present"/>
    <s v="P-S2_Onsite"/>
    <n v="12.5"/>
    <n v="12"/>
    <n v="9.3333333330000006"/>
    <n v="10"/>
    <n v="10"/>
    <n v="53.833333332999999"/>
    <n v="50"/>
    <s v="Computer Systems"/>
    <s v="BDS DF108"/>
    <s v="0 missed"/>
    <s v="0 missed"/>
    <n v="3"/>
    <n v="2"/>
    <n v="1"/>
    <n v="1"/>
    <s v="0 missed"/>
    <n v="5"/>
    <n v="1"/>
    <x v="4"/>
    <s v="P-S1_Onsite"/>
    <s v="No Data"/>
    <s v="Present"/>
    <s v="P-S1_Onsite"/>
    <n v="10"/>
    <n v="10"/>
    <n v="15"/>
    <n v="20"/>
    <n v="60"/>
    <n v="60"/>
    <s v="Probability &amp; Statistics"/>
    <s v="BDS DF114"/>
    <s v="0 missed"/>
    <s v="0 missed"/>
    <n v="3"/>
    <n v="1"/>
    <n v="1"/>
    <n v="1"/>
    <s v="0 missed"/>
    <n v="4"/>
    <n v="1"/>
    <x v="2"/>
    <s v="No Data"/>
    <s v="No Data"/>
    <s v="No Data"/>
    <s v="No Data"/>
    <n v="5"/>
    <n v="4"/>
    <n v="8"/>
    <n v="9.25"/>
    <n v="46.25"/>
    <n v="30"/>
    <s v="Writing Practice"/>
    <s v="BDS DF112"/>
    <s v="0 missed"/>
    <s v="0 missed"/>
    <n v="2"/>
    <n v="2"/>
    <n v="1"/>
    <n v="1"/>
    <s v="0 missed"/>
    <n v="4"/>
    <n v="1"/>
    <x v="3"/>
    <s v="P-S1_Onsite"/>
    <s v="No Data"/>
    <s v="Present"/>
    <s v="P-S1_Onsite"/>
    <s v="P-2, A-0, No Data-2"/>
    <s v="P-1, A-0, No Data-3"/>
    <s v="P-S2_Onsite"/>
    <s v="P-S1_Onsite"/>
    <s v="P-S1_Onsite"/>
    <s v="No Data"/>
    <x v="4"/>
    <n v="1"/>
    <s v="Activated"/>
    <s v="Exam Given"/>
    <x v="140"/>
    <x v="0"/>
  </r>
  <r>
    <n v="146"/>
    <s v="BS DS-AI"/>
    <s v="2025EB1100146"/>
    <s v="2025eb1100146@bitspilani-digital.edu.in"/>
    <s v="K A MUHAMMED SHAHIL"/>
    <s v="MALE"/>
    <s v="`+91-7025092339"/>
    <n v="8"/>
    <n v="8"/>
    <s v="A"/>
    <s v="A"/>
    <s v="A"/>
    <n v="12.8"/>
    <n v="60"/>
    <s v="Computer Programming"/>
    <s v="BDS DF113"/>
    <s v="2 missed"/>
    <s v="1 missed"/>
    <n v="2"/>
    <n v="0"/>
    <n v="0.5"/>
    <n v="0"/>
    <s v="3 missed"/>
    <n v="2"/>
    <n v="0.4"/>
    <x v="0"/>
    <s v="No Data"/>
    <s v="A-S2_Onsite"/>
    <s v="Absent"/>
    <s v="A-S2_Onsite"/>
    <s v="A"/>
    <s v="A"/>
    <n v="8.6666666669999994"/>
    <s v="A"/>
    <s v="A"/>
    <n v="8.6666666669999994"/>
    <n v="50"/>
    <s v="Computer Systems"/>
    <s v="BDS DF108"/>
    <s v="2 missed"/>
    <s v="2 missed"/>
    <n v="1"/>
    <n v="0"/>
    <n v="0.33333333333333331"/>
    <n v="0"/>
    <s v="4 missed"/>
    <n v="1"/>
    <n v="0.2"/>
    <x v="3"/>
    <s v="No Data"/>
    <s v="A-S2_Onsite"/>
    <s v="Absent"/>
    <s v="A-S2_Onsite"/>
    <n v="6"/>
    <n v="9"/>
    <s v="A"/>
    <s v="A"/>
    <n v="19.5"/>
    <n v="60"/>
    <s v="Probability &amp; Statistics"/>
    <s v="BDS DF114"/>
    <s v="1 missed"/>
    <s v="1 missed"/>
    <n v="2"/>
    <n v="0"/>
    <n v="0.66666666666666663"/>
    <n v="0"/>
    <s v="2 missed"/>
    <n v="2"/>
    <n v="0.5"/>
    <x v="0"/>
    <s v="No Data"/>
    <s v="A-S2_Onsite"/>
    <s v="Absent"/>
    <s v="A-S2_Onsite"/>
    <n v="4.5"/>
    <n v="4"/>
    <n v="9"/>
    <s v="A"/>
    <n v="17.5"/>
    <n v="30"/>
    <s v="Writing Practice"/>
    <s v="BDS DF112"/>
    <s v="0 missed"/>
    <s v="1 missed"/>
    <n v="2"/>
    <n v="1"/>
    <n v="1"/>
    <n v="0.5"/>
    <s v="1 missed"/>
    <n v="3"/>
    <n v="0.75"/>
    <x v="2"/>
    <s v="No Data"/>
    <s v="A-S2_Onsite"/>
    <s v="Absent"/>
    <s v="A-S2_Onsite"/>
    <s v="P-0, A-0, No Data-4"/>
    <s v="P-0, A-4, No Data-0"/>
    <s v="A-S2_Onsite"/>
    <s v="A-S2_Onsite"/>
    <s v="A-S2_Onsite"/>
    <s v="A-S2_Onsite"/>
    <x v="1"/>
    <n v="0"/>
    <s v="Activation Pending"/>
    <s v="Absent"/>
    <x v="141"/>
    <x v="3"/>
  </r>
  <r>
    <n v="147"/>
    <s v="BS DS-AI"/>
    <s v="2025EB1100147"/>
    <s v="2025eb1100147@bitspilani-digital.edu.in"/>
    <s v="OGIRALA SUSHANTH"/>
    <s v="MALE"/>
    <s v="`+91-9032036196"/>
    <n v="10"/>
    <n v="9"/>
    <n v="9"/>
    <n v="10"/>
    <n v="50"/>
    <n v="30.4"/>
    <n v="60"/>
    <s v="Computer Programming"/>
    <s v="BDS DF113"/>
    <s v="0 missed"/>
    <s v="0 missed"/>
    <n v="4"/>
    <n v="1"/>
    <n v="1"/>
    <n v="1"/>
    <s v="0 missed"/>
    <n v="5"/>
    <n v="1"/>
    <x v="4"/>
    <s v="No Data"/>
    <s v="A-S2_Onsite"/>
    <s v="Absent"/>
    <s v="A-S2_Onsite"/>
    <n v="15"/>
    <n v="13.5"/>
    <n v="9.3333333330000006"/>
    <n v="9"/>
    <n v="10"/>
    <n v="56.833333332999999"/>
    <n v="50"/>
    <s v="Computer Systems"/>
    <s v="BDS DF108"/>
    <s v="0 missed"/>
    <s v="0 missed"/>
    <n v="3"/>
    <n v="2"/>
    <n v="1"/>
    <n v="1"/>
    <s v="0 missed"/>
    <n v="5"/>
    <n v="1"/>
    <x v="4"/>
    <s v="No Data"/>
    <s v="A-S2_Onsite"/>
    <s v="Absent"/>
    <s v="A-S2_Onsite"/>
    <n v="10"/>
    <s v="A"/>
    <n v="15"/>
    <n v="19"/>
    <n v="44"/>
    <n v="60"/>
    <s v="Probability &amp; Statistics"/>
    <s v="BDS DF114"/>
    <s v="1 missed"/>
    <s v="0 missed"/>
    <n v="2"/>
    <n v="1"/>
    <n v="0.66666666666666663"/>
    <n v="1"/>
    <s v="1 missed"/>
    <n v="3"/>
    <n v="0.75"/>
    <x v="5"/>
    <s v="No Data"/>
    <s v="A-S2_Onsite"/>
    <s v="Absent"/>
    <s v="A-S2_Onsite"/>
    <n v="4.5"/>
    <n v="4.5"/>
    <n v="6"/>
    <n v="8"/>
    <n v="43"/>
    <n v="30"/>
    <s v="Writing Practice"/>
    <s v="BDS DF112"/>
    <s v="0 missed"/>
    <s v="0 missed"/>
    <n v="2"/>
    <n v="2"/>
    <n v="1"/>
    <n v="1"/>
    <s v="0 missed"/>
    <n v="4"/>
    <n v="1"/>
    <x v="3"/>
    <s v="No Data"/>
    <s v="A-S2_Onsite"/>
    <s v="Absent"/>
    <s v="A-S2_Onsite"/>
    <s v="P-0, A-0, No Data-4"/>
    <s v="P-0, A-4, No Data-0"/>
    <s v="A-S2_Onsite"/>
    <s v="A-S2_Onsite"/>
    <s v="A-S2_Onsite"/>
    <s v="A-S2_Onsite"/>
    <x v="1"/>
    <n v="0"/>
    <s v="Activated"/>
    <s v="Absent"/>
    <x v="142"/>
    <x v="1"/>
  </r>
  <r>
    <n v="148"/>
    <s v="BS DS-AI"/>
    <s v="2025EB1100148"/>
    <s v="2025eb1100148@bitspilani-digital.edu.in"/>
    <s v="PRAJAPATI HARSH BANKIMKUMAR"/>
    <s v="MALE"/>
    <s v="`+91-9687059197"/>
    <n v="10"/>
    <n v="9"/>
    <n v="10"/>
    <n v="10"/>
    <n v="50"/>
    <n v="31.2"/>
    <n v="60"/>
    <s v="Computer Programming"/>
    <s v="BDS DF113"/>
    <s v="0 missed"/>
    <s v="0 missed"/>
    <n v="4"/>
    <n v="1"/>
    <n v="1"/>
    <n v="1"/>
    <s v="0 missed"/>
    <n v="5"/>
    <n v="1"/>
    <x v="4"/>
    <s v="No Data"/>
    <s v="P-S2_Onsite"/>
    <s v="Present"/>
    <s v="P-S2_Onsite"/>
    <n v="13"/>
    <n v="13"/>
    <n v="10"/>
    <n v="7"/>
    <n v="10"/>
    <n v="53"/>
    <n v="50"/>
    <s v="Computer Systems"/>
    <s v="BDS DF108"/>
    <s v="0 missed"/>
    <s v="0 missed"/>
    <n v="3"/>
    <n v="2"/>
    <n v="1"/>
    <n v="1"/>
    <s v="0 missed"/>
    <n v="5"/>
    <n v="1"/>
    <x v="4"/>
    <s v="No Data"/>
    <s v="P-S2_Onsite"/>
    <s v="Present"/>
    <s v="P-S2_Onsite"/>
    <n v="10"/>
    <n v="10"/>
    <n v="15"/>
    <n v="18"/>
    <n v="58"/>
    <n v="60"/>
    <s v="Probability &amp; Statistics"/>
    <s v="BDS DF114"/>
    <s v="0 missed"/>
    <s v="0 missed"/>
    <n v="3"/>
    <n v="1"/>
    <n v="1"/>
    <n v="1"/>
    <s v="0 missed"/>
    <n v="4"/>
    <n v="1"/>
    <x v="2"/>
    <s v="No Data"/>
    <s v="P-S2_Onsite"/>
    <s v="Present"/>
    <s v="P-S2_Onsite"/>
    <n v="4.5"/>
    <n v="4.5"/>
    <n v="8"/>
    <n v="9"/>
    <n v="46"/>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143"/>
    <x v="0"/>
  </r>
  <r>
    <n v="149"/>
    <s v="BS DS-AI"/>
    <s v="2025EB1100149"/>
    <s v="2025eb1100149@bitspilani-digital.edu.in"/>
    <s v="PRAKHAR TYAGI"/>
    <s v="MALE"/>
    <s v="`+91-9119779589"/>
    <n v="10"/>
    <s v="A"/>
    <s v="A"/>
    <s v="A"/>
    <s v="A"/>
    <n v="8"/>
    <n v="60"/>
    <s v="Computer Programming"/>
    <s v="BDS DF113"/>
    <s v="3 missed"/>
    <s v="1 missed"/>
    <n v="1"/>
    <n v="0"/>
    <n v="0.25"/>
    <n v="0"/>
    <s v="4 missed"/>
    <n v="1"/>
    <n v="0.2"/>
    <x v="2"/>
    <s v="No Data"/>
    <s v="P-S2_Onsite"/>
    <s v="Present"/>
    <s v="P-S2_Onsite"/>
    <s v="A"/>
    <s v="A"/>
    <s v="A"/>
    <n v="9"/>
    <s v="A"/>
    <n v="9"/>
    <n v="50"/>
    <s v="Computer Systems"/>
    <s v="BDS DF108"/>
    <s v="2 missed"/>
    <s v="2 missed"/>
    <n v="1"/>
    <n v="0"/>
    <n v="0.33333333333333331"/>
    <n v="0"/>
    <s v="4 missed"/>
    <n v="1"/>
    <n v="0.2"/>
    <x v="3"/>
    <s v="No Data"/>
    <s v="P-S2_Onsite"/>
    <s v="Present"/>
    <s v="P-S2_Onsite"/>
    <n v="10"/>
    <n v="10"/>
    <s v="A"/>
    <s v="A"/>
    <n v="25"/>
    <n v="60"/>
    <s v="Probability &amp; Statistics"/>
    <s v="BDS DF114"/>
    <s v="1 missed"/>
    <s v="1 missed"/>
    <n v="2"/>
    <n v="0"/>
    <n v="0.66666666666666663"/>
    <n v="0"/>
    <s v="2 missed"/>
    <n v="2"/>
    <n v="0.5"/>
    <x v="0"/>
    <s v="No Data"/>
    <s v="P-S2_Onsite"/>
    <s v="Present"/>
    <s v="P-S2_Onsite"/>
    <n v="4.5"/>
    <n v="4"/>
    <s v="A"/>
    <s v="A"/>
    <n v="8.5"/>
    <n v="30"/>
    <s v="Writing Practice"/>
    <s v="BDS DF112"/>
    <s v="0 missed"/>
    <s v="2 missed"/>
    <n v="2"/>
    <n v="0"/>
    <n v="1"/>
    <n v="0"/>
    <s v="2 missed"/>
    <n v="2"/>
    <n v="0.5"/>
    <x v="0"/>
    <s v="No Data"/>
    <s v="P-S2_Onsite"/>
    <s v="Present"/>
    <s v="P-S2_Onsite"/>
    <s v="P-0, A-0, No Data-4"/>
    <s v="P-4, A-0, No Data-0"/>
    <s v="P-S2_Onsite"/>
    <s v="P-S2_Onsite"/>
    <s v="P-S2_Onsite"/>
    <s v="P-S2_Onsite"/>
    <x v="0"/>
    <n v="0"/>
    <s v="Activated"/>
    <s v="Exam Given"/>
    <x v="144"/>
    <x v="0"/>
  </r>
  <r>
    <n v="150"/>
    <s v="BS DS-AI"/>
    <s v="2025EB1100150"/>
    <s v="2025eb1100150@bitspilani-digital.edu.in"/>
    <s v="SHIV JAIN"/>
    <s v="MALE"/>
    <s v="`+91-9301664087"/>
    <n v="10"/>
    <n v="10"/>
    <n v="10"/>
    <n v="10"/>
    <n v="50"/>
    <n v="32"/>
    <n v="60"/>
    <s v="Computer Programming"/>
    <s v="BDS DF113"/>
    <s v="0 missed"/>
    <s v="0 missed"/>
    <n v="4"/>
    <n v="1"/>
    <n v="1"/>
    <n v="1"/>
    <s v="0 missed"/>
    <n v="5"/>
    <n v="1"/>
    <x v="4"/>
    <s v="P-S1_Onsite"/>
    <s v="No Data"/>
    <s v="Present"/>
    <s v="P-S1_Onsite"/>
    <n v="13"/>
    <n v="13"/>
    <n v="8"/>
    <n v="9"/>
    <n v="10"/>
    <n v="53"/>
    <n v="50"/>
    <s v="Computer Systems"/>
    <s v="BDS DF108"/>
    <s v="0 missed"/>
    <s v="0 missed"/>
    <n v="3"/>
    <n v="2"/>
    <n v="1"/>
    <n v="1"/>
    <s v="0 missed"/>
    <n v="5"/>
    <n v="1"/>
    <x v="4"/>
    <s v="P-S1_Onsite"/>
    <s v="No Data"/>
    <s v="Present"/>
    <s v="P-S1_Onsite"/>
    <n v="10"/>
    <n v="10"/>
    <n v="15"/>
    <n v="19"/>
    <n v="59"/>
    <n v="60"/>
    <s v="Probability &amp; Statistics"/>
    <s v="BDS DF114"/>
    <s v="0 missed"/>
    <s v="0 missed"/>
    <n v="3"/>
    <n v="1"/>
    <n v="1"/>
    <n v="1"/>
    <s v="0 missed"/>
    <n v="4"/>
    <n v="1"/>
    <x v="2"/>
    <s v="P-S1_Onsite"/>
    <s v="No Data"/>
    <s v="Present"/>
    <s v="P-S1_Onsite"/>
    <n v="5"/>
    <n v="3.5"/>
    <n v="8.5"/>
    <n v="6.5"/>
    <n v="43.5"/>
    <n v="30"/>
    <s v="Writing Practice"/>
    <s v="BDS DF112"/>
    <s v="0 missed"/>
    <s v="0 missed"/>
    <n v="2"/>
    <n v="2"/>
    <n v="1"/>
    <n v="1"/>
    <s v="0 missed"/>
    <n v="4"/>
    <n v="1"/>
    <x v="3"/>
    <s v="P-S1_Onsite"/>
    <s v="No Data"/>
    <s v="Present"/>
    <s v="P-S1_Onsite"/>
    <s v="P-4, A-0, No Data-0"/>
    <s v="P-0, A-0, No Data-4"/>
    <s v="P-S1_Onsite"/>
    <s v="P-S1_Onsite"/>
    <s v="P-S1_Onsite"/>
    <s v="P-S1_Onsite"/>
    <x v="0"/>
    <n v="1"/>
    <s v="Activated"/>
    <s v="Exam Given"/>
    <x v="145"/>
    <x v="0"/>
  </r>
  <r>
    <n v="151"/>
    <s v="BS DS-AI"/>
    <s v="2025EB1100151"/>
    <s v="2025eb1100151@bitspilani-digital.edu.in"/>
    <s v="ACHINTYA CHOUBEY"/>
    <s v="MALE"/>
    <s v="`+91-9301779574"/>
    <n v="6"/>
    <n v="7"/>
    <n v="3"/>
    <n v="9"/>
    <s v="A"/>
    <n v="20"/>
    <n v="60"/>
    <s v="Computer Programming"/>
    <s v="BDS DF113"/>
    <s v="0 missed"/>
    <s v="1 missed"/>
    <n v="4"/>
    <n v="0"/>
    <n v="1"/>
    <n v="0"/>
    <s v="1 missed"/>
    <n v="4"/>
    <n v="0.8"/>
    <x v="6"/>
    <s v="No Data"/>
    <s v="A-S2_Onsite"/>
    <s v="Absent"/>
    <s v="A-S2_Onsite"/>
    <n v="15"/>
    <s v="A"/>
    <n v="8.6666666669999994"/>
    <s v="A"/>
    <s v="A"/>
    <n v="23.666666667000001"/>
    <n v="50"/>
    <s v="Computer Systems"/>
    <s v="BDS DF108"/>
    <s v="2 missed"/>
    <s v="1 missed"/>
    <n v="1"/>
    <n v="1"/>
    <n v="0.33333333333333331"/>
    <n v="0.5"/>
    <s v="3 missed"/>
    <n v="2"/>
    <n v="0.4"/>
    <x v="7"/>
    <s v="No Data"/>
    <s v="A-S2_Onsite"/>
    <s v="Absent"/>
    <s v="A-S2_Onsite"/>
    <n v="9"/>
    <n v="7"/>
    <s v="A"/>
    <s v="A"/>
    <n v="19.5"/>
    <n v="60"/>
    <s v="Probability &amp; Statistics"/>
    <s v="BDS DF114"/>
    <s v="1 missed"/>
    <s v="1 missed"/>
    <n v="2"/>
    <n v="0"/>
    <n v="0.66666666666666663"/>
    <n v="0"/>
    <s v="2 missed"/>
    <n v="2"/>
    <n v="0.5"/>
    <x v="0"/>
    <s v="No Data"/>
    <s v="A-S2_Onsite"/>
    <s v="Absent"/>
    <s v="A-S2_Onsite"/>
    <n v="4"/>
    <n v="4"/>
    <n v="7"/>
    <s v="A"/>
    <n v="15"/>
    <n v="30"/>
    <s v="Writing Practice"/>
    <s v="BDS DF112"/>
    <s v="0 missed"/>
    <s v="1 missed"/>
    <n v="2"/>
    <n v="1"/>
    <n v="1"/>
    <n v="0.5"/>
    <s v="1 missed"/>
    <n v="3"/>
    <n v="0.75"/>
    <x v="2"/>
    <s v="No Data"/>
    <s v="A-S2_Onsite"/>
    <s v="Absent"/>
    <s v="A-S2_Onsite"/>
    <s v="P-0, A-0, No Data-4"/>
    <s v="P-0, A-4, No Data-0"/>
    <s v="A-S2_Onsite"/>
    <s v="A-S2_Onsite"/>
    <s v="A-S2_Onsite"/>
    <s v="A-S2_Onsite"/>
    <x v="1"/>
    <n v="0"/>
    <s v="Activated"/>
    <s v="Absent"/>
    <x v="146"/>
    <x v="2"/>
  </r>
  <r>
    <n v="152"/>
    <s v="BS DS-AI"/>
    <s v="2025EB1100152"/>
    <s v="2025eb1100152@bitspilani-digital.edu.in"/>
    <s v="AMAN MANJU"/>
    <s v="MALE"/>
    <s v="`+91-9004468088"/>
    <n v="8"/>
    <s v="A"/>
    <n v="9"/>
    <n v="10"/>
    <n v="50"/>
    <n v="21.6"/>
    <n v="60"/>
    <s v="Computer Programming"/>
    <s v="BDS DF113"/>
    <s v="1 missed"/>
    <s v="0 missed"/>
    <n v="3"/>
    <n v="1"/>
    <n v="0.75"/>
    <n v="1"/>
    <s v="1 missed"/>
    <n v="4"/>
    <n v="0.8"/>
    <x v="3"/>
    <s v="No Data"/>
    <s v="P-S2_Onsite"/>
    <s v="Present"/>
    <s v="P-S2_Onsite"/>
    <n v="14"/>
    <n v="3"/>
    <s v="A"/>
    <n v="10"/>
    <n v="9"/>
    <n v="36"/>
    <n v="50"/>
    <s v="Computer Systems"/>
    <s v="BDS DF108"/>
    <s v="1 missed"/>
    <s v="0 missed"/>
    <n v="2"/>
    <n v="2"/>
    <n v="0.66666666666666663"/>
    <n v="1"/>
    <s v="1 missed"/>
    <n v="4"/>
    <n v="0.8"/>
    <x v="2"/>
    <s v="No Data"/>
    <s v="A-S2_Onsite"/>
    <s v="Absent"/>
    <s v="A-S2_Onsite"/>
    <n v="10"/>
    <n v="9"/>
    <n v="15"/>
    <n v="19"/>
    <n v="57.5"/>
    <n v="60"/>
    <s v="Probability &amp; Statistics"/>
    <s v="BDS DF114"/>
    <s v="0 missed"/>
    <s v="0 missed"/>
    <n v="3"/>
    <n v="1"/>
    <n v="1"/>
    <n v="1"/>
    <s v="0 missed"/>
    <n v="4"/>
    <n v="1"/>
    <x v="2"/>
    <s v="No Data"/>
    <s v="P-S2_Onsite"/>
    <s v="Present"/>
    <s v="P-S2_Onsite"/>
    <n v="5"/>
    <n v="4.5"/>
    <n v="7"/>
    <n v="7"/>
    <n v="43.5"/>
    <n v="30"/>
    <s v="Writing Practice"/>
    <s v="BDS DF112"/>
    <s v="0 missed"/>
    <s v="0 missed"/>
    <n v="2"/>
    <n v="2"/>
    <n v="1"/>
    <n v="1"/>
    <s v="0 missed"/>
    <n v="4"/>
    <n v="1"/>
    <x v="3"/>
    <s v="No Data"/>
    <s v="P-S2_Onsite"/>
    <s v="Present"/>
    <s v="P-S2_Onsite"/>
    <s v="P-0, A-0, No Data-4"/>
    <s v="P-3, A-1, No Data-0"/>
    <s v="P-S2_Onsite"/>
    <s v="P-S2_Onsite"/>
    <s v="A-S2_Onsite"/>
    <s v="P-S2_Onsite"/>
    <x v="2"/>
    <n v="0"/>
    <s v="Activated"/>
    <s v="Exam Given"/>
    <x v="147"/>
    <x v="0"/>
  </r>
  <r>
    <n v="153"/>
    <s v="BS DS-AI"/>
    <s v="2025EB1100153"/>
    <s v="2025eb1100153@bitspilani-digital.edu.in"/>
    <s v="SRIYA MOHIT SARAF"/>
    <s v="FEMALE"/>
    <s v="`+91-9518336536"/>
    <n v="7"/>
    <n v="7"/>
    <n v="10"/>
    <n v="10"/>
    <n v="50"/>
    <n v="27.2"/>
    <n v="60"/>
    <s v="Computer Programming"/>
    <s v="BDS DF113"/>
    <s v="0 missed"/>
    <s v="0 missed"/>
    <n v="4"/>
    <n v="1"/>
    <n v="1"/>
    <n v="1"/>
    <s v="0 missed"/>
    <n v="5"/>
    <n v="1"/>
    <x v="4"/>
    <s v="No Data"/>
    <s v="P-S2_Onsite"/>
    <s v="Present"/>
    <s v="P-S2_Onsite"/>
    <s v="A"/>
    <n v="10"/>
    <s v="A"/>
    <n v="8"/>
    <n v="9"/>
    <n v="27"/>
    <n v="50"/>
    <s v="Computer Systems"/>
    <s v="BDS DF108"/>
    <s v="1 missed"/>
    <s v="1 missed"/>
    <n v="2"/>
    <n v="1"/>
    <n v="0.66666666666666663"/>
    <n v="0.5"/>
    <s v="2 missed"/>
    <n v="3"/>
    <n v="0.6"/>
    <x v="11"/>
    <s v="No Data"/>
    <s v="P-S2_Onsite"/>
    <s v="Present"/>
    <s v="P-S2_Onsite"/>
    <n v="10"/>
    <n v="10"/>
    <n v="15"/>
    <n v="18"/>
    <n v="58"/>
    <n v="60"/>
    <s v="Probability &amp; Statistics"/>
    <s v="BDS DF114"/>
    <s v="0 missed"/>
    <s v="0 missed"/>
    <n v="3"/>
    <n v="1"/>
    <n v="1"/>
    <n v="1"/>
    <s v="0 missed"/>
    <n v="4"/>
    <n v="1"/>
    <x v="2"/>
    <s v="No Data"/>
    <s v="P-S2_Onsite"/>
    <s v="Present"/>
    <s v="P-S2_Onsite"/>
    <n v="4.5"/>
    <s v="A"/>
    <n v="7"/>
    <n v="9.5"/>
    <n v="31"/>
    <n v="30"/>
    <s v="Writing Practice"/>
    <s v="BDS DF112"/>
    <s v="1 missed"/>
    <s v="0 missed"/>
    <n v="1"/>
    <n v="2"/>
    <n v="0.5"/>
    <n v="1"/>
    <s v="1 missed"/>
    <n v="3"/>
    <n v="0.75"/>
    <x v="4"/>
    <s v="No Data"/>
    <s v="P-S2_Onsite"/>
    <s v="Present"/>
    <s v="P-S2_Onsite"/>
    <s v="P-0, A-0, No Data-4"/>
    <s v="P-4, A-0, No Data-0"/>
    <s v="P-S2_Onsite"/>
    <s v="P-S2_Onsite"/>
    <s v="P-S2_Onsite"/>
    <s v="P-S2_Onsite"/>
    <x v="0"/>
    <n v="0"/>
    <s v="Activated"/>
    <s v="Exam Given"/>
    <x v="148"/>
    <x v="0"/>
  </r>
  <r>
    <n v="154"/>
    <s v="BS DS-AI"/>
    <s v="2025EB1100154"/>
    <s v="2025eb1100154@bitspilani-digital.edu.in"/>
    <s v="SAMRIDDHI NEGI"/>
    <s v="FEMALE"/>
    <s v="`+91-8130837823"/>
    <n v="10"/>
    <n v="10"/>
    <s v="A"/>
    <s v="A"/>
    <s v="A"/>
    <n v="16"/>
    <n v="60"/>
    <s v="Computer Programming"/>
    <s v="BDS DF113"/>
    <s v="2 missed"/>
    <s v="1 missed"/>
    <n v="2"/>
    <n v="0"/>
    <n v="0.5"/>
    <n v="0"/>
    <s v="3 missed"/>
    <n v="2"/>
    <n v="0.4"/>
    <x v="0"/>
    <s v="P-S1_Onsite"/>
    <s v="No Data"/>
    <s v="Present"/>
    <s v="P-S1_Onsite"/>
    <n v="15"/>
    <s v="A"/>
    <n v="9.3333333330000006"/>
    <s v="A"/>
    <s v="A"/>
    <n v="24.333333332999999"/>
    <n v="50"/>
    <s v="Computer Systems"/>
    <s v="BDS DF108"/>
    <s v="2 missed"/>
    <s v="1 missed"/>
    <n v="1"/>
    <n v="1"/>
    <n v="0.33333333333333331"/>
    <n v="0.5"/>
    <s v="3 missed"/>
    <n v="2"/>
    <n v="0.4"/>
    <x v="7"/>
    <s v="P-S1_Onsite"/>
    <s v="No Data"/>
    <s v="Present"/>
    <s v="P-S1_Onsite"/>
    <n v="10"/>
    <n v="10"/>
    <s v="A"/>
    <s v="A"/>
    <n v="25"/>
    <n v="60"/>
    <s v="Probability &amp; Statistics"/>
    <s v="BDS DF114"/>
    <s v="1 missed"/>
    <s v="1 missed"/>
    <n v="2"/>
    <n v="0"/>
    <n v="0.66666666666666663"/>
    <n v="0"/>
    <s v="2 missed"/>
    <n v="2"/>
    <n v="0.5"/>
    <x v="0"/>
    <s v="No Data"/>
    <s v="P-S2_Onsite"/>
    <s v="Present"/>
    <s v="P-S2_Onsite"/>
    <n v="5"/>
    <n v="4.5"/>
    <n v="8.5"/>
    <s v="A"/>
    <n v="18"/>
    <n v="30"/>
    <s v="Writing Practice"/>
    <s v="BDS DF112"/>
    <s v="0 missed"/>
    <s v="1 missed"/>
    <n v="2"/>
    <n v="1"/>
    <n v="1"/>
    <n v="0.5"/>
    <s v="1 missed"/>
    <n v="3"/>
    <n v="0.75"/>
    <x v="2"/>
    <s v="No Data"/>
    <s v="P-S2_Onsite"/>
    <s v="Present"/>
    <s v="P-S2_Onsite"/>
    <s v="P-2, A-0, No Data-2"/>
    <s v="P-2, A-0, No Data-2"/>
    <s v="P-S1_Onsite"/>
    <s v="P-S2_Onsite"/>
    <s v="P-S1_Onsite"/>
    <s v="P-S2_Onsite"/>
    <x v="0"/>
    <n v="0"/>
    <s v="Activated"/>
    <s v="Exam Given"/>
    <x v="149"/>
    <x v="0"/>
  </r>
  <r>
    <n v="155"/>
    <s v="BS DS-AI"/>
    <s v="2025EB1100155"/>
    <s v="2025eb1100155@bitspilani-digital.edu.in"/>
    <s v="DHIRAJ GOUR"/>
    <s v="MALE"/>
    <s v="`+91-9461328433"/>
    <n v="10"/>
    <s v="A"/>
    <n v="8"/>
    <n v="9"/>
    <n v="50"/>
    <n v="21.6"/>
    <n v="60"/>
    <s v="Computer Programming"/>
    <s v="BDS DF113"/>
    <s v="1 missed"/>
    <s v="0 missed"/>
    <n v="3"/>
    <n v="1"/>
    <n v="0.75"/>
    <n v="1"/>
    <s v="1 missed"/>
    <n v="4"/>
    <n v="0.8"/>
    <x v="3"/>
    <s v="No Data"/>
    <s v="P-S2_Onsite"/>
    <s v="Present"/>
    <s v="P-S2_Onsite"/>
    <n v="14"/>
    <n v="12.5"/>
    <n v="8.6666666669999994"/>
    <n v="9"/>
    <n v="8"/>
    <n v="52.166666667000001"/>
    <n v="50"/>
    <s v="Computer Systems"/>
    <s v="BDS DF108"/>
    <s v="0 missed"/>
    <s v="0 missed"/>
    <n v="3"/>
    <n v="2"/>
    <n v="1"/>
    <n v="1"/>
    <s v="0 missed"/>
    <n v="5"/>
    <n v="1"/>
    <x v="4"/>
    <s v="No Data"/>
    <s v="P-S2_Onsite"/>
    <s v="Present"/>
    <s v="P-S2_Onsite"/>
    <n v="10"/>
    <n v="9"/>
    <n v="15"/>
    <n v="17"/>
    <n v="55.5"/>
    <n v="60"/>
    <s v="Probability &amp; Statistics"/>
    <s v="BDS DF114"/>
    <s v="0 missed"/>
    <s v="0 missed"/>
    <n v="3"/>
    <n v="1"/>
    <n v="1"/>
    <n v="1"/>
    <s v="0 missed"/>
    <n v="4"/>
    <n v="1"/>
    <x v="2"/>
    <s v="No Data"/>
    <s v="P-S2_Onsite"/>
    <s v="Present"/>
    <s v="P-S2_Onsite"/>
    <n v="4.5"/>
    <n v="4.5"/>
    <n v="6.5"/>
    <n v="7"/>
    <n v="22.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150"/>
    <x v="0"/>
  </r>
  <r>
    <n v="156"/>
    <s v="BS DS-AI"/>
    <s v="2025EB1100156"/>
    <s v="2025eb1100156@bitspilani-digital.edu.in"/>
    <s v="NEELABHO CHAKRABORTY"/>
    <s v="MALE"/>
    <s v="`+91-9330201274"/>
    <n v="10"/>
    <n v="10"/>
    <n v="10"/>
    <n v="10"/>
    <s v="A"/>
    <n v="32"/>
    <n v="60"/>
    <s v="Computer Programming"/>
    <s v="BDS DF113"/>
    <s v="0 missed"/>
    <s v="1 missed"/>
    <n v="4"/>
    <n v="0"/>
    <n v="1"/>
    <n v="0"/>
    <s v="1 missed"/>
    <n v="4"/>
    <n v="0.8"/>
    <x v="6"/>
    <s v="No Data"/>
    <s v="P-S2_Onsite"/>
    <s v="Present"/>
    <s v="P-S2_Onsite"/>
    <n v="15"/>
    <n v="14"/>
    <n v="10"/>
    <n v="9"/>
    <n v="10"/>
    <n v="58"/>
    <n v="50"/>
    <s v="Computer Systems"/>
    <s v="BDS DF108"/>
    <s v="0 missed"/>
    <s v="0 missed"/>
    <n v="3"/>
    <n v="2"/>
    <n v="1"/>
    <n v="1"/>
    <s v="0 missed"/>
    <n v="5"/>
    <n v="1"/>
    <x v="4"/>
    <s v="No Data"/>
    <s v="P-S2_Onsite"/>
    <s v="Present"/>
    <s v="P-S2_Onsite"/>
    <n v="10"/>
    <n v="10"/>
    <n v="15"/>
    <n v="19.5"/>
    <n v="59.5"/>
    <n v="60"/>
    <s v="Probability &amp; Statistics"/>
    <s v="BDS DF114"/>
    <s v="0 missed"/>
    <s v="0 missed"/>
    <n v="3"/>
    <n v="1"/>
    <n v="1"/>
    <n v="1"/>
    <s v="0 missed"/>
    <n v="4"/>
    <n v="1"/>
    <x v="2"/>
    <s v="No Data"/>
    <s v="P-S2_Onsite"/>
    <s v="Present"/>
    <s v="P-S2_Onsite"/>
    <n v="5"/>
    <n v="4.5"/>
    <n v="10"/>
    <n v="7"/>
    <n v="46.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151"/>
    <x v="0"/>
  </r>
  <r>
    <n v="157"/>
    <s v="BS DS-AI"/>
    <s v="2025EB1100157"/>
    <s v="2025eb1100157@bitspilani-digital.edu.in"/>
    <s v="ABARAJITHA RAJAGOPAL"/>
    <s v="FEMALE"/>
    <s v="`+91-7010122253"/>
    <n v="8"/>
    <n v="8"/>
    <s v="A"/>
    <n v="9"/>
    <s v="A"/>
    <n v="20"/>
    <n v="60"/>
    <s v="Computer Programming"/>
    <s v="BDS DF113"/>
    <s v="1 missed"/>
    <s v="1 missed"/>
    <n v="3"/>
    <n v="0"/>
    <n v="0.75"/>
    <n v="0"/>
    <s v="2 missed"/>
    <n v="3"/>
    <n v="0.6"/>
    <x v="1"/>
    <s v="No Data"/>
    <s v="P-S2_Onsite"/>
    <s v="Present"/>
    <s v="P-S2_Onsite"/>
    <n v="14"/>
    <n v="13"/>
    <n v="8.6666666669999994"/>
    <s v="A"/>
    <n v="7"/>
    <n v="42.666666667000001"/>
    <n v="50"/>
    <s v="Computer Systems"/>
    <s v="BDS DF108"/>
    <s v="1 missed"/>
    <s v="0 missed"/>
    <n v="2"/>
    <n v="2"/>
    <n v="0.66666666666666663"/>
    <n v="1"/>
    <s v="1 missed"/>
    <n v="4"/>
    <n v="0.8"/>
    <x v="2"/>
    <s v="No Data"/>
    <s v="P-S2_Onsite"/>
    <s v="Present"/>
    <s v="P-S2_Onsite"/>
    <n v="10"/>
    <n v="9"/>
    <s v="A"/>
    <s v="A"/>
    <n v="23.5"/>
    <n v="60"/>
    <s v="Probability &amp; Statistics"/>
    <s v="BDS DF114"/>
    <s v="1 missed"/>
    <s v="1 missed"/>
    <n v="2"/>
    <n v="0"/>
    <n v="0.66666666666666663"/>
    <n v="0"/>
    <s v="2 missed"/>
    <n v="2"/>
    <n v="0.5"/>
    <x v="0"/>
    <s v="No Data"/>
    <s v="P-S2_Onsite"/>
    <s v="Present"/>
    <s v="P-S2_Onsite"/>
    <n v="5"/>
    <n v="4"/>
    <n v="3.5"/>
    <n v="9"/>
    <n v="21.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152"/>
    <x v="0"/>
  </r>
  <r>
    <n v="158"/>
    <s v="BS DS-AI"/>
    <s v="2025EB1100158"/>
    <s v="2025eb1100158@bitspilani-digital.edu.in"/>
    <s v="PRATYUSH BHASKAR RAM"/>
    <s v="MALE"/>
    <s v="`+91-9818760863"/>
    <n v="9"/>
    <n v="9"/>
    <n v="10"/>
    <n v="9"/>
    <n v="50"/>
    <n v="29.6"/>
    <n v="60"/>
    <s v="Computer Programming"/>
    <s v="BDS DF113"/>
    <s v="0 missed"/>
    <s v="0 missed"/>
    <n v="4"/>
    <n v="1"/>
    <n v="1"/>
    <n v="1"/>
    <s v="0 missed"/>
    <n v="5"/>
    <n v="1"/>
    <x v="4"/>
    <s v="P-S1_Onsite"/>
    <s v="No Data"/>
    <s v="Present"/>
    <s v="P-S1_Onsite"/>
    <n v="9"/>
    <n v="13"/>
    <n v="9.3333333330000006"/>
    <s v="A"/>
    <n v="8"/>
    <n v="39.333333332999999"/>
    <n v="50"/>
    <s v="Computer Systems"/>
    <s v="BDS DF108"/>
    <s v="1 missed"/>
    <s v="0 missed"/>
    <n v="2"/>
    <n v="2"/>
    <n v="0.66666666666666663"/>
    <n v="1"/>
    <s v="1 missed"/>
    <n v="4"/>
    <n v="0.8"/>
    <x v="2"/>
    <s v="P-S1_Onsite"/>
    <s v="No Data"/>
    <s v="Present"/>
    <s v="P-S1_Onsite"/>
    <n v="10"/>
    <n v="10"/>
    <n v="15"/>
    <n v="17.5"/>
    <n v="57.5"/>
    <n v="60"/>
    <s v="Probability &amp; Statistics"/>
    <s v="BDS DF114"/>
    <s v="0 missed"/>
    <s v="0 missed"/>
    <n v="3"/>
    <n v="1"/>
    <n v="1"/>
    <n v="1"/>
    <s v="0 missed"/>
    <n v="4"/>
    <n v="1"/>
    <x v="2"/>
    <s v="P-S1_Onsite"/>
    <s v="No Data"/>
    <s v="Present"/>
    <s v="P-S1_Onsite"/>
    <n v="5"/>
    <n v="4.5"/>
    <n v="5.5"/>
    <n v="8.75"/>
    <n v="33.75"/>
    <n v="30"/>
    <s v="Writing Practice"/>
    <s v="BDS DF112"/>
    <s v="0 missed"/>
    <s v="0 missed"/>
    <n v="2"/>
    <n v="2"/>
    <n v="1"/>
    <n v="1"/>
    <s v="0 missed"/>
    <n v="4"/>
    <n v="1"/>
    <x v="3"/>
    <s v="P-S1_Onsite"/>
    <s v="No Data"/>
    <s v="Present"/>
    <s v="P-S1_Onsite"/>
    <s v="P-4, A-0, No Data-0"/>
    <s v="P-0, A-0, No Data-4"/>
    <s v="P-S1_Onsite"/>
    <s v="P-S1_Onsite"/>
    <s v="P-S1_Onsite"/>
    <s v="P-S1_Onsite"/>
    <x v="0"/>
    <n v="0"/>
    <s v="Activated"/>
    <s v="Exam Given"/>
    <x v="153"/>
    <x v="0"/>
  </r>
  <r>
    <n v="159"/>
    <s v="BS DS-AI"/>
    <s v="2025EB1100159"/>
    <s v="2025eb1100159@bitspilani-digital.edu.in"/>
    <s v="ADRIJA CHATTERJEE"/>
    <s v="FEMALE"/>
    <s v="`+91-8334096221"/>
    <n v="10"/>
    <n v="10"/>
    <n v="10"/>
    <n v="10"/>
    <n v="50"/>
    <n v="32"/>
    <n v="60"/>
    <s v="Computer Programming"/>
    <s v="BDS DF113"/>
    <s v="0 missed"/>
    <s v="0 missed"/>
    <n v="4"/>
    <n v="1"/>
    <n v="1"/>
    <n v="1"/>
    <s v="0 missed"/>
    <n v="5"/>
    <n v="1"/>
    <x v="4"/>
    <s v="No Data"/>
    <s v="P-S2_Onsite"/>
    <s v="Present"/>
    <s v="P-S2_Onsite"/>
    <n v="15"/>
    <n v="12"/>
    <n v="8.6666666669999994"/>
    <n v="9"/>
    <n v="10"/>
    <n v="54.666666667000001"/>
    <n v="50"/>
    <s v="Computer Systems"/>
    <s v="BDS DF108"/>
    <s v="0 missed"/>
    <s v="0 missed"/>
    <n v="3"/>
    <n v="2"/>
    <n v="1"/>
    <n v="1"/>
    <s v="0 missed"/>
    <n v="5"/>
    <n v="1"/>
    <x v="4"/>
    <s v="No Data"/>
    <s v="P-S2_Onsite"/>
    <s v="Present"/>
    <s v="P-S2_Onsite"/>
    <n v="10"/>
    <n v="9"/>
    <n v="15"/>
    <n v="19"/>
    <n v="57.5"/>
    <n v="60"/>
    <s v="Probability &amp; Statistics"/>
    <s v="BDS DF114"/>
    <s v="0 missed"/>
    <s v="0 missed"/>
    <n v="3"/>
    <n v="1"/>
    <n v="1"/>
    <n v="1"/>
    <s v="0 missed"/>
    <n v="4"/>
    <n v="1"/>
    <x v="2"/>
    <s v="No Data"/>
    <s v="P-S2_Onsite"/>
    <s v="Present"/>
    <s v="P-S2_Onsite"/>
    <n v="2"/>
    <n v="4.5"/>
    <n v="7.5"/>
    <n v="9"/>
    <n v="43"/>
    <n v="30"/>
    <s v="Writing Practice"/>
    <s v="BDS DF112"/>
    <s v="0 missed"/>
    <s v="0 missed"/>
    <n v="2"/>
    <n v="2"/>
    <n v="1"/>
    <n v="1"/>
    <s v="0 missed"/>
    <n v="4"/>
    <n v="1"/>
    <x v="3"/>
    <s v="P-S1_Onsite"/>
    <s v="No Data"/>
    <s v="Present"/>
    <s v="P-S1_Onsite"/>
    <s v="P-1, A-0, No Data-3"/>
    <s v="P-3, A-0, No Data-1"/>
    <s v="P-S2_Onsite"/>
    <s v="P-S1_Onsite"/>
    <s v="P-S2_Onsite"/>
    <s v="P-S2_Onsite"/>
    <x v="0"/>
    <n v="1"/>
    <s v="Activated"/>
    <s v="Exam Given"/>
    <x v="154"/>
    <x v="0"/>
  </r>
  <r>
    <n v="160"/>
    <s v="BS DS-AI"/>
    <s v="2025EB1100160"/>
    <s v="2025eb1100160@bitspilani-digital.edu.in"/>
    <s v="MISHIKA GARG"/>
    <s v="FEMALE"/>
    <s v="`+91-9310396960"/>
    <n v="10"/>
    <n v="10"/>
    <n v="10"/>
    <n v="10"/>
    <n v="50"/>
    <n v="32"/>
    <n v="60"/>
    <s v="Computer Programming"/>
    <s v="BDS DF113"/>
    <s v="0 missed"/>
    <s v="0 missed"/>
    <n v="4"/>
    <n v="1"/>
    <n v="1"/>
    <n v="1"/>
    <s v="0 missed"/>
    <n v="5"/>
    <n v="1"/>
    <x v="4"/>
    <s v="No Data"/>
    <s v="P-S2_Onsite"/>
    <s v="Present"/>
    <s v="P-S2_Onsite"/>
    <n v="5"/>
    <n v="9"/>
    <n v="7.3333333329999997"/>
    <n v="9"/>
    <s v="A"/>
    <n v="30.333333332999999"/>
    <n v="50"/>
    <s v="Computer Systems"/>
    <s v="BDS DF108"/>
    <s v="1 missed"/>
    <s v="0 missed"/>
    <n v="2"/>
    <n v="2"/>
    <n v="0.66666666666666663"/>
    <n v="1"/>
    <s v="1 missed"/>
    <n v="4"/>
    <n v="0.8"/>
    <x v="2"/>
    <s v="No Data"/>
    <s v="P-S2_Onsite"/>
    <s v="Present"/>
    <s v="P-S2_Onsite"/>
    <n v="10"/>
    <s v="A"/>
    <n v="15"/>
    <n v="19.5"/>
    <n v="44.5"/>
    <n v="60"/>
    <s v="Probability &amp; Statistics"/>
    <s v="BDS DF114"/>
    <s v="1 missed"/>
    <s v="0 missed"/>
    <n v="2"/>
    <n v="1"/>
    <n v="0.66666666666666663"/>
    <n v="1"/>
    <s v="1 missed"/>
    <n v="3"/>
    <n v="0.75"/>
    <x v="5"/>
    <s v="No Data"/>
    <s v="P-S2_Onsite"/>
    <s v="Present"/>
    <s v="P-S2_Onsite"/>
    <n v="5"/>
    <s v="A"/>
    <n v="8.5"/>
    <n v="8"/>
    <n v="21.5"/>
    <n v="30"/>
    <s v="Writing Practice"/>
    <s v="BDS DF112"/>
    <s v="1 missed"/>
    <s v="0 missed"/>
    <n v="1"/>
    <n v="2"/>
    <n v="0.5"/>
    <n v="1"/>
    <s v="1 missed"/>
    <n v="3"/>
    <n v="0.75"/>
    <x v="4"/>
    <s v="No Data"/>
    <s v="P-S2_Onsite"/>
    <s v="Present"/>
    <s v="P-S2_Onsite"/>
    <s v="P-0, A-0, No Data-4"/>
    <s v="P-4, A-0, No Data-0"/>
    <s v="P-S2_Onsite"/>
    <s v="P-S2_Onsite"/>
    <s v="P-S2_Onsite"/>
    <s v="P-S2_Onsite"/>
    <x v="0"/>
    <n v="0"/>
    <s v="Activated"/>
    <s v="Exam Given"/>
    <x v="155"/>
    <x v="0"/>
  </r>
  <r>
    <n v="161"/>
    <s v="BS DS-AI"/>
    <s v="2025EB1100161"/>
    <s v="2025eb1100161@bitspilani-digital.edu.in"/>
    <s v="ANGELINA GEORGE"/>
    <s v="FEMALE"/>
    <s v="`+91-9321443703"/>
    <n v="2"/>
    <s v="A"/>
    <s v="A"/>
    <s v="A"/>
    <s v="A"/>
    <n v="1.6"/>
    <n v="60"/>
    <s v="Computer Programming"/>
    <s v="BDS DF113"/>
    <s v="3 missed"/>
    <s v="1 missed"/>
    <n v="1"/>
    <n v="0"/>
    <n v="0.25"/>
    <n v="0"/>
    <s v="4 missed"/>
    <n v="1"/>
    <n v="0.2"/>
    <x v="2"/>
    <s v="A-S1_Onsite"/>
    <s v="A-S2_Onsite"/>
    <s v="Absent"/>
    <s v="A-S1_Onsite"/>
    <s v="A"/>
    <s v="A"/>
    <s v="A"/>
    <s v="A"/>
    <s v="A"/>
    <n v="0"/>
    <n v="50"/>
    <s v="Computer Systems"/>
    <s v="BDS DF108"/>
    <s v="3 missed"/>
    <s v="2 missed"/>
    <n v="0"/>
    <n v="0"/>
    <n v="0"/>
    <n v="0"/>
    <s v="5 missed"/>
    <n v="0"/>
    <n v="0"/>
    <x v="0"/>
    <s v="A-S1_Onsite"/>
    <s v="A-S2_Onsite"/>
    <s v="Absent"/>
    <s v="A-S1_Onsite"/>
    <s v="A"/>
    <s v="A"/>
    <s v="A"/>
    <s v="A"/>
    <n v="0"/>
    <n v="60"/>
    <s v="Probability &amp; Statistics"/>
    <s v="BDS DF114"/>
    <s v="3 missed"/>
    <s v="1 missed"/>
    <n v="0"/>
    <n v="0"/>
    <n v="0"/>
    <n v="0"/>
    <s v="4 missed"/>
    <n v="0"/>
    <n v="0"/>
    <x v="1"/>
    <s v="A-S1_Onsite"/>
    <s v="A-S2_Onsite"/>
    <s v="Absent"/>
    <s v="A-S1_Onsite"/>
    <s v="A"/>
    <s v="A"/>
    <s v="A"/>
    <s v="A"/>
    <n v="0"/>
    <n v="30"/>
    <s v="Writing Practice"/>
    <s v="BDS DF112"/>
    <s v="2 missed"/>
    <s v="2 missed"/>
    <n v="0"/>
    <n v="0"/>
    <n v="0"/>
    <n v="0"/>
    <s v="4 missed"/>
    <n v="0"/>
    <n v="0"/>
    <x v="5"/>
    <s v="A-S1_Onsite"/>
    <s v="A-S2_Onsite"/>
    <s v="Absent"/>
    <s v="A-S1_Onsite"/>
    <s v="P-0, A-4, No Data-0"/>
    <s v="P-0, A-4, No Data-0"/>
    <s v="A-S1_Onsite"/>
    <s v="A-S1_Onsite"/>
    <s v="A-S1_Onsite"/>
    <s v="A-S1_Onsite"/>
    <x v="1"/>
    <n v="0"/>
    <s v="Activated"/>
    <s v="Absent"/>
    <x v="156"/>
    <x v="1"/>
  </r>
  <r>
    <n v="162"/>
    <s v="BS DS-AI"/>
    <s v="2025EB1100162"/>
    <s v="2025eb1100162@bitspilani-digital.edu.in"/>
    <s v="ARSHID FAYAZ PARRAY"/>
    <s v="MALE"/>
    <s v="`+91-7889657391"/>
    <n v="8"/>
    <s v="A"/>
    <n v="10"/>
    <n v="10"/>
    <n v="50"/>
    <n v="22.4"/>
    <n v="60"/>
    <s v="Computer Programming"/>
    <s v="BDS DF113"/>
    <s v="1 missed"/>
    <s v="0 missed"/>
    <n v="3"/>
    <n v="1"/>
    <n v="0.75"/>
    <n v="1"/>
    <s v="1 missed"/>
    <n v="4"/>
    <n v="0.8"/>
    <x v="3"/>
    <s v="P-S1_Onsite"/>
    <s v="No Data"/>
    <s v="Present"/>
    <s v="P-S1_Onsite"/>
    <n v="15"/>
    <n v="12"/>
    <n v="8.6666666669999994"/>
    <n v="10"/>
    <n v="10"/>
    <n v="55.666666667000001"/>
    <n v="50"/>
    <s v="Computer Systems"/>
    <s v="BDS DF108"/>
    <s v="0 missed"/>
    <s v="0 missed"/>
    <n v="3"/>
    <n v="2"/>
    <n v="1"/>
    <n v="1"/>
    <s v="0 missed"/>
    <n v="5"/>
    <n v="1"/>
    <x v="4"/>
    <s v="A-S1_Onsite"/>
    <s v="P-S2_Onsite"/>
    <s v="Present"/>
    <s v="P-S2_Onsite"/>
    <n v="10"/>
    <n v="9"/>
    <n v="15"/>
    <n v="5"/>
    <n v="43.5"/>
    <n v="60"/>
    <s v="Probability &amp; Statistics"/>
    <s v="BDS DF114"/>
    <s v="0 missed"/>
    <s v="0 missed"/>
    <n v="3"/>
    <n v="1"/>
    <n v="1"/>
    <n v="1"/>
    <s v="0 missed"/>
    <n v="4"/>
    <n v="1"/>
    <x v="2"/>
    <s v="No Data"/>
    <s v="P-S2_Onsite"/>
    <s v="Present"/>
    <s v="P-S2_Onsite"/>
    <n v="5"/>
    <n v="4.5"/>
    <n v="8.5"/>
    <n v="2"/>
    <n v="20"/>
    <n v="30"/>
    <s v="Writing Practice"/>
    <s v="BDS DF112"/>
    <s v="0 missed"/>
    <s v="0 missed"/>
    <n v="2"/>
    <n v="2"/>
    <n v="1"/>
    <n v="1"/>
    <s v="0 missed"/>
    <n v="4"/>
    <n v="1"/>
    <x v="3"/>
    <s v="No Data"/>
    <s v="P-S2_Onsite"/>
    <s v="Present"/>
    <s v="P-S2_Onsite"/>
    <s v="P-1, A-1, No Data-2"/>
    <s v="P-3, A-0, No Data-1"/>
    <s v="P-S1_Onsite"/>
    <s v="P-S2_Onsite"/>
    <s v="P-S2_Onsite"/>
    <s v="P-S2_Onsite"/>
    <x v="0"/>
    <n v="0"/>
    <s v="Activated"/>
    <s v="Exam Given"/>
    <x v="157"/>
    <x v="0"/>
  </r>
  <r>
    <n v="163"/>
    <s v="BS DS-AI"/>
    <s v="2025EB1100163"/>
    <s v="2025eb1100163@bitspilani-digital.edu.in"/>
    <s v="PARTH JAIN"/>
    <s v="MALE"/>
    <s v="`+91-9945994003"/>
    <n v="9"/>
    <n v="10"/>
    <s v="A"/>
    <n v="9"/>
    <n v="50"/>
    <n v="22.4"/>
    <n v="60"/>
    <s v="Computer Programming"/>
    <s v="BDS DF113"/>
    <s v="1 missed"/>
    <s v="0 missed"/>
    <n v="3"/>
    <n v="1"/>
    <n v="0.75"/>
    <n v="1"/>
    <s v="1 missed"/>
    <n v="4"/>
    <n v="0.8"/>
    <x v="3"/>
    <s v="P-S1_Onsite"/>
    <s v="No Data"/>
    <s v="Present"/>
    <s v="P-S1_Onsite"/>
    <n v="11.5"/>
    <n v="12"/>
    <n v="8"/>
    <s v="A"/>
    <n v="10"/>
    <n v="41.5"/>
    <n v="50"/>
    <s v="Computer Systems"/>
    <s v="BDS DF108"/>
    <s v="1 missed"/>
    <s v="0 missed"/>
    <n v="2"/>
    <n v="2"/>
    <n v="0.66666666666666663"/>
    <n v="1"/>
    <s v="1 missed"/>
    <n v="4"/>
    <n v="0.8"/>
    <x v="2"/>
    <s v="P-S1_Onsite"/>
    <s v="No Data"/>
    <s v="Present"/>
    <s v="P-S1_Onsite"/>
    <n v="10"/>
    <n v="9"/>
    <n v="15"/>
    <n v="17"/>
    <n v="55.5"/>
    <n v="60"/>
    <s v="Probability &amp; Statistics"/>
    <s v="BDS DF114"/>
    <s v="0 missed"/>
    <s v="0 missed"/>
    <n v="3"/>
    <n v="1"/>
    <n v="1"/>
    <n v="1"/>
    <s v="0 missed"/>
    <n v="4"/>
    <n v="1"/>
    <x v="2"/>
    <s v="P-S1_Onsite"/>
    <s v="No Data"/>
    <s v="Present"/>
    <s v="P-S1_Onsite"/>
    <n v="4"/>
    <n v="4.5"/>
    <n v="4.5"/>
    <n v="7"/>
    <n v="20"/>
    <n v="30"/>
    <s v="Writing Practice"/>
    <s v="BDS DF112"/>
    <s v="0 missed"/>
    <s v="0 missed"/>
    <n v="2"/>
    <n v="2"/>
    <n v="1"/>
    <n v="1"/>
    <s v="0 missed"/>
    <n v="4"/>
    <n v="1"/>
    <x v="3"/>
    <s v="P-S1_Onsite"/>
    <s v="No Data"/>
    <s v="Present"/>
    <s v="P-S1_Onsite"/>
    <s v="P-4, A-0, No Data-0"/>
    <s v="P-0, A-0, No Data-4"/>
    <s v="P-S1_Onsite"/>
    <s v="P-S1_Onsite"/>
    <s v="P-S1_Onsite"/>
    <s v="P-S1_Onsite"/>
    <x v="0"/>
    <n v="0"/>
    <s v="Activated"/>
    <s v="Exam Given"/>
    <x v="158"/>
    <x v="0"/>
  </r>
  <r>
    <n v="164"/>
    <s v="BS DS-AI"/>
    <s v="2025EB1100164"/>
    <s v="2025eb1100164@bitspilani-digital.edu.in"/>
    <s v="ABHISHEK SAXENA"/>
    <s v="MALE"/>
    <s v="`+91-7970080820"/>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159"/>
    <x v="3"/>
  </r>
  <r>
    <n v="165"/>
    <s v="BS DS-AI"/>
    <s v="2025EB1100165"/>
    <s v="2025eb1100165@bitspilani-digital.edu.in"/>
    <s v="PRANAV SHARMA"/>
    <s v="MALE"/>
    <s v="`+91-9664377382"/>
    <n v="10"/>
    <n v="7"/>
    <n v="10"/>
    <n v="10"/>
    <n v="50"/>
    <n v="29.6"/>
    <n v="60"/>
    <s v="Computer Programming"/>
    <s v="BDS DF113"/>
    <s v="0 missed"/>
    <s v="0 missed"/>
    <n v="4"/>
    <n v="1"/>
    <n v="1"/>
    <n v="1"/>
    <s v="0 missed"/>
    <n v="5"/>
    <n v="1"/>
    <x v="4"/>
    <s v="No Data"/>
    <s v="P-S2_Onsite"/>
    <s v="Present"/>
    <s v="P-S2_Onsite"/>
    <n v="15"/>
    <n v="15"/>
    <n v="9.3333333330000006"/>
    <n v="10"/>
    <n v="10"/>
    <n v="59.333333332999999"/>
    <n v="50"/>
    <s v="Computer Systems"/>
    <s v="BDS DF108"/>
    <s v="0 missed"/>
    <s v="0 missed"/>
    <n v="3"/>
    <n v="2"/>
    <n v="1"/>
    <n v="1"/>
    <s v="0 missed"/>
    <n v="5"/>
    <n v="1"/>
    <x v="4"/>
    <s v="No Data"/>
    <s v="P-S2_Onsite"/>
    <s v="Present"/>
    <s v="P-S2_Onsite"/>
    <n v="10"/>
    <n v="10"/>
    <n v="15"/>
    <n v="19"/>
    <n v="59"/>
    <n v="60"/>
    <s v="Probability &amp; Statistics"/>
    <s v="BDS DF114"/>
    <s v="0 missed"/>
    <s v="0 missed"/>
    <n v="3"/>
    <n v="1"/>
    <n v="1"/>
    <n v="1"/>
    <s v="0 missed"/>
    <n v="4"/>
    <n v="1"/>
    <x v="2"/>
    <s v="No Data"/>
    <s v="P-S2_Onsite"/>
    <s v="Present"/>
    <s v="P-S2_Onsite"/>
    <n v="5"/>
    <n v="4.5"/>
    <n v="5.5"/>
    <n v="8.75"/>
    <n v="43.7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160"/>
    <x v="0"/>
  </r>
  <r>
    <n v="166"/>
    <s v="BS DS-AI"/>
    <s v="2025EB1100166"/>
    <s v="2025eb1100166@bitspilani-digital.edu.in"/>
    <s v="YUVRAJ SINGH RATHORE"/>
    <s v="MALE"/>
    <s v="`+91-9509355930"/>
    <n v="10"/>
    <n v="8"/>
    <n v="9"/>
    <n v="10"/>
    <n v="50"/>
    <n v="29.6"/>
    <n v="60"/>
    <s v="Computer Programming"/>
    <s v="BDS DF113"/>
    <s v="0 missed"/>
    <s v="0 missed"/>
    <n v="4"/>
    <n v="1"/>
    <n v="1"/>
    <n v="1"/>
    <s v="0 missed"/>
    <n v="5"/>
    <n v="1"/>
    <x v="4"/>
    <s v="P-S1_Onsite"/>
    <s v="No Data"/>
    <s v="Present"/>
    <s v="P-S1_Onsite"/>
    <n v="13"/>
    <n v="14"/>
    <n v="9.3333333330000006"/>
    <n v="9"/>
    <n v="10"/>
    <n v="55.333333332999999"/>
    <n v="50"/>
    <s v="Computer Systems"/>
    <s v="BDS DF108"/>
    <s v="0 missed"/>
    <s v="0 missed"/>
    <n v="3"/>
    <n v="2"/>
    <n v="1"/>
    <n v="1"/>
    <s v="0 missed"/>
    <n v="5"/>
    <n v="1"/>
    <x v="4"/>
    <s v="P-S1_Onsite"/>
    <s v="No Data"/>
    <s v="Present"/>
    <s v="P-S1_Onsite"/>
    <n v="10"/>
    <n v="10"/>
    <n v="15"/>
    <n v="19.75"/>
    <n v="59.75"/>
    <n v="60"/>
    <s v="Probability &amp; Statistics"/>
    <s v="BDS DF114"/>
    <s v="0 missed"/>
    <s v="0 missed"/>
    <n v="3"/>
    <n v="1"/>
    <n v="1"/>
    <n v="1"/>
    <s v="0 missed"/>
    <n v="4"/>
    <n v="1"/>
    <x v="2"/>
    <s v="No Data"/>
    <s v="P-S2_Onsite"/>
    <s v="Present"/>
    <s v="P-S2_Onsite"/>
    <n v="4.5"/>
    <n v="4"/>
    <n v="7.5"/>
    <n v="8"/>
    <n v="44"/>
    <n v="30"/>
    <s v="Writing Practice"/>
    <s v="BDS DF112"/>
    <s v="0 missed"/>
    <s v="0 missed"/>
    <n v="2"/>
    <n v="2"/>
    <n v="1"/>
    <n v="1"/>
    <s v="0 missed"/>
    <n v="4"/>
    <n v="1"/>
    <x v="3"/>
    <s v="P-S1_Onsite"/>
    <s v="No Data"/>
    <s v="Present"/>
    <s v="P-S1_Onsite"/>
    <s v="P-3, A-0, No Data-1"/>
    <s v="P-1, A-0, No Data-3"/>
    <s v="P-S1_Onsite"/>
    <s v="P-S1_Onsite"/>
    <s v="P-S1_Onsite"/>
    <s v="P-S2_Onsite"/>
    <x v="0"/>
    <n v="1"/>
    <s v="Activated"/>
    <s v="Exam Given"/>
    <x v="161"/>
    <x v="0"/>
  </r>
  <r>
    <n v="167"/>
    <s v="BS DS-AI"/>
    <s v="2025EB1100167"/>
    <s v="2025eb1100167@bitspilani-digital.edu.in"/>
    <s v="RITVIJ SHARMA"/>
    <s v="MALE"/>
    <s v="`+91-6375410132"/>
    <n v="2"/>
    <s v="A"/>
    <n v="8"/>
    <n v="9"/>
    <n v="50"/>
    <n v="15.2"/>
    <n v="60"/>
    <s v="Computer Programming"/>
    <s v="BDS DF113"/>
    <s v="1 missed"/>
    <s v="0 missed"/>
    <n v="3"/>
    <n v="1"/>
    <n v="0.75"/>
    <n v="1"/>
    <s v="1 missed"/>
    <n v="4"/>
    <n v="0.8"/>
    <x v="3"/>
    <s v="No Data"/>
    <s v="No Data"/>
    <s v="No Data"/>
    <s v="No Data"/>
    <s v="A"/>
    <n v="11"/>
    <n v="8.6666666669999994"/>
    <n v="10"/>
    <n v="10"/>
    <n v="39.666666667000001"/>
    <n v="50"/>
    <s v="Computer Systems"/>
    <s v="BDS DF108"/>
    <s v="0 missed"/>
    <s v="1 missed"/>
    <n v="3"/>
    <n v="1"/>
    <n v="1"/>
    <n v="0.5"/>
    <s v="1 missed"/>
    <n v="4"/>
    <n v="0.8"/>
    <x v="10"/>
    <s v="No Data"/>
    <s v="No Data"/>
    <s v="No Data"/>
    <s v="No Data"/>
    <s v="A"/>
    <s v="A"/>
    <n v="15"/>
    <n v="18"/>
    <n v="33"/>
    <n v="60"/>
    <s v="Probability &amp; Statistics"/>
    <s v="BDS DF114"/>
    <s v="2 missed"/>
    <s v="0 missed"/>
    <n v="1"/>
    <n v="1"/>
    <n v="0.33333333333333331"/>
    <n v="1"/>
    <s v="2 missed"/>
    <n v="2"/>
    <n v="0.5"/>
    <x v="7"/>
    <s v="No Data"/>
    <s v="No Data"/>
    <s v="No Data"/>
    <s v="No Data"/>
    <n v="3"/>
    <s v="A"/>
    <n v="7.5"/>
    <n v="9.5"/>
    <n v="20"/>
    <n v="30"/>
    <s v="Writing Practice"/>
    <s v="BDS DF112"/>
    <s v="1 missed"/>
    <s v="0 missed"/>
    <n v="1"/>
    <n v="2"/>
    <n v="0.5"/>
    <n v="1"/>
    <s v="1 missed"/>
    <n v="3"/>
    <n v="0.75"/>
    <x v="4"/>
    <s v="No Data"/>
    <s v="P-S2_Onsite"/>
    <s v="Present"/>
    <s v="P-S2_Onsite"/>
    <s v="P-0, A-0, No Data-4"/>
    <s v="P-1, A-0, No Data-3"/>
    <s v="No Data"/>
    <s v="P-S2_Onsite"/>
    <s v="No Data"/>
    <s v="No Data"/>
    <x v="5"/>
    <n v="0"/>
    <s v="Activated"/>
    <s v="Exam Given"/>
    <x v="162"/>
    <x v="0"/>
  </r>
  <r>
    <n v="168"/>
    <s v="BS DS-AI"/>
    <s v="2025EB1100168"/>
    <s v="2025eb1100168@bitspilani-digital.edu.in"/>
    <s v="SONAWANE TEENA ANILKUMAR"/>
    <s v="FEMALE"/>
    <s v="`+91-7506281725"/>
    <n v="10"/>
    <n v="8"/>
    <s v="A"/>
    <n v="8"/>
    <s v="A"/>
    <n v="20.8"/>
    <n v="60"/>
    <s v="Computer Programming"/>
    <s v="BDS DF113"/>
    <s v="1 missed"/>
    <s v="1 missed"/>
    <n v="3"/>
    <n v="0"/>
    <n v="0.75"/>
    <n v="0"/>
    <s v="2 missed"/>
    <n v="3"/>
    <n v="0.6"/>
    <x v="1"/>
    <s v="P-S1_Onsite"/>
    <s v="No Data"/>
    <s v="Present"/>
    <s v="P-S1_Onsite"/>
    <s v="A"/>
    <s v="A"/>
    <n v="9.3333333330000006"/>
    <s v="A"/>
    <n v="9"/>
    <n v="18.333333332999999"/>
    <n v="50"/>
    <s v="Computer Systems"/>
    <s v="BDS DF108"/>
    <s v="1 missed"/>
    <s v="2 missed"/>
    <n v="2"/>
    <n v="0"/>
    <n v="0.66666666666666663"/>
    <n v="0"/>
    <s v="3 missed"/>
    <n v="2"/>
    <n v="0.4"/>
    <x v="8"/>
    <s v="P-S1_Onsite"/>
    <s v="No Data"/>
    <s v="Present"/>
    <s v="P-S1_Onsite"/>
    <n v="7"/>
    <s v="A"/>
    <s v="A"/>
    <s v="A"/>
    <n v="7"/>
    <n v="60"/>
    <s v="Probability &amp; Statistics"/>
    <s v="BDS DF114"/>
    <s v="2 missed"/>
    <s v="1 missed"/>
    <n v="1"/>
    <n v="0"/>
    <n v="0.33333333333333331"/>
    <n v="0"/>
    <s v="3 missed"/>
    <n v="1"/>
    <n v="0.25"/>
    <x v="3"/>
    <s v="P-S1_Onsite"/>
    <s v="No Data"/>
    <s v="Present"/>
    <s v="P-S1_Onsite"/>
    <n v="4"/>
    <n v="4"/>
    <n v="9"/>
    <s v="A"/>
    <n v="17"/>
    <n v="30"/>
    <s v="Writing Practice"/>
    <s v="BDS DF112"/>
    <s v="0 missed"/>
    <s v="1 missed"/>
    <n v="2"/>
    <n v="1"/>
    <n v="1"/>
    <n v="0.5"/>
    <s v="1 missed"/>
    <n v="3"/>
    <n v="0.75"/>
    <x v="2"/>
    <s v="P-S1_Onsite"/>
    <s v="No Data"/>
    <s v="Present"/>
    <s v="P-S1_Onsite"/>
    <s v="P-4, A-0, No Data-0"/>
    <s v="P-0, A-0, No Data-4"/>
    <s v="P-S1_Onsite"/>
    <s v="P-S1_Onsite"/>
    <s v="P-S1_Onsite"/>
    <s v="P-S1_Onsite"/>
    <x v="0"/>
    <n v="0"/>
    <s v="Activated"/>
    <s v="Exam Given"/>
    <x v="163"/>
    <x v="0"/>
  </r>
  <r>
    <n v="169"/>
    <s v="BS DS-AI"/>
    <s v="2025EB1100169"/>
    <s v="2025eb1100169@bitspilani-digital.edu.in"/>
    <s v="LUBHANI"/>
    <s v="FEMALE"/>
    <s v="`+91-8595929266"/>
    <n v="2"/>
    <s v="A"/>
    <s v="A"/>
    <s v="A"/>
    <s v="A"/>
    <n v="1.6"/>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P-S1_Onsite"/>
    <s v="No Data"/>
    <s v="Present"/>
    <s v="P-S1_Onsite"/>
    <s v="A"/>
    <s v="A"/>
    <s v="A"/>
    <s v="A"/>
    <n v="0"/>
    <n v="60"/>
    <s v="Probability &amp; Statistics"/>
    <s v="BDS DF114"/>
    <s v="3 missed"/>
    <s v="1 missed"/>
    <n v="0"/>
    <n v="0"/>
    <n v="0"/>
    <n v="0"/>
    <s v="4 missed"/>
    <n v="0"/>
    <n v="0"/>
    <x v="1"/>
    <s v="No Data"/>
    <s v="P-S2_Onsite"/>
    <s v="Present"/>
    <s v="P-S2_Onsite"/>
    <n v="3"/>
    <s v="A"/>
    <s v="A"/>
    <s v="A"/>
    <n v="3"/>
    <n v="30"/>
    <s v="Writing Practice"/>
    <s v="BDS DF112"/>
    <s v="1 missed"/>
    <s v="2 missed"/>
    <n v="1"/>
    <n v="0"/>
    <n v="0.5"/>
    <n v="0"/>
    <s v="3 missed"/>
    <n v="1"/>
    <n v="0.25"/>
    <x v="1"/>
    <s v="P-S1_Onsite"/>
    <s v="No Data"/>
    <s v="Present"/>
    <s v="P-S1_Onsite"/>
    <s v="P-2, A-0, No Data-2"/>
    <s v="P-2, A-0, No Data-2"/>
    <s v="P-S2_Onsite"/>
    <s v="P-S1_Onsite"/>
    <s v="P-S1_Onsite"/>
    <s v="P-S2_Onsite"/>
    <x v="0"/>
    <n v="0"/>
    <s v="Activated"/>
    <s v="Exam Given"/>
    <x v="164"/>
    <x v="0"/>
  </r>
  <r>
    <n v="170"/>
    <s v="BS DS-AI"/>
    <s v="2025EB1100170"/>
    <s v="2025eb1100170@bitspilani-digital.edu.in"/>
    <s v="NILESH OJHA"/>
    <s v="MALE"/>
    <s v="`+91-9818990703"/>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165"/>
    <x v="3"/>
  </r>
  <r>
    <n v="171"/>
    <s v="BS DS-AI"/>
    <s v="2025EB1100171"/>
    <s v="2025eb1100171@bitspilani-digital.edu.in"/>
    <s v="SOHAM"/>
    <s v="MALE"/>
    <s v="`+91-6386394063"/>
    <n v="9"/>
    <n v="7"/>
    <n v="10"/>
    <n v="10"/>
    <n v="50"/>
    <n v="28.8"/>
    <n v="60"/>
    <s v="Computer Programming"/>
    <s v="BDS DF113"/>
    <s v="0 missed"/>
    <s v="0 missed"/>
    <n v="4"/>
    <n v="1"/>
    <n v="1"/>
    <n v="1"/>
    <s v="0 missed"/>
    <n v="5"/>
    <n v="1"/>
    <x v="4"/>
    <s v="No Data"/>
    <s v="No Data"/>
    <s v="No Data"/>
    <s v="No Data"/>
    <n v="14"/>
    <n v="10"/>
    <n v="8"/>
    <n v="10"/>
    <s v="A"/>
    <n v="42"/>
    <n v="50"/>
    <s v="Computer Systems"/>
    <s v="BDS DF108"/>
    <s v="1 missed"/>
    <s v="0 missed"/>
    <n v="2"/>
    <n v="2"/>
    <n v="0.66666666666666663"/>
    <n v="1"/>
    <s v="1 missed"/>
    <n v="4"/>
    <n v="0.8"/>
    <x v="2"/>
    <s v="No Data"/>
    <s v="No Data"/>
    <s v="No Data"/>
    <s v="No Data"/>
    <n v="10"/>
    <n v="9"/>
    <n v="15"/>
    <n v="20"/>
    <n v="58.5"/>
    <n v="60"/>
    <s v="Probability &amp; Statistics"/>
    <s v="BDS DF114"/>
    <s v="0 missed"/>
    <s v="0 missed"/>
    <n v="3"/>
    <n v="1"/>
    <n v="1"/>
    <n v="1"/>
    <s v="0 missed"/>
    <n v="4"/>
    <n v="1"/>
    <x v="2"/>
    <s v="No Data"/>
    <s v="No Data"/>
    <s v="No Data"/>
    <s v="No Data"/>
    <n v="5"/>
    <n v="5"/>
    <n v="8"/>
    <n v="9.25"/>
    <n v="47.25"/>
    <n v="30"/>
    <s v="Writing Practice"/>
    <s v="BDS DF112"/>
    <s v="0 missed"/>
    <s v="0 missed"/>
    <n v="2"/>
    <n v="2"/>
    <n v="1"/>
    <n v="1"/>
    <s v="0 missed"/>
    <n v="4"/>
    <n v="1"/>
    <x v="3"/>
    <s v="No Data"/>
    <s v="P-S2_Onsite"/>
    <s v="Present"/>
    <s v="P-S2_Onsite"/>
    <s v="P-0, A-0, No Data-4"/>
    <s v="P-1, A-0, No Data-3"/>
    <s v="No Data"/>
    <s v="P-S2_Onsite"/>
    <s v="No Data"/>
    <s v="No Data"/>
    <x v="5"/>
    <n v="0"/>
    <s v="Activated"/>
    <s v="Exam Given"/>
    <x v="166"/>
    <x v="0"/>
  </r>
  <r>
    <n v="172"/>
    <s v="BS DS-AI"/>
    <s v="2025EB1100172"/>
    <s v="2025eb1100172@bitspilani-digital.edu.in"/>
    <s v="VARRE TEJA AISHWARYA"/>
    <s v="FEMALE"/>
    <s v="`+91-7093562222"/>
    <n v="10"/>
    <n v="8"/>
    <n v="10"/>
    <n v="10"/>
    <n v="50"/>
    <n v="30.4"/>
    <n v="60"/>
    <s v="Computer Programming"/>
    <s v="BDS DF113"/>
    <s v="0 missed"/>
    <s v="0 missed"/>
    <n v="4"/>
    <n v="1"/>
    <n v="1"/>
    <n v="1"/>
    <s v="0 missed"/>
    <n v="5"/>
    <n v="1"/>
    <x v="4"/>
    <s v="No Data"/>
    <s v="P-S2_Onsite"/>
    <s v="Present"/>
    <s v="P-S2_Onsite"/>
    <n v="13"/>
    <s v="A"/>
    <n v="8.6666666669999994"/>
    <n v="10"/>
    <n v="9"/>
    <n v="40.666666667000001"/>
    <n v="50"/>
    <s v="Computer Systems"/>
    <s v="BDS DF108"/>
    <s v="0 missed"/>
    <s v="1 missed"/>
    <n v="3"/>
    <n v="1"/>
    <n v="1"/>
    <n v="0.5"/>
    <s v="1 missed"/>
    <n v="4"/>
    <n v="0.8"/>
    <x v="10"/>
    <s v="P-S1_Onsite"/>
    <s v="No Data"/>
    <s v="Present"/>
    <s v="P-S1_Onsite"/>
    <n v="10"/>
    <n v="10"/>
    <n v="15"/>
    <n v="20"/>
    <n v="60"/>
    <n v="60"/>
    <s v="Probability &amp; Statistics"/>
    <s v="BDS DF114"/>
    <s v="0 missed"/>
    <s v="0 missed"/>
    <n v="3"/>
    <n v="1"/>
    <n v="1"/>
    <n v="1"/>
    <s v="0 missed"/>
    <n v="4"/>
    <n v="1"/>
    <x v="2"/>
    <s v="No Data"/>
    <s v="P-S2_Onsite"/>
    <s v="Present"/>
    <s v="P-S2_Onsite"/>
    <n v="5"/>
    <n v="4.5"/>
    <n v="8.5"/>
    <n v="7"/>
    <n v="45"/>
    <n v="30"/>
    <s v="Writing Practice"/>
    <s v="BDS DF112"/>
    <s v="0 missed"/>
    <s v="0 missed"/>
    <n v="2"/>
    <n v="2"/>
    <n v="1"/>
    <n v="1"/>
    <s v="0 missed"/>
    <n v="4"/>
    <n v="1"/>
    <x v="3"/>
    <s v="P-S1_Onsite"/>
    <s v="No Data"/>
    <s v="Present"/>
    <s v="P-S1_Onsite"/>
    <s v="P-2, A-0, No Data-2"/>
    <s v="P-2, A-0, No Data-2"/>
    <s v="P-S2_Onsite"/>
    <s v="P-S1_Onsite"/>
    <s v="P-S1_Onsite"/>
    <s v="P-S2_Onsite"/>
    <x v="0"/>
    <n v="0"/>
    <s v="Activated"/>
    <s v="Exam Given"/>
    <x v="167"/>
    <x v="0"/>
  </r>
  <r>
    <n v="173"/>
    <s v="BS DS-AI"/>
    <s v="2025EB1100173"/>
    <s v="2025eb1100173@bitspilani-digital.edu.in"/>
    <s v="SRISHTI SHANKHDHAR"/>
    <s v="FEMALE"/>
    <s v="`+91-7895538651"/>
    <n v="9"/>
    <s v="A"/>
    <s v="A"/>
    <s v="A"/>
    <n v="50"/>
    <n v="7.2"/>
    <n v="60"/>
    <s v="Computer Programming"/>
    <s v="BDS DF113"/>
    <s v="3 missed"/>
    <s v="0 missed"/>
    <n v="1"/>
    <n v="1"/>
    <n v="0.25"/>
    <n v="1"/>
    <s v="3 missed"/>
    <n v="2"/>
    <n v="0.4"/>
    <x v="5"/>
    <s v="No Data"/>
    <s v="A-S2_Onsite"/>
    <s v="Absent"/>
    <s v="A-S2_Onsite"/>
    <n v="6"/>
    <s v="A"/>
    <s v="A"/>
    <s v="A"/>
    <s v="A"/>
    <n v="6"/>
    <n v="50"/>
    <s v="Computer Systems"/>
    <s v="BDS DF108"/>
    <s v="3 missed"/>
    <s v="1 missed"/>
    <n v="0"/>
    <n v="1"/>
    <n v="0"/>
    <n v="0.5"/>
    <s v="4 missed"/>
    <n v="1"/>
    <n v="0.2"/>
    <x v="5"/>
    <s v="No Data"/>
    <s v="A-S2_Onsite"/>
    <s v="Absent"/>
    <s v="A-S2_Onsite"/>
    <n v="10"/>
    <n v="10"/>
    <n v="15"/>
    <s v="A"/>
    <n v="40"/>
    <n v="60"/>
    <s v="Probability &amp; Statistics"/>
    <s v="BDS DF114"/>
    <s v="0 missed"/>
    <s v="1 missed"/>
    <n v="3"/>
    <n v="0"/>
    <n v="1"/>
    <n v="0"/>
    <s v="1 missed"/>
    <n v="3"/>
    <n v="0.75"/>
    <x v="6"/>
    <s v="No Data"/>
    <s v="A-S2_Onsite"/>
    <s v="Absent"/>
    <s v="A-S2_Onsite"/>
    <n v="4.5"/>
    <n v="3.5"/>
    <n v="9"/>
    <n v="9.75"/>
    <n v="26.75"/>
    <n v="30"/>
    <s v="Writing Practice"/>
    <s v="BDS DF112"/>
    <s v="0 missed"/>
    <s v="0 missed"/>
    <n v="2"/>
    <n v="2"/>
    <n v="1"/>
    <n v="1"/>
    <s v="0 missed"/>
    <n v="4"/>
    <n v="1"/>
    <x v="3"/>
    <s v="No Data"/>
    <s v="A-S2_Onsite"/>
    <s v="Absent"/>
    <s v="A-S2_Onsite"/>
    <s v="P-0, A-0, No Data-4"/>
    <s v="P-0, A-4, No Data-0"/>
    <s v="A-S2_Onsite"/>
    <s v="A-S2_Onsite"/>
    <s v="A-S2_Onsite"/>
    <s v="A-S2_Onsite"/>
    <x v="1"/>
    <n v="0"/>
    <s v="Activated"/>
    <s v="Absent"/>
    <x v="168"/>
    <x v="2"/>
  </r>
  <r>
    <n v="174"/>
    <s v="BS DS-AI"/>
    <s v="2025EB1100174"/>
    <s v="2025eb1100174@bitspilani-digital.edu.in"/>
    <s v="VIJAYASHREE KAKUBAL"/>
    <s v="FEMALE"/>
    <s v="`+91-8150899997"/>
    <n v="9"/>
    <n v="8"/>
    <n v="8"/>
    <n v="4"/>
    <s v="A"/>
    <n v="23.2"/>
    <n v="60"/>
    <s v="Computer Programming"/>
    <s v="BDS DF113"/>
    <s v="0 missed"/>
    <s v="1 missed"/>
    <n v="4"/>
    <n v="0"/>
    <n v="1"/>
    <n v="0"/>
    <s v="1 missed"/>
    <n v="4"/>
    <n v="0.8"/>
    <x v="6"/>
    <s v="No Data"/>
    <s v="P-S2_Onsite"/>
    <s v="Present"/>
    <s v="P-S2_Onsite"/>
    <s v="A"/>
    <n v="12"/>
    <n v="6.6666666670000003"/>
    <n v="8"/>
    <n v="5"/>
    <n v="31.666666667000001"/>
    <n v="50"/>
    <s v="Computer Systems"/>
    <s v="BDS DF108"/>
    <s v="0 missed"/>
    <s v="1 missed"/>
    <n v="3"/>
    <n v="1"/>
    <n v="1"/>
    <n v="0.5"/>
    <s v="1 missed"/>
    <n v="4"/>
    <n v="0.8"/>
    <x v="10"/>
    <s v="No Data"/>
    <s v="P-S2_Onsite"/>
    <s v="Present"/>
    <s v="P-S2_Onsite"/>
    <n v="9"/>
    <n v="6"/>
    <n v="10.5"/>
    <n v="16.5"/>
    <n v="45"/>
    <n v="60"/>
    <s v="Probability &amp; Statistics"/>
    <s v="BDS DF114"/>
    <s v="0 missed"/>
    <s v="0 missed"/>
    <n v="3"/>
    <n v="1"/>
    <n v="1"/>
    <n v="1"/>
    <s v="0 missed"/>
    <n v="4"/>
    <n v="1"/>
    <x v="2"/>
    <s v="P-S1_Onsite"/>
    <s v="No Data"/>
    <s v="Present"/>
    <s v="P-S1_Onsite"/>
    <n v="4"/>
    <n v="2"/>
    <n v="8.5"/>
    <n v="7"/>
    <n v="41.5"/>
    <n v="30"/>
    <s v="Writing Practice"/>
    <s v="BDS DF112"/>
    <s v="0 missed"/>
    <s v="0 missed"/>
    <n v="2"/>
    <n v="2"/>
    <n v="1"/>
    <n v="1"/>
    <s v="0 missed"/>
    <n v="4"/>
    <n v="1"/>
    <x v="3"/>
    <s v="P-S1_Onsite"/>
    <s v="No Data"/>
    <s v="Present"/>
    <s v="P-S1_Onsite"/>
    <s v="P-2, A-0, No Data-2"/>
    <s v="P-2, A-0, No Data-2"/>
    <s v="P-S2_Onsite"/>
    <s v="P-S1_Onsite"/>
    <s v="P-S2_Onsite"/>
    <s v="P-S1_Onsite"/>
    <x v="0"/>
    <n v="0"/>
    <s v="Activated"/>
    <s v="Exam Given"/>
    <x v="169"/>
    <x v="0"/>
  </r>
  <r>
    <n v="175"/>
    <s v="BS DS-AI"/>
    <s v="2025EB1100175"/>
    <s v="2025eb1100175@bitspilani-digital.edu.in"/>
    <s v="MAULIK PANT"/>
    <s v="MALE"/>
    <s v="`+91-8595881966"/>
    <n v="8"/>
    <n v="9"/>
    <s v="A"/>
    <n v="10"/>
    <n v="50"/>
    <n v="21.6"/>
    <n v="60"/>
    <s v="Computer Programming"/>
    <s v="BDS DF113"/>
    <s v="1 missed"/>
    <s v="0 missed"/>
    <n v="3"/>
    <n v="1"/>
    <n v="0.75"/>
    <n v="1"/>
    <s v="1 missed"/>
    <n v="4"/>
    <n v="0.8"/>
    <x v="3"/>
    <s v="No Data"/>
    <s v="P-S2_Onsite"/>
    <s v="Present"/>
    <s v="P-S2_Onsite"/>
    <n v="13"/>
    <n v="11"/>
    <n v="8.6666666669999994"/>
    <n v="10"/>
    <n v="9"/>
    <n v="51.666666667000001"/>
    <n v="50"/>
    <s v="Computer Systems"/>
    <s v="BDS DF108"/>
    <s v="0 missed"/>
    <s v="0 missed"/>
    <n v="3"/>
    <n v="2"/>
    <n v="1"/>
    <n v="1"/>
    <s v="0 missed"/>
    <n v="5"/>
    <n v="1"/>
    <x v="4"/>
    <s v="No Data"/>
    <s v="P-S2_Onsite"/>
    <s v="Present"/>
    <s v="P-S2_Onsite"/>
    <n v="10"/>
    <n v="10"/>
    <s v="A"/>
    <n v="18"/>
    <n v="43"/>
    <n v="60"/>
    <s v="Probability &amp; Statistics"/>
    <s v="BDS DF114"/>
    <s v="1 missed"/>
    <s v="0 missed"/>
    <n v="2"/>
    <n v="1"/>
    <n v="0.66666666666666663"/>
    <n v="1"/>
    <s v="1 missed"/>
    <n v="3"/>
    <n v="0.75"/>
    <x v="5"/>
    <s v="No Data"/>
    <s v="P-S2_Onsite"/>
    <s v="Present"/>
    <s v="P-S2_Onsite"/>
    <n v="4"/>
    <n v="3"/>
    <n v="8.5"/>
    <n v="7.5"/>
    <n v="23"/>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170"/>
    <x v="0"/>
  </r>
  <r>
    <n v="176"/>
    <s v="BS DS-AI"/>
    <s v="2025EB1100176"/>
    <s v="2025eb1100176@bitspilani-digital.edu.in"/>
    <s v="SAI SPOORTHY ETURU"/>
    <s v="FEMALE"/>
    <s v="`+91-6301729167"/>
    <n v="10"/>
    <n v="9"/>
    <n v="10"/>
    <n v="10"/>
    <n v="50"/>
    <n v="31.2"/>
    <n v="60"/>
    <s v="Computer Programming"/>
    <s v="BDS DF113"/>
    <s v="0 missed"/>
    <s v="0 missed"/>
    <n v="4"/>
    <n v="1"/>
    <n v="1"/>
    <n v="1"/>
    <s v="0 missed"/>
    <n v="5"/>
    <n v="1"/>
    <x v="4"/>
    <s v="No Data"/>
    <s v="P-S2_Onsite"/>
    <s v="Present"/>
    <s v="P-S2_Onsite"/>
    <n v="14"/>
    <n v="11"/>
    <n v="10"/>
    <n v="9"/>
    <n v="10"/>
    <n v="54"/>
    <n v="50"/>
    <s v="Computer Systems"/>
    <s v="BDS DF108"/>
    <s v="0 missed"/>
    <s v="0 missed"/>
    <n v="3"/>
    <n v="2"/>
    <n v="1"/>
    <n v="1"/>
    <s v="0 missed"/>
    <n v="5"/>
    <n v="1"/>
    <x v="4"/>
    <s v="No Data"/>
    <s v="P-S2_Onsite"/>
    <s v="Present"/>
    <s v="P-S2_Onsite"/>
    <n v="10"/>
    <n v="8"/>
    <n v="15"/>
    <n v="19"/>
    <n v="56"/>
    <n v="60"/>
    <s v="Probability &amp; Statistics"/>
    <s v="BDS DF114"/>
    <s v="0 missed"/>
    <s v="0 missed"/>
    <n v="3"/>
    <n v="1"/>
    <n v="1"/>
    <n v="1"/>
    <s v="0 missed"/>
    <n v="4"/>
    <n v="1"/>
    <x v="2"/>
    <s v="No Data"/>
    <s v="P-S2_Onsite"/>
    <s v="Present"/>
    <s v="P-S2_Onsite"/>
    <n v="4.5"/>
    <n v="4.5"/>
    <s v="A"/>
    <n v="8"/>
    <n v="37"/>
    <n v="30"/>
    <s v="Writing Practice"/>
    <s v="BDS DF112"/>
    <s v="0 missed"/>
    <s v="1 missed"/>
    <n v="2"/>
    <n v="1"/>
    <n v="1"/>
    <n v="0.5"/>
    <s v="1 missed"/>
    <n v="3"/>
    <n v="0.75"/>
    <x v="2"/>
    <s v="No Data"/>
    <s v="P-S2_Onsite"/>
    <s v="Present"/>
    <s v="P-S2_Onsite"/>
    <s v="P-0, A-0, No Data-4"/>
    <s v="P-4, A-0, No Data-0"/>
    <s v="P-S2_Onsite"/>
    <s v="P-S2_Onsite"/>
    <s v="P-S2_Onsite"/>
    <s v="P-S2_Onsite"/>
    <x v="0"/>
    <n v="0"/>
    <s v="Activated"/>
    <s v="Exam Given"/>
    <x v="171"/>
    <x v="0"/>
  </r>
  <r>
    <n v="177"/>
    <s v="BS DS-AI"/>
    <s v="2025EB1100177"/>
    <s v="2025eb1100177@bitspilani-digital.edu.in"/>
    <s v="YASHRAJ PUROHIT"/>
    <s v="MALE"/>
    <s v="`+91-9110786956"/>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n v="3.5"/>
    <s v="A"/>
    <s v="A"/>
    <s v="A"/>
    <n v="3.5"/>
    <n v="30"/>
    <s v="Writing Practice"/>
    <s v="BDS DF112"/>
    <s v="1 missed"/>
    <s v="2 missed"/>
    <n v="1"/>
    <n v="0"/>
    <n v="0.5"/>
    <n v="0"/>
    <s v="3 missed"/>
    <n v="1"/>
    <n v="0.25"/>
    <x v="1"/>
    <s v="No Data"/>
    <s v="A-S2_Onsite"/>
    <s v="Absent"/>
    <s v="A-S2_Onsite"/>
    <s v="P-0, A-0, No Data-4"/>
    <s v="P-0, A-4, No Data-0"/>
    <s v="A-S2_Onsite"/>
    <s v="A-S2_Onsite"/>
    <s v="A-S2_Onsite"/>
    <s v="A-S2_Onsite"/>
    <x v="1"/>
    <n v="0"/>
    <s v="Activation Pending"/>
    <s v="Absent"/>
    <x v="172"/>
    <x v="3"/>
  </r>
  <r>
    <n v="178"/>
    <s v="BS DS-AI"/>
    <s v="2025EB1100178"/>
    <s v="2025eb1100178@bitspilani-digital.edu.in"/>
    <s v="ARNAV YADAV"/>
    <s v="MALE"/>
    <s v="`+91-8787026310"/>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ed"/>
    <s v="Absent"/>
    <x v="173"/>
    <x v="2"/>
  </r>
  <r>
    <n v="179"/>
    <s v="BS DS-AI"/>
    <s v="2025EB1100179"/>
    <s v="2025eb1100179@bitspilani-digital.edu.in"/>
    <s v="BHARAT KANDOI"/>
    <s v="MALE"/>
    <s v="`+91-7976374520"/>
    <n v="2"/>
    <s v="A"/>
    <s v="A"/>
    <s v="A"/>
    <s v="A"/>
    <n v="1.6"/>
    <n v="60"/>
    <s v="Computer Programming"/>
    <s v="BDS DF113"/>
    <s v="3 missed"/>
    <s v="1 missed"/>
    <n v="1"/>
    <n v="0"/>
    <n v="0.25"/>
    <n v="0"/>
    <s v="4 missed"/>
    <n v="1"/>
    <n v="0.2"/>
    <x v="2"/>
    <s v="No Data"/>
    <s v="No Data"/>
    <s v="No Data"/>
    <s v="No Data"/>
    <s v="A"/>
    <s v="A"/>
    <s v="A"/>
    <s v="A"/>
    <s v="A"/>
    <n v="0"/>
    <n v="50"/>
    <s v="Computer Systems"/>
    <s v="BDS DF108"/>
    <s v="3 missed"/>
    <s v="2 missed"/>
    <n v="0"/>
    <n v="0"/>
    <n v="0"/>
    <n v="0"/>
    <s v="5 missed"/>
    <n v="0"/>
    <n v="0"/>
    <x v="0"/>
    <s v="No Data"/>
    <s v="No Data"/>
    <s v="No Data"/>
    <s v="No Data"/>
    <s v="A"/>
    <s v="A"/>
    <s v="A"/>
    <s v="A"/>
    <n v="0"/>
    <n v="60"/>
    <s v="Probability &amp; Statistics"/>
    <s v="BDS DF114"/>
    <s v="3 missed"/>
    <s v="1 missed"/>
    <n v="0"/>
    <n v="0"/>
    <n v="0"/>
    <n v="0"/>
    <s v="4 missed"/>
    <n v="0"/>
    <n v="0"/>
    <x v="1"/>
    <s v="No Data"/>
    <s v="No Data"/>
    <s v="No Data"/>
    <s v="No Data"/>
    <s v="A"/>
    <s v="A"/>
    <s v="A"/>
    <s v="A"/>
    <n v="0"/>
    <n v="30"/>
    <s v="Writing Practice"/>
    <s v="BDS DF112"/>
    <s v="2 missed"/>
    <s v="2 missed"/>
    <n v="0"/>
    <n v="0"/>
    <n v="0"/>
    <n v="0"/>
    <s v="4 missed"/>
    <n v="0"/>
    <n v="0"/>
    <x v="5"/>
    <s v="No Data"/>
    <s v="No Data"/>
    <s v="No Data"/>
    <s v="No Data"/>
    <s v="P-0, A-0, No Data-4"/>
    <s v="P-0, A-0, No Data-4"/>
    <s v="No Data"/>
    <s v="No Data"/>
    <s v="No Data"/>
    <s v="No Data"/>
    <x v="6"/>
    <n v="0"/>
    <e v="#N/A"/>
    <s v="Refund"/>
    <x v="34"/>
    <x v="0"/>
  </r>
  <r>
    <n v="180"/>
    <s v="BS DS-AI"/>
    <s v="2025EB1100180"/>
    <s v="2025eb1100180@bitspilani-digital.edu.in"/>
    <s v="INTHUUJA S"/>
    <s v="FEMALE"/>
    <s v="`+91-9940054190"/>
    <n v="2"/>
    <n v="6"/>
    <s v="A"/>
    <n v="3"/>
    <s v="A"/>
    <n v="8.8000000000000007"/>
    <n v="60"/>
    <s v="Computer Programming"/>
    <s v="BDS DF113"/>
    <s v="1 missed"/>
    <s v="1 missed"/>
    <n v="3"/>
    <n v="0"/>
    <n v="0.75"/>
    <n v="0"/>
    <s v="2 missed"/>
    <n v="3"/>
    <n v="0.6"/>
    <x v="1"/>
    <s v="No Data"/>
    <s v="P-S2_Onsite"/>
    <s v="Present"/>
    <s v="P-S2_Onsite"/>
    <n v="14.5"/>
    <s v="A"/>
    <n v="3.3333333330000001"/>
    <s v="A"/>
    <n v="8"/>
    <n v="25.833333332999999"/>
    <n v="50"/>
    <s v="Computer Systems"/>
    <s v="BDS DF108"/>
    <s v="1 missed"/>
    <s v="1 missed"/>
    <n v="2"/>
    <n v="1"/>
    <n v="0.66666666666666663"/>
    <n v="0.5"/>
    <s v="2 missed"/>
    <n v="3"/>
    <n v="0.6"/>
    <x v="11"/>
    <s v="P-S1_Onsite"/>
    <s v="No Data"/>
    <s v="Present"/>
    <s v="P-S1_Onsite"/>
    <s v="A"/>
    <n v="5"/>
    <n v="15"/>
    <s v="A"/>
    <n v="22.5"/>
    <n v="60"/>
    <s v="Probability &amp; Statistics"/>
    <s v="BDS DF114"/>
    <s v="1 missed"/>
    <s v="1 missed"/>
    <n v="2"/>
    <n v="0"/>
    <n v="0.66666666666666663"/>
    <n v="0"/>
    <s v="2 missed"/>
    <n v="2"/>
    <n v="0.5"/>
    <x v="0"/>
    <s v="No Data"/>
    <s v="P-S2_Onsite"/>
    <s v="Present"/>
    <s v="P-S2_Onsite"/>
    <n v="2.5"/>
    <n v="1"/>
    <n v="5.5"/>
    <s v="A"/>
    <n v="9"/>
    <n v="30"/>
    <s v="Writing Practice"/>
    <s v="BDS DF112"/>
    <s v="0 missed"/>
    <s v="1 missed"/>
    <n v="2"/>
    <n v="1"/>
    <n v="1"/>
    <n v="0.5"/>
    <s v="1 missed"/>
    <n v="3"/>
    <n v="0.75"/>
    <x v="2"/>
    <s v="P-S1_Onsite"/>
    <s v="No Data"/>
    <s v="Present"/>
    <s v="P-S1_Onsite"/>
    <s v="P-2, A-0, No Data-2"/>
    <s v="P-2, A-0, No Data-2"/>
    <s v="P-S2_Onsite"/>
    <s v="P-S1_Onsite"/>
    <s v="P-S1_Onsite"/>
    <s v="P-S2_Onsite"/>
    <x v="0"/>
    <n v="0"/>
    <s v="Activated"/>
    <s v="Exam Given"/>
    <x v="174"/>
    <x v="0"/>
  </r>
  <r>
    <n v="181"/>
    <s v="BS DS-AI"/>
    <s v="2025EB1100181"/>
    <s v="2025eb1100181@bitspilani-digital.edu.in"/>
    <s v="ARNAV GUPTA"/>
    <s v="MALE"/>
    <s v="`+91-9582226366"/>
    <n v="2"/>
    <s v="A"/>
    <s v="A"/>
    <s v="A"/>
    <s v="A"/>
    <n v="1.6"/>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No Data"/>
    <s v="P-S2_Onsite"/>
    <s v="Present"/>
    <s v="P-S2_Onsite"/>
    <s v="A"/>
    <s v="A"/>
    <s v="A"/>
    <s v="A"/>
    <n v="0"/>
    <n v="60"/>
    <s v="Probability &amp; Statistics"/>
    <s v="BDS DF114"/>
    <s v="3 missed"/>
    <s v="1 missed"/>
    <n v="0"/>
    <n v="0"/>
    <n v="0"/>
    <n v="0"/>
    <s v="4 missed"/>
    <n v="0"/>
    <n v="0"/>
    <x v="1"/>
    <s v="No Data"/>
    <s v="P-S2_Onsite"/>
    <s v="Present"/>
    <s v="P-S2_Onsite"/>
    <n v="4"/>
    <s v="A"/>
    <s v="A"/>
    <s v="A"/>
    <n v="4"/>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175"/>
    <x v="0"/>
  </r>
  <r>
    <n v="182"/>
    <s v="BS DS-AI"/>
    <s v="2025EB1100182"/>
    <s v="2025eb1100182@bitspilani-digital.edu.in"/>
    <s v="ARMAN KHAN"/>
    <s v="MALE"/>
    <s v="`+91-9413221046"/>
    <n v="8"/>
    <n v="7"/>
    <n v="8"/>
    <n v="10"/>
    <n v="50"/>
    <n v="26.4"/>
    <n v="60"/>
    <s v="Computer Programming"/>
    <s v="BDS DF113"/>
    <s v="0 missed"/>
    <s v="0 missed"/>
    <n v="4"/>
    <n v="1"/>
    <n v="1"/>
    <n v="1"/>
    <s v="0 missed"/>
    <n v="5"/>
    <n v="1"/>
    <x v="4"/>
    <s v="P-S1_Onsite"/>
    <s v="No Data"/>
    <s v="Present"/>
    <s v="P-S1_Onsite"/>
    <n v="13"/>
    <n v="12"/>
    <n v="8"/>
    <n v="8"/>
    <n v="10"/>
    <n v="51"/>
    <n v="50"/>
    <s v="Computer Systems"/>
    <s v="BDS DF108"/>
    <s v="0 missed"/>
    <s v="0 missed"/>
    <n v="3"/>
    <n v="2"/>
    <n v="1"/>
    <n v="1"/>
    <s v="0 missed"/>
    <n v="5"/>
    <n v="1"/>
    <x v="4"/>
    <s v="P-S1_Onsite"/>
    <s v="No Data"/>
    <s v="Present"/>
    <s v="P-S1_Onsite"/>
    <n v="10"/>
    <n v="9"/>
    <n v="13.5"/>
    <n v="19"/>
    <n v="56"/>
    <n v="60"/>
    <s v="Probability &amp; Statistics"/>
    <s v="BDS DF114"/>
    <s v="0 missed"/>
    <s v="0 missed"/>
    <n v="3"/>
    <n v="1"/>
    <n v="1"/>
    <n v="1"/>
    <s v="0 missed"/>
    <n v="4"/>
    <n v="1"/>
    <x v="2"/>
    <s v="P-S1_Onsite"/>
    <s v="No Data"/>
    <s v="Present"/>
    <s v="P-S1_Onsite"/>
    <n v="3.5"/>
    <s v="A"/>
    <n v="6"/>
    <n v="7"/>
    <n v="36.5"/>
    <n v="30"/>
    <s v="Writing Practice"/>
    <s v="BDS DF112"/>
    <s v="1 missed"/>
    <s v="0 missed"/>
    <n v="1"/>
    <n v="2"/>
    <n v="0.5"/>
    <n v="1"/>
    <s v="1 missed"/>
    <n v="3"/>
    <n v="0.75"/>
    <x v="4"/>
    <s v="P-S1_Onsite"/>
    <s v="No Data"/>
    <s v="Present"/>
    <s v="P-S1_Onsite"/>
    <s v="P-4, A-0, No Data-0"/>
    <s v="P-0, A-0, No Data-4"/>
    <s v="P-S1_Onsite"/>
    <s v="P-S1_Onsite"/>
    <s v="P-S1_Onsite"/>
    <s v="P-S1_Onsite"/>
    <x v="0"/>
    <n v="0"/>
    <s v="Activated"/>
    <s v="Exam Given"/>
    <x v="176"/>
    <x v="0"/>
  </r>
  <r>
    <n v="183"/>
    <s v="BS DS-AI"/>
    <s v="2025EB1100183"/>
    <s v="2025eb1100183@bitspilani-digital.edu.in"/>
    <s v="GHORPADE ATHARVA ANIL"/>
    <s v="MALE"/>
    <s v="`+91-8767265744"/>
    <n v="10"/>
    <n v="7"/>
    <n v="10"/>
    <n v="10"/>
    <n v="50"/>
    <n v="29.6"/>
    <n v="60"/>
    <s v="Computer Programming"/>
    <s v="BDS DF113"/>
    <s v="0 missed"/>
    <s v="0 missed"/>
    <n v="4"/>
    <n v="1"/>
    <n v="1"/>
    <n v="1"/>
    <s v="0 missed"/>
    <n v="5"/>
    <n v="1"/>
    <x v="4"/>
    <s v="No Data"/>
    <s v="P-S2_Onsite"/>
    <s v="Present"/>
    <s v="P-S2_Onsite"/>
    <n v="14"/>
    <n v="12.5"/>
    <n v="9.3333333330000006"/>
    <s v="A"/>
    <n v="9"/>
    <n v="44.833333332999999"/>
    <n v="50"/>
    <s v="Computer Systems"/>
    <s v="BDS DF108"/>
    <s v="1 missed"/>
    <s v="0 missed"/>
    <n v="2"/>
    <n v="2"/>
    <n v="0.66666666666666663"/>
    <n v="1"/>
    <s v="1 missed"/>
    <n v="4"/>
    <n v="0.8"/>
    <x v="2"/>
    <s v="No Data"/>
    <s v="P-S2_Onsite"/>
    <s v="Present"/>
    <s v="P-S2_Onsite"/>
    <n v="10"/>
    <n v="10"/>
    <n v="15"/>
    <n v="19.5"/>
    <n v="59.5"/>
    <n v="60"/>
    <s v="Probability &amp; Statistics"/>
    <s v="BDS DF114"/>
    <s v="0 missed"/>
    <s v="0 missed"/>
    <n v="3"/>
    <n v="1"/>
    <n v="1"/>
    <n v="1"/>
    <s v="0 missed"/>
    <n v="4"/>
    <n v="1"/>
    <x v="2"/>
    <s v="No Data"/>
    <s v="P-S2_Onsite"/>
    <s v="Present"/>
    <s v="P-S2_Onsite"/>
    <n v="4.5"/>
    <n v="4"/>
    <n v="7.5"/>
    <n v="6.5"/>
    <n v="42.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177"/>
    <x v="0"/>
  </r>
  <r>
    <n v="184"/>
    <s v="BS DS-AI"/>
    <s v="2025EB1100184"/>
    <s v="2025eb1100184@bitspilani-digital.edu.in"/>
    <s v="REWA UPADHYAY"/>
    <s v="FEMALE"/>
    <s v="`+91-9717501182"/>
    <n v="10"/>
    <n v="9"/>
    <n v="10"/>
    <n v="10"/>
    <n v="50"/>
    <n v="31.2"/>
    <n v="60"/>
    <s v="Computer Programming"/>
    <s v="BDS DF113"/>
    <s v="0 missed"/>
    <s v="0 missed"/>
    <n v="4"/>
    <n v="1"/>
    <n v="1"/>
    <n v="1"/>
    <s v="0 missed"/>
    <n v="5"/>
    <n v="1"/>
    <x v="4"/>
    <s v="No Data"/>
    <s v="P-S2_Onsite"/>
    <s v="Present"/>
    <s v="P-S2_Onsite"/>
    <n v="15"/>
    <n v="13"/>
    <n v="9.3333333330000006"/>
    <n v="10"/>
    <n v="10"/>
    <n v="57.333333332999999"/>
    <n v="50"/>
    <s v="Computer Systems"/>
    <s v="BDS DF108"/>
    <s v="0 missed"/>
    <s v="0 missed"/>
    <n v="3"/>
    <n v="2"/>
    <n v="1"/>
    <n v="1"/>
    <s v="0 missed"/>
    <n v="5"/>
    <n v="1"/>
    <x v="4"/>
    <s v="No Data"/>
    <s v="P-S2_Onsite"/>
    <s v="Present"/>
    <s v="P-S2_Onsite"/>
    <n v="10"/>
    <n v="10"/>
    <n v="15"/>
    <n v="17"/>
    <n v="57"/>
    <n v="60"/>
    <s v="Probability &amp; Statistics"/>
    <s v="BDS DF114"/>
    <s v="0 missed"/>
    <s v="0 missed"/>
    <n v="3"/>
    <n v="1"/>
    <n v="1"/>
    <n v="1"/>
    <s v="0 missed"/>
    <n v="4"/>
    <n v="1"/>
    <x v="2"/>
    <s v="No Data"/>
    <s v="P-S2_Onsite"/>
    <s v="Present"/>
    <s v="P-S2_Onsite"/>
    <n v="5"/>
    <n v="5"/>
    <n v="8"/>
    <n v="7.25"/>
    <n v="45.2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178"/>
    <x v="0"/>
  </r>
  <r>
    <n v="185"/>
    <s v="BS DS-AI"/>
    <s v="2025EB1100185"/>
    <s v="2025eb1100185@bitspilani-digital.edu.in"/>
    <s v="DYUTHI BHATRAJU"/>
    <s v="FEMALE"/>
    <s v="`+91-9019375426"/>
    <n v="10"/>
    <n v="10"/>
    <s v="A"/>
    <s v="A"/>
    <s v="A"/>
    <n v="16"/>
    <n v="60"/>
    <s v="Computer Programming"/>
    <s v="BDS DF113"/>
    <s v="2 missed"/>
    <s v="1 missed"/>
    <n v="2"/>
    <n v="0"/>
    <n v="0.5"/>
    <n v="0"/>
    <s v="3 missed"/>
    <n v="2"/>
    <n v="0.4"/>
    <x v="0"/>
    <s v="No Data"/>
    <s v="A-S2_Onsite"/>
    <s v="Absent"/>
    <s v="A-S2_Onsite"/>
    <n v="13"/>
    <s v="A"/>
    <s v="A"/>
    <s v="A"/>
    <s v="A"/>
    <n v="13"/>
    <n v="50"/>
    <s v="Computer Systems"/>
    <s v="BDS DF108"/>
    <s v="3 missed"/>
    <s v="1 missed"/>
    <n v="0"/>
    <n v="1"/>
    <n v="0"/>
    <n v="0.5"/>
    <s v="4 missed"/>
    <n v="1"/>
    <n v="0.2"/>
    <x v="5"/>
    <s v="No Data"/>
    <s v="A-S2_Onsite"/>
    <s v="Absent"/>
    <s v="A-S2_Onsite"/>
    <n v="10"/>
    <n v="10"/>
    <s v="A"/>
    <s v="A"/>
    <n v="25"/>
    <n v="60"/>
    <s v="Probability &amp; Statistics"/>
    <s v="BDS DF114"/>
    <s v="1 missed"/>
    <s v="1 missed"/>
    <n v="2"/>
    <n v="0"/>
    <n v="0.66666666666666663"/>
    <n v="0"/>
    <s v="2 missed"/>
    <n v="2"/>
    <n v="0.5"/>
    <x v="0"/>
    <s v="No Data"/>
    <s v="A-S2_Onsite"/>
    <s v="Absent"/>
    <s v="A-S2_Onsite"/>
    <n v="4.5"/>
    <n v="4.5"/>
    <s v="A"/>
    <n v="6.5"/>
    <n v="15.5"/>
    <n v="30"/>
    <s v="Writing Practice"/>
    <s v="BDS DF112"/>
    <s v="0 missed"/>
    <s v="1 missed"/>
    <n v="2"/>
    <n v="1"/>
    <n v="1"/>
    <n v="0.5"/>
    <s v="1 missed"/>
    <n v="3"/>
    <n v="0.75"/>
    <x v="2"/>
    <s v="No Data"/>
    <s v="A-S2_Onsite"/>
    <s v="Absent"/>
    <s v="A-S2_Onsite"/>
    <s v="P-0, A-0, No Data-4"/>
    <s v="P-0, A-4, No Data-0"/>
    <s v="A-S2_Onsite"/>
    <s v="A-S2_Onsite"/>
    <s v="A-S2_Onsite"/>
    <s v="A-S2_Onsite"/>
    <x v="1"/>
    <n v="0"/>
    <s v="Activated"/>
    <s v="Absent"/>
    <x v="179"/>
    <x v="1"/>
  </r>
  <r>
    <n v="186"/>
    <s v="BS DS-AI"/>
    <s v="2025EB1100186"/>
    <s v="2025eb1100186@bitspilani-digital.edu.in"/>
    <s v="JESWANT ALEXANDER A"/>
    <s v="MALE"/>
    <s v="`+91-9986300051"/>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n v="1.5"/>
    <s v="A"/>
    <s v="A"/>
    <s v="A"/>
    <n v="1.5"/>
    <n v="30"/>
    <s v="Writing Practice"/>
    <s v="BDS DF112"/>
    <s v="1 missed"/>
    <s v="2 missed"/>
    <n v="1"/>
    <n v="0"/>
    <n v="0.5"/>
    <n v="0"/>
    <s v="3 missed"/>
    <n v="1"/>
    <n v="0.25"/>
    <x v="1"/>
    <s v="No Data"/>
    <s v="A-S2_Onsite"/>
    <s v="Absent"/>
    <s v="A-S2_Onsite"/>
    <s v="P-0, A-0, No Data-4"/>
    <s v="P-0, A-4, No Data-0"/>
    <s v="A-S2_Onsite"/>
    <s v="A-S2_Onsite"/>
    <s v="A-S2_Onsite"/>
    <s v="A-S2_Onsite"/>
    <x v="1"/>
    <n v="0"/>
    <s v="Activation Pending"/>
    <s v="Absent"/>
    <x v="180"/>
    <x v="3"/>
  </r>
  <r>
    <n v="187"/>
    <s v="BS DS-AI"/>
    <s v="2025EB1100187"/>
    <s v="2025eb1100187@bitspilani-digital.edu.in"/>
    <s v="BAVISHI KAIRAV MANISH"/>
    <s v="MALE"/>
    <s v="`+91-9825009897"/>
    <n v="2"/>
    <s v="A"/>
    <s v="A"/>
    <n v="7"/>
    <s v="A"/>
    <n v="7.2"/>
    <n v="60"/>
    <s v="Computer Programming"/>
    <s v="BDS DF113"/>
    <s v="2 missed"/>
    <s v="1 missed"/>
    <n v="2"/>
    <n v="0"/>
    <n v="0.5"/>
    <n v="0"/>
    <s v="3 missed"/>
    <n v="2"/>
    <n v="0.4"/>
    <x v="0"/>
    <s v="No Data"/>
    <s v="A-S2_Onsite"/>
    <s v="Absent"/>
    <s v="A-S2_Onsite"/>
    <s v="A"/>
    <s v="A"/>
    <n v="6"/>
    <s v="A"/>
    <s v="A"/>
    <n v="6"/>
    <n v="50"/>
    <s v="Computer Systems"/>
    <s v="BDS DF108"/>
    <s v="2 missed"/>
    <s v="2 missed"/>
    <n v="1"/>
    <n v="0"/>
    <n v="0.33333333333333331"/>
    <n v="0"/>
    <s v="4 missed"/>
    <n v="1"/>
    <n v="0.2"/>
    <x v="3"/>
    <s v="No Data"/>
    <s v="A-S2_Onsite"/>
    <s v="Absent"/>
    <s v="A-S2_Onsite"/>
    <n v="7"/>
    <n v="8"/>
    <s v="A"/>
    <n v="18.5"/>
    <n v="37.5"/>
    <n v="60"/>
    <s v="Probability &amp; Statistics"/>
    <s v="BDS DF114"/>
    <s v="1 missed"/>
    <s v="0 missed"/>
    <n v="2"/>
    <n v="1"/>
    <n v="0.66666666666666663"/>
    <n v="1"/>
    <s v="1 missed"/>
    <n v="3"/>
    <n v="0.75"/>
    <x v="5"/>
    <s v="No Data"/>
    <s v="A-S2_Onsite"/>
    <s v="Absent"/>
    <s v="A-S2_Onsite"/>
    <n v="4"/>
    <n v="1.5"/>
    <n v="5"/>
    <n v="5.5"/>
    <n v="16"/>
    <n v="30"/>
    <s v="Writing Practice"/>
    <s v="BDS DF112"/>
    <s v="0 missed"/>
    <s v="0 missed"/>
    <n v="2"/>
    <n v="2"/>
    <n v="1"/>
    <n v="1"/>
    <s v="0 missed"/>
    <n v="4"/>
    <n v="1"/>
    <x v="3"/>
    <s v="No Data"/>
    <s v="A-S2_Onsite"/>
    <s v="Absent"/>
    <s v="A-S2_Onsite"/>
    <s v="P-0, A-0, No Data-4"/>
    <s v="P-0, A-4, No Data-0"/>
    <s v="A-S2_Onsite"/>
    <s v="A-S2_Onsite"/>
    <s v="A-S2_Onsite"/>
    <s v="A-S2_Onsite"/>
    <x v="1"/>
    <n v="0"/>
    <s v="Activated"/>
    <s v="Absent"/>
    <x v="181"/>
    <x v="2"/>
  </r>
  <r>
    <n v="188"/>
    <s v="BS DS-AI"/>
    <s v="2025EB1100188"/>
    <s v="2025eb1100188@bitspilani-digital.edu.in"/>
    <s v="NIVRITI GUPTA"/>
    <s v="FEMALE"/>
    <s v="`+91-7030064064"/>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A-S1_Onsite"/>
    <s v="A-S2_Onsite"/>
    <s v="Absent"/>
    <s v="A-S1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A-S1_Onsite"/>
    <s v="A-S2_Onsite"/>
    <s v="Absent"/>
    <s v="A-S1_Onsite"/>
    <s v="P-0, A-2, No Data-2"/>
    <s v="P-0, A-4, No Data-0"/>
    <s v="A-S2_Onsite"/>
    <s v="A-S1_Onsite"/>
    <s v="A-S1_Onsite"/>
    <s v="A-S2_Onsite"/>
    <x v="1"/>
    <n v="0"/>
    <s v="Activated"/>
    <s v="Absent"/>
    <x v="182"/>
    <x v="1"/>
  </r>
  <r>
    <n v="189"/>
    <s v="BS DS-AI"/>
    <s v="2025EB1100189"/>
    <s v="2025eb1100189@bitspilani-digital.edu.in"/>
    <s v="ZAINAB NABI"/>
    <s v="FEMALE"/>
    <s v="`+91-9149533066"/>
    <n v="6"/>
    <n v="2"/>
    <s v="A"/>
    <s v="A"/>
    <s v="A"/>
    <n v="6.4"/>
    <n v="60"/>
    <s v="Computer Programming"/>
    <s v="BDS DF113"/>
    <s v="2 missed"/>
    <s v="1 missed"/>
    <n v="2"/>
    <n v="0"/>
    <n v="0.5"/>
    <n v="0"/>
    <s v="3 missed"/>
    <n v="2"/>
    <n v="0.4"/>
    <x v="0"/>
    <s v="No Data"/>
    <s v="A-S2_Onsite"/>
    <s v="Absent"/>
    <s v="A-S2_Onsite"/>
    <s v="A"/>
    <s v="A"/>
    <s v="A"/>
    <s v="A"/>
    <s v="A"/>
    <n v="0"/>
    <n v="50"/>
    <s v="Computer Systems"/>
    <s v="BDS DF108"/>
    <s v="3 missed"/>
    <s v="2 missed"/>
    <n v="0"/>
    <n v="0"/>
    <n v="0"/>
    <n v="0"/>
    <s v="5 missed"/>
    <n v="0"/>
    <n v="0"/>
    <x v="0"/>
    <s v="No Data"/>
    <s v="A-S2_Onsite"/>
    <s v="Absent"/>
    <s v="A-S2_Onsite"/>
    <n v="3"/>
    <s v="A"/>
    <s v="A"/>
    <s v="A"/>
    <n v="3"/>
    <n v="60"/>
    <s v="Probability &amp; Statistics"/>
    <s v="BDS DF114"/>
    <s v="2 missed"/>
    <s v="1 missed"/>
    <n v="1"/>
    <n v="0"/>
    <n v="0.33333333333333331"/>
    <n v="0"/>
    <s v="3 missed"/>
    <n v="1"/>
    <n v="0.25"/>
    <x v="3"/>
    <s v="No Data"/>
    <s v="A-S2_Onsite"/>
    <s v="Absent"/>
    <s v="A-S2_Onsite"/>
    <n v="2"/>
    <s v="A"/>
    <s v="A"/>
    <s v="A"/>
    <n v="2"/>
    <n v="30"/>
    <s v="Writing Practice"/>
    <s v="BDS DF112"/>
    <s v="1 missed"/>
    <s v="2 missed"/>
    <n v="1"/>
    <n v="0"/>
    <n v="0.5"/>
    <n v="0"/>
    <s v="3 missed"/>
    <n v="1"/>
    <n v="0.25"/>
    <x v="1"/>
    <s v="No Data"/>
    <s v="A-S2_Onsite"/>
    <s v="Absent"/>
    <s v="A-S2_Onsite"/>
    <s v="P-0, A-0, No Data-4"/>
    <s v="P-0, A-4, No Data-0"/>
    <s v="A-S2_Onsite"/>
    <s v="A-S2_Onsite"/>
    <s v="A-S2_Onsite"/>
    <s v="A-S2_Onsite"/>
    <x v="1"/>
    <n v="0"/>
    <s v="Activated"/>
    <s v="Absent"/>
    <x v="183"/>
    <x v="2"/>
  </r>
  <r>
    <n v="190"/>
    <s v="BS DS-AI"/>
    <s v="2025EB1100190"/>
    <s v="2025eb1100190@bitspilani-digital.edu.in"/>
    <s v="YUGANK"/>
    <s v="MALE"/>
    <s v="`+91-7428988610"/>
    <n v="10"/>
    <s v="A"/>
    <s v="A"/>
    <s v="A"/>
    <n v="50"/>
    <n v="8"/>
    <n v="60"/>
    <s v="Computer Programming"/>
    <s v="BDS DF113"/>
    <s v="3 missed"/>
    <s v="0 missed"/>
    <n v="1"/>
    <n v="1"/>
    <n v="0.25"/>
    <n v="1"/>
    <s v="3 missed"/>
    <n v="2"/>
    <n v="0.4"/>
    <x v="5"/>
    <s v="No Data"/>
    <s v="A-S2_Onsite"/>
    <s v="Absent"/>
    <s v="A-S2_Onsite"/>
    <n v="13.5"/>
    <n v="15"/>
    <s v="A"/>
    <s v="A"/>
    <n v="7"/>
    <n v="35.5"/>
    <n v="50"/>
    <s v="Computer Systems"/>
    <s v="BDS DF108"/>
    <s v="2 missed"/>
    <s v="0 missed"/>
    <n v="1"/>
    <n v="2"/>
    <n v="0.33333333333333331"/>
    <n v="1"/>
    <s v="2 missed"/>
    <n v="3"/>
    <n v="0.6"/>
    <x v="1"/>
    <s v="No Data"/>
    <s v="A-S2_Onsite"/>
    <s v="Absent"/>
    <s v="A-S2_Onsite"/>
    <n v="6"/>
    <s v="A"/>
    <n v="15"/>
    <n v="16"/>
    <n v="37"/>
    <n v="60"/>
    <s v="Probability &amp; Statistics"/>
    <s v="BDS DF114"/>
    <s v="1 missed"/>
    <s v="0 missed"/>
    <n v="2"/>
    <n v="1"/>
    <n v="0.66666666666666663"/>
    <n v="1"/>
    <s v="1 missed"/>
    <n v="3"/>
    <n v="0.75"/>
    <x v="5"/>
    <s v="A-S1_Onsite"/>
    <s v="A-S2_Onsite"/>
    <s v="Absent"/>
    <s v="A-S1_Onsite"/>
    <n v="4"/>
    <s v="A"/>
    <n v="7.5"/>
    <n v="9"/>
    <n v="20.5"/>
    <n v="30"/>
    <s v="Writing Practice"/>
    <s v="BDS DF112"/>
    <s v="1 missed"/>
    <s v="0 missed"/>
    <n v="1"/>
    <n v="2"/>
    <n v="0.5"/>
    <n v="1"/>
    <s v="1 missed"/>
    <n v="3"/>
    <n v="0.75"/>
    <x v="4"/>
    <s v="A-S1_Onsite"/>
    <s v="A-S2_Onsite"/>
    <s v="Absent"/>
    <s v="A-S1_Onsite"/>
    <s v="P-0, A-2, No Data-2"/>
    <s v="P-0, A-4, No Data-0"/>
    <s v="A-S2_Onsite"/>
    <s v="A-S1_Onsite"/>
    <s v="A-S2_Onsite"/>
    <s v="A-S1_Onsite"/>
    <x v="1"/>
    <n v="0"/>
    <s v="Activated"/>
    <s v="Absent"/>
    <x v="184"/>
    <x v="1"/>
  </r>
  <r>
    <n v="191"/>
    <s v="BS DS-AI"/>
    <s v="2025EB1100191"/>
    <s v="2025eb1100191@bitspilani-digital.edu.in"/>
    <s v="MOHAMMAD SUHAIL"/>
    <s v="MALE"/>
    <s v="`+91-7081786006"/>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185"/>
    <x v="3"/>
  </r>
  <r>
    <n v="192"/>
    <s v="BS DS-AI"/>
    <s v="2025EB1100192"/>
    <s v="2025eb1100192@bitspilani-digital.edu.in"/>
    <s v="NIDUMOLU LALITHA SHREYA"/>
    <s v="FEMALE"/>
    <s v="`+91-9121982788"/>
    <n v="10"/>
    <n v="10"/>
    <n v="10"/>
    <s v="A"/>
    <s v="A"/>
    <n v="24"/>
    <n v="60"/>
    <s v="Computer Programming"/>
    <s v="BDS DF113"/>
    <s v="1 missed"/>
    <s v="1 missed"/>
    <n v="3"/>
    <n v="0"/>
    <n v="0.75"/>
    <n v="0"/>
    <s v="2 missed"/>
    <n v="3"/>
    <n v="0.6"/>
    <x v="1"/>
    <s v="No Data"/>
    <s v="P-S2_Onsite"/>
    <s v="Present"/>
    <s v="P-S2_Onsite"/>
    <s v="A"/>
    <n v="12"/>
    <n v="10"/>
    <n v="9"/>
    <s v="A"/>
    <n v="31"/>
    <n v="50"/>
    <s v="Computer Systems"/>
    <s v="BDS DF108"/>
    <s v="1 missed"/>
    <s v="1 missed"/>
    <n v="2"/>
    <n v="1"/>
    <n v="0.66666666666666663"/>
    <n v="0.5"/>
    <s v="2 missed"/>
    <n v="3"/>
    <n v="0.6"/>
    <x v="11"/>
    <s v="P-S1_Onsite"/>
    <s v="No Data"/>
    <s v="Present"/>
    <s v="P-S1_Onsite"/>
    <n v="10"/>
    <s v="A"/>
    <n v="15"/>
    <n v="18.5"/>
    <n v="43.5"/>
    <n v="60"/>
    <s v="Probability &amp; Statistics"/>
    <s v="BDS DF114"/>
    <s v="1 missed"/>
    <s v="0 missed"/>
    <n v="2"/>
    <n v="1"/>
    <n v="0.66666666666666663"/>
    <n v="1"/>
    <s v="1 missed"/>
    <n v="3"/>
    <n v="0.75"/>
    <x v="5"/>
    <s v="No Data"/>
    <s v="P-S2_Onsite"/>
    <s v="Present"/>
    <s v="P-S2_Onsite"/>
    <n v="5"/>
    <n v="4"/>
    <n v="5"/>
    <s v="A"/>
    <n v="34"/>
    <n v="30"/>
    <s v="Writing Practice"/>
    <s v="BDS DF112"/>
    <s v="0 missed"/>
    <s v="1 missed"/>
    <n v="2"/>
    <n v="1"/>
    <n v="1"/>
    <n v="0.5"/>
    <s v="1 missed"/>
    <n v="3"/>
    <n v="0.75"/>
    <x v="2"/>
    <s v="P-S1_Onsite"/>
    <s v="No Data"/>
    <s v="Present"/>
    <s v="P-S1_Onsite"/>
    <s v="P-2, A-0, No Data-2"/>
    <s v="P-2, A-0, No Data-2"/>
    <s v="P-S2_Onsite"/>
    <s v="P-S1_Onsite"/>
    <s v="P-S1_Onsite"/>
    <s v="P-S2_Onsite"/>
    <x v="0"/>
    <n v="0"/>
    <s v="Activated"/>
    <s v="Exam Given"/>
    <x v="186"/>
    <x v="0"/>
  </r>
  <r>
    <n v="193"/>
    <s v="BS DS-AI"/>
    <s v="2025EB1100193"/>
    <s v="2025eb1100193@bitspilani-digital.edu.in"/>
    <s v="YADAV TUSHAR ASHOKKUMAR"/>
    <s v="MALE"/>
    <s v="`+91-9987884733"/>
    <n v="9"/>
    <n v="8"/>
    <n v="10"/>
    <n v="10"/>
    <n v="50"/>
    <n v="29.6"/>
    <n v="60"/>
    <s v="Computer Programming"/>
    <s v="BDS DF113"/>
    <s v="0 missed"/>
    <s v="0 missed"/>
    <n v="4"/>
    <n v="1"/>
    <n v="1"/>
    <n v="1"/>
    <s v="0 missed"/>
    <n v="5"/>
    <n v="1"/>
    <x v="4"/>
    <s v="No Data"/>
    <s v="P-S2_Onsite"/>
    <s v="Present"/>
    <s v="P-S2_Onsite"/>
    <n v="13"/>
    <n v="12"/>
    <n v="8.6666666669999994"/>
    <s v="A"/>
    <n v="10"/>
    <n v="43.666666667000001"/>
    <n v="50"/>
    <s v="Computer Systems"/>
    <s v="BDS DF108"/>
    <s v="1 missed"/>
    <s v="0 missed"/>
    <n v="2"/>
    <n v="2"/>
    <n v="0.66666666666666663"/>
    <n v="1"/>
    <s v="1 missed"/>
    <n v="4"/>
    <n v="0.8"/>
    <x v="2"/>
    <s v="No Data"/>
    <s v="P-S2_Onsite"/>
    <s v="Present"/>
    <s v="P-S2_Onsite"/>
    <n v="10"/>
    <n v="10"/>
    <n v="15"/>
    <n v="19.5"/>
    <n v="59.5"/>
    <n v="60"/>
    <s v="Probability &amp; Statistics"/>
    <s v="BDS DF114"/>
    <s v="0 missed"/>
    <s v="0 missed"/>
    <n v="3"/>
    <n v="1"/>
    <n v="1"/>
    <n v="1"/>
    <s v="0 missed"/>
    <n v="4"/>
    <n v="1"/>
    <x v="2"/>
    <s v="No Data"/>
    <s v="P-S2_Onsite"/>
    <s v="Present"/>
    <s v="P-S2_Onsite"/>
    <n v="4.5"/>
    <n v="4.5"/>
    <s v="A"/>
    <s v="A"/>
    <n v="29"/>
    <n v="30"/>
    <s v="Writing Practice"/>
    <s v="BDS DF112"/>
    <s v="0 missed"/>
    <s v="2 missed"/>
    <n v="2"/>
    <n v="0"/>
    <n v="1"/>
    <n v="0"/>
    <s v="2 missed"/>
    <n v="2"/>
    <n v="0.5"/>
    <x v="0"/>
    <s v="No Data"/>
    <s v="P-S2_Onsite"/>
    <s v="Present"/>
    <s v="P-S2_Onsite"/>
    <s v="P-0, A-0, No Data-4"/>
    <s v="P-4, A-0, No Data-0"/>
    <s v="P-S2_Onsite"/>
    <s v="P-S2_Onsite"/>
    <s v="P-S2_Onsite"/>
    <s v="P-S2_Onsite"/>
    <x v="0"/>
    <n v="0"/>
    <s v="Activated"/>
    <s v="Exam Given"/>
    <x v="187"/>
    <x v="0"/>
  </r>
  <r>
    <n v="194"/>
    <s v="BS DS-AI"/>
    <s v="2025EB1100194"/>
    <s v="2025eb1100194@bitspilani-digital.edu.in"/>
    <s v="MOHAMMED UZAIR ANWAR"/>
    <s v="MALE"/>
    <s v="`+91-7075813481"/>
    <n v="7"/>
    <s v="A"/>
    <n v="9"/>
    <s v="A"/>
    <n v="50"/>
    <n v="12.8"/>
    <n v="60"/>
    <s v="Computer Programming"/>
    <s v="BDS DF113"/>
    <s v="2 missed"/>
    <s v="0 missed"/>
    <n v="2"/>
    <n v="1"/>
    <n v="0.5"/>
    <n v="1"/>
    <s v="2 missed"/>
    <n v="3"/>
    <n v="0.6"/>
    <x v="7"/>
    <s v="No Data"/>
    <s v="A-S2_Online"/>
    <s v="Absent"/>
    <s v="A-S2_Online"/>
    <s v="A"/>
    <n v="12"/>
    <s v="A"/>
    <s v="A"/>
    <s v="A"/>
    <n v="12"/>
    <n v="50"/>
    <s v="Computer Systems"/>
    <s v="BDS DF108"/>
    <s v="3 missed"/>
    <s v="1 missed"/>
    <n v="0"/>
    <n v="1"/>
    <n v="0"/>
    <n v="0.5"/>
    <s v="4 missed"/>
    <n v="1"/>
    <n v="0.2"/>
    <x v="5"/>
    <s v="No Data"/>
    <s v="A-S2_Online"/>
    <s v="Absent"/>
    <s v="A-S2_Online"/>
    <n v="8"/>
    <s v="A"/>
    <n v="15"/>
    <n v="17"/>
    <n v="40"/>
    <n v="60"/>
    <s v="Probability &amp; Statistics"/>
    <s v="BDS DF114"/>
    <s v="1 missed"/>
    <s v="0 missed"/>
    <n v="2"/>
    <n v="1"/>
    <n v="0.66666666666666663"/>
    <n v="1"/>
    <s v="1 missed"/>
    <n v="3"/>
    <n v="0.75"/>
    <x v="5"/>
    <s v="No Data"/>
    <s v="A-S2_Online"/>
    <s v="Absent"/>
    <s v="A-S2_Online"/>
    <n v="3.5"/>
    <n v="4.5"/>
    <n v="5.5"/>
    <n v="8"/>
    <n v="21.5"/>
    <n v="30"/>
    <s v="Writing Practice"/>
    <s v="BDS DF112"/>
    <s v="0 missed"/>
    <s v="0 missed"/>
    <n v="2"/>
    <n v="2"/>
    <n v="1"/>
    <n v="1"/>
    <s v="0 missed"/>
    <n v="4"/>
    <n v="1"/>
    <x v="3"/>
    <s v="No Data"/>
    <s v="P-S2_Online"/>
    <s v="Present"/>
    <s v="P-S2_Online"/>
    <s v="P-0, A-0, No Data-4"/>
    <s v="P-1, A-3, No Data-0"/>
    <s v="A-S2_Online"/>
    <s v="P-S2_Online"/>
    <s v="A-S2_Online"/>
    <s v="A-S2_Online"/>
    <x v="10"/>
    <n v="0"/>
    <s v="Activated"/>
    <s v="Exam Given"/>
    <x v="188"/>
    <x v="0"/>
  </r>
  <r>
    <n v="195"/>
    <s v="BS DS-AI"/>
    <s v="2025EB1100195"/>
    <s v="2025eb1100195@bitspilani-digital.edu.in"/>
    <s v="ANYA SHARMA"/>
    <s v="FEMALE"/>
    <s v="`+91-8103857089"/>
    <n v="10"/>
    <n v="8"/>
    <n v="9"/>
    <n v="10"/>
    <n v="50"/>
    <n v="29.6"/>
    <n v="60"/>
    <s v="Computer Programming"/>
    <s v="BDS DF113"/>
    <s v="0 missed"/>
    <s v="0 missed"/>
    <n v="4"/>
    <n v="1"/>
    <n v="1"/>
    <n v="1"/>
    <s v="0 missed"/>
    <n v="5"/>
    <n v="1"/>
    <x v="4"/>
    <s v="No Data"/>
    <s v="P-S2_Onsite"/>
    <s v="Present"/>
    <s v="P-S2_Onsite"/>
    <n v="11"/>
    <n v="8.5"/>
    <n v="9.3333333330000006"/>
    <n v="10"/>
    <n v="10"/>
    <n v="48.833333332999999"/>
    <n v="50"/>
    <s v="Computer Systems"/>
    <s v="BDS DF108"/>
    <s v="0 missed"/>
    <s v="0 missed"/>
    <n v="3"/>
    <n v="2"/>
    <n v="1"/>
    <n v="1"/>
    <s v="0 missed"/>
    <n v="5"/>
    <n v="1"/>
    <x v="4"/>
    <s v="No Data"/>
    <s v="P-S2_Onsite"/>
    <s v="Present"/>
    <s v="P-S2_Onsite"/>
    <n v="8"/>
    <n v="10"/>
    <n v="13.5"/>
    <n v="18"/>
    <n v="54.5"/>
    <n v="60"/>
    <s v="Probability &amp; Statistics"/>
    <s v="BDS DF114"/>
    <s v="0 missed"/>
    <s v="0 missed"/>
    <n v="3"/>
    <n v="1"/>
    <n v="1"/>
    <n v="1"/>
    <s v="0 missed"/>
    <n v="4"/>
    <n v="1"/>
    <x v="2"/>
    <s v="No Data"/>
    <s v="P-S2_Onsite"/>
    <s v="Present"/>
    <s v="P-S2_Onsite"/>
    <n v="3.5"/>
    <n v="4.5"/>
    <n v="8"/>
    <n v="7"/>
    <n v="33"/>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189"/>
    <x v="0"/>
  </r>
  <r>
    <n v="196"/>
    <s v="BS DS-AI"/>
    <s v="2025EB1100196"/>
    <s v="2025eb1100196@bitspilani-digital.edu.in"/>
    <s v="KRIPALANI PARAM AJIT"/>
    <s v="MALE"/>
    <s v="`+91-9619046055"/>
    <n v="8"/>
    <n v="8"/>
    <n v="9"/>
    <n v="10"/>
    <n v="50"/>
    <n v="28"/>
    <n v="60"/>
    <s v="Computer Programming"/>
    <s v="BDS DF113"/>
    <s v="0 missed"/>
    <s v="0 missed"/>
    <n v="4"/>
    <n v="1"/>
    <n v="1"/>
    <n v="1"/>
    <s v="0 missed"/>
    <n v="5"/>
    <n v="1"/>
    <x v="4"/>
    <s v="P-S1_Onsite"/>
    <s v="No Data"/>
    <s v="Present"/>
    <s v="P-S1_Onsite"/>
    <s v="A"/>
    <n v="12"/>
    <n v="6.6666666670000003"/>
    <s v="A"/>
    <s v="A"/>
    <n v="18.666666667000001"/>
    <n v="50"/>
    <s v="Computer Systems"/>
    <s v="BDS DF108"/>
    <s v="2 missed"/>
    <s v="1 missed"/>
    <n v="1"/>
    <n v="1"/>
    <n v="0.33333333333333331"/>
    <n v="0.5"/>
    <s v="3 missed"/>
    <n v="2"/>
    <n v="0.4"/>
    <x v="7"/>
    <s v="No Data"/>
    <s v="No Data"/>
    <s v="No Data"/>
    <s v="No Data"/>
    <n v="7"/>
    <n v="6"/>
    <n v="15"/>
    <n v="17"/>
    <n v="48"/>
    <n v="60"/>
    <s v="Probability &amp; Statistics"/>
    <s v="BDS DF114"/>
    <s v="0 missed"/>
    <s v="0 missed"/>
    <n v="3"/>
    <n v="1"/>
    <n v="1"/>
    <n v="1"/>
    <s v="0 missed"/>
    <n v="4"/>
    <n v="1"/>
    <x v="2"/>
    <s v="No Data"/>
    <s v="P-S2_Onsite"/>
    <s v="Present"/>
    <s v="P-S2_Onsite"/>
    <n v="4"/>
    <n v="3"/>
    <n v="8.5"/>
    <n v="7.5"/>
    <n v="43"/>
    <n v="30"/>
    <s v="Writing Practice"/>
    <s v="BDS DF112"/>
    <s v="0 missed"/>
    <s v="0 missed"/>
    <n v="2"/>
    <n v="2"/>
    <n v="1"/>
    <n v="1"/>
    <s v="0 missed"/>
    <n v="4"/>
    <n v="1"/>
    <x v="3"/>
    <s v="No Data"/>
    <s v="P-S2_Onsite"/>
    <s v="Present"/>
    <s v="P-S2_Onsite"/>
    <s v="P-1, A-0, No Data-3"/>
    <s v="P-2, A-0, No Data-2"/>
    <s v="P-S1_Onsite"/>
    <s v="P-S2_Onsite"/>
    <s v="No Data"/>
    <s v="P-S2_Onsite"/>
    <x v="4"/>
    <n v="0"/>
    <s v="Activated"/>
    <s v="Exam Given"/>
    <x v="190"/>
    <x v="0"/>
  </r>
  <r>
    <n v="197"/>
    <s v="BS DS-AI"/>
    <s v="2025EB1100197"/>
    <s v="2025eb1100197@bitspilani-digital.edu.in"/>
    <s v="GADIRAJU ASHRITH VARMA"/>
    <s v="MALE"/>
    <s v="`+91-9945803431"/>
    <n v="10"/>
    <s v="A"/>
    <s v="A"/>
    <n v="10"/>
    <s v="A"/>
    <n v="16"/>
    <n v="60"/>
    <s v="Computer Programming"/>
    <s v="BDS DF113"/>
    <s v="2 missed"/>
    <s v="1 missed"/>
    <n v="2"/>
    <n v="0"/>
    <n v="0.5"/>
    <n v="0"/>
    <s v="3 missed"/>
    <n v="2"/>
    <n v="0.4"/>
    <x v="0"/>
    <s v="No Data"/>
    <s v="A-S2_Onsite"/>
    <s v="Absent"/>
    <s v="A-S2_Onsite"/>
    <s v="A"/>
    <s v="A"/>
    <s v="A"/>
    <s v="A"/>
    <s v="A"/>
    <n v="0"/>
    <n v="50"/>
    <s v="Computer Systems"/>
    <s v="BDS DF108"/>
    <s v="3 missed"/>
    <s v="2 missed"/>
    <n v="0"/>
    <n v="0"/>
    <n v="0"/>
    <n v="0"/>
    <s v="5 missed"/>
    <n v="0"/>
    <n v="0"/>
    <x v="0"/>
    <s v="No Data"/>
    <s v="A-S2_Onsite"/>
    <s v="Absent"/>
    <s v="A-S2_Onsite"/>
    <n v="8"/>
    <s v="A"/>
    <s v="A"/>
    <s v="A"/>
    <n v="8"/>
    <n v="60"/>
    <s v="Probability &amp; Statistics"/>
    <s v="BDS DF114"/>
    <s v="2 missed"/>
    <s v="1 missed"/>
    <n v="1"/>
    <n v="0"/>
    <n v="0.33333333333333331"/>
    <n v="0"/>
    <s v="3 missed"/>
    <n v="1"/>
    <n v="0.25"/>
    <x v="3"/>
    <s v="No Data"/>
    <s v="A-S2_Onsite"/>
    <s v="Absent"/>
    <s v="A-S2_Onsite"/>
    <n v="3.5"/>
    <s v="A"/>
    <s v="A"/>
    <s v="A"/>
    <n v="3.5"/>
    <n v="30"/>
    <s v="Writing Practice"/>
    <s v="BDS DF112"/>
    <s v="1 missed"/>
    <s v="2 missed"/>
    <n v="1"/>
    <n v="0"/>
    <n v="0.5"/>
    <n v="0"/>
    <s v="3 missed"/>
    <n v="1"/>
    <n v="0.25"/>
    <x v="1"/>
    <s v="No Data"/>
    <s v="A-S2_Onsite"/>
    <s v="Absent"/>
    <s v="A-S2_Onsite"/>
    <s v="P-0, A-0, No Data-4"/>
    <s v="P-0, A-4, No Data-0"/>
    <s v="A-S2_Onsite"/>
    <s v="A-S2_Onsite"/>
    <s v="A-S2_Onsite"/>
    <s v="A-S2_Onsite"/>
    <x v="1"/>
    <n v="0"/>
    <s v="Activation Pending"/>
    <s v="Absent"/>
    <x v="191"/>
    <x v="3"/>
  </r>
  <r>
    <n v="198"/>
    <s v="BS DS-AI"/>
    <s v="2025EB1100198"/>
    <s v="2025eb1100198@bitspilani-digital.edu.in"/>
    <s v="YASHAWANTH S K"/>
    <s v="MALE"/>
    <s v="`+91-9741865881"/>
    <n v="6"/>
    <n v="7"/>
    <n v="8"/>
    <n v="10"/>
    <n v="50"/>
    <n v="24.8"/>
    <n v="60"/>
    <s v="Computer Programming"/>
    <s v="BDS DF113"/>
    <s v="0 missed"/>
    <s v="0 missed"/>
    <n v="4"/>
    <n v="1"/>
    <n v="1"/>
    <n v="1"/>
    <s v="0 missed"/>
    <n v="5"/>
    <n v="1"/>
    <x v="4"/>
    <s v="P-S1_Onsite"/>
    <s v="No Data"/>
    <s v="Present"/>
    <s v="P-S1_Onsite"/>
    <n v="14"/>
    <n v="12"/>
    <n v="9.3333333330000006"/>
    <n v="9"/>
    <n v="10"/>
    <n v="54.333333332999999"/>
    <n v="50"/>
    <s v="Computer Systems"/>
    <s v="BDS DF108"/>
    <s v="0 missed"/>
    <s v="0 missed"/>
    <n v="3"/>
    <n v="2"/>
    <n v="1"/>
    <n v="1"/>
    <s v="0 missed"/>
    <n v="5"/>
    <n v="1"/>
    <x v="4"/>
    <s v="No Data"/>
    <s v="P-S2_Onsite"/>
    <s v="Present"/>
    <s v="P-S2_Onsite"/>
    <n v="9"/>
    <n v="8"/>
    <n v="15"/>
    <n v="19.5"/>
    <n v="55.5"/>
    <n v="60"/>
    <s v="Probability &amp; Statistics"/>
    <s v="BDS DF114"/>
    <s v="0 missed"/>
    <s v="0 missed"/>
    <n v="3"/>
    <n v="1"/>
    <n v="1"/>
    <n v="1"/>
    <s v="0 missed"/>
    <n v="4"/>
    <n v="1"/>
    <x v="2"/>
    <s v="P-S1_Onsite"/>
    <s v="No Data"/>
    <s v="Present"/>
    <s v="P-S1_Onsite"/>
    <n v="4"/>
    <n v="4"/>
    <n v="9"/>
    <n v="8"/>
    <n v="45"/>
    <n v="30"/>
    <s v="Writing Practice"/>
    <s v="BDS DF112"/>
    <s v="0 missed"/>
    <s v="0 missed"/>
    <n v="2"/>
    <n v="2"/>
    <n v="1"/>
    <n v="1"/>
    <s v="0 missed"/>
    <n v="4"/>
    <n v="1"/>
    <x v="3"/>
    <s v="No Data"/>
    <s v="P-S2_Onsite"/>
    <s v="Present"/>
    <s v="P-S2_Onsite"/>
    <s v="P-2, A-0, No Data-2"/>
    <s v="P-2, A-0, No Data-2"/>
    <s v="P-S1_Onsite"/>
    <s v="P-S2_Onsite"/>
    <s v="P-S2_Onsite"/>
    <s v="P-S1_Onsite"/>
    <x v="0"/>
    <n v="1"/>
    <s v="Activated"/>
    <s v="Exam Given"/>
    <x v="192"/>
    <x v="0"/>
  </r>
  <r>
    <n v="199"/>
    <s v="BS DS-AI"/>
    <s v="2025EB1100199"/>
    <s v="2025eb1100199@bitspilani-digital.edu.in"/>
    <s v="VEMPARALA RAMYA HARINI"/>
    <s v="FEMALE"/>
    <s v="`+91-7382313233"/>
    <n v="9"/>
    <n v="8"/>
    <n v="10"/>
    <n v="10"/>
    <n v="50"/>
    <n v="29.6"/>
    <n v="60"/>
    <s v="Computer Programming"/>
    <s v="BDS DF113"/>
    <s v="0 missed"/>
    <s v="0 missed"/>
    <n v="4"/>
    <n v="1"/>
    <n v="1"/>
    <n v="1"/>
    <s v="0 missed"/>
    <n v="5"/>
    <n v="1"/>
    <x v="4"/>
    <s v="No Data"/>
    <s v="P-S2_Onsite"/>
    <s v="Present"/>
    <s v="P-S2_Onsite"/>
    <n v="13"/>
    <s v="A"/>
    <n v="8.6666666669999994"/>
    <n v="10"/>
    <n v="10"/>
    <n v="41.666666667000001"/>
    <n v="50"/>
    <s v="Computer Systems"/>
    <s v="BDS DF108"/>
    <s v="0 missed"/>
    <s v="1 missed"/>
    <n v="3"/>
    <n v="1"/>
    <n v="1"/>
    <n v="0.5"/>
    <s v="1 missed"/>
    <n v="4"/>
    <n v="0.8"/>
    <x v="10"/>
    <s v="No Data"/>
    <s v="P-S2_Onsite"/>
    <s v="Present"/>
    <s v="P-S2_Onsite"/>
    <n v="10"/>
    <n v="10"/>
    <n v="15"/>
    <n v="19.75"/>
    <n v="59.75"/>
    <n v="60"/>
    <s v="Probability &amp; Statistics"/>
    <s v="BDS DF114"/>
    <s v="0 missed"/>
    <s v="0 missed"/>
    <n v="3"/>
    <n v="1"/>
    <n v="1"/>
    <n v="1"/>
    <s v="0 missed"/>
    <n v="4"/>
    <n v="1"/>
    <x v="2"/>
    <s v="No Data"/>
    <s v="P-S2_Onsite"/>
    <s v="Present"/>
    <s v="P-S2_Onsite"/>
    <n v="5"/>
    <n v="5"/>
    <n v="7.5"/>
    <n v="8"/>
    <n v="45.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193"/>
    <x v="0"/>
  </r>
  <r>
    <n v="200"/>
    <s v="BS DS-AI"/>
    <s v="2025EB1100200"/>
    <s v="2025eb1100200@bitspilani-digital.edu.in"/>
    <s v="SHAIK RIDA FIRDAUS"/>
    <s v="FEMALE"/>
    <s v="`+91-9849111786"/>
    <n v="10"/>
    <n v="8"/>
    <n v="10"/>
    <n v="10"/>
    <n v="50"/>
    <n v="30.4"/>
    <n v="60"/>
    <s v="Computer Programming"/>
    <s v="BDS DF113"/>
    <s v="0 missed"/>
    <s v="0 missed"/>
    <n v="4"/>
    <n v="1"/>
    <n v="1"/>
    <n v="1"/>
    <s v="0 missed"/>
    <n v="5"/>
    <n v="1"/>
    <x v="4"/>
    <s v="No Data"/>
    <s v="P-S2_Onsite"/>
    <s v="Present"/>
    <s v="P-S2_Onsite"/>
    <n v="10.5"/>
    <n v="12.5"/>
    <n v="9.3333333330000006"/>
    <n v="10"/>
    <n v="10"/>
    <n v="52.333333332999999"/>
    <n v="50"/>
    <s v="Computer Systems"/>
    <s v="BDS DF108"/>
    <s v="0 missed"/>
    <s v="0 missed"/>
    <n v="3"/>
    <n v="2"/>
    <n v="1"/>
    <n v="1"/>
    <s v="0 missed"/>
    <n v="5"/>
    <n v="1"/>
    <x v="4"/>
    <s v="P-S1_Onsite"/>
    <s v="No Data"/>
    <s v="Present"/>
    <s v="P-S1_Onsite"/>
    <n v="10"/>
    <n v="10"/>
    <n v="15"/>
    <n v="19.5"/>
    <n v="59.5"/>
    <n v="60"/>
    <s v="Probability &amp; Statistics"/>
    <s v="BDS DF114"/>
    <s v="0 missed"/>
    <s v="0 missed"/>
    <n v="3"/>
    <n v="1"/>
    <n v="1"/>
    <n v="1"/>
    <s v="0 missed"/>
    <n v="4"/>
    <n v="1"/>
    <x v="2"/>
    <s v="No Data"/>
    <s v="P-S2_Onsite"/>
    <s v="Present"/>
    <s v="P-S2_Onsite"/>
    <n v="4.5"/>
    <n v="3.5"/>
    <n v="8.5"/>
    <n v="7.5"/>
    <n v="44"/>
    <n v="30"/>
    <s v="Writing Practice"/>
    <s v="BDS DF112"/>
    <s v="0 missed"/>
    <s v="0 missed"/>
    <n v="2"/>
    <n v="2"/>
    <n v="1"/>
    <n v="1"/>
    <s v="0 missed"/>
    <n v="4"/>
    <n v="1"/>
    <x v="3"/>
    <s v="P-S1_Onsite"/>
    <s v="No Data"/>
    <s v="Present"/>
    <s v="P-S1_Onsite"/>
    <s v="P-2, A-0, No Data-2"/>
    <s v="P-2, A-0, No Data-2"/>
    <s v="P-S2_Onsite"/>
    <s v="P-S1_Onsite"/>
    <s v="P-S1_Onsite"/>
    <s v="P-S2_Onsite"/>
    <x v="0"/>
    <n v="1"/>
    <s v="Activated"/>
    <s v="Exam Given"/>
    <x v="194"/>
    <x v="0"/>
  </r>
  <r>
    <n v="201"/>
    <s v="BS DS-AI"/>
    <s v="2025EB1100201"/>
    <s v="2025eb1100201@bitspilani-digital.edu.in"/>
    <s v="AKSHITA GUPTA"/>
    <s v="FEMALE"/>
    <s v="`+91-9599329559"/>
    <n v="2"/>
    <s v="A"/>
    <s v="A"/>
    <s v="A"/>
    <s v="A"/>
    <n v="1.6"/>
    <n v="60"/>
    <s v="Computer Programming"/>
    <s v="BDS DF113"/>
    <s v="3 missed"/>
    <s v="1 missed"/>
    <n v="1"/>
    <n v="0"/>
    <n v="0.25"/>
    <n v="0"/>
    <s v="4 missed"/>
    <n v="1"/>
    <n v="0.2"/>
    <x v="2"/>
    <s v="A-S1_Onsite"/>
    <s v="A-S2_Onsite"/>
    <s v="Absent"/>
    <s v="A-S1_Onsite"/>
    <s v="A"/>
    <s v="A"/>
    <s v="A"/>
    <s v="A"/>
    <s v="A"/>
    <n v="0"/>
    <n v="50"/>
    <s v="Computer Systems"/>
    <s v="BDS DF108"/>
    <s v="3 missed"/>
    <s v="2 missed"/>
    <n v="0"/>
    <n v="0"/>
    <n v="0"/>
    <n v="0"/>
    <s v="5 missed"/>
    <n v="0"/>
    <n v="0"/>
    <x v="0"/>
    <s v="A-S1_Onsite"/>
    <s v="A-S2_Onsite"/>
    <s v="Absent"/>
    <s v="A-S1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A-S1_Onsite"/>
    <s v="A-S2_Onsite"/>
    <s v="Absent"/>
    <s v="A-S1_Onsite"/>
    <s v="P-0, A-3, No Data-1"/>
    <s v="P-0, A-4, No Data-0"/>
    <s v="A-S1_Onsite"/>
    <s v="A-S1_Onsite"/>
    <s v="A-S1_Onsite"/>
    <s v="A-S2_Onsite"/>
    <x v="1"/>
    <n v="0"/>
    <s v="Activated"/>
    <s v="Absent"/>
    <x v="195"/>
    <x v="1"/>
  </r>
  <r>
    <n v="202"/>
    <s v="BS DS-AI"/>
    <s v="2025EB1100202"/>
    <s v="2025eb1100202@bitspilani-digital.edu.in"/>
    <s v="VED YAGNESHKUMAR VYAS"/>
    <s v="MALE"/>
    <s v="`+91-9998911729"/>
    <n v="10"/>
    <n v="7"/>
    <n v="10"/>
    <n v="10"/>
    <n v="50"/>
    <n v="29.6"/>
    <n v="60"/>
    <s v="Computer Programming"/>
    <s v="BDS DF113"/>
    <s v="0 missed"/>
    <s v="0 missed"/>
    <n v="4"/>
    <n v="1"/>
    <n v="1"/>
    <n v="1"/>
    <s v="0 missed"/>
    <n v="5"/>
    <n v="1"/>
    <x v="4"/>
    <s v="No Data"/>
    <s v="P-S2_Onsite"/>
    <s v="Present"/>
    <s v="P-S2_Onsite"/>
    <n v="14"/>
    <n v="5"/>
    <n v="8"/>
    <n v="10"/>
    <n v="10"/>
    <n v="47"/>
    <n v="50"/>
    <s v="Computer Systems"/>
    <s v="BDS DF108"/>
    <s v="0 missed"/>
    <s v="0 missed"/>
    <n v="3"/>
    <n v="2"/>
    <n v="1"/>
    <n v="1"/>
    <s v="0 missed"/>
    <n v="5"/>
    <n v="1"/>
    <x v="4"/>
    <s v="No Data"/>
    <s v="P-S2_Onsite"/>
    <s v="Present"/>
    <s v="P-S2_Onsite"/>
    <n v="9"/>
    <n v="10"/>
    <n v="15"/>
    <n v="19.75"/>
    <n v="58.75"/>
    <n v="60"/>
    <s v="Probability &amp; Statistics"/>
    <s v="BDS DF114"/>
    <s v="0 missed"/>
    <s v="0 missed"/>
    <n v="3"/>
    <n v="1"/>
    <n v="1"/>
    <n v="1"/>
    <s v="0 missed"/>
    <n v="4"/>
    <n v="1"/>
    <x v="2"/>
    <s v="No Data"/>
    <s v="A-S2_Onsite"/>
    <s v="Absent"/>
    <s v="A-S2_Onsite"/>
    <n v="5"/>
    <n v="5"/>
    <n v="9"/>
    <n v="8"/>
    <n v="47"/>
    <n v="30"/>
    <s v="Writing Practice"/>
    <s v="BDS DF112"/>
    <s v="0 missed"/>
    <s v="0 missed"/>
    <n v="2"/>
    <n v="2"/>
    <n v="1"/>
    <n v="1"/>
    <s v="0 missed"/>
    <n v="4"/>
    <n v="1"/>
    <x v="3"/>
    <s v="No Data"/>
    <s v="P-S2_Onsite"/>
    <s v="Present"/>
    <s v="P-S2_Onsite"/>
    <s v="P-0, A-0, No Data-4"/>
    <s v="P-3, A-1, No Data-0"/>
    <s v="P-S2_Onsite"/>
    <s v="P-S2_Onsite"/>
    <s v="P-S2_Onsite"/>
    <s v="A-S2_Onsite"/>
    <x v="2"/>
    <n v="1"/>
    <s v="Activated"/>
    <s v="Exam Given"/>
    <x v="196"/>
    <x v="0"/>
  </r>
  <r>
    <n v="203"/>
    <s v="BS DS-AI"/>
    <s v="2025EB1100203"/>
    <s v="2025eb1100203@bitspilani-digital.edu.in"/>
    <s v="NANDAKISHORE G"/>
    <s v="MALE"/>
    <s v="`+91-8129830018"/>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197"/>
    <x v="3"/>
  </r>
  <r>
    <n v="204"/>
    <s v="BS DS-AI"/>
    <s v="2025EB1100204"/>
    <s v="2025eb1100204@bitspilani-digital.edu.in"/>
    <s v="MINIYAR VARAD SANDEEP"/>
    <s v="MALE"/>
    <s v="`+91-9623712232"/>
    <n v="6"/>
    <n v="8"/>
    <n v="8"/>
    <n v="10"/>
    <s v="A"/>
    <n v="25.6"/>
    <n v="60"/>
    <s v="Computer Programming"/>
    <s v="BDS DF113"/>
    <s v="0 missed"/>
    <s v="1 missed"/>
    <n v="4"/>
    <n v="0"/>
    <n v="1"/>
    <n v="0"/>
    <s v="1 missed"/>
    <n v="4"/>
    <n v="0.8"/>
    <x v="6"/>
    <s v="No Data"/>
    <s v="P-S2_Onsite"/>
    <s v="Present"/>
    <s v="P-S2_Onsite"/>
    <s v="A"/>
    <n v="13"/>
    <n v="7.3333333329999997"/>
    <n v="9"/>
    <n v="8"/>
    <n v="37.333333332999999"/>
    <n v="50"/>
    <s v="Computer Systems"/>
    <s v="BDS DF108"/>
    <s v="0 missed"/>
    <s v="1 missed"/>
    <n v="3"/>
    <n v="1"/>
    <n v="1"/>
    <n v="0.5"/>
    <s v="1 missed"/>
    <n v="4"/>
    <n v="0.8"/>
    <x v="10"/>
    <s v="No Data"/>
    <s v="P-S2_Onsite"/>
    <s v="Present"/>
    <s v="P-S2_Onsite"/>
    <n v="10"/>
    <n v="10"/>
    <n v="15"/>
    <n v="18"/>
    <n v="58"/>
    <n v="60"/>
    <s v="Probability &amp; Statistics"/>
    <s v="BDS DF114"/>
    <s v="0 missed"/>
    <s v="0 missed"/>
    <n v="3"/>
    <n v="1"/>
    <n v="1"/>
    <n v="1"/>
    <s v="0 missed"/>
    <n v="4"/>
    <n v="1"/>
    <x v="2"/>
    <s v="No Data"/>
    <s v="P-S2_Onsite"/>
    <s v="Present"/>
    <s v="P-S2_Onsite"/>
    <n v="4.5"/>
    <s v="A"/>
    <n v="8.5"/>
    <n v="7"/>
    <n v="20"/>
    <n v="30"/>
    <s v="Writing Practice"/>
    <s v="BDS DF112"/>
    <s v="1 missed"/>
    <s v="0 missed"/>
    <n v="1"/>
    <n v="2"/>
    <n v="0.5"/>
    <n v="1"/>
    <s v="1 missed"/>
    <n v="3"/>
    <n v="0.75"/>
    <x v="4"/>
    <s v="No Data"/>
    <s v="P-S2_Onsite"/>
    <s v="Present"/>
    <s v="P-S2_Onsite"/>
    <s v="P-0, A-0, No Data-4"/>
    <s v="P-4, A-0, No Data-0"/>
    <s v="P-S2_Onsite"/>
    <s v="P-S2_Onsite"/>
    <s v="P-S2_Onsite"/>
    <s v="P-S2_Onsite"/>
    <x v="0"/>
    <n v="0"/>
    <s v="Activated"/>
    <s v="Exam Given"/>
    <x v="198"/>
    <x v="0"/>
  </r>
  <r>
    <n v="205"/>
    <s v="BS DS-AI"/>
    <s v="2025EB1100205"/>
    <s v="2025eb1100205@bitspilani-digital.edu.in"/>
    <s v="PULKIT BANSAL"/>
    <s v="FEMALE"/>
    <s v="`+91-7888865058"/>
    <n v="2"/>
    <n v="8"/>
    <s v="A"/>
    <s v="A"/>
    <s v="A"/>
    <n v="8"/>
    <n v="60"/>
    <s v="Computer Programming"/>
    <s v="BDS DF113"/>
    <s v="2 missed"/>
    <s v="1 missed"/>
    <n v="2"/>
    <n v="0"/>
    <n v="0.5"/>
    <n v="0"/>
    <s v="3 missed"/>
    <n v="2"/>
    <n v="0.4"/>
    <x v="0"/>
    <s v="No Data"/>
    <s v="A-S2_Onsite"/>
    <s v="Absent"/>
    <s v="A-S2_Onsite"/>
    <n v="13"/>
    <n v="9.5"/>
    <n v="6"/>
    <s v="A"/>
    <s v="A"/>
    <n v="28.5"/>
    <n v="50"/>
    <s v="Computer Systems"/>
    <s v="BDS DF108"/>
    <s v="2 missed"/>
    <s v="0 missed"/>
    <n v="1"/>
    <n v="2"/>
    <n v="0.33333333333333331"/>
    <n v="1"/>
    <s v="2 missed"/>
    <n v="3"/>
    <n v="0.6"/>
    <x v="1"/>
    <s v="No Data"/>
    <s v="A-S2_Onsite"/>
    <s v="Absent"/>
    <s v="A-S2_Onsite"/>
    <n v="10"/>
    <s v="A"/>
    <s v="A"/>
    <s v="A"/>
    <n v="10"/>
    <n v="60"/>
    <s v="Probability &amp; Statistics"/>
    <s v="BDS DF114"/>
    <s v="2 missed"/>
    <s v="1 missed"/>
    <n v="1"/>
    <n v="0"/>
    <n v="0.33333333333333331"/>
    <n v="0"/>
    <s v="3 missed"/>
    <n v="1"/>
    <n v="0.25"/>
    <x v="3"/>
    <s v="No Data"/>
    <s v="A-S2_Onsite"/>
    <s v="Absent"/>
    <s v="A-S2_Onsite"/>
    <n v="4.5"/>
    <n v="4"/>
    <n v="6.5"/>
    <s v="A"/>
    <n v="15"/>
    <n v="30"/>
    <s v="Writing Practice"/>
    <s v="BDS DF112"/>
    <s v="0 missed"/>
    <s v="1 missed"/>
    <n v="2"/>
    <n v="1"/>
    <n v="1"/>
    <n v="0.5"/>
    <s v="1 missed"/>
    <n v="3"/>
    <n v="0.75"/>
    <x v="2"/>
    <s v="No Data"/>
    <s v="A-S2_Onsite"/>
    <s v="Absent"/>
    <s v="A-S2_Onsite"/>
    <s v="P-0, A-0, No Data-4"/>
    <s v="P-0, A-4, No Data-0"/>
    <s v="A-S2_Onsite"/>
    <s v="A-S2_Onsite"/>
    <s v="A-S2_Onsite"/>
    <s v="A-S2_Onsite"/>
    <x v="1"/>
    <n v="0"/>
    <s v="Activated"/>
    <s v="Absent"/>
    <x v="199"/>
    <x v="2"/>
  </r>
  <r>
    <n v="206"/>
    <s v="BS DS-AI"/>
    <s v="2025EB1100206"/>
    <s v="2025eb1100206@bitspilani-digital.edu.in"/>
    <s v="CHHANWAL ISHIKA SANGRAMSING"/>
    <s v="FEMALE"/>
    <s v="`+91-8237221132"/>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ed"/>
    <s v="Absent"/>
    <x v="200"/>
    <x v="2"/>
  </r>
  <r>
    <n v="207"/>
    <s v="BS DS-AI"/>
    <s v="2025EB1100207"/>
    <s v="2025eb1100207@bitspilani-digital.edu.in"/>
    <s v="WALIA ISHA BALMINDER SINGH"/>
    <s v="FEMALE"/>
    <s v="`+91-8827571222"/>
    <n v="9"/>
    <s v="A"/>
    <s v="A"/>
    <s v="A"/>
    <s v="A"/>
    <n v="7.2"/>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n v="9"/>
    <s v="A"/>
    <s v="A"/>
    <s v="A"/>
    <n v="9"/>
    <n v="60"/>
    <s v="Probability &amp; Statistics"/>
    <s v="BDS DF114"/>
    <s v="2 missed"/>
    <s v="1 missed"/>
    <n v="1"/>
    <n v="0"/>
    <n v="0.33333333333333331"/>
    <n v="0"/>
    <s v="3 missed"/>
    <n v="1"/>
    <n v="0.25"/>
    <x v="3"/>
    <s v="No Data"/>
    <s v="A-S2_Onsite"/>
    <s v="Absent"/>
    <s v="A-S2_Onsite"/>
    <n v="4.5"/>
    <s v="A"/>
    <s v="A"/>
    <s v="A"/>
    <n v="4.5"/>
    <n v="30"/>
    <s v="Writing Practice"/>
    <s v="BDS DF112"/>
    <s v="1 missed"/>
    <s v="2 missed"/>
    <n v="1"/>
    <n v="0"/>
    <n v="0.5"/>
    <n v="0"/>
    <s v="3 missed"/>
    <n v="1"/>
    <n v="0.25"/>
    <x v="1"/>
    <s v="No Data"/>
    <s v="A-S2_Onsite"/>
    <s v="Absent"/>
    <s v="A-S2_Onsite"/>
    <s v="P-0, A-0, No Data-4"/>
    <s v="P-0, A-4, No Data-0"/>
    <s v="A-S2_Onsite"/>
    <s v="A-S2_Onsite"/>
    <s v="A-S2_Onsite"/>
    <s v="A-S2_Onsite"/>
    <x v="1"/>
    <n v="0"/>
    <s v="Activated"/>
    <s v="Absent"/>
    <x v="201"/>
    <x v="1"/>
  </r>
  <r>
    <n v="208"/>
    <s v="BS DS-AI"/>
    <s v="2025EB1100208"/>
    <s v="2025eb1100208@bitspilani-digital.edu.in"/>
    <s v="SOUMYA AGARWAL"/>
    <s v="MALE"/>
    <s v="`+91-7061157272"/>
    <n v="10"/>
    <n v="8"/>
    <n v="10"/>
    <n v="10"/>
    <s v="A"/>
    <n v="30.4"/>
    <n v="60"/>
    <s v="Computer Programming"/>
    <s v="BDS DF113"/>
    <s v="0 missed"/>
    <s v="1 missed"/>
    <n v="4"/>
    <n v="0"/>
    <n v="1"/>
    <n v="0"/>
    <s v="1 missed"/>
    <n v="4"/>
    <n v="0.8"/>
    <x v="6"/>
    <s v="P-S1_Onsite"/>
    <s v="No Data"/>
    <s v="Present"/>
    <s v="P-S1_Onsite"/>
    <s v="A"/>
    <s v="A"/>
    <s v="A"/>
    <s v="A"/>
    <n v="10"/>
    <n v="10"/>
    <n v="50"/>
    <s v="Computer Systems"/>
    <s v="BDS DF108"/>
    <s v="2 missed"/>
    <s v="2 missed"/>
    <n v="1"/>
    <n v="0"/>
    <n v="0.33333333333333331"/>
    <n v="0"/>
    <s v="4 missed"/>
    <n v="1"/>
    <n v="0.2"/>
    <x v="3"/>
    <s v="A-S1_Onsite"/>
    <s v="P-S2_Onsite"/>
    <s v="Present"/>
    <s v="P-S2_Onsite"/>
    <n v="10"/>
    <n v="10"/>
    <n v="13.5"/>
    <s v="A"/>
    <n v="38.5"/>
    <n v="60"/>
    <s v="Probability &amp; Statistics"/>
    <s v="BDS DF114"/>
    <s v="0 missed"/>
    <s v="1 missed"/>
    <n v="3"/>
    <n v="0"/>
    <n v="1"/>
    <n v="0"/>
    <s v="1 missed"/>
    <n v="3"/>
    <n v="0.75"/>
    <x v="6"/>
    <s v="No Data"/>
    <s v="P-S2_Onsite"/>
    <s v="Present"/>
    <s v="P-S2_Onsite"/>
    <n v="3.5"/>
    <n v="2.5"/>
    <s v="A"/>
    <n v="7.75"/>
    <n v="13.75"/>
    <n v="30"/>
    <s v="Writing Practice"/>
    <s v="BDS DF112"/>
    <s v="0 missed"/>
    <s v="1 missed"/>
    <n v="2"/>
    <n v="1"/>
    <n v="1"/>
    <n v="0.5"/>
    <s v="1 missed"/>
    <n v="3"/>
    <n v="0.75"/>
    <x v="2"/>
    <s v="No Data"/>
    <s v="P-S2_Onsite"/>
    <s v="Present"/>
    <s v="P-S2_Onsite"/>
    <s v="P-1, A-1, No Data-2"/>
    <s v="P-3, A-0, No Data-1"/>
    <s v="P-S1_Onsite"/>
    <s v="P-S2_Onsite"/>
    <s v="P-S2_Onsite"/>
    <s v="P-S2_Onsite"/>
    <x v="0"/>
    <n v="0"/>
    <s v="Activated"/>
    <s v="Exam Given"/>
    <x v="202"/>
    <x v="0"/>
  </r>
  <r>
    <n v="209"/>
    <s v="BS DS-AI"/>
    <s v="2025EB1100209"/>
    <s v="2025eb1100209@bitspilani-digital.edu.in"/>
    <s v="SHIVANI SHARMA"/>
    <s v="FEMALE"/>
    <s v="`+91-9310777319"/>
    <n v="8"/>
    <n v="8"/>
    <n v="9"/>
    <n v="9"/>
    <n v="50"/>
    <n v="27.2"/>
    <n v="60"/>
    <s v="Computer Programming"/>
    <s v="BDS DF113"/>
    <s v="0 missed"/>
    <s v="0 missed"/>
    <n v="4"/>
    <n v="1"/>
    <n v="1"/>
    <n v="1"/>
    <s v="0 missed"/>
    <n v="5"/>
    <n v="1"/>
    <x v="4"/>
    <s v="No Data"/>
    <s v="A-S2_Onsite"/>
    <s v="Absent"/>
    <s v="A-S2_Onsite"/>
    <n v="10"/>
    <n v="10.5"/>
    <n v="10"/>
    <n v="10"/>
    <s v="A"/>
    <n v="40.5"/>
    <n v="50"/>
    <s v="Computer Systems"/>
    <s v="BDS DF108"/>
    <s v="1 missed"/>
    <s v="0 missed"/>
    <n v="2"/>
    <n v="2"/>
    <n v="0.66666666666666663"/>
    <n v="1"/>
    <s v="1 missed"/>
    <n v="4"/>
    <n v="0.8"/>
    <x v="2"/>
    <s v="No Data"/>
    <s v="No Data"/>
    <s v="No Data"/>
    <s v="No Data"/>
    <n v="10"/>
    <n v="10"/>
    <n v="13.5"/>
    <n v="17"/>
    <n v="55.5"/>
    <n v="60"/>
    <s v="Probability &amp; Statistics"/>
    <s v="BDS DF114"/>
    <s v="0 missed"/>
    <s v="0 missed"/>
    <n v="3"/>
    <n v="1"/>
    <n v="1"/>
    <n v="1"/>
    <s v="0 missed"/>
    <n v="4"/>
    <n v="1"/>
    <x v="2"/>
    <s v="No Data"/>
    <s v="No Data"/>
    <s v="No Data"/>
    <s v="No Data"/>
    <n v="3.5"/>
    <n v="5"/>
    <n v="8"/>
    <n v="7.75"/>
    <n v="44.25"/>
    <n v="30"/>
    <s v="Writing Practice"/>
    <s v="BDS DF112"/>
    <s v="0 missed"/>
    <s v="0 missed"/>
    <n v="2"/>
    <n v="2"/>
    <n v="1"/>
    <n v="1"/>
    <s v="0 missed"/>
    <n v="4"/>
    <n v="1"/>
    <x v="3"/>
    <s v="No Data"/>
    <s v="P-S2_Onsite"/>
    <s v="Present"/>
    <s v="P-S2_Onsite"/>
    <s v="P-0, A-0, No Data-4"/>
    <s v="P-1, A-1, No Data-2"/>
    <s v="A-S2_Onsite"/>
    <s v="P-S2_Onsite"/>
    <s v="No Data"/>
    <s v="No Data"/>
    <x v="8"/>
    <n v="0"/>
    <s v="Activated"/>
    <s v="Exam Given"/>
    <x v="203"/>
    <x v="0"/>
  </r>
  <r>
    <n v="210"/>
    <s v="BS DS-AI"/>
    <s v="2025EB1100210"/>
    <s v="2025eb1100210@bitspilani-digital.edu.in"/>
    <s v="ALAN JOHN K"/>
    <s v="MALE"/>
    <s v="`+91-9632380090"/>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204"/>
    <x v="3"/>
  </r>
  <r>
    <n v="211"/>
    <s v="BS DS-AI"/>
    <s v="2025EB1100211"/>
    <s v="2025eb1100211@bitspilani-digital.edu.in"/>
    <s v="MANAN DAHIYA"/>
    <s v="MALE"/>
    <s v="`+91-9911290202"/>
    <n v="2"/>
    <s v="A"/>
    <s v="A"/>
    <s v="A"/>
    <s v="A"/>
    <n v="1.6"/>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P-S1_Onsite"/>
    <s v="No Data"/>
    <s v="Present"/>
    <s v="P-S1_Onsite"/>
    <s v="A"/>
    <s v="A"/>
    <s v="A"/>
    <s v="A"/>
    <n v="0"/>
    <n v="60"/>
    <s v="Probability &amp; Statistics"/>
    <s v="BDS DF114"/>
    <s v="3 missed"/>
    <s v="1 missed"/>
    <n v="0"/>
    <n v="0"/>
    <n v="0"/>
    <n v="0"/>
    <s v="4 missed"/>
    <n v="0"/>
    <n v="0"/>
    <x v="1"/>
    <s v="No Data"/>
    <s v="P-S2_Onsite"/>
    <s v="Present"/>
    <s v="P-S2_Onsite"/>
    <n v="3.5"/>
    <s v="A"/>
    <s v="A"/>
    <s v="A"/>
    <n v="3.5"/>
    <n v="30"/>
    <s v="Writing Practice"/>
    <s v="BDS DF112"/>
    <s v="1 missed"/>
    <s v="2 missed"/>
    <n v="1"/>
    <n v="0"/>
    <n v="0.5"/>
    <n v="0"/>
    <s v="3 missed"/>
    <n v="1"/>
    <n v="0.25"/>
    <x v="1"/>
    <s v="P-S1_Onsite"/>
    <s v="No Data"/>
    <s v="Present"/>
    <s v="P-S1_Onsite"/>
    <s v="P-2, A-0, No Data-2"/>
    <s v="P-2, A-0, No Data-2"/>
    <s v="P-S2_Onsite"/>
    <s v="P-S1_Onsite"/>
    <s v="P-S1_Onsite"/>
    <s v="P-S2_Onsite"/>
    <x v="0"/>
    <n v="0"/>
    <s v="Activated"/>
    <s v="Exam Given"/>
    <x v="205"/>
    <x v="0"/>
  </r>
  <r>
    <n v="212"/>
    <s v="BS DS-AI"/>
    <s v="2025EB1100212"/>
    <s v="2025eb1100212@bitspilani-digital.edu.in"/>
    <s v="AMAR MANI"/>
    <s v="MALE"/>
    <s v="`+91-7321825533"/>
    <n v="10"/>
    <s v="A"/>
    <s v="A"/>
    <n v="10"/>
    <n v="50"/>
    <n v="16"/>
    <n v="60"/>
    <s v="Computer Programming"/>
    <s v="BDS DF113"/>
    <s v="2 missed"/>
    <s v="0 missed"/>
    <n v="2"/>
    <n v="1"/>
    <n v="0.5"/>
    <n v="1"/>
    <s v="2 missed"/>
    <n v="3"/>
    <n v="0.6"/>
    <x v="7"/>
    <s v="No Data"/>
    <s v="P-S2_Onsite"/>
    <s v="Present"/>
    <s v="P-S2_Onsite"/>
    <n v="14"/>
    <n v="1.5"/>
    <n v="7.3333333329999997"/>
    <n v="9"/>
    <s v="A"/>
    <n v="31.833333332999999"/>
    <n v="50"/>
    <s v="Computer Systems"/>
    <s v="BDS DF108"/>
    <s v="1 missed"/>
    <s v="0 missed"/>
    <n v="2"/>
    <n v="2"/>
    <n v="0.66666666666666663"/>
    <n v="1"/>
    <s v="1 missed"/>
    <n v="4"/>
    <n v="0.8"/>
    <x v="2"/>
    <s v="No Data"/>
    <s v="P-S2_Onsite"/>
    <s v="Present"/>
    <s v="P-S2_Onsite"/>
    <n v="10"/>
    <n v="10"/>
    <s v="A"/>
    <s v="A"/>
    <n v="25"/>
    <n v="60"/>
    <s v="Probability &amp; Statistics"/>
    <s v="BDS DF114"/>
    <s v="1 missed"/>
    <s v="1 missed"/>
    <n v="2"/>
    <n v="0"/>
    <n v="0.66666666666666663"/>
    <n v="0"/>
    <s v="2 missed"/>
    <n v="2"/>
    <n v="0.5"/>
    <x v="0"/>
    <s v="No Data"/>
    <s v="P-S2_Onsite"/>
    <s v="Present"/>
    <s v="P-S2_Onsite"/>
    <n v="4.5"/>
    <n v="4"/>
    <n v="8"/>
    <n v="6.5"/>
    <n v="23"/>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06"/>
    <x v="0"/>
  </r>
  <r>
    <n v="213"/>
    <s v="BS DS-AI"/>
    <s v="2025EB1100213"/>
    <s v="2025eb1100213@bitspilani-digital.edu.in"/>
    <s v="AKARSHIT CHHABRA"/>
    <s v="MALE"/>
    <s v="`+91-9779468500"/>
    <n v="2"/>
    <n v="9"/>
    <n v="9"/>
    <s v="A"/>
    <s v="A"/>
    <n v="16"/>
    <n v="60"/>
    <s v="Computer Programming"/>
    <s v="BDS DF113"/>
    <s v="1 missed"/>
    <s v="1 missed"/>
    <n v="3"/>
    <n v="0"/>
    <n v="0.75"/>
    <n v="0"/>
    <s v="2 missed"/>
    <n v="3"/>
    <n v="0.6"/>
    <x v="1"/>
    <s v="No Data"/>
    <s v="P-S2_Onsite"/>
    <s v="Present"/>
    <s v="P-S2_Onsite"/>
    <s v="A"/>
    <s v="A"/>
    <s v="A"/>
    <s v="A"/>
    <n v="10"/>
    <n v="10"/>
    <n v="50"/>
    <s v="Computer Systems"/>
    <s v="BDS DF108"/>
    <s v="2 missed"/>
    <s v="2 missed"/>
    <n v="1"/>
    <n v="0"/>
    <n v="0.33333333333333331"/>
    <n v="0"/>
    <s v="4 missed"/>
    <n v="1"/>
    <n v="0.2"/>
    <x v="3"/>
    <s v="No Data"/>
    <s v="P-S2_Onsite"/>
    <s v="Present"/>
    <s v="P-S2_Onsite"/>
    <s v="A"/>
    <n v="8"/>
    <s v="A"/>
    <s v="A"/>
    <n v="12"/>
    <n v="60"/>
    <s v="Probability &amp; Statistics"/>
    <s v="BDS DF114"/>
    <s v="2 missed"/>
    <s v="1 missed"/>
    <n v="1"/>
    <n v="0"/>
    <n v="0.33333333333333331"/>
    <n v="0"/>
    <s v="3 missed"/>
    <n v="1"/>
    <n v="0.25"/>
    <x v="3"/>
    <s v="No Data"/>
    <s v="P-S2_Onsite"/>
    <s v="Present"/>
    <s v="P-S2_Onsite"/>
    <s v="A"/>
    <n v="4"/>
    <n v="7.5"/>
    <n v="8"/>
    <n v="19.5"/>
    <n v="30"/>
    <s v="Writing Practice"/>
    <s v="BDS DF112"/>
    <s v="1 missed"/>
    <s v="0 missed"/>
    <n v="1"/>
    <n v="2"/>
    <n v="0.5"/>
    <n v="1"/>
    <s v="1 missed"/>
    <n v="3"/>
    <n v="0.75"/>
    <x v="4"/>
    <s v="No Data"/>
    <s v="P-S2_Onsite"/>
    <s v="Present"/>
    <s v="P-S2_Onsite"/>
    <s v="P-0, A-0, No Data-4"/>
    <s v="P-4, A-0, No Data-0"/>
    <s v="P-S2_Onsite"/>
    <s v="P-S2_Onsite"/>
    <s v="P-S2_Onsite"/>
    <s v="P-S2_Onsite"/>
    <x v="0"/>
    <n v="0"/>
    <s v="Activated"/>
    <s v="Exam Given"/>
    <x v="207"/>
    <x v="0"/>
  </r>
  <r>
    <n v="214"/>
    <s v="BS DS-AI"/>
    <s v="2025EB1100214"/>
    <s v="2025eb1100214@bitspilani-digital.edu.in"/>
    <s v="HARINI R"/>
    <s v="FEMALE"/>
    <s v="`+91-9486429105"/>
    <n v="10"/>
    <n v="6"/>
    <n v="8"/>
    <n v="9"/>
    <s v="A"/>
    <n v="26.4"/>
    <n v="60"/>
    <s v="Computer Programming"/>
    <s v="BDS DF113"/>
    <s v="0 missed"/>
    <s v="1 missed"/>
    <n v="4"/>
    <n v="0"/>
    <n v="1"/>
    <n v="0"/>
    <s v="1 missed"/>
    <n v="4"/>
    <n v="0.8"/>
    <x v="6"/>
    <s v="No Data"/>
    <s v="No Data"/>
    <s v="No Data"/>
    <s v="No Data"/>
    <n v="13.5"/>
    <s v="A"/>
    <n v="8"/>
    <n v="9"/>
    <s v="A"/>
    <n v="30.5"/>
    <n v="50"/>
    <s v="Computer Systems"/>
    <s v="BDS DF108"/>
    <s v="1 missed"/>
    <s v="1 missed"/>
    <n v="2"/>
    <n v="1"/>
    <n v="0.66666666666666663"/>
    <n v="0.5"/>
    <s v="2 missed"/>
    <n v="3"/>
    <n v="0.6"/>
    <x v="11"/>
    <s v="No Data"/>
    <s v="No Data"/>
    <s v="No Data"/>
    <s v="No Data"/>
    <n v="10"/>
    <n v="8"/>
    <s v="A"/>
    <n v="19.5"/>
    <n v="41.5"/>
    <n v="60"/>
    <s v="Probability &amp; Statistics"/>
    <s v="BDS DF114"/>
    <s v="1 missed"/>
    <s v="0 missed"/>
    <n v="2"/>
    <n v="1"/>
    <n v="0.66666666666666663"/>
    <n v="1"/>
    <s v="1 missed"/>
    <n v="3"/>
    <n v="0.75"/>
    <x v="5"/>
    <s v="No Data"/>
    <s v="No Data"/>
    <s v="No Data"/>
    <s v="No Data"/>
    <n v="4.5"/>
    <n v="5"/>
    <n v="8"/>
    <n v="7"/>
    <n v="44.5"/>
    <n v="30"/>
    <s v="Writing Practice"/>
    <s v="BDS DF112"/>
    <s v="0 missed"/>
    <s v="0 missed"/>
    <n v="2"/>
    <n v="2"/>
    <n v="1"/>
    <n v="1"/>
    <s v="0 missed"/>
    <n v="4"/>
    <n v="1"/>
    <x v="3"/>
    <s v="No Data"/>
    <s v="P-S2_Onsite"/>
    <s v="Present"/>
    <s v="P-S2_Onsite"/>
    <s v="P-0, A-0, No Data-4"/>
    <s v="P-1, A-0, No Data-3"/>
    <s v="No Data"/>
    <s v="P-S2_Onsite"/>
    <s v="No Data"/>
    <s v="No Data"/>
    <x v="5"/>
    <n v="0"/>
    <s v="Activated"/>
    <s v="Exam Given"/>
    <x v="208"/>
    <x v="0"/>
  </r>
  <r>
    <n v="215"/>
    <s v="BS DS-AI"/>
    <s v="2025EB1100215"/>
    <s v="2025eb1100215@bitspilani-digital.edu.in"/>
    <s v="ABDUL HAADI KHAN"/>
    <s v="MALE"/>
    <s v="`+91-8275534244"/>
    <n v="2"/>
    <n v="4"/>
    <s v="A"/>
    <s v="A"/>
    <s v="A"/>
    <n v="4.8"/>
    <n v="60"/>
    <s v="Computer Programming"/>
    <s v="BDS DF113"/>
    <s v="2 missed"/>
    <s v="1 missed"/>
    <n v="2"/>
    <n v="0"/>
    <n v="0.5"/>
    <n v="0"/>
    <s v="3 missed"/>
    <n v="2"/>
    <n v="0.4"/>
    <x v="0"/>
    <s v="No Data"/>
    <s v="P-S2_Onsite"/>
    <s v="Present"/>
    <s v="P-S2_Onsite"/>
    <s v="A"/>
    <n v="13"/>
    <n v="9.3333333330000006"/>
    <s v="A"/>
    <n v="10"/>
    <n v="32.333333332999999"/>
    <n v="50"/>
    <s v="Computer Systems"/>
    <s v="BDS DF108"/>
    <s v="1 missed"/>
    <s v="1 missed"/>
    <n v="2"/>
    <n v="1"/>
    <n v="0.66666666666666663"/>
    <n v="0.5"/>
    <s v="2 missed"/>
    <n v="3"/>
    <n v="0.6"/>
    <x v="11"/>
    <s v="No Data"/>
    <s v="P-S2_Onsite"/>
    <s v="Present"/>
    <s v="P-S2_Onsite"/>
    <s v="A"/>
    <s v="A"/>
    <n v="15"/>
    <s v="A"/>
    <n v="15"/>
    <n v="60"/>
    <s v="Probability &amp; Statistics"/>
    <s v="BDS DF114"/>
    <s v="2 missed"/>
    <s v="1 missed"/>
    <n v="1"/>
    <n v="0"/>
    <n v="0.33333333333333331"/>
    <n v="0"/>
    <s v="3 missed"/>
    <n v="1"/>
    <n v="0.25"/>
    <x v="3"/>
    <s v="No Data"/>
    <s v="P-S2_Onsite"/>
    <s v="Present"/>
    <s v="P-S2_Onsite"/>
    <n v="2.5"/>
    <s v="A"/>
    <n v="8.5"/>
    <n v="8.5"/>
    <n v="39.5"/>
    <n v="30"/>
    <s v="Writing Practice"/>
    <s v="BDS DF112"/>
    <s v="1 missed"/>
    <s v="0 missed"/>
    <n v="1"/>
    <n v="2"/>
    <n v="0.5"/>
    <n v="1"/>
    <s v="1 missed"/>
    <n v="3"/>
    <n v="0.75"/>
    <x v="4"/>
    <s v="No Data"/>
    <s v="P-S2_Onsite"/>
    <s v="Present"/>
    <s v="P-S2_Onsite"/>
    <s v="P-0, A-0, No Data-4"/>
    <s v="P-4, A-0, No Data-0"/>
    <s v="P-S2_Onsite"/>
    <s v="P-S2_Onsite"/>
    <s v="P-S2_Onsite"/>
    <s v="P-S2_Onsite"/>
    <x v="0"/>
    <n v="0"/>
    <s v="Activated"/>
    <s v="Exam Given"/>
    <x v="209"/>
    <x v="0"/>
  </r>
  <r>
    <n v="216"/>
    <s v="BS DS-AI"/>
    <s v="2025EB1100216"/>
    <s v="2025eb1100216@bitspilani-digital.edu.in"/>
    <s v="SHRUTISRI GANESH SETTY"/>
    <s v="FEMALE"/>
    <s v="`+91-9901134433"/>
    <n v="9"/>
    <n v="9"/>
    <s v="A"/>
    <s v="A"/>
    <s v="A"/>
    <n v="14.4"/>
    <n v="60"/>
    <s v="Computer Programming"/>
    <s v="BDS DF113"/>
    <s v="2 missed"/>
    <s v="1 missed"/>
    <n v="2"/>
    <n v="0"/>
    <n v="0.5"/>
    <n v="0"/>
    <s v="3 missed"/>
    <n v="2"/>
    <n v="0.4"/>
    <x v="0"/>
    <s v="No Data"/>
    <s v="P-S2_Onsite"/>
    <s v="Present"/>
    <s v="P-S2_Onsite"/>
    <s v="A"/>
    <s v="A"/>
    <s v="A"/>
    <s v="A"/>
    <s v="A"/>
    <n v="0"/>
    <n v="50"/>
    <s v="Computer Systems"/>
    <s v="BDS DF108"/>
    <s v="3 missed"/>
    <s v="2 missed"/>
    <n v="0"/>
    <n v="0"/>
    <n v="0"/>
    <n v="0"/>
    <s v="5 missed"/>
    <n v="0"/>
    <n v="0"/>
    <x v="0"/>
    <s v="No Data"/>
    <s v="P-S2_Onsite"/>
    <s v="Present"/>
    <s v="P-S2_Onsite"/>
    <n v="9"/>
    <s v="A"/>
    <s v="A"/>
    <s v="A"/>
    <n v="9"/>
    <n v="60"/>
    <s v="Probability &amp; Statistics"/>
    <s v="BDS DF114"/>
    <s v="2 missed"/>
    <s v="1 missed"/>
    <n v="1"/>
    <n v="0"/>
    <n v="0.33333333333333331"/>
    <n v="0"/>
    <s v="3 missed"/>
    <n v="1"/>
    <n v="0.25"/>
    <x v="3"/>
    <s v="No Data"/>
    <s v="P-S2_Onsite"/>
    <s v="Present"/>
    <s v="P-S2_Onsite"/>
    <n v="4.5"/>
    <s v="A"/>
    <s v="A"/>
    <s v="A"/>
    <n v="4.5"/>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210"/>
    <x v="0"/>
  </r>
  <r>
    <n v="217"/>
    <s v="BS DS-AI"/>
    <s v="2025EB1100217"/>
    <s v="2025eb1100217@bitspilani-digital.edu.in"/>
    <s v="ARYAN ARORA"/>
    <s v="MALE"/>
    <s v="`+91-9560911805"/>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211"/>
    <x v="3"/>
  </r>
  <r>
    <n v="218"/>
    <s v="BS DS-AI"/>
    <s v="2025EB1100218"/>
    <s v="2025eb1100218@bitspilani-digital.edu.in"/>
    <s v="INUGALA SWARITH REDDY"/>
    <s v="MALE"/>
    <s v="`+91-9701236002"/>
    <n v="8"/>
    <s v="A"/>
    <s v="A"/>
    <s v="A"/>
    <n v="50"/>
    <n v="6.4"/>
    <n v="60"/>
    <s v="Computer Programming"/>
    <s v="BDS DF113"/>
    <s v="3 missed"/>
    <s v="0 missed"/>
    <n v="1"/>
    <n v="1"/>
    <n v="0.25"/>
    <n v="1"/>
    <s v="3 missed"/>
    <n v="2"/>
    <n v="0.4"/>
    <x v="5"/>
    <s v="No Data"/>
    <s v="P-S2_Onsite"/>
    <s v="Present"/>
    <s v="P-S2_Onsite"/>
    <n v="11.5"/>
    <s v="A"/>
    <s v="A"/>
    <s v="A"/>
    <s v="A"/>
    <n v="11.5"/>
    <n v="50"/>
    <s v="Computer Systems"/>
    <s v="BDS DF108"/>
    <s v="3 missed"/>
    <s v="1 missed"/>
    <n v="0"/>
    <n v="1"/>
    <n v="0"/>
    <n v="0.5"/>
    <s v="4 missed"/>
    <n v="1"/>
    <n v="0.2"/>
    <x v="5"/>
    <s v="No Data"/>
    <s v="A-S2_Onsite"/>
    <s v="Absent"/>
    <s v="A-S2_Onsite"/>
    <n v="8"/>
    <s v="A"/>
    <s v="A"/>
    <s v="A"/>
    <n v="8"/>
    <n v="60"/>
    <s v="Probability &amp; Statistics"/>
    <s v="BDS DF114"/>
    <s v="2 missed"/>
    <s v="1 missed"/>
    <n v="1"/>
    <n v="0"/>
    <n v="0.33333333333333331"/>
    <n v="0"/>
    <s v="3 missed"/>
    <n v="1"/>
    <n v="0.25"/>
    <x v="3"/>
    <s v="No Data"/>
    <s v="A-S2_Onsite"/>
    <s v="Absent"/>
    <s v="A-S2_Onsite"/>
    <n v="4"/>
    <s v="A"/>
    <s v="A"/>
    <s v="A"/>
    <n v="4"/>
    <n v="30"/>
    <s v="Writing Practice"/>
    <s v="BDS DF112"/>
    <s v="1 missed"/>
    <s v="2 missed"/>
    <n v="1"/>
    <n v="0"/>
    <n v="0.5"/>
    <n v="0"/>
    <s v="3 missed"/>
    <n v="1"/>
    <n v="0.25"/>
    <x v="1"/>
    <s v="No Data"/>
    <s v="A-S2_Onsite"/>
    <s v="Absent"/>
    <s v="A-S2_Onsite"/>
    <s v="P-0, A-0, No Data-4"/>
    <s v="P-1, A-3, No Data-0"/>
    <s v="P-S2_Onsite"/>
    <s v="A-S2_Onsite"/>
    <s v="A-S2_Onsite"/>
    <s v="A-S2_Onsite"/>
    <x v="10"/>
    <n v="0"/>
    <s v="Activated"/>
    <s v="Exam Given"/>
    <x v="212"/>
    <x v="0"/>
  </r>
  <r>
    <n v="219"/>
    <s v="BS DS-AI"/>
    <s v="2025EB1100219"/>
    <s v="2025eb1100219@bitspilani-digital.edu.in"/>
    <s v="BOLLA KARTHIKEYA"/>
    <s v="MALE"/>
    <s v="`+91-9959177719"/>
    <n v="9"/>
    <n v="7"/>
    <n v="9"/>
    <n v="10"/>
    <n v="50"/>
    <n v="28"/>
    <n v="60"/>
    <s v="Computer Programming"/>
    <s v="BDS DF113"/>
    <s v="0 missed"/>
    <s v="0 missed"/>
    <n v="4"/>
    <n v="1"/>
    <n v="1"/>
    <n v="1"/>
    <s v="0 missed"/>
    <n v="5"/>
    <n v="1"/>
    <x v="4"/>
    <s v="No Data"/>
    <s v="P-S2_Onsite"/>
    <s v="Present"/>
    <s v="P-S2_Onsite"/>
    <n v="13"/>
    <n v="12"/>
    <n v="8"/>
    <n v="7"/>
    <n v="8"/>
    <n v="48"/>
    <n v="50"/>
    <s v="Computer Systems"/>
    <s v="BDS DF108"/>
    <s v="0 missed"/>
    <s v="0 missed"/>
    <n v="3"/>
    <n v="2"/>
    <n v="1"/>
    <n v="1"/>
    <s v="0 missed"/>
    <n v="5"/>
    <n v="1"/>
    <x v="4"/>
    <s v="No Data"/>
    <s v="P-S2_Onsite"/>
    <s v="Present"/>
    <s v="P-S2_Onsite"/>
    <n v="7"/>
    <n v="10"/>
    <n v="15"/>
    <n v="19"/>
    <n v="56"/>
    <n v="60"/>
    <s v="Probability &amp; Statistics"/>
    <s v="BDS DF114"/>
    <s v="0 missed"/>
    <s v="0 missed"/>
    <n v="3"/>
    <n v="1"/>
    <n v="1"/>
    <n v="1"/>
    <s v="0 missed"/>
    <n v="4"/>
    <n v="1"/>
    <x v="2"/>
    <s v="No Data"/>
    <s v="P-S2_Onsite"/>
    <s v="Present"/>
    <s v="P-S2_Onsite"/>
    <n v="5"/>
    <n v="4"/>
    <n v="8"/>
    <n v="7"/>
    <n v="44"/>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213"/>
    <x v="0"/>
  </r>
  <r>
    <n v="220"/>
    <s v="BS DS-AI"/>
    <s v="2025EB1100221"/>
    <s v="2025eb1100221@bitspilani-digital.edu.in"/>
    <s v="SOUMYA MOHAN"/>
    <s v="FEMALE"/>
    <s v="`+91-9205754782"/>
    <n v="10"/>
    <n v="5"/>
    <s v="A"/>
    <n v="10"/>
    <n v="50"/>
    <n v="20"/>
    <n v="60"/>
    <s v="Computer Programming"/>
    <s v="BDS DF113"/>
    <s v="1 missed"/>
    <s v="0 missed"/>
    <n v="3"/>
    <n v="1"/>
    <n v="0.75"/>
    <n v="1"/>
    <s v="1 missed"/>
    <n v="4"/>
    <n v="0.8"/>
    <x v="3"/>
    <s v="No Data"/>
    <s v="P-S2_Onsite"/>
    <s v="Present"/>
    <s v="P-S2_Onsite"/>
    <n v="13"/>
    <s v="A"/>
    <n v="7.3333333329999997"/>
    <n v="10"/>
    <s v="A"/>
    <n v="30.333333332999999"/>
    <n v="50"/>
    <s v="Computer Systems"/>
    <s v="BDS DF108"/>
    <s v="1 missed"/>
    <s v="1 missed"/>
    <n v="2"/>
    <n v="1"/>
    <n v="0.66666666666666663"/>
    <n v="0.5"/>
    <s v="2 missed"/>
    <n v="3"/>
    <n v="0.6"/>
    <x v="11"/>
    <s v="No Data"/>
    <s v="P-S2_Onsite"/>
    <s v="Present"/>
    <s v="P-S2_Onsite"/>
    <n v="7"/>
    <n v="8"/>
    <s v="A"/>
    <n v="19"/>
    <n v="38"/>
    <n v="60"/>
    <s v="Probability &amp; Statistics"/>
    <s v="BDS DF114"/>
    <s v="1 missed"/>
    <s v="0 missed"/>
    <n v="2"/>
    <n v="1"/>
    <n v="0.66666666666666663"/>
    <n v="1"/>
    <s v="1 missed"/>
    <n v="3"/>
    <n v="0.75"/>
    <x v="5"/>
    <s v="No Data"/>
    <s v="P-S2_Onsite"/>
    <s v="Present"/>
    <s v="P-S2_Onsite"/>
    <n v="4.5"/>
    <n v="3.5"/>
    <n v="7"/>
    <n v="9"/>
    <n v="34"/>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14"/>
    <x v="0"/>
  </r>
  <r>
    <n v="221"/>
    <s v="BS DS-AI"/>
    <s v="2025EB1100222"/>
    <s v="2025eb1100222@bitspilani-digital.edu.in"/>
    <s v="PONNEKANTI E SINDHU SAMHITA"/>
    <s v="FEMALE"/>
    <s v="`+91-7894147539"/>
    <n v="2"/>
    <n v="8"/>
    <s v="A"/>
    <s v="A"/>
    <s v="A"/>
    <n v="8"/>
    <n v="60"/>
    <s v="Computer Programming"/>
    <s v="BDS DF113"/>
    <s v="2 missed"/>
    <s v="1 missed"/>
    <n v="2"/>
    <n v="0"/>
    <n v="0.5"/>
    <n v="0"/>
    <s v="3 missed"/>
    <n v="2"/>
    <n v="0.4"/>
    <x v="0"/>
    <s v="No Data"/>
    <s v="P-S2_Onsite"/>
    <s v="Present"/>
    <s v="P-S2_Onsite"/>
    <s v="A"/>
    <s v="A"/>
    <s v="A"/>
    <s v="A"/>
    <s v="A"/>
    <n v="0"/>
    <n v="50"/>
    <s v="Computer Systems"/>
    <s v="BDS DF108"/>
    <s v="3 missed"/>
    <s v="2 missed"/>
    <n v="0"/>
    <n v="0"/>
    <n v="0"/>
    <n v="0"/>
    <s v="5 missed"/>
    <n v="0"/>
    <n v="0"/>
    <x v="0"/>
    <s v="P-S1_Onsite"/>
    <s v="No Data"/>
    <s v="Present"/>
    <s v="P-S1_Onsite"/>
    <n v="10"/>
    <s v="A"/>
    <s v="A"/>
    <s v="A"/>
    <n v="10"/>
    <n v="60"/>
    <s v="Probability &amp; Statistics"/>
    <s v="BDS DF114"/>
    <s v="2 missed"/>
    <s v="1 missed"/>
    <n v="1"/>
    <n v="0"/>
    <n v="0.33333333333333331"/>
    <n v="0"/>
    <s v="3 missed"/>
    <n v="1"/>
    <n v="0.25"/>
    <x v="3"/>
    <s v="No Data"/>
    <s v="P-S2_Onsite"/>
    <s v="Present"/>
    <s v="P-S2_Onsite"/>
    <n v="4.5"/>
    <n v="5"/>
    <s v="A"/>
    <s v="A"/>
    <n v="9.5"/>
    <n v="30"/>
    <s v="Writing Practice"/>
    <s v="BDS DF112"/>
    <s v="0 missed"/>
    <s v="2 missed"/>
    <n v="2"/>
    <n v="0"/>
    <n v="1"/>
    <n v="0"/>
    <s v="2 missed"/>
    <n v="2"/>
    <n v="0.5"/>
    <x v="0"/>
    <s v="P-S1_Onsite"/>
    <s v="No Data"/>
    <s v="Present"/>
    <s v="P-S1_Onsite"/>
    <s v="P-2, A-0, No Data-2"/>
    <s v="P-2, A-0, No Data-2"/>
    <s v="P-S2_Onsite"/>
    <s v="P-S1_Onsite"/>
    <s v="P-S1_Onsite"/>
    <s v="P-S2_Onsite"/>
    <x v="0"/>
    <n v="0"/>
    <s v="Activated"/>
    <s v="Exam Given"/>
    <x v="215"/>
    <x v="0"/>
  </r>
  <r>
    <n v="222"/>
    <s v="BS DS-AI"/>
    <s v="2025EB1100223"/>
    <s v="2025eb1100223@bitspilani-digital.edu.in"/>
    <s v="NAIK VATSAL DHARMESHKUMAR"/>
    <s v="MALE"/>
    <s v="`+91-8200709681"/>
    <n v="10"/>
    <n v="9"/>
    <n v="9"/>
    <n v="9"/>
    <n v="50"/>
    <n v="29.6"/>
    <n v="60"/>
    <s v="Computer Programming"/>
    <s v="BDS DF113"/>
    <s v="0 missed"/>
    <s v="0 missed"/>
    <n v="4"/>
    <n v="1"/>
    <n v="1"/>
    <n v="1"/>
    <s v="0 missed"/>
    <n v="5"/>
    <n v="1"/>
    <x v="4"/>
    <s v="No Data"/>
    <s v="P-S2_Onsite"/>
    <s v="Present"/>
    <s v="P-S2_Onsite"/>
    <s v="A"/>
    <n v="14"/>
    <n v="8.6666666669999994"/>
    <n v="10"/>
    <n v="10"/>
    <n v="42.666666667000001"/>
    <n v="50"/>
    <s v="Computer Systems"/>
    <s v="BDS DF108"/>
    <s v="0 missed"/>
    <s v="1 missed"/>
    <n v="3"/>
    <n v="1"/>
    <n v="1"/>
    <n v="0.5"/>
    <s v="1 missed"/>
    <n v="4"/>
    <n v="0.8"/>
    <x v="10"/>
    <s v="No Data"/>
    <s v="P-S2_Onsite"/>
    <s v="Present"/>
    <s v="P-S2_Onsite"/>
    <n v="10"/>
    <n v="10"/>
    <n v="15"/>
    <n v="19"/>
    <n v="59"/>
    <n v="60"/>
    <s v="Probability &amp; Statistics"/>
    <s v="BDS DF114"/>
    <s v="0 missed"/>
    <s v="0 missed"/>
    <n v="3"/>
    <n v="1"/>
    <n v="1"/>
    <n v="1"/>
    <s v="0 missed"/>
    <n v="4"/>
    <n v="1"/>
    <x v="2"/>
    <s v="P-S1_Onsite"/>
    <s v="No Data"/>
    <s v="Present"/>
    <s v="P-S1_Onsite"/>
    <n v="5"/>
    <n v="4"/>
    <s v="A"/>
    <n v="8.5"/>
    <n v="37.5"/>
    <n v="30"/>
    <s v="Writing Practice"/>
    <s v="BDS DF112"/>
    <s v="0 missed"/>
    <s v="1 missed"/>
    <n v="2"/>
    <n v="1"/>
    <n v="1"/>
    <n v="0.5"/>
    <s v="1 missed"/>
    <n v="3"/>
    <n v="0.75"/>
    <x v="2"/>
    <s v="P-S1_Onsite"/>
    <s v="No Data"/>
    <s v="Present"/>
    <s v="P-S1_Onsite"/>
    <s v="P-2, A-0, No Data-2"/>
    <s v="P-2, A-0, No Data-2"/>
    <s v="P-S2_Onsite"/>
    <s v="P-S1_Onsite"/>
    <s v="P-S2_Onsite"/>
    <s v="P-S1_Onsite"/>
    <x v="0"/>
    <n v="0"/>
    <s v="Activated"/>
    <s v="Exam Given"/>
    <x v="216"/>
    <x v="0"/>
  </r>
  <r>
    <n v="223"/>
    <s v="BS DS-AI"/>
    <s v="2025EB1100224"/>
    <s v="2025eb1100224@bitspilani-digital.edu.in"/>
    <s v="NAITIK SAINI"/>
    <s v="MALE"/>
    <s v="`+91-8951214683"/>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217"/>
    <x v="3"/>
  </r>
  <r>
    <n v="224"/>
    <s v="BS DS-AI"/>
    <s v="2025EB1100225"/>
    <s v="2025eb1100225@bitspilani-digital.edu.in"/>
    <s v="SHASHANK SRIVASTAVA"/>
    <s v="MALE"/>
    <s v="`+91-9628795145"/>
    <n v="9"/>
    <s v="A"/>
    <s v="A"/>
    <s v="A"/>
    <s v="A"/>
    <n v="7.2"/>
    <n v="60"/>
    <s v="Computer Programming"/>
    <s v="BDS DF113"/>
    <s v="3 missed"/>
    <s v="1 missed"/>
    <n v="1"/>
    <n v="0"/>
    <n v="0.25"/>
    <n v="0"/>
    <s v="4 missed"/>
    <n v="1"/>
    <n v="0.2"/>
    <x v="2"/>
    <s v="No Data"/>
    <s v="P-S2_Onsite"/>
    <s v="Present"/>
    <s v="P-S2_Onsite"/>
    <n v="13"/>
    <s v="A"/>
    <n v="8.6666666669999994"/>
    <s v="A"/>
    <n v="10"/>
    <n v="31.666666667000001"/>
    <n v="50"/>
    <s v="Computer Systems"/>
    <s v="BDS DF108"/>
    <s v="1 missed"/>
    <s v="1 missed"/>
    <n v="2"/>
    <n v="1"/>
    <n v="0.66666666666666663"/>
    <n v="0.5"/>
    <s v="2 missed"/>
    <n v="3"/>
    <n v="0.6"/>
    <x v="11"/>
    <s v="No Data"/>
    <s v="P-S2_Onsite"/>
    <s v="Present"/>
    <s v="P-S2_Onsite"/>
    <n v="9"/>
    <n v="10"/>
    <s v="A"/>
    <s v="A"/>
    <n v="24"/>
    <n v="60"/>
    <s v="Probability &amp; Statistics"/>
    <s v="BDS DF114"/>
    <s v="1 missed"/>
    <s v="1 missed"/>
    <n v="2"/>
    <n v="0"/>
    <n v="0.66666666666666663"/>
    <n v="0"/>
    <s v="2 missed"/>
    <n v="2"/>
    <n v="0.5"/>
    <x v="0"/>
    <s v="No Data"/>
    <s v="P-S2_Onsite"/>
    <s v="Present"/>
    <s v="P-S2_Onsite"/>
    <n v="4.5"/>
    <n v="4.5"/>
    <n v="8"/>
    <s v="A"/>
    <n v="17"/>
    <n v="30"/>
    <s v="Writing Practice"/>
    <s v="BDS DF112"/>
    <s v="0 missed"/>
    <s v="1 missed"/>
    <n v="2"/>
    <n v="1"/>
    <n v="1"/>
    <n v="0.5"/>
    <s v="1 missed"/>
    <n v="3"/>
    <n v="0.75"/>
    <x v="2"/>
    <s v="No Data"/>
    <s v="P-S2_Onsite"/>
    <s v="Present"/>
    <s v="P-S2_Onsite"/>
    <s v="P-0, A-0, No Data-4"/>
    <s v="P-4, A-0, No Data-0"/>
    <s v="P-S2_Onsite"/>
    <s v="P-S2_Onsite"/>
    <s v="P-S2_Onsite"/>
    <s v="P-S2_Onsite"/>
    <x v="0"/>
    <n v="0"/>
    <s v="Activated"/>
    <s v="Exam Given"/>
    <x v="218"/>
    <x v="0"/>
  </r>
  <r>
    <n v="225"/>
    <s v="BS DS-AI"/>
    <s v="2025EB1100226"/>
    <s v="2025eb1100226@bitspilani-digital.edu.in"/>
    <s v="VIDHU VENUGOPAL"/>
    <s v="MALE"/>
    <s v="`+91-7090282572"/>
    <n v="2"/>
    <n v="9"/>
    <n v="10"/>
    <n v="10"/>
    <n v="50"/>
    <n v="24.8"/>
    <n v="60"/>
    <s v="Computer Programming"/>
    <s v="BDS DF113"/>
    <s v="0 missed"/>
    <s v="0 missed"/>
    <n v="4"/>
    <n v="1"/>
    <n v="1"/>
    <n v="1"/>
    <s v="0 missed"/>
    <n v="5"/>
    <n v="1"/>
    <x v="4"/>
    <s v="No Data"/>
    <s v="P-S2_Onsite"/>
    <s v="Present"/>
    <s v="P-S2_Onsite"/>
    <s v="A"/>
    <n v="5"/>
    <n v="8.6666666669999994"/>
    <n v="10"/>
    <n v="10"/>
    <n v="33.666666667000001"/>
    <n v="50"/>
    <s v="Computer Systems"/>
    <s v="BDS DF108"/>
    <s v="0 missed"/>
    <s v="1 missed"/>
    <n v="3"/>
    <n v="1"/>
    <n v="1"/>
    <n v="0.5"/>
    <s v="1 missed"/>
    <n v="4"/>
    <n v="0.8"/>
    <x v="10"/>
    <s v="P-S1_Onsite"/>
    <s v="No Data"/>
    <s v="Present"/>
    <s v="P-S1_Onsite"/>
    <n v="10"/>
    <n v="9"/>
    <n v="15"/>
    <n v="16"/>
    <n v="54.5"/>
    <n v="60"/>
    <s v="Probability &amp; Statistics"/>
    <s v="BDS DF114"/>
    <s v="0 missed"/>
    <s v="0 missed"/>
    <n v="3"/>
    <n v="1"/>
    <n v="1"/>
    <n v="1"/>
    <s v="0 missed"/>
    <n v="4"/>
    <n v="1"/>
    <x v="2"/>
    <s v="No Data"/>
    <s v="P-S2_Onsite"/>
    <s v="Present"/>
    <s v="P-S2_Onsite"/>
    <n v="4.5"/>
    <n v="4.5"/>
    <n v="9.5"/>
    <n v="7.5"/>
    <n v="26"/>
    <n v="30"/>
    <s v="Writing Practice"/>
    <s v="BDS DF112"/>
    <s v="0 missed"/>
    <s v="0 missed"/>
    <n v="2"/>
    <n v="2"/>
    <n v="1"/>
    <n v="1"/>
    <s v="0 missed"/>
    <n v="4"/>
    <n v="1"/>
    <x v="3"/>
    <s v="P-S1_Onsite"/>
    <s v="No Data"/>
    <s v="Present"/>
    <s v="P-S1_Onsite"/>
    <s v="P-2, A-0, No Data-2"/>
    <s v="P-2, A-0, No Data-2"/>
    <s v="P-S2_Onsite"/>
    <s v="P-S1_Onsite"/>
    <s v="P-S1_Onsite"/>
    <s v="P-S2_Onsite"/>
    <x v="0"/>
    <n v="0"/>
    <s v="Activated"/>
    <s v="Exam Given"/>
    <x v="219"/>
    <x v="0"/>
  </r>
  <r>
    <n v="226"/>
    <s v="BS DS-AI"/>
    <s v="2025EB1100227"/>
    <s v="2025eb1100227@bitspilani-digital.edu.in"/>
    <s v="CHODISETTY SAMANVI"/>
    <s v="FEMALE"/>
    <s v="`+91-6362541739"/>
    <n v="10"/>
    <n v="9"/>
    <n v="9"/>
    <n v="10"/>
    <n v="50"/>
    <n v="30.4"/>
    <n v="60"/>
    <s v="Computer Programming"/>
    <s v="BDS DF113"/>
    <s v="0 missed"/>
    <s v="0 missed"/>
    <n v="4"/>
    <n v="1"/>
    <n v="1"/>
    <n v="1"/>
    <s v="0 missed"/>
    <n v="5"/>
    <n v="1"/>
    <x v="4"/>
    <s v="P-S1_Onsite"/>
    <s v="No Data"/>
    <s v="Present"/>
    <s v="P-S1_Onsite"/>
    <n v="13"/>
    <n v="14"/>
    <n v="8.6666666669999994"/>
    <n v="10"/>
    <n v="10"/>
    <n v="55.666666667000001"/>
    <n v="50"/>
    <s v="Computer Systems"/>
    <s v="BDS DF108"/>
    <s v="0 missed"/>
    <s v="0 missed"/>
    <n v="3"/>
    <n v="2"/>
    <n v="1"/>
    <n v="1"/>
    <s v="0 missed"/>
    <n v="5"/>
    <n v="1"/>
    <x v="4"/>
    <s v="No Data"/>
    <s v="No Data"/>
    <s v="No Data"/>
    <s v="No Data"/>
    <n v="10"/>
    <n v="10"/>
    <n v="15"/>
    <n v="19.5"/>
    <n v="59.5"/>
    <n v="60"/>
    <s v="Probability &amp; Statistics"/>
    <s v="BDS DF114"/>
    <s v="0 missed"/>
    <s v="0 missed"/>
    <n v="3"/>
    <n v="1"/>
    <n v="1"/>
    <n v="1"/>
    <s v="0 missed"/>
    <n v="4"/>
    <n v="1"/>
    <x v="2"/>
    <s v="P-S1_Onsite"/>
    <s v="No Data"/>
    <s v="Present"/>
    <s v="P-S1_Onsite"/>
    <n v="4.5"/>
    <n v="4"/>
    <n v="7.5"/>
    <n v="7"/>
    <n v="43"/>
    <n v="30"/>
    <s v="Writing Practice"/>
    <s v="BDS DF112"/>
    <s v="0 missed"/>
    <s v="0 missed"/>
    <n v="2"/>
    <n v="2"/>
    <n v="1"/>
    <n v="1"/>
    <s v="0 missed"/>
    <n v="4"/>
    <n v="1"/>
    <x v="3"/>
    <s v="P-S1_Onsite"/>
    <s v="No Data"/>
    <s v="Present"/>
    <s v="P-S1_Onsite"/>
    <s v="P-3, A-0, No Data-1"/>
    <s v="P-0, A-0, No Data-4"/>
    <s v="P-S1_Onsite"/>
    <s v="P-S1_Onsite"/>
    <s v="No Data"/>
    <s v="P-S1_Onsite"/>
    <x v="4"/>
    <n v="1"/>
    <s v="Activated"/>
    <s v="Exam Given"/>
    <x v="220"/>
    <x v="0"/>
  </r>
  <r>
    <n v="227"/>
    <s v="BS DS-AI"/>
    <s v="2025EB1100228"/>
    <s v="2025eb1100228@bitspilani-digital.edu.in"/>
    <s v="MICHELLE MARY ALEX"/>
    <s v="FEMALE"/>
    <s v="`+91-8431137080"/>
    <n v="8"/>
    <n v="9"/>
    <s v="A"/>
    <s v="A"/>
    <s v="A"/>
    <n v="13.6"/>
    <n v="60"/>
    <s v="Computer Programming"/>
    <s v="BDS DF113"/>
    <s v="2 missed"/>
    <s v="1 missed"/>
    <n v="2"/>
    <n v="0"/>
    <n v="0.5"/>
    <n v="0"/>
    <s v="3 missed"/>
    <n v="2"/>
    <n v="0.4"/>
    <x v="0"/>
    <s v="P-S1_Onsite"/>
    <s v="No Data"/>
    <s v="Present"/>
    <s v="P-S1_Onsite"/>
    <s v="A"/>
    <s v="A"/>
    <s v="A"/>
    <s v="A"/>
    <s v="A"/>
    <n v="0"/>
    <n v="50"/>
    <s v="Computer Systems"/>
    <s v="BDS DF108"/>
    <s v="3 missed"/>
    <s v="2 missed"/>
    <n v="0"/>
    <n v="0"/>
    <n v="0"/>
    <n v="0"/>
    <s v="5 missed"/>
    <n v="0"/>
    <n v="0"/>
    <x v="0"/>
    <s v="No Data"/>
    <s v="No Data"/>
    <s v="No Data"/>
    <s v="No Data"/>
    <n v="9"/>
    <s v="A"/>
    <s v="A"/>
    <s v="A"/>
    <n v="9"/>
    <n v="60"/>
    <s v="Probability &amp; Statistics"/>
    <s v="BDS DF114"/>
    <s v="2 missed"/>
    <s v="1 missed"/>
    <n v="1"/>
    <n v="0"/>
    <n v="0.33333333333333331"/>
    <n v="0"/>
    <s v="3 missed"/>
    <n v="1"/>
    <n v="0.25"/>
    <x v="3"/>
    <s v="P-S1_Onsite"/>
    <s v="No Data"/>
    <s v="Present"/>
    <s v="P-S1_Onsite"/>
    <n v="4"/>
    <n v="5"/>
    <s v="A"/>
    <s v="A"/>
    <n v="9"/>
    <n v="30"/>
    <s v="Writing Practice"/>
    <s v="BDS DF112"/>
    <s v="0 missed"/>
    <s v="2 missed"/>
    <n v="2"/>
    <n v="0"/>
    <n v="1"/>
    <n v="0"/>
    <s v="2 missed"/>
    <n v="2"/>
    <n v="0.5"/>
    <x v="0"/>
    <s v="P-S1_Onsite"/>
    <s v="No Data"/>
    <s v="Present"/>
    <s v="P-S1_Onsite"/>
    <s v="P-3, A-0, No Data-1"/>
    <s v="P-0, A-0, No Data-4"/>
    <s v="P-S1_Onsite"/>
    <s v="P-S1_Onsite"/>
    <s v="No Data"/>
    <s v="P-S1_Onsite"/>
    <x v="4"/>
    <n v="0"/>
    <s v="Activated"/>
    <s v="Exam Given"/>
    <x v="221"/>
    <x v="0"/>
  </r>
  <r>
    <n v="228"/>
    <s v="BS DS-AI"/>
    <s v="2025EB1100229"/>
    <s v="2025eb1100229@bitspilani-digital.edu.in"/>
    <s v="M S ANJANA"/>
    <s v="FEMALE"/>
    <s v="`+91-9894486046"/>
    <n v="10"/>
    <s v="A"/>
    <n v="10"/>
    <n v="10"/>
    <n v="50"/>
    <n v="24"/>
    <n v="60"/>
    <s v="Computer Programming"/>
    <s v="BDS DF113"/>
    <s v="1 missed"/>
    <s v="0 missed"/>
    <n v="3"/>
    <n v="1"/>
    <n v="0.75"/>
    <n v="1"/>
    <s v="1 missed"/>
    <n v="4"/>
    <n v="0.8"/>
    <x v="3"/>
    <s v="No Data"/>
    <s v="P-S2_Onsite"/>
    <s v="Present"/>
    <s v="P-S2_Onsite"/>
    <s v="A"/>
    <s v="A"/>
    <s v="A"/>
    <n v="10"/>
    <n v="10"/>
    <n v="20"/>
    <n v="50"/>
    <s v="Computer Systems"/>
    <s v="BDS DF108"/>
    <s v="1 missed"/>
    <s v="2 missed"/>
    <n v="2"/>
    <n v="0"/>
    <n v="0.66666666666666663"/>
    <n v="0"/>
    <s v="3 missed"/>
    <n v="2"/>
    <n v="0.4"/>
    <x v="8"/>
    <s v="No Data"/>
    <s v="P-S2_Onsite"/>
    <s v="Present"/>
    <s v="P-S2_Onsite"/>
    <n v="10"/>
    <s v="A"/>
    <n v="15"/>
    <s v="A"/>
    <n v="25"/>
    <n v="60"/>
    <s v="Probability &amp; Statistics"/>
    <s v="BDS DF114"/>
    <s v="1 missed"/>
    <s v="1 missed"/>
    <n v="2"/>
    <n v="0"/>
    <n v="0.66666666666666663"/>
    <n v="0"/>
    <s v="2 missed"/>
    <n v="2"/>
    <n v="0.5"/>
    <x v="0"/>
    <s v="No Data"/>
    <s v="P-S2_Onsite"/>
    <s v="Present"/>
    <s v="P-S2_Onsite"/>
    <n v="5"/>
    <s v="A"/>
    <s v="A"/>
    <s v="A"/>
    <n v="5"/>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222"/>
    <x v="0"/>
  </r>
  <r>
    <n v="229"/>
    <s v="BS DS-AI"/>
    <s v="2025EB1100230"/>
    <s v="2025eb1100230@bitspilani-digital.edu.in"/>
    <s v="EMY MARIAM BINTO"/>
    <s v="FEMALE"/>
    <s v="`+91-9744541562"/>
    <n v="10"/>
    <n v="7"/>
    <n v="8"/>
    <n v="9"/>
    <n v="50"/>
    <n v="27.2"/>
    <n v="60"/>
    <s v="Computer Programming"/>
    <s v="BDS DF113"/>
    <s v="0 missed"/>
    <s v="0 missed"/>
    <n v="4"/>
    <n v="1"/>
    <n v="1"/>
    <n v="1"/>
    <s v="0 missed"/>
    <n v="5"/>
    <n v="1"/>
    <x v="4"/>
    <s v="No Data"/>
    <s v="P-S2_Onsite"/>
    <s v="Present"/>
    <s v="P-S2_Onsite"/>
    <n v="11"/>
    <n v="13"/>
    <s v="A"/>
    <s v="A"/>
    <s v="A"/>
    <n v="24"/>
    <n v="50"/>
    <s v="Computer Systems"/>
    <s v="BDS DF108"/>
    <s v="3 missed"/>
    <s v="0 missed"/>
    <n v="0"/>
    <n v="2"/>
    <n v="0"/>
    <n v="1"/>
    <s v="3 missed"/>
    <n v="2"/>
    <n v="0.4"/>
    <x v="9"/>
    <s v="No Data"/>
    <s v="P-S2_Onsite"/>
    <s v="Present"/>
    <s v="P-S2_Onsite"/>
    <n v="10"/>
    <n v="10"/>
    <s v="A"/>
    <n v="19.5"/>
    <n v="44.5"/>
    <n v="60"/>
    <s v="Probability &amp; Statistics"/>
    <s v="BDS DF114"/>
    <s v="1 missed"/>
    <s v="0 missed"/>
    <n v="2"/>
    <n v="1"/>
    <n v="0.66666666666666663"/>
    <n v="1"/>
    <s v="1 missed"/>
    <n v="3"/>
    <n v="0.75"/>
    <x v="5"/>
    <s v="No Data"/>
    <s v="P-S2_Onsite"/>
    <s v="Present"/>
    <s v="P-S2_Onsite"/>
    <n v="5"/>
    <n v="4.5"/>
    <n v="8"/>
    <n v="7.5"/>
    <n v="4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23"/>
    <x v="0"/>
  </r>
  <r>
    <n v="230"/>
    <s v="BS DS-AI"/>
    <s v="2025EB1100231"/>
    <s v="2025eb1100231@bitspilani-digital.edu.in"/>
    <s v="AKSHIT KUMAR UPADHYAY"/>
    <s v="MALE"/>
    <s v="`+91-8370078334"/>
    <n v="10"/>
    <s v="A"/>
    <n v="10"/>
    <n v="10"/>
    <n v="10"/>
    <n v="24"/>
    <n v="60"/>
    <s v="Computer Programming"/>
    <s v="BDS DF113"/>
    <s v="1 missed"/>
    <s v="0 missed"/>
    <n v="3"/>
    <n v="1"/>
    <n v="0.75"/>
    <n v="1"/>
    <s v="1 missed"/>
    <n v="4"/>
    <n v="0.8"/>
    <x v="3"/>
    <s v="No Data"/>
    <s v="P-S2_Onsite"/>
    <s v="Present"/>
    <s v="P-S2_Onsite"/>
    <n v="7.5"/>
    <n v="5.5"/>
    <s v="A"/>
    <n v="9"/>
    <n v="10"/>
    <n v="32"/>
    <n v="50"/>
    <s v="Computer Systems"/>
    <s v="BDS DF108"/>
    <s v="1 missed"/>
    <s v="0 missed"/>
    <n v="2"/>
    <n v="2"/>
    <n v="0.66666666666666663"/>
    <n v="1"/>
    <s v="1 missed"/>
    <n v="4"/>
    <n v="0.8"/>
    <x v="2"/>
    <s v="No Data"/>
    <s v="P-S2_Onsite"/>
    <s v="Present"/>
    <s v="P-S2_Onsite"/>
    <n v="10"/>
    <n v="10"/>
    <n v="15"/>
    <n v="19"/>
    <n v="59"/>
    <n v="60"/>
    <s v="Probability &amp; Statistics"/>
    <s v="BDS DF114"/>
    <s v="0 missed"/>
    <s v="0 missed"/>
    <n v="3"/>
    <n v="1"/>
    <n v="1"/>
    <n v="1"/>
    <s v="0 missed"/>
    <n v="4"/>
    <n v="1"/>
    <x v="2"/>
    <s v="No Data"/>
    <s v="P-S2_Onsite"/>
    <s v="Present"/>
    <s v="P-S2_Onsite"/>
    <n v="5"/>
    <n v="4.5"/>
    <n v="8"/>
    <n v="7"/>
    <n v="24.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24"/>
    <x v="0"/>
  </r>
  <r>
    <n v="231"/>
    <s v="BS DS-AI"/>
    <s v="2025EB1100232"/>
    <s v="2025eb1100232@bitspilani-digital.edu.in"/>
    <s v="NADAKUDITI V R RAJU"/>
    <s v="FEMALE"/>
    <s v="`+91-6281507780"/>
    <n v="9"/>
    <n v="6"/>
    <n v="10"/>
    <s v="A"/>
    <n v="50"/>
    <n v="20"/>
    <n v="60"/>
    <s v="Computer Programming"/>
    <s v="BDS DF113"/>
    <s v="1 missed"/>
    <s v="0 missed"/>
    <n v="3"/>
    <n v="1"/>
    <n v="0.75"/>
    <n v="1"/>
    <s v="1 missed"/>
    <n v="4"/>
    <n v="0.8"/>
    <x v="3"/>
    <s v="No Data"/>
    <s v="P-S2_Onsite"/>
    <s v="Present"/>
    <s v="P-S2_Onsite"/>
    <s v="A"/>
    <s v="A"/>
    <n v="6.6666666670000003"/>
    <n v="9"/>
    <s v="A"/>
    <n v="15.666666666999999"/>
    <n v="50"/>
    <s v="Computer Systems"/>
    <s v="BDS DF108"/>
    <s v="1 missed"/>
    <s v="2 missed"/>
    <n v="2"/>
    <n v="0"/>
    <n v="0.66666666666666663"/>
    <n v="0"/>
    <s v="3 missed"/>
    <n v="2"/>
    <n v="0.4"/>
    <x v="8"/>
    <s v="No Data"/>
    <s v="No Data"/>
    <s v="No Data"/>
    <s v="No Data"/>
    <n v="10"/>
    <s v="A"/>
    <s v="A"/>
    <s v="A"/>
    <n v="10"/>
    <n v="60"/>
    <s v="Probability &amp; Statistics"/>
    <s v="BDS DF114"/>
    <s v="2 missed"/>
    <s v="1 missed"/>
    <n v="1"/>
    <n v="0"/>
    <n v="0.33333333333333331"/>
    <n v="0"/>
    <s v="3 missed"/>
    <n v="1"/>
    <n v="0.25"/>
    <x v="3"/>
    <s v="No Data"/>
    <s v="P-S2_Onsite"/>
    <s v="Present"/>
    <s v="P-S2_Onsite"/>
    <n v="4.5"/>
    <n v="2.5"/>
    <n v="9"/>
    <n v="8"/>
    <n v="44"/>
    <n v="30"/>
    <s v="Writing Practice"/>
    <s v="BDS DF112"/>
    <s v="0 missed"/>
    <s v="0 missed"/>
    <n v="2"/>
    <n v="2"/>
    <n v="1"/>
    <n v="1"/>
    <s v="0 missed"/>
    <n v="4"/>
    <n v="1"/>
    <x v="3"/>
    <s v="No Data"/>
    <s v="P-S2_Onsite"/>
    <s v="Present"/>
    <s v="P-S2_Onsite"/>
    <s v="P-0, A-0, No Data-4"/>
    <s v="P-3, A-0, No Data-1"/>
    <s v="P-S2_Onsite"/>
    <s v="P-S2_Onsite"/>
    <s v="No Data"/>
    <s v="P-S2_Onsite"/>
    <x v="4"/>
    <n v="0"/>
    <s v="Activated"/>
    <s v="Exam Given"/>
    <x v="225"/>
    <x v="0"/>
  </r>
  <r>
    <n v="232"/>
    <s v="BS DS-AI"/>
    <s v="2025EB1100233"/>
    <s v="2025eb1100233@bitspilani-digital.edu.in"/>
    <s v="V. RAJENDRAN"/>
    <s v="MALE"/>
    <s v="`+91-9003015142"/>
    <n v="10"/>
    <s v="A"/>
    <s v="A"/>
    <s v="A"/>
    <s v="A"/>
    <n v="8"/>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n v="10"/>
    <s v="A"/>
    <s v="A"/>
    <s v="A"/>
    <n v="10"/>
    <n v="60"/>
    <s v="Probability &amp; Statistics"/>
    <s v="BDS DF114"/>
    <s v="2 missed"/>
    <s v="1 missed"/>
    <n v="1"/>
    <n v="0"/>
    <n v="0.33333333333333331"/>
    <n v="0"/>
    <s v="3 missed"/>
    <n v="1"/>
    <n v="0.25"/>
    <x v="3"/>
    <s v="No Data"/>
    <s v="A-S2_Onsite"/>
    <s v="Absent"/>
    <s v="A-S2_Onsite"/>
    <n v="4.5"/>
    <s v="A"/>
    <s v="A"/>
    <s v="A"/>
    <n v="4.5"/>
    <n v="30"/>
    <s v="Writing Practice"/>
    <s v="BDS DF112"/>
    <s v="1 missed"/>
    <s v="2 missed"/>
    <n v="1"/>
    <n v="0"/>
    <n v="0.5"/>
    <n v="0"/>
    <s v="3 missed"/>
    <n v="1"/>
    <n v="0.25"/>
    <x v="1"/>
    <s v="No Data"/>
    <s v="A-S2_Onsite"/>
    <s v="Absent"/>
    <s v="A-S2_Onsite"/>
    <s v="P-0, A-0, No Data-4"/>
    <s v="P-0, A-4, No Data-0"/>
    <s v="A-S2_Onsite"/>
    <s v="A-S2_Onsite"/>
    <s v="A-S2_Onsite"/>
    <s v="A-S2_Onsite"/>
    <x v="1"/>
    <n v="0"/>
    <s v="Activated"/>
    <s v="Absent"/>
    <x v="226"/>
    <x v="1"/>
  </r>
  <r>
    <n v="233"/>
    <s v="BS DS-AI"/>
    <s v="2025EB1100234"/>
    <s v="2025eb1100234@bitspilani-digital.edu.in"/>
    <s v="JYOTHIRADHITYA VARDHAN DIGAMARTHI"/>
    <s v="MALE"/>
    <s v="`+91-9810371727"/>
    <n v="9"/>
    <n v="6"/>
    <n v="10"/>
    <n v="10"/>
    <n v="50"/>
    <n v="28"/>
    <n v="60"/>
    <s v="Computer Programming"/>
    <s v="BDS DF113"/>
    <s v="0 missed"/>
    <s v="0 missed"/>
    <n v="4"/>
    <n v="1"/>
    <n v="1"/>
    <n v="1"/>
    <s v="0 missed"/>
    <n v="5"/>
    <n v="1"/>
    <x v="4"/>
    <s v="No Data"/>
    <s v="P-S2_Onsite"/>
    <s v="Present"/>
    <s v="P-S2_Onsite"/>
    <n v="10.5"/>
    <n v="13"/>
    <n v="8"/>
    <n v="10"/>
    <n v="9"/>
    <n v="50.5"/>
    <n v="50"/>
    <s v="Computer Systems"/>
    <s v="BDS DF108"/>
    <s v="0 missed"/>
    <s v="0 missed"/>
    <n v="3"/>
    <n v="2"/>
    <n v="1"/>
    <n v="1"/>
    <s v="0 missed"/>
    <n v="5"/>
    <n v="1"/>
    <x v="4"/>
    <s v="No Data"/>
    <s v="P-S2_Onsite"/>
    <s v="Present"/>
    <s v="P-S2_Onsite"/>
    <n v="6"/>
    <n v="6"/>
    <n v="15"/>
    <n v="19.5"/>
    <n v="49.5"/>
    <n v="60"/>
    <s v="Probability &amp; Statistics"/>
    <s v="BDS DF114"/>
    <s v="0 missed"/>
    <s v="0 missed"/>
    <n v="3"/>
    <n v="1"/>
    <n v="1"/>
    <n v="1"/>
    <s v="0 missed"/>
    <n v="4"/>
    <n v="1"/>
    <x v="2"/>
    <s v="No Data"/>
    <s v="P-S2_Onsite"/>
    <s v="Present"/>
    <s v="P-S2_Onsite"/>
    <n v="2.5"/>
    <n v="3.5"/>
    <n v="9"/>
    <n v="7.5"/>
    <n v="32.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227"/>
    <x v="0"/>
  </r>
  <r>
    <n v="234"/>
    <s v="BS DS-AI"/>
    <s v="2025EB1100235"/>
    <s v="2025eb1100235@bitspilani-digital.edu.in"/>
    <s v="RATHOD SHIVADITYAKARTIKSINH PRAHLAD"/>
    <s v="MALE"/>
    <s v="`+91-9725737572"/>
    <n v="2"/>
    <s v="A"/>
    <n v="4"/>
    <s v="A"/>
    <s v="A"/>
    <n v="4.8"/>
    <n v="60"/>
    <s v="Computer Programming"/>
    <s v="BDS DF113"/>
    <s v="2 missed"/>
    <s v="1 missed"/>
    <n v="2"/>
    <n v="0"/>
    <n v="0.5"/>
    <n v="0"/>
    <s v="3 missed"/>
    <n v="2"/>
    <n v="0.4"/>
    <x v="0"/>
    <s v="No Data"/>
    <s v="P-S2_Onsite"/>
    <s v="Present"/>
    <s v="P-S2_Onsite"/>
    <s v="A"/>
    <n v="1"/>
    <s v="A"/>
    <s v="A"/>
    <s v="A"/>
    <n v="1"/>
    <n v="50"/>
    <s v="Computer Systems"/>
    <s v="BDS DF108"/>
    <s v="3 missed"/>
    <s v="1 missed"/>
    <n v="0"/>
    <n v="1"/>
    <n v="0"/>
    <n v="0.5"/>
    <s v="4 missed"/>
    <n v="1"/>
    <n v="0.2"/>
    <x v="5"/>
    <s v="No Data"/>
    <s v="P-S2_Onsite"/>
    <s v="Present"/>
    <s v="P-S2_Onsite"/>
    <s v="A"/>
    <s v="A"/>
    <s v="A"/>
    <s v="A"/>
    <n v="0"/>
    <n v="60"/>
    <s v="Probability &amp; Statistics"/>
    <s v="BDS DF114"/>
    <s v="3 missed"/>
    <s v="1 missed"/>
    <n v="0"/>
    <n v="0"/>
    <n v="0"/>
    <n v="0"/>
    <s v="4 missed"/>
    <n v="0"/>
    <n v="0"/>
    <x v="1"/>
    <s v="No Data"/>
    <s v="P-S2_Onsite"/>
    <s v="Present"/>
    <s v="P-S2_Onsite"/>
    <n v="1.5"/>
    <s v="A"/>
    <s v="A"/>
    <s v="A"/>
    <n v="1.5"/>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228"/>
    <x v="0"/>
  </r>
  <r>
    <n v="235"/>
    <s v="BS DS-AI"/>
    <s v="2025EB1100236"/>
    <s v="2025eb1100236@bitspilani-digital.edu.in"/>
    <s v="SANDEEP RANA"/>
    <s v="MALE"/>
    <s v="`+91-9416055763"/>
    <n v="10"/>
    <n v="9"/>
    <n v="10"/>
    <n v="10"/>
    <n v="50"/>
    <n v="31.2"/>
    <n v="60"/>
    <s v="Computer Programming"/>
    <s v="BDS DF113"/>
    <s v="0 missed"/>
    <s v="0 missed"/>
    <n v="4"/>
    <n v="1"/>
    <n v="1"/>
    <n v="1"/>
    <s v="0 missed"/>
    <n v="5"/>
    <n v="1"/>
    <x v="4"/>
    <s v="No Data"/>
    <s v="P-S2_Onsite"/>
    <s v="Present"/>
    <s v="P-S2_Onsite"/>
    <n v="14"/>
    <n v="12"/>
    <n v="9.3333333330000006"/>
    <n v="10"/>
    <n v="10"/>
    <n v="55.333333332999999"/>
    <n v="50"/>
    <s v="Computer Systems"/>
    <s v="BDS DF108"/>
    <s v="0 missed"/>
    <s v="0 missed"/>
    <n v="3"/>
    <n v="2"/>
    <n v="1"/>
    <n v="1"/>
    <s v="0 missed"/>
    <n v="5"/>
    <n v="1"/>
    <x v="4"/>
    <s v="P-S1_Onsite"/>
    <s v="No Data"/>
    <s v="Present"/>
    <s v="P-S1_Onsite"/>
    <n v="10"/>
    <s v="A"/>
    <n v="15"/>
    <n v="19.5"/>
    <n v="44.5"/>
    <n v="60"/>
    <s v="Probability &amp; Statistics"/>
    <s v="BDS DF114"/>
    <s v="1 missed"/>
    <s v="0 missed"/>
    <n v="2"/>
    <n v="1"/>
    <n v="0.66666666666666663"/>
    <n v="1"/>
    <s v="1 missed"/>
    <n v="3"/>
    <n v="0.75"/>
    <x v="5"/>
    <s v="No Data"/>
    <s v="P-S2_Onsite"/>
    <s v="Present"/>
    <s v="P-S2_Onsite"/>
    <n v="4.5"/>
    <n v="4.5"/>
    <s v="A"/>
    <n v="9.25"/>
    <n v="38.25"/>
    <n v="30"/>
    <s v="Writing Practice"/>
    <s v="BDS DF112"/>
    <s v="0 missed"/>
    <s v="1 missed"/>
    <n v="2"/>
    <n v="1"/>
    <n v="1"/>
    <n v="0.5"/>
    <s v="1 missed"/>
    <n v="3"/>
    <n v="0.75"/>
    <x v="2"/>
    <s v="P-S1_Onsite"/>
    <s v="No Data"/>
    <s v="Present"/>
    <s v="P-S1_Onsite"/>
    <s v="P-2, A-0, No Data-2"/>
    <s v="P-2, A-0, No Data-2"/>
    <s v="P-S2_Onsite"/>
    <s v="P-S1_Onsite"/>
    <s v="P-S1_Onsite"/>
    <s v="P-S2_Onsite"/>
    <x v="0"/>
    <n v="0"/>
    <s v="Activated"/>
    <s v="Exam Given"/>
    <x v="229"/>
    <x v="0"/>
  </r>
  <r>
    <n v="236"/>
    <s v="BS DS-AI"/>
    <s v="2025EB1100237"/>
    <s v="2025eb1100237@bitspilani-digital.edu.in"/>
    <s v="KRISHNA KASHAB LALWANI"/>
    <s v="MALE"/>
    <s v="`+91-9391193175"/>
    <n v="2"/>
    <n v="10"/>
    <n v="10"/>
    <n v="10"/>
    <n v="50"/>
    <n v="25.6"/>
    <n v="60"/>
    <s v="Computer Programming"/>
    <s v="BDS DF113"/>
    <s v="0 missed"/>
    <s v="0 missed"/>
    <n v="4"/>
    <n v="1"/>
    <n v="1"/>
    <n v="1"/>
    <s v="0 missed"/>
    <n v="5"/>
    <n v="1"/>
    <x v="4"/>
    <s v="No Data"/>
    <s v="P-S2_Onsite"/>
    <s v="Present"/>
    <s v="P-S2_Onsite"/>
    <n v="15"/>
    <n v="15"/>
    <s v="A"/>
    <n v="10"/>
    <n v="10"/>
    <n v="50"/>
    <n v="50"/>
    <s v="Computer Systems"/>
    <s v="BDS DF108"/>
    <s v="1 missed"/>
    <s v="0 missed"/>
    <n v="2"/>
    <n v="2"/>
    <n v="0.66666666666666663"/>
    <n v="1"/>
    <s v="1 missed"/>
    <n v="4"/>
    <n v="0.8"/>
    <x v="2"/>
    <s v="No Data"/>
    <s v="P-S2_Onsite"/>
    <s v="Present"/>
    <s v="P-S2_Onsite"/>
    <n v="10"/>
    <n v="8"/>
    <n v="15"/>
    <n v="18"/>
    <n v="55"/>
    <n v="60"/>
    <s v="Probability &amp; Statistics"/>
    <s v="BDS DF114"/>
    <s v="0 missed"/>
    <s v="0 missed"/>
    <n v="3"/>
    <n v="1"/>
    <n v="1"/>
    <n v="1"/>
    <s v="0 missed"/>
    <n v="4"/>
    <n v="1"/>
    <x v="2"/>
    <s v="No Data"/>
    <s v="P-S2_Onsite"/>
    <s v="Present"/>
    <s v="P-S2_Onsite"/>
    <n v="5"/>
    <n v="3.5"/>
    <n v="9"/>
    <n v="8"/>
    <n v="45.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30"/>
    <x v="0"/>
  </r>
  <r>
    <n v="237"/>
    <s v="BS DS-AI"/>
    <s v="2025EB1100238"/>
    <s v="2025eb1100238@bitspilani-digital.edu.in"/>
    <s v="MOKSHA PRITESH PATEL"/>
    <s v="FEMALE"/>
    <s v="`+91-7670908833"/>
    <n v="9"/>
    <n v="10"/>
    <n v="10"/>
    <n v="10"/>
    <n v="50"/>
    <n v="31.2"/>
    <n v="60"/>
    <s v="Computer Programming"/>
    <s v="BDS DF113"/>
    <s v="0 missed"/>
    <s v="0 missed"/>
    <n v="4"/>
    <n v="1"/>
    <n v="1"/>
    <n v="1"/>
    <s v="0 missed"/>
    <n v="5"/>
    <n v="1"/>
    <x v="4"/>
    <s v="No Data"/>
    <s v="P-S2_Onsite"/>
    <s v="Present"/>
    <s v="P-S2_Onsite"/>
    <n v="15"/>
    <n v="13"/>
    <n v="9.3333333330000006"/>
    <n v="9"/>
    <n v="10"/>
    <n v="56.333333332999999"/>
    <n v="50"/>
    <s v="Computer Systems"/>
    <s v="BDS DF108"/>
    <s v="0 missed"/>
    <s v="0 missed"/>
    <n v="3"/>
    <n v="2"/>
    <n v="1"/>
    <n v="1"/>
    <s v="0 missed"/>
    <n v="5"/>
    <n v="1"/>
    <x v="4"/>
    <s v="No Data"/>
    <s v="P-S2_Onsite"/>
    <s v="Present"/>
    <s v="P-S2_Onsite"/>
    <n v="10"/>
    <n v="10"/>
    <n v="15"/>
    <n v="19"/>
    <n v="59"/>
    <n v="60"/>
    <s v="Probability &amp; Statistics"/>
    <s v="BDS DF114"/>
    <s v="0 missed"/>
    <s v="0 missed"/>
    <n v="3"/>
    <n v="1"/>
    <n v="1"/>
    <n v="1"/>
    <s v="0 missed"/>
    <n v="4"/>
    <n v="1"/>
    <x v="2"/>
    <s v="No Data"/>
    <s v="P-S2_Onsite"/>
    <s v="Present"/>
    <s v="P-S2_Onsite"/>
    <n v="5"/>
    <n v="5"/>
    <n v="5.5"/>
    <n v="8"/>
    <n v="43.5"/>
    <n v="30"/>
    <s v="Writing Practice"/>
    <s v="BDS DF112"/>
    <s v="0 missed"/>
    <s v="0 missed"/>
    <n v="2"/>
    <n v="2"/>
    <n v="1"/>
    <n v="1"/>
    <s v="0 missed"/>
    <n v="4"/>
    <n v="1"/>
    <x v="3"/>
    <s v="P-S1_Onsite"/>
    <s v="No Data"/>
    <s v="Present"/>
    <s v="P-S1_Onsite"/>
    <s v="P-1, A-0, No Data-3"/>
    <s v="P-3, A-0, No Data-1"/>
    <s v="P-S2_Onsite"/>
    <s v="P-S1_Onsite"/>
    <s v="P-S2_Onsite"/>
    <s v="P-S2_Onsite"/>
    <x v="0"/>
    <n v="1"/>
    <s v="Activated"/>
    <s v="Exam Given"/>
    <x v="231"/>
    <x v="0"/>
  </r>
  <r>
    <n v="238"/>
    <s v="BS DS-AI"/>
    <s v="2025EB1100239"/>
    <s v="2025eb1100239@bitspilani-digital.edu.in"/>
    <s v="VINAYAK"/>
    <s v="MALE"/>
    <s v="`+91-8285966821"/>
    <n v="9"/>
    <n v="9"/>
    <n v="9"/>
    <n v="10"/>
    <n v="50"/>
    <n v="29.6"/>
    <n v="60"/>
    <s v="Computer Programming"/>
    <s v="BDS DF113"/>
    <s v="0 missed"/>
    <s v="0 missed"/>
    <n v="4"/>
    <n v="1"/>
    <n v="1"/>
    <n v="1"/>
    <s v="0 missed"/>
    <n v="5"/>
    <n v="1"/>
    <x v="4"/>
    <s v="No Data"/>
    <s v="No Data"/>
    <s v="No Data"/>
    <s v="No Data"/>
    <n v="14"/>
    <n v="12"/>
    <n v="8.6666666669999994"/>
    <n v="10"/>
    <s v="A"/>
    <n v="44.666666667000001"/>
    <n v="50"/>
    <s v="Computer Systems"/>
    <s v="BDS DF108"/>
    <s v="1 missed"/>
    <s v="0 missed"/>
    <n v="2"/>
    <n v="2"/>
    <n v="0.66666666666666663"/>
    <n v="1"/>
    <s v="1 missed"/>
    <n v="4"/>
    <n v="0.8"/>
    <x v="2"/>
    <s v="No Data"/>
    <s v="No Data"/>
    <s v="No Data"/>
    <s v="No Data"/>
    <n v="10"/>
    <n v="10"/>
    <n v="15"/>
    <n v="19.5"/>
    <n v="59.5"/>
    <n v="60"/>
    <s v="Probability &amp; Statistics"/>
    <s v="BDS DF114"/>
    <s v="0 missed"/>
    <s v="0 missed"/>
    <n v="3"/>
    <n v="1"/>
    <n v="1"/>
    <n v="1"/>
    <s v="0 missed"/>
    <n v="4"/>
    <n v="1"/>
    <x v="2"/>
    <s v="No Data"/>
    <s v="P-S2_Onsite"/>
    <s v="Present"/>
    <s v="P-S2_Onsite"/>
    <n v="4.5"/>
    <n v="4"/>
    <n v="8.5"/>
    <n v="7"/>
    <n v="24"/>
    <n v="30"/>
    <s v="Writing Practice"/>
    <s v="BDS DF112"/>
    <s v="0 missed"/>
    <s v="0 missed"/>
    <n v="2"/>
    <n v="2"/>
    <n v="1"/>
    <n v="1"/>
    <s v="0 missed"/>
    <n v="4"/>
    <n v="1"/>
    <x v="3"/>
    <s v="No Data"/>
    <s v="No Data"/>
    <s v="No Data"/>
    <s v="No Data"/>
    <s v="P-0, A-0, No Data-4"/>
    <s v="P-1, A-0, No Data-3"/>
    <s v="No Data"/>
    <s v="No Data"/>
    <s v="No Data"/>
    <s v="P-S2_Onsite"/>
    <x v="5"/>
    <n v="0"/>
    <s v="Activated"/>
    <s v="Exam Given"/>
    <x v="232"/>
    <x v="0"/>
  </r>
  <r>
    <n v="239"/>
    <s v="BS DS-AI"/>
    <s v="2025EB1100240"/>
    <s v="2025eb1100240@bitspilani-digital.edu.in"/>
    <s v="GANTA CHARISHMA"/>
    <s v="FEMALE"/>
    <s v="`+91-7981220522"/>
    <n v="10"/>
    <n v="9"/>
    <s v="A"/>
    <s v="A"/>
    <n v="50"/>
    <n v="15.2"/>
    <n v="60"/>
    <s v="Computer Programming"/>
    <s v="BDS DF113"/>
    <s v="2 missed"/>
    <s v="0 missed"/>
    <n v="2"/>
    <n v="1"/>
    <n v="0.5"/>
    <n v="1"/>
    <s v="2 missed"/>
    <n v="3"/>
    <n v="0.6"/>
    <x v="7"/>
    <s v="A-S1_Onsite"/>
    <s v="P-S2_Onsite"/>
    <s v="Present"/>
    <s v="P-S2_Onsite"/>
    <n v="14"/>
    <s v="A"/>
    <s v="A"/>
    <s v="A"/>
    <n v="9"/>
    <n v="23"/>
    <n v="50"/>
    <s v="Computer Systems"/>
    <s v="BDS DF108"/>
    <s v="2 missed"/>
    <s v="1 missed"/>
    <n v="1"/>
    <n v="1"/>
    <n v="0.33333333333333331"/>
    <n v="0.5"/>
    <s v="3 missed"/>
    <n v="2"/>
    <n v="0.4"/>
    <x v="7"/>
    <s v="P-S1_Onsite"/>
    <s v="No Data"/>
    <s v="Present"/>
    <s v="P-S1_Onsite"/>
    <n v="8"/>
    <s v="A"/>
    <s v="A"/>
    <s v="A"/>
    <n v="8"/>
    <n v="60"/>
    <s v="Probability &amp; Statistics"/>
    <s v="BDS DF114"/>
    <s v="2 missed"/>
    <s v="1 missed"/>
    <n v="1"/>
    <n v="0"/>
    <n v="0.33333333333333331"/>
    <n v="0"/>
    <s v="3 missed"/>
    <n v="1"/>
    <n v="0.25"/>
    <x v="3"/>
    <s v="A-S1_Onsite"/>
    <s v="P-S2_Onsite"/>
    <s v="Present"/>
    <s v="P-S2_Onsite"/>
    <n v="4.5"/>
    <n v="3"/>
    <n v="7"/>
    <s v="A"/>
    <n v="14.5"/>
    <n v="30"/>
    <s v="Writing Practice"/>
    <s v="BDS DF112"/>
    <s v="0 missed"/>
    <s v="1 missed"/>
    <n v="2"/>
    <n v="1"/>
    <n v="1"/>
    <n v="0.5"/>
    <s v="1 missed"/>
    <n v="3"/>
    <n v="0.75"/>
    <x v="2"/>
    <s v="P-S1_Onsite"/>
    <s v="No Data"/>
    <s v="Present"/>
    <s v="P-S1_Onsite"/>
    <s v="P-2, A-2, No Data-0"/>
    <s v="P-2, A-0, No Data-2"/>
    <s v="P-S2_Onsite"/>
    <s v="P-S1_Onsite"/>
    <s v="P-S1_Onsite"/>
    <s v="P-S2_Onsite"/>
    <x v="0"/>
    <n v="0"/>
    <s v="Activated"/>
    <s v="Exam Given"/>
    <x v="233"/>
    <x v="0"/>
  </r>
  <r>
    <n v="240"/>
    <s v="BS DS-AI"/>
    <s v="2025EB1100241"/>
    <s v="2025eb1100241@bitspilani-digital.edu.in"/>
    <s v="DIVYA U"/>
    <s v="FEMALE"/>
    <s v="`+91-6380669575"/>
    <n v="10"/>
    <n v="9"/>
    <n v="10"/>
    <n v="10"/>
    <n v="50"/>
    <n v="31.2"/>
    <n v="60"/>
    <s v="Computer Programming"/>
    <s v="BDS DF113"/>
    <s v="0 missed"/>
    <s v="0 missed"/>
    <n v="4"/>
    <n v="1"/>
    <n v="1"/>
    <n v="1"/>
    <s v="0 missed"/>
    <n v="5"/>
    <n v="1"/>
    <x v="4"/>
    <s v="No Data"/>
    <s v="P-S2_Onsite"/>
    <s v="Present"/>
    <s v="P-S2_Onsite"/>
    <n v="13"/>
    <s v="A"/>
    <n v="9.3333333330000006"/>
    <n v="10"/>
    <n v="10"/>
    <n v="42.333333332999999"/>
    <n v="50"/>
    <s v="Computer Systems"/>
    <s v="BDS DF108"/>
    <s v="0 missed"/>
    <s v="1 missed"/>
    <n v="3"/>
    <n v="1"/>
    <n v="1"/>
    <n v="0.5"/>
    <s v="1 missed"/>
    <n v="4"/>
    <n v="0.8"/>
    <x v="10"/>
    <s v="No Data"/>
    <s v="P-S2_Onsite"/>
    <s v="Present"/>
    <s v="P-S2_Onsite"/>
    <n v="10"/>
    <n v="10"/>
    <s v="A"/>
    <s v="A"/>
    <n v="25"/>
    <n v="60"/>
    <s v="Probability &amp; Statistics"/>
    <s v="BDS DF114"/>
    <s v="1 missed"/>
    <s v="1 missed"/>
    <n v="2"/>
    <n v="0"/>
    <n v="0.66666666666666663"/>
    <n v="0"/>
    <s v="2 missed"/>
    <n v="2"/>
    <n v="0.5"/>
    <x v="0"/>
    <s v="No Data"/>
    <s v="P-S2_Onsite"/>
    <s v="Present"/>
    <s v="P-S2_Onsite"/>
    <n v="4.5"/>
    <n v="4.5"/>
    <n v="6"/>
    <n v="7.5"/>
    <n v="22.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34"/>
    <x v="0"/>
  </r>
  <r>
    <n v="241"/>
    <s v="BS DS-AI"/>
    <s v="2025EB1100242"/>
    <s v="2025eb1100242@bitspilani-digital.edu.in"/>
    <s v="DASARI AKSHITHA"/>
    <s v="FEMALE"/>
    <s v="`+91-9177396010"/>
    <n v="2"/>
    <s v="A"/>
    <s v="A"/>
    <s v="A"/>
    <s v="A"/>
    <n v="1.6"/>
    <n v="60"/>
    <s v="Computer Programming"/>
    <s v="BDS DF113"/>
    <s v="3 missed"/>
    <s v="1 missed"/>
    <n v="1"/>
    <n v="0"/>
    <n v="0.25"/>
    <n v="0"/>
    <s v="4 missed"/>
    <n v="1"/>
    <n v="0.2"/>
    <x v="2"/>
    <s v="P-S1_Onsite"/>
    <s v="No Data"/>
    <s v="Present"/>
    <s v="P-S1_Onsite"/>
    <n v="10"/>
    <n v="4"/>
    <s v="A"/>
    <n v="8"/>
    <n v="9"/>
    <n v="31"/>
    <n v="50"/>
    <s v="Computer Systems"/>
    <s v="BDS DF108"/>
    <s v="1 missed"/>
    <s v="0 missed"/>
    <n v="2"/>
    <n v="2"/>
    <n v="0.66666666666666663"/>
    <n v="1"/>
    <s v="1 missed"/>
    <n v="4"/>
    <n v="0.8"/>
    <x v="2"/>
    <s v="P-S1_Onsite"/>
    <s v="No Data"/>
    <s v="Present"/>
    <s v="P-S1_Onsite"/>
    <n v="9"/>
    <n v="8"/>
    <n v="12"/>
    <s v="A"/>
    <n v="33"/>
    <n v="60"/>
    <s v="Probability &amp; Statistics"/>
    <s v="BDS DF114"/>
    <s v="0 missed"/>
    <s v="1 missed"/>
    <n v="3"/>
    <n v="0"/>
    <n v="1"/>
    <n v="0"/>
    <s v="1 missed"/>
    <n v="3"/>
    <n v="0.75"/>
    <x v="6"/>
    <s v="P-S1_Onsite"/>
    <s v="No Data"/>
    <s v="Present"/>
    <s v="P-S1_Onsite"/>
    <n v="3"/>
    <s v="A"/>
    <s v="A"/>
    <s v="A"/>
    <n v="3"/>
    <n v="30"/>
    <s v="Writing Practice"/>
    <s v="BDS DF112"/>
    <s v="1 missed"/>
    <s v="2 missed"/>
    <n v="1"/>
    <n v="0"/>
    <n v="0.5"/>
    <n v="0"/>
    <s v="3 missed"/>
    <n v="1"/>
    <n v="0.25"/>
    <x v="1"/>
    <s v="P-S1_Onsite"/>
    <s v="No Data"/>
    <s v="Present"/>
    <s v="P-S1_Onsite"/>
    <s v="P-4, A-0, No Data-0"/>
    <s v="P-0, A-0, No Data-4"/>
    <s v="P-S1_Onsite"/>
    <s v="P-S1_Onsite"/>
    <s v="P-S1_Onsite"/>
    <s v="P-S1_Onsite"/>
    <x v="0"/>
    <n v="0"/>
    <s v="Activated"/>
    <s v="Exam Given"/>
    <x v="235"/>
    <x v="0"/>
  </r>
  <r>
    <n v="242"/>
    <s v="BS DS-AI"/>
    <s v="2025EB1100243"/>
    <s v="2025eb1100243@bitspilani-digital.edu.in"/>
    <s v="NAVEENPRABHU S"/>
    <s v="MALE"/>
    <s v="`+91-7598142230"/>
    <n v="10"/>
    <n v="8"/>
    <n v="8"/>
    <n v="10"/>
    <n v="45"/>
    <n v="28.8"/>
    <n v="60"/>
    <s v="Computer Programming"/>
    <s v="BDS DF113"/>
    <s v="0 missed"/>
    <s v="0 missed"/>
    <n v="4"/>
    <n v="1"/>
    <n v="1"/>
    <n v="1"/>
    <s v="0 missed"/>
    <n v="5"/>
    <n v="1"/>
    <x v="4"/>
    <s v="No Data"/>
    <s v="P-S2_Onsite"/>
    <s v="Present"/>
    <s v="P-S2_Onsite"/>
    <n v="14"/>
    <n v="13"/>
    <s v="A"/>
    <s v="A"/>
    <n v="10"/>
    <n v="37"/>
    <n v="50"/>
    <s v="Computer Systems"/>
    <s v="BDS DF108"/>
    <s v="2 missed"/>
    <s v="0 missed"/>
    <n v="1"/>
    <n v="2"/>
    <n v="0.33333333333333331"/>
    <n v="1"/>
    <s v="2 missed"/>
    <n v="3"/>
    <n v="0.6"/>
    <x v="1"/>
    <s v="No Data"/>
    <s v="P-S2_Onsite"/>
    <s v="Present"/>
    <s v="P-S2_Onsite"/>
    <n v="10"/>
    <n v="8"/>
    <n v="15"/>
    <n v="19.5"/>
    <n v="56.5"/>
    <n v="60"/>
    <s v="Probability &amp; Statistics"/>
    <s v="BDS DF114"/>
    <s v="0 missed"/>
    <s v="0 missed"/>
    <n v="3"/>
    <n v="1"/>
    <n v="1"/>
    <n v="1"/>
    <s v="0 missed"/>
    <n v="4"/>
    <n v="1"/>
    <x v="2"/>
    <s v="No Data"/>
    <s v="P-S2_Onsite"/>
    <s v="Present"/>
    <s v="P-S2_Onsite"/>
    <n v="5"/>
    <n v="4.5"/>
    <n v="7.5"/>
    <n v="9"/>
    <n v="46"/>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36"/>
    <x v="0"/>
  </r>
  <r>
    <n v="243"/>
    <s v="BS DS-AI"/>
    <s v="2025EB1100244"/>
    <s v="2025eb1100244@bitspilani-digital.edu.in"/>
    <s v="MD SAMI"/>
    <s v="MALE"/>
    <s v="`+91-9315808636"/>
    <n v="2"/>
    <s v="A"/>
    <n v="10"/>
    <s v="A"/>
    <s v="A"/>
    <n v="9.6"/>
    <n v="60"/>
    <s v="Computer Programming"/>
    <s v="BDS DF113"/>
    <s v="2 missed"/>
    <s v="1 missed"/>
    <n v="2"/>
    <n v="0"/>
    <n v="0.5"/>
    <n v="0"/>
    <s v="3 missed"/>
    <n v="2"/>
    <n v="0.4"/>
    <x v="0"/>
    <s v="No Data"/>
    <s v="A-S2_Onsite"/>
    <s v="Absent"/>
    <s v="A-S2_Onsite"/>
    <s v="A"/>
    <s v="A"/>
    <s v="A"/>
    <s v="A"/>
    <n v="9"/>
    <n v="9"/>
    <n v="50"/>
    <s v="Computer Systems"/>
    <s v="BDS DF108"/>
    <s v="2 missed"/>
    <s v="2 missed"/>
    <n v="1"/>
    <n v="0"/>
    <n v="0.33333333333333331"/>
    <n v="0"/>
    <s v="4 missed"/>
    <n v="1"/>
    <n v="0.2"/>
    <x v="3"/>
    <s v="No Data"/>
    <s v="A-S2_Onsite"/>
    <s v="Absent"/>
    <s v="A-S2_Onsite"/>
    <s v="A"/>
    <s v="A"/>
    <s v="A"/>
    <s v="A"/>
    <n v="0"/>
    <n v="60"/>
    <s v="Probability &amp; Statistics"/>
    <s v="BDS DF114"/>
    <s v="3 missed"/>
    <s v="1 missed"/>
    <n v="0"/>
    <n v="0"/>
    <n v="0"/>
    <n v="0"/>
    <s v="4 missed"/>
    <n v="0"/>
    <n v="0"/>
    <x v="1"/>
    <s v="No Data"/>
    <s v="A-S2_Onsite"/>
    <s v="Absent"/>
    <s v="A-S2_Onsite"/>
    <n v="2.5"/>
    <n v="3"/>
    <n v="6"/>
    <s v="A"/>
    <n v="11.5"/>
    <n v="30"/>
    <s v="Writing Practice"/>
    <s v="BDS DF112"/>
    <s v="0 missed"/>
    <s v="1 missed"/>
    <n v="2"/>
    <n v="1"/>
    <n v="1"/>
    <n v="0.5"/>
    <s v="1 missed"/>
    <n v="3"/>
    <n v="0.75"/>
    <x v="2"/>
    <s v="P-S1_Onsite"/>
    <s v="No Data"/>
    <s v="Present"/>
    <s v="P-S1_Onsite"/>
    <s v="P-1, A-0, No Data-3"/>
    <s v="P-0, A-3, No Data-1"/>
    <s v="A-S2_Onsite"/>
    <s v="P-S1_Onsite"/>
    <s v="A-S2_Onsite"/>
    <s v="A-S2_Onsite"/>
    <x v="10"/>
    <n v="0"/>
    <s v="Activated"/>
    <s v="Exam Given"/>
    <x v="237"/>
    <x v="0"/>
  </r>
  <r>
    <n v="244"/>
    <s v="BS DS-AI"/>
    <s v="2025EB1100245"/>
    <s v="2025eb1100245@bitspilani-digital.edu.in"/>
    <s v="NETHRA RAVICHANDRAN"/>
    <s v="FEMALE"/>
    <s v="`+91-7868855428"/>
    <n v="2"/>
    <s v="A"/>
    <s v="A"/>
    <s v="A"/>
    <s v="A"/>
    <n v="1.6"/>
    <n v="60"/>
    <s v="Computer Programming"/>
    <s v="BDS DF113"/>
    <s v="3 missed"/>
    <s v="1 missed"/>
    <n v="1"/>
    <n v="0"/>
    <n v="0.25"/>
    <n v="0"/>
    <s v="4 missed"/>
    <n v="1"/>
    <n v="0.2"/>
    <x v="2"/>
    <s v="No Data"/>
    <s v="No Data"/>
    <s v="No Data"/>
    <s v="No Data"/>
    <s v="A"/>
    <s v="A"/>
    <s v="A"/>
    <s v="A"/>
    <s v="A"/>
    <n v="0"/>
    <n v="50"/>
    <s v="Computer Systems"/>
    <s v="BDS DF108"/>
    <s v="3 missed"/>
    <s v="2 missed"/>
    <n v="0"/>
    <n v="0"/>
    <n v="0"/>
    <n v="0"/>
    <s v="5 missed"/>
    <n v="0"/>
    <n v="0"/>
    <x v="0"/>
    <s v="No Data"/>
    <s v="No Data"/>
    <s v="No Data"/>
    <s v="No Data"/>
    <s v="A"/>
    <s v="A"/>
    <s v="A"/>
    <s v="A"/>
    <n v="0"/>
    <n v="60"/>
    <s v="Probability &amp; Statistics"/>
    <s v="BDS DF114"/>
    <s v="3 missed"/>
    <s v="1 missed"/>
    <n v="0"/>
    <n v="0"/>
    <n v="0"/>
    <n v="0"/>
    <s v="4 missed"/>
    <n v="0"/>
    <n v="0"/>
    <x v="1"/>
    <s v="No Data"/>
    <s v="No Data"/>
    <s v="No Data"/>
    <s v="No Data"/>
    <s v="A"/>
    <s v="A"/>
    <s v="A"/>
    <s v="A"/>
    <n v="0"/>
    <n v="30"/>
    <s v="Writing Practice"/>
    <s v="BDS DF112"/>
    <s v="2 missed"/>
    <s v="2 missed"/>
    <n v="0"/>
    <n v="0"/>
    <n v="0"/>
    <n v="0"/>
    <s v="4 missed"/>
    <n v="0"/>
    <n v="0"/>
    <x v="5"/>
    <s v="P-S1_Onsite"/>
    <s v="No Data"/>
    <s v="Present"/>
    <s v="P-S1_Onsite"/>
    <s v="P-1, A-0, No Data-3"/>
    <s v="P-0, A-0, No Data-4"/>
    <s v="No Data"/>
    <s v="P-S1_Onsite"/>
    <s v="No Data"/>
    <s v="No Data"/>
    <x v="5"/>
    <n v="0"/>
    <s v="Activated"/>
    <s v="Exam Given"/>
    <x v="238"/>
    <x v="0"/>
  </r>
  <r>
    <n v="245"/>
    <s v="BS DS-AI"/>
    <s v="2025EB1100246"/>
    <s v="2025eb1100246@bitspilani-digital.edu.in"/>
    <s v="ADITI PAL"/>
    <s v="FEMALE"/>
    <s v="`+91-9816510921"/>
    <n v="9"/>
    <n v="8"/>
    <n v="10"/>
    <n v="9"/>
    <n v="50"/>
    <n v="28.8"/>
    <n v="60"/>
    <s v="Computer Programming"/>
    <s v="BDS DF113"/>
    <s v="0 missed"/>
    <s v="0 missed"/>
    <n v="4"/>
    <n v="1"/>
    <n v="1"/>
    <n v="1"/>
    <s v="0 missed"/>
    <n v="5"/>
    <n v="1"/>
    <x v="4"/>
    <s v="No Data"/>
    <s v="P-S2_Onsite"/>
    <s v="Present"/>
    <s v="P-S2_Onsite"/>
    <s v="A"/>
    <n v="11.5"/>
    <s v="A"/>
    <n v="9"/>
    <n v="10"/>
    <n v="30.5"/>
    <n v="50"/>
    <s v="Computer Systems"/>
    <s v="BDS DF108"/>
    <s v="1 missed"/>
    <s v="1 missed"/>
    <n v="2"/>
    <n v="1"/>
    <n v="0.66666666666666663"/>
    <n v="0.5"/>
    <s v="2 missed"/>
    <n v="3"/>
    <n v="0.6"/>
    <x v="11"/>
    <s v="No Data"/>
    <s v="No Data"/>
    <s v="No Data"/>
    <s v="No Data"/>
    <n v="9"/>
    <n v="10"/>
    <n v="13.5"/>
    <n v="19"/>
    <n v="56.5"/>
    <n v="60"/>
    <s v="Probability &amp; Statistics"/>
    <s v="BDS DF114"/>
    <s v="0 missed"/>
    <s v="0 missed"/>
    <n v="3"/>
    <n v="1"/>
    <n v="1"/>
    <n v="1"/>
    <s v="0 missed"/>
    <n v="4"/>
    <n v="1"/>
    <x v="2"/>
    <s v="No Data"/>
    <s v="P-S2_Onsite"/>
    <s v="Present"/>
    <s v="P-S2_Onsite"/>
    <n v="4.5"/>
    <n v="4"/>
    <s v="A"/>
    <n v="7.5"/>
    <n v="36"/>
    <n v="30"/>
    <s v="Writing Practice"/>
    <s v="BDS DF112"/>
    <s v="0 missed"/>
    <s v="1 missed"/>
    <n v="2"/>
    <n v="1"/>
    <n v="1"/>
    <n v="0.5"/>
    <s v="1 missed"/>
    <n v="3"/>
    <n v="0.75"/>
    <x v="2"/>
    <s v="No Data"/>
    <s v="P-S2_Onsite"/>
    <s v="Present"/>
    <s v="P-S2_Onsite"/>
    <s v="P-0, A-0, No Data-4"/>
    <s v="P-3, A-0, No Data-1"/>
    <s v="P-S2_Onsite"/>
    <s v="P-S2_Onsite"/>
    <s v="No Data"/>
    <s v="P-S2_Onsite"/>
    <x v="4"/>
    <n v="0"/>
    <s v="Activated"/>
    <s v="Exam Given"/>
    <x v="239"/>
    <x v="0"/>
  </r>
  <r>
    <n v="246"/>
    <s v="BS DS-AI"/>
    <s v="2025EB1100247"/>
    <s v="2025eb1100247@bitspilani-digital.edu.in"/>
    <s v="NEEVANSHA VERMA"/>
    <s v="FEMALE"/>
    <s v="`+91-8890776432"/>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n v="2.5"/>
    <s v="A"/>
    <s v="A"/>
    <s v="A"/>
    <n v="2.5"/>
    <n v="30"/>
    <s v="Writing Practice"/>
    <s v="BDS DF112"/>
    <s v="1 missed"/>
    <s v="2 missed"/>
    <n v="1"/>
    <n v="0"/>
    <n v="0.5"/>
    <n v="0"/>
    <s v="3 missed"/>
    <n v="1"/>
    <n v="0.25"/>
    <x v="1"/>
    <s v="No Data"/>
    <s v="A-S2_Onsite"/>
    <s v="Absent"/>
    <s v="A-S2_Onsite"/>
    <s v="P-0, A-0, No Data-4"/>
    <s v="P-0, A-4, No Data-0"/>
    <s v="A-S2_Onsite"/>
    <s v="A-S2_Onsite"/>
    <s v="A-S2_Onsite"/>
    <s v="A-S2_Onsite"/>
    <x v="1"/>
    <n v="0"/>
    <s v="Activation Pending"/>
    <s v="Absent"/>
    <x v="240"/>
    <x v="3"/>
  </r>
  <r>
    <n v="247"/>
    <s v="BS DS-AI"/>
    <s v="2025EB1100248"/>
    <s v="2025eb1100248@bitspilani-digital.edu.in"/>
    <s v="SAMARTH RAJESH LAD"/>
    <s v="MALE"/>
    <s v="`+91-9529242609"/>
    <n v="5"/>
    <n v="9"/>
    <n v="8"/>
    <n v="10"/>
    <n v="50"/>
    <n v="25.6"/>
    <n v="60"/>
    <s v="Computer Programming"/>
    <s v="BDS DF113"/>
    <s v="0 missed"/>
    <s v="0 missed"/>
    <n v="4"/>
    <n v="1"/>
    <n v="1"/>
    <n v="1"/>
    <s v="0 missed"/>
    <n v="5"/>
    <n v="1"/>
    <x v="4"/>
    <s v="No Data"/>
    <s v="P-S2_Onsite"/>
    <s v="Present"/>
    <s v="P-S2_Onsite"/>
    <s v="A"/>
    <n v="11"/>
    <n v="9.3333333330000006"/>
    <n v="10"/>
    <n v="10"/>
    <n v="40.333333332999999"/>
    <n v="50"/>
    <s v="Computer Systems"/>
    <s v="BDS DF108"/>
    <s v="0 missed"/>
    <s v="1 missed"/>
    <n v="3"/>
    <n v="1"/>
    <n v="1"/>
    <n v="0.5"/>
    <s v="1 missed"/>
    <n v="4"/>
    <n v="0.8"/>
    <x v="10"/>
    <s v="No Data"/>
    <s v="P-S2_Onsite"/>
    <s v="Present"/>
    <s v="P-S2_Onsite"/>
    <n v="7"/>
    <n v="10"/>
    <n v="13.5"/>
    <n v="14"/>
    <n v="49.5"/>
    <n v="60"/>
    <s v="Probability &amp; Statistics"/>
    <s v="BDS DF114"/>
    <s v="0 missed"/>
    <s v="0 missed"/>
    <n v="3"/>
    <n v="1"/>
    <n v="1"/>
    <n v="1"/>
    <s v="0 missed"/>
    <n v="4"/>
    <n v="1"/>
    <x v="2"/>
    <s v="No Data"/>
    <s v="P-S2_Onsite"/>
    <s v="Present"/>
    <s v="P-S2_Onsite"/>
    <n v="4"/>
    <n v="4"/>
    <n v="8.5"/>
    <n v="9"/>
    <n v="45.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41"/>
    <x v="0"/>
  </r>
  <r>
    <n v="248"/>
    <s v="BS DS-AI"/>
    <s v="2025EB1100249"/>
    <s v="2025eb1100249@bitspilani-digital.edu.in"/>
    <s v="VIJAY RAJ"/>
    <s v="MALE"/>
    <s v="`+91-9632098531"/>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n v="10"/>
    <s v="A"/>
    <s v="A"/>
    <n v="15"/>
    <n v="60"/>
    <s v="Probability &amp; Statistics"/>
    <s v="BDS DF114"/>
    <s v="2 missed"/>
    <s v="1 missed"/>
    <n v="1"/>
    <n v="0"/>
    <n v="0.33333333333333331"/>
    <n v="0"/>
    <s v="3 missed"/>
    <n v="1"/>
    <n v="0.25"/>
    <x v="3"/>
    <s v="No Data"/>
    <s v="A-S2_Onsite"/>
    <s v="Absent"/>
    <s v="A-S2_Onsite"/>
    <n v="4"/>
    <n v="3.5"/>
    <n v="9"/>
    <s v="A"/>
    <n v="16.5"/>
    <n v="30"/>
    <s v="Writing Practice"/>
    <s v="BDS DF112"/>
    <s v="0 missed"/>
    <s v="1 missed"/>
    <n v="2"/>
    <n v="1"/>
    <n v="1"/>
    <n v="0.5"/>
    <s v="1 missed"/>
    <n v="3"/>
    <n v="0.75"/>
    <x v="2"/>
    <s v="No Data"/>
    <s v="A-S2_Onsite"/>
    <s v="Absent"/>
    <s v="A-S2_Onsite"/>
    <s v="P-0, A-0, No Data-4"/>
    <s v="P-0, A-4, No Data-0"/>
    <s v="A-S2_Onsite"/>
    <s v="A-S2_Onsite"/>
    <s v="A-S2_Onsite"/>
    <s v="A-S2_Onsite"/>
    <x v="1"/>
    <n v="0"/>
    <s v="Activation Pending"/>
    <s v="Absent"/>
    <x v="242"/>
    <x v="3"/>
  </r>
  <r>
    <n v="249"/>
    <s v="BS DS-AI"/>
    <s v="2025EB1100250"/>
    <s v="2025eb1100250@bitspilani-digital.edu.in"/>
    <s v="BRYAN ANSHUL ANDREW"/>
    <s v="MALE"/>
    <s v="`+91-7981970119"/>
    <n v="10"/>
    <s v="A"/>
    <s v="A"/>
    <s v="A"/>
    <s v="A"/>
    <n v="8"/>
    <n v="60"/>
    <s v="Computer Programming"/>
    <s v="BDS DF113"/>
    <s v="3 missed"/>
    <s v="1 missed"/>
    <n v="1"/>
    <n v="0"/>
    <n v="0.25"/>
    <n v="0"/>
    <s v="4 missed"/>
    <n v="1"/>
    <n v="0.2"/>
    <x v="2"/>
    <s v="P-S1_Onsite"/>
    <s v="No Data"/>
    <s v="Present"/>
    <s v="P-S1_Onsite"/>
    <s v="A"/>
    <s v="A"/>
    <s v="A"/>
    <s v="A"/>
    <s v="A"/>
    <n v="0"/>
    <n v="50"/>
    <s v="Computer Systems"/>
    <s v="BDS DF108"/>
    <s v="3 missed"/>
    <s v="2 missed"/>
    <n v="0"/>
    <n v="0"/>
    <n v="0"/>
    <n v="0"/>
    <s v="5 missed"/>
    <n v="0"/>
    <n v="0"/>
    <x v="0"/>
    <s v="P-S1_Onsite"/>
    <s v="No Data"/>
    <s v="Present"/>
    <s v="P-S1_Onsite"/>
    <n v="10"/>
    <s v="A"/>
    <s v="A"/>
    <s v="A"/>
    <n v="10"/>
    <n v="60"/>
    <s v="Probability &amp; Statistics"/>
    <s v="BDS DF114"/>
    <s v="2 missed"/>
    <s v="1 missed"/>
    <n v="1"/>
    <n v="0"/>
    <n v="0.33333333333333331"/>
    <n v="0"/>
    <s v="3 missed"/>
    <n v="1"/>
    <n v="0.25"/>
    <x v="3"/>
    <s v="P-S1_Onsite"/>
    <s v="No Data"/>
    <s v="Present"/>
    <s v="P-S1_Onsite"/>
    <n v="4"/>
    <s v="A"/>
    <n v="5.5"/>
    <s v="A"/>
    <n v="9.5"/>
    <n v="30"/>
    <s v="Writing Practice"/>
    <s v="BDS DF112"/>
    <s v="1 missed"/>
    <s v="1 missed"/>
    <n v="1"/>
    <n v="1"/>
    <n v="0.5"/>
    <n v="0.5"/>
    <s v="2 missed"/>
    <n v="2"/>
    <n v="0.5"/>
    <x v="6"/>
    <s v="P-S1_Onsite"/>
    <s v="No Data"/>
    <s v="Present"/>
    <s v="P-S1_Onsite"/>
    <s v="P-4, A-0, No Data-0"/>
    <s v="P-0, A-0, No Data-4"/>
    <s v="P-S1_Onsite"/>
    <s v="P-S1_Onsite"/>
    <s v="P-S1_Onsite"/>
    <s v="P-S1_Onsite"/>
    <x v="0"/>
    <n v="0"/>
    <s v="Activated"/>
    <s v="Exam Given"/>
    <x v="243"/>
    <x v="0"/>
  </r>
  <r>
    <n v="250"/>
    <s v="BS DS-AI"/>
    <s v="2025EB1100251"/>
    <s v="2025eb1100251@bitspilani-digital.edu.in"/>
    <s v="YARAMALA JAHANAVI"/>
    <s v="FEMALE"/>
    <s v="`+91-9515881463"/>
    <n v="2"/>
    <n v="6"/>
    <s v="A"/>
    <s v="A"/>
    <s v="A"/>
    <n v="6.4"/>
    <n v="60"/>
    <s v="Computer Programming"/>
    <s v="BDS DF113"/>
    <s v="2 missed"/>
    <s v="1 missed"/>
    <n v="2"/>
    <n v="0"/>
    <n v="0.5"/>
    <n v="0"/>
    <s v="3 missed"/>
    <n v="2"/>
    <n v="0.4"/>
    <x v="0"/>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n v="1.5"/>
    <s v="A"/>
    <s v="A"/>
    <s v="A"/>
    <n v="1.5"/>
    <n v="30"/>
    <s v="Writing Practice"/>
    <s v="BDS DF112"/>
    <s v="1 missed"/>
    <s v="2 missed"/>
    <n v="1"/>
    <n v="0"/>
    <n v="0.5"/>
    <n v="0"/>
    <s v="3 missed"/>
    <n v="1"/>
    <n v="0.25"/>
    <x v="1"/>
    <s v="No Data"/>
    <s v="A-S2_Onsite"/>
    <s v="Absent"/>
    <s v="A-S2_Onsite"/>
    <s v="P-0, A-0, No Data-4"/>
    <s v="P-0, A-4, No Data-0"/>
    <s v="A-S2_Onsite"/>
    <s v="A-S2_Onsite"/>
    <s v="A-S2_Onsite"/>
    <s v="A-S2_Onsite"/>
    <x v="1"/>
    <n v="0"/>
    <s v="Activated"/>
    <s v="Absent"/>
    <x v="244"/>
    <x v="1"/>
  </r>
  <r>
    <n v="251"/>
    <s v="BS DS-AI"/>
    <s v="2025EB1100252"/>
    <s v="2025eb1100252@bitspilani-digital.edu.in"/>
    <s v="S HAMSINI ANANYA"/>
    <s v="FEMALE"/>
    <s v="`+91-8247414106"/>
    <n v="10"/>
    <n v="10"/>
    <n v="10"/>
    <n v="10"/>
    <n v="50"/>
    <n v="32"/>
    <n v="60"/>
    <s v="Computer Programming"/>
    <s v="BDS DF113"/>
    <s v="0 missed"/>
    <s v="0 missed"/>
    <n v="4"/>
    <n v="1"/>
    <n v="1"/>
    <n v="1"/>
    <s v="0 missed"/>
    <n v="5"/>
    <n v="1"/>
    <x v="4"/>
    <s v="P-S1_Onsite"/>
    <s v="No Data"/>
    <s v="Present"/>
    <s v="P-S1_Onsite"/>
    <n v="12.5"/>
    <s v="A"/>
    <n v="8.6666666669999994"/>
    <s v="A"/>
    <s v="A"/>
    <n v="21.166666667000001"/>
    <n v="50"/>
    <s v="Computer Systems"/>
    <s v="BDS DF108"/>
    <s v="2 missed"/>
    <s v="1 missed"/>
    <n v="1"/>
    <n v="1"/>
    <n v="0.33333333333333331"/>
    <n v="0.5"/>
    <s v="3 missed"/>
    <n v="2"/>
    <n v="0.4"/>
    <x v="7"/>
    <s v="No Data"/>
    <s v="A-S2_Onsite"/>
    <s v="Absent"/>
    <s v="A-S2_Onsite"/>
    <n v="10"/>
    <n v="9"/>
    <n v="15"/>
    <n v="16"/>
    <n v="54.5"/>
    <n v="60"/>
    <s v="Probability &amp; Statistics"/>
    <s v="BDS DF114"/>
    <s v="0 missed"/>
    <s v="0 missed"/>
    <n v="3"/>
    <n v="1"/>
    <n v="1"/>
    <n v="1"/>
    <s v="0 missed"/>
    <n v="4"/>
    <n v="1"/>
    <x v="2"/>
    <s v="P-S1_Onsite"/>
    <s v="No Data"/>
    <s v="Present"/>
    <s v="P-S1_Onsite"/>
    <n v="5"/>
    <n v="4.5"/>
    <n v="9"/>
    <n v="6"/>
    <n v="24.5"/>
    <n v="30"/>
    <s v="Writing Practice"/>
    <s v="BDS DF112"/>
    <s v="0 missed"/>
    <s v="0 missed"/>
    <n v="2"/>
    <n v="2"/>
    <n v="1"/>
    <n v="1"/>
    <s v="0 missed"/>
    <n v="4"/>
    <n v="1"/>
    <x v="3"/>
    <s v="P-S1_Onsite"/>
    <s v="No Data"/>
    <s v="Present"/>
    <s v="P-S1_Onsite"/>
    <s v="P-3, A-0, No Data-1"/>
    <s v="P-0, A-1, No Data-3"/>
    <s v="P-S1_Onsite"/>
    <s v="P-S1_Onsite"/>
    <s v="A-S2_Onsite"/>
    <s v="P-S1_Onsite"/>
    <x v="2"/>
    <n v="0"/>
    <s v="Activated"/>
    <s v="Exam Given"/>
    <x v="245"/>
    <x v="0"/>
  </r>
  <r>
    <n v="252"/>
    <s v="BS DS-AI"/>
    <s v="2025EB1100253"/>
    <s v="2025eb1100253@bitspilani-digital.edu.in"/>
    <s v="DRISHAN ROY"/>
    <s v="MALE"/>
    <s v="`+91-8335911293"/>
    <n v="10"/>
    <n v="8"/>
    <n v="9"/>
    <n v="10"/>
    <n v="50"/>
    <n v="29.6"/>
    <n v="60"/>
    <s v="Computer Programming"/>
    <s v="BDS DF113"/>
    <s v="0 missed"/>
    <s v="0 missed"/>
    <n v="4"/>
    <n v="1"/>
    <n v="1"/>
    <n v="1"/>
    <s v="0 missed"/>
    <n v="5"/>
    <n v="1"/>
    <x v="4"/>
    <s v="No Data"/>
    <s v="P-S2_Onsite"/>
    <s v="Present"/>
    <s v="P-S2_Onsite"/>
    <n v="8.5"/>
    <n v="15"/>
    <n v="9.3333333330000006"/>
    <n v="10"/>
    <n v="10"/>
    <n v="52.833333332999999"/>
    <n v="50"/>
    <s v="Computer Systems"/>
    <s v="BDS DF108"/>
    <s v="0 missed"/>
    <s v="0 missed"/>
    <n v="3"/>
    <n v="2"/>
    <n v="1"/>
    <n v="1"/>
    <s v="0 missed"/>
    <n v="5"/>
    <n v="1"/>
    <x v="4"/>
    <s v="No Data"/>
    <s v="P-S2_Onsite"/>
    <s v="Present"/>
    <s v="P-S2_Onsite"/>
    <n v="10"/>
    <n v="10"/>
    <s v="A"/>
    <n v="19"/>
    <n v="44"/>
    <n v="60"/>
    <s v="Probability &amp; Statistics"/>
    <s v="BDS DF114"/>
    <s v="1 missed"/>
    <s v="0 missed"/>
    <n v="2"/>
    <n v="1"/>
    <n v="0.66666666666666663"/>
    <n v="1"/>
    <s v="1 missed"/>
    <n v="3"/>
    <n v="0.75"/>
    <x v="5"/>
    <s v="No Data"/>
    <s v="P-S2_Onsite"/>
    <s v="Present"/>
    <s v="P-S2_Onsite"/>
    <n v="5"/>
    <n v="4"/>
    <n v="9"/>
    <n v="7"/>
    <n v="2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46"/>
    <x v="0"/>
  </r>
  <r>
    <n v="253"/>
    <s v="BS DS-AI"/>
    <s v="2025EB1100254"/>
    <s v="2025eb1100254@bitspilani-digital.edu.in"/>
    <s v="RENDUCHINTALA VENKATA NAGA CHAITANYA"/>
    <s v="MALE"/>
    <s v="`+91-7013027164"/>
    <n v="9"/>
    <n v="8"/>
    <n v="10"/>
    <n v="7"/>
    <n v="45"/>
    <n v="27.2"/>
    <n v="60"/>
    <s v="Computer Programming"/>
    <s v="BDS DF113"/>
    <s v="0 missed"/>
    <s v="0 missed"/>
    <n v="4"/>
    <n v="1"/>
    <n v="1"/>
    <n v="1"/>
    <s v="0 missed"/>
    <n v="5"/>
    <n v="1"/>
    <x v="4"/>
    <s v="No Data"/>
    <s v="P-S2_Onsite"/>
    <s v="Present"/>
    <s v="P-S2_Onsite"/>
    <n v="13"/>
    <n v="12"/>
    <n v="9.3333333330000006"/>
    <n v="10"/>
    <n v="10"/>
    <n v="54.333333332999999"/>
    <n v="50"/>
    <s v="Computer Systems"/>
    <s v="BDS DF108"/>
    <s v="0 missed"/>
    <s v="0 missed"/>
    <n v="3"/>
    <n v="2"/>
    <n v="1"/>
    <n v="1"/>
    <s v="0 missed"/>
    <n v="5"/>
    <n v="1"/>
    <x v="4"/>
    <s v="P-S1_Onsite"/>
    <s v="No Data"/>
    <s v="Present"/>
    <s v="P-S1_Onsite"/>
    <n v="10"/>
    <n v="9"/>
    <n v="15"/>
    <n v="19.25"/>
    <n v="57.75"/>
    <n v="60"/>
    <s v="Probability &amp; Statistics"/>
    <s v="BDS DF114"/>
    <s v="0 missed"/>
    <s v="0 missed"/>
    <n v="3"/>
    <n v="1"/>
    <n v="1"/>
    <n v="1"/>
    <s v="0 missed"/>
    <n v="4"/>
    <n v="1"/>
    <x v="2"/>
    <s v="No Data"/>
    <s v="P-S2_Onsite"/>
    <s v="Present"/>
    <s v="P-S2_Onsite"/>
    <n v="4"/>
    <n v="4.5"/>
    <n v="8.5"/>
    <n v="9"/>
    <n v="46"/>
    <n v="30"/>
    <s v="Writing Practice"/>
    <s v="BDS DF112"/>
    <s v="0 missed"/>
    <s v="0 missed"/>
    <n v="2"/>
    <n v="2"/>
    <n v="1"/>
    <n v="1"/>
    <s v="0 missed"/>
    <n v="4"/>
    <n v="1"/>
    <x v="3"/>
    <s v="P-S1_Onsite"/>
    <s v="No Data"/>
    <s v="Present"/>
    <s v="P-S1_Onsite"/>
    <s v="P-2, A-0, No Data-2"/>
    <s v="P-2, A-0, No Data-2"/>
    <s v="P-S2_Onsite"/>
    <s v="P-S1_Onsite"/>
    <s v="P-S1_Onsite"/>
    <s v="P-S2_Onsite"/>
    <x v="0"/>
    <n v="1"/>
    <s v="Activated"/>
    <s v="Exam Given"/>
    <x v="247"/>
    <x v="0"/>
  </r>
  <r>
    <n v="254"/>
    <s v="BS DS-AI"/>
    <s v="2025EB1100255"/>
    <s v="2025eb1100255@bitspilani-digital.edu.in"/>
    <s v="ABHIRAM BALARAJ"/>
    <s v="MALE"/>
    <s v="`+91-9633446253"/>
    <n v="2"/>
    <s v="A"/>
    <n v="8"/>
    <n v="9"/>
    <n v="50"/>
    <n v="15.2"/>
    <n v="60"/>
    <s v="Computer Programming"/>
    <s v="BDS DF113"/>
    <s v="1 missed"/>
    <s v="0 missed"/>
    <n v="3"/>
    <n v="1"/>
    <n v="0.75"/>
    <n v="1"/>
    <s v="1 missed"/>
    <n v="4"/>
    <n v="0.8"/>
    <x v="3"/>
    <s v="P-S1_Onsite"/>
    <s v="No Data"/>
    <s v="Present"/>
    <s v="P-S1_Onsite"/>
    <s v="A"/>
    <n v="15"/>
    <n v="6"/>
    <s v="A"/>
    <n v="9"/>
    <n v="30"/>
    <n v="50"/>
    <s v="Computer Systems"/>
    <s v="BDS DF108"/>
    <s v="1 missed"/>
    <s v="1 missed"/>
    <n v="2"/>
    <n v="1"/>
    <n v="0.66666666666666663"/>
    <n v="0.5"/>
    <s v="2 missed"/>
    <n v="3"/>
    <n v="0.6"/>
    <x v="11"/>
    <s v="No Data"/>
    <s v="P-S2_Onsite"/>
    <s v="Present"/>
    <s v="P-S2_Onsite"/>
    <n v="4"/>
    <s v="A"/>
    <n v="12"/>
    <n v="17"/>
    <n v="33"/>
    <n v="60"/>
    <s v="Probability &amp; Statistics"/>
    <s v="BDS DF114"/>
    <s v="1 missed"/>
    <s v="0 missed"/>
    <n v="2"/>
    <n v="1"/>
    <n v="0.66666666666666663"/>
    <n v="1"/>
    <s v="1 missed"/>
    <n v="3"/>
    <n v="0.75"/>
    <x v="5"/>
    <s v="No Data"/>
    <s v="P-S2_Onsite"/>
    <s v="Present"/>
    <s v="P-S2_Onsite"/>
    <n v="2.5"/>
    <s v="A"/>
    <n v="3.5"/>
    <n v="8"/>
    <n v="14"/>
    <n v="30"/>
    <s v="Writing Practice"/>
    <s v="BDS DF112"/>
    <s v="1 missed"/>
    <s v="0 missed"/>
    <n v="1"/>
    <n v="2"/>
    <n v="0.5"/>
    <n v="1"/>
    <s v="1 missed"/>
    <n v="3"/>
    <n v="0.75"/>
    <x v="4"/>
    <s v="No Data"/>
    <s v="P-S2_Onsite"/>
    <s v="Present"/>
    <s v="P-S2_Onsite"/>
    <s v="P-1, A-0, No Data-3"/>
    <s v="P-3, A-0, No Data-1"/>
    <s v="P-S1_Onsite"/>
    <s v="P-S2_Onsite"/>
    <s v="P-S2_Onsite"/>
    <s v="P-S2_Onsite"/>
    <x v="0"/>
    <n v="0"/>
    <s v="Activated"/>
    <s v="Exam Given"/>
    <x v="248"/>
    <x v="0"/>
  </r>
  <r>
    <n v="255"/>
    <s v="BS DS-AI"/>
    <s v="2025EB1100256"/>
    <s v="2025eb1100256@bitspilani-digital.edu.in"/>
    <s v="RAJAT JAIN"/>
    <s v="MALE"/>
    <s v="`+91-9810100809"/>
    <n v="10"/>
    <n v="9"/>
    <s v="A"/>
    <n v="9"/>
    <n v="50"/>
    <n v="22.4"/>
    <n v="60"/>
    <s v="Computer Programming"/>
    <s v="BDS DF113"/>
    <s v="1 missed"/>
    <s v="0 missed"/>
    <n v="3"/>
    <n v="1"/>
    <n v="0.75"/>
    <n v="1"/>
    <s v="1 missed"/>
    <n v="4"/>
    <n v="0.8"/>
    <x v="3"/>
    <s v="No Data"/>
    <s v="P-S2_Onsite"/>
    <s v="Present"/>
    <s v="P-S2_Onsite"/>
    <s v="A"/>
    <s v="A"/>
    <n v="8"/>
    <n v="10"/>
    <s v="A"/>
    <n v="18"/>
    <n v="50"/>
    <s v="Computer Systems"/>
    <s v="BDS DF108"/>
    <s v="1 missed"/>
    <s v="2 missed"/>
    <n v="2"/>
    <n v="0"/>
    <n v="0.66666666666666663"/>
    <n v="0"/>
    <s v="3 missed"/>
    <n v="2"/>
    <n v="0.4"/>
    <x v="8"/>
    <s v="No Data"/>
    <s v="P-S2_Onsite"/>
    <s v="Present"/>
    <s v="P-S2_Onsite"/>
    <n v="10"/>
    <n v="10"/>
    <s v="A"/>
    <n v="19.5"/>
    <n v="44.5"/>
    <n v="60"/>
    <s v="Probability &amp; Statistics"/>
    <s v="BDS DF114"/>
    <s v="1 missed"/>
    <s v="0 missed"/>
    <n v="2"/>
    <n v="1"/>
    <n v="0.66666666666666663"/>
    <n v="1"/>
    <s v="1 missed"/>
    <n v="3"/>
    <n v="0.75"/>
    <x v="5"/>
    <s v="No Data"/>
    <s v="P-S2_Onsite"/>
    <s v="Present"/>
    <s v="P-S2_Onsite"/>
    <n v="4.5"/>
    <n v="4.5"/>
    <n v="8"/>
    <n v="9"/>
    <n v="26"/>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49"/>
    <x v="0"/>
  </r>
  <r>
    <n v="256"/>
    <s v="BS DS-AI"/>
    <s v="2025EB1100257"/>
    <s v="2025eb1100257@bitspilani-digital.edu.in"/>
    <s v="HARSH PRATAP SINGH SHISHODIA"/>
    <s v="MALE"/>
    <s v="`+91-8595157205"/>
    <n v="2"/>
    <s v="A"/>
    <s v="A"/>
    <n v="10"/>
    <s v="A"/>
    <n v="9.6"/>
    <n v="60"/>
    <s v="Computer Programming"/>
    <s v="BDS DF113"/>
    <s v="2 missed"/>
    <s v="1 missed"/>
    <n v="2"/>
    <n v="0"/>
    <n v="0.5"/>
    <n v="0"/>
    <s v="3 missed"/>
    <n v="2"/>
    <n v="0.4"/>
    <x v="0"/>
    <s v="No Data"/>
    <s v="P-S2_Onsite"/>
    <s v="Present"/>
    <s v="P-S2_Onsite"/>
    <s v="A"/>
    <n v="10"/>
    <s v="A"/>
    <n v="9"/>
    <n v="10"/>
    <n v="29"/>
    <n v="50"/>
    <s v="Computer Systems"/>
    <s v="BDS DF108"/>
    <s v="1 missed"/>
    <s v="1 missed"/>
    <n v="2"/>
    <n v="1"/>
    <n v="0.66666666666666663"/>
    <n v="0.5"/>
    <s v="2 missed"/>
    <n v="3"/>
    <n v="0.6"/>
    <x v="11"/>
    <s v="No Data"/>
    <s v="P-S2_Onsite"/>
    <s v="Present"/>
    <s v="P-S2_Onsite"/>
    <n v="10"/>
    <s v="A"/>
    <n v="15"/>
    <n v="18.5"/>
    <n v="43.5"/>
    <n v="60"/>
    <s v="Probability &amp; Statistics"/>
    <s v="BDS DF114"/>
    <s v="1 missed"/>
    <s v="0 missed"/>
    <n v="2"/>
    <n v="1"/>
    <n v="0.66666666666666663"/>
    <n v="1"/>
    <s v="1 missed"/>
    <n v="3"/>
    <n v="0.75"/>
    <x v="5"/>
    <s v="No Data"/>
    <s v="P-S2_Onsite"/>
    <s v="Present"/>
    <s v="P-S2_Onsite"/>
    <n v="5"/>
    <s v="A"/>
    <s v="A"/>
    <n v="7.5"/>
    <n v="22.5"/>
    <n v="30"/>
    <s v="Writing Practice"/>
    <s v="BDS DF112"/>
    <s v="1 missed"/>
    <s v="1 missed"/>
    <n v="1"/>
    <n v="1"/>
    <n v="0.5"/>
    <n v="0.5"/>
    <s v="2 missed"/>
    <n v="2"/>
    <n v="0.5"/>
    <x v="6"/>
    <s v="P-S1_Onsite"/>
    <s v="No Data"/>
    <s v="Present"/>
    <s v="P-S1_Onsite"/>
    <s v="P-1, A-0, No Data-3"/>
    <s v="P-3, A-0, No Data-1"/>
    <s v="P-S2_Onsite"/>
    <s v="P-S1_Onsite"/>
    <s v="P-S2_Onsite"/>
    <s v="P-S2_Onsite"/>
    <x v="0"/>
    <n v="0"/>
    <s v="Activated"/>
    <s v="Exam Given"/>
    <x v="250"/>
    <x v="0"/>
  </r>
  <r>
    <n v="257"/>
    <s v="BS DS-AI"/>
    <s v="2025EB1100258"/>
    <s v="2025eb1100258@bitspilani-digital.edu.in"/>
    <s v="J E ANUSHA LINDA KOSTKA"/>
    <s v="FEMALE"/>
    <s v="`+91-9442178534"/>
    <n v="10"/>
    <n v="10"/>
    <n v="10"/>
    <n v="10"/>
    <n v="50"/>
    <n v="32"/>
    <n v="60"/>
    <s v="Computer Programming"/>
    <s v="BDS DF113"/>
    <s v="0 missed"/>
    <s v="0 missed"/>
    <n v="4"/>
    <n v="1"/>
    <n v="1"/>
    <n v="1"/>
    <s v="0 missed"/>
    <n v="5"/>
    <n v="1"/>
    <x v="4"/>
    <s v="A-S1_Onsite"/>
    <s v="A-S2_Onsite"/>
    <s v="Absent"/>
    <s v="A-S1_Onsite"/>
    <n v="13"/>
    <n v="12.5"/>
    <n v="9.3333333330000006"/>
    <n v="10"/>
    <n v="10"/>
    <n v="54.833333332999999"/>
    <n v="50"/>
    <s v="Computer Systems"/>
    <s v="BDS DF108"/>
    <s v="0 missed"/>
    <s v="0 missed"/>
    <n v="3"/>
    <n v="2"/>
    <n v="1"/>
    <n v="1"/>
    <s v="0 missed"/>
    <n v="5"/>
    <n v="1"/>
    <x v="4"/>
    <s v="A-S1_Onsite"/>
    <s v="A-S2_Onsite"/>
    <s v="Absent"/>
    <s v="A-S1_Onsite"/>
    <n v="10"/>
    <n v="10"/>
    <n v="15"/>
    <n v="19.5"/>
    <n v="59.5"/>
    <n v="60"/>
    <s v="Probability &amp; Statistics"/>
    <s v="BDS DF114"/>
    <s v="0 missed"/>
    <s v="0 missed"/>
    <n v="3"/>
    <n v="1"/>
    <n v="1"/>
    <n v="1"/>
    <s v="0 missed"/>
    <n v="4"/>
    <n v="1"/>
    <x v="2"/>
    <s v="A-S1_Onsite"/>
    <s v="A-S2_Onsite"/>
    <s v="Absent"/>
    <s v="A-S1_Onsite"/>
    <n v="4.5"/>
    <n v="4.5"/>
    <n v="6.5"/>
    <n v="6.5"/>
    <n v="22"/>
    <n v="30"/>
    <s v="Writing Practice"/>
    <s v="BDS DF112"/>
    <s v="0 missed"/>
    <s v="0 missed"/>
    <n v="2"/>
    <n v="2"/>
    <n v="1"/>
    <n v="1"/>
    <s v="0 missed"/>
    <n v="4"/>
    <n v="1"/>
    <x v="3"/>
    <s v="A-S1_Onsite"/>
    <s v="A-S2_Onsite"/>
    <s v="Absent"/>
    <s v="A-S1_Onsite"/>
    <s v="P-0, A-4, No Data-0"/>
    <s v="P-0, A-4, No Data-0"/>
    <s v="A-S1_Onsite"/>
    <s v="A-S1_Onsite"/>
    <s v="A-S1_Onsite"/>
    <s v="A-S1_Onsite"/>
    <x v="1"/>
    <n v="1"/>
    <s v="Activated"/>
    <s v="Absent"/>
    <x v="251"/>
    <x v="1"/>
  </r>
  <r>
    <n v="258"/>
    <s v="BS DS-AI"/>
    <s v="2025EB1100259"/>
    <s v="2025eb1100259@bitspilani-digital.edu.in"/>
    <s v="SAGNIK DEY"/>
    <s v="MALE"/>
    <s v="`+91-8777631241"/>
    <n v="10"/>
    <s v="A"/>
    <n v="10"/>
    <n v="10"/>
    <n v="50"/>
    <n v="24"/>
    <n v="60"/>
    <s v="Computer Programming"/>
    <s v="BDS DF113"/>
    <s v="1 missed"/>
    <s v="0 missed"/>
    <n v="3"/>
    <n v="1"/>
    <n v="0.75"/>
    <n v="1"/>
    <s v="1 missed"/>
    <n v="4"/>
    <n v="0.8"/>
    <x v="3"/>
    <s v="P-S1_Onsite"/>
    <s v="No Data"/>
    <s v="Present"/>
    <s v="P-S1_Onsite"/>
    <n v="14"/>
    <n v="13.5"/>
    <n v="8.6666666669999994"/>
    <n v="9"/>
    <n v="10"/>
    <n v="55.166666667000001"/>
    <n v="50"/>
    <s v="Computer Systems"/>
    <s v="BDS DF108"/>
    <s v="0 missed"/>
    <s v="0 missed"/>
    <n v="3"/>
    <n v="2"/>
    <n v="1"/>
    <n v="1"/>
    <s v="0 missed"/>
    <n v="5"/>
    <n v="1"/>
    <x v="4"/>
    <s v="P-S1_Onsite"/>
    <s v="No Data"/>
    <s v="Present"/>
    <s v="P-S1_Onsite"/>
    <n v="10"/>
    <n v="9"/>
    <n v="15"/>
    <n v="20"/>
    <n v="58.5"/>
    <n v="60"/>
    <s v="Probability &amp; Statistics"/>
    <s v="BDS DF114"/>
    <s v="0 missed"/>
    <s v="0 missed"/>
    <n v="3"/>
    <n v="1"/>
    <n v="1"/>
    <n v="1"/>
    <s v="0 missed"/>
    <n v="4"/>
    <n v="1"/>
    <x v="2"/>
    <s v="No Data"/>
    <s v="P-S2_Onsite"/>
    <s v="Present"/>
    <s v="P-S2_Onsite"/>
    <n v="5"/>
    <n v="4.5"/>
    <n v="8.5"/>
    <n v="8.75"/>
    <n v="36.75"/>
    <n v="30"/>
    <s v="Writing Practice"/>
    <s v="BDS DF112"/>
    <s v="0 missed"/>
    <s v="0 missed"/>
    <n v="2"/>
    <n v="2"/>
    <n v="1"/>
    <n v="1"/>
    <s v="0 missed"/>
    <n v="4"/>
    <n v="1"/>
    <x v="3"/>
    <s v="No Data"/>
    <s v="P-S2_Onsite"/>
    <s v="Present"/>
    <s v="P-S2_Onsite"/>
    <s v="P-2, A-0, No Data-2"/>
    <s v="P-2, A-0, No Data-2"/>
    <s v="P-S1_Onsite"/>
    <s v="P-S2_Onsite"/>
    <s v="P-S1_Onsite"/>
    <s v="P-S2_Onsite"/>
    <x v="0"/>
    <n v="0"/>
    <s v="Activated"/>
    <s v="Exam Given"/>
    <x v="252"/>
    <x v="0"/>
  </r>
  <r>
    <n v="259"/>
    <s v="BS DS-AI"/>
    <s v="2025EB1100260"/>
    <s v="2025eb1100260@bitspilani-digital.edu.in"/>
    <s v="RESHAB KOUNDAL"/>
    <s v="MALE"/>
    <s v="`+91-9871024904"/>
    <n v="10"/>
    <s v="A"/>
    <s v="A"/>
    <s v="A"/>
    <n v="50"/>
    <n v="8"/>
    <n v="60"/>
    <s v="Computer Programming"/>
    <s v="BDS DF113"/>
    <s v="3 missed"/>
    <s v="0 missed"/>
    <n v="1"/>
    <n v="1"/>
    <n v="0.25"/>
    <n v="1"/>
    <s v="3 missed"/>
    <n v="2"/>
    <n v="0.4"/>
    <x v="5"/>
    <s v="No Data"/>
    <s v="P-S2_Onsite"/>
    <s v="Present"/>
    <s v="P-S2_Onsite"/>
    <n v="11.5"/>
    <n v="12"/>
    <s v="A"/>
    <n v="10"/>
    <n v="10"/>
    <n v="43.5"/>
    <n v="50"/>
    <s v="Computer Systems"/>
    <s v="BDS DF108"/>
    <s v="1 missed"/>
    <s v="0 missed"/>
    <n v="2"/>
    <n v="2"/>
    <n v="0.66666666666666663"/>
    <n v="1"/>
    <s v="1 missed"/>
    <n v="4"/>
    <n v="0.8"/>
    <x v="2"/>
    <s v="No Data"/>
    <s v="P-S2_Onsite"/>
    <s v="Present"/>
    <s v="P-S2_Onsite"/>
    <n v="6"/>
    <n v="6"/>
    <s v="A"/>
    <n v="18"/>
    <n v="33"/>
    <n v="60"/>
    <s v="Probability &amp; Statistics"/>
    <s v="BDS DF114"/>
    <s v="1 missed"/>
    <s v="0 missed"/>
    <n v="2"/>
    <n v="1"/>
    <n v="0.66666666666666663"/>
    <n v="1"/>
    <s v="1 missed"/>
    <n v="3"/>
    <n v="0.75"/>
    <x v="5"/>
    <s v="No Data"/>
    <s v="P-S2_Onsite"/>
    <s v="Present"/>
    <s v="P-S2_Onsite"/>
    <n v="4"/>
    <n v="4"/>
    <n v="8"/>
    <n v="7.75"/>
    <n v="23.7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53"/>
    <x v="0"/>
  </r>
  <r>
    <n v="260"/>
    <s v="BS DS-AI"/>
    <s v="2025EB1100261"/>
    <s v="2025eb1100261@bitspilani-digital.edu.in"/>
    <s v="SRINIVASAN SRIVATHSAN SRINIVASAN HARIHARAN"/>
    <s v="MALE"/>
    <s v="`+91-9821183125"/>
    <n v="7"/>
    <n v="7"/>
    <n v="9"/>
    <n v="8"/>
    <n v="50"/>
    <n v="24.8"/>
    <n v="60"/>
    <s v="Computer Programming"/>
    <s v="BDS DF113"/>
    <s v="0 missed"/>
    <s v="0 missed"/>
    <n v="4"/>
    <n v="1"/>
    <n v="1"/>
    <n v="1"/>
    <s v="0 missed"/>
    <n v="5"/>
    <n v="1"/>
    <x v="4"/>
    <s v="No Data"/>
    <s v="P-S2_Onsite"/>
    <s v="Present"/>
    <s v="P-S2_Onsite"/>
    <n v="14"/>
    <n v="10"/>
    <n v="8.6666666669999994"/>
    <n v="10"/>
    <n v="8"/>
    <n v="50.666666667000001"/>
    <n v="50"/>
    <s v="Computer Systems"/>
    <s v="BDS DF108"/>
    <s v="0 missed"/>
    <s v="0 missed"/>
    <n v="3"/>
    <n v="2"/>
    <n v="1"/>
    <n v="1"/>
    <s v="0 missed"/>
    <n v="5"/>
    <n v="1"/>
    <x v="4"/>
    <s v="No Data"/>
    <s v="P-S2_Onsite"/>
    <s v="Present"/>
    <s v="P-S2_Onsite"/>
    <n v="9"/>
    <n v="9"/>
    <n v="13.5"/>
    <n v="16"/>
    <n v="52"/>
    <n v="60"/>
    <s v="Probability &amp; Statistics"/>
    <s v="BDS DF114"/>
    <s v="0 missed"/>
    <s v="0 missed"/>
    <n v="3"/>
    <n v="1"/>
    <n v="1"/>
    <n v="1"/>
    <s v="0 missed"/>
    <n v="4"/>
    <n v="1"/>
    <x v="2"/>
    <s v="No Data"/>
    <s v="P-S2_Onsite"/>
    <s v="Present"/>
    <s v="P-S2_Onsite"/>
    <n v="4"/>
    <n v="3"/>
    <n v="9.5"/>
    <n v="9.25"/>
    <n v="45.7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254"/>
    <x v="0"/>
  </r>
  <r>
    <n v="261"/>
    <s v="BS DS-AI"/>
    <s v="2025EB1100262"/>
    <s v="2025eb1100262@bitspilani-digital.edu.in"/>
    <s v="VINOD SENTHIL PRASAD M"/>
    <s v="MALE"/>
    <s v="`+91-9886002627"/>
    <n v="10"/>
    <n v="8"/>
    <s v="A"/>
    <s v="A"/>
    <s v="A"/>
    <n v="14.4"/>
    <n v="60"/>
    <s v="Computer Programming"/>
    <s v="BDS DF113"/>
    <s v="2 missed"/>
    <s v="1 missed"/>
    <n v="2"/>
    <n v="0"/>
    <n v="0.5"/>
    <n v="0"/>
    <s v="3 missed"/>
    <n v="2"/>
    <n v="0.4"/>
    <x v="0"/>
    <s v="No Data"/>
    <s v="P-S2_Online"/>
    <s v="Present"/>
    <s v="P-S2_Online"/>
    <n v="7.5"/>
    <n v="15"/>
    <s v="A"/>
    <n v="10"/>
    <s v="A"/>
    <n v="32.5"/>
    <n v="50"/>
    <s v="Computer Systems"/>
    <s v="BDS DF108"/>
    <s v="2 missed"/>
    <s v="0 missed"/>
    <n v="1"/>
    <n v="2"/>
    <n v="0.33333333333333331"/>
    <n v="1"/>
    <s v="2 missed"/>
    <n v="3"/>
    <n v="0.6"/>
    <x v="1"/>
    <s v="P-S1_Online"/>
    <s v="No Data"/>
    <s v="Present"/>
    <s v="P-S1_Online"/>
    <n v="10"/>
    <s v="A"/>
    <n v="15"/>
    <s v="A"/>
    <n v="25"/>
    <n v="60"/>
    <s v="Probability &amp; Statistics"/>
    <s v="BDS DF114"/>
    <s v="1 missed"/>
    <s v="1 missed"/>
    <n v="2"/>
    <n v="0"/>
    <n v="0.66666666666666663"/>
    <n v="0"/>
    <s v="2 missed"/>
    <n v="2"/>
    <n v="0.5"/>
    <x v="0"/>
    <s v="No Data"/>
    <s v="P-S2_Online"/>
    <s v="Present"/>
    <s v="P-S2_Online"/>
    <n v="4"/>
    <s v="A"/>
    <s v="A"/>
    <s v="A"/>
    <n v="4"/>
    <n v="30"/>
    <s v="Writing Practice"/>
    <s v="BDS DF112"/>
    <s v="1 missed"/>
    <s v="2 missed"/>
    <n v="1"/>
    <n v="0"/>
    <n v="0.5"/>
    <n v="0"/>
    <s v="3 missed"/>
    <n v="1"/>
    <n v="0.25"/>
    <x v="1"/>
    <s v="P-S1_Online"/>
    <s v="No Data"/>
    <s v="Present"/>
    <s v="P-S1_Online"/>
    <s v="P-2, A-0, No Data-2"/>
    <s v="P-2, A-0, No Data-2"/>
    <s v="P-S2_Online"/>
    <s v="P-S1_Online"/>
    <s v="P-S1_Online"/>
    <s v="P-S2_Online"/>
    <x v="0"/>
    <n v="0"/>
    <s v="Activated"/>
    <s v="Exam Given"/>
    <x v="255"/>
    <x v="0"/>
  </r>
  <r>
    <n v="262"/>
    <s v="BS DS-AI"/>
    <s v="2025EB1100263"/>
    <s v="2025eb1100263@bitspilani-digital.edu.in"/>
    <s v="SHETA DARSHANKUMAR RAGHAVJI"/>
    <s v="MALE"/>
    <s v="`+91-9499808016"/>
    <n v="10"/>
    <n v="10"/>
    <n v="10"/>
    <n v="10"/>
    <n v="50"/>
    <n v="32"/>
    <n v="60"/>
    <s v="Computer Programming"/>
    <s v="BDS DF113"/>
    <s v="0 missed"/>
    <s v="0 missed"/>
    <n v="4"/>
    <n v="1"/>
    <n v="1"/>
    <n v="1"/>
    <s v="0 missed"/>
    <n v="5"/>
    <n v="1"/>
    <x v="4"/>
    <s v="No Data"/>
    <s v="P-S2_Onsite"/>
    <s v="Present"/>
    <s v="P-S2_Onsite"/>
    <n v="13.5"/>
    <n v="12"/>
    <n v="9.3333333330000006"/>
    <n v="10"/>
    <n v="10"/>
    <n v="54.833333332999999"/>
    <n v="50"/>
    <s v="Computer Systems"/>
    <s v="BDS DF108"/>
    <s v="0 missed"/>
    <s v="0 missed"/>
    <n v="3"/>
    <n v="2"/>
    <n v="1"/>
    <n v="1"/>
    <s v="0 missed"/>
    <n v="5"/>
    <n v="1"/>
    <x v="4"/>
    <s v="No Data"/>
    <s v="P-S2_Onsite"/>
    <s v="Present"/>
    <s v="P-S2_Onsite"/>
    <n v="10"/>
    <n v="8"/>
    <n v="15"/>
    <n v="19"/>
    <n v="56"/>
    <n v="60"/>
    <s v="Probability &amp; Statistics"/>
    <s v="BDS DF114"/>
    <s v="0 missed"/>
    <s v="0 missed"/>
    <n v="3"/>
    <n v="1"/>
    <n v="1"/>
    <n v="1"/>
    <s v="0 missed"/>
    <n v="4"/>
    <n v="1"/>
    <x v="2"/>
    <s v="No Data"/>
    <s v="P-S2_Onsite"/>
    <s v="Present"/>
    <s v="P-S2_Onsite"/>
    <n v="4.5"/>
    <n v="4.5"/>
    <n v="9"/>
    <n v="9.75"/>
    <n v="47.7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256"/>
    <x v="0"/>
  </r>
  <r>
    <n v="263"/>
    <s v="BS DS-AI"/>
    <s v="2025EB1100264"/>
    <s v="2025eb1100264@bitspilani-digital.edu.in"/>
    <s v="PRATHEEKSH S"/>
    <s v="MALE"/>
    <s v="`+91-9902697826"/>
    <n v="2"/>
    <n v="7"/>
    <n v="7"/>
    <s v="A"/>
    <n v="10"/>
    <n v="12.8"/>
    <n v="60"/>
    <s v="Computer Programming"/>
    <s v="BDS DF113"/>
    <s v="1 missed"/>
    <s v="0 missed"/>
    <n v="3"/>
    <n v="1"/>
    <n v="0.75"/>
    <n v="1"/>
    <s v="1 missed"/>
    <n v="4"/>
    <n v="0.8"/>
    <x v="3"/>
    <s v="No Data"/>
    <s v="P-S2_Onsite"/>
    <s v="Present"/>
    <s v="P-S2_Onsite"/>
    <n v="12"/>
    <n v="10"/>
    <n v="7.3333333329999997"/>
    <n v="9"/>
    <n v="9"/>
    <n v="47.333333332999999"/>
    <n v="50"/>
    <s v="Computer Systems"/>
    <s v="BDS DF108"/>
    <s v="0 missed"/>
    <s v="0 missed"/>
    <n v="3"/>
    <n v="2"/>
    <n v="1"/>
    <n v="1"/>
    <s v="0 missed"/>
    <n v="5"/>
    <n v="1"/>
    <x v="4"/>
    <s v="P-S1_Onsite"/>
    <s v="No Data"/>
    <s v="Present"/>
    <s v="P-S1_Onsite"/>
    <s v="A"/>
    <n v="10"/>
    <n v="15"/>
    <n v="18.5"/>
    <n v="48.5"/>
    <n v="60"/>
    <s v="Probability &amp; Statistics"/>
    <s v="BDS DF114"/>
    <s v="1 missed"/>
    <s v="0 missed"/>
    <n v="2"/>
    <n v="1"/>
    <n v="0.66666666666666663"/>
    <n v="1"/>
    <s v="1 missed"/>
    <n v="3"/>
    <n v="0.75"/>
    <x v="5"/>
    <s v="No Data"/>
    <s v="P-S2_Onsite"/>
    <s v="Present"/>
    <s v="P-S2_Onsite"/>
    <n v="4"/>
    <n v="4"/>
    <n v="9.5"/>
    <n v="9.25"/>
    <n v="36.75"/>
    <n v="30"/>
    <s v="Writing Practice"/>
    <s v="BDS DF112"/>
    <s v="0 missed"/>
    <s v="0 missed"/>
    <n v="2"/>
    <n v="2"/>
    <n v="1"/>
    <n v="1"/>
    <s v="0 missed"/>
    <n v="4"/>
    <n v="1"/>
    <x v="3"/>
    <s v="P-S1_Onsite"/>
    <s v="No Data"/>
    <s v="Present"/>
    <s v="P-S1_Onsite"/>
    <s v="P-2, A-0, No Data-2"/>
    <s v="P-2, A-0, No Data-2"/>
    <s v="P-S2_Onsite"/>
    <s v="P-S1_Onsite"/>
    <s v="P-S1_Onsite"/>
    <s v="P-S2_Onsite"/>
    <x v="0"/>
    <n v="0"/>
    <s v="Activated"/>
    <s v="Exam Given"/>
    <x v="257"/>
    <x v="0"/>
  </r>
  <r>
    <n v="264"/>
    <s v="BS DS-AI"/>
    <s v="2025EB1100265"/>
    <s v="2025eb1100265@bitspilani-digital.edu.in"/>
    <s v="SAWANT VARADA TANAJI"/>
    <s v="FEMALE"/>
    <s v="`+91-9422731936"/>
    <n v="6"/>
    <s v="A"/>
    <s v="A"/>
    <s v="A"/>
    <s v="A"/>
    <n v="4.8"/>
    <n v="60"/>
    <s v="Computer Programming"/>
    <s v="BDS DF113"/>
    <s v="3 missed"/>
    <s v="1 missed"/>
    <n v="1"/>
    <n v="0"/>
    <n v="0.25"/>
    <n v="0"/>
    <s v="4 missed"/>
    <n v="1"/>
    <n v="0.2"/>
    <x v="2"/>
    <s v="No Data"/>
    <s v="A-S2_Onsite"/>
    <s v="Absent"/>
    <s v="A-S2_Onsite"/>
    <n v="4"/>
    <n v="9.5"/>
    <s v="A"/>
    <s v="A"/>
    <s v="A"/>
    <n v="13.5"/>
    <n v="50"/>
    <s v="Computer Systems"/>
    <s v="BDS DF108"/>
    <s v="3 missed"/>
    <s v="0 missed"/>
    <n v="0"/>
    <n v="2"/>
    <n v="0"/>
    <n v="1"/>
    <s v="3 missed"/>
    <n v="2"/>
    <n v="0.4"/>
    <x v="9"/>
    <s v="No Data"/>
    <s v="A-S2_Onsite"/>
    <s v="Absent"/>
    <s v="A-S2_Onsite"/>
    <s v="A"/>
    <s v="A"/>
    <s v="A"/>
    <s v="A"/>
    <n v="0"/>
    <n v="60"/>
    <s v="Probability &amp; Statistics"/>
    <s v="BDS DF114"/>
    <s v="3 missed"/>
    <s v="1 missed"/>
    <n v="0"/>
    <n v="0"/>
    <n v="0"/>
    <n v="0"/>
    <s v="4 missed"/>
    <n v="0"/>
    <n v="0"/>
    <x v="1"/>
    <s v="No Data"/>
    <s v="A-S2_Onsite"/>
    <s v="Absent"/>
    <s v="A-S2_Onsite"/>
    <n v="3"/>
    <s v="A"/>
    <n v="7.5"/>
    <s v="A"/>
    <n v="10.5"/>
    <n v="30"/>
    <s v="Writing Practice"/>
    <s v="BDS DF112"/>
    <s v="1 missed"/>
    <s v="1 missed"/>
    <n v="1"/>
    <n v="1"/>
    <n v="0.5"/>
    <n v="0.5"/>
    <s v="2 missed"/>
    <n v="2"/>
    <n v="0.5"/>
    <x v="6"/>
    <s v="No Data"/>
    <s v="A-S2_Onsite"/>
    <s v="Absent"/>
    <s v="A-S2_Onsite"/>
    <s v="P-0, A-0, No Data-4"/>
    <s v="P-0, A-4, No Data-0"/>
    <s v="A-S2_Onsite"/>
    <s v="A-S2_Onsite"/>
    <s v="A-S2_Onsite"/>
    <s v="A-S2_Onsite"/>
    <x v="1"/>
    <n v="0"/>
    <s v="Activation Pending"/>
    <s v="Absent"/>
    <x v="258"/>
    <x v="3"/>
  </r>
  <r>
    <n v="265"/>
    <s v="BS DS-AI"/>
    <s v="2025EB1100266"/>
    <s v="2025eb1100266@bitspilani-digital.edu.in"/>
    <s v="HIMA BINDU BR"/>
    <s v="FEMALE"/>
    <s v="`+91-9663612353"/>
    <n v="10"/>
    <n v="10"/>
    <n v="10"/>
    <n v="10"/>
    <n v="50"/>
    <n v="32"/>
    <n v="60"/>
    <s v="Computer Programming"/>
    <s v="BDS DF113"/>
    <s v="0 missed"/>
    <s v="0 missed"/>
    <n v="4"/>
    <n v="1"/>
    <n v="1"/>
    <n v="1"/>
    <s v="0 missed"/>
    <n v="5"/>
    <n v="1"/>
    <x v="4"/>
    <s v="No Data"/>
    <s v="A-S2_Onsite"/>
    <s v="Absent"/>
    <s v="A-S2_Onsite"/>
    <n v="15"/>
    <n v="12"/>
    <n v="9.3333333330000006"/>
    <n v="10"/>
    <n v="10"/>
    <n v="56.333333332999999"/>
    <n v="50"/>
    <s v="Computer Systems"/>
    <s v="BDS DF108"/>
    <s v="0 missed"/>
    <s v="0 missed"/>
    <n v="3"/>
    <n v="2"/>
    <n v="1"/>
    <n v="1"/>
    <s v="0 missed"/>
    <n v="5"/>
    <n v="1"/>
    <x v="4"/>
    <s v="No Data"/>
    <s v="A-S2_Onsite"/>
    <s v="Absent"/>
    <s v="A-S2_Onsite"/>
    <n v="10"/>
    <n v="10"/>
    <n v="15"/>
    <n v="19"/>
    <n v="59"/>
    <n v="60"/>
    <s v="Probability &amp; Statistics"/>
    <s v="BDS DF114"/>
    <s v="0 missed"/>
    <s v="0 missed"/>
    <n v="3"/>
    <n v="1"/>
    <n v="1"/>
    <n v="1"/>
    <s v="0 missed"/>
    <n v="4"/>
    <n v="1"/>
    <x v="2"/>
    <s v="No Data"/>
    <s v="A-S2_Onsite"/>
    <s v="Absent"/>
    <s v="A-S2_Onsite"/>
    <n v="5"/>
    <n v="4"/>
    <n v="9"/>
    <n v="7.5"/>
    <n v="25.5"/>
    <n v="30"/>
    <s v="Writing Practice"/>
    <s v="BDS DF112"/>
    <s v="0 missed"/>
    <s v="0 missed"/>
    <n v="2"/>
    <n v="2"/>
    <n v="1"/>
    <n v="1"/>
    <s v="0 missed"/>
    <n v="4"/>
    <n v="1"/>
    <x v="3"/>
    <s v="A-S1_Onsite"/>
    <s v="A-S2_Onsite"/>
    <s v="Absent"/>
    <s v="A-S1_Onsite"/>
    <s v="P-0, A-1, No Data-3"/>
    <s v="P-0, A-4, No Data-0"/>
    <s v="A-S2_Onsite"/>
    <s v="A-S1_Onsite"/>
    <s v="A-S2_Onsite"/>
    <s v="A-S2_Onsite"/>
    <x v="1"/>
    <n v="1"/>
    <s v="Activated"/>
    <s v="Absent"/>
    <x v="259"/>
    <x v="1"/>
  </r>
  <r>
    <n v="266"/>
    <s v="BS DS-AI"/>
    <s v="2025EB1100267"/>
    <s v="2025eb1100267@bitspilani-digital.edu.in"/>
    <s v="RUHAAN GOYAL"/>
    <s v="MALE"/>
    <s v="`+91-7717528041"/>
    <n v="8"/>
    <n v="9"/>
    <n v="9"/>
    <n v="9"/>
    <n v="50"/>
    <n v="28"/>
    <n v="60"/>
    <s v="Computer Programming"/>
    <s v="BDS DF113"/>
    <s v="0 missed"/>
    <s v="0 missed"/>
    <n v="4"/>
    <n v="1"/>
    <n v="1"/>
    <n v="1"/>
    <s v="0 missed"/>
    <n v="5"/>
    <n v="1"/>
    <x v="4"/>
    <s v="No Data"/>
    <s v="P-S2_Onsite"/>
    <s v="Present"/>
    <s v="P-S2_Onsite"/>
    <n v="8"/>
    <n v="14"/>
    <n v="8"/>
    <n v="8"/>
    <n v="10"/>
    <n v="48"/>
    <n v="50"/>
    <s v="Computer Systems"/>
    <s v="BDS DF108"/>
    <s v="0 missed"/>
    <s v="0 missed"/>
    <n v="3"/>
    <n v="2"/>
    <n v="1"/>
    <n v="1"/>
    <s v="0 missed"/>
    <n v="5"/>
    <n v="1"/>
    <x v="4"/>
    <s v="No Data"/>
    <s v="P-S2_Onsite"/>
    <s v="Present"/>
    <s v="P-S2_Onsite"/>
    <n v="8"/>
    <n v="8"/>
    <n v="13.5"/>
    <n v="19"/>
    <n v="52.5"/>
    <n v="60"/>
    <s v="Probability &amp; Statistics"/>
    <s v="BDS DF114"/>
    <s v="0 missed"/>
    <s v="0 missed"/>
    <n v="3"/>
    <n v="1"/>
    <n v="1"/>
    <n v="1"/>
    <s v="0 missed"/>
    <n v="4"/>
    <n v="1"/>
    <x v="2"/>
    <s v="No Data"/>
    <s v="P-S2_Onsite"/>
    <s v="Present"/>
    <s v="P-S2_Onsite"/>
    <n v="4"/>
    <n v="4"/>
    <n v="8.5"/>
    <n v="9.25"/>
    <n v="25.7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260"/>
    <x v="0"/>
  </r>
  <r>
    <n v="267"/>
    <s v="BS DS-AI"/>
    <s v="2025EB1100268"/>
    <s v="2025eb1100268@bitspilani-digital.edu.in"/>
    <s v="MODGIL MANVENDRA R N SHARMA"/>
    <s v="MALE"/>
    <s v="`+91-7666640658"/>
    <n v="10"/>
    <n v="10"/>
    <n v="10"/>
    <n v="10"/>
    <n v="50"/>
    <n v="32"/>
    <n v="60"/>
    <s v="Computer Programming"/>
    <s v="BDS DF113"/>
    <s v="0 missed"/>
    <s v="0 missed"/>
    <n v="4"/>
    <n v="1"/>
    <n v="1"/>
    <n v="1"/>
    <s v="0 missed"/>
    <n v="5"/>
    <n v="1"/>
    <x v="4"/>
    <s v="No Data"/>
    <s v="P-S2_Onsite"/>
    <s v="Present"/>
    <s v="P-S2_Onsite"/>
    <n v="15"/>
    <n v="13"/>
    <n v="9.3333333330000006"/>
    <n v="10"/>
    <n v="10"/>
    <n v="57.333333332999999"/>
    <n v="50"/>
    <s v="Computer Systems"/>
    <s v="BDS DF108"/>
    <s v="0 missed"/>
    <s v="0 missed"/>
    <n v="3"/>
    <n v="2"/>
    <n v="1"/>
    <n v="1"/>
    <s v="0 missed"/>
    <n v="5"/>
    <n v="1"/>
    <x v="4"/>
    <s v="No Data"/>
    <s v="P-S2_Onsite"/>
    <s v="Present"/>
    <s v="P-S2_Onsite"/>
    <n v="10"/>
    <n v="10"/>
    <n v="15"/>
    <n v="17"/>
    <n v="57"/>
    <n v="60"/>
    <s v="Probability &amp; Statistics"/>
    <s v="BDS DF114"/>
    <s v="0 missed"/>
    <s v="0 missed"/>
    <n v="3"/>
    <n v="1"/>
    <n v="1"/>
    <n v="1"/>
    <s v="0 missed"/>
    <n v="4"/>
    <n v="1"/>
    <x v="2"/>
    <s v="No Data"/>
    <s v="P-S2_Onsite"/>
    <s v="Present"/>
    <s v="P-S2_Onsite"/>
    <n v="5"/>
    <n v="4.5"/>
    <n v="9.5"/>
    <n v="8"/>
    <n v="47"/>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261"/>
    <x v="0"/>
  </r>
  <r>
    <n v="268"/>
    <s v="BS DS-AI"/>
    <s v="2025EB1100269"/>
    <s v="2025eb1100269@bitspilani-digital.edu.in"/>
    <s v="VIPIN VIJAYAN"/>
    <s v="MALE"/>
    <s v="`+91-9740254350"/>
    <n v="10"/>
    <s v="A"/>
    <s v="A"/>
    <s v="A"/>
    <s v="A"/>
    <n v="8"/>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n v="10"/>
    <s v="A"/>
    <s v="A"/>
    <s v="A"/>
    <n v="10"/>
    <n v="60"/>
    <s v="Probability &amp; Statistics"/>
    <s v="BDS DF114"/>
    <s v="2 missed"/>
    <s v="1 missed"/>
    <n v="1"/>
    <n v="0"/>
    <n v="0.33333333333333331"/>
    <n v="0"/>
    <s v="3 missed"/>
    <n v="1"/>
    <n v="0.25"/>
    <x v="3"/>
    <s v="No Data"/>
    <s v="A-S2_Onsite"/>
    <s v="Absent"/>
    <s v="A-S2_Onsite"/>
    <n v="4.5"/>
    <s v="A"/>
    <s v="A"/>
    <s v="A"/>
    <n v="4.5"/>
    <n v="30"/>
    <s v="Writing Practice"/>
    <s v="BDS DF112"/>
    <s v="1 missed"/>
    <s v="2 missed"/>
    <n v="1"/>
    <n v="0"/>
    <n v="0.5"/>
    <n v="0"/>
    <s v="3 missed"/>
    <n v="1"/>
    <n v="0.25"/>
    <x v="1"/>
    <s v="No Data"/>
    <s v="A-S2_Onsite"/>
    <s v="Absent"/>
    <s v="A-S2_Onsite"/>
    <s v="P-0, A-0, No Data-4"/>
    <s v="P-0, A-4, No Data-0"/>
    <s v="A-S2_Onsite"/>
    <s v="A-S2_Onsite"/>
    <s v="A-S2_Onsite"/>
    <s v="A-S2_Onsite"/>
    <x v="1"/>
    <n v="0"/>
    <s v="Activation Pending"/>
    <s v="Absent"/>
    <x v="262"/>
    <x v="3"/>
  </r>
  <r>
    <n v="269"/>
    <s v="BS DS-AI"/>
    <s v="2025EB1100270"/>
    <s v="2025eb1100270@bitspilani-digital.edu.in"/>
    <s v="ARIYAN PAL"/>
    <s v="MALE"/>
    <s v="`+91-8787651554"/>
    <n v="10"/>
    <n v="8"/>
    <n v="9"/>
    <n v="10"/>
    <n v="50"/>
    <n v="29.6"/>
    <n v="60"/>
    <s v="Computer Programming"/>
    <s v="BDS DF113"/>
    <s v="0 missed"/>
    <s v="0 missed"/>
    <n v="4"/>
    <n v="1"/>
    <n v="1"/>
    <n v="1"/>
    <s v="0 missed"/>
    <n v="5"/>
    <n v="1"/>
    <x v="4"/>
    <s v="No Data"/>
    <s v="P-S2_Onsite"/>
    <s v="Present"/>
    <s v="P-S2_Onsite"/>
    <n v="15"/>
    <n v="12.5"/>
    <n v="8"/>
    <n v="9"/>
    <s v="A"/>
    <n v="44.5"/>
    <n v="50"/>
    <s v="Computer Systems"/>
    <s v="BDS DF108"/>
    <s v="1 missed"/>
    <s v="0 missed"/>
    <n v="2"/>
    <n v="2"/>
    <n v="0.66666666666666663"/>
    <n v="1"/>
    <s v="1 missed"/>
    <n v="4"/>
    <n v="0.8"/>
    <x v="2"/>
    <s v="No Data"/>
    <s v="P-S2_Onsite"/>
    <s v="Present"/>
    <s v="P-S2_Onsite"/>
    <n v="10"/>
    <n v="10"/>
    <n v="15"/>
    <n v="15"/>
    <n v="55"/>
    <n v="60"/>
    <s v="Probability &amp; Statistics"/>
    <s v="BDS DF114"/>
    <s v="0 missed"/>
    <s v="0 missed"/>
    <n v="3"/>
    <n v="1"/>
    <n v="1"/>
    <n v="1"/>
    <s v="0 missed"/>
    <n v="4"/>
    <n v="1"/>
    <x v="2"/>
    <s v="No Data"/>
    <s v="P-S2_Onsite"/>
    <s v="Present"/>
    <s v="P-S2_Onsite"/>
    <n v="5"/>
    <n v="4"/>
    <n v="8"/>
    <n v="7.5"/>
    <n v="44.5"/>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263"/>
    <x v="0"/>
  </r>
  <r>
    <n v="270"/>
    <s v="BS DS-AI"/>
    <s v="2025EB1100271"/>
    <s v="2025eb1100271@bitspilani-digital.edu.in"/>
    <s v="SHARNYA SHUKLA"/>
    <s v="FEMALE"/>
    <s v="`+91-9616501408"/>
    <n v="10"/>
    <n v="10"/>
    <s v="A"/>
    <n v="10"/>
    <n v="50"/>
    <n v="24"/>
    <n v="60"/>
    <s v="Computer Programming"/>
    <s v="BDS DF113"/>
    <s v="1 missed"/>
    <s v="0 missed"/>
    <n v="3"/>
    <n v="1"/>
    <n v="0.75"/>
    <n v="1"/>
    <s v="1 missed"/>
    <n v="4"/>
    <n v="0.8"/>
    <x v="3"/>
    <s v="No Data"/>
    <s v="P-S2_Onsite"/>
    <s v="Present"/>
    <s v="P-S2_Onsite"/>
    <s v="A"/>
    <n v="4"/>
    <n v="7.3333333329999997"/>
    <n v="8"/>
    <n v="8"/>
    <n v="27.333333332999999"/>
    <n v="50"/>
    <s v="Computer Systems"/>
    <s v="BDS DF108"/>
    <s v="0 missed"/>
    <s v="1 missed"/>
    <n v="3"/>
    <n v="1"/>
    <n v="1"/>
    <n v="0.5"/>
    <s v="1 missed"/>
    <n v="4"/>
    <n v="0.8"/>
    <x v="10"/>
    <s v="No Data"/>
    <s v="No Data"/>
    <s v="No Data"/>
    <s v="No Data"/>
    <n v="8"/>
    <n v="9"/>
    <s v="A"/>
    <n v="9.5"/>
    <n v="31"/>
    <n v="60"/>
    <s v="Probability &amp; Statistics"/>
    <s v="BDS DF114"/>
    <s v="1 missed"/>
    <s v="0 missed"/>
    <n v="2"/>
    <n v="1"/>
    <n v="0.66666666666666663"/>
    <n v="1"/>
    <s v="1 missed"/>
    <n v="3"/>
    <n v="0.75"/>
    <x v="5"/>
    <s v="No Data"/>
    <s v="P-S2_Onsite"/>
    <s v="Present"/>
    <s v="P-S2_Onsite"/>
    <n v="4.5"/>
    <n v="4"/>
    <n v="4"/>
    <s v="A"/>
    <n v="22.5"/>
    <n v="30"/>
    <s v="Writing Practice"/>
    <s v="BDS DF112"/>
    <s v="0 missed"/>
    <s v="1 missed"/>
    <n v="2"/>
    <n v="1"/>
    <n v="1"/>
    <n v="0.5"/>
    <s v="1 missed"/>
    <n v="3"/>
    <n v="0.75"/>
    <x v="2"/>
    <s v="No Data"/>
    <s v="P-S2_Onsite"/>
    <s v="Present"/>
    <s v="P-S2_Onsite"/>
    <s v="P-0, A-0, No Data-4"/>
    <s v="P-3, A-0, No Data-1"/>
    <s v="P-S2_Onsite"/>
    <s v="P-S2_Onsite"/>
    <s v="No Data"/>
    <s v="P-S2_Onsite"/>
    <x v="4"/>
    <n v="0"/>
    <s v="Activated"/>
    <s v="Exam Given"/>
    <x v="264"/>
    <x v="0"/>
  </r>
  <r>
    <n v="271"/>
    <s v="BS DS-AI"/>
    <s v="2025EB1100272"/>
    <s v="2025eb1100272@bitspilani-digital.edu.in"/>
    <s v="VAGHELA ANUJ SANDEEP"/>
    <s v="MALE"/>
    <s v="`+1-4163054081"/>
    <n v="10"/>
    <n v="10"/>
    <n v="9"/>
    <n v="10"/>
    <n v="50"/>
    <n v="31.2"/>
    <n v="60"/>
    <s v="Computer Programming"/>
    <s v="BDS DF113"/>
    <s v="0 missed"/>
    <s v="0 missed"/>
    <n v="4"/>
    <n v="1"/>
    <n v="1"/>
    <n v="1"/>
    <s v="0 missed"/>
    <n v="5"/>
    <n v="1"/>
    <x v="4"/>
    <s v="No Data"/>
    <s v="P-S2_Online"/>
    <s v="Present"/>
    <s v="P-S2_Online"/>
    <n v="12"/>
    <n v="15"/>
    <n v="10"/>
    <n v="10"/>
    <n v="10"/>
    <n v="57"/>
    <n v="50"/>
    <s v="Computer Systems"/>
    <s v="BDS DF108"/>
    <s v="0 missed"/>
    <s v="0 missed"/>
    <n v="3"/>
    <n v="2"/>
    <n v="1"/>
    <n v="1"/>
    <s v="0 missed"/>
    <n v="5"/>
    <n v="1"/>
    <x v="4"/>
    <s v="No Data"/>
    <s v="P-S2_Online"/>
    <s v="Present"/>
    <s v="P-S2_Online"/>
    <n v="10"/>
    <n v="10"/>
    <n v="15"/>
    <n v="19.75"/>
    <n v="59.75"/>
    <n v="60"/>
    <s v="Probability &amp; Statistics"/>
    <s v="BDS DF114"/>
    <s v="0 missed"/>
    <s v="0 missed"/>
    <n v="3"/>
    <n v="1"/>
    <n v="1"/>
    <n v="1"/>
    <s v="0 missed"/>
    <n v="4"/>
    <n v="1"/>
    <x v="2"/>
    <s v="No Data"/>
    <s v="P-S2_Online"/>
    <s v="Present"/>
    <s v="P-S2_Online"/>
    <n v="4.5"/>
    <n v="4.5"/>
    <n v="9"/>
    <n v="6.5"/>
    <n v="44.5"/>
    <n v="30"/>
    <s v="Writing Practice"/>
    <s v="BDS DF112"/>
    <s v="0 missed"/>
    <s v="0 missed"/>
    <n v="2"/>
    <n v="2"/>
    <n v="1"/>
    <n v="1"/>
    <s v="0 missed"/>
    <n v="4"/>
    <n v="1"/>
    <x v="3"/>
    <s v="No Data"/>
    <s v="P-S2_Online"/>
    <s v="Present"/>
    <s v="P-S2_Online"/>
    <s v="P-0, A-0, No Data-4"/>
    <s v="P-4, A-0, No Data-0"/>
    <s v="P-S2_Online"/>
    <s v="P-S2_Online"/>
    <s v="P-S2_Online"/>
    <s v="P-S2_Online"/>
    <x v="0"/>
    <n v="1"/>
    <s v="Activated"/>
    <s v="Exam Given"/>
    <x v="265"/>
    <x v="0"/>
  </r>
  <r>
    <n v="272"/>
    <s v="BS DS-AI"/>
    <s v="2025EB1100273"/>
    <s v="2025eb1100273@bitspilani-digital.edu.in"/>
    <s v="SNEHASIS SARKAR"/>
    <s v="MALE"/>
    <s v="`+91-8617349773"/>
    <n v="10"/>
    <n v="10"/>
    <n v="10"/>
    <n v="10"/>
    <n v="50"/>
    <n v="32"/>
    <n v="60"/>
    <s v="Computer Programming"/>
    <s v="BDS DF113"/>
    <s v="0 missed"/>
    <s v="0 missed"/>
    <n v="4"/>
    <n v="1"/>
    <n v="1"/>
    <n v="1"/>
    <s v="0 missed"/>
    <n v="5"/>
    <n v="1"/>
    <x v="4"/>
    <s v="No Data"/>
    <s v="A-S2_Onsite"/>
    <s v="Absent"/>
    <s v="A-S2_Onsite"/>
    <n v="13"/>
    <n v="5"/>
    <n v="9.3333333330000006"/>
    <n v="9"/>
    <n v="10"/>
    <n v="46.333333332999999"/>
    <n v="50"/>
    <s v="Computer Systems"/>
    <s v="BDS DF108"/>
    <s v="0 missed"/>
    <s v="0 missed"/>
    <n v="3"/>
    <n v="2"/>
    <n v="1"/>
    <n v="1"/>
    <s v="0 missed"/>
    <n v="5"/>
    <n v="1"/>
    <x v="4"/>
    <s v="No Data"/>
    <s v="P-S2_Onsite"/>
    <s v="Present"/>
    <s v="P-S2_Onsite"/>
    <n v="10"/>
    <n v="10"/>
    <n v="15"/>
    <n v="18.5"/>
    <n v="58.5"/>
    <n v="60"/>
    <s v="Probability &amp; Statistics"/>
    <s v="BDS DF114"/>
    <s v="0 missed"/>
    <s v="0 missed"/>
    <n v="3"/>
    <n v="1"/>
    <n v="1"/>
    <n v="1"/>
    <s v="0 missed"/>
    <n v="4"/>
    <n v="1"/>
    <x v="2"/>
    <s v="No Data"/>
    <s v="A-S2_Onsite"/>
    <s v="Absent"/>
    <s v="A-S2_Onsite"/>
    <n v="5"/>
    <n v="4"/>
    <n v="8.5"/>
    <n v="9"/>
    <n v="46.5"/>
    <n v="30"/>
    <s v="Writing Practice"/>
    <s v="BDS DF112"/>
    <s v="0 missed"/>
    <s v="0 missed"/>
    <n v="2"/>
    <n v="2"/>
    <n v="1"/>
    <n v="1"/>
    <s v="0 missed"/>
    <n v="4"/>
    <n v="1"/>
    <x v="3"/>
    <s v="No Data"/>
    <s v="A-S2_Onsite"/>
    <s v="Absent"/>
    <s v="A-S2_Onsite"/>
    <s v="P-0, A-0, No Data-4"/>
    <s v="P-1, A-3, No Data-0"/>
    <s v="A-S2_Onsite"/>
    <s v="A-S2_Onsite"/>
    <s v="P-S2_Onsite"/>
    <s v="A-S2_Onsite"/>
    <x v="10"/>
    <n v="1"/>
    <s v="Activated"/>
    <s v="Exam Given"/>
    <x v="266"/>
    <x v="0"/>
  </r>
  <r>
    <n v="273"/>
    <s v="BS DS-AI"/>
    <s v="2025EB1100274"/>
    <s v="2025eb1100274@bitspilani-digital.edu.in"/>
    <s v="MO WAKIL"/>
    <s v="MALE"/>
    <s v="`+91-8829901298"/>
    <n v="10"/>
    <n v="7"/>
    <n v="10"/>
    <n v="10"/>
    <n v="50"/>
    <n v="29.6"/>
    <n v="60"/>
    <s v="Computer Programming"/>
    <s v="BDS DF113"/>
    <s v="0 missed"/>
    <s v="0 missed"/>
    <n v="4"/>
    <n v="1"/>
    <n v="1"/>
    <n v="1"/>
    <s v="0 missed"/>
    <n v="5"/>
    <n v="1"/>
    <x v="4"/>
    <s v="No Data"/>
    <s v="P-S2_Onsite"/>
    <s v="Present"/>
    <s v="P-S2_Onsite"/>
    <n v="12.5"/>
    <n v="12"/>
    <n v="8"/>
    <n v="9"/>
    <n v="10"/>
    <n v="51.5"/>
    <n v="50"/>
    <s v="Computer Systems"/>
    <s v="BDS DF108"/>
    <s v="0 missed"/>
    <s v="0 missed"/>
    <n v="3"/>
    <n v="2"/>
    <n v="1"/>
    <n v="1"/>
    <s v="0 missed"/>
    <n v="5"/>
    <n v="1"/>
    <x v="4"/>
    <s v="No Data"/>
    <s v="P-S2_Onsite"/>
    <s v="Present"/>
    <s v="P-S2_Onsite"/>
    <n v="10"/>
    <n v="10"/>
    <n v="15"/>
    <n v="19.5"/>
    <n v="59.5"/>
    <n v="60"/>
    <s v="Probability &amp; Statistics"/>
    <s v="BDS DF114"/>
    <s v="0 missed"/>
    <s v="0 missed"/>
    <n v="3"/>
    <n v="1"/>
    <n v="1"/>
    <n v="1"/>
    <s v="0 missed"/>
    <n v="4"/>
    <n v="1"/>
    <x v="2"/>
    <s v="No Data"/>
    <s v="P-S2_Onsite"/>
    <s v="Present"/>
    <s v="P-S2_Onsite"/>
    <n v="5"/>
    <n v="4.5"/>
    <n v="6"/>
    <n v="7"/>
    <n v="42.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267"/>
    <x v="0"/>
  </r>
  <r>
    <n v="274"/>
    <s v="BS DS-AI"/>
    <s v="2025EB1100275"/>
    <s v="2025eb1100275@bitspilani-digital.edu.in"/>
    <s v="GUNTURU ANISH"/>
    <s v="MALE"/>
    <s v="`+91-7337022907"/>
    <n v="2"/>
    <s v="A"/>
    <s v="A"/>
    <s v="A"/>
    <s v="A"/>
    <n v="1.6"/>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No Data"/>
    <s v="P-S2_Onsite"/>
    <s v="Present"/>
    <s v="P-S2_Onsite"/>
    <s v="A"/>
    <s v="A"/>
    <n v="15"/>
    <n v="16"/>
    <n v="31"/>
    <n v="60"/>
    <s v="Probability &amp; Statistics"/>
    <s v="BDS DF114"/>
    <s v="2 missed"/>
    <s v="0 missed"/>
    <n v="1"/>
    <n v="1"/>
    <n v="0.33333333333333331"/>
    <n v="1"/>
    <s v="2 missed"/>
    <n v="2"/>
    <n v="0.5"/>
    <x v="7"/>
    <s v="No Data"/>
    <s v="P-S2_Onsite"/>
    <s v="Present"/>
    <s v="P-S2_Onsite"/>
    <n v="4"/>
    <s v="A"/>
    <s v="A"/>
    <s v="A"/>
    <n v="4"/>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268"/>
    <x v="0"/>
  </r>
  <r>
    <n v="275"/>
    <s v="BS DS-AI"/>
    <s v="2025EB1100276"/>
    <s v="2025eb1100276@bitspilani-digital.edu.in"/>
    <s v="SHWETA"/>
    <s v="FEMALE"/>
    <s v="`+91-8210379198"/>
    <n v="10"/>
    <n v="10"/>
    <n v="9"/>
    <n v="10"/>
    <n v="50"/>
    <n v="31.2"/>
    <n v="60"/>
    <s v="Computer Programming"/>
    <s v="BDS DF113"/>
    <s v="0 missed"/>
    <s v="0 missed"/>
    <n v="4"/>
    <n v="1"/>
    <n v="1"/>
    <n v="1"/>
    <s v="0 missed"/>
    <n v="5"/>
    <n v="1"/>
    <x v="4"/>
    <s v="No Data"/>
    <s v="P-S2_Onsite"/>
    <s v="Present"/>
    <s v="P-S2_Onsite"/>
    <s v="A"/>
    <n v="13"/>
    <n v="10"/>
    <n v="9"/>
    <n v="9"/>
    <n v="41"/>
    <n v="50"/>
    <s v="Computer Systems"/>
    <s v="BDS DF108"/>
    <s v="0 missed"/>
    <s v="1 missed"/>
    <n v="3"/>
    <n v="1"/>
    <n v="1"/>
    <n v="0.5"/>
    <s v="1 missed"/>
    <n v="4"/>
    <n v="0.8"/>
    <x v="10"/>
    <s v="No Data"/>
    <s v="No Data"/>
    <s v="No Data"/>
    <s v="No Data"/>
    <n v="10"/>
    <n v="10"/>
    <n v="15"/>
    <n v="18.5"/>
    <n v="58.5"/>
    <n v="60"/>
    <s v="Probability &amp; Statistics"/>
    <s v="BDS DF114"/>
    <s v="0 missed"/>
    <s v="0 missed"/>
    <n v="3"/>
    <n v="1"/>
    <n v="1"/>
    <n v="1"/>
    <s v="0 missed"/>
    <n v="4"/>
    <n v="1"/>
    <x v="2"/>
    <s v="No Data"/>
    <s v="P-S2_Onsite"/>
    <s v="Present"/>
    <s v="P-S2_Onsite"/>
    <n v="5"/>
    <n v="4"/>
    <n v="8.5"/>
    <n v="9.75"/>
    <n v="47.25"/>
    <n v="30"/>
    <s v="Writing Practice"/>
    <s v="BDS DF112"/>
    <s v="0 missed"/>
    <s v="0 missed"/>
    <n v="2"/>
    <n v="2"/>
    <n v="1"/>
    <n v="1"/>
    <s v="0 missed"/>
    <n v="4"/>
    <n v="1"/>
    <x v="3"/>
    <s v="P-S1_Onsite"/>
    <s v="No Data"/>
    <s v="Present"/>
    <s v="P-S1_Onsite"/>
    <s v="P-1, A-0, No Data-3"/>
    <s v="P-2, A-0, No Data-2"/>
    <s v="P-S2_Onsite"/>
    <s v="P-S1_Onsite"/>
    <s v="No Data"/>
    <s v="P-S2_Onsite"/>
    <x v="4"/>
    <n v="0"/>
    <s v="Activated"/>
    <s v="Exam Given"/>
    <x v="269"/>
    <x v="0"/>
  </r>
  <r>
    <n v="276"/>
    <s v="BS DS-AI"/>
    <s v="2025EB1100277"/>
    <s v="2025eb1100277@bitspilani-digital.edu.in"/>
    <s v="NIKAM SAURABH SURESH"/>
    <s v="MALE"/>
    <s v="`+91-7020501517"/>
    <n v="9"/>
    <s v="A"/>
    <s v="A"/>
    <s v="A"/>
    <s v="A"/>
    <n v="7.2"/>
    <n v="60"/>
    <s v="Computer Programming"/>
    <s v="BDS DF113"/>
    <s v="3 missed"/>
    <s v="1 missed"/>
    <n v="1"/>
    <n v="0"/>
    <n v="0.25"/>
    <n v="0"/>
    <s v="4 missed"/>
    <n v="1"/>
    <n v="0.2"/>
    <x v="2"/>
    <s v="A-S1_Onsite"/>
    <s v="A-S2_Onsite"/>
    <s v="Absent"/>
    <s v="A-S1_Onsite"/>
    <s v="A"/>
    <s v="A"/>
    <s v="A"/>
    <s v="A"/>
    <s v="A"/>
    <n v="0"/>
    <n v="50"/>
    <s v="Computer Systems"/>
    <s v="BDS DF108"/>
    <s v="3 missed"/>
    <s v="2 missed"/>
    <n v="0"/>
    <n v="0"/>
    <n v="0"/>
    <n v="0"/>
    <s v="5 missed"/>
    <n v="0"/>
    <n v="0"/>
    <x v="0"/>
    <s v="A-S1_Onsite"/>
    <s v="A-S2_Onsite"/>
    <s v="Absent"/>
    <s v="A-S1_Onsite"/>
    <n v="7"/>
    <n v="8"/>
    <s v="A"/>
    <s v="A"/>
    <n v="19"/>
    <n v="60"/>
    <s v="Probability &amp; Statistics"/>
    <s v="BDS DF114"/>
    <s v="1 missed"/>
    <s v="1 missed"/>
    <n v="2"/>
    <n v="0"/>
    <n v="0.66666666666666663"/>
    <n v="0"/>
    <s v="2 missed"/>
    <n v="2"/>
    <n v="0.5"/>
    <x v="0"/>
    <s v="A-S1_Onsite"/>
    <s v="A-S2_Onsite"/>
    <s v="Absent"/>
    <s v="A-S1_Onsite"/>
    <n v="4"/>
    <n v="4.5"/>
    <n v="7.5"/>
    <s v="A"/>
    <n v="16"/>
    <n v="30"/>
    <s v="Writing Practice"/>
    <s v="BDS DF112"/>
    <s v="0 missed"/>
    <s v="1 missed"/>
    <n v="2"/>
    <n v="1"/>
    <n v="1"/>
    <n v="0.5"/>
    <s v="1 missed"/>
    <n v="3"/>
    <n v="0.75"/>
    <x v="2"/>
    <s v="A-S1_Onsite"/>
    <s v="A-S2_Onsite"/>
    <s v="Absent"/>
    <s v="A-S1_Onsite"/>
    <s v="P-0, A-4, No Data-0"/>
    <s v="P-0, A-4, No Data-0"/>
    <s v="A-S1_Onsite"/>
    <s v="A-S1_Onsite"/>
    <s v="A-S1_Onsite"/>
    <s v="A-S1_Onsite"/>
    <x v="1"/>
    <n v="0"/>
    <s v="Activated"/>
    <s v="Absent"/>
    <x v="270"/>
    <x v="1"/>
  </r>
  <r>
    <n v="277"/>
    <s v="BS DS-AI"/>
    <s v="2025EB1100278"/>
    <s v="2025eb1100278@bitspilani-digital.edu.in"/>
    <s v="EL BOUAMRANI AISSAM"/>
    <s v="MALE"/>
    <s v="`+62-85777324314"/>
    <n v="10"/>
    <n v="9"/>
    <n v="10"/>
    <n v="10"/>
    <n v="50"/>
    <n v="31.2"/>
    <n v="60"/>
    <s v="Computer Programming"/>
    <s v="BDS DF113"/>
    <s v="0 missed"/>
    <s v="0 missed"/>
    <n v="4"/>
    <n v="1"/>
    <n v="1"/>
    <n v="1"/>
    <s v="0 missed"/>
    <n v="5"/>
    <n v="1"/>
    <x v="4"/>
    <s v="No Data"/>
    <s v="No Data"/>
    <s v="No Data"/>
    <s v="No Data"/>
    <n v="14"/>
    <n v="14"/>
    <n v="10"/>
    <n v="10"/>
    <n v="10"/>
    <n v="58"/>
    <n v="50"/>
    <s v="Computer Systems"/>
    <s v="BDS DF108"/>
    <s v="0 missed"/>
    <s v="0 missed"/>
    <n v="3"/>
    <n v="2"/>
    <n v="1"/>
    <n v="1"/>
    <s v="0 missed"/>
    <n v="5"/>
    <n v="1"/>
    <x v="4"/>
    <s v="No Data"/>
    <s v="No Data"/>
    <s v="No Data"/>
    <s v="No Data"/>
    <n v="10"/>
    <n v="10"/>
    <n v="15"/>
    <n v="19.5"/>
    <n v="59.5"/>
    <n v="60"/>
    <s v="Probability &amp; Statistics"/>
    <s v="BDS DF114"/>
    <s v="0 missed"/>
    <s v="0 missed"/>
    <n v="3"/>
    <n v="1"/>
    <n v="1"/>
    <n v="1"/>
    <s v="0 missed"/>
    <n v="4"/>
    <n v="1"/>
    <x v="2"/>
    <s v="No Data"/>
    <s v="No Data"/>
    <s v="No Data"/>
    <s v="No Data"/>
    <n v="4.5"/>
    <n v="4.5"/>
    <n v="7"/>
    <n v="7"/>
    <n v="23"/>
    <n v="30"/>
    <s v="Writing Practice"/>
    <s v="BDS DF112"/>
    <s v="0 missed"/>
    <s v="0 missed"/>
    <n v="2"/>
    <n v="2"/>
    <n v="1"/>
    <n v="1"/>
    <s v="0 missed"/>
    <n v="4"/>
    <n v="1"/>
    <x v="3"/>
    <s v="No Data"/>
    <s v="No Data"/>
    <s v="No Data"/>
    <s v="No Data"/>
    <s v="P-0, A-0, No Data-4"/>
    <s v="P-0, A-0, No Data-4"/>
    <s v="No Data"/>
    <s v="No Data"/>
    <s v="No Data"/>
    <s v="No Data"/>
    <x v="6"/>
    <n v="1"/>
    <e v="#N/A"/>
    <s v="AIU Case"/>
    <x v="271"/>
    <x v="0"/>
  </r>
  <r>
    <n v="278"/>
    <s v="BS DS-AI"/>
    <s v="2025EB1100279"/>
    <s v="2025eb1100279@bitspilani-digital.edu.in"/>
    <s v="AKSHAT JOSHI"/>
    <s v="MALE"/>
    <s v="`+91-9068000271"/>
    <n v="2"/>
    <s v="A"/>
    <s v="A"/>
    <s v="A"/>
    <s v="A"/>
    <n v="1.6"/>
    <n v="60"/>
    <s v="Computer Programming"/>
    <s v="BDS DF113"/>
    <s v="3 missed"/>
    <s v="1 missed"/>
    <n v="1"/>
    <n v="0"/>
    <n v="0.25"/>
    <n v="0"/>
    <s v="4 missed"/>
    <n v="1"/>
    <n v="0.2"/>
    <x v="2"/>
    <s v="A-S1_Onsite"/>
    <s v="A-S2_Onsite"/>
    <s v="Absent"/>
    <s v="A-S1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n v="1"/>
    <s v="A"/>
    <s v="A"/>
    <s v="A"/>
    <n v="1"/>
    <n v="30"/>
    <s v="Writing Practice"/>
    <s v="BDS DF112"/>
    <s v="1 missed"/>
    <s v="2 missed"/>
    <n v="1"/>
    <n v="0"/>
    <n v="0.5"/>
    <n v="0"/>
    <s v="3 missed"/>
    <n v="1"/>
    <n v="0.25"/>
    <x v="1"/>
    <s v="P-S1_Onsite"/>
    <s v="No Data"/>
    <s v="Present"/>
    <s v="P-S1_Onsite"/>
    <s v="P-1, A-1, No Data-2"/>
    <s v="P-0, A-3, No Data-1"/>
    <s v="A-S1_Onsite"/>
    <s v="P-S1_Onsite"/>
    <s v="A-S2_Onsite"/>
    <s v="A-S2_Onsite"/>
    <x v="10"/>
    <n v="0"/>
    <s v="Activated"/>
    <s v="Exam Given"/>
    <x v="272"/>
    <x v="0"/>
  </r>
  <r>
    <n v="279"/>
    <s v="BS DS-AI"/>
    <s v="2025EB1100280"/>
    <s v="2025eb1100280@bitspilani-digital.edu.in"/>
    <s v="RAMAGIRI VENNELA"/>
    <s v="FEMALE"/>
    <s v="`+91-8074379476"/>
    <n v="8"/>
    <n v="7"/>
    <n v="9"/>
    <n v="8"/>
    <n v="50"/>
    <n v="25.6"/>
    <n v="60"/>
    <s v="Computer Programming"/>
    <s v="BDS DF113"/>
    <s v="0 missed"/>
    <s v="0 missed"/>
    <n v="4"/>
    <n v="1"/>
    <n v="1"/>
    <n v="1"/>
    <s v="0 missed"/>
    <n v="5"/>
    <n v="1"/>
    <x v="4"/>
    <s v="No Data"/>
    <s v="P-S2_Onsite"/>
    <s v="Present"/>
    <s v="P-S2_Onsite"/>
    <n v="13"/>
    <n v="13"/>
    <n v="8"/>
    <n v="9"/>
    <n v="10"/>
    <n v="53"/>
    <n v="50"/>
    <s v="Computer Systems"/>
    <s v="BDS DF108"/>
    <s v="0 missed"/>
    <s v="0 missed"/>
    <n v="3"/>
    <n v="2"/>
    <n v="1"/>
    <n v="1"/>
    <s v="0 missed"/>
    <n v="5"/>
    <n v="1"/>
    <x v="4"/>
    <s v="No Data"/>
    <s v="No Data"/>
    <s v="No Data"/>
    <s v="No Data"/>
    <n v="9"/>
    <n v="9"/>
    <n v="12"/>
    <n v="17.5"/>
    <n v="52"/>
    <n v="60"/>
    <s v="Probability &amp; Statistics"/>
    <s v="BDS DF114"/>
    <s v="0 missed"/>
    <s v="0 missed"/>
    <n v="3"/>
    <n v="1"/>
    <n v="1"/>
    <n v="1"/>
    <s v="0 missed"/>
    <n v="4"/>
    <n v="1"/>
    <x v="2"/>
    <s v="No Data"/>
    <s v="P-S2_Onsite"/>
    <s v="Present"/>
    <s v="P-S2_Onsite"/>
    <n v="5"/>
    <n v="3.5"/>
    <n v="8"/>
    <n v="8.75"/>
    <n v="35.25"/>
    <n v="30"/>
    <s v="Writing Practice"/>
    <s v="BDS DF112"/>
    <s v="0 missed"/>
    <s v="0 missed"/>
    <n v="2"/>
    <n v="2"/>
    <n v="1"/>
    <n v="1"/>
    <s v="0 missed"/>
    <n v="4"/>
    <n v="1"/>
    <x v="3"/>
    <s v="No Data"/>
    <s v="P-S2_Onsite"/>
    <s v="Present"/>
    <s v="P-S2_Onsite"/>
    <s v="P-0, A-0, No Data-4"/>
    <s v="P-3, A-0, No Data-1"/>
    <s v="P-S2_Onsite"/>
    <s v="P-S2_Onsite"/>
    <s v="No Data"/>
    <s v="P-S2_Onsite"/>
    <x v="4"/>
    <n v="1"/>
    <s v="Activated"/>
    <s v="Exam Given"/>
    <x v="273"/>
    <x v="0"/>
  </r>
  <r>
    <n v="280"/>
    <s v="BS DS-AI"/>
    <s v="2025EB1100281"/>
    <s v="2025eb1100281@bitspilani-digital.edu.in"/>
    <s v="HADAP MOHIT MANISH"/>
    <s v="MALE"/>
    <s v="`+91-7798561270"/>
    <n v="7"/>
    <s v="A"/>
    <s v="A"/>
    <s v="A"/>
    <s v="A"/>
    <n v="5.6"/>
    <n v="60"/>
    <s v="Computer Programming"/>
    <s v="BDS DF113"/>
    <s v="3 missed"/>
    <s v="1 missed"/>
    <n v="1"/>
    <n v="0"/>
    <n v="0.25"/>
    <n v="0"/>
    <s v="4 missed"/>
    <n v="1"/>
    <n v="0.2"/>
    <x v="2"/>
    <s v="P-S1_Onsite"/>
    <s v="No Data"/>
    <s v="Present"/>
    <s v="P-S1_Onsite"/>
    <s v="A"/>
    <s v="A"/>
    <s v="A"/>
    <s v="A"/>
    <s v="A"/>
    <n v="0"/>
    <n v="50"/>
    <s v="Computer Systems"/>
    <s v="BDS DF108"/>
    <s v="3 missed"/>
    <s v="2 missed"/>
    <n v="0"/>
    <n v="0"/>
    <n v="0"/>
    <n v="0"/>
    <s v="5 missed"/>
    <n v="0"/>
    <n v="0"/>
    <x v="0"/>
    <s v="P-S1_Onsite"/>
    <s v="No Data"/>
    <s v="Present"/>
    <s v="P-S1_Onsite"/>
    <s v="A"/>
    <s v="A"/>
    <s v="A"/>
    <s v="A"/>
    <n v="0"/>
    <n v="60"/>
    <s v="Probability &amp; Statistics"/>
    <s v="BDS DF114"/>
    <s v="3 missed"/>
    <s v="1 missed"/>
    <n v="0"/>
    <n v="0"/>
    <n v="0"/>
    <n v="0"/>
    <s v="4 missed"/>
    <n v="0"/>
    <n v="0"/>
    <x v="1"/>
    <s v="P-S1_Onsite"/>
    <s v="No Data"/>
    <s v="Present"/>
    <s v="P-S1_Onsite"/>
    <n v="2.5"/>
    <s v="A"/>
    <s v="A"/>
    <s v="A"/>
    <n v="2.5"/>
    <n v="30"/>
    <s v="Writing Practice"/>
    <s v="BDS DF112"/>
    <s v="1 missed"/>
    <s v="2 missed"/>
    <n v="1"/>
    <n v="0"/>
    <n v="0.5"/>
    <n v="0"/>
    <s v="3 missed"/>
    <n v="1"/>
    <n v="0.25"/>
    <x v="1"/>
    <s v="P-S1_Onsite"/>
    <s v="No Data"/>
    <s v="Present"/>
    <s v="P-S1_Onsite"/>
    <s v="P-4, A-0, No Data-0"/>
    <s v="P-0, A-0, No Data-4"/>
    <s v="P-S1_Onsite"/>
    <s v="P-S1_Onsite"/>
    <s v="P-S1_Onsite"/>
    <s v="P-S1_Onsite"/>
    <x v="0"/>
    <n v="0"/>
    <s v="Activated"/>
    <s v="Exam Given"/>
    <x v="274"/>
    <x v="0"/>
  </r>
  <r>
    <n v="281"/>
    <s v="BS DS-AI"/>
    <s v="2025EB1100282"/>
    <s v="2025eb1100282@bitspilani-digital.edu.in"/>
    <s v="SHREEJAY GIRI"/>
    <s v="MALE"/>
    <s v="`+91-9368190023"/>
    <n v="10"/>
    <n v="10"/>
    <n v="10"/>
    <n v="10"/>
    <s v="A"/>
    <n v="32"/>
    <n v="60"/>
    <s v="Computer Programming"/>
    <s v="BDS DF113"/>
    <s v="0 missed"/>
    <s v="1 missed"/>
    <n v="4"/>
    <n v="0"/>
    <n v="1"/>
    <n v="0"/>
    <s v="1 missed"/>
    <n v="4"/>
    <n v="0.8"/>
    <x v="6"/>
    <s v="A-S1_Onsite"/>
    <s v="A-S2_Onsite"/>
    <s v="Absent"/>
    <s v="A-S1_Onsite"/>
    <n v="13"/>
    <s v="A"/>
    <s v="A"/>
    <s v="A"/>
    <s v="A"/>
    <n v="13"/>
    <n v="50"/>
    <s v="Computer Systems"/>
    <s v="BDS DF108"/>
    <s v="3 missed"/>
    <s v="1 missed"/>
    <n v="0"/>
    <n v="1"/>
    <n v="0"/>
    <n v="0.5"/>
    <s v="4 missed"/>
    <n v="1"/>
    <n v="0.2"/>
    <x v="5"/>
    <s v="A-S1_Onsite"/>
    <s v="A-S2_Onsite"/>
    <s v="Absent"/>
    <s v="A-S1_Onsite"/>
    <n v="10"/>
    <n v="9"/>
    <s v="A"/>
    <s v="A"/>
    <n v="23.5"/>
    <n v="60"/>
    <s v="Probability &amp; Statistics"/>
    <s v="BDS DF114"/>
    <s v="1 missed"/>
    <s v="1 missed"/>
    <n v="2"/>
    <n v="0"/>
    <n v="0.66666666666666663"/>
    <n v="0"/>
    <s v="2 missed"/>
    <n v="2"/>
    <n v="0.5"/>
    <x v="0"/>
    <s v="A-S1_Onsite"/>
    <s v="A-S2_Onsite"/>
    <s v="Absent"/>
    <s v="A-S1_Onsite"/>
    <n v="4.5"/>
    <n v="4.5"/>
    <s v="A"/>
    <s v="A"/>
    <n v="9"/>
    <n v="30"/>
    <s v="Writing Practice"/>
    <s v="BDS DF112"/>
    <s v="0 missed"/>
    <s v="2 missed"/>
    <n v="2"/>
    <n v="0"/>
    <n v="1"/>
    <n v="0"/>
    <s v="2 missed"/>
    <n v="2"/>
    <n v="0.5"/>
    <x v="0"/>
    <s v="P-S1_Onsite"/>
    <s v="No Data"/>
    <s v="Present"/>
    <s v="P-S1_Onsite"/>
    <s v="P-1, A-3, No Data-0"/>
    <s v="P-0, A-3, No Data-1"/>
    <s v="A-S1_Onsite"/>
    <s v="P-S1_Onsite"/>
    <s v="A-S1_Onsite"/>
    <s v="A-S1_Onsite"/>
    <x v="10"/>
    <n v="0"/>
    <s v="Activated"/>
    <s v="Exam Given"/>
    <x v="275"/>
    <x v="0"/>
  </r>
  <r>
    <n v="282"/>
    <s v="BS DS-AI"/>
    <s v="2025EB1100283"/>
    <s v="2025eb1100283@bitspilani-digital.edu.in"/>
    <s v="HIMAKSH VERMA"/>
    <s v="MALE"/>
    <s v="`+91-9888677974"/>
    <n v="2"/>
    <n v="2"/>
    <n v="9"/>
    <n v="4"/>
    <s v="A"/>
    <n v="13.6"/>
    <n v="60"/>
    <s v="Computer Programming"/>
    <s v="BDS DF113"/>
    <s v="0 missed"/>
    <s v="1 missed"/>
    <n v="4"/>
    <n v="0"/>
    <n v="1"/>
    <n v="0"/>
    <s v="1 missed"/>
    <n v="4"/>
    <n v="0.8"/>
    <x v="6"/>
    <s v="No Data"/>
    <s v="P-S2_Onsite"/>
    <s v="Present"/>
    <s v="P-S2_Onsite"/>
    <n v="15"/>
    <s v="A"/>
    <s v="A"/>
    <s v="A"/>
    <s v="A"/>
    <n v="15"/>
    <n v="50"/>
    <s v="Computer Systems"/>
    <s v="BDS DF108"/>
    <s v="3 missed"/>
    <s v="1 missed"/>
    <n v="0"/>
    <n v="1"/>
    <n v="0"/>
    <n v="0.5"/>
    <s v="4 missed"/>
    <n v="1"/>
    <n v="0.2"/>
    <x v="5"/>
    <s v="No Data"/>
    <s v="P-S2_Onsite"/>
    <s v="Present"/>
    <s v="P-S2_Onsite"/>
    <s v="A"/>
    <s v="A"/>
    <s v="A"/>
    <s v="A"/>
    <n v="0"/>
    <n v="60"/>
    <s v="Probability &amp; Statistics"/>
    <s v="BDS DF114"/>
    <s v="3 missed"/>
    <s v="1 missed"/>
    <n v="0"/>
    <n v="0"/>
    <n v="0"/>
    <n v="0"/>
    <s v="4 missed"/>
    <n v="0"/>
    <n v="0"/>
    <x v="1"/>
    <s v="No Data"/>
    <s v="P-S2_Onsite"/>
    <s v="Present"/>
    <s v="P-S2_Onsite"/>
    <n v="1"/>
    <s v="A"/>
    <s v="A"/>
    <s v="A"/>
    <n v="1"/>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276"/>
    <x v="0"/>
  </r>
  <r>
    <n v="283"/>
    <s v="BS DS-AI"/>
    <s v="2025EB1100284"/>
    <s v="2025eb1100284@bitspilani-digital.edu.in"/>
    <s v="ADITYA OBEROI"/>
    <s v="MALE"/>
    <s v="`+91-7017959693"/>
    <n v="2"/>
    <s v="A"/>
    <n v="9"/>
    <n v="10"/>
    <n v="50"/>
    <n v="16.8"/>
    <n v="60"/>
    <s v="Computer Programming"/>
    <s v="BDS DF113"/>
    <s v="1 missed"/>
    <s v="0 missed"/>
    <n v="3"/>
    <n v="1"/>
    <n v="0.75"/>
    <n v="1"/>
    <s v="1 missed"/>
    <n v="4"/>
    <n v="0.8"/>
    <x v="3"/>
    <s v="No Data"/>
    <s v="A-S2_Onsite"/>
    <s v="Absent"/>
    <s v="A-S2_Onsite"/>
    <n v="14"/>
    <n v="14"/>
    <s v="A"/>
    <n v="9"/>
    <n v="10"/>
    <n v="47"/>
    <n v="50"/>
    <s v="Computer Systems"/>
    <s v="BDS DF108"/>
    <s v="1 missed"/>
    <s v="0 missed"/>
    <n v="2"/>
    <n v="2"/>
    <n v="0.66666666666666663"/>
    <n v="1"/>
    <s v="1 missed"/>
    <n v="4"/>
    <n v="0.8"/>
    <x v="2"/>
    <s v="No Data"/>
    <s v="A-S2_Onsite"/>
    <s v="Absent"/>
    <s v="A-S2_Onsite"/>
    <s v="A"/>
    <n v="10"/>
    <n v="15"/>
    <n v="18.5"/>
    <n v="48.5"/>
    <n v="60"/>
    <s v="Probability &amp; Statistics"/>
    <s v="BDS DF114"/>
    <s v="1 missed"/>
    <s v="0 missed"/>
    <n v="2"/>
    <n v="1"/>
    <n v="0.66666666666666663"/>
    <n v="1"/>
    <s v="1 missed"/>
    <n v="3"/>
    <n v="0.75"/>
    <x v="5"/>
    <s v="No Data"/>
    <s v="A-S2_Onsite"/>
    <s v="Absent"/>
    <s v="A-S2_Onsite"/>
    <n v="4.5"/>
    <n v="4.5"/>
    <n v="7"/>
    <n v="8"/>
    <n v="24"/>
    <n v="30"/>
    <s v="Writing Practice"/>
    <s v="BDS DF112"/>
    <s v="0 missed"/>
    <s v="0 missed"/>
    <n v="2"/>
    <n v="2"/>
    <n v="1"/>
    <n v="1"/>
    <s v="0 missed"/>
    <n v="4"/>
    <n v="1"/>
    <x v="3"/>
    <s v="No Data"/>
    <s v="A-S2_Onsite"/>
    <s v="Absent"/>
    <s v="A-S2_Onsite"/>
    <s v="P-0, A-0, No Data-4"/>
    <s v="P-0, A-4, No Data-0"/>
    <s v="A-S2_Onsite"/>
    <s v="A-S2_Onsite"/>
    <s v="A-S2_Onsite"/>
    <s v="A-S2_Onsite"/>
    <x v="1"/>
    <n v="0"/>
    <s v="Activated"/>
    <s v="Absent"/>
    <x v="277"/>
    <x v="1"/>
  </r>
  <r>
    <n v="284"/>
    <s v="BS DS-AI"/>
    <s v="2025EB1100285"/>
    <s v="2025eb1100285@bitspilani-digital.edu.in"/>
    <s v="V S CHANDINI"/>
    <s v="FEMALE"/>
    <s v="`+91-9287395487"/>
    <n v="9"/>
    <n v="8"/>
    <n v="9"/>
    <n v="10"/>
    <n v="50"/>
    <n v="28.8"/>
    <n v="60"/>
    <s v="Computer Programming"/>
    <s v="BDS DF113"/>
    <s v="0 missed"/>
    <s v="0 missed"/>
    <n v="4"/>
    <n v="1"/>
    <n v="1"/>
    <n v="1"/>
    <s v="0 missed"/>
    <n v="5"/>
    <n v="1"/>
    <x v="4"/>
    <s v="P-S1_Onsite"/>
    <s v="No Data"/>
    <s v="Present"/>
    <s v="P-S1_Onsite"/>
    <n v="13.5"/>
    <n v="14"/>
    <n v="10"/>
    <n v="9"/>
    <n v="9"/>
    <n v="55.5"/>
    <n v="50"/>
    <s v="Computer Systems"/>
    <s v="BDS DF108"/>
    <s v="0 missed"/>
    <s v="0 missed"/>
    <n v="3"/>
    <n v="2"/>
    <n v="1"/>
    <n v="1"/>
    <s v="0 missed"/>
    <n v="5"/>
    <n v="1"/>
    <x v="4"/>
    <s v="P-S1_Onsite"/>
    <s v="No Data"/>
    <s v="Present"/>
    <s v="P-S1_Onsite"/>
    <n v="7"/>
    <n v="10"/>
    <n v="15"/>
    <n v="19"/>
    <n v="56"/>
    <n v="60"/>
    <s v="Probability &amp; Statistics"/>
    <s v="BDS DF114"/>
    <s v="0 missed"/>
    <s v="0 missed"/>
    <n v="3"/>
    <n v="1"/>
    <n v="1"/>
    <n v="1"/>
    <s v="0 missed"/>
    <n v="4"/>
    <n v="1"/>
    <x v="2"/>
    <s v="P-S1_Onsite"/>
    <s v="No Data"/>
    <s v="Present"/>
    <s v="P-S1_Onsite"/>
    <n v="5"/>
    <n v="4.5"/>
    <n v="8"/>
    <n v="8"/>
    <n v="45.5"/>
    <n v="30"/>
    <s v="Writing Practice"/>
    <s v="BDS DF112"/>
    <s v="0 missed"/>
    <s v="0 missed"/>
    <n v="2"/>
    <n v="2"/>
    <n v="1"/>
    <n v="1"/>
    <s v="0 missed"/>
    <n v="4"/>
    <n v="1"/>
    <x v="3"/>
    <s v="P-S1_Onsite"/>
    <s v="No Data"/>
    <s v="Present"/>
    <s v="P-S1_Onsite"/>
    <s v="P-4, A-0, No Data-0"/>
    <s v="P-0, A-0, No Data-4"/>
    <s v="P-S1_Onsite"/>
    <s v="P-S1_Onsite"/>
    <s v="P-S1_Onsite"/>
    <s v="P-S1_Onsite"/>
    <x v="0"/>
    <n v="1"/>
    <s v="Activated"/>
    <s v="Exam Given"/>
    <x v="278"/>
    <x v="0"/>
  </r>
  <r>
    <n v="285"/>
    <s v="BS DS-AI"/>
    <s v="2025EB1100286"/>
    <s v="2025eb1100286@bitspilani-digital.edu.in"/>
    <s v="SHARMA HIMANGI"/>
    <s v="FEMALE"/>
    <s v="`+65-97986328"/>
    <n v="6"/>
    <n v="6"/>
    <s v="A"/>
    <s v="A"/>
    <s v="A"/>
    <n v="9.6"/>
    <n v="60"/>
    <s v="Computer Programming"/>
    <s v="BDS DF113"/>
    <s v="2 missed"/>
    <s v="1 missed"/>
    <n v="2"/>
    <n v="0"/>
    <n v="0.5"/>
    <n v="0"/>
    <s v="3 missed"/>
    <n v="2"/>
    <n v="0.4"/>
    <x v="0"/>
    <s v="P-S1_Online"/>
    <s v="No Data"/>
    <s v="Present"/>
    <s v="P-S1_Online"/>
    <n v="13"/>
    <s v="A"/>
    <s v="A"/>
    <s v="A"/>
    <s v="A"/>
    <n v="13"/>
    <n v="50"/>
    <s v="Computer Systems"/>
    <s v="BDS DF108"/>
    <s v="3 missed"/>
    <s v="1 missed"/>
    <n v="0"/>
    <n v="1"/>
    <n v="0"/>
    <n v="0.5"/>
    <s v="4 missed"/>
    <n v="1"/>
    <n v="0.2"/>
    <x v="5"/>
    <s v="P-S1_Online"/>
    <s v="No Data"/>
    <s v="Present"/>
    <s v="P-S1_Online"/>
    <n v="8"/>
    <s v="A"/>
    <s v="A"/>
    <s v="A"/>
    <n v="8"/>
    <n v="60"/>
    <s v="Probability &amp; Statistics"/>
    <s v="BDS DF114"/>
    <s v="2 missed"/>
    <s v="1 missed"/>
    <n v="1"/>
    <n v="0"/>
    <n v="0.33333333333333331"/>
    <n v="0"/>
    <s v="3 missed"/>
    <n v="1"/>
    <n v="0.25"/>
    <x v="3"/>
    <s v="No Data"/>
    <s v="P-S2_Online"/>
    <s v="Present"/>
    <s v="P-S2_Online"/>
    <n v="4"/>
    <s v="A"/>
    <s v="A"/>
    <s v="A"/>
    <n v="4"/>
    <n v="30"/>
    <s v="Writing Practice"/>
    <s v="BDS DF112"/>
    <s v="1 missed"/>
    <s v="2 missed"/>
    <n v="1"/>
    <n v="0"/>
    <n v="0.5"/>
    <n v="0"/>
    <s v="3 missed"/>
    <n v="1"/>
    <n v="0.25"/>
    <x v="1"/>
    <s v="No Data"/>
    <s v="P-S2_Online"/>
    <s v="Present"/>
    <s v="P-S2_Online"/>
    <s v="P-2, A-0, No Data-2"/>
    <s v="P-2, A-0, No Data-2"/>
    <s v="P-S1_Online"/>
    <s v="P-S2_Online"/>
    <s v="P-S1_Online"/>
    <s v="P-S2_Online"/>
    <x v="0"/>
    <n v="0"/>
    <s v="Activated"/>
    <s v="Exam Given"/>
    <x v="279"/>
    <x v="0"/>
  </r>
  <r>
    <n v="286"/>
    <s v="BS DS-AI"/>
    <s v="2025EB1100287"/>
    <s v="2025eb1100287@bitspilani-digital.edu.in"/>
    <s v="PARTH PRASHANT UNDE"/>
    <s v="MALE"/>
    <s v="`+91-7058644971"/>
    <n v="10"/>
    <n v="10"/>
    <n v="9"/>
    <n v="10"/>
    <n v="50"/>
    <n v="31.2"/>
    <n v="60"/>
    <s v="Computer Programming"/>
    <s v="BDS DF113"/>
    <s v="0 missed"/>
    <s v="0 missed"/>
    <n v="4"/>
    <n v="1"/>
    <n v="1"/>
    <n v="1"/>
    <s v="0 missed"/>
    <n v="5"/>
    <n v="1"/>
    <x v="4"/>
    <s v="No Data"/>
    <s v="P-S2_Onsite"/>
    <s v="Present"/>
    <s v="P-S2_Onsite"/>
    <n v="10"/>
    <n v="12"/>
    <n v="8.6666666669999994"/>
    <n v="9"/>
    <n v="10"/>
    <n v="49.666666667000001"/>
    <n v="50"/>
    <s v="Computer Systems"/>
    <s v="BDS DF108"/>
    <s v="0 missed"/>
    <s v="0 missed"/>
    <n v="3"/>
    <n v="2"/>
    <n v="1"/>
    <n v="1"/>
    <s v="0 missed"/>
    <n v="5"/>
    <n v="1"/>
    <x v="4"/>
    <s v="No Data"/>
    <s v="P-S2_Onsite"/>
    <s v="Present"/>
    <s v="P-S2_Onsite"/>
    <n v="10"/>
    <n v="10"/>
    <n v="15"/>
    <n v="19"/>
    <n v="59"/>
    <n v="60"/>
    <s v="Probability &amp; Statistics"/>
    <s v="BDS DF114"/>
    <s v="0 missed"/>
    <s v="0 missed"/>
    <n v="3"/>
    <n v="1"/>
    <n v="1"/>
    <n v="1"/>
    <s v="0 missed"/>
    <n v="4"/>
    <n v="1"/>
    <x v="2"/>
    <s v="No Data"/>
    <s v="P-S2_Onsite"/>
    <s v="Present"/>
    <s v="P-S2_Onsite"/>
    <n v="5"/>
    <n v="5"/>
    <n v="9"/>
    <n v="7"/>
    <n v="46"/>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280"/>
    <x v="0"/>
  </r>
  <r>
    <n v="287"/>
    <s v="BS DS-AI"/>
    <s v="2025EB1100288"/>
    <s v="2025eb1100288@bitspilani-digital.edu.in"/>
    <s v="NAMAN DWIVEDI"/>
    <s v="MALE"/>
    <s v="`+91-8960958366"/>
    <n v="6"/>
    <s v="A"/>
    <s v="A"/>
    <n v="9"/>
    <n v="50"/>
    <n v="12"/>
    <n v="60"/>
    <s v="Computer Programming"/>
    <s v="BDS DF113"/>
    <s v="2 missed"/>
    <s v="0 missed"/>
    <n v="2"/>
    <n v="1"/>
    <n v="0.5"/>
    <n v="1"/>
    <s v="2 missed"/>
    <n v="3"/>
    <n v="0.6"/>
    <x v="7"/>
    <s v="P-S1_Onsite"/>
    <s v="No Data"/>
    <s v="Present"/>
    <s v="P-S1_Onsite"/>
    <n v="13"/>
    <n v="13"/>
    <s v="A"/>
    <n v="10"/>
    <n v="8"/>
    <n v="44"/>
    <n v="50"/>
    <s v="Computer Systems"/>
    <s v="BDS DF108"/>
    <s v="1 missed"/>
    <s v="0 missed"/>
    <n v="2"/>
    <n v="2"/>
    <n v="0.66666666666666663"/>
    <n v="1"/>
    <s v="1 missed"/>
    <n v="4"/>
    <n v="0.8"/>
    <x v="2"/>
    <s v="No Data"/>
    <s v="P-S2_Onsite"/>
    <s v="Present"/>
    <s v="P-S2_Onsite"/>
    <n v="10"/>
    <n v="10"/>
    <n v="15"/>
    <n v="18"/>
    <n v="58"/>
    <n v="60"/>
    <s v="Probability &amp; Statistics"/>
    <s v="BDS DF114"/>
    <s v="0 missed"/>
    <s v="0 missed"/>
    <n v="3"/>
    <n v="1"/>
    <n v="1"/>
    <n v="1"/>
    <s v="0 missed"/>
    <n v="4"/>
    <n v="1"/>
    <x v="2"/>
    <s v="P-S1_Onsite"/>
    <s v="No Data"/>
    <s v="Present"/>
    <s v="P-S1_Onsite"/>
    <n v="4"/>
    <n v="4.5"/>
    <n v="6.5"/>
    <n v="7"/>
    <n v="22"/>
    <n v="30"/>
    <s v="Writing Practice"/>
    <s v="BDS DF112"/>
    <s v="0 missed"/>
    <s v="0 missed"/>
    <n v="2"/>
    <n v="2"/>
    <n v="1"/>
    <n v="1"/>
    <s v="0 missed"/>
    <n v="4"/>
    <n v="1"/>
    <x v="3"/>
    <s v="No Data"/>
    <s v="P-S2_Onsite"/>
    <s v="Present"/>
    <s v="P-S2_Onsite"/>
    <s v="P-2, A-0, No Data-2"/>
    <s v="P-2, A-0, No Data-2"/>
    <s v="P-S1_Onsite"/>
    <s v="P-S2_Onsite"/>
    <s v="P-S2_Onsite"/>
    <s v="P-S1_Onsite"/>
    <x v="0"/>
    <n v="0"/>
    <s v="Activated"/>
    <s v="Exam Given"/>
    <x v="281"/>
    <x v="0"/>
  </r>
  <r>
    <n v="288"/>
    <s v="BS DS-AI"/>
    <s v="2025EB1100289"/>
    <s v="2025eb1100289@bitspilani-digital.edu.in"/>
    <s v="PARV PABUWAL"/>
    <s v="MALE"/>
    <s v="`+91-9799959445"/>
    <n v="2"/>
    <s v="A"/>
    <s v="A"/>
    <n v="2"/>
    <s v="A"/>
    <n v="3.2"/>
    <n v="60"/>
    <s v="Computer Programming"/>
    <s v="BDS DF113"/>
    <s v="2 missed"/>
    <s v="1 missed"/>
    <n v="2"/>
    <n v="0"/>
    <n v="0.5"/>
    <n v="0"/>
    <s v="3 missed"/>
    <n v="2"/>
    <n v="0.4"/>
    <x v="0"/>
    <s v="No Data"/>
    <s v="A-S2_Onsite"/>
    <s v="Absent"/>
    <s v="A-S2_Onsite"/>
    <s v="A"/>
    <s v="A"/>
    <s v="A"/>
    <s v="A"/>
    <s v="A"/>
    <n v="0"/>
    <n v="50"/>
    <s v="Computer Systems"/>
    <s v="BDS DF108"/>
    <s v="3 missed"/>
    <s v="2 missed"/>
    <n v="0"/>
    <n v="0"/>
    <n v="0"/>
    <n v="0"/>
    <s v="5 missed"/>
    <n v="0"/>
    <n v="0"/>
    <x v="0"/>
    <s v="No Data"/>
    <s v="A-S2_Onsite"/>
    <s v="Absent"/>
    <s v="A-S2_Onsite"/>
    <n v="3"/>
    <s v="A"/>
    <s v="A"/>
    <s v="A"/>
    <n v="3"/>
    <n v="60"/>
    <s v="Probability &amp; Statistics"/>
    <s v="BDS DF114"/>
    <s v="2 missed"/>
    <s v="1 missed"/>
    <n v="1"/>
    <n v="0"/>
    <n v="0.33333333333333331"/>
    <n v="0"/>
    <s v="3 missed"/>
    <n v="1"/>
    <n v="0.25"/>
    <x v="3"/>
    <s v="No Data"/>
    <s v="A-S2_Onsite"/>
    <s v="Absent"/>
    <s v="A-S2_Onsite"/>
    <n v="1.5"/>
    <s v="A"/>
    <s v="A"/>
    <s v="A"/>
    <n v="1.5"/>
    <n v="30"/>
    <s v="Writing Practice"/>
    <s v="BDS DF112"/>
    <s v="1 missed"/>
    <s v="2 missed"/>
    <n v="1"/>
    <n v="0"/>
    <n v="0.5"/>
    <n v="0"/>
    <s v="3 missed"/>
    <n v="1"/>
    <n v="0.25"/>
    <x v="1"/>
    <s v="No Data"/>
    <s v="A-S2_Onsite"/>
    <s v="Absent"/>
    <s v="A-S2_Onsite"/>
    <s v="P-0, A-0, No Data-4"/>
    <s v="P-0, A-4, No Data-0"/>
    <s v="A-S2_Onsite"/>
    <s v="A-S2_Onsite"/>
    <s v="A-S2_Onsite"/>
    <s v="A-S2_Onsite"/>
    <x v="1"/>
    <n v="0"/>
    <s v="Activated"/>
    <s v="Absent"/>
    <x v="282"/>
    <x v="1"/>
  </r>
  <r>
    <n v="289"/>
    <s v="BS DS-AI"/>
    <s v="2025EB1100290"/>
    <s v="2025eb1100290@bitspilani-digital.edu.in"/>
    <s v="PATEELA RAJASEKHAR REDDY"/>
    <s v="MALE"/>
    <s v="`+91-6364543233"/>
    <n v="8"/>
    <n v="10"/>
    <n v="9"/>
    <n v="10"/>
    <n v="50"/>
    <n v="29.6"/>
    <n v="60"/>
    <s v="Computer Programming"/>
    <s v="BDS DF113"/>
    <s v="0 missed"/>
    <s v="0 missed"/>
    <n v="4"/>
    <n v="1"/>
    <n v="1"/>
    <n v="1"/>
    <s v="0 missed"/>
    <n v="5"/>
    <n v="1"/>
    <x v="4"/>
    <s v="No Data"/>
    <s v="P-S2_Onsite"/>
    <s v="Present"/>
    <s v="P-S2_Onsite"/>
    <n v="12"/>
    <n v="13"/>
    <n v="8.6666666669999994"/>
    <n v="9"/>
    <n v="10"/>
    <n v="52.666666667000001"/>
    <n v="50"/>
    <s v="Computer Systems"/>
    <s v="BDS DF108"/>
    <s v="0 missed"/>
    <s v="0 missed"/>
    <n v="3"/>
    <n v="2"/>
    <n v="1"/>
    <n v="1"/>
    <s v="0 missed"/>
    <n v="5"/>
    <n v="1"/>
    <x v="4"/>
    <s v="No Data"/>
    <s v="P-S2_Onsite"/>
    <s v="Present"/>
    <s v="P-S2_Onsite"/>
    <n v="7"/>
    <n v="10"/>
    <n v="15"/>
    <n v="19"/>
    <n v="56"/>
    <n v="60"/>
    <s v="Probability &amp; Statistics"/>
    <s v="BDS DF114"/>
    <s v="0 missed"/>
    <s v="0 missed"/>
    <n v="3"/>
    <n v="1"/>
    <n v="1"/>
    <n v="1"/>
    <s v="0 missed"/>
    <n v="4"/>
    <n v="1"/>
    <x v="2"/>
    <s v="No Data"/>
    <s v="P-S2_Onsite"/>
    <s v="Present"/>
    <s v="P-S2_Onsite"/>
    <n v="3"/>
    <n v="2.5"/>
    <n v="6"/>
    <n v="8.5"/>
    <n v="40"/>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283"/>
    <x v="0"/>
  </r>
  <r>
    <n v="290"/>
    <s v="BS DS-AI"/>
    <s v="2025EB1100291"/>
    <s v="2025eb1100291@bitspilani-digital.edu.in"/>
    <s v="JAYRITHIK NADAAR"/>
    <s v="MALE"/>
    <s v="`+91-7667665515"/>
    <n v="10"/>
    <s v="A"/>
    <s v="A"/>
    <s v="A"/>
    <s v="A"/>
    <n v="8"/>
    <n v="60"/>
    <s v="Computer Programming"/>
    <s v="BDS DF113"/>
    <s v="3 missed"/>
    <s v="1 missed"/>
    <n v="1"/>
    <n v="0"/>
    <n v="0.25"/>
    <n v="0"/>
    <s v="4 missed"/>
    <n v="1"/>
    <n v="0.2"/>
    <x v="2"/>
    <s v="No Data"/>
    <s v="No Data"/>
    <s v="No Data"/>
    <s v="No Data"/>
    <s v="A"/>
    <s v="A"/>
    <s v="A"/>
    <s v="A"/>
    <s v="A"/>
    <n v="0"/>
    <n v="50"/>
    <s v="Computer Systems"/>
    <s v="BDS DF108"/>
    <s v="3 missed"/>
    <s v="2 missed"/>
    <n v="0"/>
    <n v="0"/>
    <n v="0"/>
    <n v="0"/>
    <s v="5 missed"/>
    <n v="0"/>
    <n v="0"/>
    <x v="0"/>
    <s v="No Data"/>
    <s v="No Data"/>
    <s v="No Data"/>
    <s v="No Data"/>
    <n v="10"/>
    <s v="A"/>
    <s v="A"/>
    <s v="A"/>
    <n v="10"/>
    <n v="60"/>
    <s v="Probability &amp; Statistics"/>
    <s v="BDS DF114"/>
    <s v="2 missed"/>
    <s v="1 missed"/>
    <n v="1"/>
    <n v="0"/>
    <n v="0.33333333333333331"/>
    <n v="0"/>
    <s v="3 missed"/>
    <n v="1"/>
    <n v="0.25"/>
    <x v="3"/>
    <s v="No Data"/>
    <s v="No Data"/>
    <s v="No Data"/>
    <s v="No Data"/>
    <n v="4.5"/>
    <s v="A"/>
    <s v="A"/>
    <s v="A"/>
    <n v="4.5"/>
    <n v="30"/>
    <s v="Writing Practice"/>
    <s v="BDS DF112"/>
    <s v="1 missed"/>
    <s v="2 missed"/>
    <n v="1"/>
    <n v="0"/>
    <n v="0.5"/>
    <n v="0"/>
    <s v="3 missed"/>
    <n v="1"/>
    <n v="0.25"/>
    <x v="1"/>
    <s v="No Data"/>
    <s v="No Data"/>
    <s v="No Data"/>
    <s v="No Data"/>
    <s v="P-0, A-0, No Data-4"/>
    <s v="P-0, A-0, No Data-4"/>
    <s v="No Data"/>
    <s v="No Data"/>
    <s v="No Data"/>
    <s v="No Data"/>
    <x v="6"/>
    <n v="0"/>
    <e v="#N/A"/>
    <s v="AIU Case"/>
    <x v="284"/>
    <x v="0"/>
  </r>
  <r>
    <n v="291"/>
    <s v="BS DS-AI"/>
    <s v="2025EB1100292"/>
    <s v="2025eb1100292@bitspilani-digital.edu.in"/>
    <s v="AMRIT RAJ"/>
    <s v="MALE"/>
    <s v="`+91-6299678728"/>
    <n v="10"/>
    <n v="10"/>
    <n v="10"/>
    <n v="10"/>
    <n v="50"/>
    <n v="32"/>
    <n v="60"/>
    <s v="Computer Programming"/>
    <s v="BDS DF113"/>
    <s v="0 missed"/>
    <s v="0 missed"/>
    <n v="4"/>
    <n v="1"/>
    <n v="1"/>
    <n v="1"/>
    <s v="0 missed"/>
    <n v="5"/>
    <n v="1"/>
    <x v="4"/>
    <s v="No Data"/>
    <s v="P-S2_Onsite"/>
    <s v="Present"/>
    <s v="P-S2_Onsite"/>
    <n v="14"/>
    <n v="10.5"/>
    <n v="10"/>
    <n v="10"/>
    <n v="10"/>
    <n v="54.5"/>
    <n v="50"/>
    <s v="Computer Systems"/>
    <s v="BDS DF108"/>
    <s v="0 missed"/>
    <s v="0 missed"/>
    <n v="3"/>
    <n v="2"/>
    <n v="1"/>
    <n v="1"/>
    <s v="0 missed"/>
    <n v="5"/>
    <n v="1"/>
    <x v="4"/>
    <s v="No Data"/>
    <s v="P-S2_Onsite"/>
    <s v="Present"/>
    <s v="P-S2_Onsite"/>
    <n v="10"/>
    <n v="10"/>
    <n v="15"/>
    <n v="19"/>
    <n v="59"/>
    <n v="60"/>
    <s v="Probability &amp; Statistics"/>
    <s v="BDS DF114"/>
    <s v="0 missed"/>
    <s v="0 missed"/>
    <n v="3"/>
    <n v="1"/>
    <n v="1"/>
    <n v="1"/>
    <s v="0 missed"/>
    <n v="4"/>
    <n v="1"/>
    <x v="2"/>
    <s v="No Data"/>
    <s v="P-S2_Onsite"/>
    <s v="Present"/>
    <s v="P-S2_Onsite"/>
    <n v="5"/>
    <n v="4.5"/>
    <n v="8.5"/>
    <n v="7"/>
    <n v="4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285"/>
    <x v="0"/>
  </r>
  <r>
    <n v="292"/>
    <s v="BS DS-AI"/>
    <s v="2025EB1100293"/>
    <s v="2025eb1100293@bitspilani-digital.edu.in"/>
    <s v="KOMMOJU NIRMAYI PARINITHA"/>
    <s v="FEMALE"/>
    <s v="`+91-9951510240"/>
    <n v="10"/>
    <n v="9"/>
    <n v="8"/>
    <n v="10"/>
    <n v="50"/>
    <n v="29.6"/>
    <n v="60"/>
    <s v="Computer Programming"/>
    <s v="BDS DF113"/>
    <s v="0 missed"/>
    <s v="0 missed"/>
    <n v="4"/>
    <n v="1"/>
    <n v="1"/>
    <n v="1"/>
    <s v="0 missed"/>
    <n v="5"/>
    <n v="1"/>
    <x v="4"/>
    <s v="No Data"/>
    <s v="P-S2_Onsite"/>
    <s v="Present"/>
    <s v="P-S2_Onsite"/>
    <n v="14"/>
    <n v="13"/>
    <n v="7.3333333329999997"/>
    <n v="9"/>
    <n v="10"/>
    <n v="53.333333332999999"/>
    <n v="50"/>
    <s v="Computer Systems"/>
    <s v="BDS DF108"/>
    <s v="0 missed"/>
    <s v="0 missed"/>
    <n v="3"/>
    <n v="2"/>
    <n v="1"/>
    <n v="1"/>
    <s v="0 missed"/>
    <n v="5"/>
    <n v="1"/>
    <x v="4"/>
    <s v="No Data"/>
    <s v="No Data"/>
    <s v="No Data"/>
    <s v="No Data"/>
    <n v="10"/>
    <n v="10"/>
    <n v="13.5"/>
    <n v="16"/>
    <n v="54.5"/>
    <n v="60"/>
    <s v="Probability &amp; Statistics"/>
    <s v="BDS DF114"/>
    <s v="0 missed"/>
    <s v="0 missed"/>
    <n v="3"/>
    <n v="1"/>
    <n v="1"/>
    <n v="1"/>
    <s v="0 missed"/>
    <n v="4"/>
    <n v="1"/>
    <x v="2"/>
    <s v="No Data"/>
    <s v="P-S2_Onsite"/>
    <s v="Present"/>
    <s v="P-S2_Onsite"/>
    <n v="4.5"/>
    <n v="4.5"/>
    <n v="8"/>
    <n v="6.5"/>
    <n v="43.5"/>
    <n v="30"/>
    <s v="Writing Practice"/>
    <s v="BDS DF112"/>
    <s v="0 missed"/>
    <s v="0 missed"/>
    <n v="2"/>
    <n v="2"/>
    <n v="1"/>
    <n v="1"/>
    <s v="0 missed"/>
    <n v="4"/>
    <n v="1"/>
    <x v="3"/>
    <s v="P-S1_Onsite"/>
    <s v="No Data"/>
    <s v="Present"/>
    <s v="P-S1_Onsite"/>
    <s v="P-1, A-0, No Data-3"/>
    <s v="P-2, A-0, No Data-2"/>
    <s v="P-S2_Onsite"/>
    <s v="P-S1_Onsite"/>
    <s v="No Data"/>
    <s v="P-S2_Onsite"/>
    <x v="4"/>
    <n v="1"/>
    <s v="Activated"/>
    <s v="Exam Given"/>
    <x v="286"/>
    <x v="0"/>
  </r>
  <r>
    <n v="293"/>
    <s v="BS DS-AI"/>
    <s v="2025EB1100294"/>
    <s v="2025eb1100294@bitspilani-digital.edu.in"/>
    <s v="RAICHUR VALERINA HAROLD"/>
    <s v="FEMALE"/>
    <s v="`+91-8149941864"/>
    <n v="4"/>
    <s v="A"/>
    <n v="8"/>
    <s v="A"/>
    <s v="A"/>
    <n v="9.6"/>
    <n v="60"/>
    <s v="Computer Programming"/>
    <s v="BDS DF113"/>
    <s v="2 missed"/>
    <s v="1 missed"/>
    <n v="2"/>
    <n v="0"/>
    <n v="0.5"/>
    <n v="0"/>
    <s v="3 missed"/>
    <n v="2"/>
    <n v="0.4"/>
    <x v="0"/>
    <s v="No Data"/>
    <s v="P-S2_Onsite"/>
    <s v="Present"/>
    <s v="P-S2_Onsite"/>
    <s v="A"/>
    <n v="5"/>
    <s v="A"/>
    <n v="10"/>
    <n v="9"/>
    <n v="24"/>
    <n v="50"/>
    <s v="Computer Systems"/>
    <s v="BDS DF108"/>
    <s v="1 missed"/>
    <s v="1 missed"/>
    <n v="2"/>
    <n v="1"/>
    <n v="0.66666666666666663"/>
    <n v="0.5"/>
    <s v="2 missed"/>
    <n v="3"/>
    <n v="0.6"/>
    <x v="11"/>
    <s v="No Data"/>
    <s v="P-S2_Onsite"/>
    <s v="Present"/>
    <s v="P-S2_Onsite"/>
    <n v="8"/>
    <n v="7"/>
    <n v="15"/>
    <n v="19"/>
    <n v="52.5"/>
    <n v="60"/>
    <s v="Probability &amp; Statistics"/>
    <s v="BDS DF114"/>
    <s v="0 missed"/>
    <s v="0 missed"/>
    <n v="3"/>
    <n v="1"/>
    <n v="1"/>
    <n v="1"/>
    <s v="0 missed"/>
    <n v="4"/>
    <n v="1"/>
    <x v="2"/>
    <s v="No Data"/>
    <s v="P-S2_Onsite"/>
    <s v="Present"/>
    <s v="P-S2_Onsite"/>
    <n v="3.5"/>
    <n v="2"/>
    <s v="A"/>
    <n v="9.5"/>
    <n v="25"/>
    <n v="30"/>
    <s v="Writing Practice"/>
    <s v="BDS DF112"/>
    <s v="0 missed"/>
    <s v="1 missed"/>
    <n v="2"/>
    <n v="1"/>
    <n v="1"/>
    <n v="0.5"/>
    <s v="1 missed"/>
    <n v="3"/>
    <n v="0.75"/>
    <x v="2"/>
    <s v="No Data"/>
    <s v="P-S2_Onsite"/>
    <s v="Present"/>
    <s v="P-S2_Onsite"/>
    <s v="P-0, A-0, No Data-4"/>
    <s v="P-4, A-0, No Data-0"/>
    <s v="P-S2_Onsite"/>
    <s v="P-S2_Onsite"/>
    <s v="P-S2_Onsite"/>
    <s v="P-S2_Onsite"/>
    <x v="0"/>
    <n v="0"/>
    <s v="Activated"/>
    <s v="Exam Given"/>
    <x v="287"/>
    <x v="0"/>
  </r>
  <r>
    <n v="294"/>
    <s v="BS DS-AI"/>
    <s v="2025EB1100295"/>
    <s v="2025eb1100295@bitspilani-digital.edu.in"/>
    <s v="KAASHVI MALHOTRA"/>
    <s v="FEMALE"/>
    <s v="`+91-9717212129"/>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ed"/>
    <s v="Absent"/>
    <x v="288"/>
    <x v="2"/>
  </r>
  <r>
    <n v="295"/>
    <s v="BS DS-AI"/>
    <s v="2025EB1100296"/>
    <s v="2025eb1100296@bitspilani-digital.edu.in"/>
    <s v="DESAI MOHAMMED QAASIM ASIF"/>
    <s v="MALE"/>
    <s v="`+1-5199924610"/>
    <n v="10"/>
    <n v="9"/>
    <n v="10"/>
    <s v="A"/>
    <n v="50"/>
    <n v="23.2"/>
    <n v="60"/>
    <s v="Computer Programming"/>
    <s v="BDS DF113"/>
    <s v="1 missed"/>
    <s v="0 missed"/>
    <n v="3"/>
    <n v="1"/>
    <n v="0.75"/>
    <n v="1"/>
    <s v="1 missed"/>
    <n v="4"/>
    <n v="0.8"/>
    <x v="3"/>
    <s v="No Data"/>
    <s v="A-S2_Online"/>
    <s v="Absent"/>
    <s v="A-S2_Online"/>
    <n v="11"/>
    <n v="5"/>
    <n v="8.6666666669999994"/>
    <s v="A"/>
    <s v="A"/>
    <n v="24.666666667000001"/>
    <n v="50"/>
    <s v="Computer Systems"/>
    <s v="BDS DF108"/>
    <s v="2 missed"/>
    <s v="0 missed"/>
    <n v="1"/>
    <n v="2"/>
    <n v="0.33333333333333331"/>
    <n v="1"/>
    <s v="2 missed"/>
    <n v="3"/>
    <n v="0.6"/>
    <x v="1"/>
    <s v="No Data"/>
    <s v="A-S2_Online"/>
    <s v="Absent"/>
    <s v="A-S2_Online"/>
    <n v="10"/>
    <n v="10"/>
    <n v="15"/>
    <n v="19.5"/>
    <n v="59.5"/>
    <n v="60"/>
    <s v="Probability &amp; Statistics"/>
    <s v="BDS DF114"/>
    <s v="0 missed"/>
    <s v="0 missed"/>
    <n v="3"/>
    <n v="1"/>
    <n v="1"/>
    <n v="1"/>
    <s v="0 missed"/>
    <n v="4"/>
    <n v="1"/>
    <x v="2"/>
    <s v="P-S1_Online"/>
    <s v="No Data"/>
    <s v="Present"/>
    <s v="P-S1_Online"/>
    <n v="4"/>
    <n v="4.5"/>
    <n v="9"/>
    <n v="7"/>
    <n v="24.5"/>
    <n v="30"/>
    <s v="Writing Practice"/>
    <s v="BDS DF112"/>
    <s v="0 missed"/>
    <s v="0 missed"/>
    <n v="2"/>
    <n v="2"/>
    <n v="1"/>
    <n v="1"/>
    <s v="0 missed"/>
    <n v="4"/>
    <n v="1"/>
    <x v="3"/>
    <s v="P-S1_Online"/>
    <s v="No Data"/>
    <s v="Present"/>
    <s v="P-S1_Online"/>
    <s v="P-2, A-0, No Data-2"/>
    <s v="P-0, A-2, No Data-2"/>
    <s v="A-S2_Online"/>
    <s v="P-S1_Online"/>
    <s v="A-S2_Online"/>
    <s v="P-S1_Online"/>
    <x v="3"/>
    <n v="0"/>
    <s v="Activated"/>
    <s v="Exam Given"/>
    <x v="289"/>
    <x v="0"/>
  </r>
  <r>
    <n v="296"/>
    <s v="BS DS-AI"/>
    <s v="2025EB1100297"/>
    <s v="2025eb1100297@bitspilani-digital.edu.in"/>
    <s v="ANSH RAJ"/>
    <s v="MALE"/>
    <s v="`+91-9801353084"/>
    <n v="10"/>
    <n v="9"/>
    <n v="10"/>
    <n v="9"/>
    <n v="50"/>
    <n v="30.4"/>
    <n v="60"/>
    <s v="Computer Programming"/>
    <s v="BDS DF113"/>
    <s v="0 missed"/>
    <s v="0 missed"/>
    <n v="4"/>
    <n v="1"/>
    <n v="1"/>
    <n v="1"/>
    <s v="0 missed"/>
    <n v="5"/>
    <n v="1"/>
    <x v="4"/>
    <s v="P-S1_Onsite"/>
    <s v="No Data"/>
    <s v="Present"/>
    <s v="P-S1_Onsite"/>
    <n v="13"/>
    <n v="13"/>
    <n v="7.3333333329999997"/>
    <n v="10"/>
    <n v="10"/>
    <n v="53.333333332999999"/>
    <n v="50"/>
    <s v="Computer Systems"/>
    <s v="BDS DF108"/>
    <s v="0 missed"/>
    <s v="0 missed"/>
    <n v="3"/>
    <n v="2"/>
    <n v="1"/>
    <n v="1"/>
    <s v="0 missed"/>
    <n v="5"/>
    <n v="1"/>
    <x v="4"/>
    <s v="P-S1_Onsite"/>
    <s v="No Data"/>
    <s v="Present"/>
    <s v="P-S1_Onsite"/>
    <n v="10"/>
    <n v="10"/>
    <n v="15"/>
    <n v="19.5"/>
    <n v="59.5"/>
    <n v="60"/>
    <s v="Probability &amp; Statistics"/>
    <s v="BDS DF114"/>
    <s v="0 missed"/>
    <s v="0 missed"/>
    <n v="3"/>
    <n v="1"/>
    <n v="1"/>
    <n v="1"/>
    <s v="0 missed"/>
    <n v="4"/>
    <n v="1"/>
    <x v="2"/>
    <s v="P-S1_Onsite"/>
    <s v="No Data"/>
    <s v="Present"/>
    <s v="P-S1_Onsite"/>
    <n v="5"/>
    <n v="2.5"/>
    <n v="7"/>
    <n v="7"/>
    <n v="21.5"/>
    <n v="30"/>
    <s v="Writing Practice"/>
    <s v="BDS DF112"/>
    <s v="0 missed"/>
    <s v="0 missed"/>
    <n v="2"/>
    <n v="2"/>
    <n v="1"/>
    <n v="1"/>
    <s v="0 missed"/>
    <n v="4"/>
    <n v="1"/>
    <x v="3"/>
    <s v="P-S1_Onsite"/>
    <s v="No Data"/>
    <s v="Present"/>
    <s v="P-S1_Onsite"/>
    <s v="P-4, A-0, No Data-0"/>
    <s v="P-0, A-0, No Data-4"/>
    <s v="P-S1_Onsite"/>
    <s v="P-S1_Onsite"/>
    <s v="P-S1_Onsite"/>
    <s v="P-S1_Onsite"/>
    <x v="0"/>
    <n v="1"/>
    <s v="Activated"/>
    <s v="Exam Given"/>
    <x v="290"/>
    <x v="0"/>
  </r>
  <r>
    <n v="297"/>
    <s v="BS DS-AI"/>
    <s v="2025EB1100298"/>
    <s v="2025eb1100298@bitspilani-digital.edu.in"/>
    <s v="DARSH NARAIN SRIVASTAVA"/>
    <s v="MALE"/>
    <s v="`+91-8737819383"/>
    <n v="8"/>
    <n v="5"/>
    <n v="7"/>
    <n v="7"/>
    <n v="50"/>
    <n v="21.6"/>
    <n v="60"/>
    <s v="Computer Programming"/>
    <s v="BDS DF113"/>
    <s v="0 missed"/>
    <s v="0 missed"/>
    <n v="4"/>
    <n v="1"/>
    <n v="1"/>
    <n v="1"/>
    <s v="0 missed"/>
    <n v="5"/>
    <n v="1"/>
    <x v="4"/>
    <s v="P-S1_Onsite"/>
    <s v="No Data"/>
    <s v="Present"/>
    <s v="P-S1_Onsite"/>
    <n v="12.5"/>
    <n v="4"/>
    <n v="8.6666666669999994"/>
    <n v="8"/>
    <n v="10"/>
    <n v="43.166666667000001"/>
    <n v="50"/>
    <s v="Computer Systems"/>
    <s v="BDS DF108"/>
    <s v="0 missed"/>
    <s v="0 missed"/>
    <n v="3"/>
    <n v="2"/>
    <n v="1"/>
    <n v="1"/>
    <s v="0 missed"/>
    <n v="5"/>
    <n v="1"/>
    <x v="4"/>
    <s v="P-S1_Onsite"/>
    <s v="No Data"/>
    <s v="Present"/>
    <s v="P-S1_Onsite"/>
    <n v="8"/>
    <n v="8"/>
    <n v="13.5"/>
    <n v="18.5"/>
    <n v="52"/>
    <n v="60"/>
    <s v="Probability &amp; Statistics"/>
    <s v="BDS DF114"/>
    <s v="0 missed"/>
    <s v="0 missed"/>
    <n v="3"/>
    <n v="1"/>
    <n v="1"/>
    <n v="1"/>
    <s v="0 missed"/>
    <n v="4"/>
    <n v="1"/>
    <x v="2"/>
    <s v="P-S1_Onsite"/>
    <s v="No Data"/>
    <s v="Present"/>
    <s v="P-S1_Onsite"/>
    <n v="3"/>
    <n v="4"/>
    <n v="7.5"/>
    <n v="7.5"/>
    <n v="22"/>
    <n v="30"/>
    <s v="Writing Practice"/>
    <s v="BDS DF112"/>
    <s v="0 missed"/>
    <s v="0 missed"/>
    <n v="2"/>
    <n v="2"/>
    <n v="1"/>
    <n v="1"/>
    <s v="0 missed"/>
    <n v="4"/>
    <n v="1"/>
    <x v="3"/>
    <s v="P-S1_Onsite"/>
    <s v="No Data"/>
    <s v="Present"/>
    <s v="P-S1_Onsite"/>
    <s v="P-4, A-0, No Data-0"/>
    <s v="P-0, A-0, No Data-4"/>
    <s v="P-S1_Onsite"/>
    <s v="P-S1_Onsite"/>
    <s v="P-S1_Onsite"/>
    <s v="P-S1_Onsite"/>
    <x v="0"/>
    <n v="1"/>
    <s v="Activated"/>
    <s v="Exam Given"/>
    <x v="291"/>
    <x v="0"/>
  </r>
  <r>
    <n v="298"/>
    <s v="BS DS-AI"/>
    <s v="2025EB1100299"/>
    <s v="2025eb1100299@bitspilani-digital.edu.in"/>
    <s v="SARVESH HIWASE"/>
    <s v="MALE"/>
    <s v="`+91-8459580622"/>
    <n v="9"/>
    <s v="A"/>
    <s v="A"/>
    <s v="A"/>
    <s v="A"/>
    <n v="7.2"/>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No Data"/>
    <s v="P-S2_Onsite"/>
    <s v="Present"/>
    <s v="P-S2_Onsite"/>
    <n v="10"/>
    <s v="A"/>
    <s v="A"/>
    <s v="A"/>
    <n v="10"/>
    <n v="60"/>
    <s v="Probability &amp; Statistics"/>
    <s v="BDS DF114"/>
    <s v="2 missed"/>
    <s v="1 missed"/>
    <n v="1"/>
    <n v="0"/>
    <n v="0.33333333333333331"/>
    <n v="0"/>
    <s v="3 missed"/>
    <n v="1"/>
    <n v="0.25"/>
    <x v="3"/>
    <s v="No Data"/>
    <s v="P-S2_Onsite"/>
    <s v="Present"/>
    <s v="P-S2_Onsite"/>
    <n v="5"/>
    <s v="A"/>
    <s v="A"/>
    <s v="A"/>
    <n v="5"/>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292"/>
    <x v="0"/>
  </r>
  <r>
    <n v="299"/>
    <s v="BS DS-AI"/>
    <s v="2025EB1100301"/>
    <s v="2025eb1100301@bitspilani-digital.edu.in"/>
    <s v="VEERA VENKATA SATYANARAYANA MURTHY NALLURI"/>
    <s v="MALE"/>
    <s v="`+91-9032484911"/>
    <n v="5"/>
    <s v="A"/>
    <s v="A"/>
    <s v="A"/>
    <s v="A"/>
    <n v="4"/>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n v="2"/>
    <s v="A"/>
    <s v="A"/>
    <s v="A"/>
    <n v="2"/>
    <n v="60"/>
    <s v="Probability &amp; Statistics"/>
    <s v="BDS DF114"/>
    <s v="2 missed"/>
    <s v="1 missed"/>
    <n v="1"/>
    <n v="0"/>
    <n v="0.33333333333333331"/>
    <n v="0"/>
    <s v="3 missed"/>
    <n v="1"/>
    <n v="0.25"/>
    <x v="3"/>
    <s v="No Data"/>
    <s v="A-S2_Onsite"/>
    <s v="Absent"/>
    <s v="A-S2_Onsite"/>
    <n v="3"/>
    <s v="A"/>
    <s v="A"/>
    <s v="A"/>
    <n v="3"/>
    <n v="30"/>
    <s v="Writing Practice"/>
    <s v="BDS DF112"/>
    <s v="1 missed"/>
    <s v="2 missed"/>
    <n v="1"/>
    <n v="0"/>
    <n v="0.5"/>
    <n v="0"/>
    <s v="3 missed"/>
    <n v="1"/>
    <n v="0.25"/>
    <x v="1"/>
    <s v="No Data"/>
    <s v="A-S2_Onsite"/>
    <s v="Absent"/>
    <s v="A-S2_Onsite"/>
    <s v="P-0, A-0, No Data-4"/>
    <s v="P-0, A-4, No Data-0"/>
    <s v="A-S2_Onsite"/>
    <s v="A-S2_Onsite"/>
    <s v="A-S2_Onsite"/>
    <s v="A-S2_Onsite"/>
    <x v="1"/>
    <n v="0"/>
    <s v="Activated"/>
    <s v="Absent"/>
    <x v="293"/>
    <x v="2"/>
  </r>
  <r>
    <n v="300"/>
    <s v="BS DS-AI"/>
    <s v="2025EB1100302"/>
    <s v="2025eb1100302@bitspilani-digital.edu.in"/>
    <s v="GAURANGA PANCHAL"/>
    <s v="MALE"/>
    <s v="`+91-9108649805"/>
    <n v="3"/>
    <n v="2"/>
    <s v="A"/>
    <s v="A"/>
    <s v="A"/>
    <n v="4"/>
    <n v="60"/>
    <s v="Computer Programming"/>
    <s v="BDS DF113"/>
    <s v="2 missed"/>
    <s v="1 missed"/>
    <n v="2"/>
    <n v="0"/>
    <n v="0.5"/>
    <n v="0"/>
    <s v="3 missed"/>
    <n v="2"/>
    <n v="0.4"/>
    <x v="0"/>
    <s v="P-S1_Onsite"/>
    <s v="No Data"/>
    <s v="Present"/>
    <s v="P-S1_Onsite"/>
    <s v="A"/>
    <s v="A"/>
    <s v="A"/>
    <n v="9"/>
    <n v="10"/>
    <n v="19"/>
    <n v="50"/>
    <s v="Computer Systems"/>
    <s v="BDS DF108"/>
    <s v="1 missed"/>
    <s v="2 missed"/>
    <n v="2"/>
    <n v="0"/>
    <n v="0.66666666666666663"/>
    <n v="0"/>
    <s v="3 missed"/>
    <n v="2"/>
    <n v="0.4"/>
    <x v="8"/>
    <s v="P-S1_Onsite"/>
    <s v="No Data"/>
    <s v="Present"/>
    <s v="P-S1_Onsite"/>
    <s v="A"/>
    <n v="3"/>
    <s v="A"/>
    <s v="A"/>
    <n v="4.5"/>
    <n v="60"/>
    <s v="Probability &amp; Statistics"/>
    <s v="BDS DF114"/>
    <s v="2 missed"/>
    <s v="1 missed"/>
    <n v="1"/>
    <n v="0"/>
    <n v="0.33333333333333331"/>
    <n v="0"/>
    <s v="3 missed"/>
    <n v="1"/>
    <n v="0.25"/>
    <x v="3"/>
    <s v="P-S1_Onsite"/>
    <s v="No Data"/>
    <s v="Present"/>
    <s v="P-S1_Onsite"/>
    <n v="3"/>
    <n v="1.5"/>
    <s v="A"/>
    <s v="A"/>
    <n v="4.5"/>
    <n v="30"/>
    <s v="Writing Practice"/>
    <s v="BDS DF112"/>
    <s v="0 missed"/>
    <s v="2 missed"/>
    <n v="2"/>
    <n v="0"/>
    <n v="1"/>
    <n v="0"/>
    <s v="2 missed"/>
    <n v="2"/>
    <n v="0.5"/>
    <x v="0"/>
    <s v="P-S1_Onsite"/>
    <s v="No Data"/>
    <s v="Present"/>
    <s v="P-S1_Onsite"/>
    <s v="P-4, A-0, No Data-0"/>
    <s v="P-0, A-0, No Data-4"/>
    <s v="P-S1_Onsite"/>
    <s v="P-S1_Onsite"/>
    <s v="P-S1_Onsite"/>
    <s v="P-S1_Onsite"/>
    <x v="0"/>
    <n v="0"/>
    <s v="Activated"/>
    <s v="Exam Given"/>
    <x v="294"/>
    <x v="0"/>
  </r>
  <r>
    <n v="301"/>
    <s v="BS DS-AI"/>
    <s v="2025EB1100303"/>
    <s v="2025eb1100303@bitspilani-digital.edu.in"/>
    <s v="MAGULURI CHARVIK"/>
    <s v="MALE"/>
    <s v="`+91-8688765227"/>
    <n v="8"/>
    <s v="A"/>
    <s v="A"/>
    <n v="10"/>
    <s v="A"/>
    <n v="14.4"/>
    <n v="60"/>
    <s v="Computer Programming"/>
    <s v="BDS DF113"/>
    <s v="2 missed"/>
    <s v="1 missed"/>
    <n v="2"/>
    <n v="0"/>
    <n v="0.5"/>
    <n v="0"/>
    <s v="3 missed"/>
    <n v="2"/>
    <n v="0.4"/>
    <x v="0"/>
    <s v="No Data"/>
    <s v="P-S2_Online"/>
    <s v="Present"/>
    <s v="P-S2_Online"/>
    <s v="A"/>
    <n v="13"/>
    <s v="A"/>
    <s v="A"/>
    <s v="A"/>
    <n v="13"/>
    <n v="50"/>
    <s v="Computer Systems"/>
    <s v="BDS DF108"/>
    <s v="3 missed"/>
    <s v="1 missed"/>
    <n v="0"/>
    <n v="1"/>
    <n v="0"/>
    <n v="0.5"/>
    <s v="4 missed"/>
    <n v="1"/>
    <n v="0.2"/>
    <x v="5"/>
    <s v="No Data"/>
    <s v="P-S2_Online"/>
    <s v="Present"/>
    <s v="P-S2_Online"/>
    <s v="A"/>
    <s v="A"/>
    <s v="A"/>
    <s v="A"/>
    <n v="0"/>
    <n v="60"/>
    <s v="Probability &amp; Statistics"/>
    <s v="BDS DF114"/>
    <s v="3 missed"/>
    <s v="1 missed"/>
    <n v="0"/>
    <n v="0"/>
    <n v="0"/>
    <n v="0"/>
    <s v="4 missed"/>
    <n v="0"/>
    <n v="0"/>
    <x v="1"/>
    <s v="No Data"/>
    <s v="P-S2_Online"/>
    <s v="Present"/>
    <s v="P-S2_Online"/>
    <n v="5"/>
    <s v="A"/>
    <s v="A"/>
    <s v="A"/>
    <n v="5"/>
    <n v="30"/>
    <s v="Writing Practice"/>
    <s v="BDS DF112"/>
    <s v="1 missed"/>
    <s v="2 missed"/>
    <n v="1"/>
    <n v="0"/>
    <n v="0.5"/>
    <n v="0"/>
    <s v="3 missed"/>
    <n v="1"/>
    <n v="0.25"/>
    <x v="1"/>
    <s v="No Data"/>
    <s v="P-S2_Online"/>
    <s v="Present"/>
    <s v="P-S2_Online"/>
    <s v="P-0, A-0, No Data-4"/>
    <s v="P-4, A-0, No Data-0"/>
    <s v="P-S2_Online"/>
    <s v="P-S2_Online"/>
    <s v="P-S2_Online"/>
    <s v="P-S2_Online"/>
    <x v="0"/>
    <n v="0"/>
    <s v="Activated"/>
    <s v="Exam Given"/>
    <x v="295"/>
    <x v="0"/>
  </r>
  <r>
    <n v="302"/>
    <s v="BS DS-AI"/>
    <s v="2025EB1100304"/>
    <s v="2025eb1100304@bitspilani-digital.edu.in"/>
    <s v="MOHAMMED MUZAFFAR"/>
    <s v="MALE"/>
    <s v="`+91-6300045034"/>
    <n v="10"/>
    <n v="9"/>
    <s v="A"/>
    <n v="10"/>
    <n v="50"/>
    <n v="23.2"/>
    <n v="60"/>
    <s v="Computer Programming"/>
    <s v="BDS DF113"/>
    <s v="1 missed"/>
    <s v="0 missed"/>
    <n v="3"/>
    <n v="1"/>
    <n v="0.75"/>
    <n v="1"/>
    <s v="1 missed"/>
    <n v="4"/>
    <n v="0.8"/>
    <x v="3"/>
    <s v="No Data"/>
    <s v="P-S2_Onsite"/>
    <s v="Present"/>
    <s v="P-S2_Onsite"/>
    <n v="14"/>
    <n v="15"/>
    <n v="9.3333333330000006"/>
    <n v="9"/>
    <n v="10"/>
    <n v="57.333333332999999"/>
    <n v="50"/>
    <s v="Computer Systems"/>
    <s v="BDS DF108"/>
    <s v="0 missed"/>
    <s v="0 missed"/>
    <n v="3"/>
    <n v="2"/>
    <n v="1"/>
    <n v="1"/>
    <s v="0 missed"/>
    <n v="5"/>
    <n v="1"/>
    <x v="4"/>
    <s v="No Data"/>
    <s v="P-S2_Onsite"/>
    <s v="Present"/>
    <s v="P-S2_Onsite"/>
    <n v="9"/>
    <n v="10"/>
    <n v="15"/>
    <n v="18.5"/>
    <n v="57.5"/>
    <n v="60"/>
    <s v="Probability &amp; Statistics"/>
    <s v="BDS DF114"/>
    <s v="0 missed"/>
    <s v="0 missed"/>
    <n v="3"/>
    <n v="1"/>
    <n v="1"/>
    <n v="1"/>
    <s v="0 missed"/>
    <n v="4"/>
    <n v="1"/>
    <x v="2"/>
    <s v="No Data"/>
    <s v="P-S2_Onsite"/>
    <s v="Present"/>
    <s v="P-S2_Onsite"/>
    <n v="4.5"/>
    <n v="4"/>
    <n v="7.5"/>
    <s v="A"/>
    <n v="36"/>
    <n v="30"/>
    <s v="Writing Practice"/>
    <s v="BDS DF112"/>
    <s v="0 missed"/>
    <s v="1 missed"/>
    <n v="2"/>
    <n v="1"/>
    <n v="1"/>
    <n v="0.5"/>
    <s v="1 missed"/>
    <n v="3"/>
    <n v="0.75"/>
    <x v="2"/>
    <s v="No Data"/>
    <s v="P-S2_Onsite"/>
    <s v="Present"/>
    <s v="P-S2_Onsite"/>
    <s v="P-0, A-0, No Data-4"/>
    <s v="P-4, A-0, No Data-0"/>
    <s v="P-S2_Onsite"/>
    <s v="P-S2_Onsite"/>
    <s v="P-S2_Onsite"/>
    <s v="P-S2_Onsite"/>
    <x v="0"/>
    <n v="0"/>
    <s v="Activated"/>
    <s v="Exam Given"/>
    <x v="296"/>
    <x v="0"/>
  </r>
  <r>
    <n v="303"/>
    <s v="BS DS-AI"/>
    <s v="2025EB1100305"/>
    <s v="2025eb1100305@bitspilani-digital.edu.in"/>
    <s v="KHUSHI JITAWAT"/>
    <s v="FEMALE"/>
    <s v="`+91-7427807532"/>
    <n v="7"/>
    <n v="4"/>
    <s v="A"/>
    <n v="5"/>
    <s v="A"/>
    <n v="12.8"/>
    <n v="60"/>
    <s v="Computer Programming"/>
    <s v="BDS DF113"/>
    <s v="1 missed"/>
    <s v="1 missed"/>
    <n v="3"/>
    <n v="0"/>
    <n v="0.75"/>
    <n v="0"/>
    <s v="2 missed"/>
    <n v="3"/>
    <n v="0.6"/>
    <x v="1"/>
    <s v="No Data"/>
    <s v="P-S2_Onsite"/>
    <s v="Present"/>
    <s v="P-S2_Onsite"/>
    <s v="A"/>
    <s v="A"/>
    <s v="A"/>
    <s v="A"/>
    <s v="A"/>
    <n v="0"/>
    <n v="50"/>
    <s v="Computer Systems"/>
    <s v="BDS DF108"/>
    <s v="3 missed"/>
    <s v="2 missed"/>
    <n v="0"/>
    <n v="0"/>
    <n v="0"/>
    <n v="0"/>
    <s v="5 missed"/>
    <n v="0"/>
    <n v="0"/>
    <x v="0"/>
    <s v="No Data"/>
    <s v="P-S2_Onsite"/>
    <s v="Present"/>
    <s v="P-S2_Onsite"/>
    <s v="A"/>
    <s v="A"/>
    <n v="4.5"/>
    <s v="A"/>
    <n v="4.5"/>
    <n v="60"/>
    <s v="Probability &amp; Statistics"/>
    <s v="BDS DF114"/>
    <s v="2 missed"/>
    <s v="1 missed"/>
    <n v="1"/>
    <n v="0"/>
    <n v="0.33333333333333331"/>
    <n v="0"/>
    <s v="3 missed"/>
    <n v="1"/>
    <n v="0.25"/>
    <x v="3"/>
    <s v="No Data"/>
    <s v="P-S2_Onsite"/>
    <s v="Present"/>
    <s v="P-S2_Onsite"/>
    <n v="2"/>
    <s v="A"/>
    <s v="A"/>
    <s v="A"/>
    <n v="12"/>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297"/>
    <x v="0"/>
  </r>
  <r>
    <n v="304"/>
    <s v="BS DS-AI"/>
    <s v="2025EB1100306"/>
    <s v="2025eb1100306@bitspilani-digital.edu.in"/>
    <s v="BHAVYA SIRODARIA"/>
    <s v="FEMALE"/>
    <s v="`+91-6263901377"/>
    <n v="8"/>
    <s v="A"/>
    <s v="A"/>
    <s v="A"/>
    <s v="A"/>
    <n v="6.4"/>
    <n v="60"/>
    <s v="Computer Programming"/>
    <s v="BDS DF113"/>
    <s v="3 missed"/>
    <s v="1 missed"/>
    <n v="1"/>
    <n v="0"/>
    <n v="0.25"/>
    <n v="0"/>
    <s v="4 missed"/>
    <n v="1"/>
    <n v="0.2"/>
    <x v="2"/>
    <s v="No Data"/>
    <s v="A-S2_Onsite"/>
    <s v="Absent"/>
    <s v="A-S2_Onsite"/>
    <s v="A"/>
    <s v="A"/>
    <n v="3.3333333330000001"/>
    <s v="A"/>
    <s v="A"/>
    <n v="3.3333333330000001"/>
    <n v="50"/>
    <s v="Computer Systems"/>
    <s v="BDS DF108"/>
    <s v="2 missed"/>
    <s v="2 missed"/>
    <n v="1"/>
    <n v="0"/>
    <n v="0.33333333333333331"/>
    <n v="0"/>
    <s v="4 missed"/>
    <n v="1"/>
    <n v="0.2"/>
    <x v="3"/>
    <s v="No Data"/>
    <s v="A-S2_Onsite"/>
    <s v="Absent"/>
    <s v="A-S2_Onsite"/>
    <n v="3"/>
    <s v="A"/>
    <s v="A"/>
    <s v="A"/>
    <n v="3"/>
    <n v="60"/>
    <s v="Probability &amp; Statistics"/>
    <s v="BDS DF114"/>
    <s v="2 missed"/>
    <s v="1 missed"/>
    <n v="1"/>
    <n v="0"/>
    <n v="0.33333333333333331"/>
    <n v="0"/>
    <s v="3 missed"/>
    <n v="1"/>
    <n v="0.25"/>
    <x v="3"/>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298"/>
    <x v="3"/>
  </r>
  <r>
    <n v="305"/>
    <s v="BS DS-AI"/>
    <s v="2025EB1100307"/>
    <s v="2025eb1100307@bitspilani-digital.edu.in"/>
    <s v="SHUBHAM YADAV"/>
    <s v="FEMALE"/>
    <s v="`+91-9354250516"/>
    <n v="2"/>
    <s v="A"/>
    <n v="10"/>
    <n v="9"/>
    <s v="A"/>
    <n v="16.8"/>
    <n v="60"/>
    <s v="Computer Programming"/>
    <s v="BDS DF113"/>
    <s v="1 missed"/>
    <s v="1 missed"/>
    <n v="3"/>
    <n v="0"/>
    <n v="0.75"/>
    <n v="0"/>
    <s v="2 missed"/>
    <n v="3"/>
    <n v="0.6"/>
    <x v="1"/>
    <s v="No Data"/>
    <s v="P-S2_Onsite"/>
    <s v="Present"/>
    <s v="P-S2_Onsite"/>
    <s v="A"/>
    <n v="13"/>
    <s v="A"/>
    <n v="9"/>
    <n v="10"/>
    <n v="32"/>
    <n v="50"/>
    <s v="Computer Systems"/>
    <s v="BDS DF108"/>
    <s v="1 missed"/>
    <s v="1 missed"/>
    <n v="2"/>
    <n v="1"/>
    <n v="0.66666666666666663"/>
    <n v="0.5"/>
    <s v="2 missed"/>
    <n v="3"/>
    <n v="0.6"/>
    <x v="11"/>
    <s v="No Data"/>
    <s v="P-S2_Onsite"/>
    <s v="Present"/>
    <s v="P-S2_Onsite"/>
    <s v="A"/>
    <s v="A"/>
    <n v="15"/>
    <n v="19.5"/>
    <n v="34.5"/>
    <n v="60"/>
    <s v="Probability &amp; Statistics"/>
    <s v="BDS DF114"/>
    <s v="2 missed"/>
    <s v="0 missed"/>
    <n v="1"/>
    <n v="1"/>
    <n v="0.33333333333333331"/>
    <n v="1"/>
    <s v="2 missed"/>
    <n v="2"/>
    <n v="0.5"/>
    <x v="7"/>
    <s v="No Data"/>
    <s v="P-S2_Onsite"/>
    <s v="Present"/>
    <s v="P-S2_Onsite"/>
    <n v="4.5"/>
    <s v="A"/>
    <s v="A"/>
    <s v="A"/>
    <n v="4.5"/>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299"/>
    <x v="0"/>
  </r>
  <r>
    <n v="306"/>
    <s v="BS DS-AI"/>
    <s v="2025EB1100308"/>
    <s v="2025eb1100308@bitspilani-digital.edu.in"/>
    <s v="MOHAMMED JIBRAN AKHTER"/>
    <s v="FEMALE"/>
    <s v="`+91-6303372709"/>
    <n v="10"/>
    <n v="9"/>
    <s v="A"/>
    <s v="A"/>
    <s v="A"/>
    <n v="15.2"/>
    <n v="60"/>
    <s v="Computer Programming"/>
    <s v="BDS DF113"/>
    <s v="2 missed"/>
    <s v="1 missed"/>
    <n v="2"/>
    <n v="0"/>
    <n v="0.5"/>
    <n v="0"/>
    <s v="3 missed"/>
    <n v="2"/>
    <n v="0.4"/>
    <x v="0"/>
    <s v="P-S1_Onsite"/>
    <s v="No Data"/>
    <s v="Present"/>
    <s v="P-S1_Onsite"/>
    <s v="A"/>
    <s v="A"/>
    <s v="A"/>
    <s v="A"/>
    <s v="A"/>
    <n v="0"/>
    <n v="50"/>
    <s v="Computer Systems"/>
    <s v="BDS DF108"/>
    <s v="3 missed"/>
    <s v="2 missed"/>
    <n v="0"/>
    <n v="0"/>
    <n v="0"/>
    <n v="0"/>
    <s v="5 missed"/>
    <n v="0"/>
    <n v="0"/>
    <x v="0"/>
    <s v="A-S1_Onsite"/>
    <s v="A-S2_Onsite"/>
    <s v="Absent"/>
    <s v="A-S1_Onsite"/>
    <n v="10"/>
    <s v="A"/>
    <s v="A"/>
    <s v="A"/>
    <n v="10"/>
    <n v="60"/>
    <s v="Probability &amp; Statistics"/>
    <s v="BDS DF114"/>
    <s v="2 missed"/>
    <s v="1 missed"/>
    <n v="1"/>
    <n v="0"/>
    <n v="0.33333333333333331"/>
    <n v="0"/>
    <s v="3 missed"/>
    <n v="1"/>
    <n v="0.25"/>
    <x v="3"/>
    <s v="A-S1_Onsite"/>
    <s v="A-S2_Onsite"/>
    <s v="Absent"/>
    <s v="A-S1_Onsite"/>
    <n v="5"/>
    <s v="A"/>
    <s v="A"/>
    <s v="A"/>
    <n v="5"/>
    <n v="30"/>
    <s v="Writing Practice"/>
    <s v="BDS DF112"/>
    <s v="1 missed"/>
    <s v="2 missed"/>
    <n v="1"/>
    <n v="0"/>
    <n v="0.5"/>
    <n v="0"/>
    <s v="3 missed"/>
    <n v="1"/>
    <n v="0.25"/>
    <x v="1"/>
    <s v="P-S1_Onsite"/>
    <s v="No Data"/>
    <s v="Present"/>
    <s v="P-S1_Onsite"/>
    <s v="P-2, A-2, No Data-0"/>
    <s v="P-0, A-2, No Data-2"/>
    <s v="P-S1_Onsite"/>
    <s v="P-S1_Onsite"/>
    <s v="A-S1_Onsite"/>
    <s v="A-S1_Onsite"/>
    <x v="3"/>
    <n v="0"/>
    <s v="Activated"/>
    <s v="Exam Given"/>
    <x v="300"/>
    <x v="0"/>
  </r>
  <r>
    <n v="307"/>
    <s v="BS DS-AI"/>
    <s v="2025EB1100309"/>
    <s v="2025eb1100309@bitspilani-digital.edu.in"/>
    <s v="KSHITIKA GUPTA"/>
    <s v="FEMALE"/>
    <s v="`+91-9818943850"/>
    <n v="9"/>
    <s v="A"/>
    <s v="A"/>
    <n v="10"/>
    <n v="50"/>
    <n v="15.2"/>
    <n v="60"/>
    <s v="Computer Programming"/>
    <s v="BDS DF113"/>
    <s v="2 missed"/>
    <s v="0 missed"/>
    <n v="2"/>
    <n v="1"/>
    <n v="0.5"/>
    <n v="1"/>
    <s v="2 missed"/>
    <n v="3"/>
    <n v="0.6"/>
    <x v="7"/>
    <s v="No Data"/>
    <s v="P-S2_Onsite"/>
    <s v="Present"/>
    <s v="P-S2_Onsite"/>
    <s v="A"/>
    <s v="A"/>
    <s v="A"/>
    <n v="10"/>
    <n v="10"/>
    <n v="20"/>
    <n v="50"/>
    <s v="Computer Systems"/>
    <s v="BDS DF108"/>
    <s v="1 missed"/>
    <s v="2 missed"/>
    <n v="2"/>
    <n v="0"/>
    <n v="0.66666666666666663"/>
    <n v="0"/>
    <s v="3 missed"/>
    <n v="2"/>
    <n v="0.4"/>
    <x v="8"/>
    <s v="P-S1_Onsite"/>
    <s v="No Data"/>
    <s v="Present"/>
    <s v="P-S1_Onsite"/>
    <n v="9"/>
    <s v="A"/>
    <n v="15"/>
    <s v="A"/>
    <n v="24"/>
    <n v="60"/>
    <s v="Probability &amp; Statistics"/>
    <s v="BDS DF114"/>
    <s v="1 missed"/>
    <s v="1 missed"/>
    <n v="2"/>
    <n v="0"/>
    <n v="0.66666666666666663"/>
    <n v="0"/>
    <s v="2 missed"/>
    <n v="2"/>
    <n v="0.5"/>
    <x v="0"/>
    <s v="No Data"/>
    <s v="P-S2_Onsite"/>
    <s v="Present"/>
    <s v="P-S2_Onsite"/>
    <n v="4.5"/>
    <s v="A"/>
    <s v="A"/>
    <n v="8"/>
    <n v="32.5"/>
    <n v="30"/>
    <s v="Writing Practice"/>
    <s v="BDS DF112"/>
    <s v="1 missed"/>
    <s v="1 missed"/>
    <n v="1"/>
    <n v="1"/>
    <n v="0.5"/>
    <n v="0.5"/>
    <s v="2 missed"/>
    <n v="2"/>
    <n v="0.5"/>
    <x v="6"/>
    <s v="P-S1_Onsite"/>
    <s v="No Data"/>
    <s v="Present"/>
    <s v="P-S1_Onsite"/>
    <s v="P-2, A-0, No Data-2"/>
    <s v="P-2, A-0, No Data-2"/>
    <s v="P-S2_Onsite"/>
    <s v="P-S1_Onsite"/>
    <s v="P-S1_Onsite"/>
    <s v="P-S2_Onsite"/>
    <x v="0"/>
    <n v="0"/>
    <s v="Activated"/>
    <s v="Exam Given"/>
    <x v="301"/>
    <x v="0"/>
  </r>
  <r>
    <n v="308"/>
    <s v="BS DS-AI"/>
    <s v="2025EB1100310"/>
    <s v="2025eb1100310@bitspilani-digital.edu.in"/>
    <s v="LAKSHMI J K"/>
    <s v="FEMALE"/>
    <s v="`+91-9619080016"/>
    <n v="8"/>
    <s v="A"/>
    <n v="9"/>
    <n v="10"/>
    <s v="A"/>
    <n v="21.6"/>
    <n v="60"/>
    <s v="Computer Programming"/>
    <s v="BDS DF113"/>
    <s v="1 missed"/>
    <s v="1 missed"/>
    <n v="3"/>
    <n v="0"/>
    <n v="0.75"/>
    <n v="0"/>
    <s v="2 missed"/>
    <n v="3"/>
    <n v="0.6"/>
    <x v="1"/>
    <s v="No Data"/>
    <s v="P-S2_Onsite"/>
    <s v="Present"/>
    <s v="P-S2_Onsite"/>
    <s v="A"/>
    <s v="A"/>
    <n v="8.6666666669999994"/>
    <n v="9"/>
    <n v="10"/>
    <n v="27.666666667000001"/>
    <n v="50"/>
    <s v="Computer Systems"/>
    <s v="BDS DF108"/>
    <s v="0 missed"/>
    <s v="2 missed"/>
    <n v="3"/>
    <n v="0"/>
    <n v="1"/>
    <n v="0"/>
    <s v="2 missed"/>
    <n v="3"/>
    <n v="0.6"/>
    <x v="6"/>
    <s v="No Data"/>
    <s v="P-S2_Onsite"/>
    <s v="Present"/>
    <s v="P-S2_Onsite"/>
    <n v="9"/>
    <s v="A"/>
    <n v="15"/>
    <n v="19"/>
    <n v="43"/>
    <n v="60"/>
    <s v="Probability &amp; Statistics"/>
    <s v="BDS DF114"/>
    <s v="1 missed"/>
    <s v="0 missed"/>
    <n v="2"/>
    <n v="1"/>
    <n v="0.66666666666666663"/>
    <n v="1"/>
    <s v="1 missed"/>
    <n v="3"/>
    <n v="0.75"/>
    <x v="5"/>
    <s v="No Data"/>
    <s v="P-S2_Onsite"/>
    <s v="Present"/>
    <s v="P-S2_Onsite"/>
    <n v="4.5"/>
    <n v="4"/>
    <s v="A"/>
    <n v="8"/>
    <n v="16.5"/>
    <n v="30"/>
    <s v="Writing Practice"/>
    <s v="BDS DF112"/>
    <s v="0 missed"/>
    <s v="1 missed"/>
    <n v="2"/>
    <n v="1"/>
    <n v="1"/>
    <n v="0.5"/>
    <s v="1 missed"/>
    <n v="3"/>
    <n v="0.75"/>
    <x v="2"/>
    <s v="No Data"/>
    <s v="P-S2_Onsite"/>
    <s v="Present"/>
    <s v="P-S2_Onsite"/>
    <s v="P-0, A-0, No Data-4"/>
    <s v="P-4, A-0, No Data-0"/>
    <s v="P-S2_Onsite"/>
    <s v="P-S2_Onsite"/>
    <s v="P-S2_Onsite"/>
    <s v="P-S2_Onsite"/>
    <x v="0"/>
    <n v="0"/>
    <s v="Activated"/>
    <s v="Exam Given"/>
    <x v="302"/>
    <x v="0"/>
  </r>
  <r>
    <n v="309"/>
    <s v="BS DS-AI"/>
    <s v="2025EB1100311"/>
    <s v="2025eb1100311@bitspilani-digital.edu.in"/>
    <s v="YAWER MOHI UD DIN RATHER"/>
    <s v="FEMALE"/>
    <s v="`+91-6006578424"/>
    <n v="2"/>
    <s v="A"/>
    <s v="A"/>
    <s v="A"/>
    <s v="A"/>
    <n v="1.6"/>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No Data"/>
    <s v="P-S2_Onsite"/>
    <s v="Present"/>
    <s v="P-S2_Onsite"/>
    <s v="A"/>
    <s v="A"/>
    <s v="A"/>
    <s v="A"/>
    <n v="0"/>
    <n v="60"/>
    <s v="Probability &amp; Statistics"/>
    <s v="BDS DF114"/>
    <s v="3 missed"/>
    <s v="1 missed"/>
    <n v="0"/>
    <n v="0"/>
    <n v="0"/>
    <n v="0"/>
    <s v="4 missed"/>
    <n v="0"/>
    <n v="0"/>
    <x v="1"/>
    <s v="No Data"/>
    <s v="P-S2_Onsite"/>
    <s v="Present"/>
    <s v="P-S2_Onsite"/>
    <n v="2"/>
    <s v="A"/>
    <s v="A"/>
    <s v="A"/>
    <n v="2"/>
    <n v="30"/>
    <s v="Writing Practice"/>
    <s v="BDS DF112"/>
    <s v="1 missed"/>
    <s v="2 missed"/>
    <n v="1"/>
    <n v="0"/>
    <n v="0.5"/>
    <n v="0"/>
    <s v="3 missed"/>
    <n v="1"/>
    <n v="0.25"/>
    <x v="1"/>
    <s v="No Data"/>
    <s v="P-S2_Onsite"/>
    <s v="Present"/>
    <s v="P-S2_Onsite"/>
    <s v="P-0, A-0, No Data-4"/>
    <s v="P-4, A-0, No Data-0"/>
    <s v="P-S2_Onsite"/>
    <s v="P-S2_Onsite"/>
    <s v="P-S2_Onsite"/>
    <s v="P-S2_Onsite"/>
    <x v="0"/>
    <n v="0"/>
    <s v="Activated"/>
    <s v="Exam Given"/>
    <x v="303"/>
    <x v="0"/>
  </r>
  <r>
    <n v="310"/>
    <s v="BS DS-AI"/>
    <s v="2025EB1100312"/>
    <s v="2025eb1100312@bitspilani-digital.edu.in"/>
    <s v="KAMRAN HABIB"/>
    <s v="FEMALE"/>
    <s v="`+91-9365986772"/>
    <n v="10"/>
    <s v="A"/>
    <n v="9"/>
    <n v="10"/>
    <s v="A"/>
    <n v="23.2"/>
    <n v="60"/>
    <s v="Computer Programming"/>
    <s v="BDS DF113"/>
    <s v="1 missed"/>
    <s v="1 missed"/>
    <n v="3"/>
    <n v="0"/>
    <n v="0.75"/>
    <n v="0"/>
    <s v="2 missed"/>
    <n v="3"/>
    <n v="0.6"/>
    <x v="1"/>
    <s v="A-S1_Onsite"/>
    <s v="A-S2_Onsite"/>
    <s v="Absent"/>
    <s v="A-S1_Onsite"/>
    <s v="A"/>
    <s v="A"/>
    <s v="A"/>
    <s v="A"/>
    <s v="A"/>
    <n v="0"/>
    <n v="50"/>
    <s v="Computer Systems"/>
    <s v="BDS DF108"/>
    <s v="3 missed"/>
    <s v="2 missed"/>
    <n v="0"/>
    <n v="0"/>
    <n v="0"/>
    <n v="0"/>
    <s v="5 missed"/>
    <n v="0"/>
    <n v="0"/>
    <x v="0"/>
    <s v="A-S1_Onsite"/>
    <s v="A-S2_Onsite"/>
    <s v="Absent"/>
    <s v="A-S1_Onsite"/>
    <n v="9"/>
    <n v="7"/>
    <s v="A"/>
    <s v="A"/>
    <n v="19.5"/>
    <n v="60"/>
    <s v="Probability &amp; Statistics"/>
    <s v="BDS DF114"/>
    <s v="1 missed"/>
    <s v="1 missed"/>
    <n v="2"/>
    <n v="0"/>
    <n v="0.66666666666666663"/>
    <n v="0"/>
    <s v="2 missed"/>
    <n v="2"/>
    <n v="0.5"/>
    <x v="0"/>
    <s v="A-S1_Onsite"/>
    <s v="A-S2_Onsite"/>
    <s v="Absent"/>
    <s v="A-S1_Onsite"/>
    <n v="4.5"/>
    <n v="4.5"/>
    <s v="A"/>
    <s v="A"/>
    <n v="9"/>
    <n v="30"/>
    <s v="Writing Practice"/>
    <s v="BDS DF112"/>
    <s v="0 missed"/>
    <s v="2 missed"/>
    <n v="2"/>
    <n v="0"/>
    <n v="1"/>
    <n v="0"/>
    <s v="2 missed"/>
    <n v="2"/>
    <n v="0.5"/>
    <x v="0"/>
    <s v="A-S1_Onsite"/>
    <s v="A-S2_Onsite"/>
    <s v="Absent"/>
    <s v="A-S1_Onsite"/>
    <s v="P-0, A-4, No Data-0"/>
    <s v="P-0, A-4, No Data-0"/>
    <s v="A-S1_Onsite"/>
    <s v="A-S1_Onsite"/>
    <s v="A-S1_Onsite"/>
    <s v="A-S1_Onsite"/>
    <x v="1"/>
    <n v="0"/>
    <s v="Activated"/>
    <s v="Absent"/>
    <x v="304"/>
    <x v="1"/>
  </r>
  <r>
    <n v="311"/>
    <s v="BS DS-AI"/>
    <s v="2025EB1100313"/>
    <s v="2025eb1100313@bitspilani-digital.edu.in"/>
    <s v="GAURAV MANISH GARG"/>
    <s v="FEMALE"/>
    <s v="`+91-9510231407"/>
    <n v="6"/>
    <s v="A"/>
    <n v="3"/>
    <s v="A"/>
    <s v="A"/>
    <n v="7.2"/>
    <n v="60"/>
    <s v="Computer Programming"/>
    <s v="BDS DF113"/>
    <s v="2 missed"/>
    <s v="1 missed"/>
    <n v="2"/>
    <n v="0"/>
    <n v="0.5"/>
    <n v="0"/>
    <s v="3 missed"/>
    <n v="2"/>
    <n v="0.4"/>
    <x v="0"/>
    <s v="No Data"/>
    <s v="A-S2_Onsite"/>
    <s v="Absent"/>
    <s v="A-S2_Onsite"/>
    <s v="A"/>
    <s v="A"/>
    <n v="2"/>
    <n v="5"/>
    <s v="A"/>
    <n v="7"/>
    <n v="50"/>
    <s v="Computer Systems"/>
    <s v="BDS DF108"/>
    <s v="1 missed"/>
    <s v="2 missed"/>
    <n v="2"/>
    <n v="0"/>
    <n v="0.66666666666666663"/>
    <n v="0"/>
    <s v="3 missed"/>
    <n v="2"/>
    <n v="0.4"/>
    <x v="8"/>
    <s v="No Data"/>
    <s v="A-S2_Onsite"/>
    <s v="Absent"/>
    <s v="A-S2_Onsite"/>
    <n v="5"/>
    <n v="5"/>
    <s v="A"/>
    <s v="A"/>
    <n v="12.5"/>
    <n v="60"/>
    <s v="Probability &amp; Statistics"/>
    <s v="BDS DF114"/>
    <s v="1 missed"/>
    <s v="1 missed"/>
    <n v="2"/>
    <n v="0"/>
    <n v="0.66666666666666663"/>
    <n v="0"/>
    <s v="2 missed"/>
    <n v="2"/>
    <n v="0.5"/>
    <x v="0"/>
    <s v="No Data"/>
    <s v="A-S2_Onsite"/>
    <s v="Absent"/>
    <s v="A-S2_Onsite"/>
    <n v="3"/>
    <n v="1.5"/>
    <s v="A"/>
    <s v="A"/>
    <n v="4.5"/>
    <n v="30"/>
    <s v="Writing Practice"/>
    <s v="BDS DF112"/>
    <s v="0 missed"/>
    <s v="2 missed"/>
    <n v="2"/>
    <n v="0"/>
    <n v="1"/>
    <n v="0"/>
    <s v="2 missed"/>
    <n v="2"/>
    <n v="0.5"/>
    <x v="0"/>
    <s v="No Data"/>
    <s v="A-S2_Onsite"/>
    <s v="Absent"/>
    <s v="A-S2_Onsite"/>
    <s v="P-0, A-0, No Data-4"/>
    <s v="P-0, A-4, No Data-0"/>
    <s v="A-S2_Onsite"/>
    <s v="A-S2_Onsite"/>
    <s v="A-S2_Onsite"/>
    <s v="A-S2_Onsite"/>
    <x v="1"/>
    <n v="0"/>
    <s v="Activated"/>
    <s v="Absent"/>
    <x v="305"/>
    <x v="1"/>
  </r>
  <r>
    <n v="312"/>
    <s v="BS DS-AI"/>
    <s v="2025EB1100314"/>
    <s v="2025eb1100314@bitspilani-digital.edu.in"/>
    <s v="PRANTIKA BISWAS"/>
    <s v="FEMALE"/>
    <s v="`+91-7641901796"/>
    <n v="8"/>
    <n v="9"/>
    <n v="10"/>
    <n v="10"/>
    <n v="50"/>
    <n v="29.6"/>
    <n v="60"/>
    <s v="Computer Programming"/>
    <s v="BDS DF113"/>
    <s v="0 missed"/>
    <s v="0 missed"/>
    <n v="4"/>
    <n v="1"/>
    <n v="1"/>
    <n v="1"/>
    <s v="0 missed"/>
    <n v="5"/>
    <n v="1"/>
    <x v="4"/>
    <s v="No Data"/>
    <s v="P-S2_Onsite"/>
    <s v="Present"/>
    <s v="P-S2_Onsite"/>
    <n v="13"/>
    <n v="12"/>
    <n v="10"/>
    <n v="10"/>
    <n v="9"/>
    <n v="54"/>
    <n v="50"/>
    <s v="Computer Systems"/>
    <s v="BDS DF108"/>
    <s v="0 missed"/>
    <s v="0 missed"/>
    <n v="3"/>
    <n v="2"/>
    <n v="1"/>
    <n v="1"/>
    <s v="0 missed"/>
    <n v="5"/>
    <n v="1"/>
    <x v="4"/>
    <s v="No Data"/>
    <s v="P-S2_Onsite"/>
    <s v="Present"/>
    <s v="P-S2_Onsite"/>
    <n v="10"/>
    <n v="10"/>
    <n v="15"/>
    <n v="19"/>
    <n v="59"/>
    <n v="60"/>
    <s v="Probability &amp; Statistics"/>
    <s v="BDS DF114"/>
    <s v="0 missed"/>
    <s v="0 missed"/>
    <n v="3"/>
    <n v="1"/>
    <n v="1"/>
    <n v="1"/>
    <s v="0 missed"/>
    <n v="4"/>
    <n v="1"/>
    <x v="2"/>
    <s v="No Data"/>
    <s v="P-S2_Onsite"/>
    <s v="Present"/>
    <s v="P-S2_Onsite"/>
    <n v="4.5"/>
    <n v="4"/>
    <n v="6"/>
    <n v="8"/>
    <n v="42.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306"/>
    <x v="0"/>
  </r>
  <r>
    <n v="313"/>
    <s v="BS DS-AI"/>
    <s v="2025EB1100315"/>
    <s v="2025eb1100315@bitspilani-digital.edu.in"/>
    <s v="SAGAR GOYAL"/>
    <s v="FEMALE"/>
    <s v="`+91-8882947073"/>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307"/>
    <x v="3"/>
  </r>
  <r>
    <n v="314"/>
    <s v="BS DS-AI"/>
    <s v="2025EB1100316"/>
    <s v="2025eb1100316@bitspilani-digital.edu.in"/>
    <s v="POOJA SAXENA"/>
    <s v="FEMALE"/>
    <s v="`+91-9591972417"/>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308"/>
    <x v="3"/>
  </r>
  <r>
    <n v="315"/>
    <s v="BS DS-AI"/>
    <s v="2025EB1100317"/>
    <s v="2025eb1100317@bitspilani-digital.edu.in"/>
    <s v="SANTOSH RANJAN JENA"/>
    <s v="FEMALE"/>
    <s v="`+91-9583090434"/>
    <n v="8"/>
    <s v="A"/>
    <s v="A"/>
    <s v="A"/>
    <s v="A"/>
    <n v="6.4"/>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n v="2.5"/>
    <s v="A"/>
    <s v="A"/>
    <s v="A"/>
    <n v="2.5"/>
    <n v="30"/>
    <s v="Writing Practice"/>
    <s v="BDS DF112"/>
    <s v="1 missed"/>
    <s v="2 missed"/>
    <n v="1"/>
    <n v="0"/>
    <n v="0.5"/>
    <n v="0"/>
    <s v="3 missed"/>
    <n v="1"/>
    <n v="0.25"/>
    <x v="1"/>
    <s v="P-S1_Onsite"/>
    <s v="No Data"/>
    <s v="Present"/>
    <s v="P-S1_Onsite"/>
    <s v="P-1, A-0, No Data-3"/>
    <s v="P-0, A-3, No Data-1"/>
    <s v="A-S2_Onsite"/>
    <s v="P-S1_Onsite"/>
    <s v="A-S2_Onsite"/>
    <s v="A-S2_Onsite"/>
    <x v="10"/>
    <n v="0"/>
    <s v="Activated"/>
    <s v="Exam Given"/>
    <x v="309"/>
    <x v="0"/>
  </r>
  <r>
    <n v="316"/>
    <s v="BS DS-AI"/>
    <s v="2025EB1100318"/>
    <s v="2025eb1100318@bitspilani-digital.edu.in"/>
    <s v="PAWAR NARAYAN GOVIND"/>
    <s v="FEMALE"/>
    <s v="`+91-9967279207"/>
    <n v="8"/>
    <n v="8"/>
    <n v="10"/>
    <n v="10"/>
    <n v="50"/>
    <n v="28.8"/>
    <n v="60"/>
    <s v="Computer Programming"/>
    <s v="BDS DF113"/>
    <s v="0 missed"/>
    <s v="0 missed"/>
    <n v="4"/>
    <n v="1"/>
    <n v="1"/>
    <n v="1"/>
    <s v="0 missed"/>
    <n v="5"/>
    <n v="1"/>
    <x v="4"/>
    <s v="No Data"/>
    <s v="P-S2_Onsite"/>
    <s v="Present"/>
    <s v="P-S2_Onsite"/>
    <n v="13"/>
    <n v="8"/>
    <n v="8.6666666669999994"/>
    <n v="9"/>
    <n v="9"/>
    <n v="47.666666667000001"/>
    <n v="50"/>
    <s v="Computer Systems"/>
    <s v="BDS DF108"/>
    <s v="0 missed"/>
    <s v="0 missed"/>
    <n v="3"/>
    <n v="2"/>
    <n v="1"/>
    <n v="1"/>
    <s v="0 missed"/>
    <n v="5"/>
    <n v="1"/>
    <x v="4"/>
    <s v="No Data"/>
    <s v="P-S2_Onsite"/>
    <s v="Present"/>
    <s v="P-S2_Onsite"/>
    <n v="9"/>
    <n v="9"/>
    <n v="13.5"/>
    <n v="18.5"/>
    <n v="54.5"/>
    <n v="60"/>
    <s v="Probability &amp; Statistics"/>
    <s v="BDS DF114"/>
    <s v="0 missed"/>
    <s v="0 missed"/>
    <n v="3"/>
    <n v="1"/>
    <n v="1"/>
    <n v="1"/>
    <s v="0 missed"/>
    <n v="4"/>
    <n v="1"/>
    <x v="2"/>
    <s v="No Data"/>
    <s v="P-S2_Onsite"/>
    <s v="Present"/>
    <s v="P-S2_Onsite"/>
    <n v="5"/>
    <n v="4.5"/>
    <n v="6"/>
    <n v="8"/>
    <n v="43.5"/>
    <n v="30"/>
    <s v="Writing Practice"/>
    <s v="BDS DF112"/>
    <s v="0 missed"/>
    <s v="0 missed"/>
    <n v="2"/>
    <n v="2"/>
    <n v="1"/>
    <n v="1"/>
    <s v="0 missed"/>
    <n v="4"/>
    <n v="1"/>
    <x v="3"/>
    <s v="No Data"/>
    <s v="P-S2_Onsite"/>
    <s v="Present"/>
    <s v="P-S2_Onsite"/>
    <s v="P-0, A-0, No Data-4"/>
    <s v="P-4, A-0, No Data-0"/>
    <s v="P-S2_Onsite"/>
    <s v="P-S2_Onsite"/>
    <s v="P-S2_Onsite"/>
    <s v="P-S2_Onsite"/>
    <x v="0"/>
    <n v="1"/>
    <s v="Activated"/>
    <s v="Exam Given"/>
    <x v="310"/>
    <x v="0"/>
  </r>
  <r>
    <n v="317"/>
    <s v="BS DS-AI"/>
    <s v="2025EB1100319"/>
    <s v="2025eb1100319@bitspilani-digital.edu.in"/>
    <s v="SUHAIB HAMZA K"/>
    <s v="FEMALE"/>
    <s v="`+91-8156883022"/>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n v="4.5"/>
    <s v="A"/>
    <s v="A"/>
    <s v="A"/>
    <n v="4.5"/>
    <n v="30"/>
    <s v="Writing Practice"/>
    <s v="BDS DF112"/>
    <s v="1 missed"/>
    <s v="2 missed"/>
    <n v="1"/>
    <n v="0"/>
    <n v="0.5"/>
    <n v="0"/>
    <s v="3 missed"/>
    <n v="1"/>
    <n v="0.25"/>
    <x v="1"/>
    <s v="No Data"/>
    <s v="A-S2_Onsite"/>
    <s v="Absent"/>
    <s v="A-S2_Onsite"/>
    <s v="P-0, A-0, No Data-4"/>
    <s v="P-0, A-4, No Data-0"/>
    <s v="A-S2_Onsite"/>
    <s v="A-S2_Onsite"/>
    <s v="A-S2_Onsite"/>
    <s v="A-S2_Onsite"/>
    <x v="1"/>
    <n v="0"/>
    <s v="Activation Pending"/>
    <s v="Absent"/>
    <x v="311"/>
    <x v="3"/>
  </r>
  <r>
    <n v="318"/>
    <s v="BS DS-AI"/>
    <s v="2025EB1100320"/>
    <s v="2025eb1100320@bitspilani-digital.edu.in"/>
    <s v="SHINDE TANISHQ SANTOSH"/>
    <s v="FEMALE"/>
    <s v="`+91-9225513366"/>
    <n v="10"/>
    <s v="A"/>
    <n v="10"/>
    <n v="10"/>
    <n v="50"/>
    <n v="24"/>
    <n v="60"/>
    <s v="Computer Programming"/>
    <s v="BDS DF113"/>
    <s v="1 missed"/>
    <s v="0 missed"/>
    <n v="3"/>
    <n v="1"/>
    <n v="0.75"/>
    <n v="1"/>
    <s v="1 missed"/>
    <n v="4"/>
    <n v="0.8"/>
    <x v="3"/>
    <s v="No Data"/>
    <s v="P-S2_Onsite"/>
    <s v="Present"/>
    <s v="P-S2_Onsite"/>
    <n v="7"/>
    <n v="14"/>
    <s v="A"/>
    <n v="10"/>
    <n v="10"/>
    <n v="41"/>
    <n v="50"/>
    <s v="Computer Systems"/>
    <s v="BDS DF108"/>
    <s v="1 missed"/>
    <s v="0 missed"/>
    <n v="2"/>
    <n v="2"/>
    <n v="0.66666666666666663"/>
    <n v="1"/>
    <s v="1 missed"/>
    <n v="4"/>
    <n v="0.8"/>
    <x v="2"/>
    <s v="No Data"/>
    <s v="P-S2_Onsite"/>
    <s v="Present"/>
    <s v="P-S2_Onsite"/>
    <n v="9"/>
    <n v="10"/>
    <s v="A"/>
    <n v="19"/>
    <n v="43"/>
    <n v="60"/>
    <s v="Probability &amp; Statistics"/>
    <s v="BDS DF114"/>
    <s v="1 missed"/>
    <s v="0 missed"/>
    <n v="2"/>
    <n v="1"/>
    <n v="0.66666666666666663"/>
    <n v="1"/>
    <s v="1 missed"/>
    <n v="3"/>
    <n v="0.75"/>
    <x v="5"/>
    <s v="No Data"/>
    <s v="P-S2_Onsite"/>
    <s v="Present"/>
    <s v="P-S2_Onsite"/>
    <n v="2.5"/>
    <n v="4.5"/>
    <n v="4"/>
    <n v="9"/>
    <n v="20"/>
    <n v="30"/>
    <s v="Writing Practice"/>
    <s v="BDS DF112"/>
    <s v="0 missed"/>
    <s v="0 missed"/>
    <n v="2"/>
    <n v="2"/>
    <n v="1"/>
    <n v="1"/>
    <s v="0 missed"/>
    <n v="4"/>
    <n v="1"/>
    <x v="3"/>
    <s v="No Data"/>
    <s v="P-S2_Onsite"/>
    <s v="Present"/>
    <s v="P-S2_Onsite"/>
    <s v="P-0, A-0, No Data-4"/>
    <s v="P-4, A-0, No Data-0"/>
    <s v="P-S2_Onsite"/>
    <s v="P-S2_Onsite"/>
    <s v="P-S2_Onsite"/>
    <s v="P-S2_Onsite"/>
    <x v="0"/>
    <n v="0"/>
    <s v="Activated"/>
    <s v="Exam Given"/>
    <x v="312"/>
    <x v="0"/>
  </r>
  <r>
    <n v="319"/>
    <s v="BS DS-AI"/>
    <s v="2025EB1100321"/>
    <s v="2025eb1100321@bitspilani-digital.edu.in"/>
    <s v="VELPULA KOWSHIK MAHATHAMA"/>
    <s v="FEMALE"/>
    <s v="`+91-9912699224"/>
    <n v="2"/>
    <s v="A"/>
    <n v="8"/>
    <n v="10"/>
    <n v="50"/>
    <n v="16"/>
    <n v="60"/>
    <s v="Computer Programming"/>
    <s v="BDS DF113"/>
    <s v="1 missed"/>
    <s v="0 missed"/>
    <n v="3"/>
    <n v="1"/>
    <n v="0.75"/>
    <n v="1"/>
    <s v="1 missed"/>
    <n v="4"/>
    <n v="0.8"/>
    <x v="3"/>
    <s v="P-S1_Onsite"/>
    <s v="No Data"/>
    <s v="Present"/>
    <s v="P-S1_Onsite"/>
    <n v="12"/>
    <n v="11"/>
    <n v="9.3333333330000006"/>
    <n v="9"/>
    <n v="10"/>
    <n v="51.333333332999999"/>
    <n v="50"/>
    <s v="Computer Systems"/>
    <s v="BDS DF108"/>
    <s v="0 missed"/>
    <s v="0 missed"/>
    <n v="3"/>
    <n v="2"/>
    <n v="1"/>
    <n v="1"/>
    <s v="0 missed"/>
    <n v="5"/>
    <n v="1"/>
    <x v="4"/>
    <s v="P-S1_Onsite"/>
    <s v="No Data"/>
    <s v="Present"/>
    <s v="P-S1_Onsite"/>
    <n v="10"/>
    <n v="8"/>
    <s v="A"/>
    <n v="17"/>
    <n v="39"/>
    <n v="60"/>
    <s v="Probability &amp; Statistics"/>
    <s v="BDS DF114"/>
    <s v="1 missed"/>
    <s v="0 missed"/>
    <n v="2"/>
    <n v="1"/>
    <n v="0.66666666666666663"/>
    <n v="1"/>
    <s v="1 missed"/>
    <n v="3"/>
    <n v="0.75"/>
    <x v="5"/>
    <s v="P-S1_Onsite"/>
    <s v="No Data"/>
    <s v="Present"/>
    <s v="P-S1_Onsite"/>
    <n v="4"/>
    <n v="5"/>
    <n v="9"/>
    <n v="8.5"/>
    <n v="26.5"/>
    <n v="30"/>
    <s v="Writing Practice"/>
    <s v="BDS DF112"/>
    <s v="0 missed"/>
    <s v="0 missed"/>
    <n v="2"/>
    <n v="2"/>
    <n v="1"/>
    <n v="1"/>
    <s v="0 missed"/>
    <n v="4"/>
    <n v="1"/>
    <x v="3"/>
    <s v="P-S1_Onsite"/>
    <s v="No Data"/>
    <s v="Present"/>
    <s v="P-S1_Onsite"/>
    <s v="P-4, A-0, No Data-0"/>
    <s v="P-0, A-0, No Data-4"/>
    <s v="P-S1_Onsite"/>
    <s v="P-S1_Onsite"/>
    <s v="P-S1_Onsite"/>
    <s v="P-S1_Onsite"/>
    <x v="0"/>
    <n v="0"/>
    <s v="Activated"/>
    <s v="Exam Given"/>
    <x v="313"/>
    <x v="0"/>
  </r>
  <r>
    <n v="320"/>
    <s v="BS DS-AI"/>
    <s v="2025EB1100322"/>
    <s v="2025eb1100322@bitspilani-digital.edu.in"/>
    <s v="SUJAL ORAON"/>
    <s v="FEMALE"/>
    <s v="`+91-9234834997"/>
    <n v="2"/>
    <s v="A"/>
    <s v="A"/>
    <s v="A"/>
    <s v="A"/>
    <n v="1.6"/>
    <n v="60"/>
    <s v="Computer Programming"/>
    <s v="BDS DF113"/>
    <s v="3 missed"/>
    <s v="1 missed"/>
    <n v="1"/>
    <n v="0"/>
    <n v="0.25"/>
    <n v="0"/>
    <s v="4 missed"/>
    <n v="1"/>
    <n v="0.2"/>
    <x v="2"/>
    <s v="A-S1_Onsite"/>
    <s v="P-S2_Onsite"/>
    <s v="Present"/>
    <s v="P-S2_Onsite"/>
    <s v="A"/>
    <s v="A"/>
    <s v="A"/>
    <s v="A"/>
    <s v="A"/>
    <n v="0"/>
    <n v="50"/>
    <s v="Computer Systems"/>
    <s v="BDS DF108"/>
    <s v="3 missed"/>
    <s v="2 missed"/>
    <n v="0"/>
    <n v="0"/>
    <n v="0"/>
    <n v="0"/>
    <s v="5 missed"/>
    <n v="0"/>
    <n v="0"/>
    <x v="0"/>
    <s v="P-S1_Onsite"/>
    <s v="No Data"/>
    <s v="Present"/>
    <s v="P-S1_Onsite"/>
    <s v="A"/>
    <s v="A"/>
    <s v="A"/>
    <s v="A"/>
    <n v="0"/>
    <n v="60"/>
    <s v="Probability &amp; Statistics"/>
    <s v="BDS DF114"/>
    <s v="3 missed"/>
    <s v="1 missed"/>
    <n v="0"/>
    <n v="0"/>
    <n v="0"/>
    <n v="0"/>
    <s v="4 missed"/>
    <n v="0"/>
    <n v="0"/>
    <x v="1"/>
    <s v="No Data"/>
    <s v="P-S2_Onsite"/>
    <s v="Present"/>
    <s v="P-S2_Onsite"/>
    <s v="A"/>
    <s v="A"/>
    <s v="A"/>
    <s v="A"/>
    <n v="0"/>
    <n v="30"/>
    <s v="Writing Practice"/>
    <s v="BDS DF112"/>
    <s v="2 missed"/>
    <s v="2 missed"/>
    <n v="0"/>
    <n v="0"/>
    <n v="0"/>
    <n v="0"/>
    <s v="4 missed"/>
    <n v="0"/>
    <n v="0"/>
    <x v="5"/>
    <s v="No Data"/>
    <s v="P-S2_Onsite"/>
    <s v="Present"/>
    <s v="P-S2_Onsite"/>
    <s v="P-1, A-1, No Data-2"/>
    <s v="P-3, A-0, No Data-1"/>
    <s v="P-S2_Onsite"/>
    <s v="P-S2_Onsite"/>
    <s v="P-S1_Onsite"/>
    <s v="P-S2_Onsite"/>
    <x v="0"/>
    <n v="0"/>
    <s v="Activated"/>
    <s v="Exam Given"/>
    <x v="314"/>
    <x v="0"/>
  </r>
  <r>
    <n v="321"/>
    <s v="BS DS-AI"/>
    <s v="2025EB1100323"/>
    <s v="2025eb1100323@bitspilani-digital.edu.in"/>
    <s v="JAY SUNIL AHUJA"/>
    <s v="FEMALE"/>
    <s v="`+91-9664632491"/>
    <n v="2"/>
    <s v="A"/>
    <n v="7"/>
    <n v="8"/>
    <n v="50"/>
    <n v="13.6"/>
    <n v="60"/>
    <s v="Computer Programming"/>
    <s v="BDS DF113"/>
    <s v="1 missed"/>
    <s v="0 missed"/>
    <n v="3"/>
    <n v="1"/>
    <n v="0.75"/>
    <n v="1"/>
    <s v="1 missed"/>
    <n v="4"/>
    <n v="0.8"/>
    <x v="3"/>
    <s v="No Data"/>
    <s v="A-S2_Onsite"/>
    <s v="Absent"/>
    <s v="A-S2_Onsite"/>
    <s v="A"/>
    <s v="A"/>
    <n v="7.3333333329999997"/>
    <s v="A"/>
    <n v="8"/>
    <n v="15.333333333000001"/>
    <n v="50"/>
    <s v="Computer Systems"/>
    <s v="BDS DF108"/>
    <s v="1 missed"/>
    <s v="2 missed"/>
    <n v="2"/>
    <n v="0"/>
    <n v="0.66666666666666663"/>
    <n v="0"/>
    <s v="3 missed"/>
    <n v="2"/>
    <n v="0.4"/>
    <x v="8"/>
    <s v="No Data"/>
    <s v="A-S2_Onsite"/>
    <s v="Absent"/>
    <s v="A-S2_Onsite"/>
    <s v="A"/>
    <s v="A"/>
    <s v="A"/>
    <s v="A"/>
    <n v="0"/>
    <n v="60"/>
    <s v="Probability &amp; Statistics"/>
    <s v="BDS DF114"/>
    <s v="3 missed"/>
    <s v="1 missed"/>
    <n v="0"/>
    <n v="0"/>
    <n v="0"/>
    <n v="0"/>
    <s v="4 missed"/>
    <n v="0"/>
    <n v="0"/>
    <x v="1"/>
    <s v="No Data"/>
    <s v="A-S2_Onsite"/>
    <s v="Absent"/>
    <s v="A-S2_Onsite"/>
    <n v="3.5"/>
    <s v="A"/>
    <s v="A"/>
    <s v="A"/>
    <n v="3.5"/>
    <n v="30"/>
    <s v="Writing Practice"/>
    <s v="BDS DF112"/>
    <s v="1 missed"/>
    <s v="2 missed"/>
    <n v="1"/>
    <n v="0"/>
    <n v="0.5"/>
    <n v="0"/>
    <s v="3 missed"/>
    <n v="1"/>
    <n v="0.25"/>
    <x v="1"/>
    <s v="No Data"/>
    <s v="A-S2_Onsite"/>
    <s v="Absent"/>
    <s v="A-S2_Onsite"/>
    <s v="P-0, A-0, No Data-4"/>
    <s v="P-0, A-4, No Data-0"/>
    <s v="A-S2_Onsite"/>
    <s v="A-S2_Onsite"/>
    <s v="A-S2_Onsite"/>
    <s v="A-S2_Onsite"/>
    <x v="1"/>
    <n v="0"/>
    <s v="Activated"/>
    <s v="Absent"/>
    <x v="315"/>
    <x v="1"/>
  </r>
  <r>
    <n v="322"/>
    <s v="BS DS-AI"/>
    <s v="2025EB1100324"/>
    <s v="2025eb1100324@bitspilani-digital.edu.in"/>
    <s v="GANDHEWAR DINESH ARVIND"/>
    <s v="FEMALE"/>
    <s v="`+91-8655015649"/>
    <n v="2"/>
    <s v="A"/>
    <s v="A"/>
    <s v="A"/>
    <s v="A"/>
    <n v="1.6"/>
    <n v="60"/>
    <s v="Computer Programming"/>
    <s v="BDS DF113"/>
    <s v="3 missed"/>
    <s v="1 missed"/>
    <n v="1"/>
    <n v="0"/>
    <n v="0.25"/>
    <n v="0"/>
    <s v="4 missed"/>
    <n v="1"/>
    <n v="0.2"/>
    <x v="2"/>
    <s v="No Data"/>
    <s v="No Data"/>
    <s v="No Data"/>
    <s v="No Data"/>
    <s v="A"/>
    <s v="A"/>
    <s v="A"/>
    <s v="A"/>
    <s v="A"/>
    <n v="0"/>
    <n v="50"/>
    <s v="Computer Systems"/>
    <s v="BDS DF108"/>
    <s v="3 missed"/>
    <s v="2 missed"/>
    <n v="0"/>
    <n v="0"/>
    <n v="0"/>
    <n v="0"/>
    <s v="5 missed"/>
    <n v="0"/>
    <n v="0"/>
    <x v="0"/>
    <s v="No Data"/>
    <s v="No Data"/>
    <s v="No Data"/>
    <s v="No Data"/>
    <s v="A"/>
    <s v="A"/>
    <s v="A"/>
    <s v="A"/>
    <n v="0"/>
    <n v="60"/>
    <s v="Probability &amp; Statistics"/>
    <s v="BDS DF114"/>
    <s v="3 missed"/>
    <s v="1 missed"/>
    <n v="0"/>
    <n v="0"/>
    <n v="0"/>
    <n v="0"/>
    <s v="4 missed"/>
    <n v="0"/>
    <n v="0"/>
    <x v="1"/>
    <s v="No Data"/>
    <s v="No Data"/>
    <s v="No Data"/>
    <s v="No Data"/>
    <s v="A"/>
    <s v="A"/>
    <s v="A"/>
    <s v="A"/>
    <n v="0"/>
    <n v="30"/>
    <s v="Writing Practice"/>
    <s v="BDS DF112"/>
    <s v="2 missed"/>
    <s v="2 missed"/>
    <n v="0"/>
    <n v="0"/>
    <n v="0"/>
    <n v="0"/>
    <s v="4 missed"/>
    <n v="0"/>
    <n v="0"/>
    <x v="5"/>
    <s v="No Data"/>
    <s v="No Data"/>
    <s v="No Data"/>
    <s v="No Data"/>
    <s v="P-0, A-0, No Data-4"/>
    <s v="P-0, A-0, No Data-4"/>
    <s v="No Data"/>
    <s v="No Data"/>
    <s v="No Data"/>
    <s v="No Data"/>
    <x v="6"/>
    <n v="0"/>
    <e v="#N/A"/>
    <s v="Refund"/>
    <x v="34"/>
    <x v="0"/>
  </r>
  <r>
    <n v="323"/>
    <s v="BS DS-AI"/>
    <s v="2025EB1100325"/>
    <s v="2025eb1100325@bitspilani-digital.edu.in"/>
    <s v="NANDINI SARASWAT"/>
    <s v="FEMALE"/>
    <s v="`+91-9831205023"/>
    <n v="10"/>
    <n v="10"/>
    <n v="10"/>
    <n v="10"/>
    <n v="50"/>
    <n v="32"/>
    <n v="60"/>
    <s v="Computer Programming"/>
    <s v="BDS DF113"/>
    <s v="0 missed"/>
    <s v="0 missed"/>
    <n v="4"/>
    <n v="1"/>
    <n v="1"/>
    <n v="1"/>
    <s v="0 missed"/>
    <n v="5"/>
    <n v="1"/>
    <x v="4"/>
    <s v="P-S1_Onsite"/>
    <s v="No Data"/>
    <s v="Present"/>
    <s v="P-S1_Onsite"/>
    <n v="12"/>
    <n v="12.5"/>
    <n v="9.3333333330000006"/>
    <n v="10"/>
    <n v="10"/>
    <n v="53.833333332999999"/>
    <n v="50"/>
    <s v="Computer Systems"/>
    <s v="BDS DF108"/>
    <s v="0 missed"/>
    <s v="0 missed"/>
    <n v="3"/>
    <n v="2"/>
    <n v="1"/>
    <n v="1"/>
    <s v="0 missed"/>
    <n v="5"/>
    <n v="1"/>
    <x v="4"/>
    <s v="P-S1_Onsite"/>
    <s v="No Data"/>
    <s v="Present"/>
    <s v="P-S1_Onsite"/>
    <n v="10"/>
    <n v="10"/>
    <n v="15"/>
    <n v="19.5"/>
    <n v="59.5"/>
    <n v="60"/>
    <s v="Probability &amp; Statistics"/>
    <s v="BDS DF114"/>
    <s v="0 missed"/>
    <s v="0 missed"/>
    <n v="3"/>
    <n v="1"/>
    <n v="1"/>
    <n v="1"/>
    <s v="0 missed"/>
    <n v="4"/>
    <n v="1"/>
    <x v="2"/>
    <s v="P-S1_Onsite"/>
    <s v="No Data"/>
    <s v="Present"/>
    <s v="P-S1_Onsite"/>
    <n v="5"/>
    <n v="5"/>
    <n v="9.5"/>
    <n v="9"/>
    <n v="48.5"/>
    <n v="30"/>
    <s v="Writing Practice"/>
    <s v="BDS DF112"/>
    <s v="0 missed"/>
    <s v="0 missed"/>
    <n v="2"/>
    <n v="2"/>
    <n v="1"/>
    <n v="1"/>
    <s v="0 missed"/>
    <n v="4"/>
    <n v="1"/>
    <x v="3"/>
    <s v="P-S1_Onsite"/>
    <s v="No Data"/>
    <s v="Present"/>
    <s v="P-S1_Onsite"/>
    <s v="P-4, A-0, No Data-0"/>
    <s v="P-0, A-0, No Data-4"/>
    <s v="P-S1_Onsite"/>
    <s v="P-S1_Onsite"/>
    <s v="P-S1_Onsite"/>
    <s v="P-S1_Onsite"/>
    <x v="0"/>
    <n v="1"/>
    <s v="Activated"/>
    <s v="Exam Given"/>
    <x v="316"/>
    <x v="0"/>
  </r>
  <r>
    <n v="324"/>
    <s v="BS DS-AI"/>
    <s v="2025EB1100326"/>
    <s v="2025eb1100326@bitspilani-digital.edu.in"/>
    <s v="MEGHNA ROY"/>
    <s v="FEMALE"/>
    <s v="`+91-9197767110"/>
    <n v="2"/>
    <s v="A"/>
    <s v="A"/>
    <s v="A"/>
    <s v="A"/>
    <n v="1.6"/>
    <n v="60"/>
    <s v="Computer Programming"/>
    <s v="BDS DF113"/>
    <s v="3 missed"/>
    <s v="1 missed"/>
    <n v="1"/>
    <n v="0"/>
    <n v="0.25"/>
    <n v="0"/>
    <s v="4 missed"/>
    <n v="1"/>
    <n v="0.2"/>
    <x v="2"/>
    <s v="No Data"/>
    <s v="A-S2_Onsite"/>
    <s v="Absent"/>
    <s v="A-S2_Onsite"/>
    <s v="A"/>
    <s v="A"/>
    <s v="A"/>
    <s v="A"/>
    <s v="A"/>
    <n v="0"/>
    <n v="50"/>
    <s v="Computer Systems"/>
    <s v="BDS DF108"/>
    <s v="3 missed"/>
    <s v="2 missed"/>
    <n v="0"/>
    <n v="0"/>
    <n v="0"/>
    <n v="0"/>
    <s v="5 missed"/>
    <n v="0"/>
    <n v="0"/>
    <x v="0"/>
    <s v="No Data"/>
    <s v="A-S2_Onsite"/>
    <s v="Absent"/>
    <s v="A-S2_Onsite"/>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A-S2_Onsite"/>
    <s v="Absent"/>
    <s v="A-S2_Onsite"/>
    <s v="P-0, A-0, No Data-4"/>
    <s v="P-0, A-4, No Data-0"/>
    <s v="A-S2_Onsite"/>
    <s v="A-S2_Onsite"/>
    <s v="A-S2_Onsite"/>
    <s v="A-S2_Onsite"/>
    <x v="1"/>
    <n v="0"/>
    <s v="Activation Pending"/>
    <s v="Absent"/>
    <x v="317"/>
    <x v="3"/>
  </r>
  <r>
    <n v="325"/>
    <s v="BS DS-AI"/>
    <s v="2025EB1100327"/>
    <s v="2025eb1100327@bitspilani-digital.edu.in"/>
    <s v="YASH MAHALA"/>
    <s v="FEMALE"/>
    <s v="`+91-8209678246"/>
    <n v="2"/>
    <s v="A"/>
    <s v="A"/>
    <s v="A"/>
    <s v="A"/>
    <n v="1.6"/>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No Data"/>
    <s v="P-S2_Onsite"/>
    <s v="Present"/>
    <s v="P-S2_Onsite"/>
    <s v="A"/>
    <s v="A"/>
    <s v="A"/>
    <s v="A"/>
    <n v="0"/>
    <n v="60"/>
    <s v="Probability &amp; Statistics"/>
    <s v="BDS DF114"/>
    <s v="3 missed"/>
    <s v="1 missed"/>
    <n v="0"/>
    <n v="0"/>
    <n v="0"/>
    <n v="0"/>
    <s v="4 missed"/>
    <n v="0"/>
    <n v="0"/>
    <x v="1"/>
    <s v="No Data"/>
    <s v="P-S2_Onsite"/>
    <s v="Present"/>
    <s v="P-S2_Onsite"/>
    <s v="A"/>
    <s v="A"/>
    <s v="A"/>
    <s v="A"/>
    <n v="0"/>
    <n v="30"/>
    <s v="Writing Practice"/>
    <s v="BDS DF112"/>
    <s v="2 missed"/>
    <s v="2 missed"/>
    <n v="0"/>
    <n v="0"/>
    <n v="0"/>
    <n v="0"/>
    <s v="4 missed"/>
    <n v="0"/>
    <n v="0"/>
    <x v="5"/>
    <s v="No Data"/>
    <s v="P-S2_Onsite"/>
    <s v="Present"/>
    <s v="P-S2_Onsite"/>
    <s v="P-0, A-0, No Data-4"/>
    <s v="P-4, A-0, No Data-0"/>
    <s v="P-S2_Onsite"/>
    <s v="P-S2_Onsite"/>
    <s v="P-S2_Onsite"/>
    <s v="P-S2_Onsite"/>
    <x v="0"/>
    <n v="0"/>
    <s v="Activated"/>
    <s v="Exam Given"/>
    <x v="318"/>
    <x v="0"/>
  </r>
  <r>
    <n v="326"/>
    <s v="BS DS-AI"/>
    <s v="2025EB1100328"/>
    <s v="2025eb1100328@bitspilani-digital.edu.in"/>
    <s v="SAMARTHAYA NARULA"/>
    <e v="#N/A"/>
    <s v="`+91-9821866676"/>
    <n v="2"/>
    <s v="A"/>
    <s v="A"/>
    <s v="A"/>
    <s v="A"/>
    <n v="1.6"/>
    <n v="60"/>
    <s v="Computer Programming"/>
    <s v="BDS DF113"/>
    <s v="3 missed"/>
    <s v="1 missed"/>
    <n v="1"/>
    <n v="0"/>
    <n v="0.25"/>
    <n v="0"/>
    <s v="4 missed"/>
    <n v="1"/>
    <n v="0.2"/>
    <x v="2"/>
    <s v="No Data"/>
    <s v="P-S2_Onsite"/>
    <s v="Present"/>
    <s v="P-S2_Onsite"/>
    <s v="A"/>
    <s v="A"/>
    <s v="A"/>
    <s v="A"/>
    <s v="A"/>
    <n v="0"/>
    <n v="50"/>
    <s v="Computer Systems"/>
    <s v="BDS DF108"/>
    <s v="3 missed"/>
    <s v="2 missed"/>
    <n v="0"/>
    <n v="0"/>
    <n v="0"/>
    <n v="0"/>
    <s v="5 missed"/>
    <n v="0"/>
    <n v="0"/>
    <x v="0"/>
    <s v="No Data"/>
    <s v="P-S2_Onsite"/>
    <s v="Present"/>
    <s v="P-S2_Onsite"/>
    <s v="A"/>
    <s v="A"/>
    <s v="A"/>
    <s v="A"/>
    <n v="0"/>
    <n v="60"/>
    <s v="Probability &amp; Statistics"/>
    <s v="BDS DF114"/>
    <s v="3 missed"/>
    <s v="1 missed"/>
    <n v="0"/>
    <n v="0"/>
    <n v="0"/>
    <n v="0"/>
    <s v="4 missed"/>
    <n v="0"/>
    <n v="0"/>
    <x v="1"/>
    <s v="No Data"/>
    <s v="P-S2_Onsite"/>
    <s v="Present"/>
    <s v="P-S2_Onsite"/>
    <s v="A"/>
    <s v="A"/>
    <s v="A"/>
    <s v="A"/>
    <n v="0"/>
    <n v="30"/>
    <s v="Writing Practice"/>
    <s v="BDS DF112"/>
    <s v="2 missed"/>
    <s v="2 missed"/>
    <n v="0"/>
    <n v="0"/>
    <n v="0"/>
    <n v="0"/>
    <s v="4 missed"/>
    <n v="0"/>
    <n v="0"/>
    <x v="5"/>
    <s v="No Data"/>
    <s v="P-S2_Onsite"/>
    <s v="Present"/>
    <s v="P-S2_Onsite"/>
    <s v="P-0, A-0, No Data-4"/>
    <s v="P-4, A-0, No Data-0"/>
    <s v="P-S2_Onsite"/>
    <s v="P-S2_Onsite"/>
    <s v="P-S2_Onsite"/>
    <s v="P-S2_Onsite"/>
    <x v="0"/>
    <n v="0"/>
    <s v="Activated"/>
    <s v="Exam Given"/>
    <x v="319"/>
    <x v="0"/>
  </r>
  <r>
    <n v="327"/>
    <s v="BS DS-AI"/>
    <s v="2025EB1100329"/>
    <s v="2025eb1100329@bitspilani-digital.edu.in"/>
    <s v="CHESTHA TIWARI"/>
    <e v="#N/A"/>
    <s v="`+91-7486821896"/>
    <n v="10"/>
    <s v="A"/>
    <s v="A"/>
    <n v="10"/>
    <n v="50"/>
    <n v="16"/>
    <n v="60"/>
    <s v="Computer Programming"/>
    <s v="BDS DF113"/>
    <s v="2 missed"/>
    <s v="0 missed"/>
    <n v="2"/>
    <n v="1"/>
    <n v="0.5"/>
    <n v="1"/>
    <s v="2 missed"/>
    <n v="3"/>
    <n v="0.6"/>
    <x v="7"/>
    <s v="No Data"/>
    <s v="A-S2_Onsite"/>
    <s v="Absent"/>
    <s v="A-S2_Onsite"/>
    <s v="A"/>
    <s v="A"/>
    <s v="A"/>
    <s v="A"/>
    <n v="10"/>
    <n v="10"/>
    <n v="50"/>
    <s v="Computer Systems"/>
    <s v="BDS DF108"/>
    <s v="2 missed"/>
    <s v="2 missed"/>
    <n v="1"/>
    <n v="0"/>
    <n v="0.33333333333333331"/>
    <n v="0"/>
    <s v="4 missed"/>
    <n v="1"/>
    <n v="0.2"/>
    <x v="3"/>
    <s v="No Data"/>
    <s v="No Data"/>
    <s v="No Data"/>
    <s v="No Data"/>
    <n v="10"/>
    <n v="10"/>
    <n v="15"/>
    <s v="A"/>
    <n v="40"/>
    <n v="60"/>
    <s v="Probability &amp; Statistics"/>
    <s v="BDS DF114"/>
    <s v="0 missed"/>
    <s v="1 missed"/>
    <n v="3"/>
    <n v="0"/>
    <n v="1"/>
    <n v="0"/>
    <s v="1 missed"/>
    <n v="3"/>
    <n v="0.75"/>
    <x v="6"/>
    <s v="No Data"/>
    <s v="A-S2_Onsite"/>
    <s v="Absent"/>
    <s v="A-S2_Onsite"/>
    <n v="5"/>
    <n v="4.5"/>
    <n v="8.5"/>
    <n v="7.5"/>
    <n v="45.5"/>
    <n v="30"/>
    <s v="Writing Practice"/>
    <s v="BDS DF112"/>
    <s v="0 missed"/>
    <s v="0 missed"/>
    <n v="2"/>
    <n v="2"/>
    <n v="1"/>
    <n v="1"/>
    <s v="0 missed"/>
    <n v="4"/>
    <n v="1"/>
    <x v="3"/>
    <s v="No Data"/>
    <s v="P-S2_Onsite"/>
    <s v="Present"/>
    <s v="P-S2_Onsite"/>
    <s v="P-0, A-0, No Data-4"/>
    <s v="P-1, A-2, No Data-1"/>
    <s v="A-S2_Onsite"/>
    <s v="P-S2_Onsite"/>
    <s v="No Data"/>
    <s v="A-S2_Onsite"/>
    <x v="11"/>
    <n v="0"/>
    <s v="Activated"/>
    <s v="Exam Given"/>
    <x v="320"/>
    <x v="0"/>
  </r>
  <r>
    <n v="328"/>
    <s v="BS DS-AI"/>
    <s v="2025EB1100220"/>
    <s v="2025eb1100220@bitspilani-digital.edu.in"/>
    <s v="AKSHIT AGRAWAL"/>
    <s v="MALE"/>
    <s v="`+91-9810154977"/>
    <s v="A"/>
    <s v="A"/>
    <s v="A"/>
    <s v="A"/>
    <s v="A"/>
    <n v="0"/>
    <n v="60"/>
    <s v="Computer Programming"/>
    <s v="BDS DF113"/>
    <s v="4 missed"/>
    <s v="1 missed"/>
    <n v="0"/>
    <n v="0"/>
    <n v="0"/>
    <n v="0"/>
    <s v="5 missed"/>
    <n v="0"/>
    <n v="0"/>
    <x v="8"/>
    <s v="No Data"/>
    <s v="No Data"/>
    <s v="No Data"/>
    <s v="No Data"/>
    <s v="A"/>
    <s v="A"/>
    <s v="A"/>
    <s v="A"/>
    <s v="A"/>
    <n v="0"/>
    <n v="50"/>
    <s v="Computer Systems"/>
    <s v="BDS DF108"/>
    <s v="3 missed"/>
    <s v="2 missed"/>
    <n v="0"/>
    <n v="0"/>
    <n v="0"/>
    <n v="0"/>
    <s v="5 missed"/>
    <n v="0"/>
    <n v="0"/>
    <x v="0"/>
    <s v="No Data"/>
    <s v="No Data"/>
    <s v="No Data"/>
    <s v="No Data"/>
    <s v="A"/>
    <s v="A"/>
    <s v="A"/>
    <s v="A"/>
    <n v="0"/>
    <n v="60"/>
    <s v="Probability &amp; Statistics"/>
    <s v="BDS DF114"/>
    <s v="3 missed"/>
    <s v="1 missed"/>
    <n v="0"/>
    <n v="0"/>
    <n v="0"/>
    <n v="0"/>
    <s v="4 missed"/>
    <n v="0"/>
    <n v="0"/>
    <x v="1"/>
    <s v="No Data"/>
    <s v="P-S2_Onsite"/>
    <s v="Present"/>
    <s v="P-S2_Onsite"/>
    <s v="A"/>
    <s v="A"/>
    <s v="A"/>
    <s v="A"/>
    <n v="0"/>
    <n v="30"/>
    <s v="Writing Practice"/>
    <s v="BDS DF112"/>
    <s v="2 missed"/>
    <s v="2 missed"/>
    <n v="0"/>
    <n v="0"/>
    <n v="0"/>
    <n v="0"/>
    <s v="4 missed"/>
    <n v="0"/>
    <n v="0"/>
    <x v="5"/>
    <s v="No Data"/>
    <s v="P-S2_Onsite"/>
    <s v="Present"/>
    <s v="P-S2_Onsite"/>
    <s v="P-0, A-0, No Data-4"/>
    <s v="P-2, A-0, No Data-2"/>
    <s v="No Data"/>
    <s v="P-S2_Onsite"/>
    <s v="No Data"/>
    <s v="P-S2_Onsite"/>
    <x v="7"/>
    <n v="0"/>
    <s v="Activated"/>
    <s v="Onsite"/>
    <x v="321"/>
    <x v="0"/>
  </r>
  <r>
    <n v="329"/>
    <s v="BS DS-AI"/>
    <s v="2025EB1100300"/>
    <s v="2025eb1100300@bitspilani-digital.edu.in"/>
    <s v="KOTHARI VATSAL HASMUKH"/>
    <s v="MALE"/>
    <s v="`+91-8668507821"/>
    <s v="A"/>
    <s v="A"/>
    <s v="A"/>
    <s v="A"/>
    <s v="A"/>
    <n v="0"/>
    <n v="60"/>
    <s v="Computer Programming"/>
    <s v="BDS DF113"/>
    <s v="4 missed"/>
    <s v="1 missed"/>
    <n v="0"/>
    <n v="0"/>
    <n v="0"/>
    <n v="0"/>
    <s v="5 missed"/>
    <n v="0"/>
    <n v="0"/>
    <x v="8"/>
    <s v="No Data"/>
    <s v="No Data"/>
    <s v="No Data"/>
    <s v="No Data"/>
    <s v="A"/>
    <s v="A"/>
    <s v="A"/>
    <s v="A"/>
    <s v="A"/>
    <n v="0"/>
    <n v="50"/>
    <s v="Computer Systems"/>
    <s v="BDS DF108"/>
    <s v="3 missed"/>
    <s v="2 missed"/>
    <n v="0"/>
    <n v="0"/>
    <n v="0"/>
    <n v="0"/>
    <s v="5 missed"/>
    <n v="0"/>
    <n v="0"/>
    <x v="0"/>
    <s v="No Data"/>
    <s v="No Data"/>
    <s v="No Data"/>
    <s v="No Data"/>
    <s v="A"/>
    <s v="A"/>
    <s v="A"/>
    <s v="A"/>
    <n v="0"/>
    <n v="60"/>
    <s v="Probability &amp; Statistics"/>
    <s v="BDS DF114"/>
    <s v="3 missed"/>
    <s v="1 missed"/>
    <n v="0"/>
    <n v="0"/>
    <n v="0"/>
    <n v="0"/>
    <s v="4 missed"/>
    <n v="0"/>
    <n v="0"/>
    <x v="1"/>
    <s v="No Data"/>
    <s v="A-S2_Onsite"/>
    <s v="Absent"/>
    <s v="A-S2_Onsite"/>
    <s v="A"/>
    <s v="A"/>
    <s v="A"/>
    <s v="A"/>
    <n v="0"/>
    <n v="30"/>
    <s v="Writing Practice"/>
    <s v="BDS DF112"/>
    <s v="2 missed"/>
    <s v="2 missed"/>
    <n v="0"/>
    <n v="0"/>
    <n v="0"/>
    <n v="0"/>
    <s v="4 missed"/>
    <n v="0"/>
    <n v="0"/>
    <x v="5"/>
    <s v="No Data"/>
    <s v="No Data"/>
    <s v="No Data"/>
    <s v="No Data"/>
    <s v="P-0, A-0, No Data-4"/>
    <s v="P-0, A-1, No Data-3"/>
    <s v="No Data"/>
    <s v="No Data"/>
    <s v="No Data"/>
    <s v="A-S2_Onsite"/>
    <x v="12"/>
    <n v="0"/>
    <s v="Activated"/>
    <s v="Onsite"/>
    <x v="32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
  <r>
    <n v="1"/>
    <s v="MSc DS-AI"/>
    <s v="2025EM1100001"/>
    <s v="2025em1100001@bitspilani-digital.edu.in"/>
    <s v="CHETAN J"/>
    <s v="MALE"/>
    <s v="`+91-9986501667"/>
    <s v="A"/>
    <s v="A"/>
    <s v="A"/>
    <s v="A"/>
    <n v="0"/>
    <n v="65"/>
    <s v="Statistical Modelling &amp; Inferencing"/>
    <s v="MDS DF401"/>
    <s v="3 missed"/>
    <s v="1 missed"/>
    <n v="0"/>
    <n v="0"/>
    <n v="0"/>
    <n v="0"/>
    <s v="4 missed"/>
    <n v="0"/>
    <n v="0"/>
    <x v="0"/>
    <s v="No Data"/>
    <s v="P-S2_Onsite"/>
    <s v="Present"/>
    <s v="P-S2_Onsite"/>
    <s v="A"/>
    <s v="A"/>
    <s v="A"/>
    <s v="A"/>
    <s v="A"/>
    <s v="A"/>
    <n v="0"/>
    <n v="60"/>
    <s v="Data Pre-Processing"/>
    <s v="MDS DF402"/>
    <s v="6 missed"/>
    <s v="-"/>
    <n v="0"/>
    <s v="-"/>
    <n v="0"/>
    <s v="-"/>
    <s v="6 missed"/>
    <n v="0"/>
    <n v="0"/>
    <x v="0"/>
    <s v="No Data"/>
    <s v="P-S2_Onsite"/>
    <s v="Present"/>
    <s v="P-S2_Onsite"/>
    <s v="A"/>
    <s v="A"/>
    <n v="0"/>
    <n v="60"/>
    <s v="Feature Engineering"/>
    <s v="MDS DF403"/>
    <s v="1 missed"/>
    <s v="1 missed"/>
    <n v="0"/>
    <n v="0"/>
    <n v="0"/>
    <n v="0"/>
    <s v="2 missed"/>
    <n v="0"/>
    <n v="0"/>
    <x v="0"/>
    <s v="No Data"/>
    <s v="P-S2_Onsite"/>
    <s v="Present"/>
    <s v="P-S2_Onsite"/>
    <s v="A"/>
    <s v="A"/>
    <s v="A"/>
    <n v="0"/>
    <n v="60"/>
    <s v="Data Visualization &amp; Storytelling"/>
    <s v="MDS DF404"/>
    <s v="2 missed"/>
    <s v="1 missed"/>
    <n v="0"/>
    <n v="0"/>
    <n v="0"/>
    <n v="0"/>
    <s v="3 missed"/>
    <n v="0"/>
    <n v="0"/>
    <x v="0"/>
    <s v="No Data"/>
    <s v="P-S2_Onsite"/>
    <s v="Present"/>
    <s v="P-S2_Onsite"/>
    <s v="A"/>
    <s v="A"/>
    <s v="A"/>
    <s v="A"/>
    <s v="A"/>
    <n v="0"/>
    <n v="65"/>
    <s v="Data Stores &amp; Pipelines"/>
    <s v="MDS DF406"/>
    <s v="3 missed"/>
    <s v="2 missed"/>
    <n v="0"/>
    <n v="0"/>
    <n v="0"/>
    <n v="0"/>
    <s v="5 missed"/>
    <n v="0"/>
    <n v="0"/>
    <x v="0"/>
    <s v="No Data"/>
    <s v="P-S2_Onsite"/>
    <s v="Present"/>
    <s v="P-S2_Onsite"/>
    <s v="P-0, _x000a_A-0, _x000a_No Data-5"/>
    <s v="P-5, _x000a_A-0, _x000a_No Data-0"/>
    <s v="P-S2_Onsite"/>
    <s v="P-S2_Onsite"/>
    <s v="P-S2_Onsite"/>
    <s v="P-S2_Onsite"/>
    <s v="P-S2_Onsite"/>
    <x v="0"/>
    <s v="Activated"/>
    <s v="Onsite"/>
    <x v="0"/>
    <x v="0"/>
  </r>
  <r>
    <n v="2"/>
    <s v="MSc DS-AI"/>
    <s v="2025EM1100002"/>
    <s v="2025em1100002@bitspilani-digital.edu.in"/>
    <s v="RAUNAK BAHADUR SINHA"/>
    <s v="MALE"/>
    <s v="`+91-9731994457"/>
    <n v="15"/>
    <n v="15"/>
    <n v="15"/>
    <n v="17"/>
    <n v="62"/>
    <n v="65"/>
    <s v="Statistical Modelling &amp; Inferencing"/>
    <s v="MDS DF401"/>
    <s v="0 missed"/>
    <s v="0 missed"/>
    <n v="3"/>
    <n v="1"/>
    <n v="1"/>
    <n v="1"/>
    <s v="0 missed"/>
    <n v="4"/>
    <n v="1"/>
    <x v="1"/>
    <s v="P-S1_Onsite"/>
    <s v="No Data"/>
    <s v="Present"/>
    <s v="P-S1_Onsite"/>
    <n v="5"/>
    <n v="4.75"/>
    <n v="10"/>
    <n v="10"/>
    <n v="10"/>
    <n v="10"/>
    <n v="59.5"/>
    <n v="60"/>
    <s v="Data Pre-Processing"/>
    <s v="MDS DF402"/>
    <s v="0 missed"/>
    <s v="-"/>
    <n v="6"/>
    <s v="-"/>
    <n v="1"/>
    <s v="-"/>
    <s v="0 missed"/>
    <n v="6"/>
    <n v="1"/>
    <x v="1"/>
    <s v="P-S1_Onsite"/>
    <s v="No Data"/>
    <s v="Present"/>
    <s v="P-S1_Onsite"/>
    <n v="20"/>
    <n v="29"/>
    <n v="49"/>
    <n v="60"/>
    <s v="Feature Engineering"/>
    <s v="MDS DF403"/>
    <s v="0 missed"/>
    <s v="0 missed"/>
    <n v="1"/>
    <n v="1"/>
    <n v="1"/>
    <n v="1"/>
    <s v="0 missed"/>
    <n v="2"/>
    <n v="1"/>
    <x v="1"/>
    <s v="No Data"/>
    <s v="P-S2_Onsite"/>
    <s v="Present"/>
    <s v="P-S2_Onsite"/>
    <n v="20"/>
    <n v="18"/>
    <n v="20"/>
    <n v="58"/>
    <n v="60"/>
    <s v="Data Visualization &amp; Storytelling"/>
    <s v="MDS DF404"/>
    <s v="0 missed"/>
    <s v="0 missed"/>
    <n v="2"/>
    <n v="1"/>
    <n v="1"/>
    <n v="1"/>
    <s v="0 missed"/>
    <n v="3"/>
    <n v="1"/>
    <x v="1"/>
    <s v="No Data"/>
    <s v="P-S2_Onsite"/>
    <s v="Present"/>
    <s v="P-S2_Onsite"/>
    <n v="6"/>
    <n v="7.25"/>
    <n v="8"/>
    <n v="14"/>
    <n v="19"/>
    <n v="54.25"/>
    <n v="65"/>
    <s v="Data Stores &amp; Pipelines"/>
    <s v="MDS DF406"/>
    <s v="0 missed"/>
    <s v="0 missed"/>
    <n v="3"/>
    <n v="2"/>
    <n v="1"/>
    <n v="1"/>
    <s v="0 missed"/>
    <n v="5"/>
    <n v="1"/>
    <x v="1"/>
    <s v="No Data"/>
    <s v="P-S2_Onsite"/>
    <s v="Present"/>
    <s v="P-S2_Onsite"/>
    <s v="P-2, _x000a_A-0, _x000a_No Data-3"/>
    <s v="P-3, _x000a_A-0, _x000a_No Data-2"/>
    <s v="P-S1_Onsite"/>
    <s v="P-S1_Onsite"/>
    <s v="P-S2_Onsite"/>
    <s v="P-S2_Onsite"/>
    <s v="P-S2_Onsite"/>
    <x v="0"/>
    <s v="Activated"/>
    <s v="Onsite"/>
    <x v="1"/>
    <x v="0"/>
  </r>
  <r>
    <n v="3"/>
    <s v="MSc DS-AI"/>
    <s v="2025EM1100003"/>
    <s v="2025em1100003@bitspilani-digital.edu.in"/>
    <s v="Riya Jain"/>
    <s v="FEMALE"/>
    <s v="`+91-8851140437"/>
    <n v="15"/>
    <n v="15"/>
    <n v="15"/>
    <n v="17"/>
    <n v="62"/>
    <n v="65"/>
    <s v="Statistical Modelling &amp; Inferencing"/>
    <s v="MDS DF401"/>
    <s v="0 missed"/>
    <s v="0 missed"/>
    <n v="3"/>
    <n v="1"/>
    <n v="1"/>
    <n v="1"/>
    <s v="0 missed"/>
    <n v="4"/>
    <n v="1"/>
    <x v="1"/>
    <s v="No Data"/>
    <s v="P-S2_Onsite"/>
    <s v="Present"/>
    <s v="P-S2_Onsite"/>
    <n v="5"/>
    <n v="4.5"/>
    <n v="10"/>
    <n v="10"/>
    <n v="9"/>
    <n v="9"/>
    <n v="57"/>
    <n v="60"/>
    <s v="Data Pre-Processing"/>
    <s v="MDS DF402"/>
    <s v="0 missed"/>
    <s v="-"/>
    <n v="6"/>
    <s v="-"/>
    <n v="1"/>
    <s v="-"/>
    <s v="0 missed"/>
    <n v="6"/>
    <n v="1"/>
    <x v="1"/>
    <s v="No Data"/>
    <s v="P-S2_Onsite"/>
    <s v="Present"/>
    <s v="P-S2_Onsite"/>
    <n v="19"/>
    <n v="29"/>
    <n v="48"/>
    <n v="60"/>
    <s v="Feature Engineering"/>
    <s v="MDS DF403"/>
    <s v="0 missed"/>
    <s v="0 missed"/>
    <n v="1"/>
    <n v="1"/>
    <n v="1"/>
    <n v="1"/>
    <s v="0 missed"/>
    <n v="2"/>
    <n v="1"/>
    <x v="1"/>
    <s v="No Data"/>
    <s v="P-S2_Onsite"/>
    <s v="Present"/>
    <s v="P-S2_Onsite"/>
    <n v="20"/>
    <n v="20"/>
    <n v="15"/>
    <n v="55"/>
    <n v="60"/>
    <s v="Data Visualization &amp; Storytelling"/>
    <s v="MDS DF404"/>
    <s v="0 missed"/>
    <s v="0 missed"/>
    <n v="2"/>
    <n v="1"/>
    <n v="1"/>
    <n v="1"/>
    <s v="0 missed"/>
    <n v="3"/>
    <n v="1"/>
    <x v="1"/>
    <s v="No Data"/>
    <s v="P-S2_Onsite"/>
    <s v="Present"/>
    <s v="P-S2_Onsite"/>
    <n v="6.5"/>
    <n v="6.625"/>
    <n v="9"/>
    <n v="13"/>
    <n v="18"/>
    <n v="53.1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
    <x v="0"/>
  </r>
  <r>
    <n v="4"/>
    <s v="MSc DS-AI"/>
    <s v="2025EM1100004"/>
    <s v="2025em1100004@bitspilani-digital.edu.in"/>
    <s v="TIRUMALA LAKSHMI BHARGAVI"/>
    <s v="FEMALE"/>
    <s v="`+91-7349310458"/>
    <n v="15"/>
    <n v="15"/>
    <n v="15"/>
    <n v="18"/>
    <n v="63"/>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No Data"/>
    <s v="P-S2_Onsite"/>
    <s v="Present"/>
    <s v="P-S2_Onsite"/>
    <n v="20"/>
    <n v="32.5"/>
    <n v="52.5"/>
    <n v="60"/>
    <s v="Feature Engineering"/>
    <s v="MDS DF403"/>
    <s v="0 missed"/>
    <s v="0 missed"/>
    <n v="1"/>
    <n v="1"/>
    <n v="1"/>
    <n v="1"/>
    <s v="0 missed"/>
    <n v="2"/>
    <n v="1"/>
    <x v="1"/>
    <s v="No Data"/>
    <s v="P-S2_Onsite"/>
    <s v="Present"/>
    <s v="P-S2_Onsite"/>
    <n v="19"/>
    <n v="19"/>
    <n v="18"/>
    <n v="56"/>
    <n v="60"/>
    <s v="Data Visualization &amp; Storytelling"/>
    <s v="MDS DF404"/>
    <s v="0 missed"/>
    <s v="0 missed"/>
    <n v="2"/>
    <n v="1"/>
    <n v="1"/>
    <n v="1"/>
    <s v="0 missed"/>
    <n v="3"/>
    <n v="1"/>
    <x v="1"/>
    <s v="No Data"/>
    <s v="P-S2_Onsite"/>
    <s v="Present"/>
    <s v="P-S2_Onsite"/>
    <n v="6"/>
    <s v="A"/>
    <n v="9"/>
    <n v="10"/>
    <n v="17"/>
    <n v="42"/>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3"/>
    <x v="0"/>
  </r>
  <r>
    <n v="5"/>
    <s v="MSc DS-AI"/>
    <s v="2025EM1100005"/>
    <s v="2025em1100005@bitspilani-digital.edu.in"/>
    <s v="MANOJ M"/>
    <s v="MALE"/>
    <s v="`+91-8903886004"/>
    <n v="13"/>
    <n v="15"/>
    <n v="15"/>
    <n v="20"/>
    <n v="63"/>
    <n v="65"/>
    <s v="Statistical Modelling &amp; Inferencing"/>
    <s v="MDS DF401"/>
    <s v="0 missed"/>
    <s v="0 missed"/>
    <n v="3"/>
    <n v="1"/>
    <n v="1"/>
    <n v="1"/>
    <s v="0 missed"/>
    <n v="4"/>
    <n v="1"/>
    <x v="1"/>
    <s v="No Data"/>
    <s v="P-S2_Onsite"/>
    <s v="Present"/>
    <s v="P-S2_Onsite"/>
    <n v="4.5"/>
    <n v="4.25"/>
    <n v="10"/>
    <n v="10"/>
    <n v="9"/>
    <n v="9"/>
    <n v="55.5"/>
    <n v="60"/>
    <s v="Data Pre-Processing"/>
    <s v="MDS DF402"/>
    <s v="0 missed"/>
    <s v="-"/>
    <n v="6"/>
    <s v="-"/>
    <n v="1"/>
    <s v="-"/>
    <s v="0 missed"/>
    <n v="6"/>
    <n v="1"/>
    <x v="1"/>
    <s v="P-S1_Onsite"/>
    <s v="No Data"/>
    <s v="Present"/>
    <s v="P-S1_Onsite"/>
    <n v="18"/>
    <n v="21"/>
    <n v="39"/>
    <n v="60"/>
    <s v="Feature Engineering"/>
    <s v="MDS DF403"/>
    <s v="0 missed"/>
    <s v="0 missed"/>
    <n v="1"/>
    <n v="1"/>
    <n v="1"/>
    <n v="1"/>
    <s v="0 missed"/>
    <n v="2"/>
    <n v="1"/>
    <x v="1"/>
    <s v="P-S1_Onsite"/>
    <s v="No Data"/>
    <s v="Present"/>
    <s v="P-S1_Onsite"/>
    <n v="18"/>
    <n v="19"/>
    <n v="18"/>
    <n v="55"/>
    <n v="60"/>
    <s v="Data Visualization &amp; Storytelling"/>
    <s v="MDS DF404"/>
    <s v="0 missed"/>
    <s v="0 missed"/>
    <n v="2"/>
    <n v="1"/>
    <n v="1"/>
    <n v="1"/>
    <s v="0 missed"/>
    <n v="3"/>
    <n v="1"/>
    <x v="1"/>
    <s v="P-S1_Onsite"/>
    <s v="No Data"/>
    <s v="Present"/>
    <s v="P-S1_Onsite"/>
    <n v="6.5"/>
    <n v="5.375"/>
    <n v="6"/>
    <n v="15"/>
    <n v="19"/>
    <n v="51.875"/>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4"/>
    <x v="0"/>
  </r>
  <r>
    <n v="6"/>
    <s v="MSc DS-AI"/>
    <s v="2025EM1100006"/>
    <s v="2025em1100006@bitspilani-digital.edu.in"/>
    <s v="R NARESH"/>
    <s v="MALE"/>
    <s v="`+91-8610790485"/>
    <n v="15"/>
    <n v="15"/>
    <n v="15"/>
    <n v="17"/>
    <n v="62"/>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19"/>
    <n v="23"/>
    <n v="42"/>
    <n v="60"/>
    <s v="Feature Engineering"/>
    <s v="MDS DF403"/>
    <s v="0 missed"/>
    <s v="0 missed"/>
    <n v="1"/>
    <n v="1"/>
    <n v="1"/>
    <n v="1"/>
    <s v="0 missed"/>
    <n v="2"/>
    <n v="1"/>
    <x v="1"/>
    <s v="No Data"/>
    <s v="P-S2_Onsite"/>
    <s v="Present"/>
    <s v="P-S2_Onsite"/>
    <n v="20"/>
    <n v="20"/>
    <n v="16"/>
    <n v="56"/>
    <n v="60"/>
    <s v="Data Visualization &amp; Storytelling"/>
    <s v="MDS DF404"/>
    <s v="0 missed"/>
    <s v="0 missed"/>
    <n v="2"/>
    <n v="1"/>
    <n v="1"/>
    <n v="1"/>
    <s v="0 missed"/>
    <n v="3"/>
    <n v="1"/>
    <x v="1"/>
    <s v="No Data"/>
    <s v="P-S2_Onsite"/>
    <s v="Present"/>
    <s v="P-S2_Onsite"/>
    <n v="6.5"/>
    <n v="7"/>
    <s v="A"/>
    <n v="17"/>
    <n v="18"/>
    <n v="48.5"/>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5"/>
    <x v="0"/>
  </r>
  <r>
    <n v="7"/>
    <s v="MSc DS-AI"/>
    <s v="2025EM1100007"/>
    <s v="2025em1100007@bitspilani-digital.edu.in"/>
    <s v="BHAVYA CHIRANIA"/>
    <s v="MALE"/>
    <s v="`+91-9405312181"/>
    <n v="14"/>
    <n v="15"/>
    <n v="15"/>
    <n v="17"/>
    <n v="61"/>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P-S1_Onsite"/>
    <s v="No Data"/>
    <s v="Present"/>
    <s v="P-S1_Onsite"/>
    <n v="20"/>
    <n v="30"/>
    <n v="50"/>
    <n v="60"/>
    <s v="Feature Engineering"/>
    <s v="MDS DF403"/>
    <s v="0 missed"/>
    <s v="0 missed"/>
    <n v="1"/>
    <n v="1"/>
    <n v="1"/>
    <n v="1"/>
    <s v="0 missed"/>
    <n v="2"/>
    <n v="1"/>
    <x v="1"/>
    <s v="No Data"/>
    <s v="P-S2_Onsite"/>
    <s v="Present"/>
    <s v="P-S2_Onsite"/>
    <n v="20"/>
    <n v="20"/>
    <n v="16"/>
    <n v="56"/>
    <n v="60"/>
    <s v="Data Visualization &amp; Storytelling"/>
    <s v="MDS DF404"/>
    <s v="0 missed"/>
    <s v="0 missed"/>
    <n v="2"/>
    <n v="1"/>
    <n v="1"/>
    <n v="1"/>
    <s v="0 missed"/>
    <n v="3"/>
    <n v="1"/>
    <x v="1"/>
    <s v="P-S1_Onsite"/>
    <s v="No Data"/>
    <s v="Present"/>
    <s v="P-S1_Onsite"/>
    <n v="6.5"/>
    <n v="7.5"/>
    <n v="8"/>
    <n v="12"/>
    <n v="18"/>
    <n v="52"/>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6"/>
    <x v="0"/>
  </r>
  <r>
    <n v="8"/>
    <s v="MSc DS-AI"/>
    <s v="2025EM1100008"/>
    <s v="2025em1100008@bitspilani-digital.edu.in"/>
    <s v="DEEPENDRA SESODIA"/>
    <s v="MALE"/>
    <s v="`+91-8971459682"/>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7"/>
    <x v="1"/>
  </r>
  <r>
    <n v="9"/>
    <s v="MSc DS-AI"/>
    <s v="2025EM1100009"/>
    <s v="2025em1100009@bitspilani-digital.edu.in"/>
    <s v="ANNA MARTIN"/>
    <s v="FEMALE"/>
    <s v="`+91-8078770462"/>
    <n v="15"/>
    <n v="15"/>
    <n v="15"/>
    <n v="17"/>
    <n v="62"/>
    <n v="65"/>
    <s v="Statistical Modelling &amp; Inferencing"/>
    <s v="MDS DF401"/>
    <s v="0 missed"/>
    <s v="0 missed"/>
    <n v="3"/>
    <n v="1"/>
    <n v="1"/>
    <n v="1"/>
    <s v="0 missed"/>
    <n v="4"/>
    <n v="1"/>
    <x v="1"/>
    <s v="P-S1_Onsite"/>
    <s v="No Data"/>
    <s v="Present"/>
    <s v="P-S1_Onsite"/>
    <n v="5"/>
    <n v="5"/>
    <n v="10"/>
    <n v="10"/>
    <n v="9"/>
    <n v="10"/>
    <n v="59"/>
    <n v="60"/>
    <s v="Data Pre-Processing"/>
    <s v="MDS DF402"/>
    <s v="0 missed"/>
    <s v="-"/>
    <n v="6"/>
    <s v="-"/>
    <n v="1"/>
    <s v="-"/>
    <s v="0 missed"/>
    <n v="6"/>
    <n v="1"/>
    <x v="1"/>
    <s v="P-S1_Onsite"/>
    <s v="No Data"/>
    <s v="Present"/>
    <s v="P-S1_Onsite"/>
    <n v="20"/>
    <n v="28"/>
    <n v="48"/>
    <n v="60"/>
    <s v="Feature Engineering"/>
    <s v="MDS DF403"/>
    <s v="0 missed"/>
    <s v="0 missed"/>
    <n v="1"/>
    <n v="1"/>
    <n v="1"/>
    <n v="1"/>
    <s v="0 missed"/>
    <n v="2"/>
    <n v="1"/>
    <x v="1"/>
    <s v="P-S1_Onsite"/>
    <s v="No Data"/>
    <s v="Present"/>
    <s v="P-S1_Onsite"/>
    <n v="20"/>
    <n v="20"/>
    <n v="17"/>
    <n v="57"/>
    <n v="60"/>
    <s v="Data Visualization &amp; Storytelling"/>
    <s v="MDS DF404"/>
    <s v="0 missed"/>
    <s v="0 missed"/>
    <n v="2"/>
    <n v="1"/>
    <n v="1"/>
    <n v="1"/>
    <s v="0 missed"/>
    <n v="3"/>
    <n v="1"/>
    <x v="1"/>
    <s v="P-S1_Onsite"/>
    <s v="No Data"/>
    <s v="Present"/>
    <s v="P-S1_Onsite"/>
    <n v="7.5"/>
    <n v="7.75"/>
    <n v="8"/>
    <n v="14"/>
    <n v="19"/>
    <n v="56.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8"/>
    <x v="0"/>
  </r>
  <r>
    <n v="10"/>
    <s v="MSc DS-AI"/>
    <s v="2025EM1100010"/>
    <s v="2025em1100010@bitspilani-digital.edu.in"/>
    <s v="RAVADA SURYAKANTHA VISHNUPRIYA"/>
    <s v="FEMALE"/>
    <s v="`+91-9381566569"/>
    <n v="15"/>
    <n v="15"/>
    <n v="15"/>
    <n v="20"/>
    <n v="65"/>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No Data"/>
    <s v="P-S2_Onsite"/>
    <s v="Present"/>
    <s v="P-S2_Onsite"/>
    <n v="20"/>
    <n v="24"/>
    <n v="44"/>
    <n v="60"/>
    <s v="Feature Engineering"/>
    <s v="MDS DF403"/>
    <s v="0 missed"/>
    <s v="0 missed"/>
    <n v="1"/>
    <n v="1"/>
    <n v="1"/>
    <n v="1"/>
    <s v="0 missed"/>
    <n v="2"/>
    <n v="1"/>
    <x v="1"/>
    <s v="No Data"/>
    <s v="P-S2_Onsite"/>
    <s v="Present"/>
    <s v="P-S2_Onsite"/>
    <n v="20"/>
    <n v="20"/>
    <n v="19"/>
    <n v="59"/>
    <n v="60"/>
    <s v="Data Visualization &amp; Storytelling"/>
    <s v="MDS DF404"/>
    <s v="0 missed"/>
    <s v="0 missed"/>
    <n v="2"/>
    <n v="1"/>
    <n v="1"/>
    <n v="1"/>
    <s v="0 missed"/>
    <n v="3"/>
    <n v="1"/>
    <x v="1"/>
    <s v="No Data"/>
    <s v="P-S2_Onsite"/>
    <s v="Present"/>
    <s v="P-S2_Onsite"/>
    <n v="5.5"/>
    <n v="7.5"/>
    <n v="9"/>
    <n v="13"/>
    <n v="18"/>
    <n v="53"/>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9"/>
    <x v="0"/>
  </r>
  <r>
    <n v="11"/>
    <s v="MSc DS-AI"/>
    <s v="2025EM1100011"/>
    <s v="2025em1100011@bitspilani-digital.edu.in"/>
    <s v="SHARMA HITESH RAMESH SANDHYA"/>
    <s v="MALE"/>
    <s v="`+91-9796676666"/>
    <n v="15"/>
    <n v="15"/>
    <n v="15"/>
    <n v="20"/>
    <n v="65"/>
    <n v="65"/>
    <s v="Statistical Modelling &amp; Inferencing"/>
    <s v="MDS DF401"/>
    <s v="0 missed"/>
    <s v="0 missed"/>
    <n v="3"/>
    <n v="1"/>
    <n v="1"/>
    <n v="1"/>
    <s v="0 missed"/>
    <n v="4"/>
    <n v="1"/>
    <x v="1"/>
    <s v="P-S1_Onsite"/>
    <s v="No Data"/>
    <s v="Present"/>
    <s v="P-S1_Onsite"/>
    <n v="4.75"/>
    <n v="5"/>
    <n v="10"/>
    <n v="10"/>
    <n v="10"/>
    <s v="A"/>
    <n v="49.5"/>
    <n v="60"/>
    <s v="Data Pre-Processing"/>
    <s v="MDS DF402"/>
    <s v="1 missed"/>
    <s v="-"/>
    <n v="5"/>
    <s v="-"/>
    <n v="0.83333333333333337"/>
    <s v="-"/>
    <s v="1 missed"/>
    <n v="5"/>
    <n v="0.83333333333333337"/>
    <x v="2"/>
    <s v="No Data"/>
    <s v="P-S2_Onsite"/>
    <s v="Present"/>
    <s v="P-S2_Onsite"/>
    <n v="19"/>
    <n v="27"/>
    <n v="46"/>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5.5"/>
    <n v="6.625"/>
    <n v="9"/>
    <n v="12"/>
    <n v="18"/>
    <n v="51.125"/>
    <n v="65"/>
    <s v="Data Stores &amp; Pipelines"/>
    <s v="MDS DF406"/>
    <s v="0 missed"/>
    <s v="0 missed"/>
    <n v="3"/>
    <n v="2"/>
    <n v="1"/>
    <n v="1"/>
    <s v="0 missed"/>
    <n v="5"/>
    <n v="1"/>
    <x v="1"/>
    <s v="P-S1_Onsite"/>
    <s v="No Data"/>
    <s v="Present"/>
    <s v="P-S1_Onsite"/>
    <s v="P-3, _x000a_A-0, _x000a_No Data-2"/>
    <s v="P-2, _x000a_A-0, _x000a_No Data-3"/>
    <s v="P-S1_Onsite"/>
    <s v="P-S2_Onsite"/>
    <s v="P-S2_Onsite"/>
    <s v="P-S1_Onsite"/>
    <s v="P-S1_Onsite"/>
    <x v="0"/>
    <s v="Activated"/>
    <s v="Onsite"/>
    <x v="10"/>
    <x v="0"/>
  </r>
  <r>
    <n v="12"/>
    <s v="MSc DS-AI"/>
    <s v="2025EM1100012"/>
    <s v="2025em1100012@bitspilani-digital.edu.in"/>
    <s v="SRINITHIN U"/>
    <s v="MALE"/>
    <s v="`+91-7010248149"/>
    <n v="15"/>
    <n v="15"/>
    <n v="15"/>
    <n v="15"/>
    <n v="60"/>
    <n v="65"/>
    <s v="Statistical Modelling &amp; Inferencing"/>
    <s v="MDS DF401"/>
    <s v="0 missed"/>
    <s v="0 missed"/>
    <n v="3"/>
    <n v="1"/>
    <n v="1"/>
    <n v="1"/>
    <s v="0 missed"/>
    <n v="4"/>
    <n v="1"/>
    <x v="1"/>
    <s v="No Data"/>
    <s v="P-S2_Onsite"/>
    <s v="Present"/>
    <s v="P-S2_Onsite"/>
    <n v="4.75"/>
    <n v="5"/>
    <n v="10"/>
    <n v="10"/>
    <n v="10"/>
    <n v="9"/>
    <n v="58.5"/>
    <n v="60"/>
    <s v="Data Pre-Processing"/>
    <s v="MDS DF402"/>
    <s v="0 missed"/>
    <s v="-"/>
    <n v="6"/>
    <s v="-"/>
    <n v="1"/>
    <s v="-"/>
    <s v="0 missed"/>
    <n v="6"/>
    <n v="1"/>
    <x v="1"/>
    <s v="No Data"/>
    <s v="P-S2_Onsite"/>
    <s v="Present"/>
    <s v="P-S2_Onsite"/>
    <n v="20"/>
    <n v="21.5"/>
    <n v="41.5"/>
    <n v="60"/>
    <s v="Feature Engineering"/>
    <s v="MDS DF403"/>
    <s v="0 missed"/>
    <s v="0 missed"/>
    <n v="1"/>
    <n v="1"/>
    <n v="1"/>
    <n v="1"/>
    <s v="0 missed"/>
    <n v="2"/>
    <n v="1"/>
    <x v="1"/>
    <s v="No Data"/>
    <s v="P-S2_Onsite"/>
    <s v="Present"/>
    <s v="P-S2_Onsite"/>
    <n v="20"/>
    <n v="20"/>
    <n v="16"/>
    <n v="56"/>
    <n v="60"/>
    <s v="Data Visualization &amp; Storytelling"/>
    <s v="MDS DF404"/>
    <s v="0 missed"/>
    <s v="0 missed"/>
    <n v="2"/>
    <n v="1"/>
    <n v="1"/>
    <n v="1"/>
    <s v="0 missed"/>
    <n v="3"/>
    <n v="1"/>
    <x v="1"/>
    <s v="No Data"/>
    <s v="P-S2_Onsite"/>
    <s v="Present"/>
    <s v="P-S2_Onsite"/>
    <n v="6"/>
    <n v="6.5"/>
    <n v="9"/>
    <n v="17"/>
    <n v="18"/>
    <n v="56.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1"/>
    <x v="0"/>
  </r>
  <r>
    <n v="13"/>
    <s v="MSc DS-AI"/>
    <s v="2025EM1100013"/>
    <s v="2025em1100013@bitspilani-digital.edu.in"/>
    <s v="NAMRATA BANERJEE"/>
    <s v="FEMALE"/>
    <s v="`+91-8617410856"/>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12"/>
    <x v="1"/>
  </r>
  <r>
    <n v="14"/>
    <s v="MSc DS-AI"/>
    <s v="2025EM1100014"/>
    <s v="2025em1100014@bitspilani-digital.edu.in"/>
    <s v="MOHAMMED WAJHIUDDIN MOHIB"/>
    <s v="MALE"/>
    <s v="`+91-9515989944"/>
    <n v="15"/>
    <n v="15"/>
    <n v="15"/>
    <n v="20"/>
    <n v="65"/>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P-S1_Onsite"/>
    <s v="No Data"/>
    <s v="Present"/>
    <s v="P-S1_Onsite"/>
    <n v="19"/>
    <n v="26.5"/>
    <n v="45.5"/>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5.5"/>
    <n v="7.375"/>
    <n v="9"/>
    <n v="14"/>
    <n v="19"/>
    <n v="54.87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13"/>
    <x v="0"/>
  </r>
  <r>
    <n v="15"/>
    <s v="MSc DS-AI"/>
    <s v="2025EM1100015"/>
    <s v="2025em1100015@bitspilani-digital.edu.in"/>
    <s v="Karande Kaustubh Laxman"/>
    <s v="MALE"/>
    <s v="`+91-7506640588"/>
    <s v="A"/>
    <s v="A"/>
    <n v="15"/>
    <n v="15"/>
    <n v="30"/>
    <n v="65"/>
    <s v="Statistical Modelling &amp; Inferencing"/>
    <s v="MDS DF401"/>
    <s v="2 missed"/>
    <s v="0 missed"/>
    <n v="1"/>
    <n v="1"/>
    <n v="0.33333333333333331"/>
    <n v="1"/>
    <s v="2 missed"/>
    <n v="2"/>
    <n v="0.5"/>
    <x v="2"/>
    <s v="No Data"/>
    <s v="P-S2_Onsite"/>
    <s v="Present"/>
    <s v="P-S2_Onsite"/>
    <s v="A"/>
    <n v="2.5"/>
    <n v="10"/>
    <n v="10"/>
    <n v="10"/>
    <n v="10"/>
    <n v="45"/>
    <n v="60"/>
    <s v="Data Pre-Processing"/>
    <s v="MDS DF402"/>
    <s v="1 missed"/>
    <s v="-"/>
    <n v="5"/>
    <s v="-"/>
    <n v="0.83333333333333337"/>
    <s v="-"/>
    <s v="1 missed"/>
    <n v="5"/>
    <n v="0.83333333333333337"/>
    <x v="2"/>
    <s v="P-S1_Onsite"/>
    <s v="No Data"/>
    <s v="Present"/>
    <s v="P-S1_Onsite"/>
    <n v="20"/>
    <s v="A"/>
    <n v="20"/>
    <n v="60"/>
    <s v="Feature Engineering"/>
    <s v="MDS DF403"/>
    <s v="0 missed"/>
    <s v="1 missed"/>
    <n v="1"/>
    <n v="0"/>
    <n v="1"/>
    <n v="0"/>
    <s v="1 missed"/>
    <n v="1"/>
    <n v="0.5"/>
    <x v="2"/>
    <s v="P-S1_Onsite"/>
    <s v="No Data"/>
    <s v="Present"/>
    <s v="P-S1_Onsite"/>
    <n v="20"/>
    <n v="20"/>
    <n v="18"/>
    <n v="58"/>
    <n v="60"/>
    <s v="Data Visualization &amp; Storytelling"/>
    <s v="MDS DF404"/>
    <s v="0 missed"/>
    <s v="0 missed"/>
    <n v="2"/>
    <n v="1"/>
    <n v="1"/>
    <n v="1"/>
    <s v="0 missed"/>
    <n v="3"/>
    <n v="1"/>
    <x v="1"/>
    <s v="P-S1_Onsite"/>
    <s v="No Data"/>
    <s v="Present"/>
    <s v="P-S1_Onsite"/>
    <n v="6"/>
    <s v="A"/>
    <n v="9"/>
    <n v="18"/>
    <n v="17"/>
    <n v="50"/>
    <n v="65"/>
    <s v="Data Stores &amp; Pipelines"/>
    <s v="MDS DF406"/>
    <s v="1 missed"/>
    <s v="0 missed"/>
    <n v="2"/>
    <n v="2"/>
    <n v="0.66666666666666663"/>
    <n v="1"/>
    <s v="1 missed"/>
    <n v="4"/>
    <n v="0.8"/>
    <x v="2"/>
    <s v="No Data"/>
    <s v="P-S2_Onsite"/>
    <s v="Present"/>
    <s v="P-S2_Onsite"/>
    <s v="P-3, _x000a_A-0, _x000a_No Data-2"/>
    <s v="P-2, _x000a_A-0, _x000a_No Data-3"/>
    <s v="P-S2_Onsite"/>
    <s v="P-S1_Onsite"/>
    <s v="P-S1_Onsite"/>
    <s v="P-S1_Onsite"/>
    <s v="P-S2_Onsite"/>
    <x v="0"/>
    <s v="Activated"/>
    <s v="Onsite"/>
    <x v="14"/>
    <x v="0"/>
  </r>
  <r>
    <n v="16"/>
    <s v="MSc DS-AI"/>
    <s v="2025EM1100016"/>
    <s v="2025em1100016@bitspilani-digital.edu.in"/>
    <s v="MUSKAN SHARMA"/>
    <s v="FEMALE"/>
    <s v="`+91-9873019731"/>
    <n v="15"/>
    <n v="15"/>
    <n v="15"/>
    <n v="20"/>
    <n v="65"/>
    <n v="65"/>
    <s v="Statistical Modelling &amp; Inferencing"/>
    <s v="MDS DF401"/>
    <s v="0 missed"/>
    <s v="0 missed"/>
    <n v="3"/>
    <n v="1"/>
    <n v="1"/>
    <n v="1"/>
    <s v="0 missed"/>
    <n v="4"/>
    <n v="1"/>
    <x v="1"/>
    <s v="P-S1_Onsite"/>
    <s v="No Data"/>
    <s v="Present"/>
    <s v="P-S1_Onsite"/>
    <n v="4.5"/>
    <n v="5"/>
    <n v="10"/>
    <n v="10"/>
    <n v="10"/>
    <n v="10"/>
    <n v="59"/>
    <n v="60"/>
    <s v="Data Pre-Processing"/>
    <s v="MDS DF402"/>
    <s v="0 missed"/>
    <s v="-"/>
    <n v="6"/>
    <s v="-"/>
    <n v="1"/>
    <s v="-"/>
    <s v="0 missed"/>
    <n v="6"/>
    <n v="1"/>
    <x v="1"/>
    <s v="No Data"/>
    <s v="P-S2_Onsite"/>
    <s v="Present"/>
    <s v="P-S2_Onsite"/>
    <n v="18"/>
    <n v="27"/>
    <n v="45"/>
    <n v="60"/>
    <s v="Feature Engineering"/>
    <s v="MDS DF403"/>
    <s v="0 missed"/>
    <s v="0 missed"/>
    <n v="1"/>
    <n v="1"/>
    <n v="1"/>
    <n v="1"/>
    <s v="0 missed"/>
    <n v="2"/>
    <n v="1"/>
    <x v="1"/>
    <s v="No Data"/>
    <s v="P-S2_Onsite"/>
    <s v="Present"/>
    <s v="P-S2_Onsite"/>
    <n v="18"/>
    <n v="20"/>
    <n v="20"/>
    <n v="58"/>
    <n v="60"/>
    <s v="Data Visualization &amp; Storytelling"/>
    <s v="MDS DF404"/>
    <s v="0 missed"/>
    <s v="0 missed"/>
    <n v="2"/>
    <n v="1"/>
    <n v="1"/>
    <n v="1"/>
    <s v="0 missed"/>
    <n v="3"/>
    <n v="1"/>
    <x v="1"/>
    <s v="P-S1_Onsite"/>
    <s v="No Data"/>
    <s v="Present"/>
    <s v="P-S1_Onsite"/>
    <n v="5.5"/>
    <n v="7.125"/>
    <n v="8"/>
    <n v="19"/>
    <n v="20"/>
    <n v="59.625"/>
    <n v="65"/>
    <s v="Data Stores &amp; Pipelines"/>
    <s v="MDS DF406"/>
    <s v="0 missed"/>
    <s v="0 missed"/>
    <n v="3"/>
    <n v="2"/>
    <n v="1"/>
    <n v="1"/>
    <s v="0 missed"/>
    <n v="5"/>
    <n v="1"/>
    <x v="1"/>
    <s v="No Data"/>
    <s v="P-S2_Onsite"/>
    <s v="Present"/>
    <s v="P-S2_Onsite"/>
    <s v="P-2, _x000a_A-0, _x000a_No Data-3"/>
    <s v="P-3, _x000a_A-0, _x000a_No Data-2"/>
    <s v="P-S1_Onsite"/>
    <s v="P-S2_Onsite"/>
    <s v="P-S2_Onsite"/>
    <s v="P-S1_Onsite"/>
    <s v="P-S2_Onsite"/>
    <x v="0"/>
    <s v="Activated"/>
    <s v="Onsite"/>
    <x v="15"/>
    <x v="0"/>
  </r>
  <r>
    <n v="17"/>
    <s v="MSc DS-AI"/>
    <s v="2025EM1100017"/>
    <s v="2025em1100017@bitspilani-digital.edu.in"/>
    <s v="AKASH GHOSH"/>
    <s v="MALE"/>
    <s v="`+91-8001782428"/>
    <n v="15"/>
    <n v="15"/>
    <n v="15"/>
    <n v="20"/>
    <n v="65"/>
    <n v="65"/>
    <s v="Statistical Modelling &amp; Inferencing"/>
    <s v="MDS DF401"/>
    <s v="0 missed"/>
    <s v="0 missed"/>
    <n v="3"/>
    <n v="1"/>
    <n v="1"/>
    <n v="1"/>
    <s v="0 missed"/>
    <n v="4"/>
    <n v="1"/>
    <x v="1"/>
    <s v="P-S1_Onsite"/>
    <s v="No Data"/>
    <s v="Present"/>
    <s v="P-S1_Onsite"/>
    <n v="5"/>
    <n v="5"/>
    <n v="10"/>
    <n v="10"/>
    <n v="10"/>
    <n v="10"/>
    <n v="60"/>
    <n v="60"/>
    <s v="Data Pre-Processing"/>
    <s v="MDS DF402"/>
    <s v="0 missed"/>
    <s v="-"/>
    <n v="6"/>
    <s v="-"/>
    <n v="1"/>
    <s v="-"/>
    <s v="0 missed"/>
    <n v="6"/>
    <n v="1"/>
    <x v="1"/>
    <s v="P-S1_Onsite"/>
    <s v="No Data"/>
    <s v="Present"/>
    <s v="P-S1_Onsite"/>
    <n v="20"/>
    <n v="14"/>
    <n v="34"/>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6.5"/>
    <n v="6.5"/>
    <n v="8"/>
    <n v="20"/>
    <n v="18"/>
    <n v="59"/>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16"/>
    <x v="0"/>
  </r>
  <r>
    <n v="18"/>
    <s v="MSc DS-AI"/>
    <s v="2025EM1100018"/>
    <s v="2025em1100018@bitspilani-digital.edu.in"/>
    <s v="PRIYAL CHIRAG PATEL"/>
    <s v="FEMALE"/>
    <s v="`+91-9099987095"/>
    <n v="14"/>
    <n v="15"/>
    <n v="15"/>
    <n v="15"/>
    <n v="59"/>
    <n v="65"/>
    <s v="Statistical Modelling &amp; Inferencing"/>
    <s v="MDS DF401"/>
    <s v="0 missed"/>
    <s v="0 missed"/>
    <n v="3"/>
    <n v="1"/>
    <n v="1"/>
    <n v="1"/>
    <s v="0 missed"/>
    <n v="4"/>
    <n v="1"/>
    <x v="1"/>
    <s v="P-S1_Onsite"/>
    <s v="No Data"/>
    <s v="Present"/>
    <s v="P-S1_Onsite"/>
    <n v="4.25"/>
    <n v="5"/>
    <n v="9"/>
    <n v="8"/>
    <n v="9"/>
    <n v="9"/>
    <n v="53.5"/>
    <n v="60"/>
    <s v="Data Pre-Processing"/>
    <s v="MDS DF402"/>
    <s v="0 missed"/>
    <s v="-"/>
    <n v="6"/>
    <s v="-"/>
    <n v="1"/>
    <s v="-"/>
    <s v="0 missed"/>
    <n v="6"/>
    <n v="1"/>
    <x v="1"/>
    <s v="P-S1_Onsite"/>
    <s v="No Data"/>
    <s v="Present"/>
    <s v="P-S1_Onsite"/>
    <n v="19"/>
    <n v="17.5"/>
    <n v="36.5"/>
    <n v="60"/>
    <s v="Feature Engineering"/>
    <s v="MDS DF403"/>
    <s v="0 missed"/>
    <s v="0 missed"/>
    <n v="1"/>
    <n v="1"/>
    <n v="1"/>
    <n v="1"/>
    <s v="0 missed"/>
    <n v="2"/>
    <n v="1"/>
    <x v="1"/>
    <s v="No Data"/>
    <s v="P-S2_Onsite"/>
    <s v="Present"/>
    <s v="P-S2_Onsite"/>
    <n v="17"/>
    <n v="19"/>
    <n v="16"/>
    <n v="52"/>
    <n v="60"/>
    <s v="Data Visualization &amp; Storytelling"/>
    <s v="MDS DF404"/>
    <s v="0 missed"/>
    <s v="0 missed"/>
    <n v="2"/>
    <n v="1"/>
    <n v="1"/>
    <n v="1"/>
    <s v="0 missed"/>
    <n v="3"/>
    <n v="1"/>
    <x v="1"/>
    <s v="P-S1_Onsite"/>
    <s v="No Data"/>
    <s v="Present"/>
    <s v="P-S1_Onsite"/>
    <n v="7.5"/>
    <n v="7.375"/>
    <n v="8"/>
    <n v="13"/>
    <n v="17"/>
    <n v="52.875"/>
    <n v="65"/>
    <s v="Data Stores &amp; Pipelines"/>
    <s v="MDS DF406"/>
    <s v="0 missed"/>
    <s v="0 missed"/>
    <n v="3"/>
    <n v="2"/>
    <n v="1"/>
    <n v="1"/>
    <s v="0 missed"/>
    <n v="5"/>
    <n v="1"/>
    <x v="1"/>
    <s v="No Data"/>
    <s v="P-S2_Onsite"/>
    <s v="Present"/>
    <s v="P-S2_Onsite"/>
    <s v="P-3, _x000a_A-0, _x000a_No Data-2"/>
    <s v="P-2, _x000a_A-0, _x000a_No Data-3"/>
    <s v="P-S1_Onsite"/>
    <s v="P-S1_Onsite"/>
    <s v="P-S2_Onsite"/>
    <s v="P-S1_Onsite"/>
    <s v="P-S2_Onsite"/>
    <x v="0"/>
    <s v="Activated"/>
    <s v="Onsite"/>
    <x v="17"/>
    <x v="0"/>
  </r>
  <r>
    <n v="19"/>
    <s v="MSc DS-AI"/>
    <s v="2025EM1100019"/>
    <s v="2025em1100019@bitspilani-digital.edu.in"/>
    <s v="NIMESH JAISWAL"/>
    <s v="MALE"/>
    <s v="`+91-8293067937"/>
    <n v="15"/>
    <n v="15"/>
    <n v="15"/>
    <n v="19"/>
    <n v="64"/>
    <n v="65"/>
    <s v="Statistical Modelling &amp; Inferencing"/>
    <s v="MDS DF401"/>
    <s v="0 missed"/>
    <s v="0 missed"/>
    <n v="3"/>
    <n v="1"/>
    <n v="1"/>
    <n v="1"/>
    <s v="0 missed"/>
    <n v="4"/>
    <n v="1"/>
    <x v="1"/>
    <s v="No Data"/>
    <s v="P-S2_Onsite"/>
    <s v="Present"/>
    <s v="P-S2_Onsite"/>
    <n v="4.25"/>
    <n v="4.5"/>
    <n v="10"/>
    <n v="10"/>
    <n v="10"/>
    <n v="9"/>
    <n v="56.5"/>
    <n v="60"/>
    <s v="Data Pre-Processing"/>
    <s v="MDS DF402"/>
    <s v="0 missed"/>
    <s v="-"/>
    <n v="6"/>
    <s v="-"/>
    <n v="1"/>
    <s v="-"/>
    <s v="0 missed"/>
    <n v="6"/>
    <n v="1"/>
    <x v="1"/>
    <s v="No Data"/>
    <s v="P-S2_Onsite"/>
    <s v="Present"/>
    <s v="P-S2_Onsite"/>
    <n v="20"/>
    <n v="26"/>
    <n v="46"/>
    <n v="60"/>
    <s v="Feature Engineering"/>
    <s v="MDS DF403"/>
    <s v="0 missed"/>
    <s v="0 missed"/>
    <n v="1"/>
    <n v="1"/>
    <n v="1"/>
    <n v="1"/>
    <s v="0 missed"/>
    <n v="2"/>
    <n v="1"/>
    <x v="1"/>
    <s v="No Data"/>
    <s v="P-S2_Onsite"/>
    <s v="Present"/>
    <s v="P-S2_Onsite"/>
    <n v="19"/>
    <n v="18"/>
    <n v="19"/>
    <n v="56"/>
    <n v="60"/>
    <s v="Data Visualization &amp; Storytelling"/>
    <s v="MDS DF404"/>
    <s v="0 missed"/>
    <s v="0 missed"/>
    <n v="2"/>
    <n v="1"/>
    <n v="1"/>
    <n v="1"/>
    <s v="0 missed"/>
    <n v="3"/>
    <n v="1"/>
    <x v="1"/>
    <s v="No Data"/>
    <s v="P-S2_Onsite"/>
    <s v="Present"/>
    <s v="P-S2_Onsite"/>
    <n v="5.5"/>
    <n v="7.125"/>
    <n v="9"/>
    <n v="18"/>
    <n v="18"/>
    <n v="57.625"/>
    <n v="65"/>
    <s v="Data Stores &amp; Pipelines"/>
    <s v="MDS DF406"/>
    <s v="0 missed"/>
    <s v="0 missed"/>
    <n v="3"/>
    <n v="2"/>
    <n v="1"/>
    <n v="1"/>
    <s v="0 missed"/>
    <n v="5"/>
    <n v="1"/>
    <x v="1"/>
    <s v="P-S1_Onsite"/>
    <s v="No Data"/>
    <s v="Present"/>
    <s v="P-S1_Onsite"/>
    <s v="P-1, _x000a_A-0, _x000a_No Data-4"/>
    <s v="P-4, _x000a_A-0, _x000a_No Data-1"/>
    <s v="P-S2_Onsite"/>
    <s v="P-S2_Onsite"/>
    <s v="P-S2_Onsite"/>
    <s v="P-S2_Onsite"/>
    <s v="P-S1_Onsite"/>
    <x v="0"/>
    <s v="Activated"/>
    <s v="Onsite"/>
    <x v="18"/>
    <x v="0"/>
  </r>
  <r>
    <n v="20"/>
    <s v="MSc DS-AI"/>
    <s v="2025EM1100020"/>
    <s v="2025em1100020@bitspilani-digital.edu.in"/>
    <s v="G Dhanunjaya"/>
    <s v="MALE"/>
    <s v="`+44-07581004801"/>
    <n v="12.667"/>
    <n v="15"/>
    <n v="15"/>
    <n v="17"/>
    <n v="59.667000000000002"/>
    <n v="65"/>
    <s v="Statistical Modelling &amp; Inferencing"/>
    <s v="MDS DF401"/>
    <s v="0 missed"/>
    <s v="0 missed"/>
    <n v="3"/>
    <n v="1"/>
    <n v="1"/>
    <n v="1"/>
    <s v="0 missed"/>
    <n v="4"/>
    <n v="1"/>
    <x v="1"/>
    <s v="No Data"/>
    <s v="A-S2_Online"/>
    <s v="Absent"/>
    <s v="A-S2_Online"/>
    <n v="4.25"/>
    <n v="4.25"/>
    <n v="9"/>
    <n v="10"/>
    <n v="8"/>
    <n v="10"/>
    <n v="54"/>
    <n v="60"/>
    <s v="Data Pre-Processing"/>
    <s v="MDS DF402"/>
    <s v="0 missed"/>
    <s v="-"/>
    <n v="6"/>
    <s v="-"/>
    <n v="1"/>
    <s v="-"/>
    <s v="0 missed"/>
    <n v="6"/>
    <n v="1"/>
    <x v="1"/>
    <s v="No Data"/>
    <s v="A-S2_Online"/>
    <s v="Absent"/>
    <s v="A-S2_Online"/>
    <n v="15"/>
    <n v="27"/>
    <n v="42"/>
    <n v="60"/>
    <s v="Feature Engineering"/>
    <s v="MDS DF403"/>
    <s v="0 missed"/>
    <s v="0 missed"/>
    <n v="1"/>
    <n v="1"/>
    <n v="1"/>
    <n v="1"/>
    <s v="0 missed"/>
    <n v="2"/>
    <n v="1"/>
    <x v="1"/>
    <s v="No Data"/>
    <s v="A-S2_Online"/>
    <s v="Absent"/>
    <s v="A-S2_Online"/>
    <n v="17"/>
    <s v="A"/>
    <n v="19"/>
    <n v="36"/>
    <n v="60"/>
    <s v="Data Visualization &amp; Storytelling"/>
    <s v="MDS DF404"/>
    <s v="1 missed"/>
    <s v="0 missed"/>
    <n v="1"/>
    <n v="1"/>
    <n v="0.5"/>
    <n v="1"/>
    <s v="1 missed"/>
    <n v="2"/>
    <n v="0.66666666666666663"/>
    <x v="2"/>
    <s v="No Data"/>
    <s v="A-S2_Online"/>
    <s v="Absent"/>
    <s v="A-S2_Online"/>
    <n v="4.5"/>
    <s v="A"/>
    <s v="A"/>
    <n v="10"/>
    <s v="A"/>
    <n v="14.5"/>
    <n v="65"/>
    <s v="Data Stores &amp; Pipelines"/>
    <s v="MDS DF406"/>
    <s v="2 missed"/>
    <s v="1 missed"/>
    <n v="1"/>
    <n v="1"/>
    <n v="0.33333333333333331"/>
    <n v="0.5"/>
    <s v="3 missed"/>
    <n v="2"/>
    <n v="0.4"/>
    <x v="3"/>
    <s v="No Data"/>
    <s v="A-S2_Online"/>
    <s v="Absent"/>
    <s v="A-S2_Online"/>
    <s v="P-0, _x000a_A-0, _x000a_No Data-5"/>
    <s v="P-0, _x000a_A-5, _x000a_No Data-0"/>
    <s v="A-S2_Online"/>
    <s v="A-S2_Online"/>
    <s v="A-S2_Online"/>
    <s v="A-S2_Online"/>
    <s v="A-S2_Online"/>
    <x v="1"/>
    <s v="Activation Pending"/>
    <s v="Online"/>
    <x v="19"/>
    <x v="1"/>
  </r>
  <r>
    <n v="21"/>
    <s v="MSc DS-AI"/>
    <s v="2025EM1100021"/>
    <s v="2025em1100021@bitspilani-digital.edu.in"/>
    <s v="SANAPALA HARSHAVARDHAN"/>
    <s v="MALE"/>
    <s v="`+91-9963633653"/>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22"/>
    <s v="MSc DS-AI"/>
    <s v="2025EM1100022"/>
    <s v="2025em1100022@bitspilani-digital.edu.in"/>
    <s v="VEDANT SUNIL SHINGRU"/>
    <s v="MALE"/>
    <s v="`+91-9503592224"/>
    <n v="15"/>
    <n v="15"/>
    <n v="15"/>
    <s v="A"/>
    <n v="45"/>
    <n v="65"/>
    <s v="Statistical Modelling &amp; Inferencing"/>
    <s v="MDS DF401"/>
    <s v="0 missed"/>
    <s v="1 missed"/>
    <n v="3"/>
    <n v="0"/>
    <n v="1"/>
    <n v="0"/>
    <s v="1 missed"/>
    <n v="3"/>
    <n v="0.75"/>
    <x v="3"/>
    <s v="No Data"/>
    <s v="P-S2_Onsite"/>
    <s v="Present"/>
    <s v="P-S2_Onsite"/>
    <n v="4.5"/>
    <n v="4.5"/>
    <n v="10"/>
    <n v="10"/>
    <n v="10"/>
    <n v="10"/>
    <n v="58"/>
    <n v="60"/>
    <s v="Data Pre-Processing"/>
    <s v="MDS DF402"/>
    <s v="0 missed"/>
    <s v="-"/>
    <n v="6"/>
    <s v="-"/>
    <n v="1"/>
    <s v="-"/>
    <s v="0 missed"/>
    <n v="6"/>
    <n v="1"/>
    <x v="1"/>
    <s v="No Data"/>
    <s v="P-S2_Onsite"/>
    <s v="Present"/>
    <s v="P-S2_Onsite"/>
    <n v="19"/>
    <n v="16"/>
    <n v="35"/>
    <n v="60"/>
    <s v="Feature Engineering"/>
    <s v="MDS DF403"/>
    <s v="0 missed"/>
    <s v="0 missed"/>
    <n v="1"/>
    <n v="1"/>
    <n v="1"/>
    <n v="1"/>
    <s v="0 missed"/>
    <n v="2"/>
    <n v="1"/>
    <x v="1"/>
    <s v="No Data"/>
    <s v="P-S2_Onsite"/>
    <s v="Present"/>
    <s v="P-S2_Onsite"/>
    <n v="19"/>
    <n v="20"/>
    <s v="A"/>
    <n v="39"/>
    <n v="60"/>
    <s v="Data Visualization &amp; Storytelling"/>
    <s v="MDS DF404"/>
    <s v="0 missed"/>
    <s v="1 missed"/>
    <n v="2"/>
    <n v="0"/>
    <n v="1"/>
    <n v="0"/>
    <s v="1 missed"/>
    <n v="2"/>
    <n v="0.66666666666666663"/>
    <x v="3"/>
    <s v="No Data"/>
    <s v="P-S2_Onsite"/>
    <s v="Present"/>
    <s v="P-S2_Onsite"/>
    <n v="6"/>
    <n v="6.5"/>
    <s v="A"/>
    <s v="A"/>
    <s v="A"/>
    <n v="12.5"/>
    <n v="65"/>
    <s v="Data Stores &amp; Pipelines"/>
    <s v="MDS DF406"/>
    <s v="1 missed"/>
    <s v="2 missed"/>
    <n v="2"/>
    <n v="0"/>
    <n v="0.66666666666666663"/>
    <n v="0"/>
    <s v="3 missed"/>
    <n v="2"/>
    <n v="0.4"/>
    <x v="4"/>
    <s v="No Data"/>
    <s v="P-S2_Onsite"/>
    <s v="Present"/>
    <s v="P-S2_Onsite"/>
    <s v="P-0, _x000a_A-0, _x000a_No Data-5"/>
    <s v="P-5, _x000a_A-0, _x000a_No Data-0"/>
    <s v="P-S2_Onsite"/>
    <s v="P-S2_Onsite"/>
    <s v="P-S2_Onsite"/>
    <s v="P-S2_Onsite"/>
    <s v="P-S2_Onsite"/>
    <x v="0"/>
    <s v="Activated"/>
    <s v="Onsite"/>
    <x v="21"/>
    <x v="0"/>
  </r>
  <r>
    <n v="23"/>
    <s v="MSc DS-AI"/>
    <s v="2025EM1100023"/>
    <s v="2025em1100023@bitspilani-digital.edu.in"/>
    <s v="RITESH KUMAR SINGH"/>
    <s v="MALE"/>
    <s v="`+91-7204119010"/>
    <n v="15"/>
    <n v="15"/>
    <n v="15"/>
    <n v="15"/>
    <n v="60"/>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No Data"/>
    <s v="P-S2_Onsite"/>
    <s v="Present"/>
    <s v="P-S2_Onsite"/>
    <n v="19"/>
    <n v="23"/>
    <n v="42"/>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No Data"/>
    <s v="P-S2_Onsite"/>
    <s v="Present"/>
    <s v="P-S2_Onsite"/>
    <n v="5.5"/>
    <n v="6.75"/>
    <n v="8"/>
    <n v="14"/>
    <n v="19"/>
    <n v="53.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2"/>
    <x v="0"/>
  </r>
  <r>
    <n v="24"/>
    <s v="MSc DS-AI"/>
    <s v="2025EM1100024"/>
    <s v="2025em1100024@bitspilani-digital.edu.in"/>
    <s v="HIMANSHI"/>
    <s v="FEMALE"/>
    <s v="`+91-9812071697"/>
    <n v="15"/>
    <n v="15"/>
    <n v="15"/>
    <n v="17"/>
    <n v="62"/>
    <n v="65"/>
    <s v="Statistical Modelling &amp; Inferencing"/>
    <s v="MDS DF401"/>
    <s v="0 missed"/>
    <s v="0 missed"/>
    <n v="3"/>
    <n v="1"/>
    <n v="1"/>
    <n v="1"/>
    <s v="0 missed"/>
    <n v="4"/>
    <n v="1"/>
    <x v="1"/>
    <s v="P-S1_Onsite"/>
    <s v="No Data"/>
    <s v="Present"/>
    <s v="P-S1_Onsite"/>
    <n v="4.75"/>
    <n v="4.5"/>
    <n v="10"/>
    <n v="10"/>
    <n v="10"/>
    <n v="10"/>
    <n v="58.5"/>
    <n v="60"/>
    <s v="Data Pre-Processing"/>
    <s v="MDS DF402"/>
    <s v="0 missed"/>
    <s v="-"/>
    <n v="6"/>
    <s v="-"/>
    <n v="1"/>
    <s v="-"/>
    <s v="0 missed"/>
    <n v="6"/>
    <n v="1"/>
    <x v="1"/>
    <s v="P-S1_Onsite"/>
    <s v="No Data"/>
    <s v="Present"/>
    <s v="P-S1_Onsite"/>
    <n v="20"/>
    <n v="28"/>
    <n v="48"/>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5.5"/>
    <n v="7.625"/>
    <n v="9"/>
    <n v="19"/>
    <n v="18"/>
    <n v="59.125"/>
    <n v="65"/>
    <s v="Data Stores &amp; Pipelines"/>
    <s v="MDS DF406"/>
    <s v="0 missed"/>
    <s v="0 missed"/>
    <n v="3"/>
    <n v="2"/>
    <n v="1"/>
    <n v="1"/>
    <s v="0 missed"/>
    <n v="5"/>
    <n v="1"/>
    <x v="1"/>
    <s v="No Data"/>
    <s v="P-S2_Onsite"/>
    <s v="Present"/>
    <s v="P-S2_Onsite"/>
    <s v="P-2, _x000a_A-0, _x000a_No Data-3"/>
    <s v="P-3, _x000a_A-0, _x000a_No Data-2"/>
    <s v="P-S1_Onsite"/>
    <s v="P-S1_Onsite"/>
    <s v="P-S2_Onsite"/>
    <s v="P-S2_Onsite"/>
    <s v="P-S2_Onsite"/>
    <x v="0"/>
    <s v="Activated"/>
    <s v="Onsite"/>
    <x v="23"/>
    <x v="0"/>
  </r>
  <r>
    <n v="25"/>
    <s v="MSc DS-AI"/>
    <s v="2025EM1100025"/>
    <s v="2025em1100025@bitspilani-digital.edu.in"/>
    <s v="ABHINAV"/>
    <s v="MALE"/>
    <s v="`+91-9350108822"/>
    <n v="15"/>
    <n v="15"/>
    <n v="15"/>
    <n v="20"/>
    <n v="65"/>
    <n v="65"/>
    <s v="Statistical Modelling &amp; Inferencing"/>
    <s v="MDS DF401"/>
    <s v="0 missed"/>
    <s v="0 missed"/>
    <n v="3"/>
    <n v="1"/>
    <n v="1"/>
    <n v="1"/>
    <s v="0 missed"/>
    <n v="4"/>
    <n v="1"/>
    <x v="1"/>
    <s v="P-S1_Onsite"/>
    <s v="No Data"/>
    <s v="Present"/>
    <s v="P-S1_Onsite"/>
    <n v="4.75"/>
    <n v="4.75"/>
    <n v="10"/>
    <n v="10"/>
    <n v="10"/>
    <n v="10"/>
    <n v="59"/>
    <n v="60"/>
    <s v="Data Pre-Processing"/>
    <s v="MDS DF402"/>
    <s v="0 missed"/>
    <s v="-"/>
    <n v="6"/>
    <s v="-"/>
    <n v="1"/>
    <s v="-"/>
    <s v="0 missed"/>
    <n v="6"/>
    <n v="1"/>
    <x v="1"/>
    <s v="P-S1_Onsite"/>
    <s v="No Data"/>
    <s v="Present"/>
    <s v="P-S1_Onsite"/>
    <n v="20"/>
    <n v="26"/>
    <n v="46"/>
    <n v="60"/>
    <s v="Feature Engineering"/>
    <s v="MDS DF403"/>
    <s v="0 missed"/>
    <s v="0 missed"/>
    <n v="1"/>
    <n v="1"/>
    <n v="1"/>
    <n v="1"/>
    <s v="0 missed"/>
    <n v="2"/>
    <n v="1"/>
    <x v="1"/>
    <s v="No Data"/>
    <s v="P-S2_Onsite"/>
    <s v="Present"/>
    <s v="P-S2_Onsite"/>
    <n v="19"/>
    <n v="20"/>
    <n v="20"/>
    <n v="59"/>
    <n v="60"/>
    <s v="Data Visualization &amp; Storytelling"/>
    <s v="MDS DF404"/>
    <s v="0 missed"/>
    <s v="0 missed"/>
    <n v="2"/>
    <n v="1"/>
    <n v="1"/>
    <n v="1"/>
    <s v="0 missed"/>
    <n v="3"/>
    <n v="1"/>
    <x v="1"/>
    <s v="No Data"/>
    <s v="P-S2_Onsite"/>
    <s v="Present"/>
    <s v="P-S2_Onsite"/>
    <n v="5.5"/>
    <n v="7.625"/>
    <n v="8"/>
    <n v="17"/>
    <n v="18"/>
    <n v="56.125"/>
    <n v="65"/>
    <s v="Data Stores &amp; Pipelines"/>
    <s v="MDS DF406"/>
    <s v="0 missed"/>
    <s v="0 missed"/>
    <n v="3"/>
    <n v="2"/>
    <n v="1"/>
    <n v="1"/>
    <s v="0 missed"/>
    <n v="5"/>
    <n v="1"/>
    <x v="1"/>
    <s v="No Data"/>
    <s v="P-S2_Onsite"/>
    <s v="Present"/>
    <s v="P-S2_Onsite"/>
    <s v="P-2, _x000a_A-0, _x000a_No Data-3"/>
    <s v="P-3, _x000a_A-0, _x000a_No Data-2"/>
    <s v="P-S1_Onsite"/>
    <s v="P-S1_Onsite"/>
    <s v="P-S2_Onsite"/>
    <s v="P-S2_Onsite"/>
    <s v="P-S2_Onsite"/>
    <x v="0"/>
    <s v="Activated"/>
    <s v="Onsite"/>
    <x v="24"/>
    <x v="0"/>
  </r>
  <r>
    <n v="26"/>
    <s v="MSc DS-AI"/>
    <s v="2025EM1100026"/>
    <s v="2025em1100026@bitspilani-digital.edu.in"/>
    <s v="ANIK DAS"/>
    <s v="MALE"/>
    <s v="`+91-9163056329"/>
    <n v="15"/>
    <n v="15"/>
    <n v="15"/>
    <n v="17"/>
    <n v="62"/>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No Data"/>
    <s v="P-S2_Onsite"/>
    <s v="Present"/>
    <s v="P-S2_Onsite"/>
    <n v="20"/>
    <n v="27"/>
    <n v="47"/>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6"/>
    <n v="7.625"/>
    <n v="9"/>
    <n v="18"/>
    <n v="20"/>
    <n v="60.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5"/>
    <x v="0"/>
  </r>
  <r>
    <n v="27"/>
    <s v="MSc DS-AI"/>
    <s v="2025EM1100027"/>
    <s v="2025em1100027@bitspilani-digital.edu.in"/>
    <s v="HIMANSHU"/>
    <s v="MALE"/>
    <s v="`+91-8954606776"/>
    <n v="15"/>
    <n v="15"/>
    <n v="15"/>
    <n v="19"/>
    <n v="64"/>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19"/>
    <n v="27"/>
    <n v="46"/>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No Data"/>
    <s v="P-S2_Onsite"/>
    <s v="Present"/>
    <s v="P-S2_Onsite"/>
    <n v="6.5"/>
    <n v="7.625"/>
    <n v="8"/>
    <n v="19"/>
    <n v="20"/>
    <n v="61.1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6"/>
    <x v="0"/>
  </r>
  <r>
    <n v="28"/>
    <s v="MSc DS-AI"/>
    <s v="2025EM1100028"/>
    <s v="2025em1100028@bitspilani-digital.edu.in"/>
    <s v="Sahni Keisha Dilip Singh Manni"/>
    <s v="FEMALE"/>
    <s v="`+91-9136775838"/>
    <n v="14"/>
    <n v="15"/>
    <n v="15"/>
    <n v="16.5"/>
    <n v="60.5"/>
    <n v="65"/>
    <s v="Statistical Modelling &amp; Inferencing"/>
    <s v="MDS DF401"/>
    <s v="0 missed"/>
    <s v="0 missed"/>
    <n v="3"/>
    <n v="1"/>
    <n v="1"/>
    <n v="1"/>
    <s v="0 missed"/>
    <n v="4"/>
    <n v="1"/>
    <x v="1"/>
    <s v="No Data"/>
    <s v="P-S2_Online"/>
    <s v="Present"/>
    <s v="P-S2_Online"/>
    <n v="5"/>
    <n v="4.75"/>
    <n v="10"/>
    <n v="10"/>
    <n v="10"/>
    <n v="10"/>
    <n v="59.5"/>
    <n v="60"/>
    <s v="Data Pre-Processing"/>
    <s v="MDS DF402"/>
    <s v="0 missed"/>
    <s v="-"/>
    <n v="6"/>
    <s v="-"/>
    <n v="1"/>
    <s v="-"/>
    <s v="0 missed"/>
    <n v="6"/>
    <n v="1"/>
    <x v="1"/>
    <s v="No Data"/>
    <s v="P-S2_Online"/>
    <s v="Present"/>
    <s v="P-S2_Online"/>
    <n v="19"/>
    <n v="19"/>
    <n v="38"/>
    <n v="60"/>
    <s v="Feature Engineering"/>
    <s v="MDS DF403"/>
    <s v="0 missed"/>
    <s v="0 missed"/>
    <n v="1"/>
    <n v="1"/>
    <n v="1"/>
    <n v="1"/>
    <s v="0 missed"/>
    <n v="2"/>
    <n v="1"/>
    <x v="1"/>
    <s v="No Data"/>
    <s v="P-S2_Online"/>
    <s v="Present"/>
    <s v="P-S2_Online"/>
    <n v="20"/>
    <n v="20"/>
    <n v="19"/>
    <n v="59"/>
    <n v="60"/>
    <s v="Data Visualization &amp; Storytelling"/>
    <s v="MDS DF404"/>
    <s v="0 missed"/>
    <s v="0 missed"/>
    <n v="2"/>
    <n v="1"/>
    <n v="1"/>
    <n v="1"/>
    <s v="0 missed"/>
    <n v="3"/>
    <n v="1"/>
    <x v="1"/>
    <s v="No Data"/>
    <s v="P-S2_Online"/>
    <s v="Present"/>
    <s v="P-S2_Online"/>
    <n v="7"/>
    <n v="7.375"/>
    <n v="9"/>
    <n v="17"/>
    <n v="19"/>
    <n v="59.375"/>
    <n v="65"/>
    <s v="Data Stores &amp; Pipelines"/>
    <s v="MDS DF406"/>
    <s v="0 missed"/>
    <s v="0 missed"/>
    <n v="3"/>
    <n v="2"/>
    <n v="1"/>
    <n v="1"/>
    <s v="0 missed"/>
    <n v="5"/>
    <n v="1"/>
    <x v="1"/>
    <s v="No Data"/>
    <s v="P-S2_Online"/>
    <s v="Present"/>
    <s v="P-S2_Online"/>
    <s v="P-0, _x000a_A-0, _x000a_No Data-5"/>
    <s v="P-5, _x000a_A-0, _x000a_No Data-0"/>
    <s v="P-S2_Online"/>
    <s v="P-S2_Online"/>
    <s v="P-S2_Online"/>
    <s v="P-S2_Online"/>
    <s v="P-S2_Online"/>
    <x v="0"/>
    <s v="Activated"/>
    <s v="Online"/>
    <x v="27"/>
    <x v="0"/>
  </r>
  <r>
    <n v="29"/>
    <s v="MSc DS-AI"/>
    <s v="2025EM1100029"/>
    <s v="2025em1100029@bitspilani-digital.edu.in"/>
    <s v="PRADYUUN IGATPURIKAR"/>
    <s v="MALE"/>
    <s v="`+91-8291388307"/>
    <s v="A"/>
    <n v="15"/>
    <n v="13.5"/>
    <n v="17"/>
    <n v="45.5"/>
    <n v="65"/>
    <s v="Statistical Modelling &amp; Inferencing"/>
    <s v="MDS DF401"/>
    <s v="1 missed"/>
    <s v="0 missed"/>
    <n v="2"/>
    <n v="1"/>
    <n v="0.66666666666666663"/>
    <n v="1"/>
    <s v="1 missed"/>
    <n v="3"/>
    <n v="0.75"/>
    <x v="4"/>
    <s v="P-S1_Onsite"/>
    <s v="No Data"/>
    <s v="Present"/>
    <s v="P-S1_Onsite"/>
    <n v="4.5"/>
    <n v="4.75"/>
    <n v="10"/>
    <n v="10"/>
    <n v="10"/>
    <n v="10"/>
    <n v="58.5"/>
    <n v="60"/>
    <s v="Data Pre-Processing"/>
    <s v="MDS DF402"/>
    <s v="0 missed"/>
    <s v="-"/>
    <n v="6"/>
    <s v="-"/>
    <n v="1"/>
    <s v="-"/>
    <s v="0 missed"/>
    <n v="6"/>
    <n v="1"/>
    <x v="1"/>
    <s v="P-S1_Onsite"/>
    <s v="No Data"/>
    <s v="Present"/>
    <s v="P-S1_Onsite"/>
    <s v="A"/>
    <n v="34"/>
    <n v="34"/>
    <n v="60"/>
    <s v="Feature Engineering"/>
    <s v="MDS DF403"/>
    <s v="1 missed"/>
    <s v="0 missed"/>
    <n v="0"/>
    <n v="1"/>
    <n v="0"/>
    <n v="1"/>
    <s v="1 missed"/>
    <n v="1"/>
    <n v="0.5"/>
    <x v="3"/>
    <s v="P-S1_Onsite"/>
    <s v="No Data"/>
    <s v="Present"/>
    <s v="P-S1_Onsite"/>
    <n v="19"/>
    <n v="19"/>
    <n v="15"/>
    <n v="53"/>
    <n v="60"/>
    <s v="Data Visualization &amp; Storytelling"/>
    <s v="MDS DF404"/>
    <s v="0 missed"/>
    <s v="0 missed"/>
    <n v="2"/>
    <n v="1"/>
    <n v="1"/>
    <n v="1"/>
    <s v="0 missed"/>
    <n v="3"/>
    <n v="1"/>
    <x v="1"/>
    <s v="No Data"/>
    <s v="P-S2_Onsite"/>
    <s v="Present"/>
    <s v="P-S2_Onsite"/>
    <s v="A"/>
    <n v="6.75"/>
    <n v="9"/>
    <n v="13"/>
    <n v="18"/>
    <n v="46.75"/>
    <n v="65"/>
    <s v="Data Stores &amp; Pipelines"/>
    <s v="MDS DF406"/>
    <s v="1 missed"/>
    <s v="0 missed"/>
    <n v="2"/>
    <n v="2"/>
    <n v="0.66666666666666663"/>
    <n v="1"/>
    <s v="1 missed"/>
    <n v="4"/>
    <n v="0.8"/>
    <x v="2"/>
    <s v="No Data"/>
    <s v="P-S2_Onsite"/>
    <s v="Present"/>
    <s v="P-S2_Onsite"/>
    <s v="P-3, _x000a_A-0, _x000a_No Data-2"/>
    <s v="P-2, _x000a_A-0, _x000a_No Data-3"/>
    <s v="P-S1_Onsite"/>
    <s v="P-S1_Onsite"/>
    <s v="P-S1_Onsite"/>
    <s v="P-S2_Onsite"/>
    <s v="P-S2_Onsite"/>
    <x v="0"/>
    <s v="Activated"/>
    <s v="Onsite"/>
    <x v="28"/>
    <x v="0"/>
  </r>
  <r>
    <n v="30"/>
    <s v="MSc DS-AI"/>
    <s v="2025EM1100030"/>
    <s v="2025em1100030@bitspilani-digital.edu.in"/>
    <s v="PRABHAV SHARMA"/>
    <s v="MALE"/>
    <s v="`+91-8989699313"/>
    <n v="15"/>
    <n v="15"/>
    <n v="15"/>
    <n v="15.5"/>
    <n v="60.5"/>
    <n v="65"/>
    <s v="Statistical Modelling &amp; Inferencing"/>
    <s v="MDS DF401"/>
    <s v="0 missed"/>
    <s v="0 missed"/>
    <n v="3"/>
    <n v="1"/>
    <n v="1"/>
    <n v="1"/>
    <s v="0 missed"/>
    <n v="4"/>
    <n v="1"/>
    <x v="1"/>
    <s v="P-S1_Onsite"/>
    <s v="No Data"/>
    <s v="Present"/>
    <s v="P-S1_Onsite"/>
    <s v="A"/>
    <n v="2.5"/>
    <n v="10"/>
    <n v="10"/>
    <n v="10"/>
    <n v="10"/>
    <n v="45"/>
    <n v="60"/>
    <s v="Data Pre-Processing"/>
    <s v="MDS DF402"/>
    <s v="1 missed"/>
    <s v="-"/>
    <n v="5"/>
    <s v="-"/>
    <n v="0.83333333333333337"/>
    <s v="-"/>
    <s v="1 missed"/>
    <n v="5"/>
    <n v="0.83333333333333337"/>
    <x v="2"/>
    <s v="P-S1_Onsite"/>
    <s v="No Data"/>
    <s v="Present"/>
    <s v="P-S1_Onsite"/>
    <n v="20"/>
    <n v="12.5"/>
    <n v="32.5"/>
    <n v="60"/>
    <s v="Feature Engineering"/>
    <s v="MDS DF403"/>
    <s v="0 missed"/>
    <s v="0 missed"/>
    <n v="1"/>
    <n v="1"/>
    <n v="1"/>
    <n v="1"/>
    <s v="0 missed"/>
    <n v="2"/>
    <n v="1"/>
    <x v="1"/>
    <s v="P-S1_Onsite"/>
    <s v="No Data"/>
    <s v="Present"/>
    <s v="P-S1_Onsite"/>
    <n v="19"/>
    <n v="20"/>
    <n v="16"/>
    <n v="55"/>
    <n v="60"/>
    <s v="Data Visualization &amp; Storytelling"/>
    <s v="MDS DF404"/>
    <s v="0 missed"/>
    <s v="0 missed"/>
    <n v="2"/>
    <n v="1"/>
    <n v="1"/>
    <n v="1"/>
    <s v="0 missed"/>
    <n v="3"/>
    <n v="1"/>
    <x v="1"/>
    <s v="P-S1_Onsite"/>
    <s v="No Data"/>
    <s v="Present"/>
    <s v="P-S1_Onsite"/>
    <n v="5.5"/>
    <s v="A"/>
    <s v="A"/>
    <s v="A"/>
    <s v="A"/>
    <n v="5.5"/>
    <n v="65"/>
    <s v="Data Stores &amp; Pipelines"/>
    <s v="MDS DF406"/>
    <s v="2 missed"/>
    <s v="2 missed"/>
    <n v="1"/>
    <n v="0"/>
    <n v="0.33333333333333331"/>
    <n v="0"/>
    <s v="4 missed"/>
    <n v="1"/>
    <n v="0.2"/>
    <x v="5"/>
    <s v="P-S1_Onsite"/>
    <s v="No Data"/>
    <s v="Present"/>
    <s v="P-S1_Onsite"/>
    <s v="P-5, _x000a_A-0, _x000a_No Data-0"/>
    <s v="P-0, _x000a_A-0, _x000a_No Data-5"/>
    <s v="P-S1_Onsite"/>
    <s v="P-S1_Onsite"/>
    <s v="P-S1_Onsite"/>
    <s v="P-S1_Onsite"/>
    <s v="P-S1_Onsite"/>
    <x v="0"/>
    <s v="Activated"/>
    <s v="Onsite"/>
    <x v="29"/>
    <x v="0"/>
  </r>
  <r>
    <n v="31"/>
    <s v="MSc DS-AI"/>
    <s v="2025EM1100031"/>
    <s v="2025em1100031@bitspilani-digital.edu.in"/>
    <s v="ANUSUYA DEVI.S"/>
    <s v="FEMALE"/>
    <s v="`+1-2675007577"/>
    <n v="15"/>
    <n v="15"/>
    <n v="15"/>
    <n v="18"/>
    <n v="63"/>
    <n v="65"/>
    <s v="Statistical Modelling &amp; Inferencing"/>
    <s v="MDS DF401"/>
    <s v="0 missed"/>
    <s v="0 missed"/>
    <n v="3"/>
    <n v="1"/>
    <n v="1"/>
    <n v="1"/>
    <s v="0 missed"/>
    <n v="4"/>
    <n v="1"/>
    <x v="1"/>
    <s v="No Data"/>
    <s v="A-S2_Online"/>
    <s v="Absent"/>
    <s v="A-S2_Online"/>
    <n v="4.75"/>
    <n v="4.75"/>
    <n v="10"/>
    <n v="10"/>
    <n v="10"/>
    <s v="A"/>
    <n v="49"/>
    <n v="60"/>
    <s v="Data Pre-Processing"/>
    <s v="MDS DF402"/>
    <s v="1 missed"/>
    <s v="-"/>
    <n v="5"/>
    <s v="-"/>
    <n v="0.83333333333333337"/>
    <s v="-"/>
    <s v="1 missed"/>
    <n v="5"/>
    <n v="0.83333333333333337"/>
    <x v="2"/>
    <s v="No Data"/>
    <s v="A-S2_Online"/>
    <s v="Absent"/>
    <s v="A-S2_Online"/>
    <n v="20"/>
    <n v="8"/>
    <n v="28"/>
    <n v="60"/>
    <s v="Feature Engineering"/>
    <s v="MDS DF403"/>
    <s v="0 missed"/>
    <s v="0 missed"/>
    <n v="1"/>
    <n v="1"/>
    <n v="1"/>
    <n v="1"/>
    <s v="0 missed"/>
    <n v="2"/>
    <n v="1"/>
    <x v="1"/>
    <s v="No Data"/>
    <s v="A-S2_Online"/>
    <s v="Absent"/>
    <s v="A-S2_Online"/>
    <n v="19"/>
    <s v="A"/>
    <n v="17"/>
    <n v="36"/>
    <n v="60"/>
    <s v="Data Visualization &amp; Storytelling"/>
    <s v="MDS DF404"/>
    <s v="1 missed"/>
    <s v="0 missed"/>
    <n v="1"/>
    <n v="1"/>
    <n v="0.5"/>
    <n v="1"/>
    <s v="1 missed"/>
    <n v="2"/>
    <n v="0.66666666666666663"/>
    <x v="2"/>
    <s v="No Data"/>
    <s v="A-S2_Online"/>
    <s v="Absent"/>
    <s v="A-S2_Online"/>
    <s v="A"/>
    <n v="7"/>
    <s v="A"/>
    <n v="10"/>
    <s v="A"/>
    <n v="17"/>
    <n v="65"/>
    <s v="Data Stores &amp; Pipelines"/>
    <s v="MDS DF406"/>
    <s v="2 missed"/>
    <s v="1 missed"/>
    <n v="1"/>
    <n v="1"/>
    <n v="0.33333333333333331"/>
    <n v="0.5"/>
    <s v="3 missed"/>
    <n v="2"/>
    <n v="0.4"/>
    <x v="3"/>
    <s v="No Data"/>
    <s v="A-S2_Online"/>
    <s v="Absent"/>
    <s v="A-S2_Online"/>
    <s v="P-0, _x000a_A-0, _x000a_No Data-5"/>
    <s v="P-0, _x000a_A-5, _x000a_No Data-0"/>
    <s v="A-S2_Online"/>
    <s v="A-S2_Online"/>
    <s v="A-S2_Online"/>
    <s v="A-S2_Online"/>
    <s v="A-S2_Online"/>
    <x v="1"/>
    <s v="Activated"/>
    <s v="Online"/>
    <x v="30"/>
    <x v="2"/>
  </r>
  <r>
    <n v="32"/>
    <s v="MSc DS-AI"/>
    <s v="2025EM1100032"/>
    <s v="2025em1100032@bitspilani-digital.edu.in"/>
    <s v="SUPRIYAM MISHRA"/>
    <s v="MALE"/>
    <s v="`+91-6388028109"/>
    <n v="15"/>
    <n v="15"/>
    <n v="15"/>
    <n v="17"/>
    <n v="62"/>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No Data"/>
    <s v="P-S2_Onsite"/>
    <s v="Present"/>
    <s v="P-S2_Onsite"/>
    <n v="19"/>
    <n v="20"/>
    <n v="39"/>
    <n v="60"/>
    <s v="Feature Engineering"/>
    <s v="MDS DF403"/>
    <s v="0 missed"/>
    <s v="0 missed"/>
    <n v="1"/>
    <n v="1"/>
    <n v="1"/>
    <n v="1"/>
    <s v="0 missed"/>
    <n v="2"/>
    <n v="1"/>
    <x v="1"/>
    <s v="No Data"/>
    <s v="P-S2_Onsite"/>
    <s v="Present"/>
    <s v="P-S2_Onsite"/>
    <n v="20"/>
    <n v="19"/>
    <n v="17"/>
    <n v="56"/>
    <n v="60"/>
    <s v="Data Visualization &amp; Storytelling"/>
    <s v="MDS DF404"/>
    <s v="0 missed"/>
    <s v="0 missed"/>
    <n v="2"/>
    <n v="1"/>
    <n v="1"/>
    <n v="1"/>
    <s v="0 missed"/>
    <n v="3"/>
    <n v="1"/>
    <x v="1"/>
    <s v="P-S1_Onsite"/>
    <s v="No Data"/>
    <s v="Present"/>
    <s v="P-S1_Onsite"/>
    <n v="5.5"/>
    <n v="6.625"/>
    <n v="7"/>
    <n v="14"/>
    <n v="18"/>
    <n v="51.125"/>
    <n v="65"/>
    <s v="Data Stores &amp; Pipelines"/>
    <s v="MDS DF406"/>
    <s v="0 missed"/>
    <s v="0 missed"/>
    <n v="3"/>
    <n v="2"/>
    <n v="1"/>
    <n v="1"/>
    <s v="0 missed"/>
    <n v="5"/>
    <n v="1"/>
    <x v="1"/>
    <s v="No Data"/>
    <s v="P-S2_Onsite"/>
    <s v="Present"/>
    <s v="P-S2_Onsite"/>
    <s v="P-1, _x000a_A-0, _x000a_No Data-4"/>
    <s v="P-4, _x000a_A-0, _x000a_No Data-1"/>
    <s v="P-S2_Onsite"/>
    <s v="P-S2_Onsite"/>
    <s v="P-S2_Onsite"/>
    <s v="P-S1_Onsite"/>
    <s v="P-S2_Onsite"/>
    <x v="0"/>
    <s v="Activated"/>
    <s v="Onsite"/>
    <x v="31"/>
    <x v="0"/>
  </r>
  <r>
    <n v="33"/>
    <s v="MSc DS-AI"/>
    <s v="2025EM1100033"/>
    <s v="2025em1100033@bitspilani-digital.edu.in"/>
    <s v="MOHIT SHIVAJI WANJARI"/>
    <s v="MALE"/>
    <s v="`+91-7038493533"/>
    <s v="A"/>
    <n v="15"/>
    <n v="15"/>
    <n v="19"/>
    <n v="49"/>
    <n v="65"/>
    <s v="Statistical Modelling &amp; Inferencing"/>
    <s v="MDS DF401"/>
    <s v="1 missed"/>
    <s v="0 missed"/>
    <n v="2"/>
    <n v="1"/>
    <n v="0.66666666666666663"/>
    <n v="1"/>
    <s v="1 missed"/>
    <n v="3"/>
    <n v="0.75"/>
    <x v="4"/>
    <s v="No Data"/>
    <s v="P-S2_Onsite"/>
    <s v="Present"/>
    <s v="P-S2_Onsite"/>
    <n v="4.75"/>
    <n v="5"/>
    <n v="10"/>
    <n v="10"/>
    <n v="10"/>
    <n v="9"/>
    <n v="58.5"/>
    <n v="60"/>
    <s v="Data Pre-Processing"/>
    <s v="MDS DF402"/>
    <s v="0 missed"/>
    <s v="-"/>
    <n v="6"/>
    <s v="-"/>
    <n v="1"/>
    <s v="-"/>
    <s v="0 missed"/>
    <n v="6"/>
    <n v="1"/>
    <x v="1"/>
    <s v="No Data"/>
    <s v="P-S2_Onsite"/>
    <s v="Present"/>
    <s v="P-S2_Onsite"/>
    <n v="19"/>
    <n v="16"/>
    <n v="35"/>
    <n v="60"/>
    <s v="Feature Engineering"/>
    <s v="MDS DF403"/>
    <s v="0 missed"/>
    <s v="0 missed"/>
    <n v="1"/>
    <n v="1"/>
    <n v="1"/>
    <n v="1"/>
    <s v="0 missed"/>
    <n v="2"/>
    <n v="1"/>
    <x v="1"/>
    <s v="No Data"/>
    <s v="P-S2_Onsite"/>
    <s v="Present"/>
    <s v="P-S2_Onsite"/>
    <n v="20"/>
    <n v="20"/>
    <n v="16"/>
    <n v="56"/>
    <n v="60"/>
    <s v="Data Visualization &amp; Storytelling"/>
    <s v="MDS DF404"/>
    <s v="0 missed"/>
    <s v="0 missed"/>
    <n v="2"/>
    <n v="1"/>
    <n v="1"/>
    <n v="1"/>
    <s v="0 missed"/>
    <n v="3"/>
    <n v="1"/>
    <x v="1"/>
    <s v="No Data"/>
    <s v="P-S2_Onsite"/>
    <s v="Present"/>
    <s v="P-S2_Onsite"/>
    <n v="5.5"/>
    <n v="7"/>
    <n v="8"/>
    <n v="16"/>
    <n v="19"/>
    <n v="55.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2"/>
    <x v="0"/>
  </r>
  <r>
    <n v="34"/>
    <s v="MSc DS-AI"/>
    <s v="2025EM1100034"/>
    <s v="2025em1100034@bitspilani-digital.edu.in"/>
    <s v="PRASENJIT SAHA"/>
    <s v="MALE"/>
    <s v="`+91-9831767900"/>
    <n v="15"/>
    <s v="A"/>
    <s v="A"/>
    <s v="A"/>
    <n v="15"/>
    <n v="65"/>
    <s v="Statistical Modelling &amp; Inferencing"/>
    <s v="MDS DF401"/>
    <s v="2 missed"/>
    <s v="1 missed"/>
    <n v="1"/>
    <n v="0"/>
    <n v="0.33333333333333331"/>
    <n v="0"/>
    <s v="3 missed"/>
    <n v="1"/>
    <n v="0.25"/>
    <x v="5"/>
    <s v="No Data"/>
    <s v="A-S2_Onsite"/>
    <s v="Absent"/>
    <s v="A-S2_Onsite"/>
    <n v="4.75"/>
    <n v="2.5"/>
    <s v="A"/>
    <s v="A"/>
    <s v="A"/>
    <s v="A"/>
    <n v="14.5"/>
    <n v="60"/>
    <s v="Data Pre-Processing"/>
    <s v="MDS DF402"/>
    <s v="4 missed"/>
    <s v="-"/>
    <n v="2"/>
    <s v="-"/>
    <n v="0.33333333333333331"/>
    <s v="-"/>
    <s v="4 missed"/>
    <n v="2"/>
    <n v="0.33333333333333331"/>
    <x v="3"/>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33"/>
    <x v="1"/>
  </r>
  <r>
    <n v="35"/>
    <s v="MSc DS-AI"/>
    <s v="2025EM1100035"/>
    <s v="2025em1100035@bitspilani-digital.edu.in"/>
    <s v="AMIT KUMAR"/>
    <s v="MALE"/>
    <s v="`+91-9718978898"/>
    <n v="15"/>
    <n v="15"/>
    <n v="15"/>
    <n v="17"/>
    <n v="62"/>
    <n v="65"/>
    <s v="Statistical Modelling &amp; Inferencing"/>
    <s v="MDS DF401"/>
    <s v="0 missed"/>
    <s v="0 missed"/>
    <n v="3"/>
    <n v="1"/>
    <n v="1"/>
    <n v="1"/>
    <s v="0 missed"/>
    <n v="4"/>
    <n v="1"/>
    <x v="1"/>
    <s v="No Data"/>
    <s v="P-S2_Onsite"/>
    <s v="Present"/>
    <s v="P-S2_Onsite"/>
    <n v="5"/>
    <n v="5"/>
    <n v="10"/>
    <n v="10"/>
    <n v="10"/>
    <n v="9"/>
    <n v="59"/>
    <n v="60"/>
    <s v="Data Pre-Processing"/>
    <s v="MDS DF402"/>
    <s v="0 missed"/>
    <s v="-"/>
    <n v="6"/>
    <s v="-"/>
    <n v="1"/>
    <s v="-"/>
    <s v="0 missed"/>
    <n v="6"/>
    <n v="1"/>
    <x v="1"/>
    <s v="No Data"/>
    <s v="P-S2_Onsite"/>
    <s v="Present"/>
    <s v="P-S2_Onsite"/>
    <n v="20"/>
    <n v="25"/>
    <n v="45"/>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No Data"/>
    <s v="P-S2_Onsite"/>
    <s v="Present"/>
    <s v="P-S2_Onsite"/>
    <n v="5.5"/>
    <n v="7"/>
    <n v="9"/>
    <n v="16"/>
    <n v="18"/>
    <n v="55.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4"/>
    <x v="0"/>
  </r>
  <r>
    <n v="36"/>
    <s v="MSc DS-AI"/>
    <s v="2025EM1100036"/>
    <s v="2025em1100036@bitspilani-digital.edu.in"/>
    <s v="SATYA PRAKASH BEHURA"/>
    <s v="MALE"/>
    <s v="`+91-7735849075"/>
    <n v="15"/>
    <n v="15"/>
    <n v="15"/>
    <n v="17"/>
    <n v="62"/>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19"/>
    <n v="24.5"/>
    <n v="43.5"/>
    <n v="60"/>
    <s v="Feature Engineering"/>
    <s v="MDS DF403"/>
    <s v="0 missed"/>
    <s v="0 missed"/>
    <n v="1"/>
    <n v="1"/>
    <n v="1"/>
    <n v="1"/>
    <s v="0 missed"/>
    <n v="2"/>
    <n v="1"/>
    <x v="1"/>
    <s v="No Data"/>
    <s v="P-S2_Onsite"/>
    <s v="Present"/>
    <s v="P-S2_Onsite"/>
    <s v="A"/>
    <n v="20"/>
    <n v="18"/>
    <n v="38"/>
    <n v="60"/>
    <s v="Data Visualization &amp; Storytelling"/>
    <s v="MDS DF404"/>
    <s v="1 missed"/>
    <s v="0 missed"/>
    <n v="1"/>
    <n v="1"/>
    <n v="0.5"/>
    <n v="1"/>
    <s v="1 missed"/>
    <n v="2"/>
    <n v="0.66666666666666663"/>
    <x v="2"/>
    <s v="No Data"/>
    <s v="P-S2_Onsite"/>
    <s v="Present"/>
    <s v="P-S2_Onsite"/>
    <n v="5.5"/>
    <n v="7"/>
    <n v="8"/>
    <n v="12"/>
    <s v="A"/>
    <n v="32.5"/>
    <n v="65"/>
    <s v="Data Stores &amp; Pipelines"/>
    <s v="MDS DF406"/>
    <s v="0 missed"/>
    <s v="1 missed"/>
    <n v="3"/>
    <n v="1"/>
    <n v="1"/>
    <n v="0.5"/>
    <s v="1 missed"/>
    <n v="4"/>
    <n v="0.8"/>
    <x v="6"/>
    <s v="No Data"/>
    <s v="P-S2_Onsite"/>
    <s v="Present"/>
    <s v="P-S2_Onsite"/>
    <s v="P-0, _x000a_A-0, _x000a_No Data-5"/>
    <s v="P-5, _x000a_A-0, _x000a_No Data-0"/>
    <s v="P-S2_Onsite"/>
    <s v="P-S2_Onsite"/>
    <s v="P-S2_Onsite"/>
    <s v="P-S2_Onsite"/>
    <s v="P-S2_Onsite"/>
    <x v="0"/>
    <s v="Activated"/>
    <s v="Onsite"/>
    <x v="35"/>
    <x v="0"/>
  </r>
  <r>
    <n v="37"/>
    <s v="MSc DS-AI"/>
    <s v="2025EM1100037"/>
    <s v="2025em1100037@bitspilani-digital.edu.in"/>
    <s v="NAVEEN SINGH"/>
    <s v="MALE"/>
    <s v="`+91-9084955998"/>
    <n v="15"/>
    <n v="15"/>
    <n v="15"/>
    <n v="16"/>
    <n v="61"/>
    <n v="65"/>
    <s v="Statistical Modelling &amp; Inferencing"/>
    <s v="MDS DF401"/>
    <s v="0 missed"/>
    <s v="0 missed"/>
    <n v="3"/>
    <n v="1"/>
    <n v="1"/>
    <n v="1"/>
    <s v="0 missed"/>
    <n v="4"/>
    <n v="1"/>
    <x v="1"/>
    <s v="No Data"/>
    <s v="P-S2_Onsite"/>
    <s v="Present"/>
    <s v="P-S2_Onsite"/>
    <n v="5"/>
    <n v="4.5"/>
    <n v="10"/>
    <n v="10"/>
    <n v="10"/>
    <n v="10"/>
    <n v="59"/>
    <n v="60"/>
    <s v="Data Pre-Processing"/>
    <s v="MDS DF402"/>
    <s v="0 missed"/>
    <s v="-"/>
    <n v="6"/>
    <s v="-"/>
    <n v="1"/>
    <s v="-"/>
    <s v="0 missed"/>
    <n v="6"/>
    <n v="1"/>
    <x v="1"/>
    <s v="No Data"/>
    <s v="P-S2_Onsite"/>
    <s v="Present"/>
    <s v="P-S2_Onsite"/>
    <n v="20"/>
    <n v="22"/>
    <n v="42"/>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5.5"/>
    <n v="7.625"/>
    <n v="8"/>
    <n v="14"/>
    <n v="18"/>
    <n v="53.1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6"/>
    <x v="0"/>
  </r>
  <r>
    <n v="38"/>
    <s v="MSc DS-AI"/>
    <s v="2025EM1100038"/>
    <s v="2025em1100038@bitspilani-digital.edu.in"/>
    <s v="KRANTHI POTURAJU"/>
    <s v="MALE"/>
    <s v="`+91-9885866271"/>
    <n v="15"/>
    <n v="15"/>
    <n v="15"/>
    <n v="17"/>
    <n v="62"/>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No Data"/>
    <s v="P-S2_Onsite"/>
    <s v="Present"/>
    <s v="P-S2_Onsite"/>
    <n v="20"/>
    <n v="0"/>
    <n v="20"/>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No Data"/>
    <s v="P-S2_Onsite"/>
    <s v="Present"/>
    <s v="P-S2_Onsite"/>
    <n v="6"/>
    <n v="6"/>
    <n v="8"/>
    <n v="16"/>
    <n v="20"/>
    <n v="56"/>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7"/>
    <x v="0"/>
  </r>
  <r>
    <n v="39"/>
    <s v="MSc DS-AI"/>
    <s v="2025EM1100039"/>
    <s v="2025em1100039@bitspilani-digital.edu.in"/>
    <s v="SUNDARAM S"/>
    <s v="MALE"/>
    <s v="`+91-8778739390"/>
    <n v="15"/>
    <n v="15"/>
    <n v="15"/>
    <n v="19"/>
    <n v="64"/>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P-S1_Onsite"/>
    <s v="No Data"/>
    <s v="Present"/>
    <s v="P-S1_Onsite"/>
    <n v="19"/>
    <n v="29"/>
    <n v="48"/>
    <n v="60"/>
    <s v="Feature Engineering"/>
    <s v="MDS DF403"/>
    <s v="0 missed"/>
    <s v="0 missed"/>
    <n v="1"/>
    <n v="1"/>
    <n v="1"/>
    <n v="1"/>
    <s v="0 missed"/>
    <n v="2"/>
    <n v="1"/>
    <x v="1"/>
    <s v="P-S1_Onsite"/>
    <s v="No Data"/>
    <s v="Present"/>
    <s v="P-S1_Onsite"/>
    <n v="19"/>
    <n v="20"/>
    <n v="20"/>
    <n v="59"/>
    <n v="60"/>
    <s v="Data Visualization &amp; Storytelling"/>
    <s v="MDS DF404"/>
    <s v="0 missed"/>
    <s v="0 missed"/>
    <n v="2"/>
    <n v="1"/>
    <n v="1"/>
    <n v="1"/>
    <s v="0 missed"/>
    <n v="3"/>
    <n v="1"/>
    <x v="1"/>
    <s v="P-S1_Onsite"/>
    <s v="No Data"/>
    <s v="Present"/>
    <s v="P-S1_Onsite"/>
    <n v="5.5"/>
    <n v="7.625"/>
    <n v="8.5"/>
    <n v="18"/>
    <n v="17"/>
    <n v="56.625"/>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38"/>
    <x v="0"/>
  </r>
  <r>
    <n v="40"/>
    <s v="MSc DS-AI"/>
    <s v="2025EM1100040"/>
    <s v="2025em1100040@bitspilani-digital.edu.in"/>
    <s v="AVINASH TRIVEDI"/>
    <s v="MALE"/>
    <s v="`+91-7828975084"/>
    <n v="15"/>
    <n v="15"/>
    <n v="15"/>
    <n v="18"/>
    <n v="63"/>
    <n v="65"/>
    <s v="Statistical Modelling &amp; Inferencing"/>
    <s v="MDS DF401"/>
    <s v="0 missed"/>
    <s v="0 missed"/>
    <n v="3"/>
    <n v="1"/>
    <n v="1"/>
    <n v="1"/>
    <s v="0 missed"/>
    <n v="4"/>
    <n v="1"/>
    <x v="1"/>
    <s v="P-S1_Onsite"/>
    <s v="No Data"/>
    <s v="Present"/>
    <s v="P-S1_Onsite"/>
    <n v="4.75"/>
    <n v="4.75"/>
    <n v="10"/>
    <n v="10"/>
    <n v="10"/>
    <n v="10"/>
    <n v="59"/>
    <n v="60"/>
    <s v="Data Pre-Processing"/>
    <s v="MDS DF402"/>
    <s v="0 missed"/>
    <s v="-"/>
    <n v="6"/>
    <s v="-"/>
    <n v="1"/>
    <s v="-"/>
    <s v="0 missed"/>
    <n v="6"/>
    <n v="1"/>
    <x v="1"/>
    <s v="P-S1_Onsite"/>
    <s v="No Data"/>
    <s v="Present"/>
    <s v="P-S1_Onsite"/>
    <s v="A"/>
    <n v="20.5"/>
    <n v="20.5"/>
    <n v="60"/>
    <s v="Feature Engineering"/>
    <s v="MDS DF403"/>
    <s v="1 missed"/>
    <s v="0 missed"/>
    <n v="0"/>
    <n v="1"/>
    <n v="0"/>
    <n v="1"/>
    <s v="1 missed"/>
    <n v="1"/>
    <n v="0.5"/>
    <x v="3"/>
    <s v="P-S1_Onsite"/>
    <s v="No Data"/>
    <s v="Present"/>
    <s v="P-S1_Onsite"/>
    <n v="20"/>
    <n v="20"/>
    <n v="18"/>
    <n v="58"/>
    <n v="60"/>
    <s v="Data Visualization &amp; Storytelling"/>
    <s v="MDS DF404"/>
    <s v="0 missed"/>
    <s v="0 missed"/>
    <n v="2"/>
    <n v="1"/>
    <n v="1"/>
    <n v="1"/>
    <s v="0 missed"/>
    <n v="3"/>
    <n v="1"/>
    <x v="1"/>
    <s v="No Data"/>
    <s v="P-S2_Onsite"/>
    <s v="Present"/>
    <s v="P-S2_Onsite"/>
    <n v="6.5"/>
    <n v="7.5"/>
    <n v="9"/>
    <n v="4"/>
    <n v="19"/>
    <n v="46"/>
    <n v="65"/>
    <s v="Data Stores &amp; Pipelines"/>
    <s v="MDS DF406"/>
    <s v="0 missed"/>
    <s v="0 missed"/>
    <n v="3"/>
    <n v="2"/>
    <n v="1"/>
    <n v="1"/>
    <s v="0 missed"/>
    <n v="5"/>
    <n v="1"/>
    <x v="1"/>
    <s v="No Data"/>
    <s v="P-S2_Onsite"/>
    <s v="Present"/>
    <s v="P-S2_Onsite"/>
    <s v="P-3, _x000a_A-0, _x000a_No Data-2"/>
    <s v="P-2, _x000a_A-0, _x000a_No Data-3"/>
    <s v="P-S1_Onsite"/>
    <s v="P-S1_Onsite"/>
    <s v="P-S1_Onsite"/>
    <s v="P-S2_Onsite"/>
    <s v="P-S2_Onsite"/>
    <x v="0"/>
    <s v="Activated"/>
    <s v="Onsite"/>
    <x v="39"/>
    <x v="0"/>
  </r>
  <r>
    <n v="41"/>
    <s v="MSc DS-AI"/>
    <s v="2025EM1100041"/>
    <s v="2025em1100041@bitspilani-digital.edu.in"/>
    <s v="VADAPALLI SRI HARSHINI"/>
    <s v="FEMALE"/>
    <s v="`+91-8143606196"/>
    <n v="14"/>
    <n v="15"/>
    <n v="15"/>
    <n v="20"/>
    <n v="64"/>
    <n v="65"/>
    <s v="Statistical Modelling &amp; Inferencing"/>
    <s v="MDS DF401"/>
    <s v="0 missed"/>
    <s v="0 missed"/>
    <n v="3"/>
    <n v="1"/>
    <n v="1"/>
    <n v="1"/>
    <s v="0 missed"/>
    <n v="4"/>
    <n v="1"/>
    <x v="1"/>
    <s v="No Data"/>
    <s v="P-S2_Onsite"/>
    <s v="Present"/>
    <s v="P-S2_Onsite"/>
    <n v="4.5"/>
    <n v="4.75"/>
    <n v="10"/>
    <n v="10"/>
    <n v="10"/>
    <n v="10"/>
    <n v="58.5"/>
    <n v="60"/>
    <s v="Data Pre-Processing"/>
    <s v="MDS DF402"/>
    <s v="0 missed"/>
    <s v="-"/>
    <n v="6"/>
    <s v="-"/>
    <n v="1"/>
    <s v="-"/>
    <s v="0 missed"/>
    <n v="6"/>
    <n v="1"/>
    <x v="1"/>
    <s v="P-S1_Onsite"/>
    <s v="No Data"/>
    <s v="Present"/>
    <s v="P-S1_Onsite"/>
    <n v="20"/>
    <n v="19"/>
    <n v="39"/>
    <n v="60"/>
    <s v="Feature Engineering"/>
    <s v="MDS DF403"/>
    <s v="0 missed"/>
    <s v="0 missed"/>
    <n v="1"/>
    <n v="1"/>
    <n v="1"/>
    <n v="1"/>
    <s v="0 missed"/>
    <n v="2"/>
    <n v="1"/>
    <x v="1"/>
    <s v="No Data"/>
    <s v="P-S2_Onsite"/>
    <s v="Present"/>
    <s v="P-S2_Onsite"/>
    <n v="19"/>
    <n v="19"/>
    <n v="19"/>
    <n v="57"/>
    <n v="60"/>
    <s v="Data Visualization &amp; Storytelling"/>
    <s v="MDS DF404"/>
    <s v="0 missed"/>
    <s v="0 missed"/>
    <n v="2"/>
    <n v="1"/>
    <n v="1"/>
    <n v="1"/>
    <s v="0 missed"/>
    <n v="3"/>
    <n v="1"/>
    <x v="1"/>
    <s v="P-S1_Onsite"/>
    <s v="No Data"/>
    <s v="Present"/>
    <s v="P-S1_Onsite"/>
    <n v="5.5"/>
    <n v="6.5"/>
    <n v="8"/>
    <n v="15"/>
    <n v="18"/>
    <n v="53"/>
    <n v="65"/>
    <s v="Data Stores &amp; Pipelines"/>
    <s v="MDS DF406"/>
    <s v="0 missed"/>
    <s v="0 missed"/>
    <n v="3"/>
    <n v="2"/>
    <n v="1"/>
    <n v="1"/>
    <s v="0 missed"/>
    <n v="5"/>
    <n v="1"/>
    <x v="1"/>
    <s v="P-S1_Onsite"/>
    <s v="No Data"/>
    <s v="Present"/>
    <s v="P-S1_Onsite"/>
    <s v="P-3, _x000a_A-0, _x000a_No Data-2"/>
    <s v="P-2, _x000a_A-0, _x000a_No Data-3"/>
    <s v="P-S2_Onsite"/>
    <s v="P-S1_Onsite"/>
    <s v="P-S2_Onsite"/>
    <s v="P-S1_Onsite"/>
    <s v="P-S1_Onsite"/>
    <x v="0"/>
    <s v="Activated"/>
    <s v="Onsite"/>
    <x v="40"/>
    <x v="0"/>
  </r>
  <r>
    <n v="42"/>
    <s v="MSc DS-AI"/>
    <s v="2025EM1100042"/>
    <s v="2025em1100042@bitspilani-digital.edu.in"/>
    <s v="KUMARI ASTHA MUKHIA"/>
    <s v="FEMALE"/>
    <s v="`+91-9017839693"/>
    <n v="15"/>
    <n v="15"/>
    <n v="15"/>
    <n v="20"/>
    <n v="65"/>
    <n v="65"/>
    <s v="Statistical Modelling &amp; Inferencing"/>
    <s v="MDS DF401"/>
    <s v="0 missed"/>
    <s v="0 missed"/>
    <n v="3"/>
    <n v="1"/>
    <n v="1"/>
    <n v="1"/>
    <s v="0 missed"/>
    <n v="4"/>
    <n v="1"/>
    <x v="1"/>
    <s v="No Data"/>
    <s v="P-S2_Onsite"/>
    <s v="Present"/>
    <s v="P-S2_Onsite"/>
    <n v="5"/>
    <n v="4.5"/>
    <n v="10"/>
    <n v="10"/>
    <n v="10"/>
    <n v="10"/>
    <n v="59"/>
    <n v="60"/>
    <s v="Data Pre-Processing"/>
    <s v="MDS DF402"/>
    <s v="0 missed"/>
    <s v="-"/>
    <n v="6"/>
    <s v="-"/>
    <n v="1"/>
    <s v="-"/>
    <s v="0 missed"/>
    <n v="6"/>
    <n v="1"/>
    <x v="1"/>
    <s v="No Data"/>
    <s v="P-S2_Onsite"/>
    <s v="Present"/>
    <s v="P-S2_Onsite"/>
    <s v="A"/>
    <n v="26"/>
    <n v="26"/>
    <n v="60"/>
    <s v="Feature Engineering"/>
    <s v="MDS DF403"/>
    <s v="1 missed"/>
    <s v="0 missed"/>
    <n v="0"/>
    <n v="1"/>
    <n v="0"/>
    <n v="1"/>
    <s v="1 missed"/>
    <n v="1"/>
    <n v="0.5"/>
    <x v="3"/>
    <s v="No Data"/>
    <s v="P-S2_Onsite"/>
    <s v="Present"/>
    <s v="P-S2_Onsite"/>
    <n v="20"/>
    <n v="20"/>
    <n v="18"/>
    <n v="58"/>
    <n v="60"/>
    <s v="Data Visualization &amp; Storytelling"/>
    <s v="MDS DF404"/>
    <s v="0 missed"/>
    <s v="0 missed"/>
    <n v="2"/>
    <n v="1"/>
    <n v="1"/>
    <n v="1"/>
    <s v="0 missed"/>
    <n v="3"/>
    <n v="1"/>
    <x v="1"/>
    <s v="No Data"/>
    <s v="P-S2_Onsite"/>
    <s v="Present"/>
    <s v="P-S2_Onsite"/>
    <n v="5.5"/>
    <n v="6.625"/>
    <n v="9"/>
    <s v="A"/>
    <s v="A"/>
    <n v="21.125"/>
    <n v="65"/>
    <s v="Data Stores &amp; Pipelines"/>
    <s v="MDS DF406"/>
    <s v="0 missed"/>
    <s v="2 missed"/>
    <n v="3"/>
    <n v="0"/>
    <n v="1"/>
    <n v="0"/>
    <s v="2 missed"/>
    <n v="3"/>
    <n v="0.6"/>
    <x v="7"/>
    <s v="No Data"/>
    <s v="P-S2_Onsite"/>
    <s v="Present"/>
    <s v="P-S2_Onsite"/>
    <s v="P-0, _x000a_A-0, _x000a_No Data-5"/>
    <s v="P-5, _x000a_A-0, _x000a_No Data-0"/>
    <s v="P-S2_Onsite"/>
    <s v="P-S2_Onsite"/>
    <s v="P-S2_Onsite"/>
    <s v="P-S2_Onsite"/>
    <s v="P-S2_Onsite"/>
    <x v="0"/>
    <s v="Activated"/>
    <s v="Onsite"/>
    <x v="41"/>
    <x v="0"/>
  </r>
  <r>
    <n v="43"/>
    <s v="MSc DS-AI"/>
    <s v="2025EM1100043"/>
    <s v="2025em1100043@bitspilani-digital.edu.in"/>
    <s v="ANANYA DATTA"/>
    <s v="FEMALE"/>
    <s v="`+91-8240533889"/>
    <n v="12"/>
    <s v="A"/>
    <s v="A"/>
    <n v="17"/>
    <n v="29"/>
    <n v="65"/>
    <s v="Statistical Modelling &amp; Inferencing"/>
    <s v="MDS DF401"/>
    <s v="2 missed"/>
    <s v="0 missed"/>
    <n v="1"/>
    <n v="1"/>
    <n v="0.33333333333333331"/>
    <n v="1"/>
    <s v="2 missed"/>
    <n v="2"/>
    <n v="0.5"/>
    <x v="2"/>
    <s v="No Data"/>
    <s v="P-S2_Onsite"/>
    <s v="Present"/>
    <s v="P-S2_Onsite"/>
    <n v="2.25"/>
    <n v="4.75"/>
    <n v="10"/>
    <n v="10"/>
    <n v="10"/>
    <n v="10"/>
    <n v="54"/>
    <n v="60"/>
    <s v="Data Pre-Processing"/>
    <s v="MDS DF402"/>
    <s v="0 missed"/>
    <s v="-"/>
    <n v="6"/>
    <s v="-"/>
    <n v="1"/>
    <s v="-"/>
    <s v="0 missed"/>
    <n v="6"/>
    <n v="1"/>
    <x v="1"/>
    <s v="No Data"/>
    <s v="P-S2_Onsite"/>
    <s v="Present"/>
    <s v="P-S2_Onsite"/>
    <s v="A"/>
    <n v="33"/>
    <n v="33"/>
    <n v="60"/>
    <s v="Feature Engineering"/>
    <s v="MDS DF403"/>
    <s v="1 missed"/>
    <s v="0 missed"/>
    <n v="0"/>
    <n v="1"/>
    <n v="0"/>
    <n v="1"/>
    <s v="1 missed"/>
    <n v="1"/>
    <n v="0.5"/>
    <x v="3"/>
    <s v="No Data"/>
    <s v="P-S2_Onsite"/>
    <s v="Present"/>
    <s v="P-S2_Onsite"/>
    <n v="20"/>
    <n v="20"/>
    <n v="16"/>
    <n v="56"/>
    <n v="60"/>
    <s v="Data Visualization &amp; Storytelling"/>
    <s v="MDS DF404"/>
    <s v="0 missed"/>
    <s v="0 missed"/>
    <n v="2"/>
    <n v="1"/>
    <n v="1"/>
    <n v="1"/>
    <s v="0 missed"/>
    <n v="3"/>
    <n v="1"/>
    <x v="1"/>
    <s v="No Data"/>
    <s v="P-S2_Onsite"/>
    <s v="Present"/>
    <s v="P-S2_Onsite"/>
    <s v="A"/>
    <s v="A"/>
    <s v="A"/>
    <n v="16"/>
    <n v="20"/>
    <n v="36"/>
    <n v="65"/>
    <s v="Data Stores &amp; Pipelines"/>
    <s v="MDS DF406"/>
    <s v="3 missed"/>
    <s v="0 missed"/>
    <n v="0"/>
    <n v="2"/>
    <n v="0"/>
    <n v="1"/>
    <s v="3 missed"/>
    <n v="2"/>
    <n v="0.4"/>
    <x v="8"/>
    <s v="No Data"/>
    <s v="P-S2_Onsite"/>
    <s v="Present"/>
    <s v="P-S2_Onsite"/>
    <s v="P-0, _x000a_A-0, _x000a_No Data-5"/>
    <s v="P-5, _x000a_A-0, _x000a_No Data-0"/>
    <s v="P-S2_Onsite"/>
    <s v="P-S2_Onsite"/>
    <s v="P-S2_Onsite"/>
    <s v="P-S2_Onsite"/>
    <s v="P-S2_Onsite"/>
    <x v="0"/>
    <s v="Activated"/>
    <s v="Onsite"/>
    <x v="42"/>
    <x v="0"/>
  </r>
  <r>
    <n v="44"/>
    <s v="MSc DS-AI"/>
    <s v="2025EM1100044"/>
    <s v="2025em1100044@bitspilani-digital.edu.in"/>
    <s v="ARJUN BANDYOPADHYAY"/>
    <s v="MALE"/>
    <s v="`+91-7032649233"/>
    <n v="15"/>
    <n v="15"/>
    <n v="15"/>
    <n v="15"/>
    <n v="60"/>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No Data"/>
    <s v="P-S2_Onsite"/>
    <s v="Present"/>
    <s v="P-S2_Onsite"/>
    <n v="20"/>
    <n v="15"/>
    <n v="35"/>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5.5"/>
    <n v="6.625"/>
    <n v="9"/>
    <n v="12"/>
    <n v="18"/>
    <n v="51.1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43"/>
    <x v="0"/>
  </r>
  <r>
    <n v="45"/>
    <s v="MSc DS-AI"/>
    <s v="2025EM1100045"/>
    <s v="2025em1100045@bitspilani-digital.edu.in"/>
    <s v="MADAN MOHAN KUMAR"/>
    <s v="MALE"/>
    <s v="`+91-9949511604"/>
    <n v="15"/>
    <n v="15"/>
    <n v="15"/>
    <n v="18"/>
    <n v="63"/>
    <n v="65"/>
    <s v="Statistical Modelling &amp; Inferencing"/>
    <s v="MDS DF401"/>
    <s v="0 missed"/>
    <s v="0 missed"/>
    <n v="3"/>
    <n v="1"/>
    <n v="1"/>
    <n v="1"/>
    <s v="0 missed"/>
    <n v="4"/>
    <n v="1"/>
    <x v="1"/>
    <s v="P-S1_Onsite"/>
    <s v="No Data"/>
    <s v="Present"/>
    <s v="P-S1_Onsite"/>
    <n v="4.75"/>
    <n v="4.5"/>
    <n v="10"/>
    <n v="10"/>
    <n v="10"/>
    <n v="9"/>
    <n v="57.5"/>
    <n v="60"/>
    <s v="Data Pre-Processing"/>
    <s v="MDS DF402"/>
    <s v="0 missed"/>
    <s v="-"/>
    <n v="6"/>
    <s v="-"/>
    <n v="1"/>
    <s v="-"/>
    <s v="0 missed"/>
    <n v="6"/>
    <n v="1"/>
    <x v="1"/>
    <s v="P-S1_Onsite"/>
    <s v="No Data"/>
    <s v="Present"/>
    <s v="P-S1_Onsite"/>
    <n v="20"/>
    <n v="24"/>
    <n v="44"/>
    <n v="60"/>
    <s v="Feature Engineering"/>
    <s v="MDS DF403"/>
    <s v="0 missed"/>
    <s v="0 missed"/>
    <n v="1"/>
    <n v="1"/>
    <n v="1"/>
    <n v="1"/>
    <s v="0 missed"/>
    <n v="2"/>
    <n v="1"/>
    <x v="1"/>
    <s v="P-S1_Onsite"/>
    <s v="No Data"/>
    <s v="Present"/>
    <s v="P-S1_Onsite"/>
    <n v="19"/>
    <n v="19"/>
    <n v="16"/>
    <n v="54"/>
    <n v="60"/>
    <s v="Data Visualization &amp; Storytelling"/>
    <s v="MDS DF404"/>
    <s v="0 missed"/>
    <s v="0 missed"/>
    <n v="2"/>
    <n v="1"/>
    <n v="1"/>
    <n v="1"/>
    <s v="0 missed"/>
    <n v="3"/>
    <n v="1"/>
    <x v="1"/>
    <s v="P-S1_Onsite"/>
    <s v="No Data"/>
    <s v="Present"/>
    <s v="P-S1_Onsite"/>
    <n v="6"/>
    <n v="7.625"/>
    <n v="9"/>
    <n v="20"/>
    <n v="17"/>
    <n v="59.6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44"/>
    <x v="0"/>
  </r>
  <r>
    <n v="46"/>
    <s v="MSc DS-AI"/>
    <s v="2025EM1100046"/>
    <s v="2025em1100046@bitspilani-digital.edu.in"/>
    <s v="JANHVI RAJYAGURU"/>
    <s v="FEMALE"/>
    <s v="`+91-9898603232"/>
    <n v="15"/>
    <n v="15"/>
    <n v="15"/>
    <n v="17"/>
    <n v="62"/>
    <n v="65"/>
    <s v="Statistical Modelling &amp; Inferencing"/>
    <s v="MDS DF401"/>
    <s v="0 missed"/>
    <s v="0 missed"/>
    <n v="3"/>
    <n v="1"/>
    <n v="1"/>
    <n v="1"/>
    <s v="0 missed"/>
    <n v="4"/>
    <n v="1"/>
    <x v="1"/>
    <s v="P-S1_Onsite"/>
    <s v="No Data"/>
    <s v="Present"/>
    <s v="P-S1_Onsite"/>
    <n v="5"/>
    <n v="4.75"/>
    <n v="10"/>
    <n v="10"/>
    <n v="10"/>
    <n v="10"/>
    <n v="59.5"/>
    <n v="60"/>
    <s v="Data Pre-Processing"/>
    <s v="MDS DF402"/>
    <s v="0 missed"/>
    <s v="-"/>
    <n v="6"/>
    <s v="-"/>
    <n v="1"/>
    <s v="-"/>
    <s v="0 missed"/>
    <n v="6"/>
    <n v="1"/>
    <x v="1"/>
    <s v="P-S1_Onsite"/>
    <s v="No Data"/>
    <s v="Present"/>
    <s v="P-S1_Onsite"/>
    <n v="19"/>
    <n v="30.5"/>
    <n v="49.5"/>
    <n v="60"/>
    <s v="Feature Engineering"/>
    <s v="MDS DF403"/>
    <s v="0 missed"/>
    <s v="0 missed"/>
    <n v="1"/>
    <n v="1"/>
    <n v="1"/>
    <n v="1"/>
    <s v="0 missed"/>
    <n v="2"/>
    <n v="1"/>
    <x v="1"/>
    <s v="P-S1_Onsite"/>
    <s v="No Data"/>
    <s v="Present"/>
    <s v="P-S1_Onsite"/>
    <n v="20"/>
    <s v="A"/>
    <n v="18"/>
    <n v="38"/>
    <n v="60"/>
    <s v="Data Visualization &amp; Storytelling"/>
    <s v="MDS DF404"/>
    <s v="1 missed"/>
    <s v="0 missed"/>
    <n v="1"/>
    <n v="1"/>
    <n v="0.5"/>
    <n v="1"/>
    <s v="1 missed"/>
    <n v="2"/>
    <n v="0.66666666666666663"/>
    <x v="2"/>
    <s v="No Data"/>
    <s v="P-S2_Onsite"/>
    <s v="Present"/>
    <s v="P-S2_Onsite"/>
    <n v="5.5"/>
    <s v="A"/>
    <n v="8"/>
    <n v="14"/>
    <n v="17"/>
    <n v="44.5"/>
    <n v="65"/>
    <s v="Data Stores &amp; Pipelines"/>
    <s v="MDS DF406"/>
    <s v="1 missed"/>
    <s v="0 missed"/>
    <n v="2"/>
    <n v="2"/>
    <n v="0.66666666666666663"/>
    <n v="1"/>
    <s v="1 missed"/>
    <n v="4"/>
    <n v="0.8"/>
    <x v="2"/>
    <s v="No Data"/>
    <s v="P-S2_Onsite"/>
    <s v="Present"/>
    <s v="P-S2_Onsite"/>
    <s v="P-3, _x000a_A-0, _x000a_No Data-2"/>
    <s v="P-2, _x000a_A-0, _x000a_No Data-3"/>
    <s v="P-S1_Onsite"/>
    <s v="P-S1_Onsite"/>
    <s v="P-S1_Onsite"/>
    <s v="P-S2_Onsite"/>
    <s v="P-S2_Onsite"/>
    <x v="0"/>
    <s v="Activated"/>
    <s v="Onsite"/>
    <x v="45"/>
    <x v="0"/>
  </r>
  <r>
    <n v="47"/>
    <s v="MSc DS-AI"/>
    <s v="2025EM1100047"/>
    <s v="2025em1100047@bitspilani-digital.edu.in"/>
    <s v="ANUJ DARA"/>
    <s v="MALE"/>
    <s v="`+91-7888638221"/>
    <n v="13"/>
    <n v="15"/>
    <n v="15"/>
    <n v="18"/>
    <n v="61"/>
    <n v="65"/>
    <s v="Statistical Modelling &amp; Inferencing"/>
    <s v="MDS DF401"/>
    <s v="0 missed"/>
    <s v="0 missed"/>
    <n v="3"/>
    <n v="1"/>
    <n v="1"/>
    <n v="1"/>
    <s v="0 missed"/>
    <n v="4"/>
    <n v="1"/>
    <x v="1"/>
    <s v="P-S1_Onsite"/>
    <s v="No Data"/>
    <s v="Present"/>
    <s v="P-S1_Onsite"/>
    <n v="4.5"/>
    <n v="4.75"/>
    <n v="10"/>
    <n v="10"/>
    <n v="9"/>
    <n v="10"/>
    <n v="57.5"/>
    <n v="60"/>
    <s v="Data Pre-Processing"/>
    <s v="MDS DF402"/>
    <s v="0 missed"/>
    <s v="-"/>
    <n v="6"/>
    <s v="-"/>
    <n v="1"/>
    <s v="-"/>
    <s v="0 missed"/>
    <n v="6"/>
    <n v="1"/>
    <x v="1"/>
    <s v="P-S1_Onsite"/>
    <s v="No Data"/>
    <s v="Present"/>
    <s v="P-S1_Onsite"/>
    <n v="20"/>
    <n v="28.5"/>
    <n v="48.5"/>
    <n v="60"/>
    <s v="Feature Engineering"/>
    <s v="MDS DF403"/>
    <s v="0 missed"/>
    <s v="0 missed"/>
    <n v="1"/>
    <n v="1"/>
    <n v="1"/>
    <n v="1"/>
    <s v="0 missed"/>
    <n v="2"/>
    <n v="1"/>
    <x v="1"/>
    <s v="P-S1_Onsite"/>
    <s v="No Data"/>
    <s v="Present"/>
    <s v="P-S1_Onsite"/>
    <n v="19"/>
    <n v="18"/>
    <n v="18"/>
    <n v="55"/>
    <n v="60"/>
    <s v="Data Visualization &amp; Storytelling"/>
    <s v="MDS DF404"/>
    <s v="0 missed"/>
    <s v="0 missed"/>
    <n v="2"/>
    <n v="1"/>
    <n v="1"/>
    <n v="1"/>
    <s v="0 missed"/>
    <n v="3"/>
    <n v="1"/>
    <x v="1"/>
    <s v="P-S1_Onsite"/>
    <s v="No Data"/>
    <s v="Present"/>
    <s v="P-S1_Onsite"/>
    <n v="5"/>
    <n v="7.625"/>
    <n v="8"/>
    <n v="15"/>
    <n v="18"/>
    <n v="53.6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46"/>
    <x v="0"/>
  </r>
  <r>
    <n v="48"/>
    <s v="MSc DS-AI"/>
    <s v="2025EM1100048"/>
    <s v="2025em1100048@bitspilani-digital.edu.in"/>
    <s v="HARSH DADHEECH"/>
    <s v="MALE"/>
    <s v="`+91-9887450394"/>
    <n v="15"/>
    <n v="15"/>
    <n v="15"/>
    <n v="17"/>
    <n v="62"/>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19"/>
    <n v="31"/>
    <n v="50"/>
    <n v="60"/>
    <s v="Feature Engineering"/>
    <s v="MDS DF403"/>
    <s v="0 missed"/>
    <s v="0 missed"/>
    <n v="1"/>
    <n v="1"/>
    <n v="1"/>
    <n v="1"/>
    <s v="0 missed"/>
    <n v="2"/>
    <n v="1"/>
    <x v="1"/>
    <s v="No Data"/>
    <s v="P-S2_Onsite"/>
    <s v="Present"/>
    <s v="P-S2_Onsite"/>
    <n v="18"/>
    <n v="20"/>
    <n v="18"/>
    <n v="56"/>
    <n v="60"/>
    <s v="Data Visualization &amp; Storytelling"/>
    <s v="MDS DF404"/>
    <s v="0 missed"/>
    <s v="0 missed"/>
    <n v="2"/>
    <n v="1"/>
    <n v="1"/>
    <n v="1"/>
    <s v="0 missed"/>
    <n v="3"/>
    <n v="1"/>
    <x v="1"/>
    <s v="No Data"/>
    <s v="P-S2_Onsite"/>
    <s v="Present"/>
    <s v="P-S2_Onsite"/>
    <n v="5.5"/>
    <n v="7"/>
    <n v="8"/>
    <n v="14"/>
    <n v="17"/>
    <n v="51.5"/>
    <n v="65"/>
    <s v="Data Stores &amp; Pipelines"/>
    <s v="MDS DF406"/>
    <s v="0 missed"/>
    <s v="0 missed"/>
    <n v="3"/>
    <n v="2"/>
    <n v="1"/>
    <n v="1"/>
    <s v="0 missed"/>
    <n v="5"/>
    <n v="1"/>
    <x v="1"/>
    <s v="P-S1_Onsite"/>
    <s v="No Data"/>
    <s v="Present"/>
    <s v="P-S1_Onsite"/>
    <s v="P-1, _x000a_A-0, _x000a_No Data-4"/>
    <s v="P-4, _x000a_A-0, _x000a_No Data-1"/>
    <s v="P-S2_Onsite"/>
    <s v="P-S2_Onsite"/>
    <s v="P-S2_Onsite"/>
    <s v="P-S2_Onsite"/>
    <s v="P-S1_Onsite"/>
    <x v="0"/>
    <s v="Activated"/>
    <s v="Onsite"/>
    <x v="47"/>
    <x v="0"/>
  </r>
  <r>
    <n v="49"/>
    <s v="MSc DS-AI"/>
    <s v="2025EM1100049"/>
    <s v="2025em1100049@bitspilani-digital.edu.in"/>
    <s v="SIDDHARTH NOBELL"/>
    <s v="MALE"/>
    <s v="`+91-9163939647"/>
    <n v="15"/>
    <n v="15"/>
    <n v="15"/>
    <n v="15"/>
    <n v="60"/>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P-S1_Onsite"/>
    <s v="No Data"/>
    <s v="Present"/>
    <s v="P-S1_Onsite"/>
    <n v="19"/>
    <n v="28"/>
    <n v="47"/>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5.5"/>
    <n v="7.25"/>
    <n v="8"/>
    <n v="18"/>
    <n v="18"/>
    <n v="56.75"/>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48"/>
    <x v="0"/>
  </r>
  <r>
    <n v="50"/>
    <s v="MSc DS-AI"/>
    <s v="2025EM1100050"/>
    <s v="2025em1100050@bitspilani-digital.edu.in"/>
    <s v="SHUBHENDU AWASTHI"/>
    <s v="MALE"/>
    <s v="`+91-8287444543"/>
    <n v="15"/>
    <n v="15"/>
    <n v="15"/>
    <n v="17"/>
    <n v="62"/>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P-S1_Onsite"/>
    <s v="No Data"/>
    <s v="Present"/>
    <s v="P-S1_Onsite"/>
    <n v="19"/>
    <n v="33"/>
    <n v="52"/>
    <n v="60"/>
    <s v="Feature Engineering"/>
    <s v="MDS DF403"/>
    <s v="0 missed"/>
    <s v="0 missed"/>
    <n v="1"/>
    <n v="1"/>
    <n v="1"/>
    <n v="1"/>
    <s v="0 missed"/>
    <n v="2"/>
    <n v="1"/>
    <x v="1"/>
    <s v="P-S1_Onsite"/>
    <s v="No Data"/>
    <s v="Present"/>
    <s v="P-S1_Onsite"/>
    <n v="20"/>
    <n v="19"/>
    <n v="18"/>
    <n v="57"/>
    <n v="60"/>
    <s v="Data Visualization &amp; Storytelling"/>
    <s v="MDS DF404"/>
    <s v="0 missed"/>
    <s v="0 missed"/>
    <n v="2"/>
    <n v="1"/>
    <n v="1"/>
    <n v="1"/>
    <s v="0 missed"/>
    <n v="3"/>
    <n v="1"/>
    <x v="1"/>
    <s v="No Data"/>
    <s v="P-S2_Onsite"/>
    <s v="Present"/>
    <s v="P-S2_Onsite"/>
    <n v="6.5"/>
    <n v="7.625"/>
    <n v="9"/>
    <n v="15"/>
    <n v="18"/>
    <n v="56.125"/>
    <n v="65"/>
    <s v="Data Stores &amp; Pipelines"/>
    <s v="MDS DF406"/>
    <s v="0 missed"/>
    <s v="0 missed"/>
    <n v="3"/>
    <n v="2"/>
    <n v="1"/>
    <n v="1"/>
    <s v="0 missed"/>
    <n v="5"/>
    <n v="1"/>
    <x v="1"/>
    <s v="No Data"/>
    <s v="P-S2_Onsite"/>
    <s v="Present"/>
    <s v="P-S2_Onsite"/>
    <s v="P-2, _x000a_A-0, _x000a_No Data-3"/>
    <s v="P-3, _x000a_A-0, _x000a_No Data-2"/>
    <s v="P-S2_Onsite"/>
    <s v="P-S1_Onsite"/>
    <s v="P-S1_Onsite"/>
    <s v="P-S2_Onsite"/>
    <s v="P-S2_Onsite"/>
    <x v="0"/>
    <s v="Activated"/>
    <s v="Onsite"/>
    <x v="49"/>
    <x v="0"/>
  </r>
  <r>
    <n v="51"/>
    <s v="MSc DS-AI"/>
    <s v="2025EM1100051"/>
    <s v="2025em1100051@bitspilani-digital.edu.in"/>
    <s v="SAPANPREET SINGH BHATIA"/>
    <s v="MALE"/>
    <s v="`+91-8076603884"/>
    <n v="15"/>
    <n v="15"/>
    <s v="A"/>
    <s v="A"/>
    <n v="30"/>
    <n v="65"/>
    <s v="Statistical Modelling &amp; Inferencing"/>
    <s v="MDS DF401"/>
    <s v="1 missed"/>
    <s v="1 missed"/>
    <n v="2"/>
    <n v="0"/>
    <n v="0.66666666666666663"/>
    <n v="0"/>
    <s v="2 missed"/>
    <n v="2"/>
    <n v="0.5"/>
    <x v="6"/>
    <s v="A-S1_Onsite"/>
    <s v="A-S2_Onsite"/>
    <s v="Absent"/>
    <s v="A-S1_Onsite"/>
    <n v="4.75"/>
    <n v="2.5"/>
    <s v="A"/>
    <n v="10"/>
    <s v="A"/>
    <s v="A"/>
    <n v="24.5"/>
    <n v="60"/>
    <s v="Data Pre-Processing"/>
    <s v="MDS DF402"/>
    <s v="3 missed"/>
    <s v="-"/>
    <n v="3"/>
    <s v="-"/>
    <n v="0.5"/>
    <s v="-"/>
    <s v="3 missed"/>
    <n v="3"/>
    <n v="0.5"/>
    <x v="4"/>
    <s v="A-S1_Onsite"/>
    <s v="A-S2_Onsite"/>
    <s v="Absent"/>
    <s v="A-S1_Onsite"/>
    <s v="A"/>
    <s v="A"/>
    <n v="0"/>
    <n v="60"/>
    <s v="Feature Engineering"/>
    <s v="MDS DF403"/>
    <s v="1 missed"/>
    <s v="1 missed"/>
    <n v="0"/>
    <n v="0"/>
    <n v="0"/>
    <n v="0"/>
    <s v="2 missed"/>
    <n v="0"/>
    <n v="0"/>
    <x v="0"/>
    <s v="A-S1_Onsite"/>
    <s v="A-S2_Onsite"/>
    <s v="Absent"/>
    <s v="A-S1_Onsite"/>
    <n v="19"/>
    <s v="A"/>
    <s v="A"/>
    <n v="19"/>
    <n v="60"/>
    <s v="Data Visualization &amp; Storytelling"/>
    <s v="MDS DF404"/>
    <s v="1 missed"/>
    <s v="1 missed"/>
    <n v="1"/>
    <n v="0"/>
    <n v="0.5"/>
    <n v="0"/>
    <s v="2 missed"/>
    <n v="1"/>
    <n v="0.33333333333333331"/>
    <x v="4"/>
    <s v="A-S1_Onsite"/>
    <s v="A-S2_Onsite"/>
    <s v="Absent"/>
    <s v="A-S1_Onsite"/>
    <n v="2"/>
    <s v="A"/>
    <s v="A"/>
    <s v="A"/>
    <s v="A"/>
    <n v="2"/>
    <n v="65"/>
    <s v="Data Stores &amp; Pipelines"/>
    <s v="MDS DF406"/>
    <s v="2 missed"/>
    <s v="2 missed"/>
    <n v="1"/>
    <n v="0"/>
    <n v="0.33333333333333331"/>
    <n v="0"/>
    <s v="4 missed"/>
    <n v="1"/>
    <n v="0.2"/>
    <x v="5"/>
    <s v="A-S1_Onsite"/>
    <s v="A-S2_Onsite"/>
    <s v="Absent"/>
    <s v="A-S1_Onsite"/>
    <s v="P-0, _x000a_A-5, _x000a_No Data-0"/>
    <s v="P-0, _x000a_A-5, _x000a_No Data-0"/>
    <s v="A-S1_Onsite"/>
    <s v="A-S1_Onsite"/>
    <s v="A-S1_Onsite"/>
    <s v="A-S1_Onsite"/>
    <s v="A-S1_Onsite"/>
    <x v="1"/>
    <s v="Activated"/>
    <s v="Onsite"/>
    <x v="50"/>
    <x v="2"/>
  </r>
  <r>
    <n v="52"/>
    <s v="MSc DS-AI"/>
    <s v="2025EM1100052"/>
    <s v="2025em1100052@bitspilani-digital.edu.in"/>
    <s v="SAIRAM B"/>
    <s v="MALE"/>
    <s v="`+91-9739904248"/>
    <n v="12.667"/>
    <s v="A"/>
    <s v="A"/>
    <s v="A"/>
    <n v="12.667"/>
    <n v="65"/>
    <s v="Statistical Modelling &amp; Inferencing"/>
    <s v="MDS DF401"/>
    <s v="2 missed"/>
    <s v="1 missed"/>
    <n v="1"/>
    <n v="0"/>
    <n v="0.33333333333333331"/>
    <n v="0"/>
    <s v="3 missed"/>
    <n v="1"/>
    <n v="0.25"/>
    <x v="5"/>
    <s v="No Data"/>
    <s v="A-S2_Onsite"/>
    <s v="Absent"/>
    <s v="A-S2_Onsite"/>
    <n v="4.25"/>
    <n v="2"/>
    <s v="A"/>
    <s v="A"/>
    <s v="A"/>
    <s v="A"/>
    <n v="12.5"/>
    <n v="60"/>
    <s v="Data Pre-Processing"/>
    <s v="MDS DF402"/>
    <s v="4 missed"/>
    <s v="-"/>
    <n v="2"/>
    <s v="-"/>
    <n v="0.33333333333333331"/>
    <s v="-"/>
    <s v="4 missed"/>
    <n v="2"/>
    <n v="0.33333333333333331"/>
    <x v="3"/>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51"/>
    <x v="1"/>
  </r>
  <r>
    <n v="53"/>
    <s v="MSc DS-AI"/>
    <s v="2025EM1100053"/>
    <s v="2025em1100053@bitspilani-digital.edu.in"/>
    <s v="PJEEVANA SREE SAI"/>
    <s v="FEMALE"/>
    <s v="`+91-6304763254"/>
    <n v="15"/>
    <n v="15"/>
    <n v="15"/>
    <s v="A"/>
    <n v="45"/>
    <n v="65"/>
    <s v="Statistical Modelling &amp; Inferencing"/>
    <s v="MDS DF401"/>
    <s v="0 missed"/>
    <s v="1 missed"/>
    <n v="3"/>
    <n v="0"/>
    <n v="1"/>
    <n v="0"/>
    <s v="1 missed"/>
    <n v="3"/>
    <n v="0.75"/>
    <x v="3"/>
    <s v="No Data"/>
    <s v="P-S2_Onsite"/>
    <s v="Present"/>
    <s v="P-S2_Onsite"/>
    <n v="4.75"/>
    <n v="4"/>
    <n v="10"/>
    <n v="10"/>
    <n v="10"/>
    <n v="10"/>
    <n v="57.5"/>
    <n v="60"/>
    <s v="Data Pre-Processing"/>
    <s v="MDS DF402"/>
    <s v="0 missed"/>
    <s v="-"/>
    <n v="6"/>
    <s v="-"/>
    <n v="1"/>
    <s v="-"/>
    <s v="0 missed"/>
    <n v="6"/>
    <n v="1"/>
    <x v="1"/>
    <s v="No Data"/>
    <s v="P-S2_Onsite"/>
    <s v="Present"/>
    <s v="P-S2_Onsite"/>
    <n v="19"/>
    <n v="20"/>
    <n v="39"/>
    <n v="60"/>
    <s v="Feature Engineering"/>
    <s v="MDS DF403"/>
    <s v="0 missed"/>
    <s v="0 missed"/>
    <n v="1"/>
    <n v="1"/>
    <n v="1"/>
    <n v="1"/>
    <s v="0 missed"/>
    <n v="2"/>
    <n v="1"/>
    <x v="1"/>
    <s v="No Data"/>
    <s v="P-S2_Onsite"/>
    <s v="Present"/>
    <s v="P-S2_Onsite"/>
    <n v="20"/>
    <n v="20"/>
    <s v="A"/>
    <n v="40"/>
    <n v="60"/>
    <s v="Data Visualization &amp; Storytelling"/>
    <s v="MDS DF404"/>
    <s v="0 missed"/>
    <s v="1 missed"/>
    <n v="2"/>
    <n v="0"/>
    <n v="1"/>
    <n v="0"/>
    <s v="1 missed"/>
    <n v="2"/>
    <n v="0.66666666666666663"/>
    <x v="3"/>
    <s v="No Data"/>
    <s v="P-S2_Onsite"/>
    <s v="Present"/>
    <s v="P-S2_Onsite"/>
    <n v="5.5"/>
    <n v="7.375"/>
    <n v="8"/>
    <s v="A"/>
    <s v="A"/>
    <n v="20.875"/>
    <n v="65"/>
    <s v="Data Stores &amp; Pipelines"/>
    <s v="MDS DF406"/>
    <s v="0 missed"/>
    <s v="2 missed"/>
    <n v="3"/>
    <n v="0"/>
    <n v="1"/>
    <n v="0"/>
    <s v="2 missed"/>
    <n v="3"/>
    <n v="0.6"/>
    <x v="7"/>
    <s v="A-S1_Onsite"/>
    <s v="P-S2_Onsite"/>
    <s v="Present"/>
    <s v="P-S2_Onsite"/>
    <s v="P-0, _x000a_A-1, _x000a_No Data-4"/>
    <s v="P-5, _x000a_A-0, _x000a_No Data-0"/>
    <s v="P-S2_Onsite"/>
    <s v="P-S2_Onsite"/>
    <s v="P-S2_Onsite"/>
    <s v="P-S2_Onsite"/>
    <s v="P-S2_Onsite"/>
    <x v="0"/>
    <s v="Activated"/>
    <s v="Onsite"/>
    <x v="52"/>
    <x v="0"/>
  </r>
  <r>
    <n v="54"/>
    <s v="MSc DS-AI"/>
    <s v="2025EM1100054"/>
    <s v="2025em1100054@bitspilani-digital.edu.in"/>
    <s v="JAGAN KUMAR R"/>
    <s v="MALE"/>
    <s v="`+91-9049133774"/>
    <s v="A"/>
    <n v="15"/>
    <n v="15"/>
    <n v="16"/>
    <n v="46"/>
    <n v="65"/>
    <s v="Statistical Modelling &amp; Inferencing"/>
    <s v="MDS DF401"/>
    <s v="1 missed"/>
    <s v="0 missed"/>
    <n v="2"/>
    <n v="1"/>
    <n v="0.66666666666666663"/>
    <n v="1"/>
    <s v="1 missed"/>
    <n v="3"/>
    <n v="0.75"/>
    <x v="4"/>
    <s v="P-S1_Onsite"/>
    <s v="No Data"/>
    <s v="Present"/>
    <s v="P-S1_Onsite"/>
    <n v="3.75"/>
    <n v="5"/>
    <n v="8"/>
    <n v="8"/>
    <n v="10"/>
    <n v="10"/>
    <n v="53.5"/>
    <n v="60"/>
    <s v="Data Pre-Processing"/>
    <s v="MDS DF402"/>
    <s v="0 missed"/>
    <s v="-"/>
    <n v="6"/>
    <s v="-"/>
    <n v="1"/>
    <s v="-"/>
    <s v="0 missed"/>
    <n v="6"/>
    <n v="1"/>
    <x v="1"/>
    <s v="P-S1_Onsite"/>
    <s v="No Data"/>
    <s v="Present"/>
    <s v="P-S1_Onsite"/>
    <s v="A"/>
    <n v="36"/>
    <n v="36"/>
    <n v="60"/>
    <s v="Feature Engineering"/>
    <s v="MDS DF403"/>
    <s v="1 missed"/>
    <s v="0 missed"/>
    <n v="0"/>
    <n v="1"/>
    <n v="0"/>
    <n v="1"/>
    <s v="1 missed"/>
    <n v="1"/>
    <n v="0.5"/>
    <x v="3"/>
    <s v="P-S1_Onsite"/>
    <s v="No Data"/>
    <s v="Present"/>
    <s v="P-S1_Onsite"/>
    <n v="13"/>
    <n v="18"/>
    <n v="17"/>
    <n v="48"/>
    <n v="60"/>
    <s v="Data Visualization &amp; Storytelling"/>
    <s v="MDS DF404"/>
    <s v="0 missed"/>
    <s v="0 missed"/>
    <n v="2"/>
    <n v="1"/>
    <n v="1"/>
    <n v="1"/>
    <s v="0 missed"/>
    <n v="3"/>
    <n v="1"/>
    <x v="1"/>
    <s v="P-S1_Onsite"/>
    <s v="No Data"/>
    <s v="Present"/>
    <s v="P-S1_Onsite"/>
    <n v="5"/>
    <n v="6.125"/>
    <n v="9"/>
    <s v="A"/>
    <n v="18"/>
    <n v="38.125"/>
    <n v="65"/>
    <s v="Data Stores &amp; Pipelines"/>
    <s v="MDS DF406"/>
    <s v="0 missed"/>
    <s v="1 missed"/>
    <n v="3"/>
    <n v="1"/>
    <n v="1"/>
    <n v="0.5"/>
    <s v="1 missed"/>
    <n v="4"/>
    <n v="0.8"/>
    <x v="6"/>
    <s v="P-S1_Onsite"/>
    <s v="No Data"/>
    <s v="Present"/>
    <s v="P-S1_Onsite"/>
    <s v="P-5, _x000a_A-0, _x000a_No Data-0"/>
    <s v="P-0, _x000a_A-0, _x000a_No Data-5"/>
    <s v="P-S1_Onsite"/>
    <s v="P-S1_Onsite"/>
    <s v="P-S1_Onsite"/>
    <s v="P-S1_Onsite"/>
    <s v="P-S1_Onsite"/>
    <x v="0"/>
    <s v="Activated"/>
    <s v="Onsite"/>
    <x v="53"/>
    <x v="0"/>
  </r>
  <r>
    <n v="55"/>
    <s v="MSc DS-AI"/>
    <s v="2025EM1100055"/>
    <s v="2025em1100055@bitspilani-digital.edu.in"/>
    <s v="SATYANSH UPADHYAY"/>
    <s v="MALE"/>
    <s v="`+91-9653067909"/>
    <s v="A"/>
    <s v="A"/>
    <s v="A"/>
    <s v="A"/>
    <n v="0"/>
    <n v="65"/>
    <s v="Statistical Modelling &amp; Inferencing"/>
    <s v="MDS DF401"/>
    <s v="3 missed"/>
    <s v="1 missed"/>
    <n v="0"/>
    <n v="0"/>
    <n v="0"/>
    <n v="0"/>
    <s v="4 missed"/>
    <n v="0"/>
    <n v="0"/>
    <x v="0"/>
    <s v="No Data"/>
    <s v="P-S2_Onsite"/>
    <s v="Present"/>
    <s v="P-S2_Onsite"/>
    <n v="4.75"/>
    <n v="2.25"/>
    <s v="A"/>
    <s v="A"/>
    <s v="A"/>
    <s v="A"/>
    <n v="14"/>
    <n v="60"/>
    <s v="Data Pre-Processing"/>
    <s v="MDS DF402"/>
    <s v="4 missed"/>
    <s v="-"/>
    <n v="2"/>
    <s v="-"/>
    <n v="0.33333333333333331"/>
    <s v="-"/>
    <s v="4 missed"/>
    <n v="2"/>
    <n v="0.33333333333333331"/>
    <x v="3"/>
    <s v="No Data"/>
    <s v="P-S2_Onsite"/>
    <s v="Present"/>
    <s v="P-S2_Onsite"/>
    <n v="19"/>
    <s v="A"/>
    <n v="19"/>
    <n v="60"/>
    <s v="Feature Engineering"/>
    <s v="MDS DF403"/>
    <s v="0 missed"/>
    <s v="1 missed"/>
    <n v="1"/>
    <n v="0"/>
    <n v="1"/>
    <n v="0"/>
    <s v="1 missed"/>
    <n v="1"/>
    <n v="0.5"/>
    <x v="2"/>
    <s v="No Data"/>
    <s v="P-S2_Onsite"/>
    <s v="Present"/>
    <s v="P-S2_Onsite"/>
    <s v="A"/>
    <s v="A"/>
    <s v="A"/>
    <n v="0"/>
    <n v="60"/>
    <s v="Data Visualization &amp; Storytelling"/>
    <s v="MDS DF404"/>
    <s v="2 missed"/>
    <s v="1 missed"/>
    <n v="0"/>
    <n v="0"/>
    <n v="0"/>
    <n v="0"/>
    <s v="3 missed"/>
    <n v="0"/>
    <n v="0"/>
    <x v="0"/>
    <s v="No Data"/>
    <s v="P-S2_Onsite"/>
    <s v="Present"/>
    <s v="P-S2_Onsite"/>
    <s v="A"/>
    <s v="A"/>
    <s v="A"/>
    <s v="A"/>
    <s v="A"/>
    <n v="0"/>
    <n v="65"/>
    <s v="Data Stores &amp; Pipelines"/>
    <s v="MDS DF406"/>
    <s v="3 missed"/>
    <s v="2 missed"/>
    <n v="0"/>
    <n v="0"/>
    <n v="0"/>
    <n v="0"/>
    <s v="5 missed"/>
    <n v="0"/>
    <n v="0"/>
    <x v="0"/>
    <s v="No Data"/>
    <s v="P-S2_Onsite"/>
    <s v="Present"/>
    <s v="P-S2_Onsite"/>
    <s v="P-0, _x000a_A-0, _x000a_No Data-5"/>
    <s v="P-5, _x000a_A-0, _x000a_No Data-0"/>
    <s v="P-S2_Onsite"/>
    <s v="P-S2_Onsite"/>
    <s v="P-S2_Onsite"/>
    <s v="P-S2_Onsite"/>
    <s v="P-S2_Onsite"/>
    <x v="0"/>
    <s v="Activated"/>
    <s v="Onsite"/>
    <x v="54"/>
    <x v="0"/>
  </r>
  <r>
    <n v="56"/>
    <s v="MSc DS-AI"/>
    <s v="2025EM1100056"/>
    <s v="2025em1100056@bitspilani-digital.edu.in"/>
    <s v="MISHRA GARIMA KAUSHAL MANJU"/>
    <s v="FEMALE"/>
    <s v="`+91-8830499593"/>
    <n v="14"/>
    <n v="15"/>
    <n v="15"/>
    <s v="A"/>
    <n v="44"/>
    <n v="65"/>
    <s v="Statistical Modelling &amp; Inferencing"/>
    <s v="MDS DF401"/>
    <s v="0 missed"/>
    <s v="1 missed"/>
    <n v="3"/>
    <n v="0"/>
    <n v="1"/>
    <n v="0"/>
    <s v="1 missed"/>
    <n v="3"/>
    <n v="0.75"/>
    <x v="3"/>
    <s v="No Data"/>
    <s v="P-S2_Onsite"/>
    <s v="Present"/>
    <s v="P-S2_Onsite"/>
    <n v="5"/>
    <n v="4.75"/>
    <n v="10"/>
    <n v="10"/>
    <n v="8"/>
    <s v="A"/>
    <n v="47.5"/>
    <n v="60"/>
    <s v="Data Pre-Processing"/>
    <s v="MDS DF402"/>
    <s v="1 missed"/>
    <s v="-"/>
    <n v="5"/>
    <s v="-"/>
    <n v="0.83333333333333337"/>
    <s v="-"/>
    <s v="1 missed"/>
    <n v="5"/>
    <n v="0.83333333333333337"/>
    <x v="2"/>
    <s v="No Data"/>
    <s v="P-S2_Onsite"/>
    <s v="Present"/>
    <s v="P-S2_Onsite"/>
    <n v="19"/>
    <n v="14"/>
    <n v="33"/>
    <n v="60"/>
    <s v="Feature Engineering"/>
    <s v="MDS DF403"/>
    <s v="0 missed"/>
    <s v="0 missed"/>
    <n v="1"/>
    <n v="1"/>
    <n v="1"/>
    <n v="1"/>
    <s v="0 missed"/>
    <n v="2"/>
    <n v="1"/>
    <x v="1"/>
    <s v="No Data"/>
    <s v="P-S2_Onsite"/>
    <s v="Present"/>
    <s v="P-S2_Onsite"/>
    <n v="19"/>
    <n v="19"/>
    <s v="A"/>
    <n v="38"/>
    <n v="60"/>
    <s v="Data Visualization &amp; Storytelling"/>
    <s v="MDS DF404"/>
    <s v="0 missed"/>
    <s v="1 missed"/>
    <n v="2"/>
    <n v="0"/>
    <n v="1"/>
    <n v="0"/>
    <s v="1 missed"/>
    <n v="2"/>
    <n v="0.66666666666666663"/>
    <x v="3"/>
    <s v="P-S1_Onsite"/>
    <s v="No Data"/>
    <s v="Present"/>
    <s v="P-S1_Onsite"/>
    <n v="6"/>
    <n v="6.625"/>
    <n v="8"/>
    <n v="10"/>
    <n v="18"/>
    <n v="48.625"/>
    <n v="65"/>
    <s v="Data Stores &amp; Pipelines"/>
    <s v="MDS DF406"/>
    <s v="0 missed"/>
    <s v="0 missed"/>
    <n v="3"/>
    <n v="2"/>
    <n v="1"/>
    <n v="1"/>
    <s v="0 missed"/>
    <n v="5"/>
    <n v="1"/>
    <x v="1"/>
    <s v="P-S1_Onsite"/>
    <s v="No Data"/>
    <s v="Present"/>
    <s v="P-S1_Onsite"/>
    <s v="P-2, _x000a_A-0, _x000a_No Data-3"/>
    <s v="P-3, _x000a_A-0, _x000a_No Data-2"/>
    <s v="P-S2_Onsite"/>
    <s v="P-S2_Onsite"/>
    <s v="P-S2_Onsite"/>
    <s v="P-S1_Onsite"/>
    <s v="P-S1_Onsite"/>
    <x v="0"/>
    <s v="Activated"/>
    <s v="Onsite"/>
    <x v="55"/>
    <x v="0"/>
  </r>
  <r>
    <n v="57"/>
    <s v="MSc DS-AI"/>
    <s v="2025EM1100057"/>
    <s v="2025em1100057@bitspilani-digital.edu.in"/>
    <s v="B MAHALAKSHMI"/>
    <s v="FEMALE"/>
    <s v="`+91-8667337578"/>
    <n v="15"/>
    <n v="15"/>
    <n v="15"/>
    <n v="20"/>
    <n v="65"/>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No Data"/>
    <s v="P-S2_Onsite"/>
    <s v="Present"/>
    <s v="P-S2_Onsite"/>
    <n v="20"/>
    <n v="25"/>
    <n v="45"/>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7"/>
    <n v="7.5"/>
    <n v="8"/>
    <n v="10"/>
    <n v="18"/>
    <n v="50.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56"/>
    <x v="0"/>
  </r>
  <r>
    <n v="58"/>
    <s v="MSc DS-AI"/>
    <s v="2025EM1100058"/>
    <s v="2025em1100058@bitspilani-digital.edu.in"/>
    <s v="AGALYASHREE R"/>
    <s v="FEMALE"/>
    <s v="`+91-9769320189"/>
    <n v="14"/>
    <n v="15"/>
    <n v="15"/>
    <n v="20"/>
    <n v="64"/>
    <n v="65"/>
    <s v="Statistical Modelling &amp; Inferencing"/>
    <s v="MDS DF401"/>
    <s v="0 missed"/>
    <s v="0 missed"/>
    <n v="3"/>
    <n v="1"/>
    <n v="1"/>
    <n v="1"/>
    <s v="0 missed"/>
    <n v="4"/>
    <n v="1"/>
    <x v="1"/>
    <s v="No Data"/>
    <s v="P-S2_Onsite"/>
    <s v="Present"/>
    <s v="P-S2_Onsite"/>
    <n v="4.75"/>
    <n v="4.75"/>
    <n v="10"/>
    <n v="9"/>
    <n v="9"/>
    <n v="10"/>
    <n v="57"/>
    <n v="60"/>
    <s v="Data Pre-Processing"/>
    <s v="MDS DF402"/>
    <s v="0 missed"/>
    <s v="-"/>
    <n v="6"/>
    <s v="-"/>
    <n v="1"/>
    <s v="-"/>
    <s v="0 missed"/>
    <n v="6"/>
    <n v="1"/>
    <x v="1"/>
    <s v="P-S1_Onsite"/>
    <s v="No Data"/>
    <s v="Present"/>
    <s v="P-S1_Onsite"/>
    <n v="17"/>
    <n v="18"/>
    <n v="35"/>
    <n v="60"/>
    <s v="Feature Engineering"/>
    <s v="MDS DF403"/>
    <s v="0 missed"/>
    <s v="0 missed"/>
    <n v="1"/>
    <n v="1"/>
    <n v="1"/>
    <n v="1"/>
    <s v="0 missed"/>
    <n v="2"/>
    <n v="1"/>
    <x v="1"/>
    <s v="P-S1_Onsite"/>
    <s v="No Data"/>
    <s v="Present"/>
    <s v="P-S1_Onsite"/>
    <n v="15"/>
    <n v="20"/>
    <n v="19"/>
    <n v="54"/>
    <n v="60"/>
    <s v="Data Visualization &amp; Storytelling"/>
    <s v="MDS DF404"/>
    <s v="0 missed"/>
    <s v="0 missed"/>
    <n v="2"/>
    <n v="1"/>
    <n v="1"/>
    <n v="1"/>
    <s v="0 missed"/>
    <n v="3"/>
    <n v="1"/>
    <x v="1"/>
    <s v="No Data"/>
    <s v="P-S2_Onsite"/>
    <s v="Present"/>
    <s v="P-S2_Onsite"/>
    <n v="7"/>
    <n v="7.5"/>
    <n v="8"/>
    <n v="16"/>
    <n v="20"/>
    <n v="58.5"/>
    <n v="65"/>
    <s v="Data Stores &amp; Pipelines"/>
    <s v="MDS DF406"/>
    <s v="0 missed"/>
    <s v="0 missed"/>
    <n v="3"/>
    <n v="2"/>
    <n v="1"/>
    <n v="1"/>
    <s v="0 missed"/>
    <n v="5"/>
    <n v="1"/>
    <x v="1"/>
    <s v="No Data"/>
    <s v="P-S2_Onsite"/>
    <s v="Present"/>
    <s v="P-S2_Onsite"/>
    <s v="P-2, _x000a_A-0, _x000a_No Data-3"/>
    <s v="P-3, _x000a_A-0, _x000a_No Data-2"/>
    <s v="P-S2_Onsite"/>
    <s v="P-S1_Onsite"/>
    <s v="P-S1_Onsite"/>
    <s v="P-S2_Onsite"/>
    <s v="P-S2_Onsite"/>
    <x v="0"/>
    <s v="Activated"/>
    <s v="Onsite"/>
    <x v="57"/>
    <x v="0"/>
  </r>
  <r>
    <n v="59"/>
    <s v="MSc DS-AI"/>
    <s v="2025EM1100059"/>
    <s v="2025em1100059@bitspilani-digital.edu.in"/>
    <s v="PURAN SINGH"/>
    <s v="MALE"/>
    <s v="`+91-9945352352"/>
    <n v="15"/>
    <n v="15"/>
    <n v="15"/>
    <n v="17"/>
    <n v="62"/>
    <n v="65"/>
    <s v="Statistical Modelling &amp; Inferencing"/>
    <s v="MDS DF401"/>
    <s v="0 missed"/>
    <s v="0 missed"/>
    <n v="3"/>
    <n v="1"/>
    <n v="1"/>
    <n v="1"/>
    <s v="0 missed"/>
    <n v="4"/>
    <n v="1"/>
    <x v="1"/>
    <s v="No Data"/>
    <s v="P-S2_Onsite"/>
    <s v="Present"/>
    <s v="P-S2_Onsite"/>
    <n v="4.75"/>
    <n v="4.25"/>
    <n v="10"/>
    <n v="10"/>
    <n v="10"/>
    <n v="9"/>
    <n v="57"/>
    <n v="60"/>
    <s v="Data Pre-Processing"/>
    <s v="MDS DF402"/>
    <s v="0 missed"/>
    <s v="-"/>
    <n v="6"/>
    <s v="-"/>
    <n v="1"/>
    <s v="-"/>
    <s v="0 missed"/>
    <n v="6"/>
    <n v="1"/>
    <x v="1"/>
    <s v="P-S1_Onsite"/>
    <s v="No Data"/>
    <s v="Present"/>
    <s v="P-S1_Onsite"/>
    <n v="20"/>
    <n v="15.5"/>
    <n v="35.5"/>
    <n v="60"/>
    <s v="Feature Engineering"/>
    <s v="MDS DF403"/>
    <s v="0 missed"/>
    <s v="0 missed"/>
    <n v="1"/>
    <n v="1"/>
    <n v="1"/>
    <n v="1"/>
    <s v="0 missed"/>
    <n v="2"/>
    <n v="1"/>
    <x v="1"/>
    <s v="No Data"/>
    <s v="P-S2_Onsite"/>
    <s v="Present"/>
    <s v="P-S2_Onsite"/>
    <n v="20"/>
    <n v="19"/>
    <n v="17"/>
    <n v="56"/>
    <n v="60"/>
    <s v="Data Visualization &amp; Storytelling"/>
    <s v="MDS DF404"/>
    <s v="0 missed"/>
    <s v="0 missed"/>
    <n v="2"/>
    <n v="1"/>
    <n v="1"/>
    <n v="1"/>
    <s v="0 missed"/>
    <n v="3"/>
    <n v="1"/>
    <x v="1"/>
    <s v="P-S1_Onsite"/>
    <s v="No Data"/>
    <s v="Present"/>
    <s v="P-S1_Onsite"/>
    <n v="6"/>
    <n v="7.5"/>
    <n v="8"/>
    <n v="17"/>
    <n v="17"/>
    <n v="55.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58"/>
    <x v="0"/>
  </r>
  <r>
    <n v="60"/>
    <s v="MSc DS-AI"/>
    <s v="2025EM1100060"/>
    <s v="2025em1100060@bitspilani-digital.edu.in"/>
    <s v="P. LAKSHMI"/>
    <s v="FEMALE"/>
    <s v="`+91-9920569284"/>
    <n v="15"/>
    <n v="15"/>
    <n v="15"/>
    <n v="16.5"/>
    <n v="61.5"/>
    <n v="65"/>
    <s v="Statistical Modelling &amp; Inferencing"/>
    <s v="MDS DF401"/>
    <s v="0 missed"/>
    <s v="0 missed"/>
    <n v="3"/>
    <n v="1"/>
    <n v="1"/>
    <n v="1"/>
    <s v="0 missed"/>
    <n v="4"/>
    <n v="1"/>
    <x v="1"/>
    <s v="No Data"/>
    <s v="P-S2_Onsite"/>
    <s v="Present"/>
    <s v="P-S2_Onsite"/>
    <n v="5"/>
    <n v="4.75"/>
    <n v="10"/>
    <n v="10"/>
    <n v="9"/>
    <n v="10"/>
    <n v="58.5"/>
    <n v="60"/>
    <s v="Data Pre-Processing"/>
    <s v="MDS DF402"/>
    <s v="0 missed"/>
    <s v="-"/>
    <n v="6"/>
    <s v="-"/>
    <n v="1"/>
    <s v="-"/>
    <s v="0 missed"/>
    <n v="6"/>
    <n v="1"/>
    <x v="1"/>
    <s v="P-S1_Onsite"/>
    <s v="No Data"/>
    <s v="Present"/>
    <s v="P-S1_Onsite"/>
    <n v="20"/>
    <n v="19"/>
    <n v="39"/>
    <n v="60"/>
    <s v="Feature Engineering"/>
    <s v="MDS DF403"/>
    <s v="0 missed"/>
    <s v="0 missed"/>
    <n v="1"/>
    <n v="1"/>
    <n v="1"/>
    <n v="1"/>
    <s v="0 missed"/>
    <n v="2"/>
    <n v="1"/>
    <x v="1"/>
    <s v="No Data"/>
    <s v="P-S2_Onsite"/>
    <s v="Present"/>
    <s v="P-S2_Onsite"/>
    <n v="20"/>
    <n v="20"/>
    <n v="19"/>
    <n v="59"/>
    <n v="60"/>
    <s v="Data Visualization &amp; Storytelling"/>
    <s v="MDS DF404"/>
    <s v="0 missed"/>
    <s v="0 missed"/>
    <n v="2"/>
    <n v="1"/>
    <n v="1"/>
    <n v="1"/>
    <s v="0 missed"/>
    <n v="3"/>
    <n v="1"/>
    <x v="1"/>
    <s v="P-S1_Onsite"/>
    <s v="No Data"/>
    <s v="Present"/>
    <s v="P-S1_Onsite"/>
    <n v="6"/>
    <n v="7.625"/>
    <n v="8"/>
    <n v="15"/>
    <n v="18"/>
    <n v="54.625"/>
    <n v="65"/>
    <s v="Data Stores &amp; Pipelines"/>
    <s v="MDS DF406"/>
    <s v="0 missed"/>
    <s v="0 missed"/>
    <n v="3"/>
    <n v="2"/>
    <n v="1"/>
    <n v="1"/>
    <s v="0 missed"/>
    <n v="5"/>
    <n v="1"/>
    <x v="1"/>
    <s v="P-S1_Onsite"/>
    <s v="No Data"/>
    <s v="Present"/>
    <s v="P-S1_Onsite"/>
    <s v="P-3, _x000a_A-0, _x000a_No Data-2"/>
    <s v="P-2, _x000a_A-0, _x000a_No Data-3"/>
    <s v="P-S2_Onsite"/>
    <s v="P-S1_Onsite"/>
    <s v="P-S2_Onsite"/>
    <s v="P-S1_Onsite"/>
    <s v="P-S1_Onsite"/>
    <x v="0"/>
    <s v="Activated"/>
    <s v="Onsite"/>
    <x v="59"/>
    <x v="0"/>
  </r>
  <r>
    <n v="61"/>
    <s v="MSc DS-AI"/>
    <s v="2025EM1100061"/>
    <s v="2025em1100061@bitspilani-digital.edu.in"/>
    <s v="NIKUNJ PAHWA"/>
    <s v="MALE"/>
    <s v="`+91-9958202341"/>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62"/>
    <s v="MSc DS-AI"/>
    <s v="2025EM1100062"/>
    <s v="2025em1100062@bitspilani-digital.edu.in"/>
    <s v="SAWAN KAPOOR"/>
    <s v="MALE"/>
    <s v="`+91-9599510570"/>
    <n v="15"/>
    <n v="15"/>
    <n v="15"/>
    <n v="17"/>
    <n v="62"/>
    <n v="65"/>
    <s v="Statistical Modelling &amp; Inferencing"/>
    <s v="MDS DF401"/>
    <s v="0 missed"/>
    <s v="0 missed"/>
    <n v="3"/>
    <n v="1"/>
    <n v="1"/>
    <n v="1"/>
    <s v="0 missed"/>
    <n v="4"/>
    <n v="1"/>
    <x v="1"/>
    <s v="No Data"/>
    <s v="P-S2_Onsite"/>
    <s v="Present"/>
    <s v="P-S2_Onsite"/>
    <n v="4.75"/>
    <n v="4.25"/>
    <n v="9"/>
    <n v="10"/>
    <n v="10"/>
    <n v="10"/>
    <n v="57"/>
    <n v="60"/>
    <s v="Data Pre-Processing"/>
    <s v="MDS DF402"/>
    <s v="0 missed"/>
    <s v="-"/>
    <n v="6"/>
    <s v="-"/>
    <n v="1"/>
    <s v="-"/>
    <s v="0 missed"/>
    <n v="6"/>
    <n v="1"/>
    <x v="1"/>
    <s v="P-S1_Onsite"/>
    <s v="No Data"/>
    <s v="Present"/>
    <s v="P-S1_Onsite"/>
    <n v="20"/>
    <n v="23"/>
    <n v="43"/>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P-S1_Onsite"/>
    <s v="No Data"/>
    <s v="Present"/>
    <s v="P-S1_Onsite"/>
    <n v="5.5"/>
    <n v="7.375"/>
    <n v="7"/>
    <n v="4"/>
    <n v="19"/>
    <n v="42.87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60"/>
    <x v="0"/>
  </r>
  <r>
    <n v="63"/>
    <s v="MSc DS-AI"/>
    <s v="2025EM1100063"/>
    <s v="2025em1100063@bitspilani-digital.edu.in"/>
    <s v="ASHUTOSH BHAGAT"/>
    <s v="MALE"/>
    <s v="`+91-8978701399"/>
    <n v="15"/>
    <s v="A"/>
    <s v="A"/>
    <s v="A"/>
    <n v="15"/>
    <n v="65"/>
    <s v="Statistical Modelling &amp; Inferencing"/>
    <s v="MDS DF401"/>
    <s v="2 missed"/>
    <s v="1 missed"/>
    <n v="1"/>
    <n v="0"/>
    <n v="0.33333333333333331"/>
    <n v="0"/>
    <s v="3 missed"/>
    <n v="1"/>
    <n v="0.25"/>
    <x v="5"/>
    <s v="No Data"/>
    <s v="A-S2_Onsite"/>
    <s v="Absent"/>
    <s v="A-S2_Onsite"/>
    <s v="A"/>
    <n v="2.25"/>
    <n v="7"/>
    <s v="A"/>
    <s v="A"/>
    <s v="A"/>
    <n v="11.5"/>
    <n v="60"/>
    <s v="Data Pre-Processing"/>
    <s v="MDS DF402"/>
    <s v="4 missed"/>
    <s v="-"/>
    <n v="2"/>
    <s v="-"/>
    <n v="0.33333333333333331"/>
    <s v="-"/>
    <s v="4 missed"/>
    <n v="2"/>
    <n v="0.33333333333333331"/>
    <x v="3"/>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n v="5.5"/>
    <n v="6.75"/>
    <s v="A"/>
    <s v="A"/>
    <s v="A"/>
    <n v="12.2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61"/>
    <x v="1"/>
  </r>
  <r>
    <n v="64"/>
    <s v="MSc DS-AI"/>
    <s v="2025EM1100064"/>
    <s v="2025em1100064@bitspilani-digital.edu.in"/>
    <s v="Lohana Harsh"/>
    <s v="MALE"/>
    <s v="`+91-9429485006"/>
    <n v="15"/>
    <n v="15"/>
    <n v="15"/>
    <n v="17"/>
    <n v="62"/>
    <n v="65"/>
    <s v="Statistical Modelling &amp; Inferencing"/>
    <s v="MDS DF401"/>
    <s v="0 missed"/>
    <s v="0 missed"/>
    <n v="3"/>
    <n v="1"/>
    <n v="1"/>
    <n v="1"/>
    <s v="0 missed"/>
    <n v="4"/>
    <n v="1"/>
    <x v="1"/>
    <s v="No Data"/>
    <s v="P-S2_Onsite"/>
    <s v="Present"/>
    <s v="P-S2_Onsite"/>
    <n v="4.5"/>
    <n v="4.25"/>
    <n v="10"/>
    <n v="9"/>
    <n v="10"/>
    <s v="A"/>
    <n v="46.5"/>
    <n v="60"/>
    <s v="Data Pre-Processing"/>
    <s v="MDS DF402"/>
    <s v="1 missed"/>
    <s v="-"/>
    <n v="5"/>
    <s v="-"/>
    <n v="0.83333333333333337"/>
    <s v="-"/>
    <s v="1 missed"/>
    <n v="5"/>
    <n v="0.83333333333333337"/>
    <x v="2"/>
    <s v="P-S1_Onsite"/>
    <s v="No Data"/>
    <s v="Present"/>
    <s v="P-S1_Onsite"/>
    <n v="17"/>
    <n v="24"/>
    <n v="41"/>
    <n v="60"/>
    <s v="Feature Engineering"/>
    <s v="MDS DF403"/>
    <s v="0 missed"/>
    <s v="0 missed"/>
    <n v="1"/>
    <n v="1"/>
    <n v="1"/>
    <n v="1"/>
    <s v="0 missed"/>
    <n v="2"/>
    <n v="1"/>
    <x v="1"/>
    <s v="P-S1_Onsite"/>
    <s v="No Data"/>
    <s v="Present"/>
    <s v="P-S1_Onsite"/>
    <n v="18"/>
    <n v="19"/>
    <n v="17"/>
    <n v="54"/>
    <n v="60"/>
    <s v="Data Visualization &amp; Storytelling"/>
    <s v="MDS DF404"/>
    <s v="0 missed"/>
    <s v="0 missed"/>
    <n v="2"/>
    <n v="1"/>
    <n v="1"/>
    <n v="1"/>
    <s v="0 missed"/>
    <n v="3"/>
    <n v="1"/>
    <x v="1"/>
    <s v="No Data"/>
    <s v="P-S2_Onsite"/>
    <s v="Present"/>
    <s v="P-S2_Onsite"/>
    <n v="6"/>
    <n v="5.625"/>
    <n v="8"/>
    <n v="16"/>
    <n v="18"/>
    <n v="53.625"/>
    <n v="65"/>
    <s v="Data Stores &amp; Pipelines"/>
    <s v="MDS DF406"/>
    <s v="0 missed"/>
    <s v="0 missed"/>
    <n v="3"/>
    <n v="2"/>
    <n v="1"/>
    <n v="1"/>
    <s v="0 missed"/>
    <n v="5"/>
    <n v="1"/>
    <x v="1"/>
    <s v="No Data"/>
    <s v="P-S2_Onsite"/>
    <s v="Present"/>
    <s v="P-S2_Onsite"/>
    <s v="P-2, _x000a_A-0, _x000a_No Data-3"/>
    <s v="P-3, _x000a_A-0, _x000a_No Data-2"/>
    <s v="P-S2_Onsite"/>
    <s v="P-S1_Onsite"/>
    <s v="P-S1_Onsite"/>
    <s v="P-S2_Onsite"/>
    <s v="P-S2_Onsite"/>
    <x v="0"/>
    <s v="Activated"/>
    <s v="Onsite"/>
    <x v="62"/>
    <x v="0"/>
  </r>
  <r>
    <n v="65"/>
    <s v="MSc DS-AI"/>
    <s v="2025EM1100065"/>
    <s v="2025em1100065@bitspilani-digital.edu.in"/>
    <s v="AMIT KUMAR"/>
    <s v="MALE"/>
    <s v="`+91-9167228556"/>
    <n v="15"/>
    <n v="15"/>
    <n v="15"/>
    <n v="8"/>
    <n v="53"/>
    <n v="65"/>
    <s v="Statistical Modelling &amp; Inferencing"/>
    <s v="MDS DF401"/>
    <s v="0 missed"/>
    <s v="0 missed"/>
    <n v="3"/>
    <n v="1"/>
    <n v="1"/>
    <n v="1"/>
    <s v="0 missed"/>
    <n v="4"/>
    <n v="1"/>
    <x v="1"/>
    <s v="No Data"/>
    <s v="P-S2_Onsite"/>
    <s v="Present"/>
    <s v="P-S2_Onsite"/>
    <n v="4.5"/>
    <n v="5"/>
    <n v="8"/>
    <n v="10"/>
    <n v="10"/>
    <n v="10"/>
    <n v="57"/>
    <n v="60"/>
    <s v="Data Pre-Processing"/>
    <s v="MDS DF402"/>
    <s v="0 missed"/>
    <s v="-"/>
    <n v="6"/>
    <s v="-"/>
    <n v="1"/>
    <s v="-"/>
    <s v="0 missed"/>
    <n v="6"/>
    <n v="1"/>
    <x v="1"/>
    <s v="P-S1_Onsite"/>
    <s v="No Data"/>
    <s v="Present"/>
    <s v="P-S1_Onsite"/>
    <n v="19"/>
    <n v="25.5"/>
    <n v="44.5"/>
    <n v="60"/>
    <s v="Feature Engineering"/>
    <s v="MDS DF403"/>
    <s v="0 missed"/>
    <s v="0 missed"/>
    <n v="1"/>
    <n v="1"/>
    <n v="1"/>
    <n v="1"/>
    <s v="0 missed"/>
    <n v="2"/>
    <n v="1"/>
    <x v="1"/>
    <s v="P-S1_Onsite"/>
    <s v="No Data"/>
    <s v="Present"/>
    <s v="P-S1_Onsite"/>
    <n v="20"/>
    <n v="20"/>
    <n v="19"/>
    <n v="59"/>
    <n v="60"/>
    <s v="Data Visualization &amp; Storytelling"/>
    <s v="MDS DF404"/>
    <s v="0 missed"/>
    <s v="0 missed"/>
    <n v="2"/>
    <n v="1"/>
    <n v="1"/>
    <n v="1"/>
    <s v="0 missed"/>
    <n v="3"/>
    <n v="1"/>
    <x v="1"/>
    <s v="P-S1_Onsite"/>
    <s v="No Data"/>
    <s v="Present"/>
    <s v="P-S1_Onsite"/>
    <n v="5.5"/>
    <s v="A"/>
    <n v="8"/>
    <n v="19"/>
    <n v="18"/>
    <n v="50.5"/>
    <n v="65"/>
    <s v="Data Stores &amp; Pipelines"/>
    <s v="MDS DF406"/>
    <s v="1 missed"/>
    <s v="0 missed"/>
    <n v="2"/>
    <n v="2"/>
    <n v="0.66666666666666663"/>
    <n v="1"/>
    <s v="1 missed"/>
    <n v="4"/>
    <n v="0.8"/>
    <x v="2"/>
    <s v="No Data"/>
    <s v="P-S2_Onsite"/>
    <s v="Present"/>
    <s v="P-S2_Onsite"/>
    <s v="P-3, _x000a_A-0, _x000a_No Data-2"/>
    <s v="P-2, _x000a_A-0, _x000a_No Data-3"/>
    <s v="P-S2_Onsite"/>
    <s v="P-S1_Onsite"/>
    <s v="P-S1_Onsite"/>
    <s v="P-S1_Onsite"/>
    <s v="P-S2_Onsite"/>
    <x v="0"/>
    <s v="Activated"/>
    <s v="Onsite"/>
    <x v="63"/>
    <x v="0"/>
  </r>
  <r>
    <n v="66"/>
    <s v="MSc DS-AI"/>
    <s v="2025EM1100066"/>
    <s v="2025em1100066@bitspilani-digital.edu.in"/>
    <s v="HEMANT KUMAR"/>
    <s v="MALE"/>
    <s v="`+91-9466988974"/>
    <n v="15"/>
    <n v="15"/>
    <n v="15"/>
    <n v="18"/>
    <n v="63"/>
    <n v="65"/>
    <s v="Statistical Modelling &amp; Inferencing"/>
    <s v="MDS DF401"/>
    <s v="0 missed"/>
    <s v="0 missed"/>
    <n v="3"/>
    <n v="1"/>
    <n v="1"/>
    <n v="1"/>
    <s v="0 missed"/>
    <n v="4"/>
    <n v="1"/>
    <x v="1"/>
    <s v="No Data"/>
    <s v="P-S2_Onsite"/>
    <s v="Present"/>
    <s v="P-S2_Onsite"/>
    <n v="4.75"/>
    <n v="4.25"/>
    <n v="10"/>
    <n v="10"/>
    <n v="10"/>
    <n v="10"/>
    <n v="58"/>
    <n v="60"/>
    <s v="Data Pre-Processing"/>
    <s v="MDS DF402"/>
    <s v="0 missed"/>
    <s v="-"/>
    <n v="6"/>
    <s v="-"/>
    <n v="1"/>
    <s v="-"/>
    <s v="0 missed"/>
    <n v="6"/>
    <n v="1"/>
    <x v="1"/>
    <s v="No Data"/>
    <s v="P-S2_Onsite"/>
    <s v="Present"/>
    <s v="P-S2_Onsite"/>
    <n v="18"/>
    <n v="24"/>
    <n v="42"/>
    <n v="60"/>
    <s v="Feature Engineering"/>
    <s v="MDS DF403"/>
    <s v="0 missed"/>
    <s v="0 missed"/>
    <n v="1"/>
    <n v="1"/>
    <n v="1"/>
    <n v="1"/>
    <s v="0 missed"/>
    <n v="2"/>
    <n v="1"/>
    <x v="1"/>
    <s v="No Data"/>
    <s v="P-S2_Onsite"/>
    <s v="Present"/>
    <s v="P-S2_Onsite"/>
    <n v="19"/>
    <n v="18"/>
    <n v="18"/>
    <n v="55"/>
    <n v="60"/>
    <s v="Data Visualization &amp; Storytelling"/>
    <s v="MDS DF404"/>
    <s v="0 missed"/>
    <s v="0 missed"/>
    <n v="2"/>
    <n v="1"/>
    <n v="1"/>
    <n v="1"/>
    <s v="0 missed"/>
    <n v="3"/>
    <n v="1"/>
    <x v="1"/>
    <s v="P-S1_Onsite"/>
    <s v="No Data"/>
    <s v="Present"/>
    <s v="P-S1_Onsite"/>
    <n v="6.5"/>
    <n v="8"/>
    <n v="9"/>
    <n v="16"/>
    <n v="16"/>
    <n v="55.5"/>
    <n v="65"/>
    <s v="Data Stores &amp; Pipelines"/>
    <s v="MDS DF406"/>
    <s v="0 missed"/>
    <s v="0 missed"/>
    <n v="3"/>
    <n v="2"/>
    <n v="1"/>
    <n v="1"/>
    <s v="0 missed"/>
    <n v="5"/>
    <n v="1"/>
    <x v="1"/>
    <s v="No Data"/>
    <s v="P-S2_Onsite"/>
    <s v="Present"/>
    <s v="P-S2_Onsite"/>
    <s v="P-1, _x000a_A-0, _x000a_No Data-4"/>
    <s v="P-4, _x000a_A-0, _x000a_No Data-1"/>
    <s v="P-S2_Onsite"/>
    <s v="P-S2_Onsite"/>
    <s v="P-S2_Onsite"/>
    <s v="P-S1_Onsite"/>
    <s v="P-S2_Onsite"/>
    <x v="0"/>
    <s v="Activated"/>
    <s v="Onsite"/>
    <x v="64"/>
    <x v="0"/>
  </r>
  <r>
    <n v="67"/>
    <s v="MSc DS-AI"/>
    <s v="2025EM1100067"/>
    <s v="2025em1100067@bitspilani-digital.edu.in"/>
    <s v="RAHUL"/>
    <s v="MALE"/>
    <s v="`+91-9930296625"/>
    <n v="15"/>
    <n v="15"/>
    <n v="15"/>
    <n v="17"/>
    <n v="62"/>
    <n v="65"/>
    <s v="Statistical Modelling &amp; Inferencing"/>
    <s v="MDS DF401"/>
    <s v="0 missed"/>
    <s v="0 missed"/>
    <n v="3"/>
    <n v="1"/>
    <n v="1"/>
    <n v="1"/>
    <s v="0 missed"/>
    <n v="4"/>
    <n v="1"/>
    <x v="1"/>
    <s v="No Data"/>
    <s v="P-S2_Onsite"/>
    <s v="Present"/>
    <s v="P-S2_Onsite"/>
    <n v="3.75"/>
    <n v="4.75"/>
    <n v="10"/>
    <n v="10"/>
    <n v="9"/>
    <n v="10"/>
    <n v="56"/>
    <n v="60"/>
    <s v="Data Pre-Processing"/>
    <s v="MDS DF402"/>
    <s v="0 missed"/>
    <s v="-"/>
    <n v="6"/>
    <s v="-"/>
    <n v="1"/>
    <s v="-"/>
    <s v="0 missed"/>
    <n v="6"/>
    <n v="1"/>
    <x v="1"/>
    <s v="No Data"/>
    <s v="P-S2_Onsite"/>
    <s v="Present"/>
    <s v="P-S2_Onsite"/>
    <n v="20"/>
    <n v="34"/>
    <n v="54"/>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No Data"/>
    <s v="P-S2_Onsite"/>
    <s v="Present"/>
    <s v="P-S2_Onsite"/>
    <s v="A"/>
    <n v="7.5"/>
    <n v="8"/>
    <n v="16"/>
    <n v="20"/>
    <n v="51.5"/>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65"/>
    <x v="0"/>
  </r>
  <r>
    <n v="68"/>
    <s v="MSc DS-AI"/>
    <s v="2025EM1100068"/>
    <s v="2025em1100068@bitspilani-digital.edu.in"/>
    <s v="ANIMESH KUMAR"/>
    <s v="MALE"/>
    <s v="`+91-9702381587"/>
    <n v="15"/>
    <n v="15"/>
    <n v="15"/>
    <n v="16"/>
    <n v="61"/>
    <n v="65"/>
    <s v="Statistical Modelling &amp; Inferencing"/>
    <s v="MDS DF401"/>
    <s v="0 missed"/>
    <s v="0 missed"/>
    <n v="3"/>
    <n v="1"/>
    <n v="1"/>
    <n v="1"/>
    <s v="0 missed"/>
    <n v="4"/>
    <n v="1"/>
    <x v="1"/>
    <s v="No Data"/>
    <s v="P-S2_Onsite"/>
    <s v="Present"/>
    <s v="P-S2_Onsite"/>
    <n v="2.5"/>
    <n v="5"/>
    <s v="A"/>
    <n v="10"/>
    <s v="A"/>
    <n v="10"/>
    <n v="35"/>
    <n v="60"/>
    <s v="Data Pre-Processing"/>
    <s v="MDS DF402"/>
    <s v="2 missed"/>
    <s v="-"/>
    <n v="4"/>
    <s v="-"/>
    <n v="0.66666666666666663"/>
    <s v="-"/>
    <s v="2 missed"/>
    <n v="4"/>
    <n v="0.66666666666666663"/>
    <x v="5"/>
    <s v="No Data"/>
    <s v="P-S2_Onsite"/>
    <s v="Present"/>
    <s v="P-S2_Onsite"/>
    <n v="20"/>
    <n v="25"/>
    <n v="45"/>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5.5"/>
    <n v="6.875"/>
    <n v="9"/>
    <n v="18"/>
    <n v="20"/>
    <n v="59.3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66"/>
    <x v="0"/>
  </r>
  <r>
    <n v="69"/>
    <s v="MSc DS-AI"/>
    <s v="2025EM1100069"/>
    <s v="2025em1100069@bitspilani-digital.edu.in"/>
    <s v="KULKARNI SHUBHAM MOHAN"/>
    <s v="MALE"/>
    <s v="`+91-9028283820"/>
    <n v="15"/>
    <s v="A"/>
    <n v="15"/>
    <n v="18"/>
    <n v="48"/>
    <n v="65"/>
    <s v="Statistical Modelling &amp; Inferencing"/>
    <s v="MDS DF401"/>
    <s v="1 missed"/>
    <s v="0 missed"/>
    <n v="2"/>
    <n v="1"/>
    <n v="0.66666666666666663"/>
    <n v="1"/>
    <s v="1 missed"/>
    <n v="3"/>
    <n v="0.75"/>
    <x v="4"/>
    <s v="P-S1_Onsite"/>
    <s v="No Data"/>
    <s v="Present"/>
    <s v="P-S1_Onsite"/>
    <n v="4.5"/>
    <n v="4.75"/>
    <n v="10"/>
    <s v="A"/>
    <n v="9"/>
    <n v="10"/>
    <n v="47.5"/>
    <n v="60"/>
    <s v="Data Pre-Processing"/>
    <s v="MDS DF402"/>
    <s v="1 missed"/>
    <s v="-"/>
    <n v="5"/>
    <s v="-"/>
    <n v="0.83333333333333337"/>
    <s v="-"/>
    <s v="1 missed"/>
    <n v="5"/>
    <n v="0.83333333333333337"/>
    <x v="2"/>
    <s v="P-S1_Onsite"/>
    <s v="No Data"/>
    <s v="Present"/>
    <s v="P-S1_Onsite"/>
    <n v="19"/>
    <n v="29"/>
    <n v="48"/>
    <n v="60"/>
    <s v="Feature Engineering"/>
    <s v="MDS DF403"/>
    <s v="0 missed"/>
    <s v="0 missed"/>
    <n v="1"/>
    <n v="1"/>
    <n v="1"/>
    <n v="1"/>
    <s v="0 missed"/>
    <n v="2"/>
    <n v="1"/>
    <x v="1"/>
    <s v="No Data"/>
    <s v="P-S2_Onsite"/>
    <s v="Present"/>
    <s v="P-S2_Onsite"/>
    <n v="18"/>
    <n v="19"/>
    <n v="17"/>
    <n v="54"/>
    <n v="60"/>
    <s v="Data Visualization &amp; Storytelling"/>
    <s v="MDS DF404"/>
    <s v="0 missed"/>
    <s v="0 missed"/>
    <n v="2"/>
    <n v="1"/>
    <n v="1"/>
    <n v="1"/>
    <s v="0 missed"/>
    <n v="3"/>
    <n v="1"/>
    <x v="1"/>
    <s v="No Data"/>
    <s v="P-S2_Onsite"/>
    <s v="Present"/>
    <s v="P-S2_Onsite"/>
    <n v="5"/>
    <n v="7"/>
    <n v="9"/>
    <n v="19"/>
    <n v="19"/>
    <n v="59"/>
    <n v="65"/>
    <s v="Data Stores &amp; Pipelines"/>
    <s v="MDS DF406"/>
    <s v="0 missed"/>
    <s v="0 missed"/>
    <n v="3"/>
    <n v="2"/>
    <n v="1"/>
    <n v="1"/>
    <s v="0 missed"/>
    <n v="5"/>
    <n v="1"/>
    <x v="1"/>
    <s v="No Data"/>
    <s v="P-S2_Onsite"/>
    <s v="Present"/>
    <s v="P-S2_Onsite"/>
    <s v="P-2, _x000a_A-0, _x000a_No Data-3"/>
    <s v="P-3, _x000a_A-0, _x000a_No Data-2"/>
    <s v="P-S1_Onsite"/>
    <s v="P-S1_Onsite"/>
    <s v="P-S2_Onsite"/>
    <s v="P-S2_Onsite"/>
    <s v="P-S2_Onsite"/>
    <x v="0"/>
    <s v="Activated"/>
    <s v="Onsite"/>
    <x v="67"/>
    <x v="0"/>
  </r>
  <r>
    <n v="70"/>
    <s v="MSc DS-AI"/>
    <s v="2025EM1100070"/>
    <s v="2025em1100070@bitspilani-digital.edu.in"/>
    <s v="MOHAMMED MUZAMMIL KHAN"/>
    <s v="MALE"/>
    <s v="`+91-9700798895"/>
    <e v="#N/A"/>
    <e v="#N/A"/>
    <e v="#N/A"/>
    <e v="#N/A"/>
    <e v="#N/A"/>
    <e v="#N/A"/>
    <s v="Statistical Modelling &amp; Inferencing"/>
    <s v="MDS DF401"/>
    <s v="0 missed"/>
    <s v="0 missed"/>
    <n v="3"/>
    <n v="1"/>
    <n v="1"/>
    <n v="1"/>
    <s v="0 missed"/>
    <n v="4"/>
    <n v="1"/>
    <x v="1"/>
    <s v="No Data"/>
    <s v="No Data"/>
    <s v="No Data"/>
    <s v="No Data"/>
    <n v="5"/>
    <n v="4.5"/>
    <n v="10"/>
    <n v="10"/>
    <n v="10"/>
    <n v="10"/>
    <n v="59"/>
    <n v="60"/>
    <s v="Data Pre-Processing"/>
    <s v="MDS DF402"/>
    <s v="0 missed"/>
    <s v="-"/>
    <n v="6"/>
    <s v="-"/>
    <n v="1"/>
    <s v="-"/>
    <s v="0 missed"/>
    <n v="6"/>
    <n v="1"/>
    <x v="1"/>
    <s v="No Data"/>
    <s v="A-S2_Onsite"/>
    <s v="Absent"/>
    <s v="A-S2_Onsite"/>
    <e v="#N/A"/>
    <e v="#N/A"/>
    <e v="#N/A"/>
    <e v="#N/A"/>
    <s v="Feature Engineering"/>
    <s v="MDS DF403"/>
    <s v="0 missed"/>
    <s v="0 missed"/>
    <n v="1"/>
    <n v="1"/>
    <n v="1"/>
    <n v="1"/>
    <s v="0 missed"/>
    <n v="2"/>
    <n v="1"/>
    <x v="1"/>
    <s v="No Data"/>
    <s v="No Data"/>
    <s v="No Data"/>
    <s v="No Data"/>
    <n v="20"/>
    <n v="20"/>
    <s v="A"/>
    <n v="40"/>
    <n v="60"/>
    <s v="Data Visualization &amp; Storytelling"/>
    <s v="MDS DF404"/>
    <s v="0 missed"/>
    <s v="1 missed"/>
    <n v="2"/>
    <n v="0"/>
    <n v="1"/>
    <n v="0"/>
    <s v="1 missed"/>
    <n v="2"/>
    <n v="0.66666666666666663"/>
    <x v="3"/>
    <s v="No Data"/>
    <s v="A-S2_Onsite"/>
    <s v="Absent"/>
    <s v="A-S2_Onsite"/>
    <e v="#N/A"/>
    <e v="#N/A"/>
    <e v="#N/A"/>
    <e v="#N/A"/>
    <e v="#N/A"/>
    <e v="#N/A"/>
    <e v="#N/A"/>
    <s v="Data Stores &amp; Pipelines"/>
    <s v="MDS DF406"/>
    <s v="0 missed"/>
    <s v="0 missed"/>
    <n v="3"/>
    <n v="2"/>
    <n v="1"/>
    <n v="1"/>
    <s v="0 missed"/>
    <n v="5"/>
    <n v="1"/>
    <x v="1"/>
    <s v="No Data"/>
    <s v="No Data"/>
    <s v="No Data"/>
    <s v="No Data"/>
    <s v="P-0, _x000a_A-0, _x000a_No Data-5"/>
    <s v="P-0, _x000a_A-2, _x000a_No Data-3"/>
    <s v="No Data"/>
    <s v="A-S2_Onsite"/>
    <s v="No Data"/>
    <s v="A-S2_Onsite"/>
    <s v="No Data"/>
    <x v="3"/>
    <s v="Activation Pending"/>
    <s v="Onsite"/>
    <x v="68"/>
    <x v="1"/>
  </r>
  <r>
    <n v="71"/>
    <s v="MSc DS-AI"/>
    <s v="2025EM1100071"/>
    <s v="2025em1100071@bitspilani-digital.edu.in"/>
    <s v="RAJYA LAKSHMI GUDURI"/>
    <s v="FEMALE"/>
    <s v="`+91-9866378888"/>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72"/>
    <s v="MSc DS-AI"/>
    <s v="2025EM1100072"/>
    <s v="2025em1100072@bitspilani-digital.edu.in"/>
    <s v="DESAI SOHAM PARASHAR"/>
    <s v="MALE"/>
    <s v="`+91-9930802558"/>
    <n v="14"/>
    <n v="13.5"/>
    <n v="15"/>
    <n v="19"/>
    <n v="61.5"/>
    <n v="65"/>
    <s v="Statistical Modelling &amp; Inferencing"/>
    <s v="MDS DF401"/>
    <s v="0 missed"/>
    <s v="0 missed"/>
    <n v="3"/>
    <n v="1"/>
    <n v="1"/>
    <n v="1"/>
    <s v="0 missed"/>
    <n v="4"/>
    <n v="1"/>
    <x v="1"/>
    <s v="P-S1_Online"/>
    <s v="No Data"/>
    <s v="Present"/>
    <s v="P-S1_Online"/>
    <n v="4.75"/>
    <n v="4"/>
    <n v="10"/>
    <n v="10"/>
    <n v="9"/>
    <n v="9"/>
    <n v="55.5"/>
    <n v="60"/>
    <s v="Data Pre-Processing"/>
    <s v="MDS DF402"/>
    <s v="0 missed"/>
    <s v="-"/>
    <n v="6"/>
    <s v="-"/>
    <n v="1"/>
    <s v="-"/>
    <s v="0 missed"/>
    <n v="6"/>
    <n v="1"/>
    <x v="1"/>
    <s v="No Data"/>
    <s v="P-S2_Online"/>
    <s v="Present"/>
    <s v="P-S2_Online"/>
    <n v="20"/>
    <n v="27"/>
    <n v="47"/>
    <n v="60"/>
    <s v="Feature Engineering"/>
    <s v="MDS DF403"/>
    <s v="0 missed"/>
    <s v="0 missed"/>
    <n v="1"/>
    <n v="1"/>
    <n v="1"/>
    <n v="1"/>
    <s v="0 missed"/>
    <n v="2"/>
    <n v="1"/>
    <x v="1"/>
    <s v="No Data"/>
    <s v="P-S2_Online"/>
    <s v="Present"/>
    <s v="P-S2_Online"/>
    <n v="16"/>
    <n v="20"/>
    <n v="17"/>
    <n v="53"/>
    <n v="60"/>
    <s v="Data Visualization &amp; Storytelling"/>
    <s v="MDS DF404"/>
    <s v="0 missed"/>
    <s v="0 missed"/>
    <n v="2"/>
    <n v="1"/>
    <n v="1"/>
    <n v="1"/>
    <s v="0 missed"/>
    <n v="3"/>
    <n v="1"/>
    <x v="1"/>
    <s v="P-S1_Online"/>
    <s v="No Data"/>
    <s v="Present"/>
    <s v="P-S1_Online"/>
    <n v="5.5"/>
    <n v="7.5"/>
    <n v="9"/>
    <n v="14"/>
    <n v="20"/>
    <n v="56"/>
    <n v="65"/>
    <s v="Data Stores &amp; Pipelines"/>
    <s v="MDS DF406"/>
    <s v="0 missed"/>
    <s v="0 missed"/>
    <n v="3"/>
    <n v="2"/>
    <n v="1"/>
    <n v="1"/>
    <s v="0 missed"/>
    <n v="5"/>
    <n v="1"/>
    <x v="1"/>
    <s v="No Data"/>
    <s v="P-S2_Online"/>
    <s v="Present"/>
    <s v="P-S2_Online"/>
    <s v="P-2, _x000a_A-0, _x000a_No Data-3"/>
    <s v="P-3, _x000a_A-0, _x000a_No Data-2"/>
    <s v="P-S1_Online"/>
    <s v="P-S2_Online"/>
    <s v="P-S2_Online"/>
    <s v="P-S1_Online"/>
    <s v="P-S2_Online"/>
    <x v="0"/>
    <s v="Activated"/>
    <s v="Online"/>
    <x v="69"/>
    <x v="0"/>
  </r>
  <r>
    <n v="73"/>
    <s v="MSc DS-AI"/>
    <s v="2025EM1100073"/>
    <s v="2025em1100073@bitspilani-digital.edu.in"/>
    <s v="SARDA RITIKA ABHAY VEENA"/>
    <s v="FEMALE"/>
    <s v="`+91-8237020199"/>
    <n v="15"/>
    <n v="15"/>
    <n v="15"/>
    <n v="17"/>
    <n v="62"/>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20"/>
    <n v="29"/>
    <n v="49"/>
    <n v="60"/>
    <s v="Feature Engineering"/>
    <s v="MDS DF403"/>
    <s v="0 missed"/>
    <s v="0 missed"/>
    <n v="1"/>
    <n v="1"/>
    <n v="1"/>
    <n v="1"/>
    <s v="0 missed"/>
    <n v="2"/>
    <n v="1"/>
    <x v="1"/>
    <s v="No Data"/>
    <s v="P-S2_Onsite"/>
    <s v="Present"/>
    <s v="P-S2_Onsite"/>
    <n v="18"/>
    <n v="20"/>
    <n v="18"/>
    <n v="56"/>
    <n v="60"/>
    <s v="Data Visualization &amp; Storytelling"/>
    <s v="MDS DF404"/>
    <s v="0 missed"/>
    <s v="0 missed"/>
    <n v="2"/>
    <n v="1"/>
    <n v="1"/>
    <n v="1"/>
    <s v="0 missed"/>
    <n v="3"/>
    <n v="1"/>
    <x v="1"/>
    <s v="No Data"/>
    <s v="P-S2_Onsite"/>
    <s v="Present"/>
    <s v="P-S2_Onsite"/>
    <n v="6"/>
    <n v="7.125"/>
    <n v="8"/>
    <n v="6"/>
    <n v="17"/>
    <n v="44.1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70"/>
    <x v="0"/>
  </r>
  <r>
    <n v="74"/>
    <s v="MSc DS-AI"/>
    <s v="2025EM1100074"/>
    <s v="2025em1100074@bitspilani-digital.edu.in"/>
    <s v="AJEET KUMAR SINGH"/>
    <s v="MALE"/>
    <s v="`+91-9026480628"/>
    <n v="12.667"/>
    <n v="15"/>
    <n v="15"/>
    <n v="17"/>
    <n v="59.667000000000002"/>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No Data"/>
    <s v="P-S2_Onsite"/>
    <s v="Present"/>
    <s v="P-S2_Onsite"/>
    <n v="19"/>
    <n v="24"/>
    <n v="43"/>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6.5"/>
    <n v="7.5"/>
    <n v="9"/>
    <n v="14"/>
    <n v="20"/>
    <n v="57"/>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71"/>
    <x v="0"/>
  </r>
  <r>
    <n v="75"/>
    <s v="MSc DS-AI"/>
    <s v="2025EM1100075"/>
    <s v="2025em1100075@bitspilani-digital.edu.in"/>
    <s v="ANKUR MADAN"/>
    <s v="MALE"/>
    <s v="`+91-8860093588"/>
    <n v="15"/>
    <n v="15"/>
    <n v="15"/>
    <n v="18"/>
    <n v="63"/>
    <n v="65"/>
    <s v="Statistical Modelling &amp; Inferencing"/>
    <s v="MDS DF401"/>
    <s v="0 missed"/>
    <s v="0 missed"/>
    <n v="3"/>
    <n v="1"/>
    <n v="1"/>
    <n v="1"/>
    <s v="0 missed"/>
    <n v="4"/>
    <n v="1"/>
    <x v="1"/>
    <s v="P-S1_Onsite"/>
    <s v="No Data"/>
    <s v="Present"/>
    <s v="P-S1_Onsite"/>
    <n v="4.75"/>
    <n v="5"/>
    <n v="10"/>
    <n v="10"/>
    <n v="10"/>
    <n v="10"/>
    <n v="59.5"/>
    <n v="60"/>
    <s v="Data Pre-Processing"/>
    <s v="MDS DF402"/>
    <s v="0 missed"/>
    <s v="-"/>
    <n v="6"/>
    <s v="-"/>
    <n v="1"/>
    <s v="-"/>
    <s v="0 missed"/>
    <n v="6"/>
    <n v="1"/>
    <x v="1"/>
    <s v="P-S1_Onsite"/>
    <s v="No Data"/>
    <s v="Present"/>
    <s v="P-S1_Onsite"/>
    <n v="19"/>
    <n v="20"/>
    <n v="39"/>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P-S1_Onsite"/>
    <s v="No Data"/>
    <s v="Present"/>
    <s v="P-S1_Onsite"/>
    <n v="6.5"/>
    <n v="7"/>
    <n v="8"/>
    <n v="14"/>
    <n v="17"/>
    <n v="52.5"/>
    <n v="65"/>
    <s v="Data Stores &amp; Pipelines"/>
    <s v="MDS DF406"/>
    <s v="0 missed"/>
    <s v="0 missed"/>
    <n v="3"/>
    <n v="2"/>
    <n v="1"/>
    <n v="1"/>
    <s v="0 missed"/>
    <n v="5"/>
    <n v="1"/>
    <x v="1"/>
    <s v="No Data"/>
    <s v="P-S2_Onsite"/>
    <s v="Present"/>
    <s v="P-S2_Onsite"/>
    <s v="P-3, _x000a_A-0, _x000a_No Data-2"/>
    <s v="P-2, _x000a_A-0, _x000a_No Data-3"/>
    <s v="P-S1_Onsite"/>
    <s v="P-S1_Onsite"/>
    <s v="P-S2_Onsite"/>
    <s v="P-S1_Onsite"/>
    <s v="P-S2_Onsite"/>
    <x v="0"/>
    <s v="Activated"/>
    <s v="Onsite"/>
    <x v="72"/>
    <x v="0"/>
  </r>
  <r>
    <n v="76"/>
    <s v="MSc DS-AI"/>
    <s v="2025EM1100076"/>
    <s v="2025em1100076@bitspilani-digital.edu.in"/>
    <s v="ASMITA CHOPRA"/>
    <s v="FEMALE"/>
    <s v="`+91-9545330896"/>
    <n v="15"/>
    <n v="15"/>
    <n v="15"/>
    <n v="18"/>
    <n v="63"/>
    <n v="65"/>
    <s v="Statistical Modelling &amp; Inferencing"/>
    <s v="MDS DF401"/>
    <s v="0 missed"/>
    <s v="0 missed"/>
    <n v="3"/>
    <n v="1"/>
    <n v="1"/>
    <n v="1"/>
    <s v="0 missed"/>
    <n v="4"/>
    <n v="1"/>
    <x v="1"/>
    <s v="P-S1_Onsite"/>
    <s v="No Data"/>
    <s v="Present"/>
    <s v="P-S1_Onsite"/>
    <n v="4.75"/>
    <n v="4.5"/>
    <n v="10"/>
    <n v="10"/>
    <n v="10"/>
    <n v="9"/>
    <n v="57.5"/>
    <n v="60"/>
    <s v="Data Pre-Processing"/>
    <s v="MDS DF402"/>
    <s v="0 missed"/>
    <s v="-"/>
    <n v="6"/>
    <s v="-"/>
    <n v="1"/>
    <s v="-"/>
    <s v="0 missed"/>
    <n v="6"/>
    <n v="1"/>
    <x v="1"/>
    <s v="P-S1_Onsite"/>
    <s v="No Data"/>
    <s v="Present"/>
    <s v="P-S1_Onsite"/>
    <s v="A"/>
    <n v="31"/>
    <n v="31"/>
    <n v="60"/>
    <s v="Feature Engineering"/>
    <s v="MDS DF403"/>
    <s v="1 missed"/>
    <s v="0 missed"/>
    <n v="0"/>
    <n v="1"/>
    <n v="0"/>
    <n v="1"/>
    <s v="1 missed"/>
    <n v="1"/>
    <n v="0.5"/>
    <x v="3"/>
    <s v="P-S1_Onsite"/>
    <s v="No Data"/>
    <s v="Present"/>
    <s v="P-S1_Onsite"/>
    <n v="20"/>
    <s v="A"/>
    <n v="18"/>
    <n v="38"/>
    <n v="60"/>
    <s v="Data Visualization &amp; Storytelling"/>
    <s v="MDS DF404"/>
    <s v="1 missed"/>
    <s v="0 missed"/>
    <n v="1"/>
    <n v="1"/>
    <n v="0.5"/>
    <n v="1"/>
    <s v="1 missed"/>
    <n v="2"/>
    <n v="0.66666666666666663"/>
    <x v="2"/>
    <s v="P-S1_Onsite"/>
    <s v="No Data"/>
    <s v="Present"/>
    <s v="P-S1_Onsite"/>
    <s v="A"/>
    <s v="A"/>
    <s v="A"/>
    <n v="13"/>
    <n v="19"/>
    <n v="32"/>
    <n v="65"/>
    <s v="Data Stores &amp; Pipelines"/>
    <s v="MDS DF406"/>
    <s v="3 missed"/>
    <s v="0 missed"/>
    <n v="0"/>
    <n v="2"/>
    <n v="0"/>
    <n v="1"/>
    <s v="3 missed"/>
    <n v="2"/>
    <n v="0.4"/>
    <x v="8"/>
    <s v="P-S1_Onsite"/>
    <s v="No Data"/>
    <s v="Present"/>
    <s v="P-S1_Onsite"/>
    <s v="P-5, _x000a_A-0, _x000a_No Data-0"/>
    <s v="P-0, _x000a_A-0, _x000a_No Data-5"/>
    <s v="P-S1_Onsite"/>
    <s v="P-S1_Onsite"/>
    <s v="P-S1_Onsite"/>
    <s v="P-S1_Onsite"/>
    <s v="P-S1_Onsite"/>
    <x v="0"/>
    <s v="Activated"/>
    <s v="Onsite"/>
    <x v="73"/>
    <x v="0"/>
  </r>
  <r>
    <n v="77"/>
    <s v="MSc DS-AI"/>
    <s v="2025EM1100077"/>
    <s v="2025em1100077@bitspilani-digital.edu.in"/>
    <s v="DADISETTI SUPRAJA"/>
    <s v="FEMALE"/>
    <s v="`+91-9014831508"/>
    <s v="A"/>
    <n v="15"/>
    <n v="15"/>
    <n v="17"/>
    <n v="47"/>
    <n v="65"/>
    <s v="Statistical Modelling &amp; Inferencing"/>
    <s v="MDS DF401"/>
    <s v="1 missed"/>
    <s v="0 missed"/>
    <n v="2"/>
    <n v="1"/>
    <n v="0.66666666666666663"/>
    <n v="1"/>
    <s v="1 missed"/>
    <n v="3"/>
    <n v="0.75"/>
    <x v="4"/>
    <s v="A-S1_Onsite"/>
    <s v="A-S2_Onsite"/>
    <s v="Absent"/>
    <s v="A-S1_Onsite"/>
    <s v="A"/>
    <s v="A"/>
    <n v="10"/>
    <n v="9"/>
    <n v="10"/>
    <n v="10"/>
    <n v="39"/>
    <n v="60"/>
    <s v="Data Pre-Processing"/>
    <s v="MDS DF402"/>
    <s v="2 missed"/>
    <s v="-"/>
    <n v="4"/>
    <s v="-"/>
    <n v="0.66666666666666663"/>
    <s v="-"/>
    <s v="2 missed"/>
    <n v="4"/>
    <n v="0.66666666666666663"/>
    <x v="5"/>
    <s v="P-S1_Onsite"/>
    <s v="No Data"/>
    <s v="Present"/>
    <s v="P-S1_Onsite"/>
    <s v="A"/>
    <n v="22.5"/>
    <n v="22.5"/>
    <n v="60"/>
    <s v="Feature Engineering"/>
    <s v="MDS DF403"/>
    <s v="1 missed"/>
    <s v="0 missed"/>
    <n v="0"/>
    <n v="1"/>
    <n v="0"/>
    <n v="1"/>
    <s v="1 missed"/>
    <n v="1"/>
    <n v="0.5"/>
    <x v="3"/>
    <s v="A-S1_Onsite"/>
    <s v="A-S2_Onsite"/>
    <s v="Absent"/>
    <s v="A-S1_Onsite"/>
    <n v="18"/>
    <s v="A"/>
    <n v="18"/>
    <n v="36"/>
    <n v="60"/>
    <s v="Data Visualization &amp; Storytelling"/>
    <s v="MDS DF404"/>
    <s v="1 missed"/>
    <s v="0 missed"/>
    <n v="1"/>
    <n v="1"/>
    <n v="0.5"/>
    <n v="1"/>
    <s v="1 missed"/>
    <n v="2"/>
    <n v="0.66666666666666663"/>
    <x v="2"/>
    <s v="A-S1_Onsite"/>
    <s v="A-S2_Onsite"/>
    <s v="Absent"/>
    <s v="A-S1_Onsite"/>
    <s v="A"/>
    <s v="A"/>
    <s v="A"/>
    <s v="A"/>
    <n v="18"/>
    <n v="18"/>
    <n v="65"/>
    <s v="Data Stores &amp; Pipelines"/>
    <s v="MDS DF406"/>
    <s v="3 missed"/>
    <s v="1 missed"/>
    <n v="0"/>
    <n v="1"/>
    <n v="0"/>
    <n v="0.5"/>
    <s v="4 missed"/>
    <n v="1"/>
    <n v="0.2"/>
    <x v="9"/>
    <s v="A-S1_Onsite"/>
    <s v="A-S2_Onsite"/>
    <s v="Absent"/>
    <s v="A-S1_Onsite"/>
    <s v="P-1, _x000a_A-4, _x000a_No Data-0"/>
    <s v="P-0, _x000a_A-4, _x000a_No Data-1"/>
    <s v="A-S1_Onsite"/>
    <s v="P-S1_Onsite"/>
    <s v="A-S1_Onsite"/>
    <s v="A-S1_Onsite"/>
    <s v="A-S1_Onsite"/>
    <x v="4"/>
    <s v="Activated"/>
    <s v="Onsite"/>
    <x v="74"/>
    <x v="0"/>
  </r>
  <r>
    <n v="78"/>
    <s v="MSc DS-AI"/>
    <s v="2025EM1100078"/>
    <s v="2025em1100078@bitspilani-digital.edu.in"/>
    <s v="SUBASHREE H"/>
    <s v="FEMALE"/>
    <s v="`+91-9791258452"/>
    <n v="15"/>
    <n v="15"/>
    <n v="15"/>
    <n v="18"/>
    <n v="63"/>
    <n v="65"/>
    <s v="Statistical Modelling &amp; Inferencing"/>
    <s v="MDS DF401"/>
    <s v="0 missed"/>
    <s v="0 missed"/>
    <n v="3"/>
    <n v="1"/>
    <n v="1"/>
    <n v="1"/>
    <s v="0 missed"/>
    <n v="4"/>
    <n v="1"/>
    <x v="1"/>
    <s v="P-S1_Onsite"/>
    <s v="No Data"/>
    <s v="Present"/>
    <s v="P-S1_Onsite"/>
    <n v="4.75"/>
    <n v="4.5"/>
    <n v="10"/>
    <n v="10"/>
    <n v="10"/>
    <n v="10"/>
    <n v="58.5"/>
    <n v="60"/>
    <s v="Data Pre-Processing"/>
    <s v="MDS DF402"/>
    <s v="0 missed"/>
    <s v="-"/>
    <n v="6"/>
    <s v="-"/>
    <n v="1"/>
    <s v="-"/>
    <s v="0 missed"/>
    <n v="6"/>
    <n v="1"/>
    <x v="1"/>
    <s v="P-S1_Onsite"/>
    <s v="No Data"/>
    <s v="Present"/>
    <s v="P-S1_Onsite"/>
    <n v="20"/>
    <n v="31"/>
    <n v="51"/>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P-S1_Onsite"/>
    <s v="No Data"/>
    <s v="Present"/>
    <s v="P-S1_Onsite"/>
    <n v="6"/>
    <s v="A"/>
    <n v="8"/>
    <n v="16"/>
    <n v="17"/>
    <n v="47"/>
    <n v="65"/>
    <s v="Data Stores &amp; Pipelines"/>
    <s v="MDS DF406"/>
    <s v="1 missed"/>
    <s v="0 missed"/>
    <n v="2"/>
    <n v="2"/>
    <n v="0.66666666666666663"/>
    <n v="1"/>
    <s v="1 missed"/>
    <n v="4"/>
    <n v="0.8"/>
    <x v="2"/>
    <s v="No Data"/>
    <s v="P-S2_Onsite"/>
    <s v="Present"/>
    <s v="P-S2_Onsite"/>
    <s v="P-3, _x000a_A-0, _x000a_No Data-2"/>
    <s v="P-2, _x000a_A-0, _x000a_No Data-3"/>
    <s v="P-S1_Onsite"/>
    <s v="P-S1_Onsite"/>
    <s v="P-S2_Onsite"/>
    <s v="P-S1_Onsite"/>
    <s v="P-S2_Onsite"/>
    <x v="0"/>
    <s v="Activated"/>
    <s v="Onsite"/>
    <x v="75"/>
    <x v="0"/>
  </r>
  <r>
    <n v="79"/>
    <s v="MSc DS-AI"/>
    <s v="2025EM1100079"/>
    <s v="2025em1100079@bitspilani-digital.edu.in"/>
    <s v="SANNIDHI SHYAM NILESHWAR"/>
    <s v="FEMALE"/>
    <s v="`+91-9923767636"/>
    <n v="15"/>
    <n v="15"/>
    <s v="A"/>
    <s v="A"/>
    <n v="30"/>
    <n v="65"/>
    <s v="Statistical Modelling &amp; Inferencing"/>
    <s v="MDS DF401"/>
    <s v="1 missed"/>
    <s v="1 missed"/>
    <n v="2"/>
    <n v="0"/>
    <n v="0.66666666666666663"/>
    <n v="0"/>
    <s v="2 missed"/>
    <n v="2"/>
    <n v="0.5"/>
    <x v="6"/>
    <s v="No Data"/>
    <s v="A-S2_Onsite"/>
    <s v="Absent"/>
    <s v="A-S2_Onsite"/>
    <n v="4.25"/>
    <n v="2.5"/>
    <n v="10"/>
    <n v="10"/>
    <s v="A"/>
    <s v="A"/>
    <n v="33.5"/>
    <n v="60"/>
    <s v="Data Pre-Processing"/>
    <s v="MDS DF402"/>
    <s v="2 missed"/>
    <s v="-"/>
    <n v="4"/>
    <s v="-"/>
    <n v="0.66666666666666663"/>
    <s v="-"/>
    <s v="2 missed"/>
    <n v="4"/>
    <n v="0.66666666666666663"/>
    <x v="5"/>
    <s v="No Data"/>
    <s v="A-S2_Onsite"/>
    <s v="Absent"/>
    <s v="A-S2_Onsite"/>
    <n v="20"/>
    <n v="25"/>
    <n v="45"/>
    <n v="60"/>
    <s v="Feature Engineering"/>
    <s v="MDS DF403"/>
    <s v="0 missed"/>
    <s v="0 missed"/>
    <n v="1"/>
    <n v="1"/>
    <n v="1"/>
    <n v="1"/>
    <s v="0 missed"/>
    <n v="2"/>
    <n v="1"/>
    <x v="1"/>
    <s v="No Data"/>
    <s v="A-S2_Onsite"/>
    <s v="Absent"/>
    <s v="A-S2_Onsite"/>
    <n v="20"/>
    <s v="A"/>
    <s v="A"/>
    <n v="20"/>
    <n v="60"/>
    <s v="Data Visualization &amp; Storytelling"/>
    <s v="MDS DF404"/>
    <s v="1 missed"/>
    <s v="1 missed"/>
    <n v="1"/>
    <n v="0"/>
    <n v="0.5"/>
    <n v="0"/>
    <s v="2 missed"/>
    <n v="1"/>
    <n v="0.33333333333333331"/>
    <x v="4"/>
    <s v="No Data"/>
    <s v="A-S2_Onsite"/>
    <s v="Absent"/>
    <s v="A-S2_Onsite"/>
    <n v="7.5"/>
    <n v="7.625"/>
    <s v="A"/>
    <s v="A"/>
    <s v="A"/>
    <n v="15.12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76"/>
    <x v="1"/>
  </r>
  <r>
    <n v="80"/>
    <s v="MSc DS-AI"/>
    <s v="2025EM1100080"/>
    <s v="2025em1100080@bitspilani-digital.edu.in"/>
    <s v="SNEKHA W"/>
    <s v="FEMALE"/>
    <s v="`+91-9677248157"/>
    <n v="15"/>
    <n v="15"/>
    <n v="15"/>
    <n v="18"/>
    <n v="63"/>
    <n v="65"/>
    <s v="Statistical Modelling &amp; Inferencing"/>
    <s v="MDS DF401"/>
    <s v="0 missed"/>
    <s v="0 missed"/>
    <n v="3"/>
    <n v="1"/>
    <n v="1"/>
    <n v="1"/>
    <s v="0 missed"/>
    <n v="4"/>
    <n v="1"/>
    <x v="1"/>
    <s v="P-S1_Onsite"/>
    <s v="No Data"/>
    <s v="Present"/>
    <s v="P-S1_Onsite"/>
    <n v="4.75"/>
    <n v="4.25"/>
    <n v="10"/>
    <n v="10"/>
    <n v="10"/>
    <s v="A"/>
    <n v="48"/>
    <n v="60"/>
    <s v="Data Pre-Processing"/>
    <s v="MDS DF402"/>
    <s v="1 missed"/>
    <s v="-"/>
    <n v="5"/>
    <s v="-"/>
    <n v="0.83333333333333337"/>
    <s v="-"/>
    <s v="1 missed"/>
    <n v="5"/>
    <n v="0.83333333333333337"/>
    <x v="2"/>
    <s v="P-S1_Onsite"/>
    <s v="No Data"/>
    <s v="Present"/>
    <s v="P-S1_Onsite"/>
    <n v="20"/>
    <n v="28"/>
    <n v="48"/>
    <n v="60"/>
    <s v="Feature Engineering"/>
    <s v="MDS DF403"/>
    <s v="0 missed"/>
    <s v="0 missed"/>
    <n v="1"/>
    <n v="1"/>
    <n v="1"/>
    <n v="1"/>
    <s v="0 missed"/>
    <n v="2"/>
    <n v="1"/>
    <x v="1"/>
    <s v="P-S1_Onsite"/>
    <s v="No Data"/>
    <s v="Present"/>
    <s v="P-S1_Onsite"/>
    <n v="19"/>
    <n v="19"/>
    <n v="18"/>
    <n v="56"/>
    <n v="60"/>
    <s v="Data Visualization &amp; Storytelling"/>
    <s v="MDS DF404"/>
    <s v="0 missed"/>
    <s v="0 missed"/>
    <n v="2"/>
    <n v="1"/>
    <n v="1"/>
    <n v="1"/>
    <s v="0 missed"/>
    <n v="3"/>
    <n v="1"/>
    <x v="1"/>
    <s v="P-S1_Onsite"/>
    <s v="No Data"/>
    <s v="Present"/>
    <s v="P-S1_Onsite"/>
    <n v="5"/>
    <n v="6.125"/>
    <n v="8"/>
    <n v="16"/>
    <n v="18"/>
    <n v="53.1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77"/>
    <x v="0"/>
  </r>
  <r>
    <n v="81"/>
    <s v="MSc DS-AI"/>
    <s v="2025EM1100081"/>
    <s v="2025em1100081@bitspilani-digital.edu.in"/>
    <s v="BANDARU PURNANANDA SURYA TARUN"/>
    <s v="MALE"/>
    <s v="`+91-9494798866"/>
    <n v="14.667"/>
    <n v="15"/>
    <n v="15"/>
    <n v="18"/>
    <n v="62.667000000000002"/>
    <n v="65"/>
    <s v="Statistical Modelling &amp; Inferencing"/>
    <s v="MDS DF401"/>
    <s v="0 missed"/>
    <s v="0 missed"/>
    <n v="3"/>
    <n v="1"/>
    <n v="1"/>
    <n v="1"/>
    <s v="0 missed"/>
    <n v="4"/>
    <n v="1"/>
    <x v="1"/>
    <s v="P-S1_Onsite"/>
    <s v="No Data"/>
    <s v="Present"/>
    <s v="P-S1_Onsite"/>
    <n v="4.25"/>
    <n v="4.5"/>
    <n v="10"/>
    <n v="10"/>
    <n v="10"/>
    <n v="10"/>
    <n v="57.5"/>
    <n v="60"/>
    <s v="Data Pre-Processing"/>
    <s v="MDS DF402"/>
    <s v="0 missed"/>
    <s v="-"/>
    <n v="6"/>
    <s v="-"/>
    <n v="1"/>
    <s v="-"/>
    <s v="0 missed"/>
    <n v="6"/>
    <n v="1"/>
    <x v="1"/>
    <s v="P-S1_Onsite"/>
    <s v="No Data"/>
    <s v="Present"/>
    <s v="P-S1_Onsite"/>
    <n v="20"/>
    <n v="24"/>
    <n v="44"/>
    <n v="60"/>
    <s v="Feature Engineering"/>
    <s v="MDS DF403"/>
    <s v="0 missed"/>
    <s v="0 missed"/>
    <n v="1"/>
    <n v="1"/>
    <n v="1"/>
    <n v="1"/>
    <s v="0 missed"/>
    <n v="2"/>
    <n v="1"/>
    <x v="1"/>
    <s v="P-S1_Onsite"/>
    <s v="No Data"/>
    <s v="Present"/>
    <s v="P-S1_Onsite"/>
    <n v="18"/>
    <n v="20"/>
    <n v="18"/>
    <n v="56"/>
    <n v="60"/>
    <s v="Data Visualization &amp; Storytelling"/>
    <s v="MDS DF404"/>
    <s v="0 missed"/>
    <s v="0 missed"/>
    <n v="2"/>
    <n v="1"/>
    <n v="1"/>
    <n v="1"/>
    <s v="0 missed"/>
    <n v="3"/>
    <n v="1"/>
    <x v="1"/>
    <s v="P-S1_Onsite"/>
    <s v="No Data"/>
    <s v="Present"/>
    <s v="P-S1_Onsite"/>
    <n v="6"/>
    <n v="6"/>
    <n v="8"/>
    <n v="8"/>
    <n v="20"/>
    <n v="48"/>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78"/>
    <x v="0"/>
  </r>
  <r>
    <n v="82"/>
    <s v="MSc DS-AI"/>
    <s v="2025EM1100082"/>
    <s v="2025em1100082@bitspilani-digital.edu.in"/>
    <s v="LAGNAJIT MOHANTY"/>
    <s v="MALE"/>
    <s v="`+91-9945677703"/>
    <n v="11.333"/>
    <n v="15"/>
    <s v="A"/>
    <s v="A"/>
    <n v="26.332999999999998"/>
    <n v="65"/>
    <s v="Statistical Modelling &amp; Inferencing"/>
    <s v="MDS DF401"/>
    <s v="1 missed"/>
    <s v="1 missed"/>
    <n v="2"/>
    <n v="0"/>
    <n v="0.66666666666666663"/>
    <n v="0"/>
    <s v="2 missed"/>
    <n v="2"/>
    <n v="0.5"/>
    <x v="6"/>
    <s v="No Data"/>
    <s v="A-S2_Onsite"/>
    <s v="Absent"/>
    <s v="A-S2_Onsite"/>
    <n v="3.25"/>
    <n v="3.25"/>
    <n v="9"/>
    <n v="10"/>
    <n v="9"/>
    <n v="10"/>
    <n v="51"/>
    <n v="60"/>
    <s v="Data Pre-Processing"/>
    <s v="MDS DF402"/>
    <s v="0 missed"/>
    <s v="-"/>
    <n v="6"/>
    <s v="-"/>
    <n v="1"/>
    <s v="-"/>
    <s v="0 missed"/>
    <n v="6"/>
    <n v="1"/>
    <x v="1"/>
    <s v="No Data"/>
    <s v="A-S2_Onsite"/>
    <s v="Absent"/>
    <s v="A-S2_Onsite"/>
    <n v="18"/>
    <n v="15"/>
    <n v="33"/>
    <n v="60"/>
    <s v="Feature Engineering"/>
    <s v="MDS DF403"/>
    <s v="0 missed"/>
    <s v="0 missed"/>
    <n v="1"/>
    <n v="1"/>
    <n v="1"/>
    <n v="1"/>
    <s v="0 missed"/>
    <n v="2"/>
    <n v="1"/>
    <x v="1"/>
    <s v="No Data"/>
    <s v="A-S2_Onsite"/>
    <s v="Absent"/>
    <s v="A-S2_Onsite"/>
    <n v="19"/>
    <n v="17"/>
    <s v="A"/>
    <n v="36"/>
    <n v="60"/>
    <s v="Data Visualization &amp; Storytelling"/>
    <s v="MDS DF404"/>
    <s v="0 missed"/>
    <s v="1 missed"/>
    <n v="2"/>
    <n v="0"/>
    <n v="1"/>
    <n v="0"/>
    <s v="1 missed"/>
    <n v="2"/>
    <n v="0.66666666666666663"/>
    <x v="3"/>
    <s v="No Data"/>
    <s v="A-S2_Onsite"/>
    <s v="Absent"/>
    <s v="A-S2_Onsite"/>
    <n v="4.5"/>
    <n v="6.25"/>
    <s v="A"/>
    <s v="A"/>
    <s v="A"/>
    <n v="10.7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79"/>
    <x v="1"/>
  </r>
  <r>
    <n v="83"/>
    <s v="MSc DS-AI"/>
    <s v="2025EM1100083"/>
    <s v="2025em1100083@bitspilani-digital.edu.in"/>
    <s v="Akshit Gandotra"/>
    <s v="MALE"/>
    <s v="`+91-9873316917"/>
    <n v="15"/>
    <n v="15"/>
    <n v="15"/>
    <n v="18"/>
    <n v="63"/>
    <n v="65"/>
    <s v="Statistical Modelling &amp; Inferencing"/>
    <s v="MDS DF401"/>
    <s v="0 missed"/>
    <s v="0 missed"/>
    <n v="3"/>
    <n v="1"/>
    <n v="1"/>
    <n v="1"/>
    <s v="0 missed"/>
    <n v="4"/>
    <n v="1"/>
    <x v="1"/>
    <s v="No Data"/>
    <s v="P-S2_Onsite"/>
    <s v="Present"/>
    <s v="P-S2_Onsite"/>
    <n v="4.75"/>
    <n v="5"/>
    <n v="10"/>
    <n v="10"/>
    <n v="9"/>
    <n v="10"/>
    <n v="58.5"/>
    <n v="60"/>
    <s v="Data Pre-Processing"/>
    <s v="MDS DF402"/>
    <s v="0 missed"/>
    <s v="-"/>
    <n v="6"/>
    <s v="-"/>
    <n v="1"/>
    <s v="-"/>
    <s v="0 missed"/>
    <n v="6"/>
    <n v="1"/>
    <x v="1"/>
    <s v="No Data"/>
    <s v="P-S2_Onsite"/>
    <s v="Present"/>
    <s v="P-S2_Onsite"/>
    <n v="19"/>
    <n v="35"/>
    <n v="54"/>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No Data"/>
    <s v="P-S2_Onsite"/>
    <s v="Present"/>
    <s v="P-S2_Onsite"/>
    <n v="6"/>
    <n v="7.75"/>
    <n v="9"/>
    <n v="16"/>
    <n v="20"/>
    <n v="58.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80"/>
    <x v="0"/>
  </r>
  <r>
    <n v="84"/>
    <s v="MSc DS-AI"/>
    <s v="2025EM1100084"/>
    <s v="2025em1100084@bitspilani-digital.edu.in"/>
    <s v="PALLAVI KUMARI"/>
    <s v="FEMALE"/>
    <s v="`+91-7798399666"/>
    <n v="15"/>
    <s v="A"/>
    <s v="A"/>
    <s v="A"/>
    <n v="15"/>
    <n v="65"/>
    <s v="Statistical Modelling &amp; Inferencing"/>
    <s v="MDS DF401"/>
    <s v="2 missed"/>
    <s v="1 missed"/>
    <n v="1"/>
    <n v="0"/>
    <n v="0.33333333333333331"/>
    <n v="0"/>
    <s v="3 missed"/>
    <n v="1"/>
    <n v="0.25"/>
    <x v="5"/>
    <s v="No Data"/>
    <s v="No Data"/>
    <s v="No Data"/>
    <s v="No Data"/>
    <n v="5"/>
    <n v="2.25"/>
    <s v="A"/>
    <s v="A"/>
    <s v="A"/>
    <s v="A"/>
    <n v="14.5"/>
    <n v="60"/>
    <s v="Data Pre-Processing"/>
    <s v="MDS DF402"/>
    <s v="4 missed"/>
    <s v="-"/>
    <n v="2"/>
    <s v="-"/>
    <n v="0.33333333333333331"/>
    <s v="-"/>
    <s v="4 missed"/>
    <n v="2"/>
    <n v="0.33333333333333331"/>
    <x v="3"/>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85"/>
    <s v="MSc DS-AI"/>
    <s v="2025EM1100085"/>
    <s v="2025em1100085@bitspilani-digital.edu.in"/>
    <s v="VANSHIKA VIJ"/>
    <s v="FEMALE"/>
    <s v="`+91-8447133753"/>
    <n v="15"/>
    <n v="15"/>
    <n v="15"/>
    <n v="20"/>
    <n v="65"/>
    <n v="65"/>
    <s v="Statistical Modelling &amp; Inferencing"/>
    <s v="MDS DF401"/>
    <s v="0 missed"/>
    <s v="0 missed"/>
    <n v="3"/>
    <n v="1"/>
    <n v="1"/>
    <n v="1"/>
    <s v="0 missed"/>
    <n v="4"/>
    <n v="1"/>
    <x v="1"/>
    <s v="P-S1_Onsite"/>
    <s v="No Data"/>
    <s v="Present"/>
    <s v="P-S1_Onsite"/>
    <n v="4.5"/>
    <n v="4.5"/>
    <n v="9"/>
    <n v="10"/>
    <n v="10"/>
    <n v="10"/>
    <n v="57"/>
    <n v="60"/>
    <s v="Data Pre-Processing"/>
    <s v="MDS DF402"/>
    <s v="0 missed"/>
    <s v="-"/>
    <n v="6"/>
    <s v="-"/>
    <n v="1"/>
    <s v="-"/>
    <s v="0 missed"/>
    <n v="6"/>
    <n v="1"/>
    <x v="1"/>
    <s v="No Data"/>
    <s v="P-S2_Onsite"/>
    <s v="Present"/>
    <s v="P-S2_Onsite"/>
    <n v="19"/>
    <n v="18"/>
    <n v="37"/>
    <n v="60"/>
    <s v="Feature Engineering"/>
    <s v="MDS DF403"/>
    <s v="0 missed"/>
    <s v="0 missed"/>
    <n v="1"/>
    <n v="1"/>
    <n v="1"/>
    <n v="1"/>
    <s v="0 missed"/>
    <n v="2"/>
    <n v="1"/>
    <x v="1"/>
    <s v="No Data"/>
    <s v="P-S2_Onsite"/>
    <s v="Present"/>
    <s v="P-S2_Onsite"/>
    <n v="20"/>
    <n v="19"/>
    <n v="18"/>
    <n v="57"/>
    <n v="60"/>
    <s v="Data Visualization &amp; Storytelling"/>
    <s v="MDS DF404"/>
    <s v="0 missed"/>
    <s v="0 missed"/>
    <n v="2"/>
    <n v="1"/>
    <n v="1"/>
    <n v="1"/>
    <s v="0 missed"/>
    <n v="3"/>
    <n v="1"/>
    <x v="1"/>
    <s v="P-S1_Onsite"/>
    <s v="No Data"/>
    <s v="Present"/>
    <s v="P-S1_Onsite"/>
    <n v="7.5"/>
    <n v="6.625"/>
    <n v="9"/>
    <n v="10"/>
    <n v="18"/>
    <n v="51.125"/>
    <n v="65"/>
    <s v="Data Stores &amp; Pipelines"/>
    <s v="MDS DF406"/>
    <s v="0 missed"/>
    <s v="0 missed"/>
    <n v="3"/>
    <n v="2"/>
    <n v="1"/>
    <n v="1"/>
    <s v="0 missed"/>
    <n v="5"/>
    <n v="1"/>
    <x v="1"/>
    <s v="No Data"/>
    <s v="P-S2_Onsite"/>
    <s v="Present"/>
    <s v="P-S2_Onsite"/>
    <s v="P-2, _x000a_A-0, _x000a_No Data-3"/>
    <s v="P-3, _x000a_A-0, _x000a_No Data-2"/>
    <s v="P-S1_Onsite"/>
    <s v="P-S2_Onsite"/>
    <s v="P-S2_Onsite"/>
    <s v="P-S1_Onsite"/>
    <s v="P-S2_Onsite"/>
    <x v="0"/>
    <s v="Activated"/>
    <s v="Onsite"/>
    <x v="81"/>
    <x v="0"/>
  </r>
  <r>
    <n v="86"/>
    <s v="MSc DS-AI"/>
    <s v="2025EM1100086"/>
    <s v="2025em1100086@bitspilani-digital.edu.in"/>
    <s v="SWAPNA JYOTHI URAM"/>
    <s v="FEMALE"/>
    <s v="`+91-7569596789"/>
    <n v="14"/>
    <n v="15"/>
    <n v="15"/>
    <n v="18"/>
    <n v="62"/>
    <n v="65"/>
    <s v="Statistical Modelling &amp; Inferencing"/>
    <s v="MDS DF401"/>
    <s v="0 missed"/>
    <s v="0 missed"/>
    <n v="3"/>
    <n v="1"/>
    <n v="1"/>
    <n v="1"/>
    <s v="0 missed"/>
    <n v="4"/>
    <n v="1"/>
    <x v="1"/>
    <s v="P-S1_Onsite"/>
    <s v="No Data"/>
    <s v="Present"/>
    <s v="P-S1_Onsite"/>
    <n v="4.75"/>
    <n v="4.75"/>
    <n v="9"/>
    <n v="10"/>
    <n v="10"/>
    <n v="10"/>
    <n v="58"/>
    <n v="60"/>
    <s v="Data Pre-Processing"/>
    <s v="MDS DF402"/>
    <s v="0 missed"/>
    <s v="-"/>
    <n v="6"/>
    <s v="-"/>
    <n v="1"/>
    <s v="-"/>
    <s v="0 missed"/>
    <n v="6"/>
    <n v="1"/>
    <x v="1"/>
    <s v="P-S1_Onsite"/>
    <s v="No Data"/>
    <s v="Present"/>
    <s v="P-S1_Onsite"/>
    <n v="18"/>
    <n v="26"/>
    <n v="44"/>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P-S1_Onsite"/>
    <s v="No Data"/>
    <s v="Present"/>
    <s v="P-S1_Onsite"/>
    <n v="4.5"/>
    <n v="7.5"/>
    <n v="7"/>
    <n v="15"/>
    <n v="17"/>
    <n v="51"/>
    <n v="65"/>
    <s v="Data Stores &amp; Pipelines"/>
    <s v="MDS DF406"/>
    <s v="0 missed"/>
    <s v="0 missed"/>
    <n v="3"/>
    <n v="2"/>
    <n v="1"/>
    <n v="1"/>
    <s v="0 missed"/>
    <n v="5"/>
    <n v="1"/>
    <x v="1"/>
    <s v="No Data"/>
    <s v="P-S2_Onsite"/>
    <s v="Present"/>
    <s v="P-S2_Onsite"/>
    <s v="P-3, _x000a_A-0, _x000a_No Data-2"/>
    <s v="P-2, _x000a_A-0, _x000a_No Data-3"/>
    <s v="P-S1_Onsite"/>
    <s v="P-S1_Onsite"/>
    <s v="P-S2_Onsite"/>
    <s v="P-S1_Onsite"/>
    <s v="P-S2_Onsite"/>
    <x v="0"/>
    <s v="Activated"/>
    <s v="Onsite"/>
    <x v="82"/>
    <x v="0"/>
  </r>
  <r>
    <n v="87"/>
    <s v="MSc DS-AI"/>
    <s v="2025EM1100087"/>
    <s v="2025em1100087@bitspilani-digital.edu.in"/>
    <s v="THOTA NITIN"/>
    <s v="MALE"/>
    <s v="`+91-7337355720"/>
    <n v="15"/>
    <n v="12"/>
    <n v="15"/>
    <n v="17"/>
    <n v="59"/>
    <n v="65"/>
    <s v="Statistical Modelling &amp; Inferencing"/>
    <s v="MDS DF401"/>
    <s v="0 missed"/>
    <s v="0 missed"/>
    <n v="3"/>
    <n v="1"/>
    <n v="1"/>
    <n v="1"/>
    <s v="0 missed"/>
    <n v="4"/>
    <n v="1"/>
    <x v="1"/>
    <s v="P-S1_Onsite"/>
    <s v="No Data"/>
    <s v="Present"/>
    <s v="P-S1_Onsite"/>
    <n v="3.75"/>
    <n v="4.25"/>
    <n v="9"/>
    <n v="9"/>
    <n v="10"/>
    <n v="8"/>
    <n v="52"/>
    <n v="60"/>
    <s v="Data Pre-Processing"/>
    <s v="MDS DF402"/>
    <s v="0 missed"/>
    <s v="-"/>
    <n v="6"/>
    <s v="-"/>
    <n v="1"/>
    <s v="-"/>
    <s v="0 missed"/>
    <n v="6"/>
    <n v="1"/>
    <x v="1"/>
    <s v="P-S1_Onsite"/>
    <s v="No Data"/>
    <s v="Present"/>
    <s v="P-S1_Onsite"/>
    <n v="12"/>
    <n v="12"/>
    <n v="24"/>
    <n v="60"/>
    <s v="Feature Engineering"/>
    <s v="MDS DF403"/>
    <s v="0 missed"/>
    <s v="0 missed"/>
    <n v="1"/>
    <n v="1"/>
    <n v="1"/>
    <n v="1"/>
    <s v="0 missed"/>
    <n v="2"/>
    <n v="1"/>
    <x v="1"/>
    <s v="P-S1_Onsite"/>
    <s v="No Data"/>
    <s v="Present"/>
    <s v="P-S1_Onsite"/>
    <n v="15"/>
    <n v="17"/>
    <n v="16"/>
    <n v="48"/>
    <n v="60"/>
    <s v="Data Visualization &amp; Storytelling"/>
    <s v="MDS DF404"/>
    <s v="0 missed"/>
    <s v="0 missed"/>
    <n v="2"/>
    <n v="1"/>
    <n v="1"/>
    <n v="1"/>
    <s v="0 missed"/>
    <n v="3"/>
    <n v="1"/>
    <x v="1"/>
    <s v="P-S1_Onsite"/>
    <s v="No Data"/>
    <s v="Present"/>
    <s v="P-S1_Onsite"/>
    <n v="5"/>
    <n v="7.625"/>
    <s v="A"/>
    <n v="12"/>
    <n v="18"/>
    <n v="42.625"/>
    <n v="65"/>
    <s v="Data Stores &amp; Pipelines"/>
    <s v="MDS DF406"/>
    <s v="1 missed"/>
    <s v="0 missed"/>
    <n v="2"/>
    <n v="2"/>
    <n v="0.66666666666666663"/>
    <n v="1"/>
    <s v="1 missed"/>
    <n v="4"/>
    <n v="0.8"/>
    <x v="2"/>
    <s v="P-S1_Onsite"/>
    <s v="No Data"/>
    <s v="Present"/>
    <s v="P-S1_Onsite"/>
    <s v="P-5, _x000a_A-0, _x000a_No Data-0"/>
    <s v="P-0, _x000a_A-0, _x000a_No Data-5"/>
    <s v="P-S1_Onsite"/>
    <s v="P-S1_Onsite"/>
    <s v="P-S1_Onsite"/>
    <s v="P-S1_Onsite"/>
    <s v="P-S1_Onsite"/>
    <x v="0"/>
    <s v="Activated"/>
    <s v="Onsite"/>
    <x v="83"/>
    <x v="0"/>
  </r>
  <r>
    <n v="88"/>
    <s v="MSc DS-AI"/>
    <s v="2025EM1100088"/>
    <s v="2025em1100088@bitspilani-digital.edu.in"/>
    <s v="ARPIT CHAUDHARY"/>
    <s v="MALE"/>
    <s v="`+91-9958806222"/>
    <n v="14.333"/>
    <n v="15"/>
    <n v="15"/>
    <n v="15"/>
    <n v="59.332999999999998"/>
    <n v="65"/>
    <s v="Statistical Modelling &amp; Inferencing"/>
    <s v="MDS DF401"/>
    <s v="0 missed"/>
    <s v="0 missed"/>
    <n v="3"/>
    <n v="1"/>
    <n v="1"/>
    <n v="1"/>
    <s v="0 missed"/>
    <n v="4"/>
    <n v="1"/>
    <x v="1"/>
    <s v="P-S1_Onsite"/>
    <s v="No Data"/>
    <s v="Present"/>
    <s v="P-S1_Onsite"/>
    <n v="5"/>
    <n v="5"/>
    <n v="10"/>
    <n v="10"/>
    <s v="A"/>
    <n v="10"/>
    <n v="50"/>
    <n v="60"/>
    <s v="Data Pre-Processing"/>
    <s v="MDS DF402"/>
    <s v="1 missed"/>
    <s v="-"/>
    <n v="5"/>
    <s v="-"/>
    <n v="0.83333333333333337"/>
    <s v="-"/>
    <s v="1 missed"/>
    <n v="5"/>
    <n v="0.83333333333333337"/>
    <x v="2"/>
    <s v="P-S1_Onsite"/>
    <s v="No Data"/>
    <s v="Present"/>
    <s v="P-S1_Onsite"/>
    <n v="20"/>
    <n v="14"/>
    <n v="34"/>
    <n v="60"/>
    <s v="Feature Engineering"/>
    <s v="MDS DF403"/>
    <s v="0 missed"/>
    <s v="0 missed"/>
    <n v="1"/>
    <n v="1"/>
    <n v="1"/>
    <n v="1"/>
    <s v="0 missed"/>
    <n v="2"/>
    <n v="1"/>
    <x v="1"/>
    <s v="P-S1_Onsite"/>
    <s v="No Data"/>
    <s v="Present"/>
    <s v="P-S1_Onsite"/>
    <n v="19"/>
    <n v="19"/>
    <n v="18"/>
    <n v="56"/>
    <n v="60"/>
    <s v="Data Visualization &amp; Storytelling"/>
    <s v="MDS DF404"/>
    <s v="0 missed"/>
    <s v="0 missed"/>
    <n v="2"/>
    <n v="1"/>
    <n v="1"/>
    <n v="1"/>
    <s v="0 missed"/>
    <n v="3"/>
    <n v="1"/>
    <x v="1"/>
    <s v="P-S1_Onsite"/>
    <s v="No Data"/>
    <s v="Present"/>
    <s v="P-S1_Onsite"/>
    <s v="A"/>
    <s v="A"/>
    <n v="7"/>
    <n v="12"/>
    <n v="18"/>
    <n v="37"/>
    <n v="65"/>
    <s v="Data Stores &amp; Pipelines"/>
    <s v="MDS DF406"/>
    <s v="2 missed"/>
    <s v="0 missed"/>
    <n v="1"/>
    <n v="2"/>
    <n v="0.33333333333333331"/>
    <n v="1"/>
    <s v="2 missed"/>
    <n v="3"/>
    <n v="0.6"/>
    <x v="10"/>
    <s v="P-S1_Onsite"/>
    <s v="No Data"/>
    <s v="Present"/>
    <s v="P-S1_Onsite"/>
    <s v="P-5, _x000a_A-0, _x000a_No Data-0"/>
    <s v="P-0, _x000a_A-0, _x000a_No Data-5"/>
    <s v="P-S1_Onsite"/>
    <s v="P-S1_Onsite"/>
    <s v="P-S1_Onsite"/>
    <s v="P-S1_Onsite"/>
    <s v="P-S1_Onsite"/>
    <x v="0"/>
    <s v="Activated"/>
    <s v="Onsite"/>
    <x v="84"/>
    <x v="0"/>
  </r>
  <r>
    <n v="89"/>
    <s v="MSc DS-AI"/>
    <s v="2025EM1100089"/>
    <s v="2025em1100089@bitspilani-digital.edu.in"/>
    <s v="MAKAWANA MEET KAMALESHBHAI"/>
    <s v="MALE"/>
    <s v="`+91-8238259127"/>
    <n v="15"/>
    <n v="15"/>
    <n v="15"/>
    <n v="15"/>
    <n v="60"/>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20"/>
    <n v="14"/>
    <n v="34"/>
    <n v="60"/>
    <s v="Feature Engineering"/>
    <s v="MDS DF403"/>
    <s v="0 missed"/>
    <s v="0 missed"/>
    <n v="1"/>
    <n v="1"/>
    <n v="1"/>
    <n v="1"/>
    <s v="0 missed"/>
    <n v="2"/>
    <n v="1"/>
    <x v="1"/>
    <s v="No Data"/>
    <s v="P-S2_Onsite"/>
    <s v="Present"/>
    <s v="P-S2_Onsite"/>
    <n v="18"/>
    <n v="20"/>
    <n v="17"/>
    <n v="55"/>
    <n v="60"/>
    <s v="Data Visualization &amp; Storytelling"/>
    <s v="MDS DF404"/>
    <s v="0 missed"/>
    <s v="0 missed"/>
    <n v="2"/>
    <n v="1"/>
    <n v="1"/>
    <n v="1"/>
    <s v="0 missed"/>
    <n v="3"/>
    <n v="1"/>
    <x v="1"/>
    <s v="No Data"/>
    <s v="P-S2_Onsite"/>
    <s v="Present"/>
    <s v="P-S2_Onsite"/>
    <n v="6"/>
    <n v="7.5"/>
    <n v="5"/>
    <n v="18"/>
    <n v="17"/>
    <n v="53.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85"/>
    <x v="0"/>
  </r>
  <r>
    <n v="90"/>
    <s v="MSc DS-AI"/>
    <s v="2025EM1100090"/>
    <s v="2025em1100090@bitspilani-digital.edu.in"/>
    <s v="VAKKALAGADDA SAHITH"/>
    <s v="MALE"/>
    <s v="`+91-8309459335"/>
    <n v="15"/>
    <n v="15"/>
    <n v="15"/>
    <n v="18"/>
    <n v="63"/>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P-S1_Onsite"/>
    <s v="No Data"/>
    <s v="Present"/>
    <s v="P-S1_Onsite"/>
    <n v="20"/>
    <n v="24.5"/>
    <n v="44.5"/>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5.5"/>
    <n v="7.625"/>
    <n v="9"/>
    <n v="17"/>
    <n v="18"/>
    <n v="57.125"/>
    <n v="65"/>
    <s v="Data Stores &amp; Pipelines"/>
    <s v="MDS DF406"/>
    <s v="0 missed"/>
    <s v="0 missed"/>
    <n v="3"/>
    <n v="2"/>
    <n v="1"/>
    <n v="1"/>
    <s v="0 missed"/>
    <n v="5"/>
    <n v="1"/>
    <x v="1"/>
    <s v="P-S1_Onsite"/>
    <s v="No Data"/>
    <s v="Present"/>
    <s v="P-S1_Onsite"/>
    <s v="P-2, _x000a_A-0, _x000a_No Data-3"/>
    <s v="P-3, _x000a_A-0, _x000a_No Data-2"/>
    <s v="P-S2_Onsite"/>
    <s v="P-S1_Onsite"/>
    <s v="P-S2_Onsite"/>
    <s v="P-S2_Onsite"/>
    <s v="P-S1_Onsite"/>
    <x v="0"/>
    <s v="Activated"/>
    <s v="Onsite"/>
    <x v="86"/>
    <x v="0"/>
  </r>
  <r>
    <n v="91"/>
    <s v="MSc DS-AI"/>
    <s v="2025EM1100091"/>
    <s v="2025em1100091@bitspilani-digital.edu.in"/>
    <s v="ANUPAM BANSAL"/>
    <s v="FEMALE"/>
    <s v="`+91-9711440767"/>
    <n v="15"/>
    <n v="15"/>
    <n v="15"/>
    <n v="10"/>
    <n v="55"/>
    <n v="65"/>
    <s v="Statistical Modelling &amp; Inferencing"/>
    <s v="MDS DF401"/>
    <s v="0 missed"/>
    <s v="0 missed"/>
    <n v="3"/>
    <n v="1"/>
    <n v="1"/>
    <n v="1"/>
    <s v="0 missed"/>
    <n v="4"/>
    <n v="1"/>
    <x v="1"/>
    <s v="No Data"/>
    <s v="P-S2_Onsite"/>
    <s v="Present"/>
    <s v="P-S2_Onsite"/>
    <n v="4.75"/>
    <n v="4.5"/>
    <n v="10"/>
    <n v="10"/>
    <s v="A"/>
    <n v="10"/>
    <n v="48.5"/>
    <n v="60"/>
    <s v="Data Pre-Processing"/>
    <s v="MDS DF402"/>
    <s v="1 missed"/>
    <s v="-"/>
    <n v="5"/>
    <s v="-"/>
    <n v="0.83333333333333337"/>
    <s v="-"/>
    <s v="1 missed"/>
    <n v="5"/>
    <n v="0.83333333333333337"/>
    <x v="2"/>
    <s v="No Data"/>
    <s v="P-S2_Onsite"/>
    <s v="Present"/>
    <s v="P-S2_Onsite"/>
    <n v="19"/>
    <s v="A"/>
    <n v="19"/>
    <n v="60"/>
    <s v="Feature Engineering"/>
    <s v="MDS DF403"/>
    <s v="0 missed"/>
    <s v="1 missed"/>
    <n v="1"/>
    <n v="0"/>
    <n v="1"/>
    <n v="0"/>
    <s v="1 missed"/>
    <n v="1"/>
    <n v="0.5"/>
    <x v="2"/>
    <s v="No Data"/>
    <s v="P-S2_Onsite"/>
    <s v="Present"/>
    <s v="P-S2_Onsite"/>
    <n v="20"/>
    <n v="19"/>
    <n v="18"/>
    <n v="57"/>
    <n v="60"/>
    <s v="Data Visualization &amp; Storytelling"/>
    <s v="MDS DF404"/>
    <s v="0 missed"/>
    <s v="0 missed"/>
    <n v="2"/>
    <n v="1"/>
    <n v="1"/>
    <n v="1"/>
    <s v="0 missed"/>
    <n v="3"/>
    <n v="1"/>
    <x v="1"/>
    <s v="No Data"/>
    <s v="P-S2_Onsite"/>
    <s v="Present"/>
    <s v="P-S2_Onsite"/>
    <n v="5.5"/>
    <s v="A"/>
    <n v="8"/>
    <n v="14"/>
    <s v="A"/>
    <n v="27.5"/>
    <n v="65"/>
    <s v="Data Stores &amp; Pipelines"/>
    <s v="MDS DF406"/>
    <s v="1 missed"/>
    <s v="1 missed"/>
    <n v="2"/>
    <n v="1"/>
    <n v="0.66666666666666663"/>
    <n v="0.5"/>
    <s v="2 missed"/>
    <n v="3"/>
    <n v="0.6"/>
    <x v="11"/>
    <s v="No Data"/>
    <s v="P-S2_Onsite"/>
    <s v="Present"/>
    <s v="P-S2_Onsite"/>
    <s v="P-0, _x000a_A-0, _x000a_No Data-5"/>
    <s v="P-5, _x000a_A-0, _x000a_No Data-0"/>
    <s v="P-S2_Onsite"/>
    <s v="P-S2_Onsite"/>
    <s v="P-S2_Onsite"/>
    <s v="P-S2_Onsite"/>
    <s v="P-S2_Onsite"/>
    <x v="0"/>
    <s v="Activated"/>
    <s v="Onsite"/>
    <x v="87"/>
    <x v="0"/>
  </r>
  <r>
    <n v="92"/>
    <s v="MSc DS-AI"/>
    <s v="2025EM1100092"/>
    <s v="2025em1100092@bitspilani-digital.edu.in"/>
    <s v="VISHWANATH C"/>
    <s v="MALE"/>
    <s v="`+91-9886348463"/>
    <s v="A"/>
    <n v="15"/>
    <n v="15"/>
    <n v="20"/>
    <n v="50"/>
    <n v="65"/>
    <s v="Statistical Modelling &amp; Inferencing"/>
    <s v="MDS DF401"/>
    <s v="1 missed"/>
    <s v="0 missed"/>
    <n v="2"/>
    <n v="1"/>
    <n v="0.66666666666666663"/>
    <n v="1"/>
    <s v="1 missed"/>
    <n v="3"/>
    <n v="0.75"/>
    <x v="4"/>
    <s v="P-S1_Onsite"/>
    <s v="No Data"/>
    <s v="Present"/>
    <s v="P-S1_Onsite"/>
    <n v="5"/>
    <n v="5"/>
    <n v="10"/>
    <n v="10"/>
    <n v="10"/>
    <n v="10"/>
    <n v="60"/>
    <n v="60"/>
    <s v="Data Pre-Processing"/>
    <s v="MDS DF402"/>
    <s v="0 missed"/>
    <s v="-"/>
    <n v="6"/>
    <s v="-"/>
    <n v="1"/>
    <s v="-"/>
    <s v="0 missed"/>
    <n v="6"/>
    <n v="1"/>
    <x v="1"/>
    <s v="P-S1_Onsite"/>
    <s v="No Data"/>
    <s v="Present"/>
    <s v="P-S1_Onsite"/>
    <n v="20"/>
    <n v="27.5"/>
    <n v="47.5"/>
    <n v="60"/>
    <s v="Feature Engineering"/>
    <s v="MDS DF403"/>
    <s v="0 missed"/>
    <s v="0 missed"/>
    <n v="1"/>
    <n v="1"/>
    <n v="1"/>
    <n v="1"/>
    <s v="0 missed"/>
    <n v="2"/>
    <n v="1"/>
    <x v="1"/>
    <s v="P-S1_Onsite"/>
    <s v="No Data"/>
    <s v="Present"/>
    <s v="P-S1_Onsite"/>
    <n v="19"/>
    <n v="20"/>
    <n v="18"/>
    <n v="57"/>
    <n v="60"/>
    <s v="Data Visualization &amp; Storytelling"/>
    <s v="MDS DF404"/>
    <s v="0 missed"/>
    <s v="0 missed"/>
    <n v="2"/>
    <n v="1"/>
    <n v="1"/>
    <n v="1"/>
    <s v="0 missed"/>
    <n v="3"/>
    <n v="1"/>
    <x v="1"/>
    <s v="No Data"/>
    <s v="P-S2_Onsite"/>
    <s v="Present"/>
    <s v="P-S2_Onsite"/>
    <n v="7.5"/>
    <n v="6.5"/>
    <n v="9"/>
    <n v="18"/>
    <n v="20"/>
    <n v="61"/>
    <n v="65"/>
    <s v="Data Stores &amp; Pipelines"/>
    <s v="MDS DF406"/>
    <s v="0 missed"/>
    <s v="0 missed"/>
    <n v="3"/>
    <n v="2"/>
    <n v="1"/>
    <n v="1"/>
    <s v="0 missed"/>
    <n v="5"/>
    <n v="1"/>
    <x v="1"/>
    <s v="No Data"/>
    <s v="P-S2_Onsite"/>
    <s v="Present"/>
    <s v="P-S2_Onsite"/>
    <s v="P-3, _x000a_A-0, _x000a_No Data-2"/>
    <s v="P-2, _x000a_A-0, _x000a_No Data-3"/>
    <s v="P-S1_Onsite"/>
    <s v="P-S1_Onsite"/>
    <s v="P-S1_Onsite"/>
    <s v="P-S2_Onsite"/>
    <s v="P-S2_Onsite"/>
    <x v="0"/>
    <s v="Activated"/>
    <s v="Onsite"/>
    <x v="88"/>
    <x v="0"/>
  </r>
  <r>
    <n v="93"/>
    <s v="MSc DS-AI"/>
    <s v="2025EM1100093"/>
    <s v="2025em1100093@bitspilani-digital.edu.in"/>
    <s v="TAMANNA BALWADA"/>
    <s v="FEMALE"/>
    <s v="`+91-7728022227"/>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94"/>
    <s v="MSc DS-AI"/>
    <s v="2025EM1100094"/>
    <s v="2025em1100094@bitspilani-digital.edu.in"/>
    <s v="PRAKASH BABU M"/>
    <s v="MALE"/>
    <s v="`+65-85238589"/>
    <n v="15"/>
    <n v="15"/>
    <n v="15"/>
    <n v="15"/>
    <n v="60"/>
    <n v="65"/>
    <s v="Statistical Modelling &amp; Inferencing"/>
    <s v="MDS DF401"/>
    <s v="0 missed"/>
    <s v="0 missed"/>
    <n v="3"/>
    <n v="1"/>
    <n v="1"/>
    <n v="1"/>
    <s v="0 missed"/>
    <n v="4"/>
    <n v="1"/>
    <x v="1"/>
    <s v="No Data"/>
    <s v="P-S2_Online"/>
    <s v="Present"/>
    <s v="P-S2_Online"/>
    <n v="4.5"/>
    <n v="5"/>
    <n v="10"/>
    <n v="10"/>
    <n v="10"/>
    <n v="10"/>
    <n v="59"/>
    <n v="60"/>
    <s v="Data Pre-Processing"/>
    <s v="MDS DF402"/>
    <s v="0 missed"/>
    <s v="-"/>
    <n v="6"/>
    <s v="-"/>
    <n v="1"/>
    <s v="-"/>
    <s v="0 missed"/>
    <n v="6"/>
    <n v="1"/>
    <x v="1"/>
    <s v="P-ine_OLD 2"/>
    <s v="No Data"/>
    <s v="Present"/>
    <s v="P-ine_OLD 2"/>
    <n v="20"/>
    <n v="25"/>
    <n v="45"/>
    <n v="60"/>
    <s v="Feature Engineering"/>
    <s v="MDS DF403"/>
    <s v="0 missed"/>
    <s v="0 missed"/>
    <n v="1"/>
    <n v="1"/>
    <n v="1"/>
    <n v="1"/>
    <s v="0 missed"/>
    <n v="2"/>
    <n v="1"/>
    <x v="1"/>
    <s v="No Data"/>
    <s v="P-S2_Online"/>
    <s v="Present"/>
    <s v="P-S2_Online"/>
    <n v="19"/>
    <n v="20"/>
    <n v="19"/>
    <n v="58"/>
    <n v="60"/>
    <s v="Data Visualization &amp; Storytelling"/>
    <s v="MDS DF404"/>
    <s v="0 missed"/>
    <s v="0 missed"/>
    <n v="2"/>
    <n v="1"/>
    <n v="1"/>
    <n v="1"/>
    <s v="0 missed"/>
    <n v="3"/>
    <n v="1"/>
    <x v="1"/>
    <s v="P-S1_Online"/>
    <s v="No Data"/>
    <s v="Present"/>
    <s v="P-S1_Online"/>
    <n v="5.5"/>
    <n v="7.5"/>
    <n v="9"/>
    <n v="18"/>
    <n v="19"/>
    <n v="59"/>
    <n v="65"/>
    <s v="Data Stores &amp; Pipelines"/>
    <s v="MDS DF406"/>
    <s v="0 missed"/>
    <s v="0 missed"/>
    <n v="3"/>
    <n v="2"/>
    <n v="1"/>
    <n v="1"/>
    <s v="0 missed"/>
    <n v="5"/>
    <n v="1"/>
    <x v="1"/>
    <s v="No Data"/>
    <s v="P-S2_Online"/>
    <s v="Present"/>
    <s v="P-S2_Online"/>
    <s v="P-2, _x000a_A-0, _x000a_No Data-3"/>
    <s v="P-3, _x000a_A-0, _x000a_No Data-2"/>
    <s v="P-S2_Online"/>
    <s v="P-ine_OLD 2"/>
    <s v="P-S2_Online"/>
    <s v="P-S1_Online"/>
    <s v="P-S2_Online"/>
    <x v="0"/>
    <s v="Activated"/>
    <s v="Online"/>
    <x v="89"/>
    <x v="0"/>
  </r>
  <r>
    <n v="95"/>
    <s v="MSc DS-AI"/>
    <s v="2025EM1100095"/>
    <s v="2025em1100095@bitspilani-digital.edu.in"/>
    <s v="CHAITALI SUDHIR MEHER"/>
    <s v="FEMALE"/>
    <s v="`+91-8691997886"/>
    <n v="15"/>
    <n v="15"/>
    <n v="15"/>
    <n v="20"/>
    <n v="65"/>
    <n v="65"/>
    <s v="Statistical Modelling &amp; Inferencing"/>
    <s v="MDS DF401"/>
    <s v="0 missed"/>
    <s v="0 missed"/>
    <n v="3"/>
    <n v="1"/>
    <n v="1"/>
    <n v="1"/>
    <s v="0 missed"/>
    <n v="4"/>
    <n v="1"/>
    <x v="1"/>
    <s v="No Data"/>
    <s v="P-S2_Onsite"/>
    <s v="Present"/>
    <s v="P-S2_Onsite"/>
    <n v="4.75"/>
    <n v="5"/>
    <n v="10"/>
    <n v="10"/>
    <n v="10"/>
    <s v="A"/>
    <n v="49.5"/>
    <n v="60"/>
    <s v="Data Pre-Processing"/>
    <s v="MDS DF402"/>
    <s v="1 missed"/>
    <s v="-"/>
    <n v="5"/>
    <s v="-"/>
    <n v="0.83333333333333337"/>
    <s v="-"/>
    <s v="1 missed"/>
    <n v="5"/>
    <n v="0.83333333333333337"/>
    <x v="2"/>
    <s v="No Data"/>
    <s v="P-S2_Onsite"/>
    <s v="Present"/>
    <s v="P-S2_Onsite"/>
    <n v="20"/>
    <n v="26"/>
    <n v="46"/>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No Data"/>
    <s v="P-S2_Onsite"/>
    <s v="Present"/>
    <s v="P-S2_Onsite"/>
    <n v="6"/>
    <n v="7.625"/>
    <n v="9"/>
    <n v="15"/>
    <n v="20"/>
    <n v="57.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90"/>
    <x v="0"/>
  </r>
  <r>
    <n v="96"/>
    <s v="MSc DS-AI"/>
    <s v="2025EM1100096"/>
    <s v="2025em1100096@bitspilani-digital.edu.in"/>
    <s v="VELURU MEGHASYAM"/>
    <s v="MALE"/>
    <s v="`+91-7702972190"/>
    <n v="15"/>
    <n v="15"/>
    <n v="15"/>
    <n v="15"/>
    <n v="60"/>
    <n v="65"/>
    <s v="Statistical Modelling &amp; Inferencing"/>
    <s v="MDS DF401"/>
    <s v="0 missed"/>
    <s v="0 missed"/>
    <n v="3"/>
    <n v="1"/>
    <n v="1"/>
    <n v="1"/>
    <s v="0 missed"/>
    <n v="4"/>
    <n v="1"/>
    <x v="1"/>
    <s v="No Data"/>
    <s v="P-S2_Onsite"/>
    <s v="Present"/>
    <s v="P-S2_Onsite"/>
    <n v="2.5"/>
    <n v="4.5"/>
    <n v="10"/>
    <n v="10"/>
    <n v="10"/>
    <n v="10"/>
    <n v="54"/>
    <n v="60"/>
    <s v="Data Pre-Processing"/>
    <s v="MDS DF402"/>
    <s v="0 missed"/>
    <s v="-"/>
    <n v="6"/>
    <s v="-"/>
    <n v="1"/>
    <s v="-"/>
    <s v="0 missed"/>
    <n v="6"/>
    <n v="1"/>
    <x v="1"/>
    <s v="P-S1_Onsite"/>
    <s v="No Data"/>
    <s v="Present"/>
    <s v="P-S1_Onsite"/>
    <n v="20"/>
    <n v="30.5"/>
    <n v="50.5"/>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P-S1_Onsite"/>
    <s v="No Data"/>
    <s v="Present"/>
    <s v="P-S1_Onsite"/>
    <n v="6.5"/>
    <n v="6.375"/>
    <n v="8"/>
    <n v="14"/>
    <n v="17"/>
    <n v="51.87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91"/>
    <x v="0"/>
  </r>
  <r>
    <n v="97"/>
    <s v="MSc DS-AI"/>
    <s v="2025EM1100097"/>
    <s v="2025em1100097@bitspilani-digital.edu.in"/>
    <s v="BANGAYAR SELVI.N.G"/>
    <s v="FEMALE"/>
    <s v="`+91-8870834233"/>
    <n v="15"/>
    <n v="15"/>
    <n v="15"/>
    <n v="20"/>
    <n v="65"/>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P-S1_Onsite"/>
    <s v="No Data"/>
    <s v="Present"/>
    <s v="P-S1_Onsite"/>
    <s v="A"/>
    <n v="13"/>
    <n v="13"/>
    <n v="60"/>
    <s v="Feature Engineering"/>
    <s v="MDS DF403"/>
    <s v="1 missed"/>
    <s v="0 missed"/>
    <n v="0"/>
    <n v="1"/>
    <n v="0"/>
    <n v="1"/>
    <s v="1 missed"/>
    <n v="1"/>
    <n v="0.5"/>
    <x v="3"/>
    <s v="P-S1_Onsite"/>
    <s v="No Data"/>
    <s v="Present"/>
    <s v="P-S1_Onsite"/>
    <n v="20"/>
    <n v="20"/>
    <s v="A"/>
    <n v="40"/>
    <n v="60"/>
    <s v="Data Visualization &amp; Storytelling"/>
    <s v="MDS DF404"/>
    <s v="0 missed"/>
    <s v="1 missed"/>
    <n v="2"/>
    <n v="0"/>
    <n v="1"/>
    <n v="0"/>
    <s v="1 missed"/>
    <n v="2"/>
    <n v="0.66666666666666663"/>
    <x v="3"/>
    <s v="No Data"/>
    <s v="P-S2_Onsite"/>
    <s v="Present"/>
    <s v="P-S2_Onsite"/>
    <n v="2"/>
    <n v="7.625"/>
    <n v="9"/>
    <s v="A"/>
    <n v="18"/>
    <n v="36.625"/>
    <n v="65"/>
    <s v="Data Stores &amp; Pipelines"/>
    <s v="MDS DF406"/>
    <s v="0 missed"/>
    <s v="1 missed"/>
    <n v="3"/>
    <n v="1"/>
    <n v="1"/>
    <n v="0.5"/>
    <s v="1 missed"/>
    <n v="4"/>
    <n v="0.8"/>
    <x v="6"/>
    <s v="No Data"/>
    <s v="P-S2_Onsite"/>
    <s v="Present"/>
    <s v="P-S2_Onsite"/>
    <s v="P-2, _x000a_A-0, _x000a_No Data-3"/>
    <s v="P-3, _x000a_A-0, _x000a_No Data-2"/>
    <s v="P-S2_Onsite"/>
    <s v="P-S1_Onsite"/>
    <s v="P-S1_Onsite"/>
    <s v="P-S2_Onsite"/>
    <s v="P-S2_Onsite"/>
    <x v="0"/>
    <s v="Activated"/>
    <s v="Onsite"/>
    <x v="92"/>
    <x v="0"/>
  </r>
  <r>
    <n v="98"/>
    <s v="MSc DS-AI"/>
    <s v="2025EM1100098"/>
    <s v="2025em1100098@bitspilani-digital.edu.in"/>
    <s v="TEJENDER VEER SINGH SHEKHAWAT"/>
    <s v="MALE"/>
    <s v="`+91-9024914265"/>
    <s v="A"/>
    <n v="15"/>
    <n v="15"/>
    <n v="15"/>
    <n v="45"/>
    <n v="65"/>
    <s v="Statistical Modelling &amp; Inferencing"/>
    <s v="MDS DF401"/>
    <s v="1 missed"/>
    <s v="0 missed"/>
    <n v="2"/>
    <n v="1"/>
    <n v="0.66666666666666663"/>
    <n v="1"/>
    <s v="1 missed"/>
    <n v="3"/>
    <n v="0.75"/>
    <x v="4"/>
    <s v="P-S1_Onsite"/>
    <s v="No Data"/>
    <s v="Present"/>
    <s v="P-S1_Onsite"/>
    <s v="A"/>
    <n v="2.25"/>
    <s v="A"/>
    <n v="10"/>
    <n v="9"/>
    <n v="10"/>
    <n v="33.5"/>
    <n v="60"/>
    <s v="Data Pre-Processing"/>
    <s v="MDS DF402"/>
    <s v="2 missed"/>
    <s v="-"/>
    <n v="4"/>
    <s v="-"/>
    <n v="0.66666666666666663"/>
    <s v="-"/>
    <s v="2 missed"/>
    <n v="4"/>
    <n v="0.66666666666666663"/>
    <x v="5"/>
    <s v="P-S1_Onsite"/>
    <s v="No Data"/>
    <s v="Present"/>
    <s v="P-S1_Onsite"/>
    <s v="A"/>
    <n v="22"/>
    <n v="22"/>
    <n v="60"/>
    <s v="Feature Engineering"/>
    <s v="MDS DF403"/>
    <s v="1 missed"/>
    <s v="0 missed"/>
    <n v="0"/>
    <n v="1"/>
    <n v="0"/>
    <n v="1"/>
    <s v="1 missed"/>
    <n v="1"/>
    <n v="0.5"/>
    <x v="3"/>
    <s v="P-S1_Onsite"/>
    <s v="No Data"/>
    <s v="Present"/>
    <s v="P-S1_Onsite"/>
    <n v="19"/>
    <n v="19"/>
    <n v="19"/>
    <n v="57"/>
    <n v="60"/>
    <s v="Data Visualization &amp; Storytelling"/>
    <s v="MDS DF404"/>
    <s v="0 missed"/>
    <s v="0 missed"/>
    <n v="2"/>
    <n v="1"/>
    <n v="1"/>
    <n v="1"/>
    <s v="0 missed"/>
    <n v="3"/>
    <n v="1"/>
    <x v="1"/>
    <s v="P-S1_Onsite"/>
    <s v="No Data"/>
    <s v="Present"/>
    <s v="P-S1_Onsite"/>
    <s v="A"/>
    <n v="7.375"/>
    <n v="8"/>
    <n v="12"/>
    <n v="17"/>
    <n v="44.375"/>
    <n v="65"/>
    <s v="Data Stores &amp; Pipelines"/>
    <s v="MDS DF406"/>
    <s v="1 missed"/>
    <s v="0 missed"/>
    <n v="2"/>
    <n v="2"/>
    <n v="0.66666666666666663"/>
    <n v="1"/>
    <s v="1 missed"/>
    <n v="4"/>
    <n v="0.8"/>
    <x v="2"/>
    <s v="P-S1_Onsite"/>
    <s v="No Data"/>
    <s v="Present"/>
    <s v="P-S1_Onsite"/>
    <s v="P-5, _x000a_A-0, _x000a_No Data-0"/>
    <s v="P-0, _x000a_A-0, _x000a_No Data-5"/>
    <s v="P-S1_Onsite"/>
    <s v="P-S1_Onsite"/>
    <s v="P-S1_Onsite"/>
    <s v="P-S1_Onsite"/>
    <s v="P-S1_Onsite"/>
    <x v="0"/>
    <s v="Activated"/>
    <s v="Onsite"/>
    <x v="93"/>
    <x v="0"/>
  </r>
  <r>
    <n v="99"/>
    <s v="MSc DS-AI"/>
    <s v="2025EM1100099"/>
    <s v="2025em1100099@bitspilani-digital.edu.in"/>
    <s v="ANUSHIA M N"/>
    <s v="FEMALE"/>
    <s v="`+91-9940612038"/>
    <n v="15"/>
    <n v="15"/>
    <n v="15"/>
    <n v="18"/>
    <n v="63"/>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P-S1_Onsite"/>
    <s v="No Data"/>
    <s v="Present"/>
    <s v="P-S1_Onsite"/>
    <n v="20"/>
    <n v="20"/>
    <n v="40"/>
    <n v="60"/>
    <s v="Feature Engineering"/>
    <s v="MDS DF403"/>
    <s v="0 missed"/>
    <s v="0 missed"/>
    <n v="1"/>
    <n v="1"/>
    <n v="1"/>
    <n v="1"/>
    <s v="0 missed"/>
    <n v="2"/>
    <n v="1"/>
    <x v="1"/>
    <s v="No Data"/>
    <s v="P-S2_Onsite"/>
    <s v="Present"/>
    <s v="P-S2_Onsite"/>
    <n v="18"/>
    <n v="20"/>
    <n v="18"/>
    <n v="56"/>
    <n v="60"/>
    <s v="Data Visualization &amp; Storytelling"/>
    <s v="MDS DF404"/>
    <s v="0 missed"/>
    <s v="0 missed"/>
    <n v="2"/>
    <n v="1"/>
    <n v="1"/>
    <n v="1"/>
    <s v="0 missed"/>
    <n v="3"/>
    <n v="1"/>
    <x v="1"/>
    <s v="No Data"/>
    <s v="P-S2_Onsite"/>
    <s v="Present"/>
    <s v="P-S2_Onsite"/>
    <n v="7.5"/>
    <n v="7.75"/>
    <n v="9"/>
    <n v="17"/>
    <n v="17"/>
    <n v="58.25"/>
    <n v="65"/>
    <s v="Data Stores &amp; Pipelines"/>
    <s v="MDS DF406"/>
    <s v="0 missed"/>
    <s v="0 missed"/>
    <n v="3"/>
    <n v="2"/>
    <n v="1"/>
    <n v="1"/>
    <s v="0 missed"/>
    <n v="5"/>
    <n v="1"/>
    <x v="1"/>
    <s v="No Data"/>
    <s v="P-S2_Onsite"/>
    <s v="Present"/>
    <s v="P-S2_Onsite"/>
    <s v="P-1, _x000a_A-0, _x000a_No Data-4"/>
    <s v="P-4, _x000a_A-0, _x000a_No Data-1"/>
    <s v="P-S2_Onsite"/>
    <s v="P-S1_Onsite"/>
    <s v="P-S2_Onsite"/>
    <s v="P-S2_Onsite"/>
    <s v="P-S2_Onsite"/>
    <x v="0"/>
    <s v="Activated"/>
    <s v="Onsite"/>
    <x v="94"/>
    <x v="0"/>
  </r>
  <r>
    <n v="100"/>
    <s v="MSc DS-AI"/>
    <s v="2025EM1100100"/>
    <s v="2025em1100100@bitspilani-digital.edu.in"/>
    <s v="RAJESH KUMAR S"/>
    <s v="MALE"/>
    <s v="`+91-9962656762"/>
    <n v="15"/>
    <n v="15"/>
    <n v="15"/>
    <n v="16"/>
    <n v="61"/>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P-S1_Onsite"/>
    <s v="No Data"/>
    <s v="Present"/>
    <s v="P-S1_Onsite"/>
    <n v="20"/>
    <n v="34"/>
    <n v="54"/>
    <n v="60"/>
    <s v="Feature Engineering"/>
    <s v="MDS DF403"/>
    <s v="0 missed"/>
    <s v="0 missed"/>
    <n v="1"/>
    <n v="1"/>
    <n v="1"/>
    <n v="1"/>
    <s v="0 missed"/>
    <n v="2"/>
    <n v="1"/>
    <x v="1"/>
    <s v="P-S1_Onsite"/>
    <s v="No Data"/>
    <s v="Present"/>
    <s v="P-S1_Onsite"/>
    <n v="20"/>
    <n v="20"/>
    <n v="20"/>
    <n v="60"/>
    <n v="60"/>
    <s v="Data Visualization &amp; Storytelling"/>
    <s v="MDS DF404"/>
    <s v="0 missed"/>
    <s v="0 missed"/>
    <n v="2"/>
    <n v="1"/>
    <n v="1"/>
    <n v="1"/>
    <s v="0 missed"/>
    <n v="3"/>
    <n v="1"/>
    <x v="1"/>
    <s v="No Data"/>
    <s v="P-S2_Onsite"/>
    <s v="Present"/>
    <s v="P-S2_Onsite"/>
    <n v="5.5"/>
    <n v="7.75"/>
    <n v="9"/>
    <n v="12"/>
    <n v="18"/>
    <n v="52.25"/>
    <n v="65"/>
    <s v="Data Stores &amp; Pipelines"/>
    <s v="MDS DF406"/>
    <s v="0 missed"/>
    <s v="0 missed"/>
    <n v="3"/>
    <n v="2"/>
    <n v="1"/>
    <n v="1"/>
    <s v="0 missed"/>
    <n v="5"/>
    <n v="1"/>
    <x v="1"/>
    <s v="No Data"/>
    <s v="P-S2_Onsite"/>
    <s v="Present"/>
    <s v="P-S2_Onsite"/>
    <s v="P-2, _x000a_A-0, _x000a_No Data-3"/>
    <s v="P-3, _x000a_A-0, _x000a_No Data-2"/>
    <s v="P-S2_Onsite"/>
    <s v="P-S1_Onsite"/>
    <s v="P-S1_Onsite"/>
    <s v="P-S2_Onsite"/>
    <s v="P-S2_Onsite"/>
    <x v="0"/>
    <s v="Activated"/>
    <s v="Onsite"/>
    <x v="95"/>
    <x v="0"/>
  </r>
  <r>
    <n v="101"/>
    <s v="MSc DS-AI"/>
    <s v="2025EM1100101"/>
    <s v="2025em1100101@bitspilani-digital.edu.in"/>
    <s v="SOMYA JAISWAL"/>
    <s v="MALE"/>
    <s v="`+91-9111713241"/>
    <n v="15"/>
    <n v="15"/>
    <n v="15"/>
    <n v="20"/>
    <n v="65"/>
    <n v="65"/>
    <s v="Statistical Modelling &amp; Inferencing"/>
    <s v="MDS DF401"/>
    <s v="0 missed"/>
    <s v="0 missed"/>
    <n v="3"/>
    <n v="1"/>
    <n v="1"/>
    <n v="1"/>
    <s v="0 missed"/>
    <n v="4"/>
    <n v="1"/>
    <x v="1"/>
    <s v="P-S1_Onsite"/>
    <s v="No Data"/>
    <s v="Present"/>
    <s v="P-S1_Onsite"/>
    <n v="4.75"/>
    <n v="5"/>
    <n v="10"/>
    <n v="10"/>
    <n v="10"/>
    <n v="10"/>
    <n v="59.5"/>
    <n v="60"/>
    <s v="Data Pre-Processing"/>
    <s v="MDS DF402"/>
    <s v="0 missed"/>
    <s v="-"/>
    <n v="6"/>
    <s v="-"/>
    <n v="1"/>
    <s v="-"/>
    <s v="0 missed"/>
    <n v="6"/>
    <n v="1"/>
    <x v="1"/>
    <s v="P-S1_Onsite"/>
    <s v="No Data"/>
    <s v="Present"/>
    <s v="P-S1_Onsite"/>
    <n v="20"/>
    <n v="19"/>
    <n v="39"/>
    <n v="60"/>
    <s v="Feature Engineering"/>
    <s v="MDS DF403"/>
    <s v="0 missed"/>
    <s v="0 missed"/>
    <n v="1"/>
    <n v="1"/>
    <n v="1"/>
    <n v="1"/>
    <s v="0 missed"/>
    <n v="2"/>
    <n v="1"/>
    <x v="1"/>
    <s v="P-S1_Onsite"/>
    <s v="No Data"/>
    <s v="Present"/>
    <s v="P-S1_Onsite"/>
    <n v="19"/>
    <s v="A"/>
    <n v="18"/>
    <n v="37"/>
    <n v="60"/>
    <s v="Data Visualization &amp; Storytelling"/>
    <s v="MDS DF404"/>
    <s v="1 missed"/>
    <s v="0 missed"/>
    <n v="1"/>
    <n v="1"/>
    <n v="0.5"/>
    <n v="1"/>
    <s v="1 missed"/>
    <n v="2"/>
    <n v="0.66666666666666663"/>
    <x v="2"/>
    <s v="P-S1_Onsite"/>
    <s v="No Data"/>
    <s v="Present"/>
    <s v="P-S1_Onsite"/>
    <n v="4.5"/>
    <n v="6.75"/>
    <n v="7"/>
    <n v="12"/>
    <n v="18"/>
    <n v="48.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96"/>
    <x v="0"/>
  </r>
  <r>
    <n v="102"/>
    <s v="MSc DS-AI"/>
    <s v="2025EM1100102"/>
    <s v="2025em1100102@bitspilani-digital.edu.in"/>
    <s v="SHAIK KHAJA NAYAB RAONDI"/>
    <s v="MALE"/>
    <s v="`+91-9000482220"/>
    <n v="14"/>
    <n v="15"/>
    <n v="15"/>
    <n v="18"/>
    <n v="62"/>
    <n v="65"/>
    <s v="Statistical Modelling &amp; Inferencing"/>
    <s v="MDS DF401"/>
    <s v="0 missed"/>
    <s v="0 missed"/>
    <n v="3"/>
    <n v="1"/>
    <n v="1"/>
    <n v="1"/>
    <s v="0 missed"/>
    <n v="4"/>
    <n v="1"/>
    <x v="1"/>
    <s v="P-S1_Onsite"/>
    <s v="No Data"/>
    <s v="Present"/>
    <s v="P-S1_Onsite"/>
    <n v="4.75"/>
    <n v="4.75"/>
    <n v="10"/>
    <n v="10"/>
    <n v="10"/>
    <n v="10"/>
    <n v="59"/>
    <n v="60"/>
    <s v="Data Pre-Processing"/>
    <s v="MDS DF402"/>
    <s v="0 missed"/>
    <s v="-"/>
    <n v="6"/>
    <s v="-"/>
    <n v="1"/>
    <s v="-"/>
    <s v="0 missed"/>
    <n v="6"/>
    <n v="1"/>
    <x v="1"/>
    <s v="P-S1_Onsite"/>
    <s v="No Data"/>
    <s v="Present"/>
    <s v="P-S1_Onsite"/>
    <n v="20"/>
    <n v="18"/>
    <n v="38"/>
    <n v="60"/>
    <s v="Feature Engineering"/>
    <s v="MDS DF403"/>
    <s v="0 missed"/>
    <s v="0 missed"/>
    <n v="1"/>
    <n v="1"/>
    <n v="1"/>
    <n v="1"/>
    <s v="0 missed"/>
    <n v="2"/>
    <n v="1"/>
    <x v="1"/>
    <s v="No Data"/>
    <s v="P-S2_Onsite"/>
    <s v="Present"/>
    <s v="P-S2_Onsite"/>
    <n v="20"/>
    <n v="20"/>
    <n v="20"/>
    <n v="60"/>
    <n v="60"/>
    <s v="Data Visualization &amp; Storytelling"/>
    <s v="MDS DF404"/>
    <s v="0 missed"/>
    <s v="0 missed"/>
    <n v="2"/>
    <n v="1"/>
    <n v="1"/>
    <n v="1"/>
    <s v="0 missed"/>
    <n v="3"/>
    <n v="1"/>
    <x v="1"/>
    <s v="P-S1_Onsite"/>
    <s v="No Data"/>
    <s v="Present"/>
    <s v="P-S1_Onsite"/>
    <n v="5.5"/>
    <n v="7.25"/>
    <n v="8"/>
    <n v="20"/>
    <n v="18"/>
    <n v="58.75"/>
    <n v="65"/>
    <s v="Data Stores &amp; Pipelines"/>
    <s v="MDS DF406"/>
    <s v="0 missed"/>
    <s v="0 missed"/>
    <n v="3"/>
    <n v="2"/>
    <n v="1"/>
    <n v="1"/>
    <s v="0 missed"/>
    <n v="5"/>
    <n v="1"/>
    <x v="1"/>
    <s v="No Data"/>
    <s v="P-S2_Onsite"/>
    <s v="Present"/>
    <s v="P-S2_Onsite"/>
    <s v="P-3, _x000a_A-0, _x000a_No Data-2"/>
    <s v="P-2, _x000a_A-0, _x000a_No Data-3"/>
    <s v="P-S1_Onsite"/>
    <s v="P-S1_Onsite"/>
    <s v="P-S2_Onsite"/>
    <s v="P-S1_Onsite"/>
    <s v="P-S2_Onsite"/>
    <x v="0"/>
    <s v="Activated"/>
    <s v="Onsite"/>
    <x v="97"/>
    <x v="0"/>
  </r>
  <r>
    <n v="103"/>
    <s v="MSc DS-AI"/>
    <s v="2025EM1100103"/>
    <s v="2025em1100103@bitspilani-digital.edu.in"/>
    <s v="NYASA MITTAL"/>
    <s v="FEMALE"/>
    <s v="`+91-9045397260"/>
    <n v="15"/>
    <n v="15"/>
    <n v="15"/>
    <n v="20"/>
    <n v="65"/>
    <n v="65"/>
    <s v="Statistical Modelling &amp; Inferencing"/>
    <s v="MDS DF401"/>
    <s v="0 missed"/>
    <s v="0 missed"/>
    <n v="3"/>
    <n v="1"/>
    <n v="1"/>
    <n v="1"/>
    <s v="0 missed"/>
    <n v="4"/>
    <n v="1"/>
    <x v="1"/>
    <s v="P-S1_Onsite"/>
    <s v="No Data"/>
    <s v="Present"/>
    <s v="P-S1_Onsite"/>
    <n v="4.75"/>
    <n v="5"/>
    <n v="9"/>
    <n v="10"/>
    <n v="10"/>
    <n v="10"/>
    <n v="58.5"/>
    <n v="60"/>
    <s v="Data Pre-Processing"/>
    <s v="MDS DF402"/>
    <s v="0 missed"/>
    <s v="-"/>
    <n v="6"/>
    <s v="-"/>
    <n v="1"/>
    <s v="-"/>
    <s v="0 missed"/>
    <n v="6"/>
    <n v="1"/>
    <x v="1"/>
    <s v="P-S1_Onsite"/>
    <s v="No Data"/>
    <s v="Present"/>
    <s v="P-S1_Onsite"/>
    <n v="19"/>
    <n v="30.5"/>
    <n v="49.5"/>
    <n v="60"/>
    <s v="Feature Engineering"/>
    <s v="MDS DF403"/>
    <s v="0 missed"/>
    <s v="0 missed"/>
    <n v="1"/>
    <n v="1"/>
    <n v="1"/>
    <n v="1"/>
    <s v="0 missed"/>
    <n v="2"/>
    <n v="1"/>
    <x v="1"/>
    <s v="P-S1_Onsite"/>
    <s v="No Data"/>
    <s v="Present"/>
    <s v="P-S1_Onsite"/>
    <n v="20"/>
    <n v="20"/>
    <n v="20"/>
    <n v="60"/>
    <n v="60"/>
    <s v="Data Visualization &amp; Storytelling"/>
    <s v="MDS DF404"/>
    <s v="0 missed"/>
    <s v="0 missed"/>
    <n v="2"/>
    <n v="1"/>
    <n v="1"/>
    <n v="1"/>
    <s v="0 missed"/>
    <n v="3"/>
    <n v="1"/>
    <x v="1"/>
    <s v="P-S1_Onsite"/>
    <s v="No Data"/>
    <s v="Present"/>
    <s v="P-S1_Onsite"/>
    <n v="7"/>
    <n v="7.625"/>
    <n v="8"/>
    <n v="16"/>
    <n v="16"/>
    <n v="54.6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98"/>
    <x v="0"/>
  </r>
  <r>
    <n v="104"/>
    <s v="MSc DS-AI"/>
    <s v="2025EM1100104"/>
    <s v="2025em1100104@bitspilani-digital.edu.in"/>
    <s v="KRITANHIK BISWAS"/>
    <s v="MALE"/>
    <s v="`+91-9748408677"/>
    <n v="15"/>
    <n v="12"/>
    <n v="15"/>
    <n v="16"/>
    <n v="58"/>
    <n v="65"/>
    <s v="Statistical Modelling &amp; Inferencing"/>
    <s v="MDS DF401"/>
    <s v="0 missed"/>
    <s v="0 missed"/>
    <n v="3"/>
    <n v="1"/>
    <n v="1"/>
    <n v="1"/>
    <s v="0 missed"/>
    <n v="4"/>
    <n v="1"/>
    <x v="1"/>
    <s v="No Data"/>
    <s v="P-S2_Onsite"/>
    <s v="Present"/>
    <s v="P-S2_Onsite"/>
    <n v="4.5"/>
    <n v="3.75"/>
    <n v="10"/>
    <n v="10"/>
    <n v="9"/>
    <n v="9"/>
    <n v="54.5"/>
    <n v="60"/>
    <s v="Data Pre-Processing"/>
    <s v="MDS DF402"/>
    <s v="0 missed"/>
    <s v="-"/>
    <n v="6"/>
    <s v="-"/>
    <n v="1"/>
    <s v="-"/>
    <s v="0 missed"/>
    <n v="6"/>
    <n v="1"/>
    <x v="1"/>
    <s v="No Data"/>
    <s v="P-S2_Onsite"/>
    <s v="Present"/>
    <s v="P-S2_Onsite"/>
    <n v="20"/>
    <n v="10.5"/>
    <n v="30.5"/>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5.5"/>
    <n v="7"/>
    <n v="7"/>
    <s v="A"/>
    <s v="A"/>
    <n v="19.5"/>
    <n v="65"/>
    <s v="Data Stores &amp; Pipelines"/>
    <s v="MDS DF406"/>
    <s v="0 missed"/>
    <s v="2 missed"/>
    <n v="3"/>
    <n v="0"/>
    <n v="1"/>
    <n v="0"/>
    <s v="2 missed"/>
    <n v="3"/>
    <n v="0.6"/>
    <x v="7"/>
    <s v="No Data"/>
    <s v="P-S2_Onsite"/>
    <s v="Present"/>
    <s v="P-S2_Onsite"/>
    <s v="P-0, _x000a_A-0, _x000a_No Data-5"/>
    <s v="P-5, _x000a_A-0, _x000a_No Data-0"/>
    <s v="P-S2_Onsite"/>
    <s v="P-S2_Onsite"/>
    <s v="P-S2_Onsite"/>
    <s v="P-S2_Onsite"/>
    <s v="P-S2_Onsite"/>
    <x v="0"/>
    <s v="Activated"/>
    <s v="Onsite"/>
    <x v="99"/>
    <x v="0"/>
  </r>
  <r>
    <n v="105"/>
    <s v="MSc DS-AI"/>
    <s v="2025EM1100105"/>
    <s v="2025em1100105@bitspilani-digital.edu.in"/>
    <s v="MATHANGI. C"/>
    <s v="FEMALE"/>
    <s v="`+91-9962759659"/>
    <n v="15"/>
    <n v="15"/>
    <n v="15"/>
    <n v="15"/>
    <n v="60"/>
    <n v="65"/>
    <s v="Statistical Modelling &amp; Inferencing"/>
    <s v="MDS DF401"/>
    <s v="0 missed"/>
    <s v="0 missed"/>
    <n v="3"/>
    <n v="1"/>
    <n v="1"/>
    <n v="1"/>
    <s v="0 missed"/>
    <n v="4"/>
    <n v="1"/>
    <x v="1"/>
    <s v="P-S1_Onsite"/>
    <s v="No Data"/>
    <s v="Present"/>
    <s v="P-S1_Onsite"/>
    <n v="4.75"/>
    <n v="4.5"/>
    <n v="10"/>
    <n v="10"/>
    <n v="9"/>
    <n v="10"/>
    <n v="57.5"/>
    <n v="60"/>
    <s v="Data Pre-Processing"/>
    <s v="MDS DF402"/>
    <s v="0 missed"/>
    <s v="-"/>
    <n v="6"/>
    <s v="-"/>
    <n v="1"/>
    <s v="-"/>
    <s v="0 missed"/>
    <n v="6"/>
    <n v="1"/>
    <x v="1"/>
    <s v="P-S1_Onsite"/>
    <s v="No Data"/>
    <s v="Present"/>
    <s v="P-S1_Onsite"/>
    <n v="20"/>
    <n v="26"/>
    <n v="46"/>
    <n v="60"/>
    <s v="Feature Engineering"/>
    <s v="MDS DF403"/>
    <s v="0 missed"/>
    <s v="0 missed"/>
    <n v="1"/>
    <n v="1"/>
    <n v="1"/>
    <n v="1"/>
    <s v="0 missed"/>
    <n v="2"/>
    <n v="1"/>
    <x v="1"/>
    <s v="P-S1_Onsite"/>
    <s v="No Data"/>
    <s v="Present"/>
    <s v="P-S1_Onsite"/>
    <n v="19"/>
    <n v="20"/>
    <n v="17"/>
    <n v="56"/>
    <n v="60"/>
    <s v="Data Visualization &amp; Storytelling"/>
    <s v="MDS DF404"/>
    <s v="0 missed"/>
    <s v="0 missed"/>
    <n v="2"/>
    <n v="1"/>
    <n v="1"/>
    <n v="1"/>
    <s v="0 missed"/>
    <n v="3"/>
    <n v="1"/>
    <x v="1"/>
    <s v="P-S1_Onsite"/>
    <s v="No Data"/>
    <s v="Present"/>
    <s v="P-S1_Onsite"/>
    <n v="5"/>
    <n v="6.625"/>
    <n v="8"/>
    <n v="14"/>
    <n v="18"/>
    <n v="51.6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100"/>
    <x v="0"/>
  </r>
  <r>
    <n v="106"/>
    <s v="MSc DS-AI"/>
    <s v="2025EM1100106"/>
    <s v="2025em1100106@bitspilani-digital.edu.in"/>
    <s v="VAISHNAV RAJAGOPAL"/>
    <s v="MALE"/>
    <s v="`+91-8848674277"/>
    <n v="15"/>
    <s v="A"/>
    <s v="A"/>
    <s v="A"/>
    <n v="15"/>
    <n v="65"/>
    <s v="Statistical Modelling &amp; Inferencing"/>
    <s v="MDS DF401"/>
    <s v="2 missed"/>
    <s v="1 missed"/>
    <n v="1"/>
    <n v="0"/>
    <n v="0.33333333333333331"/>
    <n v="0"/>
    <s v="3 missed"/>
    <n v="1"/>
    <n v="0.25"/>
    <x v="5"/>
    <s v="No Data"/>
    <s v="P-S2_Onsite"/>
    <s v="Present"/>
    <s v="P-S2_Onsite"/>
    <n v="4.75"/>
    <n v="4.75"/>
    <s v="A"/>
    <s v="A"/>
    <n v="10"/>
    <s v="A"/>
    <n v="29"/>
    <n v="60"/>
    <s v="Data Pre-Processing"/>
    <s v="MDS DF402"/>
    <s v="3 missed"/>
    <s v="-"/>
    <n v="3"/>
    <s v="-"/>
    <n v="0.5"/>
    <s v="-"/>
    <s v="3 missed"/>
    <n v="3"/>
    <n v="0.5"/>
    <x v="4"/>
    <s v="No Data"/>
    <s v="P-S2_Onsite"/>
    <s v="Present"/>
    <s v="P-S2_Onsite"/>
    <s v="A"/>
    <s v="A"/>
    <n v="0"/>
    <n v="60"/>
    <s v="Feature Engineering"/>
    <s v="MDS DF403"/>
    <s v="1 missed"/>
    <s v="1 missed"/>
    <n v="0"/>
    <n v="0"/>
    <n v="0"/>
    <n v="0"/>
    <s v="2 missed"/>
    <n v="0"/>
    <n v="0"/>
    <x v="0"/>
    <s v="No Data"/>
    <s v="P-S2_Onsite"/>
    <s v="Present"/>
    <s v="P-S2_Onsite"/>
    <s v="A"/>
    <s v="A"/>
    <s v="A"/>
    <n v="0"/>
    <n v="60"/>
    <s v="Data Visualization &amp; Storytelling"/>
    <s v="MDS DF404"/>
    <s v="2 missed"/>
    <s v="1 missed"/>
    <n v="0"/>
    <n v="0"/>
    <n v="0"/>
    <n v="0"/>
    <s v="3 missed"/>
    <n v="0"/>
    <n v="0"/>
    <x v="0"/>
    <s v="No Data"/>
    <s v="P-S2_Onsite"/>
    <s v="Present"/>
    <s v="P-S2_Onsite"/>
    <n v="5.5"/>
    <n v="7"/>
    <s v="A"/>
    <s v="A"/>
    <s v="A"/>
    <n v="12.5"/>
    <n v="65"/>
    <s v="Data Stores &amp; Pipelines"/>
    <s v="MDS DF406"/>
    <s v="1 missed"/>
    <s v="2 missed"/>
    <n v="2"/>
    <n v="0"/>
    <n v="0.66666666666666663"/>
    <n v="0"/>
    <s v="3 missed"/>
    <n v="2"/>
    <n v="0.4"/>
    <x v="4"/>
    <s v="No Data"/>
    <s v="P-S2_Onsite"/>
    <s v="Present"/>
    <s v="P-S2_Onsite"/>
    <s v="P-0, _x000a_A-0, _x000a_No Data-5"/>
    <s v="P-5, _x000a_A-0, _x000a_No Data-0"/>
    <s v="P-S2_Onsite"/>
    <s v="P-S2_Onsite"/>
    <s v="P-S2_Onsite"/>
    <s v="P-S2_Onsite"/>
    <s v="P-S2_Onsite"/>
    <x v="0"/>
    <s v="Activated"/>
    <s v="Onsite"/>
    <x v="101"/>
    <x v="0"/>
  </r>
  <r>
    <n v="107"/>
    <s v="MSc DS-AI"/>
    <s v="2025EM1100107"/>
    <s v="2025em1100107@bitspilani-digital.edu.in"/>
    <s v="ASWIN KUMAR K S"/>
    <s v="MALE"/>
    <s v="`+91-8970046090"/>
    <n v="15"/>
    <n v="15"/>
    <n v="15"/>
    <n v="14"/>
    <n v="59"/>
    <n v="65"/>
    <s v="Statistical Modelling &amp; Inferencing"/>
    <s v="MDS DF401"/>
    <s v="0 missed"/>
    <s v="0 missed"/>
    <n v="3"/>
    <n v="1"/>
    <n v="1"/>
    <n v="1"/>
    <s v="0 missed"/>
    <n v="4"/>
    <n v="1"/>
    <x v="1"/>
    <s v="P-S1_Onsite"/>
    <s v="No Data"/>
    <s v="Present"/>
    <s v="P-S1_Onsite"/>
    <n v="5"/>
    <n v="4.75"/>
    <n v="10"/>
    <n v="10"/>
    <n v="10"/>
    <n v="10"/>
    <n v="59.5"/>
    <n v="60"/>
    <s v="Data Pre-Processing"/>
    <s v="MDS DF402"/>
    <s v="0 missed"/>
    <s v="-"/>
    <n v="6"/>
    <s v="-"/>
    <n v="1"/>
    <s v="-"/>
    <s v="0 missed"/>
    <n v="6"/>
    <n v="1"/>
    <x v="1"/>
    <s v="P-S1_Onsite"/>
    <s v="No Data"/>
    <s v="Present"/>
    <s v="P-S1_Onsite"/>
    <n v="19"/>
    <n v="35"/>
    <n v="54"/>
    <n v="60"/>
    <s v="Feature Engineering"/>
    <s v="MDS DF403"/>
    <s v="0 missed"/>
    <s v="0 missed"/>
    <n v="1"/>
    <n v="1"/>
    <n v="1"/>
    <n v="1"/>
    <s v="0 missed"/>
    <n v="2"/>
    <n v="1"/>
    <x v="1"/>
    <s v="P-S1_Onsite"/>
    <s v="No Data"/>
    <s v="Present"/>
    <s v="P-S1_Onsite"/>
    <n v="19"/>
    <n v="20"/>
    <n v="18"/>
    <n v="57"/>
    <n v="60"/>
    <s v="Data Visualization &amp; Storytelling"/>
    <s v="MDS DF404"/>
    <s v="0 missed"/>
    <s v="0 missed"/>
    <n v="2"/>
    <n v="1"/>
    <n v="1"/>
    <n v="1"/>
    <s v="0 missed"/>
    <n v="3"/>
    <n v="1"/>
    <x v="1"/>
    <s v="No Data"/>
    <s v="P-S2_Onsite"/>
    <s v="Present"/>
    <s v="P-S2_Onsite"/>
    <n v="5.5"/>
    <n v="7"/>
    <n v="8"/>
    <n v="14"/>
    <n v="20"/>
    <n v="54.5"/>
    <n v="65"/>
    <s v="Data Stores &amp; Pipelines"/>
    <s v="MDS DF406"/>
    <s v="0 missed"/>
    <s v="0 missed"/>
    <n v="3"/>
    <n v="2"/>
    <n v="1"/>
    <n v="1"/>
    <s v="0 missed"/>
    <n v="5"/>
    <n v="1"/>
    <x v="1"/>
    <s v="No Data"/>
    <s v="P-S2_Onsite"/>
    <s v="Present"/>
    <s v="P-S2_Onsite"/>
    <s v="P-3, _x000a_A-0, _x000a_No Data-2"/>
    <s v="P-2, _x000a_A-0, _x000a_No Data-3"/>
    <s v="P-S1_Onsite"/>
    <s v="P-S1_Onsite"/>
    <s v="P-S1_Onsite"/>
    <s v="P-S2_Onsite"/>
    <s v="P-S2_Onsite"/>
    <x v="0"/>
    <s v="Activated"/>
    <s v="Onsite"/>
    <x v="102"/>
    <x v="0"/>
  </r>
  <r>
    <n v="108"/>
    <s v="MSc DS-AI"/>
    <s v="2025EM1100108"/>
    <s v="2025em1100108@bitspilani-digital.edu.in"/>
    <s v="SEJAL DESHMUKH"/>
    <s v="FEMALE"/>
    <s v="`+91-9022619816"/>
    <n v="15"/>
    <n v="15"/>
    <n v="15"/>
    <n v="20"/>
    <n v="65"/>
    <n v="65"/>
    <s v="Statistical Modelling &amp; Inferencing"/>
    <s v="MDS DF401"/>
    <s v="0 missed"/>
    <s v="0 missed"/>
    <n v="3"/>
    <n v="1"/>
    <n v="1"/>
    <n v="1"/>
    <s v="0 missed"/>
    <n v="4"/>
    <n v="1"/>
    <x v="1"/>
    <s v="No Data"/>
    <s v="P-S2_Onsite"/>
    <s v="Present"/>
    <s v="P-S2_Onsite"/>
    <n v="4.75"/>
    <n v="4.5"/>
    <n v="10"/>
    <n v="10"/>
    <n v="10"/>
    <n v="10"/>
    <n v="58.5"/>
    <n v="60"/>
    <s v="Data Pre-Processing"/>
    <s v="MDS DF402"/>
    <s v="0 missed"/>
    <s v="-"/>
    <n v="6"/>
    <s v="-"/>
    <n v="1"/>
    <s v="-"/>
    <s v="0 missed"/>
    <n v="6"/>
    <n v="1"/>
    <x v="1"/>
    <s v="No Data"/>
    <s v="P-S2_Onsite"/>
    <s v="Present"/>
    <s v="P-S2_Onsite"/>
    <s v="A"/>
    <n v="17"/>
    <n v="17"/>
    <n v="60"/>
    <s v="Feature Engineering"/>
    <s v="MDS DF403"/>
    <s v="1 missed"/>
    <s v="0 missed"/>
    <n v="0"/>
    <n v="1"/>
    <n v="0"/>
    <n v="1"/>
    <s v="1 missed"/>
    <n v="1"/>
    <n v="0.5"/>
    <x v="3"/>
    <s v="No Data"/>
    <s v="P-S2_Onsite"/>
    <s v="Present"/>
    <s v="P-S2_Onsite"/>
    <n v="19"/>
    <n v="20"/>
    <n v="18"/>
    <n v="57"/>
    <n v="60"/>
    <s v="Data Visualization &amp; Storytelling"/>
    <s v="MDS DF404"/>
    <s v="0 missed"/>
    <s v="0 missed"/>
    <n v="2"/>
    <n v="1"/>
    <n v="1"/>
    <n v="1"/>
    <s v="0 missed"/>
    <n v="3"/>
    <n v="1"/>
    <x v="1"/>
    <s v="No Data"/>
    <s v="P-S2_Onsite"/>
    <s v="Present"/>
    <s v="P-S2_Onsite"/>
    <n v="5.5"/>
    <s v="A"/>
    <n v="9"/>
    <n v="13"/>
    <n v="14"/>
    <n v="41.5"/>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103"/>
    <x v="0"/>
  </r>
  <r>
    <n v="109"/>
    <s v="MSc DS-AI"/>
    <s v="2025EM1100109"/>
    <s v="2025em1100109@bitspilani-digital.edu.in"/>
    <s v="SURENDRA PRASAD S H"/>
    <s v="MALE"/>
    <s v="`+91-9959612183"/>
    <n v="15"/>
    <n v="15"/>
    <n v="15"/>
    <n v="14"/>
    <n v="59"/>
    <n v="65"/>
    <s v="Statistical Modelling &amp; Inferencing"/>
    <s v="MDS DF401"/>
    <s v="0 missed"/>
    <s v="0 missed"/>
    <n v="3"/>
    <n v="1"/>
    <n v="1"/>
    <n v="1"/>
    <s v="0 missed"/>
    <n v="4"/>
    <n v="1"/>
    <x v="1"/>
    <s v="No Data"/>
    <s v="P-S2_Onsite"/>
    <s v="Present"/>
    <s v="P-S2_Onsite"/>
    <n v="4.75"/>
    <n v="4.75"/>
    <n v="10"/>
    <n v="10"/>
    <n v="8"/>
    <n v="10"/>
    <n v="57"/>
    <n v="60"/>
    <s v="Data Pre-Processing"/>
    <s v="MDS DF402"/>
    <s v="0 missed"/>
    <s v="-"/>
    <n v="6"/>
    <s v="-"/>
    <n v="1"/>
    <s v="-"/>
    <s v="0 missed"/>
    <n v="6"/>
    <n v="1"/>
    <x v="1"/>
    <s v="No Data"/>
    <s v="P-S2_Onsite"/>
    <s v="Present"/>
    <s v="P-S2_Onsite"/>
    <n v="20"/>
    <n v="36.5"/>
    <n v="56.5"/>
    <n v="60"/>
    <s v="Feature Engineering"/>
    <s v="MDS DF403"/>
    <s v="0 missed"/>
    <s v="0 missed"/>
    <n v="1"/>
    <n v="1"/>
    <n v="1"/>
    <n v="1"/>
    <s v="0 missed"/>
    <n v="2"/>
    <n v="1"/>
    <x v="1"/>
    <s v="No Data"/>
    <s v="P-S2_Onsite"/>
    <s v="Present"/>
    <s v="P-S2_Onsite"/>
    <n v="20"/>
    <s v="A"/>
    <n v="17"/>
    <n v="37"/>
    <n v="60"/>
    <s v="Data Visualization &amp; Storytelling"/>
    <s v="MDS DF404"/>
    <s v="1 missed"/>
    <s v="0 missed"/>
    <n v="1"/>
    <n v="1"/>
    <n v="0.5"/>
    <n v="1"/>
    <s v="1 missed"/>
    <n v="2"/>
    <n v="0.66666666666666663"/>
    <x v="2"/>
    <s v="No Data"/>
    <s v="P-S2_Onsite"/>
    <s v="Present"/>
    <s v="P-S2_Onsite"/>
    <n v="7.5"/>
    <n v="6.375"/>
    <s v="A"/>
    <n v="20"/>
    <n v="18"/>
    <n v="51.875"/>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104"/>
    <x v="0"/>
  </r>
  <r>
    <n v="110"/>
    <s v="MSc DS-AI"/>
    <s v="2025EM1100110"/>
    <s v="2025em1100110@bitspilani-digital.edu.in"/>
    <s v="KALLU SRUJA REDDY"/>
    <s v="FEMALE"/>
    <s v="`+91-9000232721"/>
    <n v="15"/>
    <n v="15"/>
    <n v="15"/>
    <n v="19"/>
    <n v="64"/>
    <n v="65"/>
    <s v="Statistical Modelling &amp; Inferencing"/>
    <s v="MDS DF401"/>
    <s v="0 missed"/>
    <s v="0 missed"/>
    <n v="3"/>
    <n v="1"/>
    <n v="1"/>
    <n v="1"/>
    <s v="0 missed"/>
    <n v="4"/>
    <n v="1"/>
    <x v="1"/>
    <s v="P-S1_Onsite"/>
    <s v="No Data"/>
    <s v="Present"/>
    <s v="P-S1_Onsite"/>
    <n v="5"/>
    <n v="5"/>
    <n v="10"/>
    <n v="10"/>
    <n v="10"/>
    <n v="10"/>
    <n v="60"/>
    <n v="60"/>
    <s v="Data Pre-Processing"/>
    <s v="MDS DF402"/>
    <s v="0 missed"/>
    <s v="-"/>
    <n v="6"/>
    <s v="-"/>
    <n v="1"/>
    <s v="-"/>
    <s v="0 missed"/>
    <n v="6"/>
    <n v="1"/>
    <x v="1"/>
    <s v="No Data"/>
    <s v="P-S2_Onsite"/>
    <s v="Present"/>
    <s v="P-S2_Onsite"/>
    <n v="19"/>
    <n v="27"/>
    <n v="46"/>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6"/>
    <n v="7.5"/>
    <n v="8"/>
    <n v="15"/>
    <n v="18"/>
    <n v="54.5"/>
    <n v="65"/>
    <s v="Data Stores &amp; Pipelines"/>
    <s v="MDS DF406"/>
    <s v="0 missed"/>
    <s v="0 missed"/>
    <n v="3"/>
    <n v="2"/>
    <n v="1"/>
    <n v="1"/>
    <s v="0 missed"/>
    <n v="5"/>
    <n v="1"/>
    <x v="1"/>
    <s v="P-S1_Onsite"/>
    <s v="No Data"/>
    <s v="Present"/>
    <s v="P-S1_Onsite"/>
    <s v="P-3, _x000a_A-0, _x000a_No Data-2"/>
    <s v="P-2, _x000a_A-0, _x000a_No Data-3"/>
    <s v="P-S1_Onsite"/>
    <s v="P-S2_Onsite"/>
    <s v="P-S2_Onsite"/>
    <s v="P-S1_Onsite"/>
    <s v="P-S1_Onsite"/>
    <x v="0"/>
    <s v="Activated"/>
    <s v="Onsite"/>
    <x v="105"/>
    <x v="0"/>
  </r>
  <r>
    <n v="111"/>
    <s v="MSc DS-AI"/>
    <s v="2025EM1100111"/>
    <s v="2025em1100111@bitspilani-digital.edu.in"/>
    <s v="AISHWARYA P S"/>
    <s v="FEMALE"/>
    <s v="`+91-7902972085"/>
    <n v="15"/>
    <n v="13.5"/>
    <s v="A"/>
    <s v="A"/>
    <n v="28.5"/>
    <n v="65"/>
    <s v="Statistical Modelling &amp; Inferencing"/>
    <s v="MDS DF401"/>
    <s v="1 missed"/>
    <s v="1 missed"/>
    <n v="2"/>
    <n v="0"/>
    <n v="0.66666666666666663"/>
    <n v="0"/>
    <s v="2 missed"/>
    <n v="2"/>
    <n v="0.5"/>
    <x v="6"/>
    <s v="No Data"/>
    <s v="A-S2_Onsite"/>
    <s v="Absent"/>
    <s v="A-S2_Onsite"/>
    <n v="4.75"/>
    <n v="5"/>
    <s v="A"/>
    <n v="9"/>
    <s v="A"/>
    <s v="A"/>
    <n v="28.5"/>
    <n v="60"/>
    <s v="Data Pre-Processing"/>
    <s v="MDS DF402"/>
    <s v="3 missed"/>
    <s v="-"/>
    <n v="3"/>
    <s v="-"/>
    <n v="0.5"/>
    <s v="-"/>
    <s v="3 missed"/>
    <n v="3"/>
    <n v="0.5"/>
    <x v="4"/>
    <s v="No Data"/>
    <s v="A-S2_Onsite"/>
    <s v="Absent"/>
    <s v="A-S2_Onsite"/>
    <s v="A"/>
    <s v="A"/>
    <n v="0"/>
    <n v="60"/>
    <s v="Feature Engineering"/>
    <s v="MDS DF403"/>
    <s v="1 missed"/>
    <s v="1 missed"/>
    <n v="0"/>
    <n v="0"/>
    <n v="0"/>
    <n v="0"/>
    <s v="2 missed"/>
    <n v="0"/>
    <n v="0"/>
    <x v="0"/>
    <s v="No Data"/>
    <s v="A-S2_Onsite"/>
    <s v="Absent"/>
    <s v="A-S2_Onsite"/>
    <n v="16"/>
    <s v="A"/>
    <s v="A"/>
    <n v="16"/>
    <n v="60"/>
    <s v="Data Visualization &amp; Storytelling"/>
    <s v="MDS DF404"/>
    <s v="1 missed"/>
    <s v="1 missed"/>
    <n v="1"/>
    <n v="0"/>
    <n v="0.5"/>
    <n v="0"/>
    <s v="2 missed"/>
    <n v="1"/>
    <n v="0.33333333333333331"/>
    <x v="4"/>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106"/>
    <x v="1"/>
  </r>
  <r>
    <n v="112"/>
    <s v="MSc DS-AI"/>
    <s v="2025EM1100112"/>
    <s v="2025em1100112@bitspilani-digital.edu.in"/>
    <s v="RANA PRATAP DEY"/>
    <s v="MALE"/>
    <s v="`+91-9477506383"/>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113"/>
    <s v="MSc DS-AI"/>
    <s v="2025EM1100113"/>
    <s v="2025em1100113@bitspilani-digital.edu.in"/>
    <s v="Talreja Kusum Lakhu"/>
    <s v="FEMALE"/>
    <s v="`+91-8600180967"/>
    <n v="14"/>
    <n v="15"/>
    <n v="15"/>
    <n v="17"/>
    <n v="61"/>
    <n v="65"/>
    <s v="Statistical Modelling &amp; Inferencing"/>
    <s v="MDS DF401"/>
    <s v="0 missed"/>
    <s v="0 missed"/>
    <n v="3"/>
    <n v="1"/>
    <n v="1"/>
    <n v="1"/>
    <s v="0 missed"/>
    <n v="4"/>
    <n v="1"/>
    <x v="1"/>
    <s v="P-S1_Onsite"/>
    <s v="No Data"/>
    <s v="Present"/>
    <s v="P-S1_Onsite"/>
    <n v="5"/>
    <n v="4.75"/>
    <n v="10"/>
    <n v="10"/>
    <n v="10"/>
    <n v="10"/>
    <n v="59.5"/>
    <n v="60"/>
    <s v="Data Pre-Processing"/>
    <s v="MDS DF402"/>
    <s v="0 missed"/>
    <s v="-"/>
    <n v="6"/>
    <s v="-"/>
    <n v="1"/>
    <s v="-"/>
    <s v="0 missed"/>
    <n v="6"/>
    <n v="1"/>
    <x v="1"/>
    <s v="P-S1_Onsite"/>
    <s v="No Data"/>
    <s v="Present"/>
    <s v="P-S1_Onsite"/>
    <n v="20"/>
    <n v="21"/>
    <n v="41"/>
    <n v="60"/>
    <s v="Feature Engineering"/>
    <s v="MDS DF403"/>
    <s v="0 missed"/>
    <s v="0 missed"/>
    <n v="1"/>
    <n v="1"/>
    <n v="1"/>
    <n v="1"/>
    <s v="0 missed"/>
    <n v="2"/>
    <n v="1"/>
    <x v="1"/>
    <s v="No Data"/>
    <s v="P-S2_Onsite"/>
    <s v="Present"/>
    <s v="P-S2_Onsite"/>
    <n v="20"/>
    <s v="A"/>
    <n v="18"/>
    <n v="38"/>
    <n v="60"/>
    <s v="Data Visualization &amp; Storytelling"/>
    <s v="MDS DF404"/>
    <s v="1 missed"/>
    <s v="0 missed"/>
    <n v="1"/>
    <n v="1"/>
    <n v="0.5"/>
    <n v="1"/>
    <s v="1 missed"/>
    <n v="2"/>
    <n v="0.66666666666666663"/>
    <x v="2"/>
    <s v="P-S1_Onsite"/>
    <s v="No Data"/>
    <s v="Present"/>
    <s v="P-S1_Onsite"/>
    <n v="7.5"/>
    <n v="7.75"/>
    <n v="9"/>
    <n v="10"/>
    <n v="17"/>
    <n v="51.25"/>
    <n v="65"/>
    <s v="Data Stores &amp; Pipelines"/>
    <s v="MDS DF406"/>
    <s v="0 missed"/>
    <s v="0 missed"/>
    <n v="3"/>
    <n v="2"/>
    <n v="1"/>
    <n v="1"/>
    <s v="0 missed"/>
    <n v="5"/>
    <n v="1"/>
    <x v="1"/>
    <s v="No Data"/>
    <s v="P-S2_Onsite"/>
    <s v="Present"/>
    <s v="P-S2_Onsite"/>
    <s v="P-3, _x000a_A-0, _x000a_No Data-2"/>
    <s v="P-2, _x000a_A-0, _x000a_No Data-3"/>
    <s v="P-S1_Onsite"/>
    <s v="P-S1_Onsite"/>
    <s v="P-S2_Onsite"/>
    <s v="P-S1_Onsite"/>
    <s v="P-S2_Onsite"/>
    <x v="0"/>
    <s v="Activated"/>
    <s v="Onsite"/>
    <x v="107"/>
    <x v="0"/>
  </r>
  <r>
    <n v="114"/>
    <s v="MSc DS-AI"/>
    <s v="2025EM1100114"/>
    <s v="2025em1100114@bitspilani-digital.edu.in"/>
    <s v="BHAVYASHREE S"/>
    <s v="FEMALE"/>
    <s v="`+91-9606744091"/>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115"/>
    <s v="MSc DS-AI"/>
    <s v="2025EM1100115"/>
    <s v="2025em1100115@bitspilani-digital.edu.in"/>
    <s v="G SHRIPHAD RAO"/>
    <s v="MALE"/>
    <s v="`+91-7989419452"/>
    <n v="15"/>
    <n v="15"/>
    <n v="15"/>
    <s v="A"/>
    <n v="45"/>
    <n v="65"/>
    <s v="Statistical Modelling &amp; Inferencing"/>
    <s v="MDS DF401"/>
    <s v="0 missed"/>
    <s v="1 missed"/>
    <n v="3"/>
    <n v="0"/>
    <n v="1"/>
    <n v="0"/>
    <s v="1 missed"/>
    <n v="3"/>
    <n v="0.75"/>
    <x v="3"/>
    <s v="No Data"/>
    <s v="P-S2_Onsite"/>
    <s v="Present"/>
    <s v="P-S2_Onsite"/>
    <n v="5"/>
    <n v="4.25"/>
    <n v="10"/>
    <n v="10"/>
    <n v="9"/>
    <n v="10"/>
    <n v="57.5"/>
    <n v="60"/>
    <s v="Data Pre-Processing"/>
    <s v="MDS DF402"/>
    <s v="0 missed"/>
    <s v="-"/>
    <n v="6"/>
    <s v="-"/>
    <n v="1"/>
    <s v="-"/>
    <s v="0 missed"/>
    <n v="6"/>
    <n v="1"/>
    <x v="1"/>
    <s v="P-S1_Onsite"/>
    <s v="No Data"/>
    <s v="Present"/>
    <s v="P-S1_Onsite"/>
    <n v="19"/>
    <n v="20.5"/>
    <n v="39.5"/>
    <n v="60"/>
    <s v="Feature Engineering"/>
    <s v="MDS DF403"/>
    <s v="0 missed"/>
    <s v="0 missed"/>
    <n v="1"/>
    <n v="1"/>
    <n v="1"/>
    <n v="1"/>
    <s v="0 missed"/>
    <n v="2"/>
    <n v="1"/>
    <x v="1"/>
    <s v="No Data"/>
    <s v="P-S2_Onsite"/>
    <s v="Present"/>
    <s v="P-S2_Onsite"/>
    <n v="19"/>
    <s v="A"/>
    <s v="A"/>
    <n v="19"/>
    <n v="60"/>
    <s v="Data Visualization &amp; Storytelling"/>
    <s v="MDS DF404"/>
    <s v="1 missed"/>
    <s v="1 missed"/>
    <n v="1"/>
    <n v="0"/>
    <n v="0.5"/>
    <n v="0"/>
    <s v="2 missed"/>
    <n v="1"/>
    <n v="0.33333333333333331"/>
    <x v="4"/>
    <s v="No Data"/>
    <s v="P-S2_Onsite"/>
    <s v="Present"/>
    <s v="P-S2_Onsite"/>
    <n v="6.5"/>
    <n v="6.75"/>
    <n v="9"/>
    <s v="A"/>
    <n v="15"/>
    <n v="37.25"/>
    <n v="65"/>
    <s v="Data Stores &amp; Pipelines"/>
    <s v="MDS DF406"/>
    <s v="0 missed"/>
    <s v="1 missed"/>
    <n v="3"/>
    <n v="1"/>
    <n v="1"/>
    <n v="0.5"/>
    <s v="1 missed"/>
    <n v="4"/>
    <n v="0.8"/>
    <x v="6"/>
    <s v="No Data"/>
    <s v="P-S2_Onsite"/>
    <s v="Present"/>
    <s v="P-S2_Onsite"/>
    <s v="P-1, _x000a_A-0, _x000a_No Data-4"/>
    <s v="P-4, _x000a_A-0, _x000a_No Data-1"/>
    <s v="P-S2_Onsite"/>
    <s v="P-S1_Onsite"/>
    <s v="P-S2_Onsite"/>
    <s v="P-S2_Onsite"/>
    <s v="P-S2_Onsite"/>
    <x v="0"/>
    <s v="Activated"/>
    <s v="Onsite"/>
    <x v="108"/>
    <x v="0"/>
  </r>
  <r>
    <n v="116"/>
    <s v="MSc DS-AI"/>
    <s v="2025EM1100116"/>
    <s v="2025em1100116@bitspilani-digital.edu.in"/>
    <s v="VALLABA GURUNATH M"/>
    <s v="MALE"/>
    <s v="`+91-9025701876"/>
    <s v="A"/>
    <n v="15"/>
    <n v="15"/>
    <n v="17"/>
    <n v="47"/>
    <n v="65"/>
    <s v="Statistical Modelling &amp; Inferencing"/>
    <s v="MDS DF401"/>
    <s v="1 missed"/>
    <s v="0 missed"/>
    <n v="2"/>
    <n v="1"/>
    <n v="0.66666666666666663"/>
    <n v="1"/>
    <s v="1 missed"/>
    <n v="3"/>
    <n v="0.75"/>
    <x v="4"/>
    <s v="No Data"/>
    <s v="P-S2_Onsite"/>
    <s v="Present"/>
    <s v="P-S2_Onsite"/>
    <n v="4.75"/>
    <n v="5"/>
    <n v="10"/>
    <n v="10"/>
    <n v="10"/>
    <n v="10"/>
    <n v="59.5"/>
    <n v="60"/>
    <s v="Data Pre-Processing"/>
    <s v="MDS DF402"/>
    <s v="0 missed"/>
    <s v="-"/>
    <n v="6"/>
    <s v="-"/>
    <n v="1"/>
    <s v="-"/>
    <s v="0 missed"/>
    <n v="6"/>
    <n v="1"/>
    <x v="1"/>
    <s v="No Data"/>
    <s v="P-S2_Onsite"/>
    <s v="Present"/>
    <s v="P-S2_Onsite"/>
    <n v="20"/>
    <s v="A"/>
    <n v="20"/>
    <n v="60"/>
    <s v="Feature Engineering"/>
    <s v="MDS DF403"/>
    <s v="0 missed"/>
    <s v="1 missed"/>
    <n v="1"/>
    <n v="0"/>
    <n v="1"/>
    <n v="0"/>
    <s v="1 missed"/>
    <n v="1"/>
    <n v="0.5"/>
    <x v="2"/>
    <s v="No Data"/>
    <s v="P-S2_Onsite"/>
    <s v="Present"/>
    <s v="P-S2_Onsite"/>
    <n v="8"/>
    <n v="19"/>
    <n v="17"/>
    <n v="44"/>
    <n v="60"/>
    <s v="Data Visualization &amp; Storytelling"/>
    <s v="MDS DF404"/>
    <s v="0 missed"/>
    <s v="0 missed"/>
    <n v="2"/>
    <n v="1"/>
    <n v="1"/>
    <n v="1"/>
    <s v="0 missed"/>
    <n v="3"/>
    <n v="1"/>
    <x v="1"/>
    <s v="No Data"/>
    <s v="P-S2_Onsite"/>
    <s v="Present"/>
    <s v="P-S2_Onsite"/>
    <s v="A"/>
    <n v="7.625"/>
    <s v="A"/>
    <n v="16"/>
    <n v="4"/>
    <n v="27.625"/>
    <n v="65"/>
    <s v="Data Stores &amp; Pipelines"/>
    <s v="MDS DF406"/>
    <s v="2 missed"/>
    <s v="0 missed"/>
    <n v="1"/>
    <n v="2"/>
    <n v="0.33333333333333331"/>
    <n v="1"/>
    <s v="2 missed"/>
    <n v="3"/>
    <n v="0.6"/>
    <x v="10"/>
    <s v="No Data"/>
    <s v="P-S2_Onsite"/>
    <s v="Present"/>
    <s v="P-S2_Onsite"/>
    <s v="P-0, _x000a_A-0, _x000a_No Data-5"/>
    <s v="P-5, _x000a_A-0, _x000a_No Data-0"/>
    <s v="P-S2_Onsite"/>
    <s v="P-S2_Onsite"/>
    <s v="P-S2_Onsite"/>
    <s v="P-S2_Onsite"/>
    <s v="P-S2_Onsite"/>
    <x v="0"/>
    <s v="Activated"/>
    <s v="Onsite"/>
    <x v="109"/>
    <x v="0"/>
  </r>
  <r>
    <n v="117"/>
    <s v="MSc DS-AI"/>
    <s v="2025EM1100117"/>
    <s v="2025em1100117@bitspilani-digital.edu.in"/>
    <s v="ANURAG BALWADA"/>
    <s v="MALE"/>
    <s v="`+91-9680123000"/>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118"/>
    <s v="MSc DS-AI"/>
    <s v="2025EM1100118"/>
    <s v="2025em1100118@bitspilani-digital.edu.in"/>
    <s v="BARLA SRINIVAS"/>
    <s v="MALE"/>
    <s v="`+91-7977318262"/>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110"/>
    <x v="1"/>
  </r>
  <r>
    <n v="119"/>
    <s v="MSc DS-AI"/>
    <s v="2025EM1100119"/>
    <s v="2025em1100119@bitspilani-digital.edu.in"/>
    <s v="ANINDYA KUNDU"/>
    <s v="MALE"/>
    <s v="`+91-9051376151"/>
    <n v="15"/>
    <n v="15"/>
    <n v="15"/>
    <n v="20"/>
    <n v="65"/>
    <n v="65"/>
    <s v="Statistical Modelling &amp; Inferencing"/>
    <s v="MDS DF401"/>
    <s v="0 missed"/>
    <s v="0 missed"/>
    <n v="3"/>
    <n v="1"/>
    <n v="1"/>
    <n v="1"/>
    <s v="0 missed"/>
    <n v="4"/>
    <n v="1"/>
    <x v="1"/>
    <s v="No Data"/>
    <s v="P-S2_Onsite"/>
    <s v="Present"/>
    <s v="P-S2_Onsite"/>
    <n v="4.25"/>
    <n v="4.5"/>
    <n v="10"/>
    <n v="10"/>
    <n v="10"/>
    <s v="A"/>
    <n v="47.5"/>
    <n v="60"/>
    <s v="Data Pre-Processing"/>
    <s v="MDS DF402"/>
    <s v="1 missed"/>
    <s v="-"/>
    <n v="5"/>
    <s v="-"/>
    <n v="0.83333333333333337"/>
    <s v="-"/>
    <s v="1 missed"/>
    <n v="5"/>
    <n v="0.83333333333333337"/>
    <x v="2"/>
    <s v="P-S1_Onsite"/>
    <s v="No Data"/>
    <s v="Present"/>
    <s v="P-S1_Onsite"/>
    <n v="20"/>
    <n v="26"/>
    <n v="46"/>
    <n v="60"/>
    <s v="Feature Engineering"/>
    <s v="MDS DF403"/>
    <s v="0 missed"/>
    <s v="0 missed"/>
    <n v="1"/>
    <n v="1"/>
    <n v="1"/>
    <n v="1"/>
    <s v="0 missed"/>
    <n v="2"/>
    <n v="1"/>
    <x v="1"/>
    <s v="No Data"/>
    <s v="P-S2_Onsite"/>
    <s v="Present"/>
    <s v="P-S2_Onsite"/>
    <n v="19"/>
    <s v="A"/>
    <n v="17"/>
    <n v="36"/>
    <n v="60"/>
    <s v="Data Visualization &amp; Storytelling"/>
    <s v="MDS DF404"/>
    <s v="1 missed"/>
    <s v="0 missed"/>
    <n v="1"/>
    <n v="1"/>
    <n v="0.5"/>
    <n v="1"/>
    <s v="1 missed"/>
    <n v="2"/>
    <n v="0.66666666666666663"/>
    <x v="2"/>
    <s v="P-S1_Onsite"/>
    <s v="No Data"/>
    <s v="Present"/>
    <s v="P-S1_Onsite"/>
    <n v="5.5"/>
    <n v="7.25"/>
    <n v="8"/>
    <n v="17"/>
    <n v="20"/>
    <n v="57.7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111"/>
    <x v="0"/>
  </r>
  <r>
    <n v="120"/>
    <s v="MSc DS-AI"/>
    <s v="2025EM1100120"/>
    <s v="2025em1100120@bitspilani-digital.edu.in"/>
    <s v="ANAND S"/>
    <s v="MALE"/>
    <s v="`+91-9962653906"/>
    <n v="15"/>
    <n v="15"/>
    <n v="15"/>
    <n v="16"/>
    <n v="61"/>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No Data"/>
    <s v="P-S2_Onsite"/>
    <s v="Present"/>
    <s v="P-S2_Onsite"/>
    <s v="A"/>
    <n v="4"/>
    <n v="4"/>
    <n v="60"/>
    <s v="Feature Engineering"/>
    <s v="MDS DF403"/>
    <s v="1 missed"/>
    <s v="0 missed"/>
    <n v="0"/>
    <n v="1"/>
    <n v="0"/>
    <n v="1"/>
    <s v="1 missed"/>
    <n v="1"/>
    <n v="0.5"/>
    <x v="3"/>
    <s v="P-S1_Onsite"/>
    <s v="No Data"/>
    <s v="Present"/>
    <s v="P-S1_Onsite"/>
    <n v="18"/>
    <n v="19"/>
    <n v="19"/>
    <n v="56"/>
    <n v="60"/>
    <s v="Data Visualization &amp; Storytelling"/>
    <s v="MDS DF404"/>
    <s v="0 missed"/>
    <s v="0 missed"/>
    <n v="2"/>
    <n v="1"/>
    <n v="1"/>
    <n v="1"/>
    <s v="0 missed"/>
    <n v="3"/>
    <n v="1"/>
    <x v="1"/>
    <s v="P-S1_Onsite"/>
    <s v="No Data"/>
    <s v="Present"/>
    <s v="P-S1_Onsite"/>
    <n v="6"/>
    <n v="7.625"/>
    <n v="9"/>
    <n v="12"/>
    <n v="19"/>
    <n v="53.625"/>
    <n v="65"/>
    <s v="Data Stores &amp; Pipelines"/>
    <s v="MDS DF406"/>
    <s v="0 missed"/>
    <s v="0 missed"/>
    <n v="3"/>
    <n v="2"/>
    <n v="1"/>
    <n v="1"/>
    <s v="0 missed"/>
    <n v="5"/>
    <n v="1"/>
    <x v="1"/>
    <s v="P-S1_Onsite"/>
    <s v="No Data"/>
    <s v="Present"/>
    <s v="P-S1_Onsite"/>
    <s v="P-3, _x000a_A-0, _x000a_No Data-2"/>
    <s v="P-2, _x000a_A-0, _x000a_No Data-3"/>
    <s v="P-S2_Onsite"/>
    <s v="P-S2_Onsite"/>
    <s v="P-S1_Onsite"/>
    <s v="P-S1_Onsite"/>
    <s v="P-S1_Onsite"/>
    <x v="0"/>
    <s v="Activated"/>
    <s v="Onsite"/>
    <x v="112"/>
    <x v="0"/>
  </r>
  <r>
    <n v="121"/>
    <s v="MSc DS-AI"/>
    <s v="2025EM1100121"/>
    <s v="2025em1100121@bitspilani-digital.edu.in"/>
    <s v="ATMAKURU VENKATA REVANTH KUMAR"/>
    <s v="MALE"/>
    <s v="`+91-8374801372"/>
    <n v="15"/>
    <s v="A"/>
    <s v="A"/>
    <s v="A"/>
    <n v="15"/>
    <n v="65"/>
    <s v="Statistical Modelling &amp; Inferencing"/>
    <s v="MDS DF401"/>
    <s v="2 missed"/>
    <s v="1 missed"/>
    <n v="1"/>
    <n v="0"/>
    <n v="0.33333333333333331"/>
    <n v="0"/>
    <s v="3 missed"/>
    <n v="1"/>
    <n v="0.25"/>
    <x v="5"/>
    <s v="No Data"/>
    <s v="P-S2_Onsite"/>
    <s v="Present"/>
    <s v="P-S2_Onsite"/>
    <s v="A"/>
    <n v="3.75"/>
    <n v="10"/>
    <s v="A"/>
    <n v="10"/>
    <s v="A"/>
    <n v="27.5"/>
    <n v="60"/>
    <s v="Data Pre-Processing"/>
    <s v="MDS DF402"/>
    <s v="3 missed"/>
    <s v="-"/>
    <n v="3"/>
    <s v="-"/>
    <n v="0.5"/>
    <s v="-"/>
    <s v="3 missed"/>
    <n v="3"/>
    <n v="0.5"/>
    <x v="4"/>
    <s v="No Data"/>
    <s v="P-S2_Onsite"/>
    <s v="Present"/>
    <s v="P-S2_Onsite"/>
    <s v="A"/>
    <n v="21"/>
    <n v="21"/>
    <n v="60"/>
    <s v="Feature Engineering"/>
    <s v="MDS DF403"/>
    <s v="1 missed"/>
    <s v="0 missed"/>
    <n v="0"/>
    <n v="1"/>
    <n v="0"/>
    <n v="1"/>
    <s v="1 missed"/>
    <n v="1"/>
    <n v="0.5"/>
    <x v="3"/>
    <s v="No Data"/>
    <s v="A-S2_Onsite"/>
    <s v="Absent"/>
    <s v="A-S2_Onsite"/>
    <s v="A"/>
    <s v="A"/>
    <s v="A"/>
    <n v="0"/>
    <n v="60"/>
    <s v="Data Visualization &amp; Storytelling"/>
    <s v="MDS DF404"/>
    <s v="2 missed"/>
    <s v="1 missed"/>
    <n v="0"/>
    <n v="0"/>
    <n v="0"/>
    <n v="0"/>
    <s v="3 missed"/>
    <n v="0"/>
    <n v="0"/>
    <x v="0"/>
    <s v="No Data"/>
    <s v="P-S2_Onsite"/>
    <s v="Present"/>
    <s v="P-S2_Onsite"/>
    <s v="A"/>
    <s v="A"/>
    <n v="8"/>
    <s v="A"/>
    <s v="A"/>
    <n v="8"/>
    <n v="65"/>
    <s v="Data Stores &amp; Pipelines"/>
    <s v="MDS DF406"/>
    <s v="2 missed"/>
    <s v="2 missed"/>
    <n v="1"/>
    <n v="0"/>
    <n v="0.33333333333333331"/>
    <n v="0"/>
    <s v="4 missed"/>
    <n v="1"/>
    <n v="0.2"/>
    <x v="5"/>
    <s v="No Data"/>
    <s v="P-S2_Onsite"/>
    <s v="Present"/>
    <s v="P-S2_Onsite"/>
    <s v="P-0, _x000a_A-0, _x000a_No Data-5"/>
    <s v="P-4, _x000a_A-1, _x000a_No Data-0"/>
    <s v="P-S2_Onsite"/>
    <s v="P-S2_Onsite"/>
    <s v="A-S2_Onsite"/>
    <s v="P-S2_Onsite"/>
    <s v="P-S2_Onsite"/>
    <x v="5"/>
    <s v="Activated"/>
    <s v="Onsite"/>
    <x v="113"/>
    <x v="0"/>
  </r>
  <r>
    <n v="122"/>
    <s v="MSc DS-AI"/>
    <s v="2025EM1100122"/>
    <s v="2025em1100122@bitspilani-digital.edu.in"/>
    <s v="ARNIM SHARMA"/>
    <s v="MALE"/>
    <s v="`+91-8219268987"/>
    <n v="15"/>
    <n v="15"/>
    <n v="15"/>
    <n v="18"/>
    <n v="63"/>
    <n v="65"/>
    <s v="Statistical Modelling &amp; Inferencing"/>
    <s v="MDS DF401"/>
    <s v="0 missed"/>
    <s v="0 missed"/>
    <n v="3"/>
    <n v="1"/>
    <n v="1"/>
    <n v="1"/>
    <s v="0 missed"/>
    <n v="4"/>
    <n v="1"/>
    <x v="1"/>
    <s v="No Data"/>
    <s v="P-S2_Onsite"/>
    <s v="Present"/>
    <s v="P-S2_Onsite"/>
    <n v="4.75"/>
    <n v="4.25"/>
    <n v="10"/>
    <n v="10"/>
    <n v="10"/>
    <n v="10"/>
    <n v="58"/>
    <n v="60"/>
    <s v="Data Pre-Processing"/>
    <s v="MDS DF402"/>
    <s v="0 missed"/>
    <s v="-"/>
    <n v="6"/>
    <s v="-"/>
    <n v="1"/>
    <s v="-"/>
    <s v="0 missed"/>
    <n v="6"/>
    <n v="1"/>
    <x v="1"/>
    <s v="P-S1_Onsite"/>
    <s v="No Data"/>
    <s v="Present"/>
    <s v="P-S1_Onsite"/>
    <n v="20"/>
    <n v="25.5"/>
    <n v="45.5"/>
    <n v="60"/>
    <s v="Feature Engineering"/>
    <s v="MDS DF403"/>
    <s v="0 missed"/>
    <s v="0 missed"/>
    <n v="1"/>
    <n v="1"/>
    <n v="1"/>
    <n v="1"/>
    <s v="0 missed"/>
    <n v="2"/>
    <n v="1"/>
    <x v="1"/>
    <s v="No Data"/>
    <s v="P-S2_Onsite"/>
    <s v="Present"/>
    <s v="P-S2_Onsite"/>
    <n v="19"/>
    <n v="19"/>
    <n v="19"/>
    <n v="57"/>
    <n v="60"/>
    <s v="Data Visualization &amp; Storytelling"/>
    <s v="MDS DF404"/>
    <s v="0 missed"/>
    <s v="0 missed"/>
    <n v="2"/>
    <n v="1"/>
    <n v="1"/>
    <n v="1"/>
    <s v="0 missed"/>
    <n v="3"/>
    <n v="1"/>
    <x v="1"/>
    <s v="No Data"/>
    <s v="P-S2_Onsite"/>
    <s v="Present"/>
    <s v="P-S2_Onsite"/>
    <n v="6"/>
    <s v="A"/>
    <n v="8"/>
    <n v="14"/>
    <n v="19"/>
    <n v="47"/>
    <n v="65"/>
    <s v="Data Stores &amp; Pipelines"/>
    <s v="MDS DF406"/>
    <s v="1 missed"/>
    <s v="0 missed"/>
    <n v="2"/>
    <n v="2"/>
    <n v="0.66666666666666663"/>
    <n v="1"/>
    <s v="1 missed"/>
    <n v="4"/>
    <n v="0.8"/>
    <x v="2"/>
    <s v="P-S1_Onsite"/>
    <s v="No Data"/>
    <s v="Present"/>
    <s v="P-S1_Onsite"/>
    <s v="P-2, _x000a_A-0, _x000a_No Data-3"/>
    <s v="P-3, _x000a_A-0, _x000a_No Data-2"/>
    <s v="P-S2_Onsite"/>
    <s v="P-S1_Onsite"/>
    <s v="P-S2_Onsite"/>
    <s v="P-S2_Onsite"/>
    <s v="P-S1_Onsite"/>
    <x v="0"/>
    <s v="Activated"/>
    <s v="Onsite"/>
    <x v="114"/>
    <x v="0"/>
  </r>
  <r>
    <n v="123"/>
    <s v="MSc DS-AI"/>
    <s v="2025EM1100123"/>
    <s v="2025em1100123@bitspilani-digital.edu.in"/>
    <s v="PRAMOD JAIN"/>
    <s v="MALE"/>
    <s v="`+91-9414656550"/>
    <n v="15"/>
    <n v="15"/>
    <n v="15"/>
    <n v="15"/>
    <n v="60"/>
    <n v="65"/>
    <s v="Statistical Modelling &amp; Inferencing"/>
    <s v="MDS DF401"/>
    <s v="0 missed"/>
    <s v="0 missed"/>
    <n v="3"/>
    <n v="1"/>
    <n v="1"/>
    <n v="1"/>
    <s v="0 missed"/>
    <n v="4"/>
    <n v="1"/>
    <x v="1"/>
    <s v="No Data"/>
    <s v="P-S2_Onsite"/>
    <s v="Present"/>
    <s v="P-S2_Onsite"/>
    <n v="4"/>
    <n v="5"/>
    <n v="10"/>
    <n v="10"/>
    <n v="10"/>
    <n v="10"/>
    <n v="58"/>
    <n v="60"/>
    <s v="Data Pre-Processing"/>
    <s v="MDS DF402"/>
    <s v="0 missed"/>
    <s v="-"/>
    <n v="6"/>
    <s v="-"/>
    <n v="1"/>
    <s v="-"/>
    <s v="0 missed"/>
    <n v="6"/>
    <n v="1"/>
    <x v="1"/>
    <s v="No Data"/>
    <s v="P-S2_Onsite"/>
    <s v="Present"/>
    <s v="P-S2_Onsite"/>
    <s v="A"/>
    <n v="18.5"/>
    <n v="18.5"/>
    <n v="60"/>
    <s v="Feature Engineering"/>
    <s v="MDS DF403"/>
    <s v="1 missed"/>
    <s v="0 missed"/>
    <n v="0"/>
    <n v="1"/>
    <n v="0"/>
    <n v="1"/>
    <s v="1 missed"/>
    <n v="1"/>
    <n v="0.5"/>
    <x v="3"/>
    <s v="No Data"/>
    <s v="P-S2_Onsite"/>
    <s v="Present"/>
    <s v="P-S2_Onsite"/>
    <n v="18"/>
    <n v="19"/>
    <n v="17"/>
    <n v="54"/>
    <n v="60"/>
    <s v="Data Visualization &amp; Storytelling"/>
    <s v="MDS DF404"/>
    <s v="0 missed"/>
    <s v="0 missed"/>
    <n v="2"/>
    <n v="1"/>
    <n v="1"/>
    <n v="1"/>
    <s v="0 missed"/>
    <n v="3"/>
    <n v="1"/>
    <x v="1"/>
    <s v="P-S1_Onsite"/>
    <s v="No Data"/>
    <s v="Present"/>
    <s v="P-S1_Onsite"/>
    <n v="7.5"/>
    <n v="7.625"/>
    <n v="8"/>
    <s v="A"/>
    <n v="18"/>
    <n v="41.125"/>
    <n v="65"/>
    <s v="Data Stores &amp; Pipelines"/>
    <s v="MDS DF406"/>
    <s v="0 missed"/>
    <s v="1 missed"/>
    <n v="3"/>
    <n v="1"/>
    <n v="1"/>
    <n v="0.5"/>
    <s v="1 missed"/>
    <n v="4"/>
    <n v="0.8"/>
    <x v="6"/>
    <s v="P-S1_Onsite"/>
    <s v="No Data"/>
    <s v="Present"/>
    <s v="P-S1_Onsite"/>
    <s v="P-2, _x000a_A-0, _x000a_No Data-3"/>
    <s v="P-3, _x000a_A-0, _x000a_No Data-2"/>
    <s v="P-S2_Onsite"/>
    <s v="P-S2_Onsite"/>
    <s v="P-S2_Onsite"/>
    <s v="P-S1_Onsite"/>
    <s v="P-S1_Onsite"/>
    <x v="0"/>
    <s v="Activated"/>
    <s v="Onsite"/>
    <x v="115"/>
    <x v="0"/>
  </r>
  <r>
    <n v="124"/>
    <s v="MSc DS-AI"/>
    <s v="2025EM1100124"/>
    <s v="2025em1100124@bitspilani-digital.edu.in"/>
    <s v="SAUMYA SRIVASTAVA"/>
    <s v="FEMALE"/>
    <s v="`+91-8279400649"/>
    <n v="15"/>
    <n v="15"/>
    <n v="15"/>
    <n v="19"/>
    <n v="64"/>
    <n v="65"/>
    <s v="Statistical Modelling &amp; Inferencing"/>
    <s v="MDS DF401"/>
    <s v="0 missed"/>
    <s v="0 missed"/>
    <n v="3"/>
    <n v="1"/>
    <n v="1"/>
    <n v="1"/>
    <s v="0 missed"/>
    <n v="4"/>
    <n v="1"/>
    <x v="1"/>
    <s v="No Data"/>
    <s v="P-S2_Onsite"/>
    <s v="Present"/>
    <s v="P-S2_Onsite"/>
    <n v="4.75"/>
    <n v="4.5"/>
    <n v="10"/>
    <n v="10"/>
    <n v="10"/>
    <n v="10"/>
    <n v="58.5"/>
    <n v="60"/>
    <s v="Data Pre-Processing"/>
    <s v="MDS DF402"/>
    <s v="0 missed"/>
    <s v="-"/>
    <n v="6"/>
    <s v="-"/>
    <n v="1"/>
    <s v="-"/>
    <s v="0 missed"/>
    <n v="6"/>
    <n v="1"/>
    <x v="1"/>
    <s v="No Data"/>
    <s v="P-S2_Onsite"/>
    <s v="Present"/>
    <s v="P-S2_Onsite"/>
    <n v="19"/>
    <n v="22"/>
    <n v="41"/>
    <n v="60"/>
    <s v="Feature Engineering"/>
    <s v="MDS DF403"/>
    <s v="0 missed"/>
    <s v="0 missed"/>
    <n v="1"/>
    <n v="1"/>
    <n v="1"/>
    <n v="1"/>
    <s v="0 missed"/>
    <n v="2"/>
    <n v="1"/>
    <x v="1"/>
    <s v="No Data"/>
    <s v="P-S2_Onsite"/>
    <s v="Present"/>
    <s v="P-S2_Onsite"/>
    <n v="18"/>
    <n v="19"/>
    <n v="18"/>
    <n v="55"/>
    <n v="60"/>
    <s v="Data Visualization &amp; Storytelling"/>
    <s v="MDS DF404"/>
    <s v="0 missed"/>
    <s v="0 missed"/>
    <n v="2"/>
    <n v="1"/>
    <n v="1"/>
    <n v="1"/>
    <s v="0 missed"/>
    <n v="3"/>
    <n v="1"/>
    <x v="1"/>
    <s v="No Data"/>
    <s v="P-S2_Onsite"/>
    <s v="Present"/>
    <s v="P-S2_Onsite"/>
    <n v="5.5"/>
    <n v="7.375"/>
    <n v="7"/>
    <n v="10"/>
    <n v="19"/>
    <n v="48.8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16"/>
    <x v="0"/>
  </r>
  <r>
    <n v="125"/>
    <s v="MSc DS-AI"/>
    <s v="2025EM1100125"/>
    <s v="2025em1100125@bitspilani-digital.edu.in"/>
    <s v="SONI DEVESH PANKAJKUMAR"/>
    <s v="MALE"/>
    <s v="`+91-9724190909"/>
    <n v="14"/>
    <n v="15"/>
    <n v="15"/>
    <n v="17"/>
    <n v="61"/>
    <n v="65"/>
    <s v="Statistical Modelling &amp; Inferencing"/>
    <s v="MDS DF401"/>
    <s v="0 missed"/>
    <s v="0 missed"/>
    <n v="3"/>
    <n v="1"/>
    <n v="1"/>
    <n v="1"/>
    <s v="0 missed"/>
    <n v="4"/>
    <n v="1"/>
    <x v="1"/>
    <s v="No Data"/>
    <s v="P-S2_Onsite"/>
    <s v="Present"/>
    <s v="P-S2_Onsite"/>
    <n v="4.5"/>
    <n v="4"/>
    <n v="10"/>
    <n v="9"/>
    <n v="10"/>
    <n v="10"/>
    <n v="56"/>
    <n v="60"/>
    <s v="Data Pre-Processing"/>
    <s v="MDS DF402"/>
    <s v="0 missed"/>
    <s v="-"/>
    <n v="6"/>
    <s v="-"/>
    <n v="1"/>
    <s v="-"/>
    <s v="0 missed"/>
    <n v="6"/>
    <n v="1"/>
    <x v="1"/>
    <s v="No Data"/>
    <s v="P-S2_Onsite"/>
    <s v="Present"/>
    <s v="P-S2_Onsite"/>
    <n v="20"/>
    <n v="17"/>
    <n v="37"/>
    <n v="60"/>
    <s v="Feature Engineering"/>
    <s v="MDS DF403"/>
    <s v="0 missed"/>
    <s v="0 missed"/>
    <n v="1"/>
    <n v="1"/>
    <n v="1"/>
    <n v="1"/>
    <s v="0 missed"/>
    <n v="2"/>
    <n v="1"/>
    <x v="1"/>
    <s v="No Data"/>
    <s v="P-S2_Onsite"/>
    <s v="Present"/>
    <s v="P-S2_Onsite"/>
    <n v="17"/>
    <n v="20"/>
    <n v="17"/>
    <n v="54"/>
    <n v="60"/>
    <s v="Data Visualization &amp; Storytelling"/>
    <s v="MDS DF404"/>
    <s v="0 missed"/>
    <s v="0 missed"/>
    <n v="2"/>
    <n v="1"/>
    <n v="1"/>
    <n v="1"/>
    <s v="0 missed"/>
    <n v="3"/>
    <n v="1"/>
    <x v="1"/>
    <s v="No Data"/>
    <s v="P-S2_Onsite"/>
    <s v="Present"/>
    <s v="P-S2_Onsite"/>
    <n v="5.5"/>
    <n v="7"/>
    <n v="9"/>
    <n v="14"/>
    <n v="18"/>
    <n v="53.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17"/>
    <x v="0"/>
  </r>
  <r>
    <n v="126"/>
    <s v="MSc DS-AI"/>
    <s v="2025EM1100126"/>
    <s v="2025em1100126@bitspilani-digital.edu.in"/>
    <s v="ADITI NEGI"/>
    <s v="FEMALE"/>
    <s v="`+91-8433966254"/>
    <n v="15"/>
    <n v="15"/>
    <n v="15"/>
    <n v="19"/>
    <n v="64"/>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20"/>
    <n v="24"/>
    <n v="44"/>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No Data"/>
    <s v="P-S2_Onsite"/>
    <s v="Present"/>
    <s v="P-S2_Onsite"/>
    <n v="6"/>
    <n v="7.625"/>
    <n v="9"/>
    <n v="16"/>
    <s v="A"/>
    <n v="38.625"/>
    <n v="65"/>
    <s v="Data Stores &amp; Pipelines"/>
    <s v="MDS DF406"/>
    <s v="0 missed"/>
    <s v="1 missed"/>
    <n v="3"/>
    <n v="1"/>
    <n v="1"/>
    <n v="0.5"/>
    <s v="1 missed"/>
    <n v="4"/>
    <n v="0.8"/>
    <x v="6"/>
    <s v="No Data"/>
    <s v="P-S2_Onsite"/>
    <s v="Present"/>
    <s v="P-S2_Onsite"/>
    <s v="P-0, _x000a_A-0, _x000a_No Data-5"/>
    <s v="P-5, _x000a_A-0, _x000a_No Data-0"/>
    <s v="P-S2_Onsite"/>
    <s v="P-S2_Onsite"/>
    <s v="P-S2_Onsite"/>
    <s v="P-S2_Onsite"/>
    <s v="P-S2_Onsite"/>
    <x v="0"/>
    <s v="Activated"/>
    <s v="Onsite"/>
    <x v="118"/>
    <x v="0"/>
  </r>
  <r>
    <n v="127"/>
    <s v="MSc DS-AI"/>
    <s v="2025EM1100127"/>
    <s v="2025em1100127@bitspilani-digital.edu.in"/>
    <s v="FARHAT KAMAL"/>
    <s v="MALE"/>
    <s v="`+91-8556913864"/>
    <n v="15"/>
    <n v="15"/>
    <n v="15"/>
    <n v="17"/>
    <n v="62"/>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P-S1_Onsite"/>
    <s v="No Data"/>
    <s v="Present"/>
    <s v="P-S1_Onsite"/>
    <n v="19"/>
    <n v="30.5"/>
    <n v="49.5"/>
    <n v="60"/>
    <s v="Feature Engineering"/>
    <s v="MDS DF403"/>
    <s v="0 missed"/>
    <s v="0 missed"/>
    <n v="1"/>
    <n v="1"/>
    <n v="1"/>
    <n v="1"/>
    <s v="0 missed"/>
    <n v="2"/>
    <n v="1"/>
    <x v="1"/>
    <s v="P-S1_Onsite"/>
    <s v="No Data"/>
    <s v="Present"/>
    <s v="P-S1_Onsite"/>
    <n v="19"/>
    <n v="20"/>
    <n v="18"/>
    <n v="57"/>
    <n v="60"/>
    <s v="Data Visualization &amp; Storytelling"/>
    <s v="MDS DF404"/>
    <s v="0 missed"/>
    <s v="0 missed"/>
    <n v="2"/>
    <n v="1"/>
    <n v="1"/>
    <n v="1"/>
    <s v="0 missed"/>
    <n v="3"/>
    <n v="1"/>
    <x v="1"/>
    <s v="P-S1_Onsite"/>
    <s v="No Data"/>
    <s v="Present"/>
    <s v="P-S1_Onsite"/>
    <n v="5.5"/>
    <n v="7.5"/>
    <n v="8"/>
    <n v="12"/>
    <n v="17"/>
    <n v="50"/>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119"/>
    <x v="0"/>
  </r>
  <r>
    <n v="128"/>
    <s v="MSc DS-AI"/>
    <s v="2025EM1100128"/>
    <s v="2025em1100128@bitspilani-digital.edu.in"/>
    <s v="ADEPU BHASKAR SATYANANDAM"/>
    <s v="MALE"/>
    <s v="`+91-7021462811"/>
    <s v="A"/>
    <n v="15"/>
    <n v="15"/>
    <n v="18"/>
    <n v="48"/>
    <n v="65"/>
    <s v="Statistical Modelling &amp; Inferencing"/>
    <s v="MDS DF401"/>
    <s v="1 missed"/>
    <s v="0 missed"/>
    <n v="2"/>
    <n v="1"/>
    <n v="0.66666666666666663"/>
    <n v="1"/>
    <s v="1 missed"/>
    <n v="3"/>
    <n v="0.75"/>
    <x v="4"/>
    <s v="P-S1_Onsite"/>
    <s v="No Data"/>
    <s v="Present"/>
    <s v="P-S1_Onsite"/>
    <n v="4.25"/>
    <n v="2.5"/>
    <n v="10"/>
    <n v="10"/>
    <n v="9"/>
    <n v="0"/>
    <n v="42.5"/>
    <n v="60"/>
    <s v="Data Pre-Processing"/>
    <s v="MDS DF402"/>
    <s v="0 missed"/>
    <s v="-"/>
    <n v="6"/>
    <s v="-"/>
    <n v="1"/>
    <s v="-"/>
    <s v="0 missed"/>
    <n v="6"/>
    <n v="1"/>
    <x v="1"/>
    <s v="P-S1_Onsite"/>
    <s v="No Data"/>
    <s v="Present"/>
    <s v="P-S1_Onsite"/>
    <s v="A"/>
    <n v="20"/>
    <n v="20"/>
    <n v="60"/>
    <s v="Feature Engineering"/>
    <s v="MDS DF403"/>
    <s v="1 missed"/>
    <s v="0 missed"/>
    <n v="0"/>
    <n v="1"/>
    <n v="0"/>
    <n v="1"/>
    <s v="1 missed"/>
    <n v="1"/>
    <n v="0.5"/>
    <x v="3"/>
    <s v="P-S1_Onsite"/>
    <s v="No Data"/>
    <s v="Present"/>
    <s v="P-S1_Onsite"/>
    <n v="19"/>
    <n v="20"/>
    <n v="17"/>
    <n v="56"/>
    <n v="60"/>
    <s v="Data Visualization &amp; Storytelling"/>
    <s v="MDS DF404"/>
    <s v="0 missed"/>
    <s v="0 missed"/>
    <n v="2"/>
    <n v="1"/>
    <n v="1"/>
    <n v="1"/>
    <s v="0 missed"/>
    <n v="3"/>
    <n v="1"/>
    <x v="1"/>
    <s v="P-S1_Onsite"/>
    <s v="No Data"/>
    <s v="Present"/>
    <s v="P-S1_Onsite"/>
    <s v="A"/>
    <n v="5.75"/>
    <n v="9"/>
    <n v="16"/>
    <n v="18"/>
    <n v="48.75"/>
    <n v="65"/>
    <s v="Data Stores &amp; Pipelines"/>
    <s v="MDS DF406"/>
    <s v="1 missed"/>
    <s v="0 missed"/>
    <n v="2"/>
    <n v="2"/>
    <n v="0.66666666666666663"/>
    <n v="1"/>
    <s v="1 missed"/>
    <n v="4"/>
    <n v="0.8"/>
    <x v="2"/>
    <s v="P-S1_Onsite"/>
    <s v="No Data"/>
    <s v="Present"/>
    <s v="P-S1_Onsite"/>
    <s v="P-5, _x000a_A-0, _x000a_No Data-0"/>
    <s v="P-0, _x000a_A-0, _x000a_No Data-5"/>
    <s v="P-S1_Onsite"/>
    <s v="P-S1_Onsite"/>
    <s v="P-S1_Onsite"/>
    <s v="P-S1_Onsite"/>
    <s v="P-S1_Onsite"/>
    <x v="0"/>
    <s v="Activated"/>
    <s v="Onsite"/>
    <x v="120"/>
    <x v="0"/>
  </r>
  <r>
    <n v="129"/>
    <s v="MSc DS-AI"/>
    <s v="2025EM1100129"/>
    <s v="2025em1100129@bitspilani-digital.edu.in"/>
    <s v="PRIYA CHAUDHARY"/>
    <s v="FEMALE"/>
    <s v="`+91-7668243920"/>
    <n v="14"/>
    <n v="15"/>
    <n v="15"/>
    <n v="20"/>
    <n v="64"/>
    <n v="65"/>
    <s v="Statistical Modelling &amp; Inferencing"/>
    <s v="MDS DF401"/>
    <s v="0 missed"/>
    <s v="0 missed"/>
    <n v="3"/>
    <n v="1"/>
    <n v="1"/>
    <n v="1"/>
    <s v="0 missed"/>
    <n v="4"/>
    <n v="1"/>
    <x v="1"/>
    <s v="No Data"/>
    <s v="P-S2_Onsite"/>
    <s v="Present"/>
    <s v="P-S2_Onsite"/>
    <n v="3.75"/>
    <n v="4.5"/>
    <n v="10"/>
    <n v="10"/>
    <n v="10"/>
    <n v="10"/>
    <n v="56.5"/>
    <n v="60"/>
    <s v="Data Pre-Processing"/>
    <s v="MDS DF402"/>
    <s v="0 missed"/>
    <s v="-"/>
    <n v="6"/>
    <s v="-"/>
    <n v="1"/>
    <s v="-"/>
    <s v="0 missed"/>
    <n v="6"/>
    <n v="1"/>
    <x v="1"/>
    <s v="No Data"/>
    <s v="P-S2_Onsite"/>
    <s v="Present"/>
    <s v="P-S2_Onsite"/>
    <n v="20"/>
    <n v="28"/>
    <n v="48"/>
    <n v="60"/>
    <s v="Feature Engineering"/>
    <s v="MDS DF403"/>
    <s v="0 missed"/>
    <s v="0 missed"/>
    <n v="1"/>
    <n v="1"/>
    <n v="1"/>
    <n v="1"/>
    <s v="0 missed"/>
    <n v="2"/>
    <n v="1"/>
    <x v="1"/>
    <s v="No Data"/>
    <s v="P-S2_Onsite"/>
    <s v="Present"/>
    <s v="P-S2_Onsite"/>
    <n v="19"/>
    <n v="20"/>
    <n v="14"/>
    <n v="53"/>
    <n v="60"/>
    <s v="Data Visualization &amp; Storytelling"/>
    <s v="MDS DF404"/>
    <s v="0 missed"/>
    <s v="0 missed"/>
    <n v="2"/>
    <n v="1"/>
    <n v="1"/>
    <n v="1"/>
    <s v="0 missed"/>
    <n v="3"/>
    <n v="1"/>
    <x v="1"/>
    <s v="No Data"/>
    <s v="P-S2_Onsite"/>
    <s v="Present"/>
    <s v="P-S2_Onsite"/>
    <n v="5.5"/>
    <n v="7.75"/>
    <n v="9"/>
    <n v="16"/>
    <n v="17"/>
    <n v="55.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21"/>
    <x v="0"/>
  </r>
  <r>
    <n v="130"/>
    <s v="MSc DS-AI"/>
    <s v="2025EM1100130"/>
    <s v="2025em1100130@bitspilani-digital.edu.in"/>
    <s v="PARVATHI V"/>
    <s v="FEMALE"/>
    <s v="`+91-4699718164"/>
    <n v="15"/>
    <n v="15"/>
    <n v="15"/>
    <n v="19"/>
    <n v="64"/>
    <n v="65"/>
    <s v="Statistical Modelling &amp; Inferencing"/>
    <s v="MDS DF401"/>
    <s v="0 missed"/>
    <s v="0 missed"/>
    <n v="3"/>
    <n v="1"/>
    <n v="1"/>
    <n v="1"/>
    <s v="0 missed"/>
    <n v="4"/>
    <n v="1"/>
    <x v="1"/>
    <s v="P-S1_Online"/>
    <s v="No Data"/>
    <s v="Present"/>
    <s v="P-S1_Online"/>
    <n v="4.75"/>
    <n v="5"/>
    <n v="10"/>
    <n v="10"/>
    <n v="9"/>
    <n v="8"/>
    <n v="56.5"/>
    <n v="60"/>
    <s v="Data Pre-Processing"/>
    <s v="MDS DF402"/>
    <s v="0 missed"/>
    <s v="-"/>
    <n v="6"/>
    <s v="-"/>
    <n v="1"/>
    <s v="-"/>
    <s v="0 missed"/>
    <n v="6"/>
    <n v="1"/>
    <x v="1"/>
    <s v="No Data"/>
    <s v="P-S2_Online"/>
    <s v="Present"/>
    <s v="P-S2_Online"/>
    <n v="20"/>
    <n v="28"/>
    <n v="48"/>
    <n v="60"/>
    <s v="Feature Engineering"/>
    <s v="MDS DF403"/>
    <s v="0 missed"/>
    <s v="0 missed"/>
    <n v="1"/>
    <n v="1"/>
    <n v="1"/>
    <n v="1"/>
    <s v="0 missed"/>
    <n v="2"/>
    <n v="1"/>
    <x v="1"/>
    <s v="No Data"/>
    <s v="P-S2_Online"/>
    <s v="Present"/>
    <s v="P-S2_Online"/>
    <n v="18"/>
    <n v="18"/>
    <n v="20"/>
    <n v="56"/>
    <n v="60"/>
    <s v="Data Visualization &amp; Storytelling"/>
    <s v="MDS DF404"/>
    <s v="0 missed"/>
    <s v="0 missed"/>
    <n v="2"/>
    <n v="1"/>
    <n v="1"/>
    <n v="1"/>
    <s v="0 missed"/>
    <n v="3"/>
    <n v="1"/>
    <x v="1"/>
    <s v="P-S1_Online"/>
    <s v="No Data"/>
    <s v="Present"/>
    <s v="P-S1_Online"/>
    <n v="7.5"/>
    <n v="8"/>
    <n v="8"/>
    <n v="20"/>
    <n v="20"/>
    <n v="63.5"/>
    <n v="65"/>
    <s v="Data Stores &amp; Pipelines"/>
    <s v="MDS DF406"/>
    <s v="0 missed"/>
    <s v="0 missed"/>
    <n v="3"/>
    <n v="2"/>
    <n v="1"/>
    <n v="1"/>
    <s v="0 missed"/>
    <n v="5"/>
    <n v="1"/>
    <x v="1"/>
    <s v="P-S1_Online"/>
    <s v="No Data"/>
    <s v="Present"/>
    <s v="P-S1_Online"/>
    <s v="P-3, _x000a_A-0, _x000a_No Data-2"/>
    <s v="P-2, _x000a_A-0, _x000a_No Data-3"/>
    <s v="P-S1_Online"/>
    <s v="P-S2_Online"/>
    <s v="P-S2_Online"/>
    <s v="P-S1_Online"/>
    <s v="P-S1_Online"/>
    <x v="0"/>
    <s v="Activated"/>
    <s v="Online"/>
    <x v="122"/>
    <x v="0"/>
  </r>
  <r>
    <n v="131"/>
    <s v="MSc DS-AI"/>
    <s v="2025EM1100131"/>
    <s v="2025em1100131@bitspilani-digital.edu.in"/>
    <s v="MOHITE SIDDHANT TUSHAR"/>
    <s v="MALE"/>
    <s v="`+91-8424946333"/>
    <s v="A"/>
    <s v="A"/>
    <s v="A"/>
    <s v="A"/>
    <n v="0"/>
    <n v="65"/>
    <s v="Statistical Modelling &amp; Inferencing"/>
    <s v="MDS DF401"/>
    <s v="3 missed"/>
    <s v="1 missed"/>
    <n v="0"/>
    <n v="0"/>
    <n v="0"/>
    <n v="0"/>
    <s v="4 missed"/>
    <n v="0"/>
    <n v="0"/>
    <x v="0"/>
    <s v="No Data"/>
    <s v="P-S2_Onsite"/>
    <s v="Present"/>
    <s v="P-S2_Onsite"/>
    <s v="A"/>
    <s v="A"/>
    <s v="A"/>
    <s v="A"/>
    <s v="A"/>
    <s v="A"/>
    <n v="0"/>
    <n v="60"/>
    <s v="Data Pre-Processing"/>
    <s v="MDS DF402"/>
    <s v="6 missed"/>
    <s v="-"/>
    <n v="0"/>
    <s v="-"/>
    <n v="0"/>
    <s v="-"/>
    <s v="6 missed"/>
    <n v="0"/>
    <n v="0"/>
    <x v="0"/>
    <s v="No Data"/>
    <s v="P-S2_Onsite"/>
    <s v="Present"/>
    <s v="P-S2_Onsite"/>
    <s v="A"/>
    <s v="A"/>
    <n v="0"/>
    <n v="60"/>
    <s v="Feature Engineering"/>
    <s v="MDS DF403"/>
    <s v="1 missed"/>
    <s v="1 missed"/>
    <n v="0"/>
    <n v="0"/>
    <n v="0"/>
    <n v="0"/>
    <s v="2 missed"/>
    <n v="0"/>
    <n v="0"/>
    <x v="0"/>
    <s v="No Data"/>
    <s v="P-S2_Onsite"/>
    <s v="Present"/>
    <s v="P-S2_Onsite"/>
    <s v="A"/>
    <s v="A"/>
    <s v="A"/>
    <n v="0"/>
    <n v="60"/>
    <s v="Data Visualization &amp; Storytelling"/>
    <s v="MDS DF404"/>
    <s v="2 missed"/>
    <s v="1 missed"/>
    <n v="0"/>
    <n v="0"/>
    <n v="0"/>
    <n v="0"/>
    <s v="3 missed"/>
    <n v="0"/>
    <n v="0"/>
    <x v="0"/>
    <s v="No Data"/>
    <s v="P-S2_Onsite"/>
    <s v="Present"/>
    <s v="P-S2_Onsite"/>
    <s v="A"/>
    <s v="A"/>
    <s v="A"/>
    <s v="A"/>
    <s v="A"/>
    <n v="0"/>
    <n v="65"/>
    <s v="Data Stores &amp; Pipelines"/>
    <s v="MDS DF406"/>
    <s v="3 missed"/>
    <s v="2 missed"/>
    <n v="0"/>
    <n v="0"/>
    <n v="0"/>
    <n v="0"/>
    <s v="5 missed"/>
    <n v="0"/>
    <n v="0"/>
    <x v="0"/>
    <s v="No Data"/>
    <s v="P-S2_Onsite"/>
    <s v="Present"/>
    <s v="P-S2_Onsite"/>
    <s v="P-0, _x000a_A-0, _x000a_No Data-5"/>
    <s v="P-5, _x000a_A-0, _x000a_No Data-0"/>
    <s v="P-S2_Onsite"/>
    <s v="P-S2_Onsite"/>
    <s v="P-S2_Onsite"/>
    <s v="P-S2_Onsite"/>
    <s v="P-S2_Onsite"/>
    <x v="0"/>
    <s v="Activated"/>
    <s v="Onsite"/>
    <x v="123"/>
    <x v="0"/>
  </r>
  <r>
    <n v="132"/>
    <s v="MSc DS-AI"/>
    <s v="2025EM1100132"/>
    <s v="2025em1100132@bitspilani-digital.edu.in"/>
    <s v="JUWARIA QADRI"/>
    <s v="FEMALE"/>
    <s v="`+971-567039102"/>
    <n v="15"/>
    <n v="15"/>
    <n v="15"/>
    <n v="19"/>
    <n v="64"/>
    <n v="65"/>
    <s v="Statistical Modelling &amp; Inferencing"/>
    <s v="MDS DF401"/>
    <s v="0 missed"/>
    <s v="0 missed"/>
    <n v="3"/>
    <n v="1"/>
    <n v="1"/>
    <n v="1"/>
    <s v="0 missed"/>
    <n v="4"/>
    <n v="1"/>
    <x v="1"/>
    <s v="P-S1_Online"/>
    <s v="No Data"/>
    <s v="Present"/>
    <s v="P-S1_Online"/>
    <n v="5"/>
    <n v="4.75"/>
    <n v="9"/>
    <n v="10"/>
    <n v="10"/>
    <n v="10"/>
    <n v="58.5"/>
    <n v="60"/>
    <s v="Data Pre-Processing"/>
    <s v="MDS DF402"/>
    <s v="0 missed"/>
    <s v="-"/>
    <n v="6"/>
    <s v="-"/>
    <n v="1"/>
    <s v="-"/>
    <s v="0 missed"/>
    <n v="6"/>
    <n v="1"/>
    <x v="1"/>
    <s v="P-S1_Online"/>
    <s v="No Data"/>
    <s v="Present"/>
    <s v="P-S1_Online"/>
    <n v="19"/>
    <n v="22"/>
    <n v="41"/>
    <n v="60"/>
    <s v="Feature Engineering"/>
    <s v="MDS DF403"/>
    <s v="0 missed"/>
    <s v="0 missed"/>
    <n v="1"/>
    <n v="1"/>
    <n v="1"/>
    <n v="1"/>
    <s v="0 missed"/>
    <n v="2"/>
    <n v="1"/>
    <x v="1"/>
    <s v="P-S1_Online"/>
    <s v="No Data"/>
    <s v="Present"/>
    <s v="P-S1_Online"/>
    <n v="20"/>
    <n v="18"/>
    <n v="18"/>
    <n v="56"/>
    <n v="60"/>
    <s v="Data Visualization &amp; Storytelling"/>
    <s v="MDS DF404"/>
    <s v="0 missed"/>
    <s v="0 missed"/>
    <n v="2"/>
    <n v="1"/>
    <n v="1"/>
    <n v="1"/>
    <s v="0 missed"/>
    <n v="3"/>
    <n v="1"/>
    <x v="1"/>
    <s v="P-S1_Online"/>
    <s v="No Data"/>
    <s v="Present"/>
    <s v="P-S1_Online"/>
    <n v="5.5"/>
    <n v="7.625"/>
    <n v="9"/>
    <n v="19"/>
    <n v="19"/>
    <n v="60.125"/>
    <n v="65"/>
    <s v="Data Stores &amp; Pipelines"/>
    <s v="MDS DF406"/>
    <s v="0 missed"/>
    <s v="0 missed"/>
    <n v="3"/>
    <n v="2"/>
    <n v="1"/>
    <n v="1"/>
    <s v="0 missed"/>
    <n v="5"/>
    <n v="1"/>
    <x v="1"/>
    <s v="P-S1_Online"/>
    <s v="No Data"/>
    <s v="Present"/>
    <s v="P-S1_Online"/>
    <s v="P-5, _x000a_A-0, _x000a_No Data-0"/>
    <s v="P-0, _x000a_A-0, _x000a_No Data-5"/>
    <s v="P-S1_Online"/>
    <s v="P-S1_Online"/>
    <s v="P-S1_Online"/>
    <s v="P-S1_Online"/>
    <s v="P-S1_Online"/>
    <x v="0"/>
    <s v="Activated"/>
    <s v="Online"/>
    <x v="124"/>
    <x v="0"/>
  </r>
  <r>
    <n v="133"/>
    <s v="MSc DS-AI"/>
    <s v="2025EM1100133"/>
    <s v="2025em1100133@bitspilani-digital.edu.in"/>
    <s v="PALLAK SINHA"/>
    <s v="FEMALE"/>
    <s v="`+91-9650891753"/>
    <n v="15"/>
    <n v="15"/>
    <n v="15"/>
    <n v="20"/>
    <n v="65"/>
    <n v="65"/>
    <s v="Statistical Modelling &amp; Inferencing"/>
    <s v="MDS DF401"/>
    <s v="0 missed"/>
    <s v="0 missed"/>
    <n v="3"/>
    <n v="1"/>
    <n v="1"/>
    <n v="1"/>
    <s v="0 missed"/>
    <n v="4"/>
    <n v="1"/>
    <x v="1"/>
    <s v="P-S1_Onsite"/>
    <s v="No Data"/>
    <s v="Present"/>
    <s v="P-S1_Onsite"/>
    <n v="5"/>
    <n v="4.5"/>
    <n v="10"/>
    <n v="10"/>
    <n v="9"/>
    <n v="10"/>
    <n v="58"/>
    <n v="60"/>
    <s v="Data Pre-Processing"/>
    <s v="MDS DF402"/>
    <s v="0 missed"/>
    <s v="-"/>
    <n v="6"/>
    <s v="-"/>
    <n v="1"/>
    <s v="-"/>
    <s v="0 missed"/>
    <n v="6"/>
    <n v="1"/>
    <x v="1"/>
    <s v="P-S1_Onsite"/>
    <s v="No Data"/>
    <s v="Present"/>
    <s v="P-S1_Onsite"/>
    <n v="19"/>
    <n v="25"/>
    <n v="44"/>
    <n v="60"/>
    <s v="Feature Engineering"/>
    <s v="MDS DF403"/>
    <s v="0 missed"/>
    <s v="0 missed"/>
    <n v="1"/>
    <n v="1"/>
    <n v="1"/>
    <n v="1"/>
    <s v="0 missed"/>
    <n v="2"/>
    <n v="1"/>
    <x v="1"/>
    <s v="P-S1_Onsite"/>
    <s v="No Data"/>
    <s v="Present"/>
    <s v="P-S1_Onsite"/>
    <n v="19"/>
    <n v="20"/>
    <n v="20"/>
    <n v="59"/>
    <n v="60"/>
    <s v="Data Visualization &amp; Storytelling"/>
    <s v="MDS DF404"/>
    <s v="0 missed"/>
    <s v="0 missed"/>
    <n v="2"/>
    <n v="1"/>
    <n v="1"/>
    <n v="1"/>
    <s v="0 missed"/>
    <n v="3"/>
    <n v="1"/>
    <x v="1"/>
    <s v="P-S1_Onsite"/>
    <s v="No Data"/>
    <s v="Present"/>
    <s v="P-S1_Onsite"/>
    <n v="6"/>
    <n v="6.75"/>
    <n v="8"/>
    <n v="12"/>
    <n v="20"/>
    <n v="52.7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125"/>
    <x v="0"/>
  </r>
  <r>
    <n v="134"/>
    <s v="MSc DS-AI"/>
    <s v="2025EM1100134"/>
    <s v="2025em1100134@bitspilani-digital.edu.in"/>
    <s v="VINAY KUMAR PANDEY"/>
    <s v="MALE"/>
    <s v="`+91-8505960324"/>
    <s v="A"/>
    <s v="A"/>
    <s v="A"/>
    <s v="A"/>
    <n v="0"/>
    <n v="65"/>
    <s v="Statistical Modelling &amp; Inferencing"/>
    <s v="MDS DF401"/>
    <s v="3 missed"/>
    <s v="1 missed"/>
    <n v="0"/>
    <n v="0"/>
    <n v="0"/>
    <n v="0"/>
    <s v="4 missed"/>
    <n v="0"/>
    <n v="0"/>
    <x v="0"/>
    <s v="No Data"/>
    <s v="No Data"/>
    <s v="No Data"/>
    <s v="No Data"/>
    <s v="A"/>
    <n v="4"/>
    <s v="A"/>
    <s v="A"/>
    <s v="A"/>
    <s v="A"/>
    <n v="8"/>
    <n v="60"/>
    <s v="Data Pre-Processing"/>
    <s v="MDS DF402"/>
    <s v="5 missed"/>
    <s v="-"/>
    <n v="1"/>
    <s v="-"/>
    <n v="0.16666666666666666"/>
    <s v="-"/>
    <s v="5 missed"/>
    <n v="1"/>
    <n v="0.16666666666666666"/>
    <x v="6"/>
    <s v="No Data"/>
    <s v="No Data"/>
    <s v="No Data"/>
    <s v="No Data"/>
    <n v="19"/>
    <s v="A"/>
    <n v="19"/>
    <n v="60"/>
    <s v="Feature Engineering"/>
    <s v="MDS DF403"/>
    <s v="0 missed"/>
    <s v="1 missed"/>
    <n v="1"/>
    <n v="0"/>
    <n v="1"/>
    <n v="0"/>
    <s v="1 missed"/>
    <n v="1"/>
    <n v="0.5"/>
    <x v="2"/>
    <s v="No Data"/>
    <s v="No Data"/>
    <s v="No Data"/>
    <s v="No Data"/>
    <s v="A"/>
    <s v="A"/>
    <s v="A"/>
    <n v="0"/>
    <n v="60"/>
    <s v="Data Visualization &amp; Storytelling"/>
    <s v="MDS DF404"/>
    <s v="2 missed"/>
    <s v="1 missed"/>
    <n v="0"/>
    <n v="0"/>
    <n v="0"/>
    <n v="0"/>
    <s v="3 missed"/>
    <n v="0"/>
    <n v="0"/>
    <x v="0"/>
    <s v="No Data"/>
    <s v="No Data"/>
    <s v="No Data"/>
    <s v="No Data"/>
    <n v="5.5"/>
    <s v="A"/>
    <s v="A"/>
    <s v="A"/>
    <s v="A"/>
    <n v="5.5"/>
    <n v="65"/>
    <s v="Data Stores &amp; Pipelines"/>
    <s v="MDS DF406"/>
    <s v="2 missed"/>
    <s v="2 missed"/>
    <n v="1"/>
    <n v="0"/>
    <n v="0.33333333333333331"/>
    <n v="0"/>
    <s v="4 missed"/>
    <n v="1"/>
    <n v="0.2"/>
    <x v="5"/>
    <s v="No Data"/>
    <s v="No Data"/>
    <s v="No Data"/>
    <s v="No Data"/>
    <s v="P-0, _x000a_A-0, _x000a_No Data-5"/>
    <s v="P-0, _x000a_A-0, _x000a_No Data-5"/>
    <s v="No Data"/>
    <s v="No Data"/>
    <s v="No Data"/>
    <s v="No Data"/>
    <s v="No Data"/>
    <x v="2"/>
    <e v="#N/A"/>
    <e v="#N/A"/>
    <x v="20"/>
    <x v="0"/>
  </r>
  <r>
    <n v="135"/>
    <s v="MSc DS-AI"/>
    <s v="2025EM1100135"/>
    <s v="2025em1100135@bitspilani-digital.edu.in"/>
    <s v="PRASHANT KUMAR MISHRA"/>
    <s v="MALE"/>
    <s v="`+91-7204883289"/>
    <n v="15"/>
    <s v="A"/>
    <n v="15"/>
    <n v="15"/>
    <n v="45"/>
    <n v="65"/>
    <s v="Statistical Modelling &amp; Inferencing"/>
    <s v="MDS DF401"/>
    <s v="1 missed"/>
    <s v="0 missed"/>
    <n v="2"/>
    <n v="1"/>
    <n v="0.66666666666666663"/>
    <n v="1"/>
    <s v="1 missed"/>
    <n v="3"/>
    <n v="0.75"/>
    <x v="4"/>
    <s v="No Data"/>
    <s v="P-S2_Onsite"/>
    <s v="Present"/>
    <s v="P-S2_Onsite"/>
    <n v="5"/>
    <n v="4.75"/>
    <s v="A"/>
    <s v="A"/>
    <s v="A"/>
    <n v="10"/>
    <n v="29.5"/>
    <n v="60"/>
    <s v="Data Pre-Processing"/>
    <s v="MDS DF402"/>
    <s v="3 missed"/>
    <s v="-"/>
    <n v="3"/>
    <s v="-"/>
    <n v="0.5"/>
    <s v="-"/>
    <s v="3 missed"/>
    <n v="3"/>
    <n v="0.5"/>
    <x v="4"/>
    <s v="No Data"/>
    <s v="P-S2_Onsite"/>
    <s v="Present"/>
    <s v="P-S2_Onsite"/>
    <s v="A"/>
    <n v="28"/>
    <n v="28"/>
    <n v="60"/>
    <s v="Feature Engineering"/>
    <s v="MDS DF403"/>
    <s v="1 missed"/>
    <s v="0 missed"/>
    <n v="0"/>
    <n v="1"/>
    <n v="0"/>
    <n v="1"/>
    <s v="1 missed"/>
    <n v="1"/>
    <n v="0.5"/>
    <x v="3"/>
    <s v="No Data"/>
    <s v="P-S2_Onsite"/>
    <s v="Present"/>
    <s v="P-S2_Onsite"/>
    <n v="19"/>
    <n v="20"/>
    <n v="16"/>
    <n v="55"/>
    <n v="60"/>
    <s v="Data Visualization &amp; Storytelling"/>
    <s v="MDS DF404"/>
    <s v="0 missed"/>
    <s v="0 missed"/>
    <n v="2"/>
    <n v="1"/>
    <n v="1"/>
    <n v="1"/>
    <s v="0 missed"/>
    <n v="3"/>
    <n v="1"/>
    <x v="1"/>
    <s v="No Data"/>
    <s v="P-S2_Onsite"/>
    <s v="Present"/>
    <s v="P-S2_Onsite"/>
    <n v="5"/>
    <s v="A"/>
    <s v="A"/>
    <n v="14"/>
    <n v="20"/>
    <n v="39"/>
    <n v="65"/>
    <s v="Data Stores &amp; Pipelines"/>
    <s v="MDS DF406"/>
    <s v="2 missed"/>
    <s v="0 missed"/>
    <n v="1"/>
    <n v="2"/>
    <n v="0.33333333333333331"/>
    <n v="1"/>
    <s v="2 missed"/>
    <n v="3"/>
    <n v="0.6"/>
    <x v="10"/>
    <s v="No Data"/>
    <s v="P-S2_Onsite"/>
    <s v="Present"/>
    <s v="P-S2_Onsite"/>
    <s v="P-0, _x000a_A-0, _x000a_No Data-5"/>
    <s v="P-5, _x000a_A-0, _x000a_No Data-0"/>
    <s v="P-S2_Onsite"/>
    <s v="P-S2_Onsite"/>
    <s v="P-S2_Onsite"/>
    <s v="P-S2_Onsite"/>
    <s v="P-S2_Onsite"/>
    <x v="0"/>
    <s v="Activated"/>
    <s v="Onsite"/>
    <x v="126"/>
    <x v="0"/>
  </r>
  <r>
    <n v="136"/>
    <s v="MSc DS-AI"/>
    <s v="2025EM1100136"/>
    <s v="2025em1100136@bitspilani-digital.edu.in"/>
    <s v="HOTRI HIMASRI ALAPATI"/>
    <s v="FEMALE"/>
    <s v="`+91-9945527788"/>
    <n v="14"/>
    <n v="15"/>
    <n v="13.5"/>
    <n v="18"/>
    <n v="60.5"/>
    <n v="65"/>
    <s v="Statistical Modelling &amp; Inferencing"/>
    <s v="MDS DF401"/>
    <s v="0 missed"/>
    <s v="0 missed"/>
    <n v="3"/>
    <n v="1"/>
    <n v="1"/>
    <n v="1"/>
    <s v="0 missed"/>
    <n v="4"/>
    <n v="1"/>
    <x v="1"/>
    <s v="P-S1_Onsite"/>
    <s v="No Data"/>
    <s v="Present"/>
    <s v="P-S1_Onsite"/>
    <n v="5"/>
    <n v="4.75"/>
    <n v="10"/>
    <n v="10"/>
    <n v="10"/>
    <n v="10"/>
    <n v="59.5"/>
    <n v="60"/>
    <s v="Data Pre-Processing"/>
    <s v="MDS DF402"/>
    <s v="0 missed"/>
    <s v="-"/>
    <n v="6"/>
    <s v="-"/>
    <n v="1"/>
    <s v="-"/>
    <s v="0 missed"/>
    <n v="6"/>
    <n v="1"/>
    <x v="1"/>
    <s v="P-S1_Onsite"/>
    <s v="No Data"/>
    <s v="Present"/>
    <s v="P-S1_Onsite"/>
    <n v="19"/>
    <n v="20.5"/>
    <n v="39.5"/>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5"/>
    <n v="7.625"/>
    <n v="8"/>
    <n v="13"/>
    <n v="18"/>
    <n v="51.625"/>
    <n v="65"/>
    <s v="Data Stores &amp; Pipelines"/>
    <s v="MDS DF406"/>
    <s v="0 missed"/>
    <s v="0 missed"/>
    <n v="3"/>
    <n v="2"/>
    <n v="1"/>
    <n v="1"/>
    <s v="0 missed"/>
    <n v="5"/>
    <n v="1"/>
    <x v="1"/>
    <s v="No Data"/>
    <s v="P-S2_Onsite"/>
    <s v="Present"/>
    <s v="P-S2_Onsite"/>
    <s v="P-2, _x000a_A-0, _x000a_No Data-3"/>
    <s v="P-3, _x000a_A-0, _x000a_No Data-2"/>
    <s v="P-S1_Onsite"/>
    <s v="P-S1_Onsite"/>
    <s v="P-S2_Onsite"/>
    <s v="P-S2_Onsite"/>
    <s v="P-S2_Onsite"/>
    <x v="0"/>
    <s v="Activated"/>
    <s v="Onsite"/>
    <x v="127"/>
    <x v="0"/>
  </r>
  <r>
    <n v="137"/>
    <s v="MSc DS-AI"/>
    <s v="2025EM1100137"/>
    <s v="2025em1100137@bitspilani-digital.edu.in"/>
    <s v="RINKU KHOLA"/>
    <s v="FEMALE"/>
    <s v="`+91-9205758519"/>
    <n v="15"/>
    <n v="15"/>
    <s v="A"/>
    <s v="A"/>
    <n v="30"/>
    <n v="65"/>
    <s v="Statistical Modelling &amp; Inferencing"/>
    <s v="MDS DF401"/>
    <s v="1 missed"/>
    <s v="1 missed"/>
    <n v="2"/>
    <n v="0"/>
    <n v="0.66666666666666663"/>
    <n v="0"/>
    <s v="2 missed"/>
    <n v="2"/>
    <n v="0.5"/>
    <x v="6"/>
    <s v="No Data"/>
    <s v="A-S2_Onsite"/>
    <s v="Absent"/>
    <s v="A-S2_Onsite"/>
    <n v="5"/>
    <n v="4"/>
    <n v="10"/>
    <n v="10"/>
    <n v="10"/>
    <n v="10"/>
    <n v="58"/>
    <n v="60"/>
    <s v="Data Pre-Processing"/>
    <s v="MDS DF402"/>
    <s v="0 missed"/>
    <s v="-"/>
    <n v="6"/>
    <s v="-"/>
    <n v="1"/>
    <s v="-"/>
    <s v="0 missed"/>
    <n v="6"/>
    <n v="1"/>
    <x v="1"/>
    <s v="No Data"/>
    <s v="A-S2_Onsite"/>
    <s v="Absent"/>
    <s v="A-S2_Onsite"/>
    <n v="20"/>
    <n v="24"/>
    <n v="44"/>
    <n v="60"/>
    <s v="Feature Engineering"/>
    <s v="MDS DF403"/>
    <s v="0 missed"/>
    <s v="0 missed"/>
    <n v="1"/>
    <n v="1"/>
    <n v="1"/>
    <n v="1"/>
    <s v="0 missed"/>
    <n v="2"/>
    <n v="1"/>
    <x v="1"/>
    <s v="No Data"/>
    <s v="A-S2_Onsite"/>
    <s v="Absent"/>
    <s v="A-S2_Onsite"/>
    <n v="19"/>
    <n v="20"/>
    <s v="A"/>
    <n v="39"/>
    <n v="60"/>
    <s v="Data Visualization &amp; Storytelling"/>
    <s v="MDS DF404"/>
    <s v="0 missed"/>
    <s v="1 missed"/>
    <n v="2"/>
    <n v="0"/>
    <n v="1"/>
    <n v="0"/>
    <s v="1 missed"/>
    <n v="2"/>
    <n v="0.66666666666666663"/>
    <x v="3"/>
    <s v="No Data"/>
    <s v="A-S2_Onsite"/>
    <s v="Absent"/>
    <s v="A-S2_Onsite"/>
    <n v="6"/>
    <n v="7.625"/>
    <s v="A"/>
    <s v="A"/>
    <s v="A"/>
    <n v="13.62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128"/>
    <x v="1"/>
  </r>
  <r>
    <n v="138"/>
    <s v="MSc DS-AI"/>
    <s v="2025EM1100138"/>
    <s v="2025em1100138@bitspilani-digital.edu.in"/>
    <s v="VEMURI SAI SOWMYA"/>
    <s v="FEMALE"/>
    <s v="`+91-6300733661"/>
    <n v="15"/>
    <n v="15"/>
    <n v="15"/>
    <n v="17"/>
    <n v="62"/>
    <n v="65"/>
    <s v="Statistical Modelling &amp; Inferencing"/>
    <s v="MDS DF401"/>
    <s v="0 missed"/>
    <s v="0 missed"/>
    <n v="3"/>
    <n v="1"/>
    <n v="1"/>
    <n v="1"/>
    <s v="0 missed"/>
    <n v="4"/>
    <n v="1"/>
    <x v="1"/>
    <s v="No Data"/>
    <s v="P-S2_Onsite"/>
    <s v="Present"/>
    <s v="P-S2_Onsite"/>
    <n v="4.75"/>
    <n v="4.5"/>
    <n v="10"/>
    <n v="10"/>
    <n v="10"/>
    <n v="10"/>
    <n v="58.5"/>
    <n v="60"/>
    <s v="Data Pre-Processing"/>
    <s v="MDS DF402"/>
    <s v="0 missed"/>
    <s v="-"/>
    <n v="6"/>
    <s v="-"/>
    <n v="1"/>
    <s v="-"/>
    <s v="0 missed"/>
    <n v="6"/>
    <n v="1"/>
    <x v="1"/>
    <s v="P-S1_Onsite"/>
    <s v="No Data"/>
    <s v="Present"/>
    <s v="P-S1_Onsite"/>
    <n v="19"/>
    <n v="5"/>
    <n v="24"/>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No Data"/>
    <s v="P-S2_Onsite"/>
    <s v="Present"/>
    <s v="P-S2_Onsite"/>
    <n v="5.5"/>
    <n v="7"/>
    <n v="7"/>
    <n v="14"/>
    <n v="15"/>
    <n v="48.5"/>
    <n v="65"/>
    <s v="Data Stores &amp; Pipelines"/>
    <s v="MDS DF406"/>
    <s v="0 missed"/>
    <s v="0 missed"/>
    <n v="3"/>
    <n v="2"/>
    <n v="1"/>
    <n v="1"/>
    <s v="0 missed"/>
    <n v="5"/>
    <n v="1"/>
    <x v="1"/>
    <s v="P-S1_Onsite"/>
    <s v="No Data"/>
    <s v="Present"/>
    <s v="P-S1_Onsite"/>
    <s v="P-2, _x000a_A-0, _x000a_No Data-3"/>
    <s v="P-3, _x000a_A-0, _x000a_No Data-2"/>
    <s v="P-S2_Onsite"/>
    <s v="P-S1_Onsite"/>
    <s v="P-S2_Onsite"/>
    <s v="P-S2_Onsite"/>
    <s v="P-S1_Onsite"/>
    <x v="0"/>
    <s v="Activated"/>
    <s v="Onsite"/>
    <x v="129"/>
    <x v="0"/>
  </r>
  <r>
    <n v="139"/>
    <s v="MSc DS-AI"/>
    <s v="2025EM1100139"/>
    <s v="2025em1100139@bitspilani-digital.edu.in"/>
    <s v="MRITUYANJAY SHARMA"/>
    <s v="MALE"/>
    <s v="`+91-9313127246"/>
    <s v="A"/>
    <s v="A"/>
    <n v="15"/>
    <s v="A"/>
    <n v="15"/>
    <n v="65"/>
    <s v="Statistical Modelling &amp; Inferencing"/>
    <s v="MDS DF401"/>
    <s v="2 missed"/>
    <s v="1 missed"/>
    <n v="1"/>
    <n v="0"/>
    <n v="0.33333333333333331"/>
    <n v="0"/>
    <s v="3 missed"/>
    <n v="1"/>
    <n v="0.25"/>
    <x v="5"/>
    <s v="P-S1_Onsite"/>
    <s v="No Data"/>
    <s v="Present"/>
    <s v="P-S1_Onsite"/>
    <s v="A"/>
    <s v="A"/>
    <s v="A"/>
    <s v="A"/>
    <s v="A"/>
    <n v="10"/>
    <n v="10"/>
    <n v="60"/>
    <s v="Data Pre-Processing"/>
    <s v="MDS DF402"/>
    <s v="5 missed"/>
    <s v="-"/>
    <n v="1"/>
    <s v="-"/>
    <n v="0.16666666666666666"/>
    <s v="-"/>
    <s v="5 missed"/>
    <n v="1"/>
    <n v="0.16666666666666666"/>
    <x v="6"/>
    <s v="No Data"/>
    <s v="P-S2_Onsite"/>
    <s v="Present"/>
    <s v="P-S2_Onsite"/>
    <s v="A"/>
    <n v="30"/>
    <n v="30"/>
    <n v="60"/>
    <s v="Feature Engineering"/>
    <s v="MDS DF403"/>
    <s v="1 missed"/>
    <s v="0 missed"/>
    <n v="0"/>
    <n v="1"/>
    <n v="0"/>
    <n v="1"/>
    <s v="1 missed"/>
    <n v="1"/>
    <n v="0.5"/>
    <x v="3"/>
    <s v="No Data"/>
    <s v="P-S2_Onsite"/>
    <s v="Present"/>
    <s v="P-S2_Onsite"/>
    <s v="A"/>
    <n v="20"/>
    <n v="16"/>
    <n v="36"/>
    <n v="60"/>
    <s v="Data Visualization &amp; Storytelling"/>
    <s v="MDS DF404"/>
    <s v="1 missed"/>
    <s v="0 missed"/>
    <n v="1"/>
    <n v="1"/>
    <n v="0.5"/>
    <n v="1"/>
    <s v="1 missed"/>
    <n v="2"/>
    <n v="0.66666666666666663"/>
    <x v="2"/>
    <s v="No Data"/>
    <s v="P-S2_Onsite"/>
    <s v="Present"/>
    <s v="P-S2_Onsite"/>
    <s v="A"/>
    <n v="6.5"/>
    <n v="8"/>
    <n v="6"/>
    <s v="A"/>
    <n v="20.5"/>
    <n v="65"/>
    <s v="Data Stores &amp; Pipelines"/>
    <s v="MDS DF406"/>
    <s v="1 missed"/>
    <s v="1 missed"/>
    <n v="2"/>
    <n v="1"/>
    <n v="0.66666666666666663"/>
    <n v="0.5"/>
    <s v="2 missed"/>
    <n v="3"/>
    <n v="0.6"/>
    <x v="11"/>
    <s v="No Data"/>
    <s v="P-S2_Onsite"/>
    <s v="Present"/>
    <s v="P-S2_Onsite"/>
    <s v="P-1, _x000a_A-0, _x000a_No Data-4"/>
    <s v="P-4, _x000a_A-0, _x000a_No Data-1"/>
    <s v="P-S1_Onsite"/>
    <s v="P-S2_Onsite"/>
    <s v="P-S2_Onsite"/>
    <s v="P-S2_Onsite"/>
    <s v="P-S2_Onsite"/>
    <x v="0"/>
    <s v="Activated"/>
    <s v="Onsite"/>
    <x v="130"/>
    <x v="0"/>
  </r>
  <r>
    <n v="140"/>
    <s v="MSc DS-AI"/>
    <s v="2025EM1100140"/>
    <s v="2025em1100140@bitspilani-digital.edu.in"/>
    <s v="ZUBAIR ANSARI"/>
    <s v="MALE"/>
    <s v="`+91-9052255441"/>
    <s v="A"/>
    <s v="A"/>
    <n v="15"/>
    <s v="A"/>
    <n v="15"/>
    <n v="65"/>
    <s v="Statistical Modelling &amp; Inferencing"/>
    <s v="MDS DF401"/>
    <s v="2 missed"/>
    <s v="1 missed"/>
    <n v="1"/>
    <n v="0"/>
    <n v="0.33333333333333331"/>
    <n v="0"/>
    <s v="3 missed"/>
    <n v="1"/>
    <n v="0.25"/>
    <x v="5"/>
    <s v="No Data"/>
    <s v="P-S2_Onsite"/>
    <s v="Present"/>
    <s v="P-S2_Onsite"/>
    <n v="4.5"/>
    <n v="4.75"/>
    <n v="10"/>
    <s v="A"/>
    <n v="9"/>
    <n v="10"/>
    <n v="47.5"/>
    <n v="60"/>
    <s v="Data Pre-Processing"/>
    <s v="MDS DF402"/>
    <s v="1 missed"/>
    <s v="-"/>
    <n v="5"/>
    <s v="-"/>
    <n v="0.83333333333333337"/>
    <s v="-"/>
    <s v="1 missed"/>
    <n v="5"/>
    <n v="0.83333333333333337"/>
    <x v="2"/>
    <s v="No Data"/>
    <s v="P-S2_Onsite"/>
    <s v="Present"/>
    <s v="P-S2_Onsite"/>
    <n v="19"/>
    <n v="8"/>
    <n v="27"/>
    <n v="60"/>
    <s v="Feature Engineering"/>
    <s v="MDS DF403"/>
    <s v="0 missed"/>
    <s v="0 missed"/>
    <n v="1"/>
    <n v="1"/>
    <n v="1"/>
    <n v="1"/>
    <s v="0 missed"/>
    <n v="2"/>
    <n v="1"/>
    <x v="1"/>
    <s v="No Data"/>
    <s v="P-S2_Onsite"/>
    <s v="Present"/>
    <s v="P-S2_Onsite"/>
    <s v="A"/>
    <n v="19"/>
    <s v="A"/>
    <n v="19"/>
    <n v="60"/>
    <s v="Data Visualization &amp; Storytelling"/>
    <s v="MDS DF404"/>
    <s v="1 missed"/>
    <s v="1 missed"/>
    <n v="1"/>
    <n v="0"/>
    <n v="0.5"/>
    <n v="0"/>
    <s v="2 missed"/>
    <n v="1"/>
    <n v="0.33333333333333331"/>
    <x v="4"/>
    <s v="No Data"/>
    <s v="P-S2_Onsite"/>
    <s v="Present"/>
    <s v="P-S2_Onsite"/>
    <n v="5.5"/>
    <n v="5.875"/>
    <n v="9"/>
    <s v="A"/>
    <s v="A"/>
    <n v="20.375"/>
    <n v="65"/>
    <s v="Data Stores &amp; Pipelines"/>
    <s v="MDS DF406"/>
    <s v="0 missed"/>
    <s v="2 missed"/>
    <n v="3"/>
    <n v="0"/>
    <n v="1"/>
    <n v="0"/>
    <s v="2 missed"/>
    <n v="3"/>
    <n v="0.6"/>
    <x v="7"/>
    <s v="No Data"/>
    <s v="P-S2_Onsite"/>
    <s v="Present"/>
    <s v="P-S2_Onsite"/>
    <s v="P-0, _x000a_A-0, _x000a_No Data-5"/>
    <s v="P-5, _x000a_A-0, _x000a_No Data-0"/>
    <s v="P-S2_Onsite"/>
    <s v="P-S2_Onsite"/>
    <s v="P-S2_Onsite"/>
    <s v="P-S2_Onsite"/>
    <s v="P-S2_Onsite"/>
    <x v="0"/>
    <s v="Activated"/>
    <s v="Onsite"/>
    <x v="131"/>
    <x v="0"/>
  </r>
  <r>
    <n v="141"/>
    <s v="MSc DS-AI"/>
    <s v="2025EM1100141"/>
    <s v="2025em1100141@bitspilani-digital.edu.in"/>
    <s v="Devulapalli Sai Sri Ankít"/>
    <s v="MALE"/>
    <s v="`+91-8686606791"/>
    <n v="15"/>
    <n v="15"/>
    <n v="15"/>
    <n v="18"/>
    <n v="63"/>
    <n v="65"/>
    <s v="Statistical Modelling &amp; Inferencing"/>
    <s v="MDS DF401"/>
    <s v="0 missed"/>
    <s v="0 missed"/>
    <n v="3"/>
    <n v="1"/>
    <n v="1"/>
    <n v="1"/>
    <s v="0 missed"/>
    <n v="4"/>
    <n v="1"/>
    <x v="1"/>
    <s v="No Data"/>
    <s v="P-S2_Onsite"/>
    <s v="Present"/>
    <s v="P-S2_Onsite"/>
    <n v="4.75"/>
    <n v="4.75"/>
    <n v="9"/>
    <n v="10"/>
    <n v="10"/>
    <n v="10"/>
    <n v="58"/>
    <n v="60"/>
    <s v="Data Pre-Processing"/>
    <s v="MDS DF402"/>
    <s v="0 missed"/>
    <s v="-"/>
    <n v="6"/>
    <s v="-"/>
    <n v="1"/>
    <s v="-"/>
    <s v="0 missed"/>
    <n v="6"/>
    <n v="1"/>
    <x v="1"/>
    <s v="No Data"/>
    <s v="P-S2_Onsite"/>
    <s v="Present"/>
    <s v="P-S2_Onsite"/>
    <n v="19"/>
    <n v="29.5"/>
    <n v="48.5"/>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7"/>
    <n v="7.75"/>
    <n v="9"/>
    <n v="18"/>
    <n v="18"/>
    <n v="59.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32"/>
    <x v="0"/>
  </r>
  <r>
    <n v="142"/>
    <s v="MSc DS-AI"/>
    <s v="2025EM1100142"/>
    <s v="2025em1100142@bitspilani-digital.edu.in"/>
    <s v="JAYANT KATHURIA"/>
    <s v="MALE"/>
    <s v="`+91-9034382225"/>
    <n v="14"/>
    <n v="15"/>
    <n v="15"/>
    <n v="18"/>
    <n v="62"/>
    <n v="65"/>
    <s v="Statistical Modelling &amp; Inferencing"/>
    <s v="MDS DF401"/>
    <s v="0 missed"/>
    <s v="0 missed"/>
    <n v="3"/>
    <n v="1"/>
    <n v="1"/>
    <n v="1"/>
    <s v="0 missed"/>
    <n v="4"/>
    <n v="1"/>
    <x v="1"/>
    <s v="No Data"/>
    <s v="P-S2_Onsite"/>
    <s v="Present"/>
    <s v="P-S2_Onsite"/>
    <n v="4.75"/>
    <n v="4.25"/>
    <n v="9"/>
    <n v="10"/>
    <n v="10"/>
    <n v="8"/>
    <n v="55"/>
    <n v="60"/>
    <s v="Data Pre-Processing"/>
    <s v="MDS DF402"/>
    <s v="0 missed"/>
    <s v="-"/>
    <n v="6"/>
    <s v="-"/>
    <n v="1"/>
    <s v="-"/>
    <s v="0 missed"/>
    <n v="6"/>
    <n v="1"/>
    <x v="1"/>
    <s v="P-S1_Onsite"/>
    <s v="No Data"/>
    <s v="Present"/>
    <s v="P-S1_Onsite"/>
    <n v="18"/>
    <n v="23"/>
    <n v="41"/>
    <n v="60"/>
    <s v="Feature Engineering"/>
    <s v="MDS DF403"/>
    <s v="0 missed"/>
    <s v="0 missed"/>
    <n v="1"/>
    <n v="1"/>
    <n v="1"/>
    <n v="1"/>
    <s v="0 missed"/>
    <n v="2"/>
    <n v="1"/>
    <x v="1"/>
    <s v="P-S1_Onsite"/>
    <s v="No Data"/>
    <s v="Present"/>
    <s v="P-S1_Onsite"/>
    <n v="17"/>
    <n v="19"/>
    <n v="18"/>
    <n v="54"/>
    <n v="60"/>
    <s v="Data Visualization &amp; Storytelling"/>
    <s v="MDS DF404"/>
    <s v="0 missed"/>
    <s v="0 missed"/>
    <n v="2"/>
    <n v="1"/>
    <n v="1"/>
    <n v="1"/>
    <s v="0 missed"/>
    <n v="3"/>
    <n v="1"/>
    <x v="1"/>
    <s v="No Data"/>
    <s v="P-S2_Onsite"/>
    <s v="Present"/>
    <s v="P-S2_Onsite"/>
    <n v="6"/>
    <n v="7.75"/>
    <n v="9"/>
    <n v="16"/>
    <n v="20"/>
    <n v="58.75"/>
    <n v="65"/>
    <s v="Data Stores &amp; Pipelines"/>
    <s v="MDS DF406"/>
    <s v="0 missed"/>
    <s v="0 missed"/>
    <n v="3"/>
    <n v="2"/>
    <n v="1"/>
    <n v="1"/>
    <s v="0 missed"/>
    <n v="5"/>
    <n v="1"/>
    <x v="1"/>
    <s v="P-S1_Onsite"/>
    <s v="No Data"/>
    <s v="Present"/>
    <s v="P-S1_Onsite"/>
    <s v="P-3, _x000a_A-0, _x000a_No Data-2"/>
    <s v="P-2, _x000a_A-0, _x000a_No Data-3"/>
    <s v="P-S2_Onsite"/>
    <s v="P-S1_Onsite"/>
    <s v="P-S1_Onsite"/>
    <s v="P-S2_Onsite"/>
    <s v="P-S1_Onsite"/>
    <x v="0"/>
    <s v="Activated"/>
    <s v="Onsite"/>
    <x v="133"/>
    <x v="0"/>
  </r>
  <r>
    <n v="143"/>
    <s v="MSc DS-AI"/>
    <s v="2025EM1100143"/>
    <s v="2025em1100143@bitspilani-digital.edu.in"/>
    <s v="PATIL CHAITANYA VIJAY KALPANA"/>
    <s v="MALE"/>
    <s v="`+91-7021881592"/>
    <n v="15"/>
    <n v="15"/>
    <n v="15"/>
    <n v="16"/>
    <n v="61"/>
    <n v="65"/>
    <s v="Statistical Modelling &amp; Inferencing"/>
    <s v="MDS DF401"/>
    <s v="0 missed"/>
    <s v="0 missed"/>
    <n v="3"/>
    <n v="1"/>
    <n v="1"/>
    <n v="1"/>
    <s v="0 missed"/>
    <n v="4"/>
    <n v="1"/>
    <x v="1"/>
    <s v="No Data"/>
    <s v="P-S2_Onsite"/>
    <s v="Present"/>
    <s v="P-S2_Onsite"/>
    <n v="4.75"/>
    <n v="4.5"/>
    <n v="10"/>
    <n v="10"/>
    <n v="10"/>
    <n v="10"/>
    <n v="58.5"/>
    <n v="60"/>
    <s v="Data Pre-Processing"/>
    <s v="MDS DF402"/>
    <s v="0 missed"/>
    <s v="-"/>
    <n v="6"/>
    <s v="-"/>
    <n v="1"/>
    <s v="-"/>
    <s v="0 missed"/>
    <n v="6"/>
    <n v="1"/>
    <x v="1"/>
    <s v="P-S1_Onsite"/>
    <s v="No Data"/>
    <s v="Present"/>
    <s v="P-S1_Onsite"/>
    <n v="19"/>
    <n v="33"/>
    <n v="52"/>
    <n v="60"/>
    <s v="Feature Engineering"/>
    <s v="MDS DF403"/>
    <s v="0 missed"/>
    <s v="0 missed"/>
    <n v="1"/>
    <n v="1"/>
    <n v="1"/>
    <n v="1"/>
    <s v="0 missed"/>
    <n v="2"/>
    <n v="1"/>
    <x v="1"/>
    <s v="P-S1_Onsite"/>
    <s v="No Data"/>
    <s v="Present"/>
    <s v="P-S1_Onsite"/>
    <n v="18"/>
    <n v="20"/>
    <n v="19"/>
    <n v="57"/>
    <n v="60"/>
    <s v="Data Visualization &amp; Storytelling"/>
    <s v="MDS DF404"/>
    <s v="0 missed"/>
    <s v="0 missed"/>
    <n v="2"/>
    <n v="1"/>
    <n v="1"/>
    <n v="1"/>
    <s v="0 missed"/>
    <n v="3"/>
    <n v="1"/>
    <x v="1"/>
    <s v="No Data"/>
    <s v="P-S2_Onsite"/>
    <s v="Present"/>
    <s v="P-S2_Onsite"/>
    <n v="5.5"/>
    <n v="7.375"/>
    <n v="8"/>
    <n v="13"/>
    <n v="19"/>
    <n v="52.875"/>
    <n v="65"/>
    <s v="Data Stores &amp; Pipelines"/>
    <s v="MDS DF406"/>
    <s v="0 missed"/>
    <s v="0 missed"/>
    <n v="3"/>
    <n v="2"/>
    <n v="1"/>
    <n v="1"/>
    <s v="0 missed"/>
    <n v="5"/>
    <n v="1"/>
    <x v="1"/>
    <s v="No Data"/>
    <s v="P-S2_Onsite"/>
    <s v="Present"/>
    <s v="P-S2_Onsite"/>
    <s v="P-2, _x000a_A-0, _x000a_No Data-3"/>
    <s v="P-3, _x000a_A-0, _x000a_No Data-2"/>
    <s v="P-S2_Onsite"/>
    <s v="P-S1_Onsite"/>
    <s v="P-S1_Onsite"/>
    <s v="P-S2_Onsite"/>
    <s v="P-S2_Onsite"/>
    <x v="0"/>
    <s v="Activated"/>
    <s v="Onsite"/>
    <x v="134"/>
    <x v="0"/>
  </r>
  <r>
    <n v="144"/>
    <s v="MSc DS-AI"/>
    <s v="2025EM1100144"/>
    <s v="2025em1100144@bitspilani-digital.edu.in"/>
    <s v="KHUSHI ROHIT MISHRA"/>
    <s v="FEMALE"/>
    <s v="`+91-7722016646"/>
    <n v="14.333"/>
    <n v="15"/>
    <n v="15"/>
    <n v="16"/>
    <n v="60.332999999999998"/>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P-S1_Onsite"/>
    <s v="No Data"/>
    <s v="Present"/>
    <s v="P-S1_Onsite"/>
    <n v="19"/>
    <n v="21"/>
    <n v="40"/>
    <n v="60"/>
    <s v="Feature Engineering"/>
    <s v="MDS DF403"/>
    <s v="0 missed"/>
    <s v="0 missed"/>
    <n v="1"/>
    <n v="1"/>
    <n v="1"/>
    <n v="1"/>
    <s v="0 missed"/>
    <n v="2"/>
    <n v="1"/>
    <x v="1"/>
    <s v="P-S1_Onsite"/>
    <s v="No Data"/>
    <s v="Present"/>
    <s v="P-S1_Onsite"/>
    <n v="19"/>
    <n v="20"/>
    <n v="18"/>
    <n v="57"/>
    <n v="60"/>
    <s v="Data Visualization &amp; Storytelling"/>
    <s v="MDS DF404"/>
    <s v="0 missed"/>
    <s v="0 missed"/>
    <n v="2"/>
    <n v="1"/>
    <n v="1"/>
    <n v="1"/>
    <s v="0 missed"/>
    <n v="3"/>
    <n v="1"/>
    <x v="1"/>
    <s v="No Data"/>
    <s v="P-S2_Onsite"/>
    <s v="Present"/>
    <s v="P-S2_Onsite"/>
    <n v="5.5"/>
    <n v="7"/>
    <n v="8"/>
    <n v="12"/>
    <n v="17"/>
    <n v="49.5"/>
    <n v="65"/>
    <s v="Data Stores &amp; Pipelines"/>
    <s v="MDS DF406"/>
    <s v="0 missed"/>
    <s v="0 missed"/>
    <n v="3"/>
    <n v="2"/>
    <n v="1"/>
    <n v="1"/>
    <s v="0 missed"/>
    <n v="5"/>
    <n v="1"/>
    <x v="1"/>
    <s v="P-S1_Onsite"/>
    <s v="No Data"/>
    <s v="Present"/>
    <s v="P-S1_Onsite"/>
    <s v="P-3, _x000a_A-0, _x000a_No Data-2"/>
    <s v="P-2, _x000a_A-0, _x000a_No Data-3"/>
    <s v="P-S2_Onsite"/>
    <s v="P-S1_Onsite"/>
    <s v="P-S1_Onsite"/>
    <s v="P-S2_Onsite"/>
    <s v="P-S1_Onsite"/>
    <x v="0"/>
    <s v="Activated"/>
    <s v="Onsite"/>
    <x v="135"/>
    <x v="0"/>
  </r>
  <r>
    <n v="145"/>
    <s v="MSc DS-AI"/>
    <s v="2025EM1100145"/>
    <s v="2025em1100145@bitspilani-digital.edu.in"/>
    <s v="D. HARI KRISHNA"/>
    <s v="MALE"/>
    <s v="`+91-8639018501"/>
    <n v="15"/>
    <n v="13.5"/>
    <n v="15"/>
    <n v="17"/>
    <n v="60.5"/>
    <n v="65"/>
    <s v="Statistical Modelling &amp; Inferencing"/>
    <s v="MDS DF401"/>
    <s v="0 missed"/>
    <s v="0 missed"/>
    <n v="3"/>
    <n v="1"/>
    <n v="1"/>
    <n v="1"/>
    <s v="0 missed"/>
    <n v="4"/>
    <n v="1"/>
    <x v="1"/>
    <s v="P-S1_Onsite"/>
    <s v="No Data"/>
    <s v="Present"/>
    <s v="P-S1_Onsite"/>
    <n v="4.75"/>
    <n v="4.5"/>
    <n v="10"/>
    <n v="10"/>
    <n v="9"/>
    <s v="A"/>
    <n v="47.5"/>
    <n v="60"/>
    <s v="Data Pre-Processing"/>
    <s v="MDS DF402"/>
    <s v="1 missed"/>
    <s v="-"/>
    <n v="5"/>
    <s v="-"/>
    <n v="0.83333333333333337"/>
    <s v="-"/>
    <s v="1 missed"/>
    <n v="5"/>
    <n v="0.83333333333333337"/>
    <x v="2"/>
    <s v="P-S1_Onsite"/>
    <s v="No Data"/>
    <s v="Present"/>
    <s v="P-S1_Onsite"/>
    <n v="19"/>
    <n v="6.5"/>
    <n v="25.5"/>
    <n v="60"/>
    <s v="Feature Engineering"/>
    <s v="MDS DF403"/>
    <s v="0 missed"/>
    <s v="0 missed"/>
    <n v="1"/>
    <n v="1"/>
    <n v="1"/>
    <n v="1"/>
    <s v="0 missed"/>
    <n v="2"/>
    <n v="1"/>
    <x v="1"/>
    <s v="No Data"/>
    <s v="P-S2_Onsite"/>
    <s v="Present"/>
    <s v="P-S2_Onsite"/>
    <n v="17"/>
    <n v="20"/>
    <n v="18"/>
    <n v="55"/>
    <n v="60"/>
    <s v="Data Visualization &amp; Storytelling"/>
    <s v="MDS DF404"/>
    <s v="0 missed"/>
    <s v="0 missed"/>
    <n v="2"/>
    <n v="1"/>
    <n v="1"/>
    <n v="1"/>
    <s v="0 missed"/>
    <n v="3"/>
    <n v="1"/>
    <x v="1"/>
    <s v="P-S1_Onsite"/>
    <s v="No Data"/>
    <s v="Present"/>
    <s v="P-S1_Onsite"/>
    <n v="5.5"/>
    <n v="6.625"/>
    <n v="7"/>
    <n v="12"/>
    <n v="17"/>
    <n v="48.125"/>
    <n v="65"/>
    <s v="Data Stores &amp; Pipelines"/>
    <s v="MDS DF406"/>
    <s v="0 missed"/>
    <s v="0 missed"/>
    <n v="3"/>
    <n v="2"/>
    <n v="1"/>
    <n v="1"/>
    <s v="0 missed"/>
    <n v="5"/>
    <n v="1"/>
    <x v="1"/>
    <s v="No Data"/>
    <s v="P-S2_Onsite"/>
    <s v="Present"/>
    <s v="P-S2_Onsite"/>
    <s v="P-3, _x000a_A-0, _x000a_No Data-2"/>
    <s v="P-2, _x000a_A-0, _x000a_No Data-3"/>
    <s v="P-S1_Onsite"/>
    <s v="P-S1_Onsite"/>
    <s v="P-S2_Onsite"/>
    <s v="P-S1_Onsite"/>
    <s v="P-S2_Onsite"/>
    <x v="0"/>
    <s v="Activated"/>
    <s v="Onsite"/>
    <x v="136"/>
    <x v="0"/>
  </r>
  <r>
    <n v="146"/>
    <s v="MSc DS-AI"/>
    <s v="2025EM1100146"/>
    <s v="2025em1100146@bitspilani-digital.edu.in"/>
    <s v="UTKARSH TRIPATHI"/>
    <s v="MALE"/>
    <s v="`+91-8320471321"/>
    <n v="15"/>
    <n v="13.5"/>
    <n v="15"/>
    <n v="19"/>
    <n v="62.5"/>
    <n v="65"/>
    <s v="Statistical Modelling &amp; Inferencing"/>
    <s v="MDS DF401"/>
    <s v="0 missed"/>
    <s v="0 missed"/>
    <n v="3"/>
    <n v="1"/>
    <n v="1"/>
    <n v="1"/>
    <s v="0 missed"/>
    <n v="4"/>
    <n v="1"/>
    <x v="1"/>
    <s v="No Data"/>
    <s v="P-S2_Onsite"/>
    <s v="Present"/>
    <s v="P-S2_Onsite"/>
    <n v="4.25"/>
    <n v="4.75"/>
    <n v="8"/>
    <n v="9"/>
    <n v="9"/>
    <n v="9"/>
    <n v="53"/>
    <n v="60"/>
    <s v="Data Pre-Processing"/>
    <s v="MDS DF402"/>
    <s v="0 missed"/>
    <s v="-"/>
    <n v="6"/>
    <s v="-"/>
    <n v="1"/>
    <s v="-"/>
    <s v="0 missed"/>
    <n v="6"/>
    <n v="1"/>
    <x v="1"/>
    <s v="No Data"/>
    <s v="P-S2_Onsite"/>
    <s v="Present"/>
    <s v="P-S2_Onsite"/>
    <n v="18"/>
    <n v="12"/>
    <n v="30"/>
    <n v="60"/>
    <s v="Feature Engineering"/>
    <s v="MDS DF403"/>
    <s v="0 missed"/>
    <s v="0 missed"/>
    <n v="1"/>
    <n v="1"/>
    <n v="1"/>
    <n v="1"/>
    <s v="0 missed"/>
    <n v="2"/>
    <n v="1"/>
    <x v="1"/>
    <s v="No Data"/>
    <s v="P-S2_Onsite"/>
    <s v="Present"/>
    <s v="P-S2_Onsite"/>
    <n v="17"/>
    <n v="20"/>
    <n v="19"/>
    <n v="56"/>
    <n v="60"/>
    <s v="Data Visualization &amp; Storytelling"/>
    <s v="MDS DF404"/>
    <s v="0 missed"/>
    <s v="0 missed"/>
    <n v="2"/>
    <n v="1"/>
    <n v="1"/>
    <n v="1"/>
    <s v="0 missed"/>
    <n v="3"/>
    <n v="1"/>
    <x v="1"/>
    <s v="No Data"/>
    <s v="P-S2_Onsite"/>
    <s v="Present"/>
    <s v="P-S2_Onsite"/>
    <n v="7"/>
    <n v="6.125"/>
    <s v="A"/>
    <n v="17"/>
    <n v="18"/>
    <n v="48.125"/>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137"/>
    <x v="0"/>
  </r>
  <r>
    <n v="147"/>
    <s v="MSc DS-AI"/>
    <s v="2025EM1100147"/>
    <s v="2025em1100147@bitspilani-digital.edu.in"/>
    <s v="KUM. VINITA AGRAWAL"/>
    <s v="FEMALE"/>
    <s v="`+91-7498842411"/>
    <n v="15"/>
    <n v="13.5"/>
    <n v="15"/>
    <n v="17"/>
    <n v="60.5"/>
    <n v="65"/>
    <s v="Statistical Modelling &amp; Inferencing"/>
    <s v="MDS DF401"/>
    <s v="0 missed"/>
    <s v="0 missed"/>
    <n v="3"/>
    <n v="1"/>
    <n v="1"/>
    <n v="1"/>
    <s v="0 missed"/>
    <n v="4"/>
    <n v="1"/>
    <x v="1"/>
    <s v="No Data"/>
    <s v="P-S2_Onsite"/>
    <s v="Present"/>
    <s v="P-S2_Onsite"/>
    <n v="5"/>
    <n v="4.75"/>
    <n v="10"/>
    <n v="10"/>
    <n v="10"/>
    <n v="9"/>
    <n v="58.5"/>
    <n v="60"/>
    <s v="Data Pre-Processing"/>
    <s v="MDS DF402"/>
    <s v="0 missed"/>
    <s v="-"/>
    <n v="6"/>
    <s v="-"/>
    <n v="1"/>
    <s v="-"/>
    <s v="0 missed"/>
    <n v="6"/>
    <n v="1"/>
    <x v="1"/>
    <s v="P-S1_Onsite"/>
    <s v="No Data"/>
    <s v="Present"/>
    <s v="P-S1_Onsite"/>
    <n v="19"/>
    <n v="35"/>
    <n v="54"/>
    <n v="60"/>
    <s v="Feature Engineering"/>
    <s v="MDS DF403"/>
    <s v="0 missed"/>
    <s v="0 missed"/>
    <n v="1"/>
    <n v="1"/>
    <n v="1"/>
    <n v="1"/>
    <s v="0 missed"/>
    <n v="2"/>
    <n v="1"/>
    <x v="1"/>
    <s v="P-S1_Onsite"/>
    <s v="No Data"/>
    <s v="Present"/>
    <s v="P-S1_Onsite"/>
    <n v="20"/>
    <n v="19"/>
    <n v="19"/>
    <n v="58"/>
    <n v="60"/>
    <s v="Data Visualization &amp; Storytelling"/>
    <s v="MDS DF404"/>
    <s v="0 missed"/>
    <s v="0 missed"/>
    <n v="2"/>
    <n v="1"/>
    <n v="1"/>
    <n v="1"/>
    <s v="0 missed"/>
    <n v="3"/>
    <n v="1"/>
    <x v="1"/>
    <s v="No Data"/>
    <s v="P-S2_Onsite"/>
    <s v="Present"/>
    <s v="P-S2_Onsite"/>
    <n v="6.5"/>
    <n v="7.75"/>
    <n v="8"/>
    <n v="15"/>
    <n v="18"/>
    <n v="55.25"/>
    <n v="65"/>
    <s v="Data Stores &amp; Pipelines"/>
    <s v="MDS DF406"/>
    <s v="0 missed"/>
    <s v="0 missed"/>
    <n v="3"/>
    <n v="2"/>
    <n v="1"/>
    <n v="1"/>
    <s v="0 missed"/>
    <n v="5"/>
    <n v="1"/>
    <x v="1"/>
    <s v="No Data"/>
    <s v="P-S2_Onsite"/>
    <s v="Present"/>
    <s v="P-S2_Onsite"/>
    <s v="P-2, _x000a_A-0, _x000a_No Data-3"/>
    <s v="P-3, _x000a_A-0, _x000a_No Data-2"/>
    <s v="P-S2_Onsite"/>
    <s v="P-S1_Onsite"/>
    <s v="P-S1_Onsite"/>
    <s v="P-S2_Onsite"/>
    <s v="P-S2_Onsite"/>
    <x v="0"/>
    <s v="Activated"/>
    <s v="Onsite"/>
    <x v="138"/>
    <x v="0"/>
  </r>
  <r>
    <n v="148"/>
    <s v="MSc DS-AI"/>
    <s v="2025EM1100148"/>
    <s v="2025em1100148@bitspilani-digital.edu.in"/>
    <s v="HARSH MOHIT SARAF"/>
    <s v="MALE"/>
    <s v="`+91-7499133930"/>
    <n v="14"/>
    <n v="15"/>
    <s v="A"/>
    <n v="15"/>
    <n v="44"/>
    <n v="65"/>
    <s v="Statistical Modelling &amp; Inferencing"/>
    <s v="MDS DF401"/>
    <s v="1 missed"/>
    <s v="0 missed"/>
    <n v="2"/>
    <n v="1"/>
    <n v="0.66666666666666663"/>
    <n v="1"/>
    <s v="1 missed"/>
    <n v="3"/>
    <n v="0.75"/>
    <x v="4"/>
    <s v="No Data"/>
    <s v="P-S2_Onsite"/>
    <s v="Present"/>
    <s v="P-S2_Onsite"/>
    <n v="5"/>
    <n v="5"/>
    <n v="10"/>
    <n v="10"/>
    <n v="10"/>
    <n v="9"/>
    <n v="59"/>
    <n v="60"/>
    <s v="Data Pre-Processing"/>
    <s v="MDS DF402"/>
    <s v="0 missed"/>
    <s v="-"/>
    <n v="6"/>
    <s v="-"/>
    <n v="1"/>
    <s v="-"/>
    <s v="0 missed"/>
    <n v="6"/>
    <n v="1"/>
    <x v="1"/>
    <s v="No Data"/>
    <s v="P-S2_Onsite"/>
    <s v="Present"/>
    <s v="P-S2_Onsite"/>
    <n v="19"/>
    <n v="15"/>
    <n v="34"/>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6.5"/>
    <s v="A"/>
    <n v="9"/>
    <n v="17"/>
    <n v="16"/>
    <n v="48.5"/>
    <n v="65"/>
    <s v="Data Stores &amp; Pipelines"/>
    <s v="MDS DF406"/>
    <s v="1 missed"/>
    <s v="0 missed"/>
    <n v="2"/>
    <n v="2"/>
    <n v="0.66666666666666663"/>
    <n v="1"/>
    <s v="1 missed"/>
    <n v="4"/>
    <n v="0.8"/>
    <x v="2"/>
    <s v="P-S1_Onsite"/>
    <s v="No Data"/>
    <s v="Present"/>
    <s v="P-S1_Onsite"/>
    <s v="P-1, _x000a_A-0, _x000a_No Data-4"/>
    <s v="P-4, _x000a_A-0, _x000a_No Data-1"/>
    <s v="P-S2_Onsite"/>
    <s v="P-S2_Onsite"/>
    <s v="P-S2_Onsite"/>
    <s v="P-S2_Onsite"/>
    <s v="P-S1_Onsite"/>
    <x v="0"/>
    <s v="Activated"/>
    <s v="Onsite"/>
    <x v="139"/>
    <x v="0"/>
  </r>
  <r>
    <n v="149"/>
    <s v="MSc DS-AI"/>
    <s v="2025EM1100149"/>
    <s v="2025em1100149@bitspilani-digital.edu.in"/>
    <s v="SANDEEP SAXENA"/>
    <s v="MALE"/>
    <s v="`+91-9755553461"/>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140"/>
    <x v="1"/>
  </r>
  <r>
    <n v="150"/>
    <s v="MSc DS-AI"/>
    <s v="2025EM1100150"/>
    <s v="2025em1100150@bitspilani-digital.edu.in"/>
    <s v="APARNA ASHOK"/>
    <s v="FEMALE"/>
    <s v="`+91-9207866404"/>
    <n v="15"/>
    <n v="15"/>
    <n v="15"/>
    <n v="17"/>
    <n v="62"/>
    <n v="65"/>
    <s v="Statistical Modelling &amp; Inferencing"/>
    <s v="MDS DF401"/>
    <s v="0 missed"/>
    <s v="0 missed"/>
    <n v="3"/>
    <n v="1"/>
    <n v="1"/>
    <n v="1"/>
    <s v="0 missed"/>
    <n v="4"/>
    <n v="1"/>
    <x v="1"/>
    <s v="A-S1_Onsite"/>
    <s v="A-S2_Onsite"/>
    <s v="Absent"/>
    <s v="A-S1_Onsite"/>
    <n v="5"/>
    <n v="4.75"/>
    <n v="10"/>
    <n v="10"/>
    <n v="10"/>
    <n v="10"/>
    <n v="59.5"/>
    <n v="60"/>
    <s v="Data Pre-Processing"/>
    <s v="MDS DF402"/>
    <s v="0 missed"/>
    <s v="-"/>
    <n v="6"/>
    <s v="-"/>
    <n v="1"/>
    <s v="-"/>
    <s v="0 missed"/>
    <n v="6"/>
    <n v="1"/>
    <x v="1"/>
    <s v="A-S1_Onsite"/>
    <s v="A-S2_Onsite"/>
    <s v="Absent"/>
    <s v="A-S1_Onsite"/>
    <n v="20"/>
    <n v="20"/>
    <n v="40"/>
    <n v="60"/>
    <s v="Feature Engineering"/>
    <s v="MDS DF403"/>
    <s v="0 missed"/>
    <s v="0 missed"/>
    <n v="1"/>
    <n v="1"/>
    <n v="1"/>
    <n v="1"/>
    <s v="0 missed"/>
    <n v="2"/>
    <n v="1"/>
    <x v="1"/>
    <s v="No Data"/>
    <s v="No Data"/>
    <s v="No Data"/>
    <s v="No Data"/>
    <n v="20"/>
    <n v="20"/>
    <n v="18"/>
    <n v="58"/>
    <n v="60"/>
    <s v="Data Visualization &amp; Storytelling"/>
    <s v="MDS DF404"/>
    <s v="0 missed"/>
    <s v="0 missed"/>
    <n v="2"/>
    <n v="1"/>
    <n v="1"/>
    <n v="1"/>
    <s v="0 missed"/>
    <n v="3"/>
    <n v="1"/>
    <x v="1"/>
    <s v="No Data"/>
    <s v="P-S2_Onsite"/>
    <s v="Present"/>
    <s v="P-S2_Onsite"/>
    <n v="7"/>
    <n v="6.75"/>
    <s v="A"/>
    <s v="A"/>
    <s v="A"/>
    <n v="13.75"/>
    <n v="65"/>
    <s v="Data Stores &amp; Pipelines"/>
    <s v="MDS DF406"/>
    <s v="1 missed"/>
    <s v="2 missed"/>
    <n v="2"/>
    <n v="0"/>
    <n v="0.66666666666666663"/>
    <n v="0"/>
    <s v="3 missed"/>
    <n v="2"/>
    <n v="0.4"/>
    <x v="4"/>
    <s v="No Data"/>
    <s v="No Data"/>
    <s v="No Data"/>
    <s v="No Data"/>
    <s v="P-0, _x000a_A-2, _x000a_No Data-3"/>
    <s v="P-1, _x000a_A-2, _x000a_No Data-2"/>
    <s v="A-S1_Onsite"/>
    <s v="A-S1_Onsite"/>
    <s v="No Data"/>
    <s v="P-S2_Onsite"/>
    <s v="No Data"/>
    <x v="6"/>
    <s v="Activated"/>
    <s v="Onsite"/>
    <x v="141"/>
    <x v="0"/>
  </r>
  <r>
    <n v="151"/>
    <s v="MSc DS-AI"/>
    <s v="2025EM1100151"/>
    <s v="2025em1100151@bitspilani-digital.edu.in"/>
    <s v="DURBAKA L N N M G K SREE KAVYA SARMA"/>
    <s v="FEMALE"/>
    <s v="`+91-9515092417"/>
    <s v="A"/>
    <n v="15"/>
    <s v="A"/>
    <n v="19"/>
    <n v="34"/>
    <n v="65"/>
    <s v="Statistical Modelling &amp; Inferencing"/>
    <s v="MDS DF401"/>
    <s v="2 missed"/>
    <s v="0 missed"/>
    <n v="1"/>
    <n v="1"/>
    <n v="0.33333333333333331"/>
    <n v="1"/>
    <s v="2 missed"/>
    <n v="2"/>
    <n v="0.5"/>
    <x v="2"/>
    <s v="P-S1_Onsite"/>
    <s v="No Data"/>
    <s v="Present"/>
    <s v="P-S1_Onsite"/>
    <n v="2.25"/>
    <n v="2.5"/>
    <n v="10"/>
    <n v="10"/>
    <n v="8"/>
    <n v="10"/>
    <n v="47.5"/>
    <n v="60"/>
    <s v="Data Pre-Processing"/>
    <s v="MDS DF402"/>
    <s v="0 missed"/>
    <s v="-"/>
    <n v="6"/>
    <s v="-"/>
    <n v="1"/>
    <s v="-"/>
    <s v="0 missed"/>
    <n v="6"/>
    <n v="1"/>
    <x v="1"/>
    <s v="P-S1_Onsite"/>
    <s v="No Data"/>
    <s v="Present"/>
    <s v="P-S1_Onsite"/>
    <s v="A"/>
    <n v="25.5"/>
    <n v="25.5"/>
    <n v="60"/>
    <s v="Feature Engineering"/>
    <s v="MDS DF403"/>
    <s v="1 missed"/>
    <s v="0 missed"/>
    <n v="0"/>
    <n v="1"/>
    <n v="0"/>
    <n v="1"/>
    <s v="1 missed"/>
    <n v="1"/>
    <n v="0.5"/>
    <x v="3"/>
    <s v="P-S1_Onsite"/>
    <s v="No Data"/>
    <s v="Present"/>
    <s v="P-S1_Onsite"/>
    <n v="19"/>
    <n v="19"/>
    <n v="18"/>
    <n v="56"/>
    <n v="60"/>
    <s v="Data Visualization &amp; Storytelling"/>
    <s v="MDS DF404"/>
    <s v="0 missed"/>
    <s v="0 missed"/>
    <n v="2"/>
    <n v="1"/>
    <n v="1"/>
    <n v="1"/>
    <s v="0 missed"/>
    <n v="3"/>
    <n v="1"/>
    <x v="1"/>
    <s v="P-S1_Onsite"/>
    <s v="No Data"/>
    <s v="Present"/>
    <s v="P-S1_Onsite"/>
    <s v="A"/>
    <n v="5.875"/>
    <n v="9"/>
    <n v="13"/>
    <s v="A"/>
    <n v="27.875"/>
    <n v="65"/>
    <s v="Data Stores &amp; Pipelines"/>
    <s v="MDS DF406"/>
    <s v="1 missed"/>
    <s v="1 missed"/>
    <n v="2"/>
    <n v="1"/>
    <n v="0.66666666666666663"/>
    <n v="0.5"/>
    <s v="2 missed"/>
    <n v="3"/>
    <n v="0.6"/>
    <x v="11"/>
    <s v="P-S1_Onsite"/>
    <s v="No Data"/>
    <s v="Present"/>
    <s v="P-S1_Onsite"/>
    <s v="P-5, _x000a_A-0, _x000a_No Data-0"/>
    <s v="P-0, _x000a_A-0, _x000a_No Data-5"/>
    <s v="P-S1_Onsite"/>
    <s v="P-S1_Onsite"/>
    <s v="P-S1_Onsite"/>
    <s v="P-S1_Onsite"/>
    <s v="P-S1_Onsite"/>
    <x v="0"/>
    <s v="Activated"/>
    <s v="Onsite"/>
    <x v="142"/>
    <x v="0"/>
  </r>
  <r>
    <n v="152"/>
    <s v="MSc DS-AI"/>
    <s v="2025EM1100152"/>
    <s v="2025em1100152@bitspilani-digital.edu.in"/>
    <s v="PRIYAM BEAUTY"/>
    <s v="FEMALE"/>
    <s v="`+91-8210909252"/>
    <s v="A"/>
    <s v="A"/>
    <s v="A"/>
    <s v="A"/>
    <n v="0"/>
    <n v="65"/>
    <s v="Statistical Modelling &amp; Inferencing"/>
    <s v="MDS DF401"/>
    <s v="3 missed"/>
    <s v="1 missed"/>
    <n v="0"/>
    <n v="0"/>
    <n v="0"/>
    <n v="0"/>
    <s v="4 missed"/>
    <n v="0"/>
    <n v="0"/>
    <x v="0"/>
    <s v="No Data"/>
    <s v="A-S2_Onsite"/>
    <s v="Absent"/>
    <s v="A-S2_Onsite"/>
    <s v="A"/>
    <s v="A"/>
    <s v="A"/>
    <s v="A"/>
    <n v="10"/>
    <s v="A"/>
    <n v="10"/>
    <n v="60"/>
    <s v="Data Pre-Processing"/>
    <s v="MDS DF402"/>
    <s v="5 missed"/>
    <s v="-"/>
    <n v="1"/>
    <s v="-"/>
    <n v="0.16666666666666666"/>
    <s v="-"/>
    <s v="5 missed"/>
    <n v="1"/>
    <n v="0.16666666666666666"/>
    <x v="6"/>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n v="8"/>
    <s v="A"/>
    <s v="A"/>
    <n v="8"/>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ed"/>
    <s v="Onsite"/>
    <x v="143"/>
    <x v="2"/>
  </r>
  <r>
    <n v="153"/>
    <s v="MSc DS-AI"/>
    <s v="2025EM1100153"/>
    <s v="2025em1100153@bitspilani-digital.edu.in"/>
    <s v="RAJDEEP DAS"/>
    <s v="MALE"/>
    <s v="`+91-8472941222"/>
    <s v="A"/>
    <s v="A"/>
    <n v="15"/>
    <n v="19"/>
    <n v="34"/>
    <n v="65"/>
    <s v="Statistical Modelling &amp; Inferencing"/>
    <s v="MDS DF401"/>
    <s v="2 missed"/>
    <s v="0 missed"/>
    <n v="1"/>
    <n v="1"/>
    <n v="0.33333333333333331"/>
    <n v="1"/>
    <s v="2 missed"/>
    <n v="2"/>
    <n v="0.5"/>
    <x v="2"/>
    <s v="No Data"/>
    <s v="A-S2_Onsite"/>
    <s v="Absent"/>
    <s v="A-S2_Onsite"/>
    <n v="4.75"/>
    <n v="5"/>
    <n v="10"/>
    <s v="A"/>
    <s v="A"/>
    <n v="10"/>
    <n v="39.5"/>
    <n v="60"/>
    <s v="Data Pre-Processing"/>
    <s v="MDS DF402"/>
    <s v="2 missed"/>
    <s v="-"/>
    <n v="4"/>
    <s v="-"/>
    <n v="0.66666666666666663"/>
    <s v="-"/>
    <s v="2 missed"/>
    <n v="4"/>
    <n v="0.66666666666666663"/>
    <x v="5"/>
    <s v="No Data"/>
    <s v="P-S2_Onsite"/>
    <s v="Present"/>
    <s v="P-S2_Onsite"/>
    <s v="A"/>
    <n v="27"/>
    <n v="27"/>
    <n v="60"/>
    <s v="Feature Engineering"/>
    <s v="MDS DF403"/>
    <s v="1 missed"/>
    <s v="0 missed"/>
    <n v="0"/>
    <n v="1"/>
    <n v="0"/>
    <n v="1"/>
    <s v="1 missed"/>
    <n v="1"/>
    <n v="0.5"/>
    <x v="3"/>
    <s v="No Data"/>
    <s v="P-S2_Onsite"/>
    <s v="Present"/>
    <s v="P-S2_Onsite"/>
    <s v="A"/>
    <n v="19"/>
    <n v="18"/>
    <n v="37"/>
    <n v="60"/>
    <s v="Data Visualization &amp; Storytelling"/>
    <s v="MDS DF404"/>
    <s v="1 missed"/>
    <s v="0 missed"/>
    <n v="1"/>
    <n v="1"/>
    <n v="0.5"/>
    <n v="1"/>
    <s v="1 missed"/>
    <n v="2"/>
    <n v="0.66666666666666663"/>
    <x v="2"/>
    <s v="No Data"/>
    <s v="P-S2_Onsite"/>
    <s v="Present"/>
    <s v="P-S2_Onsite"/>
    <s v="A"/>
    <s v="A"/>
    <n v="8"/>
    <n v="6"/>
    <n v="12"/>
    <n v="26"/>
    <n v="65"/>
    <s v="Data Stores &amp; Pipelines"/>
    <s v="MDS DF406"/>
    <s v="2 missed"/>
    <s v="0 missed"/>
    <n v="1"/>
    <n v="2"/>
    <n v="0.33333333333333331"/>
    <n v="1"/>
    <s v="2 missed"/>
    <n v="3"/>
    <n v="0.6"/>
    <x v="10"/>
    <s v="No Data"/>
    <s v="P-S2_Onsite"/>
    <s v="Present"/>
    <s v="P-S2_Onsite"/>
    <s v="P-0, _x000a_A-0, _x000a_No Data-5"/>
    <s v="P-4, _x000a_A-1, _x000a_No Data-0"/>
    <s v="A-S2_Onsite"/>
    <s v="P-S2_Onsite"/>
    <s v="P-S2_Onsite"/>
    <s v="P-S2_Onsite"/>
    <s v="P-S2_Onsite"/>
    <x v="5"/>
    <s v="Activated"/>
    <s v="Onsite"/>
    <x v="144"/>
    <x v="0"/>
  </r>
  <r>
    <n v="154"/>
    <s v="MSc DS-AI"/>
    <s v="2025EM1100154"/>
    <s v="2025em1100154@bitspilani-digital.edu.in"/>
    <s v="KARTIKEY SHARMA"/>
    <s v="MALE"/>
    <s v="`+91-7018717403"/>
    <n v="15"/>
    <n v="15"/>
    <s v="A"/>
    <s v="A"/>
    <n v="30"/>
    <n v="65"/>
    <s v="Statistical Modelling &amp; Inferencing"/>
    <s v="MDS DF401"/>
    <s v="1 missed"/>
    <s v="1 missed"/>
    <n v="2"/>
    <n v="0"/>
    <n v="0.66666666666666663"/>
    <n v="0"/>
    <s v="2 missed"/>
    <n v="2"/>
    <n v="0.5"/>
    <x v="6"/>
    <s v="A-S1_Onsite"/>
    <s v="A-S2_Onsite"/>
    <s v="Absent"/>
    <s v="A-S1_Onsite"/>
    <n v="5"/>
    <n v="4.5"/>
    <n v="10"/>
    <n v="10"/>
    <s v="A"/>
    <s v="A"/>
    <n v="39"/>
    <n v="60"/>
    <s v="Data Pre-Processing"/>
    <s v="MDS DF402"/>
    <s v="2 missed"/>
    <s v="-"/>
    <n v="4"/>
    <s v="-"/>
    <n v="0.66666666666666663"/>
    <s v="-"/>
    <s v="2 missed"/>
    <n v="4"/>
    <n v="0.66666666666666663"/>
    <x v="5"/>
    <s v="No Data"/>
    <s v="A-S2_Onsite"/>
    <s v="Absent"/>
    <s v="A-S2_Onsite"/>
    <n v="18"/>
    <s v="A"/>
    <n v="18"/>
    <n v="60"/>
    <s v="Feature Engineering"/>
    <s v="MDS DF403"/>
    <s v="0 missed"/>
    <s v="1 missed"/>
    <n v="1"/>
    <n v="0"/>
    <n v="1"/>
    <n v="0"/>
    <s v="1 missed"/>
    <n v="1"/>
    <n v="0.5"/>
    <x v="2"/>
    <s v="No Data"/>
    <s v="A-S2_Onsite"/>
    <s v="Absent"/>
    <s v="A-S2_Onsite"/>
    <n v="18"/>
    <s v="A"/>
    <s v="A"/>
    <n v="18"/>
    <n v="60"/>
    <s v="Data Visualization &amp; Storytelling"/>
    <s v="MDS DF404"/>
    <s v="1 missed"/>
    <s v="1 missed"/>
    <n v="1"/>
    <n v="0"/>
    <n v="0.5"/>
    <n v="0"/>
    <s v="2 missed"/>
    <n v="1"/>
    <n v="0.33333333333333331"/>
    <x v="4"/>
    <s v="No Data"/>
    <s v="A-S2_Onsite"/>
    <s v="Absent"/>
    <s v="A-S2_Onsite"/>
    <s v="A"/>
    <s v="A"/>
    <s v="A"/>
    <s v="A"/>
    <s v="A"/>
    <n v="0"/>
    <n v="65"/>
    <s v="Data Stores &amp; Pipelines"/>
    <s v="MDS DF406"/>
    <s v="3 missed"/>
    <s v="2 missed"/>
    <n v="0"/>
    <n v="0"/>
    <n v="0"/>
    <n v="0"/>
    <s v="5 missed"/>
    <n v="0"/>
    <n v="0"/>
    <x v="0"/>
    <s v="A-S1_Onsite"/>
    <s v="A-S2_Onsite"/>
    <s v="Absent"/>
    <s v="A-S1_Onsite"/>
    <s v="P-0, _x000a_A-2, _x000a_No Data-3"/>
    <s v="P-0, _x000a_A-5, _x000a_No Data-0"/>
    <s v="A-S1_Onsite"/>
    <s v="A-S2_Onsite"/>
    <s v="A-S2_Onsite"/>
    <s v="A-S2_Onsite"/>
    <s v="A-S1_Onsite"/>
    <x v="1"/>
    <s v="Activated"/>
    <s v="Onsite"/>
    <x v="145"/>
    <x v="2"/>
  </r>
  <r>
    <n v="155"/>
    <s v="MSc DS-AI"/>
    <s v="2025EM1100155"/>
    <s v="2025em1100155@bitspilani-digital.edu.in"/>
    <s v="ANUSHA PALA"/>
    <s v="FEMALE"/>
    <s v="`+91-9441656139"/>
    <n v="15"/>
    <n v="15"/>
    <n v="15"/>
    <n v="18"/>
    <n v="63"/>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P-S1_Onsite"/>
    <s v="No Data"/>
    <s v="Present"/>
    <s v="P-S1_Onsite"/>
    <n v="20"/>
    <n v="25"/>
    <n v="45"/>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4.5"/>
    <n v="7.625"/>
    <n v="9"/>
    <n v="14"/>
    <n v="20"/>
    <n v="55.125"/>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146"/>
    <x v="0"/>
  </r>
  <r>
    <n v="156"/>
    <s v="MSc DS-AI"/>
    <s v="2025EM1100156"/>
    <s v="2025em1100156@bitspilani-digital.edu.in"/>
    <s v="ESHANTHEKA M"/>
    <s v="FEMALE"/>
    <s v="`+91-8925068777"/>
    <n v="15"/>
    <s v="A"/>
    <n v="15"/>
    <n v="18"/>
    <n v="48"/>
    <n v="65"/>
    <s v="Statistical Modelling &amp; Inferencing"/>
    <s v="MDS DF401"/>
    <s v="1 missed"/>
    <s v="0 missed"/>
    <n v="2"/>
    <n v="1"/>
    <n v="0.66666666666666663"/>
    <n v="1"/>
    <s v="1 missed"/>
    <n v="3"/>
    <n v="0.75"/>
    <x v="4"/>
    <s v="P-S1_Onsite"/>
    <s v="No Data"/>
    <s v="Present"/>
    <s v="P-S1_Onsite"/>
    <n v="4.75"/>
    <n v="5"/>
    <n v="10"/>
    <s v="A"/>
    <n v="10"/>
    <n v="10"/>
    <n v="49.5"/>
    <n v="60"/>
    <s v="Data Pre-Processing"/>
    <s v="MDS DF402"/>
    <s v="1 missed"/>
    <s v="-"/>
    <n v="5"/>
    <s v="-"/>
    <n v="0.83333333333333337"/>
    <s v="-"/>
    <s v="1 missed"/>
    <n v="5"/>
    <n v="0.83333333333333337"/>
    <x v="2"/>
    <s v="No Data"/>
    <s v="P-S2_Onsite"/>
    <s v="Present"/>
    <s v="P-S2_Onsite"/>
    <n v="19"/>
    <n v="14"/>
    <n v="33"/>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5.5"/>
    <n v="6.625"/>
    <n v="8"/>
    <s v="A"/>
    <n v="17"/>
    <n v="37.125"/>
    <n v="65"/>
    <s v="Data Stores &amp; Pipelines"/>
    <s v="MDS DF406"/>
    <s v="0 missed"/>
    <s v="1 missed"/>
    <n v="3"/>
    <n v="1"/>
    <n v="1"/>
    <n v="0.5"/>
    <s v="1 missed"/>
    <n v="4"/>
    <n v="0.8"/>
    <x v="6"/>
    <s v="No Data"/>
    <s v="P-S2_Onsite"/>
    <s v="Present"/>
    <s v="P-S2_Onsite"/>
    <s v="P-1, _x000a_A-0, _x000a_No Data-4"/>
    <s v="P-4, _x000a_A-0, _x000a_No Data-1"/>
    <s v="P-S1_Onsite"/>
    <s v="P-S2_Onsite"/>
    <s v="P-S2_Onsite"/>
    <s v="P-S2_Onsite"/>
    <s v="P-S2_Onsite"/>
    <x v="0"/>
    <s v="Activated"/>
    <s v="Onsite"/>
    <x v="147"/>
    <x v="0"/>
  </r>
  <r>
    <n v="157"/>
    <s v="MSc DS-AI"/>
    <s v="2025EM1100157"/>
    <s v="2025em1100157@bitspilani-digital.edu.in"/>
    <s v="AKSHAT JAIN"/>
    <s v="MALE"/>
    <s v="`+91-8604612500"/>
    <n v="15"/>
    <n v="15"/>
    <n v="15"/>
    <n v="17"/>
    <n v="62"/>
    <n v="65"/>
    <s v="Statistical Modelling &amp; Inferencing"/>
    <s v="MDS DF401"/>
    <s v="0 missed"/>
    <s v="0 missed"/>
    <n v="3"/>
    <n v="1"/>
    <n v="1"/>
    <n v="1"/>
    <s v="0 missed"/>
    <n v="4"/>
    <n v="1"/>
    <x v="1"/>
    <s v="No Data"/>
    <s v="P-S2_Onsite"/>
    <s v="Present"/>
    <s v="P-S2_Onsite"/>
    <n v="5"/>
    <n v="4.75"/>
    <n v="10"/>
    <n v="10"/>
    <n v="10"/>
    <n v="9"/>
    <n v="58.5"/>
    <n v="60"/>
    <s v="Data Pre-Processing"/>
    <s v="MDS DF402"/>
    <s v="0 missed"/>
    <s v="-"/>
    <n v="6"/>
    <s v="-"/>
    <n v="1"/>
    <s v="-"/>
    <s v="0 missed"/>
    <n v="6"/>
    <n v="1"/>
    <x v="1"/>
    <s v="No Data"/>
    <s v="P-S2_Onsite"/>
    <s v="Present"/>
    <s v="P-S2_Onsite"/>
    <n v="20"/>
    <n v="34"/>
    <n v="54"/>
    <n v="60"/>
    <s v="Feature Engineering"/>
    <s v="MDS DF403"/>
    <s v="0 missed"/>
    <s v="0 missed"/>
    <n v="1"/>
    <n v="1"/>
    <n v="1"/>
    <n v="1"/>
    <s v="0 missed"/>
    <n v="2"/>
    <n v="1"/>
    <x v="1"/>
    <s v="No Data"/>
    <s v="P-S2_Onsite"/>
    <s v="Present"/>
    <s v="P-S2_Onsite"/>
    <n v="20"/>
    <n v="19"/>
    <n v="19"/>
    <n v="58"/>
    <n v="60"/>
    <s v="Data Visualization &amp; Storytelling"/>
    <s v="MDS DF404"/>
    <s v="0 missed"/>
    <s v="0 missed"/>
    <n v="2"/>
    <n v="1"/>
    <n v="1"/>
    <n v="1"/>
    <s v="0 missed"/>
    <n v="3"/>
    <n v="1"/>
    <x v="1"/>
    <s v="No Data"/>
    <s v="P-S2_Onsite"/>
    <s v="Present"/>
    <s v="P-S2_Onsite"/>
    <n v="7"/>
    <n v="7.75"/>
    <n v="9"/>
    <n v="14"/>
    <n v="20"/>
    <n v="57.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48"/>
    <x v="0"/>
  </r>
  <r>
    <n v="158"/>
    <s v="MSc DS-AI"/>
    <s v="2025EM1100158"/>
    <s v="2025em1100158@bitspilani-digital.edu.in"/>
    <s v="KISHORE P"/>
    <s v="MALE"/>
    <s v="`+91-8088020141"/>
    <n v="14"/>
    <n v="15"/>
    <n v="15"/>
    <n v="19"/>
    <n v="63"/>
    <n v="65"/>
    <s v="Statistical Modelling &amp; Inferencing"/>
    <s v="MDS DF401"/>
    <s v="0 missed"/>
    <s v="0 missed"/>
    <n v="3"/>
    <n v="1"/>
    <n v="1"/>
    <n v="1"/>
    <s v="0 missed"/>
    <n v="4"/>
    <n v="1"/>
    <x v="1"/>
    <s v="No Data"/>
    <s v="P-S2_Onsite"/>
    <s v="Present"/>
    <s v="P-S2_Onsite"/>
    <n v="4.25"/>
    <n v="5"/>
    <n v="10"/>
    <n v="9"/>
    <n v="10"/>
    <n v="10"/>
    <n v="57.5"/>
    <n v="60"/>
    <s v="Data Pre-Processing"/>
    <s v="MDS DF402"/>
    <s v="0 missed"/>
    <s v="-"/>
    <n v="6"/>
    <s v="-"/>
    <n v="1"/>
    <s v="-"/>
    <s v="0 missed"/>
    <n v="6"/>
    <n v="1"/>
    <x v="1"/>
    <s v="No Data"/>
    <s v="P-S2_Onsite"/>
    <s v="Present"/>
    <s v="P-S2_Onsite"/>
    <n v="20"/>
    <n v="35"/>
    <n v="55"/>
    <n v="60"/>
    <s v="Feature Engineering"/>
    <s v="MDS DF403"/>
    <s v="0 missed"/>
    <s v="0 missed"/>
    <n v="1"/>
    <n v="1"/>
    <n v="1"/>
    <n v="1"/>
    <s v="0 missed"/>
    <n v="2"/>
    <n v="1"/>
    <x v="1"/>
    <s v="No Data"/>
    <s v="P-S2_Onsite"/>
    <s v="Present"/>
    <s v="P-S2_Onsite"/>
    <n v="19"/>
    <s v="A"/>
    <n v="18"/>
    <n v="37"/>
    <n v="60"/>
    <s v="Data Visualization &amp; Storytelling"/>
    <s v="MDS DF404"/>
    <s v="1 missed"/>
    <s v="0 missed"/>
    <n v="1"/>
    <n v="1"/>
    <n v="0.5"/>
    <n v="1"/>
    <s v="1 missed"/>
    <n v="2"/>
    <n v="0.66666666666666663"/>
    <x v="2"/>
    <s v="P-S1_Onsite"/>
    <s v="No Data"/>
    <s v="Present"/>
    <s v="P-S1_Onsite"/>
    <n v="5.5"/>
    <n v="7"/>
    <n v="8"/>
    <n v="12"/>
    <n v="17"/>
    <n v="49.5"/>
    <n v="65"/>
    <s v="Data Stores &amp; Pipelines"/>
    <s v="MDS DF406"/>
    <s v="0 missed"/>
    <s v="0 missed"/>
    <n v="3"/>
    <n v="2"/>
    <n v="1"/>
    <n v="1"/>
    <s v="0 missed"/>
    <n v="5"/>
    <n v="1"/>
    <x v="1"/>
    <s v="No Data"/>
    <s v="P-S2_Onsite"/>
    <s v="Present"/>
    <s v="P-S2_Onsite"/>
    <s v="P-1, _x000a_A-0, _x000a_No Data-4"/>
    <s v="P-4, _x000a_A-0, _x000a_No Data-1"/>
    <s v="P-S2_Onsite"/>
    <s v="P-S2_Onsite"/>
    <s v="P-S2_Onsite"/>
    <s v="P-S1_Onsite"/>
    <s v="P-S2_Onsite"/>
    <x v="0"/>
    <s v="Activated"/>
    <s v="Onsite"/>
    <x v="149"/>
    <x v="0"/>
  </r>
  <r>
    <n v="159"/>
    <s v="MSc DS-AI"/>
    <s v="2025EM1100159"/>
    <s v="2025em1100159@bitspilani-digital.edu.in"/>
    <s v="REENA AGRAWAL"/>
    <s v="FEMALE"/>
    <s v="`+91-9785892073"/>
    <n v="14"/>
    <n v="15"/>
    <n v="15"/>
    <n v="19"/>
    <n v="63"/>
    <n v="65"/>
    <s v="Statistical Modelling &amp; Inferencing"/>
    <s v="MDS DF401"/>
    <s v="0 missed"/>
    <s v="0 missed"/>
    <n v="3"/>
    <n v="1"/>
    <n v="1"/>
    <n v="1"/>
    <s v="0 missed"/>
    <n v="4"/>
    <n v="1"/>
    <x v="1"/>
    <s v="P-S1_Onsite"/>
    <s v="No Data"/>
    <s v="Present"/>
    <s v="P-S1_Onsite"/>
    <n v="4.5"/>
    <n v="4"/>
    <n v="9"/>
    <n v="10"/>
    <n v="8"/>
    <n v="10"/>
    <n v="54"/>
    <n v="60"/>
    <s v="Data Pre-Processing"/>
    <s v="MDS DF402"/>
    <s v="0 missed"/>
    <s v="-"/>
    <n v="6"/>
    <s v="-"/>
    <n v="1"/>
    <s v="-"/>
    <s v="0 missed"/>
    <n v="6"/>
    <n v="1"/>
    <x v="1"/>
    <s v="No Data"/>
    <s v="P-S2_Onsite"/>
    <s v="Present"/>
    <s v="P-S2_Onsite"/>
    <n v="20"/>
    <n v="27"/>
    <n v="47"/>
    <n v="60"/>
    <s v="Feature Engineering"/>
    <s v="MDS DF403"/>
    <s v="0 missed"/>
    <s v="0 missed"/>
    <n v="1"/>
    <n v="1"/>
    <n v="1"/>
    <n v="1"/>
    <s v="0 missed"/>
    <n v="2"/>
    <n v="1"/>
    <x v="1"/>
    <s v="No Data"/>
    <s v="P-S2_Onsite"/>
    <s v="Present"/>
    <s v="P-S2_Onsite"/>
    <n v="18"/>
    <n v="19"/>
    <n v="17"/>
    <n v="54"/>
    <n v="60"/>
    <s v="Data Visualization &amp; Storytelling"/>
    <s v="MDS DF404"/>
    <s v="0 missed"/>
    <s v="0 missed"/>
    <n v="2"/>
    <n v="1"/>
    <n v="1"/>
    <n v="1"/>
    <s v="0 missed"/>
    <n v="3"/>
    <n v="1"/>
    <x v="1"/>
    <s v="P-S1_Onsite"/>
    <s v="No Data"/>
    <s v="Present"/>
    <s v="P-S1_Onsite"/>
    <n v="5.5"/>
    <n v="6.75"/>
    <n v="9"/>
    <n v="9"/>
    <n v="19"/>
    <n v="49.25"/>
    <n v="65"/>
    <s v="Data Stores &amp; Pipelines"/>
    <s v="MDS DF406"/>
    <s v="0 missed"/>
    <s v="0 missed"/>
    <n v="3"/>
    <n v="2"/>
    <n v="1"/>
    <n v="1"/>
    <s v="0 missed"/>
    <n v="5"/>
    <n v="1"/>
    <x v="1"/>
    <s v="No Data"/>
    <s v="P-S2_Onsite"/>
    <s v="Present"/>
    <s v="P-S2_Onsite"/>
    <s v="P-2, _x000a_A-0, _x000a_No Data-3"/>
    <s v="P-3, _x000a_A-0, _x000a_No Data-2"/>
    <s v="P-S1_Onsite"/>
    <s v="P-S2_Onsite"/>
    <s v="P-S2_Onsite"/>
    <s v="P-S1_Onsite"/>
    <s v="P-S2_Onsite"/>
    <x v="0"/>
    <s v="Activated"/>
    <s v="Onsite"/>
    <x v="150"/>
    <x v="0"/>
  </r>
  <r>
    <n v="160"/>
    <s v="MSc DS-AI"/>
    <s v="2025EM1100160"/>
    <s v="2025em1100160@bitspilani-digital.edu.in"/>
    <s v="AVANYA CHAUDHARY"/>
    <s v="FEMALE"/>
    <s v="`+91-7048943306"/>
    <n v="15"/>
    <n v="15"/>
    <n v="15"/>
    <n v="20"/>
    <n v="65"/>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P-S1_Onsite"/>
    <s v="No Data"/>
    <s v="Present"/>
    <s v="P-S1_Onsite"/>
    <n v="20"/>
    <n v="27"/>
    <n v="47"/>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5.5"/>
    <n v="7.75"/>
    <n v="9"/>
    <n v="14"/>
    <n v="20"/>
    <n v="56.2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151"/>
    <x v="0"/>
  </r>
  <r>
    <n v="161"/>
    <s v="MSc DS-AI"/>
    <s v="2025EM1100161"/>
    <s v="2025em1100161@bitspilani-digital.edu.in"/>
    <s v="SAURABH YUVRAJ MOWADE"/>
    <s v="MALE"/>
    <s v="`+91-9765997421"/>
    <n v="13"/>
    <n v="15"/>
    <n v="15"/>
    <n v="15"/>
    <n v="58"/>
    <n v="65"/>
    <s v="Statistical Modelling &amp; Inferencing"/>
    <s v="MDS DF401"/>
    <s v="0 missed"/>
    <s v="0 missed"/>
    <n v="3"/>
    <n v="1"/>
    <n v="1"/>
    <n v="1"/>
    <s v="0 missed"/>
    <n v="4"/>
    <n v="1"/>
    <x v="1"/>
    <s v="No Data"/>
    <s v="P-S2_Onsite"/>
    <s v="Present"/>
    <s v="P-S2_Onsite"/>
    <n v="4"/>
    <n v="4.25"/>
    <s v="A"/>
    <s v="A"/>
    <n v="9"/>
    <n v="10"/>
    <n v="35.5"/>
    <n v="60"/>
    <s v="Data Pre-Processing"/>
    <s v="MDS DF402"/>
    <s v="2 missed"/>
    <s v="-"/>
    <n v="4"/>
    <s v="-"/>
    <n v="0.66666666666666663"/>
    <s v="-"/>
    <s v="2 missed"/>
    <n v="4"/>
    <n v="0.66666666666666663"/>
    <x v="5"/>
    <s v="No Data"/>
    <s v="P-S2_Onsite"/>
    <s v="Present"/>
    <s v="P-S2_Onsite"/>
    <s v="A"/>
    <n v="19"/>
    <n v="19"/>
    <n v="60"/>
    <s v="Feature Engineering"/>
    <s v="MDS DF403"/>
    <s v="1 missed"/>
    <s v="0 missed"/>
    <n v="0"/>
    <n v="1"/>
    <n v="0"/>
    <n v="1"/>
    <s v="1 missed"/>
    <n v="1"/>
    <n v="0.5"/>
    <x v="3"/>
    <s v="P-S1_Onsite"/>
    <s v="No Data"/>
    <s v="Present"/>
    <s v="P-S1_Onsite"/>
    <s v="A"/>
    <n v="18"/>
    <n v="16"/>
    <n v="34"/>
    <n v="60"/>
    <s v="Data Visualization &amp; Storytelling"/>
    <s v="MDS DF404"/>
    <s v="1 missed"/>
    <s v="0 missed"/>
    <n v="1"/>
    <n v="1"/>
    <n v="0.5"/>
    <n v="1"/>
    <s v="1 missed"/>
    <n v="2"/>
    <n v="0.66666666666666663"/>
    <x v="2"/>
    <s v="P-S1_Onsite"/>
    <s v="No Data"/>
    <s v="Present"/>
    <s v="P-S1_Onsite"/>
    <s v="A"/>
    <n v="6.75"/>
    <n v="8"/>
    <s v="A"/>
    <s v="A"/>
    <n v="14.75"/>
    <n v="65"/>
    <s v="Data Stores &amp; Pipelines"/>
    <s v="MDS DF406"/>
    <s v="1 missed"/>
    <s v="2 missed"/>
    <n v="2"/>
    <n v="0"/>
    <n v="0.66666666666666663"/>
    <n v="0"/>
    <s v="3 missed"/>
    <n v="2"/>
    <n v="0.4"/>
    <x v="4"/>
    <s v="P-S1_Onsite"/>
    <s v="No Data"/>
    <s v="Present"/>
    <s v="P-S1_Onsite"/>
    <s v="P-3, _x000a_A-0, _x000a_No Data-2"/>
    <s v="P-2, _x000a_A-0, _x000a_No Data-3"/>
    <s v="P-S2_Onsite"/>
    <s v="P-S2_Onsite"/>
    <s v="P-S1_Onsite"/>
    <s v="P-S1_Onsite"/>
    <s v="P-S1_Onsite"/>
    <x v="0"/>
    <s v="Activated"/>
    <s v="Onsite"/>
    <x v="152"/>
    <x v="0"/>
  </r>
  <r>
    <n v="162"/>
    <s v="MSc DS-AI"/>
    <s v="2025EM1100162"/>
    <s v="2025em1100162@bitspilani-digital.edu.in"/>
    <s v="RAI SANJAY KUMAR AKHILESH"/>
    <s v="MALE"/>
    <s v="`+91-9013500222"/>
    <n v="15"/>
    <n v="15"/>
    <n v="15"/>
    <n v="20"/>
    <n v="65"/>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P-S1_Onsite"/>
    <s v="No Data"/>
    <s v="Present"/>
    <s v="P-S1_Onsite"/>
    <n v="20"/>
    <n v="33"/>
    <n v="53"/>
    <n v="60"/>
    <s v="Feature Engineering"/>
    <s v="MDS DF403"/>
    <s v="0 missed"/>
    <s v="0 missed"/>
    <n v="1"/>
    <n v="1"/>
    <n v="1"/>
    <n v="1"/>
    <s v="0 missed"/>
    <n v="2"/>
    <n v="1"/>
    <x v="1"/>
    <s v="P-S1_Onsite"/>
    <s v="No Data"/>
    <s v="Present"/>
    <s v="P-S1_Onsite"/>
    <n v="20"/>
    <n v="20"/>
    <n v="20"/>
    <n v="60"/>
    <n v="60"/>
    <s v="Data Visualization &amp; Storytelling"/>
    <s v="MDS DF404"/>
    <s v="0 missed"/>
    <s v="0 missed"/>
    <n v="2"/>
    <n v="1"/>
    <n v="1"/>
    <n v="1"/>
    <s v="0 missed"/>
    <n v="3"/>
    <n v="1"/>
    <x v="1"/>
    <s v="P-S1_Onsite"/>
    <s v="No Data"/>
    <s v="Present"/>
    <s v="P-S1_Onsite"/>
    <n v="5"/>
    <n v="6.75"/>
    <n v="9"/>
    <n v="16"/>
    <n v="18"/>
    <n v="54.75"/>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153"/>
    <x v="0"/>
  </r>
  <r>
    <n v="163"/>
    <s v="MSc DS-AI"/>
    <s v="2025EM1100163"/>
    <s v="2025em1100163@bitspilani-digital.edu.in"/>
    <s v="Joshi Vandita Piyushbhai"/>
    <s v="FEMALE"/>
    <s v="`+91-8849945672"/>
    <n v="15"/>
    <n v="15"/>
    <n v="15"/>
    <n v="17"/>
    <n v="62"/>
    <n v="65"/>
    <s v="Statistical Modelling &amp; Inferencing"/>
    <s v="MDS DF401"/>
    <s v="0 missed"/>
    <s v="0 missed"/>
    <n v="3"/>
    <n v="1"/>
    <n v="1"/>
    <n v="1"/>
    <s v="0 missed"/>
    <n v="4"/>
    <n v="1"/>
    <x v="1"/>
    <s v="No Data"/>
    <s v="P-S2_Onsite_Special"/>
    <s v="Present"/>
    <s v="P-S2_Onsite_Special"/>
    <n v="5"/>
    <n v="4.75"/>
    <n v="10"/>
    <n v="10"/>
    <n v="10"/>
    <n v="10"/>
    <n v="59.5"/>
    <n v="60"/>
    <s v="Data Pre-Processing"/>
    <s v="MDS DF402"/>
    <s v="0 missed"/>
    <s v="-"/>
    <n v="6"/>
    <s v="-"/>
    <n v="1"/>
    <s v="-"/>
    <s v="0 missed"/>
    <n v="6"/>
    <n v="1"/>
    <x v="1"/>
    <s v="No Data"/>
    <s v="P-S2_Onsite_Special"/>
    <s v="Present"/>
    <s v="P-S2_Onsite_Special"/>
    <n v="19"/>
    <n v="30"/>
    <n v="49"/>
    <n v="60"/>
    <s v="Feature Engineering"/>
    <s v="MDS DF403"/>
    <s v="0 missed"/>
    <s v="0 missed"/>
    <n v="1"/>
    <n v="1"/>
    <n v="1"/>
    <n v="1"/>
    <s v="0 missed"/>
    <n v="2"/>
    <n v="1"/>
    <x v="1"/>
    <s v="No Data"/>
    <s v="P-S2_Onsite_Special"/>
    <s v="Present"/>
    <s v="P-S2_Onsite_Special"/>
    <n v="20"/>
    <n v="20"/>
    <n v="18"/>
    <n v="58"/>
    <n v="60"/>
    <s v="Data Visualization &amp; Storytelling"/>
    <s v="MDS DF404"/>
    <s v="0 missed"/>
    <s v="0 missed"/>
    <n v="2"/>
    <n v="1"/>
    <n v="1"/>
    <n v="1"/>
    <s v="0 missed"/>
    <n v="3"/>
    <n v="1"/>
    <x v="1"/>
    <s v="No Data"/>
    <s v="P-S2_Onsite_Special"/>
    <s v="Present"/>
    <s v="P-S2_Onsite_Special"/>
    <n v="5"/>
    <n v="6.5"/>
    <n v="9"/>
    <n v="15"/>
    <n v="18"/>
    <n v="53.5"/>
    <n v="65"/>
    <s v="Data Stores &amp; Pipelines"/>
    <s v="MDS DF406"/>
    <s v="0 missed"/>
    <s v="0 missed"/>
    <n v="3"/>
    <n v="2"/>
    <n v="1"/>
    <n v="1"/>
    <s v="0 missed"/>
    <n v="5"/>
    <n v="1"/>
    <x v="1"/>
    <s v="No Data"/>
    <s v="P-S2_Onsite_Special"/>
    <s v="Present"/>
    <s v="P-S2_Onsite_Special"/>
    <s v="P-0, _x000a_A-0, _x000a_No Data-5"/>
    <s v="P-5, _x000a_A-0, _x000a_No Data-0"/>
    <s v="P-S2_Onsite_Special"/>
    <s v="P-S2_Onsite_Special"/>
    <s v="P-S2_Onsite_Special"/>
    <s v="P-S2_Onsite_Special"/>
    <s v="P-S2_Onsite_Special"/>
    <x v="0"/>
    <s v="Activated"/>
    <s v="Onsite"/>
    <x v="154"/>
    <x v="0"/>
  </r>
  <r>
    <n v="164"/>
    <s v="MSc DS-AI"/>
    <s v="2025EM1100164"/>
    <s v="2025em1100164@bitspilani-digital.edu.in"/>
    <s v="SIDDHANT BALIYAN"/>
    <s v="MALE"/>
    <s v="`+91-9997366180"/>
    <n v="15"/>
    <n v="15"/>
    <n v="12"/>
    <n v="16"/>
    <n v="58"/>
    <n v="65"/>
    <s v="Statistical Modelling &amp; Inferencing"/>
    <s v="MDS DF401"/>
    <s v="0 missed"/>
    <s v="0 missed"/>
    <n v="3"/>
    <n v="1"/>
    <n v="1"/>
    <n v="1"/>
    <s v="0 missed"/>
    <n v="4"/>
    <n v="1"/>
    <x v="1"/>
    <s v="No Data"/>
    <s v="P-S2_Onsite"/>
    <s v="Present"/>
    <s v="P-S2_Onsite"/>
    <n v="4.5"/>
    <n v="4.75"/>
    <n v="10"/>
    <n v="10"/>
    <n v="10"/>
    <s v="A"/>
    <n v="48.5"/>
    <n v="60"/>
    <s v="Data Pre-Processing"/>
    <s v="MDS DF402"/>
    <s v="1 missed"/>
    <s v="-"/>
    <n v="5"/>
    <s v="-"/>
    <n v="0.83333333333333337"/>
    <s v="-"/>
    <s v="1 missed"/>
    <n v="5"/>
    <n v="0.83333333333333337"/>
    <x v="2"/>
    <s v="No Data"/>
    <s v="P-S2_Onsite"/>
    <s v="Present"/>
    <s v="P-S2_Onsite"/>
    <n v="19"/>
    <n v="33"/>
    <n v="52"/>
    <n v="60"/>
    <s v="Feature Engineering"/>
    <s v="MDS DF403"/>
    <s v="0 missed"/>
    <s v="0 missed"/>
    <n v="1"/>
    <n v="1"/>
    <n v="1"/>
    <n v="1"/>
    <s v="0 missed"/>
    <n v="2"/>
    <n v="1"/>
    <x v="1"/>
    <s v="No Data"/>
    <s v="P-S2_Onsite"/>
    <s v="Present"/>
    <s v="P-S2_Onsite"/>
    <n v="18"/>
    <n v="19"/>
    <s v="A"/>
    <n v="37"/>
    <n v="60"/>
    <s v="Data Visualization &amp; Storytelling"/>
    <s v="MDS DF404"/>
    <s v="0 missed"/>
    <s v="1 missed"/>
    <n v="2"/>
    <n v="0"/>
    <n v="1"/>
    <n v="0"/>
    <s v="1 missed"/>
    <n v="2"/>
    <n v="0.66666666666666663"/>
    <x v="3"/>
    <s v="No Data"/>
    <s v="P-S2_Onsite"/>
    <s v="Present"/>
    <s v="P-S2_Onsite"/>
    <n v="7"/>
    <n v="7.625"/>
    <n v="7"/>
    <s v="A"/>
    <s v="A"/>
    <n v="21.625"/>
    <n v="65"/>
    <s v="Data Stores &amp; Pipelines"/>
    <s v="MDS DF406"/>
    <s v="0 missed"/>
    <s v="2 missed"/>
    <n v="3"/>
    <n v="0"/>
    <n v="1"/>
    <n v="0"/>
    <s v="2 missed"/>
    <n v="3"/>
    <n v="0.6"/>
    <x v="7"/>
    <s v="P-S1_Onsite"/>
    <s v="No Data"/>
    <s v="Present"/>
    <s v="P-S1_Onsite"/>
    <s v="P-1, _x000a_A-0, _x000a_No Data-4"/>
    <s v="P-4, _x000a_A-0, _x000a_No Data-1"/>
    <s v="P-S2_Onsite"/>
    <s v="P-S2_Onsite"/>
    <s v="P-S2_Onsite"/>
    <s v="P-S2_Onsite"/>
    <s v="P-S1_Onsite"/>
    <x v="0"/>
    <s v="Activated"/>
    <s v="Onsite"/>
    <x v="155"/>
    <x v="0"/>
  </r>
  <r>
    <n v="165"/>
    <s v="MSc DS-AI"/>
    <s v="2025EM1100165"/>
    <s v="2025em1100165@bitspilani-digital.edu.in"/>
    <s v="GUDIVADA HEMANTH CHAND"/>
    <s v="MALE"/>
    <s v="`+91-8686473423"/>
    <n v="15"/>
    <s v="A"/>
    <n v="15"/>
    <n v="18"/>
    <n v="48"/>
    <n v="65"/>
    <s v="Statistical Modelling &amp; Inferencing"/>
    <s v="MDS DF401"/>
    <s v="1 missed"/>
    <s v="0 missed"/>
    <n v="2"/>
    <n v="1"/>
    <n v="0.66666666666666663"/>
    <n v="1"/>
    <s v="1 missed"/>
    <n v="3"/>
    <n v="0.75"/>
    <x v="4"/>
    <s v="No Data"/>
    <s v="P-S2_Onsite"/>
    <s v="Present"/>
    <s v="P-S2_Onsite"/>
    <n v="5"/>
    <n v="4.5"/>
    <n v="10"/>
    <n v="10"/>
    <n v="10"/>
    <n v="10"/>
    <n v="59"/>
    <n v="60"/>
    <s v="Data Pre-Processing"/>
    <s v="MDS DF402"/>
    <s v="0 missed"/>
    <s v="-"/>
    <n v="6"/>
    <s v="-"/>
    <n v="1"/>
    <s v="-"/>
    <s v="0 missed"/>
    <n v="6"/>
    <n v="1"/>
    <x v="1"/>
    <s v="P-S1_Onsite"/>
    <s v="No Data"/>
    <s v="Present"/>
    <s v="P-S1_Onsite"/>
    <n v="20"/>
    <n v="25"/>
    <n v="45"/>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5.5"/>
    <n v="6.625"/>
    <n v="8"/>
    <n v="12"/>
    <n v="18"/>
    <n v="50.125"/>
    <n v="65"/>
    <s v="Data Stores &amp; Pipelines"/>
    <s v="MDS DF406"/>
    <s v="0 missed"/>
    <s v="0 missed"/>
    <n v="3"/>
    <n v="2"/>
    <n v="1"/>
    <n v="1"/>
    <s v="0 missed"/>
    <n v="5"/>
    <n v="1"/>
    <x v="1"/>
    <s v="P-S1_Onsite"/>
    <s v="No Data"/>
    <s v="Present"/>
    <s v="P-S1_Onsite"/>
    <s v="P-4, _x000a_A-0, _x000a_No Data-1"/>
    <s v="P-1, _x000a_A-0, _x000a_No Data-4"/>
    <s v="P-S2_Onsite"/>
    <s v="P-S1_Onsite"/>
    <s v="P-S1_Onsite"/>
    <s v="P-S1_Onsite"/>
    <s v="P-S1_Onsite"/>
    <x v="0"/>
    <s v="Activated"/>
    <s v="Onsite"/>
    <x v="156"/>
    <x v="0"/>
  </r>
  <r>
    <n v="166"/>
    <s v="MSc DS-AI"/>
    <s v="2025EM1100166"/>
    <s v="2025em1100166@bitspilani-digital.edu.in"/>
    <s v="AANAND ARORA"/>
    <s v="MALE"/>
    <s v="`+91-8318694688"/>
    <n v="15"/>
    <n v="15"/>
    <n v="15"/>
    <n v="17"/>
    <n v="62"/>
    <n v="65"/>
    <s v="Statistical Modelling &amp; Inferencing"/>
    <s v="MDS DF401"/>
    <s v="0 missed"/>
    <s v="0 missed"/>
    <n v="3"/>
    <n v="1"/>
    <n v="1"/>
    <n v="1"/>
    <s v="0 missed"/>
    <n v="4"/>
    <n v="1"/>
    <x v="1"/>
    <s v="No Data"/>
    <s v="A-S2_Onsite"/>
    <s v="Absent"/>
    <s v="A-S2_Onsite"/>
    <n v="4.75"/>
    <n v="4.75"/>
    <n v="10"/>
    <n v="10"/>
    <n v="10"/>
    <s v="A"/>
    <n v="49"/>
    <n v="60"/>
    <s v="Data Pre-Processing"/>
    <s v="MDS DF402"/>
    <s v="1 missed"/>
    <s v="-"/>
    <n v="5"/>
    <s v="-"/>
    <n v="0.83333333333333337"/>
    <s v="-"/>
    <s v="1 missed"/>
    <n v="5"/>
    <n v="0.83333333333333337"/>
    <x v="2"/>
    <s v="No Data"/>
    <s v="A-S2_Onsite"/>
    <s v="Absent"/>
    <s v="A-S2_Onsite"/>
    <n v="20"/>
    <n v="25"/>
    <n v="45"/>
    <n v="60"/>
    <s v="Feature Engineering"/>
    <s v="MDS DF403"/>
    <s v="0 missed"/>
    <s v="0 missed"/>
    <n v="1"/>
    <n v="1"/>
    <n v="1"/>
    <n v="1"/>
    <s v="0 missed"/>
    <n v="2"/>
    <n v="1"/>
    <x v="1"/>
    <s v="No Data"/>
    <s v="A-S2_Onsite"/>
    <s v="Absent"/>
    <s v="A-S2_Onsite"/>
    <n v="20"/>
    <n v="20"/>
    <n v="17"/>
    <n v="57"/>
    <n v="60"/>
    <s v="Data Visualization &amp; Storytelling"/>
    <s v="MDS DF404"/>
    <s v="0 missed"/>
    <s v="0 missed"/>
    <n v="2"/>
    <n v="1"/>
    <n v="1"/>
    <n v="1"/>
    <s v="0 missed"/>
    <n v="3"/>
    <n v="1"/>
    <x v="1"/>
    <s v="No Data"/>
    <s v="A-S2_Onsite"/>
    <s v="Absent"/>
    <s v="A-S2_Onsite"/>
    <n v="5.5"/>
    <n v="7.75"/>
    <n v="9"/>
    <n v="20"/>
    <n v="18"/>
    <n v="60.25"/>
    <n v="65"/>
    <s v="Data Stores &amp; Pipelines"/>
    <s v="MDS DF406"/>
    <s v="0 missed"/>
    <s v="0 missed"/>
    <n v="3"/>
    <n v="2"/>
    <n v="1"/>
    <n v="1"/>
    <s v="0 missed"/>
    <n v="5"/>
    <n v="1"/>
    <x v="1"/>
    <s v="No Data"/>
    <s v="A-S2_Onsite"/>
    <s v="Absent"/>
    <s v="A-S2_Onsite"/>
    <s v="P-0, _x000a_A-0, _x000a_No Data-5"/>
    <s v="P-0, _x000a_A-5, _x000a_No Data-0"/>
    <s v="A-S2_Onsite"/>
    <s v="A-S2_Onsite"/>
    <s v="A-S2_Onsite"/>
    <s v="A-S2_Onsite"/>
    <s v="A-S2_Onsite"/>
    <x v="1"/>
    <s v="Activated"/>
    <s v="Onsite"/>
    <x v="157"/>
    <x v="2"/>
  </r>
  <r>
    <n v="167"/>
    <s v="MSc DS-AI"/>
    <s v="2025EM1100167"/>
    <s v="2025em1100167@bitspilani-digital.edu.in"/>
    <s v="KOMAL BHASKAR"/>
    <s v="FEMALE"/>
    <s v="`+91-9958113710"/>
    <n v="15"/>
    <n v="15"/>
    <n v="15"/>
    <n v="19"/>
    <n v="64"/>
    <n v="65"/>
    <s v="Statistical Modelling &amp; Inferencing"/>
    <s v="MDS DF401"/>
    <s v="0 missed"/>
    <s v="0 missed"/>
    <n v="3"/>
    <n v="1"/>
    <n v="1"/>
    <n v="1"/>
    <s v="0 missed"/>
    <n v="4"/>
    <n v="1"/>
    <x v="1"/>
    <s v="No Data"/>
    <s v="P-S2_Onsite"/>
    <s v="Present"/>
    <s v="P-S2_Onsite"/>
    <n v="4.75"/>
    <n v="3.5"/>
    <n v="10"/>
    <n v="10"/>
    <n v="10"/>
    <n v="10"/>
    <n v="56.5"/>
    <n v="60"/>
    <s v="Data Pre-Processing"/>
    <s v="MDS DF402"/>
    <s v="0 missed"/>
    <s v="-"/>
    <n v="6"/>
    <s v="-"/>
    <n v="1"/>
    <s v="-"/>
    <s v="0 missed"/>
    <n v="6"/>
    <n v="1"/>
    <x v="1"/>
    <s v="No Data"/>
    <s v="P-S2_Onsite"/>
    <s v="Present"/>
    <s v="P-S2_Onsite"/>
    <s v="A"/>
    <n v="11"/>
    <n v="11"/>
    <n v="60"/>
    <s v="Feature Engineering"/>
    <s v="MDS DF403"/>
    <s v="1 missed"/>
    <s v="0 missed"/>
    <n v="0"/>
    <n v="1"/>
    <n v="0"/>
    <n v="1"/>
    <s v="1 missed"/>
    <n v="1"/>
    <n v="0.5"/>
    <x v="3"/>
    <s v="No Data"/>
    <s v="P-S2_Onsite"/>
    <s v="Present"/>
    <s v="P-S2_Onsite"/>
    <s v="A"/>
    <n v="20"/>
    <n v="18"/>
    <n v="38"/>
    <n v="60"/>
    <s v="Data Visualization &amp; Storytelling"/>
    <s v="MDS DF404"/>
    <s v="1 missed"/>
    <s v="0 missed"/>
    <n v="1"/>
    <n v="1"/>
    <n v="0.5"/>
    <n v="1"/>
    <s v="1 missed"/>
    <n v="2"/>
    <n v="0.66666666666666663"/>
    <x v="2"/>
    <s v="P-S1_Onsite"/>
    <s v="No Data"/>
    <s v="Present"/>
    <s v="P-S1_Onsite"/>
    <n v="4.5"/>
    <n v="5.75"/>
    <n v="8"/>
    <n v="12"/>
    <n v="17"/>
    <n v="47.25"/>
    <n v="65"/>
    <s v="Data Stores &amp; Pipelines"/>
    <s v="MDS DF406"/>
    <s v="0 missed"/>
    <s v="0 missed"/>
    <n v="3"/>
    <n v="2"/>
    <n v="1"/>
    <n v="1"/>
    <s v="0 missed"/>
    <n v="5"/>
    <n v="1"/>
    <x v="1"/>
    <s v="No Data"/>
    <s v="P-S2_Onsite"/>
    <s v="Present"/>
    <s v="P-S2_Onsite"/>
    <s v="P-1, _x000a_A-0, _x000a_No Data-4"/>
    <s v="P-4, _x000a_A-0, _x000a_No Data-1"/>
    <s v="P-S2_Onsite"/>
    <s v="P-S2_Onsite"/>
    <s v="P-S2_Onsite"/>
    <s v="P-S1_Onsite"/>
    <s v="P-S2_Onsite"/>
    <x v="0"/>
    <s v="Activated"/>
    <s v="Onsite"/>
    <x v="158"/>
    <x v="0"/>
  </r>
  <r>
    <n v="168"/>
    <s v="MSc DS-AI"/>
    <s v="2025EM1100168"/>
    <s v="2025em1100168@bitspilani-digital.edu.in"/>
    <s v="MOHIT BADKUL"/>
    <s v="MALE"/>
    <s v="`+91-8319815551"/>
    <e v="#N/A"/>
    <e v="#N/A"/>
    <e v="#N/A"/>
    <e v="#N/A"/>
    <e v="#N/A"/>
    <e v="#N/A"/>
    <s v="Statistical Modelling &amp; Inferencing"/>
    <s v="MDS DF401"/>
    <s v="0 missed"/>
    <s v="0 missed"/>
    <n v="3"/>
    <n v="1"/>
    <n v="1"/>
    <n v="1"/>
    <s v="0 missed"/>
    <n v="4"/>
    <n v="1"/>
    <x v="1"/>
    <s v="No Data"/>
    <s v="No Data"/>
    <s v="No Data"/>
    <s v="No Data"/>
    <n v="4"/>
    <n v="4.75"/>
    <s v="A"/>
    <s v="A"/>
    <s v="A"/>
    <s v="A"/>
    <n v="17.5"/>
    <n v="60"/>
    <s v="Data Pre-Processing"/>
    <s v="MDS DF402"/>
    <s v="4 missed"/>
    <s v="-"/>
    <n v="2"/>
    <s v="-"/>
    <n v="0.33333333333333331"/>
    <s v="-"/>
    <s v="4 missed"/>
    <n v="2"/>
    <n v="0.33333333333333331"/>
    <x v="3"/>
    <s v="No Data"/>
    <s v="A-S2_Onsite"/>
    <s v="Absent"/>
    <s v="A-S2_Onsite"/>
    <e v="#N/A"/>
    <e v="#N/A"/>
    <e v="#N/A"/>
    <e v="#N/A"/>
    <s v="Feature Engineering"/>
    <s v="MDS DF403"/>
    <s v="0 missed"/>
    <s v="0 missed"/>
    <n v="1"/>
    <n v="1"/>
    <n v="1"/>
    <n v="1"/>
    <s v="0 missed"/>
    <n v="2"/>
    <n v="1"/>
    <x v="1"/>
    <s v="No Data"/>
    <s v="No Data"/>
    <s v="No Data"/>
    <s v="No Data"/>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3, _x000a_No Data-2"/>
    <s v="No Data"/>
    <s v="A-S2_Onsite"/>
    <s v="No Data"/>
    <s v="A-S2_Onsite"/>
    <s v="A-S2_Onsite"/>
    <x v="7"/>
    <s v="Activated"/>
    <s v="Onsite"/>
    <x v="159"/>
    <x v="2"/>
  </r>
  <r>
    <n v="169"/>
    <s v="MSc DS-AI"/>
    <s v="2025EM1100169"/>
    <s v="2025em1100169@bitspilani-digital.edu.in"/>
    <s v="AJAY GANDHI"/>
    <s v="MALE"/>
    <s v="`+91-7276060131"/>
    <n v="15"/>
    <s v="A"/>
    <s v="A"/>
    <s v="A"/>
    <n v="15"/>
    <n v="65"/>
    <s v="Statistical Modelling &amp; Inferencing"/>
    <s v="MDS DF401"/>
    <s v="2 missed"/>
    <s v="1 missed"/>
    <n v="1"/>
    <n v="0"/>
    <n v="0.33333333333333331"/>
    <n v="0"/>
    <s v="3 missed"/>
    <n v="1"/>
    <n v="0.25"/>
    <x v="5"/>
    <s v="No Data"/>
    <s v="A-S2_Onsite"/>
    <s v="Absent"/>
    <s v="A-S2_Onsite"/>
    <n v="5"/>
    <n v="4.75"/>
    <s v="A"/>
    <s v="A"/>
    <s v="A"/>
    <s v="A"/>
    <n v="19.5"/>
    <n v="60"/>
    <s v="Data Pre-Processing"/>
    <s v="MDS DF402"/>
    <s v="4 missed"/>
    <s v="-"/>
    <n v="2"/>
    <s v="-"/>
    <n v="0.33333333333333331"/>
    <s v="-"/>
    <s v="4 missed"/>
    <n v="2"/>
    <n v="0.33333333333333331"/>
    <x v="3"/>
    <s v="No Data"/>
    <s v="A-S2_Onsite"/>
    <s v="Absent"/>
    <s v="A-S2_Onsite"/>
    <n v="20"/>
    <s v="A"/>
    <n v="20"/>
    <n v="60"/>
    <s v="Feature Engineering"/>
    <s v="MDS DF403"/>
    <s v="0 missed"/>
    <s v="1 missed"/>
    <n v="1"/>
    <n v="0"/>
    <n v="1"/>
    <n v="0"/>
    <s v="1 missed"/>
    <n v="1"/>
    <n v="0.5"/>
    <x v="2"/>
    <s v="No Data"/>
    <s v="A-S2_Onsite"/>
    <s v="Absent"/>
    <s v="A-S2_Onsite"/>
    <n v="19"/>
    <s v="A"/>
    <s v="A"/>
    <n v="19"/>
    <n v="60"/>
    <s v="Data Visualization &amp; Storytelling"/>
    <s v="MDS DF404"/>
    <s v="1 missed"/>
    <s v="1 missed"/>
    <n v="1"/>
    <n v="0"/>
    <n v="0.5"/>
    <n v="0"/>
    <s v="2 missed"/>
    <n v="1"/>
    <n v="0.33333333333333331"/>
    <x v="4"/>
    <s v="No Data"/>
    <s v="A-S2_Onsite"/>
    <s v="Absent"/>
    <s v="A-S2_Onsite"/>
    <n v="5"/>
    <n v="6.5"/>
    <s v="A"/>
    <s v="A"/>
    <s v="A"/>
    <n v="11.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160"/>
    <x v="1"/>
  </r>
  <r>
    <n v="170"/>
    <s v="MSc DS-AI"/>
    <s v="2025EM1100170"/>
    <s v="2025em1100170@bitspilani-digital.edu.in"/>
    <s v="SUMIT KOUL"/>
    <s v="MALE"/>
    <s v="`+91-9419318900"/>
    <s v="A"/>
    <s v="A"/>
    <s v="A"/>
    <s v="A"/>
    <n v="0"/>
    <n v="65"/>
    <s v="Statistical Modelling &amp; Inferencing"/>
    <s v="MDS DF401"/>
    <s v="3 missed"/>
    <s v="1 missed"/>
    <n v="0"/>
    <n v="0"/>
    <n v="0"/>
    <n v="0"/>
    <s v="4 missed"/>
    <n v="0"/>
    <n v="0"/>
    <x v="0"/>
    <s v="No Data"/>
    <s v="A-S2_Onsite"/>
    <s v="Absent"/>
    <s v="A-S2_Onsite"/>
    <n v="2.25"/>
    <s v="A"/>
    <s v="A"/>
    <s v="A"/>
    <s v="A"/>
    <s v="A"/>
    <n v="4.5"/>
    <n v="60"/>
    <s v="Data Pre-Processing"/>
    <s v="MDS DF402"/>
    <s v="5 missed"/>
    <s v="-"/>
    <n v="1"/>
    <s v="-"/>
    <n v="0.16666666666666666"/>
    <s v="-"/>
    <s v="5 missed"/>
    <n v="1"/>
    <n v="0.16666666666666666"/>
    <x v="6"/>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161"/>
    <x v="1"/>
  </r>
  <r>
    <n v="171"/>
    <s v="MSc DS-AI"/>
    <s v="2025EM1100171"/>
    <s v="2025em1100171@bitspilani-digital.edu.in"/>
    <s v="ARUNA T S"/>
    <s v="FEMALE"/>
    <s v="`+91-0561472028"/>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172"/>
    <s v="MSc DS-AI"/>
    <s v="2025EM1100172"/>
    <s v="2025em1100172@bitspilani-digital.edu.in"/>
    <s v="CARVALHO ALOYSIUS JOHNSON"/>
    <s v="MALE"/>
    <s v="`+91-7350711333"/>
    <n v="15"/>
    <n v="15"/>
    <n v="15"/>
    <n v="17"/>
    <n v="62"/>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P-S1_Onsite"/>
    <s v="No Data"/>
    <s v="Present"/>
    <s v="P-S1_Onsite"/>
    <n v="20"/>
    <n v="26"/>
    <n v="46"/>
    <n v="60"/>
    <s v="Feature Engineering"/>
    <s v="MDS DF403"/>
    <s v="0 missed"/>
    <s v="0 missed"/>
    <n v="1"/>
    <n v="1"/>
    <n v="1"/>
    <n v="1"/>
    <s v="0 missed"/>
    <n v="2"/>
    <n v="1"/>
    <x v="1"/>
    <s v="No Data"/>
    <s v="P-S2_Onsite"/>
    <s v="Present"/>
    <s v="P-S2_Onsite"/>
    <n v="20"/>
    <n v="19"/>
    <n v="18"/>
    <n v="57"/>
    <n v="60"/>
    <s v="Data Visualization &amp; Storytelling"/>
    <s v="MDS DF404"/>
    <s v="0 missed"/>
    <s v="0 missed"/>
    <n v="2"/>
    <n v="1"/>
    <n v="1"/>
    <n v="1"/>
    <s v="0 missed"/>
    <n v="3"/>
    <n v="1"/>
    <x v="1"/>
    <s v="P-S1_Onsite"/>
    <s v="No Data"/>
    <s v="Present"/>
    <s v="P-S1_Onsite"/>
    <n v="5"/>
    <n v="6.125"/>
    <n v="8"/>
    <n v="16"/>
    <n v="18"/>
    <n v="53.125"/>
    <n v="65"/>
    <s v="Data Stores &amp; Pipelines"/>
    <s v="MDS DF406"/>
    <s v="0 missed"/>
    <s v="0 missed"/>
    <n v="3"/>
    <n v="2"/>
    <n v="1"/>
    <n v="1"/>
    <s v="0 missed"/>
    <n v="5"/>
    <n v="1"/>
    <x v="1"/>
    <s v="P-S1_Onsite"/>
    <s v="No Data"/>
    <s v="Present"/>
    <s v="P-S1_Onsite"/>
    <s v="P-3, _x000a_A-0, _x000a_No Data-2"/>
    <s v="P-2, _x000a_A-0, _x000a_No Data-3"/>
    <s v="P-S2_Onsite"/>
    <s v="P-S1_Onsite"/>
    <s v="P-S2_Onsite"/>
    <s v="P-S1_Onsite"/>
    <s v="P-S1_Onsite"/>
    <x v="0"/>
    <s v="Activated"/>
    <s v="Onsite"/>
    <x v="162"/>
    <x v="0"/>
  </r>
  <r>
    <n v="173"/>
    <s v="MSc DS-AI"/>
    <s v="2025EM1100173"/>
    <s v="2025em1100173@bitspilani-digital.edu.in"/>
    <s v="SANDIP BEHURA"/>
    <s v="MALE"/>
    <s v="`+91-9040201297"/>
    <n v="15"/>
    <n v="15"/>
    <n v="15"/>
    <n v="17"/>
    <n v="62"/>
    <n v="65"/>
    <s v="Statistical Modelling &amp; Inferencing"/>
    <s v="MDS DF401"/>
    <s v="0 missed"/>
    <s v="0 missed"/>
    <n v="3"/>
    <n v="1"/>
    <n v="1"/>
    <n v="1"/>
    <s v="0 missed"/>
    <n v="4"/>
    <n v="1"/>
    <x v="1"/>
    <s v="No Data"/>
    <s v="P-S2_Online"/>
    <s v="Present"/>
    <s v="P-S2_Online"/>
    <n v="4.75"/>
    <n v="5"/>
    <n v="10"/>
    <n v="10"/>
    <n v="10"/>
    <n v="10"/>
    <n v="59.5"/>
    <n v="60"/>
    <s v="Data Pre-Processing"/>
    <s v="MDS DF402"/>
    <s v="0 missed"/>
    <s v="-"/>
    <n v="6"/>
    <s v="-"/>
    <n v="1"/>
    <s v="-"/>
    <s v="0 missed"/>
    <n v="6"/>
    <n v="1"/>
    <x v="1"/>
    <s v="P-S1_Online"/>
    <s v="No Data"/>
    <s v="Present"/>
    <s v="P-S1_Online"/>
    <n v="20"/>
    <n v="25.5"/>
    <n v="45.5"/>
    <n v="60"/>
    <s v="Feature Engineering"/>
    <s v="MDS DF403"/>
    <s v="0 missed"/>
    <s v="0 missed"/>
    <n v="1"/>
    <n v="1"/>
    <n v="1"/>
    <n v="1"/>
    <s v="0 missed"/>
    <n v="2"/>
    <n v="1"/>
    <x v="1"/>
    <s v="P-S1_Online"/>
    <s v="No Data"/>
    <s v="Present"/>
    <s v="P-S1_Online"/>
    <n v="19"/>
    <s v="A"/>
    <n v="17"/>
    <n v="36"/>
    <n v="60"/>
    <s v="Data Visualization &amp; Storytelling"/>
    <s v="MDS DF404"/>
    <s v="1 missed"/>
    <s v="0 missed"/>
    <n v="1"/>
    <n v="1"/>
    <n v="0.5"/>
    <n v="1"/>
    <s v="1 missed"/>
    <n v="2"/>
    <n v="0.66666666666666663"/>
    <x v="2"/>
    <s v="No Data"/>
    <s v="P-S2_Online"/>
    <s v="Present"/>
    <s v="P-S2_Online"/>
    <n v="5.5"/>
    <n v="6.75"/>
    <n v="9"/>
    <n v="10"/>
    <s v="A"/>
    <n v="31.25"/>
    <n v="65"/>
    <s v="Data Stores &amp; Pipelines"/>
    <s v="MDS DF406"/>
    <s v="0 missed"/>
    <s v="1 missed"/>
    <n v="3"/>
    <n v="1"/>
    <n v="1"/>
    <n v="0.5"/>
    <s v="1 missed"/>
    <n v="4"/>
    <n v="0.8"/>
    <x v="6"/>
    <s v="No Data"/>
    <s v="P-S2_Online"/>
    <s v="Present"/>
    <s v="P-S2_Online"/>
    <s v="P-2, _x000a_A-0, _x000a_No Data-3"/>
    <s v="P-3, _x000a_A-0, _x000a_No Data-2"/>
    <s v="P-S2_Online"/>
    <s v="P-S1_Online"/>
    <s v="P-S1_Online"/>
    <s v="P-S2_Online"/>
    <s v="P-S2_Online"/>
    <x v="0"/>
    <s v="Activated"/>
    <s v="Online"/>
    <x v="163"/>
    <x v="0"/>
  </r>
  <r>
    <n v="174"/>
    <s v="MSc DS-AI"/>
    <s v="2025EM1100174"/>
    <s v="2025em1100174@bitspilani-digital.edu.in"/>
    <s v="AMIT KUMAR TIWARI"/>
    <s v="MALE"/>
    <s v="`+91-8933892202"/>
    <n v="15"/>
    <s v="A"/>
    <s v="A"/>
    <s v="A"/>
    <n v="15"/>
    <n v="65"/>
    <s v="Statistical Modelling &amp; Inferencing"/>
    <s v="MDS DF401"/>
    <s v="2 missed"/>
    <s v="1 missed"/>
    <n v="1"/>
    <n v="0"/>
    <n v="0.33333333333333331"/>
    <n v="0"/>
    <s v="3 missed"/>
    <n v="1"/>
    <n v="0.25"/>
    <x v="5"/>
    <s v="No Data"/>
    <s v="A-S2_Onsite"/>
    <s v="Absent"/>
    <s v="A-S2_Onsite"/>
    <n v="4.75"/>
    <n v="4.75"/>
    <n v="10"/>
    <s v="A"/>
    <s v="A"/>
    <s v="A"/>
    <n v="29"/>
    <n v="60"/>
    <s v="Data Pre-Processing"/>
    <s v="MDS DF402"/>
    <s v="3 missed"/>
    <s v="-"/>
    <n v="3"/>
    <s v="-"/>
    <n v="0.5"/>
    <s v="-"/>
    <s v="3 missed"/>
    <n v="3"/>
    <n v="0.5"/>
    <x v="4"/>
    <s v="No Data"/>
    <s v="A-S2_Onsite"/>
    <s v="Absent"/>
    <s v="A-S2_Onsite"/>
    <n v="19"/>
    <s v="A"/>
    <n v="19"/>
    <n v="60"/>
    <s v="Feature Engineering"/>
    <s v="MDS DF403"/>
    <s v="0 missed"/>
    <s v="1 missed"/>
    <n v="1"/>
    <n v="0"/>
    <n v="1"/>
    <n v="0"/>
    <s v="1 missed"/>
    <n v="1"/>
    <n v="0.5"/>
    <x v="2"/>
    <s v="No Data"/>
    <s v="A-S2_Onsite"/>
    <s v="Absent"/>
    <s v="A-S2_Onsite"/>
    <s v="A"/>
    <s v="A"/>
    <s v="A"/>
    <n v="0"/>
    <n v="60"/>
    <s v="Data Visualization &amp; Storytelling"/>
    <s v="MDS DF404"/>
    <s v="2 missed"/>
    <s v="1 missed"/>
    <n v="0"/>
    <n v="0"/>
    <n v="0"/>
    <n v="0"/>
    <s v="3 missed"/>
    <n v="0"/>
    <n v="0"/>
    <x v="0"/>
    <s v="No Data"/>
    <s v="A-S2_Onsite"/>
    <s v="Absent"/>
    <s v="A-S2_Onsite"/>
    <n v="5.5"/>
    <s v="A"/>
    <s v="A"/>
    <s v="A"/>
    <s v="A"/>
    <n v="5.5"/>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ion Pending"/>
    <s v="Onsite"/>
    <x v="164"/>
    <x v="1"/>
  </r>
  <r>
    <n v="175"/>
    <s v="MSc DS-AI"/>
    <s v="2025EM1100175"/>
    <s v="2025em1100175@bitspilani-digital.edu.in"/>
    <s v="BIJU M"/>
    <s v="MALE"/>
    <s v="`+91-9500029084"/>
    <n v="15"/>
    <n v="12"/>
    <n v="15"/>
    <n v="19"/>
    <n v="61"/>
    <n v="65"/>
    <s v="Statistical Modelling &amp; Inferencing"/>
    <s v="MDS DF401"/>
    <s v="0 missed"/>
    <s v="0 missed"/>
    <n v="3"/>
    <n v="1"/>
    <n v="1"/>
    <n v="1"/>
    <s v="0 missed"/>
    <n v="4"/>
    <n v="1"/>
    <x v="1"/>
    <s v="No Data"/>
    <s v="P-S2_Onsite"/>
    <s v="Present"/>
    <s v="P-S2_Onsite"/>
    <n v="4.75"/>
    <n v="4.5"/>
    <n v="10"/>
    <n v="9"/>
    <n v="9"/>
    <s v="A"/>
    <n v="46.5"/>
    <n v="60"/>
    <s v="Data Pre-Processing"/>
    <s v="MDS DF402"/>
    <s v="1 missed"/>
    <s v="-"/>
    <n v="5"/>
    <s v="-"/>
    <n v="0.83333333333333337"/>
    <s v="-"/>
    <s v="1 missed"/>
    <n v="5"/>
    <n v="0.83333333333333337"/>
    <x v="2"/>
    <s v="No Data"/>
    <s v="P-S2_Onsite"/>
    <s v="Present"/>
    <s v="P-S2_Onsite"/>
    <n v="17"/>
    <n v="17"/>
    <n v="34"/>
    <n v="60"/>
    <s v="Feature Engineering"/>
    <s v="MDS DF403"/>
    <s v="0 missed"/>
    <s v="0 missed"/>
    <n v="1"/>
    <n v="1"/>
    <n v="1"/>
    <n v="1"/>
    <s v="0 missed"/>
    <n v="2"/>
    <n v="1"/>
    <x v="1"/>
    <s v="No Data"/>
    <s v="P-S2_Onsite"/>
    <s v="Present"/>
    <s v="P-S2_Onsite"/>
    <n v="14"/>
    <n v="18"/>
    <n v="18"/>
    <n v="50"/>
    <n v="60"/>
    <s v="Data Visualization &amp; Storytelling"/>
    <s v="MDS DF404"/>
    <s v="0 missed"/>
    <s v="0 missed"/>
    <n v="2"/>
    <n v="1"/>
    <n v="1"/>
    <n v="1"/>
    <s v="0 missed"/>
    <n v="3"/>
    <n v="1"/>
    <x v="1"/>
    <s v="No Data"/>
    <s v="P-S2_Onsite"/>
    <s v="Present"/>
    <s v="P-S2_Onsite"/>
    <n v="5"/>
    <s v="A"/>
    <s v="A"/>
    <n v="12"/>
    <n v="18"/>
    <n v="35"/>
    <n v="65"/>
    <s v="Data Stores &amp; Pipelines"/>
    <s v="MDS DF406"/>
    <s v="2 missed"/>
    <s v="0 missed"/>
    <n v="1"/>
    <n v="2"/>
    <n v="0.33333333333333331"/>
    <n v="1"/>
    <s v="2 missed"/>
    <n v="3"/>
    <n v="0.6"/>
    <x v="10"/>
    <s v="No Data"/>
    <s v="P-S2_Onsite"/>
    <s v="Present"/>
    <s v="P-S2_Onsite"/>
    <s v="P-0, _x000a_A-0, _x000a_No Data-5"/>
    <s v="P-5, _x000a_A-0, _x000a_No Data-0"/>
    <s v="P-S2_Onsite"/>
    <s v="P-S2_Onsite"/>
    <s v="P-S2_Onsite"/>
    <s v="P-S2_Onsite"/>
    <s v="P-S2_Onsite"/>
    <x v="0"/>
    <s v="Activated"/>
    <s v="Onsite"/>
    <x v="165"/>
    <x v="0"/>
  </r>
  <r>
    <n v="176"/>
    <s v="MSc DS-AI"/>
    <s v="2025EM1100176"/>
    <s v="2025em1100176@bitspilani-digital.edu.in"/>
    <s v="BALASUBRAMANIAM M"/>
    <s v="MALE"/>
    <s v="`+91-9884822262"/>
    <n v="15"/>
    <s v="A"/>
    <s v="A"/>
    <s v="A"/>
    <n v="15"/>
    <n v="65"/>
    <s v="Statistical Modelling &amp; Inferencing"/>
    <s v="MDS DF401"/>
    <s v="2 missed"/>
    <s v="1 missed"/>
    <n v="1"/>
    <n v="0"/>
    <n v="0.33333333333333331"/>
    <n v="0"/>
    <s v="3 missed"/>
    <n v="1"/>
    <n v="0.25"/>
    <x v="5"/>
    <s v="No Data"/>
    <s v="A-S2_Onsite"/>
    <s v="Absent"/>
    <s v="A-S2_Onsite"/>
    <n v="4.25"/>
    <n v="5"/>
    <n v="10"/>
    <s v="A"/>
    <n v="10"/>
    <n v="10"/>
    <n v="48.5"/>
    <n v="60"/>
    <s v="Data Pre-Processing"/>
    <s v="MDS DF402"/>
    <s v="1 missed"/>
    <s v="-"/>
    <n v="5"/>
    <s v="-"/>
    <n v="0.83333333333333337"/>
    <s v="-"/>
    <s v="1 missed"/>
    <n v="5"/>
    <n v="0.83333333333333337"/>
    <x v="2"/>
    <s v="No Data"/>
    <s v="A-S2_Onsite"/>
    <s v="Absent"/>
    <s v="A-S2_Onsite"/>
    <n v="20"/>
    <n v="19"/>
    <n v="39"/>
    <n v="60"/>
    <s v="Feature Engineering"/>
    <s v="MDS DF403"/>
    <s v="0 missed"/>
    <s v="0 missed"/>
    <n v="1"/>
    <n v="1"/>
    <n v="1"/>
    <n v="1"/>
    <s v="0 missed"/>
    <n v="2"/>
    <n v="1"/>
    <x v="1"/>
    <s v="No Data"/>
    <s v="A-S2_Onsite"/>
    <s v="Absent"/>
    <s v="A-S2_Onsite"/>
    <n v="20"/>
    <n v="20"/>
    <s v="A"/>
    <n v="40"/>
    <n v="60"/>
    <s v="Data Visualization &amp; Storytelling"/>
    <s v="MDS DF404"/>
    <s v="0 missed"/>
    <s v="1 missed"/>
    <n v="2"/>
    <n v="0"/>
    <n v="1"/>
    <n v="0"/>
    <s v="1 missed"/>
    <n v="2"/>
    <n v="0.66666666666666663"/>
    <x v="3"/>
    <s v="No Data"/>
    <s v="P-S2_Onsite"/>
    <s v="Present"/>
    <s v="P-S2_Onsite"/>
    <n v="6.5"/>
    <n v="7"/>
    <s v="A"/>
    <s v="A"/>
    <s v="A"/>
    <n v="13.5"/>
    <n v="65"/>
    <s v="Data Stores &amp; Pipelines"/>
    <s v="MDS DF406"/>
    <s v="1 missed"/>
    <s v="2 missed"/>
    <n v="2"/>
    <n v="0"/>
    <n v="0.66666666666666663"/>
    <n v="0"/>
    <s v="3 missed"/>
    <n v="2"/>
    <n v="0.4"/>
    <x v="4"/>
    <s v="No Data"/>
    <s v="A-S2_Onsite"/>
    <s v="Absent"/>
    <s v="A-S2_Onsite"/>
    <s v="P-0, _x000a_A-0, _x000a_No Data-5"/>
    <s v="P-1, _x000a_A-4, _x000a_No Data-0"/>
    <s v="A-S2_Onsite"/>
    <s v="A-S2_Onsite"/>
    <s v="A-S2_Onsite"/>
    <s v="P-S2_Onsite"/>
    <s v="A-S2_Onsite"/>
    <x v="4"/>
    <s v="Activated"/>
    <s v="Onsite"/>
    <x v="166"/>
    <x v="0"/>
  </r>
  <r>
    <n v="177"/>
    <s v="MSc DS-AI"/>
    <s v="2025EM1100177"/>
    <s v="2025em1100177@bitspilani-digital.edu.in"/>
    <s v="MANVEEN KAUR"/>
    <s v="FEMALE"/>
    <s v="`+91-9877914565"/>
    <n v="15"/>
    <n v="15"/>
    <n v="15"/>
    <n v="17"/>
    <n v="62"/>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No Data"/>
    <s v="P-S2_Onsite"/>
    <s v="Present"/>
    <s v="P-S2_Onsite"/>
    <n v="20"/>
    <n v="18"/>
    <n v="38"/>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No Data"/>
    <s v="P-S2_Onsite"/>
    <s v="Present"/>
    <s v="P-S2_Onsite"/>
    <n v="5.5"/>
    <n v="6.75"/>
    <n v="8"/>
    <s v="A"/>
    <n v="18"/>
    <n v="38.25"/>
    <n v="65"/>
    <s v="Data Stores &amp; Pipelines"/>
    <s v="MDS DF406"/>
    <s v="0 missed"/>
    <s v="1 missed"/>
    <n v="3"/>
    <n v="1"/>
    <n v="1"/>
    <n v="0.5"/>
    <s v="1 missed"/>
    <n v="4"/>
    <n v="0.8"/>
    <x v="6"/>
    <s v="No Data"/>
    <s v="P-S2_Onsite"/>
    <s v="Present"/>
    <s v="P-S2_Onsite"/>
    <s v="P-0, _x000a_A-0, _x000a_No Data-5"/>
    <s v="P-5, _x000a_A-0, _x000a_No Data-0"/>
    <s v="P-S2_Onsite"/>
    <s v="P-S2_Onsite"/>
    <s v="P-S2_Onsite"/>
    <s v="P-S2_Onsite"/>
    <s v="P-S2_Onsite"/>
    <x v="0"/>
    <s v="Activated"/>
    <s v="Onsite"/>
    <x v="167"/>
    <x v="0"/>
  </r>
  <r>
    <n v="178"/>
    <s v="MSc DS-AI"/>
    <s v="2025EM1100178"/>
    <s v="2025em1100178@bitspilani-digital.edu.in"/>
    <s v="MADHUSIKTA BHOWMIK"/>
    <s v="FEMALE"/>
    <s v="`+91-9444556517"/>
    <n v="14.667"/>
    <n v="15"/>
    <n v="15"/>
    <n v="15"/>
    <n v="59.667000000000002"/>
    <n v="65"/>
    <s v="Statistical Modelling &amp; Inferencing"/>
    <s v="MDS DF401"/>
    <s v="0 missed"/>
    <s v="0 missed"/>
    <n v="3"/>
    <n v="1"/>
    <n v="1"/>
    <n v="1"/>
    <s v="0 missed"/>
    <n v="4"/>
    <n v="1"/>
    <x v="1"/>
    <s v="No Data"/>
    <s v="A-S2_Onsite"/>
    <s v="Absent"/>
    <s v="A-S2_Onsite"/>
    <n v="4.5"/>
    <n v="4.75"/>
    <n v="10"/>
    <n v="10"/>
    <n v="10"/>
    <n v="10"/>
    <n v="58.5"/>
    <n v="60"/>
    <s v="Data Pre-Processing"/>
    <s v="MDS DF402"/>
    <s v="0 missed"/>
    <s v="-"/>
    <n v="6"/>
    <s v="-"/>
    <n v="1"/>
    <s v="-"/>
    <s v="0 missed"/>
    <n v="6"/>
    <n v="1"/>
    <x v="1"/>
    <s v="No Data"/>
    <s v="A-S2_Onsite"/>
    <s v="Absent"/>
    <s v="A-S2_Onsite"/>
    <n v="20"/>
    <n v="16"/>
    <n v="36"/>
    <n v="60"/>
    <s v="Feature Engineering"/>
    <s v="MDS DF403"/>
    <s v="0 missed"/>
    <s v="0 missed"/>
    <n v="1"/>
    <n v="1"/>
    <n v="1"/>
    <n v="1"/>
    <s v="0 missed"/>
    <n v="2"/>
    <n v="1"/>
    <x v="1"/>
    <s v="No Data"/>
    <s v="A-S2_Onsite"/>
    <s v="Absent"/>
    <s v="A-S2_Onsite"/>
    <n v="19"/>
    <n v="20"/>
    <n v="18"/>
    <n v="57"/>
    <n v="60"/>
    <s v="Data Visualization &amp; Storytelling"/>
    <s v="MDS DF404"/>
    <s v="0 missed"/>
    <s v="0 missed"/>
    <n v="2"/>
    <n v="1"/>
    <n v="1"/>
    <n v="1"/>
    <s v="0 missed"/>
    <n v="3"/>
    <n v="1"/>
    <x v="1"/>
    <s v="No Data"/>
    <s v="A-S2_Onsite"/>
    <s v="Absent"/>
    <s v="A-S2_Onsite"/>
    <n v="6"/>
    <n v="7.625"/>
    <n v="8"/>
    <n v="14"/>
    <s v="A"/>
    <n v="35.625"/>
    <n v="65"/>
    <s v="Data Stores &amp; Pipelines"/>
    <s v="MDS DF406"/>
    <s v="0 missed"/>
    <s v="1 missed"/>
    <n v="3"/>
    <n v="1"/>
    <n v="1"/>
    <n v="0.5"/>
    <s v="1 missed"/>
    <n v="4"/>
    <n v="0.8"/>
    <x v="6"/>
    <s v="No Data"/>
    <s v="A-S2_Onsite"/>
    <s v="Absent"/>
    <s v="A-S2_Onsite"/>
    <s v="P-0, _x000a_A-0, _x000a_No Data-5"/>
    <s v="P-0, _x000a_A-5, _x000a_No Data-0"/>
    <s v="A-S2_Onsite"/>
    <s v="A-S2_Onsite"/>
    <s v="A-S2_Onsite"/>
    <s v="A-S2_Onsite"/>
    <s v="A-S2_Onsite"/>
    <x v="1"/>
    <s v="Activated"/>
    <s v="Onsite"/>
    <x v="168"/>
    <x v="2"/>
  </r>
  <r>
    <n v="179"/>
    <s v="MSc DS-AI"/>
    <s v="2025EM1100179"/>
    <s v="2025em1100179@bitspilani-digital.edu.in"/>
    <s v="BHOSALE MANAVENDRA VILASRAO"/>
    <s v="MALE"/>
    <s v="`+91-7218439047"/>
    <s v="A"/>
    <s v="A"/>
    <s v="A"/>
    <s v="A"/>
    <n v="0"/>
    <n v="65"/>
    <s v="Statistical Modelling &amp; Inferencing"/>
    <s v="MDS DF401"/>
    <s v="3 missed"/>
    <s v="1 missed"/>
    <n v="0"/>
    <n v="0"/>
    <n v="0"/>
    <n v="0"/>
    <s v="4 missed"/>
    <n v="0"/>
    <n v="0"/>
    <x v="0"/>
    <s v="No Data"/>
    <s v="P-S2_Onsite"/>
    <s v="Present"/>
    <s v="P-S2_Onsite"/>
    <s v="A"/>
    <n v="1.25"/>
    <s v="A"/>
    <s v="A"/>
    <s v="A"/>
    <n v="0"/>
    <n v="2.5"/>
    <n v="60"/>
    <s v="Data Pre-Processing"/>
    <s v="MDS DF402"/>
    <s v="4 missed"/>
    <s v="-"/>
    <n v="2"/>
    <s v="-"/>
    <n v="0.33333333333333331"/>
    <s v="-"/>
    <s v="4 missed"/>
    <n v="2"/>
    <n v="0.33333333333333331"/>
    <x v="3"/>
    <s v="P-S1_Onsite"/>
    <s v="No Data"/>
    <s v="Present"/>
    <s v="P-S1_Onsite"/>
    <s v="A"/>
    <s v="A"/>
    <n v="0"/>
    <n v="60"/>
    <s v="Feature Engineering"/>
    <s v="MDS DF403"/>
    <s v="1 missed"/>
    <s v="1 missed"/>
    <n v="0"/>
    <n v="0"/>
    <n v="0"/>
    <n v="0"/>
    <s v="2 missed"/>
    <n v="0"/>
    <n v="0"/>
    <x v="0"/>
    <s v="No Data"/>
    <s v="P-S2_Onsite"/>
    <s v="Present"/>
    <s v="P-S2_Onsite"/>
    <s v="A"/>
    <s v="A"/>
    <s v="A"/>
    <n v="0"/>
    <n v="60"/>
    <s v="Data Visualization &amp; Storytelling"/>
    <s v="MDS DF404"/>
    <s v="2 missed"/>
    <s v="1 missed"/>
    <n v="0"/>
    <n v="0"/>
    <n v="0"/>
    <n v="0"/>
    <s v="3 missed"/>
    <n v="0"/>
    <n v="0"/>
    <x v="0"/>
    <s v="No Data"/>
    <s v="P-S2_Onsite"/>
    <s v="Present"/>
    <s v="P-S2_Onsite"/>
    <s v="A"/>
    <s v="A"/>
    <s v="A"/>
    <s v="A"/>
    <s v="A"/>
    <n v="0"/>
    <n v="65"/>
    <s v="Data Stores &amp; Pipelines"/>
    <s v="MDS DF406"/>
    <s v="3 missed"/>
    <s v="2 missed"/>
    <n v="0"/>
    <n v="0"/>
    <n v="0"/>
    <n v="0"/>
    <s v="5 missed"/>
    <n v="0"/>
    <n v="0"/>
    <x v="0"/>
    <s v="P-S1_Onsite"/>
    <s v="No Data"/>
    <s v="Present"/>
    <s v="P-S1_Onsite"/>
    <s v="P-2, _x000a_A-0, _x000a_No Data-3"/>
    <s v="P-3, _x000a_A-0, _x000a_No Data-2"/>
    <s v="P-S2_Onsite"/>
    <s v="P-S1_Onsite"/>
    <s v="P-S2_Onsite"/>
    <s v="P-S2_Onsite"/>
    <s v="P-S1_Onsite"/>
    <x v="0"/>
    <s v="Activated"/>
    <s v="Onsite"/>
    <x v="169"/>
    <x v="0"/>
  </r>
  <r>
    <n v="180"/>
    <s v="MSc DS-AI"/>
    <s v="2025EM1100180"/>
    <s v="2025em1100180@bitspilani-digital.edu.in"/>
    <s v="AVINASH GOEN"/>
    <s v="MALE"/>
    <s v="`+91-7021820718"/>
    <n v="15"/>
    <n v="15"/>
    <n v="15"/>
    <n v="17"/>
    <n v="62"/>
    <n v="65"/>
    <s v="Statistical Modelling &amp; Inferencing"/>
    <s v="MDS DF401"/>
    <s v="0 missed"/>
    <s v="0 missed"/>
    <n v="3"/>
    <n v="1"/>
    <n v="1"/>
    <n v="1"/>
    <s v="0 missed"/>
    <n v="4"/>
    <n v="1"/>
    <x v="1"/>
    <s v="P-S1_Onsite"/>
    <s v="No Data"/>
    <s v="Present"/>
    <s v="P-S1_Onsite"/>
    <n v="4.5"/>
    <n v="4.5"/>
    <n v="10"/>
    <n v="10"/>
    <n v="10"/>
    <n v="10"/>
    <n v="58"/>
    <n v="60"/>
    <s v="Data Pre-Processing"/>
    <s v="MDS DF402"/>
    <s v="0 missed"/>
    <s v="-"/>
    <n v="6"/>
    <s v="-"/>
    <n v="1"/>
    <s v="-"/>
    <s v="0 missed"/>
    <n v="6"/>
    <n v="1"/>
    <x v="1"/>
    <s v="P-S1_Onsite"/>
    <s v="No Data"/>
    <s v="Present"/>
    <s v="P-S1_Onsite"/>
    <n v="20"/>
    <n v="33"/>
    <n v="53"/>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5.5"/>
    <n v="7.625"/>
    <n v="9"/>
    <n v="16"/>
    <n v="17"/>
    <n v="55.1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170"/>
    <x v="0"/>
  </r>
  <r>
    <n v="181"/>
    <s v="MSc DS-AI"/>
    <s v="2025EM1100181"/>
    <s v="2025em1100181@bitspilani-digital.edu.in"/>
    <s v="Bhanderi Kriskumar Rasikbhai"/>
    <s v="MALE"/>
    <s v="`+91-9067536092"/>
    <n v="14"/>
    <n v="15"/>
    <n v="15"/>
    <n v="17"/>
    <n v="61"/>
    <n v="65"/>
    <s v="Statistical Modelling &amp; Inferencing"/>
    <s v="MDS DF401"/>
    <s v="0 missed"/>
    <s v="0 missed"/>
    <n v="3"/>
    <n v="1"/>
    <n v="1"/>
    <n v="1"/>
    <s v="0 missed"/>
    <n v="4"/>
    <n v="1"/>
    <x v="1"/>
    <s v="No Data"/>
    <s v="P-S2_Onsite"/>
    <s v="Present"/>
    <s v="P-S2_Onsite"/>
    <n v="4.75"/>
    <n v="4.75"/>
    <n v="10"/>
    <n v="10"/>
    <n v="9"/>
    <s v="A"/>
    <n v="48"/>
    <n v="60"/>
    <s v="Data Pre-Processing"/>
    <s v="MDS DF402"/>
    <s v="1 missed"/>
    <s v="-"/>
    <n v="5"/>
    <s v="-"/>
    <n v="0.83333333333333337"/>
    <s v="-"/>
    <s v="1 missed"/>
    <n v="5"/>
    <n v="0.83333333333333337"/>
    <x v="2"/>
    <s v="No Data"/>
    <s v="P-S2_Onsite"/>
    <s v="Present"/>
    <s v="P-S2_Onsite"/>
    <n v="20"/>
    <n v="33"/>
    <n v="53"/>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5.5"/>
    <n v="6.5"/>
    <n v="8"/>
    <n v="15"/>
    <n v="19"/>
    <n v="54"/>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71"/>
    <x v="0"/>
  </r>
  <r>
    <n v="182"/>
    <s v="MSc DS-AI"/>
    <s v="2025EM1100182"/>
    <s v="2025em1100182@bitspilani-digital.edu.in"/>
    <s v="SURAJ VERMA"/>
    <s v="MALE"/>
    <s v="`+91-7876130874"/>
    <n v="15"/>
    <n v="13.5"/>
    <n v="15"/>
    <n v="20"/>
    <n v="63.5"/>
    <n v="65"/>
    <s v="Statistical Modelling &amp; Inferencing"/>
    <s v="MDS DF401"/>
    <s v="0 missed"/>
    <s v="0 missed"/>
    <n v="3"/>
    <n v="1"/>
    <n v="1"/>
    <n v="1"/>
    <s v="0 missed"/>
    <n v="4"/>
    <n v="1"/>
    <x v="1"/>
    <s v="No Data"/>
    <s v="P-S2_Onsite"/>
    <s v="Present"/>
    <s v="P-S2_Onsite"/>
    <n v="4.5"/>
    <n v="4"/>
    <n v="10"/>
    <n v="8"/>
    <n v="9"/>
    <n v="9"/>
    <n v="53"/>
    <n v="60"/>
    <s v="Data Pre-Processing"/>
    <s v="MDS DF402"/>
    <s v="0 missed"/>
    <s v="-"/>
    <n v="6"/>
    <s v="-"/>
    <n v="1"/>
    <s v="-"/>
    <s v="0 missed"/>
    <n v="6"/>
    <n v="1"/>
    <x v="1"/>
    <s v="No Data"/>
    <s v="P-S2_Onsite"/>
    <s v="Present"/>
    <s v="P-S2_Onsite"/>
    <n v="19"/>
    <n v="28"/>
    <n v="47"/>
    <n v="60"/>
    <s v="Feature Engineering"/>
    <s v="MDS DF403"/>
    <s v="0 missed"/>
    <s v="0 missed"/>
    <n v="1"/>
    <n v="1"/>
    <n v="1"/>
    <n v="1"/>
    <s v="0 missed"/>
    <n v="2"/>
    <n v="1"/>
    <x v="1"/>
    <s v="No Data"/>
    <s v="P-S2_Onsite"/>
    <s v="Present"/>
    <s v="P-S2_Onsite"/>
    <n v="19"/>
    <n v="20"/>
    <n v="16"/>
    <n v="55"/>
    <n v="60"/>
    <s v="Data Visualization &amp; Storytelling"/>
    <s v="MDS DF404"/>
    <s v="0 missed"/>
    <s v="0 missed"/>
    <n v="2"/>
    <n v="1"/>
    <n v="1"/>
    <n v="1"/>
    <s v="0 missed"/>
    <n v="3"/>
    <n v="1"/>
    <x v="1"/>
    <s v="No Data"/>
    <s v="P-S2_Onsite"/>
    <s v="Present"/>
    <s v="P-S2_Onsite"/>
    <n v="5.5"/>
    <n v="6.5"/>
    <n v="9"/>
    <n v="14"/>
    <s v="A"/>
    <n v="35"/>
    <n v="65"/>
    <s v="Data Stores &amp; Pipelines"/>
    <s v="MDS DF406"/>
    <s v="0 missed"/>
    <s v="1 missed"/>
    <n v="3"/>
    <n v="1"/>
    <n v="1"/>
    <n v="0.5"/>
    <s v="1 missed"/>
    <n v="4"/>
    <n v="0.8"/>
    <x v="6"/>
    <s v="No Data"/>
    <s v="P-S2_Onsite"/>
    <s v="Present"/>
    <s v="P-S2_Onsite"/>
    <s v="P-0, _x000a_A-0, _x000a_No Data-5"/>
    <s v="P-5, _x000a_A-0, _x000a_No Data-0"/>
    <s v="P-S2_Onsite"/>
    <s v="P-S2_Onsite"/>
    <s v="P-S2_Onsite"/>
    <s v="P-S2_Onsite"/>
    <s v="P-S2_Onsite"/>
    <x v="0"/>
    <s v="Activated"/>
    <s v="Onsite"/>
    <x v="172"/>
    <x v="0"/>
  </r>
  <r>
    <n v="183"/>
    <s v="MSc DS-AI"/>
    <s v="2025EM1100183"/>
    <s v="2025em1100183@bitspilani-digital.edu.in"/>
    <s v="LODHA NAMAN PUSHPENDRA KIRAN"/>
    <s v="MALE"/>
    <s v="`+91-8451925912"/>
    <n v="14"/>
    <n v="15"/>
    <n v="15"/>
    <n v="20"/>
    <n v="64"/>
    <n v="65"/>
    <s v="Statistical Modelling &amp; Inferencing"/>
    <s v="MDS DF401"/>
    <s v="0 missed"/>
    <s v="0 missed"/>
    <n v="3"/>
    <n v="1"/>
    <n v="1"/>
    <n v="1"/>
    <s v="0 missed"/>
    <n v="4"/>
    <n v="1"/>
    <x v="1"/>
    <s v="P-S1_Onsite"/>
    <s v="No Data"/>
    <s v="Present"/>
    <s v="P-S1_Onsite"/>
    <n v="4.75"/>
    <n v="4.5"/>
    <n v="10"/>
    <n v="10"/>
    <n v="10"/>
    <n v="10"/>
    <n v="58.5"/>
    <n v="60"/>
    <s v="Data Pre-Processing"/>
    <s v="MDS DF402"/>
    <s v="0 missed"/>
    <s v="-"/>
    <n v="6"/>
    <s v="-"/>
    <n v="1"/>
    <s v="-"/>
    <s v="0 missed"/>
    <n v="6"/>
    <n v="1"/>
    <x v="1"/>
    <s v="P-S1_Onsite"/>
    <s v="No Data"/>
    <s v="Present"/>
    <s v="P-S1_Onsite"/>
    <n v="19"/>
    <n v="17"/>
    <n v="36"/>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6"/>
    <n v="6.75"/>
    <n v="9"/>
    <n v="10"/>
    <n v="18"/>
    <n v="49.7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173"/>
    <x v="0"/>
  </r>
  <r>
    <n v="184"/>
    <s v="MSc DS-AI"/>
    <s v="2025EM1100184"/>
    <s v="2025em1100184@bitspilani-digital.edu.in"/>
    <s v="KESHAV JENA"/>
    <s v="MALE"/>
    <s v="`+91-7217474299"/>
    <s v="A"/>
    <n v="15"/>
    <n v="15"/>
    <n v="13"/>
    <n v="43"/>
    <n v="65"/>
    <s v="Statistical Modelling &amp; Inferencing"/>
    <s v="MDS DF401"/>
    <s v="1 missed"/>
    <s v="0 missed"/>
    <n v="2"/>
    <n v="1"/>
    <n v="0.66666666666666663"/>
    <n v="1"/>
    <s v="1 missed"/>
    <n v="3"/>
    <n v="0.75"/>
    <x v="4"/>
    <s v="No Data"/>
    <s v="P-S2_Onsite"/>
    <s v="Present"/>
    <s v="P-S2_Onsite"/>
    <n v="5"/>
    <n v="2.25"/>
    <n v="10"/>
    <n v="10"/>
    <n v="10"/>
    <n v="10"/>
    <n v="54.5"/>
    <n v="60"/>
    <s v="Data Pre-Processing"/>
    <s v="MDS DF402"/>
    <s v="0 missed"/>
    <s v="-"/>
    <n v="6"/>
    <s v="-"/>
    <n v="1"/>
    <s v="-"/>
    <s v="0 missed"/>
    <n v="6"/>
    <n v="1"/>
    <x v="1"/>
    <s v="P-S1_Onsite"/>
    <s v="No Data"/>
    <s v="Present"/>
    <s v="P-S1_Onsite"/>
    <s v="A"/>
    <n v="18"/>
    <n v="18"/>
    <n v="60"/>
    <s v="Feature Engineering"/>
    <s v="MDS DF403"/>
    <s v="1 missed"/>
    <s v="0 missed"/>
    <n v="0"/>
    <n v="1"/>
    <n v="0"/>
    <n v="1"/>
    <s v="1 missed"/>
    <n v="1"/>
    <n v="0.5"/>
    <x v="3"/>
    <s v="P-S1_Onsite"/>
    <s v="No Data"/>
    <s v="Present"/>
    <s v="P-S1_Onsite"/>
    <n v="20"/>
    <n v="20"/>
    <n v="17"/>
    <n v="57"/>
    <n v="60"/>
    <s v="Data Visualization &amp; Storytelling"/>
    <s v="MDS DF404"/>
    <s v="0 missed"/>
    <s v="0 missed"/>
    <n v="2"/>
    <n v="1"/>
    <n v="1"/>
    <n v="1"/>
    <s v="0 missed"/>
    <n v="3"/>
    <n v="1"/>
    <x v="1"/>
    <s v="P-S1_Onsite"/>
    <s v="No Data"/>
    <s v="Present"/>
    <s v="P-S1_Onsite"/>
    <n v="5.5"/>
    <s v="A"/>
    <n v="8"/>
    <s v="A"/>
    <s v="A"/>
    <n v="13.5"/>
    <n v="65"/>
    <s v="Data Stores &amp; Pipelines"/>
    <s v="MDS DF406"/>
    <s v="1 missed"/>
    <s v="2 missed"/>
    <n v="2"/>
    <n v="0"/>
    <n v="0.66666666666666663"/>
    <n v="0"/>
    <s v="3 missed"/>
    <n v="2"/>
    <n v="0.4"/>
    <x v="4"/>
    <s v="No Data"/>
    <s v="P-S2_Onsite"/>
    <s v="Present"/>
    <s v="P-S2_Onsite"/>
    <s v="P-3, _x000a_A-0, _x000a_No Data-2"/>
    <s v="P-2, _x000a_A-0, _x000a_No Data-3"/>
    <s v="P-S2_Onsite"/>
    <s v="P-S1_Onsite"/>
    <s v="P-S1_Onsite"/>
    <s v="P-S1_Onsite"/>
    <s v="P-S2_Onsite"/>
    <x v="0"/>
    <s v="Activated"/>
    <s v="Onsite"/>
    <x v="174"/>
    <x v="0"/>
  </r>
  <r>
    <n v="185"/>
    <s v="MSc DS-AI"/>
    <s v="2025EM1100185"/>
    <s v="2025em1100185@bitspilani-digital.edu.in"/>
    <s v="BURUGU THRILLOKH SHIVA RAMOJINI BABU"/>
    <s v="MALE"/>
    <s v="`+91-9701981287"/>
    <s v="A"/>
    <n v="15"/>
    <n v="15"/>
    <s v="A"/>
    <n v="30"/>
    <n v="65"/>
    <s v="Statistical Modelling &amp; Inferencing"/>
    <s v="MDS DF401"/>
    <s v="1 missed"/>
    <s v="1 missed"/>
    <n v="2"/>
    <n v="0"/>
    <n v="0.66666666666666663"/>
    <n v="0"/>
    <s v="2 missed"/>
    <n v="2"/>
    <n v="0.5"/>
    <x v="6"/>
    <s v="No Data"/>
    <s v="A-S2_Onsite"/>
    <s v="Absent"/>
    <s v="A-S2_Onsite"/>
    <s v="A"/>
    <s v="A"/>
    <n v="10"/>
    <s v="A"/>
    <s v="A"/>
    <s v="A"/>
    <n v="10"/>
    <n v="60"/>
    <s v="Data Pre-Processing"/>
    <s v="MDS DF402"/>
    <s v="5 missed"/>
    <s v="-"/>
    <n v="1"/>
    <s v="-"/>
    <n v="0.16666666666666666"/>
    <s v="-"/>
    <s v="5 missed"/>
    <n v="1"/>
    <n v="0.16666666666666666"/>
    <x v="6"/>
    <s v="No Data"/>
    <s v="A-S2_Onsite"/>
    <s v="Absent"/>
    <s v="A-S2_Onsite"/>
    <s v="A"/>
    <s v="A"/>
    <n v="0"/>
    <n v="60"/>
    <s v="Feature Engineering"/>
    <s v="MDS DF403"/>
    <s v="1 missed"/>
    <s v="1 missed"/>
    <n v="0"/>
    <n v="0"/>
    <n v="0"/>
    <n v="0"/>
    <s v="2 missed"/>
    <n v="0"/>
    <n v="0"/>
    <x v="0"/>
    <s v="No Data"/>
    <s v="A-S2_Onsite"/>
    <s v="Absent"/>
    <s v="A-S2_Onsite"/>
    <n v="20"/>
    <s v="A"/>
    <s v="A"/>
    <n v="20"/>
    <n v="60"/>
    <s v="Data Visualization &amp; Storytelling"/>
    <s v="MDS DF404"/>
    <s v="1 missed"/>
    <s v="1 missed"/>
    <n v="1"/>
    <n v="0"/>
    <n v="0.5"/>
    <n v="0"/>
    <s v="2 missed"/>
    <n v="1"/>
    <n v="0.33333333333333331"/>
    <x v="4"/>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175"/>
    <x v="1"/>
  </r>
  <r>
    <n v="186"/>
    <s v="MSc DS-AI"/>
    <s v="2025EM1100186"/>
    <s v="2025em1100186@bitspilani-digital.edu.in"/>
    <s v="SWARNAKARI SINDURA"/>
    <s v="FEMALE"/>
    <s v="`+91-9949266414"/>
    <n v="15"/>
    <n v="15"/>
    <n v="15"/>
    <n v="20"/>
    <n v="65"/>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P-S1_Onsite"/>
    <s v="No Data"/>
    <s v="Present"/>
    <s v="P-S1_Onsite"/>
    <n v="19"/>
    <n v="25"/>
    <n v="44"/>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P-S1_Onsite"/>
    <s v="No Data"/>
    <s v="Present"/>
    <s v="P-S1_Onsite"/>
    <s v="A"/>
    <n v="7.125"/>
    <n v="8"/>
    <n v="16"/>
    <n v="16"/>
    <n v="47.125"/>
    <n v="65"/>
    <s v="Data Stores &amp; Pipelines"/>
    <s v="MDS DF406"/>
    <s v="1 missed"/>
    <s v="0 missed"/>
    <n v="2"/>
    <n v="2"/>
    <n v="0.66666666666666663"/>
    <n v="1"/>
    <s v="1 missed"/>
    <n v="4"/>
    <n v="0.8"/>
    <x v="2"/>
    <s v="No Data"/>
    <s v="P-S2_Onsite"/>
    <s v="Present"/>
    <s v="P-S2_Onsite"/>
    <s v="P-2, _x000a_A-0, _x000a_No Data-3"/>
    <s v="P-3, _x000a_A-0, _x000a_No Data-2"/>
    <s v="P-S2_Onsite"/>
    <s v="P-S1_Onsite"/>
    <s v="P-S2_Onsite"/>
    <s v="P-S1_Onsite"/>
    <s v="P-S2_Onsite"/>
    <x v="0"/>
    <s v="Activated"/>
    <s v="Onsite"/>
    <x v="176"/>
    <x v="0"/>
  </r>
  <r>
    <n v="187"/>
    <s v="MSc DS-AI"/>
    <s v="2025EM1100187"/>
    <s v="2025em1100187@bitspilani-digital.edu.in"/>
    <s v="YOGESH V"/>
    <s v="MALE"/>
    <s v="`+91-9094867521"/>
    <n v="15"/>
    <n v="15"/>
    <n v="15"/>
    <n v="15"/>
    <n v="60"/>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No Data"/>
    <s v="P-S2_Onsite"/>
    <s v="Present"/>
    <s v="P-S2_Onsite"/>
    <n v="20"/>
    <n v="27"/>
    <n v="47"/>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4.5"/>
    <n v="7.375"/>
    <n v="9"/>
    <n v="12"/>
    <n v="18"/>
    <n v="50.8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77"/>
    <x v="0"/>
  </r>
  <r>
    <n v="188"/>
    <s v="MSc DS-AI"/>
    <s v="2025EM1100188"/>
    <s v="2025em1100188@bitspilani-digital.edu.in"/>
    <s v="SHUBHRA VERMA"/>
    <s v="FEMALE"/>
    <s v="`+91-9413458232"/>
    <s v="A"/>
    <n v="15"/>
    <s v="A"/>
    <n v="20"/>
    <n v="35"/>
    <n v="65"/>
    <s v="Statistical Modelling &amp; Inferencing"/>
    <s v="MDS DF401"/>
    <s v="2 missed"/>
    <s v="0 missed"/>
    <n v="1"/>
    <n v="1"/>
    <n v="0.33333333333333331"/>
    <n v="1"/>
    <s v="2 missed"/>
    <n v="2"/>
    <n v="0.5"/>
    <x v="2"/>
    <s v="No Data"/>
    <s v="P-S2_Onsite"/>
    <s v="Present"/>
    <s v="P-S2_Onsite"/>
    <n v="4.5"/>
    <n v="4.5"/>
    <n v="0"/>
    <n v="10"/>
    <n v="9"/>
    <s v="A"/>
    <n v="37"/>
    <n v="60"/>
    <s v="Data Pre-Processing"/>
    <s v="MDS DF402"/>
    <s v="1 missed"/>
    <s v="-"/>
    <n v="5"/>
    <s v="-"/>
    <n v="0.83333333333333337"/>
    <s v="-"/>
    <s v="1 missed"/>
    <n v="5"/>
    <n v="0.83333333333333337"/>
    <x v="2"/>
    <s v="P-S1_Onsite"/>
    <s v="No Data"/>
    <s v="Present"/>
    <s v="P-S1_Onsite"/>
    <n v="19"/>
    <n v="22.5"/>
    <n v="41.5"/>
    <n v="60"/>
    <s v="Feature Engineering"/>
    <s v="MDS DF403"/>
    <s v="0 missed"/>
    <s v="0 missed"/>
    <n v="1"/>
    <n v="1"/>
    <n v="1"/>
    <n v="1"/>
    <s v="0 missed"/>
    <n v="2"/>
    <n v="1"/>
    <x v="1"/>
    <s v="No Data"/>
    <s v="P-S2_Onsite"/>
    <s v="Present"/>
    <s v="P-S2_Onsite"/>
    <n v="18"/>
    <n v="20"/>
    <n v="17"/>
    <n v="55"/>
    <n v="60"/>
    <s v="Data Visualization &amp; Storytelling"/>
    <s v="MDS DF404"/>
    <s v="0 missed"/>
    <s v="0 missed"/>
    <n v="2"/>
    <n v="1"/>
    <n v="1"/>
    <n v="1"/>
    <s v="0 missed"/>
    <n v="3"/>
    <n v="1"/>
    <x v="1"/>
    <s v="P-S1_Onsite"/>
    <s v="No Data"/>
    <s v="Present"/>
    <s v="P-S1_Onsite"/>
    <n v="5.5"/>
    <n v="5.875"/>
    <n v="8"/>
    <n v="8"/>
    <n v="18"/>
    <n v="45.37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178"/>
    <x v="0"/>
  </r>
  <r>
    <n v="189"/>
    <s v="MSc DS-AI"/>
    <s v="2025EM1100189"/>
    <s v="2025em1100189@bitspilani-digital.edu.in"/>
    <s v="SABYASACHI KUMAR"/>
    <s v="MALE"/>
    <s v="`+91-7365024917"/>
    <n v="13"/>
    <n v="15"/>
    <n v="15"/>
    <n v="19"/>
    <n v="62"/>
    <n v="65"/>
    <s v="Statistical Modelling &amp; Inferencing"/>
    <s v="MDS DF401"/>
    <s v="0 missed"/>
    <s v="0 missed"/>
    <n v="3"/>
    <n v="1"/>
    <n v="1"/>
    <n v="1"/>
    <s v="0 missed"/>
    <n v="4"/>
    <n v="1"/>
    <x v="1"/>
    <s v="P-S1_Onsite"/>
    <s v="No Data"/>
    <s v="Present"/>
    <s v="P-S1_Onsite"/>
    <n v="5"/>
    <n v="4.5"/>
    <n v="10"/>
    <n v="10"/>
    <n v="10"/>
    <n v="10"/>
    <n v="59"/>
    <n v="60"/>
    <s v="Data Pre-Processing"/>
    <s v="MDS DF402"/>
    <s v="0 missed"/>
    <s v="-"/>
    <n v="6"/>
    <s v="-"/>
    <n v="1"/>
    <s v="-"/>
    <s v="0 missed"/>
    <n v="6"/>
    <n v="1"/>
    <x v="1"/>
    <s v="No Data"/>
    <s v="P-S2_Onsite"/>
    <s v="Present"/>
    <s v="P-S2_Onsite"/>
    <n v="19"/>
    <n v="29"/>
    <n v="48"/>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No Data"/>
    <s v="P-S2_Onsite"/>
    <s v="Present"/>
    <s v="P-S2_Onsite"/>
    <n v="8"/>
    <n v="6.75"/>
    <n v="9"/>
    <n v="18"/>
    <n v="17"/>
    <n v="58.75"/>
    <n v="65"/>
    <s v="Data Stores &amp; Pipelines"/>
    <s v="MDS DF406"/>
    <s v="0 missed"/>
    <s v="0 missed"/>
    <n v="3"/>
    <n v="2"/>
    <n v="1"/>
    <n v="1"/>
    <s v="0 missed"/>
    <n v="5"/>
    <n v="1"/>
    <x v="1"/>
    <s v="P-S1_Onsite"/>
    <s v="No Data"/>
    <s v="Present"/>
    <s v="P-S1_Onsite"/>
    <s v="P-2, _x000a_A-0, _x000a_No Data-3"/>
    <s v="P-3, _x000a_A-0, _x000a_No Data-2"/>
    <s v="P-S1_Onsite"/>
    <s v="P-S2_Onsite"/>
    <s v="P-S2_Onsite"/>
    <s v="P-S2_Onsite"/>
    <s v="P-S1_Onsite"/>
    <x v="0"/>
    <s v="Activated"/>
    <s v="Onsite"/>
    <x v="179"/>
    <x v="0"/>
  </r>
  <r>
    <n v="190"/>
    <s v="MSc DS-AI"/>
    <s v="2025EM1100190"/>
    <s v="2025em1100190@bitspilani-digital.edu.in"/>
    <s v="DIPEN THAPA"/>
    <s v="MALE"/>
    <s v="`+91-9002352283"/>
    <n v="15"/>
    <n v="15"/>
    <n v="15"/>
    <n v="17"/>
    <n v="62"/>
    <n v="65"/>
    <s v="Statistical Modelling &amp; Inferencing"/>
    <s v="MDS DF401"/>
    <s v="0 missed"/>
    <s v="0 missed"/>
    <n v="3"/>
    <n v="1"/>
    <n v="1"/>
    <n v="1"/>
    <s v="0 missed"/>
    <n v="4"/>
    <n v="1"/>
    <x v="1"/>
    <s v="P-S1_Onsite"/>
    <s v="No Data"/>
    <s v="Present"/>
    <s v="P-S1_Onsite"/>
    <n v="5"/>
    <n v="4.75"/>
    <n v="10"/>
    <n v="10"/>
    <n v="10"/>
    <n v="10"/>
    <n v="59.5"/>
    <n v="60"/>
    <s v="Data Pre-Processing"/>
    <s v="MDS DF402"/>
    <s v="0 missed"/>
    <s v="-"/>
    <n v="6"/>
    <s v="-"/>
    <n v="1"/>
    <s v="-"/>
    <s v="0 missed"/>
    <n v="6"/>
    <n v="1"/>
    <x v="1"/>
    <s v="P-S1_Onsite"/>
    <s v="No Data"/>
    <s v="Present"/>
    <s v="P-S1_Onsite"/>
    <n v="20"/>
    <n v="23"/>
    <n v="43"/>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5.5"/>
    <n v="7.25"/>
    <n v="9"/>
    <n v="16"/>
    <n v="17"/>
    <n v="54.7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180"/>
    <x v="0"/>
  </r>
  <r>
    <n v="191"/>
    <s v="MSc DS-AI"/>
    <s v="2025EM1100191"/>
    <s v="2025em1100191@bitspilani-digital.edu.in"/>
    <s v="DHISHANAA K R"/>
    <s v="FEMALE"/>
    <s v="`+91-8838396689"/>
    <n v="14.333"/>
    <n v="15"/>
    <n v="15"/>
    <n v="15"/>
    <n v="59.332999999999998"/>
    <n v="65"/>
    <s v="Statistical Modelling &amp; Inferencing"/>
    <s v="MDS DF401"/>
    <s v="0 missed"/>
    <s v="0 missed"/>
    <n v="3"/>
    <n v="1"/>
    <n v="1"/>
    <n v="1"/>
    <s v="0 missed"/>
    <n v="4"/>
    <n v="1"/>
    <x v="1"/>
    <s v="P-S1_Onsite"/>
    <s v="No Data"/>
    <s v="Present"/>
    <s v="P-S1_Onsite"/>
    <n v="4.75"/>
    <n v="4.75"/>
    <n v="10"/>
    <n v="10"/>
    <n v="8"/>
    <n v="10"/>
    <n v="57"/>
    <n v="60"/>
    <s v="Data Pre-Processing"/>
    <s v="MDS DF402"/>
    <s v="0 missed"/>
    <s v="-"/>
    <n v="6"/>
    <s v="-"/>
    <n v="1"/>
    <s v="-"/>
    <s v="0 missed"/>
    <n v="6"/>
    <n v="1"/>
    <x v="1"/>
    <s v="P-S1_Onsite"/>
    <s v="No Data"/>
    <s v="Present"/>
    <s v="P-S1_Onsite"/>
    <s v="A"/>
    <n v="24.5"/>
    <n v="24.5"/>
    <n v="60"/>
    <s v="Feature Engineering"/>
    <s v="MDS DF403"/>
    <s v="1 missed"/>
    <s v="0 missed"/>
    <n v="0"/>
    <n v="1"/>
    <n v="0"/>
    <n v="1"/>
    <s v="1 missed"/>
    <n v="1"/>
    <n v="0.5"/>
    <x v="3"/>
    <s v="No Data"/>
    <s v="P-S2_Onsite"/>
    <s v="Present"/>
    <s v="P-S2_Onsite"/>
    <n v="20"/>
    <n v="20"/>
    <n v="19"/>
    <n v="59"/>
    <n v="60"/>
    <s v="Data Visualization &amp; Storytelling"/>
    <s v="MDS DF404"/>
    <s v="0 missed"/>
    <s v="0 missed"/>
    <n v="2"/>
    <n v="1"/>
    <n v="1"/>
    <n v="1"/>
    <s v="0 missed"/>
    <n v="3"/>
    <n v="1"/>
    <x v="1"/>
    <s v="No Data"/>
    <s v="P-S2_Onsite"/>
    <s v="Present"/>
    <s v="P-S2_Onsite"/>
    <n v="5.5"/>
    <n v="7"/>
    <n v="8"/>
    <n v="10"/>
    <n v="20"/>
    <n v="50.5"/>
    <n v="65"/>
    <s v="Data Stores &amp; Pipelines"/>
    <s v="MDS DF406"/>
    <s v="0 missed"/>
    <s v="0 missed"/>
    <n v="3"/>
    <n v="2"/>
    <n v="1"/>
    <n v="1"/>
    <s v="0 missed"/>
    <n v="5"/>
    <n v="1"/>
    <x v="1"/>
    <s v="No Data"/>
    <s v="P-S2_Onsite"/>
    <s v="Present"/>
    <s v="P-S2_Onsite"/>
    <s v="P-2, _x000a_A-0, _x000a_No Data-3"/>
    <s v="P-3, _x000a_A-0, _x000a_No Data-2"/>
    <s v="P-S1_Onsite"/>
    <s v="P-S1_Onsite"/>
    <s v="P-S2_Onsite"/>
    <s v="P-S2_Onsite"/>
    <s v="P-S2_Onsite"/>
    <x v="0"/>
    <s v="Activated"/>
    <s v="Onsite"/>
    <x v="181"/>
    <x v="0"/>
  </r>
  <r>
    <n v="192"/>
    <s v="MSc DS-AI"/>
    <s v="2025EM1100192"/>
    <s v="2025em1100192@bitspilani-digital.edu.in"/>
    <s v="ANISHA DAS"/>
    <s v="FEMALE"/>
    <s v="`+91-7044648296"/>
    <n v="15"/>
    <n v="15"/>
    <n v="15"/>
    <n v="20"/>
    <n v="65"/>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No Data"/>
    <s v="P-S2_Onsite"/>
    <s v="Present"/>
    <s v="P-S2_Onsite"/>
    <n v="20"/>
    <n v="18"/>
    <n v="38"/>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6.5"/>
    <n v="6.375"/>
    <n v="8"/>
    <n v="12"/>
    <n v="18"/>
    <n v="50.875"/>
    <n v="65"/>
    <s v="Data Stores &amp; Pipelines"/>
    <s v="MDS DF406"/>
    <s v="0 missed"/>
    <s v="0 missed"/>
    <n v="3"/>
    <n v="2"/>
    <n v="1"/>
    <n v="1"/>
    <s v="0 missed"/>
    <n v="5"/>
    <n v="1"/>
    <x v="1"/>
    <s v="P-S1_Onsite"/>
    <s v="No Data"/>
    <s v="Present"/>
    <s v="P-S1_Onsite"/>
    <s v="P-2, _x000a_A-0, _x000a_No Data-3"/>
    <s v="P-3, _x000a_A-0, _x000a_No Data-2"/>
    <s v="P-S2_Onsite"/>
    <s v="P-S2_Onsite"/>
    <s v="P-S2_Onsite"/>
    <s v="P-S1_Onsite"/>
    <s v="P-S1_Onsite"/>
    <x v="0"/>
    <s v="Activated"/>
    <s v="Onsite"/>
    <x v="182"/>
    <x v="0"/>
  </r>
  <r>
    <n v="193"/>
    <s v="MSc DS-AI"/>
    <s v="2025EM1100193"/>
    <s v="2025em1100193@bitspilani-digital.edu.in"/>
    <s v="ANUJ GOEL"/>
    <s v="MALE"/>
    <s v="`+91-9350096003"/>
    <n v="15"/>
    <n v="15"/>
    <n v="15"/>
    <n v="20"/>
    <n v="65"/>
    <n v="65"/>
    <s v="Statistical Modelling &amp; Inferencing"/>
    <s v="MDS DF401"/>
    <s v="0 missed"/>
    <s v="0 missed"/>
    <n v="3"/>
    <n v="1"/>
    <n v="1"/>
    <n v="1"/>
    <s v="0 missed"/>
    <n v="4"/>
    <n v="1"/>
    <x v="1"/>
    <s v="No Data"/>
    <s v="P-S2_Onsite"/>
    <s v="Present"/>
    <s v="P-S2_Onsite"/>
    <n v="5"/>
    <n v="5"/>
    <n v="10"/>
    <n v="10"/>
    <n v="10"/>
    <n v="9"/>
    <n v="59"/>
    <n v="60"/>
    <s v="Data Pre-Processing"/>
    <s v="MDS DF402"/>
    <s v="0 missed"/>
    <s v="-"/>
    <n v="6"/>
    <s v="-"/>
    <n v="1"/>
    <s v="-"/>
    <s v="0 missed"/>
    <n v="6"/>
    <n v="1"/>
    <x v="1"/>
    <s v="P-S1_Onsite"/>
    <s v="No Data"/>
    <s v="Present"/>
    <s v="P-S1_Onsite"/>
    <n v="19"/>
    <n v="29"/>
    <n v="48"/>
    <n v="60"/>
    <s v="Feature Engineering"/>
    <s v="MDS DF403"/>
    <s v="0 missed"/>
    <s v="0 missed"/>
    <n v="1"/>
    <n v="1"/>
    <n v="1"/>
    <n v="1"/>
    <s v="0 missed"/>
    <n v="2"/>
    <n v="1"/>
    <x v="1"/>
    <s v="P-S1_Onsite"/>
    <s v="No Data"/>
    <s v="Present"/>
    <s v="P-S1_Onsite"/>
    <s v="A"/>
    <n v="19"/>
    <n v="18"/>
    <n v="37"/>
    <n v="60"/>
    <s v="Data Visualization &amp; Storytelling"/>
    <s v="MDS DF404"/>
    <s v="1 missed"/>
    <s v="0 missed"/>
    <n v="1"/>
    <n v="1"/>
    <n v="0.5"/>
    <n v="1"/>
    <s v="1 missed"/>
    <n v="2"/>
    <n v="0.66666666666666663"/>
    <x v="2"/>
    <s v="No Data"/>
    <s v="P-S2_Onsite"/>
    <s v="Present"/>
    <s v="P-S2_Onsite"/>
    <n v="5.5"/>
    <s v="A"/>
    <n v="9"/>
    <n v="12"/>
    <n v="17"/>
    <n v="43.5"/>
    <n v="65"/>
    <s v="Data Stores &amp; Pipelines"/>
    <s v="MDS DF406"/>
    <s v="1 missed"/>
    <s v="0 missed"/>
    <n v="2"/>
    <n v="2"/>
    <n v="0.66666666666666663"/>
    <n v="1"/>
    <s v="1 missed"/>
    <n v="4"/>
    <n v="0.8"/>
    <x v="2"/>
    <s v="No Data"/>
    <s v="P-S2_Onsite"/>
    <s v="Present"/>
    <s v="P-S2_Onsite"/>
    <s v="P-2, _x000a_A-0, _x000a_No Data-3"/>
    <s v="P-3, _x000a_A-0, _x000a_No Data-2"/>
    <s v="P-S2_Onsite"/>
    <s v="P-S1_Onsite"/>
    <s v="P-S1_Onsite"/>
    <s v="P-S2_Onsite"/>
    <s v="P-S2_Onsite"/>
    <x v="0"/>
    <s v="Activated"/>
    <s v="Onsite"/>
    <x v="183"/>
    <x v="0"/>
  </r>
  <r>
    <n v="194"/>
    <s v="MSc DS-AI"/>
    <s v="2025EM1100194"/>
    <s v="2025em1100194@bitspilani-digital.edu.in"/>
    <s v="JATIN AJAY SHARMA"/>
    <s v="MALE"/>
    <s v="`+91-7976925744"/>
    <s v="A"/>
    <n v="15"/>
    <n v="15"/>
    <n v="17"/>
    <n v="47"/>
    <n v="65"/>
    <s v="Statistical Modelling &amp; Inferencing"/>
    <s v="MDS DF401"/>
    <s v="1 missed"/>
    <s v="0 missed"/>
    <n v="2"/>
    <n v="1"/>
    <n v="0.66666666666666663"/>
    <n v="1"/>
    <s v="1 missed"/>
    <n v="3"/>
    <n v="0.75"/>
    <x v="4"/>
    <s v="P-S1_Onsite"/>
    <s v="No Data"/>
    <s v="Present"/>
    <s v="P-S1_Onsite"/>
    <s v="A"/>
    <n v="2.25"/>
    <n v="10"/>
    <n v="10"/>
    <n v="10"/>
    <s v="A"/>
    <n v="34.5"/>
    <n v="60"/>
    <s v="Data Pre-Processing"/>
    <s v="MDS DF402"/>
    <s v="2 missed"/>
    <s v="-"/>
    <n v="4"/>
    <s v="-"/>
    <n v="0.66666666666666663"/>
    <s v="-"/>
    <s v="2 missed"/>
    <n v="4"/>
    <n v="0.66666666666666663"/>
    <x v="5"/>
    <s v="P-S1_Onsite"/>
    <s v="No Data"/>
    <s v="Present"/>
    <s v="P-S1_Onsite"/>
    <n v="19"/>
    <n v="24"/>
    <n v="43"/>
    <n v="60"/>
    <s v="Feature Engineering"/>
    <s v="MDS DF403"/>
    <s v="0 missed"/>
    <s v="0 missed"/>
    <n v="1"/>
    <n v="1"/>
    <n v="1"/>
    <n v="1"/>
    <s v="0 missed"/>
    <n v="2"/>
    <n v="1"/>
    <x v="1"/>
    <s v="P-S1_Onsite"/>
    <s v="No Data"/>
    <s v="Present"/>
    <s v="P-S1_Onsite"/>
    <n v="20"/>
    <s v="A"/>
    <n v="17"/>
    <n v="37"/>
    <n v="60"/>
    <s v="Data Visualization &amp; Storytelling"/>
    <s v="MDS DF404"/>
    <s v="1 missed"/>
    <s v="0 missed"/>
    <n v="1"/>
    <n v="1"/>
    <n v="0.5"/>
    <n v="1"/>
    <s v="1 missed"/>
    <n v="2"/>
    <n v="0.66666666666666663"/>
    <x v="2"/>
    <s v="P-S1_Onsite"/>
    <s v="No Data"/>
    <s v="Present"/>
    <s v="P-S1_Onsite"/>
    <n v="5.5"/>
    <n v="7.125"/>
    <s v="A"/>
    <n v="12"/>
    <n v="17"/>
    <n v="41.625"/>
    <n v="65"/>
    <s v="Data Stores &amp; Pipelines"/>
    <s v="MDS DF406"/>
    <s v="1 missed"/>
    <s v="0 missed"/>
    <n v="2"/>
    <n v="2"/>
    <n v="0.66666666666666663"/>
    <n v="1"/>
    <s v="1 missed"/>
    <n v="4"/>
    <n v="0.8"/>
    <x v="2"/>
    <s v="P-S1_Onsite"/>
    <s v="No Data"/>
    <s v="Present"/>
    <s v="P-S1_Onsite"/>
    <s v="P-5, _x000a_A-0, _x000a_No Data-0"/>
    <s v="P-0, _x000a_A-0, _x000a_No Data-5"/>
    <s v="P-S1_Onsite"/>
    <s v="P-S1_Onsite"/>
    <s v="P-S1_Onsite"/>
    <s v="P-S1_Onsite"/>
    <s v="P-S1_Onsite"/>
    <x v="0"/>
    <s v="Activated"/>
    <s v="Onsite"/>
    <x v="184"/>
    <x v="0"/>
  </r>
  <r>
    <n v="195"/>
    <s v="MSc DS-AI"/>
    <s v="2025EM1100195"/>
    <s v="2025em1100195@bitspilani-digital.edu.in"/>
    <s v="TANMOY MAJUMDAR"/>
    <s v="MALE"/>
    <s v="`+91-6290697564"/>
    <s v="A"/>
    <s v="A"/>
    <n v="15"/>
    <n v="8"/>
    <n v="23"/>
    <n v="65"/>
    <s v="Statistical Modelling &amp; Inferencing"/>
    <s v="MDS DF401"/>
    <s v="2 missed"/>
    <s v="0 missed"/>
    <n v="1"/>
    <n v="1"/>
    <n v="0.33333333333333331"/>
    <n v="1"/>
    <s v="2 missed"/>
    <n v="2"/>
    <n v="0.5"/>
    <x v="2"/>
    <s v="No Data"/>
    <s v="P-S2_Onsite"/>
    <s v="Present"/>
    <s v="P-S2_Onsite"/>
    <n v="4"/>
    <n v="2.25"/>
    <s v="A"/>
    <s v="A"/>
    <s v="A"/>
    <s v="A"/>
    <n v="12.5"/>
    <n v="60"/>
    <s v="Data Pre-Processing"/>
    <s v="MDS DF402"/>
    <s v="4 missed"/>
    <s v="-"/>
    <n v="2"/>
    <s v="-"/>
    <n v="0.33333333333333331"/>
    <s v="-"/>
    <s v="4 missed"/>
    <n v="2"/>
    <n v="0.33333333333333331"/>
    <x v="3"/>
    <s v="P-S1_Onsite"/>
    <s v="No Data"/>
    <s v="Present"/>
    <s v="P-S1_Onsite"/>
    <s v="A"/>
    <s v="A"/>
    <n v="0"/>
    <n v="60"/>
    <s v="Feature Engineering"/>
    <s v="MDS DF403"/>
    <s v="1 missed"/>
    <s v="1 missed"/>
    <n v="0"/>
    <n v="0"/>
    <n v="0"/>
    <n v="0"/>
    <s v="2 missed"/>
    <n v="0"/>
    <n v="0"/>
    <x v="0"/>
    <s v="No Data"/>
    <s v="P-S2_Onsite"/>
    <s v="Present"/>
    <s v="P-S2_Onsite"/>
    <s v="A"/>
    <s v="A"/>
    <n v="15"/>
    <n v="15"/>
    <n v="60"/>
    <s v="Data Visualization &amp; Storytelling"/>
    <s v="MDS DF404"/>
    <s v="2 missed"/>
    <s v="0 missed"/>
    <n v="0"/>
    <n v="1"/>
    <n v="0"/>
    <n v="1"/>
    <s v="2 missed"/>
    <n v="1"/>
    <n v="0.33333333333333331"/>
    <x v="5"/>
    <s v="No Data"/>
    <s v="P-S2_Onsite"/>
    <s v="Present"/>
    <s v="P-S2_Onsite"/>
    <s v="A"/>
    <s v="A"/>
    <s v="A"/>
    <s v="A"/>
    <n v="15"/>
    <n v="15"/>
    <n v="65"/>
    <s v="Data Stores &amp; Pipelines"/>
    <s v="MDS DF406"/>
    <s v="3 missed"/>
    <s v="1 missed"/>
    <n v="0"/>
    <n v="1"/>
    <n v="0"/>
    <n v="0.5"/>
    <s v="4 missed"/>
    <n v="1"/>
    <n v="0.2"/>
    <x v="9"/>
    <s v="P-S1_Onsite"/>
    <s v="No Data"/>
    <s v="Present"/>
    <s v="P-S1_Onsite"/>
    <s v="P-2, _x000a_A-0, _x000a_No Data-3"/>
    <s v="P-3, _x000a_A-0, _x000a_No Data-2"/>
    <s v="P-S2_Onsite"/>
    <s v="P-S1_Onsite"/>
    <s v="P-S2_Onsite"/>
    <s v="P-S2_Onsite"/>
    <s v="P-S1_Onsite"/>
    <x v="0"/>
    <s v="Activated"/>
    <s v="Onsite"/>
    <x v="185"/>
    <x v="0"/>
  </r>
  <r>
    <n v="196"/>
    <s v="MSc DS-AI"/>
    <s v="2025EM1100196"/>
    <s v="2025em1100196@bitspilani-digital.edu.in"/>
    <s v="VELIDI NAGAPAVAN"/>
    <s v="MALE"/>
    <s v="`+91-7095641150"/>
    <n v="15"/>
    <n v="15"/>
    <n v="15"/>
    <n v="20"/>
    <n v="65"/>
    <n v="65"/>
    <s v="Statistical Modelling &amp; Inferencing"/>
    <s v="MDS DF401"/>
    <s v="0 missed"/>
    <s v="0 missed"/>
    <n v="3"/>
    <n v="1"/>
    <n v="1"/>
    <n v="1"/>
    <s v="0 missed"/>
    <n v="4"/>
    <n v="1"/>
    <x v="1"/>
    <s v="P-S1_Onsite"/>
    <s v="No Data"/>
    <s v="Present"/>
    <s v="P-S1_Onsite"/>
    <n v="4.75"/>
    <n v="4.75"/>
    <n v="10"/>
    <n v="10"/>
    <n v="10"/>
    <n v="10"/>
    <n v="59"/>
    <n v="60"/>
    <s v="Data Pre-Processing"/>
    <s v="MDS DF402"/>
    <s v="0 missed"/>
    <s v="-"/>
    <n v="6"/>
    <s v="-"/>
    <n v="1"/>
    <s v="-"/>
    <s v="0 missed"/>
    <n v="6"/>
    <n v="1"/>
    <x v="1"/>
    <s v="No Data"/>
    <s v="P-S2_Onsite"/>
    <s v="Present"/>
    <s v="P-S2_Onsite"/>
    <n v="20"/>
    <n v="18"/>
    <n v="38"/>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8"/>
    <n v="6.5"/>
    <n v="8"/>
    <n v="15"/>
    <n v="15"/>
    <n v="52.5"/>
    <n v="65"/>
    <s v="Data Stores &amp; Pipelines"/>
    <s v="MDS DF406"/>
    <s v="0 missed"/>
    <s v="0 missed"/>
    <n v="3"/>
    <n v="2"/>
    <n v="1"/>
    <n v="1"/>
    <s v="0 missed"/>
    <n v="5"/>
    <n v="1"/>
    <x v="1"/>
    <s v="No Data"/>
    <s v="P-S2_Onsite"/>
    <s v="Present"/>
    <s v="P-S2_Onsite"/>
    <s v="P-2, _x000a_A-0, _x000a_No Data-3"/>
    <s v="P-3, _x000a_A-0, _x000a_No Data-2"/>
    <s v="P-S1_Onsite"/>
    <s v="P-S2_Onsite"/>
    <s v="P-S2_Onsite"/>
    <s v="P-S1_Onsite"/>
    <s v="P-S2_Onsite"/>
    <x v="0"/>
    <s v="Activated"/>
    <s v="Onsite"/>
    <x v="186"/>
    <x v="0"/>
  </r>
  <r>
    <n v="197"/>
    <s v="MSc DS-AI"/>
    <s v="2025EM1100197"/>
    <s v="2025em1100197@bitspilani-digital.edu.in"/>
    <s v="VIHANG CHANDRA"/>
    <s v="MALE"/>
    <s v="`+91-7838457393"/>
    <n v="15"/>
    <n v="15"/>
    <n v="15"/>
    <n v="17"/>
    <n v="62"/>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19"/>
    <n v="30"/>
    <n v="49"/>
    <n v="60"/>
    <s v="Feature Engineering"/>
    <s v="MDS DF403"/>
    <s v="0 missed"/>
    <s v="0 missed"/>
    <n v="1"/>
    <n v="1"/>
    <n v="1"/>
    <n v="1"/>
    <s v="0 missed"/>
    <n v="2"/>
    <n v="1"/>
    <x v="1"/>
    <s v="No Data"/>
    <s v="P-S2_Onsite"/>
    <s v="Present"/>
    <s v="P-S2_Onsite"/>
    <n v="20"/>
    <n v="20"/>
    <n v="20"/>
    <n v="60"/>
    <n v="60"/>
    <s v="Data Visualization &amp; Storytelling"/>
    <s v="MDS DF404"/>
    <s v="0 missed"/>
    <s v="0 missed"/>
    <n v="2"/>
    <n v="1"/>
    <n v="1"/>
    <n v="1"/>
    <s v="0 missed"/>
    <n v="3"/>
    <n v="1"/>
    <x v="1"/>
    <s v="No Data"/>
    <s v="P-S2_Onsite"/>
    <s v="Present"/>
    <s v="P-S2_Onsite"/>
    <n v="5.5"/>
    <n v="6.875"/>
    <n v="9"/>
    <n v="12"/>
    <n v="18"/>
    <n v="51.3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87"/>
    <x v="0"/>
  </r>
  <r>
    <n v="198"/>
    <s v="MSc DS-AI"/>
    <s v="2025EM1100198"/>
    <s v="2025em1100198@bitspilani-digital.edu.in"/>
    <s v="ANSARI ANEEKA MOHD ARIF SEEMA"/>
    <s v="FEMALE"/>
    <s v="`+91-9773303812"/>
    <n v="15"/>
    <n v="15"/>
    <n v="15"/>
    <n v="18"/>
    <n v="63"/>
    <n v="65"/>
    <s v="Statistical Modelling &amp; Inferencing"/>
    <s v="MDS DF401"/>
    <s v="0 missed"/>
    <s v="0 missed"/>
    <n v="3"/>
    <n v="1"/>
    <n v="1"/>
    <n v="1"/>
    <s v="0 missed"/>
    <n v="4"/>
    <n v="1"/>
    <x v="1"/>
    <s v="P-S1_Onsite"/>
    <s v="No Data"/>
    <s v="Present"/>
    <s v="P-S1_Onsite"/>
    <n v="4.75"/>
    <n v="5"/>
    <n v="10"/>
    <n v="10"/>
    <n v="10"/>
    <n v="10"/>
    <n v="59.5"/>
    <n v="60"/>
    <s v="Data Pre-Processing"/>
    <s v="MDS DF402"/>
    <s v="0 missed"/>
    <s v="-"/>
    <n v="6"/>
    <s v="-"/>
    <n v="1"/>
    <s v="-"/>
    <s v="0 missed"/>
    <n v="6"/>
    <n v="1"/>
    <x v="1"/>
    <s v="P-S1_Onsite"/>
    <s v="No Data"/>
    <s v="Present"/>
    <s v="P-S1_Onsite"/>
    <n v="20"/>
    <n v="25"/>
    <n v="45"/>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5.5"/>
    <n v="7.5"/>
    <n v="8"/>
    <n v="18"/>
    <n v="20"/>
    <n v="59"/>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188"/>
    <x v="0"/>
  </r>
  <r>
    <n v="199"/>
    <s v="MSc DS-AI"/>
    <s v="2025EM1100199"/>
    <s v="2025em1100199@bitspilani-digital.edu.in"/>
    <s v="JADAV JAYDEV BATUKBHAI"/>
    <s v="MALE"/>
    <s v="`+91-7984712315"/>
    <n v="14"/>
    <n v="15"/>
    <n v="13.5"/>
    <n v="15"/>
    <n v="57.5"/>
    <n v="65"/>
    <s v="Statistical Modelling &amp; Inferencing"/>
    <s v="MDS DF401"/>
    <s v="0 missed"/>
    <s v="0 missed"/>
    <n v="3"/>
    <n v="1"/>
    <n v="1"/>
    <n v="1"/>
    <s v="0 missed"/>
    <n v="4"/>
    <n v="1"/>
    <x v="1"/>
    <s v="No Data"/>
    <s v="P-S2_Onsite"/>
    <s v="Present"/>
    <s v="P-S2_Onsite"/>
    <n v="5"/>
    <n v="4.75"/>
    <n v="10"/>
    <n v="10"/>
    <n v="10"/>
    <s v="A"/>
    <n v="49.5"/>
    <n v="60"/>
    <s v="Data Pre-Processing"/>
    <s v="MDS DF402"/>
    <s v="1 missed"/>
    <s v="-"/>
    <n v="5"/>
    <s v="-"/>
    <n v="0.83333333333333337"/>
    <s v="-"/>
    <s v="1 missed"/>
    <n v="5"/>
    <n v="0.83333333333333337"/>
    <x v="2"/>
    <s v="No Data"/>
    <s v="P-S2_Onsite"/>
    <s v="Present"/>
    <s v="P-S2_Onsite"/>
    <n v="20"/>
    <n v="23"/>
    <n v="43"/>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4.5"/>
    <n v="6.5"/>
    <n v="7"/>
    <n v="18"/>
    <n v="19"/>
    <n v="5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89"/>
    <x v="0"/>
  </r>
  <r>
    <n v="200"/>
    <s v="MSc DS-AI"/>
    <s v="2025EM1100200"/>
    <s v="2025em1100200@bitspilani-digital.edu.in"/>
    <s v="SIVANI RAMSHANKER"/>
    <s v="FEMALE"/>
    <s v="`+91-9500877363"/>
    <n v="15"/>
    <n v="15"/>
    <n v="15"/>
    <n v="19"/>
    <n v="64"/>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20"/>
    <n v="13"/>
    <n v="33"/>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7"/>
    <n v="7.625"/>
    <n v="8"/>
    <s v="A"/>
    <n v="18"/>
    <n v="40.625"/>
    <n v="65"/>
    <s v="Data Stores &amp; Pipelines"/>
    <s v="MDS DF406"/>
    <s v="0 missed"/>
    <s v="1 missed"/>
    <n v="3"/>
    <n v="1"/>
    <n v="1"/>
    <n v="0.5"/>
    <s v="1 missed"/>
    <n v="4"/>
    <n v="0.8"/>
    <x v="6"/>
    <s v="No Data"/>
    <s v="P-S2_Onsite"/>
    <s v="Present"/>
    <s v="P-S2_Onsite"/>
    <s v="P-0, _x000a_A-0, _x000a_No Data-5"/>
    <s v="P-5, _x000a_A-0, _x000a_No Data-0"/>
    <s v="P-S2_Onsite"/>
    <s v="P-S2_Onsite"/>
    <s v="P-S2_Onsite"/>
    <s v="P-S2_Onsite"/>
    <s v="P-S2_Onsite"/>
    <x v="0"/>
    <s v="Activated"/>
    <s v="Onsite"/>
    <x v="190"/>
    <x v="0"/>
  </r>
  <r>
    <n v="201"/>
    <s v="MSc DS-AI"/>
    <s v="2025EM1100201"/>
    <s v="2025em1100201@bitspilani-digital.edu.in"/>
    <s v="JHANGYANI TARUN MANOHAR NEETU"/>
    <s v="MALE"/>
    <s v="`+91-9082693862"/>
    <n v="13"/>
    <n v="15"/>
    <n v="15"/>
    <n v="17"/>
    <n v="60"/>
    <n v="65"/>
    <s v="Statistical Modelling &amp; Inferencing"/>
    <s v="MDS DF401"/>
    <s v="0 missed"/>
    <s v="0 missed"/>
    <n v="3"/>
    <n v="1"/>
    <n v="1"/>
    <n v="1"/>
    <s v="0 missed"/>
    <n v="4"/>
    <n v="1"/>
    <x v="1"/>
    <s v="No Data"/>
    <s v="P-S2_Onsite"/>
    <s v="Present"/>
    <s v="P-S2_Onsite"/>
    <n v="4.25"/>
    <n v="4"/>
    <n v="10"/>
    <n v="10"/>
    <n v="9"/>
    <s v="A"/>
    <n v="45.5"/>
    <n v="60"/>
    <s v="Data Pre-Processing"/>
    <s v="MDS DF402"/>
    <s v="1 missed"/>
    <s v="-"/>
    <n v="5"/>
    <s v="-"/>
    <n v="0.83333333333333337"/>
    <s v="-"/>
    <s v="1 missed"/>
    <n v="5"/>
    <n v="0.83333333333333337"/>
    <x v="2"/>
    <s v="No Data"/>
    <s v="P-S2_Onsite"/>
    <s v="Present"/>
    <s v="P-S2_Onsite"/>
    <n v="15"/>
    <n v="22"/>
    <n v="37"/>
    <n v="60"/>
    <s v="Feature Engineering"/>
    <s v="MDS DF403"/>
    <s v="0 missed"/>
    <s v="0 missed"/>
    <n v="1"/>
    <n v="1"/>
    <n v="1"/>
    <n v="1"/>
    <s v="0 missed"/>
    <n v="2"/>
    <n v="1"/>
    <x v="1"/>
    <s v="No Data"/>
    <s v="P-S2_Onsite"/>
    <s v="Present"/>
    <s v="P-S2_Onsite"/>
    <n v="18"/>
    <s v="A"/>
    <n v="19"/>
    <n v="37"/>
    <n v="60"/>
    <s v="Data Visualization &amp; Storytelling"/>
    <s v="MDS DF404"/>
    <s v="1 missed"/>
    <s v="0 missed"/>
    <n v="1"/>
    <n v="1"/>
    <n v="0.5"/>
    <n v="1"/>
    <s v="1 missed"/>
    <n v="2"/>
    <n v="0.66666666666666663"/>
    <x v="2"/>
    <s v="No Data"/>
    <s v="P-S2_Onsite"/>
    <s v="Present"/>
    <s v="P-S2_Onsite"/>
    <n v="5.5"/>
    <n v="0"/>
    <n v="9"/>
    <n v="18"/>
    <n v="17"/>
    <n v="49.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91"/>
    <x v="0"/>
  </r>
  <r>
    <n v="202"/>
    <s v="MSc DS-AI"/>
    <s v="2025EM1100202"/>
    <s v="2025em1100202@bitspilani-digital.edu.in"/>
    <s v="CHILAKAPATI GIRISH PAVAN ANIRUDH"/>
    <s v="MALE"/>
    <s v="`+91-9063204148"/>
    <s v="A"/>
    <n v="15"/>
    <n v="15"/>
    <n v="16"/>
    <n v="46"/>
    <n v="65"/>
    <s v="Statistical Modelling &amp; Inferencing"/>
    <s v="MDS DF401"/>
    <s v="1 missed"/>
    <s v="0 missed"/>
    <n v="2"/>
    <n v="1"/>
    <n v="0.66666666666666663"/>
    <n v="1"/>
    <s v="1 missed"/>
    <n v="3"/>
    <n v="0.75"/>
    <x v="4"/>
    <s v="No Data"/>
    <s v="P-S2_Onsite"/>
    <s v="Present"/>
    <s v="P-S2_Onsite"/>
    <n v="4.75"/>
    <n v="4.25"/>
    <n v="10"/>
    <n v="10"/>
    <n v="10"/>
    <n v="10"/>
    <n v="58"/>
    <n v="60"/>
    <s v="Data Pre-Processing"/>
    <s v="MDS DF402"/>
    <s v="0 missed"/>
    <s v="-"/>
    <n v="6"/>
    <s v="-"/>
    <n v="1"/>
    <s v="-"/>
    <s v="0 missed"/>
    <n v="6"/>
    <n v="1"/>
    <x v="1"/>
    <s v="No Data"/>
    <s v="P-S2_Onsite"/>
    <s v="Present"/>
    <s v="P-S2_Onsite"/>
    <n v="20"/>
    <s v="A"/>
    <n v="20"/>
    <n v="60"/>
    <s v="Feature Engineering"/>
    <s v="MDS DF403"/>
    <s v="0 missed"/>
    <s v="1 missed"/>
    <n v="1"/>
    <n v="0"/>
    <n v="1"/>
    <n v="0"/>
    <s v="1 missed"/>
    <n v="1"/>
    <n v="0.5"/>
    <x v="2"/>
    <s v="No Data"/>
    <s v="P-S2_Onsite"/>
    <s v="Present"/>
    <s v="P-S2_Onsite"/>
    <n v="19"/>
    <n v="20"/>
    <s v="A"/>
    <n v="39"/>
    <n v="60"/>
    <s v="Data Visualization &amp; Storytelling"/>
    <s v="MDS DF404"/>
    <s v="0 missed"/>
    <s v="1 missed"/>
    <n v="2"/>
    <n v="0"/>
    <n v="1"/>
    <n v="0"/>
    <s v="1 missed"/>
    <n v="2"/>
    <n v="0.66666666666666663"/>
    <x v="3"/>
    <s v="No Data"/>
    <s v="No Data"/>
    <s v="No Data"/>
    <s v="No Data"/>
    <n v="5.5"/>
    <s v="A"/>
    <s v="A"/>
    <s v="A"/>
    <s v="A"/>
    <n v="5.5"/>
    <n v="65"/>
    <s v="Data Stores &amp; Pipelines"/>
    <s v="MDS DF406"/>
    <s v="2 missed"/>
    <s v="2 missed"/>
    <n v="1"/>
    <n v="0"/>
    <n v="0.33333333333333331"/>
    <n v="0"/>
    <s v="4 missed"/>
    <n v="1"/>
    <n v="0.2"/>
    <x v="5"/>
    <s v="No Data"/>
    <s v="No Data"/>
    <s v="No Data"/>
    <s v="No Data"/>
    <s v="P-0, _x000a_A-0, _x000a_No Data-5"/>
    <s v="P-3, _x000a_A-0, _x000a_No Data-2"/>
    <s v="P-S2_Onsite"/>
    <s v="P-S2_Onsite"/>
    <s v="P-S2_Onsite"/>
    <s v="No Data"/>
    <s v="No Data"/>
    <x v="8"/>
    <s v="Activated"/>
    <s v="Onsite"/>
    <x v="192"/>
    <x v="0"/>
  </r>
  <r>
    <n v="203"/>
    <s v="MSc DS-AI"/>
    <s v="2025EM1100203"/>
    <s v="2025em1100203@bitspilani-digital.edu.in"/>
    <s v="VISHESH K KUMBAR"/>
    <s v="MALE"/>
    <s v="`+91-8884258807"/>
    <n v="12"/>
    <n v="15"/>
    <n v="15"/>
    <n v="16"/>
    <n v="58"/>
    <n v="65"/>
    <s v="Statistical Modelling &amp; Inferencing"/>
    <s v="MDS DF401"/>
    <s v="0 missed"/>
    <s v="0 missed"/>
    <n v="3"/>
    <n v="1"/>
    <n v="1"/>
    <n v="1"/>
    <s v="0 missed"/>
    <n v="4"/>
    <n v="1"/>
    <x v="1"/>
    <s v="No Data"/>
    <s v="P-S2_Onsite"/>
    <s v="Present"/>
    <s v="P-S2_Onsite"/>
    <n v="4.5"/>
    <n v="4.5"/>
    <n v="9"/>
    <n v="9"/>
    <n v="10"/>
    <n v="9"/>
    <n v="55"/>
    <n v="60"/>
    <s v="Data Pre-Processing"/>
    <s v="MDS DF402"/>
    <s v="0 missed"/>
    <s v="-"/>
    <n v="6"/>
    <s v="-"/>
    <n v="1"/>
    <s v="-"/>
    <s v="0 missed"/>
    <n v="6"/>
    <n v="1"/>
    <x v="1"/>
    <s v="No Data"/>
    <s v="P-S2_Onsite"/>
    <s v="Present"/>
    <s v="P-S2_Onsite"/>
    <n v="20"/>
    <n v="26"/>
    <n v="46"/>
    <n v="60"/>
    <s v="Feature Engineering"/>
    <s v="MDS DF403"/>
    <s v="0 missed"/>
    <s v="0 missed"/>
    <n v="1"/>
    <n v="1"/>
    <n v="1"/>
    <n v="1"/>
    <s v="0 missed"/>
    <n v="2"/>
    <n v="1"/>
    <x v="1"/>
    <s v="P-S1_Onsite"/>
    <s v="No Data"/>
    <s v="Present"/>
    <s v="P-S1_Onsite"/>
    <n v="19"/>
    <n v="20"/>
    <n v="18"/>
    <n v="57"/>
    <n v="60"/>
    <s v="Data Visualization &amp; Storytelling"/>
    <s v="MDS DF404"/>
    <s v="0 missed"/>
    <s v="0 missed"/>
    <n v="2"/>
    <n v="1"/>
    <n v="1"/>
    <n v="1"/>
    <s v="0 missed"/>
    <n v="3"/>
    <n v="1"/>
    <x v="1"/>
    <s v="No Data"/>
    <s v="P-S2_Onsite"/>
    <s v="Present"/>
    <s v="P-S2_Onsite"/>
    <n v="5.5"/>
    <n v="7.25"/>
    <n v="7.5"/>
    <n v="5"/>
    <s v="A"/>
    <n v="25.25"/>
    <n v="65"/>
    <s v="Data Stores &amp; Pipelines"/>
    <s v="MDS DF406"/>
    <s v="0 missed"/>
    <s v="1 missed"/>
    <n v="3"/>
    <n v="1"/>
    <n v="1"/>
    <n v="0.5"/>
    <s v="1 missed"/>
    <n v="4"/>
    <n v="0.8"/>
    <x v="6"/>
    <s v="P-S1_Onsite"/>
    <s v="No Data"/>
    <s v="Present"/>
    <s v="P-S1_Onsite"/>
    <s v="P-2, _x000a_A-0, _x000a_No Data-3"/>
    <s v="P-3, _x000a_A-0, _x000a_No Data-2"/>
    <s v="P-S2_Onsite"/>
    <s v="P-S2_Onsite"/>
    <s v="P-S1_Onsite"/>
    <s v="P-S2_Onsite"/>
    <s v="P-S1_Onsite"/>
    <x v="0"/>
    <s v="Activated"/>
    <s v="Onsite"/>
    <x v="193"/>
    <x v="0"/>
  </r>
  <r>
    <n v="204"/>
    <s v="MSc DS-AI"/>
    <s v="2025EM1100204"/>
    <s v="2025em1100204@bitspilani-digital.edu.in"/>
    <s v="CHITIMIREDDY HARSHITHA"/>
    <s v="FEMALE"/>
    <s v="`+91-8328459801"/>
    <n v="15"/>
    <n v="15"/>
    <n v="15"/>
    <n v="17"/>
    <n v="62"/>
    <n v="65"/>
    <s v="Statistical Modelling &amp; Inferencing"/>
    <s v="MDS DF401"/>
    <s v="0 missed"/>
    <s v="0 missed"/>
    <n v="3"/>
    <n v="1"/>
    <n v="1"/>
    <n v="1"/>
    <s v="0 missed"/>
    <n v="4"/>
    <n v="1"/>
    <x v="1"/>
    <s v="No Data"/>
    <s v="P-S2_Onsite"/>
    <s v="Present"/>
    <s v="P-S2_Onsite"/>
    <n v="4.75"/>
    <n v="5"/>
    <n v="10"/>
    <n v="10"/>
    <n v="8"/>
    <n v="10"/>
    <n v="57.5"/>
    <n v="60"/>
    <s v="Data Pre-Processing"/>
    <s v="MDS DF402"/>
    <s v="0 missed"/>
    <s v="-"/>
    <n v="6"/>
    <s v="-"/>
    <n v="1"/>
    <s v="-"/>
    <s v="0 missed"/>
    <n v="6"/>
    <n v="1"/>
    <x v="1"/>
    <s v="No Data"/>
    <s v="P-S2_Onsite"/>
    <s v="Present"/>
    <s v="P-S2_Onsite"/>
    <n v="19"/>
    <n v="31"/>
    <n v="50"/>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6"/>
    <n v="5.625"/>
    <n v="8"/>
    <n v="12"/>
    <n v="20"/>
    <n v="51.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94"/>
    <x v="0"/>
  </r>
  <r>
    <n v="205"/>
    <s v="MSc DS-AI"/>
    <s v="2025EM1100205"/>
    <s v="2025em1100205@bitspilani-digital.edu.in"/>
    <s v="KASIREDDY RAMA SRUTHI"/>
    <s v="FEMALE"/>
    <s v="`+91-7799722279"/>
    <n v="15"/>
    <n v="15"/>
    <n v="15"/>
    <n v="20"/>
    <n v="65"/>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No Data"/>
    <s v="P-S2_Onsite"/>
    <s v="Present"/>
    <s v="P-S2_Onsite"/>
    <n v="20"/>
    <n v="28"/>
    <n v="48"/>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6.5"/>
    <n v="6.75"/>
    <n v="9"/>
    <s v="A"/>
    <n v="18"/>
    <n v="40.25"/>
    <n v="65"/>
    <s v="Data Stores &amp; Pipelines"/>
    <s v="MDS DF406"/>
    <s v="0 missed"/>
    <s v="1 missed"/>
    <n v="3"/>
    <n v="1"/>
    <n v="1"/>
    <n v="0.5"/>
    <s v="1 missed"/>
    <n v="4"/>
    <n v="0.8"/>
    <x v="6"/>
    <s v="No Data"/>
    <s v="P-S2_Onsite"/>
    <s v="Present"/>
    <s v="P-S2_Onsite"/>
    <s v="P-0, _x000a_A-0, _x000a_No Data-5"/>
    <s v="P-5, _x000a_A-0, _x000a_No Data-0"/>
    <s v="P-S2_Onsite"/>
    <s v="P-S2_Onsite"/>
    <s v="P-S2_Onsite"/>
    <s v="P-S2_Onsite"/>
    <s v="P-S2_Onsite"/>
    <x v="0"/>
    <s v="Activated"/>
    <s v="Onsite"/>
    <x v="195"/>
    <x v="0"/>
  </r>
  <r>
    <n v="206"/>
    <s v="MSc DS-AI"/>
    <s v="2025EM1100206"/>
    <s v="2025em1100206@bitspilani-digital.edu.in"/>
    <s v="KADAMBA SATYA VENKATA SANDEEP"/>
    <s v="MALE"/>
    <s v="`+91-9515566287"/>
    <n v="14.667"/>
    <n v="15"/>
    <n v="13.5"/>
    <n v="16"/>
    <n v="59.167000000000002"/>
    <n v="65"/>
    <s v="Statistical Modelling &amp; Inferencing"/>
    <s v="MDS DF401"/>
    <s v="0 missed"/>
    <s v="0 missed"/>
    <n v="3"/>
    <n v="1"/>
    <n v="1"/>
    <n v="1"/>
    <s v="0 missed"/>
    <n v="4"/>
    <n v="1"/>
    <x v="1"/>
    <s v="No Data"/>
    <s v="P-S2_Onsite"/>
    <s v="Present"/>
    <s v="P-S2_Onsite"/>
    <n v="4.75"/>
    <n v="5"/>
    <s v="A"/>
    <n v="10"/>
    <n v="10"/>
    <n v="10"/>
    <n v="49.5"/>
    <n v="60"/>
    <s v="Data Pre-Processing"/>
    <s v="MDS DF402"/>
    <s v="1 missed"/>
    <s v="-"/>
    <n v="5"/>
    <s v="-"/>
    <n v="0.83333333333333337"/>
    <s v="-"/>
    <s v="1 missed"/>
    <n v="5"/>
    <n v="0.83333333333333337"/>
    <x v="2"/>
    <s v="No Data"/>
    <s v="P-S2_Onsite"/>
    <s v="Present"/>
    <s v="P-S2_Onsite"/>
    <n v="19"/>
    <n v="15"/>
    <n v="34"/>
    <n v="60"/>
    <s v="Feature Engineering"/>
    <s v="MDS DF403"/>
    <s v="0 missed"/>
    <s v="0 missed"/>
    <n v="1"/>
    <n v="1"/>
    <n v="1"/>
    <n v="1"/>
    <s v="0 missed"/>
    <n v="2"/>
    <n v="1"/>
    <x v="1"/>
    <s v="No Data"/>
    <s v="P-S2_Onsite"/>
    <s v="Present"/>
    <s v="P-S2_Onsite"/>
    <n v="18"/>
    <n v="20"/>
    <n v="18"/>
    <n v="56"/>
    <n v="60"/>
    <s v="Data Visualization &amp; Storytelling"/>
    <s v="MDS DF404"/>
    <s v="0 missed"/>
    <s v="0 missed"/>
    <n v="2"/>
    <n v="1"/>
    <n v="1"/>
    <n v="1"/>
    <s v="0 missed"/>
    <n v="3"/>
    <n v="1"/>
    <x v="1"/>
    <s v="No Data"/>
    <s v="P-S2_Onsite"/>
    <s v="Present"/>
    <s v="P-S2_Onsite"/>
    <n v="5.5"/>
    <s v="A"/>
    <n v="8"/>
    <n v="14"/>
    <n v="18"/>
    <n v="45.5"/>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196"/>
    <x v="0"/>
  </r>
  <r>
    <n v="207"/>
    <s v="MSc DS-AI"/>
    <s v="2025EM1100207"/>
    <s v="2025em1100207@bitspilani-digital.edu.in"/>
    <s v="DIVYANSHU SHARMA"/>
    <s v="MALE"/>
    <s v="`+91-6377114191"/>
    <n v="15"/>
    <n v="15"/>
    <n v="15"/>
    <n v="17"/>
    <n v="62"/>
    <n v="65"/>
    <s v="Statistical Modelling &amp; Inferencing"/>
    <s v="MDS DF401"/>
    <s v="0 missed"/>
    <s v="0 missed"/>
    <n v="3"/>
    <n v="1"/>
    <n v="1"/>
    <n v="1"/>
    <s v="0 missed"/>
    <n v="4"/>
    <n v="1"/>
    <x v="1"/>
    <s v="P-S1_Onsite"/>
    <s v="No Data"/>
    <s v="Present"/>
    <s v="P-S1_Onsite"/>
    <n v="2.25"/>
    <n v="4.5"/>
    <n v="10"/>
    <n v="10"/>
    <n v="10"/>
    <n v="10"/>
    <n v="53.5"/>
    <n v="60"/>
    <s v="Data Pre-Processing"/>
    <s v="MDS DF402"/>
    <s v="0 missed"/>
    <s v="-"/>
    <n v="6"/>
    <s v="-"/>
    <n v="1"/>
    <s v="-"/>
    <s v="0 missed"/>
    <n v="6"/>
    <n v="1"/>
    <x v="1"/>
    <s v="No Data"/>
    <s v="P-S2_Onsite"/>
    <s v="Present"/>
    <s v="P-S2_Onsite"/>
    <n v="20"/>
    <n v="12"/>
    <n v="32"/>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P-S1_Onsite"/>
    <s v="No Data"/>
    <s v="Present"/>
    <s v="P-S1_Onsite"/>
    <n v="6"/>
    <n v="6.625"/>
    <n v="9"/>
    <n v="14"/>
    <n v="18"/>
    <n v="53.625"/>
    <n v="65"/>
    <s v="Data Stores &amp; Pipelines"/>
    <s v="MDS DF406"/>
    <s v="0 missed"/>
    <s v="0 missed"/>
    <n v="3"/>
    <n v="2"/>
    <n v="1"/>
    <n v="1"/>
    <s v="0 missed"/>
    <n v="5"/>
    <n v="1"/>
    <x v="1"/>
    <s v="No Data"/>
    <s v="P-S2_Onsite"/>
    <s v="Present"/>
    <s v="P-S2_Onsite"/>
    <s v="P-2, _x000a_A-0, _x000a_No Data-3"/>
    <s v="P-3, _x000a_A-0, _x000a_No Data-2"/>
    <s v="P-S1_Onsite"/>
    <s v="P-S2_Onsite"/>
    <s v="P-S2_Onsite"/>
    <s v="P-S1_Onsite"/>
    <s v="P-S2_Onsite"/>
    <x v="0"/>
    <s v="Activated"/>
    <s v="Onsite"/>
    <x v="197"/>
    <x v="0"/>
  </r>
  <r>
    <n v="208"/>
    <s v="MSc DS-AI"/>
    <s v="2025EM1100208"/>
    <s v="2025em1100208@bitspilani-digital.edu.in"/>
    <s v="PATNAIK SAILENDRA"/>
    <s v="MALE"/>
    <s v="`+91-9717181242"/>
    <n v="15"/>
    <s v="A"/>
    <s v="A"/>
    <s v="A"/>
    <n v="15"/>
    <n v="65"/>
    <s v="Statistical Modelling &amp; Inferencing"/>
    <s v="MDS DF401"/>
    <s v="2 missed"/>
    <s v="1 missed"/>
    <n v="1"/>
    <n v="0"/>
    <n v="0.33333333333333331"/>
    <n v="0"/>
    <s v="3 missed"/>
    <n v="1"/>
    <n v="0.25"/>
    <x v="5"/>
    <s v="No Data"/>
    <s v="A-S2_Onsite"/>
    <s v="Absent"/>
    <s v="A-S2_Onsite"/>
    <n v="4.25"/>
    <n v="4.75"/>
    <n v="10"/>
    <s v="A"/>
    <n v="9"/>
    <n v="10"/>
    <n v="47"/>
    <n v="60"/>
    <s v="Data Pre-Processing"/>
    <s v="MDS DF402"/>
    <s v="1 missed"/>
    <s v="-"/>
    <n v="5"/>
    <s v="-"/>
    <n v="0.83333333333333337"/>
    <s v="-"/>
    <s v="1 missed"/>
    <n v="5"/>
    <n v="0.83333333333333337"/>
    <x v="2"/>
    <s v="No Data"/>
    <s v="A-S2_Onsite"/>
    <s v="Absent"/>
    <s v="A-S2_Onsite"/>
    <n v="20"/>
    <s v="A"/>
    <n v="20"/>
    <n v="60"/>
    <s v="Feature Engineering"/>
    <s v="MDS DF403"/>
    <s v="0 missed"/>
    <s v="1 missed"/>
    <n v="1"/>
    <n v="0"/>
    <n v="1"/>
    <n v="0"/>
    <s v="1 missed"/>
    <n v="1"/>
    <n v="0.5"/>
    <x v="2"/>
    <s v="No Data"/>
    <s v="A-S2_Onsite"/>
    <s v="Absent"/>
    <s v="A-S2_Onsite"/>
    <n v="18"/>
    <s v="A"/>
    <s v="A"/>
    <n v="18"/>
    <n v="60"/>
    <s v="Data Visualization &amp; Storytelling"/>
    <s v="MDS DF404"/>
    <s v="1 missed"/>
    <s v="1 missed"/>
    <n v="1"/>
    <n v="0"/>
    <n v="0.5"/>
    <n v="0"/>
    <s v="2 missed"/>
    <n v="1"/>
    <n v="0.33333333333333331"/>
    <x v="4"/>
    <s v="No Data"/>
    <s v="A-S2_Onsite"/>
    <s v="Absent"/>
    <s v="A-S2_Onsite"/>
    <n v="6"/>
    <s v="A"/>
    <s v="A"/>
    <s v="A"/>
    <s v="A"/>
    <n v="6"/>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ed"/>
    <s v="Onsite"/>
    <x v="198"/>
    <x v="3"/>
  </r>
  <r>
    <n v="209"/>
    <s v="MSc DS-AI"/>
    <s v="2025EM1100209"/>
    <s v="2025em1100209@bitspilani-digital.edu.in"/>
    <s v="SAYYED MANSOOR"/>
    <s v="MALE"/>
    <s v="`+91-9822195369"/>
    <n v="14.333"/>
    <n v="15"/>
    <n v="15"/>
    <n v="20"/>
    <n v="64.332999999999998"/>
    <n v="65"/>
    <s v="Statistical Modelling &amp; Inferencing"/>
    <s v="MDS DF401"/>
    <s v="0 missed"/>
    <s v="0 missed"/>
    <n v="3"/>
    <n v="1"/>
    <n v="1"/>
    <n v="1"/>
    <s v="0 missed"/>
    <n v="4"/>
    <n v="1"/>
    <x v="1"/>
    <s v="No Data"/>
    <s v="P-S2_Onsite"/>
    <s v="Present"/>
    <s v="P-S2_Onsite"/>
    <n v="4.75"/>
    <n v="4"/>
    <n v="10"/>
    <n v="10"/>
    <n v="10"/>
    <n v="10"/>
    <n v="57.5"/>
    <n v="60"/>
    <s v="Data Pre-Processing"/>
    <s v="MDS DF402"/>
    <s v="0 missed"/>
    <s v="-"/>
    <n v="6"/>
    <s v="-"/>
    <n v="1"/>
    <s v="-"/>
    <s v="0 missed"/>
    <n v="6"/>
    <n v="1"/>
    <x v="1"/>
    <s v="No Data"/>
    <s v="P-S2_Onsite"/>
    <s v="Present"/>
    <s v="P-S2_Onsite"/>
    <n v="20"/>
    <n v="25"/>
    <n v="45"/>
    <n v="60"/>
    <s v="Feature Engineering"/>
    <s v="MDS DF403"/>
    <s v="0 missed"/>
    <s v="0 missed"/>
    <n v="1"/>
    <n v="1"/>
    <n v="1"/>
    <n v="1"/>
    <s v="0 missed"/>
    <n v="2"/>
    <n v="1"/>
    <x v="1"/>
    <s v="No Data"/>
    <s v="P-S2_Onsite"/>
    <s v="Present"/>
    <s v="P-S2_Onsite"/>
    <n v="19"/>
    <n v="20"/>
    <n v="20"/>
    <n v="59"/>
    <n v="60"/>
    <s v="Data Visualization &amp; Storytelling"/>
    <s v="MDS DF404"/>
    <s v="0 missed"/>
    <s v="0 missed"/>
    <n v="2"/>
    <n v="1"/>
    <n v="1"/>
    <n v="1"/>
    <s v="0 missed"/>
    <n v="3"/>
    <n v="1"/>
    <x v="1"/>
    <s v="No Data"/>
    <s v="P-S2_Onsite"/>
    <s v="Present"/>
    <s v="P-S2_Onsite"/>
    <n v="7"/>
    <n v="7.375"/>
    <n v="9"/>
    <n v="13"/>
    <n v="18"/>
    <n v="54.3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199"/>
    <x v="0"/>
  </r>
  <r>
    <n v="210"/>
    <s v="MSc DS-AI"/>
    <s v="2025EM1100210"/>
    <s v="2025em1100210@bitspilani-digital.edu.in"/>
    <s v="Mistri Parth Rajeshbhai"/>
    <s v="MALE"/>
    <s v="`+91-9879683247"/>
    <n v="15"/>
    <n v="13.5"/>
    <n v="15"/>
    <n v="20"/>
    <n v="63.5"/>
    <n v="65"/>
    <s v="Statistical Modelling &amp; Inferencing"/>
    <s v="MDS DF401"/>
    <s v="0 missed"/>
    <s v="0 missed"/>
    <n v="3"/>
    <n v="1"/>
    <n v="1"/>
    <n v="1"/>
    <s v="0 missed"/>
    <n v="4"/>
    <n v="1"/>
    <x v="1"/>
    <s v="No Data"/>
    <s v="P-S2_Onsite"/>
    <s v="Present"/>
    <s v="P-S2_Onsite"/>
    <n v="4.75"/>
    <n v="4.5"/>
    <n v="10"/>
    <n v="9"/>
    <n v="10"/>
    <n v="10"/>
    <n v="57.5"/>
    <n v="60"/>
    <s v="Data Pre-Processing"/>
    <s v="MDS DF402"/>
    <s v="0 missed"/>
    <s v="-"/>
    <n v="6"/>
    <s v="-"/>
    <n v="1"/>
    <s v="-"/>
    <s v="0 missed"/>
    <n v="6"/>
    <n v="1"/>
    <x v="1"/>
    <s v="No Data"/>
    <s v="P-S2_Onsite"/>
    <s v="Present"/>
    <s v="P-S2_Onsite"/>
    <n v="20"/>
    <n v="28"/>
    <n v="48"/>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5.5"/>
    <n v="7.625"/>
    <n v="9"/>
    <n v="17"/>
    <n v="15"/>
    <n v="54.1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00"/>
    <x v="0"/>
  </r>
  <r>
    <n v="211"/>
    <s v="MSc DS-AI"/>
    <s v="2025EM1100211"/>
    <s v="2025em1100211@bitspilani-digital.edu.in"/>
    <s v="MERIN ANN CHERIAN"/>
    <s v="FEMALE"/>
    <s v="`+91-8606215479"/>
    <n v="15"/>
    <n v="15"/>
    <n v="15"/>
    <n v="19"/>
    <n v="64"/>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No Data"/>
    <s v="P-S2_Onsite"/>
    <s v="Present"/>
    <s v="P-S2_Onsite"/>
    <n v="20"/>
    <n v="13"/>
    <n v="33"/>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P-S1_Onsite"/>
    <s v="No Data"/>
    <s v="Present"/>
    <s v="P-S1_Onsite"/>
    <n v="5.5"/>
    <n v="7.625"/>
    <s v="A"/>
    <n v="15"/>
    <s v="A"/>
    <n v="28.125"/>
    <n v="65"/>
    <s v="Data Stores &amp; Pipelines"/>
    <s v="MDS DF406"/>
    <s v="1 missed"/>
    <s v="1 missed"/>
    <n v="2"/>
    <n v="1"/>
    <n v="0.66666666666666663"/>
    <n v="0.5"/>
    <s v="2 missed"/>
    <n v="3"/>
    <n v="0.6"/>
    <x v="11"/>
    <s v="P-S1_Onsite"/>
    <s v="No Data"/>
    <s v="Present"/>
    <s v="P-S1_Onsite"/>
    <s v="P-2, _x000a_A-0, _x000a_No Data-3"/>
    <s v="P-3, _x000a_A-0, _x000a_No Data-2"/>
    <s v="P-S2_Onsite"/>
    <s v="P-S2_Onsite"/>
    <s v="P-S2_Onsite"/>
    <s v="P-S1_Onsite"/>
    <s v="P-S1_Onsite"/>
    <x v="0"/>
    <s v="Activated"/>
    <s v="Onsite"/>
    <x v="201"/>
    <x v="0"/>
  </r>
  <r>
    <n v="212"/>
    <s v="MSc DS-AI"/>
    <s v="2025EM1100212"/>
    <s v="2025em1100212@bitspilani-digital.edu.in"/>
    <s v="VIPIN GARG"/>
    <s v="MALE"/>
    <s v="`+91-9568204774"/>
    <n v="11"/>
    <n v="12"/>
    <n v="15"/>
    <s v="A"/>
    <n v="38"/>
    <n v="65"/>
    <s v="Statistical Modelling &amp; Inferencing"/>
    <s v="MDS DF401"/>
    <s v="0 missed"/>
    <s v="1 missed"/>
    <n v="3"/>
    <n v="0"/>
    <n v="1"/>
    <n v="0"/>
    <s v="1 missed"/>
    <n v="3"/>
    <n v="0.75"/>
    <x v="3"/>
    <s v="No Data"/>
    <s v="A-S2_Onsite"/>
    <s v="Absent"/>
    <s v="A-S2_Onsite"/>
    <n v="3.5"/>
    <n v="3.75"/>
    <n v="7"/>
    <n v="8"/>
    <n v="5"/>
    <n v="9"/>
    <n v="43.5"/>
    <n v="60"/>
    <s v="Data Pre-Processing"/>
    <s v="MDS DF402"/>
    <s v="0 missed"/>
    <s v="-"/>
    <n v="6"/>
    <s v="-"/>
    <n v="1"/>
    <s v="-"/>
    <s v="0 missed"/>
    <n v="6"/>
    <n v="1"/>
    <x v="1"/>
    <s v="A-S1_Onsite"/>
    <s v="A-S2_Onsite"/>
    <s v="Absent"/>
    <s v="A-S1_Onsite"/>
    <n v="15"/>
    <n v="18"/>
    <n v="33"/>
    <n v="60"/>
    <s v="Feature Engineering"/>
    <s v="MDS DF403"/>
    <s v="0 missed"/>
    <s v="0 missed"/>
    <n v="1"/>
    <n v="1"/>
    <n v="1"/>
    <n v="1"/>
    <s v="0 missed"/>
    <n v="2"/>
    <n v="1"/>
    <x v="1"/>
    <s v="A-S1_Onsite"/>
    <s v="A-S2_Onsite"/>
    <s v="Absent"/>
    <s v="A-S1_Onsite"/>
    <n v="8"/>
    <n v="12"/>
    <n v="13"/>
    <n v="33"/>
    <n v="60"/>
    <s v="Data Visualization &amp; Storytelling"/>
    <s v="MDS DF404"/>
    <s v="0 missed"/>
    <s v="0 missed"/>
    <n v="2"/>
    <n v="1"/>
    <n v="1"/>
    <n v="1"/>
    <s v="0 missed"/>
    <n v="3"/>
    <n v="1"/>
    <x v="1"/>
    <s v="No Data"/>
    <s v="A-S2_Onsite"/>
    <s v="Absent"/>
    <s v="A-S2_Onsite"/>
    <n v="4"/>
    <n v="4.75"/>
    <n v="6"/>
    <n v="12"/>
    <s v="A"/>
    <n v="26.75"/>
    <n v="65"/>
    <s v="Data Stores &amp; Pipelines"/>
    <s v="MDS DF406"/>
    <s v="0 missed"/>
    <s v="1 missed"/>
    <n v="3"/>
    <n v="1"/>
    <n v="1"/>
    <n v="0.5"/>
    <s v="1 missed"/>
    <n v="4"/>
    <n v="0.8"/>
    <x v="6"/>
    <s v="No Data"/>
    <s v="A-S2_Onsite"/>
    <s v="Absent"/>
    <s v="A-S2_Onsite"/>
    <s v="P-0, _x000a_A-2, _x000a_No Data-3"/>
    <s v="P-0, _x000a_A-5, _x000a_No Data-0"/>
    <s v="A-S2_Onsite"/>
    <s v="A-S1_Onsite"/>
    <s v="A-S1_Onsite"/>
    <s v="A-S2_Onsite"/>
    <s v="A-S2_Onsite"/>
    <x v="1"/>
    <s v="Activated"/>
    <s v="Onsite"/>
    <x v="202"/>
    <x v="2"/>
  </r>
  <r>
    <n v="213"/>
    <s v="MSc DS-AI"/>
    <s v="2025EM1100213"/>
    <s v="2025em1100213@bitspilani-digital.edu.in"/>
    <s v="JOYCE DOROTHY. S"/>
    <s v="FEMALE"/>
    <s v="`+91-9094562087"/>
    <n v="15"/>
    <n v="15"/>
    <n v="15"/>
    <n v="17"/>
    <n v="62"/>
    <n v="65"/>
    <s v="Statistical Modelling &amp; Inferencing"/>
    <s v="MDS DF401"/>
    <s v="0 missed"/>
    <s v="0 missed"/>
    <n v="3"/>
    <n v="1"/>
    <n v="1"/>
    <n v="1"/>
    <s v="0 missed"/>
    <n v="4"/>
    <n v="1"/>
    <x v="1"/>
    <s v="No Data"/>
    <s v="P-S2_Onsite"/>
    <s v="Present"/>
    <s v="P-S2_Onsite"/>
    <n v="5"/>
    <n v="4.25"/>
    <n v="10"/>
    <n v="10"/>
    <n v="10"/>
    <n v="10"/>
    <n v="58.5"/>
    <n v="60"/>
    <s v="Data Pre-Processing"/>
    <s v="MDS DF402"/>
    <s v="0 missed"/>
    <s v="-"/>
    <n v="6"/>
    <s v="-"/>
    <n v="1"/>
    <s v="-"/>
    <s v="0 missed"/>
    <n v="6"/>
    <n v="1"/>
    <x v="1"/>
    <s v="No Data"/>
    <s v="P-S2_Onsite"/>
    <s v="Present"/>
    <s v="P-S2_Onsite"/>
    <n v="18"/>
    <n v="25"/>
    <n v="43"/>
    <n v="60"/>
    <s v="Feature Engineering"/>
    <s v="MDS DF403"/>
    <s v="0 missed"/>
    <s v="0 missed"/>
    <n v="1"/>
    <n v="1"/>
    <n v="1"/>
    <n v="1"/>
    <s v="0 missed"/>
    <n v="2"/>
    <n v="1"/>
    <x v="1"/>
    <s v="No Data"/>
    <s v="P-S2_Onsite"/>
    <s v="Present"/>
    <s v="P-S2_Onsite"/>
    <n v="18"/>
    <s v="A"/>
    <n v="19"/>
    <n v="37"/>
    <n v="60"/>
    <s v="Data Visualization &amp; Storytelling"/>
    <s v="MDS DF404"/>
    <s v="1 missed"/>
    <s v="0 missed"/>
    <n v="1"/>
    <n v="1"/>
    <n v="0.5"/>
    <n v="1"/>
    <s v="1 missed"/>
    <n v="2"/>
    <n v="0.66666666666666663"/>
    <x v="2"/>
    <s v="No Data"/>
    <s v="P-S2_Onsite"/>
    <s v="Present"/>
    <s v="P-S2_Onsite"/>
    <n v="5"/>
    <n v="7.625"/>
    <n v="9"/>
    <n v="14"/>
    <n v="19"/>
    <n v="54.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03"/>
    <x v="0"/>
  </r>
  <r>
    <n v="214"/>
    <s v="MSc DS-AI"/>
    <s v="2025EM1100214"/>
    <s v="2025em1100214@bitspilani-digital.edu.in"/>
    <s v="HARVINDER SINGH"/>
    <s v="MALE"/>
    <s v="`+91-9970622193"/>
    <s v="A"/>
    <s v="A"/>
    <s v="A"/>
    <s v="A"/>
    <n v="0"/>
    <n v="65"/>
    <s v="Statistical Modelling &amp; Inferencing"/>
    <s v="MDS DF401"/>
    <s v="3 missed"/>
    <s v="1 missed"/>
    <n v="0"/>
    <n v="0"/>
    <n v="0"/>
    <n v="0"/>
    <s v="4 missed"/>
    <n v="0"/>
    <n v="0"/>
    <x v="0"/>
    <s v="No Data"/>
    <s v="A-S2_Onsite"/>
    <s v="Absent"/>
    <s v="A-S2_Onsite"/>
    <n v="4.75"/>
    <n v="2.25"/>
    <s v="A"/>
    <s v="A"/>
    <s v="A"/>
    <s v="A"/>
    <n v="14"/>
    <n v="60"/>
    <s v="Data Pre-Processing"/>
    <s v="MDS DF402"/>
    <s v="4 missed"/>
    <s v="-"/>
    <n v="2"/>
    <s v="-"/>
    <n v="0.33333333333333331"/>
    <s v="-"/>
    <s v="4 missed"/>
    <n v="2"/>
    <n v="0.33333333333333331"/>
    <x v="3"/>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204"/>
    <x v="1"/>
  </r>
  <r>
    <n v="215"/>
    <s v="MSc DS-AI"/>
    <s v="2025EM1100215"/>
    <s v="2025em1100215@bitspilani-digital.edu.in"/>
    <s v="GINJUPALLI KAVYA SRI"/>
    <s v="FEMALE"/>
    <s v="`+91-7416328209"/>
    <n v="15"/>
    <n v="15"/>
    <s v="A"/>
    <n v="15"/>
    <n v="45"/>
    <n v="65"/>
    <s v="Statistical Modelling &amp; Inferencing"/>
    <s v="MDS DF401"/>
    <s v="1 missed"/>
    <s v="0 missed"/>
    <n v="2"/>
    <n v="1"/>
    <n v="0.66666666666666663"/>
    <n v="1"/>
    <s v="1 missed"/>
    <n v="3"/>
    <n v="0.75"/>
    <x v="4"/>
    <s v="No Data"/>
    <s v="P-S2_Onsite"/>
    <s v="Present"/>
    <s v="P-S2_Onsite"/>
    <n v="5"/>
    <n v="4.75"/>
    <n v="10"/>
    <n v="10"/>
    <n v="10"/>
    <n v="10"/>
    <n v="59.5"/>
    <n v="60"/>
    <s v="Data Pre-Processing"/>
    <s v="MDS DF402"/>
    <s v="0 missed"/>
    <s v="-"/>
    <n v="6"/>
    <s v="-"/>
    <n v="1"/>
    <s v="-"/>
    <s v="0 missed"/>
    <n v="6"/>
    <n v="1"/>
    <x v="1"/>
    <s v="No Data"/>
    <s v="P-S2_Onsite"/>
    <s v="Present"/>
    <s v="P-S2_Onsite"/>
    <n v="20"/>
    <n v="15"/>
    <n v="35"/>
    <n v="60"/>
    <s v="Feature Engineering"/>
    <s v="MDS DF403"/>
    <s v="0 missed"/>
    <s v="0 missed"/>
    <n v="1"/>
    <n v="1"/>
    <n v="1"/>
    <n v="1"/>
    <s v="0 missed"/>
    <n v="2"/>
    <n v="1"/>
    <x v="1"/>
    <s v="No Data"/>
    <s v="P-S2_Onsite"/>
    <s v="Present"/>
    <s v="P-S2_Onsite"/>
    <n v="19"/>
    <s v="A"/>
    <n v="18"/>
    <n v="37"/>
    <n v="60"/>
    <s v="Data Visualization &amp; Storytelling"/>
    <s v="MDS DF404"/>
    <s v="1 missed"/>
    <s v="0 missed"/>
    <n v="1"/>
    <n v="1"/>
    <n v="0.5"/>
    <n v="1"/>
    <s v="1 missed"/>
    <n v="2"/>
    <n v="0.66666666666666663"/>
    <x v="2"/>
    <s v="No Data"/>
    <s v="P-S2_Onsite"/>
    <s v="Present"/>
    <s v="P-S2_Onsite"/>
    <n v="7.5"/>
    <n v="7.375"/>
    <n v="8"/>
    <n v="15"/>
    <n v="16"/>
    <n v="53.8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05"/>
    <x v="0"/>
  </r>
  <r>
    <n v="216"/>
    <s v="MSc DS-AI"/>
    <s v="2025EM1100216"/>
    <s v="2025em1100216@bitspilani-digital.edu.in"/>
    <s v="VARTIKA SINGH"/>
    <s v="FEMALE"/>
    <s v="`+91-8860667912"/>
    <n v="13"/>
    <n v="15"/>
    <s v="A"/>
    <s v="A"/>
    <n v="28"/>
    <n v="65"/>
    <s v="Statistical Modelling &amp; Inferencing"/>
    <s v="MDS DF401"/>
    <s v="1 missed"/>
    <s v="1 missed"/>
    <n v="2"/>
    <n v="0"/>
    <n v="0.66666666666666663"/>
    <n v="0"/>
    <s v="2 missed"/>
    <n v="2"/>
    <n v="0.5"/>
    <x v="6"/>
    <s v="No Data"/>
    <s v="A-S2_Onsite"/>
    <s v="Absent"/>
    <s v="A-S2_Onsite"/>
    <n v="4.5"/>
    <n v="4.75"/>
    <n v="9"/>
    <n v="8"/>
    <s v="A"/>
    <s v="A"/>
    <n v="35.5"/>
    <n v="60"/>
    <s v="Data Pre-Processing"/>
    <s v="MDS DF402"/>
    <s v="2 missed"/>
    <s v="-"/>
    <n v="4"/>
    <s v="-"/>
    <n v="0.66666666666666663"/>
    <s v="-"/>
    <s v="2 missed"/>
    <n v="4"/>
    <n v="0.66666666666666663"/>
    <x v="5"/>
    <s v="No Data"/>
    <s v="A-S2_Onsite"/>
    <s v="Absent"/>
    <s v="A-S2_Onsite"/>
    <n v="20"/>
    <s v="A"/>
    <n v="20"/>
    <n v="60"/>
    <s v="Feature Engineering"/>
    <s v="MDS DF403"/>
    <s v="0 missed"/>
    <s v="1 missed"/>
    <n v="1"/>
    <n v="0"/>
    <n v="1"/>
    <n v="0"/>
    <s v="1 missed"/>
    <n v="1"/>
    <n v="0.5"/>
    <x v="2"/>
    <s v="No Data"/>
    <s v="A-S2_Onsite"/>
    <s v="Absent"/>
    <s v="A-S2_Onsite"/>
    <n v="13"/>
    <s v="A"/>
    <s v="A"/>
    <n v="13"/>
    <n v="60"/>
    <s v="Data Visualization &amp; Storytelling"/>
    <s v="MDS DF404"/>
    <s v="1 missed"/>
    <s v="1 missed"/>
    <n v="1"/>
    <n v="0"/>
    <n v="0.5"/>
    <n v="0"/>
    <s v="2 missed"/>
    <n v="1"/>
    <n v="0.33333333333333331"/>
    <x v="4"/>
    <s v="No Data"/>
    <s v="A-S2_Onsite"/>
    <s v="Absent"/>
    <s v="A-S2_Onsite"/>
    <n v="6.5"/>
    <s v="A"/>
    <s v="A"/>
    <s v="A"/>
    <s v="A"/>
    <n v="6.5"/>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ion Pending"/>
    <s v="Onsite"/>
    <x v="206"/>
    <x v="1"/>
  </r>
  <r>
    <n v="217"/>
    <s v="MSc DS-AI"/>
    <s v="2025EM1100217"/>
    <s v="2025em1100217@bitspilani-digital.edu.in"/>
    <s v="SAURABH JAIN"/>
    <s v="MALE"/>
    <s v="`+91-7389907071"/>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218"/>
    <s v="MSc DS-AI"/>
    <s v="2025EM1100218"/>
    <s v="2025em1100218@bitspilani-digital.edu.in"/>
    <s v="HETAMPURIA UNNATESH DINESH NEHA"/>
    <s v="MALE"/>
    <s v="`+91-9322232401"/>
    <s v="A"/>
    <n v="15"/>
    <n v="15"/>
    <n v="17"/>
    <n v="47"/>
    <n v="65"/>
    <s v="Statistical Modelling &amp; Inferencing"/>
    <s v="MDS DF401"/>
    <s v="1 missed"/>
    <s v="0 missed"/>
    <n v="2"/>
    <n v="1"/>
    <n v="0.66666666666666663"/>
    <n v="1"/>
    <s v="1 missed"/>
    <n v="3"/>
    <n v="0.75"/>
    <x v="4"/>
    <s v="No Data"/>
    <s v="P-S2_Onsite"/>
    <s v="Present"/>
    <s v="P-S2_Onsite"/>
    <n v="4.75"/>
    <n v="5"/>
    <n v="8"/>
    <n v="10"/>
    <n v="10"/>
    <n v="10"/>
    <n v="57.5"/>
    <n v="60"/>
    <s v="Data Pre-Processing"/>
    <s v="MDS DF402"/>
    <s v="0 missed"/>
    <s v="-"/>
    <n v="6"/>
    <s v="-"/>
    <n v="1"/>
    <s v="-"/>
    <s v="0 missed"/>
    <n v="6"/>
    <n v="1"/>
    <x v="1"/>
    <s v="No Data"/>
    <s v="P-S2_Onsite"/>
    <s v="Present"/>
    <s v="P-S2_Onsite"/>
    <n v="17"/>
    <s v="A"/>
    <n v="17"/>
    <n v="60"/>
    <s v="Feature Engineering"/>
    <s v="MDS DF403"/>
    <s v="0 missed"/>
    <s v="1 missed"/>
    <n v="1"/>
    <n v="0"/>
    <n v="1"/>
    <n v="0"/>
    <s v="1 missed"/>
    <n v="1"/>
    <n v="0.5"/>
    <x v="2"/>
    <s v="No Data"/>
    <s v="P-S2_Onsite"/>
    <s v="Present"/>
    <s v="P-S2_Onsite"/>
    <n v="20"/>
    <s v="A"/>
    <n v="18"/>
    <n v="38"/>
    <n v="60"/>
    <s v="Data Visualization &amp; Storytelling"/>
    <s v="MDS DF404"/>
    <s v="1 missed"/>
    <s v="0 missed"/>
    <n v="1"/>
    <n v="1"/>
    <n v="0.5"/>
    <n v="1"/>
    <s v="1 missed"/>
    <n v="2"/>
    <n v="0.66666666666666663"/>
    <x v="2"/>
    <s v="No Data"/>
    <s v="P-S2_Onsite"/>
    <s v="Present"/>
    <s v="P-S2_Onsite"/>
    <n v="6.5"/>
    <n v="6.625"/>
    <n v="5"/>
    <n v="16"/>
    <n v="18"/>
    <n v="52.125"/>
    <n v="65"/>
    <s v="Data Stores &amp; Pipelines"/>
    <s v="MDS DF406"/>
    <s v="0 missed"/>
    <s v="0 missed"/>
    <n v="3"/>
    <n v="2"/>
    <n v="1"/>
    <n v="1"/>
    <s v="0 missed"/>
    <n v="5"/>
    <n v="1"/>
    <x v="1"/>
    <s v="P-S1_Onsite"/>
    <s v="No Data"/>
    <s v="Present"/>
    <s v="P-S1_Onsite"/>
    <s v="P-1, _x000a_A-0, _x000a_No Data-4"/>
    <s v="P-4, _x000a_A-0, _x000a_No Data-1"/>
    <s v="P-S2_Onsite"/>
    <s v="P-S2_Onsite"/>
    <s v="P-S2_Onsite"/>
    <s v="P-S2_Onsite"/>
    <s v="P-S1_Onsite"/>
    <x v="0"/>
    <s v="Activated"/>
    <s v="Onsite"/>
    <x v="207"/>
    <x v="0"/>
  </r>
  <r>
    <n v="219"/>
    <s v="MSc DS-AI"/>
    <s v="2025EM1100219"/>
    <s v="2025em1100219@bitspilani-digital.edu.in"/>
    <s v="ANSHUL GAUTAM"/>
    <s v="MALE"/>
    <s v="`+91-9717033372"/>
    <n v="15"/>
    <n v="15"/>
    <n v="15"/>
    <n v="16"/>
    <n v="61"/>
    <n v="65"/>
    <s v="Statistical Modelling &amp; Inferencing"/>
    <s v="MDS DF401"/>
    <s v="0 missed"/>
    <s v="0 missed"/>
    <n v="3"/>
    <n v="1"/>
    <n v="1"/>
    <n v="1"/>
    <s v="0 missed"/>
    <n v="4"/>
    <n v="1"/>
    <x v="1"/>
    <s v="P-S1_Onsite"/>
    <s v="No Data"/>
    <s v="Present"/>
    <s v="P-S1_Onsite"/>
    <n v="4.75"/>
    <n v="4.75"/>
    <n v="10"/>
    <n v="9"/>
    <n v="10"/>
    <n v="10"/>
    <n v="58"/>
    <n v="60"/>
    <s v="Data Pre-Processing"/>
    <s v="MDS DF402"/>
    <s v="0 missed"/>
    <s v="-"/>
    <n v="6"/>
    <s v="-"/>
    <n v="1"/>
    <s v="-"/>
    <s v="0 missed"/>
    <n v="6"/>
    <n v="1"/>
    <x v="1"/>
    <s v="No Data"/>
    <s v="P-S2_Onsite"/>
    <s v="Present"/>
    <s v="P-S2_Onsite"/>
    <n v="20"/>
    <n v="29"/>
    <n v="49"/>
    <n v="60"/>
    <s v="Feature Engineering"/>
    <s v="MDS DF403"/>
    <s v="0 missed"/>
    <s v="0 missed"/>
    <n v="1"/>
    <n v="1"/>
    <n v="1"/>
    <n v="1"/>
    <s v="0 missed"/>
    <n v="2"/>
    <n v="1"/>
    <x v="1"/>
    <s v="P-S1_Onsite"/>
    <s v="No Data"/>
    <s v="Present"/>
    <s v="P-S1_Onsite"/>
    <n v="19"/>
    <n v="20"/>
    <n v="18"/>
    <n v="57"/>
    <n v="60"/>
    <s v="Data Visualization &amp; Storytelling"/>
    <s v="MDS DF404"/>
    <s v="0 missed"/>
    <s v="0 missed"/>
    <n v="2"/>
    <n v="1"/>
    <n v="1"/>
    <n v="1"/>
    <s v="0 missed"/>
    <n v="3"/>
    <n v="1"/>
    <x v="1"/>
    <s v="P-S1_Onsite"/>
    <s v="No Data"/>
    <s v="Present"/>
    <s v="P-S1_Onsite"/>
    <n v="6"/>
    <n v="6.625"/>
    <n v="9"/>
    <n v="15"/>
    <n v="18"/>
    <n v="54.625"/>
    <n v="65"/>
    <s v="Data Stores &amp; Pipelines"/>
    <s v="MDS DF406"/>
    <s v="0 missed"/>
    <s v="0 missed"/>
    <n v="3"/>
    <n v="2"/>
    <n v="1"/>
    <n v="1"/>
    <s v="0 missed"/>
    <n v="5"/>
    <n v="1"/>
    <x v="1"/>
    <s v="No Data"/>
    <s v="P-S2_Onsite"/>
    <s v="Present"/>
    <s v="P-S2_Onsite"/>
    <s v="P-3, _x000a_A-0, _x000a_No Data-2"/>
    <s v="P-2, _x000a_A-0, _x000a_No Data-3"/>
    <s v="P-S1_Onsite"/>
    <s v="P-S2_Onsite"/>
    <s v="P-S1_Onsite"/>
    <s v="P-S1_Onsite"/>
    <s v="P-S2_Onsite"/>
    <x v="0"/>
    <s v="Activated"/>
    <s v="Onsite"/>
    <x v="208"/>
    <x v="0"/>
  </r>
  <r>
    <n v="220"/>
    <s v="MSc DS-AI"/>
    <s v="2025EM1100220"/>
    <s v="2025em1100220@bitspilani-digital.edu.in"/>
    <s v="ARYA ALEX"/>
    <s v="FEMALE"/>
    <s v="`+91-8547478180"/>
    <s v="A"/>
    <n v="15"/>
    <s v="A"/>
    <s v="A"/>
    <n v="15"/>
    <n v="65"/>
    <s v="Statistical Modelling &amp; Inferencing"/>
    <s v="MDS DF401"/>
    <s v="2 missed"/>
    <s v="1 missed"/>
    <n v="1"/>
    <n v="0"/>
    <n v="0.33333333333333331"/>
    <n v="0"/>
    <s v="3 missed"/>
    <n v="1"/>
    <n v="0.25"/>
    <x v="5"/>
    <s v="No Data"/>
    <s v="A-S2_Onsite"/>
    <s v="Absent"/>
    <s v="A-S2_Onsite"/>
    <n v="5"/>
    <n v="4.25"/>
    <n v="10"/>
    <n v="10"/>
    <s v="A"/>
    <s v="A"/>
    <n v="38.5"/>
    <n v="60"/>
    <s v="Data Pre-Processing"/>
    <s v="MDS DF402"/>
    <s v="2 missed"/>
    <s v="-"/>
    <n v="4"/>
    <s v="-"/>
    <n v="0.66666666666666663"/>
    <s v="-"/>
    <s v="2 missed"/>
    <n v="4"/>
    <n v="0.66666666666666663"/>
    <x v="5"/>
    <s v="No Data"/>
    <s v="A-S2_Onsite"/>
    <s v="Absent"/>
    <s v="A-S2_Onsite"/>
    <n v="20"/>
    <s v="A"/>
    <n v="20"/>
    <n v="60"/>
    <s v="Feature Engineering"/>
    <s v="MDS DF403"/>
    <s v="0 missed"/>
    <s v="1 missed"/>
    <n v="1"/>
    <n v="0"/>
    <n v="1"/>
    <n v="0"/>
    <s v="1 missed"/>
    <n v="1"/>
    <n v="0.5"/>
    <x v="2"/>
    <s v="No Data"/>
    <s v="A-S2_Onsite"/>
    <s v="Absent"/>
    <s v="A-S2_Onsite"/>
    <s v="A"/>
    <s v="A"/>
    <n v="18"/>
    <n v="18"/>
    <n v="60"/>
    <s v="Data Visualization &amp; Storytelling"/>
    <s v="MDS DF404"/>
    <s v="2 missed"/>
    <s v="0 missed"/>
    <n v="0"/>
    <n v="1"/>
    <n v="0"/>
    <n v="1"/>
    <s v="2 missed"/>
    <n v="1"/>
    <n v="0.33333333333333331"/>
    <x v="5"/>
    <s v="No Data"/>
    <s v="A-S2_Onsite"/>
    <s v="Absent"/>
    <s v="A-S2_Onsite"/>
    <n v="5.5"/>
    <n v="7.625"/>
    <n v="8"/>
    <s v="A"/>
    <s v="A"/>
    <n v="21.125"/>
    <n v="65"/>
    <s v="Data Stores &amp; Pipelines"/>
    <s v="MDS DF406"/>
    <s v="0 missed"/>
    <s v="2 missed"/>
    <n v="3"/>
    <n v="0"/>
    <n v="1"/>
    <n v="0"/>
    <s v="2 missed"/>
    <n v="3"/>
    <n v="0.6"/>
    <x v="7"/>
    <s v="No Data"/>
    <s v="A-S2_Onsite"/>
    <s v="Absent"/>
    <s v="A-S2_Onsite"/>
    <s v="P-0, _x000a_A-0, _x000a_No Data-5"/>
    <s v="P-0, _x000a_A-5, _x000a_No Data-0"/>
    <s v="A-S2_Onsite"/>
    <s v="A-S2_Onsite"/>
    <s v="A-S2_Onsite"/>
    <s v="A-S2_Onsite"/>
    <s v="A-S2_Onsite"/>
    <x v="1"/>
    <s v="Activated"/>
    <s v="Onsite"/>
    <x v="209"/>
    <x v="3"/>
  </r>
  <r>
    <n v="221"/>
    <s v="MSc DS-AI"/>
    <s v="2025EM1100221"/>
    <s v="2025em1100221@bitspilani-digital.edu.in"/>
    <s v="LAKSHYA VARSHNEY"/>
    <s v="MALE"/>
    <s v="`+91-9773710247"/>
    <n v="15"/>
    <s v="A"/>
    <s v="A"/>
    <s v="A"/>
    <n v="15"/>
    <n v="65"/>
    <s v="Statistical Modelling &amp; Inferencing"/>
    <s v="MDS DF401"/>
    <s v="2 missed"/>
    <s v="1 missed"/>
    <n v="1"/>
    <n v="0"/>
    <n v="0.33333333333333331"/>
    <n v="0"/>
    <s v="3 missed"/>
    <n v="1"/>
    <n v="0.25"/>
    <x v="5"/>
    <s v="No Data"/>
    <s v="A-S2_Onsite"/>
    <s v="Absent"/>
    <s v="A-S2_Onsite"/>
    <n v="2.5"/>
    <n v="2.5"/>
    <n v="10"/>
    <s v="A"/>
    <s v="A"/>
    <s v="A"/>
    <n v="20"/>
    <n v="60"/>
    <s v="Data Pre-Processing"/>
    <s v="MDS DF402"/>
    <s v="3 missed"/>
    <s v="-"/>
    <n v="3"/>
    <s v="-"/>
    <n v="0.5"/>
    <s v="-"/>
    <s v="3 missed"/>
    <n v="3"/>
    <n v="0.5"/>
    <x v="4"/>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ed"/>
    <s v="Onsite"/>
    <x v="210"/>
    <x v="2"/>
  </r>
  <r>
    <n v="222"/>
    <s v="MSc DS-AI"/>
    <s v="2025EM1100222"/>
    <s v="2025em1100222@bitspilani-digital.edu.in"/>
    <s v="MILIND KULKARNI SANJAY"/>
    <s v="MALE"/>
    <s v="`+91-9921130189"/>
    <n v="15"/>
    <n v="15"/>
    <n v="15"/>
    <n v="20"/>
    <n v="65"/>
    <n v="65"/>
    <s v="Statistical Modelling &amp; Inferencing"/>
    <s v="MDS DF401"/>
    <s v="0 missed"/>
    <s v="0 missed"/>
    <n v="3"/>
    <n v="1"/>
    <n v="1"/>
    <n v="1"/>
    <s v="0 missed"/>
    <n v="4"/>
    <n v="1"/>
    <x v="1"/>
    <s v="No Data"/>
    <s v="P-S2_Onsite"/>
    <s v="Present"/>
    <s v="P-S2_Onsite"/>
    <n v="5"/>
    <n v="4.5"/>
    <n v="10"/>
    <n v="10"/>
    <n v="10"/>
    <n v="10"/>
    <n v="59"/>
    <n v="60"/>
    <s v="Data Pre-Processing"/>
    <s v="MDS DF402"/>
    <s v="0 missed"/>
    <s v="-"/>
    <n v="6"/>
    <s v="-"/>
    <n v="1"/>
    <s v="-"/>
    <s v="0 missed"/>
    <n v="6"/>
    <n v="1"/>
    <x v="1"/>
    <s v="P-S1_Onsite"/>
    <s v="No Data"/>
    <s v="Present"/>
    <s v="P-S1_Onsite"/>
    <n v="20"/>
    <n v="26"/>
    <n v="46"/>
    <n v="60"/>
    <s v="Feature Engineering"/>
    <s v="MDS DF403"/>
    <s v="0 missed"/>
    <s v="0 missed"/>
    <n v="1"/>
    <n v="1"/>
    <n v="1"/>
    <n v="1"/>
    <s v="0 missed"/>
    <n v="2"/>
    <n v="1"/>
    <x v="1"/>
    <s v="No Data"/>
    <s v="P-S2_Onsite"/>
    <s v="Present"/>
    <s v="P-S2_Onsite"/>
    <n v="19"/>
    <n v="20"/>
    <n v="16"/>
    <n v="55"/>
    <n v="60"/>
    <s v="Data Visualization &amp; Storytelling"/>
    <s v="MDS DF404"/>
    <s v="0 missed"/>
    <s v="0 missed"/>
    <n v="2"/>
    <n v="1"/>
    <n v="1"/>
    <n v="1"/>
    <s v="0 missed"/>
    <n v="3"/>
    <n v="1"/>
    <x v="1"/>
    <s v="P-S1_Onsite"/>
    <s v="No Data"/>
    <s v="Present"/>
    <s v="P-S1_Onsite"/>
    <n v="5"/>
    <n v="7.5"/>
    <n v="9"/>
    <n v="18"/>
    <n v="18"/>
    <n v="57.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211"/>
    <x v="0"/>
  </r>
  <r>
    <n v="223"/>
    <s v="MSc DS-AI"/>
    <s v="2025EM1100223"/>
    <s v="2025em1100223@bitspilani-digital.edu.in"/>
    <s v="GHAG SIMRAN SUBHASH SUVARNA"/>
    <s v="FEMALE"/>
    <s v="`+91-9699916081"/>
    <n v="15"/>
    <n v="15"/>
    <n v="15"/>
    <n v="18"/>
    <n v="63"/>
    <n v="65"/>
    <s v="Statistical Modelling &amp; Inferencing"/>
    <s v="MDS DF401"/>
    <s v="0 missed"/>
    <s v="0 missed"/>
    <n v="3"/>
    <n v="1"/>
    <n v="1"/>
    <n v="1"/>
    <s v="0 missed"/>
    <n v="4"/>
    <n v="1"/>
    <x v="1"/>
    <s v="No Data"/>
    <s v="P-S2_Onsite"/>
    <s v="Present"/>
    <s v="P-S2_Onsite"/>
    <n v="4.75"/>
    <n v="2.5"/>
    <n v="10"/>
    <n v="10"/>
    <n v="10"/>
    <n v="10"/>
    <n v="54.5"/>
    <n v="60"/>
    <s v="Data Pre-Processing"/>
    <s v="MDS DF402"/>
    <s v="0 missed"/>
    <s v="-"/>
    <n v="6"/>
    <s v="-"/>
    <n v="1"/>
    <s v="-"/>
    <s v="0 missed"/>
    <n v="6"/>
    <n v="1"/>
    <x v="1"/>
    <s v="No Data"/>
    <s v="P-S2_Onsite"/>
    <s v="Present"/>
    <s v="P-S2_Onsite"/>
    <n v="20"/>
    <n v="21"/>
    <n v="41"/>
    <n v="60"/>
    <s v="Feature Engineering"/>
    <s v="MDS DF403"/>
    <s v="0 missed"/>
    <s v="0 missed"/>
    <n v="1"/>
    <n v="1"/>
    <n v="1"/>
    <n v="1"/>
    <s v="0 missed"/>
    <n v="2"/>
    <n v="1"/>
    <x v="1"/>
    <s v="No Data"/>
    <s v="P-S2_Onsite"/>
    <s v="Present"/>
    <s v="P-S2_Onsite"/>
    <n v="18"/>
    <n v="20"/>
    <n v="18"/>
    <n v="56"/>
    <n v="60"/>
    <s v="Data Visualization &amp; Storytelling"/>
    <s v="MDS DF404"/>
    <s v="0 missed"/>
    <s v="0 missed"/>
    <n v="2"/>
    <n v="1"/>
    <n v="1"/>
    <n v="1"/>
    <s v="0 missed"/>
    <n v="3"/>
    <n v="1"/>
    <x v="1"/>
    <s v="No Data"/>
    <s v="P-S2_Onsite"/>
    <s v="Present"/>
    <s v="P-S2_Onsite"/>
    <s v="A"/>
    <n v="7"/>
    <n v="8"/>
    <n v="17"/>
    <n v="19"/>
    <n v="51"/>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212"/>
    <x v="0"/>
  </r>
  <r>
    <n v="224"/>
    <s v="MSc DS-AI"/>
    <s v="2025EM1100224"/>
    <s v="2025em1100224@bitspilani-digital.edu.in"/>
    <s v="EATE CHARAN KUMAR"/>
    <s v="MALE"/>
    <s v="`+91-6301141838"/>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225"/>
    <s v="MSc DS-AI"/>
    <s v="2025EM1100225"/>
    <s v="2025em1100225@bitspilani-digital.edu.in"/>
    <s v="TOUQEER AHMAD"/>
    <s v="MALE"/>
    <s v="`+91-7006320496"/>
    <n v="15"/>
    <n v="15"/>
    <n v="15"/>
    <n v="20"/>
    <n v="65"/>
    <n v="65"/>
    <s v="Statistical Modelling &amp; Inferencing"/>
    <s v="MDS DF401"/>
    <s v="0 missed"/>
    <s v="0 missed"/>
    <n v="3"/>
    <n v="1"/>
    <n v="1"/>
    <n v="1"/>
    <s v="0 missed"/>
    <n v="4"/>
    <n v="1"/>
    <x v="1"/>
    <s v="P-S1_Onsite"/>
    <s v="No Data"/>
    <s v="Present"/>
    <s v="P-S1_Onsite"/>
    <n v="4.75"/>
    <n v="4.75"/>
    <n v="10"/>
    <n v="10"/>
    <n v="8"/>
    <n v="9"/>
    <n v="56"/>
    <n v="60"/>
    <s v="Data Pre-Processing"/>
    <s v="MDS DF402"/>
    <s v="0 missed"/>
    <s v="-"/>
    <n v="6"/>
    <s v="-"/>
    <n v="1"/>
    <s v="-"/>
    <s v="0 missed"/>
    <n v="6"/>
    <n v="1"/>
    <x v="1"/>
    <s v="No Data"/>
    <s v="P-S2_Onsite"/>
    <s v="Present"/>
    <s v="P-S2_Onsite"/>
    <n v="18"/>
    <n v="31"/>
    <n v="49"/>
    <n v="60"/>
    <s v="Feature Engineering"/>
    <s v="MDS DF403"/>
    <s v="0 missed"/>
    <s v="0 missed"/>
    <n v="1"/>
    <n v="1"/>
    <n v="1"/>
    <n v="1"/>
    <s v="0 missed"/>
    <n v="2"/>
    <n v="1"/>
    <x v="1"/>
    <s v="No Data"/>
    <s v="P-S2_Onsite"/>
    <s v="Present"/>
    <s v="P-S2_Onsite"/>
    <n v="20"/>
    <n v="20"/>
    <n v="20"/>
    <n v="60"/>
    <n v="60"/>
    <s v="Data Visualization &amp; Storytelling"/>
    <s v="MDS DF404"/>
    <s v="0 missed"/>
    <s v="0 missed"/>
    <n v="2"/>
    <n v="1"/>
    <n v="1"/>
    <n v="1"/>
    <s v="0 missed"/>
    <n v="3"/>
    <n v="1"/>
    <x v="1"/>
    <s v="P-S1_Onsite"/>
    <s v="No Data"/>
    <s v="Present"/>
    <s v="P-S1_Onsite"/>
    <n v="5"/>
    <n v="7.5"/>
    <n v="9"/>
    <n v="15"/>
    <n v="17"/>
    <n v="53.5"/>
    <n v="65"/>
    <s v="Data Stores &amp; Pipelines"/>
    <s v="MDS DF406"/>
    <s v="0 missed"/>
    <s v="0 missed"/>
    <n v="3"/>
    <n v="2"/>
    <n v="1"/>
    <n v="1"/>
    <s v="0 missed"/>
    <n v="5"/>
    <n v="1"/>
    <x v="1"/>
    <s v="No Data"/>
    <s v="P-S2_Onsite"/>
    <s v="Present"/>
    <s v="P-S2_Onsite"/>
    <s v="P-2, _x000a_A-0, _x000a_No Data-3"/>
    <s v="P-3, _x000a_A-0, _x000a_No Data-2"/>
    <s v="P-S1_Onsite"/>
    <s v="P-S2_Onsite"/>
    <s v="P-S2_Onsite"/>
    <s v="P-S1_Onsite"/>
    <s v="P-S2_Onsite"/>
    <x v="0"/>
    <s v="Activated"/>
    <s v="Onsite"/>
    <x v="213"/>
    <x v="0"/>
  </r>
  <r>
    <n v="226"/>
    <s v="MSc DS-AI"/>
    <s v="2025EM1100226"/>
    <s v="2025em1100226@bitspilani-digital.edu.in"/>
    <s v="SWANAND SURESHRAO PARATKAR"/>
    <s v="MALE"/>
    <s v="`+91-9422202584"/>
    <n v="15"/>
    <n v="15"/>
    <n v="15"/>
    <n v="17"/>
    <n v="62"/>
    <n v="65"/>
    <s v="Statistical Modelling &amp; Inferencing"/>
    <s v="MDS DF401"/>
    <s v="0 missed"/>
    <s v="0 missed"/>
    <n v="3"/>
    <n v="1"/>
    <n v="1"/>
    <n v="1"/>
    <s v="0 missed"/>
    <n v="4"/>
    <n v="1"/>
    <x v="1"/>
    <s v="No Data"/>
    <s v="P-S2_Onsite"/>
    <s v="Present"/>
    <s v="P-S2_Onsite"/>
    <n v="4.75"/>
    <n v="5"/>
    <s v="A"/>
    <n v="10"/>
    <n v="10"/>
    <n v="10"/>
    <n v="49.5"/>
    <n v="60"/>
    <s v="Data Pre-Processing"/>
    <s v="MDS DF402"/>
    <s v="1 missed"/>
    <s v="-"/>
    <n v="5"/>
    <s v="-"/>
    <n v="0.83333333333333337"/>
    <s v="-"/>
    <s v="1 missed"/>
    <n v="5"/>
    <n v="0.83333333333333337"/>
    <x v="2"/>
    <s v="No Data"/>
    <s v="P-S2_Onsite"/>
    <s v="Present"/>
    <s v="P-S2_Onsite"/>
    <n v="20"/>
    <n v="28.5"/>
    <n v="48.5"/>
    <n v="60"/>
    <s v="Feature Engineering"/>
    <s v="MDS DF403"/>
    <s v="0 missed"/>
    <s v="0 missed"/>
    <n v="1"/>
    <n v="1"/>
    <n v="1"/>
    <n v="1"/>
    <s v="0 missed"/>
    <n v="2"/>
    <n v="1"/>
    <x v="1"/>
    <s v="P-S1_Onsite"/>
    <s v="No Data"/>
    <s v="Present"/>
    <s v="P-S1_Onsite"/>
    <s v="A"/>
    <n v="20"/>
    <n v="17"/>
    <n v="37"/>
    <n v="60"/>
    <s v="Data Visualization &amp; Storytelling"/>
    <s v="MDS DF404"/>
    <s v="1 missed"/>
    <s v="0 missed"/>
    <n v="1"/>
    <n v="1"/>
    <n v="0.5"/>
    <n v="1"/>
    <s v="1 missed"/>
    <n v="2"/>
    <n v="0.66666666666666663"/>
    <x v="2"/>
    <s v="P-S1_Onsite"/>
    <s v="No Data"/>
    <s v="Present"/>
    <s v="P-S1_Onsite"/>
    <n v="7.5"/>
    <n v="6.625"/>
    <n v="9"/>
    <n v="17"/>
    <n v="18"/>
    <n v="58.125"/>
    <n v="65"/>
    <s v="Data Stores &amp; Pipelines"/>
    <s v="MDS DF406"/>
    <s v="0 missed"/>
    <s v="0 missed"/>
    <n v="3"/>
    <n v="2"/>
    <n v="1"/>
    <n v="1"/>
    <s v="0 missed"/>
    <n v="5"/>
    <n v="1"/>
    <x v="1"/>
    <s v="P-S1_Onsite"/>
    <s v="No Data"/>
    <s v="Present"/>
    <s v="P-S1_Onsite"/>
    <s v="P-3, _x000a_A-0, _x000a_No Data-2"/>
    <s v="P-2, _x000a_A-0, _x000a_No Data-3"/>
    <s v="P-S2_Onsite"/>
    <s v="P-S2_Onsite"/>
    <s v="P-S1_Onsite"/>
    <s v="P-S1_Onsite"/>
    <s v="P-S1_Onsite"/>
    <x v="0"/>
    <s v="Activated"/>
    <s v="Onsite"/>
    <x v="214"/>
    <x v="0"/>
  </r>
  <r>
    <n v="227"/>
    <s v="MSc DS-AI"/>
    <s v="2025EM1100227"/>
    <s v="2025em1100227@bitspilani-digital.edu.in"/>
    <s v="KHAN МОНАММED ASIF HAFIZULLAH HAJRA BEGUM"/>
    <s v="MALE"/>
    <s v="`+91-8898365085"/>
    <s v="A"/>
    <s v="A"/>
    <n v="15"/>
    <n v="15"/>
    <n v="30"/>
    <n v="65"/>
    <s v="Statistical Modelling &amp; Inferencing"/>
    <s v="MDS DF401"/>
    <s v="2 missed"/>
    <s v="0 missed"/>
    <n v="1"/>
    <n v="1"/>
    <n v="0.33333333333333331"/>
    <n v="1"/>
    <s v="2 missed"/>
    <n v="2"/>
    <n v="0.5"/>
    <x v="2"/>
    <s v="No Data"/>
    <s v="P-S2_Onsite"/>
    <s v="Present"/>
    <s v="P-S2_Onsite"/>
    <n v="4.75"/>
    <n v="4.5"/>
    <s v="A"/>
    <s v="A"/>
    <n v="10"/>
    <n v="9"/>
    <n v="37.5"/>
    <n v="60"/>
    <s v="Data Pre-Processing"/>
    <s v="MDS DF402"/>
    <s v="2 missed"/>
    <s v="-"/>
    <n v="4"/>
    <s v="-"/>
    <n v="0.66666666666666663"/>
    <s v="-"/>
    <s v="2 missed"/>
    <n v="4"/>
    <n v="0.66666666666666663"/>
    <x v="5"/>
    <s v="No Data"/>
    <s v="P-S2_Onsite"/>
    <s v="Present"/>
    <s v="P-S2_Onsite"/>
    <s v="A"/>
    <n v="20"/>
    <n v="20"/>
    <n v="60"/>
    <s v="Feature Engineering"/>
    <s v="MDS DF403"/>
    <s v="1 missed"/>
    <s v="0 missed"/>
    <n v="0"/>
    <n v="1"/>
    <n v="0"/>
    <n v="1"/>
    <s v="1 missed"/>
    <n v="1"/>
    <n v="0.5"/>
    <x v="3"/>
    <s v="No Data"/>
    <s v="P-S2_Onsite"/>
    <s v="Present"/>
    <s v="P-S2_Onsite"/>
    <s v="A"/>
    <n v="19"/>
    <n v="19"/>
    <n v="38"/>
    <n v="60"/>
    <s v="Data Visualization &amp; Storytelling"/>
    <s v="MDS DF404"/>
    <s v="1 missed"/>
    <s v="0 missed"/>
    <n v="1"/>
    <n v="1"/>
    <n v="0.5"/>
    <n v="1"/>
    <s v="1 missed"/>
    <n v="2"/>
    <n v="0.66666666666666663"/>
    <x v="2"/>
    <s v="No Data"/>
    <s v="P-S2_Onsite"/>
    <s v="Present"/>
    <s v="P-S2_Onsite"/>
    <s v="A"/>
    <n v="5.875"/>
    <n v="9"/>
    <n v="17"/>
    <n v="9"/>
    <n v="40.875"/>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215"/>
    <x v="0"/>
  </r>
  <r>
    <n v="228"/>
    <s v="MSc DS-AI"/>
    <s v="2025EM1100228"/>
    <s v="2025em1100228@bitspilani-digital.edu.in"/>
    <s v="SRINIKETH A"/>
    <s v="MALE"/>
    <s v="`+91-9573857615"/>
    <s v="A"/>
    <n v="15"/>
    <n v="15"/>
    <n v="15"/>
    <n v="45"/>
    <n v="65"/>
    <s v="Statistical Modelling &amp; Inferencing"/>
    <s v="MDS DF401"/>
    <s v="1 missed"/>
    <s v="0 missed"/>
    <n v="2"/>
    <n v="1"/>
    <n v="0.66666666666666663"/>
    <n v="1"/>
    <s v="1 missed"/>
    <n v="3"/>
    <n v="0.75"/>
    <x v="4"/>
    <s v="P-S1_Onsite"/>
    <s v="No Data"/>
    <s v="Present"/>
    <s v="P-S1_Onsite"/>
    <n v="4.75"/>
    <n v="3.5"/>
    <n v="10"/>
    <n v="10"/>
    <n v="9"/>
    <n v="10"/>
    <n v="55.5"/>
    <n v="60"/>
    <s v="Data Pre-Processing"/>
    <s v="MDS DF402"/>
    <s v="0 missed"/>
    <s v="-"/>
    <n v="6"/>
    <s v="-"/>
    <n v="1"/>
    <s v="-"/>
    <s v="0 missed"/>
    <n v="6"/>
    <n v="1"/>
    <x v="1"/>
    <s v="P-S1_Onsite"/>
    <s v="No Data"/>
    <s v="Present"/>
    <s v="P-S1_Onsite"/>
    <n v="19"/>
    <n v="26"/>
    <n v="45"/>
    <n v="60"/>
    <s v="Feature Engineering"/>
    <s v="MDS DF403"/>
    <s v="0 missed"/>
    <s v="0 missed"/>
    <n v="1"/>
    <n v="1"/>
    <n v="1"/>
    <n v="1"/>
    <s v="0 missed"/>
    <n v="2"/>
    <n v="1"/>
    <x v="1"/>
    <s v="P-S1_Onsite"/>
    <s v="No Data"/>
    <s v="Present"/>
    <s v="P-S1_Onsite"/>
    <n v="18"/>
    <n v="19"/>
    <n v="19"/>
    <n v="56"/>
    <n v="60"/>
    <s v="Data Visualization &amp; Storytelling"/>
    <s v="MDS DF404"/>
    <s v="0 missed"/>
    <s v="0 missed"/>
    <n v="2"/>
    <n v="1"/>
    <n v="1"/>
    <n v="1"/>
    <s v="0 missed"/>
    <n v="3"/>
    <n v="1"/>
    <x v="1"/>
    <s v="P-S1_Onsite"/>
    <s v="No Data"/>
    <s v="Present"/>
    <s v="P-S1_Onsite"/>
    <n v="5"/>
    <n v="5.875"/>
    <n v="8.5"/>
    <n v="15"/>
    <n v="18"/>
    <n v="52.37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216"/>
    <x v="0"/>
  </r>
  <r>
    <n v="229"/>
    <s v="MSc DS-AI"/>
    <s v="2025EM1100229"/>
    <s v="2025em1100229@bitspilani-digital.edu.in"/>
    <s v="HARI MOHAN S"/>
    <s v="MALE"/>
    <s v="`+91-8075869757"/>
    <s v="A"/>
    <n v="15"/>
    <n v="15"/>
    <n v="17"/>
    <n v="47"/>
    <n v="65"/>
    <s v="Statistical Modelling &amp; Inferencing"/>
    <s v="MDS DF401"/>
    <s v="1 missed"/>
    <s v="0 missed"/>
    <n v="2"/>
    <n v="1"/>
    <n v="0.66666666666666663"/>
    <n v="1"/>
    <s v="1 missed"/>
    <n v="3"/>
    <n v="0.75"/>
    <x v="4"/>
    <s v="No Data"/>
    <s v="P-S2_Onsite"/>
    <s v="Present"/>
    <s v="P-S2_Onsite"/>
    <n v="4.75"/>
    <n v="4.5"/>
    <n v="10"/>
    <n v="10"/>
    <s v="A"/>
    <n v="10"/>
    <n v="48.5"/>
    <n v="60"/>
    <s v="Data Pre-Processing"/>
    <s v="MDS DF402"/>
    <s v="1 missed"/>
    <s v="-"/>
    <n v="5"/>
    <s v="-"/>
    <n v="0.83333333333333337"/>
    <s v="-"/>
    <s v="1 missed"/>
    <n v="5"/>
    <n v="0.83333333333333337"/>
    <x v="2"/>
    <s v="No Data"/>
    <s v="No Data"/>
    <s v="No Data"/>
    <s v="No Data"/>
    <s v="A"/>
    <n v="8"/>
    <n v="8"/>
    <n v="60"/>
    <s v="Feature Engineering"/>
    <s v="MDS DF403"/>
    <s v="1 missed"/>
    <s v="0 missed"/>
    <n v="0"/>
    <n v="1"/>
    <n v="0"/>
    <n v="1"/>
    <s v="1 missed"/>
    <n v="1"/>
    <n v="0.5"/>
    <x v="3"/>
    <s v="No Data"/>
    <s v="No Data"/>
    <s v="No Data"/>
    <s v="No Data"/>
    <n v="19"/>
    <n v="20"/>
    <n v="19"/>
    <n v="58"/>
    <n v="60"/>
    <s v="Data Visualization &amp; Storytelling"/>
    <s v="MDS DF404"/>
    <s v="0 missed"/>
    <s v="0 missed"/>
    <n v="2"/>
    <n v="1"/>
    <n v="1"/>
    <n v="1"/>
    <s v="0 missed"/>
    <n v="3"/>
    <n v="1"/>
    <x v="1"/>
    <s v="No Data"/>
    <s v="P-S2_Onsite"/>
    <s v="Present"/>
    <s v="P-S2_Onsite"/>
    <n v="5.5"/>
    <n v="7.25"/>
    <s v="A"/>
    <s v="A"/>
    <s v="A"/>
    <n v="12.75"/>
    <n v="65"/>
    <s v="Data Stores &amp; Pipelines"/>
    <s v="MDS DF406"/>
    <s v="1 missed"/>
    <s v="2 missed"/>
    <n v="2"/>
    <n v="0"/>
    <n v="0.66666666666666663"/>
    <n v="0"/>
    <s v="3 missed"/>
    <n v="2"/>
    <n v="0.4"/>
    <x v="4"/>
    <s v="No Data"/>
    <s v="No Data"/>
    <s v="No Data"/>
    <s v="No Data"/>
    <s v="P-0, _x000a_A-0, _x000a_No Data-5"/>
    <s v="P-2, _x000a_A-0, _x000a_No Data-3"/>
    <s v="P-S2_Onsite"/>
    <s v="No Data"/>
    <s v="No Data"/>
    <s v="P-S2_Onsite"/>
    <s v="No Data"/>
    <x v="9"/>
    <s v="Activated"/>
    <s v="Onsite"/>
    <x v="217"/>
    <x v="0"/>
  </r>
  <r>
    <n v="230"/>
    <s v="MSc DS-AI"/>
    <s v="2025EM1100230"/>
    <s v="2025em1100230@bitspilani-digital.edu.in"/>
    <s v="SANTOSH RAJ B"/>
    <s v="MALE"/>
    <s v="`+91-9900443665"/>
    <s v="A"/>
    <n v="15"/>
    <s v="A"/>
    <s v="A"/>
    <n v="15"/>
    <n v="65"/>
    <s v="Statistical Modelling &amp; Inferencing"/>
    <s v="MDS DF401"/>
    <s v="2 missed"/>
    <s v="1 missed"/>
    <n v="1"/>
    <n v="0"/>
    <n v="0.33333333333333331"/>
    <n v="0"/>
    <s v="3 missed"/>
    <n v="1"/>
    <n v="0.25"/>
    <x v="5"/>
    <s v="No Data"/>
    <s v="A-S2_Onsite"/>
    <s v="Absent"/>
    <s v="A-S2_Onsite"/>
    <n v="5"/>
    <n v="4.75"/>
    <n v="10"/>
    <n v="10"/>
    <s v="A"/>
    <s v="A"/>
    <n v="39.5"/>
    <n v="60"/>
    <s v="Data Pre-Processing"/>
    <s v="MDS DF402"/>
    <s v="2 missed"/>
    <s v="-"/>
    <n v="4"/>
    <s v="-"/>
    <n v="0.66666666666666663"/>
    <s v="-"/>
    <s v="2 missed"/>
    <n v="4"/>
    <n v="0.66666666666666663"/>
    <x v="5"/>
    <s v="No Data"/>
    <s v="A-S2_Onsite"/>
    <s v="Absent"/>
    <s v="A-S2_Onsite"/>
    <n v="19"/>
    <s v="A"/>
    <n v="19"/>
    <n v="60"/>
    <s v="Feature Engineering"/>
    <s v="MDS DF403"/>
    <s v="0 missed"/>
    <s v="1 missed"/>
    <n v="1"/>
    <n v="0"/>
    <n v="1"/>
    <n v="0"/>
    <s v="1 missed"/>
    <n v="1"/>
    <n v="0.5"/>
    <x v="2"/>
    <s v="No Data"/>
    <s v="A-S2_Onsite"/>
    <s v="Absent"/>
    <s v="A-S2_Onsite"/>
    <n v="20"/>
    <s v="A"/>
    <s v="A"/>
    <n v="20"/>
    <n v="60"/>
    <s v="Data Visualization &amp; Storytelling"/>
    <s v="MDS DF404"/>
    <s v="1 missed"/>
    <s v="1 missed"/>
    <n v="1"/>
    <n v="0"/>
    <n v="0.5"/>
    <n v="0"/>
    <s v="2 missed"/>
    <n v="1"/>
    <n v="0.33333333333333331"/>
    <x v="4"/>
    <s v="No Data"/>
    <s v="A-S2_Onsite"/>
    <s v="Absent"/>
    <s v="A-S2_Onsite"/>
    <n v="5.5"/>
    <s v="A"/>
    <s v="A"/>
    <s v="A"/>
    <s v="A"/>
    <n v="5.5"/>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ion Pending"/>
    <s v="Onsite"/>
    <x v="218"/>
    <x v="1"/>
  </r>
  <r>
    <n v="231"/>
    <s v="MSc DS-AI"/>
    <s v="2025EM1100231"/>
    <s v="2025em1100231@bitspilani-digital.edu.in"/>
    <s v="MEERAN MOHIDEEN ANWAR SADAT"/>
    <s v="MALE"/>
    <s v="`+91-9886154967"/>
    <n v="15"/>
    <n v="15"/>
    <n v="15"/>
    <n v="9"/>
    <n v="54"/>
    <n v="65"/>
    <s v="Statistical Modelling &amp; Inferencing"/>
    <s v="MDS DF401"/>
    <s v="0 missed"/>
    <s v="0 missed"/>
    <n v="3"/>
    <n v="1"/>
    <n v="1"/>
    <n v="1"/>
    <s v="0 missed"/>
    <n v="4"/>
    <n v="1"/>
    <x v="1"/>
    <s v="P-S1_Onsite"/>
    <s v="No Data"/>
    <s v="Present"/>
    <s v="P-S1_Onsite"/>
    <n v="4.75"/>
    <n v="4.5"/>
    <n v="9"/>
    <n v="10"/>
    <n v="9"/>
    <n v="10"/>
    <n v="56.5"/>
    <n v="60"/>
    <s v="Data Pre-Processing"/>
    <s v="MDS DF402"/>
    <s v="0 missed"/>
    <s v="-"/>
    <n v="6"/>
    <s v="-"/>
    <n v="1"/>
    <s v="-"/>
    <s v="0 missed"/>
    <n v="6"/>
    <n v="1"/>
    <x v="1"/>
    <s v="P-S1_Onsite"/>
    <s v="No Data"/>
    <s v="Present"/>
    <s v="P-S1_Onsite"/>
    <n v="20"/>
    <n v="26"/>
    <n v="46"/>
    <n v="60"/>
    <s v="Feature Engineering"/>
    <s v="MDS DF403"/>
    <s v="0 missed"/>
    <s v="0 missed"/>
    <n v="1"/>
    <n v="1"/>
    <n v="1"/>
    <n v="1"/>
    <s v="0 missed"/>
    <n v="2"/>
    <n v="1"/>
    <x v="1"/>
    <s v="P-S1_Onsite"/>
    <s v="No Data"/>
    <s v="Present"/>
    <s v="P-S1_Onsite"/>
    <n v="20"/>
    <n v="20"/>
    <n v="19"/>
    <n v="59"/>
    <n v="60"/>
    <s v="Data Visualization &amp; Storytelling"/>
    <s v="MDS DF404"/>
    <s v="0 missed"/>
    <s v="0 missed"/>
    <n v="2"/>
    <n v="1"/>
    <n v="1"/>
    <n v="1"/>
    <s v="0 missed"/>
    <n v="3"/>
    <n v="1"/>
    <x v="1"/>
    <s v="P-S1_Onsite"/>
    <s v="No Data"/>
    <s v="Present"/>
    <s v="P-S1_Onsite"/>
    <n v="5.5"/>
    <n v="7.5"/>
    <n v="9"/>
    <n v="10"/>
    <s v="A"/>
    <n v="32"/>
    <n v="65"/>
    <s v="Data Stores &amp; Pipelines"/>
    <s v="MDS DF406"/>
    <s v="0 missed"/>
    <s v="1 missed"/>
    <n v="3"/>
    <n v="1"/>
    <n v="1"/>
    <n v="0.5"/>
    <s v="1 missed"/>
    <n v="4"/>
    <n v="0.8"/>
    <x v="6"/>
    <s v="P-S1_Onsite"/>
    <s v="No Data"/>
    <s v="Present"/>
    <s v="P-S1_Onsite"/>
    <s v="P-5, _x000a_A-0, _x000a_No Data-0"/>
    <s v="P-0, _x000a_A-0, _x000a_No Data-5"/>
    <s v="P-S1_Onsite"/>
    <s v="P-S1_Onsite"/>
    <s v="P-S1_Onsite"/>
    <s v="P-S1_Onsite"/>
    <s v="P-S1_Onsite"/>
    <x v="0"/>
    <s v="Activated"/>
    <s v="Onsite"/>
    <x v="219"/>
    <x v="0"/>
  </r>
  <r>
    <n v="232"/>
    <s v="MSc DS-AI"/>
    <s v="2025EM1100232"/>
    <s v="2025em1100232@bitspilani-digital.edu.in"/>
    <s v="DIAS AVRIL ELDRICH LORETTA LORETTA"/>
    <s v="FEMALE"/>
    <s v="`+91-9769998486"/>
    <n v="15"/>
    <n v="15"/>
    <n v="15"/>
    <n v="17"/>
    <n v="62"/>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19"/>
    <n v="30.5"/>
    <n v="49.5"/>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6.5"/>
    <n v="7.125"/>
    <n v="9"/>
    <n v="13"/>
    <n v="18"/>
    <n v="53.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20"/>
    <x v="0"/>
  </r>
  <r>
    <n v="233"/>
    <s v="MSc DS-AI"/>
    <s v="2025EM1100233"/>
    <s v="2025em1100233@bitspilani-digital.edu.in"/>
    <s v="PONAGANTI AKANKSHA"/>
    <s v="FEMALE"/>
    <s v="`+91-9390451828"/>
    <n v="15"/>
    <n v="15"/>
    <n v="15"/>
    <n v="20"/>
    <n v="65"/>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P-S1_Onsite"/>
    <s v="No Data"/>
    <s v="Present"/>
    <s v="P-S1_Onsite"/>
    <n v="20"/>
    <n v="32.5"/>
    <n v="52.5"/>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7.5"/>
    <n v="6.75"/>
    <n v="9"/>
    <n v="14"/>
    <n v="19"/>
    <n v="56.2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221"/>
    <x v="0"/>
  </r>
  <r>
    <n v="234"/>
    <s v="MSc DS-AI"/>
    <s v="2025EM1100234"/>
    <s v="2025em1100234@bitspilani-digital.edu.in"/>
    <s v="SUNITA BALODA"/>
    <s v="FEMALE"/>
    <s v="`+91-8448300767"/>
    <n v="15"/>
    <n v="15"/>
    <s v="A"/>
    <n v="16"/>
    <n v="46"/>
    <n v="65"/>
    <s v="Statistical Modelling &amp; Inferencing"/>
    <s v="MDS DF401"/>
    <s v="1 missed"/>
    <s v="0 missed"/>
    <n v="2"/>
    <n v="1"/>
    <n v="0.66666666666666663"/>
    <n v="1"/>
    <s v="1 missed"/>
    <n v="3"/>
    <n v="0.75"/>
    <x v="4"/>
    <s v="No Data"/>
    <s v="P-S2_Onsite"/>
    <s v="Present"/>
    <s v="P-S2_Onsite"/>
    <n v="4.75"/>
    <n v="4.75"/>
    <n v="10"/>
    <n v="10"/>
    <n v="10"/>
    <n v="10"/>
    <n v="59"/>
    <n v="60"/>
    <s v="Data Pre-Processing"/>
    <s v="MDS DF402"/>
    <s v="0 missed"/>
    <s v="-"/>
    <n v="6"/>
    <s v="-"/>
    <n v="1"/>
    <s v="-"/>
    <s v="0 missed"/>
    <n v="6"/>
    <n v="1"/>
    <x v="1"/>
    <s v="P-S1_Onsite"/>
    <s v="No Data"/>
    <s v="Present"/>
    <s v="P-S1_Onsite"/>
    <n v="20"/>
    <n v="22.5"/>
    <n v="42.5"/>
    <n v="60"/>
    <s v="Feature Engineering"/>
    <s v="MDS DF403"/>
    <s v="0 missed"/>
    <s v="0 missed"/>
    <n v="1"/>
    <n v="1"/>
    <n v="1"/>
    <n v="1"/>
    <s v="0 missed"/>
    <n v="2"/>
    <n v="1"/>
    <x v="1"/>
    <s v="No Data"/>
    <s v="P-S2_Onsite"/>
    <s v="Present"/>
    <s v="P-S2_Onsite"/>
    <n v="19"/>
    <n v="19"/>
    <n v="17"/>
    <n v="55"/>
    <n v="60"/>
    <s v="Data Visualization &amp; Storytelling"/>
    <s v="MDS DF404"/>
    <s v="0 missed"/>
    <s v="0 missed"/>
    <n v="2"/>
    <n v="1"/>
    <n v="1"/>
    <n v="1"/>
    <s v="0 missed"/>
    <n v="3"/>
    <n v="1"/>
    <x v="1"/>
    <s v="P-S1_Onsite"/>
    <s v="No Data"/>
    <s v="Present"/>
    <s v="P-S1_Onsite"/>
    <n v="6.5"/>
    <n v="6.625"/>
    <n v="9"/>
    <n v="16"/>
    <n v="18"/>
    <n v="56.12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222"/>
    <x v="0"/>
  </r>
  <r>
    <n v="235"/>
    <s v="MSc DS-AI"/>
    <s v="2025EM1100235"/>
    <s v="2025em1100235@bitspilani-digital.edu.in"/>
    <s v="MOHAMMED OMAR"/>
    <s v="MALE"/>
    <s v="`+91-8688085485"/>
    <n v="15"/>
    <n v="15"/>
    <n v="15"/>
    <n v="17"/>
    <n v="62"/>
    <n v="65"/>
    <s v="Statistical Modelling &amp; Inferencing"/>
    <s v="MDS DF401"/>
    <s v="0 missed"/>
    <s v="0 missed"/>
    <n v="3"/>
    <n v="1"/>
    <n v="1"/>
    <n v="1"/>
    <s v="0 missed"/>
    <n v="4"/>
    <n v="1"/>
    <x v="1"/>
    <s v="P-S1_Onsite"/>
    <s v="No Data"/>
    <s v="Present"/>
    <s v="P-S1_Onsite"/>
    <n v="4.75"/>
    <n v="4.75"/>
    <n v="9"/>
    <n v="10"/>
    <n v="10"/>
    <n v="10"/>
    <n v="58"/>
    <n v="60"/>
    <s v="Data Pre-Processing"/>
    <s v="MDS DF402"/>
    <s v="0 missed"/>
    <s v="-"/>
    <n v="6"/>
    <s v="-"/>
    <n v="1"/>
    <s v="-"/>
    <s v="0 missed"/>
    <n v="6"/>
    <n v="1"/>
    <x v="1"/>
    <s v="No Data"/>
    <s v="P-S2_Onsite"/>
    <s v="Present"/>
    <s v="P-S2_Onsite"/>
    <n v="19"/>
    <n v="7"/>
    <n v="26"/>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No Data"/>
    <s v="P-S2_Onsite"/>
    <s v="Present"/>
    <s v="P-S2_Onsite"/>
    <n v="5.5"/>
    <n v="7.625"/>
    <n v="9"/>
    <n v="16"/>
    <n v="9"/>
    <n v="47.125"/>
    <n v="65"/>
    <s v="Data Stores &amp; Pipelines"/>
    <s v="MDS DF406"/>
    <s v="0 missed"/>
    <s v="0 missed"/>
    <n v="3"/>
    <n v="2"/>
    <n v="1"/>
    <n v="1"/>
    <s v="0 missed"/>
    <n v="5"/>
    <n v="1"/>
    <x v="1"/>
    <s v="No Data"/>
    <s v="P-S2_Onsite"/>
    <s v="Present"/>
    <s v="P-S2_Onsite"/>
    <s v="P-2, _x000a_A-0, _x000a_No Data-3"/>
    <s v="P-3, _x000a_A-0, _x000a_No Data-2"/>
    <s v="P-S1_Onsite"/>
    <s v="P-S2_Onsite"/>
    <s v="P-S1_Onsite"/>
    <s v="P-S2_Onsite"/>
    <s v="P-S2_Onsite"/>
    <x v="0"/>
    <s v="Activated"/>
    <s v="Onsite"/>
    <x v="223"/>
    <x v="0"/>
  </r>
  <r>
    <n v="236"/>
    <s v="MSc DS-AI"/>
    <s v="2025EM1100236"/>
    <s v="2025em1100236@bitspilani-digital.edu.in"/>
    <s v="SUHA ABDUL KALAM"/>
    <s v="FEMALE"/>
    <s v="`+91-9980589735"/>
    <s v="A"/>
    <n v="15"/>
    <n v="15"/>
    <n v="15.5"/>
    <n v="45.5"/>
    <n v="65"/>
    <s v="Statistical Modelling &amp; Inferencing"/>
    <s v="MDS DF401"/>
    <s v="1 missed"/>
    <s v="0 missed"/>
    <n v="2"/>
    <n v="1"/>
    <n v="0.66666666666666663"/>
    <n v="1"/>
    <s v="1 missed"/>
    <n v="3"/>
    <n v="0.75"/>
    <x v="4"/>
    <s v="No Data"/>
    <s v="P-S2_Online"/>
    <s v="Present"/>
    <s v="P-S2_Online"/>
    <n v="4.75"/>
    <n v="5"/>
    <n v="10"/>
    <n v="10"/>
    <n v="10"/>
    <n v="10"/>
    <n v="59.5"/>
    <n v="60"/>
    <s v="Data Pre-Processing"/>
    <s v="MDS DF402"/>
    <s v="0 missed"/>
    <s v="-"/>
    <n v="6"/>
    <s v="-"/>
    <n v="1"/>
    <s v="-"/>
    <s v="0 missed"/>
    <n v="6"/>
    <n v="1"/>
    <x v="1"/>
    <s v="P-S1_Online"/>
    <s v="No Data"/>
    <s v="Present"/>
    <s v="P-S1_Online"/>
    <n v="20"/>
    <n v="24"/>
    <n v="44"/>
    <n v="60"/>
    <s v="Feature Engineering"/>
    <s v="MDS DF403"/>
    <s v="0 missed"/>
    <s v="0 missed"/>
    <n v="1"/>
    <n v="1"/>
    <n v="1"/>
    <n v="1"/>
    <s v="0 missed"/>
    <n v="2"/>
    <n v="1"/>
    <x v="1"/>
    <s v="P-S1_Online"/>
    <s v="No Data"/>
    <s v="Present"/>
    <s v="P-S1_Online"/>
    <n v="20"/>
    <n v="20"/>
    <n v="20"/>
    <n v="60"/>
    <n v="60"/>
    <s v="Data Visualization &amp; Storytelling"/>
    <s v="MDS DF404"/>
    <s v="0 missed"/>
    <s v="0 missed"/>
    <n v="2"/>
    <n v="1"/>
    <n v="1"/>
    <n v="1"/>
    <s v="0 missed"/>
    <n v="3"/>
    <n v="1"/>
    <x v="1"/>
    <s v="P-S1_Online"/>
    <s v="No Data"/>
    <s v="Present"/>
    <s v="P-S1_Online"/>
    <n v="6.5"/>
    <n v="7.5"/>
    <n v="8"/>
    <n v="8"/>
    <n v="4"/>
    <n v="34"/>
    <n v="65"/>
    <s v="Data Stores &amp; Pipelines"/>
    <s v="MDS DF406"/>
    <s v="0 missed"/>
    <s v="0 missed"/>
    <n v="3"/>
    <n v="2"/>
    <n v="1"/>
    <n v="1"/>
    <s v="0 missed"/>
    <n v="5"/>
    <n v="1"/>
    <x v="1"/>
    <s v="P-S1_Online"/>
    <s v="No Data"/>
    <s v="Present"/>
    <s v="P-S1_Online"/>
    <s v="P-4, _x000a_A-0, _x000a_No Data-1"/>
    <s v="P-1, _x000a_A-0, _x000a_No Data-4"/>
    <s v="P-S2_Online"/>
    <s v="P-S1_Online"/>
    <s v="P-S1_Online"/>
    <s v="P-S1_Online"/>
    <s v="P-S1_Online"/>
    <x v="0"/>
    <s v="Activated"/>
    <s v="Online"/>
    <x v="224"/>
    <x v="0"/>
  </r>
  <r>
    <n v="237"/>
    <s v="MSc DS-AI"/>
    <s v="2025EM1100237"/>
    <s v="2025em1100237@bitspilani-digital.edu.in"/>
    <s v="KSHITIJ KOKAS"/>
    <s v="MALE"/>
    <s v="`+91-7738522126"/>
    <n v="15"/>
    <s v="A"/>
    <s v="A"/>
    <s v="A"/>
    <n v="15"/>
    <n v="65"/>
    <s v="Statistical Modelling &amp; Inferencing"/>
    <s v="MDS DF401"/>
    <s v="2 missed"/>
    <s v="1 missed"/>
    <n v="1"/>
    <n v="0"/>
    <n v="0.33333333333333331"/>
    <n v="0"/>
    <s v="3 missed"/>
    <n v="1"/>
    <n v="0.25"/>
    <x v="5"/>
    <s v="No Data"/>
    <s v="A-S2_Onsite"/>
    <s v="Absent"/>
    <s v="A-S2_Onsite"/>
    <n v="4.5"/>
    <n v="5"/>
    <n v="10"/>
    <n v="10"/>
    <n v="10"/>
    <n v="10"/>
    <n v="59"/>
    <n v="60"/>
    <s v="Data Pre-Processing"/>
    <s v="MDS DF402"/>
    <s v="0 missed"/>
    <s v="-"/>
    <n v="6"/>
    <s v="-"/>
    <n v="1"/>
    <s v="-"/>
    <s v="0 missed"/>
    <n v="6"/>
    <n v="1"/>
    <x v="1"/>
    <s v="No Data"/>
    <s v="A-S2_Onsite"/>
    <s v="Absent"/>
    <s v="A-S2_Onsite"/>
    <n v="20"/>
    <n v="24"/>
    <n v="44"/>
    <n v="60"/>
    <s v="Feature Engineering"/>
    <s v="MDS DF403"/>
    <s v="0 missed"/>
    <s v="0 missed"/>
    <n v="1"/>
    <n v="1"/>
    <n v="1"/>
    <n v="1"/>
    <s v="0 missed"/>
    <n v="2"/>
    <n v="1"/>
    <x v="1"/>
    <s v="No Data"/>
    <s v="A-S2_Onsite"/>
    <s v="Absent"/>
    <s v="A-S2_Onsite"/>
    <n v="20"/>
    <n v="20"/>
    <s v="A"/>
    <n v="40"/>
    <n v="60"/>
    <s v="Data Visualization &amp; Storytelling"/>
    <s v="MDS DF404"/>
    <s v="0 missed"/>
    <s v="1 missed"/>
    <n v="2"/>
    <n v="0"/>
    <n v="1"/>
    <n v="0"/>
    <s v="1 missed"/>
    <n v="2"/>
    <n v="0.66666666666666663"/>
    <x v="3"/>
    <s v="No Data"/>
    <s v="A-S2_Onsite"/>
    <s v="Absent"/>
    <s v="A-S2_Onsite"/>
    <n v="6"/>
    <n v="6"/>
    <s v="A"/>
    <n v="16"/>
    <s v="A"/>
    <n v="28"/>
    <n v="65"/>
    <s v="Data Stores &amp; Pipelines"/>
    <s v="MDS DF406"/>
    <s v="1 missed"/>
    <s v="1 missed"/>
    <n v="2"/>
    <n v="1"/>
    <n v="0.66666666666666663"/>
    <n v="0.5"/>
    <s v="2 missed"/>
    <n v="3"/>
    <n v="0.6"/>
    <x v="11"/>
    <s v="No Data"/>
    <s v="A-S2_Onsite"/>
    <s v="Absent"/>
    <s v="A-S2_Onsite"/>
    <s v="P-0, _x000a_A-0, _x000a_No Data-5"/>
    <s v="P-0, _x000a_A-5, _x000a_No Data-0"/>
    <s v="A-S2_Onsite"/>
    <s v="A-S2_Onsite"/>
    <s v="A-S2_Onsite"/>
    <s v="A-S2_Onsite"/>
    <s v="A-S2_Onsite"/>
    <x v="1"/>
    <s v="Activation Pending"/>
    <s v="Onsite"/>
    <x v="225"/>
    <x v="1"/>
  </r>
  <r>
    <n v="238"/>
    <s v="MSc DS-AI"/>
    <s v="2025EM1100238"/>
    <s v="2025em1100238@bitspilani-digital.edu.in"/>
    <s v="JHA RAVIBHUSHAN BALKANT ARCHANA"/>
    <s v="MALE"/>
    <s v="`+91-7757896288"/>
    <n v="15"/>
    <n v="15"/>
    <n v="15"/>
    <n v="17"/>
    <n v="62"/>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P-S1_Onsite"/>
    <s v="No Data"/>
    <s v="Present"/>
    <s v="P-S1_Onsite"/>
    <n v="20"/>
    <n v="19"/>
    <n v="39"/>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P-S1_Onsite"/>
    <s v="No Data"/>
    <s v="Present"/>
    <s v="P-S1_Onsite"/>
    <n v="7"/>
    <n v="7.375"/>
    <n v="9"/>
    <n v="15"/>
    <n v="19"/>
    <n v="57.375"/>
    <n v="65"/>
    <s v="Data Stores &amp; Pipelines"/>
    <s v="MDS DF406"/>
    <s v="0 missed"/>
    <s v="0 missed"/>
    <n v="3"/>
    <n v="2"/>
    <n v="1"/>
    <n v="1"/>
    <s v="0 missed"/>
    <n v="5"/>
    <n v="1"/>
    <x v="1"/>
    <s v="P-S1_Onsite"/>
    <s v="No Data"/>
    <s v="Present"/>
    <s v="P-S1_Onsite"/>
    <s v="P-3, _x000a_A-0, _x000a_No Data-2"/>
    <s v="P-2, _x000a_A-0, _x000a_No Data-3"/>
    <s v="P-S2_Onsite"/>
    <s v="P-S1_Onsite"/>
    <s v="P-S2_Onsite"/>
    <s v="P-S1_Onsite"/>
    <s v="P-S1_Onsite"/>
    <x v="0"/>
    <s v="Activated"/>
    <s v="Onsite"/>
    <x v="226"/>
    <x v="0"/>
  </r>
  <r>
    <n v="239"/>
    <s v="MSc DS-AI"/>
    <s v="2025EM1100239"/>
    <s v="2025em1100239@bitspilani-digital.edu.in"/>
    <s v="ABHINAVA CHANDRA"/>
    <s v="MALE"/>
    <s v="`+91-9535403055"/>
    <n v="14"/>
    <n v="15"/>
    <n v="15"/>
    <n v="20"/>
    <n v="64"/>
    <n v="65"/>
    <s v="Statistical Modelling &amp; Inferencing"/>
    <s v="MDS DF401"/>
    <s v="0 missed"/>
    <s v="0 missed"/>
    <n v="3"/>
    <n v="1"/>
    <n v="1"/>
    <n v="1"/>
    <s v="0 missed"/>
    <n v="4"/>
    <n v="1"/>
    <x v="1"/>
    <s v="No Data"/>
    <s v="A-S2_Onsite"/>
    <s v="Absent"/>
    <s v="A-S2_Onsite"/>
    <n v="5"/>
    <n v="4.75"/>
    <n v="10"/>
    <n v="10"/>
    <n v="10"/>
    <n v="10"/>
    <n v="59.5"/>
    <n v="60"/>
    <s v="Data Pre-Processing"/>
    <s v="MDS DF402"/>
    <s v="0 missed"/>
    <s v="-"/>
    <n v="6"/>
    <s v="-"/>
    <n v="1"/>
    <s v="-"/>
    <s v="0 missed"/>
    <n v="6"/>
    <n v="1"/>
    <x v="1"/>
    <s v="A-S1_Onsite"/>
    <s v="A-S2_Onsite"/>
    <s v="Absent"/>
    <s v="A-S1_Onsite"/>
    <n v="18"/>
    <n v="22"/>
    <n v="40"/>
    <n v="60"/>
    <s v="Feature Engineering"/>
    <s v="MDS DF403"/>
    <s v="0 missed"/>
    <s v="0 missed"/>
    <n v="1"/>
    <n v="1"/>
    <n v="1"/>
    <n v="1"/>
    <s v="0 missed"/>
    <n v="2"/>
    <n v="1"/>
    <x v="1"/>
    <s v="No Data"/>
    <s v="A-S2_Onsite"/>
    <s v="Absent"/>
    <s v="A-S2_Onsite"/>
    <n v="20"/>
    <n v="20"/>
    <n v="17"/>
    <n v="57"/>
    <n v="60"/>
    <s v="Data Visualization &amp; Storytelling"/>
    <s v="MDS DF404"/>
    <s v="0 missed"/>
    <s v="0 missed"/>
    <n v="2"/>
    <n v="1"/>
    <n v="1"/>
    <n v="1"/>
    <s v="0 missed"/>
    <n v="3"/>
    <n v="1"/>
    <x v="1"/>
    <s v="No Data"/>
    <s v="A-S2_Onsite"/>
    <s v="Absent"/>
    <s v="A-S2_Onsite"/>
    <n v="5.5"/>
    <n v="6.5"/>
    <s v="A"/>
    <s v="A"/>
    <n v="17"/>
    <n v="29"/>
    <n v="65"/>
    <s v="Data Stores &amp; Pipelines"/>
    <s v="MDS DF406"/>
    <s v="1 missed"/>
    <s v="1 missed"/>
    <n v="2"/>
    <n v="1"/>
    <n v="0.66666666666666663"/>
    <n v="0.5"/>
    <s v="2 missed"/>
    <n v="3"/>
    <n v="0.6"/>
    <x v="11"/>
    <s v="A-S1_Onsite"/>
    <s v="A-S2_Onsite"/>
    <s v="Absent"/>
    <s v="A-S1_Onsite"/>
    <s v="P-0, _x000a_A-2, _x000a_No Data-3"/>
    <s v="P-0, _x000a_A-5, _x000a_No Data-0"/>
    <s v="A-S2_Onsite"/>
    <s v="A-S1_Onsite"/>
    <s v="A-S2_Onsite"/>
    <s v="A-S2_Onsite"/>
    <s v="A-S1_Onsite"/>
    <x v="1"/>
    <s v="Activated"/>
    <s v="Onsite"/>
    <x v="227"/>
    <x v="2"/>
  </r>
  <r>
    <n v="240"/>
    <s v="MSc DS-AI"/>
    <s v="2025EM1100240"/>
    <s v="2025em1100240@bitspilani-digital.edu.in"/>
    <s v="R NISHANTH"/>
    <s v="MALE"/>
    <s v="`+91-8970005500"/>
    <n v="15"/>
    <s v="A"/>
    <s v="A"/>
    <n v="20"/>
    <n v="35"/>
    <n v="65"/>
    <s v="Statistical Modelling &amp; Inferencing"/>
    <s v="MDS DF401"/>
    <s v="2 missed"/>
    <s v="0 missed"/>
    <n v="1"/>
    <n v="1"/>
    <n v="0.33333333333333331"/>
    <n v="1"/>
    <s v="2 missed"/>
    <n v="2"/>
    <n v="0.5"/>
    <x v="2"/>
    <s v="No Data"/>
    <s v="P-S2_Onsite"/>
    <s v="Present"/>
    <s v="P-S2_Onsite"/>
    <n v="4.75"/>
    <n v="4.5"/>
    <n v="10"/>
    <s v="A"/>
    <n v="8"/>
    <n v="10"/>
    <n v="46.5"/>
    <n v="60"/>
    <s v="Data Pre-Processing"/>
    <s v="MDS DF402"/>
    <s v="1 missed"/>
    <s v="-"/>
    <n v="5"/>
    <s v="-"/>
    <n v="0.83333333333333337"/>
    <s v="-"/>
    <s v="1 missed"/>
    <n v="5"/>
    <n v="0.83333333333333337"/>
    <x v="2"/>
    <s v="No Data"/>
    <s v="P-S2_Onsite"/>
    <s v="Present"/>
    <s v="P-S2_Onsite"/>
    <n v="20"/>
    <s v="A"/>
    <n v="20"/>
    <n v="60"/>
    <s v="Feature Engineering"/>
    <s v="MDS DF403"/>
    <s v="0 missed"/>
    <s v="1 missed"/>
    <n v="1"/>
    <n v="0"/>
    <n v="1"/>
    <n v="0"/>
    <s v="1 missed"/>
    <n v="1"/>
    <n v="0.5"/>
    <x v="2"/>
    <s v="No Data"/>
    <s v="P-S2_Onsite"/>
    <s v="Present"/>
    <s v="P-S2_Onsite"/>
    <n v="18"/>
    <s v="A"/>
    <n v="15"/>
    <n v="33"/>
    <n v="60"/>
    <s v="Data Visualization &amp; Storytelling"/>
    <s v="MDS DF404"/>
    <s v="1 missed"/>
    <s v="0 missed"/>
    <n v="1"/>
    <n v="1"/>
    <n v="0.5"/>
    <n v="1"/>
    <s v="1 missed"/>
    <n v="2"/>
    <n v="0.66666666666666663"/>
    <x v="2"/>
    <s v="No Data"/>
    <s v="P-S2_Onsite"/>
    <s v="Present"/>
    <s v="P-S2_Onsite"/>
    <s v="A"/>
    <s v="A"/>
    <s v="A"/>
    <n v="12"/>
    <n v="18"/>
    <n v="30"/>
    <n v="65"/>
    <s v="Data Stores &amp; Pipelines"/>
    <s v="MDS DF406"/>
    <s v="3 missed"/>
    <s v="0 missed"/>
    <n v="0"/>
    <n v="2"/>
    <n v="0"/>
    <n v="1"/>
    <s v="3 missed"/>
    <n v="2"/>
    <n v="0.4"/>
    <x v="8"/>
    <s v="No Data"/>
    <s v="P-S2_Onsite"/>
    <s v="Present"/>
    <s v="P-S2_Onsite"/>
    <s v="P-0, _x000a_A-0, _x000a_No Data-5"/>
    <s v="P-5, _x000a_A-0, _x000a_No Data-0"/>
    <s v="P-S2_Onsite"/>
    <s v="P-S2_Onsite"/>
    <s v="P-S2_Onsite"/>
    <s v="P-S2_Onsite"/>
    <s v="P-S2_Onsite"/>
    <x v="0"/>
    <s v="Activated"/>
    <s v="Onsite"/>
    <x v="228"/>
    <x v="0"/>
  </r>
  <r>
    <n v="241"/>
    <s v="MSc DS-AI"/>
    <s v="2025EM1100241"/>
    <s v="2025em1100241@bitspilani-digital.edu.in"/>
    <s v="ADVIK SINHA"/>
    <s v="MALE"/>
    <s v="`+91-9870505327"/>
    <n v="15"/>
    <n v="15"/>
    <s v="A"/>
    <n v="15.5"/>
    <n v="45.5"/>
    <n v="65"/>
    <s v="Statistical Modelling &amp; Inferencing"/>
    <s v="MDS DF401"/>
    <s v="1 missed"/>
    <s v="0 missed"/>
    <n v="2"/>
    <n v="1"/>
    <n v="0.66666666666666663"/>
    <n v="1"/>
    <s v="1 missed"/>
    <n v="3"/>
    <n v="0.75"/>
    <x v="4"/>
    <s v="P-S1_Onsite"/>
    <s v="No Data"/>
    <s v="Present"/>
    <s v="P-S1_Onsite"/>
    <n v="2.25"/>
    <n v="2.5"/>
    <n v="10"/>
    <n v="10"/>
    <n v="10"/>
    <s v="A"/>
    <n v="39.5"/>
    <n v="60"/>
    <s v="Data Pre-Processing"/>
    <s v="MDS DF402"/>
    <s v="1 missed"/>
    <s v="-"/>
    <n v="5"/>
    <s v="-"/>
    <n v="0.83333333333333337"/>
    <s v="-"/>
    <s v="1 missed"/>
    <n v="5"/>
    <n v="0.83333333333333337"/>
    <x v="2"/>
    <s v="P-S1_Onsite"/>
    <s v="No Data"/>
    <s v="Present"/>
    <s v="P-S1_Onsite"/>
    <s v="A"/>
    <n v="30"/>
    <n v="30"/>
    <n v="60"/>
    <s v="Feature Engineering"/>
    <s v="MDS DF403"/>
    <s v="1 missed"/>
    <s v="0 missed"/>
    <n v="0"/>
    <n v="1"/>
    <n v="0"/>
    <n v="1"/>
    <s v="1 missed"/>
    <n v="1"/>
    <n v="0.5"/>
    <x v="3"/>
    <s v="P-S1_Onsite"/>
    <s v="No Data"/>
    <s v="Present"/>
    <s v="P-S1_Onsite"/>
    <n v="19"/>
    <s v="A"/>
    <n v="17"/>
    <n v="36"/>
    <n v="60"/>
    <s v="Data Visualization &amp; Storytelling"/>
    <s v="MDS DF404"/>
    <s v="1 missed"/>
    <s v="0 missed"/>
    <n v="1"/>
    <n v="1"/>
    <n v="0.5"/>
    <n v="1"/>
    <s v="1 missed"/>
    <n v="2"/>
    <n v="0.66666666666666663"/>
    <x v="2"/>
    <s v="P-S1_Onsite"/>
    <s v="No Data"/>
    <s v="Present"/>
    <s v="P-S1_Onsite"/>
    <s v="A"/>
    <n v="7"/>
    <n v="8"/>
    <n v="16"/>
    <n v="19"/>
    <n v="50"/>
    <n v="65"/>
    <s v="Data Stores &amp; Pipelines"/>
    <s v="MDS DF406"/>
    <s v="1 missed"/>
    <s v="0 missed"/>
    <n v="2"/>
    <n v="2"/>
    <n v="0.66666666666666663"/>
    <n v="1"/>
    <s v="1 missed"/>
    <n v="4"/>
    <n v="0.8"/>
    <x v="2"/>
    <s v="P-S1_Onsite"/>
    <s v="No Data"/>
    <s v="Present"/>
    <s v="P-S1_Onsite"/>
    <s v="P-5, _x000a_A-0, _x000a_No Data-0"/>
    <s v="P-0, _x000a_A-0, _x000a_No Data-5"/>
    <s v="P-S1_Onsite"/>
    <s v="P-S1_Onsite"/>
    <s v="P-S1_Onsite"/>
    <s v="P-S1_Onsite"/>
    <s v="P-S1_Onsite"/>
    <x v="0"/>
    <s v="Activated"/>
    <s v="Onsite"/>
    <x v="229"/>
    <x v="0"/>
  </r>
  <r>
    <n v="242"/>
    <s v="MSc DS-AI"/>
    <s v="2025EM1100242"/>
    <s v="2025em1100242@bitspilani-digital.edu.in"/>
    <s v="AKASH KUMAR DWIVEDI"/>
    <s v="MALE"/>
    <s v="`+91-7845044328"/>
    <n v="14"/>
    <n v="15"/>
    <s v="A"/>
    <s v="A"/>
    <n v="29"/>
    <n v="65"/>
    <s v="Statistical Modelling &amp; Inferencing"/>
    <s v="MDS DF401"/>
    <s v="1 missed"/>
    <s v="1 missed"/>
    <n v="2"/>
    <n v="0"/>
    <n v="0.66666666666666663"/>
    <n v="0"/>
    <s v="2 missed"/>
    <n v="2"/>
    <n v="0.5"/>
    <x v="6"/>
    <s v="No Data"/>
    <s v="A-S2_Onsite"/>
    <s v="Absent"/>
    <s v="A-S2_Onsite"/>
    <n v="2.5"/>
    <n v="4.75"/>
    <s v="A"/>
    <n v="10"/>
    <n v="10"/>
    <s v="A"/>
    <n v="34.5"/>
    <n v="60"/>
    <s v="Data Pre-Processing"/>
    <s v="MDS DF402"/>
    <s v="2 missed"/>
    <s v="-"/>
    <n v="4"/>
    <s v="-"/>
    <n v="0.66666666666666663"/>
    <s v="-"/>
    <s v="2 missed"/>
    <n v="4"/>
    <n v="0.66666666666666663"/>
    <x v="5"/>
    <s v="No Data"/>
    <s v="A-S2_Onsite"/>
    <s v="Absent"/>
    <s v="A-S2_Onsite"/>
    <s v="A"/>
    <s v="A"/>
    <n v="0"/>
    <n v="60"/>
    <s v="Feature Engineering"/>
    <s v="MDS DF403"/>
    <s v="1 missed"/>
    <s v="1 missed"/>
    <n v="0"/>
    <n v="0"/>
    <n v="0"/>
    <n v="0"/>
    <s v="2 missed"/>
    <n v="0"/>
    <n v="0"/>
    <x v="0"/>
    <s v="No Data"/>
    <s v="A-S2_Onsite"/>
    <s v="Absent"/>
    <s v="A-S2_Onsite"/>
    <n v="20"/>
    <s v="A"/>
    <s v="A"/>
    <n v="20"/>
    <n v="60"/>
    <s v="Data Visualization &amp; Storytelling"/>
    <s v="MDS DF404"/>
    <s v="1 missed"/>
    <s v="1 missed"/>
    <n v="1"/>
    <n v="0"/>
    <n v="0.5"/>
    <n v="0"/>
    <s v="2 missed"/>
    <n v="1"/>
    <n v="0.33333333333333331"/>
    <x v="4"/>
    <s v="No Data"/>
    <s v="A-S2_Onsite"/>
    <s v="Absent"/>
    <s v="A-S2_Onsite"/>
    <n v="5.5"/>
    <n v="6.25"/>
    <s v="A"/>
    <s v="A"/>
    <s v="A"/>
    <n v="11.7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ed"/>
    <s v="Onsite"/>
    <x v="230"/>
    <x v="3"/>
  </r>
  <r>
    <n v="243"/>
    <s v="MSc DS-AI"/>
    <s v="2025EM1100243"/>
    <s v="2025em1100243@bitspilani-digital.edu.in"/>
    <s v="GUTTIKONDA VAMSI"/>
    <s v="MALE"/>
    <s v="`+91-6302845447"/>
    <s v="A"/>
    <s v="A"/>
    <s v="A"/>
    <n v="19"/>
    <n v="19"/>
    <n v="65"/>
    <s v="Statistical Modelling &amp; Inferencing"/>
    <s v="MDS DF401"/>
    <s v="3 missed"/>
    <s v="0 missed"/>
    <n v="0"/>
    <n v="1"/>
    <n v="0"/>
    <n v="1"/>
    <s v="3 missed"/>
    <n v="1"/>
    <n v="0.25"/>
    <x v="7"/>
    <s v="No Data"/>
    <s v="P-S2_Onsite"/>
    <s v="Present"/>
    <s v="P-S2_Onsite"/>
    <n v="2.5"/>
    <n v="4.75"/>
    <n v="10"/>
    <s v="A"/>
    <n v="10"/>
    <n v="9"/>
    <n v="43.5"/>
    <n v="60"/>
    <s v="Data Pre-Processing"/>
    <s v="MDS DF402"/>
    <s v="1 missed"/>
    <s v="-"/>
    <n v="5"/>
    <s v="-"/>
    <n v="0.83333333333333337"/>
    <s v="-"/>
    <s v="1 missed"/>
    <n v="5"/>
    <n v="0.83333333333333337"/>
    <x v="2"/>
    <s v="No Data"/>
    <s v="P-S2_Onsite"/>
    <s v="Present"/>
    <s v="P-S2_Onsite"/>
    <n v="19"/>
    <n v="22"/>
    <n v="41"/>
    <n v="60"/>
    <s v="Feature Engineering"/>
    <s v="MDS DF403"/>
    <s v="0 missed"/>
    <s v="0 missed"/>
    <n v="1"/>
    <n v="1"/>
    <n v="1"/>
    <n v="1"/>
    <s v="0 missed"/>
    <n v="2"/>
    <n v="1"/>
    <x v="1"/>
    <s v="No Data"/>
    <s v="P-S2_Onsite"/>
    <s v="Present"/>
    <s v="P-S2_Onsite"/>
    <n v="19"/>
    <s v="A"/>
    <s v="A"/>
    <n v="19"/>
    <n v="60"/>
    <s v="Data Visualization &amp; Storytelling"/>
    <s v="MDS DF404"/>
    <s v="1 missed"/>
    <s v="1 missed"/>
    <n v="1"/>
    <n v="0"/>
    <n v="0.5"/>
    <n v="0"/>
    <s v="2 missed"/>
    <n v="1"/>
    <n v="0.33333333333333331"/>
    <x v="4"/>
    <s v="No Data"/>
    <s v="No Data"/>
    <s v="No Data"/>
    <s v="No Data"/>
    <n v="5.5"/>
    <n v="7.5"/>
    <s v="A"/>
    <s v="A"/>
    <n v="2"/>
    <n v="15"/>
    <n v="65"/>
    <s v="Data Stores &amp; Pipelines"/>
    <s v="MDS DF406"/>
    <s v="1 missed"/>
    <s v="1 missed"/>
    <n v="2"/>
    <n v="1"/>
    <n v="0.66666666666666663"/>
    <n v="0.5"/>
    <s v="2 missed"/>
    <n v="3"/>
    <n v="0.6"/>
    <x v="11"/>
    <s v="No Data"/>
    <s v="No Data"/>
    <s v="No Data"/>
    <s v="No Data"/>
    <s v="P-0, _x000a_A-0, _x000a_No Data-5"/>
    <s v="P-3, _x000a_A-0, _x000a_No Data-2"/>
    <s v="P-S2_Onsite"/>
    <s v="P-S2_Onsite"/>
    <s v="P-S2_Onsite"/>
    <s v="No Data"/>
    <s v="No Data"/>
    <x v="8"/>
    <s v="Activated"/>
    <s v="Onsite"/>
    <x v="231"/>
    <x v="0"/>
  </r>
  <r>
    <n v="244"/>
    <s v="MSc DS-AI"/>
    <s v="2025EM1100244"/>
    <s v="2025em1100244@bitspilani-digital.edu.in"/>
    <s v="TERDHALA SRAVAN KUMAR"/>
    <s v="MALE"/>
    <s v="`+91-9000311604"/>
    <n v="14"/>
    <n v="13.5"/>
    <n v="15"/>
    <s v="A"/>
    <n v="42.5"/>
    <n v="65"/>
    <s v="Statistical Modelling &amp; Inferencing"/>
    <s v="MDS DF401"/>
    <s v="0 missed"/>
    <s v="1 missed"/>
    <n v="3"/>
    <n v="0"/>
    <n v="1"/>
    <n v="0"/>
    <s v="1 missed"/>
    <n v="3"/>
    <n v="0.75"/>
    <x v="3"/>
    <s v="No Data"/>
    <s v="P-S2_Onsite"/>
    <s v="Present"/>
    <s v="P-S2_Onsite"/>
    <n v="3"/>
    <n v="4.5"/>
    <n v="10"/>
    <n v="10"/>
    <n v="10"/>
    <n v="10"/>
    <n v="55"/>
    <n v="60"/>
    <s v="Data Pre-Processing"/>
    <s v="MDS DF402"/>
    <s v="0 missed"/>
    <s v="-"/>
    <n v="6"/>
    <s v="-"/>
    <n v="1"/>
    <s v="-"/>
    <s v="0 missed"/>
    <n v="6"/>
    <n v="1"/>
    <x v="1"/>
    <s v="No Data"/>
    <s v="P-S2_Onsite"/>
    <s v="Present"/>
    <s v="P-S2_Onsite"/>
    <n v="17"/>
    <s v="A"/>
    <n v="17"/>
    <n v="60"/>
    <s v="Feature Engineering"/>
    <s v="MDS DF403"/>
    <s v="0 missed"/>
    <s v="1 missed"/>
    <n v="1"/>
    <n v="0"/>
    <n v="1"/>
    <n v="0"/>
    <s v="1 missed"/>
    <n v="1"/>
    <n v="0.5"/>
    <x v="2"/>
    <s v="No Data"/>
    <s v="P-S2_Onsite"/>
    <s v="Present"/>
    <s v="P-S2_Onsite"/>
    <n v="14"/>
    <n v="20"/>
    <s v="A"/>
    <n v="34"/>
    <n v="60"/>
    <s v="Data Visualization &amp; Storytelling"/>
    <s v="MDS DF404"/>
    <s v="0 missed"/>
    <s v="1 missed"/>
    <n v="2"/>
    <n v="0"/>
    <n v="1"/>
    <n v="0"/>
    <s v="1 missed"/>
    <n v="2"/>
    <n v="0.66666666666666663"/>
    <x v="3"/>
    <s v="P-S1_Onsite"/>
    <s v="No Data"/>
    <s v="Present"/>
    <s v="P-S1_Onsite"/>
    <n v="5.5"/>
    <n v="7.25"/>
    <n v="8"/>
    <s v="A"/>
    <s v="A"/>
    <n v="20.75"/>
    <n v="65"/>
    <s v="Data Stores &amp; Pipelines"/>
    <s v="MDS DF406"/>
    <s v="0 missed"/>
    <s v="2 missed"/>
    <n v="3"/>
    <n v="0"/>
    <n v="1"/>
    <n v="0"/>
    <s v="2 missed"/>
    <n v="3"/>
    <n v="0.6"/>
    <x v="7"/>
    <s v="P-S1_Onsite"/>
    <s v="No Data"/>
    <s v="Present"/>
    <s v="P-S1_Onsite"/>
    <s v="P-2, _x000a_A-0, _x000a_No Data-3"/>
    <s v="P-3, _x000a_A-0, _x000a_No Data-2"/>
    <s v="P-S2_Onsite"/>
    <s v="P-S2_Onsite"/>
    <s v="P-S2_Onsite"/>
    <s v="P-S1_Onsite"/>
    <s v="P-S1_Onsite"/>
    <x v="0"/>
    <s v="Activated"/>
    <s v="Onsite"/>
    <x v="232"/>
    <x v="0"/>
  </r>
  <r>
    <n v="245"/>
    <s v="MSc DS-AI"/>
    <s v="2025EM1100245"/>
    <s v="2025em1100245@bitspilani-digital.edu.in"/>
    <s v="PRATEEK GULATI"/>
    <s v="MALE"/>
    <s v="`+91-7014367992"/>
    <n v="15"/>
    <n v="15"/>
    <n v="15"/>
    <n v="19"/>
    <n v="64"/>
    <n v="65"/>
    <s v="Statistical Modelling &amp; Inferencing"/>
    <s v="MDS DF401"/>
    <s v="0 missed"/>
    <s v="0 missed"/>
    <n v="3"/>
    <n v="1"/>
    <n v="1"/>
    <n v="1"/>
    <s v="0 missed"/>
    <n v="4"/>
    <n v="1"/>
    <x v="1"/>
    <s v="No Data"/>
    <s v="P-S2_Onsite"/>
    <s v="Present"/>
    <s v="P-S2_Onsite"/>
    <n v="5"/>
    <n v="5"/>
    <n v="10"/>
    <n v="10"/>
    <s v="A"/>
    <n v="10"/>
    <n v="50"/>
    <n v="60"/>
    <s v="Data Pre-Processing"/>
    <s v="MDS DF402"/>
    <s v="1 missed"/>
    <s v="-"/>
    <n v="5"/>
    <s v="-"/>
    <n v="0.83333333333333337"/>
    <s v="-"/>
    <s v="1 missed"/>
    <n v="5"/>
    <n v="0.83333333333333337"/>
    <x v="2"/>
    <s v="No Data"/>
    <s v="P-S2_Onsite"/>
    <s v="Present"/>
    <s v="P-S2_Onsite"/>
    <n v="20"/>
    <n v="28"/>
    <n v="48"/>
    <n v="60"/>
    <s v="Feature Engineering"/>
    <s v="MDS DF403"/>
    <s v="0 missed"/>
    <s v="0 missed"/>
    <n v="1"/>
    <n v="1"/>
    <n v="1"/>
    <n v="1"/>
    <s v="0 missed"/>
    <n v="2"/>
    <n v="1"/>
    <x v="1"/>
    <s v="No Data"/>
    <s v="P-S2_Onsite"/>
    <s v="Present"/>
    <s v="P-S2_Onsite"/>
    <n v="20"/>
    <s v="A"/>
    <n v="18"/>
    <n v="38"/>
    <n v="60"/>
    <s v="Data Visualization &amp; Storytelling"/>
    <s v="MDS DF404"/>
    <s v="1 missed"/>
    <s v="0 missed"/>
    <n v="1"/>
    <n v="1"/>
    <n v="0.5"/>
    <n v="1"/>
    <s v="1 missed"/>
    <n v="2"/>
    <n v="0.66666666666666663"/>
    <x v="2"/>
    <s v="No Data"/>
    <s v="P-S2_Onsite"/>
    <s v="Present"/>
    <s v="P-S2_Onsite"/>
    <n v="7"/>
    <n v="7.625"/>
    <n v="8"/>
    <n v="15"/>
    <n v="18"/>
    <n v="55.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33"/>
    <x v="0"/>
  </r>
  <r>
    <n v="246"/>
    <s v="MSc DS-AI"/>
    <s v="2025EM1100246"/>
    <s v="2025em1100246@bitspilani-digital.edu.in"/>
    <s v="MUKUNDA GUPTA"/>
    <s v="MALE"/>
    <s v="`+91-8197859772"/>
    <s v="A"/>
    <n v="15"/>
    <s v="A"/>
    <n v="16"/>
    <n v="31"/>
    <n v="65"/>
    <s v="Statistical Modelling &amp; Inferencing"/>
    <s v="MDS DF401"/>
    <s v="2 missed"/>
    <s v="0 missed"/>
    <n v="1"/>
    <n v="1"/>
    <n v="0.33333333333333331"/>
    <n v="1"/>
    <s v="2 missed"/>
    <n v="2"/>
    <n v="0.5"/>
    <x v="2"/>
    <s v="No Data"/>
    <s v="P-S2_Onsite"/>
    <s v="Present"/>
    <s v="P-S2_Onsite"/>
    <s v="A"/>
    <s v="A"/>
    <n v="10"/>
    <n v="10"/>
    <n v="9"/>
    <s v="A"/>
    <n v="29"/>
    <n v="60"/>
    <s v="Data Pre-Processing"/>
    <s v="MDS DF402"/>
    <s v="3 missed"/>
    <s v="-"/>
    <n v="3"/>
    <s v="-"/>
    <n v="0.5"/>
    <s v="-"/>
    <s v="3 missed"/>
    <n v="3"/>
    <n v="0.5"/>
    <x v="4"/>
    <s v="No Data"/>
    <s v="No Data"/>
    <s v="No Data"/>
    <s v="No Data"/>
    <s v="A"/>
    <n v="28"/>
    <n v="28"/>
    <n v="60"/>
    <s v="Feature Engineering"/>
    <s v="MDS DF403"/>
    <s v="1 missed"/>
    <s v="0 missed"/>
    <n v="0"/>
    <n v="1"/>
    <n v="0"/>
    <n v="1"/>
    <s v="1 missed"/>
    <n v="1"/>
    <n v="0.5"/>
    <x v="3"/>
    <s v="No Data"/>
    <s v="No Data"/>
    <s v="No Data"/>
    <s v="No Data"/>
    <n v="19"/>
    <s v="A"/>
    <n v="19"/>
    <n v="38"/>
    <n v="60"/>
    <s v="Data Visualization &amp; Storytelling"/>
    <s v="MDS DF404"/>
    <s v="1 missed"/>
    <s v="0 missed"/>
    <n v="1"/>
    <n v="1"/>
    <n v="0.5"/>
    <n v="1"/>
    <s v="1 missed"/>
    <n v="2"/>
    <n v="0.66666666666666663"/>
    <x v="2"/>
    <s v="No Data"/>
    <s v="P-S2_Onsite"/>
    <s v="Present"/>
    <s v="P-S2_Onsite"/>
    <s v="A"/>
    <n v="6.5"/>
    <s v="A"/>
    <n v="16"/>
    <s v="A"/>
    <n v="22.5"/>
    <n v="65"/>
    <s v="Data Stores &amp; Pipelines"/>
    <s v="MDS DF406"/>
    <s v="2 missed"/>
    <s v="1 missed"/>
    <n v="1"/>
    <n v="1"/>
    <n v="0.33333333333333331"/>
    <n v="0.5"/>
    <s v="3 missed"/>
    <n v="2"/>
    <n v="0.4"/>
    <x v="3"/>
    <s v="No Data"/>
    <s v="No Data"/>
    <s v="No Data"/>
    <s v="No Data"/>
    <s v="P-0, _x000a_A-0, _x000a_No Data-5"/>
    <s v="P-2, _x000a_A-0, _x000a_No Data-3"/>
    <s v="P-S2_Onsite"/>
    <s v="No Data"/>
    <s v="No Data"/>
    <s v="P-S2_Onsite"/>
    <s v="No Data"/>
    <x v="9"/>
    <s v="Activated"/>
    <s v="Onsite"/>
    <x v="234"/>
    <x v="0"/>
  </r>
  <r>
    <n v="247"/>
    <s v="MSc DS-AI"/>
    <s v="2025EM1100247"/>
    <s v="2025em1100247@bitspilani-digital.edu.in"/>
    <s v="GHOSH GOURAB GYANPRAKASH TRIPTI"/>
    <s v="MALE"/>
    <s v="`+91-9892126958"/>
    <n v="13.667"/>
    <n v="15"/>
    <n v="15"/>
    <n v="16"/>
    <n v="59.667000000000002"/>
    <n v="65"/>
    <s v="Statistical Modelling &amp; Inferencing"/>
    <s v="MDS DF401"/>
    <s v="0 missed"/>
    <s v="0 missed"/>
    <n v="3"/>
    <n v="1"/>
    <n v="1"/>
    <n v="1"/>
    <s v="0 missed"/>
    <n v="4"/>
    <n v="1"/>
    <x v="1"/>
    <s v="No Data"/>
    <s v="P-S2_Onsite"/>
    <s v="Present"/>
    <s v="P-S2_Onsite"/>
    <n v="4.5"/>
    <n v="4.75"/>
    <n v="10"/>
    <n v="10"/>
    <n v="10"/>
    <s v="A"/>
    <n v="48.5"/>
    <n v="60"/>
    <s v="Data Pre-Processing"/>
    <s v="MDS DF402"/>
    <s v="1 missed"/>
    <s v="-"/>
    <n v="5"/>
    <s v="-"/>
    <n v="0.83333333333333337"/>
    <s v="-"/>
    <s v="1 missed"/>
    <n v="5"/>
    <n v="0.83333333333333337"/>
    <x v="2"/>
    <s v="No Data"/>
    <s v="P-S2_Onsite"/>
    <s v="Present"/>
    <s v="P-S2_Onsite"/>
    <n v="19"/>
    <n v="32"/>
    <n v="51"/>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No Data"/>
    <s v="P-S2_Onsite"/>
    <s v="Present"/>
    <s v="P-S2_Onsite"/>
    <n v="7.5"/>
    <n v="7.625"/>
    <n v="9"/>
    <n v="19"/>
    <n v="20"/>
    <n v="63.1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35"/>
    <x v="0"/>
  </r>
  <r>
    <n v="248"/>
    <s v="MSc DS-AI"/>
    <s v="2025EM1100248"/>
    <s v="2025em1100248@bitspilani-digital.edu.in"/>
    <s v="SRIMATHI A"/>
    <s v="FEMALE"/>
    <s v="`+91-7338805624"/>
    <n v="15"/>
    <n v="15"/>
    <n v="15"/>
    <n v="17"/>
    <n v="62"/>
    <n v="65"/>
    <s v="Statistical Modelling &amp; Inferencing"/>
    <s v="MDS DF401"/>
    <s v="0 missed"/>
    <s v="0 missed"/>
    <n v="3"/>
    <n v="1"/>
    <n v="1"/>
    <n v="1"/>
    <s v="0 missed"/>
    <n v="4"/>
    <n v="1"/>
    <x v="1"/>
    <s v="P-S1_Onsite"/>
    <s v="No Data"/>
    <s v="Present"/>
    <s v="P-S1_Onsite"/>
    <n v="4.75"/>
    <n v="4.5"/>
    <n v="10"/>
    <n v="10"/>
    <n v="10"/>
    <n v="10"/>
    <n v="58.5"/>
    <n v="60"/>
    <s v="Data Pre-Processing"/>
    <s v="MDS DF402"/>
    <s v="0 missed"/>
    <s v="-"/>
    <n v="6"/>
    <s v="-"/>
    <n v="1"/>
    <s v="-"/>
    <s v="0 missed"/>
    <n v="6"/>
    <n v="1"/>
    <x v="1"/>
    <s v="No Data"/>
    <s v="P-S2_Onsite"/>
    <s v="Present"/>
    <s v="P-S2_Onsite"/>
    <n v="20"/>
    <n v="21"/>
    <n v="41"/>
    <n v="60"/>
    <s v="Feature Engineering"/>
    <s v="MDS DF403"/>
    <s v="0 missed"/>
    <s v="0 missed"/>
    <n v="1"/>
    <n v="1"/>
    <n v="1"/>
    <n v="1"/>
    <s v="0 missed"/>
    <n v="2"/>
    <n v="1"/>
    <x v="1"/>
    <s v="No Data"/>
    <s v="P-S2_Onsite"/>
    <s v="Present"/>
    <s v="P-S2_Onsite"/>
    <n v="18"/>
    <s v="A"/>
    <n v="18"/>
    <n v="36"/>
    <n v="60"/>
    <s v="Data Visualization &amp; Storytelling"/>
    <s v="MDS DF404"/>
    <s v="1 missed"/>
    <s v="0 missed"/>
    <n v="1"/>
    <n v="1"/>
    <n v="0.5"/>
    <n v="1"/>
    <s v="1 missed"/>
    <n v="2"/>
    <n v="0.66666666666666663"/>
    <x v="2"/>
    <s v="P-S1_Onsite"/>
    <s v="No Data"/>
    <s v="Present"/>
    <s v="P-S1_Onsite"/>
    <n v="6"/>
    <n v="7.625"/>
    <n v="8"/>
    <n v="4"/>
    <n v="17"/>
    <n v="42.625"/>
    <n v="65"/>
    <s v="Data Stores &amp; Pipelines"/>
    <s v="MDS DF406"/>
    <s v="0 missed"/>
    <s v="0 missed"/>
    <n v="3"/>
    <n v="2"/>
    <n v="1"/>
    <n v="1"/>
    <s v="0 missed"/>
    <n v="5"/>
    <n v="1"/>
    <x v="1"/>
    <s v="No Data"/>
    <s v="P-S2_Onsite"/>
    <s v="Present"/>
    <s v="P-S2_Onsite"/>
    <s v="P-2, _x000a_A-0, _x000a_No Data-3"/>
    <s v="P-3, _x000a_A-0, _x000a_No Data-2"/>
    <s v="P-S1_Onsite"/>
    <s v="P-S2_Onsite"/>
    <s v="P-S2_Onsite"/>
    <s v="P-S1_Onsite"/>
    <s v="P-S2_Onsite"/>
    <x v="0"/>
    <s v="Activated"/>
    <s v="Onsite"/>
    <x v="236"/>
    <x v="0"/>
  </r>
  <r>
    <n v="249"/>
    <s v="MSc DS-AI"/>
    <s v="2025EM1100249"/>
    <s v="2025em1100249@bitspilani-digital.edu.in"/>
    <s v="RISHAAN"/>
    <s v="MALE"/>
    <s v="`+91-7200250012"/>
    <n v="15"/>
    <n v="15"/>
    <n v="15"/>
    <n v="20"/>
    <n v="65"/>
    <n v="65"/>
    <s v="Statistical Modelling &amp; Inferencing"/>
    <s v="MDS DF401"/>
    <s v="0 missed"/>
    <s v="0 missed"/>
    <n v="3"/>
    <n v="1"/>
    <n v="1"/>
    <n v="1"/>
    <s v="0 missed"/>
    <n v="4"/>
    <n v="1"/>
    <x v="1"/>
    <s v="No Data"/>
    <s v="P-S2_Onsite"/>
    <s v="Present"/>
    <s v="P-S2_Onsite"/>
    <n v="4.75"/>
    <n v="5"/>
    <n v="10"/>
    <n v="9"/>
    <n v="10"/>
    <n v="10"/>
    <n v="58.5"/>
    <n v="60"/>
    <s v="Data Pre-Processing"/>
    <s v="MDS DF402"/>
    <s v="0 missed"/>
    <s v="-"/>
    <n v="6"/>
    <s v="-"/>
    <n v="1"/>
    <s v="-"/>
    <s v="0 missed"/>
    <n v="6"/>
    <n v="1"/>
    <x v="1"/>
    <s v="P-S1_Onsite"/>
    <s v="No Data"/>
    <s v="Present"/>
    <s v="P-S1_Onsite"/>
    <n v="20"/>
    <n v="21"/>
    <n v="41"/>
    <n v="60"/>
    <s v="Feature Engineering"/>
    <s v="MDS DF403"/>
    <s v="0 missed"/>
    <s v="0 missed"/>
    <n v="1"/>
    <n v="1"/>
    <n v="1"/>
    <n v="1"/>
    <s v="0 missed"/>
    <n v="2"/>
    <n v="1"/>
    <x v="1"/>
    <s v="P-S1_Onsite"/>
    <s v="No Data"/>
    <s v="Present"/>
    <s v="P-S1_Onsite"/>
    <n v="20"/>
    <n v="20"/>
    <n v="19"/>
    <n v="59"/>
    <n v="60"/>
    <s v="Data Visualization &amp; Storytelling"/>
    <s v="MDS DF404"/>
    <s v="0 missed"/>
    <s v="0 missed"/>
    <n v="2"/>
    <n v="1"/>
    <n v="1"/>
    <n v="1"/>
    <s v="0 missed"/>
    <n v="3"/>
    <n v="1"/>
    <x v="1"/>
    <s v="P-S1_Onsite"/>
    <s v="No Data"/>
    <s v="Present"/>
    <s v="P-S1_Onsite"/>
    <n v="5"/>
    <n v="7.75"/>
    <n v="9"/>
    <n v="16"/>
    <n v="20"/>
    <n v="57.75"/>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237"/>
    <x v="0"/>
  </r>
  <r>
    <n v="250"/>
    <s v="MSc DS-AI"/>
    <s v="2025EM1100250"/>
    <s v="2025em1100250@bitspilani-digital.edu.in"/>
    <s v="SARTHAK GUPTA"/>
    <s v="MALE"/>
    <s v="`+91-9718813103"/>
    <s v="A"/>
    <n v="15"/>
    <n v="15"/>
    <n v="13"/>
    <n v="43"/>
    <n v="65"/>
    <s v="Statistical Modelling &amp; Inferencing"/>
    <s v="MDS DF401"/>
    <s v="1 missed"/>
    <s v="0 missed"/>
    <n v="2"/>
    <n v="1"/>
    <n v="0.66666666666666663"/>
    <n v="1"/>
    <s v="1 missed"/>
    <n v="3"/>
    <n v="0.75"/>
    <x v="4"/>
    <s v="No Data"/>
    <s v="P-S2_Onsite"/>
    <s v="Present"/>
    <s v="P-S2_Onsite"/>
    <n v="4.75"/>
    <n v="5"/>
    <n v="10"/>
    <n v="10"/>
    <n v="10"/>
    <n v="10"/>
    <n v="59.5"/>
    <n v="60"/>
    <s v="Data Pre-Processing"/>
    <s v="MDS DF402"/>
    <s v="0 missed"/>
    <s v="-"/>
    <n v="6"/>
    <s v="-"/>
    <n v="1"/>
    <s v="-"/>
    <s v="0 missed"/>
    <n v="6"/>
    <n v="1"/>
    <x v="1"/>
    <s v="P-S1_Onsite"/>
    <s v="No Data"/>
    <s v="Present"/>
    <s v="P-S1_Onsite"/>
    <s v="A"/>
    <n v="12"/>
    <n v="12"/>
    <n v="60"/>
    <s v="Feature Engineering"/>
    <s v="MDS DF403"/>
    <s v="1 missed"/>
    <s v="0 missed"/>
    <n v="0"/>
    <n v="1"/>
    <n v="0"/>
    <n v="1"/>
    <s v="1 missed"/>
    <n v="1"/>
    <n v="0.5"/>
    <x v="3"/>
    <s v="No Data"/>
    <s v="P-S2_Onsite"/>
    <s v="Present"/>
    <s v="P-S2_Onsite"/>
    <n v="20"/>
    <n v="20"/>
    <n v="17"/>
    <n v="57"/>
    <n v="60"/>
    <s v="Data Visualization &amp; Storytelling"/>
    <s v="MDS DF404"/>
    <s v="0 missed"/>
    <s v="0 missed"/>
    <n v="2"/>
    <n v="1"/>
    <n v="1"/>
    <n v="1"/>
    <s v="0 missed"/>
    <n v="3"/>
    <n v="1"/>
    <x v="1"/>
    <s v="No Data"/>
    <s v="P-S2_Onsite"/>
    <s v="Present"/>
    <s v="P-S2_Onsite"/>
    <n v="6"/>
    <n v="7.5"/>
    <n v="8"/>
    <n v="14"/>
    <n v="17"/>
    <n v="52.5"/>
    <n v="65"/>
    <s v="Data Stores &amp; Pipelines"/>
    <s v="MDS DF406"/>
    <s v="0 missed"/>
    <s v="0 missed"/>
    <n v="3"/>
    <n v="2"/>
    <n v="1"/>
    <n v="1"/>
    <s v="0 missed"/>
    <n v="5"/>
    <n v="1"/>
    <x v="1"/>
    <s v="P-S1_Onsite"/>
    <s v="No Data"/>
    <s v="Present"/>
    <s v="P-S1_Onsite"/>
    <s v="P-2, _x000a_A-0, _x000a_No Data-3"/>
    <s v="P-3, _x000a_A-0, _x000a_No Data-2"/>
    <s v="P-S2_Onsite"/>
    <s v="P-S1_Onsite"/>
    <s v="P-S2_Onsite"/>
    <s v="P-S2_Onsite"/>
    <s v="P-S1_Onsite"/>
    <x v="0"/>
    <s v="Activated"/>
    <s v="Onsite"/>
    <x v="238"/>
    <x v="0"/>
  </r>
  <r>
    <n v="251"/>
    <s v="MSc DS-AI"/>
    <s v="2025EM1100251"/>
    <s v="2025em1100251@bitspilani-digital.edu.in"/>
    <s v="ATUL KUMAR"/>
    <s v="MALE"/>
    <s v="`+91-9455153762"/>
    <n v="15"/>
    <n v="15"/>
    <n v="15"/>
    <n v="17"/>
    <n v="62"/>
    <n v="65"/>
    <s v="Statistical Modelling &amp; Inferencing"/>
    <s v="MDS DF401"/>
    <s v="0 missed"/>
    <s v="0 missed"/>
    <n v="3"/>
    <n v="1"/>
    <n v="1"/>
    <n v="1"/>
    <s v="0 missed"/>
    <n v="4"/>
    <n v="1"/>
    <x v="1"/>
    <s v="A-S1_Onsite"/>
    <s v="P-S2_Onsite"/>
    <s v="Present"/>
    <s v="P-S2_Onsite"/>
    <n v="4.75"/>
    <n v="4.5"/>
    <n v="10"/>
    <n v="10"/>
    <n v="10"/>
    <n v="10"/>
    <n v="58.5"/>
    <n v="60"/>
    <s v="Data Pre-Processing"/>
    <s v="MDS DF402"/>
    <s v="0 missed"/>
    <s v="-"/>
    <n v="6"/>
    <s v="-"/>
    <n v="1"/>
    <s v="-"/>
    <s v="0 missed"/>
    <n v="6"/>
    <n v="1"/>
    <x v="1"/>
    <s v="P-S1_Onsite"/>
    <s v="No Data"/>
    <s v="Present"/>
    <s v="P-S1_Onsite"/>
    <n v="20"/>
    <n v="17"/>
    <n v="37"/>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No Data"/>
    <s v="P-S2_Onsite"/>
    <s v="Present"/>
    <s v="P-S2_Onsite"/>
    <n v="5.5"/>
    <n v="7"/>
    <n v="8"/>
    <n v="14"/>
    <n v="18"/>
    <n v="52.5"/>
    <n v="65"/>
    <s v="Data Stores &amp; Pipelines"/>
    <s v="MDS DF406"/>
    <s v="0 missed"/>
    <s v="0 missed"/>
    <n v="3"/>
    <n v="2"/>
    <n v="1"/>
    <n v="1"/>
    <s v="0 missed"/>
    <n v="5"/>
    <n v="1"/>
    <x v="1"/>
    <s v="No Data"/>
    <s v="P-S2_Onsite"/>
    <s v="Present"/>
    <s v="P-S2_Onsite"/>
    <s v="P-1, _x000a_A-1, _x000a_No Data-3"/>
    <s v="P-4, _x000a_A-0, _x000a_No Data-1"/>
    <s v="P-S2_Onsite"/>
    <s v="P-S1_Onsite"/>
    <s v="P-S2_Onsite"/>
    <s v="P-S2_Onsite"/>
    <s v="P-S2_Onsite"/>
    <x v="0"/>
    <s v="Activated"/>
    <s v="Onsite"/>
    <x v="239"/>
    <x v="0"/>
  </r>
  <r>
    <n v="252"/>
    <s v="MSc DS-AI"/>
    <s v="2025EM1100252"/>
    <s v="2025em1100252@bitspilani-digital.edu.in"/>
    <s v="THOKE MUGDHA MAKRAND"/>
    <s v="FEMALE"/>
    <s v="`+91-8484005910"/>
    <s v="A"/>
    <n v="15"/>
    <n v="15"/>
    <n v="18"/>
    <n v="48"/>
    <n v="65"/>
    <s v="Statistical Modelling &amp; Inferencing"/>
    <s v="MDS DF401"/>
    <s v="1 missed"/>
    <s v="0 missed"/>
    <n v="2"/>
    <n v="1"/>
    <n v="0.66666666666666663"/>
    <n v="1"/>
    <s v="1 missed"/>
    <n v="3"/>
    <n v="0.75"/>
    <x v="4"/>
    <s v="P-S1_Onsite"/>
    <s v="No Data"/>
    <s v="Present"/>
    <s v="P-S1_Onsite"/>
    <n v="5"/>
    <n v="2.25"/>
    <n v="10"/>
    <n v="10"/>
    <n v="10"/>
    <n v="10"/>
    <n v="54.5"/>
    <n v="60"/>
    <s v="Data Pre-Processing"/>
    <s v="MDS DF402"/>
    <s v="0 missed"/>
    <s v="-"/>
    <n v="6"/>
    <s v="-"/>
    <n v="1"/>
    <s v="-"/>
    <s v="0 missed"/>
    <n v="6"/>
    <n v="1"/>
    <x v="1"/>
    <s v="No Data"/>
    <s v="P-S2_Onsite"/>
    <s v="Present"/>
    <s v="P-S2_Onsite"/>
    <s v="A"/>
    <n v="25.5"/>
    <n v="25.5"/>
    <n v="60"/>
    <s v="Feature Engineering"/>
    <s v="MDS DF403"/>
    <s v="1 missed"/>
    <s v="0 missed"/>
    <n v="0"/>
    <n v="1"/>
    <n v="0"/>
    <n v="1"/>
    <s v="1 missed"/>
    <n v="1"/>
    <n v="0.5"/>
    <x v="3"/>
    <s v="P-S1_Onsite"/>
    <s v="No Data"/>
    <s v="Present"/>
    <s v="P-S1_Onsite"/>
    <n v="18"/>
    <n v="20"/>
    <n v="19"/>
    <n v="57"/>
    <n v="60"/>
    <s v="Data Visualization &amp; Storytelling"/>
    <s v="MDS DF404"/>
    <s v="0 missed"/>
    <s v="0 missed"/>
    <n v="2"/>
    <n v="1"/>
    <n v="1"/>
    <n v="1"/>
    <s v="0 missed"/>
    <n v="3"/>
    <n v="1"/>
    <x v="1"/>
    <s v="P-S1_Onsite"/>
    <s v="No Data"/>
    <s v="Present"/>
    <s v="P-S1_Onsite"/>
    <s v="A"/>
    <n v="7.25"/>
    <s v="A"/>
    <n v="19"/>
    <n v="17"/>
    <n v="43.25"/>
    <n v="65"/>
    <s v="Data Stores &amp; Pipelines"/>
    <s v="MDS DF406"/>
    <s v="2 missed"/>
    <s v="0 missed"/>
    <n v="1"/>
    <n v="2"/>
    <n v="0.33333333333333331"/>
    <n v="1"/>
    <s v="2 missed"/>
    <n v="3"/>
    <n v="0.6"/>
    <x v="10"/>
    <s v="No Data"/>
    <s v="P-S2_Onsite"/>
    <s v="Present"/>
    <s v="P-S2_Onsite"/>
    <s v="P-3, _x000a_A-0, _x000a_No Data-2"/>
    <s v="P-2, _x000a_A-0, _x000a_No Data-3"/>
    <s v="P-S1_Onsite"/>
    <s v="P-S2_Onsite"/>
    <s v="P-S1_Onsite"/>
    <s v="P-S1_Onsite"/>
    <s v="P-S2_Onsite"/>
    <x v="0"/>
    <s v="Activated"/>
    <s v="Onsite"/>
    <x v="240"/>
    <x v="0"/>
  </r>
  <r>
    <n v="253"/>
    <s v="MSc DS-AI"/>
    <s v="2025EM1100253"/>
    <s v="2025em1100253@bitspilani-digital.edu.in"/>
    <s v="VIVEK H"/>
    <s v="MALE"/>
    <s v="`+91-7899979857"/>
    <s v="A"/>
    <s v="A"/>
    <s v="A"/>
    <s v="A"/>
    <n v="0"/>
    <n v="65"/>
    <s v="Statistical Modelling &amp; Inferencing"/>
    <s v="MDS DF401"/>
    <s v="3 missed"/>
    <s v="1 missed"/>
    <n v="0"/>
    <n v="0"/>
    <n v="0"/>
    <n v="0"/>
    <s v="4 missed"/>
    <n v="0"/>
    <n v="0"/>
    <x v="0"/>
    <s v="P-S1_Onsite"/>
    <s v="No Data"/>
    <s v="Present"/>
    <s v="P-S1_Onsite"/>
    <s v="A"/>
    <s v="A"/>
    <s v="A"/>
    <s v="A"/>
    <s v="A"/>
    <s v="A"/>
    <n v="0"/>
    <n v="60"/>
    <s v="Data Pre-Processing"/>
    <s v="MDS DF402"/>
    <s v="6 missed"/>
    <s v="-"/>
    <n v="0"/>
    <s v="-"/>
    <n v="0"/>
    <s v="-"/>
    <s v="6 missed"/>
    <n v="0"/>
    <n v="0"/>
    <x v="0"/>
    <s v="P-S1_Onsite"/>
    <s v="No Data"/>
    <s v="Present"/>
    <s v="P-S1_Onsite"/>
    <s v="A"/>
    <n v="23"/>
    <n v="23"/>
    <n v="60"/>
    <s v="Feature Engineering"/>
    <s v="MDS DF403"/>
    <s v="1 missed"/>
    <s v="0 missed"/>
    <n v="0"/>
    <n v="1"/>
    <n v="0"/>
    <n v="1"/>
    <s v="1 missed"/>
    <n v="1"/>
    <n v="0.5"/>
    <x v="3"/>
    <s v="P-S1_Onsite"/>
    <s v="No Data"/>
    <s v="Present"/>
    <s v="P-S1_Onsite"/>
    <s v="A"/>
    <s v="A"/>
    <n v="14"/>
    <n v="14"/>
    <n v="60"/>
    <s v="Data Visualization &amp; Storytelling"/>
    <s v="MDS DF404"/>
    <s v="2 missed"/>
    <s v="0 missed"/>
    <n v="0"/>
    <n v="1"/>
    <n v="0"/>
    <n v="1"/>
    <s v="2 missed"/>
    <n v="1"/>
    <n v="0.33333333333333331"/>
    <x v="5"/>
    <s v="P-S1_Onsite"/>
    <s v="No Data"/>
    <s v="Present"/>
    <s v="P-S1_Onsite"/>
    <s v="A"/>
    <s v="A"/>
    <s v="A"/>
    <n v="12"/>
    <s v="A"/>
    <n v="12"/>
    <n v="65"/>
    <s v="Data Stores &amp; Pipelines"/>
    <s v="MDS DF406"/>
    <s v="3 missed"/>
    <s v="1 missed"/>
    <n v="0"/>
    <n v="1"/>
    <n v="0"/>
    <n v="0.5"/>
    <s v="4 missed"/>
    <n v="1"/>
    <n v="0.2"/>
    <x v="9"/>
    <s v="P-S1_Onsite"/>
    <s v="No Data"/>
    <s v="Present"/>
    <s v="P-S1_Onsite"/>
    <s v="P-5, _x000a_A-0, _x000a_No Data-0"/>
    <s v="P-0, _x000a_A-0, _x000a_No Data-5"/>
    <s v="P-S1_Onsite"/>
    <s v="P-S1_Onsite"/>
    <s v="P-S1_Onsite"/>
    <s v="P-S1_Onsite"/>
    <s v="P-S1_Onsite"/>
    <x v="0"/>
    <s v="Activated"/>
    <s v="Onsite"/>
    <x v="241"/>
    <x v="0"/>
  </r>
  <r>
    <n v="254"/>
    <s v="MSc DS-AI"/>
    <s v="2025EM1100254"/>
    <s v="2025em1100254@bitspilani-digital.edu.in"/>
    <s v="NITHISH J PRABHU"/>
    <s v="MALE"/>
    <s v="`+91-8050856839"/>
    <n v="15"/>
    <s v="A"/>
    <n v="15"/>
    <n v="20"/>
    <n v="50"/>
    <n v="65"/>
    <s v="Statistical Modelling &amp; Inferencing"/>
    <s v="MDS DF401"/>
    <s v="1 missed"/>
    <s v="0 missed"/>
    <n v="2"/>
    <n v="1"/>
    <n v="0.66666666666666663"/>
    <n v="1"/>
    <s v="1 missed"/>
    <n v="3"/>
    <n v="0.75"/>
    <x v="4"/>
    <s v="P-S1_Onsite"/>
    <s v="No Data"/>
    <s v="Present"/>
    <s v="P-S1_Onsite"/>
    <n v="4.75"/>
    <n v="2.5"/>
    <s v="A"/>
    <s v="A"/>
    <s v="A"/>
    <s v="A"/>
    <n v="14.5"/>
    <n v="60"/>
    <s v="Data Pre-Processing"/>
    <s v="MDS DF402"/>
    <s v="4 missed"/>
    <s v="-"/>
    <n v="2"/>
    <s v="-"/>
    <n v="0.33333333333333331"/>
    <s v="-"/>
    <s v="4 missed"/>
    <n v="2"/>
    <n v="0.33333333333333331"/>
    <x v="3"/>
    <s v="P-S1_Onsite"/>
    <s v="No Data"/>
    <s v="Present"/>
    <s v="P-S1_Onsite"/>
    <n v="20"/>
    <n v="18"/>
    <n v="38"/>
    <n v="60"/>
    <s v="Feature Engineering"/>
    <s v="MDS DF403"/>
    <s v="0 missed"/>
    <s v="0 missed"/>
    <n v="1"/>
    <n v="1"/>
    <n v="1"/>
    <n v="1"/>
    <s v="0 missed"/>
    <n v="2"/>
    <n v="1"/>
    <x v="1"/>
    <s v="P-S1_Onsite"/>
    <s v="No Data"/>
    <s v="Present"/>
    <s v="P-S1_Onsite"/>
    <s v="A"/>
    <s v="A"/>
    <n v="16"/>
    <n v="16"/>
    <n v="60"/>
    <s v="Data Visualization &amp; Storytelling"/>
    <s v="MDS DF404"/>
    <s v="2 missed"/>
    <s v="0 missed"/>
    <n v="0"/>
    <n v="1"/>
    <n v="0"/>
    <n v="1"/>
    <s v="2 missed"/>
    <n v="1"/>
    <n v="0.33333333333333331"/>
    <x v="5"/>
    <s v="P-S1_Onsite"/>
    <s v="No Data"/>
    <s v="Present"/>
    <s v="P-S1_Onsite"/>
    <s v="A"/>
    <s v="A"/>
    <n v="4.5"/>
    <n v="10"/>
    <n v="16"/>
    <n v="30.5"/>
    <n v="65"/>
    <s v="Data Stores &amp; Pipelines"/>
    <s v="MDS DF406"/>
    <s v="2 missed"/>
    <s v="0 missed"/>
    <n v="1"/>
    <n v="2"/>
    <n v="0.33333333333333331"/>
    <n v="1"/>
    <s v="2 missed"/>
    <n v="3"/>
    <n v="0.6"/>
    <x v="10"/>
    <s v="P-S1_Onsite"/>
    <s v="No Data"/>
    <s v="Present"/>
    <s v="P-S1_Onsite"/>
    <s v="P-5, _x000a_A-0, _x000a_No Data-0"/>
    <s v="P-0, _x000a_A-0, _x000a_No Data-5"/>
    <s v="P-S1_Onsite"/>
    <s v="P-S1_Onsite"/>
    <s v="P-S1_Onsite"/>
    <s v="P-S1_Onsite"/>
    <s v="P-S1_Onsite"/>
    <x v="0"/>
    <s v="Activated"/>
    <s v="Onsite"/>
    <x v="242"/>
    <x v="0"/>
  </r>
  <r>
    <n v="255"/>
    <s v="MSc DS-AI"/>
    <s v="2025EM1100255"/>
    <s v="2025em1100255@bitspilani-digital.edu.in"/>
    <s v="SAYUDH MUKHERJEE"/>
    <s v="MALE"/>
    <s v="`+91-7003926500"/>
    <n v="15"/>
    <n v="15"/>
    <n v="15"/>
    <n v="20"/>
    <n v="65"/>
    <n v="65"/>
    <s v="Statistical Modelling &amp; Inferencing"/>
    <s v="MDS DF401"/>
    <s v="0 missed"/>
    <s v="0 missed"/>
    <n v="3"/>
    <n v="1"/>
    <n v="1"/>
    <n v="1"/>
    <s v="0 missed"/>
    <n v="4"/>
    <n v="1"/>
    <x v="1"/>
    <s v="No Data"/>
    <s v="A-S2_Onsite"/>
    <s v="Absent"/>
    <s v="A-S2_Onsite"/>
    <n v="2.5"/>
    <n v="5"/>
    <n v="10"/>
    <n v="10"/>
    <n v="10"/>
    <n v="10"/>
    <n v="55"/>
    <n v="60"/>
    <s v="Data Pre-Processing"/>
    <s v="MDS DF402"/>
    <s v="0 missed"/>
    <s v="-"/>
    <n v="6"/>
    <s v="-"/>
    <n v="1"/>
    <s v="-"/>
    <s v="0 missed"/>
    <n v="6"/>
    <n v="1"/>
    <x v="1"/>
    <s v="No Data"/>
    <s v="A-S2_Onsite"/>
    <s v="Absent"/>
    <s v="A-S2_Onsite"/>
    <n v="19"/>
    <n v="26"/>
    <n v="45"/>
    <n v="60"/>
    <s v="Feature Engineering"/>
    <s v="MDS DF403"/>
    <s v="0 missed"/>
    <s v="0 missed"/>
    <n v="1"/>
    <n v="1"/>
    <n v="1"/>
    <n v="1"/>
    <s v="0 missed"/>
    <n v="2"/>
    <n v="1"/>
    <x v="1"/>
    <s v="No Data"/>
    <s v="A-S2_Onsite"/>
    <s v="Absent"/>
    <s v="A-S2_Onsite"/>
    <n v="20"/>
    <n v="20"/>
    <n v="17"/>
    <n v="57"/>
    <n v="60"/>
    <s v="Data Visualization &amp; Storytelling"/>
    <s v="MDS DF404"/>
    <s v="0 missed"/>
    <s v="0 missed"/>
    <n v="2"/>
    <n v="1"/>
    <n v="1"/>
    <n v="1"/>
    <s v="0 missed"/>
    <n v="3"/>
    <n v="1"/>
    <x v="1"/>
    <s v="No Data"/>
    <s v="P-S2_Onsite"/>
    <s v="Present"/>
    <s v="P-S2_Onsite"/>
    <n v="6"/>
    <n v="7.625"/>
    <n v="9"/>
    <n v="12"/>
    <n v="15"/>
    <n v="49.625"/>
    <n v="65"/>
    <s v="Data Stores &amp; Pipelines"/>
    <s v="MDS DF406"/>
    <s v="0 missed"/>
    <s v="0 missed"/>
    <n v="3"/>
    <n v="2"/>
    <n v="1"/>
    <n v="1"/>
    <s v="0 missed"/>
    <n v="5"/>
    <n v="1"/>
    <x v="1"/>
    <s v="No Data"/>
    <s v="P-S2_Onsite"/>
    <s v="Present"/>
    <s v="P-S2_Onsite"/>
    <s v="P-0, _x000a_A-0, _x000a_No Data-5"/>
    <s v="P-2, _x000a_A-3, _x000a_No Data-0"/>
    <s v="A-S2_Onsite"/>
    <s v="A-S2_Onsite"/>
    <s v="A-S2_Onsite"/>
    <s v="P-S2_Onsite"/>
    <s v="P-S2_Onsite"/>
    <x v="10"/>
    <s v="Activated"/>
    <s v="Onsite"/>
    <x v="243"/>
    <x v="0"/>
  </r>
  <r>
    <n v="256"/>
    <s v="MSc DS-AI"/>
    <s v="2025EM1100256"/>
    <s v="2025em1100256@bitspilani-digital.edu.in"/>
    <s v="PATEL HARDI RAJENDRA"/>
    <s v="FEMALE"/>
    <s v="`+91-7046596988"/>
    <s v="A"/>
    <n v="15"/>
    <s v="A"/>
    <s v="A"/>
    <n v="15"/>
    <n v="65"/>
    <s v="Statistical Modelling &amp; Inferencing"/>
    <s v="MDS DF401"/>
    <s v="2 missed"/>
    <s v="1 missed"/>
    <n v="1"/>
    <n v="0"/>
    <n v="0.33333333333333331"/>
    <n v="0"/>
    <s v="3 missed"/>
    <n v="1"/>
    <n v="0.25"/>
    <x v="5"/>
    <s v="No Data"/>
    <s v="A-S2_Onsite"/>
    <s v="Absent"/>
    <s v="A-S2_Onsite"/>
    <n v="4.5"/>
    <n v="5"/>
    <s v="A"/>
    <n v="10"/>
    <s v="A"/>
    <s v="A"/>
    <n v="29"/>
    <n v="60"/>
    <s v="Data Pre-Processing"/>
    <s v="MDS DF402"/>
    <s v="3 missed"/>
    <s v="-"/>
    <n v="3"/>
    <s v="-"/>
    <n v="0.5"/>
    <s v="-"/>
    <s v="3 missed"/>
    <n v="3"/>
    <n v="0.5"/>
    <x v="4"/>
    <s v="No Data"/>
    <s v="A-S2_Onsite"/>
    <s v="Absent"/>
    <s v="A-S2_Onsite"/>
    <n v="20"/>
    <n v="30"/>
    <n v="50"/>
    <n v="60"/>
    <s v="Feature Engineering"/>
    <s v="MDS DF403"/>
    <s v="0 missed"/>
    <s v="0 missed"/>
    <n v="1"/>
    <n v="1"/>
    <n v="1"/>
    <n v="1"/>
    <s v="0 missed"/>
    <n v="2"/>
    <n v="1"/>
    <x v="1"/>
    <s v="No Data"/>
    <s v="A-S2_Onsite"/>
    <s v="Absent"/>
    <s v="A-S2_Onsite"/>
    <n v="20"/>
    <s v="A"/>
    <s v="A"/>
    <n v="20"/>
    <n v="60"/>
    <s v="Data Visualization &amp; Storytelling"/>
    <s v="MDS DF404"/>
    <s v="1 missed"/>
    <s v="1 missed"/>
    <n v="1"/>
    <n v="0"/>
    <n v="0.5"/>
    <n v="0"/>
    <s v="2 missed"/>
    <n v="1"/>
    <n v="0.33333333333333331"/>
    <x v="4"/>
    <s v="No Data"/>
    <s v="A-S2_Onsite"/>
    <s v="Absent"/>
    <s v="A-S2_Onsite"/>
    <n v="6.5"/>
    <n v="7.5"/>
    <s v="A"/>
    <s v="A"/>
    <s v="A"/>
    <n v="14"/>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244"/>
    <x v="1"/>
  </r>
  <r>
    <n v="257"/>
    <s v="MSc DS-AI"/>
    <s v="2025EM1100257"/>
    <s v="2025em1100257@bitspilani-digital.edu.in"/>
    <s v="NIVED KRISHNA M S"/>
    <s v="MALE"/>
    <s v="`+91-9745353255"/>
    <n v="15"/>
    <s v="A"/>
    <s v="A"/>
    <n v="18"/>
    <n v="33"/>
    <n v="65"/>
    <s v="Statistical Modelling &amp; Inferencing"/>
    <s v="MDS DF401"/>
    <s v="2 missed"/>
    <s v="0 missed"/>
    <n v="1"/>
    <n v="1"/>
    <n v="0.33333333333333331"/>
    <n v="1"/>
    <s v="2 missed"/>
    <n v="2"/>
    <n v="0.5"/>
    <x v="2"/>
    <s v="A-S1_Onsite"/>
    <s v="A-S2_Onsite"/>
    <s v="Absent"/>
    <s v="A-S1_Onsite"/>
    <n v="2"/>
    <n v="2"/>
    <n v="10"/>
    <s v="A"/>
    <s v="A"/>
    <s v="A"/>
    <n v="18"/>
    <n v="60"/>
    <s v="Data Pre-Processing"/>
    <s v="MDS DF402"/>
    <s v="3 missed"/>
    <s v="-"/>
    <n v="3"/>
    <s v="-"/>
    <n v="0.5"/>
    <s v="-"/>
    <s v="3 missed"/>
    <n v="3"/>
    <n v="0.5"/>
    <x v="4"/>
    <s v="No Data"/>
    <s v="A-S2_Onsite"/>
    <s v="Absent"/>
    <s v="A-S2_Onsite"/>
    <s v="A"/>
    <n v="0"/>
    <n v="0"/>
    <n v="60"/>
    <s v="Feature Engineering"/>
    <s v="MDS DF403"/>
    <s v="1 missed"/>
    <s v="0 missed"/>
    <n v="0"/>
    <n v="1"/>
    <n v="0"/>
    <n v="1"/>
    <s v="1 missed"/>
    <n v="1"/>
    <n v="0.5"/>
    <x v="3"/>
    <s v="No Data"/>
    <s v="A-S2_Onsite"/>
    <s v="Absent"/>
    <s v="A-S2_Onsite"/>
    <s v="A"/>
    <s v="A"/>
    <n v="16"/>
    <n v="16"/>
    <n v="60"/>
    <s v="Data Visualization &amp; Storytelling"/>
    <s v="MDS DF404"/>
    <s v="2 missed"/>
    <s v="0 missed"/>
    <n v="0"/>
    <n v="1"/>
    <n v="0"/>
    <n v="1"/>
    <s v="2 missed"/>
    <n v="1"/>
    <n v="0.33333333333333331"/>
    <x v="5"/>
    <s v="No Data"/>
    <s v="A-S2_Onsite"/>
    <s v="Absent"/>
    <s v="A-S2_Onsite"/>
    <s v="A"/>
    <s v="A"/>
    <s v="A"/>
    <n v="15"/>
    <s v="A"/>
    <n v="15"/>
    <n v="65"/>
    <s v="Data Stores &amp; Pipelines"/>
    <s v="MDS DF406"/>
    <s v="3 missed"/>
    <s v="1 missed"/>
    <n v="0"/>
    <n v="1"/>
    <n v="0"/>
    <n v="0.5"/>
    <s v="4 missed"/>
    <n v="1"/>
    <n v="0.2"/>
    <x v="9"/>
    <s v="A-S1_Onsite"/>
    <s v="A-S2_Onsite"/>
    <s v="Absent"/>
    <s v="A-S1_Onsite"/>
    <s v="P-0, _x000a_A-2, _x000a_No Data-3"/>
    <s v="P-0, _x000a_A-5, _x000a_No Data-0"/>
    <s v="A-S1_Onsite"/>
    <s v="A-S2_Onsite"/>
    <s v="A-S2_Onsite"/>
    <s v="A-S2_Onsite"/>
    <s v="A-S1_Onsite"/>
    <x v="1"/>
    <s v="Activated"/>
    <s v="Onsite"/>
    <x v="245"/>
    <x v="2"/>
  </r>
  <r>
    <n v="258"/>
    <s v="MSc DS-AI"/>
    <s v="2025EM1100258"/>
    <s v="2025em1100258@bitspilani-digital.edu.in"/>
    <s v="VIMALA MINNI KOPPADA"/>
    <s v="FEMALE"/>
    <s v="`+91-8790363939"/>
    <n v="14.667"/>
    <n v="15"/>
    <n v="15"/>
    <n v="19"/>
    <n v="63.667000000000002"/>
    <n v="65"/>
    <s v="Statistical Modelling &amp; Inferencing"/>
    <s v="MDS DF401"/>
    <s v="0 missed"/>
    <s v="0 missed"/>
    <n v="3"/>
    <n v="1"/>
    <n v="1"/>
    <n v="1"/>
    <s v="0 missed"/>
    <n v="4"/>
    <n v="1"/>
    <x v="1"/>
    <s v="P-S1_Onsite"/>
    <s v="No Data"/>
    <s v="Present"/>
    <s v="P-S1_Onsite"/>
    <n v="4.25"/>
    <n v="4.25"/>
    <n v="10"/>
    <n v="9"/>
    <n v="9"/>
    <n v="9"/>
    <n v="54"/>
    <n v="60"/>
    <s v="Data Pre-Processing"/>
    <s v="MDS DF402"/>
    <s v="0 missed"/>
    <s v="-"/>
    <n v="6"/>
    <s v="-"/>
    <n v="1"/>
    <s v="-"/>
    <s v="0 missed"/>
    <n v="6"/>
    <n v="1"/>
    <x v="1"/>
    <s v="P-S1_Onsite"/>
    <s v="No Data"/>
    <s v="Present"/>
    <s v="P-S1_Onsite"/>
    <n v="19"/>
    <n v="26.5"/>
    <n v="45.5"/>
    <n v="60"/>
    <s v="Feature Engineering"/>
    <s v="MDS DF403"/>
    <s v="0 missed"/>
    <s v="0 missed"/>
    <n v="1"/>
    <n v="1"/>
    <n v="1"/>
    <n v="1"/>
    <s v="0 missed"/>
    <n v="2"/>
    <n v="1"/>
    <x v="1"/>
    <s v="P-S1_Onsite"/>
    <s v="No Data"/>
    <s v="Present"/>
    <s v="P-S1_Onsite"/>
    <n v="18"/>
    <n v="19"/>
    <n v="15"/>
    <n v="52"/>
    <n v="60"/>
    <s v="Data Visualization &amp; Storytelling"/>
    <s v="MDS DF404"/>
    <s v="0 missed"/>
    <s v="0 missed"/>
    <n v="2"/>
    <n v="1"/>
    <n v="1"/>
    <n v="1"/>
    <s v="0 missed"/>
    <n v="3"/>
    <n v="1"/>
    <x v="1"/>
    <s v="No Data"/>
    <s v="P-S2_Onsite"/>
    <s v="Present"/>
    <s v="P-S2_Onsite"/>
    <n v="6"/>
    <n v="5.125"/>
    <n v="8"/>
    <n v="16"/>
    <n v="17"/>
    <n v="52.125"/>
    <n v="65"/>
    <s v="Data Stores &amp; Pipelines"/>
    <s v="MDS DF406"/>
    <s v="0 missed"/>
    <s v="0 missed"/>
    <n v="3"/>
    <n v="2"/>
    <n v="1"/>
    <n v="1"/>
    <s v="0 missed"/>
    <n v="5"/>
    <n v="1"/>
    <x v="1"/>
    <s v="No Data"/>
    <s v="P-S2_Onsite"/>
    <s v="Present"/>
    <s v="P-S2_Onsite"/>
    <s v="P-3, _x000a_A-0, _x000a_No Data-2"/>
    <s v="P-2, _x000a_A-0, _x000a_No Data-3"/>
    <s v="P-S1_Onsite"/>
    <s v="P-S1_Onsite"/>
    <s v="P-S1_Onsite"/>
    <s v="P-S2_Onsite"/>
    <s v="P-S2_Onsite"/>
    <x v="0"/>
    <s v="Activated"/>
    <s v="Onsite"/>
    <x v="246"/>
    <x v="0"/>
  </r>
  <r>
    <n v="259"/>
    <s v="MSc DS-AI"/>
    <s v="2025EM1100259"/>
    <s v="2025em1100259@bitspilani-digital.edu.in"/>
    <s v="NADAR SCIENTILLA STEPHEN JENIFER"/>
    <s v="FEMALE"/>
    <s v="`+91-9082270436"/>
    <n v="15"/>
    <n v="15"/>
    <n v="15"/>
    <n v="17"/>
    <n v="62"/>
    <n v="65"/>
    <s v="Statistical Modelling &amp; Inferencing"/>
    <s v="MDS DF401"/>
    <s v="0 missed"/>
    <s v="0 missed"/>
    <n v="3"/>
    <n v="1"/>
    <n v="1"/>
    <n v="1"/>
    <s v="0 missed"/>
    <n v="4"/>
    <n v="1"/>
    <x v="1"/>
    <s v="No Data"/>
    <s v="P-S2_Onsite"/>
    <s v="Present"/>
    <s v="P-S2_Onsite"/>
    <n v="5"/>
    <n v="4.5"/>
    <n v="10"/>
    <n v="10"/>
    <n v="10"/>
    <n v="10"/>
    <n v="59"/>
    <n v="60"/>
    <s v="Data Pre-Processing"/>
    <s v="MDS DF402"/>
    <s v="0 missed"/>
    <s v="-"/>
    <n v="6"/>
    <s v="-"/>
    <n v="1"/>
    <s v="-"/>
    <s v="0 missed"/>
    <n v="6"/>
    <n v="1"/>
    <x v="1"/>
    <s v="No Data"/>
    <s v="P-S2_Onsite"/>
    <s v="Present"/>
    <s v="P-S2_Onsite"/>
    <n v="20"/>
    <n v="15"/>
    <n v="35"/>
    <n v="60"/>
    <s v="Feature Engineering"/>
    <s v="MDS DF403"/>
    <s v="0 missed"/>
    <s v="0 missed"/>
    <n v="1"/>
    <n v="1"/>
    <n v="1"/>
    <n v="1"/>
    <s v="0 missed"/>
    <n v="2"/>
    <n v="1"/>
    <x v="1"/>
    <s v="No Data"/>
    <s v="P-S2_Onsite"/>
    <s v="Present"/>
    <s v="P-S2_Onsite"/>
    <n v="20"/>
    <n v="19"/>
    <n v="19"/>
    <n v="58"/>
    <n v="60"/>
    <s v="Data Visualization &amp; Storytelling"/>
    <s v="MDS DF404"/>
    <s v="0 missed"/>
    <s v="0 missed"/>
    <n v="2"/>
    <n v="1"/>
    <n v="1"/>
    <n v="1"/>
    <s v="0 missed"/>
    <n v="3"/>
    <n v="1"/>
    <x v="1"/>
    <s v="No Data"/>
    <s v="P-S2_Onsite"/>
    <s v="Present"/>
    <s v="P-S2_Onsite"/>
    <n v="7.5"/>
    <n v="7.625"/>
    <n v="8"/>
    <n v="17"/>
    <n v="19"/>
    <n v="59.125"/>
    <n v="65"/>
    <s v="Data Stores &amp; Pipelines"/>
    <s v="MDS DF406"/>
    <s v="0 missed"/>
    <s v="0 missed"/>
    <n v="3"/>
    <n v="2"/>
    <n v="1"/>
    <n v="1"/>
    <s v="0 missed"/>
    <n v="5"/>
    <n v="1"/>
    <x v="1"/>
    <s v="P-S1_Onsite"/>
    <s v="No Data"/>
    <s v="Present"/>
    <s v="P-S1_Onsite"/>
    <s v="P-1, _x000a_A-0, _x000a_No Data-4"/>
    <s v="P-4, _x000a_A-0, _x000a_No Data-1"/>
    <s v="P-S2_Onsite"/>
    <s v="P-S2_Onsite"/>
    <s v="P-S2_Onsite"/>
    <s v="P-S2_Onsite"/>
    <s v="P-S1_Onsite"/>
    <x v="0"/>
    <s v="Activated"/>
    <s v="Onsite"/>
    <x v="247"/>
    <x v="0"/>
  </r>
  <r>
    <n v="260"/>
    <s v="MSc DS-AI"/>
    <s v="2025EM1100260"/>
    <s v="2025em1100260@bitspilani-digital.edu.in"/>
    <s v="PARVATHI J NAIR"/>
    <s v="FEMALE"/>
    <s v="`+91-9539177876"/>
    <n v="14"/>
    <n v="15"/>
    <n v="15"/>
    <n v="18"/>
    <n v="62"/>
    <n v="65"/>
    <s v="Statistical Modelling &amp; Inferencing"/>
    <s v="MDS DF401"/>
    <s v="0 missed"/>
    <s v="0 missed"/>
    <n v="3"/>
    <n v="1"/>
    <n v="1"/>
    <n v="1"/>
    <s v="0 missed"/>
    <n v="4"/>
    <n v="1"/>
    <x v="1"/>
    <s v="P-S1_Onsite"/>
    <s v="No Data"/>
    <s v="Present"/>
    <s v="P-S1_Onsite"/>
    <n v="5"/>
    <n v="4.75"/>
    <n v="10"/>
    <n v="10"/>
    <n v="10"/>
    <n v="10"/>
    <n v="59.5"/>
    <n v="60"/>
    <s v="Data Pre-Processing"/>
    <s v="MDS DF402"/>
    <s v="0 missed"/>
    <s v="-"/>
    <n v="6"/>
    <s v="-"/>
    <n v="1"/>
    <s v="-"/>
    <s v="0 missed"/>
    <n v="6"/>
    <n v="1"/>
    <x v="1"/>
    <s v="P-S1_Onsite"/>
    <s v="No Data"/>
    <s v="Present"/>
    <s v="P-S1_Onsite"/>
    <n v="19"/>
    <n v="27"/>
    <n v="46"/>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7"/>
    <n v="7.625"/>
    <n v="8"/>
    <n v="19"/>
    <s v="A"/>
    <n v="41.625"/>
    <n v="65"/>
    <s v="Data Stores &amp; Pipelines"/>
    <s v="MDS DF406"/>
    <s v="0 missed"/>
    <s v="1 missed"/>
    <n v="3"/>
    <n v="1"/>
    <n v="1"/>
    <n v="0.5"/>
    <s v="1 missed"/>
    <n v="4"/>
    <n v="0.8"/>
    <x v="6"/>
    <s v="No Data"/>
    <s v="P-S2_Onsite"/>
    <s v="Present"/>
    <s v="P-S2_Onsite"/>
    <s v="P-2, _x000a_A-0, _x000a_No Data-3"/>
    <s v="P-3, _x000a_A-0, _x000a_No Data-2"/>
    <s v="P-S1_Onsite"/>
    <s v="P-S1_Onsite"/>
    <s v="P-S2_Onsite"/>
    <s v="P-S2_Onsite"/>
    <s v="P-S2_Onsite"/>
    <x v="0"/>
    <s v="Activated"/>
    <s v="Onsite"/>
    <x v="248"/>
    <x v="0"/>
  </r>
  <r>
    <n v="261"/>
    <s v="MSc DS-AI"/>
    <s v="2025EM1100261"/>
    <s v="2025em1100261@bitspilani-digital.edu.in"/>
    <s v="HAROON SURYA I"/>
    <s v="MALE"/>
    <s v="`+91-9047865672"/>
    <n v="15"/>
    <n v="15"/>
    <n v="15"/>
    <n v="14"/>
    <n v="59"/>
    <n v="65"/>
    <s v="Statistical Modelling &amp; Inferencing"/>
    <s v="MDS DF401"/>
    <s v="0 missed"/>
    <s v="0 missed"/>
    <n v="3"/>
    <n v="1"/>
    <n v="1"/>
    <n v="1"/>
    <s v="0 missed"/>
    <n v="4"/>
    <n v="1"/>
    <x v="1"/>
    <s v="No Data"/>
    <s v="P-S2_Onsite"/>
    <s v="Present"/>
    <s v="P-S2_Onsite"/>
    <n v="4.75"/>
    <n v="4.25"/>
    <n v="10"/>
    <n v="1"/>
    <n v="10"/>
    <n v="10"/>
    <n v="49"/>
    <n v="60"/>
    <s v="Data Pre-Processing"/>
    <s v="MDS DF402"/>
    <s v="0 missed"/>
    <s v="-"/>
    <n v="6"/>
    <s v="-"/>
    <n v="1"/>
    <s v="-"/>
    <s v="0 missed"/>
    <n v="6"/>
    <n v="1"/>
    <x v="1"/>
    <s v="No Data"/>
    <s v="P-S2_Onsite"/>
    <s v="Present"/>
    <s v="P-S2_Onsite"/>
    <n v="20"/>
    <n v="25"/>
    <n v="45"/>
    <n v="60"/>
    <s v="Feature Engineering"/>
    <s v="MDS DF403"/>
    <s v="0 missed"/>
    <s v="0 missed"/>
    <n v="1"/>
    <n v="1"/>
    <n v="1"/>
    <n v="1"/>
    <s v="0 missed"/>
    <n v="2"/>
    <n v="1"/>
    <x v="1"/>
    <s v="No Data"/>
    <s v="P-S2_Onsite"/>
    <s v="Present"/>
    <s v="P-S2_Onsite"/>
    <n v="15"/>
    <n v="20"/>
    <n v="18"/>
    <n v="53"/>
    <n v="60"/>
    <s v="Data Visualization &amp; Storytelling"/>
    <s v="MDS DF404"/>
    <s v="0 missed"/>
    <s v="0 missed"/>
    <n v="2"/>
    <n v="1"/>
    <n v="1"/>
    <n v="1"/>
    <s v="0 missed"/>
    <n v="3"/>
    <n v="1"/>
    <x v="1"/>
    <s v="P-S1_Onsite"/>
    <s v="No Data"/>
    <s v="Present"/>
    <s v="P-S1_Onsite"/>
    <n v="5"/>
    <n v="7.125"/>
    <n v="8"/>
    <n v="12"/>
    <n v="14"/>
    <n v="46.125"/>
    <n v="65"/>
    <s v="Data Stores &amp; Pipelines"/>
    <s v="MDS DF406"/>
    <s v="0 missed"/>
    <s v="0 missed"/>
    <n v="3"/>
    <n v="2"/>
    <n v="1"/>
    <n v="1"/>
    <s v="0 missed"/>
    <n v="5"/>
    <n v="1"/>
    <x v="1"/>
    <s v="P-S1_Onsite"/>
    <s v="No Data"/>
    <s v="Present"/>
    <s v="P-S1_Onsite"/>
    <s v="P-2, _x000a_A-0, _x000a_No Data-3"/>
    <s v="P-3, _x000a_A-0, _x000a_No Data-2"/>
    <s v="P-S2_Onsite"/>
    <s v="P-S2_Onsite"/>
    <s v="P-S2_Onsite"/>
    <s v="P-S1_Onsite"/>
    <s v="P-S1_Onsite"/>
    <x v="0"/>
    <s v="Activated"/>
    <s v="Onsite"/>
    <x v="249"/>
    <x v="0"/>
  </r>
  <r>
    <n v="262"/>
    <s v="MSc DS-AI"/>
    <s v="2025EM1100262"/>
    <s v="2025em1100262@bitspilani-digital.edu.in"/>
    <s v="SIDDHARTH SHARMA"/>
    <s v="MALE"/>
    <s v="`+91-9999867650"/>
    <n v="14"/>
    <n v="15"/>
    <n v="15"/>
    <n v="15"/>
    <n v="59"/>
    <n v="65"/>
    <s v="Statistical Modelling &amp; Inferencing"/>
    <s v="MDS DF401"/>
    <s v="0 missed"/>
    <s v="0 missed"/>
    <n v="3"/>
    <n v="1"/>
    <n v="1"/>
    <n v="1"/>
    <s v="0 missed"/>
    <n v="4"/>
    <n v="1"/>
    <x v="1"/>
    <s v="P-S1_Onsite"/>
    <s v="No Data"/>
    <s v="Present"/>
    <s v="P-S1_Onsite"/>
    <n v="4.5"/>
    <n v="4.5"/>
    <n v="10"/>
    <n v="9"/>
    <s v="A"/>
    <n v="10"/>
    <n v="47"/>
    <n v="60"/>
    <s v="Data Pre-Processing"/>
    <s v="MDS DF402"/>
    <s v="1 missed"/>
    <s v="-"/>
    <n v="5"/>
    <s v="-"/>
    <n v="0.83333333333333337"/>
    <s v="-"/>
    <s v="1 missed"/>
    <n v="5"/>
    <n v="0.83333333333333337"/>
    <x v="2"/>
    <s v="P-S1_Onsite"/>
    <s v="No Data"/>
    <s v="Present"/>
    <s v="P-S1_Onsite"/>
    <s v="A"/>
    <n v="21"/>
    <n v="21"/>
    <n v="60"/>
    <s v="Feature Engineering"/>
    <s v="MDS DF403"/>
    <s v="1 missed"/>
    <s v="0 missed"/>
    <n v="0"/>
    <n v="1"/>
    <n v="0"/>
    <n v="1"/>
    <s v="1 missed"/>
    <n v="1"/>
    <n v="0.5"/>
    <x v="3"/>
    <s v="No Data"/>
    <s v="A-S2_Onsite"/>
    <s v="Absent"/>
    <s v="A-S2_Onsite"/>
    <n v="19"/>
    <n v="20"/>
    <n v="18"/>
    <n v="57"/>
    <n v="60"/>
    <s v="Data Visualization &amp; Storytelling"/>
    <s v="MDS DF404"/>
    <s v="0 missed"/>
    <s v="0 missed"/>
    <n v="2"/>
    <n v="1"/>
    <n v="1"/>
    <n v="1"/>
    <s v="0 missed"/>
    <n v="3"/>
    <n v="1"/>
    <x v="1"/>
    <s v="No Data"/>
    <s v="A-S2_Onsite"/>
    <s v="Absent"/>
    <s v="A-S2_Onsite"/>
    <n v="6"/>
    <n v="7"/>
    <n v="8"/>
    <s v="A"/>
    <n v="4"/>
    <n v="25"/>
    <n v="65"/>
    <s v="Data Stores &amp; Pipelines"/>
    <s v="MDS DF406"/>
    <s v="0 missed"/>
    <s v="1 missed"/>
    <n v="3"/>
    <n v="1"/>
    <n v="1"/>
    <n v="0.5"/>
    <s v="1 missed"/>
    <n v="4"/>
    <n v="0.8"/>
    <x v="6"/>
    <s v="No Data"/>
    <s v="A-S2_Onsite"/>
    <s v="Absent"/>
    <s v="A-S2_Onsite"/>
    <s v="P-2, _x000a_A-0, _x000a_No Data-3"/>
    <s v="P-0, _x000a_A-3, _x000a_No Data-2"/>
    <s v="P-S1_Onsite"/>
    <s v="P-S1_Onsite"/>
    <s v="A-S2_Onsite"/>
    <s v="A-S2_Onsite"/>
    <s v="A-S2_Onsite"/>
    <x v="10"/>
    <s v="Activated"/>
    <s v="Onsite"/>
    <x v="250"/>
    <x v="0"/>
  </r>
  <r>
    <n v="263"/>
    <s v="MSc DS-AI"/>
    <s v="2025EM1100263"/>
    <s v="2025em1100263@bitspilani-digital.edu.in"/>
    <s v="SHREYA RAMESH"/>
    <s v="FEMALE"/>
    <s v="`+91-9916362194"/>
    <n v="15"/>
    <n v="15"/>
    <n v="15"/>
    <n v="17"/>
    <n v="62"/>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P-S1_Onsite"/>
    <s v="No Data"/>
    <s v="Present"/>
    <s v="P-S1_Onsite"/>
    <n v="19"/>
    <n v="29.5"/>
    <n v="48.5"/>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P-S1_Onsite"/>
    <s v="No Data"/>
    <s v="Present"/>
    <s v="P-S1_Onsite"/>
    <n v="6"/>
    <n v="7"/>
    <n v="9"/>
    <n v="18"/>
    <n v="17"/>
    <n v="57"/>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251"/>
    <x v="0"/>
  </r>
  <r>
    <n v="264"/>
    <s v="MSc DS-AI"/>
    <s v="2025EM1100264"/>
    <s v="2025em1100264@bitspilani-digital.edu.in"/>
    <s v="NEHA SINGLA"/>
    <s v="FEMALE"/>
    <s v="`+91-8587832475"/>
    <n v="15"/>
    <n v="15"/>
    <n v="15"/>
    <n v="19"/>
    <n v="64"/>
    <n v="65"/>
    <s v="Statistical Modelling &amp; Inferencing"/>
    <s v="MDS DF401"/>
    <s v="0 missed"/>
    <s v="0 missed"/>
    <n v="3"/>
    <n v="1"/>
    <n v="1"/>
    <n v="1"/>
    <s v="0 missed"/>
    <n v="4"/>
    <n v="1"/>
    <x v="1"/>
    <s v="No Data"/>
    <s v="P-S2_Onsite"/>
    <s v="Present"/>
    <s v="P-S2_Onsite"/>
    <n v="4.75"/>
    <n v="4.75"/>
    <n v="10"/>
    <n v="10"/>
    <n v="10"/>
    <n v="9"/>
    <n v="58"/>
    <n v="60"/>
    <s v="Data Pre-Processing"/>
    <s v="MDS DF402"/>
    <s v="0 missed"/>
    <s v="-"/>
    <n v="6"/>
    <s v="-"/>
    <n v="1"/>
    <s v="-"/>
    <s v="0 missed"/>
    <n v="6"/>
    <n v="1"/>
    <x v="1"/>
    <s v="No Data"/>
    <s v="P-S2_Onsite"/>
    <s v="Present"/>
    <s v="P-S2_Onsite"/>
    <n v="18"/>
    <n v="27"/>
    <n v="45"/>
    <n v="60"/>
    <s v="Feature Engineering"/>
    <s v="MDS DF403"/>
    <s v="0 missed"/>
    <s v="0 missed"/>
    <n v="1"/>
    <n v="1"/>
    <n v="1"/>
    <n v="1"/>
    <s v="0 missed"/>
    <n v="2"/>
    <n v="1"/>
    <x v="1"/>
    <s v="No Data"/>
    <s v="P-S2_Onsite"/>
    <s v="Present"/>
    <s v="P-S2_Onsite"/>
    <n v="18"/>
    <n v="20"/>
    <n v="16"/>
    <n v="54"/>
    <n v="60"/>
    <s v="Data Visualization &amp; Storytelling"/>
    <s v="MDS DF404"/>
    <s v="0 missed"/>
    <s v="0 missed"/>
    <n v="2"/>
    <n v="1"/>
    <n v="1"/>
    <n v="1"/>
    <s v="0 missed"/>
    <n v="3"/>
    <n v="1"/>
    <x v="1"/>
    <s v="P-S1_Onsite"/>
    <s v="No Data"/>
    <s v="Present"/>
    <s v="P-S1_Onsite"/>
    <n v="6.5"/>
    <n v="7.125"/>
    <n v="7.5"/>
    <n v="16"/>
    <n v="16"/>
    <n v="53.125"/>
    <n v="65"/>
    <s v="Data Stores &amp; Pipelines"/>
    <s v="MDS DF406"/>
    <s v="0 missed"/>
    <s v="0 missed"/>
    <n v="3"/>
    <n v="2"/>
    <n v="1"/>
    <n v="1"/>
    <s v="0 missed"/>
    <n v="5"/>
    <n v="1"/>
    <x v="1"/>
    <s v="No Data"/>
    <s v="P-S2_Onsite"/>
    <s v="Present"/>
    <s v="P-S2_Onsite"/>
    <s v="P-1, _x000a_A-0, _x000a_No Data-4"/>
    <s v="P-4, _x000a_A-0, _x000a_No Data-1"/>
    <s v="P-S2_Onsite"/>
    <s v="P-S2_Onsite"/>
    <s v="P-S2_Onsite"/>
    <s v="P-S1_Onsite"/>
    <s v="P-S2_Onsite"/>
    <x v="0"/>
    <s v="Activated"/>
    <s v="Onsite"/>
    <x v="252"/>
    <x v="0"/>
  </r>
  <r>
    <n v="265"/>
    <s v="MSc DS-AI"/>
    <s v="2025EM1100265"/>
    <s v="2025em1100265@bitspilani-digital.edu.in"/>
    <s v="MAGDALENE SUNITHA"/>
    <s v="FEMALE"/>
    <s v="`+91-9945191172"/>
    <n v="15"/>
    <n v="15"/>
    <n v="15"/>
    <n v="16"/>
    <n v="61"/>
    <n v="65"/>
    <s v="Statistical Modelling &amp; Inferencing"/>
    <s v="MDS DF401"/>
    <s v="0 missed"/>
    <s v="0 missed"/>
    <n v="3"/>
    <n v="1"/>
    <n v="1"/>
    <n v="1"/>
    <s v="0 missed"/>
    <n v="4"/>
    <n v="1"/>
    <x v="1"/>
    <s v="P-S1_Onsite"/>
    <s v="No Data"/>
    <s v="Present"/>
    <s v="P-S1_Onsite"/>
    <n v="2.25"/>
    <n v="4"/>
    <n v="10"/>
    <n v="10"/>
    <n v="10"/>
    <n v="10"/>
    <n v="52.5"/>
    <n v="60"/>
    <s v="Data Pre-Processing"/>
    <s v="MDS DF402"/>
    <s v="0 missed"/>
    <s v="-"/>
    <n v="6"/>
    <s v="-"/>
    <n v="1"/>
    <s v="-"/>
    <s v="0 missed"/>
    <n v="6"/>
    <n v="1"/>
    <x v="1"/>
    <s v="P-S1_Onsite"/>
    <s v="No Data"/>
    <s v="Present"/>
    <s v="P-S1_Onsite"/>
    <n v="19"/>
    <n v="31.5"/>
    <n v="50.5"/>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P-S1_Onsite"/>
    <s v="No Data"/>
    <s v="Present"/>
    <s v="P-S1_Onsite"/>
    <n v="5.5"/>
    <n v="7.125"/>
    <n v="9"/>
    <n v="12"/>
    <n v="18"/>
    <n v="51.625"/>
    <n v="65"/>
    <s v="Data Stores &amp; Pipelines"/>
    <s v="MDS DF406"/>
    <s v="0 missed"/>
    <s v="0 missed"/>
    <n v="3"/>
    <n v="2"/>
    <n v="1"/>
    <n v="1"/>
    <s v="0 missed"/>
    <n v="5"/>
    <n v="1"/>
    <x v="1"/>
    <s v="No Data"/>
    <s v="P-S2_Onsite"/>
    <s v="Present"/>
    <s v="P-S2_Onsite"/>
    <s v="P-3, _x000a_A-0, _x000a_No Data-2"/>
    <s v="P-2, _x000a_A-0, _x000a_No Data-3"/>
    <s v="P-S1_Onsite"/>
    <s v="P-S1_Onsite"/>
    <s v="P-S2_Onsite"/>
    <s v="P-S1_Onsite"/>
    <s v="P-S2_Onsite"/>
    <x v="0"/>
    <s v="Activated"/>
    <s v="Onsite"/>
    <x v="253"/>
    <x v="0"/>
  </r>
  <r>
    <n v="266"/>
    <s v="MSc DS-AI"/>
    <s v="2025EM1100266"/>
    <s v="2025em1100266@bitspilani-digital.edu.in"/>
    <s v="ASHWATH ATHREYA R"/>
    <s v="MALE"/>
    <s v="`+91-7358200633"/>
    <n v="15"/>
    <n v="15"/>
    <n v="15"/>
    <n v="18"/>
    <n v="63"/>
    <n v="65"/>
    <s v="Statistical Modelling &amp; Inferencing"/>
    <s v="MDS DF401"/>
    <s v="0 missed"/>
    <s v="0 missed"/>
    <n v="3"/>
    <n v="1"/>
    <n v="1"/>
    <n v="1"/>
    <s v="0 missed"/>
    <n v="4"/>
    <n v="1"/>
    <x v="1"/>
    <s v="P-S1_Onsite"/>
    <s v="No Data"/>
    <s v="Present"/>
    <s v="P-S1_Onsite"/>
    <n v="4.25"/>
    <n v="5"/>
    <n v="10"/>
    <n v="10"/>
    <n v="10"/>
    <n v="10"/>
    <n v="58.5"/>
    <n v="60"/>
    <s v="Data Pre-Processing"/>
    <s v="MDS DF402"/>
    <s v="0 missed"/>
    <s v="-"/>
    <n v="6"/>
    <s v="-"/>
    <n v="1"/>
    <s v="-"/>
    <s v="0 missed"/>
    <n v="6"/>
    <n v="1"/>
    <x v="1"/>
    <s v="P-S1_Onsite"/>
    <s v="No Data"/>
    <s v="Present"/>
    <s v="P-S1_Onsite"/>
    <n v="20"/>
    <n v="25"/>
    <n v="45"/>
    <n v="60"/>
    <s v="Feature Engineering"/>
    <s v="MDS DF403"/>
    <s v="0 missed"/>
    <s v="0 missed"/>
    <n v="1"/>
    <n v="1"/>
    <n v="1"/>
    <n v="1"/>
    <s v="0 missed"/>
    <n v="2"/>
    <n v="1"/>
    <x v="1"/>
    <s v="P-S1_Onsite"/>
    <s v="No Data"/>
    <s v="Present"/>
    <s v="P-S1_Onsite"/>
    <n v="19"/>
    <n v="20"/>
    <n v="18"/>
    <n v="57"/>
    <n v="60"/>
    <s v="Data Visualization &amp; Storytelling"/>
    <s v="MDS DF404"/>
    <s v="0 missed"/>
    <s v="0 missed"/>
    <n v="2"/>
    <n v="1"/>
    <n v="1"/>
    <n v="1"/>
    <s v="0 missed"/>
    <n v="3"/>
    <n v="1"/>
    <x v="1"/>
    <s v="P-S1_Onsite"/>
    <s v="No Data"/>
    <s v="Present"/>
    <s v="P-S1_Onsite"/>
    <n v="5"/>
    <n v="7.625"/>
    <n v="8"/>
    <n v="14"/>
    <n v="17"/>
    <n v="51.625"/>
    <n v="65"/>
    <s v="Data Stores &amp; Pipelines"/>
    <s v="MDS DF406"/>
    <s v="0 missed"/>
    <s v="0 missed"/>
    <n v="3"/>
    <n v="2"/>
    <n v="1"/>
    <n v="1"/>
    <s v="0 missed"/>
    <n v="5"/>
    <n v="1"/>
    <x v="1"/>
    <s v="No Data"/>
    <s v="P-S2_Onsite"/>
    <s v="Present"/>
    <s v="P-S2_Onsite"/>
    <s v="P-4, _x000a_A-0, _x000a_No Data-1"/>
    <s v="P-1, _x000a_A-0, _x000a_No Data-4"/>
    <s v="P-S1_Onsite"/>
    <s v="P-S1_Onsite"/>
    <s v="P-S1_Onsite"/>
    <s v="P-S1_Onsite"/>
    <s v="P-S2_Onsite"/>
    <x v="0"/>
    <s v="Activated"/>
    <s v="Onsite"/>
    <x v="254"/>
    <x v="0"/>
  </r>
  <r>
    <n v="267"/>
    <s v="MSc DS-AI"/>
    <s v="2025EM1100267"/>
    <s v="2025em1100267@bitspilani-digital.edu.in"/>
    <s v="KRITTIKA CHATTERJEE"/>
    <s v="FEMALE"/>
    <s v="`+91-9160527551"/>
    <n v="14.333"/>
    <n v="15"/>
    <n v="15"/>
    <n v="18"/>
    <n v="62.332999999999998"/>
    <n v="65"/>
    <s v="Statistical Modelling &amp; Inferencing"/>
    <s v="MDS DF401"/>
    <s v="0 missed"/>
    <s v="0 missed"/>
    <n v="3"/>
    <n v="1"/>
    <n v="1"/>
    <n v="1"/>
    <s v="0 missed"/>
    <n v="4"/>
    <n v="1"/>
    <x v="1"/>
    <s v="No Data"/>
    <s v="P-S2_Online"/>
    <s v="Present"/>
    <s v="P-S2_Online"/>
    <n v="5"/>
    <n v="4.5"/>
    <n v="9"/>
    <n v="10"/>
    <n v="10"/>
    <n v="10"/>
    <n v="58"/>
    <n v="60"/>
    <s v="Data Pre-Processing"/>
    <s v="MDS DF402"/>
    <s v="0 missed"/>
    <s v="-"/>
    <n v="6"/>
    <s v="-"/>
    <n v="1"/>
    <s v="-"/>
    <s v="0 missed"/>
    <n v="6"/>
    <n v="1"/>
    <x v="1"/>
    <s v="P-nline_OLD"/>
    <s v="No Data"/>
    <s v="Present"/>
    <s v="P-nline_OLD"/>
    <n v="20"/>
    <n v="27"/>
    <n v="47"/>
    <n v="60"/>
    <s v="Feature Engineering"/>
    <s v="MDS DF403"/>
    <s v="0 missed"/>
    <s v="0 missed"/>
    <n v="1"/>
    <n v="1"/>
    <n v="1"/>
    <n v="1"/>
    <s v="0 missed"/>
    <n v="2"/>
    <n v="1"/>
    <x v="1"/>
    <s v="No Data"/>
    <s v="P-S2_Online"/>
    <s v="Present"/>
    <s v="P-S2_Online"/>
    <n v="19"/>
    <n v="20"/>
    <n v="18"/>
    <n v="57"/>
    <n v="60"/>
    <s v="Data Visualization &amp; Storytelling"/>
    <s v="MDS DF404"/>
    <s v="0 missed"/>
    <s v="0 missed"/>
    <n v="2"/>
    <n v="1"/>
    <n v="1"/>
    <n v="1"/>
    <s v="0 missed"/>
    <n v="3"/>
    <n v="1"/>
    <x v="1"/>
    <s v="P-S1_Online"/>
    <s v="No Data"/>
    <s v="Present"/>
    <s v="P-S1_Online"/>
    <n v="6"/>
    <n v="6.625"/>
    <n v="8"/>
    <n v="17"/>
    <n v="20"/>
    <n v="57.625"/>
    <n v="65"/>
    <s v="Data Stores &amp; Pipelines"/>
    <s v="MDS DF406"/>
    <s v="0 missed"/>
    <s v="0 missed"/>
    <n v="3"/>
    <n v="2"/>
    <n v="1"/>
    <n v="1"/>
    <s v="0 missed"/>
    <n v="5"/>
    <n v="1"/>
    <x v="1"/>
    <s v="No Data"/>
    <s v="P-S2_Online"/>
    <s v="Present"/>
    <s v="P-S2_Online"/>
    <s v="P-2, _x000a_A-0, _x000a_No Data-3"/>
    <s v="P-3, _x000a_A-0, _x000a_No Data-2"/>
    <s v="P-S2_Online"/>
    <s v="P-nline_OLD"/>
    <s v="P-S2_Online"/>
    <s v="P-S1_Online"/>
    <s v="P-S2_Online"/>
    <x v="0"/>
    <s v="Activated"/>
    <s v="Online"/>
    <x v="255"/>
    <x v="0"/>
  </r>
  <r>
    <n v="268"/>
    <s v="MSc DS-AI"/>
    <s v="2025EM1100268"/>
    <s v="2025em1100268@bitspilani-digital.edu.in"/>
    <s v="REVATHI ILAPURAM"/>
    <s v="FEMALE"/>
    <s v="`+91-8147754549"/>
    <n v="15"/>
    <n v="15"/>
    <n v="15"/>
    <n v="15"/>
    <n v="60"/>
    <n v="65"/>
    <s v="Statistical Modelling &amp; Inferencing"/>
    <s v="MDS DF401"/>
    <s v="0 missed"/>
    <s v="0 missed"/>
    <n v="3"/>
    <n v="1"/>
    <n v="1"/>
    <n v="1"/>
    <s v="0 missed"/>
    <n v="4"/>
    <n v="1"/>
    <x v="1"/>
    <s v="P-S1_Online"/>
    <s v="No Data"/>
    <s v="Present"/>
    <s v="P-S1_Online"/>
    <n v="4.75"/>
    <n v="4.5"/>
    <n v="10"/>
    <n v="10"/>
    <n v="10"/>
    <n v="9"/>
    <n v="57.5"/>
    <n v="60"/>
    <s v="Data Pre-Processing"/>
    <s v="MDS DF402"/>
    <s v="0 missed"/>
    <s v="-"/>
    <n v="6"/>
    <s v="-"/>
    <n v="1"/>
    <s v="-"/>
    <s v="0 missed"/>
    <n v="6"/>
    <n v="1"/>
    <x v="1"/>
    <s v="P-S1_Online"/>
    <s v="No Data"/>
    <s v="Present"/>
    <s v="P-S1_Online"/>
    <n v="20"/>
    <n v="29"/>
    <n v="49"/>
    <n v="60"/>
    <s v="Feature Engineering"/>
    <s v="MDS DF403"/>
    <s v="0 missed"/>
    <s v="0 missed"/>
    <n v="1"/>
    <n v="1"/>
    <n v="1"/>
    <n v="1"/>
    <s v="0 missed"/>
    <n v="2"/>
    <n v="1"/>
    <x v="1"/>
    <s v="P-S1_Online"/>
    <s v="No Data"/>
    <s v="Present"/>
    <s v="P-S1_Online"/>
    <n v="20"/>
    <n v="20"/>
    <n v="16"/>
    <n v="56"/>
    <n v="60"/>
    <s v="Data Visualization &amp; Storytelling"/>
    <s v="MDS DF404"/>
    <s v="0 missed"/>
    <s v="0 missed"/>
    <n v="2"/>
    <n v="1"/>
    <n v="1"/>
    <n v="1"/>
    <s v="0 missed"/>
    <n v="3"/>
    <n v="1"/>
    <x v="1"/>
    <s v="P-S1_Online"/>
    <s v="No Data"/>
    <s v="Present"/>
    <s v="P-S1_Online"/>
    <n v="5.5"/>
    <n v="6.375"/>
    <n v="8"/>
    <n v="18"/>
    <n v="20"/>
    <n v="57.875"/>
    <n v="65"/>
    <s v="Data Stores &amp; Pipelines"/>
    <s v="MDS DF406"/>
    <s v="0 missed"/>
    <s v="0 missed"/>
    <n v="3"/>
    <n v="2"/>
    <n v="1"/>
    <n v="1"/>
    <s v="0 missed"/>
    <n v="5"/>
    <n v="1"/>
    <x v="1"/>
    <s v="P-S1_Online"/>
    <s v="No Data"/>
    <s v="Present"/>
    <s v="P-S1_Online"/>
    <s v="P-5, _x000a_A-0, _x000a_No Data-0"/>
    <s v="P-0, _x000a_A-0, _x000a_No Data-5"/>
    <s v="P-S1_Online"/>
    <s v="P-S1_Online"/>
    <s v="P-S1_Online"/>
    <s v="P-S1_Online"/>
    <s v="P-S1_Online"/>
    <x v="0"/>
    <s v="Activated"/>
    <s v="Online"/>
    <x v="256"/>
    <x v="0"/>
  </r>
  <r>
    <n v="269"/>
    <s v="MSc DS-AI"/>
    <s v="2025EM1100269"/>
    <s v="2025em1100269@bitspilani-digital.edu.in"/>
    <s v="FAISAL RASHEED"/>
    <s v="MALE"/>
    <s v="`+91-9665037666"/>
    <n v="9.3339999999999996"/>
    <n v="13.5"/>
    <n v="13.5"/>
    <n v="16"/>
    <n v="52.334000000000003"/>
    <n v="65"/>
    <s v="Statistical Modelling &amp; Inferencing"/>
    <s v="MDS DF401"/>
    <s v="0 missed"/>
    <s v="0 missed"/>
    <n v="3"/>
    <n v="1"/>
    <n v="1"/>
    <n v="1"/>
    <s v="0 missed"/>
    <n v="4"/>
    <n v="1"/>
    <x v="1"/>
    <s v="No Data"/>
    <s v="P-S2_Onsite"/>
    <s v="Present"/>
    <s v="P-S2_Onsite"/>
    <n v="3.25"/>
    <n v="3.25"/>
    <n v="10"/>
    <n v="7"/>
    <n v="5"/>
    <n v="6"/>
    <n v="41"/>
    <n v="60"/>
    <s v="Data Pre-Processing"/>
    <s v="MDS DF402"/>
    <s v="0 missed"/>
    <s v="-"/>
    <n v="6"/>
    <s v="-"/>
    <n v="1"/>
    <s v="-"/>
    <s v="0 missed"/>
    <n v="6"/>
    <n v="1"/>
    <x v="1"/>
    <s v="P-S1_Onsite"/>
    <s v="No Data"/>
    <s v="Present"/>
    <s v="P-S1_Onsite"/>
    <n v="13"/>
    <n v="11"/>
    <n v="24"/>
    <n v="60"/>
    <s v="Feature Engineering"/>
    <s v="MDS DF403"/>
    <s v="0 missed"/>
    <s v="0 missed"/>
    <n v="1"/>
    <n v="1"/>
    <n v="1"/>
    <n v="1"/>
    <s v="0 missed"/>
    <n v="2"/>
    <n v="1"/>
    <x v="1"/>
    <s v="No Data"/>
    <s v="P-S2_Onsite"/>
    <s v="Present"/>
    <s v="P-S2_Onsite"/>
    <n v="12"/>
    <n v="11"/>
    <n v="17"/>
    <n v="40"/>
    <n v="60"/>
    <s v="Data Visualization &amp; Storytelling"/>
    <s v="MDS DF404"/>
    <s v="0 missed"/>
    <s v="0 missed"/>
    <n v="2"/>
    <n v="1"/>
    <n v="1"/>
    <n v="1"/>
    <s v="0 missed"/>
    <n v="3"/>
    <n v="1"/>
    <x v="1"/>
    <s v="P-S1_Onsite"/>
    <s v="No Data"/>
    <s v="Present"/>
    <s v="P-S1_Onsite"/>
    <n v="3.5"/>
    <n v="6.5"/>
    <n v="6"/>
    <s v="A"/>
    <s v="A"/>
    <n v="16"/>
    <n v="65"/>
    <s v="Data Stores &amp; Pipelines"/>
    <s v="MDS DF406"/>
    <s v="0 missed"/>
    <s v="2 missed"/>
    <n v="3"/>
    <n v="0"/>
    <n v="1"/>
    <n v="0"/>
    <s v="2 missed"/>
    <n v="3"/>
    <n v="0.6"/>
    <x v="7"/>
    <s v="No Data"/>
    <s v="P-S2_Onsite"/>
    <s v="Present"/>
    <s v="P-S2_Onsite"/>
    <s v="P-2, _x000a_A-0, _x000a_No Data-3"/>
    <s v="P-3, _x000a_A-0, _x000a_No Data-2"/>
    <s v="P-S2_Onsite"/>
    <s v="P-S1_Onsite"/>
    <s v="P-S2_Onsite"/>
    <s v="P-S1_Onsite"/>
    <s v="P-S2_Onsite"/>
    <x v="0"/>
    <s v="Activated"/>
    <s v="Onsite"/>
    <x v="257"/>
    <x v="0"/>
  </r>
  <r>
    <n v="270"/>
    <s v="MSc DS-AI"/>
    <s v="2025EM1100270"/>
    <s v="2025em1100270@bitspilani-digital.edu.in"/>
    <s v="SAURABH AVASTHI"/>
    <s v="MALE"/>
    <s v="`+91-9899238709"/>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258"/>
    <x v="1"/>
  </r>
  <r>
    <n v="271"/>
    <s v="MSc DS-AI"/>
    <s v="2025EM1100271"/>
    <s v="2025em1100271@bitspilani-digital.edu.in"/>
    <s v="Gulati Hriday Nitin Archana"/>
    <s v="MALE"/>
    <s v="`+91-8800663949"/>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259"/>
    <x v="1"/>
  </r>
  <r>
    <n v="272"/>
    <s v="MSc DS-AI"/>
    <s v="2025EM1100272"/>
    <s v="2025em1100272@bitspilani-digital.edu.in"/>
    <s v="CHIRODIPTO DUTTA"/>
    <s v="MALE"/>
    <s v="`+91-9819459194"/>
    <s v="A"/>
    <s v="A"/>
    <s v="A"/>
    <s v="A"/>
    <n v="0"/>
    <n v="65"/>
    <s v="Statistical Modelling &amp; Inferencing"/>
    <s v="MDS DF401"/>
    <s v="3 missed"/>
    <s v="1 missed"/>
    <n v="0"/>
    <n v="0"/>
    <n v="0"/>
    <n v="0"/>
    <s v="4 missed"/>
    <n v="0"/>
    <n v="0"/>
    <x v="0"/>
    <s v="No Data"/>
    <s v="A-S2_Onsite"/>
    <s v="Absent"/>
    <s v="A-S2_Onsite"/>
    <n v="4.5"/>
    <s v="A"/>
    <s v="A"/>
    <s v="A"/>
    <s v="A"/>
    <s v="A"/>
    <n v="9"/>
    <n v="60"/>
    <s v="Data Pre-Processing"/>
    <s v="MDS DF402"/>
    <s v="5 missed"/>
    <s v="-"/>
    <n v="1"/>
    <s v="-"/>
    <n v="0.16666666666666666"/>
    <s v="-"/>
    <s v="5 missed"/>
    <n v="1"/>
    <n v="0.16666666666666666"/>
    <x v="6"/>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260"/>
    <x v="1"/>
  </r>
  <r>
    <n v="273"/>
    <s v="MSc DS-AI"/>
    <s v="2025EM1100273"/>
    <s v="2025em1100273@bitspilani-digital.edu.in"/>
    <s v="VIBHOR RATHI"/>
    <s v="MALE"/>
    <s v="`+91-8218135974"/>
    <n v="15"/>
    <s v="A"/>
    <s v="A"/>
    <s v="A"/>
    <n v="15"/>
    <n v="65"/>
    <s v="Statistical Modelling &amp; Inferencing"/>
    <s v="MDS DF401"/>
    <s v="2 missed"/>
    <s v="1 missed"/>
    <n v="1"/>
    <n v="0"/>
    <n v="0.33333333333333331"/>
    <n v="0"/>
    <s v="3 missed"/>
    <n v="1"/>
    <n v="0.25"/>
    <x v="5"/>
    <s v="No Data"/>
    <s v="P-S2_Onsite"/>
    <s v="Present"/>
    <s v="P-S2_Onsite"/>
    <n v="5"/>
    <n v="2.5"/>
    <s v="A"/>
    <s v="A"/>
    <s v="A"/>
    <s v="A"/>
    <n v="15"/>
    <n v="60"/>
    <s v="Data Pre-Processing"/>
    <s v="MDS DF402"/>
    <s v="4 missed"/>
    <s v="-"/>
    <n v="2"/>
    <s v="-"/>
    <n v="0.33333333333333331"/>
    <s v="-"/>
    <s v="4 missed"/>
    <n v="2"/>
    <n v="0.33333333333333331"/>
    <x v="3"/>
    <s v="No Data"/>
    <s v="P-S2_Onsite"/>
    <s v="Present"/>
    <s v="P-S2_Onsite"/>
    <s v="A"/>
    <s v="A"/>
    <n v="0"/>
    <n v="60"/>
    <s v="Feature Engineering"/>
    <s v="MDS DF403"/>
    <s v="1 missed"/>
    <s v="1 missed"/>
    <n v="0"/>
    <n v="0"/>
    <n v="0"/>
    <n v="0"/>
    <s v="2 missed"/>
    <n v="0"/>
    <n v="0"/>
    <x v="0"/>
    <s v="No Data"/>
    <s v="P-S2_Onsite"/>
    <s v="Present"/>
    <s v="P-S2_Onsite"/>
    <s v="A"/>
    <s v="A"/>
    <s v="A"/>
    <n v="0"/>
    <n v="60"/>
    <s v="Data Visualization &amp; Storytelling"/>
    <s v="MDS DF404"/>
    <s v="2 missed"/>
    <s v="1 missed"/>
    <n v="0"/>
    <n v="0"/>
    <n v="0"/>
    <n v="0"/>
    <s v="3 missed"/>
    <n v="0"/>
    <n v="0"/>
    <x v="0"/>
    <s v="No Data"/>
    <s v="P-S2_Onsite"/>
    <s v="Present"/>
    <s v="P-S2_Onsite"/>
    <s v="A"/>
    <s v="A"/>
    <s v="A"/>
    <s v="A"/>
    <s v="A"/>
    <n v="0"/>
    <n v="65"/>
    <s v="Data Stores &amp; Pipelines"/>
    <s v="MDS DF406"/>
    <s v="3 missed"/>
    <s v="2 missed"/>
    <n v="0"/>
    <n v="0"/>
    <n v="0"/>
    <n v="0"/>
    <s v="5 missed"/>
    <n v="0"/>
    <n v="0"/>
    <x v="0"/>
    <s v="No Data"/>
    <s v="P-S2_Onsite"/>
    <s v="Present"/>
    <s v="P-S2_Onsite"/>
    <s v="P-0, _x000a_A-0, _x000a_No Data-5"/>
    <s v="P-5, _x000a_A-0, _x000a_No Data-0"/>
    <s v="P-S2_Onsite"/>
    <s v="P-S2_Onsite"/>
    <s v="P-S2_Onsite"/>
    <s v="P-S2_Onsite"/>
    <s v="P-S2_Onsite"/>
    <x v="0"/>
    <s v="Activated"/>
    <s v="Onsite"/>
    <x v="261"/>
    <x v="0"/>
  </r>
  <r>
    <n v="274"/>
    <s v="MSc DS-AI"/>
    <s v="2025EM1100274"/>
    <s v="2025em1100274@bitspilani-digital.edu.in"/>
    <s v="POREDDY VARUN"/>
    <s v="MALE"/>
    <s v="`+91-9390592226"/>
    <n v="15"/>
    <n v="15"/>
    <n v="15"/>
    <n v="19"/>
    <n v="64"/>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P-S1_Onsite"/>
    <s v="No Data"/>
    <s v="Present"/>
    <s v="P-S1_Onsite"/>
    <n v="20"/>
    <n v="29.5"/>
    <n v="49.5"/>
    <n v="60"/>
    <s v="Feature Engineering"/>
    <s v="MDS DF403"/>
    <s v="0 missed"/>
    <s v="0 missed"/>
    <n v="1"/>
    <n v="1"/>
    <n v="1"/>
    <n v="1"/>
    <s v="0 missed"/>
    <n v="2"/>
    <n v="1"/>
    <x v="1"/>
    <s v="No Data"/>
    <s v="P-S2_Onsite"/>
    <s v="Present"/>
    <s v="P-S2_Onsite"/>
    <n v="20"/>
    <n v="20"/>
    <n v="20"/>
    <n v="60"/>
    <n v="60"/>
    <s v="Data Visualization &amp; Storytelling"/>
    <s v="MDS DF404"/>
    <s v="0 missed"/>
    <s v="0 missed"/>
    <n v="2"/>
    <n v="1"/>
    <n v="1"/>
    <n v="1"/>
    <s v="0 missed"/>
    <n v="3"/>
    <n v="1"/>
    <x v="1"/>
    <s v="P-S1_Onsite"/>
    <s v="No Data"/>
    <s v="Present"/>
    <s v="P-S1_Onsite"/>
    <n v="5"/>
    <n v="7.5"/>
    <n v="8"/>
    <n v="14"/>
    <n v="19"/>
    <n v="53.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262"/>
    <x v="0"/>
  </r>
  <r>
    <n v="275"/>
    <s v="MSc DS-AI"/>
    <s v="2025EM1100275"/>
    <s v="2025em1100275@bitspilani-digital.edu.in"/>
    <s v="SHIVAM SINGH"/>
    <s v="MALE"/>
    <s v="`+91-9897152034"/>
    <n v="15"/>
    <n v="15"/>
    <n v="15"/>
    <n v="16"/>
    <n v="61"/>
    <n v="65"/>
    <s v="Statistical Modelling &amp; Inferencing"/>
    <s v="MDS DF401"/>
    <s v="0 missed"/>
    <s v="0 missed"/>
    <n v="3"/>
    <n v="1"/>
    <n v="1"/>
    <n v="1"/>
    <s v="0 missed"/>
    <n v="4"/>
    <n v="1"/>
    <x v="1"/>
    <s v="No Data"/>
    <s v="P-S2_Onsite"/>
    <s v="Present"/>
    <s v="P-S2_Onsite"/>
    <n v="4.5"/>
    <n v="4"/>
    <n v="10"/>
    <n v="10"/>
    <n v="10"/>
    <n v="10"/>
    <n v="57"/>
    <n v="60"/>
    <s v="Data Pre-Processing"/>
    <s v="MDS DF402"/>
    <s v="0 missed"/>
    <s v="-"/>
    <n v="6"/>
    <s v="-"/>
    <n v="1"/>
    <s v="-"/>
    <s v="0 missed"/>
    <n v="6"/>
    <n v="1"/>
    <x v="1"/>
    <s v="P-S1_Onsite"/>
    <s v="No Data"/>
    <s v="Present"/>
    <s v="P-S1_Onsite"/>
    <n v="20"/>
    <n v="33.5"/>
    <n v="53.5"/>
    <n v="60"/>
    <s v="Feature Engineering"/>
    <s v="MDS DF403"/>
    <s v="0 missed"/>
    <s v="0 missed"/>
    <n v="1"/>
    <n v="1"/>
    <n v="1"/>
    <n v="1"/>
    <s v="0 missed"/>
    <n v="2"/>
    <n v="1"/>
    <x v="1"/>
    <s v="No Data"/>
    <s v="P-S2_Onsite"/>
    <s v="Present"/>
    <s v="P-S2_Onsite"/>
    <n v="20"/>
    <n v="20"/>
    <n v="14"/>
    <n v="54"/>
    <n v="60"/>
    <s v="Data Visualization &amp; Storytelling"/>
    <s v="MDS DF404"/>
    <s v="0 missed"/>
    <s v="0 missed"/>
    <n v="2"/>
    <n v="1"/>
    <n v="1"/>
    <n v="1"/>
    <s v="0 missed"/>
    <n v="3"/>
    <n v="1"/>
    <x v="1"/>
    <s v="No Data"/>
    <s v="P-S2_Onsite"/>
    <s v="Present"/>
    <s v="P-S2_Onsite"/>
    <n v="7"/>
    <n v="7.25"/>
    <n v="8"/>
    <s v="A"/>
    <n v="18"/>
    <n v="40.25"/>
    <n v="65"/>
    <s v="Data Stores &amp; Pipelines"/>
    <s v="MDS DF406"/>
    <s v="0 missed"/>
    <s v="1 missed"/>
    <n v="3"/>
    <n v="1"/>
    <n v="1"/>
    <n v="0.5"/>
    <s v="1 missed"/>
    <n v="4"/>
    <n v="0.8"/>
    <x v="6"/>
    <s v="No Data"/>
    <s v="P-S2_Onsite"/>
    <s v="Present"/>
    <s v="P-S2_Onsite"/>
    <s v="P-1, _x000a_A-0, _x000a_No Data-4"/>
    <s v="P-4, _x000a_A-0, _x000a_No Data-1"/>
    <s v="P-S2_Onsite"/>
    <s v="P-S1_Onsite"/>
    <s v="P-S2_Onsite"/>
    <s v="P-S2_Onsite"/>
    <s v="P-S2_Onsite"/>
    <x v="0"/>
    <s v="Activated"/>
    <s v="Onsite"/>
    <x v="263"/>
    <x v="0"/>
  </r>
  <r>
    <n v="276"/>
    <s v="MSc DS-AI"/>
    <s v="2025EM1100276"/>
    <s v="2025em1100276@bitspilani-digital.edu.in"/>
    <s v="Gembali Ramani"/>
    <s v="FEMALE"/>
    <s v="`+91-9014825601"/>
    <n v="15"/>
    <n v="15"/>
    <n v="15"/>
    <n v="18"/>
    <n v="63"/>
    <n v="65"/>
    <s v="Statistical Modelling &amp; Inferencing"/>
    <s v="MDS DF401"/>
    <s v="0 missed"/>
    <s v="0 missed"/>
    <n v="3"/>
    <n v="1"/>
    <n v="1"/>
    <n v="1"/>
    <s v="0 missed"/>
    <n v="4"/>
    <n v="1"/>
    <x v="1"/>
    <s v="P-S1_Onsite"/>
    <s v="No Data"/>
    <s v="Present"/>
    <s v="P-S1_Onsite"/>
    <n v="4.75"/>
    <n v="4.75"/>
    <n v="10"/>
    <n v="10"/>
    <n v="10"/>
    <n v="10"/>
    <n v="59"/>
    <n v="60"/>
    <s v="Data Pre-Processing"/>
    <s v="MDS DF402"/>
    <s v="0 missed"/>
    <s v="-"/>
    <n v="6"/>
    <s v="-"/>
    <n v="1"/>
    <s v="-"/>
    <s v="0 missed"/>
    <n v="6"/>
    <n v="1"/>
    <x v="1"/>
    <s v="No Data"/>
    <s v="P-S2_Onsite"/>
    <s v="Present"/>
    <s v="P-S2_Onsite"/>
    <n v="19"/>
    <n v="28"/>
    <n v="47"/>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5.5"/>
    <n v="7.125"/>
    <n v="9"/>
    <n v="17"/>
    <n v="18"/>
    <n v="56.625"/>
    <n v="65"/>
    <s v="Data Stores &amp; Pipelines"/>
    <s v="MDS DF406"/>
    <s v="0 missed"/>
    <s v="0 missed"/>
    <n v="3"/>
    <n v="2"/>
    <n v="1"/>
    <n v="1"/>
    <s v="0 missed"/>
    <n v="5"/>
    <n v="1"/>
    <x v="1"/>
    <s v="P-S1_Onsite"/>
    <s v="No Data"/>
    <s v="Present"/>
    <s v="P-S1_Onsite"/>
    <s v="P-2, _x000a_A-0, _x000a_No Data-3"/>
    <s v="P-3, _x000a_A-0, _x000a_No Data-2"/>
    <s v="P-S1_Onsite"/>
    <s v="P-S2_Onsite"/>
    <s v="P-S2_Onsite"/>
    <s v="P-S2_Onsite"/>
    <s v="P-S1_Onsite"/>
    <x v="0"/>
    <s v="Activated"/>
    <s v="Onsite"/>
    <x v="264"/>
    <x v="0"/>
  </r>
  <r>
    <n v="277"/>
    <s v="MSc DS-AI"/>
    <s v="2025EM1100277"/>
    <s v="2025em1100277@bitspilani-digital.edu.in"/>
    <s v="RUJUL MALLAPURAM"/>
    <s v="MALE"/>
    <s v="`+91-9849657176"/>
    <s v="A"/>
    <s v="A"/>
    <s v="A"/>
    <s v="A"/>
    <n v="0"/>
    <n v="65"/>
    <s v="Statistical Modelling &amp; Inferencing"/>
    <s v="MDS DF401"/>
    <s v="3 missed"/>
    <s v="1 missed"/>
    <n v="0"/>
    <n v="0"/>
    <n v="0"/>
    <n v="0"/>
    <s v="4 missed"/>
    <n v="0"/>
    <n v="0"/>
    <x v="0"/>
    <s v="P-S1_Onsite"/>
    <s v="No Data"/>
    <s v="Present"/>
    <s v="P-S1_Onsite"/>
    <n v="4.75"/>
    <n v="1.5"/>
    <s v="A"/>
    <s v="A"/>
    <s v="A"/>
    <s v="A"/>
    <n v="12.5"/>
    <n v="60"/>
    <s v="Data Pre-Processing"/>
    <s v="MDS DF402"/>
    <s v="4 missed"/>
    <s v="-"/>
    <n v="2"/>
    <s v="-"/>
    <n v="0.33333333333333331"/>
    <s v="-"/>
    <s v="4 missed"/>
    <n v="2"/>
    <n v="0.33333333333333331"/>
    <x v="3"/>
    <s v="P-S1_Onsite"/>
    <s v="No Data"/>
    <s v="Present"/>
    <s v="P-S1_Onsite"/>
    <n v="20"/>
    <s v="A"/>
    <n v="20"/>
    <n v="60"/>
    <s v="Feature Engineering"/>
    <s v="MDS DF403"/>
    <s v="0 missed"/>
    <s v="1 missed"/>
    <n v="1"/>
    <n v="0"/>
    <n v="1"/>
    <n v="0"/>
    <s v="1 missed"/>
    <n v="1"/>
    <n v="0.5"/>
    <x v="2"/>
    <s v="P-S1_Onsite"/>
    <s v="No Data"/>
    <s v="Present"/>
    <s v="P-S1_Onsite"/>
    <s v="A"/>
    <s v="A"/>
    <s v="A"/>
    <n v="0"/>
    <n v="60"/>
    <s v="Data Visualization &amp; Storytelling"/>
    <s v="MDS DF404"/>
    <s v="2 missed"/>
    <s v="1 missed"/>
    <n v="0"/>
    <n v="0"/>
    <n v="0"/>
    <n v="0"/>
    <s v="3 missed"/>
    <n v="0"/>
    <n v="0"/>
    <x v="0"/>
    <s v="P-S1_Onsite"/>
    <s v="No Data"/>
    <s v="Present"/>
    <s v="P-S1_Onsite"/>
    <n v="5.5"/>
    <s v="A"/>
    <s v="A"/>
    <s v="A"/>
    <s v="A"/>
    <n v="5.5"/>
    <n v="65"/>
    <s v="Data Stores &amp; Pipelines"/>
    <s v="MDS DF406"/>
    <s v="2 missed"/>
    <s v="2 missed"/>
    <n v="1"/>
    <n v="0"/>
    <n v="0.33333333333333331"/>
    <n v="0"/>
    <s v="4 missed"/>
    <n v="1"/>
    <n v="0.2"/>
    <x v="5"/>
    <s v="P-S1_Onsite"/>
    <s v="No Data"/>
    <s v="Present"/>
    <s v="P-S1_Onsite"/>
    <s v="P-5, _x000a_A-0, _x000a_No Data-0"/>
    <s v="P-0, _x000a_A-0, _x000a_No Data-5"/>
    <s v="P-S1_Onsite"/>
    <s v="P-S1_Onsite"/>
    <s v="P-S1_Onsite"/>
    <s v="P-S1_Onsite"/>
    <s v="P-S1_Onsite"/>
    <x v="0"/>
    <s v="Activated"/>
    <s v="Onsite"/>
    <x v="265"/>
    <x v="0"/>
  </r>
  <r>
    <n v="278"/>
    <s v="MSc DS-AI"/>
    <s v="2025EM1100278"/>
    <s v="2025em1100278@bitspilani-digital.edu.in"/>
    <s v="YASHIKA"/>
    <s v="FEMALE"/>
    <s v="`+91-8221015322"/>
    <n v="15"/>
    <n v="15"/>
    <n v="15"/>
    <n v="20"/>
    <n v="65"/>
    <n v="65"/>
    <s v="Statistical Modelling &amp; Inferencing"/>
    <s v="MDS DF401"/>
    <s v="0 missed"/>
    <s v="0 missed"/>
    <n v="3"/>
    <n v="1"/>
    <n v="1"/>
    <n v="1"/>
    <s v="0 missed"/>
    <n v="4"/>
    <n v="1"/>
    <x v="1"/>
    <s v="P-S1_Onsite"/>
    <s v="No Data"/>
    <s v="Present"/>
    <s v="P-S1_Onsite"/>
    <n v="4.75"/>
    <n v="4.25"/>
    <n v="10"/>
    <s v="A"/>
    <n v="10"/>
    <n v="10"/>
    <n v="48"/>
    <n v="60"/>
    <s v="Data Pre-Processing"/>
    <s v="MDS DF402"/>
    <s v="1 missed"/>
    <s v="-"/>
    <n v="5"/>
    <s v="-"/>
    <n v="0.83333333333333337"/>
    <s v="-"/>
    <s v="1 missed"/>
    <n v="5"/>
    <n v="0.83333333333333337"/>
    <x v="2"/>
    <s v="P-S1_Onsite"/>
    <s v="No Data"/>
    <s v="Present"/>
    <s v="P-S1_Onsite"/>
    <s v="A"/>
    <n v="14"/>
    <n v="14"/>
    <n v="60"/>
    <s v="Feature Engineering"/>
    <s v="MDS DF403"/>
    <s v="1 missed"/>
    <s v="0 missed"/>
    <n v="0"/>
    <n v="1"/>
    <n v="0"/>
    <n v="1"/>
    <s v="1 missed"/>
    <n v="1"/>
    <n v="0.5"/>
    <x v="3"/>
    <s v="No Data"/>
    <s v="P-S2_Onsite"/>
    <s v="Present"/>
    <s v="P-S2_Onsite"/>
    <n v="19"/>
    <n v="18"/>
    <n v="17"/>
    <n v="54"/>
    <n v="60"/>
    <s v="Data Visualization &amp; Storytelling"/>
    <s v="MDS DF404"/>
    <s v="0 missed"/>
    <s v="0 missed"/>
    <n v="2"/>
    <n v="1"/>
    <n v="1"/>
    <n v="1"/>
    <s v="0 missed"/>
    <n v="3"/>
    <n v="1"/>
    <x v="1"/>
    <s v="P-S1_Onsite"/>
    <s v="No Data"/>
    <s v="Present"/>
    <s v="P-S1_Onsite"/>
    <n v="5.5"/>
    <n v="4.875"/>
    <n v="9"/>
    <n v="12"/>
    <n v="16"/>
    <n v="47.375"/>
    <n v="65"/>
    <s v="Data Stores &amp; Pipelines"/>
    <s v="MDS DF406"/>
    <s v="0 missed"/>
    <s v="0 missed"/>
    <n v="3"/>
    <n v="2"/>
    <n v="1"/>
    <n v="1"/>
    <s v="0 missed"/>
    <n v="5"/>
    <n v="1"/>
    <x v="1"/>
    <s v="No Data"/>
    <s v="P-S2_Onsite"/>
    <s v="Present"/>
    <s v="P-S2_Onsite"/>
    <s v="P-3, _x000a_A-0, _x000a_No Data-2"/>
    <s v="P-2, _x000a_A-0, _x000a_No Data-3"/>
    <s v="P-S1_Onsite"/>
    <s v="P-S1_Onsite"/>
    <s v="P-S2_Onsite"/>
    <s v="P-S1_Onsite"/>
    <s v="P-S2_Onsite"/>
    <x v="0"/>
    <s v="Activated"/>
    <s v="Onsite"/>
    <x v="266"/>
    <x v="0"/>
  </r>
  <r>
    <n v="279"/>
    <s v="MSc DS-AI"/>
    <s v="2025EM1100279"/>
    <s v="2025em1100279@bitspilani-digital.edu.in"/>
    <s v="Simarla Siri Muvva Reddy"/>
    <s v="FEMALE"/>
    <s v="`+91-7093153341"/>
    <n v="15"/>
    <n v="15"/>
    <n v="15"/>
    <n v="17"/>
    <n v="62"/>
    <n v="65"/>
    <s v="Statistical Modelling &amp; Inferencing"/>
    <s v="MDS DF401"/>
    <s v="0 missed"/>
    <s v="0 missed"/>
    <n v="3"/>
    <n v="1"/>
    <n v="1"/>
    <n v="1"/>
    <s v="0 missed"/>
    <n v="4"/>
    <n v="1"/>
    <x v="1"/>
    <s v="P-S1_Onsite"/>
    <s v="No Data"/>
    <s v="Present"/>
    <s v="P-S1_Onsite"/>
    <n v="5"/>
    <n v="4.75"/>
    <n v="10"/>
    <n v="10"/>
    <n v="10"/>
    <n v="10"/>
    <n v="59.5"/>
    <n v="60"/>
    <s v="Data Pre-Processing"/>
    <s v="MDS DF402"/>
    <s v="0 missed"/>
    <s v="-"/>
    <n v="6"/>
    <s v="-"/>
    <n v="1"/>
    <s v="-"/>
    <s v="0 missed"/>
    <n v="6"/>
    <n v="1"/>
    <x v="1"/>
    <s v="No Data"/>
    <s v="P-S2_Onsite"/>
    <s v="Present"/>
    <s v="P-S2_Onsite"/>
    <n v="20"/>
    <n v="34"/>
    <n v="54"/>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5.5"/>
    <n v="7.125"/>
    <n v="8"/>
    <n v="16"/>
    <n v="16"/>
    <n v="52.625"/>
    <n v="65"/>
    <s v="Data Stores &amp; Pipelines"/>
    <s v="MDS DF406"/>
    <s v="0 missed"/>
    <s v="0 missed"/>
    <n v="3"/>
    <n v="2"/>
    <n v="1"/>
    <n v="1"/>
    <s v="0 missed"/>
    <n v="5"/>
    <n v="1"/>
    <x v="1"/>
    <s v="P-S1_Onsite"/>
    <s v="No Data"/>
    <s v="Present"/>
    <s v="P-S1_Onsite"/>
    <s v="P-2, _x000a_A-0, _x000a_No Data-3"/>
    <s v="P-3, _x000a_A-0, _x000a_No Data-2"/>
    <s v="P-S1_Onsite"/>
    <s v="P-S2_Onsite"/>
    <s v="P-S2_Onsite"/>
    <s v="P-S2_Onsite"/>
    <s v="P-S1_Onsite"/>
    <x v="0"/>
    <s v="Activated"/>
    <s v="Onsite"/>
    <x v="267"/>
    <x v="0"/>
  </r>
  <r>
    <n v="280"/>
    <s v="MSc DS-AI"/>
    <s v="2025EM1100280"/>
    <s v="2025em1100280@bitspilani-digital.edu.in"/>
    <s v="UPADHYAY ADITYA MANOJ SHASHIKALA"/>
    <s v="MALE"/>
    <s v="`+91-8767266077"/>
    <n v="15"/>
    <n v="15"/>
    <n v="15"/>
    <n v="20"/>
    <n v="65"/>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No Data"/>
    <s v="P-S2_Onsite"/>
    <s v="Present"/>
    <s v="P-S2_Onsite"/>
    <s v="A"/>
    <n v="30"/>
    <n v="30"/>
    <n v="60"/>
    <s v="Feature Engineering"/>
    <s v="MDS DF403"/>
    <s v="1 missed"/>
    <s v="0 missed"/>
    <n v="0"/>
    <n v="1"/>
    <n v="0"/>
    <n v="1"/>
    <s v="1 missed"/>
    <n v="1"/>
    <n v="0.5"/>
    <x v="3"/>
    <s v="No Data"/>
    <s v="P-S2_Onsite"/>
    <s v="Present"/>
    <s v="P-S2_Onsite"/>
    <n v="19"/>
    <n v="19"/>
    <n v="20"/>
    <n v="58"/>
    <n v="60"/>
    <s v="Data Visualization &amp; Storytelling"/>
    <s v="MDS DF404"/>
    <s v="0 missed"/>
    <s v="0 missed"/>
    <n v="2"/>
    <n v="1"/>
    <n v="1"/>
    <n v="1"/>
    <s v="0 missed"/>
    <n v="3"/>
    <n v="1"/>
    <x v="1"/>
    <s v="No Data"/>
    <s v="P-S2_Onsite"/>
    <s v="Present"/>
    <s v="P-S2_Onsite"/>
    <s v="A"/>
    <n v="7"/>
    <n v="8"/>
    <s v="A"/>
    <n v="17"/>
    <n v="32"/>
    <n v="65"/>
    <s v="Data Stores &amp; Pipelines"/>
    <s v="MDS DF406"/>
    <s v="1 missed"/>
    <s v="1 missed"/>
    <n v="2"/>
    <n v="1"/>
    <n v="0.66666666666666663"/>
    <n v="0.5"/>
    <s v="2 missed"/>
    <n v="3"/>
    <n v="0.6"/>
    <x v="11"/>
    <s v="No Data"/>
    <s v="P-S2_Onsite"/>
    <s v="Present"/>
    <s v="P-S2_Onsite"/>
    <s v="P-0, _x000a_A-0, _x000a_No Data-5"/>
    <s v="P-5, _x000a_A-0, _x000a_No Data-0"/>
    <s v="P-S2_Onsite"/>
    <s v="P-S2_Onsite"/>
    <s v="P-S2_Onsite"/>
    <s v="P-S2_Onsite"/>
    <s v="P-S2_Onsite"/>
    <x v="0"/>
    <s v="Activated"/>
    <s v="Onsite"/>
    <x v="268"/>
    <x v="0"/>
  </r>
  <r>
    <n v="281"/>
    <s v="MSc DS-AI"/>
    <s v="2025EM1100281"/>
    <s v="2025em1100281@bitspilani-digital.edu.in"/>
    <s v="PRETTY VERMA"/>
    <s v="FEMALE"/>
    <s v="`+91-9779828466"/>
    <s v="A"/>
    <s v="A"/>
    <n v="15"/>
    <s v="A"/>
    <n v="15"/>
    <n v="65"/>
    <s v="Statistical Modelling &amp; Inferencing"/>
    <s v="MDS DF401"/>
    <s v="2 missed"/>
    <s v="1 missed"/>
    <n v="1"/>
    <n v="0"/>
    <n v="0.33333333333333331"/>
    <n v="0"/>
    <s v="3 missed"/>
    <n v="1"/>
    <n v="0.25"/>
    <x v="5"/>
    <s v="No Data"/>
    <s v="P-S2_Onsite"/>
    <s v="Present"/>
    <s v="P-S2_Onsite"/>
    <s v="A"/>
    <s v="A"/>
    <s v="A"/>
    <s v="A"/>
    <s v="A"/>
    <s v="A"/>
    <n v="0"/>
    <n v="60"/>
    <s v="Data Pre-Processing"/>
    <s v="MDS DF402"/>
    <s v="6 missed"/>
    <s v="-"/>
    <n v="0"/>
    <s v="-"/>
    <n v="0"/>
    <s v="-"/>
    <s v="6 missed"/>
    <n v="0"/>
    <n v="0"/>
    <x v="0"/>
    <s v="No Data"/>
    <s v="P-S2_Onsite"/>
    <s v="Present"/>
    <s v="P-S2_Onsite"/>
    <s v="A"/>
    <s v="A"/>
    <n v="0"/>
    <n v="60"/>
    <s v="Feature Engineering"/>
    <s v="MDS DF403"/>
    <s v="1 missed"/>
    <s v="1 missed"/>
    <n v="0"/>
    <n v="0"/>
    <n v="0"/>
    <n v="0"/>
    <s v="2 missed"/>
    <n v="0"/>
    <n v="0"/>
    <x v="0"/>
    <s v="No Data"/>
    <s v="P-S2_Onsite"/>
    <s v="Present"/>
    <s v="P-S2_Onsite"/>
    <s v="A"/>
    <s v="A"/>
    <s v="A"/>
    <n v="0"/>
    <n v="60"/>
    <s v="Data Visualization &amp; Storytelling"/>
    <s v="MDS DF404"/>
    <s v="2 missed"/>
    <s v="1 missed"/>
    <n v="0"/>
    <n v="0"/>
    <n v="0"/>
    <n v="0"/>
    <s v="3 missed"/>
    <n v="0"/>
    <n v="0"/>
    <x v="0"/>
    <s v="No Data"/>
    <s v="P-S2_Onsite"/>
    <s v="Present"/>
    <s v="P-S2_Onsite"/>
    <s v="A"/>
    <s v="A"/>
    <n v="8"/>
    <s v="A"/>
    <s v="A"/>
    <n v="8"/>
    <n v="65"/>
    <s v="Data Stores &amp; Pipelines"/>
    <s v="MDS DF406"/>
    <s v="2 missed"/>
    <s v="2 missed"/>
    <n v="1"/>
    <n v="0"/>
    <n v="0.33333333333333331"/>
    <n v="0"/>
    <s v="4 missed"/>
    <n v="1"/>
    <n v="0.2"/>
    <x v="5"/>
    <s v="No Data"/>
    <s v="P-S2_Onsite"/>
    <s v="Present"/>
    <s v="P-S2_Onsite"/>
    <s v="P-0, _x000a_A-0, _x000a_No Data-5"/>
    <s v="P-5, _x000a_A-0, _x000a_No Data-0"/>
    <s v="P-S2_Onsite"/>
    <s v="P-S2_Onsite"/>
    <s v="P-S2_Onsite"/>
    <s v="P-S2_Onsite"/>
    <s v="P-S2_Onsite"/>
    <x v="0"/>
    <s v="Activated"/>
    <s v="Onsite"/>
    <x v="269"/>
    <x v="0"/>
  </r>
  <r>
    <n v="282"/>
    <s v="MSc DS-AI"/>
    <s v="2025EM1100282"/>
    <s v="2025em1100282@bitspilani-digital.edu.in"/>
    <s v="ARVAPALLI ROOPESH"/>
    <s v="MALE"/>
    <s v="`+91-8885623730"/>
    <s v="A"/>
    <n v="15"/>
    <n v="15"/>
    <n v="18"/>
    <n v="48"/>
    <n v="65"/>
    <s v="Statistical Modelling &amp; Inferencing"/>
    <s v="MDS DF401"/>
    <s v="1 missed"/>
    <s v="0 missed"/>
    <n v="2"/>
    <n v="1"/>
    <n v="0.66666666666666663"/>
    <n v="1"/>
    <s v="1 missed"/>
    <n v="3"/>
    <n v="0.75"/>
    <x v="4"/>
    <s v="No Data"/>
    <s v="P-S2_Onsite"/>
    <s v="Present"/>
    <s v="P-S2_Onsite"/>
    <n v="4.75"/>
    <n v="5"/>
    <n v="10"/>
    <n v="10"/>
    <n v="10"/>
    <n v="10"/>
    <n v="59.5"/>
    <n v="60"/>
    <s v="Data Pre-Processing"/>
    <s v="MDS DF402"/>
    <s v="0 missed"/>
    <s v="-"/>
    <n v="6"/>
    <s v="-"/>
    <n v="1"/>
    <s v="-"/>
    <s v="0 missed"/>
    <n v="6"/>
    <n v="1"/>
    <x v="1"/>
    <s v="P-S1_Onsite"/>
    <s v="No Data"/>
    <s v="Present"/>
    <s v="P-S1_Onsite"/>
    <n v="19"/>
    <n v="20"/>
    <n v="39"/>
    <n v="60"/>
    <s v="Feature Engineering"/>
    <s v="MDS DF403"/>
    <s v="0 missed"/>
    <s v="0 missed"/>
    <n v="1"/>
    <n v="1"/>
    <n v="1"/>
    <n v="1"/>
    <s v="0 missed"/>
    <n v="2"/>
    <n v="1"/>
    <x v="1"/>
    <s v="P-S1_Onsite"/>
    <s v="No Data"/>
    <s v="Present"/>
    <s v="P-S1_Onsite"/>
    <n v="19"/>
    <n v="20"/>
    <n v="18"/>
    <n v="57"/>
    <n v="60"/>
    <s v="Data Visualization &amp; Storytelling"/>
    <s v="MDS DF404"/>
    <s v="0 missed"/>
    <s v="0 missed"/>
    <n v="2"/>
    <n v="1"/>
    <n v="1"/>
    <n v="1"/>
    <s v="0 missed"/>
    <n v="3"/>
    <n v="1"/>
    <x v="1"/>
    <s v="No Data"/>
    <s v="P-S2_Onsite"/>
    <s v="Present"/>
    <s v="P-S2_Onsite"/>
    <n v="6"/>
    <n v="7.5"/>
    <n v="8"/>
    <n v="12"/>
    <n v="20"/>
    <n v="53.5"/>
    <n v="65"/>
    <s v="Data Stores &amp; Pipelines"/>
    <s v="MDS DF406"/>
    <s v="0 missed"/>
    <s v="0 missed"/>
    <n v="3"/>
    <n v="2"/>
    <n v="1"/>
    <n v="1"/>
    <s v="0 missed"/>
    <n v="5"/>
    <n v="1"/>
    <x v="1"/>
    <s v="P-S1_Onsite"/>
    <s v="No Data"/>
    <s v="Present"/>
    <s v="P-S1_Onsite"/>
    <s v="P-3, _x000a_A-0, _x000a_No Data-2"/>
    <s v="P-2, _x000a_A-0, _x000a_No Data-3"/>
    <s v="P-S2_Onsite"/>
    <s v="P-S1_Onsite"/>
    <s v="P-S1_Onsite"/>
    <s v="P-S2_Onsite"/>
    <s v="P-S1_Onsite"/>
    <x v="0"/>
    <s v="Activated"/>
    <s v="Onsite"/>
    <x v="270"/>
    <x v="0"/>
  </r>
  <r>
    <n v="283"/>
    <s v="MSc DS-AI"/>
    <s v="2025EM1100283"/>
    <s v="2025em1100283@bitspilani-digital.edu.in"/>
    <s v="DEBJIT ADAK"/>
    <s v="MALE"/>
    <s v="`+91-9800396471"/>
    <n v="15"/>
    <n v="15"/>
    <n v="15"/>
    <n v="16"/>
    <n v="61"/>
    <n v="65"/>
    <s v="Statistical Modelling &amp; Inferencing"/>
    <s v="MDS DF401"/>
    <s v="0 missed"/>
    <s v="0 missed"/>
    <n v="3"/>
    <n v="1"/>
    <n v="1"/>
    <n v="1"/>
    <s v="0 missed"/>
    <n v="4"/>
    <n v="1"/>
    <x v="1"/>
    <s v="No Data"/>
    <s v="P-S2_Onsite"/>
    <s v="Present"/>
    <s v="P-S2_Onsite"/>
    <n v="5"/>
    <n v="5"/>
    <n v="10"/>
    <n v="10"/>
    <n v="10"/>
    <n v="9"/>
    <n v="59"/>
    <n v="60"/>
    <s v="Data Pre-Processing"/>
    <s v="MDS DF402"/>
    <s v="0 missed"/>
    <s v="-"/>
    <n v="6"/>
    <s v="-"/>
    <n v="1"/>
    <s v="-"/>
    <s v="0 missed"/>
    <n v="6"/>
    <n v="1"/>
    <x v="1"/>
    <s v="No Data"/>
    <s v="P-S2_Onsite"/>
    <s v="Present"/>
    <s v="P-S2_Onsite"/>
    <n v="19"/>
    <n v="37"/>
    <n v="56"/>
    <n v="60"/>
    <s v="Feature Engineering"/>
    <s v="MDS DF403"/>
    <s v="0 missed"/>
    <s v="0 missed"/>
    <n v="1"/>
    <n v="1"/>
    <n v="1"/>
    <n v="1"/>
    <s v="0 missed"/>
    <n v="2"/>
    <n v="1"/>
    <x v="1"/>
    <s v="P-S1_Onsite"/>
    <s v="No Data"/>
    <s v="Present"/>
    <s v="P-S1_Onsite"/>
    <n v="19"/>
    <n v="19"/>
    <n v="18"/>
    <n v="56"/>
    <n v="60"/>
    <s v="Data Visualization &amp; Storytelling"/>
    <s v="MDS DF404"/>
    <s v="0 missed"/>
    <s v="0 missed"/>
    <n v="2"/>
    <n v="1"/>
    <n v="1"/>
    <n v="1"/>
    <s v="0 missed"/>
    <n v="3"/>
    <n v="1"/>
    <x v="1"/>
    <s v="No Data"/>
    <s v="P-S2_Onsite"/>
    <s v="Present"/>
    <s v="P-S2_Onsite"/>
    <n v="6.5"/>
    <n v="6.625"/>
    <n v="9"/>
    <n v="14"/>
    <n v="18"/>
    <n v="54.125"/>
    <n v="65"/>
    <s v="Data Stores &amp; Pipelines"/>
    <s v="MDS DF406"/>
    <s v="0 missed"/>
    <s v="0 missed"/>
    <n v="3"/>
    <n v="2"/>
    <n v="1"/>
    <n v="1"/>
    <s v="0 missed"/>
    <n v="5"/>
    <n v="1"/>
    <x v="1"/>
    <s v="P-S1_Onsite"/>
    <s v="No Data"/>
    <s v="Present"/>
    <s v="P-S1_Onsite"/>
    <s v="P-2, _x000a_A-0, _x000a_No Data-3"/>
    <s v="P-3, _x000a_A-0, _x000a_No Data-2"/>
    <s v="P-S2_Onsite"/>
    <s v="P-S2_Onsite"/>
    <s v="P-S1_Onsite"/>
    <s v="P-S2_Onsite"/>
    <s v="P-S1_Onsite"/>
    <x v="0"/>
    <s v="Activated"/>
    <s v="Onsite"/>
    <x v="271"/>
    <x v="0"/>
  </r>
  <r>
    <n v="284"/>
    <s v="MSc DS-AI"/>
    <s v="2025EM1100284"/>
    <s v="2025em1100284@bitspilani-digital.edu.in"/>
    <s v="AYAZ MUNIS"/>
    <s v="MALE"/>
    <s v="`+91-9508556069"/>
    <n v="15"/>
    <n v="15"/>
    <n v="15"/>
    <n v="16"/>
    <n v="61"/>
    <n v="65"/>
    <s v="Statistical Modelling &amp; Inferencing"/>
    <s v="MDS DF401"/>
    <s v="0 missed"/>
    <s v="0 missed"/>
    <n v="3"/>
    <n v="1"/>
    <n v="1"/>
    <n v="1"/>
    <s v="0 missed"/>
    <n v="4"/>
    <n v="1"/>
    <x v="1"/>
    <s v="No Data"/>
    <s v="P-S2_Onsite"/>
    <s v="Present"/>
    <s v="P-S2_Onsite"/>
    <n v="5"/>
    <n v="4.5"/>
    <n v="10"/>
    <n v="10"/>
    <n v="10"/>
    <n v="10"/>
    <n v="59"/>
    <n v="60"/>
    <s v="Data Pre-Processing"/>
    <s v="MDS DF402"/>
    <s v="0 missed"/>
    <s v="-"/>
    <n v="6"/>
    <s v="-"/>
    <n v="1"/>
    <s v="-"/>
    <s v="0 missed"/>
    <n v="6"/>
    <n v="1"/>
    <x v="1"/>
    <s v="P-S1_Onsite"/>
    <s v="No Data"/>
    <s v="Present"/>
    <s v="P-S1_Onsite"/>
    <s v="A"/>
    <n v="30.5"/>
    <n v="30.5"/>
    <n v="60"/>
    <s v="Feature Engineering"/>
    <s v="MDS DF403"/>
    <s v="1 missed"/>
    <s v="0 missed"/>
    <n v="0"/>
    <n v="1"/>
    <n v="0"/>
    <n v="1"/>
    <s v="1 missed"/>
    <n v="1"/>
    <n v="0.5"/>
    <x v="3"/>
    <s v="No Data"/>
    <s v="P-S2_Onsite"/>
    <s v="Present"/>
    <s v="P-S2_Onsite"/>
    <n v="20"/>
    <n v="20"/>
    <n v="19"/>
    <n v="59"/>
    <n v="60"/>
    <s v="Data Visualization &amp; Storytelling"/>
    <s v="MDS DF404"/>
    <s v="0 missed"/>
    <s v="0 missed"/>
    <n v="2"/>
    <n v="1"/>
    <n v="1"/>
    <n v="1"/>
    <s v="0 missed"/>
    <n v="3"/>
    <n v="1"/>
    <x v="1"/>
    <s v="No Data"/>
    <s v="P-S2_Onsite"/>
    <s v="Present"/>
    <s v="P-S2_Onsite"/>
    <n v="6"/>
    <n v="7.625"/>
    <n v="8"/>
    <n v="15"/>
    <n v="19"/>
    <n v="55.625"/>
    <n v="65"/>
    <s v="Data Stores &amp; Pipelines"/>
    <s v="MDS DF406"/>
    <s v="0 missed"/>
    <s v="0 missed"/>
    <n v="3"/>
    <n v="2"/>
    <n v="1"/>
    <n v="1"/>
    <s v="0 missed"/>
    <n v="5"/>
    <n v="1"/>
    <x v="1"/>
    <s v="P-S1_Onsite"/>
    <s v="No Data"/>
    <s v="Present"/>
    <s v="P-S1_Onsite"/>
    <s v="P-2, _x000a_A-0, _x000a_No Data-3"/>
    <s v="P-3, _x000a_A-0, _x000a_No Data-2"/>
    <s v="P-S2_Onsite"/>
    <s v="P-S1_Onsite"/>
    <s v="P-S2_Onsite"/>
    <s v="P-S2_Onsite"/>
    <s v="P-S1_Onsite"/>
    <x v="0"/>
    <s v="Activated"/>
    <s v="Onsite"/>
    <x v="272"/>
    <x v="0"/>
  </r>
  <r>
    <n v="285"/>
    <s v="MSc DS-AI"/>
    <s v="2025EM1100285"/>
    <s v="2025em1100285@bitspilani-digital.edu.in"/>
    <s v="NEHA SHARMA"/>
    <s v="FEMALE"/>
    <s v="`+91-9871726573"/>
    <n v="14.667"/>
    <n v="15"/>
    <s v="A"/>
    <s v="A"/>
    <n v="29.667000000000002"/>
    <n v="65"/>
    <s v="Statistical Modelling &amp; Inferencing"/>
    <s v="MDS DF401"/>
    <s v="1 missed"/>
    <s v="1 missed"/>
    <n v="2"/>
    <n v="0"/>
    <n v="0.66666666666666663"/>
    <n v="0"/>
    <s v="2 missed"/>
    <n v="2"/>
    <n v="0.5"/>
    <x v="6"/>
    <s v="No Data"/>
    <s v="A-S2_Onsite"/>
    <s v="Absent"/>
    <s v="A-S2_Onsite"/>
    <n v="2.5"/>
    <n v="4.5"/>
    <n v="10"/>
    <n v="10"/>
    <n v="10"/>
    <s v="A"/>
    <n v="44"/>
    <n v="60"/>
    <s v="Data Pre-Processing"/>
    <s v="MDS DF402"/>
    <s v="1 missed"/>
    <s v="-"/>
    <n v="5"/>
    <s v="-"/>
    <n v="0.83333333333333337"/>
    <s v="-"/>
    <s v="1 missed"/>
    <n v="5"/>
    <n v="0.83333333333333337"/>
    <x v="2"/>
    <s v="No Data"/>
    <s v="A-S2_Onsite"/>
    <s v="Absent"/>
    <s v="A-S2_Onsite"/>
    <n v="19"/>
    <n v="27"/>
    <n v="46"/>
    <n v="60"/>
    <s v="Feature Engineering"/>
    <s v="MDS DF403"/>
    <s v="0 missed"/>
    <s v="0 missed"/>
    <n v="1"/>
    <n v="1"/>
    <n v="1"/>
    <n v="1"/>
    <s v="0 missed"/>
    <n v="2"/>
    <n v="1"/>
    <x v="1"/>
    <s v="No Data"/>
    <s v="A-S2_Onsite"/>
    <s v="Absent"/>
    <s v="A-S2_Onsite"/>
    <s v="A"/>
    <s v="A"/>
    <s v="A"/>
    <n v="0"/>
    <n v="60"/>
    <s v="Data Visualization &amp; Storytelling"/>
    <s v="MDS DF404"/>
    <s v="2 missed"/>
    <s v="1 missed"/>
    <n v="0"/>
    <n v="0"/>
    <n v="0"/>
    <n v="0"/>
    <s v="3 missed"/>
    <n v="0"/>
    <n v="0"/>
    <x v="0"/>
    <s v="No Data"/>
    <s v="A-S2_Onsite"/>
    <s v="Absent"/>
    <s v="A-S2_Onsite"/>
    <n v="6"/>
    <n v="7.625"/>
    <s v="A"/>
    <s v="A"/>
    <s v="A"/>
    <n v="13.62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273"/>
    <x v="1"/>
  </r>
  <r>
    <n v="286"/>
    <s v="MSc DS-AI"/>
    <s v="2025EM1100286"/>
    <s v="2025em1100286@bitspilani-digital.edu.in"/>
    <s v="SHIVA JOSHI"/>
    <s v="MALE"/>
    <s v="`+91-9008673999"/>
    <n v="15"/>
    <n v="15"/>
    <n v="15"/>
    <n v="17"/>
    <n v="62"/>
    <n v="65"/>
    <s v="Statistical Modelling &amp; Inferencing"/>
    <s v="MDS DF401"/>
    <s v="0 missed"/>
    <s v="0 missed"/>
    <n v="3"/>
    <n v="1"/>
    <n v="1"/>
    <n v="1"/>
    <s v="0 missed"/>
    <n v="4"/>
    <n v="1"/>
    <x v="1"/>
    <s v="P-S1_Onsite"/>
    <s v="No Data"/>
    <s v="Present"/>
    <s v="P-S1_Onsite"/>
    <n v="2.25"/>
    <n v="4.5"/>
    <n v="10"/>
    <n v="10"/>
    <n v="10"/>
    <n v="10"/>
    <n v="53.5"/>
    <n v="60"/>
    <s v="Data Pre-Processing"/>
    <s v="MDS DF402"/>
    <s v="0 missed"/>
    <s v="-"/>
    <n v="6"/>
    <s v="-"/>
    <n v="1"/>
    <s v="-"/>
    <s v="0 missed"/>
    <n v="6"/>
    <n v="1"/>
    <x v="1"/>
    <s v="P-S1_Onsite"/>
    <s v="No Data"/>
    <s v="Present"/>
    <s v="P-S1_Onsite"/>
    <n v="20"/>
    <n v="8"/>
    <n v="28"/>
    <n v="60"/>
    <s v="Feature Engineering"/>
    <s v="MDS DF403"/>
    <s v="0 missed"/>
    <s v="0 missed"/>
    <n v="1"/>
    <n v="1"/>
    <n v="1"/>
    <n v="1"/>
    <s v="0 missed"/>
    <n v="2"/>
    <n v="1"/>
    <x v="1"/>
    <s v="P-S1_Onsite"/>
    <s v="No Data"/>
    <s v="Present"/>
    <s v="P-S1_Onsite"/>
    <n v="20"/>
    <n v="20"/>
    <n v="20"/>
    <n v="60"/>
    <n v="60"/>
    <s v="Data Visualization &amp; Storytelling"/>
    <s v="MDS DF404"/>
    <s v="0 missed"/>
    <s v="0 missed"/>
    <n v="2"/>
    <n v="1"/>
    <n v="1"/>
    <n v="1"/>
    <s v="0 missed"/>
    <n v="3"/>
    <n v="1"/>
    <x v="1"/>
    <s v="P-S1_Onsite"/>
    <s v="No Data"/>
    <s v="Present"/>
    <s v="P-S1_Onsite"/>
    <n v="4.5"/>
    <n v="7.625"/>
    <n v="8"/>
    <n v="14"/>
    <s v="A"/>
    <n v="34.125"/>
    <n v="65"/>
    <s v="Data Stores &amp; Pipelines"/>
    <s v="MDS DF406"/>
    <s v="0 missed"/>
    <s v="1 missed"/>
    <n v="3"/>
    <n v="1"/>
    <n v="1"/>
    <n v="0.5"/>
    <s v="1 missed"/>
    <n v="4"/>
    <n v="0.8"/>
    <x v="6"/>
    <s v="P-S1_Onsite"/>
    <s v="No Data"/>
    <s v="Present"/>
    <s v="P-S1_Onsite"/>
    <s v="P-5, _x000a_A-0, _x000a_No Data-0"/>
    <s v="P-0, _x000a_A-0, _x000a_No Data-5"/>
    <s v="P-S1_Onsite"/>
    <s v="P-S1_Onsite"/>
    <s v="P-S1_Onsite"/>
    <s v="P-S1_Onsite"/>
    <s v="P-S1_Onsite"/>
    <x v="0"/>
    <s v="Activated"/>
    <s v="Onsite"/>
    <x v="274"/>
    <x v="0"/>
  </r>
  <r>
    <n v="287"/>
    <s v="MSc DS-AI"/>
    <s v="2025EM1100287"/>
    <s v="2025em1100287@bitspilani-digital.edu.in"/>
    <s v="ANAY AWASTHI"/>
    <s v="MALE"/>
    <s v="`+91-9819760280"/>
    <n v="14.667"/>
    <n v="15"/>
    <n v="15"/>
    <n v="20"/>
    <n v="64.667000000000002"/>
    <n v="65"/>
    <s v="Statistical Modelling &amp; Inferencing"/>
    <s v="MDS DF401"/>
    <s v="0 missed"/>
    <s v="0 missed"/>
    <n v="3"/>
    <n v="1"/>
    <n v="1"/>
    <n v="1"/>
    <s v="0 missed"/>
    <n v="4"/>
    <n v="1"/>
    <x v="1"/>
    <s v="A-S1_Onsite"/>
    <s v="A-S2_Onsite"/>
    <s v="Absent"/>
    <s v="A-S1_Onsite"/>
    <n v="5"/>
    <n v="4.5"/>
    <n v="10"/>
    <n v="10"/>
    <n v="10"/>
    <n v="10"/>
    <n v="59"/>
    <n v="60"/>
    <s v="Data Pre-Processing"/>
    <s v="MDS DF402"/>
    <s v="0 missed"/>
    <s v="-"/>
    <n v="6"/>
    <s v="-"/>
    <n v="1"/>
    <s v="-"/>
    <s v="0 missed"/>
    <n v="6"/>
    <n v="1"/>
    <x v="1"/>
    <s v="A-S1_Onsite"/>
    <s v="A-S2_Onsite"/>
    <s v="Absent"/>
    <s v="A-S1_Onsite"/>
    <n v="19"/>
    <n v="32"/>
    <n v="51"/>
    <n v="60"/>
    <s v="Feature Engineering"/>
    <s v="MDS DF403"/>
    <s v="0 missed"/>
    <s v="0 missed"/>
    <n v="1"/>
    <n v="1"/>
    <n v="1"/>
    <n v="1"/>
    <s v="0 missed"/>
    <n v="2"/>
    <n v="1"/>
    <x v="1"/>
    <s v="A-S1_Onsite"/>
    <s v="A-S2_Onsite"/>
    <s v="Absent"/>
    <s v="A-S1_Onsite"/>
    <n v="20"/>
    <n v="20"/>
    <n v="18"/>
    <n v="58"/>
    <n v="60"/>
    <s v="Data Visualization &amp; Storytelling"/>
    <s v="MDS DF404"/>
    <s v="0 missed"/>
    <s v="0 missed"/>
    <n v="2"/>
    <n v="1"/>
    <n v="1"/>
    <n v="1"/>
    <s v="0 missed"/>
    <n v="3"/>
    <n v="1"/>
    <x v="1"/>
    <s v="A-S1_Onsite"/>
    <s v="A-S2_Onsite"/>
    <s v="Absent"/>
    <s v="A-S1_Onsite"/>
    <n v="7"/>
    <n v="6.625"/>
    <n v="9"/>
    <n v="14"/>
    <n v="18"/>
    <n v="54.625"/>
    <n v="65"/>
    <s v="Data Stores &amp; Pipelines"/>
    <s v="MDS DF406"/>
    <s v="0 missed"/>
    <s v="0 missed"/>
    <n v="3"/>
    <n v="2"/>
    <n v="1"/>
    <n v="1"/>
    <s v="0 missed"/>
    <n v="5"/>
    <n v="1"/>
    <x v="1"/>
    <s v="A-S1_Onsite"/>
    <s v="A-S2_Onsite"/>
    <s v="Absent"/>
    <s v="A-S1_Onsite"/>
    <s v="P-0, _x000a_A-5, _x000a_No Data-0"/>
    <s v="P-0, _x000a_A-5, _x000a_No Data-0"/>
    <s v="A-S1_Onsite"/>
    <s v="A-S1_Onsite"/>
    <s v="A-S1_Onsite"/>
    <s v="A-S1_Onsite"/>
    <s v="A-S1_Onsite"/>
    <x v="1"/>
    <s v="Activated"/>
    <s v="Onsite"/>
    <x v="275"/>
    <x v="2"/>
  </r>
  <r>
    <n v="288"/>
    <s v="MSc DS-AI"/>
    <s v="2025EM1100288"/>
    <s v="2025em1100288@bitspilani-digital.edu.in"/>
    <s v="ASHEESH KUMAR SAXENA"/>
    <s v="MALE"/>
    <s v="`+91-9663302066"/>
    <n v="15"/>
    <n v="15"/>
    <n v="15"/>
    <n v="20"/>
    <n v="65"/>
    <n v="65"/>
    <s v="Statistical Modelling &amp; Inferencing"/>
    <s v="MDS DF401"/>
    <s v="0 missed"/>
    <s v="0 missed"/>
    <n v="3"/>
    <n v="1"/>
    <n v="1"/>
    <n v="1"/>
    <s v="0 missed"/>
    <n v="4"/>
    <n v="1"/>
    <x v="1"/>
    <s v="No Data"/>
    <s v="P-S2_Onsite"/>
    <s v="Present"/>
    <s v="P-S2_Onsite"/>
    <n v="4.75"/>
    <n v="4.5"/>
    <n v="9"/>
    <n v="10"/>
    <n v="9"/>
    <n v="10"/>
    <n v="56.5"/>
    <n v="60"/>
    <s v="Data Pre-Processing"/>
    <s v="MDS DF402"/>
    <s v="0 missed"/>
    <s v="-"/>
    <n v="6"/>
    <s v="-"/>
    <n v="1"/>
    <s v="-"/>
    <s v="0 missed"/>
    <n v="6"/>
    <n v="1"/>
    <x v="1"/>
    <s v="No Data"/>
    <s v="P-S2_Onsite"/>
    <s v="Present"/>
    <s v="P-S2_Onsite"/>
    <n v="19"/>
    <n v="29.5"/>
    <n v="48.5"/>
    <n v="60"/>
    <s v="Feature Engineering"/>
    <s v="MDS DF403"/>
    <s v="0 missed"/>
    <s v="0 missed"/>
    <n v="1"/>
    <n v="1"/>
    <n v="1"/>
    <n v="1"/>
    <s v="0 missed"/>
    <n v="2"/>
    <n v="1"/>
    <x v="1"/>
    <s v="No Data"/>
    <s v="P-S2_Onsite"/>
    <s v="Present"/>
    <s v="P-S2_Onsite"/>
    <n v="18"/>
    <n v="19"/>
    <n v="18"/>
    <n v="55"/>
    <n v="60"/>
    <s v="Data Visualization &amp; Storytelling"/>
    <s v="MDS DF404"/>
    <s v="0 missed"/>
    <s v="0 missed"/>
    <n v="2"/>
    <n v="1"/>
    <n v="1"/>
    <n v="1"/>
    <s v="0 missed"/>
    <n v="3"/>
    <n v="1"/>
    <x v="1"/>
    <s v="P-S1_Onsite"/>
    <s v="No Data"/>
    <s v="Present"/>
    <s v="P-S1_Onsite"/>
    <n v="5.5"/>
    <n v="6.5"/>
    <n v="8"/>
    <n v="14"/>
    <n v="18"/>
    <n v="52"/>
    <n v="65"/>
    <s v="Data Stores &amp; Pipelines"/>
    <s v="MDS DF406"/>
    <s v="0 missed"/>
    <s v="0 missed"/>
    <n v="3"/>
    <n v="2"/>
    <n v="1"/>
    <n v="1"/>
    <s v="0 missed"/>
    <n v="5"/>
    <n v="1"/>
    <x v="1"/>
    <s v="No Data"/>
    <s v="P-S2_Onsite"/>
    <s v="Present"/>
    <s v="P-S2_Onsite"/>
    <s v="P-1, _x000a_A-0, _x000a_No Data-4"/>
    <s v="P-4, _x000a_A-0, _x000a_No Data-1"/>
    <s v="P-S2_Onsite"/>
    <s v="P-S2_Onsite"/>
    <s v="P-S2_Onsite"/>
    <s v="P-S1_Onsite"/>
    <s v="P-S2_Onsite"/>
    <x v="0"/>
    <s v="Activated"/>
    <s v="Onsite"/>
    <x v="276"/>
    <x v="0"/>
  </r>
  <r>
    <n v="289"/>
    <s v="MSc DS-AI"/>
    <s v="2025EM1100289"/>
    <s v="2025em1100289@bitspilani-digital.edu.in"/>
    <s v="ANURAG SHARMA"/>
    <s v="MALE"/>
    <s v="`+91-9717449208"/>
    <s v="A"/>
    <n v="15"/>
    <n v="15"/>
    <n v="17"/>
    <n v="47"/>
    <n v="65"/>
    <s v="Statistical Modelling &amp; Inferencing"/>
    <s v="MDS DF401"/>
    <s v="1 missed"/>
    <s v="0 missed"/>
    <n v="2"/>
    <n v="1"/>
    <n v="0.66666666666666663"/>
    <n v="1"/>
    <s v="1 missed"/>
    <n v="3"/>
    <n v="0.75"/>
    <x v="4"/>
    <s v="No Data"/>
    <s v="P-S2_Onsite"/>
    <s v="Present"/>
    <s v="P-S2_Onsite"/>
    <n v="4.75"/>
    <n v="5"/>
    <n v="10"/>
    <n v="10"/>
    <n v="9"/>
    <n v="10"/>
    <n v="58.5"/>
    <n v="60"/>
    <s v="Data Pre-Processing"/>
    <s v="MDS DF402"/>
    <s v="0 missed"/>
    <s v="-"/>
    <n v="6"/>
    <s v="-"/>
    <n v="1"/>
    <s v="-"/>
    <s v="0 missed"/>
    <n v="6"/>
    <n v="1"/>
    <x v="1"/>
    <s v="P-S1_Onsite"/>
    <s v="No Data"/>
    <s v="Present"/>
    <s v="P-S1_Onsite"/>
    <s v="A"/>
    <n v="13"/>
    <n v="13"/>
    <n v="60"/>
    <s v="Feature Engineering"/>
    <s v="MDS DF403"/>
    <s v="1 missed"/>
    <s v="0 missed"/>
    <n v="0"/>
    <n v="1"/>
    <n v="0"/>
    <n v="1"/>
    <s v="1 missed"/>
    <n v="1"/>
    <n v="0.5"/>
    <x v="3"/>
    <s v="No Data"/>
    <s v="P-S2_Onsite"/>
    <s v="Present"/>
    <s v="P-S2_Onsite"/>
    <n v="19"/>
    <n v="20"/>
    <n v="16"/>
    <n v="55"/>
    <n v="60"/>
    <s v="Data Visualization &amp; Storytelling"/>
    <s v="MDS DF404"/>
    <s v="0 missed"/>
    <s v="0 missed"/>
    <n v="2"/>
    <n v="1"/>
    <n v="1"/>
    <n v="1"/>
    <s v="0 missed"/>
    <n v="3"/>
    <n v="1"/>
    <x v="1"/>
    <s v="No Data"/>
    <s v="P-S2_Onsite"/>
    <s v="Present"/>
    <s v="P-S2_Onsite"/>
    <n v="6"/>
    <n v="7"/>
    <n v="8"/>
    <n v="14"/>
    <n v="18"/>
    <n v="53"/>
    <n v="65"/>
    <s v="Data Stores &amp; Pipelines"/>
    <s v="MDS DF406"/>
    <s v="0 missed"/>
    <s v="0 missed"/>
    <n v="3"/>
    <n v="2"/>
    <n v="1"/>
    <n v="1"/>
    <s v="0 missed"/>
    <n v="5"/>
    <n v="1"/>
    <x v="1"/>
    <s v="P-S1_Onsite"/>
    <s v="No Data"/>
    <s v="Present"/>
    <s v="P-S1_Onsite"/>
    <s v="P-2, _x000a_A-0, _x000a_No Data-3"/>
    <s v="P-3, _x000a_A-0, _x000a_No Data-2"/>
    <s v="P-S2_Onsite"/>
    <s v="P-S1_Onsite"/>
    <s v="P-S2_Onsite"/>
    <s v="P-S2_Onsite"/>
    <s v="P-S1_Onsite"/>
    <x v="0"/>
    <s v="Activated"/>
    <s v="Onsite"/>
    <x v="277"/>
    <x v="0"/>
  </r>
  <r>
    <n v="290"/>
    <s v="MSc DS-AI"/>
    <s v="2025EM1100290"/>
    <s v="2025em1100290@bitspilani-digital.edu.in"/>
    <s v="IIHAAM MIRZA"/>
    <s v="FEMALE"/>
    <s v="`+91-6309282699"/>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291"/>
    <s v="MSc DS-AI"/>
    <s v="2025EM1100291"/>
    <s v="2025em1100291@bitspilani-digital.edu.in"/>
    <s v="VENKATA RAMA MURTHY S.R."/>
    <s v="MALE"/>
    <s v="`+91-8897667424"/>
    <n v="15"/>
    <n v="15"/>
    <n v="15"/>
    <n v="15"/>
    <n v="60"/>
    <n v="65"/>
    <s v="Statistical Modelling &amp; Inferencing"/>
    <s v="MDS DF401"/>
    <s v="0 missed"/>
    <s v="0 missed"/>
    <n v="3"/>
    <n v="1"/>
    <n v="1"/>
    <n v="1"/>
    <s v="0 missed"/>
    <n v="4"/>
    <n v="1"/>
    <x v="1"/>
    <s v="P-S1_Onsite"/>
    <s v="No Data"/>
    <s v="Present"/>
    <s v="P-S1_Onsite"/>
    <n v="4.5"/>
    <n v="4.75"/>
    <n v="10"/>
    <n v="10"/>
    <n v="10"/>
    <n v="9"/>
    <n v="57.5"/>
    <n v="60"/>
    <s v="Data Pre-Processing"/>
    <s v="MDS DF402"/>
    <s v="0 missed"/>
    <s v="-"/>
    <n v="6"/>
    <s v="-"/>
    <n v="1"/>
    <s v="-"/>
    <s v="0 missed"/>
    <n v="6"/>
    <n v="1"/>
    <x v="1"/>
    <s v="P-S1_Onsite"/>
    <s v="No Data"/>
    <s v="Present"/>
    <s v="P-S1_Onsite"/>
    <n v="20"/>
    <n v="29"/>
    <n v="49"/>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5.5"/>
    <n v="7.625"/>
    <n v="8"/>
    <n v="13"/>
    <n v="18"/>
    <n v="52.1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278"/>
    <x v="0"/>
  </r>
  <r>
    <n v="292"/>
    <s v="MSc DS-AI"/>
    <s v="2025EM1100292"/>
    <s v="2025em1100292@bitspilani-digital.edu.in"/>
    <s v="RACHAKONDA SAI KEERTHANA"/>
    <s v="FEMALE"/>
    <s v="`+91-6303858098"/>
    <n v="15"/>
    <n v="15"/>
    <n v="15"/>
    <n v="18"/>
    <n v="63"/>
    <n v="65"/>
    <s v="Statistical Modelling &amp; Inferencing"/>
    <s v="MDS DF401"/>
    <s v="0 missed"/>
    <s v="0 missed"/>
    <n v="3"/>
    <n v="1"/>
    <n v="1"/>
    <n v="1"/>
    <s v="0 missed"/>
    <n v="4"/>
    <n v="1"/>
    <x v="1"/>
    <s v="No Data"/>
    <s v="P-S2_Onsite"/>
    <s v="Present"/>
    <s v="P-S2_Onsite"/>
    <n v="4.5"/>
    <n v="4.75"/>
    <n v="10"/>
    <n v="10"/>
    <n v="10"/>
    <n v="10"/>
    <n v="58.5"/>
    <n v="60"/>
    <s v="Data Pre-Processing"/>
    <s v="MDS DF402"/>
    <s v="0 missed"/>
    <s v="-"/>
    <n v="6"/>
    <s v="-"/>
    <n v="1"/>
    <s v="-"/>
    <s v="0 missed"/>
    <n v="6"/>
    <n v="1"/>
    <x v="1"/>
    <s v="No Data"/>
    <s v="P-S2_Onsite"/>
    <s v="Present"/>
    <s v="P-S2_Onsite"/>
    <n v="19"/>
    <n v="24.5"/>
    <n v="43.5"/>
    <n v="60"/>
    <s v="Feature Engineering"/>
    <s v="MDS DF403"/>
    <s v="0 missed"/>
    <s v="0 missed"/>
    <n v="1"/>
    <n v="1"/>
    <n v="1"/>
    <n v="1"/>
    <s v="0 missed"/>
    <n v="2"/>
    <n v="1"/>
    <x v="1"/>
    <s v="No Data"/>
    <s v="P-S2_Onsite"/>
    <s v="Present"/>
    <s v="P-S2_Onsite"/>
    <n v="20"/>
    <n v="19"/>
    <n v="19"/>
    <n v="58"/>
    <n v="60"/>
    <s v="Data Visualization &amp; Storytelling"/>
    <s v="MDS DF404"/>
    <s v="0 missed"/>
    <s v="0 missed"/>
    <n v="2"/>
    <n v="1"/>
    <n v="1"/>
    <n v="1"/>
    <s v="0 missed"/>
    <n v="3"/>
    <n v="1"/>
    <x v="1"/>
    <s v="No Data"/>
    <s v="P-S2_Onsite"/>
    <s v="Present"/>
    <s v="P-S2_Onsite"/>
    <n v="6"/>
    <n v="7.625"/>
    <n v="8"/>
    <n v="15"/>
    <n v="18"/>
    <n v="54.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79"/>
    <x v="0"/>
  </r>
  <r>
    <n v="293"/>
    <s v="MSc DS-AI"/>
    <s v="2025EM1100293"/>
    <s v="2025em1100293@bitspilani-digital.edu.in"/>
    <s v="SINDHU BIJU NAIR"/>
    <s v="FEMALE"/>
    <s v="`+91-9820607240"/>
    <n v="15"/>
    <n v="15"/>
    <n v="15"/>
    <n v="17"/>
    <n v="62"/>
    <n v="65"/>
    <s v="Statistical Modelling &amp; Inferencing"/>
    <s v="MDS DF401"/>
    <s v="0 missed"/>
    <s v="0 missed"/>
    <n v="3"/>
    <n v="1"/>
    <n v="1"/>
    <n v="1"/>
    <s v="0 missed"/>
    <n v="4"/>
    <n v="1"/>
    <x v="1"/>
    <s v="No Data"/>
    <s v="P-S2_Onsite"/>
    <s v="Present"/>
    <s v="P-S2_Onsite"/>
    <n v="4.5"/>
    <n v="5"/>
    <n v="10"/>
    <n v="10"/>
    <n v="9"/>
    <n v="10"/>
    <n v="58"/>
    <n v="60"/>
    <s v="Data Pre-Processing"/>
    <s v="MDS DF402"/>
    <s v="0 missed"/>
    <s v="-"/>
    <n v="6"/>
    <s v="-"/>
    <n v="1"/>
    <s v="-"/>
    <s v="0 missed"/>
    <n v="6"/>
    <n v="1"/>
    <x v="1"/>
    <s v="P-S1_Onsite"/>
    <s v="No Data"/>
    <s v="Present"/>
    <s v="P-S1_Onsite"/>
    <n v="20"/>
    <n v="20"/>
    <n v="40"/>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6.5"/>
    <n v="6.625"/>
    <n v="8"/>
    <n v="18"/>
    <n v="18"/>
    <n v="57.125"/>
    <n v="65"/>
    <s v="Data Stores &amp; Pipelines"/>
    <s v="MDS DF406"/>
    <s v="0 missed"/>
    <s v="0 missed"/>
    <n v="3"/>
    <n v="2"/>
    <n v="1"/>
    <n v="1"/>
    <s v="0 missed"/>
    <n v="5"/>
    <n v="1"/>
    <x v="1"/>
    <s v="P-S1_Onsite"/>
    <s v="No Data"/>
    <s v="Present"/>
    <s v="P-S1_Onsite"/>
    <s v="P-3, _x000a_A-0, _x000a_No Data-2"/>
    <s v="P-2, _x000a_A-0, _x000a_No Data-3"/>
    <s v="P-S2_Onsite"/>
    <s v="P-S1_Onsite"/>
    <s v="P-S2_Onsite"/>
    <s v="P-S1_Onsite"/>
    <s v="P-S1_Onsite"/>
    <x v="0"/>
    <s v="Activated"/>
    <s v="Onsite"/>
    <x v="280"/>
    <x v="0"/>
  </r>
  <r>
    <n v="294"/>
    <s v="MSc DS-AI"/>
    <s v="2025EM1100294"/>
    <s v="2025em1100294@bitspilani-digital.edu.in"/>
    <s v="SAKSHI VATSA"/>
    <s v="FEMALE"/>
    <s v="`+91-6202449049"/>
    <n v="14"/>
    <n v="15"/>
    <n v="15"/>
    <n v="19"/>
    <n v="63"/>
    <n v="65"/>
    <s v="Statistical Modelling &amp; Inferencing"/>
    <s v="MDS DF401"/>
    <s v="0 missed"/>
    <s v="0 missed"/>
    <n v="3"/>
    <n v="1"/>
    <n v="1"/>
    <n v="1"/>
    <s v="0 missed"/>
    <n v="4"/>
    <n v="1"/>
    <x v="1"/>
    <s v="No Data"/>
    <s v="P-S2_Onsite"/>
    <s v="Present"/>
    <s v="P-S2_Onsite"/>
    <n v="4.75"/>
    <n v="4.5"/>
    <n v="10"/>
    <n v="10"/>
    <n v="10"/>
    <n v="9"/>
    <n v="57.5"/>
    <n v="60"/>
    <s v="Data Pre-Processing"/>
    <s v="MDS DF402"/>
    <s v="0 missed"/>
    <s v="-"/>
    <n v="6"/>
    <s v="-"/>
    <n v="1"/>
    <s v="-"/>
    <s v="0 missed"/>
    <n v="6"/>
    <n v="1"/>
    <x v="1"/>
    <s v="No Data"/>
    <s v="P-S2_Onsite"/>
    <s v="Present"/>
    <s v="P-S2_Onsite"/>
    <n v="20"/>
    <n v="21"/>
    <n v="41"/>
    <n v="60"/>
    <s v="Feature Engineering"/>
    <s v="MDS DF403"/>
    <s v="0 missed"/>
    <s v="0 missed"/>
    <n v="1"/>
    <n v="1"/>
    <n v="1"/>
    <n v="1"/>
    <s v="0 missed"/>
    <n v="2"/>
    <n v="1"/>
    <x v="1"/>
    <s v="No Data"/>
    <s v="P-S2_Onsite"/>
    <s v="Present"/>
    <s v="P-S2_Onsite"/>
    <n v="18"/>
    <n v="20"/>
    <n v="14"/>
    <n v="52"/>
    <n v="60"/>
    <s v="Data Visualization &amp; Storytelling"/>
    <s v="MDS DF404"/>
    <s v="0 missed"/>
    <s v="0 missed"/>
    <n v="2"/>
    <n v="1"/>
    <n v="1"/>
    <n v="1"/>
    <s v="0 missed"/>
    <n v="3"/>
    <n v="1"/>
    <x v="1"/>
    <s v="No Data"/>
    <s v="P-S2_Onsite"/>
    <s v="Present"/>
    <s v="P-S2_Onsite"/>
    <n v="5.5"/>
    <n v="5.375"/>
    <n v="8"/>
    <s v="A"/>
    <n v="19"/>
    <n v="37.875"/>
    <n v="65"/>
    <s v="Data Stores &amp; Pipelines"/>
    <s v="MDS DF406"/>
    <s v="0 missed"/>
    <s v="1 missed"/>
    <n v="3"/>
    <n v="1"/>
    <n v="1"/>
    <n v="0.5"/>
    <s v="1 missed"/>
    <n v="4"/>
    <n v="0.8"/>
    <x v="6"/>
    <s v="No Data"/>
    <s v="P-S2_Onsite"/>
    <s v="Present"/>
    <s v="P-S2_Onsite"/>
    <s v="P-0, _x000a_A-0, _x000a_No Data-5"/>
    <s v="P-5, _x000a_A-0, _x000a_No Data-0"/>
    <s v="P-S2_Onsite"/>
    <s v="P-S2_Onsite"/>
    <s v="P-S2_Onsite"/>
    <s v="P-S2_Onsite"/>
    <s v="P-S2_Onsite"/>
    <x v="0"/>
    <s v="Activated"/>
    <s v="Onsite"/>
    <x v="281"/>
    <x v="0"/>
  </r>
  <r>
    <n v="295"/>
    <s v="MSc DS-AI"/>
    <s v="2025EM1100295"/>
    <s v="2025em1100295@bitspilani-digital.edu.in"/>
    <s v="PUSHPENDRA KUMAR DHIMOLE"/>
    <s v="MALE"/>
    <s v="`+91-7738909999"/>
    <n v="15"/>
    <n v="15"/>
    <n v="15"/>
    <n v="12"/>
    <n v="57"/>
    <n v="65"/>
    <s v="Statistical Modelling &amp; Inferencing"/>
    <s v="MDS DF401"/>
    <s v="0 missed"/>
    <s v="0 missed"/>
    <n v="3"/>
    <n v="1"/>
    <n v="1"/>
    <n v="1"/>
    <s v="0 missed"/>
    <n v="4"/>
    <n v="1"/>
    <x v="1"/>
    <s v="A-S1_Onsite"/>
    <s v="A-S2_Onsite"/>
    <s v="Absent"/>
    <s v="A-S1_Onsite"/>
    <s v="A"/>
    <n v="5"/>
    <n v="10"/>
    <n v="10"/>
    <s v="A"/>
    <s v="A"/>
    <n v="30"/>
    <n v="60"/>
    <s v="Data Pre-Processing"/>
    <s v="MDS DF402"/>
    <s v="3 missed"/>
    <s v="-"/>
    <n v="3"/>
    <s v="-"/>
    <n v="0.5"/>
    <s v="-"/>
    <s v="3 missed"/>
    <n v="3"/>
    <n v="0.5"/>
    <x v="4"/>
    <s v="A-S1_Onsite"/>
    <s v="A-S2_Onsite"/>
    <s v="Absent"/>
    <s v="A-S1_Onsite"/>
    <s v="A"/>
    <n v="26.5"/>
    <n v="26.5"/>
    <n v="60"/>
    <s v="Feature Engineering"/>
    <s v="MDS DF403"/>
    <s v="1 missed"/>
    <s v="0 missed"/>
    <n v="0"/>
    <n v="1"/>
    <n v="0"/>
    <n v="1"/>
    <s v="1 missed"/>
    <n v="1"/>
    <n v="0.5"/>
    <x v="3"/>
    <s v="A-S1_Onsite"/>
    <s v="A-S2_Onsite"/>
    <s v="Absent"/>
    <s v="A-S1_Onsite"/>
    <n v="19"/>
    <s v="A"/>
    <n v="15"/>
    <n v="34"/>
    <n v="60"/>
    <s v="Data Visualization &amp; Storytelling"/>
    <s v="MDS DF404"/>
    <s v="1 missed"/>
    <s v="0 missed"/>
    <n v="1"/>
    <n v="1"/>
    <n v="0.5"/>
    <n v="1"/>
    <s v="1 missed"/>
    <n v="2"/>
    <n v="0.66666666666666663"/>
    <x v="2"/>
    <s v="A-S1_Onsite"/>
    <s v="A-S2_Onsite"/>
    <s v="Absent"/>
    <s v="A-S1_Onsite"/>
    <n v="6.5"/>
    <n v="7.5"/>
    <s v="A"/>
    <n v="16"/>
    <s v="A"/>
    <n v="30"/>
    <n v="65"/>
    <s v="Data Stores &amp; Pipelines"/>
    <s v="MDS DF406"/>
    <s v="1 missed"/>
    <s v="1 missed"/>
    <n v="2"/>
    <n v="1"/>
    <n v="0.66666666666666663"/>
    <n v="0.5"/>
    <s v="2 missed"/>
    <n v="3"/>
    <n v="0.6"/>
    <x v="11"/>
    <s v="A-S1_Onsite"/>
    <s v="A-S2_Onsite"/>
    <s v="Absent"/>
    <s v="A-S1_Onsite"/>
    <s v="P-0, _x000a_A-5, _x000a_No Data-0"/>
    <s v="P-0, _x000a_A-5, _x000a_No Data-0"/>
    <s v="A-S1_Onsite"/>
    <s v="A-S1_Onsite"/>
    <s v="A-S1_Onsite"/>
    <s v="A-S1_Onsite"/>
    <s v="A-S1_Onsite"/>
    <x v="1"/>
    <s v="Activated"/>
    <s v="Onsite"/>
    <x v="282"/>
    <x v="2"/>
  </r>
  <r>
    <n v="296"/>
    <s v="MSc DS-AI"/>
    <s v="2025EM1100296"/>
    <s v="2025em1100296@bitspilani-digital.edu.in"/>
    <s v="CHANDWANI VIJAY KISHAN JYOTI"/>
    <s v="MALE"/>
    <s v="`+91-8149316409"/>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283"/>
    <x v="1"/>
  </r>
  <r>
    <n v="297"/>
    <s v="MSc DS-AI"/>
    <s v="2025EM1100297"/>
    <s v="2025em1100297@bitspilani-digital.edu.in"/>
    <s v="SARAN KUMAR D S"/>
    <s v="MALE"/>
    <s v="`+91-8142291234"/>
    <n v="12.667"/>
    <n v="13.5"/>
    <n v="15"/>
    <n v="11"/>
    <n v="52.167000000000002"/>
    <n v="65"/>
    <s v="Statistical Modelling &amp; Inferencing"/>
    <s v="MDS DF401"/>
    <s v="0 missed"/>
    <s v="0 missed"/>
    <n v="3"/>
    <n v="1"/>
    <n v="1"/>
    <n v="1"/>
    <s v="0 missed"/>
    <n v="4"/>
    <n v="1"/>
    <x v="1"/>
    <s v="P-S1_Onsite"/>
    <s v="No Data"/>
    <s v="Present"/>
    <s v="P-S1_Onsite"/>
    <n v="2"/>
    <n v="3.75"/>
    <n v="10"/>
    <n v="10"/>
    <n v="9"/>
    <n v="9"/>
    <n v="49.5"/>
    <n v="60"/>
    <s v="Data Pre-Processing"/>
    <s v="MDS DF402"/>
    <s v="0 missed"/>
    <s v="-"/>
    <n v="6"/>
    <s v="-"/>
    <n v="1"/>
    <s v="-"/>
    <s v="0 missed"/>
    <n v="6"/>
    <n v="1"/>
    <x v="1"/>
    <s v="P-S1_Onsite"/>
    <s v="No Data"/>
    <s v="Present"/>
    <s v="P-S1_Onsite"/>
    <n v="15"/>
    <n v="22"/>
    <n v="37"/>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5"/>
    <n v="6.375"/>
    <n v="8"/>
    <n v="12"/>
    <n v="19"/>
    <n v="50.375"/>
    <n v="65"/>
    <s v="Data Stores &amp; Pipelines"/>
    <s v="MDS DF406"/>
    <s v="0 missed"/>
    <s v="0 missed"/>
    <n v="3"/>
    <n v="2"/>
    <n v="1"/>
    <n v="1"/>
    <s v="0 missed"/>
    <n v="5"/>
    <n v="1"/>
    <x v="1"/>
    <s v="No Data"/>
    <s v="P-S2_Onsite"/>
    <s v="Present"/>
    <s v="P-S2_Onsite"/>
    <s v="P-3, _x000a_A-0, _x000a_No Data-2"/>
    <s v="P-2, _x000a_A-0, _x000a_No Data-3"/>
    <s v="P-S1_Onsite"/>
    <s v="P-S1_Onsite"/>
    <s v="P-S2_Onsite"/>
    <s v="P-S1_Onsite"/>
    <s v="P-S2_Onsite"/>
    <x v="0"/>
    <s v="Activated"/>
    <s v="Onsite"/>
    <x v="284"/>
    <x v="0"/>
  </r>
  <r>
    <n v="298"/>
    <s v="MSc DS-AI"/>
    <s v="2025EM1100298"/>
    <s v="2025em1100298@bitspilani-digital.edu.in"/>
    <s v="KASHINATH M NAIR"/>
    <s v="MALE"/>
    <s v="`+91-8714362854"/>
    <n v="15"/>
    <n v="15"/>
    <n v="15"/>
    <n v="19"/>
    <n v="64"/>
    <n v="65"/>
    <s v="Statistical Modelling &amp; Inferencing"/>
    <s v="MDS DF401"/>
    <s v="0 missed"/>
    <s v="0 missed"/>
    <n v="3"/>
    <n v="1"/>
    <n v="1"/>
    <n v="1"/>
    <s v="0 missed"/>
    <n v="4"/>
    <n v="1"/>
    <x v="1"/>
    <s v="No Data"/>
    <s v="P-S2_Onsite"/>
    <s v="Present"/>
    <s v="P-S2_Onsite"/>
    <n v="5"/>
    <n v="4.75"/>
    <n v="10"/>
    <n v="10"/>
    <n v="9"/>
    <n v="10"/>
    <n v="58.5"/>
    <n v="60"/>
    <s v="Data Pre-Processing"/>
    <s v="MDS DF402"/>
    <s v="0 missed"/>
    <s v="-"/>
    <n v="6"/>
    <s v="-"/>
    <n v="1"/>
    <s v="-"/>
    <s v="0 missed"/>
    <n v="6"/>
    <n v="1"/>
    <x v="1"/>
    <s v="No Data"/>
    <s v="P-S2_Onsite"/>
    <s v="Present"/>
    <s v="P-S2_Onsite"/>
    <n v="19"/>
    <n v="31.5"/>
    <n v="50.5"/>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5.5"/>
    <n v="7.625"/>
    <n v="8"/>
    <n v="15"/>
    <n v="19"/>
    <n v="55.1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85"/>
    <x v="0"/>
  </r>
  <r>
    <n v="299"/>
    <s v="MSc DS-AI"/>
    <s v="2025EM1100299"/>
    <s v="2025em1100299@bitspilani-digital.edu.in"/>
    <s v="DINESH VENUGOPAL"/>
    <s v="MALE"/>
    <s v="`+91-6374918290"/>
    <n v="14"/>
    <n v="15"/>
    <n v="15"/>
    <n v="20"/>
    <n v="64"/>
    <n v="65"/>
    <s v="Statistical Modelling &amp; Inferencing"/>
    <s v="MDS DF401"/>
    <s v="0 missed"/>
    <s v="0 missed"/>
    <n v="3"/>
    <n v="1"/>
    <n v="1"/>
    <n v="1"/>
    <s v="0 missed"/>
    <n v="4"/>
    <n v="1"/>
    <x v="1"/>
    <s v="No Data"/>
    <s v="P-S2_Onsite"/>
    <s v="Present"/>
    <s v="P-S2_Onsite"/>
    <n v="4.75"/>
    <n v="4.75"/>
    <n v="10"/>
    <n v="9"/>
    <n v="10"/>
    <n v="10"/>
    <n v="58"/>
    <n v="60"/>
    <s v="Data Pre-Processing"/>
    <s v="MDS DF402"/>
    <s v="0 missed"/>
    <s v="-"/>
    <n v="6"/>
    <s v="-"/>
    <n v="1"/>
    <s v="-"/>
    <s v="0 missed"/>
    <n v="6"/>
    <n v="1"/>
    <x v="1"/>
    <s v="P-S1_Onsite"/>
    <s v="No Data"/>
    <s v="Present"/>
    <s v="P-S1_Onsite"/>
    <n v="20"/>
    <n v="30"/>
    <n v="50"/>
    <n v="60"/>
    <s v="Feature Engineering"/>
    <s v="MDS DF403"/>
    <s v="0 missed"/>
    <s v="0 missed"/>
    <n v="1"/>
    <n v="1"/>
    <n v="1"/>
    <n v="1"/>
    <s v="0 missed"/>
    <n v="2"/>
    <n v="1"/>
    <x v="1"/>
    <s v="P-S1_Onsite"/>
    <s v="No Data"/>
    <s v="Present"/>
    <s v="P-S1_Onsite"/>
    <n v="20"/>
    <n v="19"/>
    <n v="18"/>
    <n v="57"/>
    <n v="60"/>
    <s v="Data Visualization &amp; Storytelling"/>
    <s v="MDS DF404"/>
    <s v="0 missed"/>
    <s v="0 missed"/>
    <n v="2"/>
    <n v="1"/>
    <n v="1"/>
    <n v="1"/>
    <s v="0 missed"/>
    <n v="3"/>
    <n v="1"/>
    <x v="1"/>
    <s v="No Data"/>
    <s v="P-S2_Onsite"/>
    <s v="Present"/>
    <s v="P-S2_Onsite"/>
    <n v="6"/>
    <n v="6"/>
    <n v="8"/>
    <n v="15"/>
    <n v="19"/>
    <n v="54"/>
    <n v="65"/>
    <s v="Data Stores &amp; Pipelines"/>
    <s v="MDS DF406"/>
    <s v="0 missed"/>
    <s v="0 missed"/>
    <n v="3"/>
    <n v="2"/>
    <n v="1"/>
    <n v="1"/>
    <s v="0 missed"/>
    <n v="5"/>
    <n v="1"/>
    <x v="1"/>
    <s v="No Data"/>
    <s v="P-S2_Onsite"/>
    <s v="Present"/>
    <s v="P-S2_Onsite"/>
    <s v="P-2, _x000a_A-0, _x000a_No Data-3"/>
    <s v="P-3, _x000a_A-0, _x000a_No Data-2"/>
    <s v="P-S2_Onsite"/>
    <s v="P-S1_Onsite"/>
    <s v="P-S1_Onsite"/>
    <s v="P-S2_Onsite"/>
    <s v="P-S2_Onsite"/>
    <x v="0"/>
    <s v="Activated"/>
    <s v="Onsite"/>
    <x v="286"/>
    <x v="0"/>
  </r>
  <r>
    <n v="300"/>
    <s v="MSc DS-AI"/>
    <s v="2025EM1100300"/>
    <s v="2025em1100300@bitspilani-digital.edu.in"/>
    <s v="NANCY PRIYA SALOME A"/>
    <s v="FEMALE"/>
    <s v="`+91-7204891207"/>
    <n v="14"/>
    <n v="13.5"/>
    <s v="A"/>
    <s v="A"/>
    <n v="27.5"/>
    <n v="65"/>
    <s v="Statistical Modelling &amp; Inferencing"/>
    <s v="MDS DF401"/>
    <s v="1 missed"/>
    <s v="1 missed"/>
    <n v="2"/>
    <n v="0"/>
    <n v="0.66666666666666663"/>
    <n v="0"/>
    <s v="2 missed"/>
    <n v="2"/>
    <n v="0.5"/>
    <x v="6"/>
    <s v="No Data"/>
    <s v="No Data"/>
    <s v="No Data"/>
    <s v="No Data"/>
    <n v="5"/>
    <n v="4.25"/>
    <n v="10"/>
    <n v="9"/>
    <n v="10"/>
    <n v="10"/>
    <n v="57.5"/>
    <n v="60"/>
    <s v="Data Pre-Processing"/>
    <s v="MDS DF402"/>
    <s v="0 missed"/>
    <s v="-"/>
    <n v="6"/>
    <s v="-"/>
    <n v="1"/>
    <s v="-"/>
    <s v="0 missed"/>
    <n v="6"/>
    <n v="1"/>
    <x v="1"/>
    <s v="No Data"/>
    <s v="No Data"/>
    <s v="No Data"/>
    <s v="No Data"/>
    <n v="18"/>
    <n v="19"/>
    <n v="37"/>
    <n v="60"/>
    <s v="Feature Engineering"/>
    <s v="MDS DF403"/>
    <s v="0 missed"/>
    <s v="0 missed"/>
    <n v="1"/>
    <n v="1"/>
    <n v="1"/>
    <n v="1"/>
    <s v="0 missed"/>
    <n v="2"/>
    <n v="1"/>
    <x v="1"/>
    <s v="No Data"/>
    <s v="No Data"/>
    <s v="No Data"/>
    <s v="No Data"/>
    <n v="18"/>
    <n v="20"/>
    <s v="A"/>
    <n v="38"/>
    <n v="60"/>
    <s v="Data Visualization &amp; Storytelling"/>
    <s v="MDS DF404"/>
    <s v="0 missed"/>
    <s v="1 missed"/>
    <n v="2"/>
    <n v="0"/>
    <n v="1"/>
    <n v="0"/>
    <s v="1 missed"/>
    <n v="2"/>
    <n v="0.66666666666666663"/>
    <x v="3"/>
    <s v="No Data"/>
    <s v="No Data"/>
    <s v="No Data"/>
    <s v="No Data"/>
    <n v="8"/>
    <n v="6.25"/>
    <s v="A"/>
    <s v="A"/>
    <s v="A"/>
    <n v="14.25"/>
    <n v="65"/>
    <s v="Data Stores &amp; Pipelines"/>
    <s v="MDS DF406"/>
    <s v="1 missed"/>
    <s v="2 missed"/>
    <n v="2"/>
    <n v="0"/>
    <n v="0.66666666666666663"/>
    <n v="0"/>
    <s v="3 missed"/>
    <n v="2"/>
    <n v="0.4"/>
    <x v="4"/>
    <s v="No Data"/>
    <s v="No Data"/>
    <s v="No Data"/>
    <s v="No Data"/>
    <s v="P-0, _x000a_A-0, _x000a_No Data-5"/>
    <s v="P-0, _x000a_A-0, _x000a_No Data-5"/>
    <s v="No Data"/>
    <s v="No Data"/>
    <s v="No Data"/>
    <s v="No Data"/>
    <s v="No Data"/>
    <x v="2"/>
    <s v="Drop"/>
    <e v="#N/A"/>
    <x v="287"/>
    <x v="0"/>
  </r>
  <r>
    <n v="301"/>
    <s v="MSc DS-AI"/>
    <s v="2025EM1100301"/>
    <s v="2025em1100301@bitspilani-digital.edu.in"/>
    <s v="TANTAK RAHUL SUDHIR"/>
    <s v="MALE"/>
    <s v="`+91-9850812060"/>
    <n v="15"/>
    <n v="15"/>
    <n v="15"/>
    <n v="20"/>
    <n v="65"/>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P-S1_Onsite"/>
    <s v="No Data"/>
    <s v="Present"/>
    <s v="P-S1_Onsite"/>
    <n v="20"/>
    <n v="32.5"/>
    <n v="52.5"/>
    <n v="60"/>
    <s v="Feature Engineering"/>
    <s v="MDS DF403"/>
    <s v="0 missed"/>
    <s v="0 missed"/>
    <n v="1"/>
    <n v="1"/>
    <n v="1"/>
    <n v="1"/>
    <s v="0 missed"/>
    <n v="2"/>
    <n v="1"/>
    <x v="1"/>
    <s v="No Data"/>
    <s v="P-S2_Onsite"/>
    <s v="Present"/>
    <s v="P-S2_Onsite"/>
    <n v="20"/>
    <n v="20"/>
    <n v="20"/>
    <n v="60"/>
    <n v="60"/>
    <s v="Data Visualization &amp; Storytelling"/>
    <s v="MDS DF404"/>
    <s v="0 missed"/>
    <s v="0 missed"/>
    <n v="2"/>
    <n v="1"/>
    <n v="1"/>
    <n v="1"/>
    <s v="0 missed"/>
    <n v="3"/>
    <n v="1"/>
    <x v="1"/>
    <s v="P-S1_Onsite"/>
    <s v="No Data"/>
    <s v="Present"/>
    <s v="P-S1_Onsite"/>
    <n v="6.5"/>
    <n v="6.625"/>
    <n v="9"/>
    <n v="18"/>
    <n v="18"/>
    <n v="58.12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288"/>
    <x v="0"/>
  </r>
  <r>
    <n v="302"/>
    <s v="MSc DS-AI"/>
    <s v="2025EM1100302"/>
    <s v="2025em1100302@bitspilani-digital.edu.in"/>
    <s v="SHATRUGHNA SAMAL"/>
    <s v="MALE"/>
    <s v="`+91-9777457041"/>
    <n v="15"/>
    <n v="15"/>
    <n v="13.5"/>
    <n v="20"/>
    <n v="63.5"/>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No Data"/>
    <s v="P-S2_Onsite"/>
    <s v="Present"/>
    <s v="P-S2_Onsite"/>
    <n v="19"/>
    <n v="13.5"/>
    <n v="32.5"/>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P-S1_Onsite"/>
    <s v="No Data"/>
    <s v="Present"/>
    <s v="P-S1_Onsite"/>
    <n v="5.5"/>
    <n v="7.625"/>
    <n v="9"/>
    <n v="14"/>
    <n v="18"/>
    <n v="54.125"/>
    <n v="65"/>
    <s v="Data Stores &amp; Pipelines"/>
    <s v="MDS DF406"/>
    <s v="0 missed"/>
    <s v="0 missed"/>
    <n v="3"/>
    <n v="2"/>
    <n v="1"/>
    <n v="1"/>
    <s v="0 missed"/>
    <n v="5"/>
    <n v="1"/>
    <x v="1"/>
    <s v="P-S1_Onsite"/>
    <s v="No Data"/>
    <s v="Present"/>
    <s v="P-S1_Onsite"/>
    <s v="P-2, _x000a_A-0, _x000a_No Data-3"/>
    <s v="P-3, _x000a_A-0, _x000a_No Data-2"/>
    <s v="P-S2_Onsite"/>
    <s v="P-S2_Onsite"/>
    <s v="P-S2_Onsite"/>
    <s v="P-S1_Onsite"/>
    <s v="P-S1_Onsite"/>
    <x v="0"/>
    <s v="Activated"/>
    <s v="Onsite"/>
    <x v="289"/>
    <x v="0"/>
  </r>
  <r>
    <n v="303"/>
    <s v="MSc DS-AI"/>
    <s v="2025EM1100303"/>
    <s v="2025em1100303@bitspilani-digital.edu.in"/>
    <s v="OSMAN AZAM MOHAMMED"/>
    <s v="MALE"/>
    <s v="`+91-8341388406"/>
    <n v="15"/>
    <n v="15"/>
    <n v="15"/>
    <n v="20"/>
    <n v="65"/>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P-S1_Onsite"/>
    <s v="No Data"/>
    <s v="Present"/>
    <s v="P-S1_Onsite"/>
    <n v="20"/>
    <n v="23.5"/>
    <n v="43.5"/>
    <n v="60"/>
    <s v="Feature Engineering"/>
    <s v="MDS DF403"/>
    <s v="0 missed"/>
    <s v="0 missed"/>
    <n v="1"/>
    <n v="1"/>
    <n v="1"/>
    <n v="1"/>
    <s v="0 missed"/>
    <n v="2"/>
    <n v="1"/>
    <x v="1"/>
    <s v="No Data"/>
    <s v="P-S2_Onsite"/>
    <s v="Present"/>
    <s v="P-S2_Onsite"/>
    <n v="20"/>
    <n v="19"/>
    <n v="18"/>
    <n v="57"/>
    <n v="60"/>
    <s v="Data Visualization &amp; Storytelling"/>
    <s v="MDS DF404"/>
    <s v="0 missed"/>
    <s v="0 missed"/>
    <n v="2"/>
    <n v="1"/>
    <n v="1"/>
    <n v="1"/>
    <s v="0 missed"/>
    <n v="3"/>
    <n v="1"/>
    <x v="1"/>
    <s v="P-S1_Onsite"/>
    <s v="No Data"/>
    <s v="Present"/>
    <s v="P-S1_Onsite"/>
    <n v="5.5"/>
    <n v="6.625"/>
    <n v="8"/>
    <n v="15"/>
    <n v="16"/>
    <n v="51.12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290"/>
    <x v="0"/>
  </r>
  <r>
    <n v="304"/>
    <s v="MSc DS-AI"/>
    <s v="2025EM1100304"/>
    <s v="2025em1100304@bitspilani-digital.edu.in"/>
    <s v="POUL RAJKUMAR YADAVRAO"/>
    <s v="MALE"/>
    <s v="`+91-8149967244"/>
    <n v="15"/>
    <n v="15"/>
    <n v="15"/>
    <n v="18"/>
    <n v="63"/>
    <n v="65"/>
    <s v="Statistical Modelling &amp; Inferencing"/>
    <s v="MDS DF401"/>
    <s v="0 missed"/>
    <s v="0 missed"/>
    <n v="3"/>
    <n v="1"/>
    <n v="1"/>
    <n v="1"/>
    <s v="0 missed"/>
    <n v="4"/>
    <n v="1"/>
    <x v="1"/>
    <s v="No Data"/>
    <s v="P-S2_Onsite"/>
    <s v="Present"/>
    <s v="P-S2_Onsite"/>
    <n v="2"/>
    <n v="2.25"/>
    <n v="10"/>
    <n v="10"/>
    <n v="10"/>
    <n v="10"/>
    <n v="48.5"/>
    <n v="60"/>
    <s v="Data Pre-Processing"/>
    <s v="MDS DF402"/>
    <s v="0 missed"/>
    <s v="-"/>
    <n v="6"/>
    <s v="-"/>
    <n v="1"/>
    <s v="-"/>
    <s v="0 missed"/>
    <n v="6"/>
    <n v="1"/>
    <x v="1"/>
    <s v="No Data"/>
    <s v="P-S2_Onsite"/>
    <s v="Present"/>
    <s v="P-S2_Onsite"/>
    <n v="20"/>
    <n v="24.5"/>
    <n v="44.5"/>
    <n v="60"/>
    <s v="Feature Engineering"/>
    <s v="MDS DF403"/>
    <s v="0 missed"/>
    <s v="0 missed"/>
    <n v="1"/>
    <n v="1"/>
    <n v="1"/>
    <n v="1"/>
    <s v="0 missed"/>
    <n v="2"/>
    <n v="1"/>
    <x v="1"/>
    <s v="No Data"/>
    <s v="P-S2_Onsite"/>
    <s v="Present"/>
    <s v="P-S2_Onsite"/>
    <n v="20"/>
    <s v="A"/>
    <n v="11"/>
    <n v="31"/>
    <n v="60"/>
    <s v="Data Visualization &amp; Storytelling"/>
    <s v="MDS DF404"/>
    <s v="1 missed"/>
    <s v="0 missed"/>
    <n v="1"/>
    <n v="1"/>
    <n v="0.5"/>
    <n v="1"/>
    <s v="1 missed"/>
    <n v="2"/>
    <n v="0.66666666666666663"/>
    <x v="2"/>
    <s v="No Data"/>
    <s v="P-S2_Onsite"/>
    <s v="Present"/>
    <s v="P-S2_Onsite"/>
    <n v="6"/>
    <n v="7.125"/>
    <n v="8"/>
    <n v="13"/>
    <n v="19"/>
    <n v="53.1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91"/>
    <x v="0"/>
  </r>
  <r>
    <n v="305"/>
    <s v="MSc DS-AI"/>
    <s v="2025EM1100305"/>
    <s v="2025em1100305@bitspilani-digital.edu.in"/>
    <s v="NISHANT RAJ"/>
    <s v="MALE"/>
    <s v="`+91-9430327508"/>
    <n v="15"/>
    <n v="15"/>
    <n v="15"/>
    <n v="20"/>
    <n v="65"/>
    <n v="65"/>
    <s v="Statistical Modelling &amp; Inferencing"/>
    <s v="MDS DF401"/>
    <s v="0 missed"/>
    <s v="0 missed"/>
    <n v="3"/>
    <n v="1"/>
    <n v="1"/>
    <n v="1"/>
    <s v="0 missed"/>
    <n v="4"/>
    <n v="1"/>
    <x v="1"/>
    <s v="No Data"/>
    <s v="A-S2_Onsite"/>
    <s v="Absent"/>
    <s v="A-S2_Onsite"/>
    <n v="4.75"/>
    <n v="4.5"/>
    <n v="10"/>
    <n v="10"/>
    <n v="10"/>
    <n v="10"/>
    <n v="58.5"/>
    <n v="60"/>
    <s v="Data Pre-Processing"/>
    <s v="MDS DF402"/>
    <s v="0 missed"/>
    <s v="-"/>
    <n v="6"/>
    <s v="-"/>
    <n v="1"/>
    <s v="-"/>
    <s v="0 missed"/>
    <n v="6"/>
    <n v="1"/>
    <x v="1"/>
    <s v="No Data"/>
    <s v="A-S2_Onsite"/>
    <s v="Absent"/>
    <s v="A-S2_Onsite"/>
    <n v="20"/>
    <n v="14"/>
    <n v="34"/>
    <n v="60"/>
    <s v="Feature Engineering"/>
    <s v="MDS DF403"/>
    <s v="0 missed"/>
    <s v="0 missed"/>
    <n v="1"/>
    <n v="1"/>
    <n v="1"/>
    <n v="1"/>
    <s v="0 missed"/>
    <n v="2"/>
    <n v="1"/>
    <x v="1"/>
    <s v="No Data"/>
    <s v="No Data"/>
    <s v="No Data"/>
    <s v="No Data"/>
    <s v="A"/>
    <n v="20"/>
    <s v="A"/>
    <n v="20"/>
    <n v="60"/>
    <s v="Data Visualization &amp; Storytelling"/>
    <s v="MDS DF404"/>
    <s v="1 missed"/>
    <s v="1 missed"/>
    <n v="1"/>
    <n v="0"/>
    <n v="0.5"/>
    <n v="0"/>
    <s v="2 missed"/>
    <n v="1"/>
    <n v="0.33333333333333331"/>
    <x v="4"/>
    <s v="No Data"/>
    <s v="No Data"/>
    <s v="No Data"/>
    <s v="No Data"/>
    <n v="5.5"/>
    <n v="7.625"/>
    <s v="A"/>
    <s v="A"/>
    <s v="A"/>
    <n v="13.125"/>
    <n v="65"/>
    <s v="Data Stores &amp; Pipelines"/>
    <s v="MDS DF406"/>
    <s v="1 missed"/>
    <s v="2 missed"/>
    <n v="2"/>
    <n v="0"/>
    <n v="0.66666666666666663"/>
    <n v="0"/>
    <s v="3 missed"/>
    <n v="2"/>
    <n v="0.4"/>
    <x v="4"/>
    <s v="No Data"/>
    <s v="No Data"/>
    <s v="No Data"/>
    <s v="No Data"/>
    <s v="P-0, _x000a_A-0, _x000a_No Data-5"/>
    <s v="P-0, _x000a_A-2, _x000a_No Data-3"/>
    <s v="A-S2_Onsite"/>
    <s v="A-S2_Onsite"/>
    <s v="No Data"/>
    <s v="No Data"/>
    <s v="No Data"/>
    <x v="3"/>
    <s v="Activated"/>
    <s v="Onsite"/>
    <x v="292"/>
    <x v="2"/>
  </r>
  <r>
    <n v="306"/>
    <s v="MSc DS-AI"/>
    <s v="2025EM1100306"/>
    <s v="2025em1100306@bitspilani-digital.edu.in"/>
    <s v="NISHANE TUSHAR RAJENDRA"/>
    <s v="MALE"/>
    <s v="`+91-9561434710"/>
    <n v="12.667"/>
    <n v="15"/>
    <n v="15"/>
    <s v="A"/>
    <n v="42.667000000000002"/>
    <n v="65"/>
    <s v="Statistical Modelling &amp; Inferencing"/>
    <s v="MDS DF401"/>
    <s v="0 missed"/>
    <s v="1 missed"/>
    <n v="3"/>
    <n v="0"/>
    <n v="1"/>
    <n v="0"/>
    <s v="1 missed"/>
    <n v="3"/>
    <n v="0.75"/>
    <x v="3"/>
    <s v="No Data"/>
    <s v="A-S2_Onsite"/>
    <s v="Absent"/>
    <s v="A-S2_Onsite"/>
    <n v="4.25"/>
    <n v="2"/>
    <s v="A"/>
    <n v="10"/>
    <n v="10"/>
    <n v="10"/>
    <n v="42.5"/>
    <n v="60"/>
    <s v="Data Pre-Processing"/>
    <s v="MDS DF402"/>
    <s v="1 missed"/>
    <s v="-"/>
    <n v="5"/>
    <s v="-"/>
    <n v="0.83333333333333337"/>
    <s v="-"/>
    <s v="1 missed"/>
    <n v="5"/>
    <n v="0.83333333333333337"/>
    <x v="2"/>
    <s v="No Data"/>
    <s v="A-S2_Onsite"/>
    <s v="Absent"/>
    <s v="A-S2_Onsite"/>
    <n v="19"/>
    <n v="33"/>
    <n v="52"/>
    <n v="60"/>
    <s v="Feature Engineering"/>
    <s v="MDS DF403"/>
    <s v="0 missed"/>
    <s v="0 missed"/>
    <n v="1"/>
    <n v="1"/>
    <n v="1"/>
    <n v="1"/>
    <s v="0 missed"/>
    <n v="2"/>
    <n v="1"/>
    <x v="1"/>
    <s v="No Data"/>
    <s v="A-S2_Onsite"/>
    <s v="Absent"/>
    <s v="A-S2_Onsite"/>
    <n v="18"/>
    <s v="A"/>
    <s v="A"/>
    <n v="18"/>
    <n v="60"/>
    <s v="Data Visualization &amp; Storytelling"/>
    <s v="MDS DF404"/>
    <s v="1 missed"/>
    <s v="1 missed"/>
    <n v="1"/>
    <n v="0"/>
    <n v="0.5"/>
    <n v="0"/>
    <s v="2 missed"/>
    <n v="1"/>
    <n v="0.33333333333333331"/>
    <x v="4"/>
    <s v="No Data"/>
    <s v="A-S2_Onsite"/>
    <s v="Absent"/>
    <s v="A-S2_Onsite"/>
    <s v="A"/>
    <n v="6.875"/>
    <n v="8"/>
    <s v="A"/>
    <s v="A"/>
    <n v="14.87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ed"/>
    <s v="Onsite"/>
    <x v="293"/>
    <x v="2"/>
  </r>
  <r>
    <n v="307"/>
    <s v="MSc DS-AI"/>
    <s v="2025EM1100307"/>
    <s v="2025em1100307@bitspilani-digital.edu.in"/>
    <s v="AMARAVADHI BHAVITHA"/>
    <s v="FEMALE"/>
    <s v="`+91-8688504603"/>
    <n v="15"/>
    <n v="15"/>
    <n v="15"/>
    <n v="16"/>
    <n v="61"/>
    <n v="65"/>
    <s v="Statistical Modelling &amp; Inferencing"/>
    <s v="MDS DF401"/>
    <s v="0 missed"/>
    <s v="0 missed"/>
    <n v="3"/>
    <n v="1"/>
    <n v="1"/>
    <n v="1"/>
    <s v="0 missed"/>
    <n v="4"/>
    <n v="1"/>
    <x v="1"/>
    <s v="No Data"/>
    <s v="A-S2_Onsite"/>
    <s v="Absent"/>
    <s v="A-S2_Onsite"/>
    <n v="5"/>
    <n v="2.5"/>
    <n v="10"/>
    <n v="10"/>
    <n v="10"/>
    <s v="A"/>
    <n v="45"/>
    <n v="60"/>
    <s v="Data Pre-Processing"/>
    <s v="MDS DF402"/>
    <s v="1 missed"/>
    <s v="-"/>
    <n v="5"/>
    <s v="-"/>
    <n v="0.83333333333333337"/>
    <s v="-"/>
    <s v="1 missed"/>
    <n v="5"/>
    <n v="0.83333333333333337"/>
    <x v="2"/>
    <s v="No Data"/>
    <s v="A-S2_Onsite"/>
    <s v="Absent"/>
    <s v="A-S2_Onsite"/>
    <s v="A"/>
    <n v="24"/>
    <n v="24"/>
    <n v="60"/>
    <s v="Feature Engineering"/>
    <s v="MDS DF403"/>
    <s v="1 missed"/>
    <s v="0 missed"/>
    <n v="0"/>
    <n v="1"/>
    <n v="0"/>
    <n v="1"/>
    <s v="1 missed"/>
    <n v="1"/>
    <n v="0.5"/>
    <x v="3"/>
    <s v="No Data"/>
    <s v="A-S2_Onsite"/>
    <s v="Absent"/>
    <s v="A-S2_Onsite"/>
    <n v="20"/>
    <n v="20"/>
    <n v="16"/>
    <n v="56"/>
    <n v="60"/>
    <s v="Data Visualization &amp; Storytelling"/>
    <s v="MDS DF404"/>
    <s v="0 missed"/>
    <s v="0 missed"/>
    <n v="2"/>
    <n v="1"/>
    <n v="1"/>
    <n v="1"/>
    <s v="0 missed"/>
    <n v="3"/>
    <n v="1"/>
    <x v="1"/>
    <s v="No Data"/>
    <s v="A-S2_Onsite"/>
    <s v="Absent"/>
    <s v="A-S2_Onsite"/>
    <s v="A"/>
    <n v="7.5"/>
    <s v="A"/>
    <s v="A"/>
    <s v="A"/>
    <n v="7.5"/>
    <n v="65"/>
    <s v="Data Stores &amp; Pipelines"/>
    <s v="MDS DF406"/>
    <s v="2 missed"/>
    <s v="2 missed"/>
    <n v="1"/>
    <n v="0"/>
    <n v="0.33333333333333331"/>
    <n v="0"/>
    <s v="4 missed"/>
    <n v="1"/>
    <n v="0.2"/>
    <x v="5"/>
    <s v="No Data"/>
    <s v="No Data"/>
    <s v="No Data"/>
    <s v="No Data"/>
    <s v="P-0, _x000a_A-0, _x000a_No Data-5"/>
    <s v="P-0, _x000a_A-4, _x000a_No Data-1"/>
    <s v="A-S2_Onsite"/>
    <s v="A-S2_Onsite"/>
    <s v="A-S2_Onsite"/>
    <s v="A-S2_Onsite"/>
    <s v="No Data"/>
    <x v="11"/>
    <s v="Activated"/>
    <s v="Onsite"/>
    <x v="294"/>
    <x v="2"/>
  </r>
  <r>
    <n v="308"/>
    <s v="MSc DS-AI"/>
    <s v="2025EM1100308"/>
    <s v="2025em1100308@bitspilani-digital.edu.in"/>
    <s v="ANUSHKA"/>
    <s v="FEMALE"/>
    <s v="`+91-8595355899"/>
    <n v="15"/>
    <s v="A"/>
    <n v="15"/>
    <n v="18"/>
    <n v="48"/>
    <n v="65"/>
    <s v="Statistical Modelling &amp; Inferencing"/>
    <s v="MDS DF401"/>
    <s v="1 missed"/>
    <s v="0 missed"/>
    <n v="2"/>
    <n v="1"/>
    <n v="0.66666666666666663"/>
    <n v="1"/>
    <s v="1 missed"/>
    <n v="3"/>
    <n v="0.75"/>
    <x v="4"/>
    <s v="No Data"/>
    <s v="P-S2_Onsite"/>
    <s v="Present"/>
    <s v="P-S2_Onsite"/>
    <n v="4.75"/>
    <n v="4.75"/>
    <n v="10"/>
    <n v="10"/>
    <n v="10"/>
    <n v="10"/>
    <n v="59"/>
    <n v="60"/>
    <s v="Data Pre-Processing"/>
    <s v="MDS DF402"/>
    <s v="0 missed"/>
    <s v="-"/>
    <n v="6"/>
    <s v="-"/>
    <n v="1"/>
    <s v="-"/>
    <s v="0 missed"/>
    <n v="6"/>
    <n v="1"/>
    <x v="1"/>
    <s v="No Data"/>
    <s v="P-S2_Onsite"/>
    <s v="Present"/>
    <s v="P-S2_Onsite"/>
    <n v="20"/>
    <n v="33"/>
    <n v="53"/>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6"/>
    <n v="7.625"/>
    <n v="9"/>
    <n v="10"/>
    <n v="19"/>
    <n v="51.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295"/>
    <x v="0"/>
  </r>
  <r>
    <n v="309"/>
    <s v="MSc DS-AI"/>
    <s v="2025EM1100309"/>
    <s v="2025em1100309@bitspilani-digital.edu.in"/>
    <s v="NAGARJUNA SAI KIRAN"/>
    <s v="MALE"/>
    <s v="`+91-8143628455"/>
    <n v="15"/>
    <n v="15"/>
    <n v="15"/>
    <n v="19"/>
    <n v="64"/>
    <n v="65"/>
    <s v="Statistical Modelling &amp; Inferencing"/>
    <s v="MDS DF401"/>
    <s v="0 missed"/>
    <s v="0 missed"/>
    <n v="3"/>
    <n v="1"/>
    <n v="1"/>
    <n v="1"/>
    <s v="0 missed"/>
    <n v="4"/>
    <n v="1"/>
    <x v="1"/>
    <s v="No Data"/>
    <s v="P-S2_Onsite"/>
    <s v="Present"/>
    <s v="P-S2_Onsite"/>
    <n v="5"/>
    <n v="4.75"/>
    <n v="10"/>
    <n v="10"/>
    <n v="10"/>
    <n v="9"/>
    <n v="58.5"/>
    <n v="60"/>
    <s v="Data Pre-Processing"/>
    <s v="MDS DF402"/>
    <s v="0 missed"/>
    <s v="-"/>
    <n v="6"/>
    <s v="-"/>
    <n v="1"/>
    <s v="-"/>
    <s v="0 missed"/>
    <n v="6"/>
    <n v="1"/>
    <x v="1"/>
    <s v="P-S1_Onsite"/>
    <s v="No Data"/>
    <s v="Present"/>
    <s v="P-S1_Onsite"/>
    <s v="A"/>
    <n v="30.5"/>
    <n v="30.5"/>
    <n v="60"/>
    <s v="Feature Engineering"/>
    <s v="MDS DF403"/>
    <s v="1 missed"/>
    <s v="0 missed"/>
    <n v="0"/>
    <n v="1"/>
    <n v="0"/>
    <n v="1"/>
    <s v="1 missed"/>
    <n v="1"/>
    <n v="0.5"/>
    <x v="3"/>
    <s v="No Data"/>
    <s v="P-S2_Onsite"/>
    <s v="Present"/>
    <s v="P-S2_Onsite"/>
    <n v="20"/>
    <n v="19"/>
    <n v="20"/>
    <n v="59"/>
    <n v="60"/>
    <s v="Data Visualization &amp; Storytelling"/>
    <s v="MDS DF404"/>
    <s v="0 missed"/>
    <s v="0 missed"/>
    <n v="2"/>
    <n v="1"/>
    <n v="1"/>
    <n v="1"/>
    <s v="0 missed"/>
    <n v="3"/>
    <n v="1"/>
    <x v="1"/>
    <s v="P-S1_Onsite"/>
    <s v="No Data"/>
    <s v="Present"/>
    <s v="P-S1_Onsite"/>
    <n v="5.5"/>
    <n v="7.5"/>
    <n v="8"/>
    <n v="14"/>
    <n v="19"/>
    <n v="54"/>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296"/>
    <x v="0"/>
  </r>
  <r>
    <n v="310"/>
    <s v="MSc DS-AI"/>
    <s v="2025EM1100310"/>
    <s v="2025em1100310@bitspilani-digital.edu.in"/>
    <s v="SATYANARAYANA SATVIK SRIADIBHATLA"/>
    <s v="MALE"/>
    <s v="`+91-7892855763"/>
    <s v="A"/>
    <n v="15"/>
    <n v="15"/>
    <n v="18"/>
    <n v="48"/>
    <n v="65"/>
    <s v="Statistical Modelling &amp; Inferencing"/>
    <s v="MDS DF401"/>
    <s v="1 missed"/>
    <s v="0 missed"/>
    <n v="2"/>
    <n v="1"/>
    <n v="0.66666666666666663"/>
    <n v="1"/>
    <s v="1 missed"/>
    <n v="3"/>
    <n v="0.75"/>
    <x v="4"/>
    <s v="No Data"/>
    <s v="P-S2_Onsite"/>
    <s v="Present"/>
    <s v="P-S2_Onsite"/>
    <s v="A"/>
    <n v="2.25"/>
    <n v="10"/>
    <n v="10"/>
    <n v="10"/>
    <n v="10"/>
    <n v="44.5"/>
    <n v="60"/>
    <s v="Data Pre-Processing"/>
    <s v="MDS DF402"/>
    <s v="1 missed"/>
    <s v="-"/>
    <n v="5"/>
    <s v="-"/>
    <n v="0.83333333333333337"/>
    <s v="-"/>
    <s v="1 missed"/>
    <n v="5"/>
    <n v="0.83333333333333337"/>
    <x v="2"/>
    <s v="P-S1_Onsite"/>
    <s v="No Data"/>
    <s v="Present"/>
    <s v="P-S1_Onsite"/>
    <s v="A"/>
    <n v="17"/>
    <n v="17"/>
    <n v="60"/>
    <s v="Feature Engineering"/>
    <s v="MDS DF403"/>
    <s v="1 missed"/>
    <s v="0 missed"/>
    <n v="0"/>
    <n v="1"/>
    <n v="0"/>
    <n v="1"/>
    <s v="1 missed"/>
    <n v="1"/>
    <n v="0.5"/>
    <x v="3"/>
    <s v="No Data"/>
    <s v="P-S2_Onsite"/>
    <s v="Present"/>
    <s v="P-S2_Onsite"/>
    <n v="20"/>
    <n v="20"/>
    <n v="18"/>
    <n v="58"/>
    <n v="60"/>
    <s v="Data Visualization &amp; Storytelling"/>
    <s v="MDS DF404"/>
    <s v="0 missed"/>
    <s v="0 missed"/>
    <n v="2"/>
    <n v="1"/>
    <n v="1"/>
    <n v="1"/>
    <s v="0 missed"/>
    <n v="3"/>
    <n v="1"/>
    <x v="1"/>
    <s v="No Data"/>
    <s v="P-S2_Onsite"/>
    <s v="Present"/>
    <s v="P-S2_Onsite"/>
    <n v="7"/>
    <n v="7.625"/>
    <n v="9"/>
    <n v="17"/>
    <n v="16"/>
    <n v="56.625"/>
    <n v="65"/>
    <s v="Data Stores &amp; Pipelines"/>
    <s v="MDS DF406"/>
    <s v="0 missed"/>
    <s v="0 missed"/>
    <n v="3"/>
    <n v="2"/>
    <n v="1"/>
    <n v="1"/>
    <s v="0 missed"/>
    <n v="5"/>
    <n v="1"/>
    <x v="1"/>
    <s v="P-S1_Onsite"/>
    <s v="No Data"/>
    <s v="Present"/>
    <s v="P-S1_Onsite"/>
    <s v="P-2, _x000a_A-0, _x000a_No Data-3"/>
    <s v="P-3, _x000a_A-0, _x000a_No Data-2"/>
    <s v="P-S2_Onsite"/>
    <s v="P-S1_Onsite"/>
    <s v="P-S2_Onsite"/>
    <s v="P-S2_Onsite"/>
    <s v="P-S1_Onsite"/>
    <x v="0"/>
    <s v="Activated"/>
    <s v="Onsite"/>
    <x v="297"/>
    <x v="0"/>
  </r>
  <r>
    <n v="311"/>
    <s v="MSc DS-AI"/>
    <s v="2025EM1100311"/>
    <s v="2025em1100311@bitspilani-digital.edu.in"/>
    <s v="VINEETH. V"/>
    <s v="MALE"/>
    <s v="`+91-9739001007"/>
    <n v="15"/>
    <n v="15"/>
    <n v="15"/>
    <n v="17"/>
    <n v="62"/>
    <n v="65"/>
    <s v="Statistical Modelling &amp; Inferencing"/>
    <s v="MDS DF401"/>
    <s v="0 missed"/>
    <s v="0 missed"/>
    <n v="3"/>
    <n v="1"/>
    <n v="1"/>
    <n v="1"/>
    <s v="0 missed"/>
    <n v="4"/>
    <n v="1"/>
    <x v="1"/>
    <s v="No Data"/>
    <s v="P-S2_Onsite"/>
    <s v="Present"/>
    <s v="P-S2_Onsite"/>
    <n v="4.75"/>
    <n v="4.25"/>
    <n v="10"/>
    <n v="10"/>
    <n v="10"/>
    <n v="10"/>
    <n v="58"/>
    <n v="60"/>
    <s v="Data Pre-Processing"/>
    <s v="MDS DF402"/>
    <s v="0 missed"/>
    <s v="-"/>
    <n v="6"/>
    <s v="-"/>
    <n v="1"/>
    <s v="-"/>
    <s v="0 missed"/>
    <n v="6"/>
    <n v="1"/>
    <x v="1"/>
    <s v="No Data"/>
    <s v="P-S2_Onsite"/>
    <s v="Present"/>
    <s v="P-S2_Onsite"/>
    <s v="A"/>
    <n v="16"/>
    <n v="16"/>
    <n v="60"/>
    <s v="Feature Engineering"/>
    <s v="MDS DF403"/>
    <s v="1 missed"/>
    <s v="0 missed"/>
    <n v="0"/>
    <n v="1"/>
    <n v="0"/>
    <n v="1"/>
    <s v="1 missed"/>
    <n v="1"/>
    <n v="0.5"/>
    <x v="3"/>
    <s v="No Data"/>
    <s v="P-S2_Onsite"/>
    <s v="Present"/>
    <s v="P-S2_Onsite"/>
    <n v="20"/>
    <n v="19"/>
    <n v="16"/>
    <n v="55"/>
    <n v="60"/>
    <s v="Data Visualization &amp; Storytelling"/>
    <s v="MDS DF404"/>
    <s v="0 missed"/>
    <s v="0 missed"/>
    <n v="2"/>
    <n v="1"/>
    <n v="1"/>
    <n v="1"/>
    <s v="0 missed"/>
    <n v="3"/>
    <n v="1"/>
    <x v="1"/>
    <s v="A-S1_Onsite"/>
    <s v="P-S2_Onsite"/>
    <s v="Present"/>
    <s v="P-S2_Onsite"/>
    <n v="5.5"/>
    <n v="7.5"/>
    <n v="8"/>
    <n v="14"/>
    <n v="17"/>
    <n v="52"/>
    <n v="65"/>
    <s v="Data Stores &amp; Pipelines"/>
    <s v="MDS DF406"/>
    <s v="0 missed"/>
    <s v="0 missed"/>
    <n v="3"/>
    <n v="2"/>
    <n v="1"/>
    <n v="1"/>
    <s v="0 missed"/>
    <n v="5"/>
    <n v="1"/>
    <x v="1"/>
    <s v="A-S1_Onsite"/>
    <s v="P-S2_Onsite"/>
    <s v="Present"/>
    <s v="P-S2_Onsite"/>
    <s v="P-0, _x000a_A-2, _x000a_No Data-3"/>
    <s v="P-5, _x000a_A-0, _x000a_No Data-0"/>
    <s v="P-S2_Onsite"/>
    <s v="P-S2_Onsite"/>
    <s v="P-S2_Onsite"/>
    <s v="P-S2_Onsite"/>
    <s v="P-S2_Onsite"/>
    <x v="0"/>
    <s v="Activated"/>
    <s v="Onsite"/>
    <x v="298"/>
    <x v="0"/>
  </r>
  <r>
    <n v="312"/>
    <s v="MSc DS-AI"/>
    <s v="2025EM1100312"/>
    <s v="2025em1100312@bitspilani-digital.edu.in"/>
    <s v="JONNALAGADDA ANISHA RAO"/>
    <s v="FEMALE"/>
    <s v="`+91-9032715353"/>
    <n v="15"/>
    <n v="15"/>
    <n v="15"/>
    <n v="20"/>
    <n v="65"/>
    <n v="65"/>
    <s v="Statistical Modelling &amp; Inferencing"/>
    <s v="MDS DF401"/>
    <s v="0 missed"/>
    <s v="0 missed"/>
    <n v="3"/>
    <n v="1"/>
    <n v="1"/>
    <n v="1"/>
    <s v="0 missed"/>
    <n v="4"/>
    <n v="1"/>
    <x v="1"/>
    <s v="P-S1_Onsite"/>
    <s v="No Data"/>
    <s v="Present"/>
    <s v="P-S1_Onsite"/>
    <n v="5"/>
    <n v="5"/>
    <n v="10"/>
    <n v="10"/>
    <n v="10"/>
    <n v="10"/>
    <n v="60"/>
    <n v="60"/>
    <s v="Data Pre-Processing"/>
    <s v="MDS DF402"/>
    <s v="0 missed"/>
    <s v="-"/>
    <n v="6"/>
    <s v="-"/>
    <n v="1"/>
    <s v="-"/>
    <s v="0 missed"/>
    <n v="6"/>
    <n v="1"/>
    <x v="1"/>
    <s v="No Data"/>
    <s v="P-S2_Onsite"/>
    <s v="Present"/>
    <s v="P-S2_Onsite"/>
    <n v="20"/>
    <n v="24"/>
    <n v="44"/>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5.5"/>
    <s v="A"/>
    <n v="8"/>
    <n v="15"/>
    <n v="18"/>
    <n v="46.5"/>
    <n v="65"/>
    <s v="Data Stores &amp; Pipelines"/>
    <s v="MDS DF406"/>
    <s v="1 missed"/>
    <s v="0 missed"/>
    <n v="2"/>
    <n v="2"/>
    <n v="0.66666666666666663"/>
    <n v="1"/>
    <s v="1 missed"/>
    <n v="4"/>
    <n v="0.8"/>
    <x v="2"/>
    <s v="No Data"/>
    <s v="P-S2_Onsite"/>
    <s v="Present"/>
    <s v="P-S2_Onsite"/>
    <s v="P-2, _x000a_A-0, _x000a_No Data-3"/>
    <s v="P-3, _x000a_A-0, _x000a_No Data-2"/>
    <s v="P-S1_Onsite"/>
    <s v="P-S2_Onsite"/>
    <s v="P-S2_Onsite"/>
    <s v="P-S1_Onsite"/>
    <s v="P-S2_Onsite"/>
    <x v="0"/>
    <s v="Activated"/>
    <s v="Onsite"/>
    <x v="299"/>
    <x v="0"/>
  </r>
  <r>
    <n v="313"/>
    <s v="MSc DS-AI"/>
    <s v="2025EM1100313"/>
    <s v="2025em1100313@bitspilani-digital.edu.in"/>
    <s v="C AMITHA REDDY"/>
    <s v="FEMALE"/>
    <s v="`+91-8688177435"/>
    <n v="15"/>
    <n v="15"/>
    <n v="15"/>
    <n v="19"/>
    <n v="64"/>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P-S1_Onsite"/>
    <s v="No Data"/>
    <s v="Present"/>
    <s v="P-S1_Onsite"/>
    <n v="19"/>
    <n v="16"/>
    <n v="35"/>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5"/>
    <n v="7.125"/>
    <n v="8"/>
    <n v="15"/>
    <n v="20"/>
    <n v="55.125"/>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300"/>
    <x v="0"/>
  </r>
  <r>
    <n v="314"/>
    <s v="MSc DS-AI"/>
    <s v="2025EM1100314"/>
    <s v="2025em1100314@bitspilani-digital.edu.in"/>
    <s v="SUNNY MITTAL"/>
    <s v="MALE"/>
    <s v="`+91-8810583948"/>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301"/>
    <x v="1"/>
  </r>
  <r>
    <n v="315"/>
    <s v="MSc DS-AI"/>
    <s v="2025EM1100315"/>
    <s v="2025em1100315@bitspilani-digital.edu.in"/>
    <s v="CHAUHAN BHUMI SUBHASH SUREKHA"/>
    <s v="FEMALE"/>
    <s v="`+91-8602638949"/>
    <n v="15"/>
    <n v="13.5"/>
    <n v="15"/>
    <n v="19"/>
    <n v="62.5"/>
    <n v="65"/>
    <s v="Statistical Modelling &amp; Inferencing"/>
    <s v="MDS DF401"/>
    <s v="0 missed"/>
    <s v="0 missed"/>
    <n v="3"/>
    <n v="1"/>
    <n v="1"/>
    <n v="1"/>
    <s v="0 missed"/>
    <n v="4"/>
    <n v="1"/>
    <x v="1"/>
    <s v="No Data"/>
    <s v="P-S2_Onsite"/>
    <s v="Present"/>
    <s v="P-S2_Onsite"/>
    <n v="5"/>
    <n v="5"/>
    <n v="7"/>
    <n v="9"/>
    <n v="10"/>
    <n v="10"/>
    <n v="56"/>
    <n v="60"/>
    <s v="Data Pre-Processing"/>
    <s v="MDS DF402"/>
    <s v="0 missed"/>
    <s v="-"/>
    <n v="6"/>
    <s v="-"/>
    <n v="1"/>
    <s v="-"/>
    <s v="0 missed"/>
    <n v="6"/>
    <n v="1"/>
    <x v="1"/>
    <s v="No Data"/>
    <s v="P-S2_Onsite"/>
    <s v="Present"/>
    <s v="P-S2_Onsite"/>
    <n v="20"/>
    <n v="19"/>
    <n v="39"/>
    <n v="60"/>
    <s v="Feature Engineering"/>
    <s v="MDS DF403"/>
    <s v="0 missed"/>
    <s v="0 missed"/>
    <n v="1"/>
    <n v="1"/>
    <n v="1"/>
    <n v="1"/>
    <s v="0 missed"/>
    <n v="2"/>
    <n v="1"/>
    <x v="1"/>
    <s v="No Data"/>
    <s v="P-S2_Onsite"/>
    <s v="Present"/>
    <s v="P-S2_Onsite"/>
    <n v="18"/>
    <n v="19"/>
    <n v="18"/>
    <n v="55"/>
    <n v="60"/>
    <s v="Data Visualization &amp; Storytelling"/>
    <s v="MDS DF404"/>
    <s v="0 missed"/>
    <s v="0 missed"/>
    <n v="2"/>
    <n v="1"/>
    <n v="1"/>
    <n v="1"/>
    <s v="0 missed"/>
    <n v="3"/>
    <n v="1"/>
    <x v="1"/>
    <s v="No Data"/>
    <s v="P-S2_Onsite"/>
    <s v="Present"/>
    <s v="P-S2_Onsite"/>
    <n v="5.5"/>
    <n v="5.875"/>
    <n v="8"/>
    <n v="15"/>
    <n v="18"/>
    <n v="52.3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02"/>
    <x v="0"/>
  </r>
  <r>
    <n v="316"/>
    <s v="MSc DS-AI"/>
    <s v="2025EM1100316"/>
    <s v="2025em1100316@bitspilani-digital.edu.in"/>
    <s v="RAMA KRISHNA NELAVALLI"/>
    <s v="MALE"/>
    <s v="`+44-7448956696"/>
    <n v="15"/>
    <s v="A"/>
    <n v="15"/>
    <n v="17"/>
    <n v="47"/>
    <n v="65"/>
    <s v="Statistical Modelling &amp; Inferencing"/>
    <s v="MDS DF401"/>
    <s v="1 missed"/>
    <s v="0 missed"/>
    <n v="2"/>
    <n v="1"/>
    <n v="0.66666666666666663"/>
    <n v="1"/>
    <s v="1 missed"/>
    <n v="3"/>
    <n v="0.75"/>
    <x v="4"/>
    <s v="No Data"/>
    <s v="P-S2_Online"/>
    <s v="Present"/>
    <s v="P-S2_Online"/>
    <n v="4.75"/>
    <n v="2.25"/>
    <s v="A"/>
    <s v="A"/>
    <n v="8"/>
    <n v="9"/>
    <n v="31"/>
    <n v="60"/>
    <s v="Data Pre-Processing"/>
    <s v="MDS DF402"/>
    <s v="2 missed"/>
    <s v="-"/>
    <n v="4"/>
    <s v="-"/>
    <n v="0.66666666666666663"/>
    <s v="-"/>
    <s v="2 missed"/>
    <n v="4"/>
    <n v="0.66666666666666663"/>
    <x v="5"/>
    <s v="No Data"/>
    <s v="P-S2_Online"/>
    <s v="Present"/>
    <s v="P-S2_Online"/>
    <s v="A"/>
    <n v="13"/>
    <n v="13"/>
    <n v="60"/>
    <s v="Feature Engineering"/>
    <s v="MDS DF403"/>
    <s v="1 missed"/>
    <s v="0 missed"/>
    <n v="0"/>
    <n v="1"/>
    <n v="0"/>
    <n v="1"/>
    <s v="1 missed"/>
    <n v="1"/>
    <n v="0.5"/>
    <x v="3"/>
    <s v="No Data"/>
    <s v="P-S2_Online"/>
    <s v="Present"/>
    <s v="P-S2_Online"/>
    <s v="A"/>
    <n v="19"/>
    <n v="17"/>
    <n v="36"/>
    <n v="60"/>
    <s v="Data Visualization &amp; Storytelling"/>
    <s v="MDS DF404"/>
    <s v="1 missed"/>
    <s v="0 missed"/>
    <n v="1"/>
    <n v="1"/>
    <n v="0.5"/>
    <n v="1"/>
    <s v="1 missed"/>
    <n v="2"/>
    <n v="0.66666666666666663"/>
    <x v="2"/>
    <s v="No Data"/>
    <s v="P-S2_Online"/>
    <s v="Present"/>
    <s v="P-S2_Online"/>
    <s v="A"/>
    <s v="A"/>
    <n v="9"/>
    <n v="12"/>
    <n v="18"/>
    <n v="39"/>
    <n v="65"/>
    <s v="Data Stores &amp; Pipelines"/>
    <s v="MDS DF406"/>
    <s v="2 missed"/>
    <s v="0 missed"/>
    <n v="1"/>
    <n v="2"/>
    <n v="0.33333333333333331"/>
    <n v="1"/>
    <s v="2 missed"/>
    <n v="3"/>
    <n v="0.6"/>
    <x v="10"/>
    <s v="No Data"/>
    <s v="P-S2_Online"/>
    <s v="Present"/>
    <s v="P-S2_Online"/>
    <s v="P-0, _x000a_A-0, _x000a_No Data-5"/>
    <s v="P-5, _x000a_A-0, _x000a_No Data-0"/>
    <s v="P-S2_Online"/>
    <s v="P-S2_Online"/>
    <s v="P-S2_Online"/>
    <s v="P-S2_Online"/>
    <s v="P-S2_Online"/>
    <x v="0"/>
    <s v="Activated"/>
    <s v="Online"/>
    <x v="303"/>
    <x v="0"/>
  </r>
  <r>
    <n v="317"/>
    <s v="MSc DS-AI"/>
    <s v="2025EM1100317"/>
    <s v="2025em1100317@bitspilani-digital.edu.in"/>
    <s v="SANSKRITI VERMA"/>
    <s v="FEMALE"/>
    <s v="`+91-8092327715"/>
    <n v="14.333"/>
    <n v="15"/>
    <n v="15"/>
    <n v="18"/>
    <n v="62.332999999999998"/>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No Data"/>
    <s v="P-S2_Onsite"/>
    <s v="Present"/>
    <s v="P-S2_Onsite"/>
    <n v="18"/>
    <n v="19"/>
    <n v="37"/>
    <n v="60"/>
    <s v="Feature Engineering"/>
    <s v="MDS DF403"/>
    <s v="0 missed"/>
    <s v="0 missed"/>
    <n v="1"/>
    <n v="1"/>
    <n v="1"/>
    <n v="1"/>
    <s v="0 missed"/>
    <n v="2"/>
    <n v="1"/>
    <x v="1"/>
    <s v="No Data"/>
    <s v="P-S2_Onsite"/>
    <s v="Present"/>
    <s v="P-S2_Onsite"/>
    <s v="A"/>
    <s v="A"/>
    <n v="19"/>
    <n v="19"/>
    <n v="60"/>
    <s v="Data Visualization &amp; Storytelling"/>
    <s v="MDS DF404"/>
    <s v="2 missed"/>
    <s v="0 missed"/>
    <n v="0"/>
    <n v="1"/>
    <n v="0"/>
    <n v="1"/>
    <s v="2 missed"/>
    <n v="1"/>
    <n v="0.33333333333333331"/>
    <x v="5"/>
    <s v="No Data"/>
    <s v="P-S2_Onsite"/>
    <s v="Present"/>
    <s v="P-S2_Onsite"/>
    <n v="5.5"/>
    <n v="7"/>
    <n v="8"/>
    <n v="15"/>
    <n v="18"/>
    <n v="53.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04"/>
    <x v="0"/>
  </r>
  <r>
    <n v="318"/>
    <s v="MSc DS-AI"/>
    <s v="2025EM1100318"/>
    <s v="2025em1100318@bitspilani-digital.edu.in"/>
    <s v="NARAYANAN KUTTY R."/>
    <s v="MALE"/>
    <s v="`+91-9629023563"/>
    <n v="15"/>
    <n v="15"/>
    <s v="A"/>
    <n v="19"/>
    <n v="49"/>
    <n v="65"/>
    <s v="Statistical Modelling &amp; Inferencing"/>
    <s v="MDS DF401"/>
    <s v="1 missed"/>
    <s v="0 missed"/>
    <n v="2"/>
    <n v="1"/>
    <n v="0.66666666666666663"/>
    <n v="1"/>
    <s v="1 missed"/>
    <n v="3"/>
    <n v="0.75"/>
    <x v="4"/>
    <s v="No Data"/>
    <s v="P-S2_Onsite"/>
    <s v="Present"/>
    <s v="P-S2_Onsite"/>
    <n v="4.75"/>
    <n v="5"/>
    <n v="10"/>
    <n v="10"/>
    <n v="8"/>
    <n v="10"/>
    <n v="57.5"/>
    <n v="60"/>
    <s v="Data Pre-Processing"/>
    <s v="MDS DF402"/>
    <s v="0 missed"/>
    <s v="-"/>
    <n v="6"/>
    <s v="-"/>
    <n v="1"/>
    <s v="-"/>
    <s v="0 missed"/>
    <n v="6"/>
    <n v="1"/>
    <x v="1"/>
    <s v="No Data"/>
    <s v="P-S2_Onsite"/>
    <s v="Present"/>
    <s v="P-S2_Onsite"/>
    <n v="19"/>
    <n v="19"/>
    <n v="38"/>
    <n v="60"/>
    <s v="Feature Engineering"/>
    <s v="MDS DF403"/>
    <s v="0 missed"/>
    <s v="0 missed"/>
    <n v="1"/>
    <n v="1"/>
    <n v="1"/>
    <n v="1"/>
    <s v="0 missed"/>
    <n v="2"/>
    <n v="1"/>
    <x v="1"/>
    <s v="P-S1_Onsite"/>
    <s v="No Data"/>
    <s v="Present"/>
    <s v="P-S1_Onsite"/>
    <s v="A"/>
    <n v="16"/>
    <n v="17"/>
    <n v="33"/>
    <n v="60"/>
    <s v="Data Visualization &amp; Storytelling"/>
    <s v="MDS DF404"/>
    <s v="1 missed"/>
    <s v="0 missed"/>
    <n v="1"/>
    <n v="1"/>
    <n v="0.5"/>
    <n v="1"/>
    <s v="1 missed"/>
    <n v="2"/>
    <n v="0.66666666666666663"/>
    <x v="2"/>
    <s v="P-S1_Onsite"/>
    <s v="No Data"/>
    <s v="Present"/>
    <s v="P-S1_Onsite"/>
    <n v="5"/>
    <n v="6.125"/>
    <n v="8"/>
    <n v="14"/>
    <n v="16"/>
    <n v="49.125"/>
    <n v="65"/>
    <s v="Data Stores &amp; Pipelines"/>
    <s v="MDS DF406"/>
    <s v="0 missed"/>
    <s v="0 missed"/>
    <n v="3"/>
    <n v="2"/>
    <n v="1"/>
    <n v="1"/>
    <s v="0 missed"/>
    <n v="5"/>
    <n v="1"/>
    <x v="1"/>
    <s v="P-S1_Onsite"/>
    <s v="No Data"/>
    <s v="Present"/>
    <s v="P-S1_Onsite"/>
    <s v="P-3, _x000a_A-0, _x000a_No Data-2"/>
    <s v="P-2, _x000a_A-0, _x000a_No Data-3"/>
    <s v="P-S2_Onsite"/>
    <s v="P-S2_Onsite"/>
    <s v="P-S1_Onsite"/>
    <s v="P-S1_Onsite"/>
    <s v="P-S1_Onsite"/>
    <x v="0"/>
    <s v="Activated"/>
    <s v="Onsite"/>
    <x v="305"/>
    <x v="0"/>
  </r>
  <r>
    <n v="319"/>
    <s v="MSc DS-AI"/>
    <s v="2025EM1100319"/>
    <s v="2025em1100319@bitspilani-digital.edu.in"/>
    <s v="RAGHAV CHANDNA"/>
    <s v="MALE"/>
    <s v="`+91-7015139616"/>
    <n v="12"/>
    <n v="12"/>
    <n v="15"/>
    <n v="17"/>
    <n v="56"/>
    <n v="65"/>
    <s v="Statistical Modelling &amp; Inferencing"/>
    <s v="MDS DF401"/>
    <s v="0 missed"/>
    <s v="0 missed"/>
    <n v="3"/>
    <n v="1"/>
    <n v="1"/>
    <n v="1"/>
    <s v="0 missed"/>
    <n v="4"/>
    <n v="1"/>
    <x v="1"/>
    <s v="No Data"/>
    <s v="P-S2_Onsite"/>
    <s v="Present"/>
    <s v="P-S2_Onsite"/>
    <n v="4.75"/>
    <n v="4"/>
    <n v="10"/>
    <n v="10"/>
    <n v="8"/>
    <n v="8"/>
    <n v="53.5"/>
    <n v="60"/>
    <s v="Data Pre-Processing"/>
    <s v="MDS DF402"/>
    <s v="0 missed"/>
    <s v="-"/>
    <n v="6"/>
    <s v="-"/>
    <n v="1"/>
    <s v="-"/>
    <s v="0 missed"/>
    <n v="6"/>
    <n v="1"/>
    <x v="1"/>
    <s v="No Data"/>
    <s v="P-S2_Onsite"/>
    <s v="Present"/>
    <s v="P-S2_Onsite"/>
    <n v="17"/>
    <n v="20.5"/>
    <n v="37.5"/>
    <n v="60"/>
    <s v="Feature Engineering"/>
    <s v="MDS DF403"/>
    <s v="0 missed"/>
    <s v="0 missed"/>
    <n v="1"/>
    <n v="1"/>
    <n v="1"/>
    <n v="1"/>
    <s v="0 missed"/>
    <n v="2"/>
    <n v="1"/>
    <x v="1"/>
    <s v="No Data"/>
    <s v="P-S2_Onsite"/>
    <s v="Present"/>
    <s v="P-S2_Onsite"/>
    <n v="16"/>
    <n v="18"/>
    <n v="17"/>
    <n v="51"/>
    <n v="60"/>
    <s v="Data Visualization &amp; Storytelling"/>
    <s v="MDS DF404"/>
    <s v="0 missed"/>
    <s v="0 missed"/>
    <n v="2"/>
    <n v="1"/>
    <n v="1"/>
    <n v="1"/>
    <s v="0 missed"/>
    <n v="3"/>
    <n v="1"/>
    <x v="1"/>
    <s v="No Data"/>
    <s v="P-S2_Onsite"/>
    <s v="Present"/>
    <s v="P-S2_Onsite"/>
    <n v="3.5"/>
    <n v="6.5"/>
    <n v="8"/>
    <n v="14"/>
    <n v="18"/>
    <n v="50"/>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06"/>
    <x v="0"/>
  </r>
  <r>
    <n v="320"/>
    <s v="MSc DS-AI"/>
    <s v="2025EM1100320"/>
    <s v="2025em1100320@bitspilani-digital.edu.in"/>
    <s v="RAKESH PUTTA"/>
    <s v="MALE"/>
    <s v="`+91-9663855668"/>
    <n v="15"/>
    <n v="15"/>
    <n v="15"/>
    <n v="18"/>
    <n v="63"/>
    <n v="65"/>
    <s v="Statistical Modelling &amp; Inferencing"/>
    <s v="MDS DF401"/>
    <s v="0 missed"/>
    <s v="0 missed"/>
    <n v="3"/>
    <n v="1"/>
    <n v="1"/>
    <n v="1"/>
    <s v="0 missed"/>
    <n v="4"/>
    <n v="1"/>
    <x v="1"/>
    <s v="No Data"/>
    <s v="P-S2_Online"/>
    <s v="Present"/>
    <s v="P-S2_Online"/>
    <n v="5"/>
    <n v="4.5"/>
    <n v="10"/>
    <n v="10"/>
    <n v="10"/>
    <n v="9"/>
    <n v="58"/>
    <n v="60"/>
    <s v="Data Pre-Processing"/>
    <s v="MDS DF402"/>
    <s v="0 missed"/>
    <s v="-"/>
    <n v="6"/>
    <s v="-"/>
    <n v="1"/>
    <s v="-"/>
    <s v="0 missed"/>
    <n v="6"/>
    <n v="1"/>
    <x v="1"/>
    <s v="No Data"/>
    <s v="P-S2_Online"/>
    <s v="Present"/>
    <s v="P-S2_Online"/>
    <n v="20"/>
    <n v="19"/>
    <n v="39"/>
    <n v="60"/>
    <s v="Feature Engineering"/>
    <s v="MDS DF403"/>
    <s v="0 missed"/>
    <s v="0 missed"/>
    <n v="1"/>
    <n v="1"/>
    <n v="1"/>
    <n v="1"/>
    <s v="0 missed"/>
    <n v="2"/>
    <n v="1"/>
    <x v="1"/>
    <s v="No Data"/>
    <s v="P-S2_Online"/>
    <s v="Present"/>
    <s v="P-S2_Online"/>
    <n v="19"/>
    <n v="19"/>
    <n v="20"/>
    <n v="58"/>
    <n v="60"/>
    <s v="Data Visualization &amp; Storytelling"/>
    <s v="MDS DF404"/>
    <s v="0 missed"/>
    <s v="0 missed"/>
    <n v="2"/>
    <n v="1"/>
    <n v="1"/>
    <n v="1"/>
    <s v="0 missed"/>
    <n v="3"/>
    <n v="1"/>
    <x v="1"/>
    <s v="No Data"/>
    <s v="P-S2_Online"/>
    <s v="Present"/>
    <s v="P-S2_Online"/>
    <n v="5.5"/>
    <n v="6.125"/>
    <n v="9"/>
    <n v="16"/>
    <n v="18"/>
    <n v="54.625"/>
    <n v="65"/>
    <s v="Data Stores &amp; Pipelines"/>
    <s v="MDS DF406"/>
    <s v="0 missed"/>
    <s v="0 missed"/>
    <n v="3"/>
    <n v="2"/>
    <n v="1"/>
    <n v="1"/>
    <s v="0 missed"/>
    <n v="5"/>
    <n v="1"/>
    <x v="1"/>
    <s v="No Data"/>
    <s v="P-S2_Online"/>
    <s v="Present"/>
    <s v="P-S2_Online"/>
    <s v="P-0, _x000a_A-0, _x000a_No Data-5"/>
    <s v="P-5, _x000a_A-0, _x000a_No Data-0"/>
    <s v="P-S2_Online"/>
    <s v="P-S2_Online"/>
    <s v="P-S2_Online"/>
    <s v="P-S2_Online"/>
    <s v="P-S2_Online"/>
    <x v="0"/>
    <s v="Activated"/>
    <s v="Online"/>
    <x v="307"/>
    <x v="0"/>
  </r>
  <r>
    <n v="321"/>
    <s v="MSc DS-AI"/>
    <s v="2025EM1100321"/>
    <s v="2025em1100321@bitspilani-digital.edu.in"/>
    <s v="ROHAN SINGH RAWAT"/>
    <s v="MALE"/>
    <s v="`+91-8587033069"/>
    <n v="14"/>
    <n v="15"/>
    <n v="15"/>
    <n v="17"/>
    <n v="61"/>
    <n v="65"/>
    <s v="Statistical Modelling &amp; Inferencing"/>
    <s v="MDS DF401"/>
    <s v="0 missed"/>
    <s v="0 missed"/>
    <n v="3"/>
    <n v="1"/>
    <n v="1"/>
    <n v="1"/>
    <s v="0 missed"/>
    <n v="4"/>
    <n v="1"/>
    <x v="1"/>
    <s v="No Data"/>
    <s v="P-S2_Onsite"/>
    <s v="Present"/>
    <s v="P-S2_Onsite"/>
    <n v="4.75"/>
    <n v="4.5"/>
    <n v="10"/>
    <n v="10"/>
    <n v="10"/>
    <n v="10"/>
    <n v="58.5"/>
    <n v="60"/>
    <s v="Data Pre-Processing"/>
    <s v="MDS DF402"/>
    <s v="0 missed"/>
    <s v="-"/>
    <n v="6"/>
    <s v="-"/>
    <n v="1"/>
    <s v="-"/>
    <s v="0 missed"/>
    <n v="6"/>
    <n v="1"/>
    <x v="1"/>
    <s v="No Data"/>
    <s v="P-S2_Onsite"/>
    <s v="Present"/>
    <s v="P-S2_Onsite"/>
    <n v="20"/>
    <n v="26"/>
    <n v="46"/>
    <n v="60"/>
    <s v="Feature Engineering"/>
    <s v="MDS DF403"/>
    <s v="0 missed"/>
    <s v="0 missed"/>
    <n v="1"/>
    <n v="1"/>
    <n v="1"/>
    <n v="1"/>
    <s v="0 missed"/>
    <n v="2"/>
    <n v="1"/>
    <x v="1"/>
    <s v="No Data"/>
    <s v="P-S2_Onsite"/>
    <s v="Present"/>
    <s v="P-S2_Onsite"/>
    <s v="A"/>
    <n v="19"/>
    <n v="20"/>
    <n v="39"/>
    <n v="60"/>
    <s v="Data Visualization &amp; Storytelling"/>
    <s v="MDS DF404"/>
    <s v="1 missed"/>
    <s v="0 missed"/>
    <n v="1"/>
    <n v="1"/>
    <n v="0.5"/>
    <n v="1"/>
    <s v="1 missed"/>
    <n v="2"/>
    <n v="0.66666666666666663"/>
    <x v="2"/>
    <s v="No Data"/>
    <s v="P-S2_Onsite"/>
    <s v="Present"/>
    <s v="P-S2_Onsite"/>
    <n v="6"/>
    <n v="6.625"/>
    <n v="8"/>
    <n v="14"/>
    <n v="18"/>
    <n v="52.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08"/>
    <x v="0"/>
  </r>
  <r>
    <n v="322"/>
    <s v="MSc DS-AI"/>
    <s v="2025EM1100322"/>
    <s v="2025em1100322@bitspilani-digital.edu.in"/>
    <s v="YOGESH MURARIYA"/>
    <s v="MALE"/>
    <s v="`+91-8586032137"/>
    <n v="15"/>
    <n v="15"/>
    <s v="A"/>
    <s v="A"/>
    <n v="30"/>
    <n v="65"/>
    <s v="Statistical Modelling &amp; Inferencing"/>
    <s v="MDS DF401"/>
    <s v="1 missed"/>
    <s v="1 missed"/>
    <n v="2"/>
    <n v="0"/>
    <n v="0.66666666666666663"/>
    <n v="0"/>
    <s v="2 missed"/>
    <n v="2"/>
    <n v="0.5"/>
    <x v="6"/>
    <s v="No Data"/>
    <s v="A-S2_Onsite"/>
    <s v="Absent"/>
    <s v="A-S2_Onsite"/>
    <n v="2.5"/>
    <n v="5"/>
    <n v="10"/>
    <n v="10"/>
    <n v="10"/>
    <s v="A"/>
    <n v="45"/>
    <n v="60"/>
    <s v="Data Pre-Processing"/>
    <s v="MDS DF402"/>
    <s v="1 missed"/>
    <s v="-"/>
    <n v="5"/>
    <s v="-"/>
    <n v="0.83333333333333337"/>
    <s v="-"/>
    <s v="1 missed"/>
    <n v="5"/>
    <n v="0.83333333333333337"/>
    <x v="2"/>
    <s v="No Data"/>
    <s v="A-S2_Onsite"/>
    <s v="Absent"/>
    <s v="A-S2_Onsite"/>
    <n v="19"/>
    <n v="27"/>
    <n v="46"/>
    <n v="60"/>
    <s v="Feature Engineering"/>
    <s v="MDS DF403"/>
    <s v="0 missed"/>
    <s v="0 missed"/>
    <n v="1"/>
    <n v="1"/>
    <n v="1"/>
    <n v="1"/>
    <s v="0 missed"/>
    <n v="2"/>
    <n v="1"/>
    <x v="1"/>
    <s v="No Data"/>
    <s v="A-S2_Onsite"/>
    <s v="Absent"/>
    <s v="A-S2_Onsite"/>
    <s v="A"/>
    <s v="A"/>
    <s v="A"/>
    <n v="0"/>
    <n v="60"/>
    <s v="Data Visualization &amp; Storytelling"/>
    <s v="MDS DF404"/>
    <s v="2 missed"/>
    <s v="1 missed"/>
    <n v="0"/>
    <n v="0"/>
    <n v="0"/>
    <n v="0"/>
    <s v="3 missed"/>
    <n v="0"/>
    <n v="0"/>
    <x v="0"/>
    <s v="No Data"/>
    <s v="A-S2_Onsite"/>
    <s v="Absent"/>
    <s v="A-S2_Onsite"/>
    <n v="6"/>
    <n v="7.375"/>
    <s v="A"/>
    <s v="A"/>
    <s v="A"/>
    <n v="13.37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309"/>
    <x v="1"/>
  </r>
  <r>
    <n v="323"/>
    <s v="MSc DS-AI"/>
    <s v="2025EM1100323"/>
    <s v="2025em1100323@bitspilani-digital.edu.in"/>
    <s v="JEYACHANDRAN R"/>
    <s v="MALE"/>
    <s v="`+91-9500111951"/>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324"/>
    <s v="MSc DS-AI"/>
    <s v="2025EM1100324"/>
    <s v="2025em1100324@bitspilani-digital.edu.in"/>
    <s v="WASEEM AHMAD KHAN"/>
    <s v="MALE"/>
    <s v="`+91-7838838827"/>
    <n v="15"/>
    <n v="15"/>
    <n v="15"/>
    <n v="18"/>
    <n v="63"/>
    <n v="65"/>
    <s v="Statistical Modelling &amp; Inferencing"/>
    <s v="MDS DF401"/>
    <s v="0 missed"/>
    <s v="0 missed"/>
    <n v="3"/>
    <n v="1"/>
    <n v="1"/>
    <n v="1"/>
    <s v="0 missed"/>
    <n v="4"/>
    <n v="1"/>
    <x v="1"/>
    <s v="No Data"/>
    <s v="P-S2_Onsite"/>
    <s v="Present"/>
    <s v="P-S2_Onsite"/>
    <n v="4.75"/>
    <n v="3.75"/>
    <n v="10"/>
    <n v="10"/>
    <n v="10"/>
    <s v="A"/>
    <n v="47"/>
    <n v="60"/>
    <s v="Data Pre-Processing"/>
    <s v="MDS DF402"/>
    <s v="1 missed"/>
    <s v="-"/>
    <n v="5"/>
    <s v="-"/>
    <n v="0.83333333333333337"/>
    <s v="-"/>
    <s v="1 missed"/>
    <n v="5"/>
    <n v="0.83333333333333337"/>
    <x v="2"/>
    <s v="No Data"/>
    <s v="P-S2_Onsite"/>
    <s v="Present"/>
    <s v="P-S2_Onsite"/>
    <n v="19"/>
    <n v="5"/>
    <n v="24"/>
    <n v="60"/>
    <s v="Feature Engineering"/>
    <s v="MDS DF403"/>
    <s v="0 missed"/>
    <s v="0 missed"/>
    <n v="1"/>
    <n v="1"/>
    <n v="1"/>
    <n v="1"/>
    <s v="0 missed"/>
    <n v="2"/>
    <n v="1"/>
    <x v="1"/>
    <s v="No Data"/>
    <s v="P-S2_Onsite"/>
    <s v="Present"/>
    <s v="P-S2_Onsite"/>
    <n v="20"/>
    <s v="A"/>
    <n v="16"/>
    <n v="36"/>
    <n v="60"/>
    <s v="Data Visualization &amp; Storytelling"/>
    <s v="MDS DF404"/>
    <s v="1 missed"/>
    <s v="0 missed"/>
    <n v="1"/>
    <n v="1"/>
    <n v="0.5"/>
    <n v="1"/>
    <s v="1 missed"/>
    <n v="2"/>
    <n v="0.66666666666666663"/>
    <x v="2"/>
    <s v="No Data"/>
    <s v="P-S2_Onsite"/>
    <s v="Present"/>
    <s v="P-S2_Onsite"/>
    <n v="6.5"/>
    <s v="A"/>
    <s v="A"/>
    <n v="12"/>
    <n v="18"/>
    <n v="36.5"/>
    <n v="65"/>
    <s v="Data Stores &amp; Pipelines"/>
    <s v="MDS DF406"/>
    <s v="2 missed"/>
    <s v="0 missed"/>
    <n v="1"/>
    <n v="2"/>
    <n v="0.33333333333333331"/>
    <n v="1"/>
    <s v="2 missed"/>
    <n v="3"/>
    <n v="0.6"/>
    <x v="10"/>
    <s v="No Data"/>
    <s v="P-S2_Onsite"/>
    <s v="Present"/>
    <s v="P-S2_Onsite"/>
    <s v="P-0, _x000a_A-0, _x000a_No Data-5"/>
    <s v="P-5, _x000a_A-0, _x000a_No Data-0"/>
    <s v="P-S2_Onsite"/>
    <s v="P-S2_Onsite"/>
    <s v="P-S2_Onsite"/>
    <s v="P-S2_Onsite"/>
    <s v="P-S2_Onsite"/>
    <x v="0"/>
    <s v="Activated"/>
    <s v="Onsite"/>
    <x v="310"/>
    <x v="0"/>
  </r>
  <r>
    <n v="325"/>
    <s v="MSc DS-AI"/>
    <s v="2025EM1100325"/>
    <s v="2025em1100325@bitspilani-digital.edu.in"/>
    <s v="MAMTA SHAW"/>
    <s v="FEMALE"/>
    <s v="`+91-9163607592"/>
    <n v="15"/>
    <n v="15"/>
    <n v="15"/>
    <n v="19"/>
    <n v="64"/>
    <n v="65"/>
    <s v="Statistical Modelling &amp; Inferencing"/>
    <s v="MDS DF401"/>
    <s v="0 missed"/>
    <s v="0 missed"/>
    <n v="3"/>
    <n v="1"/>
    <n v="1"/>
    <n v="1"/>
    <s v="0 missed"/>
    <n v="4"/>
    <n v="1"/>
    <x v="1"/>
    <s v="P-S1_Onsite"/>
    <s v="No Data"/>
    <s v="Present"/>
    <s v="P-S1_Onsite"/>
    <n v="4.75"/>
    <n v="4.5"/>
    <n v="10"/>
    <n v="10"/>
    <n v="10"/>
    <n v="10"/>
    <n v="58.5"/>
    <n v="60"/>
    <s v="Data Pre-Processing"/>
    <s v="MDS DF402"/>
    <s v="0 missed"/>
    <s v="-"/>
    <n v="6"/>
    <s v="-"/>
    <n v="1"/>
    <s v="-"/>
    <s v="0 missed"/>
    <n v="6"/>
    <n v="1"/>
    <x v="1"/>
    <s v="No Data"/>
    <s v="P-S2_Onsite"/>
    <s v="Present"/>
    <s v="P-S2_Onsite"/>
    <n v="20"/>
    <n v="27"/>
    <n v="47"/>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No Data"/>
    <s v="P-S2_Onsite"/>
    <s v="Present"/>
    <s v="P-S2_Onsite"/>
    <n v="8"/>
    <n v="7.5"/>
    <n v="8"/>
    <n v="17"/>
    <n v="18"/>
    <n v="58.5"/>
    <n v="65"/>
    <s v="Data Stores &amp; Pipelines"/>
    <s v="MDS DF406"/>
    <s v="0 missed"/>
    <s v="0 missed"/>
    <n v="3"/>
    <n v="2"/>
    <n v="1"/>
    <n v="1"/>
    <s v="0 missed"/>
    <n v="5"/>
    <n v="1"/>
    <x v="1"/>
    <s v="P-S1_Onsite"/>
    <s v="No Data"/>
    <s v="Present"/>
    <s v="P-S1_Onsite"/>
    <s v="P-2, _x000a_A-0, _x000a_No Data-3"/>
    <s v="P-3, _x000a_A-0, _x000a_No Data-2"/>
    <s v="P-S1_Onsite"/>
    <s v="P-S2_Onsite"/>
    <s v="P-S2_Onsite"/>
    <s v="P-S2_Onsite"/>
    <s v="P-S1_Onsite"/>
    <x v="0"/>
    <s v="Activated"/>
    <s v="Onsite"/>
    <x v="311"/>
    <x v="0"/>
  </r>
  <r>
    <n v="326"/>
    <s v="MSc DS-AI"/>
    <s v="2025EM1100326"/>
    <s v="2025em1100326@bitspilani-digital.edu.in"/>
    <s v="RAJEEV KUMAR"/>
    <s v="MALE"/>
    <s v="`+91-9137087522"/>
    <s v="A"/>
    <n v="13.5"/>
    <n v="15"/>
    <n v="17"/>
    <n v="45.5"/>
    <n v="65"/>
    <s v="Statistical Modelling &amp; Inferencing"/>
    <s v="MDS DF401"/>
    <s v="1 missed"/>
    <s v="0 missed"/>
    <n v="2"/>
    <n v="1"/>
    <n v="0.66666666666666663"/>
    <n v="1"/>
    <s v="1 missed"/>
    <n v="3"/>
    <n v="0.75"/>
    <x v="4"/>
    <s v="No Data"/>
    <s v="P-S2_Onsite"/>
    <s v="Present"/>
    <s v="P-S2_Onsite"/>
    <s v="A"/>
    <s v="A"/>
    <s v="A"/>
    <n v="9"/>
    <n v="8"/>
    <n v="10"/>
    <n v="27"/>
    <n v="60"/>
    <s v="Data Pre-Processing"/>
    <s v="MDS DF402"/>
    <s v="3 missed"/>
    <s v="-"/>
    <n v="3"/>
    <s v="-"/>
    <n v="0.5"/>
    <s v="-"/>
    <s v="3 missed"/>
    <n v="3"/>
    <n v="0.5"/>
    <x v="4"/>
    <s v="No Data"/>
    <s v="P-S2_Onsite"/>
    <s v="Present"/>
    <s v="P-S2_Onsite"/>
    <s v="A"/>
    <n v="7"/>
    <n v="7"/>
    <n v="60"/>
    <s v="Feature Engineering"/>
    <s v="MDS DF403"/>
    <s v="1 missed"/>
    <s v="0 missed"/>
    <n v="0"/>
    <n v="1"/>
    <n v="0"/>
    <n v="1"/>
    <s v="1 missed"/>
    <n v="1"/>
    <n v="0.5"/>
    <x v="3"/>
    <s v="No Data"/>
    <s v="P-S2_Onsite"/>
    <s v="Present"/>
    <s v="P-S2_Onsite"/>
    <n v="18"/>
    <n v="20"/>
    <n v="15"/>
    <n v="53"/>
    <n v="60"/>
    <s v="Data Visualization &amp; Storytelling"/>
    <s v="MDS DF404"/>
    <s v="0 missed"/>
    <s v="0 missed"/>
    <n v="2"/>
    <n v="1"/>
    <n v="1"/>
    <n v="1"/>
    <s v="0 missed"/>
    <n v="3"/>
    <n v="1"/>
    <x v="1"/>
    <s v="No Data"/>
    <s v="P-S2_Onsite"/>
    <s v="Present"/>
    <s v="P-S2_Onsite"/>
    <s v="A"/>
    <n v="7.125"/>
    <n v="8"/>
    <n v="13"/>
    <n v="17"/>
    <n v="45.125"/>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312"/>
    <x v="0"/>
  </r>
  <r>
    <n v="327"/>
    <s v="MSc DS-AI"/>
    <s v="2025EM1100327"/>
    <s v="2025em1100327@bitspilani-digital.edu.in"/>
    <s v="MD. ABIDULLAH"/>
    <s v="MALE"/>
    <s v="`+91-9885429135"/>
    <n v="11.334"/>
    <n v="13.5"/>
    <n v="12"/>
    <n v="17"/>
    <n v="53.834000000000003"/>
    <n v="65"/>
    <s v="Statistical Modelling &amp; Inferencing"/>
    <s v="MDS DF401"/>
    <s v="0 missed"/>
    <s v="0 missed"/>
    <n v="3"/>
    <n v="1"/>
    <n v="1"/>
    <n v="1"/>
    <s v="0 missed"/>
    <n v="4"/>
    <n v="1"/>
    <x v="1"/>
    <s v="No Data"/>
    <s v="P-S2_Onsite"/>
    <s v="Present"/>
    <s v="P-S2_Onsite"/>
    <n v="3.25"/>
    <n v="3.25"/>
    <n v="10"/>
    <n v="9"/>
    <n v="4"/>
    <n v="8"/>
    <n v="44"/>
    <n v="60"/>
    <s v="Data Pre-Processing"/>
    <s v="MDS DF402"/>
    <s v="0 missed"/>
    <s v="-"/>
    <n v="6"/>
    <s v="-"/>
    <n v="1"/>
    <s v="-"/>
    <s v="0 missed"/>
    <n v="6"/>
    <n v="1"/>
    <x v="1"/>
    <s v="No Data"/>
    <s v="P-S2_Onsite"/>
    <s v="Present"/>
    <s v="P-S2_Onsite"/>
    <n v="17"/>
    <n v="25"/>
    <n v="42"/>
    <n v="60"/>
    <s v="Feature Engineering"/>
    <s v="MDS DF403"/>
    <s v="0 missed"/>
    <s v="0 missed"/>
    <n v="1"/>
    <n v="1"/>
    <n v="1"/>
    <n v="1"/>
    <s v="0 missed"/>
    <n v="2"/>
    <n v="1"/>
    <x v="1"/>
    <s v="P-S1_Onsite"/>
    <s v="No Data"/>
    <s v="Present"/>
    <s v="P-S1_Onsite"/>
    <n v="14"/>
    <n v="16"/>
    <n v="17"/>
    <n v="47"/>
    <n v="60"/>
    <s v="Data Visualization &amp; Storytelling"/>
    <s v="MDS DF404"/>
    <s v="0 missed"/>
    <s v="0 missed"/>
    <n v="2"/>
    <n v="1"/>
    <n v="1"/>
    <n v="1"/>
    <s v="0 missed"/>
    <n v="3"/>
    <n v="1"/>
    <x v="1"/>
    <s v="P-S1_Onsite"/>
    <s v="No Data"/>
    <s v="Present"/>
    <s v="P-S1_Onsite"/>
    <n v="4"/>
    <n v="6"/>
    <n v="7.5"/>
    <n v="13"/>
    <n v="18"/>
    <n v="48.5"/>
    <n v="65"/>
    <s v="Data Stores &amp; Pipelines"/>
    <s v="MDS DF406"/>
    <s v="0 missed"/>
    <s v="0 missed"/>
    <n v="3"/>
    <n v="2"/>
    <n v="1"/>
    <n v="1"/>
    <s v="0 missed"/>
    <n v="5"/>
    <n v="1"/>
    <x v="1"/>
    <s v="No Data"/>
    <s v="P-S2_Onsite"/>
    <s v="Present"/>
    <s v="P-S2_Onsite"/>
    <s v="P-2, _x000a_A-0, _x000a_No Data-3"/>
    <s v="P-3, _x000a_A-0, _x000a_No Data-2"/>
    <s v="P-S2_Onsite"/>
    <s v="P-S2_Onsite"/>
    <s v="P-S1_Onsite"/>
    <s v="P-S1_Onsite"/>
    <s v="P-S2_Onsite"/>
    <x v="0"/>
    <s v="Activated"/>
    <s v="Onsite"/>
    <x v="313"/>
    <x v="0"/>
  </r>
  <r>
    <n v="328"/>
    <s v="MSc DS-AI"/>
    <s v="2025EM1100328"/>
    <s v="2025em1100328@bitspilani-digital.edu.in"/>
    <s v="DHRUV VISHIN"/>
    <s v="MALE"/>
    <s v="`+91-7048903137"/>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314"/>
    <x v="1"/>
  </r>
  <r>
    <n v="329"/>
    <s v="MSc DS-AI"/>
    <s v="2025EM1100329"/>
    <s v="2025em1100329@bitspilani-digital.edu.in"/>
    <s v="VIKAS PUTTA"/>
    <s v="MALE"/>
    <s v="`+91-7259865566"/>
    <n v="15"/>
    <n v="15"/>
    <n v="15"/>
    <n v="20"/>
    <n v="65"/>
    <n v="65"/>
    <s v="Statistical Modelling &amp; Inferencing"/>
    <s v="MDS DF401"/>
    <s v="0 missed"/>
    <s v="0 missed"/>
    <n v="3"/>
    <n v="1"/>
    <n v="1"/>
    <n v="1"/>
    <s v="0 missed"/>
    <n v="4"/>
    <n v="1"/>
    <x v="1"/>
    <s v="P-S1_Onsite"/>
    <s v="No Data"/>
    <s v="Present"/>
    <s v="P-S1_Onsite"/>
    <n v="5"/>
    <n v="4.5"/>
    <n v="10"/>
    <n v="10"/>
    <n v="10"/>
    <n v="10"/>
    <n v="59"/>
    <n v="60"/>
    <s v="Data Pre-Processing"/>
    <s v="MDS DF402"/>
    <s v="0 missed"/>
    <s v="-"/>
    <n v="6"/>
    <s v="-"/>
    <n v="1"/>
    <s v="-"/>
    <s v="0 missed"/>
    <n v="6"/>
    <n v="1"/>
    <x v="1"/>
    <s v="P-S1_Onsite"/>
    <s v="No Data"/>
    <s v="Present"/>
    <s v="P-S1_Onsite"/>
    <n v="20"/>
    <n v="28"/>
    <n v="48"/>
    <n v="60"/>
    <s v="Feature Engineering"/>
    <s v="MDS DF403"/>
    <s v="0 missed"/>
    <s v="0 missed"/>
    <n v="1"/>
    <n v="1"/>
    <n v="1"/>
    <n v="1"/>
    <s v="0 missed"/>
    <n v="2"/>
    <n v="1"/>
    <x v="1"/>
    <s v="P-S1_Onsite"/>
    <s v="No Data"/>
    <s v="Present"/>
    <s v="P-S1_Onsite"/>
    <n v="19"/>
    <n v="20"/>
    <n v="19"/>
    <n v="58"/>
    <n v="60"/>
    <s v="Data Visualization &amp; Storytelling"/>
    <s v="MDS DF404"/>
    <s v="0 missed"/>
    <s v="0 missed"/>
    <n v="2"/>
    <n v="1"/>
    <n v="1"/>
    <n v="1"/>
    <s v="0 missed"/>
    <n v="3"/>
    <n v="1"/>
    <x v="1"/>
    <s v="P-S1_Onsite"/>
    <s v="No Data"/>
    <s v="Present"/>
    <s v="P-S1_Onsite"/>
    <n v="2"/>
    <n v="5.875"/>
    <n v="9"/>
    <n v="16"/>
    <n v="17"/>
    <n v="49.87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315"/>
    <x v="0"/>
  </r>
  <r>
    <n v="330"/>
    <s v="MSc DS-AI"/>
    <s v="2025EM1100330"/>
    <s v="2025em1100330@bitspilani-digital.edu.in"/>
    <s v="CHILUKURI SRUJANA"/>
    <s v="FEMALE"/>
    <s v="`+91-9427851685"/>
    <s v="A"/>
    <n v="15"/>
    <n v="15"/>
    <n v="17"/>
    <n v="47"/>
    <n v="65"/>
    <s v="Statistical Modelling &amp; Inferencing"/>
    <s v="MDS DF401"/>
    <s v="1 missed"/>
    <s v="0 missed"/>
    <n v="2"/>
    <n v="1"/>
    <n v="0.66666666666666663"/>
    <n v="1"/>
    <s v="1 missed"/>
    <n v="3"/>
    <n v="0.75"/>
    <x v="4"/>
    <s v="P-S1_Online"/>
    <s v="No Data"/>
    <s v="Present"/>
    <s v="P-S1_Online"/>
    <n v="4.75"/>
    <n v="4.5"/>
    <n v="10"/>
    <n v="10"/>
    <n v="10"/>
    <n v="10"/>
    <n v="58.5"/>
    <n v="60"/>
    <s v="Data Pre-Processing"/>
    <s v="MDS DF402"/>
    <s v="0 missed"/>
    <s v="-"/>
    <n v="6"/>
    <s v="-"/>
    <n v="1"/>
    <s v="-"/>
    <s v="0 missed"/>
    <n v="6"/>
    <n v="1"/>
    <x v="1"/>
    <s v="P-S1_Online"/>
    <s v="No Data"/>
    <s v="Present"/>
    <s v="P-S1_Online"/>
    <n v="20"/>
    <n v="21"/>
    <n v="41"/>
    <n v="60"/>
    <s v="Feature Engineering"/>
    <s v="MDS DF403"/>
    <s v="0 missed"/>
    <s v="0 missed"/>
    <n v="1"/>
    <n v="1"/>
    <n v="1"/>
    <n v="1"/>
    <s v="0 missed"/>
    <n v="2"/>
    <n v="1"/>
    <x v="1"/>
    <s v="No Data"/>
    <s v="P-S2_Online"/>
    <s v="Present"/>
    <s v="P-S2_Online"/>
    <n v="20"/>
    <n v="19"/>
    <n v="18"/>
    <n v="57"/>
    <n v="60"/>
    <s v="Data Visualization &amp; Storytelling"/>
    <s v="MDS DF404"/>
    <s v="0 missed"/>
    <s v="0 missed"/>
    <n v="2"/>
    <n v="1"/>
    <n v="1"/>
    <n v="1"/>
    <s v="0 missed"/>
    <n v="3"/>
    <n v="1"/>
    <x v="1"/>
    <s v="No Data"/>
    <s v="P-S2_Online"/>
    <s v="Present"/>
    <s v="P-S2_Online"/>
    <s v="A"/>
    <n v="6.625"/>
    <n v="8"/>
    <n v="18"/>
    <n v="20"/>
    <n v="52.625"/>
    <n v="65"/>
    <s v="Data Stores &amp; Pipelines"/>
    <s v="MDS DF406"/>
    <s v="1 missed"/>
    <s v="0 missed"/>
    <n v="2"/>
    <n v="2"/>
    <n v="0.66666666666666663"/>
    <n v="1"/>
    <s v="1 missed"/>
    <n v="4"/>
    <n v="0.8"/>
    <x v="2"/>
    <s v="P-S1_Online"/>
    <s v="No Data"/>
    <s v="Present"/>
    <s v="P-S1_Online"/>
    <s v="P-3, _x000a_A-0, _x000a_No Data-2"/>
    <s v="P-2, _x000a_A-0, _x000a_No Data-3"/>
    <s v="P-S1_Online"/>
    <s v="P-S1_Online"/>
    <s v="P-S2_Online"/>
    <s v="P-S2_Online"/>
    <s v="P-S1_Online"/>
    <x v="0"/>
    <s v="Activated"/>
    <s v="Online"/>
    <x v="316"/>
    <x v="0"/>
  </r>
  <r>
    <n v="331"/>
    <s v="MSc DS-AI"/>
    <s v="2025EM1100331"/>
    <s v="2025em1100331@bitspilani-digital.edu.in"/>
    <s v="K R RAAKESH"/>
    <s v="MALE"/>
    <s v="`+91-9626755565"/>
    <n v="13"/>
    <s v="A"/>
    <n v="15"/>
    <n v="14"/>
    <n v="42"/>
    <n v="65"/>
    <s v="Statistical Modelling &amp; Inferencing"/>
    <s v="MDS DF401"/>
    <s v="1 missed"/>
    <s v="0 missed"/>
    <n v="2"/>
    <n v="1"/>
    <n v="0.66666666666666663"/>
    <n v="1"/>
    <s v="1 missed"/>
    <n v="3"/>
    <n v="0.75"/>
    <x v="4"/>
    <s v="P-S1_Onsite"/>
    <s v="No Data"/>
    <s v="Present"/>
    <s v="P-S1_Onsite"/>
    <n v="4.25"/>
    <n v="5"/>
    <n v="10"/>
    <s v="A"/>
    <n v="10"/>
    <n v="10"/>
    <n v="48.5"/>
    <n v="60"/>
    <s v="Data Pre-Processing"/>
    <s v="MDS DF402"/>
    <s v="1 missed"/>
    <s v="-"/>
    <n v="5"/>
    <s v="-"/>
    <n v="0.83333333333333337"/>
    <s v="-"/>
    <s v="1 missed"/>
    <n v="5"/>
    <n v="0.83333333333333337"/>
    <x v="2"/>
    <s v="P-S1_Onsite"/>
    <s v="No Data"/>
    <s v="Present"/>
    <s v="P-S1_Onsite"/>
    <n v="16"/>
    <n v="32.5"/>
    <n v="48.5"/>
    <n v="60"/>
    <s v="Feature Engineering"/>
    <s v="MDS DF403"/>
    <s v="0 missed"/>
    <s v="0 missed"/>
    <n v="1"/>
    <n v="1"/>
    <n v="1"/>
    <n v="1"/>
    <s v="0 missed"/>
    <n v="2"/>
    <n v="1"/>
    <x v="1"/>
    <s v="P-S1_Onsite"/>
    <s v="No Data"/>
    <s v="Present"/>
    <s v="P-S1_Onsite"/>
    <n v="12"/>
    <n v="17"/>
    <n v="18"/>
    <n v="47"/>
    <n v="60"/>
    <s v="Data Visualization &amp; Storytelling"/>
    <s v="MDS DF404"/>
    <s v="0 missed"/>
    <s v="0 missed"/>
    <n v="2"/>
    <n v="1"/>
    <n v="1"/>
    <n v="1"/>
    <s v="0 missed"/>
    <n v="3"/>
    <n v="1"/>
    <x v="1"/>
    <s v="P-S1_Onsite"/>
    <s v="No Data"/>
    <s v="Present"/>
    <s v="P-S1_Onsite"/>
    <n v="7"/>
    <s v="A"/>
    <n v="5"/>
    <n v="4"/>
    <n v="10"/>
    <n v="26"/>
    <n v="65"/>
    <s v="Data Stores &amp; Pipelines"/>
    <s v="MDS DF406"/>
    <s v="1 missed"/>
    <s v="0 missed"/>
    <n v="2"/>
    <n v="2"/>
    <n v="0.66666666666666663"/>
    <n v="1"/>
    <s v="1 missed"/>
    <n v="4"/>
    <n v="0.8"/>
    <x v="2"/>
    <s v="P-S1_Onsite"/>
    <s v="No Data"/>
    <s v="Present"/>
    <s v="P-S1_Onsite"/>
    <s v="P-5, _x000a_A-0, _x000a_No Data-0"/>
    <s v="P-0, _x000a_A-0, _x000a_No Data-5"/>
    <s v="P-S1_Onsite"/>
    <s v="P-S1_Onsite"/>
    <s v="P-S1_Onsite"/>
    <s v="P-S1_Onsite"/>
    <s v="P-S1_Onsite"/>
    <x v="0"/>
    <s v="Activated"/>
    <s v="Onsite"/>
    <x v="317"/>
    <x v="0"/>
  </r>
  <r>
    <n v="332"/>
    <s v="MSc DS-AI"/>
    <s v="2025EM1100332"/>
    <s v="2025em1100332@bitspilani-digital.edu.in"/>
    <s v="ASOK KUMAR M B"/>
    <s v="MALE"/>
    <s v="`+91-9947012710"/>
    <n v="15"/>
    <n v="15"/>
    <n v="15"/>
    <n v="18"/>
    <n v="63"/>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No Data"/>
    <s v="P-S2_Onsite"/>
    <s v="Present"/>
    <s v="P-S2_Onsite"/>
    <n v="20"/>
    <n v="27.5"/>
    <n v="47.5"/>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5.5"/>
    <n v="6.75"/>
    <n v="9"/>
    <n v="19"/>
    <n v="20"/>
    <n v="60.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18"/>
    <x v="0"/>
  </r>
  <r>
    <n v="333"/>
    <s v="MSc DS-AI"/>
    <s v="2025EM1100333"/>
    <s v="2025em1100333@bitspilani-digital.edu.in"/>
    <s v="SANJAY V NARGUND"/>
    <s v="MALE"/>
    <s v="`+91-9916696619"/>
    <n v="15"/>
    <n v="15"/>
    <n v="15"/>
    <n v="20"/>
    <n v="65"/>
    <n v="65"/>
    <s v="Statistical Modelling &amp; Inferencing"/>
    <s v="MDS DF401"/>
    <s v="0 missed"/>
    <s v="0 missed"/>
    <n v="3"/>
    <n v="1"/>
    <n v="1"/>
    <n v="1"/>
    <s v="0 missed"/>
    <n v="4"/>
    <n v="1"/>
    <x v="1"/>
    <s v="P-S1_Onsite"/>
    <s v="No Data"/>
    <s v="Present"/>
    <s v="P-S1_Onsite"/>
    <n v="5"/>
    <n v="5"/>
    <n v="10"/>
    <n v="10"/>
    <n v="10"/>
    <n v="9"/>
    <n v="59"/>
    <n v="60"/>
    <s v="Data Pre-Processing"/>
    <s v="MDS DF402"/>
    <s v="0 missed"/>
    <s v="-"/>
    <n v="6"/>
    <s v="-"/>
    <n v="1"/>
    <s v="-"/>
    <s v="0 missed"/>
    <n v="6"/>
    <n v="1"/>
    <x v="1"/>
    <s v="P-S1_Onsite"/>
    <s v="No Data"/>
    <s v="Present"/>
    <s v="P-S1_Onsite"/>
    <n v="19"/>
    <n v="23.5"/>
    <n v="42.5"/>
    <n v="60"/>
    <s v="Feature Engineering"/>
    <s v="MDS DF403"/>
    <s v="0 missed"/>
    <s v="0 missed"/>
    <n v="1"/>
    <n v="1"/>
    <n v="1"/>
    <n v="1"/>
    <s v="0 missed"/>
    <n v="2"/>
    <n v="1"/>
    <x v="1"/>
    <s v="P-S1_Onsite"/>
    <s v="No Data"/>
    <s v="Present"/>
    <s v="P-S1_Onsite"/>
    <n v="19"/>
    <n v="20"/>
    <n v="20"/>
    <n v="59"/>
    <n v="60"/>
    <s v="Data Visualization &amp; Storytelling"/>
    <s v="MDS DF404"/>
    <s v="0 missed"/>
    <s v="0 missed"/>
    <n v="2"/>
    <n v="1"/>
    <n v="1"/>
    <n v="1"/>
    <s v="0 missed"/>
    <n v="3"/>
    <n v="1"/>
    <x v="1"/>
    <s v="P-S1_Onsite"/>
    <s v="No Data"/>
    <s v="Present"/>
    <s v="P-S1_Onsite"/>
    <n v="6"/>
    <n v="7.625"/>
    <n v="9"/>
    <n v="16"/>
    <n v="19"/>
    <n v="57.6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319"/>
    <x v="0"/>
  </r>
  <r>
    <n v="334"/>
    <s v="MSc DS-AI"/>
    <s v="2025EM1100334"/>
    <s v="2025em1100334@bitspilani-digital.edu.in"/>
    <s v="ANUVAB SEN"/>
    <s v="MALE"/>
    <s v="`+91-8335817316"/>
    <s v="A"/>
    <n v="15"/>
    <n v="15"/>
    <n v="17"/>
    <n v="47"/>
    <n v="65"/>
    <s v="Statistical Modelling &amp; Inferencing"/>
    <s v="MDS DF401"/>
    <s v="1 missed"/>
    <s v="0 missed"/>
    <n v="2"/>
    <n v="1"/>
    <n v="0.66666666666666663"/>
    <n v="1"/>
    <s v="1 missed"/>
    <n v="3"/>
    <n v="0.75"/>
    <x v="4"/>
    <s v="P-S1_Onsite"/>
    <s v="No Data"/>
    <s v="Present"/>
    <s v="P-S1_Onsite"/>
    <n v="5"/>
    <n v="4.75"/>
    <n v="10"/>
    <n v="10"/>
    <n v="10"/>
    <n v="10"/>
    <n v="59.5"/>
    <n v="60"/>
    <s v="Data Pre-Processing"/>
    <s v="MDS DF402"/>
    <s v="0 missed"/>
    <s v="-"/>
    <n v="6"/>
    <s v="-"/>
    <n v="1"/>
    <s v="-"/>
    <s v="0 missed"/>
    <n v="6"/>
    <n v="1"/>
    <x v="1"/>
    <s v="P-S1_Onsite"/>
    <s v="No Data"/>
    <s v="Present"/>
    <s v="P-S1_Onsite"/>
    <n v="20"/>
    <n v="29.5"/>
    <n v="49.5"/>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5.5"/>
    <n v="7.5"/>
    <n v="8"/>
    <n v="14"/>
    <n v="20"/>
    <n v="5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320"/>
    <x v="0"/>
  </r>
  <r>
    <n v="335"/>
    <s v="MSc DS-AI"/>
    <s v="2025EM1100335"/>
    <s v="2025em1100335@bitspilani-digital.edu.in"/>
    <s v="MUHAMMAD ABBAS MOHD HANIF WANGDE"/>
    <s v="MALE"/>
    <s v="`+91-8369843963"/>
    <n v="15"/>
    <n v="15"/>
    <n v="15"/>
    <n v="19"/>
    <n v="64"/>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P-S1_Onsite"/>
    <s v="No Data"/>
    <s v="Present"/>
    <s v="P-S1_Onsite"/>
    <n v="20"/>
    <n v="26"/>
    <n v="46"/>
    <n v="60"/>
    <s v="Feature Engineering"/>
    <s v="MDS DF403"/>
    <s v="0 missed"/>
    <s v="0 missed"/>
    <n v="1"/>
    <n v="1"/>
    <n v="1"/>
    <n v="1"/>
    <s v="0 missed"/>
    <n v="2"/>
    <n v="1"/>
    <x v="1"/>
    <s v="No Data"/>
    <s v="P-S2_Onsite"/>
    <s v="Present"/>
    <s v="P-S2_Onsite"/>
    <n v="20"/>
    <n v="20"/>
    <n v="19"/>
    <n v="59"/>
    <n v="60"/>
    <s v="Data Visualization &amp; Storytelling"/>
    <s v="MDS DF404"/>
    <s v="0 missed"/>
    <s v="0 missed"/>
    <n v="2"/>
    <n v="1"/>
    <n v="1"/>
    <n v="1"/>
    <s v="0 missed"/>
    <n v="3"/>
    <n v="1"/>
    <x v="1"/>
    <s v="P-S1_Onsite"/>
    <s v="No Data"/>
    <s v="Present"/>
    <s v="P-S1_Onsite"/>
    <n v="5.5"/>
    <n v="6.625"/>
    <n v="8"/>
    <n v="14"/>
    <n v="16"/>
    <n v="50.12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321"/>
    <x v="0"/>
  </r>
  <r>
    <n v="336"/>
    <s v="MSc DS-AI"/>
    <s v="2025EM1100336"/>
    <s v="2025em1100336@bitspilani-digital.edu.in"/>
    <s v="ARAVINDAN C."/>
    <s v="MALE"/>
    <s v="`+91-9940322882"/>
    <s v="A"/>
    <n v="13.5"/>
    <n v="15"/>
    <n v="18"/>
    <n v="46.5"/>
    <n v="65"/>
    <s v="Statistical Modelling &amp; Inferencing"/>
    <s v="MDS DF401"/>
    <s v="1 missed"/>
    <s v="0 missed"/>
    <n v="2"/>
    <n v="1"/>
    <n v="0.66666666666666663"/>
    <n v="1"/>
    <s v="1 missed"/>
    <n v="3"/>
    <n v="0.75"/>
    <x v="4"/>
    <s v="P-S1_Onsite"/>
    <s v="No Data"/>
    <s v="Present"/>
    <s v="P-S1_Onsite"/>
    <s v="A"/>
    <s v="A"/>
    <n v="10"/>
    <s v="A"/>
    <n v="8"/>
    <n v="10"/>
    <n v="28"/>
    <n v="60"/>
    <s v="Data Pre-Processing"/>
    <s v="MDS DF402"/>
    <s v="3 missed"/>
    <s v="-"/>
    <n v="3"/>
    <s v="-"/>
    <n v="0.5"/>
    <s v="-"/>
    <s v="3 missed"/>
    <n v="3"/>
    <n v="0.5"/>
    <x v="4"/>
    <s v="P-S1_Onsite"/>
    <s v="No Data"/>
    <s v="Present"/>
    <s v="P-S1_Onsite"/>
    <s v="A"/>
    <n v="26"/>
    <n v="26"/>
    <n v="60"/>
    <s v="Feature Engineering"/>
    <s v="MDS DF403"/>
    <s v="1 missed"/>
    <s v="0 missed"/>
    <n v="0"/>
    <n v="1"/>
    <n v="0"/>
    <n v="1"/>
    <s v="1 missed"/>
    <n v="1"/>
    <n v="0.5"/>
    <x v="3"/>
    <s v="P-S1_Onsite"/>
    <s v="No Data"/>
    <s v="Present"/>
    <s v="P-S1_Onsite"/>
    <n v="18"/>
    <n v="18"/>
    <n v="19"/>
    <n v="55"/>
    <n v="60"/>
    <s v="Data Visualization &amp; Storytelling"/>
    <s v="MDS DF404"/>
    <s v="0 missed"/>
    <s v="0 missed"/>
    <n v="2"/>
    <n v="1"/>
    <n v="1"/>
    <n v="1"/>
    <s v="0 missed"/>
    <n v="3"/>
    <n v="1"/>
    <x v="1"/>
    <s v="P-S1_Onsite"/>
    <s v="No Data"/>
    <s v="Present"/>
    <s v="P-S1_Onsite"/>
    <s v="A"/>
    <s v="A"/>
    <n v="7"/>
    <n v="15"/>
    <n v="20"/>
    <n v="42"/>
    <n v="65"/>
    <s v="Data Stores &amp; Pipelines"/>
    <s v="MDS DF406"/>
    <s v="2 missed"/>
    <s v="0 missed"/>
    <n v="1"/>
    <n v="2"/>
    <n v="0.33333333333333331"/>
    <n v="1"/>
    <s v="2 missed"/>
    <n v="3"/>
    <n v="0.6"/>
    <x v="10"/>
    <s v="P-S1_Onsite"/>
    <s v="No Data"/>
    <s v="Present"/>
    <s v="P-S1_Onsite"/>
    <s v="P-5, _x000a_A-0, _x000a_No Data-0"/>
    <s v="P-0, _x000a_A-0, _x000a_No Data-5"/>
    <s v="P-S1_Onsite"/>
    <s v="P-S1_Onsite"/>
    <s v="P-S1_Onsite"/>
    <s v="P-S1_Onsite"/>
    <s v="P-S1_Onsite"/>
    <x v="0"/>
    <s v="Activated"/>
    <s v="Onsite"/>
    <x v="322"/>
    <x v="0"/>
  </r>
  <r>
    <n v="337"/>
    <s v="MSc DS-AI"/>
    <s v="2025EM1100337"/>
    <s v="2025em1100337@bitspilani-digital.edu.in"/>
    <s v="ANMOL CHAUHAN"/>
    <s v="MALE"/>
    <s v="`+91-7827371872"/>
    <n v="13"/>
    <n v="13.5"/>
    <n v="15"/>
    <n v="19"/>
    <n v="60.5"/>
    <n v="65"/>
    <s v="Statistical Modelling &amp; Inferencing"/>
    <s v="MDS DF401"/>
    <s v="0 missed"/>
    <s v="0 missed"/>
    <n v="3"/>
    <n v="1"/>
    <n v="1"/>
    <n v="1"/>
    <s v="0 missed"/>
    <n v="4"/>
    <n v="1"/>
    <x v="1"/>
    <s v="No Data"/>
    <s v="P-S2_Onsite"/>
    <s v="Present"/>
    <s v="P-S2_Onsite"/>
    <n v="4"/>
    <n v="4.75"/>
    <n v="10"/>
    <n v="10"/>
    <n v="10"/>
    <n v="10"/>
    <n v="57.5"/>
    <n v="60"/>
    <s v="Data Pre-Processing"/>
    <s v="MDS DF402"/>
    <s v="0 missed"/>
    <s v="-"/>
    <n v="6"/>
    <s v="-"/>
    <n v="1"/>
    <s v="-"/>
    <s v="0 missed"/>
    <n v="6"/>
    <n v="1"/>
    <x v="1"/>
    <s v="P-S1_Onsite"/>
    <s v="No Data"/>
    <s v="Present"/>
    <s v="P-S1_Onsite"/>
    <n v="20"/>
    <n v="19"/>
    <n v="39"/>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P-S1_Onsite"/>
    <s v="No Data"/>
    <s v="Present"/>
    <s v="P-S1_Onsite"/>
    <n v="5.5"/>
    <n v="7.625"/>
    <n v="9"/>
    <n v="12"/>
    <n v="19"/>
    <n v="53.12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323"/>
    <x v="0"/>
  </r>
  <r>
    <n v="338"/>
    <s v="MSc DS-AI"/>
    <s v="2025EM1100338"/>
    <s v="2025em1100338@bitspilani-digital.edu.in"/>
    <s v="ABHISHEK MUKHERJEE"/>
    <s v="MALE"/>
    <s v="`+91-8800411136"/>
    <n v="14"/>
    <n v="15"/>
    <n v="15"/>
    <n v="17"/>
    <n v="61"/>
    <n v="65"/>
    <s v="Statistical Modelling &amp; Inferencing"/>
    <s v="MDS DF401"/>
    <s v="0 missed"/>
    <s v="0 missed"/>
    <n v="3"/>
    <n v="1"/>
    <n v="1"/>
    <n v="1"/>
    <s v="0 missed"/>
    <n v="4"/>
    <n v="1"/>
    <x v="1"/>
    <s v="P-S1_Onsite"/>
    <s v="No Data"/>
    <s v="Present"/>
    <s v="P-S1_Onsite"/>
    <n v="5"/>
    <n v="5"/>
    <n v="10"/>
    <n v="10"/>
    <n v="10"/>
    <n v="10"/>
    <n v="60"/>
    <n v="60"/>
    <s v="Data Pre-Processing"/>
    <s v="MDS DF402"/>
    <s v="0 missed"/>
    <s v="-"/>
    <n v="6"/>
    <s v="-"/>
    <n v="1"/>
    <s v="-"/>
    <s v="0 missed"/>
    <n v="6"/>
    <n v="1"/>
    <x v="1"/>
    <s v="P-S1_Onsite"/>
    <s v="No Data"/>
    <s v="Present"/>
    <s v="P-S1_Onsite"/>
    <n v="19"/>
    <n v="26"/>
    <n v="45"/>
    <n v="60"/>
    <s v="Feature Engineering"/>
    <s v="MDS DF403"/>
    <s v="0 missed"/>
    <s v="0 missed"/>
    <n v="1"/>
    <n v="1"/>
    <n v="1"/>
    <n v="1"/>
    <s v="0 missed"/>
    <n v="2"/>
    <n v="1"/>
    <x v="1"/>
    <s v="P-S1_Onsite"/>
    <s v="No Data"/>
    <s v="Present"/>
    <s v="P-S1_Onsite"/>
    <n v="20"/>
    <n v="20"/>
    <n v="19"/>
    <n v="59"/>
    <n v="60"/>
    <s v="Data Visualization &amp; Storytelling"/>
    <s v="MDS DF404"/>
    <s v="0 missed"/>
    <s v="0 missed"/>
    <n v="2"/>
    <n v="1"/>
    <n v="1"/>
    <n v="1"/>
    <s v="0 missed"/>
    <n v="3"/>
    <n v="1"/>
    <x v="1"/>
    <s v="P-S1_Onsite"/>
    <s v="No Data"/>
    <s v="Present"/>
    <s v="P-S1_Onsite"/>
    <n v="5"/>
    <n v="7.125"/>
    <n v="8"/>
    <n v="18"/>
    <n v="20"/>
    <n v="58.1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324"/>
    <x v="0"/>
  </r>
  <r>
    <n v="339"/>
    <s v="MSc DS-AI"/>
    <s v="2025EM1100339"/>
    <s v="2025em1100339@bitspilani-digital.edu.in"/>
    <s v="Joshi Kinjal Kamal Manju"/>
    <s v="FEMALE"/>
    <s v="`+91-7021248834"/>
    <n v="14"/>
    <n v="15"/>
    <n v="15"/>
    <n v="18.5"/>
    <n v="62.5"/>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P-S1_Onsite"/>
    <s v="No Data"/>
    <s v="Present"/>
    <s v="P-S1_Onsite"/>
    <n v="19"/>
    <n v="23"/>
    <n v="42"/>
    <n v="60"/>
    <s v="Feature Engineering"/>
    <s v="MDS DF403"/>
    <s v="0 missed"/>
    <s v="0 missed"/>
    <n v="1"/>
    <n v="1"/>
    <n v="1"/>
    <n v="1"/>
    <s v="0 missed"/>
    <n v="2"/>
    <n v="1"/>
    <x v="1"/>
    <s v="P-S1_Onsite"/>
    <s v="No Data"/>
    <s v="Present"/>
    <s v="P-S1_Onsite"/>
    <n v="20"/>
    <n v="20"/>
    <n v="19"/>
    <n v="59"/>
    <n v="60"/>
    <s v="Data Visualization &amp; Storytelling"/>
    <s v="MDS DF404"/>
    <s v="0 missed"/>
    <s v="0 missed"/>
    <n v="2"/>
    <n v="1"/>
    <n v="1"/>
    <n v="1"/>
    <s v="0 missed"/>
    <n v="3"/>
    <n v="1"/>
    <x v="1"/>
    <s v="P-S1_Onsite"/>
    <s v="No Data"/>
    <s v="Present"/>
    <s v="P-S1_Onsite"/>
    <n v="7"/>
    <n v="7.375"/>
    <n v="9"/>
    <n v="14"/>
    <n v="18"/>
    <n v="55.375"/>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325"/>
    <x v="0"/>
  </r>
  <r>
    <n v="340"/>
    <s v="MSc DS-AI"/>
    <s v="2025EM1100340"/>
    <s v="2025em1100340@bitspilani-digital.edu.in"/>
    <s v="SHRUTI BHATI"/>
    <s v="FEMALE"/>
    <s v="`+91-9079047287"/>
    <n v="15"/>
    <n v="15"/>
    <s v="A"/>
    <s v="A"/>
    <n v="30"/>
    <n v="65"/>
    <s v="Statistical Modelling &amp; Inferencing"/>
    <s v="MDS DF401"/>
    <s v="1 missed"/>
    <s v="1 missed"/>
    <n v="2"/>
    <n v="0"/>
    <n v="0.66666666666666663"/>
    <n v="0"/>
    <s v="2 missed"/>
    <n v="2"/>
    <n v="0.5"/>
    <x v="6"/>
    <s v="No Data"/>
    <s v="A-S2_Onsite"/>
    <s v="Absent"/>
    <s v="A-S2_Onsite"/>
    <n v="4.75"/>
    <n v="5"/>
    <n v="10"/>
    <n v="10"/>
    <n v="10"/>
    <s v="A"/>
    <n v="49.5"/>
    <n v="60"/>
    <s v="Data Pre-Processing"/>
    <s v="MDS DF402"/>
    <s v="1 missed"/>
    <s v="-"/>
    <n v="5"/>
    <s v="-"/>
    <n v="0.83333333333333337"/>
    <s v="-"/>
    <s v="1 missed"/>
    <n v="5"/>
    <n v="0.83333333333333337"/>
    <x v="2"/>
    <s v="No Data"/>
    <s v="A-S2_Onsite"/>
    <s v="Absent"/>
    <s v="A-S2_Onsite"/>
    <n v="19"/>
    <n v="24"/>
    <n v="43"/>
    <n v="60"/>
    <s v="Feature Engineering"/>
    <s v="MDS DF403"/>
    <s v="0 missed"/>
    <s v="0 missed"/>
    <n v="1"/>
    <n v="1"/>
    <n v="1"/>
    <n v="1"/>
    <s v="0 missed"/>
    <n v="2"/>
    <n v="1"/>
    <x v="1"/>
    <s v="No Data"/>
    <s v="A-S2_Onsite"/>
    <s v="Absent"/>
    <s v="A-S2_Onsite"/>
    <n v="19"/>
    <s v="A"/>
    <s v="A"/>
    <n v="19"/>
    <n v="60"/>
    <s v="Data Visualization &amp; Storytelling"/>
    <s v="MDS DF404"/>
    <s v="1 missed"/>
    <s v="1 missed"/>
    <n v="1"/>
    <n v="0"/>
    <n v="0.5"/>
    <n v="0"/>
    <s v="2 missed"/>
    <n v="1"/>
    <n v="0.33333333333333331"/>
    <x v="4"/>
    <s v="No Data"/>
    <s v="A-S2_Onsite"/>
    <s v="Absent"/>
    <s v="A-S2_Onsite"/>
    <n v="5.5"/>
    <n v="7"/>
    <s v="A"/>
    <s v="A"/>
    <s v="A"/>
    <n v="12.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326"/>
    <x v="1"/>
  </r>
  <r>
    <n v="341"/>
    <s v="MSc DS-AI"/>
    <s v="2025EM1100341"/>
    <s v="2025em1100341@bitspilani-digital.edu.in"/>
    <s v="DESHMUKH SARANG HARISH"/>
    <s v="MALE"/>
    <s v="`+91-7666085386"/>
    <s v="A"/>
    <s v="A"/>
    <n v="15"/>
    <n v="14"/>
    <n v="29"/>
    <n v="65"/>
    <s v="Statistical Modelling &amp; Inferencing"/>
    <s v="MDS DF401"/>
    <s v="2 missed"/>
    <s v="0 missed"/>
    <n v="1"/>
    <n v="1"/>
    <n v="0.33333333333333331"/>
    <n v="1"/>
    <s v="2 missed"/>
    <n v="2"/>
    <n v="0.5"/>
    <x v="2"/>
    <s v="No Data"/>
    <s v="P-S2_Onsite"/>
    <s v="Present"/>
    <s v="P-S2_Onsite"/>
    <s v="A"/>
    <s v="A"/>
    <s v="A"/>
    <s v="A"/>
    <n v="9"/>
    <n v="10"/>
    <n v="19"/>
    <n v="60"/>
    <s v="Data Pre-Processing"/>
    <s v="MDS DF402"/>
    <s v="4 missed"/>
    <s v="-"/>
    <n v="2"/>
    <s v="-"/>
    <n v="0.33333333333333331"/>
    <s v="-"/>
    <s v="4 missed"/>
    <n v="2"/>
    <n v="0.33333333333333331"/>
    <x v="3"/>
    <s v="No Data"/>
    <s v="P-S2_Onsite"/>
    <s v="Present"/>
    <s v="P-S2_Onsite"/>
    <s v="A"/>
    <n v="4"/>
    <n v="4"/>
    <n v="60"/>
    <s v="Feature Engineering"/>
    <s v="MDS DF403"/>
    <s v="1 missed"/>
    <s v="0 missed"/>
    <n v="0"/>
    <n v="1"/>
    <n v="0"/>
    <n v="1"/>
    <s v="1 missed"/>
    <n v="1"/>
    <n v="0.5"/>
    <x v="3"/>
    <s v="No Data"/>
    <s v="P-S2_Onsite"/>
    <s v="Present"/>
    <s v="P-S2_Onsite"/>
    <s v="A"/>
    <n v="19"/>
    <n v="18"/>
    <n v="37"/>
    <n v="60"/>
    <s v="Data Visualization &amp; Storytelling"/>
    <s v="MDS DF404"/>
    <s v="1 missed"/>
    <s v="0 missed"/>
    <n v="1"/>
    <n v="1"/>
    <n v="0.5"/>
    <n v="1"/>
    <s v="1 missed"/>
    <n v="2"/>
    <n v="0.66666666666666663"/>
    <x v="2"/>
    <s v="No Data"/>
    <s v="P-S2_Onsite"/>
    <s v="Present"/>
    <s v="P-S2_Onsite"/>
    <s v="A"/>
    <n v="5.75"/>
    <n v="8"/>
    <s v="A"/>
    <n v="18"/>
    <n v="31.75"/>
    <n v="65"/>
    <s v="Data Stores &amp; Pipelines"/>
    <s v="MDS DF406"/>
    <s v="1 missed"/>
    <s v="1 missed"/>
    <n v="2"/>
    <n v="1"/>
    <n v="0.66666666666666663"/>
    <n v="0.5"/>
    <s v="2 missed"/>
    <n v="3"/>
    <n v="0.6"/>
    <x v="11"/>
    <s v="No Data"/>
    <s v="P-S2_Onsite"/>
    <s v="Present"/>
    <s v="P-S2_Onsite"/>
    <s v="P-0, _x000a_A-0, _x000a_No Data-5"/>
    <s v="P-5, _x000a_A-0, _x000a_No Data-0"/>
    <s v="P-S2_Onsite"/>
    <s v="P-S2_Onsite"/>
    <s v="P-S2_Onsite"/>
    <s v="P-S2_Onsite"/>
    <s v="P-S2_Onsite"/>
    <x v="0"/>
    <s v="Activated"/>
    <s v="Onsite"/>
    <x v="327"/>
    <x v="0"/>
  </r>
  <r>
    <n v="342"/>
    <s v="MSc DS-AI"/>
    <s v="2025EM1100342"/>
    <s v="2025em1100342@bitspilani-digital.edu.in"/>
    <s v="NAYAK MEHUL RAMPRATAP MANJU"/>
    <s v="MALE"/>
    <s v="`+91-9930298353"/>
    <n v="15"/>
    <n v="15"/>
    <n v="15"/>
    <n v="17"/>
    <n v="62"/>
    <n v="65"/>
    <s v="Statistical Modelling &amp; Inferencing"/>
    <s v="MDS DF401"/>
    <s v="0 missed"/>
    <s v="0 missed"/>
    <n v="3"/>
    <n v="1"/>
    <n v="1"/>
    <n v="1"/>
    <s v="0 missed"/>
    <n v="4"/>
    <n v="1"/>
    <x v="1"/>
    <s v="P-S1_Onsite"/>
    <s v="No Data"/>
    <s v="Present"/>
    <s v="P-S1_Onsite"/>
    <n v="4.75"/>
    <n v="4.75"/>
    <n v="10"/>
    <n v="10"/>
    <n v="10"/>
    <n v="10"/>
    <n v="59"/>
    <n v="60"/>
    <s v="Data Pre-Processing"/>
    <s v="MDS DF402"/>
    <s v="0 missed"/>
    <s v="-"/>
    <n v="6"/>
    <s v="-"/>
    <n v="1"/>
    <s v="-"/>
    <s v="0 missed"/>
    <n v="6"/>
    <n v="1"/>
    <x v="1"/>
    <s v="No Data"/>
    <s v="P-S2_Onsite"/>
    <s v="Present"/>
    <s v="P-S2_Onsite"/>
    <n v="19"/>
    <n v="27"/>
    <n v="46"/>
    <n v="60"/>
    <s v="Feature Engineering"/>
    <s v="MDS DF403"/>
    <s v="0 missed"/>
    <s v="0 missed"/>
    <n v="1"/>
    <n v="1"/>
    <n v="1"/>
    <n v="1"/>
    <s v="0 missed"/>
    <n v="2"/>
    <n v="1"/>
    <x v="1"/>
    <s v="No Data"/>
    <s v="P-S2_Onsite"/>
    <s v="Present"/>
    <s v="P-S2_Onsite"/>
    <n v="18"/>
    <n v="20"/>
    <n v="20"/>
    <n v="58"/>
    <n v="60"/>
    <s v="Data Visualization &amp; Storytelling"/>
    <s v="MDS DF404"/>
    <s v="0 missed"/>
    <s v="0 missed"/>
    <n v="2"/>
    <n v="1"/>
    <n v="1"/>
    <n v="1"/>
    <s v="0 missed"/>
    <n v="3"/>
    <n v="1"/>
    <x v="1"/>
    <s v="P-S1_Onsite"/>
    <s v="No Data"/>
    <s v="Present"/>
    <s v="P-S1_Onsite"/>
    <n v="5.5"/>
    <n v="7.5"/>
    <n v="8"/>
    <n v="17"/>
    <n v="18"/>
    <n v="56"/>
    <n v="65"/>
    <s v="Data Stores &amp; Pipelines"/>
    <s v="MDS DF406"/>
    <s v="0 missed"/>
    <s v="0 missed"/>
    <n v="3"/>
    <n v="2"/>
    <n v="1"/>
    <n v="1"/>
    <s v="0 missed"/>
    <n v="5"/>
    <n v="1"/>
    <x v="1"/>
    <s v="P-S1_Onsite"/>
    <s v="No Data"/>
    <s v="Present"/>
    <s v="P-S1_Onsite"/>
    <s v="P-3, _x000a_A-0, _x000a_No Data-2"/>
    <s v="P-2, _x000a_A-0, _x000a_No Data-3"/>
    <s v="P-S1_Onsite"/>
    <s v="P-S2_Onsite"/>
    <s v="P-S2_Onsite"/>
    <s v="P-S1_Onsite"/>
    <s v="P-S1_Onsite"/>
    <x v="0"/>
    <s v="Activated"/>
    <s v="Onsite"/>
    <x v="328"/>
    <x v="0"/>
  </r>
  <r>
    <n v="343"/>
    <s v="MSc DS-AI"/>
    <s v="2025EM1100343"/>
    <s v="2025em1100343@bitspilani-digital.edu.in"/>
    <s v="ROHIT KRISHNAN N"/>
    <s v="MALE"/>
    <s v="`+91-9952060566"/>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329"/>
    <x v="1"/>
  </r>
  <r>
    <n v="344"/>
    <s v="MSc DS-AI"/>
    <s v="2025EM1100344"/>
    <s v="2025em1100344@bitspilani-digital.edu.in"/>
    <s v="CHENNUPATI SREE NIHITHA"/>
    <s v="FEMALE"/>
    <s v="`+91-9502656054"/>
    <n v="15"/>
    <n v="15"/>
    <n v="15"/>
    <n v="17"/>
    <n v="62"/>
    <n v="65"/>
    <s v="Statistical Modelling &amp; Inferencing"/>
    <s v="MDS DF401"/>
    <s v="0 missed"/>
    <s v="0 missed"/>
    <n v="3"/>
    <n v="1"/>
    <n v="1"/>
    <n v="1"/>
    <s v="0 missed"/>
    <n v="4"/>
    <n v="1"/>
    <x v="1"/>
    <s v="P-S1_Onsite"/>
    <s v="No Data"/>
    <s v="Present"/>
    <s v="P-S1_Onsite"/>
    <n v="4.25"/>
    <n v="4.5"/>
    <n v="10"/>
    <n v="10"/>
    <n v="10"/>
    <n v="10"/>
    <n v="57.5"/>
    <n v="60"/>
    <s v="Data Pre-Processing"/>
    <s v="MDS DF402"/>
    <s v="0 missed"/>
    <s v="-"/>
    <n v="6"/>
    <s v="-"/>
    <n v="1"/>
    <s v="-"/>
    <s v="0 missed"/>
    <n v="6"/>
    <n v="1"/>
    <x v="1"/>
    <s v="No Data"/>
    <s v="P-S2_Onsite"/>
    <s v="Present"/>
    <s v="P-S2_Onsite"/>
    <n v="20"/>
    <n v="24"/>
    <n v="44"/>
    <n v="60"/>
    <s v="Feature Engineering"/>
    <s v="MDS DF403"/>
    <s v="0 missed"/>
    <s v="0 missed"/>
    <n v="1"/>
    <n v="1"/>
    <n v="1"/>
    <n v="1"/>
    <s v="0 missed"/>
    <n v="2"/>
    <n v="1"/>
    <x v="1"/>
    <s v="No Data"/>
    <s v="P-S2_Onsite"/>
    <s v="Present"/>
    <s v="P-S2_Onsite"/>
    <n v="19"/>
    <s v="A"/>
    <n v="19"/>
    <n v="38"/>
    <n v="60"/>
    <s v="Data Visualization &amp; Storytelling"/>
    <s v="MDS DF404"/>
    <s v="1 missed"/>
    <s v="0 missed"/>
    <n v="1"/>
    <n v="1"/>
    <n v="0.5"/>
    <n v="1"/>
    <s v="1 missed"/>
    <n v="2"/>
    <n v="0.66666666666666663"/>
    <x v="2"/>
    <s v="P-S1_Onsite"/>
    <s v="No Data"/>
    <s v="Present"/>
    <s v="P-S1_Onsite"/>
    <n v="5.5"/>
    <n v="7.125"/>
    <n v="8"/>
    <n v="12"/>
    <n v="19"/>
    <n v="51.625"/>
    <n v="65"/>
    <s v="Data Stores &amp; Pipelines"/>
    <s v="MDS DF406"/>
    <s v="0 missed"/>
    <s v="0 missed"/>
    <n v="3"/>
    <n v="2"/>
    <n v="1"/>
    <n v="1"/>
    <s v="0 missed"/>
    <n v="5"/>
    <n v="1"/>
    <x v="1"/>
    <s v="No Data"/>
    <s v="P-S2_Onsite"/>
    <s v="Present"/>
    <s v="P-S2_Onsite"/>
    <s v="P-2, _x000a_A-0, _x000a_No Data-3"/>
    <s v="P-3, _x000a_A-0, _x000a_No Data-2"/>
    <s v="P-S1_Onsite"/>
    <s v="P-S2_Onsite"/>
    <s v="P-S2_Onsite"/>
    <s v="P-S1_Onsite"/>
    <s v="P-S2_Onsite"/>
    <x v="0"/>
    <s v="Activated"/>
    <s v="Onsite"/>
    <x v="330"/>
    <x v="0"/>
  </r>
  <r>
    <n v="345"/>
    <s v="MSc DS-AI"/>
    <s v="2025EM1100345"/>
    <s v="2025em1100345@bitspilani-digital.edu.in"/>
    <s v="SINGH THAKUR ADITYA RAKESH POONAM"/>
    <s v="MALE"/>
    <s v="`+91-8693019275"/>
    <n v="15"/>
    <n v="15"/>
    <n v="15"/>
    <n v="17"/>
    <n v="62"/>
    <n v="65"/>
    <s v="Statistical Modelling &amp; Inferencing"/>
    <s v="MDS DF401"/>
    <s v="0 missed"/>
    <s v="0 missed"/>
    <n v="3"/>
    <n v="1"/>
    <n v="1"/>
    <n v="1"/>
    <s v="0 missed"/>
    <n v="4"/>
    <n v="1"/>
    <x v="1"/>
    <s v="No Data"/>
    <s v="P-S2_Onsite"/>
    <s v="Present"/>
    <s v="P-S2_Onsite"/>
    <n v="4.25"/>
    <n v="4"/>
    <n v="10"/>
    <n v="10"/>
    <n v="10"/>
    <n v="8"/>
    <n v="54.5"/>
    <n v="60"/>
    <s v="Data Pre-Processing"/>
    <s v="MDS DF402"/>
    <s v="0 missed"/>
    <s v="-"/>
    <n v="6"/>
    <s v="-"/>
    <n v="1"/>
    <s v="-"/>
    <s v="0 missed"/>
    <n v="6"/>
    <n v="1"/>
    <x v="1"/>
    <s v="No Data"/>
    <s v="P-S2_Onsite"/>
    <s v="Present"/>
    <s v="P-S2_Onsite"/>
    <s v="A"/>
    <n v="7.5"/>
    <n v="7.5"/>
    <n v="60"/>
    <s v="Feature Engineering"/>
    <s v="MDS DF403"/>
    <s v="1 missed"/>
    <s v="0 missed"/>
    <n v="0"/>
    <n v="1"/>
    <n v="0"/>
    <n v="1"/>
    <s v="1 missed"/>
    <n v="1"/>
    <n v="0.5"/>
    <x v="3"/>
    <s v="No Data"/>
    <s v="P-S2_Onsite"/>
    <s v="Present"/>
    <s v="P-S2_Onsite"/>
    <n v="17"/>
    <s v="A"/>
    <n v="19"/>
    <n v="36"/>
    <n v="60"/>
    <s v="Data Visualization &amp; Storytelling"/>
    <s v="MDS DF404"/>
    <s v="1 missed"/>
    <s v="0 missed"/>
    <n v="1"/>
    <n v="1"/>
    <n v="0.5"/>
    <n v="1"/>
    <s v="1 missed"/>
    <n v="2"/>
    <n v="0.66666666666666663"/>
    <x v="2"/>
    <s v="No Data"/>
    <s v="P-S2_Onsite"/>
    <s v="Present"/>
    <s v="P-S2_Onsite"/>
    <s v="A"/>
    <n v="6.625"/>
    <n v="8"/>
    <n v="10"/>
    <n v="18"/>
    <n v="42.625"/>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331"/>
    <x v="0"/>
  </r>
  <r>
    <n v="346"/>
    <s v="MSc DS-AI"/>
    <s v="2025EM1100346"/>
    <s v="2025em1100346@bitspilani-digital.edu.in"/>
    <s v="ANWESHA GUHA MAJUMDER"/>
    <s v="FEMALE"/>
    <s v="`+91-9831337056"/>
    <n v="15"/>
    <n v="15"/>
    <n v="15"/>
    <n v="15"/>
    <n v="60"/>
    <n v="65"/>
    <s v="Statistical Modelling &amp; Inferencing"/>
    <s v="MDS DF401"/>
    <s v="0 missed"/>
    <s v="0 missed"/>
    <n v="3"/>
    <n v="1"/>
    <n v="1"/>
    <n v="1"/>
    <s v="0 missed"/>
    <n v="4"/>
    <n v="1"/>
    <x v="1"/>
    <s v="No Data"/>
    <s v="P-S2_Onsite"/>
    <s v="Present"/>
    <s v="P-S2_Onsite"/>
    <n v="4.75"/>
    <n v="4.5"/>
    <s v="A"/>
    <n v="10"/>
    <n v="10"/>
    <n v="10"/>
    <n v="48.5"/>
    <n v="60"/>
    <s v="Data Pre-Processing"/>
    <s v="MDS DF402"/>
    <s v="1 missed"/>
    <s v="-"/>
    <n v="5"/>
    <s v="-"/>
    <n v="0.83333333333333337"/>
    <s v="-"/>
    <s v="1 missed"/>
    <n v="5"/>
    <n v="0.83333333333333337"/>
    <x v="2"/>
    <s v="No Data"/>
    <s v="P-S2_Onsite"/>
    <s v="Present"/>
    <s v="P-S2_Onsite"/>
    <n v="19"/>
    <n v="28.5"/>
    <n v="47.5"/>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5"/>
    <n v="7.625"/>
    <n v="9"/>
    <n v="15"/>
    <n v="17"/>
    <n v="53.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32"/>
    <x v="0"/>
  </r>
  <r>
    <n v="347"/>
    <s v="MSc DS-AI"/>
    <s v="2025EM1100347"/>
    <s v="2025em1100347@bitspilani-digital.edu.in"/>
    <s v="ABHAY K S"/>
    <s v="MALE"/>
    <s v="`+91-7306925146"/>
    <n v="15"/>
    <n v="15"/>
    <n v="15"/>
    <n v="18"/>
    <n v="63"/>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No Data"/>
    <s v="P-S2_Onsite"/>
    <s v="Present"/>
    <s v="P-S2_Onsite"/>
    <n v="19"/>
    <n v="30.5"/>
    <n v="49.5"/>
    <n v="60"/>
    <s v="Feature Engineering"/>
    <s v="MDS DF403"/>
    <s v="0 missed"/>
    <s v="0 missed"/>
    <n v="1"/>
    <n v="1"/>
    <n v="1"/>
    <n v="1"/>
    <s v="0 missed"/>
    <n v="2"/>
    <n v="1"/>
    <x v="1"/>
    <s v="No Data"/>
    <s v="P-S2_Onsite"/>
    <s v="Present"/>
    <s v="P-S2_Onsite"/>
    <n v="20"/>
    <n v="20"/>
    <n v="19"/>
    <n v="59"/>
    <n v="60"/>
    <s v="Data Visualization &amp; Storytelling"/>
    <s v="MDS DF404"/>
    <s v="0 missed"/>
    <s v="0 missed"/>
    <n v="2"/>
    <n v="1"/>
    <n v="1"/>
    <n v="1"/>
    <s v="0 missed"/>
    <n v="3"/>
    <n v="1"/>
    <x v="1"/>
    <s v="No Data"/>
    <s v="P-S2_Onsite"/>
    <s v="Present"/>
    <s v="P-S2_Onsite"/>
    <n v="5.5"/>
    <n v="7.375"/>
    <n v="8"/>
    <n v="16"/>
    <n v="20"/>
    <n v="56.8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33"/>
    <x v="0"/>
  </r>
  <r>
    <n v="348"/>
    <s v="MSc DS-AI"/>
    <s v="2025EM1100348"/>
    <s v="2025em1100348@bitspilani-digital.edu.in"/>
    <s v="G SOUNDARYA"/>
    <s v="FEMALE"/>
    <s v="`+91-9315456638"/>
    <s v="A"/>
    <s v="A"/>
    <s v="A"/>
    <s v="A"/>
    <n v="0"/>
    <n v="65"/>
    <s v="Statistical Modelling &amp; Inferencing"/>
    <s v="MDS DF401"/>
    <s v="3 missed"/>
    <s v="1 missed"/>
    <n v="0"/>
    <n v="0"/>
    <n v="0"/>
    <n v="0"/>
    <s v="4 missed"/>
    <n v="0"/>
    <n v="0"/>
    <x v="0"/>
    <s v="No Data"/>
    <s v="A-S2_Onsite"/>
    <s v="Absent"/>
    <s v="A-S2_Onsite"/>
    <s v="A"/>
    <s v="A"/>
    <s v="A"/>
    <n v="10"/>
    <n v="5"/>
    <s v="A"/>
    <n v="15"/>
    <n v="60"/>
    <s v="Data Pre-Processing"/>
    <s v="MDS DF402"/>
    <s v="4 missed"/>
    <s v="-"/>
    <n v="2"/>
    <s v="-"/>
    <n v="0.33333333333333331"/>
    <s v="-"/>
    <s v="4 missed"/>
    <n v="2"/>
    <n v="0.33333333333333331"/>
    <x v="3"/>
    <s v="A-S1_Onsite"/>
    <s v="A-S2_Onsite"/>
    <s v="Absent"/>
    <s v="A-S1_Onsite"/>
    <s v="A"/>
    <s v="A"/>
    <n v="0"/>
    <n v="60"/>
    <s v="Feature Engineering"/>
    <s v="MDS DF403"/>
    <s v="1 missed"/>
    <s v="1 missed"/>
    <n v="0"/>
    <n v="0"/>
    <n v="0"/>
    <n v="0"/>
    <s v="2 missed"/>
    <n v="0"/>
    <n v="0"/>
    <x v="0"/>
    <s v="No Data"/>
    <s v="A-S2_Onsite"/>
    <s v="Absent"/>
    <s v="A-S2_Onsite"/>
    <n v="15"/>
    <s v="A"/>
    <s v="A"/>
    <n v="15"/>
    <n v="60"/>
    <s v="Data Visualization &amp; Storytelling"/>
    <s v="MDS DF404"/>
    <s v="1 missed"/>
    <s v="1 missed"/>
    <n v="1"/>
    <n v="0"/>
    <n v="0.5"/>
    <n v="0"/>
    <s v="2 missed"/>
    <n v="1"/>
    <n v="0.33333333333333331"/>
    <x v="4"/>
    <s v="A-S1_Onsite"/>
    <s v="A-S2_Onsite"/>
    <s v="Absent"/>
    <s v="A-S1_Onsite"/>
    <s v="A"/>
    <s v="A"/>
    <s v="A"/>
    <s v="A"/>
    <s v="A"/>
    <n v="0"/>
    <n v="65"/>
    <s v="Data Stores &amp; Pipelines"/>
    <s v="MDS DF406"/>
    <s v="3 missed"/>
    <s v="2 missed"/>
    <n v="0"/>
    <n v="0"/>
    <n v="0"/>
    <n v="0"/>
    <s v="5 missed"/>
    <n v="0"/>
    <n v="0"/>
    <x v="0"/>
    <s v="A-S1_Onsite"/>
    <s v="A-S2_Onsite"/>
    <s v="Absent"/>
    <s v="A-S1_Onsite"/>
    <s v="P-0, _x000a_A-3, _x000a_No Data-2"/>
    <s v="P-0, _x000a_A-5, _x000a_No Data-0"/>
    <s v="A-S2_Onsite"/>
    <s v="A-S1_Onsite"/>
    <s v="A-S2_Onsite"/>
    <s v="A-S1_Onsite"/>
    <s v="A-S1_Onsite"/>
    <x v="1"/>
    <s v="Activated"/>
    <s v="Onsite"/>
    <x v="334"/>
    <x v="2"/>
  </r>
  <r>
    <n v="349"/>
    <s v="MSc DS-AI"/>
    <s v="2025EM1100349"/>
    <s v="2025em1100349@bitspilani-digital.edu.in"/>
    <s v="M V SINDHU MANVITHA"/>
    <s v="FEMALE"/>
    <s v="`+91-9490749639"/>
    <s v="A"/>
    <n v="15"/>
    <n v="15"/>
    <n v="19"/>
    <n v="49"/>
    <n v="65"/>
    <s v="Statistical Modelling &amp; Inferencing"/>
    <s v="MDS DF401"/>
    <s v="1 missed"/>
    <s v="0 missed"/>
    <n v="2"/>
    <n v="1"/>
    <n v="0.66666666666666663"/>
    <n v="1"/>
    <s v="1 missed"/>
    <n v="3"/>
    <n v="0.75"/>
    <x v="4"/>
    <s v="No Data"/>
    <s v="P-S2_Onsite"/>
    <s v="Present"/>
    <s v="P-S2_Onsite"/>
    <n v="5"/>
    <n v="5"/>
    <n v="10"/>
    <n v="10"/>
    <n v="10"/>
    <n v="10"/>
    <n v="60"/>
    <n v="60"/>
    <s v="Data Pre-Processing"/>
    <s v="MDS DF402"/>
    <s v="0 missed"/>
    <s v="-"/>
    <n v="6"/>
    <s v="-"/>
    <n v="1"/>
    <s v="-"/>
    <s v="0 missed"/>
    <n v="6"/>
    <n v="1"/>
    <x v="1"/>
    <s v="P-S1_Onsite"/>
    <s v="No Data"/>
    <s v="Present"/>
    <s v="P-S1_Onsite"/>
    <n v="19"/>
    <n v="24"/>
    <n v="43"/>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5.5"/>
    <n v="7"/>
    <n v="8"/>
    <n v="14"/>
    <n v="20"/>
    <n v="54.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335"/>
    <x v="0"/>
  </r>
  <r>
    <n v="350"/>
    <s v="MSc DS-AI"/>
    <s v="2025EM1100350"/>
    <s v="2025em1100350@bitspilani-digital.edu.in"/>
    <s v="CHANDRASEKAR B"/>
    <s v="MALE"/>
    <s v="`+1-4695145664"/>
    <n v="15"/>
    <n v="15"/>
    <n v="15"/>
    <n v="12"/>
    <n v="57"/>
    <n v="65"/>
    <s v="Statistical Modelling &amp; Inferencing"/>
    <s v="MDS DF401"/>
    <s v="0 missed"/>
    <s v="0 missed"/>
    <n v="3"/>
    <n v="1"/>
    <n v="1"/>
    <n v="1"/>
    <s v="0 missed"/>
    <n v="4"/>
    <n v="1"/>
    <x v="1"/>
    <s v="A-S1_Online"/>
    <s v="P-S2_Online"/>
    <s v="Present"/>
    <s v="P-S2_Online"/>
    <n v="4.75"/>
    <n v="5"/>
    <n v="10"/>
    <n v="10"/>
    <n v="10"/>
    <n v="10"/>
    <n v="59.5"/>
    <n v="60"/>
    <s v="Data Pre-Processing"/>
    <s v="MDS DF402"/>
    <s v="0 missed"/>
    <s v="-"/>
    <n v="6"/>
    <s v="-"/>
    <n v="1"/>
    <s v="-"/>
    <s v="0 missed"/>
    <n v="6"/>
    <n v="1"/>
    <x v="1"/>
    <s v="No Data"/>
    <s v="P-S2_Online"/>
    <s v="Present"/>
    <s v="P-S2_Online"/>
    <n v="20"/>
    <n v="31"/>
    <n v="51"/>
    <n v="60"/>
    <s v="Feature Engineering"/>
    <s v="MDS DF403"/>
    <s v="0 missed"/>
    <s v="0 missed"/>
    <n v="1"/>
    <n v="1"/>
    <n v="1"/>
    <n v="1"/>
    <s v="0 missed"/>
    <n v="2"/>
    <n v="1"/>
    <x v="1"/>
    <s v="No Data"/>
    <s v="P-S2_Online"/>
    <s v="Present"/>
    <s v="P-S2_Online"/>
    <n v="20"/>
    <s v="A"/>
    <n v="18"/>
    <n v="38"/>
    <n v="60"/>
    <s v="Data Visualization &amp; Storytelling"/>
    <s v="MDS DF404"/>
    <s v="1 missed"/>
    <s v="0 missed"/>
    <n v="1"/>
    <n v="1"/>
    <n v="0.5"/>
    <n v="1"/>
    <s v="1 missed"/>
    <n v="2"/>
    <n v="0.66666666666666663"/>
    <x v="2"/>
    <s v="No Data"/>
    <s v="P-S2_Online"/>
    <s v="Present"/>
    <s v="P-S2_Online"/>
    <n v="5.5"/>
    <n v="7.625"/>
    <n v="8"/>
    <s v="A"/>
    <n v="20"/>
    <n v="41.125"/>
    <n v="65"/>
    <s v="Data Stores &amp; Pipelines"/>
    <s v="MDS DF406"/>
    <s v="0 missed"/>
    <s v="1 missed"/>
    <n v="3"/>
    <n v="1"/>
    <n v="1"/>
    <n v="0.5"/>
    <s v="1 missed"/>
    <n v="4"/>
    <n v="0.8"/>
    <x v="6"/>
    <s v="No Data"/>
    <s v="P-S2_Online"/>
    <s v="Present"/>
    <s v="P-S2_Online"/>
    <s v="P-0, _x000a_A-1, _x000a_No Data-4"/>
    <s v="P-5, _x000a_A-0, _x000a_No Data-0"/>
    <s v="P-S2_Online"/>
    <s v="P-S2_Online"/>
    <s v="P-S2_Online"/>
    <s v="P-S2_Online"/>
    <s v="P-S2_Online"/>
    <x v="0"/>
    <s v="Activated"/>
    <s v="Online"/>
    <x v="336"/>
    <x v="0"/>
  </r>
  <r>
    <n v="351"/>
    <s v="MSc DS-AI"/>
    <s v="2025EM1100351"/>
    <s v="2025em1100351@bitspilani-digital.edu.in"/>
    <s v="ALTAF ALI"/>
    <s v="MALE"/>
    <s v="`+91-8447720130"/>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352"/>
    <s v="MSc DS-AI"/>
    <s v="2025EM1100352"/>
    <s v="2025em1100352@bitspilani-digital.edu.in"/>
    <s v="THIRUMALAIKUMAR M"/>
    <s v="MALE"/>
    <s v="`+91-8098392993"/>
    <n v="15"/>
    <n v="15"/>
    <n v="15"/>
    <n v="20"/>
    <n v="65"/>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No Data"/>
    <s v="P-S2_Onsite"/>
    <s v="Present"/>
    <s v="P-S2_Onsite"/>
    <n v="20"/>
    <n v="18"/>
    <n v="38"/>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No Data"/>
    <s v="P-S2_Onsite"/>
    <s v="Present"/>
    <s v="P-S2_Onsite"/>
    <n v="5.5"/>
    <n v="7.125"/>
    <n v="9"/>
    <n v="13"/>
    <n v="17"/>
    <n v="51.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37"/>
    <x v="0"/>
  </r>
  <r>
    <n v="353"/>
    <s v="MSc DS-AI"/>
    <s v="2025EM1100353"/>
    <s v="2025em1100353@bitspilani-digital.edu.in"/>
    <s v="VISHAL BATRA"/>
    <s v="MALE"/>
    <s v="`+91-9755260550"/>
    <n v="15"/>
    <n v="15"/>
    <n v="15"/>
    <n v="16"/>
    <n v="61"/>
    <n v="65"/>
    <s v="Statistical Modelling &amp; Inferencing"/>
    <s v="MDS DF401"/>
    <s v="0 missed"/>
    <s v="0 missed"/>
    <n v="3"/>
    <n v="1"/>
    <n v="1"/>
    <n v="1"/>
    <s v="0 missed"/>
    <n v="4"/>
    <n v="1"/>
    <x v="1"/>
    <s v="No Data"/>
    <s v="P-S2_Onsite"/>
    <s v="Present"/>
    <s v="P-S2_Onsite"/>
    <n v="4.5"/>
    <n v="3.75"/>
    <n v="10"/>
    <n v="9"/>
    <n v="9"/>
    <n v="10"/>
    <n v="54.5"/>
    <n v="60"/>
    <s v="Data Pre-Processing"/>
    <s v="MDS DF402"/>
    <s v="0 missed"/>
    <s v="-"/>
    <n v="6"/>
    <s v="-"/>
    <n v="1"/>
    <s v="-"/>
    <s v="0 missed"/>
    <n v="6"/>
    <n v="1"/>
    <x v="1"/>
    <s v="P-S1_Onsite"/>
    <s v="No Data"/>
    <s v="Present"/>
    <s v="P-S1_Onsite"/>
    <n v="19"/>
    <n v="19"/>
    <n v="38"/>
    <n v="60"/>
    <s v="Feature Engineering"/>
    <s v="MDS DF403"/>
    <s v="0 missed"/>
    <s v="0 missed"/>
    <n v="1"/>
    <n v="1"/>
    <n v="1"/>
    <n v="1"/>
    <s v="0 missed"/>
    <n v="2"/>
    <n v="1"/>
    <x v="1"/>
    <s v="P-S1_Onsite"/>
    <s v="No Data"/>
    <s v="Present"/>
    <s v="P-S1_Onsite"/>
    <n v="20"/>
    <n v="19"/>
    <n v="16"/>
    <n v="55"/>
    <n v="60"/>
    <s v="Data Visualization &amp; Storytelling"/>
    <s v="MDS DF404"/>
    <s v="0 missed"/>
    <s v="0 missed"/>
    <n v="2"/>
    <n v="1"/>
    <n v="1"/>
    <n v="1"/>
    <s v="0 missed"/>
    <n v="3"/>
    <n v="1"/>
    <x v="1"/>
    <s v="P-S1_Onsite"/>
    <s v="No Data"/>
    <s v="Present"/>
    <s v="P-S1_Onsite"/>
    <n v="6.5"/>
    <n v="7.75"/>
    <n v="9"/>
    <n v="14"/>
    <n v="17"/>
    <n v="54.25"/>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338"/>
    <x v="0"/>
  </r>
  <r>
    <n v="354"/>
    <s v="MSc DS-AI"/>
    <s v="2025EM1100354"/>
    <s v="2025em1100354@bitspilani-digital.edu.in"/>
    <s v="EMY PAULSON"/>
    <s v="FEMALE"/>
    <s v="`+91-8281261518"/>
    <e v="#N/A"/>
    <e v="#N/A"/>
    <e v="#N/A"/>
    <e v="#N/A"/>
    <e v="#N/A"/>
    <e v="#N/A"/>
    <s v="Statistical Modelling &amp; Inferencing"/>
    <s v="MDS DF401"/>
    <s v="0 missed"/>
    <s v="0 missed"/>
    <n v="3"/>
    <n v="1"/>
    <n v="1"/>
    <n v="1"/>
    <s v="0 missed"/>
    <n v="4"/>
    <n v="1"/>
    <x v="1"/>
    <s v="No Data"/>
    <s v="No Data"/>
    <s v="No Data"/>
    <s v="No Data"/>
    <s v="A"/>
    <s v="A"/>
    <s v="A"/>
    <s v="A"/>
    <s v="A"/>
    <s v="A"/>
    <n v="0"/>
    <n v="60"/>
    <s v="Data Pre-Processing"/>
    <s v="MDS DF402"/>
    <s v="6 missed"/>
    <s v="-"/>
    <n v="0"/>
    <s v="-"/>
    <n v="0"/>
    <s v="-"/>
    <s v="6 missed"/>
    <n v="0"/>
    <n v="0"/>
    <x v="0"/>
    <s v="No Data"/>
    <s v="A-S2_Onsite"/>
    <s v="Absent"/>
    <s v="A-S2_Onsite"/>
    <e v="#N/A"/>
    <e v="#N/A"/>
    <e v="#N/A"/>
    <e v="#N/A"/>
    <s v="Feature Engineering"/>
    <s v="MDS DF403"/>
    <s v="0 missed"/>
    <s v="0 missed"/>
    <n v="1"/>
    <n v="1"/>
    <n v="1"/>
    <n v="1"/>
    <s v="0 missed"/>
    <n v="2"/>
    <n v="1"/>
    <x v="1"/>
    <s v="No Data"/>
    <s v="No Data"/>
    <s v="No Data"/>
    <s v="No Data"/>
    <e v="#N/A"/>
    <e v="#N/A"/>
    <e v="#N/A"/>
    <e v="#N/A"/>
    <e v="#N/A"/>
    <s v="Data Visualization &amp; Storytelling"/>
    <s v="MDS DF404"/>
    <s v="0 missed"/>
    <s v="0 missed"/>
    <n v="2"/>
    <n v="1"/>
    <n v="1"/>
    <n v="1"/>
    <s v="0 missed"/>
    <n v="3"/>
    <n v="1"/>
    <x v="1"/>
    <s v="No Data"/>
    <s v="No Data"/>
    <s v="No Data"/>
    <s v="No Data"/>
    <s v="A"/>
    <s v="A"/>
    <s v="A"/>
    <s v="A"/>
    <s v="A"/>
    <n v="0"/>
    <n v="65"/>
    <s v="Data Stores &amp; Pipelines"/>
    <s v="MDS DF406"/>
    <s v="3 missed"/>
    <s v="2 missed"/>
    <n v="0"/>
    <n v="0"/>
    <n v="0"/>
    <n v="0"/>
    <s v="5 missed"/>
    <n v="0"/>
    <n v="0"/>
    <x v="0"/>
    <s v="No Data"/>
    <s v="A-S2_Onsite"/>
    <s v="Absent"/>
    <s v="A-S2_Onsite"/>
    <s v="P-0, _x000a_A-0, _x000a_No Data-5"/>
    <s v="P-0, _x000a_A-2, _x000a_No Data-3"/>
    <s v="No Data"/>
    <s v="A-S2_Onsite"/>
    <s v="No Data"/>
    <s v="No Data"/>
    <s v="A-S2_Onsite"/>
    <x v="3"/>
    <s v="Activation Pending"/>
    <s v="Onsite"/>
    <x v="339"/>
    <x v="1"/>
  </r>
  <r>
    <n v="355"/>
    <s v="MSc DS-AI"/>
    <s v="2025EM1100355"/>
    <s v="2025em1100355@bitspilani-digital.edu.in"/>
    <s v="GAURANG KAUL"/>
    <s v="MALE"/>
    <s v="`+91-8588053203"/>
    <s v="A"/>
    <n v="15"/>
    <s v="A"/>
    <s v="A"/>
    <n v="15"/>
    <n v="65"/>
    <s v="Statistical Modelling &amp; Inferencing"/>
    <s v="MDS DF401"/>
    <s v="2 missed"/>
    <s v="1 missed"/>
    <n v="1"/>
    <n v="0"/>
    <n v="0.33333333333333331"/>
    <n v="0"/>
    <s v="3 missed"/>
    <n v="1"/>
    <n v="0.25"/>
    <x v="5"/>
    <s v="No Data"/>
    <s v="A-S2_Onsite"/>
    <s v="Absent"/>
    <s v="A-S2_Onsite"/>
    <e v="#N/A"/>
    <e v="#N/A"/>
    <e v="#N/A"/>
    <e v="#N/A"/>
    <e v="#N/A"/>
    <e v="#N/A"/>
    <e v="#N/A"/>
    <e v="#N/A"/>
    <s v="Data Pre-Processing"/>
    <s v="MDS DF402"/>
    <s v="0 missed"/>
    <s v="-"/>
    <n v="6"/>
    <s v="-"/>
    <n v="1"/>
    <s v="-"/>
    <s v="0 missed"/>
    <n v="6"/>
    <n v="1"/>
    <x v="1"/>
    <s v="No Data"/>
    <s v="No Data"/>
    <s v="No Data"/>
    <s v="No Data"/>
    <e v="#N/A"/>
    <e v="#N/A"/>
    <e v="#N/A"/>
    <e v="#N/A"/>
    <s v="Feature Engineering"/>
    <s v="MDS DF403"/>
    <s v="0 missed"/>
    <s v="0 missed"/>
    <n v="1"/>
    <n v="1"/>
    <n v="1"/>
    <n v="1"/>
    <s v="0 missed"/>
    <n v="2"/>
    <n v="1"/>
    <x v="1"/>
    <s v="No Data"/>
    <s v="No Data"/>
    <s v="No Data"/>
    <s v="No Data"/>
    <n v="20"/>
    <s v="A"/>
    <s v="A"/>
    <n v="20"/>
    <n v="60"/>
    <s v="Data Visualization &amp; Storytelling"/>
    <s v="MDS DF404"/>
    <s v="1 missed"/>
    <s v="1 missed"/>
    <n v="1"/>
    <n v="0"/>
    <n v="0.5"/>
    <n v="0"/>
    <s v="2 missed"/>
    <n v="1"/>
    <n v="0.33333333333333331"/>
    <x v="4"/>
    <s v="No Data"/>
    <s v="A-S2_Onsite"/>
    <s v="Absent"/>
    <s v="A-S2_Onsite"/>
    <n v="6.5"/>
    <s v="A"/>
    <s v="A"/>
    <s v="A"/>
    <s v="A"/>
    <n v="6.5"/>
    <n v="65"/>
    <s v="Data Stores &amp; Pipelines"/>
    <s v="MDS DF406"/>
    <s v="2 missed"/>
    <s v="2 missed"/>
    <n v="1"/>
    <n v="0"/>
    <n v="0.33333333333333331"/>
    <n v="0"/>
    <s v="4 missed"/>
    <n v="1"/>
    <n v="0.2"/>
    <x v="5"/>
    <s v="No Data"/>
    <s v="A-S2_Onsite"/>
    <s v="Absent"/>
    <s v="A-S2_Onsite"/>
    <s v="P-0, _x000a_A-0, _x000a_No Data-5"/>
    <s v="P-0, _x000a_A-3, _x000a_No Data-2"/>
    <s v="A-S2_Onsite"/>
    <s v="No Data"/>
    <s v="No Data"/>
    <s v="A-S2_Onsite"/>
    <s v="A-S2_Onsite"/>
    <x v="7"/>
    <s v="Activation Pending"/>
    <s v="Onsite"/>
    <x v="340"/>
    <x v="1"/>
  </r>
  <r>
    <n v="356"/>
    <s v="MSc DS-AI"/>
    <s v="2025EM1100356"/>
    <s v="2025em1100356@bitspilani-digital.edu.in"/>
    <s v="HEMAKSHI KHANNA"/>
    <s v="FEMALE"/>
    <s v="`+91-7009620258"/>
    <n v="15"/>
    <n v="15"/>
    <n v="15"/>
    <n v="13"/>
    <n v="58"/>
    <n v="65"/>
    <s v="Statistical Modelling &amp; Inferencing"/>
    <s v="MDS DF401"/>
    <s v="0 missed"/>
    <s v="0 missed"/>
    <n v="3"/>
    <n v="1"/>
    <n v="1"/>
    <n v="1"/>
    <s v="0 missed"/>
    <n v="4"/>
    <n v="1"/>
    <x v="1"/>
    <s v="No Data"/>
    <s v="P-S2_Onsite"/>
    <s v="Present"/>
    <s v="P-S2_Onsite"/>
    <n v="4.5"/>
    <n v="4.25"/>
    <n v="10"/>
    <n v="10"/>
    <n v="9"/>
    <n v="10"/>
    <n v="56.5"/>
    <n v="60"/>
    <s v="Data Pre-Processing"/>
    <s v="MDS DF402"/>
    <s v="0 missed"/>
    <s v="-"/>
    <n v="6"/>
    <s v="-"/>
    <n v="1"/>
    <s v="-"/>
    <s v="0 missed"/>
    <n v="6"/>
    <n v="1"/>
    <x v="1"/>
    <s v="No Data"/>
    <s v="P-S2_Onsite"/>
    <s v="Present"/>
    <s v="P-S2_Onsite"/>
    <n v="19"/>
    <n v="24"/>
    <n v="43"/>
    <n v="60"/>
    <s v="Feature Engineering"/>
    <s v="MDS DF403"/>
    <s v="0 missed"/>
    <s v="0 missed"/>
    <n v="1"/>
    <n v="1"/>
    <n v="1"/>
    <n v="1"/>
    <s v="0 missed"/>
    <n v="2"/>
    <n v="1"/>
    <x v="1"/>
    <s v="P-S1_Onsite"/>
    <s v="No Data"/>
    <s v="Present"/>
    <s v="P-S1_Onsite"/>
    <n v="18"/>
    <n v="19"/>
    <n v="19"/>
    <n v="56"/>
    <n v="60"/>
    <s v="Data Visualization &amp; Storytelling"/>
    <s v="MDS DF404"/>
    <s v="0 missed"/>
    <s v="0 missed"/>
    <n v="2"/>
    <n v="1"/>
    <n v="1"/>
    <n v="1"/>
    <s v="0 missed"/>
    <n v="3"/>
    <n v="1"/>
    <x v="1"/>
    <s v="No Data"/>
    <s v="P-S2_Onsite"/>
    <s v="Present"/>
    <s v="P-S2_Onsite"/>
    <n v="5.5"/>
    <n v="7.25"/>
    <n v="8"/>
    <n v="13"/>
    <n v="16"/>
    <n v="49.75"/>
    <n v="65"/>
    <s v="Data Stores &amp; Pipelines"/>
    <s v="MDS DF406"/>
    <s v="0 missed"/>
    <s v="0 missed"/>
    <n v="3"/>
    <n v="2"/>
    <n v="1"/>
    <n v="1"/>
    <s v="0 missed"/>
    <n v="5"/>
    <n v="1"/>
    <x v="1"/>
    <s v="P-S1_Onsite"/>
    <s v="No Data"/>
    <s v="Present"/>
    <s v="P-S1_Onsite"/>
    <s v="P-2, _x000a_A-0, _x000a_No Data-3"/>
    <s v="P-3, _x000a_A-0, _x000a_No Data-2"/>
    <s v="P-S2_Onsite"/>
    <s v="P-S2_Onsite"/>
    <s v="P-S1_Onsite"/>
    <s v="P-S2_Onsite"/>
    <s v="P-S1_Onsite"/>
    <x v="0"/>
    <s v="Activated"/>
    <s v="Onsite"/>
    <x v="341"/>
    <x v="0"/>
  </r>
  <r>
    <n v="357"/>
    <s v="MSc DS-AI"/>
    <s v="2025EM1100357"/>
    <s v="2025em1100357@bitspilani-digital.edu.in"/>
    <s v="YEDDALA SRAVANI"/>
    <s v="FEMALE"/>
    <s v="`+91-9632682627"/>
    <n v="15"/>
    <n v="15"/>
    <n v="15"/>
    <n v="19"/>
    <n v="64"/>
    <n v="65"/>
    <s v="Statistical Modelling &amp; Inferencing"/>
    <s v="MDS DF401"/>
    <s v="0 missed"/>
    <s v="0 missed"/>
    <n v="3"/>
    <n v="1"/>
    <n v="1"/>
    <n v="1"/>
    <s v="0 missed"/>
    <n v="4"/>
    <n v="1"/>
    <x v="1"/>
    <s v="P-S1_Onsite"/>
    <s v="No Data"/>
    <s v="Present"/>
    <s v="P-S1_Onsite"/>
    <n v="5"/>
    <n v="4.25"/>
    <n v="10"/>
    <n v="10"/>
    <n v="10"/>
    <n v="10"/>
    <n v="58.5"/>
    <n v="60"/>
    <s v="Data Pre-Processing"/>
    <s v="MDS DF402"/>
    <s v="0 missed"/>
    <s v="-"/>
    <n v="6"/>
    <s v="-"/>
    <n v="1"/>
    <s v="-"/>
    <s v="0 missed"/>
    <n v="6"/>
    <n v="1"/>
    <x v="1"/>
    <s v="P-S1_Onsite"/>
    <s v="No Data"/>
    <s v="Present"/>
    <s v="P-S1_Onsite"/>
    <n v="19"/>
    <n v="24"/>
    <n v="43"/>
    <n v="60"/>
    <s v="Feature Engineering"/>
    <s v="MDS DF403"/>
    <s v="0 missed"/>
    <s v="0 missed"/>
    <n v="1"/>
    <n v="1"/>
    <n v="1"/>
    <n v="1"/>
    <s v="0 missed"/>
    <n v="2"/>
    <n v="1"/>
    <x v="1"/>
    <s v="P-S1_Onsite"/>
    <s v="No Data"/>
    <s v="Present"/>
    <s v="P-S1_Onsite"/>
    <n v="20"/>
    <n v="20"/>
    <n v="20"/>
    <n v="60"/>
    <n v="60"/>
    <s v="Data Visualization &amp; Storytelling"/>
    <s v="MDS DF404"/>
    <s v="0 missed"/>
    <s v="0 missed"/>
    <n v="2"/>
    <n v="1"/>
    <n v="1"/>
    <n v="1"/>
    <s v="0 missed"/>
    <n v="3"/>
    <n v="1"/>
    <x v="1"/>
    <s v="P-S1_Onsite"/>
    <s v="No Data"/>
    <s v="Present"/>
    <s v="P-S1_Onsite"/>
    <n v="3.5"/>
    <n v="7.625"/>
    <n v="9"/>
    <n v="14"/>
    <n v="18"/>
    <n v="52.1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342"/>
    <x v="0"/>
  </r>
  <r>
    <n v="358"/>
    <s v="MSc DS-AI"/>
    <s v="2025EM1100358"/>
    <s v="2025em1100358@bitspilani-digital.edu.in"/>
    <s v="BUDDABATHUNI VENKATA SANTOSH SAI ROSHAN"/>
    <s v="MALE"/>
    <s v="`+91-7989194264"/>
    <n v="12"/>
    <n v="15"/>
    <n v="15"/>
    <n v="13.5"/>
    <n v="55.5"/>
    <n v="65"/>
    <s v="Statistical Modelling &amp; Inferencing"/>
    <s v="MDS DF401"/>
    <s v="0 missed"/>
    <s v="0 missed"/>
    <n v="3"/>
    <n v="1"/>
    <n v="1"/>
    <n v="1"/>
    <s v="0 missed"/>
    <n v="4"/>
    <n v="1"/>
    <x v="1"/>
    <s v="P-S1_Onsite"/>
    <s v="No Data"/>
    <s v="Present"/>
    <s v="P-S1_Onsite"/>
    <n v="5"/>
    <n v="2.5"/>
    <n v="10"/>
    <n v="9"/>
    <n v="7"/>
    <s v="A"/>
    <n v="41"/>
    <n v="60"/>
    <s v="Data Pre-Processing"/>
    <s v="MDS DF402"/>
    <s v="1 missed"/>
    <s v="-"/>
    <n v="5"/>
    <s v="-"/>
    <n v="0.83333333333333337"/>
    <s v="-"/>
    <s v="1 missed"/>
    <n v="5"/>
    <n v="0.83333333333333337"/>
    <x v="2"/>
    <s v="P-S1_Onsite"/>
    <s v="No Data"/>
    <s v="Present"/>
    <s v="P-S1_Onsite"/>
    <s v="A"/>
    <n v="33"/>
    <n v="33"/>
    <n v="60"/>
    <s v="Feature Engineering"/>
    <s v="MDS DF403"/>
    <s v="1 missed"/>
    <s v="0 missed"/>
    <n v="0"/>
    <n v="1"/>
    <n v="0"/>
    <n v="1"/>
    <s v="1 missed"/>
    <n v="1"/>
    <n v="0.5"/>
    <x v="3"/>
    <s v="No Data"/>
    <s v="P-S2_Onsite"/>
    <s v="Present"/>
    <s v="P-S2_Onsite"/>
    <n v="19"/>
    <s v="A"/>
    <n v="18"/>
    <n v="37"/>
    <n v="60"/>
    <s v="Data Visualization &amp; Storytelling"/>
    <s v="MDS DF404"/>
    <s v="1 missed"/>
    <s v="0 missed"/>
    <n v="1"/>
    <n v="1"/>
    <n v="0.5"/>
    <n v="1"/>
    <s v="1 missed"/>
    <n v="2"/>
    <n v="0.66666666666666663"/>
    <x v="2"/>
    <s v="No Data"/>
    <s v="P-S2_Onsite"/>
    <s v="Present"/>
    <s v="P-S2_Onsite"/>
    <n v="4.5"/>
    <n v="6.75"/>
    <n v="8"/>
    <s v="A"/>
    <n v="19"/>
    <n v="38.25"/>
    <n v="65"/>
    <s v="Data Stores &amp; Pipelines"/>
    <s v="MDS DF406"/>
    <s v="0 missed"/>
    <s v="1 missed"/>
    <n v="3"/>
    <n v="1"/>
    <n v="1"/>
    <n v="0.5"/>
    <s v="1 missed"/>
    <n v="4"/>
    <n v="0.8"/>
    <x v="6"/>
    <s v="P-S1_Onsite"/>
    <s v="No Data"/>
    <s v="Present"/>
    <s v="P-S1_Onsite"/>
    <s v="P-3, _x000a_A-0, _x000a_No Data-2"/>
    <s v="P-2, _x000a_A-0, _x000a_No Data-3"/>
    <s v="P-S1_Onsite"/>
    <s v="P-S1_Onsite"/>
    <s v="P-S2_Onsite"/>
    <s v="P-S2_Onsite"/>
    <s v="P-S1_Onsite"/>
    <x v="0"/>
    <s v="Activated"/>
    <s v="Onsite"/>
    <x v="343"/>
    <x v="0"/>
  </r>
  <r>
    <n v="359"/>
    <s v="MSc DS-AI"/>
    <s v="2025EM1100359"/>
    <s v="2025em1100359@bitspilani-digital.edu.in"/>
    <s v="BIRADAR KRUSHNKANT EKNATH"/>
    <s v="MALE"/>
    <s v="`+91-9921900984"/>
    <s v="A"/>
    <n v="15"/>
    <n v="15"/>
    <n v="19"/>
    <n v="49"/>
    <n v="65"/>
    <s v="Statistical Modelling &amp; Inferencing"/>
    <s v="MDS DF401"/>
    <s v="1 missed"/>
    <s v="0 missed"/>
    <n v="2"/>
    <n v="1"/>
    <n v="0.66666666666666663"/>
    <n v="1"/>
    <s v="1 missed"/>
    <n v="3"/>
    <n v="0.75"/>
    <x v="4"/>
    <s v="No Data"/>
    <s v="P-S2_Onsite"/>
    <s v="Present"/>
    <s v="P-S2_Onsite"/>
    <n v="4.25"/>
    <n v="4.75"/>
    <n v="10"/>
    <s v="A"/>
    <n v="10"/>
    <n v="10"/>
    <n v="48"/>
    <n v="60"/>
    <s v="Data Pre-Processing"/>
    <s v="MDS DF402"/>
    <s v="1 missed"/>
    <s v="-"/>
    <n v="5"/>
    <s v="-"/>
    <n v="0.83333333333333337"/>
    <s v="-"/>
    <s v="1 missed"/>
    <n v="5"/>
    <n v="0.83333333333333337"/>
    <x v="2"/>
    <s v="P-S1_Onsite"/>
    <s v="No Data"/>
    <s v="Present"/>
    <s v="P-S1_Onsite"/>
    <s v="A"/>
    <s v="A"/>
    <n v="0"/>
    <n v="60"/>
    <s v="Feature Engineering"/>
    <s v="MDS DF403"/>
    <s v="1 missed"/>
    <s v="1 missed"/>
    <n v="0"/>
    <n v="0"/>
    <n v="0"/>
    <n v="0"/>
    <s v="2 missed"/>
    <n v="0"/>
    <n v="0"/>
    <x v="0"/>
    <s v="No Data"/>
    <s v="P-S2_Onsite"/>
    <s v="Present"/>
    <s v="P-S2_Onsite"/>
    <n v="20"/>
    <n v="20"/>
    <n v="18"/>
    <n v="58"/>
    <n v="60"/>
    <s v="Data Visualization &amp; Storytelling"/>
    <s v="MDS DF404"/>
    <s v="0 missed"/>
    <s v="0 missed"/>
    <n v="2"/>
    <n v="1"/>
    <n v="1"/>
    <n v="1"/>
    <s v="0 missed"/>
    <n v="3"/>
    <n v="1"/>
    <x v="1"/>
    <s v="No Data"/>
    <s v="P-S2_Onsite"/>
    <s v="Present"/>
    <s v="P-S2_Onsite"/>
    <s v="A"/>
    <s v="A"/>
    <s v="A"/>
    <n v="12"/>
    <n v="18"/>
    <n v="30"/>
    <n v="65"/>
    <s v="Data Stores &amp; Pipelines"/>
    <s v="MDS DF406"/>
    <s v="3 missed"/>
    <s v="0 missed"/>
    <n v="0"/>
    <n v="2"/>
    <n v="0"/>
    <n v="1"/>
    <s v="3 missed"/>
    <n v="2"/>
    <n v="0.4"/>
    <x v="8"/>
    <s v="No Data"/>
    <s v="P-S2_Onsite"/>
    <s v="Present"/>
    <s v="P-S2_Onsite"/>
    <s v="P-1, _x000a_A-0, _x000a_No Data-4"/>
    <s v="P-4, _x000a_A-0, _x000a_No Data-1"/>
    <s v="P-S2_Onsite"/>
    <s v="P-S1_Onsite"/>
    <s v="P-S2_Onsite"/>
    <s v="P-S2_Onsite"/>
    <s v="P-S2_Onsite"/>
    <x v="0"/>
    <s v="Activated"/>
    <s v="Onsite"/>
    <x v="344"/>
    <x v="0"/>
  </r>
  <r>
    <n v="360"/>
    <s v="MSc DS-AI"/>
    <s v="2025EM1100360"/>
    <s v="2025em1100360@bitspilani-digital.edu.in"/>
    <s v="MOHAMMED ZEESHAN"/>
    <s v="MALE"/>
    <s v="`+91-9346315519"/>
    <n v="15"/>
    <n v="15"/>
    <n v="15"/>
    <s v="A"/>
    <n v="45"/>
    <n v="65"/>
    <s v="Statistical Modelling &amp; Inferencing"/>
    <s v="MDS DF401"/>
    <s v="0 missed"/>
    <s v="1 missed"/>
    <n v="3"/>
    <n v="0"/>
    <n v="1"/>
    <n v="0"/>
    <s v="1 missed"/>
    <n v="3"/>
    <n v="0.75"/>
    <x v="3"/>
    <s v="No Data"/>
    <s v="A-S2_Onsite"/>
    <s v="Absent"/>
    <s v="A-S2_Onsite"/>
    <n v="4.25"/>
    <n v="4.5"/>
    <n v="9"/>
    <n v="10"/>
    <n v="10"/>
    <n v="9"/>
    <n v="55.5"/>
    <n v="60"/>
    <s v="Data Pre-Processing"/>
    <s v="MDS DF402"/>
    <s v="0 missed"/>
    <s v="-"/>
    <n v="6"/>
    <s v="-"/>
    <n v="1"/>
    <s v="-"/>
    <s v="0 missed"/>
    <n v="6"/>
    <n v="1"/>
    <x v="1"/>
    <s v="No Data"/>
    <s v="A-S2_Onsite"/>
    <s v="Absent"/>
    <s v="A-S2_Onsite"/>
    <n v="19"/>
    <s v="A"/>
    <n v="19"/>
    <n v="60"/>
    <s v="Feature Engineering"/>
    <s v="MDS DF403"/>
    <s v="0 missed"/>
    <s v="1 missed"/>
    <n v="1"/>
    <n v="0"/>
    <n v="1"/>
    <n v="0"/>
    <s v="1 missed"/>
    <n v="1"/>
    <n v="0.5"/>
    <x v="2"/>
    <s v="No Data"/>
    <s v="A-S2_Onsite"/>
    <s v="Absent"/>
    <s v="A-S2_Onsite"/>
    <n v="19"/>
    <n v="20"/>
    <s v="A"/>
    <n v="39"/>
    <n v="60"/>
    <s v="Data Visualization &amp; Storytelling"/>
    <s v="MDS DF404"/>
    <s v="0 missed"/>
    <s v="1 missed"/>
    <n v="2"/>
    <n v="0"/>
    <n v="1"/>
    <n v="0"/>
    <s v="1 missed"/>
    <n v="2"/>
    <n v="0.66666666666666663"/>
    <x v="3"/>
    <s v="No Data"/>
    <s v="A-S2_Onsite"/>
    <s v="Absent"/>
    <s v="A-S2_Onsite"/>
    <n v="5.5"/>
    <n v="6.625"/>
    <s v="A"/>
    <s v="A"/>
    <s v="A"/>
    <n v="12.12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345"/>
    <x v="1"/>
  </r>
  <r>
    <n v="361"/>
    <s v="MSc DS-AI"/>
    <s v="2025EM1100361"/>
    <s v="2025em1100361@bitspilani-digital.edu.in"/>
    <s v="DIVYA RATH"/>
    <s v="FEMALE"/>
    <s v="`+91-8328356573"/>
    <n v="15"/>
    <n v="15"/>
    <n v="15"/>
    <n v="18"/>
    <n v="63"/>
    <n v="65"/>
    <s v="Statistical Modelling &amp; Inferencing"/>
    <s v="MDS DF401"/>
    <s v="0 missed"/>
    <s v="0 missed"/>
    <n v="3"/>
    <n v="1"/>
    <n v="1"/>
    <n v="1"/>
    <s v="0 missed"/>
    <n v="4"/>
    <n v="1"/>
    <x v="1"/>
    <s v="No Data"/>
    <s v="No Data"/>
    <s v="No Data"/>
    <s v="No Data"/>
    <n v="5"/>
    <n v="4.5"/>
    <n v="10"/>
    <n v="10"/>
    <n v="10"/>
    <n v="10"/>
    <n v="59"/>
    <n v="60"/>
    <s v="Data Pre-Processing"/>
    <s v="MDS DF402"/>
    <s v="0 missed"/>
    <s v="-"/>
    <n v="6"/>
    <s v="-"/>
    <n v="1"/>
    <s v="-"/>
    <s v="0 missed"/>
    <n v="6"/>
    <n v="1"/>
    <x v="1"/>
    <s v="No Data"/>
    <s v="A-S2_Onsite"/>
    <s v="Absent"/>
    <s v="A-S2_Onsite"/>
    <n v="20"/>
    <n v="19"/>
    <n v="39"/>
    <n v="60"/>
    <s v="Feature Engineering"/>
    <s v="MDS DF403"/>
    <s v="0 missed"/>
    <s v="0 missed"/>
    <n v="1"/>
    <n v="1"/>
    <n v="1"/>
    <n v="1"/>
    <s v="0 missed"/>
    <n v="2"/>
    <n v="1"/>
    <x v="1"/>
    <s v="No Data"/>
    <s v="A-S2_Onsite"/>
    <s v="Absent"/>
    <s v="A-S2_Onsite"/>
    <n v="20"/>
    <n v="20"/>
    <n v="19"/>
    <n v="59"/>
    <n v="60"/>
    <s v="Data Visualization &amp; Storytelling"/>
    <s v="MDS DF404"/>
    <s v="0 missed"/>
    <s v="0 missed"/>
    <n v="2"/>
    <n v="1"/>
    <n v="1"/>
    <n v="1"/>
    <s v="0 missed"/>
    <n v="3"/>
    <n v="1"/>
    <x v="1"/>
    <s v="No Data"/>
    <s v="P-S2_Onsite"/>
    <s v="Present"/>
    <s v="P-S2_Onsite"/>
    <n v="6.5"/>
    <n v="7.375"/>
    <n v="8"/>
    <s v="A"/>
    <s v="A"/>
    <n v="21.875"/>
    <n v="65"/>
    <s v="Data Stores &amp; Pipelines"/>
    <s v="MDS DF406"/>
    <s v="0 missed"/>
    <s v="2 missed"/>
    <n v="3"/>
    <n v="0"/>
    <n v="1"/>
    <n v="0"/>
    <s v="2 missed"/>
    <n v="3"/>
    <n v="0.6"/>
    <x v="7"/>
    <s v="No Data"/>
    <s v="No Data"/>
    <s v="No Data"/>
    <s v="No Data"/>
    <s v="P-0, _x000a_A-0, _x000a_No Data-5"/>
    <s v="P-1, _x000a_A-2, _x000a_No Data-2"/>
    <s v="No Data"/>
    <s v="A-S2_Onsite"/>
    <s v="A-S2_Onsite"/>
    <s v="P-S2_Onsite"/>
    <s v="No Data"/>
    <x v="6"/>
    <s v="Activated"/>
    <s v="Onsite"/>
    <x v="346"/>
    <x v="0"/>
  </r>
  <r>
    <n v="362"/>
    <s v="MSc DS-AI"/>
    <s v="2025EM1100362"/>
    <s v="2025em1100362@bitspilani-digital.edu.in"/>
    <s v="NISHANT NUNIA"/>
    <s v="MALE"/>
    <s v="`+91-7073030998"/>
    <n v="15"/>
    <n v="15"/>
    <n v="15"/>
    <n v="17"/>
    <n v="62"/>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P-S1_Onsite"/>
    <s v="No Data"/>
    <s v="Present"/>
    <s v="P-S1_Onsite"/>
    <n v="20"/>
    <n v="7"/>
    <n v="27"/>
    <n v="60"/>
    <s v="Feature Engineering"/>
    <s v="MDS DF403"/>
    <s v="0 missed"/>
    <s v="0 missed"/>
    <n v="1"/>
    <n v="1"/>
    <n v="1"/>
    <n v="1"/>
    <s v="0 missed"/>
    <n v="2"/>
    <n v="1"/>
    <x v="1"/>
    <s v="No Data"/>
    <s v="P-S2_Onsite"/>
    <s v="Present"/>
    <s v="P-S2_Onsite"/>
    <n v="20"/>
    <n v="20"/>
    <n v="20"/>
    <n v="60"/>
    <n v="60"/>
    <s v="Data Visualization &amp; Storytelling"/>
    <s v="MDS DF404"/>
    <s v="0 missed"/>
    <s v="0 missed"/>
    <n v="2"/>
    <n v="1"/>
    <n v="1"/>
    <n v="1"/>
    <s v="0 missed"/>
    <n v="3"/>
    <n v="1"/>
    <x v="1"/>
    <s v="P-S1_Onsite"/>
    <s v="No Data"/>
    <s v="Present"/>
    <s v="P-S1_Onsite"/>
    <n v="5.5"/>
    <n v="6.5"/>
    <n v="9"/>
    <n v="11"/>
    <n v="18"/>
    <n v="50"/>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347"/>
    <x v="0"/>
  </r>
  <r>
    <n v="363"/>
    <s v="MSc DS-AI"/>
    <s v="2025EM1100363"/>
    <s v="2025em1100363@bitspilani-digital.edu.in"/>
    <s v="ABHINAV CHAUHAN"/>
    <s v="MALE"/>
    <s v="`+91-8847253050"/>
    <n v="15"/>
    <n v="15"/>
    <n v="15"/>
    <n v="16"/>
    <n v="61"/>
    <n v="65"/>
    <s v="Statistical Modelling &amp; Inferencing"/>
    <s v="MDS DF401"/>
    <s v="0 missed"/>
    <s v="0 missed"/>
    <n v="3"/>
    <n v="1"/>
    <n v="1"/>
    <n v="1"/>
    <s v="0 missed"/>
    <n v="4"/>
    <n v="1"/>
    <x v="1"/>
    <s v="No Data"/>
    <s v="P-S2_Onsite"/>
    <s v="Present"/>
    <s v="P-S2_Onsite"/>
    <n v="5"/>
    <n v="4.5"/>
    <n v="10"/>
    <n v="10"/>
    <n v="10"/>
    <n v="10"/>
    <n v="59"/>
    <n v="60"/>
    <s v="Data Pre-Processing"/>
    <s v="MDS DF402"/>
    <s v="0 missed"/>
    <s v="-"/>
    <n v="6"/>
    <s v="-"/>
    <n v="1"/>
    <s v="-"/>
    <s v="0 missed"/>
    <n v="6"/>
    <n v="1"/>
    <x v="1"/>
    <s v="No Data"/>
    <s v="P-S2_Onsite"/>
    <s v="Present"/>
    <s v="P-S2_Onsite"/>
    <n v="18"/>
    <n v="32"/>
    <n v="50"/>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No Data"/>
    <s v="P-S2_Onsite"/>
    <s v="Present"/>
    <s v="P-S2_Onsite"/>
    <n v="7"/>
    <n v="7.5"/>
    <n v="9"/>
    <n v="17"/>
    <n v="19"/>
    <n v="59.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48"/>
    <x v="0"/>
  </r>
  <r>
    <n v="364"/>
    <s v="MSc DS-AI"/>
    <s v="2025EM1100364"/>
    <s v="2025em1100364@bitspilani-digital.edu.in"/>
    <s v="RAUSHAN KUMAR"/>
    <s v="MALE"/>
    <s v="`+91-7995895734"/>
    <n v="15"/>
    <n v="15"/>
    <n v="15"/>
    <n v="17"/>
    <n v="62"/>
    <n v="65"/>
    <s v="Statistical Modelling &amp; Inferencing"/>
    <s v="MDS DF401"/>
    <s v="0 missed"/>
    <s v="0 missed"/>
    <n v="3"/>
    <n v="1"/>
    <n v="1"/>
    <n v="1"/>
    <s v="0 missed"/>
    <n v="4"/>
    <n v="1"/>
    <x v="1"/>
    <s v="No Data"/>
    <s v="P-S2_Onsite"/>
    <s v="Present"/>
    <s v="P-S2_Onsite"/>
    <n v="2.5"/>
    <n v="4.75"/>
    <n v="10"/>
    <n v="10"/>
    <n v="10"/>
    <s v="A"/>
    <n v="44.5"/>
    <n v="60"/>
    <s v="Data Pre-Processing"/>
    <s v="MDS DF402"/>
    <s v="1 missed"/>
    <s v="-"/>
    <n v="5"/>
    <s v="-"/>
    <n v="0.83333333333333337"/>
    <s v="-"/>
    <s v="1 missed"/>
    <n v="5"/>
    <n v="0.83333333333333337"/>
    <x v="2"/>
    <s v="No Data"/>
    <s v="P-S2_Onsite"/>
    <s v="Present"/>
    <s v="P-S2_Onsite"/>
    <n v="20"/>
    <n v="26"/>
    <n v="46"/>
    <n v="60"/>
    <s v="Feature Engineering"/>
    <s v="MDS DF403"/>
    <s v="0 missed"/>
    <s v="0 missed"/>
    <n v="1"/>
    <n v="1"/>
    <n v="1"/>
    <n v="1"/>
    <s v="0 missed"/>
    <n v="2"/>
    <n v="1"/>
    <x v="1"/>
    <s v="No Data"/>
    <s v="P-S2_Onsite"/>
    <s v="Present"/>
    <s v="P-S2_Onsite"/>
    <n v="19"/>
    <n v="19"/>
    <n v="20"/>
    <n v="58"/>
    <n v="60"/>
    <s v="Data Visualization &amp; Storytelling"/>
    <s v="MDS DF404"/>
    <s v="0 missed"/>
    <s v="0 missed"/>
    <n v="2"/>
    <n v="1"/>
    <n v="1"/>
    <n v="1"/>
    <s v="0 missed"/>
    <n v="3"/>
    <n v="1"/>
    <x v="1"/>
    <s v="No Data"/>
    <s v="P-S2_Onsite"/>
    <s v="Present"/>
    <s v="P-S2_Onsite"/>
    <n v="5.5"/>
    <s v="A"/>
    <n v="8"/>
    <n v="12"/>
    <s v="A"/>
    <n v="25.5"/>
    <n v="65"/>
    <s v="Data Stores &amp; Pipelines"/>
    <s v="MDS DF406"/>
    <s v="1 missed"/>
    <s v="1 missed"/>
    <n v="2"/>
    <n v="1"/>
    <n v="0.66666666666666663"/>
    <n v="0.5"/>
    <s v="2 missed"/>
    <n v="3"/>
    <n v="0.6"/>
    <x v="11"/>
    <s v="No Data"/>
    <s v="P-S2_Onsite"/>
    <s v="Present"/>
    <s v="P-S2_Onsite"/>
    <s v="P-0, _x000a_A-0, _x000a_No Data-5"/>
    <s v="P-5, _x000a_A-0, _x000a_No Data-0"/>
    <s v="P-S2_Onsite"/>
    <s v="P-S2_Onsite"/>
    <s v="P-S2_Onsite"/>
    <s v="P-S2_Onsite"/>
    <s v="P-S2_Onsite"/>
    <x v="0"/>
    <s v="Activated"/>
    <s v="Onsite"/>
    <x v="349"/>
    <x v="0"/>
  </r>
  <r>
    <n v="365"/>
    <s v="MSc DS-AI"/>
    <s v="2025EM1100365"/>
    <s v="2025em1100365@bitspilani-digital.edu.in"/>
    <s v="MALI KAVITA SURENDRA VIMALA"/>
    <s v="FEMALE"/>
    <s v="`+91-9284114335"/>
    <n v="15"/>
    <n v="15"/>
    <n v="15"/>
    <n v="17"/>
    <n v="62"/>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P-S1_Onsite"/>
    <s v="No Data"/>
    <s v="Present"/>
    <s v="P-S1_Onsite"/>
    <n v="20"/>
    <n v="22"/>
    <n v="42"/>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6"/>
    <n v="6.625"/>
    <n v="8"/>
    <n v="17"/>
    <n v="17"/>
    <n v="54.625"/>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350"/>
    <x v="0"/>
  </r>
  <r>
    <n v="366"/>
    <s v="MSc DS-AI"/>
    <s v="2025EM1100366"/>
    <s v="2025em1100366@bitspilani-digital.edu.in"/>
    <s v="RONY VINCENT"/>
    <s v="MALE"/>
    <s v="`+91-9310023640"/>
    <n v="15"/>
    <s v="A"/>
    <s v="A"/>
    <s v="A"/>
    <n v="15"/>
    <n v="65"/>
    <s v="Statistical Modelling &amp; Inferencing"/>
    <s v="MDS DF401"/>
    <s v="2 missed"/>
    <s v="1 missed"/>
    <n v="1"/>
    <n v="0"/>
    <n v="0.33333333333333331"/>
    <n v="0"/>
    <s v="3 missed"/>
    <n v="1"/>
    <n v="0.25"/>
    <x v="5"/>
    <s v="A-S1_Onsite"/>
    <s v="A-S2_Onsite"/>
    <s v="Absent"/>
    <s v="A-S1_Onsite"/>
    <n v="4.5"/>
    <n v="4.5"/>
    <n v="10"/>
    <s v="A"/>
    <s v="A"/>
    <s v="A"/>
    <n v="28"/>
    <n v="60"/>
    <s v="Data Pre-Processing"/>
    <s v="MDS DF402"/>
    <s v="3 missed"/>
    <s v="-"/>
    <n v="3"/>
    <s v="-"/>
    <n v="0.5"/>
    <s v="-"/>
    <s v="3 missed"/>
    <n v="3"/>
    <n v="0.5"/>
    <x v="4"/>
    <s v="A-S1_Onsite"/>
    <s v="A-S2_Onsite"/>
    <s v="Absent"/>
    <s v="A-S1_Onsite"/>
    <n v="20"/>
    <s v="A"/>
    <n v="20"/>
    <n v="60"/>
    <s v="Feature Engineering"/>
    <s v="MDS DF403"/>
    <s v="0 missed"/>
    <s v="1 missed"/>
    <n v="1"/>
    <n v="0"/>
    <n v="1"/>
    <n v="0"/>
    <s v="1 missed"/>
    <n v="1"/>
    <n v="0.5"/>
    <x v="2"/>
    <s v="A-S1_Onsite"/>
    <s v="A-S2_Onsite"/>
    <s v="Absent"/>
    <s v="A-S1_Onsite"/>
    <s v="A"/>
    <s v="A"/>
    <s v="A"/>
    <n v="0"/>
    <n v="60"/>
    <s v="Data Visualization &amp; Storytelling"/>
    <s v="MDS DF404"/>
    <s v="2 missed"/>
    <s v="1 missed"/>
    <n v="0"/>
    <n v="0"/>
    <n v="0"/>
    <n v="0"/>
    <s v="3 missed"/>
    <n v="0"/>
    <n v="0"/>
    <x v="0"/>
    <s v="No Data"/>
    <s v="A-S2_Onsite"/>
    <s v="Absent"/>
    <s v="A-S2_Onsite"/>
    <n v="5.5"/>
    <s v="A"/>
    <s v="A"/>
    <s v="A"/>
    <s v="A"/>
    <n v="5.5"/>
    <n v="65"/>
    <s v="Data Stores &amp; Pipelines"/>
    <s v="MDS DF406"/>
    <s v="2 missed"/>
    <s v="2 missed"/>
    <n v="1"/>
    <n v="0"/>
    <n v="0.33333333333333331"/>
    <n v="0"/>
    <s v="4 missed"/>
    <n v="1"/>
    <n v="0.2"/>
    <x v="5"/>
    <s v="No Data"/>
    <s v="A-S2_Onsite"/>
    <s v="Absent"/>
    <s v="A-S2_Onsite"/>
    <s v="P-0, _x000a_A-3, _x000a_No Data-2"/>
    <s v="P-0, _x000a_A-5, _x000a_No Data-0"/>
    <s v="A-S1_Onsite"/>
    <s v="A-S1_Onsite"/>
    <s v="A-S1_Onsite"/>
    <s v="A-S2_Onsite"/>
    <s v="A-S2_Onsite"/>
    <x v="1"/>
    <s v="Activated"/>
    <s v="Onsite"/>
    <x v="351"/>
    <x v="2"/>
  </r>
  <r>
    <n v="367"/>
    <s v="MSc DS-AI"/>
    <s v="2025EM1100367"/>
    <s v="2025em1100367@bitspilani-digital.edu.in"/>
    <s v="DIKSHANT BHATTI"/>
    <s v="MALE"/>
    <s v="`+91-9974018659"/>
    <n v="15"/>
    <n v="15"/>
    <n v="15"/>
    <n v="15"/>
    <n v="60"/>
    <n v="65"/>
    <s v="Statistical Modelling &amp; Inferencing"/>
    <s v="MDS DF401"/>
    <s v="0 missed"/>
    <s v="0 missed"/>
    <n v="3"/>
    <n v="1"/>
    <n v="1"/>
    <n v="1"/>
    <s v="0 missed"/>
    <n v="4"/>
    <n v="1"/>
    <x v="1"/>
    <s v="No Data"/>
    <s v="A-S2_Onsite"/>
    <s v="Absent"/>
    <s v="A-S2_Onsite"/>
    <n v="5"/>
    <n v="4.75"/>
    <n v="10"/>
    <n v="10"/>
    <n v="9"/>
    <n v="10"/>
    <n v="58.5"/>
    <n v="60"/>
    <s v="Data Pre-Processing"/>
    <s v="MDS DF402"/>
    <s v="0 missed"/>
    <s v="-"/>
    <n v="6"/>
    <s v="-"/>
    <n v="1"/>
    <s v="-"/>
    <s v="0 missed"/>
    <n v="6"/>
    <n v="1"/>
    <x v="1"/>
    <s v="No Data"/>
    <s v="A-S2_Onsite"/>
    <s v="Absent"/>
    <s v="A-S2_Onsite"/>
    <s v="A"/>
    <n v="28.5"/>
    <n v="28.5"/>
    <n v="60"/>
    <s v="Feature Engineering"/>
    <s v="MDS DF403"/>
    <s v="1 missed"/>
    <s v="0 missed"/>
    <n v="0"/>
    <n v="1"/>
    <n v="0"/>
    <n v="1"/>
    <s v="1 missed"/>
    <n v="1"/>
    <n v="0.5"/>
    <x v="3"/>
    <s v="No Data"/>
    <s v="A-S2_Onsite"/>
    <s v="Absent"/>
    <s v="A-S2_Onsite"/>
    <n v="19"/>
    <n v="20"/>
    <n v="18"/>
    <n v="57"/>
    <n v="60"/>
    <s v="Data Visualization &amp; Storytelling"/>
    <s v="MDS DF404"/>
    <s v="0 missed"/>
    <s v="0 missed"/>
    <n v="2"/>
    <n v="1"/>
    <n v="1"/>
    <n v="1"/>
    <s v="0 missed"/>
    <n v="3"/>
    <n v="1"/>
    <x v="1"/>
    <s v="No Data"/>
    <s v="A-S2_Onsite"/>
    <s v="Absent"/>
    <s v="A-S2_Onsite"/>
    <n v="5.5"/>
    <n v="7.5"/>
    <s v="A"/>
    <n v="13"/>
    <n v="18"/>
    <n v="44"/>
    <n v="65"/>
    <s v="Data Stores &amp; Pipelines"/>
    <s v="MDS DF406"/>
    <s v="1 missed"/>
    <s v="0 missed"/>
    <n v="2"/>
    <n v="2"/>
    <n v="0.66666666666666663"/>
    <n v="1"/>
    <s v="1 missed"/>
    <n v="4"/>
    <n v="0.8"/>
    <x v="2"/>
    <s v="No Data"/>
    <s v="A-S2_Onsite"/>
    <s v="Absent"/>
    <s v="A-S2_Onsite"/>
    <s v="P-0, _x000a_A-0, _x000a_No Data-5"/>
    <s v="P-0, _x000a_A-5, _x000a_No Data-0"/>
    <s v="A-S2_Onsite"/>
    <s v="A-S2_Onsite"/>
    <s v="A-S2_Onsite"/>
    <s v="A-S2_Onsite"/>
    <s v="A-S2_Onsite"/>
    <x v="1"/>
    <s v="Activated"/>
    <s v="Onsite"/>
    <x v="352"/>
    <x v="3"/>
  </r>
  <r>
    <n v="368"/>
    <s v="MSc DS-AI"/>
    <s v="2025EM1100368"/>
    <s v="2025em1100368@bitspilani-digital.edu.in"/>
    <s v="MITHUN BAGCHI"/>
    <s v="MALE"/>
    <s v="`+91-9591717330"/>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353"/>
    <x v="1"/>
  </r>
  <r>
    <n v="369"/>
    <s v="MSc DS-AI"/>
    <s v="2025EM1100369"/>
    <s v="2025em1100369@bitspilani-digital.edu.in"/>
    <s v="SHAJEE PULUKKOOL"/>
    <s v="MALE"/>
    <s v="`+91-9611011001"/>
    <n v="15"/>
    <n v="15"/>
    <n v="15"/>
    <n v="15"/>
    <n v="60"/>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P-S1_Onsite"/>
    <s v="No Data"/>
    <s v="Present"/>
    <s v="P-S1_Onsite"/>
    <n v="20"/>
    <n v="26"/>
    <n v="46"/>
    <n v="60"/>
    <s v="Feature Engineering"/>
    <s v="MDS DF403"/>
    <s v="0 missed"/>
    <s v="0 missed"/>
    <n v="1"/>
    <n v="1"/>
    <n v="1"/>
    <n v="1"/>
    <s v="0 missed"/>
    <n v="2"/>
    <n v="1"/>
    <x v="1"/>
    <s v="No Data"/>
    <s v="P-S2_Onsite"/>
    <s v="Present"/>
    <s v="P-S2_Onsite"/>
    <n v="20"/>
    <n v="19"/>
    <n v="17"/>
    <n v="56"/>
    <n v="60"/>
    <s v="Data Visualization &amp; Storytelling"/>
    <s v="MDS DF404"/>
    <s v="0 missed"/>
    <s v="0 missed"/>
    <n v="2"/>
    <n v="1"/>
    <n v="1"/>
    <n v="1"/>
    <s v="0 missed"/>
    <n v="3"/>
    <n v="1"/>
    <x v="1"/>
    <s v="No Data"/>
    <s v="P-S2_Onsite"/>
    <s v="Present"/>
    <s v="P-S2_Onsite"/>
    <n v="5"/>
    <n v="6.75"/>
    <n v="9"/>
    <n v="17"/>
    <n v="18"/>
    <n v="55.75"/>
    <n v="65"/>
    <s v="Data Stores &amp; Pipelines"/>
    <s v="MDS DF406"/>
    <s v="0 missed"/>
    <s v="0 missed"/>
    <n v="3"/>
    <n v="2"/>
    <n v="1"/>
    <n v="1"/>
    <s v="0 missed"/>
    <n v="5"/>
    <n v="1"/>
    <x v="1"/>
    <s v="P-S1_Onsite"/>
    <s v="No Data"/>
    <s v="Present"/>
    <s v="P-S1_Onsite"/>
    <s v="P-2, _x000a_A-0, _x000a_No Data-3"/>
    <s v="P-3, _x000a_A-0, _x000a_No Data-2"/>
    <s v="P-S2_Onsite"/>
    <s v="P-S1_Onsite"/>
    <s v="P-S2_Onsite"/>
    <s v="P-S2_Onsite"/>
    <s v="P-S1_Onsite"/>
    <x v="0"/>
    <s v="Activated"/>
    <s v="Onsite"/>
    <x v="354"/>
    <x v="0"/>
  </r>
  <r>
    <n v="370"/>
    <s v="MSc DS-AI"/>
    <s v="2025EM1100370"/>
    <s v="2025em1100370@bitspilani-digital.edu.in"/>
    <s v="YUJEEB ABBAS KASHANI"/>
    <s v="MALE"/>
    <s v="`+91-7702159110"/>
    <n v="15"/>
    <n v="15"/>
    <n v="15"/>
    <n v="18"/>
    <n v="63"/>
    <n v="65"/>
    <s v="Statistical Modelling &amp; Inferencing"/>
    <s v="MDS DF401"/>
    <s v="0 missed"/>
    <s v="0 missed"/>
    <n v="3"/>
    <n v="1"/>
    <n v="1"/>
    <n v="1"/>
    <s v="0 missed"/>
    <n v="4"/>
    <n v="1"/>
    <x v="1"/>
    <s v="A-S1_Onsite"/>
    <s v="A-S2_Onsite"/>
    <s v="Absent"/>
    <s v="A-S1_Onsite"/>
    <n v="4.75"/>
    <n v="2.5"/>
    <n v="10"/>
    <n v="10"/>
    <n v="10"/>
    <n v="10"/>
    <n v="54.5"/>
    <n v="60"/>
    <s v="Data Pre-Processing"/>
    <s v="MDS DF402"/>
    <s v="0 missed"/>
    <s v="-"/>
    <n v="6"/>
    <s v="-"/>
    <n v="1"/>
    <s v="-"/>
    <s v="0 missed"/>
    <n v="6"/>
    <n v="1"/>
    <x v="1"/>
    <s v="A-S1_Onsite"/>
    <s v="A-S2_Onsite"/>
    <s v="Absent"/>
    <s v="A-S1_Onsite"/>
    <n v="19"/>
    <n v="29"/>
    <n v="48"/>
    <n v="60"/>
    <s v="Feature Engineering"/>
    <s v="MDS DF403"/>
    <s v="0 missed"/>
    <s v="0 missed"/>
    <n v="1"/>
    <n v="1"/>
    <n v="1"/>
    <n v="1"/>
    <s v="0 missed"/>
    <n v="2"/>
    <n v="1"/>
    <x v="1"/>
    <s v="A-S1_Onsite"/>
    <s v="A-S2_Onsite"/>
    <s v="Absent"/>
    <s v="A-S1_Onsite"/>
    <n v="19"/>
    <s v="A"/>
    <n v="16"/>
    <n v="35"/>
    <n v="60"/>
    <s v="Data Visualization &amp; Storytelling"/>
    <s v="MDS DF404"/>
    <s v="1 missed"/>
    <s v="0 missed"/>
    <n v="1"/>
    <n v="1"/>
    <n v="0.5"/>
    <n v="1"/>
    <s v="1 missed"/>
    <n v="2"/>
    <n v="0.66666666666666663"/>
    <x v="2"/>
    <s v="A-S1_Onsite"/>
    <s v="A-S2_Onsite"/>
    <s v="Absent"/>
    <s v="A-S1_Onsite"/>
    <n v="5.5"/>
    <n v="7.625"/>
    <n v="8"/>
    <n v="16"/>
    <n v="17"/>
    <n v="54.125"/>
    <n v="65"/>
    <s v="Data Stores &amp; Pipelines"/>
    <s v="MDS DF406"/>
    <s v="0 missed"/>
    <s v="0 missed"/>
    <n v="3"/>
    <n v="2"/>
    <n v="1"/>
    <n v="1"/>
    <s v="0 missed"/>
    <n v="5"/>
    <n v="1"/>
    <x v="1"/>
    <s v="A-S1_Onsite"/>
    <s v="A-S2_Onsite"/>
    <s v="Absent"/>
    <s v="A-S1_Onsite"/>
    <s v="P-0, _x000a_A-5, _x000a_No Data-0"/>
    <s v="P-0, _x000a_A-5, _x000a_No Data-0"/>
    <s v="A-S1_Onsite"/>
    <s v="A-S1_Onsite"/>
    <s v="A-S1_Onsite"/>
    <s v="A-S1_Onsite"/>
    <s v="A-S1_Onsite"/>
    <x v="1"/>
    <s v="Activated"/>
    <s v="Onsite"/>
    <x v="355"/>
    <x v="2"/>
  </r>
  <r>
    <n v="371"/>
    <s v="MSc DS-AI"/>
    <s v="2025EM1100371"/>
    <s v="2025em1100371@bitspilani-digital.edu.in"/>
    <s v="CHETHAN R M"/>
    <s v="MALE"/>
    <s v="`+91-7676099473"/>
    <n v="15"/>
    <n v="15"/>
    <s v="A"/>
    <s v="A"/>
    <n v="30"/>
    <n v="65"/>
    <s v="Statistical Modelling &amp; Inferencing"/>
    <s v="MDS DF401"/>
    <s v="1 missed"/>
    <s v="1 missed"/>
    <n v="2"/>
    <n v="0"/>
    <n v="0.66666666666666663"/>
    <n v="0"/>
    <s v="2 missed"/>
    <n v="2"/>
    <n v="0.5"/>
    <x v="6"/>
    <s v="No Data"/>
    <s v="A-S2_Onsite"/>
    <s v="Absent"/>
    <s v="A-S2_Onsite"/>
    <n v="4.75"/>
    <n v="5"/>
    <n v="10"/>
    <n v="10"/>
    <s v="A"/>
    <s v="A"/>
    <n v="39.5"/>
    <n v="60"/>
    <s v="Data Pre-Processing"/>
    <s v="MDS DF402"/>
    <s v="2 missed"/>
    <s v="-"/>
    <n v="4"/>
    <s v="-"/>
    <n v="0.66666666666666663"/>
    <s v="-"/>
    <s v="2 missed"/>
    <n v="4"/>
    <n v="0.66666666666666663"/>
    <x v="5"/>
    <s v="No Data"/>
    <s v="A-S2_Onsite"/>
    <s v="Absent"/>
    <s v="A-S2_Onsite"/>
    <s v="A"/>
    <s v="A"/>
    <n v="0"/>
    <n v="60"/>
    <s v="Feature Engineering"/>
    <s v="MDS DF403"/>
    <s v="1 missed"/>
    <s v="1 missed"/>
    <n v="0"/>
    <n v="0"/>
    <n v="0"/>
    <n v="0"/>
    <s v="2 missed"/>
    <n v="0"/>
    <n v="0"/>
    <x v="0"/>
    <s v="No Data"/>
    <s v="A-S2_Onsite"/>
    <s v="Absent"/>
    <s v="A-S2_Onsite"/>
    <n v="20"/>
    <s v="A"/>
    <s v="A"/>
    <n v="20"/>
    <n v="60"/>
    <s v="Data Visualization &amp; Storytelling"/>
    <s v="MDS DF404"/>
    <s v="1 missed"/>
    <s v="1 missed"/>
    <n v="1"/>
    <n v="0"/>
    <n v="0.5"/>
    <n v="0"/>
    <s v="2 missed"/>
    <n v="1"/>
    <n v="0.33333333333333331"/>
    <x v="4"/>
    <s v="No Data"/>
    <s v="A-S2_Onsite"/>
    <s v="Absent"/>
    <s v="A-S2_Onsite"/>
    <s v="A"/>
    <n v="7.25"/>
    <s v="A"/>
    <s v="A"/>
    <s v="A"/>
    <n v="7.25"/>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ion Pending"/>
    <s v="Onsite"/>
    <x v="356"/>
    <x v="1"/>
  </r>
  <r>
    <n v="372"/>
    <s v="MSc DS-AI"/>
    <s v="2025EM1100372"/>
    <s v="2025em1100372@bitspilani-digital.edu.in"/>
    <s v="CHETAN PANT"/>
    <s v="MALE"/>
    <s v="`+91-9729025249"/>
    <s v="A"/>
    <n v="15"/>
    <n v="15"/>
    <n v="19"/>
    <n v="49"/>
    <n v="65"/>
    <s v="Statistical Modelling &amp; Inferencing"/>
    <s v="MDS DF401"/>
    <s v="1 missed"/>
    <s v="0 missed"/>
    <n v="2"/>
    <n v="1"/>
    <n v="0.66666666666666663"/>
    <n v="1"/>
    <s v="1 missed"/>
    <n v="3"/>
    <n v="0.75"/>
    <x v="4"/>
    <s v="No Data"/>
    <s v="P-S2_Onsite"/>
    <s v="Present"/>
    <s v="P-S2_Onsite"/>
    <n v="4.25"/>
    <n v="4.25"/>
    <n v="10"/>
    <n v="10"/>
    <n v="10"/>
    <n v="10"/>
    <n v="57"/>
    <n v="60"/>
    <s v="Data Pre-Processing"/>
    <s v="MDS DF402"/>
    <s v="0 missed"/>
    <s v="-"/>
    <n v="6"/>
    <s v="-"/>
    <n v="1"/>
    <s v="-"/>
    <s v="0 missed"/>
    <n v="6"/>
    <n v="1"/>
    <x v="1"/>
    <s v="P-S1_Onsite"/>
    <s v="No Data"/>
    <s v="Present"/>
    <s v="P-S1_Onsite"/>
    <n v="17"/>
    <n v="33"/>
    <n v="50"/>
    <n v="60"/>
    <s v="Feature Engineering"/>
    <s v="MDS DF403"/>
    <s v="0 missed"/>
    <s v="0 missed"/>
    <n v="1"/>
    <n v="1"/>
    <n v="1"/>
    <n v="1"/>
    <s v="0 missed"/>
    <n v="2"/>
    <n v="1"/>
    <x v="1"/>
    <s v="P-S1_Onsite"/>
    <s v="No Data"/>
    <s v="Present"/>
    <s v="P-S1_Onsite"/>
    <n v="18"/>
    <n v="15"/>
    <n v="18"/>
    <n v="51"/>
    <n v="60"/>
    <s v="Data Visualization &amp; Storytelling"/>
    <s v="MDS DF404"/>
    <s v="0 missed"/>
    <s v="0 missed"/>
    <n v="2"/>
    <n v="1"/>
    <n v="1"/>
    <n v="1"/>
    <s v="0 missed"/>
    <n v="3"/>
    <n v="1"/>
    <x v="1"/>
    <s v="No Data"/>
    <s v="P-S2_Onsite"/>
    <s v="Present"/>
    <s v="P-S2_Onsite"/>
    <n v="5.5"/>
    <n v="7"/>
    <n v="9"/>
    <n v="14"/>
    <n v="20"/>
    <n v="55.5"/>
    <n v="65"/>
    <s v="Data Stores &amp; Pipelines"/>
    <s v="MDS DF406"/>
    <s v="0 missed"/>
    <s v="0 missed"/>
    <n v="3"/>
    <n v="2"/>
    <n v="1"/>
    <n v="1"/>
    <s v="0 missed"/>
    <n v="5"/>
    <n v="1"/>
    <x v="1"/>
    <s v="No Data"/>
    <s v="P-S2_Onsite"/>
    <s v="Present"/>
    <s v="P-S2_Onsite"/>
    <s v="P-2, _x000a_A-0, _x000a_No Data-3"/>
    <s v="P-3, _x000a_A-0, _x000a_No Data-2"/>
    <s v="P-S2_Onsite"/>
    <s v="P-S1_Onsite"/>
    <s v="P-S1_Onsite"/>
    <s v="P-S2_Onsite"/>
    <s v="P-S2_Onsite"/>
    <x v="0"/>
    <s v="Activated"/>
    <s v="Onsite"/>
    <x v="357"/>
    <x v="0"/>
  </r>
  <r>
    <n v="373"/>
    <s v="MSc DS-AI"/>
    <s v="2025EM1100373"/>
    <s v="2025em1100373@bitspilani-digital.edu.in"/>
    <s v="YEWALE JEEVAN SAMPATRAO"/>
    <s v="MALE"/>
    <s v="`+91-9619527516"/>
    <n v="15"/>
    <n v="15"/>
    <s v="A"/>
    <s v="A"/>
    <n v="30"/>
    <n v="65"/>
    <s v="Statistical Modelling &amp; Inferencing"/>
    <s v="MDS DF401"/>
    <s v="1 missed"/>
    <s v="1 missed"/>
    <n v="2"/>
    <n v="0"/>
    <n v="0.66666666666666663"/>
    <n v="0"/>
    <s v="2 missed"/>
    <n v="2"/>
    <n v="0.5"/>
    <x v="6"/>
    <s v="No Data"/>
    <s v="P-S2_Onsite"/>
    <s v="Present"/>
    <s v="P-S2_Onsite"/>
    <n v="4.75"/>
    <n v="5"/>
    <n v="10"/>
    <n v="10"/>
    <s v="A"/>
    <n v="10"/>
    <n v="49.5"/>
    <n v="60"/>
    <s v="Data Pre-Processing"/>
    <s v="MDS DF402"/>
    <s v="1 missed"/>
    <s v="-"/>
    <n v="5"/>
    <s v="-"/>
    <n v="0.83333333333333337"/>
    <s v="-"/>
    <s v="1 missed"/>
    <n v="5"/>
    <n v="0.83333333333333337"/>
    <x v="2"/>
    <s v="No Data"/>
    <s v="P-S2_Onsite"/>
    <s v="Present"/>
    <s v="P-S2_Onsite"/>
    <s v="A"/>
    <n v="29.5"/>
    <n v="29.5"/>
    <n v="60"/>
    <s v="Feature Engineering"/>
    <s v="MDS DF403"/>
    <s v="1 missed"/>
    <s v="0 missed"/>
    <n v="0"/>
    <n v="1"/>
    <n v="0"/>
    <n v="1"/>
    <s v="1 missed"/>
    <n v="1"/>
    <n v="0.5"/>
    <x v="3"/>
    <s v="No Data"/>
    <s v="P-S2_Onsite"/>
    <s v="Present"/>
    <s v="P-S2_Onsite"/>
    <s v="A"/>
    <n v="20"/>
    <s v="A"/>
    <n v="20"/>
    <n v="60"/>
    <s v="Data Visualization &amp; Storytelling"/>
    <s v="MDS DF404"/>
    <s v="1 missed"/>
    <s v="1 missed"/>
    <n v="1"/>
    <n v="0"/>
    <n v="0.5"/>
    <n v="0"/>
    <s v="2 missed"/>
    <n v="1"/>
    <n v="0.33333333333333331"/>
    <x v="4"/>
    <s v="No Data"/>
    <s v="P-S2_Onsite"/>
    <s v="Present"/>
    <s v="P-S2_Onsite"/>
    <n v="5.5"/>
    <s v="A"/>
    <s v="A"/>
    <n v="14"/>
    <s v="A"/>
    <n v="19.5"/>
    <n v="65"/>
    <s v="Data Stores &amp; Pipelines"/>
    <s v="MDS DF406"/>
    <s v="2 missed"/>
    <s v="1 missed"/>
    <n v="1"/>
    <n v="1"/>
    <n v="0.33333333333333331"/>
    <n v="0.5"/>
    <s v="3 missed"/>
    <n v="2"/>
    <n v="0.4"/>
    <x v="3"/>
    <s v="No Data"/>
    <s v="P-S2_Onsite"/>
    <s v="Present"/>
    <s v="P-S2_Onsite"/>
    <s v="P-0, _x000a_A-0, _x000a_No Data-5"/>
    <s v="P-5, _x000a_A-0, _x000a_No Data-0"/>
    <s v="P-S2_Onsite"/>
    <s v="P-S2_Onsite"/>
    <s v="P-S2_Onsite"/>
    <s v="P-S2_Onsite"/>
    <s v="P-S2_Onsite"/>
    <x v="0"/>
    <s v="Activated"/>
    <s v="Onsite"/>
    <x v="358"/>
    <x v="0"/>
  </r>
  <r>
    <n v="374"/>
    <s v="MSc DS-AI"/>
    <s v="2025EM1100374"/>
    <s v="2025em1100374@bitspilani-digital.edu.in"/>
    <s v="VARUN CHAND R"/>
    <s v="MALE"/>
    <s v="`+91-9751044040"/>
    <n v="15"/>
    <n v="15"/>
    <n v="15"/>
    <n v="13"/>
    <n v="58"/>
    <n v="65"/>
    <s v="Statistical Modelling &amp; Inferencing"/>
    <s v="MDS DF401"/>
    <s v="0 missed"/>
    <s v="0 missed"/>
    <n v="3"/>
    <n v="1"/>
    <n v="1"/>
    <n v="1"/>
    <s v="0 missed"/>
    <n v="4"/>
    <n v="1"/>
    <x v="1"/>
    <s v="P-S1_Onsite"/>
    <s v="No Data"/>
    <s v="Present"/>
    <s v="P-S1_Onsite"/>
    <n v="4.25"/>
    <n v="4.75"/>
    <n v="10"/>
    <n v="9"/>
    <n v="10"/>
    <n v="10"/>
    <n v="57"/>
    <n v="60"/>
    <s v="Data Pre-Processing"/>
    <s v="MDS DF402"/>
    <s v="0 missed"/>
    <s v="-"/>
    <n v="6"/>
    <s v="-"/>
    <n v="1"/>
    <s v="-"/>
    <s v="0 missed"/>
    <n v="6"/>
    <n v="1"/>
    <x v="1"/>
    <s v="P-S1_Onsite"/>
    <s v="No Data"/>
    <s v="Present"/>
    <s v="P-S1_Onsite"/>
    <n v="20"/>
    <s v="A"/>
    <n v="20"/>
    <n v="60"/>
    <s v="Feature Engineering"/>
    <s v="MDS DF403"/>
    <s v="0 missed"/>
    <s v="1 missed"/>
    <n v="1"/>
    <n v="0"/>
    <n v="1"/>
    <n v="0"/>
    <s v="1 missed"/>
    <n v="1"/>
    <n v="0.5"/>
    <x v="2"/>
    <s v="P-S1_Onsite"/>
    <s v="No Data"/>
    <s v="Present"/>
    <s v="P-S1_Onsite"/>
    <n v="19"/>
    <s v="A"/>
    <n v="18"/>
    <n v="37"/>
    <n v="60"/>
    <s v="Data Visualization &amp; Storytelling"/>
    <s v="MDS DF404"/>
    <s v="1 missed"/>
    <s v="0 missed"/>
    <n v="1"/>
    <n v="1"/>
    <n v="0.5"/>
    <n v="1"/>
    <s v="1 missed"/>
    <n v="2"/>
    <n v="0.66666666666666663"/>
    <x v="2"/>
    <s v="P-S1_Onsite"/>
    <s v="No Data"/>
    <s v="Present"/>
    <s v="P-S1_Onsite"/>
    <n v="5.5"/>
    <s v="A"/>
    <n v="8"/>
    <n v="15"/>
    <n v="4"/>
    <n v="32.5"/>
    <n v="65"/>
    <s v="Data Stores &amp; Pipelines"/>
    <s v="MDS DF406"/>
    <s v="1 missed"/>
    <s v="0 missed"/>
    <n v="2"/>
    <n v="2"/>
    <n v="0.66666666666666663"/>
    <n v="1"/>
    <s v="1 missed"/>
    <n v="4"/>
    <n v="0.8"/>
    <x v="2"/>
    <s v="P-S1_Onsite"/>
    <s v="No Data"/>
    <s v="Present"/>
    <s v="P-S1_Onsite"/>
    <s v="P-5, _x000a_A-0, _x000a_No Data-0"/>
    <s v="P-0, _x000a_A-0, _x000a_No Data-5"/>
    <s v="P-S1_Onsite"/>
    <s v="P-S1_Onsite"/>
    <s v="P-S1_Onsite"/>
    <s v="P-S1_Onsite"/>
    <s v="P-S1_Onsite"/>
    <x v="0"/>
    <s v="Activated"/>
    <s v="Onsite"/>
    <x v="359"/>
    <x v="0"/>
  </r>
  <r>
    <n v="375"/>
    <s v="MSc DS-AI"/>
    <s v="2025EM1100375"/>
    <s v="2025em1100375@bitspilani-digital.edu.in"/>
    <s v="SANKALP AWASTHI"/>
    <s v="MALE"/>
    <s v="`+91-7057635196"/>
    <n v="14"/>
    <n v="15"/>
    <n v="15"/>
    <n v="17"/>
    <n v="61"/>
    <n v="65"/>
    <s v="Statistical Modelling &amp; Inferencing"/>
    <s v="MDS DF401"/>
    <s v="0 missed"/>
    <s v="0 missed"/>
    <n v="3"/>
    <n v="1"/>
    <n v="1"/>
    <n v="1"/>
    <s v="0 missed"/>
    <n v="4"/>
    <n v="1"/>
    <x v="1"/>
    <s v="No Data"/>
    <s v="A-S2_Onsite"/>
    <s v="Absent"/>
    <s v="A-S2_Onsite"/>
    <n v="4.5"/>
    <n v="4.25"/>
    <n v="10"/>
    <n v="10"/>
    <n v="10"/>
    <s v="A"/>
    <n v="47.5"/>
    <n v="60"/>
    <s v="Data Pre-Processing"/>
    <s v="MDS DF402"/>
    <s v="1 missed"/>
    <s v="-"/>
    <n v="5"/>
    <s v="-"/>
    <n v="0.83333333333333337"/>
    <s v="-"/>
    <s v="1 missed"/>
    <n v="5"/>
    <n v="0.83333333333333337"/>
    <x v="2"/>
    <s v="No Data"/>
    <s v="A-S2_Onsite"/>
    <s v="Absent"/>
    <s v="A-S2_Onsite"/>
    <n v="20"/>
    <n v="22"/>
    <n v="42"/>
    <n v="60"/>
    <s v="Feature Engineering"/>
    <s v="MDS DF403"/>
    <s v="0 missed"/>
    <s v="0 missed"/>
    <n v="1"/>
    <n v="1"/>
    <n v="1"/>
    <n v="1"/>
    <s v="0 missed"/>
    <n v="2"/>
    <n v="1"/>
    <x v="1"/>
    <s v="No Data"/>
    <s v="A-S2_Onsite"/>
    <s v="Absent"/>
    <s v="A-S2_Onsite"/>
    <s v="A"/>
    <n v="20"/>
    <n v="17"/>
    <n v="37"/>
    <n v="60"/>
    <s v="Data Visualization &amp; Storytelling"/>
    <s v="MDS DF404"/>
    <s v="1 missed"/>
    <s v="0 missed"/>
    <n v="1"/>
    <n v="1"/>
    <n v="0.5"/>
    <n v="1"/>
    <s v="1 missed"/>
    <n v="2"/>
    <n v="0.66666666666666663"/>
    <x v="2"/>
    <s v="No Data"/>
    <s v="A-S2_Onsite"/>
    <s v="Absent"/>
    <s v="A-S2_Onsite"/>
    <n v="6.5"/>
    <n v="6.75"/>
    <s v="A"/>
    <n v="15"/>
    <s v="A"/>
    <n v="28.25"/>
    <n v="65"/>
    <s v="Data Stores &amp; Pipelines"/>
    <s v="MDS DF406"/>
    <s v="1 missed"/>
    <s v="1 missed"/>
    <n v="2"/>
    <n v="1"/>
    <n v="0.66666666666666663"/>
    <n v="0.5"/>
    <s v="2 missed"/>
    <n v="3"/>
    <n v="0.6"/>
    <x v="11"/>
    <s v="No Data"/>
    <s v="A-S2_Onsite"/>
    <s v="Absent"/>
    <s v="A-S2_Onsite"/>
    <s v="P-0, _x000a_A-0, _x000a_No Data-5"/>
    <s v="P-0, _x000a_A-5, _x000a_No Data-0"/>
    <s v="A-S2_Onsite"/>
    <s v="A-S2_Onsite"/>
    <s v="A-S2_Onsite"/>
    <s v="A-S2_Onsite"/>
    <s v="A-S2_Onsite"/>
    <x v="1"/>
    <s v="Activated"/>
    <s v="Onsite"/>
    <x v="360"/>
    <x v="3"/>
  </r>
  <r>
    <n v="376"/>
    <s v="MSc DS-AI"/>
    <s v="2025EM1100376"/>
    <s v="2025em1100376@bitspilani-digital.edu.in"/>
    <s v="DHANASHREE SHRIRANG ADKAR"/>
    <s v="FEMALE"/>
    <s v="`+91-9881153307"/>
    <n v="15"/>
    <n v="15"/>
    <n v="15"/>
    <n v="18"/>
    <n v="63"/>
    <n v="65"/>
    <s v="Statistical Modelling &amp; Inferencing"/>
    <s v="MDS DF401"/>
    <s v="0 missed"/>
    <s v="0 missed"/>
    <n v="3"/>
    <n v="1"/>
    <n v="1"/>
    <n v="1"/>
    <s v="0 missed"/>
    <n v="4"/>
    <n v="1"/>
    <x v="1"/>
    <s v="No Data"/>
    <s v="A-S2_Onsite"/>
    <s v="Absent"/>
    <s v="A-S2_Onsite"/>
    <n v="4.75"/>
    <n v="4.25"/>
    <n v="10"/>
    <s v="A"/>
    <n v="10"/>
    <n v="10"/>
    <n v="48"/>
    <n v="60"/>
    <s v="Data Pre-Processing"/>
    <s v="MDS DF402"/>
    <s v="1 missed"/>
    <s v="-"/>
    <n v="5"/>
    <s v="-"/>
    <n v="0.83333333333333337"/>
    <s v="-"/>
    <s v="1 missed"/>
    <n v="5"/>
    <n v="0.83333333333333337"/>
    <x v="2"/>
    <s v="No Data"/>
    <s v="A-S2_Onsite"/>
    <s v="Absent"/>
    <s v="A-S2_Onsite"/>
    <n v="20"/>
    <n v="29"/>
    <n v="49"/>
    <n v="60"/>
    <s v="Feature Engineering"/>
    <s v="MDS DF403"/>
    <s v="0 missed"/>
    <s v="0 missed"/>
    <n v="1"/>
    <n v="1"/>
    <n v="1"/>
    <n v="1"/>
    <s v="0 missed"/>
    <n v="2"/>
    <n v="1"/>
    <x v="1"/>
    <s v="No Data"/>
    <s v="A-S2_Onsite"/>
    <s v="Absent"/>
    <s v="A-S2_Onsite"/>
    <n v="19"/>
    <n v="20"/>
    <n v="18"/>
    <n v="57"/>
    <n v="60"/>
    <s v="Data Visualization &amp; Storytelling"/>
    <s v="MDS DF404"/>
    <s v="0 missed"/>
    <s v="0 missed"/>
    <n v="2"/>
    <n v="1"/>
    <n v="1"/>
    <n v="1"/>
    <s v="0 missed"/>
    <n v="3"/>
    <n v="1"/>
    <x v="1"/>
    <s v="No Data"/>
    <s v="A-S2_Onsite"/>
    <s v="Absent"/>
    <s v="A-S2_Onsite"/>
    <n v="5.5"/>
    <n v="6.75"/>
    <s v="A"/>
    <n v="13"/>
    <n v="10"/>
    <n v="35.25"/>
    <n v="65"/>
    <s v="Data Stores &amp; Pipelines"/>
    <s v="MDS DF406"/>
    <s v="1 missed"/>
    <s v="0 missed"/>
    <n v="2"/>
    <n v="2"/>
    <n v="0.66666666666666663"/>
    <n v="1"/>
    <s v="1 missed"/>
    <n v="4"/>
    <n v="0.8"/>
    <x v="2"/>
    <s v="No Data"/>
    <s v="A-S2_Onsite"/>
    <s v="Absent"/>
    <s v="A-S2_Onsite"/>
    <s v="P-0, _x000a_A-0, _x000a_No Data-5"/>
    <s v="P-0, _x000a_A-5, _x000a_No Data-0"/>
    <s v="A-S2_Onsite"/>
    <s v="A-S2_Onsite"/>
    <s v="A-S2_Onsite"/>
    <s v="A-S2_Onsite"/>
    <s v="A-S2_Onsite"/>
    <x v="1"/>
    <s v="Activated"/>
    <s v="Onsite"/>
    <x v="361"/>
    <x v="2"/>
  </r>
  <r>
    <n v="377"/>
    <s v="MSc DS-AI"/>
    <s v="2025EM1100377"/>
    <s v="2025em1100377@bitspilani-digital.edu.in"/>
    <s v="MANASH KUMAR NATH"/>
    <s v="MALE"/>
    <s v="`+91-9818162918"/>
    <n v="15"/>
    <n v="15"/>
    <n v="15"/>
    <n v="17"/>
    <n v="62"/>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No Data"/>
    <s v="P-S2_Onsite"/>
    <s v="Present"/>
    <s v="P-S2_Onsite"/>
    <n v="20"/>
    <n v="16"/>
    <n v="36"/>
    <n v="60"/>
    <s v="Feature Engineering"/>
    <s v="MDS DF403"/>
    <s v="0 missed"/>
    <s v="0 missed"/>
    <n v="1"/>
    <n v="1"/>
    <n v="1"/>
    <n v="1"/>
    <s v="0 missed"/>
    <n v="2"/>
    <n v="1"/>
    <x v="1"/>
    <s v="No Data"/>
    <s v="P-S2_Onsite"/>
    <s v="Present"/>
    <s v="P-S2_Onsite"/>
    <n v="20"/>
    <n v="20"/>
    <n v="20"/>
    <n v="60"/>
    <n v="60"/>
    <s v="Data Visualization &amp; Storytelling"/>
    <s v="MDS DF404"/>
    <s v="0 missed"/>
    <s v="0 missed"/>
    <n v="2"/>
    <n v="1"/>
    <n v="1"/>
    <n v="1"/>
    <s v="0 missed"/>
    <n v="3"/>
    <n v="1"/>
    <x v="1"/>
    <s v="No Data"/>
    <s v="P-S2_Onsite"/>
    <s v="Present"/>
    <s v="P-S2_Onsite"/>
    <s v="A"/>
    <s v="A"/>
    <n v="9"/>
    <n v="17"/>
    <n v="18"/>
    <n v="44"/>
    <n v="65"/>
    <s v="Data Stores &amp; Pipelines"/>
    <s v="MDS DF406"/>
    <s v="2 missed"/>
    <s v="0 missed"/>
    <n v="1"/>
    <n v="2"/>
    <n v="0.33333333333333331"/>
    <n v="1"/>
    <s v="2 missed"/>
    <n v="3"/>
    <n v="0.6"/>
    <x v="10"/>
    <s v="No Data"/>
    <s v="P-S2_Onsite"/>
    <s v="Present"/>
    <s v="P-S2_Onsite"/>
    <s v="P-0, _x000a_A-0, _x000a_No Data-5"/>
    <s v="P-5, _x000a_A-0, _x000a_No Data-0"/>
    <s v="P-S2_Onsite"/>
    <s v="P-S2_Onsite"/>
    <s v="P-S2_Onsite"/>
    <s v="P-S2_Onsite"/>
    <s v="P-S2_Onsite"/>
    <x v="0"/>
    <s v="Activated"/>
    <s v="Onsite"/>
    <x v="362"/>
    <x v="0"/>
  </r>
  <r>
    <n v="378"/>
    <s v="MSc DS-AI"/>
    <s v="2025EM1100378"/>
    <s v="2025em1100378@bitspilani-digital.edu.in"/>
    <s v="NIKHILESH KUMAR"/>
    <s v="MALE"/>
    <s v="`+91-9599791568"/>
    <n v="15"/>
    <n v="15"/>
    <n v="15"/>
    <n v="18"/>
    <n v="63"/>
    <n v="65"/>
    <s v="Statistical Modelling &amp; Inferencing"/>
    <s v="MDS DF401"/>
    <s v="0 missed"/>
    <s v="0 missed"/>
    <n v="3"/>
    <n v="1"/>
    <n v="1"/>
    <n v="1"/>
    <s v="0 missed"/>
    <n v="4"/>
    <n v="1"/>
    <x v="1"/>
    <s v="P-S1_Onsite"/>
    <s v="No Data"/>
    <s v="Present"/>
    <s v="P-S1_Onsite"/>
    <n v="5"/>
    <n v="5"/>
    <n v="10"/>
    <n v="9"/>
    <n v="10"/>
    <n v="10"/>
    <n v="59"/>
    <n v="60"/>
    <s v="Data Pre-Processing"/>
    <s v="MDS DF402"/>
    <s v="0 missed"/>
    <s v="-"/>
    <n v="6"/>
    <s v="-"/>
    <n v="1"/>
    <s v="-"/>
    <s v="0 missed"/>
    <n v="6"/>
    <n v="1"/>
    <x v="1"/>
    <s v="No Data"/>
    <s v="P-S2_Onsite"/>
    <s v="Present"/>
    <s v="P-S2_Onsite"/>
    <n v="19"/>
    <n v="25.5"/>
    <n v="44.5"/>
    <n v="60"/>
    <s v="Feature Engineering"/>
    <s v="MDS DF403"/>
    <s v="0 missed"/>
    <s v="0 missed"/>
    <n v="1"/>
    <n v="1"/>
    <n v="1"/>
    <n v="1"/>
    <s v="0 missed"/>
    <n v="2"/>
    <n v="1"/>
    <x v="1"/>
    <s v="No Data"/>
    <s v="P-S2_Onsite"/>
    <s v="Present"/>
    <s v="P-S2_Onsite"/>
    <n v="20"/>
    <n v="20"/>
    <n v="19"/>
    <n v="59"/>
    <n v="60"/>
    <s v="Data Visualization &amp; Storytelling"/>
    <s v="MDS DF404"/>
    <s v="0 missed"/>
    <s v="0 missed"/>
    <n v="2"/>
    <n v="1"/>
    <n v="1"/>
    <n v="1"/>
    <s v="0 missed"/>
    <n v="3"/>
    <n v="1"/>
    <x v="1"/>
    <s v="P-S1_Onsite"/>
    <s v="No Data"/>
    <s v="Present"/>
    <s v="P-S1_Onsite"/>
    <n v="7.5"/>
    <n v="6.5"/>
    <n v="8"/>
    <n v="16"/>
    <n v="17"/>
    <n v="55"/>
    <n v="65"/>
    <s v="Data Stores &amp; Pipelines"/>
    <s v="MDS DF406"/>
    <s v="0 missed"/>
    <s v="0 missed"/>
    <n v="3"/>
    <n v="2"/>
    <n v="1"/>
    <n v="1"/>
    <s v="0 missed"/>
    <n v="5"/>
    <n v="1"/>
    <x v="1"/>
    <s v="No Data"/>
    <s v="P-S2_Onsite"/>
    <s v="Present"/>
    <s v="P-S2_Onsite"/>
    <s v="P-2, _x000a_A-0, _x000a_No Data-3"/>
    <s v="P-3, _x000a_A-0, _x000a_No Data-2"/>
    <s v="P-S1_Onsite"/>
    <s v="P-S2_Onsite"/>
    <s v="P-S2_Onsite"/>
    <s v="P-S1_Onsite"/>
    <s v="P-S2_Onsite"/>
    <x v="0"/>
    <s v="Activated"/>
    <s v="Onsite"/>
    <x v="363"/>
    <x v="0"/>
  </r>
  <r>
    <n v="379"/>
    <s v="MSc DS-AI"/>
    <s v="2025EM1100379"/>
    <s v="2025em1100379@bitspilani-digital.edu.in"/>
    <s v="SNEHAL JOSHI"/>
    <s v="FEMALE"/>
    <s v="`+91-9673899898"/>
    <n v="15"/>
    <n v="15"/>
    <n v="15"/>
    <n v="20"/>
    <n v="65"/>
    <n v="65"/>
    <s v="Statistical Modelling &amp; Inferencing"/>
    <s v="MDS DF401"/>
    <s v="0 missed"/>
    <s v="0 missed"/>
    <n v="3"/>
    <n v="1"/>
    <n v="1"/>
    <n v="1"/>
    <s v="0 missed"/>
    <n v="4"/>
    <n v="1"/>
    <x v="1"/>
    <s v="No Data"/>
    <s v="P-S2_Onsite"/>
    <s v="Present"/>
    <s v="P-S2_Onsite"/>
    <n v="4"/>
    <n v="5"/>
    <n v="10"/>
    <n v="10"/>
    <n v="10"/>
    <n v="10"/>
    <n v="58"/>
    <n v="60"/>
    <s v="Data Pre-Processing"/>
    <s v="MDS DF402"/>
    <s v="0 missed"/>
    <s v="-"/>
    <n v="6"/>
    <s v="-"/>
    <n v="1"/>
    <s v="-"/>
    <s v="0 missed"/>
    <n v="6"/>
    <n v="1"/>
    <x v="1"/>
    <s v="P-S1_Onsite"/>
    <s v="No Data"/>
    <s v="Present"/>
    <s v="P-S1_Onsite"/>
    <n v="19"/>
    <n v="33"/>
    <n v="52"/>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P-S1_Onsite"/>
    <s v="No Data"/>
    <s v="Present"/>
    <s v="P-S1_Onsite"/>
    <n v="5.5"/>
    <n v="6.75"/>
    <n v="9"/>
    <n v="12"/>
    <n v="17"/>
    <n v="50.2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364"/>
    <x v="0"/>
  </r>
  <r>
    <n v="380"/>
    <s v="MSc DS-AI"/>
    <s v="2025EM1100380"/>
    <s v="2025em1100380@bitspilani-digital.edu.in"/>
    <s v="ROY SAMEER NANDUKUMAR"/>
    <s v="MALE"/>
    <s v="`+91-9371749886"/>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P-S2_Onsite"/>
    <s v="Present"/>
    <s v="P-S2_Onsite"/>
    <s v="P-0, _x000a_A-0, _x000a_No Data-5"/>
    <s v="P-1, _x000a_A-4, _x000a_No Data-0"/>
    <s v="A-S2_Onsite"/>
    <s v="A-S2_Onsite"/>
    <s v="A-S2_Onsite"/>
    <s v="A-S2_Onsite"/>
    <s v="P-S2_Onsite"/>
    <x v="4"/>
    <s v="Activated"/>
    <s v="Onsite"/>
    <x v="365"/>
    <x v="0"/>
  </r>
  <r>
    <n v="381"/>
    <s v="MSc DS-AI"/>
    <s v="2025EM1100381"/>
    <s v="2025em1100381@bitspilani-digital.edu.in"/>
    <s v="SOMYA"/>
    <s v="FEMALE"/>
    <s v="`+91-8427654315"/>
    <n v="13.667"/>
    <n v="13.5"/>
    <n v="15"/>
    <n v="20"/>
    <n v="62.167000000000002"/>
    <n v="65"/>
    <s v="Statistical Modelling &amp; Inferencing"/>
    <s v="MDS DF401"/>
    <s v="0 missed"/>
    <s v="0 missed"/>
    <n v="3"/>
    <n v="1"/>
    <n v="1"/>
    <n v="1"/>
    <s v="0 missed"/>
    <n v="4"/>
    <n v="1"/>
    <x v="1"/>
    <s v="No Data"/>
    <s v="P-S2_Onsite"/>
    <s v="Present"/>
    <s v="P-S2_Onsite"/>
    <n v="4.25"/>
    <n v="4.25"/>
    <n v="9"/>
    <n v="10"/>
    <n v="10"/>
    <n v="9"/>
    <n v="55"/>
    <n v="60"/>
    <s v="Data Pre-Processing"/>
    <s v="MDS DF402"/>
    <s v="0 missed"/>
    <s v="-"/>
    <n v="6"/>
    <s v="-"/>
    <n v="1"/>
    <s v="-"/>
    <s v="0 missed"/>
    <n v="6"/>
    <n v="1"/>
    <x v="1"/>
    <s v="P-S1_Onsite"/>
    <s v="No Data"/>
    <s v="Present"/>
    <s v="P-S1_Onsite"/>
    <n v="18"/>
    <n v="28"/>
    <n v="46"/>
    <n v="60"/>
    <s v="Feature Engineering"/>
    <s v="MDS DF403"/>
    <s v="0 missed"/>
    <s v="0 missed"/>
    <n v="1"/>
    <n v="1"/>
    <n v="1"/>
    <n v="1"/>
    <s v="0 missed"/>
    <n v="2"/>
    <n v="1"/>
    <x v="1"/>
    <s v="P-S1_Onsite"/>
    <s v="No Data"/>
    <s v="Present"/>
    <s v="P-S1_Onsite"/>
    <n v="17"/>
    <n v="15"/>
    <n v="19"/>
    <n v="51"/>
    <n v="60"/>
    <s v="Data Visualization &amp; Storytelling"/>
    <s v="MDS DF404"/>
    <s v="0 missed"/>
    <s v="0 missed"/>
    <n v="2"/>
    <n v="1"/>
    <n v="1"/>
    <n v="1"/>
    <s v="0 missed"/>
    <n v="3"/>
    <n v="1"/>
    <x v="1"/>
    <s v="No Data"/>
    <s v="P-S2_Onsite"/>
    <s v="Present"/>
    <s v="P-S2_Onsite"/>
    <n v="7"/>
    <n v="7"/>
    <n v="6"/>
    <n v="14"/>
    <n v="17"/>
    <n v="51"/>
    <n v="65"/>
    <s v="Data Stores &amp; Pipelines"/>
    <s v="MDS DF406"/>
    <s v="0 missed"/>
    <s v="0 missed"/>
    <n v="3"/>
    <n v="2"/>
    <n v="1"/>
    <n v="1"/>
    <s v="0 missed"/>
    <n v="5"/>
    <n v="1"/>
    <x v="1"/>
    <s v="No Data"/>
    <s v="P-S2_Onsite"/>
    <s v="Present"/>
    <s v="P-S2_Onsite"/>
    <s v="P-2, _x000a_A-0, _x000a_No Data-3"/>
    <s v="P-3, _x000a_A-0, _x000a_No Data-2"/>
    <s v="P-S2_Onsite"/>
    <s v="P-S1_Onsite"/>
    <s v="P-S1_Onsite"/>
    <s v="P-S2_Onsite"/>
    <s v="P-S2_Onsite"/>
    <x v="0"/>
    <s v="Activated"/>
    <s v="Onsite"/>
    <x v="366"/>
    <x v="0"/>
  </r>
  <r>
    <n v="382"/>
    <s v="MSc DS-AI"/>
    <s v="2025EM1100382"/>
    <s v="2025em1100382@bitspilani-digital.edu.in"/>
    <s v="S KALYANI"/>
    <s v="FEMALE"/>
    <s v="`+91-9845596287"/>
    <s v="A"/>
    <s v="A"/>
    <s v="A"/>
    <s v="A"/>
    <n v="0"/>
    <n v="65"/>
    <s v="Statistical Modelling &amp; Inferencing"/>
    <s v="MDS DF401"/>
    <s v="3 missed"/>
    <s v="1 missed"/>
    <n v="0"/>
    <n v="0"/>
    <n v="0"/>
    <n v="0"/>
    <s v="4 missed"/>
    <n v="0"/>
    <n v="0"/>
    <x v="0"/>
    <s v="No Data"/>
    <s v="A-S2_Onsite"/>
    <s v="Absent"/>
    <s v="A-S2_Onsite"/>
    <n v="4.5"/>
    <n v="4.5"/>
    <n v="10"/>
    <n v="9"/>
    <n v="8"/>
    <n v="9"/>
    <n v="54"/>
    <n v="60"/>
    <s v="Data Pre-Processing"/>
    <s v="MDS DF402"/>
    <s v="0 missed"/>
    <s v="-"/>
    <n v="6"/>
    <s v="-"/>
    <n v="1"/>
    <s v="-"/>
    <s v="0 missed"/>
    <n v="6"/>
    <n v="1"/>
    <x v="1"/>
    <s v="No Data"/>
    <s v="P-S2_Onsite"/>
    <s v="Present"/>
    <s v="P-S2_Onsite"/>
    <n v="18"/>
    <n v="28"/>
    <n v="46"/>
    <n v="60"/>
    <s v="Feature Engineering"/>
    <s v="MDS DF403"/>
    <s v="0 missed"/>
    <s v="0 missed"/>
    <n v="1"/>
    <n v="1"/>
    <n v="1"/>
    <n v="1"/>
    <s v="0 missed"/>
    <n v="2"/>
    <n v="1"/>
    <x v="1"/>
    <s v="No Data"/>
    <s v="P-S2_Onsite"/>
    <s v="Present"/>
    <s v="P-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2, _x000a_A-3, _x000a_No Data-0"/>
    <s v="A-S2_Onsite"/>
    <s v="P-S2_Onsite"/>
    <s v="P-S2_Onsite"/>
    <s v="A-S2_Onsite"/>
    <s v="A-S2_Onsite"/>
    <x v="10"/>
    <s v="Activated"/>
    <s v="Onsite"/>
    <x v="367"/>
    <x v="0"/>
  </r>
  <r>
    <n v="383"/>
    <s v="MSc DS-AI"/>
    <s v="2025EM1100383"/>
    <s v="2025em1100383@bitspilani-digital.edu.in"/>
    <s v="REWA RAXIT"/>
    <s v="FEMALE"/>
    <s v="`+91-9162341215"/>
    <n v="15"/>
    <s v="A"/>
    <n v="15"/>
    <n v="14"/>
    <n v="44"/>
    <n v="65"/>
    <s v="Statistical Modelling &amp; Inferencing"/>
    <s v="MDS DF401"/>
    <s v="1 missed"/>
    <s v="0 missed"/>
    <n v="2"/>
    <n v="1"/>
    <n v="0.66666666666666663"/>
    <n v="1"/>
    <s v="1 missed"/>
    <n v="3"/>
    <n v="0.75"/>
    <x v="4"/>
    <s v="P-S1_Onsite"/>
    <s v="No Data"/>
    <s v="Present"/>
    <s v="P-S1_Onsite"/>
    <n v="3.25"/>
    <n v="4.25"/>
    <n v="9"/>
    <s v="A"/>
    <n v="9"/>
    <n v="8"/>
    <n v="41"/>
    <n v="60"/>
    <s v="Data Pre-Processing"/>
    <s v="MDS DF402"/>
    <s v="1 missed"/>
    <s v="-"/>
    <n v="5"/>
    <s v="-"/>
    <n v="0.83333333333333337"/>
    <s v="-"/>
    <s v="1 missed"/>
    <n v="5"/>
    <n v="0.83333333333333337"/>
    <x v="2"/>
    <s v="No Data"/>
    <s v="P-S2_Onsite"/>
    <s v="Present"/>
    <s v="P-S2_Onsite"/>
    <s v="A"/>
    <n v="15"/>
    <n v="15"/>
    <n v="60"/>
    <s v="Feature Engineering"/>
    <s v="MDS DF403"/>
    <s v="1 missed"/>
    <s v="0 missed"/>
    <n v="0"/>
    <n v="1"/>
    <n v="0"/>
    <n v="1"/>
    <s v="1 missed"/>
    <n v="1"/>
    <n v="0.5"/>
    <x v="3"/>
    <s v="No Data"/>
    <s v="P-S2_Onsite"/>
    <s v="Present"/>
    <s v="P-S2_Onsite"/>
    <s v="A"/>
    <s v="A"/>
    <n v="16"/>
    <n v="16"/>
    <n v="60"/>
    <s v="Data Visualization &amp; Storytelling"/>
    <s v="MDS DF404"/>
    <s v="2 missed"/>
    <s v="0 missed"/>
    <n v="0"/>
    <n v="1"/>
    <n v="0"/>
    <n v="1"/>
    <s v="2 missed"/>
    <n v="1"/>
    <n v="0.33333333333333331"/>
    <x v="5"/>
    <s v="P-S1_Onsite"/>
    <s v="No Data"/>
    <s v="Present"/>
    <s v="P-S1_Onsite"/>
    <n v="4.5"/>
    <n v="6.875"/>
    <s v="A"/>
    <n v="4"/>
    <n v="18"/>
    <n v="33.375"/>
    <n v="65"/>
    <s v="Data Stores &amp; Pipelines"/>
    <s v="MDS DF406"/>
    <s v="1 missed"/>
    <s v="0 missed"/>
    <n v="2"/>
    <n v="2"/>
    <n v="0.66666666666666663"/>
    <n v="1"/>
    <s v="1 missed"/>
    <n v="4"/>
    <n v="0.8"/>
    <x v="2"/>
    <s v="No Data"/>
    <s v="P-S2_Onsite"/>
    <s v="Present"/>
    <s v="P-S2_Onsite"/>
    <s v="P-2, _x000a_A-0, _x000a_No Data-3"/>
    <s v="P-3, _x000a_A-0, _x000a_No Data-2"/>
    <s v="P-S1_Onsite"/>
    <s v="P-S2_Onsite"/>
    <s v="P-S2_Onsite"/>
    <s v="P-S1_Onsite"/>
    <s v="P-S2_Onsite"/>
    <x v="0"/>
    <s v="Activated"/>
    <s v="Onsite"/>
    <x v="368"/>
    <x v="0"/>
  </r>
  <r>
    <n v="384"/>
    <s v="MSc DS-AI"/>
    <s v="2025EM1100384"/>
    <s v="2025em1100384@bitspilani-digital.edu.in"/>
    <s v="ADEETYA SANJAY WADIKAR"/>
    <s v="MALE"/>
    <s v="`+91-9653646741"/>
    <s v="A"/>
    <n v="15"/>
    <n v="15"/>
    <n v="18"/>
    <n v="48"/>
    <n v="65"/>
    <s v="Statistical Modelling &amp; Inferencing"/>
    <s v="MDS DF401"/>
    <s v="1 missed"/>
    <s v="0 missed"/>
    <n v="2"/>
    <n v="1"/>
    <n v="0.66666666666666663"/>
    <n v="1"/>
    <s v="1 missed"/>
    <n v="3"/>
    <n v="0.75"/>
    <x v="4"/>
    <s v="No Data"/>
    <s v="P-S2_Onsite"/>
    <s v="Present"/>
    <s v="P-S2_Onsite"/>
    <n v="4.75"/>
    <n v="4.5"/>
    <n v="10"/>
    <n v="10"/>
    <n v="10"/>
    <n v="10"/>
    <n v="58.5"/>
    <n v="60"/>
    <s v="Data Pre-Processing"/>
    <s v="MDS DF402"/>
    <s v="0 missed"/>
    <s v="-"/>
    <n v="6"/>
    <s v="-"/>
    <n v="1"/>
    <s v="-"/>
    <s v="0 missed"/>
    <n v="6"/>
    <n v="1"/>
    <x v="1"/>
    <s v="P-S1_Onsite"/>
    <s v="No Data"/>
    <s v="Present"/>
    <s v="P-S1_Onsite"/>
    <n v="20"/>
    <n v="26"/>
    <n v="46"/>
    <n v="60"/>
    <s v="Feature Engineering"/>
    <s v="MDS DF403"/>
    <s v="0 missed"/>
    <s v="0 missed"/>
    <n v="1"/>
    <n v="1"/>
    <n v="1"/>
    <n v="1"/>
    <s v="0 missed"/>
    <n v="2"/>
    <n v="1"/>
    <x v="1"/>
    <s v="P-S1_Onsite"/>
    <s v="No Data"/>
    <s v="Present"/>
    <s v="P-S1_Onsite"/>
    <n v="20"/>
    <n v="20"/>
    <n v="20"/>
    <n v="60"/>
    <n v="60"/>
    <s v="Data Visualization &amp; Storytelling"/>
    <s v="MDS DF404"/>
    <s v="0 missed"/>
    <s v="0 missed"/>
    <n v="2"/>
    <n v="1"/>
    <n v="1"/>
    <n v="1"/>
    <s v="0 missed"/>
    <n v="3"/>
    <n v="1"/>
    <x v="1"/>
    <s v="No Data"/>
    <s v="P-S2_Onsite"/>
    <s v="Present"/>
    <s v="P-S2_Onsite"/>
    <n v="5"/>
    <n v="6.5"/>
    <n v="9"/>
    <n v="16"/>
    <n v="20"/>
    <n v="56.5"/>
    <n v="65"/>
    <s v="Data Stores &amp; Pipelines"/>
    <s v="MDS DF406"/>
    <s v="0 missed"/>
    <s v="0 missed"/>
    <n v="3"/>
    <n v="2"/>
    <n v="1"/>
    <n v="1"/>
    <s v="0 missed"/>
    <n v="5"/>
    <n v="1"/>
    <x v="1"/>
    <s v="P-S1_Onsite"/>
    <s v="No Data"/>
    <s v="Present"/>
    <s v="P-S1_Onsite"/>
    <s v="P-3, _x000a_A-0, _x000a_No Data-2"/>
    <s v="P-2, _x000a_A-0, _x000a_No Data-3"/>
    <s v="P-S2_Onsite"/>
    <s v="P-S1_Onsite"/>
    <s v="P-S1_Onsite"/>
    <s v="P-S2_Onsite"/>
    <s v="P-S1_Onsite"/>
    <x v="0"/>
    <s v="Activated"/>
    <s v="Onsite"/>
    <x v="369"/>
    <x v="0"/>
  </r>
  <r>
    <n v="385"/>
    <s v="MSc DS-AI"/>
    <s v="2025EM1100385"/>
    <s v="2025em1100385@bitspilani-digital.edu.in"/>
    <s v="JAYADEVAN A"/>
    <s v="MALE"/>
    <s v="`+91-9425404499"/>
    <n v="15"/>
    <n v="15"/>
    <n v="15"/>
    <n v="17"/>
    <n v="62"/>
    <n v="65"/>
    <s v="Statistical Modelling &amp; Inferencing"/>
    <s v="MDS DF401"/>
    <s v="0 missed"/>
    <s v="0 missed"/>
    <n v="3"/>
    <n v="1"/>
    <n v="1"/>
    <n v="1"/>
    <s v="0 missed"/>
    <n v="4"/>
    <n v="1"/>
    <x v="1"/>
    <s v="No Data"/>
    <s v="P-S2_Onsite"/>
    <s v="Present"/>
    <s v="P-S2_Onsite"/>
    <n v="5"/>
    <n v="5"/>
    <n v="6"/>
    <n v="10"/>
    <n v="10"/>
    <n v="10"/>
    <n v="56"/>
    <n v="60"/>
    <s v="Data Pre-Processing"/>
    <s v="MDS DF402"/>
    <s v="0 missed"/>
    <s v="-"/>
    <n v="6"/>
    <s v="-"/>
    <n v="1"/>
    <s v="-"/>
    <s v="0 missed"/>
    <n v="6"/>
    <n v="1"/>
    <x v="1"/>
    <s v="P-S1_Onsite"/>
    <s v="No Data"/>
    <s v="Present"/>
    <s v="P-S1_Onsite"/>
    <n v="20"/>
    <n v="26"/>
    <n v="46"/>
    <n v="60"/>
    <s v="Feature Engineering"/>
    <s v="MDS DF403"/>
    <s v="0 missed"/>
    <s v="0 missed"/>
    <n v="1"/>
    <n v="1"/>
    <n v="1"/>
    <n v="1"/>
    <s v="0 missed"/>
    <n v="2"/>
    <n v="1"/>
    <x v="1"/>
    <s v="No Data"/>
    <s v="P-S2_Onsite"/>
    <s v="Present"/>
    <s v="P-S2_Onsite"/>
    <n v="20"/>
    <n v="19"/>
    <n v="19"/>
    <n v="58"/>
    <n v="60"/>
    <s v="Data Visualization &amp; Storytelling"/>
    <s v="MDS DF404"/>
    <s v="0 missed"/>
    <s v="0 missed"/>
    <n v="2"/>
    <n v="1"/>
    <n v="1"/>
    <n v="1"/>
    <s v="0 missed"/>
    <n v="3"/>
    <n v="1"/>
    <x v="1"/>
    <s v="P-S1_Onsite"/>
    <s v="No Data"/>
    <s v="Present"/>
    <s v="P-S1_Onsite"/>
    <n v="5.5"/>
    <n v="7.625"/>
    <n v="9"/>
    <n v="15"/>
    <n v="15"/>
    <n v="52.12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370"/>
    <x v="0"/>
  </r>
  <r>
    <n v="386"/>
    <s v="MSc DS-AI"/>
    <s v="2025EM1100386"/>
    <s v="2025em1100386@bitspilani-digital.edu.in"/>
    <s v="SAHA GOPAL"/>
    <s v="MALE"/>
    <s v="`+91-9437562758"/>
    <n v="15"/>
    <n v="7.5"/>
    <n v="15"/>
    <n v="13"/>
    <n v="50.5"/>
    <n v="65"/>
    <s v="Statistical Modelling &amp; Inferencing"/>
    <s v="MDS DF401"/>
    <s v="0 missed"/>
    <s v="0 missed"/>
    <n v="3"/>
    <n v="1"/>
    <n v="1"/>
    <n v="1"/>
    <s v="0 missed"/>
    <n v="4"/>
    <n v="1"/>
    <x v="1"/>
    <s v="No Data"/>
    <s v="A-S2_Onsite"/>
    <s v="Absent"/>
    <s v="A-S2_Onsite"/>
    <n v="4"/>
    <n v="2"/>
    <n v="10"/>
    <n v="9"/>
    <n v="8"/>
    <n v="9"/>
    <n v="48"/>
    <n v="60"/>
    <s v="Data Pre-Processing"/>
    <s v="MDS DF402"/>
    <s v="0 missed"/>
    <s v="-"/>
    <n v="6"/>
    <s v="-"/>
    <n v="1"/>
    <s v="-"/>
    <s v="0 missed"/>
    <n v="6"/>
    <n v="1"/>
    <x v="1"/>
    <s v="No Data"/>
    <s v="A-S2_Onsite"/>
    <s v="Absent"/>
    <s v="A-S2_Onsite"/>
    <n v="19"/>
    <n v="29.5"/>
    <n v="48.5"/>
    <n v="60"/>
    <s v="Feature Engineering"/>
    <s v="MDS DF403"/>
    <s v="0 missed"/>
    <s v="0 missed"/>
    <n v="1"/>
    <n v="1"/>
    <n v="1"/>
    <n v="1"/>
    <s v="0 missed"/>
    <n v="2"/>
    <n v="1"/>
    <x v="1"/>
    <s v="No Data"/>
    <s v="A-S2_Onsite"/>
    <s v="Absent"/>
    <s v="A-S2_Onsite"/>
    <n v="16"/>
    <n v="17"/>
    <n v="18"/>
    <n v="51"/>
    <n v="60"/>
    <s v="Data Visualization &amp; Storytelling"/>
    <s v="MDS DF404"/>
    <s v="0 missed"/>
    <s v="0 missed"/>
    <n v="2"/>
    <n v="1"/>
    <n v="1"/>
    <n v="1"/>
    <s v="0 missed"/>
    <n v="3"/>
    <n v="1"/>
    <x v="1"/>
    <s v="No Data"/>
    <s v="A-S2_Onsite"/>
    <s v="Absent"/>
    <s v="A-S2_Onsite"/>
    <n v="4.5"/>
    <n v="3.25"/>
    <n v="8"/>
    <s v="A"/>
    <n v="17"/>
    <n v="32.75"/>
    <n v="65"/>
    <s v="Data Stores &amp; Pipelines"/>
    <s v="MDS DF406"/>
    <s v="0 missed"/>
    <s v="1 missed"/>
    <n v="3"/>
    <n v="1"/>
    <n v="1"/>
    <n v="0.5"/>
    <s v="1 missed"/>
    <n v="4"/>
    <n v="0.8"/>
    <x v="6"/>
    <s v="No Data"/>
    <s v="A-S2_Onsite"/>
    <s v="Absent"/>
    <s v="A-S2_Onsite"/>
    <s v="P-0, _x000a_A-0, _x000a_No Data-5"/>
    <s v="P-0, _x000a_A-5, _x000a_No Data-0"/>
    <s v="A-S2_Onsite"/>
    <s v="A-S2_Onsite"/>
    <s v="A-S2_Onsite"/>
    <s v="A-S2_Onsite"/>
    <s v="A-S2_Onsite"/>
    <x v="1"/>
    <s v="Activated"/>
    <s v="Onsite"/>
    <x v="371"/>
    <x v="2"/>
  </r>
  <r>
    <n v="387"/>
    <s v="MSc DS-AI"/>
    <s v="2025EM1100387"/>
    <s v="2025em1100387@bitspilani-digital.edu.in"/>
    <s v="JAMPULA SAI RAHUL CHOWDHARY"/>
    <s v="MALE"/>
    <s v="`+91-9550891596"/>
    <n v="15"/>
    <n v="15"/>
    <n v="15"/>
    <n v="18"/>
    <n v="63"/>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P-S1_Onsite"/>
    <s v="No Data"/>
    <s v="Present"/>
    <s v="P-S1_Onsite"/>
    <n v="20"/>
    <n v="31"/>
    <n v="51"/>
    <n v="60"/>
    <s v="Feature Engineering"/>
    <s v="MDS DF403"/>
    <s v="0 missed"/>
    <s v="0 missed"/>
    <n v="1"/>
    <n v="1"/>
    <n v="1"/>
    <n v="1"/>
    <s v="0 missed"/>
    <n v="2"/>
    <n v="1"/>
    <x v="1"/>
    <s v="P-S1_Onsite"/>
    <s v="No Data"/>
    <s v="Present"/>
    <s v="P-S1_Onsite"/>
    <n v="19"/>
    <n v="20"/>
    <n v="17"/>
    <n v="56"/>
    <n v="60"/>
    <s v="Data Visualization &amp; Storytelling"/>
    <s v="MDS DF404"/>
    <s v="0 missed"/>
    <s v="0 missed"/>
    <n v="2"/>
    <n v="1"/>
    <n v="1"/>
    <n v="1"/>
    <s v="0 missed"/>
    <n v="3"/>
    <n v="1"/>
    <x v="1"/>
    <s v="P-S1_Onsite"/>
    <s v="No Data"/>
    <s v="Present"/>
    <s v="P-S1_Onsite"/>
    <n v="6"/>
    <n v="7"/>
    <n v="9"/>
    <n v="16"/>
    <n v="18"/>
    <n v="56"/>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372"/>
    <x v="0"/>
  </r>
  <r>
    <n v="388"/>
    <s v="MSc DS-AI"/>
    <s v="2025EM1100388"/>
    <s v="2025em1100388@bitspilani-digital.edu.in"/>
    <s v="SHINDE PRASHANT VIJAY VINAYA"/>
    <s v="MALE"/>
    <s v="`+91-9930272504"/>
    <s v="A"/>
    <s v="A"/>
    <s v="A"/>
    <s v="A"/>
    <n v="0"/>
    <n v="65"/>
    <s v="Statistical Modelling &amp; Inferencing"/>
    <s v="MDS DF401"/>
    <s v="3 missed"/>
    <s v="1 missed"/>
    <n v="0"/>
    <n v="0"/>
    <n v="0"/>
    <n v="0"/>
    <s v="4 missed"/>
    <n v="0"/>
    <n v="0"/>
    <x v="0"/>
    <s v="No Data"/>
    <s v="A-S2_Onsite"/>
    <s v="Absent"/>
    <s v="A-S2_Onsite"/>
    <s v="A"/>
    <n v="2.25"/>
    <s v="A"/>
    <s v="A"/>
    <n v="10"/>
    <s v="A"/>
    <n v="14.5"/>
    <n v="60"/>
    <s v="Data Pre-Processing"/>
    <s v="MDS DF402"/>
    <s v="4 missed"/>
    <s v="-"/>
    <n v="2"/>
    <s v="-"/>
    <n v="0.33333333333333331"/>
    <s v="-"/>
    <s v="4 missed"/>
    <n v="2"/>
    <n v="0.33333333333333331"/>
    <x v="3"/>
    <s v="No Data"/>
    <s v="A-S2_Onsite"/>
    <s v="Absent"/>
    <s v="A-S2_Onsite"/>
    <n v="18"/>
    <s v="A"/>
    <n v="18"/>
    <n v="60"/>
    <s v="Feature Engineering"/>
    <s v="MDS DF403"/>
    <s v="0 missed"/>
    <s v="1 missed"/>
    <n v="1"/>
    <n v="0"/>
    <n v="1"/>
    <n v="0"/>
    <s v="1 missed"/>
    <n v="1"/>
    <n v="0.5"/>
    <x v="2"/>
    <s v="No Data"/>
    <s v="A-S2_Onsite"/>
    <s v="Absent"/>
    <s v="A-S2_Onsite"/>
    <s v="A"/>
    <s v="A"/>
    <s v="A"/>
    <n v="0"/>
    <n v="60"/>
    <s v="Data Visualization &amp; Storytelling"/>
    <s v="MDS DF404"/>
    <s v="2 missed"/>
    <s v="1 missed"/>
    <n v="0"/>
    <n v="0"/>
    <n v="0"/>
    <n v="0"/>
    <s v="3 missed"/>
    <n v="0"/>
    <n v="0"/>
    <x v="0"/>
    <s v="No Data"/>
    <s v="A-S2_Onsite"/>
    <s v="Absent"/>
    <s v="A-S2_Onsite"/>
    <n v="5"/>
    <n v="6.25"/>
    <s v="A"/>
    <s v="A"/>
    <s v="A"/>
    <n v="11.2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373"/>
    <x v="1"/>
  </r>
  <r>
    <n v="389"/>
    <s v="MSc DS-AI"/>
    <s v="2025EM1100389"/>
    <s v="2025em1100389@bitspilani-digital.edu.in"/>
    <s v="SHARMA SANDEEP KUMAR S"/>
    <s v="MALE"/>
    <s v="`+91-8308181693"/>
    <n v="15"/>
    <n v="15"/>
    <n v="15"/>
    <n v="18"/>
    <n v="63"/>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20"/>
    <n v="29.5"/>
    <n v="49.5"/>
    <n v="60"/>
    <s v="Feature Engineering"/>
    <s v="MDS DF403"/>
    <s v="0 missed"/>
    <s v="0 missed"/>
    <n v="1"/>
    <n v="1"/>
    <n v="1"/>
    <n v="1"/>
    <s v="0 missed"/>
    <n v="2"/>
    <n v="1"/>
    <x v="1"/>
    <s v="No Data"/>
    <s v="P-S2_Onsite"/>
    <s v="Present"/>
    <s v="P-S2_Onsite"/>
    <n v="20"/>
    <n v="20"/>
    <n v="16"/>
    <n v="56"/>
    <n v="60"/>
    <s v="Data Visualization &amp; Storytelling"/>
    <s v="MDS DF404"/>
    <s v="0 missed"/>
    <s v="0 missed"/>
    <n v="2"/>
    <n v="1"/>
    <n v="1"/>
    <n v="1"/>
    <s v="0 missed"/>
    <n v="3"/>
    <n v="1"/>
    <x v="1"/>
    <s v="No Data"/>
    <s v="P-S2_Onsite"/>
    <s v="Present"/>
    <s v="P-S2_Onsite"/>
    <n v="7"/>
    <n v="7.625"/>
    <n v="8"/>
    <n v="8"/>
    <n v="18"/>
    <n v="48.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74"/>
    <x v="0"/>
  </r>
  <r>
    <n v="390"/>
    <s v="MSc DS-AI"/>
    <s v="2025EM1100390"/>
    <s v="2025em1100390@bitspilani-digital.edu.in"/>
    <s v="MEKALA SRIJANI"/>
    <s v="FEMALE"/>
    <s v="`+91-6302040581"/>
    <n v="15"/>
    <n v="15"/>
    <n v="15"/>
    <n v="17"/>
    <n v="62"/>
    <n v="65"/>
    <s v="Statistical Modelling &amp; Inferencing"/>
    <s v="MDS DF401"/>
    <s v="0 missed"/>
    <s v="0 missed"/>
    <n v="3"/>
    <n v="1"/>
    <n v="1"/>
    <n v="1"/>
    <s v="0 missed"/>
    <n v="4"/>
    <n v="1"/>
    <x v="1"/>
    <s v="P-S1_Onsite"/>
    <s v="No Data"/>
    <s v="Present"/>
    <s v="P-S1_Onsite"/>
    <n v="4.5"/>
    <n v="5"/>
    <n v="10"/>
    <n v="10"/>
    <n v="10"/>
    <n v="10"/>
    <n v="59"/>
    <n v="60"/>
    <s v="Data Pre-Processing"/>
    <s v="MDS DF402"/>
    <s v="0 missed"/>
    <s v="-"/>
    <n v="6"/>
    <s v="-"/>
    <n v="1"/>
    <s v="-"/>
    <s v="0 missed"/>
    <n v="6"/>
    <n v="1"/>
    <x v="1"/>
    <s v="No Data"/>
    <s v="P-S2_Onsite"/>
    <s v="Present"/>
    <s v="P-S2_Onsite"/>
    <n v="20"/>
    <n v="33.5"/>
    <n v="53.5"/>
    <n v="60"/>
    <s v="Feature Engineering"/>
    <s v="MDS DF403"/>
    <s v="0 missed"/>
    <s v="0 missed"/>
    <n v="1"/>
    <n v="1"/>
    <n v="1"/>
    <n v="1"/>
    <s v="0 missed"/>
    <n v="2"/>
    <n v="1"/>
    <x v="1"/>
    <s v="No Data"/>
    <s v="P-S2_Onsite"/>
    <s v="Present"/>
    <s v="P-S2_Onsite"/>
    <n v="19"/>
    <n v="20"/>
    <n v="20"/>
    <n v="59"/>
    <n v="60"/>
    <s v="Data Visualization &amp; Storytelling"/>
    <s v="MDS DF404"/>
    <s v="0 missed"/>
    <s v="0 missed"/>
    <n v="2"/>
    <n v="1"/>
    <n v="1"/>
    <n v="1"/>
    <s v="0 missed"/>
    <n v="3"/>
    <n v="1"/>
    <x v="1"/>
    <s v="P-S1_Onsite"/>
    <s v="No Data"/>
    <s v="Present"/>
    <s v="P-S1_Onsite"/>
    <n v="5.5"/>
    <n v="6.5"/>
    <n v="9"/>
    <n v="16"/>
    <n v="17"/>
    <n v="54"/>
    <n v="65"/>
    <s v="Data Stores &amp; Pipelines"/>
    <s v="MDS DF406"/>
    <s v="0 missed"/>
    <s v="0 missed"/>
    <n v="3"/>
    <n v="2"/>
    <n v="1"/>
    <n v="1"/>
    <s v="0 missed"/>
    <n v="5"/>
    <n v="1"/>
    <x v="1"/>
    <s v="No Data"/>
    <s v="P-S2_Onsite"/>
    <s v="Present"/>
    <s v="P-S2_Onsite"/>
    <s v="P-2, _x000a_A-0, _x000a_No Data-3"/>
    <s v="P-3, _x000a_A-0, _x000a_No Data-2"/>
    <s v="P-S1_Onsite"/>
    <s v="P-S2_Onsite"/>
    <s v="P-S2_Onsite"/>
    <s v="P-S1_Onsite"/>
    <s v="P-S2_Onsite"/>
    <x v="0"/>
    <s v="Activated"/>
    <s v="Onsite"/>
    <x v="375"/>
    <x v="0"/>
  </r>
  <r>
    <n v="391"/>
    <s v="MSc DS-AI"/>
    <s v="2025EM1100391"/>
    <s v="2025em1100391@bitspilani-digital.edu.in"/>
    <s v="IMRAN SHAREEF"/>
    <s v="MALE"/>
    <s v="`+91-9640557846"/>
    <s v="A"/>
    <n v="15"/>
    <n v="15"/>
    <n v="17"/>
    <n v="47"/>
    <n v="65"/>
    <s v="Statistical Modelling &amp; Inferencing"/>
    <s v="MDS DF401"/>
    <s v="1 missed"/>
    <s v="0 missed"/>
    <n v="2"/>
    <n v="1"/>
    <n v="0.66666666666666663"/>
    <n v="1"/>
    <s v="1 missed"/>
    <n v="3"/>
    <n v="0.75"/>
    <x v="4"/>
    <s v="P-S1_Onsite"/>
    <s v="No Data"/>
    <s v="Present"/>
    <s v="P-S1_Onsite"/>
    <s v="A"/>
    <s v="A"/>
    <s v="A"/>
    <n v="10"/>
    <n v="10"/>
    <n v="10"/>
    <n v="30"/>
    <n v="60"/>
    <s v="Data Pre-Processing"/>
    <s v="MDS DF402"/>
    <s v="3 missed"/>
    <s v="-"/>
    <n v="3"/>
    <s v="-"/>
    <n v="0.5"/>
    <s v="-"/>
    <s v="3 missed"/>
    <n v="3"/>
    <n v="0.5"/>
    <x v="4"/>
    <s v="P-S1_Onsite"/>
    <s v="No Data"/>
    <s v="Present"/>
    <s v="P-S1_Onsite"/>
    <s v="A"/>
    <n v="27.5"/>
    <n v="27.5"/>
    <n v="60"/>
    <s v="Feature Engineering"/>
    <s v="MDS DF403"/>
    <s v="1 missed"/>
    <s v="0 missed"/>
    <n v="0"/>
    <n v="1"/>
    <n v="0"/>
    <n v="1"/>
    <s v="1 missed"/>
    <n v="1"/>
    <n v="0.5"/>
    <x v="3"/>
    <s v="P-S1_Onsite"/>
    <s v="No Data"/>
    <s v="Present"/>
    <s v="P-S1_Onsite"/>
    <n v="17"/>
    <n v="20"/>
    <n v="18"/>
    <n v="55"/>
    <n v="60"/>
    <s v="Data Visualization &amp; Storytelling"/>
    <s v="MDS DF404"/>
    <s v="0 missed"/>
    <s v="0 missed"/>
    <n v="2"/>
    <n v="1"/>
    <n v="1"/>
    <n v="1"/>
    <s v="0 missed"/>
    <n v="3"/>
    <n v="1"/>
    <x v="1"/>
    <s v="No Data"/>
    <s v="P-S2_Onsite"/>
    <s v="Present"/>
    <s v="P-S2_Onsite"/>
    <s v="A"/>
    <n v="6.625"/>
    <n v="9"/>
    <n v="17"/>
    <n v="19"/>
    <n v="51.625"/>
    <n v="65"/>
    <s v="Data Stores &amp; Pipelines"/>
    <s v="MDS DF406"/>
    <s v="1 missed"/>
    <s v="0 missed"/>
    <n v="2"/>
    <n v="2"/>
    <n v="0.66666666666666663"/>
    <n v="1"/>
    <s v="1 missed"/>
    <n v="4"/>
    <n v="0.8"/>
    <x v="2"/>
    <s v="No Data"/>
    <s v="P-S2_Onsite"/>
    <s v="Present"/>
    <s v="P-S2_Onsite"/>
    <s v="P-3, _x000a_A-0, _x000a_No Data-2"/>
    <s v="P-2, _x000a_A-0, _x000a_No Data-3"/>
    <s v="P-S1_Onsite"/>
    <s v="P-S1_Onsite"/>
    <s v="P-S1_Onsite"/>
    <s v="P-S2_Onsite"/>
    <s v="P-S2_Onsite"/>
    <x v="0"/>
    <s v="Activated"/>
    <s v="Onsite"/>
    <x v="376"/>
    <x v="0"/>
  </r>
  <r>
    <n v="392"/>
    <s v="MSc DS-AI"/>
    <s v="2025EM1100392"/>
    <s v="2025em1100392@bitspilani-digital.edu.in"/>
    <s v="SRILAKSHMI THANNEERU"/>
    <s v="FEMALE"/>
    <s v="`+65-97235723"/>
    <s v="A"/>
    <n v="15"/>
    <n v="15"/>
    <n v="17"/>
    <n v="47"/>
    <n v="65"/>
    <s v="Statistical Modelling &amp; Inferencing"/>
    <s v="MDS DF401"/>
    <s v="1 missed"/>
    <s v="0 missed"/>
    <n v="2"/>
    <n v="1"/>
    <n v="0.66666666666666663"/>
    <n v="1"/>
    <s v="1 missed"/>
    <n v="3"/>
    <n v="0.75"/>
    <x v="4"/>
    <s v="No Data"/>
    <s v="A-S2_Online"/>
    <s v="Absent"/>
    <s v="A-S2_Online"/>
    <s v="A"/>
    <s v="A"/>
    <s v="A"/>
    <n v="10"/>
    <n v="10"/>
    <n v="10"/>
    <n v="30"/>
    <n v="60"/>
    <s v="Data Pre-Processing"/>
    <s v="MDS DF402"/>
    <s v="3 missed"/>
    <s v="-"/>
    <n v="3"/>
    <s v="-"/>
    <n v="0.5"/>
    <s v="-"/>
    <s v="3 missed"/>
    <n v="3"/>
    <n v="0.5"/>
    <x v="4"/>
    <s v="P-ine_OLD 2"/>
    <s v="No Data"/>
    <s v="Present"/>
    <s v="P-ine_OLD 2"/>
    <s v="A"/>
    <n v="19"/>
    <n v="19"/>
    <n v="60"/>
    <s v="Feature Engineering"/>
    <s v="MDS DF403"/>
    <s v="1 missed"/>
    <s v="0 missed"/>
    <n v="0"/>
    <n v="1"/>
    <n v="0"/>
    <n v="1"/>
    <s v="1 missed"/>
    <n v="1"/>
    <n v="0.5"/>
    <x v="3"/>
    <s v="No Data"/>
    <s v="P-S2_Online"/>
    <s v="Present"/>
    <s v="P-S2_Online"/>
    <n v="17"/>
    <s v="A"/>
    <n v="19"/>
    <n v="36"/>
    <n v="60"/>
    <s v="Data Visualization &amp; Storytelling"/>
    <s v="MDS DF404"/>
    <s v="1 missed"/>
    <s v="0 missed"/>
    <n v="1"/>
    <n v="1"/>
    <n v="0.5"/>
    <n v="1"/>
    <s v="1 missed"/>
    <n v="2"/>
    <n v="0.66666666666666663"/>
    <x v="2"/>
    <s v="No Data"/>
    <s v="P-S2_Online"/>
    <s v="Present"/>
    <s v="P-S2_Online"/>
    <s v="A"/>
    <s v="A"/>
    <n v="7.5"/>
    <n v="14"/>
    <n v="19"/>
    <n v="40.5"/>
    <n v="65"/>
    <s v="Data Stores &amp; Pipelines"/>
    <s v="MDS DF406"/>
    <s v="2 missed"/>
    <s v="0 missed"/>
    <n v="1"/>
    <n v="2"/>
    <n v="0.33333333333333331"/>
    <n v="1"/>
    <s v="2 missed"/>
    <n v="3"/>
    <n v="0.6"/>
    <x v="10"/>
    <s v="P-S1_Online"/>
    <s v="No Data"/>
    <s v="Present"/>
    <s v="P-S1_Online"/>
    <s v="P-2, _x000a_A-0, _x000a_No Data-3"/>
    <s v="P-2, _x000a_A-1, _x000a_No Data-2"/>
    <s v="A-S2_Online"/>
    <s v="P-ine_OLD 2"/>
    <s v="P-S2_Online"/>
    <s v="P-S2_Online"/>
    <s v="P-S1_Online"/>
    <x v="5"/>
    <s v="Activated"/>
    <s v="Online"/>
    <x v="377"/>
    <x v="0"/>
  </r>
  <r>
    <n v="393"/>
    <s v="MSc DS-AI"/>
    <s v="2025EM1100393"/>
    <s v="2025em1100393@bitspilani-digital.edu.in"/>
    <s v="SAKSHAM DUBEY"/>
    <s v="MALE"/>
    <s v="`+91-7987284613"/>
    <s v="A"/>
    <s v="A"/>
    <s v="A"/>
    <s v="A"/>
    <n v="0"/>
    <n v="65"/>
    <s v="Statistical Modelling &amp; Inferencing"/>
    <s v="MDS DF401"/>
    <s v="3 missed"/>
    <s v="1 missed"/>
    <n v="0"/>
    <n v="0"/>
    <n v="0"/>
    <n v="0"/>
    <s v="4 missed"/>
    <n v="0"/>
    <n v="0"/>
    <x v="0"/>
    <s v="No Data"/>
    <s v="A-S2_Onsite"/>
    <s v="Absent"/>
    <s v="A-S2_Onsite"/>
    <s v="A"/>
    <s v="A"/>
    <s v="A"/>
    <s v="A"/>
    <n v="9"/>
    <s v="A"/>
    <n v="9"/>
    <n v="60"/>
    <s v="Data Pre-Processing"/>
    <s v="MDS DF402"/>
    <s v="5 missed"/>
    <s v="-"/>
    <n v="1"/>
    <s v="-"/>
    <n v="0.16666666666666666"/>
    <s v="-"/>
    <s v="5 missed"/>
    <n v="1"/>
    <n v="0.16666666666666666"/>
    <x v="6"/>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n v="20"/>
    <s v="A"/>
    <n v="20"/>
    <n v="65"/>
    <s v="Data Stores &amp; Pipelines"/>
    <s v="MDS DF406"/>
    <s v="3 missed"/>
    <s v="1 missed"/>
    <n v="0"/>
    <n v="1"/>
    <n v="0"/>
    <n v="0.5"/>
    <s v="4 missed"/>
    <n v="1"/>
    <n v="0.2"/>
    <x v="9"/>
    <s v="No Data"/>
    <s v="A-S2_Onsite"/>
    <s v="Absent"/>
    <s v="A-S2_Onsite"/>
    <s v="P-0, _x000a_A-0, _x000a_No Data-5"/>
    <s v="P-0, _x000a_A-5, _x000a_No Data-0"/>
    <s v="A-S2_Onsite"/>
    <s v="A-S2_Onsite"/>
    <s v="A-S2_Onsite"/>
    <s v="A-S2_Onsite"/>
    <s v="A-S2_Onsite"/>
    <x v="1"/>
    <s v="Activation Pending"/>
    <s v="Onsite"/>
    <x v="378"/>
    <x v="1"/>
  </r>
  <r>
    <n v="394"/>
    <s v="MSc DS-AI"/>
    <s v="2025EM1100394"/>
    <s v="2025em1100394@bitspilani-digital.edu.in"/>
    <s v="AMBER GAUTAM"/>
    <s v="MALE"/>
    <s v="`+91-9993925603"/>
    <n v="15"/>
    <n v="15"/>
    <n v="15"/>
    <s v="A"/>
    <n v="45"/>
    <n v="65"/>
    <s v="Statistical Modelling &amp; Inferencing"/>
    <s v="MDS DF401"/>
    <s v="0 missed"/>
    <s v="1 missed"/>
    <n v="3"/>
    <n v="0"/>
    <n v="1"/>
    <n v="0"/>
    <s v="1 missed"/>
    <n v="3"/>
    <n v="0.75"/>
    <x v="3"/>
    <s v="No Data"/>
    <s v="P-S2_Onsite"/>
    <s v="Present"/>
    <s v="P-S2_Onsite"/>
    <n v="4.75"/>
    <n v="4"/>
    <n v="10"/>
    <n v="10"/>
    <n v="8"/>
    <n v="10"/>
    <n v="55.5"/>
    <n v="60"/>
    <s v="Data Pre-Processing"/>
    <s v="MDS DF402"/>
    <s v="0 missed"/>
    <s v="-"/>
    <n v="6"/>
    <s v="-"/>
    <n v="1"/>
    <s v="-"/>
    <s v="0 missed"/>
    <n v="6"/>
    <n v="1"/>
    <x v="1"/>
    <s v="No Data"/>
    <s v="P-S2_Onsite"/>
    <s v="Present"/>
    <s v="P-S2_Onsite"/>
    <n v="19"/>
    <n v="13"/>
    <n v="32"/>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P-S1_Onsite"/>
    <s v="No Data"/>
    <s v="Present"/>
    <s v="P-S1_Onsite"/>
    <n v="6"/>
    <n v="4.75"/>
    <n v="8"/>
    <s v="A"/>
    <n v="17"/>
    <n v="35.75"/>
    <n v="65"/>
    <s v="Data Stores &amp; Pipelines"/>
    <s v="MDS DF406"/>
    <s v="0 missed"/>
    <s v="1 missed"/>
    <n v="3"/>
    <n v="1"/>
    <n v="1"/>
    <n v="0.5"/>
    <s v="1 missed"/>
    <n v="4"/>
    <n v="0.8"/>
    <x v="6"/>
    <s v="P-S1_Onsite"/>
    <s v="No Data"/>
    <s v="Present"/>
    <s v="P-S1_Onsite"/>
    <s v="P-2, _x000a_A-0, _x000a_No Data-3"/>
    <s v="P-3, _x000a_A-0, _x000a_No Data-2"/>
    <s v="P-S2_Onsite"/>
    <s v="P-S2_Onsite"/>
    <s v="P-S2_Onsite"/>
    <s v="P-S1_Onsite"/>
    <s v="P-S1_Onsite"/>
    <x v="0"/>
    <s v="Activated"/>
    <s v="Onsite"/>
    <x v="379"/>
    <x v="0"/>
  </r>
  <r>
    <n v="395"/>
    <s v="MSc DS-AI"/>
    <s v="2025EM1100395"/>
    <s v="2025em1100395@bitspilani-digital.edu.in"/>
    <s v="NAVANEETHAKRISHNAN M"/>
    <s v="MALE"/>
    <s v="`+91-7708854164"/>
    <n v="12"/>
    <n v="15"/>
    <n v="15"/>
    <n v="17"/>
    <n v="59"/>
    <n v="65"/>
    <s v="Statistical Modelling &amp; Inferencing"/>
    <s v="MDS DF401"/>
    <s v="0 missed"/>
    <s v="0 missed"/>
    <n v="3"/>
    <n v="1"/>
    <n v="1"/>
    <n v="1"/>
    <s v="0 missed"/>
    <n v="4"/>
    <n v="1"/>
    <x v="1"/>
    <s v="No Data"/>
    <s v="P-S2_Onsite"/>
    <s v="Present"/>
    <s v="P-S2_Onsite"/>
    <n v="4.5"/>
    <n v="5"/>
    <n v="10"/>
    <n v="10"/>
    <n v="10"/>
    <n v="10"/>
    <n v="59"/>
    <n v="60"/>
    <s v="Data Pre-Processing"/>
    <s v="MDS DF402"/>
    <s v="0 missed"/>
    <s v="-"/>
    <n v="6"/>
    <s v="-"/>
    <n v="1"/>
    <s v="-"/>
    <s v="0 missed"/>
    <n v="6"/>
    <n v="1"/>
    <x v="1"/>
    <s v="No Data"/>
    <s v="P-S2_Onsite"/>
    <s v="Present"/>
    <s v="P-S2_Onsite"/>
    <n v="19"/>
    <n v="19.5"/>
    <n v="38.5"/>
    <n v="60"/>
    <s v="Feature Engineering"/>
    <s v="MDS DF403"/>
    <s v="0 missed"/>
    <s v="0 missed"/>
    <n v="1"/>
    <n v="1"/>
    <n v="1"/>
    <n v="1"/>
    <s v="0 missed"/>
    <n v="2"/>
    <n v="1"/>
    <x v="1"/>
    <s v="P-S1_Onsite"/>
    <s v="No Data"/>
    <s v="Present"/>
    <s v="P-S1_Onsite"/>
    <n v="18"/>
    <s v="A"/>
    <n v="15"/>
    <n v="33"/>
    <n v="60"/>
    <s v="Data Visualization &amp; Storytelling"/>
    <s v="MDS DF404"/>
    <s v="1 missed"/>
    <s v="0 missed"/>
    <n v="1"/>
    <n v="1"/>
    <n v="0.5"/>
    <n v="1"/>
    <s v="1 missed"/>
    <n v="2"/>
    <n v="0.66666666666666663"/>
    <x v="2"/>
    <s v="P-S1_Onsite"/>
    <s v="No Data"/>
    <s v="Present"/>
    <s v="P-S1_Onsite"/>
    <n v="7.5"/>
    <n v="6.125"/>
    <s v="A"/>
    <n v="14"/>
    <n v="18"/>
    <n v="45.625"/>
    <n v="65"/>
    <s v="Data Stores &amp; Pipelines"/>
    <s v="MDS DF406"/>
    <s v="1 missed"/>
    <s v="0 missed"/>
    <n v="2"/>
    <n v="2"/>
    <n v="0.66666666666666663"/>
    <n v="1"/>
    <s v="1 missed"/>
    <n v="4"/>
    <n v="0.8"/>
    <x v="2"/>
    <s v="No Data"/>
    <s v="P-S2_Onsite"/>
    <s v="Present"/>
    <s v="P-S2_Onsite"/>
    <s v="P-2, _x000a_A-0, _x000a_No Data-3"/>
    <s v="P-3, _x000a_A-0, _x000a_No Data-2"/>
    <s v="P-S2_Onsite"/>
    <s v="P-S2_Onsite"/>
    <s v="P-S1_Onsite"/>
    <s v="P-S1_Onsite"/>
    <s v="P-S2_Onsite"/>
    <x v="0"/>
    <s v="Activated"/>
    <s v="Onsite"/>
    <x v="380"/>
    <x v="0"/>
  </r>
  <r>
    <n v="396"/>
    <s v="MSc DS-AI"/>
    <s v="2025EM1100396"/>
    <s v="2025em1100396@bitspilani-digital.edu.in"/>
    <s v="K DINESH KUMAR"/>
    <s v="MALE"/>
    <s v="`+91-9676546225"/>
    <n v="15"/>
    <s v="A"/>
    <s v="A"/>
    <s v="A"/>
    <n v="15"/>
    <n v="65"/>
    <s v="Statistical Modelling &amp; Inferencing"/>
    <s v="MDS DF401"/>
    <s v="2 missed"/>
    <s v="1 missed"/>
    <n v="1"/>
    <n v="0"/>
    <n v="0.33333333333333331"/>
    <n v="0"/>
    <s v="3 missed"/>
    <n v="1"/>
    <n v="0.25"/>
    <x v="5"/>
    <s v="No Data"/>
    <s v="P-S2_Onsite"/>
    <s v="Present"/>
    <s v="P-S2_Onsite"/>
    <n v="4.5"/>
    <n v="4"/>
    <n v="10"/>
    <s v="A"/>
    <s v="A"/>
    <s v="A"/>
    <n v="27"/>
    <n v="60"/>
    <s v="Data Pre-Processing"/>
    <s v="MDS DF402"/>
    <s v="3 missed"/>
    <s v="-"/>
    <n v="3"/>
    <s v="-"/>
    <n v="0.5"/>
    <s v="-"/>
    <s v="3 missed"/>
    <n v="3"/>
    <n v="0.5"/>
    <x v="4"/>
    <s v="No Data"/>
    <s v="P-S2_Onsite"/>
    <s v="Present"/>
    <s v="P-S2_Onsite"/>
    <n v="20"/>
    <s v="A"/>
    <n v="20"/>
    <n v="60"/>
    <s v="Feature Engineering"/>
    <s v="MDS DF403"/>
    <s v="0 missed"/>
    <s v="1 missed"/>
    <n v="1"/>
    <n v="0"/>
    <n v="1"/>
    <n v="0"/>
    <s v="1 missed"/>
    <n v="1"/>
    <n v="0.5"/>
    <x v="2"/>
    <s v="No Data"/>
    <s v="P-S2_Onsite"/>
    <s v="Present"/>
    <s v="P-S2_Onsite"/>
    <s v="A"/>
    <s v="A"/>
    <s v="A"/>
    <n v="0"/>
    <n v="60"/>
    <s v="Data Visualization &amp; Storytelling"/>
    <s v="MDS DF404"/>
    <s v="2 missed"/>
    <s v="1 missed"/>
    <n v="0"/>
    <n v="0"/>
    <n v="0"/>
    <n v="0"/>
    <s v="3 missed"/>
    <n v="0"/>
    <n v="0"/>
    <x v="0"/>
    <s v="No Data"/>
    <s v="P-S2_Onsite"/>
    <s v="Present"/>
    <s v="P-S2_Onsite"/>
    <n v="7"/>
    <n v="7.625"/>
    <n v="8"/>
    <s v="A"/>
    <s v="A"/>
    <n v="22.625"/>
    <n v="65"/>
    <s v="Data Stores &amp; Pipelines"/>
    <s v="MDS DF406"/>
    <s v="0 missed"/>
    <s v="2 missed"/>
    <n v="3"/>
    <n v="0"/>
    <n v="1"/>
    <n v="0"/>
    <s v="2 missed"/>
    <n v="3"/>
    <n v="0.6"/>
    <x v="7"/>
    <s v="No Data"/>
    <s v="P-S2_Onsite"/>
    <s v="Present"/>
    <s v="P-S2_Onsite"/>
    <s v="P-0, _x000a_A-0, _x000a_No Data-5"/>
    <s v="P-5, _x000a_A-0, _x000a_No Data-0"/>
    <s v="P-S2_Onsite"/>
    <s v="P-S2_Onsite"/>
    <s v="P-S2_Onsite"/>
    <s v="P-S2_Onsite"/>
    <s v="P-S2_Onsite"/>
    <x v="0"/>
    <s v="Activated"/>
    <s v="Onsite"/>
    <x v="381"/>
    <x v="0"/>
  </r>
  <r>
    <n v="397"/>
    <s v="MSc DS-AI"/>
    <s v="2025EM1100397"/>
    <s v="2025em1100397@bitspilani-digital.edu.in"/>
    <s v="ASHISH YADAV"/>
    <s v="MALE"/>
    <s v="`+91-9412315553"/>
    <s v="A"/>
    <s v="A"/>
    <s v="A"/>
    <n v="17"/>
    <n v="17"/>
    <n v="65"/>
    <s v="Statistical Modelling &amp; Inferencing"/>
    <s v="MDS DF401"/>
    <s v="3 missed"/>
    <s v="0 missed"/>
    <n v="0"/>
    <n v="1"/>
    <n v="0"/>
    <n v="1"/>
    <s v="3 missed"/>
    <n v="1"/>
    <n v="0.25"/>
    <x v="7"/>
    <s v="No Data"/>
    <s v="A-S2_Onsite"/>
    <s v="Absent"/>
    <s v="A-S2_Onsite"/>
    <n v="4.75"/>
    <n v="5"/>
    <n v="9"/>
    <s v="A"/>
    <n v="9"/>
    <n v="10"/>
    <n v="47.5"/>
    <n v="60"/>
    <s v="Data Pre-Processing"/>
    <s v="MDS DF402"/>
    <s v="1 missed"/>
    <s v="-"/>
    <n v="5"/>
    <s v="-"/>
    <n v="0.83333333333333337"/>
    <s v="-"/>
    <s v="1 missed"/>
    <n v="5"/>
    <n v="0.83333333333333337"/>
    <x v="2"/>
    <s v="No Data"/>
    <s v="P-S2_Onsite"/>
    <s v="Present"/>
    <s v="P-S2_Onsite"/>
    <n v="20"/>
    <n v="25"/>
    <n v="45"/>
    <n v="60"/>
    <s v="Feature Engineering"/>
    <s v="MDS DF403"/>
    <s v="0 missed"/>
    <s v="0 missed"/>
    <n v="1"/>
    <n v="1"/>
    <n v="1"/>
    <n v="1"/>
    <s v="0 missed"/>
    <n v="2"/>
    <n v="1"/>
    <x v="1"/>
    <s v="No Data"/>
    <s v="P-S2_Onsite"/>
    <s v="Present"/>
    <s v="P-S2_Onsite"/>
    <n v="20"/>
    <s v="A"/>
    <n v="17"/>
    <n v="37"/>
    <n v="60"/>
    <s v="Data Visualization &amp; Storytelling"/>
    <s v="MDS DF404"/>
    <s v="1 missed"/>
    <s v="0 missed"/>
    <n v="1"/>
    <n v="1"/>
    <n v="0.5"/>
    <n v="1"/>
    <s v="1 missed"/>
    <n v="2"/>
    <n v="0.66666666666666663"/>
    <x v="2"/>
    <s v="No Data"/>
    <s v="A-S2_Onsite"/>
    <s v="Absent"/>
    <s v="A-S2_Onsite"/>
    <s v="A"/>
    <n v="7.375"/>
    <n v="9"/>
    <n v="16"/>
    <n v="19"/>
    <n v="51.375"/>
    <n v="65"/>
    <s v="Data Stores &amp; Pipelines"/>
    <s v="MDS DF406"/>
    <s v="1 missed"/>
    <s v="0 missed"/>
    <n v="2"/>
    <n v="2"/>
    <n v="0.66666666666666663"/>
    <n v="1"/>
    <s v="1 missed"/>
    <n v="4"/>
    <n v="0.8"/>
    <x v="2"/>
    <s v="No Data"/>
    <s v="A-S2_Onsite"/>
    <s v="Absent"/>
    <s v="A-S2_Onsite"/>
    <s v="P-0, _x000a_A-0, _x000a_No Data-5"/>
    <s v="P-2, _x000a_A-3, _x000a_No Data-0"/>
    <s v="A-S2_Onsite"/>
    <s v="P-S2_Onsite"/>
    <s v="P-S2_Onsite"/>
    <s v="A-S2_Onsite"/>
    <s v="A-S2_Onsite"/>
    <x v="10"/>
    <s v="Activated"/>
    <s v="Onsite"/>
    <x v="382"/>
    <x v="0"/>
  </r>
  <r>
    <n v="398"/>
    <s v="MSc DS-AI"/>
    <s v="2025EM1100398"/>
    <s v="2025em1100398@bitspilani-digital.edu.in"/>
    <s v="SACHIN SADANAND JOSHI"/>
    <s v="MALE"/>
    <s v="`+91-9960689121"/>
    <n v="15"/>
    <n v="15"/>
    <s v="A"/>
    <s v="A"/>
    <n v="30"/>
    <n v="65"/>
    <s v="Statistical Modelling &amp; Inferencing"/>
    <s v="MDS DF401"/>
    <s v="1 missed"/>
    <s v="1 missed"/>
    <n v="2"/>
    <n v="0"/>
    <n v="0.66666666666666663"/>
    <n v="0"/>
    <s v="2 missed"/>
    <n v="2"/>
    <n v="0.5"/>
    <x v="6"/>
    <s v="No Data"/>
    <s v="P-S2_Onsite"/>
    <s v="Present"/>
    <s v="P-S2_Onsite"/>
    <n v="4.75"/>
    <n v="5"/>
    <n v="10"/>
    <n v="10"/>
    <s v="A"/>
    <n v="10"/>
    <n v="49.5"/>
    <n v="60"/>
    <s v="Data Pre-Processing"/>
    <s v="MDS DF402"/>
    <s v="1 missed"/>
    <s v="-"/>
    <n v="5"/>
    <s v="-"/>
    <n v="0.83333333333333337"/>
    <s v="-"/>
    <s v="1 missed"/>
    <n v="5"/>
    <n v="0.83333333333333337"/>
    <x v="2"/>
    <s v="No Data"/>
    <s v="P-S2_Onsite"/>
    <s v="Present"/>
    <s v="P-S2_Onsite"/>
    <s v="A"/>
    <n v="17"/>
    <n v="17"/>
    <n v="60"/>
    <s v="Feature Engineering"/>
    <s v="MDS DF403"/>
    <s v="1 missed"/>
    <s v="0 missed"/>
    <n v="0"/>
    <n v="1"/>
    <n v="0"/>
    <n v="1"/>
    <s v="1 missed"/>
    <n v="1"/>
    <n v="0.5"/>
    <x v="3"/>
    <s v="No Data"/>
    <s v="P-S2_Onsite"/>
    <s v="Present"/>
    <s v="P-S2_Onsite"/>
    <n v="18"/>
    <n v="20"/>
    <s v="A"/>
    <n v="38"/>
    <n v="60"/>
    <s v="Data Visualization &amp; Storytelling"/>
    <s v="MDS DF404"/>
    <s v="0 missed"/>
    <s v="1 missed"/>
    <n v="2"/>
    <n v="0"/>
    <n v="1"/>
    <n v="0"/>
    <s v="1 missed"/>
    <n v="2"/>
    <n v="0.66666666666666663"/>
    <x v="3"/>
    <s v="No Data"/>
    <s v="P-S2_Onsite"/>
    <s v="Present"/>
    <s v="P-S2_Onsite"/>
    <n v="5.5"/>
    <s v="A"/>
    <s v="A"/>
    <n v="13"/>
    <s v="A"/>
    <n v="18.5"/>
    <n v="65"/>
    <s v="Data Stores &amp; Pipelines"/>
    <s v="MDS DF406"/>
    <s v="2 missed"/>
    <s v="1 missed"/>
    <n v="1"/>
    <n v="1"/>
    <n v="0.33333333333333331"/>
    <n v="0.5"/>
    <s v="3 missed"/>
    <n v="2"/>
    <n v="0.4"/>
    <x v="3"/>
    <s v="No Data"/>
    <s v="P-S2_Onsite"/>
    <s v="Present"/>
    <s v="P-S2_Onsite"/>
    <s v="P-0, _x000a_A-0, _x000a_No Data-5"/>
    <s v="P-5, _x000a_A-0, _x000a_No Data-0"/>
    <s v="P-S2_Onsite"/>
    <s v="P-S2_Onsite"/>
    <s v="P-S2_Onsite"/>
    <s v="P-S2_Onsite"/>
    <s v="P-S2_Onsite"/>
    <x v="0"/>
    <s v="Activated"/>
    <s v="Onsite"/>
    <x v="383"/>
    <x v="0"/>
  </r>
  <r>
    <n v="399"/>
    <s v="MSc DS-AI"/>
    <s v="2025EM1100399"/>
    <s v="2025em1100399@bitspilani-digital.edu.in"/>
    <s v="BHARGAV TEJ BETHAPUDI"/>
    <s v="MALE"/>
    <s v="`+91-9176178636"/>
    <n v="14"/>
    <n v="15"/>
    <n v="15"/>
    <n v="20"/>
    <n v="64"/>
    <n v="65"/>
    <s v="Statistical Modelling &amp; Inferencing"/>
    <s v="MDS DF401"/>
    <s v="0 missed"/>
    <s v="0 missed"/>
    <n v="3"/>
    <n v="1"/>
    <n v="1"/>
    <n v="1"/>
    <s v="0 missed"/>
    <n v="4"/>
    <n v="1"/>
    <x v="1"/>
    <s v="A-S1_Onsite"/>
    <s v="A-S2_Onsite"/>
    <s v="Absent"/>
    <s v="A-S1_Onsite"/>
    <n v="4.5"/>
    <n v="2.5"/>
    <n v="10"/>
    <n v="10"/>
    <n v="10"/>
    <n v="10"/>
    <n v="54"/>
    <n v="60"/>
    <s v="Data Pre-Processing"/>
    <s v="MDS DF402"/>
    <s v="0 missed"/>
    <s v="-"/>
    <n v="6"/>
    <s v="-"/>
    <n v="1"/>
    <s v="-"/>
    <s v="0 missed"/>
    <n v="6"/>
    <n v="1"/>
    <x v="1"/>
    <s v="A-S1_Onsite"/>
    <s v="A-S2_Onsite"/>
    <s v="Absent"/>
    <s v="A-S1_Onsite"/>
    <n v="20"/>
    <n v="25"/>
    <n v="45"/>
    <n v="60"/>
    <s v="Feature Engineering"/>
    <s v="MDS DF403"/>
    <s v="0 missed"/>
    <s v="0 missed"/>
    <n v="1"/>
    <n v="1"/>
    <n v="1"/>
    <n v="1"/>
    <s v="0 missed"/>
    <n v="2"/>
    <n v="1"/>
    <x v="1"/>
    <s v="No Data"/>
    <s v="A-S2_Onsite"/>
    <s v="Absent"/>
    <s v="A-S2_Onsite"/>
    <n v="19"/>
    <n v="19"/>
    <n v="18"/>
    <n v="56"/>
    <n v="60"/>
    <s v="Data Visualization &amp; Storytelling"/>
    <s v="MDS DF404"/>
    <s v="0 missed"/>
    <s v="0 missed"/>
    <n v="2"/>
    <n v="1"/>
    <n v="1"/>
    <n v="1"/>
    <s v="0 missed"/>
    <n v="3"/>
    <n v="1"/>
    <x v="1"/>
    <s v="A-S1_Onsite"/>
    <s v="A-S2_Onsite"/>
    <s v="Absent"/>
    <s v="A-S1_Onsite"/>
    <s v="A"/>
    <n v="6.625"/>
    <n v="9"/>
    <s v="A"/>
    <s v="A"/>
    <n v="15.625"/>
    <n v="65"/>
    <s v="Data Stores &amp; Pipelines"/>
    <s v="MDS DF406"/>
    <s v="1 missed"/>
    <s v="2 missed"/>
    <n v="2"/>
    <n v="0"/>
    <n v="0.66666666666666663"/>
    <n v="0"/>
    <s v="3 missed"/>
    <n v="2"/>
    <n v="0.4"/>
    <x v="4"/>
    <s v="No Data"/>
    <s v="A-S2_Onsite"/>
    <s v="Absent"/>
    <s v="A-S2_Onsite"/>
    <s v="P-0, _x000a_A-3, _x000a_No Data-2"/>
    <s v="P-0, _x000a_A-5, _x000a_No Data-0"/>
    <s v="A-S1_Onsite"/>
    <s v="A-S1_Onsite"/>
    <s v="A-S2_Onsite"/>
    <s v="A-S1_Onsite"/>
    <s v="A-S2_Onsite"/>
    <x v="1"/>
    <s v="Activated"/>
    <s v="Onsite"/>
    <x v="384"/>
    <x v="2"/>
  </r>
  <r>
    <n v="400"/>
    <s v="MSc DS-AI"/>
    <s v="2025EM1100400"/>
    <s v="2025em1100400@bitspilani-digital.edu.in"/>
    <s v="NISHA N"/>
    <s v="FEMALE"/>
    <s v="`+91-7904548154"/>
    <s v="A"/>
    <n v="13.5"/>
    <n v="15"/>
    <n v="20"/>
    <n v="48.5"/>
    <n v="65"/>
    <s v="Statistical Modelling &amp; Inferencing"/>
    <s v="MDS DF401"/>
    <s v="1 missed"/>
    <s v="0 missed"/>
    <n v="2"/>
    <n v="1"/>
    <n v="0.66666666666666663"/>
    <n v="1"/>
    <s v="1 missed"/>
    <n v="3"/>
    <n v="0.75"/>
    <x v="4"/>
    <s v="No Data"/>
    <s v="A-S2_Onsite"/>
    <s v="Absent"/>
    <s v="A-S2_Onsite"/>
    <n v="3.75"/>
    <n v="3.5"/>
    <n v="10"/>
    <n v="10"/>
    <s v="A"/>
    <s v="A"/>
    <n v="34.5"/>
    <n v="60"/>
    <s v="Data Pre-Processing"/>
    <s v="MDS DF402"/>
    <s v="2 missed"/>
    <s v="-"/>
    <n v="4"/>
    <s v="-"/>
    <n v="0.66666666666666663"/>
    <s v="-"/>
    <s v="2 missed"/>
    <n v="4"/>
    <n v="0.66666666666666663"/>
    <x v="5"/>
    <s v="No Data"/>
    <s v="P-S2_Onsite"/>
    <s v="Present"/>
    <s v="P-S2_Onsite"/>
    <s v="A"/>
    <n v="21"/>
    <n v="21"/>
    <n v="60"/>
    <s v="Feature Engineering"/>
    <s v="MDS DF403"/>
    <s v="1 missed"/>
    <s v="0 missed"/>
    <n v="0"/>
    <n v="1"/>
    <n v="0"/>
    <n v="1"/>
    <s v="1 missed"/>
    <n v="1"/>
    <n v="0.5"/>
    <x v="3"/>
    <s v="No Data"/>
    <s v="A-S2_Onsite"/>
    <s v="Absent"/>
    <s v="A-S2_Onsite"/>
    <n v="16"/>
    <s v="A"/>
    <n v="17"/>
    <n v="33"/>
    <n v="60"/>
    <s v="Data Visualization &amp; Storytelling"/>
    <s v="MDS DF404"/>
    <s v="1 missed"/>
    <s v="0 missed"/>
    <n v="1"/>
    <n v="1"/>
    <n v="0.5"/>
    <n v="1"/>
    <s v="1 missed"/>
    <n v="2"/>
    <n v="0.66666666666666663"/>
    <x v="2"/>
    <s v="No Data"/>
    <s v="P-S2_Onsite"/>
    <s v="Present"/>
    <s v="P-S2_Onsite"/>
    <n v="5.5"/>
    <n v="5.375"/>
    <n v="7"/>
    <n v="13"/>
    <s v="A"/>
    <n v="30.875"/>
    <n v="65"/>
    <s v="Data Stores &amp; Pipelines"/>
    <s v="MDS DF406"/>
    <s v="0 missed"/>
    <s v="1 missed"/>
    <n v="3"/>
    <n v="1"/>
    <n v="1"/>
    <n v="0.5"/>
    <s v="1 missed"/>
    <n v="4"/>
    <n v="0.8"/>
    <x v="6"/>
    <s v="No Data"/>
    <s v="P-S2_Onsite"/>
    <s v="Present"/>
    <s v="P-S2_Onsite"/>
    <s v="P-0, _x000a_A-0, _x000a_No Data-5"/>
    <s v="P-3, _x000a_A-2, _x000a_No Data-0"/>
    <s v="A-S2_Onsite"/>
    <s v="P-S2_Onsite"/>
    <s v="A-S2_Onsite"/>
    <s v="P-S2_Onsite"/>
    <s v="P-S2_Onsite"/>
    <x v="12"/>
    <s v="Activated"/>
    <s v="Onsite"/>
    <x v="385"/>
    <x v="0"/>
  </r>
  <r>
    <n v="401"/>
    <s v="MSc DS-AI"/>
    <s v="2025EM1100401"/>
    <s v="2025em1100401@bitspilani-digital.edu.in"/>
    <s v="THOTA CHAIITHRA"/>
    <s v="FEMALE"/>
    <s v="`+91-9391129589"/>
    <n v="15"/>
    <n v="15"/>
    <s v="A"/>
    <n v="17"/>
    <n v="47"/>
    <n v="65"/>
    <s v="Statistical Modelling &amp; Inferencing"/>
    <s v="MDS DF401"/>
    <s v="1 missed"/>
    <s v="0 missed"/>
    <n v="2"/>
    <n v="1"/>
    <n v="0.66666666666666663"/>
    <n v="1"/>
    <s v="1 missed"/>
    <n v="3"/>
    <n v="0.75"/>
    <x v="4"/>
    <s v="No Data"/>
    <s v="P-S2_Onsite"/>
    <s v="Present"/>
    <s v="P-S2_Onsite"/>
    <n v="4.75"/>
    <n v="4.5"/>
    <s v="A"/>
    <n v="10"/>
    <n v="7"/>
    <n v="10"/>
    <n v="45.5"/>
    <n v="60"/>
    <s v="Data Pre-Processing"/>
    <s v="MDS DF402"/>
    <s v="1 missed"/>
    <s v="-"/>
    <n v="5"/>
    <s v="-"/>
    <n v="0.83333333333333337"/>
    <s v="-"/>
    <s v="1 missed"/>
    <n v="5"/>
    <n v="0.83333333333333337"/>
    <x v="2"/>
    <s v="No Data"/>
    <s v="P-S2_Onsite"/>
    <s v="Present"/>
    <s v="P-S2_Onsite"/>
    <s v="A"/>
    <n v="25"/>
    <n v="25"/>
    <n v="60"/>
    <s v="Feature Engineering"/>
    <s v="MDS DF403"/>
    <s v="1 missed"/>
    <s v="0 missed"/>
    <n v="0"/>
    <n v="1"/>
    <n v="0"/>
    <n v="1"/>
    <s v="1 missed"/>
    <n v="1"/>
    <n v="0.5"/>
    <x v="3"/>
    <s v="No Data"/>
    <s v="P-S2_Onsite"/>
    <s v="Present"/>
    <s v="P-S2_Onsite"/>
    <n v="19"/>
    <n v="19"/>
    <n v="18"/>
    <n v="56"/>
    <n v="60"/>
    <s v="Data Visualization &amp; Storytelling"/>
    <s v="MDS DF404"/>
    <s v="0 missed"/>
    <s v="0 missed"/>
    <n v="2"/>
    <n v="1"/>
    <n v="1"/>
    <n v="1"/>
    <s v="0 missed"/>
    <n v="3"/>
    <n v="1"/>
    <x v="1"/>
    <s v="No Data"/>
    <s v="P-S2_Onsite"/>
    <s v="Present"/>
    <s v="P-S2_Onsite"/>
    <s v="A"/>
    <n v="7"/>
    <n v="8"/>
    <s v="A"/>
    <s v="A"/>
    <n v="15"/>
    <n v="65"/>
    <s v="Data Stores &amp; Pipelines"/>
    <s v="MDS DF406"/>
    <s v="1 missed"/>
    <s v="2 missed"/>
    <n v="2"/>
    <n v="0"/>
    <n v="0.66666666666666663"/>
    <n v="0"/>
    <s v="3 missed"/>
    <n v="2"/>
    <n v="0.4"/>
    <x v="4"/>
    <s v="No Data"/>
    <s v="P-S2_Onsite"/>
    <s v="Present"/>
    <s v="P-S2_Onsite"/>
    <s v="P-0, _x000a_A-0, _x000a_No Data-5"/>
    <s v="P-5, _x000a_A-0, _x000a_No Data-0"/>
    <s v="P-S2_Onsite"/>
    <s v="P-S2_Onsite"/>
    <s v="P-S2_Onsite"/>
    <s v="P-S2_Onsite"/>
    <s v="P-S2_Onsite"/>
    <x v="0"/>
    <s v="Activated"/>
    <s v="Onsite"/>
    <x v="386"/>
    <x v="0"/>
  </r>
  <r>
    <n v="402"/>
    <s v="MSc DS-AI"/>
    <s v="2025EM1100402"/>
    <s v="2025em1100402@bitspilani-digital.edu.in"/>
    <s v="PARTHIBAN M"/>
    <s v="MALE"/>
    <s v="`+91-9916458008"/>
    <s v="A"/>
    <s v="A"/>
    <s v="A"/>
    <s v="A"/>
    <n v="0"/>
    <n v="65"/>
    <s v="Statistical Modelling &amp; Inferencing"/>
    <s v="MDS DF401"/>
    <s v="3 missed"/>
    <s v="1 missed"/>
    <n v="0"/>
    <n v="0"/>
    <n v="0"/>
    <n v="0"/>
    <s v="4 missed"/>
    <n v="0"/>
    <n v="0"/>
    <x v="0"/>
    <s v="A-S1_Onsite"/>
    <s v="A-S2_Onsite"/>
    <s v="Absent"/>
    <s v="A-S1_Onsite"/>
    <s v="A"/>
    <s v="A"/>
    <s v="A"/>
    <s v="A"/>
    <s v="A"/>
    <s v="A"/>
    <n v="0"/>
    <n v="60"/>
    <s v="Data Pre-Processing"/>
    <s v="MDS DF402"/>
    <s v="6 missed"/>
    <s v="-"/>
    <n v="0"/>
    <s v="-"/>
    <n v="0"/>
    <s v="-"/>
    <s v="6 missed"/>
    <n v="0"/>
    <n v="0"/>
    <x v="0"/>
    <s v="A-S1_Onsite"/>
    <s v="A-S2_Onsite"/>
    <s v="Absent"/>
    <s v="A-S1_Onsite"/>
    <s v="A"/>
    <s v="A"/>
    <n v="0"/>
    <n v="60"/>
    <s v="Feature Engineering"/>
    <s v="MDS DF403"/>
    <s v="1 missed"/>
    <s v="1 missed"/>
    <n v="0"/>
    <n v="0"/>
    <n v="0"/>
    <n v="0"/>
    <s v="2 missed"/>
    <n v="0"/>
    <n v="0"/>
    <x v="0"/>
    <s v="A-S1_Onsite"/>
    <s v="A-S2_Onsite"/>
    <s v="Absent"/>
    <s v="A-S1_Onsite"/>
    <s v="A"/>
    <s v="A"/>
    <s v="A"/>
    <n v="0"/>
    <n v="60"/>
    <s v="Data Visualization &amp; Storytelling"/>
    <s v="MDS DF404"/>
    <s v="2 missed"/>
    <s v="1 missed"/>
    <n v="0"/>
    <n v="0"/>
    <n v="0"/>
    <n v="0"/>
    <s v="3 missed"/>
    <n v="0"/>
    <n v="0"/>
    <x v="0"/>
    <s v="A-S1_Onsite"/>
    <s v="A-S2_Onsite"/>
    <s v="Absent"/>
    <s v="A-S1_Onsite"/>
    <s v="A"/>
    <s v="A"/>
    <s v="A"/>
    <s v="A"/>
    <s v="A"/>
    <n v="0"/>
    <n v="65"/>
    <s v="Data Stores &amp; Pipelines"/>
    <s v="MDS DF406"/>
    <s v="3 missed"/>
    <s v="2 missed"/>
    <n v="0"/>
    <n v="0"/>
    <n v="0"/>
    <n v="0"/>
    <s v="5 missed"/>
    <n v="0"/>
    <n v="0"/>
    <x v="0"/>
    <s v="A-S1_Onsite"/>
    <s v="A-S2_Onsite"/>
    <s v="Absent"/>
    <s v="A-S1_Onsite"/>
    <s v="P-0, _x000a_A-5, _x000a_No Data-0"/>
    <s v="P-0, _x000a_A-5, _x000a_No Data-0"/>
    <s v="A-S1_Onsite"/>
    <s v="A-S1_Onsite"/>
    <s v="A-S1_Onsite"/>
    <s v="A-S1_Onsite"/>
    <s v="A-S1_Onsite"/>
    <x v="1"/>
    <s v="Activated"/>
    <s v="Onsite"/>
    <x v="387"/>
    <x v="2"/>
  </r>
  <r>
    <n v="403"/>
    <s v="MSc DS-AI"/>
    <s v="2025EM1100403"/>
    <s v="2025em1100403@bitspilani-digital.edu.in"/>
    <s v="ARJUN MUKHERJEE"/>
    <s v="MALE"/>
    <s v="`+91-7509908288"/>
    <n v="15"/>
    <n v="15"/>
    <n v="15"/>
    <n v="18"/>
    <n v="63"/>
    <n v="65"/>
    <s v="Statistical Modelling &amp; Inferencing"/>
    <s v="MDS DF401"/>
    <s v="0 missed"/>
    <s v="0 missed"/>
    <n v="3"/>
    <n v="1"/>
    <n v="1"/>
    <n v="1"/>
    <s v="0 missed"/>
    <n v="4"/>
    <n v="1"/>
    <x v="1"/>
    <s v="No Data"/>
    <s v="P-S2_Onsite"/>
    <s v="Present"/>
    <s v="P-S2_Onsite"/>
    <n v="5"/>
    <n v="4.75"/>
    <n v="10"/>
    <n v="10"/>
    <n v="10"/>
    <n v="9"/>
    <n v="58.5"/>
    <n v="60"/>
    <s v="Data Pre-Processing"/>
    <s v="MDS DF402"/>
    <s v="0 missed"/>
    <s v="-"/>
    <n v="6"/>
    <s v="-"/>
    <n v="1"/>
    <s v="-"/>
    <s v="0 missed"/>
    <n v="6"/>
    <n v="1"/>
    <x v="1"/>
    <s v="P-S1_Onsite"/>
    <s v="No Data"/>
    <s v="Present"/>
    <s v="P-S1_Onsite"/>
    <n v="19"/>
    <n v="26"/>
    <n v="45"/>
    <n v="60"/>
    <s v="Feature Engineering"/>
    <s v="MDS DF403"/>
    <s v="0 missed"/>
    <s v="0 missed"/>
    <n v="1"/>
    <n v="1"/>
    <n v="1"/>
    <n v="1"/>
    <s v="0 missed"/>
    <n v="2"/>
    <n v="1"/>
    <x v="1"/>
    <s v="P-S1_Onsite"/>
    <s v="No Data"/>
    <s v="Present"/>
    <s v="P-S1_Onsite"/>
    <n v="19"/>
    <s v="A"/>
    <n v="18"/>
    <n v="37"/>
    <n v="60"/>
    <s v="Data Visualization &amp; Storytelling"/>
    <s v="MDS DF404"/>
    <s v="1 missed"/>
    <s v="0 missed"/>
    <n v="1"/>
    <n v="1"/>
    <n v="0.5"/>
    <n v="1"/>
    <s v="1 missed"/>
    <n v="2"/>
    <n v="0.66666666666666663"/>
    <x v="2"/>
    <s v="No Data"/>
    <s v="P-S2_Onsite"/>
    <s v="Present"/>
    <s v="P-S2_Onsite"/>
    <e v="#N/A"/>
    <e v="#N/A"/>
    <e v="#N/A"/>
    <e v="#N/A"/>
    <e v="#N/A"/>
    <e v="#N/A"/>
    <e v="#N/A"/>
    <s v="Data Stores &amp; Pipelines"/>
    <s v="MDS DF406"/>
    <s v="0 missed"/>
    <s v="0 missed"/>
    <n v="3"/>
    <n v="2"/>
    <n v="1"/>
    <n v="1"/>
    <s v="0 missed"/>
    <n v="5"/>
    <n v="1"/>
    <x v="1"/>
    <s v="No Data"/>
    <s v="No Data"/>
    <s v="No Data"/>
    <s v="No Data"/>
    <s v="P-2, _x000a_A-0, _x000a_No Data-3"/>
    <s v="P-2, _x000a_A-0, _x000a_No Data-3"/>
    <s v="P-S2_Onsite"/>
    <s v="P-S1_Onsite"/>
    <s v="P-S1_Onsite"/>
    <s v="P-S2_Onsite"/>
    <s v="No Data"/>
    <x v="13"/>
    <s v="Activated"/>
    <s v="Onsite"/>
    <x v="388"/>
    <x v="0"/>
  </r>
  <r>
    <n v="404"/>
    <s v="MSc DS-AI"/>
    <s v="2025EM1100404"/>
    <s v="2025em1100404@bitspilani-digital.edu.in"/>
    <s v="SHIVANI VERMA"/>
    <s v="FEMALE"/>
    <s v="`+91-9643720383"/>
    <n v="15"/>
    <n v="15"/>
    <n v="15"/>
    <n v="19"/>
    <n v="64"/>
    <n v="65"/>
    <s v="Statistical Modelling &amp; Inferencing"/>
    <s v="MDS DF401"/>
    <s v="0 missed"/>
    <s v="0 missed"/>
    <n v="3"/>
    <n v="1"/>
    <n v="1"/>
    <n v="1"/>
    <s v="0 missed"/>
    <n v="4"/>
    <n v="1"/>
    <x v="1"/>
    <s v="No Data"/>
    <s v="P-S2_Onsite"/>
    <s v="Present"/>
    <s v="P-S2_Onsite"/>
    <n v="3.75"/>
    <n v="4.75"/>
    <n v="10"/>
    <n v="10"/>
    <n v="10"/>
    <n v="10"/>
    <n v="57"/>
    <n v="60"/>
    <s v="Data Pre-Processing"/>
    <s v="MDS DF402"/>
    <s v="0 missed"/>
    <s v="-"/>
    <n v="6"/>
    <s v="-"/>
    <n v="1"/>
    <s v="-"/>
    <s v="0 missed"/>
    <n v="6"/>
    <n v="1"/>
    <x v="1"/>
    <s v="No Data"/>
    <s v="P-S2_Onsite"/>
    <s v="Present"/>
    <s v="P-S2_Onsite"/>
    <n v="19"/>
    <n v="33.5"/>
    <n v="52.5"/>
    <n v="60"/>
    <s v="Feature Engineering"/>
    <s v="MDS DF403"/>
    <s v="0 missed"/>
    <s v="0 missed"/>
    <n v="1"/>
    <n v="1"/>
    <n v="1"/>
    <n v="1"/>
    <s v="0 missed"/>
    <n v="2"/>
    <n v="1"/>
    <x v="1"/>
    <s v="No Data"/>
    <s v="P-S2_Onsite"/>
    <s v="Present"/>
    <s v="P-S2_Onsite"/>
    <n v="19"/>
    <n v="20"/>
    <n v="16"/>
    <n v="55"/>
    <n v="60"/>
    <s v="Data Visualization &amp; Storytelling"/>
    <s v="MDS DF404"/>
    <s v="0 missed"/>
    <s v="0 missed"/>
    <n v="2"/>
    <n v="1"/>
    <n v="1"/>
    <n v="1"/>
    <s v="0 missed"/>
    <n v="3"/>
    <n v="1"/>
    <x v="1"/>
    <s v="No Data"/>
    <s v="P-S2_Onsite"/>
    <s v="Present"/>
    <s v="P-S2_Onsite"/>
    <n v="6"/>
    <n v="7.5"/>
    <n v="9"/>
    <n v="10"/>
    <n v="18"/>
    <n v="50.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89"/>
    <x v="0"/>
  </r>
  <r>
    <n v="405"/>
    <s v="MSc DS-AI"/>
    <s v="2025EM1100405"/>
    <s v="2025em1100405@bitspilani-digital.edu.in"/>
    <s v="VADUKAR JIGNESH NATHABHAI"/>
    <s v="MALE"/>
    <s v="`+1-5594889604"/>
    <n v="13"/>
    <n v="13.5"/>
    <n v="15"/>
    <n v="17"/>
    <n v="58.5"/>
    <n v="65"/>
    <s v="Statistical Modelling &amp; Inferencing"/>
    <s v="MDS DF401"/>
    <s v="0 missed"/>
    <s v="0 missed"/>
    <n v="3"/>
    <n v="1"/>
    <n v="1"/>
    <n v="1"/>
    <s v="0 missed"/>
    <n v="4"/>
    <n v="1"/>
    <x v="1"/>
    <s v="P-S1_Online"/>
    <s v="No Data"/>
    <s v="Present"/>
    <s v="P-S1_Online"/>
    <n v="5"/>
    <n v="5"/>
    <n v="10"/>
    <n v="10"/>
    <n v="10"/>
    <n v="9"/>
    <n v="59"/>
    <n v="60"/>
    <s v="Data Pre-Processing"/>
    <s v="MDS DF402"/>
    <s v="0 missed"/>
    <s v="-"/>
    <n v="6"/>
    <s v="-"/>
    <n v="1"/>
    <s v="-"/>
    <s v="0 missed"/>
    <n v="6"/>
    <n v="1"/>
    <x v="1"/>
    <s v="No Data"/>
    <s v="A-S2_Online"/>
    <s v="Absent"/>
    <s v="A-S2_Online"/>
    <n v="19"/>
    <n v="23.5"/>
    <n v="42.5"/>
    <n v="60"/>
    <s v="Feature Engineering"/>
    <s v="MDS DF403"/>
    <s v="0 missed"/>
    <s v="0 missed"/>
    <n v="1"/>
    <n v="1"/>
    <n v="1"/>
    <n v="1"/>
    <s v="0 missed"/>
    <n v="2"/>
    <n v="1"/>
    <x v="1"/>
    <s v="No Data"/>
    <s v="A-S2_Online"/>
    <s v="Absent"/>
    <s v="A-S2_Online"/>
    <s v="A"/>
    <n v="20"/>
    <n v="19"/>
    <n v="39"/>
    <n v="60"/>
    <s v="Data Visualization &amp; Storytelling"/>
    <s v="MDS DF404"/>
    <s v="1 missed"/>
    <s v="0 missed"/>
    <n v="1"/>
    <n v="1"/>
    <n v="0.5"/>
    <n v="1"/>
    <s v="1 missed"/>
    <n v="2"/>
    <n v="0.66666666666666663"/>
    <x v="2"/>
    <s v="A-S1_Online"/>
    <s v="A-S2_Online"/>
    <s v="Absent"/>
    <s v="A-S1_Online"/>
    <n v="5.5"/>
    <n v="7.625"/>
    <n v="0.5"/>
    <n v="15"/>
    <n v="17"/>
    <n v="45.625"/>
    <n v="65"/>
    <s v="Data Stores &amp; Pipelines"/>
    <s v="MDS DF406"/>
    <s v="0 missed"/>
    <s v="0 missed"/>
    <n v="3"/>
    <n v="2"/>
    <n v="1"/>
    <n v="1"/>
    <s v="0 missed"/>
    <n v="5"/>
    <n v="1"/>
    <x v="1"/>
    <s v="No Data"/>
    <s v="A-S2_Online"/>
    <s v="Absent"/>
    <s v="A-S2_Online"/>
    <s v="P-1, _x000a_A-1, _x000a_No Data-3"/>
    <s v="P-0, _x000a_A-4, _x000a_No Data-1"/>
    <s v="P-S1_Online"/>
    <s v="A-S2_Online"/>
    <s v="A-S2_Online"/>
    <s v="A-S1_Online"/>
    <s v="A-S2_Online"/>
    <x v="4"/>
    <s v="Activated"/>
    <s v="Online"/>
    <x v="390"/>
    <x v="0"/>
  </r>
  <r>
    <n v="406"/>
    <s v="MSc DS-AI"/>
    <s v="2025EM1100406"/>
    <s v="2025em1100406@bitspilani-digital.edu.in"/>
    <s v="Debjyoti Das"/>
    <s v="MALE"/>
    <s v="`+91-8918494188"/>
    <n v="15"/>
    <s v="A"/>
    <s v="A"/>
    <s v="A"/>
    <n v="15"/>
    <n v="65"/>
    <s v="Statistical Modelling &amp; Inferencing"/>
    <s v="MDS DF401"/>
    <s v="2 missed"/>
    <s v="1 missed"/>
    <n v="1"/>
    <n v="0"/>
    <n v="0.33333333333333331"/>
    <n v="0"/>
    <s v="3 missed"/>
    <n v="1"/>
    <n v="0.25"/>
    <x v="5"/>
    <s v="No Data"/>
    <s v="A-S2_Onsite"/>
    <s v="Absent"/>
    <s v="A-S2_Onsite"/>
    <n v="5"/>
    <n v="2.25"/>
    <n v="10"/>
    <n v="9"/>
    <s v="A"/>
    <s v="A"/>
    <n v="33.5"/>
    <n v="60"/>
    <s v="Data Pre-Processing"/>
    <s v="MDS DF402"/>
    <s v="2 missed"/>
    <s v="-"/>
    <n v="4"/>
    <s v="-"/>
    <n v="0.66666666666666663"/>
    <s v="-"/>
    <s v="2 missed"/>
    <n v="4"/>
    <n v="0.66666666666666663"/>
    <x v="5"/>
    <s v="No Data"/>
    <s v="A-S2_Onsite"/>
    <s v="Absent"/>
    <s v="A-S2_Onsite"/>
    <n v="20"/>
    <s v="A"/>
    <n v="20"/>
    <n v="60"/>
    <s v="Feature Engineering"/>
    <s v="MDS DF403"/>
    <s v="0 missed"/>
    <s v="1 missed"/>
    <n v="1"/>
    <n v="0"/>
    <n v="1"/>
    <n v="0"/>
    <s v="1 missed"/>
    <n v="1"/>
    <n v="0.5"/>
    <x v="2"/>
    <s v="No Data"/>
    <s v="A-S2_Onsite"/>
    <s v="Absent"/>
    <s v="A-S2_Onsite"/>
    <s v="A"/>
    <s v="A"/>
    <s v="A"/>
    <n v="0"/>
    <n v="60"/>
    <s v="Data Visualization &amp; Storytelling"/>
    <s v="MDS DF404"/>
    <s v="2 missed"/>
    <s v="1 missed"/>
    <n v="0"/>
    <n v="0"/>
    <n v="0"/>
    <n v="0"/>
    <s v="3 missed"/>
    <n v="0"/>
    <n v="0"/>
    <x v="0"/>
    <s v="No Data"/>
    <s v="A-S2_Onsite"/>
    <s v="Absent"/>
    <s v="A-S2_Onsite"/>
    <n v="5.5"/>
    <s v="A"/>
    <s v="A"/>
    <s v="A"/>
    <s v="A"/>
    <n v="5.5"/>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ion Pending"/>
    <s v="Onsite"/>
    <x v="391"/>
    <x v="1"/>
  </r>
  <r>
    <n v="407"/>
    <s v="MSc DS-AI"/>
    <s v="2025EM1100407"/>
    <s v="2025em1100407@bitspilani-digital.edu.in"/>
    <s v="PALIGIRI SANDHYARANI"/>
    <s v="FEMALE"/>
    <s v="`+1-6478682494"/>
    <n v="14.667"/>
    <n v="15"/>
    <n v="15"/>
    <n v="20"/>
    <n v="64.667000000000002"/>
    <n v="65"/>
    <s v="Statistical Modelling &amp; Inferencing"/>
    <s v="MDS DF401"/>
    <s v="0 missed"/>
    <s v="0 missed"/>
    <n v="3"/>
    <n v="1"/>
    <n v="1"/>
    <n v="1"/>
    <s v="0 missed"/>
    <n v="4"/>
    <n v="1"/>
    <x v="1"/>
    <s v="No Data"/>
    <s v="A-S2_Online"/>
    <s v="Absent"/>
    <s v="A-S2_Online"/>
    <n v="4"/>
    <n v="4.75"/>
    <n v="10"/>
    <n v="10"/>
    <n v="10"/>
    <n v="9"/>
    <n v="56.5"/>
    <n v="60"/>
    <s v="Data Pre-Processing"/>
    <s v="MDS DF402"/>
    <s v="0 missed"/>
    <s v="-"/>
    <n v="6"/>
    <s v="-"/>
    <n v="1"/>
    <s v="-"/>
    <s v="0 missed"/>
    <n v="6"/>
    <n v="1"/>
    <x v="1"/>
    <s v="No Data"/>
    <s v="A-S2_Online"/>
    <s v="Absent"/>
    <s v="A-S2_Online"/>
    <n v="20"/>
    <n v="26.5"/>
    <n v="46.5"/>
    <n v="60"/>
    <s v="Feature Engineering"/>
    <s v="MDS DF403"/>
    <s v="0 missed"/>
    <s v="0 missed"/>
    <n v="1"/>
    <n v="1"/>
    <n v="1"/>
    <n v="1"/>
    <s v="0 missed"/>
    <n v="2"/>
    <n v="1"/>
    <x v="1"/>
    <s v="No Data"/>
    <s v="A-S2_Online"/>
    <s v="Absent"/>
    <s v="A-S2_Online"/>
    <n v="18"/>
    <n v="19"/>
    <n v="18"/>
    <n v="55"/>
    <n v="60"/>
    <s v="Data Visualization &amp; Storytelling"/>
    <s v="MDS DF404"/>
    <s v="0 missed"/>
    <s v="0 missed"/>
    <n v="2"/>
    <n v="1"/>
    <n v="1"/>
    <n v="1"/>
    <s v="0 missed"/>
    <n v="3"/>
    <n v="1"/>
    <x v="1"/>
    <s v="No Data"/>
    <s v="A-S2_Online"/>
    <s v="Absent"/>
    <s v="A-S2_Online"/>
    <n v="5.5"/>
    <n v="7"/>
    <n v="9"/>
    <n v="15"/>
    <n v="19"/>
    <n v="55.5"/>
    <n v="65"/>
    <s v="Data Stores &amp; Pipelines"/>
    <s v="MDS DF406"/>
    <s v="0 missed"/>
    <s v="0 missed"/>
    <n v="3"/>
    <n v="2"/>
    <n v="1"/>
    <n v="1"/>
    <s v="0 missed"/>
    <n v="5"/>
    <n v="1"/>
    <x v="1"/>
    <s v="No Data"/>
    <s v="A-S2_Online"/>
    <s v="Absent"/>
    <s v="A-S2_Online"/>
    <s v="P-0, _x000a_A-0, _x000a_No Data-5"/>
    <s v="P-0, _x000a_A-5, _x000a_No Data-0"/>
    <s v="A-S2_Online"/>
    <s v="A-S2_Online"/>
    <s v="A-S2_Online"/>
    <s v="A-S2_Online"/>
    <s v="A-S2_Online"/>
    <x v="1"/>
    <s v="Activated"/>
    <s v="Online"/>
    <x v="392"/>
    <x v="2"/>
  </r>
  <r>
    <n v="408"/>
    <s v="MSc DS-AI"/>
    <s v="2025EM1100408"/>
    <s v="2025em1100408@bitspilani-digital.edu.in"/>
    <s v="RAKESH KUMAR"/>
    <s v="MALE"/>
    <s v="`+91-7282920971"/>
    <n v="15"/>
    <s v="A"/>
    <s v="A"/>
    <s v="A"/>
    <n v="15"/>
    <n v="65"/>
    <s v="Statistical Modelling &amp; Inferencing"/>
    <s v="MDS DF401"/>
    <s v="2 missed"/>
    <s v="1 missed"/>
    <n v="1"/>
    <n v="0"/>
    <n v="0.33333333333333331"/>
    <n v="0"/>
    <s v="3 missed"/>
    <n v="1"/>
    <n v="0.25"/>
    <x v="5"/>
    <s v="No Data"/>
    <s v="A-S2_Onsite"/>
    <s v="Absent"/>
    <s v="A-S2_Onsite"/>
    <n v="4.75"/>
    <n v="5"/>
    <n v="10"/>
    <s v="A"/>
    <n v="10"/>
    <s v="A"/>
    <n v="39.5"/>
    <n v="60"/>
    <s v="Data Pre-Processing"/>
    <s v="MDS DF402"/>
    <s v="2 missed"/>
    <s v="-"/>
    <n v="4"/>
    <s v="-"/>
    <n v="0.66666666666666663"/>
    <s v="-"/>
    <s v="2 missed"/>
    <n v="4"/>
    <n v="0.66666666666666663"/>
    <x v="5"/>
    <s v="No Data"/>
    <s v="A-S2_Onsite"/>
    <s v="Absent"/>
    <s v="A-S2_Onsite"/>
    <n v="20"/>
    <n v="20"/>
    <n v="40"/>
    <n v="60"/>
    <s v="Feature Engineering"/>
    <s v="MDS DF403"/>
    <s v="0 missed"/>
    <s v="0 missed"/>
    <n v="1"/>
    <n v="1"/>
    <n v="1"/>
    <n v="1"/>
    <s v="0 missed"/>
    <n v="2"/>
    <n v="1"/>
    <x v="1"/>
    <s v="No Data"/>
    <s v="A-S2_Onsite"/>
    <s v="Absent"/>
    <s v="A-S2_Onsite"/>
    <s v="A"/>
    <s v="A"/>
    <s v="A"/>
    <n v="0"/>
    <n v="60"/>
    <s v="Data Visualization &amp; Storytelling"/>
    <s v="MDS DF404"/>
    <s v="2 missed"/>
    <s v="1 missed"/>
    <n v="0"/>
    <n v="0"/>
    <n v="0"/>
    <n v="0"/>
    <s v="3 missed"/>
    <n v="0"/>
    <n v="0"/>
    <x v="0"/>
    <s v="No Data"/>
    <s v="A-S2_Onsite"/>
    <s v="Absent"/>
    <s v="A-S2_Onsite"/>
    <n v="3.5"/>
    <n v="7"/>
    <s v="A"/>
    <s v="A"/>
    <s v="A"/>
    <n v="10.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393"/>
    <x v="1"/>
  </r>
  <r>
    <n v="409"/>
    <s v="MSc DS-AI"/>
    <s v="2025EM1100409"/>
    <s v="2025em1100409@bitspilani-digital.edu.in"/>
    <s v="PAPPU RENUKA SARMISHTA"/>
    <s v="FEMALE"/>
    <s v="`+91-9717331853"/>
    <n v="15"/>
    <n v="15"/>
    <n v="15"/>
    <n v="17"/>
    <n v="62"/>
    <n v="65"/>
    <s v="Statistical Modelling &amp; Inferencing"/>
    <s v="MDS DF401"/>
    <s v="0 missed"/>
    <s v="0 missed"/>
    <n v="3"/>
    <n v="1"/>
    <n v="1"/>
    <n v="1"/>
    <s v="0 missed"/>
    <n v="4"/>
    <n v="1"/>
    <x v="1"/>
    <s v="No Data"/>
    <s v="P-S2_Onsite"/>
    <s v="Present"/>
    <s v="P-S2_Onsite"/>
    <n v="4.75"/>
    <n v="4.5"/>
    <n v="10"/>
    <n v="9"/>
    <n v="10"/>
    <n v="10"/>
    <n v="57.5"/>
    <n v="60"/>
    <s v="Data Pre-Processing"/>
    <s v="MDS DF402"/>
    <s v="0 missed"/>
    <s v="-"/>
    <n v="6"/>
    <s v="-"/>
    <n v="1"/>
    <s v="-"/>
    <s v="0 missed"/>
    <n v="6"/>
    <n v="1"/>
    <x v="1"/>
    <s v="P-S1_Onsite"/>
    <s v="No Data"/>
    <s v="Present"/>
    <s v="P-S1_Onsite"/>
    <n v="20"/>
    <n v="16"/>
    <n v="36"/>
    <n v="60"/>
    <s v="Feature Engineering"/>
    <s v="MDS DF403"/>
    <s v="0 missed"/>
    <s v="0 missed"/>
    <n v="1"/>
    <n v="1"/>
    <n v="1"/>
    <n v="1"/>
    <s v="0 missed"/>
    <n v="2"/>
    <n v="1"/>
    <x v="1"/>
    <s v="No Data"/>
    <s v="P-S2_Onsite"/>
    <s v="Present"/>
    <s v="P-S2_Onsite"/>
    <n v="19"/>
    <n v="20"/>
    <n v="19"/>
    <n v="58"/>
    <n v="60"/>
    <s v="Data Visualization &amp; Storytelling"/>
    <s v="MDS DF404"/>
    <s v="0 missed"/>
    <s v="0 missed"/>
    <n v="2"/>
    <n v="1"/>
    <n v="1"/>
    <n v="1"/>
    <s v="0 missed"/>
    <n v="3"/>
    <n v="1"/>
    <x v="1"/>
    <s v="No Data"/>
    <s v="P-S2_Onsite"/>
    <s v="Present"/>
    <s v="P-S2_Onsite"/>
    <n v="7"/>
    <n v="6.5"/>
    <n v="9"/>
    <n v="18"/>
    <n v="20"/>
    <n v="60.5"/>
    <n v="65"/>
    <s v="Data Stores &amp; Pipelines"/>
    <s v="MDS DF406"/>
    <s v="0 missed"/>
    <s v="0 missed"/>
    <n v="3"/>
    <n v="2"/>
    <n v="1"/>
    <n v="1"/>
    <s v="0 missed"/>
    <n v="5"/>
    <n v="1"/>
    <x v="1"/>
    <s v="P-S1_Onsite"/>
    <s v="No Data"/>
    <s v="Present"/>
    <s v="P-S1_Onsite"/>
    <s v="P-2, _x000a_A-0, _x000a_No Data-3"/>
    <s v="P-3, _x000a_A-0, _x000a_No Data-2"/>
    <s v="P-S2_Onsite"/>
    <s v="P-S1_Onsite"/>
    <s v="P-S2_Onsite"/>
    <s v="P-S2_Onsite"/>
    <s v="P-S1_Onsite"/>
    <x v="0"/>
    <s v="Activated"/>
    <s v="Onsite"/>
    <x v="394"/>
    <x v="0"/>
  </r>
  <r>
    <n v="410"/>
    <s v="MSc DS-AI"/>
    <s v="2025EM1100410"/>
    <s v="2025em1100410@bitspilani-digital.edu.in"/>
    <s v="AYUSH CHAVAN"/>
    <s v="MALE"/>
    <s v="`+91-7000375153"/>
    <n v="15"/>
    <n v="15"/>
    <n v="13.5"/>
    <n v="16"/>
    <n v="59.5"/>
    <n v="65"/>
    <s v="Statistical Modelling &amp; Inferencing"/>
    <s v="MDS DF401"/>
    <s v="0 missed"/>
    <s v="0 missed"/>
    <n v="3"/>
    <n v="1"/>
    <n v="1"/>
    <n v="1"/>
    <s v="0 missed"/>
    <n v="4"/>
    <n v="1"/>
    <x v="1"/>
    <s v="No Data"/>
    <s v="P-S2_Onsite"/>
    <s v="Present"/>
    <s v="P-S2_Onsite"/>
    <n v="4.75"/>
    <n v="4.75"/>
    <n v="10"/>
    <n v="9"/>
    <n v="10"/>
    <n v="10"/>
    <n v="58"/>
    <n v="60"/>
    <s v="Data Pre-Processing"/>
    <s v="MDS DF402"/>
    <s v="0 missed"/>
    <s v="-"/>
    <n v="6"/>
    <s v="-"/>
    <n v="1"/>
    <s v="-"/>
    <s v="0 missed"/>
    <n v="6"/>
    <n v="1"/>
    <x v="1"/>
    <s v="No Data"/>
    <s v="P-S2_Onsite"/>
    <s v="Present"/>
    <s v="P-S2_Onsite"/>
    <n v="20"/>
    <n v="32"/>
    <n v="52"/>
    <n v="60"/>
    <s v="Feature Engineering"/>
    <s v="MDS DF403"/>
    <s v="0 missed"/>
    <s v="0 missed"/>
    <n v="1"/>
    <n v="1"/>
    <n v="1"/>
    <n v="1"/>
    <s v="0 missed"/>
    <n v="2"/>
    <n v="1"/>
    <x v="1"/>
    <s v="No Data"/>
    <s v="P-S2_Onsite"/>
    <s v="Present"/>
    <s v="P-S2_Onsite"/>
    <n v="20"/>
    <n v="19"/>
    <n v="18"/>
    <n v="57"/>
    <n v="60"/>
    <s v="Data Visualization &amp; Storytelling"/>
    <s v="MDS DF404"/>
    <s v="0 missed"/>
    <s v="0 missed"/>
    <n v="2"/>
    <n v="1"/>
    <n v="1"/>
    <n v="1"/>
    <s v="0 missed"/>
    <n v="3"/>
    <n v="1"/>
    <x v="1"/>
    <s v="No Data"/>
    <s v="P-S2_Onsite"/>
    <s v="Present"/>
    <s v="P-S2_Onsite"/>
    <n v="5.5"/>
    <n v="6.625"/>
    <n v="8"/>
    <n v="14"/>
    <n v="19"/>
    <n v="53.1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395"/>
    <x v="0"/>
  </r>
  <r>
    <n v="411"/>
    <s v="MSc DS-AI"/>
    <s v="2025EM1100411"/>
    <s v="2025em1100411@bitspilani-digital.edu.in"/>
    <s v="SIBIN.C.B."/>
    <s v="MALE"/>
    <s v="`+91-7403475784"/>
    <s v="A"/>
    <n v="15"/>
    <n v="15"/>
    <n v="16"/>
    <n v="46"/>
    <n v="65"/>
    <s v="Statistical Modelling &amp; Inferencing"/>
    <s v="MDS DF401"/>
    <s v="1 missed"/>
    <s v="0 missed"/>
    <n v="2"/>
    <n v="1"/>
    <n v="0.66666666666666663"/>
    <n v="1"/>
    <s v="1 missed"/>
    <n v="3"/>
    <n v="0.75"/>
    <x v="4"/>
    <s v="No Data"/>
    <s v="P-S2_Online"/>
    <s v="Present"/>
    <s v="P-S2_Online"/>
    <s v="A"/>
    <n v="2.5"/>
    <n v="10"/>
    <n v="10"/>
    <n v="10"/>
    <n v="10"/>
    <n v="45"/>
    <n v="60"/>
    <s v="Data Pre-Processing"/>
    <s v="MDS DF402"/>
    <s v="1 missed"/>
    <s v="-"/>
    <n v="5"/>
    <s v="-"/>
    <n v="0.83333333333333337"/>
    <s v="-"/>
    <s v="1 missed"/>
    <n v="5"/>
    <n v="0.83333333333333337"/>
    <x v="2"/>
    <s v="P-nline_OLD"/>
    <s v="No Data"/>
    <s v="Present"/>
    <s v="P-nline_OLD"/>
    <s v="A"/>
    <n v="27"/>
    <n v="27"/>
    <n v="60"/>
    <s v="Feature Engineering"/>
    <s v="MDS DF403"/>
    <s v="1 missed"/>
    <s v="0 missed"/>
    <n v="0"/>
    <n v="1"/>
    <n v="0"/>
    <n v="1"/>
    <s v="1 missed"/>
    <n v="1"/>
    <n v="0.5"/>
    <x v="3"/>
    <s v="P-S1_Online"/>
    <s v="No Data"/>
    <s v="Present"/>
    <s v="P-S1_Online"/>
    <n v="17"/>
    <n v="19"/>
    <n v="17"/>
    <n v="53"/>
    <n v="60"/>
    <s v="Data Visualization &amp; Storytelling"/>
    <s v="MDS DF404"/>
    <s v="0 missed"/>
    <s v="0 missed"/>
    <n v="2"/>
    <n v="1"/>
    <n v="1"/>
    <n v="1"/>
    <s v="0 missed"/>
    <n v="3"/>
    <n v="1"/>
    <x v="1"/>
    <s v="No Data"/>
    <s v="P-S2_Online"/>
    <s v="Present"/>
    <s v="P-S2_Online"/>
    <s v="A"/>
    <n v="6"/>
    <n v="7"/>
    <n v="14"/>
    <n v="18"/>
    <n v="45"/>
    <n v="65"/>
    <s v="Data Stores &amp; Pipelines"/>
    <s v="MDS DF406"/>
    <s v="1 missed"/>
    <s v="0 missed"/>
    <n v="2"/>
    <n v="2"/>
    <n v="0.66666666666666663"/>
    <n v="1"/>
    <s v="1 missed"/>
    <n v="4"/>
    <n v="0.8"/>
    <x v="2"/>
    <s v="No Data"/>
    <s v="P-S2_Online"/>
    <s v="Present"/>
    <s v="P-S2_Online"/>
    <s v="P-2, _x000a_A-0, _x000a_No Data-3"/>
    <s v="P-3, _x000a_A-0, _x000a_No Data-2"/>
    <s v="P-S2_Online"/>
    <s v="P-nline_OLD"/>
    <s v="P-S1_Online"/>
    <s v="P-S2_Online"/>
    <s v="P-S2_Online"/>
    <x v="0"/>
    <s v="Activated"/>
    <s v="Online"/>
    <x v="396"/>
    <x v="0"/>
  </r>
  <r>
    <n v="412"/>
    <s v="MSc DS-AI"/>
    <s v="2025EM1100412"/>
    <s v="2025em1100412@bitspilani-digital.edu.in"/>
    <s v="SANTOSH KUMAR D"/>
    <s v="MALE"/>
    <s v="`+91-7396485521"/>
    <n v="15"/>
    <n v="15"/>
    <n v="15"/>
    <n v="20"/>
    <n v="65"/>
    <n v="65"/>
    <s v="Statistical Modelling &amp; Inferencing"/>
    <s v="MDS DF401"/>
    <s v="0 missed"/>
    <s v="0 missed"/>
    <n v="3"/>
    <n v="1"/>
    <n v="1"/>
    <n v="1"/>
    <s v="0 missed"/>
    <n v="4"/>
    <n v="1"/>
    <x v="1"/>
    <s v="P-S1_Onsite"/>
    <s v="No Data"/>
    <s v="Present"/>
    <s v="P-S1_Onsite"/>
    <n v="4.75"/>
    <n v="5"/>
    <n v="10"/>
    <n v="10"/>
    <n v="10"/>
    <n v="10"/>
    <n v="59.5"/>
    <n v="60"/>
    <s v="Data Pre-Processing"/>
    <s v="MDS DF402"/>
    <s v="0 missed"/>
    <s v="-"/>
    <n v="6"/>
    <s v="-"/>
    <n v="1"/>
    <s v="-"/>
    <s v="0 missed"/>
    <n v="6"/>
    <n v="1"/>
    <x v="1"/>
    <s v="P-S1_Onsite"/>
    <s v="No Data"/>
    <s v="Present"/>
    <s v="P-S1_Onsite"/>
    <n v="19"/>
    <n v="31"/>
    <n v="50"/>
    <n v="60"/>
    <s v="Feature Engineering"/>
    <s v="MDS DF403"/>
    <s v="0 missed"/>
    <s v="0 missed"/>
    <n v="1"/>
    <n v="1"/>
    <n v="1"/>
    <n v="1"/>
    <s v="0 missed"/>
    <n v="2"/>
    <n v="1"/>
    <x v="1"/>
    <s v="P-S1_Onsite"/>
    <s v="No Data"/>
    <s v="Present"/>
    <s v="P-S1_Onsite"/>
    <n v="20"/>
    <n v="20"/>
    <n v="19"/>
    <n v="59"/>
    <n v="60"/>
    <s v="Data Visualization &amp; Storytelling"/>
    <s v="MDS DF404"/>
    <s v="0 missed"/>
    <s v="0 missed"/>
    <n v="2"/>
    <n v="1"/>
    <n v="1"/>
    <n v="1"/>
    <s v="0 missed"/>
    <n v="3"/>
    <n v="1"/>
    <x v="1"/>
    <s v="P-S1_Onsite"/>
    <s v="No Data"/>
    <s v="Present"/>
    <s v="P-S1_Onsite"/>
    <n v="5.5"/>
    <n v="7"/>
    <n v="9"/>
    <n v="15"/>
    <n v="17"/>
    <n v="53.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397"/>
    <x v="0"/>
  </r>
  <r>
    <n v="413"/>
    <s v="MSc DS-AI"/>
    <s v="2025EM1100413"/>
    <s v="2025em1100413@bitspilani-digital.edu.in"/>
    <s v="TUSHAR KASAUDHAN"/>
    <s v="MALE"/>
    <s v="`+91-8601434788"/>
    <n v="15"/>
    <n v="15"/>
    <s v="A"/>
    <s v="A"/>
    <n v="30"/>
    <n v="65"/>
    <s v="Statistical Modelling &amp; Inferencing"/>
    <s v="MDS DF401"/>
    <s v="1 missed"/>
    <s v="1 missed"/>
    <n v="2"/>
    <n v="0"/>
    <n v="0.66666666666666663"/>
    <n v="0"/>
    <s v="2 missed"/>
    <n v="2"/>
    <n v="0.5"/>
    <x v="6"/>
    <s v="No Data"/>
    <s v="A-S2_Onsite"/>
    <s v="Absent"/>
    <s v="A-S2_Onsite"/>
    <n v="5"/>
    <n v="4.25"/>
    <n v="10"/>
    <n v="10"/>
    <n v="10"/>
    <s v="A"/>
    <n v="48.5"/>
    <n v="60"/>
    <s v="Data Pre-Processing"/>
    <s v="MDS DF402"/>
    <s v="1 missed"/>
    <s v="-"/>
    <n v="5"/>
    <s v="-"/>
    <n v="0.83333333333333337"/>
    <s v="-"/>
    <s v="1 missed"/>
    <n v="5"/>
    <n v="0.83333333333333337"/>
    <x v="2"/>
    <s v="No Data"/>
    <s v="A-S2_Onsite"/>
    <s v="Absent"/>
    <s v="A-S2_Onsite"/>
    <n v="19"/>
    <s v="A"/>
    <n v="19"/>
    <n v="60"/>
    <s v="Feature Engineering"/>
    <s v="MDS DF403"/>
    <s v="0 missed"/>
    <s v="1 missed"/>
    <n v="1"/>
    <n v="0"/>
    <n v="1"/>
    <n v="0"/>
    <s v="1 missed"/>
    <n v="1"/>
    <n v="0.5"/>
    <x v="2"/>
    <s v="No Data"/>
    <s v="A-S2_Onsite"/>
    <s v="Absent"/>
    <s v="A-S2_Onsite"/>
    <n v="20"/>
    <s v="A"/>
    <s v="A"/>
    <n v="20"/>
    <n v="60"/>
    <s v="Data Visualization &amp; Storytelling"/>
    <s v="MDS DF404"/>
    <s v="1 missed"/>
    <s v="1 missed"/>
    <n v="1"/>
    <n v="0"/>
    <n v="0.5"/>
    <n v="0"/>
    <s v="2 missed"/>
    <n v="1"/>
    <n v="0.33333333333333331"/>
    <x v="4"/>
    <s v="No Data"/>
    <s v="A-S2_Onsite"/>
    <s v="Absent"/>
    <s v="A-S2_Onsite"/>
    <n v="5.5"/>
    <s v="A"/>
    <s v="A"/>
    <s v="A"/>
    <s v="A"/>
    <n v="5.5"/>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ed"/>
    <s v="Onsite"/>
    <x v="398"/>
    <x v="3"/>
  </r>
  <r>
    <n v="414"/>
    <s v="MSc DS-AI"/>
    <s v="2025EM1100414"/>
    <s v="2025em1100414@bitspilani-digital.edu.in"/>
    <s v="VISHAL KHARE"/>
    <s v="MALE"/>
    <s v="`+91-7319706481"/>
    <n v="15"/>
    <n v="15"/>
    <n v="15"/>
    <n v="20"/>
    <n v="65"/>
    <n v="65"/>
    <s v="Statistical Modelling &amp; Inferencing"/>
    <s v="MDS DF401"/>
    <s v="0 missed"/>
    <s v="0 missed"/>
    <n v="3"/>
    <n v="1"/>
    <n v="1"/>
    <n v="1"/>
    <s v="0 missed"/>
    <n v="4"/>
    <n v="1"/>
    <x v="1"/>
    <s v="No Data"/>
    <s v="P-S2_Onsite"/>
    <s v="Present"/>
    <s v="P-S2_Onsite"/>
    <n v="4.25"/>
    <n v="2.5"/>
    <n v="10"/>
    <n v="9"/>
    <n v="10"/>
    <s v="A"/>
    <n v="42.5"/>
    <n v="60"/>
    <s v="Data Pre-Processing"/>
    <s v="MDS DF402"/>
    <s v="1 missed"/>
    <s v="-"/>
    <n v="5"/>
    <s v="-"/>
    <n v="0.83333333333333337"/>
    <s v="-"/>
    <s v="1 missed"/>
    <n v="5"/>
    <n v="0.83333333333333337"/>
    <x v="2"/>
    <s v="P-S1_Onsite"/>
    <s v="No Data"/>
    <s v="Present"/>
    <s v="P-S1_Onsite"/>
    <n v="20"/>
    <n v="23.5"/>
    <n v="43.5"/>
    <n v="60"/>
    <s v="Feature Engineering"/>
    <s v="MDS DF403"/>
    <s v="0 missed"/>
    <s v="0 missed"/>
    <n v="1"/>
    <n v="1"/>
    <n v="1"/>
    <n v="1"/>
    <s v="0 missed"/>
    <n v="2"/>
    <n v="1"/>
    <x v="1"/>
    <s v="P-S1_Onsite"/>
    <s v="No Data"/>
    <s v="Present"/>
    <s v="P-S1_Onsite"/>
    <s v="A"/>
    <s v="A"/>
    <n v="16"/>
    <n v="16"/>
    <n v="60"/>
    <s v="Data Visualization &amp; Storytelling"/>
    <s v="MDS DF404"/>
    <s v="2 missed"/>
    <s v="0 missed"/>
    <n v="0"/>
    <n v="1"/>
    <n v="0"/>
    <n v="1"/>
    <s v="2 missed"/>
    <n v="1"/>
    <n v="0.33333333333333331"/>
    <x v="5"/>
    <s v="No Data"/>
    <s v="P-S2_Onsite"/>
    <s v="Present"/>
    <s v="P-S2_Onsite"/>
    <s v="A"/>
    <n v="6.625"/>
    <n v="8"/>
    <n v="16"/>
    <n v="19"/>
    <n v="49.625"/>
    <n v="65"/>
    <s v="Data Stores &amp; Pipelines"/>
    <s v="MDS DF406"/>
    <s v="1 missed"/>
    <s v="0 missed"/>
    <n v="2"/>
    <n v="2"/>
    <n v="0.66666666666666663"/>
    <n v="1"/>
    <s v="1 missed"/>
    <n v="4"/>
    <n v="0.8"/>
    <x v="2"/>
    <s v="No Data"/>
    <s v="P-S2_Onsite"/>
    <s v="Present"/>
    <s v="P-S2_Onsite"/>
    <s v="P-2, _x000a_A-0, _x000a_No Data-3"/>
    <s v="P-3, _x000a_A-0, _x000a_No Data-2"/>
    <s v="P-S2_Onsite"/>
    <s v="P-S1_Onsite"/>
    <s v="P-S1_Onsite"/>
    <s v="P-S2_Onsite"/>
    <s v="P-S2_Onsite"/>
    <x v="0"/>
    <s v="Activated"/>
    <s v="Onsite"/>
    <x v="399"/>
    <x v="0"/>
  </r>
  <r>
    <n v="415"/>
    <s v="MSc DS-AI"/>
    <s v="2025EM1100415"/>
    <s v="2025em1100415@bitspilani-digital.edu.in"/>
    <s v="SWEVE CHAUHAN"/>
    <s v="MALE"/>
    <s v="`+91-8882021236"/>
    <s v="A"/>
    <s v="A"/>
    <n v="15"/>
    <n v="18"/>
    <n v="33"/>
    <n v="65"/>
    <s v="Statistical Modelling &amp; Inferencing"/>
    <s v="MDS DF401"/>
    <s v="2 missed"/>
    <s v="0 missed"/>
    <n v="1"/>
    <n v="1"/>
    <n v="0.33333333333333331"/>
    <n v="1"/>
    <s v="2 missed"/>
    <n v="2"/>
    <n v="0.5"/>
    <x v="2"/>
    <s v="P-S1_Onsite"/>
    <s v="No Data"/>
    <s v="Present"/>
    <s v="P-S1_Onsite"/>
    <n v="5"/>
    <n v="2.75"/>
    <n v="10"/>
    <s v="A"/>
    <n v="10"/>
    <n v="10"/>
    <n v="45.5"/>
    <n v="60"/>
    <s v="Data Pre-Processing"/>
    <s v="MDS DF402"/>
    <s v="1 missed"/>
    <s v="-"/>
    <n v="5"/>
    <s v="-"/>
    <n v="0.83333333333333337"/>
    <s v="-"/>
    <s v="1 missed"/>
    <n v="5"/>
    <n v="0.83333333333333337"/>
    <x v="2"/>
    <s v="No Data"/>
    <s v="A-S2_Onsite"/>
    <s v="Absent"/>
    <s v="A-S2_Onsite"/>
    <s v="A"/>
    <n v="23"/>
    <n v="23"/>
    <n v="60"/>
    <s v="Feature Engineering"/>
    <s v="MDS DF403"/>
    <s v="1 missed"/>
    <s v="0 missed"/>
    <n v="0"/>
    <n v="1"/>
    <n v="0"/>
    <n v="1"/>
    <s v="1 missed"/>
    <n v="1"/>
    <n v="0.5"/>
    <x v="3"/>
    <s v="No Data"/>
    <s v="P-S2_Onsite"/>
    <s v="Present"/>
    <s v="P-S2_Onsite"/>
    <n v="20"/>
    <n v="20"/>
    <n v="20"/>
    <n v="60"/>
    <n v="60"/>
    <s v="Data Visualization &amp; Storytelling"/>
    <s v="MDS DF404"/>
    <s v="0 missed"/>
    <s v="0 missed"/>
    <n v="2"/>
    <n v="1"/>
    <n v="1"/>
    <n v="1"/>
    <s v="0 missed"/>
    <n v="3"/>
    <n v="1"/>
    <x v="1"/>
    <s v="No Data"/>
    <s v="P-S2_Onsite"/>
    <s v="Present"/>
    <s v="P-S2_Onsite"/>
    <s v="A"/>
    <s v="A"/>
    <n v="9"/>
    <n v="16"/>
    <n v="18"/>
    <n v="43"/>
    <n v="65"/>
    <s v="Data Stores &amp; Pipelines"/>
    <s v="MDS DF406"/>
    <s v="2 missed"/>
    <s v="0 missed"/>
    <n v="1"/>
    <n v="2"/>
    <n v="0.33333333333333331"/>
    <n v="1"/>
    <s v="2 missed"/>
    <n v="3"/>
    <n v="0.6"/>
    <x v="10"/>
    <s v="P-S1_Onsite"/>
    <s v="No Data"/>
    <s v="Present"/>
    <s v="P-S1_Onsite"/>
    <s v="P-2, _x000a_A-0, _x000a_No Data-3"/>
    <s v="P-2, _x000a_A-1, _x000a_No Data-2"/>
    <s v="P-S1_Onsite"/>
    <s v="A-S2_Onsite"/>
    <s v="P-S2_Onsite"/>
    <s v="P-S2_Onsite"/>
    <s v="P-S1_Onsite"/>
    <x v="5"/>
    <s v="Activated"/>
    <s v="Onsite"/>
    <x v="400"/>
    <x v="0"/>
  </r>
  <r>
    <n v="416"/>
    <s v="MSc DS-AI"/>
    <s v="2025EM1100416"/>
    <s v="2025em1100416@bitspilani-digital.edu.in"/>
    <s v="ASHISH VORA"/>
    <s v="MALE"/>
    <s v="`+91-8619570449"/>
    <n v="13"/>
    <n v="15"/>
    <n v="15"/>
    <n v="17"/>
    <n v="60"/>
    <n v="65"/>
    <s v="Statistical Modelling &amp; Inferencing"/>
    <s v="MDS DF401"/>
    <s v="0 missed"/>
    <s v="0 missed"/>
    <n v="3"/>
    <n v="1"/>
    <n v="1"/>
    <n v="1"/>
    <s v="0 missed"/>
    <n v="4"/>
    <n v="1"/>
    <x v="1"/>
    <s v="No Data"/>
    <s v="P-S2_Onsite"/>
    <s v="Present"/>
    <s v="P-S2_Onsite"/>
    <n v="2"/>
    <n v="4.75"/>
    <n v="10"/>
    <n v="10"/>
    <n v="10"/>
    <n v="9"/>
    <n v="52.5"/>
    <n v="60"/>
    <s v="Data Pre-Processing"/>
    <s v="MDS DF402"/>
    <s v="0 missed"/>
    <s v="-"/>
    <n v="6"/>
    <s v="-"/>
    <n v="1"/>
    <s v="-"/>
    <s v="0 missed"/>
    <n v="6"/>
    <n v="1"/>
    <x v="1"/>
    <s v="No Data"/>
    <s v="P-S2_Onsite"/>
    <s v="Present"/>
    <s v="P-S2_Onsite"/>
    <n v="20"/>
    <n v="22.5"/>
    <n v="42.5"/>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5.5"/>
    <n v="7"/>
    <n v="8"/>
    <s v="A"/>
    <n v="20"/>
    <n v="40.5"/>
    <n v="65"/>
    <s v="Data Stores &amp; Pipelines"/>
    <s v="MDS DF406"/>
    <s v="0 missed"/>
    <s v="1 missed"/>
    <n v="3"/>
    <n v="1"/>
    <n v="1"/>
    <n v="0.5"/>
    <s v="1 missed"/>
    <n v="4"/>
    <n v="0.8"/>
    <x v="6"/>
    <s v="No Data"/>
    <s v="P-S2_Onsite"/>
    <s v="Present"/>
    <s v="P-S2_Onsite"/>
    <s v="P-0, _x000a_A-0, _x000a_No Data-5"/>
    <s v="P-5, _x000a_A-0, _x000a_No Data-0"/>
    <s v="P-S2_Onsite"/>
    <s v="P-S2_Onsite"/>
    <s v="P-S2_Onsite"/>
    <s v="P-S2_Onsite"/>
    <s v="P-S2_Onsite"/>
    <x v="0"/>
    <s v="Activated"/>
    <s v="Onsite"/>
    <x v="401"/>
    <x v="0"/>
  </r>
  <r>
    <n v="417"/>
    <s v="MSc DS-AI"/>
    <s v="2025EM1100417"/>
    <s v="2025em1100417@bitspilani-digital.edu.in"/>
    <s v="ABHIYANT NARENDRA GWALANI"/>
    <s v="MALE"/>
    <s v="`+91-8208339346"/>
    <n v="15"/>
    <s v="A"/>
    <n v="15"/>
    <n v="20"/>
    <n v="50"/>
    <n v="65"/>
    <s v="Statistical Modelling &amp; Inferencing"/>
    <s v="MDS DF401"/>
    <s v="1 missed"/>
    <s v="0 missed"/>
    <n v="2"/>
    <n v="1"/>
    <n v="0.66666666666666663"/>
    <n v="1"/>
    <s v="1 missed"/>
    <n v="3"/>
    <n v="0.75"/>
    <x v="4"/>
    <s v="No Data"/>
    <s v="P-S2_Onsite"/>
    <s v="Present"/>
    <s v="P-S2_Onsite"/>
    <n v="4.75"/>
    <n v="5"/>
    <n v="10"/>
    <s v="A"/>
    <n v="10"/>
    <n v="9"/>
    <n v="48.5"/>
    <n v="60"/>
    <s v="Data Pre-Processing"/>
    <s v="MDS DF402"/>
    <s v="1 missed"/>
    <s v="-"/>
    <n v="5"/>
    <s v="-"/>
    <n v="0.83333333333333337"/>
    <s v="-"/>
    <s v="1 missed"/>
    <n v="5"/>
    <n v="0.83333333333333337"/>
    <x v="2"/>
    <s v="P-S1_Onsite"/>
    <s v="No Data"/>
    <s v="Present"/>
    <s v="P-S1_Onsite"/>
    <n v="19"/>
    <n v="15"/>
    <n v="34"/>
    <n v="60"/>
    <s v="Feature Engineering"/>
    <s v="MDS DF403"/>
    <s v="0 missed"/>
    <s v="0 missed"/>
    <n v="1"/>
    <n v="1"/>
    <n v="1"/>
    <n v="1"/>
    <s v="0 missed"/>
    <n v="2"/>
    <n v="1"/>
    <x v="1"/>
    <s v="No Data"/>
    <s v="P-S2_Onsite"/>
    <s v="Present"/>
    <s v="P-S2_Onsite"/>
    <s v="A"/>
    <n v="18"/>
    <n v="17"/>
    <n v="35"/>
    <n v="60"/>
    <s v="Data Visualization &amp; Storytelling"/>
    <s v="MDS DF404"/>
    <s v="1 missed"/>
    <s v="0 missed"/>
    <n v="1"/>
    <n v="1"/>
    <n v="0.5"/>
    <n v="1"/>
    <s v="1 missed"/>
    <n v="2"/>
    <n v="0.66666666666666663"/>
    <x v="2"/>
    <s v="No Data"/>
    <s v="P-S2_Onsite"/>
    <s v="Present"/>
    <s v="P-S2_Onsite"/>
    <n v="5.5"/>
    <s v="A"/>
    <n v="9"/>
    <n v="17"/>
    <n v="18"/>
    <n v="49.5"/>
    <n v="65"/>
    <s v="Data Stores &amp; Pipelines"/>
    <s v="MDS DF406"/>
    <s v="1 missed"/>
    <s v="0 missed"/>
    <n v="2"/>
    <n v="2"/>
    <n v="0.66666666666666663"/>
    <n v="1"/>
    <s v="1 missed"/>
    <n v="4"/>
    <n v="0.8"/>
    <x v="2"/>
    <s v="P-S1_Onsite"/>
    <s v="No Data"/>
    <s v="Present"/>
    <s v="P-S1_Onsite"/>
    <s v="P-2, _x000a_A-0, _x000a_No Data-3"/>
    <s v="P-3, _x000a_A-0, _x000a_No Data-2"/>
    <s v="P-S2_Onsite"/>
    <s v="P-S1_Onsite"/>
    <s v="P-S2_Onsite"/>
    <s v="P-S2_Onsite"/>
    <s v="P-S1_Onsite"/>
    <x v="0"/>
    <s v="Activated"/>
    <s v="Onsite"/>
    <x v="402"/>
    <x v="0"/>
  </r>
  <r>
    <n v="418"/>
    <s v="MSc DS-AI"/>
    <s v="2025EM1100418"/>
    <s v="2025em1100418@bitspilani-digital.edu.in"/>
    <s v="RAMEEZ ABDUL RAHMAN"/>
    <s v="MALE"/>
    <s v="`+91-9656145597"/>
    <n v="14"/>
    <n v="15"/>
    <n v="15"/>
    <n v="18"/>
    <n v="62"/>
    <n v="65"/>
    <s v="Statistical Modelling &amp; Inferencing"/>
    <s v="MDS DF401"/>
    <s v="0 missed"/>
    <s v="0 missed"/>
    <n v="3"/>
    <n v="1"/>
    <n v="1"/>
    <n v="1"/>
    <s v="0 missed"/>
    <n v="4"/>
    <n v="1"/>
    <x v="1"/>
    <s v="No Data"/>
    <s v="P-S2_Onsite"/>
    <s v="Present"/>
    <s v="P-S2_Onsite"/>
    <n v="4.75"/>
    <n v="4.75"/>
    <n v="10"/>
    <n v="10"/>
    <n v="10"/>
    <s v="A"/>
    <n v="49"/>
    <n v="60"/>
    <s v="Data Pre-Processing"/>
    <s v="MDS DF402"/>
    <s v="1 missed"/>
    <s v="-"/>
    <n v="5"/>
    <s v="-"/>
    <n v="0.83333333333333337"/>
    <s v="-"/>
    <s v="1 missed"/>
    <n v="5"/>
    <n v="0.83333333333333337"/>
    <x v="2"/>
    <s v="No Data"/>
    <s v="P-S2_Onsite"/>
    <s v="Present"/>
    <s v="P-S2_Onsite"/>
    <n v="20"/>
    <n v="31"/>
    <n v="51"/>
    <n v="60"/>
    <s v="Feature Engineering"/>
    <s v="MDS DF403"/>
    <s v="0 missed"/>
    <s v="0 missed"/>
    <n v="1"/>
    <n v="1"/>
    <n v="1"/>
    <n v="1"/>
    <s v="0 missed"/>
    <n v="2"/>
    <n v="1"/>
    <x v="1"/>
    <s v="No Data"/>
    <s v="P-S2_Onsite"/>
    <s v="Present"/>
    <s v="P-S2_Onsite"/>
    <n v="17"/>
    <n v="20"/>
    <n v="18"/>
    <n v="55"/>
    <n v="60"/>
    <s v="Data Visualization &amp; Storytelling"/>
    <s v="MDS DF404"/>
    <s v="0 missed"/>
    <s v="0 missed"/>
    <n v="2"/>
    <n v="1"/>
    <n v="1"/>
    <n v="1"/>
    <s v="0 missed"/>
    <n v="3"/>
    <n v="1"/>
    <x v="1"/>
    <s v="P-S1_Onsite"/>
    <s v="No Data"/>
    <s v="Present"/>
    <s v="P-S1_Onsite"/>
    <n v="5"/>
    <n v="6.5"/>
    <n v="9"/>
    <n v="18"/>
    <n v="19"/>
    <n v="57.5"/>
    <n v="65"/>
    <s v="Data Stores &amp; Pipelines"/>
    <s v="MDS DF406"/>
    <s v="0 missed"/>
    <s v="0 missed"/>
    <n v="3"/>
    <n v="2"/>
    <n v="1"/>
    <n v="1"/>
    <s v="0 missed"/>
    <n v="5"/>
    <n v="1"/>
    <x v="1"/>
    <s v="P-S1_Onsite"/>
    <s v="No Data"/>
    <s v="Present"/>
    <s v="P-S1_Onsite"/>
    <s v="P-2, _x000a_A-0, _x000a_No Data-3"/>
    <s v="P-3, _x000a_A-0, _x000a_No Data-2"/>
    <s v="P-S2_Onsite"/>
    <s v="P-S2_Onsite"/>
    <s v="P-S2_Onsite"/>
    <s v="P-S1_Onsite"/>
    <s v="P-S1_Onsite"/>
    <x v="0"/>
    <s v="Activated"/>
    <s v="Onsite"/>
    <x v="403"/>
    <x v="0"/>
  </r>
  <r>
    <n v="419"/>
    <s v="MSc DS-AI"/>
    <s v="2025EM1100419"/>
    <s v="2025em1100419@bitspilani-digital.edu.in"/>
    <s v="ANU ANAND"/>
    <s v="FEMALE"/>
    <s v="`+91-9900748659"/>
    <n v="15"/>
    <n v="15"/>
    <n v="15"/>
    <n v="18"/>
    <n v="63"/>
    <n v="65"/>
    <s v="Statistical Modelling &amp; Inferencing"/>
    <s v="MDS DF401"/>
    <s v="0 missed"/>
    <s v="0 missed"/>
    <n v="3"/>
    <n v="1"/>
    <n v="1"/>
    <n v="1"/>
    <s v="0 missed"/>
    <n v="4"/>
    <n v="1"/>
    <x v="1"/>
    <s v="No Data"/>
    <s v="P-S2_Online"/>
    <s v="Present"/>
    <s v="P-S2_Online"/>
    <n v="5"/>
    <n v="4.5"/>
    <n v="9"/>
    <n v="10"/>
    <n v="10"/>
    <n v="10"/>
    <n v="58"/>
    <n v="60"/>
    <s v="Data Pre-Processing"/>
    <s v="MDS DF402"/>
    <s v="0 missed"/>
    <s v="-"/>
    <n v="6"/>
    <s v="-"/>
    <n v="1"/>
    <s v="-"/>
    <s v="0 missed"/>
    <n v="6"/>
    <n v="1"/>
    <x v="1"/>
    <s v="No Data"/>
    <s v="P-S2_Online"/>
    <s v="Present"/>
    <s v="P-S2_Online"/>
    <n v="19"/>
    <n v="26.5"/>
    <n v="45.5"/>
    <n v="60"/>
    <s v="Feature Engineering"/>
    <s v="MDS DF403"/>
    <s v="0 missed"/>
    <s v="0 missed"/>
    <n v="1"/>
    <n v="1"/>
    <n v="1"/>
    <n v="1"/>
    <s v="0 missed"/>
    <n v="2"/>
    <n v="1"/>
    <x v="1"/>
    <s v="No Data"/>
    <s v="P-S2_Online"/>
    <s v="Present"/>
    <s v="P-S2_Online"/>
    <n v="19"/>
    <n v="19"/>
    <n v="16"/>
    <n v="54"/>
    <n v="60"/>
    <s v="Data Visualization &amp; Storytelling"/>
    <s v="MDS DF404"/>
    <s v="0 missed"/>
    <s v="0 missed"/>
    <n v="2"/>
    <n v="1"/>
    <n v="1"/>
    <n v="1"/>
    <s v="0 missed"/>
    <n v="3"/>
    <n v="1"/>
    <x v="1"/>
    <s v="No Data"/>
    <s v="P-S2_Online"/>
    <s v="Present"/>
    <s v="P-S2_Online"/>
    <n v="5.5"/>
    <n v="7.625"/>
    <n v="9"/>
    <s v="A"/>
    <n v="20"/>
    <n v="42.125"/>
    <n v="65"/>
    <s v="Data Stores &amp; Pipelines"/>
    <s v="MDS DF406"/>
    <s v="0 missed"/>
    <s v="1 missed"/>
    <n v="3"/>
    <n v="1"/>
    <n v="1"/>
    <n v="0.5"/>
    <s v="1 missed"/>
    <n v="4"/>
    <n v="0.8"/>
    <x v="6"/>
    <s v="No Data"/>
    <s v="P-S2_Online"/>
    <s v="Present"/>
    <s v="P-S2_Online"/>
    <s v="P-0, _x000a_A-0, _x000a_No Data-5"/>
    <s v="P-5, _x000a_A-0, _x000a_No Data-0"/>
    <s v="P-S2_Online"/>
    <s v="P-S2_Online"/>
    <s v="P-S2_Online"/>
    <s v="P-S2_Online"/>
    <s v="P-S2_Online"/>
    <x v="0"/>
    <s v="Activated"/>
    <s v="Online"/>
    <x v="404"/>
    <x v="0"/>
  </r>
  <r>
    <n v="420"/>
    <s v="MSc DS-AI"/>
    <s v="2025EM1100420"/>
    <s v="2025em1100420@bitspilani-digital.edu.in"/>
    <s v="WASEEM ANWAR SADAT"/>
    <s v="MALE"/>
    <s v="`+91-9667586733"/>
    <n v="13"/>
    <n v="13.5"/>
    <n v="15"/>
    <n v="19"/>
    <n v="60.5"/>
    <n v="65"/>
    <s v="Statistical Modelling &amp; Inferencing"/>
    <s v="MDS DF401"/>
    <s v="0 missed"/>
    <s v="0 missed"/>
    <n v="3"/>
    <n v="1"/>
    <n v="1"/>
    <n v="1"/>
    <s v="0 missed"/>
    <n v="4"/>
    <n v="1"/>
    <x v="1"/>
    <s v="No Data"/>
    <s v="P-S2_Onsite"/>
    <s v="Present"/>
    <s v="P-S2_Onsite"/>
    <n v="4.5"/>
    <n v="4.5"/>
    <n v="10"/>
    <n v="10"/>
    <s v="A"/>
    <n v="10"/>
    <n v="48"/>
    <n v="60"/>
    <s v="Data Pre-Processing"/>
    <s v="MDS DF402"/>
    <s v="1 missed"/>
    <s v="-"/>
    <n v="5"/>
    <s v="-"/>
    <n v="0.83333333333333337"/>
    <s v="-"/>
    <s v="1 missed"/>
    <n v="5"/>
    <n v="0.83333333333333337"/>
    <x v="2"/>
    <s v="P-ine_OLD 2"/>
    <s v="No Data"/>
    <s v="Present"/>
    <s v="P-ine_OLD 2"/>
    <n v="20"/>
    <n v="7"/>
    <n v="27"/>
    <n v="60"/>
    <s v="Feature Engineering"/>
    <s v="MDS DF403"/>
    <s v="0 missed"/>
    <s v="0 missed"/>
    <n v="1"/>
    <n v="1"/>
    <n v="1"/>
    <n v="1"/>
    <s v="0 missed"/>
    <n v="2"/>
    <n v="1"/>
    <x v="1"/>
    <s v="No Data"/>
    <s v="P-S2_Onsite"/>
    <s v="Present"/>
    <s v="P-S2_Onsite"/>
    <n v="20"/>
    <n v="20"/>
    <n v="20"/>
    <n v="60"/>
    <n v="60"/>
    <s v="Data Visualization &amp; Storytelling"/>
    <s v="MDS DF404"/>
    <s v="0 missed"/>
    <s v="0 missed"/>
    <n v="2"/>
    <n v="1"/>
    <n v="1"/>
    <n v="1"/>
    <s v="0 missed"/>
    <n v="3"/>
    <n v="1"/>
    <x v="1"/>
    <s v="P-S1_Onsite"/>
    <s v="No Data"/>
    <s v="Present"/>
    <s v="P-S1_Onsite"/>
    <n v="3.5"/>
    <n v="7.5"/>
    <n v="8"/>
    <n v="4"/>
    <s v="A"/>
    <n v="23"/>
    <n v="65"/>
    <s v="Data Stores &amp; Pipelines"/>
    <s v="MDS DF406"/>
    <s v="0 missed"/>
    <s v="1 missed"/>
    <n v="3"/>
    <n v="1"/>
    <n v="1"/>
    <n v="0.5"/>
    <s v="1 missed"/>
    <n v="4"/>
    <n v="0.8"/>
    <x v="6"/>
    <s v="P-S1_Onsite"/>
    <s v="No Data"/>
    <s v="Present"/>
    <s v="P-S1_Onsite"/>
    <s v="P-3, _x000a_A-0, _x000a_No Data-2"/>
    <s v="P-2, _x000a_A-0, _x000a_No Data-3"/>
    <s v="P-S2_Onsite"/>
    <s v="P-ine_OLD 2"/>
    <s v="P-S2_Onsite"/>
    <s v="P-S1_Onsite"/>
    <s v="P-S1_Onsite"/>
    <x v="0"/>
    <s v="Activated"/>
    <s v="Onsite"/>
    <x v="405"/>
    <x v="0"/>
  </r>
  <r>
    <n v="421"/>
    <s v="MSc DS-AI"/>
    <s v="2025EM1100421"/>
    <s v="2025em1100421@bitspilani-digital.edu.in"/>
    <s v="MUKKAMALLA VAMSIKRISHNA"/>
    <s v="MALE"/>
    <s v="`+91-7901264866"/>
    <n v="15"/>
    <n v="15"/>
    <n v="15"/>
    <n v="17"/>
    <n v="62"/>
    <n v="65"/>
    <s v="Statistical Modelling &amp; Inferencing"/>
    <s v="MDS DF401"/>
    <s v="0 missed"/>
    <s v="0 missed"/>
    <n v="3"/>
    <n v="1"/>
    <n v="1"/>
    <n v="1"/>
    <s v="0 missed"/>
    <n v="4"/>
    <n v="1"/>
    <x v="1"/>
    <s v="P-S1_Onsite"/>
    <s v="No Data"/>
    <s v="Present"/>
    <s v="P-S1_Onsite"/>
    <n v="4.75"/>
    <n v="4"/>
    <n v="10"/>
    <n v="10"/>
    <n v="10"/>
    <n v="10"/>
    <n v="57.5"/>
    <n v="60"/>
    <s v="Data Pre-Processing"/>
    <s v="MDS DF402"/>
    <s v="0 missed"/>
    <s v="-"/>
    <n v="6"/>
    <s v="-"/>
    <n v="1"/>
    <s v="-"/>
    <s v="0 missed"/>
    <n v="6"/>
    <n v="1"/>
    <x v="1"/>
    <s v="P-S1_Onsite"/>
    <s v="No Data"/>
    <s v="Present"/>
    <s v="P-S1_Onsite"/>
    <n v="19"/>
    <n v="30"/>
    <n v="49"/>
    <n v="60"/>
    <s v="Feature Engineering"/>
    <s v="MDS DF403"/>
    <s v="0 missed"/>
    <s v="0 missed"/>
    <n v="1"/>
    <n v="1"/>
    <n v="1"/>
    <n v="1"/>
    <s v="0 missed"/>
    <n v="2"/>
    <n v="1"/>
    <x v="1"/>
    <s v="P-S1_Onsite"/>
    <s v="No Data"/>
    <s v="Present"/>
    <s v="P-S1_Onsite"/>
    <n v="18"/>
    <n v="20"/>
    <n v="17"/>
    <n v="55"/>
    <n v="60"/>
    <s v="Data Visualization &amp; Storytelling"/>
    <s v="MDS DF404"/>
    <s v="0 missed"/>
    <s v="0 missed"/>
    <n v="2"/>
    <n v="1"/>
    <n v="1"/>
    <n v="1"/>
    <s v="0 missed"/>
    <n v="3"/>
    <n v="1"/>
    <x v="1"/>
    <s v="P-S1_Onsite"/>
    <s v="No Data"/>
    <s v="Present"/>
    <s v="P-S1_Onsite"/>
    <n v="5.5"/>
    <n v="6.625"/>
    <n v="8"/>
    <n v="16"/>
    <n v="18"/>
    <n v="54.1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406"/>
    <x v="0"/>
  </r>
  <r>
    <n v="422"/>
    <s v="MSc DS-AI"/>
    <s v="2025EM1100422"/>
    <s v="2025em1100422@bitspilani-digital.edu.in"/>
    <s v="NIKITA KUMARI"/>
    <s v="FEMALE"/>
    <s v="`+91-6299019062"/>
    <n v="14.667"/>
    <n v="15"/>
    <n v="15"/>
    <n v="17"/>
    <n v="61.667000000000002"/>
    <n v="65"/>
    <s v="Statistical Modelling &amp; Inferencing"/>
    <s v="MDS DF401"/>
    <s v="0 missed"/>
    <s v="0 missed"/>
    <n v="3"/>
    <n v="1"/>
    <n v="1"/>
    <n v="1"/>
    <s v="0 missed"/>
    <n v="4"/>
    <n v="1"/>
    <x v="1"/>
    <s v="No Data"/>
    <s v="P-S2_Online"/>
    <s v="Present"/>
    <s v="P-S2_Online"/>
    <n v="5"/>
    <n v="4.75"/>
    <n v="9"/>
    <n v="10"/>
    <n v="10"/>
    <n v="10"/>
    <n v="58.5"/>
    <n v="60"/>
    <s v="Data Pre-Processing"/>
    <s v="MDS DF402"/>
    <s v="0 missed"/>
    <s v="-"/>
    <n v="6"/>
    <s v="-"/>
    <n v="1"/>
    <s v="-"/>
    <s v="0 missed"/>
    <n v="6"/>
    <n v="1"/>
    <x v="1"/>
    <s v="No Data"/>
    <s v="P-S2_Online"/>
    <s v="Present"/>
    <s v="P-S2_Online"/>
    <n v="19"/>
    <n v="32.5"/>
    <n v="51.5"/>
    <n v="60"/>
    <s v="Feature Engineering"/>
    <s v="MDS DF403"/>
    <s v="0 missed"/>
    <s v="0 missed"/>
    <n v="1"/>
    <n v="1"/>
    <n v="1"/>
    <n v="1"/>
    <s v="0 missed"/>
    <n v="2"/>
    <n v="1"/>
    <x v="1"/>
    <s v="No Data"/>
    <s v="P-S2_Online"/>
    <s v="Present"/>
    <s v="P-S2_Online"/>
    <n v="20"/>
    <n v="19"/>
    <n v="20"/>
    <n v="59"/>
    <n v="60"/>
    <s v="Data Visualization &amp; Storytelling"/>
    <s v="MDS DF404"/>
    <s v="0 missed"/>
    <s v="0 missed"/>
    <n v="2"/>
    <n v="1"/>
    <n v="1"/>
    <n v="1"/>
    <s v="0 missed"/>
    <n v="3"/>
    <n v="1"/>
    <x v="1"/>
    <s v="No Data"/>
    <s v="P-S2_Online"/>
    <s v="Present"/>
    <s v="P-S2_Online"/>
    <n v="5.5"/>
    <n v="6.875"/>
    <n v="9"/>
    <n v="17"/>
    <n v="14"/>
    <n v="52.375"/>
    <n v="65"/>
    <s v="Data Stores &amp; Pipelines"/>
    <s v="MDS DF406"/>
    <s v="0 missed"/>
    <s v="0 missed"/>
    <n v="3"/>
    <n v="2"/>
    <n v="1"/>
    <n v="1"/>
    <s v="0 missed"/>
    <n v="5"/>
    <n v="1"/>
    <x v="1"/>
    <s v="No Data"/>
    <s v="P-S2_Online"/>
    <s v="Present"/>
    <s v="P-S2_Online"/>
    <s v="P-0, _x000a_A-0, _x000a_No Data-5"/>
    <s v="P-5, _x000a_A-0, _x000a_No Data-0"/>
    <s v="P-S2_Online"/>
    <s v="P-S2_Online"/>
    <s v="P-S2_Online"/>
    <s v="P-S2_Online"/>
    <s v="P-S2_Online"/>
    <x v="0"/>
    <s v="Activated"/>
    <s v="Online"/>
    <x v="407"/>
    <x v="0"/>
  </r>
  <r>
    <n v="423"/>
    <s v="MSc DS-AI"/>
    <s v="2025EM1100423"/>
    <s v="2025em1100423@bitspilani-digital.edu.in"/>
    <s v="RAHUL KUMAR JHA"/>
    <s v="MALE"/>
    <s v="`+91-9986816810"/>
    <n v="8.6660000000000004"/>
    <n v="12"/>
    <s v="A"/>
    <s v="A"/>
    <n v="20.666"/>
    <n v="65"/>
    <s v="Statistical Modelling &amp; Inferencing"/>
    <s v="MDS DF401"/>
    <s v="1 missed"/>
    <s v="1 missed"/>
    <n v="2"/>
    <n v="0"/>
    <n v="0.66666666666666663"/>
    <n v="0"/>
    <s v="2 missed"/>
    <n v="2"/>
    <n v="0.5"/>
    <x v="6"/>
    <s v="No Data"/>
    <s v="A-S2_Onsite"/>
    <s v="Absent"/>
    <s v="A-S2_Onsite"/>
    <n v="1.75"/>
    <n v="3.75"/>
    <n v="10"/>
    <n v="8"/>
    <s v="A"/>
    <s v="A"/>
    <n v="29"/>
    <n v="60"/>
    <s v="Data Pre-Processing"/>
    <s v="MDS DF402"/>
    <s v="2 missed"/>
    <s v="-"/>
    <n v="4"/>
    <s v="-"/>
    <n v="0.66666666666666663"/>
    <s v="-"/>
    <s v="2 missed"/>
    <n v="4"/>
    <n v="0.66666666666666663"/>
    <x v="5"/>
    <s v="No Data"/>
    <s v="A-S2_Onsite"/>
    <s v="Absent"/>
    <s v="A-S2_Onsite"/>
    <n v="14"/>
    <n v="22.5"/>
    <n v="36.5"/>
    <n v="60"/>
    <s v="Feature Engineering"/>
    <s v="MDS DF403"/>
    <s v="0 missed"/>
    <s v="0 missed"/>
    <n v="1"/>
    <n v="1"/>
    <n v="1"/>
    <n v="1"/>
    <s v="0 missed"/>
    <n v="2"/>
    <n v="1"/>
    <x v="1"/>
    <s v="No Data"/>
    <s v="A-S2_Onsite"/>
    <s v="Absent"/>
    <s v="A-S2_Onsite"/>
    <n v="16"/>
    <s v="A"/>
    <s v="A"/>
    <n v="16"/>
    <n v="60"/>
    <s v="Data Visualization &amp; Storytelling"/>
    <s v="MDS DF404"/>
    <s v="1 missed"/>
    <s v="1 missed"/>
    <n v="1"/>
    <n v="0"/>
    <n v="0.5"/>
    <n v="0"/>
    <s v="2 missed"/>
    <n v="1"/>
    <n v="0.33333333333333331"/>
    <x v="4"/>
    <s v="No Data"/>
    <s v="A-S2_Onsite"/>
    <s v="Absent"/>
    <s v="A-S2_Onsite"/>
    <n v="5"/>
    <n v="5.625"/>
    <s v="A"/>
    <s v="A"/>
    <s v="A"/>
    <n v="10.62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408"/>
    <x v="1"/>
  </r>
  <r>
    <n v="424"/>
    <s v="MSc DS-AI"/>
    <s v="2025EM1100424"/>
    <s v="2025em1100424@bitspilani-digital.edu.in"/>
    <s v="RAVINDRA CHANDRAVANSHI"/>
    <s v="MALE"/>
    <s v="`+91-7223988673"/>
    <n v="15"/>
    <n v="15"/>
    <n v="15"/>
    <s v="A"/>
    <n v="45"/>
    <n v="65"/>
    <s v="Statistical Modelling &amp; Inferencing"/>
    <s v="MDS DF401"/>
    <s v="0 missed"/>
    <s v="1 missed"/>
    <n v="3"/>
    <n v="0"/>
    <n v="1"/>
    <n v="0"/>
    <s v="1 missed"/>
    <n v="3"/>
    <n v="0.75"/>
    <x v="3"/>
    <s v="No Data"/>
    <s v="P-S2_Onsite"/>
    <s v="Present"/>
    <s v="P-S2_Onsite"/>
    <n v="5"/>
    <n v="4.75"/>
    <n v="10"/>
    <n v="10"/>
    <s v="A"/>
    <n v="10"/>
    <n v="49.5"/>
    <n v="60"/>
    <s v="Data Pre-Processing"/>
    <s v="MDS DF402"/>
    <s v="1 missed"/>
    <s v="-"/>
    <n v="5"/>
    <s v="-"/>
    <n v="0.83333333333333337"/>
    <s v="-"/>
    <s v="1 missed"/>
    <n v="5"/>
    <n v="0.83333333333333337"/>
    <x v="2"/>
    <s v="No Data"/>
    <s v="P-S2_Onsite"/>
    <s v="Present"/>
    <s v="P-S2_Onsite"/>
    <n v="20"/>
    <s v="A"/>
    <n v="20"/>
    <n v="60"/>
    <s v="Feature Engineering"/>
    <s v="MDS DF403"/>
    <s v="0 missed"/>
    <s v="1 missed"/>
    <n v="1"/>
    <n v="0"/>
    <n v="1"/>
    <n v="0"/>
    <s v="1 missed"/>
    <n v="1"/>
    <n v="0.5"/>
    <x v="2"/>
    <s v="No Data"/>
    <s v="P-S2_Onsite"/>
    <s v="Present"/>
    <s v="P-S2_Onsite"/>
    <n v="17"/>
    <n v="20"/>
    <s v="A"/>
    <n v="37"/>
    <n v="60"/>
    <s v="Data Visualization &amp; Storytelling"/>
    <s v="MDS DF404"/>
    <s v="0 missed"/>
    <s v="1 missed"/>
    <n v="2"/>
    <n v="0"/>
    <n v="1"/>
    <n v="0"/>
    <s v="1 missed"/>
    <n v="2"/>
    <n v="0.66666666666666663"/>
    <x v="3"/>
    <s v="No Data"/>
    <s v="P-S2_Onsite"/>
    <s v="Present"/>
    <s v="P-S2_Onsite"/>
    <n v="5"/>
    <n v="7.5"/>
    <n v="8"/>
    <n v="1"/>
    <s v="A"/>
    <n v="21.5"/>
    <n v="65"/>
    <s v="Data Stores &amp; Pipelines"/>
    <s v="MDS DF406"/>
    <s v="0 missed"/>
    <s v="1 missed"/>
    <n v="3"/>
    <n v="1"/>
    <n v="1"/>
    <n v="0.5"/>
    <s v="1 missed"/>
    <n v="4"/>
    <n v="0.8"/>
    <x v="6"/>
    <s v="No Data"/>
    <s v="P-S2_Onsite"/>
    <s v="Present"/>
    <s v="P-S2_Onsite"/>
    <s v="P-0, _x000a_A-0, _x000a_No Data-5"/>
    <s v="P-5, _x000a_A-0, _x000a_No Data-0"/>
    <s v="P-S2_Onsite"/>
    <s v="P-S2_Onsite"/>
    <s v="P-S2_Onsite"/>
    <s v="P-S2_Onsite"/>
    <s v="P-S2_Onsite"/>
    <x v="0"/>
    <s v="Activated"/>
    <s v="Onsite"/>
    <x v="409"/>
    <x v="0"/>
  </r>
  <r>
    <n v="425"/>
    <s v="MSc DS-AI"/>
    <s v="2025EM1100425"/>
    <s v="2025em1100425@bitspilani-digital.edu.in"/>
    <s v="SHAIK MUBINA"/>
    <s v="FEMALE"/>
    <s v="`+91-7207525253"/>
    <n v="14"/>
    <n v="15"/>
    <n v="15"/>
    <n v="19"/>
    <n v="63"/>
    <n v="65"/>
    <s v="Statistical Modelling &amp; Inferencing"/>
    <s v="MDS DF401"/>
    <s v="0 missed"/>
    <s v="0 missed"/>
    <n v="3"/>
    <n v="1"/>
    <n v="1"/>
    <n v="1"/>
    <s v="0 missed"/>
    <n v="4"/>
    <n v="1"/>
    <x v="1"/>
    <s v="P-S1_Onsite"/>
    <s v="No Data"/>
    <s v="Present"/>
    <s v="P-S1_Onsite"/>
    <n v="3.5"/>
    <n v="4.25"/>
    <n v="9"/>
    <n v="10"/>
    <n v="10"/>
    <n v="8"/>
    <n v="52.5"/>
    <n v="60"/>
    <s v="Data Pre-Processing"/>
    <s v="MDS DF402"/>
    <s v="0 missed"/>
    <s v="-"/>
    <n v="6"/>
    <s v="-"/>
    <n v="1"/>
    <s v="-"/>
    <s v="0 missed"/>
    <n v="6"/>
    <n v="1"/>
    <x v="1"/>
    <s v="P-S1_Onsite"/>
    <s v="No Data"/>
    <s v="Present"/>
    <s v="P-S1_Onsite"/>
    <n v="19"/>
    <n v="29"/>
    <n v="48"/>
    <n v="60"/>
    <s v="Feature Engineering"/>
    <s v="MDS DF403"/>
    <s v="0 missed"/>
    <s v="0 missed"/>
    <n v="1"/>
    <n v="1"/>
    <n v="1"/>
    <n v="1"/>
    <s v="0 missed"/>
    <n v="2"/>
    <n v="1"/>
    <x v="1"/>
    <s v="No Data"/>
    <s v="P-S2_Onsite"/>
    <s v="Present"/>
    <s v="P-S2_Onsite"/>
    <n v="18"/>
    <n v="19"/>
    <n v="20"/>
    <n v="57"/>
    <n v="60"/>
    <s v="Data Visualization &amp; Storytelling"/>
    <s v="MDS DF404"/>
    <s v="0 missed"/>
    <s v="0 missed"/>
    <n v="2"/>
    <n v="1"/>
    <n v="1"/>
    <n v="1"/>
    <s v="0 missed"/>
    <n v="3"/>
    <n v="1"/>
    <x v="1"/>
    <s v="P-S1_Onsite"/>
    <s v="No Data"/>
    <s v="Present"/>
    <s v="P-S1_Onsite"/>
    <n v="4.5"/>
    <n v="5.625"/>
    <n v="6"/>
    <n v="16"/>
    <n v="13"/>
    <n v="45.125"/>
    <n v="65"/>
    <s v="Data Stores &amp; Pipelines"/>
    <s v="MDS DF406"/>
    <s v="0 missed"/>
    <s v="0 missed"/>
    <n v="3"/>
    <n v="2"/>
    <n v="1"/>
    <n v="1"/>
    <s v="0 missed"/>
    <n v="5"/>
    <n v="1"/>
    <x v="1"/>
    <s v="No Data"/>
    <s v="P-S2_Onsite"/>
    <s v="Present"/>
    <s v="P-S2_Onsite"/>
    <s v="P-3, _x000a_A-0, _x000a_No Data-2"/>
    <s v="P-2, _x000a_A-0, _x000a_No Data-3"/>
    <s v="P-S1_Onsite"/>
    <s v="P-S1_Onsite"/>
    <s v="P-S2_Onsite"/>
    <s v="P-S1_Onsite"/>
    <s v="P-S2_Onsite"/>
    <x v="0"/>
    <s v="Activated"/>
    <s v="Onsite"/>
    <x v="410"/>
    <x v="0"/>
  </r>
  <r>
    <n v="426"/>
    <s v="MSc DS-AI"/>
    <s v="2025EM1100426"/>
    <s v="2025em1100426@bitspilani-digital.edu.in"/>
    <s v="MUKTA GHANGAS"/>
    <s v="FEMALE"/>
    <s v="`+1-9258763276"/>
    <n v="11.334"/>
    <n v="15"/>
    <n v="15"/>
    <n v="17"/>
    <n v="58.334000000000003"/>
    <n v="65"/>
    <s v="Statistical Modelling &amp; Inferencing"/>
    <s v="MDS DF401"/>
    <s v="0 missed"/>
    <s v="0 missed"/>
    <n v="3"/>
    <n v="1"/>
    <n v="1"/>
    <n v="1"/>
    <s v="0 missed"/>
    <n v="4"/>
    <n v="1"/>
    <x v="1"/>
    <s v="No Data"/>
    <s v="No Data"/>
    <s v="No Data"/>
    <s v="No Data"/>
    <n v="4.25"/>
    <n v="4.25"/>
    <n v="10"/>
    <n v="10"/>
    <n v="10"/>
    <n v="10"/>
    <n v="57"/>
    <n v="60"/>
    <s v="Data Pre-Processing"/>
    <s v="MDS DF402"/>
    <s v="0 missed"/>
    <s v="-"/>
    <n v="6"/>
    <s v="-"/>
    <n v="1"/>
    <s v="-"/>
    <s v="0 missed"/>
    <n v="6"/>
    <n v="1"/>
    <x v="1"/>
    <s v="No Data"/>
    <s v="A-S2_Online"/>
    <s v="Absent"/>
    <s v="A-S2_Online"/>
    <n v="20"/>
    <n v="17.5"/>
    <n v="37.5"/>
    <n v="60"/>
    <s v="Feature Engineering"/>
    <s v="MDS DF403"/>
    <s v="0 missed"/>
    <s v="0 missed"/>
    <n v="1"/>
    <n v="1"/>
    <n v="1"/>
    <n v="1"/>
    <s v="0 missed"/>
    <n v="2"/>
    <n v="1"/>
    <x v="1"/>
    <s v="No Data"/>
    <s v="No Data"/>
    <s v="No Data"/>
    <s v="No Data"/>
    <n v="18"/>
    <n v="20"/>
    <n v="18"/>
    <n v="56"/>
    <n v="60"/>
    <s v="Data Visualization &amp; Storytelling"/>
    <s v="MDS DF404"/>
    <s v="0 missed"/>
    <s v="0 missed"/>
    <n v="2"/>
    <n v="1"/>
    <n v="1"/>
    <n v="1"/>
    <s v="0 missed"/>
    <n v="3"/>
    <n v="1"/>
    <x v="1"/>
    <s v="No Data"/>
    <s v="No Data"/>
    <s v="No Data"/>
    <s v="No Data"/>
    <n v="4.5"/>
    <n v="7.375"/>
    <n v="8"/>
    <n v="10"/>
    <s v="A"/>
    <n v="29.875"/>
    <n v="65"/>
    <s v="Data Stores &amp; Pipelines"/>
    <s v="MDS DF406"/>
    <s v="0 missed"/>
    <s v="1 missed"/>
    <n v="3"/>
    <n v="1"/>
    <n v="1"/>
    <n v="0.5"/>
    <s v="1 missed"/>
    <n v="4"/>
    <n v="0.8"/>
    <x v="6"/>
    <s v="No Data"/>
    <s v="No Data"/>
    <s v="No Data"/>
    <s v="No Data"/>
    <s v="P-0, _x000a_A-0, _x000a_No Data-5"/>
    <s v="P-0, _x000a_A-1, _x000a_No Data-4"/>
    <s v="No Data"/>
    <s v="A-S2_Online"/>
    <s v="No Data"/>
    <s v="No Data"/>
    <s v="No Data"/>
    <x v="14"/>
    <s v="Activated"/>
    <s v="Online"/>
    <x v="411"/>
    <x v="2"/>
  </r>
  <r>
    <n v="427"/>
    <s v="MSc DS-AI"/>
    <s v="2025EM1100427"/>
    <s v="2025em1100427@bitspilani-digital.edu.in"/>
    <s v="DURGESH RACHWANI"/>
    <s v="MALE"/>
    <s v="`+91-9424370150"/>
    <n v="14"/>
    <n v="15"/>
    <s v="A"/>
    <s v="A"/>
    <n v="29"/>
    <n v="65"/>
    <s v="Statistical Modelling &amp; Inferencing"/>
    <s v="MDS DF401"/>
    <s v="1 missed"/>
    <s v="1 missed"/>
    <n v="2"/>
    <n v="0"/>
    <n v="0.66666666666666663"/>
    <n v="0"/>
    <s v="2 missed"/>
    <n v="2"/>
    <n v="0.5"/>
    <x v="6"/>
    <s v="No Data"/>
    <s v="A-S2_Onsite"/>
    <s v="Absent"/>
    <s v="A-S2_Onsite"/>
    <n v="4.75"/>
    <n v="4.25"/>
    <n v="9"/>
    <n v="9"/>
    <n v="10"/>
    <n v="10"/>
    <n v="56"/>
    <n v="60"/>
    <s v="Data Pre-Processing"/>
    <s v="MDS DF402"/>
    <s v="0 missed"/>
    <s v="-"/>
    <n v="6"/>
    <s v="-"/>
    <n v="1"/>
    <s v="-"/>
    <s v="0 missed"/>
    <n v="6"/>
    <n v="1"/>
    <x v="1"/>
    <s v="No Data"/>
    <s v="A-S2_Onsite"/>
    <s v="Absent"/>
    <s v="A-S2_Onsite"/>
    <n v="18"/>
    <n v="29"/>
    <n v="47"/>
    <n v="60"/>
    <s v="Feature Engineering"/>
    <s v="MDS DF403"/>
    <s v="0 missed"/>
    <s v="0 missed"/>
    <n v="1"/>
    <n v="1"/>
    <n v="1"/>
    <n v="1"/>
    <s v="0 missed"/>
    <n v="2"/>
    <n v="1"/>
    <x v="1"/>
    <s v="No Data"/>
    <s v="A-S2_Onsite"/>
    <s v="Absent"/>
    <s v="A-S2_Onsite"/>
    <n v="15"/>
    <n v="19"/>
    <s v="A"/>
    <n v="34"/>
    <n v="60"/>
    <s v="Data Visualization &amp; Storytelling"/>
    <s v="MDS DF404"/>
    <s v="0 missed"/>
    <s v="1 missed"/>
    <n v="2"/>
    <n v="0"/>
    <n v="1"/>
    <n v="0"/>
    <s v="1 missed"/>
    <n v="2"/>
    <n v="0.66666666666666663"/>
    <x v="3"/>
    <s v="No Data"/>
    <s v="A-S2_Onsite"/>
    <s v="Absent"/>
    <s v="A-S2_Onsite"/>
    <n v="4"/>
    <n v="6.25"/>
    <s v="A"/>
    <s v="A"/>
    <s v="A"/>
    <n v="10.2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412"/>
    <x v="1"/>
  </r>
  <r>
    <n v="428"/>
    <s v="MSc DS-AI"/>
    <s v="2025EM1100428"/>
    <s v="2025em1100428@bitspilani-digital.edu.in"/>
    <s v="HAMZAH IESSAR"/>
    <s v="MALE"/>
    <s v="`+91-8825054483"/>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ed"/>
    <s v="Onsite"/>
    <x v="413"/>
    <x v="2"/>
  </r>
  <r>
    <n v="429"/>
    <s v="MSc DS-AI"/>
    <s v="2025EM1100429"/>
    <s v="2025em1100429@bitspilani-digital.edu.in"/>
    <s v="BHASHKAR MISHRA"/>
    <s v="MALE"/>
    <s v="`+91-9696065634"/>
    <n v="15"/>
    <n v="15"/>
    <s v="A"/>
    <s v="A"/>
    <n v="30"/>
    <n v="65"/>
    <s v="Statistical Modelling &amp; Inferencing"/>
    <s v="MDS DF401"/>
    <s v="1 missed"/>
    <s v="1 missed"/>
    <n v="2"/>
    <n v="0"/>
    <n v="0.66666666666666663"/>
    <n v="0"/>
    <s v="2 missed"/>
    <n v="2"/>
    <n v="0.5"/>
    <x v="6"/>
    <s v="No Data"/>
    <s v="No Data"/>
    <s v="No Data"/>
    <s v="No Data"/>
    <n v="4.75"/>
    <n v="4.75"/>
    <n v="10"/>
    <n v="10"/>
    <n v="10"/>
    <n v="10"/>
    <n v="59"/>
    <n v="60"/>
    <s v="Data Pre-Processing"/>
    <s v="MDS DF402"/>
    <s v="0 missed"/>
    <s v="-"/>
    <n v="6"/>
    <s v="-"/>
    <n v="1"/>
    <s v="-"/>
    <s v="0 missed"/>
    <n v="6"/>
    <n v="1"/>
    <x v="1"/>
    <s v="P-S1_Onsite"/>
    <s v="No Data"/>
    <s v="Present"/>
    <s v="P-S1_Onsite"/>
    <n v="19"/>
    <n v="16"/>
    <n v="35"/>
    <n v="60"/>
    <s v="Feature Engineering"/>
    <s v="MDS DF403"/>
    <s v="0 missed"/>
    <s v="0 missed"/>
    <n v="1"/>
    <n v="1"/>
    <n v="1"/>
    <n v="1"/>
    <s v="0 missed"/>
    <n v="2"/>
    <n v="1"/>
    <x v="1"/>
    <s v="No Data"/>
    <s v="No Data"/>
    <s v="No Data"/>
    <s v="No Data"/>
    <n v="18"/>
    <n v="19"/>
    <s v="A"/>
    <n v="37"/>
    <n v="60"/>
    <s v="Data Visualization &amp; Storytelling"/>
    <s v="MDS DF404"/>
    <s v="0 missed"/>
    <s v="1 missed"/>
    <n v="2"/>
    <n v="0"/>
    <n v="1"/>
    <n v="0"/>
    <s v="1 missed"/>
    <n v="2"/>
    <n v="0.66666666666666663"/>
    <x v="3"/>
    <s v="No Data"/>
    <s v="No Data"/>
    <s v="No Data"/>
    <s v="No Data"/>
    <n v="6"/>
    <n v="6.5"/>
    <s v="A"/>
    <s v="A"/>
    <s v="A"/>
    <n v="12.5"/>
    <n v="65"/>
    <s v="Data Stores &amp; Pipelines"/>
    <s v="MDS DF406"/>
    <s v="1 missed"/>
    <s v="2 missed"/>
    <n v="2"/>
    <n v="0"/>
    <n v="0.66666666666666663"/>
    <n v="0"/>
    <s v="3 missed"/>
    <n v="2"/>
    <n v="0.4"/>
    <x v="4"/>
    <s v="No Data"/>
    <s v="No Data"/>
    <s v="No Data"/>
    <s v="No Data"/>
    <s v="P-1, _x000a_A-0, _x000a_No Data-4"/>
    <s v="P-0, _x000a_A-0, _x000a_No Data-5"/>
    <s v="No Data"/>
    <s v="P-S1_Onsite"/>
    <s v="No Data"/>
    <s v="No Data"/>
    <s v="No Data"/>
    <x v="15"/>
    <s v="Activated"/>
    <s v="Onsite"/>
    <x v="414"/>
    <x v="0"/>
  </r>
  <r>
    <n v="430"/>
    <s v="MSc DS-AI"/>
    <s v="2025EM1100430"/>
    <s v="2025em1100430@bitspilani-digital.edu.in"/>
    <s v="A NAGA NITISH"/>
    <s v="MALE"/>
    <s v="`+91-7386319511"/>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431"/>
    <s v="MSc DS-AI"/>
    <s v="2025EM1100431"/>
    <s v="2025em1100431@bitspilani-digital.edu.in"/>
    <s v="DIPESH MANNA"/>
    <s v="MALE"/>
    <s v="`+91-9051418447"/>
    <s v="A"/>
    <s v="A"/>
    <s v="A"/>
    <s v="A"/>
    <n v="0"/>
    <n v="65"/>
    <s v="Statistical Modelling &amp; Inferencing"/>
    <s v="MDS DF401"/>
    <s v="3 missed"/>
    <s v="1 missed"/>
    <n v="0"/>
    <n v="0"/>
    <n v="0"/>
    <n v="0"/>
    <s v="4 missed"/>
    <n v="0"/>
    <n v="0"/>
    <x v="0"/>
    <s v="P-S1_Onsite"/>
    <s v="No Data"/>
    <s v="Present"/>
    <s v="P-S1_Onsite"/>
    <n v="2.5"/>
    <s v="A"/>
    <s v="A"/>
    <s v="A"/>
    <s v="A"/>
    <s v="A"/>
    <n v="5"/>
    <n v="60"/>
    <s v="Data Pre-Processing"/>
    <s v="MDS DF402"/>
    <s v="5 missed"/>
    <s v="-"/>
    <n v="1"/>
    <s v="-"/>
    <n v="0.16666666666666666"/>
    <s v="-"/>
    <s v="5 missed"/>
    <n v="1"/>
    <n v="0.16666666666666666"/>
    <x v="6"/>
    <s v="P-S1_Onsite"/>
    <s v="No Data"/>
    <s v="Present"/>
    <s v="P-S1_Onsite"/>
    <s v="A"/>
    <s v="A"/>
    <n v="0"/>
    <n v="60"/>
    <s v="Feature Engineering"/>
    <s v="MDS DF403"/>
    <s v="1 missed"/>
    <s v="1 missed"/>
    <n v="0"/>
    <n v="0"/>
    <n v="0"/>
    <n v="0"/>
    <s v="2 missed"/>
    <n v="0"/>
    <n v="0"/>
    <x v="0"/>
    <s v="P-S1_Onsite"/>
    <s v="No Data"/>
    <s v="Present"/>
    <s v="P-S1_Onsite"/>
    <s v="A"/>
    <s v="A"/>
    <s v="A"/>
    <n v="0"/>
    <n v="60"/>
    <s v="Data Visualization &amp; Storytelling"/>
    <s v="MDS DF404"/>
    <s v="2 missed"/>
    <s v="1 missed"/>
    <n v="0"/>
    <n v="0"/>
    <n v="0"/>
    <n v="0"/>
    <s v="3 missed"/>
    <n v="0"/>
    <n v="0"/>
    <x v="0"/>
    <s v="P-S1_Onsite"/>
    <s v="No Data"/>
    <s v="Present"/>
    <s v="P-S1_Onsite"/>
    <s v="A"/>
    <s v="A"/>
    <s v="A"/>
    <s v="A"/>
    <s v="A"/>
    <n v="0"/>
    <n v="65"/>
    <s v="Data Stores &amp; Pipelines"/>
    <s v="MDS DF406"/>
    <s v="3 missed"/>
    <s v="2 missed"/>
    <n v="0"/>
    <n v="0"/>
    <n v="0"/>
    <n v="0"/>
    <s v="5 missed"/>
    <n v="0"/>
    <n v="0"/>
    <x v="0"/>
    <s v="A-S1_Onsite"/>
    <s v="A-S2_Onsite"/>
    <s v="Absent"/>
    <s v="A-S1_Onsite"/>
    <s v="P-4, _x000a_A-1, _x000a_No Data-0"/>
    <s v="P-0, _x000a_A-1, _x000a_No Data-4"/>
    <s v="P-S1_Onsite"/>
    <s v="P-S1_Onsite"/>
    <s v="P-S1_Onsite"/>
    <s v="P-S1_Onsite"/>
    <s v="A-S1_Onsite"/>
    <x v="5"/>
    <s v="Activated"/>
    <s v="Onsite"/>
    <x v="415"/>
    <x v="0"/>
  </r>
  <r>
    <n v="432"/>
    <s v="MSc DS-AI"/>
    <s v="2025EM1100432"/>
    <s v="2025em1100432@bitspilani-digital.edu.in"/>
    <s v="PANKAJ KUMAR SAHU"/>
    <s v="MALE"/>
    <s v="`+91-9516663636"/>
    <n v="15"/>
    <n v="15"/>
    <s v="A"/>
    <n v="20"/>
    <n v="50"/>
    <n v="65"/>
    <s v="Statistical Modelling &amp; Inferencing"/>
    <s v="MDS DF401"/>
    <s v="1 missed"/>
    <s v="0 missed"/>
    <n v="2"/>
    <n v="1"/>
    <n v="0.66666666666666663"/>
    <n v="1"/>
    <s v="1 missed"/>
    <n v="3"/>
    <n v="0.75"/>
    <x v="4"/>
    <s v="No Data"/>
    <s v="P-S2_Onsite"/>
    <s v="Present"/>
    <s v="P-S2_Onsite"/>
    <n v="5"/>
    <n v="4.75"/>
    <n v="10"/>
    <n v="10"/>
    <n v="10"/>
    <s v="A"/>
    <n v="49.5"/>
    <n v="60"/>
    <s v="Data Pre-Processing"/>
    <s v="MDS DF402"/>
    <s v="1 missed"/>
    <s v="-"/>
    <n v="5"/>
    <s v="-"/>
    <n v="0.83333333333333337"/>
    <s v="-"/>
    <s v="1 missed"/>
    <n v="5"/>
    <n v="0.83333333333333337"/>
    <x v="2"/>
    <s v="No Data"/>
    <s v="P-S2_Onsite"/>
    <s v="Present"/>
    <s v="P-S2_Onsite"/>
    <n v="20"/>
    <n v="29"/>
    <n v="49"/>
    <n v="60"/>
    <s v="Feature Engineering"/>
    <s v="MDS DF403"/>
    <s v="0 missed"/>
    <s v="0 missed"/>
    <n v="1"/>
    <n v="1"/>
    <n v="1"/>
    <n v="1"/>
    <s v="0 missed"/>
    <n v="2"/>
    <n v="1"/>
    <x v="1"/>
    <s v="No Data"/>
    <s v="P-S2_Onsite"/>
    <s v="Present"/>
    <s v="P-S2_Onsite"/>
    <s v="A"/>
    <s v="A"/>
    <n v="17"/>
    <n v="17"/>
    <n v="60"/>
    <s v="Data Visualization &amp; Storytelling"/>
    <s v="MDS DF404"/>
    <s v="2 missed"/>
    <s v="0 missed"/>
    <n v="0"/>
    <n v="1"/>
    <n v="0"/>
    <n v="1"/>
    <s v="2 missed"/>
    <n v="1"/>
    <n v="0.33333333333333331"/>
    <x v="5"/>
    <s v="No Data"/>
    <s v="P-S2_Onsite"/>
    <s v="Present"/>
    <s v="P-S2_Onsite"/>
    <n v="6"/>
    <n v="7.5"/>
    <s v="A"/>
    <s v="A"/>
    <s v="A"/>
    <n v="13.5"/>
    <n v="65"/>
    <s v="Data Stores &amp; Pipelines"/>
    <s v="MDS DF406"/>
    <s v="1 missed"/>
    <s v="2 missed"/>
    <n v="2"/>
    <n v="0"/>
    <n v="0.66666666666666663"/>
    <n v="0"/>
    <s v="3 missed"/>
    <n v="2"/>
    <n v="0.4"/>
    <x v="4"/>
    <s v="No Data"/>
    <s v="No Data"/>
    <s v="No Data"/>
    <s v="No Data"/>
    <s v="P-0, _x000a_A-0, _x000a_No Data-5"/>
    <s v="P-4, _x000a_A-0, _x000a_No Data-1"/>
    <s v="P-S2_Onsite"/>
    <s v="P-S2_Onsite"/>
    <s v="P-S2_Onsite"/>
    <s v="P-S2_Onsite"/>
    <s v="No Data"/>
    <x v="13"/>
    <s v="Activated"/>
    <s v="Onsite"/>
    <x v="416"/>
    <x v="0"/>
  </r>
  <r>
    <n v="433"/>
    <s v="MSc DS-AI"/>
    <s v="2025EM1100433"/>
    <s v="2025em1100433@bitspilani-digital.edu.in"/>
    <s v="PUSHPAK C HEGDE"/>
    <s v="MALE"/>
    <s v="`+91-8976839681"/>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417"/>
    <x v="1"/>
  </r>
  <r>
    <n v="434"/>
    <s v="MSc DS-AI"/>
    <s v="2025EM1100434"/>
    <s v="2025em1100434@bitspilani-digital.edu.in"/>
    <s v="JULIAN ANTONY RAJ J"/>
    <s v="MALE"/>
    <s v="`+91-9035270517"/>
    <n v="15"/>
    <n v="15"/>
    <s v="A"/>
    <s v="A"/>
    <n v="30"/>
    <n v="65"/>
    <s v="Statistical Modelling &amp; Inferencing"/>
    <s v="MDS DF401"/>
    <s v="1 missed"/>
    <s v="1 missed"/>
    <n v="2"/>
    <n v="0"/>
    <n v="0.66666666666666663"/>
    <n v="0"/>
    <s v="2 missed"/>
    <n v="2"/>
    <n v="0.5"/>
    <x v="6"/>
    <s v="No Data"/>
    <s v="A-S2_Onsite"/>
    <s v="Absent"/>
    <s v="A-S2_Onsite"/>
    <n v="4.75"/>
    <n v="4.75"/>
    <n v="10"/>
    <n v="10"/>
    <n v="10"/>
    <n v="10"/>
    <n v="59"/>
    <n v="60"/>
    <s v="Data Pre-Processing"/>
    <s v="MDS DF402"/>
    <s v="0 missed"/>
    <s v="-"/>
    <n v="6"/>
    <s v="-"/>
    <n v="1"/>
    <s v="-"/>
    <s v="0 missed"/>
    <n v="6"/>
    <n v="1"/>
    <x v="1"/>
    <s v="No Data"/>
    <s v="A-S2_Onsite"/>
    <s v="Absent"/>
    <s v="A-S2_Onsite"/>
    <n v="20"/>
    <s v="A"/>
    <n v="20"/>
    <n v="60"/>
    <s v="Feature Engineering"/>
    <s v="MDS DF403"/>
    <s v="0 missed"/>
    <s v="1 missed"/>
    <n v="1"/>
    <n v="0"/>
    <n v="1"/>
    <n v="0"/>
    <s v="1 missed"/>
    <n v="1"/>
    <n v="0.5"/>
    <x v="2"/>
    <s v="No Data"/>
    <s v="A-S2_Onsite"/>
    <s v="Absent"/>
    <s v="A-S2_Onsite"/>
    <s v="A"/>
    <n v="19"/>
    <s v="A"/>
    <n v="19"/>
    <n v="60"/>
    <s v="Data Visualization &amp; Storytelling"/>
    <s v="MDS DF404"/>
    <s v="1 missed"/>
    <s v="1 missed"/>
    <n v="1"/>
    <n v="0"/>
    <n v="0.5"/>
    <n v="0"/>
    <s v="2 missed"/>
    <n v="1"/>
    <n v="0.33333333333333331"/>
    <x v="4"/>
    <s v="No Data"/>
    <s v="A-S2_Onsite"/>
    <s v="Absent"/>
    <s v="A-S2_Onsite"/>
    <n v="5.5"/>
    <n v="6.625"/>
    <s v="A"/>
    <s v="A"/>
    <s v="A"/>
    <n v="12.12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ion Pending"/>
    <s v="Onsite"/>
    <x v="418"/>
    <x v="1"/>
  </r>
  <r>
    <n v="435"/>
    <s v="MSc DS-AI"/>
    <s v="2025EM1100435"/>
    <s v="2025em1100435@bitspilani-digital.edu.in"/>
    <s v="VINOD M"/>
    <s v="MALE"/>
    <s v="`+91-8088019955"/>
    <s v="A"/>
    <n v="15"/>
    <n v="15"/>
    <n v="14"/>
    <n v="44"/>
    <n v="65"/>
    <s v="Statistical Modelling &amp; Inferencing"/>
    <s v="MDS DF401"/>
    <s v="1 missed"/>
    <s v="0 missed"/>
    <n v="2"/>
    <n v="1"/>
    <n v="0.66666666666666663"/>
    <n v="1"/>
    <s v="1 missed"/>
    <n v="3"/>
    <n v="0.75"/>
    <x v="4"/>
    <s v="P-S1_Onsite"/>
    <s v="No Data"/>
    <s v="Present"/>
    <s v="P-S1_Onsite"/>
    <n v="4.75"/>
    <n v="4.25"/>
    <n v="10"/>
    <n v="10"/>
    <n v="10"/>
    <n v="10"/>
    <n v="58"/>
    <n v="60"/>
    <s v="Data Pre-Processing"/>
    <s v="MDS DF402"/>
    <s v="0 missed"/>
    <s v="-"/>
    <n v="6"/>
    <s v="-"/>
    <n v="1"/>
    <s v="-"/>
    <s v="0 missed"/>
    <n v="6"/>
    <n v="1"/>
    <x v="1"/>
    <s v="P-S1_Onsite"/>
    <s v="No Data"/>
    <s v="Present"/>
    <s v="P-S1_Onsite"/>
    <n v="19"/>
    <n v="30"/>
    <n v="49"/>
    <n v="60"/>
    <s v="Feature Engineering"/>
    <s v="MDS DF403"/>
    <s v="0 missed"/>
    <s v="0 missed"/>
    <n v="1"/>
    <n v="1"/>
    <n v="1"/>
    <n v="1"/>
    <s v="0 missed"/>
    <n v="2"/>
    <n v="1"/>
    <x v="1"/>
    <s v="No Data"/>
    <s v="P-S2_Onsite"/>
    <s v="Present"/>
    <s v="P-S2_Onsite"/>
    <n v="20"/>
    <s v="A"/>
    <n v="16"/>
    <n v="36"/>
    <n v="60"/>
    <s v="Data Visualization &amp; Storytelling"/>
    <s v="MDS DF404"/>
    <s v="1 missed"/>
    <s v="0 missed"/>
    <n v="1"/>
    <n v="1"/>
    <n v="0.5"/>
    <n v="1"/>
    <s v="1 missed"/>
    <n v="2"/>
    <n v="0.66666666666666663"/>
    <x v="2"/>
    <s v="No Data"/>
    <s v="P-S2_Onsite"/>
    <s v="Present"/>
    <s v="P-S2_Onsite"/>
    <n v="5"/>
    <s v="A"/>
    <n v="8"/>
    <n v="16"/>
    <n v="17"/>
    <n v="46"/>
    <n v="65"/>
    <s v="Data Stores &amp; Pipelines"/>
    <s v="MDS DF406"/>
    <s v="1 missed"/>
    <s v="0 missed"/>
    <n v="2"/>
    <n v="2"/>
    <n v="0.66666666666666663"/>
    <n v="1"/>
    <s v="1 missed"/>
    <n v="4"/>
    <n v="0.8"/>
    <x v="2"/>
    <s v="No Data"/>
    <s v="P-S2_Onsite"/>
    <s v="Present"/>
    <s v="P-S2_Onsite"/>
    <s v="P-2, _x000a_A-0, _x000a_No Data-3"/>
    <s v="P-3, _x000a_A-0, _x000a_No Data-2"/>
    <s v="P-S1_Onsite"/>
    <s v="P-S1_Onsite"/>
    <s v="P-S2_Onsite"/>
    <s v="P-S2_Onsite"/>
    <s v="P-S2_Onsite"/>
    <x v="0"/>
    <s v="Activated"/>
    <s v="Onsite"/>
    <x v="419"/>
    <x v="0"/>
  </r>
  <r>
    <n v="436"/>
    <s v="MSc DS-AI"/>
    <s v="2025EM1100436"/>
    <s v="2025em1100436@bitspilani-digital.edu.in"/>
    <s v="NIKHIL R"/>
    <s v="MALE"/>
    <s v="`+91-8590645493"/>
    <n v="15"/>
    <n v="15"/>
    <n v="15"/>
    <n v="15"/>
    <n v="60"/>
    <n v="65"/>
    <s v="Statistical Modelling &amp; Inferencing"/>
    <s v="MDS DF401"/>
    <s v="0 missed"/>
    <s v="0 missed"/>
    <n v="3"/>
    <n v="1"/>
    <n v="1"/>
    <n v="1"/>
    <s v="0 missed"/>
    <n v="4"/>
    <n v="1"/>
    <x v="1"/>
    <s v="No Data"/>
    <s v="P-S2_Onsite"/>
    <s v="Present"/>
    <s v="P-S2_Onsite"/>
    <n v="4.75"/>
    <n v="2.5"/>
    <n v="10"/>
    <n v="10"/>
    <n v="10"/>
    <n v="10"/>
    <n v="54.5"/>
    <n v="60"/>
    <s v="Data Pre-Processing"/>
    <s v="MDS DF402"/>
    <s v="0 missed"/>
    <s v="-"/>
    <n v="6"/>
    <s v="-"/>
    <n v="1"/>
    <s v="-"/>
    <s v="0 missed"/>
    <n v="6"/>
    <n v="1"/>
    <x v="1"/>
    <s v="No Data"/>
    <s v="P-S2_Onsite"/>
    <s v="Present"/>
    <s v="P-S2_Onsite"/>
    <n v="20"/>
    <n v="13.5"/>
    <n v="33.5"/>
    <n v="60"/>
    <s v="Feature Engineering"/>
    <s v="MDS DF403"/>
    <s v="0 missed"/>
    <s v="0 missed"/>
    <n v="1"/>
    <n v="1"/>
    <n v="1"/>
    <n v="1"/>
    <s v="0 missed"/>
    <n v="2"/>
    <n v="1"/>
    <x v="1"/>
    <s v="No Data"/>
    <s v="P-S2_Onsite"/>
    <s v="Present"/>
    <s v="P-S2_Onsite"/>
    <n v="19"/>
    <n v="20"/>
    <n v="16"/>
    <n v="55"/>
    <n v="60"/>
    <s v="Data Visualization &amp; Storytelling"/>
    <s v="MDS DF404"/>
    <s v="0 missed"/>
    <s v="0 missed"/>
    <n v="2"/>
    <n v="1"/>
    <n v="1"/>
    <n v="1"/>
    <s v="0 missed"/>
    <n v="3"/>
    <n v="1"/>
    <x v="1"/>
    <s v="No Data"/>
    <s v="P-S2_Onsite"/>
    <s v="Present"/>
    <s v="P-S2_Onsite"/>
    <s v="A"/>
    <s v="A"/>
    <n v="9"/>
    <s v="A"/>
    <s v="A"/>
    <n v="9"/>
    <n v="65"/>
    <s v="Data Stores &amp; Pipelines"/>
    <s v="MDS DF406"/>
    <s v="2 missed"/>
    <s v="2 missed"/>
    <n v="1"/>
    <n v="0"/>
    <n v="0.33333333333333331"/>
    <n v="0"/>
    <s v="4 missed"/>
    <n v="1"/>
    <n v="0.2"/>
    <x v="5"/>
    <s v="No Data"/>
    <s v="P-S2_Onsite"/>
    <s v="Present"/>
    <s v="P-S2_Onsite"/>
    <s v="P-0, _x000a_A-0, _x000a_No Data-5"/>
    <s v="P-5, _x000a_A-0, _x000a_No Data-0"/>
    <s v="P-S2_Onsite"/>
    <s v="P-S2_Onsite"/>
    <s v="P-S2_Onsite"/>
    <s v="P-S2_Onsite"/>
    <s v="P-S2_Onsite"/>
    <x v="0"/>
    <s v="Activated"/>
    <s v="Onsite"/>
    <x v="420"/>
    <x v="0"/>
  </r>
  <r>
    <n v="437"/>
    <s v="MSc DS-AI"/>
    <s v="2025EM1100437"/>
    <s v="2025em1100437@bitspilani-digital.edu.in"/>
    <s v="LELLA CHITRITA REDDY"/>
    <s v="FEMALE"/>
    <s v="`+91-9866138697"/>
    <n v="14.333"/>
    <n v="13.5"/>
    <n v="15"/>
    <n v="18"/>
    <n v="60.832999999999998"/>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P-S1_Onsite"/>
    <s v="No Data"/>
    <s v="Present"/>
    <s v="P-S1_Onsite"/>
    <n v="20"/>
    <n v="31"/>
    <n v="51"/>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P-S1_Onsite"/>
    <s v="No Data"/>
    <s v="Present"/>
    <s v="P-S1_Onsite"/>
    <n v="6"/>
    <n v="7"/>
    <n v="9"/>
    <n v="12"/>
    <n v="19"/>
    <n v="53"/>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421"/>
    <x v="0"/>
  </r>
  <r>
    <n v="438"/>
    <s v="MSc DS-AI"/>
    <s v="2025EM1100438"/>
    <s v="2025em1100438@bitspilani-digital.edu.in"/>
    <s v="RAHUL KUMAR"/>
    <s v="MALE"/>
    <s v="`+91-8130791106"/>
    <n v="15"/>
    <s v="A"/>
    <n v="15"/>
    <s v="A"/>
    <n v="30"/>
    <n v="65"/>
    <s v="Statistical Modelling &amp; Inferencing"/>
    <s v="MDS DF401"/>
    <s v="1 missed"/>
    <s v="1 missed"/>
    <n v="2"/>
    <n v="0"/>
    <n v="0.66666666666666663"/>
    <n v="0"/>
    <s v="2 missed"/>
    <n v="2"/>
    <n v="0.5"/>
    <x v="6"/>
    <s v="P-S1_Onsite"/>
    <s v="No Data"/>
    <s v="Present"/>
    <s v="P-S1_Onsite"/>
    <n v="4.25"/>
    <n v="4.5"/>
    <n v="9"/>
    <s v="A"/>
    <n v="10"/>
    <n v="10"/>
    <n v="46.5"/>
    <n v="60"/>
    <s v="Data Pre-Processing"/>
    <s v="MDS DF402"/>
    <s v="1 missed"/>
    <s v="-"/>
    <n v="5"/>
    <s v="-"/>
    <n v="0.83333333333333337"/>
    <s v="-"/>
    <s v="1 missed"/>
    <n v="5"/>
    <n v="0.83333333333333337"/>
    <x v="2"/>
    <s v="No Data"/>
    <s v="P-S2_Onsite"/>
    <s v="Present"/>
    <s v="P-S2_Onsite"/>
    <n v="20"/>
    <n v="23"/>
    <n v="43"/>
    <n v="60"/>
    <s v="Feature Engineering"/>
    <s v="MDS DF403"/>
    <s v="0 missed"/>
    <s v="0 missed"/>
    <n v="1"/>
    <n v="1"/>
    <n v="1"/>
    <n v="1"/>
    <s v="0 missed"/>
    <n v="2"/>
    <n v="1"/>
    <x v="1"/>
    <s v="P-S1_Onsite"/>
    <s v="No Data"/>
    <s v="Present"/>
    <s v="P-S1_Onsite"/>
    <s v="A"/>
    <n v="20"/>
    <n v="19"/>
    <n v="39"/>
    <n v="60"/>
    <s v="Data Visualization &amp; Storytelling"/>
    <s v="MDS DF404"/>
    <s v="1 missed"/>
    <s v="0 missed"/>
    <n v="1"/>
    <n v="1"/>
    <n v="0.5"/>
    <n v="1"/>
    <s v="1 missed"/>
    <n v="2"/>
    <n v="0.66666666666666663"/>
    <x v="2"/>
    <s v="P-S1_Onsite"/>
    <s v="No Data"/>
    <s v="Present"/>
    <s v="P-S1_Onsite"/>
    <n v="5"/>
    <s v="A"/>
    <n v="9"/>
    <s v="A"/>
    <n v="18"/>
    <n v="32"/>
    <n v="65"/>
    <s v="Data Stores &amp; Pipelines"/>
    <s v="MDS DF406"/>
    <s v="1 missed"/>
    <s v="1 missed"/>
    <n v="2"/>
    <n v="1"/>
    <n v="0.66666666666666663"/>
    <n v="0.5"/>
    <s v="2 missed"/>
    <n v="3"/>
    <n v="0.6"/>
    <x v="11"/>
    <s v="No Data"/>
    <s v="P-S2_Onsite"/>
    <s v="Present"/>
    <s v="P-S2_Onsite"/>
    <s v="P-3, _x000a_A-0, _x000a_No Data-2"/>
    <s v="P-2, _x000a_A-0, _x000a_No Data-3"/>
    <s v="P-S1_Onsite"/>
    <s v="P-S2_Onsite"/>
    <s v="P-S1_Onsite"/>
    <s v="P-S1_Onsite"/>
    <s v="P-S2_Onsite"/>
    <x v="0"/>
    <s v="Activated"/>
    <s v="Onsite"/>
    <x v="422"/>
    <x v="0"/>
  </r>
  <r>
    <n v="439"/>
    <s v="MSc DS-AI"/>
    <s v="2025EM1100439"/>
    <s v="2025em1100439@bitspilani-digital.edu.in"/>
    <s v="KARTHIK M"/>
    <s v="MALE"/>
    <s v="`+1-4699006454"/>
    <n v="15"/>
    <n v="15"/>
    <n v="15"/>
    <n v="16"/>
    <n v="61"/>
    <n v="65"/>
    <s v="Statistical Modelling &amp; Inferencing"/>
    <s v="MDS DF401"/>
    <s v="0 missed"/>
    <s v="0 missed"/>
    <n v="3"/>
    <n v="1"/>
    <n v="1"/>
    <n v="1"/>
    <s v="0 missed"/>
    <n v="4"/>
    <n v="1"/>
    <x v="1"/>
    <s v="No Data"/>
    <s v="P-S2_Online"/>
    <s v="Present"/>
    <s v="P-S2_Online"/>
    <n v="4.5"/>
    <n v="5"/>
    <n v="10"/>
    <n v="10"/>
    <n v="10"/>
    <n v="10"/>
    <n v="59"/>
    <n v="60"/>
    <s v="Data Pre-Processing"/>
    <s v="MDS DF402"/>
    <s v="0 missed"/>
    <s v="-"/>
    <n v="6"/>
    <s v="-"/>
    <n v="1"/>
    <s v="-"/>
    <s v="0 missed"/>
    <n v="6"/>
    <n v="1"/>
    <x v="1"/>
    <s v="No Data"/>
    <s v="P-S2_Online"/>
    <s v="Present"/>
    <s v="P-S2_Online"/>
    <n v="20"/>
    <n v="13"/>
    <n v="33"/>
    <n v="60"/>
    <s v="Feature Engineering"/>
    <s v="MDS DF403"/>
    <s v="0 missed"/>
    <s v="0 missed"/>
    <n v="1"/>
    <n v="1"/>
    <n v="1"/>
    <n v="1"/>
    <s v="0 missed"/>
    <n v="2"/>
    <n v="1"/>
    <x v="1"/>
    <s v="No Data"/>
    <s v="P-S2_Online"/>
    <s v="Present"/>
    <s v="P-S2_Online"/>
    <n v="19"/>
    <n v="20"/>
    <n v="18"/>
    <n v="57"/>
    <n v="60"/>
    <s v="Data Visualization &amp; Storytelling"/>
    <s v="MDS DF404"/>
    <s v="0 missed"/>
    <s v="0 missed"/>
    <n v="2"/>
    <n v="1"/>
    <n v="1"/>
    <n v="1"/>
    <s v="0 missed"/>
    <n v="3"/>
    <n v="1"/>
    <x v="1"/>
    <s v="No Data"/>
    <s v="P-S2_Online"/>
    <s v="Present"/>
    <s v="P-S2_Online"/>
    <n v="8"/>
    <n v="5.75"/>
    <s v="A"/>
    <n v="12"/>
    <n v="17"/>
    <n v="42.75"/>
    <n v="65"/>
    <s v="Data Stores &amp; Pipelines"/>
    <s v="MDS DF406"/>
    <s v="1 missed"/>
    <s v="0 missed"/>
    <n v="2"/>
    <n v="2"/>
    <n v="0.66666666666666663"/>
    <n v="1"/>
    <s v="1 missed"/>
    <n v="4"/>
    <n v="0.8"/>
    <x v="2"/>
    <s v="No Data"/>
    <s v="P-S2_Online"/>
    <s v="Present"/>
    <s v="P-S2_Online"/>
    <s v="P-0, _x000a_A-0, _x000a_No Data-5"/>
    <s v="P-5, _x000a_A-0, _x000a_No Data-0"/>
    <s v="P-S2_Online"/>
    <s v="P-S2_Online"/>
    <s v="P-S2_Online"/>
    <s v="P-S2_Online"/>
    <s v="P-S2_Online"/>
    <x v="0"/>
    <s v="Activated"/>
    <s v="Online"/>
    <x v="423"/>
    <x v="0"/>
  </r>
  <r>
    <n v="440"/>
    <s v="MSc DS-AI"/>
    <s v="2025EM1100440"/>
    <s v="2025em1100440@bitspilani-digital.edu.in"/>
    <s v="SANJAY KHANDELWAL"/>
    <s v="MALE"/>
    <s v="`+91-8511139642"/>
    <n v="9.6669999999999998"/>
    <n v="10.5"/>
    <n v="10.5"/>
    <n v="6"/>
    <n v="36.667000000000002"/>
    <n v="65"/>
    <s v="Statistical Modelling &amp; Inferencing"/>
    <s v="MDS DF401"/>
    <s v="0 missed"/>
    <s v="0 missed"/>
    <n v="3"/>
    <n v="1"/>
    <n v="1"/>
    <n v="1"/>
    <s v="0 missed"/>
    <n v="4"/>
    <n v="1"/>
    <x v="1"/>
    <s v="No Data"/>
    <s v="P-S2_Onsite"/>
    <s v="Present"/>
    <s v="P-S2_Onsite"/>
    <n v="3.75"/>
    <n v="3.75"/>
    <n v="10"/>
    <n v="9"/>
    <n v="9"/>
    <n v="9"/>
    <n v="52"/>
    <n v="60"/>
    <s v="Data Pre-Processing"/>
    <s v="MDS DF402"/>
    <s v="0 missed"/>
    <s v="-"/>
    <n v="6"/>
    <s v="-"/>
    <n v="1"/>
    <s v="-"/>
    <s v="0 missed"/>
    <n v="6"/>
    <n v="1"/>
    <x v="1"/>
    <s v="No Data"/>
    <s v="P-S2_Onsite"/>
    <s v="Present"/>
    <s v="P-S2_Onsite"/>
    <s v="A"/>
    <n v="7.5"/>
    <n v="7.5"/>
    <n v="60"/>
    <s v="Feature Engineering"/>
    <s v="MDS DF403"/>
    <s v="1 missed"/>
    <s v="0 missed"/>
    <n v="0"/>
    <n v="1"/>
    <n v="0"/>
    <n v="1"/>
    <s v="1 missed"/>
    <n v="1"/>
    <n v="0.5"/>
    <x v="3"/>
    <s v="No Data"/>
    <s v="A-S2_Onsite"/>
    <s v="Absent"/>
    <s v="A-S2_Onsite"/>
    <n v="17"/>
    <n v="16"/>
    <n v="14"/>
    <n v="47"/>
    <n v="60"/>
    <s v="Data Visualization &amp; Storytelling"/>
    <s v="MDS DF404"/>
    <s v="0 missed"/>
    <s v="0 missed"/>
    <n v="2"/>
    <n v="1"/>
    <n v="1"/>
    <n v="1"/>
    <s v="0 missed"/>
    <n v="3"/>
    <n v="1"/>
    <x v="1"/>
    <s v="No Data"/>
    <s v="P-S2_Onsite"/>
    <s v="Present"/>
    <s v="P-S2_Onsite"/>
    <n v="4.5"/>
    <n v="6"/>
    <n v="8"/>
    <s v="A"/>
    <s v="A"/>
    <n v="18.5"/>
    <n v="65"/>
    <s v="Data Stores &amp; Pipelines"/>
    <s v="MDS DF406"/>
    <s v="0 missed"/>
    <s v="2 missed"/>
    <n v="3"/>
    <n v="0"/>
    <n v="1"/>
    <n v="0"/>
    <s v="2 missed"/>
    <n v="3"/>
    <n v="0.6"/>
    <x v="7"/>
    <s v="No Data"/>
    <s v="P-S2_Onsite"/>
    <s v="Present"/>
    <s v="P-S2_Onsite"/>
    <s v="P-0, _x000a_A-0, _x000a_No Data-5"/>
    <s v="P-4, _x000a_A-1, _x000a_No Data-0"/>
    <s v="P-S2_Onsite"/>
    <s v="P-S2_Onsite"/>
    <s v="A-S2_Onsite"/>
    <s v="P-S2_Onsite"/>
    <s v="P-S2_Onsite"/>
    <x v="5"/>
    <s v="Activated"/>
    <s v="Onsite"/>
    <x v="424"/>
    <x v="0"/>
  </r>
  <r>
    <n v="441"/>
    <s v="MSc DS-AI"/>
    <s v="2025EM1100441"/>
    <s v="2025em1100441@bitspilani-digital.edu.in"/>
    <s v="KURLAGUNDA RAGHUVAMSHI"/>
    <s v="MALE"/>
    <s v="`+91-9441548940"/>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425"/>
    <x v="1"/>
  </r>
  <r>
    <n v="442"/>
    <s v="MSc DS-AI"/>
    <s v="2025EM1100442"/>
    <s v="2025em1100442@bitspilani-digital.edu.in"/>
    <s v="GANATRA JAIMIN TUSHARKUMAR"/>
    <s v="MALE"/>
    <s v="`+91-7383999716"/>
    <n v="15"/>
    <n v="15"/>
    <n v="15"/>
    <n v="18"/>
    <n v="63"/>
    <n v="65"/>
    <s v="Statistical Modelling &amp; Inferencing"/>
    <s v="MDS DF401"/>
    <s v="0 missed"/>
    <s v="0 missed"/>
    <n v="3"/>
    <n v="1"/>
    <n v="1"/>
    <n v="1"/>
    <s v="0 missed"/>
    <n v="4"/>
    <n v="1"/>
    <x v="1"/>
    <s v="No Data"/>
    <s v="P-S2_Onsite"/>
    <s v="Present"/>
    <s v="P-S2_Onsite"/>
    <n v="4.5"/>
    <n v="4.5"/>
    <n v="10"/>
    <n v="10"/>
    <n v="10"/>
    <n v="10"/>
    <n v="58"/>
    <n v="60"/>
    <s v="Data Pre-Processing"/>
    <s v="MDS DF402"/>
    <s v="0 missed"/>
    <s v="-"/>
    <n v="6"/>
    <s v="-"/>
    <n v="1"/>
    <s v="-"/>
    <s v="0 missed"/>
    <n v="6"/>
    <n v="1"/>
    <x v="1"/>
    <s v="P-S1_Onsite"/>
    <s v="No Data"/>
    <s v="Present"/>
    <s v="P-S1_Onsite"/>
    <n v="20"/>
    <n v="19"/>
    <n v="39"/>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P-S1_Onsite"/>
    <s v="No Data"/>
    <s v="Present"/>
    <s v="P-S1_Onsite"/>
    <n v="5.5"/>
    <s v="A"/>
    <n v="9"/>
    <n v="16"/>
    <n v="18"/>
    <n v="48.5"/>
    <n v="65"/>
    <s v="Data Stores &amp; Pipelines"/>
    <s v="MDS DF406"/>
    <s v="1 missed"/>
    <s v="0 missed"/>
    <n v="2"/>
    <n v="2"/>
    <n v="0.66666666666666663"/>
    <n v="1"/>
    <s v="1 missed"/>
    <n v="4"/>
    <n v="0.8"/>
    <x v="2"/>
    <s v="No Data"/>
    <s v="P-S2_Onsite"/>
    <s v="Present"/>
    <s v="P-S2_Onsite"/>
    <s v="P-2, _x000a_A-0, _x000a_No Data-3"/>
    <s v="P-3, _x000a_A-0, _x000a_No Data-2"/>
    <s v="P-S2_Onsite"/>
    <s v="P-S1_Onsite"/>
    <s v="P-S2_Onsite"/>
    <s v="P-S1_Onsite"/>
    <s v="P-S2_Onsite"/>
    <x v="0"/>
    <s v="Activated"/>
    <s v="Onsite"/>
    <x v="426"/>
    <x v="0"/>
  </r>
  <r>
    <n v="443"/>
    <s v="MSc DS-AI"/>
    <s v="2025EM1100443"/>
    <s v="2025em1100443@bitspilani-digital.edu.in"/>
    <s v="FRENNY THAKKAR"/>
    <s v="FEMALE"/>
    <s v="`+91-7679794035"/>
    <s v="A"/>
    <s v="A"/>
    <s v="A"/>
    <s v="A"/>
    <n v="0"/>
    <n v="65"/>
    <s v="Statistical Modelling &amp; Inferencing"/>
    <s v="MDS DF401"/>
    <s v="3 missed"/>
    <s v="1 missed"/>
    <n v="0"/>
    <n v="0"/>
    <n v="0"/>
    <n v="0"/>
    <s v="4 missed"/>
    <n v="0"/>
    <n v="0"/>
    <x v="0"/>
    <s v="No Data"/>
    <s v="P-S2_Onsite"/>
    <s v="Present"/>
    <s v="P-S2_Onsite"/>
    <s v="A"/>
    <s v="A"/>
    <s v="A"/>
    <s v="A"/>
    <s v="A"/>
    <s v="A"/>
    <n v="0"/>
    <n v="60"/>
    <s v="Data Pre-Processing"/>
    <s v="MDS DF402"/>
    <s v="6 missed"/>
    <s v="-"/>
    <n v="0"/>
    <s v="-"/>
    <n v="0"/>
    <s v="-"/>
    <s v="6 missed"/>
    <n v="0"/>
    <n v="0"/>
    <x v="0"/>
    <s v="No Data"/>
    <s v="P-S2_Onsite"/>
    <s v="Present"/>
    <s v="P-S2_Onsite"/>
    <s v="A"/>
    <n v="0"/>
    <n v="0"/>
    <n v="60"/>
    <s v="Feature Engineering"/>
    <s v="MDS DF403"/>
    <s v="1 missed"/>
    <s v="0 missed"/>
    <n v="0"/>
    <n v="1"/>
    <n v="0"/>
    <n v="1"/>
    <s v="1 missed"/>
    <n v="1"/>
    <n v="0.5"/>
    <x v="3"/>
    <s v="No Data"/>
    <s v="P-S2_Onsite"/>
    <s v="Present"/>
    <s v="P-S2_Onsite"/>
    <s v="A"/>
    <n v="20"/>
    <s v="A"/>
    <n v="20"/>
    <n v="60"/>
    <s v="Data Visualization &amp; Storytelling"/>
    <s v="MDS DF404"/>
    <s v="1 missed"/>
    <s v="1 missed"/>
    <n v="1"/>
    <n v="0"/>
    <n v="0.5"/>
    <n v="0"/>
    <s v="2 missed"/>
    <n v="1"/>
    <n v="0.33333333333333331"/>
    <x v="4"/>
    <s v="No Data"/>
    <s v="P-S2_Onsite"/>
    <s v="Present"/>
    <s v="P-S2_Onsite"/>
    <s v="A"/>
    <s v="A"/>
    <s v="A"/>
    <s v="A"/>
    <s v="A"/>
    <n v="0"/>
    <n v="65"/>
    <s v="Data Stores &amp; Pipelines"/>
    <s v="MDS DF406"/>
    <s v="3 missed"/>
    <s v="2 missed"/>
    <n v="0"/>
    <n v="0"/>
    <n v="0"/>
    <n v="0"/>
    <s v="5 missed"/>
    <n v="0"/>
    <n v="0"/>
    <x v="0"/>
    <s v="No Data"/>
    <s v="P-S2_Onsite"/>
    <s v="Present"/>
    <s v="P-S2_Onsite"/>
    <s v="P-0, _x000a_A-0, _x000a_No Data-5"/>
    <s v="P-5, _x000a_A-0, _x000a_No Data-0"/>
    <s v="P-S2_Onsite"/>
    <s v="P-S2_Onsite"/>
    <s v="P-S2_Onsite"/>
    <s v="P-S2_Onsite"/>
    <s v="P-S2_Onsite"/>
    <x v="0"/>
    <s v="Activated"/>
    <s v="Onsite"/>
    <x v="427"/>
    <x v="0"/>
  </r>
  <r>
    <n v="444"/>
    <s v="MSc DS-AI"/>
    <s v="2025EM1100444"/>
    <s v="2025em1100444@bitspilani-digital.edu.in"/>
    <s v="P SAI SIDDARTH"/>
    <s v="MALE"/>
    <s v="`+91-6281298968"/>
    <n v="10"/>
    <n v="15"/>
    <s v="A"/>
    <s v="A"/>
    <n v="25"/>
    <n v="65"/>
    <s v="Statistical Modelling &amp; Inferencing"/>
    <s v="MDS DF401"/>
    <s v="1 missed"/>
    <s v="1 missed"/>
    <n v="2"/>
    <n v="0"/>
    <n v="0.66666666666666663"/>
    <n v="0"/>
    <s v="2 missed"/>
    <n v="2"/>
    <n v="0.5"/>
    <x v="6"/>
    <s v="No Data"/>
    <s v="No Data"/>
    <s v="No Data"/>
    <s v="No Data"/>
    <n v="5"/>
    <n v="4.5"/>
    <n v="10"/>
    <n v="9"/>
    <n v="9"/>
    <n v="9"/>
    <n v="56"/>
    <n v="60"/>
    <s v="Data Pre-Processing"/>
    <s v="MDS DF402"/>
    <s v="0 missed"/>
    <s v="-"/>
    <n v="6"/>
    <s v="-"/>
    <n v="1"/>
    <s v="-"/>
    <s v="0 missed"/>
    <n v="6"/>
    <n v="1"/>
    <x v="1"/>
    <s v="No Data"/>
    <s v="P-S2_Onsite"/>
    <s v="Present"/>
    <s v="P-S2_Onsite"/>
    <n v="20"/>
    <s v="A"/>
    <n v="20"/>
    <n v="60"/>
    <s v="Feature Engineering"/>
    <s v="MDS DF403"/>
    <s v="0 missed"/>
    <s v="1 missed"/>
    <n v="1"/>
    <n v="0"/>
    <n v="1"/>
    <n v="0"/>
    <s v="1 missed"/>
    <n v="1"/>
    <n v="0.5"/>
    <x v="2"/>
    <s v="No Data"/>
    <s v="No Data"/>
    <s v="No Data"/>
    <s v="No Data"/>
    <n v="20"/>
    <n v="19"/>
    <n v="17"/>
    <n v="56"/>
    <n v="60"/>
    <s v="Data Visualization &amp; Storytelling"/>
    <s v="MDS DF404"/>
    <s v="0 missed"/>
    <s v="0 missed"/>
    <n v="2"/>
    <n v="1"/>
    <n v="1"/>
    <n v="1"/>
    <s v="0 missed"/>
    <n v="3"/>
    <n v="1"/>
    <x v="1"/>
    <s v="No Data"/>
    <s v="P-S2_Onsite"/>
    <s v="Present"/>
    <s v="P-S2_Onsite"/>
    <n v="6.5"/>
    <s v="A"/>
    <s v="A"/>
    <s v="A"/>
    <s v="A"/>
    <n v="6.5"/>
    <n v="65"/>
    <s v="Data Stores &amp; Pipelines"/>
    <s v="MDS DF406"/>
    <s v="2 missed"/>
    <s v="2 missed"/>
    <n v="1"/>
    <n v="0"/>
    <n v="0.33333333333333331"/>
    <n v="0"/>
    <s v="4 missed"/>
    <n v="1"/>
    <n v="0.2"/>
    <x v="5"/>
    <s v="No Data"/>
    <s v="No Data"/>
    <s v="No Data"/>
    <s v="No Data"/>
    <s v="P-0, _x000a_A-0, _x000a_No Data-5"/>
    <s v="P-2, _x000a_A-0, _x000a_No Data-3"/>
    <s v="No Data"/>
    <s v="P-S2_Onsite"/>
    <s v="No Data"/>
    <s v="P-S2_Onsite"/>
    <s v="No Data"/>
    <x v="9"/>
    <s v="Activated"/>
    <s v="Onsite"/>
    <x v="428"/>
    <x v="0"/>
  </r>
  <r>
    <n v="445"/>
    <s v="MSc DS-AI"/>
    <s v="2025EM1100445"/>
    <s v="2025em1100445@bitspilani-digital.edu.in"/>
    <s v="DESHPANDE SAURABH SUBHASH"/>
    <s v="MALE"/>
    <s v="`+91-7588581774"/>
    <n v="11.334"/>
    <n v="13.5"/>
    <n v="13.5"/>
    <n v="20"/>
    <n v="58.334000000000003"/>
    <n v="65"/>
    <s v="Statistical Modelling &amp; Inferencing"/>
    <s v="MDS DF401"/>
    <s v="0 missed"/>
    <s v="0 missed"/>
    <n v="3"/>
    <n v="1"/>
    <n v="1"/>
    <n v="1"/>
    <s v="0 missed"/>
    <n v="4"/>
    <n v="1"/>
    <x v="1"/>
    <s v="P-S1_Online"/>
    <s v="No Data"/>
    <s v="Present"/>
    <s v="P-S1_Online"/>
    <n v="3.25"/>
    <n v="2.5"/>
    <n v="10"/>
    <n v="10"/>
    <n v="5"/>
    <n v="8"/>
    <n v="44.5"/>
    <n v="60"/>
    <s v="Data Pre-Processing"/>
    <s v="MDS DF402"/>
    <s v="0 missed"/>
    <s v="-"/>
    <n v="6"/>
    <s v="-"/>
    <n v="1"/>
    <s v="-"/>
    <s v="0 missed"/>
    <n v="6"/>
    <n v="1"/>
    <x v="1"/>
    <s v="P-S1_Online"/>
    <s v="No Data"/>
    <s v="Present"/>
    <s v="P-S1_Online"/>
    <n v="18"/>
    <n v="9"/>
    <n v="27"/>
    <n v="60"/>
    <s v="Feature Engineering"/>
    <s v="MDS DF403"/>
    <s v="0 missed"/>
    <s v="0 missed"/>
    <n v="1"/>
    <n v="1"/>
    <n v="1"/>
    <n v="1"/>
    <s v="0 missed"/>
    <n v="2"/>
    <n v="1"/>
    <x v="1"/>
    <s v="P-S1_Online"/>
    <s v="No Data"/>
    <s v="Present"/>
    <s v="P-S1_Online"/>
    <n v="13"/>
    <n v="14"/>
    <n v="17"/>
    <n v="44"/>
    <n v="60"/>
    <s v="Data Visualization &amp; Storytelling"/>
    <s v="MDS DF404"/>
    <s v="0 missed"/>
    <s v="0 missed"/>
    <n v="2"/>
    <n v="1"/>
    <n v="1"/>
    <n v="1"/>
    <s v="0 missed"/>
    <n v="3"/>
    <n v="1"/>
    <x v="1"/>
    <s v="P-S1_Online"/>
    <s v="No Data"/>
    <s v="Present"/>
    <s v="P-S1_Online"/>
    <n v="3.5"/>
    <n v="5"/>
    <s v="A"/>
    <n v="18"/>
    <n v="20"/>
    <n v="46.5"/>
    <n v="65"/>
    <s v="Data Stores &amp; Pipelines"/>
    <s v="MDS DF406"/>
    <s v="1 missed"/>
    <s v="0 missed"/>
    <n v="2"/>
    <n v="2"/>
    <n v="0.66666666666666663"/>
    <n v="1"/>
    <s v="1 missed"/>
    <n v="4"/>
    <n v="0.8"/>
    <x v="2"/>
    <s v="P-S1_Online"/>
    <s v="No Data"/>
    <s v="Present"/>
    <s v="P-S1_Online"/>
    <s v="P-5, _x000a_A-0, _x000a_No Data-0"/>
    <s v="P-0, _x000a_A-0, _x000a_No Data-5"/>
    <s v="P-S1_Online"/>
    <s v="P-S1_Online"/>
    <s v="P-S1_Online"/>
    <s v="P-S1_Online"/>
    <s v="P-S1_Online"/>
    <x v="0"/>
    <s v="Activated"/>
    <s v="Online"/>
    <x v="429"/>
    <x v="0"/>
  </r>
  <r>
    <n v="446"/>
    <s v="MSc DS-AI"/>
    <s v="2025EM1100446"/>
    <s v="2025em1100446@bitspilani-digital.edu.in"/>
    <s v="KARSH VASHISHT"/>
    <s v="MALE"/>
    <s v="`+91-8810335210"/>
    <n v="14.667"/>
    <n v="15"/>
    <n v="15"/>
    <n v="17"/>
    <n v="61.667000000000002"/>
    <n v="65"/>
    <s v="Statistical Modelling &amp; Inferencing"/>
    <s v="MDS DF401"/>
    <s v="0 missed"/>
    <s v="0 missed"/>
    <n v="3"/>
    <n v="1"/>
    <n v="1"/>
    <n v="1"/>
    <s v="0 missed"/>
    <n v="4"/>
    <n v="1"/>
    <x v="1"/>
    <s v="P-S1_Onsite"/>
    <s v="No Data"/>
    <s v="Present"/>
    <s v="P-S1_Onsite"/>
    <n v="4.75"/>
    <n v="5"/>
    <n v="10"/>
    <n v="10"/>
    <n v="9"/>
    <n v="10"/>
    <n v="58.5"/>
    <n v="60"/>
    <s v="Data Pre-Processing"/>
    <s v="MDS DF402"/>
    <s v="0 missed"/>
    <s v="-"/>
    <n v="6"/>
    <s v="-"/>
    <n v="1"/>
    <s v="-"/>
    <s v="0 missed"/>
    <n v="6"/>
    <n v="1"/>
    <x v="1"/>
    <s v="No Data"/>
    <s v="P-S2_Onsite"/>
    <s v="Present"/>
    <s v="P-S2_Onsite"/>
    <n v="18"/>
    <n v="21"/>
    <n v="39"/>
    <n v="60"/>
    <s v="Feature Engineering"/>
    <s v="MDS DF403"/>
    <s v="0 missed"/>
    <s v="0 missed"/>
    <n v="1"/>
    <n v="1"/>
    <n v="1"/>
    <n v="1"/>
    <s v="0 missed"/>
    <n v="2"/>
    <n v="1"/>
    <x v="1"/>
    <s v="No Data"/>
    <s v="P-S2_Onsite"/>
    <s v="Present"/>
    <s v="P-S2_Onsite"/>
    <n v="20"/>
    <n v="19"/>
    <n v="19"/>
    <n v="58"/>
    <n v="60"/>
    <s v="Data Visualization &amp; Storytelling"/>
    <s v="MDS DF404"/>
    <s v="0 missed"/>
    <s v="0 missed"/>
    <n v="2"/>
    <n v="1"/>
    <n v="1"/>
    <n v="1"/>
    <s v="0 missed"/>
    <n v="3"/>
    <n v="1"/>
    <x v="1"/>
    <s v="P-S1_Onsite"/>
    <s v="No Data"/>
    <s v="Present"/>
    <s v="P-S1_Onsite"/>
    <n v="6.5"/>
    <n v="6.625"/>
    <n v="9"/>
    <n v="13"/>
    <n v="17"/>
    <n v="52.125"/>
    <n v="65"/>
    <s v="Data Stores &amp; Pipelines"/>
    <s v="MDS DF406"/>
    <s v="0 missed"/>
    <s v="0 missed"/>
    <n v="3"/>
    <n v="2"/>
    <n v="1"/>
    <n v="1"/>
    <s v="0 missed"/>
    <n v="5"/>
    <n v="1"/>
    <x v="1"/>
    <s v="No Data"/>
    <s v="P-S2_Onsite"/>
    <s v="Present"/>
    <s v="P-S2_Onsite"/>
    <s v="P-2, _x000a_A-0, _x000a_No Data-3"/>
    <s v="P-3, _x000a_A-0, _x000a_No Data-2"/>
    <s v="P-S1_Onsite"/>
    <s v="P-S2_Onsite"/>
    <s v="P-S2_Onsite"/>
    <s v="P-S1_Onsite"/>
    <s v="P-S2_Onsite"/>
    <x v="0"/>
    <s v="Activated"/>
    <s v="Onsite"/>
    <x v="430"/>
    <x v="0"/>
  </r>
  <r>
    <n v="447"/>
    <s v="MSc DS-AI"/>
    <s v="2025EM1100447"/>
    <s v="2025em1100447@bitspilani-digital.edu.in"/>
    <s v="HARJINDER SINGH"/>
    <s v="MALE"/>
    <s v="`+91-9646475922"/>
    <n v="15"/>
    <n v="15"/>
    <s v="A"/>
    <s v="A"/>
    <n v="30"/>
    <n v="65"/>
    <s v="Statistical Modelling &amp; Inferencing"/>
    <s v="MDS DF401"/>
    <s v="1 missed"/>
    <s v="1 missed"/>
    <n v="2"/>
    <n v="0"/>
    <n v="0.66666666666666663"/>
    <n v="0"/>
    <s v="2 missed"/>
    <n v="2"/>
    <n v="0.5"/>
    <x v="6"/>
    <s v="No Data"/>
    <s v="A-S2_Onsite"/>
    <s v="Absent"/>
    <s v="A-S2_Onsite"/>
    <n v="4.5"/>
    <n v="2.5"/>
    <n v="10"/>
    <n v="10"/>
    <s v="A"/>
    <s v="A"/>
    <n v="34"/>
    <n v="60"/>
    <s v="Data Pre-Processing"/>
    <s v="MDS DF402"/>
    <s v="2 missed"/>
    <s v="-"/>
    <n v="4"/>
    <s v="-"/>
    <n v="0.66666666666666663"/>
    <s v="-"/>
    <s v="2 missed"/>
    <n v="4"/>
    <n v="0.66666666666666663"/>
    <x v="5"/>
    <s v="No Data"/>
    <s v="A-S2_Onsite"/>
    <s v="Absent"/>
    <s v="A-S2_Onsite"/>
    <n v="20"/>
    <s v="A"/>
    <n v="20"/>
    <n v="60"/>
    <s v="Feature Engineering"/>
    <s v="MDS DF403"/>
    <s v="0 missed"/>
    <s v="1 missed"/>
    <n v="1"/>
    <n v="0"/>
    <n v="1"/>
    <n v="0"/>
    <s v="1 missed"/>
    <n v="1"/>
    <n v="0.5"/>
    <x v="2"/>
    <s v="No Data"/>
    <s v="A-S2_Onsite"/>
    <s v="Absent"/>
    <s v="A-S2_Onsite"/>
    <s v="A"/>
    <s v="A"/>
    <s v="A"/>
    <n v="0"/>
    <n v="60"/>
    <s v="Data Visualization &amp; Storytelling"/>
    <s v="MDS DF404"/>
    <s v="2 missed"/>
    <s v="1 missed"/>
    <n v="0"/>
    <n v="0"/>
    <n v="0"/>
    <n v="0"/>
    <s v="3 missed"/>
    <n v="0"/>
    <n v="0"/>
    <x v="0"/>
    <s v="No Data"/>
    <s v="A-S2_Onsite"/>
    <s v="Absent"/>
    <s v="A-S2_Onsite"/>
    <n v="6"/>
    <s v="A"/>
    <s v="A"/>
    <s v="A"/>
    <s v="A"/>
    <n v="6"/>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ion Pending"/>
    <s v="Onsite"/>
    <x v="431"/>
    <x v="1"/>
  </r>
  <r>
    <n v="448"/>
    <s v="MSc DS-AI"/>
    <s v="2025EM1100448"/>
    <s v="2025em1100448@bitspilani-digital.edu.in"/>
    <s v="PIYUSH ALANKAR"/>
    <s v="MALE"/>
    <s v="`+91-8586044580"/>
    <n v="15"/>
    <s v="A"/>
    <s v="A"/>
    <s v="A"/>
    <n v="15"/>
    <n v="65"/>
    <s v="Statistical Modelling &amp; Inferencing"/>
    <s v="MDS DF401"/>
    <s v="2 missed"/>
    <s v="1 missed"/>
    <n v="1"/>
    <n v="0"/>
    <n v="0.33333333333333331"/>
    <n v="0"/>
    <s v="3 missed"/>
    <n v="1"/>
    <n v="0.25"/>
    <x v="5"/>
    <s v="No Data"/>
    <s v="P-S2_Onsite"/>
    <s v="Present"/>
    <s v="P-S2_Onsite"/>
    <n v="4.75"/>
    <n v="2.5"/>
    <s v="A"/>
    <s v="A"/>
    <s v="A"/>
    <s v="A"/>
    <n v="14.5"/>
    <n v="60"/>
    <s v="Data Pre-Processing"/>
    <s v="MDS DF402"/>
    <s v="4 missed"/>
    <s v="-"/>
    <n v="2"/>
    <s v="-"/>
    <n v="0.33333333333333331"/>
    <s v="-"/>
    <s v="4 missed"/>
    <n v="2"/>
    <n v="0.33333333333333331"/>
    <x v="3"/>
    <s v="No Data"/>
    <s v="P-S2_Onsite"/>
    <s v="Present"/>
    <s v="P-S2_Onsite"/>
    <s v="A"/>
    <s v="A"/>
    <n v="0"/>
    <n v="60"/>
    <s v="Feature Engineering"/>
    <s v="MDS DF403"/>
    <s v="1 missed"/>
    <s v="1 missed"/>
    <n v="0"/>
    <n v="0"/>
    <n v="0"/>
    <n v="0"/>
    <s v="2 missed"/>
    <n v="0"/>
    <n v="0"/>
    <x v="0"/>
    <s v="No Data"/>
    <s v="P-S2_Onsite"/>
    <s v="Present"/>
    <s v="P-S2_Onsite"/>
    <s v="A"/>
    <s v="A"/>
    <s v="A"/>
    <n v="0"/>
    <n v="60"/>
    <s v="Data Visualization &amp; Storytelling"/>
    <s v="MDS DF404"/>
    <s v="2 missed"/>
    <s v="1 missed"/>
    <n v="0"/>
    <n v="0"/>
    <n v="0"/>
    <n v="0"/>
    <s v="3 missed"/>
    <n v="0"/>
    <n v="0"/>
    <x v="0"/>
    <s v="No Data"/>
    <s v="P-S2_Onsite"/>
    <s v="Present"/>
    <s v="P-S2_Onsite"/>
    <s v="A"/>
    <s v="A"/>
    <s v="A"/>
    <s v="A"/>
    <s v="A"/>
    <n v="0"/>
    <n v="65"/>
    <s v="Data Stores &amp; Pipelines"/>
    <s v="MDS DF406"/>
    <s v="3 missed"/>
    <s v="2 missed"/>
    <n v="0"/>
    <n v="0"/>
    <n v="0"/>
    <n v="0"/>
    <s v="5 missed"/>
    <n v="0"/>
    <n v="0"/>
    <x v="0"/>
    <s v="No Data"/>
    <s v="P-S2_Onsite"/>
    <s v="Present"/>
    <s v="P-S2_Onsite"/>
    <s v="P-0, _x000a_A-0, _x000a_No Data-5"/>
    <s v="P-5, _x000a_A-0, _x000a_No Data-0"/>
    <s v="P-S2_Onsite"/>
    <s v="P-S2_Onsite"/>
    <s v="P-S2_Onsite"/>
    <s v="P-S2_Onsite"/>
    <s v="P-S2_Onsite"/>
    <x v="0"/>
    <s v="Activated"/>
    <s v="Onsite"/>
    <x v="432"/>
    <x v="0"/>
  </r>
  <r>
    <n v="449"/>
    <s v="MSc DS-AI"/>
    <s v="2025EM1100449"/>
    <s v="2025em1100449@bitspilani-digital.edu.in"/>
    <s v="ROBIN"/>
    <s v="MALE"/>
    <s v="`+91-8861251600"/>
    <s v="A"/>
    <s v="A"/>
    <n v="15"/>
    <n v="11"/>
    <n v="26"/>
    <n v="65"/>
    <s v="Statistical Modelling &amp; Inferencing"/>
    <s v="MDS DF401"/>
    <s v="2 missed"/>
    <s v="0 missed"/>
    <n v="1"/>
    <n v="1"/>
    <n v="0.33333333333333331"/>
    <n v="1"/>
    <s v="2 missed"/>
    <n v="2"/>
    <n v="0.5"/>
    <x v="2"/>
    <s v="P-S1_Online"/>
    <s v="No Data"/>
    <s v="Present"/>
    <s v="P-S1_Online"/>
    <s v="A"/>
    <s v="A"/>
    <s v="A"/>
    <s v="A"/>
    <n v="7"/>
    <n v="9"/>
    <n v="16"/>
    <n v="60"/>
    <s v="Data Pre-Processing"/>
    <s v="MDS DF402"/>
    <s v="4 missed"/>
    <s v="-"/>
    <n v="2"/>
    <s v="-"/>
    <n v="0.33333333333333331"/>
    <s v="-"/>
    <s v="4 missed"/>
    <n v="2"/>
    <n v="0.33333333333333331"/>
    <x v="3"/>
    <s v="P-S1_Online"/>
    <s v="No Data"/>
    <s v="Present"/>
    <s v="P-S1_Online"/>
    <n v="16"/>
    <n v="14"/>
    <n v="30"/>
    <n v="60"/>
    <s v="Feature Engineering"/>
    <s v="MDS DF403"/>
    <s v="0 missed"/>
    <s v="0 missed"/>
    <n v="1"/>
    <n v="1"/>
    <n v="1"/>
    <n v="1"/>
    <s v="0 missed"/>
    <n v="2"/>
    <n v="1"/>
    <x v="1"/>
    <s v="P-S1_Online"/>
    <s v="No Data"/>
    <s v="Present"/>
    <s v="P-S1_Online"/>
    <s v="A"/>
    <s v="A"/>
    <n v="14"/>
    <n v="14"/>
    <n v="60"/>
    <s v="Data Visualization &amp; Storytelling"/>
    <s v="MDS DF404"/>
    <s v="2 missed"/>
    <s v="0 missed"/>
    <n v="0"/>
    <n v="1"/>
    <n v="0"/>
    <n v="1"/>
    <s v="2 missed"/>
    <n v="1"/>
    <n v="0.33333333333333331"/>
    <x v="5"/>
    <s v="P-S1_Online"/>
    <s v="No Data"/>
    <s v="Present"/>
    <s v="P-S1_Online"/>
    <s v="A"/>
    <n v="0"/>
    <s v="A"/>
    <s v="A"/>
    <s v="A"/>
    <n v="0"/>
    <n v="65"/>
    <s v="Data Stores &amp; Pipelines"/>
    <s v="MDS DF406"/>
    <s v="2 missed"/>
    <s v="2 missed"/>
    <n v="1"/>
    <n v="0"/>
    <n v="0.33333333333333331"/>
    <n v="0"/>
    <s v="4 missed"/>
    <n v="1"/>
    <n v="0.2"/>
    <x v="5"/>
    <s v="P-S1_Online"/>
    <s v="No Data"/>
    <s v="Present"/>
    <s v="P-S1_Online"/>
    <s v="P-5, _x000a_A-0, _x000a_No Data-0"/>
    <s v="P-0, _x000a_A-0, _x000a_No Data-5"/>
    <s v="P-S1_Online"/>
    <s v="P-S1_Online"/>
    <s v="P-S1_Online"/>
    <s v="P-S1_Online"/>
    <s v="P-S1_Online"/>
    <x v="0"/>
    <s v="Activated"/>
    <s v="Online"/>
    <x v="433"/>
    <x v="0"/>
  </r>
  <r>
    <n v="450"/>
    <s v="MSc DS-AI"/>
    <s v="2025EM1100450"/>
    <s v="2025em1100450@bitspilani-digital.edu.in"/>
    <s v="SACHIN KUMAR YADAV"/>
    <s v="MALE"/>
    <s v="`+91-8130188510"/>
    <n v="14"/>
    <n v="15"/>
    <n v="15"/>
    <n v="17"/>
    <n v="61"/>
    <n v="65"/>
    <s v="Statistical Modelling &amp; Inferencing"/>
    <s v="MDS DF401"/>
    <s v="0 missed"/>
    <s v="0 missed"/>
    <n v="3"/>
    <n v="1"/>
    <n v="1"/>
    <n v="1"/>
    <s v="0 missed"/>
    <n v="4"/>
    <n v="1"/>
    <x v="1"/>
    <s v="No Data"/>
    <s v="P-S2_Onsite"/>
    <s v="Present"/>
    <s v="P-S2_Onsite"/>
    <n v="5"/>
    <n v="4.75"/>
    <n v="10"/>
    <n v="10"/>
    <n v="9"/>
    <n v="10"/>
    <n v="58.5"/>
    <n v="60"/>
    <s v="Data Pre-Processing"/>
    <s v="MDS DF402"/>
    <s v="0 missed"/>
    <s v="-"/>
    <n v="6"/>
    <s v="-"/>
    <n v="1"/>
    <s v="-"/>
    <s v="0 missed"/>
    <n v="6"/>
    <n v="1"/>
    <x v="1"/>
    <s v="P-S1_Onsite"/>
    <s v="No Data"/>
    <s v="Present"/>
    <s v="P-S1_Onsite"/>
    <n v="19"/>
    <n v="20"/>
    <n v="39"/>
    <n v="60"/>
    <s v="Feature Engineering"/>
    <s v="MDS DF403"/>
    <s v="0 missed"/>
    <s v="0 missed"/>
    <n v="1"/>
    <n v="1"/>
    <n v="1"/>
    <n v="1"/>
    <s v="0 missed"/>
    <n v="2"/>
    <n v="1"/>
    <x v="1"/>
    <s v="No Data"/>
    <s v="P-S2_Onsite"/>
    <s v="Present"/>
    <s v="P-S2_Onsite"/>
    <n v="20"/>
    <n v="20"/>
    <n v="17"/>
    <n v="57"/>
    <n v="60"/>
    <s v="Data Visualization &amp; Storytelling"/>
    <s v="MDS DF404"/>
    <s v="0 missed"/>
    <s v="0 missed"/>
    <n v="2"/>
    <n v="1"/>
    <n v="1"/>
    <n v="1"/>
    <s v="0 missed"/>
    <n v="3"/>
    <n v="1"/>
    <x v="1"/>
    <s v="No Data"/>
    <s v="P-S2_Onsite"/>
    <s v="Present"/>
    <s v="P-S2_Onsite"/>
    <n v="5"/>
    <n v="7"/>
    <s v="A"/>
    <s v="A"/>
    <s v="A"/>
    <n v="12"/>
    <n v="65"/>
    <s v="Data Stores &amp; Pipelines"/>
    <s v="MDS DF406"/>
    <s v="1 missed"/>
    <s v="2 missed"/>
    <n v="2"/>
    <n v="0"/>
    <n v="0.66666666666666663"/>
    <n v="0"/>
    <s v="3 missed"/>
    <n v="2"/>
    <n v="0.4"/>
    <x v="4"/>
    <s v="No Data"/>
    <s v="No Data"/>
    <s v="No Data"/>
    <s v="No Data"/>
    <s v="P-1, _x000a_A-0, _x000a_No Data-4"/>
    <s v="P-3, _x000a_A-0, _x000a_No Data-2"/>
    <s v="P-S2_Onsite"/>
    <s v="P-S1_Onsite"/>
    <s v="P-S2_Onsite"/>
    <s v="P-S2_Onsite"/>
    <s v="No Data"/>
    <x v="13"/>
    <s v="Activated"/>
    <s v="Onsite"/>
    <x v="434"/>
    <x v="0"/>
  </r>
  <r>
    <n v="451"/>
    <s v="MSc DS-AI"/>
    <s v="2025EM1100451"/>
    <s v="2025em1100451@bitspilani-digital.edu.in"/>
    <s v="Modi Nisarg Arunbhai"/>
    <s v="MALE"/>
    <s v="`+1-4088360131"/>
    <s v="A"/>
    <s v="A"/>
    <s v="A"/>
    <s v="A"/>
    <n v="0"/>
    <n v="65"/>
    <s v="Statistical Modelling &amp; Inferencing"/>
    <s v="MDS DF401"/>
    <s v="3 missed"/>
    <s v="1 missed"/>
    <n v="0"/>
    <n v="0"/>
    <n v="0"/>
    <n v="0"/>
    <s v="4 missed"/>
    <n v="0"/>
    <n v="0"/>
    <x v="0"/>
    <s v="No Data"/>
    <s v="A-S2_Onsite"/>
    <s v="Absent"/>
    <s v="A-S2_Onsite"/>
    <n v="1.25"/>
    <s v="A"/>
    <s v="A"/>
    <s v="A"/>
    <s v="A"/>
    <s v="A"/>
    <n v="2.5"/>
    <n v="60"/>
    <s v="Data Pre-Processing"/>
    <s v="MDS DF402"/>
    <s v="5 missed"/>
    <s v="-"/>
    <n v="1"/>
    <s v="-"/>
    <n v="0.16666666666666666"/>
    <s v="-"/>
    <s v="5 missed"/>
    <n v="1"/>
    <n v="0.16666666666666666"/>
    <x v="6"/>
    <s v="No Data"/>
    <s v="A-S2_Onsite"/>
    <s v="Absent"/>
    <s v="A-S2_Onsite"/>
    <e v="#N/A"/>
    <e v="#N/A"/>
    <e v="#N/A"/>
    <e v="#N/A"/>
    <s v="Feature Engineering"/>
    <s v="MDS DF403"/>
    <s v="0 missed"/>
    <s v="0 missed"/>
    <n v="1"/>
    <n v="1"/>
    <n v="1"/>
    <n v="1"/>
    <s v="0 missed"/>
    <n v="2"/>
    <n v="1"/>
    <x v="1"/>
    <s v="No Data"/>
    <s v="No Data"/>
    <s v="No Data"/>
    <s v="No Data"/>
    <e v="#N/A"/>
    <e v="#N/A"/>
    <e v="#N/A"/>
    <e v="#N/A"/>
    <e v="#N/A"/>
    <s v="Data Visualization &amp; Storytelling"/>
    <s v="MDS DF404"/>
    <s v="0 missed"/>
    <s v="0 missed"/>
    <n v="2"/>
    <n v="1"/>
    <n v="1"/>
    <n v="1"/>
    <s v="0 missed"/>
    <n v="3"/>
    <n v="1"/>
    <x v="1"/>
    <s v="No Data"/>
    <s v="No Data"/>
    <s v="No Data"/>
    <s v="No Data"/>
    <s v="A"/>
    <s v="A"/>
    <s v="A"/>
    <s v="A"/>
    <s v="A"/>
    <n v="0"/>
    <n v="65"/>
    <s v="Data Stores &amp; Pipelines"/>
    <s v="MDS DF406"/>
    <s v="3 missed"/>
    <s v="2 missed"/>
    <n v="0"/>
    <n v="0"/>
    <n v="0"/>
    <n v="0"/>
    <s v="5 missed"/>
    <n v="0"/>
    <n v="0"/>
    <x v="0"/>
    <s v="No Data"/>
    <s v="A-S2_Onsite"/>
    <s v="Absent"/>
    <s v="A-S2_Onsite"/>
    <s v="P-0, _x000a_A-0, _x000a_No Data-5"/>
    <s v="P-0, _x000a_A-3, _x000a_No Data-2"/>
    <s v="A-S2_Onsite"/>
    <s v="A-S2_Onsite"/>
    <s v="No Data"/>
    <s v="No Data"/>
    <s v="A-S2_Onsite"/>
    <x v="7"/>
    <s v="Activation Pending"/>
    <s v="Onsite"/>
    <x v="435"/>
    <x v="1"/>
  </r>
  <r>
    <n v="452"/>
    <s v="MSc DS-AI"/>
    <s v="2025EM1100452"/>
    <s v="2025em1100452@bitspilani-digital.edu.in"/>
    <s v="NEHA ASWAL"/>
    <s v="FEMALE"/>
    <s v="`+91-9971119732"/>
    <n v="15"/>
    <n v="15"/>
    <n v="15"/>
    <s v="A"/>
    <n v="45"/>
    <n v="65"/>
    <s v="Statistical Modelling &amp; Inferencing"/>
    <s v="MDS DF401"/>
    <s v="0 missed"/>
    <s v="1 missed"/>
    <n v="3"/>
    <n v="0"/>
    <n v="1"/>
    <n v="0"/>
    <s v="1 missed"/>
    <n v="3"/>
    <n v="0.75"/>
    <x v="3"/>
    <s v="No Data"/>
    <s v="P-S2_Onsite"/>
    <s v="Present"/>
    <s v="P-S2_Onsite"/>
    <n v="4.75"/>
    <n v="5"/>
    <n v="10"/>
    <n v="10"/>
    <n v="9"/>
    <n v="10"/>
    <n v="58.5"/>
    <n v="60"/>
    <s v="Data Pre-Processing"/>
    <s v="MDS DF402"/>
    <s v="0 missed"/>
    <s v="-"/>
    <n v="6"/>
    <s v="-"/>
    <n v="1"/>
    <s v="-"/>
    <s v="0 missed"/>
    <n v="6"/>
    <n v="1"/>
    <x v="1"/>
    <s v="No Data"/>
    <s v="P-S2_Onsite"/>
    <s v="Present"/>
    <s v="P-S2_Onsite"/>
    <n v="20"/>
    <n v="24"/>
    <n v="44"/>
    <n v="60"/>
    <s v="Feature Engineering"/>
    <s v="MDS DF403"/>
    <s v="0 missed"/>
    <s v="0 missed"/>
    <n v="1"/>
    <n v="1"/>
    <n v="1"/>
    <n v="1"/>
    <s v="0 missed"/>
    <n v="2"/>
    <n v="1"/>
    <x v="1"/>
    <s v="No Data"/>
    <s v="P-S2_Onsite"/>
    <s v="Present"/>
    <s v="P-S2_Onsite"/>
    <n v="15"/>
    <n v="20"/>
    <s v="A"/>
    <n v="35"/>
    <n v="60"/>
    <s v="Data Visualization &amp; Storytelling"/>
    <s v="MDS DF404"/>
    <s v="0 missed"/>
    <s v="1 missed"/>
    <n v="2"/>
    <n v="0"/>
    <n v="1"/>
    <n v="0"/>
    <s v="1 missed"/>
    <n v="2"/>
    <n v="0.66666666666666663"/>
    <x v="3"/>
    <s v="No Data"/>
    <s v="P-S2_Onsite"/>
    <s v="Present"/>
    <s v="P-S2_Onsite"/>
    <n v="5.5"/>
    <s v="A"/>
    <n v="8"/>
    <s v="A"/>
    <s v="A"/>
    <n v="13.5"/>
    <n v="65"/>
    <s v="Data Stores &amp; Pipelines"/>
    <s v="MDS DF406"/>
    <s v="1 missed"/>
    <s v="2 missed"/>
    <n v="2"/>
    <n v="0"/>
    <n v="0.66666666666666663"/>
    <n v="0"/>
    <s v="3 missed"/>
    <n v="2"/>
    <n v="0.4"/>
    <x v="4"/>
    <s v="No Data"/>
    <s v="P-S2_Onsite"/>
    <s v="Present"/>
    <s v="P-S2_Onsite"/>
    <s v="P-0, _x000a_A-0, _x000a_No Data-5"/>
    <s v="P-5, _x000a_A-0, _x000a_No Data-0"/>
    <s v="P-S2_Onsite"/>
    <s v="P-S2_Onsite"/>
    <s v="P-S2_Onsite"/>
    <s v="P-S2_Onsite"/>
    <s v="P-S2_Onsite"/>
    <x v="0"/>
    <s v="Activated"/>
    <s v="Onsite"/>
    <x v="436"/>
    <x v="0"/>
  </r>
  <r>
    <n v="453"/>
    <s v="MSc DS-AI"/>
    <s v="2025EM1100453"/>
    <s v="2025em1100453@bitspilani-digital.edu.in"/>
    <s v="ABHISHEK BISWAS"/>
    <s v="MALE"/>
    <s v="`+91-9775426645"/>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437"/>
    <x v="1"/>
  </r>
  <r>
    <n v="454"/>
    <s v="MSc DS-AI"/>
    <s v="2025EM1100454"/>
    <s v="2025em1100454@bitspilani-digital.edu.in"/>
    <s v="RISHABH SINGH"/>
    <s v="MALE"/>
    <s v="`+91-8851111749"/>
    <n v="14.667"/>
    <n v="15"/>
    <n v="15"/>
    <s v="A"/>
    <n v="44.667000000000002"/>
    <n v="65"/>
    <s v="Statistical Modelling &amp; Inferencing"/>
    <s v="MDS DF401"/>
    <s v="0 missed"/>
    <s v="1 missed"/>
    <n v="3"/>
    <n v="0"/>
    <n v="1"/>
    <n v="0"/>
    <s v="1 missed"/>
    <n v="3"/>
    <n v="0.75"/>
    <x v="3"/>
    <s v="No Data"/>
    <s v="A-S2_Onsite"/>
    <s v="Absent"/>
    <s v="A-S2_Onsite"/>
    <n v="2.5"/>
    <n v="4.75"/>
    <n v="8"/>
    <n v="10"/>
    <n v="9"/>
    <s v="A"/>
    <n v="41.5"/>
    <n v="60"/>
    <s v="Data Pre-Processing"/>
    <s v="MDS DF402"/>
    <s v="1 missed"/>
    <s v="-"/>
    <n v="5"/>
    <s v="-"/>
    <n v="0.83333333333333337"/>
    <s v="-"/>
    <s v="1 missed"/>
    <n v="5"/>
    <n v="0.83333333333333337"/>
    <x v="2"/>
    <s v="No Data"/>
    <s v="A-S2_Onsite"/>
    <s v="Absent"/>
    <s v="A-S2_Onsite"/>
    <s v="A"/>
    <n v="23"/>
    <n v="23"/>
    <n v="60"/>
    <s v="Feature Engineering"/>
    <s v="MDS DF403"/>
    <s v="1 missed"/>
    <s v="0 missed"/>
    <n v="0"/>
    <n v="1"/>
    <n v="0"/>
    <n v="1"/>
    <s v="1 missed"/>
    <n v="1"/>
    <n v="0.5"/>
    <x v="3"/>
    <s v="No Data"/>
    <s v="A-S2_Onsite"/>
    <s v="Absent"/>
    <s v="A-S2_Onsite"/>
    <n v="19"/>
    <n v="20"/>
    <s v="A"/>
    <n v="39"/>
    <n v="60"/>
    <s v="Data Visualization &amp; Storytelling"/>
    <s v="MDS DF404"/>
    <s v="0 missed"/>
    <s v="1 missed"/>
    <n v="2"/>
    <n v="0"/>
    <n v="1"/>
    <n v="0"/>
    <s v="1 missed"/>
    <n v="2"/>
    <n v="0.66666666666666663"/>
    <x v="3"/>
    <s v="No Data"/>
    <s v="A-S2_Onsite"/>
    <s v="Absent"/>
    <s v="A-S2_Onsite"/>
    <n v="5.5"/>
    <s v="A"/>
    <n v="9"/>
    <s v="A"/>
    <s v="A"/>
    <n v="14.5"/>
    <n v="65"/>
    <s v="Data Stores &amp; Pipelines"/>
    <s v="MDS DF406"/>
    <s v="1 missed"/>
    <s v="2 missed"/>
    <n v="2"/>
    <n v="0"/>
    <n v="0.66666666666666663"/>
    <n v="0"/>
    <s v="3 missed"/>
    <n v="2"/>
    <n v="0.4"/>
    <x v="4"/>
    <s v="No Data"/>
    <s v="A-S2_Onsite"/>
    <s v="Absent"/>
    <s v="A-S2_Onsite"/>
    <s v="P-0, _x000a_A-0, _x000a_No Data-5"/>
    <s v="P-0, _x000a_A-5, _x000a_No Data-0"/>
    <s v="A-S2_Onsite"/>
    <s v="A-S2_Onsite"/>
    <s v="A-S2_Onsite"/>
    <s v="A-S2_Onsite"/>
    <s v="A-S2_Onsite"/>
    <x v="1"/>
    <s v="Activated"/>
    <s v="Onsite"/>
    <x v="438"/>
    <x v="2"/>
  </r>
  <r>
    <n v="455"/>
    <s v="MSc DS-AI"/>
    <s v="2025EM1100455"/>
    <s v="2025em1100455@bitspilani-digital.edu.in"/>
    <s v="MARRI SONALI VARMA"/>
    <s v="FEMALE"/>
    <s v="`+91-8790447744"/>
    <n v="15"/>
    <n v="15"/>
    <n v="15"/>
    <n v="17"/>
    <n v="62"/>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P-S1_Onsite"/>
    <s v="No Data"/>
    <s v="Present"/>
    <s v="P-S1_Onsite"/>
    <n v="20"/>
    <n v="20"/>
    <n v="40"/>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P-S1_Onsite"/>
    <s v="No Data"/>
    <s v="Present"/>
    <s v="P-S1_Onsite"/>
    <n v="5.5"/>
    <n v="6.5"/>
    <n v="8"/>
    <n v="14"/>
    <n v="19"/>
    <n v="53"/>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439"/>
    <x v="0"/>
  </r>
  <r>
    <n v="456"/>
    <s v="MSc DS-AI"/>
    <s v="2025EM1100456"/>
    <s v="2025em1100456@bitspilani-digital.edu.in"/>
    <s v="SYAM S"/>
    <s v="MALE"/>
    <s v="`+971-506734189"/>
    <s v="A"/>
    <s v="A"/>
    <s v="A"/>
    <s v="A"/>
    <n v="0"/>
    <n v="65"/>
    <s v="Statistical Modelling &amp; Inferencing"/>
    <s v="MDS DF401"/>
    <s v="3 missed"/>
    <s v="1 missed"/>
    <n v="0"/>
    <n v="0"/>
    <n v="0"/>
    <n v="0"/>
    <s v="4 missed"/>
    <n v="0"/>
    <n v="0"/>
    <x v="0"/>
    <s v="No Data"/>
    <s v="A-S2_Online"/>
    <s v="Absent"/>
    <s v="A-S2_Online"/>
    <n v="3.5"/>
    <n v="3.5"/>
    <n v="10"/>
    <s v="A"/>
    <s v="A"/>
    <s v="A"/>
    <n v="24"/>
    <n v="60"/>
    <s v="Data Pre-Processing"/>
    <s v="MDS DF402"/>
    <s v="3 missed"/>
    <s v="-"/>
    <n v="3"/>
    <s v="-"/>
    <n v="0.5"/>
    <s v="-"/>
    <s v="3 missed"/>
    <n v="3"/>
    <n v="0.5"/>
    <x v="4"/>
    <s v="No Data"/>
    <s v="A-S2_Online"/>
    <s v="Absent"/>
    <s v="A-S2_Online"/>
    <s v="A"/>
    <n v="10"/>
    <n v="10"/>
    <n v="60"/>
    <s v="Feature Engineering"/>
    <s v="MDS DF403"/>
    <s v="1 missed"/>
    <s v="0 missed"/>
    <n v="0"/>
    <n v="1"/>
    <n v="0"/>
    <n v="1"/>
    <s v="1 missed"/>
    <n v="1"/>
    <n v="0.5"/>
    <x v="3"/>
    <s v="No Data"/>
    <s v="A-S2_Online"/>
    <s v="Absent"/>
    <s v="A-S2_Online"/>
    <s v="A"/>
    <s v="A"/>
    <s v="A"/>
    <n v="0"/>
    <n v="60"/>
    <s v="Data Visualization &amp; Storytelling"/>
    <s v="MDS DF404"/>
    <s v="2 missed"/>
    <s v="1 missed"/>
    <n v="0"/>
    <n v="0"/>
    <n v="0"/>
    <n v="0"/>
    <s v="3 missed"/>
    <n v="0"/>
    <n v="0"/>
    <x v="0"/>
    <s v="No Data"/>
    <s v="A-S2_Online"/>
    <s v="Absent"/>
    <s v="A-S2_Online"/>
    <n v="5"/>
    <s v="A"/>
    <s v="A"/>
    <s v="A"/>
    <s v="A"/>
    <n v="5"/>
    <n v="65"/>
    <s v="Data Stores &amp; Pipelines"/>
    <s v="MDS DF406"/>
    <s v="2 missed"/>
    <s v="2 missed"/>
    <n v="1"/>
    <n v="0"/>
    <n v="0.33333333333333331"/>
    <n v="0"/>
    <s v="4 missed"/>
    <n v="1"/>
    <n v="0.2"/>
    <x v="5"/>
    <s v="No Data"/>
    <s v="A-S2_Online"/>
    <s v="Absent"/>
    <s v="A-S2_Online"/>
    <s v="P-0, _x000a_A-0, _x000a_No Data-5"/>
    <s v="P-0, _x000a_A-5, _x000a_No Data-0"/>
    <s v="A-S2_Online"/>
    <s v="A-S2_Online"/>
    <s v="A-S2_Online"/>
    <s v="A-S2_Online"/>
    <s v="A-S2_Online"/>
    <x v="1"/>
    <s v="Activation Pending"/>
    <s v="Online"/>
    <x v="440"/>
    <x v="1"/>
  </r>
  <r>
    <n v="457"/>
    <s v="MSc DS-AI"/>
    <s v="2025EM1100457"/>
    <s v="2025em1100457@bitspilani-digital.edu.in"/>
    <s v="SHUBHAM KUMAR CHOUDHARY"/>
    <s v="MALE"/>
    <s v="`+91-7765816024"/>
    <n v="14"/>
    <n v="13.5"/>
    <n v="15"/>
    <n v="20"/>
    <n v="62.5"/>
    <n v="65"/>
    <s v="Statistical Modelling &amp; Inferencing"/>
    <s v="MDS DF401"/>
    <s v="0 missed"/>
    <s v="0 missed"/>
    <n v="3"/>
    <n v="1"/>
    <n v="1"/>
    <n v="1"/>
    <s v="0 missed"/>
    <n v="4"/>
    <n v="1"/>
    <x v="1"/>
    <s v="No Data"/>
    <s v="P-S2_Onsite"/>
    <s v="Present"/>
    <s v="P-S2_Onsite"/>
    <n v="4.75"/>
    <n v="4.75"/>
    <n v="10"/>
    <n v="10"/>
    <n v="10"/>
    <n v="10"/>
    <n v="59"/>
    <n v="60"/>
    <s v="Data Pre-Processing"/>
    <s v="MDS DF402"/>
    <s v="0 missed"/>
    <s v="-"/>
    <n v="6"/>
    <s v="-"/>
    <n v="1"/>
    <s v="-"/>
    <s v="0 missed"/>
    <n v="6"/>
    <n v="1"/>
    <x v="1"/>
    <s v="No Data"/>
    <s v="P-S2_Onsite"/>
    <s v="Present"/>
    <s v="P-S2_Onsite"/>
    <s v="A"/>
    <n v="18"/>
    <n v="18"/>
    <n v="60"/>
    <s v="Feature Engineering"/>
    <s v="MDS DF403"/>
    <s v="1 missed"/>
    <s v="0 missed"/>
    <n v="0"/>
    <n v="1"/>
    <n v="0"/>
    <n v="1"/>
    <s v="1 missed"/>
    <n v="1"/>
    <n v="0.5"/>
    <x v="3"/>
    <s v="No Data"/>
    <s v="P-S2_Onsite"/>
    <s v="Present"/>
    <s v="P-S2_Onsite"/>
    <s v="A"/>
    <n v="20"/>
    <n v="17"/>
    <n v="37"/>
    <n v="60"/>
    <s v="Data Visualization &amp; Storytelling"/>
    <s v="MDS DF404"/>
    <s v="1 missed"/>
    <s v="0 missed"/>
    <n v="1"/>
    <n v="1"/>
    <n v="0.5"/>
    <n v="1"/>
    <s v="1 missed"/>
    <n v="2"/>
    <n v="0.66666666666666663"/>
    <x v="2"/>
    <s v="No Data"/>
    <s v="P-S2_Onsite"/>
    <s v="Present"/>
    <s v="P-S2_Onsite"/>
    <s v="A"/>
    <n v="7.625"/>
    <n v="8"/>
    <n v="16"/>
    <n v="19"/>
    <n v="50.625"/>
    <n v="65"/>
    <s v="Data Stores &amp; Pipelines"/>
    <s v="MDS DF406"/>
    <s v="1 missed"/>
    <s v="0 missed"/>
    <n v="2"/>
    <n v="2"/>
    <n v="0.66666666666666663"/>
    <n v="1"/>
    <s v="1 missed"/>
    <n v="4"/>
    <n v="0.8"/>
    <x v="2"/>
    <s v="No Data"/>
    <s v="P-S2_Onsite"/>
    <s v="Present"/>
    <s v="P-S2_Onsite"/>
    <s v="P-0, _x000a_A-0, _x000a_No Data-5"/>
    <s v="P-5, _x000a_A-0, _x000a_No Data-0"/>
    <s v="P-S2_Onsite"/>
    <s v="P-S2_Onsite"/>
    <s v="P-S2_Onsite"/>
    <s v="P-S2_Onsite"/>
    <s v="P-S2_Onsite"/>
    <x v="0"/>
    <s v="Activated"/>
    <s v="Onsite"/>
    <x v="441"/>
    <x v="0"/>
  </r>
  <r>
    <n v="458"/>
    <s v="MSc DS-AI"/>
    <s v="2025EM1100458"/>
    <s v="2025em1100458@bitspilani-digital.edu.in"/>
    <s v="YEDLA BHAVANA"/>
    <s v="FEMALE"/>
    <s v="`+91-9703665802"/>
    <n v="15"/>
    <n v="15"/>
    <n v="15"/>
    <n v="19"/>
    <n v="64"/>
    <n v="65"/>
    <s v="Statistical Modelling &amp; Inferencing"/>
    <s v="MDS DF401"/>
    <s v="0 missed"/>
    <s v="0 missed"/>
    <n v="3"/>
    <n v="1"/>
    <n v="1"/>
    <n v="1"/>
    <s v="0 missed"/>
    <n v="4"/>
    <n v="1"/>
    <x v="1"/>
    <s v="No Data"/>
    <s v="P-S2_Onsite"/>
    <s v="Present"/>
    <s v="P-S2_Onsite"/>
    <n v="2.25"/>
    <n v="4.25"/>
    <n v="10"/>
    <n v="10"/>
    <n v="9"/>
    <n v="10"/>
    <n v="52"/>
    <n v="60"/>
    <s v="Data Pre-Processing"/>
    <s v="MDS DF402"/>
    <s v="0 missed"/>
    <s v="-"/>
    <n v="6"/>
    <s v="-"/>
    <n v="1"/>
    <s v="-"/>
    <s v="0 missed"/>
    <n v="6"/>
    <n v="1"/>
    <x v="1"/>
    <s v="No Data"/>
    <s v="P-S2_Onsite"/>
    <s v="Present"/>
    <s v="P-S2_Onsite"/>
    <n v="19"/>
    <n v="13.5"/>
    <n v="32.5"/>
    <n v="60"/>
    <s v="Feature Engineering"/>
    <s v="MDS DF403"/>
    <s v="0 missed"/>
    <s v="0 missed"/>
    <n v="1"/>
    <n v="1"/>
    <n v="1"/>
    <n v="1"/>
    <s v="0 missed"/>
    <n v="2"/>
    <n v="1"/>
    <x v="1"/>
    <s v="No Data"/>
    <s v="P-S2_Onsite"/>
    <s v="Present"/>
    <s v="P-S2_Onsite"/>
    <n v="17"/>
    <n v="20"/>
    <n v="11"/>
    <n v="48"/>
    <n v="60"/>
    <s v="Data Visualization &amp; Storytelling"/>
    <s v="MDS DF404"/>
    <s v="0 missed"/>
    <s v="0 missed"/>
    <n v="2"/>
    <n v="1"/>
    <n v="1"/>
    <n v="1"/>
    <s v="0 missed"/>
    <n v="3"/>
    <n v="1"/>
    <x v="1"/>
    <s v="No Data"/>
    <s v="P-S2_Onsite"/>
    <s v="Present"/>
    <s v="P-S2_Onsite"/>
    <n v="5.5"/>
    <n v="7"/>
    <n v="8"/>
    <n v="12"/>
    <n v="17"/>
    <n v="49.5"/>
    <n v="65"/>
    <s v="Data Stores &amp; Pipelines"/>
    <s v="MDS DF406"/>
    <s v="0 missed"/>
    <s v="0 missed"/>
    <n v="3"/>
    <n v="2"/>
    <n v="1"/>
    <n v="1"/>
    <s v="0 missed"/>
    <n v="5"/>
    <n v="1"/>
    <x v="1"/>
    <s v="P-S1_Onsite"/>
    <s v="No Data"/>
    <s v="Present"/>
    <s v="P-S1_Onsite"/>
    <s v="P-1, _x000a_A-0, _x000a_No Data-4"/>
    <s v="P-4, _x000a_A-0, _x000a_No Data-1"/>
    <s v="P-S2_Onsite"/>
    <s v="P-S2_Onsite"/>
    <s v="P-S2_Onsite"/>
    <s v="P-S2_Onsite"/>
    <s v="P-S1_Onsite"/>
    <x v="0"/>
    <s v="Activated"/>
    <s v="Onsite"/>
    <x v="442"/>
    <x v="0"/>
  </r>
  <r>
    <n v="459"/>
    <s v="MSc DS-AI"/>
    <s v="2025EM1100459"/>
    <s v="2025em1100459@bitspilani-digital.edu.in"/>
    <s v="DEEPAK PANSARI"/>
    <s v="MALE"/>
    <s v="`+91-9322255755"/>
    <n v="9.3339999999999996"/>
    <s v="A"/>
    <n v="15"/>
    <n v="15"/>
    <n v="39.334000000000003"/>
    <n v="65"/>
    <s v="Statistical Modelling &amp; Inferencing"/>
    <s v="MDS DF401"/>
    <s v="1 missed"/>
    <s v="0 missed"/>
    <n v="2"/>
    <n v="1"/>
    <n v="0.66666666666666663"/>
    <n v="1"/>
    <s v="1 missed"/>
    <n v="3"/>
    <n v="0.75"/>
    <x v="4"/>
    <s v="No Data"/>
    <s v="P-S2_Onsite"/>
    <s v="Present"/>
    <s v="P-S2_Onsite"/>
    <n v="2.25"/>
    <n v="3"/>
    <n v="10"/>
    <n v="4"/>
    <n v="4"/>
    <n v="7"/>
    <n v="35.5"/>
    <n v="60"/>
    <s v="Data Pre-Processing"/>
    <s v="MDS DF402"/>
    <s v="0 missed"/>
    <s v="-"/>
    <n v="6"/>
    <s v="-"/>
    <n v="1"/>
    <s v="-"/>
    <s v="0 missed"/>
    <n v="6"/>
    <n v="1"/>
    <x v="1"/>
    <s v="P-S1_Onsite"/>
    <s v="No Data"/>
    <s v="Present"/>
    <s v="P-S1_Onsite"/>
    <n v="17"/>
    <n v="24.5"/>
    <n v="41.5"/>
    <n v="60"/>
    <s v="Feature Engineering"/>
    <s v="MDS DF403"/>
    <s v="0 missed"/>
    <s v="0 missed"/>
    <n v="1"/>
    <n v="1"/>
    <n v="1"/>
    <n v="1"/>
    <s v="0 missed"/>
    <n v="2"/>
    <n v="1"/>
    <x v="1"/>
    <s v="No Data"/>
    <s v="A-S2_Onsite"/>
    <s v="Absent"/>
    <s v="A-S2_Onsite"/>
    <n v="15"/>
    <n v="13"/>
    <n v="16"/>
    <n v="44"/>
    <n v="60"/>
    <s v="Data Visualization &amp; Storytelling"/>
    <s v="MDS DF404"/>
    <s v="0 missed"/>
    <s v="0 missed"/>
    <n v="2"/>
    <n v="1"/>
    <n v="1"/>
    <n v="1"/>
    <s v="0 missed"/>
    <n v="3"/>
    <n v="1"/>
    <x v="1"/>
    <s v="No Data"/>
    <s v="P-S2_Onsite"/>
    <s v="Present"/>
    <s v="P-S2_Onsite"/>
    <n v="5.5"/>
    <n v="4.25"/>
    <n v="8"/>
    <n v="12"/>
    <s v="A"/>
    <n v="29.75"/>
    <n v="65"/>
    <s v="Data Stores &amp; Pipelines"/>
    <s v="MDS DF406"/>
    <s v="0 missed"/>
    <s v="1 missed"/>
    <n v="3"/>
    <n v="1"/>
    <n v="1"/>
    <n v="0.5"/>
    <s v="1 missed"/>
    <n v="4"/>
    <n v="0.8"/>
    <x v="6"/>
    <s v="P-S1_Onsite"/>
    <s v="No Data"/>
    <s v="Present"/>
    <s v="P-S1_Onsite"/>
    <s v="P-2, _x000a_A-0, _x000a_No Data-3"/>
    <s v="P-2, _x000a_A-1, _x000a_No Data-2"/>
    <s v="P-S2_Onsite"/>
    <s v="P-S1_Onsite"/>
    <s v="A-S2_Onsite"/>
    <s v="P-S2_Onsite"/>
    <s v="P-S1_Onsite"/>
    <x v="5"/>
    <s v="Activated"/>
    <s v="Onsite"/>
    <x v="443"/>
    <x v="0"/>
  </r>
  <r>
    <n v="460"/>
    <s v="MSc DS-AI"/>
    <s v="2025EM1100460"/>
    <s v="2025em1100460@bitspilani-digital.edu.in"/>
    <s v="NALLA SANJANA"/>
    <s v="FEMALE"/>
    <s v="`+91-9107136999"/>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461"/>
    <s v="MSc DS-AI"/>
    <s v="2025EM1100461"/>
    <s v="2025em1100461@bitspilani-digital.edu.in"/>
    <s v="ARCHA S B"/>
    <s v="FEMALE"/>
    <s v="`+91-8281694974"/>
    <s v="A"/>
    <s v="A"/>
    <s v="A"/>
    <s v="A"/>
    <n v="0"/>
    <n v="65"/>
    <s v="Statistical Modelling &amp; Inferencing"/>
    <s v="MDS DF401"/>
    <s v="3 missed"/>
    <s v="1 missed"/>
    <n v="0"/>
    <n v="0"/>
    <n v="0"/>
    <n v="0"/>
    <s v="4 missed"/>
    <n v="0"/>
    <n v="0"/>
    <x v="0"/>
    <s v="No Data"/>
    <s v="A-S2_Onsite"/>
    <s v="Absent"/>
    <s v="A-S2_Onsite"/>
    <n v="5"/>
    <n v="5"/>
    <s v="A"/>
    <s v="A"/>
    <s v="A"/>
    <s v="A"/>
    <n v="20"/>
    <n v="60"/>
    <s v="Data Pre-Processing"/>
    <s v="MDS DF402"/>
    <s v="4 missed"/>
    <s v="-"/>
    <n v="2"/>
    <s v="-"/>
    <n v="0.33333333333333331"/>
    <s v="-"/>
    <s v="4 missed"/>
    <n v="2"/>
    <n v="0.33333333333333331"/>
    <x v="3"/>
    <s v="No Data"/>
    <s v="A-S2_Onsite"/>
    <s v="Absent"/>
    <s v="A-S2_Onsite"/>
    <n v="20"/>
    <s v="A"/>
    <n v="20"/>
    <n v="60"/>
    <s v="Feature Engineering"/>
    <s v="MDS DF403"/>
    <s v="0 missed"/>
    <s v="1 missed"/>
    <n v="1"/>
    <n v="0"/>
    <n v="1"/>
    <n v="0"/>
    <s v="1 missed"/>
    <n v="1"/>
    <n v="0.5"/>
    <x v="2"/>
    <s v="No Data"/>
    <s v="A-S2_Onsite"/>
    <s v="Absent"/>
    <s v="A-S2_Onsite"/>
    <s v="A"/>
    <s v="A"/>
    <s v="A"/>
    <n v="0"/>
    <n v="60"/>
    <s v="Data Visualization &amp; Storytelling"/>
    <s v="MDS DF404"/>
    <s v="2 missed"/>
    <s v="1 missed"/>
    <n v="0"/>
    <n v="0"/>
    <n v="0"/>
    <n v="0"/>
    <s v="3 missed"/>
    <n v="0"/>
    <n v="0"/>
    <x v="0"/>
    <s v="No Data"/>
    <s v="A-S2_Onsite"/>
    <s v="Absent"/>
    <s v="A-S2_Onsite"/>
    <n v="5.5"/>
    <s v="A"/>
    <s v="A"/>
    <s v="A"/>
    <s v="A"/>
    <n v="5.5"/>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ed"/>
    <s v="Onsite"/>
    <x v="20"/>
    <x v="2"/>
  </r>
  <r>
    <n v="462"/>
    <s v="MSc DS-AI"/>
    <s v="2025EM1100462"/>
    <s v="2025em1100462@bitspilani-digital.edu.in"/>
    <s v="SHRADDHA SHARMA"/>
    <s v="FEMALE"/>
    <s v="`+91-8826862222"/>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444"/>
    <x v="1"/>
  </r>
  <r>
    <n v="463"/>
    <s v="MSc DS-AI"/>
    <s v="2025EM1100463"/>
    <s v="2025em1100463@bitspilani-digital.edu.in"/>
    <s v="RAVULA KRANTYHIDEV"/>
    <s v="MALE"/>
    <s v="`+91-8106378325"/>
    <s v="A"/>
    <s v="A"/>
    <s v="A"/>
    <s v="A"/>
    <n v="0"/>
    <n v="65"/>
    <s v="Statistical Modelling &amp; Inferencing"/>
    <s v="MDS DF401"/>
    <s v="3 missed"/>
    <s v="1 missed"/>
    <n v="0"/>
    <n v="0"/>
    <n v="0"/>
    <n v="0"/>
    <s v="4 missed"/>
    <n v="0"/>
    <n v="0"/>
    <x v="0"/>
    <s v="No Data"/>
    <s v="A-S2_Onsite"/>
    <s v="Absent"/>
    <s v="A-S2_Onsite"/>
    <n v="2.5"/>
    <s v="A"/>
    <n v="9"/>
    <s v="A"/>
    <s v="A"/>
    <s v="A"/>
    <n v="14"/>
    <n v="60"/>
    <s v="Data Pre-Processing"/>
    <s v="MDS DF402"/>
    <s v="4 missed"/>
    <s v="-"/>
    <n v="2"/>
    <s v="-"/>
    <n v="0.33333333333333331"/>
    <s v="-"/>
    <s v="4 missed"/>
    <n v="2"/>
    <n v="0.33333333333333331"/>
    <x v="3"/>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n v="3.625"/>
    <s v="A"/>
    <s v="A"/>
    <s v="A"/>
    <n v="3.625"/>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ed"/>
    <s v="Onsite"/>
    <x v="445"/>
    <x v="3"/>
  </r>
  <r>
    <n v="464"/>
    <s v="MSc DS-AI"/>
    <s v="2025EM1100464"/>
    <s v="2025em1100464@bitspilani-digital.edu.in"/>
    <s v="SHIRAPTINATH C R"/>
    <s v="MALE"/>
    <s v="`+91-9842644796"/>
    <n v="15"/>
    <n v="15"/>
    <n v="13.5"/>
    <n v="20"/>
    <n v="63.5"/>
    <n v="65"/>
    <s v="Statistical Modelling &amp; Inferencing"/>
    <s v="MDS DF401"/>
    <s v="0 missed"/>
    <s v="0 missed"/>
    <n v="3"/>
    <n v="1"/>
    <n v="1"/>
    <n v="1"/>
    <s v="0 missed"/>
    <n v="4"/>
    <n v="1"/>
    <x v="1"/>
    <s v="P-S1_Onsite"/>
    <s v="No Data"/>
    <s v="Present"/>
    <s v="P-S1_Onsite"/>
    <n v="4.5"/>
    <n v="4.25"/>
    <n v="10"/>
    <n v="10"/>
    <n v="8"/>
    <n v="10"/>
    <n v="55.5"/>
    <n v="60"/>
    <s v="Data Pre-Processing"/>
    <s v="MDS DF402"/>
    <s v="0 missed"/>
    <s v="-"/>
    <n v="6"/>
    <s v="-"/>
    <n v="1"/>
    <s v="-"/>
    <s v="0 missed"/>
    <n v="6"/>
    <n v="1"/>
    <x v="1"/>
    <s v="P-S1_Onsite"/>
    <s v="No Data"/>
    <s v="Present"/>
    <s v="P-S1_Onsite"/>
    <n v="20"/>
    <n v="15"/>
    <n v="35"/>
    <n v="60"/>
    <s v="Feature Engineering"/>
    <s v="MDS DF403"/>
    <s v="0 missed"/>
    <s v="0 missed"/>
    <n v="1"/>
    <n v="1"/>
    <n v="1"/>
    <n v="1"/>
    <s v="0 missed"/>
    <n v="2"/>
    <n v="1"/>
    <x v="1"/>
    <s v="P-S1_Onsite"/>
    <s v="No Data"/>
    <s v="Present"/>
    <s v="P-S1_Onsite"/>
    <n v="20"/>
    <s v="A"/>
    <n v="16"/>
    <n v="36"/>
    <n v="60"/>
    <s v="Data Visualization &amp; Storytelling"/>
    <s v="MDS DF404"/>
    <s v="1 missed"/>
    <s v="0 missed"/>
    <n v="1"/>
    <n v="1"/>
    <n v="0.5"/>
    <n v="1"/>
    <s v="1 missed"/>
    <n v="2"/>
    <n v="0.66666666666666663"/>
    <x v="2"/>
    <s v="P-S1_Onsite"/>
    <s v="No Data"/>
    <s v="Present"/>
    <s v="P-S1_Onsite"/>
    <n v="7"/>
    <n v="7"/>
    <n v="8"/>
    <s v="A"/>
    <s v="A"/>
    <n v="22"/>
    <n v="65"/>
    <s v="Data Stores &amp; Pipelines"/>
    <s v="MDS DF406"/>
    <s v="0 missed"/>
    <s v="2 missed"/>
    <n v="3"/>
    <n v="0"/>
    <n v="1"/>
    <n v="0"/>
    <s v="2 missed"/>
    <n v="3"/>
    <n v="0.6"/>
    <x v="7"/>
    <s v="P-S1_Onsite"/>
    <s v="No Data"/>
    <s v="Present"/>
    <s v="P-S1_Onsite"/>
    <s v="P-5, _x000a_A-0, _x000a_No Data-0"/>
    <s v="P-0, _x000a_A-0, _x000a_No Data-5"/>
    <s v="P-S1_Onsite"/>
    <s v="P-S1_Onsite"/>
    <s v="P-S1_Onsite"/>
    <s v="P-S1_Onsite"/>
    <s v="P-S1_Onsite"/>
    <x v="0"/>
    <s v="Activated"/>
    <s v="Onsite"/>
    <x v="446"/>
    <x v="0"/>
  </r>
  <r>
    <n v="465"/>
    <s v="MSc DS-AI"/>
    <s v="2025EM1100465"/>
    <s v="2025em1100465@bitspilani-digital.edu.in"/>
    <s v="SUVARNA RAKSHITH RAMESH SAVITA"/>
    <s v="MALE"/>
    <s v="`+91-8356931343"/>
    <n v="15"/>
    <n v="15"/>
    <n v="15"/>
    <n v="16"/>
    <n v="61"/>
    <n v="65"/>
    <s v="Statistical Modelling &amp; Inferencing"/>
    <s v="MDS DF401"/>
    <s v="0 missed"/>
    <s v="0 missed"/>
    <n v="3"/>
    <n v="1"/>
    <n v="1"/>
    <n v="1"/>
    <s v="0 missed"/>
    <n v="4"/>
    <n v="1"/>
    <x v="1"/>
    <s v="No Data"/>
    <s v="P-S2_Onsite"/>
    <s v="Present"/>
    <s v="P-S2_Onsite"/>
    <n v="5"/>
    <n v="5"/>
    <n v="10"/>
    <n v="10"/>
    <n v="9"/>
    <n v="10"/>
    <n v="59"/>
    <n v="60"/>
    <s v="Data Pre-Processing"/>
    <s v="MDS DF402"/>
    <s v="0 missed"/>
    <s v="-"/>
    <n v="6"/>
    <s v="-"/>
    <n v="1"/>
    <s v="-"/>
    <s v="0 missed"/>
    <n v="6"/>
    <n v="1"/>
    <x v="1"/>
    <s v="No Data"/>
    <s v="P-S2_Onsite"/>
    <s v="Present"/>
    <s v="P-S2_Onsite"/>
    <n v="19"/>
    <n v="21"/>
    <n v="40"/>
    <n v="60"/>
    <s v="Feature Engineering"/>
    <s v="MDS DF403"/>
    <s v="0 missed"/>
    <s v="0 missed"/>
    <n v="1"/>
    <n v="1"/>
    <n v="1"/>
    <n v="1"/>
    <s v="0 missed"/>
    <n v="2"/>
    <n v="1"/>
    <x v="1"/>
    <s v="No Data"/>
    <s v="P-S2_Onsite"/>
    <s v="Present"/>
    <s v="P-S2_Onsite"/>
    <s v="A"/>
    <n v="20"/>
    <n v="18"/>
    <n v="38"/>
    <n v="60"/>
    <s v="Data Visualization &amp; Storytelling"/>
    <s v="MDS DF404"/>
    <s v="1 missed"/>
    <s v="0 missed"/>
    <n v="1"/>
    <n v="1"/>
    <n v="0.5"/>
    <n v="1"/>
    <s v="1 missed"/>
    <n v="2"/>
    <n v="0.66666666666666663"/>
    <x v="2"/>
    <s v="No Data"/>
    <s v="P-S2_Onsite"/>
    <s v="Present"/>
    <s v="P-S2_Onsite"/>
    <n v="6"/>
    <n v="7.625"/>
    <n v="9"/>
    <n v="16"/>
    <n v="8"/>
    <n v="46.6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447"/>
    <x v="0"/>
  </r>
  <r>
    <n v="466"/>
    <s v="MSc DS-AI"/>
    <s v="2025EM1100466"/>
    <s v="2025em1100466@bitspilani-digital.edu.in"/>
    <s v="PANKAJ KUMAR MISHRA"/>
    <s v="MALE"/>
    <s v="`+91-9819807229"/>
    <s v="A"/>
    <s v="A"/>
    <s v="A"/>
    <s v="A"/>
    <n v="0"/>
    <n v="65"/>
    <s v="Statistical Modelling &amp; Inferencing"/>
    <s v="MDS DF401"/>
    <s v="3 missed"/>
    <s v="1 missed"/>
    <n v="0"/>
    <n v="0"/>
    <n v="0"/>
    <n v="0"/>
    <s v="4 missed"/>
    <n v="0"/>
    <n v="0"/>
    <x v="0"/>
    <s v="No Data"/>
    <s v="No Data"/>
    <s v="No Data"/>
    <s v="No Data"/>
    <s v="A.75"/>
    <s v="A"/>
    <s v="A"/>
    <s v="A"/>
    <s v="A"/>
    <s v="A"/>
    <n v="1.5"/>
    <n v="60"/>
    <s v="Data Pre-Processing"/>
    <s v="MDS DF402"/>
    <s v="5 missed"/>
    <s v="-"/>
    <n v="1"/>
    <s v="-"/>
    <n v="0.16666666666666666"/>
    <s v="-"/>
    <s v="5 missed"/>
    <n v="1"/>
    <n v="0.16666666666666666"/>
    <x v="6"/>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467"/>
    <s v="MSc DS-AI"/>
    <s v="2025EM1100467"/>
    <s v="2025em1100467@bitspilani-digital.edu.in"/>
    <s v="JATIN JAIN"/>
    <s v="MALE"/>
    <s v="`+91-8052823791"/>
    <s v="A"/>
    <n v="15"/>
    <n v="15"/>
    <n v="20"/>
    <n v="50"/>
    <n v="65"/>
    <s v="Statistical Modelling &amp; Inferencing"/>
    <s v="MDS DF401"/>
    <s v="1 missed"/>
    <s v="0 missed"/>
    <n v="2"/>
    <n v="1"/>
    <n v="0.66666666666666663"/>
    <n v="1"/>
    <s v="1 missed"/>
    <n v="3"/>
    <n v="0.75"/>
    <x v="4"/>
    <s v="P-S1_Onsite"/>
    <s v="No Data"/>
    <s v="Present"/>
    <s v="P-S1_Onsite"/>
    <n v="4.75"/>
    <n v="4.75"/>
    <n v="10"/>
    <n v="10"/>
    <n v="9"/>
    <n v="10"/>
    <n v="58"/>
    <n v="60"/>
    <s v="Data Pre-Processing"/>
    <s v="MDS DF402"/>
    <s v="0 missed"/>
    <s v="-"/>
    <n v="6"/>
    <s v="-"/>
    <n v="1"/>
    <s v="-"/>
    <s v="0 missed"/>
    <n v="6"/>
    <n v="1"/>
    <x v="1"/>
    <s v="P-S1_Onsite"/>
    <s v="No Data"/>
    <s v="Present"/>
    <s v="P-S1_Onsite"/>
    <n v="20"/>
    <n v="28"/>
    <n v="48"/>
    <n v="60"/>
    <s v="Feature Engineering"/>
    <s v="MDS DF403"/>
    <s v="0 missed"/>
    <s v="0 missed"/>
    <n v="1"/>
    <n v="1"/>
    <n v="1"/>
    <n v="1"/>
    <s v="0 missed"/>
    <n v="2"/>
    <n v="1"/>
    <x v="1"/>
    <s v="P-S1_Onsite"/>
    <s v="No Data"/>
    <s v="Present"/>
    <s v="P-S1_Onsite"/>
    <n v="19"/>
    <n v="20"/>
    <n v="18"/>
    <n v="57"/>
    <n v="60"/>
    <s v="Data Visualization &amp; Storytelling"/>
    <s v="MDS DF404"/>
    <s v="0 missed"/>
    <s v="0 missed"/>
    <n v="2"/>
    <n v="1"/>
    <n v="1"/>
    <n v="1"/>
    <s v="0 missed"/>
    <n v="3"/>
    <n v="1"/>
    <x v="1"/>
    <s v="P-S1_Onsite"/>
    <s v="No Data"/>
    <s v="Present"/>
    <s v="P-S1_Onsite"/>
    <n v="6.5"/>
    <n v="7.5"/>
    <n v="9"/>
    <n v="19"/>
    <n v="19"/>
    <n v="61"/>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448"/>
    <x v="0"/>
  </r>
  <r>
    <n v="468"/>
    <s v="MSc DS-AI"/>
    <s v="2025EM1100468"/>
    <s v="2025em1100468@bitspilani-digital.edu.in"/>
    <s v="SAHANA HOLLA B"/>
    <s v="FEMALE"/>
    <s v="`+91-9686620725"/>
    <n v="15"/>
    <s v="A"/>
    <s v="A"/>
    <s v="A"/>
    <n v="15"/>
    <n v="65"/>
    <s v="Statistical Modelling &amp; Inferencing"/>
    <s v="MDS DF401"/>
    <s v="2 missed"/>
    <s v="1 missed"/>
    <n v="1"/>
    <n v="0"/>
    <n v="0.33333333333333331"/>
    <n v="0"/>
    <s v="3 missed"/>
    <n v="1"/>
    <n v="0.25"/>
    <x v="5"/>
    <s v="No Data"/>
    <s v="A-S2_Onsite"/>
    <s v="Absent"/>
    <s v="A-S2_Onsite"/>
    <n v="5"/>
    <n v="2.25"/>
    <s v="A"/>
    <s v="A"/>
    <s v="A"/>
    <s v="A"/>
    <n v="14.5"/>
    <n v="60"/>
    <s v="Data Pre-Processing"/>
    <s v="MDS DF402"/>
    <s v="4 missed"/>
    <s v="-"/>
    <n v="2"/>
    <s v="-"/>
    <n v="0.33333333333333331"/>
    <s v="-"/>
    <s v="4 missed"/>
    <n v="2"/>
    <n v="0.33333333333333331"/>
    <x v="3"/>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449"/>
    <x v="1"/>
  </r>
  <r>
    <n v="469"/>
    <s v="MSc DS-AI"/>
    <s v="2025EM1100469"/>
    <s v="2025em1100469@bitspilani-digital.edu.in"/>
    <s v="PRAVEEN KUMAR V"/>
    <s v="MALE"/>
    <s v="`+91-8072350162"/>
    <n v="12.667"/>
    <n v="15"/>
    <n v="15"/>
    <n v="18"/>
    <n v="60.667000000000002"/>
    <n v="65"/>
    <s v="Statistical Modelling &amp; Inferencing"/>
    <s v="MDS DF401"/>
    <s v="0 missed"/>
    <s v="0 missed"/>
    <n v="3"/>
    <n v="1"/>
    <n v="1"/>
    <n v="1"/>
    <s v="0 missed"/>
    <n v="4"/>
    <n v="1"/>
    <x v="1"/>
    <s v="P-S1_Onsite"/>
    <s v="No Data"/>
    <s v="Present"/>
    <s v="P-S1_Onsite"/>
    <n v="4.75"/>
    <n v="5"/>
    <n v="10"/>
    <n v="10"/>
    <n v="10"/>
    <n v="10"/>
    <n v="59.5"/>
    <n v="60"/>
    <s v="Data Pre-Processing"/>
    <s v="MDS DF402"/>
    <s v="0 missed"/>
    <s v="-"/>
    <n v="6"/>
    <s v="-"/>
    <n v="1"/>
    <s v="-"/>
    <s v="0 missed"/>
    <n v="6"/>
    <n v="1"/>
    <x v="1"/>
    <s v="P-S1_Onsite"/>
    <s v="No Data"/>
    <s v="Present"/>
    <s v="P-S1_Onsite"/>
    <n v="19"/>
    <n v="20.5"/>
    <n v="39.5"/>
    <n v="60"/>
    <s v="Feature Engineering"/>
    <s v="MDS DF403"/>
    <s v="0 missed"/>
    <s v="0 missed"/>
    <n v="1"/>
    <n v="1"/>
    <n v="1"/>
    <n v="1"/>
    <s v="0 missed"/>
    <n v="2"/>
    <n v="1"/>
    <x v="1"/>
    <s v="P-S1_Onsite"/>
    <s v="No Data"/>
    <s v="Present"/>
    <s v="P-S1_Onsite"/>
    <n v="18"/>
    <n v="20"/>
    <n v="16"/>
    <n v="54"/>
    <n v="60"/>
    <s v="Data Visualization &amp; Storytelling"/>
    <s v="MDS DF404"/>
    <s v="0 missed"/>
    <s v="0 missed"/>
    <n v="2"/>
    <n v="1"/>
    <n v="1"/>
    <n v="1"/>
    <s v="0 missed"/>
    <n v="3"/>
    <n v="1"/>
    <x v="1"/>
    <s v="P-S1_Onsite"/>
    <s v="No Data"/>
    <s v="Present"/>
    <s v="P-S1_Onsite"/>
    <n v="7"/>
    <n v="6.625"/>
    <n v="9"/>
    <n v="16"/>
    <n v="19"/>
    <n v="57.6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450"/>
    <x v="0"/>
  </r>
  <r>
    <n v="470"/>
    <s v="MSc DS-AI"/>
    <s v="2025EM1100470"/>
    <s v="2025em1100470@bitspilani-digital.edu.in"/>
    <s v="ATISHAY SETHI"/>
    <s v="MALE"/>
    <s v="`+91-9810407291"/>
    <n v="15"/>
    <n v="15"/>
    <n v="15"/>
    <s v="A"/>
    <n v="45"/>
    <n v="65"/>
    <s v="Statistical Modelling &amp; Inferencing"/>
    <s v="MDS DF401"/>
    <s v="0 missed"/>
    <s v="1 missed"/>
    <n v="3"/>
    <n v="0"/>
    <n v="1"/>
    <n v="0"/>
    <s v="1 missed"/>
    <n v="3"/>
    <n v="0.75"/>
    <x v="3"/>
    <s v="No Data"/>
    <s v="No Data"/>
    <s v="No Data"/>
    <s v="No Data"/>
    <n v="5"/>
    <n v="5"/>
    <n v="10"/>
    <n v="10"/>
    <n v="10"/>
    <n v="10"/>
    <n v="60"/>
    <n v="60"/>
    <s v="Data Pre-Processing"/>
    <s v="MDS DF402"/>
    <s v="0 missed"/>
    <s v="-"/>
    <n v="6"/>
    <s v="-"/>
    <n v="1"/>
    <s v="-"/>
    <s v="0 missed"/>
    <n v="6"/>
    <n v="1"/>
    <x v="1"/>
    <s v="No Data"/>
    <s v="P-S2_Onsite"/>
    <s v="Present"/>
    <s v="P-S2_Onsite"/>
    <n v="20"/>
    <n v="21.5"/>
    <n v="41.5"/>
    <n v="60"/>
    <s v="Feature Engineering"/>
    <s v="MDS DF403"/>
    <s v="0 missed"/>
    <s v="0 missed"/>
    <n v="1"/>
    <n v="1"/>
    <n v="1"/>
    <n v="1"/>
    <s v="0 missed"/>
    <n v="2"/>
    <n v="1"/>
    <x v="1"/>
    <s v="No Data"/>
    <s v="No Data"/>
    <s v="No Data"/>
    <s v="No Data"/>
    <n v="20"/>
    <n v="19"/>
    <s v="A"/>
    <n v="39"/>
    <n v="60"/>
    <s v="Data Visualization &amp; Storytelling"/>
    <s v="MDS DF404"/>
    <s v="0 missed"/>
    <s v="1 missed"/>
    <n v="2"/>
    <n v="0"/>
    <n v="1"/>
    <n v="0"/>
    <s v="1 missed"/>
    <n v="2"/>
    <n v="0.66666666666666663"/>
    <x v="3"/>
    <s v="No Data"/>
    <s v="No Data"/>
    <s v="No Data"/>
    <s v="No Data"/>
    <n v="6.5"/>
    <n v="7.5"/>
    <s v="A"/>
    <s v="A"/>
    <s v="A"/>
    <n v="14"/>
    <n v="65"/>
    <s v="Data Stores &amp; Pipelines"/>
    <s v="MDS DF406"/>
    <s v="1 missed"/>
    <s v="2 missed"/>
    <n v="2"/>
    <n v="0"/>
    <n v="0.66666666666666663"/>
    <n v="0"/>
    <s v="3 missed"/>
    <n v="2"/>
    <n v="0.4"/>
    <x v="4"/>
    <s v="No Data"/>
    <s v="No Data"/>
    <s v="No Data"/>
    <s v="No Data"/>
    <s v="P-0, _x000a_A-0, _x000a_No Data-5"/>
    <s v="P-1, _x000a_A-0, _x000a_No Data-4"/>
    <s v="No Data"/>
    <s v="P-S2_Onsite"/>
    <s v="No Data"/>
    <s v="No Data"/>
    <s v="No Data"/>
    <x v="15"/>
    <s v="Activated"/>
    <s v="Onsite"/>
    <x v="451"/>
    <x v="0"/>
  </r>
  <r>
    <n v="471"/>
    <s v="MSc DS-AI"/>
    <s v="2025EM1100471"/>
    <s v="2025em1100471@bitspilani-digital.edu.in"/>
    <s v="SARAVADE DIPALI SUBHASH"/>
    <s v="FEMALE"/>
    <s v="`+91-9665353283"/>
    <n v="14"/>
    <n v="15"/>
    <n v="15"/>
    <n v="15"/>
    <n v="59"/>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No Data"/>
    <s v="P-S2_Onsite"/>
    <s v="Present"/>
    <s v="P-S2_Onsite"/>
    <n v="19"/>
    <n v="20"/>
    <n v="39"/>
    <n v="60"/>
    <s v="Feature Engineering"/>
    <s v="MDS DF403"/>
    <s v="0 missed"/>
    <s v="0 missed"/>
    <n v="1"/>
    <n v="1"/>
    <n v="1"/>
    <n v="1"/>
    <s v="0 missed"/>
    <n v="2"/>
    <n v="1"/>
    <x v="1"/>
    <s v="P-S1_Onsite"/>
    <s v="No Data"/>
    <s v="Present"/>
    <s v="P-S1_Onsite"/>
    <n v="20"/>
    <n v="20"/>
    <n v="19"/>
    <n v="59"/>
    <n v="60"/>
    <s v="Data Visualization &amp; Storytelling"/>
    <s v="MDS DF404"/>
    <s v="0 missed"/>
    <s v="0 missed"/>
    <n v="2"/>
    <n v="1"/>
    <n v="1"/>
    <n v="1"/>
    <s v="0 missed"/>
    <n v="3"/>
    <n v="1"/>
    <x v="1"/>
    <s v="No Data"/>
    <s v="P-S2_Onsite"/>
    <s v="Present"/>
    <s v="P-S2_Onsite"/>
    <n v="5.5"/>
    <n v="7.625"/>
    <n v="8"/>
    <n v="15"/>
    <n v="18"/>
    <n v="54.125"/>
    <n v="65"/>
    <s v="Data Stores &amp; Pipelines"/>
    <s v="MDS DF406"/>
    <s v="0 missed"/>
    <s v="0 missed"/>
    <n v="3"/>
    <n v="2"/>
    <n v="1"/>
    <n v="1"/>
    <s v="0 missed"/>
    <n v="5"/>
    <n v="1"/>
    <x v="1"/>
    <s v="P-S1_Onsite"/>
    <s v="No Data"/>
    <s v="Present"/>
    <s v="P-S1_Onsite"/>
    <s v="P-2, _x000a_A-0, _x000a_No Data-3"/>
    <s v="P-3, _x000a_A-0, _x000a_No Data-2"/>
    <s v="P-S2_Onsite"/>
    <s v="P-S2_Onsite"/>
    <s v="P-S1_Onsite"/>
    <s v="P-S2_Onsite"/>
    <s v="P-S1_Onsite"/>
    <x v="0"/>
    <s v="Activated"/>
    <s v="Onsite"/>
    <x v="452"/>
    <x v="0"/>
  </r>
  <r>
    <n v="472"/>
    <s v="MSc DS-AI"/>
    <s v="2025EM1100472"/>
    <s v="2025em1100472@bitspilani-digital.edu.in"/>
    <s v="BORA SHRENIK AMOL"/>
    <s v="MALE"/>
    <s v="`+91-9767062686"/>
    <n v="15"/>
    <n v="15"/>
    <n v="15"/>
    <n v="20"/>
    <n v="65"/>
    <n v="65"/>
    <s v="Statistical Modelling &amp; Inferencing"/>
    <s v="MDS DF401"/>
    <s v="0 missed"/>
    <s v="0 missed"/>
    <n v="3"/>
    <n v="1"/>
    <n v="1"/>
    <n v="1"/>
    <s v="0 missed"/>
    <n v="4"/>
    <n v="1"/>
    <x v="1"/>
    <s v="No Data"/>
    <s v="P-S2_Onsite"/>
    <s v="Present"/>
    <s v="P-S2_Onsite"/>
    <n v="4.5"/>
    <n v="4.5"/>
    <n v="10"/>
    <n v="10"/>
    <n v="10"/>
    <n v="9"/>
    <n v="57"/>
    <n v="60"/>
    <s v="Data Pre-Processing"/>
    <s v="MDS DF402"/>
    <s v="0 missed"/>
    <s v="-"/>
    <n v="6"/>
    <s v="-"/>
    <n v="1"/>
    <s v="-"/>
    <s v="0 missed"/>
    <n v="6"/>
    <n v="1"/>
    <x v="1"/>
    <s v="No Data"/>
    <s v="P-S2_Onsite"/>
    <s v="Present"/>
    <s v="P-S2_Onsite"/>
    <n v="20"/>
    <n v="23"/>
    <n v="43"/>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5.5"/>
    <n v="7"/>
    <n v="8"/>
    <n v="10"/>
    <n v="20"/>
    <n v="50.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453"/>
    <x v="0"/>
  </r>
  <r>
    <n v="473"/>
    <s v="MSc DS-AI"/>
    <s v="2025EM1100473"/>
    <s v="2025em1100473@bitspilani-digital.edu.in"/>
    <s v="NEERAJA SHRUTHI M"/>
    <s v="FEMALE"/>
    <s v="`+91-7806941977"/>
    <n v="15"/>
    <s v="A"/>
    <s v="A"/>
    <s v="A"/>
    <n v="15"/>
    <n v="65"/>
    <s v="Statistical Modelling &amp; Inferencing"/>
    <s v="MDS DF401"/>
    <s v="2 missed"/>
    <s v="1 missed"/>
    <n v="1"/>
    <n v="0"/>
    <n v="0.33333333333333331"/>
    <n v="0"/>
    <s v="3 missed"/>
    <n v="1"/>
    <n v="0.25"/>
    <x v="5"/>
    <s v="No Data"/>
    <s v="A-S2_Onsite"/>
    <s v="Absent"/>
    <s v="A-S2_Onsite"/>
    <n v="5"/>
    <n v="4.75"/>
    <s v="A"/>
    <s v="A"/>
    <s v="A"/>
    <s v="A"/>
    <n v="19.5"/>
    <n v="60"/>
    <s v="Data Pre-Processing"/>
    <s v="MDS DF402"/>
    <s v="4 missed"/>
    <s v="-"/>
    <n v="2"/>
    <s v="-"/>
    <n v="0.33333333333333331"/>
    <s v="-"/>
    <s v="4 missed"/>
    <n v="2"/>
    <n v="0.33333333333333331"/>
    <x v="3"/>
    <s v="No Data"/>
    <s v="A-S2_Onsite"/>
    <s v="Absent"/>
    <s v="A-S2_Onsite"/>
    <n v="20"/>
    <s v="A"/>
    <n v="20"/>
    <n v="60"/>
    <s v="Feature Engineering"/>
    <s v="MDS DF403"/>
    <s v="0 missed"/>
    <s v="1 missed"/>
    <n v="1"/>
    <n v="0"/>
    <n v="1"/>
    <n v="0"/>
    <s v="1 missed"/>
    <n v="1"/>
    <n v="0.5"/>
    <x v="2"/>
    <s v="No Data"/>
    <s v="A-S2_Onsite"/>
    <s v="Absent"/>
    <s v="A-S2_Onsite"/>
    <s v="A"/>
    <s v="A"/>
    <s v="A"/>
    <n v="0"/>
    <n v="60"/>
    <s v="Data Visualization &amp; Storytelling"/>
    <s v="MDS DF404"/>
    <s v="2 missed"/>
    <s v="1 missed"/>
    <n v="0"/>
    <n v="0"/>
    <n v="0"/>
    <n v="0"/>
    <s v="3 missed"/>
    <n v="0"/>
    <n v="0"/>
    <x v="0"/>
    <s v="No Data"/>
    <s v="A-S2_Onsite"/>
    <s v="Absent"/>
    <s v="A-S2_Onsite"/>
    <n v="5.5"/>
    <s v="A"/>
    <s v="A"/>
    <s v="A"/>
    <s v="A"/>
    <n v="5.5"/>
    <n v="65"/>
    <s v="Data Stores &amp; Pipelines"/>
    <s v="MDS DF406"/>
    <s v="2 missed"/>
    <s v="2 missed"/>
    <n v="1"/>
    <n v="0"/>
    <n v="0.33333333333333331"/>
    <n v="0"/>
    <s v="4 missed"/>
    <n v="1"/>
    <n v="0.2"/>
    <x v="5"/>
    <s v="No Data"/>
    <s v="A-S2_Onsite"/>
    <s v="Absent"/>
    <s v="A-S2_Onsite"/>
    <s v="P-0, _x000a_A-0, _x000a_No Data-5"/>
    <s v="P-0, _x000a_A-5, _x000a_No Data-0"/>
    <s v="A-S2_Onsite"/>
    <s v="A-S2_Onsite"/>
    <s v="A-S2_Onsite"/>
    <s v="A-S2_Onsite"/>
    <s v="A-S2_Onsite"/>
    <x v="1"/>
    <s v="Activation Pending"/>
    <s v="Onsite"/>
    <x v="454"/>
    <x v="1"/>
  </r>
  <r>
    <n v="474"/>
    <s v="MSc DS-AI"/>
    <s v="2025EM1100474"/>
    <s v="2025em1100474@bitspilani-digital.edu.in"/>
    <s v="MOUROUSHI HAZRA"/>
    <s v="FEMALE"/>
    <s v="`+91-8240794109"/>
    <n v="15"/>
    <n v="15"/>
    <n v="15"/>
    <n v="17"/>
    <n v="62"/>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P-S1_Onsite"/>
    <s v="No Data"/>
    <s v="Present"/>
    <s v="P-S1_Onsite"/>
    <n v="19"/>
    <n v="25"/>
    <n v="44"/>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No Data"/>
    <s v="P-S2_Onsite"/>
    <s v="Present"/>
    <s v="P-S2_Onsite"/>
    <n v="5.5"/>
    <n v="7"/>
    <n v="8"/>
    <n v="8"/>
    <n v="9"/>
    <n v="37.5"/>
    <n v="65"/>
    <s v="Data Stores &amp; Pipelines"/>
    <s v="MDS DF406"/>
    <s v="0 missed"/>
    <s v="0 missed"/>
    <n v="3"/>
    <n v="2"/>
    <n v="1"/>
    <n v="1"/>
    <s v="0 missed"/>
    <n v="5"/>
    <n v="1"/>
    <x v="1"/>
    <s v="P-S1_Onsite"/>
    <s v="No Data"/>
    <s v="Present"/>
    <s v="P-S1_Onsite"/>
    <s v="P-3, _x000a_A-0, _x000a_No Data-2"/>
    <s v="P-2, _x000a_A-0, _x000a_No Data-3"/>
    <s v="P-S2_Onsite"/>
    <s v="P-S1_Onsite"/>
    <s v="P-S1_Onsite"/>
    <s v="P-S2_Onsite"/>
    <s v="P-S1_Onsite"/>
    <x v="0"/>
    <s v="Activated"/>
    <s v="Onsite"/>
    <x v="455"/>
    <x v="0"/>
  </r>
  <r>
    <n v="475"/>
    <s v="MSc DS-AI"/>
    <s v="2025EM1100475"/>
    <s v="2025em1100475@bitspilani-digital.edu.in"/>
    <s v="TUSHAR RAGHAV"/>
    <s v="MALE"/>
    <s v="`+91-8125443475"/>
    <n v="15"/>
    <n v="15"/>
    <n v="15"/>
    <n v="17"/>
    <n v="62"/>
    <n v="65"/>
    <s v="Statistical Modelling &amp; Inferencing"/>
    <s v="MDS DF401"/>
    <s v="0 missed"/>
    <s v="0 missed"/>
    <n v="3"/>
    <n v="1"/>
    <n v="1"/>
    <n v="1"/>
    <s v="0 missed"/>
    <n v="4"/>
    <n v="1"/>
    <x v="1"/>
    <s v="P-S1_Onsite"/>
    <s v="No Data"/>
    <s v="Present"/>
    <s v="P-S1_Onsite"/>
    <n v="4.75"/>
    <n v="4.75"/>
    <n v="10"/>
    <n v="10"/>
    <n v="10"/>
    <s v="A"/>
    <n v="49"/>
    <n v="60"/>
    <s v="Data Pre-Processing"/>
    <s v="MDS DF402"/>
    <s v="1 missed"/>
    <s v="-"/>
    <n v="5"/>
    <s v="-"/>
    <n v="0.83333333333333337"/>
    <s v="-"/>
    <s v="1 missed"/>
    <n v="5"/>
    <n v="0.83333333333333337"/>
    <x v="2"/>
    <s v="P-S1_Onsite"/>
    <s v="No Data"/>
    <s v="Present"/>
    <s v="P-S1_Onsite"/>
    <n v="20"/>
    <n v="24"/>
    <n v="44"/>
    <n v="60"/>
    <s v="Feature Engineering"/>
    <s v="MDS DF403"/>
    <s v="0 missed"/>
    <s v="0 missed"/>
    <n v="1"/>
    <n v="1"/>
    <n v="1"/>
    <n v="1"/>
    <s v="0 missed"/>
    <n v="2"/>
    <n v="1"/>
    <x v="1"/>
    <s v="P-S1_Onsite"/>
    <s v="No Data"/>
    <s v="Present"/>
    <s v="P-S1_Onsite"/>
    <n v="18"/>
    <n v="20"/>
    <n v="17"/>
    <n v="55"/>
    <n v="60"/>
    <s v="Data Visualization &amp; Storytelling"/>
    <s v="MDS DF404"/>
    <s v="0 missed"/>
    <s v="0 missed"/>
    <n v="2"/>
    <n v="1"/>
    <n v="1"/>
    <n v="1"/>
    <s v="0 missed"/>
    <n v="3"/>
    <n v="1"/>
    <x v="1"/>
    <s v="A-S1_Onsite"/>
    <s v="P-S2_Onsite"/>
    <s v="Present"/>
    <s v="P-S2_Onsite"/>
    <n v="5.5"/>
    <n v="6.5"/>
    <n v="9"/>
    <n v="13"/>
    <n v="18"/>
    <n v="52"/>
    <n v="65"/>
    <s v="Data Stores &amp; Pipelines"/>
    <s v="MDS DF406"/>
    <s v="0 missed"/>
    <s v="0 missed"/>
    <n v="3"/>
    <n v="2"/>
    <n v="1"/>
    <n v="1"/>
    <s v="0 missed"/>
    <n v="5"/>
    <n v="1"/>
    <x v="1"/>
    <s v="A-S1_Onsite"/>
    <s v="P-S2_Onsite"/>
    <s v="Present"/>
    <s v="P-S2_Onsite"/>
    <s v="P-3, _x000a_A-2, _x000a_No Data-0"/>
    <s v="P-2, _x000a_A-0, _x000a_No Data-3"/>
    <s v="P-S1_Onsite"/>
    <s v="P-S1_Onsite"/>
    <s v="P-S1_Onsite"/>
    <s v="P-S2_Onsite"/>
    <s v="P-S2_Onsite"/>
    <x v="0"/>
    <s v="Activated"/>
    <s v="Onsite"/>
    <x v="456"/>
    <x v="0"/>
  </r>
  <r>
    <n v="476"/>
    <s v="MSc DS-AI"/>
    <s v="2025EM1100476"/>
    <s v="2025em1100476@bitspilani-digital.edu.in"/>
    <s v="SATISH K"/>
    <s v="MALE"/>
    <s v="`+91-9346808967"/>
    <n v="14"/>
    <s v="A"/>
    <n v="15"/>
    <s v="A"/>
    <n v="29"/>
    <n v="65"/>
    <s v="Statistical Modelling &amp; Inferencing"/>
    <s v="MDS DF401"/>
    <s v="1 missed"/>
    <s v="1 missed"/>
    <n v="2"/>
    <n v="0"/>
    <n v="0.66666666666666663"/>
    <n v="0"/>
    <s v="2 missed"/>
    <n v="2"/>
    <n v="0.5"/>
    <x v="6"/>
    <s v="No Data"/>
    <s v="No Data"/>
    <s v="No Data"/>
    <s v="No Data"/>
    <n v="5"/>
    <n v="4.75"/>
    <n v="10"/>
    <s v="A"/>
    <s v="A"/>
    <s v="A"/>
    <n v="29.5"/>
    <n v="60"/>
    <s v="Data Pre-Processing"/>
    <s v="MDS DF402"/>
    <s v="3 missed"/>
    <s v="-"/>
    <n v="3"/>
    <s v="-"/>
    <n v="0.5"/>
    <s v="-"/>
    <s v="3 missed"/>
    <n v="3"/>
    <n v="0.5"/>
    <x v="4"/>
    <s v="P-S1_Onsite"/>
    <s v="No Data"/>
    <s v="Present"/>
    <s v="P-S1_Onsite"/>
    <n v="19"/>
    <s v="A"/>
    <n v="19"/>
    <n v="60"/>
    <s v="Feature Engineering"/>
    <s v="MDS DF403"/>
    <s v="0 missed"/>
    <s v="1 missed"/>
    <n v="1"/>
    <n v="0"/>
    <n v="1"/>
    <n v="0"/>
    <s v="1 missed"/>
    <n v="1"/>
    <n v="0.5"/>
    <x v="2"/>
    <s v="No Data"/>
    <s v="No Data"/>
    <s v="No Data"/>
    <s v="No Data"/>
    <s v="A"/>
    <n v="18"/>
    <s v="A"/>
    <n v="18"/>
    <n v="60"/>
    <s v="Data Visualization &amp; Storytelling"/>
    <s v="MDS DF404"/>
    <s v="1 missed"/>
    <s v="1 missed"/>
    <n v="1"/>
    <n v="0"/>
    <n v="0.5"/>
    <n v="0"/>
    <s v="2 missed"/>
    <n v="1"/>
    <n v="0.33333333333333331"/>
    <x v="4"/>
    <s v="No Data"/>
    <s v="No Data"/>
    <s v="No Data"/>
    <s v="No Data"/>
    <n v="6"/>
    <n v="7.625"/>
    <s v="A"/>
    <s v="A"/>
    <s v="A"/>
    <n v="13.625"/>
    <n v="65"/>
    <s v="Data Stores &amp; Pipelines"/>
    <s v="MDS DF406"/>
    <s v="1 missed"/>
    <s v="2 missed"/>
    <n v="2"/>
    <n v="0"/>
    <n v="0.66666666666666663"/>
    <n v="0"/>
    <s v="3 missed"/>
    <n v="2"/>
    <n v="0.4"/>
    <x v="4"/>
    <s v="No Data"/>
    <s v="No Data"/>
    <s v="No Data"/>
    <s v="No Data"/>
    <s v="P-1, _x000a_A-0, _x000a_No Data-4"/>
    <s v="P-0, _x000a_A-0, _x000a_No Data-5"/>
    <s v="No Data"/>
    <s v="P-S1_Onsite"/>
    <s v="No Data"/>
    <s v="No Data"/>
    <s v="No Data"/>
    <x v="15"/>
    <s v="Activated"/>
    <s v="Onsite"/>
    <x v="457"/>
    <x v="0"/>
  </r>
  <r>
    <n v="477"/>
    <s v="MSc DS-AI"/>
    <s v="2025EM1100477"/>
    <s v="2025em1100477@bitspilani-digital.edu.in"/>
    <s v="NITIN DAROCH"/>
    <s v="MALE"/>
    <s v="`+91-7505013117"/>
    <n v="13"/>
    <s v="A"/>
    <n v="15"/>
    <n v="14"/>
    <n v="42"/>
    <n v="65"/>
    <s v="Statistical Modelling &amp; Inferencing"/>
    <s v="MDS DF401"/>
    <s v="1 missed"/>
    <s v="0 missed"/>
    <n v="2"/>
    <n v="1"/>
    <n v="0.66666666666666663"/>
    <n v="1"/>
    <s v="1 missed"/>
    <n v="3"/>
    <n v="0.75"/>
    <x v="4"/>
    <s v="No Data"/>
    <s v="P-S2_Onsite"/>
    <s v="Present"/>
    <s v="P-S2_Onsite"/>
    <n v="3.75"/>
    <n v="4.75"/>
    <n v="10"/>
    <s v="A"/>
    <s v="A"/>
    <n v="10"/>
    <n v="37"/>
    <n v="60"/>
    <s v="Data Pre-Processing"/>
    <s v="MDS DF402"/>
    <s v="2 missed"/>
    <s v="-"/>
    <n v="4"/>
    <s v="-"/>
    <n v="0.66666666666666663"/>
    <s v="-"/>
    <s v="2 missed"/>
    <n v="4"/>
    <n v="0.66666666666666663"/>
    <x v="5"/>
    <s v="P-S1_Onsite"/>
    <s v="No Data"/>
    <s v="Present"/>
    <s v="P-S1_Onsite"/>
    <s v="A"/>
    <n v="17"/>
    <n v="17"/>
    <n v="60"/>
    <s v="Feature Engineering"/>
    <s v="MDS DF403"/>
    <s v="1 missed"/>
    <s v="0 missed"/>
    <n v="0"/>
    <n v="1"/>
    <n v="0"/>
    <n v="1"/>
    <s v="1 missed"/>
    <n v="1"/>
    <n v="0.5"/>
    <x v="3"/>
    <s v="No Data"/>
    <s v="P-S2_Onsite"/>
    <s v="Present"/>
    <s v="P-S2_Onsite"/>
    <s v="A"/>
    <s v="A"/>
    <s v="A"/>
    <n v="0"/>
    <n v="60"/>
    <s v="Data Visualization &amp; Storytelling"/>
    <s v="MDS DF404"/>
    <s v="2 missed"/>
    <s v="1 missed"/>
    <n v="0"/>
    <n v="0"/>
    <n v="0"/>
    <n v="0"/>
    <s v="3 missed"/>
    <n v="0"/>
    <n v="0"/>
    <x v="0"/>
    <s v="No Data"/>
    <s v="P-S2_Onsite"/>
    <s v="Present"/>
    <s v="P-S2_Onsite"/>
    <n v="5"/>
    <n v="6.625"/>
    <n v="8"/>
    <s v="A"/>
    <n v="16"/>
    <n v="35.625"/>
    <n v="65"/>
    <s v="Data Stores &amp; Pipelines"/>
    <s v="MDS DF406"/>
    <s v="0 missed"/>
    <s v="1 missed"/>
    <n v="3"/>
    <n v="1"/>
    <n v="1"/>
    <n v="0.5"/>
    <s v="1 missed"/>
    <n v="4"/>
    <n v="0.8"/>
    <x v="6"/>
    <s v="P-S1_Onsite"/>
    <s v="No Data"/>
    <s v="Present"/>
    <s v="P-S1_Onsite"/>
    <s v="P-2, _x000a_A-0, _x000a_No Data-3"/>
    <s v="P-3, _x000a_A-0, _x000a_No Data-2"/>
    <s v="P-S2_Onsite"/>
    <s v="P-S1_Onsite"/>
    <s v="P-S2_Onsite"/>
    <s v="P-S2_Onsite"/>
    <s v="P-S1_Onsite"/>
    <x v="0"/>
    <s v="Activated"/>
    <s v="Onsite"/>
    <x v="458"/>
    <x v="0"/>
  </r>
  <r>
    <n v="478"/>
    <s v="MSc DS-AI"/>
    <s v="2025EM1100478"/>
    <s v="2025em1100478@bitspilani-digital.edu.in"/>
    <s v="ANUJ KUMAR VERMA"/>
    <s v="MALE"/>
    <s v="`+91-7875945468"/>
    <n v="15"/>
    <n v="15"/>
    <n v="15"/>
    <n v="14"/>
    <n v="59"/>
    <n v="65"/>
    <s v="Statistical Modelling &amp; Inferencing"/>
    <s v="MDS DF401"/>
    <s v="0 missed"/>
    <s v="0 missed"/>
    <n v="3"/>
    <n v="1"/>
    <n v="1"/>
    <n v="1"/>
    <s v="0 missed"/>
    <n v="4"/>
    <n v="1"/>
    <x v="1"/>
    <s v="P-S1_Online"/>
    <s v="No Data"/>
    <s v="Present"/>
    <s v="P-S1_Online"/>
    <n v="5"/>
    <n v="5"/>
    <n v="10"/>
    <n v="10"/>
    <n v="10"/>
    <n v="10"/>
    <n v="60"/>
    <n v="60"/>
    <s v="Data Pre-Processing"/>
    <s v="MDS DF402"/>
    <s v="0 missed"/>
    <s v="-"/>
    <n v="6"/>
    <s v="-"/>
    <n v="1"/>
    <s v="-"/>
    <s v="0 missed"/>
    <n v="6"/>
    <n v="1"/>
    <x v="1"/>
    <s v="P-S1_Online"/>
    <s v="No Data"/>
    <s v="Present"/>
    <s v="P-S1_Online"/>
    <n v="20"/>
    <n v="24.5"/>
    <n v="44.5"/>
    <n v="60"/>
    <s v="Feature Engineering"/>
    <s v="MDS DF403"/>
    <s v="0 missed"/>
    <s v="0 missed"/>
    <n v="1"/>
    <n v="1"/>
    <n v="1"/>
    <n v="1"/>
    <s v="0 missed"/>
    <n v="2"/>
    <n v="1"/>
    <x v="1"/>
    <s v="No Data"/>
    <s v="P-S2_Online"/>
    <s v="Present"/>
    <s v="P-S2_Online"/>
    <n v="19"/>
    <n v="20"/>
    <n v="19"/>
    <n v="58"/>
    <n v="60"/>
    <s v="Data Visualization &amp; Storytelling"/>
    <s v="MDS DF404"/>
    <s v="0 missed"/>
    <s v="0 missed"/>
    <n v="2"/>
    <n v="1"/>
    <n v="1"/>
    <n v="1"/>
    <s v="0 missed"/>
    <n v="3"/>
    <n v="1"/>
    <x v="1"/>
    <s v="P-S1_Online"/>
    <s v="No Data"/>
    <s v="Present"/>
    <s v="P-S1_Online"/>
    <n v="5.5"/>
    <n v="7.5"/>
    <n v="8"/>
    <n v="12"/>
    <n v="19"/>
    <n v="52"/>
    <n v="65"/>
    <s v="Data Stores &amp; Pipelines"/>
    <s v="MDS DF406"/>
    <s v="0 missed"/>
    <s v="0 missed"/>
    <n v="3"/>
    <n v="2"/>
    <n v="1"/>
    <n v="1"/>
    <s v="0 missed"/>
    <n v="5"/>
    <n v="1"/>
    <x v="1"/>
    <s v="No Data"/>
    <s v="P-S2_Online"/>
    <s v="Present"/>
    <s v="P-S2_Online"/>
    <s v="P-3, _x000a_A-0, _x000a_No Data-2"/>
    <s v="P-2, _x000a_A-0, _x000a_No Data-3"/>
    <s v="P-S1_Online"/>
    <s v="P-S1_Online"/>
    <s v="P-S2_Online"/>
    <s v="P-S1_Online"/>
    <s v="P-S2_Online"/>
    <x v="0"/>
    <s v="Activated"/>
    <s v="Online"/>
    <x v="459"/>
    <x v="0"/>
  </r>
  <r>
    <n v="479"/>
    <s v="MSc DS-AI"/>
    <s v="2025EM1100479"/>
    <s v="2025em1100479@bitspilani-digital.edu.in"/>
    <s v="ALEENA ROY"/>
    <s v="FEMALE"/>
    <s v="`+91-9400768502"/>
    <n v="15"/>
    <n v="15"/>
    <n v="15"/>
    <n v="18"/>
    <n v="63"/>
    <n v="65"/>
    <s v="Statistical Modelling &amp; Inferencing"/>
    <s v="MDS DF401"/>
    <s v="0 missed"/>
    <s v="0 missed"/>
    <n v="3"/>
    <n v="1"/>
    <n v="1"/>
    <n v="1"/>
    <s v="0 missed"/>
    <n v="4"/>
    <n v="1"/>
    <x v="1"/>
    <s v="P-S1_Onsite"/>
    <s v="No Data"/>
    <s v="Present"/>
    <s v="P-S1_Onsite"/>
    <n v="3.5"/>
    <n v="5"/>
    <n v="10"/>
    <n v="10"/>
    <n v="10"/>
    <n v="10"/>
    <n v="57"/>
    <n v="60"/>
    <s v="Data Pre-Processing"/>
    <s v="MDS DF402"/>
    <s v="0 missed"/>
    <s v="-"/>
    <n v="6"/>
    <s v="-"/>
    <n v="1"/>
    <s v="-"/>
    <s v="0 missed"/>
    <n v="6"/>
    <n v="1"/>
    <x v="1"/>
    <s v="P-S1_Onsite"/>
    <s v="No Data"/>
    <s v="Present"/>
    <s v="P-S1_Onsite"/>
    <n v="20"/>
    <n v="21.5"/>
    <n v="41.5"/>
    <n v="60"/>
    <s v="Feature Engineering"/>
    <s v="MDS DF403"/>
    <s v="0 missed"/>
    <s v="0 missed"/>
    <n v="1"/>
    <n v="1"/>
    <n v="1"/>
    <n v="1"/>
    <s v="0 missed"/>
    <n v="2"/>
    <n v="1"/>
    <x v="1"/>
    <s v="P-S1_Onsite"/>
    <s v="No Data"/>
    <s v="Present"/>
    <s v="P-S1_Onsite"/>
    <n v="19"/>
    <n v="20"/>
    <n v="19"/>
    <n v="58"/>
    <n v="60"/>
    <s v="Data Visualization &amp; Storytelling"/>
    <s v="MDS DF404"/>
    <s v="0 missed"/>
    <s v="0 missed"/>
    <n v="2"/>
    <n v="1"/>
    <n v="1"/>
    <n v="1"/>
    <s v="0 missed"/>
    <n v="3"/>
    <n v="1"/>
    <x v="1"/>
    <s v="P-S1_Onsite"/>
    <s v="No Data"/>
    <s v="Present"/>
    <s v="P-S1_Onsite"/>
    <n v="5.5"/>
    <n v="7"/>
    <n v="8"/>
    <n v="12"/>
    <n v="20"/>
    <n v="5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460"/>
    <x v="0"/>
  </r>
  <r>
    <n v="480"/>
    <s v="MSc DS-AI"/>
    <s v="2025EM1100480"/>
    <s v="2025em1100480@bitspilani-digital.edu.in"/>
    <s v="ANITHA P"/>
    <s v="FEMALE"/>
    <s v="`+679-7795804"/>
    <n v="15"/>
    <n v="15"/>
    <n v="15"/>
    <n v="17"/>
    <n v="62"/>
    <n v="65"/>
    <s v="Statistical Modelling &amp; Inferencing"/>
    <s v="MDS DF401"/>
    <s v="0 missed"/>
    <s v="0 missed"/>
    <n v="3"/>
    <n v="1"/>
    <n v="1"/>
    <n v="1"/>
    <s v="0 missed"/>
    <n v="4"/>
    <n v="1"/>
    <x v="1"/>
    <s v="P-S1_Online"/>
    <s v="No Data"/>
    <s v="Present"/>
    <s v="P-S1_Online"/>
    <n v="4.5"/>
    <n v="4.75"/>
    <n v="10"/>
    <n v="10"/>
    <n v="10"/>
    <n v="10"/>
    <n v="58.5"/>
    <n v="60"/>
    <s v="Data Pre-Processing"/>
    <s v="MDS DF402"/>
    <s v="0 missed"/>
    <s v="-"/>
    <n v="6"/>
    <s v="-"/>
    <n v="1"/>
    <s v="-"/>
    <s v="0 missed"/>
    <n v="6"/>
    <n v="1"/>
    <x v="1"/>
    <s v="No Data"/>
    <s v="P-S2_Online"/>
    <s v="Present"/>
    <s v="P-S2_Online"/>
    <n v="20"/>
    <n v="21"/>
    <n v="41"/>
    <n v="60"/>
    <s v="Feature Engineering"/>
    <s v="MDS DF403"/>
    <s v="0 missed"/>
    <s v="0 missed"/>
    <n v="1"/>
    <n v="1"/>
    <n v="1"/>
    <n v="1"/>
    <s v="0 missed"/>
    <n v="2"/>
    <n v="1"/>
    <x v="1"/>
    <s v="No Data"/>
    <s v="P-S2_Online"/>
    <s v="Present"/>
    <s v="P-S2_Online"/>
    <n v="20"/>
    <n v="20"/>
    <n v="18"/>
    <n v="58"/>
    <n v="60"/>
    <s v="Data Visualization &amp; Storytelling"/>
    <s v="MDS DF404"/>
    <s v="0 missed"/>
    <s v="0 missed"/>
    <n v="2"/>
    <n v="1"/>
    <n v="1"/>
    <n v="1"/>
    <s v="0 missed"/>
    <n v="3"/>
    <n v="1"/>
    <x v="1"/>
    <s v="P-S1_Online"/>
    <s v="No Data"/>
    <s v="Present"/>
    <s v="P-S1_Online"/>
    <n v="5.5"/>
    <n v="6.625"/>
    <n v="8"/>
    <n v="14"/>
    <n v="20"/>
    <n v="54.125"/>
    <n v="65"/>
    <s v="Data Stores &amp; Pipelines"/>
    <s v="MDS DF406"/>
    <s v="0 missed"/>
    <s v="0 missed"/>
    <n v="3"/>
    <n v="2"/>
    <n v="1"/>
    <n v="1"/>
    <s v="0 missed"/>
    <n v="5"/>
    <n v="1"/>
    <x v="1"/>
    <s v="No Data"/>
    <s v="P-S2_Online"/>
    <s v="Present"/>
    <s v="P-S2_Online"/>
    <s v="P-2, _x000a_A-0, _x000a_No Data-3"/>
    <s v="P-3, _x000a_A-0, _x000a_No Data-2"/>
    <s v="P-S1_Online"/>
    <s v="P-S2_Online"/>
    <s v="P-S2_Online"/>
    <s v="P-S1_Online"/>
    <s v="P-S2_Online"/>
    <x v="0"/>
    <s v="Activated"/>
    <s v="Online"/>
    <x v="461"/>
    <x v="0"/>
  </r>
  <r>
    <n v="481"/>
    <s v="MSc DS-AI"/>
    <s v="2025EM1100481"/>
    <s v="2025em1100481@bitspilani-digital.edu.in"/>
    <s v="PARTHIBAN P"/>
    <s v="MALE"/>
    <s v="`+91-9738247783"/>
    <n v="14"/>
    <n v="15"/>
    <n v="15"/>
    <n v="16"/>
    <n v="60"/>
    <n v="65"/>
    <s v="Statistical Modelling &amp; Inferencing"/>
    <s v="MDS DF401"/>
    <s v="0 missed"/>
    <s v="0 missed"/>
    <n v="3"/>
    <n v="1"/>
    <n v="1"/>
    <n v="1"/>
    <s v="0 missed"/>
    <n v="4"/>
    <n v="1"/>
    <x v="1"/>
    <s v="No Data"/>
    <s v="P-S2_Onsite"/>
    <s v="Present"/>
    <s v="P-S2_Onsite"/>
    <n v="4.5"/>
    <n v="4.5"/>
    <n v="10"/>
    <n v="10"/>
    <n v="10"/>
    <n v="10"/>
    <n v="58"/>
    <n v="60"/>
    <s v="Data Pre-Processing"/>
    <s v="MDS DF402"/>
    <s v="0 missed"/>
    <s v="-"/>
    <n v="6"/>
    <s v="-"/>
    <n v="1"/>
    <s v="-"/>
    <s v="0 missed"/>
    <n v="6"/>
    <n v="1"/>
    <x v="1"/>
    <s v="P-S1_Onsite"/>
    <s v="No Data"/>
    <s v="Present"/>
    <s v="P-S1_Onsite"/>
    <n v="18"/>
    <n v="21"/>
    <n v="39"/>
    <n v="60"/>
    <s v="Feature Engineering"/>
    <s v="MDS DF403"/>
    <s v="0 missed"/>
    <s v="0 missed"/>
    <n v="1"/>
    <n v="1"/>
    <n v="1"/>
    <n v="1"/>
    <s v="0 missed"/>
    <n v="2"/>
    <n v="1"/>
    <x v="1"/>
    <s v="No Data"/>
    <s v="P-S2_Onsite"/>
    <s v="Present"/>
    <s v="P-S2_Onsite"/>
    <n v="19"/>
    <n v="19"/>
    <n v="20"/>
    <n v="58"/>
    <n v="60"/>
    <s v="Data Visualization &amp; Storytelling"/>
    <s v="MDS DF404"/>
    <s v="0 missed"/>
    <s v="0 missed"/>
    <n v="2"/>
    <n v="1"/>
    <n v="1"/>
    <n v="1"/>
    <s v="0 missed"/>
    <n v="3"/>
    <n v="1"/>
    <x v="1"/>
    <s v="P-S1_Onsite"/>
    <s v="No Data"/>
    <s v="Present"/>
    <s v="P-S1_Onsite"/>
    <n v="6"/>
    <n v="7.375"/>
    <n v="9"/>
    <n v="17"/>
    <n v="19"/>
    <n v="58.37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462"/>
    <x v="0"/>
  </r>
  <r>
    <n v="482"/>
    <s v="MSc DS-AI"/>
    <s v="2025EM1100482"/>
    <s v="2025em1100482@bitspilani-digital.edu.in"/>
    <s v="VIJAYA RAJESHWARI M"/>
    <s v="FEMALE"/>
    <s v="`+91-6381654602"/>
    <n v="13"/>
    <n v="15"/>
    <n v="15"/>
    <s v="A"/>
    <n v="43"/>
    <n v="65"/>
    <s v="Statistical Modelling &amp; Inferencing"/>
    <s v="MDS DF401"/>
    <s v="0 missed"/>
    <s v="1 missed"/>
    <n v="3"/>
    <n v="0"/>
    <n v="1"/>
    <n v="0"/>
    <s v="1 missed"/>
    <n v="3"/>
    <n v="0.75"/>
    <x v="3"/>
    <s v="P-S1_Onsite"/>
    <s v="No Data"/>
    <s v="Present"/>
    <s v="P-S1_Onsite"/>
    <n v="3.75"/>
    <n v="4.75"/>
    <n v="10"/>
    <n v="10"/>
    <n v="10"/>
    <n v="10"/>
    <n v="57"/>
    <n v="60"/>
    <s v="Data Pre-Processing"/>
    <s v="MDS DF402"/>
    <s v="0 missed"/>
    <s v="-"/>
    <n v="6"/>
    <s v="-"/>
    <n v="1"/>
    <s v="-"/>
    <s v="0 missed"/>
    <n v="6"/>
    <n v="1"/>
    <x v="1"/>
    <s v="P-S1_Onsite"/>
    <s v="No Data"/>
    <s v="Present"/>
    <s v="P-S1_Onsite"/>
    <n v="19"/>
    <n v="12.5"/>
    <n v="31.5"/>
    <n v="60"/>
    <s v="Feature Engineering"/>
    <s v="MDS DF403"/>
    <s v="0 missed"/>
    <s v="0 missed"/>
    <n v="1"/>
    <n v="1"/>
    <n v="1"/>
    <n v="1"/>
    <s v="0 missed"/>
    <n v="2"/>
    <n v="1"/>
    <x v="1"/>
    <s v="P-S1_Onsite"/>
    <s v="No Data"/>
    <s v="Present"/>
    <s v="P-S1_Onsite"/>
    <n v="19"/>
    <n v="20"/>
    <s v="A"/>
    <n v="39"/>
    <n v="60"/>
    <s v="Data Visualization &amp; Storytelling"/>
    <s v="MDS DF404"/>
    <s v="0 missed"/>
    <s v="1 missed"/>
    <n v="2"/>
    <n v="0"/>
    <n v="1"/>
    <n v="0"/>
    <s v="1 missed"/>
    <n v="2"/>
    <n v="0.66666666666666663"/>
    <x v="3"/>
    <s v="P-S1_Onsite"/>
    <s v="No Data"/>
    <s v="Present"/>
    <s v="P-S1_Onsite"/>
    <n v="5.5"/>
    <n v="7.5"/>
    <n v="9"/>
    <n v="15"/>
    <s v="A"/>
    <n v="37"/>
    <n v="65"/>
    <s v="Data Stores &amp; Pipelines"/>
    <s v="MDS DF406"/>
    <s v="0 missed"/>
    <s v="1 missed"/>
    <n v="3"/>
    <n v="1"/>
    <n v="1"/>
    <n v="0.5"/>
    <s v="1 missed"/>
    <n v="4"/>
    <n v="0.8"/>
    <x v="6"/>
    <s v="P-S1_Onsite"/>
    <s v="No Data"/>
    <s v="Present"/>
    <s v="P-S1_Onsite"/>
    <s v="P-5, _x000a_A-0, _x000a_No Data-0"/>
    <s v="P-0, _x000a_A-0, _x000a_No Data-5"/>
    <s v="P-S1_Onsite"/>
    <s v="P-S1_Onsite"/>
    <s v="P-S1_Onsite"/>
    <s v="P-S1_Onsite"/>
    <s v="P-S1_Onsite"/>
    <x v="0"/>
    <s v="Activated"/>
    <s v="Onsite"/>
    <x v="463"/>
    <x v="0"/>
  </r>
  <r>
    <n v="483"/>
    <s v="MSc DS-AI"/>
    <s v="2025EM1100483"/>
    <s v="2025em1100483@bitspilani-digital.edu.in"/>
    <s v="DINESH KUMAR"/>
    <s v="MALE"/>
    <s v="`+91-9717283908"/>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464"/>
    <x v="1"/>
  </r>
  <r>
    <n v="484"/>
    <s v="MSc DS-AI"/>
    <s v="2025EM1100484"/>
    <s v="2025em1100484@bitspilani-digital.edu.in"/>
    <s v="SYED AASIM HUSSAIN J"/>
    <s v="MALE"/>
    <s v="`+91-9150262698"/>
    <n v="15"/>
    <n v="15"/>
    <n v="15"/>
    <n v="17"/>
    <n v="62"/>
    <n v="65"/>
    <s v="Statistical Modelling &amp; Inferencing"/>
    <s v="MDS DF401"/>
    <s v="0 missed"/>
    <s v="0 missed"/>
    <n v="3"/>
    <n v="1"/>
    <n v="1"/>
    <n v="1"/>
    <s v="0 missed"/>
    <n v="4"/>
    <n v="1"/>
    <x v="1"/>
    <s v="No Data"/>
    <s v="P-S2_Onsite"/>
    <s v="Present"/>
    <s v="P-S2_Onsite"/>
    <n v="5"/>
    <n v="4.75"/>
    <n v="10"/>
    <n v="10"/>
    <n v="10"/>
    <n v="10"/>
    <n v="59.5"/>
    <n v="60"/>
    <s v="Data Pre-Processing"/>
    <s v="MDS DF402"/>
    <s v="0 missed"/>
    <s v="-"/>
    <n v="6"/>
    <s v="-"/>
    <n v="1"/>
    <s v="-"/>
    <s v="0 missed"/>
    <n v="6"/>
    <n v="1"/>
    <x v="1"/>
    <s v="No Data"/>
    <s v="P-S2_Onsite"/>
    <s v="Present"/>
    <s v="P-S2_Onsite"/>
    <s v="A"/>
    <n v="18"/>
    <n v="18"/>
    <n v="60"/>
    <s v="Feature Engineering"/>
    <s v="MDS DF403"/>
    <s v="1 missed"/>
    <s v="0 missed"/>
    <n v="0"/>
    <n v="1"/>
    <n v="0"/>
    <n v="1"/>
    <s v="1 missed"/>
    <n v="1"/>
    <n v="0.5"/>
    <x v="3"/>
    <s v="No Data"/>
    <s v="P-S2_Onsite"/>
    <s v="Present"/>
    <s v="P-S2_Onsite"/>
    <n v="20"/>
    <n v="20"/>
    <n v="15"/>
    <n v="55"/>
    <n v="60"/>
    <s v="Data Visualization &amp; Storytelling"/>
    <s v="MDS DF404"/>
    <s v="0 missed"/>
    <s v="0 missed"/>
    <n v="2"/>
    <n v="1"/>
    <n v="1"/>
    <n v="1"/>
    <s v="0 missed"/>
    <n v="3"/>
    <n v="1"/>
    <x v="1"/>
    <s v="No Data"/>
    <s v="P-S2_Onsite"/>
    <s v="Present"/>
    <s v="P-S2_Onsite"/>
    <n v="5.5"/>
    <n v="5.875"/>
    <n v="9"/>
    <n v="14"/>
    <n v="18"/>
    <n v="52.3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465"/>
    <x v="0"/>
  </r>
  <r>
    <n v="485"/>
    <s v="MSc DS-AI"/>
    <s v="2025EM1100485"/>
    <s v="2025em1100485@bitspilani-digital.edu.in"/>
    <s v="DHARMA TEJA KOLLA"/>
    <s v="MALE"/>
    <s v="`+91-7331188769"/>
    <n v="12"/>
    <n v="10.5"/>
    <n v="9"/>
    <n v="15"/>
    <n v="46.5"/>
    <n v="65"/>
    <s v="Statistical Modelling &amp; Inferencing"/>
    <s v="MDS DF401"/>
    <s v="0 missed"/>
    <s v="0 missed"/>
    <n v="3"/>
    <n v="1"/>
    <n v="1"/>
    <n v="1"/>
    <s v="0 missed"/>
    <n v="4"/>
    <n v="1"/>
    <x v="1"/>
    <s v="P-S1_Onsite"/>
    <s v="No Data"/>
    <s v="Present"/>
    <s v="P-S1_Onsite"/>
    <n v="2.5"/>
    <n v="2.5"/>
    <n v="9"/>
    <n v="9"/>
    <n v="7"/>
    <n v="5"/>
    <n v="40"/>
    <n v="60"/>
    <s v="Data Pre-Processing"/>
    <s v="MDS DF402"/>
    <s v="0 missed"/>
    <s v="-"/>
    <n v="6"/>
    <s v="-"/>
    <n v="1"/>
    <s v="-"/>
    <s v="0 missed"/>
    <n v="6"/>
    <n v="1"/>
    <x v="1"/>
    <s v="P-S1_Onsite"/>
    <s v="No Data"/>
    <s v="Present"/>
    <s v="P-S1_Onsite"/>
    <n v="11"/>
    <n v="15"/>
    <n v="26"/>
    <n v="60"/>
    <s v="Feature Engineering"/>
    <s v="MDS DF403"/>
    <s v="0 missed"/>
    <s v="0 missed"/>
    <n v="1"/>
    <n v="1"/>
    <n v="1"/>
    <n v="1"/>
    <s v="0 missed"/>
    <n v="2"/>
    <n v="1"/>
    <x v="1"/>
    <s v="P-S1_Onsite"/>
    <s v="No Data"/>
    <s v="Present"/>
    <s v="P-S1_Onsite"/>
    <n v="8"/>
    <n v="13"/>
    <n v="18"/>
    <n v="39"/>
    <n v="60"/>
    <s v="Data Visualization &amp; Storytelling"/>
    <s v="MDS DF404"/>
    <s v="0 missed"/>
    <s v="0 missed"/>
    <n v="2"/>
    <n v="1"/>
    <n v="1"/>
    <n v="1"/>
    <s v="0 missed"/>
    <n v="3"/>
    <n v="1"/>
    <x v="1"/>
    <s v="P-S1_Onsite"/>
    <s v="No Data"/>
    <s v="Present"/>
    <s v="P-S1_Onsite"/>
    <n v="3.5"/>
    <n v="5.625"/>
    <n v="5.5"/>
    <n v="12"/>
    <s v="A"/>
    <n v="26.625"/>
    <n v="65"/>
    <s v="Data Stores &amp; Pipelines"/>
    <s v="MDS DF406"/>
    <s v="0 missed"/>
    <s v="1 missed"/>
    <n v="3"/>
    <n v="1"/>
    <n v="1"/>
    <n v="0.5"/>
    <s v="1 missed"/>
    <n v="4"/>
    <n v="0.8"/>
    <x v="6"/>
    <s v="P-S1_Onsite"/>
    <s v="No Data"/>
    <s v="Present"/>
    <s v="P-S1_Onsite"/>
    <s v="P-5, _x000a_A-0, _x000a_No Data-0"/>
    <s v="P-0, _x000a_A-0, _x000a_No Data-5"/>
    <s v="P-S1_Onsite"/>
    <s v="P-S1_Onsite"/>
    <s v="P-S1_Onsite"/>
    <s v="P-S1_Onsite"/>
    <s v="P-S1_Onsite"/>
    <x v="0"/>
    <s v="Activated"/>
    <s v="Onsite"/>
    <x v="466"/>
    <x v="0"/>
  </r>
  <r>
    <n v="486"/>
    <s v="MSc DS-AI"/>
    <s v="2025EM1100486"/>
    <s v="2025em1100486@bitspilani-digital.edu.in"/>
    <s v="DALVI HARSHAL VIJAY DEEPA"/>
    <s v="MALE"/>
    <s v="`+91-9967564457"/>
    <n v="15"/>
    <n v="15"/>
    <n v="15"/>
    <n v="17"/>
    <n v="62"/>
    <n v="65"/>
    <s v="Statistical Modelling &amp; Inferencing"/>
    <s v="MDS DF401"/>
    <s v="0 missed"/>
    <s v="0 missed"/>
    <n v="3"/>
    <n v="1"/>
    <n v="1"/>
    <n v="1"/>
    <s v="0 missed"/>
    <n v="4"/>
    <n v="1"/>
    <x v="1"/>
    <s v="No Data"/>
    <s v="P-S2_Onsite"/>
    <s v="Present"/>
    <s v="P-S2_Onsite"/>
    <n v="4.75"/>
    <n v="4.5"/>
    <n v="10"/>
    <n v="10"/>
    <n v="10"/>
    <n v="10"/>
    <n v="58.5"/>
    <n v="60"/>
    <s v="Data Pre-Processing"/>
    <s v="MDS DF402"/>
    <s v="0 missed"/>
    <s v="-"/>
    <n v="6"/>
    <s v="-"/>
    <n v="1"/>
    <s v="-"/>
    <s v="0 missed"/>
    <n v="6"/>
    <n v="1"/>
    <x v="1"/>
    <s v="No Data"/>
    <s v="P-S2_Onsite"/>
    <s v="Present"/>
    <s v="P-S2_Onsite"/>
    <n v="20"/>
    <n v="29"/>
    <n v="49"/>
    <n v="60"/>
    <s v="Feature Engineering"/>
    <s v="MDS DF403"/>
    <s v="0 missed"/>
    <s v="0 missed"/>
    <n v="1"/>
    <n v="1"/>
    <n v="1"/>
    <n v="1"/>
    <s v="0 missed"/>
    <n v="2"/>
    <n v="1"/>
    <x v="1"/>
    <s v="No Data"/>
    <s v="P-S2_Onsite"/>
    <s v="Present"/>
    <s v="P-S2_Onsite"/>
    <n v="19"/>
    <n v="20"/>
    <n v="18"/>
    <n v="57"/>
    <n v="60"/>
    <s v="Data Visualization &amp; Storytelling"/>
    <s v="MDS DF404"/>
    <s v="0 missed"/>
    <s v="0 missed"/>
    <n v="2"/>
    <n v="1"/>
    <n v="1"/>
    <n v="1"/>
    <s v="0 missed"/>
    <n v="3"/>
    <n v="1"/>
    <x v="1"/>
    <s v="No Data"/>
    <s v="P-S2_Onsite"/>
    <s v="Present"/>
    <s v="P-S2_Onsite"/>
    <n v="6.5"/>
    <n v="7.625"/>
    <n v="8"/>
    <n v="12"/>
    <n v="18"/>
    <n v="52.1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467"/>
    <x v="0"/>
  </r>
  <r>
    <n v="487"/>
    <s v="MSc DS-AI"/>
    <s v="2025EM1100487"/>
    <s v="2025em1100487@bitspilani-digital.edu.in"/>
    <s v="SHAIKH ABDUL MUQTADIR"/>
    <s v="MALE"/>
    <s v="`+91-9422308273"/>
    <n v="15"/>
    <n v="15"/>
    <n v="15"/>
    <n v="15"/>
    <n v="60"/>
    <n v="65"/>
    <s v="Statistical Modelling &amp; Inferencing"/>
    <s v="MDS DF401"/>
    <s v="0 missed"/>
    <s v="0 missed"/>
    <n v="3"/>
    <n v="1"/>
    <n v="1"/>
    <n v="1"/>
    <s v="0 missed"/>
    <n v="4"/>
    <n v="1"/>
    <x v="1"/>
    <s v="No Data"/>
    <s v="A-S2_Onsite"/>
    <s v="Absent"/>
    <s v="A-S2_Onsite"/>
    <n v="5"/>
    <n v="5"/>
    <n v="9"/>
    <n v="10"/>
    <n v="10"/>
    <n v="9"/>
    <n v="58"/>
    <n v="60"/>
    <s v="Data Pre-Processing"/>
    <s v="MDS DF402"/>
    <s v="0 missed"/>
    <s v="-"/>
    <n v="6"/>
    <s v="-"/>
    <n v="1"/>
    <s v="-"/>
    <s v="0 missed"/>
    <n v="6"/>
    <n v="1"/>
    <x v="1"/>
    <s v="No Data"/>
    <s v="A-S2_Onsite"/>
    <s v="Absent"/>
    <s v="A-S2_Onsite"/>
    <n v="19"/>
    <n v="25"/>
    <n v="44"/>
    <n v="60"/>
    <s v="Feature Engineering"/>
    <s v="MDS DF403"/>
    <s v="0 missed"/>
    <s v="0 missed"/>
    <n v="1"/>
    <n v="1"/>
    <n v="1"/>
    <n v="1"/>
    <s v="0 missed"/>
    <n v="2"/>
    <n v="1"/>
    <x v="1"/>
    <s v="No Data"/>
    <s v="A-S2_Onsite"/>
    <s v="Absent"/>
    <s v="A-S2_Onsite"/>
    <n v="19"/>
    <n v="18"/>
    <n v="18"/>
    <n v="55"/>
    <n v="60"/>
    <s v="Data Visualization &amp; Storytelling"/>
    <s v="MDS DF404"/>
    <s v="0 missed"/>
    <s v="0 missed"/>
    <n v="2"/>
    <n v="1"/>
    <n v="1"/>
    <n v="1"/>
    <s v="0 missed"/>
    <n v="3"/>
    <n v="1"/>
    <x v="1"/>
    <s v="No Data"/>
    <s v="P-S2_Onsite"/>
    <s v="Present"/>
    <s v="P-S2_Onsite"/>
    <n v="6.5"/>
    <n v="6.875"/>
    <n v="8"/>
    <n v="4"/>
    <s v="A"/>
    <n v="25.375"/>
    <n v="65"/>
    <s v="Data Stores &amp; Pipelines"/>
    <s v="MDS DF406"/>
    <s v="0 missed"/>
    <s v="1 missed"/>
    <n v="3"/>
    <n v="1"/>
    <n v="1"/>
    <n v="0.5"/>
    <s v="1 missed"/>
    <n v="4"/>
    <n v="0.8"/>
    <x v="6"/>
    <s v="No Data"/>
    <s v="A-S2_Onsite"/>
    <s v="Absent"/>
    <s v="A-S2_Onsite"/>
    <s v="P-0, _x000a_A-0, _x000a_No Data-5"/>
    <s v="P-1, _x000a_A-4, _x000a_No Data-0"/>
    <s v="A-S2_Onsite"/>
    <s v="A-S2_Onsite"/>
    <s v="A-S2_Onsite"/>
    <s v="P-S2_Onsite"/>
    <s v="A-S2_Onsite"/>
    <x v="4"/>
    <s v="Activated"/>
    <s v="Onsite"/>
    <x v="468"/>
    <x v="0"/>
  </r>
  <r>
    <n v="488"/>
    <s v="MSc DS-AI"/>
    <s v="2025EM1100488"/>
    <s v="2025em1100488@bitspilani-digital.edu.in"/>
    <s v="ANSHUMAN OJHA"/>
    <s v="MALE"/>
    <s v="`+91-8450969173"/>
    <s v="A"/>
    <n v="15"/>
    <n v="15"/>
    <n v="19"/>
    <n v="49"/>
    <n v="65"/>
    <s v="Statistical Modelling &amp; Inferencing"/>
    <s v="MDS DF401"/>
    <s v="1 missed"/>
    <s v="0 missed"/>
    <n v="2"/>
    <n v="1"/>
    <n v="0.66666666666666663"/>
    <n v="1"/>
    <s v="1 missed"/>
    <n v="3"/>
    <n v="0.75"/>
    <x v="4"/>
    <s v="No Data"/>
    <s v="P-S2_Onsite"/>
    <s v="Present"/>
    <s v="P-S2_Onsite"/>
    <n v="4.25"/>
    <n v="5"/>
    <n v="10"/>
    <n v="10"/>
    <n v="9"/>
    <n v="10"/>
    <n v="57.5"/>
    <n v="60"/>
    <s v="Data Pre-Processing"/>
    <s v="MDS DF402"/>
    <s v="0 missed"/>
    <s v="-"/>
    <n v="6"/>
    <s v="-"/>
    <n v="1"/>
    <s v="-"/>
    <s v="0 missed"/>
    <n v="6"/>
    <n v="1"/>
    <x v="1"/>
    <s v="No Data"/>
    <s v="P-S2_Onsite"/>
    <s v="Present"/>
    <s v="P-S2_Onsite"/>
    <n v="20"/>
    <n v="30"/>
    <n v="50"/>
    <n v="60"/>
    <s v="Feature Engineering"/>
    <s v="MDS DF403"/>
    <s v="0 missed"/>
    <s v="0 missed"/>
    <n v="1"/>
    <n v="1"/>
    <n v="1"/>
    <n v="1"/>
    <s v="0 missed"/>
    <n v="2"/>
    <n v="1"/>
    <x v="1"/>
    <s v="No Data"/>
    <s v="P-S2_Onsite"/>
    <s v="Present"/>
    <s v="P-S2_Onsite"/>
    <n v="20"/>
    <n v="20"/>
    <n v="18"/>
    <n v="58"/>
    <n v="60"/>
    <s v="Data Visualization &amp; Storytelling"/>
    <s v="MDS DF404"/>
    <s v="0 missed"/>
    <s v="0 missed"/>
    <n v="2"/>
    <n v="1"/>
    <n v="1"/>
    <n v="1"/>
    <s v="0 missed"/>
    <n v="3"/>
    <n v="1"/>
    <x v="1"/>
    <s v="No Data"/>
    <s v="P-S2_Onsite"/>
    <s v="Present"/>
    <s v="P-S2_Onsite"/>
    <n v="7.5"/>
    <n v="7.5"/>
    <n v="8"/>
    <s v="A"/>
    <n v="20"/>
    <n v="43"/>
    <n v="65"/>
    <s v="Data Stores &amp; Pipelines"/>
    <s v="MDS DF406"/>
    <s v="0 missed"/>
    <s v="1 missed"/>
    <n v="3"/>
    <n v="1"/>
    <n v="1"/>
    <n v="0.5"/>
    <s v="1 missed"/>
    <n v="4"/>
    <n v="0.8"/>
    <x v="6"/>
    <s v="P-S1_Onsite"/>
    <s v="No Data"/>
    <s v="Present"/>
    <s v="P-S1_Onsite"/>
    <s v="P-1, _x000a_A-0, _x000a_No Data-4"/>
    <s v="P-4, _x000a_A-0, _x000a_No Data-1"/>
    <s v="P-S2_Onsite"/>
    <s v="P-S2_Onsite"/>
    <s v="P-S2_Onsite"/>
    <s v="P-S2_Onsite"/>
    <s v="P-S1_Onsite"/>
    <x v="0"/>
    <s v="Activated"/>
    <s v="Onsite"/>
    <x v="469"/>
    <x v="0"/>
  </r>
  <r>
    <n v="489"/>
    <s v="MSc DS-AI"/>
    <s v="2025EM1100489"/>
    <s v="2025em1100489@bitspilani-digital.edu.in"/>
    <s v="BRO ABHIRAM ANILKUMAR RATHI"/>
    <s v="MALE"/>
    <s v="`+91-9967356336"/>
    <n v="15"/>
    <n v="15"/>
    <n v="15"/>
    <n v="19"/>
    <n v="64"/>
    <n v="65"/>
    <s v="Statistical Modelling &amp; Inferencing"/>
    <s v="MDS DF401"/>
    <s v="0 missed"/>
    <s v="0 missed"/>
    <n v="3"/>
    <n v="1"/>
    <n v="1"/>
    <n v="1"/>
    <s v="0 missed"/>
    <n v="4"/>
    <n v="1"/>
    <x v="1"/>
    <s v="No Data"/>
    <s v="P-S2_Onsite"/>
    <s v="Present"/>
    <s v="P-S2_Onsite"/>
    <n v="4.25"/>
    <n v="4.75"/>
    <n v="10"/>
    <s v="A"/>
    <n v="10"/>
    <n v="10"/>
    <n v="48"/>
    <n v="60"/>
    <s v="Data Pre-Processing"/>
    <s v="MDS DF402"/>
    <s v="1 missed"/>
    <s v="-"/>
    <n v="5"/>
    <s v="-"/>
    <n v="0.83333333333333337"/>
    <s v="-"/>
    <s v="1 missed"/>
    <n v="5"/>
    <n v="0.83333333333333337"/>
    <x v="2"/>
    <s v="No Data"/>
    <s v="P-S2_Onsite"/>
    <s v="Present"/>
    <s v="P-S2_Onsite"/>
    <n v="18"/>
    <n v="29.5"/>
    <n v="47.5"/>
    <n v="60"/>
    <s v="Feature Engineering"/>
    <s v="MDS DF403"/>
    <s v="0 missed"/>
    <s v="0 missed"/>
    <n v="1"/>
    <n v="1"/>
    <n v="1"/>
    <n v="1"/>
    <s v="0 missed"/>
    <n v="2"/>
    <n v="1"/>
    <x v="1"/>
    <s v="No Data"/>
    <s v="P-S2_Onsite"/>
    <s v="Present"/>
    <s v="P-S2_Onsite"/>
    <n v="19"/>
    <n v="19"/>
    <n v="16"/>
    <n v="54"/>
    <n v="60"/>
    <s v="Data Visualization &amp; Storytelling"/>
    <s v="MDS DF404"/>
    <s v="0 missed"/>
    <s v="0 missed"/>
    <n v="2"/>
    <n v="1"/>
    <n v="1"/>
    <n v="1"/>
    <s v="0 missed"/>
    <n v="3"/>
    <n v="1"/>
    <x v="1"/>
    <s v="No Data"/>
    <s v="P-S2_Onsite"/>
    <s v="Present"/>
    <s v="P-S2_Onsite"/>
    <n v="6.5"/>
    <s v="A"/>
    <s v="A"/>
    <s v="A"/>
    <s v="A"/>
    <n v="6.5"/>
    <n v="65"/>
    <s v="Data Stores &amp; Pipelines"/>
    <s v="MDS DF406"/>
    <s v="2 missed"/>
    <s v="2 missed"/>
    <n v="1"/>
    <n v="0"/>
    <n v="0.33333333333333331"/>
    <n v="0"/>
    <s v="4 missed"/>
    <n v="1"/>
    <n v="0.2"/>
    <x v="5"/>
    <s v="No Data"/>
    <s v="No Data"/>
    <s v="No Data"/>
    <s v="No Data"/>
    <s v="P-0, _x000a_A-0, _x000a_No Data-5"/>
    <s v="P-4, _x000a_A-0, _x000a_No Data-1"/>
    <s v="P-S2_Onsite"/>
    <s v="P-S2_Onsite"/>
    <s v="P-S2_Onsite"/>
    <s v="P-S2_Onsite"/>
    <s v="No Data"/>
    <x v="13"/>
    <s v="Activated"/>
    <s v="Onsite"/>
    <x v="470"/>
    <x v="0"/>
  </r>
  <r>
    <n v="490"/>
    <s v="MSc DS-AI"/>
    <s v="2025EM1100490"/>
    <s v="2025em1100490@bitspilani-digital.edu.in"/>
    <s v="AADITYA BUTOLA"/>
    <s v="MALE"/>
    <s v="`+91-9871204321"/>
    <n v="15"/>
    <n v="15"/>
    <n v="15"/>
    <n v="17"/>
    <n v="62"/>
    <n v="65"/>
    <s v="Statistical Modelling &amp; Inferencing"/>
    <s v="MDS DF401"/>
    <s v="0 missed"/>
    <s v="0 missed"/>
    <n v="3"/>
    <n v="1"/>
    <n v="1"/>
    <n v="1"/>
    <s v="0 missed"/>
    <n v="4"/>
    <n v="1"/>
    <x v="1"/>
    <s v="P-S1_Onsite"/>
    <s v="No Data"/>
    <s v="Present"/>
    <s v="P-S1_Onsite"/>
    <n v="5"/>
    <n v="4.5"/>
    <n v="10"/>
    <n v="9"/>
    <n v="10"/>
    <n v="10"/>
    <n v="58"/>
    <n v="60"/>
    <s v="Data Pre-Processing"/>
    <s v="MDS DF402"/>
    <s v="0 missed"/>
    <s v="-"/>
    <n v="6"/>
    <s v="-"/>
    <n v="1"/>
    <s v="-"/>
    <s v="0 missed"/>
    <n v="6"/>
    <n v="1"/>
    <x v="1"/>
    <s v="P-S1_Onsite"/>
    <s v="No Data"/>
    <s v="Present"/>
    <s v="P-S1_Onsite"/>
    <n v="19"/>
    <n v="29"/>
    <n v="48"/>
    <n v="60"/>
    <s v="Feature Engineering"/>
    <s v="MDS DF403"/>
    <s v="0 missed"/>
    <s v="0 missed"/>
    <n v="1"/>
    <n v="1"/>
    <n v="1"/>
    <n v="1"/>
    <s v="0 missed"/>
    <n v="2"/>
    <n v="1"/>
    <x v="1"/>
    <s v="P-S1_Onsite"/>
    <s v="No Data"/>
    <s v="Present"/>
    <s v="P-S1_Onsite"/>
    <n v="18"/>
    <n v="20"/>
    <n v="18"/>
    <n v="56"/>
    <n v="60"/>
    <s v="Data Visualization &amp; Storytelling"/>
    <s v="MDS DF404"/>
    <s v="0 missed"/>
    <s v="0 missed"/>
    <n v="2"/>
    <n v="1"/>
    <n v="1"/>
    <n v="1"/>
    <s v="0 missed"/>
    <n v="3"/>
    <n v="1"/>
    <x v="1"/>
    <s v="P-S1_Onsite"/>
    <s v="No Data"/>
    <s v="Present"/>
    <s v="P-S1_Onsite"/>
    <n v="7"/>
    <n v="7.375"/>
    <n v="9"/>
    <n v="20"/>
    <n v="19"/>
    <n v="62.37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471"/>
    <x v="0"/>
  </r>
  <r>
    <n v="491"/>
    <s v="MSc DS-AI"/>
    <s v="2025EM1100491"/>
    <s v="2025em1100491@bitspilani-digital.edu.in"/>
    <s v="SIVAKEERTHI R"/>
    <s v="FEMALE"/>
    <s v="`+91-7012547508"/>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r>
    <n v="492"/>
    <s v="MSc DS-AI"/>
    <s v="2025EM1100492"/>
    <s v="2025em1100492@bitspilani-digital.edu.in"/>
    <s v="LAKSHMIKANT MAHATO"/>
    <s v="MALE"/>
    <s v="`+91-9019292136"/>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ed"/>
    <s v="Onsite"/>
    <x v="472"/>
    <x v="2"/>
  </r>
  <r>
    <n v="493"/>
    <s v="MSc DS-AI"/>
    <s v="2025EM1100493"/>
    <s v="2025em1100493@bitspilani-digital.edu.in"/>
    <s v="DEEPANSHU SINGH"/>
    <s v="MALE"/>
    <s v="`+91-7654113120"/>
    <s v="A"/>
    <s v="A"/>
    <s v="A"/>
    <s v="A"/>
    <n v="0"/>
    <n v="65"/>
    <s v="Statistical Modelling &amp; Inferencing"/>
    <s v="MDS DF401"/>
    <s v="3 missed"/>
    <s v="1 missed"/>
    <n v="0"/>
    <n v="0"/>
    <n v="0"/>
    <n v="0"/>
    <s v="4 missed"/>
    <n v="0"/>
    <n v="0"/>
    <x v="0"/>
    <s v="No Data"/>
    <s v="A-S2_Onsite"/>
    <s v="Absent"/>
    <s v="A-S2_Onsite"/>
    <s v="A"/>
    <s v="A"/>
    <s v="A"/>
    <s v="A"/>
    <s v="A"/>
    <s v="A"/>
    <n v="0"/>
    <n v="60"/>
    <s v="Data Pre-Processing"/>
    <s v="MDS DF402"/>
    <s v="6 missed"/>
    <s v="-"/>
    <n v="0"/>
    <s v="-"/>
    <n v="0"/>
    <s v="-"/>
    <s v="6 missed"/>
    <n v="0"/>
    <n v="0"/>
    <x v="0"/>
    <s v="No Data"/>
    <s v="A-S2_Onsite"/>
    <s v="Absent"/>
    <s v="A-S2_Onsite"/>
    <s v="A"/>
    <s v="A"/>
    <n v="0"/>
    <n v="60"/>
    <s v="Feature Engineering"/>
    <s v="MDS DF403"/>
    <s v="1 missed"/>
    <s v="1 missed"/>
    <n v="0"/>
    <n v="0"/>
    <n v="0"/>
    <n v="0"/>
    <s v="2 missed"/>
    <n v="0"/>
    <n v="0"/>
    <x v="0"/>
    <s v="No Data"/>
    <s v="A-S2_Onsite"/>
    <s v="Absent"/>
    <s v="A-S2_Onsite"/>
    <s v="A"/>
    <s v="A"/>
    <s v="A"/>
    <n v="0"/>
    <n v="60"/>
    <s v="Data Visualization &amp; Storytelling"/>
    <s v="MDS DF404"/>
    <s v="2 missed"/>
    <s v="1 missed"/>
    <n v="0"/>
    <n v="0"/>
    <n v="0"/>
    <n v="0"/>
    <s v="3 missed"/>
    <n v="0"/>
    <n v="0"/>
    <x v="0"/>
    <s v="No Data"/>
    <s v="A-S2_Onsite"/>
    <s v="Absent"/>
    <s v="A-S2_Onsite"/>
    <s v="A"/>
    <s v="A"/>
    <s v="A"/>
    <s v="A"/>
    <s v="A"/>
    <n v="0"/>
    <n v="65"/>
    <s v="Data Stores &amp; Pipelines"/>
    <s v="MDS DF406"/>
    <s v="3 missed"/>
    <s v="2 missed"/>
    <n v="0"/>
    <n v="0"/>
    <n v="0"/>
    <n v="0"/>
    <s v="5 missed"/>
    <n v="0"/>
    <n v="0"/>
    <x v="0"/>
    <s v="No Data"/>
    <s v="A-S2_Onsite"/>
    <s v="Absent"/>
    <s v="A-S2_Onsite"/>
    <s v="P-0, _x000a_A-0, _x000a_No Data-5"/>
    <s v="P-0, _x000a_A-5, _x000a_No Data-0"/>
    <s v="A-S2_Onsite"/>
    <s v="A-S2_Onsite"/>
    <s v="A-S2_Onsite"/>
    <s v="A-S2_Onsite"/>
    <s v="A-S2_Onsite"/>
    <x v="1"/>
    <s v="Activation Pending"/>
    <s v="Onsite"/>
    <x v="473"/>
    <x v="1"/>
  </r>
  <r>
    <n v="494"/>
    <s v="MSc DS-AI"/>
    <s v="2025EM1100494"/>
    <s v="2025em1100494@bitspilani-digital.edu.in"/>
    <s v="ARYA NAGARAJAN"/>
    <s v="FEMALE"/>
    <s v="`+91-9342374487"/>
    <n v="15"/>
    <n v="15"/>
    <n v="15"/>
    <n v="16"/>
    <n v="61"/>
    <n v="65"/>
    <s v="Statistical Modelling &amp; Inferencing"/>
    <s v="MDS DF401"/>
    <s v="0 missed"/>
    <s v="0 missed"/>
    <n v="3"/>
    <n v="1"/>
    <n v="1"/>
    <n v="1"/>
    <s v="0 missed"/>
    <n v="4"/>
    <n v="1"/>
    <x v="1"/>
    <s v="P-S1_Onsite"/>
    <s v="No Data"/>
    <s v="Present"/>
    <s v="P-S1_Onsite"/>
    <n v="4.75"/>
    <n v="2.5"/>
    <n v="10"/>
    <n v="10"/>
    <n v="10"/>
    <n v="10"/>
    <n v="54.5"/>
    <n v="60"/>
    <s v="Data Pre-Processing"/>
    <s v="MDS DF402"/>
    <s v="0 missed"/>
    <s v="-"/>
    <n v="6"/>
    <s v="-"/>
    <n v="1"/>
    <s v="-"/>
    <s v="0 missed"/>
    <n v="6"/>
    <n v="1"/>
    <x v="1"/>
    <s v="No Data"/>
    <s v="P-S2_Onsite"/>
    <s v="Present"/>
    <s v="P-S2_Onsite"/>
    <n v="20"/>
    <n v="25"/>
    <n v="45"/>
    <n v="60"/>
    <s v="Feature Engineering"/>
    <s v="MDS DF403"/>
    <s v="0 missed"/>
    <s v="0 missed"/>
    <n v="1"/>
    <n v="1"/>
    <n v="1"/>
    <n v="1"/>
    <s v="0 missed"/>
    <n v="2"/>
    <n v="1"/>
    <x v="1"/>
    <s v="No Data"/>
    <s v="P-S2_Onsite"/>
    <s v="Present"/>
    <s v="P-S2_Onsite"/>
    <n v="19"/>
    <s v="A"/>
    <n v="19"/>
    <n v="38"/>
    <n v="60"/>
    <s v="Data Visualization &amp; Storytelling"/>
    <s v="MDS DF404"/>
    <s v="1 missed"/>
    <s v="0 missed"/>
    <n v="1"/>
    <n v="1"/>
    <n v="0.5"/>
    <n v="1"/>
    <s v="1 missed"/>
    <n v="2"/>
    <n v="0.66666666666666663"/>
    <x v="2"/>
    <s v="P-S1_Onsite"/>
    <s v="No Data"/>
    <s v="Present"/>
    <s v="P-S1_Onsite"/>
    <n v="7"/>
    <n v="7.375"/>
    <n v="8"/>
    <s v="A"/>
    <n v="20"/>
    <n v="42.375"/>
    <n v="65"/>
    <s v="Data Stores &amp; Pipelines"/>
    <s v="MDS DF406"/>
    <s v="0 missed"/>
    <s v="1 missed"/>
    <n v="3"/>
    <n v="1"/>
    <n v="1"/>
    <n v="0.5"/>
    <s v="1 missed"/>
    <n v="4"/>
    <n v="0.8"/>
    <x v="6"/>
    <s v="No Data"/>
    <s v="P-S2_Onsite"/>
    <s v="Present"/>
    <s v="P-S2_Onsite"/>
    <s v="P-2, _x000a_A-0, _x000a_No Data-3"/>
    <s v="P-3, _x000a_A-0, _x000a_No Data-2"/>
    <s v="P-S1_Onsite"/>
    <s v="P-S2_Onsite"/>
    <s v="P-S2_Onsite"/>
    <s v="P-S1_Onsite"/>
    <s v="P-S2_Onsite"/>
    <x v="0"/>
    <s v="Activated"/>
    <s v="Onsite"/>
    <x v="474"/>
    <x v="0"/>
  </r>
  <r>
    <n v="495"/>
    <s v="MSc DS-AI"/>
    <s v="2025EM1100495"/>
    <s v="2025em1100495@bitspilani-digital.edu.in"/>
    <s v="MOHAMMED FARAZ"/>
    <s v="MALE"/>
    <s v="`+966-508844811"/>
    <n v="13.666"/>
    <n v="15"/>
    <s v="A"/>
    <n v="17"/>
    <n v="45.665999999999997"/>
    <n v="65"/>
    <s v="Statistical Modelling &amp; Inferencing"/>
    <s v="MDS DF401"/>
    <s v="1 missed"/>
    <s v="0 missed"/>
    <n v="2"/>
    <n v="1"/>
    <n v="0.66666666666666663"/>
    <n v="1"/>
    <s v="1 missed"/>
    <n v="3"/>
    <n v="0.75"/>
    <x v="4"/>
    <s v="No Data"/>
    <s v="P-S2_Online"/>
    <s v="Present"/>
    <s v="P-S2_Online"/>
    <n v="4.75"/>
    <n v="5"/>
    <s v="A"/>
    <n v="10"/>
    <n v="10"/>
    <s v="A"/>
    <n v="39.5"/>
    <n v="60"/>
    <s v="Data Pre-Processing"/>
    <s v="MDS DF402"/>
    <s v="2 missed"/>
    <s v="-"/>
    <n v="4"/>
    <s v="-"/>
    <n v="0.66666666666666663"/>
    <s v="-"/>
    <s v="2 missed"/>
    <n v="4"/>
    <n v="0.66666666666666663"/>
    <x v="5"/>
    <s v="No Data"/>
    <s v="P-S2_Online"/>
    <s v="Present"/>
    <s v="P-S2_Online"/>
    <n v="20"/>
    <n v="25"/>
    <n v="45"/>
    <n v="60"/>
    <s v="Feature Engineering"/>
    <s v="MDS DF403"/>
    <s v="0 missed"/>
    <s v="0 missed"/>
    <n v="1"/>
    <n v="1"/>
    <n v="1"/>
    <n v="1"/>
    <s v="0 missed"/>
    <n v="2"/>
    <n v="1"/>
    <x v="1"/>
    <s v="No Data"/>
    <s v="P-S2_Online"/>
    <s v="Present"/>
    <s v="P-S2_Online"/>
    <s v="A"/>
    <s v="A"/>
    <n v="16"/>
    <n v="16"/>
    <n v="60"/>
    <s v="Data Visualization &amp; Storytelling"/>
    <s v="MDS DF404"/>
    <s v="2 missed"/>
    <s v="0 missed"/>
    <n v="0"/>
    <n v="1"/>
    <n v="0"/>
    <n v="1"/>
    <s v="2 missed"/>
    <n v="1"/>
    <n v="0.33333333333333331"/>
    <x v="5"/>
    <s v="No Data"/>
    <s v="A-S2_Online"/>
    <s v="Absent"/>
    <s v="A-S2_Online"/>
    <s v="A"/>
    <s v="A"/>
    <s v="A"/>
    <n v="13"/>
    <n v="16"/>
    <n v="29"/>
    <n v="65"/>
    <s v="Data Stores &amp; Pipelines"/>
    <s v="MDS DF406"/>
    <s v="3 missed"/>
    <s v="0 missed"/>
    <n v="0"/>
    <n v="2"/>
    <n v="0"/>
    <n v="1"/>
    <s v="3 missed"/>
    <n v="2"/>
    <n v="0.4"/>
    <x v="8"/>
    <s v="No Data"/>
    <s v="P-S2_Online"/>
    <s v="Present"/>
    <s v="P-S2_Online"/>
    <s v="P-0, _x000a_A-0, _x000a_No Data-5"/>
    <s v="P-4, _x000a_A-1, _x000a_No Data-0"/>
    <s v="P-S2_Online"/>
    <s v="P-S2_Online"/>
    <s v="P-S2_Online"/>
    <s v="A-S2_Online"/>
    <s v="P-S2_Online"/>
    <x v="5"/>
    <s v="Activated"/>
    <s v="Online"/>
    <x v="475"/>
    <x v="0"/>
  </r>
  <r>
    <n v="496"/>
    <s v="MSc DS-AI"/>
    <s v="2025EM1100496"/>
    <s v="2025em1100496@bitspilani-digital.edu.in"/>
    <s v="ANANYA SHARMA"/>
    <s v="MALE"/>
    <s v="`+91-9455000055"/>
    <n v="15"/>
    <n v="15"/>
    <n v="15"/>
    <n v="19"/>
    <n v="64"/>
    <n v="65"/>
    <s v="Statistical Modelling &amp; Inferencing"/>
    <s v="MDS DF401"/>
    <s v="0 missed"/>
    <s v="0 missed"/>
    <n v="3"/>
    <n v="1"/>
    <n v="1"/>
    <n v="1"/>
    <s v="0 missed"/>
    <n v="4"/>
    <n v="1"/>
    <x v="1"/>
    <s v="No Data"/>
    <s v="P-S2_Onsite"/>
    <s v="Present"/>
    <s v="P-S2_Onsite"/>
    <n v="4.75"/>
    <n v="5"/>
    <n v="10"/>
    <n v="10"/>
    <n v="10"/>
    <s v="A"/>
    <n v="49.5"/>
    <n v="60"/>
    <s v="Data Pre-Processing"/>
    <s v="MDS DF402"/>
    <s v="1 missed"/>
    <s v="-"/>
    <n v="5"/>
    <s v="-"/>
    <n v="0.83333333333333337"/>
    <s v="-"/>
    <s v="1 missed"/>
    <n v="5"/>
    <n v="0.83333333333333337"/>
    <x v="2"/>
    <s v="P-S1_Onsite"/>
    <s v="No Data"/>
    <s v="Present"/>
    <s v="P-S1_Onsite"/>
    <n v="19"/>
    <n v="29"/>
    <n v="48"/>
    <n v="60"/>
    <s v="Feature Engineering"/>
    <s v="MDS DF403"/>
    <s v="0 missed"/>
    <s v="0 missed"/>
    <n v="1"/>
    <n v="1"/>
    <n v="1"/>
    <n v="1"/>
    <s v="0 missed"/>
    <n v="2"/>
    <n v="1"/>
    <x v="1"/>
    <s v="No Data"/>
    <s v="P-S2_Onsite"/>
    <s v="Present"/>
    <s v="P-S2_Onsite"/>
    <n v="20"/>
    <n v="20"/>
    <n v="19"/>
    <n v="59"/>
    <n v="60"/>
    <s v="Data Visualization &amp; Storytelling"/>
    <s v="MDS DF404"/>
    <s v="0 missed"/>
    <s v="0 missed"/>
    <n v="2"/>
    <n v="1"/>
    <n v="1"/>
    <n v="1"/>
    <s v="0 missed"/>
    <n v="3"/>
    <n v="1"/>
    <x v="1"/>
    <s v="P-S1_Onsite"/>
    <s v="No Data"/>
    <s v="Present"/>
    <s v="P-S1_Onsite"/>
    <n v="7.5"/>
    <n v="7.75"/>
    <n v="9"/>
    <n v="12"/>
    <n v="18"/>
    <n v="54.25"/>
    <n v="65"/>
    <s v="Data Stores &amp; Pipelines"/>
    <s v="MDS DF406"/>
    <s v="0 missed"/>
    <s v="0 missed"/>
    <n v="3"/>
    <n v="2"/>
    <n v="1"/>
    <n v="1"/>
    <s v="0 missed"/>
    <n v="5"/>
    <n v="1"/>
    <x v="1"/>
    <s v="No Data"/>
    <s v="P-S2_Onsite"/>
    <s v="Present"/>
    <s v="P-S2_Onsite"/>
    <s v="P-2, _x000a_A-0, _x000a_No Data-3"/>
    <s v="P-3, _x000a_A-0, _x000a_No Data-2"/>
    <s v="P-S2_Onsite"/>
    <s v="P-S1_Onsite"/>
    <s v="P-S2_Onsite"/>
    <s v="P-S1_Onsite"/>
    <s v="P-S2_Onsite"/>
    <x v="0"/>
    <s v="Activated"/>
    <s v="Onsite"/>
    <x v="476"/>
    <x v="0"/>
  </r>
  <r>
    <n v="497"/>
    <s v="MSc DS-AI"/>
    <s v="2025EM1100497"/>
    <s v="2025em1100497@bitspilani-digital.edu.in"/>
    <s v="JOEL THOMAS VETTIKATTIL"/>
    <s v="MALE"/>
    <s v="`+91-8281107219"/>
    <n v="14.667"/>
    <n v="15"/>
    <n v="15"/>
    <n v="17"/>
    <n v="61.667000000000002"/>
    <n v="65"/>
    <s v="Statistical Modelling &amp; Inferencing"/>
    <s v="MDS DF401"/>
    <s v="0 missed"/>
    <s v="0 missed"/>
    <n v="3"/>
    <n v="1"/>
    <n v="1"/>
    <n v="1"/>
    <s v="0 missed"/>
    <n v="4"/>
    <n v="1"/>
    <x v="1"/>
    <s v="P-S1_Onsite"/>
    <s v="No Data"/>
    <s v="Present"/>
    <s v="P-S1_Onsite"/>
    <n v="4.75"/>
    <n v="5"/>
    <n v="10"/>
    <n v="10"/>
    <n v="10"/>
    <n v="10"/>
    <n v="59.5"/>
    <n v="60"/>
    <s v="Data Pre-Processing"/>
    <s v="MDS DF402"/>
    <s v="0 missed"/>
    <s v="-"/>
    <n v="6"/>
    <s v="-"/>
    <n v="1"/>
    <s v="-"/>
    <s v="0 missed"/>
    <n v="6"/>
    <n v="1"/>
    <x v="1"/>
    <s v="P-S1_Onsite"/>
    <s v="No Data"/>
    <s v="Present"/>
    <s v="P-S1_Onsite"/>
    <n v="17"/>
    <n v="24"/>
    <n v="41"/>
    <n v="60"/>
    <s v="Feature Engineering"/>
    <s v="MDS DF403"/>
    <s v="0 missed"/>
    <s v="0 missed"/>
    <n v="1"/>
    <n v="1"/>
    <n v="1"/>
    <n v="1"/>
    <s v="0 missed"/>
    <n v="2"/>
    <n v="1"/>
    <x v="1"/>
    <s v="P-S1_Onsite"/>
    <s v="No Data"/>
    <s v="Present"/>
    <s v="P-S1_Onsite"/>
    <n v="17"/>
    <n v="19"/>
    <n v="18"/>
    <n v="54"/>
    <n v="60"/>
    <s v="Data Visualization &amp; Storytelling"/>
    <s v="MDS DF404"/>
    <s v="0 missed"/>
    <s v="0 missed"/>
    <n v="2"/>
    <n v="1"/>
    <n v="1"/>
    <n v="1"/>
    <s v="0 missed"/>
    <n v="3"/>
    <n v="1"/>
    <x v="1"/>
    <s v="P-S1_Onsite"/>
    <s v="No Data"/>
    <s v="Present"/>
    <s v="P-S1_Onsite"/>
    <n v="4.5"/>
    <n v="7.625"/>
    <n v="9"/>
    <n v="19"/>
    <n v="18"/>
    <n v="58.1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477"/>
    <x v="0"/>
  </r>
  <r>
    <n v="498"/>
    <s v="MSc DS-AI"/>
    <s v="2025EM1100498"/>
    <s v="2025em1100498@bitspilani-digital.edu.in"/>
    <s v="BORNARE ASHWINI BHAGWAT"/>
    <s v="FEMALE"/>
    <s v="`+91-9405656013"/>
    <n v="15"/>
    <n v="15"/>
    <n v="15"/>
    <n v="20"/>
    <n v="65"/>
    <n v="65"/>
    <s v="Statistical Modelling &amp; Inferencing"/>
    <s v="MDS DF401"/>
    <s v="0 missed"/>
    <s v="0 missed"/>
    <n v="3"/>
    <n v="1"/>
    <n v="1"/>
    <n v="1"/>
    <s v="0 missed"/>
    <n v="4"/>
    <n v="1"/>
    <x v="1"/>
    <s v="P-S1_Onsite"/>
    <s v="No Data"/>
    <s v="Present"/>
    <s v="P-S1_Onsite"/>
    <n v="4.75"/>
    <n v="4.75"/>
    <n v="10"/>
    <n v="10"/>
    <n v="10"/>
    <n v="10"/>
    <n v="59"/>
    <n v="60"/>
    <s v="Data Pre-Processing"/>
    <s v="MDS DF402"/>
    <s v="0 missed"/>
    <s v="-"/>
    <n v="6"/>
    <s v="-"/>
    <n v="1"/>
    <s v="-"/>
    <s v="0 missed"/>
    <n v="6"/>
    <n v="1"/>
    <x v="1"/>
    <s v="P-S1_Onsite"/>
    <s v="No Data"/>
    <s v="Present"/>
    <s v="P-S1_Onsite"/>
    <n v="19"/>
    <n v="30"/>
    <n v="49"/>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6.5"/>
    <n v="7.625"/>
    <n v="9"/>
    <n v="12"/>
    <n v="17"/>
    <n v="52.125"/>
    <n v="65"/>
    <s v="Data Stores &amp; Pipelines"/>
    <s v="MDS DF406"/>
    <s v="0 missed"/>
    <s v="0 missed"/>
    <n v="3"/>
    <n v="2"/>
    <n v="1"/>
    <n v="1"/>
    <s v="0 missed"/>
    <n v="5"/>
    <n v="1"/>
    <x v="1"/>
    <s v="P-S1_Onsite"/>
    <s v="No Data"/>
    <s v="Present"/>
    <s v="P-S1_Onsite"/>
    <s v="P-5, _x000a_A-0, _x000a_No Data-0"/>
    <s v="P-0, _x000a_A-0, _x000a_No Data-5"/>
    <s v="P-S1_Onsite"/>
    <s v="P-S1_Onsite"/>
    <s v="P-S1_Onsite"/>
    <s v="P-S1_Onsite"/>
    <s v="P-S1_Onsite"/>
    <x v="0"/>
    <s v="Activated"/>
    <s v="Onsite"/>
    <x v="478"/>
    <x v="0"/>
  </r>
  <r>
    <n v="499"/>
    <s v="MSc DS-AI"/>
    <s v="2025EM1100499"/>
    <s v="2025em1100499@bitspilani-digital.edu.in"/>
    <s v="DEBANJAN DAS"/>
    <s v="MALE"/>
    <s v="`+91-6289791484"/>
    <n v="15"/>
    <n v="15"/>
    <n v="15"/>
    <n v="17"/>
    <n v="62"/>
    <n v="65"/>
    <s v="Statistical Modelling &amp; Inferencing"/>
    <s v="MDS DF401"/>
    <s v="0 missed"/>
    <s v="0 missed"/>
    <n v="3"/>
    <n v="1"/>
    <n v="1"/>
    <n v="1"/>
    <s v="0 missed"/>
    <n v="4"/>
    <n v="1"/>
    <x v="1"/>
    <s v="No Data"/>
    <s v="P-S2_Onsite"/>
    <s v="Present"/>
    <s v="P-S2_Onsite"/>
    <n v="4.75"/>
    <n v="5"/>
    <n v="10"/>
    <n v="10"/>
    <n v="10"/>
    <n v="10"/>
    <n v="59.5"/>
    <n v="60"/>
    <s v="Data Pre-Processing"/>
    <s v="MDS DF402"/>
    <s v="0 missed"/>
    <s v="-"/>
    <n v="6"/>
    <s v="-"/>
    <n v="1"/>
    <s v="-"/>
    <s v="0 missed"/>
    <n v="6"/>
    <n v="1"/>
    <x v="1"/>
    <s v="P-S1_Onsite"/>
    <s v="No Data"/>
    <s v="Present"/>
    <s v="P-S1_Onsite"/>
    <n v="19"/>
    <n v="15"/>
    <n v="34"/>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No Data"/>
    <s v="P-S2_Onsite"/>
    <s v="Present"/>
    <s v="P-S2_Onsite"/>
    <n v="5.5"/>
    <n v="7"/>
    <n v="8"/>
    <n v="16"/>
    <n v="18"/>
    <n v="54.5"/>
    <n v="65"/>
    <s v="Data Stores &amp; Pipelines"/>
    <s v="MDS DF406"/>
    <s v="0 missed"/>
    <s v="0 missed"/>
    <n v="3"/>
    <n v="2"/>
    <n v="1"/>
    <n v="1"/>
    <s v="0 missed"/>
    <n v="5"/>
    <n v="1"/>
    <x v="1"/>
    <s v="P-S1_Onsite"/>
    <s v="No Data"/>
    <s v="Present"/>
    <s v="P-S1_Onsite"/>
    <s v="P-3, _x000a_A-0, _x000a_No Data-2"/>
    <s v="P-2, _x000a_A-0, _x000a_No Data-3"/>
    <s v="P-S2_Onsite"/>
    <s v="P-S1_Onsite"/>
    <s v="P-S1_Onsite"/>
    <s v="P-S2_Onsite"/>
    <s v="P-S1_Onsite"/>
    <x v="0"/>
    <s v="Activated"/>
    <s v="Onsite"/>
    <x v="479"/>
    <x v="0"/>
  </r>
  <r>
    <n v="500"/>
    <s v="MSc DS-AI"/>
    <s v="2025EM1100500"/>
    <s v="2025em1100500@bitspilani-digital.edu.in"/>
    <s v="TAMAL CHAKRABORTY"/>
    <s v="MALE"/>
    <s v="`+91-9831301424"/>
    <s v="A"/>
    <s v="A"/>
    <n v="15"/>
    <n v="16"/>
    <n v="31"/>
    <n v="65"/>
    <s v="Statistical Modelling &amp; Inferencing"/>
    <s v="MDS DF401"/>
    <s v="2 missed"/>
    <s v="0 missed"/>
    <n v="1"/>
    <n v="1"/>
    <n v="0.33333333333333331"/>
    <n v="1"/>
    <s v="2 missed"/>
    <n v="2"/>
    <n v="0.5"/>
    <x v="2"/>
    <s v="No Data"/>
    <s v="P-S2_Onsite"/>
    <s v="Present"/>
    <s v="P-S2_Onsite"/>
    <s v="A"/>
    <s v="A"/>
    <s v="A"/>
    <s v="A"/>
    <n v="10"/>
    <n v="9"/>
    <n v="19"/>
    <n v="60"/>
    <s v="Data Pre-Processing"/>
    <s v="MDS DF402"/>
    <s v="4 missed"/>
    <s v="-"/>
    <n v="2"/>
    <s v="-"/>
    <n v="0.33333333333333331"/>
    <s v="-"/>
    <s v="4 missed"/>
    <n v="2"/>
    <n v="0.33333333333333331"/>
    <x v="3"/>
    <s v="No Data"/>
    <s v="A-S2_Onsite"/>
    <s v="Absent"/>
    <s v="A-S2_Onsite"/>
    <s v="A"/>
    <n v="15.5"/>
    <n v="15.5"/>
    <n v="60"/>
    <s v="Feature Engineering"/>
    <s v="MDS DF403"/>
    <s v="1 missed"/>
    <s v="0 missed"/>
    <n v="0"/>
    <n v="1"/>
    <n v="0"/>
    <n v="1"/>
    <s v="1 missed"/>
    <n v="1"/>
    <n v="0.5"/>
    <x v="3"/>
    <s v="No Data"/>
    <s v="A-S2_Onsite"/>
    <s v="Absent"/>
    <s v="A-S2_Onsite"/>
    <n v="17"/>
    <n v="20"/>
    <n v="16"/>
    <n v="53"/>
    <n v="60"/>
    <s v="Data Visualization &amp; Storytelling"/>
    <s v="MDS DF404"/>
    <s v="0 missed"/>
    <s v="0 missed"/>
    <n v="2"/>
    <n v="1"/>
    <n v="1"/>
    <n v="1"/>
    <s v="0 missed"/>
    <n v="3"/>
    <n v="1"/>
    <x v="1"/>
    <s v="No Data"/>
    <s v="P-S2_Onsite"/>
    <s v="Present"/>
    <s v="P-S2_Onsite"/>
    <s v="A"/>
    <n v="5.875"/>
    <n v="9"/>
    <n v="15"/>
    <n v="16"/>
    <n v="45.875"/>
    <n v="65"/>
    <s v="Data Stores &amp; Pipelines"/>
    <s v="MDS DF406"/>
    <s v="1 missed"/>
    <s v="0 missed"/>
    <n v="2"/>
    <n v="2"/>
    <n v="0.66666666666666663"/>
    <n v="1"/>
    <s v="1 missed"/>
    <n v="4"/>
    <n v="0.8"/>
    <x v="2"/>
    <s v="No Data"/>
    <s v="P-S2_Onsite"/>
    <s v="Present"/>
    <s v="P-S2_Onsite"/>
    <s v="P-0, _x000a_A-0, _x000a_No Data-5"/>
    <s v="P-3, _x000a_A-2, _x000a_No Data-0"/>
    <s v="P-S2_Onsite"/>
    <s v="A-S2_Onsite"/>
    <s v="A-S2_Onsite"/>
    <s v="P-S2_Onsite"/>
    <s v="P-S2_Onsite"/>
    <x v="12"/>
    <s v="Activated"/>
    <s v="Onsite"/>
    <x v="480"/>
    <x v="0"/>
  </r>
  <r>
    <n v="501"/>
    <s v="MSc DS-AI"/>
    <s v="2025EM1100501"/>
    <s v="2025em1100501@bitspilani-digital.edu.in"/>
    <s v="SANSKRITI SHARMA"/>
    <s v="FEMALE"/>
    <s v="`+91-8851589678"/>
    <n v="15"/>
    <n v="15"/>
    <n v="15"/>
    <n v="18"/>
    <n v="63"/>
    <n v="65"/>
    <s v="Statistical Modelling &amp; Inferencing"/>
    <s v="MDS DF401"/>
    <s v="0 missed"/>
    <s v="0 missed"/>
    <n v="3"/>
    <n v="1"/>
    <n v="1"/>
    <n v="1"/>
    <s v="0 missed"/>
    <n v="4"/>
    <n v="1"/>
    <x v="1"/>
    <s v="No Data"/>
    <s v="P-S2_Onsite"/>
    <s v="Present"/>
    <s v="P-S2_Onsite"/>
    <n v="5"/>
    <n v="4.75"/>
    <n v="10"/>
    <n v="10"/>
    <n v="10"/>
    <s v="A"/>
    <n v="49.5"/>
    <n v="60"/>
    <s v="Data Pre-Processing"/>
    <s v="MDS DF402"/>
    <s v="1 missed"/>
    <s v="-"/>
    <n v="5"/>
    <s v="-"/>
    <n v="0.83333333333333337"/>
    <s v="-"/>
    <s v="1 missed"/>
    <n v="5"/>
    <n v="0.83333333333333337"/>
    <x v="2"/>
    <s v="P-S1_Onsite"/>
    <s v="No Data"/>
    <s v="Present"/>
    <s v="P-S1_Onsite"/>
    <n v="20"/>
    <n v="22"/>
    <n v="42"/>
    <n v="60"/>
    <s v="Feature Engineering"/>
    <s v="MDS DF403"/>
    <s v="0 missed"/>
    <s v="0 missed"/>
    <n v="1"/>
    <n v="1"/>
    <n v="1"/>
    <n v="1"/>
    <s v="0 missed"/>
    <n v="2"/>
    <n v="1"/>
    <x v="1"/>
    <s v="P-S1_Onsite"/>
    <s v="No Data"/>
    <s v="Present"/>
    <s v="P-S1_Onsite"/>
    <n v="20"/>
    <n v="20"/>
    <n v="18"/>
    <n v="58"/>
    <n v="60"/>
    <s v="Data Visualization &amp; Storytelling"/>
    <s v="MDS DF404"/>
    <s v="0 missed"/>
    <s v="0 missed"/>
    <n v="2"/>
    <n v="1"/>
    <n v="1"/>
    <n v="1"/>
    <s v="0 missed"/>
    <n v="3"/>
    <n v="1"/>
    <x v="1"/>
    <s v="P-S1_Onsite"/>
    <s v="No Data"/>
    <s v="Present"/>
    <s v="P-S1_Onsite"/>
    <n v="7.5"/>
    <n v="7.125"/>
    <n v="9"/>
    <n v="16"/>
    <n v="19"/>
    <n v="58.625"/>
    <n v="65"/>
    <s v="Data Stores &amp; Pipelines"/>
    <s v="MDS DF406"/>
    <s v="0 missed"/>
    <s v="0 missed"/>
    <n v="3"/>
    <n v="2"/>
    <n v="1"/>
    <n v="1"/>
    <s v="0 missed"/>
    <n v="5"/>
    <n v="1"/>
    <x v="1"/>
    <s v="No Data"/>
    <s v="P-S2_Onsite"/>
    <s v="Present"/>
    <s v="P-S2_Onsite"/>
    <s v="P-3, _x000a_A-0, _x000a_No Data-2"/>
    <s v="P-2, _x000a_A-0, _x000a_No Data-3"/>
    <s v="P-S2_Onsite"/>
    <s v="P-S1_Onsite"/>
    <s v="P-S1_Onsite"/>
    <s v="P-S1_Onsite"/>
    <s v="P-S2_Onsite"/>
    <x v="0"/>
    <s v="Activated"/>
    <s v="Onsite"/>
    <x v="481"/>
    <x v="0"/>
  </r>
  <r>
    <n v="502"/>
    <s v="MSc DS-AI"/>
    <s v="2025EM1100502"/>
    <s v="2025em1100502@bitspilani-digital.edu.in"/>
    <s v="SHIVANSH TIWARI"/>
    <s v="MALE"/>
    <s v="`+91-7458894299"/>
    <n v="15"/>
    <n v="15"/>
    <n v="15"/>
    <n v="15"/>
    <n v="60"/>
    <n v="65"/>
    <s v="Statistical Modelling &amp; Inferencing"/>
    <s v="MDS DF401"/>
    <s v="0 missed"/>
    <s v="0 missed"/>
    <n v="3"/>
    <n v="1"/>
    <n v="1"/>
    <n v="1"/>
    <s v="0 missed"/>
    <n v="4"/>
    <n v="1"/>
    <x v="1"/>
    <s v="No Data"/>
    <s v="P-S2_Onsite"/>
    <s v="Present"/>
    <s v="P-S2_Onsite"/>
    <n v="5"/>
    <n v="5"/>
    <n v="10"/>
    <n v="10"/>
    <n v="10"/>
    <n v="10"/>
    <n v="60"/>
    <n v="60"/>
    <s v="Data Pre-Processing"/>
    <s v="MDS DF402"/>
    <s v="0 missed"/>
    <s v="-"/>
    <n v="6"/>
    <s v="-"/>
    <n v="1"/>
    <s v="-"/>
    <s v="0 missed"/>
    <n v="6"/>
    <n v="1"/>
    <x v="1"/>
    <s v="No Data"/>
    <s v="P-S2_Onsite"/>
    <s v="Present"/>
    <s v="P-S2_Onsite"/>
    <n v="20"/>
    <n v="29"/>
    <n v="49"/>
    <n v="60"/>
    <s v="Feature Engineering"/>
    <s v="MDS DF403"/>
    <s v="0 missed"/>
    <s v="0 missed"/>
    <n v="1"/>
    <n v="1"/>
    <n v="1"/>
    <n v="1"/>
    <s v="0 missed"/>
    <n v="2"/>
    <n v="1"/>
    <x v="1"/>
    <s v="No Data"/>
    <s v="P-S2_Onsite"/>
    <s v="Present"/>
    <s v="P-S2_Onsite"/>
    <n v="19"/>
    <n v="19"/>
    <n v="18"/>
    <n v="56"/>
    <n v="60"/>
    <s v="Data Visualization &amp; Storytelling"/>
    <s v="MDS DF404"/>
    <s v="0 missed"/>
    <s v="0 missed"/>
    <n v="2"/>
    <n v="1"/>
    <n v="1"/>
    <n v="1"/>
    <s v="0 missed"/>
    <n v="3"/>
    <n v="1"/>
    <x v="1"/>
    <s v="No Data"/>
    <s v="P-S2_Onsite"/>
    <s v="Present"/>
    <s v="P-S2_Onsite"/>
    <n v="5.5"/>
    <n v="7.25"/>
    <n v="8"/>
    <n v="15"/>
    <n v="18"/>
    <n v="53.7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482"/>
    <x v="0"/>
  </r>
  <r>
    <n v="503"/>
    <s v="MSc DS-AI"/>
    <s v="2025EM1100503"/>
    <s v="2025em1100503@bitspilani-digital.edu.in"/>
    <s v="OMMEN LITTU KURIEN"/>
    <s v="MALE"/>
    <s v="`+91-8494870875"/>
    <n v="14"/>
    <n v="15"/>
    <s v="A"/>
    <n v="20"/>
    <n v="49"/>
    <n v="65"/>
    <s v="Statistical Modelling &amp; Inferencing"/>
    <s v="MDS DF401"/>
    <s v="1 missed"/>
    <s v="0 missed"/>
    <n v="2"/>
    <n v="1"/>
    <n v="0.66666666666666663"/>
    <n v="1"/>
    <s v="1 missed"/>
    <n v="3"/>
    <n v="0.75"/>
    <x v="4"/>
    <s v="No Data"/>
    <s v="A-S2_Onsite"/>
    <s v="Absent"/>
    <s v="A-S2_Onsite"/>
    <n v="5"/>
    <n v="4"/>
    <n v="10"/>
    <n v="10"/>
    <n v="10"/>
    <n v="10"/>
    <n v="58"/>
    <n v="60"/>
    <s v="Data Pre-Processing"/>
    <s v="MDS DF402"/>
    <s v="0 missed"/>
    <s v="-"/>
    <n v="6"/>
    <s v="-"/>
    <n v="1"/>
    <s v="-"/>
    <s v="0 missed"/>
    <n v="6"/>
    <n v="1"/>
    <x v="1"/>
    <s v="No Data"/>
    <s v="A-S2_Onsite"/>
    <s v="Absent"/>
    <s v="A-S2_Onsite"/>
    <n v="18"/>
    <s v="A"/>
    <n v="18"/>
    <n v="60"/>
    <s v="Feature Engineering"/>
    <s v="MDS DF403"/>
    <s v="0 missed"/>
    <s v="1 missed"/>
    <n v="1"/>
    <n v="0"/>
    <n v="1"/>
    <n v="0"/>
    <s v="1 missed"/>
    <n v="1"/>
    <n v="0.5"/>
    <x v="2"/>
    <s v="No Data"/>
    <s v="A-S2_Onsite"/>
    <s v="Absent"/>
    <s v="A-S2_Onsite"/>
    <n v="19"/>
    <s v="A"/>
    <n v="16"/>
    <n v="35"/>
    <n v="60"/>
    <s v="Data Visualization &amp; Storytelling"/>
    <s v="MDS DF404"/>
    <s v="1 missed"/>
    <s v="0 missed"/>
    <n v="1"/>
    <n v="1"/>
    <n v="0.5"/>
    <n v="1"/>
    <s v="1 missed"/>
    <n v="2"/>
    <n v="0.66666666666666663"/>
    <x v="2"/>
    <s v="No Data"/>
    <s v="A-S2_Onsite"/>
    <s v="Absent"/>
    <s v="A-S2_Onsite"/>
    <n v="5.5"/>
    <n v="7.625"/>
    <n v="9"/>
    <s v="A"/>
    <n v="18"/>
    <n v="40.125"/>
    <n v="65"/>
    <s v="Data Stores &amp; Pipelines"/>
    <s v="MDS DF406"/>
    <s v="0 missed"/>
    <s v="1 missed"/>
    <n v="3"/>
    <n v="1"/>
    <n v="1"/>
    <n v="0.5"/>
    <s v="1 missed"/>
    <n v="4"/>
    <n v="0.8"/>
    <x v="6"/>
    <s v="No Data"/>
    <s v="A-S2_Onsite"/>
    <s v="Absent"/>
    <s v="A-S2_Onsite"/>
    <s v="P-0, _x000a_A-0, _x000a_No Data-5"/>
    <s v="P-0, _x000a_A-5, _x000a_No Data-0"/>
    <s v="A-S2_Onsite"/>
    <s v="A-S2_Onsite"/>
    <s v="A-S2_Onsite"/>
    <s v="A-S2_Onsite"/>
    <s v="A-S2_Onsite"/>
    <x v="1"/>
    <s v="Activated"/>
    <s v="Onsite"/>
    <x v="483"/>
    <x v="2"/>
  </r>
  <r>
    <n v="504"/>
    <s v="MSc DS-AI"/>
    <s v="2025EM1100504"/>
    <s v="2025em1100504@bitspilani-digital.edu.in"/>
    <s v="SONKAR VEDANT RAJESH RANJEETA"/>
    <s v="MALE"/>
    <s v="`+91-7021606863"/>
    <s v="A"/>
    <n v="15"/>
    <n v="15"/>
    <n v="18"/>
    <n v="48"/>
    <n v="65"/>
    <s v="Statistical Modelling &amp; Inferencing"/>
    <s v="MDS DF401"/>
    <s v="1 missed"/>
    <s v="0 missed"/>
    <n v="2"/>
    <n v="1"/>
    <n v="0.66666666666666663"/>
    <n v="1"/>
    <s v="1 missed"/>
    <n v="3"/>
    <n v="0.75"/>
    <x v="4"/>
    <s v="P-S1_Onsite"/>
    <s v="No Data"/>
    <s v="Present"/>
    <s v="P-S1_Onsite"/>
    <s v="A"/>
    <n v="2.5"/>
    <s v="A"/>
    <n v="10"/>
    <n v="10"/>
    <n v="10"/>
    <n v="35"/>
    <n v="60"/>
    <s v="Data Pre-Processing"/>
    <s v="MDS DF402"/>
    <s v="2 missed"/>
    <s v="-"/>
    <n v="4"/>
    <s v="-"/>
    <n v="0.66666666666666663"/>
    <s v="-"/>
    <s v="2 missed"/>
    <n v="4"/>
    <n v="0.66666666666666663"/>
    <x v="5"/>
    <s v="P-S1_Onsite"/>
    <s v="No Data"/>
    <s v="Present"/>
    <s v="P-S1_Onsite"/>
    <n v="20"/>
    <n v="27"/>
    <n v="47"/>
    <n v="60"/>
    <s v="Feature Engineering"/>
    <s v="MDS DF403"/>
    <s v="0 missed"/>
    <s v="0 missed"/>
    <n v="1"/>
    <n v="1"/>
    <n v="1"/>
    <n v="1"/>
    <s v="0 missed"/>
    <n v="2"/>
    <n v="1"/>
    <x v="1"/>
    <s v="P-S1_Onsite"/>
    <s v="No Data"/>
    <s v="Present"/>
    <s v="P-S1_Onsite"/>
    <n v="20"/>
    <n v="20"/>
    <n v="20"/>
    <n v="60"/>
    <n v="60"/>
    <s v="Data Visualization &amp; Storytelling"/>
    <s v="MDS DF404"/>
    <s v="0 missed"/>
    <s v="0 missed"/>
    <n v="2"/>
    <n v="1"/>
    <n v="1"/>
    <n v="1"/>
    <s v="0 missed"/>
    <n v="3"/>
    <n v="1"/>
    <x v="1"/>
    <s v="P-S1_Onsite"/>
    <s v="No Data"/>
    <s v="Present"/>
    <s v="P-S1_Onsite"/>
    <n v="5.5"/>
    <n v="6.625"/>
    <s v="A"/>
    <n v="14"/>
    <n v="18"/>
    <n v="44.125"/>
    <n v="65"/>
    <s v="Data Stores &amp; Pipelines"/>
    <s v="MDS DF406"/>
    <s v="1 missed"/>
    <s v="0 missed"/>
    <n v="2"/>
    <n v="2"/>
    <n v="0.66666666666666663"/>
    <n v="1"/>
    <s v="1 missed"/>
    <n v="4"/>
    <n v="0.8"/>
    <x v="2"/>
    <s v="P-S1_Onsite"/>
    <s v="No Data"/>
    <s v="Present"/>
    <s v="P-S1_Onsite"/>
    <s v="P-5, _x000a_A-0, _x000a_No Data-0"/>
    <s v="P-0, _x000a_A-0, _x000a_No Data-5"/>
    <s v="P-S1_Onsite"/>
    <s v="P-S1_Onsite"/>
    <s v="P-S1_Onsite"/>
    <s v="P-S1_Onsite"/>
    <s v="P-S1_Onsite"/>
    <x v="0"/>
    <s v="Activated"/>
    <s v="Onsite"/>
    <x v="484"/>
    <x v="0"/>
  </r>
  <r>
    <n v="505"/>
    <s v="MSc DS-AI"/>
    <s v="2025EM1100505"/>
    <s v="2025em1100505@bitspilani-digital.edu.in"/>
    <s v="Abdulhafedh Ahmed Abdullah Al-Badeh"/>
    <s v="MALE"/>
    <s v="`+967-770299443"/>
    <n v="15"/>
    <n v="15"/>
    <n v="15"/>
    <n v="20"/>
    <n v="65"/>
    <n v="65"/>
    <s v="Statistical Modelling &amp; Inferencing"/>
    <s v="MDS DF401"/>
    <s v="0 missed"/>
    <s v="0 missed"/>
    <n v="3"/>
    <n v="1"/>
    <n v="1"/>
    <n v="1"/>
    <s v="0 missed"/>
    <n v="4"/>
    <n v="1"/>
    <x v="1"/>
    <s v="No Data"/>
    <s v="A-S2_Online"/>
    <s v="Absent"/>
    <s v="A-S2_Online"/>
    <n v="2.25"/>
    <n v="5"/>
    <n v="10"/>
    <n v="10"/>
    <n v="10"/>
    <n v="9"/>
    <n v="53.5"/>
    <n v="60"/>
    <s v="Data Pre-Processing"/>
    <s v="MDS DF402"/>
    <s v="0 missed"/>
    <s v="-"/>
    <n v="6"/>
    <s v="-"/>
    <n v="1"/>
    <s v="-"/>
    <s v="0 missed"/>
    <n v="6"/>
    <n v="1"/>
    <x v="1"/>
    <s v="No Data"/>
    <s v="P-S2_Online"/>
    <s v="Present"/>
    <s v="P-S2_Online"/>
    <n v="20"/>
    <n v="30"/>
    <n v="50"/>
    <n v="60"/>
    <s v="Feature Engineering"/>
    <s v="MDS DF403"/>
    <s v="0 missed"/>
    <s v="0 missed"/>
    <n v="1"/>
    <n v="1"/>
    <n v="1"/>
    <n v="1"/>
    <s v="0 missed"/>
    <n v="2"/>
    <n v="1"/>
    <x v="1"/>
    <s v="No Data"/>
    <s v="P-S2_Online"/>
    <s v="Present"/>
    <s v="P-S2_Online"/>
    <n v="19"/>
    <n v="20"/>
    <n v="20"/>
    <n v="59"/>
    <n v="60"/>
    <s v="Data Visualization &amp; Storytelling"/>
    <s v="MDS DF404"/>
    <s v="0 missed"/>
    <s v="0 missed"/>
    <n v="2"/>
    <n v="1"/>
    <n v="1"/>
    <n v="1"/>
    <s v="0 missed"/>
    <n v="3"/>
    <n v="1"/>
    <x v="1"/>
    <s v="No Data"/>
    <s v="P-S2_Online"/>
    <s v="Present"/>
    <s v="P-S2_Online"/>
    <n v="5.5"/>
    <s v="A"/>
    <n v="8"/>
    <n v="20"/>
    <n v="20"/>
    <n v="53.5"/>
    <n v="65"/>
    <s v="Data Stores &amp; Pipelines"/>
    <s v="MDS DF406"/>
    <s v="1 missed"/>
    <s v="0 missed"/>
    <n v="2"/>
    <n v="2"/>
    <n v="0.66666666666666663"/>
    <n v="1"/>
    <s v="1 missed"/>
    <n v="4"/>
    <n v="0.8"/>
    <x v="2"/>
    <s v="No Data"/>
    <s v="P-S2_Online"/>
    <s v="Present"/>
    <s v="P-S2_Online"/>
    <s v="P-0, _x000a_A-0, _x000a_No Data-5"/>
    <s v="P-4, _x000a_A-1, _x000a_No Data-0"/>
    <s v="A-S2_Online"/>
    <s v="P-S2_Online"/>
    <s v="P-S2_Online"/>
    <s v="P-S2_Online"/>
    <s v="P-S2_Online"/>
    <x v="5"/>
    <s v="Activated"/>
    <s v="Online"/>
    <x v="485"/>
    <x v="0"/>
  </r>
  <r>
    <n v="506"/>
    <s v="MSc DS-AI"/>
    <s v="2025EM1100506"/>
    <s v="2025em1100506@bitspilani-digital.edu.in"/>
    <s v="HIMANSHU SONI"/>
    <s v="MALE"/>
    <s v="`+91-7382978592"/>
    <n v="15"/>
    <n v="15"/>
    <n v="15"/>
    <n v="20"/>
    <n v="65"/>
    <n v="65"/>
    <s v="Statistical Modelling &amp; Inferencing"/>
    <s v="MDS DF401"/>
    <s v="0 missed"/>
    <s v="0 missed"/>
    <n v="3"/>
    <n v="1"/>
    <n v="1"/>
    <n v="1"/>
    <s v="0 missed"/>
    <n v="4"/>
    <n v="1"/>
    <x v="1"/>
    <s v="No Data"/>
    <s v="P-S2_Onsite"/>
    <s v="Present"/>
    <s v="P-S2_Onsite"/>
    <n v="5"/>
    <n v="4.5"/>
    <n v="10"/>
    <n v="10"/>
    <n v="10"/>
    <n v="10"/>
    <n v="59"/>
    <n v="60"/>
    <s v="Data Pre-Processing"/>
    <s v="MDS DF402"/>
    <s v="0 missed"/>
    <s v="-"/>
    <n v="6"/>
    <s v="-"/>
    <n v="1"/>
    <s v="-"/>
    <s v="0 missed"/>
    <n v="6"/>
    <n v="1"/>
    <x v="1"/>
    <s v="P-S1_Onsite"/>
    <s v="No Data"/>
    <s v="Present"/>
    <s v="P-S1_Onsite"/>
    <n v="20"/>
    <n v="34.5"/>
    <n v="54.5"/>
    <n v="60"/>
    <s v="Feature Engineering"/>
    <s v="MDS DF403"/>
    <s v="0 missed"/>
    <s v="0 missed"/>
    <n v="1"/>
    <n v="1"/>
    <n v="1"/>
    <n v="1"/>
    <s v="0 missed"/>
    <n v="2"/>
    <n v="1"/>
    <x v="1"/>
    <s v="No Data"/>
    <s v="P-S2_Onsite"/>
    <s v="Present"/>
    <s v="P-S2_Onsite"/>
    <n v="20"/>
    <n v="20"/>
    <n v="19"/>
    <n v="59"/>
    <n v="60"/>
    <s v="Data Visualization &amp; Storytelling"/>
    <s v="MDS DF404"/>
    <s v="0 missed"/>
    <s v="0 missed"/>
    <n v="2"/>
    <n v="1"/>
    <n v="1"/>
    <n v="1"/>
    <s v="0 missed"/>
    <n v="3"/>
    <n v="1"/>
    <x v="1"/>
    <s v="No Data"/>
    <s v="P-S2_Onsite"/>
    <s v="Present"/>
    <s v="P-S2_Onsite"/>
    <n v="5.5"/>
    <n v="7.5"/>
    <n v="8"/>
    <n v="18"/>
    <n v="20"/>
    <n v="59"/>
    <n v="65"/>
    <s v="Data Stores &amp; Pipelines"/>
    <s v="MDS DF406"/>
    <s v="0 missed"/>
    <s v="0 missed"/>
    <n v="3"/>
    <n v="2"/>
    <n v="1"/>
    <n v="1"/>
    <s v="0 missed"/>
    <n v="5"/>
    <n v="1"/>
    <x v="1"/>
    <s v="P-S1_Onsite"/>
    <s v="No Data"/>
    <s v="Present"/>
    <s v="P-S1_Onsite"/>
    <s v="P-2, _x000a_A-0, _x000a_No Data-3"/>
    <s v="P-3, _x000a_A-0, _x000a_No Data-2"/>
    <s v="P-S2_Onsite"/>
    <s v="P-S1_Onsite"/>
    <s v="P-S2_Onsite"/>
    <s v="P-S2_Onsite"/>
    <s v="P-S1_Onsite"/>
    <x v="0"/>
    <s v="Activated"/>
    <s v="Onsite"/>
    <x v="486"/>
    <x v="0"/>
  </r>
  <r>
    <n v="507"/>
    <s v="MSc DS-AI"/>
    <s v="2025EM1100507"/>
    <s v="2025em1100507@bitspilani-digital.edu.in"/>
    <s v="PATHANENI GANGOTHRI"/>
    <s v="FEMALE"/>
    <s v="`+91-6303627922"/>
    <n v="15"/>
    <n v="13.5"/>
    <n v="15"/>
    <n v="15"/>
    <n v="58.5"/>
    <n v="65"/>
    <s v="Statistical Modelling &amp; Inferencing"/>
    <s v="MDS DF401"/>
    <s v="0 missed"/>
    <s v="0 missed"/>
    <n v="3"/>
    <n v="1"/>
    <n v="1"/>
    <n v="1"/>
    <s v="0 missed"/>
    <n v="4"/>
    <n v="1"/>
    <x v="1"/>
    <s v="No Data"/>
    <s v="P-S2_Onsite"/>
    <s v="Present"/>
    <s v="P-S2_Onsite"/>
    <n v="4.75"/>
    <n v="4.5"/>
    <n v="10"/>
    <n v="10"/>
    <n v="9"/>
    <n v="10"/>
    <n v="57.5"/>
    <n v="60"/>
    <s v="Data Pre-Processing"/>
    <s v="MDS DF402"/>
    <s v="0 missed"/>
    <s v="-"/>
    <n v="6"/>
    <s v="-"/>
    <n v="1"/>
    <s v="-"/>
    <s v="0 missed"/>
    <n v="6"/>
    <n v="1"/>
    <x v="1"/>
    <s v="No Data"/>
    <s v="P-S2_Onsite"/>
    <s v="Present"/>
    <s v="P-S2_Onsite"/>
    <n v="18"/>
    <n v="35"/>
    <n v="53"/>
    <n v="60"/>
    <s v="Feature Engineering"/>
    <s v="MDS DF403"/>
    <s v="0 missed"/>
    <s v="0 missed"/>
    <n v="1"/>
    <n v="1"/>
    <n v="1"/>
    <n v="1"/>
    <s v="0 missed"/>
    <n v="2"/>
    <n v="1"/>
    <x v="1"/>
    <s v="No Data"/>
    <s v="P-S2_Onsite"/>
    <s v="Present"/>
    <s v="P-S2_Onsite"/>
    <n v="20"/>
    <n v="19"/>
    <n v="18.5"/>
    <n v="57.5"/>
    <n v="60"/>
    <s v="Data Visualization &amp; Storytelling"/>
    <s v="MDS DF404"/>
    <s v="0 missed"/>
    <s v="0 missed"/>
    <n v="2"/>
    <n v="1"/>
    <n v="1"/>
    <n v="1"/>
    <s v="0 missed"/>
    <n v="3"/>
    <n v="1"/>
    <x v="1"/>
    <s v="No Data"/>
    <s v="P-S2_Onsite"/>
    <s v="Present"/>
    <s v="P-S2_Onsite"/>
    <n v="6.5"/>
    <n v="7.75"/>
    <n v="8"/>
    <n v="16"/>
    <n v="19"/>
    <n v="57.25"/>
    <n v="65"/>
    <s v="Data Stores &amp; Pipelines"/>
    <s v="MDS DF406"/>
    <s v="0 missed"/>
    <s v="0 missed"/>
    <n v="3"/>
    <n v="2"/>
    <n v="1"/>
    <n v="1"/>
    <s v="0 missed"/>
    <n v="5"/>
    <n v="1"/>
    <x v="1"/>
    <s v="No Data"/>
    <s v="P-S2_Onsite"/>
    <s v="Present"/>
    <s v="P-S2_Onsite"/>
    <s v="P-0, _x000a_A-0, _x000a_No Data-5"/>
    <s v="P-5, _x000a_A-0, _x000a_No Data-0"/>
    <s v="P-S2_Onsite"/>
    <s v="P-S2_Onsite"/>
    <s v="P-S2_Onsite"/>
    <s v="P-S2_Onsite"/>
    <s v="P-S2_Onsite"/>
    <x v="0"/>
    <s v="Activated"/>
    <s v="Onsite"/>
    <x v="487"/>
    <x v="0"/>
  </r>
  <r>
    <n v="508"/>
    <s v="MSc DS-AI"/>
    <s v="2025EM1100508"/>
    <s v="2025em1100508@bitspilani-digital.edu.in"/>
    <s v="ARMAN ATTRI"/>
    <s v="MALE"/>
    <s v="`+91-8860555533"/>
    <n v="15"/>
    <n v="15"/>
    <n v="15"/>
    <n v="16"/>
    <n v="61"/>
    <n v="65"/>
    <s v="Statistical Modelling &amp; Inferencing"/>
    <s v="MDS DF401"/>
    <s v="0 missed"/>
    <s v="0 missed"/>
    <n v="3"/>
    <n v="1"/>
    <n v="1"/>
    <n v="1"/>
    <s v="0 missed"/>
    <n v="4"/>
    <n v="1"/>
    <x v="1"/>
    <s v="No Data"/>
    <s v="A-S2_Onsite"/>
    <s v="Absent"/>
    <s v="A-S2_Onsite"/>
    <n v="4.75"/>
    <n v="4.25"/>
    <n v="10"/>
    <n v="10"/>
    <n v="10"/>
    <n v="10"/>
    <n v="58"/>
    <n v="60"/>
    <s v="Data Pre-Processing"/>
    <s v="MDS DF402"/>
    <s v="0 missed"/>
    <s v="-"/>
    <n v="6"/>
    <s v="-"/>
    <n v="1"/>
    <s v="-"/>
    <s v="0 missed"/>
    <n v="6"/>
    <n v="1"/>
    <x v="1"/>
    <s v="No Data"/>
    <s v="A-S2_Onsite"/>
    <s v="Absent"/>
    <s v="A-S2_Onsite"/>
    <n v="20"/>
    <n v="26"/>
    <n v="46"/>
    <n v="60"/>
    <s v="Feature Engineering"/>
    <s v="MDS DF403"/>
    <s v="0 missed"/>
    <s v="0 missed"/>
    <n v="1"/>
    <n v="1"/>
    <n v="1"/>
    <n v="1"/>
    <s v="0 missed"/>
    <n v="2"/>
    <n v="1"/>
    <x v="1"/>
    <s v="No Data"/>
    <s v="A-S2_Onsite"/>
    <s v="Absent"/>
    <s v="A-S2_Onsite"/>
    <n v="20"/>
    <n v="19"/>
    <n v="16"/>
    <n v="55"/>
    <n v="60"/>
    <s v="Data Visualization &amp; Storytelling"/>
    <s v="MDS DF404"/>
    <s v="0 missed"/>
    <s v="0 missed"/>
    <n v="2"/>
    <n v="1"/>
    <n v="1"/>
    <n v="1"/>
    <s v="0 missed"/>
    <n v="3"/>
    <n v="1"/>
    <x v="1"/>
    <s v="No Data"/>
    <s v="A-S2_Onsite"/>
    <s v="Absent"/>
    <s v="A-S2_Onsite"/>
    <n v="5.5"/>
    <n v="6.875"/>
    <s v="A"/>
    <s v="A"/>
    <n v="18"/>
    <n v="30.375"/>
    <n v="65"/>
    <s v="Data Stores &amp; Pipelines"/>
    <s v="MDS DF406"/>
    <s v="1 missed"/>
    <s v="1 missed"/>
    <n v="2"/>
    <n v="1"/>
    <n v="0.66666666666666663"/>
    <n v="0.5"/>
    <s v="2 missed"/>
    <n v="3"/>
    <n v="0.6"/>
    <x v="11"/>
    <s v="No Data"/>
    <s v="A-S2_Onsite"/>
    <s v="Absent"/>
    <s v="A-S2_Onsite"/>
    <s v="P-0, _x000a_A-0, _x000a_No Data-5"/>
    <s v="P-0, _x000a_A-5, _x000a_No Data-0"/>
    <s v="A-S2_Onsite"/>
    <s v="A-S2_Onsite"/>
    <s v="A-S2_Onsite"/>
    <s v="A-S2_Onsite"/>
    <s v="A-S2_Onsite"/>
    <x v="1"/>
    <s v="Activated"/>
    <s v="Onsite"/>
    <x v="488"/>
    <x v="2"/>
  </r>
  <r>
    <n v="509"/>
    <s v="MSc DS-AI"/>
    <s v="2025EM1100509"/>
    <s v="2025EM1100509@bitspilani-digital.edu.in"/>
    <s v="ALTAF ALI"/>
    <s v="MALE"/>
    <n v="8447720039"/>
    <s v="A"/>
    <s v="A"/>
    <s v="A"/>
    <s v="A"/>
    <n v="0"/>
    <n v="65"/>
    <s v="Statistical Modelling &amp; Inferencing"/>
    <s v="MDS DF401"/>
    <s v="3 missed"/>
    <s v="1 missed"/>
    <n v="0"/>
    <n v="0"/>
    <n v="0"/>
    <n v="0"/>
    <s v="4 missed"/>
    <n v="0"/>
    <n v="0"/>
    <x v="0"/>
    <s v="No Data"/>
    <s v="No Data"/>
    <s v="No Data"/>
    <s v="No Data"/>
    <s v="A"/>
    <s v="A"/>
    <s v="A"/>
    <s v="A"/>
    <s v="A"/>
    <s v="A"/>
    <n v="0"/>
    <n v="60"/>
    <s v="Data Pre-Processing"/>
    <s v="MDS DF402"/>
    <s v="6 missed"/>
    <s v="-"/>
    <n v="0"/>
    <s v="-"/>
    <n v="0"/>
    <s v="-"/>
    <s v="6 missed"/>
    <n v="0"/>
    <n v="0"/>
    <x v="0"/>
    <s v="No Data"/>
    <s v="No Data"/>
    <s v="No Data"/>
    <s v="No Data"/>
    <s v="A"/>
    <s v="A"/>
    <n v="0"/>
    <n v="60"/>
    <s v="Feature Engineering"/>
    <s v="MDS DF403"/>
    <s v="1 missed"/>
    <s v="1 missed"/>
    <n v="0"/>
    <n v="0"/>
    <n v="0"/>
    <n v="0"/>
    <s v="2 missed"/>
    <n v="0"/>
    <n v="0"/>
    <x v="0"/>
    <s v="No Data"/>
    <s v="No Data"/>
    <s v="No Data"/>
    <s v="No Data"/>
    <s v="A"/>
    <s v="A"/>
    <s v="A"/>
    <n v="0"/>
    <n v="60"/>
    <s v="Data Visualization &amp; Storytelling"/>
    <s v="MDS DF404"/>
    <s v="2 missed"/>
    <s v="1 missed"/>
    <n v="0"/>
    <n v="0"/>
    <n v="0"/>
    <n v="0"/>
    <s v="3 missed"/>
    <n v="0"/>
    <n v="0"/>
    <x v="0"/>
    <s v="No Data"/>
    <s v="No Data"/>
    <s v="No Data"/>
    <s v="No Data"/>
    <s v="A"/>
    <s v="A"/>
    <s v="A"/>
    <s v="A"/>
    <s v="A"/>
    <n v="0"/>
    <n v="65"/>
    <s v="Data Stores &amp; Pipelines"/>
    <s v="MDS DF406"/>
    <s v="3 missed"/>
    <s v="2 missed"/>
    <n v="0"/>
    <n v="0"/>
    <n v="0"/>
    <n v="0"/>
    <s v="5 missed"/>
    <n v="0"/>
    <n v="0"/>
    <x v="0"/>
    <s v="No Data"/>
    <s v="No Data"/>
    <s v="No Data"/>
    <s v="No Data"/>
    <s v="P-0, _x000a_A-0, _x000a_No Data-5"/>
    <s v="P-0, _x000a_A-0, _x000a_No Data-5"/>
    <s v="No Data"/>
    <s v="No Data"/>
    <s v="No Data"/>
    <s v="No Data"/>
    <s v="No Data"/>
    <x v="2"/>
    <e v="#N/A"/>
    <e v="#N/A"/>
    <x v="2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s v="2025EM1100166"/>
    <s v="AANAND ARORA"/>
    <s v="+91-8318694688"/>
    <x v="0"/>
    <s v="Absent"/>
    <x v="0"/>
  </r>
  <r>
    <s v="2025EM1100239"/>
    <s v="ABHINAVA CHANDRA"/>
    <s v="+91-9535403055"/>
    <x v="0"/>
    <s v="Absent"/>
    <x v="0"/>
  </r>
  <r>
    <s v="2025EM1100453"/>
    <s v="ABHISHEK BISWAS"/>
    <s v="+91-9775426645"/>
    <x v="0"/>
    <s v="Activation Pending"/>
    <x v="0"/>
  </r>
  <r>
    <s v="2025EB1100121"/>
    <s v="ABHISHEK KUMAR"/>
    <s v="+91-9572702156"/>
    <x v="1"/>
    <s v="Absent"/>
    <x v="0"/>
  </r>
  <r>
    <s v="2025EB1100164"/>
    <s v="ABHISHEK SAXENA"/>
    <s v="+91-7970080820"/>
    <x v="1"/>
    <s v="Activation Pending"/>
    <x v="0"/>
  </r>
  <r>
    <s v="2025EB1100151"/>
    <s v="ACHINTYA CHOUBEY"/>
    <s v="+91-9301779574"/>
    <x v="1"/>
    <s v="Preference Not Selected"/>
    <x v="1"/>
  </r>
  <r>
    <s v="2025EB1100284"/>
    <s v="ADITYA OBEROI"/>
    <s v="+91-7017959693"/>
    <x v="1"/>
    <s v="Absent"/>
    <x v="2"/>
  </r>
  <r>
    <s v="2025EB1100067"/>
    <s v="ADITYA VAID"/>
    <s v="+91-9810305262"/>
    <x v="1"/>
    <s v="Preference Not Selected"/>
    <x v="0"/>
  </r>
  <r>
    <s v="2025EM1100111"/>
    <s v="AISHWARYA P S"/>
    <s v="+91-7902972085"/>
    <x v="0"/>
    <s v="Activation Pending"/>
    <x v="0"/>
  </r>
  <r>
    <s v="2025EM1100169"/>
    <s v="AJAY GANDHI"/>
    <s v="+91-7276060131"/>
    <x v="0"/>
    <s v="Activation Pending"/>
    <x v="0"/>
  </r>
  <r>
    <s v="2025EM1100242"/>
    <s v="AKASH KUMAR DWIVEDI"/>
    <s v="+91-7845044328"/>
    <x v="0"/>
    <s v="Preference Not Selected"/>
    <x v="0"/>
  </r>
  <r>
    <s v="2025EB1100201"/>
    <s v="AKSHITA GUPTA"/>
    <s v="+91-9599329559"/>
    <x v="1"/>
    <s v="Absent"/>
    <x v="0"/>
  </r>
  <r>
    <s v="2025EB1100210"/>
    <s v="ALAN JOHN K"/>
    <s v="+91-9632380090"/>
    <x v="1"/>
    <s v="Activation Pending"/>
    <x v="0"/>
  </r>
  <r>
    <s v="2025EM1100307"/>
    <s v="AMARAVADHI BHAVITHA"/>
    <s v="+91-8688504603"/>
    <x v="0"/>
    <s v="Absent"/>
    <x v="1"/>
  </r>
  <r>
    <s v="2025EM1100174"/>
    <s v="AMIT KUMAR TIWARI"/>
    <s v="+91-8933892202"/>
    <x v="0"/>
    <s v="Activation Pending"/>
    <x v="0"/>
  </r>
  <r>
    <s v="2025EM1100287"/>
    <s v="ANAY AWASTHI"/>
    <s v="+91-9819760280"/>
    <x v="0"/>
    <s v="Absent"/>
    <x v="3"/>
  </r>
  <r>
    <s v="2025EB1100161"/>
    <s v="ANGELINA GEORGE"/>
    <s v="+91-9321443703"/>
    <x v="1"/>
    <s v="Absent"/>
    <x v="4"/>
  </r>
  <r>
    <s v="2025EB1100131"/>
    <s v="ANKUSH"/>
    <s v="+91-8168689733"/>
    <x v="1"/>
    <s v="Absent"/>
    <x v="0"/>
  </r>
  <r>
    <s v="2025EM1100031"/>
    <s v="ANUSUYA DEVI.S"/>
    <s v="+1-2675007577"/>
    <x v="0"/>
    <s v="Absent"/>
    <x v="5"/>
  </r>
  <r>
    <s v="2025EM1100461"/>
    <s v="ARCHA S B"/>
    <m/>
    <x v="0"/>
    <s v="Absent"/>
    <x v="1"/>
  </r>
  <r>
    <s v="2025EB1100178"/>
    <s v="ARNAV YADAV"/>
    <s v="+91-8787026310"/>
    <x v="1"/>
    <s v="Preference Not Selected"/>
    <x v="4"/>
  </r>
  <r>
    <s v="2025EB1100116"/>
    <s v="ARUSH PANJETA"/>
    <s v="+91-9350800089"/>
    <x v="1"/>
    <s v="Preference Not Selected"/>
    <x v="0"/>
  </r>
  <r>
    <s v="2025EM1100220"/>
    <s v="ARYA ALEX"/>
    <s v="+91-8547478180"/>
    <x v="0"/>
    <s v="Preference Not Selected"/>
    <x v="4"/>
  </r>
  <r>
    <s v="2025EB1100217"/>
    <s v="ARYAN ARORA"/>
    <s v="+91-9560911805"/>
    <x v="1"/>
    <s v="Activation Pending"/>
    <x v="0"/>
  </r>
  <r>
    <s v="2025EM1100063"/>
    <s v="ASHUTOSH BHAGAT"/>
    <s v="+91-8978701399"/>
    <x v="0"/>
    <s v="Activation Pending"/>
    <x v="1"/>
  </r>
  <r>
    <s v="2025EM1100508"/>
    <s v="ASHWINI KUMAR ATTRI"/>
    <s v="+91-8860555533"/>
    <x v="0"/>
    <s v="Absent"/>
    <x v="0"/>
  </r>
  <r>
    <s v="2025EB1100020"/>
    <s v="AYUSH JHA"/>
    <s v="+91-7903292376"/>
    <x v="1"/>
    <s v="Preference Not Selected"/>
    <x v="4"/>
  </r>
  <r>
    <s v="2025EB1100002"/>
    <s v="BANDREDDY BHAWIN SAI KOUSHIK"/>
    <s v="+91-8790640060"/>
    <x v="1"/>
    <s v="Absent"/>
    <x v="3"/>
  </r>
  <r>
    <s v="2025EM1100118"/>
    <s v="BARLA SRINIVAS"/>
    <s v="+91-7977318262"/>
    <x v="0"/>
    <s v="Activation Pending"/>
    <x v="0"/>
  </r>
  <r>
    <s v="2025EB1100187"/>
    <s v="BAVISHI KAIRAV MANISH"/>
    <s v="+91-9825009897"/>
    <x v="1"/>
    <s v="Preference Not Selected"/>
    <x v="4"/>
  </r>
  <r>
    <s v="2025EB1100027"/>
    <s v="BHARATH DAYAL S"/>
    <s v="+91-9884203868"/>
    <x v="1"/>
    <s v="Absent"/>
    <x v="0"/>
  </r>
  <r>
    <s v="2025EM1100399"/>
    <s v="BHARGAV TEJ BETHAPUDI"/>
    <s v="+91-9176178636"/>
    <x v="0"/>
    <s v="Absent"/>
    <x v="0"/>
  </r>
  <r>
    <s v="2025EB1100306"/>
    <s v="BHAVYA SIRODARIA"/>
    <s v="+91-6263901377"/>
    <x v="1"/>
    <s v="Activation Pending"/>
    <x v="1"/>
  </r>
  <r>
    <s v="2025EB1100072"/>
    <s v="BOMMERA NITHYA SHREE"/>
    <s v="+91-9177555330"/>
    <x v="1"/>
    <s v="Activation Pending"/>
    <x v="6"/>
  </r>
  <r>
    <s v="2025EM1100185"/>
    <s v="BURUGU THRILLOKH SHIVA RAMOJINI BABU"/>
    <s v="+91-9701981287"/>
    <x v="0"/>
    <s v="Activation Pending"/>
    <x v="0"/>
  </r>
  <r>
    <s v="2025EM1100296"/>
    <s v="CHANDWANI VIJAY KISHAN JYOTI"/>
    <s v="+91-8149316409"/>
    <x v="0"/>
    <s v="Activation Pending"/>
    <x v="0"/>
  </r>
  <r>
    <s v="2025EM1100371"/>
    <s v="CHETHAN R M"/>
    <s v="+91-7676099473"/>
    <x v="0"/>
    <s v="Activation Pending"/>
    <x v="1"/>
  </r>
  <r>
    <s v="2025EB1100206"/>
    <s v="CHHANWAL ISHIKA SANGRAMSING"/>
    <s v="+91-8237221132"/>
    <x v="1"/>
    <s v="Preference Not Selected"/>
    <x v="0"/>
  </r>
  <r>
    <s v="2025EM1100272"/>
    <s v="CHIRODIPTO DUTTA"/>
    <s v="+91-9819459194"/>
    <x v="0"/>
    <s v="Activation Pending"/>
    <x v="0"/>
  </r>
  <r>
    <s v="2025EB1100089"/>
    <s v="CINYA SARA THOMAS"/>
    <s v="+91-9302126959"/>
    <x v="1"/>
    <s v="Activation Pending"/>
    <x v="0"/>
  </r>
  <r>
    <s v="2025EB1100117"/>
    <s v="D ROSHAN"/>
    <s v="+91-9916536393"/>
    <x v="1"/>
    <s v="Preference Not Selected"/>
    <x v="7"/>
  </r>
  <r>
    <s v="2025EM1100406"/>
    <s v="Debjyoti Das"/>
    <s v="+91-8918494188"/>
    <x v="0"/>
    <s v="Activation Pending"/>
    <x v="0"/>
  </r>
  <r>
    <s v="2025EM1100493"/>
    <s v="DEEPANSHU SINGH"/>
    <s v="+91-7654113120"/>
    <x v="0"/>
    <s v="Activation Pending"/>
    <x v="0"/>
  </r>
  <r>
    <s v="2025EM1100008"/>
    <s v="DEEPENDRA SESODIA"/>
    <s v="+91-8971459682"/>
    <x v="0"/>
    <s v="Activation Pending"/>
    <x v="8"/>
  </r>
  <r>
    <s v="2025EM1100376"/>
    <s v="DHANASHREE SHRIRANG ADKAR"/>
    <s v="+91-9881153307"/>
    <x v="0"/>
    <s v="Absent"/>
    <x v="1"/>
  </r>
  <r>
    <s v="2025EM1100328"/>
    <s v="DHRUV VISHIN"/>
    <s v="+91-7048903137"/>
    <x v="0"/>
    <s v="Activation Pending"/>
    <x v="0"/>
  </r>
  <r>
    <s v="2025EM1100367"/>
    <s v="DIKSHANT BHATTI"/>
    <s v="+91-9974018659"/>
    <x v="0"/>
    <s v="Preference Not Selected"/>
    <x v="9"/>
  </r>
  <r>
    <s v="2025EM1100483"/>
    <s v="DINESH KUMAR"/>
    <s v="+91-9717283908"/>
    <x v="0"/>
    <s v="Activation Pending"/>
    <x v="0"/>
  </r>
  <r>
    <s v="2025EM1100427"/>
    <s v="DURGESH RACHWANI"/>
    <s v="+91-9424370150"/>
    <x v="0"/>
    <s v="Activation Pending"/>
    <x v="10"/>
  </r>
  <r>
    <s v="2025EB1100185"/>
    <s v="DYUTHI BHATRAJU"/>
    <s v="+91-9019375426"/>
    <x v="1"/>
    <s v="Absent"/>
    <x v="0"/>
  </r>
  <r>
    <s v="2025EM1100354"/>
    <s v="EMY PAULSON"/>
    <s v="+91-8281261518"/>
    <x v="0"/>
    <s v="Activation Pending"/>
    <x v="0"/>
  </r>
  <r>
    <s v="2025EM1100020"/>
    <s v="G Dhanunjaya"/>
    <s v="+44-07581004801"/>
    <x v="0"/>
    <s v="Activation Pending"/>
    <x v="4"/>
  </r>
  <r>
    <s v="2025EM1100348"/>
    <s v="G SOUNDARYA"/>
    <s v="+91-9315456638"/>
    <x v="0"/>
    <s v="Absent"/>
    <x v="0"/>
  </r>
  <r>
    <s v="2025EB1100197"/>
    <s v="GADIRAJU ASHRITH VARMA"/>
    <s v="+91-9945803431"/>
    <x v="1"/>
    <s v="Activation Pending"/>
    <x v="5"/>
  </r>
  <r>
    <s v="2025EM1100355"/>
    <s v="GAURANG KAUL"/>
    <s v="+91-8588053203"/>
    <x v="0"/>
    <s v="Activation Pending"/>
    <x v="0"/>
  </r>
  <r>
    <s v="2025EB1100313"/>
    <s v="GAURAV MANISH GARG"/>
    <s v="+91-9510231407"/>
    <x v="1"/>
    <s v="Absent"/>
    <x v="0"/>
  </r>
  <r>
    <s v="2025EM1100271"/>
    <s v="Gulati Hriday Nitin Archana"/>
    <s v="+91-8800663949"/>
    <x v="0"/>
    <s v="Activation Pending"/>
    <x v="0"/>
  </r>
  <r>
    <s v="2025EM1100428"/>
    <s v="HAMZAH IESSAR"/>
    <s v="+91-8825054483"/>
    <x v="0"/>
    <s v="Absent"/>
    <x v="0"/>
  </r>
  <r>
    <s v="2025EM1100447"/>
    <s v="HARJINDER SINGH"/>
    <s v="+91-9646475922"/>
    <x v="0"/>
    <s v="Activation Pending"/>
    <x v="4"/>
  </r>
  <r>
    <s v="2025EM1100214"/>
    <s v="HARVINDER SINGH"/>
    <s v="+91-9970622193"/>
    <x v="0"/>
    <s v="Activation Pending"/>
    <x v="0"/>
  </r>
  <r>
    <s v="2025EB1100266"/>
    <s v="HIMA BINDU BR"/>
    <s v="+91-9663612353"/>
    <x v="1"/>
    <s v="Absent"/>
    <x v="0"/>
  </r>
  <r>
    <s v="2025EB1100258"/>
    <s v="J E ANUSHA LINDA KOSTKA"/>
    <s v="+91-9442178534"/>
    <x v="1"/>
    <s v="Absent"/>
    <x v="0"/>
  </r>
  <r>
    <s v="2025EB1100323"/>
    <s v="JAY SUNIL AHUJA"/>
    <s v="+91-9664632491"/>
    <x v="1"/>
    <s v="Absent"/>
    <x v="7"/>
  </r>
  <r>
    <s v="2025EB1100186"/>
    <s v="JESWANT ALEXANDER A"/>
    <s v="+91-9986300051"/>
    <x v="1"/>
    <s v="Activation Pending"/>
    <x v="0"/>
  </r>
  <r>
    <s v="2025EM1100434"/>
    <s v="JULIAN ANTONY RAJ J"/>
    <s v="+91-9035270517"/>
    <x v="0"/>
    <s v="Activation Pending"/>
    <x v="4"/>
  </r>
  <r>
    <s v="2025EB1100011"/>
    <s v="JYOTHI.S"/>
    <s v="+91-8086699808"/>
    <x v="1"/>
    <s v="Preference Not Selected"/>
    <x v="3"/>
  </r>
  <r>
    <s v="2025EB1100146"/>
    <s v="K A MUHAMMED SHAHIL"/>
    <s v="+91-7025092339"/>
    <x v="1"/>
    <s v="Activation Pending"/>
    <x v="0"/>
  </r>
  <r>
    <s v="2025EB1100295"/>
    <s v="KAASHVI MALHOTRA"/>
    <s v="+91-9717212129"/>
    <x v="1"/>
    <s v="Preference Not Selected"/>
    <x v="0"/>
  </r>
  <r>
    <s v="2025EB1100312"/>
    <s v="KAMRAN HABIB"/>
    <s v="+91-9365986772"/>
    <x v="1"/>
    <s v="Absent"/>
    <x v="0"/>
  </r>
  <r>
    <s v="2025EM1100154"/>
    <s v="KARTIKEY SHARMA"/>
    <s v="+91-7018717403"/>
    <x v="0"/>
    <s v="Absent"/>
    <x v="0"/>
  </r>
  <r>
    <s v="2025EB1100300"/>
    <s v="KOTHARI VATSAL HASMUKH"/>
    <s v="+91-8668507821"/>
    <x v="1"/>
    <s v="Absent"/>
    <x v="11"/>
  </r>
  <r>
    <s v="2025EM1100237"/>
    <s v="KSHITIJ KOKAS"/>
    <s v="+91-7738522126"/>
    <x v="0"/>
    <s v="Activation Pending"/>
    <x v="0"/>
  </r>
  <r>
    <s v="2025EM1100441"/>
    <s v="KURLAGUNDA RAGHUVAMSHI"/>
    <s v="+91-9441548940"/>
    <x v="0"/>
    <s v="Activation Pending"/>
    <x v="0"/>
  </r>
  <r>
    <s v="2025EM1100082"/>
    <s v="LAGNAJIT MOHANTY"/>
    <s v="+91-9945677703"/>
    <x v="0"/>
    <s v="Activation Pending"/>
    <x v="1"/>
  </r>
  <r>
    <s v="2025EM1100492"/>
    <s v="LAKSHMIKANT MAHATO"/>
    <s v="+91-9019292136"/>
    <x v="0"/>
    <s v="Absent"/>
    <x v="3"/>
  </r>
  <r>
    <s v="2025EM1100221"/>
    <s v="LAKSHYA VARSHNEY"/>
    <s v="+91-9773710247"/>
    <x v="0"/>
    <s v="Absent"/>
    <x v="0"/>
  </r>
  <r>
    <s v="2025EB1100071"/>
    <s v="M K SUGANTHAN"/>
    <s v="+91-9442272261"/>
    <x v="1"/>
    <s v="Activation Pending"/>
    <x v="0"/>
  </r>
  <r>
    <s v="2025EM1100178"/>
    <s v="MADHUSIKTA BHOWMIK"/>
    <s v="+91-9444556517"/>
    <x v="0"/>
    <s v="Absent"/>
    <x v="0"/>
  </r>
  <r>
    <s v="2025EB1100099"/>
    <s v="MANTHAN SHAH"/>
    <s v="+91-9316054271"/>
    <x v="1"/>
    <s v="Absent"/>
    <x v="12"/>
  </r>
  <r>
    <s v="2025EB1100028"/>
    <s v="MD FAIZ ALAM"/>
    <s v="+91-8544225677"/>
    <x v="1"/>
    <s v="Activation Pending"/>
    <x v="1"/>
  </r>
  <r>
    <s v="2025EB1100326"/>
    <s v="MEGHNA ROY"/>
    <s v="+91-9197767110"/>
    <x v="1"/>
    <s v="Activation Pending"/>
    <x v="0"/>
  </r>
  <r>
    <s v="2025EM1100368"/>
    <s v="MITHUN BAGCHI"/>
    <s v="+91-9591717330"/>
    <x v="0"/>
    <s v="Activation Pending"/>
    <x v="0"/>
  </r>
  <r>
    <s v="2025EM1100451"/>
    <s v="Modi Nisarg Arunbhai"/>
    <s v="+1-4088360131"/>
    <x v="0"/>
    <s v="Activation Pending"/>
    <x v="9"/>
  </r>
  <r>
    <s v="2025EB1100191"/>
    <s v="MOHAMMAD SUHAIL"/>
    <s v="+91-7081786006"/>
    <x v="1"/>
    <s v="Activation Pending"/>
    <x v="0"/>
  </r>
  <r>
    <s v="2025EM1100070"/>
    <s v="MOHAMMED MUZAMMIL KHAN"/>
    <s v="+91-9700798895"/>
    <x v="0"/>
    <s v="Activation Pending"/>
    <x v="9"/>
  </r>
  <r>
    <s v="2025EM1100360"/>
    <s v="MOHAMMED ZEESHAN"/>
    <s v="+91-9346315519"/>
    <x v="0"/>
    <s v="Activation Pending"/>
    <x v="0"/>
  </r>
  <r>
    <s v="2025EM1100168"/>
    <s v="MOHIT BADKUL"/>
    <s v="+91-8319815551"/>
    <x v="0"/>
    <s v="Absent"/>
    <x v="4"/>
  </r>
  <r>
    <s v="2025EM1100426"/>
    <s v="MUKTA GHANGAS"/>
    <s v="+1-9258763276"/>
    <x v="0"/>
    <s v="Absent"/>
    <x v="13"/>
  </r>
  <r>
    <s v="2025EB1100224"/>
    <s v="NAITIK SAINI"/>
    <s v="+91-8951214683"/>
    <x v="1"/>
    <s v="Activation Pending"/>
    <x v="0"/>
  </r>
  <r>
    <s v="2025EM1100013"/>
    <s v="NAMRATA BANERJEE"/>
    <s v="+91-8617410856"/>
    <x v="0"/>
    <s v="Activation Pending"/>
    <x v="0"/>
  </r>
  <r>
    <s v="2025EB1100203"/>
    <s v="NANDAKISHORE G"/>
    <s v="+91-8129830018"/>
    <x v="1"/>
    <s v="Activation Pending"/>
    <x v="0"/>
  </r>
  <r>
    <s v="2025EB1100048"/>
    <s v="NARAYANI SINGH"/>
    <s v="+91-9219735831"/>
    <x v="1"/>
    <s v="Absent"/>
    <x v="0"/>
  </r>
  <r>
    <s v="2025EM1100473"/>
    <s v="NEERAJA SHRUTHI M"/>
    <s v="+91-7806941977"/>
    <x v="0"/>
    <s v="Activation Pending"/>
    <x v="0"/>
  </r>
  <r>
    <s v="2025EB1100247"/>
    <s v="NEEVANSHA VERMA"/>
    <s v="+91-8890776432"/>
    <x v="1"/>
    <s v="Activation Pending"/>
    <x v="4"/>
  </r>
  <r>
    <s v="2025EB1100100"/>
    <s v="NEHA NALLAMOTHU"/>
    <s v="+91-9985260769"/>
    <x v="1"/>
    <s v="Absent"/>
    <x v="0"/>
  </r>
  <r>
    <s v="2025EM1100285"/>
    <s v="NEHA SHARMA"/>
    <s v="+91-9871726573"/>
    <x v="0"/>
    <s v="Activation Pending"/>
    <x v="14"/>
  </r>
  <r>
    <s v="2025EB1100277"/>
    <s v="Nikam Saurabh Suresh"/>
    <s v="+91-7020501517"/>
    <x v="1"/>
    <s v="Absent"/>
    <x v="0"/>
  </r>
  <r>
    <s v="2025EB1100170"/>
    <s v="NILESH OJHA"/>
    <s v="+91-9818990703"/>
    <x v="1"/>
    <s v="Activation Pending"/>
    <x v="0"/>
  </r>
  <r>
    <s v="2025EM1100306"/>
    <s v="NISHANE TUSHAR RAJENDRA"/>
    <s v="+91-9561434710"/>
    <x v="0"/>
    <s v="Absent"/>
    <x v="0"/>
  </r>
  <r>
    <s v="2025EM1100305"/>
    <s v="NISHANT RAJ"/>
    <s v="+91-9430327508"/>
    <x v="0"/>
    <s v="Absent"/>
    <x v="4"/>
  </r>
  <r>
    <s v="2025EM1100257"/>
    <s v="NIVED KRISHNA M S"/>
    <s v="+91-9745353255"/>
    <x v="0"/>
    <s v="Absent"/>
    <x v="0"/>
  </r>
  <r>
    <s v="2025EB1100188"/>
    <s v="NIVRITI GUPTA"/>
    <s v="+91-7030064064"/>
    <x v="1"/>
    <s v="Absent"/>
    <x v="4"/>
  </r>
  <r>
    <s v="2025EB1100147"/>
    <s v="OGIRALA SUSHANTH"/>
    <s v="+91-9032036196"/>
    <x v="1"/>
    <s v="Absent"/>
    <x v="0"/>
  </r>
  <r>
    <s v="2025EM1100503"/>
    <s v="OMMEN LITTU KURIEN"/>
    <s v="+91-8494870875"/>
    <x v="0"/>
    <s v="Absent"/>
    <x v="9"/>
  </r>
  <r>
    <s v="2025EM1100407"/>
    <s v="PALIGIRI SANDHYARANI"/>
    <s v="+1-6478682494"/>
    <x v="0"/>
    <s v="Absent"/>
    <x v="0"/>
  </r>
  <r>
    <s v="2025EM1100402"/>
    <s v="PARTHIBAN M"/>
    <s v="+91-9916458008"/>
    <x v="0"/>
    <s v="Absent"/>
    <x v="0"/>
  </r>
  <r>
    <s v="2025EB1100289"/>
    <s v="PARV PABUWAL"/>
    <s v="+91-9799959445"/>
    <x v="1"/>
    <s v="Absent"/>
    <x v="0"/>
  </r>
  <r>
    <s v="2025EM1100256"/>
    <s v="PATEL HARDI RAJENDRA"/>
    <s v="+91-7046596988"/>
    <x v="0"/>
    <s v="Activation Pending"/>
    <x v="0"/>
  </r>
  <r>
    <s v="2025EM1100208"/>
    <s v="PATNAIK SAILENDRA"/>
    <s v="+91-9717181242"/>
    <x v="0"/>
    <s v="Preference Not Selected"/>
    <x v="1"/>
  </r>
  <r>
    <s v="2025EB1100044"/>
    <s v="POOJA CHOUDHARY"/>
    <s v="+91-7728819377"/>
    <x v="1"/>
    <s v="Activation Pending"/>
    <x v="0"/>
  </r>
  <r>
    <s v="2025EB1100316"/>
    <s v="POOJA SAXENA"/>
    <s v="+91-9591972417"/>
    <x v="1"/>
    <s v="Activation Pending"/>
    <x v="0"/>
  </r>
  <r>
    <s v="2025EM1100034"/>
    <s v="PRASENJIT SAHA"/>
    <s v="+91-9831767900"/>
    <x v="0"/>
    <s v="Activation Pending"/>
    <x v="8"/>
  </r>
  <r>
    <s v="2025EM1100152"/>
    <s v="PRIYAM BEAUTY"/>
    <s v="+91-8210909252"/>
    <x v="0"/>
    <s v="Absent"/>
    <x v="9"/>
  </r>
  <r>
    <s v="2025EB1100062"/>
    <s v="PRIYANKA CHOWDHARY"/>
    <s v="+91-9347695905"/>
    <x v="1"/>
    <s v="Absent"/>
    <x v="4"/>
  </r>
  <r>
    <s v="2025EB1100205"/>
    <s v="PULKIT BANSAL"/>
    <s v="+91-7888865058"/>
    <x v="1"/>
    <s v="Preference Not Selected"/>
    <x v="0"/>
  </r>
  <r>
    <s v="2025EM1100433"/>
    <s v="PUSHPAK C HEGDE"/>
    <s v="+91-8976839681"/>
    <x v="0"/>
    <s v="Activation Pending"/>
    <x v="0"/>
  </r>
  <r>
    <s v="2025EM1100295"/>
    <s v="PUSHPENDRA KUMAR DHIMOLE"/>
    <s v="+91-7738909999"/>
    <x v="0"/>
    <s v="Absent"/>
    <x v="0"/>
  </r>
  <r>
    <s v="2025EM1100423"/>
    <s v="RAHUL KUMAR JHA"/>
    <s v="+91-9986816810"/>
    <x v="0"/>
    <s v="Activation Pending"/>
    <x v="0"/>
  </r>
  <r>
    <s v="2025EM1100408"/>
    <s v="RAKESH KUMAR"/>
    <s v="+91-7282920971"/>
    <x v="0"/>
    <s v="Activation Pending"/>
    <x v="0"/>
  </r>
  <r>
    <s v="2025EM1100463"/>
    <s v="RAVULA KRANTYHIDEV"/>
    <s v="+91-8106378325"/>
    <x v="0"/>
    <s v="Preference Not Selected"/>
    <x v="0"/>
  </r>
  <r>
    <s v="2025EM1100137"/>
    <s v="RINKU KHOLA"/>
    <s v="+91-9205758519"/>
    <x v="0"/>
    <s v="Activation Pending"/>
    <x v="0"/>
  </r>
  <r>
    <s v="2025EM1100454"/>
    <s v="RISHABH SINGH"/>
    <s v="+91-8851111749"/>
    <x v="0"/>
    <s v="Absent"/>
    <x v="9"/>
  </r>
  <r>
    <s v="2025EM1100343"/>
    <s v="ROHIT KRISHNAN N"/>
    <s v="+91-9952060566"/>
    <x v="0"/>
    <s v="Activation Pending"/>
    <x v="0"/>
  </r>
  <r>
    <s v="2025EM1100366"/>
    <s v="RONY VINCENT"/>
    <s v="+91-9310023640"/>
    <x v="0"/>
    <s v="Absent"/>
    <x v="0"/>
  </r>
  <r>
    <s v="2025EB1100045"/>
    <s v="RUVANSH PATEL"/>
    <s v="+91-9974767667"/>
    <x v="1"/>
    <s v="Absent"/>
    <x v="4"/>
  </r>
  <r>
    <s v="2025EB1100315"/>
    <s v="SAGAR GOYAL"/>
    <s v="+91-8882947073"/>
    <x v="1"/>
    <s v="Activation Pending"/>
    <x v="0"/>
  </r>
  <r>
    <s v="2025EM1100386"/>
    <s v="SAHA GOPAL"/>
    <s v="+91-9437562758"/>
    <x v="0"/>
    <s v="Absent"/>
    <x v="15"/>
  </r>
  <r>
    <s v="2025EM1100468"/>
    <s v="SAHANA HOLLA B"/>
    <s v="+91-9686620725"/>
    <x v="0"/>
    <s v="Activation Pending"/>
    <x v="1"/>
  </r>
  <r>
    <s v="2025EM1100052"/>
    <s v="SAIRAM B"/>
    <s v="+91-9739904248"/>
    <x v="0"/>
    <s v="Activation Pending"/>
    <x v="0"/>
  </r>
  <r>
    <s v="2025EM1100393"/>
    <s v="SAKSHAM DUBEY"/>
    <s v="+91-7987284613"/>
    <x v="0"/>
    <s v="Activation Pending"/>
    <x v="3"/>
  </r>
  <r>
    <s v="2025EM1100149"/>
    <s v="SANDEEP SAXENA"/>
    <s v="+91-9755553461"/>
    <x v="0"/>
    <s v="Activation Pending"/>
    <x v="0"/>
  </r>
  <r>
    <s v="2025EM1100375"/>
    <s v="SANKALP AWASTHI"/>
    <s v="+91-7057635196"/>
    <x v="0"/>
    <s v="Preference Not Selected"/>
    <x v="16"/>
  </r>
  <r>
    <s v="2025EM1100079"/>
    <s v="SANNIDHI SHYAM NILESHWAR"/>
    <s v="+91-9923767636"/>
    <x v="0"/>
    <s v="Activation Pending"/>
    <x v="0"/>
  </r>
  <r>
    <s v="2025EM1100230"/>
    <s v="SANTOSH RAJ B"/>
    <s v="+91-9900443665"/>
    <x v="0"/>
    <s v="Activation Pending"/>
    <x v="1"/>
  </r>
  <r>
    <s v="2025EM1100051"/>
    <s v="SAPANPREET SINGH BHATIA"/>
    <s v="+91-8076603884"/>
    <x v="0"/>
    <s v="Absent"/>
    <x v="10"/>
  </r>
  <r>
    <s v="2025EM1100270"/>
    <s v="SAURABH AVASTHI"/>
    <s v="+91-9899238709"/>
    <x v="0"/>
    <s v="Activation Pending"/>
    <x v="1"/>
  </r>
  <r>
    <s v="2025EB1100265"/>
    <s v="SAWANT VARADA TANAJI"/>
    <s v="+91-9422731936"/>
    <x v="1"/>
    <s v="Activation Pending"/>
    <x v="0"/>
  </r>
  <r>
    <s v="2025EM1100388"/>
    <s v="SHINDE PRASHANT VIJAY VINAYA"/>
    <s v="+91-9930272504"/>
    <x v="0"/>
    <s v="Activation Pending"/>
    <x v="0"/>
  </r>
  <r>
    <s v="2025EM1100462"/>
    <s v="SHRADDHA SHARMA"/>
    <s v="+91-8826862222"/>
    <x v="0"/>
    <s v="Activation Pending"/>
    <x v="0"/>
  </r>
  <r>
    <s v="2025EM1100340"/>
    <s v="SHRUTI BHATI"/>
    <s v="+91-9079047287"/>
    <x v="0"/>
    <s v="Activation Pending"/>
    <x v="0"/>
  </r>
  <r>
    <s v="2025EB1100017"/>
    <s v="SIDDHANT AGARWAL"/>
    <s v="+91-9330268009"/>
    <x v="1"/>
    <s v="Preference Not Selected"/>
    <x v="0"/>
  </r>
  <r>
    <s v="2025EB1100083"/>
    <s v="SOMYA RAY"/>
    <s v="+91-9811342295"/>
    <x v="1"/>
    <s v="Activation Pending"/>
    <x v="0"/>
  </r>
  <r>
    <s v="2025EB1100173"/>
    <s v="SRISHTI SHANKHDHAR"/>
    <s v="+91-7895538651"/>
    <x v="1"/>
    <s v="Preference Not Selected"/>
    <x v="3"/>
  </r>
  <r>
    <s v="2025EB1100319"/>
    <s v="SUHAIB HAMZA K"/>
    <s v="+91-8156883022"/>
    <x v="1"/>
    <s v="Activation Pending"/>
    <x v="0"/>
  </r>
  <r>
    <s v="2025EM1100170"/>
    <s v="SUMIT KOUL"/>
    <s v="+91-9419318900"/>
    <x v="0"/>
    <s v="Activation Pending"/>
    <x v="17"/>
  </r>
  <r>
    <s v="2025EM1100314"/>
    <s v="SUNNY MITTAL"/>
    <s v="+91-8810583948"/>
    <x v="0"/>
    <s v="Activation Pending"/>
    <x v="0"/>
  </r>
  <r>
    <s v="2025EB1100096"/>
    <s v="SURBHI SANDEEP SHELKE"/>
    <s v="+91-9869825821"/>
    <x v="1"/>
    <s v="Activation Pending"/>
    <x v="1"/>
  </r>
  <r>
    <s v="2025EM1100456"/>
    <s v="SYAM S"/>
    <s v="+971-506734189"/>
    <x v="0"/>
    <s v="Activation Pending"/>
    <x v="0"/>
  </r>
  <r>
    <s v="2025EM1100413"/>
    <s v="TUSHAR KASAUDHAN"/>
    <s v="+91-8601434788"/>
    <x v="0"/>
    <s v="Preference Not Selected"/>
    <x v="0"/>
  </r>
  <r>
    <s v="2025EB1100233"/>
    <s v="V. RAJENDRAN"/>
    <s v="+91-9003015142"/>
    <x v="1"/>
    <s v="Absent"/>
    <x v="4"/>
  </r>
  <r>
    <s v="2025EM1100216"/>
    <s v="VARTIKA SINGH"/>
    <s v="+91-8860667912"/>
    <x v="0"/>
    <s v="Activation Pending"/>
    <x v="9"/>
  </r>
  <r>
    <s v="2025EB1100301"/>
    <s v="VEERA VENKATA SATYANARAYANA MURTHY NALLURI"/>
    <s v="+91-9032484911"/>
    <x v="1"/>
    <s v="Preference Not Selected"/>
    <x v="0"/>
  </r>
  <r>
    <s v="2025EB1100249"/>
    <s v="VIJAY RAJ"/>
    <s v="+91-9632098531"/>
    <x v="1"/>
    <s v="Activation Pending"/>
    <x v="0"/>
  </r>
  <r>
    <s v="2025EM1100212"/>
    <s v="VIPIN GARG"/>
    <s v="+91-9568204774"/>
    <x v="0"/>
    <s v="Absent"/>
    <x v="0"/>
  </r>
  <r>
    <s v="2025EB1100269"/>
    <s v="VIPIN VIJAYAN"/>
    <s v="+91-9740254350"/>
    <x v="1"/>
    <s v="Activation Pending"/>
    <x v="0"/>
  </r>
  <r>
    <s v="2025EB1100207"/>
    <s v="WALIA ISHA BALMINDER SINGH"/>
    <s v="+91-8827571222"/>
    <x v="1"/>
    <s v="Absent"/>
    <x v="3"/>
  </r>
  <r>
    <s v="2025EB1100251"/>
    <s v="YARAMALA JAHANAVI"/>
    <s v="+91-9515881463"/>
    <x v="1"/>
    <s v="Absent"/>
    <x v="0"/>
  </r>
  <r>
    <s v="2025EB1100177"/>
    <s v="YASHRAJ PUROHIT"/>
    <s v="+91-9110786956"/>
    <x v="1"/>
    <s v="Activation Pending"/>
    <x v="0"/>
  </r>
  <r>
    <s v="2025EM1100322"/>
    <s v="YOGESH MURARIYA"/>
    <s v="+91-8586032137"/>
    <x v="0"/>
    <s v="Activation Pending"/>
    <x v="14"/>
  </r>
  <r>
    <s v="2025EB1100190"/>
    <s v="YUGANK"/>
    <s v="+91-7428988610"/>
    <x v="1"/>
    <s v="Absent"/>
    <x v="0"/>
  </r>
  <r>
    <s v="2025EM1100370"/>
    <s v="YUJEEB ABBAS KASHANI"/>
    <s v="+91-7702159110"/>
    <x v="0"/>
    <s v="Absent"/>
    <x v="0"/>
  </r>
  <r>
    <s v="2025EB1100189"/>
    <s v="ZAINAB NABI"/>
    <s v="+91-9149533066"/>
    <x v="1"/>
    <s v="Preference Not Selected"/>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1E4069-2E13-43AD-AD6D-6B1A4FE2AE16}"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5" firstHeaderRow="1" firstDataRow="1" firstDataCol="1" rowPageCount="3" colPageCount="1"/>
  <pivotFields count="109">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showAll="0"/>
    <pivotField showAll="0"/>
    <pivotField numFmtId="9" showAll="0"/>
    <pivotField axis="axisRow" showAll="0">
      <items count="10">
        <item sd="0" x="8"/>
        <item sd="0" x="2"/>
        <item sd="0" x="5"/>
        <item sd="0" x="0"/>
        <item sd="0" x="7"/>
        <item sd="0" x="1"/>
        <item sd="0" x="3"/>
        <item sd="0" x="6"/>
        <item sd="0" x="4"/>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showAll="0"/>
    <pivotField showAll="0"/>
    <pivotField numFmtId="9" showAll="0"/>
    <pivotField axis="axisRow" showAll="0">
      <items count="13">
        <item x="0"/>
        <item x="5"/>
        <item x="9"/>
        <item x="3"/>
        <item x="7"/>
        <item x="1"/>
        <item x="8"/>
        <item x="11"/>
        <item x="2"/>
        <item x="6"/>
        <item x="1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showAll="0"/>
    <pivotField showAll="0"/>
    <pivotField numFmtId="9" showAll="0"/>
    <pivotField axis="axisRow" showAll="0">
      <items count="9">
        <item x="1"/>
        <item x="4"/>
        <item x="3"/>
        <item x="7"/>
        <item x="0"/>
        <item x="5"/>
        <item x="6"/>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showAll="0"/>
    <pivotField showAll="0"/>
    <pivotField numFmtId="9" showAll="0"/>
    <pivotField axis="axisRow" showAll="0">
      <items count="9">
        <item x="5"/>
        <item x="7"/>
        <item x="1"/>
        <item x="6"/>
        <item x="4"/>
        <item x="0"/>
        <item x="2"/>
        <item x="3"/>
        <item t="default"/>
      </items>
    </pivotField>
    <pivotField showAll="0"/>
    <pivotField showAll="0"/>
    <pivotField showAll="0"/>
    <pivotField showAll="0"/>
    <pivotField showAll="0"/>
    <pivotField showAll="0"/>
    <pivotField showAll="0"/>
    <pivotField showAll="0"/>
    <pivotField showAll="0"/>
    <pivotField showAll="0"/>
    <pivotField axis="axisPage" multipleItemSelectionAllowed="1" showAll="0">
      <items count="14">
        <item x="6"/>
        <item x="12"/>
        <item x="9"/>
        <item x="1"/>
        <item x="5"/>
        <item x="8"/>
        <item x="11"/>
        <item x="10"/>
        <item x="7"/>
        <item x="3"/>
        <item x="4"/>
        <item x="2"/>
        <item x="0"/>
        <item t="default"/>
      </items>
    </pivotField>
    <pivotField showAll="0"/>
    <pivotField showAll="0"/>
    <pivotField showAll="0"/>
    <pivotField axis="axisPage" multipleItemSelectionAllowed="1" showAll="0">
      <items count="3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321"/>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32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h="1" x="34"/>
        <item t="default"/>
      </items>
    </pivotField>
    <pivotField axis="axisPage" multipleItemSelectionAllowed="1" showAll="0">
      <items count="5">
        <item x="1"/>
        <item x="3"/>
        <item x="2"/>
        <item x="0"/>
        <item t="default"/>
      </items>
    </pivotField>
  </pivotFields>
  <rowFields count="4">
    <field x="25"/>
    <field x="48"/>
    <field x="70"/>
    <field x="92"/>
  </rowFields>
  <rowItems count="10">
    <i>
      <x/>
    </i>
    <i>
      <x v="1"/>
    </i>
    <i>
      <x v="2"/>
    </i>
    <i>
      <x v="3"/>
    </i>
    <i>
      <x v="4"/>
    </i>
    <i>
      <x v="5"/>
    </i>
    <i>
      <x v="6"/>
    </i>
    <i>
      <x v="7"/>
    </i>
    <i>
      <x v="8"/>
    </i>
    <i t="grand">
      <x/>
    </i>
  </rowItems>
  <colItems count="1">
    <i/>
  </colItems>
  <pageFields count="3">
    <pageField fld="107" hier="-1"/>
    <pageField fld="108" hier="-1"/>
    <pageField fld="103" hier="-1"/>
  </pageFields>
  <dataFields count="1">
    <dataField name="Count of BITS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D97542-3BBF-4451-950D-4343CE3A4CBF}"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4" firstHeaderRow="1" firstDataRow="1" firstDataCol="1" rowPageCount="3" colPageCount="1"/>
  <pivotFields count="129">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numFmtId="9" showAll="0"/>
    <pivotField axis="axisRow" showAll="0">
      <items count="9">
        <item sd="0" x="0"/>
        <item sd="0" x="7"/>
        <item sd="0" x="5"/>
        <item sd="0" x="2"/>
        <item sd="0" x="6"/>
        <item sd="0" x="4"/>
        <item sd="0" x="3"/>
        <item sd="0" x="1"/>
        <item t="default" sd="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numFmtId="9" showAll="0"/>
    <pivotField axis="axisRow" showAll="0">
      <items count="8">
        <item x="0"/>
        <item x="6"/>
        <item x="3"/>
        <item x="4"/>
        <item x="5"/>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numFmtId="9" showAll="0"/>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numFmtId="9" showAll="0"/>
    <pivotField axis="axisRow" showAll="0">
      <items count="7">
        <item x="0"/>
        <item x="5"/>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numFmtId="9" showAll="0"/>
    <pivotField axis="axisRow" showAll="0">
      <items count="13">
        <item x="0"/>
        <item x="9"/>
        <item x="8"/>
        <item x="5"/>
        <item x="3"/>
        <item x="10"/>
        <item x="4"/>
        <item x="11"/>
        <item x="2"/>
        <item x="7"/>
        <item x="6"/>
        <item x="1"/>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7">
        <item x="2"/>
        <item x="14"/>
        <item x="3"/>
        <item x="7"/>
        <item x="11"/>
        <item x="1"/>
        <item x="15"/>
        <item x="6"/>
        <item x="4"/>
        <item x="9"/>
        <item x="10"/>
        <item x="8"/>
        <item x="12"/>
        <item x="13"/>
        <item x="5"/>
        <item x="0"/>
        <item t="default"/>
      </items>
    </pivotField>
    <pivotField showAll="0"/>
    <pivotField showAll="0"/>
    <pivotField axis="axisPage" multipleItemSelectionAllowed="1" showAll="0">
      <items count="490">
        <item x="0"/>
        <item x="1"/>
        <item x="2"/>
        <item x="3"/>
        <item x="4"/>
        <item x="5"/>
        <item x="6"/>
        <item x="7"/>
        <item x="8"/>
        <item x="9"/>
        <item x="10"/>
        <item x="11"/>
        <item x="12"/>
        <item x="13"/>
        <item x="14"/>
        <item x="15"/>
        <item x="16"/>
        <item x="17"/>
        <item x="18"/>
        <item x="19"/>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h="1" x="20"/>
        <item t="default"/>
      </items>
    </pivotField>
    <pivotField axis="axisPage" showAll="0">
      <items count="5">
        <item x="2"/>
        <item x="1"/>
        <item x="3"/>
        <item x="0"/>
        <item t="default"/>
      </items>
    </pivotField>
  </pivotFields>
  <rowFields count="5">
    <field x="24"/>
    <field x="48"/>
    <field x="68"/>
    <field x="89"/>
    <field x="112"/>
  </rowFields>
  <rowItems count="9">
    <i>
      <x/>
    </i>
    <i>
      <x v="1"/>
    </i>
    <i>
      <x v="2"/>
    </i>
    <i>
      <x v="3"/>
    </i>
    <i>
      <x v="4"/>
    </i>
    <i>
      <x v="5"/>
    </i>
    <i>
      <x v="6"/>
    </i>
    <i>
      <x v="7"/>
    </i>
    <i t="grand">
      <x/>
    </i>
  </rowItems>
  <colItems count="1">
    <i/>
  </colItems>
  <pageFields count="3">
    <pageField fld="127" hier="-1"/>
    <pageField fld="128" hier="-1"/>
    <pageField fld="124" hier="-1"/>
  </pageFields>
  <dataFields count="1">
    <dataField name="Count of ID No."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C687FC-D396-4022-A08E-93F12FA509DB}"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23" firstHeaderRow="1" firstDataRow="1" firstDataCol="1" rowPageCount="1" colPageCount="1"/>
  <pivotFields count="6">
    <pivotField dataField="1" showAll="0"/>
    <pivotField showAll="0"/>
    <pivotField showAll="0"/>
    <pivotField axis="axisPage" showAll="0">
      <items count="3">
        <item x="1"/>
        <item x="0"/>
        <item t="default"/>
      </items>
    </pivotField>
    <pivotField showAll="0"/>
    <pivotField axis="axisRow" showAll="0">
      <items count="19">
        <item x="8"/>
        <item x="10"/>
        <item x="7"/>
        <item x="2"/>
        <item x="4"/>
        <item x="3"/>
        <item x="6"/>
        <item x="0"/>
        <item x="5"/>
        <item x="1"/>
        <item x="17"/>
        <item x="13"/>
        <item x="12"/>
        <item x="11"/>
        <item x="16"/>
        <item x="15"/>
        <item x="9"/>
        <item x="14"/>
        <item t="default"/>
      </items>
    </pivotField>
  </pivotFields>
  <rowFields count="1">
    <field x="5"/>
  </rowFields>
  <rowItems count="19">
    <i>
      <x/>
    </i>
    <i>
      <x v="1"/>
    </i>
    <i>
      <x v="2"/>
    </i>
    <i>
      <x v="3"/>
    </i>
    <i>
      <x v="4"/>
    </i>
    <i>
      <x v="5"/>
    </i>
    <i>
      <x v="6"/>
    </i>
    <i>
      <x v="7"/>
    </i>
    <i>
      <x v="8"/>
    </i>
    <i>
      <x v="9"/>
    </i>
    <i>
      <x v="10"/>
    </i>
    <i>
      <x v="11"/>
    </i>
    <i>
      <x v="12"/>
    </i>
    <i>
      <x v="13"/>
    </i>
    <i>
      <x v="14"/>
    </i>
    <i>
      <x v="15"/>
    </i>
    <i>
      <x v="16"/>
    </i>
    <i>
      <x v="17"/>
    </i>
    <i t="grand">
      <x/>
    </i>
  </rowItems>
  <colItems count="1">
    <i/>
  </colItems>
  <pageFields count="1">
    <pageField fld="3" hier="-1"/>
  </pageFields>
  <dataFields count="1">
    <dataField name="Count of Student Bits Id" fld="0" subtotal="count" baseField="0" baseItem="0"/>
  </dataFields>
  <formats count="6">
    <format dxfId="6">
      <pivotArea type="all" dataOnly="0" outline="0" fieldPosition="0"/>
    </format>
    <format dxfId="5">
      <pivotArea outline="0" collapsedLevelsAreSubtotals="1" fieldPosition="0"/>
    </format>
    <format dxfId="4">
      <pivotArea field="5" type="button" dataOnly="0" labelOnly="1" outline="0" axis="axisRow" fieldPosition="0"/>
    </format>
    <format dxfId="3">
      <pivotArea dataOnly="0" labelOnly="1" fieldPosition="0">
        <references count="1">
          <reference field="5" count="0"/>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P_Quiz___Assignment_Status" xr10:uid="{419F2764-27CD-4D6D-8C27-2F81057883CD}" sourceName="CP-Quiz &amp; Assignment Status">
  <pivotTables>
    <pivotTable tabId="11" name="PivotTable3"/>
  </pivotTables>
  <data>
    <tabular pivotCacheId="1459085499" sortOrder="descending">
      <items count="9">
        <i x="4" s="1"/>
        <i x="6" s="1"/>
        <i x="3" s="1"/>
        <i x="1" s="1"/>
        <i x="7" s="1"/>
        <i x="0" s="1"/>
        <i x="5"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S_Quiz___Assignment_Status" xr10:uid="{DCF6DE4C-6355-417F-A936-8CC9956A7B13}" sourceName="CS-Quiz &amp; Assignment Status">
  <pivotTables>
    <pivotTable tabId="11" name="PivotTable3"/>
  </pivotTables>
  <data>
    <tabular pivotCacheId="1459085499" sortOrder="descending">
      <items count="12">
        <i x="4" s="1"/>
        <i x="10" s="1"/>
        <i x="6" s="1"/>
        <i x="2" s="1"/>
        <i x="11" s="1"/>
        <i x="8" s="1"/>
        <i x="1" s="1"/>
        <i x="7" s="1"/>
        <i x="3" s="1"/>
        <i x="9"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S_Quiz___Assignment_Status" xr10:uid="{1657CD36-D5A2-4ED1-9734-6DBCA6CA83D6}" sourceName="PS-Quiz &amp; Assignment Status">
  <pivotTables>
    <pivotTable tabId="11" name="PivotTable3"/>
  </pivotTables>
  <data>
    <tabular pivotCacheId="1459085499" sortOrder="descending">
      <items count="8">
        <i x="2" s="1"/>
        <i x="6" s="1"/>
        <i x="5" s="1"/>
        <i x="0" s="1"/>
        <i x="7"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P_Quiz___Assignment_Status" xr10:uid="{842FE2B8-C0AF-48D0-B7C2-2E2A045B4351}" sourceName="WP-Quiz &amp; Assignment Status">
  <pivotTables>
    <pivotTable tabId="11" name="PivotTable3"/>
  </pivotTables>
  <data>
    <tabular pivotCacheId="1459085499" sortOrder="descending">
      <items count="8">
        <i x="3" s="1"/>
        <i x="2" s="1"/>
        <i x="0" s="1"/>
        <i x="4" s="1"/>
        <i x="6" s="1"/>
        <i x="1" s="1"/>
        <i x="7"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I_Quiz___Assignment_Status" xr10:uid="{36B92F0D-2DDB-4BD5-B338-E9DEF1B9EEB3}" sourceName="SMI-Quiz &amp; Assignment Status">
  <pivotTables>
    <pivotTable tabId="13" name="PivotTable5"/>
  </pivotTables>
  <data>
    <tabular pivotCacheId="1142965492" sortOrder="descending">
      <items count="8">
        <i x="1" s="1"/>
        <i x="3" s="1"/>
        <i x="4" s="1"/>
        <i x="6" s="1"/>
        <i x="2" s="1"/>
        <i x="5" s="1"/>
        <i x="7"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PP_Quiz___Assignment_Status" xr10:uid="{10968E9C-439A-445C-AABE-FE01BD16D8D3}" sourceName="DPP-Quiz &amp; Assignment Status">
  <pivotTables>
    <pivotTable tabId="13" name="PivotTable5"/>
  </pivotTables>
  <data>
    <tabular pivotCacheId="1142965492" sortOrder="descending">
      <items count="7">
        <i x="1" s="1"/>
        <i x="2" s="1"/>
        <i x="5" s="1"/>
        <i x="4" s="1"/>
        <i x="3" s="1"/>
        <i x="6"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_Quiz___Assignment_Status" xr10:uid="{45B7C20E-9AE7-4C6D-8EAF-FBDFCA523C06}" sourceName="FE-Quiz &amp; Assignment Status">
  <pivotTables>
    <pivotTable tabId="13" name="PivotTable5"/>
  </pivotTables>
  <data>
    <tabular pivotCacheId="1142965492" sortOrder="descending">
      <items count="4">
        <i x="1" s="1"/>
        <i x="2" s="1"/>
        <i x="3"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VS_Quiz___Assignment_Status" xr10:uid="{801DF27F-E1D1-413C-959F-07DC7696530A}" sourceName="DVS-Quiz &amp; Assignment Status">
  <pivotTables>
    <pivotTable tabId="13" name="PivotTable5"/>
  </pivotTables>
  <data>
    <tabular pivotCacheId="1142965492" sortOrder="descending">
      <items count="6">
        <i x="1" s="1"/>
        <i x="3" s="1"/>
        <i x="2" s="1"/>
        <i x="4" s="1"/>
        <i x="5"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SP_Quiz___Assignment_Status" xr10:uid="{2964A446-E189-410E-9D8E-631AF901A072}" sourceName="DSP-Quiz &amp; Assignment Status">
  <pivotTables>
    <pivotTable tabId="13" name="PivotTable5"/>
  </pivotTables>
  <data>
    <tabular pivotCacheId="1142965492" sortOrder="descending">
      <items count="12">
        <i x="1" s="1"/>
        <i x="6" s="1"/>
        <i x="7" s="1"/>
        <i x="2" s="1"/>
        <i x="11" s="1"/>
        <i x="4" s="1"/>
        <i x="10" s="1"/>
        <i x="3" s="1"/>
        <i x="5" s="1"/>
        <i x="8" s="1"/>
        <i x="9"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P-Quiz &amp; Assignment Status" xr10:uid="{5F3E3A1D-027F-4DD7-88AB-0F1D0F307D15}" cache="Slicer_CP_Quiz___Assignment_Status" caption="CP-Quiz &amp; Assignment Status" rowHeight="234950"/>
  <slicer name="CS-Quiz &amp; Assignment Status" xr10:uid="{5DFC6BF4-B10D-4004-9372-25732F33399D}" cache="Slicer_CS_Quiz___Assignment_Status" caption="CS-Quiz &amp; Assignment Status" rowHeight="234950"/>
  <slicer name="PS-Quiz &amp; Assignment Status" xr10:uid="{02EFD731-A3D6-4471-B06D-21A29AC00253}" cache="Slicer_PS_Quiz___Assignment_Status" caption="PS-Quiz &amp; Assignment Status" rowHeight="234950"/>
  <slicer name="WP-Quiz &amp; Assignment Status" xr10:uid="{4535AB90-8B49-4A95-8BB4-707E1AFF1DC3}" cache="Slicer_WP_Quiz___Assignment_Status" caption="WP-Quiz &amp; Assignment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I-Quiz &amp; Assignment Status" xr10:uid="{80485250-8152-4864-9F2C-25970E31C707}" cache="Slicer_SMI_Quiz___Assignment_Status" caption="SMI-Quiz &amp; Assignment Status" rowHeight="234950"/>
  <slicer name="DPP-Quiz &amp; Assignment Status" xr10:uid="{65FAC335-0ACC-4589-80D4-4365086CD4C4}" cache="Slicer_DPP_Quiz___Assignment_Status" caption="DPP-Quiz &amp; Assignment Status" rowHeight="234950"/>
  <slicer name="FE-Quiz &amp; Assignment Status" xr10:uid="{0457C342-D512-45A9-A96E-3F30BF67C638}" cache="Slicer_FE_Quiz___Assignment_Status" caption="FE-Quiz &amp; Assignment Status" rowHeight="234950"/>
  <slicer name="DVS-Quiz &amp; Assignment Status" xr10:uid="{4C397A7C-9734-4E8F-BE75-3DD036FC5410}" cache="Slicer_DVS_Quiz___Assignment_Status" caption="DVS-Quiz &amp; Assignment Status" rowHeight="234950"/>
  <slicer name="DSP-Quiz &amp; Assignment Status" xr10:uid="{DCA97C9E-34EB-428F-B2EF-0AE833244036}" cache="Slicer_DSP_Quiz___Assignment_Status" caption="DSP-Quiz &amp; Assignment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0DB2B-61A2-4FC7-B594-9DE0E4069257}">
  <dimension ref="B3:I23"/>
  <sheetViews>
    <sheetView showGridLines="0" zoomScale="117" workbookViewId="0">
      <selection activeCell="E7" activeCellId="1" sqref="C8:C10 E7:E10"/>
    </sheetView>
  </sheetViews>
  <sheetFormatPr defaultRowHeight="14.4" x14ac:dyDescent="0.3"/>
  <cols>
    <col min="2" max="2" width="30.6640625" bestFit="1" customWidth="1"/>
    <col min="3" max="4" width="9.88671875" style="85" customWidth="1"/>
    <col min="5" max="5" width="12.5546875" style="85" customWidth="1"/>
    <col min="6" max="6" width="8.88671875" style="85"/>
    <col min="7" max="7" width="16.5546875" style="85" bestFit="1" customWidth="1"/>
    <col min="8" max="8" width="25.21875" style="85" customWidth="1"/>
    <col min="9" max="9" width="56.21875" customWidth="1"/>
  </cols>
  <sheetData>
    <row r="3" spans="2:9" x14ac:dyDescent="0.3">
      <c r="B3" s="93" t="s">
        <v>7406</v>
      </c>
      <c r="C3" s="75" t="s">
        <v>1042</v>
      </c>
      <c r="D3" s="75" t="s">
        <v>7400</v>
      </c>
      <c r="E3" s="75" t="s">
        <v>1596</v>
      </c>
      <c r="F3" s="75" t="s">
        <v>7400</v>
      </c>
      <c r="G3" s="89" t="s">
        <v>7392</v>
      </c>
      <c r="H3" s="89" t="s">
        <v>7401</v>
      </c>
      <c r="I3" s="89" t="s">
        <v>7620</v>
      </c>
    </row>
    <row r="4" spans="2:9" x14ac:dyDescent="0.3">
      <c r="B4" s="94" t="s">
        <v>7392</v>
      </c>
      <c r="C4" s="75">
        <v>322</v>
      </c>
      <c r="E4" s="75">
        <v>488</v>
      </c>
      <c r="G4" s="83">
        <f>SUM(C4+E4)</f>
        <v>810</v>
      </c>
      <c r="H4" s="74"/>
      <c r="I4" s="93"/>
    </row>
    <row r="5" spans="2:9" ht="43.2" x14ac:dyDescent="0.3">
      <c r="B5" s="105" t="s">
        <v>7393</v>
      </c>
      <c r="C5" s="90">
        <v>184</v>
      </c>
      <c r="D5" s="86">
        <f>$C5/$C$4</f>
        <v>0.5714285714285714</v>
      </c>
      <c r="E5" s="74">
        <v>361</v>
      </c>
      <c r="F5" s="86">
        <f>$E5/$E$4</f>
        <v>0.73975409836065575</v>
      </c>
      <c r="G5" s="74">
        <f t="shared" ref="G5:G12" si="0">SUM(C5+E5)</f>
        <v>545</v>
      </c>
      <c r="H5" s="86">
        <f>G5/$G$4</f>
        <v>0.6728395061728395</v>
      </c>
      <c r="I5" s="102" t="s">
        <v>7624</v>
      </c>
    </row>
    <row r="6" spans="2:9" x14ac:dyDescent="0.3">
      <c r="B6" s="105" t="s">
        <v>7394</v>
      </c>
      <c r="C6" s="91" t="s">
        <v>7342</v>
      </c>
      <c r="D6" s="87" t="s">
        <v>7342</v>
      </c>
      <c r="E6" s="109">
        <v>361</v>
      </c>
      <c r="F6" s="86">
        <f t="shared" ref="F6:F12" si="1">$E6/$E$4</f>
        <v>0.73975409836065575</v>
      </c>
      <c r="G6" s="74">
        <f>E6</f>
        <v>361</v>
      </c>
      <c r="H6" s="86">
        <f t="shared" ref="H6:H12" si="2">G6/$G$4</f>
        <v>0.44567901234567903</v>
      </c>
    </row>
    <row r="7" spans="2:9" x14ac:dyDescent="0.3">
      <c r="B7" s="105" t="s">
        <v>7395</v>
      </c>
      <c r="C7" s="108">
        <v>184</v>
      </c>
      <c r="D7" s="86">
        <f t="shared" ref="D7:D12" si="3">$C7/$C$4</f>
        <v>0.5714285714285714</v>
      </c>
      <c r="E7" s="109">
        <v>13</v>
      </c>
      <c r="F7" s="86">
        <f t="shared" si="1"/>
        <v>2.663934426229508E-2</v>
      </c>
      <c r="G7" s="74">
        <f t="shared" si="0"/>
        <v>197</v>
      </c>
      <c r="H7" s="86">
        <f t="shared" si="2"/>
        <v>0.24320987654320989</v>
      </c>
    </row>
    <row r="8" spans="2:9" x14ac:dyDescent="0.3">
      <c r="B8" s="105" t="s">
        <v>7396</v>
      </c>
      <c r="C8" s="108">
        <v>30</v>
      </c>
      <c r="D8" s="86">
        <f t="shared" si="3"/>
        <v>9.3167701863354033E-2</v>
      </c>
      <c r="E8" s="74">
        <v>4</v>
      </c>
      <c r="F8" s="86">
        <f t="shared" si="1"/>
        <v>8.1967213114754103E-3</v>
      </c>
      <c r="G8" s="74">
        <f t="shared" si="0"/>
        <v>34</v>
      </c>
      <c r="H8" s="86">
        <f t="shared" si="2"/>
        <v>4.1975308641975309E-2</v>
      </c>
    </row>
    <row r="9" spans="2:9" x14ac:dyDescent="0.3">
      <c r="B9" s="105" t="s">
        <v>7397</v>
      </c>
      <c r="C9" s="90">
        <v>14</v>
      </c>
      <c r="D9" s="86">
        <f t="shared" si="3"/>
        <v>4.3478260869565216E-2</v>
      </c>
      <c r="E9" s="74">
        <v>7</v>
      </c>
      <c r="F9" s="86">
        <f t="shared" si="1"/>
        <v>1.4344262295081968E-2</v>
      </c>
      <c r="G9" s="74">
        <f t="shared" si="0"/>
        <v>21</v>
      </c>
      <c r="H9" s="86">
        <f t="shared" si="2"/>
        <v>2.5925925925925925E-2</v>
      </c>
    </row>
    <row r="10" spans="2:9" x14ac:dyDescent="0.3">
      <c r="B10" s="105" t="s">
        <v>7625</v>
      </c>
      <c r="C10" s="90">
        <v>21</v>
      </c>
      <c r="D10" s="86">
        <f t="shared" si="3"/>
        <v>6.5217391304347824E-2</v>
      </c>
      <c r="E10" s="74">
        <v>10</v>
      </c>
      <c r="F10" s="86">
        <f t="shared" si="1"/>
        <v>2.0491803278688523E-2</v>
      </c>
      <c r="G10" s="74">
        <f t="shared" si="0"/>
        <v>31</v>
      </c>
      <c r="H10" s="86">
        <f t="shared" si="2"/>
        <v>3.8271604938271607E-2</v>
      </c>
    </row>
    <row r="11" spans="2:9" x14ac:dyDescent="0.3">
      <c r="B11" s="105" t="s">
        <v>7407</v>
      </c>
      <c r="C11" s="92">
        <f>SUM(C7:C10)</f>
        <v>249</v>
      </c>
      <c r="D11" s="88">
        <f t="shared" si="3"/>
        <v>0.77329192546583847</v>
      </c>
      <c r="E11" s="75">
        <f>SUM(E6:E10)</f>
        <v>395</v>
      </c>
      <c r="F11" s="88">
        <f t="shared" si="1"/>
        <v>0.80942622950819676</v>
      </c>
      <c r="G11" s="74">
        <f t="shared" si="0"/>
        <v>644</v>
      </c>
      <c r="H11" s="88">
        <f t="shared" si="2"/>
        <v>0.79506172839506173</v>
      </c>
    </row>
    <row r="12" spans="2:9" x14ac:dyDescent="0.3">
      <c r="B12" s="94" t="s">
        <v>7399</v>
      </c>
      <c r="C12" s="96">
        <v>73</v>
      </c>
      <c r="D12" s="88">
        <f t="shared" si="3"/>
        <v>0.2267080745341615</v>
      </c>
      <c r="E12" s="95">
        <v>93</v>
      </c>
      <c r="F12" s="88">
        <f t="shared" si="1"/>
        <v>0.19057377049180327</v>
      </c>
      <c r="G12" s="95">
        <f t="shared" si="0"/>
        <v>166</v>
      </c>
      <c r="H12" s="103">
        <f t="shared" si="2"/>
        <v>0.20493827160493827</v>
      </c>
    </row>
    <row r="18" spans="2:9" x14ac:dyDescent="0.3">
      <c r="B18" s="94" t="s">
        <v>7405</v>
      </c>
      <c r="C18" s="75" t="s">
        <v>1042</v>
      </c>
      <c r="D18" s="75" t="s">
        <v>1596</v>
      </c>
      <c r="E18" s="75" t="s">
        <v>7402</v>
      </c>
      <c r="F18"/>
      <c r="H18" s="104">
        <f>49+14+21</f>
        <v>84</v>
      </c>
      <c r="I18" s="104"/>
    </row>
    <row r="19" spans="2:9" x14ac:dyDescent="0.3">
      <c r="B19" s="93" t="s">
        <v>7403</v>
      </c>
      <c r="C19" s="74">
        <v>29</v>
      </c>
      <c r="D19" s="74">
        <v>31</v>
      </c>
      <c r="E19" s="74">
        <f>SUM(C19:D19)</f>
        <v>60</v>
      </c>
      <c r="H19"/>
    </row>
    <row r="20" spans="2:9" x14ac:dyDescent="0.3">
      <c r="B20" s="93" t="s">
        <v>7404</v>
      </c>
      <c r="C20" s="74">
        <v>15</v>
      </c>
      <c r="D20" s="74">
        <v>7</v>
      </c>
      <c r="E20" s="74">
        <f t="shared" ref="E20:E22" si="4">SUM(C20:D20)</f>
        <v>22</v>
      </c>
      <c r="H20"/>
    </row>
    <row r="21" spans="2:9" x14ac:dyDescent="0.3">
      <c r="B21" s="93" t="s">
        <v>7398</v>
      </c>
      <c r="C21" s="74">
        <v>29</v>
      </c>
      <c r="D21" s="74">
        <v>55</v>
      </c>
      <c r="E21" s="74">
        <f t="shared" si="4"/>
        <v>84</v>
      </c>
      <c r="H21"/>
    </row>
    <row r="22" spans="2:9" x14ac:dyDescent="0.3">
      <c r="B22" s="94" t="s">
        <v>7402</v>
      </c>
      <c r="C22" s="95">
        <f>SUM(C19:C21)</f>
        <v>73</v>
      </c>
      <c r="D22" s="95">
        <f>SUM(D19:D21)</f>
        <v>93</v>
      </c>
      <c r="E22" s="95">
        <f t="shared" si="4"/>
        <v>166</v>
      </c>
      <c r="H22"/>
    </row>
    <row r="23" spans="2:9" x14ac:dyDescent="0.3">
      <c r="H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9607-0105-4FCE-8910-1781F29A8850}">
  <dimension ref="A1:B15"/>
  <sheetViews>
    <sheetView showGridLines="0" tabSelected="1" workbookViewId="0">
      <selection activeCell="C2" sqref="C2"/>
    </sheetView>
  </sheetViews>
  <sheetFormatPr defaultRowHeight="14.4" x14ac:dyDescent="0.3"/>
  <cols>
    <col min="1" max="1" width="28.88671875" bestFit="1" customWidth="1"/>
    <col min="2" max="2" width="16.109375" bestFit="1" customWidth="1"/>
  </cols>
  <sheetData>
    <row r="1" spans="1:2" x14ac:dyDescent="0.3">
      <c r="A1" s="77" t="s">
        <v>7364</v>
      </c>
      <c r="B1" t="s">
        <v>7391</v>
      </c>
    </row>
    <row r="2" spans="1:2" x14ac:dyDescent="0.3">
      <c r="A2" s="77" t="s">
        <v>7408</v>
      </c>
      <c r="B2" t="s">
        <v>7384</v>
      </c>
    </row>
    <row r="3" spans="1:2" x14ac:dyDescent="0.3">
      <c r="A3" s="77" t="s">
        <v>3471</v>
      </c>
      <c r="B3" t="s">
        <v>7384</v>
      </c>
    </row>
    <row r="5" spans="1:2" x14ac:dyDescent="0.3">
      <c r="A5" s="77" t="s">
        <v>7359</v>
      </c>
      <c r="B5" t="s">
        <v>7362</v>
      </c>
    </row>
    <row r="6" spans="1:2" x14ac:dyDescent="0.3">
      <c r="A6" s="78" t="s">
        <v>7368</v>
      </c>
      <c r="B6" s="79">
        <v>2</v>
      </c>
    </row>
    <row r="7" spans="1:2" x14ac:dyDescent="0.3">
      <c r="A7" s="78" t="s">
        <v>7369</v>
      </c>
      <c r="B7" s="79">
        <v>75</v>
      </c>
    </row>
    <row r="8" spans="1:2" x14ac:dyDescent="0.3">
      <c r="A8" s="78" t="s">
        <v>7370</v>
      </c>
      <c r="B8" s="79">
        <v>7</v>
      </c>
    </row>
    <row r="9" spans="1:2" x14ac:dyDescent="0.3">
      <c r="A9" s="78" t="s">
        <v>7371</v>
      </c>
      <c r="B9" s="79">
        <v>35</v>
      </c>
    </row>
    <row r="10" spans="1:2" x14ac:dyDescent="0.3">
      <c r="A10" s="78" t="s">
        <v>7372</v>
      </c>
      <c r="B10" s="79">
        <v>9</v>
      </c>
    </row>
    <row r="11" spans="1:2" x14ac:dyDescent="0.3">
      <c r="A11" s="78" t="s">
        <v>7373</v>
      </c>
      <c r="B11" s="79">
        <v>21</v>
      </c>
    </row>
    <row r="12" spans="1:2" x14ac:dyDescent="0.3">
      <c r="A12" s="78" t="s">
        <v>7374</v>
      </c>
      <c r="B12" s="79">
        <v>34</v>
      </c>
    </row>
    <row r="13" spans="1:2" x14ac:dyDescent="0.3">
      <c r="A13" s="78" t="s">
        <v>7375</v>
      </c>
      <c r="B13" s="79">
        <v>22</v>
      </c>
    </row>
    <row r="14" spans="1:2" x14ac:dyDescent="0.3">
      <c r="A14" s="78" t="s">
        <v>7360</v>
      </c>
      <c r="B14" s="79">
        <v>117</v>
      </c>
    </row>
    <row r="15" spans="1:2" x14ac:dyDescent="0.3">
      <c r="A15" s="78" t="s">
        <v>7361</v>
      </c>
      <c r="B15" s="79">
        <v>322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2C32E-5DBF-4F78-90C8-773889AEBD02}">
  <dimension ref="A1:B14"/>
  <sheetViews>
    <sheetView showGridLines="0" workbookViewId="0">
      <selection activeCell="B14" sqref="B14"/>
    </sheetView>
  </sheetViews>
  <sheetFormatPr defaultRowHeight="14.4" x14ac:dyDescent="0.3"/>
  <cols>
    <col min="1" max="1" width="28.88671875" bestFit="1" customWidth="1"/>
    <col min="2" max="2" width="16.109375" bestFit="1" customWidth="1"/>
  </cols>
  <sheetData>
    <row r="1" spans="1:2" x14ac:dyDescent="0.3">
      <c r="A1" s="77" t="s">
        <v>7365</v>
      </c>
      <c r="B1" t="s">
        <v>7391</v>
      </c>
    </row>
    <row r="2" spans="1:2" x14ac:dyDescent="0.3">
      <c r="A2" s="77" t="s">
        <v>7409</v>
      </c>
      <c r="B2" t="s">
        <v>7384</v>
      </c>
    </row>
    <row r="3" spans="1:2" x14ac:dyDescent="0.3">
      <c r="A3" s="77" t="s">
        <v>3471</v>
      </c>
      <c r="B3" t="s">
        <v>7384</v>
      </c>
    </row>
    <row r="5" spans="1:2" x14ac:dyDescent="0.3">
      <c r="A5" s="77" t="s">
        <v>7359</v>
      </c>
      <c r="B5" t="s">
        <v>7390</v>
      </c>
    </row>
    <row r="6" spans="1:2" x14ac:dyDescent="0.3">
      <c r="A6" s="78" t="s">
        <v>7376</v>
      </c>
      <c r="B6" s="79">
        <v>40</v>
      </c>
    </row>
    <row r="7" spans="1:2" x14ac:dyDescent="0.3">
      <c r="A7" s="78" t="s">
        <v>7380</v>
      </c>
      <c r="B7" s="79">
        <v>2</v>
      </c>
    </row>
    <row r="8" spans="1:2" x14ac:dyDescent="0.3">
      <c r="A8" s="78" t="s">
        <v>7377</v>
      </c>
      <c r="B8" s="79">
        <v>26</v>
      </c>
    </row>
    <row r="9" spans="1:2" x14ac:dyDescent="0.3">
      <c r="A9" s="78" t="s">
        <v>7378</v>
      </c>
      <c r="B9" s="79">
        <v>14</v>
      </c>
    </row>
    <row r="10" spans="1:2" x14ac:dyDescent="0.3">
      <c r="A10" s="78" t="s">
        <v>7379</v>
      </c>
      <c r="B10" s="79">
        <v>25</v>
      </c>
    </row>
    <row r="11" spans="1:2" x14ac:dyDescent="0.3">
      <c r="A11" s="78" t="s">
        <v>7382</v>
      </c>
      <c r="B11" s="79">
        <v>57</v>
      </c>
    </row>
    <row r="12" spans="1:2" x14ac:dyDescent="0.3">
      <c r="A12" s="78" t="s">
        <v>7381</v>
      </c>
      <c r="B12" s="79">
        <v>14</v>
      </c>
    </row>
    <row r="13" spans="1:2" x14ac:dyDescent="0.3">
      <c r="A13" s="78" t="s">
        <v>7383</v>
      </c>
      <c r="B13" s="79">
        <v>310</v>
      </c>
    </row>
    <row r="14" spans="1:2" x14ac:dyDescent="0.3">
      <c r="A14" s="78" t="s">
        <v>7361</v>
      </c>
      <c r="B14" s="79">
        <v>488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43ECB-2425-4E90-8212-705628482211}">
  <dimension ref="A1:DV332"/>
  <sheetViews>
    <sheetView showGridLines="0" zoomScale="80" zoomScaleNormal="90" workbookViewId="0">
      <pane xSplit="3" ySplit="3" topLeftCell="DA4" activePane="bottomRight" state="frozen"/>
      <selection pane="topRight" activeCell="D1" sqref="D1"/>
      <selection pane="bottomLeft" activeCell="A4" sqref="A4"/>
      <selection pane="bottomRight" activeCell="H1" sqref="H1:AF1"/>
    </sheetView>
  </sheetViews>
  <sheetFormatPr defaultRowHeight="12" x14ac:dyDescent="0.25"/>
  <cols>
    <col min="1" max="1" width="5.33203125" style="7" bestFit="1" customWidth="1"/>
    <col min="2" max="2" width="11" style="7" customWidth="1"/>
    <col min="3" max="3" width="12.21875" style="8" bestFit="1" customWidth="1"/>
    <col min="4" max="4" width="32.21875" style="8" customWidth="1"/>
    <col min="5" max="5" width="37.6640625" style="8" bestFit="1" customWidth="1"/>
    <col min="6" max="6" width="6" style="8" customWidth="1"/>
    <col min="7" max="7" width="13.6640625" style="8" bestFit="1" customWidth="1"/>
    <col min="8" max="11" width="4.44140625" style="8" bestFit="1" customWidth="1"/>
    <col min="12" max="12" width="14.5546875" style="8" bestFit="1" customWidth="1"/>
    <col min="13" max="13" width="17.5546875" style="8" bestFit="1" customWidth="1"/>
    <col min="14" max="14" width="18.33203125" style="8" customWidth="1"/>
    <col min="15" max="15" width="17.44140625" style="7" hidden="1" customWidth="1"/>
    <col min="16" max="16" width="9.5546875" style="7" hidden="1" customWidth="1"/>
    <col min="17" max="17" width="19.88671875" style="7" hidden="1" customWidth="1"/>
    <col min="18" max="18" width="10.77734375" style="8" hidden="1" customWidth="1"/>
    <col min="19" max="19" width="10.6640625" style="8" hidden="1" customWidth="1"/>
    <col min="20" max="20" width="12.33203125" style="8" hidden="1" customWidth="1"/>
    <col min="21" max="21" width="17.5546875" style="8" hidden="1" customWidth="1"/>
    <col min="22" max="22" width="14.33203125" style="8" hidden="1" customWidth="1"/>
    <col min="23" max="23" width="19.44140625" style="8" hidden="1" customWidth="1"/>
    <col min="24" max="24" width="12.88671875" style="8" hidden="1" customWidth="1"/>
    <col min="25" max="25" width="17.5546875" style="8" hidden="1" customWidth="1"/>
    <col min="26" max="26" width="10.33203125" style="8" hidden="1" customWidth="1"/>
    <col min="27" max="27" width="23.109375" style="8" customWidth="1"/>
    <col min="28" max="29" width="11.44140625" style="8" hidden="1" customWidth="1"/>
    <col min="30" max="31" width="11.44140625" style="32" customWidth="1"/>
    <col min="32" max="32" width="20.33203125" style="8" bestFit="1" customWidth="1"/>
    <col min="33" max="33" width="18" style="8" hidden="1" customWidth="1"/>
    <col min="34" max="38" width="4.77734375" style="12" bestFit="1" customWidth="1"/>
    <col min="39" max="39" width="16.5546875" style="12" customWidth="1"/>
    <col min="40" max="40" width="18.21875" style="12" customWidth="1"/>
    <col min="41" max="41" width="13.77734375" style="8" hidden="1" customWidth="1"/>
    <col min="42" max="42" width="9.5546875" style="8" hidden="1" customWidth="1"/>
    <col min="43" max="43" width="19.88671875" style="32" hidden="1" customWidth="1"/>
    <col min="44" max="44" width="10.77734375" style="8" hidden="1" customWidth="1"/>
    <col min="45" max="45" width="10.6640625" style="8" hidden="1" customWidth="1"/>
    <col min="46" max="46" width="12.33203125" style="7" hidden="1" customWidth="1"/>
    <col min="47" max="47" width="17.5546875" style="7" hidden="1" customWidth="1"/>
    <col min="48" max="48" width="14.33203125" style="7" hidden="1" customWidth="1"/>
    <col min="49" max="49" width="19.44140625" style="7" hidden="1" customWidth="1"/>
    <col min="50" max="50" width="12.88671875" style="12" hidden="1" customWidth="1"/>
    <col min="51" max="51" width="17.5546875" style="7" hidden="1" customWidth="1"/>
    <col min="52" max="52" width="10.33203125" style="7" hidden="1" customWidth="1"/>
    <col min="53" max="53" width="23.109375" style="7" bestFit="1" customWidth="1"/>
    <col min="54" max="55" width="9.21875" style="7" hidden="1" customWidth="1"/>
    <col min="56" max="56" width="15" style="7" bestFit="1" customWidth="1"/>
    <col min="57" max="57" width="14.6640625" style="7" bestFit="1" customWidth="1"/>
    <col min="58" max="58" width="18" style="7" customWidth="1"/>
    <col min="59" max="59" width="17.21875" style="7" hidden="1" customWidth="1"/>
    <col min="60" max="61" width="2.5546875" style="7" bestFit="1" customWidth="1"/>
    <col min="62" max="62" width="4.21875" style="7" bestFit="1" customWidth="1"/>
    <col min="63" max="63" width="15.77734375" style="7" bestFit="1" customWidth="1"/>
    <col min="64" max="64" width="16.5546875" style="7" customWidth="1"/>
    <col min="65" max="65" width="18.21875" style="7" customWidth="1"/>
    <col min="66" max="66" width="16.33203125" style="8" hidden="1" customWidth="1"/>
    <col min="67" max="67" width="9.5546875" style="8" hidden="1" customWidth="1"/>
    <col min="68" max="68" width="20.21875" style="32" hidden="1" customWidth="1"/>
    <col min="69" max="69" width="10.77734375" style="7" hidden="1" customWidth="1"/>
    <col min="70" max="70" width="10.6640625" style="7" hidden="1" customWidth="1"/>
    <col min="71" max="71" width="12.33203125" style="7" hidden="1" customWidth="1"/>
    <col min="72" max="72" width="17.5546875" style="7" hidden="1" customWidth="1"/>
    <col min="73" max="73" width="14.33203125" style="7" hidden="1" customWidth="1"/>
    <col min="74" max="74" width="19.44140625" style="7" hidden="1" customWidth="1"/>
    <col min="75" max="75" width="12.88671875" style="7" hidden="1" customWidth="1"/>
    <col min="76" max="76" width="17.5546875" style="7" hidden="1" customWidth="1"/>
    <col min="77" max="77" width="10.33203125" style="7" hidden="1" customWidth="1"/>
    <col min="78" max="78" width="26.88671875" style="7" customWidth="1"/>
    <col min="79" max="80" width="9.21875" style="7" hidden="1" customWidth="1"/>
    <col min="81" max="81" width="15" style="7" bestFit="1" customWidth="1"/>
    <col min="82" max="82" width="14.6640625" style="7" bestFit="1" customWidth="1"/>
    <col min="83" max="83" width="20.21875" style="7" customWidth="1"/>
    <col min="84" max="84" width="19.77734375" style="7" hidden="1" customWidth="1"/>
    <col min="85" max="85" width="5.5546875" style="8" customWidth="1"/>
    <col min="86" max="86" width="5.6640625" style="8" customWidth="1"/>
    <col min="87" max="87" width="6.21875" style="8" customWidth="1"/>
    <col min="88" max="88" width="9.21875" style="8" customWidth="1"/>
    <col min="89" max="89" width="11.44140625" style="32" bestFit="1" customWidth="1"/>
    <col min="90" max="90" width="13.5546875" style="32" bestFit="1" customWidth="1"/>
    <col min="91" max="91" width="24.33203125" style="8" customWidth="1"/>
    <col min="92" max="92" width="26" style="8" customWidth="1"/>
    <col min="93" max="93" width="11.6640625" style="8" hidden="1" customWidth="1"/>
    <col min="94" max="94" width="9.5546875" style="8" hidden="1" customWidth="1"/>
    <col min="95" max="95" width="9.5546875" style="32" hidden="1" customWidth="1"/>
    <col min="96" max="96" width="10.77734375" style="7" hidden="1" customWidth="1"/>
    <col min="97" max="97" width="10.6640625" style="7" hidden="1" customWidth="1"/>
    <col min="98" max="98" width="12.33203125" style="7" hidden="1" customWidth="1"/>
    <col min="99" max="99" width="17.5546875" style="7" hidden="1" customWidth="1"/>
    <col min="100" max="100" width="14.33203125" style="7" hidden="1" customWidth="1"/>
    <col min="101" max="101" width="19.44140625" style="7" hidden="1" customWidth="1"/>
    <col min="102" max="102" width="8.88671875" style="8" hidden="1" customWidth="1"/>
    <col min="103" max="103" width="17.5546875" style="8" hidden="1" customWidth="1"/>
    <col min="104" max="104" width="10.33203125" style="8" hidden="1" customWidth="1"/>
    <col min="105" max="105" width="26.88671875" style="8" customWidth="1"/>
    <col min="106" max="107" width="9.21875" style="8" hidden="1" customWidth="1"/>
    <col min="108" max="109" width="9.21875" style="32" customWidth="1"/>
    <col min="110" max="110" width="21.109375" style="8" bestFit="1" customWidth="1"/>
    <col min="111" max="111" width="20.109375" style="8" hidden="1" customWidth="1"/>
    <col min="112" max="112" width="20.109375" style="32" customWidth="1"/>
    <col min="113" max="113" width="24.88671875" style="32" bestFit="1" customWidth="1"/>
    <col min="114" max="114" width="26.33203125" style="32" bestFit="1" customWidth="1"/>
    <col min="115" max="116" width="18.6640625" style="12" customWidth="1"/>
    <col min="117" max="120" width="9.44140625" style="7" customWidth="1"/>
    <col min="121" max="121" width="27.77734375" style="7" bestFit="1" customWidth="1"/>
    <col min="122" max="122" width="27.77734375" style="7" customWidth="1"/>
    <col min="123" max="123" width="11" style="7" customWidth="1"/>
    <col min="124" max="124" width="21.33203125" style="7" bestFit="1" customWidth="1"/>
    <col min="125" max="125" width="11.77734375" style="8" customWidth="1"/>
    <col min="126" max="126" width="19" style="8" customWidth="1"/>
    <col min="127" max="16384" width="8.88671875" style="8"/>
  </cols>
  <sheetData>
    <row r="1" spans="1:126" x14ac:dyDescent="0.25">
      <c r="H1" s="166" t="s">
        <v>997</v>
      </c>
      <c r="I1" s="166"/>
      <c r="J1" s="166"/>
      <c r="K1" s="166"/>
      <c r="L1" s="166"/>
      <c r="M1" s="166"/>
      <c r="N1" s="166"/>
      <c r="O1" s="166"/>
      <c r="P1" s="166"/>
      <c r="Q1" s="166"/>
      <c r="R1" s="166"/>
      <c r="S1" s="166"/>
      <c r="T1" s="166"/>
      <c r="U1" s="166"/>
      <c r="V1" s="166"/>
      <c r="W1" s="166"/>
      <c r="X1" s="166"/>
      <c r="Y1" s="166"/>
      <c r="Z1" s="166"/>
      <c r="AA1" s="166"/>
      <c r="AB1" s="166"/>
      <c r="AC1" s="166"/>
      <c r="AD1" s="166"/>
      <c r="AE1" s="166"/>
      <c r="AF1" s="166"/>
      <c r="AH1" s="167" t="s">
        <v>7179</v>
      </c>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H1" s="168" t="s">
        <v>1004</v>
      </c>
      <c r="BI1" s="168"/>
      <c r="BJ1" s="168"/>
      <c r="BK1" s="168"/>
      <c r="BL1" s="168"/>
      <c r="BM1" s="168"/>
      <c r="BN1" s="168"/>
      <c r="BO1" s="168"/>
      <c r="BP1" s="168"/>
      <c r="BQ1" s="168"/>
      <c r="BR1" s="168"/>
      <c r="BS1" s="168"/>
      <c r="BT1" s="168"/>
      <c r="BU1" s="168"/>
      <c r="BV1" s="168"/>
      <c r="BW1" s="168"/>
      <c r="BX1" s="168"/>
      <c r="BY1" s="168"/>
      <c r="BZ1" s="168"/>
      <c r="CA1" s="168"/>
      <c r="CB1" s="168"/>
      <c r="CC1" s="168"/>
      <c r="CD1" s="168"/>
      <c r="CE1" s="168"/>
      <c r="CG1" s="154" t="s">
        <v>1005</v>
      </c>
      <c r="CH1" s="155"/>
      <c r="CI1" s="155"/>
      <c r="CJ1" s="155"/>
      <c r="CK1" s="155"/>
      <c r="CL1" s="155"/>
      <c r="CM1" s="155"/>
      <c r="CN1" s="155"/>
      <c r="CO1" s="155"/>
      <c r="CP1" s="155"/>
      <c r="CQ1" s="155"/>
      <c r="CR1" s="155"/>
      <c r="CS1" s="155"/>
      <c r="CT1" s="155"/>
      <c r="CU1" s="155"/>
      <c r="CV1" s="155"/>
      <c r="CW1" s="155"/>
      <c r="CX1" s="155"/>
      <c r="CY1" s="155"/>
      <c r="CZ1" s="155"/>
      <c r="DA1" s="155"/>
      <c r="DB1" s="155"/>
      <c r="DC1" s="155"/>
      <c r="DD1" s="155"/>
      <c r="DE1" s="155"/>
      <c r="DF1" s="155"/>
      <c r="DG1" s="155"/>
      <c r="DH1" s="156" t="s">
        <v>10460</v>
      </c>
      <c r="DI1" s="156"/>
      <c r="DJ1" s="156"/>
    </row>
    <row r="2" spans="1:126" ht="14.4" x14ac:dyDescent="0.25">
      <c r="A2" s="4"/>
      <c r="B2" s="4"/>
      <c r="C2" s="4"/>
      <c r="D2" s="4"/>
      <c r="E2" s="4"/>
      <c r="F2" s="4"/>
      <c r="G2" s="4"/>
      <c r="H2" s="171" t="s">
        <v>3469</v>
      </c>
      <c r="I2" s="171"/>
      <c r="J2" s="171"/>
      <c r="K2" s="171"/>
      <c r="L2" s="26" t="s">
        <v>1001</v>
      </c>
      <c r="M2" s="168" t="s">
        <v>1008</v>
      </c>
      <c r="N2" s="168"/>
      <c r="O2" s="168"/>
      <c r="P2" s="168"/>
      <c r="Q2" s="168"/>
      <c r="R2" s="168"/>
      <c r="S2" s="168"/>
      <c r="T2" s="168"/>
      <c r="U2" s="168"/>
      <c r="V2" s="168"/>
      <c r="W2" s="168"/>
      <c r="X2" s="168"/>
      <c r="Y2" s="168"/>
      <c r="Z2" s="168"/>
      <c r="AA2" s="71" t="s">
        <v>997</v>
      </c>
      <c r="AB2" s="71" t="s">
        <v>1034</v>
      </c>
      <c r="AC2" s="71"/>
      <c r="AD2" s="120"/>
      <c r="AE2" s="120"/>
      <c r="AF2" s="71" t="s">
        <v>7178</v>
      </c>
      <c r="AG2" s="28" t="s">
        <v>7178</v>
      </c>
      <c r="AH2" s="169" t="s">
        <v>1001</v>
      </c>
      <c r="AI2" s="169"/>
      <c r="AJ2" s="163" t="s">
        <v>3469</v>
      </c>
      <c r="AK2" s="164"/>
      <c r="AL2" s="165"/>
      <c r="AM2" s="169" t="s">
        <v>1009</v>
      </c>
      <c r="AN2" s="169"/>
      <c r="AO2" s="169"/>
      <c r="AP2" s="169"/>
      <c r="AQ2" s="169"/>
      <c r="AR2" s="169"/>
      <c r="AS2" s="169"/>
      <c r="AT2" s="169"/>
      <c r="AU2" s="169"/>
      <c r="AV2" s="169"/>
      <c r="AW2" s="169"/>
      <c r="AX2" s="169"/>
      <c r="AY2" s="169"/>
      <c r="AZ2" s="169"/>
      <c r="BA2" s="70" t="s">
        <v>7179</v>
      </c>
      <c r="BB2" s="169" t="s">
        <v>1050</v>
      </c>
      <c r="BC2" s="169"/>
      <c r="BD2" s="116"/>
      <c r="BE2" s="116"/>
      <c r="BF2" s="70" t="s">
        <v>7185</v>
      </c>
      <c r="BG2" s="28" t="s">
        <v>7185</v>
      </c>
      <c r="BH2" s="170" t="s">
        <v>3469</v>
      </c>
      <c r="BI2" s="170"/>
      <c r="BJ2" s="170"/>
      <c r="BK2" s="24" t="s">
        <v>1001</v>
      </c>
      <c r="BL2" s="170" t="s">
        <v>3470</v>
      </c>
      <c r="BM2" s="170"/>
      <c r="BN2" s="170"/>
      <c r="BO2" s="170"/>
      <c r="BP2" s="170"/>
      <c r="BQ2" s="170"/>
      <c r="BR2" s="170"/>
      <c r="BS2" s="170"/>
      <c r="BT2" s="170"/>
      <c r="BU2" s="170"/>
      <c r="BV2" s="170"/>
      <c r="BW2" s="170"/>
      <c r="BX2" s="170"/>
      <c r="BY2" s="170"/>
      <c r="BZ2" s="69" t="s">
        <v>1004</v>
      </c>
      <c r="CA2" s="170" t="s">
        <v>1063</v>
      </c>
      <c r="CB2" s="170"/>
      <c r="CC2" s="118"/>
      <c r="CD2" s="118"/>
      <c r="CE2" s="69" t="s">
        <v>7190</v>
      </c>
      <c r="CF2" s="28" t="s">
        <v>7190</v>
      </c>
      <c r="CG2" s="153" t="s">
        <v>3469</v>
      </c>
      <c r="CH2" s="153"/>
      <c r="CI2" s="153" t="s">
        <v>1001</v>
      </c>
      <c r="CJ2" s="153"/>
      <c r="CK2" s="130" t="s">
        <v>10430</v>
      </c>
      <c r="CL2" s="130" t="s">
        <v>10431</v>
      </c>
      <c r="CM2" s="153" t="s">
        <v>1010</v>
      </c>
      <c r="CN2" s="153"/>
      <c r="CO2" s="153"/>
      <c r="CP2" s="153"/>
      <c r="CQ2" s="153"/>
      <c r="CR2" s="153"/>
      <c r="CS2" s="153"/>
      <c r="CT2" s="153"/>
      <c r="CU2" s="153"/>
      <c r="CV2" s="153"/>
      <c r="CW2" s="153"/>
      <c r="CX2" s="153"/>
      <c r="CY2" s="153"/>
      <c r="CZ2" s="153"/>
      <c r="DA2" s="72" t="s">
        <v>1005</v>
      </c>
      <c r="DB2" s="157" t="s">
        <v>1044</v>
      </c>
      <c r="DC2" s="157"/>
      <c r="DD2" s="115"/>
      <c r="DE2" s="115"/>
      <c r="DF2" s="72" t="s">
        <v>7193</v>
      </c>
      <c r="DG2" s="28" t="s">
        <v>7193</v>
      </c>
      <c r="DH2" s="150" t="s">
        <v>1001</v>
      </c>
      <c r="DI2" s="73"/>
      <c r="DJ2" s="73"/>
      <c r="DK2" s="161" t="s">
        <v>7196</v>
      </c>
      <c r="DL2" s="162"/>
      <c r="DM2" s="158" t="s">
        <v>7172</v>
      </c>
      <c r="DN2" s="159"/>
      <c r="DO2" s="159"/>
      <c r="DP2" s="159"/>
      <c r="DQ2" s="160"/>
      <c r="DR2" s="76"/>
      <c r="DU2" s="32"/>
      <c r="DV2" s="32"/>
    </row>
    <row r="3" spans="1:126" s="11" customFormat="1" ht="14.4" x14ac:dyDescent="0.3">
      <c r="A3" s="18" t="s">
        <v>999</v>
      </c>
      <c r="B3" s="18" t="s">
        <v>987</v>
      </c>
      <c r="C3" s="18" t="s">
        <v>1</v>
      </c>
      <c r="D3" s="18" t="s">
        <v>2</v>
      </c>
      <c r="E3" s="18" t="s">
        <v>0</v>
      </c>
      <c r="F3" s="18" t="s">
        <v>7200</v>
      </c>
      <c r="G3" s="18" t="s">
        <v>7199</v>
      </c>
      <c r="H3" s="18" t="s">
        <v>10419</v>
      </c>
      <c r="I3" s="18" t="s">
        <v>10418</v>
      </c>
      <c r="J3" s="18" t="s">
        <v>10420</v>
      </c>
      <c r="K3" s="18" t="s">
        <v>10421</v>
      </c>
      <c r="L3" s="18" t="s">
        <v>10422</v>
      </c>
      <c r="M3" s="18" t="s">
        <v>1002</v>
      </c>
      <c r="N3" s="18" t="s">
        <v>1003</v>
      </c>
      <c r="O3" s="18" t="s">
        <v>998</v>
      </c>
      <c r="P3" s="18" t="s">
        <v>1007</v>
      </c>
      <c r="Q3" s="18" t="s">
        <v>7627</v>
      </c>
      <c r="R3" s="18" t="s">
        <v>988</v>
      </c>
      <c r="S3" s="18" t="s">
        <v>989</v>
      </c>
      <c r="T3" s="18" t="s">
        <v>990</v>
      </c>
      <c r="U3" s="18" t="s">
        <v>991</v>
      </c>
      <c r="V3" s="19" t="s">
        <v>992</v>
      </c>
      <c r="W3" s="20" t="s">
        <v>993</v>
      </c>
      <c r="X3" s="18" t="s">
        <v>1006</v>
      </c>
      <c r="Y3" s="18" t="s">
        <v>995</v>
      </c>
      <c r="Z3" s="18" t="s">
        <v>996</v>
      </c>
      <c r="AA3" s="28" t="s">
        <v>7173</v>
      </c>
      <c r="AB3" s="18" t="s">
        <v>7174</v>
      </c>
      <c r="AC3" s="18" t="s">
        <v>7175</v>
      </c>
      <c r="AD3" s="18" t="s">
        <v>7628</v>
      </c>
      <c r="AE3" s="18" t="s">
        <v>7629</v>
      </c>
      <c r="AF3" s="18" t="s">
        <v>7176</v>
      </c>
      <c r="AG3" s="18" t="s">
        <v>7177</v>
      </c>
      <c r="AH3" s="18" t="s">
        <v>10423</v>
      </c>
      <c r="AI3" s="18" t="s">
        <v>10424</v>
      </c>
      <c r="AJ3" s="18" t="s">
        <v>10425</v>
      </c>
      <c r="AK3" s="18" t="s">
        <v>10426</v>
      </c>
      <c r="AL3" s="18" t="s">
        <v>10427</v>
      </c>
      <c r="AM3" s="18" t="s">
        <v>1002</v>
      </c>
      <c r="AN3" s="18" t="s">
        <v>1003</v>
      </c>
      <c r="AO3" s="18" t="s">
        <v>998</v>
      </c>
      <c r="AP3" s="18" t="s">
        <v>1007</v>
      </c>
      <c r="AQ3" s="18" t="s">
        <v>7627</v>
      </c>
      <c r="AR3" s="18" t="s">
        <v>988</v>
      </c>
      <c r="AS3" s="18" t="s">
        <v>989</v>
      </c>
      <c r="AT3" s="18" t="s">
        <v>990</v>
      </c>
      <c r="AU3" s="18" t="s">
        <v>991</v>
      </c>
      <c r="AV3" s="19" t="s">
        <v>992</v>
      </c>
      <c r="AW3" s="20" t="s">
        <v>993</v>
      </c>
      <c r="AX3" s="18" t="s">
        <v>1006</v>
      </c>
      <c r="AY3" s="18" t="s">
        <v>995</v>
      </c>
      <c r="AZ3" s="18" t="s">
        <v>996</v>
      </c>
      <c r="BA3" s="28" t="s">
        <v>7180</v>
      </c>
      <c r="BB3" s="18" t="s">
        <v>7181</v>
      </c>
      <c r="BC3" s="18" t="s">
        <v>7182</v>
      </c>
      <c r="BD3" s="18" t="s">
        <v>7628</v>
      </c>
      <c r="BE3" s="18" t="s">
        <v>7629</v>
      </c>
      <c r="BF3" s="18" t="s">
        <v>7183</v>
      </c>
      <c r="BG3" s="18" t="s">
        <v>7184</v>
      </c>
      <c r="BH3" s="18" t="s">
        <v>10425</v>
      </c>
      <c r="BI3" s="18" t="s">
        <v>10424</v>
      </c>
      <c r="BJ3" s="18" t="s">
        <v>10428</v>
      </c>
      <c r="BK3" s="18" t="s">
        <v>10429</v>
      </c>
      <c r="BL3" s="18" t="s">
        <v>1002</v>
      </c>
      <c r="BM3" s="18" t="s">
        <v>1003</v>
      </c>
      <c r="BN3" s="18" t="s">
        <v>998</v>
      </c>
      <c r="BO3" s="18" t="s">
        <v>1007</v>
      </c>
      <c r="BP3" s="18" t="s">
        <v>7627</v>
      </c>
      <c r="BQ3" s="18" t="s">
        <v>988</v>
      </c>
      <c r="BR3" s="18" t="s">
        <v>989</v>
      </c>
      <c r="BS3" s="18" t="s">
        <v>990</v>
      </c>
      <c r="BT3" s="18" t="s">
        <v>991</v>
      </c>
      <c r="BU3" s="19" t="s">
        <v>992</v>
      </c>
      <c r="BV3" s="20" t="s">
        <v>993</v>
      </c>
      <c r="BW3" s="18" t="s">
        <v>1006</v>
      </c>
      <c r="BX3" s="18" t="s">
        <v>995</v>
      </c>
      <c r="BY3" s="18" t="s">
        <v>996</v>
      </c>
      <c r="BZ3" s="73" t="s">
        <v>7366</v>
      </c>
      <c r="CA3" s="18" t="s">
        <v>7186</v>
      </c>
      <c r="CB3" s="18" t="s">
        <v>7187</v>
      </c>
      <c r="CC3" s="18" t="s">
        <v>7628</v>
      </c>
      <c r="CD3" s="18" t="s">
        <v>7629</v>
      </c>
      <c r="CE3" s="18" t="s">
        <v>7188</v>
      </c>
      <c r="CF3" s="18" t="s">
        <v>7189</v>
      </c>
      <c r="CG3" s="18" t="s">
        <v>10432</v>
      </c>
      <c r="CH3" s="18" t="s">
        <v>10433</v>
      </c>
      <c r="CI3" s="18" t="s">
        <v>10425</v>
      </c>
      <c r="CJ3" s="18" t="s">
        <v>10426</v>
      </c>
      <c r="CK3" s="18" t="s">
        <v>10425</v>
      </c>
      <c r="CL3" s="18" t="s">
        <v>10425</v>
      </c>
      <c r="CM3" s="18" t="s">
        <v>3</v>
      </c>
      <c r="CN3" s="18" t="s">
        <v>4</v>
      </c>
      <c r="CO3" s="18" t="s">
        <v>998</v>
      </c>
      <c r="CP3" s="18" t="s">
        <v>1007</v>
      </c>
      <c r="CQ3" s="18" t="s">
        <v>7627</v>
      </c>
      <c r="CR3" s="18" t="s">
        <v>988</v>
      </c>
      <c r="CS3" s="18" t="s">
        <v>989</v>
      </c>
      <c r="CT3" s="18" t="s">
        <v>990</v>
      </c>
      <c r="CU3" s="18" t="s">
        <v>991</v>
      </c>
      <c r="CV3" s="19" t="s">
        <v>992</v>
      </c>
      <c r="CW3" s="20" t="s">
        <v>993</v>
      </c>
      <c r="CX3" s="18" t="s">
        <v>994</v>
      </c>
      <c r="CY3" s="18" t="s">
        <v>995</v>
      </c>
      <c r="CZ3" s="18" t="s">
        <v>996</v>
      </c>
      <c r="DA3" s="73" t="s">
        <v>7367</v>
      </c>
      <c r="DB3" s="18" t="s">
        <v>7191</v>
      </c>
      <c r="DC3" s="18" t="s">
        <v>7192</v>
      </c>
      <c r="DD3" s="18" t="s">
        <v>7628</v>
      </c>
      <c r="DE3" s="18" t="s">
        <v>7629</v>
      </c>
      <c r="DF3" s="18" t="s">
        <v>7194</v>
      </c>
      <c r="DG3" s="18" t="s">
        <v>7195</v>
      </c>
      <c r="DH3" s="18" t="s">
        <v>10461</v>
      </c>
      <c r="DI3" s="18" t="s">
        <v>3</v>
      </c>
      <c r="DJ3" s="18" t="s">
        <v>4</v>
      </c>
      <c r="DK3" s="18" t="s">
        <v>7197</v>
      </c>
      <c r="DL3" s="18" t="s">
        <v>7198</v>
      </c>
      <c r="DM3" s="151" t="s">
        <v>1034</v>
      </c>
      <c r="DN3" s="151" t="s">
        <v>1044</v>
      </c>
      <c r="DO3" s="151" t="s">
        <v>1050</v>
      </c>
      <c r="DP3" s="151" t="s">
        <v>1063</v>
      </c>
      <c r="DQ3" s="84" t="s">
        <v>3471</v>
      </c>
      <c r="DR3" s="151" t="s">
        <v>7358</v>
      </c>
      <c r="DS3" s="149" t="s">
        <v>7215</v>
      </c>
      <c r="DT3" s="149" t="s">
        <v>7216</v>
      </c>
      <c r="DU3" s="149" t="s">
        <v>7364</v>
      </c>
      <c r="DV3" s="149" t="s">
        <v>7408</v>
      </c>
    </row>
    <row r="4" spans="1:126" x14ac:dyDescent="0.25">
      <c r="A4" s="1">
        <v>1</v>
      </c>
      <c r="B4" s="1" t="s">
        <v>1000</v>
      </c>
      <c r="C4" s="1" t="s">
        <v>6</v>
      </c>
      <c r="D4" s="1" t="s">
        <v>7</v>
      </c>
      <c r="E4" s="1" t="s">
        <v>8</v>
      </c>
      <c r="F4" s="1" t="s">
        <v>7201</v>
      </c>
      <c r="G4" s="1" t="s">
        <v>3472</v>
      </c>
      <c r="H4" s="143">
        <v>8</v>
      </c>
      <c r="I4" s="143">
        <v>7.2</v>
      </c>
      <c r="J4" s="143" t="s">
        <v>5</v>
      </c>
      <c r="K4" s="143" t="s">
        <v>5</v>
      </c>
      <c r="L4" s="26" t="s">
        <v>5</v>
      </c>
      <c r="M4" s="26">
        <v>15.2</v>
      </c>
      <c r="N4" s="26">
        <v>60</v>
      </c>
      <c r="O4" s="26" t="s">
        <v>997</v>
      </c>
      <c r="P4" s="26" t="s">
        <v>1034</v>
      </c>
      <c r="Q4" s="13" t="str">
        <f>CONCATENATE($C4,"-",$P4)</f>
        <v>2025EB1100001-BDSDF113</v>
      </c>
      <c r="R4" s="26" t="str">
        <f>COUNTIF($H4:$K4,"A") &amp; " "  &amp; "missed"</f>
        <v>2 missed</v>
      </c>
      <c r="S4" s="26" t="str">
        <f t="shared" ref="S4:S67" si="0">COUNTIF(L4,"A") &amp; " "  &amp; "missed"</f>
        <v>1 missed</v>
      </c>
      <c r="T4" s="26">
        <f>4-COUNTIF($H4:$K4,"A")</f>
        <v>2</v>
      </c>
      <c r="U4" s="26">
        <f>1-COUNTIF($L4,"A")</f>
        <v>0</v>
      </c>
      <c r="V4" s="13">
        <f>$T4/4</f>
        <v>0.5</v>
      </c>
      <c r="W4" s="13">
        <f>$U4/1</f>
        <v>0</v>
      </c>
      <c r="X4" s="26" t="str">
        <f>COUNTIF($H4:$L4, "A") &amp; " " &amp;"missed"</f>
        <v>3 missed</v>
      </c>
      <c r="Y4" s="26">
        <f>5- COUNTIF($H4:$L4, "A")</f>
        <v>2</v>
      </c>
      <c r="Z4" s="13">
        <f>$Y4/5</f>
        <v>0.4</v>
      </c>
      <c r="AA4" s="15" t="str">
        <f>CONCATENATE("Q-",$T4," A-",$U4," || Q Total-4, A Total-1")</f>
        <v>Q-2 A-0 || Q Total-4, A Total-1</v>
      </c>
      <c r="AB4" s="13" t="str" cm="1">
        <f t="array" ref="AB4">IFERROR(INDEX('Attendance-Slot-1'!$Q$2:$Q$1112,MATCH(1,('Attendance-Slot-1'!$A$2:$A$1112=$C4)*('Attendance-Slot-1'!$G$2:$G$1112=AB$2),0)),"No Data")</f>
        <v>No Data</v>
      </c>
      <c r="AC4" s="13" t="str" cm="1">
        <f t="array" ref="AC4">IFERROR(INDEX('Attendance-Slot-2'!$Q$2:$Q$2595,MATCH(1,('Attendance-Slot-2'!$A$2:$A$2595=$C4)*('Attendance-Slot-2'!$G$2:$G$2595=AB$2),0)),"No Data")</f>
        <v>P-S2_Onsite</v>
      </c>
      <c r="AD4" s="133">
        <f>VLOOKUP($Q4,'Written Exam Marks'!$H:$Q,10,FALSE)</f>
        <v>40</v>
      </c>
      <c r="AE4" s="133">
        <f>VLOOKUP($Q4,'Written Exam Marks'!$H:$Q,9,FALSE)</f>
        <v>40</v>
      </c>
      <c r="AF4" s="13" t="str">
        <f>IF(COUNTIF($AB4:$AC4,"P-*")&gt;0,"Present",
IF(COUNTIF($AB4:$AC4,"A-*")&gt;0,"Absent",
IF(COUNTIF($AB4:$AC4,"No Data")&gt;0,"No Data","")))</f>
        <v>Present</v>
      </c>
      <c r="AG4" s="13" t="str">
        <f>IF(LEFT($AB4,2)="P-",$AB4,IF(LEFT($AC4,2)="P-",$AC4,IF(LEFT($AB4,2)="A-",$AB4,IF(LEFT($AC4,2)="A-",$AC4,IF($AB4="No Data",$AB4,IF($AC4="No Data",$AC4,""))))))</f>
        <v>P-S2_Onsite</v>
      </c>
      <c r="AH4" s="25" t="s">
        <v>5</v>
      </c>
      <c r="AI4" s="25" t="s">
        <v>5</v>
      </c>
      <c r="AJ4" s="25" t="s">
        <v>5</v>
      </c>
      <c r="AK4" s="25" t="s">
        <v>5</v>
      </c>
      <c r="AL4" s="25" t="s">
        <v>5</v>
      </c>
      <c r="AM4" s="29">
        <v>0</v>
      </c>
      <c r="AN4" s="25">
        <v>60</v>
      </c>
      <c r="AO4" s="131">
        <v>60</v>
      </c>
      <c r="AP4" s="131">
        <v>60</v>
      </c>
      <c r="AQ4" s="131">
        <v>60</v>
      </c>
      <c r="AR4" s="131">
        <v>60</v>
      </c>
      <c r="AS4" s="131">
        <v>60</v>
      </c>
      <c r="AT4" s="131">
        <v>60</v>
      </c>
      <c r="AU4" s="131">
        <v>60</v>
      </c>
      <c r="AV4" s="131">
        <v>60</v>
      </c>
      <c r="AW4" s="131">
        <v>60</v>
      </c>
      <c r="AX4" s="131">
        <v>60</v>
      </c>
      <c r="AY4" s="131">
        <v>60</v>
      </c>
      <c r="AZ4" s="131">
        <v>60</v>
      </c>
      <c r="BA4" s="10" t="str">
        <f>CONCATENATE("Q-",$AT4," A-",$AU4," || Q Total-3, A Total-2")</f>
        <v>Q-60 A-60 || Q Total-3, A Total-2</v>
      </c>
      <c r="BB4" s="10" t="str" cm="1">
        <f t="array" ref="BB4">IFERROR(INDEX('Attendance-Slot-1'!$Q$2:$Q$1112,MATCH(1,('Attendance-Slot-1'!$A$2:$A$1112=$C4)*('Attendance-Slot-1'!$G$2:$G$1112=BB$2),0)),"No Data")</f>
        <v>No Data</v>
      </c>
      <c r="BC4" s="10" t="str" cm="1">
        <f t="array" ref="BC4">IFERROR(INDEX('Attendance-Slot-2'!$Q$2:$Q$2595,MATCH(1,('Attendance-Slot-2'!$A$2:$A$2595=$C4)*('Attendance-Slot-2'!$G$2:$G$2595=BB$2),0)),"No Data")</f>
        <v>P-S2_Onsite</v>
      </c>
      <c r="BD4" s="136" t="e">
        <f>VLOOKUP($AQ4,'Written Exam Marks'!$H:$Q,10,FALSE)</f>
        <v>#N/A</v>
      </c>
      <c r="BE4" s="136" t="e">
        <f>VLOOKUP($AQ4,'Written Exam Marks'!$H:$Q,9,FALSE)</f>
        <v>#N/A</v>
      </c>
      <c r="BF4" s="10" t="str">
        <f>IF(COUNTIF($BB4:$BC4,"P-*")&gt;0,"Present",
IF(COUNTIF($BB4:$BC4,"A-*")&gt;0,"Absent",
IF(COUNTIF($BB4:$BC4,"No Data")&gt;0,"No Data","")))</f>
        <v>Present</v>
      </c>
      <c r="BG4" s="10" t="str">
        <f>IF(LEFT($BB4,2)="P-",$BB4,IF(LEFT($BC4,2)="P-",$BC4,IF(LEFT($BB4,2)="A-",$BB4,IF(LEFT($BC4,2)="A-",$BC4,IF($BB4="No Data",$BB4,IF($BC4="No Data",$BC4,""))))))</f>
        <v>P-S2_Onsite</v>
      </c>
      <c r="BH4" s="24">
        <v>9</v>
      </c>
      <c r="BI4" s="24">
        <v>12</v>
      </c>
      <c r="BJ4" s="24" t="s">
        <v>5</v>
      </c>
      <c r="BK4" s="24" t="s">
        <v>5</v>
      </c>
      <c r="BL4" s="144">
        <v>21</v>
      </c>
      <c r="BM4" s="24">
        <v>60</v>
      </c>
      <c r="BN4" s="24" t="s">
        <v>1004</v>
      </c>
      <c r="BO4" s="24" t="s">
        <v>1063</v>
      </c>
      <c r="BP4" s="118" t="str">
        <f t="shared" ref="BP4:BP67" si="1">CONCATENATE($C4,"-",$BO4)</f>
        <v>2025EB1100001-BDSDF114</v>
      </c>
      <c r="BQ4" s="24" t="str">
        <f>COUNTIF($BH4:$BJ4,"A") &amp; " "  &amp; "missed"</f>
        <v>1 missed</v>
      </c>
      <c r="BR4" s="24" t="str">
        <f>COUNTIF($BK4,"A") &amp; " "  &amp; "missed"</f>
        <v>1 missed</v>
      </c>
      <c r="BS4" s="24">
        <f>3-COUNTIF($BH4:$BJ4,"A")</f>
        <v>2</v>
      </c>
      <c r="BT4" s="24">
        <f>1-COUNTIF($BK4,"A")</f>
        <v>0</v>
      </c>
      <c r="BU4" s="14">
        <f>$BS4/3</f>
        <v>0.66666666666666663</v>
      </c>
      <c r="BV4" s="14">
        <f>$BT4/1</f>
        <v>0</v>
      </c>
      <c r="BW4" s="24" t="str">
        <f>COUNTIF($BH4:$BK4, "A") &amp; " " &amp;"missed"</f>
        <v>2 missed</v>
      </c>
      <c r="BX4" s="24">
        <f>4- COUNTIF(BH4:BK4, "A")</f>
        <v>2</v>
      </c>
      <c r="BY4" s="14">
        <f>$BX4/4</f>
        <v>0.5</v>
      </c>
      <c r="BZ4" s="14" t="str">
        <f>CONCATENATE("Q-",$BS4," A-",$BT4," || Q Total-3, A Total-1")</f>
        <v>Q-2 A-0 || Q Total-3, A Total-1</v>
      </c>
      <c r="CA4" s="14" t="str" cm="1">
        <f t="array" ref="CA4">IFERROR(INDEX('Attendance-Slot-1'!$Q$2:$Q$1112,MATCH(1,('Attendance-Slot-1'!$A$2:$A$1112=$C4)*('Attendance-Slot-1'!$G$2:$G$1112=CA$2),0)),"No Data")</f>
        <v>No Data</v>
      </c>
      <c r="CB4" s="14" t="str" cm="1">
        <f t="array" ref="CB4">IFERROR(INDEX('Attendance-Slot-2'!$Q$2:$Q$2595,MATCH(1,('Attendance-Slot-2'!$A$2:$A$2595=$C4)*('Attendance-Slot-2'!$G$2:$G$2595=CA$2),0)),"No Data")</f>
        <v>P-S2_Onsite</v>
      </c>
      <c r="CC4" s="138">
        <f>VLOOKUP($BP4,'Written Exam Marks'!$H:$Q,10,FALSE)</f>
        <v>32</v>
      </c>
      <c r="CD4" s="138">
        <f>VLOOKUP($BP4,'Written Exam Marks'!$H:$Q,9,FALSE)</f>
        <v>40</v>
      </c>
      <c r="CE4" s="14" t="str">
        <f>IF(COUNTIF($CA4:$CB4,"P-*")&gt;0,"Present",
IF(COUNTIF($CA4:$CB4,"A-*")&gt;0,"Absent",
IF(COUNTIF($CA4:$CB4,"No Data")&gt;0,"No Data","")))</f>
        <v>Present</v>
      </c>
      <c r="CF4" s="14" t="str">
        <f>IF(LEFT($CA4,2)="P-",$CA4,IF(LEFT($CB4,2)="P-",$CB4,IF(LEFT($CA4,2)="A-",$CA4,IF(LEFT($CB4,2)="A-",$CB4,IF($CA4="No Data",$CA4,IF($CB4="No Data",$CB4,""))))))</f>
        <v>P-S2_Onsite</v>
      </c>
      <c r="CG4" s="27">
        <v>5</v>
      </c>
      <c r="CH4" s="27">
        <v>4</v>
      </c>
      <c r="CI4" s="27" t="s">
        <v>5</v>
      </c>
      <c r="CJ4" s="27" t="s">
        <v>5</v>
      </c>
      <c r="CK4" s="130" t="s">
        <v>5</v>
      </c>
      <c r="CL4" s="130" t="s">
        <v>5</v>
      </c>
      <c r="CM4" s="145">
        <v>9</v>
      </c>
      <c r="CN4" s="27">
        <v>50</v>
      </c>
      <c r="CO4" s="27" t="s">
        <v>1005</v>
      </c>
      <c r="CP4" s="27" t="s">
        <v>1044</v>
      </c>
      <c r="CQ4" s="119" t="str">
        <f t="shared" ref="CQ4:CQ67" si="2">CONCATENATE($C4,"-",$CP4)</f>
        <v>2025EB1100001-BDSDF112</v>
      </c>
      <c r="CR4" s="27" t="str">
        <f>COUNTIF($CG4:$CH4,"A") &amp; " "  &amp; "missed"</f>
        <v>0 missed</v>
      </c>
      <c r="CS4" s="27" t="str">
        <f>COUNTIF($CI4:$CJ4,"A") &amp; " "  &amp; "missed"</f>
        <v>2 missed</v>
      </c>
      <c r="CT4" s="27">
        <f>2-COUNTIF($CG4:$CH4,"A")</f>
        <v>2</v>
      </c>
      <c r="CU4" s="27">
        <f>2-COUNTIF($CI4:$CJ4,"A")</f>
        <v>0</v>
      </c>
      <c r="CV4" s="15">
        <f>$CT4/2</f>
        <v>1</v>
      </c>
      <c r="CW4" s="15">
        <f>$CU4/2</f>
        <v>0</v>
      </c>
      <c r="CX4" s="27" t="str">
        <f>COUNTIF($CG4:$CJ4, "A") &amp; " " &amp;"missed"</f>
        <v>2 missed</v>
      </c>
      <c r="CY4" s="27">
        <f>4- COUNTIF($CG4:$CJ4, "A")</f>
        <v>2</v>
      </c>
      <c r="CZ4" s="15">
        <f>$CY4/4</f>
        <v>0.5</v>
      </c>
      <c r="DA4" s="15" t="str">
        <f>CONCATENATE("Q-",$CT4," A-",$CU4," || Q Total-2, A Total-2")</f>
        <v>Q-2 A-0 || Q Total-2, A Total-2</v>
      </c>
      <c r="DB4" s="15" t="str" cm="1">
        <f t="array" ref="DB4">IFERROR(INDEX('Attendance-Slot-1'!$Q$2:$Q$1112,MATCH(1,('Attendance-Slot-1'!$A$2:$A$1112=$C4)*('Attendance-Slot-1'!$G$2:$G$1112=DB$2),0)),"No Data")</f>
        <v>No Data</v>
      </c>
      <c r="DC4" s="15" t="str" cm="1">
        <f t="array" ref="DC4">IFERROR(INDEX('Attendance-Slot-2'!$Q$2:$Q$2595,MATCH(1,('Attendance-Slot-2'!$A$2:$A$2595=$C4)*('Attendance-Slot-2'!$G$2:$G$2595=DB$2),0)),"No Data")</f>
        <v>P-S2_Onsite</v>
      </c>
      <c r="DD4" s="139">
        <f>VLOOKUP($CQ4,'Written Exam Marks'!$H:$Q,10,FALSE)</f>
        <v>25</v>
      </c>
      <c r="DE4" s="139">
        <f>VLOOKUP($CQ4,'Written Exam Marks'!$H:$Q,9,FALSE)</f>
        <v>50</v>
      </c>
      <c r="DF4" s="15" t="str">
        <f>IF(COUNTIF($DB4:$DC4,"P-*")&gt;0,"Present",
IF(COUNTIF($DB4:$DC4,"A-*")&gt;0,"Absent",
IF(COUNTIF($DB4:$DC4,"No Data")&gt;0,"No Data","")))</f>
        <v>Present</v>
      </c>
      <c r="DG4" s="15" t="str">
        <f>IF(LEFT($DB4,2)="P-",$DB4,IF(LEFT($DC4,2)="P-",$DC4,IF(LEFT($DB4,2)="A-",$DB4,IF(LEFT($DC4,2)="A-",$DC4,IF($DB4="No Data",$DB4,IF($DC4="No Data",$DC4,""))))))</f>
        <v>P-S2_Onsite</v>
      </c>
      <c r="DH4" s="139">
        <v>90</v>
      </c>
      <c r="DI4" s="139">
        <v>90</v>
      </c>
      <c r="DJ4" s="139">
        <v>100</v>
      </c>
      <c r="DK4" s="3" t="str">
        <f t="shared" ref="DK4:DK67" si="3">"P-"&amp;(COUNTIF($AB4,"P-*")+COUNTIF($BB4,"P-*")+COUNTIF($CA4,"P-*")+COUNTIF($DB4,"P-*"))&amp;", A-"&amp;(COUNTIF($AB4,"A-*")+COUNTIF($BB4,"A-*")+COUNTIF($CA4,"A-*")+COUNTIF($DB4,"A-*"))&amp;", No Data-"&amp;(COUNTIF($AB4,"No Data")+COUNTIF($BB4,"No Data")+COUNTIF($CA4,"No Data")+COUNTIF($DB4,"No Data"))</f>
        <v>P-0, A-0, No Data-4</v>
      </c>
      <c r="DL4" s="3" t="str">
        <f t="shared" ref="DL4:DL67" si="4">"P-"&amp;(COUNTIF($AC4,"P-*")+COUNTIF($BC4,"P-*")+COUNTIF($CB4,"P-*")+COUNTIF($DC4,"P-*"))&amp;", A-"&amp;(COUNTIF($AC4,"A-*")+COUNTIF($BC4,"A-*")+COUNTIF($CB4,"A-*")+COUNTIF($DC4,"A-*"))&amp;", No Data-"&amp;(COUNTIF($AC4,"No Data")+COUNTIF($BC4,"No Data")+COUNTIF($CB4,"No Data")+COUNTIF($DC4,"No Data"))</f>
        <v>P-4, A-0, No Data-0</v>
      </c>
      <c r="DM4" s="1" t="str">
        <f>IF(LEFT($AB4,2)="P-",$AB4,
IF(LEFT($AC4,2)="P-",$AC4,
IF(LEFT($AB4,2)="A-",$AB4,
IF(LEFT($AC4,2)="A-",$AC4,
IF($AB4="No Data",$AB4,
IF($AC4="No Data",$AC4,""))))))</f>
        <v>P-S2_Onsite</v>
      </c>
      <c r="DN4" s="1" t="str">
        <f>IF(LEFT($DB4,2)="P-",$DB4,
IF(LEFT($DC4,2)="P-",$DC4,
IF(LEFT($DB4,2)="A-",$DB4,
IF(LEFT($DC4,2)="A-",$DC4,
IF($DB4="No Data",$DB4,
IF($DC4="No Data",$DC4,""))))))</f>
        <v>P-S2_Onsite</v>
      </c>
      <c r="DO4" s="1" t="str">
        <f>IF(LEFT($BB4,2)="P-",$BB4,
IF(LEFT($BC4,2)="P-",$BC4,
IF(LEFT($BB4,2)="A-",$BB4,
IF(LEFT($BC4,2)="A-",$BC4,
IF($BB4="No Data",$BB4,
IF($BC4="No Data",$BC4,""))))))</f>
        <v>P-S2_Onsite</v>
      </c>
      <c r="DP4" s="1" t="str">
        <f>IF(LEFT($CA4,2)="P-",$CA4,
IF(LEFT($CB4,2)="P-",$CB4,
IF(LEFT($CA4,2)="A-",$CA4,
IF(LEFT($CB4,2)="A-",$CB4,
IF($CA4="No Data",$CA4,
IF($CB4="No Data",$CB4,""))))))</f>
        <v>P-S2_Onsite</v>
      </c>
      <c r="DQ4" s="1" t="str">
        <f>"P-"&amp;COUNTIF($DM4:$DP4,"P-*")&amp;", A-"&amp;COUNTIF($DM4:$DP4,"A-*")&amp;", No Data-"&amp;COUNTIF($DM4:$DP4,"No Data")</f>
        <v>P-4, A-0, No Data-0</v>
      </c>
      <c r="DR4" s="39">
        <f>IF(
AND(
$AA4="Q-4 A-1 || Q Total-4, A Total-1",
$BA4="Q-3 A-2 || Q Total-3, A Total-2",
$BZ4="Q-3 A-1 || Q Total-3, A Total-1",
$DA4="Q-2 A-2 || Q Total-2, A Total-2"
),
1,
0
)</f>
        <v>0</v>
      </c>
      <c r="DS4" s="34" t="s">
        <v>7217</v>
      </c>
      <c r="DT4" s="34" t="s">
        <v>7363</v>
      </c>
      <c r="DU4" s="30" t="s">
        <v>6</v>
      </c>
      <c r="DV4" s="30"/>
    </row>
    <row r="5" spans="1:126" x14ac:dyDescent="0.25">
      <c r="A5" s="1">
        <v>2</v>
      </c>
      <c r="B5" s="1" t="s">
        <v>1000</v>
      </c>
      <c r="C5" s="1" t="s">
        <v>9</v>
      </c>
      <c r="D5" s="1" t="s">
        <v>10</v>
      </c>
      <c r="E5" s="1" t="s">
        <v>11</v>
      </c>
      <c r="F5" s="1" t="s">
        <v>7201</v>
      </c>
      <c r="G5" s="1" t="s">
        <v>3485</v>
      </c>
      <c r="H5" s="143">
        <v>8</v>
      </c>
      <c r="I5" s="143">
        <v>4.8</v>
      </c>
      <c r="J5" s="143">
        <v>6.4</v>
      </c>
      <c r="K5" s="143" t="s">
        <v>5</v>
      </c>
      <c r="L5" s="132" t="s">
        <v>5</v>
      </c>
      <c r="M5" s="132">
        <v>19.2</v>
      </c>
      <c r="N5" s="26">
        <v>60</v>
      </c>
      <c r="O5" s="26" t="s">
        <v>997</v>
      </c>
      <c r="P5" s="120" t="s">
        <v>1034</v>
      </c>
      <c r="Q5" s="13" t="str">
        <f t="shared" ref="Q5:Q68" si="5">CONCATENATE($C5,"-",$P5)</f>
        <v>2025EB1100002-BDSDF113</v>
      </c>
      <c r="R5" s="26" t="str">
        <f t="shared" ref="R5:R68" si="6">COUNTIF($H5:$K5,"A") &amp; " "  &amp; "missed"</f>
        <v>1 missed</v>
      </c>
      <c r="S5" s="26" t="str">
        <f t="shared" si="0"/>
        <v>1 missed</v>
      </c>
      <c r="T5" s="26">
        <f t="shared" ref="T5:T68" si="7">4-COUNTIF($H5:$K5,"A")</f>
        <v>3</v>
      </c>
      <c r="U5" s="26">
        <f t="shared" ref="U5:U68" si="8">1-COUNTIF($L5,"A")</f>
        <v>0</v>
      </c>
      <c r="V5" s="13">
        <f t="shared" ref="V5:V68" si="9">$T5/4</f>
        <v>0.75</v>
      </c>
      <c r="W5" s="13">
        <f t="shared" ref="W5:W68" si="10">$U5/1</f>
        <v>0</v>
      </c>
      <c r="X5" s="26" t="str">
        <f t="shared" ref="X5:X68" si="11">COUNTIF($H5:$L5, "A") &amp; " " &amp;"missed"</f>
        <v>2 missed</v>
      </c>
      <c r="Y5" s="26">
        <f t="shared" ref="Y5:Y68" si="12">5- COUNTIF($H5:$L5, "A")</f>
        <v>3</v>
      </c>
      <c r="Z5" s="13">
        <f t="shared" ref="Z5:Z68" si="13">$Y5/5</f>
        <v>0.6</v>
      </c>
      <c r="AA5" s="15" t="str">
        <f t="shared" ref="AA5:AA68" si="14">CONCATENATE("Q-",$T5," A-",$U5," || Q Total-4, A Total-1")</f>
        <v>Q-3 A-0 || Q Total-4, A Total-1</v>
      </c>
      <c r="AB5" s="13" t="str" cm="1">
        <f t="array" ref="AB5">IFERROR(INDEX('Attendance-Slot-1'!$Q$2:$Q$1112,MATCH(1,('Attendance-Slot-1'!$A$2:$A$1112=$C5)*('Attendance-Slot-1'!$G$2:$G$1112=AB$2),0)),"No Data")</f>
        <v>No Data</v>
      </c>
      <c r="AC5" s="13" t="str" cm="1">
        <f t="array" ref="AC5">IFERROR(INDEX('Attendance-Slot-2'!$Q$2:$Q$2595,MATCH(1,('Attendance-Slot-2'!$A$2:$A$2595=$C5)*('Attendance-Slot-2'!$G$2:$G$2595=AB$2),0)),"No Data")</f>
        <v>A-S2_Onsite</v>
      </c>
      <c r="AD5" s="133" t="e">
        <f>VLOOKUP($Q5,'Written Exam Marks'!$H:$Q,10,FALSE)</f>
        <v>#N/A</v>
      </c>
      <c r="AE5" s="133" t="e">
        <f>VLOOKUP($Q5,'Written Exam Marks'!$H:$Q,9,FALSE)</f>
        <v>#N/A</v>
      </c>
      <c r="AF5" s="13" t="str">
        <f t="shared" ref="AF5:AF68" si="15">IF(COUNTIF($AB5:$AC5,"P-*")&gt;0,"Present",
IF(COUNTIF($AB5:$AC5,"A-*")&gt;0,"Absent",
IF(COUNTIF($AB5:$AC5,"No Data")&gt;0,"No Data","")))</f>
        <v>Absent</v>
      </c>
      <c r="AG5" s="13" t="str">
        <f t="shared" ref="AG5:AG68" si="16">IF(LEFT($AB5,2)="P-",$AB5,IF(LEFT($AC5,2)="P-",$AC5,IF(LEFT($AB5,2)="A-",$AB5,IF(LEFT($AC5,2)="A-",$AC5,IF($AB5="No Data",$AB5,IF($AC5="No Data",$AC5,""))))))</f>
        <v>A-S2_Onsite</v>
      </c>
      <c r="AH5" s="131" t="s">
        <v>5</v>
      </c>
      <c r="AI5" s="131" t="s">
        <v>5</v>
      </c>
      <c r="AJ5" s="131" t="s">
        <v>5</v>
      </c>
      <c r="AK5" s="131" t="s">
        <v>5</v>
      </c>
      <c r="AL5" s="131" t="s">
        <v>5</v>
      </c>
      <c r="AM5" s="29">
        <v>0</v>
      </c>
      <c r="AN5" s="131">
        <v>60</v>
      </c>
      <c r="AO5" s="36" t="s">
        <v>7179</v>
      </c>
      <c r="AP5" s="116" t="s">
        <v>1050</v>
      </c>
      <c r="AQ5" s="116" t="str">
        <f t="shared" ref="AQ5:AQ67" si="17">CONCATENATE($C5,"-",$AP5)</f>
        <v>2025EB1100002-BDSDF108</v>
      </c>
      <c r="AR5" s="25" t="str">
        <f t="shared" ref="AR5:AR68" si="18">COUNTIF($AJ5:$AL5,"A") &amp; " "  &amp; "missed"</f>
        <v>3 missed</v>
      </c>
      <c r="AS5" s="25" t="str">
        <f t="shared" ref="AS5:AS68" si="19">COUNTIF($AH5:$AI5,"A") &amp; " "  &amp; "missed"</f>
        <v>2 missed</v>
      </c>
      <c r="AT5" s="25">
        <f t="shared" ref="AT5:AT68" si="20">3-COUNTIF(AJ5:AL5,"A")</f>
        <v>0</v>
      </c>
      <c r="AU5" s="25">
        <f t="shared" ref="AU5:AU68" si="21">2-COUNTIF($AH5:$AI5,"A")</f>
        <v>0</v>
      </c>
      <c r="AV5" s="10">
        <f t="shared" ref="AV5:AV68" si="22">$AT5/3</f>
        <v>0</v>
      </c>
      <c r="AW5" s="10">
        <f t="shared" ref="AW5:AW68" si="23">$AU5/2</f>
        <v>0</v>
      </c>
      <c r="AX5" s="25" t="str">
        <f t="shared" ref="AX5:AX68" si="24">COUNTIF($AH5:$AL5, "A") &amp; " " &amp;"missed"</f>
        <v>5 missed</v>
      </c>
      <c r="AY5" s="25">
        <f t="shared" ref="AY5:AY68" si="25">5- COUNTIF($AH5:$AL5, "A")</f>
        <v>0</v>
      </c>
      <c r="AZ5" s="10">
        <f t="shared" ref="AZ5:AZ68" si="26">$AY5/5</f>
        <v>0</v>
      </c>
      <c r="BA5" s="10" t="str">
        <f t="shared" ref="BA5:BA68" si="27">CONCATENATE("Q-",$AT5," A-",$AU5," || Q Total-3, A Total-2")</f>
        <v>Q-0 A-0 || Q Total-3, A Total-2</v>
      </c>
      <c r="BB5" s="10" t="str" cm="1">
        <f t="array" ref="BB5">IFERROR(INDEX('Attendance-Slot-1'!$Q$2:$Q$1112,MATCH(1,('Attendance-Slot-1'!$A$2:$A$1112=$C5)*('Attendance-Slot-1'!$G$2:$G$1112=BB$2),0)),"No Data")</f>
        <v>No Data</v>
      </c>
      <c r="BC5" s="10" t="str" cm="1">
        <f t="array" ref="BC5">IFERROR(INDEX('Attendance-Slot-2'!$Q$2:$Q$2595,MATCH(1,('Attendance-Slot-2'!$A$2:$A$2595=$C5)*('Attendance-Slot-2'!$G$2:$G$2595=BB$2),0)),"No Data")</f>
        <v>A-S2_Onsite</v>
      </c>
      <c r="BD5" s="136" t="e">
        <f>VLOOKUP($AQ5,'Written Exam Marks'!$H:$Q,10,FALSE)</f>
        <v>#N/A</v>
      </c>
      <c r="BE5" s="136" t="e">
        <f>VLOOKUP($AQ5,'Written Exam Marks'!$H:$Q,9,FALSE)</f>
        <v>#N/A</v>
      </c>
      <c r="BF5" s="10" t="str">
        <f t="shared" ref="BF5:BF68" si="28">IF(COUNTIF($BB5:$BC5,"P-*")&gt;0,"Present",
IF(COUNTIF($BB5:$BC5,"A-*")&gt;0,"Absent",
IF(COUNTIF($BB5:$BC5,"No Data")&gt;0,"No Data","")))</f>
        <v>Absent</v>
      </c>
      <c r="BG5" s="10" t="str">
        <f t="shared" ref="BG5:BG68" si="29">IF(LEFT($BB5,2)="P-",$BB5,IF(LEFT($BC5,2)="P-",$BC5,IF(LEFT($BB5,2)="A-",$BB5,IF(LEFT($BC5,2)="A-",$BC5,IF($BB5="No Data",$BB5,IF($BC5="No Data",$BC5,""))))))</f>
        <v>A-S2_Onsite</v>
      </c>
      <c r="BH5" s="129" t="s">
        <v>5</v>
      </c>
      <c r="BI5" s="129" t="s">
        <v>5</v>
      </c>
      <c r="BJ5" s="129" t="s">
        <v>5</v>
      </c>
      <c r="BK5" s="129" t="s">
        <v>5</v>
      </c>
      <c r="BL5" s="144">
        <v>0</v>
      </c>
      <c r="BM5" s="24">
        <v>60</v>
      </c>
      <c r="BN5" s="24" t="s">
        <v>1004</v>
      </c>
      <c r="BO5" s="118" t="s">
        <v>1063</v>
      </c>
      <c r="BP5" s="118" t="str">
        <f t="shared" si="1"/>
        <v>2025EB1100002-BDSDF114</v>
      </c>
      <c r="BQ5" s="24" t="str">
        <f t="shared" ref="BQ5:BQ68" si="30">COUNTIF($BH5:$BJ5,"A") &amp; " "  &amp; "missed"</f>
        <v>3 missed</v>
      </c>
      <c r="BR5" s="24" t="str">
        <f t="shared" ref="BR5:BR68" si="31">COUNTIF($BK5,"A") &amp; " "  &amp; "missed"</f>
        <v>1 missed</v>
      </c>
      <c r="BS5" s="24">
        <f t="shared" ref="BS5:BS68" si="32">3-COUNTIF($BH5:$BJ5,"A")</f>
        <v>0</v>
      </c>
      <c r="BT5" s="24">
        <f t="shared" ref="BT5:BT68" si="33">1-COUNTIF($BK5,"A")</f>
        <v>0</v>
      </c>
      <c r="BU5" s="14">
        <f t="shared" ref="BU5:BU68" si="34">$BS5/3</f>
        <v>0</v>
      </c>
      <c r="BV5" s="14">
        <f t="shared" ref="BV5:BV68" si="35">$BT5/1</f>
        <v>0</v>
      </c>
      <c r="BW5" s="24" t="str">
        <f t="shared" ref="BW5:BW68" si="36">COUNTIF($BH5:$BK5, "A") &amp; " " &amp;"missed"</f>
        <v>4 missed</v>
      </c>
      <c r="BX5" s="24">
        <f t="shared" ref="BX5:BX68" si="37">4- COUNTIF(BH5:BK5, "A")</f>
        <v>0</v>
      </c>
      <c r="BY5" s="14">
        <f t="shared" ref="BY5:BY68" si="38">$BX5/4</f>
        <v>0</v>
      </c>
      <c r="BZ5" s="14" t="str">
        <f t="shared" ref="BZ5:BZ68" si="39">CONCATENATE("Q-",$BS5," A-",$BT5," || Q Total-3, A Total-1")</f>
        <v>Q-0 A-0 || Q Total-3, A Total-1</v>
      </c>
      <c r="CA5" s="14" t="str" cm="1">
        <f t="array" ref="CA5">IFERROR(INDEX('Attendance-Slot-1'!$Q$2:$Q$1112,MATCH(1,('Attendance-Slot-1'!$A$2:$A$1112=$C5)*('Attendance-Slot-1'!$G$2:$G$1112=CA$2),0)),"No Data")</f>
        <v>No Data</v>
      </c>
      <c r="CB5" s="14" t="str" cm="1">
        <f t="array" ref="CB5">IFERROR(INDEX('Attendance-Slot-2'!$Q$2:$Q$2595,MATCH(1,('Attendance-Slot-2'!$A$2:$A$2595=$C5)*('Attendance-Slot-2'!$G$2:$G$2595=CA$2),0)),"No Data")</f>
        <v>A-S2_Onsite</v>
      </c>
      <c r="CC5" s="138" t="e">
        <f>VLOOKUP($BP5,'Written Exam Marks'!$H:$Q,10,FALSE)</f>
        <v>#N/A</v>
      </c>
      <c r="CD5" s="138" t="e">
        <f>VLOOKUP($BP5,'Written Exam Marks'!$H:$Q,9,FALSE)</f>
        <v>#N/A</v>
      </c>
      <c r="CE5" s="14" t="str">
        <f t="shared" ref="CE5:CE68" si="40">IF(COUNTIF($CA5:$CB5,"P-*")&gt;0,"Present",
IF(COUNTIF($CA5:$CB5,"A-*")&gt;0,"Absent",
IF(COUNTIF($CA5:$CB5,"No Data")&gt;0,"No Data","")))</f>
        <v>Absent</v>
      </c>
      <c r="CF5" s="14" t="str">
        <f t="shared" ref="CF5:CF68" si="41">IF(LEFT($CA5,2)="P-",$CA5,IF(LEFT($CB5,2)="P-",$CB5,IF(LEFT($CA5,2)="A-",$CA5,IF(LEFT($CB5,2)="A-",$CB5,IF($CA5="No Data",$CA5,IF($CB5="No Data",$CB5,""))))))</f>
        <v>A-S2_Onsite</v>
      </c>
      <c r="CG5" s="130">
        <v>4.5</v>
      </c>
      <c r="CH5" s="130" t="s">
        <v>5</v>
      </c>
      <c r="CI5" s="130" t="s">
        <v>5</v>
      </c>
      <c r="CJ5" s="130" t="s">
        <v>5</v>
      </c>
      <c r="CK5" s="130" t="s">
        <v>5</v>
      </c>
      <c r="CL5" s="130" t="s">
        <v>5</v>
      </c>
      <c r="CM5" s="145">
        <v>4.5</v>
      </c>
      <c r="CN5" s="130">
        <v>50</v>
      </c>
      <c r="CO5" s="27" t="s">
        <v>1005</v>
      </c>
      <c r="CP5" s="119" t="s">
        <v>1044</v>
      </c>
      <c r="CQ5" s="119" t="str">
        <f t="shared" si="2"/>
        <v>2025EB1100002-BDSDF112</v>
      </c>
      <c r="CR5" s="27" t="str">
        <f t="shared" ref="CR5:CR68" si="42">COUNTIF($CG5:$CH5,"A") &amp; " "  &amp; "missed"</f>
        <v>1 missed</v>
      </c>
      <c r="CS5" s="27" t="str">
        <f t="shared" ref="CS5:CS68" si="43">COUNTIF($CI5:$CJ5,"A") &amp; " "  &amp; "missed"</f>
        <v>2 missed</v>
      </c>
      <c r="CT5" s="27">
        <f t="shared" ref="CT5:CT68" si="44">2-COUNTIF($CG5:$CH5,"A")</f>
        <v>1</v>
      </c>
      <c r="CU5" s="27">
        <f t="shared" ref="CU5:CU68" si="45">2-COUNTIF($CI5:$CJ5,"A")</f>
        <v>0</v>
      </c>
      <c r="CV5" s="15">
        <f t="shared" ref="CV5:CV68" si="46">$CT5/2</f>
        <v>0.5</v>
      </c>
      <c r="CW5" s="15">
        <f t="shared" ref="CW5:CW68" si="47">$CU5/2</f>
        <v>0</v>
      </c>
      <c r="CX5" s="27" t="str">
        <f t="shared" ref="CX5:CX68" si="48">COUNTIF($CG5:$CJ5, "A") &amp; " " &amp;"missed"</f>
        <v>3 missed</v>
      </c>
      <c r="CY5" s="27">
        <f t="shared" ref="CY5:CY68" si="49">4- COUNTIF($CG5:$CJ5, "A")</f>
        <v>1</v>
      </c>
      <c r="CZ5" s="15">
        <f t="shared" ref="CZ5:CZ68" si="50">$CY5/4</f>
        <v>0.25</v>
      </c>
      <c r="DA5" s="15" t="str">
        <f t="shared" ref="DA5:DA68" si="51">CONCATENATE("Q-",$CT5," A-",$CU5," || Q Total-2, A Total-2")</f>
        <v>Q-1 A-0 || Q Total-2, A Total-2</v>
      </c>
      <c r="DB5" s="15" t="str" cm="1">
        <f t="array" ref="DB5">IFERROR(INDEX('Attendance-Slot-1'!$Q$2:$Q$1112,MATCH(1,('Attendance-Slot-1'!$A$2:$A$1112=$C5)*('Attendance-Slot-1'!$G$2:$G$1112=DB$2),0)),"No Data")</f>
        <v>No Data</v>
      </c>
      <c r="DC5" s="15" t="str" cm="1">
        <f t="array" ref="DC5">IFERROR(INDEX('Attendance-Slot-2'!$Q$2:$Q$2595,MATCH(1,('Attendance-Slot-2'!$A$2:$A$2595=$C5)*('Attendance-Slot-2'!$G$2:$G$2595=DB$2),0)),"No Data")</f>
        <v>A-S2_Onsite</v>
      </c>
      <c r="DD5" s="139" t="e">
        <f>VLOOKUP($CQ5,'Written Exam Marks'!$H:$Q,10,FALSE)</f>
        <v>#N/A</v>
      </c>
      <c r="DE5" s="139" t="e">
        <f>VLOOKUP($CQ5,'Written Exam Marks'!$H:$Q,9,FALSE)</f>
        <v>#N/A</v>
      </c>
      <c r="DF5" s="15" t="str">
        <f t="shared" ref="DF5:DF68" si="52">IF(COUNTIF($DB5:$DC5,"P-*")&gt;0,"Present",
IF(COUNTIF($DB5:$DC5,"A-*")&gt;0,"Absent",
IF(COUNTIF($DB5:$DC5,"No Data")&gt;0,"No Data","")))</f>
        <v>Absent</v>
      </c>
      <c r="DG5" s="15" t="str">
        <f t="shared" ref="DG5:DG68" si="53">IF(LEFT($DB5,2)="P-",$DB5,IF(LEFT($DC5,2)="P-",$DC5,IF(LEFT($DB5,2)="A-",$DB5,IF(LEFT($DC5,2)="A-",$DC5,IF($DB5="No Data",$DB5,IF($DC5="No Data",$DC5,""))))))</f>
        <v>A-S2_Onsite</v>
      </c>
      <c r="DH5" s="139">
        <v>85</v>
      </c>
      <c r="DI5" s="139">
        <v>85</v>
      </c>
      <c r="DJ5" s="139">
        <v>100</v>
      </c>
      <c r="DK5" s="3" t="str">
        <f t="shared" si="3"/>
        <v>P-0, A-0, No Data-4</v>
      </c>
      <c r="DL5" s="3" t="str">
        <f t="shared" si="4"/>
        <v>P-0, A-4, No Data-0</v>
      </c>
      <c r="DM5" s="1" t="str">
        <f t="shared" ref="DM5:DM68" si="54">IF(LEFT($AB5,2)="P-",$AB5,
IF(LEFT($AC5,2)="P-",$AC5,
IF(LEFT($AB5,2)="A-",$AB5,
IF(LEFT($AC5,2)="A-",$AC5,
IF($AB5="No Data",$AB5,
IF($AC5="No Data",$AC5,""))))))</f>
        <v>A-S2_Onsite</v>
      </c>
      <c r="DN5" s="1" t="str">
        <f t="shared" ref="DN5:DN68" si="55">IF(LEFT($DB5,2)="P-",$DB5,
IF(LEFT($DC5,2)="P-",$DC5,
IF(LEFT($DB5,2)="A-",$DB5,
IF(LEFT($DC5,2)="A-",$DC5,
IF($DB5="No Data",$DB5,
IF($DC5="No Data",$DC5,""))))))</f>
        <v>A-S2_Onsite</v>
      </c>
      <c r="DO5" s="1" t="str">
        <f t="shared" ref="DO5:DO68" si="56">IF(LEFT($BB5,2)="P-",$BB5,
IF(LEFT($BC5,2)="P-",$BC5,
IF(LEFT($BB5,2)="A-",$BB5,
IF(LEFT($BC5,2)="A-",$BC5,
IF($BB5="No Data",$BB5,
IF($BC5="No Data",$BC5,""))))))</f>
        <v>A-S2_Onsite</v>
      </c>
      <c r="DP5" s="1" t="str">
        <f t="shared" ref="DP5:DP68" si="57">IF(LEFT($CA5,2)="P-",$CA5,
IF(LEFT($CB5,2)="P-",$CB5,
IF(LEFT($CA5,2)="A-",$CA5,
IF(LEFT($CB5,2)="A-",$CB5,
IF($CA5="No Data",$CA5,
IF($CB5="No Data",$CB5,""))))))</f>
        <v>A-S2_Onsite</v>
      </c>
      <c r="DQ5" s="1" t="str">
        <f t="shared" ref="DQ5:DQ68" si="58">"P-"&amp;COUNTIF($DM5:$DP5,"P-*")&amp;", A-"&amp;COUNTIF($DM5:$DP5,"A-*")&amp;", No Data-"&amp;COUNTIF($DM5:$DP5,"No Data")</f>
        <v>P-0, A-4, No Data-0</v>
      </c>
      <c r="DR5" s="39">
        <f t="shared" ref="DR5:DR68" si="59">IF(
AND(
$AA5="Q-4 A-1 || Q Total-4, A Total-1",
$BA5="Q-3 A-2 || Q Total-3, A Total-2",
$BZ5="Q-3 A-1 || Q Total-3, A Total-1",
$DA5="Q-2 A-2 || Q Total-2, A Total-2"
),
1,
0
)</f>
        <v>0</v>
      </c>
      <c r="DS5" s="34" t="s">
        <v>7217</v>
      </c>
      <c r="DT5" s="34" t="s">
        <v>1098</v>
      </c>
      <c r="DU5" s="30" t="s">
        <v>9</v>
      </c>
      <c r="DV5" s="30" t="s">
        <v>1098</v>
      </c>
    </row>
    <row r="6" spans="1:126" x14ac:dyDescent="0.25">
      <c r="A6" s="1">
        <v>3</v>
      </c>
      <c r="B6" s="1" t="s">
        <v>1000</v>
      </c>
      <c r="C6" s="1" t="s">
        <v>12</v>
      </c>
      <c r="D6" s="1" t="s">
        <v>13</v>
      </c>
      <c r="E6" s="1" t="s">
        <v>14</v>
      </c>
      <c r="F6" s="1" t="s">
        <v>7201</v>
      </c>
      <c r="G6" s="1" t="s">
        <v>1032</v>
      </c>
      <c r="H6" s="143">
        <v>7.2</v>
      </c>
      <c r="I6" s="143" t="s">
        <v>5</v>
      </c>
      <c r="J6" s="143" t="s">
        <v>5</v>
      </c>
      <c r="K6" s="143" t="s">
        <v>5</v>
      </c>
      <c r="L6" s="132" t="s">
        <v>5</v>
      </c>
      <c r="M6" s="132">
        <v>7.2</v>
      </c>
      <c r="N6" s="26">
        <v>60</v>
      </c>
      <c r="O6" s="26" t="s">
        <v>997</v>
      </c>
      <c r="P6" s="120" t="s">
        <v>1034</v>
      </c>
      <c r="Q6" s="13" t="str">
        <f t="shared" si="5"/>
        <v>2025EB1100003-BDSDF113</v>
      </c>
      <c r="R6" s="26" t="str">
        <f t="shared" si="6"/>
        <v>3 missed</v>
      </c>
      <c r="S6" s="26" t="str">
        <f t="shared" si="0"/>
        <v>1 missed</v>
      </c>
      <c r="T6" s="26">
        <f t="shared" si="7"/>
        <v>1</v>
      </c>
      <c r="U6" s="26">
        <f t="shared" si="8"/>
        <v>0</v>
      </c>
      <c r="V6" s="13">
        <f t="shared" si="9"/>
        <v>0.25</v>
      </c>
      <c r="W6" s="13">
        <f t="shared" si="10"/>
        <v>0</v>
      </c>
      <c r="X6" s="26" t="str">
        <f t="shared" si="11"/>
        <v>4 missed</v>
      </c>
      <c r="Y6" s="26">
        <f t="shared" si="12"/>
        <v>1</v>
      </c>
      <c r="Z6" s="13">
        <f t="shared" si="13"/>
        <v>0.2</v>
      </c>
      <c r="AA6" s="15" t="str">
        <f t="shared" si="14"/>
        <v>Q-1 A-0 || Q Total-4, A Total-1</v>
      </c>
      <c r="AB6" s="13" t="str" cm="1">
        <f t="array" ref="AB6">IFERROR(INDEX('Attendance-Slot-1'!$Q$2:$Q$1112,MATCH(1,('Attendance-Slot-1'!$A$2:$A$1112=$C6)*('Attendance-Slot-1'!$G$2:$G$1112=AB$2),0)),"No Data")</f>
        <v>P-S1_Online</v>
      </c>
      <c r="AC6" s="13" t="str" cm="1">
        <f t="array" ref="AC6">IFERROR(INDEX('Attendance-Slot-2'!$Q$2:$Q$2595,MATCH(1,('Attendance-Slot-2'!$A$2:$A$2595=$C6)*('Attendance-Slot-2'!$G$2:$G$2595=AB$2),0)),"No Data")</f>
        <v>No Data</v>
      </c>
      <c r="AD6" s="133">
        <f>VLOOKUP($Q6,'Written Exam Marks'!$H:$Q,10,FALSE)</f>
        <v>0</v>
      </c>
      <c r="AE6" s="133">
        <f>VLOOKUP($Q6,'Written Exam Marks'!$H:$Q,9,FALSE)</f>
        <v>40</v>
      </c>
      <c r="AF6" s="13" t="str">
        <f t="shared" si="15"/>
        <v>Present</v>
      </c>
      <c r="AG6" s="13" t="str">
        <f t="shared" si="16"/>
        <v>P-S1_Online</v>
      </c>
      <c r="AH6" s="29">
        <v>14</v>
      </c>
      <c r="AI6" s="29">
        <v>12</v>
      </c>
      <c r="AJ6" s="29">
        <v>8</v>
      </c>
      <c r="AK6" s="29" t="s">
        <v>5</v>
      </c>
      <c r="AL6" s="29" t="s">
        <v>5</v>
      </c>
      <c r="AM6" s="29">
        <v>34</v>
      </c>
      <c r="AN6" s="131">
        <v>60</v>
      </c>
      <c r="AO6" s="36" t="s">
        <v>7179</v>
      </c>
      <c r="AP6" s="116" t="s">
        <v>1050</v>
      </c>
      <c r="AQ6" s="116" t="str">
        <f t="shared" si="17"/>
        <v>2025EB1100003-BDSDF108</v>
      </c>
      <c r="AR6" s="25" t="str">
        <f t="shared" si="18"/>
        <v>2 missed</v>
      </c>
      <c r="AS6" s="25" t="str">
        <f t="shared" si="19"/>
        <v>0 missed</v>
      </c>
      <c r="AT6" s="25">
        <f t="shared" si="20"/>
        <v>1</v>
      </c>
      <c r="AU6" s="25">
        <f t="shared" si="21"/>
        <v>2</v>
      </c>
      <c r="AV6" s="10">
        <f t="shared" si="22"/>
        <v>0.33333333333333331</v>
      </c>
      <c r="AW6" s="10">
        <f t="shared" si="23"/>
        <v>1</v>
      </c>
      <c r="AX6" s="25" t="str">
        <f t="shared" si="24"/>
        <v>2 missed</v>
      </c>
      <c r="AY6" s="25">
        <f t="shared" si="25"/>
        <v>3</v>
      </c>
      <c r="AZ6" s="10">
        <f t="shared" si="26"/>
        <v>0.6</v>
      </c>
      <c r="BA6" s="10" t="str">
        <f t="shared" si="27"/>
        <v>Q-1 A-2 || Q Total-3, A Total-2</v>
      </c>
      <c r="BB6" s="10" t="str" cm="1">
        <f t="array" ref="BB6">IFERROR(INDEX('Attendance-Slot-1'!$Q$2:$Q$1112,MATCH(1,('Attendance-Slot-1'!$A$2:$A$1112=$C6)*('Attendance-Slot-1'!$G$2:$G$1112=BB$2),0)),"No Data")</f>
        <v>P-S1_Online</v>
      </c>
      <c r="BC6" s="10" t="str" cm="1">
        <f t="array" ref="BC6">IFERROR(INDEX('Attendance-Slot-2'!$Q$2:$Q$2595,MATCH(1,('Attendance-Slot-2'!$A$2:$A$2595=$C6)*('Attendance-Slot-2'!$G$2:$G$2595=BB$2),0)),"No Data")</f>
        <v>No Data</v>
      </c>
      <c r="BD6" s="136">
        <f>VLOOKUP($AQ6,'Written Exam Marks'!$H:$Q,10,FALSE)</f>
        <v>3.5</v>
      </c>
      <c r="BE6" s="136">
        <f>VLOOKUP($AQ6,'Written Exam Marks'!$H:$Q,9,FALSE)</f>
        <v>40</v>
      </c>
      <c r="BF6" s="10" t="str">
        <f t="shared" si="28"/>
        <v>Present</v>
      </c>
      <c r="BG6" s="10" t="str">
        <f t="shared" si="29"/>
        <v>P-S1_Online</v>
      </c>
      <c r="BH6" s="129">
        <v>10</v>
      </c>
      <c r="BI6" s="129" t="s">
        <v>5</v>
      </c>
      <c r="BJ6" s="129">
        <v>15</v>
      </c>
      <c r="BK6" s="129" t="s">
        <v>5</v>
      </c>
      <c r="BL6" s="144">
        <v>25</v>
      </c>
      <c r="BM6" s="24">
        <v>60</v>
      </c>
      <c r="BN6" s="24" t="s">
        <v>1004</v>
      </c>
      <c r="BO6" s="118" t="s">
        <v>1063</v>
      </c>
      <c r="BP6" s="118" t="str">
        <f t="shared" si="1"/>
        <v>2025EB1100003-BDSDF114</v>
      </c>
      <c r="BQ6" s="24" t="str">
        <f t="shared" si="30"/>
        <v>1 missed</v>
      </c>
      <c r="BR6" s="24" t="str">
        <f t="shared" si="31"/>
        <v>1 missed</v>
      </c>
      <c r="BS6" s="24">
        <f t="shared" si="32"/>
        <v>2</v>
      </c>
      <c r="BT6" s="24">
        <f t="shared" si="33"/>
        <v>0</v>
      </c>
      <c r="BU6" s="14">
        <f t="shared" si="34"/>
        <v>0.66666666666666663</v>
      </c>
      <c r="BV6" s="14">
        <f t="shared" si="35"/>
        <v>0</v>
      </c>
      <c r="BW6" s="24" t="str">
        <f t="shared" si="36"/>
        <v>2 missed</v>
      </c>
      <c r="BX6" s="24">
        <f t="shared" si="37"/>
        <v>2</v>
      </c>
      <c r="BY6" s="14">
        <f t="shared" si="38"/>
        <v>0.5</v>
      </c>
      <c r="BZ6" s="14" t="str">
        <f t="shared" si="39"/>
        <v>Q-2 A-0 || Q Total-3, A Total-1</v>
      </c>
      <c r="CA6" s="14" t="str" cm="1">
        <f t="array" ref="CA6">IFERROR(INDEX('Attendance-Slot-1'!$Q$2:$Q$1112,MATCH(1,('Attendance-Slot-1'!$A$2:$A$1112=$C6)*('Attendance-Slot-1'!$G$2:$G$1112=CA$2),0)),"No Data")</f>
        <v>No Data</v>
      </c>
      <c r="CB6" s="14" t="str" cm="1">
        <f t="array" ref="CB6">IFERROR(INDEX('Attendance-Slot-2'!$Q$2:$Q$2595,MATCH(1,('Attendance-Slot-2'!$A$2:$A$2595=$C6)*('Attendance-Slot-2'!$G$2:$G$2595=CA$2),0)),"No Data")</f>
        <v>A-S2_Online</v>
      </c>
      <c r="CC6" s="138" t="e">
        <f>VLOOKUP($BP6,'Written Exam Marks'!$H:$Q,10,FALSE)</f>
        <v>#N/A</v>
      </c>
      <c r="CD6" s="138" t="e">
        <f>VLOOKUP($BP6,'Written Exam Marks'!$H:$Q,9,FALSE)</f>
        <v>#N/A</v>
      </c>
      <c r="CE6" s="14" t="str">
        <f t="shared" si="40"/>
        <v>Absent</v>
      </c>
      <c r="CF6" s="14" t="str">
        <f t="shared" si="41"/>
        <v>A-S2_Online</v>
      </c>
      <c r="CG6" s="130">
        <v>5</v>
      </c>
      <c r="CH6" s="130">
        <v>4.5</v>
      </c>
      <c r="CI6" s="130" t="s">
        <v>5</v>
      </c>
      <c r="CJ6" s="130" t="s">
        <v>5</v>
      </c>
      <c r="CK6" s="130" t="s">
        <v>5</v>
      </c>
      <c r="CL6" s="130" t="s">
        <v>5</v>
      </c>
      <c r="CM6" s="145">
        <v>9.5</v>
      </c>
      <c r="CN6" s="130">
        <v>50</v>
      </c>
      <c r="CO6" s="27" t="s">
        <v>1005</v>
      </c>
      <c r="CP6" s="119" t="s">
        <v>1044</v>
      </c>
      <c r="CQ6" s="119" t="str">
        <f t="shared" si="2"/>
        <v>2025EB1100003-BDSDF112</v>
      </c>
      <c r="CR6" s="27" t="str">
        <f t="shared" si="42"/>
        <v>0 missed</v>
      </c>
      <c r="CS6" s="27" t="str">
        <f t="shared" si="43"/>
        <v>2 missed</v>
      </c>
      <c r="CT6" s="27">
        <f t="shared" si="44"/>
        <v>2</v>
      </c>
      <c r="CU6" s="27">
        <f t="shared" si="45"/>
        <v>0</v>
      </c>
      <c r="CV6" s="15">
        <f t="shared" si="46"/>
        <v>1</v>
      </c>
      <c r="CW6" s="15">
        <f t="shared" si="47"/>
        <v>0</v>
      </c>
      <c r="CX6" s="27" t="str">
        <f t="shared" si="48"/>
        <v>2 missed</v>
      </c>
      <c r="CY6" s="27">
        <f t="shared" si="49"/>
        <v>2</v>
      </c>
      <c r="CZ6" s="15">
        <f t="shared" si="50"/>
        <v>0.5</v>
      </c>
      <c r="DA6" s="15" t="str">
        <f t="shared" si="51"/>
        <v>Q-2 A-0 || Q Total-2, A Total-2</v>
      </c>
      <c r="DB6" s="15" t="str" cm="1">
        <f t="array" ref="DB6">IFERROR(INDEX('Attendance-Slot-1'!$Q$2:$Q$1112,MATCH(1,('Attendance-Slot-1'!$A$2:$A$1112=$C6)*('Attendance-Slot-1'!$G$2:$G$1112=DB$2),0)),"No Data")</f>
        <v>P-S1_Online</v>
      </c>
      <c r="DC6" s="15" t="str" cm="1">
        <f t="array" ref="DC6">IFERROR(INDEX('Attendance-Slot-2'!$Q$2:$Q$2595,MATCH(1,('Attendance-Slot-2'!$A$2:$A$2595=$C6)*('Attendance-Slot-2'!$G$2:$G$2595=DB$2),0)),"No Data")</f>
        <v>No Data</v>
      </c>
      <c r="DD6" s="139">
        <f>VLOOKUP($CQ6,'Written Exam Marks'!$H:$Q,10,FALSE)</f>
        <v>16</v>
      </c>
      <c r="DE6" s="139">
        <f>VLOOKUP($CQ6,'Written Exam Marks'!$H:$Q,9,FALSE)</f>
        <v>50</v>
      </c>
      <c r="DF6" s="15" t="str">
        <f t="shared" si="52"/>
        <v>Present</v>
      </c>
      <c r="DG6" s="15" t="str">
        <f t="shared" si="53"/>
        <v>P-S1_Online</v>
      </c>
      <c r="DH6" s="139">
        <v>95</v>
      </c>
      <c r="DI6" s="139">
        <v>95</v>
      </c>
      <c r="DJ6" s="139">
        <v>100</v>
      </c>
      <c r="DK6" s="3" t="str">
        <f t="shared" si="3"/>
        <v>P-3, A-0, No Data-1</v>
      </c>
      <c r="DL6" s="3" t="str">
        <f t="shared" si="4"/>
        <v>P-0, A-1, No Data-3</v>
      </c>
      <c r="DM6" s="1" t="str">
        <f t="shared" si="54"/>
        <v>P-S1_Online</v>
      </c>
      <c r="DN6" s="1" t="str">
        <f t="shared" si="55"/>
        <v>P-S1_Online</v>
      </c>
      <c r="DO6" s="1" t="str">
        <f t="shared" si="56"/>
        <v>P-S1_Online</v>
      </c>
      <c r="DP6" s="1" t="str">
        <f t="shared" si="57"/>
        <v>A-S2_Online</v>
      </c>
      <c r="DQ6" s="1" t="str">
        <f t="shared" si="58"/>
        <v>P-3, A-1, No Data-0</v>
      </c>
      <c r="DR6" s="39">
        <f t="shared" si="59"/>
        <v>0</v>
      </c>
      <c r="DS6" s="34" t="s">
        <v>7217</v>
      </c>
      <c r="DT6" s="39" t="s">
        <v>7363</v>
      </c>
      <c r="DU6" s="30" t="s">
        <v>12</v>
      </c>
      <c r="DV6" s="30"/>
    </row>
    <row r="7" spans="1:126" x14ac:dyDescent="0.25">
      <c r="A7" s="1">
        <v>4</v>
      </c>
      <c r="B7" s="1" t="s">
        <v>1000</v>
      </c>
      <c r="C7" s="1" t="s">
        <v>15</v>
      </c>
      <c r="D7" s="1" t="s">
        <v>16</v>
      </c>
      <c r="E7" s="1" t="s">
        <v>17</v>
      </c>
      <c r="F7" s="1" t="s">
        <v>7201</v>
      </c>
      <c r="G7" s="1" t="s">
        <v>1055</v>
      </c>
      <c r="H7" s="143">
        <v>8</v>
      </c>
      <c r="I7" s="143">
        <v>6.4</v>
      </c>
      <c r="J7" s="143" t="s">
        <v>5</v>
      </c>
      <c r="K7" s="143">
        <v>7.2</v>
      </c>
      <c r="L7" s="132">
        <v>28</v>
      </c>
      <c r="M7" s="132">
        <v>49.6</v>
      </c>
      <c r="N7" s="26">
        <v>60</v>
      </c>
      <c r="O7" s="26" t="s">
        <v>997</v>
      </c>
      <c r="P7" s="120" t="s">
        <v>1034</v>
      </c>
      <c r="Q7" s="13" t="str">
        <f t="shared" si="5"/>
        <v>2025EB1100004-BDSDF113</v>
      </c>
      <c r="R7" s="26" t="str">
        <f t="shared" si="6"/>
        <v>1 missed</v>
      </c>
      <c r="S7" s="26" t="str">
        <f t="shared" si="0"/>
        <v>0 missed</v>
      </c>
      <c r="T7" s="26">
        <f t="shared" si="7"/>
        <v>3</v>
      </c>
      <c r="U7" s="26">
        <f t="shared" si="8"/>
        <v>1</v>
      </c>
      <c r="V7" s="13">
        <f t="shared" si="9"/>
        <v>0.75</v>
      </c>
      <c r="W7" s="13">
        <f t="shared" si="10"/>
        <v>1</v>
      </c>
      <c r="X7" s="26" t="str">
        <f t="shared" si="11"/>
        <v>1 missed</v>
      </c>
      <c r="Y7" s="26">
        <f t="shared" si="12"/>
        <v>4</v>
      </c>
      <c r="Z7" s="13">
        <f t="shared" si="13"/>
        <v>0.8</v>
      </c>
      <c r="AA7" s="15" t="str">
        <f t="shared" si="14"/>
        <v>Q-3 A-1 || Q Total-4, A Total-1</v>
      </c>
      <c r="AB7" s="13" t="str" cm="1">
        <f t="array" ref="AB7">IFERROR(INDEX('Attendance-Slot-1'!$Q$2:$Q$1112,MATCH(1,('Attendance-Slot-1'!$A$2:$A$1112=$C7)*('Attendance-Slot-1'!$G$2:$G$1112=AB$2),0)),"No Data")</f>
        <v>No Data</v>
      </c>
      <c r="AC7" s="13" t="str" cm="1">
        <f t="array" ref="AC7">IFERROR(INDEX('Attendance-Slot-2'!$Q$2:$Q$2595,MATCH(1,('Attendance-Slot-2'!$A$2:$A$2595=$C7)*('Attendance-Slot-2'!$G$2:$G$2595=AB$2),0)),"No Data")</f>
        <v>P-S2_Onsite</v>
      </c>
      <c r="AD7" s="133">
        <f>VLOOKUP($Q7,'Written Exam Marks'!$H:$Q,10,FALSE)</f>
        <v>6</v>
      </c>
      <c r="AE7" s="133">
        <f>VLOOKUP($Q7,'Written Exam Marks'!$H:$Q,9,FALSE)</f>
        <v>40</v>
      </c>
      <c r="AF7" s="13" t="str">
        <f t="shared" si="15"/>
        <v>Present</v>
      </c>
      <c r="AG7" s="13" t="str">
        <f t="shared" si="16"/>
        <v>P-S2_Onsite</v>
      </c>
      <c r="AH7" s="29">
        <v>15</v>
      </c>
      <c r="AI7" s="29">
        <v>6</v>
      </c>
      <c r="AJ7" s="29">
        <v>8</v>
      </c>
      <c r="AK7" s="29" t="s">
        <v>5</v>
      </c>
      <c r="AL7" s="29">
        <v>8</v>
      </c>
      <c r="AM7" s="29">
        <v>37</v>
      </c>
      <c r="AN7" s="131">
        <v>60</v>
      </c>
      <c r="AO7" s="36" t="s">
        <v>7179</v>
      </c>
      <c r="AP7" s="116" t="s">
        <v>1050</v>
      </c>
      <c r="AQ7" s="116" t="str">
        <f t="shared" si="17"/>
        <v>2025EB1100004-BDSDF108</v>
      </c>
      <c r="AR7" s="25" t="str">
        <f t="shared" si="18"/>
        <v>1 missed</v>
      </c>
      <c r="AS7" s="25" t="str">
        <f t="shared" si="19"/>
        <v>0 missed</v>
      </c>
      <c r="AT7" s="25">
        <f t="shared" si="20"/>
        <v>2</v>
      </c>
      <c r="AU7" s="25">
        <f t="shared" si="21"/>
        <v>2</v>
      </c>
      <c r="AV7" s="10">
        <f t="shared" si="22"/>
        <v>0.66666666666666663</v>
      </c>
      <c r="AW7" s="10">
        <f t="shared" si="23"/>
        <v>1</v>
      </c>
      <c r="AX7" s="25" t="str">
        <f t="shared" si="24"/>
        <v>1 missed</v>
      </c>
      <c r="AY7" s="25">
        <f t="shared" si="25"/>
        <v>4</v>
      </c>
      <c r="AZ7" s="10">
        <f t="shared" si="26"/>
        <v>0.8</v>
      </c>
      <c r="BA7" s="10" t="str">
        <f t="shared" si="27"/>
        <v>Q-2 A-2 || Q Total-3, A Total-2</v>
      </c>
      <c r="BB7" s="10" t="str" cm="1">
        <f t="array" ref="BB7">IFERROR(INDEX('Attendance-Slot-1'!$Q$2:$Q$1112,MATCH(1,('Attendance-Slot-1'!$A$2:$A$1112=$C7)*('Attendance-Slot-1'!$G$2:$G$1112=BB$2),0)),"No Data")</f>
        <v>No Data</v>
      </c>
      <c r="BC7" s="10" t="str" cm="1">
        <f t="array" ref="BC7">IFERROR(INDEX('Attendance-Slot-2'!$Q$2:$Q$2595,MATCH(1,('Attendance-Slot-2'!$A$2:$A$2595=$C7)*('Attendance-Slot-2'!$G$2:$G$2595=BB$2),0)),"No Data")</f>
        <v>P-S2_Onsite</v>
      </c>
      <c r="BD7" s="136">
        <f>VLOOKUP($AQ7,'Written Exam Marks'!$H:$Q,10,FALSE)</f>
        <v>12</v>
      </c>
      <c r="BE7" s="136">
        <f>VLOOKUP($AQ7,'Written Exam Marks'!$H:$Q,9,FALSE)</f>
        <v>40</v>
      </c>
      <c r="BF7" s="10" t="str">
        <f t="shared" si="28"/>
        <v>Present</v>
      </c>
      <c r="BG7" s="10" t="str">
        <f t="shared" si="29"/>
        <v>P-S2_Onsite</v>
      </c>
      <c r="BH7" s="129">
        <v>10</v>
      </c>
      <c r="BI7" s="129">
        <v>15</v>
      </c>
      <c r="BJ7" s="129">
        <v>15</v>
      </c>
      <c r="BK7" s="129">
        <v>20</v>
      </c>
      <c r="BL7" s="144">
        <v>60</v>
      </c>
      <c r="BM7" s="24">
        <v>60</v>
      </c>
      <c r="BN7" s="24" t="s">
        <v>1004</v>
      </c>
      <c r="BO7" s="118" t="s">
        <v>1063</v>
      </c>
      <c r="BP7" s="118" t="str">
        <f t="shared" si="1"/>
        <v>2025EB1100004-BDSDF114</v>
      </c>
      <c r="BQ7" s="24" t="str">
        <f t="shared" si="30"/>
        <v>0 missed</v>
      </c>
      <c r="BR7" s="24" t="str">
        <f t="shared" si="31"/>
        <v>0 missed</v>
      </c>
      <c r="BS7" s="24">
        <f t="shared" si="32"/>
        <v>3</v>
      </c>
      <c r="BT7" s="24">
        <f t="shared" si="33"/>
        <v>1</v>
      </c>
      <c r="BU7" s="14">
        <f t="shared" si="34"/>
        <v>1</v>
      </c>
      <c r="BV7" s="14">
        <f t="shared" si="35"/>
        <v>1</v>
      </c>
      <c r="BW7" s="24" t="str">
        <f t="shared" si="36"/>
        <v>0 missed</v>
      </c>
      <c r="BX7" s="24">
        <f t="shared" si="37"/>
        <v>4</v>
      </c>
      <c r="BY7" s="14">
        <f t="shared" si="38"/>
        <v>1</v>
      </c>
      <c r="BZ7" s="14" t="str">
        <f t="shared" si="39"/>
        <v>Q-3 A-1 || Q Total-3, A Total-1</v>
      </c>
      <c r="CA7" s="14" t="str" cm="1">
        <f t="array" ref="CA7">IFERROR(INDEX('Attendance-Slot-1'!$Q$2:$Q$1112,MATCH(1,('Attendance-Slot-1'!$A$2:$A$1112=$C7)*('Attendance-Slot-1'!$G$2:$G$1112=CA$2),0)),"No Data")</f>
        <v>P-S1_Onsite</v>
      </c>
      <c r="CB7" s="14" t="str" cm="1">
        <f t="array" ref="CB7">IFERROR(INDEX('Attendance-Slot-2'!$Q$2:$Q$2595,MATCH(1,('Attendance-Slot-2'!$A$2:$A$2595=$C7)*('Attendance-Slot-2'!$G$2:$G$2595=CA$2),0)),"No Data")</f>
        <v>No Data</v>
      </c>
      <c r="CC7" s="138">
        <f>VLOOKUP($BP7,'Written Exam Marks'!$H:$Q,10,FALSE)</f>
        <v>14</v>
      </c>
      <c r="CD7" s="138">
        <f>VLOOKUP($BP7,'Written Exam Marks'!$H:$Q,9,FALSE)</f>
        <v>40</v>
      </c>
      <c r="CE7" s="14" t="str">
        <f t="shared" si="40"/>
        <v>Present</v>
      </c>
      <c r="CF7" s="14" t="str">
        <f t="shared" si="41"/>
        <v>P-S1_Onsite</v>
      </c>
      <c r="CG7" s="130">
        <v>5</v>
      </c>
      <c r="CH7" s="130">
        <v>4.5</v>
      </c>
      <c r="CI7" s="130">
        <v>8.5</v>
      </c>
      <c r="CJ7" s="130" t="s">
        <v>5</v>
      </c>
      <c r="CK7" s="130">
        <v>10</v>
      </c>
      <c r="CL7" s="130" t="s">
        <v>5</v>
      </c>
      <c r="CM7" s="145">
        <v>28</v>
      </c>
      <c r="CN7" s="130">
        <v>50</v>
      </c>
      <c r="CO7" s="27" t="s">
        <v>1005</v>
      </c>
      <c r="CP7" s="119" t="s">
        <v>1044</v>
      </c>
      <c r="CQ7" s="119" t="str">
        <f t="shared" si="2"/>
        <v>2025EB1100004-BDSDF112</v>
      </c>
      <c r="CR7" s="27" t="str">
        <f t="shared" si="42"/>
        <v>0 missed</v>
      </c>
      <c r="CS7" s="27" t="str">
        <f t="shared" si="43"/>
        <v>1 missed</v>
      </c>
      <c r="CT7" s="27">
        <f t="shared" si="44"/>
        <v>2</v>
      </c>
      <c r="CU7" s="27">
        <f t="shared" si="45"/>
        <v>1</v>
      </c>
      <c r="CV7" s="15">
        <f t="shared" si="46"/>
        <v>1</v>
      </c>
      <c r="CW7" s="15">
        <f t="shared" si="47"/>
        <v>0.5</v>
      </c>
      <c r="CX7" s="27" t="str">
        <f t="shared" si="48"/>
        <v>1 missed</v>
      </c>
      <c r="CY7" s="27">
        <f t="shared" si="49"/>
        <v>3</v>
      </c>
      <c r="CZ7" s="15">
        <f t="shared" si="50"/>
        <v>0.75</v>
      </c>
      <c r="DA7" s="15" t="str">
        <f t="shared" si="51"/>
        <v>Q-2 A-1 || Q Total-2, A Total-2</v>
      </c>
      <c r="DB7" s="15" t="str" cm="1">
        <f t="array" ref="DB7">IFERROR(INDEX('Attendance-Slot-1'!$Q$2:$Q$1112,MATCH(1,('Attendance-Slot-1'!$A$2:$A$1112=$C7)*('Attendance-Slot-1'!$G$2:$G$1112=DB$2),0)),"No Data")</f>
        <v>P-S1_Onsite</v>
      </c>
      <c r="DC7" s="15" t="str" cm="1">
        <f t="array" ref="DC7">IFERROR(INDEX('Attendance-Slot-2'!$Q$2:$Q$2595,MATCH(1,('Attendance-Slot-2'!$A$2:$A$2595=$C7)*('Attendance-Slot-2'!$G$2:$G$2595=DB$2),0)),"No Data")</f>
        <v>No Data</v>
      </c>
      <c r="DD7" s="139">
        <f>VLOOKUP($CQ7,'Written Exam Marks'!$H:$Q,10,FALSE)</f>
        <v>29</v>
      </c>
      <c r="DE7" s="139">
        <f>VLOOKUP($CQ7,'Written Exam Marks'!$H:$Q,9,FALSE)</f>
        <v>50</v>
      </c>
      <c r="DF7" s="15" t="str">
        <f t="shared" si="52"/>
        <v>Present</v>
      </c>
      <c r="DG7" s="15" t="str">
        <f t="shared" si="53"/>
        <v>P-S1_Onsite</v>
      </c>
      <c r="DH7" s="139">
        <v>90</v>
      </c>
      <c r="DI7" s="139">
        <v>90</v>
      </c>
      <c r="DJ7" s="139">
        <v>100</v>
      </c>
      <c r="DK7" s="3" t="str">
        <f t="shared" si="3"/>
        <v>P-2, A-0, No Data-2</v>
      </c>
      <c r="DL7" s="3" t="str">
        <f t="shared" si="4"/>
        <v>P-2, A-0, No Data-2</v>
      </c>
      <c r="DM7" s="1" t="str">
        <f t="shared" si="54"/>
        <v>P-S2_Onsite</v>
      </c>
      <c r="DN7" s="1" t="str">
        <f t="shared" si="55"/>
        <v>P-S1_Onsite</v>
      </c>
      <c r="DO7" s="1" t="str">
        <f t="shared" si="56"/>
        <v>P-S2_Onsite</v>
      </c>
      <c r="DP7" s="1" t="str">
        <f t="shared" si="57"/>
        <v>P-S1_Onsite</v>
      </c>
      <c r="DQ7" s="1" t="str">
        <f t="shared" si="58"/>
        <v>P-4, A-0, No Data-0</v>
      </c>
      <c r="DR7" s="39">
        <f t="shared" si="59"/>
        <v>0</v>
      </c>
      <c r="DS7" s="34" t="s">
        <v>7217</v>
      </c>
      <c r="DT7" s="39" t="s">
        <v>7363</v>
      </c>
      <c r="DU7" s="30" t="s">
        <v>15</v>
      </c>
      <c r="DV7" s="30"/>
    </row>
    <row r="8" spans="1:126" x14ac:dyDescent="0.25">
      <c r="A8" s="1">
        <v>5</v>
      </c>
      <c r="B8" s="1" t="s">
        <v>1000</v>
      </c>
      <c r="C8" s="1" t="s">
        <v>18</v>
      </c>
      <c r="D8" s="1" t="s">
        <v>19</v>
      </c>
      <c r="E8" s="1" t="s">
        <v>20</v>
      </c>
      <c r="F8" s="1" t="s">
        <v>7201</v>
      </c>
      <c r="G8" s="1" t="s">
        <v>1067</v>
      </c>
      <c r="H8" s="143" t="s">
        <v>5</v>
      </c>
      <c r="I8" s="143" t="s">
        <v>5</v>
      </c>
      <c r="J8" s="143" t="s">
        <v>5</v>
      </c>
      <c r="K8" s="143" t="s">
        <v>5</v>
      </c>
      <c r="L8" s="132" t="s">
        <v>5</v>
      </c>
      <c r="M8" s="132">
        <v>1.6</v>
      </c>
      <c r="N8" s="26">
        <v>60</v>
      </c>
      <c r="O8" s="26" t="s">
        <v>997</v>
      </c>
      <c r="P8" s="120" t="s">
        <v>1034</v>
      </c>
      <c r="Q8" s="13" t="str">
        <f t="shared" si="5"/>
        <v>2025EB1100005-BDSDF113</v>
      </c>
      <c r="R8" s="26" t="str">
        <f t="shared" si="6"/>
        <v>4 missed</v>
      </c>
      <c r="S8" s="26" t="str">
        <f t="shared" si="0"/>
        <v>1 missed</v>
      </c>
      <c r="T8" s="26">
        <f t="shared" si="7"/>
        <v>0</v>
      </c>
      <c r="U8" s="26">
        <f t="shared" si="8"/>
        <v>0</v>
      </c>
      <c r="V8" s="13">
        <f t="shared" si="9"/>
        <v>0</v>
      </c>
      <c r="W8" s="13">
        <f t="shared" si="10"/>
        <v>0</v>
      </c>
      <c r="X8" s="26" t="str">
        <f t="shared" si="11"/>
        <v>5 missed</v>
      </c>
      <c r="Y8" s="26">
        <f t="shared" si="12"/>
        <v>0</v>
      </c>
      <c r="Z8" s="13">
        <f t="shared" si="13"/>
        <v>0</v>
      </c>
      <c r="AA8" s="15" t="str">
        <f t="shared" si="14"/>
        <v>Q-0 A-0 || Q Total-4, A Total-1</v>
      </c>
      <c r="AB8" s="13" t="str" cm="1">
        <f t="array" ref="AB8">IFERROR(INDEX('Attendance-Slot-1'!$Q$2:$Q$1112,MATCH(1,('Attendance-Slot-1'!$A$2:$A$1112=$C8)*('Attendance-Slot-1'!$G$2:$G$1112=AB$2),0)),"No Data")</f>
        <v>No Data</v>
      </c>
      <c r="AC8" s="13" t="str" cm="1">
        <f t="array" ref="AC8">IFERROR(INDEX('Attendance-Slot-2'!$Q$2:$Q$2595,MATCH(1,('Attendance-Slot-2'!$A$2:$A$2595=$C8)*('Attendance-Slot-2'!$G$2:$G$2595=AB$2),0)),"No Data")</f>
        <v>P-S2_Onsite</v>
      </c>
      <c r="AD8" s="133">
        <f>VLOOKUP($Q8,'Written Exam Marks'!$H:$Q,10,FALSE)</f>
        <v>3</v>
      </c>
      <c r="AE8" s="133">
        <f>VLOOKUP($Q8,'Written Exam Marks'!$H:$Q,9,FALSE)</f>
        <v>40</v>
      </c>
      <c r="AF8" s="13" t="str">
        <f t="shared" si="15"/>
        <v>Present</v>
      </c>
      <c r="AG8" s="13" t="str">
        <f t="shared" si="16"/>
        <v>P-S2_Onsite</v>
      </c>
      <c r="AH8" s="29" t="s">
        <v>5</v>
      </c>
      <c r="AI8" s="29" t="s">
        <v>5</v>
      </c>
      <c r="AJ8" s="29" t="s">
        <v>5</v>
      </c>
      <c r="AK8" s="29" t="s">
        <v>5</v>
      </c>
      <c r="AL8" s="29">
        <v>7</v>
      </c>
      <c r="AM8" s="29">
        <v>7</v>
      </c>
      <c r="AN8" s="131">
        <v>60</v>
      </c>
      <c r="AO8" s="36" t="s">
        <v>7179</v>
      </c>
      <c r="AP8" s="116" t="s">
        <v>1050</v>
      </c>
      <c r="AQ8" s="116" t="str">
        <f t="shared" si="17"/>
        <v>2025EB1100005-BDSDF108</v>
      </c>
      <c r="AR8" s="25" t="str">
        <f t="shared" si="18"/>
        <v>2 missed</v>
      </c>
      <c r="AS8" s="25" t="str">
        <f t="shared" si="19"/>
        <v>2 missed</v>
      </c>
      <c r="AT8" s="25">
        <f t="shared" si="20"/>
        <v>1</v>
      </c>
      <c r="AU8" s="25">
        <f t="shared" si="21"/>
        <v>0</v>
      </c>
      <c r="AV8" s="10">
        <f t="shared" si="22"/>
        <v>0.33333333333333331</v>
      </c>
      <c r="AW8" s="10">
        <f t="shared" si="23"/>
        <v>0</v>
      </c>
      <c r="AX8" s="25" t="str">
        <f t="shared" si="24"/>
        <v>4 missed</v>
      </c>
      <c r="AY8" s="25">
        <f t="shared" si="25"/>
        <v>1</v>
      </c>
      <c r="AZ8" s="10">
        <f t="shared" si="26"/>
        <v>0.2</v>
      </c>
      <c r="BA8" s="10" t="str">
        <f t="shared" si="27"/>
        <v>Q-1 A-0 || Q Total-3, A Total-2</v>
      </c>
      <c r="BB8" s="10" t="str" cm="1">
        <f t="array" ref="BB8">IFERROR(INDEX('Attendance-Slot-1'!$Q$2:$Q$1112,MATCH(1,('Attendance-Slot-1'!$A$2:$A$1112=$C8)*('Attendance-Slot-1'!$G$2:$G$1112=BB$2),0)),"No Data")</f>
        <v>P-S1_Onsite</v>
      </c>
      <c r="BC8" s="10" t="str" cm="1">
        <f t="array" ref="BC8">IFERROR(INDEX('Attendance-Slot-2'!$Q$2:$Q$2595,MATCH(1,('Attendance-Slot-2'!$A$2:$A$2595=$C8)*('Attendance-Slot-2'!$G$2:$G$2595=BB$2),0)),"No Data")</f>
        <v>No Data</v>
      </c>
      <c r="BD8" s="136">
        <f>VLOOKUP($AQ8,'Written Exam Marks'!$H:$Q,10,FALSE)</f>
        <v>14</v>
      </c>
      <c r="BE8" s="136">
        <f>VLOOKUP($AQ8,'Written Exam Marks'!$H:$Q,9,FALSE)</f>
        <v>40</v>
      </c>
      <c r="BF8" s="10" t="str">
        <f t="shared" si="28"/>
        <v>Present</v>
      </c>
      <c r="BG8" s="10" t="str">
        <f t="shared" si="29"/>
        <v>P-S1_Onsite</v>
      </c>
      <c r="BH8" s="129">
        <v>5</v>
      </c>
      <c r="BI8" s="129" t="s">
        <v>5</v>
      </c>
      <c r="BJ8" s="129" t="s">
        <v>5</v>
      </c>
      <c r="BK8" s="129" t="s">
        <v>5</v>
      </c>
      <c r="BL8" s="144">
        <v>5</v>
      </c>
      <c r="BM8" s="24">
        <v>60</v>
      </c>
      <c r="BN8" s="24" t="s">
        <v>1004</v>
      </c>
      <c r="BO8" s="118" t="s">
        <v>1063</v>
      </c>
      <c r="BP8" s="118" t="str">
        <f t="shared" si="1"/>
        <v>2025EB1100005-BDSDF114</v>
      </c>
      <c r="BQ8" s="24" t="str">
        <f t="shared" si="30"/>
        <v>2 missed</v>
      </c>
      <c r="BR8" s="24" t="str">
        <f t="shared" si="31"/>
        <v>1 missed</v>
      </c>
      <c r="BS8" s="24">
        <f t="shared" si="32"/>
        <v>1</v>
      </c>
      <c r="BT8" s="24">
        <f t="shared" si="33"/>
        <v>0</v>
      </c>
      <c r="BU8" s="14">
        <f t="shared" si="34"/>
        <v>0.33333333333333331</v>
      </c>
      <c r="BV8" s="14">
        <f t="shared" si="35"/>
        <v>0</v>
      </c>
      <c r="BW8" s="24" t="str">
        <f t="shared" si="36"/>
        <v>3 missed</v>
      </c>
      <c r="BX8" s="24">
        <f t="shared" si="37"/>
        <v>1</v>
      </c>
      <c r="BY8" s="14">
        <f t="shared" si="38"/>
        <v>0.25</v>
      </c>
      <c r="BZ8" s="14" t="str">
        <f t="shared" si="39"/>
        <v>Q-1 A-0 || Q Total-3, A Total-1</v>
      </c>
      <c r="CA8" s="14" t="str" cm="1">
        <f t="array" ref="CA8">IFERROR(INDEX('Attendance-Slot-1'!$Q$2:$Q$1112,MATCH(1,('Attendance-Slot-1'!$A$2:$A$1112=$C8)*('Attendance-Slot-1'!$G$2:$G$1112=CA$2),0)),"No Data")</f>
        <v>No Data</v>
      </c>
      <c r="CB8" s="14" t="str" cm="1">
        <f t="array" ref="CB8">IFERROR(INDEX('Attendance-Slot-2'!$Q$2:$Q$2595,MATCH(1,('Attendance-Slot-2'!$A$2:$A$2595=$C8)*('Attendance-Slot-2'!$G$2:$G$2595=CA$2),0)),"No Data")</f>
        <v>P-S2_Onsite</v>
      </c>
      <c r="CC8" s="138">
        <f>VLOOKUP($BP8,'Written Exam Marks'!$H:$Q,10,FALSE)</f>
        <v>4</v>
      </c>
      <c r="CD8" s="138">
        <f>VLOOKUP($BP8,'Written Exam Marks'!$H:$Q,9,FALSE)</f>
        <v>40</v>
      </c>
      <c r="CE8" s="14" t="str">
        <f t="shared" si="40"/>
        <v>Present</v>
      </c>
      <c r="CF8" s="14" t="str">
        <f t="shared" si="41"/>
        <v>P-S2_Onsite</v>
      </c>
      <c r="CG8" s="130">
        <v>1.5</v>
      </c>
      <c r="CH8" s="130" t="s">
        <v>5</v>
      </c>
      <c r="CI8" s="130" t="s">
        <v>5</v>
      </c>
      <c r="CJ8" s="130" t="s">
        <v>5</v>
      </c>
      <c r="CK8" s="130" t="s">
        <v>5</v>
      </c>
      <c r="CL8" s="130" t="s">
        <v>5</v>
      </c>
      <c r="CM8" s="145">
        <v>1.5</v>
      </c>
      <c r="CN8" s="130">
        <v>50</v>
      </c>
      <c r="CO8" s="27" t="s">
        <v>1005</v>
      </c>
      <c r="CP8" s="119" t="s">
        <v>1044</v>
      </c>
      <c r="CQ8" s="119" t="str">
        <f t="shared" si="2"/>
        <v>2025EB1100005-BDSDF112</v>
      </c>
      <c r="CR8" s="27" t="str">
        <f t="shared" si="42"/>
        <v>1 missed</v>
      </c>
      <c r="CS8" s="27" t="str">
        <f t="shared" si="43"/>
        <v>2 missed</v>
      </c>
      <c r="CT8" s="27">
        <f t="shared" si="44"/>
        <v>1</v>
      </c>
      <c r="CU8" s="27">
        <f t="shared" si="45"/>
        <v>0</v>
      </c>
      <c r="CV8" s="15">
        <f t="shared" si="46"/>
        <v>0.5</v>
      </c>
      <c r="CW8" s="15">
        <f t="shared" si="47"/>
        <v>0</v>
      </c>
      <c r="CX8" s="27" t="str">
        <f t="shared" si="48"/>
        <v>3 missed</v>
      </c>
      <c r="CY8" s="27">
        <f t="shared" si="49"/>
        <v>1</v>
      </c>
      <c r="CZ8" s="15">
        <f t="shared" si="50"/>
        <v>0.25</v>
      </c>
      <c r="DA8" s="15" t="str">
        <f t="shared" si="51"/>
        <v>Q-1 A-0 || Q Total-2, A Total-2</v>
      </c>
      <c r="DB8" s="15" t="str" cm="1">
        <f t="array" ref="DB8">IFERROR(INDEX('Attendance-Slot-1'!$Q$2:$Q$1112,MATCH(1,('Attendance-Slot-1'!$A$2:$A$1112=$C8)*('Attendance-Slot-1'!$G$2:$G$1112=DB$2),0)),"No Data")</f>
        <v>P-S1_Onsite</v>
      </c>
      <c r="DC8" s="15" t="str" cm="1">
        <f t="array" ref="DC8">IFERROR(INDEX('Attendance-Slot-2'!$Q$2:$Q$2595,MATCH(1,('Attendance-Slot-2'!$A$2:$A$2595=$C8)*('Attendance-Slot-2'!$G$2:$G$2595=DB$2),0)),"No Data")</f>
        <v>No Data</v>
      </c>
      <c r="DD8" s="139">
        <f>VLOOKUP($CQ8,'Written Exam Marks'!$H:$Q,10,FALSE)</f>
        <v>24</v>
      </c>
      <c r="DE8" s="139">
        <f>VLOOKUP($CQ8,'Written Exam Marks'!$H:$Q,9,FALSE)</f>
        <v>50</v>
      </c>
      <c r="DF8" s="15" t="str">
        <f t="shared" si="52"/>
        <v>Present</v>
      </c>
      <c r="DG8" s="15" t="str">
        <f t="shared" si="53"/>
        <v>P-S1_Onsite</v>
      </c>
      <c r="DH8" s="139">
        <v>90</v>
      </c>
      <c r="DI8" s="139">
        <v>90</v>
      </c>
      <c r="DJ8" s="139">
        <v>100</v>
      </c>
      <c r="DK8" s="3" t="str">
        <f t="shared" si="3"/>
        <v>P-2, A-0, No Data-2</v>
      </c>
      <c r="DL8" s="3" t="str">
        <f t="shared" si="4"/>
        <v>P-2, A-0, No Data-2</v>
      </c>
      <c r="DM8" s="1" t="str">
        <f t="shared" si="54"/>
        <v>P-S2_Onsite</v>
      </c>
      <c r="DN8" s="1" t="str">
        <f t="shared" si="55"/>
        <v>P-S1_Onsite</v>
      </c>
      <c r="DO8" s="1" t="str">
        <f t="shared" si="56"/>
        <v>P-S1_Onsite</v>
      </c>
      <c r="DP8" s="1" t="str">
        <f t="shared" si="57"/>
        <v>P-S2_Onsite</v>
      </c>
      <c r="DQ8" s="1" t="str">
        <f t="shared" si="58"/>
        <v>P-4, A-0, No Data-0</v>
      </c>
      <c r="DR8" s="39">
        <f t="shared" si="59"/>
        <v>0</v>
      </c>
      <c r="DS8" s="34" t="s">
        <v>7217</v>
      </c>
      <c r="DT8" s="39" t="s">
        <v>7363</v>
      </c>
      <c r="DU8" s="30" t="s">
        <v>18</v>
      </c>
      <c r="DV8" s="30"/>
    </row>
    <row r="9" spans="1:126" x14ac:dyDescent="0.25">
      <c r="A9" s="1">
        <v>6</v>
      </c>
      <c r="B9" s="1" t="s">
        <v>1000</v>
      </c>
      <c r="C9" s="1" t="s">
        <v>21</v>
      </c>
      <c r="D9" s="1" t="s">
        <v>22</v>
      </c>
      <c r="E9" s="1" t="s">
        <v>23</v>
      </c>
      <c r="F9" s="1" t="s">
        <v>7201</v>
      </c>
      <c r="G9" s="1" t="s">
        <v>1073</v>
      </c>
      <c r="H9" s="143">
        <v>5.6</v>
      </c>
      <c r="I9" s="143" t="s">
        <v>5</v>
      </c>
      <c r="J9" s="143">
        <v>8</v>
      </c>
      <c r="K9" s="143">
        <v>8</v>
      </c>
      <c r="L9" s="132">
        <v>28</v>
      </c>
      <c r="M9" s="132">
        <v>49.6</v>
      </c>
      <c r="N9" s="26">
        <v>60</v>
      </c>
      <c r="O9" s="26" t="s">
        <v>997</v>
      </c>
      <c r="P9" s="120" t="s">
        <v>1034</v>
      </c>
      <c r="Q9" s="13" t="str">
        <f t="shared" si="5"/>
        <v>2025EB1100006-BDSDF113</v>
      </c>
      <c r="R9" s="26" t="str">
        <f t="shared" si="6"/>
        <v>1 missed</v>
      </c>
      <c r="S9" s="26" t="str">
        <f t="shared" si="0"/>
        <v>0 missed</v>
      </c>
      <c r="T9" s="26">
        <f t="shared" si="7"/>
        <v>3</v>
      </c>
      <c r="U9" s="26">
        <f t="shared" si="8"/>
        <v>1</v>
      </c>
      <c r="V9" s="13">
        <f t="shared" si="9"/>
        <v>0.75</v>
      </c>
      <c r="W9" s="13">
        <f t="shared" si="10"/>
        <v>1</v>
      </c>
      <c r="X9" s="26" t="str">
        <f t="shared" si="11"/>
        <v>1 missed</v>
      </c>
      <c r="Y9" s="26">
        <f t="shared" si="12"/>
        <v>4</v>
      </c>
      <c r="Z9" s="13">
        <f t="shared" si="13"/>
        <v>0.8</v>
      </c>
      <c r="AA9" s="15" t="str">
        <f t="shared" si="14"/>
        <v>Q-3 A-1 || Q Total-4, A Total-1</v>
      </c>
      <c r="AB9" s="13" t="str" cm="1">
        <f t="array" ref="AB9">IFERROR(INDEX('Attendance-Slot-1'!$Q$2:$Q$1112,MATCH(1,('Attendance-Slot-1'!$A$2:$A$1112=$C9)*('Attendance-Slot-1'!$G$2:$G$1112=AB$2),0)),"No Data")</f>
        <v>P-S1_Onsite</v>
      </c>
      <c r="AC9" s="13" t="str" cm="1">
        <f t="array" ref="AC9">IFERROR(INDEX('Attendance-Slot-2'!$Q$2:$Q$2595,MATCH(1,('Attendance-Slot-2'!$A$2:$A$2595=$C9)*('Attendance-Slot-2'!$G$2:$G$2595=AB$2),0)),"No Data")</f>
        <v>No Data</v>
      </c>
      <c r="AD9" s="133">
        <f>VLOOKUP($Q9,'Written Exam Marks'!$H:$Q,10,FALSE)</f>
        <v>10</v>
      </c>
      <c r="AE9" s="133">
        <f>VLOOKUP($Q9,'Written Exam Marks'!$H:$Q,9,FALSE)</f>
        <v>40</v>
      </c>
      <c r="AF9" s="13" t="str">
        <f t="shared" si="15"/>
        <v>Present</v>
      </c>
      <c r="AG9" s="13" t="str">
        <f t="shared" si="16"/>
        <v>P-S1_Onsite</v>
      </c>
      <c r="AH9" s="29">
        <v>14</v>
      </c>
      <c r="AI9" s="29">
        <v>13</v>
      </c>
      <c r="AJ9" s="29">
        <v>9.3333333330000006</v>
      </c>
      <c r="AK9" s="29">
        <v>10</v>
      </c>
      <c r="AL9" s="29">
        <v>10</v>
      </c>
      <c r="AM9" s="29">
        <v>56.333333332999999</v>
      </c>
      <c r="AN9" s="131">
        <v>60</v>
      </c>
      <c r="AO9" s="36" t="s">
        <v>7179</v>
      </c>
      <c r="AP9" s="116" t="s">
        <v>1050</v>
      </c>
      <c r="AQ9" s="116" t="str">
        <f t="shared" si="17"/>
        <v>2025EB1100006-BDSDF108</v>
      </c>
      <c r="AR9" s="25" t="str">
        <f t="shared" si="18"/>
        <v>0 missed</v>
      </c>
      <c r="AS9" s="25" t="str">
        <f t="shared" si="19"/>
        <v>0 missed</v>
      </c>
      <c r="AT9" s="25">
        <f t="shared" si="20"/>
        <v>3</v>
      </c>
      <c r="AU9" s="25">
        <f t="shared" si="21"/>
        <v>2</v>
      </c>
      <c r="AV9" s="10">
        <f t="shared" si="22"/>
        <v>1</v>
      </c>
      <c r="AW9" s="10">
        <f t="shared" si="23"/>
        <v>1</v>
      </c>
      <c r="AX9" s="25" t="str">
        <f t="shared" si="24"/>
        <v>0 missed</v>
      </c>
      <c r="AY9" s="25">
        <f t="shared" si="25"/>
        <v>5</v>
      </c>
      <c r="AZ9" s="10">
        <f t="shared" si="26"/>
        <v>1</v>
      </c>
      <c r="BA9" s="10" t="str">
        <f t="shared" si="27"/>
        <v>Q-3 A-2 || Q Total-3, A Total-2</v>
      </c>
      <c r="BB9" s="10" t="str" cm="1">
        <f t="array" ref="BB9">IFERROR(INDEX('Attendance-Slot-1'!$Q$2:$Q$1112,MATCH(1,('Attendance-Slot-1'!$A$2:$A$1112=$C9)*('Attendance-Slot-1'!$G$2:$G$1112=BB$2),0)),"No Data")</f>
        <v>P-S1_Onsite</v>
      </c>
      <c r="BC9" s="10" t="str" cm="1">
        <f t="array" ref="BC9">IFERROR(INDEX('Attendance-Slot-2'!$Q$2:$Q$2595,MATCH(1,('Attendance-Slot-2'!$A$2:$A$2595=$C9)*('Attendance-Slot-2'!$G$2:$G$2595=BB$2),0)),"No Data")</f>
        <v>No Data</v>
      </c>
      <c r="BD9" s="136">
        <f>VLOOKUP($AQ9,'Written Exam Marks'!$H:$Q,10,FALSE)</f>
        <v>10.5</v>
      </c>
      <c r="BE9" s="136">
        <f>VLOOKUP($AQ9,'Written Exam Marks'!$H:$Q,9,FALSE)</f>
        <v>40</v>
      </c>
      <c r="BF9" s="10" t="str">
        <f t="shared" si="28"/>
        <v>Present</v>
      </c>
      <c r="BG9" s="10" t="str">
        <f t="shared" si="29"/>
        <v>P-S1_Onsite</v>
      </c>
      <c r="BH9" s="129">
        <v>10</v>
      </c>
      <c r="BI9" s="129">
        <v>15</v>
      </c>
      <c r="BJ9" s="129">
        <v>15</v>
      </c>
      <c r="BK9" s="129">
        <v>17</v>
      </c>
      <c r="BL9" s="144">
        <v>57</v>
      </c>
      <c r="BM9" s="24">
        <v>60</v>
      </c>
      <c r="BN9" s="24" t="s">
        <v>1004</v>
      </c>
      <c r="BO9" s="118" t="s">
        <v>1063</v>
      </c>
      <c r="BP9" s="118" t="str">
        <f t="shared" si="1"/>
        <v>2025EB1100006-BDSDF114</v>
      </c>
      <c r="BQ9" s="24" t="str">
        <f t="shared" si="30"/>
        <v>0 missed</v>
      </c>
      <c r="BR9" s="24" t="str">
        <f t="shared" si="31"/>
        <v>0 missed</v>
      </c>
      <c r="BS9" s="24">
        <f t="shared" si="32"/>
        <v>3</v>
      </c>
      <c r="BT9" s="24">
        <f t="shared" si="33"/>
        <v>1</v>
      </c>
      <c r="BU9" s="14">
        <f t="shared" si="34"/>
        <v>1</v>
      </c>
      <c r="BV9" s="14">
        <f t="shared" si="35"/>
        <v>1</v>
      </c>
      <c r="BW9" s="24" t="str">
        <f t="shared" si="36"/>
        <v>0 missed</v>
      </c>
      <c r="BX9" s="24">
        <f t="shared" si="37"/>
        <v>4</v>
      </c>
      <c r="BY9" s="14">
        <f t="shared" si="38"/>
        <v>1</v>
      </c>
      <c r="BZ9" s="14" t="str">
        <f t="shared" si="39"/>
        <v>Q-3 A-1 || Q Total-3, A Total-1</v>
      </c>
      <c r="CA9" s="14" t="str" cm="1">
        <f t="array" ref="CA9">IFERROR(INDEX('Attendance-Slot-1'!$Q$2:$Q$1112,MATCH(1,('Attendance-Slot-1'!$A$2:$A$1112=$C9)*('Attendance-Slot-1'!$G$2:$G$1112=CA$2),0)),"No Data")</f>
        <v>P-S1_Onsite</v>
      </c>
      <c r="CB9" s="14" t="str" cm="1">
        <f t="array" ref="CB9">IFERROR(INDEX('Attendance-Slot-2'!$Q$2:$Q$2595,MATCH(1,('Attendance-Slot-2'!$A$2:$A$2595=$C9)*('Attendance-Slot-2'!$G$2:$G$2595=CA$2),0)),"No Data")</f>
        <v>No Data</v>
      </c>
      <c r="CC9" s="138">
        <f>VLOOKUP($BP9,'Written Exam Marks'!$H:$Q,10,FALSE)</f>
        <v>19.5</v>
      </c>
      <c r="CD9" s="138">
        <f>VLOOKUP($BP9,'Written Exam Marks'!$H:$Q,9,FALSE)</f>
        <v>40</v>
      </c>
      <c r="CE9" s="14" t="str">
        <f t="shared" si="40"/>
        <v>Present</v>
      </c>
      <c r="CF9" s="14" t="str">
        <f t="shared" si="41"/>
        <v>P-S1_Onsite</v>
      </c>
      <c r="CG9" s="130">
        <v>4.5</v>
      </c>
      <c r="CH9" s="130">
        <v>4</v>
      </c>
      <c r="CI9" s="130">
        <v>7</v>
      </c>
      <c r="CJ9" s="130">
        <v>8</v>
      </c>
      <c r="CK9" s="130" t="s">
        <v>5</v>
      </c>
      <c r="CL9" s="130" t="s">
        <v>5</v>
      </c>
      <c r="CM9" s="145">
        <v>23.5</v>
      </c>
      <c r="CN9" s="130">
        <v>50</v>
      </c>
      <c r="CO9" s="27" t="s">
        <v>1005</v>
      </c>
      <c r="CP9" s="119" t="s">
        <v>1044</v>
      </c>
      <c r="CQ9" s="119" t="str">
        <f t="shared" si="2"/>
        <v>2025EB1100006-BDSDF112</v>
      </c>
      <c r="CR9" s="27" t="str">
        <f t="shared" si="42"/>
        <v>0 missed</v>
      </c>
      <c r="CS9" s="27" t="str">
        <f t="shared" si="43"/>
        <v>0 missed</v>
      </c>
      <c r="CT9" s="27">
        <f t="shared" si="44"/>
        <v>2</v>
      </c>
      <c r="CU9" s="27">
        <f t="shared" si="45"/>
        <v>2</v>
      </c>
      <c r="CV9" s="15">
        <f t="shared" si="46"/>
        <v>1</v>
      </c>
      <c r="CW9" s="15">
        <f t="shared" si="47"/>
        <v>1</v>
      </c>
      <c r="CX9" s="27" t="str">
        <f t="shared" si="48"/>
        <v>0 missed</v>
      </c>
      <c r="CY9" s="27">
        <f t="shared" si="49"/>
        <v>4</v>
      </c>
      <c r="CZ9" s="15">
        <f t="shared" si="50"/>
        <v>1</v>
      </c>
      <c r="DA9" s="15" t="str">
        <f t="shared" si="51"/>
        <v>Q-2 A-2 || Q Total-2, A Total-2</v>
      </c>
      <c r="DB9" s="15" t="str" cm="1">
        <f t="array" ref="DB9">IFERROR(INDEX('Attendance-Slot-1'!$Q$2:$Q$1112,MATCH(1,('Attendance-Slot-1'!$A$2:$A$1112=$C9)*('Attendance-Slot-1'!$G$2:$G$1112=DB$2),0)),"No Data")</f>
        <v>P-S1_Onsite</v>
      </c>
      <c r="DC9" s="15" t="str" cm="1">
        <f t="array" ref="DC9">IFERROR(INDEX('Attendance-Slot-2'!$Q$2:$Q$2595,MATCH(1,('Attendance-Slot-2'!$A$2:$A$2595=$C9)*('Attendance-Slot-2'!$G$2:$G$2595=DB$2),0)),"No Data")</f>
        <v>No Data</v>
      </c>
      <c r="DD9" s="139">
        <f>VLOOKUP($CQ9,'Written Exam Marks'!$H:$Q,10,FALSE)</f>
        <v>30</v>
      </c>
      <c r="DE9" s="139">
        <f>VLOOKUP($CQ9,'Written Exam Marks'!$H:$Q,9,FALSE)</f>
        <v>50</v>
      </c>
      <c r="DF9" s="15" t="str">
        <f t="shared" si="52"/>
        <v>Present</v>
      </c>
      <c r="DG9" s="15" t="str">
        <f t="shared" si="53"/>
        <v>P-S1_Onsite</v>
      </c>
      <c r="DH9" s="139">
        <v>90</v>
      </c>
      <c r="DI9" s="139">
        <v>90</v>
      </c>
      <c r="DJ9" s="139">
        <v>100</v>
      </c>
      <c r="DK9" s="3" t="str">
        <f t="shared" si="3"/>
        <v>P-4, A-0, No Data-0</v>
      </c>
      <c r="DL9" s="3" t="str">
        <f t="shared" si="4"/>
        <v>P-0, A-0, No Data-4</v>
      </c>
      <c r="DM9" s="1" t="str">
        <f t="shared" si="54"/>
        <v>P-S1_Onsite</v>
      </c>
      <c r="DN9" s="1" t="str">
        <f t="shared" si="55"/>
        <v>P-S1_Onsite</v>
      </c>
      <c r="DO9" s="1" t="str">
        <f t="shared" si="56"/>
        <v>P-S1_Onsite</v>
      </c>
      <c r="DP9" s="1" t="str">
        <f t="shared" si="57"/>
        <v>P-S1_Onsite</v>
      </c>
      <c r="DQ9" s="1" t="str">
        <f t="shared" si="58"/>
        <v>P-4, A-0, No Data-0</v>
      </c>
      <c r="DR9" s="39">
        <f t="shared" si="59"/>
        <v>0</v>
      </c>
      <c r="DS9" s="34" t="s">
        <v>7217</v>
      </c>
      <c r="DT9" s="39" t="s">
        <v>7363</v>
      </c>
      <c r="DU9" s="30" t="s">
        <v>21</v>
      </c>
      <c r="DV9" s="30"/>
    </row>
    <row r="10" spans="1:126" x14ac:dyDescent="0.25">
      <c r="A10" s="1">
        <v>7</v>
      </c>
      <c r="B10" s="1" t="s">
        <v>1000</v>
      </c>
      <c r="C10" s="1" t="s">
        <v>24</v>
      </c>
      <c r="D10" s="1" t="s">
        <v>25</v>
      </c>
      <c r="E10" s="1" t="s">
        <v>26</v>
      </c>
      <c r="F10" s="1" t="s">
        <v>7201</v>
      </c>
      <c r="G10" s="1" t="s">
        <v>1081</v>
      </c>
      <c r="H10" s="143" t="s">
        <v>5</v>
      </c>
      <c r="I10" s="143" t="s">
        <v>5</v>
      </c>
      <c r="J10" s="143" t="s">
        <v>5</v>
      </c>
      <c r="K10" s="143" t="s">
        <v>5</v>
      </c>
      <c r="L10" s="132" t="s">
        <v>5</v>
      </c>
      <c r="M10" s="132">
        <v>1.6</v>
      </c>
      <c r="N10" s="26">
        <v>60</v>
      </c>
      <c r="O10" s="26" t="s">
        <v>997</v>
      </c>
      <c r="P10" s="120" t="s">
        <v>1034</v>
      </c>
      <c r="Q10" s="13" t="str">
        <f t="shared" si="5"/>
        <v>2025EB1100007-BDSDF113</v>
      </c>
      <c r="R10" s="26" t="str">
        <f t="shared" si="6"/>
        <v>4 missed</v>
      </c>
      <c r="S10" s="26" t="str">
        <f t="shared" si="0"/>
        <v>1 missed</v>
      </c>
      <c r="T10" s="26">
        <f t="shared" si="7"/>
        <v>0</v>
      </c>
      <c r="U10" s="26">
        <f t="shared" si="8"/>
        <v>0</v>
      </c>
      <c r="V10" s="13">
        <f t="shared" si="9"/>
        <v>0</v>
      </c>
      <c r="W10" s="13">
        <f t="shared" si="10"/>
        <v>0</v>
      </c>
      <c r="X10" s="26" t="str">
        <f t="shared" si="11"/>
        <v>5 missed</v>
      </c>
      <c r="Y10" s="26">
        <f t="shared" si="12"/>
        <v>0</v>
      </c>
      <c r="Z10" s="13">
        <f t="shared" si="13"/>
        <v>0</v>
      </c>
      <c r="AA10" s="15" t="str">
        <f t="shared" si="14"/>
        <v>Q-0 A-0 || Q Total-4, A Total-1</v>
      </c>
      <c r="AB10" s="13" t="str" cm="1">
        <f t="array" ref="AB10">IFERROR(INDEX('Attendance-Slot-1'!$Q$2:$Q$1112,MATCH(1,('Attendance-Slot-1'!$A$2:$A$1112=$C10)*('Attendance-Slot-1'!$G$2:$G$1112=AB$2),0)),"No Data")</f>
        <v>P-S1_Onsite</v>
      </c>
      <c r="AC10" s="13" t="str" cm="1">
        <f t="array" ref="AC10">IFERROR(INDEX('Attendance-Slot-2'!$Q$2:$Q$2595,MATCH(1,('Attendance-Slot-2'!$A$2:$A$2595=$C10)*('Attendance-Slot-2'!$G$2:$G$2595=AB$2),0)),"No Data")</f>
        <v>No Data</v>
      </c>
      <c r="AD10" s="133">
        <f>VLOOKUP($Q10,'Written Exam Marks'!$H:$Q,10,FALSE)</f>
        <v>8</v>
      </c>
      <c r="AE10" s="133">
        <f>VLOOKUP($Q10,'Written Exam Marks'!$H:$Q,9,FALSE)</f>
        <v>40</v>
      </c>
      <c r="AF10" s="13" t="str">
        <f t="shared" si="15"/>
        <v>Present</v>
      </c>
      <c r="AG10" s="13" t="str">
        <f t="shared" si="16"/>
        <v>P-S1_Onsite</v>
      </c>
      <c r="AH10" s="29" t="s">
        <v>5</v>
      </c>
      <c r="AI10" s="29" t="s">
        <v>5</v>
      </c>
      <c r="AJ10" s="29" t="s">
        <v>5</v>
      </c>
      <c r="AK10" s="29" t="s">
        <v>5</v>
      </c>
      <c r="AL10" s="29" t="s">
        <v>5</v>
      </c>
      <c r="AM10" s="29">
        <v>0</v>
      </c>
      <c r="AN10" s="131">
        <v>60</v>
      </c>
      <c r="AO10" s="36" t="s">
        <v>7179</v>
      </c>
      <c r="AP10" s="116" t="s">
        <v>1050</v>
      </c>
      <c r="AQ10" s="116" t="str">
        <f t="shared" si="17"/>
        <v>2025EB1100007-BDSDF108</v>
      </c>
      <c r="AR10" s="25" t="str">
        <f t="shared" si="18"/>
        <v>3 missed</v>
      </c>
      <c r="AS10" s="25" t="str">
        <f t="shared" si="19"/>
        <v>2 missed</v>
      </c>
      <c r="AT10" s="25">
        <f t="shared" si="20"/>
        <v>0</v>
      </c>
      <c r="AU10" s="25">
        <f t="shared" si="21"/>
        <v>0</v>
      </c>
      <c r="AV10" s="10">
        <f t="shared" si="22"/>
        <v>0</v>
      </c>
      <c r="AW10" s="10">
        <f t="shared" si="23"/>
        <v>0</v>
      </c>
      <c r="AX10" s="25" t="str">
        <f t="shared" si="24"/>
        <v>5 missed</v>
      </c>
      <c r="AY10" s="25">
        <f t="shared" si="25"/>
        <v>0</v>
      </c>
      <c r="AZ10" s="10">
        <f t="shared" si="26"/>
        <v>0</v>
      </c>
      <c r="BA10" s="10" t="str">
        <f t="shared" si="27"/>
        <v>Q-0 A-0 || Q Total-3, A Total-2</v>
      </c>
      <c r="BB10" s="10" t="str" cm="1">
        <f t="array" ref="BB10">IFERROR(INDEX('Attendance-Slot-1'!$Q$2:$Q$1112,MATCH(1,('Attendance-Slot-1'!$A$2:$A$1112=$C10)*('Attendance-Slot-1'!$G$2:$G$1112=BB$2),0)),"No Data")</f>
        <v>P-S1_Onsite</v>
      </c>
      <c r="BC10" s="10" t="str" cm="1">
        <f t="array" ref="BC10">IFERROR(INDEX('Attendance-Slot-2'!$Q$2:$Q$2595,MATCH(1,('Attendance-Slot-2'!$A$2:$A$2595=$C10)*('Attendance-Slot-2'!$G$2:$G$2595=BB$2),0)),"No Data")</f>
        <v>No Data</v>
      </c>
      <c r="BD10" s="136">
        <f>VLOOKUP($AQ10,'Written Exam Marks'!$H:$Q,10,FALSE)</f>
        <v>15.25</v>
      </c>
      <c r="BE10" s="136">
        <f>VLOOKUP($AQ10,'Written Exam Marks'!$H:$Q,9,FALSE)</f>
        <v>40</v>
      </c>
      <c r="BF10" s="10" t="str">
        <f t="shared" si="28"/>
        <v>Present</v>
      </c>
      <c r="BG10" s="10" t="str">
        <f t="shared" si="29"/>
        <v>P-S1_Onsite</v>
      </c>
      <c r="BH10" s="129" t="s">
        <v>5</v>
      </c>
      <c r="BI10" s="129" t="s">
        <v>5</v>
      </c>
      <c r="BJ10" s="129" t="s">
        <v>5</v>
      </c>
      <c r="BK10" s="129" t="s">
        <v>5</v>
      </c>
      <c r="BL10" s="144">
        <v>0</v>
      </c>
      <c r="BM10" s="24">
        <v>60</v>
      </c>
      <c r="BN10" s="24" t="s">
        <v>1004</v>
      </c>
      <c r="BO10" s="118" t="s">
        <v>1063</v>
      </c>
      <c r="BP10" s="118" t="str">
        <f t="shared" si="1"/>
        <v>2025EB1100007-BDSDF114</v>
      </c>
      <c r="BQ10" s="24" t="str">
        <f t="shared" si="30"/>
        <v>3 missed</v>
      </c>
      <c r="BR10" s="24" t="str">
        <f t="shared" si="31"/>
        <v>1 missed</v>
      </c>
      <c r="BS10" s="24">
        <f t="shared" si="32"/>
        <v>0</v>
      </c>
      <c r="BT10" s="24">
        <f t="shared" si="33"/>
        <v>0</v>
      </c>
      <c r="BU10" s="14">
        <f t="shared" si="34"/>
        <v>0</v>
      </c>
      <c r="BV10" s="14">
        <f t="shared" si="35"/>
        <v>0</v>
      </c>
      <c r="BW10" s="24" t="str">
        <f t="shared" si="36"/>
        <v>4 missed</v>
      </c>
      <c r="BX10" s="24">
        <f t="shared" si="37"/>
        <v>0</v>
      </c>
      <c r="BY10" s="14">
        <f t="shared" si="38"/>
        <v>0</v>
      </c>
      <c r="BZ10" s="14" t="str">
        <f t="shared" si="39"/>
        <v>Q-0 A-0 || Q Total-3, A Total-1</v>
      </c>
      <c r="CA10" s="14" t="str" cm="1">
        <f t="array" ref="CA10">IFERROR(INDEX('Attendance-Slot-1'!$Q$2:$Q$1112,MATCH(1,('Attendance-Slot-1'!$A$2:$A$1112=$C10)*('Attendance-Slot-1'!$G$2:$G$1112=CA$2),0)),"No Data")</f>
        <v>No Data</v>
      </c>
      <c r="CB10" s="14" t="str" cm="1">
        <f t="array" ref="CB10">IFERROR(INDEX('Attendance-Slot-2'!$Q$2:$Q$2595,MATCH(1,('Attendance-Slot-2'!$A$2:$A$2595=$C10)*('Attendance-Slot-2'!$G$2:$G$2595=CA$2),0)),"No Data")</f>
        <v>P-S2_Onsite</v>
      </c>
      <c r="CC10" s="138">
        <f>VLOOKUP($BP10,'Written Exam Marks'!$H:$Q,10,FALSE)</f>
        <v>8</v>
      </c>
      <c r="CD10" s="138">
        <f>VLOOKUP($BP10,'Written Exam Marks'!$H:$Q,9,FALSE)</f>
        <v>40</v>
      </c>
      <c r="CE10" s="14" t="str">
        <f t="shared" si="40"/>
        <v>Present</v>
      </c>
      <c r="CF10" s="14" t="str">
        <f t="shared" si="41"/>
        <v>P-S2_Onsite</v>
      </c>
      <c r="CG10" s="130">
        <v>4.5</v>
      </c>
      <c r="CH10" s="130" t="s">
        <v>5</v>
      </c>
      <c r="CI10" s="130" t="s">
        <v>5</v>
      </c>
      <c r="CJ10" s="130" t="s">
        <v>5</v>
      </c>
      <c r="CK10" s="130" t="s">
        <v>5</v>
      </c>
      <c r="CL10" s="130" t="s">
        <v>5</v>
      </c>
      <c r="CM10" s="145">
        <v>4.5</v>
      </c>
      <c r="CN10" s="130">
        <v>50</v>
      </c>
      <c r="CO10" s="27" t="s">
        <v>1005</v>
      </c>
      <c r="CP10" s="119" t="s">
        <v>1044</v>
      </c>
      <c r="CQ10" s="119" t="str">
        <f t="shared" si="2"/>
        <v>2025EB1100007-BDSDF112</v>
      </c>
      <c r="CR10" s="27" t="str">
        <f t="shared" si="42"/>
        <v>1 missed</v>
      </c>
      <c r="CS10" s="27" t="str">
        <f t="shared" si="43"/>
        <v>2 missed</v>
      </c>
      <c r="CT10" s="27">
        <f t="shared" si="44"/>
        <v>1</v>
      </c>
      <c r="CU10" s="27">
        <f t="shared" si="45"/>
        <v>0</v>
      </c>
      <c r="CV10" s="15">
        <f t="shared" si="46"/>
        <v>0.5</v>
      </c>
      <c r="CW10" s="15">
        <f t="shared" si="47"/>
        <v>0</v>
      </c>
      <c r="CX10" s="27" t="str">
        <f t="shared" si="48"/>
        <v>3 missed</v>
      </c>
      <c r="CY10" s="27">
        <f t="shared" si="49"/>
        <v>1</v>
      </c>
      <c r="CZ10" s="15">
        <f t="shared" si="50"/>
        <v>0.25</v>
      </c>
      <c r="DA10" s="15" t="str">
        <f t="shared" si="51"/>
        <v>Q-1 A-0 || Q Total-2, A Total-2</v>
      </c>
      <c r="DB10" s="15" t="str" cm="1">
        <f t="array" ref="DB10">IFERROR(INDEX('Attendance-Slot-1'!$Q$2:$Q$1112,MATCH(1,('Attendance-Slot-1'!$A$2:$A$1112=$C10)*('Attendance-Slot-1'!$G$2:$G$1112=DB$2),0)),"No Data")</f>
        <v>No Data</v>
      </c>
      <c r="DC10" s="15" t="str" cm="1">
        <f t="array" ref="DC10">IFERROR(INDEX('Attendance-Slot-2'!$Q$2:$Q$2595,MATCH(1,('Attendance-Slot-2'!$A$2:$A$2595=$C10)*('Attendance-Slot-2'!$G$2:$G$2595=DB$2),0)),"No Data")</f>
        <v>P-S2_Onsite</v>
      </c>
      <c r="DD10" s="139">
        <f>VLOOKUP($CQ10,'Written Exam Marks'!$H:$Q,10,FALSE)</f>
        <v>25.5</v>
      </c>
      <c r="DE10" s="139">
        <f>VLOOKUP($CQ10,'Written Exam Marks'!$H:$Q,9,FALSE)</f>
        <v>50</v>
      </c>
      <c r="DF10" s="15" t="str">
        <f t="shared" si="52"/>
        <v>Present</v>
      </c>
      <c r="DG10" s="15" t="str">
        <f t="shared" si="53"/>
        <v>P-S2_Onsite</v>
      </c>
      <c r="DH10" s="139" t="s">
        <v>5</v>
      </c>
      <c r="DI10" s="139">
        <v>0</v>
      </c>
      <c r="DJ10" s="139">
        <v>100</v>
      </c>
      <c r="DK10" s="3" t="str">
        <f t="shared" si="3"/>
        <v>P-2, A-0, No Data-2</v>
      </c>
      <c r="DL10" s="3" t="str">
        <f t="shared" si="4"/>
        <v>P-2, A-0, No Data-2</v>
      </c>
      <c r="DM10" s="1" t="str">
        <f t="shared" si="54"/>
        <v>P-S1_Onsite</v>
      </c>
      <c r="DN10" s="1" t="str">
        <f t="shared" si="55"/>
        <v>P-S2_Onsite</v>
      </c>
      <c r="DO10" s="1" t="str">
        <f t="shared" si="56"/>
        <v>P-S1_Onsite</v>
      </c>
      <c r="DP10" s="1" t="str">
        <f t="shared" si="57"/>
        <v>P-S2_Onsite</v>
      </c>
      <c r="DQ10" s="1" t="str">
        <f t="shared" si="58"/>
        <v>P-4, A-0, No Data-0</v>
      </c>
      <c r="DR10" s="39">
        <f t="shared" si="59"/>
        <v>0</v>
      </c>
      <c r="DS10" s="34" t="s">
        <v>7217</v>
      </c>
      <c r="DT10" s="39" t="s">
        <v>7363</v>
      </c>
      <c r="DU10" s="30" t="s">
        <v>24</v>
      </c>
      <c r="DV10" s="30"/>
    </row>
    <row r="11" spans="1:126" x14ac:dyDescent="0.25">
      <c r="A11" s="1">
        <v>8</v>
      </c>
      <c r="B11" s="1" t="s">
        <v>1000</v>
      </c>
      <c r="C11" s="1" t="s">
        <v>27</v>
      </c>
      <c r="D11" s="1" t="s">
        <v>28</v>
      </c>
      <c r="E11" s="1" t="s">
        <v>29</v>
      </c>
      <c r="F11" s="1" t="s">
        <v>7201</v>
      </c>
      <c r="G11" s="1" t="s">
        <v>1087</v>
      </c>
      <c r="H11" s="143">
        <v>7.2</v>
      </c>
      <c r="I11" s="143">
        <v>6.4</v>
      </c>
      <c r="J11" s="143">
        <v>6.4</v>
      </c>
      <c r="K11" s="143">
        <v>8</v>
      </c>
      <c r="L11" s="132">
        <v>28</v>
      </c>
      <c r="M11" s="132">
        <v>56</v>
      </c>
      <c r="N11" s="26">
        <v>60</v>
      </c>
      <c r="O11" s="26" t="s">
        <v>997</v>
      </c>
      <c r="P11" s="120" t="s">
        <v>1034</v>
      </c>
      <c r="Q11" s="13" t="str">
        <f t="shared" si="5"/>
        <v>2025EB1100008-BDSDF113</v>
      </c>
      <c r="R11" s="26" t="str">
        <f t="shared" si="6"/>
        <v>0 missed</v>
      </c>
      <c r="S11" s="26" t="str">
        <f t="shared" si="0"/>
        <v>0 missed</v>
      </c>
      <c r="T11" s="26">
        <f t="shared" si="7"/>
        <v>4</v>
      </c>
      <c r="U11" s="26">
        <f t="shared" si="8"/>
        <v>1</v>
      </c>
      <c r="V11" s="13">
        <f t="shared" si="9"/>
        <v>1</v>
      </c>
      <c r="W11" s="13">
        <f t="shared" si="10"/>
        <v>1</v>
      </c>
      <c r="X11" s="26" t="str">
        <f t="shared" si="11"/>
        <v>0 missed</v>
      </c>
      <c r="Y11" s="26">
        <f t="shared" si="12"/>
        <v>5</v>
      </c>
      <c r="Z11" s="13">
        <f t="shared" si="13"/>
        <v>1</v>
      </c>
      <c r="AA11" s="15" t="str">
        <f t="shared" si="14"/>
        <v>Q-4 A-1 || Q Total-4, A Total-1</v>
      </c>
      <c r="AB11" s="13" t="str" cm="1">
        <f t="array" ref="AB11">IFERROR(INDEX('Attendance-Slot-1'!$Q$2:$Q$1112,MATCH(1,('Attendance-Slot-1'!$A$2:$A$1112=$C11)*('Attendance-Slot-1'!$G$2:$G$1112=AB$2),0)),"No Data")</f>
        <v>P-S1_Onsite</v>
      </c>
      <c r="AC11" s="13" t="str" cm="1">
        <f t="array" ref="AC11">IFERROR(INDEX('Attendance-Slot-2'!$Q$2:$Q$2595,MATCH(1,('Attendance-Slot-2'!$A$2:$A$2595=$C11)*('Attendance-Slot-2'!$G$2:$G$2595=AB$2),0)),"No Data")</f>
        <v>No Data</v>
      </c>
      <c r="AD11" s="133">
        <f>VLOOKUP($Q11,'Written Exam Marks'!$H:$Q,10,FALSE)</f>
        <v>15</v>
      </c>
      <c r="AE11" s="133">
        <f>VLOOKUP($Q11,'Written Exam Marks'!$H:$Q,9,FALSE)</f>
        <v>40</v>
      </c>
      <c r="AF11" s="13" t="str">
        <f t="shared" si="15"/>
        <v>Present</v>
      </c>
      <c r="AG11" s="13" t="str">
        <f t="shared" si="16"/>
        <v>P-S1_Onsite</v>
      </c>
      <c r="AH11" s="29">
        <v>11</v>
      </c>
      <c r="AI11" s="29">
        <v>14</v>
      </c>
      <c r="AJ11" s="29" t="s">
        <v>5</v>
      </c>
      <c r="AK11" s="29">
        <v>10</v>
      </c>
      <c r="AL11" s="29">
        <v>10</v>
      </c>
      <c r="AM11" s="29">
        <v>45</v>
      </c>
      <c r="AN11" s="131">
        <v>60</v>
      </c>
      <c r="AO11" s="36" t="s">
        <v>7179</v>
      </c>
      <c r="AP11" s="116" t="s">
        <v>1050</v>
      </c>
      <c r="AQ11" s="116" t="str">
        <f t="shared" si="17"/>
        <v>2025EB1100008-BDSDF108</v>
      </c>
      <c r="AR11" s="25" t="str">
        <f t="shared" si="18"/>
        <v>1 missed</v>
      </c>
      <c r="AS11" s="25" t="str">
        <f t="shared" si="19"/>
        <v>0 missed</v>
      </c>
      <c r="AT11" s="25">
        <f t="shared" si="20"/>
        <v>2</v>
      </c>
      <c r="AU11" s="25">
        <f t="shared" si="21"/>
        <v>2</v>
      </c>
      <c r="AV11" s="10">
        <f t="shared" si="22"/>
        <v>0.66666666666666663</v>
      </c>
      <c r="AW11" s="10">
        <f t="shared" si="23"/>
        <v>1</v>
      </c>
      <c r="AX11" s="25" t="str">
        <f t="shared" si="24"/>
        <v>1 missed</v>
      </c>
      <c r="AY11" s="25">
        <f t="shared" si="25"/>
        <v>4</v>
      </c>
      <c r="AZ11" s="10">
        <f t="shared" si="26"/>
        <v>0.8</v>
      </c>
      <c r="BA11" s="10" t="str">
        <f t="shared" si="27"/>
        <v>Q-2 A-2 || Q Total-3, A Total-2</v>
      </c>
      <c r="BB11" s="10" t="str" cm="1">
        <f t="array" ref="BB11">IFERROR(INDEX('Attendance-Slot-1'!$Q$2:$Q$1112,MATCH(1,('Attendance-Slot-1'!$A$2:$A$1112=$C11)*('Attendance-Slot-1'!$G$2:$G$1112=BB$2),0)),"No Data")</f>
        <v>P-S1_Onsite</v>
      </c>
      <c r="BC11" s="10" t="str" cm="1">
        <f t="array" ref="BC11">IFERROR(INDEX('Attendance-Slot-2'!$Q$2:$Q$2595,MATCH(1,('Attendance-Slot-2'!$A$2:$A$2595=$C11)*('Attendance-Slot-2'!$G$2:$G$2595=BB$2),0)),"No Data")</f>
        <v>No Data</v>
      </c>
      <c r="BD11" s="136">
        <f>VLOOKUP($AQ11,'Written Exam Marks'!$H:$Q,10,FALSE)</f>
        <v>18.75</v>
      </c>
      <c r="BE11" s="136">
        <f>VLOOKUP($AQ11,'Written Exam Marks'!$H:$Q,9,FALSE)</f>
        <v>40</v>
      </c>
      <c r="BF11" s="10" t="str">
        <f t="shared" si="28"/>
        <v>Present</v>
      </c>
      <c r="BG11" s="10" t="str">
        <f t="shared" si="29"/>
        <v>P-S1_Onsite</v>
      </c>
      <c r="BH11" s="129">
        <v>10</v>
      </c>
      <c r="BI11" s="129">
        <v>15</v>
      </c>
      <c r="BJ11" s="129">
        <v>15</v>
      </c>
      <c r="BK11" s="129">
        <v>17</v>
      </c>
      <c r="BL11" s="144">
        <v>57</v>
      </c>
      <c r="BM11" s="24">
        <v>60</v>
      </c>
      <c r="BN11" s="24" t="s">
        <v>1004</v>
      </c>
      <c r="BO11" s="118" t="s">
        <v>1063</v>
      </c>
      <c r="BP11" s="118" t="str">
        <f t="shared" si="1"/>
        <v>2025EB1100008-BDSDF114</v>
      </c>
      <c r="BQ11" s="24" t="str">
        <f t="shared" si="30"/>
        <v>0 missed</v>
      </c>
      <c r="BR11" s="24" t="str">
        <f t="shared" si="31"/>
        <v>0 missed</v>
      </c>
      <c r="BS11" s="24">
        <f t="shared" si="32"/>
        <v>3</v>
      </c>
      <c r="BT11" s="24">
        <f t="shared" si="33"/>
        <v>1</v>
      </c>
      <c r="BU11" s="14">
        <f t="shared" si="34"/>
        <v>1</v>
      </c>
      <c r="BV11" s="14">
        <f t="shared" si="35"/>
        <v>1</v>
      </c>
      <c r="BW11" s="24" t="str">
        <f t="shared" si="36"/>
        <v>0 missed</v>
      </c>
      <c r="BX11" s="24">
        <f t="shared" si="37"/>
        <v>4</v>
      </c>
      <c r="BY11" s="14">
        <f t="shared" si="38"/>
        <v>1</v>
      </c>
      <c r="BZ11" s="14" t="str">
        <f t="shared" si="39"/>
        <v>Q-3 A-1 || Q Total-3, A Total-1</v>
      </c>
      <c r="CA11" s="14" t="str" cm="1">
        <f t="array" ref="CA11">IFERROR(INDEX('Attendance-Slot-1'!$Q$2:$Q$1112,MATCH(1,('Attendance-Slot-1'!$A$2:$A$1112=$C11)*('Attendance-Slot-1'!$G$2:$G$1112=CA$2),0)),"No Data")</f>
        <v>P-S1_Onsite</v>
      </c>
      <c r="CB11" s="14" t="str" cm="1">
        <f t="array" ref="CB11">IFERROR(INDEX('Attendance-Slot-2'!$Q$2:$Q$2595,MATCH(1,('Attendance-Slot-2'!$A$2:$A$2595=$C11)*('Attendance-Slot-2'!$G$2:$G$2595=CA$2),0)),"No Data")</f>
        <v>No Data</v>
      </c>
      <c r="CC11" s="138">
        <f>VLOOKUP($BP11,'Written Exam Marks'!$H:$Q,10,FALSE)</f>
        <v>2.25</v>
      </c>
      <c r="CD11" s="138">
        <f>VLOOKUP($BP11,'Written Exam Marks'!$H:$Q,9,FALSE)</f>
        <v>40</v>
      </c>
      <c r="CE11" s="14" t="str">
        <f t="shared" si="40"/>
        <v>Present</v>
      </c>
      <c r="CF11" s="14" t="str">
        <f t="shared" si="41"/>
        <v>P-S1_Onsite</v>
      </c>
      <c r="CG11" s="130">
        <v>4</v>
      </c>
      <c r="CH11" s="130">
        <v>5</v>
      </c>
      <c r="CI11" s="130">
        <v>9</v>
      </c>
      <c r="CJ11" s="130">
        <v>7</v>
      </c>
      <c r="CK11" s="130" t="s">
        <v>5</v>
      </c>
      <c r="CL11" s="130" t="s">
        <v>5</v>
      </c>
      <c r="CM11" s="145">
        <v>25</v>
      </c>
      <c r="CN11" s="130">
        <v>50</v>
      </c>
      <c r="CO11" s="27" t="s">
        <v>1005</v>
      </c>
      <c r="CP11" s="119" t="s">
        <v>1044</v>
      </c>
      <c r="CQ11" s="119" t="str">
        <f t="shared" si="2"/>
        <v>2025EB1100008-BDSDF112</v>
      </c>
      <c r="CR11" s="27" t="str">
        <f t="shared" si="42"/>
        <v>0 missed</v>
      </c>
      <c r="CS11" s="27" t="str">
        <f t="shared" si="43"/>
        <v>0 missed</v>
      </c>
      <c r="CT11" s="27">
        <f t="shared" si="44"/>
        <v>2</v>
      </c>
      <c r="CU11" s="27">
        <f t="shared" si="45"/>
        <v>2</v>
      </c>
      <c r="CV11" s="15">
        <f t="shared" si="46"/>
        <v>1</v>
      </c>
      <c r="CW11" s="15">
        <f t="shared" si="47"/>
        <v>1</v>
      </c>
      <c r="CX11" s="27" t="str">
        <f t="shared" si="48"/>
        <v>0 missed</v>
      </c>
      <c r="CY11" s="27">
        <f t="shared" si="49"/>
        <v>4</v>
      </c>
      <c r="CZ11" s="15">
        <f t="shared" si="50"/>
        <v>1</v>
      </c>
      <c r="DA11" s="15" t="str">
        <f t="shared" si="51"/>
        <v>Q-2 A-2 || Q Total-2, A Total-2</v>
      </c>
      <c r="DB11" s="15" t="str" cm="1">
        <f t="array" ref="DB11">IFERROR(INDEX('Attendance-Slot-1'!$Q$2:$Q$1112,MATCH(1,('Attendance-Slot-1'!$A$2:$A$1112=$C11)*('Attendance-Slot-1'!$G$2:$G$1112=DB$2),0)),"No Data")</f>
        <v>P-S1_Onsite</v>
      </c>
      <c r="DC11" s="15" t="str" cm="1">
        <f t="array" ref="DC11">IFERROR(INDEX('Attendance-Slot-2'!$Q$2:$Q$2595,MATCH(1,('Attendance-Slot-2'!$A$2:$A$2595=$C11)*('Attendance-Slot-2'!$G$2:$G$2595=DB$2),0)),"No Data")</f>
        <v>No Data</v>
      </c>
      <c r="DD11" s="139">
        <f>VLOOKUP($CQ11,'Written Exam Marks'!$H:$Q,10,FALSE)</f>
        <v>19.5</v>
      </c>
      <c r="DE11" s="139">
        <f>VLOOKUP($CQ11,'Written Exam Marks'!$H:$Q,9,FALSE)</f>
        <v>50</v>
      </c>
      <c r="DF11" s="15" t="str">
        <f t="shared" si="52"/>
        <v>Present</v>
      </c>
      <c r="DG11" s="15" t="str">
        <f t="shared" si="53"/>
        <v>P-S1_Onsite</v>
      </c>
      <c r="DH11" s="139">
        <v>90</v>
      </c>
      <c r="DI11" s="139">
        <v>90</v>
      </c>
      <c r="DJ11" s="139">
        <v>100</v>
      </c>
      <c r="DK11" s="3" t="str">
        <f t="shared" si="3"/>
        <v>P-4, A-0, No Data-0</v>
      </c>
      <c r="DL11" s="3" t="str">
        <f t="shared" si="4"/>
        <v>P-0, A-0, No Data-4</v>
      </c>
      <c r="DM11" s="1" t="str">
        <f t="shared" si="54"/>
        <v>P-S1_Onsite</v>
      </c>
      <c r="DN11" s="1" t="str">
        <f t="shared" si="55"/>
        <v>P-S1_Onsite</v>
      </c>
      <c r="DO11" s="1" t="str">
        <f t="shared" si="56"/>
        <v>P-S1_Onsite</v>
      </c>
      <c r="DP11" s="1" t="str">
        <f t="shared" si="57"/>
        <v>P-S1_Onsite</v>
      </c>
      <c r="DQ11" s="1" t="str">
        <f t="shared" si="58"/>
        <v>P-4, A-0, No Data-0</v>
      </c>
      <c r="DR11" s="39">
        <f t="shared" si="59"/>
        <v>0</v>
      </c>
      <c r="DS11" s="34" t="s">
        <v>7217</v>
      </c>
      <c r="DT11" s="39" t="s">
        <v>7363</v>
      </c>
      <c r="DU11" s="30" t="s">
        <v>27</v>
      </c>
      <c r="DV11" s="30"/>
    </row>
    <row r="12" spans="1:126" x14ac:dyDescent="0.25">
      <c r="A12" s="1">
        <v>9</v>
      </c>
      <c r="B12" s="1" t="s">
        <v>1000</v>
      </c>
      <c r="C12" s="1" t="s">
        <v>30</v>
      </c>
      <c r="D12" s="1" t="s">
        <v>31</v>
      </c>
      <c r="E12" s="1" t="s">
        <v>32</v>
      </c>
      <c r="F12" s="1" t="s">
        <v>7201</v>
      </c>
      <c r="G12" s="1" t="s">
        <v>1094</v>
      </c>
      <c r="H12" s="143">
        <v>2.4</v>
      </c>
      <c r="I12" s="143" t="s">
        <v>5</v>
      </c>
      <c r="J12" s="143" t="s">
        <v>5</v>
      </c>
      <c r="K12" s="143" t="s">
        <v>5</v>
      </c>
      <c r="L12" s="132" t="s">
        <v>5</v>
      </c>
      <c r="M12" s="132">
        <v>2.4</v>
      </c>
      <c r="N12" s="26">
        <v>60</v>
      </c>
      <c r="O12" s="26" t="s">
        <v>997</v>
      </c>
      <c r="P12" s="120" t="s">
        <v>1034</v>
      </c>
      <c r="Q12" s="13" t="str">
        <f t="shared" si="5"/>
        <v>2025EB1100009-BDSDF113</v>
      </c>
      <c r="R12" s="26" t="str">
        <f t="shared" si="6"/>
        <v>3 missed</v>
      </c>
      <c r="S12" s="26" t="str">
        <f t="shared" si="0"/>
        <v>1 missed</v>
      </c>
      <c r="T12" s="26">
        <f t="shared" si="7"/>
        <v>1</v>
      </c>
      <c r="U12" s="26">
        <f t="shared" si="8"/>
        <v>0</v>
      </c>
      <c r="V12" s="13">
        <f t="shared" si="9"/>
        <v>0.25</v>
      </c>
      <c r="W12" s="13">
        <f t="shared" si="10"/>
        <v>0</v>
      </c>
      <c r="X12" s="26" t="str">
        <f t="shared" si="11"/>
        <v>4 missed</v>
      </c>
      <c r="Y12" s="26">
        <f t="shared" si="12"/>
        <v>1</v>
      </c>
      <c r="Z12" s="13">
        <f t="shared" si="13"/>
        <v>0.2</v>
      </c>
      <c r="AA12" s="15" t="str">
        <f t="shared" si="14"/>
        <v>Q-1 A-0 || Q Total-4, A Total-1</v>
      </c>
      <c r="AB12" s="13" t="str" cm="1">
        <f t="array" ref="AB12">IFERROR(INDEX('Attendance-Slot-1'!$Q$2:$Q$1112,MATCH(1,('Attendance-Slot-1'!$A$2:$A$1112=$C12)*('Attendance-Slot-1'!$G$2:$G$1112=AB$2),0)),"No Data")</f>
        <v>No Data</v>
      </c>
      <c r="AC12" s="13" t="str" cm="1">
        <f t="array" ref="AC12">IFERROR(INDEX('Attendance-Slot-2'!$Q$2:$Q$2595,MATCH(1,('Attendance-Slot-2'!$A$2:$A$2595=$C12)*('Attendance-Slot-2'!$G$2:$G$2595=AB$2),0)),"No Data")</f>
        <v>P-S2_Onsite</v>
      </c>
      <c r="AD12" s="133">
        <f>VLOOKUP($Q12,'Written Exam Marks'!$H:$Q,10,FALSE)</f>
        <v>0</v>
      </c>
      <c r="AE12" s="133">
        <f>VLOOKUP($Q12,'Written Exam Marks'!$H:$Q,9,FALSE)</f>
        <v>40</v>
      </c>
      <c r="AF12" s="13" t="str">
        <f t="shared" si="15"/>
        <v>Present</v>
      </c>
      <c r="AG12" s="13" t="str">
        <f t="shared" si="16"/>
        <v>P-S2_Onsite</v>
      </c>
      <c r="AH12" s="29" t="s">
        <v>5</v>
      </c>
      <c r="AI12" s="29" t="s">
        <v>5</v>
      </c>
      <c r="AJ12" s="29" t="s">
        <v>5</v>
      </c>
      <c r="AK12" s="29" t="s">
        <v>5</v>
      </c>
      <c r="AL12" s="29" t="s">
        <v>5</v>
      </c>
      <c r="AM12" s="29">
        <v>0</v>
      </c>
      <c r="AN12" s="131">
        <v>60</v>
      </c>
      <c r="AO12" s="36" t="s">
        <v>7179</v>
      </c>
      <c r="AP12" s="116" t="s">
        <v>1050</v>
      </c>
      <c r="AQ12" s="116" t="str">
        <f t="shared" si="17"/>
        <v>2025EB1100009-BDSDF108</v>
      </c>
      <c r="AR12" s="25" t="str">
        <f t="shared" si="18"/>
        <v>3 missed</v>
      </c>
      <c r="AS12" s="25" t="str">
        <f t="shared" si="19"/>
        <v>2 missed</v>
      </c>
      <c r="AT12" s="25">
        <f t="shared" si="20"/>
        <v>0</v>
      </c>
      <c r="AU12" s="25">
        <f t="shared" si="21"/>
        <v>0</v>
      </c>
      <c r="AV12" s="10">
        <f t="shared" si="22"/>
        <v>0</v>
      </c>
      <c r="AW12" s="10">
        <f t="shared" si="23"/>
        <v>0</v>
      </c>
      <c r="AX12" s="25" t="str">
        <f t="shared" si="24"/>
        <v>5 missed</v>
      </c>
      <c r="AY12" s="25">
        <f t="shared" si="25"/>
        <v>0</v>
      </c>
      <c r="AZ12" s="10">
        <f t="shared" si="26"/>
        <v>0</v>
      </c>
      <c r="BA12" s="10" t="str">
        <f t="shared" si="27"/>
        <v>Q-0 A-0 || Q Total-3, A Total-2</v>
      </c>
      <c r="BB12" s="10" t="str" cm="1">
        <f t="array" ref="BB12">IFERROR(INDEX('Attendance-Slot-1'!$Q$2:$Q$1112,MATCH(1,('Attendance-Slot-1'!$A$2:$A$1112=$C12)*('Attendance-Slot-1'!$G$2:$G$1112=BB$2),0)),"No Data")</f>
        <v>No Data</v>
      </c>
      <c r="BC12" s="10" t="str" cm="1">
        <f t="array" ref="BC12">IFERROR(INDEX('Attendance-Slot-2'!$Q$2:$Q$2595,MATCH(1,('Attendance-Slot-2'!$A$2:$A$2595=$C12)*('Attendance-Slot-2'!$G$2:$G$2595=BB$2),0)),"No Data")</f>
        <v>P-S2_Onsite</v>
      </c>
      <c r="BD12" s="136">
        <f>VLOOKUP($AQ12,'Written Exam Marks'!$H:$Q,10,FALSE)</f>
        <v>0</v>
      </c>
      <c r="BE12" s="136">
        <f>VLOOKUP($AQ12,'Written Exam Marks'!$H:$Q,9,FALSE)</f>
        <v>40</v>
      </c>
      <c r="BF12" s="10" t="str">
        <f t="shared" si="28"/>
        <v>Present</v>
      </c>
      <c r="BG12" s="10" t="str">
        <f t="shared" si="29"/>
        <v>P-S2_Onsite</v>
      </c>
      <c r="BH12" s="129">
        <v>3</v>
      </c>
      <c r="BI12" s="129" t="s">
        <v>5</v>
      </c>
      <c r="BJ12" s="129" t="s">
        <v>5</v>
      </c>
      <c r="BK12" s="129" t="s">
        <v>5</v>
      </c>
      <c r="BL12" s="144">
        <v>3</v>
      </c>
      <c r="BM12" s="24">
        <v>60</v>
      </c>
      <c r="BN12" s="24" t="s">
        <v>1004</v>
      </c>
      <c r="BO12" s="118" t="s">
        <v>1063</v>
      </c>
      <c r="BP12" s="118" t="str">
        <f t="shared" si="1"/>
        <v>2025EB1100009-BDSDF114</v>
      </c>
      <c r="BQ12" s="24" t="str">
        <f t="shared" si="30"/>
        <v>2 missed</v>
      </c>
      <c r="BR12" s="24" t="str">
        <f t="shared" si="31"/>
        <v>1 missed</v>
      </c>
      <c r="BS12" s="24">
        <f t="shared" si="32"/>
        <v>1</v>
      </c>
      <c r="BT12" s="24">
        <f t="shared" si="33"/>
        <v>0</v>
      </c>
      <c r="BU12" s="14">
        <f t="shared" si="34"/>
        <v>0.33333333333333331</v>
      </c>
      <c r="BV12" s="14">
        <f t="shared" si="35"/>
        <v>0</v>
      </c>
      <c r="BW12" s="24" t="str">
        <f t="shared" si="36"/>
        <v>3 missed</v>
      </c>
      <c r="BX12" s="24">
        <f t="shared" si="37"/>
        <v>1</v>
      </c>
      <c r="BY12" s="14">
        <f t="shared" si="38"/>
        <v>0.25</v>
      </c>
      <c r="BZ12" s="14" t="str">
        <f t="shared" si="39"/>
        <v>Q-1 A-0 || Q Total-3, A Total-1</v>
      </c>
      <c r="CA12" s="14" t="str" cm="1">
        <f t="array" ref="CA12">IFERROR(INDEX('Attendance-Slot-1'!$Q$2:$Q$1112,MATCH(1,('Attendance-Slot-1'!$A$2:$A$1112=$C12)*('Attendance-Slot-1'!$G$2:$G$1112=CA$2),0)),"No Data")</f>
        <v>No Data</v>
      </c>
      <c r="CB12" s="14" t="str" cm="1">
        <f t="array" ref="CB12">IFERROR(INDEX('Attendance-Slot-2'!$Q$2:$Q$2595,MATCH(1,('Attendance-Slot-2'!$A$2:$A$2595=$C12)*('Attendance-Slot-2'!$G$2:$G$2595=CA$2),0)),"No Data")</f>
        <v>P-S2_Onsite</v>
      </c>
      <c r="CC12" s="138">
        <f>VLOOKUP($BP12,'Written Exam Marks'!$H:$Q,10,FALSE)</f>
        <v>4.5</v>
      </c>
      <c r="CD12" s="138">
        <f>VLOOKUP($BP12,'Written Exam Marks'!$H:$Q,9,FALSE)</f>
        <v>40</v>
      </c>
      <c r="CE12" s="14" t="str">
        <f t="shared" si="40"/>
        <v>Present</v>
      </c>
      <c r="CF12" s="14" t="str">
        <f t="shared" si="41"/>
        <v>P-S2_Onsite</v>
      </c>
      <c r="CG12" s="130">
        <v>1.5</v>
      </c>
      <c r="CH12" s="130" t="s">
        <v>5</v>
      </c>
      <c r="CI12" s="130" t="s">
        <v>5</v>
      </c>
      <c r="CJ12" s="130" t="s">
        <v>5</v>
      </c>
      <c r="CK12" s="130" t="s">
        <v>5</v>
      </c>
      <c r="CL12" s="130" t="s">
        <v>5</v>
      </c>
      <c r="CM12" s="145">
        <v>1.5</v>
      </c>
      <c r="CN12" s="130">
        <v>50</v>
      </c>
      <c r="CO12" s="27" t="s">
        <v>1005</v>
      </c>
      <c r="CP12" s="119" t="s">
        <v>1044</v>
      </c>
      <c r="CQ12" s="119" t="str">
        <f t="shared" si="2"/>
        <v>2025EB1100009-BDSDF112</v>
      </c>
      <c r="CR12" s="27" t="str">
        <f t="shared" si="42"/>
        <v>1 missed</v>
      </c>
      <c r="CS12" s="27" t="str">
        <f t="shared" si="43"/>
        <v>2 missed</v>
      </c>
      <c r="CT12" s="27">
        <f t="shared" si="44"/>
        <v>1</v>
      </c>
      <c r="CU12" s="27">
        <f t="shared" si="45"/>
        <v>0</v>
      </c>
      <c r="CV12" s="15">
        <f t="shared" si="46"/>
        <v>0.5</v>
      </c>
      <c r="CW12" s="15">
        <f t="shared" si="47"/>
        <v>0</v>
      </c>
      <c r="CX12" s="27" t="str">
        <f t="shared" si="48"/>
        <v>3 missed</v>
      </c>
      <c r="CY12" s="27">
        <f t="shared" si="49"/>
        <v>1</v>
      </c>
      <c r="CZ12" s="15">
        <f t="shared" si="50"/>
        <v>0.25</v>
      </c>
      <c r="DA12" s="15" t="str">
        <f t="shared" si="51"/>
        <v>Q-1 A-0 || Q Total-2, A Total-2</v>
      </c>
      <c r="DB12" s="15" t="str" cm="1">
        <f t="array" ref="DB12">IFERROR(INDEX('Attendance-Slot-1'!$Q$2:$Q$1112,MATCH(1,('Attendance-Slot-1'!$A$2:$A$1112=$C12)*('Attendance-Slot-1'!$G$2:$G$1112=DB$2),0)),"No Data")</f>
        <v>A-S1_Onsite</v>
      </c>
      <c r="DC12" s="15" t="str" cm="1">
        <f t="array" ref="DC12">IFERROR(INDEX('Attendance-Slot-2'!$Q$2:$Q$2595,MATCH(1,('Attendance-Slot-2'!$A$2:$A$2595=$C12)*('Attendance-Slot-2'!$G$2:$G$2595=DB$2),0)),"No Data")</f>
        <v>A-S2_Onsite</v>
      </c>
      <c r="DD12" s="139" t="e">
        <f>VLOOKUP($CQ12,'Written Exam Marks'!$H:$Q,10,FALSE)</f>
        <v>#N/A</v>
      </c>
      <c r="DE12" s="139" t="e">
        <f>VLOOKUP($CQ12,'Written Exam Marks'!$H:$Q,9,FALSE)</f>
        <v>#N/A</v>
      </c>
      <c r="DF12" s="15" t="str">
        <f t="shared" si="52"/>
        <v>Absent</v>
      </c>
      <c r="DG12" s="15" t="str">
        <f t="shared" si="53"/>
        <v>A-S1_Onsite</v>
      </c>
      <c r="DH12" s="139" t="s">
        <v>5</v>
      </c>
      <c r="DI12" s="139">
        <v>0</v>
      </c>
      <c r="DJ12" s="139">
        <v>100</v>
      </c>
      <c r="DK12" s="3" t="str">
        <f t="shared" si="3"/>
        <v>P-0, A-1, No Data-3</v>
      </c>
      <c r="DL12" s="3" t="str">
        <f t="shared" si="4"/>
        <v>P-3, A-1, No Data-0</v>
      </c>
      <c r="DM12" s="1" t="str">
        <f t="shared" si="54"/>
        <v>P-S2_Onsite</v>
      </c>
      <c r="DN12" s="1" t="str">
        <f t="shared" si="55"/>
        <v>A-S1_Onsite</v>
      </c>
      <c r="DO12" s="1" t="str">
        <f t="shared" si="56"/>
        <v>P-S2_Onsite</v>
      </c>
      <c r="DP12" s="1" t="str">
        <f t="shared" si="57"/>
        <v>P-S2_Onsite</v>
      </c>
      <c r="DQ12" s="1" t="str">
        <f t="shared" si="58"/>
        <v>P-3, A-1, No Data-0</v>
      </c>
      <c r="DR12" s="39">
        <f t="shared" si="59"/>
        <v>0</v>
      </c>
      <c r="DS12" s="34" t="s">
        <v>7217</v>
      </c>
      <c r="DT12" s="39" t="s">
        <v>7363</v>
      </c>
      <c r="DU12" s="30" t="s">
        <v>30</v>
      </c>
      <c r="DV12" s="30"/>
    </row>
    <row r="13" spans="1:126" x14ac:dyDescent="0.25">
      <c r="A13" s="1">
        <v>10</v>
      </c>
      <c r="B13" s="1" t="s">
        <v>1000</v>
      </c>
      <c r="C13" s="1" t="s">
        <v>33</v>
      </c>
      <c r="D13" s="1" t="s">
        <v>34</v>
      </c>
      <c r="E13" s="1" t="s">
        <v>35</v>
      </c>
      <c r="F13" s="1" t="s">
        <v>7202</v>
      </c>
      <c r="G13" s="1" t="s">
        <v>3487</v>
      </c>
      <c r="H13" s="143">
        <v>8</v>
      </c>
      <c r="I13" s="143">
        <v>6.4</v>
      </c>
      <c r="J13" s="143">
        <v>7.2</v>
      </c>
      <c r="K13" s="143">
        <v>8</v>
      </c>
      <c r="L13" s="132">
        <v>28</v>
      </c>
      <c r="M13" s="132">
        <v>57.6</v>
      </c>
      <c r="N13" s="26">
        <v>60</v>
      </c>
      <c r="O13" s="26" t="s">
        <v>997</v>
      </c>
      <c r="P13" s="120" t="s">
        <v>1034</v>
      </c>
      <c r="Q13" s="13" t="str">
        <f t="shared" si="5"/>
        <v>2025EB1100010-BDSDF113</v>
      </c>
      <c r="R13" s="26" t="str">
        <f t="shared" si="6"/>
        <v>0 missed</v>
      </c>
      <c r="S13" s="26" t="str">
        <f t="shared" si="0"/>
        <v>0 missed</v>
      </c>
      <c r="T13" s="26">
        <f t="shared" si="7"/>
        <v>4</v>
      </c>
      <c r="U13" s="26">
        <f t="shared" si="8"/>
        <v>1</v>
      </c>
      <c r="V13" s="13">
        <f t="shared" si="9"/>
        <v>1</v>
      </c>
      <c r="W13" s="13">
        <f t="shared" si="10"/>
        <v>1</v>
      </c>
      <c r="X13" s="26" t="str">
        <f t="shared" si="11"/>
        <v>0 missed</v>
      </c>
      <c r="Y13" s="26">
        <f t="shared" si="12"/>
        <v>5</v>
      </c>
      <c r="Z13" s="13">
        <f t="shared" si="13"/>
        <v>1</v>
      </c>
      <c r="AA13" s="15" t="str">
        <f t="shared" si="14"/>
        <v>Q-4 A-1 || Q Total-4, A Total-1</v>
      </c>
      <c r="AB13" s="13" t="str" cm="1">
        <f t="array" ref="AB13">IFERROR(INDEX('Attendance-Slot-1'!$Q$2:$Q$1112,MATCH(1,('Attendance-Slot-1'!$A$2:$A$1112=$C13)*('Attendance-Slot-1'!$G$2:$G$1112=AB$2),0)),"No Data")</f>
        <v>No Data</v>
      </c>
      <c r="AC13" s="13" t="str" cm="1">
        <f t="array" ref="AC13">IFERROR(INDEX('Attendance-Slot-2'!$Q$2:$Q$2595,MATCH(1,('Attendance-Slot-2'!$A$2:$A$2595=$C13)*('Attendance-Slot-2'!$G$2:$G$2595=AB$2),0)),"No Data")</f>
        <v>P-S2_Onsite</v>
      </c>
      <c r="AD13" s="133">
        <f>VLOOKUP($Q13,'Written Exam Marks'!$H:$Q,10,FALSE)</f>
        <v>28</v>
      </c>
      <c r="AE13" s="133">
        <f>VLOOKUP($Q13,'Written Exam Marks'!$H:$Q,9,FALSE)</f>
        <v>40</v>
      </c>
      <c r="AF13" s="13" t="str">
        <f t="shared" si="15"/>
        <v>Present</v>
      </c>
      <c r="AG13" s="13" t="str">
        <f t="shared" si="16"/>
        <v>P-S2_Onsite</v>
      </c>
      <c r="AH13" s="29">
        <v>14</v>
      </c>
      <c r="AI13" s="29">
        <v>11</v>
      </c>
      <c r="AJ13" s="29">
        <v>9.3333333330000006</v>
      </c>
      <c r="AK13" s="29">
        <v>10</v>
      </c>
      <c r="AL13" s="29">
        <v>9</v>
      </c>
      <c r="AM13" s="29">
        <v>53.333333332999999</v>
      </c>
      <c r="AN13" s="131">
        <v>60</v>
      </c>
      <c r="AO13" s="36" t="s">
        <v>7179</v>
      </c>
      <c r="AP13" s="116" t="s">
        <v>1050</v>
      </c>
      <c r="AQ13" s="116" t="str">
        <f t="shared" si="17"/>
        <v>2025EB1100010-BDSDF108</v>
      </c>
      <c r="AR13" s="25" t="str">
        <f t="shared" si="18"/>
        <v>0 missed</v>
      </c>
      <c r="AS13" s="25" t="str">
        <f t="shared" si="19"/>
        <v>0 missed</v>
      </c>
      <c r="AT13" s="25">
        <f t="shared" si="20"/>
        <v>3</v>
      </c>
      <c r="AU13" s="25">
        <f t="shared" si="21"/>
        <v>2</v>
      </c>
      <c r="AV13" s="10">
        <f t="shared" si="22"/>
        <v>1</v>
      </c>
      <c r="AW13" s="10">
        <f t="shared" si="23"/>
        <v>1</v>
      </c>
      <c r="AX13" s="25" t="str">
        <f t="shared" si="24"/>
        <v>0 missed</v>
      </c>
      <c r="AY13" s="25">
        <f t="shared" si="25"/>
        <v>5</v>
      </c>
      <c r="AZ13" s="10">
        <f t="shared" si="26"/>
        <v>1</v>
      </c>
      <c r="BA13" s="10" t="str">
        <f t="shared" si="27"/>
        <v>Q-3 A-2 || Q Total-3, A Total-2</v>
      </c>
      <c r="BB13" s="10" t="str" cm="1">
        <f t="array" ref="BB13">IFERROR(INDEX('Attendance-Slot-1'!$Q$2:$Q$1112,MATCH(1,('Attendance-Slot-1'!$A$2:$A$1112=$C13)*('Attendance-Slot-1'!$G$2:$G$1112=BB$2),0)),"No Data")</f>
        <v>No Data</v>
      </c>
      <c r="BC13" s="10" t="str" cm="1">
        <f t="array" ref="BC13">IFERROR(INDEX('Attendance-Slot-2'!$Q$2:$Q$2595,MATCH(1,('Attendance-Slot-2'!$A$2:$A$2595=$C13)*('Attendance-Slot-2'!$G$2:$G$2595=BB$2),0)),"No Data")</f>
        <v>P-S2_Onsite</v>
      </c>
      <c r="BD13" s="136">
        <f>VLOOKUP($AQ13,'Written Exam Marks'!$H:$Q,10,FALSE)</f>
        <v>11.5</v>
      </c>
      <c r="BE13" s="136">
        <f>VLOOKUP($AQ13,'Written Exam Marks'!$H:$Q,9,FALSE)</f>
        <v>40</v>
      </c>
      <c r="BF13" s="10" t="str">
        <f t="shared" si="28"/>
        <v>Present</v>
      </c>
      <c r="BG13" s="10" t="str">
        <f t="shared" si="29"/>
        <v>P-S2_Onsite</v>
      </c>
      <c r="BH13" s="129">
        <v>10</v>
      </c>
      <c r="BI13" s="129">
        <v>15</v>
      </c>
      <c r="BJ13" s="129">
        <v>15</v>
      </c>
      <c r="BK13" s="129">
        <v>19.5</v>
      </c>
      <c r="BL13" s="144">
        <v>59.5</v>
      </c>
      <c r="BM13" s="24">
        <v>60</v>
      </c>
      <c r="BN13" s="24" t="s">
        <v>1004</v>
      </c>
      <c r="BO13" s="118" t="s">
        <v>1063</v>
      </c>
      <c r="BP13" s="118" t="str">
        <f t="shared" si="1"/>
        <v>2025EB1100010-BDSDF114</v>
      </c>
      <c r="BQ13" s="24" t="str">
        <f t="shared" si="30"/>
        <v>0 missed</v>
      </c>
      <c r="BR13" s="24" t="str">
        <f t="shared" si="31"/>
        <v>0 missed</v>
      </c>
      <c r="BS13" s="24">
        <f t="shared" si="32"/>
        <v>3</v>
      </c>
      <c r="BT13" s="24">
        <f t="shared" si="33"/>
        <v>1</v>
      </c>
      <c r="BU13" s="14">
        <f t="shared" si="34"/>
        <v>1</v>
      </c>
      <c r="BV13" s="14">
        <f t="shared" si="35"/>
        <v>1</v>
      </c>
      <c r="BW13" s="24" t="str">
        <f t="shared" si="36"/>
        <v>0 missed</v>
      </c>
      <c r="BX13" s="24">
        <f t="shared" si="37"/>
        <v>4</v>
      </c>
      <c r="BY13" s="14">
        <f t="shared" si="38"/>
        <v>1</v>
      </c>
      <c r="BZ13" s="14" t="str">
        <f t="shared" si="39"/>
        <v>Q-3 A-1 || Q Total-3, A Total-1</v>
      </c>
      <c r="CA13" s="14" t="str" cm="1">
        <f t="array" ref="CA13">IFERROR(INDEX('Attendance-Slot-1'!$Q$2:$Q$1112,MATCH(1,('Attendance-Slot-1'!$A$2:$A$1112=$C13)*('Attendance-Slot-1'!$G$2:$G$1112=CA$2),0)),"No Data")</f>
        <v>No Data</v>
      </c>
      <c r="CB13" s="14" t="str" cm="1">
        <f t="array" ref="CB13">IFERROR(INDEX('Attendance-Slot-2'!$Q$2:$Q$2595,MATCH(1,('Attendance-Slot-2'!$A$2:$A$2595=$C13)*('Attendance-Slot-2'!$G$2:$G$2595=CA$2),0)),"No Data")</f>
        <v>P-S2_Onsite</v>
      </c>
      <c r="CC13" s="138">
        <f>VLOOKUP($BP13,'Written Exam Marks'!$H:$Q,10,FALSE)</f>
        <v>11.5</v>
      </c>
      <c r="CD13" s="138">
        <f>VLOOKUP($BP13,'Written Exam Marks'!$H:$Q,9,FALSE)</f>
        <v>40</v>
      </c>
      <c r="CE13" s="14" t="str">
        <f t="shared" si="40"/>
        <v>Present</v>
      </c>
      <c r="CF13" s="14" t="str">
        <f t="shared" si="41"/>
        <v>P-S2_Onsite</v>
      </c>
      <c r="CG13" s="130">
        <v>3.5</v>
      </c>
      <c r="CH13" s="130">
        <v>4.5</v>
      </c>
      <c r="CI13" s="130">
        <v>9.5</v>
      </c>
      <c r="CJ13" s="130">
        <v>7</v>
      </c>
      <c r="CK13" s="130">
        <v>10</v>
      </c>
      <c r="CL13" s="130">
        <v>10</v>
      </c>
      <c r="CM13" s="145">
        <v>44.5</v>
      </c>
      <c r="CN13" s="130">
        <v>50</v>
      </c>
      <c r="CO13" s="27" t="s">
        <v>1005</v>
      </c>
      <c r="CP13" s="119" t="s">
        <v>1044</v>
      </c>
      <c r="CQ13" s="119" t="str">
        <f t="shared" si="2"/>
        <v>2025EB1100010-BDSDF112</v>
      </c>
      <c r="CR13" s="27" t="str">
        <f t="shared" si="42"/>
        <v>0 missed</v>
      </c>
      <c r="CS13" s="27" t="str">
        <f t="shared" si="43"/>
        <v>0 missed</v>
      </c>
      <c r="CT13" s="27">
        <f t="shared" si="44"/>
        <v>2</v>
      </c>
      <c r="CU13" s="27">
        <f t="shared" si="45"/>
        <v>2</v>
      </c>
      <c r="CV13" s="15">
        <f t="shared" si="46"/>
        <v>1</v>
      </c>
      <c r="CW13" s="15">
        <f t="shared" si="47"/>
        <v>1</v>
      </c>
      <c r="CX13" s="27" t="str">
        <f t="shared" si="48"/>
        <v>0 missed</v>
      </c>
      <c r="CY13" s="27">
        <f t="shared" si="49"/>
        <v>4</v>
      </c>
      <c r="CZ13" s="15">
        <f t="shared" si="50"/>
        <v>1</v>
      </c>
      <c r="DA13" s="15" t="str">
        <f t="shared" si="51"/>
        <v>Q-2 A-2 || Q Total-2, A Total-2</v>
      </c>
      <c r="DB13" s="15" t="str" cm="1">
        <f t="array" ref="DB13">IFERROR(INDEX('Attendance-Slot-1'!$Q$2:$Q$1112,MATCH(1,('Attendance-Slot-1'!$A$2:$A$1112=$C13)*('Attendance-Slot-1'!$G$2:$G$1112=DB$2),0)),"No Data")</f>
        <v>No Data</v>
      </c>
      <c r="DC13" s="15" t="str" cm="1">
        <f t="array" ref="DC13">IFERROR(INDEX('Attendance-Slot-2'!$Q$2:$Q$2595,MATCH(1,('Attendance-Slot-2'!$A$2:$A$2595=$C13)*('Attendance-Slot-2'!$G$2:$G$2595=DB$2),0)),"No Data")</f>
        <v>P-S2_Onsite</v>
      </c>
      <c r="DD13" s="139">
        <f>VLOOKUP($CQ13,'Written Exam Marks'!$H:$Q,10,FALSE)</f>
        <v>28.5</v>
      </c>
      <c r="DE13" s="139">
        <f>VLOOKUP($CQ13,'Written Exam Marks'!$H:$Q,9,FALSE)</f>
        <v>50</v>
      </c>
      <c r="DF13" s="15" t="str">
        <f t="shared" si="52"/>
        <v>Present</v>
      </c>
      <c r="DG13" s="15" t="str">
        <f t="shared" si="53"/>
        <v>P-S2_Onsite</v>
      </c>
      <c r="DH13" s="139">
        <v>95</v>
      </c>
      <c r="DI13" s="139">
        <v>95</v>
      </c>
      <c r="DJ13" s="139">
        <v>100</v>
      </c>
      <c r="DK13" s="3" t="str">
        <f t="shared" si="3"/>
        <v>P-0, A-0, No Data-4</v>
      </c>
      <c r="DL13" s="3" t="str">
        <f t="shared" si="4"/>
        <v>P-4, A-0, No Data-0</v>
      </c>
      <c r="DM13" s="1" t="str">
        <f t="shared" si="54"/>
        <v>P-S2_Onsite</v>
      </c>
      <c r="DN13" s="1" t="str">
        <f t="shared" si="55"/>
        <v>P-S2_Onsite</v>
      </c>
      <c r="DO13" s="1" t="str">
        <f t="shared" si="56"/>
        <v>P-S2_Onsite</v>
      </c>
      <c r="DP13" s="1" t="str">
        <f t="shared" si="57"/>
        <v>P-S2_Onsite</v>
      </c>
      <c r="DQ13" s="1" t="str">
        <f t="shared" si="58"/>
        <v>P-4, A-0, No Data-0</v>
      </c>
      <c r="DR13" s="39">
        <f t="shared" si="59"/>
        <v>1</v>
      </c>
      <c r="DS13" s="34" t="s">
        <v>7217</v>
      </c>
      <c r="DT13" s="39" t="s">
        <v>7363</v>
      </c>
      <c r="DU13" s="30" t="s">
        <v>33</v>
      </c>
      <c r="DV13" s="30"/>
    </row>
    <row r="14" spans="1:126" x14ac:dyDescent="0.25">
      <c r="A14" s="1">
        <v>11</v>
      </c>
      <c r="B14" s="1" t="s">
        <v>1000</v>
      </c>
      <c r="C14" s="1" t="s">
        <v>36</v>
      </c>
      <c r="D14" s="1" t="s">
        <v>37</v>
      </c>
      <c r="E14" s="1" t="s">
        <v>38</v>
      </c>
      <c r="F14" s="1" t="s">
        <v>7202</v>
      </c>
      <c r="G14" s="1" t="s">
        <v>3488</v>
      </c>
      <c r="H14" s="143">
        <v>1.6</v>
      </c>
      <c r="I14" s="143">
        <v>8</v>
      </c>
      <c r="J14" s="143">
        <v>8</v>
      </c>
      <c r="K14" s="143">
        <v>8</v>
      </c>
      <c r="L14" s="132">
        <v>28</v>
      </c>
      <c r="M14" s="132">
        <v>53.6</v>
      </c>
      <c r="N14" s="26">
        <v>60</v>
      </c>
      <c r="O14" s="26" t="s">
        <v>997</v>
      </c>
      <c r="P14" s="120" t="s">
        <v>1034</v>
      </c>
      <c r="Q14" s="13" t="str">
        <f t="shared" si="5"/>
        <v>2025EB1100011-BDSDF113</v>
      </c>
      <c r="R14" s="26" t="str">
        <f t="shared" si="6"/>
        <v>0 missed</v>
      </c>
      <c r="S14" s="26" t="str">
        <f t="shared" si="0"/>
        <v>0 missed</v>
      </c>
      <c r="T14" s="26">
        <f t="shared" si="7"/>
        <v>4</v>
      </c>
      <c r="U14" s="26">
        <f t="shared" si="8"/>
        <v>1</v>
      </c>
      <c r="V14" s="13">
        <f t="shared" si="9"/>
        <v>1</v>
      </c>
      <c r="W14" s="13">
        <f t="shared" si="10"/>
        <v>1</v>
      </c>
      <c r="X14" s="26" t="str">
        <f t="shared" si="11"/>
        <v>0 missed</v>
      </c>
      <c r="Y14" s="26">
        <f t="shared" si="12"/>
        <v>5</v>
      </c>
      <c r="Z14" s="13">
        <f t="shared" si="13"/>
        <v>1</v>
      </c>
      <c r="AA14" s="15" t="str">
        <f t="shared" si="14"/>
        <v>Q-4 A-1 || Q Total-4, A Total-1</v>
      </c>
      <c r="AB14" s="13" t="str" cm="1">
        <f t="array" ref="AB14">IFERROR(INDEX('Attendance-Slot-1'!$Q$2:$Q$1112,MATCH(1,('Attendance-Slot-1'!$A$2:$A$1112=$C14)*('Attendance-Slot-1'!$G$2:$G$1112=AB$2),0)),"No Data")</f>
        <v>No Data</v>
      </c>
      <c r="AC14" s="13" t="str" cm="1">
        <f t="array" ref="AC14">IFERROR(INDEX('Attendance-Slot-2'!$Q$2:$Q$2595,MATCH(1,('Attendance-Slot-2'!$A$2:$A$2595=$C14)*('Attendance-Slot-2'!$G$2:$G$2595=AB$2),0)),"No Data")</f>
        <v>A-S2_Onsite</v>
      </c>
      <c r="AD14" s="133" t="e">
        <f>VLOOKUP($Q14,'Written Exam Marks'!$H:$Q,10,FALSE)</f>
        <v>#N/A</v>
      </c>
      <c r="AE14" s="133" t="e">
        <f>VLOOKUP($Q14,'Written Exam Marks'!$H:$Q,9,FALSE)</f>
        <v>#N/A</v>
      </c>
      <c r="AF14" s="13" t="str">
        <f t="shared" si="15"/>
        <v>Absent</v>
      </c>
      <c r="AG14" s="13" t="str">
        <f t="shared" si="16"/>
        <v>A-S2_Onsite</v>
      </c>
      <c r="AH14" s="29" t="s">
        <v>5</v>
      </c>
      <c r="AI14" s="29">
        <v>5</v>
      </c>
      <c r="AJ14" s="29" t="s">
        <v>5</v>
      </c>
      <c r="AK14" s="29" t="s">
        <v>5</v>
      </c>
      <c r="AL14" s="29" t="s">
        <v>5</v>
      </c>
      <c r="AM14" s="29">
        <v>5</v>
      </c>
      <c r="AN14" s="131">
        <v>60</v>
      </c>
      <c r="AO14" s="36" t="s">
        <v>7179</v>
      </c>
      <c r="AP14" s="116" t="s">
        <v>1050</v>
      </c>
      <c r="AQ14" s="116" t="str">
        <f t="shared" si="17"/>
        <v>2025EB1100011-BDSDF108</v>
      </c>
      <c r="AR14" s="25" t="str">
        <f t="shared" si="18"/>
        <v>3 missed</v>
      </c>
      <c r="AS14" s="25" t="str">
        <f t="shared" si="19"/>
        <v>1 missed</v>
      </c>
      <c r="AT14" s="25">
        <f t="shared" si="20"/>
        <v>0</v>
      </c>
      <c r="AU14" s="25">
        <f t="shared" si="21"/>
        <v>1</v>
      </c>
      <c r="AV14" s="10">
        <f t="shared" si="22"/>
        <v>0</v>
      </c>
      <c r="AW14" s="10">
        <f t="shared" si="23"/>
        <v>0.5</v>
      </c>
      <c r="AX14" s="25" t="str">
        <f t="shared" si="24"/>
        <v>4 missed</v>
      </c>
      <c r="AY14" s="25">
        <f t="shared" si="25"/>
        <v>1</v>
      </c>
      <c r="AZ14" s="10">
        <f t="shared" si="26"/>
        <v>0.2</v>
      </c>
      <c r="BA14" s="10" t="str">
        <f t="shared" si="27"/>
        <v>Q-0 A-1 || Q Total-3, A Total-2</v>
      </c>
      <c r="BB14" s="10" t="str" cm="1">
        <f t="array" ref="BB14">IFERROR(INDEX('Attendance-Slot-1'!$Q$2:$Q$1112,MATCH(1,('Attendance-Slot-1'!$A$2:$A$1112=$C14)*('Attendance-Slot-1'!$G$2:$G$1112=BB$2),0)),"No Data")</f>
        <v>No Data</v>
      </c>
      <c r="BC14" s="10" t="str" cm="1">
        <f t="array" ref="BC14">IFERROR(INDEX('Attendance-Slot-2'!$Q$2:$Q$2595,MATCH(1,('Attendance-Slot-2'!$A$2:$A$2595=$C14)*('Attendance-Slot-2'!$G$2:$G$2595=BB$2),0)),"No Data")</f>
        <v>A-S2_Onsite</v>
      </c>
      <c r="BD14" s="136" t="e">
        <f>VLOOKUP($AQ14,'Written Exam Marks'!$H:$Q,10,FALSE)</f>
        <v>#N/A</v>
      </c>
      <c r="BE14" s="136" t="e">
        <f>VLOOKUP($AQ14,'Written Exam Marks'!$H:$Q,9,FALSE)</f>
        <v>#N/A</v>
      </c>
      <c r="BF14" s="10" t="str">
        <f t="shared" si="28"/>
        <v>Absent</v>
      </c>
      <c r="BG14" s="10" t="str">
        <f t="shared" si="29"/>
        <v>A-S2_Onsite</v>
      </c>
      <c r="BH14" s="129" t="s">
        <v>5</v>
      </c>
      <c r="BI14" s="129" t="s">
        <v>5</v>
      </c>
      <c r="BJ14" s="129" t="s">
        <v>5</v>
      </c>
      <c r="BK14" s="129">
        <v>18.5</v>
      </c>
      <c r="BL14" s="144">
        <v>18.5</v>
      </c>
      <c r="BM14" s="24">
        <v>60</v>
      </c>
      <c r="BN14" s="24" t="s">
        <v>1004</v>
      </c>
      <c r="BO14" s="118" t="s">
        <v>1063</v>
      </c>
      <c r="BP14" s="118" t="str">
        <f t="shared" si="1"/>
        <v>2025EB1100011-BDSDF114</v>
      </c>
      <c r="BQ14" s="24" t="str">
        <f t="shared" si="30"/>
        <v>3 missed</v>
      </c>
      <c r="BR14" s="24" t="str">
        <f t="shared" si="31"/>
        <v>0 missed</v>
      </c>
      <c r="BS14" s="24">
        <f t="shared" si="32"/>
        <v>0</v>
      </c>
      <c r="BT14" s="24">
        <f t="shared" si="33"/>
        <v>1</v>
      </c>
      <c r="BU14" s="14">
        <f t="shared" si="34"/>
        <v>0</v>
      </c>
      <c r="BV14" s="14">
        <f t="shared" si="35"/>
        <v>1</v>
      </c>
      <c r="BW14" s="24" t="str">
        <f t="shared" si="36"/>
        <v>3 missed</v>
      </c>
      <c r="BX14" s="24">
        <f t="shared" si="37"/>
        <v>1</v>
      </c>
      <c r="BY14" s="14">
        <f t="shared" si="38"/>
        <v>0.25</v>
      </c>
      <c r="BZ14" s="14" t="str">
        <f t="shared" si="39"/>
        <v>Q-0 A-1 || Q Total-3, A Total-1</v>
      </c>
      <c r="CA14" s="14" t="str" cm="1">
        <f t="array" ref="CA14">IFERROR(INDEX('Attendance-Slot-1'!$Q$2:$Q$1112,MATCH(1,('Attendance-Slot-1'!$A$2:$A$1112=$C14)*('Attendance-Slot-1'!$G$2:$G$1112=CA$2),0)),"No Data")</f>
        <v>No Data</v>
      </c>
      <c r="CB14" s="14" t="str" cm="1">
        <f t="array" ref="CB14">IFERROR(INDEX('Attendance-Slot-2'!$Q$2:$Q$2595,MATCH(1,('Attendance-Slot-2'!$A$2:$A$2595=$C14)*('Attendance-Slot-2'!$G$2:$G$2595=CA$2),0)),"No Data")</f>
        <v>A-S2_Onsite</v>
      </c>
      <c r="CC14" s="138" t="e">
        <f>VLOOKUP($BP14,'Written Exam Marks'!$H:$Q,10,FALSE)</f>
        <v>#N/A</v>
      </c>
      <c r="CD14" s="138" t="e">
        <f>VLOOKUP($BP14,'Written Exam Marks'!$H:$Q,9,FALSE)</f>
        <v>#N/A</v>
      </c>
      <c r="CE14" s="14" t="str">
        <f t="shared" si="40"/>
        <v>Absent</v>
      </c>
      <c r="CF14" s="14" t="str">
        <f t="shared" si="41"/>
        <v>A-S2_Onsite</v>
      </c>
      <c r="CG14" s="130">
        <v>5</v>
      </c>
      <c r="CH14" s="130" t="s">
        <v>5</v>
      </c>
      <c r="CI14" s="130">
        <v>7.5</v>
      </c>
      <c r="CJ14" s="130">
        <v>5.5</v>
      </c>
      <c r="CK14" s="130" t="s">
        <v>5</v>
      </c>
      <c r="CL14" s="130" t="s">
        <v>5</v>
      </c>
      <c r="CM14" s="145">
        <v>18</v>
      </c>
      <c r="CN14" s="130">
        <v>50</v>
      </c>
      <c r="CO14" s="27" t="s">
        <v>1005</v>
      </c>
      <c r="CP14" s="119" t="s">
        <v>1044</v>
      </c>
      <c r="CQ14" s="119" t="str">
        <f t="shared" si="2"/>
        <v>2025EB1100011-BDSDF112</v>
      </c>
      <c r="CR14" s="27" t="str">
        <f t="shared" si="42"/>
        <v>1 missed</v>
      </c>
      <c r="CS14" s="27" t="str">
        <f t="shared" si="43"/>
        <v>0 missed</v>
      </c>
      <c r="CT14" s="27">
        <f t="shared" si="44"/>
        <v>1</v>
      </c>
      <c r="CU14" s="27">
        <f t="shared" si="45"/>
        <v>2</v>
      </c>
      <c r="CV14" s="15">
        <f t="shared" si="46"/>
        <v>0.5</v>
      </c>
      <c r="CW14" s="15">
        <f t="shared" si="47"/>
        <v>1</v>
      </c>
      <c r="CX14" s="27" t="str">
        <f t="shared" si="48"/>
        <v>1 missed</v>
      </c>
      <c r="CY14" s="27">
        <f t="shared" si="49"/>
        <v>3</v>
      </c>
      <c r="CZ14" s="15">
        <f t="shared" si="50"/>
        <v>0.75</v>
      </c>
      <c r="DA14" s="15" t="str">
        <f t="shared" si="51"/>
        <v>Q-1 A-2 || Q Total-2, A Total-2</v>
      </c>
      <c r="DB14" s="15" t="str" cm="1">
        <f t="array" ref="DB14">IFERROR(INDEX('Attendance-Slot-1'!$Q$2:$Q$1112,MATCH(1,('Attendance-Slot-1'!$A$2:$A$1112=$C14)*('Attendance-Slot-1'!$G$2:$G$1112=DB$2),0)),"No Data")</f>
        <v>No Data</v>
      </c>
      <c r="DC14" s="15" t="str" cm="1">
        <f t="array" ref="DC14">IFERROR(INDEX('Attendance-Slot-2'!$Q$2:$Q$2595,MATCH(1,('Attendance-Slot-2'!$A$2:$A$2595=$C14)*('Attendance-Slot-2'!$G$2:$G$2595=DB$2),0)),"No Data")</f>
        <v>A-S2_Onsite</v>
      </c>
      <c r="DD14" s="139" t="e">
        <f>VLOOKUP($CQ14,'Written Exam Marks'!$H:$Q,10,FALSE)</f>
        <v>#N/A</v>
      </c>
      <c r="DE14" s="139" t="e">
        <f>VLOOKUP($CQ14,'Written Exam Marks'!$H:$Q,9,FALSE)</f>
        <v>#N/A</v>
      </c>
      <c r="DF14" s="15" t="str">
        <f t="shared" si="52"/>
        <v>Absent</v>
      </c>
      <c r="DG14" s="15" t="str">
        <f t="shared" si="53"/>
        <v>A-S2_Onsite</v>
      </c>
      <c r="DH14" s="139" t="s">
        <v>5</v>
      </c>
      <c r="DI14" s="139">
        <v>0</v>
      </c>
      <c r="DJ14" s="139">
        <v>100</v>
      </c>
      <c r="DK14" s="3" t="str">
        <f t="shared" si="3"/>
        <v>P-0, A-0, No Data-4</v>
      </c>
      <c r="DL14" s="3" t="str">
        <f t="shared" si="4"/>
        <v>P-0, A-4, No Data-0</v>
      </c>
      <c r="DM14" s="1" t="str">
        <f t="shared" si="54"/>
        <v>A-S2_Onsite</v>
      </c>
      <c r="DN14" s="1" t="str">
        <f t="shared" si="55"/>
        <v>A-S2_Onsite</v>
      </c>
      <c r="DO14" s="1" t="str">
        <f t="shared" si="56"/>
        <v>A-S2_Onsite</v>
      </c>
      <c r="DP14" s="1" t="str">
        <f t="shared" si="57"/>
        <v>A-S2_Onsite</v>
      </c>
      <c r="DQ14" s="1" t="str">
        <f t="shared" si="58"/>
        <v>P-0, A-4, No Data-0</v>
      </c>
      <c r="DR14" s="39">
        <f t="shared" si="59"/>
        <v>0</v>
      </c>
      <c r="DS14" s="34" t="s">
        <v>7217</v>
      </c>
      <c r="DT14" s="39" t="s">
        <v>1098</v>
      </c>
      <c r="DU14" s="30" t="s">
        <v>36</v>
      </c>
      <c r="DV14" s="30" t="s">
        <v>3489</v>
      </c>
    </row>
    <row r="15" spans="1:126" x14ac:dyDescent="0.25">
      <c r="A15" s="1">
        <v>12</v>
      </c>
      <c r="B15" s="1" t="s">
        <v>1000</v>
      </c>
      <c r="C15" s="1" t="s">
        <v>39</v>
      </c>
      <c r="D15" s="1" t="s">
        <v>40</v>
      </c>
      <c r="E15" s="1" t="s">
        <v>41</v>
      </c>
      <c r="F15" s="1" t="s">
        <v>7201</v>
      </c>
      <c r="G15" s="1" t="s">
        <v>1099</v>
      </c>
      <c r="H15" s="143">
        <v>7.2</v>
      </c>
      <c r="I15" s="143" t="s">
        <v>5</v>
      </c>
      <c r="J15" s="143" t="s">
        <v>5</v>
      </c>
      <c r="K15" s="143">
        <v>8</v>
      </c>
      <c r="L15" s="132" t="s">
        <v>5</v>
      </c>
      <c r="M15" s="132">
        <v>15.2</v>
      </c>
      <c r="N15" s="26">
        <v>60</v>
      </c>
      <c r="O15" s="26" t="s">
        <v>997</v>
      </c>
      <c r="P15" s="120" t="s">
        <v>1034</v>
      </c>
      <c r="Q15" s="13" t="str">
        <f t="shared" si="5"/>
        <v>2025EB1100012-BDSDF113</v>
      </c>
      <c r="R15" s="26" t="str">
        <f t="shared" si="6"/>
        <v>2 missed</v>
      </c>
      <c r="S15" s="26" t="str">
        <f t="shared" si="0"/>
        <v>1 missed</v>
      </c>
      <c r="T15" s="26">
        <f t="shared" si="7"/>
        <v>2</v>
      </c>
      <c r="U15" s="26">
        <f t="shared" si="8"/>
        <v>0</v>
      </c>
      <c r="V15" s="13">
        <f t="shared" si="9"/>
        <v>0.5</v>
      </c>
      <c r="W15" s="13">
        <f t="shared" si="10"/>
        <v>0</v>
      </c>
      <c r="X15" s="26" t="str">
        <f t="shared" si="11"/>
        <v>3 missed</v>
      </c>
      <c r="Y15" s="26">
        <f t="shared" si="12"/>
        <v>2</v>
      </c>
      <c r="Z15" s="13">
        <f t="shared" si="13"/>
        <v>0.4</v>
      </c>
      <c r="AA15" s="15" t="str">
        <f t="shared" si="14"/>
        <v>Q-2 A-0 || Q Total-4, A Total-1</v>
      </c>
      <c r="AB15" s="13" t="str" cm="1">
        <f t="array" ref="AB15">IFERROR(INDEX('Attendance-Slot-1'!$Q$2:$Q$1112,MATCH(1,('Attendance-Slot-1'!$A$2:$A$1112=$C15)*('Attendance-Slot-1'!$G$2:$G$1112=AB$2),0)),"No Data")</f>
        <v>No Data</v>
      </c>
      <c r="AC15" s="13" t="str" cm="1">
        <f t="array" ref="AC15">IFERROR(INDEX('Attendance-Slot-2'!$Q$2:$Q$2595,MATCH(1,('Attendance-Slot-2'!$A$2:$A$2595=$C15)*('Attendance-Slot-2'!$G$2:$G$2595=AB$2),0)),"No Data")</f>
        <v>A-S2_Onsite</v>
      </c>
      <c r="AD15" s="133" t="e">
        <f>VLOOKUP($Q15,'Written Exam Marks'!$H:$Q,10,FALSE)</f>
        <v>#N/A</v>
      </c>
      <c r="AE15" s="133" t="e">
        <f>VLOOKUP($Q15,'Written Exam Marks'!$H:$Q,9,FALSE)</f>
        <v>#N/A</v>
      </c>
      <c r="AF15" s="13" t="str">
        <f t="shared" si="15"/>
        <v>Absent</v>
      </c>
      <c r="AG15" s="13" t="str">
        <f t="shared" si="16"/>
        <v>A-S2_Onsite</v>
      </c>
      <c r="AH15" s="29" t="s">
        <v>5</v>
      </c>
      <c r="AI15" s="29" t="s">
        <v>5</v>
      </c>
      <c r="AJ15" s="29">
        <v>4</v>
      </c>
      <c r="AK15" s="29">
        <v>5</v>
      </c>
      <c r="AL15" s="29">
        <v>5</v>
      </c>
      <c r="AM15" s="29">
        <v>14</v>
      </c>
      <c r="AN15" s="131">
        <v>60</v>
      </c>
      <c r="AO15" s="36" t="s">
        <v>7179</v>
      </c>
      <c r="AP15" s="116" t="s">
        <v>1050</v>
      </c>
      <c r="AQ15" s="116" t="str">
        <f t="shared" si="17"/>
        <v>2025EB1100012-BDSDF108</v>
      </c>
      <c r="AR15" s="25" t="str">
        <f t="shared" si="18"/>
        <v>0 missed</v>
      </c>
      <c r="AS15" s="25" t="str">
        <f t="shared" si="19"/>
        <v>2 missed</v>
      </c>
      <c r="AT15" s="25">
        <f t="shared" si="20"/>
        <v>3</v>
      </c>
      <c r="AU15" s="25">
        <f t="shared" si="21"/>
        <v>0</v>
      </c>
      <c r="AV15" s="10">
        <f t="shared" si="22"/>
        <v>1</v>
      </c>
      <c r="AW15" s="10">
        <f t="shared" si="23"/>
        <v>0</v>
      </c>
      <c r="AX15" s="25" t="str">
        <f t="shared" si="24"/>
        <v>2 missed</v>
      </c>
      <c r="AY15" s="25">
        <f t="shared" si="25"/>
        <v>3</v>
      </c>
      <c r="AZ15" s="10">
        <f t="shared" si="26"/>
        <v>0.6</v>
      </c>
      <c r="BA15" s="10" t="str">
        <f t="shared" si="27"/>
        <v>Q-3 A-0 || Q Total-3, A Total-2</v>
      </c>
      <c r="BB15" s="10" t="str" cm="1">
        <f t="array" ref="BB15">IFERROR(INDEX('Attendance-Slot-1'!$Q$2:$Q$1112,MATCH(1,('Attendance-Slot-1'!$A$2:$A$1112=$C15)*('Attendance-Slot-1'!$G$2:$G$1112=BB$2),0)),"No Data")</f>
        <v>P-S1_Onsite</v>
      </c>
      <c r="BC15" s="10" t="str" cm="1">
        <f t="array" ref="BC15">IFERROR(INDEX('Attendance-Slot-2'!$Q$2:$Q$2595,MATCH(1,('Attendance-Slot-2'!$A$2:$A$2595=$C15)*('Attendance-Slot-2'!$G$2:$G$2595=BB$2),0)),"No Data")</f>
        <v>No Data</v>
      </c>
      <c r="BD15" s="136">
        <f>VLOOKUP($AQ15,'Written Exam Marks'!$H:$Q,10,FALSE)</f>
        <v>10.5</v>
      </c>
      <c r="BE15" s="136">
        <f>VLOOKUP($AQ15,'Written Exam Marks'!$H:$Q,9,FALSE)</f>
        <v>40</v>
      </c>
      <c r="BF15" s="10" t="str">
        <f t="shared" si="28"/>
        <v>Present</v>
      </c>
      <c r="BG15" s="10" t="str">
        <f t="shared" si="29"/>
        <v>P-S1_Onsite</v>
      </c>
      <c r="BH15" s="129">
        <v>8</v>
      </c>
      <c r="BI15" s="129" t="s">
        <v>5</v>
      </c>
      <c r="BJ15" s="129">
        <v>15</v>
      </c>
      <c r="BK15" s="129">
        <v>20</v>
      </c>
      <c r="BL15" s="144">
        <v>43</v>
      </c>
      <c r="BM15" s="24">
        <v>60</v>
      </c>
      <c r="BN15" s="24" t="s">
        <v>1004</v>
      </c>
      <c r="BO15" s="118" t="s">
        <v>1063</v>
      </c>
      <c r="BP15" s="118" t="str">
        <f t="shared" si="1"/>
        <v>2025EB1100012-BDSDF114</v>
      </c>
      <c r="BQ15" s="24" t="str">
        <f t="shared" si="30"/>
        <v>1 missed</v>
      </c>
      <c r="BR15" s="24" t="str">
        <f t="shared" si="31"/>
        <v>0 missed</v>
      </c>
      <c r="BS15" s="24">
        <f t="shared" si="32"/>
        <v>2</v>
      </c>
      <c r="BT15" s="24">
        <f t="shared" si="33"/>
        <v>1</v>
      </c>
      <c r="BU15" s="14">
        <f t="shared" si="34"/>
        <v>0.66666666666666663</v>
      </c>
      <c r="BV15" s="14">
        <f t="shared" si="35"/>
        <v>1</v>
      </c>
      <c r="BW15" s="24" t="str">
        <f t="shared" si="36"/>
        <v>1 missed</v>
      </c>
      <c r="BX15" s="24">
        <f t="shared" si="37"/>
        <v>3</v>
      </c>
      <c r="BY15" s="14">
        <f t="shared" si="38"/>
        <v>0.75</v>
      </c>
      <c r="BZ15" s="14" t="str">
        <f t="shared" si="39"/>
        <v>Q-2 A-1 || Q Total-3, A Total-1</v>
      </c>
      <c r="CA15" s="14" t="str" cm="1">
        <f t="array" ref="CA15">IFERROR(INDEX('Attendance-Slot-1'!$Q$2:$Q$1112,MATCH(1,('Attendance-Slot-1'!$A$2:$A$1112=$C15)*('Attendance-Slot-1'!$G$2:$G$1112=CA$2),0)),"No Data")</f>
        <v>No Data</v>
      </c>
      <c r="CB15" s="14" t="str" cm="1">
        <f t="array" ref="CB15">IFERROR(INDEX('Attendance-Slot-2'!$Q$2:$Q$2595,MATCH(1,('Attendance-Slot-2'!$A$2:$A$2595=$C15)*('Attendance-Slot-2'!$G$2:$G$2595=CA$2),0)),"No Data")</f>
        <v>A-S2_Onsite</v>
      </c>
      <c r="CC15" s="138" t="e">
        <f>VLOOKUP($BP15,'Written Exam Marks'!$H:$Q,10,FALSE)</f>
        <v>#N/A</v>
      </c>
      <c r="CD15" s="138" t="e">
        <f>VLOOKUP($BP15,'Written Exam Marks'!$H:$Q,9,FALSE)</f>
        <v>#N/A</v>
      </c>
      <c r="CE15" s="14" t="str">
        <f t="shared" si="40"/>
        <v>Absent</v>
      </c>
      <c r="CF15" s="14" t="str">
        <f t="shared" si="41"/>
        <v>A-S2_Onsite</v>
      </c>
      <c r="CG15" s="130">
        <v>2</v>
      </c>
      <c r="CH15" s="130">
        <v>2</v>
      </c>
      <c r="CI15" s="130">
        <v>8</v>
      </c>
      <c r="CJ15" s="130">
        <v>5.5</v>
      </c>
      <c r="CK15" s="130" t="s">
        <v>5</v>
      </c>
      <c r="CL15" s="130" t="s">
        <v>5</v>
      </c>
      <c r="CM15" s="145">
        <v>17.5</v>
      </c>
      <c r="CN15" s="130">
        <v>50</v>
      </c>
      <c r="CO15" s="27" t="s">
        <v>1005</v>
      </c>
      <c r="CP15" s="119" t="s">
        <v>1044</v>
      </c>
      <c r="CQ15" s="119" t="str">
        <f t="shared" si="2"/>
        <v>2025EB1100012-BDSDF112</v>
      </c>
      <c r="CR15" s="27" t="str">
        <f t="shared" si="42"/>
        <v>0 missed</v>
      </c>
      <c r="CS15" s="27" t="str">
        <f t="shared" si="43"/>
        <v>0 missed</v>
      </c>
      <c r="CT15" s="27">
        <f t="shared" si="44"/>
        <v>2</v>
      </c>
      <c r="CU15" s="27">
        <f t="shared" si="45"/>
        <v>2</v>
      </c>
      <c r="CV15" s="15">
        <f t="shared" si="46"/>
        <v>1</v>
      </c>
      <c r="CW15" s="15">
        <f t="shared" si="47"/>
        <v>1</v>
      </c>
      <c r="CX15" s="27" t="str">
        <f t="shared" si="48"/>
        <v>0 missed</v>
      </c>
      <c r="CY15" s="27">
        <f t="shared" si="49"/>
        <v>4</v>
      </c>
      <c r="CZ15" s="15">
        <f t="shared" si="50"/>
        <v>1</v>
      </c>
      <c r="DA15" s="15" t="str">
        <f t="shared" si="51"/>
        <v>Q-2 A-2 || Q Total-2, A Total-2</v>
      </c>
      <c r="DB15" s="15" t="str" cm="1">
        <f t="array" ref="DB15">IFERROR(INDEX('Attendance-Slot-1'!$Q$2:$Q$1112,MATCH(1,('Attendance-Slot-1'!$A$2:$A$1112=$C15)*('Attendance-Slot-1'!$G$2:$G$1112=DB$2),0)),"No Data")</f>
        <v>P-S1_Onsite</v>
      </c>
      <c r="DC15" s="15" t="str" cm="1">
        <f t="array" ref="DC15">IFERROR(INDEX('Attendance-Slot-2'!$Q$2:$Q$2595,MATCH(1,('Attendance-Slot-2'!$A$2:$A$2595=$C15)*('Attendance-Slot-2'!$G$2:$G$2595=DB$2),0)),"No Data")</f>
        <v>No Data</v>
      </c>
      <c r="DD15" s="139">
        <f>VLOOKUP($CQ15,'Written Exam Marks'!$H:$Q,10,FALSE)</f>
        <v>15</v>
      </c>
      <c r="DE15" s="139">
        <f>VLOOKUP($CQ15,'Written Exam Marks'!$H:$Q,9,FALSE)</f>
        <v>50</v>
      </c>
      <c r="DF15" s="15" t="str">
        <f t="shared" si="52"/>
        <v>Present</v>
      </c>
      <c r="DG15" s="15" t="str">
        <f t="shared" si="53"/>
        <v>P-S1_Onsite</v>
      </c>
      <c r="DH15" s="139">
        <v>95</v>
      </c>
      <c r="DI15" s="139">
        <v>95</v>
      </c>
      <c r="DJ15" s="139">
        <v>100</v>
      </c>
      <c r="DK15" s="3" t="str">
        <f t="shared" si="3"/>
        <v>P-2, A-0, No Data-2</v>
      </c>
      <c r="DL15" s="3" t="str">
        <f t="shared" si="4"/>
        <v>P-0, A-2, No Data-2</v>
      </c>
      <c r="DM15" s="1" t="str">
        <f t="shared" si="54"/>
        <v>A-S2_Onsite</v>
      </c>
      <c r="DN15" s="1" t="str">
        <f t="shared" si="55"/>
        <v>P-S1_Onsite</v>
      </c>
      <c r="DO15" s="1" t="str">
        <f t="shared" si="56"/>
        <v>P-S1_Onsite</v>
      </c>
      <c r="DP15" s="1" t="str">
        <f t="shared" si="57"/>
        <v>A-S2_Onsite</v>
      </c>
      <c r="DQ15" s="1" t="str">
        <f t="shared" si="58"/>
        <v>P-2, A-2, No Data-0</v>
      </c>
      <c r="DR15" s="39">
        <f t="shared" si="59"/>
        <v>0</v>
      </c>
      <c r="DS15" s="34" t="s">
        <v>7217</v>
      </c>
      <c r="DT15" s="39" t="s">
        <v>7363</v>
      </c>
      <c r="DU15" s="30" t="s">
        <v>39</v>
      </c>
      <c r="DV15" s="30"/>
    </row>
    <row r="16" spans="1:126" x14ac:dyDescent="0.25">
      <c r="A16" s="1">
        <v>13</v>
      </c>
      <c r="B16" s="1" t="s">
        <v>1000</v>
      </c>
      <c r="C16" s="1" t="s">
        <v>42</v>
      </c>
      <c r="D16" s="1" t="s">
        <v>43</v>
      </c>
      <c r="E16" s="1" t="s">
        <v>44</v>
      </c>
      <c r="F16" s="1" t="s">
        <v>7202</v>
      </c>
      <c r="G16" s="1" t="s">
        <v>3490</v>
      </c>
      <c r="H16" s="143">
        <v>8</v>
      </c>
      <c r="I16" s="143">
        <v>7.2</v>
      </c>
      <c r="J16" s="143" t="s">
        <v>5</v>
      </c>
      <c r="K16" s="143" t="s">
        <v>5</v>
      </c>
      <c r="L16" s="132" t="s">
        <v>5</v>
      </c>
      <c r="M16" s="132">
        <v>15.2</v>
      </c>
      <c r="N16" s="26">
        <v>60</v>
      </c>
      <c r="O16" s="26" t="s">
        <v>997</v>
      </c>
      <c r="P16" s="120" t="s">
        <v>1034</v>
      </c>
      <c r="Q16" s="13" t="str">
        <f t="shared" si="5"/>
        <v>2025EB1100013-BDSDF113</v>
      </c>
      <c r="R16" s="26" t="str">
        <f t="shared" si="6"/>
        <v>2 missed</v>
      </c>
      <c r="S16" s="26" t="str">
        <f t="shared" si="0"/>
        <v>1 missed</v>
      </c>
      <c r="T16" s="26">
        <f t="shared" si="7"/>
        <v>2</v>
      </c>
      <c r="U16" s="26">
        <f t="shared" si="8"/>
        <v>0</v>
      </c>
      <c r="V16" s="13">
        <f t="shared" si="9"/>
        <v>0.5</v>
      </c>
      <c r="W16" s="13">
        <f t="shared" si="10"/>
        <v>0</v>
      </c>
      <c r="X16" s="26" t="str">
        <f t="shared" si="11"/>
        <v>3 missed</v>
      </c>
      <c r="Y16" s="26">
        <f t="shared" si="12"/>
        <v>2</v>
      </c>
      <c r="Z16" s="13">
        <f t="shared" si="13"/>
        <v>0.4</v>
      </c>
      <c r="AA16" s="15" t="str">
        <f t="shared" si="14"/>
        <v>Q-2 A-0 || Q Total-4, A Total-1</v>
      </c>
      <c r="AB16" s="13" t="str" cm="1">
        <f t="array" ref="AB16">IFERROR(INDEX('Attendance-Slot-1'!$Q$2:$Q$1112,MATCH(1,('Attendance-Slot-1'!$A$2:$A$1112=$C16)*('Attendance-Slot-1'!$G$2:$G$1112=AB$2),0)),"No Data")</f>
        <v>No Data</v>
      </c>
      <c r="AC16" s="13" t="str" cm="1">
        <f t="array" ref="AC16">IFERROR(INDEX('Attendance-Slot-2'!$Q$2:$Q$2595,MATCH(1,('Attendance-Slot-2'!$A$2:$A$2595=$C16)*('Attendance-Slot-2'!$G$2:$G$2595=AB$2),0)),"No Data")</f>
        <v>P-S2_Onsite</v>
      </c>
      <c r="AD16" s="133">
        <f>VLOOKUP($Q16,'Written Exam Marks'!$H:$Q,10,FALSE)</f>
        <v>0</v>
      </c>
      <c r="AE16" s="133">
        <f>VLOOKUP($Q16,'Written Exam Marks'!$H:$Q,9,FALSE)</f>
        <v>40</v>
      </c>
      <c r="AF16" s="13" t="str">
        <f t="shared" si="15"/>
        <v>Present</v>
      </c>
      <c r="AG16" s="13" t="str">
        <f t="shared" si="16"/>
        <v>P-S2_Onsite</v>
      </c>
      <c r="AH16" s="29" t="s">
        <v>5</v>
      </c>
      <c r="AI16" s="29" t="s">
        <v>5</v>
      </c>
      <c r="AJ16" s="29">
        <v>2</v>
      </c>
      <c r="AK16" s="29" t="s">
        <v>5</v>
      </c>
      <c r="AL16" s="29" t="s">
        <v>5</v>
      </c>
      <c r="AM16" s="29">
        <v>2</v>
      </c>
      <c r="AN16" s="131">
        <v>60</v>
      </c>
      <c r="AO16" s="36" t="s">
        <v>7179</v>
      </c>
      <c r="AP16" s="116" t="s">
        <v>1050</v>
      </c>
      <c r="AQ16" s="116" t="str">
        <f t="shared" si="17"/>
        <v>2025EB1100013-BDSDF108</v>
      </c>
      <c r="AR16" s="25" t="str">
        <f t="shared" si="18"/>
        <v>2 missed</v>
      </c>
      <c r="AS16" s="25" t="str">
        <f t="shared" si="19"/>
        <v>2 missed</v>
      </c>
      <c r="AT16" s="25">
        <f t="shared" si="20"/>
        <v>1</v>
      </c>
      <c r="AU16" s="25">
        <f t="shared" si="21"/>
        <v>0</v>
      </c>
      <c r="AV16" s="10">
        <f t="shared" si="22"/>
        <v>0.33333333333333331</v>
      </c>
      <c r="AW16" s="10">
        <f t="shared" si="23"/>
        <v>0</v>
      </c>
      <c r="AX16" s="25" t="str">
        <f t="shared" si="24"/>
        <v>4 missed</v>
      </c>
      <c r="AY16" s="25">
        <f t="shared" si="25"/>
        <v>1</v>
      </c>
      <c r="AZ16" s="10">
        <f t="shared" si="26"/>
        <v>0.2</v>
      </c>
      <c r="BA16" s="10" t="str">
        <f t="shared" si="27"/>
        <v>Q-1 A-0 || Q Total-3, A Total-2</v>
      </c>
      <c r="BB16" s="10" t="str" cm="1">
        <f t="array" ref="BB16">IFERROR(INDEX('Attendance-Slot-1'!$Q$2:$Q$1112,MATCH(1,('Attendance-Slot-1'!$A$2:$A$1112=$C16)*('Attendance-Slot-1'!$G$2:$G$1112=BB$2),0)),"No Data")</f>
        <v>No Data</v>
      </c>
      <c r="BC16" s="10" t="str" cm="1">
        <f t="array" ref="BC16">IFERROR(INDEX('Attendance-Slot-2'!$Q$2:$Q$2595,MATCH(1,('Attendance-Slot-2'!$A$2:$A$2595=$C16)*('Attendance-Slot-2'!$G$2:$G$2595=BB$2),0)),"No Data")</f>
        <v>P-S2_Onsite</v>
      </c>
      <c r="BD16" s="136">
        <f>VLOOKUP($AQ16,'Written Exam Marks'!$H:$Q,10,FALSE)</f>
        <v>5</v>
      </c>
      <c r="BE16" s="136">
        <f>VLOOKUP($AQ16,'Written Exam Marks'!$H:$Q,9,FALSE)</f>
        <v>40</v>
      </c>
      <c r="BF16" s="10" t="str">
        <f t="shared" si="28"/>
        <v>Present</v>
      </c>
      <c r="BG16" s="10" t="str">
        <f t="shared" si="29"/>
        <v>P-S2_Onsite</v>
      </c>
      <c r="BH16" s="129">
        <v>8</v>
      </c>
      <c r="BI16" s="129">
        <v>9</v>
      </c>
      <c r="BJ16" s="129">
        <v>15</v>
      </c>
      <c r="BK16" s="129">
        <v>19.5</v>
      </c>
      <c r="BL16" s="144">
        <v>51.5</v>
      </c>
      <c r="BM16" s="24">
        <v>60</v>
      </c>
      <c r="BN16" s="24" t="s">
        <v>1004</v>
      </c>
      <c r="BO16" s="118" t="s">
        <v>1063</v>
      </c>
      <c r="BP16" s="118" t="str">
        <f t="shared" si="1"/>
        <v>2025EB1100013-BDSDF114</v>
      </c>
      <c r="BQ16" s="24" t="str">
        <f t="shared" si="30"/>
        <v>0 missed</v>
      </c>
      <c r="BR16" s="24" t="str">
        <f t="shared" si="31"/>
        <v>0 missed</v>
      </c>
      <c r="BS16" s="24">
        <f t="shared" si="32"/>
        <v>3</v>
      </c>
      <c r="BT16" s="24">
        <f t="shared" si="33"/>
        <v>1</v>
      </c>
      <c r="BU16" s="14">
        <f t="shared" si="34"/>
        <v>1</v>
      </c>
      <c r="BV16" s="14">
        <f t="shared" si="35"/>
        <v>1</v>
      </c>
      <c r="BW16" s="24" t="str">
        <f t="shared" si="36"/>
        <v>0 missed</v>
      </c>
      <c r="BX16" s="24">
        <f t="shared" si="37"/>
        <v>4</v>
      </c>
      <c r="BY16" s="14">
        <f t="shared" si="38"/>
        <v>1</v>
      </c>
      <c r="BZ16" s="14" t="str">
        <f t="shared" si="39"/>
        <v>Q-3 A-1 || Q Total-3, A Total-1</v>
      </c>
      <c r="CA16" s="14" t="str" cm="1">
        <f t="array" ref="CA16">IFERROR(INDEX('Attendance-Slot-1'!$Q$2:$Q$1112,MATCH(1,('Attendance-Slot-1'!$A$2:$A$1112=$C16)*('Attendance-Slot-1'!$G$2:$G$1112=CA$2),0)),"No Data")</f>
        <v>No Data</v>
      </c>
      <c r="CB16" s="14" t="str" cm="1">
        <f t="array" ref="CB16">IFERROR(INDEX('Attendance-Slot-2'!$Q$2:$Q$2595,MATCH(1,('Attendance-Slot-2'!$A$2:$A$2595=$C16)*('Attendance-Slot-2'!$G$2:$G$2595=CA$2),0)),"No Data")</f>
        <v>P-S2_Onsite</v>
      </c>
      <c r="CC16" s="138">
        <f>VLOOKUP($BP16,'Written Exam Marks'!$H:$Q,10,FALSE)</f>
        <v>1.5</v>
      </c>
      <c r="CD16" s="138">
        <f>VLOOKUP($BP16,'Written Exam Marks'!$H:$Q,9,FALSE)</f>
        <v>40</v>
      </c>
      <c r="CE16" s="14" t="str">
        <f t="shared" si="40"/>
        <v>Present</v>
      </c>
      <c r="CF16" s="14" t="str">
        <f t="shared" si="41"/>
        <v>P-S2_Onsite</v>
      </c>
      <c r="CG16" s="130">
        <v>4.5</v>
      </c>
      <c r="CH16" s="130">
        <v>4.5</v>
      </c>
      <c r="CI16" s="130">
        <v>7</v>
      </c>
      <c r="CJ16" s="130" t="s">
        <v>5</v>
      </c>
      <c r="CK16" s="130" t="s">
        <v>5</v>
      </c>
      <c r="CL16" s="130" t="s">
        <v>5</v>
      </c>
      <c r="CM16" s="145">
        <v>16</v>
      </c>
      <c r="CN16" s="130">
        <v>50</v>
      </c>
      <c r="CO16" s="27" t="s">
        <v>1005</v>
      </c>
      <c r="CP16" s="119" t="s">
        <v>1044</v>
      </c>
      <c r="CQ16" s="119" t="str">
        <f t="shared" si="2"/>
        <v>2025EB1100013-BDSDF112</v>
      </c>
      <c r="CR16" s="27" t="str">
        <f t="shared" si="42"/>
        <v>0 missed</v>
      </c>
      <c r="CS16" s="27" t="str">
        <f t="shared" si="43"/>
        <v>1 missed</v>
      </c>
      <c r="CT16" s="27">
        <f t="shared" si="44"/>
        <v>2</v>
      </c>
      <c r="CU16" s="27">
        <f t="shared" si="45"/>
        <v>1</v>
      </c>
      <c r="CV16" s="15">
        <f t="shared" si="46"/>
        <v>1</v>
      </c>
      <c r="CW16" s="15">
        <f t="shared" si="47"/>
        <v>0.5</v>
      </c>
      <c r="CX16" s="27" t="str">
        <f t="shared" si="48"/>
        <v>1 missed</v>
      </c>
      <c r="CY16" s="27">
        <f t="shared" si="49"/>
        <v>3</v>
      </c>
      <c r="CZ16" s="15">
        <f t="shared" si="50"/>
        <v>0.75</v>
      </c>
      <c r="DA16" s="15" t="str">
        <f t="shared" si="51"/>
        <v>Q-2 A-1 || Q Total-2, A Total-2</v>
      </c>
      <c r="DB16" s="15" t="str" cm="1">
        <f t="array" ref="DB16">IFERROR(INDEX('Attendance-Slot-1'!$Q$2:$Q$1112,MATCH(1,('Attendance-Slot-1'!$A$2:$A$1112=$C16)*('Attendance-Slot-1'!$G$2:$G$1112=DB$2),0)),"No Data")</f>
        <v>No Data</v>
      </c>
      <c r="DC16" s="15" t="str" cm="1">
        <f t="array" ref="DC16">IFERROR(INDEX('Attendance-Slot-2'!$Q$2:$Q$2595,MATCH(1,('Attendance-Slot-2'!$A$2:$A$2595=$C16)*('Attendance-Slot-2'!$G$2:$G$2595=DB$2),0)),"No Data")</f>
        <v>P-S2_Onsite</v>
      </c>
      <c r="DD16" s="139">
        <f>VLOOKUP($CQ16,'Written Exam Marks'!$H:$Q,10,FALSE)</f>
        <v>21</v>
      </c>
      <c r="DE16" s="139">
        <f>VLOOKUP($CQ16,'Written Exam Marks'!$H:$Q,9,FALSE)</f>
        <v>50</v>
      </c>
      <c r="DF16" s="15" t="str">
        <f t="shared" si="52"/>
        <v>Present</v>
      </c>
      <c r="DG16" s="15" t="str">
        <f t="shared" si="53"/>
        <v>P-S2_Onsite</v>
      </c>
      <c r="DH16" s="139">
        <v>90</v>
      </c>
      <c r="DI16" s="139">
        <v>90</v>
      </c>
      <c r="DJ16" s="139">
        <v>100</v>
      </c>
      <c r="DK16" s="3" t="str">
        <f t="shared" si="3"/>
        <v>P-0, A-0, No Data-4</v>
      </c>
      <c r="DL16" s="3" t="str">
        <f t="shared" si="4"/>
        <v>P-4, A-0, No Data-0</v>
      </c>
      <c r="DM16" s="1" t="str">
        <f t="shared" si="54"/>
        <v>P-S2_Onsite</v>
      </c>
      <c r="DN16" s="1" t="str">
        <f t="shared" si="55"/>
        <v>P-S2_Onsite</v>
      </c>
      <c r="DO16" s="1" t="str">
        <f t="shared" si="56"/>
        <v>P-S2_Onsite</v>
      </c>
      <c r="DP16" s="1" t="str">
        <f t="shared" si="57"/>
        <v>P-S2_Onsite</v>
      </c>
      <c r="DQ16" s="1" t="str">
        <f t="shared" si="58"/>
        <v>P-4, A-0, No Data-0</v>
      </c>
      <c r="DR16" s="39">
        <f t="shared" si="59"/>
        <v>0</v>
      </c>
      <c r="DS16" s="34" t="s">
        <v>7217</v>
      </c>
      <c r="DT16" s="39" t="s">
        <v>7363</v>
      </c>
      <c r="DU16" s="30" t="s">
        <v>42</v>
      </c>
      <c r="DV16" s="30"/>
    </row>
    <row r="17" spans="1:126" x14ac:dyDescent="0.25">
      <c r="A17" s="1">
        <v>14</v>
      </c>
      <c r="B17" s="1" t="s">
        <v>1000</v>
      </c>
      <c r="C17" s="1" t="s">
        <v>45</v>
      </c>
      <c r="D17" s="1" t="s">
        <v>46</v>
      </c>
      <c r="E17" s="1" t="s">
        <v>47</v>
      </c>
      <c r="F17" s="1" t="s">
        <v>7201</v>
      </c>
      <c r="G17" s="1" t="s">
        <v>1104</v>
      </c>
      <c r="H17" s="143">
        <v>7.2</v>
      </c>
      <c r="I17" s="143">
        <v>7.2</v>
      </c>
      <c r="J17" s="143">
        <v>8</v>
      </c>
      <c r="K17" s="143">
        <v>8</v>
      </c>
      <c r="L17" s="132">
        <v>28</v>
      </c>
      <c r="M17" s="132">
        <v>58.4</v>
      </c>
      <c r="N17" s="26">
        <v>60</v>
      </c>
      <c r="O17" s="26" t="s">
        <v>997</v>
      </c>
      <c r="P17" s="120" t="s">
        <v>1034</v>
      </c>
      <c r="Q17" s="13" t="str">
        <f t="shared" si="5"/>
        <v>2025EB1100014-BDSDF113</v>
      </c>
      <c r="R17" s="26" t="str">
        <f t="shared" si="6"/>
        <v>0 missed</v>
      </c>
      <c r="S17" s="26" t="str">
        <f t="shared" si="0"/>
        <v>0 missed</v>
      </c>
      <c r="T17" s="26">
        <f t="shared" si="7"/>
        <v>4</v>
      </c>
      <c r="U17" s="26">
        <f t="shared" si="8"/>
        <v>1</v>
      </c>
      <c r="V17" s="13">
        <f t="shared" si="9"/>
        <v>1</v>
      </c>
      <c r="W17" s="13">
        <f t="shared" si="10"/>
        <v>1</v>
      </c>
      <c r="X17" s="26" t="str">
        <f t="shared" si="11"/>
        <v>0 missed</v>
      </c>
      <c r="Y17" s="26">
        <f t="shared" si="12"/>
        <v>5</v>
      </c>
      <c r="Z17" s="13">
        <f t="shared" si="13"/>
        <v>1</v>
      </c>
      <c r="AA17" s="15" t="str">
        <f t="shared" si="14"/>
        <v>Q-4 A-1 || Q Total-4, A Total-1</v>
      </c>
      <c r="AB17" s="13" t="str" cm="1">
        <f t="array" ref="AB17">IFERROR(INDEX('Attendance-Slot-1'!$Q$2:$Q$1112,MATCH(1,('Attendance-Slot-1'!$A$2:$A$1112=$C17)*('Attendance-Slot-1'!$G$2:$G$1112=AB$2),0)),"No Data")</f>
        <v>P-S1_Onsite</v>
      </c>
      <c r="AC17" s="13" t="str" cm="1">
        <f t="array" ref="AC17">IFERROR(INDEX('Attendance-Slot-2'!$Q$2:$Q$2595,MATCH(1,('Attendance-Slot-2'!$A$2:$A$2595=$C17)*('Attendance-Slot-2'!$G$2:$G$2595=AB$2),0)),"No Data")</f>
        <v>No Data</v>
      </c>
      <c r="AD17" s="133">
        <f>VLOOKUP($Q17,'Written Exam Marks'!$H:$Q,10,FALSE)</f>
        <v>17</v>
      </c>
      <c r="AE17" s="133">
        <f>VLOOKUP($Q17,'Written Exam Marks'!$H:$Q,9,FALSE)</f>
        <v>40</v>
      </c>
      <c r="AF17" s="13" t="str">
        <f t="shared" si="15"/>
        <v>Present</v>
      </c>
      <c r="AG17" s="13" t="str">
        <f t="shared" si="16"/>
        <v>P-S1_Onsite</v>
      </c>
      <c r="AH17" s="29">
        <v>14</v>
      </c>
      <c r="AI17" s="29">
        <v>13</v>
      </c>
      <c r="AJ17" s="29">
        <v>8.6666666669999994</v>
      </c>
      <c r="AK17" s="29">
        <v>9</v>
      </c>
      <c r="AL17" s="29">
        <v>8</v>
      </c>
      <c r="AM17" s="29">
        <v>52.666666667000001</v>
      </c>
      <c r="AN17" s="131">
        <v>60</v>
      </c>
      <c r="AO17" s="36" t="s">
        <v>7179</v>
      </c>
      <c r="AP17" s="116" t="s">
        <v>1050</v>
      </c>
      <c r="AQ17" s="116" t="str">
        <f t="shared" si="17"/>
        <v>2025EB1100014-BDSDF108</v>
      </c>
      <c r="AR17" s="25" t="str">
        <f t="shared" si="18"/>
        <v>0 missed</v>
      </c>
      <c r="AS17" s="25" t="str">
        <f t="shared" si="19"/>
        <v>0 missed</v>
      </c>
      <c r="AT17" s="25">
        <f t="shared" si="20"/>
        <v>3</v>
      </c>
      <c r="AU17" s="25">
        <f t="shared" si="21"/>
        <v>2</v>
      </c>
      <c r="AV17" s="10">
        <f t="shared" si="22"/>
        <v>1</v>
      </c>
      <c r="AW17" s="10">
        <f t="shared" si="23"/>
        <v>1</v>
      </c>
      <c r="AX17" s="25" t="str">
        <f t="shared" si="24"/>
        <v>0 missed</v>
      </c>
      <c r="AY17" s="25">
        <f t="shared" si="25"/>
        <v>5</v>
      </c>
      <c r="AZ17" s="10">
        <f t="shared" si="26"/>
        <v>1</v>
      </c>
      <c r="BA17" s="10" t="str">
        <f t="shared" si="27"/>
        <v>Q-3 A-2 || Q Total-3, A Total-2</v>
      </c>
      <c r="BB17" s="10" t="str" cm="1">
        <f t="array" ref="BB17">IFERROR(INDEX('Attendance-Slot-1'!$Q$2:$Q$1112,MATCH(1,('Attendance-Slot-1'!$A$2:$A$1112=$C17)*('Attendance-Slot-1'!$G$2:$G$1112=BB$2),0)),"No Data")</f>
        <v>P-S1_Onsite</v>
      </c>
      <c r="BC17" s="10" t="str" cm="1">
        <f t="array" ref="BC17">IFERROR(INDEX('Attendance-Slot-2'!$Q$2:$Q$2595,MATCH(1,('Attendance-Slot-2'!$A$2:$A$2595=$C17)*('Attendance-Slot-2'!$G$2:$G$2595=BB$2),0)),"No Data")</f>
        <v>No Data</v>
      </c>
      <c r="BD17" s="136">
        <f>VLOOKUP($AQ17,'Written Exam Marks'!$H:$Q,10,FALSE)</f>
        <v>18</v>
      </c>
      <c r="BE17" s="136">
        <f>VLOOKUP($AQ17,'Written Exam Marks'!$H:$Q,9,FALSE)</f>
        <v>40</v>
      </c>
      <c r="BF17" s="10" t="str">
        <f t="shared" si="28"/>
        <v>Present</v>
      </c>
      <c r="BG17" s="10" t="str">
        <f t="shared" si="29"/>
        <v>P-S1_Onsite</v>
      </c>
      <c r="BH17" s="129">
        <v>10</v>
      </c>
      <c r="BI17" s="129">
        <v>15</v>
      </c>
      <c r="BJ17" s="129" t="s">
        <v>5</v>
      </c>
      <c r="BK17" s="129" t="s">
        <v>5</v>
      </c>
      <c r="BL17" s="144">
        <v>25</v>
      </c>
      <c r="BM17" s="24">
        <v>60</v>
      </c>
      <c r="BN17" s="24" t="s">
        <v>1004</v>
      </c>
      <c r="BO17" s="118" t="s">
        <v>1063</v>
      </c>
      <c r="BP17" s="118" t="str">
        <f t="shared" si="1"/>
        <v>2025EB1100014-BDSDF114</v>
      </c>
      <c r="BQ17" s="24" t="str">
        <f t="shared" si="30"/>
        <v>1 missed</v>
      </c>
      <c r="BR17" s="24" t="str">
        <f t="shared" si="31"/>
        <v>1 missed</v>
      </c>
      <c r="BS17" s="24">
        <f t="shared" si="32"/>
        <v>2</v>
      </c>
      <c r="BT17" s="24">
        <f t="shared" si="33"/>
        <v>0</v>
      </c>
      <c r="BU17" s="14">
        <f t="shared" si="34"/>
        <v>0.66666666666666663</v>
      </c>
      <c r="BV17" s="14">
        <f t="shared" si="35"/>
        <v>0</v>
      </c>
      <c r="BW17" s="24" t="str">
        <f t="shared" si="36"/>
        <v>2 missed</v>
      </c>
      <c r="BX17" s="24">
        <f t="shared" si="37"/>
        <v>2</v>
      </c>
      <c r="BY17" s="14">
        <f t="shared" si="38"/>
        <v>0.5</v>
      </c>
      <c r="BZ17" s="14" t="str">
        <f t="shared" si="39"/>
        <v>Q-2 A-0 || Q Total-3, A Total-1</v>
      </c>
      <c r="CA17" s="14" t="str" cm="1">
        <f t="array" ref="CA17">IFERROR(INDEX('Attendance-Slot-1'!$Q$2:$Q$1112,MATCH(1,('Attendance-Slot-1'!$A$2:$A$1112=$C17)*('Attendance-Slot-1'!$G$2:$G$1112=CA$2),0)),"No Data")</f>
        <v>No Data</v>
      </c>
      <c r="CB17" s="14" t="str" cm="1">
        <f t="array" ref="CB17">IFERROR(INDEX('Attendance-Slot-2'!$Q$2:$Q$2595,MATCH(1,('Attendance-Slot-2'!$A$2:$A$2595=$C17)*('Attendance-Slot-2'!$G$2:$G$2595=CA$2),0)),"No Data")</f>
        <v>No Data</v>
      </c>
      <c r="CC17" s="138" t="e">
        <f>VLOOKUP($BP17,'Written Exam Marks'!$H:$Q,10,FALSE)</f>
        <v>#N/A</v>
      </c>
      <c r="CD17" s="138" t="e">
        <f>VLOOKUP($BP17,'Written Exam Marks'!$H:$Q,9,FALSE)</f>
        <v>#N/A</v>
      </c>
      <c r="CE17" s="14" t="str">
        <f t="shared" si="40"/>
        <v>No Data</v>
      </c>
      <c r="CF17" s="14" t="str">
        <f t="shared" si="41"/>
        <v>No Data</v>
      </c>
      <c r="CG17" s="130">
        <v>4</v>
      </c>
      <c r="CH17" s="130">
        <v>4</v>
      </c>
      <c r="CI17" s="130">
        <v>8.5</v>
      </c>
      <c r="CJ17" s="130">
        <v>9</v>
      </c>
      <c r="CK17" s="130">
        <v>10</v>
      </c>
      <c r="CL17" s="130">
        <v>10</v>
      </c>
      <c r="CM17" s="145">
        <v>45.5</v>
      </c>
      <c r="CN17" s="130">
        <v>50</v>
      </c>
      <c r="CO17" s="27" t="s">
        <v>1005</v>
      </c>
      <c r="CP17" s="119" t="s">
        <v>1044</v>
      </c>
      <c r="CQ17" s="119" t="str">
        <f t="shared" si="2"/>
        <v>2025EB1100014-BDSDF112</v>
      </c>
      <c r="CR17" s="27" t="str">
        <f t="shared" si="42"/>
        <v>0 missed</v>
      </c>
      <c r="CS17" s="27" t="str">
        <f t="shared" si="43"/>
        <v>0 missed</v>
      </c>
      <c r="CT17" s="27">
        <f t="shared" si="44"/>
        <v>2</v>
      </c>
      <c r="CU17" s="27">
        <f t="shared" si="45"/>
        <v>2</v>
      </c>
      <c r="CV17" s="15">
        <f t="shared" si="46"/>
        <v>1</v>
      </c>
      <c r="CW17" s="15">
        <f t="shared" si="47"/>
        <v>1</v>
      </c>
      <c r="CX17" s="27" t="str">
        <f t="shared" si="48"/>
        <v>0 missed</v>
      </c>
      <c r="CY17" s="27">
        <f t="shared" si="49"/>
        <v>4</v>
      </c>
      <c r="CZ17" s="15">
        <f t="shared" si="50"/>
        <v>1</v>
      </c>
      <c r="DA17" s="15" t="str">
        <f t="shared" si="51"/>
        <v>Q-2 A-2 || Q Total-2, A Total-2</v>
      </c>
      <c r="DB17" s="15" t="str" cm="1">
        <f t="array" ref="DB17">IFERROR(INDEX('Attendance-Slot-1'!$Q$2:$Q$1112,MATCH(1,('Attendance-Slot-1'!$A$2:$A$1112=$C17)*('Attendance-Slot-1'!$G$2:$G$1112=DB$2),0)),"No Data")</f>
        <v>P-S1_Onsite</v>
      </c>
      <c r="DC17" s="15" t="str" cm="1">
        <f t="array" ref="DC17">IFERROR(INDEX('Attendance-Slot-2'!$Q$2:$Q$2595,MATCH(1,('Attendance-Slot-2'!$A$2:$A$2595=$C17)*('Attendance-Slot-2'!$G$2:$G$2595=DB$2),0)),"No Data")</f>
        <v>No Data</v>
      </c>
      <c r="DD17" s="139">
        <f>VLOOKUP($CQ17,'Written Exam Marks'!$H:$Q,10,FALSE)</f>
        <v>28.5</v>
      </c>
      <c r="DE17" s="139">
        <f>VLOOKUP($CQ17,'Written Exam Marks'!$H:$Q,9,FALSE)</f>
        <v>50</v>
      </c>
      <c r="DF17" s="15" t="str">
        <f t="shared" si="52"/>
        <v>Present</v>
      </c>
      <c r="DG17" s="15" t="str">
        <f t="shared" si="53"/>
        <v>P-S1_Onsite</v>
      </c>
      <c r="DH17" s="139">
        <v>90</v>
      </c>
      <c r="DI17" s="139">
        <v>90</v>
      </c>
      <c r="DJ17" s="139">
        <v>100</v>
      </c>
      <c r="DK17" s="3" t="str">
        <f t="shared" si="3"/>
        <v>P-3, A-0, No Data-1</v>
      </c>
      <c r="DL17" s="3" t="str">
        <f t="shared" si="4"/>
        <v>P-0, A-0, No Data-4</v>
      </c>
      <c r="DM17" s="1" t="str">
        <f t="shared" si="54"/>
        <v>P-S1_Onsite</v>
      </c>
      <c r="DN17" s="1" t="str">
        <f t="shared" si="55"/>
        <v>P-S1_Onsite</v>
      </c>
      <c r="DO17" s="1" t="str">
        <f t="shared" si="56"/>
        <v>P-S1_Onsite</v>
      </c>
      <c r="DP17" s="1" t="str">
        <f t="shared" si="57"/>
        <v>No Data</v>
      </c>
      <c r="DQ17" s="1" t="str">
        <f t="shared" si="58"/>
        <v>P-3, A-0, No Data-1</v>
      </c>
      <c r="DR17" s="39">
        <f t="shared" si="59"/>
        <v>0</v>
      </c>
      <c r="DS17" s="34" t="s">
        <v>7217</v>
      </c>
      <c r="DT17" s="39" t="s">
        <v>7363</v>
      </c>
      <c r="DU17" s="30" t="s">
        <v>45</v>
      </c>
      <c r="DV17" s="30"/>
    </row>
    <row r="18" spans="1:126" x14ac:dyDescent="0.25">
      <c r="A18" s="1">
        <v>15</v>
      </c>
      <c r="B18" s="1" t="s">
        <v>1000</v>
      </c>
      <c r="C18" s="1" t="s">
        <v>48</v>
      </c>
      <c r="D18" s="1" t="s">
        <v>49</v>
      </c>
      <c r="E18" s="1" t="s">
        <v>50</v>
      </c>
      <c r="F18" s="1" t="s">
        <v>7202</v>
      </c>
      <c r="G18" s="1" t="s">
        <v>3491</v>
      </c>
      <c r="H18" s="143">
        <v>6.4</v>
      </c>
      <c r="I18" s="143" t="s">
        <v>5</v>
      </c>
      <c r="J18" s="143">
        <v>5.6</v>
      </c>
      <c r="K18" s="143">
        <v>4.8</v>
      </c>
      <c r="L18" s="132">
        <v>25.2</v>
      </c>
      <c r="M18" s="132">
        <v>42</v>
      </c>
      <c r="N18" s="26">
        <v>60</v>
      </c>
      <c r="O18" s="26" t="s">
        <v>997</v>
      </c>
      <c r="P18" s="120" t="s">
        <v>1034</v>
      </c>
      <c r="Q18" s="13" t="str">
        <f t="shared" si="5"/>
        <v>2025EB1100015-BDSDF113</v>
      </c>
      <c r="R18" s="26" t="str">
        <f t="shared" si="6"/>
        <v>1 missed</v>
      </c>
      <c r="S18" s="26" t="str">
        <f t="shared" si="0"/>
        <v>0 missed</v>
      </c>
      <c r="T18" s="26">
        <f t="shared" si="7"/>
        <v>3</v>
      </c>
      <c r="U18" s="26">
        <f t="shared" si="8"/>
        <v>1</v>
      </c>
      <c r="V18" s="13">
        <f t="shared" si="9"/>
        <v>0.75</v>
      </c>
      <c r="W18" s="13">
        <f t="shared" si="10"/>
        <v>1</v>
      </c>
      <c r="X18" s="26" t="str">
        <f t="shared" si="11"/>
        <v>1 missed</v>
      </c>
      <c r="Y18" s="26">
        <f t="shared" si="12"/>
        <v>4</v>
      </c>
      <c r="Z18" s="13">
        <f t="shared" si="13"/>
        <v>0.8</v>
      </c>
      <c r="AA18" s="15" t="str">
        <f t="shared" si="14"/>
        <v>Q-3 A-1 || Q Total-4, A Total-1</v>
      </c>
      <c r="AB18" s="13" t="str" cm="1">
        <f t="array" ref="AB18">IFERROR(INDEX('Attendance-Slot-1'!$Q$2:$Q$1112,MATCH(1,('Attendance-Slot-1'!$A$2:$A$1112=$C18)*('Attendance-Slot-1'!$G$2:$G$1112=AB$2),0)),"No Data")</f>
        <v>No Data</v>
      </c>
      <c r="AC18" s="13" t="str" cm="1">
        <f t="array" ref="AC18">IFERROR(INDEX('Attendance-Slot-2'!$Q$2:$Q$2595,MATCH(1,('Attendance-Slot-2'!$A$2:$A$2595=$C18)*('Attendance-Slot-2'!$G$2:$G$2595=AB$2),0)),"No Data")</f>
        <v>P-S2_Onsite</v>
      </c>
      <c r="AD18" s="133">
        <f>VLOOKUP($Q18,'Written Exam Marks'!$H:$Q,10,FALSE)</f>
        <v>17</v>
      </c>
      <c r="AE18" s="133">
        <f>VLOOKUP($Q18,'Written Exam Marks'!$H:$Q,9,FALSE)</f>
        <v>40</v>
      </c>
      <c r="AF18" s="13" t="str">
        <f t="shared" si="15"/>
        <v>Present</v>
      </c>
      <c r="AG18" s="13" t="str">
        <f t="shared" si="16"/>
        <v>P-S2_Onsite</v>
      </c>
      <c r="AH18" s="29">
        <v>3</v>
      </c>
      <c r="AI18" s="29">
        <v>5</v>
      </c>
      <c r="AJ18" s="29">
        <v>5.3333333329999997</v>
      </c>
      <c r="AK18" s="29">
        <v>9</v>
      </c>
      <c r="AL18" s="29" t="s">
        <v>5</v>
      </c>
      <c r="AM18" s="29">
        <v>22.333333332999999</v>
      </c>
      <c r="AN18" s="131">
        <v>60</v>
      </c>
      <c r="AO18" s="36" t="s">
        <v>7179</v>
      </c>
      <c r="AP18" s="116" t="s">
        <v>1050</v>
      </c>
      <c r="AQ18" s="116" t="str">
        <f t="shared" si="17"/>
        <v>2025EB1100015-BDSDF108</v>
      </c>
      <c r="AR18" s="25" t="str">
        <f t="shared" si="18"/>
        <v>1 missed</v>
      </c>
      <c r="AS18" s="25" t="str">
        <f t="shared" si="19"/>
        <v>0 missed</v>
      </c>
      <c r="AT18" s="25">
        <f t="shared" si="20"/>
        <v>2</v>
      </c>
      <c r="AU18" s="25">
        <f t="shared" si="21"/>
        <v>2</v>
      </c>
      <c r="AV18" s="10">
        <f t="shared" si="22"/>
        <v>0.66666666666666663</v>
      </c>
      <c r="AW18" s="10">
        <f t="shared" si="23"/>
        <v>1</v>
      </c>
      <c r="AX18" s="25" t="str">
        <f t="shared" si="24"/>
        <v>1 missed</v>
      </c>
      <c r="AY18" s="25">
        <f t="shared" si="25"/>
        <v>4</v>
      </c>
      <c r="AZ18" s="10">
        <f t="shared" si="26"/>
        <v>0.8</v>
      </c>
      <c r="BA18" s="10" t="str">
        <f t="shared" si="27"/>
        <v>Q-2 A-2 || Q Total-3, A Total-2</v>
      </c>
      <c r="BB18" s="10" t="str" cm="1">
        <f t="array" ref="BB18">IFERROR(INDEX('Attendance-Slot-1'!$Q$2:$Q$1112,MATCH(1,('Attendance-Slot-1'!$A$2:$A$1112=$C18)*('Attendance-Slot-1'!$G$2:$G$1112=BB$2),0)),"No Data")</f>
        <v>No Data</v>
      </c>
      <c r="BC18" s="10" t="str" cm="1">
        <f t="array" ref="BC18">IFERROR(INDEX('Attendance-Slot-2'!$Q$2:$Q$2595,MATCH(1,('Attendance-Slot-2'!$A$2:$A$2595=$C18)*('Attendance-Slot-2'!$G$2:$G$2595=BB$2),0)),"No Data")</f>
        <v>P-S2_Onsite</v>
      </c>
      <c r="BD18" s="136">
        <f>VLOOKUP($AQ18,'Written Exam Marks'!$H:$Q,10,FALSE)</f>
        <v>17</v>
      </c>
      <c r="BE18" s="136">
        <f>VLOOKUP($AQ18,'Written Exam Marks'!$H:$Q,9,FALSE)</f>
        <v>40</v>
      </c>
      <c r="BF18" s="10" t="str">
        <f t="shared" si="28"/>
        <v>Present</v>
      </c>
      <c r="BG18" s="10" t="str">
        <f t="shared" si="29"/>
        <v>P-S2_Onsite</v>
      </c>
      <c r="BH18" s="129">
        <v>9</v>
      </c>
      <c r="BI18" s="129" t="s">
        <v>5</v>
      </c>
      <c r="BJ18" s="129">
        <v>12</v>
      </c>
      <c r="BK18" s="129" t="s">
        <v>5</v>
      </c>
      <c r="BL18" s="144">
        <v>21</v>
      </c>
      <c r="BM18" s="24">
        <v>60</v>
      </c>
      <c r="BN18" s="24" t="s">
        <v>1004</v>
      </c>
      <c r="BO18" s="118" t="s">
        <v>1063</v>
      </c>
      <c r="BP18" s="118" t="str">
        <f t="shared" si="1"/>
        <v>2025EB1100015-BDSDF114</v>
      </c>
      <c r="BQ18" s="24" t="str">
        <f t="shared" si="30"/>
        <v>1 missed</v>
      </c>
      <c r="BR18" s="24" t="str">
        <f t="shared" si="31"/>
        <v>1 missed</v>
      </c>
      <c r="BS18" s="24">
        <f t="shared" si="32"/>
        <v>2</v>
      </c>
      <c r="BT18" s="24">
        <f t="shared" si="33"/>
        <v>0</v>
      </c>
      <c r="BU18" s="14">
        <f t="shared" si="34"/>
        <v>0.66666666666666663</v>
      </c>
      <c r="BV18" s="14">
        <f t="shared" si="35"/>
        <v>0</v>
      </c>
      <c r="BW18" s="24" t="str">
        <f t="shared" si="36"/>
        <v>2 missed</v>
      </c>
      <c r="BX18" s="24">
        <f t="shared" si="37"/>
        <v>2</v>
      </c>
      <c r="BY18" s="14">
        <f t="shared" si="38"/>
        <v>0.5</v>
      </c>
      <c r="BZ18" s="14" t="str">
        <f t="shared" si="39"/>
        <v>Q-2 A-0 || Q Total-3, A Total-1</v>
      </c>
      <c r="CA18" s="14" t="str" cm="1">
        <f t="array" ref="CA18">IFERROR(INDEX('Attendance-Slot-1'!$Q$2:$Q$1112,MATCH(1,('Attendance-Slot-1'!$A$2:$A$1112=$C18)*('Attendance-Slot-1'!$G$2:$G$1112=CA$2),0)),"No Data")</f>
        <v>No Data</v>
      </c>
      <c r="CB18" s="14" t="str" cm="1">
        <f t="array" ref="CB18">IFERROR(INDEX('Attendance-Slot-2'!$Q$2:$Q$2595,MATCH(1,('Attendance-Slot-2'!$A$2:$A$2595=$C18)*('Attendance-Slot-2'!$G$2:$G$2595=CA$2),0)),"No Data")</f>
        <v>P-S2_Onsite</v>
      </c>
      <c r="CC18" s="138">
        <f>VLOOKUP($BP18,'Written Exam Marks'!$H:$Q,10,FALSE)</f>
        <v>11.5</v>
      </c>
      <c r="CD18" s="138">
        <f>VLOOKUP($BP18,'Written Exam Marks'!$H:$Q,9,FALSE)</f>
        <v>40</v>
      </c>
      <c r="CE18" s="14" t="str">
        <f t="shared" si="40"/>
        <v>Present</v>
      </c>
      <c r="CF18" s="14" t="str">
        <f t="shared" si="41"/>
        <v>P-S2_Onsite</v>
      </c>
      <c r="CG18" s="130">
        <v>3</v>
      </c>
      <c r="CH18" s="130" t="s">
        <v>5</v>
      </c>
      <c r="CI18" s="130">
        <v>9</v>
      </c>
      <c r="CJ18" s="130">
        <v>8</v>
      </c>
      <c r="CK18" s="130">
        <v>10</v>
      </c>
      <c r="CL18" s="130">
        <v>10</v>
      </c>
      <c r="CM18" s="145">
        <v>40</v>
      </c>
      <c r="CN18" s="130">
        <v>50</v>
      </c>
      <c r="CO18" s="27" t="s">
        <v>1005</v>
      </c>
      <c r="CP18" s="119" t="s">
        <v>1044</v>
      </c>
      <c r="CQ18" s="119" t="str">
        <f t="shared" si="2"/>
        <v>2025EB1100015-BDSDF112</v>
      </c>
      <c r="CR18" s="27" t="str">
        <f t="shared" si="42"/>
        <v>1 missed</v>
      </c>
      <c r="CS18" s="27" t="str">
        <f t="shared" si="43"/>
        <v>0 missed</v>
      </c>
      <c r="CT18" s="27">
        <f t="shared" si="44"/>
        <v>1</v>
      </c>
      <c r="CU18" s="27">
        <f t="shared" si="45"/>
        <v>2</v>
      </c>
      <c r="CV18" s="15">
        <f t="shared" si="46"/>
        <v>0.5</v>
      </c>
      <c r="CW18" s="15">
        <f t="shared" si="47"/>
        <v>1</v>
      </c>
      <c r="CX18" s="27" t="str">
        <f t="shared" si="48"/>
        <v>1 missed</v>
      </c>
      <c r="CY18" s="27">
        <f t="shared" si="49"/>
        <v>3</v>
      </c>
      <c r="CZ18" s="15">
        <f t="shared" si="50"/>
        <v>0.75</v>
      </c>
      <c r="DA18" s="15" t="str">
        <f t="shared" si="51"/>
        <v>Q-1 A-2 || Q Total-2, A Total-2</v>
      </c>
      <c r="DB18" s="15" t="str" cm="1">
        <f t="array" ref="DB18">IFERROR(INDEX('Attendance-Slot-1'!$Q$2:$Q$1112,MATCH(1,('Attendance-Slot-1'!$A$2:$A$1112=$C18)*('Attendance-Slot-1'!$G$2:$G$1112=DB$2),0)),"No Data")</f>
        <v>No Data</v>
      </c>
      <c r="DC18" s="15" t="str" cm="1">
        <f t="array" ref="DC18">IFERROR(INDEX('Attendance-Slot-2'!$Q$2:$Q$2595,MATCH(1,('Attendance-Slot-2'!$A$2:$A$2595=$C18)*('Attendance-Slot-2'!$G$2:$G$2595=DB$2),0)),"No Data")</f>
        <v>P-S2_Onsite</v>
      </c>
      <c r="DD18" s="139">
        <f>VLOOKUP($CQ18,'Written Exam Marks'!$H:$Q,10,FALSE)</f>
        <v>27</v>
      </c>
      <c r="DE18" s="139">
        <f>VLOOKUP($CQ18,'Written Exam Marks'!$H:$Q,9,FALSE)</f>
        <v>50</v>
      </c>
      <c r="DF18" s="15" t="str">
        <f t="shared" si="52"/>
        <v>Present</v>
      </c>
      <c r="DG18" s="15" t="str">
        <f t="shared" si="53"/>
        <v>P-S2_Onsite</v>
      </c>
      <c r="DH18" s="139">
        <v>85</v>
      </c>
      <c r="DI18" s="139">
        <v>85</v>
      </c>
      <c r="DJ18" s="139">
        <v>100</v>
      </c>
      <c r="DK18" s="3" t="str">
        <f t="shared" si="3"/>
        <v>P-0, A-0, No Data-4</v>
      </c>
      <c r="DL18" s="3" t="str">
        <f t="shared" si="4"/>
        <v>P-4, A-0, No Data-0</v>
      </c>
      <c r="DM18" s="1" t="str">
        <f t="shared" si="54"/>
        <v>P-S2_Onsite</v>
      </c>
      <c r="DN18" s="1" t="str">
        <f t="shared" si="55"/>
        <v>P-S2_Onsite</v>
      </c>
      <c r="DO18" s="1" t="str">
        <f t="shared" si="56"/>
        <v>P-S2_Onsite</v>
      </c>
      <c r="DP18" s="1" t="str">
        <f t="shared" si="57"/>
        <v>P-S2_Onsite</v>
      </c>
      <c r="DQ18" s="1" t="str">
        <f t="shared" si="58"/>
        <v>P-4, A-0, No Data-0</v>
      </c>
      <c r="DR18" s="39">
        <f t="shared" si="59"/>
        <v>0</v>
      </c>
      <c r="DS18" s="34" t="s">
        <v>7217</v>
      </c>
      <c r="DT18" s="39" t="s">
        <v>7363</v>
      </c>
      <c r="DU18" s="30" t="s">
        <v>48</v>
      </c>
      <c r="DV18" s="30"/>
    </row>
    <row r="19" spans="1:126" x14ac:dyDescent="0.25">
      <c r="A19" s="1">
        <v>16</v>
      </c>
      <c r="B19" s="1" t="s">
        <v>1000</v>
      </c>
      <c r="C19" s="1" t="s">
        <v>51</v>
      </c>
      <c r="D19" s="1" t="s">
        <v>52</v>
      </c>
      <c r="E19" s="1" t="s">
        <v>53</v>
      </c>
      <c r="F19" s="1" t="s">
        <v>7201</v>
      </c>
      <c r="G19" s="1" t="s">
        <v>3492</v>
      </c>
      <c r="H19" s="143">
        <v>8</v>
      </c>
      <c r="I19" s="143">
        <v>7.2</v>
      </c>
      <c r="J19" s="143">
        <v>8</v>
      </c>
      <c r="K19" s="143">
        <v>8</v>
      </c>
      <c r="L19" s="132">
        <v>28</v>
      </c>
      <c r="M19" s="132">
        <v>59.2</v>
      </c>
      <c r="N19" s="26">
        <v>60</v>
      </c>
      <c r="O19" s="26" t="s">
        <v>997</v>
      </c>
      <c r="P19" s="120" t="s">
        <v>1034</v>
      </c>
      <c r="Q19" s="13" t="str">
        <f t="shared" si="5"/>
        <v>2025EB1100016-BDSDF113</v>
      </c>
      <c r="R19" s="26" t="str">
        <f t="shared" si="6"/>
        <v>0 missed</v>
      </c>
      <c r="S19" s="26" t="str">
        <f t="shared" si="0"/>
        <v>0 missed</v>
      </c>
      <c r="T19" s="26">
        <f t="shared" si="7"/>
        <v>4</v>
      </c>
      <c r="U19" s="26">
        <f t="shared" si="8"/>
        <v>1</v>
      </c>
      <c r="V19" s="13">
        <f t="shared" si="9"/>
        <v>1</v>
      </c>
      <c r="W19" s="13">
        <f t="shared" si="10"/>
        <v>1</v>
      </c>
      <c r="X19" s="26" t="str">
        <f t="shared" si="11"/>
        <v>0 missed</v>
      </c>
      <c r="Y19" s="26">
        <f t="shared" si="12"/>
        <v>5</v>
      </c>
      <c r="Z19" s="13">
        <f t="shared" si="13"/>
        <v>1</v>
      </c>
      <c r="AA19" s="15" t="str">
        <f t="shared" si="14"/>
        <v>Q-4 A-1 || Q Total-4, A Total-1</v>
      </c>
      <c r="AB19" s="13" t="str" cm="1">
        <f t="array" ref="AB19">IFERROR(INDEX('Attendance-Slot-1'!$Q$2:$Q$1112,MATCH(1,('Attendance-Slot-1'!$A$2:$A$1112=$C19)*('Attendance-Slot-1'!$G$2:$G$1112=AB$2),0)),"No Data")</f>
        <v>No Data</v>
      </c>
      <c r="AC19" s="13" t="str" cm="1">
        <f t="array" ref="AC19">IFERROR(INDEX('Attendance-Slot-2'!$Q$2:$Q$2595,MATCH(1,('Attendance-Slot-2'!$A$2:$A$2595=$C19)*('Attendance-Slot-2'!$G$2:$G$2595=AB$2),0)),"No Data")</f>
        <v>A-S2_Onsite</v>
      </c>
      <c r="AD19" s="133" t="e">
        <f>VLOOKUP($Q19,'Written Exam Marks'!$H:$Q,10,FALSE)</f>
        <v>#N/A</v>
      </c>
      <c r="AE19" s="133" t="e">
        <f>VLOOKUP($Q19,'Written Exam Marks'!$H:$Q,9,FALSE)</f>
        <v>#N/A</v>
      </c>
      <c r="AF19" s="13" t="str">
        <f t="shared" si="15"/>
        <v>Absent</v>
      </c>
      <c r="AG19" s="13" t="str">
        <f t="shared" si="16"/>
        <v>A-S2_Onsite</v>
      </c>
      <c r="AH19" s="29">
        <v>15</v>
      </c>
      <c r="AI19" s="29">
        <v>13</v>
      </c>
      <c r="AJ19" s="29">
        <v>8</v>
      </c>
      <c r="AK19" s="29">
        <v>10</v>
      </c>
      <c r="AL19" s="29">
        <v>10</v>
      </c>
      <c r="AM19" s="29">
        <v>56</v>
      </c>
      <c r="AN19" s="131">
        <v>60</v>
      </c>
      <c r="AO19" s="36" t="s">
        <v>7179</v>
      </c>
      <c r="AP19" s="116" t="s">
        <v>1050</v>
      </c>
      <c r="AQ19" s="116" t="str">
        <f t="shared" si="17"/>
        <v>2025EB1100016-BDSDF108</v>
      </c>
      <c r="AR19" s="25" t="str">
        <f t="shared" si="18"/>
        <v>0 missed</v>
      </c>
      <c r="AS19" s="25" t="str">
        <f t="shared" si="19"/>
        <v>0 missed</v>
      </c>
      <c r="AT19" s="25">
        <f t="shared" si="20"/>
        <v>3</v>
      </c>
      <c r="AU19" s="25">
        <f t="shared" si="21"/>
        <v>2</v>
      </c>
      <c r="AV19" s="10">
        <f t="shared" si="22"/>
        <v>1</v>
      </c>
      <c r="AW19" s="10">
        <f t="shared" si="23"/>
        <v>1</v>
      </c>
      <c r="AX19" s="25" t="str">
        <f t="shared" si="24"/>
        <v>0 missed</v>
      </c>
      <c r="AY19" s="25">
        <f t="shared" si="25"/>
        <v>5</v>
      </c>
      <c r="AZ19" s="10">
        <f t="shared" si="26"/>
        <v>1</v>
      </c>
      <c r="BA19" s="10" t="str">
        <f t="shared" si="27"/>
        <v>Q-3 A-2 || Q Total-3, A Total-2</v>
      </c>
      <c r="BB19" s="10" t="str" cm="1">
        <f t="array" ref="BB19">IFERROR(INDEX('Attendance-Slot-1'!$Q$2:$Q$1112,MATCH(1,('Attendance-Slot-1'!$A$2:$A$1112=$C19)*('Attendance-Slot-1'!$G$2:$G$1112=BB$2),0)),"No Data")</f>
        <v>No Data</v>
      </c>
      <c r="BC19" s="10" t="str" cm="1">
        <f t="array" ref="BC19">IFERROR(INDEX('Attendance-Slot-2'!$Q$2:$Q$2595,MATCH(1,('Attendance-Slot-2'!$A$2:$A$2595=$C19)*('Attendance-Slot-2'!$G$2:$G$2595=BB$2),0)),"No Data")</f>
        <v>P-S2_Onsite</v>
      </c>
      <c r="BD19" s="136">
        <f>VLOOKUP($AQ19,'Written Exam Marks'!$H:$Q,10,FALSE)</f>
        <v>12</v>
      </c>
      <c r="BE19" s="136">
        <f>VLOOKUP($AQ19,'Written Exam Marks'!$H:$Q,9,FALSE)</f>
        <v>40</v>
      </c>
      <c r="BF19" s="10" t="str">
        <f t="shared" si="28"/>
        <v>Present</v>
      </c>
      <c r="BG19" s="10" t="str">
        <f t="shared" si="29"/>
        <v>P-S2_Onsite</v>
      </c>
      <c r="BH19" s="129">
        <v>10</v>
      </c>
      <c r="BI19" s="129">
        <v>15</v>
      </c>
      <c r="BJ19" s="129">
        <v>15</v>
      </c>
      <c r="BK19" s="129" t="s">
        <v>5</v>
      </c>
      <c r="BL19" s="144">
        <v>40</v>
      </c>
      <c r="BM19" s="24">
        <v>60</v>
      </c>
      <c r="BN19" s="24" t="s">
        <v>1004</v>
      </c>
      <c r="BO19" s="118" t="s">
        <v>1063</v>
      </c>
      <c r="BP19" s="118" t="str">
        <f t="shared" si="1"/>
        <v>2025EB1100016-BDSDF114</v>
      </c>
      <c r="BQ19" s="24" t="str">
        <f t="shared" si="30"/>
        <v>0 missed</v>
      </c>
      <c r="BR19" s="24" t="str">
        <f t="shared" si="31"/>
        <v>1 missed</v>
      </c>
      <c r="BS19" s="24">
        <f t="shared" si="32"/>
        <v>3</v>
      </c>
      <c r="BT19" s="24">
        <f t="shared" si="33"/>
        <v>0</v>
      </c>
      <c r="BU19" s="14">
        <f t="shared" si="34"/>
        <v>1</v>
      </c>
      <c r="BV19" s="14">
        <f t="shared" si="35"/>
        <v>0</v>
      </c>
      <c r="BW19" s="24" t="str">
        <f t="shared" si="36"/>
        <v>1 missed</v>
      </c>
      <c r="BX19" s="24">
        <f t="shared" si="37"/>
        <v>3</v>
      </c>
      <c r="BY19" s="14">
        <f t="shared" si="38"/>
        <v>0.75</v>
      </c>
      <c r="BZ19" s="14" t="str">
        <f t="shared" si="39"/>
        <v>Q-3 A-0 || Q Total-3, A Total-1</v>
      </c>
      <c r="CA19" s="14" t="str" cm="1">
        <f t="array" ref="CA19">IFERROR(INDEX('Attendance-Slot-1'!$Q$2:$Q$1112,MATCH(1,('Attendance-Slot-1'!$A$2:$A$1112=$C19)*('Attendance-Slot-1'!$G$2:$G$1112=CA$2),0)),"No Data")</f>
        <v>No Data</v>
      </c>
      <c r="CB19" s="14" t="str" cm="1">
        <f t="array" ref="CB19">IFERROR(INDEX('Attendance-Slot-2'!$Q$2:$Q$2595,MATCH(1,('Attendance-Slot-2'!$A$2:$A$2595=$C19)*('Attendance-Slot-2'!$G$2:$G$2595=CA$2),0)),"No Data")</f>
        <v>A-S2_Onsite</v>
      </c>
      <c r="CC19" s="138" t="e">
        <f>VLOOKUP($BP19,'Written Exam Marks'!$H:$Q,10,FALSE)</f>
        <v>#N/A</v>
      </c>
      <c r="CD19" s="138" t="e">
        <f>VLOOKUP($BP19,'Written Exam Marks'!$H:$Q,9,FALSE)</f>
        <v>#N/A</v>
      </c>
      <c r="CE19" s="14" t="str">
        <f t="shared" si="40"/>
        <v>Absent</v>
      </c>
      <c r="CF19" s="14" t="str">
        <f t="shared" si="41"/>
        <v>A-S2_Onsite</v>
      </c>
      <c r="CG19" s="130">
        <v>5</v>
      </c>
      <c r="CH19" s="130">
        <v>4</v>
      </c>
      <c r="CI19" s="130">
        <v>8</v>
      </c>
      <c r="CJ19" s="130">
        <v>7</v>
      </c>
      <c r="CK19" s="130">
        <v>10</v>
      </c>
      <c r="CL19" s="130">
        <v>10</v>
      </c>
      <c r="CM19" s="145">
        <v>44</v>
      </c>
      <c r="CN19" s="130">
        <v>50</v>
      </c>
      <c r="CO19" s="27" t="s">
        <v>1005</v>
      </c>
      <c r="CP19" s="119" t="s">
        <v>1044</v>
      </c>
      <c r="CQ19" s="119" t="str">
        <f t="shared" si="2"/>
        <v>2025EB1100016-BDSDF112</v>
      </c>
      <c r="CR19" s="27" t="str">
        <f t="shared" si="42"/>
        <v>0 missed</v>
      </c>
      <c r="CS19" s="27" t="str">
        <f t="shared" si="43"/>
        <v>0 missed</v>
      </c>
      <c r="CT19" s="27">
        <f t="shared" si="44"/>
        <v>2</v>
      </c>
      <c r="CU19" s="27">
        <f t="shared" si="45"/>
        <v>2</v>
      </c>
      <c r="CV19" s="15">
        <f t="shared" si="46"/>
        <v>1</v>
      </c>
      <c r="CW19" s="15">
        <f t="shared" si="47"/>
        <v>1</v>
      </c>
      <c r="CX19" s="27" t="str">
        <f t="shared" si="48"/>
        <v>0 missed</v>
      </c>
      <c r="CY19" s="27">
        <f t="shared" si="49"/>
        <v>4</v>
      </c>
      <c r="CZ19" s="15">
        <f t="shared" si="50"/>
        <v>1</v>
      </c>
      <c r="DA19" s="15" t="str">
        <f t="shared" si="51"/>
        <v>Q-2 A-2 || Q Total-2, A Total-2</v>
      </c>
      <c r="DB19" s="15" t="str" cm="1">
        <f t="array" ref="DB19">IFERROR(INDEX('Attendance-Slot-1'!$Q$2:$Q$1112,MATCH(1,('Attendance-Slot-1'!$A$2:$A$1112=$C19)*('Attendance-Slot-1'!$G$2:$G$1112=DB$2),0)),"No Data")</f>
        <v>No Data</v>
      </c>
      <c r="DC19" s="15" t="str" cm="1">
        <f t="array" ref="DC19">IFERROR(INDEX('Attendance-Slot-2'!$Q$2:$Q$2595,MATCH(1,('Attendance-Slot-2'!$A$2:$A$2595=$C19)*('Attendance-Slot-2'!$G$2:$G$2595=DB$2),0)),"No Data")</f>
        <v>P-S2_Onsite</v>
      </c>
      <c r="DD19" s="139">
        <f>VLOOKUP($CQ19,'Written Exam Marks'!$H:$Q,10,FALSE)</f>
        <v>15</v>
      </c>
      <c r="DE19" s="139">
        <f>VLOOKUP($CQ19,'Written Exam Marks'!$H:$Q,9,FALSE)</f>
        <v>50</v>
      </c>
      <c r="DF19" s="15" t="str">
        <f t="shared" si="52"/>
        <v>Present</v>
      </c>
      <c r="DG19" s="15" t="str">
        <f t="shared" si="53"/>
        <v>P-S2_Onsite</v>
      </c>
      <c r="DH19" s="139">
        <v>90</v>
      </c>
      <c r="DI19" s="139">
        <v>90</v>
      </c>
      <c r="DJ19" s="139">
        <v>100</v>
      </c>
      <c r="DK19" s="3" t="str">
        <f t="shared" si="3"/>
        <v>P-0, A-0, No Data-4</v>
      </c>
      <c r="DL19" s="3" t="str">
        <f t="shared" si="4"/>
        <v>P-2, A-2, No Data-0</v>
      </c>
      <c r="DM19" s="1" t="str">
        <f t="shared" si="54"/>
        <v>A-S2_Onsite</v>
      </c>
      <c r="DN19" s="1" t="str">
        <f t="shared" si="55"/>
        <v>P-S2_Onsite</v>
      </c>
      <c r="DO19" s="1" t="str">
        <f t="shared" si="56"/>
        <v>P-S2_Onsite</v>
      </c>
      <c r="DP19" s="1" t="str">
        <f t="shared" si="57"/>
        <v>A-S2_Onsite</v>
      </c>
      <c r="DQ19" s="1" t="str">
        <f t="shared" si="58"/>
        <v>P-2, A-2, No Data-0</v>
      </c>
      <c r="DR19" s="39">
        <f t="shared" si="59"/>
        <v>0</v>
      </c>
      <c r="DS19" s="34" t="s">
        <v>7217</v>
      </c>
      <c r="DT19" s="39" t="s">
        <v>7363</v>
      </c>
      <c r="DU19" s="30" t="s">
        <v>51</v>
      </c>
      <c r="DV19" s="30"/>
    </row>
    <row r="20" spans="1:126" x14ac:dyDescent="0.25">
      <c r="A20" s="1">
        <v>17</v>
      </c>
      <c r="B20" s="1" t="s">
        <v>1000</v>
      </c>
      <c r="C20" s="1" t="s">
        <v>54</v>
      </c>
      <c r="D20" s="1" t="s">
        <v>55</v>
      </c>
      <c r="E20" s="1" t="s">
        <v>56</v>
      </c>
      <c r="F20" s="1" t="s">
        <v>7201</v>
      </c>
      <c r="G20" s="1" t="s">
        <v>3493</v>
      </c>
      <c r="H20" s="143" t="s">
        <v>5</v>
      </c>
      <c r="I20" s="143" t="s">
        <v>5</v>
      </c>
      <c r="J20" s="143" t="s">
        <v>5</v>
      </c>
      <c r="K20" s="143" t="s">
        <v>5</v>
      </c>
      <c r="L20" s="132" t="s">
        <v>5</v>
      </c>
      <c r="M20" s="132">
        <v>1.6</v>
      </c>
      <c r="N20" s="26">
        <v>60</v>
      </c>
      <c r="O20" s="26" t="s">
        <v>997</v>
      </c>
      <c r="P20" s="120" t="s">
        <v>1034</v>
      </c>
      <c r="Q20" s="13" t="str">
        <f t="shared" si="5"/>
        <v>2025EB1100017-BDSDF113</v>
      </c>
      <c r="R20" s="26" t="str">
        <f t="shared" si="6"/>
        <v>4 missed</v>
      </c>
      <c r="S20" s="26" t="str">
        <f t="shared" si="0"/>
        <v>1 missed</v>
      </c>
      <c r="T20" s="26">
        <f t="shared" si="7"/>
        <v>0</v>
      </c>
      <c r="U20" s="26">
        <f t="shared" si="8"/>
        <v>0</v>
      </c>
      <c r="V20" s="13">
        <f t="shared" si="9"/>
        <v>0</v>
      </c>
      <c r="W20" s="13">
        <f t="shared" si="10"/>
        <v>0</v>
      </c>
      <c r="X20" s="26" t="str">
        <f t="shared" si="11"/>
        <v>5 missed</v>
      </c>
      <c r="Y20" s="26">
        <f t="shared" si="12"/>
        <v>0</v>
      </c>
      <c r="Z20" s="13">
        <f t="shared" si="13"/>
        <v>0</v>
      </c>
      <c r="AA20" s="15" t="str">
        <f t="shared" si="14"/>
        <v>Q-0 A-0 || Q Total-4, A Total-1</v>
      </c>
      <c r="AB20" s="13" t="str" cm="1">
        <f t="array" ref="AB20">IFERROR(INDEX('Attendance-Slot-1'!$Q$2:$Q$1112,MATCH(1,('Attendance-Slot-1'!$A$2:$A$1112=$C20)*('Attendance-Slot-1'!$G$2:$G$1112=AB$2),0)),"No Data")</f>
        <v>No Data</v>
      </c>
      <c r="AC20" s="13" t="str" cm="1">
        <f t="array" ref="AC20">IFERROR(INDEX('Attendance-Slot-2'!$Q$2:$Q$2595,MATCH(1,('Attendance-Slot-2'!$A$2:$A$2595=$C20)*('Attendance-Slot-2'!$G$2:$G$2595=AB$2),0)),"No Data")</f>
        <v>A-S2_Onsite</v>
      </c>
      <c r="AD20" s="133" t="e">
        <f>VLOOKUP($Q20,'Written Exam Marks'!$H:$Q,10,FALSE)</f>
        <v>#N/A</v>
      </c>
      <c r="AE20" s="133" t="e">
        <f>VLOOKUP($Q20,'Written Exam Marks'!$H:$Q,9,FALSE)</f>
        <v>#N/A</v>
      </c>
      <c r="AF20" s="13" t="str">
        <f t="shared" si="15"/>
        <v>Absent</v>
      </c>
      <c r="AG20" s="13" t="str">
        <f t="shared" si="16"/>
        <v>A-S2_Onsite</v>
      </c>
      <c r="AH20" s="29" t="s">
        <v>5</v>
      </c>
      <c r="AI20" s="29" t="s">
        <v>5</v>
      </c>
      <c r="AJ20" s="29" t="s">
        <v>5</v>
      </c>
      <c r="AK20" s="29" t="s">
        <v>5</v>
      </c>
      <c r="AL20" s="29" t="s">
        <v>5</v>
      </c>
      <c r="AM20" s="29">
        <v>0</v>
      </c>
      <c r="AN20" s="131">
        <v>60</v>
      </c>
      <c r="AO20" s="36" t="s">
        <v>7179</v>
      </c>
      <c r="AP20" s="116" t="s">
        <v>1050</v>
      </c>
      <c r="AQ20" s="116" t="str">
        <f t="shared" si="17"/>
        <v>2025EB1100017-BDSDF108</v>
      </c>
      <c r="AR20" s="25" t="str">
        <f t="shared" si="18"/>
        <v>3 missed</v>
      </c>
      <c r="AS20" s="25" t="str">
        <f t="shared" si="19"/>
        <v>2 missed</v>
      </c>
      <c r="AT20" s="25">
        <f t="shared" si="20"/>
        <v>0</v>
      </c>
      <c r="AU20" s="25">
        <f t="shared" si="21"/>
        <v>0</v>
      </c>
      <c r="AV20" s="10">
        <f t="shared" si="22"/>
        <v>0</v>
      </c>
      <c r="AW20" s="10">
        <f t="shared" si="23"/>
        <v>0</v>
      </c>
      <c r="AX20" s="25" t="str">
        <f t="shared" si="24"/>
        <v>5 missed</v>
      </c>
      <c r="AY20" s="25">
        <f t="shared" si="25"/>
        <v>0</v>
      </c>
      <c r="AZ20" s="10">
        <f t="shared" si="26"/>
        <v>0</v>
      </c>
      <c r="BA20" s="10" t="str">
        <f t="shared" si="27"/>
        <v>Q-0 A-0 || Q Total-3, A Total-2</v>
      </c>
      <c r="BB20" s="10" t="str" cm="1">
        <f t="array" ref="BB20">IFERROR(INDEX('Attendance-Slot-1'!$Q$2:$Q$1112,MATCH(1,('Attendance-Slot-1'!$A$2:$A$1112=$C20)*('Attendance-Slot-1'!$G$2:$G$1112=BB$2),0)),"No Data")</f>
        <v>No Data</v>
      </c>
      <c r="BC20" s="10" t="str" cm="1">
        <f t="array" ref="BC20">IFERROR(INDEX('Attendance-Slot-2'!$Q$2:$Q$2595,MATCH(1,('Attendance-Slot-2'!$A$2:$A$2595=$C20)*('Attendance-Slot-2'!$G$2:$G$2595=BB$2),0)),"No Data")</f>
        <v>A-S2_Onsite</v>
      </c>
      <c r="BD20" s="136" t="e">
        <f>VLOOKUP($AQ20,'Written Exam Marks'!$H:$Q,10,FALSE)</f>
        <v>#N/A</v>
      </c>
      <c r="BE20" s="136" t="e">
        <f>VLOOKUP($AQ20,'Written Exam Marks'!$H:$Q,9,FALSE)</f>
        <v>#N/A</v>
      </c>
      <c r="BF20" s="10" t="str">
        <f t="shared" si="28"/>
        <v>Absent</v>
      </c>
      <c r="BG20" s="10" t="str">
        <f t="shared" si="29"/>
        <v>A-S2_Onsite</v>
      </c>
      <c r="BH20" s="129" t="s">
        <v>5</v>
      </c>
      <c r="BI20" s="129" t="s">
        <v>5</v>
      </c>
      <c r="BJ20" s="129" t="s">
        <v>5</v>
      </c>
      <c r="BK20" s="129" t="s">
        <v>5</v>
      </c>
      <c r="BL20" s="144">
        <v>0</v>
      </c>
      <c r="BM20" s="24">
        <v>60</v>
      </c>
      <c r="BN20" s="24" t="s">
        <v>1004</v>
      </c>
      <c r="BO20" s="118" t="s">
        <v>1063</v>
      </c>
      <c r="BP20" s="118" t="str">
        <f t="shared" si="1"/>
        <v>2025EB1100017-BDSDF114</v>
      </c>
      <c r="BQ20" s="24" t="str">
        <f t="shared" si="30"/>
        <v>3 missed</v>
      </c>
      <c r="BR20" s="24" t="str">
        <f t="shared" si="31"/>
        <v>1 missed</v>
      </c>
      <c r="BS20" s="24">
        <f t="shared" si="32"/>
        <v>0</v>
      </c>
      <c r="BT20" s="24">
        <f t="shared" si="33"/>
        <v>0</v>
      </c>
      <c r="BU20" s="14">
        <f t="shared" si="34"/>
        <v>0</v>
      </c>
      <c r="BV20" s="14">
        <f t="shared" si="35"/>
        <v>0</v>
      </c>
      <c r="BW20" s="24" t="str">
        <f t="shared" si="36"/>
        <v>4 missed</v>
      </c>
      <c r="BX20" s="24">
        <f t="shared" si="37"/>
        <v>0</v>
      </c>
      <c r="BY20" s="14">
        <f t="shared" si="38"/>
        <v>0</v>
      </c>
      <c r="BZ20" s="14" t="str">
        <f t="shared" si="39"/>
        <v>Q-0 A-0 || Q Total-3, A Total-1</v>
      </c>
      <c r="CA20" s="14" t="str" cm="1">
        <f t="array" ref="CA20">IFERROR(INDEX('Attendance-Slot-1'!$Q$2:$Q$1112,MATCH(1,('Attendance-Slot-1'!$A$2:$A$1112=$C20)*('Attendance-Slot-1'!$G$2:$G$1112=CA$2),0)),"No Data")</f>
        <v>No Data</v>
      </c>
      <c r="CB20" s="14" t="str" cm="1">
        <f t="array" ref="CB20">IFERROR(INDEX('Attendance-Slot-2'!$Q$2:$Q$2595,MATCH(1,('Attendance-Slot-2'!$A$2:$A$2595=$C20)*('Attendance-Slot-2'!$G$2:$G$2595=CA$2),0)),"No Data")</f>
        <v>A-S2_Onsite</v>
      </c>
      <c r="CC20" s="138" t="e">
        <f>VLOOKUP($BP20,'Written Exam Marks'!$H:$Q,10,FALSE)</f>
        <v>#N/A</v>
      </c>
      <c r="CD20" s="138" t="e">
        <f>VLOOKUP($BP20,'Written Exam Marks'!$H:$Q,9,FALSE)</f>
        <v>#N/A</v>
      </c>
      <c r="CE20" s="14" t="str">
        <f t="shared" si="40"/>
        <v>Absent</v>
      </c>
      <c r="CF20" s="14" t="str">
        <f t="shared" si="41"/>
        <v>A-S2_Onsite</v>
      </c>
      <c r="CG20" s="130" t="s">
        <v>5</v>
      </c>
      <c r="CH20" s="130" t="s">
        <v>5</v>
      </c>
      <c r="CI20" s="130" t="s">
        <v>5</v>
      </c>
      <c r="CJ20" s="130" t="s">
        <v>5</v>
      </c>
      <c r="CK20" s="130" t="s">
        <v>5</v>
      </c>
      <c r="CL20" s="130" t="s">
        <v>5</v>
      </c>
      <c r="CM20" s="145">
        <v>0</v>
      </c>
      <c r="CN20" s="130">
        <v>50</v>
      </c>
      <c r="CO20" s="27" t="s">
        <v>1005</v>
      </c>
      <c r="CP20" s="119" t="s">
        <v>1044</v>
      </c>
      <c r="CQ20" s="119" t="str">
        <f t="shared" si="2"/>
        <v>2025EB1100017-BDSDF112</v>
      </c>
      <c r="CR20" s="27" t="str">
        <f t="shared" si="42"/>
        <v>2 missed</v>
      </c>
      <c r="CS20" s="27" t="str">
        <f t="shared" si="43"/>
        <v>2 missed</v>
      </c>
      <c r="CT20" s="27">
        <f t="shared" si="44"/>
        <v>0</v>
      </c>
      <c r="CU20" s="27">
        <f t="shared" si="45"/>
        <v>0</v>
      </c>
      <c r="CV20" s="15">
        <f t="shared" si="46"/>
        <v>0</v>
      </c>
      <c r="CW20" s="15">
        <f t="shared" si="47"/>
        <v>0</v>
      </c>
      <c r="CX20" s="27" t="str">
        <f t="shared" si="48"/>
        <v>4 missed</v>
      </c>
      <c r="CY20" s="27">
        <f t="shared" si="49"/>
        <v>0</v>
      </c>
      <c r="CZ20" s="15">
        <f t="shared" si="50"/>
        <v>0</v>
      </c>
      <c r="DA20" s="15" t="str">
        <f t="shared" si="51"/>
        <v>Q-0 A-0 || Q Total-2, A Total-2</v>
      </c>
      <c r="DB20" s="15" t="str" cm="1">
        <f t="array" ref="DB20">IFERROR(INDEX('Attendance-Slot-1'!$Q$2:$Q$1112,MATCH(1,('Attendance-Slot-1'!$A$2:$A$1112=$C20)*('Attendance-Slot-1'!$G$2:$G$1112=DB$2),0)),"No Data")</f>
        <v>No Data</v>
      </c>
      <c r="DC20" s="15" t="str" cm="1">
        <f t="array" ref="DC20">IFERROR(INDEX('Attendance-Slot-2'!$Q$2:$Q$2595,MATCH(1,('Attendance-Slot-2'!$A$2:$A$2595=$C20)*('Attendance-Slot-2'!$G$2:$G$2595=DB$2),0)),"No Data")</f>
        <v>A-S2_Onsite</v>
      </c>
      <c r="DD20" s="139" t="e">
        <f>VLOOKUP($CQ20,'Written Exam Marks'!$H:$Q,10,FALSE)</f>
        <v>#N/A</v>
      </c>
      <c r="DE20" s="139" t="e">
        <f>VLOOKUP($CQ20,'Written Exam Marks'!$H:$Q,9,FALSE)</f>
        <v>#N/A</v>
      </c>
      <c r="DF20" s="15" t="str">
        <f t="shared" si="52"/>
        <v>Absent</v>
      </c>
      <c r="DG20" s="15" t="str">
        <f t="shared" si="53"/>
        <v>A-S2_Onsite</v>
      </c>
      <c r="DH20" s="139" t="s">
        <v>5</v>
      </c>
      <c r="DI20" s="139">
        <v>0</v>
      </c>
      <c r="DJ20" s="139">
        <v>100</v>
      </c>
      <c r="DK20" s="3" t="str">
        <f t="shared" si="3"/>
        <v>P-0, A-0, No Data-4</v>
      </c>
      <c r="DL20" s="3" t="str">
        <f t="shared" si="4"/>
        <v>P-0, A-4, No Data-0</v>
      </c>
      <c r="DM20" s="1" t="str">
        <f t="shared" si="54"/>
        <v>A-S2_Onsite</v>
      </c>
      <c r="DN20" s="1" t="str">
        <f t="shared" si="55"/>
        <v>A-S2_Onsite</v>
      </c>
      <c r="DO20" s="1" t="str">
        <f t="shared" si="56"/>
        <v>A-S2_Onsite</v>
      </c>
      <c r="DP20" s="1" t="str">
        <f t="shared" si="57"/>
        <v>A-S2_Onsite</v>
      </c>
      <c r="DQ20" s="1" t="str">
        <f t="shared" si="58"/>
        <v>P-0, A-4, No Data-0</v>
      </c>
      <c r="DR20" s="39">
        <f t="shared" si="59"/>
        <v>0</v>
      </c>
      <c r="DS20" s="34" t="s">
        <v>7217</v>
      </c>
      <c r="DT20" s="39" t="s">
        <v>1098</v>
      </c>
      <c r="DU20" s="30" t="s">
        <v>54</v>
      </c>
      <c r="DV20" s="30" t="s">
        <v>3489</v>
      </c>
    </row>
    <row r="21" spans="1:126" x14ac:dyDescent="0.25">
      <c r="A21" s="1">
        <v>18</v>
      </c>
      <c r="B21" s="1" t="s">
        <v>1000</v>
      </c>
      <c r="C21" s="1" t="s">
        <v>57</v>
      </c>
      <c r="D21" s="1" t="s">
        <v>58</v>
      </c>
      <c r="E21" s="1" t="s">
        <v>59</v>
      </c>
      <c r="F21" s="1" t="s">
        <v>7202</v>
      </c>
      <c r="G21" s="1" t="s">
        <v>3494</v>
      </c>
      <c r="H21" s="143">
        <v>8</v>
      </c>
      <c r="I21" s="143">
        <v>6.4</v>
      </c>
      <c r="J21" s="143">
        <v>8</v>
      </c>
      <c r="K21" s="143">
        <v>8</v>
      </c>
      <c r="L21" s="132">
        <v>28</v>
      </c>
      <c r="M21" s="132">
        <v>58.4</v>
      </c>
      <c r="N21" s="26">
        <v>60</v>
      </c>
      <c r="O21" s="26" t="s">
        <v>997</v>
      </c>
      <c r="P21" s="120" t="s">
        <v>1034</v>
      </c>
      <c r="Q21" s="13" t="str">
        <f t="shared" si="5"/>
        <v>2025EB1100018-BDSDF113</v>
      </c>
      <c r="R21" s="26" t="str">
        <f t="shared" si="6"/>
        <v>0 missed</v>
      </c>
      <c r="S21" s="26" t="str">
        <f t="shared" si="0"/>
        <v>0 missed</v>
      </c>
      <c r="T21" s="26">
        <f t="shared" si="7"/>
        <v>4</v>
      </c>
      <c r="U21" s="26">
        <f t="shared" si="8"/>
        <v>1</v>
      </c>
      <c r="V21" s="13">
        <f t="shared" si="9"/>
        <v>1</v>
      </c>
      <c r="W21" s="13">
        <f t="shared" si="10"/>
        <v>1</v>
      </c>
      <c r="X21" s="26" t="str">
        <f t="shared" si="11"/>
        <v>0 missed</v>
      </c>
      <c r="Y21" s="26">
        <f t="shared" si="12"/>
        <v>5</v>
      </c>
      <c r="Z21" s="13">
        <f t="shared" si="13"/>
        <v>1</v>
      </c>
      <c r="AA21" s="15" t="str">
        <f t="shared" si="14"/>
        <v>Q-4 A-1 || Q Total-4, A Total-1</v>
      </c>
      <c r="AB21" s="13" t="str" cm="1">
        <f t="array" ref="AB21">IFERROR(INDEX('Attendance-Slot-1'!$Q$2:$Q$1112,MATCH(1,('Attendance-Slot-1'!$A$2:$A$1112=$C21)*('Attendance-Slot-1'!$G$2:$G$1112=AB$2),0)),"No Data")</f>
        <v>No Data</v>
      </c>
      <c r="AC21" s="13" t="str" cm="1">
        <f t="array" ref="AC21">IFERROR(INDEX('Attendance-Slot-2'!$Q$2:$Q$2595,MATCH(1,('Attendance-Slot-2'!$A$2:$A$2595=$C21)*('Attendance-Slot-2'!$G$2:$G$2595=AB$2),0)),"No Data")</f>
        <v>P-S2_Online</v>
      </c>
      <c r="AD21" s="133">
        <f>VLOOKUP($Q21,'Written Exam Marks'!$H:$Q,10,FALSE)</f>
        <v>27</v>
      </c>
      <c r="AE21" s="133">
        <f>VLOOKUP($Q21,'Written Exam Marks'!$H:$Q,9,FALSE)</f>
        <v>40</v>
      </c>
      <c r="AF21" s="13" t="str">
        <f t="shared" si="15"/>
        <v>Present</v>
      </c>
      <c r="AG21" s="13" t="str">
        <f t="shared" si="16"/>
        <v>P-S2_Online</v>
      </c>
      <c r="AH21" s="29">
        <v>12</v>
      </c>
      <c r="AI21" s="29">
        <v>14</v>
      </c>
      <c r="AJ21" s="29">
        <v>8</v>
      </c>
      <c r="AK21" s="29">
        <v>10</v>
      </c>
      <c r="AL21" s="29">
        <v>9</v>
      </c>
      <c r="AM21" s="29">
        <v>53</v>
      </c>
      <c r="AN21" s="131">
        <v>60</v>
      </c>
      <c r="AO21" s="36" t="s">
        <v>7179</v>
      </c>
      <c r="AP21" s="116" t="s">
        <v>1050</v>
      </c>
      <c r="AQ21" s="116" t="str">
        <f t="shared" si="17"/>
        <v>2025EB1100018-BDSDF108</v>
      </c>
      <c r="AR21" s="25" t="str">
        <f t="shared" si="18"/>
        <v>0 missed</v>
      </c>
      <c r="AS21" s="25" t="str">
        <f t="shared" si="19"/>
        <v>0 missed</v>
      </c>
      <c r="AT21" s="25">
        <f t="shared" si="20"/>
        <v>3</v>
      </c>
      <c r="AU21" s="25">
        <f t="shared" si="21"/>
        <v>2</v>
      </c>
      <c r="AV21" s="10">
        <f t="shared" si="22"/>
        <v>1</v>
      </c>
      <c r="AW21" s="10">
        <f t="shared" si="23"/>
        <v>1</v>
      </c>
      <c r="AX21" s="25" t="str">
        <f t="shared" si="24"/>
        <v>0 missed</v>
      </c>
      <c r="AY21" s="25">
        <f t="shared" si="25"/>
        <v>5</v>
      </c>
      <c r="AZ21" s="10">
        <f t="shared" si="26"/>
        <v>1</v>
      </c>
      <c r="BA21" s="10" t="str">
        <f t="shared" si="27"/>
        <v>Q-3 A-2 || Q Total-3, A Total-2</v>
      </c>
      <c r="BB21" s="10" t="str" cm="1">
        <f t="array" ref="BB21">IFERROR(INDEX('Attendance-Slot-1'!$Q$2:$Q$1112,MATCH(1,('Attendance-Slot-1'!$A$2:$A$1112=$C21)*('Attendance-Slot-1'!$G$2:$G$1112=BB$2),0)),"No Data")</f>
        <v>No Data</v>
      </c>
      <c r="BC21" s="10" t="str" cm="1">
        <f t="array" ref="BC21">IFERROR(INDEX('Attendance-Slot-2'!$Q$2:$Q$2595,MATCH(1,('Attendance-Slot-2'!$A$2:$A$2595=$C21)*('Attendance-Slot-2'!$G$2:$G$2595=BB$2),0)),"No Data")</f>
        <v>P-S2_Online</v>
      </c>
      <c r="BD21" s="136">
        <f>VLOOKUP($AQ21,'Written Exam Marks'!$H:$Q,10,FALSE)</f>
        <v>27</v>
      </c>
      <c r="BE21" s="136">
        <f>VLOOKUP($AQ21,'Written Exam Marks'!$H:$Q,9,FALSE)</f>
        <v>40</v>
      </c>
      <c r="BF21" s="10" t="str">
        <f t="shared" si="28"/>
        <v>Present</v>
      </c>
      <c r="BG21" s="10" t="str">
        <f t="shared" si="29"/>
        <v>P-S2_Online</v>
      </c>
      <c r="BH21" s="129">
        <v>8</v>
      </c>
      <c r="BI21" s="129">
        <v>9</v>
      </c>
      <c r="BJ21" s="129">
        <v>15</v>
      </c>
      <c r="BK21" s="129">
        <v>19</v>
      </c>
      <c r="BL21" s="144">
        <v>51</v>
      </c>
      <c r="BM21" s="24">
        <v>60</v>
      </c>
      <c r="BN21" s="24" t="s">
        <v>1004</v>
      </c>
      <c r="BO21" s="118" t="s">
        <v>1063</v>
      </c>
      <c r="BP21" s="118" t="str">
        <f t="shared" si="1"/>
        <v>2025EB1100018-BDSDF114</v>
      </c>
      <c r="BQ21" s="24" t="str">
        <f t="shared" si="30"/>
        <v>0 missed</v>
      </c>
      <c r="BR21" s="24" t="str">
        <f t="shared" si="31"/>
        <v>0 missed</v>
      </c>
      <c r="BS21" s="24">
        <f t="shared" si="32"/>
        <v>3</v>
      </c>
      <c r="BT21" s="24">
        <f t="shared" si="33"/>
        <v>1</v>
      </c>
      <c r="BU21" s="14">
        <f t="shared" si="34"/>
        <v>1</v>
      </c>
      <c r="BV21" s="14">
        <f t="shared" si="35"/>
        <v>1</v>
      </c>
      <c r="BW21" s="24" t="str">
        <f t="shared" si="36"/>
        <v>0 missed</v>
      </c>
      <c r="BX21" s="24">
        <f t="shared" si="37"/>
        <v>4</v>
      </c>
      <c r="BY21" s="14">
        <f t="shared" si="38"/>
        <v>1</v>
      </c>
      <c r="BZ21" s="14" t="str">
        <f t="shared" si="39"/>
        <v>Q-3 A-1 || Q Total-3, A Total-1</v>
      </c>
      <c r="CA21" s="14" t="str" cm="1">
        <f t="array" ref="CA21">IFERROR(INDEX('Attendance-Slot-1'!$Q$2:$Q$1112,MATCH(1,('Attendance-Slot-1'!$A$2:$A$1112=$C21)*('Attendance-Slot-1'!$G$2:$G$1112=CA$2),0)),"No Data")</f>
        <v>No Data</v>
      </c>
      <c r="CB21" s="14" t="str" cm="1">
        <f t="array" ref="CB21">IFERROR(INDEX('Attendance-Slot-2'!$Q$2:$Q$2595,MATCH(1,('Attendance-Slot-2'!$A$2:$A$2595=$C21)*('Attendance-Slot-2'!$G$2:$G$2595=CA$2),0)),"No Data")</f>
        <v>P-S2_Online</v>
      </c>
      <c r="CC21" s="138">
        <f>VLOOKUP($BP21,'Written Exam Marks'!$H:$Q,10,FALSE)</f>
        <v>26.5</v>
      </c>
      <c r="CD21" s="138">
        <f>VLOOKUP($BP21,'Written Exam Marks'!$H:$Q,9,FALSE)</f>
        <v>40</v>
      </c>
      <c r="CE21" s="14" t="str">
        <f t="shared" si="40"/>
        <v>Present</v>
      </c>
      <c r="CF21" s="14" t="str">
        <f t="shared" si="41"/>
        <v>P-S2_Online</v>
      </c>
      <c r="CG21" s="130">
        <v>5</v>
      </c>
      <c r="CH21" s="130">
        <v>5</v>
      </c>
      <c r="CI21" s="130">
        <v>5.5</v>
      </c>
      <c r="CJ21" s="130">
        <v>8</v>
      </c>
      <c r="CK21" s="130">
        <v>10</v>
      </c>
      <c r="CL21" s="130">
        <v>10</v>
      </c>
      <c r="CM21" s="145">
        <v>43.5</v>
      </c>
      <c r="CN21" s="130">
        <v>50</v>
      </c>
      <c r="CO21" s="27" t="s">
        <v>1005</v>
      </c>
      <c r="CP21" s="119" t="s">
        <v>1044</v>
      </c>
      <c r="CQ21" s="119" t="str">
        <f t="shared" si="2"/>
        <v>2025EB1100018-BDSDF112</v>
      </c>
      <c r="CR21" s="27" t="str">
        <f t="shared" si="42"/>
        <v>0 missed</v>
      </c>
      <c r="CS21" s="27" t="str">
        <f t="shared" si="43"/>
        <v>0 missed</v>
      </c>
      <c r="CT21" s="27">
        <f t="shared" si="44"/>
        <v>2</v>
      </c>
      <c r="CU21" s="27">
        <f t="shared" si="45"/>
        <v>2</v>
      </c>
      <c r="CV21" s="15">
        <f t="shared" si="46"/>
        <v>1</v>
      </c>
      <c r="CW21" s="15">
        <f t="shared" si="47"/>
        <v>1</v>
      </c>
      <c r="CX21" s="27" t="str">
        <f t="shared" si="48"/>
        <v>0 missed</v>
      </c>
      <c r="CY21" s="27">
        <f t="shared" si="49"/>
        <v>4</v>
      </c>
      <c r="CZ21" s="15">
        <f t="shared" si="50"/>
        <v>1</v>
      </c>
      <c r="DA21" s="15" t="str">
        <f t="shared" si="51"/>
        <v>Q-2 A-2 || Q Total-2, A Total-2</v>
      </c>
      <c r="DB21" s="15" t="str" cm="1">
        <f t="array" ref="DB21">IFERROR(INDEX('Attendance-Slot-1'!$Q$2:$Q$1112,MATCH(1,('Attendance-Slot-1'!$A$2:$A$1112=$C21)*('Attendance-Slot-1'!$G$2:$G$1112=DB$2),0)),"No Data")</f>
        <v>No Data</v>
      </c>
      <c r="DC21" s="15" t="str" cm="1">
        <f t="array" ref="DC21">IFERROR(INDEX('Attendance-Slot-2'!$Q$2:$Q$2595,MATCH(1,('Attendance-Slot-2'!$A$2:$A$2595=$C21)*('Attendance-Slot-2'!$G$2:$G$2595=DB$2),0)),"No Data")</f>
        <v>P-S2_Online</v>
      </c>
      <c r="DD21" s="139">
        <f>VLOOKUP($CQ21,'Written Exam Marks'!$H:$Q,10,FALSE)</f>
        <v>29.5</v>
      </c>
      <c r="DE21" s="139">
        <f>VLOOKUP($CQ21,'Written Exam Marks'!$H:$Q,9,FALSE)</f>
        <v>50</v>
      </c>
      <c r="DF21" s="15" t="str">
        <f t="shared" si="52"/>
        <v>Present</v>
      </c>
      <c r="DG21" s="15" t="str">
        <f t="shared" si="53"/>
        <v>P-S2_Online</v>
      </c>
      <c r="DH21" s="139">
        <v>90</v>
      </c>
      <c r="DI21" s="139">
        <v>90</v>
      </c>
      <c r="DJ21" s="139">
        <v>100</v>
      </c>
      <c r="DK21" s="3" t="str">
        <f t="shared" si="3"/>
        <v>P-0, A-0, No Data-4</v>
      </c>
      <c r="DL21" s="3" t="str">
        <f t="shared" si="4"/>
        <v>P-4, A-0, No Data-0</v>
      </c>
      <c r="DM21" s="1" t="str">
        <f t="shared" si="54"/>
        <v>P-S2_Online</v>
      </c>
      <c r="DN21" s="1" t="str">
        <f t="shared" si="55"/>
        <v>P-S2_Online</v>
      </c>
      <c r="DO21" s="1" t="str">
        <f t="shared" si="56"/>
        <v>P-S2_Online</v>
      </c>
      <c r="DP21" s="1" t="str">
        <f t="shared" si="57"/>
        <v>P-S2_Online</v>
      </c>
      <c r="DQ21" s="1" t="str">
        <f t="shared" si="58"/>
        <v>P-4, A-0, No Data-0</v>
      </c>
      <c r="DR21" s="39">
        <f t="shared" si="59"/>
        <v>1</v>
      </c>
      <c r="DS21" s="34" t="s">
        <v>7217</v>
      </c>
      <c r="DT21" s="39" t="s">
        <v>7363</v>
      </c>
      <c r="DU21" s="30" t="s">
        <v>57</v>
      </c>
      <c r="DV21" s="30"/>
    </row>
    <row r="22" spans="1:126" x14ac:dyDescent="0.25">
      <c r="A22" s="1">
        <v>19</v>
      </c>
      <c r="B22" s="1" t="s">
        <v>1000</v>
      </c>
      <c r="C22" s="1" t="s">
        <v>60</v>
      </c>
      <c r="D22" s="1" t="s">
        <v>61</v>
      </c>
      <c r="E22" s="1" t="s">
        <v>62</v>
      </c>
      <c r="F22" s="1" t="s">
        <v>7201</v>
      </c>
      <c r="G22" s="1" t="s">
        <v>3498</v>
      </c>
      <c r="H22" s="143">
        <v>1.6</v>
      </c>
      <c r="I22" s="143">
        <v>6.4</v>
      </c>
      <c r="J22" s="143">
        <v>8</v>
      </c>
      <c r="K22" s="143" t="s">
        <v>5</v>
      </c>
      <c r="L22" s="132" t="s">
        <v>5</v>
      </c>
      <c r="M22" s="132">
        <v>16</v>
      </c>
      <c r="N22" s="26">
        <v>60</v>
      </c>
      <c r="O22" s="26" t="s">
        <v>997</v>
      </c>
      <c r="P22" s="120" t="s">
        <v>1034</v>
      </c>
      <c r="Q22" s="13" t="str">
        <f t="shared" si="5"/>
        <v>2025EB1100019-BDSDF113</v>
      </c>
      <c r="R22" s="26" t="str">
        <f t="shared" si="6"/>
        <v>1 missed</v>
      </c>
      <c r="S22" s="26" t="str">
        <f t="shared" si="0"/>
        <v>1 missed</v>
      </c>
      <c r="T22" s="26">
        <f t="shared" si="7"/>
        <v>3</v>
      </c>
      <c r="U22" s="26">
        <f t="shared" si="8"/>
        <v>0</v>
      </c>
      <c r="V22" s="13">
        <f t="shared" si="9"/>
        <v>0.75</v>
      </c>
      <c r="W22" s="13">
        <f t="shared" si="10"/>
        <v>0</v>
      </c>
      <c r="X22" s="26" t="str">
        <f t="shared" si="11"/>
        <v>2 missed</v>
      </c>
      <c r="Y22" s="26">
        <f t="shared" si="12"/>
        <v>3</v>
      </c>
      <c r="Z22" s="13">
        <f t="shared" si="13"/>
        <v>0.6</v>
      </c>
      <c r="AA22" s="15" t="str">
        <f t="shared" si="14"/>
        <v>Q-3 A-0 || Q Total-4, A Total-1</v>
      </c>
      <c r="AB22" s="13" t="str" cm="1">
        <f t="array" ref="AB22">IFERROR(INDEX('Attendance-Slot-1'!$Q$2:$Q$1112,MATCH(1,('Attendance-Slot-1'!$A$2:$A$1112=$C22)*('Attendance-Slot-1'!$G$2:$G$1112=AB$2),0)),"No Data")</f>
        <v>No Data</v>
      </c>
      <c r="AC22" s="13" t="str" cm="1">
        <f t="array" ref="AC22">IFERROR(INDEX('Attendance-Slot-2'!$Q$2:$Q$2595,MATCH(1,('Attendance-Slot-2'!$A$2:$A$2595=$C22)*('Attendance-Slot-2'!$G$2:$G$2595=AB$2),0)),"No Data")</f>
        <v>P-S2_Onsite</v>
      </c>
      <c r="AD22" s="133">
        <f>VLOOKUP($Q22,'Written Exam Marks'!$H:$Q,10,FALSE)</f>
        <v>10</v>
      </c>
      <c r="AE22" s="133">
        <f>VLOOKUP($Q22,'Written Exam Marks'!$H:$Q,9,FALSE)</f>
        <v>40</v>
      </c>
      <c r="AF22" s="13" t="str">
        <f t="shared" si="15"/>
        <v>Present</v>
      </c>
      <c r="AG22" s="13" t="str">
        <f t="shared" si="16"/>
        <v>P-S2_Onsite</v>
      </c>
      <c r="AH22" s="29">
        <v>13.5</v>
      </c>
      <c r="AI22" s="29">
        <v>13</v>
      </c>
      <c r="AJ22" s="29" t="s">
        <v>5</v>
      </c>
      <c r="AK22" s="29">
        <v>10</v>
      </c>
      <c r="AL22" s="29">
        <v>9</v>
      </c>
      <c r="AM22" s="29">
        <v>45.5</v>
      </c>
      <c r="AN22" s="131">
        <v>60</v>
      </c>
      <c r="AO22" s="36" t="s">
        <v>7179</v>
      </c>
      <c r="AP22" s="116" t="s">
        <v>1050</v>
      </c>
      <c r="AQ22" s="116" t="str">
        <f t="shared" si="17"/>
        <v>2025EB1100019-BDSDF108</v>
      </c>
      <c r="AR22" s="25" t="str">
        <f t="shared" si="18"/>
        <v>1 missed</v>
      </c>
      <c r="AS22" s="25" t="str">
        <f t="shared" si="19"/>
        <v>0 missed</v>
      </c>
      <c r="AT22" s="25">
        <f t="shared" si="20"/>
        <v>2</v>
      </c>
      <c r="AU22" s="25">
        <f t="shared" si="21"/>
        <v>2</v>
      </c>
      <c r="AV22" s="10">
        <f t="shared" si="22"/>
        <v>0.66666666666666663</v>
      </c>
      <c r="AW22" s="10">
        <f t="shared" si="23"/>
        <v>1</v>
      </c>
      <c r="AX22" s="25" t="str">
        <f t="shared" si="24"/>
        <v>1 missed</v>
      </c>
      <c r="AY22" s="25">
        <f t="shared" si="25"/>
        <v>4</v>
      </c>
      <c r="AZ22" s="10">
        <f t="shared" si="26"/>
        <v>0.8</v>
      </c>
      <c r="BA22" s="10" t="str">
        <f t="shared" si="27"/>
        <v>Q-2 A-2 || Q Total-3, A Total-2</v>
      </c>
      <c r="BB22" s="10" t="str" cm="1">
        <f t="array" ref="BB22">IFERROR(INDEX('Attendance-Slot-1'!$Q$2:$Q$1112,MATCH(1,('Attendance-Slot-1'!$A$2:$A$1112=$C22)*('Attendance-Slot-1'!$G$2:$G$1112=BB$2),0)),"No Data")</f>
        <v>No Data</v>
      </c>
      <c r="BC22" s="10" t="str" cm="1">
        <f t="array" ref="BC22">IFERROR(INDEX('Attendance-Slot-2'!$Q$2:$Q$2595,MATCH(1,('Attendance-Slot-2'!$A$2:$A$2595=$C22)*('Attendance-Slot-2'!$G$2:$G$2595=BB$2),0)),"No Data")</f>
        <v>A-S2_Onsite</v>
      </c>
      <c r="BD22" s="136" t="e">
        <f>VLOOKUP($AQ22,'Written Exam Marks'!$H:$Q,10,FALSE)</f>
        <v>#N/A</v>
      </c>
      <c r="BE22" s="136" t="e">
        <f>VLOOKUP($AQ22,'Written Exam Marks'!$H:$Q,9,FALSE)</f>
        <v>#N/A</v>
      </c>
      <c r="BF22" s="10" t="str">
        <f t="shared" si="28"/>
        <v>Absent</v>
      </c>
      <c r="BG22" s="10" t="str">
        <f t="shared" si="29"/>
        <v>A-S2_Onsite</v>
      </c>
      <c r="BH22" s="129">
        <v>10</v>
      </c>
      <c r="BI22" s="129">
        <v>13.5</v>
      </c>
      <c r="BJ22" s="129" t="s">
        <v>5</v>
      </c>
      <c r="BK22" s="129">
        <v>17</v>
      </c>
      <c r="BL22" s="144">
        <v>40.5</v>
      </c>
      <c r="BM22" s="24">
        <v>60</v>
      </c>
      <c r="BN22" s="24" t="s">
        <v>1004</v>
      </c>
      <c r="BO22" s="118" t="s">
        <v>1063</v>
      </c>
      <c r="BP22" s="118" t="str">
        <f t="shared" si="1"/>
        <v>2025EB1100019-BDSDF114</v>
      </c>
      <c r="BQ22" s="24" t="str">
        <f t="shared" si="30"/>
        <v>1 missed</v>
      </c>
      <c r="BR22" s="24" t="str">
        <f t="shared" si="31"/>
        <v>0 missed</v>
      </c>
      <c r="BS22" s="24">
        <f t="shared" si="32"/>
        <v>2</v>
      </c>
      <c r="BT22" s="24">
        <f t="shared" si="33"/>
        <v>1</v>
      </c>
      <c r="BU22" s="14">
        <f t="shared" si="34"/>
        <v>0.66666666666666663</v>
      </c>
      <c r="BV22" s="14">
        <f t="shared" si="35"/>
        <v>1</v>
      </c>
      <c r="BW22" s="24" t="str">
        <f t="shared" si="36"/>
        <v>1 missed</v>
      </c>
      <c r="BX22" s="24">
        <f t="shared" si="37"/>
        <v>3</v>
      </c>
      <c r="BY22" s="14">
        <f t="shared" si="38"/>
        <v>0.75</v>
      </c>
      <c r="BZ22" s="14" t="str">
        <f t="shared" si="39"/>
        <v>Q-2 A-1 || Q Total-3, A Total-1</v>
      </c>
      <c r="CA22" s="14" t="str" cm="1">
        <f t="array" ref="CA22">IFERROR(INDEX('Attendance-Slot-1'!$Q$2:$Q$1112,MATCH(1,('Attendance-Slot-1'!$A$2:$A$1112=$C22)*('Attendance-Slot-1'!$G$2:$G$1112=CA$2),0)),"No Data")</f>
        <v>No Data</v>
      </c>
      <c r="CB22" s="14" t="str" cm="1">
        <f t="array" ref="CB22">IFERROR(INDEX('Attendance-Slot-2'!$Q$2:$Q$2595,MATCH(1,('Attendance-Slot-2'!$A$2:$A$2595=$C22)*('Attendance-Slot-2'!$G$2:$G$2595=CA$2),0)),"No Data")</f>
        <v>A-S2_Onsite</v>
      </c>
      <c r="CC22" s="138" t="e">
        <f>VLOOKUP($BP22,'Written Exam Marks'!$H:$Q,10,FALSE)</f>
        <v>#N/A</v>
      </c>
      <c r="CD22" s="138" t="e">
        <f>VLOOKUP($BP22,'Written Exam Marks'!$H:$Q,9,FALSE)</f>
        <v>#N/A</v>
      </c>
      <c r="CE22" s="14" t="str">
        <f t="shared" si="40"/>
        <v>Absent</v>
      </c>
      <c r="CF22" s="14" t="str">
        <f t="shared" si="41"/>
        <v>A-S2_Onsite</v>
      </c>
      <c r="CG22" s="130">
        <v>3.5</v>
      </c>
      <c r="CH22" s="130">
        <v>4.5</v>
      </c>
      <c r="CI22" s="130">
        <v>6</v>
      </c>
      <c r="CJ22" s="130">
        <v>7</v>
      </c>
      <c r="CK22" s="130" t="s">
        <v>5</v>
      </c>
      <c r="CL22" s="130" t="s">
        <v>5</v>
      </c>
      <c r="CM22" s="145">
        <v>21</v>
      </c>
      <c r="CN22" s="130">
        <v>50</v>
      </c>
      <c r="CO22" s="27" t="s">
        <v>1005</v>
      </c>
      <c r="CP22" s="119" t="s">
        <v>1044</v>
      </c>
      <c r="CQ22" s="119" t="str">
        <f t="shared" si="2"/>
        <v>2025EB1100019-BDSDF112</v>
      </c>
      <c r="CR22" s="27" t="str">
        <f t="shared" si="42"/>
        <v>0 missed</v>
      </c>
      <c r="CS22" s="27" t="str">
        <f t="shared" si="43"/>
        <v>0 missed</v>
      </c>
      <c r="CT22" s="27">
        <f t="shared" si="44"/>
        <v>2</v>
      </c>
      <c r="CU22" s="27">
        <f t="shared" si="45"/>
        <v>2</v>
      </c>
      <c r="CV22" s="15">
        <f t="shared" si="46"/>
        <v>1</v>
      </c>
      <c r="CW22" s="15">
        <f t="shared" si="47"/>
        <v>1</v>
      </c>
      <c r="CX22" s="27" t="str">
        <f t="shared" si="48"/>
        <v>0 missed</v>
      </c>
      <c r="CY22" s="27">
        <f t="shared" si="49"/>
        <v>4</v>
      </c>
      <c r="CZ22" s="15">
        <f t="shared" si="50"/>
        <v>1</v>
      </c>
      <c r="DA22" s="15" t="str">
        <f t="shared" si="51"/>
        <v>Q-2 A-2 || Q Total-2, A Total-2</v>
      </c>
      <c r="DB22" s="15" t="str" cm="1">
        <f t="array" ref="DB22">IFERROR(INDEX('Attendance-Slot-1'!$Q$2:$Q$1112,MATCH(1,('Attendance-Slot-1'!$A$2:$A$1112=$C22)*('Attendance-Slot-1'!$G$2:$G$1112=DB$2),0)),"No Data")</f>
        <v>No Data</v>
      </c>
      <c r="DC22" s="15" t="str" cm="1">
        <f t="array" ref="DC22">IFERROR(INDEX('Attendance-Slot-2'!$Q$2:$Q$2595,MATCH(1,('Attendance-Slot-2'!$A$2:$A$2595=$C22)*('Attendance-Slot-2'!$G$2:$G$2595=DB$2),0)),"No Data")</f>
        <v>P-S2_Onsite</v>
      </c>
      <c r="DD22" s="139">
        <f>VLOOKUP($CQ22,'Written Exam Marks'!$H:$Q,10,FALSE)</f>
        <v>21.5</v>
      </c>
      <c r="DE22" s="139">
        <f>VLOOKUP($CQ22,'Written Exam Marks'!$H:$Q,9,FALSE)</f>
        <v>50</v>
      </c>
      <c r="DF22" s="15" t="str">
        <f t="shared" si="52"/>
        <v>Present</v>
      </c>
      <c r="DG22" s="15" t="str">
        <f t="shared" si="53"/>
        <v>P-S2_Onsite</v>
      </c>
      <c r="DH22" s="139">
        <v>90</v>
      </c>
      <c r="DI22" s="139">
        <v>90</v>
      </c>
      <c r="DJ22" s="139">
        <v>100</v>
      </c>
      <c r="DK22" s="3" t="str">
        <f t="shared" si="3"/>
        <v>P-0, A-0, No Data-4</v>
      </c>
      <c r="DL22" s="3" t="str">
        <f t="shared" si="4"/>
        <v>P-2, A-2, No Data-0</v>
      </c>
      <c r="DM22" s="1" t="str">
        <f t="shared" si="54"/>
        <v>P-S2_Onsite</v>
      </c>
      <c r="DN22" s="1" t="str">
        <f t="shared" si="55"/>
        <v>P-S2_Onsite</v>
      </c>
      <c r="DO22" s="1" t="str">
        <f t="shared" si="56"/>
        <v>A-S2_Onsite</v>
      </c>
      <c r="DP22" s="1" t="str">
        <f t="shared" si="57"/>
        <v>A-S2_Onsite</v>
      </c>
      <c r="DQ22" s="1" t="str">
        <f t="shared" si="58"/>
        <v>P-2, A-2, No Data-0</v>
      </c>
      <c r="DR22" s="39">
        <f t="shared" si="59"/>
        <v>0</v>
      </c>
      <c r="DS22" s="34" t="s">
        <v>7217</v>
      </c>
      <c r="DT22" s="39" t="s">
        <v>7363</v>
      </c>
      <c r="DU22" s="30" t="s">
        <v>60</v>
      </c>
      <c r="DV22" s="30"/>
    </row>
    <row r="23" spans="1:126" x14ac:dyDescent="0.25">
      <c r="A23" s="1">
        <v>20</v>
      </c>
      <c r="B23" s="1" t="s">
        <v>1000</v>
      </c>
      <c r="C23" s="1" t="s">
        <v>63</v>
      </c>
      <c r="D23" s="1" t="s">
        <v>64</v>
      </c>
      <c r="E23" s="1" t="s">
        <v>65</v>
      </c>
      <c r="F23" s="1" t="s">
        <v>7201</v>
      </c>
      <c r="G23" s="1" t="s">
        <v>3499</v>
      </c>
      <c r="H23" s="143" t="s">
        <v>5</v>
      </c>
      <c r="I23" s="143" t="s">
        <v>5</v>
      </c>
      <c r="J23" s="143" t="s">
        <v>5</v>
      </c>
      <c r="K23" s="143" t="s">
        <v>5</v>
      </c>
      <c r="L23" s="132" t="s">
        <v>5</v>
      </c>
      <c r="M23" s="132">
        <v>1.6</v>
      </c>
      <c r="N23" s="26">
        <v>60</v>
      </c>
      <c r="O23" s="26" t="s">
        <v>997</v>
      </c>
      <c r="P23" s="120" t="s">
        <v>1034</v>
      </c>
      <c r="Q23" s="13" t="str">
        <f t="shared" si="5"/>
        <v>2025EB1100020-BDSDF113</v>
      </c>
      <c r="R23" s="26" t="str">
        <f t="shared" si="6"/>
        <v>4 missed</v>
      </c>
      <c r="S23" s="26" t="str">
        <f t="shared" si="0"/>
        <v>1 missed</v>
      </c>
      <c r="T23" s="26">
        <f t="shared" si="7"/>
        <v>0</v>
      </c>
      <c r="U23" s="26">
        <f t="shared" si="8"/>
        <v>0</v>
      </c>
      <c r="V23" s="13">
        <f t="shared" si="9"/>
        <v>0</v>
      </c>
      <c r="W23" s="13">
        <f t="shared" si="10"/>
        <v>0</v>
      </c>
      <c r="X23" s="26" t="str">
        <f t="shared" si="11"/>
        <v>5 missed</v>
      </c>
      <c r="Y23" s="26">
        <f t="shared" si="12"/>
        <v>0</v>
      </c>
      <c r="Z23" s="13">
        <f t="shared" si="13"/>
        <v>0</v>
      </c>
      <c r="AA23" s="15" t="str">
        <f t="shared" si="14"/>
        <v>Q-0 A-0 || Q Total-4, A Total-1</v>
      </c>
      <c r="AB23" s="13" t="str" cm="1">
        <f t="array" ref="AB23">IFERROR(INDEX('Attendance-Slot-1'!$Q$2:$Q$1112,MATCH(1,('Attendance-Slot-1'!$A$2:$A$1112=$C23)*('Attendance-Slot-1'!$G$2:$G$1112=AB$2),0)),"No Data")</f>
        <v>No Data</v>
      </c>
      <c r="AC23" s="13" t="str" cm="1">
        <f t="array" ref="AC23">IFERROR(INDEX('Attendance-Slot-2'!$Q$2:$Q$2595,MATCH(1,('Attendance-Slot-2'!$A$2:$A$2595=$C23)*('Attendance-Slot-2'!$G$2:$G$2595=AB$2),0)),"No Data")</f>
        <v>A-S2_Onsite</v>
      </c>
      <c r="AD23" s="133" t="e">
        <f>VLOOKUP($Q23,'Written Exam Marks'!$H:$Q,10,FALSE)</f>
        <v>#N/A</v>
      </c>
      <c r="AE23" s="133" t="e">
        <f>VLOOKUP($Q23,'Written Exam Marks'!$H:$Q,9,FALSE)</f>
        <v>#N/A</v>
      </c>
      <c r="AF23" s="13" t="str">
        <f t="shared" si="15"/>
        <v>Absent</v>
      </c>
      <c r="AG23" s="13" t="str">
        <f t="shared" si="16"/>
        <v>A-S2_Onsite</v>
      </c>
      <c r="AH23" s="29" t="s">
        <v>5</v>
      </c>
      <c r="AI23" s="29" t="s">
        <v>5</v>
      </c>
      <c r="AJ23" s="29" t="s">
        <v>5</v>
      </c>
      <c r="AK23" s="29" t="s">
        <v>5</v>
      </c>
      <c r="AL23" s="29" t="s">
        <v>5</v>
      </c>
      <c r="AM23" s="29">
        <v>0</v>
      </c>
      <c r="AN23" s="131">
        <v>60</v>
      </c>
      <c r="AO23" s="36" t="s">
        <v>7179</v>
      </c>
      <c r="AP23" s="116" t="s">
        <v>1050</v>
      </c>
      <c r="AQ23" s="116" t="str">
        <f t="shared" si="17"/>
        <v>2025EB1100020-BDSDF108</v>
      </c>
      <c r="AR23" s="25" t="str">
        <f t="shared" si="18"/>
        <v>3 missed</v>
      </c>
      <c r="AS23" s="25" t="str">
        <f t="shared" si="19"/>
        <v>2 missed</v>
      </c>
      <c r="AT23" s="25">
        <f t="shared" si="20"/>
        <v>0</v>
      </c>
      <c r="AU23" s="25">
        <f t="shared" si="21"/>
        <v>0</v>
      </c>
      <c r="AV23" s="10">
        <f t="shared" si="22"/>
        <v>0</v>
      </c>
      <c r="AW23" s="10">
        <f t="shared" si="23"/>
        <v>0</v>
      </c>
      <c r="AX23" s="25" t="str">
        <f t="shared" si="24"/>
        <v>5 missed</v>
      </c>
      <c r="AY23" s="25">
        <f t="shared" si="25"/>
        <v>0</v>
      </c>
      <c r="AZ23" s="10">
        <f t="shared" si="26"/>
        <v>0</v>
      </c>
      <c r="BA23" s="10" t="str">
        <f t="shared" si="27"/>
        <v>Q-0 A-0 || Q Total-3, A Total-2</v>
      </c>
      <c r="BB23" s="10" t="str" cm="1">
        <f t="array" ref="BB23">IFERROR(INDEX('Attendance-Slot-1'!$Q$2:$Q$1112,MATCH(1,('Attendance-Slot-1'!$A$2:$A$1112=$C23)*('Attendance-Slot-1'!$G$2:$G$1112=BB$2),0)),"No Data")</f>
        <v>No Data</v>
      </c>
      <c r="BC23" s="10" t="str" cm="1">
        <f t="array" ref="BC23">IFERROR(INDEX('Attendance-Slot-2'!$Q$2:$Q$2595,MATCH(1,('Attendance-Slot-2'!$A$2:$A$2595=$C23)*('Attendance-Slot-2'!$G$2:$G$2595=BB$2),0)),"No Data")</f>
        <v>A-S2_Onsite</v>
      </c>
      <c r="BD23" s="136" t="e">
        <f>VLOOKUP($AQ23,'Written Exam Marks'!$H:$Q,10,FALSE)</f>
        <v>#N/A</v>
      </c>
      <c r="BE23" s="136" t="e">
        <f>VLOOKUP($AQ23,'Written Exam Marks'!$H:$Q,9,FALSE)</f>
        <v>#N/A</v>
      </c>
      <c r="BF23" s="10" t="str">
        <f t="shared" si="28"/>
        <v>Absent</v>
      </c>
      <c r="BG23" s="10" t="str">
        <f t="shared" si="29"/>
        <v>A-S2_Onsite</v>
      </c>
      <c r="BH23" s="129" t="s">
        <v>5</v>
      </c>
      <c r="BI23" s="129" t="s">
        <v>5</v>
      </c>
      <c r="BJ23" s="129" t="s">
        <v>5</v>
      </c>
      <c r="BK23" s="129" t="s">
        <v>5</v>
      </c>
      <c r="BL23" s="144">
        <v>0</v>
      </c>
      <c r="BM23" s="24">
        <v>60</v>
      </c>
      <c r="BN23" s="24" t="s">
        <v>1004</v>
      </c>
      <c r="BO23" s="118" t="s">
        <v>1063</v>
      </c>
      <c r="BP23" s="118" t="str">
        <f t="shared" si="1"/>
        <v>2025EB1100020-BDSDF114</v>
      </c>
      <c r="BQ23" s="24" t="str">
        <f t="shared" si="30"/>
        <v>3 missed</v>
      </c>
      <c r="BR23" s="24" t="str">
        <f t="shared" si="31"/>
        <v>1 missed</v>
      </c>
      <c r="BS23" s="24">
        <f t="shared" si="32"/>
        <v>0</v>
      </c>
      <c r="BT23" s="24">
        <f t="shared" si="33"/>
        <v>0</v>
      </c>
      <c r="BU23" s="14">
        <f t="shared" si="34"/>
        <v>0</v>
      </c>
      <c r="BV23" s="14">
        <f t="shared" si="35"/>
        <v>0</v>
      </c>
      <c r="BW23" s="24" t="str">
        <f t="shared" si="36"/>
        <v>4 missed</v>
      </c>
      <c r="BX23" s="24">
        <f t="shared" si="37"/>
        <v>0</v>
      </c>
      <c r="BY23" s="14">
        <f t="shared" si="38"/>
        <v>0</v>
      </c>
      <c r="BZ23" s="14" t="str">
        <f t="shared" si="39"/>
        <v>Q-0 A-0 || Q Total-3, A Total-1</v>
      </c>
      <c r="CA23" s="14" t="str" cm="1">
        <f t="array" ref="CA23">IFERROR(INDEX('Attendance-Slot-1'!$Q$2:$Q$1112,MATCH(1,('Attendance-Slot-1'!$A$2:$A$1112=$C23)*('Attendance-Slot-1'!$G$2:$G$1112=CA$2),0)),"No Data")</f>
        <v>No Data</v>
      </c>
      <c r="CB23" s="14" t="str" cm="1">
        <f t="array" ref="CB23">IFERROR(INDEX('Attendance-Slot-2'!$Q$2:$Q$2595,MATCH(1,('Attendance-Slot-2'!$A$2:$A$2595=$C23)*('Attendance-Slot-2'!$G$2:$G$2595=CA$2),0)),"No Data")</f>
        <v>A-S2_Onsite</v>
      </c>
      <c r="CC23" s="138" t="e">
        <f>VLOOKUP($BP23,'Written Exam Marks'!$H:$Q,10,FALSE)</f>
        <v>#N/A</v>
      </c>
      <c r="CD23" s="138" t="e">
        <f>VLOOKUP($BP23,'Written Exam Marks'!$H:$Q,9,FALSE)</f>
        <v>#N/A</v>
      </c>
      <c r="CE23" s="14" t="str">
        <f t="shared" si="40"/>
        <v>Absent</v>
      </c>
      <c r="CF23" s="14" t="str">
        <f t="shared" si="41"/>
        <v>A-S2_Onsite</v>
      </c>
      <c r="CG23" s="130" t="s">
        <v>5</v>
      </c>
      <c r="CH23" s="130" t="s">
        <v>5</v>
      </c>
      <c r="CI23" s="130" t="s">
        <v>5</v>
      </c>
      <c r="CJ23" s="130" t="s">
        <v>5</v>
      </c>
      <c r="CK23" s="130" t="s">
        <v>5</v>
      </c>
      <c r="CL23" s="130" t="s">
        <v>5</v>
      </c>
      <c r="CM23" s="145">
        <v>0</v>
      </c>
      <c r="CN23" s="130">
        <v>50</v>
      </c>
      <c r="CO23" s="27" t="s">
        <v>1005</v>
      </c>
      <c r="CP23" s="119" t="s">
        <v>1044</v>
      </c>
      <c r="CQ23" s="119" t="str">
        <f t="shared" si="2"/>
        <v>2025EB1100020-BDSDF112</v>
      </c>
      <c r="CR23" s="27" t="str">
        <f t="shared" si="42"/>
        <v>2 missed</v>
      </c>
      <c r="CS23" s="27" t="str">
        <f t="shared" si="43"/>
        <v>2 missed</v>
      </c>
      <c r="CT23" s="27">
        <f t="shared" si="44"/>
        <v>0</v>
      </c>
      <c r="CU23" s="27">
        <f t="shared" si="45"/>
        <v>0</v>
      </c>
      <c r="CV23" s="15">
        <f t="shared" si="46"/>
        <v>0</v>
      </c>
      <c r="CW23" s="15">
        <f t="shared" si="47"/>
        <v>0</v>
      </c>
      <c r="CX23" s="27" t="str">
        <f t="shared" si="48"/>
        <v>4 missed</v>
      </c>
      <c r="CY23" s="27">
        <f t="shared" si="49"/>
        <v>0</v>
      </c>
      <c r="CZ23" s="15">
        <f t="shared" si="50"/>
        <v>0</v>
      </c>
      <c r="DA23" s="15" t="str">
        <f t="shared" si="51"/>
        <v>Q-0 A-0 || Q Total-2, A Total-2</v>
      </c>
      <c r="DB23" s="15" t="str" cm="1">
        <f t="array" ref="DB23">IFERROR(INDEX('Attendance-Slot-1'!$Q$2:$Q$1112,MATCH(1,('Attendance-Slot-1'!$A$2:$A$1112=$C23)*('Attendance-Slot-1'!$G$2:$G$1112=DB$2),0)),"No Data")</f>
        <v>No Data</v>
      </c>
      <c r="DC23" s="15" t="str" cm="1">
        <f t="array" ref="DC23">IFERROR(INDEX('Attendance-Slot-2'!$Q$2:$Q$2595,MATCH(1,('Attendance-Slot-2'!$A$2:$A$2595=$C23)*('Attendance-Slot-2'!$G$2:$G$2595=DB$2),0)),"No Data")</f>
        <v>A-S2_Onsite</v>
      </c>
      <c r="DD23" s="139" t="e">
        <f>VLOOKUP($CQ23,'Written Exam Marks'!$H:$Q,10,FALSE)</f>
        <v>#N/A</v>
      </c>
      <c r="DE23" s="139" t="e">
        <f>VLOOKUP($CQ23,'Written Exam Marks'!$H:$Q,9,FALSE)</f>
        <v>#N/A</v>
      </c>
      <c r="DF23" s="15" t="str">
        <f t="shared" si="52"/>
        <v>Absent</v>
      </c>
      <c r="DG23" s="15" t="str">
        <f t="shared" si="53"/>
        <v>A-S2_Onsite</v>
      </c>
      <c r="DH23" s="139" t="s">
        <v>5</v>
      </c>
      <c r="DI23" s="139">
        <v>0</v>
      </c>
      <c r="DJ23" s="139">
        <v>100</v>
      </c>
      <c r="DK23" s="3" t="str">
        <f t="shared" si="3"/>
        <v>P-0, A-0, No Data-4</v>
      </c>
      <c r="DL23" s="3" t="str">
        <f t="shared" si="4"/>
        <v>P-0, A-4, No Data-0</v>
      </c>
      <c r="DM23" s="1" t="str">
        <f t="shared" si="54"/>
        <v>A-S2_Onsite</v>
      </c>
      <c r="DN23" s="1" t="str">
        <f t="shared" si="55"/>
        <v>A-S2_Onsite</v>
      </c>
      <c r="DO23" s="1" t="str">
        <f t="shared" si="56"/>
        <v>A-S2_Onsite</v>
      </c>
      <c r="DP23" s="1" t="str">
        <f t="shared" si="57"/>
        <v>A-S2_Onsite</v>
      </c>
      <c r="DQ23" s="1" t="str">
        <f t="shared" si="58"/>
        <v>P-0, A-4, No Data-0</v>
      </c>
      <c r="DR23" s="39">
        <f t="shared" si="59"/>
        <v>0</v>
      </c>
      <c r="DS23" s="34" t="s">
        <v>7217</v>
      </c>
      <c r="DT23" s="39" t="s">
        <v>1098</v>
      </c>
      <c r="DU23" s="30" t="s">
        <v>63</v>
      </c>
      <c r="DV23" s="30" t="s">
        <v>3489</v>
      </c>
    </row>
    <row r="24" spans="1:126" x14ac:dyDescent="0.25">
      <c r="A24" s="1">
        <v>21</v>
      </c>
      <c r="B24" s="1" t="s">
        <v>1000</v>
      </c>
      <c r="C24" s="1" t="s">
        <v>66</v>
      </c>
      <c r="D24" s="1" t="s">
        <v>67</v>
      </c>
      <c r="E24" s="1" t="s">
        <v>68</v>
      </c>
      <c r="F24" s="1" t="s">
        <v>7201</v>
      </c>
      <c r="G24" s="1" t="s">
        <v>1109</v>
      </c>
      <c r="H24" s="143">
        <v>8</v>
      </c>
      <c r="I24" s="143">
        <v>8</v>
      </c>
      <c r="J24" s="143">
        <v>8</v>
      </c>
      <c r="K24" s="143">
        <v>8</v>
      </c>
      <c r="L24" s="132">
        <v>28</v>
      </c>
      <c r="M24" s="132">
        <v>60</v>
      </c>
      <c r="N24" s="26">
        <v>60</v>
      </c>
      <c r="O24" s="26" t="s">
        <v>997</v>
      </c>
      <c r="P24" s="120" t="s">
        <v>1034</v>
      </c>
      <c r="Q24" s="13" t="str">
        <f t="shared" si="5"/>
        <v>2025EB1100021-BDSDF113</v>
      </c>
      <c r="R24" s="26" t="str">
        <f t="shared" si="6"/>
        <v>0 missed</v>
      </c>
      <c r="S24" s="26" t="str">
        <f t="shared" si="0"/>
        <v>0 missed</v>
      </c>
      <c r="T24" s="26">
        <f t="shared" si="7"/>
        <v>4</v>
      </c>
      <c r="U24" s="26">
        <f t="shared" si="8"/>
        <v>1</v>
      </c>
      <c r="V24" s="13">
        <f t="shared" si="9"/>
        <v>1</v>
      </c>
      <c r="W24" s="13">
        <f t="shared" si="10"/>
        <v>1</v>
      </c>
      <c r="X24" s="26" t="str">
        <f t="shared" si="11"/>
        <v>0 missed</v>
      </c>
      <c r="Y24" s="26">
        <f t="shared" si="12"/>
        <v>5</v>
      </c>
      <c r="Z24" s="13">
        <f t="shared" si="13"/>
        <v>1</v>
      </c>
      <c r="AA24" s="15" t="str">
        <f t="shared" si="14"/>
        <v>Q-4 A-1 || Q Total-4, A Total-1</v>
      </c>
      <c r="AB24" s="13" t="str" cm="1">
        <f t="array" ref="AB24">IFERROR(INDEX('Attendance-Slot-1'!$Q$2:$Q$1112,MATCH(1,('Attendance-Slot-1'!$A$2:$A$1112=$C24)*('Attendance-Slot-1'!$G$2:$G$1112=AB$2),0)),"No Data")</f>
        <v>No Data</v>
      </c>
      <c r="AC24" s="13" t="str" cm="1">
        <f t="array" ref="AC24">IFERROR(INDEX('Attendance-Slot-2'!$Q$2:$Q$2595,MATCH(1,('Attendance-Slot-2'!$A$2:$A$2595=$C24)*('Attendance-Slot-2'!$G$2:$G$2595=AB$2),0)),"No Data")</f>
        <v>P-S2_Onsite</v>
      </c>
      <c r="AD24" s="133">
        <f>VLOOKUP($Q24,'Written Exam Marks'!$H:$Q,10,FALSE)</f>
        <v>13</v>
      </c>
      <c r="AE24" s="133">
        <f>VLOOKUP($Q24,'Written Exam Marks'!$H:$Q,9,FALSE)</f>
        <v>40</v>
      </c>
      <c r="AF24" s="13" t="str">
        <f t="shared" si="15"/>
        <v>Present</v>
      </c>
      <c r="AG24" s="13" t="str">
        <f t="shared" si="16"/>
        <v>P-S2_Onsite</v>
      </c>
      <c r="AH24" s="29">
        <v>14</v>
      </c>
      <c r="AI24" s="29">
        <v>10</v>
      </c>
      <c r="AJ24" s="29">
        <v>9.3333333330000006</v>
      </c>
      <c r="AK24" s="29">
        <v>10</v>
      </c>
      <c r="AL24" s="29">
        <v>10</v>
      </c>
      <c r="AM24" s="29">
        <v>53.333333332999999</v>
      </c>
      <c r="AN24" s="131">
        <v>60</v>
      </c>
      <c r="AO24" s="36" t="s">
        <v>7179</v>
      </c>
      <c r="AP24" s="116" t="s">
        <v>1050</v>
      </c>
      <c r="AQ24" s="116" t="str">
        <f t="shared" si="17"/>
        <v>2025EB1100021-BDSDF108</v>
      </c>
      <c r="AR24" s="25" t="str">
        <f t="shared" si="18"/>
        <v>0 missed</v>
      </c>
      <c r="AS24" s="25" t="str">
        <f t="shared" si="19"/>
        <v>0 missed</v>
      </c>
      <c r="AT24" s="25">
        <f t="shared" si="20"/>
        <v>3</v>
      </c>
      <c r="AU24" s="25">
        <f t="shared" si="21"/>
        <v>2</v>
      </c>
      <c r="AV24" s="10">
        <f t="shared" si="22"/>
        <v>1</v>
      </c>
      <c r="AW24" s="10">
        <f t="shared" si="23"/>
        <v>1</v>
      </c>
      <c r="AX24" s="25" t="str">
        <f t="shared" si="24"/>
        <v>0 missed</v>
      </c>
      <c r="AY24" s="25">
        <f t="shared" si="25"/>
        <v>5</v>
      </c>
      <c r="AZ24" s="10">
        <f t="shared" si="26"/>
        <v>1</v>
      </c>
      <c r="BA24" s="10" t="str">
        <f t="shared" si="27"/>
        <v>Q-3 A-2 || Q Total-3, A Total-2</v>
      </c>
      <c r="BB24" s="10" t="str" cm="1">
        <f t="array" ref="BB24">IFERROR(INDEX('Attendance-Slot-1'!$Q$2:$Q$1112,MATCH(1,('Attendance-Slot-1'!$A$2:$A$1112=$C24)*('Attendance-Slot-1'!$G$2:$G$1112=BB$2),0)),"No Data")</f>
        <v>P-S1_Onsite</v>
      </c>
      <c r="BC24" s="10" t="str" cm="1">
        <f t="array" ref="BC24">IFERROR(INDEX('Attendance-Slot-2'!$Q$2:$Q$2595,MATCH(1,('Attendance-Slot-2'!$A$2:$A$2595=$C24)*('Attendance-Slot-2'!$G$2:$G$2595=BB$2),0)),"No Data")</f>
        <v>No Data</v>
      </c>
      <c r="BD24" s="136">
        <f>VLOOKUP($AQ24,'Written Exam Marks'!$H:$Q,10,FALSE)</f>
        <v>20</v>
      </c>
      <c r="BE24" s="136">
        <f>VLOOKUP($AQ24,'Written Exam Marks'!$H:$Q,9,FALSE)</f>
        <v>40</v>
      </c>
      <c r="BF24" s="10" t="str">
        <f t="shared" si="28"/>
        <v>Present</v>
      </c>
      <c r="BG24" s="10" t="str">
        <f t="shared" si="29"/>
        <v>P-S1_Onsite</v>
      </c>
      <c r="BH24" s="129">
        <v>10</v>
      </c>
      <c r="BI24" s="129">
        <v>13.5</v>
      </c>
      <c r="BJ24" s="129">
        <v>15</v>
      </c>
      <c r="BK24" s="129">
        <v>17</v>
      </c>
      <c r="BL24" s="144">
        <v>55.5</v>
      </c>
      <c r="BM24" s="24">
        <v>60</v>
      </c>
      <c r="BN24" s="24" t="s">
        <v>1004</v>
      </c>
      <c r="BO24" s="118" t="s">
        <v>1063</v>
      </c>
      <c r="BP24" s="118" t="str">
        <f t="shared" si="1"/>
        <v>2025EB1100021-BDSDF114</v>
      </c>
      <c r="BQ24" s="24" t="str">
        <f t="shared" si="30"/>
        <v>0 missed</v>
      </c>
      <c r="BR24" s="24" t="str">
        <f t="shared" si="31"/>
        <v>0 missed</v>
      </c>
      <c r="BS24" s="24">
        <f t="shared" si="32"/>
        <v>3</v>
      </c>
      <c r="BT24" s="24">
        <f t="shared" si="33"/>
        <v>1</v>
      </c>
      <c r="BU24" s="14">
        <f t="shared" si="34"/>
        <v>1</v>
      </c>
      <c r="BV24" s="14">
        <f t="shared" si="35"/>
        <v>1</v>
      </c>
      <c r="BW24" s="24" t="str">
        <f t="shared" si="36"/>
        <v>0 missed</v>
      </c>
      <c r="BX24" s="24">
        <f t="shared" si="37"/>
        <v>4</v>
      </c>
      <c r="BY24" s="14">
        <f t="shared" si="38"/>
        <v>1</v>
      </c>
      <c r="BZ24" s="14" t="str">
        <f t="shared" si="39"/>
        <v>Q-3 A-1 || Q Total-3, A Total-1</v>
      </c>
      <c r="CA24" s="14" t="str" cm="1">
        <f t="array" ref="CA24">IFERROR(INDEX('Attendance-Slot-1'!$Q$2:$Q$1112,MATCH(1,('Attendance-Slot-1'!$A$2:$A$1112=$C24)*('Attendance-Slot-1'!$G$2:$G$1112=CA$2),0)),"No Data")</f>
        <v>No Data</v>
      </c>
      <c r="CB24" s="14" t="str" cm="1">
        <f t="array" ref="CB24">IFERROR(INDEX('Attendance-Slot-2'!$Q$2:$Q$2595,MATCH(1,('Attendance-Slot-2'!$A$2:$A$2595=$C24)*('Attendance-Slot-2'!$G$2:$G$2595=CA$2),0)),"No Data")</f>
        <v>P-S2_Onsite</v>
      </c>
      <c r="CC24" s="138">
        <f>VLOOKUP($BP24,'Written Exam Marks'!$H:$Q,10,FALSE)</f>
        <v>3.5</v>
      </c>
      <c r="CD24" s="138">
        <f>VLOOKUP($BP24,'Written Exam Marks'!$H:$Q,9,FALSE)</f>
        <v>40</v>
      </c>
      <c r="CE24" s="14" t="str">
        <f t="shared" si="40"/>
        <v>Present</v>
      </c>
      <c r="CF24" s="14" t="str">
        <f t="shared" si="41"/>
        <v>P-S2_Onsite</v>
      </c>
      <c r="CG24" s="130">
        <v>4.5</v>
      </c>
      <c r="CH24" s="130">
        <v>4.5</v>
      </c>
      <c r="CI24" s="130">
        <v>9</v>
      </c>
      <c r="CJ24" s="130">
        <v>9.25</v>
      </c>
      <c r="CK24" s="130">
        <v>10</v>
      </c>
      <c r="CL24" s="130">
        <v>10</v>
      </c>
      <c r="CM24" s="145">
        <v>47.25</v>
      </c>
      <c r="CN24" s="130">
        <v>50</v>
      </c>
      <c r="CO24" s="27" t="s">
        <v>1005</v>
      </c>
      <c r="CP24" s="119" t="s">
        <v>1044</v>
      </c>
      <c r="CQ24" s="119" t="str">
        <f t="shared" si="2"/>
        <v>2025EB1100021-BDSDF112</v>
      </c>
      <c r="CR24" s="27" t="str">
        <f t="shared" si="42"/>
        <v>0 missed</v>
      </c>
      <c r="CS24" s="27" t="str">
        <f t="shared" si="43"/>
        <v>0 missed</v>
      </c>
      <c r="CT24" s="27">
        <f t="shared" si="44"/>
        <v>2</v>
      </c>
      <c r="CU24" s="27">
        <f t="shared" si="45"/>
        <v>2</v>
      </c>
      <c r="CV24" s="15">
        <f t="shared" si="46"/>
        <v>1</v>
      </c>
      <c r="CW24" s="15">
        <f t="shared" si="47"/>
        <v>1</v>
      </c>
      <c r="CX24" s="27" t="str">
        <f t="shared" si="48"/>
        <v>0 missed</v>
      </c>
      <c r="CY24" s="27">
        <f t="shared" si="49"/>
        <v>4</v>
      </c>
      <c r="CZ24" s="15">
        <f t="shared" si="50"/>
        <v>1</v>
      </c>
      <c r="DA24" s="15" t="str">
        <f t="shared" si="51"/>
        <v>Q-2 A-2 || Q Total-2, A Total-2</v>
      </c>
      <c r="DB24" s="15" t="str" cm="1">
        <f t="array" ref="DB24">IFERROR(INDEX('Attendance-Slot-1'!$Q$2:$Q$1112,MATCH(1,('Attendance-Slot-1'!$A$2:$A$1112=$C24)*('Attendance-Slot-1'!$G$2:$G$1112=DB$2),0)),"No Data")</f>
        <v>P-S1_Onsite</v>
      </c>
      <c r="DC24" s="15" t="str" cm="1">
        <f t="array" ref="DC24">IFERROR(INDEX('Attendance-Slot-2'!$Q$2:$Q$2595,MATCH(1,('Attendance-Slot-2'!$A$2:$A$2595=$C24)*('Attendance-Slot-2'!$G$2:$G$2595=DB$2),0)),"No Data")</f>
        <v>No Data</v>
      </c>
      <c r="DD24" s="139">
        <f>VLOOKUP($CQ24,'Written Exam Marks'!$H:$Q,10,FALSE)</f>
        <v>29.5</v>
      </c>
      <c r="DE24" s="139">
        <f>VLOOKUP($CQ24,'Written Exam Marks'!$H:$Q,9,FALSE)</f>
        <v>50</v>
      </c>
      <c r="DF24" s="15" t="str">
        <f t="shared" si="52"/>
        <v>Present</v>
      </c>
      <c r="DG24" s="15" t="str">
        <f t="shared" si="53"/>
        <v>P-S1_Onsite</v>
      </c>
      <c r="DH24" s="139">
        <v>90</v>
      </c>
      <c r="DI24" s="139">
        <v>90</v>
      </c>
      <c r="DJ24" s="139">
        <v>100</v>
      </c>
      <c r="DK24" s="3" t="str">
        <f t="shared" si="3"/>
        <v>P-2, A-0, No Data-2</v>
      </c>
      <c r="DL24" s="3" t="str">
        <f t="shared" si="4"/>
        <v>P-2, A-0, No Data-2</v>
      </c>
      <c r="DM24" s="1" t="str">
        <f t="shared" si="54"/>
        <v>P-S2_Onsite</v>
      </c>
      <c r="DN24" s="1" t="str">
        <f t="shared" si="55"/>
        <v>P-S1_Onsite</v>
      </c>
      <c r="DO24" s="1" t="str">
        <f t="shared" si="56"/>
        <v>P-S1_Onsite</v>
      </c>
      <c r="DP24" s="1" t="str">
        <f t="shared" si="57"/>
        <v>P-S2_Onsite</v>
      </c>
      <c r="DQ24" s="1" t="str">
        <f t="shared" si="58"/>
        <v>P-4, A-0, No Data-0</v>
      </c>
      <c r="DR24" s="39">
        <f t="shared" si="59"/>
        <v>1</v>
      </c>
      <c r="DS24" s="34" t="s">
        <v>7217</v>
      </c>
      <c r="DT24" s="39" t="s">
        <v>7363</v>
      </c>
      <c r="DU24" s="30" t="s">
        <v>66</v>
      </c>
      <c r="DV24" s="30"/>
    </row>
    <row r="25" spans="1:126" x14ac:dyDescent="0.25">
      <c r="A25" s="1">
        <v>22</v>
      </c>
      <c r="B25" s="1" t="s">
        <v>1000</v>
      </c>
      <c r="C25" s="1" t="s">
        <v>69</v>
      </c>
      <c r="D25" s="1" t="s">
        <v>70</v>
      </c>
      <c r="E25" s="1" t="s">
        <v>71</v>
      </c>
      <c r="F25" s="1" t="s">
        <v>7201</v>
      </c>
      <c r="G25" s="1" t="s">
        <v>1112</v>
      </c>
      <c r="H25" s="143">
        <v>7.2</v>
      </c>
      <c r="I25" s="143" t="s">
        <v>5</v>
      </c>
      <c r="J25" s="143" t="s">
        <v>5</v>
      </c>
      <c r="K25" s="143" t="s">
        <v>5</v>
      </c>
      <c r="L25" s="132">
        <v>25.2</v>
      </c>
      <c r="M25" s="132">
        <v>32.4</v>
      </c>
      <c r="N25" s="26">
        <v>60</v>
      </c>
      <c r="O25" s="26" t="s">
        <v>997</v>
      </c>
      <c r="P25" s="120" t="s">
        <v>1034</v>
      </c>
      <c r="Q25" s="13" t="str">
        <f t="shared" si="5"/>
        <v>2025EB1100022-BDSDF113</v>
      </c>
      <c r="R25" s="26" t="str">
        <f t="shared" si="6"/>
        <v>3 missed</v>
      </c>
      <c r="S25" s="26" t="str">
        <f t="shared" si="0"/>
        <v>0 missed</v>
      </c>
      <c r="T25" s="26">
        <f t="shared" si="7"/>
        <v>1</v>
      </c>
      <c r="U25" s="26">
        <f t="shared" si="8"/>
        <v>1</v>
      </c>
      <c r="V25" s="13">
        <f t="shared" si="9"/>
        <v>0.25</v>
      </c>
      <c r="W25" s="13">
        <f t="shared" si="10"/>
        <v>1</v>
      </c>
      <c r="X25" s="26" t="str">
        <f t="shared" si="11"/>
        <v>3 missed</v>
      </c>
      <c r="Y25" s="26">
        <f t="shared" si="12"/>
        <v>2</v>
      </c>
      <c r="Z25" s="13">
        <f t="shared" si="13"/>
        <v>0.4</v>
      </c>
      <c r="AA25" s="15" t="str">
        <f t="shared" si="14"/>
        <v>Q-1 A-1 || Q Total-4, A Total-1</v>
      </c>
      <c r="AB25" s="13" t="str" cm="1">
        <f t="array" ref="AB25">IFERROR(INDEX('Attendance-Slot-1'!$Q$2:$Q$1112,MATCH(1,('Attendance-Slot-1'!$A$2:$A$1112=$C25)*('Attendance-Slot-1'!$G$2:$G$1112=AB$2),0)),"No Data")</f>
        <v>P-S1_Onsite</v>
      </c>
      <c r="AC25" s="13" t="str" cm="1">
        <f t="array" ref="AC25">IFERROR(INDEX('Attendance-Slot-2'!$Q$2:$Q$2595,MATCH(1,('Attendance-Slot-2'!$A$2:$A$2595=$C25)*('Attendance-Slot-2'!$G$2:$G$2595=AB$2),0)),"No Data")</f>
        <v>No Data</v>
      </c>
      <c r="AD25" s="133">
        <f>VLOOKUP($Q25,'Written Exam Marks'!$H:$Q,10,FALSE)</f>
        <v>16</v>
      </c>
      <c r="AE25" s="133">
        <f>VLOOKUP($Q25,'Written Exam Marks'!$H:$Q,9,FALSE)</f>
        <v>40</v>
      </c>
      <c r="AF25" s="13" t="str">
        <f t="shared" si="15"/>
        <v>Present</v>
      </c>
      <c r="AG25" s="13" t="str">
        <f t="shared" si="16"/>
        <v>P-S1_Onsite</v>
      </c>
      <c r="AH25" s="29" t="s">
        <v>5</v>
      </c>
      <c r="AI25" s="29" t="s">
        <v>5</v>
      </c>
      <c r="AJ25" s="29" t="s">
        <v>5</v>
      </c>
      <c r="AK25" s="29" t="s">
        <v>5</v>
      </c>
      <c r="AL25" s="29" t="s">
        <v>5</v>
      </c>
      <c r="AM25" s="29">
        <v>0</v>
      </c>
      <c r="AN25" s="131">
        <v>60</v>
      </c>
      <c r="AO25" s="36" t="s">
        <v>7179</v>
      </c>
      <c r="AP25" s="116" t="s">
        <v>1050</v>
      </c>
      <c r="AQ25" s="116" t="str">
        <f t="shared" si="17"/>
        <v>2025EB1100022-BDSDF108</v>
      </c>
      <c r="AR25" s="25" t="str">
        <f t="shared" si="18"/>
        <v>3 missed</v>
      </c>
      <c r="AS25" s="25" t="str">
        <f t="shared" si="19"/>
        <v>2 missed</v>
      </c>
      <c r="AT25" s="25">
        <f t="shared" si="20"/>
        <v>0</v>
      </c>
      <c r="AU25" s="25">
        <f t="shared" si="21"/>
        <v>0</v>
      </c>
      <c r="AV25" s="10">
        <f t="shared" si="22"/>
        <v>0</v>
      </c>
      <c r="AW25" s="10">
        <f t="shared" si="23"/>
        <v>0</v>
      </c>
      <c r="AX25" s="25" t="str">
        <f t="shared" si="24"/>
        <v>5 missed</v>
      </c>
      <c r="AY25" s="25">
        <f t="shared" si="25"/>
        <v>0</v>
      </c>
      <c r="AZ25" s="10">
        <f t="shared" si="26"/>
        <v>0</v>
      </c>
      <c r="BA25" s="10" t="str">
        <f t="shared" si="27"/>
        <v>Q-0 A-0 || Q Total-3, A Total-2</v>
      </c>
      <c r="BB25" s="10" t="str" cm="1">
        <f t="array" ref="BB25">IFERROR(INDEX('Attendance-Slot-1'!$Q$2:$Q$1112,MATCH(1,('Attendance-Slot-1'!$A$2:$A$1112=$C25)*('Attendance-Slot-1'!$G$2:$G$1112=BB$2),0)),"No Data")</f>
        <v>No Data</v>
      </c>
      <c r="BC25" s="10" t="str" cm="1">
        <f t="array" ref="BC25">IFERROR(INDEX('Attendance-Slot-2'!$Q$2:$Q$2595,MATCH(1,('Attendance-Slot-2'!$A$2:$A$2595=$C25)*('Attendance-Slot-2'!$G$2:$G$2595=BB$2),0)),"No Data")</f>
        <v>P-S2_Onsite</v>
      </c>
      <c r="BD25" s="136">
        <f>VLOOKUP($AQ25,'Written Exam Marks'!$H:$Q,10,FALSE)</f>
        <v>14</v>
      </c>
      <c r="BE25" s="136">
        <f>VLOOKUP($AQ25,'Written Exam Marks'!$H:$Q,9,FALSE)</f>
        <v>40</v>
      </c>
      <c r="BF25" s="10" t="str">
        <f t="shared" si="28"/>
        <v>Present</v>
      </c>
      <c r="BG25" s="10" t="str">
        <f t="shared" si="29"/>
        <v>P-S2_Onsite</v>
      </c>
      <c r="BH25" s="129">
        <v>10</v>
      </c>
      <c r="BI25" s="129" t="s">
        <v>5</v>
      </c>
      <c r="BJ25" s="129">
        <v>13.5</v>
      </c>
      <c r="BK25" s="129">
        <v>19</v>
      </c>
      <c r="BL25" s="144">
        <v>42.5</v>
      </c>
      <c r="BM25" s="24">
        <v>60</v>
      </c>
      <c r="BN25" s="24" t="s">
        <v>1004</v>
      </c>
      <c r="BO25" s="118" t="s">
        <v>1063</v>
      </c>
      <c r="BP25" s="118" t="str">
        <f t="shared" si="1"/>
        <v>2025EB1100022-BDSDF114</v>
      </c>
      <c r="BQ25" s="24" t="str">
        <f t="shared" si="30"/>
        <v>1 missed</v>
      </c>
      <c r="BR25" s="24" t="str">
        <f t="shared" si="31"/>
        <v>0 missed</v>
      </c>
      <c r="BS25" s="24">
        <f t="shared" si="32"/>
        <v>2</v>
      </c>
      <c r="BT25" s="24">
        <f t="shared" si="33"/>
        <v>1</v>
      </c>
      <c r="BU25" s="14">
        <f t="shared" si="34"/>
        <v>0.66666666666666663</v>
      </c>
      <c r="BV25" s="14">
        <f t="shared" si="35"/>
        <v>1</v>
      </c>
      <c r="BW25" s="24" t="str">
        <f t="shared" si="36"/>
        <v>1 missed</v>
      </c>
      <c r="BX25" s="24">
        <f t="shared" si="37"/>
        <v>3</v>
      </c>
      <c r="BY25" s="14">
        <f t="shared" si="38"/>
        <v>0.75</v>
      </c>
      <c r="BZ25" s="14" t="str">
        <f t="shared" si="39"/>
        <v>Q-2 A-1 || Q Total-3, A Total-1</v>
      </c>
      <c r="CA25" s="14" t="str" cm="1">
        <f t="array" ref="CA25">IFERROR(INDEX('Attendance-Slot-1'!$Q$2:$Q$1112,MATCH(1,('Attendance-Slot-1'!$A$2:$A$1112=$C25)*('Attendance-Slot-1'!$G$2:$G$1112=CA$2),0)),"No Data")</f>
        <v>No Data</v>
      </c>
      <c r="CB25" s="14" t="str" cm="1">
        <f t="array" ref="CB25">IFERROR(INDEX('Attendance-Slot-2'!$Q$2:$Q$2595,MATCH(1,('Attendance-Slot-2'!$A$2:$A$2595=$C25)*('Attendance-Slot-2'!$G$2:$G$2595=CA$2),0)),"No Data")</f>
        <v>P-S2_Onsite</v>
      </c>
      <c r="CC25" s="138">
        <f>VLOOKUP($BP25,'Written Exam Marks'!$H:$Q,10,FALSE)</f>
        <v>8</v>
      </c>
      <c r="CD25" s="138">
        <f>VLOOKUP($BP25,'Written Exam Marks'!$H:$Q,9,FALSE)</f>
        <v>40</v>
      </c>
      <c r="CE25" s="14" t="str">
        <f t="shared" si="40"/>
        <v>Present</v>
      </c>
      <c r="CF25" s="14" t="str">
        <f t="shared" si="41"/>
        <v>P-S2_Onsite</v>
      </c>
      <c r="CG25" s="130">
        <v>4</v>
      </c>
      <c r="CH25" s="130">
        <v>4</v>
      </c>
      <c r="CI25" s="130" t="s">
        <v>5</v>
      </c>
      <c r="CJ25" s="130" t="s">
        <v>5</v>
      </c>
      <c r="CK25" s="130" t="s">
        <v>5</v>
      </c>
      <c r="CL25" s="130" t="s">
        <v>5</v>
      </c>
      <c r="CM25" s="145">
        <v>8</v>
      </c>
      <c r="CN25" s="130">
        <v>50</v>
      </c>
      <c r="CO25" s="27" t="s">
        <v>1005</v>
      </c>
      <c r="CP25" s="119" t="s">
        <v>1044</v>
      </c>
      <c r="CQ25" s="119" t="str">
        <f t="shared" si="2"/>
        <v>2025EB1100022-BDSDF112</v>
      </c>
      <c r="CR25" s="27" t="str">
        <f t="shared" si="42"/>
        <v>0 missed</v>
      </c>
      <c r="CS25" s="27" t="str">
        <f t="shared" si="43"/>
        <v>2 missed</v>
      </c>
      <c r="CT25" s="27">
        <f t="shared" si="44"/>
        <v>2</v>
      </c>
      <c r="CU25" s="27">
        <f t="shared" si="45"/>
        <v>0</v>
      </c>
      <c r="CV25" s="15">
        <f t="shared" si="46"/>
        <v>1</v>
      </c>
      <c r="CW25" s="15">
        <f t="shared" si="47"/>
        <v>0</v>
      </c>
      <c r="CX25" s="27" t="str">
        <f t="shared" si="48"/>
        <v>2 missed</v>
      </c>
      <c r="CY25" s="27">
        <f t="shared" si="49"/>
        <v>2</v>
      </c>
      <c r="CZ25" s="15">
        <f t="shared" si="50"/>
        <v>0.5</v>
      </c>
      <c r="DA25" s="15" t="str">
        <f t="shared" si="51"/>
        <v>Q-2 A-0 || Q Total-2, A Total-2</v>
      </c>
      <c r="DB25" s="15" t="str" cm="1">
        <f t="array" ref="DB25">IFERROR(INDEX('Attendance-Slot-1'!$Q$2:$Q$1112,MATCH(1,('Attendance-Slot-1'!$A$2:$A$1112=$C25)*('Attendance-Slot-1'!$G$2:$G$1112=DB$2),0)),"No Data")</f>
        <v>P-S1_Onsite</v>
      </c>
      <c r="DC25" s="15" t="str" cm="1">
        <f t="array" ref="DC25">IFERROR(INDEX('Attendance-Slot-2'!$Q$2:$Q$2595,MATCH(1,('Attendance-Slot-2'!$A$2:$A$2595=$C25)*('Attendance-Slot-2'!$G$2:$G$2595=DB$2),0)),"No Data")</f>
        <v>No Data</v>
      </c>
      <c r="DD25" s="139">
        <f>VLOOKUP($CQ25,'Written Exam Marks'!$H:$Q,10,FALSE)</f>
        <v>29.5</v>
      </c>
      <c r="DE25" s="139">
        <f>VLOOKUP($CQ25,'Written Exam Marks'!$H:$Q,9,FALSE)</f>
        <v>50</v>
      </c>
      <c r="DF25" s="15" t="str">
        <f t="shared" si="52"/>
        <v>Present</v>
      </c>
      <c r="DG25" s="15" t="str">
        <f t="shared" si="53"/>
        <v>P-S1_Onsite</v>
      </c>
      <c r="DH25" s="139" t="s">
        <v>5</v>
      </c>
      <c r="DI25" s="139">
        <v>0</v>
      </c>
      <c r="DJ25" s="139">
        <v>100</v>
      </c>
      <c r="DK25" s="3" t="str">
        <f t="shared" si="3"/>
        <v>P-2, A-0, No Data-2</v>
      </c>
      <c r="DL25" s="3" t="str">
        <f t="shared" si="4"/>
        <v>P-2, A-0, No Data-2</v>
      </c>
      <c r="DM25" s="1" t="str">
        <f t="shared" si="54"/>
        <v>P-S1_Onsite</v>
      </c>
      <c r="DN25" s="1" t="str">
        <f t="shared" si="55"/>
        <v>P-S1_Onsite</v>
      </c>
      <c r="DO25" s="1" t="str">
        <f t="shared" si="56"/>
        <v>P-S2_Onsite</v>
      </c>
      <c r="DP25" s="1" t="str">
        <f t="shared" si="57"/>
        <v>P-S2_Onsite</v>
      </c>
      <c r="DQ25" s="1" t="str">
        <f t="shared" si="58"/>
        <v>P-4, A-0, No Data-0</v>
      </c>
      <c r="DR25" s="39">
        <f t="shared" si="59"/>
        <v>0</v>
      </c>
      <c r="DS25" s="34" t="s">
        <v>7217</v>
      </c>
      <c r="DT25" s="39" t="s">
        <v>7363</v>
      </c>
      <c r="DU25" s="30" t="s">
        <v>69</v>
      </c>
      <c r="DV25" s="30"/>
    </row>
    <row r="26" spans="1:126" x14ac:dyDescent="0.25">
      <c r="A26" s="1">
        <v>23</v>
      </c>
      <c r="B26" s="1" t="s">
        <v>1000</v>
      </c>
      <c r="C26" s="1" t="s">
        <v>72</v>
      </c>
      <c r="D26" s="1" t="s">
        <v>73</v>
      </c>
      <c r="E26" s="1" t="s">
        <v>74</v>
      </c>
      <c r="F26" s="1" t="s">
        <v>7202</v>
      </c>
      <c r="G26" s="1" t="s">
        <v>3500</v>
      </c>
      <c r="H26" s="143">
        <v>7.2</v>
      </c>
      <c r="I26" s="143">
        <v>7.2</v>
      </c>
      <c r="J26" s="143">
        <v>8</v>
      </c>
      <c r="K26" s="143">
        <v>8</v>
      </c>
      <c r="L26" s="132" t="s">
        <v>5</v>
      </c>
      <c r="M26" s="132">
        <v>30.4</v>
      </c>
      <c r="N26" s="26">
        <v>60</v>
      </c>
      <c r="O26" s="26" t="s">
        <v>997</v>
      </c>
      <c r="P26" s="120" t="s">
        <v>1034</v>
      </c>
      <c r="Q26" s="13" t="str">
        <f t="shared" si="5"/>
        <v>2025EB1100023-BDSDF113</v>
      </c>
      <c r="R26" s="26" t="str">
        <f t="shared" si="6"/>
        <v>0 missed</v>
      </c>
      <c r="S26" s="26" t="str">
        <f t="shared" si="0"/>
        <v>1 missed</v>
      </c>
      <c r="T26" s="26">
        <f t="shared" si="7"/>
        <v>4</v>
      </c>
      <c r="U26" s="26">
        <f t="shared" si="8"/>
        <v>0</v>
      </c>
      <c r="V26" s="13">
        <f t="shared" si="9"/>
        <v>1</v>
      </c>
      <c r="W26" s="13">
        <f t="shared" si="10"/>
        <v>0</v>
      </c>
      <c r="X26" s="26" t="str">
        <f t="shared" si="11"/>
        <v>1 missed</v>
      </c>
      <c r="Y26" s="26">
        <f t="shared" si="12"/>
        <v>4</v>
      </c>
      <c r="Z26" s="13">
        <f t="shared" si="13"/>
        <v>0.8</v>
      </c>
      <c r="AA26" s="15" t="str">
        <f t="shared" si="14"/>
        <v>Q-4 A-0 || Q Total-4, A Total-1</v>
      </c>
      <c r="AB26" s="13" t="str" cm="1">
        <f t="array" ref="AB26">IFERROR(INDEX('Attendance-Slot-1'!$Q$2:$Q$1112,MATCH(1,('Attendance-Slot-1'!$A$2:$A$1112=$C26)*('Attendance-Slot-1'!$G$2:$G$1112=AB$2),0)),"No Data")</f>
        <v>No Data</v>
      </c>
      <c r="AC26" s="13" t="str" cm="1">
        <f t="array" ref="AC26">IFERROR(INDEX('Attendance-Slot-2'!$Q$2:$Q$2595,MATCH(1,('Attendance-Slot-2'!$A$2:$A$2595=$C26)*('Attendance-Slot-2'!$G$2:$G$2595=AB$2),0)),"No Data")</f>
        <v>No Data</v>
      </c>
      <c r="AD26" s="133" t="e">
        <f>VLOOKUP($Q26,'Written Exam Marks'!$H:$Q,10,FALSE)</f>
        <v>#N/A</v>
      </c>
      <c r="AE26" s="133" t="e">
        <f>VLOOKUP($Q26,'Written Exam Marks'!$H:$Q,9,FALSE)</f>
        <v>#N/A</v>
      </c>
      <c r="AF26" s="13" t="str">
        <f t="shared" si="15"/>
        <v>No Data</v>
      </c>
      <c r="AG26" s="13" t="str">
        <f t="shared" si="16"/>
        <v>No Data</v>
      </c>
      <c r="AH26" s="29">
        <v>13</v>
      </c>
      <c r="AI26" s="29">
        <v>13.5</v>
      </c>
      <c r="AJ26" s="29">
        <v>8.6666666669999994</v>
      </c>
      <c r="AK26" s="29" t="s">
        <v>5</v>
      </c>
      <c r="AL26" s="29" t="s">
        <v>5</v>
      </c>
      <c r="AM26" s="29">
        <v>35.166666667000001</v>
      </c>
      <c r="AN26" s="131">
        <v>60</v>
      </c>
      <c r="AO26" s="36" t="s">
        <v>7179</v>
      </c>
      <c r="AP26" s="116" t="s">
        <v>1050</v>
      </c>
      <c r="AQ26" s="116" t="str">
        <f t="shared" si="17"/>
        <v>2025EB1100023-BDSDF108</v>
      </c>
      <c r="AR26" s="25" t="str">
        <f t="shared" si="18"/>
        <v>2 missed</v>
      </c>
      <c r="AS26" s="25" t="str">
        <f t="shared" si="19"/>
        <v>0 missed</v>
      </c>
      <c r="AT26" s="25">
        <f t="shared" si="20"/>
        <v>1</v>
      </c>
      <c r="AU26" s="25">
        <f t="shared" si="21"/>
        <v>2</v>
      </c>
      <c r="AV26" s="10">
        <f t="shared" si="22"/>
        <v>0.33333333333333331</v>
      </c>
      <c r="AW26" s="10">
        <f t="shared" si="23"/>
        <v>1</v>
      </c>
      <c r="AX26" s="25" t="str">
        <f t="shared" si="24"/>
        <v>2 missed</v>
      </c>
      <c r="AY26" s="25">
        <f t="shared" si="25"/>
        <v>3</v>
      </c>
      <c r="AZ26" s="10">
        <f t="shared" si="26"/>
        <v>0.6</v>
      </c>
      <c r="BA26" s="10" t="str">
        <f t="shared" si="27"/>
        <v>Q-1 A-2 || Q Total-3, A Total-2</v>
      </c>
      <c r="BB26" s="10" t="str" cm="1">
        <f t="array" ref="BB26">IFERROR(INDEX('Attendance-Slot-1'!$Q$2:$Q$1112,MATCH(1,('Attendance-Slot-1'!$A$2:$A$1112=$C26)*('Attendance-Slot-1'!$G$2:$G$1112=BB$2),0)),"No Data")</f>
        <v>No Data</v>
      </c>
      <c r="BC26" s="10" t="str" cm="1">
        <f t="array" ref="BC26">IFERROR(INDEX('Attendance-Slot-2'!$Q$2:$Q$2595,MATCH(1,('Attendance-Slot-2'!$A$2:$A$2595=$C26)*('Attendance-Slot-2'!$G$2:$G$2595=BB$2),0)),"No Data")</f>
        <v>No Data</v>
      </c>
      <c r="BD26" s="136" t="e">
        <f>VLOOKUP($AQ26,'Written Exam Marks'!$H:$Q,10,FALSE)</f>
        <v>#N/A</v>
      </c>
      <c r="BE26" s="136" t="e">
        <f>VLOOKUP($AQ26,'Written Exam Marks'!$H:$Q,9,FALSE)</f>
        <v>#N/A</v>
      </c>
      <c r="BF26" s="10" t="str">
        <f t="shared" si="28"/>
        <v>No Data</v>
      </c>
      <c r="BG26" s="10" t="str">
        <f t="shared" si="29"/>
        <v>No Data</v>
      </c>
      <c r="BH26" s="129">
        <v>10</v>
      </c>
      <c r="BI26" s="129">
        <v>13.5</v>
      </c>
      <c r="BJ26" s="129">
        <v>15</v>
      </c>
      <c r="BK26" s="129" t="s">
        <v>5</v>
      </c>
      <c r="BL26" s="144">
        <v>38.5</v>
      </c>
      <c r="BM26" s="24">
        <v>60</v>
      </c>
      <c r="BN26" s="24" t="s">
        <v>1004</v>
      </c>
      <c r="BO26" s="118" t="s">
        <v>1063</v>
      </c>
      <c r="BP26" s="118" t="str">
        <f t="shared" si="1"/>
        <v>2025EB1100023-BDSDF114</v>
      </c>
      <c r="BQ26" s="24" t="str">
        <f t="shared" si="30"/>
        <v>0 missed</v>
      </c>
      <c r="BR26" s="24" t="str">
        <f t="shared" si="31"/>
        <v>1 missed</v>
      </c>
      <c r="BS26" s="24">
        <f t="shared" si="32"/>
        <v>3</v>
      </c>
      <c r="BT26" s="24">
        <f t="shared" si="33"/>
        <v>0</v>
      </c>
      <c r="BU26" s="14">
        <f t="shared" si="34"/>
        <v>1</v>
      </c>
      <c r="BV26" s="14">
        <f t="shared" si="35"/>
        <v>0</v>
      </c>
      <c r="BW26" s="24" t="str">
        <f t="shared" si="36"/>
        <v>1 missed</v>
      </c>
      <c r="BX26" s="24">
        <f t="shared" si="37"/>
        <v>3</v>
      </c>
      <c r="BY26" s="14">
        <f t="shared" si="38"/>
        <v>0.75</v>
      </c>
      <c r="BZ26" s="14" t="str">
        <f t="shared" si="39"/>
        <v>Q-3 A-0 || Q Total-3, A Total-1</v>
      </c>
      <c r="CA26" s="14" t="str" cm="1">
        <f t="array" ref="CA26">IFERROR(INDEX('Attendance-Slot-1'!$Q$2:$Q$1112,MATCH(1,('Attendance-Slot-1'!$A$2:$A$1112=$C26)*('Attendance-Slot-1'!$G$2:$G$1112=CA$2),0)),"No Data")</f>
        <v>No Data</v>
      </c>
      <c r="CB26" s="14" t="str" cm="1">
        <f t="array" ref="CB26">IFERROR(INDEX('Attendance-Slot-2'!$Q$2:$Q$2595,MATCH(1,('Attendance-Slot-2'!$A$2:$A$2595=$C26)*('Attendance-Slot-2'!$G$2:$G$2595=CA$2),0)),"No Data")</f>
        <v>No Data</v>
      </c>
      <c r="CC26" s="138" t="e">
        <f>VLOOKUP($BP26,'Written Exam Marks'!$H:$Q,10,FALSE)</f>
        <v>#N/A</v>
      </c>
      <c r="CD26" s="138" t="e">
        <f>VLOOKUP($BP26,'Written Exam Marks'!$H:$Q,9,FALSE)</f>
        <v>#N/A</v>
      </c>
      <c r="CE26" s="14" t="str">
        <f t="shared" si="40"/>
        <v>No Data</v>
      </c>
      <c r="CF26" s="14" t="str">
        <f t="shared" si="41"/>
        <v>No Data</v>
      </c>
      <c r="CG26" s="130">
        <v>5</v>
      </c>
      <c r="CH26" s="130">
        <v>4.5</v>
      </c>
      <c r="CI26" s="130">
        <v>8</v>
      </c>
      <c r="CJ26" s="130">
        <v>8</v>
      </c>
      <c r="CK26" s="130">
        <v>10</v>
      </c>
      <c r="CL26" s="130">
        <v>10</v>
      </c>
      <c r="CM26" s="145">
        <v>45.5</v>
      </c>
      <c r="CN26" s="130">
        <v>50</v>
      </c>
      <c r="CO26" s="27" t="s">
        <v>1005</v>
      </c>
      <c r="CP26" s="119" t="s">
        <v>1044</v>
      </c>
      <c r="CQ26" s="119" t="str">
        <f t="shared" si="2"/>
        <v>2025EB1100023-BDSDF112</v>
      </c>
      <c r="CR26" s="27" t="str">
        <f t="shared" si="42"/>
        <v>0 missed</v>
      </c>
      <c r="CS26" s="27" t="str">
        <f t="shared" si="43"/>
        <v>0 missed</v>
      </c>
      <c r="CT26" s="27">
        <f t="shared" si="44"/>
        <v>2</v>
      </c>
      <c r="CU26" s="27">
        <f t="shared" si="45"/>
        <v>2</v>
      </c>
      <c r="CV26" s="15">
        <f t="shared" si="46"/>
        <v>1</v>
      </c>
      <c r="CW26" s="15">
        <f t="shared" si="47"/>
        <v>1</v>
      </c>
      <c r="CX26" s="27" t="str">
        <f t="shared" si="48"/>
        <v>0 missed</v>
      </c>
      <c r="CY26" s="27">
        <f t="shared" si="49"/>
        <v>4</v>
      </c>
      <c r="CZ26" s="15">
        <f t="shared" si="50"/>
        <v>1</v>
      </c>
      <c r="DA26" s="15" t="str">
        <f t="shared" si="51"/>
        <v>Q-2 A-2 || Q Total-2, A Total-2</v>
      </c>
      <c r="DB26" s="15" t="str" cm="1">
        <f t="array" ref="DB26">IFERROR(INDEX('Attendance-Slot-1'!$Q$2:$Q$1112,MATCH(1,('Attendance-Slot-1'!$A$2:$A$1112=$C26)*('Attendance-Slot-1'!$G$2:$G$1112=DB$2),0)),"No Data")</f>
        <v>No Data</v>
      </c>
      <c r="DC26" s="15" t="str" cm="1">
        <f t="array" ref="DC26">IFERROR(INDEX('Attendance-Slot-2'!$Q$2:$Q$2595,MATCH(1,('Attendance-Slot-2'!$A$2:$A$2595=$C26)*('Attendance-Slot-2'!$G$2:$G$2595=DB$2),0)),"No Data")</f>
        <v>P-S2_Onsite</v>
      </c>
      <c r="DD26" s="139">
        <f>VLOOKUP($CQ26,'Written Exam Marks'!$H:$Q,10,FALSE)</f>
        <v>25.5</v>
      </c>
      <c r="DE26" s="139">
        <f>VLOOKUP($CQ26,'Written Exam Marks'!$H:$Q,9,FALSE)</f>
        <v>50</v>
      </c>
      <c r="DF26" s="15" t="str">
        <f t="shared" si="52"/>
        <v>Present</v>
      </c>
      <c r="DG26" s="15" t="str">
        <f t="shared" si="53"/>
        <v>P-S2_Onsite</v>
      </c>
      <c r="DH26" s="139">
        <v>90</v>
      </c>
      <c r="DI26" s="139">
        <v>90</v>
      </c>
      <c r="DJ26" s="139">
        <v>100</v>
      </c>
      <c r="DK26" s="3" t="str">
        <f t="shared" si="3"/>
        <v>P-0, A-0, No Data-4</v>
      </c>
      <c r="DL26" s="3" t="str">
        <f t="shared" si="4"/>
        <v>P-1, A-0, No Data-3</v>
      </c>
      <c r="DM26" s="1" t="str">
        <f t="shared" si="54"/>
        <v>No Data</v>
      </c>
      <c r="DN26" s="1" t="str">
        <f t="shared" si="55"/>
        <v>P-S2_Onsite</v>
      </c>
      <c r="DO26" s="1" t="str">
        <f t="shared" si="56"/>
        <v>No Data</v>
      </c>
      <c r="DP26" s="1" t="str">
        <f t="shared" si="57"/>
        <v>No Data</v>
      </c>
      <c r="DQ26" s="1" t="str">
        <f t="shared" si="58"/>
        <v>P-1, A-0, No Data-3</v>
      </c>
      <c r="DR26" s="39">
        <f t="shared" si="59"/>
        <v>0</v>
      </c>
      <c r="DS26" s="34" t="s">
        <v>7217</v>
      </c>
      <c r="DT26" s="39" t="s">
        <v>7363</v>
      </c>
      <c r="DU26" s="30" t="s">
        <v>72</v>
      </c>
      <c r="DV26" s="30"/>
    </row>
    <row r="27" spans="1:126" x14ac:dyDescent="0.25">
      <c r="A27" s="1">
        <v>24</v>
      </c>
      <c r="B27" s="1" t="s">
        <v>1000</v>
      </c>
      <c r="C27" s="1" t="s">
        <v>75</v>
      </c>
      <c r="D27" s="1" t="s">
        <v>76</v>
      </c>
      <c r="E27" s="1" t="s">
        <v>77</v>
      </c>
      <c r="F27" s="1" t="s">
        <v>7201</v>
      </c>
      <c r="G27" s="1" t="s">
        <v>1117</v>
      </c>
      <c r="H27" s="143" t="s">
        <v>5</v>
      </c>
      <c r="I27" s="143" t="s">
        <v>5</v>
      </c>
      <c r="J27" s="143" t="s">
        <v>5</v>
      </c>
      <c r="K27" s="143" t="s">
        <v>5</v>
      </c>
      <c r="L27" s="132" t="s">
        <v>5</v>
      </c>
      <c r="M27" s="132">
        <v>1.6</v>
      </c>
      <c r="N27" s="26">
        <v>60</v>
      </c>
      <c r="O27" s="26" t="s">
        <v>997</v>
      </c>
      <c r="P27" s="120" t="s">
        <v>1034</v>
      </c>
      <c r="Q27" s="13" t="str">
        <f t="shared" si="5"/>
        <v>2025EB1100024-BDSDF113</v>
      </c>
      <c r="R27" s="26" t="str">
        <f t="shared" si="6"/>
        <v>4 missed</v>
      </c>
      <c r="S27" s="26" t="str">
        <f t="shared" si="0"/>
        <v>1 missed</v>
      </c>
      <c r="T27" s="26">
        <f t="shared" si="7"/>
        <v>0</v>
      </c>
      <c r="U27" s="26">
        <f t="shared" si="8"/>
        <v>0</v>
      </c>
      <c r="V27" s="13">
        <f t="shared" si="9"/>
        <v>0</v>
      </c>
      <c r="W27" s="13">
        <f t="shared" si="10"/>
        <v>0</v>
      </c>
      <c r="X27" s="26" t="str">
        <f t="shared" si="11"/>
        <v>5 missed</v>
      </c>
      <c r="Y27" s="26">
        <f t="shared" si="12"/>
        <v>0</v>
      </c>
      <c r="Z27" s="13">
        <f t="shared" si="13"/>
        <v>0</v>
      </c>
      <c r="AA27" s="15" t="str">
        <f t="shared" si="14"/>
        <v>Q-0 A-0 || Q Total-4, A Total-1</v>
      </c>
      <c r="AB27" s="13" t="str" cm="1">
        <f t="array" ref="AB27">IFERROR(INDEX('Attendance-Slot-1'!$Q$2:$Q$1112,MATCH(1,('Attendance-Slot-1'!$A$2:$A$1112=$C27)*('Attendance-Slot-1'!$G$2:$G$1112=AB$2),0)),"No Data")</f>
        <v>P-S1_Onsite</v>
      </c>
      <c r="AC27" s="13" t="str" cm="1">
        <f t="array" ref="AC27">IFERROR(INDEX('Attendance-Slot-2'!$Q$2:$Q$2595,MATCH(1,('Attendance-Slot-2'!$A$2:$A$2595=$C27)*('Attendance-Slot-2'!$G$2:$G$2595=AB$2),0)),"No Data")</f>
        <v>No Data</v>
      </c>
      <c r="AD27" s="133">
        <f>VLOOKUP($Q27,'Written Exam Marks'!$H:$Q,10,FALSE)</f>
        <v>7</v>
      </c>
      <c r="AE27" s="133">
        <f>VLOOKUP($Q27,'Written Exam Marks'!$H:$Q,9,FALSE)</f>
        <v>40</v>
      </c>
      <c r="AF27" s="13" t="str">
        <f t="shared" si="15"/>
        <v>Present</v>
      </c>
      <c r="AG27" s="13" t="str">
        <f t="shared" si="16"/>
        <v>P-S1_Onsite</v>
      </c>
      <c r="AH27" s="29" t="s">
        <v>5</v>
      </c>
      <c r="AI27" s="29">
        <v>10</v>
      </c>
      <c r="AJ27" s="29" t="s">
        <v>5</v>
      </c>
      <c r="AK27" s="29" t="s">
        <v>5</v>
      </c>
      <c r="AL27" s="29">
        <v>10</v>
      </c>
      <c r="AM27" s="29">
        <v>20</v>
      </c>
      <c r="AN27" s="131">
        <v>60</v>
      </c>
      <c r="AO27" s="36" t="s">
        <v>7179</v>
      </c>
      <c r="AP27" s="116" t="s">
        <v>1050</v>
      </c>
      <c r="AQ27" s="116" t="str">
        <f t="shared" si="17"/>
        <v>2025EB1100024-BDSDF108</v>
      </c>
      <c r="AR27" s="25" t="str">
        <f t="shared" si="18"/>
        <v>2 missed</v>
      </c>
      <c r="AS27" s="25" t="str">
        <f t="shared" si="19"/>
        <v>1 missed</v>
      </c>
      <c r="AT27" s="25">
        <f t="shared" si="20"/>
        <v>1</v>
      </c>
      <c r="AU27" s="25">
        <f t="shared" si="21"/>
        <v>1</v>
      </c>
      <c r="AV27" s="10">
        <f t="shared" si="22"/>
        <v>0.33333333333333331</v>
      </c>
      <c r="AW27" s="10">
        <f t="shared" si="23"/>
        <v>0.5</v>
      </c>
      <c r="AX27" s="25" t="str">
        <f t="shared" si="24"/>
        <v>3 missed</v>
      </c>
      <c r="AY27" s="25">
        <f t="shared" si="25"/>
        <v>2</v>
      </c>
      <c r="AZ27" s="10">
        <f t="shared" si="26"/>
        <v>0.4</v>
      </c>
      <c r="BA27" s="10" t="str">
        <f t="shared" si="27"/>
        <v>Q-1 A-1 || Q Total-3, A Total-2</v>
      </c>
      <c r="BB27" s="10" t="str" cm="1">
        <f t="array" ref="BB27">IFERROR(INDEX('Attendance-Slot-1'!$Q$2:$Q$1112,MATCH(1,('Attendance-Slot-1'!$A$2:$A$1112=$C27)*('Attendance-Slot-1'!$G$2:$G$1112=BB$2),0)),"No Data")</f>
        <v>P-S1_Onsite</v>
      </c>
      <c r="BC27" s="10" t="str" cm="1">
        <f t="array" ref="BC27">IFERROR(INDEX('Attendance-Slot-2'!$Q$2:$Q$2595,MATCH(1,('Attendance-Slot-2'!$A$2:$A$2595=$C27)*('Attendance-Slot-2'!$G$2:$G$2595=BB$2),0)),"No Data")</f>
        <v>No Data</v>
      </c>
      <c r="BD27" s="136">
        <f>VLOOKUP($AQ27,'Written Exam Marks'!$H:$Q,10,FALSE)</f>
        <v>10.75</v>
      </c>
      <c r="BE27" s="136">
        <f>VLOOKUP($AQ27,'Written Exam Marks'!$H:$Q,9,FALSE)</f>
        <v>40</v>
      </c>
      <c r="BF27" s="10" t="str">
        <f t="shared" si="28"/>
        <v>Present</v>
      </c>
      <c r="BG27" s="10" t="str">
        <f t="shared" si="29"/>
        <v>P-S1_Onsite</v>
      </c>
      <c r="BH27" s="129" t="s">
        <v>5</v>
      </c>
      <c r="BI27" s="129" t="s">
        <v>5</v>
      </c>
      <c r="BJ27" s="129" t="s">
        <v>5</v>
      </c>
      <c r="BK27" s="129">
        <v>18</v>
      </c>
      <c r="BL27" s="144">
        <v>18</v>
      </c>
      <c r="BM27" s="24">
        <v>60</v>
      </c>
      <c r="BN27" s="24" t="s">
        <v>1004</v>
      </c>
      <c r="BO27" s="118" t="s">
        <v>1063</v>
      </c>
      <c r="BP27" s="118" t="str">
        <f t="shared" si="1"/>
        <v>2025EB1100024-BDSDF114</v>
      </c>
      <c r="BQ27" s="24" t="str">
        <f t="shared" si="30"/>
        <v>3 missed</v>
      </c>
      <c r="BR27" s="24" t="str">
        <f t="shared" si="31"/>
        <v>0 missed</v>
      </c>
      <c r="BS27" s="24">
        <f t="shared" si="32"/>
        <v>0</v>
      </c>
      <c r="BT27" s="24">
        <f t="shared" si="33"/>
        <v>1</v>
      </c>
      <c r="BU27" s="14">
        <f t="shared" si="34"/>
        <v>0</v>
      </c>
      <c r="BV27" s="14">
        <f t="shared" si="35"/>
        <v>1</v>
      </c>
      <c r="BW27" s="24" t="str">
        <f t="shared" si="36"/>
        <v>3 missed</v>
      </c>
      <c r="BX27" s="24">
        <f t="shared" si="37"/>
        <v>1</v>
      </c>
      <c r="BY27" s="14">
        <f t="shared" si="38"/>
        <v>0.25</v>
      </c>
      <c r="BZ27" s="14" t="str">
        <f t="shared" si="39"/>
        <v>Q-0 A-1 || Q Total-3, A Total-1</v>
      </c>
      <c r="CA27" s="14" t="str" cm="1">
        <f t="array" ref="CA27">IFERROR(INDEX('Attendance-Slot-1'!$Q$2:$Q$1112,MATCH(1,('Attendance-Slot-1'!$A$2:$A$1112=$C27)*('Attendance-Slot-1'!$G$2:$G$1112=CA$2),0)),"No Data")</f>
        <v>P-S1_Onsite</v>
      </c>
      <c r="CB27" s="14" t="str" cm="1">
        <f t="array" ref="CB27">IFERROR(INDEX('Attendance-Slot-2'!$Q$2:$Q$2595,MATCH(1,('Attendance-Slot-2'!$A$2:$A$2595=$C27)*('Attendance-Slot-2'!$G$2:$G$2595=CA$2),0)),"No Data")</f>
        <v>No Data</v>
      </c>
      <c r="CC27" s="138">
        <f>VLOOKUP($BP27,'Written Exam Marks'!$H:$Q,10,FALSE)</f>
        <v>4</v>
      </c>
      <c r="CD27" s="138">
        <f>VLOOKUP($BP27,'Written Exam Marks'!$H:$Q,9,FALSE)</f>
        <v>40</v>
      </c>
      <c r="CE27" s="14" t="str">
        <f t="shared" si="40"/>
        <v>Present</v>
      </c>
      <c r="CF27" s="14" t="str">
        <f t="shared" si="41"/>
        <v>P-S1_Onsite</v>
      </c>
      <c r="CG27" s="130">
        <v>4.5</v>
      </c>
      <c r="CH27" s="130" t="s">
        <v>5</v>
      </c>
      <c r="CI27" s="130" t="s">
        <v>5</v>
      </c>
      <c r="CJ27" s="130" t="s">
        <v>5</v>
      </c>
      <c r="CK27" s="130" t="s">
        <v>5</v>
      </c>
      <c r="CL27" s="130" t="s">
        <v>5</v>
      </c>
      <c r="CM27" s="145">
        <v>4.5</v>
      </c>
      <c r="CN27" s="130">
        <v>50</v>
      </c>
      <c r="CO27" s="27" t="s">
        <v>1005</v>
      </c>
      <c r="CP27" s="119" t="s">
        <v>1044</v>
      </c>
      <c r="CQ27" s="119" t="str">
        <f t="shared" si="2"/>
        <v>2025EB1100024-BDSDF112</v>
      </c>
      <c r="CR27" s="27" t="str">
        <f t="shared" si="42"/>
        <v>1 missed</v>
      </c>
      <c r="CS27" s="27" t="str">
        <f t="shared" si="43"/>
        <v>2 missed</v>
      </c>
      <c r="CT27" s="27">
        <f t="shared" si="44"/>
        <v>1</v>
      </c>
      <c r="CU27" s="27">
        <f t="shared" si="45"/>
        <v>0</v>
      </c>
      <c r="CV27" s="15">
        <f t="shared" si="46"/>
        <v>0.5</v>
      </c>
      <c r="CW27" s="15">
        <f t="shared" si="47"/>
        <v>0</v>
      </c>
      <c r="CX27" s="27" t="str">
        <f t="shared" si="48"/>
        <v>3 missed</v>
      </c>
      <c r="CY27" s="27">
        <f t="shared" si="49"/>
        <v>1</v>
      </c>
      <c r="CZ27" s="15">
        <f t="shared" si="50"/>
        <v>0.25</v>
      </c>
      <c r="DA27" s="15" t="str">
        <f t="shared" si="51"/>
        <v>Q-1 A-0 || Q Total-2, A Total-2</v>
      </c>
      <c r="DB27" s="15" t="str" cm="1">
        <f t="array" ref="DB27">IFERROR(INDEX('Attendance-Slot-1'!$Q$2:$Q$1112,MATCH(1,('Attendance-Slot-1'!$A$2:$A$1112=$C27)*('Attendance-Slot-1'!$G$2:$G$1112=DB$2),0)),"No Data")</f>
        <v>P-S1_Onsite</v>
      </c>
      <c r="DC27" s="15" t="str" cm="1">
        <f t="array" ref="DC27">IFERROR(INDEX('Attendance-Slot-2'!$Q$2:$Q$2595,MATCH(1,('Attendance-Slot-2'!$A$2:$A$2595=$C27)*('Attendance-Slot-2'!$G$2:$G$2595=DB$2),0)),"No Data")</f>
        <v>No Data</v>
      </c>
      <c r="DD27" s="139">
        <f>VLOOKUP($CQ27,'Written Exam Marks'!$H:$Q,10,FALSE)</f>
        <v>26</v>
      </c>
      <c r="DE27" s="139">
        <f>VLOOKUP($CQ27,'Written Exam Marks'!$H:$Q,9,FALSE)</f>
        <v>50</v>
      </c>
      <c r="DF27" s="15" t="str">
        <f t="shared" si="52"/>
        <v>Present</v>
      </c>
      <c r="DG27" s="15" t="str">
        <f t="shared" si="53"/>
        <v>P-S1_Onsite</v>
      </c>
      <c r="DH27" s="139" t="s">
        <v>5</v>
      </c>
      <c r="DI27" s="139">
        <v>0</v>
      </c>
      <c r="DJ27" s="139">
        <v>100</v>
      </c>
      <c r="DK27" s="3" t="str">
        <f t="shared" si="3"/>
        <v>P-4, A-0, No Data-0</v>
      </c>
      <c r="DL27" s="3" t="str">
        <f t="shared" si="4"/>
        <v>P-0, A-0, No Data-4</v>
      </c>
      <c r="DM27" s="1" t="str">
        <f t="shared" si="54"/>
        <v>P-S1_Onsite</v>
      </c>
      <c r="DN27" s="1" t="str">
        <f t="shared" si="55"/>
        <v>P-S1_Onsite</v>
      </c>
      <c r="DO27" s="1" t="str">
        <f t="shared" si="56"/>
        <v>P-S1_Onsite</v>
      </c>
      <c r="DP27" s="1" t="str">
        <f t="shared" si="57"/>
        <v>P-S1_Onsite</v>
      </c>
      <c r="DQ27" s="1" t="str">
        <f t="shared" si="58"/>
        <v>P-4, A-0, No Data-0</v>
      </c>
      <c r="DR27" s="39">
        <f t="shared" si="59"/>
        <v>0</v>
      </c>
      <c r="DS27" s="34" t="s">
        <v>7217</v>
      </c>
      <c r="DT27" s="39" t="s">
        <v>7363</v>
      </c>
      <c r="DU27" s="30" t="s">
        <v>75</v>
      </c>
      <c r="DV27" s="30"/>
    </row>
    <row r="28" spans="1:126" x14ac:dyDescent="0.25">
      <c r="A28" s="1">
        <v>25</v>
      </c>
      <c r="B28" s="1" t="s">
        <v>1000</v>
      </c>
      <c r="C28" s="1" t="s">
        <v>78</v>
      </c>
      <c r="D28" s="1" t="s">
        <v>79</v>
      </c>
      <c r="E28" s="1" t="s">
        <v>80</v>
      </c>
      <c r="F28" s="1" t="s">
        <v>7203</v>
      </c>
      <c r="G28" s="1" t="s">
        <v>3501</v>
      </c>
      <c r="H28" s="143">
        <v>8</v>
      </c>
      <c r="I28" s="143">
        <v>8</v>
      </c>
      <c r="J28" s="143">
        <v>8</v>
      </c>
      <c r="K28" s="143">
        <v>8</v>
      </c>
      <c r="L28" s="132" t="s">
        <v>5</v>
      </c>
      <c r="M28" s="132">
        <v>32</v>
      </c>
      <c r="N28" s="26">
        <v>60</v>
      </c>
      <c r="O28" s="26" t="s">
        <v>997</v>
      </c>
      <c r="P28" s="120" t="s">
        <v>1034</v>
      </c>
      <c r="Q28" s="13" t="str">
        <f t="shared" si="5"/>
        <v>2025EB1100025-BDSDF113</v>
      </c>
      <c r="R28" s="26" t="str">
        <f t="shared" si="6"/>
        <v>0 missed</v>
      </c>
      <c r="S28" s="26" t="str">
        <f t="shared" si="0"/>
        <v>1 missed</v>
      </c>
      <c r="T28" s="26">
        <f t="shared" si="7"/>
        <v>4</v>
      </c>
      <c r="U28" s="26">
        <f t="shared" si="8"/>
        <v>0</v>
      </c>
      <c r="V28" s="13">
        <f t="shared" si="9"/>
        <v>1</v>
      </c>
      <c r="W28" s="13">
        <f t="shared" si="10"/>
        <v>0</v>
      </c>
      <c r="X28" s="26" t="str">
        <f t="shared" si="11"/>
        <v>1 missed</v>
      </c>
      <c r="Y28" s="26">
        <f t="shared" si="12"/>
        <v>4</v>
      </c>
      <c r="Z28" s="13">
        <f t="shared" si="13"/>
        <v>0.8</v>
      </c>
      <c r="AA28" s="15" t="str">
        <f t="shared" si="14"/>
        <v>Q-4 A-0 || Q Total-4, A Total-1</v>
      </c>
      <c r="AB28" s="13" t="str" cm="1">
        <f t="array" ref="AB28">IFERROR(INDEX('Attendance-Slot-1'!$Q$2:$Q$1112,MATCH(1,('Attendance-Slot-1'!$A$2:$A$1112=$C28)*('Attendance-Slot-1'!$G$2:$G$1112=AB$2),0)),"No Data")</f>
        <v>No Data</v>
      </c>
      <c r="AC28" s="13" t="str" cm="1">
        <f t="array" ref="AC28">IFERROR(INDEX('Attendance-Slot-2'!$Q$2:$Q$2595,MATCH(1,('Attendance-Slot-2'!$A$2:$A$2595=$C28)*('Attendance-Slot-2'!$G$2:$G$2595=AB$2),0)),"No Data")</f>
        <v>P-S2_Onsite</v>
      </c>
      <c r="AD28" s="133">
        <f>VLOOKUP($Q28,'Written Exam Marks'!$H:$Q,10,FALSE)</f>
        <v>8</v>
      </c>
      <c r="AE28" s="133">
        <f>VLOOKUP($Q28,'Written Exam Marks'!$H:$Q,9,FALSE)</f>
        <v>40</v>
      </c>
      <c r="AF28" s="13" t="str">
        <f t="shared" si="15"/>
        <v>Present</v>
      </c>
      <c r="AG28" s="13" t="str">
        <f t="shared" si="16"/>
        <v>P-S2_Onsite</v>
      </c>
      <c r="AH28" s="29" t="s">
        <v>5</v>
      </c>
      <c r="AI28" s="29" t="s">
        <v>5</v>
      </c>
      <c r="AJ28" s="29" t="s">
        <v>5</v>
      </c>
      <c r="AK28" s="29" t="s">
        <v>5</v>
      </c>
      <c r="AL28" s="29" t="s">
        <v>5</v>
      </c>
      <c r="AM28" s="29">
        <v>0</v>
      </c>
      <c r="AN28" s="131">
        <v>60</v>
      </c>
      <c r="AO28" s="36" t="s">
        <v>7179</v>
      </c>
      <c r="AP28" s="116" t="s">
        <v>1050</v>
      </c>
      <c r="AQ28" s="116" t="str">
        <f t="shared" si="17"/>
        <v>2025EB1100025-BDSDF108</v>
      </c>
      <c r="AR28" s="25" t="str">
        <f t="shared" si="18"/>
        <v>3 missed</v>
      </c>
      <c r="AS28" s="25" t="str">
        <f t="shared" si="19"/>
        <v>2 missed</v>
      </c>
      <c r="AT28" s="25">
        <f t="shared" si="20"/>
        <v>0</v>
      </c>
      <c r="AU28" s="25">
        <f t="shared" si="21"/>
        <v>0</v>
      </c>
      <c r="AV28" s="10">
        <f t="shared" si="22"/>
        <v>0</v>
      </c>
      <c r="AW28" s="10">
        <f t="shared" si="23"/>
        <v>0</v>
      </c>
      <c r="AX28" s="25" t="str">
        <f t="shared" si="24"/>
        <v>5 missed</v>
      </c>
      <c r="AY28" s="25">
        <f t="shared" si="25"/>
        <v>0</v>
      </c>
      <c r="AZ28" s="10">
        <f t="shared" si="26"/>
        <v>0</v>
      </c>
      <c r="BA28" s="10" t="str">
        <f t="shared" si="27"/>
        <v>Q-0 A-0 || Q Total-3, A Total-2</v>
      </c>
      <c r="BB28" s="10" t="str" cm="1">
        <f t="array" ref="BB28">IFERROR(INDEX('Attendance-Slot-1'!$Q$2:$Q$1112,MATCH(1,('Attendance-Slot-1'!$A$2:$A$1112=$C28)*('Attendance-Slot-1'!$G$2:$G$1112=BB$2),0)),"No Data")</f>
        <v>No Data</v>
      </c>
      <c r="BC28" s="10" t="str" cm="1">
        <f t="array" ref="BC28">IFERROR(INDEX('Attendance-Slot-2'!$Q$2:$Q$2595,MATCH(1,('Attendance-Slot-2'!$A$2:$A$2595=$C28)*('Attendance-Slot-2'!$G$2:$G$2595=BB$2),0)),"No Data")</f>
        <v>No Data</v>
      </c>
      <c r="BD28" s="136" t="e">
        <f>VLOOKUP($AQ28,'Written Exam Marks'!$H:$Q,10,FALSE)</f>
        <v>#N/A</v>
      </c>
      <c r="BE28" s="136" t="e">
        <f>VLOOKUP($AQ28,'Written Exam Marks'!$H:$Q,9,FALSE)</f>
        <v>#N/A</v>
      </c>
      <c r="BF28" s="10" t="str">
        <f t="shared" si="28"/>
        <v>No Data</v>
      </c>
      <c r="BG28" s="10" t="str">
        <f t="shared" si="29"/>
        <v>No Data</v>
      </c>
      <c r="BH28" s="129">
        <v>10</v>
      </c>
      <c r="BI28" s="129">
        <v>13.5</v>
      </c>
      <c r="BJ28" s="129">
        <v>15</v>
      </c>
      <c r="BK28" s="129" t="s">
        <v>5</v>
      </c>
      <c r="BL28" s="144">
        <v>38.5</v>
      </c>
      <c r="BM28" s="24">
        <v>60</v>
      </c>
      <c r="BN28" s="24" t="s">
        <v>1004</v>
      </c>
      <c r="BO28" s="118" t="s">
        <v>1063</v>
      </c>
      <c r="BP28" s="118" t="str">
        <f t="shared" si="1"/>
        <v>2025EB1100025-BDSDF114</v>
      </c>
      <c r="BQ28" s="24" t="str">
        <f t="shared" si="30"/>
        <v>0 missed</v>
      </c>
      <c r="BR28" s="24" t="str">
        <f t="shared" si="31"/>
        <v>1 missed</v>
      </c>
      <c r="BS28" s="24">
        <f t="shared" si="32"/>
        <v>3</v>
      </c>
      <c r="BT28" s="24">
        <f t="shared" si="33"/>
        <v>0</v>
      </c>
      <c r="BU28" s="14">
        <f t="shared" si="34"/>
        <v>1</v>
      </c>
      <c r="BV28" s="14">
        <f t="shared" si="35"/>
        <v>0</v>
      </c>
      <c r="BW28" s="24" t="str">
        <f t="shared" si="36"/>
        <v>1 missed</v>
      </c>
      <c r="BX28" s="24">
        <f t="shared" si="37"/>
        <v>3</v>
      </c>
      <c r="BY28" s="14">
        <f t="shared" si="38"/>
        <v>0.75</v>
      </c>
      <c r="BZ28" s="14" t="str">
        <f t="shared" si="39"/>
        <v>Q-3 A-0 || Q Total-3, A Total-1</v>
      </c>
      <c r="CA28" s="14" t="str" cm="1">
        <f t="array" ref="CA28">IFERROR(INDEX('Attendance-Slot-1'!$Q$2:$Q$1112,MATCH(1,('Attendance-Slot-1'!$A$2:$A$1112=$C28)*('Attendance-Slot-1'!$G$2:$G$1112=CA$2),0)),"No Data")</f>
        <v>No Data</v>
      </c>
      <c r="CB28" s="14" t="str" cm="1">
        <f t="array" ref="CB28">IFERROR(INDEX('Attendance-Slot-2'!$Q$2:$Q$2595,MATCH(1,('Attendance-Slot-2'!$A$2:$A$2595=$C28)*('Attendance-Slot-2'!$G$2:$G$2595=CA$2),0)),"No Data")</f>
        <v>P-S2_Onsite</v>
      </c>
      <c r="CC28" s="138">
        <f>VLOOKUP($BP28,'Written Exam Marks'!$H:$Q,10,FALSE)</f>
        <v>1</v>
      </c>
      <c r="CD28" s="138">
        <f>VLOOKUP($BP28,'Written Exam Marks'!$H:$Q,9,FALSE)</f>
        <v>40</v>
      </c>
      <c r="CE28" s="14" t="str">
        <f t="shared" si="40"/>
        <v>Present</v>
      </c>
      <c r="CF28" s="14" t="str">
        <f t="shared" si="41"/>
        <v>P-S2_Onsite</v>
      </c>
      <c r="CG28" s="130">
        <v>4.5</v>
      </c>
      <c r="CH28" s="130">
        <v>4.5</v>
      </c>
      <c r="CI28" s="130">
        <v>8</v>
      </c>
      <c r="CJ28" s="130" t="s">
        <v>5</v>
      </c>
      <c r="CK28" s="130" t="s">
        <v>5</v>
      </c>
      <c r="CL28" s="130" t="s">
        <v>5</v>
      </c>
      <c r="CM28" s="145">
        <v>17</v>
      </c>
      <c r="CN28" s="130">
        <v>50</v>
      </c>
      <c r="CO28" s="27" t="s">
        <v>1005</v>
      </c>
      <c r="CP28" s="119" t="s">
        <v>1044</v>
      </c>
      <c r="CQ28" s="119" t="str">
        <f t="shared" si="2"/>
        <v>2025EB1100025-BDSDF112</v>
      </c>
      <c r="CR28" s="27" t="str">
        <f t="shared" si="42"/>
        <v>0 missed</v>
      </c>
      <c r="CS28" s="27" t="str">
        <f t="shared" si="43"/>
        <v>1 missed</v>
      </c>
      <c r="CT28" s="27">
        <f t="shared" si="44"/>
        <v>2</v>
      </c>
      <c r="CU28" s="27">
        <f t="shared" si="45"/>
        <v>1</v>
      </c>
      <c r="CV28" s="15">
        <f t="shared" si="46"/>
        <v>1</v>
      </c>
      <c r="CW28" s="15">
        <f t="shared" si="47"/>
        <v>0.5</v>
      </c>
      <c r="CX28" s="27" t="str">
        <f t="shared" si="48"/>
        <v>1 missed</v>
      </c>
      <c r="CY28" s="27">
        <f t="shared" si="49"/>
        <v>3</v>
      </c>
      <c r="CZ28" s="15">
        <f t="shared" si="50"/>
        <v>0.75</v>
      </c>
      <c r="DA28" s="15" t="str">
        <f t="shared" si="51"/>
        <v>Q-2 A-1 || Q Total-2, A Total-2</v>
      </c>
      <c r="DB28" s="15" t="str" cm="1">
        <f t="array" ref="DB28">IFERROR(INDEX('Attendance-Slot-1'!$Q$2:$Q$1112,MATCH(1,('Attendance-Slot-1'!$A$2:$A$1112=$C28)*('Attendance-Slot-1'!$G$2:$G$1112=DB$2),0)),"No Data")</f>
        <v>No Data</v>
      </c>
      <c r="DC28" s="15" t="str" cm="1">
        <f t="array" ref="DC28">IFERROR(INDEX('Attendance-Slot-2'!$Q$2:$Q$2595,MATCH(1,('Attendance-Slot-2'!$A$2:$A$2595=$C28)*('Attendance-Slot-2'!$G$2:$G$2595=DB$2),0)),"No Data")</f>
        <v>P-S2_Onsite</v>
      </c>
      <c r="DD28" s="139">
        <f>VLOOKUP($CQ28,'Written Exam Marks'!$H:$Q,10,FALSE)</f>
        <v>21.5</v>
      </c>
      <c r="DE28" s="139">
        <f>VLOOKUP($CQ28,'Written Exam Marks'!$H:$Q,9,FALSE)</f>
        <v>50</v>
      </c>
      <c r="DF28" s="15" t="str">
        <f t="shared" si="52"/>
        <v>Present</v>
      </c>
      <c r="DG28" s="15" t="str">
        <f t="shared" si="53"/>
        <v>P-S2_Onsite</v>
      </c>
      <c r="DH28" s="139">
        <v>95</v>
      </c>
      <c r="DI28" s="139">
        <v>95</v>
      </c>
      <c r="DJ28" s="139">
        <v>100</v>
      </c>
      <c r="DK28" s="3" t="str">
        <f t="shared" si="3"/>
        <v>P-0, A-0, No Data-4</v>
      </c>
      <c r="DL28" s="3" t="str">
        <f t="shared" si="4"/>
        <v>P-3, A-0, No Data-1</v>
      </c>
      <c r="DM28" s="1" t="str">
        <f t="shared" si="54"/>
        <v>P-S2_Onsite</v>
      </c>
      <c r="DN28" s="1" t="str">
        <f t="shared" si="55"/>
        <v>P-S2_Onsite</v>
      </c>
      <c r="DO28" s="1" t="str">
        <f t="shared" si="56"/>
        <v>No Data</v>
      </c>
      <c r="DP28" s="1" t="str">
        <f t="shared" si="57"/>
        <v>P-S2_Onsite</v>
      </c>
      <c r="DQ28" s="1" t="str">
        <f t="shared" si="58"/>
        <v>P-3, A-0, No Data-1</v>
      </c>
      <c r="DR28" s="39">
        <f t="shared" si="59"/>
        <v>0</v>
      </c>
      <c r="DS28" s="34" t="s">
        <v>7217</v>
      </c>
      <c r="DT28" s="39" t="s">
        <v>7363</v>
      </c>
      <c r="DU28" s="30" t="s">
        <v>78</v>
      </c>
      <c r="DV28" s="30"/>
    </row>
    <row r="29" spans="1:126" x14ac:dyDescent="0.25">
      <c r="A29" s="1">
        <v>26</v>
      </c>
      <c r="B29" s="1" t="s">
        <v>1000</v>
      </c>
      <c r="C29" s="1" t="s">
        <v>81</v>
      </c>
      <c r="D29" s="1" t="s">
        <v>82</v>
      </c>
      <c r="E29" s="1" t="s">
        <v>83</v>
      </c>
      <c r="F29" s="1" t="s">
        <v>7201</v>
      </c>
      <c r="G29" s="1" t="s">
        <v>3502</v>
      </c>
      <c r="H29" s="143">
        <v>6.4</v>
      </c>
      <c r="I29" s="143">
        <v>4</v>
      </c>
      <c r="J29" s="143">
        <v>8</v>
      </c>
      <c r="K29" s="143">
        <v>8</v>
      </c>
      <c r="L29" s="132">
        <v>28</v>
      </c>
      <c r="M29" s="132">
        <v>54.4</v>
      </c>
      <c r="N29" s="26">
        <v>60</v>
      </c>
      <c r="O29" s="26" t="s">
        <v>997</v>
      </c>
      <c r="P29" s="120" t="s">
        <v>1034</v>
      </c>
      <c r="Q29" s="13" t="str">
        <f t="shared" si="5"/>
        <v>2025EB1100026-BDSDF113</v>
      </c>
      <c r="R29" s="26" t="str">
        <f t="shared" si="6"/>
        <v>0 missed</v>
      </c>
      <c r="S29" s="26" t="str">
        <f t="shared" si="0"/>
        <v>0 missed</v>
      </c>
      <c r="T29" s="26">
        <f t="shared" si="7"/>
        <v>4</v>
      </c>
      <c r="U29" s="26">
        <f t="shared" si="8"/>
        <v>1</v>
      </c>
      <c r="V29" s="13">
        <f t="shared" si="9"/>
        <v>1</v>
      </c>
      <c r="W29" s="13">
        <f t="shared" si="10"/>
        <v>1</v>
      </c>
      <c r="X29" s="26" t="str">
        <f t="shared" si="11"/>
        <v>0 missed</v>
      </c>
      <c r="Y29" s="26">
        <f t="shared" si="12"/>
        <v>5</v>
      </c>
      <c r="Z29" s="13">
        <f t="shared" si="13"/>
        <v>1</v>
      </c>
      <c r="AA29" s="15" t="str">
        <f t="shared" si="14"/>
        <v>Q-4 A-1 || Q Total-4, A Total-1</v>
      </c>
      <c r="AB29" s="13" t="str" cm="1">
        <f t="array" ref="AB29">IFERROR(INDEX('Attendance-Slot-1'!$Q$2:$Q$1112,MATCH(1,('Attendance-Slot-1'!$A$2:$A$1112=$C29)*('Attendance-Slot-1'!$G$2:$G$1112=AB$2),0)),"No Data")</f>
        <v>No Data</v>
      </c>
      <c r="AC29" s="13" t="str" cm="1">
        <f t="array" ref="AC29">IFERROR(INDEX('Attendance-Slot-2'!$Q$2:$Q$2595,MATCH(1,('Attendance-Slot-2'!$A$2:$A$2595=$C29)*('Attendance-Slot-2'!$G$2:$G$2595=AB$2),0)),"No Data")</f>
        <v>P-S2_Onsite</v>
      </c>
      <c r="AD29" s="133">
        <f>VLOOKUP($Q29,'Written Exam Marks'!$H:$Q,10,FALSE)</f>
        <v>18</v>
      </c>
      <c r="AE29" s="133">
        <f>VLOOKUP($Q29,'Written Exam Marks'!$H:$Q,9,FALSE)</f>
        <v>40</v>
      </c>
      <c r="AF29" s="13" t="str">
        <f t="shared" si="15"/>
        <v>Present</v>
      </c>
      <c r="AG29" s="13" t="str">
        <f t="shared" si="16"/>
        <v>P-S2_Onsite</v>
      </c>
      <c r="AH29" s="29">
        <v>15</v>
      </c>
      <c r="AI29" s="29">
        <v>12</v>
      </c>
      <c r="AJ29" s="29">
        <v>8</v>
      </c>
      <c r="AK29" s="29">
        <v>9</v>
      </c>
      <c r="AL29" s="29">
        <v>10</v>
      </c>
      <c r="AM29" s="29">
        <v>54</v>
      </c>
      <c r="AN29" s="131">
        <v>60</v>
      </c>
      <c r="AO29" s="36" t="s">
        <v>7179</v>
      </c>
      <c r="AP29" s="116" t="s">
        <v>1050</v>
      </c>
      <c r="AQ29" s="116" t="str">
        <f t="shared" si="17"/>
        <v>2025EB1100026-BDSDF108</v>
      </c>
      <c r="AR29" s="25" t="str">
        <f t="shared" si="18"/>
        <v>0 missed</v>
      </c>
      <c r="AS29" s="25" t="str">
        <f t="shared" si="19"/>
        <v>0 missed</v>
      </c>
      <c r="AT29" s="25">
        <f t="shared" si="20"/>
        <v>3</v>
      </c>
      <c r="AU29" s="25">
        <f t="shared" si="21"/>
        <v>2</v>
      </c>
      <c r="AV29" s="10">
        <f t="shared" si="22"/>
        <v>1</v>
      </c>
      <c r="AW29" s="10">
        <f t="shared" si="23"/>
        <v>1</v>
      </c>
      <c r="AX29" s="25" t="str">
        <f t="shared" si="24"/>
        <v>0 missed</v>
      </c>
      <c r="AY29" s="25">
        <f t="shared" si="25"/>
        <v>5</v>
      </c>
      <c r="AZ29" s="10">
        <f t="shared" si="26"/>
        <v>1</v>
      </c>
      <c r="BA29" s="10" t="str">
        <f t="shared" si="27"/>
        <v>Q-3 A-2 || Q Total-3, A Total-2</v>
      </c>
      <c r="BB29" s="10" t="str" cm="1">
        <f t="array" ref="BB29">IFERROR(INDEX('Attendance-Slot-1'!$Q$2:$Q$1112,MATCH(1,('Attendance-Slot-1'!$A$2:$A$1112=$C29)*('Attendance-Slot-1'!$G$2:$G$1112=BB$2),0)),"No Data")</f>
        <v>No Data</v>
      </c>
      <c r="BC29" s="10" t="str" cm="1">
        <f t="array" ref="BC29">IFERROR(INDEX('Attendance-Slot-2'!$Q$2:$Q$2595,MATCH(1,('Attendance-Slot-2'!$A$2:$A$2595=$C29)*('Attendance-Slot-2'!$G$2:$G$2595=BB$2),0)),"No Data")</f>
        <v>P-S2_Onsite</v>
      </c>
      <c r="BD29" s="136">
        <f>VLOOKUP($AQ29,'Written Exam Marks'!$H:$Q,10,FALSE)</f>
        <v>9.5</v>
      </c>
      <c r="BE29" s="136">
        <f>VLOOKUP($AQ29,'Written Exam Marks'!$H:$Q,9,FALSE)</f>
        <v>40</v>
      </c>
      <c r="BF29" s="10" t="str">
        <f t="shared" si="28"/>
        <v>Present</v>
      </c>
      <c r="BG29" s="10" t="str">
        <f t="shared" si="29"/>
        <v>P-S2_Onsite</v>
      </c>
      <c r="BH29" s="129">
        <v>10</v>
      </c>
      <c r="BI29" s="129">
        <v>13.5</v>
      </c>
      <c r="BJ29" s="129">
        <v>15</v>
      </c>
      <c r="BK29" s="129">
        <v>19</v>
      </c>
      <c r="BL29" s="144">
        <v>57.5</v>
      </c>
      <c r="BM29" s="24">
        <v>60</v>
      </c>
      <c r="BN29" s="24" t="s">
        <v>1004</v>
      </c>
      <c r="BO29" s="118" t="s">
        <v>1063</v>
      </c>
      <c r="BP29" s="118" t="str">
        <f t="shared" si="1"/>
        <v>2025EB1100026-BDSDF114</v>
      </c>
      <c r="BQ29" s="24" t="str">
        <f t="shared" si="30"/>
        <v>0 missed</v>
      </c>
      <c r="BR29" s="24" t="str">
        <f t="shared" si="31"/>
        <v>0 missed</v>
      </c>
      <c r="BS29" s="24">
        <f t="shared" si="32"/>
        <v>3</v>
      </c>
      <c r="BT29" s="24">
        <f t="shared" si="33"/>
        <v>1</v>
      </c>
      <c r="BU29" s="14">
        <f t="shared" si="34"/>
        <v>1</v>
      </c>
      <c r="BV29" s="14">
        <f t="shared" si="35"/>
        <v>1</v>
      </c>
      <c r="BW29" s="24" t="str">
        <f t="shared" si="36"/>
        <v>0 missed</v>
      </c>
      <c r="BX29" s="24">
        <f t="shared" si="37"/>
        <v>4</v>
      </c>
      <c r="BY29" s="14">
        <f t="shared" si="38"/>
        <v>1</v>
      </c>
      <c r="BZ29" s="14" t="str">
        <f t="shared" si="39"/>
        <v>Q-3 A-1 || Q Total-3, A Total-1</v>
      </c>
      <c r="CA29" s="14" t="str" cm="1">
        <f t="array" ref="CA29">IFERROR(INDEX('Attendance-Slot-1'!$Q$2:$Q$1112,MATCH(1,('Attendance-Slot-1'!$A$2:$A$1112=$C29)*('Attendance-Slot-1'!$G$2:$G$1112=CA$2),0)),"No Data")</f>
        <v>No Data</v>
      </c>
      <c r="CB29" s="14" t="str" cm="1">
        <f t="array" ref="CB29">IFERROR(INDEX('Attendance-Slot-2'!$Q$2:$Q$2595,MATCH(1,('Attendance-Slot-2'!$A$2:$A$2595=$C29)*('Attendance-Slot-2'!$G$2:$G$2595=CA$2),0)),"No Data")</f>
        <v>P-S2_Onsite</v>
      </c>
      <c r="CC29" s="138">
        <f>VLOOKUP($BP29,'Written Exam Marks'!$H:$Q,10,FALSE)</f>
        <v>3.5</v>
      </c>
      <c r="CD29" s="138">
        <f>VLOOKUP($BP29,'Written Exam Marks'!$H:$Q,9,FALSE)</f>
        <v>40</v>
      </c>
      <c r="CE29" s="14" t="str">
        <f t="shared" si="40"/>
        <v>Present</v>
      </c>
      <c r="CF29" s="14" t="str">
        <f t="shared" si="41"/>
        <v>P-S2_Onsite</v>
      </c>
      <c r="CG29" s="130">
        <v>5</v>
      </c>
      <c r="CH29" s="130">
        <v>4.5</v>
      </c>
      <c r="CI29" s="130">
        <v>8</v>
      </c>
      <c r="CJ29" s="130">
        <v>9</v>
      </c>
      <c r="CK29" s="130">
        <v>10</v>
      </c>
      <c r="CL29" s="130" t="s">
        <v>5</v>
      </c>
      <c r="CM29" s="145">
        <v>36.5</v>
      </c>
      <c r="CN29" s="130">
        <v>50</v>
      </c>
      <c r="CO29" s="27" t="s">
        <v>1005</v>
      </c>
      <c r="CP29" s="119" t="s">
        <v>1044</v>
      </c>
      <c r="CQ29" s="119" t="str">
        <f t="shared" si="2"/>
        <v>2025EB1100026-BDSDF112</v>
      </c>
      <c r="CR29" s="27" t="str">
        <f t="shared" si="42"/>
        <v>0 missed</v>
      </c>
      <c r="CS29" s="27" t="str">
        <f t="shared" si="43"/>
        <v>0 missed</v>
      </c>
      <c r="CT29" s="27">
        <f t="shared" si="44"/>
        <v>2</v>
      </c>
      <c r="CU29" s="27">
        <f t="shared" si="45"/>
        <v>2</v>
      </c>
      <c r="CV29" s="15">
        <f t="shared" si="46"/>
        <v>1</v>
      </c>
      <c r="CW29" s="15">
        <f t="shared" si="47"/>
        <v>1</v>
      </c>
      <c r="CX29" s="27" t="str">
        <f t="shared" si="48"/>
        <v>0 missed</v>
      </c>
      <c r="CY29" s="27">
        <f t="shared" si="49"/>
        <v>4</v>
      </c>
      <c r="CZ29" s="15">
        <f t="shared" si="50"/>
        <v>1</v>
      </c>
      <c r="DA29" s="15" t="str">
        <f t="shared" si="51"/>
        <v>Q-2 A-2 || Q Total-2, A Total-2</v>
      </c>
      <c r="DB29" s="15" t="str" cm="1">
        <f t="array" ref="DB29">IFERROR(INDEX('Attendance-Slot-1'!$Q$2:$Q$1112,MATCH(1,('Attendance-Slot-1'!$A$2:$A$1112=$C29)*('Attendance-Slot-1'!$G$2:$G$1112=DB$2),0)),"No Data")</f>
        <v>No Data</v>
      </c>
      <c r="DC29" s="15" t="str" cm="1">
        <f t="array" ref="DC29">IFERROR(INDEX('Attendance-Slot-2'!$Q$2:$Q$2595,MATCH(1,('Attendance-Slot-2'!$A$2:$A$2595=$C29)*('Attendance-Slot-2'!$G$2:$G$2595=DB$2),0)),"No Data")</f>
        <v>P-S2_Onsite</v>
      </c>
      <c r="DD29" s="139">
        <f>VLOOKUP($CQ29,'Written Exam Marks'!$H:$Q,10,FALSE)</f>
        <v>20.5</v>
      </c>
      <c r="DE29" s="139">
        <f>VLOOKUP($CQ29,'Written Exam Marks'!$H:$Q,9,FALSE)</f>
        <v>50</v>
      </c>
      <c r="DF29" s="15" t="str">
        <f t="shared" si="52"/>
        <v>Present</v>
      </c>
      <c r="DG29" s="15" t="str">
        <f t="shared" si="53"/>
        <v>P-S2_Onsite</v>
      </c>
      <c r="DH29" s="139">
        <v>90</v>
      </c>
      <c r="DI29" s="139">
        <v>90</v>
      </c>
      <c r="DJ29" s="139">
        <v>100</v>
      </c>
      <c r="DK29" s="3" t="str">
        <f t="shared" si="3"/>
        <v>P-0, A-0, No Data-4</v>
      </c>
      <c r="DL29" s="3" t="str">
        <f t="shared" si="4"/>
        <v>P-4, A-0, No Data-0</v>
      </c>
      <c r="DM29" s="1" t="str">
        <f t="shared" si="54"/>
        <v>P-S2_Onsite</v>
      </c>
      <c r="DN29" s="1" t="str">
        <f t="shared" si="55"/>
        <v>P-S2_Onsite</v>
      </c>
      <c r="DO29" s="1" t="str">
        <f t="shared" si="56"/>
        <v>P-S2_Onsite</v>
      </c>
      <c r="DP29" s="1" t="str">
        <f t="shared" si="57"/>
        <v>P-S2_Onsite</v>
      </c>
      <c r="DQ29" s="1" t="str">
        <f t="shared" si="58"/>
        <v>P-4, A-0, No Data-0</v>
      </c>
      <c r="DR29" s="39">
        <f t="shared" si="59"/>
        <v>1</v>
      </c>
      <c r="DS29" s="34" t="s">
        <v>7217</v>
      </c>
      <c r="DT29" s="39" t="s">
        <v>7363</v>
      </c>
      <c r="DU29" s="30" t="s">
        <v>81</v>
      </c>
      <c r="DV29" s="30"/>
    </row>
    <row r="30" spans="1:126" x14ac:dyDescent="0.25">
      <c r="A30" s="1">
        <v>27</v>
      </c>
      <c r="B30" s="1" t="s">
        <v>1000</v>
      </c>
      <c r="C30" s="1" t="s">
        <v>84</v>
      </c>
      <c r="D30" s="1" t="s">
        <v>85</v>
      </c>
      <c r="E30" s="1" t="s">
        <v>86</v>
      </c>
      <c r="F30" s="1" t="s">
        <v>7201</v>
      </c>
      <c r="G30" s="1" t="s">
        <v>3503</v>
      </c>
      <c r="H30" s="143">
        <v>6.4</v>
      </c>
      <c r="I30" s="143">
        <v>7.2</v>
      </c>
      <c r="J30" s="143" t="s">
        <v>5</v>
      </c>
      <c r="K30" s="143" t="s">
        <v>5</v>
      </c>
      <c r="L30" s="132" t="s">
        <v>5</v>
      </c>
      <c r="M30" s="132">
        <v>13.6</v>
      </c>
      <c r="N30" s="26">
        <v>60</v>
      </c>
      <c r="O30" s="26" t="s">
        <v>997</v>
      </c>
      <c r="P30" s="120" t="s">
        <v>1034</v>
      </c>
      <c r="Q30" s="13" t="str">
        <f t="shared" si="5"/>
        <v>2025EB1100027-BDSDF113</v>
      </c>
      <c r="R30" s="26" t="str">
        <f t="shared" si="6"/>
        <v>2 missed</v>
      </c>
      <c r="S30" s="26" t="str">
        <f t="shared" si="0"/>
        <v>1 missed</v>
      </c>
      <c r="T30" s="26">
        <f t="shared" si="7"/>
        <v>2</v>
      </c>
      <c r="U30" s="26">
        <f t="shared" si="8"/>
        <v>0</v>
      </c>
      <c r="V30" s="13">
        <f t="shared" si="9"/>
        <v>0.5</v>
      </c>
      <c r="W30" s="13">
        <f t="shared" si="10"/>
        <v>0</v>
      </c>
      <c r="X30" s="26" t="str">
        <f t="shared" si="11"/>
        <v>3 missed</v>
      </c>
      <c r="Y30" s="26">
        <f t="shared" si="12"/>
        <v>2</v>
      </c>
      <c r="Z30" s="13">
        <f t="shared" si="13"/>
        <v>0.4</v>
      </c>
      <c r="AA30" s="15" t="str">
        <f t="shared" si="14"/>
        <v>Q-2 A-0 || Q Total-4, A Total-1</v>
      </c>
      <c r="AB30" s="13" t="str" cm="1">
        <f t="array" ref="AB30">IFERROR(INDEX('Attendance-Slot-1'!$Q$2:$Q$1112,MATCH(1,('Attendance-Slot-1'!$A$2:$A$1112=$C30)*('Attendance-Slot-1'!$G$2:$G$1112=AB$2),0)),"No Data")</f>
        <v>No Data</v>
      </c>
      <c r="AC30" s="13" t="str" cm="1">
        <f t="array" ref="AC30">IFERROR(INDEX('Attendance-Slot-2'!$Q$2:$Q$2595,MATCH(1,('Attendance-Slot-2'!$A$2:$A$2595=$C30)*('Attendance-Slot-2'!$G$2:$G$2595=AB$2),0)),"No Data")</f>
        <v>A-S2_Onsite</v>
      </c>
      <c r="AD30" s="133" t="e">
        <f>VLOOKUP($Q30,'Written Exam Marks'!$H:$Q,10,FALSE)</f>
        <v>#N/A</v>
      </c>
      <c r="AE30" s="133" t="e">
        <f>VLOOKUP($Q30,'Written Exam Marks'!$H:$Q,9,FALSE)</f>
        <v>#N/A</v>
      </c>
      <c r="AF30" s="13" t="str">
        <f t="shared" si="15"/>
        <v>Absent</v>
      </c>
      <c r="AG30" s="13" t="str">
        <f t="shared" si="16"/>
        <v>A-S2_Onsite</v>
      </c>
      <c r="AH30" s="29" t="s">
        <v>5</v>
      </c>
      <c r="AI30" s="29" t="s">
        <v>5</v>
      </c>
      <c r="AJ30" s="29">
        <v>9.3333333330000006</v>
      </c>
      <c r="AK30" s="29">
        <v>10</v>
      </c>
      <c r="AL30" s="29" t="s">
        <v>5</v>
      </c>
      <c r="AM30" s="29">
        <v>19.333333332999999</v>
      </c>
      <c r="AN30" s="131">
        <v>60</v>
      </c>
      <c r="AO30" s="36" t="s">
        <v>7179</v>
      </c>
      <c r="AP30" s="116" t="s">
        <v>1050</v>
      </c>
      <c r="AQ30" s="116" t="str">
        <f t="shared" si="17"/>
        <v>2025EB1100027-BDSDF108</v>
      </c>
      <c r="AR30" s="25" t="str">
        <f t="shared" si="18"/>
        <v>1 missed</v>
      </c>
      <c r="AS30" s="25" t="str">
        <f t="shared" si="19"/>
        <v>2 missed</v>
      </c>
      <c r="AT30" s="25">
        <f t="shared" si="20"/>
        <v>2</v>
      </c>
      <c r="AU30" s="25">
        <f t="shared" si="21"/>
        <v>0</v>
      </c>
      <c r="AV30" s="10">
        <f t="shared" si="22"/>
        <v>0.66666666666666663</v>
      </c>
      <c r="AW30" s="10">
        <f t="shared" si="23"/>
        <v>0</v>
      </c>
      <c r="AX30" s="25" t="str">
        <f t="shared" si="24"/>
        <v>3 missed</v>
      </c>
      <c r="AY30" s="25">
        <f t="shared" si="25"/>
        <v>2</v>
      </c>
      <c r="AZ30" s="10">
        <f t="shared" si="26"/>
        <v>0.4</v>
      </c>
      <c r="BA30" s="10" t="str">
        <f t="shared" si="27"/>
        <v>Q-2 A-0 || Q Total-3, A Total-2</v>
      </c>
      <c r="BB30" s="10" t="str" cm="1">
        <f t="array" ref="BB30">IFERROR(INDEX('Attendance-Slot-1'!$Q$2:$Q$1112,MATCH(1,('Attendance-Slot-1'!$A$2:$A$1112=$C30)*('Attendance-Slot-1'!$G$2:$G$1112=BB$2),0)),"No Data")</f>
        <v>No Data</v>
      </c>
      <c r="BC30" s="10" t="str" cm="1">
        <f t="array" ref="BC30">IFERROR(INDEX('Attendance-Slot-2'!$Q$2:$Q$2595,MATCH(1,('Attendance-Slot-2'!$A$2:$A$2595=$C30)*('Attendance-Slot-2'!$G$2:$G$2595=BB$2),0)),"No Data")</f>
        <v>A-S2_Onsite</v>
      </c>
      <c r="BD30" s="136" t="e">
        <f>VLOOKUP($AQ30,'Written Exam Marks'!$H:$Q,10,FALSE)</f>
        <v>#N/A</v>
      </c>
      <c r="BE30" s="136" t="e">
        <f>VLOOKUP($AQ30,'Written Exam Marks'!$H:$Q,9,FALSE)</f>
        <v>#N/A</v>
      </c>
      <c r="BF30" s="10" t="str">
        <f t="shared" si="28"/>
        <v>Absent</v>
      </c>
      <c r="BG30" s="10" t="str">
        <f t="shared" si="29"/>
        <v>A-S2_Onsite</v>
      </c>
      <c r="BH30" s="129">
        <v>9</v>
      </c>
      <c r="BI30" s="129" t="s">
        <v>5</v>
      </c>
      <c r="BJ30" s="129">
        <v>15</v>
      </c>
      <c r="BK30" s="129" t="s">
        <v>5</v>
      </c>
      <c r="BL30" s="144">
        <v>24</v>
      </c>
      <c r="BM30" s="24">
        <v>60</v>
      </c>
      <c r="BN30" s="24" t="s">
        <v>1004</v>
      </c>
      <c r="BO30" s="118" t="s">
        <v>1063</v>
      </c>
      <c r="BP30" s="118" t="str">
        <f t="shared" si="1"/>
        <v>2025EB1100027-BDSDF114</v>
      </c>
      <c r="BQ30" s="24" t="str">
        <f t="shared" si="30"/>
        <v>1 missed</v>
      </c>
      <c r="BR30" s="24" t="str">
        <f t="shared" si="31"/>
        <v>1 missed</v>
      </c>
      <c r="BS30" s="24">
        <f t="shared" si="32"/>
        <v>2</v>
      </c>
      <c r="BT30" s="24">
        <f t="shared" si="33"/>
        <v>0</v>
      </c>
      <c r="BU30" s="14">
        <f t="shared" si="34"/>
        <v>0.66666666666666663</v>
      </c>
      <c r="BV30" s="14">
        <f t="shared" si="35"/>
        <v>0</v>
      </c>
      <c r="BW30" s="24" t="str">
        <f t="shared" si="36"/>
        <v>2 missed</v>
      </c>
      <c r="BX30" s="24">
        <f t="shared" si="37"/>
        <v>2</v>
      </c>
      <c r="BY30" s="14">
        <f t="shared" si="38"/>
        <v>0.5</v>
      </c>
      <c r="BZ30" s="14" t="str">
        <f t="shared" si="39"/>
        <v>Q-2 A-0 || Q Total-3, A Total-1</v>
      </c>
      <c r="CA30" s="14" t="str" cm="1">
        <f t="array" ref="CA30">IFERROR(INDEX('Attendance-Slot-1'!$Q$2:$Q$1112,MATCH(1,('Attendance-Slot-1'!$A$2:$A$1112=$C30)*('Attendance-Slot-1'!$G$2:$G$1112=CA$2),0)),"No Data")</f>
        <v>No Data</v>
      </c>
      <c r="CB30" s="14" t="str" cm="1">
        <f t="array" ref="CB30">IFERROR(INDEX('Attendance-Slot-2'!$Q$2:$Q$2595,MATCH(1,('Attendance-Slot-2'!$A$2:$A$2595=$C30)*('Attendance-Slot-2'!$G$2:$G$2595=CA$2),0)),"No Data")</f>
        <v>A-S2_Onsite</v>
      </c>
      <c r="CC30" s="138" t="e">
        <f>VLOOKUP($BP30,'Written Exam Marks'!$H:$Q,10,FALSE)</f>
        <v>#N/A</v>
      </c>
      <c r="CD30" s="138" t="e">
        <f>VLOOKUP($BP30,'Written Exam Marks'!$H:$Q,9,FALSE)</f>
        <v>#N/A</v>
      </c>
      <c r="CE30" s="14" t="str">
        <f t="shared" si="40"/>
        <v>Absent</v>
      </c>
      <c r="CF30" s="14" t="str">
        <f t="shared" si="41"/>
        <v>A-S2_Onsite</v>
      </c>
      <c r="CG30" s="130">
        <v>2</v>
      </c>
      <c r="CH30" s="130" t="s">
        <v>5</v>
      </c>
      <c r="CI30" s="130">
        <v>9</v>
      </c>
      <c r="CJ30" s="130" t="s">
        <v>5</v>
      </c>
      <c r="CK30" s="130" t="s">
        <v>5</v>
      </c>
      <c r="CL30" s="130" t="s">
        <v>5</v>
      </c>
      <c r="CM30" s="145">
        <v>11</v>
      </c>
      <c r="CN30" s="130">
        <v>50</v>
      </c>
      <c r="CO30" s="27" t="s">
        <v>1005</v>
      </c>
      <c r="CP30" s="119" t="s">
        <v>1044</v>
      </c>
      <c r="CQ30" s="119" t="str">
        <f t="shared" si="2"/>
        <v>2025EB1100027-BDSDF112</v>
      </c>
      <c r="CR30" s="27" t="str">
        <f t="shared" si="42"/>
        <v>1 missed</v>
      </c>
      <c r="CS30" s="27" t="str">
        <f t="shared" si="43"/>
        <v>1 missed</v>
      </c>
      <c r="CT30" s="27">
        <f t="shared" si="44"/>
        <v>1</v>
      </c>
      <c r="CU30" s="27">
        <f t="shared" si="45"/>
        <v>1</v>
      </c>
      <c r="CV30" s="15">
        <f t="shared" si="46"/>
        <v>0.5</v>
      </c>
      <c r="CW30" s="15">
        <f t="shared" si="47"/>
        <v>0.5</v>
      </c>
      <c r="CX30" s="27" t="str">
        <f t="shared" si="48"/>
        <v>2 missed</v>
      </c>
      <c r="CY30" s="27">
        <f t="shared" si="49"/>
        <v>2</v>
      </c>
      <c r="CZ30" s="15">
        <f t="shared" si="50"/>
        <v>0.5</v>
      </c>
      <c r="DA30" s="15" t="str">
        <f t="shared" si="51"/>
        <v>Q-1 A-1 || Q Total-2, A Total-2</v>
      </c>
      <c r="DB30" s="15" t="str" cm="1">
        <f t="array" ref="DB30">IFERROR(INDEX('Attendance-Slot-1'!$Q$2:$Q$1112,MATCH(1,('Attendance-Slot-1'!$A$2:$A$1112=$C30)*('Attendance-Slot-1'!$G$2:$G$1112=DB$2),0)),"No Data")</f>
        <v>No Data</v>
      </c>
      <c r="DC30" s="15" t="str" cm="1">
        <f t="array" ref="DC30">IFERROR(INDEX('Attendance-Slot-2'!$Q$2:$Q$2595,MATCH(1,('Attendance-Slot-2'!$A$2:$A$2595=$C30)*('Attendance-Slot-2'!$G$2:$G$2595=DB$2),0)),"No Data")</f>
        <v>A-S2_Onsite</v>
      </c>
      <c r="DD30" s="139" t="e">
        <f>VLOOKUP($CQ30,'Written Exam Marks'!$H:$Q,10,FALSE)</f>
        <v>#N/A</v>
      </c>
      <c r="DE30" s="139" t="e">
        <f>VLOOKUP($CQ30,'Written Exam Marks'!$H:$Q,9,FALSE)</f>
        <v>#N/A</v>
      </c>
      <c r="DF30" s="15" t="str">
        <f t="shared" si="52"/>
        <v>Absent</v>
      </c>
      <c r="DG30" s="15" t="str">
        <f t="shared" si="53"/>
        <v>A-S2_Onsite</v>
      </c>
      <c r="DH30" s="139">
        <v>90</v>
      </c>
      <c r="DI30" s="139">
        <v>90</v>
      </c>
      <c r="DJ30" s="139">
        <v>100</v>
      </c>
      <c r="DK30" s="3" t="str">
        <f t="shared" si="3"/>
        <v>P-0, A-0, No Data-4</v>
      </c>
      <c r="DL30" s="3" t="str">
        <f t="shared" si="4"/>
        <v>P-0, A-4, No Data-0</v>
      </c>
      <c r="DM30" s="1" t="str">
        <f t="shared" si="54"/>
        <v>A-S2_Onsite</v>
      </c>
      <c r="DN30" s="1" t="str">
        <f t="shared" si="55"/>
        <v>A-S2_Onsite</v>
      </c>
      <c r="DO30" s="1" t="str">
        <f t="shared" si="56"/>
        <v>A-S2_Onsite</v>
      </c>
      <c r="DP30" s="1" t="str">
        <f t="shared" si="57"/>
        <v>A-S2_Onsite</v>
      </c>
      <c r="DQ30" s="1" t="str">
        <f t="shared" si="58"/>
        <v>P-0, A-4, No Data-0</v>
      </c>
      <c r="DR30" s="39">
        <f t="shared" si="59"/>
        <v>0</v>
      </c>
      <c r="DS30" s="34" t="s">
        <v>7217</v>
      </c>
      <c r="DT30" s="39" t="s">
        <v>1098</v>
      </c>
      <c r="DU30" s="30" t="s">
        <v>84</v>
      </c>
      <c r="DV30" s="30" t="s">
        <v>1098</v>
      </c>
    </row>
    <row r="31" spans="1:126" x14ac:dyDescent="0.25">
      <c r="A31" s="1">
        <v>28</v>
      </c>
      <c r="B31" s="1" t="s">
        <v>1000</v>
      </c>
      <c r="C31" s="1" t="s">
        <v>87</v>
      </c>
      <c r="D31" s="1" t="s">
        <v>88</v>
      </c>
      <c r="E31" s="1" t="s">
        <v>89</v>
      </c>
      <c r="F31" s="1" t="s">
        <v>7201</v>
      </c>
      <c r="G31" s="1" t="s">
        <v>3504</v>
      </c>
      <c r="H31" s="143" t="s">
        <v>5</v>
      </c>
      <c r="I31" s="143" t="s">
        <v>5</v>
      </c>
      <c r="J31" s="143" t="s">
        <v>5</v>
      </c>
      <c r="K31" s="143" t="s">
        <v>5</v>
      </c>
      <c r="L31" s="132" t="s">
        <v>5</v>
      </c>
      <c r="M31" s="132">
        <v>1.6</v>
      </c>
      <c r="N31" s="26">
        <v>60</v>
      </c>
      <c r="O31" s="26" t="s">
        <v>997</v>
      </c>
      <c r="P31" s="120" t="s">
        <v>1034</v>
      </c>
      <c r="Q31" s="13" t="str">
        <f t="shared" si="5"/>
        <v>2025EB1100028-BDSDF113</v>
      </c>
      <c r="R31" s="26" t="str">
        <f t="shared" si="6"/>
        <v>4 missed</v>
      </c>
      <c r="S31" s="26" t="str">
        <f t="shared" si="0"/>
        <v>1 missed</v>
      </c>
      <c r="T31" s="26">
        <f t="shared" si="7"/>
        <v>0</v>
      </c>
      <c r="U31" s="26">
        <f t="shared" si="8"/>
        <v>0</v>
      </c>
      <c r="V31" s="13">
        <f t="shared" si="9"/>
        <v>0</v>
      </c>
      <c r="W31" s="13">
        <f t="shared" si="10"/>
        <v>0</v>
      </c>
      <c r="X31" s="26" t="str">
        <f t="shared" si="11"/>
        <v>5 missed</v>
      </c>
      <c r="Y31" s="26">
        <f t="shared" si="12"/>
        <v>0</v>
      </c>
      <c r="Z31" s="13">
        <f t="shared" si="13"/>
        <v>0</v>
      </c>
      <c r="AA31" s="15" t="str">
        <f t="shared" si="14"/>
        <v>Q-0 A-0 || Q Total-4, A Total-1</v>
      </c>
      <c r="AB31" s="13" t="str" cm="1">
        <f t="array" ref="AB31">IFERROR(INDEX('Attendance-Slot-1'!$Q$2:$Q$1112,MATCH(1,('Attendance-Slot-1'!$A$2:$A$1112=$C31)*('Attendance-Slot-1'!$G$2:$G$1112=AB$2),0)),"No Data")</f>
        <v>No Data</v>
      </c>
      <c r="AC31" s="13" t="str" cm="1">
        <f t="array" ref="AC31">IFERROR(INDEX('Attendance-Slot-2'!$Q$2:$Q$2595,MATCH(1,('Attendance-Slot-2'!$A$2:$A$2595=$C31)*('Attendance-Slot-2'!$G$2:$G$2595=AB$2),0)),"No Data")</f>
        <v>A-S2_Onsite</v>
      </c>
      <c r="AD31" s="133" t="e">
        <f>VLOOKUP($Q31,'Written Exam Marks'!$H:$Q,10,FALSE)</f>
        <v>#N/A</v>
      </c>
      <c r="AE31" s="133" t="e">
        <f>VLOOKUP($Q31,'Written Exam Marks'!$H:$Q,9,FALSE)</f>
        <v>#N/A</v>
      </c>
      <c r="AF31" s="13" t="str">
        <f t="shared" si="15"/>
        <v>Absent</v>
      </c>
      <c r="AG31" s="13" t="str">
        <f t="shared" si="16"/>
        <v>A-S2_Onsite</v>
      </c>
      <c r="AH31" s="29" t="s">
        <v>5</v>
      </c>
      <c r="AI31" s="29" t="s">
        <v>5</v>
      </c>
      <c r="AJ31" s="29" t="s">
        <v>5</v>
      </c>
      <c r="AK31" s="29" t="s">
        <v>5</v>
      </c>
      <c r="AL31" s="29" t="s">
        <v>5</v>
      </c>
      <c r="AM31" s="29">
        <v>0</v>
      </c>
      <c r="AN31" s="131">
        <v>60</v>
      </c>
      <c r="AO31" s="36" t="s">
        <v>7179</v>
      </c>
      <c r="AP31" s="116" t="s">
        <v>1050</v>
      </c>
      <c r="AQ31" s="116" t="str">
        <f t="shared" si="17"/>
        <v>2025EB1100028-BDSDF108</v>
      </c>
      <c r="AR31" s="25" t="str">
        <f t="shared" si="18"/>
        <v>3 missed</v>
      </c>
      <c r="AS31" s="25" t="str">
        <f t="shared" si="19"/>
        <v>2 missed</v>
      </c>
      <c r="AT31" s="25">
        <f t="shared" si="20"/>
        <v>0</v>
      </c>
      <c r="AU31" s="25">
        <f t="shared" si="21"/>
        <v>0</v>
      </c>
      <c r="AV31" s="10">
        <f t="shared" si="22"/>
        <v>0</v>
      </c>
      <c r="AW31" s="10">
        <f t="shared" si="23"/>
        <v>0</v>
      </c>
      <c r="AX31" s="25" t="str">
        <f t="shared" si="24"/>
        <v>5 missed</v>
      </c>
      <c r="AY31" s="25">
        <f t="shared" si="25"/>
        <v>0</v>
      </c>
      <c r="AZ31" s="10">
        <f t="shared" si="26"/>
        <v>0</v>
      </c>
      <c r="BA31" s="10" t="str">
        <f t="shared" si="27"/>
        <v>Q-0 A-0 || Q Total-3, A Total-2</v>
      </c>
      <c r="BB31" s="10" t="str" cm="1">
        <f t="array" ref="BB31">IFERROR(INDEX('Attendance-Slot-1'!$Q$2:$Q$1112,MATCH(1,('Attendance-Slot-1'!$A$2:$A$1112=$C31)*('Attendance-Slot-1'!$G$2:$G$1112=BB$2),0)),"No Data")</f>
        <v>No Data</v>
      </c>
      <c r="BC31" s="10" t="str" cm="1">
        <f t="array" ref="BC31">IFERROR(INDEX('Attendance-Slot-2'!$Q$2:$Q$2595,MATCH(1,('Attendance-Slot-2'!$A$2:$A$2595=$C31)*('Attendance-Slot-2'!$G$2:$G$2595=BB$2),0)),"No Data")</f>
        <v>A-S2_Onsite</v>
      </c>
      <c r="BD31" s="136" t="e">
        <f>VLOOKUP($AQ31,'Written Exam Marks'!$H:$Q,10,FALSE)</f>
        <v>#N/A</v>
      </c>
      <c r="BE31" s="136" t="e">
        <f>VLOOKUP($AQ31,'Written Exam Marks'!$H:$Q,9,FALSE)</f>
        <v>#N/A</v>
      </c>
      <c r="BF31" s="10" t="str">
        <f t="shared" si="28"/>
        <v>Absent</v>
      </c>
      <c r="BG31" s="10" t="str">
        <f t="shared" si="29"/>
        <v>A-S2_Onsite</v>
      </c>
      <c r="BH31" s="129" t="s">
        <v>5</v>
      </c>
      <c r="BI31" s="129" t="s">
        <v>5</v>
      </c>
      <c r="BJ31" s="129" t="s">
        <v>5</v>
      </c>
      <c r="BK31" s="129" t="s">
        <v>5</v>
      </c>
      <c r="BL31" s="144">
        <v>0</v>
      </c>
      <c r="BM31" s="24">
        <v>60</v>
      </c>
      <c r="BN31" s="24" t="s">
        <v>1004</v>
      </c>
      <c r="BO31" s="118" t="s">
        <v>1063</v>
      </c>
      <c r="BP31" s="118" t="str">
        <f t="shared" si="1"/>
        <v>2025EB1100028-BDSDF114</v>
      </c>
      <c r="BQ31" s="24" t="str">
        <f t="shared" si="30"/>
        <v>3 missed</v>
      </c>
      <c r="BR31" s="24" t="str">
        <f t="shared" si="31"/>
        <v>1 missed</v>
      </c>
      <c r="BS31" s="24">
        <f t="shared" si="32"/>
        <v>0</v>
      </c>
      <c r="BT31" s="24">
        <f t="shared" si="33"/>
        <v>0</v>
      </c>
      <c r="BU31" s="14">
        <f t="shared" si="34"/>
        <v>0</v>
      </c>
      <c r="BV31" s="14">
        <f t="shared" si="35"/>
        <v>0</v>
      </c>
      <c r="BW31" s="24" t="str">
        <f t="shared" si="36"/>
        <v>4 missed</v>
      </c>
      <c r="BX31" s="24">
        <f t="shared" si="37"/>
        <v>0</v>
      </c>
      <c r="BY31" s="14">
        <f t="shared" si="38"/>
        <v>0</v>
      </c>
      <c r="BZ31" s="14" t="str">
        <f t="shared" si="39"/>
        <v>Q-0 A-0 || Q Total-3, A Total-1</v>
      </c>
      <c r="CA31" s="14" t="str" cm="1">
        <f t="array" ref="CA31">IFERROR(INDEX('Attendance-Slot-1'!$Q$2:$Q$1112,MATCH(1,('Attendance-Slot-1'!$A$2:$A$1112=$C31)*('Attendance-Slot-1'!$G$2:$G$1112=CA$2),0)),"No Data")</f>
        <v>No Data</v>
      </c>
      <c r="CB31" s="14" t="str" cm="1">
        <f t="array" ref="CB31">IFERROR(INDEX('Attendance-Slot-2'!$Q$2:$Q$2595,MATCH(1,('Attendance-Slot-2'!$A$2:$A$2595=$C31)*('Attendance-Slot-2'!$G$2:$G$2595=CA$2),0)),"No Data")</f>
        <v>A-S2_Onsite</v>
      </c>
      <c r="CC31" s="138" t="e">
        <f>VLOOKUP($BP31,'Written Exam Marks'!$H:$Q,10,FALSE)</f>
        <v>#N/A</v>
      </c>
      <c r="CD31" s="138" t="e">
        <f>VLOOKUP($BP31,'Written Exam Marks'!$H:$Q,9,FALSE)</f>
        <v>#N/A</v>
      </c>
      <c r="CE31" s="14" t="str">
        <f t="shared" si="40"/>
        <v>Absent</v>
      </c>
      <c r="CF31" s="14" t="str">
        <f t="shared" si="41"/>
        <v>A-S2_Onsite</v>
      </c>
      <c r="CG31" s="130" t="s">
        <v>5</v>
      </c>
      <c r="CH31" s="130" t="s">
        <v>5</v>
      </c>
      <c r="CI31" s="130" t="s">
        <v>5</v>
      </c>
      <c r="CJ31" s="130" t="s">
        <v>5</v>
      </c>
      <c r="CK31" s="130" t="s">
        <v>5</v>
      </c>
      <c r="CL31" s="130" t="s">
        <v>5</v>
      </c>
      <c r="CM31" s="145">
        <v>0</v>
      </c>
      <c r="CN31" s="130">
        <v>50</v>
      </c>
      <c r="CO31" s="27" t="s">
        <v>1005</v>
      </c>
      <c r="CP31" s="119" t="s">
        <v>1044</v>
      </c>
      <c r="CQ31" s="119" t="str">
        <f t="shared" si="2"/>
        <v>2025EB1100028-BDSDF112</v>
      </c>
      <c r="CR31" s="27" t="str">
        <f t="shared" si="42"/>
        <v>2 missed</v>
      </c>
      <c r="CS31" s="27" t="str">
        <f t="shared" si="43"/>
        <v>2 missed</v>
      </c>
      <c r="CT31" s="27">
        <f t="shared" si="44"/>
        <v>0</v>
      </c>
      <c r="CU31" s="27">
        <f t="shared" si="45"/>
        <v>0</v>
      </c>
      <c r="CV31" s="15">
        <f t="shared" si="46"/>
        <v>0</v>
      </c>
      <c r="CW31" s="15">
        <f t="shared" si="47"/>
        <v>0</v>
      </c>
      <c r="CX31" s="27" t="str">
        <f t="shared" si="48"/>
        <v>4 missed</v>
      </c>
      <c r="CY31" s="27">
        <f t="shared" si="49"/>
        <v>0</v>
      </c>
      <c r="CZ31" s="15">
        <f t="shared" si="50"/>
        <v>0</v>
      </c>
      <c r="DA31" s="15" t="str">
        <f t="shared" si="51"/>
        <v>Q-0 A-0 || Q Total-2, A Total-2</v>
      </c>
      <c r="DB31" s="15" t="str" cm="1">
        <f t="array" ref="DB31">IFERROR(INDEX('Attendance-Slot-1'!$Q$2:$Q$1112,MATCH(1,('Attendance-Slot-1'!$A$2:$A$1112=$C31)*('Attendance-Slot-1'!$G$2:$G$1112=DB$2),0)),"No Data")</f>
        <v>No Data</v>
      </c>
      <c r="DC31" s="15" t="str" cm="1">
        <f t="array" ref="DC31">IFERROR(INDEX('Attendance-Slot-2'!$Q$2:$Q$2595,MATCH(1,('Attendance-Slot-2'!$A$2:$A$2595=$C31)*('Attendance-Slot-2'!$G$2:$G$2595=DB$2),0)),"No Data")</f>
        <v>A-S2_Onsite</v>
      </c>
      <c r="DD31" s="139" t="e">
        <f>VLOOKUP($CQ31,'Written Exam Marks'!$H:$Q,10,FALSE)</f>
        <v>#N/A</v>
      </c>
      <c r="DE31" s="139" t="e">
        <f>VLOOKUP($CQ31,'Written Exam Marks'!$H:$Q,9,FALSE)</f>
        <v>#N/A</v>
      </c>
      <c r="DF31" s="15" t="str">
        <f t="shared" si="52"/>
        <v>Absent</v>
      </c>
      <c r="DG31" s="15" t="str">
        <f t="shared" si="53"/>
        <v>A-S2_Onsite</v>
      </c>
      <c r="DH31" s="139" t="s">
        <v>5</v>
      </c>
      <c r="DI31" s="139">
        <v>0</v>
      </c>
      <c r="DJ31" s="139">
        <v>100</v>
      </c>
      <c r="DK31" s="3" t="str">
        <f t="shared" si="3"/>
        <v>P-0, A-0, No Data-4</v>
      </c>
      <c r="DL31" s="3" t="str">
        <f t="shared" si="4"/>
        <v>P-0, A-4, No Data-0</v>
      </c>
      <c r="DM31" s="1" t="str">
        <f t="shared" si="54"/>
        <v>A-S2_Onsite</v>
      </c>
      <c r="DN31" s="1" t="str">
        <f t="shared" si="55"/>
        <v>A-S2_Onsite</v>
      </c>
      <c r="DO31" s="1" t="str">
        <f t="shared" si="56"/>
        <v>A-S2_Onsite</v>
      </c>
      <c r="DP31" s="1" t="str">
        <f t="shared" si="57"/>
        <v>A-S2_Onsite</v>
      </c>
      <c r="DQ31" s="1" t="str">
        <f t="shared" si="58"/>
        <v>P-0, A-4, No Data-0</v>
      </c>
      <c r="DR31" s="39">
        <f t="shared" si="59"/>
        <v>0</v>
      </c>
      <c r="DS31" s="34" t="s">
        <v>7218</v>
      </c>
      <c r="DT31" s="39" t="s">
        <v>1098</v>
      </c>
      <c r="DU31" s="30" t="s">
        <v>87</v>
      </c>
      <c r="DV31" s="30" t="s">
        <v>7218</v>
      </c>
    </row>
    <row r="32" spans="1:126" x14ac:dyDescent="0.25">
      <c r="A32" s="1">
        <v>29</v>
      </c>
      <c r="B32" s="1" t="s">
        <v>1000</v>
      </c>
      <c r="C32" s="1" t="s">
        <v>90</v>
      </c>
      <c r="D32" s="1" t="s">
        <v>91</v>
      </c>
      <c r="E32" s="1" t="s">
        <v>92</v>
      </c>
      <c r="F32" s="1" t="s">
        <v>7201</v>
      </c>
      <c r="G32" s="1" t="s">
        <v>3505</v>
      </c>
      <c r="H32" s="143">
        <v>8</v>
      </c>
      <c r="I32" s="143">
        <v>5.6</v>
      </c>
      <c r="J32" s="143" t="s">
        <v>5</v>
      </c>
      <c r="K32" s="143">
        <v>8</v>
      </c>
      <c r="L32" s="132" t="s">
        <v>5</v>
      </c>
      <c r="M32" s="132">
        <v>21.6</v>
      </c>
      <c r="N32" s="26">
        <v>60</v>
      </c>
      <c r="O32" s="26" t="s">
        <v>997</v>
      </c>
      <c r="P32" s="120" t="s">
        <v>1034</v>
      </c>
      <c r="Q32" s="13" t="str">
        <f t="shared" si="5"/>
        <v>2025EB1100029-BDSDF113</v>
      </c>
      <c r="R32" s="26" t="str">
        <f t="shared" si="6"/>
        <v>1 missed</v>
      </c>
      <c r="S32" s="26" t="str">
        <f t="shared" si="0"/>
        <v>1 missed</v>
      </c>
      <c r="T32" s="26">
        <f t="shared" si="7"/>
        <v>3</v>
      </c>
      <c r="U32" s="26">
        <f t="shared" si="8"/>
        <v>0</v>
      </c>
      <c r="V32" s="13">
        <f t="shared" si="9"/>
        <v>0.75</v>
      </c>
      <c r="W32" s="13">
        <f t="shared" si="10"/>
        <v>0</v>
      </c>
      <c r="X32" s="26" t="str">
        <f t="shared" si="11"/>
        <v>2 missed</v>
      </c>
      <c r="Y32" s="26">
        <f t="shared" si="12"/>
        <v>3</v>
      </c>
      <c r="Z32" s="13">
        <f t="shared" si="13"/>
        <v>0.6</v>
      </c>
      <c r="AA32" s="15" t="str">
        <f t="shared" si="14"/>
        <v>Q-3 A-0 || Q Total-4, A Total-1</v>
      </c>
      <c r="AB32" s="13" t="str" cm="1">
        <f t="array" ref="AB32">IFERROR(INDEX('Attendance-Slot-1'!$Q$2:$Q$1112,MATCH(1,('Attendance-Slot-1'!$A$2:$A$1112=$C32)*('Attendance-Slot-1'!$G$2:$G$1112=AB$2),0)),"No Data")</f>
        <v>No Data</v>
      </c>
      <c r="AC32" s="13" t="str" cm="1">
        <f t="array" ref="AC32">IFERROR(INDEX('Attendance-Slot-2'!$Q$2:$Q$2595,MATCH(1,('Attendance-Slot-2'!$A$2:$A$2595=$C32)*('Attendance-Slot-2'!$G$2:$G$2595=AB$2),0)),"No Data")</f>
        <v>P-S2_Onsite</v>
      </c>
      <c r="AD32" s="133">
        <f>VLOOKUP($Q32,'Written Exam Marks'!$H:$Q,10,FALSE)</f>
        <v>25</v>
      </c>
      <c r="AE32" s="133">
        <f>VLOOKUP($Q32,'Written Exam Marks'!$H:$Q,9,FALSE)</f>
        <v>40</v>
      </c>
      <c r="AF32" s="13" t="str">
        <f t="shared" si="15"/>
        <v>Present</v>
      </c>
      <c r="AG32" s="13" t="str">
        <f t="shared" si="16"/>
        <v>P-S2_Onsite</v>
      </c>
      <c r="AH32" s="29">
        <v>15</v>
      </c>
      <c r="AI32" s="29">
        <v>10.5</v>
      </c>
      <c r="AJ32" s="29">
        <v>8.6666666669999994</v>
      </c>
      <c r="AK32" s="29">
        <v>10</v>
      </c>
      <c r="AL32" s="29" t="s">
        <v>5</v>
      </c>
      <c r="AM32" s="29">
        <v>44.166666667000001</v>
      </c>
      <c r="AN32" s="131">
        <v>60</v>
      </c>
      <c r="AO32" s="36" t="s">
        <v>7179</v>
      </c>
      <c r="AP32" s="116" t="s">
        <v>1050</v>
      </c>
      <c r="AQ32" s="116" t="str">
        <f t="shared" si="17"/>
        <v>2025EB1100029-BDSDF108</v>
      </c>
      <c r="AR32" s="25" t="str">
        <f t="shared" si="18"/>
        <v>1 missed</v>
      </c>
      <c r="AS32" s="25" t="str">
        <f t="shared" si="19"/>
        <v>0 missed</v>
      </c>
      <c r="AT32" s="25">
        <f t="shared" si="20"/>
        <v>2</v>
      </c>
      <c r="AU32" s="25">
        <f t="shared" si="21"/>
        <v>2</v>
      </c>
      <c r="AV32" s="10">
        <f t="shared" si="22"/>
        <v>0.66666666666666663</v>
      </c>
      <c r="AW32" s="10">
        <f t="shared" si="23"/>
        <v>1</v>
      </c>
      <c r="AX32" s="25" t="str">
        <f t="shared" si="24"/>
        <v>1 missed</v>
      </c>
      <c r="AY32" s="25">
        <f t="shared" si="25"/>
        <v>4</v>
      </c>
      <c r="AZ32" s="10">
        <f t="shared" si="26"/>
        <v>0.8</v>
      </c>
      <c r="BA32" s="10" t="str">
        <f t="shared" si="27"/>
        <v>Q-2 A-2 || Q Total-3, A Total-2</v>
      </c>
      <c r="BB32" s="10" t="str" cm="1">
        <f t="array" ref="BB32">IFERROR(INDEX('Attendance-Slot-1'!$Q$2:$Q$1112,MATCH(1,('Attendance-Slot-1'!$A$2:$A$1112=$C32)*('Attendance-Slot-1'!$G$2:$G$1112=BB$2),0)),"No Data")</f>
        <v>No Data</v>
      </c>
      <c r="BC32" s="10" t="str" cm="1">
        <f t="array" ref="BC32">IFERROR(INDEX('Attendance-Slot-2'!$Q$2:$Q$2595,MATCH(1,('Attendance-Slot-2'!$A$2:$A$2595=$C32)*('Attendance-Slot-2'!$G$2:$G$2595=BB$2),0)),"No Data")</f>
        <v>P-S2_Onsite</v>
      </c>
      <c r="BD32" s="136">
        <f>VLOOKUP($AQ32,'Written Exam Marks'!$H:$Q,10,FALSE)</f>
        <v>15</v>
      </c>
      <c r="BE32" s="136">
        <f>VLOOKUP($AQ32,'Written Exam Marks'!$H:$Q,9,FALSE)</f>
        <v>40</v>
      </c>
      <c r="BF32" s="10" t="str">
        <f t="shared" si="28"/>
        <v>Present</v>
      </c>
      <c r="BG32" s="10" t="str">
        <f t="shared" si="29"/>
        <v>P-S2_Onsite</v>
      </c>
      <c r="BH32" s="129">
        <v>10</v>
      </c>
      <c r="BI32" s="129">
        <v>13.5</v>
      </c>
      <c r="BJ32" s="129" t="s">
        <v>5</v>
      </c>
      <c r="BK32" s="129">
        <v>17.5</v>
      </c>
      <c r="BL32" s="144">
        <v>41</v>
      </c>
      <c r="BM32" s="24">
        <v>60</v>
      </c>
      <c r="BN32" s="24" t="s">
        <v>1004</v>
      </c>
      <c r="BO32" s="118" t="s">
        <v>1063</v>
      </c>
      <c r="BP32" s="118" t="str">
        <f t="shared" si="1"/>
        <v>2025EB1100029-BDSDF114</v>
      </c>
      <c r="BQ32" s="24" t="str">
        <f t="shared" si="30"/>
        <v>1 missed</v>
      </c>
      <c r="BR32" s="24" t="str">
        <f t="shared" si="31"/>
        <v>0 missed</v>
      </c>
      <c r="BS32" s="24">
        <f t="shared" si="32"/>
        <v>2</v>
      </c>
      <c r="BT32" s="24">
        <f t="shared" si="33"/>
        <v>1</v>
      </c>
      <c r="BU32" s="14">
        <f t="shared" si="34"/>
        <v>0.66666666666666663</v>
      </c>
      <c r="BV32" s="14">
        <f t="shared" si="35"/>
        <v>1</v>
      </c>
      <c r="BW32" s="24" t="str">
        <f t="shared" si="36"/>
        <v>1 missed</v>
      </c>
      <c r="BX32" s="24">
        <f t="shared" si="37"/>
        <v>3</v>
      </c>
      <c r="BY32" s="14">
        <f t="shared" si="38"/>
        <v>0.75</v>
      </c>
      <c r="BZ32" s="14" t="str">
        <f t="shared" si="39"/>
        <v>Q-2 A-1 || Q Total-3, A Total-1</v>
      </c>
      <c r="CA32" s="14" t="str" cm="1">
        <f t="array" ref="CA32">IFERROR(INDEX('Attendance-Slot-1'!$Q$2:$Q$1112,MATCH(1,('Attendance-Slot-1'!$A$2:$A$1112=$C32)*('Attendance-Slot-1'!$G$2:$G$1112=CA$2),0)),"No Data")</f>
        <v>No Data</v>
      </c>
      <c r="CB32" s="14" t="str" cm="1">
        <f t="array" ref="CB32">IFERROR(INDEX('Attendance-Slot-2'!$Q$2:$Q$2595,MATCH(1,('Attendance-Slot-2'!$A$2:$A$2595=$C32)*('Attendance-Slot-2'!$G$2:$G$2595=CA$2),0)),"No Data")</f>
        <v>P-S2_Onsite</v>
      </c>
      <c r="CC32" s="138">
        <f>VLOOKUP($BP32,'Written Exam Marks'!$H:$Q,10,FALSE)</f>
        <v>25.5</v>
      </c>
      <c r="CD32" s="138">
        <f>VLOOKUP($BP32,'Written Exam Marks'!$H:$Q,9,FALSE)</f>
        <v>40</v>
      </c>
      <c r="CE32" s="14" t="str">
        <f t="shared" si="40"/>
        <v>Present</v>
      </c>
      <c r="CF32" s="14" t="str">
        <f t="shared" si="41"/>
        <v>P-S2_Onsite</v>
      </c>
      <c r="CG32" s="130">
        <v>4</v>
      </c>
      <c r="CH32" s="130" t="s">
        <v>5</v>
      </c>
      <c r="CI32" s="130">
        <v>8.5</v>
      </c>
      <c r="CJ32" s="130">
        <v>9</v>
      </c>
      <c r="CK32" s="130" t="s">
        <v>5</v>
      </c>
      <c r="CL32" s="130" t="s">
        <v>5</v>
      </c>
      <c r="CM32" s="145">
        <v>21.5</v>
      </c>
      <c r="CN32" s="130">
        <v>50</v>
      </c>
      <c r="CO32" s="27" t="s">
        <v>1005</v>
      </c>
      <c r="CP32" s="119" t="s">
        <v>1044</v>
      </c>
      <c r="CQ32" s="119" t="str">
        <f t="shared" si="2"/>
        <v>2025EB1100029-BDSDF112</v>
      </c>
      <c r="CR32" s="27" t="str">
        <f t="shared" si="42"/>
        <v>1 missed</v>
      </c>
      <c r="CS32" s="27" t="str">
        <f t="shared" si="43"/>
        <v>0 missed</v>
      </c>
      <c r="CT32" s="27">
        <f t="shared" si="44"/>
        <v>1</v>
      </c>
      <c r="CU32" s="27">
        <f t="shared" si="45"/>
        <v>2</v>
      </c>
      <c r="CV32" s="15">
        <f t="shared" si="46"/>
        <v>0.5</v>
      </c>
      <c r="CW32" s="15">
        <f t="shared" si="47"/>
        <v>1</v>
      </c>
      <c r="CX32" s="27" t="str">
        <f t="shared" si="48"/>
        <v>1 missed</v>
      </c>
      <c r="CY32" s="27">
        <f t="shared" si="49"/>
        <v>3</v>
      </c>
      <c r="CZ32" s="15">
        <f t="shared" si="50"/>
        <v>0.75</v>
      </c>
      <c r="DA32" s="15" t="str">
        <f t="shared" si="51"/>
        <v>Q-1 A-2 || Q Total-2, A Total-2</v>
      </c>
      <c r="DB32" s="15" t="str" cm="1">
        <f t="array" ref="DB32">IFERROR(INDEX('Attendance-Slot-1'!$Q$2:$Q$1112,MATCH(1,('Attendance-Slot-1'!$A$2:$A$1112=$C32)*('Attendance-Slot-1'!$G$2:$G$1112=DB$2),0)),"No Data")</f>
        <v>No Data</v>
      </c>
      <c r="DC32" s="15" t="str" cm="1">
        <f t="array" ref="DC32">IFERROR(INDEX('Attendance-Slot-2'!$Q$2:$Q$2595,MATCH(1,('Attendance-Slot-2'!$A$2:$A$2595=$C32)*('Attendance-Slot-2'!$G$2:$G$2595=DB$2),0)),"No Data")</f>
        <v>P-S2_Onsite</v>
      </c>
      <c r="DD32" s="139">
        <f>VLOOKUP($CQ32,'Written Exam Marks'!$H:$Q,10,FALSE)</f>
        <v>29.5</v>
      </c>
      <c r="DE32" s="139">
        <f>VLOOKUP($CQ32,'Written Exam Marks'!$H:$Q,9,FALSE)</f>
        <v>50</v>
      </c>
      <c r="DF32" s="15" t="str">
        <f t="shared" si="52"/>
        <v>Present</v>
      </c>
      <c r="DG32" s="15" t="str">
        <f t="shared" si="53"/>
        <v>P-S2_Onsite</v>
      </c>
      <c r="DH32" s="139">
        <v>95</v>
      </c>
      <c r="DI32" s="139">
        <v>95</v>
      </c>
      <c r="DJ32" s="139">
        <v>100</v>
      </c>
      <c r="DK32" s="3" t="str">
        <f t="shared" si="3"/>
        <v>P-0, A-0, No Data-4</v>
      </c>
      <c r="DL32" s="3" t="str">
        <f t="shared" si="4"/>
        <v>P-4, A-0, No Data-0</v>
      </c>
      <c r="DM32" s="1" t="str">
        <f t="shared" si="54"/>
        <v>P-S2_Onsite</v>
      </c>
      <c r="DN32" s="1" t="str">
        <f t="shared" si="55"/>
        <v>P-S2_Onsite</v>
      </c>
      <c r="DO32" s="1" t="str">
        <f t="shared" si="56"/>
        <v>P-S2_Onsite</v>
      </c>
      <c r="DP32" s="1" t="str">
        <f t="shared" si="57"/>
        <v>P-S2_Onsite</v>
      </c>
      <c r="DQ32" s="1" t="str">
        <f t="shared" si="58"/>
        <v>P-4, A-0, No Data-0</v>
      </c>
      <c r="DR32" s="39">
        <f t="shared" si="59"/>
        <v>0</v>
      </c>
      <c r="DS32" s="34" t="s">
        <v>7217</v>
      </c>
      <c r="DT32" s="39" t="s">
        <v>7363</v>
      </c>
      <c r="DU32" s="30" t="s">
        <v>90</v>
      </c>
      <c r="DV32" s="30"/>
    </row>
    <row r="33" spans="1:126" x14ac:dyDescent="0.25">
      <c r="A33" s="1">
        <v>30</v>
      </c>
      <c r="B33" s="1" t="s">
        <v>1000</v>
      </c>
      <c r="C33" s="1" t="s">
        <v>93</v>
      </c>
      <c r="D33" s="1" t="s">
        <v>94</v>
      </c>
      <c r="E33" s="1" t="s">
        <v>95</v>
      </c>
      <c r="F33" s="1" t="s">
        <v>7201</v>
      </c>
      <c r="G33" s="1" t="s">
        <v>1122</v>
      </c>
      <c r="H33" s="143">
        <v>8</v>
      </c>
      <c r="I33" s="143">
        <v>6.4</v>
      </c>
      <c r="J33" s="143">
        <v>8</v>
      </c>
      <c r="K33" s="143">
        <v>7.2</v>
      </c>
      <c r="L33" s="132">
        <v>28</v>
      </c>
      <c r="M33" s="132">
        <v>57.6</v>
      </c>
      <c r="N33" s="26">
        <v>60</v>
      </c>
      <c r="O33" s="26" t="s">
        <v>997</v>
      </c>
      <c r="P33" s="120" t="s">
        <v>1034</v>
      </c>
      <c r="Q33" s="13" t="str">
        <f t="shared" si="5"/>
        <v>2025EB1100030-BDSDF113</v>
      </c>
      <c r="R33" s="26" t="str">
        <f t="shared" si="6"/>
        <v>0 missed</v>
      </c>
      <c r="S33" s="26" t="str">
        <f t="shared" si="0"/>
        <v>0 missed</v>
      </c>
      <c r="T33" s="26">
        <f t="shared" si="7"/>
        <v>4</v>
      </c>
      <c r="U33" s="26">
        <f t="shared" si="8"/>
        <v>1</v>
      </c>
      <c r="V33" s="13">
        <f t="shared" si="9"/>
        <v>1</v>
      </c>
      <c r="W33" s="13">
        <f t="shared" si="10"/>
        <v>1</v>
      </c>
      <c r="X33" s="26" t="str">
        <f t="shared" si="11"/>
        <v>0 missed</v>
      </c>
      <c r="Y33" s="26">
        <f t="shared" si="12"/>
        <v>5</v>
      </c>
      <c r="Z33" s="13">
        <f t="shared" si="13"/>
        <v>1</v>
      </c>
      <c r="AA33" s="15" t="str">
        <f t="shared" si="14"/>
        <v>Q-4 A-1 || Q Total-4, A Total-1</v>
      </c>
      <c r="AB33" s="13" t="str" cm="1">
        <f t="array" ref="AB33">IFERROR(INDEX('Attendance-Slot-1'!$Q$2:$Q$1112,MATCH(1,('Attendance-Slot-1'!$A$2:$A$1112=$C33)*('Attendance-Slot-1'!$G$2:$G$1112=AB$2),0)),"No Data")</f>
        <v>P-S1_Onsite</v>
      </c>
      <c r="AC33" s="13" t="str" cm="1">
        <f t="array" ref="AC33">IFERROR(INDEX('Attendance-Slot-2'!$Q$2:$Q$2595,MATCH(1,('Attendance-Slot-2'!$A$2:$A$2595=$C33)*('Attendance-Slot-2'!$G$2:$G$2595=AB$2),0)),"No Data")</f>
        <v>No Data</v>
      </c>
      <c r="AD33" s="133">
        <f>VLOOKUP($Q33,'Written Exam Marks'!$H:$Q,10,FALSE)</f>
        <v>39</v>
      </c>
      <c r="AE33" s="133">
        <f>VLOOKUP($Q33,'Written Exam Marks'!$H:$Q,9,FALSE)</f>
        <v>40</v>
      </c>
      <c r="AF33" s="13" t="str">
        <f t="shared" si="15"/>
        <v>Present</v>
      </c>
      <c r="AG33" s="13" t="str">
        <f t="shared" si="16"/>
        <v>P-S1_Onsite</v>
      </c>
      <c r="AH33" s="29">
        <v>14</v>
      </c>
      <c r="AI33" s="29">
        <v>12</v>
      </c>
      <c r="AJ33" s="29">
        <v>10</v>
      </c>
      <c r="AK33" s="29">
        <v>10</v>
      </c>
      <c r="AL33" s="29">
        <v>9</v>
      </c>
      <c r="AM33" s="29">
        <v>55</v>
      </c>
      <c r="AN33" s="131">
        <v>60</v>
      </c>
      <c r="AO33" s="36" t="s">
        <v>7179</v>
      </c>
      <c r="AP33" s="116" t="s">
        <v>1050</v>
      </c>
      <c r="AQ33" s="116" t="str">
        <f t="shared" si="17"/>
        <v>2025EB1100030-BDSDF108</v>
      </c>
      <c r="AR33" s="25" t="str">
        <f t="shared" si="18"/>
        <v>0 missed</v>
      </c>
      <c r="AS33" s="25" t="str">
        <f t="shared" si="19"/>
        <v>0 missed</v>
      </c>
      <c r="AT33" s="25">
        <f t="shared" si="20"/>
        <v>3</v>
      </c>
      <c r="AU33" s="25">
        <f t="shared" si="21"/>
        <v>2</v>
      </c>
      <c r="AV33" s="10">
        <f t="shared" si="22"/>
        <v>1</v>
      </c>
      <c r="AW33" s="10">
        <f t="shared" si="23"/>
        <v>1</v>
      </c>
      <c r="AX33" s="25" t="str">
        <f t="shared" si="24"/>
        <v>0 missed</v>
      </c>
      <c r="AY33" s="25">
        <f t="shared" si="25"/>
        <v>5</v>
      </c>
      <c r="AZ33" s="10">
        <f t="shared" si="26"/>
        <v>1</v>
      </c>
      <c r="BA33" s="10" t="str">
        <f t="shared" si="27"/>
        <v>Q-3 A-2 || Q Total-3, A Total-2</v>
      </c>
      <c r="BB33" s="10" t="str" cm="1">
        <f t="array" ref="BB33">IFERROR(INDEX('Attendance-Slot-1'!$Q$2:$Q$1112,MATCH(1,('Attendance-Slot-1'!$A$2:$A$1112=$C33)*('Attendance-Slot-1'!$G$2:$G$1112=BB$2),0)),"No Data")</f>
        <v>No Data</v>
      </c>
      <c r="BC33" s="10" t="str" cm="1">
        <f t="array" ref="BC33">IFERROR(INDEX('Attendance-Slot-2'!$Q$2:$Q$2595,MATCH(1,('Attendance-Slot-2'!$A$2:$A$2595=$C33)*('Attendance-Slot-2'!$G$2:$G$2595=BB$2),0)),"No Data")</f>
        <v>P-S2_Onsite</v>
      </c>
      <c r="BD33" s="136">
        <f>VLOOKUP($AQ33,'Written Exam Marks'!$H:$Q,10,FALSE)</f>
        <v>19.5</v>
      </c>
      <c r="BE33" s="136">
        <f>VLOOKUP($AQ33,'Written Exam Marks'!$H:$Q,9,FALSE)</f>
        <v>40</v>
      </c>
      <c r="BF33" s="10" t="str">
        <f t="shared" si="28"/>
        <v>Present</v>
      </c>
      <c r="BG33" s="10" t="str">
        <f t="shared" si="29"/>
        <v>P-S2_Onsite</v>
      </c>
      <c r="BH33" s="129">
        <v>10</v>
      </c>
      <c r="BI33" s="129">
        <v>15</v>
      </c>
      <c r="BJ33" s="129">
        <v>15</v>
      </c>
      <c r="BK33" s="129">
        <v>19.5</v>
      </c>
      <c r="BL33" s="144">
        <v>59.5</v>
      </c>
      <c r="BM33" s="24">
        <v>60</v>
      </c>
      <c r="BN33" s="24" t="s">
        <v>1004</v>
      </c>
      <c r="BO33" s="118" t="s">
        <v>1063</v>
      </c>
      <c r="BP33" s="118" t="str">
        <f t="shared" si="1"/>
        <v>2025EB1100030-BDSDF114</v>
      </c>
      <c r="BQ33" s="24" t="str">
        <f t="shared" si="30"/>
        <v>0 missed</v>
      </c>
      <c r="BR33" s="24" t="str">
        <f t="shared" si="31"/>
        <v>0 missed</v>
      </c>
      <c r="BS33" s="24">
        <f t="shared" si="32"/>
        <v>3</v>
      </c>
      <c r="BT33" s="24">
        <f t="shared" si="33"/>
        <v>1</v>
      </c>
      <c r="BU33" s="14">
        <f t="shared" si="34"/>
        <v>1</v>
      </c>
      <c r="BV33" s="14">
        <f t="shared" si="35"/>
        <v>1</v>
      </c>
      <c r="BW33" s="24" t="str">
        <f t="shared" si="36"/>
        <v>0 missed</v>
      </c>
      <c r="BX33" s="24">
        <f t="shared" si="37"/>
        <v>4</v>
      </c>
      <c r="BY33" s="14">
        <f t="shared" si="38"/>
        <v>1</v>
      </c>
      <c r="BZ33" s="14" t="str">
        <f t="shared" si="39"/>
        <v>Q-3 A-1 || Q Total-3, A Total-1</v>
      </c>
      <c r="CA33" s="14" t="str" cm="1">
        <f t="array" ref="CA33">IFERROR(INDEX('Attendance-Slot-1'!$Q$2:$Q$1112,MATCH(1,('Attendance-Slot-1'!$A$2:$A$1112=$C33)*('Attendance-Slot-1'!$G$2:$G$1112=CA$2),0)),"No Data")</f>
        <v>No Data</v>
      </c>
      <c r="CB33" s="14" t="str" cm="1">
        <f t="array" ref="CB33">IFERROR(INDEX('Attendance-Slot-2'!$Q$2:$Q$2595,MATCH(1,('Attendance-Slot-2'!$A$2:$A$2595=$C33)*('Attendance-Slot-2'!$G$2:$G$2595=CA$2),0)),"No Data")</f>
        <v>P-S2_Onsite</v>
      </c>
      <c r="CC33" s="138">
        <f>VLOOKUP($BP33,'Written Exam Marks'!$H:$Q,10,FALSE)</f>
        <v>32.5</v>
      </c>
      <c r="CD33" s="138">
        <f>VLOOKUP($BP33,'Written Exam Marks'!$H:$Q,9,FALSE)</f>
        <v>40</v>
      </c>
      <c r="CE33" s="14" t="str">
        <f t="shared" si="40"/>
        <v>Present</v>
      </c>
      <c r="CF33" s="14" t="str">
        <f t="shared" si="41"/>
        <v>P-S2_Onsite</v>
      </c>
      <c r="CG33" s="130">
        <v>5</v>
      </c>
      <c r="CH33" s="130">
        <v>4.5</v>
      </c>
      <c r="CI33" s="130">
        <v>7</v>
      </c>
      <c r="CJ33" s="130">
        <v>7.5</v>
      </c>
      <c r="CK33" s="130">
        <v>10</v>
      </c>
      <c r="CL33" s="130">
        <v>10</v>
      </c>
      <c r="CM33" s="145">
        <v>44</v>
      </c>
      <c r="CN33" s="130">
        <v>50</v>
      </c>
      <c r="CO33" s="27" t="s">
        <v>1005</v>
      </c>
      <c r="CP33" s="119" t="s">
        <v>1044</v>
      </c>
      <c r="CQ33" s="119" t="str">
        <f t="shared" si="2"/>
        <v>2025EB1100030-BDSDF112</v>
      </c>
      <c r="CR33" s="27" t="str">
        <f t="shared" si="42"/>
        <v>0 missed</v>
      </c>
      <c r="CS33" s="27" t="str">
        <f t="shared" si="43"/>
        <v>0 missed</v>
      </c>
      <c r="CT33" s="27">
        <f t="shared" si="44"/>
        <v>2</v>
      </c>
      <c r="CU33" s="27">
        <f t="shared" si="45"/>
        <v>2</v>
      </c>
      <c r="CV33" s="15">
        <f t="shared" si="46"/>
        <v>1</v>
      </c>
      <c r="CW33" s="15">
        <f t="shared" si="47"/>
        <v>1</v>
      </c>
      <c r="CX33" s="27" t="str">
        <f t="shared" si="48"/>
        <v>0 missed</v>
      </c>
      <c r="CY33" s="27">
        <f t="shared" si="49"/>
        <v>4</v>
      </c>
      <c r="CZ33" s="15">
        <f t="shared" si="50"/>
        <v>1</v>
      </c>
      <c r="DA33" s="15" t="str">
        <f t="shared" si="51"/>
        <v>Q-2 A-2 || Q Total-2, A Total-2</v>
      </c>
      <c r="DB33" s="15" t="str" cm="1">
        <f t="array" ref="DB33">IFERROR(INDEX('Attendance-Slot-1'!$Q$2:$Q$1112,MATCH(1,('Attendance-Slot-1'!$A$2:$A$1112=$C33)*('Attendance-Slot-1'!$G$2:$G$1112=DB$2),0)),"No Data")</f>
        <v>P-S1_Onsite</v>
      </c>
      <c r="DC33" s="15" t="str" cm="1">
        <f t="array" ref="DC33">IFERROR(INDEX('Attendance-Slot-2'!$Q$2:$Q$2595,MATCH(1,('Attendance-Slot-2'!$A$2:$A$2595=$C33)*('Attendance-Slot-2'!$G$2:$G$2595=DB$2),0)),"No Data")</f>
        <v>No Data</v>
      </c>
      <c r="DD33" s="139">
        <f>VLOOKUP($CQ33,'Written Exam Marks'!$H:$Q,10,FALSE)</f>
        <v>27.5</v>
      </c>
      <c r="DE33" s="139">
        <f>VLOOKUP($CQ33,'Written Exam Marks'!$H:$Q,9,FALSE)</f>
        <v>50</v>
      </c>
      <c r="DF33" s="15" t="str">
        <f t="shared" si="52"/>
        <v>Present</v>
      </c>
      <c r="DG33" s="15" t="str">
        <f t="shared" si="53"/>
        <v>P-S1_Onsite</v>
      </c>
      <c r="DH33" s="139">
        <v>85</v>
      </c>
      <c r="DI33" s="139">
        <v>85</v>
      </c>
      <c r="DJ33" s="139">
        <v>100</v>
      </c>
      <c r="DK33" s="3" t="str">
        <f t="shared" si="3"/>
        <v>P-2, A-0, No Data-2</v>
      </c>
      <c r="DL33" s="3" t="str">
        <f t="shared" si="4"/>
        <v>P-2, A-0, No Data-2</v>
      </c>
      <c r="DM33" s="1" t="str">
        <f t="shared" si="54"/>
        <v>P-S1_Onsite</v>
      </c>
      <c r="DN33" s="1" t="str">
        <f t="shared" si="55"/>
        <v>P-S1_Onsite</v>
      </c>
      <c r="DO33" s="1" t="str">
        <f t="shared" si="56"/>
        <v>P-S2_Onsite</v>
      </c>
      <c r="DP33" s="1" t="str">
        <f t="shared" si="57"/>
        <v>P-S2_Onsite</v>
      </c>
      <c r="DQ33" s="1" t="str">
        <f t="shared" si="58"/>
        <v>P-4, A-0, No Data-0</v>
      </c>
      <c r="DR33" s="39">
        <f t="shared" si="59"/>
        <v>1</v>
      </c>
      <c r="DS33" s="34" t="s">
        <v>7217</v>
      </c>
      <c r="DT33" s="39" t="s">
        <v>7363</v>
      </c>
      <c r="DU33" s="30" t="s">
        <v>93</v>
      </c>
      <c r="DV33" s="30"/>
    </row>
    <row r="34" spans="1:126" x14ac:dyDescent="0.25">
      <c r="A34" s="1">
        <v>31</v>
      </c>
      <c r="B34" s="1" t="s">
        <v>1000</v>
      </c>
      <c r="C34" s="1" t="s">
        <v>96</v>
      </c>
      <c r="D34" s="1" t="s">
        <v>97</v>
      </c>
      <c r="E34" s="1" t="s">
        <v>98</v>
      </c>
      <c r="F34" s="1" t="s">
        <v>7202</v>
      </c>
      <c r="G34" s="1" t="s">
        <v>3461</v>
      </c>
      <c r="H34" s="143">
        <v>1.6</v>
      </c>
      <c r="I34" s="143" t="s">
        <v>5</v>
      </c>
      <c r="J34" s="143">
        <v>8</v>
      </c>
      <c r="K34" s="143">
        <v>8</v>
      </c>
      <c r="L34" s="132">
        <v>28</v>
      </c>
      <c r="M34" s="132">
        <v>45.6</v>
      </c>
      <c r="N34" s="26">
        <v>60</v>
      </c>
      <c r="O34" s="26" t="s">
        <v>997</v>
      </c>
      <c r="P34" s="120" t="s">
        <v>1034</v>
      </c>
      <c r="Q34" s="13" t="str">
        <f t="shared" si="5"/>
        <v>2025EB1100031-BDSDF113</v>
      </c>
      <c r="R34" s="26" t="str">
        <f t="shared" si="6"/>
        <v>1 missed</v>
      </c>
      <c r="S34" s="26" t="str">
        <f t="shared" si="0"/>
        <v>0 missed</v>
      </c>
      <c r="T34" s="26">
        <f t="shared" si="7"/>
        <v>3</v>
      </c>
      <c r="U34" s="26">
        <f t="shared" si="8"/>
        <v>1</v>
      </c>
      <c r="V34" s="13">
        <f t="shared" si="9"/>
        <v>0.75</v>
      </c>
      <c r="W34" s="13">
        <f t="shared" si="10"/>
        <v>1</v>
      </c>
      <c r="X34" s="26" t="str">
        <f t="shared" si="11"/>
        <v>1 missed</v>
      </c>
      <c r="Y34" s="26">
        <f t="shared" si="12"/>
        <v>4</v>
      </c>
      <c r="Z34" s="13">
        <f t="shared" si="13"/>
        <v>0.8</v>
      </c>
      <c r="AA34" s="15" t="str">
        <f t="shared" si="14"/>
        <v>Q-3 A-1 || Q Total-4, A Total-1</v>
      </c>
      <c r="AB34" s="13" t="str" cm="1">
        <f t="array" ref="AB34">IFERROR(INDEX('Attendance-Slot-1'!$Q$2:$Q$1112,MATCH(1,('Attendance-Slot-1'!$A$2:$A$1112=$C34)*('Attendance-Slot-1'!$G$2:$G$1112=AB$2),0)),"No Data")</f>
        <v>No Data</v>
      </c>
      <c r="AC34" s="13" t="str" cm="1">
        <f t="array" ref="AC34">IFERROR(INDEX('Attendance-Slot-2'!$Q$2:$Q$2595,MATCH(1,('Attendance-Slot-2'!$A$2:$A$2595=$C34)*('Attendance-Slot-2'!$G$2:$G$2595=AB$2),0)),"No Data")</f>
        <v>P-S2_Online</v>
      </c>
      <c r="AD34" s="133">
        <f>VLOOKUP($Q34,'Written Exam Marks'!$H:$Q,10,FALSE)</f>
        <v>19</v>
      </c>
      <c r="AE34" s="133">
        <f>VLOOKUP($Q34,'Written Exam Marks'!$H:$Q,9,FALSE)</f>
        <v>40</v>
      </c>
      <c r="AF34" s="13" t="str">
        <f t="shared" si="15"/>
        <v>Present</v>
      </c>
      <c r="AG34" s="13" t="str">
        <f t="shared" si="16"/>
        <v>P-S2_Online</v>
      </c>
      <c r="AH34" s="29">
        <v>11</v>
      </c>
      <c r="AI34" s="29">
        <v>13</v>
      </c>
      <c r="AJ34" s="29">
        <v>10</v>
      </c>
      <c r="AK34" s="29">
        <v>10</v>
      </c>
      <c r="AL34" s="29">
        <v>9</v>
      </c>
      <c r="AM34" s="29">
        <v>53</v>
      </c>
      <c r="AN34" s="131">
        <v>60</v>
      </c>
      <c r="AO34" s="36" t="s">
        <v>7179</v>
      </c>
      <c r="AP34" s="116" t="s">
        <v>1050</v>
      </c>
      <c r="AQ34" s="116" t="str">
        <f t="shared" si="17"/>
        <v>2025EB1100031-BDSDF108</v>
      </c>
      <c r="AR34" s="25" t="str">
        <f t="shared" si="18"/>
        <v>0 missed</v>
      </c>
      <c r="AS34" s="25" t="str">
        <f t="shared" si="19"/>
        <v>0 missed</v>
      </c>
      <c r="AT34" s="25">
        <f t="shared" si="20"/>
        <v>3</v>
      </c>
      <c r="AU34" s="25">
        <f t="shared" si="21"/>
        <v>2</v>
      </c>
      <c r="AV34" s="10">
        <f t="shared" si="22"/>
        <v>1</v>
      </c>
      <c r="AW34" s="10">
        <f t="shared" si="23"/>
        <v>1</v>
      </c>
      <c r="AX34" s="25" t="str">
        <f t="shared" si="24"/>
        <v>0 missed</v>
      </c>
      <c r="AY34" s="25">
        <f t="shared" si="25"/>
        <v>5</v>
      </c>
      <c r="AZ34" s="10">
        <f t="shared" si="26"/>
        <v>1</v>
      </c>
      <c r="BA34" s="10" t="str">
        <f t="shared" si="27"/>
        <v>Q-3 A-2 || Q Total-3, A Total-2</v>
      </c>
      <c r="BB34" s="10" t="str" cm="1">
        <f t="array" ref="BB34">IFERROR(INDEX('Attendance-Slot-1'!$Q$2:$Q$1112,MATCH(1,('Attendance-Slot-1'!$A$2:$A$1112=$C34)*('Attendance-Slot-1'!$G$2:$G$1112=BB$2),0)),"No Data")</f>
        <v>P-S1_Online</v>
      </c>
      <c r="BC34" s="10" t="str" cm="1">
        <f t="array" ref="BC34">IFERROR(INDEX('Attendance-Slot-2'!$Q$2:$Q$2595,MATCH(1,('Attendance-Slot-2'!$A$2:$A$2595=$C34)*('Attendance-Slot-2'!$G$2:$G$2595=BB$2),0)),"No Data")</f>
        <v>No Data</v>
      </c>
      <c r="BD34" s="136">
        <f>VLOOKUP($AQ34,'Written Exam Marks'!$H:$Q,10,FALSE)</f>
        <v>24.75</v>
      </c>
      <c r="BE34" s="136">
        <f>VLOOKUP($AQ34,'Written Exam Marks'!$H:$Q,9,FALSE)</f>
        <v>40</v>
      </c>
      <c r="BF34" s="10" t="str">
        <f t="shared" si="28"/>
        <v>Present</v>
      </c>
      <c r="BG34" s="10" t="str">
        <f t="shared" si="29"/>
        <v>P-S1_Online</v>
      </c>
      <c r="BH34" s="129">
        <v>9</v>
      </c>
      <c r="BI34" s="129">
        <v>15</v>
      </c>
      <c r="BJ34" s="129">
        <v>15</v>
      </c>
      <c r="BK34" s="129">
        <v>17</v>
      </c>
      <c r="BL34" s="144">
        <v>56</v>
      </c>
      <c r="BM34" s="24">
        <v>60</v>
      </c>
      <c r="BN34" s="24" t="s">
        <v>1004</v>
      </c>
      <c r="BO34" s="118" t="s">
        <v>1063</v>
      </c>
      <c r="BP34" s="118" t="str">
        <f t="shared" si="1"/>
        <v>2025EB1100031-BDSDF114</v>
      </c>
      <c r="BQ34" s="24" t="str">
        <f t="shared" si="30"/>
        <v>0 missed</v>
      </c>
      <c r="BR34" s="24" t="str">
        <f t="shared" si="31"/>
        <v>0 missed</v>
      </c>
      <c r="BS34" s="24">
        <f t="shared" si="32"/>
        <v>3</v>
      </c>
      <c r="BT34" s="24">
        <f t="shared" si="33"/>
        <v>1</v>
      </c>
      <c r="BU34" s="14">
        <f t="shared" si="34"/>
        <v>1</v>
      </c>
      <c r="BV34" s="14">
        <f t="shared" si="35"/>
        <v>1</v>
      </c>
      <c r="BW34" s="24" t="str">
        <f t="shared" si="36"/>
        <v>0 missed</v>
      </c>
      <c r="BX34" s="24">
        <f t="shared" si="37"/>
        <v>4</v>
      </c>
      <c r="BY34" s="14">
        <f t="shared" si="38"/>
        <v>1</v>
      </c>
      <c r="BZ34" s="14" t="str">
        <f t="shared" si="39"/>
        <v>Q-3 A-1 || Q Total-3, A Total-1</v>
      </c>
      <c r="CA34" s="14" t="str" cm="1">
        <f t="array" ref="CA34">IFERROR(INDEX('Attendance-Slot-1'!$Q$2:$Q$1112,MATCH(1,('Attendance-Slot-1'!$A$2:$A$1112=$C34)*('Attendance-Slot-1'!$G$2:$G$1112=CA$2),0)),"No Data")</f>
        <v>No Data</v>
      </c>
      <c r="CB34" s="14" t="str" cm="1">
        <f t="array" ref="CB34">IFERROR(INDEX('Attendance-Slot-2'!$Q$2:$Q$2595,MATCH(1,('Attendance-Slot-2'!$A$2:$A$2595=$C34)*('Attendance-Slot-2'!$G$2:$G$2595=CA$2),0)),"No Data")</f>
        <v>P-S2_Online</v>
      </c>
      <c r="CC34" s="138">
        <f>VLOOKUP($BP34,'Written Exam Marks'!$H:$Q,10,FALSE)</f>
        <v>34.5</v>
      </c>
      <c r="CD34" s="138">
        <f>VLOOKUP($BP34,'Written Exam Marks'!$H:$Q,9,FALSE)</f>
        <v>40</v>
      </c>
      <c r="CE34" s="14" t="str">
        <f t="shared" si="40"/>
        <v>Present</v>
      </c>
      <c r="CF34" s="14" t="str">
        <f t="shared" si="41"/>
        <v>P-S2_Online</v>
      </c>
      <c r="CG34" s="130">
        <v>5</v>
      </c>
      <c r="CH34" s="130">
        <v>4</v>
      </c>
      <c r="CI34" s="130">
        <v>8.5</v>
      </c>
      <c r="CJ34" s="130">
        <v>7.5</v>
      </c>
      <c r="CK34" s="130">
        <v>10</v>
      </c>
      <c r="CL34" s="130">
        <v>10</v>
      </c>
      <c r="CM34" s="145">
        <v>45</v>
      </c>
      <c r="CN34" s="130">
        <v>50</v>
      </c>
      <c r="CO34" s="27" t="s">
        <v>1005</v>
      </c>
      <c r="CP34" s="119" t="s">
        <v>1044</v>
      </c>
      <c r="CQ34" s="119" t="str">
        <f t="shared" si="2"/>
        <v>2025EB1100031-BDSDF112</v>
      </c>
      <c r="CR34" s="27" t="str">
        <f t="shared" si="42"/>
        <v>0 missed</v>
      </c>
      <c r="CS34" s="27" t="str">
        <f t="shared" si="43"/>
        <v>0 missed</v>
      </c>
      <c r="CT34" s="27">
        <f t="shared" si="44"/>
        <v>2</v>
      </c>
      <c r="CU34" s="27">
        <f t="shared" si="45"/>
        <v>2</v>
      </c>
      <c r="CV34" s="15">
        <f t="shared" si="46"/>
        <v>1</v>
      </c>
      <c r="CW34" s="15">
        <f t="shared" si="47"/>
        <v>1</v>
      </c>
      <c r="CX34" s="27" t="str">
        <f t="shared" si="48"/>
        <v>0 missed</v>
      </c>
      <c r="CY34" s="27">
        <f t="shared" si="49"/>
        <v>4</v>
      </c>
      <c r="CZ34" s="15">
        <f t="shared" si="50"/>
        <v>1</v>
      </c>
      <c r="DA34" s="15" t="str">
        <f t="shared" si="51"/>
        <v>Q-2 A-2 || Q Total-2, A Total-2</v>
      </c>
      <c r="DB34" s="15" t="str" cm="1">
        <f t="array" ref="DB34">IFERROR(INDEX('Attendance-Slot-1'!$Q$2:$Q$1112,MATCH(1,('Attendance-Slot-1'!$A$2:$A$1112=$C34)*('Attendance-Slot-1'!$G$2:$G$1112=DB$2),0)),"No Data")</f>
        <v>P-S1_Online</v>
      </c>
      <c r="DC34" s="15" t="str" cm="1">
        <f t="array" ref="DC34">IFERROR(INDEX('Attendance-Slot-2'!$Q$2:$Q$2595,MATCH(1,('Attendance-Slot-2'!$A$2:$A$2595=$C34)*('Attendance-Slot-2'!$G$2:$G$2595=DB$2),0)),"No Data")</f>
        <v>No Data</v>
      </c>
      <c r="DD34" s="139">
        <f>VLOOKUP($CQ34,'Written Exam Marks'!$H:$Q,10,FALSE)</f>
        <v>37</v>
      </c>
      <c r="DE34" s="139">
        <f>VLOOKUP($CQ34,'Written Exam Marks'!$H:$Q,9,FALSE)</f>
        <v>50</v>
      </c>
      <c r="DF34" s="15" t="str">
        <f t="shared" si="52"/>
        <v>Present</v>
      </c>
      <c r="DG34" s="15" t="str">
        <f t="shared" si="53"/>
        <v>P-S1_Online</v>
      </c>
      <c r="DH34" s="139">
        <v>85</v>
      </c>
      <c r="DI34" s="139">
        <v>85</v>
      </c>
      <c r="DJ34" s="139">
        <v>100</v>
      </c>
      <c r="DK34" s="3" t="str">
        <f t="shared" si="3"/>
        <v>P-2, A-0, No Data-2</v>
      </c>
      <c r="DL34" s="3" t="str">
        <f t="shared" si="4"/>
        <v>P-2, A-0, No Data-2</v>
      </c>
      <c r="DM34" s="1" t="str">
        <f t="shared" si="54"/>
        <v>P-S2_Online</v>
      </c>
      <c r="DN34" s="1" t="str">
        <f t="shared" si="55"/>
        <v>P-S1_Online</v>
      </c>
      <c r="DO34" s="1" t="str">
        <f t="shared" si="56"/>
        <v>P-S1_Online</v>
      </c>
      <c r="DP34" s="1" t="str">
        <f t="shared" si="57"/>
        <v>P-S2_Online</v>
      </c>
      <c r="DQ34" s="1" t="str">
        <f t="shared" si="58"/>
        <v>P-4, A-0, No Data-0</v>
      </c>
      <c r="DR34" s="39">
        <f t="shared" si="59"/>
        <v>0</v>
      </c>
      <c r="DS34" s="34" t="s">
        <v>7217</v>
      </c>
      <c r="DT34" s="39" t="s">
        <v>7363</v>
      </c>
      <c r="DU34" s="30" t="s">
        <v>96</v>
      </c>
      <c r="DV34" s="30"/>
    </row>
    <row r="35" spans="1:126" x14ac:dyDescent="0.25">
      <c r="A35" s="1">
        <v>32</v>
      </c>
      <c r="B35" s="1" t="s">
        <v>1000</v>
      </c>
      <c r="C35" s="1" t="s">
        <v>99</v>
      </c>
      <c r="D35" s="1" t="s">
        <v>100</v>
      </c>
      <c r="E35" s="1" t="s">
        <v>101</v>
      </c>
      <c r="F35" s="1" t="s">
        <v>7201</v>
      </c>
      <c r="G35" s="1" t="s">
        <v>1126</v>
      </c>
      <c r="H35" s="143">
        <v>8</v>
      </c>
      <c r="I35" s="143">
        <v>8</v>
      </c>
      <c r="J35" s="143">
        <v>8</v>
      </c>
      <c r="K35" s="143" t="s">
        <v>5</v>
      </c>
      <c r="L35" s="132">
        <v>28</v>
      </c>
      <c r="M35" s="132">
        <v>52</v>
      </c>
      <c r="N35" s="26">
        <v>60</v>
      </c>
      <c r="O35" s="26" t="s">
        <v>997</v>
      </c>
      <c r="P35" s="120" t="s">
        <v>1034</v>
      </c>
      <c r="Q35" s="13" t="str">
        <f t="shared" si="5"/>
        <v>2025EB1100032-BDSDF113</v>
      </c>
      <c r="R35" s="26" t="str">
        <f t="shared" si="6"/>
        <v>1 missed</v>
      </c>
      <c r="S35" s="26" t="str">
        <f t="shared" si="0"/>
        <v>0 missed</v>
      </c>
      <c r="T35" s="26">
        <f t="shared" si="7"/>
        <v>3</v>
      </c>
      <c r="U35" s="26">
        <f t="shared" si="8"/>
        <v>1</v>
      </c>
      <c r="V35" s="13">
        <f t="shared" si="9"/>
        <v>0.75</v>
      </c>
      <c r="W35" s="13">
        <f t="shared" si="10"/>
        <v>1</v>
      </c>
      <c r="X35" s="26" t="str">
        <f t="shared" si="11"/>
        <v>1 missed</v>
      </c>
      <c r="Y35" s="26">
        <f t="shared" si="12"/>
        <v>4</v>
      </c>
      <c r="Z35" s="13">
        <f t="shared" si="13"/>
        <v>0.8</v>
      </c>
      <c r="AA35" s="15" t="str">
        <f t="shared" si="14"/>
        <v>Q-3 A-1 || Q Total-4, A Total-1</v>
      </c>
      <c r="AB35" s="13" t="str" cm="1">
        <f t="array" ref="AB35">IFERROR(INDEX('Attendance-Slot-1'!$Q$2:$Q$1112,MATCH(1,('Attendance-Slot-1'!$A$2:$A$1112=$C35)*('Attendance-Slot-1'!$G$2:$G$1112=AB$2),0)),"No Data")</f>
        <v>P-S1_Onsite</v>
      </c>
      <c r="AC35" s="13" t="str" cm="1">
        <f t="array" ref="AC35">IFERROR(INDEX('Attendance-Slot-2'!$Q$2:$Q$2595,MATCH(1,('Attendance-Slot-2'!$A$2:$A$2595=$C35)*('Attendance-Slot-2'!$G$2:$G$2595=AB$2),0)),"No Data")</f>
        <v>No Data</v>
      </c>
      <c r="AD35" s="133">
        <f>VLOOKUP($Q35,'Written Exam Marks'!$H:$Q,10,FALSE)</f>
        <v>0</v>
      </c>
      <c r="AE35" s="133">
        <f>VLOOKUP($Q35,'Written Exam Marks'!$H:$Q,9,FALSE)</f>
        <v>40</v>
      </c>
      <c r="AF35" s="13" t="str">
        <f t="shared" si="15"/>
        <v>Present</v>
      </c>
      <c r="AG35" s="13" t="str">
        <f t="shared" si="16"/>
        <v>P-S1_Onsite</v>
      </c>
      <c r="AH35" s="29">
        <v>8.5</v>
      </c>
      <c r="AI35" s="29">
        <v>14.5</v>
      </c>
      <c r="AJ35" s="29" t="s">
        <v>5</v>
      </c>
      <c r="AK35" s="29">
        <v>10</v>
      </c>
      <c r="AL35" s="29">
        <v>10</v>
      </c>
      <c r="AM35" s="29">
        <v>43</v>
      </c>
      <c r="AN35" s="131">
        <v>60</v>
      </c>
      <c r="AO35" s="36" t="s">
        <v>7179</v>
      </c>
      <c r="AP35" s="116" t="s">
        <v>1050</v>
      </c>
      <c r="AQ35" s="116" t="str">
        <f t="shared" si="17"/>
        <v>2025EB1100032-BDSDF108</v>
      </c>
      <c r="AR35" s="25" t="str">
        <f t="shared" si="18"/>
        <v>1 missed</v>
      </c>
      <c r="AS35" s="25" t="str">
        <f t="shared" si="19"/>
        <v>0 missed</v>
      </c>
      <c r="AT35" s="25">
        <f t="shared" si="20"/>
        <v>2</v>
      </c>
      <c r="AU35" s="25">
        <f t="shared" si="21"/>
        <v>2</v>
      </c>
      <c r="AV35" s="10">
        <f t="shared" si="22"/>
        <v>0.66666666666666663</v>
      </c>
      <c r="AW35" s="10">
        <f t="shared" si="23"/>
        <v>1</v>
      </c>
      <c r="AX35" s="25" t="str">
        <f t="shared" si="24"/>
        <v>1 missed</v>
      </c>
      <c r="AY35" s="25">
        <f t="shared" si="25"/>
        <v>4</v>
      </c>
      <c r="AZ35" s="10">
        <f t="shared" si="26"/>
        <v>0.8</v>
      </c>
      <c r="BA35" s="10" t="str">
        <f t="shared" si="27"/>
        <v>Q-2 A-2 || Q Total-3, A Total-2</v>
      </c>
      <c r="BB35" s="10" t="str" cm="1">
        <f t="array" ref="BB35">IFERROR(INDEX('Attendance-Slot-1'!$Q$2:$Q$1112,MATCH(1,('Attendance-Slot-1'!$A$2:$A$1112=$C35)*('Attendance-Slot-1'!$G$2:$G$1112=BB$2),0)),"No Data")</f>
        <v>P-S1_Onsite</v>
      </c>
      <c r="BC35" s="10" t="str" cm="1">
        <f t="array" ref="BC35">IFERROR(INDEX('Attendance-Slot-2'!$Q$2:$Q$2595,MATCH(1,('Attendance-Slot-2'!$A$2:$A$2595=$C35)*('Attendance-Slot-2'!$G$2:$G$2595=BB$2),0)),"No Data")</f>
        <v>No Data</v>
      </c>
      <c r="BD35" s="136">
        <f>VLOOKUP($AQ35,'Written Exam Marks'!$H:$Q,10,FALSE)</f>
        <v>9</v>
      </c>
      <c r="BE35" s="136">
        <f>VLOOKUP($AQ35,'Written Exam Marks'!$H:$Q,9,FALSE)</f>
        <v>40</v>
      </c>
      <c r="BF35" s="10" t="str">
        <f t="shared" si="28"/>
        <v>Present</v>
      </c>
      <c r="BG35" s="10" t="str">
        <f t="shared" si="29"/>
        <v>P-S1_Onsite</v>
      </c>
      <c r="BH35" s="129">
        <v>10</v>
      </c>
      <c r="BI35" s="129">
        <v>15</v>
      </c>
      <c r="BJ35" s="129">
        <v>15</v>
      </c>
      <c r="BK35" s="129">
        <v>19</v>
      </c>
      <c r="BL35" s="144">
        <v>59</v>
      </c>
      <c r="BM35" s="24">
        <v>60</v>
      </c>
      <c r="BN35" s="24" t="s">
        <v>1004</v>
      </c>
      <c r="BO35" s="118" t="s">
        <v>1063</v>
      </c>
      <c r="BP35" s="118" t="str">
        <f t="shared" si="1"/>
        <v>2025EB1100032-BDSDF114</v>
      </c>
      <c r="BQ35" s="24" t="str">
        <f t="shared" si="30"/>
        <v>0 missed</v>
      </c>
      <c r="BR35" s="24" t="str">
        <f t="shared" si="31"/>
        <v>0 missed</v>
      </c>
      <c r="BS35" s="24">
        <f t="shared" si="32"/>
        <v>3</v>
      </c>
      <c r="BT35" s="24">
        <f t="shared" si="33"/>
        <v>1</v>
      </c>
      <c r="BU35" s="14">
        <f t="shared" si="34"/>
        <v>1</v>
      </c>
      <c r="BV35" s="14">
        <f t="shared" si="35"/>
        <v>1</v>
      </c>
      <c r="BW35" s="24" t="str">
        <f t="shared" si="36"/>
        <v>0 missed</v>
      </c>
      <c r="BX35" s="24">
        <f t="shared" si="37"/>
        <v>4</v>
      </c>
      <c r="BY35" s="14">
        <f t="shared" si="38"/>
        <v>1</v>
      </c>
      <c r="BZ35" s="14" t="str">
        <f t="shared" si="39"/>
        <v>Q-3 A-1 || Q Total-3, A Total-1</v>
      </c>
      <c r="CA35" s="14" t="str" cm="1">
        <f t="array" ref="CA35">IFERROR(INDEX('Attendance-Slot-1'!$Q$2:$Q$1112,MATCH(1,('Attendance-Slot-1'!$A$2:$A$1112=$C35)*('Attendance-Slot-1'!$G$2:$G$1112=CA$2),0)),"No Data")</f>
        <v>P-S1_Onsite</v>
      </c>
      <c r="CB35" s="14" t="str" cm="1">
        <f t="array" ref="CB35">IFERROR(INDEX('Attendance-Slot-2'!$Q$2:$Q$2595,MATCH(1,('Attendance-Slot-2'!$A$2:$A$2595=$C35)*('Attendance-Slot-2'!$G$2:$G$2595=CA$2),0)),"No Data")</f>
        <v>No Data</v>
      </c>
      <c r="CC35" s="138">
        <f>VLOOKUP($BP35,'Written Exam Marks'!$H:$Q,10,FALSE)</f>
        <v>1</v>
      </c>
      <c r="CD35" s="138">
        <f>VLOOKUP($BP35,'Written Exam Marks'!$H:$Q,9,FALSE)</f>
        <v>40</v>
      </c>
      <c r="CE35" s="14" t="str">
        <f t="shared" si="40"/>
        <v>Present</v>
      </c>
      <c r="CF35" s="14" t="str">
        <f t="shared" si="41"/>
        <v>P-S1_Onsite</v>
      </c>
      <c r="CG35" s="130">
        <v>3.5</v>
      </c>
      <c r="CH35" s="130">
        <v>5</v>
      </c>
      <c r="CI35" s="130">
        <v>7.5</v>
      </c>
      <c r="CJ35" s="130" t="s">
        <v>5</v>
      </c>
      <c r="CK35" s="130">
        <v>10</v>
      </c>
      <c r="CL35" s="130">
        <v>10</v>
      </c>
      <c r="CM35" s="145">
        <v>36</v>
      </c>
      <c r="CN35" s="130">
        <v>50</v>
      </c>
      <c r="CO35" s="27" t="s">
        <v>1005</v>
      </c>
      <c r="CP35" s="119" t="s">
        <v>1044</v>
      </c>
      <c r="CQ35" s="119" t="str">
        <f t="shared" si="2"/>
        <v>2025EB1100032-BDSDF112</v>
      </c>
      <c r="CR35" s="27" t="str">
        <f t="shared" si="42"/>
        <v>0 missed</v>
      </c>
      <c r="CS35" s="27" t="str">
        <f t="shared" si="43"/>
        <v>1 missed</v>
      </c>
      <c r="CT35" s="27">
        <f t="shared" si="44"/>
        <v>2</v>
      </c>
      <c r="CU35" s="27">
        <f t="shared" si="45"/>
        <v>1</v>
      </c>
      <c r="CV35" s="15">
        <f t="shared" si="46"/>
        <v>1</v>
      </c>
      <c r="CW35" s="15">
        <f t="shared" si="47"/>
        <v>0.5</v>
      </c>
      <c r="CX35" s="27" t="str">
        <f t="shared" si="48"/>
        <v>1 missed</v>
      </c>
      <c r="CY35" s="27">
        <f t="shared" si="49"/>
        <v>3</v>
      </c>
      <c r="CZ35" s="15">
        <f t="shared" si="50"/>
        <v>0.75</v>
      </c>
      <c r="DA35" s="15" t="str">
        <f t="shared" si="51"/>
        <v>Q-2 A-1 || Q Total-2, A Total-2</v>
      </c>
      <c r="DB35" s="15" t="str" cm="1">
        <f t="array" ref="DB35">IFERROR(INDEX('Attendance-Slot-1'!$Q$2:$Q$1112,MATCH(1,('Attendance-Slot-1'!$A$2:$A$1112=$C35)*('Attendance-Slot-1'!$G$2:$G$1112=DB$2),0)),"No Data")</f>
        <v>P-S1_Onsite</v>
      </c>
      <c r="DC35" s="15" t="str" cm="1">
        <f t="array" ref="DC35">IFERROR(INDEX('Attendance-Slot-2'!$Q$2:$Q$2595,MATCH(1,('Attendance-Slot-2'!$A$2:$A$2595=$C35)*('Attendance-Slot-2'!$G$2:$G$2595=DB$2),0)),"No Data")</f>
        <v>No Data</v>
      </c>
      <c r="DD35" s="139">
        <f>VLOOKUP($CQ35,'Written Exam Marks'!$H:$Q,10,FALSE)</f>
        <v>19.5</v>
      </c>
      <c r="DE35" s="139">
        <f>VLOOKUP($CQ35,'Written Exam Marks'!$H:$Q,9,FALSE)</f>
        <v>50</v>
      </c>
      <c r="DF35" s="15" t="str">
        <f t="shared" si="52"/>
        <v>Present</v>
      </c>
      <c r="DG35" s="15" t="str">
        <f t="shared" si="53"/>
        <v>P-S1_Onsite</v>
      </c>
      <c r="DH35" s="139">
        <v>90</v>
      </c>
      <c r="DI35" s="139">
        <v>90</v>
      </c>
      <c r="DJ35" s="139">
        <v>100</v>
      </c>
      <c r="DK35" s="3" t="str">
        <f t="shared" si="3"/>
        <v>P-4, A-0, No Data-0</v>
      </c>
      <c r="DL35" s="3" t="str">
        <f t="shared" si="4"/>
        <v>P-0, A-0, No Data-4</v>
      </c>
      <c r="DM35" s="1" t="str">
        <f t="shared" si="54"/>
        <v>P-S1_Onsite</v>
      </c>
      <c r="DN35" s="1" t="str">
        <f t="shared" si="55"/>
        <v>P-S1_Onsite</v>
      </c>
      <c r="DO35" s="1" t="str">
        <f t="shared" si="56"/>
        <v>P-S1_Onsite</v>
      </c>
      <c r="DP35" s="1" t="str">
        <f t="shared" si="57"/>
        <v>P-S1_Onsite</v>
      </c>
      <c r="DQ35" s="1" t="str">
        <f t="shared" si="58"/>
        <v>P-4, A-0, No Data-0</v>
      </c>
      <c r="DR35" s="39">
        <f t="shared" si="59"/>
        <v>0</v>
      </c>
      <c r="DS35" s="34" t="s">
        <v>7217</v>
      </c>
      <c r="DT35" s="39" t="s">
        <v>7363</v>
      </c>
      <c r="DU35" s="30" t="s">
        <v>99</v>
      </c>
      <c r="DV35" s="30"/>
    </row>
    <row r="36" spans="1:126" x14ac:dyDescent="0.25">
      <c r="A36" s="1">
        <v>33</v>
      </c>
      <c r="B36" s="1" t="s">
        <v>1000</v>
      </c>
      <c r="C36" s="1" t="s">
        <v>102</v>
      </c>
      <c r="D36" s="1" t="s">
        <v>103</v>
      </c>
      <c r="E36" s="1" t="s">
        <v>104</v>
      </c>
      <c r="F36" s="1" t="s">
        <v>7202</v>
      </c>
      <c r="G36" s="1" t="s">
        <v>3506</v>
      </c>
      <c r="H36" s="143">
        <v>1.6</v>
      </c>
      <c r="I36" s="143">
        <v>8</v>
      </c>
      <c r="J36" s="143">
        <v>8</v>
      </c>
      <c r="K36" s="143">
        <v>8</v>
      </c>
      <c r="L36" s="132">
        <v>28</v>
      </c>
      <c r="M36" s="132">
        <v>53.6</v>
      </c>
      <c r="N36" s="26">
        <v>60</v>
      </c>
      <c r="O36" s="26" t="s">
        <v>997</v>
      </c>
      <c r="P36" s="120" t="s">
        <v>1034</v>
      </c>
      <c r="Q36" s="13" t="str">
        <f t="shared" si="5"/>
        <v>2025EB1100033-BDSDF113</v>
      </c>
      <c r="R36" s="26" t="str">
        <f t="shared" si="6"/>
        <v>0 missed</v>
      </c>
      <c r="S36" s="26" t="str">
        <f t="shared" si="0"/>
        <v>0 missed</v>
      </c>
      <c r="T36" s="26">
        <f t="shared" si="7"/>
        <v>4</v>
      </c>
      <c r="U36" s="26">
        <f t="shared" si="8"/>
        <v>1</v>
      </c>
      <c r="V36" s="13">
        <f t="shared" si="9"/>
        <v>1</v>
      </c>
      <c r="W36" s="13">
        <f t="shared" si="10"/>
        <v>1</v>
      </c>
      <c r="X36" s="26" t="str">
        <f t="shared" si="11"/>
        <v>0 missed</v>
      </c>
      <c r="Y36" s="26">
        <f t="shared" si="12"/>
        <v>5</v>
      </c>
      <c r="Z36" s="13">
        <f t="shared" si="13"/>
        <v>1</v>
      </c>
      <c r="AA36" s="15" t="str">
        <f t="shared" si="14"/>
        <v>Q-4 A-1 || Q Total-4, A Total-1</v>
      </c>
      <c r="AB36" s="13" t="str" cm="1">
        <f t="array" ref="AB36">IFERROR(INDEX('Attendance-Slot-1'!$Q$2:$Q$1112,MATCH(1,('Attendance-Slot-1'!$A$2:$A$1112=$C36)*('Attendance-Slot-1'!$G$2:$G$1112=AB$2),0)),"No Data")</f>
        <v>No Data</v>
      </c>
      <c r="AC36" s="13" t="str" cm="1">
        <f t="array" ref="AC36">IFERROR(INDEX('Attendance-Slot-2'!$Q$2:$Q$2595,MATCH(1,('Attendance-Slot-2'!$A$2:$A$2595=$C36)*('Attendance-Slot-2'!$G$2:$G$2595=AB$2),0)),"No Data")</f>
        <v>P-S2_Onsite</v>
      </c>
      <c r="AD36" s="133">
        <f>VLOOKUP($Q36,'Written Exam Marks'!$H:$Q,10,FALSE)</f>
        <v>32</v>
      </c>
      <c r="AE36" s="133">
        <f>VLOOKUP($Q36,'Written Exam Marks'!$H:$Q,9,FALSE)</f>
        <v>40</v>
      </c>
      <c r="AF36" s="13" t="str">
        <f t="shared" si="15"/>
        <v>Present</v>
      </c>
      <c r="AG36" s="13" t="str">
        <f t="shared" si="16"/>
        <v>P-S2_Onsite</v>
      </c>
      <c r="AH36" s="29">
        <v>13</v>
      </c>
      <c r="AI36" s="29">
        <v>10.5</v>
      </c>
      <c r="AJ36" s="29">
        <v>9.3333333330000006</v>
      </c>
      <c r="AK36" s="29">
        <v>10</v>
      </c>
      <c r="AL36" s="29">
        <v>10</v>
      </c>
      <c r="AM36" s="29">
        <v>52.833333332999999</v>
      </c>
      <c r="AN36" s="131">
        <v>60</v>
      </c>
      <c r="AO36" s="36" t="s">
        <v>7179</v>
      </c>
      <c r="AP36" s="116" t="s">
        <v>1050</v>
      </c>
      <c r="AQ36" s="116" t="str">
        <f t="shared" si="17"/>
        <v>2025EB1100033-BDSDF108</v>
      </c>
      <c r="AR36" s="25" t="str">
        <f t="shared" si="18"/>
        <v>0 missed</v>
      </c>
      <c r="AS36" s="25" t="str">
        <f t="shared" si="19"/>
        <v>0 missed</v>
      </c>
      <c r="AT36" s="25">
        <f t="shared" si="20"/>
        <v>3</v>
      </c>
      <c r="AU36" s="25">
        <f t="shared" si="21"/>
        <v>2</v>
      </c>
      <c r="AV36" s="10">
        <f t="shared" si="22"/>
        <v>1</v>
      </c>
      <c r="AW36" s="10">
        <f t="shared" si="23"/>
        <v>1</v>
      </c>
      <c r="AX36" s="25" t="str">
        <f t="shared" si="24"/>
        <v>0 missed</v>
      </c>
      <c r="AY36" s="25">
        <f t="shared" si="25"/>
        <v>5</v>
      </c>
      <c r="AZ36" s="10">
        <f t="shared" si="26"/>
        <v>1</v>
      </c>
      <c r="BA36" s="10" t="str">
        <f t="shared" si="27"/>
        <v>Q-3 A-2 || Q Total-3, A Total-2</v>
      </c>
      <c r="BB36" s="10" t="str" cm="1">
        <f t="array" ref="BB36">IFERROR(INDEX('Attendance-Slot-1'!$Q$2:$Q$1112,MATCH(1,('Attendance-Slot-1'!$A$2:$A$1112=$C36)*('Attendance-Slot-1'!$G$2:$G$1112=BB$2),0)),"No Data")</f>
        <v>No Data</v>
      </c>
      <c r="BC36" s="10" t="str" cm="1">
        <f t="array" ref="BC36">IFERROR(INDEX('Attendance-Slot-2'!$Q$2:$Q$2595,MATCH(1,('Attendance-Slot-2'!$A$2:$A$2595=$C36)*('Attendance-Slot-2'!$G$2:$G$2595=BB$2),0)),"No Data")</f>
        <v>P-S2_Onsite</v>
      </c>
      <c r="BD36" s="136">
        <f>VLOOKUP($AQ36,'Written Exam Marks'!$H:$Q,10,FALSE)</f>
        <v>16.75</v>
      </c>
      <c r="BE36" s="136">
        <f>VLOOKUP($AQ36,'Written Exam Marks'!$H:$Q,9,FALSE)</f>
        <v>40</v>
      </c>
      <c r="BF36" s="10" t="str">
        <f t="shared" si="28"/>
        <v>Present</v>
      </c>
      <c r="BG36" s="10" t="str">
        <f t="shared" si="29"/>
        <v>P-S2_Onsite</v>
      </c>
      <c r="BH36" s="129" t="s">
        <v>5</v>
      </c>
      <c r="BI36" s="129">
        <v>13.5</v>
      </c>
      <c r="BJ36" s="129" t="s">
        <v>5</v>
      </c>
      <c r="BK36" s="129">
        <v>18</v>
      </c>
      <c r="BL36" s="144">
        <v>31.5</v>
      </c>
      <c r="BM36" s="24">
        <v>60</v>
      </c>
      <c r="BN36" s="24" t="s">
        <v>1004</v>
      </c>
      <c r="BO36" s="118" t="s">
        <v>1063</v>
      </c>
      <c r="BP36" s="118" t="str">
        <f t="shared" si="1"/>
        <v>2025EB1100033-BDSDF114</v>
      </c>
      <c r="BQ36" s="24" t="str">
        <f t="shared" si="30"/>
        <v>2 missed</v>
      </c>
      <c r="BR36" s="24" t="str">
        <f t="shared" si="31"/>
        <v>0 missed</v>
      </c>
      <c r="BS36" s="24">
        <f t="shared" si="32"/>
        <v>1</v>
      </c>
      <c r="BT36" s="24">
        <f t="shared" si="33"/>
        <v>1</v>
      </c>
      <c r="BU36" s="14">
        <f t="shared" si="34"/>
        <v>0.33333333333333331</v>
      </c>
      <c r="BV36" s="14">
        <f t="shared" si="35"/>
        <v>1</v>
      </c>
      <c r="BW36" s="24" t="str">
        <f t="shared" si="36"/>
        <v>2 missed</v>
      </c>
      <c r="BX36" s="24">
        <f t="shared" si="37"/>
        <v>2</v>
      </c>
      <c r="BY36" s="14">
        <f t="shared" si="38"/>
        <v>0.5</v>
      </c>
      <c r="BZ36" s="14" t="str">
        <f t="shared" si="39"/>
        <v>Q-1 A-1 || Q Total-3, A Total-1</v>
      </c>
      <c r="CA36" s="14" t="str" cm="1">
        <f t="array" ref="CA36">IFERROR(INDEX('Attendance-Slot-1'!$Q$2:$Q$1112,MATCH(1,('Attendance-Slot-1'!$A$2:$A$1112=$C36)*('Attendance-Slot-1'!$G$2:$G$1112=CA$2),0)),"No Data")</f>
        <v>No Data</v>
      </c>
      <c r="CB36" s="14" t="str" cm="1">
        <f t="array" ref="CB36">IFERROR(INDEX('Attendance-Slot-2'!$Q$2:$Q$2595,MATCH(1,('Attendance-Slot-2'!$A$2:$A$2595=$C36)*('Attendance-Slot-2'!$G$2:$G$2595=CA$2),0)),"No Data")</f>
        <v>P-S2_Onsite</v>
      </c>
      <c r="CC36" s="138">
        <f>VLOOKUP($BP36,'Written Exam Marks'!$H:$Q,10,FALSE)</f>
        <v>16</v>
      </c>
      <c r="CD36" s="138">
        <f>VLOOKUP($BP36,'Written Exam Marks'!$H:$Q,9,FALSE)</f>
        <v>40</v>
      </c>
      <c r="CE36" s="14" t="str">
        <f t="shared" si="40"/>
        <v>Present</v>
      </c>
      <c r="CF36" s="14" t="str">
        <f t="shared" si="41"/>
        <v>P-S2_Onsite</v>
      </c>
      <c r="CG36" s="130">
        <v>4</v>
      </c>
      <c r="CH36" s="130">
        <v>4</v>
      </c>
      <c r="CI36" s="130">
        <v>9</v>
      </c>
      <c r="CJ36" s="130">
        <v>8.5</v>
      </c>
      <c r="CK36" s="130">
        <v>10</v>
      </c>
      <c r="CL36" s="130">
        <v>10</v>
      </c>
      <c r="CM36" s="145">
        <v>45.5</v>
      </c>
      <c r="CN36" s="130">
        <v>50</v>
      </c>
      <c r="CO36" s="27" t="s">
        <v>1005</v>
      </c>
      <c r="CP36" s="119" t="s">
        <v>1044</v>
      </c>
      <c r="CQ36" s="119" t="str">
        <f t="shared" si="2"/>
        <v>2025EB1100033-BDSDF112</v>
      </c>
      <c r="CR36" s="27" t="str">
        <f t="shared" si="42"/>
        <v>0 missed</v>
      </c>
      <c r="CS36" s="27" t="str">
        <f t="shared" si="43"/>
        <v>0 missed</v>
      </c>
      <c r="CT36" s="27">
        <f t="shared" si="44"/>
        <v>2</v>
      </c>
      <c r="CU36" s="27">
        <f t="shared" si="45"/>
        <v>2</v>
      </c>
      <c r="CV36" s="15">
        <f t="shared" si="46"/>
        <v>1</v>
      </c>
      <c r="CW36" s="15">
        <f t="shared" si="47"/>
        <v>1</v>
      </c>
      <c r="CX36" s="27" t="str">
        <f t="shared" si="48"/>
        <v>0 missed</v>
      </c>
      <c r="CY36" s="27">
        <f t="shared" si="49"/>
        <v>4</v>
      </c>
      <c r="CZ36" s="15">
        <f t="shared" si="50"/>
        <v>1</v>
      </c>
      <c r="DA36" s="15" t="str">
        <f t="shared" si="51"/>
        <v>Q-2 A-2 || Q Total-2, A Total-2</v>
      </c>
      <c r="DB36" s="15" t="str" cm="1">
        <f t="array" ref="DB36">IFERROR(INDEX('Attendance-Slot-1'!$Q$2:$Q$1112,MATCH(1,('Attendance-Slot-1'!$A$2:$A$1112=$C36)*('Attendance-Slot-1'!$G$2:$G$1112=DB$2),0)),"No Data")</f>
        <v>No Data</v>
      </c>
      <c r="DC36" s="15" t="str" cm="1">
        <f t="array" ref="DC36">IFERROR(INDEX('Attendance-Slot-2'!$Q$2:$Q$2595,MATCH(1,('Attendance-Slot-2'!$A$2:$A$2595=$C36)*('Attendance-Slot-2'!$G$2:$G$2595=DB$2),0)),"No Data")</f>
        <v>P-S2_Onsite</v>
      </c>
      <c r="DD36" s="139">
        <f>VLOOKUP($CQ36,'Written Exam Marks'!$H:$Q,10,FALSE)</f>
        <v>26.5</v>
      </c>
      <c r="DE36" s="139">
        <f>VLOOKUP($CQ36,'Written Exam Marks'!$H:$Q,9,FALSE)</f>
        <v>50</v>
      </c>
      <c r="DF36" s="15" t="str">
        <f t="shared" si="52"/>
        <v>Present</v>
      </c>
      <c r="DG36" s="15" t="str">
        <f t="shared" si="53"/>
        <v>P-S2_Onsite</v>
      </c>
      <c r="DH36" s="139">
        <v>100</v>
      </c>
      <c r="DI36" s="139">
        <v>100</v>
      </c>
      <c r="DJ36" s="139">
        <v>100</v>
      </c>
      <c r="DK36" s="3" t="str">
        <f t="shared" si="3"/>
        <v>P-0, A-0, No Data-4</v>
      </c>
      <c r="DL36" s="3" t="str">
        <f t="shared" si="4"/>
        <v>P-4, A-0, No Data-0</v>
      </c>
      <c r="DM36" s="1" t="str">
        <f t="shared" si="54"/>
        <v>P-S2_Onsite</v>
      </c>
      <c r="DN36" s="1" t="str">
        <f t="shared" si="55"/>
        <v>P-S2_Onsite</v>
      </c>
      <c r="DO36" s="1" t="str">
        <f t="shared" si="56"/>
        <v>P-S2_Onsite</v>
      </c>
      <c r="DP36" s="1" t="str">
        <f t="shared" si="57"/>
        <v>P-S2_Onsite</v>
      </c>
      <c r="DQ36" s="1" t="str">
        <f t="shared" si="58"/>
        <v>P-4, A-0, No Data-0</v>
      </c>
      <c r="DR36" s="39">
        <f t="shared" si="59"/>
        <v>0</v>
      </c>
      <c r="DS36" s="34" t="s">
        <v>7217</v>
      </c>
      <c r="DT36" s="39" t="s">
        <v>7363</v>
      </c>
      <c r="DU36" s="30" t="s">
        <v>102</v>
      </c>
      <c r="DV36" s="30"/>
    </row>
    <row r="37" spans="1:126" x14ac:dyDescent="0.25">
      <c r="A37" s="1">
        <v>34</v>
      </c>
      <c r="B37" s="1" t="s">
        <v>1000</v>
      </c>
      <c r="C37" s="1" t="s">
        <v>105</v>
      </c>
      <c r="D37" s="1" t="s">
        <v>106</v>
      </c>
      <c r="E37" s="1" t="s">
        <v>107</v>
      </c>
      <c r="F37" s="1" t="s">
        <v>7201</v>
      </c>
      <c r="G37" s="1" t="s">
        <v>3507</v>
      </c>
      <c r="H37" s="143">
        <v>6.4</v>
      </c>
      <c r="I37" s="143">
        <v>4</v>
      </c>
      <c r="J37" s="143">
        <v>4.8</v>
      </c>
      <c r="K37" s="143">
        <v>8</v>
      </c>
      <c r="L37" s="132">
        <v>28</v>
      </c>
      <c r="M37" s="132">
        <v>51.2</v>
      </c>
      <c r="N37" s="26">
        <v>60</v>
      </c>
      <c r="O37" s="26" t="s">
        <v>997</v>
      </c>
      <c r="P37" s="120" t="s">
        <v>1034</v>
      </c>
      <c r="Q37" s="13" t="str">
        <f t="shared" si="5"/>
        <v>2025EB1100034-BDSDF113</v>
      </c>
      <c r="R37" s="26" t="str">
        <f t="shared" si="6"/>
        <v>0 missed</v>
      </c>
      <c r="S37" s="26" t="str">
        <f t="shared" si="0"/>
        <v>0 missed</v>
      </c>
      <c r="T37" s="26">
        <f t="shared" si="7"/>
        <v>4</v>
      </c>
      <c r="U37" s="26">
        <f t="shared" si="8"/>
        <v>1</v>
      </c>
      <c r="V37" s="13">
        <f t="shared" si="9"/>
        <v>1</v>
      </c>
      <c r="W37" s="13">
        <f t="shared" si="10"/>
        <v>1</v>
      </c>
      <c r="X37" s="26" t="str">
        <f t="shared" si="11"/>
        <v>0 missed</v>
      </c>
      <c r="Y37" s="26">
        <f t="shared" si="12"/>
        <v>5</v>
      </c>
      <c r="Z37" s="13">
        <f t="shared" si="13"/>
        <v>1</v>
      </c>
      <c r="AA37" s="15" t="str">
        <f t="shared" si="14"/>
        <v>Q-4 A-1 || Q Total-4, A Total-1</v>
      </c>
      <c r="AB37" s="13" t="str" cm="1">
        <f t="array" ref="AB37">IFERROR(INDEX('Attendance-Slot-1'!$Q$2:$Q$1112,MATCH(1,('Attendance-Slot-1'!$A$2:$A$1112=$C37)*('Attendance-Slot-1'!$G$2:$G$1112=AB$2),0)),"No Data")</f>
        <v>No Data</v>
      </c>
      <c r="AC37" s="13" t="str" cm="1">
        <f t="array" ref="AC37">IFERROR(INDEX('Attendance-Slot-2'!$Q$2:$Q$2595,MATCH(1,('Attendance-Slot-2'!$A$2:$A$2595=$C37)*('Attendance-Slot-2'!$G$2:$G$2595=AB$2),0)),"No Data")</f>
        <v>P-S2_Onsite</v>
      </c>
      <c r="AD37" s="133">
        <f>VLOOKUP($Q37,'Written Exam Marks'!$H:$Q,10,FALSE)</f>
        <v>15</v>
      </c>
      <c r="AE37" s="133">
        <f>VLOOKUP($Q37,'Written Exam Marks'!$H:$Q,9,FALSE)</f>
        <v>40</v>
      </c>
      <c r="AF37" s="13" t="str">
        <f t="shared" si="15"/>
        <v>Present</v>
      </c>
      <c r="AG37" s="13" t="str">
        <f t="shared" si="16"/>
        <v>P-S2_Onsite</v>
      </c>
      <c r="AH37" s="29" t="s">
        <v>5</v>
      </c>
      <c r="AI37" s="29" t="s">
        <v>5</v>
      </c>
      <c r="AJ37" s="29">
        <v>7.3333333329999997</v>
      </c>
      <c r="AK37" s="29">
        <v>9</v>
      </c>
      <c r="AL37" s="29">
        <v>10</v>
      </c>
      <c r="AM37" s="29">
        <v>26.333333332999999</v>
      </c>
      <c r="AN37" s="131">
        <v>60</v>
      </c>
      <c r="AO37" s="36" t="s">
        <v>7179</v>
      </c>
      <c r="AP37" s="116" t="s">
        <v>1050</v>
      </c>
      <c r="AQ37" s="116" t="str">
        <f t="shared" si="17"/>
        <v>2025EB1100034-BDSDF108</v>
      </c>
      <c r="AR37" s="25" t="str">
        <f t="shared" si="18"/>
        <v>0 missed</v>
      </c>
      <c r="AS37" s="25" t="str">
        <f t="shared" si="19"/>
        <v>2 missed</v>
      </c>
      <c r="AT37" s="25">
        <f t="shared" si="20"/>
        <v>3</v>
      </c>
      <c r="AU37" s="25">
        <f t="shared" si="21"/>
        <v>0</v>
      </c>
      <c r="AV37" s="10">
        <f t="shared" si="22"/>
        <v>1</v>
      </c>
      <c r="AW37" s="10">
        <f t="shared" si="23"/>
        <v>0</v>
      </c>
      <c r="AX37" s="25" t="str">
        <f t="shared" si="24"/>
        <v>2 missed</v>
      </c>
      <c r="AY37" s="25">
        <f t="shared" si="25"/>
        <v>3</v>
      </c>
      <c r="AZ37" s="10">
        <f t="shared" si="26"/>
        <v>0.6</v>
      </c>
      <c r="BA37" s="10" t="str">
        <f t="shared" si="27"/>
        <v>Q-3 A-0 || Q Total-3, A Total-2</v>
      </c>
      <c r="BB37" s="10" t="str" cm="1">
        <f t="array" ref="BB37">IFERROR(INDEX('Attendance-Slot-1'!$Q$2:$Q$1112,MATCH(1,('Attendance-Slot-1'!$A$2:$A$1112=$C37)*('Attendance-Slot-1'!$G$2:$G$1112=BB$2),0)),"No Data")</f>
        <v>No Data</v>
      </c>
      <c r="BC37" s="10" t="str" cm="1">
        <f t="array" ref="BC37">IFERROR(INDEX('Attendance-Slot-2'!$Q$2:$Q$2595,MATCH(1,('Attendance-Slot-2'!$A$2:$A$2595=$C37)*('Attendance-Slot-2'!$G$2:$G$2595=BB$2),0)),"No Data")</f>
        <v>P-S2_Onsite</v>
      </c>
      <c r="BD37" s="136">
        <f>VLOOKUP($AQ37,'Written Exam Marks'!$H:$Q,10,FALSE)</f>
        <v>11.5</v>
      </c>
      <c r="BE37" s="136">
        <f>VLOOKUP($AQ37,'Written Exam Marks'!$H:$Q,9,FALSE)</f>
        <v>40</v>
      </c>
      <c r="BF37" s="10" t="str">
        <f t="shared" si="28"/>
        <v>Present</v>
      </c>
      <c r="BG37" s="10" t="str">
        <f t="shared" si="29"/>
        <v>P-S2_Onsite</v>
      </c>
      <c r="BH37" s="129">
        <v>8</v>
      </c>
      <c r="BI37" s="129" t="s">
        <v>5</v>
      </c>
      <c r="BJ37" s="129" t="s">
        <v>5</v>
      </c>
      <c r="BK37" s="129">
        <v>19</v>
      </c>
      <c r="BL37" s="144">
        <v>27</v>
      </c>
      <c r="BM37" s="24">
        <v>60</v>
      </c>
      <c r="BN37" s="24" t="s">
        <v>1004</v>
      </c>
      <c r="BO37" s="118" t="s">
        <v>1063</v>
      </c>
      <c r="BP37" s="118" t="str">
        <f t="shared" si="1"/>
        <v>2025EB1100034-BDSDF114</v>
      </c>
      <c r="BQ37" s="24" t="str">
        <f t="shared" si="30"/>
        <v>2 missed</v>
      </c>
      <c r="BR37" s="24" t="str">
        <f t="shared" si="31"/>
        <v>0 missed</v>
      </c>
      <c r="BS37" s="24">
        <f t="shared" si="32"/>
        <v>1</v>
      </c>
      <c r="BT37" s="24">
        <f t="shared" si="33"/>
        <v>1</v>
      </c>
      <c r="BU37" s="14">
        <f t="shared" si="34"/>
        <v>0.33333333333333331</v>
      </c>
      <c r="BV37" s="14">
        <f t="shared" si="35"/>
        <v>1</v>
      </c>
      <c r="BW37" s="24" t="str">
        <f t="shared" si="36"/>
        <v>2 missed</v>
      </c>
      <c r="BX37" s="24">
        <f t="shared" si="37"/>
        <v>2</v>
      </c>
      <c r="BY37" s="14">
        <f t="shared" si="38"/>
        <v>0.5</v>
      </c>
      <c r="BZ37" s="14" t="str">
        <f t="shared" si="39"/>
        <v>Q-1 A-1 || Q Total-3, A Total-1</v>
      </c>
      <c r="CA37" s="14" t="str" cm="1">
        <f t="array" ref="CA37">IFERROR(INDEX('Attendance-Slot-1'!$Q$2:$Q$1112,MATCH(1,('Attendance-Slot-1'!$A$2:$A$1112=$C37)*('Attendance-Slot-1'!$G$2:$G$1112=CA$2),0)),"No Data")</f>
        <v>No Data</v>
      </c>
      <c r="CB37" s="14" t="str" cm="1">
        <f t="array" ref="CB37">IFERROR(INDEX('Attendance-Slot-2'!$Q$2:$Q$2595,MATCH(1,('Attendance-Slot-2'!$A$2:$A$2595=$C37)*('Attendance-Slot-2'!$G$2:$G$2595=CA$2),0)),"No Data")</f>
        <v>P-S2_Onsite</v>
      </c>
      <c r="CC37" s="138">
        <f>VLOOKUP($BP37,'Written Exam Marks'!$H:$Q,10,FALSE)</f>
        <v>10</v>
      </c>
      <c r="CD37" s="138">
        <f>VLOOKUP($BP37,'Written Exam Marks'!$H:$Q,9,FALSE)</f>
        <v>40</v>
      </c>
      <c r="CE37" s="14" t="str">
        <f t="shared" si="40"/>
        <v>Present</v>
      </c>
      <c r="CF37" s="14" t="str">
        <f t="shared" si="41"/>
        <v>P-S2_Onsite</v>
      </c>
      <c r="CG37" s="130">
        <v>3.5</v>
      </c>
      <c r="CH37" s="130">
        <v>1.5</v>
      </c>
      <c r="CI37" s="130">
        <v>9</v>
      </c>
      <c r="CJ37" s="130">
        <v>7.5</v>
      </c>
      <c r="CK37" s="130" t="s">
        <v>5</v>
      </c>
      <c r="CL37" s="130" t="s">
        <v>5</v>
      </c>
      <c r="CM37" s="145">
        <v>21.5</v>
      </c>
      <c r="CN37" s="130">
        <v>50</v>
      </c>
      <c r="CO37" s="27" t="s">
        <v>1005</v>
      </c>
      <c r="CP37" s="119" t="s">
        <v>1044</v>
      </c>
      <c r="CQ37" s="119" t="str">
        <f t="shared" si="2"/>
        <v>2025EB1100034-BDSDF112</v>
      </c>
      <c r="CR37" s="27" t="str">
        <f t="shared" si="42"/>
        <v>0 missed</v>
      </c>
      <c r="CS37" s="27" t="str">
        <f t="shared" si="43"/>
        <v>0 missed</v>
      </c>
      <c r="CT37" s="27">
        <f t="shared" si="44"/>
        <v>2</v>
      </c>
      <c r="CU37" s="27">
        <f t="shared" si="45"/>
        <v>2</v>
      </c>
      <c r="CV37" s="15">
        <f t="shared" si="46"/>
        <v>1</v>
      </c>
      <c r="CW37" s="15">
        <f t="shared" si="47"/>
        <v>1</v>
      </c>
      <c r="CX37" s="27" t="str">
        <f t="shared" si="48"/>
        <v>0 missed</v>
      </c>
      <c r="CY37" s="27">
        <f t="shared" si="49"/>
        <v>4</v>
      </c>
      <c r="CZ37" s="15">
        <f t="shared" si="50"/>
        <v>1</v>
      </c>
      <c r="DA37" s="15" t="str">
        <f t="shared" si="51"/>
        <v>Q-2 A-2 || Q Total-2, A Total-2</v>
      </c>
      <c r="DB37" s="15" t="str" cm="1">
        <f t="array" ref="DB37">IFERROR(INDEX('Attendance-Slot-1'!$Q$2:$Q$1112,MATCH(1,('Attendance-Slot-1'!$A$2:$A$1112=$C37)*('Attendance-Slot-1'!$G$2:$G$1112=DB$2),0)),"No Data")</f>
        <v>No Data</v>
      </c>
      <c r="DC37" s="15" t="str" cm="1">
        <f t="array" ref="DC37">IFERROR(INDEX('Attendance-Slot-2'!$Q$2:$Q$2595,MATCH(1,('Attendance-Slot-2'!$A$2:$A$2595=$C37)*('Attendance-Slot-2'!$G$2:$G$2595=DB$2),0)),"No Data")</f>
        <v>P-S2_Onsite</v>
      </c>
      <c r="DD37" s="139">
        <f>VLOOKUP($CQ37,'Written Exam Marks'!$H:$Q,10,FALSE)</f>
        <v>27.5</v>
      </c>
      <c r="DE37" s="139">
        <f>VLOOKUP($CQ37,'Written Exam Marks'!$H:$Q,9,FALSE)</f>
        <v>50</v>
      </c>
      <c r="DF37" s="15" t="str">
        <f t="shared" si="52"/>
        <v>Present</v>
      </c>
      <c r="DG37" s="15" t="str">
        <f t="shared" si="53"/>
        <v>P-S2_Onsite</v>
      </c>
      <c r="DH37" s="139">
        <v>85</v>
      </c>
      <c r="DI37" s="139">
        <v>85</v>
      </c>
      <c r="DJ37" s="139">
        <v>100</v>
      </c>
      <c r="DK37" s="3" t="str">
        <f t="shared" si="3"/>
        <v>P-0, A-0, No Data-4</v>
      </c>
      <c r="DL37" s="3" t="str">
        <f t="shared" si="4"/>
        <v>P-4, A-0, No Data-0</v>
      </c>
      <c r="DM37" s="1" t="str">
        <f t="shared" si="54"/>
        <v>P-S2_Onsite</v>
      </c>
      <c r="DN37" s="1" t="str">
        <f t="shared" si="55"/>
        <v>P-S2_Onsite</v>
      </c>
      <c r="DO37" s="1" t="str">
        <f t="shared" si="56"/>
        <v>P-S2_Onsite</v>
      </c>
      <c r="DP37" s="1" t="str">
        <f t="shared" si="57"/>
        <v>P-S2_Onsite</v>
      </c>
      <c r="DQ37" s="1" t="str">
        <f t="shared" si="58"/>
        <v>P-4, A-0, No Data-0</v>
      </c>
      <c r="DR37" s="39">
        <f t="shared" si="59"/>
        <v>0</v>
      </c>
      <c r="DS37" s="34" t="s">
        <v>7217</v>
      </c>
      <c r="DT37" s="39" t="s">
        <v>7363</v>
      </c>
      <c r="DU37" s="30" t="s">
        <v>105</v>
      </c>
      <c r="DV37" s="30"/>
    </row>
    <row r="38" spans="1:126" x14ac:dyDescent="0.25">
      <c r="A38" s="1">
        <v>35</v>
      </c>
      <c r="B38" s="1" t="s">
        <v>1000</v>
      </c>
      <c r="C38" s="1" t="s">
        <v>108</v>
      </c>
      <c r="D38" s="1" t="s">
        <v>109</v>
      </c>
      <c r="E38" s="1" t="s">
        <v>110</v>
      </c>
      <c r="F38" s="1" t="s">
        <v>7201</v>
      </c>
      <c r="G38" s="1" t="s">
        <v>7204</v>
      </c>
      <c r="H38" s="143" t="s">
        <v>5</v>
      </c>
      <c r="I38" s="143" t="s">
        <v>5</v>
      </c>
      <c r="J38" s="143" t="s">
        <v>5</v>
      </c>
      <c r="K38" s="143" t="s">
        <v>5</v>
      </c>
      <c r="L38" s="132" t="s">
        <v>5</v>
      </c>
      <c r="M38" s="132">
        <v>1.6</v>
      </c>
      <c r="N38" s="26">
        <v>60</v>
      </c>
      <c r="O38" s="26" t="s">
        <v>997</v>
      </c>
      <c r="P38" s="120" t="s">
        <v>1034</v>
      </c>
      <c r="Q38" s="13" t="str">
        <f t="shared" si="5"/>
        <v>2025EB1100035-BDSDF113</v>
      </c>
      <c r="R38" s="26" t="str">
        <f t="shared" si="6"/>
        <v>4 missed</v>
      </c>
      <c r="S38" s="26" t="str">
        <f t="shared" si="0"/>
        <v>1 missed</v>
      </c>
      <c r="T38" s="26">
        <f t="shared" si="7"/>
        <v>0</v>
      </c>
      <c r="U38" s="26">
        <f t="shared" si="8"/>
        <v>0</v>
      </c>
      <c r="V38" s="13">
        <f t="shared" si="9"/>
        <v>0</v>
      </c>
      <c r="W38" s="13">
        <f t="shared" si="10"/>
        <v>0</v>
      </c>
      <c r="X38" s="26" t="str">
        <f t="shared" si="11"/>
        <v>5 missed</v>
      </c>
      <c r="Y38" s="26">
        <f t="shared" si="12"/>
        <v>0</v>
      </c>
      <c r="Z38" s="13">
        <f t="shared" si="13"/>
        <v>0</v>
      </c>
      <c r="AA38" s="15" t="str">
        <f t="shared" si="14"/>
        <v>Q-0 A-0 || Q Total-4, A Total-1</v>
      </c>
      <c r="AB38" s="13" t="str" cm="1">
        <f t="array" ref="AB38">IFERROR(INDEX('Attendance-Slot-1'!$Q$2:$Q$1112,MATCH(1,('Attendance-Slot-1'!$A$2:$A$1112=$C38)*('Attendance-Slot-1'!$G$2:$G$1112=AB$2),0)),"No Data")</f>
        <v>No Data</v>
      </c>
      <c r="AC38" s="13" t="str" cm="1">
        <f t="array" ref="AC38">IFERROR(INDEX('Attendance-Slot-2'!$Q$2:$Q$2595,MATCH(1,('Attendance-Slot-2'!$A$2:$A$2595=$C38)*('Attendance-Slot-2'!$G$2:$G$2595=AB$2),0)),"No Data")</f>
        <v>No Data</v>
      </c>
      <c r="AD38" s="133" t="e">
        <f>VLOOKUP($Q38,'Written Exam Marks'!$H:$Q,10,FALSE)</f>
        <v>#N/A</v>
      </c>
      <c r="AE38" s="133" t="e">
        <f>VLOOKUP($Q38,'Written Exam Marks'!$H:$Q,9,FALSE)</f>
        <v>#N/A</v>
      </c>
      <c r="AF38" s="13" t="str">
        <f t="shared" si="15"/>
        <v>No Data</v>
      </c>
      <c r="AG38" s="13" t="str">
        <f t="shared" si="16"/>
        <v>No Data</v>
      </c>
      <c r="AH38" s="29" t="s">
        <v>5</v>
      </c>
      <c r="AI38" s="29" t="s">
        <v>5</v>
      </c>
      <c r="AJ38" s="29" t="s">
        <v>5</v>
      </c>
      <c r="AK38" s="29" t="s">
        <v>5</v>
      </c>
      <c r="AL38" s="29" t="s">
        <v>5</v>
      </c>
      <c r="AM38" s="29">
        <v>0</v>
      </c>
      <c r="AN38" s="131">
        <v>60</v>
      </c>
      <c r="AO38" s="36" t="s">
        <v>7179</v>
      </c>
      <c r="AP38" s="116" t="s">
        <v>1050</v>
      </c>
      <c r="AQ38" s="116" t="str">
        <f t="shared" si="17"/>
        <v>2025EB1100035-BDSDF108</v>
      </c>
      <c r="AR38" s="25" t="str">
        <f t="shared" si="18"/>
        <v>3 missed</v>
      </c>
      <c r="AS38" s="25" t="str">
        <f t="shared" si="19"/>
        <v>2 missed</v>
      </c>
      <c r="AT38" s="25">
        <f t="shared" si="20"/>
        <v>0</v>
      </c>
      <c r="AU38" s="25">
        <f t="shared" si="21"/>
        <v>0</v>
      </c>
      <c r="AV38" s="10">
        <f t="shared" si="22"/>
        <v>0</v>
      </c>
      <c r="AW38" s="10">
        <f t="shared" si="23"/>
        <v>0</v>
      </c>
      <c r="AX38" s="25" t="str">
        <f t="shared" si="24"/>
        <v>5 missed</v>
      </c>
      <c r="AY38" s="25">
        <f t="shared" si="25"/>
        <v>0</v>
      </c>
      <c r="AZ38" s="10">
        <f t="shared" si="26"/>
        <v>0</v>
      </c>
      <c r="BA38" s="10" t="str">
        <f t="shared" si="27"/>
        <v>Q-0 A-0 || Q Total-3, A Total-2</v>
      </c>
      <c r="BB38" s="10" t="str" cm="1">
        <f t="array" ref="BB38">IFERROR(INDEX('Attendance-Slot-1'!$Q$2:$Q$1112,MATCH(1,('Attendance-Slot-1'!$A$2:$A$1112=$C38)*('Attendance-Slot-1'!$G$2:$G$1112=BB$2),0)),"No Data")</f>
        <v>No Data</v>
      </c>
      <c r="BC38" s="10" t="str" cm="1">
        <f t="array" ref="BC38">IFERROR(INDEX('Attendance-Slot-2'!$Q$2:$Q$2595,MATCH(1,('Attendance-Slot-2'!$A$2:$A$2595=$C38)*('Attendance-Slot-2'!$G$2:$G$2595=BB$2),0)),"No Data")</f>
        <v>No Data</v>
      </c>
      <c r="BD38" s="136" t="e">
        <f>VLOOKUP($AQ38,'Written Exam Marks'!$H:$Q,10,FALSE)</f>
        <v>#N/A</v>
      </c>
      <c r="BE38" s="136" t="e">
        <f>VLOOKUP($AQ38,'Written Exam Marks'!$H:$Q,9,FALSE)</f>
        <v>#N/A</v>
      </c>
      <c r="BF38" s="10" t="str">
        <f t="shared" si="28"/>
        <v>No Data</v>
      </c>
      <c r="BG38" s="10" t="str">
        <f t="shared" si="29"/>
        <v>No Data</v>
      </c>
      <c r="BH38" s="129" t="s">
        <v>5</v>
      </c>
      <c r="BI38" s="129" t="s">
        <v>5</v>
      </c>
      <c r="BJ38" s="129" t="s">
        <v>5</v>
      </c>
      <c r="BK38" s="129" t="s">
        <v>5</v>
      </c>
      <c r="BL38" s="144">
        <v>0</v>
      </c>
      <c r="BM38" s="24">
        <v>60</v>
      </c>
      <c r="BN38" s="24" t="s">
        <v>1004</v>
      </c>
      <c r="BO38" s="118" t="s">
        <v>1063</v>
      </c>
      <c r="BP38" s="118" t="str">
        <f t="shared" si="1"/>
        <v>2025EB1100035-BDSDF114</v>
      </c>
      <c r="BQ38" s="24" t="str">
        <f t="shared" si="30"/>
        <v>3 missed</v>
      </c>
      <c r="BR38" s="24" t="str">
        <f t="shared" si="31"/>
        <v>1 missed</v>
      </c>
      <c r="BS38" s="24">
        <f t="shared" si="32"/>
        <v>0</v>
      </c>
      <c r="BT38" s="24">
        <f t="shared" si="33"/>
        <v>0</v>
      </c>
      <c r="BU38" s="14">
        <f t="shared" si="34"/>
        <v>0</v>
      </c>
      <c r="BV38" s="14">
        <f t="shared" si="35"/>
        <v>0</v>
      </c>
      <c r="BW38" s="24" t="str">
        <f t="shared" si="36"/>
        <v>4 missed</v>
      </c>
      <c r="BX38" s="24">
        <f t="shared" si="37"/>
        <v>0</v>
      </c>
      <c r="BY38" s="14">
        <f t="shared" si="38"/>
        <v>0</v>
      </c>
      <c r="BZ38" s="14" t="str">
        <f t="shared" si="39"/>
        <v>Q-0 A-0 || Q Total-3, A Total-1</v>
      </c>
      <c r="CA38" s="14" t="str" cm="1">
        <f t="array" ref="CA38">IFERROR(INDEX('Attendance-Slot-1'!$Q$2:$Q$1112,MATCH(1,('Attendance-Slot-1'!$A$2:$A$1112=$C38)*('Attendance-Slot-1'!$G$2:$G$1112=CA$2),0)),"No Data")</f>
        <v>No Data</v>
      </c>
      <c r="CB38" s="14" t="str" cm="1">
        <f t="array" ref="CB38">IFERROR(INDEX('Attendance-Slot-2'!$Q$2:$Q$2595,MATCH(1,('Attendance-Slot-2'!$A$2:$A$2595=$C38)*('Attendance-Slot-2'!$G$2:$G$2595=CA$2),0)),"No Data")</f>
        <v>No Data</v>
      </c>
      <c r="CC38" s="138" t="e">
        <f>VLOOKUP($BP38,'Written Exam Marks'!$H:$Q,10,FALSE)</f>
        <v>#N/A</v>
      </c>
      <c r="CD38" s="138" t="e">
        <f>VLOOKUP($BP38,'Written Exam Marks'!$H:$Q,9,FALSE)</f>
        <v>#N/A</v>
      </c>
      <c r="CE38" s="14" t="str">
        <f t="shared" si="40"/>
        <v>No Data</v>
      </c>
      <c r="CF38" s="14" t="str">
        <f t="shared" si="41"/>
        <v>No Data</v>
      </c>
      <c r="CG38" s="130" t="s">
        <v>5</v>
      </c>
      <c r="CH38" s="130" t="s">
        <v>5</v>
      </c>
      <c r="CI38" s="130" t="s">
        <v>5</v>
      </c>
      <c r="CJ38" s="130" t="s">
        <v>5</v>
      </c>
      <c r="CK38" s="130" t="s">
        <v>5</v>
      </c>
      <c r="CL38" s="130" t="s">
        <v>5</v>
      </c>
      <c r="CM38" s="145">
        <v>0</v>
      </c>
      <c r="CN38" s="130">
        <v>50</v>
      </c>
      <c r="CO38" s="27" t="s">
        <v>1005</v>
      </c>
      <c r="CP38" s="119" t="s">
        <v>1044</v>
      </c>
      <c r="CQ38" s="119" t="str">
        <f t="shared" si="2"/>
        <v>2025EB1100035-BDSDF112</v>
      </c>
      <c r="CR38" s="27" t="str">
        <f t="shared" si="42"/>
        <v>2 missed</v>
      </c>
      <c r="CS38" s="27" t="str">
        <f t="shared" si="43"/>
        <v>2 missed</v>
      </c>
      <c r="CT38" s="27">
        <f t="shared" si="44"/>
        <v>0</v>
      </c>
      <c r="CU38" s="27">
        <f t="shared" si="45"/>
        <v>0</v>
      </c>
      <c r="CV38" s="15">
        <f t="shared" si="46"/>
        <v>0</v>
      </c>
      <c r="CW38" s="15">
        <f t="shared" si="47"/>
        <v>0</v>
      </c>
      <c r="CX38" s="27" t="str">
        <f t="shared" si="48"/>
        <v>4 missed</v>
      </c>
      <c r="CY38" s="27">
        <f t="shared" si="49"/>
        <v>0</v>
      </c>
      <c r="CZ38" s="15">
        <f t="shared" si="50"/>
        <v>0</v>
      </c>
      <c r="DA38" s="15" t="str">
        <f t="shared" si="51"/>
        <v>Q-0 A-0 || Q Total-2, A Total-2</v>
      </c>
      <c r="DB38" s="15" t="str" cm="1">
        <f t="array" ref="DB38">IFERROR(INDEX('Attendance-Slot-1'!$Q$2:$Q$1112,MATCH(1,('Attendance-Slot-1'!$A$2:$A$1112=$C38)*('Attendance-Slot-1'!$G$2:$G$1112=DB$2),0)),"No Data")</f>
        <v>No Data</v>
      </c>
      <c r="DC38" s="15" t="str" cm="1">
        <f t="array" ref="DC38">IFERROR(INDEX('Attendance-Slot-2'!$Q$2:$Q$2595,MATCH(1,('Attendance-Slot-2'!$A$2:$A$2595=$C38)*('Attendance-Slot-2'!$G$2:$G$2595=DB$2),0)),"No Data")</f>
        <v>No Data</v>
      </c>
      <c r="DD38" s="139" t="e">
        <f>VLOOKUP($CQ38,'Written Exam Marks'!$H:$Q,10,FALSE)</f>
        <v>#N/A</v>
      </c>
      <c r="DE38" s="139" t="e">
        <f>VLOOKUP($CQ38,'Written Exam Marks'!$H:$Q,9,FALSE)</f>
        <v>#N/A</v>
      </c>
      <c r="DF38" s="15" t="str">
        <f t="shared" si="52"/>
        <v>No Data</v>
      </c>
      <c r="DG38" s="15" t="str">
        <f t="shared" si="53"/>
        <v>No Data</v>
      </c>
      <c r="DH38" s="139" t="s">
        <v>5</v>
      </c>
      <c r="DI38" s="139">
        <v>0</v>
      </c>
      <c r="DJ38" s="139">
        <v>100</v>
      </c>
      <c r="DK38" s="3" t="str">
        <f t="shared" si="3"/>
        <v>P-0, A-0, No Data-4</v>
      </c>
      <c r="DL38" s="3" t="str">
        <f t="shared" si="4"/>
        <v>P-0, A-0, No Data-4</v>
      </c>
      <c r="DM38" s="1" t="str">
        <f t="shared" si="54"/>
        <v>No Data</v>
      </c>
      <c r="DN38" s="1" t="str">
        <f t="shared" si="55"/>
        <v>No Data</v>
      </c>
      <c r="DO38" s="1" t="str">
        <f t="shared" si="56"/>
        <v>No Data</v>
      </c>
      <c r="DP38" s="1" t="str">
        <f t="shared" si="57"/>
        <v>No Data</v>
      </c>
      <c r="DQ38" s="1" t="str">
        <f t="shared" si="58"/>
        <v>P-0, A-0, No Data-4</v>
      </c>
      <c r="DR38" s="39">
        <f t="shared" si="59"/>
        <v>0</v>
      </c>
      <c r="DS38" s="34" t="e">
        <v>#N/A</v>
      </c>
      <c r="DT38" s="34" t="s">
        <v>7219</v>
      </c>
      <c r="DU38" s="30" t="s">
        <v>7219</v>
      </c>
      <c r="DV38" s="30"/>
    </row>
    <row r="39" spans="1:126" x14ac:dyDescent="0.25">
      <c r="A39" s="1">
        <v>36</v>
      </c>
      <c r="B39" s="1" t="s">
        <v>1000</v>
      </c>
      <c r="C39" s="1" t="s">
        <v>111</v>
      </c>
      <c r="D39" s="1" t="s">
        <v>112</v>
      </c>
      <c r="E39" s="1" t="s">
        <v>113</v>
      </c>
      <c r="F39" s="1" t="s">
        <v>7202</v>
      </c>
      <c r="G39" s="1" t="s">
        <v>3508</v>
      </c>
      <c r="H39" s="143">
        <v>8</v>
      </c>
      <c r="I39" s="143">
        <v>4.8</v>
      </c>
      <c r="J39" s="143">
        <v>8</v>
      </c>
      <c r="K39" s="143">
        <v>8</v>
      </c>
      <c r="L39" s="132">
        <v>28</v>
      </c>
      <c r="M39" s="132">
        <v>56.8</v>
      </c>
      <c r="N39" s="26">
        <v>60</v>
      </c>
      <c r="O39" s="26" t="s">
        <v>997</v>
      </c>
      <c r="P39" s="120" t="s">
        <v>1034</v>
      </c>
      <c r="Q39" s="13" t="str">
        <f t="shared" si="5"/>
        <v>2025EB1100036-BDSDF113</v>
      </c>
      <c r="R39" s="26" t="str">
        <f t="shared" si="6"/>
        <v>0 missed</v>
      </c>
      <c r="S39" s="26" t="str">
        <f t="shared" si="0"/>
        <v>0 missed</v>
      </c>
      <c r="T39" s="26">
        <f t="shared" si="7"/>
        <v>4</v>
      </c>
      <c r="U39" s="26">
        <f t="shared" si="8"/>
        <v>1</v>
      </c>
      <c r="V39" s="13">
        <f t="shared" si="9"/>
        <v>1</v>
      </c>
      <c r="W39" s="13">
        <f t="shared" si="10"/>
        <v>1</v>
      </c>
      <c r="X39" s="26" t="str">
        <f t="shared" si="11"/>
        <v>0 missed</v>
      </c>
      <c r="Y39" s="26">
        <f t="shared" si="12"/>
        <v>5</v>
      </c>
      <c r="Z39" s="13">
        <f t="shared" si="13"/>
        <v>1</v>
      </c>
      <c r="AA39" s="15" t="str">
        <f t="shared" si="14"/>
        <v>Q-4 A-1 || Q Total-4, A Total-1</v>
      </c>
      <c r="AB39" s="13" t="str" cm="1">
        <f t="array" ref="AB39">IFERROR(INDEX('Attendance-Slot-1'!$Q$2:$Q$1112,MATCH(1,('Attendance-Slot-1'!$A$2:$A$1112=$C39)*('Attendance-Slot-1'!$G$2:$G$1112=AB$2),0)),"No Data")</f>
        <v>No Data</v>
      </c>
      <c r="AC39" s="13" t="str" cm="1">
        <f t="array" ref="AC39">IFERROR(INDEX('Attendance-Slot-2'!$Q$2:$Q$2595,MATCH(1,('Attendance-Slot-2'!$A$2:$A$2595=$C39)*('Attendance-Slot-2'!$G$2:$G$2595=AB$2),0)),"No Data")</f>
        <v>P-S2_Onsite</v>
      </c>
      <c r="AD39" s="133">
        <f>VLOOKUP($Q39,'Written Exam Marks'!$H:$Q,10,FALSE)</f>
        <v>13</v>
      </c>
      <c r="AE39" s="133">
        <f>VLOOKUP($Q39,'Written Exam Marks'!$H:$Q,9,FALSE)</f>
        <v>40</v>
      </c>
      <c r="AF39" s="13" t="str">
        <f t="shared" si="15"/>
        <v>Present</v>
      </c>
      <c r="AG39" s="13" t="str">
        <f t="shared" si="16"/>
        <v>P-S2_Onsite</v>
      </c>
      <c r="AH39" s="29">
        <v>14</v>
      </c>
      <c r="AI39" s="29">
        <v>13</v>
      </c>
      <c r="AJ39" s="29">
        <v>9.3333333330000006</v>
      </c>
      <c r="AK39" s="29">
        <v>9</v>
      </c>
      <c r="AL39" s="29">
        <v>10</v>
      </c>
      <c r="AM39" s="29">
        <v>55.333333332999999</v>
      </c>
      <c r="AN39" s="131">
        <v>60</v>
      </c>
      <c r="AO39" s="36" t="s">
        <v>7179</v>
      </c>
      <c r="AP39" s="116" t="s">
        <v>1050</v>
      </c>
      <c r="AQ39" s="116" t="str">
        <f t="shared" si="17"/>
        <v>2025EB1100036-BDSDF108</v>
      </c>
      <c r="AR39" s="25" t="str">
        <f t="shared" si="18"/>
        <v>0 missed</v>
      </c>
      <c r="AS39" s="25" t="str">
        <f t="shared" si="19"/>
        <v>0 missed</v>
      </c>
      <c r="AT39" s="25">
        <f t="shared" si="20"/>
        <v>3</v>
      </c>
      <c r="AU39" s="25">
        <f t="shared" si="21"/>
        <v>2</v>
      </c>
      <c r="AV39" s="10">
        <f t="shared" si="22"/>
        <v>1</v>
      </c>
      <c r="AW39" s="10">
        <f t="shared" si="23"/>
        <v>1</v>
      </c>
      <c r="AX39" s="25" t="str">
        <f t="shared" si="24"/>
        <v>0 missed</v>
      </c>
      <c r="AY39" s="25">
        <f t="shared" si="25"/>
        <v>5</v>
      </c>
      <c r="AZ39" s="10">
        <f t="shared" si="26"/>
        <v>1</v>
      </c>
      <c r="BA39" s="10" t="str">
        <f t="shared" si="27"/>
        <v>Q-3 A-2 || Q Total-3, A Total-2</v>
      </c>
      <c r="BB39" s="10" t="str" cm="1">
        <f t="array" ref="BB39">IFERROR(INDEX('Attendance-Slot-1'!$Q$2:$Q$1112,MATCH(1,('Attendance-Slot-1'!$A$2:$A$1112=$C39)*('Attendance-Slot-1'!$G$2:$G$1112=BB$2),0)),"No Data")</f>
        <v>No Data</v>
      </c>
      <c r="BC39" s="10" t="str" cm="1">
        <f t="array" ref="BC39">IFERROR(INDEX('Attendance-Slot-2'!$Q$2:$Q$2595,MATCH(1,('Attendance-Slot-2'!$A$2:$A$2595=$C39)*('Attendance-Slot-2'!$G$2:$G$2595=BB$2),0)),"No Data")</f>
        <v>No Data</v>
      </c>
      <c r="BD39" s="136" t="e">
        <f>VLOOKUP($AQ39,'Written Exam Marks'!$H:$Q,10,FALSE)</f>
        <v>#N/A</v>
      </c>
      <c r="BE39" s="136" t="e">
        <f>VLOOKUP($AQ39,'Written Exam Marks'!$H:$Q,9,FALSE)</f>
        <v>#N/A</v>
      </c>
      <c r="BF39" s="10" t="str">
        <f t="shared" si="28"/>
        <v>No Data</v>
      </c>
      <c r="BG39" s="10" t="str">
        <f t="shared" si="29"/>
        <v>No Data</v>
      </c>
      <c r="BH39" s="129">
        <v>10</v>
      </c>
      <c r="BI39" s="129">
        <v>15</v>
      </c>
      <c r="BJ39" s="129">
        <v>15</v>
      </c>
      <c r="BK39" s="129">
        <v>19.5</v>
      </c>
      <c r="BL39" s="144">
        <v>59.5</v>
      </c>
      <c r="BM39" s="24">
        <v>60</v>
      </c>
      <c r="BN39" s="24" t="s">
        <v>1004</v>
      </c>
      <c r="BO39" s="118" t="s">
        <v>1063</v>
      </c>
      <c r="BP39" s="118" t="str">
        <f t="shared" si="1"/>
        <v>2025EB1100036-BDSDF114</v>
      </c>
      <c r="BQ39" s="24" t="str">
        <f t="shared" si="30"/>
        <v>0 missed</v>
      </c>
      <c r="BR39" s="24" t="str">
        <f t="shared" si="31"/>
        <v>0 missed</v>
      </c>
      <c r="BS39" s="24">
        <f t="shared" si="32"/>
        <v>3</v>
      </c>
      <c r="BT39" s="24">
        <f t="shared" si="33"/>
        <v>1</v>
      </c>
      <c r="BU39" s="14">
        <f t="shared" si="34"/>
        <v>1</v>
      </c>
      <c r="BV39" s="14">
        <f t="shared" si="35"/>
        <v>1</v>
      </c>
      <c r="BW39" s="24" t="str">
        <f t="shared" si="36"/>
        <v>0 missed</v>
      </c>
      <c r="BX39" s="24">
        <f t="shared" si="37"/>
        <v>4</v>
      </c>
      <c r="BY39" s="14">
        <f t="shared" si="38"/>
        <v>1</v>
      </c>
      <c r="BZ39" s="14" t="str">
        <f t="shared" si="39"/>
        <v>Q-3 A-1 || Q Total-3, A Total-1</v>
      </c>
      <c r="CA39" s="14" t="str" cm="1">
        <f t="array" ref="CA39">IFERROR(INDEX('Attendance-Slot-1'!$Q$2:$Q$1112,MATCH(1,('Attendance-Slot-1'!$A$2:$A$1112=$C39)*('Attendance-Slot-1'!$G$2:$G$1112=CA$2),0)),"No Data")</f>
        <v>No Data</v>
      </c>
      <c r="CB39" s="14" t="str" cm="1">
        <f t="array" ref="CB39">IFERROR(INDEX('Attendance-Slot-2'!$Q$2:$Q$2595,MATCH(1,('Attendance-Slot-2'!$A$2:$A$2595=$C39)*('Attendance-Slot-2'!$G$2:$G$2595=CA$2),0)),"No Data")</f>
        <v>No Data</v>
      </c>
      <c r="CC39" s="138" t="e">
        <f>VLOOKUP($BP39,'Written Exam Marks'!$H:$Q,10,FALSE)</f>
        <v>#N/A</v>
      </c>
      <c r="CD39" s="138" t="e">
        <f>VLOOKUP($BP39,'Written Exam Marks'!$H:$Q,9,FALSE)</f>
        <v>#N/A</v>
      </c>
      <c r="CE39" s="14" t="str">
        <f t="shared" si="40"/>
        <v>No Data</v>
      </c>
      <c r="CF39" s="14" t="str">
        <f t="shared" si="41"/>
        <v>No Data</v>
      </c>
      <c r="CG39" s="130">
        <v>5</v>
      </c>
      <c r="CH39" s="130">
        <v>4.5</v>
      </c>
      <c r="CI39" s="130">
        <v>8.5</v>
      </c>
      <c r="CJ39" s="130">
        <v>7.5</v>
      </c>
      <c r="CK39" s="130">
        <v>10</v>
      </c>
      <c r="CL39" s="130">
        <v>10</v>
      </c>
      <c r="CM39" s="145">
        <v>45.5</v>
      </c>
      <c r="CN39" s="130">
        <v>50</v>
      </c>
      <c r="CO39" s="27" t="s">
        <v>1005</v>
      </c>
      <c r="CP39" s="119" t="s">
        <v>1044</v>
      </c>
      <c r="CQ39" s="119" t="str">
        <f t="shared" si="2"/>
        <v>2025EB1100036-BDSDF112</v>
      </c>
      <c r="CR39" s="27" t="str">
        <f t="shared" si="42"/>
        <v>0 missed</v>
      </c>
      <c r="CS39" s="27" t="str">
        <f t="shared" si="43"/>
        <v>0 missed</v>
      </c>
      <c r="CT39" s="27">
        <f t="shared" si="44"/>
        <v>2</v>
      </c>
      <c r="CU39" s="27">
        <f t="shared" si="45"/>
        <v>2</v>
      </c>
      <c r="CV39" s="15">
        <f t="shared" si="46"/>
        <v>1</v>
      </c>
      <c r="CW39" s="15">
        <f t="shared" si="47"/>
        <v>1</v>
      </c>
      <c r="CX39" s="27" t="str">
        <f t="shared" si="48"/>
        <v>0 missed</v>
      </c>
      <c r="CY39" s="27">
        <f t="shared" si="49"/>
        <v>4</v>
      </c>
      <c r="CZ39" s="15">
        <f t="shared" si="50"/>
        <v>1</v>
      </c>
      <c r="DA39" s="15" t="str">
        <f t="shared" si="51"/>
        <v>Q-2 A-2 || Q Total-2, A Total-2</v>
      </c>
      <c r="DB39" s="15" t="str" cm="1">
        <f t="array" ref="DB39">IFERROR(INDEX('Attendance-Slot-1'!$Q$2:$Q$1112,MATCH(1,('Attendance-Slot-1'!$A$2:$A$1112=$C39)*('Attendance-Slot-1'!$G$2:$G$1112=DB$2),0)),"No Data")</f>
        <v>No Data</v>
      </c>
      <c r="DC39" s="15" t="str" cm="1">
        <f t="array" ref="DC39">IFERROR(INDEX('Attendance-Slot-2'!$Q$2:$Q$2595,MATCH(1,('Attendance-Slot-2'!$A$2:$A$2595=$C39)*('Attendance-Slot-2'!$G$2:$G$2595=DB$2),0)),"No Data")</f>
        <v>P-S2_Onsite</v>
      </c>
      <c r="DD39" s="139">
        <f>VLOOKUP($CQ39,'Written Exam Marks'!$H:$Q,10,FALSE)</f>
        <v>27</v>
      </c>
      <c r="DE39" s="139">
        <f>VLOOKUP($CQ39,'Written Exam Marks'!$H:$Q,9,FALSE)</f>
        <v>50</v>
      </c>
      <c r="DF39" s="15" t="str">
        <f t="shared" si="52"/>
        <v>Present</v>
      </c>
      <c r="DG39" s="15" t="str">
        <f t="shared" si="53"/>
        <v>P-S2_Onsite</v>
      </c>
      <c r="DH39" s="139">
        <v>95</v>
      </c>
      <c r="DI39" s="139">
        <v>95</v>
      </c>
      <c r="DJ39" s="139">
        <v>100</v>
      </c>
      <c r="DK39" s="3" t="str">
        <f t="shared" si="3"/>
        <v>P-0, A-0, No Data-4</v>
      </c>
      <c r="DL39" s="3" t="str">
        <f t="shared" si="4"/>
        <v>P-2, A-0, No Data-2</v>
      </c>
      <c r="DM39" s="1" t="str">
        <f t="shared" si="54"/>
        <v>P-S2_Onsite</v>
      </c>
      <c r="DN39" s="1" t="str">
        <f t="shared" si="55"/>
        <v>P-S2_Onsite</v>
      </c>
      <c r="DO39" s="1" t="str">
        <f t="shared" si="56"/>
        <v>No Data</v>
      </c>
      <c r="DP39" s="1" t="str">
        <f t="shared" si="57"/>
        <v>No Data</v>
      </c>
      <c r="DQ39" s="1" t="str">
        <f t="shared" si="58"/>
        <v>P-2, A-0, No Data-2</v>
      </c>
      <c r="DR39" s="39">
        <f t="shared" si="59"/>
        <v>1</v>
      </c>
      <c r="DS39" s="34" t="s">
        <v>7217</v>
      </c>
      <c r="DT39" s="39" t="s">
        <v>7363</v>
      </c>
      <c r="DU39" s="30" t="s">
        <v>111</v>
      </c>
      <c r="DV39" s="30"/>
    </row>
    <row r="40" spans="1:126" x14ac:dyDescent="0.25">
      <c r="A40" s="1">
        <v>37</v>
      </c>
      <c r="B40" s="1" t="s">
        <v>1000</v>
      </c>
      <c r="C40" s="1" t="s">
        <v>114</v>
      </c>
      <c r="D40" s="1" t="s">
        <v>115</v>
      </c>
      <c r="E40" s="1" t="s">
        <v>116</v>
      </c>
      <c r="F40" s="1" t="s">
        <v>7201</v>
      </c>
      <c r="G40" s="1" t="s">
        <v>3509</v>
      </c>
      <c r="H40" s="143">
        <v>5.6</v>
      </c>
      <c r="I40" s="143" t="s">
        <v>5</v>
      </c>
      <c r="J40" s="143" t="s">
        <v>5</v>
      </c>
      <c r="K40" s="143" t="s">
        <v>5</v>
      </c>
      <c r="L40" s="132">
        <v>28</v>
      </c>
      <c r="M40" s="132">
        <v>33.6</v>
      </c>
      <c r="N40" s="26">
        <v>60</v>
      </c>
      <c r="O40" s="26" t="s">
        <v>997</v>
      </c>
      <c r="P40" s="120" t="s">
        <v>1034</v>
      </c>
      <c r="Q40" s="13" t="str">
        <f t="shared" si="5"/>
        <v>2025EB1100037-BDSDF113</v>
      </c>
      <c r="R40" s="26" t="str">
        <f t="shared" si="6"/>
        <v>3 missed</v>
      </c>
      <c r="S40" s="26" t="str">
        <f t="shared" si="0"/>
        <v>0 missed</v>
      </c>
      <c r="T40" s="26">
        <f t="shared" si="7"/>
        <v>1</v>
      </c>
      <c r="U40" s="26">
        <f t="shared" si="8"/>
        <v>1</v>
      </c>
      <c r="V40" s="13">
        <f t="shared" si="9"/>
        <v>0.25</v>
      </c>
      <c r="W40" s="13">
        <f t="shared" si="10"/>
        <v>1</v>
      </c>
      <c r="X40" s="26" t="str">
        <f t="shared" si="11"/>
        <v>3 missed</v>
      </c>
      <c r="Y40" s="26">
        <f t="shared" si="12"/>
        <v>2</v>
      </c>
      <c r="Z40" s="13">
        <f t="shared" si="13"/>
        <v>0.4</v>
      </c>
      <c r="AA40" s="15" t="str">
        <f t="shared" si="14"/>
        <v>Q-1 A-1 || Q Total-4, A Total-1</v>
      </c>
      <c r="AB40" s="13" t="str" cm="1">
        <f t="array" ref="AB40">IFERROR(INDEX('Attendance-Slot-1'!$Q$2:$Q$1112,MATCH(1,('Attendance-Slot-1'!$A$2:$A$1112=$C40)*('Attendance-Slot-1'!$G$2:$G$1112=AB$2),0)),"No Data")</f>
        <v>No Data</v>
      </c>
      <c r="AC40" s="13" t="str" cm="1">
        <f t="array" ref="AC40">IFERROR(INDEX('Attendance-Slot-2'!$Q$2:$Q$2595,MATCH(1,('Attendance-Slot-2'!$A$2:$A$2595=$C40)*('Attendance-Slot-2'!$G$2:$G$2595=AB$2),0)),"No Data")</f>
        <v>P-S2_Onsite</v>
      </c>
      <c r="AD40" s="133">
        <f>VLOOKUP($Q40,'Written Exam Marks'!$H:$Q,10,FALSE)</f>
        <v>27</v>
      </c>
      <c r="AE40" s="133">
        <f>VLOOKUP($Q40,'Written Exam Marks'!$H:$Q,9,FALSE)</f>
        <v>40</v>
      </c>
      <c r="AF40" s="13" t="str">
        <f t="shared" si="15"/>
        <v>Present</v>
      </c>
      <c r="AG40" s="13" t="str">
        <f t="shared" si="16"/>
        <v>P-S2_Onsite</v>
      </c>
      <c r="AH40" s="29">
        <v>13</v>
      </c>
      <c r="AI40" s="29">
        <v>14</v>
      </c>
      <c r="AJ40" s="29">
        <v>8</v>
      </c>
      <c r="AK40" s="29">
        <v>6</v>
      </c>
      <c r="AL40" s="29">
        <v>8</v>
      </c>
      <c r="AM40" s="29">
        <v>49</v>
      </c>
      <c r="AN40" s="131">
        <v>60</v>
      </c>
      <c r="AO40" s="36" t="s">
        <v>7179</v>
      </c>
      <c r="AP40" s="116" t="s">
        <v>1050</v>
      </c>
      <c r="AQ40" s="116" t="str">
        <f t="shared" si="17"/>
        <v>2025EB1100037-BDSDF108</v>
      </c>
      <c r="AR40" s="25" t="str">
        <f t="shared" si="18"/>
        <v>0 missed</v>
      </c>
      <c r="AS40" s="25" t="str">
        <f t="shared" si="19"/>
        <v>0 missed</v>
      </c>
      <c r="AT40" s="25">
        <f t="shared" si="20"/>
        <v>3</v>
      </c>
      <c r="AU40" s="25">
        <f t="shared" si="21"/>
        <v>2</v>
      </c>
      <c r="AV40" s="10">
        <f t="shared" si="22"/>
        <v>1</v>
      </c>
      <c r="AW40" s="10">
        <f t="shared" si="23"/>
        <v>1</v>
      </c>
      <c r="AX40" s="25" t="str">
        <f t="shared" si="24"/>
        <v>0 missed</v>
      </c>
      <c r="AY40" s="25">
        <f t="shared" si="25"/>
        <v>5</v>
      </c>
      <c r="AZ40" s="10">
        <f t="shared" si="26"/>
        <v>1</v>
      </c>
      <c r="BA40" s="10" t="str">
        <f t="shared" si="27"/>
        <v>Q-3 A-2 || Q Total-3, A Total-2</v>
      </c>
      <c r="BB40" s="10" t="str" cm="1">
        <f t="array" ref="BB40">IFERROR(INDEX('Attendance-Slot-1'!$Q$2:$Q$1112,MATCH(1,('Attendance-Slot-1'!$A$2:$A$1112=$C40)*('Attendance-Slot-1'!$G$2:$G$1112=BB$2),0)),"No Data")</f>
        <v>No Data</v>
      </c>
      <c r="BC40" s="10" t="str" cm="1">
        <f t="array" ref="BC40">IFERROR(INDEX('Attendance-Slot-2'!$Q$2:$Q$2595,MATCH(1,('Attendance-Slot-2'!$A$2:$A$2595=$C40)*('Attendance-Slot-2'!$G$2:$G$2595=BB$2),0)),"No Data")</f>
        <v>P-S2_Onsite</v>
      </c>
      <c r="BD40" s="136">
        <f>VLOOKUP($AQ40,'Written Exam Marks'!$H:$Q,10,FALSE)</f>
        <v>15</v>
      </c>
      <c r="BE40" s="136">
        <f>VLOOKUP($AQ40,'Written Exam Marks'!$H:$Q,9,FALSE)</f>
        <v>40</v>
      </c>
      <c r="BF40" s="10" t="str">
        <f t="shared" si="28"/>
        <v>Present</v>
      </c>
      <c r="BG40" s="10" t="str">
        <f t="shared" si="29"/>
        <v>P-S2_Onsite</v>
      </c>
      <c r="BH40" s="129">
        <v>7</v>
      </c>
      <c r="BI40" s="129">
        <v>10.5</v>
      </c>
      <c r="BJ40" s="129">
        <v>13.5</v>
      </c>
      <c r="BK40" s="129">
        <v>19.5</v>
      </c>
      <c r="BL40" s="144">
        <v>50.5</v>
      </c>
      <c r="BM40" s="24">
        <v>60</v>
      </c>
      <c r="BN40" s="24" t="s">
        <v>1004</v>
      </c>
      <c r="BO40" s="118" t="s">
        <v>1063</v>
      </c>
      <c r="BP40" s="118" t="str">
        <f t="shared" si="1"/>
        <v>2025EB1100037-BDSDF114</v>
      </c>
      <c r="BQ40" s="24" t="str">
        <f t="shared" si="30"/>
        <v>0 missed</v>
      </c>
      <c r="BR40" s="24" t="str">
        <f t="shared" si="31"/>
        <v>0 missed</v>
      </c>
      <c r="BS40" s="24">
        <f t="shared" si="32"/>
        <v>3</v>
      </c>
      <c r="BT40" s="24">
        <f t="shared" si="33"/>
        <v>1</v>
      </c>
      <c r="BU40" s="14">
        <f t="shared" si="34"/>
        <v>1</v>
      </c>
      <c r="BV40" s="14">
        <f t="shared" si="35"/>
        <v>1</v>
      </c>
      <c r="BW40" s="24" t="str">
        <f t="shared" si="36"/>
        <v>0 missed</v>
      </c>
      <c r="BX40" s="24">
        <f t="shared" si="37"/>
        <v>4</v>
      </c>
      <c r="BY40" s="14">
        <f t="shared" si="38"/>
        <v>1</v>
      </c>
      <c r="BZ40" s="14" t="str">
        <f t="shared" si="39"/>
        <v>Q-3 A-1 || Q Total-3, A Total-1</v>
      </c>
      <c r="CA40" s="14" t="str" cm="1">
        <f t="array" ref="CA40">IFERROR(INDEX('Attendance-Slot-1'!$Q$2:$Q$1112,MATCH(1,('Attendance-Slot-1'!$A$2:$A$1112=$C40)*('Attendance-Slot-1'!$G$2:$G$1112=CA$2),0)),"No Data")</f>
        <v>No Data</v>
      </c>
      <c r="CB40" s="14" t="str" cm="1">
        <f t="array" ref="CB40">IFERROR(INDEX('Attendance-Slot-2'!$Q$2:$Q$2595,MATCH(1,('Attendance-Slot-2'!$A$2:$A$2595=$C40)*('Attendance-Slot-2'!$G$2:$G$2595=CA$2),0)),"No Data")</f>
        <v>P-S2_Onsite</v>
      </c>
      <c r="CC40" s="138">
        <f>VLOOKUP($BP40,'Written Exam Marks'!$H:$Q,10,FALSE)</f>
        <v>17</v>
      </c>
      <c r="CD40" s="138">
        <f>VLOOKUP($BP40,'Written Exam Marks'!$H:$Q,9,FALSE)</f>
        <v>40</v>
      </c>
      <c r="CE40" s="14" t="str">
        <f t="shared" si="40"/>
        <v>Present</v>
      </c>
      <c r="CF40" s="14" t="str">
        <f t="shared" si="41"/>
        <v>P-S2_Onsite</v>
      </c>
      <c r="CG40" s="130">
        <v>3.5</v>
      </c>
      <c r="CH40" s="130">
        <v>3</v>
      </c>
      <c r="CI40" s="130">
        <v>8.5</v>
      </c>
      <c r="CJ40" s="130">
        <v>9.75</v>
      </c>
      <c r="CK40" s="130" t="s">
        <v>5</v>
      </c>
      <c r="CL40" s="130" t="s">
        <v>5</v>
      </c>
      <c r="CM40" s="145">
        <v>24.75</v>
      </c>
      <c r="CN40" s="130">
        <v>50</v>
      </c>
      <c r="CO40" s="27" t="s">
        <v>1005</v>
      </c>
      <c r="CP40" s="119" t="s">
        <v>1044</v>
      </c>
      <c r="CQ40" s="119" t="str">
        <f t="shared" si="2"/>
        <v>2025EB1100037-BDSDF112</v>
      </c>
      <c r="CR40" s="27" t="str">
        <f t="shared" si="42"/>
        <v>0 missed</v>
      </c>
      <c r="CS40" s="27" t="str">
        <f t="shared" si="43"/>
        <v>0 missed</v>
      </c>
      <c r="CT40" s="27">
        <f t="shared" si="44"/>
        <v>2</v>
      </c>
      <c r="CU40" s="27">
        <f t="shared" si="45"/>
        <v>2</v>
      </c>
      <c r="CV40" s="15">
        <f t="shared" si="46"/>
        <v>1</v>
      </c>
      <c r="CW40" s="15">
        <f t="shared" si="47"/>
        <v>1</v>
      </c>
      <c r="CX40" s="27" t="str">
        <f t="shared" si="48"/>
        <v>0 missed</v>
      </c>
      <c r="CY40" s="27">
        <f t="shared" si="49"/>
        <v>4</v>
      </c>
      <c r="CZ40" s="15">
        <f t="shared" si="50"/>
        <v>1</v>
      </c>
      <c r="DA40" s="15" t="str">
        <f t="shared" si="51"/>
        <v>Q-2 A-2 || Q Total-2, A Total-2</v>
      </c>
      <c r="DB40" s="15" t="str" cm="1">
        <f t="array" ref="DB40">IFERROR(INDEX('Attendance-Slot-1'!$Q$2:$Q$1112,MATCH(1,('Attendance-Slot-1'!$A$2:$A$1112=$C40)*('Attendance-Slot-1'!$G$2:$G$1112=DB$2),0)),"No Data")</f>
        <v>No Data</v>
      </c>
      <c r="DC40" s="15" t="str" cm="1">
        <f t="array" ref="DC40">IFERROR(INDEX('Attendance-Slot-2'!$Q$2:$Q$2595,MATCH(1,('Attendance-Slot-2'!$A$2:$A$2595=$C40)*('Attendance-Slot-2'!$G$2:$G$2595=DB$2),0)),"No Data")</f>
        <v>P-S2_Onsite</v>
      </c>
      <c r="DD40" s="139">
        <f>VLOOKUP($CQ40,'Written Exam Marks'!$H:$Q,10,FALSE)</f>
        <v>21</v>
      </c>
      <c r="DE40" s="139">
        <f>VLOOKUP($CQ40,'Written Exam Marks'!$H:$Q,9,FALSE)</f>
        <v>50</v>
      </c>
      <c r="DF40" s="15" t="str">
        <f t="shared" si="52"/>
        <v>Present</v>
      </c>
      <c r="DG40" s="15" t="str">
        <f t="shared" si="53"/>
        <v>P-S2_Onsite</v>
      </c>
      <c r="DH40" s="139" t="s">
        <v>5</v>
      </c>
      <c r="DI40" s="139">
        <v>0</v>
      </c>
      <c r="DJ40" s="139">
        <v>100</v>
      </c>
      <c r="DK40" s="3" t="str">
        <f t="shared" si="3"/>
        <v>P-0, A-0, No Data-4</v>
      </c>
      <c r="DL40" s="3" t="str">
        <f t="shared" si="4"/>
        <v>P-4, A-0, No Data-0</v>
      </c>
      <c r="DM40" s="1" t="str">
        <f t="shared" si="54"/>
        <v>P-S2_Onsite</v>
      </c>
      <c r="DN40" s="1" t="str">
        <f t="shared" si="55"/>
        <v>P-S2_Onsite</v>
      </c>
      <c r="DO40" s="1" t="str">
        <f t="shared" si="56"/>
        <v>P-S2_Onsite</v>
      </c>
      <c r="DP40" s="1" t="str">
        <f t="shared" si="57"/>
        <v>P-S2_Onsite</v>
      </c>
      <c r="DQ40" s="1" t="str">
        <f t="shared" si="58"/>
        <v>P-4, A-0, No Data-0</v>
      </c>
      <c r="DR40" s="39">
        <f t="shared" si="59"/>
        <v>0</v>
      </c>
      <c r="DS40" s="34" t="s">
        <v>7217</v>
      </c>
      <c r="DT40" s="39" t="s">
        <v>7363</v>
      </c>
      <c r="DU40" s="30" t="s">
        <v>114</v>
      </c>
      <c r="DV40" s="30"/>
    </row>
    <row r="41" spans="1:126" x14ac:dyDescent="0.25">
      <c r="A41" s="1">
        <v>38</v>
      </c>
      <c r="B41" s="1" t="s">
        <v>1000</v>
      </c>
      <c r="C41" s="1" t="s">
        <v>117</v>
      </c>
      <c r="D41" s="1" t="s">
        <v>118</v>
      </c>
      <c r="E41" s="1" t="s">
        <v>119</v>
      </c>
      <c r="F41" s="1" t="s">
        <v>7202</v>
      </c>
      <c r="G41" s="1" t="s">
        <v>1131</v>
      </c>
      <c r="H41" s="143">
        <v>6.4</v>
      </c>
      <c r="I41" s="143">
        <v>4</v>
      </c>
      <c r="J41" s="143">
        <v>6.4</v>
      </c>
      <c r="K41" s="143">
        <v>7.2</v>
      </c>
      <c r="L41" s="132" t="s">
        <v>5</v>
      </c>
      <c r="M41" s="132">
        <v>24</v>
      </c>
      <c r="N41" s="26">
        <v>60</v>
      </c>
      <c r="O41" s="26" t="s">
        <v>997</v>
      </c>
      <c r="P41" s="120" t="s">
        <v>1034</v>
      </c>
      <c r="Q41" s="13" t="str">
        <f t="shared" si="5"/>
        <v>2025EB1100038-BDSDF113</v>
      </c>
      <c r="R41" s="26" t="str">
        <f t="shared" si="6"/>
        <v>0 missed</v>
      </c>
      <c r="S41" s="26" t="str">
        <f t="shared" si="0"/>
        <v>1 missed</v>
      </c>
      <c r="T41" s="26">
        <f t="shared" si="7"/>
        <v>4</v>
      </c>
      <c r="U41" s="26">
        <f t="shared" si="8"/>
        <v>0</v>
      </c>
      <c r="V41" s="13">
        <f t="shared" si="9"/>
        <v>1</v>
      </c>
      <c r="W41" s="13">
        <f t="shared" si="10"/>
        <v>0</v>
      </c>
      <c r="X41" s="26" t="str">
        <f t="shared" si="11"/>
        <v>1 missed</v>
      </c>
      <c r="Y41" s="26">
        <f t="shared" si="12"/>
        <v>4</v>
      </c>
      <c r="Z41" s="13">
        <f t="shared" si="13"/>
        <v>0.8</v>
      </c>
      <c r="AA41" s="15" t="str">
        <f t="shared" si="14"/>
        <v>Q-4 A-0 || Q Total-4, A Total-1</v>
      </c>
      <c r="AB41" s="13" t="str" cm="1">
        <f t="array" ref="AB41">IFERROR(INDEX('Attendance-Slot-1'!$Q$2:$Q$1112,MATCH(1,('Attendance-Slot-1'!$A$2:$A$1112=$C41)*('Attendance-Slot-1'!$G$2:$G$1112=AB$2),0)),"No Data")</f>
        <v>No Data</v>
      </c>
      <c r="AC41" s="13" t="str" cm="1">
        <f t="array" ref="AC41">IFERROR(INDEX('Attendance-Slot-2'!$Q$2:$Q$2595,MATCH(1,('Attendance-Slot-2'!$A$2:$A$2595=$C41)*('Attendance-Slot-2'!$G$2:$G$2595=AB$2),0)),"No Data")</f>
        <v>No Data</v>
      </c>
      <c r="AD41" s="133" t="e">
        <f>VLOOKUP($Q41,'Written Exam Marks'!$H:$Q,10,FALSE)</f>
        <v>#N/A</v>
      </c>
      <c r="AE41" s="133" t="e">
        <f>VLOOKUP($Q41,'Written Exam Marks'!$H:$Q,9,FALSE)</f>
        <v>#N/A</v>
      </c>
      <c r="AF41" s="13" t="str">
        <f t="shared" si="15"/>
        <v>No Data</v>
      </c>
      <c r="AG41" s="13" t="str">
        <f t="shared" si="16"/>
        <v>No Data</v>
      </c>
      <c r="AH41" s="29">
        <v>10</v>
      </c>
      <c r="AI41" s="29">
        <v>8</v>
      </c>
      <c r="AJ41" s="29">
        <v>8.6666666669999994</v>
      </c>
      <c r="AK41" s="29">
        <v>8</v>
      </c>
      <c r="AL41" s="29" t="s">
        <v>5</v>
      </c>
      <c r="AM41" s="29">
        <v>34.666666667000001</v>
      </c>
      <c r="AN41" s="131">
        <v>60</v>
      </c>
      <c r="AO41" s="36" t="s">
        <v>7179</v>
      </c>
      <c r="AP41" s="116" t="s">
        <v>1050</v>
      </c>
      <c r="AQ41" s="116" t="str">
        <f t="shared" si="17"/>
        <v>2025EB1100038-BDSDF108</v>
      </c>
      <c r="AR41" s="25" t="str">
        <f t="shared" si="18"/>
        <v>1 missed</v>
      </c>
      <c r="AS41" s="25" t="str">
        <f t="shared" si="19"/>
        <v>0 missed</v>
      </c>
      <c r="AT41" s="25">
        <f t="shared" si="20"/>
        <v>2</v>
      </c>
      <c r="AU41" s="25">
        <f t="shared" si="21"/>
        <v>2</v>
      </c>
      <c r="AV41" s="10">
        <f t="shared" si="22"/>
        <v>0.66666666666666663</v>
      </c>
      <c r="AW41" s="10">
        <f t="shared" si="23"/>
        <v>1</v>
      </c>
      <c r="AX41" s="25" t="str">
        <f t="shared" si="24"/>
        <v>1 missed</v>
      </c>
      <c r="AY41" s="25">
        <f t="shared" si="25"/>
        <v>4</v>
      </c>
      <c r="AZ41" s="10">
        <f t="shared" si="26"/>
        <v>0.8</v>
      </c>
      <c r="BA41" s="10" t="str">
        <f t="shared" si="27"/>
        <v>Q-2 A-2 || Q Total-3, A Total-2</v>
      </c>
      <c r="BB41" s="10" t="str" cm="1">
        <f t="array" ref="BB41">IFERROR(INDEX('Attendance-Slot-1'!$Q$2:$Q$1112,MATCH(1,('Attendance-Slot-1'!$A$2:$A$1112=$C41)*('Attendance-Slot-1'!$G$2:$G$1112=BB$2),0)),"No Data")</f>
        <v>No Data</v>
      </c>
      <c r="BC41" s="10" t="str" cm="1">
        <f t="array" ref="BC41">IFERROR(INDEX('Attendance-Slot-2'!$Q$2:$Q$2595,MATCH(1,('Attendance-Slot-2'!$A$2:$A$2595=$C41)*('Attendance-Slot-2'!$G$2:$G$2595=BB$2),0)),"No Data")</f>
        <v>No Data</v>
      </c>
      <c r="BD41" s="136" t="e">
        <f>VLOOKUP($AQ41,'Written Exam Marks'!$H:$Q,10,FALSE)</f>
        <v>#N/A</v>
      </c>
      <c r="BE41" s="136" t="e">
        <f>VLOOKUP($AQ41,'Written Exam Marks'!$H:$Q,9,FALSE)</f>
        <v>#N/A</v>
      </c>
      <c r="BF41" s="10" t="str">
        <f t="shared" si="28"/>
        <v>No Data</v>
      </c>
      <c r="BG41" s="10" t="str">
        <f t="shared" si="29"/>
        <v>No Data</v>
      </c>
      <c r="BH41" s="129">
        <v>10</v>
      </c>
      <c r="BI41" s="129">
        <v>12</v>
      </c>
      <c r="BJ41" s="129">
        <v>15</v>
      </c>
      <c r="BK41" s="129">
        <v>19.5</v>
      </c>
      <c r="BL41" s="144">
        <v>56.5</v>
      </c>
      <c r="BM41" s="24">
        <v>60</v>
      </c>
      <c r="BN41" s="24" t="s">
        <v>1004</v>
      </c>
      <c r="BO41" s="118" t="s">
        <v>1063</v>
      </c>
      <c r="BP41" s="118" t="str">
        <f t="shared" si="1"/>
        <v>2025EB1100038-BDSDF114</v>
      </c>
      <c r="BQ41" s="24" t="str">
        <f t="shared" si="30"/>
        <v>0 missed</v>
      </c>
      <c r="BR41" s="24" t="str">
        <f t="shared" si="31"/>
        <v>0 missed</v>
      </c>
      <c r="BS41" s="24">
        <f t="shared" si="32"/>
        <v>3</v>
      </c>
      <c r="BT41" s="24">
        <f t="shared" si="33"/>
        <v>1</v>
      </c>
      <c r="BU41" s="14">
        <f t="shared" si="34"/>
        <v>1</v>
      </c>
      <c r="BV41" s="14">
        <f t="shared" si="35"/>
        <v>1</v>
      </c>
      <c r="BW41" s="24" t="str">
        <f t="shared" si="36"/>
        <v>0 missed</v>
      </c>
      <c r="BX41" s="24">
        <f t="shared" si="37"/>
        <v>4</v>
      </c>
      <c r="BY41" s="14">
        <f t="shared" si="38"/>
        <v>1</v>
      </c>
      <c r="BZ41" s="14" t="str">
        <f t="shared" si="39"/>
        <v>Q-3 A-1 || Q Total-3, A Total-1</v>
      </c>
      <c r="CA41" s="14" t="str" cm="1">
        <f t="array" ref="CA41">IFERROR(INDEX('Attendance-Slot-1'!$Q$2:$Q$1112,MATCH(1,('Attendance-Slot-1'!$A$2:$A$1112=$C41)*('Attendance-Slot-1'!$G$2:$G$1112=CA$2),0)),"No Data")</f>
        <v>P-S1_Onsite</v>
      </c>
      <c r="CB41" s="14" t="str" cm="1">
        <f t="array" ref="CB41">IFERROR(INDEX('Attendance-Slot-2'!$Q$2:$Q$2595,MATCH(1,('Attendance-Slot-2'!$A$2:$A$2595=$C41)*('Attendance-Slot-2'!$G$2:$G$2595=CA$2),0)),"No Data")</f>
        <v>No Data</v>
      </c>
      <c r="CC41" s="138">
        <f>VLOOKUP($BP41,'Written Exam Marks'!$H:$Q,10,FALSE)</f>
        <v>13</v>
      </c>
      <c r="CD41" s="138">
        <f>VLOOKUP($BP41,'Written Exam Marks'!$H:$Q,9,FALSE)</f>
        <v>40</v>
      </c>
      <c r="CE41" s="14" t="str">
        <f t="shared" si="40"/>
        <v>Present</v>
      </c>
      <c r="CF41" s="14" t="str">
        <f t="shared" si="41"/>
        <v>P-S1_Onsite</v>
      </c>
      <c r="CG41" s="130">
        <v>4</v>
      </c>
      <c r="CH41" s="130">
        <v>4</v>
      </c>
      <c r="CI41" s="130">
        <v>4.5</v>
      </c>
      <c r="CJ41" s="130">
        <v>7</v>
      </c>
      <c r="CK41" s="130" t="s">
        <v>5</v>
      </c>
      <c r="CL41" s="130" t="s">
        <v>5</v>
      </c>
      <c r="CM41" s="145">
        <v>19.5</v>
      </c>
      <c r="CN41" s="130">
        <v>50</v>
      </c>
      <c r="CO41" s="27" t="s">
        <v>1005</v>
      </c>
      <c r="CP41" s="119" t="s">
        <v>1044</v>
      </c>
      <c r="CQ41" s="119" t="str">
        <f t="shared" si="2"/>
        <v>2025EB1100038-BDSDF112</v>
      </c>
      <c r="CR41" s="27" t="str">
        <f t="shared" si="42"/>
        <v>0 missed</v>
      </c>
      <c r="CS41" s="27" t="str">
        <f t="shared" si="43"/>
        <v>0 missed</v>
      </c>
      <c r="CT41" s="27">
        <f t="shared" si="44"/>
        <v>2</v>
      </c>
      <c r="CU41" s="27">
        <f t="shared" si="45"/>
        <v>2</v>
      </c>
      <c r="CV41" s="15">
        <f t="shared" si="46"/>
        <v>1</v>
      </c>
      <c r="CW41" s="15">
        <f t="shared" si="47"/>
        <v>1</v>
      </c>
      <c r="CX41" s="27" t="str">
        <f t="shared" si="48"/>
        <v>0 missed</v>
      </c>
      <c r="CY41" s="27">
        <f t="shared" si="49"/>
        <v>4</v>
      </c>
      <c r="CZ41" s="15">
        <f t="shared" si="50"/>
        <v>1</v>
      </c>
      <c r="DA41" s="15" t="str">
        <f t="shared" si="51"/>
        <v>Q-2 A-2 || Q Total-2, A Total-2</v>
      </c>
      <c r="DB41" s="15" t="str" cm="1">
        <f t="array" ref="DB41">IFERROR(INDEX('Attendance-Slot-1'!$Q$2:$Q$1112,MATCH(1,('Attendance-Slot-1'!$A$2:$A$1112=$C41)*('Attendance-Slot-1'!$G$2:$G$1112=DB$2),0)),"No Data")</f>
        <v>P-S1_Onsite</v>
      </c>
      <c r="DC41" s="15" t="str" cm="1">
        <f t="array" ref="DC41">IFERROR(INDEX('Attendance-Slot-2'!$Q$2:$Q$2595,MATCH(1,('Attendance-Slot-2'!$A$2:$A$2595=$C41)*('Attendance-Slot-2'!$G$2:$G$2595=DB$2),0)),"No Data")</f>
        <v>No Data</v>
      </c>
      <c r="DD41" s="139">
        <f>VLOOKUP($CQ41,'Written Exam Marks'!$H:$Q,10,FALSE)</f>
        <v>28</v>
      </c>
      <c r="DE41" s="139">
        <f>VLOOKUP($CQ41,'Written Exam Marks'!$H:$Q,9,FALSE)</f>
        <v>50</v>
      </c>
      <c r="DF41" s="15" t="str">
        <f t="shared" si="52"/>
        <v>Present</v>
      </c>
      <c r="DG41" s="15" t="str">
        <f t="shared" si="53"/>
        <v>P-S1_Onsite</v>
      </c>
      <c r="DH41" s="139">
        <v>90</v>
      </c>
      <c r="DI41" s="139">
        <v>90</v>
      </c>
      <c r="DJ41" s="139">
        <v>100</v>
      </c>
      <c r="DK41" s="3" t="str">
        <f t="shared" si="3"/>
        <v>P-2, A-0, No Data-2</v>
      </c>
      <c r="DL41" s="3" t="str">
        <f t="shared" si="4"/>
        <v>P-0, A-0, No Data-4</v>
      </c>
      <c r="DM41" s="1" t="str">
        <f t="shared" si="54"/>
        <v>No Data</v>
      </c>
      <c r="DN41" s="1" t="str">
        <f t="shared" si="55"/>
        <v>P-S1_Onsite</v>
      </c>
      <c r="DO41" s="1" t="str">
        <f t="shared" si="56"/>
        <v>No Data</v>
      </c>
      <c r="DP41" s="1" t="str">
        <f t="shared" si="57"/>
        <v>P-S1_Onsite</v>
      </c>
      <c r="DQ41" s="1" t="str">
        <f t="shared" si="58"/>
        <v>P-2, A-0, No Data-2</v>
      </c>
      <c r="DR41" s="39">
        <f t="shared" si="59"/>
        <v>0</v>
      </c>
      <c r="DS41" s="34" t="s">
        <v>7217</v>
      </c>
      <c r="DT41" s="39" t="s">
        <v>7363</v>
      </c>
      <c r="DU41" s="30" t="s">
        <v>117</v>
      </c>
      <c r="DV41" s="30"/>
    </row>
    <row r="42" spans="1:126" x14ac:dyDescent="0.25">
      <c r="A42" s="1">
        <v>39</v>
      </c>
      <c r="B42" s="1" t="s">
        <v>1000</v>
      </c>
      <c r="C42" s="1" t="s">
        <v>120</v>
      </c>
      <c r="D42" s="1" t="s">
        <v>121</v>
      </c>
      <c r="E42" s="1" t="s">
        <v>122</v>
      </c>
      <c r="F42" s="1" t="s">
        <v>7201</v>
      </c>
      <c r="G42" s="1" t="s">
        <v>7205</v>
      </c>
      <c r="H42" s="143">
        <v>8</v>
      </c>
      <c r="I42" s="143">
        <v>5.6</v>
      </c>
      <c r="J42" s="143">
        <v>8</v>
      </c>
      <c r="K42" s="143">
        <v>5.6</v>
      </c>
      <c r="L42" s="132">
        <v>28</v>
      </c>
      <c r="M42" s="132">
        <v>55.2</v>
      </c>
      <c r="N42" s="26">
        <v>60</v>
      </c>
      <c r="O42" s="26" t="s">
        <v>997</v>
      </c>
      <c r="P42" s="120" t="s">
        <v>1034</v>
      </c>
      <c r="Q42" s="13" t="str">
        <f t="shared" si="5"/>
        <v>2025EB1100039-BDSDF113</v>
      </c>
      <c r="R42" s="26" t="str">
        <f t="shared" si="6"/>
        <v>0 missed</v>
      </c>
      <c r="S42" s="26" t="str">
        <f t="shared" si="0"/>
        <v>0 missed</v>
      </c>
      <c r="T42" s="26">
        <f t="shared" si="7"/>
        <v>4</v>
      </c>
      <c r="U42" s="26">
        <f t="shared" si="8"/>
        <v>1</v>
      </c>
      <c r="V42" s="13">
        <f t="shared" si="9"/>
        <v>1</v>
      </c>
      <c r="W42" s="13">
        <f t="shared" si="10"/>
        <v>1</v>
      </c>
      <c r="X42" s="26" t="str">
        <f t="shared" si="11"/>
        <v>0 missed</v>
      </c>
      <c r="Y42" s="26">
        <f t="shared" si="12"/>
        <v>5</v>
      </c>
      <c r="Z42" s="13">
        <f t="shared" si="13"/>
        <v>1</v>
      </c>
      <c r="AA42" s="15" t="str">
        <f t="shared" si="14"/>
        <v>Q-4 A-1 || Q Total-4, A Total-1</v>
      </c>
      <c r="AB42" s="13" t="str" cm="1">
        <f t="array" ref="AB42">IFERROR(INDEX('Attendance-Slot-1'!$Q$2:$Q$1112,MATCH(1,('Attendance-Slot-1'!$A$2:$A$1112=$C42)*('Attendance-Slot-1'!$G$2:$G$1112=AB$2),0)),"No Data")</f>
        <v>No Data</v>
      </c>
      <c r="AC42" s="13" t="str" cm="1">
        <f t="array" ref="AC42">IFERROR(INDEX('Attendance-Slot-2'!$Q$2:$Q$2595,MATCH(1,('Attendance-Slot-2'!$A$2:$A$2595=$C42)*('Attendance-Slot-2'!$G$2:$G$2595=AB$2),0)),"No Data")</f>
        <v>No Data</v>
      </c>
      <c r="AD42" s="133" t="e">
        <f>VLOOKUP($Q42,'Written Exam Marks'!$H:$Q,10,FALSE)</f>
        <v>#N/A</v>
      </c>
      <c r="AE42" s="133" t="e">
        <f>VLOOKUP($Q42,'Written Exam Marks'!$H:$Q,9,FALSE)</f>
        <v>#N/A</v>
      </c>
      <c r="AF42" s="13" t="str">
        <f t="shared" si="15"/>
        <v>No Data</v>
      </c>
      <c r="AG42" s="13" t="str">
        <f t="shared" si="16"/>
        <v>No Data</v>
      </c>
      <c r="AH42" s="29">
        <v>12</v>
      </c>
      <c r="AI42" s="29">
        <v>13</v>
      </c>
      <c r="AJ42" s="29">
        <v>8.6666666669999994</v>
      </c>
      <c r="AK42" s="29">
        <v>10</v>
      </c>
      <c r="AL42" s="29">
        <v>10</v>
      </c>
      <c r="AM42" s="29">
        <v>53.666666667000001</v>
      </c>
      <c r="AN42" s="131">
        <v>60</v>
      </c>
      <c r="AO42" s="36" t="s">
        <v>7179</v>
      </c>
      <c r="AP42" s="116" t="s">
        <v>1050</v>
      </c>
      <c r="AQ42" s="116" t="str">
        <f t="shared" si="17"/>
        <v>2025EB1100039-BDSDF108</v>
      </c>
      <c r="AR42" s="25" t="str">
        <f t="shared" si="18"/>
        <v>0 missed</v>
      </c>
      <c r="AS42" s="25" t="str">
        <f t="shared" si="19"/>
        <v>0 missed</v>
      </c>
      <c r="AT42" s="25">
        <f t="shared" si="20"/>
        <v>3</v>
      </c>
      <c r="AU42" s="25">
        <f t="shared" si="21"/>
        <v>2</v>
      </c>
      <c r="AV42" s="10">
        <f t="shared" si="22"/>
        <v>1</v>
      </c>
      <c r="AW42" s="10">
        <f t="shared" si="23"/>
        <v>1</v>
      </c>
      <c r="AX42" s="25" t="str">
        <f t="shared" si="24"/>
        <v>0 missed</v>
      </c>
      <c r="AY42" s="25">
        <f t="shared" si="25"/>
        <v>5</v>
      </c>
      <c r="AZ42" s="10">
        <f t="shared" si="26"/>
        <v>1</v>
      </c>
      <c r="BA42" s="10" t="str">
        <f t="shared" si="27"/>
        <v>Q-3 A-2 || Q Total-3, A Total-2</v>
      </c>
      <c r="BB42" s="10" t="str" cm="1">
        <f t="array" ref="BB42">IFERROR(INDEX('Attendance-Slot-1'!$Q$2:$Q$1112,MATCH(1,('Attendance-Slot-1'!$A$2:$A$1112=$C42)*('Attendance-Slot-1'!$G$2:$G$1112=BB$2),0)),"No Data")</f>
        <v>No Data</v>
      </c>
      <c r="BC42" s="10" t="str" cm="1">
        <f t="array" ref="BC42">IFERROR(INDEX('Attendance-Slot-2'!$Q$2:$Q$2595,MATCH(1,('Attendance-Slot-2'!$A$2:$A$2595=$C42)*('Attendance-Slot-2'!$G$2:$G$2595=BB$2),0)),"No Data")</f>
        <v>No Data</v>
      </c>
      <c r="BD42" s="136" t="e">
        <f>VLOOKUP($AQ42,'Written Exam Marks'!$H:$Q,10,FALSE)</f>
        <v>#N/A</v>
      </c>
      <c r="BE42" s="136" t="e">
        <f>VLOOKUP($AQ42,'Written Exam Marks'!$H:$Q,9,FALSE)</f>
        <v>#N/A</v>
      </c>
      <c r="BF42" s="10" t="str">
        <f t="shared" si="28"/>
        <v>No Data</v>
      </c>
      <c r="BG42" s="10" t="str">
        <f t="shared" si="29"/>
        <v>No Data</v>
      </c>
      <c r="BH42" s="129">
        <v>10</v>
      </c>
      <c r="BI42" s="129">
        <v>7.5</v>
      </c>
      <c r="BJ42" s="129">
        <v>15</v>
      </c>
      <c r="BK42" s="129">
        <v>19.75</v>
      </c>
      <c r="BL42" s="144">
        <v>52.25</v>
      </c>
      <c r="BM42" s="24">
        <v>60</v>
      </c>
      <c r="BN42" s="24" t="s">
        <v>1004</v>
      </c>
      <c r="BO42" s="118" t="s">
        <v>1063</v>
      </c>
      <c r="BP42" s="118" t="str">
        <f t="shared" si="1"/>
        <v>2025EB1100039-BDSDF114</v>
      </c>
      <c r="BQ42" s="24" t="str">
        <f t="shared" si="30"/>
        <v>0 missed</v>
      </c>
      <c r="BR42" s="24" t="str">
        <f t="shared" si="31"/>
        <v>0 missed</v>
      </c>
      <c r="BS42" s="24">
        <f t="shared" si="32"/>
        <v>3</v>
      </c>
      <c r="BT42" s="24">
        <f t="shared" si="33"/>
        <v>1</v>
      </c>
      <c r="BU42" s="14">
        <f t="shared" si="34"/>
        <v>1</v>
      </c>
      <c r="BV42" s="14">
        <f t="shared" si="35"/>
        <v>1</v>
      </c>
      <c r="BW42" s="24" t="str">
        <f t="shared" si="36"/>
        <v>0 missed</v>
      </c>
      <c r="BX42" s="24">
        <f t="shared" si="37"/>
        <v>4</v>
      </c>
      <c r="BY42" s="14">
        <f t="shared" si="38"/>
        <v>1</v>
      </c>
      <c r="BZ42" s="14" t="str">
        <f t="shared" si="39"/>
        <v>Q-3 A-1 || Q Total-3, A Total-1</v>
      </c>
      <c r="CA42" s="14" t="str" cm="1">
        <f t="array" ref="CA42">IFERROR(INDEX('Attendance-Slot-1'!$Q$2:$Q$1112,MATCH(1,('Attendance-Slot-1'!$A$2:$A$1112=$C42)*('Attendance-Slot-1'!$G$2:$G$1112=CA$2),0)),"No Data")</f>
        <v>No Data</v>
      </c>
      <c r="CB42" s="14" t="str" cm="1">
        <f t="array" ref="CB42">IFERROR(INDEX('Attendance-Slot-2'!$Q$2:$Q$2595,MATCH(1,('Attendance-Slot-2'!$A$2:$A$2595=$C42)*('Attendance-Slot-2'!$G$2:$G$2595=CA$2),0)),"No Data")</f>
        <v>No Data</v>
      </c>
      <c r="CC42" s="138" t="e">
        <f>VLOOKUP($BP42,'Written Exam Marks'!$H:$Q,10,FALSE)</f>
        <v>#N/A</v>
      </c>
      <c r="CD42" s="138" t="e">
        <f>VLOOKUP($BP42,'Written Exam Marks'!$H:$Q,9,FALSE)</f>
        <v>#N/A</v>
      </c>
      <c r="CE42" s="14" t="str">
        <f t="shared" si="40"/>
        <v>No Data</v>
      </c>
      <c r="CF42" s="14" t="str">
        <f t="shared" si="41"/>
        <v>No Data</v>
      </c>
      <c r="CG42" s="130">
        <v>4.5</v>
      </c>
      <c r="CH42" s="130">
        <v>4.5</v>
      </c>
      <c r="CI42" s="130" t="s">
        <v>5</v>
      </c>
      <c r="CJ42" s="130">
        <v>7</v>
      </c>
      <c r="CK42" s="130">
        <v>10</v>
      </c>
      <c r="CL42" s="130">
        <v>10</v>
      </c>
      <c r="CM42" s="145">
        <v>36</v>
      </c>
      <c r="CN42" s="130">
        <v>50</v>
      </c>
      <c r="CO42" s="27" t="s">
        <v>1005</v>
      </c>
      <c r="CP42" s="119" t="s">
        <v>1044</v>
      </c>
      <c r="CQ42" s="119" t="str">
        <f t="shared" si="2"/>
        <v>2025EB1100039-BDSDF112</v>
      </c>
      <c r="CR42" s="27" t="str">
        <f t="shared" si="42"/>
        <v>0 missed</v>
      </c>
      <c r="CS42" s="27" t="str">
        <f t="shared" si="43"/>
        <v>1 missed</v>
      </c>
      <c r="CT42" s="27">
        <f t="shared" si="44"/>
        <v>2</v>
      </c>
      <c r="CU42" s="27">
        <f t="shared" si="45"/>
        <v>1</v>
      </c>
      <c r="CV42" s="15">
        <f t="shared" si="46"/>
        <v>1</v>
      </c>
      <c r="CW42" s="15">
        <f t="shared" si="47"/>
        <v>0.5</v>
      </c>
      <c r="CX42" s="27" t="str">
        <f t="shared" si="48"/>
        <v>1 missed</v>
      </c>
      <c r="CY42" s="27">
        <f t="shared" si="49"/>
        <v>3</v>
      </c>
      <c r="CZ42" s="15">
        <f t="shared" si="50"/>
        <v>0.75</v>
      </c>
      <c r="DA42" s="15" t="str">
        <f t="shared" si="51"/>
        <v>Q-2 A-1 || Q Total-2, A Total-2</v>
      </c>
      <c r="DB42" s="15" t="str" cm="1">
        <f t="array" ref="DB42">IFERROR(INDEX('Attendance-Slot-1'!$Q$2:$Q$1112,MATCH(1,('Attendance-Slot-1'!$A$2:$A$1112=$C42)*('Attendance-Slot-1'!$G$2:$G$1112=DB$2),0)),"No Data")</f>
        <v>No Data</v>
      </c>
      <c r="DC42" s="15" t="str" cm="1">
        <f t="array" ref="DC42">IFERROR(INDEX('Attendance-Slot-2'!$Q$2:$Q$2595,MATCH(1,('Attendance-Slot-2'!$A$2:$A$2595=$C42)*('Attendance-Slot-2'!$G$2:$G$2595=DB$2),0)),"No Data")</f>
        <v>No Data</v>
      </c>
      <c r="DD42" s="139" t="e">
        <f>VLOOKUP($CQ42,'Written Exam Marks'!$H:$Q,10,FALSE)</f>
        <v>#N/A</v>
      </c>
      <c r="DE42" s="139" t="e">
        <f>VLOOKUP($CQ42,'Written Exam Marks'!$H:$Q,9,FALSE)</f>
        <v>#N/A</v>
      </c>
      <c r="DF42" s="15" t="str">
        <f t="shared" si="52"/>
        <v>No Data</v>
      </c>
      <c r="DG42" s="15" t="str">
        <f t="shared" si="53"/>
        <v>No Data</v>
      </c>
      <c r="DH42" s="139">
        <v>85</v>
      </c>
      <c r="DI42" s="139">
        <v>85</v>
      </c>
      <c r="DJ42" s="139">
        <v>100</v>
      </c>
      <c r="DK42" s="3" t="str">
        <f t="shared" si="3"/>
        <v>P-0, A-0, No Data-4</v>
      </c>
      <c r="DL42" s="3" t="str">
        <f t="shared" si="4"/>
        <v>P-0, A-0, No Data-4</v>
      </c>
      <c r="DM42" s="1" t="str">
        <f t="shared" si="54"/>
        <v>No Data</v>
      </c>
      <c r="DN42" s="1" t="str">
        <f t="shared" si="55"/>
        <v>No Data</v>
      </c>
      <c r="DO42" s="1" t="str">
        <f t="shared" si="56"/>
        <v>No Data</v>
      </c>
      <c r="DP42" s="1" t="str">
        <f t="shared" si="57"/>
        <v>No Data</v>
      </c>
      <c r="DQ42" s="1" t="str">
        <f t="shared" si="58"/>
        <v>P-0, A-0, No Data-4</v>
      </c>
      <c r="DR42" s="39">
        <f t="shared" si="59"/>
        <v>0</v>
      </c>
      <c r="DS42" s="34" t="e">
        <v>#N/A</v>
      </c>
      <c r="DT42" s="34" t="s">
        <v>7220</v>
      </c>
      <c r="DU42" s="30" t="s">
        <v>120</v>
      </c>
      <c r="DV42" s="30"/>
    </row>
    <row r="43" spans="1:126" x14ac:dyDescent="0.25">
      <c r="A43" s="1">
        <v>40</v>
      </c>
      <c r="B43" s="1" t="s">
        <v>1000</v>
      </c>
      <c r="C43" s="1" t="s">
        <v>123</v>
      </c>
      <c r="D43" s="1" t="s">
        <v>124</v>
      </c>
      <c r="E43" s="1" t="s">
        <v>125</v>
      </c>
      <c r="F43" s="1" t="s">
        <v>7202</v>
      </c>
      <c r="G43" s="1" t="s">
        <v>1134</v>
      </c>
      <c r="H43" s="143">
        <v>6.4</v>
      </c>
      <c r="I43" s="143" t="s">
        <v>5</v>
      </c>
      <c r="J43" s="143">
        <v>8</v>
      </c>
      <c r="K43" s="143" t="s">
        <v>5</v>
      </c>
      <c r="L43" s="132" t="s">
        <v>5</v>
      </c>
      <c r="M43" s="132">
        <v>14.4</v>
      </c>
      <c r="N43" s="26">
        <v>60</v>
      </c>
      <c r="O43" s="26" t="s">
        <v>997</v>
      </c>
      <c r="P43" s="120" t="s">
        <v>1034</v>
      </c>
      <c r="Q43" s="13" t="str">
        <f t="shared" si="5"/>
        <v>2025EB1100040-BDSDF113</v>
      </c>
      <c r="R43" s="26" t="str">
        <f t="shared" si="6"/>
        <v>2 missed</v>
      </c>
      <c r="S43" s="26" t="str">
        <f t="shared" si="0"/>
        <v>1 missed</v>
      </c>
      <c r="T43" s="26">
        <f t="shared" si="7"/>
        <v>2</v>
      </c>
      <c r="U43" s="26">
        <f t="shared" si="8"/>
        <v>0</v>
      </c>
      <c r="V43" s="13">
        <f t="shared" si="9"/>
        <v>0.5</v>
      </c>
      <c r="W43" s="13">
        <f t="shared" si="10"/>
        <v>0</v>
      </c>
      <c r="X43" s="26" t="str">
        <f t="shared" si="11"/>
        <v>3 missed</v>
      </c>
      <c r="Y43" s="26">
        <f t="shared" si="12"/>
        <v>2</v>
      </c>
      <c r="Z43" s="13">
        <f t="shared" si="13"/>
        <v>0.4</v>
      </c>
      <c r="AA43" s="15" t="str">
        <f t="shared" si="14"/>
        <v>Q-2 A-0 || Q Total-4, A Total-1</v>
      </c>
      <c r="AB43" s="13" t="str" cm="1">
        <f t="array" ref="AB43">IFERROR(INDEX('Attendance-Slot-1'!$Q$2:$Q$1112,MATCH(1,('Attendance-Slot-1'!$A$2:$A$1112=$C43)*('Attendance-Slot-1'!$G$2:$G$1112=AB$2),0)),"No Data")</f>
        <v>P-S1_Onsite</v>
      </c>
      <c r="AC43" s="13" t="str" cm="1">
        <f t="array" ref="AC43">IFERROR(INDEX('Attendance-Slot-2'!$Q$2:$Q$2595,MATCH(1,('Attendance-Slot-2'!$A$2:$A$2595=$C43)*('Attendance-Slot-2'!$G$2:$G$2595=AB$2),0)),"No Data")</f>
        <v>No Data</v>
      </c>
      <c r="AD43" s="133">
        <f>VLOOKUP($Q43,'Written Exam Marks'!$H:$Q,10,FALSE)</f>
        <v>15</v>
      </c>
      <c r="AE43" s="133">
        <f>VLOOKUP($Q43,'Written Exam Marks'!$H:$Q,9,FALSE)</f>
        <v>40</v>
      </c>
      <c r="AF43" s="13" t="str">
        <f t="shared" si="15"/>
        <v>Present</v>
      </c>
      <c r="AG43" s="13" t="str">
        <f t="shared" si="16"/>
        <v>P-S1_Onsite</v>
      </c>
      <c r="AH43" s="29">
        <v>13</v>
      </c>
      <c r="AI43" s="29">
        <v>12</v>
      </c>
      <c r="AJ43" s="29">
        <v>8.6666666669999994</v>
      </c>
      <c r="AK43" s="29">
        <v>10</v>
      </c>
      <c r="AL43" s="29">
        <v>9</v>
      </c>
      <c r="AM43" s="29">
        <v>52.666666667000001</v>
      </c>
      <c r="AN43" s="131">
        <v>60</v>
      </c>
      <c r="AO43" s="36" t="s">
        <v>7179</v>
      </c>
      <c r="AP43" s="116" t="s">
        <v>1050</v>
      </c>
      <c r="AQ43" s="116" t="str">
        <f t="shared" si="17"/>
        <v>2025EB1100040-BDSDF108</v>
      </c>
      <c r="AR43" s="25" t="str">
        <f t="shared" si="18"/>
        <v>0 missed</v>
      </c>
      <c r="AS43" s="25" t="str">
        <f t="shared" si="19"/>
        <v>0 missed</v>
      </c>
      <c r="AT43" s="25">
        <f t="shared" si="20"/>
        <v>3</v>
      </c>
      <c r="AU43" s="25">
        <f t="shared" si="21"/>
        <v>2</v>
      </c>
      <c r="AV43" s="10">
        <f t="shared" si="22"/>
        <v>1</v>
      </c>
      <c r="AW43" s="10">
        <f t="shared" si="23"/>
        <v>1</v>
      </c>
      <c r="AX43" s="25" t="str">
        <f t="shared" si="24"/>
        <v>0 missed</v>
      </c>
      <c r="AY43" s="25">
        <f t="shared" si="25"/>
        <v>5</v>
      </c>
      <c r="AZ43" s="10">
        <f t="shared" si="26"/>
        <v>1</v>
      </c>
      <c r="BA43" s="10" t="str">
        <f t="shared" si="27"/>
        <v>Q-3 A-2 || Q Total-3, A Total-2</v>
      </c>
      <c r="BB43" s="10" t="str" cm="1">
        <f t="array" ref="BB43">IFERROR(INDEX('Attendance-Slot-1'!$Q$2:$Q$1112,MATCH(1,('Attendance-Slot-1'!$A$2:$A$1112=$C43)*('Attendance-Slot-1'!$G$2:$G$1112=BB$2),0)),"No Data")</f>
        <v>P-S1_Onsite</v>
      </c>
      <c r="BC43" s="10" t="str" cm="1">
        <f t="array" ref="BC43">IFERROR(INDEX('Attendance-Slot-2'!$Q$2:$Q$2595,MATCH(1,('Attendance-Slot-2'!$A$2:$A$2595=$C43)*('Attendance-Slot-2'!$G$2:$G$2595=BB$2),0)),"No Data")</f>
        <v>No Data</v>
      </c>
      <c r="BD43" s="136">
        <f>VLOOKUP($AQ43,'Written Exam Marks'!$H:$Q,10,FALSE)</f>
        <v>8.5</v>
      </c>
      <c r="BE43" s="136">
        <f>VLOOKUP($AQ43,'Written Exam Marks'!$H:$Q,9,FALSE)</f>
        <v>40</v>
      </c>
      <c r="BF43" s="10" t="str">
        <f t="shared" si="28"/>
        <v>Present</v>
      </c>
      <c r="BG43" s="10" t="str">
        <f t="shared" si="29"/>
        <v>P-S1_Onsite</v>
      </c>
      <c r="BH43" s="129">
        <v>9</v>
      </c>
      <c r="BI43" s="129">
        <v>15</v>
      </c>
      <c r="BJ43" s="129" t="s">
        <v>5</v>
      </c>
      <c r="BK43" s="129">
        <v>19.5</v>
      </c>
      <c r="BL43" s="144">
        <v>43.5</v>
      </c>
      <c r="BM43" s="24">
        <v>60</v>
      </c>
      <c r="BN43" s="24" t="s">
        <v>1004</v>
      </c>
      <c r="BO43" s="118" t="s">
        <v>1063</v>
      </c>
      <c r="BP43" s="118" t="str">
        <f t="shared" si="1"/>
        <v>2025EB1100040-BDSDF114</v>
      </c>
      <c r="BQ43" s="24" t="str">
        <f t="shared" si="30"/>
        <v>1 missed</v>
      </c>
      <c r="BR43" s="24" t="str">
        <f t="shared" si="31"/>
        <v>0 missed</v>
      </c>
      <c r="BS43" s="24">
        <f t="shared" si="32"/>
        <v>2</v>
      </c>
      <c r="BT43" s="24">
        <f t="shared" si="33"/>
        <v>1</v>
      </c>
      <c r="BU43" s="14">
        <f t="shared" si="34"/>
        <v>0.66666666666666663</v>
      </c>
      <c r="BV43" s="14">
        <f t="shared" si="35"/>
        <v>1</v>
      </c>
      <c r="BW43" s="24" t="str">
        <f t="shared" si="36"/>
        <v>1 missed</v>
      </c>
      <c r="BX43" s="24">
        <f t="shared" si="37"/>
        <v>3</v>
      </c>
      <c r="BY43" s="14">
        <f t="shared" si="38"/>
        <v>0.75</v>
      </c>
      <c r="BZ43" s="14" t="str">
        <f t="shared" si="39"/>
        <v>Q-2 A-1 || Q Total-3, A Total-1</v>
      </c>
      <c r="CA43" s="14" t="str" cm="1">
        <f t="array" ref="CA43">IFERROR(INDEX('Attendance-Slot-1'!$Q$2:$Q$1112,MATCH(1,('Attendance-Slot-1'!$A$2:$A$1112=$C43)*('Attendance-Slot-1'!$G$2:$G$1112=CA$2),0)),"No Data")</f>
        <v>No Data</v>
      </c>
      <c r="CB43" s="14" t="str" cm="1">
        <f t="array" ref="CB43">IFERROR(INDEX('Attendance-Slot-2'!$Q$2:$Q$2595,MATCH(1,('Attendance-Slot-2'!$A$2:$A$2595=$C43)*('Attendance-Slot-2'!$G$2:$G$2595=CA$2),0)),"No Data")</f>
        <v>P-S2_Onsite</v>
      </c>
      <c r="CC43" s="138">
        <f>VLOOKUP($BP43,'Written Exam Marks'!$H:$Q,10,FALSE)</f>
        <v>10.5</v>
      </c>
      <c r="CD43" s="138">
        <f>VLOOKUP($BP43,'Written Exam Marks'!$H:$Q,9,FALSE)</f>
        <v>40</v>
      </c>
      <c r="CE43" s="14" t="str">
        <f t="shared" si="40"/>
        <v>Present</v>
      </c>
      <c r="CF43" s="14" t="str">
        <f t="shared" si="41"/>
        <v>P-S2_Onsite</v>
      </c>
      <c r="CG43" s="130">
        <v>4</v>
      </c>
      <c r="CH43" s="130" t="s">
        <v>5</v>
      </c>
      <c r="CI43" s="130">
        <v>8.5</v>
      </c>
      <c r="CJ43" s="130" t="s">
        <v>5</v>
      </c>
      <c r="CK43" s="130" t="s">
        <v>5</v>
      </c>
      <c r="CL43" s="130" t="s">
        <v>5</v>
      </c>
      <c r="CM43" s="145">
        <v>12.5</v>
      </c>
      <c r="CN43" s="130">
        <v>50</v>
      </c>
      <c r="CO43" s="27" t="s">
        <v>1005</v>
      </c>
      <c r="CP43" s="119" t="s">
        <v>1044</v>
      </c>
      <c r="CQ43" s="119" t="str">
        <f t="shared" si="2"/>
        <v>2025EB1100040-BDSDF112</v>
      </c>
      <c r="CR43" s="27" t="str">
        <f t="shared" si="42"/>
        <v>1 missed</v>
      </c>
      <c r="CS43" s="27" t="str">
        <f t="shared" si="43"/>
        <v>1 missed</v>
      </c>
      <c r="CT43" s="27">
        <f t="shared" si="44"/>
        <v>1</v>
      </c>
      <c r="CU43" s="27">
        <f t="shared" si="45"/>
        <v>1</v>
      </c>
      <c r="CV43" s="15">
        <f t="shared" si="46"/>
        <v>0.5</v>
      </c>
      <c r="CW43" s="15">
        <f t="shared" si="47"/>
        <v>0.5</v>
      </c>
      <c r="CX43" s="27" t="str">
        <f t="shared" si="48"/>
        <v>2 missed</v>
      </c>
      <c r="CY43" s="27">
        <f t="shared" si="49"/>
        <v>2</v>
      </c>
      <c r="CZ43" s="15">
        <f t="shared" si="50"/>
        <v>0.5</v>
      </c>
      <c r="DA43" s="15" t="str">
        <f t="shared" si="51"/>
        <v>Q-1 A-1 || Q Total-2, A Total-2</v>
      </c>
      <c r="DB43" s="15" t="str" cm="1">
        <f t="array" ref="DB43">IFERROR(INDEX('Attendance-Slot-1'!$Q$2:$Q$1112,MATCH(1,('Attendance-Slot-1'!$A$2:$A$1112=$C43)*('Attendance-Slot-1'!$G$2:$G$1112=DB$2),0)),"No Data")</f>
        <v>P-S1_Onsite</v>
      </c>
      <c r="DC43" s="15" t="str" cm="1">
        <f t="array" ref="DC43">IFERROR(INDEX('Attendance-Slot-2'!$Q$2:$Q$2595,MATCH(1,('Attendance-Slot-2'!$A$2:$A$2595=$C43)*('Attendance-Slot-2'!$G$2:$G$2595=DB$2),0)),"No Data")</f>
        <v>No Data</v>
      </c>
      <c r="DD43" s="139">
        <f>VLOOKUP($CQ43,'Written Exam Marks'!$H:$Q,10,FALSE)</f>
        <v>25.5</v>
      </c>
      <c r="DE43" s="139">
        <f>VLOOKUP($CQ43,'Written Exam Marks'!$H:$Q,9,FALSE)</f>
        <v>50</v>
      </c>
      <c r="DF43" s="15" t="str">
        <f t="shared" si="52"/>
        <v>Present</v>
      </c>
      <c r="DG43" s="15" t="str">
        <f t="shared" si="53"/>
        <v>P-S1_Onsite</v>
      </c>
      <c r="DH43" s="139" t="s">
        <v>5</v>
      </c>
      <c r="DI43" s="139">
        <v>0</v>
      </c>
      <c r="DJ43" s="139">
        <v>100</v>
      </c>
      <c r="DK43" s="3" t="str">
        <f t="shared" si="3"/>
        <v>P-3, A-0, No Data-1</v>
      </c>
      <c r="DL43" s="3" t="str">
        <f t="shared" si="4"/>
        <v>P-1, A-0, No Data-3</v>
      </c>
      <c r="DM43" s="1" t="str">
        <f t="shared" si="54"/>
        <v>P-S1_Onsite</v>
      </c>
      <c r="DN43" s="1" t="str">
        <f t="shared" si="55"/>
        <v>P-S1_Onsite</v>
      </c>
      <c r="DO43" s="1" t="str">
        <f t="shared" si="56"/>
        <v>P-S1_Onsite</v>
      </c>
      <c r="DP43" s="1" t="str">
        <f t="shared" si="57"/>
        <v>P-S2_Onsite</v>
      </c>
      <c r="DQ43" s="1" t="str">
        <f t="shared" si="58"/>
        <v>P-4, A-0, No Data-0</v>
      </c>
      <c r="DR43" s="39">
        <f t="shared" si="59"/>
        <v>0</v>
      </c>
      <c r="DS43" s="34" t="s">
        <v>7217</v>
      </c>
      <c r="DT43" s="39" t="s">
        <v>7363</v>
      </c>
      <c r="DU43" s="30" t="s">
        <v>123</v>
      </c>
      <c r="DV43" s="30"/>
    </row>
    <row r="44" spans="1:126" x14ac:dyDescent="0.25">
      <c r="A44" s="1">
        <v>41</v>
      </c>
      <c r="B44" s="1" t="s">
        <v>1000</v>
      </c>
      <c r="C44" s="1" t="s">
        <v>126</v>
      </c>
      <c r="D44" s="1" t="s">
        <v>127</v>
      </c>
      <c r="E44" s="1" t="s">
        <v>128</v>
      </c>
      <c r="F44" s="1" t="s">
        <v>7202</v>
      </c>
      <c r="G44" s="1" t="s">
        <v>3510</v>
      </c>
      <c r="H44" s="143">
        <v>8</v>
      </c>
      <c r="I44" s="143">
        <v>8</v>
      </c>
      <c r="J44" s="143">
        <v>8</v>
      </c>
      <c r="K44" s="143">
        <v>8</v>
      </c>
      <c r="L44" s="132">
        <v>28</v>
      </c>
      <c r="M44" s="132">
        <v>60</v>
      </c>
      <c r="N44" s="26">
        <v>60</v>
      </c>
      <c r="O44" s="26" t="s">
        <v>997</v>
      </c>
      <c r="P44" s="120" t="s">
        <v>1034</v>
      </c>
      <c r="Q44" s="13" t="str">
        <f t="shared" si="5"/>
        <v>2025EB1100041-BDSDF113</v>
      </c>
      <c r="R44" s="26" t="str">
        <f t="shared" si="6"/>
        <v>0 missed</v>
      </c>
      <c r="S44" s="26" t="str">
        <f t="shared" si="0"/>
        <v>0 missed</v>
      </c>
      <c r="T44" s="26">
        <f t="shared" si="7"/>
        <v>4</v>
      </c>
      <c r="U44" s="26">
        <f t="shared" si="8"/>
        <v>1</v>
      </c>
      <c r="V44" s="13">
        <f t="shared" si="9"/>
        <v>1</v>
      </c>
      <c r="W44" s="13">
        <f t="shared" si="10"/>
        <v>1</v>
      </c>
      <c r="X44" s="26" t="str">
        <f t="shared" si="11"/>
        <v>0 missed</v>
      </c>
      <c r="Y44" s="26">
        <f t="shared" si="12"/>
        <v>5</v>
      </c>
      <c r="Z44" s="13">
        <f t="shared" si="13"/>
        <v>1</v>
      </c>
      <c r="AA44" s="15" t="str">
        <f t="shared" si="14"/>
        <v>Q-4 A-1 || Q Total-4, A Total-1</v>
      </c>
      <c r="AB44" s="13" t="str" cm="1">
        <f t="array" ref="AB44">IFERROR(INDEX('Attendance-Slot-1'!$Q$2:$Q$1112,MATCH(1,('Attendance-Slot-1'!$A$2:$A$1112=$C44)*('Attendance-Slot-1'!$G$2:$G$1112=AB$2),0)),"No Data")</f>
        <v>No Data</v>
      </c>
      <c r="AC44" s="13" t="str" cm="1">
        <f t="array" ref="AC44">IFERROR(INDEX('Attendance-Slot-2'!$Q$2:$Q$2595,MATCH(1,('Attendance-Slot-2'!$A$2:$A$2595=$C44)*('Attendance-Slot-2'!$G$2:$G$2595=AB$2),0)),"No Data")</f>
        <v>P-S2_Onsite</v>
      </c>
      <c r="AD44" s="133">
        <f>VLOOKUP($Q44,'Written Exam Marks'!$H:$Q,10,FALSE)</f>
        <v>26</v>
      </c>
      <c r="AE44" s="133">
        <f>VLOOKUP($Q44,'Written Exam Marks'!$H:$Q,9,FALSE)</f>
        <v>40</v>
      </c>
      <c r="AF44" s="13" t="str">
        <f t="shared" si="15"/>
        <v>Present</v>
      </c>
      <c r="AG44" s="13" t="str">
        <f t="shared" si="16"/>
        <v>P-S2_Onsite</v>
      </c>
      <c r="AH44" s="29">
        <v>12</v>
      </c>
      <c r="AI44" s="29">
        <v>12</v>
      </c>
      <c r="AJ44" s="29">
        <v>9.3333333330000006</v>
      </c>
      <c r="AK44" s="29">
        <v>10</v>
      </c>
      <c r="AL44" s="29">
        <v>10</v>
      </c>
      <c r="AM44" s="29">
        <v>53.333333332999999</v>
      </c>
      <c r="AN44" s="131">
        <v>60</v>
      </c>
      <c r="AO44" s="36" t="s">
        <v>7179</v>
      </c>
      <c r="AP44" s="116" t="s">
        <v>1050</v>
      </c>
      <c r="AQ44" s="116" t="str">
        <f t="shared" si="17"/>
        <v>2025EB1100041-BDSDF108</v>
      </c>
      <c r="AR44" s="25" t="str">
        <f t="shared" si="18"/>
        <v>0 missed</v>
      </c>
      <c r="AS44" s="25" t="str">
        <f t="shared" si="19"/>
        <v>0 missed</v>
      </c>
      <c r="AT44" s="25">
        <f t="shared" si="20"/>
        <v>3</v>
      </c>
      <c r="AU44" s="25">
        <f t="shared" si="21"/>
        <v>2</v>
      </c>
      <c r="AV44" s="10">
        <f t="shared" si="22"/>
        <v>1</v>
      </c>
      <c r="AW44" s="10">
        <f t="shared" si="23"/>
        <v>1</v>
      </c>
      <c r="AX44" s="25" t="str">
        <f t="shared" si="24"/>
        <v>0 missed</v>
      </c>
      <c r="AY44" s="25">
        <f t="shared" si="25"/>
        <v>5</v>
      </c>
      <c r="AZ44" s="10">
        <f t="shared" si="26"/>
        <v>1</v>
      </c>
      <c r="BA44" s="10" t="str">
        <f t="shared" si="27"/>
        <v>Q-3 A-2 || Q Total-3, A Total-2</v>
      </c>
      <c r="BB44" s="10" t="str" cm="1">
        <f t="array" ref="BB44">IFERROR(INDEX('Attendance-Slot-1'!$Q$2:$Q$1112,MATCH(1,('Attendance-Slot-1'!$A$2:$A$1112=$C44)*('Attendance-Slot-1'!$G$2:$G$1112=BB$2),0)),"No Data")</f>
        <v>No Data</v>
      </c>
      <c r="BC44" s="10" t="str" cm="1">
        <f t="array" ref="BC44">IFERROR(INDEX('Attendance-Slot-2'!$Q$2:$Q$2595,MATCH(1,('Attendance-Slot-2'!$A$2:$A$2595=$C44)*('Attendance-Slot-2'!$G$2:$G$2595=BB$2),0)),"No Data")</f>
        <v>P-S2_Onsite</v>
      </c>
      <c r="BD44" s="136">
        <f>VLOOKUP($AQ44,'Written Exam Marks'!$H:$Q,10,FALSE)</f>
        <v>13</v>
      </c>
      <c r="BE44" s="136">
        <f>VLOOKUP($AQ44,'Written Exam Marks'!$H:$Q,9,FALSE)</f>
        <v>40</v>
      </c>
      <c r="BF44" s="10" t="str">
        <f t="shared" si="28"/>
        <v>Present</v>
      </c>
      <c r="BG44" s="10" t="str">
        <f t="shared" si="29"/>
        <v>P-S2_Onsite</v>
      </c>
      <c r="BH44" s="129">
        <v>9</v>
      </c>
      <c r="BI44" s="129">
        <v>15</v>
      </c>
      <c r="BJ44" s="129" t="s">
        <v>5</v>
      </c>
      <c r="BK44" s="129">
        <v>18</v>
      </c>
      <c r="BL44" s="144">
        <v>42</v>
      </c>
      <c r="BM44" s="24">
        <v>60</v>
      </c>
      <c r="BN44" s="24" t="s">
        <v>1004</v>
      </c>
      <c r="BO44" s="118" t="s">
        <v>1063</v>
      </c>
      <c r="BP44" s="118" t="str">
        <f t="shared" si="1"/>
        <v>2025EB1100041-BDSDF114</v>
      </c>
      <c r="BQ44" s="24" t="str">
        <f t="shared" si="30"/>
        <v>1 missed</v>
      </c>
      <c r="BR44" s="24" t="str">
        <f t="shared" si="31"/>
        <v>0 missed</v>
      </c>
      <c r="BS44" s="24">
        <f t="shared" si="32"/>
        <v>2</v>
      </c>
      <c r="BT44" s="24">
        <f t="shared" si="33"/>
        <v>1</v>
      </c>
      <c r="BU44" s="14">
        <f t="shared" si="34"/>
        <v>0.66666666666666663</v>
      </c>
      <c r="BV44" s="14">
        <f t="shared" si="35"/>
        <v>1</v>
      </c>
      <c r="BW44" s="24" t="str">
        <f t="shared" si="36"/>
        <v>1 missed</v>
      </c>
      <c r="BX44" s="24">
        <f t="shared" si="37"/>
        <v>3</v>
      </c>
      <c r="BY44" s="14">
        <f t="shared" si="38"/>
        <v>0.75</v>
      </c>
      <c r="BZ44" s="14" t="str">
        <f t="shared" si="39"/>
        <v>Q-2 A-1 || Q Total-3, A Total-1</v>
      </c>
      <c r="CA44" s="14" t="str" cm="1">
        <f t="array" ref="CA44">IFERROR(INDEX('Attendance-Slot-1'!$Q$2:$Q$1112,MATCH(1,('Attendance-Slot-1'!$A$2:$A$1112=$C44)*('Attendance-Slot-1'!$G$2:$G$1112=CA$2),0)),"No Data")</f>
        <v>No Data</v>
      </c>
      <c r="CB44" s="14" t="str" cm="1">
        <f t="array" ref="CB44">IFERROR(INDEX('Attendance-Slot-2'!$Q$2:$Q$2595,MATCH(1,('Attendance-Slot-2'!$A$2:$A$2595=$C44)*('Attendance-Slot-2'!$G$2:$G$2595=CA$2),0)),"No Data")</f>
        <v>P-S2_Onsite</v>
      </c>
      <c r="CC44" s="138">
        <f>VLOOKUP($BP44,'Written Exam Marks'!$H:$Q,10,FALSE)</f>
        <v>6</v>
      </c>
      <c r="CD44" s="138">
        <f>VLOOKUP($BP44,'Written Exam Marks'!$H:$Q,9,FALSE)</f>
        <v>40</v>
      </c>
      <c r="CE44" s="14" t="str">
        <f t="shared" si="40"/>
        <v>Present</v>
      </c>
      <c r="CF44" s="14" t="str">
        <f t="shared" si="41"/>
        <v>P-S2_Onsite</v>
      </c>
      <c r="CG44" s="130">
        <v>4.5</v>
      </c>
      <c r="CH44" s="130">
        <v>4</v>
      </c>
      <c r="CI44" s="130">
        <v>6</v>
      </c>
      <c r="CJ44" s="130">
        <v>9</v>
      </c>
      <c r="CK44" s="130">
        <v>10</v>
      </c>
      <c r="CL44" s="130">
        <v>10</v>
      </c>
      <c r="CM44" s="145">
        <v>43.5</v>
      </c>
      <c r="CN44" s="130">
        <v>50</v>
      </c>
      <c r="CO44" s="27" t="s">
        <v>1005</v>
      </c>
      <c r="CP44" s="119" t="s">
        <v>1044</v>
      </c>
      <c r="CQ44" s="119" t="str">
        <f t="shared" si="2"/>
        <v>2025EB1100041-BDSDF112</v>
      </c>
      <c r="CR44" s="27" t="str">
        <f t="shared" si="42"/>
        <v>0 missed</v>
      </c>
      <c r="CS44" s="27" t="str">
        <f t="shared" si="43"/>
        <v>0 missed</v>
      </c>
      <c r="CT44" s="27">
        <f t="shared" si="44"/>
        <v>2</v>
      </c>
      <c r="CU44" s="27">
        <f t="shared" si="45"/>
        <v>2</v>
      </c>
      <c r="CV44" s="15">
        <f t="shared" si="46"/>
        <v>1</v>
      </c>
      <c r="CW44" s="15">
        <f t="shared" si="47"/>
        <v>1</v>
      </c>
      <c r="CX44" s="27" t="str">
        <f t="shared" si="48"/>
        <v>0 missed</v>
      </c>
      <c r="CY44" s="27">
        <f t="shared" si="49"/>
        <v>4</v>
      </c>
      <c r="CZ44" s="15">
        <f t="shared" si="50"/>
        <v>1</v>
      </c>
      <c r="DA44" s="15" t="str">
        <f t="shared" si="51"/>
        <v>Q-2 A-2 || Q Total-2, A Total-2</v>
      </c>
      <c r="DB44" s="15" t="str" cm="1">
        <f t="array" ref="DB44">IFERROR(INDEX('Attendance-Slot-1'!$Q$2:$Q$1112,MATCH(1,('Attendance-Slot-1'!$A$2:$A$1112=$C44)*('Attendance-Slot-1'!$G$2:$G$1112=DB$2),0)),"No Data")</f>
        <v>No Data</v>
      </c>
      <c r="DC44" s="15" t="str" cm="1">
        <f t="array" ref="DC44">IFERROR(INDEX('Attendance-Slot-2'!$Q$2:$Q$2595,MATCH(1,('Attendance-Slot-2'!$A$2:$A$2595=$C44)*('Attendance-Slot-2'!$G$2:$G$2595=DB$2),0)),"No Data")</f>
        <v>P-S2_Onsite</v>
      </c>
      <c r="DD44" s="139">
        <f>VLOOKUP($CQ44,'Written Exam Marks'!$H:$Q,10,FALSE)</f>
        <v>25</v>
      </c>
      <c r="DE44" s="139">
        <f>VLOOKUP($CQ44,'Written Exam Marks'!$H:$Q,9,FALSE)</f>
        <v>50</v>
      </c>
      <c r="DF44" s="15" t="str">
        <f t="shared" si="52"/>
        <v>Present</v>
      </c>
      <c r="DG44" s="15" t="str">
        <f t="shared" si="53"/>
        <v>P-S2_Onsite</v>
      </c>
      <c r="DH44" s="139">
        <v>90</v>
      </c>
      <c r="DI44" s="139">
        <v>90</v>
      </c>
      <c r="DJ44" s="139">
        <v>100</v>
      </c>
      <c r="DK44" s="3" t="str">
        <f t="shared" si="3"/>
        <v>P-0, A-0, No Data-4</v>
      </c>
      <c r="DL44" s="3" t="str">
        <f t="shared" si="4"/>
        <v>P-4, A-0, No Data-0</v>
      </c>
      <c r="DM44" s="1" t="str">
        <f t="shared" si="54"/>
        <v>P-S2_Onsite</v>
      </c>
      <c r="DN44" s="1" t="str">
        <f t="shared" si="55"/>
        <v>P-S2_Onsite</v>
      </c>
      <c r="DO44" s="1" t="str">
        <f t="shared" si="56"/>
        <v>P-S2_Onsite</v>
      </c>
      <c r="DP44" s="1" t="str">
        <f t="shared" si="57"/>
        <v>P-S2_Onsite</v>
      </c>
      <c r="DQ44" s="1" t="str">
        <f t="shared" si="58"/>
        <v>P-4, A-0, No Data-0</v>
      </c>
      <c r="DR44" s="39">
        <f t="shared" si="59"/>
        <v>0</v>
      </c>
      <c r="DS44" s="34" t="s">
        <v>7217</v>
      </c>
      <c r="DT44" s="39" t="s">
        <v>7363</v>
      </c>
      <c r="DU44" s="30" t="s">
        <v>126</v>
      </c>
      <c r="DV44" s="30"/>
    </row>
    <row r="45" spans="1:126" x14ac:dyDescent="0.25">
      <c r="A45" s="1">
        <v>42</v>
      </c>
      <c r="B45" s="1" t="s">
        <v>1000</v>
      </c>
      <c r="C45" s="1" t="s">
        <v>129</v>
      </c>
      <c r="D45" s="1" t="s">
        <v>130</v>
      </c>
      <c r="E45" s="1" t="s">
        <v>131</v>
      </c>
      <c r="F45" s="1" t="s">
        <v>7202</v>
      </c>
      <c r="G45" s="1" t="s">
        <v>3511</v>
      </c>
      <c r="H45" s="143">
        <v>7.2</v>
      </c>
      <c r="I45" s="143">
        <v>7.2</v>
      </c>
      <c r="J45" s="143">
        <v>8</v>
      </c>
      <c r="K45" s="143">
        <v>8</v>
      </c>
      <c r="L45" s="132">
        <v>28</v>
      </c>
      <c r="M45" s="132">
        <v>58.4</v>
      </c>
      <c r="N45" s="26">
        <v>60</v>
      </c>
      <c r="O45" s="26" t="s">
        <v>997</v>
      </c>
      <c r="P45" s="120" t="s">
        <v>1034</v>
      </c>
      <c r="Q45" s="13" t="str">
        <f t="shared" si="5"/>
        <v>2025EB1100042-BDSDF113</v>
      </c>
      <c r="R45" s="26" t="str">
        <f t="shared" si="6"/>
        <v>0 missed</v>
      </c>
      <c r="S45" s="26" t="str">
        <f t="shared" si="0"/>
        <v>0 missed</v>
      </c>
      <c r="T45" s="26">
        <f t="shared" si="7"/>
        <v>4</v>
      </c>
      <c r="U45" s="26">
        <f t="shared" si="8"/>
        <v>1</v>
      </c>
      <c r="V45" s="13">
        <f t="shared" si="9"/>
        <v>1</v>
      </c>
      <c r="W45" s="13">
        <f t="shared" si="10"/>
        <v>1</v>
      </c>
      <c r="X45" s="26" t="str">
        <f t="shared" si="11"/>
        <v>0 missed</v>
      </c>
      <c r="Y45" s="26">
        <f t="shared" si="12"/>
        <v>5</v>
      </c>
      <c r="Z45" s="13">
        <f t="shared" si="13"/>
        <v>1</v>
      </c>
      <c r="AA45" s="15" t="str">
        <f t="shared" si="14"/>
        <v>Q-4 A-1 || Q Total-4, A Total-1</v>
      </c>
      <c r="AB45" s="13" t="str" cm="1">
        <f t="array" ref="AB45">IFERROR(INDEX('Attendance-Slot-1'!$Q$2:$Q$1112,MATCH(1,('Attendance-Slot-1'!$A$2:$A$1112=$C45)*('Attendance-Slot-1'!$G$2:$G$1112=AB$2),0)),"No Data")</f>
        <v>No Data</v>
      </c>
      <c r="AC45" s="13" t="str" cm="1">
        <f t="array" ref="AC45">IFERROR(INDEX('Attendance-Slot-2'!$Q$2:$Q$2595,MATCH(1,('Attendance-Slot-2'!$A$2:$A$2595=$C45)*('Attendance-Slot-2'!$G$2:$G$2595=AB$2),0)),"No Data")</f>
        <v>P-S2_Onsite</v>
      </c>
      <c r="AD45" s="133">
        <f>VLOOKUP($Q45,'Written Exam Marks'!$H:$Q,10,FALSE)</f>
        <v>13</v>
      </c>
      <c r="AE45" s="133">
        <f>VLOOKUP($Q45,'Written Exam Marks'!$H:$Q,9,FALSE)</f>
        <v>40</v>
      </c>
      <c r="AF45" s="13" t="str">
        <f t="shared" si="15"/>
        <v>Present</v>
      </c>
      <c r="AG45" s="13" t="str">
        <f t="shared" si="16"/>
        <v>P-S2_Onsite</v>
      </c>
      <c r="AH45" s="29">
        <v>12.5</v>
      </c>
      <c r="AI45" s="29">
        <v>11</v>
      </c>
      <c r="AJ45" s="29">
        <v>8.6666666669999994</v>
      </c>
      <c r="AK45" s="29">
        <v>9</v>
      </c>
      <c r="AL45" s="29">
        <v>10</v>
      </c>
      <c r="AM45" s="29">
        <v>51.166666667000001</v>
      </c>
      <c r="AN45" s="131">
        <v>60</v>
      </c>
      <c r="AO45" s="36" t="s">
        <v>7179</v>
      </c>
      <c r="AP45" s="116" t="s">
        <v>1050</v>
      </c>
      <c r="AQ45" s="116" t="str">
        <f t="shared" si="17"/>
        <v>2025EB1100042-BDSDF108</v>
      </c>
      <c r="AR45" s="25" t="str">
        <f t="shared" si="18"/>
        <v>0 missed</v>
      </c>
      <c r="AS45" s="25" t="str">
        <f t="shared" si="19"/>
        <v>0 missed</v>
      </c>
      <c r="AT45" s="25">
        <f t="shared" si="20"/>
        <v>3</v>
      </c>
      <c r="AU45" s="25">
        <f t="shared" si="21"/>
        <v>2</v>
      </c>
      <c r="AV45" s="10">
        <f t="shared" si="22"/>
        <v>1</v>
      </c>
      <c r="AW45" s="10">
        <f t="shared" si="23"/>
        <v>1</v>
      </c>
      <c r="AX45" s="25" t="str">
        <f t="shared" si="24"/>
        <v>0 missed</v>
      </c>
      <c r="AY45" s="25">
        <f t="shared" si="25"/>
        <v>5</v>
      </c>
      <c r="AZ45" s="10">
        <f t="shared" si="26"/>
        <v>1</v>
      </c>
      <c r="BA45" s="10" t="str">
        <f t="shared" si="27"/>
        <v>Q-3 A-2 || Q Total-3, A Total-2</v>
      </c>
      <c r="BB45" s="10" t="str" cm="1">
        <f t="array" ref="BB45">IFERROR(INDEX('Attendance-Slot-1'!$Q$2:$Q$1112,MATCH(1,('Attendance-Slot-1'!$A$2:$A$1112=$C45)*('Attendance-Slot-1'!$G$2:$G$1112=BB$2),0)),"No Data")</f>
        <v>No Data</v>
      </c>
      <c r="BC45" s="10" t="str" cm="1">
        <f t="array" ref="BC45">IFERROR(INDEX('Attendance-Slot-2'!$Q$2:$Q$2595,MATCH(1,('Attendance-Slot-2'!$A$2:$A$2595=$C45)*('Attendance-Slot-2'!$G$2:$G$2595=BB$2),0)),"No Data")</f>
        <v>P-S2_Onsite</v>
      </c>
      <c r="BD45" s="136">
        <f>VLOOKUP($AQ45,'Written Exam Marks'!$H:$Q,10,FALSE)</f>
        <v>15</v>
      </c>
      <c r="BE45" s="136">
        <f>VLOOKUP($AQ45,'Written Exam Marks'!$H:$Q,9,FALSE)</f>
        <v>40</v>
      </c>
      <c r="BF45" s="10" t="str">
        <f t="shared" si="28"/>
        <v>Present</v>
      </c>
      <c r="BG45" s="10" t="str">
        <f t="shared" si="29"/>
        <v>P-S2_Onsite</v>
      </c>
      <c r="BH45" s="129">
        <v>10</v>
      </c>
      <c r="BI45" s="129">
        <v>10.5</v>
      </c>
      <c r="BJ45" s="129">
        <v>15</v>
      </c>
      <c r="BK45" s="129">
        <v>19.5</v>
      </c>
      <c r="BL45" s="144">
        <v>55</v>
      </c>
      <c r="BM45" s="24">
        <v>60</v>
      </c>
      <c r="BN45" s="24" t="s">
        <v>1004</v>
      </c>
      <c r="BO45" s="118" t="s">
        <v>1063</v>
      </c>
      <c r="BP45" s="118" t="str">
        <f t="shared" si="1"/>
        <v>2025EB1100042-BDSDF114</v>
      </c>
      <c r="BQ45" s="24" t="str">
        <f t="shared" si="30"/>
        <v>0 missed</v>
      </c>
      <c r="BR45" s="24" t="str">
        <f t="shared" si="31"/>
        <v>0 missed</v>
      </c>
      <c r="BS45" s="24">
        <f t="shared" si="32"/>
        <v>3</v>
      </c>
      <c r="BT45" s="24">
        <f t="shared" si="33"/>
        <v>1</v>
      </c>
      <c r="BU45" s="14">
        <f t="shared" si="34"/>
        <v>1</v>
      </c>
      <c r="BV45" s="14">
        <f t="shared" si="35"/>
        <v>1</v>
      </c>
      <c r="BW45" s="24" t="str">
        <f t="shared" si="36"/>
        <v>0 missed</v>
      </c>
      <c r="BX45" s="24">
        <f t="shared" si="37"/>
        <v>4</v>
      </c>
      <c r="BY45" s="14">
        <f t="shared" si="38"/>
        <v>1</v>
      </c>
      <c r="BZ45" s="14" t="str">
        <f t="shared" si="39"/>
        <v>Q-3 A-1 || Q Total-3, A Total-1</v>
      </c>
      <c r="CA45" s="14" t="str" cm="1">
        <f t="array" ref="CA45">IFERROR(INDEX('Attendance-Slot-1'!$Q$2:$Q$1112,MATCH(1,('Attendance-Slot-1'!$A$2:$A$1112=$C45)*('Attendance-Slot-1'!$G$2:$G$1112=CA$2),0)),"No Data")</f>
        <v>No Data</v>
      </c>
      <c r="CB45" s="14" t="str" cm="1">
        <f t="array" ref="CB45">IFERROR(INDEX('Attendance-Slot-2'!$Q$2:$Q$2595,MATCH(1,('Attendance-Slot-2'!$A$2:$A$2595=$C45)*('Attendance-Slot-2'!$G$2:$G$2595=CA$2),0)),"No Data")</f>
        <v>P-S2_Onsite</v>
      </c>
      <c r="CC45" s="138">
        <f>VLOOKUP($BP45,'Written Exam Marks'!$H:$Q,10,FALSE)</f>
        <v>17.5</v>
      </c>
      <c r="CD45" s="138">
        <f>VLOOKUP($BP45,'Written Exam Marks'!$H:$Q,9,FALSE)</f>
        <v>40</v>
      </c>
      <c r="CE45" s="14" t="str">
        <f t="shared" si="40"/>
        <v>Present</v>
      </c>
      <c r="CF45" s="14" t="str">
        <f t="shared" si="41"/>
        <v>P-S2_Onsite</v>
      </c>
      <c r="CG45" s="130">
        <v>4</v>
      </c>
      <c r="CH45" s="130">
        <v>4.5</v>
      </c>
      <c r="CI45" s="130">
        <v>8.5</v>
      </c>
      <c r="CJ45" s="130">
        <v>9</v>
      </c>
      <c r="CK45" s="130">
        <v>10</v>
      </c>
      <c r="CL45" s="130">
        <v>10</v>
      </c>
      <c r="CM45" s="145">
        <v>46</v>
      </c>
      <c r="CN45" s="130">
        <v>50</v>
      </c>
      <c r="CO45" s="27" t="s">
        <v>1005</v>
      </c>
      <c r="CP45" s="119" t="s">
        <v>1044</v>
      </c>
      <c r="CQ45" s="119" t="str">
        <f t="shared" si="2"/>
        <v>2025EB1100042-BDSDF112</v>
      </c>
      <c r="CR45" s="27" t="str">
        <f t="shared" si="42"/>
        <v>0 missed</v>
      </c>
      <c r="CS45" s="27" t="str">
        <f t="shared" si="43"/>
        <v>0 missed</v>
      </c>
      <c r="CT45" s="27">
        <f t="shared" si="44"/>
        <v>2</v>
      </c>
      <c r="CU45" s="27">
        <f t="shared" si="45"/>
        <v>2</v>
      </c>
      <c r="CV45" s="15">
        <f t="shared" si="46"/>
        <v>1</v>
      </c>
      <c r="CW45" s="15">
        <f t="shared" si="47"/>
        <v>1</v>
      </c>
      <c r="CX45" s="27" t="str">
        <f t="shared" si="48"/>
        <v>0 missed</v>
      </c>
      <c r="CY45" s="27">
        <f t="shared" si="49"/>
        <v>4</v>
      </c>
      <c r="CZ45" s="15">
        <f t="shared" si="50"/>
        <v>1</v>
      </c>
      <c r="DA45" s="15" t="str">
        <f t="shared" si="51"/>
        <v>Q-2 A-2 || Q Total-2, A Total-2</v>
      </c>
      <c r="DB45" s="15" t="str" cm="1">
        <f t="array" ref="DB45">IFERROR(INDEX('Attendance-Slot-1'!$Q$2:$Q$1112,MATCH(1,('Attendance-Slot-1'!$A$2:$A$1112=$C45)*('Attendance-Slot-1'!$G$2:$G$1112=DB$2),0)),"No Data")</f>
        <v>No Data</v>
      </c>
      <c r="DC45" s="15" t="str" cm="1">
        <f t="array" ref="DC45">IFERROR(INDEX('Attendance-Slot-2'!$Q$2:$Q$2595,MATCH(1,('Attendance-Slot-2'!$A$2:$A$2595=$C45)*('Attendance-Slot-2'!$G$2:$G$2595=DB$2),0)),"No Data")</f>
        <v>P-S2_Onsite</v>
      </c>
      <c r="DD45" s="139">
        <f>VLOOKUP($CQ45,'Written Exam Marks'!$H:$Q,10,FALSE)</f>
        <v>27.5</v>
      </c>
      <c r="DE45" s="139">
        <f>VLOOKUP($CQ45,'Written Exam Marks'!$H:$Q,9,FALSE)</f>
        <v>50</v>
      </c>
      <c r="DF45" s="15" t="str">
        <f t="shared" si="52"/>
        <v>Present</v>
      </c>
      <c r="DG45" s="15" t="str">
        <f t="shared" si="53"/>
        <v>P-S2_Onsite</v>
      </c>
      <c r="DH45" s="139">
        <v>90</v>
      </c>
      <c r="DI45" s="139">
        <v>90</v>
      </c>
      <c r="DJ45" s="139">
        <v>100</v>
      </c>
      <c r="DK45" s="3" t="str">
        <f t="shared" si="3"/>
        <v>P-0, A-0, No Data-4</v>
      </c>
      <c r="DL45" s="3" t="str">
        <f t="shared" si="4"/>
        <v>P-4, A-0, No Data-0</v>
      </c>
      <c r="DM45" s="1" t="str">
        <f t="shared" si="54"/>
        <v>P-S2_Onsite</v>
      </c>
      <c r="DN45" s="1" t="str">
        <f t="shared" si="55"/>
        <v>P-S2_Onsite</v>
      </c>
      <c r="DO45" s="1" t="str">
        <f t="shared" si="56"/>
        <v>P-S2_Onsite</v>
      </c>
      <c r="DP45" s="1" t="str">
        <f t="shared" si="57"/>
        <v>P-S2_Onsite</v>
      </c>
      <c r="DQ45" s="1" t="str">
        <f t="shared" si="58"/>
        <v>P-4, A-0, No Data-0</v>
      </c>
      <c r="DR45" s="39">
        <f t="shared" si="59"/>
        <v>1</v>
      </c>
      <c r="DS45" s="34" t="s">
        <v>7217</v>
      </c>
      <c r="DT45" s="39" t="s">
        <v>7363</v>
      </c>
      <c r="DU45" s="30" t="s">
        <v>129</v>
      </c>
      <c r="DV45" s="30"/>
    </row>
    <row r="46" spans="1:126" x14ac:dyDescent="0.25">
      <c r="A46" s="1">
        <v>43</v>
      </c>
      <c r="B46" s="1" t="s">
        <v>1000</v>
      </c>
      <c r="C46" s="1" t="s">
        <v>132</v>
      </c>
      <c r="D46" s="1" t="s">
        <v>133</v>
      </c>
      <c r="E46" s="1" t="s">
        <v>134</v>
      </c>
      <c r="F46" s="1" t="s">
        <v>7201</v>
      </c>
      <c r="G46" s="1" t="s">
        <v>1140</v>
      </c>
      <c r="H46" s="143">
        <v>8</v>
      </c>
      <c r="I46" s="143" t="s">
        <v>5</v>
      </c>
      <c r="J46" s="143">
        <v>5.6</v>
      </c>
      <c r="K46" s="143">
        <v>5.6</v>
      </c>
      <c r="L46" s="132">
        <v>25.2</v>
      </c>
      <c r="M46" s="132">
        <v>44.4</v>
      </c>
      <c r="N46" s="26">
        <v>60</v>
      </c>
      <c r="O46" s="26" t="s">
        <v>997</v>
      </c>
      <c r="P46" s="120" t="s">
        <v>1034</v>
      </c>
      <c r="Q46" s="13" t="str">
        <f t="shared" si="5"/>
        <v>2025EB1100043-BDSDF113</v>
      </c>
      <c r="R46" s="26" t="str">
        <f t="shared" si="6"/>
        <v>1 missed</v>
      </c>
      <c r="S46" s="26" t="str">
        <f t="shared" si="0"/>
        <v>0 missed</v>
      </c>
      <c r="T46" s="26">
        <f t="shared" si="7"/>
        <v>3</v>
      </c>
      <c r="U46" s="26">
        <f t="shared" si="8"/>
        <v>1</v>
      </c>
      <c r="V46" s="13">
        <f t="shared" si="9"/>
        <v>0.75</v>
      </c>
      <c r="W46" s="13">
        <f t="shared" si="10"/>
        <v>1</v>
      </c>
      <c r="X46" s="26" t="str">
        <f t="shared" si="11"/>
        <v>1 missed</v>
      </c>
      <c r="Y46" s="26">
        <f t="shared" si="12"/>
        <v>4</v>
      </c>
      <c r="Z46" s="13">
        <f t="shared" si="13"/>
        <v>0.8</v>
      </c>
      <c r="AA46" s="15" t="str">
        <f t="shared" si="14"/>
        <v>Q-3 A-1 || Q Total-4, A Total-1</v>
      </c>
      <c r="AB46" s="13" t="str" cm="1">
        <f t="array" ref="AB46">IFERROR(INDEX('Attendance-Slot-1'!$Q$2:$Q$1112,MATCH(1,('Attendance-Slot-1'!$A$2:$A$1112=$C46)*('Attendance-Slot-1'!$G$2:$G$1112=AB$2),0)),"No Data")</f>
        <v>P-S1_Online</v>
      </c>
      <c r="AC46" s="13" t="str" cm="1">
        <f t="array" ref="AC46">IFERROR(INDEX('Attendance-Slot-2'!$Q$2:$Q$2595,MATCH(1,('Attendance-Slot-2'!$A$2:$A$2595=$C46)*('Attendance-Slot-2'!$G$2:$G$2595=AB$2),0)),"No Data")</f>
        <v>No Data</v>
      </c>
      <c r="AD46" s="133">
        <f>VLOOKUP($Q46,'Written Exam Marks'!$H:$Q,10,FALSE)</f>
        <v>27</v>
      </c>
      <c r="AE46" s="133">
        <f>VLOOKUP($Q46,'Written Exam Marks'!$H:$Q,9,FALSE)</f>
        <v>40</v>
      </c>
      <c r="AF46" s="13" t="str">
        <f t="shared" si="15"/>
        <v>Present</v>
      </c>
      <c r="AG46" s="13" t="str">
        <f t="shared" si="16"/>
        <v>P-S1_Online</v>
      </c>
      <c r="AH46" s="29">
        <v>13</v>
      </c>
      <c r="AI46" s="29">
        <v>5</v>
      </c>
      <c r="AJ46" s="29" t="s">
        <v>5</v>
      </c>
      <c r="AK46" s="29" t="s">
        <v>5</v>
      </c>
      <c r="AL46" s="29" t="s">
        <v>5</v>
      </c>
      <c r="AM46" s="29">
        <v>18</v>
      </c>
      <c r="AN46" s="131">
        <v>60</v>
      </c>
      <c r="AO46" s="36" t="s">
        <v>7179</v>
      </c>
      <c r="AP46" s="116" t="s">
        <v>1050</v>
      </c>
      <c r="AQ46" s="116" t="str">
        <f t="shared" si="17"/>
        <v>2025EB1100043-BDSDF108</v>
      </c>
      <c r="AR46" s="25" t="str">
        <f t="shared" si="18"/>
        <v>3 missed</v>
      </c>
      <c r="AS46" s="25" t="str">
        <f t="shared" si="19"/>
        <v>0 missed</v>
      </c>
      <c r="AT46" s="25">
        <f t="shared" si="20"/>
        <v>0</v>
      </c>
      <c r="AU46" s="25">
        <f t="shared" si="21"/>
        <v>2</v>
      </c>
      <c r="AV46" s="10">
        <f t="shared" si="22"/>
        <v>0</v>
      </c>
      <c r="AW46" s="10">
        <f t="shared" si="23"/>
        <v>1</v>
      </c>
      <c r="AX46" s="25" t="str">
        <f t="shared" si="24"/>
        <v>3 missed</v>
      </c>
      <c r="AY46" s="25">
        <f t="shared" si="25"/>
        <v>2</v>
      </c>
      <c r="AZ46" s="10">
        <f t="shared" si="26"/>
        <v>0.4</v>
      </c>
      <c r="BA46" s="10" t="str">
        <f t="shared" si="27"/>
        <v>Q-0 A-2 || Q Total-3, A Total-2</v>
      </c>
      <c r="BB46" s="10" t="str" cm="1">
        <f t="array" ref="BB46">IFERROR(INDEX('Attendance-Slot-1'!$Q$2:$Q$1112,MATCH(1,('Attendance-Slot-1'!$A$2:$A$1112=$C46)*('Attendance-Slot-1'!$G$2:$G$1112=BB$2),0)),"No Data")</f>
        <v>P-S1_Online</v>
      </c>
      <c r="BC46" s="10" t="str" cm="1">
        <f t="array" ref="BC46">IFERROR(INDEX('Attendance-Slot-2'!$Q$2:$Q$2595,MATCH(1,('Attendance-Slot-2'!$A$2:$A$2595=$C46)*('Attendance-Slot-2'!$G$2:$G$2595=BB$2),0)),"No Data")</f>
        <v>No Data</v>
      </c>
      <c r="BD46" s="136">
        <f>VLOOKUP($AQ46,'Written Exam Marks'!$H:$Q,10,FALSE)</f>
        <v>21.5</v>
      </c>
      <c r="BE46" s="136">
        <f>VLOOKUP($AQ46,'Written Exam Marks'!$H:$Q,9,FALSE)</f>
        <v>40</v>
      </c>
      <c r="BF46" s="10" t="str">
        <f t="shared" si="28"/>
        <v>Present</v>
      </c>
      <c r="BG46" s="10" t="str">
        <f t="shared" si="29"/>
        <v>P-S1_Online</v>
      </c>
      <c r="BH46" s="129">
        <v>5</v>
      </c>
      <c r="BI46" s="129">
        <v>12</v>
      </c>
      <c r="BJ46" s="129">
        <v>10.5</v>
      </c>
      <c r="BK46" s="129" t="s">
        <v>5</v>
      </c>
      <c r="BL46" s="144">
        <v>27.5</v>
      </c>
      <c r="BM46" s="24">
        <v>60</v>
      </c>
      <c r="BN46" s="24" t="s">
        <v>1004</v>
      </c>
      <c r="BO46" s="118" t="s">
        <v>1063</v>
      </c>
      <c r="BP46" s="118" t="str">
        <f t="shared" si="1"/>
        <v>2025EB1100043-BDSDF114</v>
      </c>
      <c r="BQ46" s="24" t="str">
        <f t="shared" si="30"/>
        <v>0 missed</v>
      </c>
      <c r="BR46" s="24" t="str">
        <f t="shared" si="31"/>
        <v>1 missed</v>
      </c>
      <c r="BS46" s="24">
        <f t="shared" si="32"/>
        <v>3</v>
      </c>
      <c r="BT46" s="24">
        <f t="shared" si="33"/>
        <v>0</v>
      </c>
      <c r="BU46" s="14">
        <f t="shared" si="34"/>
        <v>1</v>
      </c>
      <c r="BV46" s="14">
        <f t="shared" si="35"/>
        <v>0</v>
      </c>
      <c r="BW46" s="24" t="str">
        <f t="shared" si="36"/>
        <v>1 missed</v>
      </c>
      <c r="BX46" s="24">
        <f t="shared" si="37"/>
        <v>3</v>
      </c>
      <c r="BY46" s="14">
        <f t="shared" si="38"/>
        <v>0.75</v>
      </c>
      <c r="BZ46" s="14" t="str">
        <f t="shared" si="39"/>
        <v>Q-3 A-0 || Q Total-3, A Total-1</v>
      </c>
      <c r="CA46" s="14" t="str" cm="1">
        <f t="array" ref="CA46">IFERROR(INDEX('Attendance-Slot-1'!$Q$2:$Q$1112,MATCH(1,('Attendance-Slot-1'!$A$2:$A$1112=$C46)*('Attendance-Slot-1'!$G$2:$G$1112=CA$2),0)),"No Data")</f>
        <v>No Data</v>
      </c>
      <c r="CB46" s="14" t="str" cm="1">
        <f t="array" ref="CB46">IFERROR(INDEX('Attendance-Slot-2'!$Q$2:$Q$2595,MATCH(1,('Attendance-Slot-2'!$A$2:$A$2595=$C46)*('Attendance-Slot-2'!$G$2:$G$2595=CA$2),0)),"No Data")</f>
        <v>P-S2_Online</v>
      </c>
      <c r="CC46" s="138">
        <f>VLOOKUP($BP46,'Written Exam Marks'!$H:$Q,10,FALSE)</f>
        <v>23</v>
      </c>
      <c r="CD46" s="138">
        <f>VLOOKUP($BP46,'Written Exam Marks'!$H:$Q,9,FALSE)</f>
        <v>40</v>
      </c>
      <c r="CE46" s="14" t="str">
        <f t="shared" si="40"/>
        <v>Present</v>
      </c>
      <c r="CF46" s="14" t="str">
        <f t="shared" si="41"/>
        <v>P-S2_Online</v>
      </c>
      <c r="CG46" s="130" t="s">
        <v>5</v>
      </c>
      <c r="CH46" s="130" t="s">
        <v>5</v>
      </c>
      <c r="CI46" s="130" t="s">
        <v>5</v>
      </c>
      <c r="CJ46" s="130">
        <v>6.5</v>
      </c>
      <c r="CK46" s="130" t="s">
        <v>5</v>
      </c>
      <c r="CL46" s="130" t="s">
        <v>5</v>
      </c>
      <c r="CM46" s="145">
        <v>6.5</v>
      </c>
      <c r="CN46" s="130">
        <v>50</v>
      </c>
      <c r="CO46" s="27" t="s">
        <v>1005</v>
      </c>
      <c r="CP46" s="119" t="s">
        <v>1044</v>
      </c>
      <c r="CQ46" s="119" t="str">
        <f t="shared" si="2"/>
        <v>2025EB1100043-BDSDF112</v>
      </c>
      <c r="CR46" s="27" t="str">
        <f t="shared" si="42"/>
        <v>2 missed</v>
      </c>
      <c r="CS46" s="27" t="str">
        <f t="shared" si="43"/>
        <v>1 missed</v>
      </c>
      <c r="CT46" s="27">
        <f t="shared" si="44"/>
        <v>0</v>
      </c>
      <c r="CU46" s="27">
        <f t="shared" si="45"/>
        <v>1</v>
      </c>
      <c r="CV46" s="15">
        <f t="shared" si="46"/>
        <v>0</v>
      </c>
      <c r="CW46" s="15">
        <f t="shared" si="47"/>
        <v>0.5</v>
      </c>
      <c r="CX46" s="27" t="str">
        <f t="shared" si="48"/>
        <v>3 missed</v>
      </c>
      <c r="CY46" s="27">
        <f t="shared" si="49"/>
        <v>1</v>
      </c>
      <c r="CZ46" s="15">
        <f t="shared" si="50"/>
        <v>0.25</v>
      </c>
      <c r="DA46" s="15" t="str">
        <f t="shared" si="51"/>
        <v>Q-0 A-1 || Q Total-2, A Total-2</v>
      </c>
      <c r="DB46" s="15" t="str" cm="1">
        <f t="array" ref="DB46">IFERROR(INDEX('Attendance-Slot-1'!$Q$2:$Q$1112,MATCH(1,('Attendance-Slot-1'!$A$2:$A$1112=$C46)*('Attendance-Slot-1'!$G$2:$G$1112=DB$2),0)),"No Data")</f>
        <v>No Data</v>
      </c>
      <c r="DC46" s="15" t="str" cm="1">
        <f t="array" ref="DC46">IFERROR(INDEX('Attendance-Slot-2'!$Q$2:$Q$2595,MATCH(1,('Attendance-Slot-2'!$A$2:$A$2595=$C46)*('Attendance-Slot-2'!$G$2:$G$2595=DB$2),0)),"No Data")</f>
        <v>A-S2_Online</v>
      </c>
      <c r="DD46" s="139" t="e">
        <f>VLOOKUP($CQ46,'Written Exam Marks'!$H:$Q,10,FALSE)</f>
        <v>#N/A</v>
      </c>
      <c r="DE46" s="139" t="e">
        <f>VLOOKUP($CQ46,'Written Exam Marks'!$H:$Q,9,FALSE)</f>
        <v>#N/A</v>
      </c>
      <c r="DF46" s="15" t="str">
        <f t="shared" si="52"/>
        <v>Absent</v>
      </c>
      <c r="DG46" s="15" t="str">
        <f t="shared" si="53"/>
        <v>A-S2_Online</v>
      </c>
      <c r="DH46" s="139">
        <v>95</v>
      </c>
      <c r="DI46" s="139">
        <v>95</v>
      </c>
      <c r="DJ46" s="139">
        <v>100</v>
      </c>
      <c r="DK46" s="3" t="str">
        <f t="shared" si="3"/>
        <v>P-2, A-0, No Data-2</v>
      </c>
      <c r="DL46" s="3" t="str">
        <f t="shared" si="4"/>
        <v>P-1, A-1, No Data-2</v>
      </c>
      <c r="DM46" s="1" t="str">
        <f t="shared" si="54"/>
        <v>P-S1_Online</v>
      </c>
      <c r="DN46" s="1" t="str">
        <f t="shared" si="55"/>
        <v>A-S2_Online</v>
      </c>
      <c r="DO46" s="1" t="str">
        <f t="shared" si="56"/>
        <v>P-S1_Online</v>
      </c>
      <c r="DP46" s="1" t="str">
        <f t="shared" si="57"/>
        <v>P-S2_Online</v>
      </c>
      <c r="DQ46" s="1" t="str">
        <f t="shared" si="58"/>
        <v>P-3, A-1, No Data-0</v>
      </c>
      <c r="DR46" s="39">
        <f t="shared" si="59"/>
        <v>0</v>
      </c>
      <c r="DS46" s="34" t="s">
        <v>7217</v>
      </c>
      <c r="DT46" s="39" t="s">
        <v>7363</v>
      </c>
      <c r="DU46" s="30" t="s">
        <v>132</v>
      </c>
      <c r="DV46" s="30"/>
    </row>
    <row r="47" spans="1:126" x14ac:dyDescent="0.25">
      <c r="A47" s="1">
        <v>44</v>
      </c>
      <c r="B47" s="1" t="s">
        <v>1000</v>
      </c>
      <c r="C47" s="1" t="s">
        <v>135</v>
      </c>
      <c r="D47" s="1" t="s">
        <v>136</v>
      </c>
      <c r="E47" s="1" t="s">
        <v>137</v>
      </c>
      <c r="F47" s="1" t="s">
        <v>7202</v>
      </c>
      <c r="G47" s="1" t="s">
        <v>3512</v>
      </c>
      <c r="H47" s="143" t="s">
        <v>5</v>
      </c>
      <c r="I47" s="143" t="s">
        <v>5</v>
      </c>
      <c r="J47" s="143" t="s">
        <v>5</v>
      </c>
      <c r="K47" s="143" t="s">
        <v>5</v>
      </c>
      <c r="L47" s="132" t="s">
        <v>5</v>
      </c>
      <c r="M47" s="132">
        <v>1.6</v>
      </c>
      <c r="N47" s="26">
        <v>60</v>
      </c>
      <c r="O47" s="26" t="s">
        <v>997</v>
      </c>
      <c r="P47" s="120" t="s">
        <v>1034</v>
      </c>
      <c r="Q47" s="13" t="str">
        <f t="shared" si="5"/>
        <v>2025EB1100044-BDSDF113</v>
      </c>
      <c r="R47" s="26" t="str">
        <f t="shared" si="6"/>
        <v>4 missed</v>
      </c>
      <c r="S47" s="26" t="str">
        <f t="shared" si="0"/>
        <v>1 missed</v>
      </c>
      <c r="T47" s="26">
        <f t="shared" si="7"/>
        <v>0</v>
      </c>
      <c r="U47" s="26">
        <f t="shared" si="8"/>
        <v>0</v>
      </c>
      <c r="V47" s="13">
        <f t="shared" si="9"/>
        <v>0</v>
      </c>
      <c r="W47" s="13">
        <f t="shared" si="10"/>
        <v>0</v>
      </c>
      <c r="X47" s="26" t="str">
        <f t="shared" si="11"/>
        <v>5 missed</v>
      </c>
      <c r="Y47" s="26">
        <f t="shared" si="12"/>
        <v>0</v>
      </c>
      <c r="Z47" s="13">
        <f t="shared" si="13"/>
        <v>0</v>
      </c>
      <c r="AA47" s="15" t="str">
        <f t="shared" si="14"/>
        <v>Q-0 A-0 || Q Total-4, A Total-1</v>
      </c>
      <c r="AB47" s="13" t="str" cm="1">
        <f t="array" ref="AB47">IFERROR(INDEX('Attendance-Slot-1'!$Q$2:$Q$1112,MATCH(1,('Attendance-Slot-1'!$A$2:$A$1112=$C47)*('Attendance-Slot-1'!$G$2:$G$1112=AB$2),0)),"No Data")</f>
        <v>No Data</v>
      </c>
      <c r="AC47" s="13" t="str" cm="1">
        <f t="array" ref="AC47">IFERROR(INDEX('Attendance-Slot-2'!$Q$2:$Q$2595,MATCH(1,('Attendance-Slot-2'!$A$2:$A$2595=$C47)*('Attendance-Slot-2'!$G$2:$G$2595=AB$2),0)),"No Data")</f>
        <v>A-S2_Onsite</v>
      </c>
      <c r="AD47" s="133" t="e">
        <f>VLOOKUP($Q47,'Written Exam Marks'!$H:$Q,10,FALSE)</f>
        <v>#N/A</v>
      </c>
      <c r="AE47" s="133" t="e">
        <f>VLOOKUP($Q47,'Written Exam Marks'!$H:$Q,9,FALSE)</f>
        <v>#N/A</v>
      </c>
      <c r="AF47" s="13" t="str">
        <f t="shared" si="15"/>
        <v>Absent</v>
      </c>
      <c r="AG47" s="13" t="str">
        <f t="shared" si="16"/>
        <v>A-S2_Onsite</v>
      </c>
      <c r="AH47" s="29" t="s">
        <v>5</v>
      </c>
      <c r="AI47" s="29" t="s">
        <v>5</v>
      </c>
      <c r="AJ47" s="29" t="s">
        <v>5</v>
      </c>
      <c r="AK47" s="29" t="s">
        <v>5</v>
      </c>
      <c r="AL47" s="29" t="s">
        <v>5</v>
      </c>
      <c r="AM47" s="29">
        <v>0</v>
      </c>
      <c r="AN47" s="131">
        <v>60</v>
      </c>
      <c r="AO47" s="36" t="s">
        <v>7179</v>
      </c>
      <c r="AP47" s="116" t="s">
        <v>1050</v>
      </c>
      <c r="AQ47" s="116" t="str">
        <f t="shared" si="17"/>
        <v>2025EB1100044-BDSDF108</v>
      </c>
      <c r="AR47" s="25" t="str">
        <f t="shared" si="18"/>
        <v>3 missed</v>
      </c>
      <c r="AS47" s="25" t="str">
        <f t="shared" si="19"/>
        <v>2 missed</v>
      </c>
      <c r="AT47" s="25">
        <f t="shared" si="20"/>
        <v>0</v>
      </c>
      <c r="AU47" s="25">
        <f t="shared" si="21"/>
        <v>0</v>
      </c>
      <c r="AV47" s="10">
        <f t="shared" si="22"/>
        <v>0</v>
      </c>
      <c r="AW47" s="10">
        <f t="shared" si="23"/>
        <v>0</v>
      </c>
      <c r="AX47" s="25" t="str">
        <f t="shared" si="24"/>
        <v>5 missed</v>
      </c>
      <c r="AY47" s="25">
        <f t="shared" si="25"/>
        <v>0</v>
      </c>
      <c r="AZ47" s="10">
        <f t="shared" si="26"/>
        <v>0</v>
      </c>
      <c r="BA47" s="10" t="str">
        <f t="shared" si="27"/>
        <v>Q-0 A-0 || Q Total-3, A Total-2</v>
      </c>
      <c r="BB47" s="10" t="str" cm="1">
        <f t="array" ref="BB47">IFERROR(INDEX('Attendance-Slot-1'!$Q$2:$Q$1112,MATCH(1,('Attendance-Slot-1'!$A$2:$A$1112=$C47)*('Attendance-Slot-1'!$G$2:$G$1112=BB$2),0)),"No Data")</f>
        <v>No Data</v>
      </c>
      <c r="BC47" s="10" t="str" cm="1">
        <f t="array" ref="BC47">IFERROR(INDEX('Attendance-Slot-2'!$Q$2:$Q$2595,MATCH(1,('Attendance-Slot-2'!$A$2:$A$2595=$C47)*('Attendance-Slot-2'!$G$2:$G$2595=BB$2),0)),"No Data")</f>
        <v>A-S2_Onsite</v>
      </c>
      <c r="BD47" s="136" t="e">
        <f>VLOOKUP($AQ47,'Written Exam Marks'!$H:$Q,10,FALSE)</f>
        <v>#N/A</v>
      </c>
      <c r="BE47" s="136" t="e">
        <f>VLOOKUP($AQ47,'Written Exam Marks'!$H:$Q,9,FALSE)</f>
        <v>#N/A</v>
      </c>
      <c r="BF47" s="10" t="str">
        <f t="shared" si="28"/>
        <v>Absent</v>
      </c>
      <c r="BG47" s="10" t="str">
        <f t="shared" si="29"/>
        <v>A-S2_Onsite</v>
      </c>
      <c r="BH47" s="129" t="s">
        <v>5</v>
      </c>
      <c r="BI47" s="129" t="s">
        <v>5</v>
      </c>
      <c r="BJ47" s="129" t="s">
        <v>5</v>
      </c>
      <c r="BK47" s="129" t="s">
        <v>5</v>
      </c>
      <c r="BL47" s="144">
        <v>0</v>
      </c>
      <c r="BM47" s="24">
        <v>60</v>
      </c>
      <c r="BN47" s="24" t="s">
        <v>1004</v>
      </c>
      <c r="BO47" s="118" t="s">
        <v>1063</v>
      </c>
      <c r="BP47" s="118" t="str">
        <f t="shared" si="1"/>
        <v>2025EB1100044-BDSDF114</v>
      </c>
      <c r="BQ47" s="24" t="str">
        <f t="shared" si="30"/>
        <v>3 missed</v>
      </c>
      <c r="BR47" s="24" t="str">
        <f t="shared" si="31"/>
        <v>1 missed</v>
      </c>
      <c r="BS47" s="24">
        <f t="shared" si="32"/>
        <v>0</v>
      </c>
      <c r="BT47" s="24">
        <f t="shared" si="33"/>
        <v>0</v>
      </c>
      <c r="BU47" s="14">
        <f t="shared" si="34"/>
        <v>0</v>
      </c>
      <c r="BV47" s="14">
        <f t="shared" si="35"/>
        <v>0</v>
      </c>
      <c r="BW47" s="24" t="str">
        <f t="shared" si="36"/>
        <v>4 missed</v>
      </c>
      <c r="BX47" s="24">
        <f t="shared" si="37"/>
        <v>0</v>
      </c>
      <c r="BY47" s="14">
        <f t="shared" si="38"/>
        <v>0</v>
      </c>
      <c r="BZ47" s="14" t="str">
        <f t="shared" si="39"/>
        <v>Q-0 A-0 || Q Total-3, A Total-1</v>
      </c>
      <c r="CA47" s="14" t="str" cm="1">
        <f t="array" ref="CA47">IFERROR(INDEX('Attendance-Slot-1'!$Q$2:$Q$1112,MATCH(1,('Attendance-Slot-1'!$A$2:$A$1112=$C47)*('Attendance-Slot-1'!$G$2:$G$1112=CA$2),0)),"No Data")</f>
        <v>No Data</v>
      </c>
      <c r="CB47" s="14" t="str" cm="1">
        <f t="array" ref="CB47">IFERROR(INDEX('Attendance-Slot-2'!$Q$2:$Q$2595,MATCH(1,('Attendance-Slot-2'!$A$2:$A$2595=$C47)*('Attendance-Slot-2'!$G$2:$G$2595=CA$2),0)),"No Data")</f>
        <v>A-S2_Onsite</v>
      </c>
      <c r="CC47" s="138" t="e">
        <f>VLOOKUP($BP47,'Written Exam Marks'!$H:$Q,10,FALSE)</f>
        <v>#N/A</v>
      </c>
      <c r="CD47" s="138" t="e">
        <f>VLOOKUP($BP47,'Written Exam Marks'!$H:$Q,9,FALSE)</f>
        <v>#N/A</v>
      </c>
      <c r="CE47" s="14" t="str">
        <f t="shared" si="40"/>
        <v>Absent</v>
      </c>
      <c r="CF47" s="14" t="str">
        <f t="shared" si="41"/>
        <v>A-S2_Onsite</v>
      </c>
      <c r="CG47" s="130" t="s">
        <v>5</v>
      </c>
      <c r="CH47" s="130" t="s">
        <v>5</v>
      </c>
      <c r="CI47" s="130" t="s">
        <v>5</v>
      </c>
      <c r="CJ47" s="130" t="s">
        <v>5</v>
      </c>
      <c r="CK47" s="130" t="s">
        <v>5</v>
      </c>
      <c r="CL47" s="130" t="s">
        <v>5</v>
      </c>
      <c r="CM47" s="145">
        <v>0</v>
      </c>
      <c r="CN47" s="130">
        <v>50</v>
      </c>
      <c r="CO47" s="27" t="s">
        <v>1005</v>
      </c>
      <c r="CP47" s="119" t="s">
        <v>1044</v>
      </c>
      <c r="CQ47" s="119" t="str">
        <f t="shared" si="2"/>
        <v>2025EB1100044-BDSDF112</v>
      </c>
      <c r="CR47" s="27" t="str">
        <f t="shared" si="42"/>
        <v>2 missed</v>
      </c>
      <c r="CS47" s="27" t="str">
        <f t="shared" si="43"/>
        <v>2 missed</v>
      </c>
      <c r="CT47" s="27">
        <f t="shared" si="44"/>
        <v>0</v>
      </c>
      <c r="CU47" s="27">
        <f t="shared" si="45"/>
        <v>0</v>
      </c>
      <c r="CV47" s="15">
        <f t="shared" si="46"/>
        <v>0</v>
      </c>
      <c r="CW47" s="15">
        <f t="shared" si="47"/>
        <v>0</v>
      </c>
      <c r="CX47" s="27" t="str">
        <f t="shared" si="48"/>
        <v>4 missed</v>
      </c>
      <c r="CY47" s="27">
        <f t="shared" si="49"/>
        <v>0</v>
      </c>
      <c r="CZ47" s="15">
        <f t="shared" si="50"/>
        <v>0</v>
      </c>
      <c r="DA47" s="15" t="str">
        <f t="shared" si="51"/>
        <v>Q-0 A-0 || Q Total-2, A Total-2</v>
      </c>
      <c r="DB47" s="15" t="str" cm="1">
        <f t="array" ref="DB47">IFERROR(INDEX('Attendance-Slot-1'!$Q$2:$Q$1112,MATCH(1,('Attendance-Slot-1'!$A$2:$A$1112=$C47)*('Attendance-Slot-1'!$G$2:$G$1112=DB$2),0)),"No Data")</f>
        <v>No Data</v>
      </c>
      <c r="DC47" s="15" t="str" cm="1">
        <f t="array" ref="DC47">IFERROR(INDEX('Attendance-Slot-2'!$Q$2:$Q$2595,MATCH(1,('Attendance-Slot-2'!$A$2:$A$2595=$C47)*('Attendance-Slot-2'!$G$2:$G$2595=DB$2),0)),"No Data")</f>
        <v>A-S2_Onsite</v>
      </c>
      <c r="DD47" s="139" t="e">
        <f>VLOOKUP($CQ47,'Written Exam Marks'!$H:$Q,10,FALSE)</f>
        <v>#N/A</v>
      </c>
      <c r="DE47" s="139" t="e">
        <f>VLOOKUP($CQ47,'Written Exam Marks'!$H:$Q,9,FALSE)</f>
        <v>#N/A</v>
      </c>
      <c r="DF47" s="15" t="str">
        <f t="shared" si="52"/>
        <v>Absent</v>
      </c>
      <c r="DG47" s="15" t="str">
        <f t="shared" si="53"/>
        <v>A-S2_Onsite</v>
      </c>
      <c r="DH47" s="139" t="s">
        <v>5</v>
      </c>
      <c r="DI47" s="139">
        <v>0</v>
      </c>
      <c r="DJ47" s="139">
        <v>100</v>
      </c>
      <c r="DK47" s="3" t="str">
        <f t="shared" si="3"/>
        <v>P-0, A-0, No Data-4</v>
      </c>
      <c r="DL47" s="3" t="str">
        <f t="shared" si="4"/>
        <v>P-0, A-4, No Data-0</v>
      </c>
      <c r="DM47" s="1" t="str">
        <f t="shared" si="54"/>
        <v>A-S2_Onsite</v>
      </c>
      <c r="DN47" s="1" t="str">
        <f t="shared" si="55"/>
        <v>A-S2_Onsite</v>
      </c>
      <c r="DO47" s="1" t="str">
        <f t="shared" si="56"/>
        <v>A-S2_Onsite</v>
      </c>
      <c r="DP47" s="1" t="str">
        <f t="shared" si="57"/>
        <v>A-S2_Onsite</v>
      </c>
      <c r="DQ47" s="1" t="str">
        <f t="shared" si="58"/>
        <v>P-0, A-4, No Data-0</v>
      </c>
      <c r="DR47" s="39">
        <f t="shared" si="59"/>
        <v>0</v>
      </c>
      <c r="DS47" s="34" t="s">
        <v>7218</v>
      </c>
      <c r="DT47" s="39" t="s">
        <v>1098</v>
      </c>
      <c r="DU47" s="30" t="s">
        <v>135</v>
      </c>
      <c r="DV47" s="30" t="s">
        <v>7218</v>
      </c>
    </row>
    <row r="48" spans="1:126" x14ac:dyDescent="0.25">
      <c r="A48" s="1">
        <v>45</v>
      </c>
      <c r="B48" s="1" t="s">
        <v>1000</v>
      </c>
      <c r="C48" s="1" t="s">
        <v>138</v>
      </c>
      <c r="D48" s="1" t="s">
        <v>139</v>
      </c>
      <c r="E48" s="1" t="s">
        <v>140</v>
      </c>
      <c r="F48" s="1" t="s">
        <v>7201</v>
      </c>
      <c r="G48" s="1" t="s">
        <v>1143</v>
      </c>
      <c r="H48" s="143">
        <v>8</v>
      </c>
      <c r="I48" s="143" t="s">
        <v>5</v>
      </c>
      <c r="J48" s="143" t="s">
        <v>5</v>
      </c>
      <c r="K48" s="143" t="s">
        <v>5</v>
      </c>
      <c r="L48" s="132" t="s">
        <v>5</v>
      </c>
      <c r="M48" s="132">
        <v>8</v>
      </c>
      <c r="N48" s="26">
        <v>60</v>
      </c>
      <c r="O48" s="26" t="s">
        <v>997</v>
      </c>
      <c r="P48" s="120" t="s">
        <v>1034</v>
      </c>
      <c r="Q48" s="13" t="str">
        <f t="shared" si="5"/>
        <v>2025EB1100045-BDSDF113</v>
      </c>
      <c r="R48" s="26" t="str">
        <f t="shared" si="6"/>
        <v>3 missed</v>
      </c>
      <c r="S48" s="26" t="str">
        <f t="shared" si="0"/>
        <v>1 missed</v>
      </c>
      <c r="T48" s="26">
        <f t="shared" si="7"/>
        <v>1</v>
      </c>
      <c r="U48" s="26">
        <f t="shared" si="8"/>
        <v>0</v>
      </c>
      <c r="V48" s="13">
        <f t="shared" si="9"/>
        <v>0.25</v>
      </c>
      <c r="W48" s="13">
        <f t="shared" si="10"/>
        <v>0</v>
      </c>
      <c r="X48" s="26" t="str">
        <f t="shared" si="11"/>
        <v>4 missed</v>
      </c>
      <c r="Y48" s="26">
        <f t="shared" si="12"/>
        <v>1</v>
      </c>
      <c r="Z48" s="13">
        <f t="shared" si="13"/>
        <v>0.2</v>
      </c>
      <c r="AA48" s="15" t="str">
        <f t="shared" si="14"/>
        <v>Q-1 A-0 || Q Total-4, A Total-1</v>
      </c>
      <c r="AB48" s="13" t="str" cm="1">
        <f t="array" ref="AB48">IFERROR(INDEX('Attendance-Slot-1'!$Q$2:$Q$1112,MATCH(1,('Attendance-Slot-1'!$A$2:$A$1112=$C48)*('Attendance-Slot-1'!$G$2:$G$1112=AB$2),0)),"No Data")</f>
        <v>A-S1_Onsite</v>
      </c>
      <c r="AC48" s="13" t="str" cm="1">
        <f t="array" ref="AC48">IFERROR(INDEX('Attendance-Slot-2'!$Q$2:$Q$2595,MATCH(1,('Attendance-Slot-2'!$A$2:$A$2595=$C48)*('Attendance-Slot-2'!$G$2:$G$2595=AB$2),0)),"No Data")</f>
        <v>A-S2_Onsite</v>
      </c>
      <c r="AD48" s="133" t="e">
        <f>VLOOKUP($Q48,'Written Exam Marks'!$H:$Q,10,FALSE)</f>
        <v>#N/A</v>
      </c>
      <c r="AE48" s="133" t="e">
        <f>VLOOKUP($Q48,'Written Exam Marks'!$H:$Q,9,FALSE)</f>
        <v>#N/A</v>
      </c>
      <c r="AF48" s="13" t="str">
        <f t="shared" si="15"/>
        <v>Absent</v>
      </c>
      <c r="AG48" s="13" t="str">
        <f t="shared" si="16"/>
        <v>A-S1_Onsite</v>
      </c>
      <c r="AH48" s="29" t="s">
        <v>5</v>
      </c>
      <c r="AI48" s="29" t="s">
        <v>5</v>
      </c>
      <c r="AJ48" s="29" t="s">
        <v>5</v>
      </c>
      <c r="AK48" s="29" t="s">
        <v>5</v>
      </c>
      <c r="AL48" s="29" t="s">
        <v>5</v>
      </c>
      <c r="AM48" s="29">
        <v>0</v>
      </c>
      <c r="AN48" s="131">
        <v>60</v>
      </c>
      <c r="AO48" s="36" t="s">
        <v>7179</v>
      </c>
      <c r="AP48" s="116" t="s">
        <v>1050</v>
      </c>
      <c r="AQ48" s="116" t="str">
        <f t="shared" si="17"/>
        <v>2025EB1100045-BDSDF108</v>
      </c>
      <c r="AR48" s="25" t="str">
        <f t="shared" si="18"/>
        <v>3 missed</v>
      </c>
      <c r="AS48" s="25" t="str">
        <f t="shared" si="19"/>
        <v>2 missed</v>
      </c>
      <c r="AT48" s="25">
        <f t="shared" si="20"/>
        <v>0</v>
      </c>
      <c r="AU48" s="25">
        <f t="shared" si="21"/>
        <v>0</v>
      </c>
      <c r="AV48" s="10">
        <f t="shared" si="22"/>
        <v>0</v>
      </c>
      <c r="AW48" s="10">
        <f t="shared" si="23"/>
        <v>0</v>
      </c>
      <c r="AX48" s="25" t="str">
        <f t="shared" si="24"/>
        <v>5 missed</v>
      </c>
      <c r="AY48" s="25">
        <f t="shared" si="25"/>
        <v>0</v>
      </c>
      <c r="AZ48" s="10">
        <f t="shared" si="26"/>
        <v>0</v>
      </c>
      <c r="BA48" s="10" t="str">
        <f t="shared" si="27"/>
        <v>Q-0 A-0 || Q Total-3, A Total-2</v>
      </c>
      <c r="BB48" s="10" t="str" cm="1">
        <f t="array" ref="BB48">IFERROR(INDEX('Attendance-Slot-1'!$Q$2:$Q$1112,MATCH(1,('Attendance-Slot-1'!$A$2:$A$1112=$C48)*('Attendance-Slot-1'!$G$2:$G$1112=BB$2),0)),"No Data")</f>
        <v>A-S1_Onsite</v>
      </c>
      <c r="BC48" s="10" t="str" cm="1">
        <f t="array" ref="BC48">IFERROR(INDEX('Attendance-Slot-2'!$Q$2:$Q$2595,MATCH(1,('Attendance-Slot-2'!$A$2:$A$2595=$C48)*('Attendance-Slot-2'!$G$2:$G$2595=BB$2),0)),"No Data")</f>
        <v>A-S2_Onsite</v>
      </c>
      <c r="BD48" s="136" t="e">
        <f>VLOOKUP($AQ48,'Written Exam Marks'!$H:$Q,10,FALSE)</f>
        <v>#N/A</v>
      </c>
      <c r="BE48" s="136" t="e">
        <f>VLOOKUP($AQ48,'Written Exam Marks'!$H:$Q,9,FALSE)</f>
        <v>#N/A</v>
      </c>
      <c r="BF48" s="10" t="str">
        <f t="shared" si="28"/>
        <v>Absent</v>
      </c>
      <c r="BG48" s="10" t="str">
        <f t="shared" si="29"/>
        <v>A-S1_Onsite</v>
      </c>
      <c r="BH48" s="129">
        <v>6</v>
      </c>
      <c r="BI48" s="129" t="s">
        <v>5</v>
      </c>
      <c r="BJ48" s="129" t="s">
        <v>5</v>
      </c>
      <c r="BK48" s="129" t="s">
        <v>5</v>
      </c>
      <c r="BL48" s="144">
        <v>6</v>
      </c>
      <c r="BM48" s="24">
        <v>60</v>
      </c>
      <c r="BN48" s="24" t="s">
        <v>1004</v>
      </c>
      <c r="BO48" s="118" t="s">
        <v>1063</v>
      </c>
      <c r="BP48" s="118" t="str">
        <f t="shared" si="1"/>
        <v>2025EB1100045-BDSDF114</v>
      </c>
      <c r="BQ48" s="24" t="str">
        <f t="shared" si="30"/>
        <v>2 missed</v>
      </c>
      <c r="BR48" s="24" t="str">
        <f t="shared" si="31"/>
        <v>1 missed</v>
      </c>
      <c r="BS48" s="24">
        <f t="shared" si="32"/>
        <v>1</v>
      </c>
      <c r="BT48" s="24">
        <f t="shared" si="33"/>
        <v>0</v>
      </c>
      <c r="BU48" s="14">
        <f t="shared" si="34"/>
        <v>0.33333333333333331</v>
      </c>
      <c r="BV48" s="14">
        <f t="shared" si="35"/>
        <v>0</v>
      </c>
      <c r="BW48" s="24" t="str">
        <f t="shared" si="36"/>
        <v>3 missed</v>
      </c>
      <c r="BX48" s="24">
        <f t="shared" si="37"/>
        <v>1</v>
      </c>
      <c r="BY48" s="14">
        <f t="shared" si="38"/>
        <v>0.25</v>
      </c>
      <c r="BZ48" s="14" t="str">
        <f t="shared" si="39"/>
        <v>Q-1 A-0 || Q Total-3, A Total-1</v>
      </c>
      <c r="CA48" s="14" t="str" cm="1">
        <f t="array" ref="CA48">IFERROR(INDEX('Attendance-Slot-1'!$Q$2:$Q$1112,MATCH(1,('Attendance-Slot-1'!$A$2:$A$1112=$C48)*('Attendance-Slot-1'!$G$2:$G$1112=CA$2),0)),"No Data")</f>
        <v>A-S1_Onsite</v>
      </c>
      <c r="CB48" s="14" t="str" cm="1">
        <f t="array" ref="CB48">IFERROR(INDEX('Attendance-Slot-2'!$Q$2:$Q$2595,MATCH(1,('Attendance-Slot-2'!$A$2:$A$2595=$C48)*('Attendance-Slot-2'!$G$2:$G$2595=CA$2),0)),"No Data")</f>
        <v>A-S2_Onsite</v>
      </c>
      <c r="CC48" s="138" t="e">
        <f>VLOOKUP($BP48,'Written Exam Marks'!$H:$Q,10,FALSE)</f>
        <v>#N/A</v>
      </c>
      <c r="CD48" s="138" t="e">
        <f>VLOOKUP($BP48,'Written Exam Marks'!$H:$Q,9,FALSE)</f>
        <v>#N/A</v>
      </c>
      <c r="CE48" s="14" t="str">
        <f t="shared" si="40"/>
        <v>Absent</v>
      </c>
      <c r="CF48" s="14" t="str">
        <f t="shared" si="41"/>
        <v>A-S1_Onsite</v>
      </c>
      <c r="CG48" s="130">
        <v>2.5</v>
      </c>
      <c r="CH48" s="130" t="s">
        <v>5</v>
      </c>
      <c r="CI48" s="130" t="s">
        <v>5</v>
      </c>
      <c r="CJ48" s="130" t="s">
        <v>5</v>
      </c>
      <c r="CK48" s="130" t="s">
        <v>5</v>
      </c>
      <c r="CL48" s="130" t="s">
        <v>5</v>
      </c>
      <c r="CM48" s="145">
        <v>2.5</v>
      </c>
      <c r="CN48" s="130">
        <v>50</v>
      </c>
      <c r="CO48" s="27" t="s">
        <v>1005</v>
      </c>
      <c r="CP48" s="119" t="s">
        <v>1044</v>
      </c>
      <c r="CQ48" s="119" t="str">
        <f t="shared" si="2"/>
        <v>2025EB1100045-BDSDF112</v>
      </c>
      <c r="CR48" s="27" t="str">
        <f t="shared" si="42"/>
        <v>1 missed</v>
      </c>
      <c r="CS48" s="27" t="str">
        <f t="shared" si="43"/>
        <v>2 missed</v>
      </c>
      <c r="CT48" s="27">
        <f t="shared" si="44"/>
        <v>1</v>
      </c>
      <c r="CU48" s="27">
        <f t="shared" si="45"/>
        <v>0</v>
      </c>
      <c r="CV48" s="15">
        <f t="shared" si="46"/>
        <v>0.5</v>
      </c>
      <c r="CW48" s="15">
        <f t="shared" si="47"/>
        <v>0</v>
      </c>
      <c r="CX48" s="27" t="str">
        <f t="shared" si="48"/>
        <v>3 missed</v>
      </c>
      <c r="CY48" s="27">
        <f t="shared" si="49"/>
        <v>1</v>
      </c>
      <c r="CZ48" s="15">
        <f t="shared" si="50"/>
        <v>0.25</v>
      </c>
      <c r="DA48" s="15" t="str">
        <f t="shared" si="51"/>
        <v>Q-1 A-0 || Q Total-2, A Total-2</v>
      </c>
      <c r="DB48" s="15" t="str" cm="1">
        <f t="array" ref="DB48">IFERROR(INDEX('Attendance-Slot-1'!$Q$2:$Q$1112,MATCH(1,('Attendance-Slot-1'!$A$2:$A$1112=$C48)*('Attendance-Slot-1'!$G$2:$G$1112=DB$2),0)),"No Data")</f>
        <v>A-S1_Onsite</v>
      </c>
      <c r="DC48" s="15" t="str" cm="1">
        <f t="array" ref="DC48">IFERROR(INDEX('Attendance-Slot-2'!$Q$2:$Q$2595,MATCH(1,('Attendance-Slot-2'!$A$2:$A$2595=$C48)*('Attendance-Slot-2'!$G$2:$G$2595=DB$2),0)),"No Data")</f>
        <v>A-S2_Onsite</v>
      </c>
      <c r="DD48" s="139" t="e">
        <f>VLOOKUP($CQ48,'Written Exam Marks'!$H:$Q,10,FALSE)</f>
        <v>#N/A</v>
      </c>
      <c r="DE48" s="139" t="e">
        <f>VLOOKUP($CQ48,'Written Exam Marks'!$H:$Q,9,FALSE)</f>
        <v>#N/A</v>
      </c>
      <c r="DF48" s="15" t="str">
        <f t="shared" si="52"/>
        <v>Absent</v>
      </c>
      <c r="DG48" s="15" t="str">
        <f t="shared" si="53"/>
        <v>A-S1_Onsite</v>
      </c>
      <c r="DH48" s="139" t="s">
        <v>5</v>
      </c>
      <c r="DI48" s="139">
        <v>0</v>
      </c>
      <c r="DJ48" s="139">
        <v>100</v>
      </c>
      <c r="DK48" s="3" t="str">
        <f t="shared" si="3"/>
        <v>P-0, A-4, No Data-0</v>
      </c>
      <c r="DL48" s="3" t="str">
        <f t="shared" si="4"/>
        <v>P-0, A-4, No Data-0</v>
      </c>
      <c r="DM48" s="1" t="str">
        <f t="shared" si="54"/>
        <v>A-S1_Onsite</v>
      </c>
      <c r="DN48" s="1" t="str">
        <f t="shared" si="55"/>
        <v>A-S1_Onsite</v>
      </c>
      <c r="DO48" s="1" t="str">
        <f t="shared" si="56"/>
        <v>A-S1_Onsite</v>
      </c>
      <c r="DP48" s="1" t="str">
        <f t="shared" si="57"/>
        <v>A-S1_Onsite</v>
      </c>
      <c r="DQ48" s="1" t="str">
        <f t="shared" si="58"/>
        <v>P-0, A-4, No Data-0</v>
      </c>
      <c r="DR48" s="39">
        <f t="shared" si="59"/>
        <v>0</v>
      </c>
      <c r="DS48" s="34" t="s">
        <v>7217</v>
      </c>
      <c r="DT48" s="39" t="s">
        <v>1098</v>
      </c>
      <c r="DU48" s="30" t="s">
        <v>138</v>
      </c>
      <c r="DV48" s="30" t="s">
        <v>1098</v>
      </c>
    </row>
    <row r="49" spans="1:126" x14ac:dyDescent="0.25">
      <c r="A49" s="1">
        <v>46</v>
      </c>
      <c r="B49" s="1" t="s">
        <v>1000</v>
      </c>
      <c r="C49" s="1" t="s">
        <v>141</v>
      </c>
      <c r="D49" s="1" t="s">
        <v>142</v>
      </c>
      <c r="E49" s="1" t="s">
        <v>143</v>
      </c>
      <c r="F49" s="1" t="s">
        <v>7201</v>
      </c>
      <c r="G49" s="1" t="s">
        <v>1148</v>
      </c>
      <c r="H49" s="143" t="s">
        <v>5</v>
      </c>
      <c r="I49" s="143" t="s">
        <v>5</v>
      </c>
      <c r="J49" s="143" t="s">
        <v>5</v>
      </c>
      <c r="K49" s="143" t="s">
        <v>5</v>
      </c>
      <c r="L49" s="132" t="s">
        <v>5</v>
      </c>
      <c r="M49" s="132">
        <v>1.6</v>
      </c>
      <c r="N49" s="26">
        <v>60</v>
      </c>
      <c r="O49" s="26" t="s">
        <v>997</v>
      </c>
      <c r="P49" s="120" t="s">
        <v>1034</v>
      </c>
      <c r="Q49" s="13" t="str">
        <f t="shared" si="5"/>
        <v>2025EB1100046-BDSDF113</v>
      </c>
      <c r="R49" s="26" t="str">
        <f t="shared" si="6"/>
        <v>4 missed</v>
      </c>
      <c r="S49" s="26" t="str">
        <f t="shared" si="0"/>
        <v>1 missed</v>
      </c>
      <c r="T49" s="26">
        <f t="shared" si="7"/>
        <v>0</v>
      </c>
      <c r="U49" s="26">
        <f t="shared" si="8"/>
        <v>0</v>
      </c>
      <c r="V49" s="13">
        <f t="shared" si="9"/>
        <v>0</v>
      </c>
      <c r="W49" s="13">
        <f t="shared" si="10"/>
        <v>0</v>
      </c>
      <c r="X49" s="26" t="str">
        <f t="shared" si="11"/>
        <v>5 missed</v>
      </c>
      <c r="Y49" s="26">
        <f t="shared" si="12"/>
        <v>0</v>
      </c>
      <c r="Z49" s="13">
        <f t="shared" si="13"/>
        <v>0</v>
      </c>
      <c r="AA49" s="15" t="str">
        <f t="shared" si="14"/>
        <v>Q-0 A-0 || Q Total-4, A Total-1</v>
      </c>
      <c r="AB49" s="13" t="str" cm="1">
        <f t="array" ref="AB49">IFERROR(INDEX('Attendance-Slot-1'!$Q$2:$Q$1112,MATCH(1,('Attendance-Slot-1'!$A$2:$A$1112=$C49)*('Attendance-Slot-1'!$G$2:$G$1112=AB$2),0)),"No Data")</f>
        <v>P-S1_Onsite</v>
      </c>
      <c r="AC49" s="13" t="str" cm="1">
        <f t="array" ref="AC49">IFERROR(INDEX('Attendance-Slot-2'!$Q$2:$Q$2595,MATCH(1,('Attendance-Slot-2'!$A$2:$A$2595=$C49)*('Attendance-Slot-2'!$G$2:$G$2595=AB$2),0)),"No Data")</f>
        <v>No Data</v>
      </c>
      <c r="AD49" s="133">
        <f>VLOOKUP($Q49,'Written Exam Marks'!$H:$Q,10,FALSE)</f>
        <v>8</v>
      </c>
      <c r="AE49" s="133">
        <f>VLOOKUP($Q49,'Written Exam Marks'!$H:$Q,9,FALSE)</f>
        <v>40</v>
      </c>
      <c r="AF49" s="13" t="str">
        <f t="shared" si="15"/>
        <v>Present</v>
      </c>
      <c r="AG49" s="13" t="str">
        <f t="shared" si="16"/>
        <v>P-S1_Onsite</v>
      </c>
      <c r="AH49" s="29" t="s">
        <v>5</v>
      </c>
      <c r="AI49" s="29" t="s">
        <v>5</v>
      </c>
      <c r="AJ49" s="29" t="s">
        <v>5</v>
      </c>
      <c r="AK49" s="29" t="s">
        <v>5</v>
      </c>
      <c r="AL49" s="29" t="s">
        <v>5</v>
      </c>
      <c r="AM49" s="29">
        <v>0</v>
      </c>
      <c r="AN49" s="131">
        <v>60</v>
      </c>
      <c r="AO49" s="36" t="s">
        <v>7179</v>
      </c>
      <c r="AP49" s="116" t="s">
        <v>1050</v>
      </c>
      <c r="AQ49" s="116" t="str">
        <f t="shared" si="17"/>
        <v>2025EB1100046-BDSDF108</v>
      </c>
      <c r="AR49" s="25" t="str">
        <f t="shared" si="18"/>
        <v>3 missed</v>
      </c>
      <c r="AS49" s="25" t="str">
        <f t="shared" si="19"/>
        <v>2 missed</v>
      </c>
      <c r="AT49" s="25">
        <f t="shared" si="20"/>
        <v>0</v>
      </c>
      <c r="AU49" s="25">
        <f t="shared" si="21"/>
        <v>0</v>
      </c>
      <c r="AV49" s="10">
        <f t="shared" si="22"/>
        <v>0</v>
      </c>
      <c r="AW49" s="10">
        <f t="shared" si="23"/>
        <v>0</v>
      </c>
      <c r="AX49" s="25" t="str">
        <f t="shared" si="24"/>
        <v>5 missed</v>
      </c>
      <c r="AY49" s="25">
        <f t="shared" si="25"/>
        <v>0</v>
      </c>
      <c r="AZ49" s="10">
        <f t="shared" si="26"/>
        <v>0</v>
      </c>
      <c r="BA49" s="10" t="str">
        <f t="shared" si="27"/>
        <v>Q-0 A-0 || Q Total-3, A Total-2</v>
      </c>
      <c r="BB49" s="10" t="str" cm="1">
        <f t="array" ref="BB49">IFERROR(INDEX('Attendance-Slot-1'!$Q$2:$Q$1112,MATCH(1,('Attendance-Slot-1'!$A$2:$A$1112=$C49)*('Attendance-Slot-1'!$G$2:$G$1112=BB$2),0)),"No Data")</f>
        <v>P-S1_Onsite</v>
      </c>
      <c r="BC49" s="10" t="str" cm="1">
        <f t="array" ref="BC49">IFERROR(INDEX('Attendance-Slot-2'!$Q$2:$Q$2595,MATCH(1,('Attendance-Slot-2'!$A$2:$A$2595=$C49)*('Attendance-Slot-2'!$G$2:$G$2595=BB$2),0)),"No Data")</f>
        <v>No Data</v>
      </c>
      <c r="BD49" s="136">
        <f>VLOOKUP($AQ49,'Written Exam Marks'!$H:$Q,10,FALSE)</f>
        <v>17</v>
      </c>
      <c r="BE49" s="136">
        <f>VLOOKUP($AQ49,'Written Exam Marks'!$H:$Q,9,FALSE)</f>
        <v>40</v>
      </c>
      <c r="BF49" s="10" t="str">
        <f t="shared" si="28"/>
        <v>Present</v>
      </c>
      <c r="BG49" s="10" t="str">
        <f t="shared" si="29"/>
        <v>P-S1_Onsite</v>
      </c>
      <c r="BH49" s="129" t="s">
        <v>5</v>
      </c>
      <c r="BI49" s="129" t="s">
        <v>5</v>
      </c>
      <c r="BJ49" s="129" t="s">
        <v>5</v>
      </c>
      <c r="BK49" s="129" t="s">
        <v>5</v>
      </c>
      <c r="BL49" s="144">
        <v>0</v>
      </c>
      <c r="BM49" s="24">
        <v>60</v>
      </c>
      <c r="BN49" s="24" t="s">
        <v>1004</v>
      </c>
      <c r="BO49" s="118" t="s">
        <v>1063</v>
      </c>
      <c r="BP49" s="118" t="str">
        <f t="shared" si="1"/>
        <v>2025EB1100046-BDSDF114</v>
      </c>
      <c r="BQ49" s="24" t="str">
        <f t="shared" si="30"/>
        <v>3 missed</v>
      </c>
      <c r="BR49" s="24" t="str">
        <f t="shared" si="31"/>
        <v>1 missed</v>
      </c>
      <c r="BS49" s="24">
        <f t="shared" si="32"/>
        <v>0</v>
      </c>
      <c r="BT49" s="24">
        <f t="shared" si="33"/>
        <v>0</v>
      </c>
      <c r="BU49" s="14">
        <f t="shared" si="34"/>
        <v>0</v>
      </c>
      <c r="BV49" s="14">
        <f t="shared" si="35"/>
        <v>0</v>
      </c>
      <c r="BW49" s="24" t="str">
        <f t="shared" si="36"/>
        <v>4 missed</v>
      </c>
      <c r="BX49" s="24">
        <f t="shared" si="37"/>
        <v>0</v>
      </c>
      <c r="BY49" s="14">
        <f t="shared" si="38"/>
        <v>0</v>
      </c>
      <c r="BZ49" s="14" t="str">
        <f t="shared" si="39"/>
        <v>Q-0 A-0 || Q Total-3, A Total-1</v>
      </c>
      <c r="CA49" s="14" t="str" cm="1">
        <f t="array" ref="CA49">IFERROR(INDEX('Attendance-Slot-1'!$Q$2:$Q$1112,MATCH(1,('Attendance-Slot-1'!$A$2:$A$1112=$C49)*('Attendance-Slot-1'!$G$2:$G$1112=CA$2),0)),"No Data")</f>
        <v>A-S1_Onsite</v>
      </c>
      <c r="CB49" s="14" t="str" cm="1">
        <f t="array" ref="CB49">IFERROR(INDEX('Attendance-Slot-2'!$Q$2:$Q$2595,MATCH(1,('Attendance-Slot-2'!$A$2:$A$2595=$C49)*('Attendance-Slot-2'!$G$2:$G$2595=CA$2),0)),"No Data")</f>
        <v>P-S2_Onsite</v>
      </c>
      <c r="CC49" s="138">
        <f>VLOOKUP($BP49,'Written Exam Marks'!$H:$Q,10,FALSE)</f>
        <v>3</v>
      </c>
      <c r="CD49" s="138">
        <f>VLOOKUP($BP49,'Written Exam Marks'!$H:$Q,9,FALSE)</f>
        <v>40</v>
      </c>
      <c r="CE49" s="14" t="str">
        <f t="shared" si="40"/>
        <v>Present</v>
      </c>
      <c r="CF49" s="14" t="str">
        <f t="shared" si="41"/>
        <v>P-S2_Onsite</v>
      </c>
      <c r="CG49" s="130" t="s">
        <v>5</v>
      </c>
      <c r="CH49" s="130" t="s">
        <v>5</v>
      </c>
      <c r="CI49" s="130" t="s">
        <v>5</v>
      </c>
      <c r="CJ49" s="130" t="s">
        <v>5</v>
      </c>
      <c r="CK49" s="130" t="s">
        <v>5</v>
      </c>
      <c r="CL49" s="130" t="s">
        <v>5</v>
      </c>
      <c r="CM49" s="145">
        <v>0</v>
      </c>
      <c r="CN49" s="130">
        <v>50</v>
      </c>
      <c r="CO49" s="27" t="s">
        <v>1005</v>
      </c>
      <c r="CP49" s="119" t="s">
        <v>1044</v>
      </c>
      <c r="CQ49" s="119" t="str">
        <f t="shared" si="2"/>
        <v>2025EB1100046-BDSDF112</v>
      </c>
      <c r="CR49" s="27" t="str">
        <f t="shared" si="42"/>
        <v>2 missed</v>
      </c>
      <c r="CS49" s="27" t="str">
        <f t="shared" si="43"/>
        <v>2 missed</v>
      </c>
      <c r="CT49" s="27">
        <f t="shared" si="44"/>
        <v>0</v>
      </c>
      <c r="CU49" s="27">
        <f t="shared" si="45"/>
        <v>0</v>
      </c>
      <c r="CV49" s="15">
        <f t="shared" si="46"/>
        <v>0</v>
      </c>
      <c r="CW49" s="15">
        <f t="shared" si="47"/>
        <v>0</v>
      </c>
      <c r="CX49" s="27" t="str">
        <f t="shared" si="48"/>
        <v>4 missed</v>
      </c>
      <c r="CY49" s="27">
        <f t="shared" si="49"/>
        <v>0</v>
      </c>
      <c r="CZ49" s="15">
        <f t="shared" si="50"/>
        <v>0</v>
      </c>
      <c r="DA49" s="15" t="str">
        <f t="shared" si="51"/>
        <v>Q-0 A-0 || Q Total-2, A Total-2</v>
      </c>
      <c r="DB49" s="15" t="str" cm="1">
        <f t="array" ref="DB49">IFERROR(INDEX('Attendance-Slot-1'!$Q$2:$Q$1112,MATCH(1,('Attendance-Slot-1'!$A$2:$A$1112=$C49)*('Attendance-Slot-1'!$G$2:$G$1112=DB$2),0)),"No Data")</f>
        <v>P-S1_Onsite</v>
      </c>
      <c r="DC49" s="15" t="str" cm="1">
        <f t="array" ref="DC49">IFERROR(INDEX('Attendance-Slot-2'!$Q$2:$Q$2595,MATCH(1,('Attendance-Slot-2'!$A$2:$A$2595=$C49)*('Attendance-Slot-2'!$G$2:$G$2595=DB$2),0)),"No Data")</f>
        <v>No Data</v>
      </c>
      <c r="DD49" s="139">
        <f>VLOOKUP($CQ49,'Written Exam Marks'!$H:$Q,10,FALSE)</f>
        <v>26</v>
      </c>
      <c r="DE49" s="139">
        <f>VLOOKUP($CQ49,'Written Exam Marks'!$H:$Q,9,FALSE)</f>
        <v>50</v>
      </c>
      <c r="DF49" s="15" t="str">
        <f t="shared" si="52"/>
        <v>Present</v>
      </c>
      <c r="DG49" s="15" t="str">
        <f t="shared" si="53"/>
        <v>P-S1_Onsite</v>
      </c>
      <c r="DH49" s="139" t="s">
        <v>5</v>
      </c>
      <c r="DI49" s="139">
        <v>0</v>
      </c>
      <c r="DJ49" s="139">
        <v>100</v>
      </c>
      <c r="DK49" s="3" t="str">
        <f t="shared" si="3"/>
        <v>P-3, A-1, No Data-0</v>
      </c>
      <c r="DL49" s="3" t="str">
        <f t="shared" si="4"/>
        <v>P-1, A-0, No Data-3</v>
      </c>
      <c r="DM49" s="1" t="str">
        <f t="shared" si="54"/>
        <v>P-S1_Onsite</v>
      </c>
      <c r="DN49" s="1" t="str">
        <f t="shared" si="55"/>
        <v>P-S1_Onsite</v>
      </c>
      <c r="DO49" s="1" t="str">
        <f t="shared" si="56"/>
        <v>P-S1_Onsite</v>
      </c>
      <c r="DP49" s="1" t="str">
        <f t="shared" si="57"/>
        <v>P-S2_Onsite</v>
      </c>
      <c r="DQ49" s="1" t="str">
        <f t="shared" si="58"/>
        <v>P-4, A-0, No Data-0</v>
      </c>
      <c r="DR49" s="39">
        <f t="shared" si="59"/>
        <v>0</v>
      </c>
      <c r="DS49" s="34" t="s">
        <v>7217</v>
      </c>
      <c r="DT49" s="39" t="s">
        <v>7363</v>
      </c>
      <c r="DU49" s="30" t="s">
        <v>141</v>
      </c>
      <c r="DV49" s="30"/>
    </row>
    <row r="50" spans="1:126" x14ac:dyDescent="0.25">
      <c r="A50" s="1">
        <v>47</v>
      </c>
      <c r="B50" s="1" t="s">
        <v>1000</v>
      </c>
      <c r="C50" s="1" t="s">
        <v>144</v>
      </c>
      <c r="D50" s="1" t="s">
        <v>145</v>
      </c>
      <c r="E50" s="1" t="s">
        <v>146</v>
      </c>
      <c r="F50" s="1" t="s">
        <v>7201</v>
      </c>
      <c r="G50" s="1" t="s">
        <v>3513</v>
      </c>
      <c r="H50" s="143">
        <v>7.2</v>
      </c>
      <c r="I50" s="143">
        <v>4.8</v>
      </c>
      <c r="J50" s="143">
        <v>8</v>
      </c>
      <c r="K50" s="143">
        <v>8</v>
      </c>
      <c r="L50" s="132">
        <v>28</v>
      </c>
      <c r="M50" s="132">
        <v>56</v>
      </c>
      <c r="N50" s="26">
        <v>60</v>
      </c>
      <c r="O50" s="26" t="s">
        <v>997</v>
      </c>
      <c r="P50" s="120" t="s">
        <v>1034</v>
      </c>
      <c r="Q50" s="13" t="str">
        <f t="shared" si="5"/>
        <v>2025EB1100047-BDSDF113</v>
      </c>
      <c r="R50" s="26" t="str">
        <f t="shared" si="6"/>
        <v>0 missed</v>
      </c>
      <c r="S50" s="26" t="str">
        <f t="shared" si="0"/>
        <v>0 missed</v>
      </c>
      <c r="T50" s="26">
        <f t="shared" si="7"/>
        <v>4</v>
      </c>
      <c r="U50" s="26">
        <f t="shared" si="8"/>
        <v>1</v>
      </c>
      <c r="V50" s="13">
        <f t="shared" si="9"/>
        <v>1</v>
      </c>
      <c r="W50" s="13">
        <f t="shared" si="10"/>
        <v>1</v>
      </c>
      <c r="X50" s="26" t="str">
        <f t="shared" si="11"/>
        <v>0 missed</v>
      </c>
      <c r="Y50" s="26">
        <f t="shared" si="12"/>
        <v>5</v>
      </c>
      <c r="Z50" s="13">
        <f t="shared" si="13"/>
        <v>1</v>
      </c>
      <c r="AA50" s="15" t="str">
        <f t="shared" si="14"/>
        <v>Q-4 A-1 || Q Total-4, A Total-1</v>
      </c>
      <c r="AB50" s="13" t="str" cm="1">
        <f t="array" ref="AB50">IFERROR(INDEX('Attendance-Slot-1'!$Q$2:$Q$1112,MATCH(1,('Attendance-Slot-1'!$A$2:$A$1112=$C50)*('Attendance-Slot-1'!$G$2:$G$1112=AB$2),0)),"No Data")</f>
        <v>No Data</v>
      </c>
      <c r="AC50" s="13" t="str" cm="1">
        <f t="array" ref="AC50">IFERROR(INDEX('Attendance-Slot-2'!$Q$2:$Q$2595,MATCH(1,('Attendance-Slot-2'!$A$2:$A$2595=$C50)*('Attendance-Slot-2'!$G$2:$G$2595=AB$2),0)),"No Data")</f>
        <v>P-S2_Onsite</v>
      </c>
      <c r="AD50" s="133">
        <f>VLOOKUP($Q50,'Written Exam Marks'!$H:$Q,10,FALSE)</f>
        <v>2</v>
      </c>
      <c r="AE50" s="133">
        <f>VLOOKUP($Q50,'Written Exam Marks'!$H:$Q,9,FALSE)</f>
        <v>40</v>
      </c>
      <c r="AF50" s="13" t="str">
        <f t="shared" si="15"/>
        <v>Present</v>
      </c>
      <c r="AG50" s="13" t="str">
        <f t="shared" si="16"/>
        <v>P-S2_Onsite</v>
      </c>
      <c r="AH50" s="29">
        <v>15</v>
      </c>
      <c r="AI50" s="29">
        <v>10.5</v>
      </c>
      <c r="AJ50" s="29">
        <v>8.6666666669999994</v>
      </c>
      <c r="AK50" s="29">
        <v>10</v>
      </c>
      <c r="AL50" s="29">
        <v>10</v>
      </c>
      <c r="AM50" s="29">
        <v>54.166666667000001</v>
      </c>
      <c r="AN50" s="131">
        <v>60</v>
      </c>
      <c r="AO50" s="36" t="s">
        <v>7179</v>
      </c>
      <c r="AP50" s="116" t="s">
        <v>1050</v>
      </c>
      <c r="AQ50" s="116" t="str">
        <f t="shared" si="17"/>
        <v>2025EB1100047-BDSDF108</v>
      </c>
      <c r="AR50" s="25" t="str">
        <f t="shared" si="18"/>
        <v>0 missed</v>
      </c>
      <c r="AS50" s="25" t="str">
        <f t="shared" si="19"/>
        <v>0 missed</v>
      </c>
      <c r="AT50" s="25">
        <f t="shared" si="20"/>
        <v>3</v>
      </c>
      <c r="AU50" s="25">
        <f t="shared" si="21"/>
        <v>2</v>
      </c>
      <c r="AV50" s="10">
        <f t="shared" si="22"/>
        <v>1</v>
      </c>
      <c r="AW50" s="10">
        <f t="shared" si="23"/>
        <v>1</v>
      </c>
      <c r="AX50" s="25" t="str">
        <f t="shared" si="24"/>
        <v>0 missed</v>
      </c>
      <c r="AY50" s="25">
        <f t="shared" si="25"/>
        <v>5</v>
      </c>
      <c r="AZ50" s="10">
        <f t="shared" si="26"/>
        <v>1</v>
      </c>
      <c r="BA50" s="10" t="str">
        <f t="shared" si="27"/>
        <v>Q-3 A-2 || Q Total-3, A Total-2</v>
      </c>
      <c r="BB50" s="10" t="str" cm="1">
        <f t="array" ref="BB50">IFERROR(INDEX('Attendance-Slot-1'!$Q$2:$Q$1112,MATCH(1,('Attendance-Slot-1'!$A$2:$A$1112=$C50)*('Attendance-Slot-1'!$G$2:$G$1112=BB$2),0)),"No Data")</f>
        <v>No Data</v>
      </c>
      <c r="BC50" s="10" t="str" cm="1">
        <f t="array" ref="BC50">IFERROR(INDEX('Attendance-Slot-2'!$Q$2:$Q$2595,MATCH(1,('Attendance-Slot-2'!$A$2:$A$2595=$C50)*('Attendance-Slot-2'!$G$2:$G$2595=BB$2),0)),"No Data")</f>
        <v>P-S2_Onsite</v>
      </c>
      <c r="BD50" s="136">
        <f>VLOOKUP($AQ50,'Written Exam Marks'!$H:$Q,10,FALSE)</f>
        <v>4.5</v>
      </c>
      <c r="BE50" s="136">
        <f>VLOOKUP($AQ50,'Written Exam Marks'!$H:$Q,9,FALSE)</f>
        <v>40</v>
      </c>
      <c r="BF50" s="10" t="str">
        <f t="shared" si="28"/>
        <v>Present</v>
      </c>
      <c r="BG50" s="10" t="str">
        <f t="shared" si="29"/>
        <v>P-S2_Onsite</v>
      </c>
      <c r="BH50" s="129">
        <v>9</v>
      </c>
      <c r="BI50" s="129">
        <v>15</v>
      </c>
      <c r="BJ50" s="129">
        <v>15</v>
      </c>
      <c r="BK50" s="129">
        <v>19.5</v>
      </c>
      <c r="BL50" s="144">
        <v>58.5</v>
      </c>
      <c r="BM50" s="24">
        <v>60</v>
      </c>
      <c r="BN50" s="24" t="s">
        <v>1004</v>
      </c>
      <c r="BO50" s="118" t="s">
        <v>1063</v>
      </c>
      <c r="BP50" s="118" t="str">
        <f t="shared" si="1"/>
        <v>2025EB1100047-BDSDF114</v>
      </c>
      <c r="BQ50" s="24" t="str">
        <f t="shared" si="30"/>
        <v>0 missed</v>
      </c>
      <c r="BR50" s="24" t="str">
        <f t="shared" si="31"/>
        <v>0 missed</v>
      </c>
      <c r="BS50" s="24">
        <f t="shared" si="32"/>
        <v>3</v>
      </c>
      <c r="BT50" s="24">
        <f t="shared" si="33"/>
        <v>1</v>
      </c>
      <c r="BU50" s="14">
        <f t="shared" si="34"/>
        <v>1</v>
      </c>
      <c r="BV50" s="14">
        <f t="shared" si="35"/>
        <v>1</v>
      </c>
      <c r="BW50" s="24" t="str">
        <f t="shared" si="36"/>
        <v>0 missed</v>
      </c>
      <c r="BX50" s="24">
        <f t="shared" si="37"/>
        <v>4</v>
      </c>
      <c r="BY50" s="14">
        <f t="shared" si="38"/>
        <v>1</v>
      </c>
      <c r="BZ50" s="14" t="str">
        <f t="shared" si="39"/>
        <v>Q-3 A-1 || Q Total-3, A Total-1</v>
      </c>
      <c r="CA50" s="14" t="str" cm="1">
        <f t="array" ref="CA50">IFERROR(INDEX('Attendance-Slot-1'!$Q$2:$Q$1112,MATCH(1,('Attendance-Slot-1'!$A$2:$A$1112=$C50)*('Attendance-Slot-1'!$G$2:$G$1112=CA$2),0)),"No Data")</f>
        <v>No Data</v>
      </c>
      <c r="CB50" s="14" t="str" cm="1">
        <f t="array" ref="CB50">IFERROR(INDEX('Attendance-Slot-2'!$Q$2:$Q$2595,MATCH(1,('Attendance-Slot-2'!$A$2:$A$2595=$C50)*('Attendance-Slot-2'!$G$2:$G$2595=CA$2),0)),"No Data")</f>
        <v>P-S2_Onsite</v>
      </c>
      <c r="CC50" s="138">
        <f>VLOOKUP($BP50,'Written Exam Marks'!$H:$Q,10,FALSE)</f>
        <v>3.5</v>
      </c>
      <c r="CD50" s="138">
        <f>VLOOKUP($BP50,'Written Exam Marks'!$H:$Q,9,FALSE)</f>
        <v>40</v>
      </c>
      <c r="CE50" s="14" t="str">
        <f t="shared" si="40"/>
        <v>Present</v>
      </c>
      <c r="CF50" s="14" t="str">
        <f t="shared" si="41"/>
        <v>P-S2_Onsite</v>
      </c>
      <c r="CG50" s="130">
        <v>5</v>
      </c>
      <c r="CH50" s="130">
        <v>3.5</v>
      </c>
      <c r="CI50" s="130">
        <v>4</v>
      </c>
      <c r="CJ50" s="130">
        <v>8</v>
      </c>
      <c r="CK50" s="130">
        <v>10</v>
      </c>
      <c r="CL50" s="130" t="s">
        <v>5</v>
      </c>
      <c r="CM50" s="145">
        <v>30.5</v>
      </c>
      <c r="CN50" s="130">
        <v>50</v>
      </c>
      <c r="CO50" s="27" t="s">
        <v>1005</v>
      </c>
      <c r="CP50" s="119" t="s">
        <v>1044</v>
      </c>
      <c r="CQ50" s="119" t="str">
        <f t="shared" si="2"/>
        <v>2025EB1100047-BDSDF112</v>
      </c>
      <c r="CR50" s="27" t="str">
        <f t="shared" si="42"/>
        <v>0 missed</v>
      </c>
      <c r="CS50" s="27" t="str">
        <f t="shared" si="43"/>
        <v>0 missed</v>
      </c>
      <c r="CT50" s="27">
        <f t="shared" si="44"/>
        <v>2</v>
      </c>
      <c r="CU50" s="27">
        <f t="shared" si="45"/>
        <v>2</v>
      </c>
      <c r="CV50" s="15">
        <f t="shared" si="46"/>
        <v>1</v>
      </c>
      <c r="CW50" s="15">
        <f t="shared" si="47"/>
        <v>1</v>
      </c>
      <c r="CX50" s="27" t="str">
        <f t="shared" si="48"/>
        <v>0 missed</v>
      </c>
      <c r="CY50" s="27">
        <f t="shared" si="49"/>
        <v>4</v>
      </c>
      <c r="CZ50" s="15">
        <f t="shared" si="50"/>
        <v>1</v>
      </c>
      <c r="DA50" s="15" t="str">
        <f t="shared" si="51"/>
        <v>Q-2 A-2 || Q Total-2, A Total-2</v>
      </c>
      <c r="DB50" s="15" t="str" cm="1">
        <f t="array" ref="DB50">IFERROR(INDEX('Attendance-Slot-1'!$Q$2:$Q$1112,MATCH(1,('Attendance-Slot-1'!$A$2:$A$1112=$C50)*('Attendance-Slot-1'!$G$2:$G$1112=DB$2),0)),"No Data")</f>
        <v>No Data</v>
      </c>
      <c r="DC50" s="15" t="str" cm="1">
        <f t="array" ref="DC50">IFERROR(INDEX('Attendance-Slot-2'!$Q$2:$Q$2595,MATCH(1,('Attendance-Slot-2'!$A$2:$A$2595=$C50)*('Attendance-Slot-2'!$G$2:$G$2595=DB$2),0)),"No Data")</f>
        <v>P-S2_Onsite</v>
      </c>
      <c r="DD50" s="139">
        <f>VLOOKUP($CQ50,'Written Exam Marks'!$H:$Q,10,FALSE)</f>
        <v>25</v>
      </c>
      <c r="DE50" s="139">
        <f>VLOOKUP($CQ50,'Written Exam Marks'!$H:$Q,9,FALSE)</f>
        <v>50</v>
      </c>
      <c r="DF50" s="15" t="str">
        <f t="shared" si="52"/>
        <v>Present</v>
      </c>
      <c r="DG50" s="15" t="str">
        <f t="shared" si="53"/>
        <v>P-S2_Onsite</v>
      </c>
      <c r="DH50" s="139">
        <v>85</v>
      </c>
      <c r="DI50" s="139">
        <v>85</v>
      </c>
      <c r="DJ50" s="139">
        <v>100</v>
      </c>
      <c r="DK50" s="3" t="str">
        <f t="shared" si="3"/>
        <v>P-0, A-0, No Data-4</v>
      </c>
      <c r="DL50" s="3" t="str">
        <f t="shared" si="4"/>
        <v>P-4, A-0, No Data-0</v>
      </c>
      <c r="DM50" s="1" t="str">
        <f t="shared" si="54"/>
        <v>P-S2_Onsite</v>
      </c>
      <c r="DN50" s="1" t="str">
        <f t="shared" si="55"/>
        <v>P-S2_Onsite</v>
      </c>
      <c r="DO50" s="1" t="str">
        <f t="shared" si="56"/>
        <v>P-S2_Onsite</v>
      </c>
      <c r="DP50" s="1" t="str">
        <f t="shared" si="57"/>
        <v>P-S2_Onsite</v>
      </c>
      <c r="DQ50" s="1" t="str">
        <f t="shared" si="58"/>
        <v>P-4, A-0, No Data-0</v>
      </c>
      <c r="DR50" s="39">
        <f t="shared" si="59"/>
        <v>1</v>
      </c>
      <c r="DS50" s="34" t="s">
        <v>7217</v>
      </c>
      <c r="DT50" s="39" t="s">
        <v>7363</v>
      </c>
      <c r="DU50" s="30" t="s">
        <v>144</v>
      </c>
      <c r="DV50" s="30"/>
    </row>
    <row r="51" spans="1:126" x14ac:dyDescent="0.25">
      <c r="A51" s="1">
        <v>48</v>
      </c>
      <c r="B51" s="1" t="s">
        <v>1000</v>
      </c>
      <c r="C51" s="1" t="s">
        <v>147</v>
      </c>
      <c r="D51" s="1" t="s">
        <v>148</v>
      </c>
      <c r="E51" s="1" t="s">
        <v>149</v>
      </c>
      <c r="F51" s="1" t="s">
        <v>7202</v>
      </c>
      <c r="G51" s="1" t="s">
        <v>3514</v>
      </c>
      <c r="H51" s="143">
        <v>7.2</v>
      </c>
      <c r="I51" s="143">
        <v>6.4</v>
      </c>
      <c r="J51" s="143" t="s">
        <v>5</v>
      </c>
      <c r="K51" s="143" t="s">
        <v>5</v>
      </c>
      <c r="L51" s="132" t="s">
        <v>5</v>
      </c>
      <c r="M51" s="132">
        <v>13.6</v>
      </c>
      <c r="N51" s="26">
        <v>60</v>
      </c>
      <c r="O51" s="26" t="s">
        <v>997</v>
      </c>
      <c r="P51" s="120" t="s">
        <v>1034</v>
      </c>
      <c r="Q51" s="13" t="str">
        <f t="shared" si="5"/>
        <v>2025EB1100048-BDSDF113</v>
      </c>
      <c r="R51" s="26" t="str">
        <f t="shared" si="6"/>
        <v>2 missed</v>
      </c>
      <c r="S51" s="26" t="str">
        <f t="shared" si="0"/>
        <v>1 missed</v>
      </c>
      <c r="T51" s="26">
        <f t="shared" si="7"/>
        <v>2</v>
      </c>
      <c r="U51" s="26">
        <f t="shared" si="8"/>
        <v>0</v>
      </c>
      <c r="V51" s="13">
        <f t="shared" si="9"/>
        <v>0.5</v>
      </c>
      <c r="W51" s="13">
        <f t="shared" si="10"/>
        <v>0</v>
      </c>
      <c r="X51" s="26" t="str">
        <f t="shared" si="11"/>
        <v>3 missed</v>
      </c>
      <c r="Y51" s="26">
        <f t="shared" si="12"/>
        <v>2</v>
      </c>
      <c r="Z51" s="13">
        <f t="shared" si="13"/>
        <v>0.4</v>
      </c>
      <c r="AA51" s="15" t="str">
        <f t="shared" si="14"/>
        <v>Q-2 A-0 || Q Total-4, A Total-1</v>
      </c>
      <c r="AB51" s="13" t="str" cm="1">
        <f t="array" ref="AB51">IFERROR(INDEX('Attendance-Slot-1'!$Q$2:$Q$1112,MATCH(1,('Attendance-Slot-1'!$A$2:$A$1112=$C51)*('Attendance-Slot-1'!$G$2:$G$1112=AB$2),0)),"No Data")</f>
        <v>No Data</v>
      </c>
      <c r="AC51" s="13" t="str" cm="1">
        <f t="array" ref="AC51">IFERROR(INDEX('Attendance-Slot-2'!$Q$2:$Q$2595,MATCH(1,('Attendance-Slot-2'!$A$2:$A$2595=$C51)*('Attendance-Slot-2'!$G$2:$G$2595=AB$2),0)),"No Data")</f>
        <v>A-S2_Onsite</v>
      </c>
      <c r="AD51" s="133" t="e">
        <f>VLOOKUP($Q51,'Written Exam Marks'!$H:$Q,10,FALSE)</f>
        <v>#N/A</v>
      </c>
      <c r="AE51" s="133" t="e">
        <f>VLOOKUP($Q51,'Written Exam Marks'!$H:$Q,9,FALSE)</f>
        <v>#N/A</v>
      </c>
      <c r="AF51" s="13" t="str">
        <f t="shared" si="15"/>
        <v>Absent</v>
      </c>
      <c r="AG51" s="13" t="str">
        <f t="shared" si="16"/>
        <v>A-S2_Onsite</v>
      </c>
      <c r="AH51" s="29" t="s">
        <v>5</v>
      </c>
      <c r="AI51" s="29" t="s">
        <v>5</v>
      </c>
      <c r="AJ51" s="29" t="s">
        <v>5</v>
      </c>
      <c r="AK51" s="29" t="s">
        <v>5</v>
      </c>
      <c r="AL51" s="29" t="s">
        <v>5</v>
      </c>
      <c r="AM51" s="29">
        <v>0</v>
      </c>
      <c r="AN51" s="131">
        <v>60</v>
      </c>
      <c r="AO51" s="36" t="s">
        <v>7179</v>
      </c>
      <c r="AP51" s="116" t="s">
        <v>1050</v>
      </c>
      <c r="AQ51" s="116" t="str">
        <f t="shared" si="17"/>
        <v>2025EB1100048-BDSDF108</v>
      </c>
      <c r="AR51" s="25" t="str">
        <f t="shared" si="18"/>
        <v>3 missed</v>
      </c>
      <c r="AS51" s="25" t="str">
        <f t="shared" si="19"/>
        <v>2 missed</v>
      </c>
      <c r="AT51" s="25">
        <f t="shared" si="20"/>
        <v>0</v>
      </c>
      <c r="AU51" s="25">
        <f t="shared" si="21"/>
        <v>0</v>
      </c>
      <c r="AV51" s="10">
        <f t="shared" si="22"/>
        <v>0</v>
      </c>
      <c r="AW51" s="10">
        <f t="shared" si="23"/>
        <v>0</v>
      </c>
      <c r="AX51" s="25" t="str">
        <f t="shared" si="24"/>
        <v>5 missed</v>
      </c>
      <c r="AY51" s="25">
        <f t="shared" si="25"/>
        <v>0</v>
      </c>
      <c r="AZ51" s="10">
        <f t="shared" si="26"/>
        <v>0</v>
      </c>
      <c r="BA51" s="10" t="str">
        <f t="shared" si="27"/>
        <v>Q-0 A-0 || Q Total-3, A Total-2</v>
      </c>
      <c r="BB51" s="10" t="str" cm="1">
        <f t="array" ref="BB51">IFERROR(INDEX('Attendance-Slot-1'!$Q$2:$Q$1112,MATCH(1,('Attendance-Slot-1'!$A$2:$A$1112=$C51)*('Attendance-Slot-1'!$G$2:$G$1112=BB$2),0)),"No Data")</f>
        <v>No Data</v>
      </c>
      <c r="BC51" s="10" t="str" cm="1">
        <f t="array" ref="BC51">IFERROR(INDEX('Attendance-Slot-2'!$Q$2:$Q$2595,MATCH(1,('Attendance-Slot-2'!$A$2:$A$2595=$C51)*('Attendance-Slot-2'!$G$2:$G$2595=BB$2),0)),"No Data")</f>
        <v>A-S2_Onsite</v>
      </c>
      <c r="BD51" s="136" t="e">
        <f>VLOOKUP($AQ51,'Written Exam Marks'!$H:$Q,10,FALSE)</f>
        <v>#N/A</v>
      </c>
      <c r="BE51" s="136" t="e">
        <f>VLOOKUP($AQ51,'Written Exam Marks'!$H:$Q,9,FALSE)</f>
        <v>#N/A</v>
      </c>
      <c r="BF51" s="10" t="str">
        <f t="shared" si="28"/>
        <v>Absent</v>
      </c>
      <c r="BG51" s="10" t="str">
        <f t="shared" si="29"/>
        <v>A-S2_Onsite</v>
      </c>
      <c r="BH51" s="129">
        <v>10</v>
      </c>
      <c r="BI51" s="129" t="s">
        <v>5</v>
      </c>
      <c r="BJ51" s="129" t="s">
        <v>5</v>
      </c>
      <c r="BK51" s="129" t="s">
        <v>5</v>
      </c>
      <c r="BL51" s="144">
        <v>10</v>
      </c>
      <c r="BM51" s="24">
        <v>60</v>
      </c>
      <c r="BN51" s="24" t="s">
        <v>1004</v>
      </c>
      <c r="BO51" s="118" t="s">
        <v>1063</v>
      </c>
      <c r="BP51" s="118" t="str">
        <f t="shared" si="1"/>
        <v>2025EB1100048-BDSDF114</v>
      </c>
      <c r="BQ51" s="24" t="str">
        <f t="shared" si="30"/>
        <v>2 missed</v>
      </c>
      <c r="BR51" s="24" t="str">
        <f t="shared" si="31"/>
        <v>1 missed</v>
      </c>
      <c r="BS51" s="24">
        <f t="shared" si="32"/>
        <v>1</v>
      </c>
      <c r="BT51" s="24">
        <f t="shared" si="33"/>
        <v>0</v>
      </c>
      <c r="BU51" s="14">
        <f t="shared" si="34"/>
        <v>0.33333333333333331</v>
      </c>
      <c r="BV51" s="14">
        <f t="shared" si="35"/>
        <v>0</v>
      </c>
      <c r="BW51" s="24" t="str">
        <f t="shared" si="36"/>
        <v>3 missed</v>
      </c>
      <c r="BX51" s="24">
        <f t="shared" si="37"/>
        <v>1</v>
      </c>
      <c r="BY51" s="14">
        <f t="shared" si="38"/>
        <v>0.25</v>
      </c>
      <c r="BZ51" s="14" t="str">
        <f t="shared" si="39"/>
        <v>Q-1 A-0 || Q Total-3, A Total-1</v>
      </c>
      <c r="CA51" s="14" t="str" cm="1">
        <f t="array" ref="CA51">IFERROR(INDEX('Attendance-Slot-1'!$Q$2:$Q$1112,MATCH(1,('Attendance-Slot-1'!$A$2:$A$1112=$C51)*('Attendance-Slot-1'!$G$2:$G$1112=CA$2),0)),"No Data")</f>
        <v>No Data</v>
      </c>
      <c r="CB51" s="14" t="str" cm="1">
        <f t="array" ref="CB51">IFERROR(INDEX('Attendance-Slot-2'!$Q$2:$Q$2595,MATCH(1,('Attendance-Slot-2'!$A$2:$A$2595=$C51)*('Attendance-Slot-2'!$G$2:$G$2595=CA$2),0)),"No Data")</f>
        <v>A-S2_Onsite</v>
      </c>
      <c r="CC51" s="138" t="e">
        <f>VLOOKUP($BP51,'Written Exam Marks'!$H:$Q,10,FALSE)</f>
        <v>#N/A</v>
      </c>
      <c r="CD51" s="138" t="e">
        <f>VLOOKUP($BP51,'Written Exam Marks'!$H:$Q,9,FALSE)</f>
        <v>#N/A</v>
      </c>
      <c r="CE51" s="14" t="str">
        <f t="shared" si="40"/>
        <v>Absent</v>
      </c>
      <c r="CF51" s="14" t="str">
        <f t="shared" si="41"/>
        <v>A-S2_Onsite</v>
      </c>
      <c r="CG51" s="130">
        <v>4.5</v>
      </c>
      <c r="CH51" s="130" t="s">
        <v>5</v>
      </c>
      <c r="CI51" s="130" t="s">
        <v>5</v>
      </c>
      <c r="CJ51" s="130" t="s">
        <v>5</v>
      </c>
      <c r="CK51" s="130" t="s">
        <v>5</v>
      </c>
      <c r="CL51" s="130" t="s">
        <v>5</v>
      </c>
      <c r="CM51" s="145">
        <v>4.5</v>
      </c>
      <c r="CN51" s="130">
        <v>50</v>
      </c>
      <c r="CO51" s="27" t="s">
        <v>1005</v>
      </c>
      <c r="CP51" s="119" t="s">
        <v>1044</v>
      </c>
      <c r="CQ51" s="119" t="str">
        <f t="shared" si="2"/>
        <v>2025EB1100048-BDSDF112</v>
      </c>
      <c r="CR51" s="27" t="str">
        <f t="shared" si="42"/>
        <v>1 missed</v>
      </c>
      <c r="CS51" s="27" t="str">
        <f t="shared" si="43"/>
        <v>2 missed</v>
      </c>
      <c r="CT51" s="27">
        <f t="shared" si="44"/>
        <v>1</v>
      </c>
      <c r="CU51" s="27">
        <f t="shared" si="45"/>
        <v>0</v>
      </c>
      <c r="CV51" s="15">
        <f t="shared" si="46"/>
        <v>0.5</v>
      </c>
      <c r="CW51" s="15">
        <f t="shared" si="47"/>
        <v>0</v>
      </c>
      <c r="CX51" s="27" t="str">
        <f t="shared" si="48"/>
        <v>3 missed</v>
      </c>
      <c r="CY51" s="27">
        <f t="shared" si="49"/>
        <v>1</v>
      </c>
      <c r="CZ51" s="15">
        <f t="shared" si="50"/>
        <v>0.25</v>
      </c>
      <c r="DA51" s="15" t="str">
        <f t="shared" si="51"/>
        <v>Q-1 A-0 || Q Total-2, A Total-2</v>
      </c>
      <c r="DB51" s="15" t="str" cm="1">
        <f t="array" ref="DB51">IFERROR(INDEX('Attendance-Slot-1'!$Q$2:$Q$1112,MATCH(1,('Attendance-Slot-1'!$A$2:$A$1112=$C51)*('Attendance-Slot-1'!$G$2:$G$1112=DB$2),0)),"No Data")</f>
        <v>No Data</v>
      </c>
      <c r="DC51" s="15" t="str" cm="1">
        <f t="array" ref="DC51">IFERROR(INDEX('Attendance-Slot-2'!$Q$2:$Q$2595,MATCH(1,('Attendance-Slot-2'!$A$2:$A$2595=$C51)*('Attendance-Slot-2'!$G$2:$G$2595=DB$2),0)),"No Data")</f>
        <v>A-S2_Onsite</v>
      </c>
      <c r="DD51" s="139" t="e">
        <f>VLOOKUP($CQ51,'Written Exam Marks'!$H:$Q,10,FALSE)</f>
        <v>#N/A</v>
      </c>
      <c r="DE51" s="139" t="e">
        <f>VLOOKUP($CQ51,'Written Exam Marks'!$H:$Q,9,FALSE)</f>
        <v>#N/A</v>
      </c>
      <c r="DF51" s="15" t="str">
        <f t="shared" si="52"/>
        <v>Absent</v>
      </c>
      <c r="DG51" s="15" t="str">
        <f t="shared" si="53"/>
        <v>A-S2_Onsite</v>
      </c>
      <c r="DH51" s="139" t="s">
        <v>5</v>
      </c>
      <c r="DI51" s="139">
        <v>0</v>
      </c>
      <c r="DJ51" s="139">
        <v>100</v>
      </c>
      <c r="DK51" s="3" t="str">
        <f t="shared" si="3"/>
        <v>P-0, A-0, No Data-4</v>
      </c>
      <c r="DL51" s="3" t="str">
        <f t="shared" si="4"/>
        <v>P-0, A-4, No Data-0</v>
      </c>
      <c r="DM51" s="1" t="str">
        <f t="shared" si="54"/>
        <v>A-S2_Onsite</v>
      </c>
      <c r="DN51" s="1" t="str">
        <f t="shared" si="55"/>
        <v>A-S2_Onsite</v>
      </c>
      <c r="DO51" s="1" t="str">
        <f t="shared" si="56"/>
        <v>A-S2_Onsite</v>
      </c>
      <c r="DP51" s="1" t="str">
        <f t="shared" si="57"/>
        <v>A-S2_Onsite</v>
      </c>
      <c r="DQ51" s="1" t="str">
        <f t="shared" si="58"/>
        <v>P-0, A-4, No Data-0</v>
      </c>
      <c r="DR51" s="39">
        <f t="shared" si="59"/>
        <v>0</v>
      </c>
      <c r="DS51" s="34" t="s">
        <v>7217</v>
      </c>
      <c r="DT51" s="39" t="s">
        <v>1098</v>
      </c>
      <c r="DU51" s="30" t="s">
        <v>147</v>
      </c>
      <c r="DV51" s="30" t="s">
        <v>1098</v>
      </c>
    </row>
    <row r="52" spans="1:126" x14ac:dyDescent="0.25">
      <c r="A52" s="1">
        <v>49</v>
      </c>
      <c r="B52" s="1" t="s">
        <v>1000</v>
      </c>
      <c r="C52" s="1" t="s">
        <v>150</v>
      </c>
      <c r="D52" s="1" t="s">
        <v>151</v>
      </c>
      <c r="E52" s="1" t="s">
        <v>152</v>
      </c>
      <c r="F52" s="1" t="s">
        <v>7202</v>
      </c>
      <c r="G52" s="1" t="s">
        <v>3515</v>
      </c>
      <c r="H52" s="143">
        <v>7.2</v>
      </c>
      <c r="I52" s="143">
        <v>7.2</v>
      </c>
      <c r="J52" s="143">
        <v>8</v>
      </c>
      <c r="K52" s="143">
        <v>8</v>
      </c>
      <c r="L52" s="132">
        <v>28</v>
      </c>
      <c r="M52" s="132">
        <v>58.4</v>
      </c>
      <c r="N52" s="26">
        <v>60</v>
      </c>
      <c r="O52" s="26" t="s">
        <v>997</v>
      </c>
      <c r="P52" s="120" t="s">
        <v>1034</v>
      </c>
      <c r="Q52" s="13" t="str">
        <f t="shared" si="5"/>
        <v>2025EB1100049-BDSDF113</v>
      </c>
      <c r="R52" s="26" t="str">
        <f t="shared" si="6"/>
        <v>0 missed</v>
      </c>
      <c r="S52" s="26" t="str">
        <f t="shared" si="0"/>
        <v>0 missed</v>
      </c>
      <c r="T52" s="26">
        <f t="shared" si="7"/>
        <v>4</v>
      </c>
      <c r="U52" s="26">
        <f t="shared" si="8"/>
        <v>1</v>
      </c>
      <c r="V52" s="13">
        <f t="shared" si="9"/>
        <v>1</v>
      </c>
      <c r="W52" s="13">
        <f t="shared" si="10"/>
        <v>1</v>
      </c>
      <c r="X52" s="26" t="str">
        <f t="shared" si="11"/>
        <v>0 missed</v>
      </c>
      <c r="Y52" s="26">
        <f t="shared" si="12"/>
        <v>5</v>
      </c>
      <c r="Z52" s="13">
        <f t="shared" si="13"/>
        <v>1</v>
      </c>
      <c r="AA52" s="15" t="str">
        <f t="shared" si="14"/>
        <v>Q-4 A-1 || Q Total-4, A Total-1</v>
      </c>
      <c r="AB52" s="13" t="str" cm="1">
        <f t="array" ref="AB52">IFERROR(INDEX('Attendance-Slot-1'!$Q$2:$Q$1112,MATCH(1,('Attendance-Slot-1'!$A$2:$A$1112=$C52)*('Attendance-Slot-1'!$G$2:$G$1112=AB$2),0)),"No Data")</f>
        <v>No Data</v>
      </c>
      <c r="AC52" s="13" t="str" cm="1">
        <f t="array" ref="AC52">IFERROR(INDEX('Attendance-Slot-2'!$Q$2:$Q$2595,MATCH(1,('Attendance-Slot-2'!$A$2:$A$2595=$C52)*('Attendance-Slot-2'!$G$2:$G$2595=AB$2),0)),"No Data")</f>
        <v>No Data</v>
      </c>
      <c r="AD52" s="133" t="e">
        <f>VLOOKUP($Q52,'Written Exam Marks'!$H:$Q,10,FALSE)</f>
        <v>#N/A</v>
      </c>
      <c r="AE52" s="133" t="e">
        <f>VLOOKUP($Q52,'Written Exam Marks'!$H:$Q,9,FALSE)</f>
        <v>#N/A</v>
      </c>
      <c r="AF52" s="13" t="str">
        <f t="shared" si="15"/>
        <v>No Data</v>
      </c>
      <c r="AG52" s="13" t="str">
        <f t="shared" si="16"/>
        <v>No Data</v>
      </c>
      <c r="AH52" s="29">
        <v>15</v>
      </c>
      <c r="AI52" s="29">
        <v>10.5</v>
      </c>
      <c r="AJ52" s="29">
        <v>8.6666666669999994</v>
      </c>
      <c r="AK52" s="29">
        <v>1</v>
      </c>
      <c r="AL52" s="29" t="s">
        <v>5</v>
      </c>
      <c r="AM52" s="29">
        <v>35.166666667000001</v>
      </c>
      <c r="AN52" s="131">
        <v>60</v>
      </c>
      <c r="AO52" s="36" t="s">
        <v>7179</v>
      </c>
      <c r="AP52" s="116" t="s">
        <v>1050</v>
      </c>
      <c r="AQ52" s="116" t="str">
        <f t="shared" si="17"/>
        <v>2025EB1100049-BDSDF108</v>
      </c>
      <c r="AR52" s="25" t="str">
        <f t="shared" si="18"/>
        <v>1 missed</v>
      </c>
      <c r="AS52" s="25" t="str">
        <f t="shared" si="19"/>
        <v>0 missed</v>
      </c>
      <c r="AT52" s="25">
        <f t="shared" si="20"/>
        <v>2</v>
      </c>
      <c r="AU52" s="25">
        <f t="shared" si="21"/>
        <v>2</v>
      </c>
      <c r="AV52" s="10">
        <f t="shared" si="22"/>
        <v>0.66666666666666663</v>
      </c>
      <c r="AW52" s="10">
        <f t="shared" si="23"/>
        <v>1</v>
      </c>
      <c r="AX52" s="25" t="str">
        <f t="shared" si="24"/>
        <v>1 missed</v>
      </c>
      <c r="AY52" s="25">
        <f t="shared" si="25"/>
        <v>4</v>
      </c>
      <c r="AZ52" s="10">
        <f t="shared" si="26"/>
        <v>0.8</v>
      </c>
      <c r="BA52" s="10" t="str">
        <f t="shared" si="27"/>
        <v>Q-2 A-2 || Q Total-3, A Total-2</v>
      </c>
      <c r="BB52" s="10" t="str" cm="1">
        <f t="array" ref="BB52">IFERROR(INDEX('Attendance-Slot-1'!$Q$2:$Q$1112,MATCH(1,('Attendance-Slot-1'!$A$2:$A$1112=$C52)*('Attendance-Slot-1'!$G$2:$G$1112=BB$2),0)),"No Data")</f>
        <v>No Data</v>
      </c>
      <c r="BC52" s="10" t="str" cm="1">
        <f t="array" ref="BC52">IFERROR(INDEX('Attendance-Slot-2'!$Q$2:$Q$2595,MATCH(1,('Attendance-Slot-2'!$A$2:$A$2595=$C52)*('Attendance-Slot-2'!$G$2:$G$2595=BB$2),0)),"No Data")</f>
        <v>No Data</v>
      </c>
      <c r="BD52" s="136" t="e">
        <f>VLOOKUP($AQ52,'Written Exam Marks'!$H:$Q,10,FALSE)</f>
        <v>#N/A</v>
      </c>
      <c r="BE52" s="136" t="e">
        <f>VLOOKUP($AQ52,'Written Exam Marks'!$H:$Q,9,FALSE)</f>
        <v>#N/A</v>
      </c>
      <c r="BF52" s="10" t="str">
        <f t="shared" si="28"/>
        <v>No Data</v>
      </c>
      <c r="BG52" s="10" t="str">
        <f t="shared" si="29"/>
        <v>No Data</v>
      </c>
      <c r="BH52" s="129">
        <v>9</v>
      </c>
      <c r="BI52" s="129">
        <v>13.5</v>
      </c>
      <c r="BJ52" s="129" t="s">
        <v>5</v>
      </c>
      <c r="BK52" s="129" t="s">
        <v>5</v>
      </c>
      <c r="BL52" s="144">
        <v>22.5</v>
      </c>
      <c r="BM52" s="24">
        <v>60</v>
      </c>
      <c r="BN52" s="24" t="s">
        <v>1004</v>
      </c>
      <c r="BO52" s="118" t="s">
        <v>1063</v>
      </c>
      <c r="BP52" s="118" t="str">
        <f t="shared" si="1"/>
        <v>2025EB1100049-BDSDF114</v>
      </c>
      <c r="BQ52" s="24" t="str">
        <f t="shared" si="30"/>
        <v>1 missed</v>
      </c>
      <c r="BR52" s="24" t="str">
        <f t="shared" si="31"/>
        <v>1 missed</v>
      </c>
      <c r="BS52" s="24">
        <f t="shared" si="32"/>
        <v>2</v>
      </c>
      <c r="BT52" s="24">
        <f t="shared" si="33"/>
        <v>0</v>
      </c>
      <c r="BU52" s="14">
        <f t="shared" si="34"/>
        <v>0.66666666666666663</v>
      </c>
      <c r="BV52" s="14">
        <f t="shared" si="35"/>
        <v>0</v>
      </c>
      <c r="BW52" s="24" t="str">
        <f t="shared" si="36"/>
        <v>2 missed</v>
      </c>
      <c r="BX52" s="24">
        <f t="shared" si="37"/>
        <v>2</v>
      </c>
      <c r="BY52" s="14">
        <f t="shared" si="38"/>
        <v>0.5</v>
      </c>
      <c r="BZ52" s="14" t="str">
        <f t="shared" si="39"/>
        <v>Q-2 A-0 || Q Total-3, A Total-1</v>
      </c>
      <c r="CA52" s="14" t="str" cm="1">
        <f t="array" ref="CA52">IFERROR(INDEX('Attendance-Slot-1'!$Q$2:$Q$1112,MATCH(1,('Attendance-Slot-1'!$A$2:$A$1112=$C52)*('Attendance-Slot-1'!$G$2:$G$1112=CA$2),0)),"No Data")</f>
        <v>No Data</v>
      </c>
      <c r="CB52" s="14" t="str" cm="1">
        <f t="array" ref="CB52">IFERROR(INDEX('Attendance-Slot-2'!$Q$2:$Q$2595,MATCH(1,('Attendance-Slot-2'!$A$2:$A$2595=$C52)*('Attendance-Slot-2'!$G$2:$G$2595=CA$2),0)),"No Data")</f>
        <v>No Data</v>
      </c>
      <c r="CC52" s="138" t="e">
        <f>VLOOKUP($BP52,'Written Exam Marks'!$H:$Q,10,FALSE)</f>
        <v>#N/A</v>
      </c>
      <c r="CD52" s="138" t="e">
        <f>VLOOKUP($BP52,'Written Exam Marks'!$H:$Q,9,FALSE)</f>
        <v>#N/A</v>
      </c>
      <c r="CE52" s="14" t="str">
        <f t="shared" si="40"/>
        <v>No Data</v>
      </c>
      <c r="CF52" s="14" t="str">
        <f t="shared" si="41"/>
        <v>No Data</v>
      </c>
      <c r="CG52" s="130">
        <v>5</v>
      </c>
      <c r="CH52" s="130">
        <v>4</v>
      </c>
      <c r="CI52" s="130">
        <v>5</v>
      </c>
      <c r="CJ52" s="130">
        <v>6.5</v>
      </c>
      <c r="CK52" s="130" t="s">
        <v>5</v>
      </c>
      <c r="CL52" s="130" t="s">
        <v>5</v>
      </c>
      <c r="CM52" s="145">
        <v>20.5</v>
      </c>
      <c r="CN52" s="130">
        <v>50</v>
      </c>
      <c r="CO52" s="27" t="s">
        <v>1005</v>
      </c>
      <c r="CP52" s="119" t="s">
        <v>1044</v>
      </c>
      <c r="CQ52" s="119" t="str">
        <f t="shared" si="2"/>
        <v>2025EB1100049-BDSDF112</v>
      </c>
      <c r="CR52" s="27" t="str">
        <f t="shared" si="42"/>
        <v>0 missed</v>
      </c>
      <c r="CS52" s="27" t="str">
        <f t="shared" si="43"/>
        <v>0 missed</v>
      </c>
      <c r="CT52" s="27">
        <f t="shared" si="44"/>
        <v>2</v>
      </c>
      <c r="CU52" s="27">
        <f t="shared" si="45"/>
        <v>2</v>
      </c>
      <c r="CV52" s="15">
        <f t="shared" si="46"/>
        <v>1</v>
      </c>
      <c r="CW52" s="15">
        <f t="shared" si="47"/>
        <v>1</v>
      </c>
      <c r="CX52" s="27" t="str">
        <f t="shared" si="48"/>
        <v>0 missed</v>
      </c>
      <c r="CY52" s="27">
        <f t="shared" si="49"/>
        <v>4</v>
      </c>
      <c r="CZ52" s="15">
        <f t="shared" si="50"/>
        <v>1</v>
      </c>
      <c r="DA52" s="15" t="str">
        <f t="shared" si="51"/>
        <v>Q-2 A-2 || Q Total-2, A Total-2</v>
      </c>
      <c r="DB52" s="15" t="str" cm="1">
        <f t="array" ref="DB52">IFERROR(INDEX('Attendance-Slot-1'!$Q$2:$Q$1112,MATCH(1,('Attendance-Slot-1'!$A$2:$A$1112=$C52)*('Attendance-Slot-1'!$G$2:$G$1112=DB$2),0)),"No Data")</f>
        <v>No Data</v>
      </c>
      <c r="DC52" s="15" t="str" cm="1">
        <f t="array" ref="DC52">IFERROR(INDEX('Attendance-Slot-2'!$Q$2:$Q$2595,MATCH(1,('Attendance-Slot-2'!$A$2:$A$2595=$C52)*('Attendance-Slot-2'!$G$2:$G$2595=DB$2),0)),"No Data")</f>
        <v>P-S2_Onsite</v>
      </c>
      <c r="DD52" s="139">
        <f>VLOOKUP($CQ52,'Written Exam Marks'!$H:$Q,10,FALSE)</f>
        <v>25.5</v>
      </c>
      <c r="DE52" s="139">
        <f>VLOOKUP($CQ52,'Written Exam Marks'!$H:$Q,9,FALSE)</f>
        <v>50</v>
      </c>
      <c r="DF52" s="15" t="str">
        <f t="shared" si="52"/>
        <v>Present</v>
      </c>
      <c r="DG52" s="15" t="str">
        <f t="shared" si="53"/>
        <v>P-S2_Onsite</v>
      </c>
      <c r="DH52" s="139">
        <v>90</v>
      </c>
      <c r="DI52" s="139">
        <v>90</v>
      </c>
      <c r="DJ52" s="139">
        <v>100</v>
      </c>
      <c r="DK52" s="3" t="str">
        <f t="shared" si="3"/>
        <v>P-0, A-0, No Data-4</v>
      </c>
      <c r="DL52" s="3" t="str">
        <f t="shared" si="4"/>
        <v>P-1, A-0, No Data-3</v>
      </c>
      <c r="DM52" s="1" t="str">
        <f t="shared" si="54"/>
        <v>No Data</v>
      </c>
      <c r="DN52" s="1" t="str">
        <f t="shared" si="55"/>
        <v>P-S2_Onsite</v>
      </c>
      <c r="DO52" s="1" t="str">
        <f t="shared" si="56"/>
        <v>No Data</v>
      </c>
      <c r="DP52" s="1" t="str">
        <f t="shared" si="57"/>
        <v>No Data</v>
      </c>
      <c r="DQ52" s="1" t="str">
        <f t="shared" si="58"/>
        <v>P-1, A-0, No Data-3</v>
      </c>
      <c r="DR52" s="39">
        <f t="shared" si="59"/>
        <v>0</v>
      </c>
      <c r="DS52" s="34" t="s">
        <v>7217</v>
      </c>
      <c r="DT52" s="39" t="s">
        <v>7363</v>
      </c>
      <c r="DU52" s="30" t="s">
        <v>150</v>
      </c>
      <c r="DV52" s="30"/>
    </row>
    <row r="53" spans="1:126" x14ac:dyDescent="0.25">
      <c r="A53" s="1">
        <v>50</v>
      </c>
      <c r="B53" s="1" t="s">
        <v>1000</v>
      </c>
      <c r="C53" s="1" t="s">
        <v>153</v>
      </c>
      <c r="D53" s="1" t="s">
        <v>154</v>
      </c>
      <c r="E53" s="1" t="s">
        <v>155</v>
      </c>
      <c r="F53" s="1" t="s">
        <v>7201</v>
      </c>
      <c r="G53" s="1" t="s">
        <v>3516</v>
      </c>
      <c r="H53" s="143" t="s">
        <v>5</v>
      </c>
      <c r="I53" s="143" t="s">
        <v>5</v>
      </c>
      <c r="J53" s="143" t="s">
        <v>5</v>
      </c>
      <c r="K53" s="143" t="s">
        <v>5</v>
      </c>
      <c r="L53" s="132" t="s">
        <v>5</v>
      </c>
      <c r="M53" s="132">
        <v>1.6</v>
      </c>
      <c r="N53" s="26">
        <v>60</v>
      </c>
      <c r="O53" s="26" t="s">
        <v>997</v>
      </c>
      <c r="P53" s="120" t="s">
        <v>1034</v>
      </c>
      <c r="Q53" s="13" t="str">
        <f t="shared" si="5"/>
        <v>2025EB1100050-BDSDF113</v>
      </c>
      <c r="R53" s="26" t="str">
        <f t="shared" si="6"/>
        <v>4 missed</v>
      </c>
      <c r="S53" s="26" t="str">
        <f t="shared" si="0"/>
        <v>1 missed</v>
      </c>
      <c r="T53" s="26">
        <f t="shared" si="7"/>
        <v>0</v>
      </c>
      <c r="U53" s="26">
        <f t="shared" si="8"/>
        <v>0</v>
      </c>
      <c r="V53" s="13">
        <f t="shared" si="9"/>
        <v>0</v>
      </c>
      <c r="W53" s="13">
        <f t="shared" si="10"/>
        <v>0</v>
      </c>
      <c r="X53" s="26" t="str">
        <f t="shared" si="11"/>
        <v>5 missed</v>
      </c>
      <c r="Y53" s="26">
        <f t="shared" si="12"/>
        <v>0</v>
      </c>
      <c r="Z53" s="13">
        <f t="shared" si="13"/>
        <v>0</v>
      </c>
      <c r="AA53" s="15" t="str">
        <f t="shared" si="14"/>
        <v>Q-0 A-0 || Q Total-4, A Total-1</v>
      </c>
      <c r="AB53" s="13" t="str" cm="1">
        <f t="array" ref="AB53">IFERROR(INDEX('Attendance-Slot-1'!$Q$2:$Q$1112,MATCH(1,('Attendance-Slot-1'!$A$2:$A$1112=$C53)*('Attendance-Slot-1'!$G$2:$G$1112=AB$2),0)),"No Data")</f>
        <v>No Data</v>
      </c>
      <c r="AC53" s="13" t="str" cm="1">
        <f t="array" ref="AC53">IFERROR(INDEX('Attendance-Slot-2'!$Q$2:$Q$2595,MATCH(1,('Attendance-Slot-2'!$A$2:$A$2595=$C53)*('Attendance-Slot-2'!$G$2:$G$2595=AB$2),0)),"No Data")</f>
        <v>P-S2_Onsite</v>
      </c>
      <c r="AD53" s="133">
        <f>VLOOKUP($Q53,'Written Exam Marks'!$H:$Q,10,FALSE)</f>
        <v>0</v>
      </c>
      <c r="AE53" s="133">
        <f>VLOOKUP($Q53,'Written Exam Marks'!$H:$Q,9,FALSE)</f>
        <v>40</v>
      </c>
      <c r="AF53" s="13" t="str">
        <f t="shared" si="15"/>
        <v>Present</v>
      </c>
      <c r="AG53" s="13" t="str">
        <f t="shared" si="16"/>
        <v>P-S2_Onsite</v>
      </c>
      <c r="AH53" s="29" t="s">
        <v>5</v>
      </c>
      <c r="AI53" s="29" t="s">
        <v>5</v>
      </c>
      <c r="AJ53" s="29" t="s">
        <v>5</v>
      </c>
      <c r="AK53" s="29" t="s">
        <v>5</v>
      </c>
      <c r="AL53" s="29" t="s">
        <v>5</v>
      </c>
      <c r="AM53" s="29">
        <v>0</v>
      </c>
      <c r="AN53" s="131">
        <v>60</v>
      </c>
      <c r="AO53" s="36" t="s">
        <v>7179</v>
      </c>
      <c r="AP53" s="116" t="s">
        <v>1050</v>
      </c>
      <c r="AQ53" s="116" t="str">
        <f t="shared" si="17"/>
        <v>2025EB1100050-BDSDF108</v>
      </c>
      <c r="AR53" s="25" t="str">
        <f t="shared" si="18"/>
        <v>3 missed</v>
      </c>
      <c r="AS53" s="25" t="str">
        <f t="shared" si="19"/>
        <v>2 missed</v>
      </c>
      <c r="AT53" s="25">
        <f t="shared" si="20"/>
        <v>0</v>
      </c>
      <c r="AU53" s="25">
        <f t="shared" si="21"/>
        <v>0</v>
      </c>
      <c r="AV53" s="10">
        <f t="shared" si="22"/>
        <v>0</v>
      </c>
      <c r="AW53" s="10">
        <f t="shared" si="23"/>
        <v>0</v>
      </c>
      <c r="AX53" s="25" t="str">
        <f t="shared" si="24"/>
        <v>5 missed</v>
      </c>
      <c r="AY53" s="25">
        <f t="shared" si="25"/>
        <v>0</v>
      </c>
      <c r="AZ53" s="10">
        <f t="shared" si="26"/>
        <v>0</v>
      </c>
      <c r="BA53" s="10" t="str">
        <f t="shared" si="27"/>
        <v>Q-0 A-0 || Q Total-3, A Total-2</v>
      </c>
      <c r="BB53" s="10" t="str" cm="1">
        <f t="array" ref="BB53">IFERROR(INDEX('Attendance-Slot-1'!$Q$2:$Q$1112,MATCH(1,('Attendance-Slot-1'!$A$2:$A$1112=$C53)*('Attendance-Slot-1'!$G$2:$G$1112=BB$2),0)),"No Data")</f>
        <v>No Data</v>
      </c>
      <c r="BC53" s="10" t="str" cm="1">
        <f t="array" ref="BC53">IFERROR(INDEX('Attendance-Slot-2'!$Q$2:$Q$2595,MATCH(1,('Attendance-Slot-2'!$A$2:$A$2595=$C53)*('Attendance-Slot-2'!$G$2:$G$2595=BB$2),0)),"No Data")</f>
        <v>P-S2_Onsite</v>
      </c>
      <c r="BD53" s="136">
        <f>VLOOKUP($AQ53,'Written Exam Marks'!$H:$Q,10,FALSE)</f>
        <v>3</v>
      </c>
      <c r="BE53" s="136">
        <f>VLOOKUP($AQ53,'Written Exam Marks'!$H:$Q,9,FALSE)</f>
        <v>40</v>
      </c>
      <c r="BF53" s="10" t="str">
        <f t="shared" si="28"/>
        <v>Present</v>
      </c>
      <c r="BG53" s="10" t="str">
        <f t="shared" si="29"/>
        <v>P-S2_Onsite</v>
      </c>
      <c r="BH53" s="129" t="s">
        <v>5</v>
      </c>
      <c r="BI53" s="129" t="s">
        <v>5</v>
      </c>
      <c r="BJ53" s="129" t="s">
        <v>5</v>
      </c>
      <c r="BK53" s="129" t="s">
        <v>5</v>
      </c>
      <c r="BL53" s="144">
        <v>0</v>
      </c>
      <c r="BM53" s="24">
        <v>60</v>
      </c>
      <c r="BN53" s="24" t="s">
        <v>1004</v>
      </c>
      <c r="BO53" s="118" t="s">
        <v>1063</v>
      </c>
      <c r="BP53" s="118" t="str">
        <f t="shared" si="1"/>
        <v>2025EB1100050-BDSDF114</v>
      </c>
      <c r="BQ53" s="24" t="str">
        <f t="shared" si="30"/>
        <v>3 missed</v>
      </c>
      <c r="BR53" s="24" t="str">
        <f t="shared" si="31"/>
        <v>1 missed</v>
      </c>
      <c r="BS53" s="24">
        <f t="shared" si="32"/>
        <v>0</v>
      </c>
      <c r="BT53" s="24">
        <f t="shared" si="33"/>
        <v>0</v>
      </c>
      <c r="BU53" s="14">
        <f t="shared" si="34"/>
        <v>0</v>
      </c>
      <c r="BV53" s="14">
        <f t="shared" si="35"/>
        <v>0</v>
      </c>
      <c r="BW53" s="24" t="str">
        <f t="shared" si="36"/>
        <v>4 missed</v>
      </c>
      <c r="BX53" s="24">
        <f t="shared" si="37"/>
        <v>0</v>
      </c>
      <c r="BY53" s="14">
        <f t="shared" si="38"/>
        <v>0</v>
      </c>
      <c r="BZ53" s="14" t="str">
        <f t="shared" si="39"/>
        <v>Q-0 A-0 || Q Total-3, A Total-1</v>
      </c>
      <c r="CA53" s="14" t="str" cm="1">
        <f t="array" ref="CA53">IFERROR(INDEX('Attendance-Slot-1'!$Q$2:$Q$1112,MATCH(1,('Attendance-Slot-1'!$A$2:$A$1112=$C53)*('Attendance-Slot-1'!$G$2:$G$1112=CA$2),0)),"No Data")</f>
        <v>No Data</v>
      </c>
      <c r="CB53" s="14" t="str" cm="1">
        <f t="array" ref="CB53">IFERROR(INDEX('Attendance-Slot-2'!$Q$2:$Q$2595,MATCH(1,('Attendance-Slot-2'!$A$2:$A$2595=$C53)*('Attendance-Slot-2'!$G$2:$G$2595=CA$2),0)),"No Data")</f>
        <v>P-S2_Onsite</v>
      </c>
      <c r="CC53" s="138">
        <f>VLOOKUP($BP53,'Written Exam Marks'!$H:$Q,10,FALSE)</f>
        <v>0.5</v>
      </c>
      <c r="CD53" s="138">
        <f>VLOOKUP($BP53,'Written Exam Marks'!$H:$Q,9,FALSE)</f>
        <v>40</v>
      </c>
      <c r="CE53" s="14" t="str">
        <f t="shared" si="40"/>
        <v>Present</v>
      </c>
      <c r="CF53" s="14" t="str">
        <f t="shared" si="41"/>
        <v>P-S2_Onsite</v>
      </c>
      <c r="CG53" s="130" t="s">
        <v>5</v>
      </c>
      <c r="CH53" s="130" t="s">
        <v>5</v>
      </c>
      <c r="CI53" s="130" t="s">
        <v>5</v>
      </c>
      <c r="CJ53" s="130" t="s">
        <v>5</v>
      </c>
      <c r="CK53" s="130" t="s">
        <v>5</v>
      </c>
      <c r="CL53" s="130" t="s">
        <v>5</v>
      </c>
      <c r="CM53" s="145">
        <v>0</v>
      </c>
      <c r="CN53" s="130">
        <v>50</v>
      </c>
      <c r="CO53" s="27" t="s">
        <v>1005</v>
      </c>
      <c r="CP53" s="119" t="s">
        <v>1044</v>
      </c>
      <c r="CQ53" s="119" t="str">
        <f t="shared" si="2"/>
        <v>2025EB1100050-BDSDF112</v>
      </c>
      <c r="CR53" s="27" t="str">
        <f t="shared" si="42"/>
        <v>2 missed</v>
      </c>
      <c r="CS53" s="27" t="str">
        <f t="shared" si="43"/>
        <v>2 missed</v>
      </c>
      <c r="CT53" s="27">
        <f t="shared" si="44"/>
        <v>0</v>
      </c>
      <c r="CU53" s="27">
        <f t="shared" si="45"/>
        <v>0</v>
      </c>
      <c r="CV53" s="15">
        <f t="shared" si="46"/>
        <v>0</v>
      </c>
      <c r="CW53" s="15">
        <f t="shared" si="47"/>
        <v>0</v>
      </c>
      <c r="CX53" s="27" t="str">
        <f t="shared" si="48"/>
        <v>4 missed</v>
      </c>
      <c r="CY53" s="27">
        <f t="shared" si="49"/>
        <v>0</v>
      </c>
      <c r="CZ53" s="15">
        <f t="shared" si="50"/>
        <v>0</v>
      </c>
      <c r="DA53" s="15" t="str">
        <f t="shared" si="51"/>
        <v>Q-0 A-0 || Q Total-2, A Total-2</v>
      </c>
      <c r="DB53" s="15" t="str" cm="1">
        <f t="array" ref="DB53">IFERROR(INDEX('Attendance-Slot-1'!$Q$2:$Q$1112,MATCH(1,('Attendance-Slot-1'!$A$2:$A$1112=$C53)*('Attendance-Slot-1'!$G$2:$G$1112=DB$2),0)),"No Data")</f>
        <v>No Data</v>
      </c>
      <c r="DC53" s="15" t="str" cm="1">
        <f t="array" ref="DC53">IFERROR(INDEX('Attendance-Slot-2'!$Q$2:$Q$2595,MATCH(1,('Attendance-Slot-2'!$A$2:$A$2595=$C53)*('Attendance-Slot-2'!$G$2:$G$2595=DB$2),0)),"No Data")</f>
        <v>P-S2_Onsite</v>
      </c>
      <c r="DD53" s="139">
        <f>VLOOKUP($CQ53,'Written Exam Marks'!$H:$Q,10,FALSE)</f>
        <v>21</v>
      </c>
      <c r="DE53" s="139">
        <f>VLOOKUP($CQ53,'Written Exam Marks'!$H:$Q,9,FALSE)</f>
        <v>50</v>
      </c>
      <c r="DF53" s="15" t="str">
        <f t="shared" si="52"/>
        <v>Present</v>
      </c>
      <c r="DG53" s="15" t="str">
        <f t="shared" si="53"/>
        <v>P-S2_Onsite</v>
      </c>
      <c r="DH53" s="139" t="s">
        <v>5</v>
      </c>
      <c r="DI53" s="139">
        <v>0</v>
      </c>
      <c r="DJ53" s="139">
        <v>100</v>
      </c>
      <c r="DK53" s="3" t="str">
        <f t="shared" si="3"/>
        <v>P-0, A-0, No Data-4</v>
      </c>
      <c r="DL53" s="3" t="str">
        <f t="shared" si="4"/>
        <v>P-4, A-0, No Data-0</v>
      </c>
      <c r="DM53" s="1" t="str">
        <f t="shared" si="54"/>
        <v>P-S2_Onsite</v>
      </c>
      <c r="DN53" s="1" t="str">
        <f t="shared" si="55"/>
        <v>P-S2_Onsite</v>
      </c>
      <c r="DO53" s="1" t="str">
        <f t="shared" si="56"/>
        <v>P-S2_Onsite</v>
      </c>
      <c r="DP53" s="1" t="str">
        <f t="shared" si="57"/>
        <v>P-S2_Onsite</v>
      </c>
      <c r="DQ53" s="1" t="str">
        <f t="shared" si="58"/>
        <v>P-4, A-0, No Data-0</v>
      </c>
      <c r="DR53" s="39">
        <f t="shared" si="59"/>
        <v>0</v>
      </c>
      <c r="DS53" s="34" t="s">
        <v>7217</v>
      </c>
      <c r="DT53" s="39" t="s">
        <v>7363</v>
      </c>
      <c r="DU53" s="30" t="s">
        <v>153</v>
      </c>
      <c r="DV53" s="30"/>
    </row>
    <row r="54" spans="1:126" x14ac:dyDescent="0.25">
      <c r="A54" s="1">
        <v>51</v>
      </c>
      <c r="B54" s="1" t="s">
        <v>1000</v>
      </c>
      <c r="C54" s="1" t="s">
        <v>156</v>
      </c>
      <c r="D54" s="1" t="s">
        <v>157</v>
      </c>
      <c r="E54" s="1" t="s">
        <v>158</v>
      </c>
      <c r="F54" s="1" t="s">
        <v>7201</v>
      </c>
      <c r="G54" s="1" t="s">
        <v>3517</v>
      </c>
      <c r="H54" s="143">
        <v>8</v>
      </c>
      <c r="I54" s="143">
        <v>7.2</v>
      </c>
      <c r="J54" s="143">
        <v>8</v>
      </c>
      <c r="K54" s="143">
        <v>8</v>
      </c>
      <c r="L54" s="132">
        <v>28</v>
      </c>
      <c r="M54" s="132">
        <v>59.2</v>
      </c>
      <c r="N54" s="26">
        <v>60</v>
      </c>
      <c r="O54" s="26" t="s">
        <v>997</v>
      </c>
      <c r="P54" s="120" t="s">
        <v>1034</v>
      </c>
      <c r="Q54" s="13" t="str">
        <f t="shared" si="5"/>
        <v>2025EB1100051-BDSDF113</v>
      </c>
      <c r="R54" s="26" t="str">
        <f t="shared" si="6"/>
        <v>0 missed</v>
      </c>
      <c r="S54" s="26" t="str">
        <f t="shared" si="0"/>
        <v>0 missed</v>
      </c>
      <c r="T54" s="26">
        <f t="shared" si="7"/>
        <v>4</v>
      </c>
      <c r="U54" s="26">
        <f t="shared" si="8"/>
        <v>1</v>
      </c>
      <c r="V54" s="13">
        <f t="shared" si="9"/>
        <v>1</v>
      </c>
      <c r="W54" s="13">
        <f t="shared" si="10"/>
        <v>1</v>
      </c>
      <c r="X54" s="26" t="str">
        <f t="shared" si="11"/>
        <v>0 missed</v>
      </c>
      <c r="Y54" s="26">
        <f t="shared" si="12"/>
        <v>5</v>
      </c>
      <c r="Z54" s="13">
        <f t="shared" si="13"/>
        <v>1</v>
      </c>
      <c r="AA54" s="15" t="str">
        <f t="shared" si="14"/>
        <v>Q-4 A-1 || Q Total-4, A Total-1</v>
      </c>
      <c r="AB54" s="13" t="str" cm="1">
        <f t="array" ref="AB54">IFERROR(INDEX('Attendance-Slot-1'!$Q$2:$Q$1112,MATCH(1,('Attendance-Slot-1'!$A$2:$A$1112=$C54)*('Attendance-Slot-1'!$G$2:$G$1112=AB$2),0)),"No Data")</f>
        <v>No Data</v>
      </c>
      <c r="AC54" s="13" t="str" cm="1">
        <f t="array" ref="AC54">IFERROR(INDEX('Attendance-Slot-2'!$Q$2:$Q$2595,MATCH(1,('Attendance-Slot-2'!$A$2:$A$2595=$C54)*('Attendance-Slot-2'!$G$2:$G$2595=AB$2),0)),"No Data")</f>
        <v>P-S2_Onsite</v>
      </c>
      <c r="AD54" s="133">
        <f>VLOOKUP($Q54,'Written Exam Marks'!$H:$Q,10,FALSE)</f>
        <v>24</v>
      </c>
      <c r="AE54" s="133">
        <f>VLOOKUP($Q54,'Written Exam Marks'!$H:$Q,9,FALSE)</f>
        <v>40</v>
      </c>
      <c r="AF54" s="13" t="str">
        <f t="shared" si="15"/>
        <v>Present</v>
      </c>
      <c r="AG54" s="13" t="str">
        <f t="shared" si="16"/>
        <v>P-S2_Onsite</v>
      </c>
      <c r="AH54" s="29">
        <v>12</v>
      </c>
      <c r="AI54" s="29" t="s">
        <v>5</v>
      </c>
      <c r="AJ54" s="29">
        <v>9.3333333330000006</v>
      </c>
      <c r="AK54" s="29" t="s">
        <v>5</v>
      </c>
      <c r="AL54" s="29" t="s">
        <v>5</v>
      </c>
      <c r="AM54" s="29">
        <v>21.333333332999999</v>
      </c>
      <c r="AN54" s="131">
        <v>60</v>
      </c>
      <c r="AO54" s="36" t="s">
        <v>7179</v>
      </c>
      <c r="AP54" s="116" t="s">
        <v>1050</v>
      </c>
      <c r="AQ54" s="116" t="str">
        <f t="shared" si="17"/>
        <v>2025EB1100051-BDSDF108</v>
      </c>
      <c r="AR54" s="25" t="str">
        <f t="shared" si="18"/>
        <v>2 missed</v>
      </c>
      <c r="AS54" s="25" t="str">
        <f t="shared" si="19"/>
        <v>1 missed</v>
      </c>
      <c r="AT54" s="25">
        <f t="shared" si="20"/>
        <v>1</v>
      </c>
      <c r="AU54" s="25">
        <f t="shared" si="21"/>
        <v>1</v>
      </c>
      <c r="AV54" s="10">
        <f t="shared" si="22"/>
        <v>0.33333333333333331</v>
      </c>
      <c r="AW54" s="10">
        <f t="shared" si="23"/>
        <v>0.5</v>
      </c>
      <c r="AX54" s="25" t="str">
        <f t="shared" si="24"/>
        <v>3 missed</v>
      </c>
      <c r="AY54" s="25">
        <f t="shared" si="25"/>
        <v>2</v>
      </c>
      <c r="AZ54" s="10">
        <f t="shared" si="26"/>
        <v>0.4</v>
      </c>
      <c r="BA54" s="10" t="str">
        <f t="shared" si="27"/>
        <v>Q-1 A-1 || Q Total-3, A Total-2</v>
      </c>
      <c r="BB54" s="10" t="str" cm="1">
        <f t="array" ref="BB54">IFERROR(INDEX('Attendance-Slot-1'!$Q$2:$Q$1112,MATCH(1,('Attendance-Slot-1'!$A$2:$A$1112=$C54)*('Attendance-Slot-1'!$G$2:$G$1112=BB$2),0)),"No Data")</f>
        <v>No Data</v>
      </c>
      <c r="BC54" s="10" t="str" cm="1">
        <f t="array" ref="BC54">IFERROR(INDEX('Attendance-Slot-2'!$Q$2:$Q$2595,MATCH(1,('Attendance-Slot-2'!$A$2:$A$2595=$C54)*('Attendance-Slot-2'!$G$2:$G$2595=BB$2),0)),"No Data")</f>
        <v>No Data</v>
      </c>
      <c r="BD54" s="136" t="e">
        <f>VLOOKUP($AQ54,'Written Exam Marks'!$H:$Q,10,FALSE)</f>
        <v>#N/A</v>
      </c>
      <c r="BE54" s="136" t="e">
        <f>VLOOKUP($AQ54,'Written Exam Marks'!$H:$Q,9,FALSE)</f>
        <v>#N/A</v>
      </c>
      <c r="BF54" s="10" t="str">
        <f t="shared" si="28"/>
        <v>No Data</v>
      </c>
      <c r="BG54" s="10" t="str">
        <f t="shared" si="29"/>
        <v>No Data</v>
      </c>
      <c r="BH54" s="129">
        <v>10</v>
      </c>
      <c r="BI54" s="129">
        <v>15</v>
      </c>
      <c r="BJ54" s="129">
        <v>15</v>
      </c>
      <c r="BK54" s="129">
        <v>20</v>
      </c>
      <c r="BL54" s="144">
        <v>60</v>
      </c>
      <c r="BM54" s="24">
        <v>60</v>
      </c>
      <c r="BN54" s="24" t="s">
        <v>1004</v>
      </c>
      <c r="BO54" s="118" t="s">
        <v>1063</v>
      </c>
      <c r="BP54" s="118" t="str">
        <f t="shared" si="1"/>
        <v>2025EB1100051-BDSDF114</v>
      </c>
      <c r="BQ54" s="24" t="str">
        <f t="shared" si="30"/>
        <v>0 missed</v>
      </c>
      <c r="BR54" s="24" t="str">
        <f t="shared" si="31"/>
        <v>0 missed</v>
      </c>
      <c r="BS54" s="24">
        <f t="shared" si="32"/>
        <v>3</v>
      </c>
      <c r="BT54" s="24">
        <f t="shared" si="33"/>
        <v>1</v>
      </c>
      <c r="BU54" s="14">
        <f t="shared" si="34"/>
        <v>1</v>
      </c>
      <c r="BV54" s="14">
        <f t="shared" si="35"/>
        <v>1</v>
      </c>
      <c r="BW54" s="24" t="str">
        <f t="shared" si="36"/>
        <v>0 missed</v>
      </c>
      <c r="BX54" s="24">
        <f t="shared" si="37"/>
        <v>4</v>
      </c>
      <c r="BY54" s="14">
        <f t="shared" si="38"/>
        <v>1</v>
      </c>
      <c r="BZ54" s="14" t="str">
        <f t="shared" si="39"/>
        <v>Q-3 A-1 || Q Total-3, A Total-1</v>
      </c>
      <c r="CA54" s="14" t="str" cm="1">
        <f t="array" ref="CA54">IFERROR(INDEX('Attendance-Slot-1'!$Q$2:$Q$1112,MATCH(1,('Attendance-Slot-1'!$A$2:$A$1112=$C54)*('Attendance-Slot-1'!$G$2:$G$1112=CA$2),0)),"No Data")</f>
        <v>No Data</v>
      </c>
      <c r="CB54" s="14" t="str" cm="1">
        <f t="array" ref="CB54">IFERROR(INDEX('Attendance-Slot-2'!$Q$2:$Q$2595,MATCH(1,('Attendance-Slot-2'!$A$2:$A$2595=$C54)*('Attendance-Slot-2'!$G$2:$G$2595=CA$2),0)),"No Data")</f>
        <v>P-S2_Onsite</v>
      </c>
      <c r="CC54" s="138">
        <f>VLOOKUP($BP54,'Written Exam Marks'!$H:$Q,10,FALSE)</f>
        <v>21</v>
      </c>
      <c r="CD54" s="138">
        <f>VLOOKUP($BP54,'Written Exam Marks'!$H:$Q,9,FALSE)</f>
        <v>40</v>
      </c>
      <c r="CE54" s="14" t="str">
        <f t="shared" si="40"/>
        <v>Present</v>
      </c>
      <c r="CF54" s="14" t="str">
        <f t="shared" si="41"/>
        <v>P-S2_Onsite</v>
      </c>
      <c r="CG54" s="130">
        <v>5</v>
      </c>
      <c r="CH54" s="130">
        <v>4.5</v>
      </c>
      <c r="CI54" s="130">
        <v>9</v>
      </c>
      <c r="CJ54" s="130">
        <v>9.75</v>
      </c>
      <c r="CK54" s="130">
        <v>10</v>
      </c>
      <c r="CL54" s="130">
        <v>10</v>
      </c>
      <c r="CM54" s="145">
        <v>48.25</v>
      </c>
      <c r="CN54" s="130">
        <v>50</v>
      </c>
      <c r="CO54" s="27" t="s">
        <v>1005</v>
      </c>
      <c r="CP54" s="119" t="s">
        <v>1044</v>
      </c>
      <c r="CQ54" s="119" t="str">
        <f t="shared" si="2"/>
        <v>2025EB1100051-BDSDF112</v>
      </c>
      <c r="CR54" s="27" t="str">
        <f t="shared" si="42"/>
        <v>0 missed</v>
      </c>
      <c r="CS54" s="27" t="str">
        <f t="shared" si="43"/>
        <v>0 missed</v>
      </c>
      <c r="CT54" s="27">
        <f t="shared" si="44"/>
        <v>2</v>
      </c>
      <c r="CU54" s="27">
        <f t="shared" si="45"/>
        <v>2</v>
      </c>
      <c r="CV54" s="15">
        <f t="shared" si="46"/>
        <v>1</v>
      </c>
      <c r="CW54" s="15">
        <f t="shared" si="47"/>
        <v>1</v>
      </c>
      <c r="CX54" s="27" t="str">
        <f t="shared" si="48"/>
        <v>0 missed</v>
      </c>
      <c r="CY54" s="27">
        <f t="shared" si="49"/>
        <v>4</v>
      </c>
      <c r="CZ54" s="15">
        <f t="shared" si="50"/>
        <v>1</v>
      </c>
      <c r="DA54" s="15" t="str">
        <f t="shared" si="51"/>
        <v>Q-2 A-2 || Q Total-2, A Total-2</v>
      </c>
      <c r="DB54" s="15" t="str" cm="1">
        <f t="array" ref="DB54">IFERROR(INDEX('Attendance-Slot-1'!$Q$2:$Q$1112,MATCH(1,('Attendance-Slot-1'!$A$2:$A$1112=$C54)*('Attendance-Slot-1'!$G$2:$G$1112=DB$2),0)),"No Data")</f>
        <v>No Data</v>
      </c>
      <c r="DC54" s="15" t="str" cm="1">
        <f t="array" ref="DC54">IFERROR(INDEX('Attendance-Slot-2'!$Q$2:$Q$2595,MATCH(1,('Attendance-Slot-2'!$A$2:$A$2595=$C54)*('Attendance-Slot-2'!$G$2:$G$2595=DB$2),0)),"No Data")</f>
        <v>P-S2_Onsite</v>
      </c>
      <c r="DD54" s="139">
        <f>VLOOKUP($CQ54,'Written Exam Marks'!$H:$Q,10,FALSE)</f>
        <v>20.5</v>
      </c>
      <c r="DE54" s="139">
        <f>VLOOKUP($CQ54,'Written Exam Marks'!$H:$Q,9,FALSE)</f>
        <v>50</v>
      </c>
      <c r="DF54" s="15" t="str">
        <f t="shared" si="52"/>
        <v>Present</v>
      </c>
      <c r="DG54" s="15" t="str">
        <f t="shared" si="53"/>
        <v>P-S2_Onsite</v>
      </c>
      <c r="DH54" s="139">
        <v>85</v>
      </c>
      <c r="DI54" s="139">
        <v>85</v>
      </c>
      <c r="DJ54" s="139">
        <v>100</v>
      </c>
      <c r="DK54" s="3" t="str">
        <f t="shared" si="3"/>
        <v>P-0, A-0, No Data-4</v>
      </c>
      <c r="DL54" s="3" t="str">
        <f t="shared" si="4"/>
        <v>P-3, A-0, No Data-1</v>
      </c>
      <c r="DM54" s="1" t="str">
        <f t="shared" si="54"/>
        <v>P-S2_Onsite</v>
      </c>
      <c r="DN54" s="1" t="str">
        <f t="shared" si="55"/>
        <v>P-S2_Onsite</v>
      </c>
      <c r="DO54" s="1" t="str">
        <f t="shared" si="56"/>
        <v>No Data</v>
      </c>
      <c r="DP54" s="1" t="str">
        <f t="shared" si="57"/>
        <v>P-S2_Onsite</v>
      </c>
      <c r="DQ54" s="1" t="str">
        <f t="shared" si="58"/>
        <v>P-3, A-0, No Data-1</v>
      </c>
      <c r="DR54" s="39">
        <f t="shared" si="59"/>
        <v>0</v>
      </c>
      <c r="DS54" s="34" t="s">
        <v>7217</v>
      </c>
      <c r="DT54" s="39" t="s">
        <v>7363</v>
      </c>
      <c r="DU54" s="30" t="s">
        <v>156</v>
      </c>
      <c r="DV54" s="30"/>
    </row>
    <row r="55" spans="1:126" x14ac:dyDescent="0.25">
      <c r="A55" s="1">
        <v>52</v>
      </c>
      <c r="B55" s="1" t="s">
        <v>1000</v>
      </c>
      <c r="C55" s="1" t="s">
        <v>159</v>
      </c>
      <c r="D55" s="1" t="s">
        <v>160</v>
      </c>
      <c r="E55" s="1" t="s">
        <v>161</v>
      </c>
      <c r="F55" s="1" t="s">
        <v>7201</v>
      </c>
      <c r="G55" s="1" t="s">
        <v>1155</v>
      </c>
      <c r="H55" s="143">
        <v>8</v>
      </c>
      <c r="I55" s="143" t="s">
        <v>5</v>
      </c>
      <c r="J55" s="143" t="s">
        <v>5</v>
      </c>
      <c r="K55" s="143" t="s">
        <v>5</v>
      </c>
      <c r="L55" s="132">
        <v>28</v>
      </c>
      <c r="M55" s="132">
        <v>36</v>
      </c>
      <c r="N55" s="26">
        <v>60</v>
      </c>
      <c r="O55" s="26" t="s">
        <v>997</v>
      </c>
      <c r="P55" s="120" t="s">
        <v>1034</v>
      </c>
      <c r="Q55" s="13" t="str">
        <f t="shared" si="5"/>
        <v>2025EB1100052-BDSDF113</v>
      </c>
      <c r="R55" s="26" t="str">
        <f t="shared" si="6"/>
        <v>3 missed</v>
      </c>
      <c r="S55" s="26" t="str">
        <f t="shared" si="0"/>
        <v>0 missed</v>
      </c>
      <c r="T55" s="26">
        <f t="shared" si="7"/>
        <v>1</v>
      </c>
      <c r="U55" s="26">
        <f t="shared" si="8"/>
        <v>1</v>
      </c>
      <c r="V55" s="13">
        <f t="shared" si="9"/>
        <v>0.25</v>
      </c>
      <c r="W55" s="13">
        <f t="shared" si="10"/>
        <v>1</v>
      </c>
      <c r="X55" s="26" t="str">
        <f t="shared" si="11"/>
        <v>3 missed</v>
      </c>
      <c r="Y55" s="26">
        <f t="shared" si="12"/>
        <v>2</v>
      </c>
      <c r="Z55" s="13">
        <f t="shared" si="13"/>
        <v>0.4</v>
      </c>
      <c r="AA55" s="15" t="str">
        <f t="shared" si="14"/>
        <v>Q-1 A-1 || Q Total-4, A Total-1</v>
      </c>
      <c r="AB55" s="13" t="str" cm="1">
        <f t="array" ref="AB55">IFERROR(INDEX('Attendance-Slot-1'!$Q$2:$Q$1112,MATCH(1,('Attendance-Slot-1'!$A$2:$A$1112=$C55)*('Attendance-Slot-1'!$G$2:$G$1112=AB$2),0)),"No Data")</f>
        <v>P-S1_Onsite</v>
      </c>
      <c r="AC55" s="13" t="str" cm="1">
        <f t="array" ref="AC55">IFERROR(INDEX('Attendance-Slot-2'!$Q$2:$Q$2595,MATCH(1,('Attendance-Slot-2'!$A$2:$A$2595=$C55)*('Attendance-Slot-2'!$G$2:$G$2595=AB$2),0)),"No Data")</f>
        <v>No Data</v>
      </c>
      <c r="AD55" s="133">
        <f>VLOOKUP($Q55,'Written Exam Marks'!$H:$Q,10,FALSE)</f>
        <v>38</v>
      </c>
      <c r="AE55" s="133">
        <f>VLOOKUP($Q55,'Written Exam Marks'!$H:$Q,9,FALSE)</f>
        <v>40</v>
      </c>
      <c r="AF55" s="13" t="str">
        <f t="shared" si="15"/>
        <v>Present</v>
      </c>
      <c r="AG55" s="13" t="str">
        <f t="shared" si="16"/>
        <v>P-S1_Onsite</v>
      </c>
      <c r="AH55" s="29" t="s">
        <v>5</v>
      </c>
      <c r="AI55" s="29">
        <v>10</v>
      </c>
      <c r="AJ55" s="29" t="s">
        <v>5</v>
      </c>
      <c r="AK55" s="29" t="s">
        <v>5</v>
      </c>
      <c r="AL55" s="29">
        <v>10</v>
      </c>
      <c r="AM55" s="29">
        <v>20</v>
      </c>
      <c r="AN55" s="131">
        <v>60</v>
      </c>
      <c r="AO55" s="36" t="s">
        <v>7179</v>
      </c>
      <c r="AP55" s="116" t="s">
        <v>1050</v>
      </c>
      <c r="AQ55" s="116" t="str">
        <f t="shared" si="17"/>
        <v>2025EB1100052-BDSDF108</v>
      </c>
      <c r="AR55" s="25" t="str">
        <f t="shared" si="18"/>
        <v>2 missed</v>
      </c>
      <c r="AS55" s="25" t="str">
        <f t="shared" si="19"/>
        <v>1 missed</v>
      </c>
      <c r="AT55" s="25">
        <f t="shared" si="20"/>
        <v>1</v>
      </c>
      <c r="AU55" s="25">
        <f t="shared" si="21"/>
        <v>1</v>
      </c>
      <c r="AV55" s="10">
        <f t="shared" si="22"/>
        <v>0.33333333333333331</v>
      </c>
      <c r="AW55" s="10">
        <f t="shared" si="23"/>
        <v>0.5</v>
      </c>
      <c r="AX55" s="25" t="str">
        <f t="shared" si="24"/>
        <v>3 missed</v>
      </c>
      <c r="AY55" s="25">
        <f t="shared" si="25"/>
        <v>2</v>
      </c>
      <c r="AZ55" s="10">
        <f t="shared" si="26"/>
        <v>0.4</v>
      </c>
      <c r="BA55" s="10" t="str">
        <f t="shared" si="27"/>
        <v>Q-1 A-1 || Q Total-3, A Total-2</v>
      </c>
      <c r="BB55" s="10" t="str" cm="1">
        <f t="array" ref="BB55">IFERROR(INDEX('Attendance-Slot-1'!$Q$2:$Q$1112,MATCH(1,('Attendance-Slot-1'!$A$2:$A$1112=$C55)*('Attendance-Slot-1'!$G$2:$G$1112=BB$2),0)),"No Data")</f>
        <v>P-S1_Onsite</v>
      </c>
      <c r="BC55" s="10" t="str" cm="1">
        <f t="array" ref="BC55">IFERROR(INDEX('Attendance-Slot-2'!$Q$2:$Q$2595,MATCH(1,('Attendance-Slot-2'!$A$2:$A$2595=$C55)*('Attendance-Slot-2'!$G$2:$G$2595=BB$2),0)),"No Data")</f>
        <v>No Data</v>
      </c>
      <c r="BD55" s="136">
        <f>VLOOKUP($AQ55,'Written Exam Marks'!$H:$Q,10,FALSE)</f>
        <v>17.5</v>
      </c>
      <c r="BE55" s="136">
        <f>VLOOKUP($AQ55,'Written Exam Marks'!$H:$Q,9,FALSE)</f>
        <v>40</v>
      </c>
      <c r="BF55" s="10" t="str">
        <f t="shared" si="28"/>
        <v>Present</v>
      </c>
      <c r="BG55" s="10" t="str">
        <f t="shared" si="29"/>
        <v>P-S1_Onsite</v>
      </c>
      <c r="BH55" s="129">
        <v>10</v>
      </c>
      <c r="BI55" s="129" t="s">
        <v>5</v>
      </c>
      <c r="BJ55" s="129">
        <v>15</v>
      </c>
      <c r="BK55" s="129">
        <v>19.5</v>
      </c>
      <c r="BL55" s="144">
        <v>44.5</v>
      </c>
      <c r="BM55" s="24">
        <v>60</v>
      </c>
      <c r="BN55" s="24" t="s">
        <v>1004</v>
      </c>
      <c r="BO55" s="118" t="s">
        <v>1063</v>
      </c>
      <c r="BP55" s="118" t="str">
        <f t="shared" si="1"/>
        <v>2025EB1100052-BDSDF114</v>
      </c>
      <c r="BQ55" s="24" t="str">
        <f t="shared" si="30"/>
        <v>1 missed</v>
      </c>
      <c r="BR55" s="24" t="str">
        <f t="shared" si="31"/>
        <v>0 missed</v>
      </c>
      <c r="BS55" s="24">
        <f t="shared" si="32"/>
        <v>2</v>
      </c>
      <c r="BT55" s="24">
        <f t="shared" si="33"/>
        <v>1</v>
      </c>
      <c r="BU55" s="14">
        <f t="shared" si="34"/>
        <v>0.66666666666666663</v>
      </c>
      <c r="BV55" s="14">
        <f t="shared" si="35"/>
        <v>1</v>
      </c>
      <c r="BW55" s="24" t="str">
        <f t="shared" si="36"/>
        <v>1 missed</v>
      </c>
      <c r="BX55" s="24">
        <f t="shared" si="37"/>
        <v>3</v>
      </c>
      <c r="BY55" s="14">
        <f t="shared" si="38"/>
        <v>0.75</v>
      </c>
      <c r="BZ55" s="14" t="str">
        <f t="shared" si="39"/>
        <v>Q-2 A-1 || Q Total-3, A Total-1</v>
      </c>
      <c r="CA55" s="14" t="str" cm="1">
        <f t="array" ref="CA55">IFERROR(INDEX('Attendance-Slot-1'!$Q$2:$Q$1112,MATCH(1,('Attendance-Slot-1'!$A$2:$A$1112=$C55)*('Attendance-Slot-1'!$G$2:$G$1112=CA$2),0)),"No Data")</f>
        <v>P-S1_Onsite</v>
      </c>
      <c r="CB55" s="14" t="str" cm="1">
        <f t="array" ref="CB55">IFERROR(INDEX('Attendance-Slot-2'!$Q$2:$Q$2595,MATCH(1,('Attendance-Slot-2'!$A$2:$A$2595=$C55)*('Attendance-Slot-2'!$G$2:$G$2595=CA$2),0)),"No Data")</f>
        <v>No Data</v>
      </c>
      <c r="CC55" s="138">
        <f>VLOOKUP($BP55,'Written Exam Marks'!$H:$Q,10,FALSE)</f>
        <v>31</v>
      </c>
      <c r="CD55" s="138">
        <f>VLOOKUP($BP55,'Written Exam Marks'!$H:$Q,9,FALSE)</f>
        <v>40</v>
      </c>
      <c r="CE55" s="14" t="str">
        <f t="shared" si="40"/>
        <v>Present</v>
      </c>
      <c r="CF55" s="14" t="str">
        <f t="shared" si="41"/>
        <v>P-S1_Onsite</v>
      </c>
      <c r="CG55" s="130">
        <v>4.5</v>
      </c>
      <c r="CH55" s="130" t="s">
        <v>5</v>
      </c>
      <c r="CI55" s="130">
        <v>7.5</v>
      </c>
      <c r="CJ55" s="130">
        <v>8</v>
      </c>
      <c r="CK55" s="130">
        <v>10</v>
      </c>
      <c r="CL55" s="130">
        <v>10</v>
      </c>
      <c r="CM55" s="145">
        <v>40</v>
      </c>
      <c r="CN55" s="130">
        <v>50</v>
      </c>
      <c r="CO55" s="27" t="s">
        <v>1005</v>
      </c>
      <c r="CP55" s="119" t="s">
        <v>1044</v>
      </c>
      <c r="CQ55" s="119" t="str">
        <f t="shared" si="2"/>
        <v>2025EB1100052-BDSDF112</v>
      </c>
      <c r="CR55" s="27" t="str">
        <f t="shared" si="42"/>
        <v>1 missed</v>
      </c>
      <c r="CS55" s="27" t="str">
        <f t="shared" si="43"/>
        <v>0 missed</v>
      </c>
      <c r="CT55" s="27">
        <f t="shared" si="44"/>
        <v>1</v>
      </c>
      <c r="CU55" s="27">
        <f t="shared" si="45"/>
        <v>2</v>
      </c>
      <c r="CV55" s="15">
        <f t="shared" si="46"/>
        <v>0.5</v>
      </c>
      <c r="CW55" s="15">
        <f t="shared" si="47"/>
        <v>1</v>
      </c>
      <c r="CX55" s="27" t="str">
        <f t="shared" si="48"/>
        <v>1 missed</v>
      </c>
      <c r="CY55" s="27">
        <f t="shared" si="49"/>
        <v>3</v>
      </c>
      <c r="CZ55" s="15">
        <f t="shared" si="50"/>
        <v>0.75</v>
      </c>
      <c r="DA55" s="15" t="str">
        <f t="shared" si="51"/>
        <v>Q-1 A-2 || Q Total-2, A Total-2</v>
      </c>
      <c r="DB55" s="15" t="str" cm="1">
        <f t="array" ref="DB55">IFERROR(INDEX('Attendance-Slot-1'!$Q$2:$Q$1112,MATCH(1,('Attendance-Slot-1'!$A$2:$A$1112=$C55)*('Attendance-Slot-1'!$G$2:$G$1112=DB$2),0)),"No Data")</f>
        <v>P-S1_Onsite</v>
      </c>
      <c r="DC55" s="15" t="str" cm="1">
        <f t="array" ref="DC55">IFERROR(INDEX('Attendance-Slot-2'!$Q$2:$Q$2595,MATCH(1,('Attendance-Slot-2'!$A$2:$A$2595=$C55)*('Attendance-Slot-2'!$G$2:$G$2595=DB$2),0)),"No Data")</f>
        <v>No Data</v>
      </c>
      <c r="DD55" s="139">
        <f>VLOOKUP($CQ55,'Written Exam Marks'!$H:$Q,10,FALSE)</f>
        <v>25.5</v>
      </c>
      <c r="DE55" s="139">
        <f>VLOOKUP($CQ55,'Written Exam Marks'!$H:$Q,9,FALSE)</f>
        <v>50</v>
      </c>
      <c r="DF55" s="15" t="str">
        <f t="shared" si="52"/>
        <v>Present</v>
      </c>
      <c r="DG55" s="15" t="str">
        <f t="shared" si="53"/>
        <v>P-S1_Onsite</v>
      </c>
      <c r="DH55" s="139">
        <v>90</v>
      </c>
      <c r="DI55" s="139">
        <v>90</v>
      </c>
      <c r="DJ55" s="139">
        <v>100</v>
      </c>
      <c r="DK55" s="3" t="str">
        <f t="shared" si="3"/>
        <v>P-4, A-0, No Data-0</v>
      </c>
      <c r="DL55" s="3" t="str">
        <f t="shared" si="4"/>
        <v>P-0, A-0, No Data-4</v>
      </c>
      <c r="DM55" s="1" t="str">
        <f t="shared" si="54"/>
        <v>P-S1_Onsite</v>
      </c>
      <c r="DN55" s="1" t="str">
        <f t="shared" si="55"/>
        <v>P-S1_Onsite</v>
      </c>
      <c r="DO55" s="1" t="str">
        <f t="shared" si="56"/>
        <v>P-S1_Onsite</v>
      </c>
      <c r="DP55" s="1" t="str">
        <f t="shared" si="57"/>
        <v>P-S1_Onsite</v>
      </c>
      <c r="DQ55" s="1" t="str">
        <f t="shared" si="58"/>
        <v>P-4, A-0, No Data-0</v>
      </c>
      <c r="DR55" s="39">
        <f t="shared" si="59"/>
        <v>0</v>
      </c>
      <c r="DS55" s="34" t="s">
        <v>7217</v>
      </c>
      <c r="DT55" s="39" t="s">
        <v>7363</v>
      </c>
      <c r="DU55" s="30" t="s">
        <v>159</v>
      </c>
      <c r="DV55" s="30"/>
    </row>
    <row r="56" spans="1:126" x14ac:dyDescent="0.25">
      <c r="A56" s="1">
        <v>53</v>
      </c>
      <c r="B56" s="1" t="s">
        <v>1000</v>
      </c>
      <c r="C56" s="1" t="s">
        <v>162</v>
      </c>
      <c r="D56" s="1" t="s">
        <v>163</v>
      </c>
      <c r="E56" s="1" t="s">
        <v>164</v>
      </c>
      <c r="F56" s="1" t="s">
        <v>7202</v>
      </c>
      <c r="G56" s="1" t="s">
        <v>1162</v>
      </c>
      <c r="H56" s="143">
        <v>8</v>
      </c>
      <c r="I56" s="143">
        <v>6.4</v>
      </c>
      <c r="J56" s="143" t="s">
        <v>5</v>
      </c>
      <c r="K56" s="143" t="s">
        <v>5</v>
      </c>
      <c r="L56" s="132">
        <v>28</v>
      </c>
      <c r="M56" s="132">
        <v>42.4</v>
      </c>
      <c r="N56" s="26">
        <v>60</v>
      </c>
      <c r="O56" s="26" t="s">
        <v>997</v>
      </c>
      <c r="P56" s="120" t="s">
        <v>1034</v>
      </c>
      <c r="Q56" s="13" t="str">
        <f t="shared" si="5"/>
        <v>2025EB1100053-BDSDF113</v>
      </c>
      <c r="R56" s="26" t="str">
        <f t="shared" si="6"/>
        <v>2 missed</v>
      </c>
      <c r="S56" s="26" t="str">
        <f t="shared" si="0"/>
        <v>0 missed</v>
      </c>
      <c r="T56" s="26">
        <f t="shared" si="7"/>
        <v>2</v>
      </c>
      <c r="U56" s="26">
        <f t="shared" si="8"/>
        <v>1</v>
      </c>
      <c r="V56" s="13">
        <f t="shared" si="9"/>
        <v>0.5</v>
      </c>
      <c r="W56" s="13">
        <f t="shared" si="10"/>
        <v>1</v>
      </c>
      <c r="X56" s="26" t="str">
        <f t="shared" si="11"/>
        <v>2 missed</v>
      </c>
      <c r="Y56" s="26">
        <f t="shared" si="12"/>
        <v>3</v>
      </c>
      <c r="Z56" s="13">
        <f t="shared" si="13"/>
        <v>0.6</v>
      </c>
      <c r="AA56" s="15" t="str">
        <f t="shared" si="14"/>
        <v>Q-2 A-1 || Q Total-4, A Total-1</v>
      </c>
      <c r="AB56" s="13" t="str" cm="1">
        <f t="array" ref="AB56">IFERROR(INDEX('Attendance-Slot-1'!$Q$2:$Q$1112,MATCH(1,('Attendance-Slot-1'!$A$2:$A$1112=$C56)*('Attendance-Slot-1'!$G$2:$G$1112=AB$2),0)),"No Data")</f>
        <v>P-S1_Onsite</v>
      </c>
      <c r="AC56" s="13" t="str" cm="1">
        <f t="array" ref="AC56">IFERROR(INDEX('Attendance-Slot-2'!$Q$2:$Q$2595,MATCH(1,('Attendance-Slot-2'!$A$2:$A$2595=$C56)*('Attendance-Slot-2'!$G$2:$G$2595=AB$2),0)),"No Data")</f>
        <v>No Data</v>
      </c>
      <c r="AD56" s="133">
        <f>VLOOKUP($Q56,'Written Exam Marks'!$H:$Q,10,FALSE)</f>
        <v>3</v>
      </c>
      <c r="AE56" s="133">
        <f>VLOOKUP($Q56,'Written Exam Marks'!$H:$Q,9,FALSE)</f>
        <v>40</v>
      </c>
      <c r="AF56" s="13" t="str">
        <f t="shared" si="15"/>
        <v>Present</v>
      </c>
      <c r="AG56" s="13" t="str">
        <f t="shared" si="16"/>
        <v>P-S1_Onsite</v>
      </c>
      <c r="AH56" s="29">
        <v>14</v>
      </c>
      <c r="AI56" s="29">
        <v>15</v>
      </c>
      <c r="AJ56" s="29">
        <v>9.3333333330000006</v>
      </c>
      <c r="AK56" s="29">
        <v>8</v>
      </c>
      <c r="AL56" s="29">
        <v>10</v>
      </c>
      <c r="AM56" s="29">
        <v>56.333333332999999</v>
      </c>
      <c r="AN56" s="131">
        <v>60</v>
      </c>
      <c r="AO56" s="36" t="s">
        <v>7179</v>
      </c>
      <c r="AP56" s="116" t="s">
        <v>1050</v>
      </c>
      <c r="AQ56" s="116" t="str">
        <f t="shared" si="17"/>
        <v>2025EB1100053-BDSDF108</v>
      </c>
      <c r="AR56" s="25" t="str">
        <f t="shared" si="18"/>
        <v>0 missed</v>
      </c>
      <c r="AS56" s="25" t="str">
        <f t="shared" si="19"/>
        <v>0 missed</v>
      </c>
      <c r="AT56" s="25">
        <f t="shared" si="20"/>
        <v>3</v>
      </c>
      <c r="AU56" s="25">
        <f t="shared" si="21"/>
        <v>2</v>
      </c>
      <c r="AV56" s="10">
        <f t="shared" si="22"/>
        <v>1</v>
      </c>
      <c r="AW56" s="10">
        <f t="shared" si="23"/>
        <v>1</v>
      </c>
      <c r="AX56" s="25" t="str">
        <f t="shared" si="24"/>
        <v>0 missed</v>
      </c>
      <c r="AY56" s="25">
        <f t="shared" si="25"/>
        <v>5</v>
      </c>
      <c r="AZ56" s="10">
        <f t="shared" si="26"/>
        <v>1</v>
      </c>
      <c r="BA56" s="10" t="str">
        <f t="shared" si="27"/>
        <v>Q-3 A-2 || Q Total-3, A Total-2</v>
      </c>
      <c r="BB56" s="10" t="str" cm="1">
        <f t="array" ref="BB56">IFERROR(INDEX('Attendance-Slot-1'!$Q$2:$Q$1112,MATCH(1,('Attendance-Slot-1'!$A$2:$A$1112=$C56)*('Attendance-Slot-1'!$G$2:$G$1112=BB$2),0)),"No Data")</f>
        <v>No Data</v>
      </c>
      <c r="BC56" s="10" t="str" cm="1">
        <f t="array" ref="BC56">IFERROR(INDEX('Attendance-Slot-2'!$Q$2:$Q$2595,MATCH(1,('Attendance-Slot-2'!$A$2:$A$2595=$C56)*('Attendance-Slot-2'!$G$2:$G$2595=BB$2),0)),"No Data")</f>
        <v>P-S2_Onsite</v>
      </c>
      <c r="BD56" s="136">
        <f>VLOOKUP($AQ56,'Written Exam Marks'!$H:$Q,10,FALSE)</f>
        <v>11</v>
      </c>
      <c r="BE56" s="136">
        <f>VLOOKUP($AQ56,'Written Exam Marks'!$H:$Q,9,FALSE)</f>
        <v>40</v>
      </c>
      <c r="BF56" s="10" t="str">
        <f t="shared" si="28"/>
        <v>Present</v>
      </c>
      <c r="BG56" s="10" t="str">
        <f t="shared" si="29"/>
        <v>P-S2_Onsite</v>
      </c>
      <c r="BH56" s="129">
        <v>10</v>
      </c>
      <c r="BI56" s="129">
        <v>15</v>
      </c>
      <c r="BJ56" s="129">
        <v>15</v>
      </c>
      <c r="BK56" s="129">
        <v>19</v>
      </c>
      <c r="BL56" s="144">
        <v>59</v>
      </c>
      <c r="BM56" s="24">
        <v>60</v>
      </c>
      <c r="BN56" s="24" t="s">
        <v>1004</v>
      </c>
      <c r="BO56" s="118" t="s">
        <v>1063</v>
      </c>
      <c r="BP56" s="118" t="str">
        <f t="shared" si="1"/>
        <v>2025EB1100053-BDSDF114</v>
      </c>
      <c r="BQ56" s="24" t="str">
        <f t="shared" si="30"/>
        <v>0 missed</v>
      </c>
      <c r="BR56" s="24" t="str">
        <f t="shared" si="31"/>
        <v>0 missed</v>
      </c>
      <c r="BS56" s="24">
        <f t="shared" si="32"/>
        <v>3</v>
      </c>
      <c r="BT56" s="24">
        <f t="shared" si="33"/>
        <v>1</v>
      </c>
      <c r="BU56" s="14">
        <f t="shared" si="34"/>
        <v>1</v>
      </c>
      <c r="BV56" s="14">
        <f t="shared" si="35"/>
        <v>1</v>
      </c>
      <c r="BW56" s="24" t="str">
        <f t="shared" si="36"/>
        <v>0 missed</v>
      </c>
      <c r="BX56" s="24">
        <f t="shared" si="37"/>
        <v>4</v>
      </c>
      <c r="BY56" s="14">
        <f t="shared" si="38"/>
        <v>1</v>
      </c>
      <c r="BZ56" s="14" t="str">
        <f t="shared" si="39"/>
        <v>Q-3 A-1 || Q Total-3, A Total-1</v>
      </c>
      <c r="CA56" s="14" t="str" cm="1">
        <f t="array" ref="CA56">IFERROR(INDEX('Attendance-Slot-1'!$Q$2:$Q$1112,MATCH(1,('Attendance-Slot-1'!$A$2:$A$1112=$C56)*('Attendance-Slot-1'!$G$2:$G$1112=CA$2),0)),"No Data")</f>
        <v>No Data</v>
      </c>
      <c r="CB56" s="14" t="str" cm="1">
        <f t="array" ref="CB56">IFERROR(INDEX('Attendance-Slot-2'!$Q$2:$Q$2595,MATCH(1,('Attendance-Slot-2'!$A$2:$A$2595=$C56)*('Attendance-Slot-2'!$G$2:$G$2595=CA$2),0)),"No Data")</f>
        <v>P-S2_Onsite</v>
      </c>
      <c r="CC56" s="138">
        <f>VLOOKUP($BP56,'Written Exam Marks'!$H:$Q,10,FALSE)</f>
        <v>1</v>
      </c>
      <c r="CD56" s="138">
        <f>VLOOKUP($BP56,'Written Exam Marks'!$H:$Q,9,FALSE)</f>
        <v>40</v>
      </c>
      <c r="CE56" s="14" t="str">
        <f t="shared" si="40"/>
        <v>Present</v>
      </c>
      <c r="CF56" s="14" t="str">
        <f t="shared" si="41"/>
        <v>P-S2_Onsite</v>
      </c>
      <c r="CG56" s="130">
        <v>4.5</v>
      </c>
      <c r="CH56" s="130">
        <v>3</v>
      </c>
      <c r="CI56" s="130">
        <v>9.5</v>
      </c>
      <c r="CJ56" s="130">
        <v>8.25</v>
      </c>
      <c r="CK56" s="130">
        <v>10</v>
      </c>
      <c r="CL56" s="130">
        <v>10</v>
      </c>
      <c r="CM56" s="145">
        <v>45.25</v>
      </c>
      <c r="CN56" s="130">
        <v>50</v>
      </c>
      <c r="CO56" s="27" t="s">
        <v>1005</v>
      </c>
      <c r="CP56" s="119" t="s">
        <v>1044</v>
      </c>
      <c r="CQ56" s="119" t="str">
        <f t="shared" si="2"/>
        <v>2025EB1100053-BDSDF112</v>
      </c>
      <c r="CR56" s="27" t="str">
        <f t="shared" si="42"/>
        <v>0 missed</v>
      </c>
      <c r="CS56" s="27" t="str">
        <f t="shared" si="43"/>
        <v>0 missed</v>
      </c>
      <c r="CT56" s="27">
        <f t="shared" si="44"/>
        <v>2</v>
      </c>
      <c r="CU56" s="27">
        <f t="shared" si="45"/>
        <v>2</v>
      </c>
      <c r="CV56" s="15">
        <f t="shared" si="46"/>
        <v>1</v>
      </c>
      <c r="CW56" s="15">
        <f t="shared" si="47"/>
        <v>1</v>
      </c>
      <c r="CX56" s="27" t="str">
        <f t="shared" si="48"/>
        <v>0 missed</v>
      </c>
      <c r="CY56" s="27">
        <f t="shared" si="49"/>
        <v>4</v>
      </c>
      <c r="CZ56" s="15">
        <f t="shared" si="50"/>
        <v>1</v>
      </c>
      <c r="DA56" s="15" t="str">
        <f t="shared" si="51"/>
        <v>Q-2 A-2 || Q Total-2, A Total-2</v>
      </c>
      <c r="DB56" s="15" t="str" cm="1">
        <f t="array" ref="DB56">IFERROR(INDEX('Attendance-Slot-1'!$Q$2:$Q$1112,MATCH(1,('Attendance-Slot-1'!$A$2:$A$1112=$C56)*('Attendance-Slot-1'!$G$2:$G$1112=DB$2),0)),"No Data")</f>
        <v>P-S1_Onsite</v>
      </c>
      <c r="DC56" s="15" t="str" cm="1">
        <f t="array" ref="DC56">IFERROR(INDEX('Attendance-Slot-2'!$Q$2:$Q$2595,MATCH(1,('Attendance-Slot-2'!$A$2:$A$2595=$C56)*('Attendance-Slot-2'!$G$2:$G$2595=DB$2),0)),"No Data")</f>
        <v>No Data</v>
      </c>
      <c r="DD56" s="139">
        <f>VLOOKUP($CQ56,'Written Exam Marks'!$H:$Q,10,FALSE)</f>
        <v>21</v>
      </c>
      <c r="DE56" s="139">
        <f>VLOOKUP($CQ56,'Written Exam Marks'!$H:$Q,9,FALSE)</f>
        <v>50</v>
      </c>
      <c r="DF56" s="15" t="str">
        <f t="shared" si="52"/>
        <v>Present</v>
      </c>
      <c r="DG56" s="15" t="str">
        <f t="shared" si="53"/>
        <v>P-S1_Onsite</v>
      </c>
      <c r="DH56" s="139">
        <v>90</v>
      </c>
      <c r="DI56" s="139">
        <v>90</v>
      </c>
      <c r="DJ56" s="139">
        <v>100</v>
      </c>
      <c r="DK56" s="3" t="str">
        <f t="shared" si="3"/>
        <v>P-2, A-0, No Data-2</v>
      </c>
      <c r="DL56" s="3" t="str">
        <f t="shared" si="4"/>
        <v>P-2, A-0, No Data-2</v>
      </c>
      <c r="DM56" s="1" t="str">
        <f t="shared" si="54"/>
        <v>P-S1_Onsite</v>
      </c>
      <c r="DN56" s="1" t="str">
        <f t="shared" si="55"/>
        <v>P-S1_Onsite</v>
      </c>
      <c r="DO56" s="1" t="str">
        <f t="shared" si="56"/>
        <v>P-S2_Onsite</v>
      </c>
      <c r="DP56" s="1" t="str">
        <f t="shared" si="57"/>
        <v>P-S2_Onsite</v>
      </c>
      <c r="DQ56" s="1" t="str">
        <f t="shared" si="58"/>
        <v>P-4, A-0, No Data-0</v>
      </c>
      <c r="DR56" s="39">
        <f t="shared" si="59"/>
        <v>0</v>
      </c>
      <c r="DS56" s="34" t="s">
        <v>7217</v>
      </c>
      <c r="DT56" s="39" t="s">
        <v>7363</v>
      </c>
      <c r="DU56" s="30" t="s">
        <v>162</v>
      </c>
      <c r="DV56" s="30"/>
    </row>
    <row r="57" spans="1:126" x14ac:dyDescent="0.25">
      <c r="A57" s="1">
        <v>54</v>
      </c>
      <c r="B57" s="1" t="s">
        <v>1000</v>
      </c>
      <c r="C57" s="1" t="s">
        <v>165</v>
      </c>
      <c r="D57" s="1" t="s">
        <v>166</v>
      </c>
      <c r="E57" s="1" t="s">
        <v>167</v>
      </c>
      <c r="F57" s="1" t="s">
        <v>7201</v>
      </c>
      <c r="G57" s="1" t="s">
        <v>1167</v>
      </c>
      <c r="H57" s="143">
        <v>7.2</v>
      </c>
      <c r="I57" s="143">
        <v>7.2</v>
      </c>
      <c r="J57" s="143">
        <v>8</v>
      </c>
      <c r="K57" s="143">
        <v>8</v>
      </c>
      <c r="L57" s="132">
        <v>28</v>
      </c>
      <c r="M57" s="132">
        <v>58.4</v>
      </c>
      <c r="N57" s="26">
        <v>60</v>
      </c>
      <c r="O57" s="26" t="s">
        <v>997</v>
      </c>
      <c r="P57" s="120" t="s">
        <v>1034</v>
      </c>
      <c r="Q57" s="13" t="str">
        <f t="shared" si="5"/>
        <v>2025EB1100054-BDSDF113</v>
      </c>
      <c r="R57" s="26" t="str">
        <f t="shared" si="6"/>
        <v>0 missed</v>
      </c>
      <c r="S57" s="26" t="str">
        <f t="shared" si="0"/>
        <v>0 missed</v>
      </c>
      <c r="T57" s="26">
        <f t="shared" si="7"/>
        <v>4</v>
      </c>
      <c r="U57" s="26">
        <f t="shared" si="8"/>
        <v>1</v>
      </c>
      <c r="V57" s="13">
        <f t="shared" si="9"/>
        <v>1</v>
      </c>
      <c r="W57" s="13">
        <f t="shared" si="10"/>
        <v>1</v>
      </c>
      <c r="X57" s="26" t="str">
        <f t="shared" si="11"/>
        <v>0 missed</v>
      </c>
      <c r="Y57" s="26">
        <f t="shared" si="12"/>
        <v>5</v>
      </c>
      <c r="Z57" s="13">
        <f t="shared" si="13"/>
        <v>1</v>
      </c>
      <c r="AA57" s="15" t="str">
        <f t="shared" si="14"/>
        <v>Q-4 A-1 || Q Total-4, A Total-1</v>
      </c>
      <c r="AB57" s="13" t="str" cm="1">
        <f t="array" ref="AB57">IFERROR(INDEX('Attendance-Slot-1'!$Q$2:$Q$1112,MATCH(1,('Attendance-Slot-1'!$A$2:$A$1112=$C57)*('Attendance-Slot-1'!$G$2:$G$1112=AB$2),0)),"No Data")</f>
        <v>No Data</v>
      </c>
      <c r="AC57" s="13" t="str" cm="1">
        <f t="array" ref="AC57">IFERROR(INDEX('Attendance-Slot-2'!$Q$2:$Q$2595,MATCH(1,('Attendance-Slot-2'!$A$2:$A$2595=$C57)*('Attendance-Slot-2'!$G$2:$G$2595=AB$2),0)),"No Data")</f>
        <v>P-S2_Onsite</v>
      </c>
      <c r="AD57" s="133">
        <f>VLOOKUP($Q57,'Written Exam Marks'!$H:$Q,10,FALSE)</f>
        <v>11</v>
      </c>
      <c r="AE57" s="133">
        <f>VLOOKUP($Q57,'Written Exam Marks'!$H:$Q,9,FALSE)</f>
        <v>40</v>
      </c>
      <c r="AF57" s="13" t="str">
        <f t="shared" si="15"/>
        <v>Present</v>
      </c>
      <c r="AG57" s="13" t="str">
        <f t="shared" si="16"/>
        <v>P-S2_Onsite</v>
      </c>
      <c r="AH57" s="29" t="s">
        <v>5</v>
      </c>
      <c r="AI57" s="29">
        <v>11</v>
      </c>
      <c r="AJ57" s="29">
        <v>9.3333333330000006</v>
      </c>
      <c r="AK57" s="29">
        <v>10</v>
      </c>
      <c r="AL57" s="29">
        <v>10</v>
      </c>
      <c r="AM57" s="29">
        <v>40.333333332999999</v>
      </c>
      <c r="AN57" s="131">
        <v>60</v>
      </c>
      <c r="AO57" s="36" t="s">
        <v>7179</v>
      </c>
      <c r="AP57" s="116" t="s">
        <v>1050</v>
      </c>
      <c r="AQ57" s="116" t="str">
        <f t="shared" si="17"/>
        <v>2025EB1100054-BDSDF108</v>
      </c>
      <c r="AR57" s="25" t="str">
        <f t="shared" si="18"/>
        <v>0 missed</v>
      </c>
      <c r="AS57" s="25" t="str">
        <f t="shared" si="19"/>
        <v>1 missed</v>
      </c>
      <c r="AT57" s="25">
        <f t="shared" si="20"/>
        <v>3</v>
      </c>
      <c r="AU57" s="25">
        <f t="shared" si="21"/>
        <v>1</v>
      </c>
      <c r="AV57" s="10">
        <f t="shared" si="22"/>
        <v>1</v>
      </c>
      <c r="AW57" s="10">
        <f t="shared" si="23"/>
        <v>0.5</v>
      </c>
      <c r="AX57" s="25" t="str">
        <f t="shared" si="24"/>
        <v>1 missed</v>
      </c>
      <c r="AY57" s="25">
        <f t="shared" si="25"/>
        <v>4</v>
      </c>
      <c r="AZ57" s="10">
        <f t="shared" si="26"/>
        <v>0.8</v>
      </c>
      <c r="BA57" s="10" t="str">
        <f t="shared" si="27"/>
        <v>Q-3 A-1 || Q Total-3, A Total-2</v>
      </c>
      <c r="BB57" s="10" t="str" cm="1">
        <f t="array" ref="BB57">IFERROR(INDEX('Attendance-Slot-1'!$Q$2:$Q$1112,MATCH(1,('Attendance-Slot-1'!$A$2:$A$1112=$C57)*('Attendance-Slot-1'!$G$2:$G$1112=BB$2),0)),"No Data")</f>
        <v>No Data</v>
      </c>
      <c r="BC57" s="10" t="str" cm="1">
        <f t="array" ref="BC57">IFERROR(INDEX('Attendance-Slot-2'!$Q$2:$Q$2595,MATCH(1,('Attendance-Slot-2'!$A$2:$A$2595=$C57)*('Attendance-Slot-2'!$G$2:$G$2595=BB$2),0)),"No Data")</f>
        <v>No Data</v>
      </c>
      <c r="BD57" s="136" t="e">
        <f>VLOOKUP($AQ57,'Written Exam Marks'!$H:$Q,10,FALSE)</f>
        <v>#N/A</v>
      </c>
      <c r="BE57" s="136" t="e">
        <f>VLOOKUP($AQ57,'Written Exam Marks'!$H:$Q,9,FALSE)</f>
        <v>#N/A</v>
      </c>
      <c r="BF57" s="10" t="str">
        <f t="shared" si="28"/>
        <v>No Data</v>
      </c>
      <c r="BG57" s="10" t="str">
        <f t="shared" si="29"/>
        <v>No Data</v>
      </c>
      <c r="BH57" s="129">
        <v>10</v>
      </c>
      <c r="BI57" s="129">
        <v>13.5</v>
      </c>
      <c r="BJ57" s="129">
        <v>15</v>
      </c>
      <c r="BK57" s="129">
        <v>18</v>
      </c>
      <c r="BL57" s="144">
        <v>56.5</v>
      </c>
      <c r="BM57" s="24">
        <v>60</v>
      </c>
      <c r="BN57" s="24" t="s">
        <v>1004</v>
      </c>
      <c r="BO57" s="118" t="s">
        <v>1063</v>
      </c>
      <c r="BP57" s="118" t="str">
        <f t="shared" si="1"/>
        <v>2025EB1100054-BDSDF114</v>
      </c>
      <c r="BQ57" s="24" t="str">
        <f t="shared" si="30"/>
        <v>0 missed</v>
      </c>
      <c r="BR57" s="24" t="str">
        <f t="shared" si="31"/>
        <v>0 missed</v>
      </c>
      <c r="BS57" s="24">
        <f t="shared" si="32"/>
        <v>3</v>
      </c>
      <c r="BT57" s="24">
        <f t="shared" si="33"/>
        <v>1</v>
      </c>
      <c r="BU57" s="14">
        <f t="shared" si="34"/>
        <v>1</v>
      </c>
      <c r="BV57" s="14">
        <f t="shared" si="35"/>
        <v>1</v>
      </c>
      <c r="BW57" s="24" t="str">
        <f t="shared" si="36"/>
        <v>0 missed</v>
      </c>
      <c r="BX57" s="24">
        <f t="shared" si="37"/>
        <v>4</v>
      </c>
      <c r="BY57" s="14">
        <f t="shared" si="38"/>
        <v>1</v>
      </c>
      <c r="BZ57" s="14" t="str">
        <f t="shared" si="39"/>
        <v>Q-3 A-1 || Q Total-3, A Total-1</v>
      </c>
      <c r="CA57" s="14" t="str" cm="1">
        <f t="array" ref="CA57">IFERROR(INDEX('Attendance-Slot-1'!$Q$2:$Q$1112,MATCH(1,('Attendance-Slot-1'!$A$2:$A$1112=$C57)*('Attendance-Slot-1'!$G$2:$G$1112=CA$2),0)),"No Data")</f>
        <v>No Data</v>
      </c>
      <c r="CB57" s="14" t="str" cm="1">
        <f t="array" ref="CB57">IFERROR(INDEX('Attendance-Slot-2'!$Q$2:$Q$2595,MATCH(1,('Attendance-Slot-2'!$A$2:$A$2595=$C57)*('Attendance-Slot-2'!$G$2:$G$2595=CA$2),0)),"No Data")</f>
        <v>P-S2_Onsite</v>
      </c>
      <c r="CC57" s="138">
        <f>VLOOKUP($BP57,'Written Exam Marks'!$H:$Q,10,FALSE)</f>
        <v>25.5</v>
      </c>
      <c r="CD57" s="138">
        <f>VLOOKUP($BP57,'Written Exam Marks'!$H:$Q,9,FALSE)</f>
        <v>40</v>
      </c>
      <c r="CE57" s="14" t="str">
        <f t="shared" si="40"/>
        <v>Present</v>
      </c>
      <c r="CF57" s="14" t="str">
        <f t="shared" si="41"/>
        <v>P-S2_Onsite</v>
      </c>
      <c r="CG57" s="130">
        <v>4.5</v>
      </c>
      <c r="CH57" s="130">
        <v>5</v>
      </c>
      <c r="CI57" s="130">
        <v>8</v>
      </c>
      <c r="CJ57" s="130">
        <v>8</v>
      </c>
      <c r="CK57" s="130">
        <v>10</v>
      </c>
      <c r="CL57" s="130">
        <v>10</v>
      </c>
      <c r="CM57" s="145">
        <v>45.5</v>
      </c>
      <c r="CN57" s="130">
        <v>50</v>
      </c>
      <c r="CO57" s="27" t="s">
        <v>1005</v>
      </c>
      <c r="CP57" s="119" t="s">
        <v>1044</v>
      </c>
      <c r="CQ57" s="119" t="str">
        <f t="shared" si="2"/>
        <v>2025EB1100054-BDSDF112</v>
      </c>
      <c r="CR57" s="27" t="str">
        <f t="shared" si="42"/>
        <v>0 missed</v>
      </c>
      <c r="CS57" s="27" t="str">
        <f t="shared" si="43"/>
        <v>0 missed</v>
      </c>
      <c r="CT57" s="27">
        <f t="shared" si="44"/>
        <v>2</v>
      </c>
      <c r="CU57" s="27">
        <f t="shared" si="45"/>
        <v>2</v>
      </c>
      <c r="CV57" s="15">
        <f t="shared" si="46"/>
        <v>1</v>
      </c>
      <c r="CW57" s="15">
        <f t="shared" si="47"/>
        <v>1</v>
      </c>
      <c r="CX57" s="27" t="str">
        <f t="shared" si="48"/>
        <v>0 missed</v>
      </c>
      <c r="CY57" s="27">
        <f t="shared" si="49"/>
        <v>4</v>
      </c>
      <c r="CZ57" s="15">
        <f t="shared" si="50"/>
        <v>1</v>
      </c>
      <c r="DA57" s="15" t="str">
        <f t="shared" si="51"/>
        <v>Q-2 A-2 || Q Total-2, A Total-2</v>
      </c>
      <c r="DB57" s="15" t="str" cm="1">
        <f t="array" ref="DB57">IFERROR(INDEX('Attendance-Slot-1'!$Q$2:$Q$1112,MATCH(1,('Attendance-Slot-1'!$A$2:$A$1112=$C57)*('Attendance-Slot-1'!$G$2:$G$1112=DB$2),0)),"No Data")</f>
        <v>P-S1_Onsite</v>
      </c>
      <c r="DC57" s="15" t="str" cm="1">
        <f t="array" ref="DC57">IFERROR(INDEX('Attendance-Slot-2'!$Q$2:$Q$2595,MATCH(1,('Attendance-Slot-2'!$A$2:$A$2595=$C57)*('Attendance-Slot-2'!$G$2:$G$2595=DB$2),0)),"No Data")</f>
        <v>No Data</v>
      </c>
      <c r="DD57" s="139">
        <f>VLOOKUP($CQ57,'Written Exam Marks'!$H:$Q,10,FALSE)</f>
        <v>25.5</v>
      </c>
      <c r="DE57" s="139">
        <f>VLOOKUP($CQ57,'Written Exam Marks'!$H:$Q,9,FALSE)</f>
        <v>50</v>
      </c>
      <c r="DF57" s="15" t="str">
        <f t="shared" si="52"/>
        <v>Present</v>
      </c>
      <c r="DG57" s="15" t="str">
        <f t="shared" si="53"/>
        <v>P-S1_Onsite</v>
      </c>
      <c r="DH57" s="139">
        <v>85</v>
      </c>
      <c r="DI57" s="139">
        <v>85</v>
      </c>
      <c r="DJ57" s="139">
        <v>100</v>
      </c>
      <c r="DK57" s="3" t="str">
        <f t="shared" si="3"/>
        <v>P-1, A-0, No Data-3</v>
      </c>
      <c r="DL57" s="3" t="str">
        <f t="shared" si="4"/>
        <v>P-2, A-0, No Data-2</v>
      </c>
      <c r="DM57" s="1" t="str">
        <f t="shared" si="54"/>
        <v>P-S2_Onsite</v>
      </c>
      <c r="DN57" s="1" t="str">
        <f t="shared" si="55"/>
        <v>P-S1_Onsite</v>
      </c>
      <c r="DO57" s="1" t="str">
        <f t="shared" si="56"/>
        <v>No Data</v>
      </c>
      <c r="DP57" s="1" t="str">
        <f t="shared" si="57"/>
        <v>P-S2_Onsite</v>
      </c>
      <c r="DQ57" s="1" t="str">
        <f t="shared" si="58"/>
        <v>P-3, A-0, No Data-1</v>
      </c>
      <c r="DR57" s="39">
        <f t="shared" si="59"/>
        <v>0</v>
      </c>
      <c r="DS57" s="34" t="s">
        <v>7217</v>
      </c>
      <c r="DT57" s="39" t="s">
        <v>7363</v>
      </c>
      <c r="DU57" s="30" t="s">
        <v>165</v>
      </c>
      <c r="DV57" s="30"/>
    </row>
    <row r="58" spans="1:126" x14ac:dyDescent="0.25">
      <c r="A58" s="1">
        <v>55</v>
      </c>
      <c r="B58" s="1" t="s">
        <v>1000</v>
      </c>
      <c r="C58" s="1" t="s">
        <v>168</v>
      </c>
      <c r="D58" s="1" t="s">
        <v>169</v>
      </c>
      <c r="E58" s="1" t="s">
        <v>170</v>
      </c>
      <c r="F58" s="1" t="s">
        <v>7201</v>
      </c>
      <c r="G58" s="1" t="s">
        <v>1169</v>
      </c>
      <c r="H58" s="143">
        <v>8</v>
      </c>
      <c r="I58" s="143">
        <v>7.2</v>
      </c>
      <c r="J58" s="143">
        <v>5.6</v>
      </c>
      <c r="K58" s="143">
        <v>7.2</v>
      </c>
      <c r="L58" s="132">
        <v>28</v>
      </c>
      <c r="M58" s="132">
        <v>56</v>
      </c>
      <c r="N58" s="26">
        <v>60</v>
      </c>
      <c r="O58" s="26" t="s">
        <v>997</v>
      </c>
      <c r="P58" s="120" t="s">
        <v>1034</v>
      </c>
      <c r="Q58" s="13" t="str">
        <f t="shared" si="5"/>
        <v>2025EB1100055-BDSDF113</v>
      </c>
      <c r="R58" s="26" t="str">
        <f t="shared" si="6"/>
        <v>0 missed</v>
      </c>
      <c r="S58" s="26" t="str">
        <f t="shared" si="0"/>
        <v>0 missed</v>
      </c>
      <c r="T58" s="26">
        <f t="shared" si="7"/>
        <v>4</v>
      </c>
      <c r="U58" s="26">
        <f t="shared" si="8"/>
        <v>1</v>
      </c>
      <c r="V58" s="13">
        <f t="shared" si="9"/>
        <v>1</v>
      </c>
      <c r="W58" s="13">
        <f t="shared" si="10"/>
        <v>1</v>
      </c>
      <c r="X58" s="26" t="str">
        <f t="shared" si="11"/>
        <v>0 missed</v>
      </c>
      <c r="Y58" s="26">
        <f t="shared" si="12"/>
        <v>5</v>
      </c>
      <c r="Z58" s="13">
        <f t="shared" si="13"/>
        <v>1</v>
      </c>
      <c r="AA58" s="15" t="str">
        <f t="shared" si="14"/>
        <v>Q-4 A-1 || Q Total-4, A Total-1</v>
      </c>
      <c r="AB58" s="13" t="str" cm="1">
        <f t="array" ref="AB58">IFERROR(INDEX('Attendance-Slot-1'!$Q$2:$Q$1112,MATCH(1,('Attendance-Slot-1'!$A$2:$A$1112=$C58)*('Attendance-Slot-1'!$G$2:$G$1112=AB$2),0)),"No Data")</f>
        <v>No Data</v>
      </c>
      <c r="AC58" s="13" t="str" cm="1">
        <f t="array" ref="AC58">IFERROR(INDEX('Attendance-Slot-2'!$Q$2:$Q$2595,MATCH(1,('Attendance-Slot-2'!$A$2:$A$2595=$C58)*('Attendance-Slot-2'!$G$2:$G$2595=AB$2),0)),"No Data")</f>
        <v>P-S2_Onsite</v>
      </c>
      <c r="AD58" s="133">
        <f>VLOOKUP($Q58,'Written Exam Marks'!$H:$Q,10,FALSE)</f>
        <v>19</v>
      </c>
      <c r="AE58" s="133">
        <f>VLOOKUP($Q58,'Written Exam Marks'!$H:$Q,9,FALSE)</f>
        <v>40</v>
      </c>
      <c r="AF58" s="13" t="str">
        <f t="shared" si="15"/>
        <v>Present</v>
      </c>
      <c r="AG58" s="13" t="str">
        <f t="shared" si="16"/>
        <v>P-S2_Onsite</v>
      </c>
      <c r="AH58" s="29">
        <v>9</v>
      </c>
      <c r="AI58" s="29">
        <v>12</v>
      </c>
      <c r="AJ58" s="29">
        <v>8</v>
      </c>
      <c r="AK58" s="29">
        <v>8</v>
      </c>
      <c r="AL58" s="29">
        <v>10</v>
      </c>
      <c r="AM58" s="29">
        <v>47</v>
      </c>
      <c r="AN58" s="131">
        <v>60</v>
      </c>
      <c r="AO58" s="36" t="s">
        <v>7179</v>
      </c>
      <c r="AP58" s="116" t="s">
        <v>1050</v>
      </c>
      <c r="AQ58" s="116" t="str">
        <f t="shared" si="17"/>
        <v>2025EB1100055-BDSDF108</v>
      </c>
      <c r="AR58" s="25" t="str">
        <f t="shared" si="18"/>
        <v>0 missed</v>
      </c>
      <c r="AS58" s="25" t="str">
        <f t="shared" si="19"/>
        <v>0 missed</v>
      </c>
      <c r="AT58" s="25">
        <f t="shared" si="20"/>
        <v>3</v>
      </c>
      <c r="AU58" s="25">
        <f t="shared" si="21"/>
        <v>2</v>
      </c>
      <c r="AV58" s="10">
        <f t="shared" si="22"/>
        <v>1</v>
      </c>
      <c r="AW58" s="10">
        <f t="shared" si="23"/>
        <v>1</v>
      </c>
      <c r="AX58" s="25" t="str">
        <f t="shared" si="24"/>
        <v>0 missed</v>
      </c>
      <c r="AY58" s="25">
        <f t="shared" si="25"/>
        <v>5</v>
      </c>
      <c r="AZ58" s="10">
        <f t="shared" si="26"/>
        <v>1</v>
      </c>
      <c r="BA58" s="10" t="str">
        <f t="shared" si="27"/>
        <v>Q-3 A-2 || Q Total-3, A Total-2</v>
      </c>
      <c r="BB58" s="10" t="str" cm="1">
        <f t="array" ref="BB58">IFERROR(INDEX('Attendance-Slot-1'!$Q$2:$Q$1112,MATCH(1,('Attendance-Slot-1'!$A$2:$A$1112=$C58)*('Attendance-Slot-1'!$G$2:$G$1112=BB$2),0)),"No Data")</f>
        <v>No Data</v>
      </c>
      <c r="BC58" s="10" t="str" cm="1">
        <f t="array" ref="BC58">IFERROR(INDEX('Attendance-Slot-2'!$Q$2:$Q$2595,MATCH(1,('Attendance-Slot-2'!$A$2:$A$2595=$C58)*('Attendance-Slot-2'!$G$2:$G$2595=BB$2),0)),"No Data")</f>
        <v>P-S2_Onsite</v>
      </c>
      <c r="BD58" s="136">
        <f>VLOOKUP($AQ58,'Written Exam Marks'!$H:$Q,10,FALSE)</f>
        <v>12</v>
      </c>
      <c r="BE58" s="136">
        <f>VLOOKUP($AQ58,'Written Exam Marks'!$H:$Q,9,FALSE)</f>
        <v>40</v>
      </c>
      <c r="BF58" s="10" t="str">
        <f t="shared" si="28"/>
        <v>Present</v>
      </c>
      <c r="BG58" s="10" t="str">
        <f t="shared" si="29"/>
        <v>P-S2_Onsite</v>
      </c>
      <c r="BH58" s="129">
        <v>10</v>
      </c>
      <c r="BI58" s="129">
        <v>13.5</v>
      </c>
      <c r="BJ58" s="129" t="s">
        <v>5</v>
      </c>
      <c r="BK58" s="129">
        <v>19</v>
      </c>
      <c r="BL58" s="144">
        <v>42.5</v>
      </c>
      <c r="BM58" s="24">
        <v>60</v>
      </c>
      <c r="BN58" s="24" t="s">
        <v>1004</v>
      </c>
      <c r="BO58" s="118" t="s">
        <v>1063</v>
      </c>
      <c r="BP58" s="118" t="str">
        <f t="shared" si="1"/>
        <v>2025EB1100055-BDSDF114</v>
      </c>
      <c r="BQ58" s="24" t="str">
        <f t="shared" si="30"/>
        <v>1 missed</v>
      </c>
      <c r="BR58" s="24" t="str">
        <f t="shared" si="31"/>
        <v>0 missed</v>
      </c>
      <c r="BS58" s="24">
        <f t="shared" si="32"/>
        <v>2</v>
      </c>
      <c r="BT58" s="24">
        <f t="shared" si="33"/>
        <v>1</v>
      </c>
      <c r="BU58" s="14">
        <f t="shared" si="34"/>
        <v>0.66666666666666663</v>
      </c>
      <c r="BV58" s="14">
        <f t="shared" si="35"/>
        <v>1</v>
      </c>
      <c r="BW58" s="24" t="str">
        <f t="shared" si="36"/>
        <v>1 missed</v>
      </c>
      <c r="BX58" s="24">
        <f t="shared" si="37"/>
        <v>3</v>
      </c>
      <c r="BY58" s="14">
        <f t="shared" si="38"/>
        <v>0.75</v>
      </c>
      <c r="BZ58" s="14" t="str">
        <f t="shared" si="39"/>
        <v>Q-2 A-1 || Q Total-3, A Total-1</v>
      </c>
      <c r="CA58" s="14" t="str" cm="1">
        <f t="array" ref="CA58">IFERROR(INDEX('Attendance-Slot-1'!$Q$2:$Q$1112,MATCH(1,('Attendance-Slot-1'!$A$2:$A$1112=$C58)*('Attendance-Slot-1'!$G$2:$G$1112=CA$2),0)),"No Data")</f>
        <v>No Data</v>
      </c>
      <c r="CB58" s="14" t="str" cm="1">
        <f t="array" ref="CB58">IFERROR(INDEX('Attendance-Slot-2'!$Q$2:$Q$2595,MATCH(1,('Attendance-Slot-2'!$A$2:$A$2595=$C58)*('Attendance-Slot-2'!$G$2:$G$2595=CA$2),0)),"No Data")</f>
        <v>P-S2_Onsite</v>
      </c>
      <c r="CC58" s="138">
        <f>VLOOKUP($BP58,'Written Exam Marks'!$H:$Q,10,FALSE)</f>
        <v>11</v>
      </c>
      <c r="CD58" s="138">
        <f>VLOOKUP($BP58,'Written Exam Marks'!$H:$Q,9,FALSE)</f>
        <v>40</v>
      </c>
      <c r="CE58" s="14" t="str">
        <f t="shared" si="40"/>
        <v>Present</v>
      </c>
      <c r="CF58" s="14" t="str">
        <f t="shared" si="41"/>
        <v>P-S2_Onsite</v>
      </c>
      <c r="CG58" s="130">
        <v>5</v>
      </c>
      <c r="CH58" s="130">
        <v>4</v>
      </c>
      <c r="CI58" s="130">
        <v>5.5</v>
      </c>
      <c r="CJ58" s="130">
        <v>6.5</v>
      </c>
      <c r="CK58" s="130">
        <v>10</v>
      </c>
      <c r="CL58" s="130">
        <v>10</v>
      </c>
      <c r="CM58" s="145">
        <v>41</v>
      </c>
      <c r="CN58" s="130">
        <v>50</v>
      </c>
      <c r="CO58" s="27" t="s">
        <v>1005</v>
      </c>
      <c r="CP58" s="119" t="s">
        <v>1044</v>
      </c>
      <c r="CQ58" s="119" t="str">
        <f t="shared" si="2"/>
        <v>2025EB1100055-BDSDF112</v>
      </c>
      <c r="CR58" s="27" t="str">
        <f t="shared" si="42"/>
        <v>0 missed</v>
      </c>
      <c r="CS58" s="27" t="str">
        <f t="shared" si="43"/>
        <v>0 missed</v>
      </c>
      <c r="CT58" s="27">
        <f t="shared" si="44"/>
        <v>2</v>
      </c>
      <c r="CU58" s="27">
        <f t="shared" si="45"/>
        <v>2</v>
      </c>
      <c r="CV58" s="15">
        <f t="shared" si="46"/>
        <v>1</v>
      </c>
      <c r="CW58" s="15">
        <f t="shared" si="47"/>
        <v>1</v>
      </c>
      <c r="CX58" s="27" t="str">
        <f t="shared" si="48"/>
        <v>0 missed</v>
      </c>
      <c r="CY58" s="27">
        <f t="shared" si="49"/>
        <v>4</v>
      </c>
      <c r="CZ58" s="15">
        <f t="shared" si="50"/>
        <v>1</v>
      </c>
      <c r="DA58" s="15" t="str">
        <f t="shared" si="51"/>
        <v>Q-2 A-2 || Q Total-2, A Total-2</v>
      </c>
      <c r="DB58" s="15" t="str" cm="1">
        <f t="array" ref="DB58">IFERROR(INDEX('Attendance-Slot-1'!$Q$2:$Q$1112,MATCH(1,('Attendance-Slot-1'!$A$2:$A$1112=$C58)*('Attendance-Slot-1'!$G$2:$G$1112=DB$2),0)),"No Data")</f>
        <v>P-S1_Onsite</v>
      </c>
      <c r="DC58" s="15" t="str" cm="1">
        <f t="array" ref="DC58">IFERROR(INDEX('Attendance-Slot-2'!$Q$2:$Q$2595,MATCH(1,('Attendance-Slot-2'!$A$2:$A$2595=$C58)*('Attendance-Slot-2'!$G$2:$G$2595=DB$2),0)),"No Data")</f>
        <v>No Data</v>
      </c>
      <c r="DD58" s="139">
        <f>VLOOKUP($CQ58,'Written Exam Marks'!$H:$Q,10,FALSE)</f>
        <v>17.5</v>
      </c>
      <c r="DE58" s="139">
        <f>VLOOKUP($CQ58,'Written Exam Marks'!$H:$Q,9,FALSE)</f>
        <v>50</v>
      </c>
      <c r="DF58" s="15" t="str">
        <f t="shared" si="52"/>
        <v>Present</v>
      </c>
      <c r="DG58" s="15" t="str">
        <f t="shared" si="53"/>
        <v>P-S1_Onsite</v>
      </c>
      <c r="DH58" s="139">
        <v>90</v>
      </c>
      <c r="DI58" s="139">
        <v>90</v>
      </c>
      <c r="DJ58" s="139">
        <v>100</v>
      </c>
      <c r="DK58" s="3" t="str">
        <f t="shared" si="3"/>
        <v>P-1, A-0, No Data-3</v>
      </c>
      <c r="DL58" s="3" t="str">
        <f t="shared" si="4"/>
        <v>P-3, A-0, No Data-1</v>
      </c>
      <c r="DM58" s="1" t="str">
        <f t="shared" si="54"/>
        <v>P-S2_Onsite</v>
      </c>
      <c r="DN58" s="1" t="str">
        <f t="shared" si="55"/>
        <v>P-S1_Onsite</v>
      </c>
      <c r="DO58" s="1" t="str">
        <f t="shared" si="56"/>
        <v>P-S2_Onsite</v>
      </c>
      <c r="DP58" s="1" t="str">
        <f t="shared" si="57"/>
        <v>P-S2_Onsite</v>
      </c>
      <c r="DQ58" s="1" t="str">
        <f t="shared" si="58"/>
        <v>P-4, A-0, No Data-0</v>
      </c>
      <c r="DR58" s="39">
        <f t="shared" si="59"/>
        <v>0</v>
      </c>
      <c r="DS58" s="34" t="s">
        <v>7217</v>
      </c>
      <c r="DT58" s="39" t="s">
        <v>7363</v>
      </c>
      <c r="DU58" s="30" t="s">
        <v>168</v>
      </c>
      <c r="DV58" s="30"/>
    </row>
    <row r="59" spans="1:126" x14ac:dyDescent="0.25">
      <c r="A59" s="1">
        <v>56</v>
      </c>
      <c r="B59" s="1" t="s">
        <v>1000</v>
      </c>
      <c r="C59" s="1" t="s">
        <v>171</v>
      </c>
      <c r="D59" s="1" t="s">
        <v>172</v>
      </c>
      <c r="E59" s="1" t="s">
        <v>173</v>
      </c>
      <c r="F59" s="1" t="s">
        <v>7201</v>
      </c>
      <c r="G59" s="1" t="s">
        <v>1171</v>
      </c>
      <c r="H59" s="143">
        <v>6.4</v>
      </c>
      <c r="I59" s="143">
        <v>7.2</v>
      </c>
      <c r="J59" s="143">
        <v>7.2</v>
      </c>
      <c r="K59" s="143">
        <v>8</v>
      </c>
      <c r="L59" s="132">
        <v>28</v>
      </c>
      <c r="M59" s="132">
        <v>56.8</v>
      </c>
      <c r="N59" s="26">
        <v>60</v>
      </c>
      <c r="O59" s="26" t="s">
        <v>997</v>
      </c>
      <c r="P59" s="120" t="s">
        <v>1034</v>
      </c>
      <c r="Q59" s="13" t="str">
        <f t="shared" si="5"/>
        <v>2025EB1100056-BDSDF113</v>
      </c>
      <c r="R59" s="26" t="str">
        <f t="shared" si="6"/>
        <v>0 missed</v>
      </c>
      <c r="S59" s="26" t="str">
        <f t="shared" si="0"/>
        <v>0 missed</v>
      </c>
      <c r="T59" s="26">
        <f t="shared" si="7"/>
        <v>4</v>
      </c>
      <c r="U59" s="26">
        <f t="shared" si="8"/>
        <v>1</v>
      </c>
      <c r="V59" s="13">
        <f t="shared" si="9"/>
        <v>1</v>
      </c>
      <c r="W59" s="13">
        <f t="shared" si="10"/>
        <v>1</v>
      </c>
      <c r="X59" s="26" t="str">
        <f t="shared" si="11"/>
        <v>0 missed</v>
      </c>
      <c r="Y59" s="26">
        <f t="shared" si="12"/>
        <v>5</v>
      </c>
      <c r="Z59" s="13">
        <f t="shared" si="13"/>
        <v>1</v>
      </c>
      <c r="AA59" s="15" t="str">
        <f t="shared" si="14"/>
        <v>Q-4 A-1 || Q Total-4, A Total-1</v>
      </c>
      <c r="AB59" s="13" t="str" cm="1">
        <f t="array" ref="AB59">IFERROR(INDEX('Attendance-Slot-1'!$Q$2:$Q$1112,MATCH(1,('Attendance-Slot-1'!$A$2:$A$1112=$C59)*('Attendance-Slot-1'!$G$2:$G$1112=AB$2),0)),"No Data")</f>
        <v>P-S1_Onsite</v>
      </c>
      <c r="AC59" s="13" t="str" cm="1">
        <f t="array" ref="AC59">IFERROR(INDEX('Attendance-Slot-2'!$Q$2:$Q$2595,MATCH(1,('Attendance-Slot-2'!$A$2:$A$2595=$C59)*('Attendance-Slot-2'!$G$2:$G$2595=AB$2),0)),"No Data")</f>
        <v>No Data</v>
      </c>
      <c r="AD59" s="133">
        <f>VLOOKUP($Q59,'Written Exam Marks'!$H:$Q,10,FALSE)</f>
        <v>4</v>
      </c>
      <c r="AE59" s="133">
        <f>VLOOKUP($Q59,'Written Exam Marks'!$H:$Q,9,FALSE)</f>
        <v>40</v>
      </c>
      <c r="AF59" s="13" t="str">
        <f t="shared" si="15"/>
        <v>Present</v>
      </c>
      <c r="AG59" s="13" t="str">
        <f t="shared" si="16"/>
        <v>P-S1_Onsite</v>
      </c>
      <c r="AH59" s="29">
        <v>14</v>
      </c>
      <c r="AI59" s="29">
        <v>13</v>
      </c>
      <c r="AJ59" s="29">
        <v>9.3333333330000006</v>
      </c>
      <c r="AK59" s="29">
        <v>10</v>
      </c>
      <c r="AL59" s="29">
        <v>10</v>
      </c>
      <c r="AM59" s="29">
        <v>56.333333332999999</v>
      </c>
      <c r="AN59" s="131">
        <v>60</v>
      </c>
      <c r="AO59" s="36" t="s">
        <v>7179</v>
      </c>
      <c r="AP59" s="116" t="s">
        <v>1050</v>
      </c>
      <c r="AQ59" s="116" t="str">
        <f t="shared" si="17"/>
        <v>2025EB1100056-BDSDF108</v>
      </c>
      <c r="AR59" s="25" t="str">
        <f t="shared" si="18"/>
        <v>0 missed</v>
      </c>
      <c r="AS59" s="25" t="str">
        <f t="shared" si="19"/>
        <v>0 missed</v>
      </c>
      <c r="AT59" s="25">
        <f t="shared" si="20"/>
        <v>3</v>
      </c>
      <c r="AU59" s="25">
        <f t="shared" si="21"/>
        <v>2</v>
      </c>
      <c r="AV59" s="10">
        <f t="shared" si="22"/>
        <v>1</v>
      </c>
      <c r="AW59" s="10">
        <f t="shared" si="23"/>
        <v>1</v>
      </c>
      <c r="AX59" s="25" t="str">
        <f t="shared" si="24"/>
        <v>0 missed</v>
      </c>
      <c r="AY59" s="25">
        <f t="shared" si="25"/>
        <v>5</v>
      </c>
      <c r="AZ59" s="10">
        <f t="shared" si="26"/>
        <v>1</v>
      </c>
      <c r="BA59" s="10" t="str">
        <f t="shared" si="27"/>
        <v>Q-3 A-2 || Q Total-3, A Total-2</v>
      </c>
      <c r="BB59" s="10" t="str" cm="1">
        <f t="array" ref="BB59">IFERROR(INDEX('Attendance-Slot-1'!$Q$2:$Q$1112,MATCH(1,('Attendance-Slot-1'!$A$2:$A$1112=$C59)*('Attendance-Slot-1'!$G$2:$G$1112=BB$2),0)),"No Data")</f>
        <v>No Data</v>
      </c>
      <c r="BC59" s="10" t="str" cm="1">
        <f t="array" ref="BC59">IFERROR(INDEX('Attendance-Slot-2'!$Q$2:$Q$2595,MATCH(1,('Attendance-Slot-2'!$A$2:$A$2595=$C59)*('Attendance-Slot-2'!$G$2:$G$2595=BB$2),0)),"No Data")</f>
        <v>P-S2_Onsite</v>
      </c>
      <c r="BD59" s="136">
        <f>VLOOKUP($AQ59,'Written Exam Marks'!$H:$Q,10,FALSE)</f>
        <v>5.5</v>
      </c>
      <c r="BE59" s="136">
        <f>VLOOKUP($AQ59,'Written Exam Marks'!$H:$Q,9,FALSE)</f>
        <v>40</v>
      </c>
      <c r="BF59" s="10" t="str">
        <f t="shared" si="28"/>
        <v>Present</v>
      </c>
      <c r="BG59" s="10" t="str">
        <f t="shared" si="29"/>
        <v>P-S2_Onsite</v>
      </c>
      <c r="BH59" s="129">
        <v>9</v>
      </c>
      <c r="BI59" s="129">
        <v>9</v>
      </c>
      <c r="BJ59" s="129">
        <v>15</v>
      </c>
      <c r="BK59" s="129">
        <v>19.75</v>
      </c>
      <c r="BL59" s="144">
        <v>52.75</v>
      </c>
      <c r="BM59" s="24">
        <v>60</v>
      </c>
      <c r="BN59" s="24" t="s">
        <v>1004</v>
      </c>
      <c r="BO59" s="118" t="s">
        <v>1063</v>
      </c>
      <c r="BP59" s="118" t="str">
        <f t="shared" si="1"/>
        <v>2025EB1100056-BDSDF114</v>
      </c>
      <c r="BQ59" s="24" t="str">
        <f t="shared" si="30"/>
        <v>0 missed</v>
      </c>
      <c r="BR59" s="24" t="str">
        <f t="shared" si="31"/>
        <v>0 missed</v>
      </c>
      <c r="BS59" s="24">
        <f t="shared" si="32"/>
        <v>3</v>
      </c>
      <c r="BT59" s="24">
        <f t="shared" si="33"/>
        <v>1</v>
      </c>
      <c r="BU59" s="14">
        <f t="shared" si="34"/>
        <v>1</v>
      </c>
      <c r="BV59" s="14">
        <f t="shared" si="35"/>
        <v>1</v>
      </c>
      <c r="BW59" s="24" t="str">
        <f t="shared" si="36"/>
        <v>0 missed</v>
      </c>
      <c r="BX59" s="24">
        <f t="shared" si="37"/>
        <v>4</v>
      </c>
      <c r="BY59" s="14">
        <f t="shared" si="38"/>
        <v>1</v>
      </c>
      <c r="BZ59" s="14" t="str">
        <f t="shared" si="39"/>
        <v>Q-3 A-1 || Q Total-3, A Total-1</v>
      </c>
      <c r="CA59" s="14" t="str" cm="1">
        <f t="array" ref="CA59">IFERROR(INDEX('Attendance-Slot-1'!$Q$2:$Q$1112,MATCH(1,('Attendance-Slot-1'!$A$2:$A$1112=$C59)*('Attendance-Slot-1'!$G$2:$G$1112=CA$2),0)),"No Data")</f>
        <v>P-S1_Onsite</v>
      </c>
      <c r="CB59" s="14" t="str" cm="1">
        <f t="array" ref="CB59">IFERROR(INDEX('Attendance-Slot-2'!$Q$2:$Q$2595,MATCH(1,('Attendance-Slot-2'!$A$2:$A$2595=$C59)*('Attendance-Slot-2'!$G$2:$G$2595=CA$2),0)),"No Data")</f>
        <v>No Data</v>
      </c>
      <c r="CC59" s="138">
        <f>VLOOKUP($BP59,'Written Exam Marks'!$H:$Q,10,FALSE)</f>
        <v>3.25</v>
      </c>
      <c r="CD59" s="138">
        <f>VLOOKUP($BP59,'Written Exam Marks'!$H:$Q,9,FALSE)</f>
        <v>40</v>
      </c>
      <c r="CE59" s="14" t="str">
        <f t="shared" si="40"/>
        <v>Present</v>
      </c>
      <c r="CF59" s="14" t="str">
        <f t="shared" si="41"/>
        <v>P-S1_Onsite</v>
      </c>
      <c r="CG59" s="130">
        <v>4.5</v>
      </c>
      <c r="CH59" s="130">
        <v>4</v>
      </c>
      <c r="CI59" s="130">
        <v>7.5</v>
      </c>
      <c r="CJ59" s="130">
        <v>9.5</v>
      </c>
      <c r="CK59" s="130">
        <v>10</v>
      </c>
      <c r="CL59" s="130">
        <v>10</v>
      </c>
      <c r="CM59" s="145">
        <v>45.5</v>
      </c>
      <c r="CN59" s="130">
        <v>50</v>
      </c>
      <c r="CO59" s="27" t="s">
        <v>1005</v>
      </c>
      <c r="CP59" s="119" t="s">
        <v>1044</v>
      </c>
      <c r="CQ59" s="119" t="str">
        <f t="shared" si="2"/>
        <v>2025EB1100056-BDSDF112</v>
      </c>
      <c r="CR59" s="27" t="str">
        <f t="shared" si="42"/>
        <v>0 missed</v>
      </c>
      <c r="CS59" s="27" t="str">
        <f t="shared" si="43"/>
        <v>0 missed</v>
      </c>
      <c r="CT59" s="27">
        <f t="shared" si="44"/>
        <v>2</v>
      </c>
      <c r="CU59" s="27">
        <f t="shared" si="45"/>
        <v>2</v>
      </c>
      <c r="CV59" s="15">
        <f t="shared" si="46"/>
        <v>1</v>
      </c>
      <c r="CW59" s="15">
        <f t="shared" si="47"/>
        <v>1</v>
      </c>
      <c r="CX59" s="27" t="str">
        <f t="shared" si="48"/>
        <v>0 missed</v>
      </c>
      <c r="CY59" s="27">
        <f t="shared" si="49"/>
        <v>4</v>
      </c>
      <c r="CZ59" s="15">
        <f t="shared" si="50"/>
        <v>1</v>
      </c>
      <c r="DA59" s="15" t="str">
        <f t="shared" si="51"/>
        <v>Q-2 A-2 || Q Total-2, A Total-2</v>
      </c>
      <c r="DB59" s="15" t="str" cm="1">
        <f t="array" ref="DB59">IFERROR(INDEX('Attendance-Slot-1'!$Q$2:$Q$1112,MATCH(1,('Attendance-Slot-1'!$A$2:$A$1112=$C59)*('Attendance-Slot-1'!$G$2:$G$1112=DB$2),0)),"No Data")</f>
        <v>No Data</v>
      </c>
      <c r="DC59" s="15" t="str" cm="1">
        <f t="array" ref="DC59">IFERROR(INDEX('Attendance-Slot-2'!$Q$2:$Q$2595,MATCH(1,('Attendance-Slot-2'!$A$2:$A$2595=$C59)*('Attendance-Slot-2'!$G$2:$G$2595=DB$2),0)),"No Data")</f>
        <v>P-S2_Onsite</v>
      </c>
      <c r="DD59" s="139">
        <f>VLOOKUP($CQ59,'Written Exam Marks'!$H:$Q,10,FALSE)</f>
        <v>27</v>
      </c>
      <c r="DE59" s="139">
        <f>VLOOKUP($CQ59,'Written Exam Marks'!$H:$Q,9,FALSE)</f>
        <v>50</v>
      </c>
      <c r="DF59" s="15" t="str">
        <f t="shared" si="52"/>
        <v>Present</v>
      </c>
      <c r="DG59" s="15" t="str">
        <f t="shared" si="53"/>
        <v>P-S2_Onsite</v>
      </c>
      <c r="DH59" s="139">
        <v>95</v>
      </c>
      <c r="DI59" s="139">
        <v>95</v>
      </c>
      <c r="DJ59" s="139">
        <v>100</v>
      </c>
      <c r="DK59" s="3" t="str">
        <f t="shared" si="3"/>
        <v>P-2, A-0, No Data-2</v>
      </c>
      <c r="DL59" s="3" t="str">
        <f t="shared" si="4"/>
        <v>P-2, A-0, No Data-2</v>
      </c>
      <c r="DM59" s="1" t="str">
        <f t="shared" si="54"/>
        <v>P-S1_Onsite</v>
      </c>
      <c r="DN59" s="1" t="str">
        <f t="shared" si="55"/>
        <v>P-S2_Onsite</v>
      </c>
      <c r="DO59" s="1" t="str">
        <f t="shared" si="56"/>
        <v>P-S2_Onsite</v>
      </c>
      <c r="DP59" s="1" t="str">
        <f t="shared" si="57"/>
        <v>P-S1_Onsite</v>
      </c>
      <c r="DQ59" s="1" t="str">
        <f t="shared" si="58"/>
        <v>P-4, A-0, No Data-0</v>
      </c>
      <c r="DR59" s="39">
        <f t="shared" si="59"/>
        <v>1</v>
      </c>
      <c r="DS59" s="34" t="s">
        <v>7217</v>
      </c>
      <c r="DT59" s="39" t="s">
        <v>7363</v>
      </c>
      <c r="DU59" s="30" t="s">
        <v>171</v>
      </c>
      <c r="DV59" s="30"/>
    </row>
    <row r="60" spans="1:126" x14ac:dyDescent="0.25">
      <c r="A60" s="1">
        <v>57</v>
      </c>
      <c r="B60" s="1" t="s">
        <v>1000</v>
      </c>
      <c r="C60" s="1" t="s">
        <v>174</v>
      </c>
      <c r="D60" s="1" t="s">
        <v>175</v>
      </c>
      <c r="E60" s="1" t="s">
        <v>176</v>
      </c>
      <c r="F60" s="1" t="s">
        <v>7202</v>
      </c>
      <c r="G60" s="1" t="s">
        <v>3518</v>
      </c>
      <c r="H60" s="143">
        <v>8</v>
      </c>
      <c r="I60" s="143">
        <v>7.2</v>
      </c>
      <c r="J60" s="143">
        <v>8</v>
      </c>
      <c r="K60" s="143">
        <v>8</v>
      </c>
      <c r="L60" s="132">
        <v>28</v>
      </c>
      <c r="M60" s="132">
        <v>59.2</v>
      </c>
      <c r="N60" s="26">
        <v>60</v>
      </c>
      <c r="O60" s="26" t="s">
        <v>997</v>
      </c>
      <c r="P60" s="120" t="s">
        <v>1034</v>
      </c>
      <c r="Q60" s="13" t="str">
        <f t="shared" si="5"/>
        <v>2025EB1100057-BDSDF113</v>
      </c>
      <c r="R60" s="26" t="str">
        <f t="shared" si="6"/>
        <v>0 missed</v>
      </c>
      <c r="S60" s="26" t="str">
        <f t="shared" si="0"/>
        <v>0 missed</v>
      </c>
      <c r="T60" s="26">
        <f t="shared" si="7"/>
        <v>4</v>
      </c>
      <c r="U60" s="26">
        <f t="shared" si="8"/>
        <v>1</v>
      </c>
      <c r="V60" s="13">
        <f t="shared" si="9"/>
        <v>1</v>
      </c>
      <c r="W60" s="13">
        <f t="shared" si="10"/>
        <v>1</v>
      </c>
      <c r="X60" s="26" t="str">
        <f t="shared" si="11"/>
        <v>0 missed</v>
      </c>
      <c r="Y60" s="26">
        <f t="shared" si="12"/>
        <v>5</v>
      </c>
      <c r="Z60" s="13">
        <f t="shared" si="13"/>
        <v>1</v>
      </c>
      <c r="AA60" s="15" t="str">
        <f t="shared" si="14"/>
        <v>Q-4 A-1 || Q Total-4, A Total-1</v>
      </c>
      <c r="AB60" s="13" t="str" cm="1">
        <f t="array" ref="AB60">IFERROR(INDEX('Attendance-Slot-1'!$Q$2:$Q$1112,MATCH(1,('Attendance-Slot-1'!$A$2:$A$1112=$C60)*('Attendance-Slot-1'!$G$2:$G$1112=AB$2),0)),"No Data")</f>
        <v>No Data</v>
      </c>
      <c r="AC60" s="13" t="str" cm="1">
        <f t="array" ref="AC60">IFERROR(INDEX('Attendance-Slot-2'!$Q$2:$Q$2595,MATCH(1,('Attendance-Slot-2'!$A$2:$A$2595=$C60)*('Attendance-Slot-2'!$G$2:$G$2595=AB$2),0)),"No Data")</f>
        <v>A-S2_Onsite</v>
      </c>
      <c r="AD60" s="133" t="e">
        <f>VLOOKUP($Q60,'Written Exam Marks'!$H:$Q,10,FALSE)</f>
        <v>#N/A</v>
      </c>
      <c r="AE60" s="133" t="e">
        <f>VLOOKUP($Q60,'Written Exam Marks'!$H:$Q,9,FALSE)</f>
        <v>#N/A</v>
      </c>
      <c r="AF60" s="13" t="str">
        <f t="shared" si="15"/>
        <v>Absent</v>
      </c>
      <c r="AG60" s="13" t="str">
        <f t="shared" si="16"/>
        <v>A-S2_Onsite</v>
      </c>
      <c r="AH60" s="29">
        <v>12.5</v>
      </c>
      <c r="AI60" s="29">
        <v>13</v>
      </c>
      <c r="AJ60" s="29">
        <v>9.3333333330000006</v>
      </c>
      <c r="AK60" s="29">
        <v>9</v>
      </c>
      <c r="AL60" s="29">
        <v>10</v>
      </c>
      <c r="AM60" s="29">
        <v>53.833333332999999</v>
      </c>
      <c r="AN60" s="131">
        <v>60</v>
      </c>
      <c r="AO60" s="36" t="s">
        <v>7179</v>
      </c>
      <c r="AP60" s="116" t="s">
        <v>1050</v>
      </c>
      <c r="AQ60" s="116" t="str">
        <f t="shared" si="17"/>
        <v>2025EB1100057-BDSDF108</v>
      </c>
      <c r="AR60" s="25" t="str">
        <f t="shared" si="18"/>
        <v>0 missed</v>
      </c>
      <c r="AS60" s="25" t="str">
        <f t="shared" si="19"/>
        <v>0 missed</v>
      </c>
      <c r="AT60" s="25">
        <f t="shared" si="20"/>
        <v>3</v>
      </c>
      <c r="AU60" s="25">
        <f t="shared" si="21"/>
        <v>2</v>
      </c>
      <c r="AV60" s="10">
        <f t="shared" si="22"/>
        <v>1</v>
      </c>
      <c r="AW60" s="10">
        <f t="shared" si="23"/>
        <v>1</v>
      </c>
      <c r="AX60" s="25" t="str">
        <f t="shared" si="24"/>
        <v>0 missed</v>
      </c>
      <c r="AY60" s="25">
        <f t="shared" si="25"/>
        <v>5</v>
      </c>
      <c r="AZ60" s="10">
        <f t="shared" si="26"/>
        <v>1</v>
      </c>
      <c r="BA60" s="10" t="str">
        <f t="shared" si="27"/>
        <v>Q-3 A-2 || Q Total-3, A Total-2</v>
      </c>
      <c r="BB60" s="10" t="str" cm="1">
        <f t="array" ref="BB60">IFERROR(INDEX('Attendance-Slot-1'!$Q$2:$Q$1112,MATCH(1,('Attendance-Slot-1'!$A$2:$A$1112=$C60)*('Attendance-Slot-1'!$G$2:$G$1112=BB$2),0)),"No Data")</f>
        <v>No Data</v>
      </c>
      <c r="BC60" s="10" t="str" cm="1">
        <f t="array" ref="BC60">IFERROR(INDEX('Attendance-Slot-2'!$Q$2:$Q$2595,MATCH(1,('Attendance-Slot-2'!$A$2:$A$2595=$C60)*('Attendance-Slot-2'!$G$2:$G$2595=BB$2),0)),"No Data")</f>
        <v>No Data</v>
      </c>
      <c r="BD60" s="136" t="e">
        <f>VLOOKUP($AQ60,'Written Exam Marks'!$H:$Q,10,FALSE)</f>
        <v>#N/A</v>
      </c>
      <c r="BE60" s="136" t="e">
        <f>VLOOKUP($AQ60,'Written Exam Marks'!$H:$Q,9,FALSE)</f>
        <v>#N/A</v>
      </c>
      <c r="BF60" s="10" t="str">
        <f t="shared" si="28"/>
        <v>No Data</v>
      </c>
      <c r="BG60" s="10" t="str">
        <f t="shared" si="29"/>
        <v>No Data</v>
      </c>
      <c r="BH60" s="129">
        <v>10</v>
      </c>
      <c r="BI60" s="129">
        <v>15</v>
      </c>
      <c r="BJ60" s="129">
        <v>15</v>
      </c>
      <c r="BK60" s="129">
        <v>17.5</v>
      </c>
      <c r="BL60" s="144">
        <v>57.5</v>
      </c>
      <c r="BM60" s="24">
        <v>60</v>
      </c>
      <c r="BN60" s="24" t="s">
        <v>1004</v>
      </c>
      <c r="BO60" s="118" t="s">
        <v>1063</v>
      </c>
      <c r="BP60" s="118" t="str">
        <f t="shared" si="1"/>
        <v>2025EB1100057-BDSDF114</v>
      </c>
      <c r="BQ60" s="24" t="str">
        <f t="shared" si="30"/>
        <v>0 missed</v>
      </c>
      <c r="BR60" s="24" t="str">
        <f t="shared" si="31"/>
        <v>0 missed</v>
      </c>
      <c r="BS60" s="24">
        <f t="shared" si="32"/>
        <v>3</v>
      </c>
      <c r="BT60" s="24">
        <f t="shared" si="33"/>
        <v>1</v>
      </c>
      <c r="BU60" s="14">
        <f t="shared" si="34"/>
        <v>1</v>
      </c>
      <c r="BV60" s="14">
        <f t="shared" si="35"/>
        <v>1</v>
      </c>
      <c r="BW60" s="24" t="str">
        <f t="shared" si="36"/>
        <v>0 missed</v>
      </c>
      <c r="BX60" s="24">
        <f t="shared" si="37"/>
        <v>4</v>
      </c>
      <c r="BY60" s="14">
        <f t="shared" si="38"/>
        <v>1</v>
      </c>
      <c r="BZ60" s="14" t="str">
        <f t="shared" si="39"/>
        <v>Q-3 A-1 || Q Total-3, A Total-1</v>
      </c>
      <c r="CA60" s="14" t="str" cm="1">
        <f t="array" ref="CA60">IFERROR(INDEX('Attendance-Slot-1'!$Q$2:$Q$1112,MATCH(1,('Attendance-Slot-1'!$A$2:$A$1112=$C60)*('Attendance-Slot-1'!$G$2:$G$1112=CA$2),0)),"No Data")</f>
        <v>No Data</v>
      </c>
      <c r="CB60" s="14" t="str" cm="1">
        <f t="array" ref="CB60">IFERROR(INDEX('Attendance-Slot-2'!$Q$2:$Q$2595,MATCH(1,('Attendance-Slot-2'!$A$2:$A$2595=$C60)*('Attendance-Slot-2'!$G$2:$G$2595=CA$2),0)),"No Data")</f>
        <v>No Data</v>
      </c>
      <c r="CC60" s="138" t="e">
        <f>VLOOKUP($BP60,'Written Exam Marks'!$H:$Q,10,FALSE)</f>
        <v>#N/A</v>
      </c>
      <c r="CD60" s="138" t="e">
        <f>VLOOKUP($BP60,'Written Exam Marks'!$H:$Q,9,FALSE)</f>
        <v>#N/A</v>
      </c>
      <c r="CE60" s="14" t="str">
        <f t="shared" si="40"/>
        <v>No Data</v>
      </c>
      <c r="CF60" s="14" t="str">
        <f t="shared" si="41"/>
        <v>No Data</v>
      </c>
      <c r="CG60" s="130">
        <v>4.5</v>
      </c>
      <c r="CH60" s="130">
        <v>4</v>
      </c>
      <c r="CI60" s="130">
        <v>9</v>
      </c>
      <c r="CJ60" s="130">
        <v>7</v>
      </c>
      <c r="CK60" s="130">
        <v>10</v>
      </c>
      <c r="CL60" s="130">
        <v>10</v>
      </c>
      <c r="CM60" s="145">
        <v>44.5</v>
      </c>
      <c r="CN60" s="130">
        <v>50</v>
      </c>
      <c r="CO60" s="27" t="s">
        <v>1005</v>
      </c>
      <c r="CP60" s="119" t="s">
        <v>1044</v>
      </c>
      <c r="CQ60" s="119" t="str">
        <f t="shared" si="2"/>
        <v>2025EB1100057-BDSDF112</v>
      </c>
      <c r="CR60" s="27" t="str">
        <f t="shared" si="42"/>
        <v>0 missed</v>
      </c>
      <c r="CS60" s="27" t="str">
        <f t="shared" si="43"/>
        <v>0 missed</v>
      </c>
      <c r="CT60" s="27">
        <f t="shared" si="44"/>
        <v>2</v>
      </c>
      <c r="CU60" s="27">
        <f t="shared" si="45"/>
        <v>2</v>
      </c>
      <c r="CV60" s="15">
        <f t="shared" si="46"/>
        <v>1</v>
      </c>
      <c r="CW60" s="15">
        <f t="shared" si="47"/>
        <v>1</v>
      </c>
      <c r="CX60" s="27" t="str">
        <f t="shared" si="48"/>
        <v>0 missed</v>
      </c>
      <c r="CY60" s="27">
        <f t="shared" si="49"/>
        <v>4</v>
      </c>
      <c r="CZ60" s="15">
        <f t="shared" si="50"/>
        <v>1</v>
      </c>
      <c r="DA60" s="15" t="str">
        <f t="shared" si="51"/>
        <v>Q-2 A-2 || Q Total-2, A Total-2</v>
      </c>
      <c r="DB60" s="15" t="str" cm="1">
        <f t="array" ref="DB60">IFERROR(INDEX('Attendance-Slot-1'!$Q$2:$Q$1112,MATCH(1,('Attendance-Slot-1'!$A$2:$A$1112=$C60)*('Attendance-Slot-1'!$G$2:$G$1112=DB$2),0)),"No Data")</f>
        <v>No Data</v>
      </c>
      <c r="DC60" s="15" t="str" cm="1">
        <f t="array" ref="DC60">IFERROR(INDEX('Attendance-Slot-2'!$Q$2:$Q$2595,MATCH(1,('Attendance-Slot-2'!$A$2:$A$2595=$C60)*('Attendance-Slot-2'!$G$2:$G$2595=DB$2),0)),"No Data")</f>
        <v>P-S2_Onsite</v>
      </c>
      <c r="DD60" s="139">
        <f>VLOOKUP($CQ60,'Written Exam Marks'!$H:$Q,10,FALSE)</f>
        <v>27.5</v>
      </c>
      <c r="DE60" s="139">
        <f>VLOOKUP($CQ60,'Written Exam Marks'!$H:$Q,9,FALSE)</f>
        <v>50</v>
      </c>
      <c r="DF60" s="15" t="str">
        <f t="shared" si="52"/>
        <v>Present</v>
      </c>
      <c r="DG60" s="15" t="str">
        <f t="shared" si="53"/>
        <v>P-S2_Onsite</v>
      </c>
      <c r="DH60" s="139">
        <v>95</v>
      </c>
      <c r="DI60" s="139">
        <v>95</v>
      </c>
      <c r="DJ60" s="139">
        <v>100</v>
      </c>
      <c r="DK60" s="3" t="str">
        <f t="shared" si="3"/>
        <v>P-0, A-0, No Data-4</v>
      </c>
      <c r="DL60" s="3" t="str">
        <f t="shared" si="4"/>
        <v>P-1, A-1, No Data-2</v>
      </c>
      <c r="DM60" s="1" t="str">
        <f t="shared" si="54"/>
        <v>A-S2_Onsite</v>
      </c>
      <c r="DN60" s="1" t="str">
        <f t="shared" si="55"/>
        <v>P-S2_Onsite</v>
      </c>
      <c r="DO60" s="1" t="str">
        <f t="shared" si="56"/>
        <v>No Data</v>
      </c>
      <c r="DP60" s="1" t="str">
        <f t="shared" si="57"/>
        <v>No Data</v>
      </c>
      <c r="DQ60" s="1" t="str">
        <f t="shared" si="58"/>
        <v>P-1, A-1, No Data-2</v>
      </c>
      <c r="DR60" s="39">
        <f t="shared" si="59"/>
        <v>1</v>
      </c>
      <c r="DS60" s="34" t="s">
        <v>7217</v>
      </c>
      <c r="DT60" s="39" t="s">
        <v>7363</v>
      </c>
      <c r="DU60" s="30" t="s">
        <v>174</v>
      </c>
      <c r="DV60" s="30"/>
    </row>
    <row r="61" spans="1:126" x14ac:dyDescent="0.25">
      <c r="A61" s="1">
        <v>58</v>
      </c>
      <c r="B61" s="1" t="s">
        <v>1000</v>
      </c>
      <c r="C61" s="1" t="s">
        <v>177</v>
      </c>
      <c r="D61" s="1" t="s">
        <v>178</v>
      </c>
      <c r="E61" s="1" t="s">
        <v>179</v>
      </c>
      <c r="F61" s="1" t="s">
        <v>7201</v>
      </c>
      <c r="G61" s="1" t="s">
        <v>1174</v>
      </c>
      <c r="H61" s="143">
        <v>6.4</v>
      </c>
      <c r="I61" s="143">
        <v>7.2</v>
      </c>
      <c r="J61" s="143" t="s">
        <v>5</v>
      </c>
      <c r="K61" s="143">
        <v>8</v>
      </c>
      <c r="L61" s="132">
        <v>28</v>
      </c>
      <c r="M61" s="132">
        <v>49.6</v>
      </c>
      <c r="N61" s="26">
        <v>60</v>
      </c>
      <c r="O61" s="26" t="s">
        <v>997</v>
      </c>
      <c r="P61" s="120" t="s">
        <v>1034</v>
      </c>
      <c r="Q61" s="13" t="str">
        <f t="shared" si="5"/>
        <v>2025EB1100058-BDSDF113</v>
      </c>
      <c r="R61" s="26" t="str">
        <f t="shared" si="6"/>
        <v>1 missed</v>
      </c>
      <c r="S61" s="26" t="str">
        <f t="shared" si="0"/>
        <v>0 missed</v>
      </c>
      <c r="T61" s="26">
        <f t="shared" si="7"/>
        <v>3</v>
      </c>
      <c r="U61" s="26">
        <f t="shared" si="8"/>
        <v>1</v>
      </c>
      <c r="V61" s="13">
        <f t="shared" si="9"/>
        <v>0.75</v>
      </c>
      <c r="W61" s="13">
        <f t="shared" si="10"/>
        <v>1</v>
      </c>
      <c r="X61" s="26" t="str">
        <f t="shared" si="11"/>
        <v>1 missed</v>
      </c>
      <c r="Y61" s="26">
        <f t="shared" si="12"/>
        <v>4</v>
      </c>
      <c r="Z61" s="13">
        <f t="shared" si="13"/>
        <v>0.8</v>
      </c>
      <c r="AA61" s="15" t="str">
        <f t="shared" si="14"/>
        <v>Q-3 A-1 || Q Total-4, A Total-1</v>
      </c>
      <c r="AB61" s="13" t="str" cm="1">
        <f t="array" ref="AB61">IFERROR(INDEX('Attendance-Slot-1'!$Q$2:$Q$1112,MATCH(1,('Attendance-Slot-1'!$A$2:$A$1112=$C61)*('Attendance-Slot-1'!$G$2:$G$1112=AB$2),0)),"No Data")</f>
        <v>No Data</v>
      </c>
      <c r="AC61" s="13" t="str" cm="1">
        <f t="array" ref="AC61">IFERROR(INDEX('Attendance-Slot-2'!$Q$2:$Q$2595,MATCH(1,('Attendance-Slot-2'!$A$2:$A$2595=$C61)*('Attendance-Slot-2'!$G$2:$G$2595=AB$2),0)),"No Data")</f>
        <v>P-S2_Onsite</v>
      </c>
      <c r="AD61" s="133">
        <f>VLOOKUP($Q61,'Written Exam Marks'!$H:$Q,10,FALSE)</f>
        <v>24</v>
      </c>
      <c r="AE61" s="133">
        <f>VLOOKUP($Q61,'Written Exam Marks'!$H:$Q,9,FALSE)</f>
        <v>40</v>
      </c>
      <c r="AF61" s="13" t="str">
        <f t="shared" si="15"/>
        <v>Present</v>
      </c>
      <c r="AG61" s="13" t="str">
        <f t="shared" si="16"/>
        <v>P-S2_Onsite</v>
      </c>
      <c r="AH61" s="29" t="s">
        <v>5</v>
      </c>
      <c r="AI61" s="29">
        <v>11.5</v>
      </c>
      <c r="AJ61" s="29" t="s">
        <v>5</v>
      </c>
      <c r="AK61" s="29">
        <v>10</v>
      </c>
      <c r="AL61" s="29">
        <v>10</v>
      </c>
      <c r="AM61" s="29">
        <v>31.5</v>
      </c>
      <c r="AN61" s="131">
        <v>60</v>
      </c>
      <c r="AO61" s="36" t="s">
        <v>7179</v>
      </c>
      <c r="AP61" s="116" t="s">
        <v>1050</v>
      </c>
      <c r="AQ61" s="116" t="str">
        <f t="shared" si="17"/>
        <v>2025EB1100058-BDSDF108</v>
      </c>
      <c r="AR61" s="25" t="str">
        <f t="shared" si="18"/>
        <v>1 missed</v>
      </c>
      <c r="AS61" s="25" t="str">
        <f t="shared" si="19"/>
        <v>1 missed</v>
      </c>
      <c r="AT61" s="25">
        <f t="shared" si="20"/>
        <v>2</v>
      </c>
      <c r="AU61" s="25">
        <f t="shared" si="21"/>
        <v>1</v>
      </c>
      <c r="AV61" s="10">
        <f t="shared" si="22"/>
        <v>0.66666666666666663</v>
      </c>
      <c r="AW61" s="10">
        <f t="shared" si="23"/>
        <v>0.5</v>
      </c>
      <c r="AX61" s="25" t="str">
        <f t="shared" si="24"/>
        <v>2 missed</v>
      </c>
      <c r="AY61" s="25">
        <f t="shared" si="25"/>
        <v>3</v>
      </c>
      <c r="AZ61" s="10">
        <f t="shared" si="26"/>
        <v>0.6</v>
      </c>
      <c r="BA61" s="10" t="str">
        <f t="shared" si="27"/>
        <v>Q-2 A-1 || Q Total-3, A Total-2</v>
      </c>
      <c r="BB61" s="10" t="str" cm="1">
        <f t="array" ref="BB61">IFERROR(INDEX('Attendance-Slot-1'!$Q$2:$Q$1112,MATCH(1,('Attendance-Slot-1'!$A$2:$A$1112=$C61)*('Attendance-Slot-1'!$G$2:$G$1112=BB$2),0)),"No Data")</f>
        <v>No Data</v>
      </c>
      <c r="BC61" s="10" t="str" cm="1">
        <f t="array" ref="BC61">IFERROR(INDEX('Attendance-Slot-2'!$Q$2:$Q$2595,MATCH(1,('Attendance-Slot-2'!$A$2:$A$2595=$C61)*('Attendance-Slot-2'!$G$2:$G$2595=BB$2),0)),"No Data")</f>
        <v>P-S2_Onsite</v>
      </c>
      <c r="BD61" s="136">
        <f>VLOOKUP($AQ61,'Written Exam Marks'!$H:$Q,10,FALSE)</f>
        <v>14.5</v>
      </c>
      <c r="BE61" s="136">
        <f>VLOOKUP($AQ61,'Written Exam Marks'!$H:$Q,9,FALSE)</f>
        <v>40</v>
      </c>
      <c r="BF61" s="10" t="str">
        <f t="shared" si="28"/>
        <v>Present</v>
      </c>
      <c r="BG61" s="10" t="str">
        <f t="shared" si="29"/>
        <v>P-S2_Onsite</v>
      </c>
      <c r="BH61" s="129">
        <v>9</v>
      </c>
      <c r="BI61" s="129">
        <v>15</v>
      </c>
      <c r="BJ61" s="129">
        <v>15</v>
      </c>
      <c r="BK61" s="129">
        <v>19</v>
      </c>
      <c r="BL61" s="144">
        <v>58</v>
      </c>
      <c r="BM61" s="24">
        <v>60</v>
      </c>
      <c r="BN61" s="24" t="s">
        <v>1004</v>
      </c>
      <c r="BO61" s="118" t="s">
        <v>1063</v>
      </c>
      <c r="BP61" s="118" t="str">
        <f t="shared" si="1"/>
        <v>2025EB1100058-BDSDF114</v>
      </c>
      <c r="BQ61" s="24" t="str">
        <f t="shared" si="30"/>
        <v>0 missed</v>
      </c>
      <c r="BR61" s="24" t="str">
        <f t="shared" si="31"/>
        <v>0 missed</v>
      </c>
      <c r="BS61" s="24">
        <f t="shared" si="32"/>
        <v>3</v>
      </c>
      <c r="BT61" s="24">
        <f t="shared" si="33"/>
        <v>1</v>
      </c>
      <c r="BU61" s="14">
        <f t="shared" si="34"/>
        <v>1</v>
      </c>
      <c r="BV61" s="14">
        <f t="shared" si="35"/>
        <v>1</v>
      </c>
      <c r="BW61" s="24" t="str">
        <f t="shared" si="36"/>
        <v>0 missed</v>
      </c>
      <c r="BX61" s="24">
        <f t="shared" si="37"/>
        <v>4</v>
      </c>
      <c r="BY61" s="14">
        <f t="shared" si="38"/>
        <v>1</v>
      </c>
      <c r="BZ61" s="14" t="str">
        <f t="shared" si="39"/>
        <v>Q-3 A-1 || Q Total-3, A Total-1</v>
      </c>
      <c r="CA61" s="14" t="str" cm="1">
        <f t="array" ref="CA61">IFERROR(INDEX('Attendance-Slot-1'!$Q$2:$Q$1112,MATCH(1,('Attendance-Slot-1'!$A$2:$A$1112=$C61)*('Attendance-Slot-1'!$G$2:$G$1112=CA$2),0)),"No Data")</f>
        <v>P-S1_Onsite</v>
      </c>
      <c r="CB61" s="14" t="str" cm="1">
        <f t="array" ref="CB61">IFERROR(INDEX('Attendance-Slot-2'!$Q$2:$Q$2595,MATCH(1,('Attendance-Slot-2'!$A$2:$A$2595=$C61)*('Attendance-Slot-2'!$G$2:$G$2595=CA$2),0)),"No Data")</f>
        <v>No Data</v>
      </c>
      <c r="CC61" s="138">
        <f>VLOOKUP($BP61,'Written Exam Marks'!$H:$Q,10,FALSE)</f>
        <v>23.5</v>
      </c>
      <c r="CD61" s="138">
        <f>VLOOKUP($BP61,'Written Exam Marks'!$H:$Q,9,FALSE)</f>
        <v>40</v>
      </c>
      <c r="CE61" s="14" t="str">
        <f t="shared" si="40"/>
        <v>Present</v>
      </c>
      <c r="CF61" s="14" t="str">
        <f t="shared" si="41"/>
        <v>P-S1_Onsite</v>
      </c>
      <c r="CG61" s="130">
        <v>4.5</v>
      </c>
      <c r="CH61" s="130">
        <v>5</v>
      </c>
      <c r="CI61" s="130" t="s">
        <v>5</v>
      </c>
      <c r="CJ61" s="130">
        <v>8</v>
      </c>
      <c r="CK61" s="130">
        <v>10</v>
      </c>
      <c r="CL61" s="130">
        <v>10</v>
      </c>
      <c r="CM61" s="145">
        <v>37.5</v>
      </c>
      <c r="CN61" s="130">
        <v>50</v>
      </c>
      <c r="CO61" s="27" t="s">
        <v>1005</v>
      </c>
      <c r="CP61" s="119" t="s">
        <v>1044</v>
      </c>
      <c r="CQ61" s="119" t="str">
        <f t="shared" si="2"/>
        <v>2025EB1100058-BDSDF112</v>
      </c>
      <c r="CR61" s="27" t="str">
        <f t="shared" si="42"/>
        <v>0 missed</v>
      </c>
      <c r="CS61" s="27" t="str">
        <f t="shared" si="43"/>
        <v>1 missed</v>
      </c>
      <c r="CT61" s="27">
        <f t="shared" si="44"/>
        <v>2</v>
      </c>
      <c r="CU61" s="27">
        <f t="shared" si="45"/>
        <v>1</v>
      </c>
      <c r="CV61" s="15">
        <f t="shared" si="46"/>
        <v>1</v>
      </c>
      <c r="CW61" s="15">
        <f t="shared" si="47"/>
        <v>0.5</v>
      </c>
      <c r="CX61" s="27" t="str">
        <f t="shared" si="48"/>
        <v>1 missed</v>
      </c>
      <c r="CY61" s="27">
        <f t="shared" si="49"/>
        <v>3</v>
      </c>
      <c r="CZ61" s="15">
        <f t="shared" si="50"/>
        <v>0.75</v>
      </c>
      <c r="DA61" s="15" t="str">
        <f t="shared" si="51"/>
        <v>Q-2 A-1 || Q Total-2, A Total-2</v>
      </c>
      <c r="DB61" s="15" t="str" cm="1">
        <f t="array" ref="DB61">IFERROR(INDEX('Attendance-Slot-1'!$Q$2:$Q$1112,MATCH(1,('Attendance-Slot-1'!$A$2:$A$1112=$C61)*('Attendance-Slot-1'!$G$2:$G$1112=DB$2),0)),"No Data")</f>
        <v>P-S1_Onsite</v>
      </c>
      <c r="DC61" s="15" t="str" cm="1">
        <f t="array" ref="DC61">IFERROR(INDEX('Attendance-Slot-2'!$Q$2:$Q$2595,MATCH(1,('Attendance-Slot-2'!$A$2:$A$2595=$C61)*('Attendance-Slot-2'!$G$2:$G$2595=DB$2),0)),"No Data")</f>
        <v>No Data</v>
      </c>
      <c r="DD61" s="139">
        <f>VLOOKUP($CQ61,'Written Exam Marks'!$H:$Q,10,FALSE)</f>
        <v>21.5</v>
      </c>
      <c r="DE61" s="139">
        <f>VLOOKUP($CQ61,'Written Exam Marks'!$H:$Q,9,FALSE)</f>
        <v>50</v>
      </c>
      <c r="DF61" s="15" t="str">
        <f t="shared" si="52"/>
        <v>Present</v>
      </c>
      <c r="DG61" s="15" t="str">
        <f t="shared" si="53"/>
        <v>P-S1_Onsite</v>
      </c>
      <c r="DH61" s="139">
        <v>85</v>
      </c>
      <c r="DI61" s="139">
        <v>85</v>
      </c>
      <c r="DJ61" s="139">
        <v>100</v>
      </c>
      <c r="DK61" s="3" t="str">
        <f t="shared" si="3"/>
        <v>P-2, A-0, No Data-2</v>
      </c>
      <c r="DL61" s="3" t="str">
        <f t="shared" si="4"/>
        <v>P-2, A-0, No Data-2</v>
      </c>
      <c r="DM61" s="1" t="str">
        <f t="shared" si="54"/>
        <v>P-S2_Onsite</v>
      </c>
      <c r="DN61" s="1" t="str">
        <f t="shared" si="55"/>
        <v>P-S1_Onsite</v>
      </c>
      <c r="DO61" s="1" t="str">
        <f t="shared" si="56"/>
        <v>P-S2_Onsite</v>
      </c>
      <c r="DP61" s="1" t="str">
        <f t="shared" si="57"/>
        <v>P-S1_Onsite</v>
      </c>
      <c r="DQ61" s="1" t="str">
        <f t="shared" si="58"/>
        <v>P-4, A-0, No Data-0</v>
      </c>
      <c r="DR61" s="39">
        <f t="shared" si="59"/>
        <v>0</v>
      </c>
      <c r="DS61" s="34" t="s">
        <v>7217</v>
      </c>
      <c r="DT61" s="39" t="s">
        <v>7363</v>
      </c>
      <c r="DU61" s="30" t="s">
        <v>177</v>
      </c>
      <c r="DV61" s="30"/>
    </row>
    <row r="62" spans="1:126" x14ac:dyDescent="0.25">
      <c r="A62" s="1">
        <v>59</v>
      </c>
      <c r="B62" s="1" t="s">
        <v>1000</v>
      </c>
      <c r="C62" s="1" t="s">
        <v>180</v>
      </c>
      <c r="D62" s="1" t="s">
        <v>181</v>
      </c>
      <c r="E62" s="1" t="s">
        <v>182</v>
      </c>
      <c r="F62" s="1" t="s">
        <v>7202</v>
      </c>
      <c r="G62" s="1" t="s">
        <v>1177</v>
      </c>
      <c r="H62" s="143">
        <v>7.2</v>
      </c>
      <c r="I62" s="143">
        <v>4.8</v>
      </c>
      <c r="J62" s="143">
        <v>6.4</v>
      </c>
      <c r="K62" s="143">
        <v>6.4</v>
      </c>
      <c r="L62" s="132">
        <v>28</v>
      </c>
      <c r="M62" s="132">
        <v>52.8</v>
      </c>
      <c r="N62" s="26">
        <v>60</v>
      </c>
      <c r="O62" s="26" t="s">
        <v>997</v>
      </c>
      <c r="P62" s="120" t="s">
        <v>1034</v>
      </c>
      <c r="Q62" s="13" t="str">
        <f t="shared" si="5"/>
        <v>2025EB1100059-BDSDF113</v>
      </c>
      <c r="R62" s="26" t="str">
        <f t="shared" si="6"/>
        <v>0 missed</v>
      </c>
      <c r="S62" s="26" t="str">
        <f t="shared" si="0"/>
        <v>0 missed</v>
      </c>
      <c r="T62" s="26">
        <f t="shared" si="7"/>
        <v>4</v>
      </c>
      <c r="U62" s="26">
        <f t="shared" si="8"/>
        <v>1</v>
      </c>
      <c r="V62" s="13">
        <f t="shared" si="9"/>
        <v>1</v>
      </c>
      <c r="W62" s="13">
        <f t="shared" si="10"/>
        <v>1</v>
      </c>
      <c r="X62" s="26" t="str">
        <f t="shared" si="11"/>
        <v>0 missed</v>
      </c>
      <c r="Y62" s="26">
        <f t="shared" si="12"/>
        <v>5</v>
      </c>
      <c r="Z62" s="13">
        <f t="shared" si="13"/>
        <v>1</v>
      </c>
      <c r="AA62" s="15" t="str">
        <f t="shared" si="14"/>
        <v>Q-4 A-1 || Q Total-4, A Total-1</v>
      </c>
      <c r="AB62" s="13" t="str" cm="1">
        <f t="array" ref="AB62">IFERROR(INDEX('Attendance-Slot-1'!$Q$2:$Q$1112,MATCH(1,('Attendance-Slot-1'!$A$2:$A$1112=$C62)*('Attendance-Slot-1'!$G$2:$G$1112=AB$2),0)),"No Data")</f>
        <v>P-S1_Onsite</v>
      </c>
      <c r="AC62" s="13" t="str" cm="1">
        <f t="array" ref="AC62">IFERROR(INDEX('Attendance-Slot-2'!$Q$2:$Q$2595,MATCH(1,('Attendance-Slot-2'!$A$2:$A$2595=$C62)*('Attendance-Slot-2'!$G$2:$G$2595=AB$2),0)),"No Data")</f>
        <v>No Data</v>
      </c>
      <c r="AD62" s="133">
        <f>VLOOKUP($Q62,'Written Exam Marks'!$H:$Q,10,FALSE)</f>
        <v>16</v>
      </c>
      <c r="AE62" s="133">
        <f>VLOOKUP($Q62,'Written Exam Marks'!$H:$Q,9,FALSE)</f>
        <v>40</v>
      </c>
      <c r="AF62" s="13" t="str">
        <f t="shared" si="15"/>
        <v>Present</v>
      </c>
      <c r="AG62" s="13" t="str">
        <f t="shared" si="16"/>
        <v>P-S1_Onsite</v>
      </c>
      <c r="AH62" s="29">
        <v>15</v>
      </c>
      <c r="AI62" s="29">
        <v>12.5</v>
      </c>
      <c r="AJ62" s="29">
        <v>8.6666666669999994</v>
      </c>
      <c r="AK62" s="29">
        <v>8</v>
      </c>
      <c r="AL62" s="29">
        <v>10</v>
      </c>
      <c r="AM62" s="29">
        <v>54.166666667000001</v>
      </c>
      <c r="AN62" s="131">
        <v>60</v>
      </c>
      <c r="AO62" s="36" t="s">
        <v>7179</v>
      </c>
      <c r="AP62" s="116" t="s">
        <v>1050</v>
      </c>
      <c r="AQ62" s="116" t="str">
        <f t="shared" si="17"/>
        <v>2025EB1100059-BDSDF108</v>
      </c>
      <c r="AR62" s="25" t="str">
        <f t="shared" si="18"/>
        <v>0 missed</v>
      </c>
      <c r="AS62" s="25" t="str">
        <f t="shared" si="19"/>
        <v>0 missed</v>
      </c>
      <c r="AT62" s="25">
        <f t="shared" si="20"/>
        <v>3</v>
      </c>
      <c r="AU62" s="25">
        <f t="shared" si="21"/>
        <v>2</v>
      </c>
      <c r="AV62" s="10">
        <f t="shared" si="22"/>
        <v>1</v>
      </c>
      <c r="AW62" s="10">
        <f t="shared" si="23"/>
        <v>1</v>
      </c>
      <c r="AX62" s="25" t="str">
        <f t="shared" si="24"/>
        <v>0 missed</v>
      </c>
      <c r="AY62" s="25">
        <f t="shared" si="25"/>
        <v>5</v>
      </c>
      <c r="AZ62" s="10">
        <f t="shared" si="26"/>
        <v>1</v>
      </c>
      <c r="BA62" s="10" t="str">
        <f t="shared" si="27"/>
        <v>Q-3 A-2 || Q Total-3, A Total-2</v>
      </c>
      <c r="BB62" s="10" t="str" cm="1">
        <f t="array" ref="BB62">IFERROR(INDEX('Attendance-Slot-1'!$Q$2:$Q$1112,MATCH(1,('Attendance-Slot-1'!$A$2:$A$1112=$C62)*('Attendance-Slot-1'!$G$2:$G$1112=BB$2),0)),"No Data")</f>
        <v>P-S1_Onsite</v>
      </c>
      <c r="BC62" s="10" t="str" cm="1">
        <f t="array" ref="BC62">IFERROR(INDEX('Attendance-Slot-2'!$Q$2:$Q$2595,MATCH(1,('Attendance-Slot-2'!$A$2:$A$2595=$C62)*('Attendance-Slot-2'!$G$2:$G$2595=BB$2),0)),"No Data")</f>
        <v>No Data</v>
      </c>
      <c r="BD62" s="136">
        <f>VLOOKUP($AQ62,'Written Exam Marks'!$H:$Q,10,FALSE)</f>
        <v>8.25</v>
      </c>
      <c r="BE62" s="136">
        <f>VLOOKUP($AQ62,'Written Exam Marks'!$H:$Q,9,FALSE)</f>
        <v>40</v>
      </c>
      <c r="BF62" s="10" t="str">
        <f t="shared" si="28"/>
        <v>Present</v>
      </c>
      <c r="BG62" s="10" t="str">
        <f t="shared" si="29"/>
        <v>P-S1_Onsite</v>
      </c>
      <c r="BH62" s="129">
        <v>10</v>
      </c>
      <c r="BI62" s="129">
        <v>15</v>
      </c>
      <c r="BJ62" s="129">
        <v>13.5</v>
      </c>
      <c r="BK62" s="129">
        <v>19.5</v>
      </c>
      <c r="BL62" s="144">
        <v>58</v>
      </c>
      <c r="BM62" s="24">
        <v>60</v>
      </c>
      <c r="BN62" s="24" t="s">
        <v>1004</v>
      </c>
      <c r="BO62" s="118" t="s">
        <v>1063</v>
      </c>
      <c r="BP62" s="118" t="str">
        <f t="shared" si="1"/>
        <v>2025EB1100059-BDSDF114</v>
      </c>
      <c r="BQ62" s="24" t="str">
        <f t="shared" si="30"/>
        <v>0 missed</v>
      </c>
      <c r="BR62" s="24" t="str">
        <f t="shared" si="31"/>
        <v>0 missed</v>
      </c>
      <c r="BS62" s="24">
        <f t="shared" si="32"/>
        <v>3</v>
      </c>
      <c r="BT62" s="24">
        <f t="shared" si="33"/>
        <v>1</v>
      </c>
      <c r="BU62" s="14">
        <f t="shared" si="34"/>
        <v>1</v>
      </c>
      <c r="BV62" s="14">
        <f t="shared" si="35"/>
        <v>1</v>
      </c>
      <c r="BW62" s="24" t="str">
        <f t="shared" si="36"/>
        <v>0 missed</v>
      </c>
      <c r="BX62" s="24">
        <f t="shared" si="37"/>
        <v>4</v>
      </c>
      <c r="BY62" s="14">
        <f t="shared" si="38"/>
        <v>1</v>
      </c>
      <c r="BZ62" s="14" t="str">
        <f t="shared" si="39"/>
        <v>Q-3 A-1 || Q Total-3, A Total-1</v>
      </c>
      <c r="CA62" s="14" t="str" cm="1">
        <f t="array" ref="CA62">IFERROR(INDEX('Attendance-Slot-1'!$Q$2:$Q$1112,MATCH(1,('Attendance-Slot-1'!$A$2:$A$1112=$C62)*('Attendance-Slot-1'!$G$2:$G$1112=CA$2),0)),"No Data")</f>
        <v>P-S1_Onsite</v>
      </c>
      <c r="CB62" s="14" t="str" cm="1">
        <f t="array" ref="CB62">IFERROR(INDEX('Attendance-Slot-2'!$Q$2:$Q$2595,MATCH(1,('Attendance-Slot-2'!$A$2:$A$2595=$C62)*('Attendance-Slot-2'!$G$2:$G$2595=CA$2),0)),"No Data")</f>
        <v>No Data</v>
      </c>
      <c r="CC62" s="138">
        <f>VLOOKUP($BP62,'Written Exam Marks'!$H:$Q,10,FALSE)</f>
        <v>8.5</v>
      </c>
      <c r="CD62" s="138">
        <f>VLOOKUP($BP62,'Written Exam Marks'!$H:$Q,9,FALSE)</f>
        <v>40</v>
      </c>
      <c r="CE62" s="14" t="str">
        <f t="shared" si="40"/>
        <v>Present</v>
      </c>
      <c r="CF62" s="14" t="str">
        <f t="shared" si="41"/>
        <v>P-S1_Onsite</v>
      </c>
      <c r="CG62" s="130">
        <v>5</v>
      </c>
      <c r="CH62" s="130">
        <v>3.5</v>
      </c>
      <c r="CI62" s="130">
        <v>6.5</v>
      </c>
      <c r="CJ62" s="130">
        <v>7</v>
      </c>
      <c r="CK62" s="130">
        <v>10</v>
      </c>
      <c r="CL62" s="130">
        <v>10</v>
      </c>
      <c r="CM62" s="145">
        <v>42</v>
      </c>
      <c r="CN62" s="130">
        <v>50</v>
      </c>
      <c r="CO62" s="27" t="s">
        <v>1005</v>
      </c>
      <c r="CP62" s="119" t="s">
        <v>1044</v>
      </c>
      <c r="CQ62" s="119" t="str">
        <f t="shared" si="2"/>
        <v>2025EB1100059-BDSDF112</v>
      </c>
      <c r="CR62" s="27" t="str">
        <f t="shared" si="42"/>
        <v>0 missed</v>
      </c>
      <c r="CS62" s="27" t="str">
        <f t="shared" si="43"/>
        <v>0 missed</v>
      </c>
      <c r="CT62" s="27">
        <f t="shared" si="44"/>
        <v>2</v>
      </c>
      <c r="CU62" s="27">
        <f t="shared" si="45"/>
        <v>2</v>
      </c>
      <c r="CV62" s="15">
        <f t="shared" si="46"/>
        <v>1</v>
      </c>
      <c r="CW62" s="15">
        <f t="shared" si="47"/>
        <v>1</v>
      </c>
      <c r="CX62" s="27" t="str">
        <f t="shared" si="48"/>
        <v>0 missed</v>
      </c>
      <c r="CY62" s="27">
        <f t="shared" si="49"/>
        <v>4</v>
      </c>
      <c r="CZ62" s="15">
        <f t="shared" si="50"/>
        <v>1</v>
      </c>
      <c r="DA62" s="15" t="str">
        <f t="shared" si="51"/>
        <v>Q-2 A-2 || Q Total-2, A Total-2</v>
      </c>
      <c r="DB62" s="15" t="str" cm="1">
        <f t="array" ref="DB62">IFERROR(INDEX('Attendance-Slot-1'!$Q$2:$Q$1112,MATCH(1,('Attendance-Slot-1'!$A$2:$A$1112=$C62)*('Attendance-Slot-1'!$G$2:$G$1112=DB$2),0)),"No Data")</f>
        <v>P-S1_Onsite</v>
      </c>
      <c r="DC62" s="15" t="str" cm="1">
        <f t="array" ref="DC62">IFERROR(INDEX('Attendance-Slot-2'!$Q$2:$Q$2595,MATCH(1,('Attendance-Slot-2'!$A$2:$A$2595=$C62)*('Attendance-Slot-2'!$G$2:$G$2595=DB$2),0)),"No Data")</f>
        <v>No Data</v>
      </c>
      <c r="DD62" s="139">
        <f>VLOOKUP($CQ62,'Written Exam Marks'!$H:$Q,10,FALSE)</f>
        <v>29.5</v>
      </c>
      <c r="DE62" s="139">
        <f>VLOOKUP($CQ62,'Written Exam Marks'!$H:$Q,9,FALSE)</f>
        <v>50</v>
      </c>
      <c r="DF62" s="15" t="str">
        <f t="shared" si="52"/>
        <v>Present</v>
      </c>
      <c r="DG62" s="15" t="str">
        <f t="shared" si="53"/>
        <v>P-S1_Onsite</v>
      </c>
      <c r="DH62" s="139">
        <v>95</v>
      </c>
      <c r="DI62" s="139">
        <v>95</v>
      </c>
      <c r="DJ62" s="139">
        <v>100</v>
      </c>
      <c r="DK62" s="3" t="str">
        <f t="shared" si="3"/>
        <v>P-4, A-0, No Data-0</v>
      </c>
      <c r="DL62" s="3" t="str">
        <f t="shared" si="4"/>
        <v>P-0, A-0, No Data-4</v>
      </c>
      <c r="DM62" s="1" t="str">
        <f t="shared" si="54"/>
        <v>P-S1_Onsite</v>
      </c>
      <c r="DN62" s="1" t="str">
        <f t="shared" si="55"/>
        <v>P-S1_Onsite</v>
      </c>
      <c r="DO62" s="1" t="str">
        <f t="shared" si="56"/>
        <v>P-S1_Onsite</v>
      </c>
      <c r="DP62" s="1" t="str">
        <f t="shared" si="57"/>
        <v>P-S1_Onsite</v>
      </c>
      <c r="DQ62" s="1" t="str">
        <f t="shared" si="58"/>
        <v>P-4, A-0, No Data-0</v>
      </c>
      <c r="DR62" s="39">
        <f t="shared" si="59"/>
        <v>1</v>
      </c>
      <c r="DS62" s="34" t="s">
        <v>7217</v>
      </c>
      <c r="DT62" s="39" t="s">
        <v>7363</v>
      </c>
      <c r="DU62" s="30" t="s">
        <v>180</v>
      </c>
      <c r="DV62" s="30"/>
    </row>
    <row r="63" spans="1:126" x14ac:dyDescent="0.25">
      <c r="A63" s="1">
        <v>60</v>
      </c>
      <c r="B63" s="1" t="s">
        <v>1000</v>
      </c>
      <c r="C63" s="1" t="s">
        <v>183</v>
      </c>
      <c r="D63" s="1" t="s">
        <v>184</v>
      </c>
      <c r="E63" s="1" t="s">
        <v>185</v>
      </c>
      <c r="F63" s="1" t="s">
        <v>7201</v>
      </c>
      <c r="G63" s="1" t="s">
        <v>1182</v>
      </c>
      <c r="H63" s="143">
        <v>8</v>
      </c>
      <c r="I63" s="143">
        <v>7.2</v>
      </c>
      <c r="J63" s="143">
        <v>7.2</v>
      </c>
      <c r="K63" s="143">
        <v>8</v>
      </c>
      <c r="L63" s="132">
        <v>25.2</v>
      </c>
      <c r="M63" s="132">
        <v>55.6</v>
      </c>
      <c r="N63" s="26">
        <v>60</v>
      </c>
      <c r="O63" s="26" t="s">
        <v>997</v>
      </c>
      <c r="P63" s="120" t="s">
        <v>1034</v>
      </c>
      <c r="Q63" s="13" t="str">
        <f t="shared" si="5"/>
        <v>2025EB1100060-BDSDF113</v>
      </c>
      <c r="R63" s="26" t="str">
        <f t="shared" si="6"/>
        <v>0 missed</v>
      </c>
      <c r="S63" s="26" t="str">
        <f t="shared" si="0"/>
        <v>0 missed</v>
      </c>
      <c r="T63" s="26">
        <f t="shared" si="7"/>
        <v>4</v>
      </c>
      <c r="U63" s="26">
        <f t="shared" si="8"/>
        <v>1</v>
      </c>
      <c r="V63" s="13">
        <f t="shared" si="9"/>
        <v>1</v>
      </c>
      <c r="W63" s="13">
        <f t="shared" si="10"/>
        <v>1</v>
      </c>
      <c r="X63" s="26" t="str">
        <f t="shared" si="11"/>
        <v>0 missed</v>
      </c>
      <c r="Y63" s="26">
        <f t="shared" si="12"/>
        <v>5</v>
      </c>
      <c r="Z63" s="13">
        <f t="shared" si="13"/>
        <v>1</v>
      </c>
      <c r="AA63" s="15" t="str">
        <f t="shared" si="14"/>
        <v>Q-4 A-1 || Q Total-4, A Total-1</v>
      </c>
      <c r="AB63" s="13" t="str" cm="1">
        <f t="array" ref="AB63">IFERROR(INDEX('Attendance-Slot-1'!$Q$2:$Q$1112,MATCH(1,('Attendance-Slot-1'!$A$2:$A$1112=$C63)*('Attendance-Slot-1'!$G$2:$G$1112=AB$2),0)),"No Data")</f>
        <v>P-S1_Onsite</v>
      </c>
      <c r="AC63" s="13" t="str" cm="1">
        <f t="array" ref="AC63">IFERROR(INDEX('Attendance-Slot-2'!$Q$2:$Q$2595,MATCH(1,('Attendance-Slot-2'!$A$2:$A$2595=$C63)*('Attendance-Slot-2'!$G$2:$G$2595=AB$2),0)),"No Data")</f>
        <v>No Data</v>
      </c>
      <c r="AD63" s="133">
        <f>VLOOKUP($Q63,'Written Exam Marks'!$H:$Q,10,FALSE)</f>
        <v>32</v>
      </c>
      <c r="AE63" s="133">
        <f>VLOOKUP($Q63,'Written Exam Marks'!$H:$Q,9,FALSE)</f>
        <v>40</v>
      </c>
      <c r="AF63" s="13" t="str">
        <f t="shared" si="15"/>
        <v>Present</v>
      </c>
      <c r="AG63" s="13" t="str">
        <f t="shared" si="16"/>
        <v>P-S1_Onsite</v>
      </c>
      <c r="AH63" s="29">
        <v>12</v>
      </c>
      <c r="AI63" s="29">
        <v>12</v>
      </c>
      <c r="AJ63" s="29">
        <v>9.3333333330000006</v>
      </c>
      <c r="AK63" s="29">
        <v>10</v>
      </c>
      <c r="AL63" s="29" t="s">
        <v>5</v>
      </c>
      <c r="AM63" s="29">
        <v>43.333333332999999</v>
      </c>
      <c r="AN63" s="131">
        <v>60</v>
      </c>
      <c r="AO63" s="36" t="s">
        <v>7179</v>
      </c>
      <c r="AP63" s="116" t="s">
        <v>1050</v>
      </c>
      <c r="AQ63" s="116" t="str">
        <f t="shared" si="17"/>
        <v>2025EB1100060-BDSDF108</v>
      </c>
      <c r="AR63" s="25" t="str">
        <f t="shared" si="18"/>
        <v>1 missed</v>
      </c>
      <c r="AS63" s="25" t="str">
        <f t="shared" si="19"/>
        <v>0 missed</v>
      </c>
      <c r="AT63" s="25">
        <f t="shared" si="20"/>
        <v>2</v>
      </c>
      <c r="AU63" s="25">
        <f t="shared" si="21"/>
        <v>2</v>
      </c>
      <c r="AV63" s="10">
        <f t="shared" si="22"/>
        <v>0.66666666666666663</v>
      </c>
      <c r="AW63" s="10">
        <f t="shared" si="23"/>
        <v>1</v>
      </c>
      <c r="AX63" s="25" t="str">
        <f t="shared" si="24"/>
        <v>1 missed</v>
      </c>
      <c r="AY63" s="25">
        <f t="shared" si="25"/>
        <v>4</v>
      </c>
      <c r="AZ63" s="10">
        <f t="shared" si="26"/>
        <v>0.8</v>
      </c>
      <c r="BA63" s="10" t="str">
        <f t="shared" si="27"/>
        <v>Q-2 A-2 || Q Total-3, A Total-2</v>
      </c>
      <c r="BB63" s="10" t="str" cm="1">
        <f t="array" ref="BB63">IFERROR(INDEX('Attendance-Slot-1'!$Q$2:$Q$1112,MATCH(1,('Attendance-Slot-1'!$A$2:$A$1112=$C63)*('Attendance-Slot-1'!$G$2:$G$1112=BB$2),0)),"No Data")</f>
        <v>P-S1_Onsite</v>
      </c>
      <c r="BC63" s="10" t="str" cm="1">
        <f t="array" ref="BC63">IFERROR(INDEX('Attendance-Slot-2'!$Q$2:$Q$2595,MATCH(1,('Attendance-Slot-2'!$A$2:$A$2595=$C63)*('Attendance-Slot-2'!$G$2:$G$2595=BB$2),0)),"No Data")</f>
        <v>No Data</v>
      </c>
      <c r="BD63" s="136">
        <f>VLOOKUP($AQ63,'Written Exam Marks'!$H:$Q,10,FALSE)</f>
        <v>31</v>
      </c>
      <c r="BE63" s="136">
        <f>VLOOKUP($AQ63,'Written Exam Marks'!$H:$Q,9,FALSE)</f>
        <v>40</v>
      </c>
      <c r="BF63" s="10" t="str">
        <f t="shared" si="28"/>
        <v>Present</v>
      </c>
      <c r="BG63" s="10" t="str">
        <f t="shared" si="29"/>
        <v>P-S1_Onsite</v>
      </c>
      <c r="BH63" s="129">
        <v>8</v>
      </c>
      <c r="BI63" s="129">
        <v>12</v>
      </c>
      <c r="BJ63" s="129">
        <v>13.5</v>
      </c>
      <c r="BK63" s="129">
        <v>19</v>
      </c>
      <c r="BL63" s="144">
        <v>52.5</v>
      </c>
      <c r="BM63" s="24">
        <v>60</v>
      </c>
      <c r="BN63" s="24" t="s">
        <v>1004</v>
      </c>
      <c r="BO63" s="118" t="s">
        <v>1063</v>
      </c>
      <c r="BP63" s="118" t="str">
        <f t="shared" si="1"/>
        <v>2025EB1100060-BDSDF114</v>
      </c>
      <c r="BQ63" s="24" t="str">
        <f t="shared" si="30"/>
        <v>0 missed</v>
      </c>
      <c r="BR63" s="24" t="str">
        <f t="shared" si="31"/>
        <v>0 missed</v>
      </c>
      <c r="BS63" s="24">
        <f t="shared" si="32"/>
        <v>3</v>
      </c>
      <c r="BT63" s="24">
        <f t="shared" si="33"/>
        <v>1</v>
      </c>
      <c r="BU63" s="14">
        <f t="shared" si="34"/>
        <v>1</v>
      </c>
      <c r="BV63" s="14">
        <f t="shared" si="35"/>
        <v>1</v>
      </c>
      <c r="BW63" s="24" t="str">
        <f t="shared" si="36"/>
        <v>0 missed</v>
      </c>
      <c r="BX63" s="24">
        <f t="shared" si="37"/>
        <v>4</v>
      </c>
      <c r="BY63" s="14">
        <f t="shared" si="38"/>
        <v>1</v>
      </c>
      <c r="BZ63" s="14" t="str">
        <f t="shared" si="39"/>
        <v>Q-3 A-1 || Q Total-3, A Total-1</v>
      </c>
      <c r="CA63" s="14" t="str" cm="1">
        <f t="array" ref="CA63">IFERROR(INDEX('Attendance-Slot-1'!$Q$2:$Q$1112,MATCH(1,('Attendance-Slot-1'!$A$2:$A$1112=$C63)*('Attendance-Slot-1'!$G$2:$G$1112=CA$2),0)),"No Data")</f>
        <v>P-S1_Onsite</v>
      </c>
      <c r="CB63" s="14" t="str" cm="1">
        <f t="array" ref="CB63">IFERROR(INDEX('Attendance-Slot-2'!$Q$2:$Q$2595,MATCH(1,('Attendance-Slot-2'!$A$2:$A$2595=$C63)*('Attendance-Slot-2'!$G$2:$G$2595=CA$2),0)),"No Data")</f>
        <v>No Data</v>
      </c>
      <c r="CC63" s="138">
        <f>VLOOKUP($BP63,'Written Exam Marks'!$H:$Q,10,FALSE)</f>
        <v>33.5</v>
      </c>
      <c r="CD63" s="138">
        <f>VLOOKUP($BP63,'Written Exam Marks'!$H:$Q,9,FALSE)</f>
        <v>40</v>
      </c>
      <c r="CE63" s="14" t="str">
        <f t="shared" si="40"/>
        <v>Present</v>
      </c>
      <c r="CF63" s="14" t="str">
        <f t="shared" si="41"/>
        <v>P-S1_Onsite</v>
      </c>
      <c r="CG63" s="130">
        <v>4</v>
      </c>
      <c r="CH63" s="130">
        <v>4.5</v>
      </c>
      <c r="CI63" s="130">
        <v>7</v>
      </c>
      <c r="CJ63" s="130">
        <v>7.5</v>
      </c>
      <c r="CK63" s="130" t="s">
        <v>5</v>
      </c>
      <c r="CL63" s="130" t="s">
        <v>5</v>
      </c>
      <c r="CM63" s="145">
        <v>23</v>
      </c>
      <c r="CN63" s="130">
        <v>50</v>
      </c>
      <c r="CO63" s="27" t="s">
        <v>1005</v>
      </c>
      <c r="CP63" s="119" t="s">
        <v>1044</v>
      </c>
      <c r="CQ63" s="119" t="str">
        <f t="shared" si="2"/>
        <v>2025EB1100060-BDSDF112</v>
      </c>
      <c r="CR63" s="27" t="str">
        <f t="shared" si="42"/>
        <v>0 missed</v>
      </c>
      <c r="CS63" s="27" t="str">
        <f t="shared" si="43"/>
        <v>0 missed</v>
      </c>
      <c r="CT63" s="27">
        <f t="shared" si="44"/>
        <v>2</v>
      </c>
      <c r="CU63" s="27">
        <f t="shared" si="45"/>
        <v>2</v>
      </c>
      <c r="CV63" s="15">
        <f t="shared" si="46"/>
        <v>1</v>
      </c>
      <c r="CW63" s="15">
        <f t="shared" si="47"/>
        <v>1</v>
      </c>
      <c r="CX63" s="27" t="str">
        <f t="shared" si="48"/>
        <v>0 missed</v>
      </c>
      <c r="CY63" s="27">
        <f t="shared" si="49"/>
        <v>4</v>
      </c>
      <c r="CZ63" s="15">
        <f t="shared" si="50"/>
        <v>1</v>
      </c>
      <c r="DA63" s="15" t="str">
        <f t="shared" si="51"/>
        <v>Q-2 A-2 || Q Total-2, A Total-2</v>
      </c>
      <c r="DB63" s="15" t="str" cm="1">
        <f t="array" ref="DB63">IFERROR(INDEX('Attendance-Slot-1'!$Q$2:$Q$1112,MATCH(1,('Attendance-Slot-1'!$A$2:$A$1112=$C63)*('Attendance-Slot-1'!$G$2:$G$1112=DB$2),0)),"No Data")</f>
        <v>P-S1_Onsite</v>
      </c>
      <c r="DC63" s="15" t="str" cm="1">
        <f t="array" ref="DC63">IFERROR(INDEX('Attendance-Slot-2'!$Q$2:$Q$2595,MATCH(1,('Attendance-Slot-2'!$A$2:$A$2595=$C63)*('Attendance-Slot-2'!$G$2:$G$2595=DB$2),0)),"No Data")</f>
        <v>No Data</v>
      </c>
      <c r="DD63" s="139">
        <f>VLOOKUP($CQ63,'Written Exam Marks'!$H:$Q,10,FALSE)</f>
        <v>34</v>
      </c>
      <c r="DE63" s="139">
        <f>VLOOKUP($CQ63,'Written Exam Marks'!$H:$Q,9,FALSE)</f>
        <v>50</v>
      </c>
      <c r="DF63" s="15" t="str">
        <f t="shared" si="52"/>
        <v>Present</v>
      </c>
      <c r="DG63" s="15" t="str">
        <f t="shared" si="53"/>
        <v>P-S1_Onsite</v>
      </c>
      <c r="DH63" s="139">
        <v>95</v>
      </c>
      <c r="DI63" s="139">
        <v>95</v>
      </c>
      <c r="DJ63" s="139">
        <v>100</v>
      </c>
      <c r="DK63" s="3" t="str">
        <f t="shared" si="3"/>
        <v>P-4, A-0, No Data-0</v>
      </c>
      <c r="DL63" s="3" t="str">
        <f t="shared" si="4"/>
        <v>P-0, A-0, No Data-4</v>
      </c>
      <c r="DM63" s="1" t="str">
        <f t="shared" si="54"/>
        <v>P-S1_Onsite</v>
      </c>
      <c r="DN63" s="1" t="str">
        <f t="shared" si="55"/>
        <v>P-S1_Onsite</v>
      </c>
      <c r="DO63" s="1" t="str">
        <f t="shared" si="56"/>
        <v>P-S1_Onsite</v>
      </c>
      <c r="DP63" s="1" t="str">
        <f t="shared" si="57"/>
        <v>P-S1_Onsite</v>
      </c>
      <c r="DQ63" s="1" t="str">
        <f t="shared" si="58"/>
        <v>P-4, A-0, No Data-0</v>
      </c>
      <c r="DR63" s="39">
        <f t="shared" si="59"/>
        <v>0</v>
      </c>
      <c r="DS63" s="34" t="s">
        <v>7217</v>
      </c>
      <c r="DT63" s="39" t="s">
        <v>7363</v>
      </c>
      <c r="DU63" s="30" t="s">
        <v>183</v>
      </c>
      <c r="DV63" s="30"/>
    </row>
    <row r="64" spans="1:126" x14ac:dyDescent="0.25">
      <c r="A64" s="1">
        <v>61</v>
      </c>
      <c r="B64" s="1" t="s">
        <v>1000</v>
      </c>
      <c r="C64" s="1" t="s">
        <v>186</v>
      </c>
      <c r="D64" s="1" t="s">
        <v>187</v>
      </c>
      <c r="E64" s="1" t="s">
        <v>188</v>
      </c>
      <c r="F64" s="1" t="s">
        <v>7201</v>
      </c>
      <c r="G64" s="1" t="s">
        <v>3519</v>
      </c>
      <c r="H64" s="143">
        <v>7.2</v>
      </c>
      <c r="I64" s="143">
        <v>6.4</v>
      </c>
      <c r="J64" s="143">
        <v>7.2</v>
      </c>
      <c r="K64" s="143">
        <v>8</v>
      </c>
      <c r="L64" s="132">
        <v>28</v>
      </c>
      <c r="M64" s="132">
        <v>56.8</v>
      </c>
      <c r="N64" s="26">
        <v>60</v>
      </c>
      <c r="O64" s="26" t="s">
        <v>997</v>
      </c>
      <c r="P64" s="120" t="s">
        <v>1034</v>
      </c>
      <c r="Q64" s="13" t="str">
        <f t="shared" si="5"/>
        <v>2025EB1100061-BDSDF113</v>
      </c>
      <c r="R64" s="26" t="str">
        <f t="shared" si="6"/>
        <v>0 missed</v>
      </c>
      <c r="S64" s="26" t="str">
        <f t="shared" si="0"/>
        <v>0 missed</v>
      </c>
      <c r="T64" s="26">
        <f t="shared" si="7"/>
        <v>4</v>
      </c>
      <c r="U64" s="26">
        <f t="shared" si="8"/>
        <v>1</v>
      </c>
      <c r="V64" s="13">
        <f t="shared" si="9"/>
        <v>1</v>
      </c>
      <c r="W64" s="13">
        <f t="shared" si="10"/>
        <v>1</v>
      </c>
      <c r="X64" s="26" t="str">
        <f t="shared" si="11"/>
        <v>0 missed</v>
      </c>
      <c r="Y64" s="26">
        <f t="shared" si="12"/>
        <v>5</v>
      </c>
      <c r="Z64" s="13">
        <f t="shared" si="13"/>
        <v>1</v>
      </c>
      <c r="AA64" s="15" t="str">
        <f t="shared" si="14"/>
        <v>Q-4 A-1 || Q Total-4, A Total-1</v>
      </c>
      <c r="AB64" s="13" t="str" cm="1">
        <f t="array" ref="AB64">IFERROR(INDEX('Attendance-Slot-1'!$Q$2:$Q$1112,MATCH(1,('Attendance-Slot-1'!$A$2:$A$1112=$C64)*('Attendance-Slot-1'!$G$2:$G$1112=AB$2),0)),"No Data")</f>
        <v>No Data</v>
      </c>
      <c r="AC64" s="13" t="str" cm="1">
        <f t="array" ref="AC64">IFERROR(INDEX('Attendance-Slot-2'!$Q$2:$Q$2595,MATCH(1,('Attendance-Slot-2'!$A$2:$A$2595=$C64)*('Attendance-Slot-2'!$G$2:$G$2595=AB$2),0)),"No Data")</f>
        <v>P-S2_Onsite</v>
      </c>
      <c r="AD64" s="133">
        <f>VLOOKUP($Q64,'Written Exam Marks'!$H:$Q,10,FALSE)</f>
        <v>1</v>
      </c>
      <c r="AE64" s="133">
        <f>VLOOKUP($Q64,'Written Exam Marks'!$H:$Q,9,FALSE)</f>
        <v>40</v>
      </c>
      <c r="AF64" s="13" t="str">
        <f t="shared" si="15"/>
        <v>Present</v>
      </c>
      <c r="AG64" s="13" t="str">
        <f t="shared" si="16"/>
        <v>P-S2_Onsite</v>
      </c>
      <c r="AH64" s="29" t="s">
        <v>5</v>
      </c>
      <c r="AI64" s="29">
        <v>14</v>
      </c>
      <c r="AJ64" s="29" t="s">
        <v>5</v>
      </c>
      <c r="AK64" s="29">
        <v>10</v>
      </c>
      <c r="AL64" s="29" t="s">
        <v>5</v>
      </c>
      <c r="AM64" s="29">
        <v>24</v>
      </c>
      <c r="AN64" s="131">
        <v>60</v>
      </c>
      <c r="AO64" s="36" t="s">
        <v>7179</v>
      </c>
      <c r="AP64" s="116" t="s">
        <v>1050</v>
      </c>
      <c r="AQ64" s="116" t="str">
        <f t="shared" si="17"/>
        <v>2025EB1100061-BDSDF108</v>
      </c>
      <c r="AR64" s="25" t="str">
        <f t="shared" si="18"/>
        <v>2 missed</v>
      </c>
      <c r="AS64" s="25" t="str">
        <f t="shared" si="19"/>
        <v>1 missed</v>
      </c>
      <c r="AT64" s="25">
        <f t="shared" si="20"/>
        <v>1</v>
      </c>
      <c r="AU64" s="25">
        <f t="shared" si="21"/>
        <v>1</v>
      </c>
      <c r="AV64" s="10">
        <f t="shared" si="22"/>
        <v>0.33333333333333331</v>
      </c>
      <c r="AW64" s="10">
        <f t="shared" si="23"/>
        <v>0.5</v>
      </c>
      <c r="AX64" s="25" t="str">
        <f t="shared" si="24"/>
        <v>3 missed</v>
      </c>
      <c r="AY64" s="25">
        <f t="shared" si="25"/>
        <v>2</v>
      </c>
      <c r="AZ64" s="10">
        <f t="shared" si="26"/>
        <v>0.4</v>
      </c>
      <c r="BA64" s="10" t="str">
        <f t="shared" si="27"/>
        <v>Q-1 A-1 || Q Total-3, A Total-2</v>
      </c>
      <c r="BB64" s="10" t="str" cm="1">
        <f t="array" ref="BB64">IFERROR(INDEX('Attendance-Slot-1'!$Q$2:$Q$1112,MATCH(1,('Attendance-Slot-1'!$A$2:$A$1112=$C64)*('Attendance-Slot-1'!$G$2:$G$1112=BB$2),0)),"No Data")</f>
        <v>No Data</v>
      </c>
      <c r="BC64" s="10" t="str" cm="1">
        <f t="array" ref="BC64">IFERROR(INDEX('Attendance-Slot-2'!$Q$2:$Q$2595,MATCH(1,('Attendance-Slot-2'!$A$2:$A$2595=$C64)*('Attendance-Slot-2'!$G$2:$G$2595=BB$2),0)),"No Data")</f>
        <v>P-S2_Onsite</v>
      </c>
      <c r="BD64" s="136">
        <f>VLOOKUP($AQ64,'Written Exam Marks'!$H:$Q,10,FALSE)</f>
        <v>5.5</v>
      </c>
      <c r="BE64" s="136">
        <f>VLOOKUP($AQ64,'Written Exam Marks'!$H:$Q,9,FALSE)</f>
        <v>40</v>
      </c>
      <c r="BF64" s="10" t="str">
        <f t="shared" si="28"/>
        <v>Present</v>
      </c>
      <c r="BG64" s="10" t="str">
        <f t="shared" si="29"/>
        <v>P-S2_Onsite</v>
      </c>
      <c r="BH64" s="129">
        <v>6</v>
      </c>
      <c r="BI64" s="129" t="s">
        <v>5</v>
      </c>
      <c r="BJ64" s="129">
        <v>12</v>
      </c>
      <c r="BK64" s="129">
        <v>15</v>
      </c>
      <c r="BL64" s="144">
        <v>33</v>
      </c>
      <c r="BM64" s="24">
        <v>60</v>
      </c>
      <c r="BN64" s="24" t="s">
        <v>1004</v>
      </c>
      <c r="BO64" s="118" t="s">
        <v>1063</v>
      </c>
      <c r="BP64" s="118" t="str">
        <f t="shared" si="1"/>
        <v>2025EB1100061-BDSDF114</v>
      </c>
      <c r="BQ64" s="24" t="str">
        <f t="shared" si="30"/>
        <v>1 missed</v>
      </c>
      <c r="BR64" s="24" t="str">
        <f t="shared" si="31"/>
        <v>0 missed</v>
      </c>
      <c r="BS64" s="24">
        <f t="shared" si="32"/>
        <v>2</v>
      </c>
      <c r="BT64" s="24">
        <f t="shared" si="33"/>
        <v>1</v>
      </c>
      <c r="BU64" s="14">
        <f t="shared" si="34"/>
        <v>0.66666666666666663</v>
      </c>
      <c r="BV64" s="14">
        <f t="shared" si="35"/>
        <v>1</v>
      </c>
      <c r="BW64" s="24" t="str">
        <f t="shared" si="36"/>
        <v>1 missed</v>
      </c>
      <c r="BX64" s="24">
        <f t="shared" si="37"/>
        <v>3</v>
      </c>
      <c r="BY64" s="14">
        <f t="shared" si="38"/>
        <v>0.75</v>
      </c>
      <c r="BZ64" s="14" t="str">
        <f t="shared" si="39"/>
        <v>Q-2 A-1 || Q Total-3, A Total-1</v>
      </c>
      <c r="CA64" s="14" t="str" cm="1">
        <f t="array" ref="CA64">IFERROR(INDEX('Attendance-Slot-1'!$Q$2:$Q$1112,MATCH(1,('Attendance-Slot-1'!$A$2:$A$1112=$C64)*('Attendance-Slot-1'!$G$2:$G$1112=CA$2),0)),"No Data")</f>
        <v>No Data</v>
      </c>
      <c r="CB64" s="14" t="str" cm="1">
        <f t="array" ref="CB64">IFERROR(INDEX('Attendance-Slot-2'!$Q$2:$Q$2595,MATCH(1,('Attendance-Slot-2'!$A$2:$A$2595=$C64)*('Attendance-Slot-2'!$G$2:$G$2595=CA$2),0)),"No Data")</f>
        <v>P-S2_Onsite</v>
      </c>
      <c r="CC64" s="138">
        <f>VLOOKUP($BP64,'Written Exam Marks'!$H:$Q,10,FALSE)</f>
        <v>5</v>
      </c>
      <c r="CD64" s="138">
        <f>VLOOKUP($BP64,'Written Exam Marks'!$H:$Q,9,FALSE)</f>
        <v>40</v>
      </c>
      <c r="CE64" s="14" t="str">
        <f t="shared" si="40"/>
        <v>Present</v>
      </c>
      <c r="CF64" s="14" t="str">
        <f t="shared" si="41"/>
        <v>P-S2_Onsite</v>
      </c>
      <c r="CG64" s="130">
        <v>5</v>
      </c>
      <c r="CH64" s="130">
        <v>4</v>
      </c>
      <c r="CI64" s="130" t="s">
        <v>5</v>
      </c>
      <c r="CJ64" s="130">
        <v>6.75</v>
      </c>
      <c r="CK64" s="130" t="s">
        <v>5</v>
      </c>
      <c r="CL64" s="130" t="s">
        <v>5</v>
      </c>
      <c r="CM64" s="145">
        <v>15.75</v>
      </c>
      <c r="CN64" s="130">
        <v>50</v>
      </c>
      <c r="CO64" s="27" t="s">
        <v>1005</v>
      </c>
      <c r="CP64" s="119" t="s">
        <v>1044</v>
      </c>
      <c r="CQ64" s="119" t="str">
        <f t="shared" si="2"/>
        <v>2025EB1100061-BDSDF112</v>
      </c>
      <c r="CR64" s="27" t="str">
        <f t="shared" si="42"/>
        <v>0 missed</v>
      </c>
      <c r="CS64" s="27" t="str">
        <f t="shared" si="43"/>
        <v>1 missed</v>
      </c>
      <c r="CT64" s="27">
        <f t="shared" si="44"/>
        <v>2</v>
      </c>
      <c r="CU64" s="27">
        <f t="shared" si="45"/>
        <v>1</v>
      </c>
      <c r="CV64" s="15">
        <f t="shared" si="46"/>
        <v>1</v>
      </c>
      <c r="CW64" s="15">
        <f t="shared" si="47"/>
        <v>0.5</v>
      </c>
      <c r="CX64" s="27" t="str">
        <f t="shared" si="48"/>
        <v>1 missed</v>
      </c>
      <c r="CY64" s="27">
        <f t="shared" si="49"/>
        <v>3</v>
      </c>
      <c r="CZ64" s="15">
        <f t="shared" si="50"/>
        <v>0.75</v>
      </c>
      <c r="DA64" s="15" t="str">
        <f t="shared" si="51"/>
        <v>Q-2 A-1 || Q Total-2, A Total-2</v>
      </c>
      <c r="DB64" s="15" t="str" cm="1">
        <f t="array" ref="DB64">IFERROR(INDEX('Attendance-Slot-1'!$Q$2:$Q$1112,MATCH(1,('Attendance-Slot-1'!$A$2:$A$1112=$C64)*('Attendance-Slot-1'!$G$2:$G$1112=DB$2),0)),"No Data")</f>
        <v>No Data</v>
      </c>
      <c r="DC64" s="15" t="str" cm="1">
        <f t="array" ref="DC64">IFERROR(INDEX('Attendance-Slot-2'!$Q$2:$Q$2595,MATCH(1,('Attendance-Slot-2'!$A$2:$A$2595=$C64)*('Attendance-Slot-2'!$G$2:$G$2595=DB$2),0)),"No Data")</f>
        <v>P-S2_Onsite</v>
      </c>
      <c r="DD64" s="139">
        <f>VLOOKUP($CQ64,'Written Exam Marks'!$H:$Q,10,FALSE)</f>
        <v>18</v>
      </c>
      <c r="DE64" s="139">
        <f>VLOOKUP($CQ64,'Written Exam Marks'!$H:$Q,9,FALSE)</f>
        <v>50</v>
      </c>
      <c r="DF64" s="15" t="str">
        <f t="shared" si="52"/>
        <v>Present</v>
      </c>
      <c r="DG64" s="15" t="str">
        <f t="shared" si="53"/>
        <v>P-S2_Onsite</v>
      </c>
      <c r="DH64" s="139">
        <v>90</v>
      </c>
      <c r="DI64" s="139">
        <v>90</v>
      </c>
      <c r="DJ64" s="139">
        <v>100</v>
      </c>
      <c r="DK64" s="3" t="str">
        <f t="shared" si="3"/>
        <v>P-0, A-0, No Data-4</v>
      </c>
      <c r="DL64" s="3" t="str">
        <f t="shared" si="4"/>
        <v>P-4, A-0, No Data-0</v>
      </c>
      <c r="DM64" s="1" t="str">
        <f t="shared" si="54"/>
        <v>P-S2_Onsite</v>
      </c>
      <c r="DN64" s="1" t="str">
        <f t="shared" si="55"/>
        <v>P-S2_Onsite</v>
      </c>
      <c r="DO64" s="1" t="str">
        <f t="shared" si="56"/>
        <v>P-S2_Onsite</v>
      </c>
      <c r="DP64" s="1" t="str">
        <f t="shared" si="57"/>
        <v>P-S2_Onsite</v>
      </c>
      <c r="DQ64" s="1" t="str">
        <f t="shared" si="58"/>
        <v>P-4, A-0, No Data-0</v>
      </c>
      <c r="DR64" s="39">
        <f t="shared" si="59"/>
        <v>0</v>
      </c>
      <c r="DS64" s="34" t="s">
        <v>7217</v>
      </c>
      <c r="DT64" s="39" t="s">
        <v>7363</v>
      </c>
      <c r="DU64" s="30" t="s">
        <v>186</v>
      </c>
      <c r="DV64" s="30"/>
    </row>
    <row r="65" spans="1:126" x14ac:dyDescent="0.25">
      <c r="A65" s="1">
        <v>62</v>
      </c>
      <c r="B65" s="1" t="s">
        <v>1000</v>
      </c>
      <c r="C65" s="1" t="s">
        <v>189</v>
      </c>
      <c r="D65" s="1" t="s">
        <v>190</v>
      </c>
      <c r="E65" s="1" t="s">
        <v>191</v>
      </c>
      <c r="F65" s="1" t="s">
        <v>7202</v>
      </c>
      <c r="G65" s="1" t="s">
        <v>1187</v>
      </c>
      <c r="H65" s="143">
        <v>8</v>
      </c>
      <c r="I65" s="143">
        <v>8</v>
      </c>
      <c r="J65" s="143">
        <v>8</v>
      </c>
      <c r="K65" s="143">
        <v>8</v>
      </c>
      <c r="L65" s="132" t="s">
        <v>5</v>
      </c>
      <c r="M65" s="132">
        <v>32</v>
      </c>
      <c r="N65" s="26">
        <v>60</v>
      </c>
      <c r="O65" s="26" t="s">
        <v>997</v>
      </c>
      <c r="P65" s="120" t="s">
        <v>1034</v>
      </c>
      <c r="Q65" s="13" t="str">
        <f t="shared" si="5"/>
        <v>2025EB1100062-BDSDF113</v>
      </c>
      <c r="R65" s="26" t="str">
        <f t="shared" si="6"/>
        <v>0 missed</v>
      </c>
      <c r="S65" s="26" t="str">
        <f t="shared" si="0"/>
        <v>1 missed</v>
      </c>
      <c r="T65" s="26">
        <f t="shared" si="7"/>
        <v>4</v>
      </c>
      <c r="U65" s="26">
        <f t="shared" si="8"/>
        <v>0</v>
      </c>
      <c r="V65" s="13">
        <f t="shared" si="9"/>
        <v>1</v>
      </c>
      <c r="W65" s="13">
        <f t="shared" si="10"/>
        <v>0</v>
      </c>
      <c r="X65" s="26" t="str">
        <f t="shared" si="11"/>
        <v>1 missed</v>
      </c>
      <c r="Y65" s="26">
        <f t="shared" si="12"/>
        <v>4</v>
      </c>
      <c r="Z65" s="13">
        <f t="shared" si="13"/>
        <v>0.8</v>
      </c>
      <c r="AA65" s="15" t="str">
        <f t="shared" si="14"/>
        <v>Q-4 A-0 || Q Total-4, A Total-1</v>
      </c>
      <c r="AB65" s="13" t="str" cm="1">
        <f t="array" ref="AB65">IFERROR(INDEX('Attendance-Slot-1'!$Q$2:$Q$1112,MATCH(1,('Attendance-Slot-1'!$A$2:$A$1112=$C65)*('Attendance-Slot-1'!$G$2:$G$1112=AB$2),0)),"No Data")</f>
        <v>No Data</v>
      </c>
      <c r="AC65" s="13" t="str" cm="1">
        <f t="array" ref="AC65">IFERROR(INDEX('Attendance-Slot-2'!$Q$2:$Q$2595,MATCH(1,('Attendance-Slot-2'!$A$2:$A$2595=$C65)*('Attendance-Slot-2'!$G$2:$G$2595=AB$2),0)),"No Data")</f>
        <v>No Data</v>
      </c>
      <c r="AD65" s="133" t="e">
        <f>VLOOKUP($Q65,'Written Exam Marks'!$H:$Q,10,FALSE)</f>
        <v>#N/A</v>
      </c>
      <c r="AE65" s="133" t="e">
        <f>VLOOKUP($Q65,'Written Exam Marks'!$H:$Q,9,FALSE)</f>
        <v>#N/A</v>
      </c>
      <c r="AF65" s="13" t="str">
        <f t="shared" si="15"/>
        <v>No Data</v>
      </c>
      <c r="AG65" s="13" t="str">
        <f t="shared" si="16"/>
        <v>No Data</v>
      </c>
      <c r="AH65" s="29">
        <v>11</v>
      </c>
      <c r="AI65" s="29">
        <v>15</v>
      </c>
      <c r="AJ65" s="29" t="s">
        <v>5</v>
      </c>
      <c r="AK65" s="29">
        <v>9</v>
      </c>
      <c r="AL65" s="29">
        <v>10</v>
      </c>
      <c r="AM65" s="29">
        <v>45</v>
      </c>
      <c r="AN65" s="131">
        <v>60</v>
      </c>
      <c r="AO65" s="36" t="s">
        <v>7179</v>
      </c>
      <c r="AP65" s="116" t="s">
        <v>1050</v>
      </c>
      <c r="AQ65" s="116" t="str">
        <f t="shared" si="17"/>
        <v>2025EB1100062-BDSDF108</v>
      </c>
      <c r="AR65" s="25" t="str">
        <f t="shared" si="18"/>
        <v>1 missed</v>
      </c>
      <c r="AS65" s="25" t="str">
        <f t="shared" si="19"/>
        <v>0 missed</v>
      </c>
      <c r="AT65" s="25">
        <f t="shared" si="20"/>
        <v>2</v>
      </c>
      <c r="AU65" s="25">
        <f t="shared" si="21"/>
        <v>2</v>
      </c>
      <c r="AV65" s="10">
        <f t="shared" si="22"/>
        <v>0.66666666666666663</v>
      </c>
      <c r="AW65" s="10">
        <f t="shared" si="23"/>
        <v>1</v>
      </c>
      <c r="AX65" s="25" t="str">
        <f t="shared" si="24"/>
        <v>1 missed</v>
      </c>
      <c r="AY65" s="25">
        <f t="shared" si="25"/>
        <v>4</v>
      </c>
      <c r="AZ65" s="10">
        <f t="shared" si="26"/>
        <v>0.8</v>
      </c>
      <c r="BA65" s="10" t="str">
        <f t="shared" si="27"/>
        <v>Q-2 A-2 || Q Total-3, A Total-2</v>
      </c>
      <c r="BB65" s="10" t="str" cm="1">
        <f t="array" ref="BB65">IFERROR(INDEX('Attendance-Slot-1'!$Q$2:$Q$1112,MATCH(1,('Attendance-Slot-1'!$A$2:$A$1112=$C65)*('Attendance-Slot-1'!$G$2:$G$1112=BB$2),0)),"No Data")</f>
        <v>No Data</v>
      </c>
      <c r="BC65" s="10" t="str" cm="1">
        <f t="array" ref="BC65">IFERROR(INDEX('Attendance-Slot-2'!$Q$2:$Q$2595,MATCH(1,('Attendance-Slot-2'!$A$2:$A$2595=$C65)*('Attendance-Slot-2'!$G$2:$G$2595=BB$2),0)),"No Data")</f>
        <v>No Data</v>
      </c>
      <c r="BD65" s="136" t="e">
        <f>VLOOKUP($AQ65,'Written Exam Marks'!$H:$Q,10,FALSE)</f>
        <v>#N/A</v>
      </c>
      <c r="BE65" s="136" t="e">
        <f>VLOOKUP($AQ65,'Written Exam Marks'!$H:$Q,9,FALSE)</f>
        <v>#N/A</v>
      </c>
      <c r="BF65" s="10" t="str">
        <f t="shared" si="28"/>
        <v>No Data</v>
      </c>
      <c r="BG65" s="10" t="str">
        <f t="shared" si="29"/>
        <v>No Data</v>
      </c>
      <c r="BH65" s="129">
        <v>10</v>
      </c>
      <c r="BI65" s="129">
        <v>15</v>
      </c>
      <c r="BJ65" s="129" t="s">
        <v>5</v>
      </c>
      <c r="BK65" s="129">
        <v>19</v>
      </c>
      <c r="BL65" s="144">
        <v>44</v>
      </c>
      <c r="BM65" s="24">
        <v>60</v>
      </c>
      <c r="BN65" s="24" t="s">
        <v>1004</v>
      </c>
      <c r="BO65" s="118" t="s">
        <v>1063</v>
      </c>
      <c r="BP65" s="118" t="str">
        <f t="shared" si="1"/>
        <v>2025EB1100062-BDSDF114</v>
      </c>
      <c r="BQ65" s="24" t="str">
        <f t="shared" si="30"/>
        <v>1 missed</v>
      </c>
      <c r="BR65" s="24" t="str">
        <f t="shared" si="31"/>
        <v>0 missed</v>
      </c>
      <c r="BS65" s="24">
        <f t="shared" si="32"/>
        <v>2</v>
      </c>
      <c r="BT65" s="24">
        <f t="shared" si="33"/>
        <v>1</v>
      </c>
      <c r="BU65" s="14">
        <f t="shared" si="34"/>
        <v>0.66666666666666663</v>
      </c>
      <c r="BV65" s="14">
        <f t="shared" si="35"/>
        <v>1</v>
      </c>
      <c r="BW65" s="24" t="str">
        <f t="shared" si="36"/>
        <v>1 missed</v>
      </c>
      <c r="BX65" s="24">
        <f t="shared" si="37"/>
        <v>3</v>
      </c>
      <c r="BY65" s="14">
        <f t="shared" si="38"/>
        <v>0.75</v>
      </c>
      <c r="BZ65" s="14" t="str">
        <f t="shared" si="39"/>
        <v>Q-2 A-1 || Q Total-3, A Total-1</v>
      </c>
      <c r="CA65" s="14" t="str" cm="1">
        <f t="array" ref="CA65">IFERROR(INDEX('Attendance-Slot-1'!$Q$2:$Q$1112,MATCH(1,('Attendance-Slot-1'!$A$2:$A$1112=$C65)*('Attendance-Slot-1'!$G$2:$G$1112=CA$2),0)),"No Data")</f>
        <v>A-S1_Onsite</v>
      </c>
      <c r="CB65" s="14" t="str" cm="1">
        <f t="array" ref="CB65">IFERROR(INDEX('Attendance-Slot-2'!$Q$2:$Q$2595,MATCH(1,('Attendance-Slot-2'!$A$2:$A$2595=$C65)*('Attendance-Slot-2'!$G$2:$G$2595=CA$2),0)),"No Data")</f>
        <v>A-S2_Onsite</v>
      </c>
      <c r="CC65" s="138" t="e">
        <f>VLOOKUP($BP65,'Written Exam Marks'!$H:$Q,10,FALSE)</f>
        <v>#N/A</v>
      </c>
      <c r="CD65" s="138" t="e">
        <f>VLOOKUP($BP65,'Written Exam Marks'!$H:$Q,9,FALSE)</f>
        <v>#N/A</v>
      </c>
      <c r="CE65" s="14" t="str">
        <f t="shared" si="40"/>
        <v>Absent</v>
      </c>
      <c r="CF65" s="14" t="str">
        <f t="shared" si="41"/>
        <v>A-S1_Onsite</v>
      </c>
      <c r="CG65" s="130">
        <v>5</v>
      </c>
      <c r="CH65" s="130">
        <v>4</v>
      </c>
      <c r="CI65" s="130">
        <v>5</v>
      </c>
      <c r="CJ65" s="130">
        <v>9.5</v>
      </c>
      <c r="CK65" s="130" t="s">
        <v>5</v>
      </c>
      <c r="CL65" s="130" t="s">
        <v>5</v>
      </c>
      <c r="CM65" s="145">
        <v>23.5</v>
      </c>
      <c r="CN65" s="130">
        <v>50</v>
      </c>
      <c r="CO65" s="27" t="s">
        <v>1005</v>
      </c>
      <c r="CP65" s="119" t="s">
        <v>1044</v>
      </c>
      <c r="CQ65" s="119" t="str">
        <f t="shared" si="2"/>
        <v>2025EB1100062-BDSDF112</v>
      </c>
      <c r="CR65" s="27" t="str">
        <f t="shared" si="42"/>
        <v>0 missed</v>
      </c>
      <c r="CS65" s="27" t="str">
        <f t="shared" si="43"/>
        <v>0 missed</v>
      </c>
      <c r="CT65" s="27">
        <f t="shared" si="44"/>
        <v>2</v>
      </c>
      <c r="CU65" s="27">
        <f t="shared" si="45"/>
        <v>2</v>
      </c>
      <c r="CV65" s="15">
        <f t="shared" si="46"/>
        <v>1</v>
      </c>
      <c r="CW65" s="15">
        <f t="shared" si="47"/>
        <v>1</v>
      </c>
      <c r="CX65" s="27" t="str">
        <f t="shared" si="48"/>
        <v>0 missed</v>
      </c>
      <c r="CY65" s="27">
        <f t="shared" si="49"/>
        <v>4</v>
      </c>
      <c r="CZ65" s="15">
        <f t="shared" si="50"/>
        <v>1</v>
      </c>
      <c r="DA65" s="15" t="str">
        <f t="shared" si="51"/>
        <v>Q-2 A-2 || Q Total-2, A Total-2</v>
      </c>
      <c r="DB65" s="15" t="str" cm="1">
        <f t="array" ref="DB65">IFERROR(INDEX('Attendance-Slot-1'!$Q$2:$Q$1112,MATCH(1,('Attendance-Slot-1'!$A$2:$A$1112=$C65)*('Attendance-Slot-1'!$G$2:$G$1112=DB$2),0)),"No Data")</f>
        <v>No Data</v>
      </c>
      <c r="DC65" s="15" t="str" cm="1">
        <f t="array" ref="DC65">IFERROR(INDEX('Attendance-Slot-2'!$Q$2:$Q$2595,MATCH(1,('Attendance-Slot-2'!$A$2:$A$2595=$C65)*('Attendance-Slot-2'!$G$2:$G$2595=DB$2),0)),"No Data")</f>
        <v>A-S2_Onsite</v>
      </c>
      <c r="DD65" s="139" t="e">
        <f>VLOOKUP($CQ65,'Written Exam Marks'!$H:$Q,10,FALSE)</f>
        <v>#N/A</v>
      </c>
      <c r="DE65" s="139" t="e">
        <f>VLOOKUP($CQ65,'Written Exam Marks'!$H:$Q,9,FALSE)</f>
        <v>#N/A</v>
      </c>
      <c r="DF65" s="15" t="str">
        <f t="shared" si="52"/>
        <v>Absent</v>
      </c>
      <c r="DG65" s="15" t="str">
        <f t="shared" si="53"/>
        <v>A-S2_Onsite</v>
      </c>
      <c r="DH65" s="139">
        <v>90</v>
      </c>
      <c r="DI65" s="139">
        <v>90</v>
      </c>
      <c r="DJ65" s="139">
        <v>100</v>
      </c>
      <c r="DK65" s="3" t="str">
        <f t="shared" si="3"/>
        <v>P-0, A-1, No Data-3</v>
      </c>
      <c r="DL65" s="3" t="str">
        <f t="shared" si="4"/>
        <v>P-0, A-2, No Data-2</v>
      </c>
      <c r="DM65" s="1" t="str">
        <f t="shared" si="54"/>
        <v>No Data</v>
      </c>
      <c r="DN65" s="1" t="str">
        <f t="shared" si="55"/>
        <v>A-S2_Onsite</v>
      </c>
      <c r="DO65" s="1" t="str">
        <f t="shared" si="56"/>
        <v>No Data</v>
      </c>
      <c r="DP65" s="1" t="str">
        <f t="shared" si="57"/>
        <v>A-S1_Onsite</v>
      </c>
      <c r="DQ65" s="1" t="str">
        <f t="shared" si="58"/>
        <v>P-0, A-2, No Data-2</v>
      </c>
      <c r="DR65" s="39">
        <f t="shared" si="59"/>
        <v>0</v>
      </c>
      <c r="DS65" s="34" t="s">
        <v>7217</v>
      </c>
      <c r="DT65" s="39" t="s">
        <v>1098</v>
      </c>
      <c r="DU65" s="30" t="s">
        <v>189</v>
      </c>
      <c r="DV65" s="30" t="s">
        <v>1098</v>
      </c>
    </row>
    <row r="66" spans="1:126" x14ac:dyDescent="0.25">
      <c r="A66" s="1">
        <v>63</v>
      </c>
      <c r="B66" s="1" t="s">
        <v>1000</v>
      </c>
      <c r="C66" s="1" t="s">
        <v>192</v>
      </c>
      <c r="D66" s="1" t="s">
        <v>193</v>
      </c>
      <c r="E66" s="1" t="s">
        <v>194</v>
      </c>
      <c r="F66" s="1" t="s">
        <v>7201</v>
      </c>
      <c r="G66" s="1" t="s">
        <v>1189</v>
      </c>
      <c r="H66" s="143">
        <v>1.6</v>
      </c>
      <c r="I66" s="143">
        <v>7.2</v>
      </c>
      <c r="J66" s="143">
        <v>8</v>
      </c>
      <c r="K66" s="143">
        <v>8</v>
      </c>
      <c r="L66" s="132">
        <v>28</v>
      </c>
      <c r="M66" s="132">
        <v>52.8</v>
      </c>
      <c r="N66" s="26">
        <v>60</v>
      </c>
      <c r="O66" s="26" t="s">
        <v>997</v>
      </c>
      <c r="P66" s="120" t="s">
        <v>1034</v>
      </c>
      <c r="Q66" s="13" t="str">
        <f t="shared" si="5"/>
        <v>2025EB1100063-BDSDF113</v>
      </c>
      <c r="R66" s="26" t="str">
        <f t="shared" si="6"/>
        <v>0 missed</v>
      </c>
      <c r="S66" s="26" t="str">
        <f t="shared" si="0"/>
        <v>0 missed</v>
      </c>
      <c r="T66" s="26">
        <f t="shared" si="7"/>
        <v>4</v>
      </c>
      <c r="U66" s="26">
        <f t="shared" si="8"/>
        <v>1</v>
      </c>
      <c r="V66" s="13">
        <f t="shared" si="9"/>
        <v>1</v>
      </c>
      <c r="W66" s="13">
        <f t="shared" si="10"/>
        <v>1</v>
      </c>
      <c r="X66" s="26" t="str">
        <f t="shared" si="11"/>
        <v>0 missed</v>
      </c>
      <c r="Y66" s="26">
        <f t="shared" si="12"/>
        <v>5</v>
      </c>
      <c r="Z66" s="13">
        <f t="shared" si="13"/>
        <v>1</v>
      </c>
      <c r="AA66" s="15" t="str">
        <f t="shared" si="14"/>
        <v>Q-4 A-1 || Q Total-4, A Total-1</v>
      </c>
      <c r="AB66" s="13" t="str" cm="1">
        <f t="array" ref="AB66">IFERROR(INDEX('Attendance-Slot-1'!$Q$2:$Q$1112,MATCH(1,('Attendance-Slot-1'!$A$2:$A$1112=$C66)*('Attendance-Slot-1'!$G$2:$G$1112=AB$2),0)),"No Data")</f>
        <v>P-S1_Onsite</v>
      </c>
      <c r="AC66" s="13" t="str" cm="1">
        <f t="array" ref="AC66">IFERROR(INDEX('Attendance-Slot-2'!$Q$2:$Q$2595,MATCH(1,('Attendance-Slot-2'!$A$2:$A$2595=$C66)*('Attendance-Slot-2'!$G$2:$G$2595=AB$2),0)),"No Data")</f>
        <v>No Data</v>
      </c>
      <c r="AD66" s="133">
        <f>VLOOKUP($Q66,'Written Exam Marks'!$H:$Q,10,FALSE)</f>
        <v>22</v>
      </c>
      <c r="AE66" s="133">
        <f>VLOOKUP($Q66,'Written Exam Marks'!$H:$Q,9,FALSE)</f>
        <v>40</v>
      </c>
      <c r="AF66" s="13" t="str">
        <f t="shared" si="15"/>
        <v>Present</v>
      </c>
      <c r="AG66" s="13" t="str">
        <f t="shared" si="16"/>
        <v>P-S1_Onsite</v>
      </c>
      <c r="AH66" s="29">
        <v>14</v>
      </c>
      <c r="AI66" s="29">
        <v>14</v>
      </c>
      <c r="AJ66" s="29">
        <v>8.6666666669999994</v>
      </c>
      <c r="AK66" s="29">
        <v>10</v>
      </c>
      <c r="AL66" s="29">
        <v>10</v>
      </c>
      <c r="AM66" s="29">
        <v>56.666666667000001</v>
      </c>
      <c r="AN66" s="131">
        <v>60</v>
      </c>
      <c r="AO66" s="36" t="s">
        <v>7179</v>
      </c>
      <c r="AP66" s="116" t="s">
        <v>1050</v>
      </c>
      <c r="AQ66" s="116" t="str">
        <f t="shared" si="17"/>
        <v>2025EB1100063-BDSDF108</v>
      </c>
      <c r="AR66" s="25" t="str">
        <f t="shared" si="18"/>
        <v>0 missed</v>
      </c>
      <c r="AS66" s="25" t="str">
        <f t="shared" si="19"/>
        <v>0 missed</v>
      </c>
      <c r="AT66" s="25">
        <f t="shared" si="20"/>
        <v>3</v>
      </c>
      <c r="AU66" s="25">
        <f t="shared" si="21"/>
        <v>2</v>
      </c>
      <c r="AV66" s="10">
        <f t="shared" si="22"/>
        <v>1</v>
      </c>
      <c r="AW66" s="10">
        <f t="shared" si="23"/>
        <v>1</v>
      </c>
      <c r="AX66" s="25" t="str">
        <f t="shared" si="24"/>
        <v>0 missed</v>
      </c>
      <c r="AY66" s="25">
        <f t="shared" si="25"/>
        <v>5</v>
      </c>
      <c r="AZ66" s="10">
        <f t="shared" si="26"/>
        <v>1</v>
      </c>
      <c r="BA66" s="10" t="str">
        <f t="shared" si="27"/>
        <v>Q-3 A-2 || Q Total-3, A Total-2</v>
      </c>
      <c r="BB66" s="10" t="str" cm="1">
        <f t="array" ref="BB66">IFERROR(INDEX('Attendance-Slot-1'!$Q$2:$Q$1112,MATCH(1,('Attendance-Slot-1'!$A$2:$A$1112=$C66)*('Attendance-Slot-1'!$G$2:$G$1112=BB$2),0)),"No Data")</f>
        <v>P-S1_Onsite</v>
      </c>
      <c r="BC66" s="10" t="str" cm="1">
        <f t="array" ref="BC66">IFERROR(INDEX('Attendance-Slot-2'!$Q$2:$Q$2595,MATCH(1,('Attendance-Slot-2'!$A$2:$A$2595=$C66)*('Attendance-Slot-2'!$G$2:$G$2595=BB$2),0)),"No Data")</f>
        <v>No Data</v>
      </c>
      <c r="BD66" s="136">
        <f>VLOOKUP($AQ66,'Written Exam Marks'!$H:$Q,10,FALSE)</f>
        <v>9</v>
      </c>
      <c r="BE66" s="136">
        <f>VLOOKUP($AQ66,'Written Exam Marks'!$H:$Q,9,FALSE)</f>
        <v>40</v>
      </c>
      <c r="BF66" s="10" t="str">
        <f t="shared" si="28"/>
        <v>Present</v>
      </c>
      <c r="BG66" s="10" t="str">
        <f t="shared" si="29"/>
        <v>P-S1_Onsite</v>
      </c>
      <c r="BH66" s="129" t="s">
        <v>5</v>
      </c>
      <c r="BI66" s="129">
        <v>15</v>
      </c>
      <c r="BJ66" s="129">
        <v>15</v>
      </c>
      <c r="BK66" s="129">
        <v>19</v>
      </c>
      <c r="BL66" s="144">
        <v>49</v>
      </c>
      <c r="BM66" s="24">
        <v>60</v>
      </c>
      <c r="BN66" s="24" t="s">
        <v>1004</v>
      </c>
      <c r="BO66" s="118" t="s">
        <v>1063</v>
      </c>
      <c r="BP66" s="118" t="str">
        <f t="shared" si="1"/>
        <v>2025EB1100063-BDSDF114</v>
      </c>
      <c r="BQ66" s="24" t="str">
        <f t="shared" si="30"/>
        <v>1 missed</v>
      </c>
      <c r="BR66" s="24" t="str">
        <f t="shared" si="31"/>
        <v>0 missed</v>
      </c>
      <c r="BS66" s="24">
        <f t="shared" si="32"/>
        <v>2</v>
      </c>
      <c r="BT66" s="24">
        <f t="shared" si="33"/>
        <v>1</v>
      </c>
      <c r="BU66" s="14">
        <f t="shared" si="34"/>
        <v>0.66666666666666663</v>
      </c>
      <c r="BV66" s="14">
        <f t="shared" si="35"/>
        <v>1</v>
      </c>
      <c r="BW66" s="24" t="str">
        <f t="shared" si="36"/>
        <v>1 missed</v>
      </c>
      <c r="BX66" s="24">
        <f t="shared" si="37"/>
        <v>3</v>
      </c>
      <c r="BY66" s="14">
        <f t="shared" si="38"/>
        <v>0.75</v>
      </c>
      <c r="BZ66" s="14" t="str">
        <f t="shared" si="39"/>
        <v>Q-2 A-1 || Q Total-3, A Total-1</v>
      </c>
      <c r="CA66" s="14" t="str" cm="1">
        <f t="array" ref="CA66">IFERROR(INDEX('Attendance-Slot-1'!$Q$2:$Q$1112,MATCH(1,('Attendance-Slot-1'!$A$2:$A$1112=$C66)*('Attendance-Slot-1'!$G$2:$G$1112=CA$2),0)),"No Data")</f>
        <v>P-S1_Onsite</v>
      </c>
      <c r="CB66" s="14" t="str" cm="1">
        <f t="array" ref="CB66">IFERROR(INDEX('Attendance-Slot-2'!$Q$2:$Q$2595,MATCH(1,('Attendance-Slot-2'!$A$2:$A$2595=$C66)*('Attendance-Slot-2'!$G$2:$G$2595=CA$2),0)),"No Data")</f>
        <v>No Data</v>
      </c>
      <c r="CC66" s="138">
        <f>VLOOKUP($BP66,'Written Exam Marks'!$H:$Q,10,FALSE)</f>
        <v>2.5</v>
      </c>
      <c r="CD66" s="138">
        <f>VLOOKUP($BP66,'Written Exam Marks'!$H:$Q,9,FALSE)</f>
        <v>40</v>
      </c>
      <c r="CE66" s="14" t="str">
        <f t="shared" si="40"/>
        <v>Present</v>
      </c>
      <c r="CF66" s="14" t="str">
        <f t="shared" si="41"/>
        <v>P-S1_Onsite</v>
      </c>
      <c r="CG66" s="130">
        <v>4.5</v>
      </c>
      <c r="CH66" s="130">
        <v>4</v>
      </c>
      <c r="CI66" s="130">
        <v>8.5</v>
      </c>
      <c r="CJ66" s="130">
        <v>9.25</v>
      </c>
      <c r="CK66" s="130" t="s">
        <v>5</v>
      </c>
      <c r="CL66" s="130" t="s">
        <v>5</v>
      </c>
      <c r="CM66" s="145">
        <v>26.25</v>
      </c>
      <c r="CN66" s="130">
        <v>50</v>
      </c>
      <c r="CO66" s="27" t="s">
        <v>1005</v>
      </c>
      <c r="CP66" s="119" t="s">
        <v>1044</v>
      </c>
      <c r="CQ66" s="119" t="str">
        <f t="shared" si="2"/>
        <v>2025EB1100063-BDSDF112</v>
      </c>
      <c r="CR66" s="27" t="str">
        <f t="shared" si="42"/>
        <v>0 missed</v>
      </c>
      <c r="CS66" s="27" t="str">
        <f t="shared" si="43"/>
        <v>0 missed</v>
      </c>
      <c r="CT66" s="27">
        <f t="shared" si="44"/>
        <v>2</v>
      </c>
      <c r="CU66" s="27">
        <f t="shared" si="45"/>
        <v>2</v>
      </c>
      <c r="CV66" s="15">
        <f t="shared" si="46"/>
        <v>1</v>
      </c>
      <c r="CW66" s="15">
        <f t="shared" si="47"/>
        <v>1</v>
      </c>
      <c r="CX66" s="27" t="str">
        <f t="shared" si="48"/>
        <v>0 missed</v>
      </c>
      <c r="CY66" s="27">
        <f t="shared" si="49"/>
        <v>4</v>
      </c>
      <c r="CZ66" s="15">
        <f t="shared" si="50"/>
        <v>1</v>
      </c>
      <c r="DA66" s="15" t="str">
        <f t="shared" si="51"/>
        <v>Q-2 A-2 || Q Total-2, A Total-2</v>
      </c>
      <c r="DB66" s="15" t="str" cm="1">
        <f t="array" ref="DB66">IFERROR(INDEX('Attendance-Slot-1'!$Q$2:$Q$1112,MATCH(1,('Attendance-Slot-1'!$A$2:$A$1112=$C66)*('Attendance-Slot-1'!$G$2:$G$1112=DB$2),0)),"No Data")</f>
        <v>P-S1_Onsite</v>
      </c>
      <c r="DC66" s="15" t="str" cm="1">
        <f t="array" ref="DC66">IFERROR(INDEX('Attendance-Slot-2'!$Q$2:$Q$2595,MATCH(1,('Attendance-Slot-2'!$A$2:$A$2595=$C66)*('Attendance-Slot-2'!$G$2:$G$2595=DB$2),0)),"No Data")</f>
        <v>No Data</v>
      </c>
      <c r="DD66" s="139">
        <f>VLOOKUP($CQ66,'Written Exam Marks'!$H:$Q,10,FALSE)</f>
        <v>24</v>
      </c>
      <c r="DE66" s="139">
        <f>VLOOKUP($CQ66,'Written Exam Marks'!$H:$Q,9,FALSE)</f>
        <v>50</v>
      </c>
      <c r="DF66" s="15" t="str">
        <f t="shared" si="52"/>
        <v>Present</v>
      </c>
      <c r="DG66" s="15" t="str">
        <f t="shared" si="53"/>
        <v>P-S1_Onsite</v>
      </c>
      <c r="DH66" s="139">
        <v>95</v>
      </c>
      <c r="DI66" s="139">
        <v>95</v>
      </c>
      <c r="DJ66" s="139">
        <v>100</v>
      </c>
      <c r="DK66" s="3" t="str">
        <f t="shared" si="3"/>
        <v>P-4, A-0, No Data-0</v>
      </c>
      <c r="DL66" s="3" t="str">
        <f t="shared" si="4"/>
        <v>P-0, A-0, No Data-4</v>
      </c>
      <c r="DM66" s="1" t="str">
        <f t="shared" si="54"/>
        <v>P-S1_Onsite</v>
      </c>
      <c r="DN66" s="1" t="str">
        <f t="shared" si="55"/>
        <v>P-S1_Onsite</v>
      </c>
      <c r="DO66" s="1" t="str">
        <f t="shared" si="56"/>
        <v>P-S1_Onsite</v>
      </c>
      <c r="DP66" s="1" t="str">
        <f t="shared" si="57"/>
        <v>P-S1_Onsite</v>
      </c>
      <c r="DQ66" s="1" t="str">
        <f t="shared" si="58"/>
        <v>P-4, A-0, No Data-0</v>
      </c>
      <c r="DR66" s="39">
        <f t="shared" si="59"/>
        <v>0</v>
      </c>
      <c r="DS66" s="34" t="s">
        <v>7217</v>
      </c>
      <c r="DT66" s="39" t="s">
        <v>7363</v>
      </c>
      <c r="DU66" s="30" t="s">
        <v>192</v>
      </c>
      <c r="DV66" s="30"/>
    </row>
    <row r="67" spans="1:126" x14ac:dyDescent="0.25">
      <c r="A67" s="1">
        <v>64</v>
      </c>
      <c r="B67" s="1" t="s">
        <v>1000</v>
      </c>
      <c r="C67" s="1" t="s">
        <v>195</v>
      </c>
      <c r="D67" s="1" t="s">
        <v>196</v>
      </c>
      <c r="E67" s="1" t="s">
        <v>197</v>
      </c>
      <c r="F67" s="1" t="s">
        <v>7201</v>
      </c>
      <c r="G67" s="1" t="s">
        <v>3520</v>
      </c>
      <c r="H67" s="143">
        <v>5.6</v>
      </c>
      <c r="I67" s="143">
        <v>4.8</v>
      </c>
      <c r="J67" s="143">
        <v>7.2</v>
      </c>
      <c r="K67" s="143" t="s">
        <v>5</v>
      </c>
      <c r="L67" s="132">
        <v>28</v>
      </c>
      <c r="M67" s="132">
        <v>45.6</v>
      </c>
      <c r="N67" s="26">
        <v>60</v>
      </c>
      <c r="O67" s="26" t="s">
        <v>997</v>
      </c>
      <c r="P67" s="120" t="s">
        <v>1034</v>
      </c>
      <c r="Q67" s="13" t="str">
        <f t="shared" si="5"/>
        <v>2025EB1100064-BDSDF113</v>
      </c>
      <c r="R67" s="26" t="str">
        <f t="shared" si="6"/>
        <v>1 missed</v>
      </c>
      <c r="S67" s="26" t="str">
        <f t="shared" si="0"/>
        <v>0 missed</v>
      </c>
      <c r="T67" s="26">
        <f t="shared" si="7"/>
        <v>3</v>
      </c>
      <c r="U67" s="26">
        <f t="shared" si="8"/>
        <v>1</v>
      </c>
      <c r="V67" s="13">
        <f t="shared" si="9"/>
        <v>0.75</v>
      </c>
      <c r="W67" s="13">
        <f t="shared" si="10"/>
        <v>1</v>
      </c>
      <c r="X67" s="26" t="str">
        <f t="shared" si="11"/>
        <v>1 missed</v>
      </c>
      <c r="Y67" s="26">
        <f t="shared" si="12"/>
        <v>4</v>
      </c>
      <c r="Z67" s="13">
        <f t="shared" si="13"/>
        <v>0.8</v>
      </c>
      <c r="AA67" s="15" t="str">
        <f t="shared" si="14"/>
        <v>Q-3 A-1 || Q Total-4, A Total-1</v>
      </c>
      <c r="AB67" s="13" t="str" cm="1">
        <f t="array" ref="AB67">IFERROR(INDEX('Attendance-Slot-1'!$Q$2:$Q$1112,MATCH(1,('Attendance-Slot-1'!$A$2:$A$1112=$C67)*('Attendance-Slot-1'!$G$2:$G$1112=AB$2),0)),"No Data")</f>
        <v>No Data</v>
      </c>
      <c r="AC67" s="13" t="str" cm="1">
        <f t="array" ref="AC67">IFERROR(INDEX('Attendance-Slot-2'!$Q$2:$Q$2595,MATCH(1,('Attendance-Slot-2'!$A$2:$A$2595=$C67)*('Attendance-Slot-2'!$G$2:$G$2595=AB$2),0)),"No Data")</f>
        <v>P-S2_Onsite</v>
      </c>
      <c r="AD67" s="133">
        <f>VLOOKUP($Q67,'Written Exam Marks'!$H:$Q,10,FALSE)</f>
        <v>7</v>
      </c>
      <c r="AE67" s="133">
        <f>VLOOKUP($Q67,'Written Exam Marks'!$H:$Q,9,FALSE)</f>
        <v>40</v>
      </c>
      <c r="AF67" s="13" t="str">
        <f t="shared" si="15"/>
        <v>Present</v>
      </c>
      <c r="AG67" s="13" t="str">
        <f t="shared" si="16"/>
        <v>P-S2_Onsite</v>
      </c>
      <c r="AH67" s="29" t="s">
        <v>5</v>
      </c>
      <c r="AI67" s="29" t="s">
        <v>5</v>
      </c>
      <c r="AJ67" s="29">
        <v>10</v>
      </c>
      <c r="AK67" s="29" t="s">
        <v>5</v>
      </c>
      <c r="AL67" s="29" t="s">
        <v>5</v>
      </c>
      <c r="AM67" s="29">
        <v>10</v>
      </c>
      <c r="AN67" s="131">
        <v>60</v>
      </c>
      <c r="AO67" s="36" t="s">
        <v>7179</v>
      </c>
      <c r="AP67" s="116" t="s">
        <v>1050</v>
      </c>
      <c r="AQ67" s="116" t="str">
        <f t="shared" si="17"/>
        <v>2025EB1100064-BDSDF108</v>
      </c>
      <c r="AR67" s="25" t="str">
        <f t="shared" si="18"/>
        <v>2 missed</v>
      </c>
      <c r="AS67" s="25" t="str">
        <f t="shared" si="19"/>
        <v>2 missed</v>
      </c>
      <c r="AT67" s="25">
        <f t="shared" si="20"/>
        <v>1</v>
      </c>
      <c r="AU67" s="25">
        <f t="shared" si="21"/>
        <v>0</v>
      </c>
      <c r="AV67" s="10">
        <f t="shared" si="22"/>
        <v>0.33333333333333331</v>
      </c>
      <c r="AW67" s="10">
        <f t="shared" si="23"/>
        <v>0</v>
      </c>
      <c r="AX67" s="25" t="str">
        <f t="shared" si="24"/>
        <v>4 missed</v>
      </c>
      <c r="AY67" s="25">
        <f t="shared" si="25"/>
        <v>1</v>
      </c>
      <c r="AZ67" s="10">
        <f t="shared" si="26"/>
        <v>0.2</v>
      </c>
      <c r="BA67" s="10" t="str">
        <f t="shared" si="27"/>
        <v>Q-1 A-0 || Q Total-3, A Total-2</v>
      </c>
      <c r="BB67" s="10" t="str" cm="1">
        <f t="array" ref="BB67">IFERROR(INDEX('Attendance-Slot-1'!$Q$2:$Q$1112,MATCH(1,('Attendance-Slot-1'!$A$2:$A$1112=$C67)*('Attendance-Slot-1'!$G$2:$G$1112=BB$2),0)),"No Data")</f>
        <v>No Data</v>
      </c>
      <c r="BC67" s="10" t="str" cm="1">
        <f t="array" ref="BC67">IFERROR(INDEX('Attendance-Slot-2'!$Q$2:$Q$2595,MATCH(1,('Attendance-Slot-2'!$A$2:$A$2595=$C67)*('Attendance-Slot-2'!$G$2:$G$2595=BB$2),0)),"No Data")</f>
        <v>P-S2_Onsite</v>
      </c>
      <c r="BD67" s="136">
        <f>VLOOKUP($AQ67,'Written Exam Marks'!$H:$Q,10,FALSE)</f>
        <v>2</v>
      </c>
      <c r="BE67" s="136">
        <f>VLOOKUP($AQ67,'Written Exam Marks'!$H:$Q,9,FALSE)</f>
        <v>40</v>
      </c>
      <c r="BF67" s="10" t="str">
        <f t="shared" si="28"/>
        <v>Present</v>
      </c>
      <c r="BG67" s="10" t="str">
        <f t="shared" si="29"/>
        <v>P-S2_Onsite</v>
      </c>
      <c r="BH67" s="129">
        <v>6</v>
      </c>
      <c r="BI67" s="129">
        <v>13.5</v>
      </c>
      <c r="BJ67" s="129">
        <v>13.5</v>
      </c>
      <c r="BK67" s="129">
        <v>16</v>
      </c>
      <c r="BL67" s="144">
        <v>49</v>
      </c>
      <c r="BM67" s="24">
        <v>60</v>
      </c>
      <c r="BN67" s="24" t="s">
        <v>1004</v>
      </c>
      <c r="BO67" s="118" t="s">
        <v>1063</v>
      </c>
      <c r="BP67" s="118" t="str">
        <f t="shared" si="1"/>
        <v>2025EB1100064-BDSDF114</v>
      </c>
      <c r="BQ67" s="24" t="str">
        <f t="shared" si="30"/>
        <v>0 missed</v>
      </c>
      <c r="BR67" s="24" t="str">
        <f t="shared" si="31"/>
        <v>0 missed</v>
      </c>
      <c r="BS67" s="24">
        <f t="shared" si="32"/>
        <v>3</v>
      </c>
      <c r="BT67" s="24">
        <f t="shared" si="33"/>
        <v>1</v>
      </c>
      <c r="BU67" s="14">
        <f t="shared" si="34"/>
        <v>1</v>
      </c>
      <c r="BV67" s="14">
        <f t="shared" si="35"/>
        <v>1</v>
      </c>
      <c r="BW67" s="24" t="str">
        <f t="shared" si="36"/>
        <v>0 missed</v>
      </c>
      <c r="BX67" s="24">
        <f t="shared" si="37"/>
        <v>4</v>
      </c>
      <c r="BY67" s="14">
        <f t="shared" si="38"/>
        <v>1</v>
      </c>
      <c r="BZ67" s="14" t="str">
        <f t="shared" si="39"/>
        <v>Q-3 A-1 || Q Total-3, A Total-1</v>
      </c>
      <c r="CA67" s="14" t="str" cm="1">
        <f t="array" ref="CA67">IFERROR(INDEX('Attendance-Slot-1'!$Q$2:$Q$1112,MATCH(1,('Attendance-Slot-1'!$A$2:$A$1112=$C67)*('Attendance-Slot-1'!$G$2:$G$1112=CA$2),0)),"No Data")</f>
        <v>No Data</v>
      </c>
      <c r="CB67" s="14" t="str" cm="1">
        <f t="array" ref="CB67">IFERROR(INDEX('Attendance-Slot-2'!$Q$2:$Q$2595,MATCH(1,('Attendance-Slot-2'!$A$2:$A$2595=$C67)*('Attendance-Slot-2'!$G$2:$G$2595=CA$2),0)),"No Data")</f>
        <v>P-S2_Onsite</v>
      </c>
      <c r="CC67" s="138">
        <f>VLOOKUP($BP67,'Written Exam Marks'!$H:$Q,10,FALSE)</f>
        <v>0.5</v>
      </c>
      <c r="CD67" s="138">
        <f>VLOOKUP($BP67,'Written Exam Marks'!$H:$Q,9,FALSE)</f>
        <v>40</v>
      </c>
      <c r="CE67" s="14" t="str">
        <f t="shared" si="40"/>
        <v>Present</v>
      </c>
      <c r="CF67" s="14" t="str">
        <f t="shared" si="41"/>
        <v>P-S2_Onsite</v>
      </c>
      <c r="CG67" s="130">
        <v>1.5</v>
      </c>
      <c r="CH67" s="130">
        <v>2</v>
      </c>
      <c r="CI67" s="130" t="s">
        <v>5</v>
      </c>
      <c r="CJ67" s="130">
        <v>7.5</v>
      </c>
      <c r="CK67" s="130" t="s">
        <v>5</v>
      </c>
      <c r="CL67" s="130" t="s">
        <v>5</v>
      </c>
      <c r="CM67" s="145">
        <v>11</v>
      </c>
      <c r="CN67" s="130">
        <v>50</v>
      </c>
      <c r="CO67" s="27" t="s">
        <v>1005</v>
      </c>
      <c r="CP67" s="119" t="s">
        <v>1044</v>
      </c>
      <c r="CQ67" s="119" t="str">
        <f t="shared" si="2"/>
        <v>2025EB1100064-BDSDF112</v>
      </c>
      <c r="CR67" s="27" t="str">
        <f t="shared" si="42"/>
        <v>0 missed</v>
      </c>
      <c r="CS67" s="27" t="str">
        <f t="shared" si="43"/>
        <v>1 missed</v>
      </c>
      <c r="CT67" s="27">
        <f t="shared" si="44"/>
        <v>2</v>
      </c>
      <c r="CU67" s="27">
        <f t="shared" si="45"/>
        <v>1</v>
      </c>
      <c r="CV67" s="15">
        <f t="shared" si="46"/>
        <v>1</v>
      </c>
      <c r="CW67" s="15">
        <f t="shared" si="47"/>
        <v>0.5</v>
      </c>
      <c r="CX67" s="27" t="str">
        <f t="shared" si="48"/>
        <v>1 missed</v>
      </c>
      <c r="CY67" s="27">
        <f t="shared" si="49"/>
        <v>3</v>
      </c>
      <c r="CZ67" s="15">
        <f t="shared" si="50"/>
        <v>0.75</v>
      </c>
      <c r="DA67" s="15" t="str">
        <f t="shared" si="51"/>
        <v>Q-2 A-1 || Q Total-2, A Total-2</v>
      </c>
      <c r="DB67" s="15" t="str" cm="1">
        <f t="array" ref="DB67">IFERROR(INDEX('Attendance-Slot-1'!$Q$2:$Q$1112,MATCH(1,('Attendance-Slot-1'!$A$2:$A$1112=$C67)*('Attendance-Slot-1'!$G$2:$G$1112=DB$2),0)),"No Data")</f>
        <v>No Data</v>
      </c>
      <c r="DC67" s="15" t="str" cm="1">
        <f t="array" ref="DC67">IFERROR(INDEX('Attendance-Slot-2'!$Q$2:$Q$2595,MATCH(1,('Attendance-Slot-2'!$A$2:$A$2595=$C67)*('Attendance-Slot-2'!$G$2:$G$2595=DB$2),0)),"No Data")</f>
        <v>P-S2_Onsite</v>
      </c>
      <c r="DD67" s="139">
        <f>VLOOKUP($CQ67,'Written Exam Marks'!$H:$Q,10,FALSE)</f>
        <v>7.5</v>
      </c>
      <c r="DE67" s="139">
        <f>VLOOKUP($CQ67,'Written Exam Marks'!$H:$Q,9,FALSE)</f>
        <v>50</v>
      </c>
      <c r="DF67" s="15" t="str">
        <f t="shared" si="52"/>
        <v>Present</v>
      </c>
      <c r="DG67" s="15" t="str">
        <f t="shared" si="53"/>
        <v>P-S2_Onsite</v>
      </c>
      <c r="DH67" s="139">
        <v>95</v>
      </c>
      <c r="DI67" s="139">
        <v>95</v>
      </c>
      <c r="DJ67" s="139">
        <v>100</v>
      </c>
      <c r="DK67" s="3" t="str">
        <f t="shared" si="3"/>
        <v>P-0, A-0, No Data-4</v>
      </c>
      <c r="DL67" s="3" t="str">
        <f t="shared" si="4"/>
        <v>P-4, A-0, No Data-0</v>
      </c>
      <c r="DM67" s="1" t="str">
        <f t="shared" si="54"/>
        <v>P-S2_Onsite</v>
      </c>
      <c r="DN67" s="1" t="str">
        <f t="shared" si="55"/>
        <v>P-S2_Onsite</v>
      </c>
      <c r="DO67" s="1" t="str">
        <f t="shared" si="56"/>
        <v>P-S2_Onsite</v>
      </c>
      <c r="DP67" s="1" t="str">
        <f t="shared" si="57"/>
        <v>P-S2_Onsite</v>
      </c>
      <c r="DQ67" s="1" t="str">
        <f t="shared" si="58"/>
        <v>P-4, A-0, No Data-0</v>
      </c>
      <c r="DR67" s="39">
        <f t="shared" si="59"/>
        <v>0</v>
      </c>
      <c r="DS67" s="34" t="s">
        <v>7217</v>
      </c>
      <c r="DT67" s="39" t="s">
        <v>7363</v>
      </c>
      <c r="DU67" s="30" t="s">
        <v>195</v>
      </c>
      <c r="DV67" s="30"/>
    </row>
    <row r="68" spans="1:126" x14ac:dyDescent="0.25">
      <c r="A68" s="1">
        <v>65</v>
      </c>
      <c r="B68" s="1" t="s">
        <v>1000</v>
      </c>
      <c r="C68" s="1" t="s">
        <v>198</v>
      </c>
      <c r="D68" s="1" t="s">
        <v>199</v>
      </c>
      <c r="E68" s="1" t="s">
        <v>200</v>
      </c>
      <c r="F68" s="1" t="s">
        <v>7202</v>
      </c>
      <c r="G68" s="1" t="s">
        <v>3521</v>
      </c>
      <c r="H68" s="143">
        <v>7.2</v>
      </c>
      <c r="I68" s="143">
        <v>6.4</v>
      </c>
      <c r="J68" s="143">
        <v>8</v>
      </c>
      <c r="K68" s="143">
        <v>7.2</v>
      </c>
      <c r="L68" s="132" t="s">
        <v>5</v>
      </c>
      <c r="M68" s="132">
        <v>28.8</v>
      </c>
      <c r="N68" s="26">
        <v>60</v>
      </c>
      <c r="O68" s="26" t="s">
        <v>997</v>
      </c>
      <c r="P68" s="120" t="s">
        <v>1034</v>
      </c>
      <c r="Q68" s="13" t="str">
        <f t="shared" si="5"/>
        <v>2025EB1100065-BDSDF113</v>
      </c>
      <c r="R68" s="26" t="str">
        <f t="shared" si="6"/>
        <v>0 missed</v>
      </c>
      <c r="S68" s="26" t="str">
        <f t="shared" ref="S68:S131" si="60">COUNTIF(L68,"A") &amp; " "  &amp; "missed"</f>
        <v>1 missed</v>
      </c>
      <c r="T68" s="26">
        <f t="shared" si="7"/>
        <v>4</v>
      </c>
      <c r="U68" s="26">
        <f t="shared" si="8"/>
        <v>0</v>
      </c>
      <c r="V68" s="13">
        <f t="shared" si="9"/>
        <v>1</v>
      </c>
      <c r="W68" s="13">
        <f t="shared" si="10"/>
        <v>0</v>
      </c>
      <c r="X68" s="26" t="str">
        <f t="shared" si="11"/>
        <v>1 missed</v>
      </c>
      <c r="Y68" s="26">
        <f t="shared" si="12"/>
        <v>4</v>
      </c>
      <c r="Z68" s="13">
        <f t="shared" si="13"/>
        <v>0.8</v>
      </c>
      <c r="AA68" s="15" t="str">
        <f t="shared" si="14"/>
        <v>Q-4 A-0 || Q Total-4, A Total-1</v>
      </c>
      <c r="AB68" s="13" t="str" cm="1">
        <f t="array" ref="AB68">IFERROR(INDEX('Attendance-Slot-1'!$Q$2:$Q$1112,MATCH(1,('Attendance-Slot-1'!$A$2:$A$1112=$C68)*('Attendance-Slot-1'!$G$2:$G$1112=AB$2),0)),"No Data")</f>
        <v>No Data</v>
      </c>
      <c r="AC68" s="13" t="str" cm="1">
        <f t="array" ref="AC68">IFERROR(INDEX('Attendance-Slot-2'!$Q$2:$Q$2595,MATCH(1,('Attendance-Slot-2'!$A$2:$A$2595=$C68)*('Attendance-Slot-2'!$G$2:$G$2595=AB$2),0)),"No Data")</f>
        <v>No Data</v>
      </c>
      <c r="AD68" s="133" t="e">
        <f>VLOOKUP($Q68,'Written Exam Marks'!$H:$Q,10,FALSE)</f>
        <v>#N/A</v>
      </c>
      <c r="AE68" s="133" t="e">
        <f>VLOOKUP($Q68,'Written Exam Marks'!$H:$Q,9,FALSE)</f>
        <v>#N/A</v>
      </c>
      <c r="AF68" s="13" t="str">
        <f t="shared" si="15"/>
        <v>No Data</v>
      </c>
      <c r="AG68" s="13" t="str">
        <f t="shared" si="16"/>
        <v>No Data</v>
      </c>
      <c r="AH68" s="29">
        <v>14</v>
      </c>
      <c r="AI68" s="29" t="s">
        <v>5</v>
      </c>
      <c r="AJ68" s="29" t="s">
        <v>5</v>
      </c>
      <c r="AK68" s="29">
        <v>9</v>
      </c>
      <c r="AL68" s="29" t="s">
        <v>5</v>
      </c>
      <c r="AM68" s="29">
        <v>23</v>
      </c>
      <c r="AN68" s="131">
        <v>60</v>
      </c>
      <c r="AO68" s="36" t="s">
        <v>7179</v>
      </c>
      <c r="AP68" s="116" t="s">
        <v>1050</v>
      </c>
      <c r="AQ68" s="116" t="str">
        <f t="shared" ref="AQ68:AQ131" si="61">CONCATENATE($C68,"-",$AP68)</f>
        <v>2025EB1100065-BDSDF108</v>
      </c>
      <c r="AR68" s="25" t="str">
        <f t="shared" si="18"/>
        <v>2 missed</v>
      </c>
      <c r="AS68" s="25" t="str">
        <f t="shared" si="19"/>
        <v>1 missed</v>
      </c>
      <c r="AT68" s="25">
        <f t="shared" si="20"/>
        <v>1</v>
      </c>
      <c r="AU68" s="25">
        <f t="shared" si="21"/>
        <v>1</v>
      </c>
      <c r="AV68" s="10">
        <f t="shared" si="22"/>
        <v>0.33333333333333331</v>
      </c>
      <c r="AW68" s="10">
        <f t="shared" si="23"/>
        <v>0.5</v>
      </c>
      <c r="AX68" s="25" t="str">
        <f t="shared" si="24"/>
        <v>3 missed</v>
      </c>
      <c r="AY68" s="25">
        <f t="shared" si="25"/>
        <v>2</v>
      </c>
      <c r="AZ68" s="10">
        <f t="shared" si="26"/>
        <v>0.4</v>
      </c>
      <c r="BA68" s="10" t="str">
        <f t="shared" si="27"/>
        <v>Q-1 A-1 || Q Total-3, A Total-2</v>
      </c>
      <c r="BB68" s="10" t="str" cm="1">
        <f t="array" ref="BB68">IFERROR(INDEX('Attendance-Slot-1'!$Q$2:$Q$1112,MATCH(1,('Attendance-Slot-1'!$A$2:$A$1112=$C68)*('Attendance-Slot-1'!$G$2:$G$1112=BB$2),0)),"No Data")</f>
        <v>No Data</v>
      </c>
      <c r="BC68" s="10" t="str" cm="1">
        <f t="array" ref="BC68">IFERROR(INDEX('Attendance-Slot-2'!$Q$2:$Q$2595,MATCH(1,('Attendance-Slot-2'!$A$2:$A$2595=$C68)*('Attendance-Slot-2'!$G$2:$G$2595=BB$2),0)),"No Data")</f>
        <v>No Data</v>
      </c>
      <c r="BD68" s="136" t="e">
        <f>VLOOKUP($AQ68,'Written Exam Marks'!$H:$Q,10,FALSE)</f>
        <v>#N/A</v>
      </c>
      <c r="BE68" s="136" t="e">
        <f>VLOOKUP($AQ68,'Written Exam Marks'!$H:$Q,9,FALSE)</f>
        <v>#N/A</v>
      </c>
      <c r="BF68" s="10" t="str">
        <f t="shared" si="28"/>
        <v>No Data</v>
      </c>
      <c r="BG68" s="10" t="str">
        <f t="shared" si="29"/>
        <v>No Data</v>
      </c>
      <c r="BH68" s="129">
        <v>10</v>
      </c>
      <c r="BI68" s="129">
        <v>13.5</v>
      </c>
      <c r="BJ68" s="129">
        <v>13.5</v>
      </c>
      <c r="BK68" s="129" t="s">
        <v>5</v>
      </c>
      <c r="BL68" s="144">
        <v>37</v>
      </c>
      <c r="BM68" s="24">
        <v>60</v>
      </c>
      <c r="BN68" s="24" t="s">
        <v>1004</v>
      </c>
      <c r="BO68" s="118" t="s">
        <v>1063</v>
      </c>
      <c r="BP68" s="118" t="str">
        <f t="shared" ref="BP68:BP131" si="62">CONCATENATE($C68,"-",$BO68)</f>
        <v>2025EB1100065-BDSDF114</v>
      </c>
      <c r="BQ68" s="24" t="str">
        <f t="shared" si="30"/>
        <v>0 missed</v>
      </c>
      <c r="BR68" s="24" t="str">
        <f t="shared" si="31"/>
        <v>1 missed</v>
      </c>
      <c r="BS68" s="24">
        <f t="shared" si="32"/>
        <v>3</v>
      </c>
      <c r="BT68" s="24">
        <f t="shared" si="33"/>
        <v>0</v>
      </c>
      <c r="BU68" s="14">
        <f t="shared" si="34"/>
        <v>1</v>
      </c>
      <c r="BV68" s="14">
        <f t="shared" si="35"/>
        <v>0</v>
      </c>
      <c r="BW68" s="24" t="str">
        <f t="shared" si="36"/>
        <v>1 missed</v>
      </c>
      <c r="BX68" s="24">
        <f t="shared" si="37"/>
        <v>3</v>
      </c>
      <c r="BY68" s="14">
        <f t="shared" si="38"/>
        <v>0.75</v>
      </c>
      <c r="BZ68" s="14" t="str">
        <f t="shared" si="39"/>
        <v>Q-3 A-0 || Q Total-3, A Total-1</v>
      </c>
      <c r="CA68" s="14" t="str" cm="1">
        <f t="array" ref="CA68">IFERROR(INDEX('Attendance-Slot-1'!$Q$2:$Q$1112,MATCH(1,('Attendance-Slot-1'!$A$2:$A$1112=$C68)*('Attendance-Slot-1'!$G$2:$G$1112=CA$2),0)),"No Data")</f>
        <v>No Data</v>
      </c>
      <c r="CB68" s="14" t="str" cm="1">
        <f t="array" ref="CB68">IFERROR(INDEX('Attendance-Slot-2'!$Q$2:$Q$2595,MATCH(1,('Attendance-Slot-2'!$A$2:$A$2595=$C68)*('Attendance-Slot-2'!$G$2:$G$2595=CA$2),0)),"No Data")</f>
        <v>P-S2_Onsite</v>
      </c>
      <c r="CC68" s="138">
        <f>VLOOKUP($BP68,'Written Exam Marks'!$H:$Q,10,FALSE)</f>
        <v>10</v>
      </c>
      <c r="CD68" s="138">
        <f>VLOOKUP($BP68,'Written Exam Marks'!$H:$Q,9,FALSE)</f>
        <v>40</v>
      </c>
      <c r="CE68" s="14" t="str">
        <f t="shared" si="40"/>
        <v>Present</v>
      </c>
      <c r="CF68" s="14" t="str">
        <f t="shared" si="41"/>
        <v>P-S2_Onsite</v>
      </c>
      <c r="CG68" s="130">
        <v>4.5</v>
      </c>
      <c r="CH68" s="130">
        <v>3</v>
      </c>
      <c r="CI68" s="130">
        <v>6</v>
      </c>
      <c r="CJ68" s="130">
        <v>7.5</v>
      </c>
      <c r="CK68" s="130" t="s">
        <v>5</v>
      </c>
      <c r="CL68" s="130" t="s">
        <v>5</v>
      </c>
      <c r="CM68" s="145">
        <v>21</v>
      </c>
      <c r="CN68" s="130">
        <v>50</v>
      </c>
      <c r="CO68" s="27" t="s">
        <v>1005</v>
      </c>
      <c r="CP68" s="119" t="s">
        <v>1044</v>
      </c>
      <c r="CQ68" s="119" t="str">
        <f t="shared" ref="CQ68:CQ131" si="63">CONCATENATE($C68,"-",$CP68)</f>
        <v>2025EB1100065-BDSDF112</v>
      </c>
      <c r="CR68" s="27" t="str">
        <f t="shared" si="42"/>
        <v>0 missed</v>
      </c>
      <c r="CS68" s="27" t="str">
        <f t="shared" si="43"/>
        <v>0 missed</v>
      </c>
      <c r="CT68" s="27">
        <f t="shared" si="44"/>
        <v>2</v>
      </c>
      <c r="CU68" s="27">
        <f t="shared" si="45"/>
        <v>2</v>
      </c>
      <c r="CV68" s="15">
        <f t="shared" si="46"/>
        <v>1</v>
      </c>
      <c r="CW68" s="15">
        <f t="shared" si="47"/>
        <v>1</v>
      </c>
      <c r="CX68" s="27" t="str">
        <f t="shared" si="48"/>
        <v>0 missed</v>
      </c>
      <c r="CY68" s="27">
        <f t="shared" si="49"/>
        <v>4</v>
      </c>
      <c r="CZ68" s="15">
        <f t="shared" si="50"/>
        <v>1</v>
      </c>
      <c r="DA68" s="15" t="str">
        <f t="shared" si="51"/>
        <v>Q-2 A-2 || Q Total-2, A Total-2</v>
      </c>
      <c r="DB68" s="15" t="str" cm="1">
        <f t="array" ref="DB68">IFERROR(INDEX('Attendance-Slot-1'!$Q$2:$Q$1112,MATCH(1,('Attendance-Slot-1'!$A$2:$A$1112=$C68)*('Attendance-Slot-1'!$G$2:$G$1112=DB$2),0)),"No Data")</f>
        <v>No Data</v>
      </c>
      <c r="DC68" s="15" t="str" cm="1">
        <f t="array" ref="DC68">IFERROR(INDEX('Attendance-Slot-2'!$Q$2:$Q$2595,MATCH(1,('Attendance-Slot-2'!$A$2:$A$2595=$C68)*('Attendance-Slot-2'!$G$2:$G$2595=DB$2),0)),"No Data")</f>
        <v>No Data</v>
      </c>
      <c r="DD68" s="139" t="e">
        <f>VLOOKUP($CQ68,'Written Exam Marks'!$H:$Q,10,FALSE)</f>
        <v>#N/A</v>
      </c>
      <c r="DE68" s="139" t="e">
        <f>VLOOKUP($CQ68,'Written Exam Marks'!$H:$Q,9,FALSE)</f>
        <v>#N/A</v>
      </c>
      <c r="DF68" s="15" t="str">
        <f t="shared" si="52"/>
        <v>No Data</v>
      </c>
      <c r="DG68" s="15" t="str">
        <f t="shared" si="53"/>
        <v>No Data</v>
      </c>
      <c r="DH68" s="139">
        <v>85</v>
      </c>
      <c r="DI68" s="139">
        <v>85</v>
      </c>
      <c r="DJ68" s="139">
        <v>100</v>
      </c>
      <c r="DK68" s="3" t="str">
        <f t="shared" ref="DK68:DK131" si="64">"P-"&amp;(COUNTIF($AB68,"P-*")+COUNTIF($BB68,"P-*")+COUNTIF($CA68,"P-*")+COUNTIF($DB68,"P-*"))&amp;", A-"&amp;(COUNTIF($AB68,"A-*")+COUNTIF($BB68,"A-*")+COUNTIF($CA68,"A-*")+COUNTIF($DB68,"A-*"))&amp;", No Data-"&amp;(COUNTIF($AB68,"No Data")+COUNTIF($BB68,"No Data")+COUNTIF($CA68,"No Data")+COUNTIF($DB68,"No Data"))</f>
        <v>P-0, A-0, No Data-4</v>
      </c>
      <c r="DL68" s="3" t="str">
        <f t="shared" ref="DL68:DL131" si="65">"P-"&amp;(COUNTIF($AC68,"P-*")+COUNTIF($BC68,"P-*")+COUNTIF($CB68,"P-*")+COUNTIF($DC68,"P-*"))&amp;", A-"&amp;(COUNTIF($AC68,"A-*")+COUNTIF($BC68,"A-*")+COUNTIF($CB68,"A-*")+COUNTIF($DC68,"A-*"))&amp;", No Data-"&amp;(COUNTIF($AC68,"No Data")+COUNTIF($BC68,"No Data")+COUNTIF($CB68,"No Data")+COUNTIF($DC68,"No Data"))</f>
        <v>P-1, A-0, No Data-3</v>
      </c>
      <c r="DM68" s="1" t="str">
        <f t="shared" si="54"/>
        <v>No Data</v>
      </c>
      <c r="DN68" s="1" t="str">
        <f t="shared" si="55"/>
        <v>No Data</v>
      </c>
      <c r="DO68" s="1" t="str">
        <f t="shared" si="56"/>
        <v>No Data</v>
      </c>
      <c r="DP68" s="1" t="str">
        <f t="shared" si="57"/>
        <v>P-S2_Onsite</v>
      </c>
      <c r="DQ68" s="1" t="str">
        <f t="shared" si="58"/>
        <v>P-1, A-0, No Data-3</v>
      </c>
      <c r="DR68" s="39">
        <f t="shared" si="59"/>
        <v>0</v>
      </c>
      <c r="DS68" s="34" t="s">
        <v>7217</v>
      </c>
      <c r="DT68" s="39" t="s">
        <v>7363</v>
      </c>
      <c r="DU68" s="30" t="s">
        <v>198</v>
      </c>
      <c r="DV68" s="30"/>
    </row>
    <row r="69" spans="1:126" x14ac:dyDescent="0.25">
      <c r="A69" s="1">
        <v>66</v>
      </c>
      <c r="B69" s="1" t="s">
        <v>1000</v>
      </c>
      <c r="C69" s="1" t="s">
        <v>201</v>
      </c>
      <c r="D69" s="1" t="s">
        <v>202</v>
      </c>
      <c r="E69" s="1" t="s">
        <v>203</v>
      </c>
      <c r="F69" s="1" t="s">
        <v>7201</v>
      </c>
      <c r="G69" s="1" t="s">
        <v>1196</v>
      </c>
      <c r="H69" s="143">
        <v>5.6</v>
      </c>
      <c r="I69" s="143">
        <v>8</v>
      </c>
      <c r="J69" s="143">
        <v>7.2</v>
      </c>
      <c r="K69" s="143">
        <v>7.2</v>
      </c>
      <c r="L69" s="132">
        <v>25.2</v>
      </c>
      <c r="M69" s="132">
        <v>53.2</v>
      </c>
      <c r="N69" s="26">
        <v>60</v>
      </c>
      <c r="O69" s="26" t="s">
        <v>997</v>
      </c>
      <c r="P69" s="120" t="s">
        <v>1034</v>
      </c>
      <c r="Q69" s="13" t="str">
        <f t="shared" ref="Q69:Q132" si="66">CONCATENATE($C69,"-",$P69)</f>
        <v>2025EB1100066-BDSDF113</v>
      </c>
      <c r="R69" s="26" t="str">
        <f t="shared" ref="R69:R132" si="67">COUNTIF($H69:$K69,"A") &amp; " "  &amp; "missed"</f>
        <v>0 missed</v>
      </c>
      <c r="S69" s="26" t="str">
        <f t="shared" si="60"/>
        <v>0 missed</v>
      </c>
      <c r="T69" s="26">
        <f t="shared" ref="T69:T132" si="68">4-COUNTIF($H69:$K69,"A")</f>
        <v>4</v>
      </c>
      <c r="U69" s="26">
        <f t="shared" ref="U69:U132" si="69">1-COUNTIF($L69,"A")</f>
        <v>1</v>
      </c>
      <c r="V69" s="13">
        <f t="shared" ref="V69:V132" si="70">$T69/4</f>
        <v>1</v>
      </c>
      <c r="W69" s="13">
        <f t="shared" ref="W69:W132" si="71">$U69/1</f>
        <v>1</v>
      </c>
      <c r="X69" s="26" t="str">
        <f t="shared" ref="X69:X132" si="72">COUNTIF($H69:$L69, "A") &amp; " " &amp;"missed"</f>
        <v>0 missed</v>
      </c>
      <c r="Y69" s="26">
        <f t="shared" ref="Y69:Y132" si="73">5- COUNTIF($H69:$L69, "A")</f>
        <v>5</v>
      </c>
      <c r="Z69" s="13">
        <f t="shared" ref="Z69:Z132" si="74">$Y69/5</f>
        <v>1</v>
      </c>
      <c r="AA69" s="15" t="str">
        <f t="shared" ref="AA69:AA132" si="75">CONCATENATE("Q-",$T69," A-",$U69," || Q Total-4, A Total-1")</f>
        <v>Q-4 A-1 || Q Total-4, A Total-1</v>
      </c>
      <c r="AB69" s="13" t="str" cm="1">
        <f t="array" ref="AB69">IFERROR(INDEX('Attendance-Slot-1'!$Q$2:$Q$1112,MATCH(1,('Attendance-Slot-1'!$A$2:$A$1112=$C69)*('Attendance-Slot-1'!$G$2:$G$1112=AB$2),0)),"No Data")</f>
        <v>P-S1_Onsite</v>
      </c>
      <c r="AC69" s="13" t="str" cm="1">
        <f t="array" ref="AC69">IFERROR(INDEX('Attendance-Slot-2'!$Q$2:$Q$2595,MATCH(1,('Attendance-Slot-2'!$A$2:$A$2595=$C69)*('Attendance-Slot-2'!$G$2:$G$2595=AB$2),0)),"No Data")</f>
        <v>No Data</v>
      </c>
      <c r="AD69" s="133">
        <f>VLOOKUP($Q69,'Written Exam Marks'!$H:$Q,10,FALSE)</f>
        <v>37</v>
      </c>
      <c r="AE69" s="133">
        <f>VLOOKUP($Q69,'Written Exam Marks'!$H:$Q,9,FALSE)</f>
        <v>40</v>
      </c>
      <c r="AF69" s="13" t="str">
        <f t="shared" ref="AF69:AF132" si="76">IF(COUNTIF($AB69:$AC69,"P-*")&gt;0,"Present",
IF(COUNTIF($AB69:$AC69,"A-*")&gt;0,"Absent",
IF(COUNTIF($AB69:$AC69,"No Data")&gt;0,"No Data","")))</f>
        <v>Present</v>
      </c>
      <c r="AG69" s="13" t="str">
        <f t="shared" ref="AG69:AG132" si="77">IF(LEFT($AB69,2)="P-",$AB69,IF(LEFT($AC69,2)="P-",$AC69,IF(LEFT($AB69,2)="A-",$AB69,IF(LEFT($AC69,2)="A-",$AC69,IF($AB69="No Data",$AB69,IF($AC69="No Data",$AC69,""))))))</f>
        <v>P-S1_Onsite</v>
      </c>
      <c r="AH69" s="29">
        <v>13.5</v>
      </c>
      <c r="AI69" s="29">
        <v>15</v>
      </c>
      <c r="AJ69" s="29">
        <v>8.6666666669999994</v>
      </c>
      <c r="AK69" s="29">
        <v>8</v>
      </c>
      <c r="AL69" s="29">
        <v>9</v>
      </c>
      <c r="AM69" s="29">
        <v>54.166666667000001</v>
      </c>
      <c r="AN69" s="131">
        <v>60</v>
      </c>
      <c r="AO69" s="36" t="s">
        <v>7179</v>
      </c>
      <c r="AP69" s="116" t="s">
        <v>1050</v>
      </c>
      <c r="AQ69" s="116" t="str">
        <f t="shared" si="61"/>
        <v>2025EB1100066-BDSDF108</v>
      </c>
      <c r="AR69" s="25" t="str">
        <f t="shared" ref="AR69:AR132" si="78">COUNTIF($AJ69:$AL69,"A") &amp; " "  &amp; "missed"</f>
        <v>0 missed</v>
      </c>
      <c r="AS69" s="25" t="str">
        <f t="shared" ref="AS69:AS132" si="79">COUNTIF($AH69:$AI69,"A") &amp; " "  &amp; "missed"</f>
        <v>0 missed</v>
      </c>
      <c r="AT69" s="25">
        <f t="shared" ref="AT69:AT132" si="80">3-COUNTIF(AJ69:AL69,"A")</f>
        <v>3</v>
      </c>
      <c r="AU69" s="25">
        <f t="shared" ref="AU69:AU132" si="81">2-COUNTIF($AH69:$AI69,"A")</f>
        <v>2</v>
      </c>
      <c r="AV69" s="10">
        <f t="shared" ref="AV69:AV132" si="82">$AT69/3</f>
        <v>1</v>
      </c>
      <c r="AW69" s="10">
        <f t="shared" ref="AW69:AW132" si="83">$AU69/2</f>
        <v>1</v>
      </c>
      <c r="AX69" s="25" t="str">
        <f t="shared" ref="AX69:AX132" si="84">COUNTIF($AH69:$AL69, "A") &amp; " " &amp;"missed"</f>
        <v>0 missed</v>
      </c>
      <c r="AY69" s="25">
        <f t="shared" ref="AY69:AY132" si="85">5- COUNTIF($AH69:$AL69, "A")</f>
        <v>5</v>
      </c>
      <c r="AZ69" s="10">
        <f t="shared" ref="AZ69:AZ132" si="86">$AY69/5</f>
        <v>1</v>
      </c>
      <c r="BA69" s="10" t="str">
        <f t="shared" ref="BA69:BA132" si="87">CONCATENATE("Q-",$AT69," A-",$AU69," || Q Total-3, A Total-2")</f>
        <v>Q-3 A-2 || Q Total-3, A Total-2</v>
      </c>
      <c r="BB69" s="10" t="str" cm="1">
        <f t="array" ref="BB69">IFERROR(INDEX('Attendance-Slot-1'!$Q$2:$Q$1112,MATCH(1,('Attendance-Slot-1'!$A$2:$A$1112=$C69)*('Attendance-Slot-1'!$G$2:$G$1112=BB$2),0)),"No Data")</f>
        <v>P-S1_Onsite</v>
      </c>
      <c r="BC69" s="10" t="str" cm="1">
        <f t="array" ref="BC69">IFERROR(INDEX('Attendance-Slot-2'!$Q$2:$Q$2595,MATCH(1,('Attendance-Slot-2'!$A$2:$A$2595=$C69)*('Attendance-Slot-2'!$G$2:$G$2595=BB$2),0)),"No Data")</f>
        <v>No Data</v>
      </c>
      <c r="BD69" s="136">
        <f>VLOOKUP($AQ69,'Written Exam Marks'!$H:$Q,10,FALSE)</f>
        <v>5</v>
      </c>
      <c r="BE69" s="136">
        <f>VLOOKUP($AQ69,'Written Exam Marks'!$H:$Q,9,FALSE)</f>
        <v>40</v>
      </c>
      <c r="BF69" s="10" t="str">
        <f t="shared" ref="BF69:BF132" si="88">IF(COUNTIF($BB69:$BC69,"P-*")&gt;0,"Present",
IF(COUNTIF($BB69:$BC69,"A-*")&gt;0,"Absent",
IF(COUNTIF($BB69:$BC69,"No Data")&gt;0,"No Data","")))</f>
        <v>Present</v>
      </c>
      <c r="BG69" s="10" t="str">
        <f t="shared" ref="BG69:BG132" si="89">IF(LEFT($BB69,2)="P-",$BB69,IF(LEFT($BC69,2)="P-",$BC69,IF(LEFT($BB69,2)="A-",$BB69,IF(LEFT($BC69,2)="A-",$BC69,IF($BB69="No Data",$BB69,IF($BC69="No Data",$BC69,""))))))</f>
        <v>P-S1_Onsite</v>
      </c>
      <c r="BH69" s="129">
        <v>10</v>
      </c>
      <c r="BI69" s="129">
        <v>15</v>
      </c>
      <c r="BJ69" s="129">
        <v>15</v>
      </c>
      <c r="BK69" s="129">
        <v>19</v>
      </c>
      <c r="BL69" s="144">
        <v>59</v>
      </c>
      <c r="BM69" s="24">
        <v>60</v>
      </c>
      <c r="BN69" s="24" t="s">
        <v>1004</v>
      </c>
      <c r="BO69" s="118" t="s">
        <v>1063</v>
      </c>
      <c r="BP69" s="118" t="str">
        <f t="shared" si="62"/>
        <v>2025EB1100066-BDSDF114</v>
      </c>
      <c r="BQ69" s="24" t="str">
        <f t="shared" ref="BQ69:BQ132" si="90">COUNTIF($BH69:$BJ69,"A") &amp; " "  &amp; "missed"</f>
        <v>0 missed</v>
      </c>
      <c r="BR69" s="24" t="str">
        <f t="shared" ref="BR69:BR132" si="91">COUNTIF($BK69,"A") &amp; " "  &amp; "missed"</f>
        <v>0 missed</v>
      </c>
      <c r="BS69" s="24">
        <f t="shared" ref="BS69:BS132" si="92">3-COUNTIF($BH69:$BJ69,"A")</f>
        <v>3</v>
      </c>
      <c r="BT69" s="24">
        <f t="shared" ref="BT69:BT132" si="93">1-COUNTIF($BK69,"A")</f>
        <v>1</v>
      </c>
      <c r="BU69" s="14">
        <f t="shared" ref="BU69:BU132" si="94">$BS69/3</f>
        <v>1</v>
      </c>
      <c r="BV69" s="14">
        <f t="shared" ref="BV69:BV132" si="95">$BT69/1</f>
        <v>1</v>
      </c>
      <c r="BW69" s="24" t="str">
        <f t="shared" ref="BW69:BW132" si="96">COUNTIF($BH69:$BK69, "A") &amp; " " &amp;"missed"</f>
        <v>0 missed</v>
      </c>
      <c r="BX69" s="24">
        <f t="shared" ref="BX69:BX132" si="97">4- COUNTIF(BH69:BK69, "A")</f>
        <v>4</v>
      </c>
      <c r="BY69" s="14">
        <f t="shared" ref="BY69:BY132" si="98">$BX69/4</f>
        <v>1</v>
      </c>
      <c r="BZ69" s="14" t="str">
        <f t="shared" ref="BZ69:BZ132" si="99">CONCATENATE("Q-",$BS69," A-",$BT69," || Q Total-3, A Total-1")</f>
        <v>Q-3 A-1 || Q Total-3, A Total-1</v>
      </c>
      <c r="CA69" s="14" t="str" cm="1">
        <f t="array" ref="CA69">IFERROR(INDEX('Attendance-Slot-1'!$Q$2:$Q$1112,MATCH(1,('Attendance-Slot-1'!$A$2:$A$1112=$C69)*('Attendance-Slot-1'!$G$2:$G$1112=CA$2),0)),"No Data")</f>
        <v>P-S1_Onsite</v>
      </c>
      <c r="CB69" s="14" t="str" cm="1">
        <f t="array" ref="CB69">IFERROR(INDEX('Attendance-Slot-2'!$Q$2:$Q$2595,MATCH(1,('Attendance-Slot-2'!$A$2:$A$2595=$C69)*('Attendance-Slot-2'!$G$2:$G$2595=CA$2),0)),"No Data")</f>
        <v>No Data</v>
      </c>
      <c r="CC69" s="138">
        <f>VLOOKUP($BP69,'Written Exam Marks'!$H:$Q,10,FALSE)</f>
        <v>30</v>
      </c>
      <c r="CD69" s="138">
        <f>VLOOKUP($BP69,'Written Exam Marks'!$H:$Q,9,FALSE)</f>
        <v>40</v>
      </c>
      <c r="CE69" s="14" t="str">
        <f t="shared" ref="CE69:CE132" si="100">IF(COUNTIF($CA69:$CB69,"P-*")&gt;0,"Present",
IF(COUNTIF($CA69:$CB69,"A-*")&gt;0,"Absent",
IF(COUNTIF($CA69:$CB69,"No Data")&gt;0,"No Data","")))</f>
        <v>Present</v>
      </c>
      <c r="CF69" s="14" t="str">
        <f t="shared" ref="CF69:CF132" si="101">IF(LEFT($CA69,2)="P-",$CA69,IF(LEFT($CB69,2)="P-",$CB69,IF(LEFT($CA69,2)="A-",$CA69,IF(LEFT($CB69,2)="A-",$CB69,IF($CA69="No Data",$CA69,IF($CB69="No Data",$CB69,""))))))</f>
        <v>P-S1_Onsite</v>
      </c>
      <c r="CG69" s="130">
        <v>5</v>
      </c>
      <c r="CH69" s="130">
        <v>4</v>
      </c>
      <c r="CI69" s="130">
        <v>7.5</v>
      </c>
      <c r="CJ69" s="130">
        <v>8</v>
      </c>
      <c r="CK69" s="130" t="s">
        <v>5</v>
      </c>
      <c r="CL69" s="130" t="s">
        <v>5</v>
      </c>
      <c r="CM69" s="145">
        <v>24.5</v>
      </c>
      <c r="CN69" s="130">
        <v>50</v>
      </c>
      <c r="CO69" s="27" t="s">
        <v>1005</v>
      </c>
      <c r="CP69" s="119" t="s">
        <v>1044</v>
      </c>
      <c r="CQ69" s="119" t="str">
        <f t="shared" si="63"/>
        <v>2025EB1100066-BDSDF112</v>
      </c>
      <c r="CR69" s="27" t="str">
        <f t="shared" ref="CR69:CR132" si="102">COUNTIF($CG69:$CH69,"A") &amp; " "  &amp; "missed"</f>
        <v>0 missed</v>
      </c>
      <c r="CS69" s="27" t="str">
        <f t="shared" ref="CS69:CS132" si="103">COUNTIF($CI69:$CJ69,"A") &amp; " "  &amp; "missed"</f>
        <v>0 missed</v>
      </c>
      <c r="CT69" s="27">
        <f t="shared" ref="CT69:CT132" si="104">2-COUNTIF($CG69:$CH69,"A")</f>
        <v>2</v>
      </c>
      <c r="CU69" s="27">
        <f t="shared" ref="CU69:CU132" si="105">2-COUNTIF($CI69:$CJ69,"A")</f>
        <v>2</v>
      </c>
      <c r="CV69" s="15">
        <f t="shared" ref="CV69:CV132" si="106">$CT69/2</f>
        <v>1</v>
      </c>
      <c r="CW69" s="15">
        <f t="shared" ref="CW69:CW132" si="107">$CU69/2</f>
        <v>1</v>
      </c>
      <c r="CX69" s="27" t="str">
        <f t="shared" ref="CX69:CX132" si="108">COUNTIF($CG69:$CJ69, "A") &amp; " " &amp;"missed"</f>
        <v>0 missed</v>
      </c>
      <c r="CY69" s="27">
        <f t="shared" ref="CY69:CY132" si="109">4- COUNTIF($CG69:$CJ69, "A")</f>
        <v>4</v>
      </c>
      <c r="CZ69" s="15">
        <f t="shared" ref="CZ69:CZ132" si="110">$CY69/4</f>
        <v>1</v>
      </c>
      <c r="DA69" s="15" t="str">
        <f t="shared" ref="DA69:DA132" si="111">CONCATENATE("Q-",$CT69," A-",$CU69," || Q Total-2, A Total-2")</f>
        <v>Q-2 A-2 || Q Total-2, A Total-2</v>
      </c>
      <c r="DB69" s="15" t="str" cm="1">
        <f t="array" ref="DB69">IFERROR(INDEX('Attendance-Slot-1'!$Q$2:$Q$1112,MATCH(1,('Attendance-Slot-1'!$A$2:$A$1112=$C69)*('Attendance-Slot-1'!$G$2:$G$1112=DB$2),0)),"No Data")</f>
        <v>P-S1_Onsite</v>
      </c>
      <c r="DC69" s="15" t="str" cm="1">
        <f t="array" ref="DC69">IFERROR(INDEX('Attendance-Slot-2'!$Q$2:$Q$2595,MATCH(1,('Attendance-Slot-2'!$A$2:$A$2595=$C69)*('Attendance-Slot-2'!$G$2:$G$2595=DB$2),0)),"No Data")</f>
        <v>No Data</v>
      </c>
      <c r="DD69" s="139">
        <f>VLOOKUP($CQ69,'Written Exam Marks'!$H:$Q,10,FALSE)</f>
        <v>27.5</v>
      </c>
      <c r="DE69" s="139">
        <f>VLOOKUP($CQ69,'Written Exam Marks'!$H:$Q,9,FALSE)</f>
        <v>50</v>
      </c>
      <c r="DF69" s="15" t="str">
        <f t="shared" ref="DF69:DF132" si="112">IF(COUNTIF($DB69:$DC69,"P-*")&gt;0,"Present",
IF(COUNTIF($DB69:$DC69,"A-*")&gt;0,"Absent",
IF(COUNTIF($DB69:$DC69,"No Data")&gt;0,"No Data","")))</f>
        <v>Present</v>
      </c>
      <c r="DG69" s="15" t="str">
        <f t="shared" ref="DG69:DG132" si="113">IF(LEFT($DB69,2)="P-",$DB69,IF(LEFT($DC69,2)="P-",$DC69,IF(LEFT($DB69,2)="A-",$DB69,IF(LEFT($DC69,2)="A-",$DC69,IF($DB69="No Data",$DB69,IF($DC69="No Data",$DC69,""))))))</f>
        <v>P-S1_Onsite</v>
      </c>
      <c r="DH69" s="139">
        <v>90</v>
      </c>
      <c r="DI69" s="139">
        <v>90</v>
      </c>
      <c r="DJ69" s="139">
        <v>100</v>
      </c>
      <c r="DK69" s="3" t="str">
        <f t="shared" si="64"/>
        <v>P-4, A-0, No Data-0</v>
      </c>
      <c r="DL69" s="3" t="str">
        <f t="shared" si="65"/>
        <v>P-0, A-0, No Data-4</v>
      </c>
      <c r="DM69" s="1" t="str">
        <f t="shared" ref="DM69:DM132" si="114">IF(LEFT($AB69,2)="P-",$AB69,
IF(LEFT($AC69,2)="P-",$AC69,
IF(LEFT($AB69,2)="A-",$AB69,
IF(LEFT($AC69,2)="A-",$AC69,
IF($AB69="No Data",$AB69,
IF($AC69="No Data",$AC69,""))))))</f>
        <v>P-S1_Onsite</v>
      </c>
      <c r="DN69" s="1" t="str">
        <f t="shared" ref="DN69:DN132" si="115">IF(LEFT($DB69,2)="P-",$DB69,
IF(LEFT($DC69,2)="P-",$DC69,
IF(LEFT($DB69,2)="A-",$DB69,
IF(LEFT($DC69,2)="A-",$DC69,
IF($DB69="No Data",$DB69,
IF($DC69="No Data",$DC69,""))))))</f>
        <v>P-S1_Onsite</v>
      </c>
      <c r="DO69" s="1" t="str">
        <f t="shared" ref="DO69:DO132" si="116">IF(LEFT($BB69,2)="P-",$BB69,
IF(LEFT($BC69,2)="P-",$BC69,
IF(LEFT($BB69,2)="A-",$BB69,
IF(LEFT($BC69,2)="A-",$BC69,
IF($BB69="No Data",$BB69,
IF($BC69="No Data",$BC69,""))))))</f>
        <v>P-S1_Onsite</v>
      </c>
      <c r="DP69" s="1" t="str">
        <f t="shared" ref="DP69:DP132" si="117">IF(LEFT($CA69,2)="P-",$CA69,
IF(LEFT($CB69,2)="P-",$CB69,
IF(LEFT($CA69,2)="A-",$CA69,
IF(LEFT($CB69,2)="A-",$CB69,
IF($CA69="No Data",$CA69,
IF($CB69="No Data",$CB69,""))))))</f>
        <v>P-S1_Onsite</v>
      </c>
      <c r="DQ69" s="1" t="str">
        <f t="shared" ref="DQ69:DQ132" si="118">"P-"&amp;COUNTIF($DM69:$DP69,"P-*")&amp;", A-"&amp;COUNTIF($DM69:$DP69,"A-*")&amp;", No Data-"&amp;COUNTIF($DM69:$DP69,"No Data")</f>
        <v>P-4, A-0, No Data-0</v>
      </c>
      <c r="DR69" s="39">
        <f t="shared" ref="DR69:DR132" si="119">IF(
AND(
$AA69="Q-4 A-1 || Q Total-4, A Total-1",
$BA69="Q-3 A-2 || Q Total-3, A Total-2",
$BZ69="Q-3 A-1 || Q Total-3, A Total-1",
$DA69="Q-2 A-2 || Q Total-2, A Total-2"
),
1,
0
)</f>
        <v>1</v>
      </c>
      <c r="DS69" s="34" t="s">
        <v>7217</v>
      </c>
      <c r="DT69" s="39" t="s">
        <v>7363</v>
      </c>
      <c r="DU69" s="30" t="s">
        <v>201</v>
      </c>
      <c r="DV69" s="30"/>
    </row>
    <row r="70" spans="1:126" x14ac:dyDescent="0.25">
      <c r="A70" s="1">
        <v>67</v>
      </c>
      <c r="B70" s="1" t="s">
        <v>1000</v>
      </c>
      <c r="C70" s="1" t="s">
        <v>204</v>
      </c>
      <c r="D70" s="1" t="s">
        <v>205</v>
      </c>
      <c r="E70" s="1" t="s">
        <v>206</v>
      </c>
      <c r="F70" s="1" t="s">
        <v>7201</v>
      </c>
      <c r="G70" s="1" t="s">
        <v>3522</v>
      </c>
      <c r="H70" s="143" t="s">
        <v>5</v>
      </c>
      <c r="I70" s="143" t="s">
        <v>5</v>
      </c>
      <c r="J70" s="143" t="s">
        <v>5</v>
      </c>
      <c r="K70" s="143" t="s">
        <v>5</v>
      </c>
      <c r="L70" s="132" t="s">
        <v>5</v>
      </c>
      <c r="M70" s="132">
        <v>1.6</v>
      </c>
      <c r="N70" s="26">
        <v>60</v>
      </c>
      <c r="O70" s="26" t="s">
        <v>997</v>
      </c>
      <c r="P70" s="120" t="s">
        <v>1034</v>
      </c>
      <c r="Q70" s="13" t="str">
        <f t="shared" si="66"/>
        <v>2025EB1100067-BDSDF113</v>
      </c>
      <c r="R70" s="26" t="str">
        <f t="shared" si="67"/>
        <v>4 missed</v>
      </c>
      <c r="S70" s="26" t="str">
        <f t="shared" si="60"/>
        <v>1 missed</v>
      </c>
      <c r="T70" s="26">
        <f t="shared" si="68"/>
        <v>0</v>
      </c>
      <c r="U70" s="26">
        <f t="shared" si="69"/>
        <v>0</v>
      </c>
      <c r="V70" s="13">
        <f t="shared" si="70"/>
        <v>0</v>
      </c>
      <c r="W70" s="13">
        <f t="shared" si="71"/>
        <v>0</v>
      </c>
      <c r="X70" s="26" t="str">
        <f t="shared" si="72"/>
        <v>5 missed</v>
      </c>
      <c r="Y70" s="26">
        <f t="shared" si="73"/>
        <v>0</v>
      </c>
      <c r="Z70" s="13">
        <f t="shared" si="74"/>
        <v>0</v>
      </c>
      <c r="AA70" s="15" t="str">
        <f t="shared" si="75"/>
        <v>Q-0 A-0 || Q Total-4, A Total-1</v>
      </c>
      <c r="AB70" s="13" t="str" cm="1">
        <f t="array" ref="AB70">IFERROR(INDEX('Attendance-Slot-1'!$Q$2:$Q$1112,MATCH(1,('Attendance-Slot-1'!$A$2:$A$1112=$C70)*('Attendance-Slot-1'!$G$2:$G$1112=AB$2),0)),"No Data")</f>
        <v>No Data</v>
      </c>
      <c r="AC70" s="13" t="str" cm="1">
        <f t="array" ref="AC70">IFERROR(INDEX('Attendance-Slot-2'!$Q$2:$Q$2595,MATCH(1,('Attendance-Slot-2'!$A$2:$A$2595=$C70)*('Attendance-Slot-2'!$G$2:$G$2595=AB$2),0)),"No Data")</f>
        <v>A-S2_Onsite</v>
      </c>
      <c r="AD70" s="133" t="e">
        <f>VLOOKUP($Q70,'Written Exam Marks'!$H:$Q,10,FALSE)</f>
        <v>#N/A</v>
      </c>
      <c r="AE70" s="133" t="e">
        <f>VLOOKUP($Q70,'Written Exam Marks'!$H:$Q,9,FALSE)</f>
        <v>#N/A</v>
      </c>
      <c r="AF70" s="13" t="str">
        <f t="shared" si="76"/>
        <v>Absent</v>
      </c>
      <c r="AG70" s="13" t="str">
        <f t="shared" si="77"/>
        <v>A-S2_Onsite</v>
      </c>
      <c r="AH70" s="29" t="s">
        <v>5</v>
      </c>
      <c r="AI70" s="29" t="s">
        <v>5</v>
      </c>
      <c r="AJ70" s="29" t="s">
        <v>5</v>
      </c>
      <c r="AK70" s="29" t="s">
        <v>5</v>
      </c>
      <c r="AL70" s="29" t="s">
        <v>5</v>
      </c>
      <c r="AM70" s="29">
        <v>0</v>
      </c>
      <c r="AN70" s="131">
        <v>60</v>
      </c>
      <c r="AO70" s="36" t="s">
        <v>7179</v>
      </c>
      <c r="AP70" s="116" t="s">
        <v>1050</v>
      </c>
      <c r="AQ70" s="116" t="str">
        <f t="shared" si="61"/>
        <v>2025EB1100067-BDSDF108</v>
      </c>
      <c r="AR70" s="25" t="str">
        <f t="shared" si="78"/>
        <v>3 missed</v>
      </c>
      <c r="AS70" s="25" t="str">
        <f t="shared" si="79"/>
        <v>2 missed</v>
      </c>
      <c r="AT70" s="25">
        <f t="shared" si="80"/>
        <v>0</v>
      </c>
      <c r="AU70" s="25">
        <f t="shared" si="81"/>
        <v>0</v>
      </c>
      <c r="AV70" s="10">
        <f t="shared" si="82"/>
        <v>0</v>
      </c>
      <c r="AW70" s="10">
        <f t="shared" si="83"/>
        <v>0</v>
      </c>
      <c r="AX70" s="25" t="str">
        <f t="shared" si="84"/>
        <v>5 missed</v>
      </c>
      <c r="AY70" s="25">
        <f t="shared" si="85"/>
        <v>0</v>
      </c>
      <c r="AZ70" s="10">
        <f t="shared" si="86"/>
        <v>0</v>
      </c>
      <c r="BA70" s="10" t="str">
        <f t="shared" si="87"/>
        <v>Q-0 A-0 || Q Total-3, A Total-2</v>
      </c>
      <c r="BB70" s="10" t="str" cm="1">
        <f t="array" ref="BB70">IFERROR(INDEX('Attendance-Slot-1'!$Q$2:$Q$1112,MATCH(1,('Attendance-Slot-1'!$A$2:$A$1112=$C70)*('Attendance-Slot-1'!$G$2:$G$1112=BB$2),0)),"No Data")</f>
        <v>No Data</v>
      </c>
      <c r="BC70" s="10" t="str" cm="1">
        <f t="array" ref="BC70">IFERROR(INDEX('Attendance-Slot-2'!$Q$2:$Q$2595,MATCH(1,('Attendance-Slot-2'!$A$2:$A$2595=$C70)*('Attendance-Slot-2'!$G$2:$G$2595=BB$2),0)),"No Data")</f>
        <v>A-S2_Onsite</v>
      </c>
      <c r="BD70" s="136" t="e">
        <f>VLOOKUP($AQ70,'Written Exam Marks'!$H:$Q,10,FALSE)</f>
        <v>#N/A</v>
      </c>
      <c r="BE70" s="136" t="e">
        <f>VLOOKUP($AQ70,'Written Exam Marks'!$H:$Q,9,FALSE)</f>
        <v>#N/A</v>
      </c>
      <c r="BF70" s="10" t="str">
        <f t="shared" si="88"/>
        <v>Absent</v>
      </c>
      <c r="BG70" s="10" t="str">
        <f t="shared" si="89"/>
        <v>A-S2_Onsite</v>
      </c>
      <c r="BH70" s="129" t="s">
        <v>5</v>
      </c>
      <c r="BI70" s="129" t="s">
        <v>5</v>
      </c>
      <c r="BJ70" s="129" t="s">
        <v>5</v>
      </c>
      <c r="BK70" s="129" t="s">
        <v>5</v>
      </c>
      <c r="BL70" s="144">
        <v>0</v>
      </c>
      <c r="BM70" s="24">
        <v>60</v>
      </c>
      <c r="BN70" s="24" t="s">
        <v>1004</v>
      </c>
      <c r="BO70" s="118" t="s">
        <v>1063</v>
      </c>
      <c r="BP70" s="118" t="str">
        <f t="shared" si="62"/>
        <v>2025EB1100067-BDSDF114</v>
      </c>
      <c r="BQ70" s="24" t="str">
        <f t="shared" si="90"/>
        <v>3 missed</v>
      </c>
      <c r="BR70" s="24" t="str">
        <f t="shared" si="91"/>
        <v>1 missed</v>
      </c>
      <c r="BS70" s="24">
        <f t="shared" si="92"/>
        <v>0</v>
      </c>
      <c r="BT70" s="24">
        <f t="shared" si="93"/>
        <v>0</v>
      </c>
      <c r="BU70" s="14">
        <f t="shared" si="94"/>
        <v>0</v>
      </c>
      <c r="BV70" s="14">
        <f t="shared" si="95"/>
        <v>0</v>
      </c>
      <c r="BW70" s="24" t="str">
        <f t="shared" si="96"/>
        <v>4 missed</v>
      </c>
      <c r="BX70" s="24">
        <f t="shared" si="97"/>
        <v>0</v>
      </c>
      <c r="BY70" s="14">
        <f t="shared" si="98"/>
        <v>0</v>
      </c>
      <c r="BZ70" s="14" t="str">
        <f t="shared" si="99"/>
        <v>Q-0 A-0 || Q Total-3, A Total-1</v>
      </c>
      <c r="CA70" s="14" t="str" cm="1">
        <f t="array" ref="CA70">IFERROR(INDEX('Attendance-Slot-1'!$Q$2:$Q$1112,MATCH(1,('Attendance-Slot-1'!$A$2:$A$1112=$C70)*('Attendance-Slot-1'!$G$2:$G$1112=CA$2),0)),"No Data")</f>
        <v>No Data</v>
      </c>
      <c r="CB70" s="14" t="str" cm="1">
        <f t="array" ref="CB70">IFERROR(INDEX('Attendance-Slot-2'!$Q$2:$Q$2595,MATCH(1,('Attendance-Slot-2'!$A$2:$A$2595=$C70)*('Attendance-Slot-2'!$G$2:$G$2595=CA$2),0)),"No Data")</f>
        <v>A-S2_Onsite</v>
      </c>
      <c r="CC70" s="138" t="e">
        <f>VLOOKUP($BP70,'Written Exam Marks'!$H:$Q,10,FALSE)</f>
        <v>#N/A</v>
      </c>
      <c r="CD70" s="138" t="e">
        <f>VLOOKUP($BP70,'Written Exam Marks'!$H:$Q,9,FALSE)</f>
        <v>#N/A</v>
      </c>
      <c r="CE70" s="14" t="str">
        <f t="shared" si="100"/>
        <v>Absent</v>
      </c>
      <c r="CF70" s="14" t="str">
        <f t="shared" si="101"/>
        <v>A-S2_Onsite</v>
      </c>
      <c r="CG70" s="130">
        <v>1.5</v>
      </c>
      <c r="CH70" s="130" t="s">
        <v>5</v>
      </c>
      <c r="CI70" s="130" t="s">
        <v>5</v>
      </c>
      <c r="CJ70" s="130" t="s">
        <v>5</v>
      </c>
      <c r="CK70" s="130" t="s">
        <v>5</v>
      </c>
      <c r="CL70" s="130" t="s">
        <v>5</v>
      </c>
      <c r="CM70" s="145">
        <v>1.5</v>
      </c>
      <c r="CN70" s="130">
        <v>50</v>
      </c>
      <c r="CO70" s="27" t="s">
        <v>1005</v>
      </c>
      <c r="CP70" s="119" t="s">
        <v>1044</v>
      </c>
      <c r="CQ70" s="119" t="str">
        <f t="shared" si="63"/>
        <v>2025EB1100067-BDSDF112</v>
      </c>
      <c r="CR70" s="27" t="str">
        <f t="shared" si="102"/>
        <v>1 missed</v>
      </c>
      <c r="CS70" s="27" t="str">
        <f t="shared" si="103"/>
        <v>2 missed</v>
      </c>
      <c r="CT70" s="27">
        <f t="shared" si="104"/>
        <v>1</v>
      </c>
      <c r="CU70" s="27">
        <f t="shared" si="105"/>
        <v>0</v>
      </c>
      <c r="CV70" s="15">
        <f t="shared" si="106"/>
        <v>0.5</v>
      </c>
      <c r="CW70" s="15">
        <f t="shared" si="107"/>
        <v>0</v>
      </c>
      <c r="CX70" s="27" t="str">
        <f t="shared" si="108"/>
        <v>3 missed</v>
      </c>
      <c r="CY70" s="27">
        <f t="shared" si="109"/>
        <v>1</v>
      </c>
      <c r="CZ70" s="15">
        <f t="shared" si="110"/>
        <v>0.25</v>
      </c>
      <c r="DA70" s="15" t="str">
        <f t="shared" si="111"/>
        <v>Q-1 A-0 || Q Total-2, A Total-2</v>
      </c>
      <c r="DB70" s="15" t="str" cm="1">
        <f t="array" ref="DB70">IFERROR(INDEX('Attendance-Slot-1'!$Q$2:$Q$1112,MATCH(1,('Attendance-Slot-1'!$A$2:$A$1112=$C70)*('Attendance-Slot-1'!$G$2:$G$1112=DB$2),0)),"No Data")</f>
        <v>No Data</v>
      </c>
      <c r="DC70" s="15" t="str" cm="1">
        <f t="array" ref="DC70">IFERROR(INDEX('Attendance-Slot-2'!$Q$2:$Q$2595,MATCH(1,('Attendance-Slot-2'!$A$2:$A$2595=$C70)*('Attendance-Slot-2'!$G$2:$G$2595=DB$2),0)),"No Data")</f>
        <v>A-S2_Onsite</v>
      </c>
      <c r="DD70" s="139" t="e">
        <f>VLOOKUP($CQ70,'Written Exam Marks'!$H:$Q,10,FALSE)</f>
        <v>#N/A</v>
      </c>
      <c r="DE70" s="139" t="e">
        <f>VLOOKUP($CQ70,'Written Exam Marks'!$H:$Q,9,FALSE)</f>
        <v>#N/A</v>
      </c>
      <c r="DF70" s="15" t="str">
        <f t="shared" si="112"/>
        <v>Absent</v>
      </c>
      <c r="DG70" s="15" t="str">
        <f t="shared" si="113"/>
        <v>A-S2_Onsite</v>
      </c>
      <c r="DH70" s="139" t="s">
        <v>5</v>
      </c>
      <c r="DI70" s="139">
        <v>0</v>
      </c>
      <c r="DJ70" s="139">
        <v>100</v>
      </c>
      <c r="DK70" s="3" t="str">
        <f t="shared" si="64"/>
        <v>P-0, A-0, No Data-4</v>
      </c>
      <c r="DL70" s="3" t="str">
        <f t="shared" si="65"/>
        <v>P-0, A-4, No Data-0</v>
      </c>
      <c r="DM70" s="1" t="str">
        <f t="shared" si="114"/>
        <v>A-S2_Onsite</v>
      </c>
      <c r="DN70" s="1" t="str">
        <f t="shared" si="115"/>
        <v>A-S2_Onsite</v>
      </c>
      <c r="DO70" s="1" t="str">
        <f t="shared" si="116"/>
        <v>A-S2_Onsite</v>
      </c>
      <c r="DP70" s="1" t="str">
        <f t="shared" si="117"/>
        <v>A-S2_Onsite</v>
      </c>
      <c r="DQ70" s="1" t="str">
        <f t="shared" si="118"/>
        <v>P-0, A-4, No Data-0</v>
      </c>
      <c r="DR70" s="39">
        <f t="shared" si="119"/>
        <v>0</v>
      </c>
      <c r="DS70" s="34" t="s">
        <v>7217</v>
      </c>
      <c r="DT70" s="39" t="s">
        <v>1098</v>
      </c>
      <c r="DU70" s="30" t="s">
        <v>204</v>
      </c>
      <c r="DV70" s="30" t="s">
        <v>3489</v>
      </c>
    </row>
    <row r="71" spans="1:126" x14ac:dyDescent="0.25">
      <c r="A71" s="1">
        <v>68</v>
      </c>
      <c r="B71" s="1" t="s">
        <v>1000</v>
      </c>
      <c r="C71" s="1" t="s">
        <v>207</v>
      </c>
      <c r="D71" s="1" t="s">
        <v>208</v>
      </c>
      <c r="E71" s="1" t="s">
        <v>209</v>
      </c>
      <c r="F71" s="1" t="s">
        <v>7201</v>
      </c>
      <c r="G71" s="1" t="s">
        <v>1203</v>
      </c>
      <c r="H71" s="143">
        <v>5.6</v>
      </c>
      <c r="I71" s="143">
        <v>8</v>
      </c>
      <c r="J71" s="143">
        <v>4.8</v>
      </c>
      <c r="K71" s="143">
        <v>5.6</v>
      </c>
      <c r="L71" s="132">
        <v>28</v>
      </c>
      <c r="M71" s="132">
        <v>52</v>
      </c>
      <c r="N71" s="26">
        <v>60</v>
      </c>
      <c r="O71" s="26" t="s">
        <v>997</v>
      </c>
      <c r="P71" s="120" t="s">
        <v>1034</v>
      </c>
      <c r="Q71" s="13" t="str">
        <f t="shared" si="66"/>
        <v>2025EB1100068-BDSDF113</v>
      </c>
      <c r="R71" s="26" t="str">
        <f t="shared" si="67"/>
        <v>0 missed</v>
      </c>
      <c r="S71" s="26" t="str">
        <f t="shared" si="60"/>
        <v>0 missed</v>
      </c>
      <c r="T71" s="26">
        <f t="shared" si="68"/>
        <v>4</v>
      </c>
      <c r="U71" s="26">
        <f t="shared" si="69"/>
        <v>1</v>
      </c>
      <c r="V71" s="13">
        <f t="shared" si="70"/>
        <v>1</v>
      </c>
      <c r="W71" s="13">
        <f t="shared" si="71"/>
        <v>1</v>
      </c>
      <c r="X71" s="26" t="str">
        <f t="shared" si="72"/>
        <v>0 missed</v>
      </c>
      <c r="Y71" s="26">
        <f t="shared" si="73"/>
        <v>5</v>
      </c>
      <c r="Z71" s="13">
        <f t="shared" si="74"/>
        <v>1</v>
      </c>
      <c r="AA71" s="15" t="str">
        <f t="shared" si="75"/>
        <v>Q-4 A-1 || Q Total-4, A Total-1</v>
      </c>
      <c r="AB71" s="13" t="str" cm="1">
        <f t="array" ref="AB71">IFERROR(INDEX('Attendance-Slot-1'!$Q$2:$Q$1112,MATCH(1,('Attendance-Slot-1'!$A$2:$A$1112=$C71)*('Attendance-Slot-1'!$G$2:$G$1112=AB$2),0)),"No Data")</f>
        <v>No Data</v>
      </c>
      <c r="AC71" s="13" t="str" cm="1">
        <f t="array" ref="AC71">IFERROR(INDEX('Attendance-Slot-2'!$Q$2:$Q$2595,MATCH(1,('Attendance-Slot-2'!$A$2:$A$2595=$C71)*('Attendance-Slot-2'!$G$2:$G$2595=AB$2),0)),"No Data")</f>
        <v>P-S2_Onsite</v>
      </c>
      <c r="AD71" s="133">
        <f>VLOOKUP($Q71,'Written Exam Marks'!$H:$Q,10,FALSE)</f>
        <v>11</v>
      </c>
      <c r="AE71" s="133">
        <f>VLOOKUP($Q71,'Written Exam Marks'!$H:$Q,9,FALSE)</f>
        <v>40</v>
      </c>
      <c r="AF71" s="13" t="str">
        <f t="shared" si="76"/>
        <v>Present</v>
      </c>
      <c r="AG71" s="13" t="str">
        <f t="shared" si="77"/>
        <v>P-S2_Onsite</v>
      </c>
      <c r="AH71" s="29">
        <v>12</v>
      </c>
      <c r="AI71" s="29">
        <v>13</v>
      </c>
      <c r="AJ71" s="29" t="s">
        <v>5</v>
      </c>
      <c r="AK71" s="29">
        <v>8</v>
      </c>
      <c r="AL71" s="29">
        <v>9</v>
      </c>
      <c r="AM71" s="29">
        <v>42</v>
      </c>
      <c r="AN71" s="131">
        <v>60</v>
      </c>
      <c r="AO71" s="36" t="s">
        <v>7179</v>
      </c>
      <c r="AP71" s="116" t="s">
        <v>1050</v>
      </c>
      <c r="AQ71" s="116" t="str">
        <f t="shared" si="61"/>
        <v>2025EB1100068-BDSDF108</v>
      </c>
      <c r="AR71" s="25" t="str">
        <f t="shared" si="78"/>
        <v>1 missed</v>
      </c>
      <c r="AS71" s="25" t="str">
        <f t="shared" si="79"/>
        <v>0 missed</v>
      </c>
      <c r="AT71" s="25">
        <f t="shared" si="80"/>
        <v>2</v>
      </c>
      <c r="AU71" s="25">
        <f t="shared" si="81"/>
        <v>2</v>
      </c>
      <c r="AV71" s="10">
        <f t="shared" si="82"/>
        <v>0.66666666666666663</v>
      </c>
      <c r="AW71" s="10">
        <f t="shared" si="83"/>
        <v>1</v>
      </c>
      <c r="AX71" s="25" t="str">
        <f t="shared" si="84"/>
        <v>1 missed</v>
      </c>
      <c r="AY71" s="25">
        <f t="shared" si="85"/>
        <v>4</v>
      </c>
      <c r="AZ71" s="10">
        <f t="shared" si="86"/>
        <v>0.8</v>
      </c>
      <c r="BA71" s="10" t="str">
        <f t="shared" si="87"/>
        <v>Q-2 A-2 || Q Total-3, A Total-2</v>
      </c>
      <c r="BB71" s="10" t="str" cm="1">
        <f t="array" ref="BB71">IFERROR(INDEX('Attendance-Slot-1'!$Q$2:$Q$1112,MATCH(1,('Attendance-Slot-1'!$A$2:$A$1112=$C71)*('Attendance-Slot-1'!$G$2:$G$1112=BB$2),0)),"No Data")</f>
        <v>No Data</v>
      </c>
      <c r="BC71" s="10" t="str" cm="1">
        <f t="array" ref="BC71">IFERROR(INDEX('Attendance-Slot-2'!$Q$2:$Q$2595,MATCH(1,('Attendance-Slot-2'!$A$2:$A$2595=$C71)*('Attendance-Slot-2'!$G$2:$G$2595=BB$2),0)),"No Data")</f>
        <v>P-S2_Onsite</v>
      </c>
      <c r="BD71" s="136">
        <f>VLOOKUP($AQ71,'Written Exam Marks'!$H:$Q,10,FALSE)</f>
        <v>15.5</v>
      </c>
      <c r="BE71" s="136">
        <f>VLOOKUP($AQ71,'Written Exam Marks'!$H:$Q,9,FALSE)</f>
        <v>40</v>
      </c>
      <c r="BF71" s="10" t="str">
        <f t="shared" si="88"/>
        <v>Present</v>
      </c>
      <c r="BG71" s="10" t="str">
        <f t="shared" si="89"/>
        <v>P-S2_Onsite</v>
      </c>
      <c r="BH71" s="129">
        <v>10</v>
      </c>
      <c r="BI71" s="129">
        <v>10.5</v>
      </c>
      <c r="BJ71" s="129">
        <v>13.5</v>
      </c>
      <c r="BK71" s="129">
        <v>16</v>
      </c>
      <c r="BL71" s="144">
        <v>50</v>
      </c>
      <c r="BM71" s="24">
        <v>60</v>
      </c>
      <c r="BN71" s="24" t="s">
        <v>1004</v>
      </c>
      <c r="BO71" s="118" t="s">
        <v>1063</v>
      </c>
      <c r="BP71" s="118" t="str">
        <f t="shared" si="62"/>
        <v>2025EB1100068-BDSDF114</v>
      </c>
      <c r="BQ71" s="24" t="str">
        <f t="shared" si="90"/>
        <v>0 missed</v>
      </c>
      <c r="BR71" s="24" t="str">
        <f t="shared" si="91"/>
        <v>0 missed</v>
      </c>
      <c r="BS71" s="24">
        <f t="shared" si="92"/>
        <v>3</v>
      </c>
      <c r="BT71" s="24">
        <f t="shared" si="93"/>
        <v>1</v>
      </c>
      <c r="BU71" s="14">
        <f t="shared" si="94"/>
        <v>1</v>
      </c>
      <c r="BV71" s="14">
        <f t="shared" si="95"/>
        <v>1</v>
      </c>
      <c r="BW71" s="24" t="str">
        <f t="shared" si="96"/>
        <v>0 missed</v>
      </c>
      <c r="BX71" s="24">
        <f t="shared" si="97"/>
        <v>4</v>
      </c>
      <c r="BY71" s="14">
        <f t="shared" si="98"/>
        <v>1</v>
      </c>
      <c r="BZ71" s="14" t="str">
        <f t="shared" si="99"/>
        <v>Q-3 A-1 || Q Total-3, A Total-1</v>
      </c>
      <c r="CA71" s="14" t="str" cm="1">
        <f t="array" ref="CA71">IFERROR(INDEX('Attendance-Slot-1'!$Q$2:$Q$1112,MATCH(1,('Attendance-Slot-1'!$A$2:$A$1112=$C71)*('Attendance-Slot-1'!$G$2:$G$1112=CA$2),0)),"No Data")</f>
        <v>No Data</v>
      </c>
      <c r="CB71" s="14" t="str" cm="1">
        <f t="array" ref="CB71">IFERROR(INDEX('Attendance-Slot-2'!$Q$2:$Q$2595,MATCH(1,('Attendance-Slot-2'!$A$2:$A$2595=$C71)*('Attendance-Slot-2'!$G$2:$G$2595=CA$2),0)),"No Data")</f>
        <v>P-S2_Onsite</v>
      </c>
      <c r="CC71" s="138">
        <f>VLOOKUP($BP71,'Written Exam Marks'!$H:$Q,10,FALSE)</f>
        <v>14.5</v>
      </c>
      <c r="CD71" s="138">
        <f>VLOOKUP($BP71,'Written Exam Marks'!$H:$Q,9,FALSE)</f>
        <v>40</v>
      </c>
      <c r="CE71" s="14" t="str">
        <f t="shared" si="100"/>
        <v>Present</v>
      </c>
      <c r="CF71" s="14" t="str">
        <f t="shared" si="101"/>
        <v>P-S2_Onsite</v>
      </c>
      <c r="CG71" s="130">
        <v>4</v>
      </c>
      <c r="CH71" s="130">
        <v>4</v>
      </c>
      <c r="CI71" s="130">
        <v>7</v>
      </c>
      <c r="CJ71" s="130">
        <v>5.5</v>
      </c>
      <c r="CK71" s="130" t="s">
        <v>5</v>
      </c>
      <c r="CL71" s="130" t="s">
        <v>5</v>
      </c>
      <c r="CM71" s="145">
        <v>20.5</v>
      </c>
      <c r="CN71" s="130">
        <v>50</v>
      </c>
      <c r="CO71" s="27" t="s">
        <v>1005</v>
      </c>
      <c r="CP71" s="119" t="s">
        <v>1044</v>
      </c>
      <c r="CQ71" s="119" t="str">
        <f t="shared" si="63"/>
        <v>2025EB1100068-BDSDF112</v>
      </c>
      <c r="CR71" s="27" t="str">
        <f t="shared" si="102"/>
        <v>0 missed</v>
      </c>
      <c r="CS71" s="27" t="str">
        <f t="shared" si="103"/>
        <v>0 missed</v>
      </c>
      <c r="CT71" s="27">
        <f t="shared" si="104"/>
        <v>2</v>
      </c>
      <c r="CU71" s="27">
        <f t="shared" si="105"/>
        <v>2</v>
      </c>
      <c r="CV71" s="15">
        <f t="shared" si="106"/>
        <v>1</v>
      </c>
      <c r="CW71" s="15">
        <f t="shared" si="107"/>
        <v>1</v>
      </c>
      <c r="CX71" s="27" t="str">
        <f t="shared" si="108"/>
        <v>0 missed</v>
      </c>
      <c r="CY71" s="27">
        <f t="shared" si="109"/>
        <v>4</v>
      </c>
      <c r="CZ71" s="15">
        <f t="shared" si="110"/>
        <v>1</v>
      </c>
      <c r="DA71" s="15" t="str">
        <f t="shared" si="111"/>
        <v>Q-2 A-2 || Q Total-2, A Total-2</v>
      </c>
      <c r="DB71" s="15" t="str" cm="1">
        <f t="array" ref="DB71">IFERROR(INDEX('Attendance-Slot-1'!$Q$2:$Q$1112,MATCH(1,('Attendance-Slot-1'!$A$2:$A$1112=$C71)*('Attendance-Slot-1'!$G$2:$G$1112=DB$2),0)),"No Data")</f>
        <v>P-S1_Onsite</v>
      </c>
      <c r="DC71" s="15" t="str" cm="1">
        <f t="array" ref="DC71">IFERROR(INDEX('Attendance-Slot-2'!$Q$2:$Q$2595,MATCH(1,('Attendance-Slot-2'!$A$2:$A$2595=$C71)*('Attendance-Slot-2'!$G$2:$G$2595=DB$2),0)),"No Data")</f>
        <v>No Data</v>
      </c>
      <c r="DD71" s="139">
        <f>VLOOKUP($CQ71,'Written Exam Marks'!$H:$Q,10,FALSE)</f>
        <v>34.5</v>
      </c>
      <c r="DE71" s="139">
        <f>VLOOKUP($CQ71,'Written Exam Marks'!$H:$Q,9,FALSE)</f>
        <v>50</v>
      </c>
      <c r="DF71" s="15" t="str">
        <f t="shared" si="112"/>
        <v>Present</v>
      </c>
      <c r="DG71" s="15" t="str">
        <f t="shared" si="113"/>
        <v>P-S1_Onsite</v>
      </c>
      <c r="DH71" s="139">
        <v>90</v>
      </c>
      <c r="DI71" s="139">
        <v>90</v>
      </c>
      <c r="DJ71" s="139">
        <v>100</v>
      </c>
      <c r="DK71" s="3" t="str">
        <f t="shared" si="64"/>
        <v>P-1, A-0, No Data-3</v>
      </c>
      <c r="DL71" s="3" t="str">
        <f t="shared" si="65"/>
        <v>P-3, A-0, No Data-1</v>
      </c>
      <c r="DM71" s="1" t="str">
        <f t="shared" si="114"/>
        <v>P-S2_Onsite</v>
      </c>
      <c r="DN71" s="1" t="str">
        <f t="shared" si="115"/>
        <v>P-S1_Onsite</v>
      </c>
      <c r="DO71" s="1" t="str">
        <f t="shared" si="116"/>
        <v>P-S2_Onsite</v>
      </c>
      <c r="DP71" s="1" t="str">
        <f t="shared" si="117"/>
        <v>P-S2_Onsite</v>
      </c>
      <c r="DQ71" s="1" t="str">
        <f t="shared" si="118"/>
        <v>P-4, A-0, No Data-0</v>
      </c>
      <c r="DR71" s="39">
        <f t="shared" si="119"/>
        <v>0</v>
      </c>
      <c r="DS71" s="34" t="s">
        <v>7217</v>
      </c>
      <c r="DT71" s="39" t="s">
        <v>7363</v>
      </c>
      <c r="DU71" s="30" t="s">
        <v>207</v>
      </c>
      <c r="DV71" s="30"/>
    </row>
    <row r="72" spans="1:126" x14ac:dyDescent="0.25">
      <c r="A72" s="1">
        <v>69</v>
      </c>
      <c r="B72" s="1" t="s">
        <v>1000</v>
      </c>
      <c r="C72" s="1" t="s">
        <v>210</v>
      </c>
      <c r="D72" s="1" t="s">
        <v>211</v>
      </c>
      <c r="E72" s="1" t="s">
        <v>212</v>
      </c>
      <c r="F72" s="1" t="s">
        <v>7201</v>
      </c>
      <c r="G72" s="1" t="s">
        <v>7206</v>
      </c>
      <c r="H72" s="143">
        <v>8</v>
      </c>
      <c r="I72" s="143" t="s">
        <v>5</v>
      </c>
      <c r="J72" s="143" t="s">
        <v>5</v>
      </c>
      <c r="K72" s="143" t="s">
        <v>5</v>
      </c>
      <c r="L72" s="132" t="s">
        <v>5</v>
      </c>
      <c r="M72" s="132">
        <v>8</v>
      </c>
      <c r="N72" s="26">
        <v>60</v>
      </c>
      <c r="O72" s="26" t="s">
        <v>997</v>
      </c>
      <c r="P72" s="120" t="s">
        <v>1034</v>
      </c>
      <c r="Q72" s="13" t="str">
        <f t="shared" si="66"/>
        <v>2025EB1100069-BDSDF113</v>
      </c>
      <c r="R72" s="26" t="str">
        <f t="shared" si="67"/>
        <v>3 missed</v>
      </c>
      <c r="S72" s="26" t="str">
        <f t="shared" si="60"/>
        <v>1 missed</v>
      </c>
      <c r="T72" s="26">
        <f t="shared" si="68"/>
        <v>1</v>
      </c>
      <c r="U72" s="26">
        <f t="shared" si="69"/>
        <v>0</v>
      </c>
      <c r="V72" s="13">
        <f t="shared" si="70"/>
        <v>0.25</v>
      </c>
      <c r="W72" s="13">
        <f t="shared" si="71"/>
        <v>0</v>
      </c>
      <c r="X72" s="26" t="str">
        <f t="shared" si="72"/>
        <v>4 missed</v>
      </c>
      <c r="Y72" s="26">
        <f t="shared" si="73"/>
        <v>1</v>
      </c>
      <c r="Z72" s="13">
        <f t="shared" si="74"/>
        <v>0.2</v>
      </c>
      <c r="AA72" s="15" t="str">
        <f t="shared" si="75"/>
        <v>Q-1 A-0 || Q Total-4, A Total-1</v>
      </c>
      <c r="AB72" s="13" t="str" cm="1">
        <f t="array" ref="AB72">IFERROR(INDEX('Attendance-Slot-1'!$Q$2:$Q$1112,MATCH(1,('Attendance-Slot-1'!$A$2:$A$1112=$C72)*('Attendance-Slot-1'!$G$2:$G$1112=AB$2),0)),"No Data")</f>
        <v>No Data</v>
      </c>
      <c r="AC72" s="13" t="str" cm="1">
        <f t="array" ref="AC72">IFERROR(INDEX('Attendance-Slot-2'!$Q$2:$Q$2595,MATCH(1,('Attendance-Slot-2'!$A$2:$A$2595=$C72)*('Attendance-Slot-2'!$G$2:$G$2595=AB$2),0)),"No Data")</f>
        <v>No Data</v>
      </c>
      <c r="AD72" s="133" t="e">
        <f>VLOOKUP($Q72,'Written Exam Marks'!$H:$Q,10,FALSE)</f>
        <v>#N/A</v>
      </c>
      <c r="AE72" s="133" t="e">
        <f>VLOOKUP($Q72,'Written Exam Marks'!$H:$Q,9,FALSE)</f>
        <v>#N/A</v>
      </c>
      <c r="AF72" s="13" t="str">
        <f t="shared" si="76"/>
        <v>No Data</v>
      </c>
      <c r="AG72" s="13" t="str">
        <f t="shared" si="77"/>
        <v>No Data</v>
      </c>
      <c r="AH72" s="29" t="s">
        <v>5</v>
      </c>
      <c r="AI72" s="29" t="s">
        <v>5</v>
      </c>
      <c r="AJ72" s="29" t="s">
        <v>5</v>
      </c>
      <c r="AK72" s="29" t="s">
        <v>5</v>
      </c>
      <c r="AL72" s="29" t="s">
        <v>5</v>
      </c>
      <c r="AM72" s="29">
        <v>0</v>
      </c>
      <c r="AN72" s="131">
        <v>60</v>
      </c>
      <c r="AO72" s="36" t="s">
        <v>7179</v>
      </c>
      <c r="AP72" s="116" t="s">
        <v>1050</v>
      </c>
      <c r="AQ72" s="116" t="str">
        <f t="shared" si="61"/>
        <v>2025EB1100069-BDSDF108</v>
      </c>
      <c r="AR72" s="25" t="str">
        <f t="shared" si="78"/>
        <v>3 missed</v>
      </c>
      <c r="AS72" s="25" t="str">
        <f t="shared" si="79"/>
        <v>2 missed</v>
      </c>
      <c r="AT72" s="25">
        <f t="shared" si="80"/>
        <v>0</v>
      </c>
      <c r="AU72" s="25">
        <f t="shared" si="81"/>
        <v>0</v>
      </c>
      <c r="AV72" s="10">
        <f t="shared" si="82"/>
        <v>0</v>
      </c>
      <c r="AW72" s="10">
        <f t="shared" si="83"/>
        <v>0</v>
      </c>
      <c r="AX72" s="25" t="str">
        <f t="shared" si="84"/>
        <v>5 missed</v>
      </c>
      <c r="AY72" s="25">
        <f t="shared" si="85"/>
        <v>0</v>
      </c>
      <c r="AZ72" s="10">
        <f t="shared" si="86"/>
        <v>0</v>
      </c>
      <c r="BA72" s="10" t="str">
        <f t="shared" si="87"/>
        <v>Q-0 A-0 || Q Total-3, A Total-2</v>
      </c>
      <c r="BB72" s="10" t="str" cm="1">
        <f t="array" ref="BB72">IFERROR(INDEX('Attendance-Slot-1'!$Q$2:$Q$1112,MATCH(1,('Attendance-Slot-1'!$A$2:$A$1112=$C72)*('Attendance-Slot-1'!$G$2:$G$1112=BB$2),0)),"No Data")</f>
        <v>No Data</v>
      </c>
      <c r="BC72" s="10" t="str" cm="1">
        <f t="array" ref="BC72">IFERROR(INDEX('Attendance-Slot-2'!$Q$2:$Q$2595,MATCH(1,('Attendance-Slot-2'!$A$2:$A$2595=$C72)*('Attendance-Slot-2'!$G$2:$G$2595=BB$2),0)),"No Data")</f>
        <v>No Data</v>
      </c>
      <c r="BD72" s="136" t="e">
        <f>VLOOKUP($AQ72,'Written Exam Marks'!$H:$Q,10,FALSE)</f>
        <v>#N/A</v>
      </c>
      <c r="BE72" s="136" t="e">
        <f>VLOOKUP($AQ72,'Written Exam Marks'!$H:$Q,9,FALSE)</f>
        <v>#N/A</v>
      </c>
      <c r="BF72" s="10" t="str">
        <f t="shared" si="88"/>
        <v>No Data</v>
      </c>
      <c r="BG72" s="10" t="str">
        <f t="shared" si="89"/>
        <v>No Data</v>
      </c>
      <c r="BH72" s="129">
        <v>6</v>
      </c>
      <c r="BI72" s="129">
        <v>15</v>
      </c>
      <c r="BJ72" s="129" t="s">
        <v>5</v>
      </c>
      <c r="BK72" s="129" t="s">
        <v>5</v>
      </c>
      <c r="BL72" s="144">
        <v>21</v>
      </c>
      <c r="BM72" s="24">
        <v>60</v>
      </c>
      <c r="BN72" s="24" t="s">
        <v>1004</v>
      </c>
      <c r="BO72" s="118" t="s">
        <v>1063</v>
      </c>
      <c r="BP72" s="118" t="str">
        <f t="shared" si="62"/>
        <v>2025EB1100069-BDSDF114</v>
      </c>
      <c r="BQ72" s="24" t="str">
        <f t="shared" si="90"/>
        <v>1 missed</v>
      </c>
      <c r="BR72" s="24" t="str">
        <f t="shared" si="91"/>
        <v>1 missed</v>
      </c>
      <c r="BS72" s="24">
        <f t="shared" si="92"/>
        <v>2</v>
      </c>
      <c r="BT72" s="24">
        <f t="shared" si="93"/>
        <v>0</v>
      </c>
      <c r="BU72" s="14">
        <f t="shared" si="94"/>
        <v>0.66666666666666663</v>
      </c>
      <c r="BV72" s="14">
        <f t="shared" si="95"/>
        <v>0</v>
      </c>
      <c r="BW72" s="24" t="str">
        <f t="shared" si="96"/>
        <v>2 missed</v>
      </c>
      <c r="BX72" s="24">
        <f t="shared" si="97"/>
        <v>2</v>
      </c>
      <c r="BY72" s="14">
        <f t="shared" si="98"/>
        <v>0.5</v>
      </c>
      <c r="BZ72" s="14" t="str">
        <f t="shared" si="99"/>
        <v>Q-2 A-0 || Q Total-3, A Total-1</v>
      </c>
      <c r="CA72" s="14" t="str" cm="1">
        <f t="array" ref="CA72">IFERROR(INDEX('Attendance-Slot-1'!$Q$2:$Q$1112,MATCH(1,('Attendance-Slot-1'!$A$2:$A$1112=$C72)*('Attendance-Slot-1'!$G$2:$G$1112=CA$2),0)),"No Data")</f>
        <v>No Data</v>
      </c>
      <c r="CB72" s="14" t="str" cm="1">
        <f t="array" ref="CB72">IFERROR(INDEX('Attendance-Slot-2'!$Q$2:$Q$2595,MATCH(1,('Attendance-Slot-2'!$A$2:$A$2595=$C72)*('Attendance-Slot-2'!$G$2:$G$2595=CA$2),0)),"No Data")</f>
        <v>No Data</v>
      </c>
      <c r="CC72" s="138" t="e">
        <f>VLOOKUP($BP72,'Written Exam Marks'!$H:$Q,10,FALSE)</f>
        <v>#N/A</v>
      </c>
      <c r="CD72" s="138" t="e">
        <f>VLOOKUP($BP72,'Written Exam Marks'!$H:$Q,9,FALSE)</f>
        <v>#N/A</v>
      </c>
      <c r="CE72" s="14" t="str">
        <f t="shared" si="100"/>
        <v>No Data</v>
      </c>
      <c r="CF72" s="14" t="str">
        <f t="shared" si="101"/>
        <v>No Data</v>
      </c>
      <c r="CG72" s="130">
        <v>5</v>
      </c>
      <c r="CH72" s="130" t="s">
        <v>5</v>
      </c>
      <c r="CI72" s="130" t="s">
        <v>5</v>
      </c>
      <c r="CJ72" s="130" t="s">
        <v>5</v>
      </c>
      <c r="CK72" s="130" t="s">
        <v>5</v>
      </c>
      <c r="CL72" s="130" t="s">
        <v>5</v>
      </c>
      <c r="CM72" s="145">
        <v>5</v>
      </c>
      <c r="CN72" s="130">
        <v>50</v>
      </c>
      <c r="CO72" s="27" t="s">
        <v>1005</v>
      </c>
      <c r="CP72" s="119" t="s">
        <v>1044</v>
      </c>
      <c r="CQ72" s="119" t="str">
        <f t="shared" si="63"/>
        <v>2025EB1100069-BDSDF112</v>
      </c>
      <c r="CR72" s="27" t="str">
        <f t="shared" si="102"/>
        <v>1 missed</v>
      </c>
      <c r="CS72" s="27" t="str">
        <f t="shared" si="103"/>
        <v>2 missed</v>
      </c>
      <c r="CT72" s="27">
        <f t="shared" si="104"/>
        <v>1</v>
      </c>
      <c r="CU72" s="27">
        <f t="shared" si="105"/>
        <v>0</v>
      </c>
      <c r="CV72" s="15">
        <f t="shared" si="106"/>
        <v>0.5</v>
      </c>
      <c r="CW72" s="15">
        <f t="shared" si="107"/>
        <v>0</v>
      </c>
      <c r="CX72" s="27" t="str">
        <f t="shared" si="108"/>
        <v>3 missed</v>
      </c>
      <c r="CY72" s="27">
        <f t="shared" si="109"/>
        <v>1</v>
      </c>
      <c r="CZ72" s="15">
        <f t="shared" si="110"/>
        <v>0.25</v>
      </c>
      <c r="DA72" s="15" t="str">
        <f t="shared" si="111"/>
        <v>Q-1 A-0 || Q Total-2, A Total-2</v>
      </c>
      <c r="DB72" s="15" t="str" cm="1">
        <f t="array" ref="DB72">IFERROR(INDEX('Attendance-Slot-1'!$Q$2:$Q$1112,MATCH(1,('Attendance-Slot-1'!$A$2:$A$1112=$C72)*('Attendance-Slot-1'!$G$2:$G$1112=DB$2),0)),"No Data")</f>
        <v>No Data</v>
      </c>
      <c r="DC72" s="15" t="str" cm="1">
        <f t="array" ref="DC72">IFERROR(INDEX('Attendance-Slot-2'!$Q$2:$Q$2595,MATCH(1,('Attendance-Slot-2'!$A$2:$A$2595=$C72)*('Attendance-Slot-2'!$G$2:$G$2595=DB$2),0)),"No Data")</f>
        <v>No Data</v>
      </c>
      <c r="DD72" s="139" t="e">
        <f>VLOOKUP($CQ72,'Written Exam Marks'!$H:$Q,10,FALSE)</f>
        <v>#N/A</v>
      </c>
      <c r="DE72" s="139" t="e">
        <f>VLOOKUP($CQ72,'Written Exam Marks'!$H:$Q,9,FALSE)</f>
        <v>#N/A</v>
      </c>
      <c r="DF72" s="15" t="str">
        <f t="shared" si="112"/>
        <v>No Data</v>
      </c>
      <c r="DG72" s="15" t="str">
        <f t="shared" si="113"/>
        <v>No Data</v>
      </c>
      <c r="DH72" s="139">
        <v>85</v>
      </c>
      <c r="DI72" s="139">
        <v>85</v>
      </c>
      <c r="DJ72" s="139">
        <v>100</v>
      </c>
      <c r="DK72" s="3" t="str">
        <f t="shared" si="64"/>
        <v>P-0, A-0, No Data-4</v>
      </c>
      <c r="DL72" s="3" t="str">
        <f t="shared" si="65"/>
        <v>P-0, A-0, No Data-4</v>
      </c>
      <c r="DM72" s="1" t="str">
        <f t="shared" si="114"/>
        <v>No Data</v>
      </c>
      <c r="DN72" s="1" t="str">
        <f t="shared" si="115"/>
        <v>No Data</v>
      </c>
      <c r="DO72" s="1" t="str">
        <f t="shared" si="116"/>
        <v>No Data</v>
      </c>
      <c r="DP72" s="1" t="str">
        <f t="shared" si="117"/>
        <v>No Data</v>
      </c>
      <c r="DQ72" s="1" t="str">
        <f t="shared" si="118"/>
        <v>P-0, A-0, No Data-4</v>
      </c>
      <c r="DR72" s="39">
        <f t="shared" si="119"/>
        <v>0</v>
      </c>
      <c r="DS72" s="34" t="e">
        <v>#N/A</v>
      </c>
      <c r="DT72" s="34" t="s">
        <v>7220</v>
      </c>
      <c r="DU72" s="30" t="s">
        <v>210</v>
      </c>
      <c r="DV72" s="30"/>
    </row>
    <row r="73" spans="1:126" x14ac:dyDescent="0.25">
      <c r="A73" s="1">
        <v>70</v>
      </c>
      <c r="B73" s="1" t="s">
        <v>1000</v>
      </c>
      <c r="C73" s="1" t="s">
        <v>213</v>
      </c>
      <c r="D73" s="1" t="s">
        <v>214</v>
      </c>
      <c r="E73" s="1" t="s">
        <v>215</v>
      </c>
      <c r="F73" s="1" t="s">
        <v>7201</v>
      </c>
      <c r="G73" s="1" t="s">
        <v>3523</v>
      </c>
      <c r="H73" s="143">
        <v>8</v>
      </c>
      <c r="I73" s="143">
        <v>5.6</v>
      </c>
      <c r="J73" s="143">
        <v>8</v>
      </c>
      <c r="K73" s="143">
        <v>8</v>
      </c>
      <c r="L73" s="132" t="s">
        <v>5</v>
      </c>
      <c r="M73" s="132">
        <v>29.6</v>
      </c>
      <c r="N73" s="26">
        <v>60</v>
      </c>
      <c r="O73" s="26" t="s">
        <v>997</v>
      </c>
      <c r="P73" s="120" t="s">
        <v>1034</v>
      </c>
      <c r="Q73" s="13" t="str">
        <f t="shared" si="66"/>
        <v>2025EB1100070-BDSDF113</v>
      </c>
      <c r="R73" s="26" t="str">
        <f t="shared" si="67"/>
        <v>0 missed</v>
      </c>
      <c r="S73" s="26" t="str">
        <f t="shared" si="60"/>
        <v>1 missed</v>
      </c>
      <c r="T73" s="26">
        <f t="shared" si="68"/>
        <v>4</v>
      </c>
      <c r="U73" s="26">
        <f t="shared" si="69"/>
        <v>0</v>
      </c>
      <c r="V73" s="13">
        <f t="shared" si="70"/>
        <v>1</v>
      </c>
      <c r="W73" s="13">
        <f t="shared" si="71"/>
        <v>0</v>
      </c>
      <c r="X73" s="26" t="str">
        <f t="shared" si="72"/>
        <v>1 missed</v>
      </c>
      <c r="Y73" s="26">
        <f t="shared" si="73"/>
        <v>4</v>
      </c>
      <c r="Z73" s="13">
        <f t="shared" si="74"/>
        <v>0.8</v>
      </c>
      <c r="AA73" s="15" t="str">
        <f t="shared" si="75"/>
        <v>Q-4 A-0 || Q Total-4, A Total-1</v>
      </c>
      <c r="AB73" s="13" t="str" cm="1">
        <f t="array" ref="AB73">IFERROR(INDEX('Attendance-Slot-1'!$Q$2:$Q$1112,MATCH(1,('Attendance-Slot-1'!$A$2:$A$1112=$C73)*('Attendance-Slot-1'!$G$2:$G$1112=AB$2),0)),"No Data")</f>
        <v>No Data</v>
      </c>
      <c r="AC73" s="13" t="str" cm="1">
        <f t="array" ref="AC73">IFERROR(INDEX('Attendance-Slot-2'!$Q$2:$Q$2595,MATCH(1,('Attendance-Slot-2'!$A$2:$A$2595=$C73)*('Attendance-Slot-2'!$G$2:$G$2595=AB$2),0)),"No Data")</f>
        <v>P-S2_Onsite</v>
      </c>
      <c r="AD73" s="133">
        <f>VLOOKUP($Q73,'Written Exam Marks'!$H:$Q,10,FALSE)</f>
        <v>17</v>
      </c>
      <c r="AE73" s="133">
        <f>VLOOKUP($Q73,'Written Exam Marks'!$H:$Q,9,FALSE)</f>
        <v>40</v>
      </c>
      <c r="AF73" s="13" t="str">
        <f t="shared" si="76"/>
        <v>Present</v>
      </c>
      <c r="AG73" s="13" t="str">
        <f t="shared" si="77"/>
        <v>P-S2_Onsite</v>
      </c>
      <c r="AH73" s="29" t="s">
        <v>5</v>
      </c>
      <c r="AI73" s="29" t="s">
        <v>5</v>
      </c>
      <c r="AJ73" s="29">
        <v>10</v>
      </c>
      <c r="AK73" s="29" t="s">
        <v>5</v>
      </c>
      <c r="AL73" s="29">
        <v>9</v>
      </c>
      <c r="AM73" s="29">
        <v>19</v>
      </c>
      <c r="AN73" s="131">
        <v>60</v>
      </c>
      <c r="AO73" s="36" t="s">
        <v>7179</v>
      </c>
      <c r="AP73" s="116" t="s">
        <v>1050</v>
      </c>
      <c r="AQ73" s="116" t="str">
        <f t="shared" si="61"/>
        <v>2025EB1100070-BDSDF108</v>
      </c>
      <c r="AR73" s="25" t="str">
        <f t="shared" si="78"/>
        <v>1 missed</v>
      </c>
      <c r="AS73" s="25" t="str">
        <f t="shared" si="79"/>
        <v>2 missed</v>
      </c>
      <c r="AT73" s="25">
        <f t="shared" si="80"/>
        <v>2</v>
      </c>
      <c r="AU73" s="25">
        <f t="shared" si="81"/>
        <v>0</v>
      </c>
      <c r="AV73" s="10">
        <f t="shared" si="82"/>
        <v>0.66666666666666663</v>
      </c>
      <c r="AW73" s="10">
        <f t="shared" si="83"/>
        <v>0</v>
      </c>
      <c r="AX73" s="25" t="str">
        <f t="shared" si="84"/>
        <v>3 missed</v>
      </c>
      <c r="AY73" s="25">
        <f t="shared" si="85"/>
        <v>2</v>
      </c>
      <c r="AZ73" s="10">
        <f t="shared" si="86"/>
        <v>0.4</v>
      </c>
      <c r="BA73" s="10" t="str">
        <f t="shared" si="87"/>
        <v>Q-2 A-0 || Q Total-3, A Total-2</v>
      </c>
      <c r="BB73" s="10" t="str" cm="1">
        <f t="array" ref="BB73">IFERROR(INDEX('Attendance-Slot-1'!$Q$2:$Q$1112,MATCH(1,('Attendance-Slot-1'!$A$2:$A$1112=$C73)*('Attendance-Slot-1'!$G$2:$G$1112=BB$2),0)),"No Data")</f>
        <v>No Data</v>
      </c>
      <c r="BC73" s="10" t="str" cm="1">
        <f t="array" ref="BC73">IFERROR(INDEX('Attendance-Slot-2'!$Q$2:$Q$2595,MATCH(1,('Attendance-Slot-2'!$A$2:$A$2595=$C73)*('Attendance-Slot-2'!$G$2:$G$2595=BB$2),0)),"No Data")</f>
        <v>P-S2_Onsite</v>
      </c>
      <c r="BD73" s="136">
        <f>VLOOKUP($AQ73,'Written Exam Marks'!$H:$Q,10,FALSE)</f>
        <v>4</v>
      </c>
      <c r="BE73" s="136">
        <f>VLOOKUP($AQ73,'Written Exam Marks'!$H:$Q,9,FALSE)</f>
        <v>40</v>
      </c>
      <c r="BF73" s="10" t="str">
        <f t="shared" si="88"/>
        <v>Present</v>
      </c>
      <c r="BG73" s="10" t="str">
        <f t="shared" si="89"/>
        <v>P-S2_Onsite</v>
      </c>
      <c r="BH73" s="129">
        <v>10</v>
      </c>
      <c r="BI73" s="129">
        <v>15</v>
      </c>
      <c r="BJ73" s="129">
        <v>15</v>
      </c>
      <c r="BK73" s="129">
        <v>19.5</v>
      </c>
      <c r="BL73" s="144">
        <v>59.5</v>
      </c>
      <c r="BM73" s="24">
        <v>60</v>
      </c>
      <c r="BN73" s="24" t="s">
        <v>1004</v>
      </c>
      <c r="BO73" s="118" t="s">
        <v>1063</v>
      </c>
      <c r="BP73" s="118" t="str">
        <f t="shared" si="62"/>
        <v>2025EB1100070-BDSDF114</v>
      </c>
      <c r="BQ73" s="24" t="str">
        <f t="shared" si="90"/>
        <v>0 missed</v>
      </c>
      <c r="BR73" s="24" t="str">
        <f t="shared" si="91"/>
        <v>0 missed</v>
      </c>
      <c r="BS73" s="24">
        <f t="shared" si="92"/>
        <v>3</v>
      </c>
      <c r="BT73" s="24">
        <f t="shared" si="93"/>
        <v>1</v>
      </c>
      <c r="BU73" s="14">
        <f t="shared" si="94"/>
        <v>1</v>
      </c>
      <c r="BV73" s="14">
        <f t="shared" si="95"/>
        <v>1</v>
      </c>
      <c r="BW73" s="24" t="str">
        <f t="shared" si="96"/>
        <v>0 missed</v>
      </c>
      <c r="BX73" s="24">
        <f t="shared" si="97"/>
        <v>4</v>
      </c>
      <c r="BY73" s="14">
        <f t="shared" si="98"/>
        <v>1</v>
      </c>
      <c r="BZ73" s="14" t="str">
        <f t="shared" si="99"/>
        <v>Q-3 A-1 || Q Total-3, A Total-1</v>
      </c>
      <c r="CA73" s="14" t="str" cm="1">
        <f t="array" ref="CA73">IFERROR(INDEX('Attendance-Slot-1'!$Q$2:$Q$1112,MATCH(1,('Attendance-Slot-1'!$A$2:$A$1112=$C73)*('Attendance-Slot-1'!$G$2:$G$1112=CA$2),0)),"No Data")</f>
        <v>No Data</v>
      </c>
      <c r="CB73" s="14" t="str" cm="1">
        <f t="array" ref="CB73">IFERROR(INDEX('Attendance-Slot-2'!$Q$2:$Q$2595,MATCH(1,('Attendance-Slot-2'!$A$2:$A$2595=$C73)*('Attendance-Slot-2'!$G$2:$G$2595=CA$2),0)),"No Data")</f>
        <v>P-S2_Onsite</v>
      </c>
      <c r="CC73" s="138">
        <f>VLOOKUP($BP73,'Written Exam Marks'!$H:$Q,10,FALSE)</f>
        <v>5.25</v>
      </c>
      <c r="CD73" s="138">
        <f>VLOOKUP($BP73,'Written Exam Marks'!$H:$Q,9,FALSE)</f>
        <v>40</v>
      </c>
      <c r="CE73" s="14" t="str">
        <f t="shared" si="100"/>
        <v>Present</v>
      </c>
      <c r="CF73" s="14" t="str">
        <f t="shared" si="101"/>
        <v>P-S2_Onsite</v>
      </c>
      <c r="CG73" s="130">
        <v>4</v>
      </c>
      <c r="CH73" s="130">
        <v>4</v>
      </c>
      <c r="CI73" s="130" t="s">
        <v>5</v>
      </c>
      <c r="CJ73" s="130" t="s">
        <v>5</v>
      </c>
      <c r="CK73" s="130" t="s">
        <v>5</v>
      </c>
      <c r="CL73" s="130" t="s">
        <v>5</v>
      </c>
      <c r="CM73" s="145">
        <v>8</v>
      </c>
      <c r="CN73" s="130">
        <v>50</v>
      </c>
      <c r="CO73" s="27" t="s">
        <v>1005</v>
      </c>
      <c r="CP73" s="119" t="s">
        <v>1044</v>
      </c>
      <c r="CQ73" s="119" t="str">
        <f t="shared" si="63"/>
        <v>2025EB1100070-BDSDF112</v>
      </c>
      <c r="CR73" s="27" t="str">
        <f t="shared" si="102"/>
        <v>0 missed</v>
      </c>
      <c r="CS73" s="27" t="str">
        <f t="shared" si="103"/>
        <v>2 missed</v>
      </c>
      <c r="CT73" s="27">
        <f t="shared" si="104"/>
        <v>2</v>
      </c>
      <c r="CU73" s="27">
        <f t="shared" si="105"/>
        <v>0</v>
      </c>
      <c r="CV73" s="15">
        <f t="shared" si="106"/>
        <v>1</v>
      </c>
      <c r="CW73" s="15">
        <f t="shared" si="107"/>
        <v>0</v>
      </c>
      <c r="CX73" s="27" t="str">
        <f t="shared" si="108"/>
        <v>2 missed</v>
      </c>
      <c r="CY73" s="27">
        <f t="shared" si="109"/>
        <v>2</v>
      </c>
      <c r="CZ73" s="15">
        <f t="shared" si="110"/>
        <v>0.5</v>
      </c>
      <c r="DA73" s="15" t="str">
        <f t="shared" si="111"/>
        <v>Q-2 A-0 || Q Total-2, A Total-2</v>
      </c>
      <c r="DB73" s="15" t="str" cm="1">
        <f t="array" ref="DB73">IFERROR(INDEX('Attendance-Slot-1'!$Q$2:$Q$1112,MATCH(1,('Attendance-Slot-1'!$A$2:$A$1112=$C73)*('Attendance-Slot-1'!$G$2:$G$1112=DB$2),0)),"No Data")</f>
        <v>No Data</v>
      </c>
      <c r="DC73" s="15" t="str" cm="1">
        <f t="array" ref="DC73">IFERROR(INDEX('Attendance-Slot-2'!$Q$2:$Q$2595,MATCH(1,('Attendance-Slot-2'!$A$2:$A$2595=$C73)*('Attendance-Slot-2'!$G$2:$G$2595=DB$2),0)),"No Data")</f>
        <v>P-S2_Onsite</v>
      </c>
      <c r="DD73" s="139">
        <f>VLOOKUP($CQ73,'Written Exam Marks'!$H:$Q,10,FALSE)</f>
        <v>28</v>
      </c>
      <c r="DE73" s="139">
        <f>VLOOKUP($CQ73,'Written Exam Marks'!$H:$Q,9,FALSE)</f>
        <v>50</v>
      </c>
      <c r="DF73" s="15" t="str">
        <f t="shared" si="112"/>
        <v>Present</v>
      </c>
      <c r="DG73" s="15" t="str">
        <f t="shared" si="113"/>
        <v>P-S2_Onsite</v>
      </c>
      <c r="DH73" s="139">
        <v>100</v>
      </c>
      <c r="DI73" s="139">
        <v>100</v>
      </c>
      <c r="DJ73" s="139">
        <v>100</v>
      </c>
      <c r="DK73" s="3" t="str">
        <f t="shared" si="64"/>
        <v>P-0, A-0, No Data-4</v>
      </c>
      <c r="DL73" s="3" t="str">
        <f t="shared" si="65"/>
        <v>P-4, A-0, No Data-0</v>
      </c>
      <c r="DM73" s="1" t="str">
        <f t="shared" si="114"/>
        <v>P-S2_Onsite</v>
      </c>
      <c r="DN73" s="1" t="str">
        <f t="shared" si="115"/>
        <v>P-S2_Onsite</v>
      </c>
      <c r="DO73" s="1" t="str">
        <f t="shared" si="116"/>
        <v>P-S2_Onsite</v>
      </c>
      <c r="DP73" s="1" t="str">
        <f t="shared" si="117"/>
        <v>P-S2_Onsite</v>
      </c>
      <c r="DQ73" s="1" t="str">
        <f t="shared" si="118"/>
        <v>P-4, A-0, No Data-0</v>
      </c>
      <c r="DR73" s="39">
        <f t="shared" si="119"/>
        <v>0</v>
      </c>
      <c r="DS73" s="34" t="s">
        <v>7217</v>
      </c>
      <c r="DT73" s="39" t="s">
        <v>7363</v>
      </c>
      <c r="DU73" s="30" t="s">
        <v>213</v>
      </c>
      <c r="DV73" s="30"/>
    </row>
    <row r="74" spans="1:126" x14ac:dyDescent="0.25">
      <c r="A74" s="1">
        <v>71</v>
      </c>
      <c r="B74" s="1" t="s">
        <v>1000</v>
      </c>
      <c r="C74" s="1" t="s">
        <v>216</v>
      </c>
      <c r="D74" s="1" t="s">
        <v>217</v>
      </c>
      <c r="E74" s="1" t="s">
        <v>218</v>
      </c>
      <c r="F74" s="1" t="s">
        <v>7201</v>
      </c>
      <c r="G74" s="1" t="s">
        <v>3524</v>
      </c>
      <c r="H74" s="143" t="s">
        <v>5</v>
      </c>
      <c r="I74" s="143" t="s">
        <v>5</v>
      </c>
      <c r="J74" s="143" t="s">
        <v>5</v>
      </c>
      <c r="K74" s="143" t="s">
        <v>5</v>
      </c>
      <c r="L74" s="132" t="s">
        <v>5</v>
      </c>
      <c r="M74" s="132">
        <v>1.6</v>
      </c>
      <c r="N74" s="26">
        <v>60</v>
      </c>
      <c r="O74" s="26" t="s">
        <v>997</v>
      </c>
      <c r="P74" s="120" t="s">
        <v>1034</v>
      </c>
      <c r="Q74" s="13" t="str">
        <f t="shared" si="66"/>
        <v>2025EB1100071-BDSDF113</v>
      </c>
      <c r="R74" s="26" t="str">
        <f t="shared" si="67"/>
        <v>4 missed</v>
      </c>
      <c r="S74" s="26" t="str">
        <f t="shared" si="60"/>
        <v>1 missed</v>
      </c>
      <c r="T74" s="26">
        <f t="shared" si="68"/>
        <v>0</v>
      </c>
      <c r="U74" s="26">
        <f t="shared" si="69"/>
        <v>0</v>
      </c>
      <c r="V74" s="13">
        <f t="shared" si="70"/>
        <v>0</v>
      </c>
      <c r="W74" s="13">
        <f t="shared" si="71"/>
        <v>0</v>
      </c>
      <c r="X74" s="26" t="str">
        <f t="shared" si="72"/>
        <v>5 missed</v>
      </c>
      <c r="Y74" s="26">
        <f t="shared" si="73"/>
        <v>0</v>
      </c>
      <c r="Z74" s="13">
        <f t="shared" si="74"/>
        <v>0</v>
      </c>
      <c r="AA74" s="15" t="str">
        <f t="shared" si="75"/>
        <v>Q-0 A-0 || Q Total-4, A Total-1</v>
      </c>
      <c r="AB74" s="13" t="str" cm="1">
        <f t="array" ref="AB74">IFERROR(INDEX('Attendance-Slot-1'!$Q$2:$Q$1112,MATCH(1,('Attendance-Slot-1'!$A$2:$A$1112=$C74)*('Attendance-Slot-1'!$G$2:$G$1112=AB$2),0)),"No Data")</f>
        <v>No Data</v>
      </c>
      <c r="AC74" s="13" t="str" cm="1">
        <f t="array" ref="AC74">IFERROR(INDEX('Attendance-Slot-2'!$Q$2:$Q$2595,MATCH(1,('Attendance-Slot-2'!$A$2:$A$2595=$C74)*('Attendance-Slot-2'!$G$2:$G$2595=AB$2),0)),"No Data")</f>
        <v>A-S2_Onsite</v>
      </c>
      <c r="AD74" s="133" t="e">
        <f>VLOOKUP($Q74,'Written Exam Marks'!$H:$Q,10,FALSE)</f>
        <v>#N/A</v>
      </c>
      <c r="AE74" s="133" t="e">
        <f>VLOOKUP($Q74,'Written Exam Marks'!$H:$Q,9,FALSE)</f>
        <v>#N/A</v>
      </c>
      <c r="AF74" s="13" t="str">
        <f t="shared" si="76"/>
        <v>Absent</v>
      </c>
      <c r="AG74" s="13" t="str">
        <f t="shared" si="77"/>
        <v>A-S2_Onsite</v>
      </c>
      <c r="AH74" s="29" t="s">
        <v>5</v>
      </c>
      <c r="AI74" s="29" t="s">
        <v>5</v>
      </c>
      <c r="AJ74" s="29" t="s">
        <v>5</v>
      </c>
      <c r="AK74" s="29" t="s">
        <v>5</v>
      </c>
      <c r="AL74" s="29" t="s">
        <v>5</v>
      </c>
      <c r="AM74" s="29">
        <v>0</v>
      </c>
      <c r="AN74" s="131">
        <v>60</v>
      </c>
      <c r="AO74" s="36" t="s">
        <v>7179</v>
      </c>
      <c r="AP74" s="116" t="s">
        <v>1050</v>
      </c>
      <c r="AQ74" s="116" t="str">
        <f t="shared" si="61"/>
        <v>2025EB1100071-BDSDF108</v>
      </c>
      <c r="AR74" s="25" t="str">
        <f t="shared" si="78"/>
        <v>3 missed</v>
      </c>
      <c r="AS74" s="25" t="str">
        <f t="shared" si="79"/>
        <v>2 missed</v>
      </c>
      <c r="AT74" s="25">
        <f t="shared" si="80"/>
        <v>0</v>
      </c>
      <c r="AU74" s="25">
        <f t="shared" si="81"/>
        <v>0</v>
      </c>
      <c r="AV74" s="10">
        <f t="shared" si="82"/>
        <v>0</v>
      </c>
      <c r="AW74" s="10">
        <f t="shared" si="83"/>
        <v>0</v>
      </c>
      <c r="AX74" s="25" t="str">
        <f t="shared" si="84"/>
        <v>5 missed</v>
      </c>
      <c r="AY74" s="25">
        <f t="shared" si="85"/>
        <v>0</v>
      </c>
      <c r="AZ74" s="10">
        <f t="shared" si="86"/>
        <v>0</v>
      </c>
      <c r="BA74" s="10" t="str">
        <f t="shared" si="87"/>
        <v>Q-0 A-0 || Q Total-3, A Total-2</v>
      </c>
      <c r="BB74" s="10" t="str" cm="1">
        <f t="array" ref="BB74">IFERROR(INDEX('Attendance-Slot-1'!$Q$2:$Q$1112,MATCH(1,('Attendance-Slot-1'!$A$2:$A$1112=$C74)*('Attendance-Slot-1'!$G$2:$G$1112=BB$2),0)),"No Data")</f>
        <v>No Data</v>
      </c>
      <c r="BC74" s="10" t="str" cm="1">
        <f t="array" ref="BC74">IFERROR(INDEX('Attendance-Slot-2'!$Q$2:$Q$2595,MATCH(1,('Attendance-Slot-2'!$A$2:$A$2595=$C74)*('Attendance-Slot-2'!$G$2:$G$2595=BB$2),0)),"No Data")</f>
        <v>A-S2_Onsite</v>
      </c>
      <c r="BD74" s="136" t="e">
        <f>VLOOKUP($AQ74,'Written Exam Marks'!$H:$Q,10,FALSE)</f>
        <v>#N/A</v>
      </c>
      <c r="BE74" s="136" t="e">
        <f>VLOOKUP($AQ74,'Written Exam Marks'!$H:$Q,9,FALSE)</f>
        <v>#N/A</v>
      </c>
      <c r="BF74" s="10" t="str">
        <f t="shared" si="88"/>
        <v>Absent</v>
      </c>
      <c r="BG74" s="10" t="str">
        <f t="shared" si="89"/>
        <v>A-S2_Onsite</v>
      </c>
      <c r="BH74" s="129" t="s">
        <v>5</v>
      </c>
      <c r="BI74" s="129" t="s">
        <v>5</v>
      </c>
      <c r="BJ74" s="129" t="s">
        <v>5</v>
      </c>
      <c r="BK74" s="129" t="s">
        <v>5</v>
      </c>
      <c r="BL74" s="144">
        <v>0</v>
      </c>
      <c r="BM74" s="24">
        <v>60</v>
      </c>
      <c r="BN74" s="24" t="s">
        <v>1004</v>
      </c>
      <c r="BO74" s="118" t="s">
        <v>1063</v>
      </c>
      <c r="BP74" s="118" t="str">
        <f t="shared" si="62"/>
        <v>2025EB1100071-BDSDF114</v>
      </c>
      <c r="BQ74" s="24" t="str">
        <f t="shared" si="90"/>
        <v>3 missed</v>
      </c>
      <c r="BR74" s="24" t="str">
        <f t="shared" si="91"/>
        <v>1 missed</v>
      </c>
      <c r="BS74" s="24">
        <f t="shared" si="92"/>
        <v>0</v>
      </c>
      <c r="BT74" s="24">
        <f t="shared" si="93"/>
        <v>0</v>
      </c>
      <c r="BU74" s="14">
        <f t="shared" si="94"/>
        <v>0</v>
      </c>
      <c r="BV74" s="14">
        <f t="shared" si="95"/>
        <v>0</v>
      </c>
      <c r="BW74" s="24" t="str">
        <f t="shared" si="96"/>
        <v>4 missed</v>
      </c>
      <c r="BX74" s="24">
        <f t="shared" si="97"/>
        <v>0</v>
      </c>
      <c r="BY74" s="14">
        <f t="shared" si="98"/>
        <v>0</v>
      </c>
      <c r="BZ74" s="14" t="str">
        <f t="shared" si="99"/>
        <v>Q-0 A-0 || Q Total-3, A Total-1</v>
      </c>
      <c r="CA74" s="14" t="str" cm="1">
        <f t="array" ref="CA74">IFERROR(INDEX('Attendance-Slot-1'!$Q$2:$Q$1112,MATCH(1,('Attendance-Slot-1'!$A$2:$A$1112=$C74)*('Attendance-Slot-1'!$G$2:$G$1112=CA$2),0)),"No Data")</f>
        <v>No Data</v>
      </c>
      <c r="CB74" s="14" t="str" cm="1">
        <f t="array" ref="CB74">IFERROR(INDEX('Attendance-Slot-2'!$Q$2:$Q$2595,MATCH(1,('Attendance-Slot-2'!$A$2:$A$2595=$C74)*('Attendance-Slot-2'!$G$2:$G$2595=CA$2),0)),"No Data")</f>
        <v>A-S2_Onsite</v>
      </c>
      <c r="CC74" s="138" t="e">
        <f>VLOOKUP($BP74,'Written Exam Marks'!$H:$Q,10,FALSE)</f>
        <v>#N/A</v>
      </c>
      <c r="CD74" s="138" t="e">
        <f>VLOOKUP($BP74,'Written Exam Marks'!$H:$Q,9,FALSE)</f>
        <v>#N/A</v>
      </c>
      <c r="CE74" s="14" t="str">
        <f t="shared" si="100"/>
        <v>Absent</v>
      </c>
      <c r="CF74" s="14" t="str">
        <f t="shared" si="101"/>
        <v>A-S2_Onsite</v>
      </c>
      <c r="CG74" s="130">
        <v>2.5</v>
      </c>
      <c r="CH74" s="130" t="s">
        <v>5</v>
      </c>
      <c r="CI74" s="130" t="s">
        <v>5</v>
      </c>
      <c r="CJ74" s="130" t="s">
        <v>5</v>
      </c>
      <c r="CK74" s="130" t="s">
        <v>5</v>
      </c>
      <c r="CL74" s="130" t="s">
        <v>5</v>
      </c>
      <c r="CM74" s="145">
        <v>2.5</v>
      </c>
      <c r="CN74" s="130">
        <v>50</v>
      </c>
      <c r="CO74" s="27" t="s">
        <v>1005</v>
      </c>
      <c r="CP74" s="119" t="s">
        <v>1044</v>
      </c>
      <c r="CQ74" s="119" t="str">
        <f t="shared" si="63"/>
        <v>2025EB1100071-BDSDF112</v>
      </c>
      <c r="CR74" s="27" t="str">
        <f t="shared" si="102"/>
        <v>1 missed</v>
      </c>
      <c r="CS74" s="27" t="str">
        <f t="shared" si="103"/>
        <v>2 missed</v>
      </c>
      <c r="CT74" s="27">
        <f t="shared" si="104"/>
        <v>1</v>
      </c>
      <c r="CU74" s="27">
        <f t="shared" si="105"/>
        <v>0</v>
      </c>
      <c r="CV74" s="15">
        <f t="shared" si="106"/>
        <v>0.5</v>
      </c>
      <c r="CW74" s="15">
        <f t="shared" si="107"/>
        <v>0</v>
      </c>
      <c r="CX74" s="27" t="str">
        <f t="shared" si="108"/>
        <v>3 missed</v>
      </c>
      <c r="CY74" s="27">
        <f t="shared" si="109"/>
        <v>1</v>
      </c>
      <c r="CZ74" s="15">
        <f t="shared" si="110"/>
        <v>0.25</v>
      </c>
      <c r="DA74" s="15" t="str">
        <f t="shared" si="111"/>
        <v>Q-1 A-0 || Q Total-2, A Total-2</v>
      </c>
      <c r="DB74" s="15" t="str" cm="1">
        <f t="array" ref="DB74">IFERROR(INDEX('Attendance-Slot-1'!$Q$2:$Q$1112,MATCH(1,('Attendance-Slot-1'!$A$2:$A$1112=$C74)*('Attendance-Slot-1'!$G$2:$G$1112=DB$2),0)),"No Data")</f>
        <v>No Data</v>
      </c>
      <c r="DC74" s="15" t="str" cm="1">
        <f t="array" ref="DC74">IFERROR(INDEX('Attendance-Slot-2'!$Q$2:$Q$2595,MATCH(1,('Attendance-Slot-2'!$A$2:$A$2595=$C74)*('Attendance-Slot-2'!$G$2:$G$2595=DB$2),0)),"No Data")</f>
        <v>A-S2_Onsite</v>
      </c>
      <c r="DD74" s="139" t="e">
        <f>VLOOKUP($CQ74,'Written Exam Marks'!$H:$Q,10,FALSE)</f>
        <v>#N/A</v>
      </c>
      <c r="DE74" s="139" t="e">
        <f>VLOOKUP($CQ74,'Written Exam Marks'!$H:$Q,9,FALSE)</f>
        <v>#N/A</v>
      </c>
      <c r="DF74" s="15" t="str">
        <f t="shared" si="112"/>
        <v>Absent</v>
      </c>
      <c r="DG74" s="15" t="str">
        <f t="shared" si="113"/>
        <v>A-S2_Onsite</v>
      </c>
      <c r="DH74" s="139" t="s">
        <v>5</v>
      </c>
      <c r="DI74" s="139">
        <v>0</v>
      </c>
      <c r="DJ74" s="139">
        <v>100</v>
      </c>
      <c r="DK74" s="3" t="str">
        <f t="shared" si="64"/>
        <v>P-0, A-0, No Data-4</v>
      </c>
      <c r="DL74" s="3" t="str">
        <f t="shared" si="65"/>
        <v>P-0, A-4, No Data-0</v>
      </c>
      <c r="DM74" s="1" t="str">
        <f t="shared" si="114"/>
        <v>A-S2_Onsite</v>
      </c>
      <c r="DN74" s="1" t="str">
        <f t="shared" si="115"/>
        <v>A-S2_Onsite</v>
      </c>
      <c r="DO74" s="1" t="str">
        <f t="shared" si="116"/>
        <v>A-S2_Onsite</v>
      </c>
      <c r="DP74" s="1" t="str">
        <f t="shared" si="117"/>
        <v>A-S2_Onsite</v>
      </c>
      <c r="DQ74" s="1" t="str">
        <f t="shared" si="118"/>
        <v>P-0, A-4, No Data-0</v>
      </c>
      <c r="DR74" s="39">
        <f t="shared" si="119"/>
        <v>0</v>
      </c>
      <c r="DS74" s="34" t="s">
        <v>7218</v>
      </c>
      <c r="DT74" s="39" t="s">
        <v>1098</v>
      </c>
      <c r="DU74" s="30" t="s">
        <v>216</v>
      </c>
      <c r="DV74" s="30" t="s">
        <v>7218</v>
      </c>
    </row>
    <row r="75" spans="1:126" x14ac:dyDescent="0.25">
      <c r="A75" s="1">
        <v>72</v>
      </c>
      <c r="B75" s="1" t="s">
        <v>1000</v>
      </c>
      <c r="C75" s="1" t="s">
        <v>219</v>
      </c>
      <c r="D75" s="1" t="s">
        <v>220</v>
      </c>
      <c r="E75" s="1" t="s">
        <v>221</v>
      </c>
      <c r="F75" s="1" t="s">
        <v>7202</v>
      </c>
      <c r="G75" s="1" t="s">
        <v>3525</v>
      </c>
      <c r="H75" s="143" t="s">
        <v>5</v>
      </c>
      <c r="I75" s="143" t="s">
        <v>5</v>
      </c>
      <c r="J75" s="143" t="s">
        <v>5</v>
      </c>
      <c r="K75" s="143" t="s">
        <v>5</v>
      </c>
      <c r="L75" s="132" t="s">
        <v>5</v>
      </c>
      <c r="M75" s="132">
        <v>1.6</v>
      </c>
      <c r="N75" s="26">
        <v>60</v>
      </c>
      <c r="O75" s="26" t="s">
        <v>997</v>
      </c>
      <c r="P75" s="120" t="s">
        <v>1034</v>
      </c>
      <c r="Q75" s="13" t="str">
        <f t="shared" si="66"/>
        <v>2025EB1100072-BDSDF113</v>
      </c>
      <c r="R75" s="26" t="str">
        <f t="shared" si="67"/>
        <v>4 missed</v>
      </c>
      <c r="S75" s="26" t="str">
        <f t="shared" si="60"/>
        <v>1 missed</v>
      </c>
      <c r="T75" s="26">
        <f t="shared" si="68"/>
        <v>0</v>
      </c>
      <c r="U75" s="26">
        <f t="shared" si="69"/>
        <v>0</v>
      </c>
      <c r="V75" s="13">
        <f t="shared" si="70"/>
        <v>0</v>
      </c>
      <c r="W75" s="13">
        <f t="shared" si="71"/>
        <v>0</v>
      </c>
      <c r="X75" s="26" t="str">
        <f t="shared" si="72"/>
        <v>5 missed</v>
      </c>
      <c r="Y75" s="26">
        <f t="shared" si="73"/>
        <v>0</v>
      </c>
      <c r="Z75" s="13">
        <f t="shared" si="74"/>
        <v>0</v>
      </c>
      <c r="AA75" s="15" t="str">
        <f t="shared" si="75"/>
        <v>Q-0 A-0 || Q Total-4, A Total-1</v>
      </c>
      <c r="AB75" s="13" t="str" cm="1">
        <f t="array" ref="AB75">IFERROR(INDEX('Attendance-Slot-1'!$Q$2:$Q$1112,MATCH(1,('Attendance-Slot-1'!$A$2:$A$1112=$C75)*('Attendance-Slot-1'!$G$2:$G$1112=AB$2),0)),"No Data")</f>
        <v>No Data</v>
      </c>
      <c r="AC75" s="13" t="str" cm="1">
        <f t="array" ref="AC75">IFERROR(INDEX('Attendance-Slot-2'!$Q$2:$Q$2595,MATCH(1,('Attendance-Slot-2'!$A$2:$A$2595=$C75)*('Attendance-Slot-2'!$G$2:$G$2595=AB$2),0)),"No Data")</f>
        <v>A-S2_Onsite</v>
      </c>
      <c r="AD75" s="133" t="e">
        <f>VLOOKUP($Q75,'Written Exam Marks'!$H:$Q,10,FALSE)</f>
        <v>#N/A</v>
      </c>
      <c r="AE75" s="133" t="e">
        <f>VLOOKUP($Q75,'Written Exam Marks'!$H:$Q,9,FALSE)</f>
        <v>#N/A</v>
      </c>
      <c r="AF75" s="13" t="str">
        <f t="shared" si="76"/>
        <v>Absent</v>
      </c>
      <c r="AG75" s="13" t="str">
        <f t="shared" si="77"/>
        <v>A-S2_Onsite</v>
      </c>
      <c r="AH75" s="29" t="s">
        <v>5</v>
      </c>
      <c r="AI75" s="29" t="s">
        <v>5</v>
      </c>
      <c r="AJ75" s="29" t="s">
        <v>5</v>
      </c>
      <c r="AK75" s="29" t="s">
        <v>5</v>
      </c>
      <c r="AL75" s="29" t="s">
        <v>5</v>
      </c>
      <c r="AM75" s="29">
        <v>0</v>
      </c>
      <c r="AN75" s="131">
        <v>60</v>
      </c>
      <c r="AO75" s="36" t="s">
        <v>7179</v>
      </c>
      <c r="AP75" s="116" t="s">
        <v>1050</v>
      </c>
      <c r="AQ75" s="116" t="str">
        <f t="shared" si="61"/>
        <v>2025EB1100072-BDSDF108</v>
      </c>
      <c r="AR75" s="25" t="str">
        <f t="shared" si="78"/>
        <v>3 missed</v>
      </c>
      <c r="AS75" s="25" t="str">
        <f t="shared" si="79"/>
        <v>2 missed</v>
      </c>
      <c r="AT75" s="25">
        <f t="shared" si="80"/>
        <v>0</v>
      </c>
      <c r="AU75" s="25">
        <f t="shared" si="81"/>
        <v>0</v>
      </c>
      <c r="AV75" s="10">
        <f t="shared" si="82"/>
        <v>0</v>
      </c>
      <c r="AW75" s="10">
        <f t="shared" si="83"/>
        <v>0</v>
      </c>
      <c r="AX75" s="25" t="str">
        <f t="shared" si="84"/>
        <v>5 missed</v>
      </c>
      <c r="AY75" s="25">
        <f t="shared" si="85"/>
        <v>0</v>
      </c>
      <c r="AZ75" s="10">
        <f t="shared" si="86"/>
        <v>0</v>
      </c>
      <c r="BA75" s="10" t="str">
        <f t="shared" si="87"/>
        <v>Q-0 A-0 || Q Total-3, A Total-2</v>
      </c>
      <c r="BB75" s="10" t="str" cm="1">
        <f t="array" ref="BB75">IFERROR(INDEX('Attendance-Slot-1'!$Q$2:$Q$1112,MATCH(1,('Attendance-Slot-1'!$A$2:$A$1112=$C75)*('Attendance-Slot-1'!$G$2:$G$1112=BB$2),0)),"No Data")</f>
        <v>No Data</v>
      </c>
      <c r="BC75" s="10" t="str" cm="1">
        <f t="array" ref="BC75">IFERROR(INDEX('Attendance-Slot-2'!$Q$2:$Q$2595,MATCH(1,('Attendance-Slot-2'!$A$2:$A$2595=$C75)*('Attendance-Slot-2'!$G$2:$G$2595=BB$2),0)),"No Data")</f>
        <v>A-S2_Onsite</v>
      </c>
      <c r="BD75" s="136" t="e">
        <f>VLOOKUP($AQ75,'Written Exam Marks'!$H:$Q,10,FALSE)</f>
        <v>#N/A</v>
      </c>
      <c r="BE75" s="136" t="e">
        <f>VLOOKUP($AQ75,'Written Exam Marks'!$H:$Q,9,FALSE)</f>
        <v>#N/A</v>
      </c>
      <c r="BF75" s="10" t="str">
        <f t="shared" si="88"/>
        <v>Absent</v>
      </c>
      <c r="BG75" s="10" t="str">
        <f t="shared" si="89"/>
        <v>A-S2_Onsite</v>
      </c>
      <c r="BH75" s="129" t="s">
        <v>5</v>
      </c>
      <c r="BI75" s="129" t="s">
        <v>5</v>
      </c>
      <c r="BJ75" s="129" t="s">
        <v>5</v>
      </c>
      <c r="BK75" s="129" t="s">
        <v>5</v>
      </c>
      <c r="BL75" s="144">
        <v>0</v>
      </c>
      <c r="BM75" s="24">
        <v>60</v>
      </c>
      <c r="BN75" s="24" t="s">
        <v>1004</v>
      </c>
      <c r="BO75" s="118" t="s">
        <v>1063</v>
      </c>
      <c r="BP75" s="118" t="str">
        <f t="shared" si="62"/>
        <v>2025EB1100072-BDSDF114</v>
      </c>
      <c r="BQ75" s="24" t="str">
        <f t="shared" si="90"/>
        <v>3 missed</v>
      </c>
      <c r="BR75" s="24" t="str">
        <f t="shared" si="91"/>
        <v>1 missed</v>
      </c>
      <c r="BS75" s="24">
        <f t="shared" si="92"/>
        <v>0</v>
      </c>
      <c r="BT75" s="24">
        <f t="shared" si="93"/>
        <v>0</v>
      </c>
      <c r="BU75" s="14">
        <f t="shared" si="94"/>
        <v>0</v>
      </c>
      <c r="BV75" s="14">
        <f t="shared" si="95"/>
        <v>0</v>
      </c>
      <c r="BW75" s="24" t="str">
        <f t="shared" si="96"/>
        <v>4 missed</v>
      </c>
      <c r="BX75" s="24">
        <f t="shared" si="97"/>
        <v>0</v>
      </c>
      <c r="BY75" s="14">
        <f t="shared" si="98"/>
        <v>0</v>
      </c>
      <c r="BZ75" s="14" t="str">
        <f t="shared" si="99"/>
        <v>Q-0 A-0 || Q Total-3, A Total-1</v>
      </c>
      <c r="CA75" s="14" t="str" cm="1">
        <f t="array" ref="CA75">IFERROR(INDEX('Attendance-Slot-1'!$Q$2:$Q$1112,MATCH(1,('Attendance-Slot-1'!$A$2:$A$1112=$C75)*('Attendance-Slot-1'!$G$2:$G$1112=CA$2),0)),"No Data")</f>
        <v>No Data</v>
      </c>
      <c r="CB75" s="14" t="str" cm="1">
        <f t="array" ref="CB75">IFERROR(INDEX('Attendance-Slot-2'!$Q$2:$Q$2595,MATCH(1,('Attendance-Slot-2'!$A$2:$A$2595=$C75)*('Attendance-Slot-2'!$G$2:$G$2595=CA$2),0)),"No Data")</f>
        <v>A-S2_Onsite</v>
      </c>
      <c r="CC75" s="138" t="e">
        <f>VLOOKUP($BP75,'Written Exam Marks'!$H:$Q,10,FALSE)</f>
        <v>#N/A</v>
      </c>
      <c r="CD75" s="138" t="e">
        <f>VLOOKUP($BP75,'Written Exam Marks'!$H:$Q,9,FALSE)</f>
        <v>#N/A</v>
      </c>
      <c r="CE75" s="14" t="str">
        <f t="shared" si="100"/>
        <v>Absent</v>
      </c>
      <c r="CF75" s="14" t="str">
        <f t="shared" si="101"/>
        <v>A-S2_Onsite</v>
      </c>
      <c r="CG75" s="130" t="s">
        <v>5</v>
      </c>
      <c r="CH75" s="130" t="s">
        <v>5</v>
      </c>
      <c r="CI75" s="130" t="s">
        <v>5</v>
      </c>
      <c r="CJ75" s="130" t="s">
        <v>5</v>
      </c>
      <c r="CK75" s="130" t="s">
        <v>5</v>
      </c>
      <c r="CL75" s="130" t="s">
        <v>5</v>
      </c>
      <c r="CM75" s="145">
        <v>0</v>
      </c>
      <c r="CN75" s="130">
        <v>50</v>
      </c>
      <c r="CO75" s="27" t="s">
        <v>1005</v>
      </c>
      <c r="CP75" s="119" t="s">
        <v>1044</v>
      </c>
      <c r="CQ75" s="119" t="str">
        <f t="shared" si="63"/>
        <v>2025EB1100072-BDSDF112</v>
      </c>
      <c r="CR75" s="27" t="str">
        <f t="shared" si="102"/>
        <v>2 missed</v>
      </c>
      <c r="CS75" s="27" t="str">
        <f t="shared" si="103"/>
        <v>2 missed</v>
      </c>
      <c r="CT75" s="27">
        <f t="shared" si="104"/>
        <v>0</v>
      </c>
      <c r="CU75" s="27">
        <f t="shared" si="105"/>
        <v>0</v>
      </c>
      <c r="CV75" s="15">
        <f t="shared" si="106"/>
        <v>0</v>
      </c>
      <c r="CW75" s="15">
        <f t="shared" si="107"/>
        <v>0</v>
      </c>
      <c r="CX75" s="27" t="str">
        <f t="shared" si="108"/>
        <v>4 missed</v>
      </c>
      <c r="CY75" s="27">
        <f t="shared" si="109"/>
        <v>0</v>
      </c>
      <c r="CZ75" s="15">
        <f t="shared" si="110"/>
        <v>0</v>
      </c>
      <c r="DA75" s="15" t="str">
        <f t="shared" si="111"/>
        <v>Q-0 A-0 || Q Total-2, A Total-2</v>
      </c>
      <c r="DB75" s="15" t="str" cm="1">
        <f t="array" ref="DB75">IFERROR(INDEX('Attendance-Slot-1'!$Q$2:$Q$1112,MATCH(1,('Attendance-Slot-1'!$A$2:$A$1112=$C75)*('Attendance-Slot-1'!$G$2:$G$1112=DB$2),0)),"No Data")</f>
        <v>No Data</v>
      </c>
      <c r="DC75" s="15" t="str" cm="1">
        <f t="array" ref="DC75">IFERROR(INDEX('Attendance-Slot-2'!$Q$2:$Q$2595,MATCH(1,('Attendance-Slot-2'!$A$2:$A$2595=$C75)*('Attendance-Slot-2'!$G$2:$G$2595=DB$2),0)),"No Data")</f>
        <v>A-S2_Onsite</v>
      </c>
      <c r="DD75" s="139" t="e">
        <f>VLOOKUP($CQ75,'Written Exam Marks'!$H:$Q,10,FALSE)</f>
        <v>#N/A</v>
      </c>
      <c r="DE75" s="139" t="e">
        <f>VLOOKUP($CQ75,'Written Exam Marks'!$H:$Q,9,FALSE)</f>
        <v>#N/A</v>
      </c>
      <c r="DF75" s="15" t="str">
        <f t="shared" si="112"/>
        <v>Absent</v>
      </c>
      <c r="DG75" s="15" t="str">
        <f t="shared" si="113"/>
        <v>A-S2_Onsite</v>
      </c>
      <c r="DH75" s="139" t="s">
        <v>5</v>
      </c>
      <c r="DI75" s="139">
        <v>0</v>
      </c>
      <c r="DJ75" s="139">
        <v>100</v>
      </c>
      <c r="DK75" s="3" t="str">
        <f t="shared" si="64"/>
        <v>P-0, A-0, No Data-4</v>
      </c>
      <c r="DL75" s="3" t="str">
        <f t="shared" si="65"/>
        <v>P-0, A-4, No Data-0</v>
      </c>
      <c r="DM75" s="1" t="str">
        <f t="shared" si="114"/>
        <v>A-S2_Onsite</v>
      </c>
      <c r="DN75" s="1" t="str">
        <f t="shared" si="115"/>
        <v>A-S2_Onsite</v>
      </c>
      <c r="DO75" s="1" t="str">
        <f t="shared" si="116"/>
        <v>A-S2_Onsite</v>
      </c>
      <c r="DP75" s="1" t="str">
        <f t="shared" si="117"/>
        <v>A-S2_Onsite</v>
      </c>
      <c r="DQ75" s="1" t="str">
        <f t="shared" si="118"/>
        <v>P-0, A-4, No Data-0</v>
      </c>
      <c r="DR75" s="39">
        <f t="shared" si="119"/>
        <v>0</v>
      </c>
      <c r="DS75" s="34" t="s">
        <v>7218</v>
      </c>
      <c r="DT75" s="39" t="s">
        <v>1098</v>
      </c>
      <c r="DU75" s="30" t="s">
        <v>219</v>
      </c>
      <c r="DV75" s="30" t="s">
        <v>7218</v>
      </c>
    </row>
    <row r="76" spans="1:126" x14ac:dyDescent="0.25">
      <c r="A76" s="1">
        <v>73</v>
      </c>
      <c r="B76" s="1" t="s">
        <v>1000</v>
      </c>
      <c r="C76" s="1" t="s">
        <v>222</v>
      </c>
      <c r="D76" s="1" t="s">
        <v>223</v>
      </c>
      <c r="E76" s="1" t="s">
        <v>224</v>
      </c>
      <c r="F76" s="1" t="s">
        <v>7201</v>
      </c>
      <c r="G76" s="1" t="s">
        <v>1207</v>
      </c>
      <c r="H76" s="143">
        <v>8</v>
      </c>
      <c r="I76" s="143">
        <v>5.6</v>
      </c>
      <c r="J76" s="143">
        <v>8</v>
      </c>
      <c r="K76" s="143">
        <v>8</v>
      </c>
      <c r="L76" s="132">
        <v>28</v>
      </c>
      <c r="M76" s="132">
        <v>57.6</v>
      </c>
      <c r="N76" s="26">
        <v>60</v>
      </c>
      <c r="O76" s="26" t="s">
        <v>997</v>
      </c>
      <c r="P76" s="120" t="s">
        <v>1034</v>
      </c>
      <c r="Q76" s="13" t="str">
        <f t="shared" si="66"/>
        <v>2025EB1100073-BDSDF113</v>
      </c>
      <c r="R76" s="26" t="str">
        <f t="shared" si="67"/>
        <v>0 missed</v>
      </c>
      <c r="S76" s="26" t="str">
        <f t="shared" si="60"/>
        <v>0 missed</v>
      </c>
      <c r="T76" s="26">
        <f t="shared" si="68"/>
        <v>4</v>
      </c>
      <c r="U76" s="26">
        <f t="shared" si="69"/>
        <v>1</v>
      </c>
      <c r="V76" s="13">
        <f t="shared" si="70"/>
        <v>1</v>
      </c>
      <c r="W76" s="13">
        <f t="shared" si="71"/>
        <v>1</v>
      </c>
      <c r="X76" s="26" t="str">
        <f t="shared" si="72"/>
        <v>0 missed</v>
      </c>
      <c r="Y76" s="26">
        <f t="shared" si="73"/>
        <v>5</v>
      </c>
      <c r="Z76" s="13">
        <f t="shared" si="74"/>
        <v>1</v>
      </c>
      <c r="AA76" s="15" t="str">
        <f t="shared" si="75"/>
        <v>Q-4 A-1 || Q Total-4, A Total-1</v>
      </c>
      <c r="AB76" s="13" t="str" cm="1">
        <f t="array" ref="AB76">IFERROR(INDEX('Attendance-Slot-1'!$Q$2:$Q$1112,MATCH(1,('Attendance-Slot-1'!$A$2:$A$1112=$C76)*('Attendance-Slot-1'!$G$2:$G$1112=AB$2),0)),"No Data")</f>
        <v>P-S1_Onsite</v>
      </c>
      <c r="AC76" s="13" t="str" cm="1">
        <f t="array" ref="AC76">IFERROR(INDEX('Attendance-Slot-2'!$Q$2:$Q$2595,MATCH(1,('Attendance-Slot-2'!$A$2:$A$2595=$C76)*('Attendance-Slot-2'!$G$2:$G$2595=AB$2),0)),"No Data")</f>
        <v>No Data</v>
      </c>
      <c r="AD76" s="133">
        <f>VLOOKUP($Q76,'Written Exam Marks'!$H:$Q,10,FALSE)</f>
        <v>17</v>
      </c>
      <c r="AE76" s="133">
        <f>VLOOKUP($Q76,'Written Exam Marks'!$H:$Q,9,FALSE)</f>
        <v>40</v>
      </c>
      <c r="AF76" s="13" t="str">
        <f t="shared" si="76"/>
        <v>Present</v>
      </c>
      <c r="AG76" s="13" t="str">
        <f t="shared" si="77"/>
        <v>P-S1_Onsite</v>
      </c>
      <c r="AH76" s="29">
        <v>14</v>
      </c>
      <c r="AI76" s="29">
        <v>14</v>
      </c>
      <c r="AJ76" s="29">
        <v>8.6666666669999994</v>
      </c>
      <c r="AK76" s="29">
        <v>10</v>
      </c>
      <c r="AL76" s="29">
        <v>10</v>
      </c>
      <c r="AM76" s="29">
        <v>56.666666667000001</v>
      </c>
      <c r="AN76" s="131">
        <v>60</v>
      </c>
      <c r="AO76" s="36" t="s">
        <v>7179</v>
      </c>
      <c r="AP76" s="116" t="s">
        <v>1050</v>
      </c>
      <c r="AQ76" s="116" t="str">
        <f t="shared" si="61"/>
        <v>2025EB1100073-BDSDF108</v>
      </c>
      <c r="AR76" s="25" t="str">
        <f t="shared" si="78"/>
        <v>0 missed</v>
      </c>
      <c r="AS76" s="25" t="str">
        <f t="shared" si="79"/>
        <v>0 missed</v>
      </c>
      <c r="AT76" s="25">
        <f t="shared" si="80"/>
        <v>3</v>
      </c>
      <c r="AU76" s="25">
        <f t="shared" si="81"/>
        <v>2</v>
      </c>
      <c r="AV76" s="10">
        <f t="shared" si="82"/>
        <v>1</v>
      </c>
      <c r="AW76" s="10">
        <f t="shared" si="83"/>
        <v>1</v>
      </c>
      <c r="AX76" s="25" t="str">
        <f t="shared" si="84"/>
        <v>0 missed</v>
      </c>
      <c r="AY76" s="25">
        <f t="shared" si="85"/>
        <v>5</v>
      </c>
      <c r="AZ76" s="10">
        <f t="shared" si="86"/>
        <v>1</v>
      </c>
      <c r="BA76" s="10" t="str">
        <f t="shared" si="87"/>
        <v>Q-3 A-2 || Q Total-3, A Total-2</v>
      </c>
      <c r="BB76" s="10" t="str" cm="1">
        <f t="array" ref="BB76">IFERROR(INDEX('Attendance-Slot-1'!$Q$2:$Q$1112,MATCH(1,('Attendance-Slot-1'!$A$2:$A$1112=$C76)*('Attendance-Slot-1'!$G$2:$G$1112=BB$2),0)),"No Data")</f>
        <v>P-S1_Onsite</v>
      </c>
      <c r="BC76" s="10" t="str" cm="1">
        <f t="array" ref="BC76">IFERROR(INDEX('Attendance-Slot-2'!$Q$2:$Q$2595,MATCH(1,('Attendance-Slot-2'!$A$2:$A$2595=$C76)*('Attendance-Slot-2'!$G$2:$G$2595=BB$2),0)),"No Data")</f>
        <v>No Data</v>
      </c>
      <c r="BD76" s="136">
        <f>VLOOKUP($AQ76,'Written Exam Marks'!$H:$Q,10,FALSE)</f>
        <v>27</v>
      </c>
      <c r="BE76" s="136">
        <f>VLOOKUP($AQ76,'Written Exam Marks'!$H:$Q,9,FALSE)</f>
        <v>40</v>
      </c>
      <c r="BF76" s="10" t="str">
        <f t="shared" si="88"/>
        <v>Present</v>
      </c>
      <c r="BG76" s="10" t="str">
        <f t="shared" si="89"/>
        <v>P-S1_Onsite</v>
      </c>
      <c r="BH76" s="129">
        <v>10</v>
      </c>
      <c r="BI76" s="129">
        <v>15</v>
      </c>
      <c r="BJ76" s="129">
        <v>15</v>
      </c>
      <c r="BK76" s="129">
        <v>19.5</v>
      </c>
      <c r="BL76" s="144">
        <v>59.5</v>
      </c>
      <c r="BM76" s="24">
        <v>60</v>
      </c>
      <c r="BN76" s="24" t="s">
        <v>1004</v>
      </c>
      <c r="BO76" s="118" t="s">
        <v>1063</v>
      </c>
      <c r="BP76" s="118" t="str">
        <f t="shared" si="62"/>
        <v>2025EB1100073-BDSDF114</v>
      </c>
      <c r="BQ76" s="24" t="str">
        <f t="shared" si="90"/>
        <v>0 missed</v>
      </c>
      <c r="BR76" s="24" t="str">
        <f t="shared" si="91"/>
        <v>0 missed</v>
      </c>
      <c r="BS76" s="24">
        <f t="shared" si="92"/>
        <v>3</v>
      </c>
      <c r="BT76" s="24">
        <f t="shared" si="93"/>
        <v>1</v>
      </c>
      <c r="BU76" s="14">
        <f t="shared" si="94"/>
        <v>1</v>
      </c>
      <c r="BV76" s="14">
        <f t="shared" si="95"/>
        <v>1</v>
      </c>
      <c r="BW76" s="24" t="str">
        <f t="shared" si="96"/>
        <v>0 missed</v>
      </c>
      <c r="BX76" s="24">
        <f t="shared" si="97"/>
        <v>4</v>
      </c>
      <c r="BY76" s="14">
        <f t="shared" si="98"/>
        <v>1</v>
      </c>
      <c r="BZ76" s="14" t="str">
        <f t="shared" si="99"/>
        <v>Q-3 A-1 || Q Total-3, A Total-1</v>
      </c>
      <c r="CA76" s="14" t="str" cm="1">
        <f t="array" ref="CA76">IFERROR(INDEX('Attendance-Slot-1'!$Q$2:$Q$1112,MATCH(1,('Attendance-Slot-1'!$A$2:$A$1112=$C76)*('Attendance-Slot-1'!$G$2:$G$1112=CA$2),0)),"No Data")</f>
        <v>P-S1_Onsite</v>
      </c>
      <c r="CB76" s="14" t="str" cm="1">
        <f t="array" ref="CB76">IFERROR(INDEX('Attendance-Slot-2'!$Q$2:$Q$2595,MATCH(1,('Attendance-Slot-2'!$A$2:$A$2595=$C76)*('Attendance-Slot-2'!$G$2:$G$2595=CA$2),0)),"No Data")</f>
        <v>No Data</v>
      </c>
      <c r="CC76" s="138">
        <f>VLOOKUP($BP76,'Written Exam Marks'!$H:$Q,10,FALSE)</f>
        <v>15.5</v>
      </c>
      <c r="CD76" s="138">
        <f>VLOOKUP($BP76,'Written Exam Marks'!$H:$Q,9,FALSE)</f>
        <v>40</v>
      </c>
      <c r="CE76" s="14" t="str">
        <f t="shared" si="100"/>
        <v>Present</v>
      </c>
      <c r="CF76" s="14" t="str">
        <f t="shared" si="101"/>
        <v>P-S1_Onsite</v>
      </c>
      <c r="CG76" s="130">
        <v>4</v>
      </c>
      <c r="CH76" s="130">
        <v>4.5</v>
      </c>
      <c r="CI76" s="130">
        <v>7.5</v>
      </c>
      <c r="CJ76" s="130">
        <v>7</v>
      </c>
      <c r="CK76" s="130" t="s">
        <v>5</v>
      </c>
      <c r="CL76" s="130" t="s">
        <v>5</v>
      </c>
      <c r="CM76" s="145">
        <v>23</v>
      </c>
      <c r="CN76" s="130">
        <v>50</v>
      </c>
      <c r="CO76" s="27" t="s">
        <v>1005</v>
      </c>
      <c r="CP76" s="119" t="s">
        <v>1044</v>
      </c>
      <c r="CQ76" s="119" t="str">
        <f t="shared" si="63"/>
        <v>2025EB1100073-BDSDF112</v>
      </c>
      <c r="CR76" s="27" t="str">
        <f t="shared" si="102"/>
        <v>0 missed</v>
      </c>
      <c r="CS76" s="27" t="str">
        <f t="shared" si="103"/>
        <v>0 missed</v>
      </c>
      <c r="CT76" s="27">
        <f t="shared" si="104"/>
        <v>2</v>
      </c>
      <c r="CU76" s="27">
        <f t="shared" si="105"/>
        <v>2</v>
      </c>
      <c r="CV76" s="15">
        <f t="shared" si="106"/>
        <v>1</v>
      </c>
      <c r="CW76" s="15">
        <f t="shared" si="107"/>
        <v>1</v>
      </c>
      <c r="CX76" s="27" t="str">
        <f t="shared" si="108"/>
        <v>0 missed</v>
      </c>
      <c r="CY76" s="27">
        <f t="shared" si="109"/>
        <v>4</v>
      </c>
      <c r="CZ76" s="15">
        <f t="shared" si="110"/>
        <v>1</v>
      </c>
      <c r="DA76" s="15" t="str">
        <f t="shared" si="111"/>
        <v>Q-2 A-2 || Q Total-2, A Total-2</v>
      </c>
      <c r="DB76" s="15" t="str" cm="1">
        <f t="array" ref="DB76">IFERROR(INDEX('Attendance-Slot-1'!$Q$2:$Q$1112,MATCH(1,('Attendance-Slot-1'!$A$2:$A$1112=$C76)*('Attendance-Slot-1'!$G$2:$G$1112=DB$2),0)),"No Data")</f>
        <v>P-S1_Onsite</v>
      </c>
      <c r="DC76" s="15" t="str" cm="1">
        <f t="array" ref="DC76">IFERROR(INDEX('Attendance-Slot-2'!$Q$2:$Q$2595,MATCH(1,('Attendance-Slot-2'!$A$2:$A$2595=$C76)*('Attendance-Slot-2'!$G$2:$G$2595=DB$2),0)),"No Data")</f>
        <v>No Data</v>
      </c>
      <c r="DD76" s="139">
        <f>VLOOKUP($CQ76,'Written Exam Marks'!$H:$Q,10,FALSE)</f>
        <v>30.5</v>
      </c>
      <c r="DE76" s="139">
        <f>VLOOKUP($CQ76,'Written Exam Marks'!$H:$Q,9,FALSE)</f>
        <v>50</v>
      </c>
      <c r="DF76" s="15" t="str">
        <f t="shared" si="112"/>
        <v>Present</v>
      </c>
      <c r="DG76" s="15" t="str">
        <f t="shared" si="113"/>
        <v>P-S1_Onsite</v>
      </c>
      <c r="DH76" s="139">
        <v>90</v>
      </c>
      <c r="DI76" s="139">
        <v>90</v>
      </c>
      <c r="DJ76" s="139">
        <v>100</v>
      </c>
      <c r="DK76" s="3" t="str">
        <f t="shared" si="64"/>
        <v>P-4, A-0, No Data-0</v>
      </c>
      <c r="DL76" s="3" t="str">
        <f t="shared" si="65"/>
        <v>P-0, A-0, No Data-4</v>
      </c>
      <c r="DM76" s="1" t="str">
        <f t="shared" si="114"/>
        <v>P-S1_Onsite</v>
      </c>
      <c r="DN76" s="1" t="str">
        <f t="shared" si="115"/>
        <v>P-S1_Onsite</v>
      </c>
      <c r="DO76" s="1" t="str">
        <f t="shared" si="116"/>
        <v>P-S1_Onsite</v>
      </c>
      <c r="DP76" s="1" t="str">
        <f t="shared" si="117"/>
        <v>P-S1_Onsite</v>
      </c>
      <c r="DQ76" s="1" t="str">
        <f t="shared" si="118"/>
        <v>P-4, A-0, No Data-0</v>
      </c>
      <c r="DR76" s="39">
        <f t="shared" si="119"/>
        <v>1</v>
      </c>
      <c r="DS76" s="34" t="s">
        <v>7217</v>
      </c>
      <c r="DT76" s="39" t="s">
        <v>7363</v>
      </c>
      <c r="DU76" s="30" t="s">
        <v>222</v>
      </c>
      <c r="DV76" s="30"/>
    </row>
    <row r="77" spans="1:126" x14ac:dyDescent="0.25">
      <c r="A77" s="1">
        <v>74</v>
      </c>
      <c r="B77" s="1" t="s">
        <v>1000</v>
      </c>
      <c r="C77" s="1" t="s">
        <v>225</v>
      </c>
      <c r="D77" s="1" t="s">
        <v>226</v>
      </c>
      <c r="E77" s="1" t="s">
        <v>227</v>
      </c>
      <c r="F77" s="1" t="s">
        <v>7203</v>
      </c>
      <c r="G77" s="1" t="s">
        <v>1213</v>
      </c>
      <c r="H77" s="143">
        <v>5.6</v>
      </c>
      <c r="I77" s="143">
        <v>5.6</v>
      </c>
      <c r="J77" s="143" t="s">
        <v>5</v>
      </c>
      <c r="K77" s="143" t="s">
        <v>5</v>
      </c>
      <c r="L77" s="132">
        <v>28</v>
      </c>
      <c r="M77" s="132">
        <v>39.200000000000003</v>
      </c>
      <c r="N77" s="26">
        <v>60</v>
      </c>
      <c r="O77" s="26" t="s">
        <v>997</v>
      </c>
      <c r="P77" s="120" t="s">
        <v>1034</v>
      </c>
      <c r="Q77" s="13" t="str">
        <f t="shared" si="66"/>
        <v>2025EB1100074-BDSDF113</v>
      </c>
      <c r="R77" s="26" t="str">
        <f t="shared" si="67"/>
        <v>2 missed</v>
      </c>
      <c r="S77" s="26" t="str">
        <f t="shared" si="60"/>
        <v>0 missed</v>
      </c>
      <c r="T77" s="26">
        <f t="shared" si="68"/>
        <v>2</v>
      </c>
      <c r="U77" s="26">
        <f t="shared" si="69"/>
        <v>1</v>
      </c>
      <c r="V77" s="13">
        <f t="shared" si="70"/>
        <v>0.5</v>
      </c>
      <c r="W77" s="13">
        <f t="shared" si="71"/>
        <v>1</v>
      </c>
      <c r="X77" s="26" t="str">
        <f t="shared" si="72"/>
        <v>2 missed</v>
      </c>
      <c r="Y77" s="26">
        <f t="shared" si="73"/>
        <v>3</v>
      </c>
      <c r="Z77" s="13">
        <f t="shared" si="74"/>
        <v>0.6</v>
      </c>
      <c r="AA77" s="15" t="str">
        <f t="shared" si="75"/>
        <v>Q-2 A-1 || Q Total-4, A Total-1</v>
      </c>
      <c r="AB77" s="13" t="str" cm="1">
        <f t="array" ref="AB77">IFERROR(INDEX('Attendance-Slot-1'!$Q$2:$Q$1112,MATCH(1,('Attendance-Slot-1'!$A$2:$A$1112=$C77)*('Attendance-Slot-1'!$G$2:$G$1112=AB$2),0)),"No Data")</f>
        <v>P-S1_Onsite</v>
      </c>
      <c r="AC77" s="13" t="str" cm="1">
        <f t="array" ref="AC77">IFERROR(INDEX('Attendance-Slot-2'!$Q$2:$Q$2595,MATCH(1,('Attendance-Slot-2'!$A$2:$A$2595=$C77)*('Attendance-Slot-2'!$G$2:$G$2595=AB$2),0)),"No Data")</f>
        <v>No Data</v>
      </c>
      <c r="AD77" s="133">
        <f>VLOOKUP($Q77,'Written Exam Marks'!$H:$Q,10,FALSE)</f>
        <v>1</v>
      </c>
      <c r="AE77" s="133">
        <f>VLOOKUP($Q77,'Written Exam Marks'!$H:$Q,9,FALSE)</f>
        <v>40</v>
      </c>
      <c r="AF77" s="13" t="str">
        <f t="shared" si="76"/>
        <v>Present</v>
      </c>
      <c r="AG77" s="13" t="str">
        <f t="shared" si="77"/>
        <v>P-S1_Onsite</v>
      </c>
      <c r="AH77" s="29" t="s">
        <v>5</v>
      </c>
      <c r="AI77" s="29">
        <v>8.5</v>
      </c>
      <c r="AJ77" s="29" t="s">
        <v>5</v>
      </c>
      <c r="AK77" s="29">
        <v>8</v>
      </c>
      <c r="AL77" s="29">
        <v>10</v>
      </c>
      <c r="AM77" s="29">
        <v>26.5</v>
      </c>
      <c r="AN77" s="131">
        <v>60</v>
      </c>
      <c r="AO77" s="36" t="s">
        <v>7179</v>
      </c>
      <c r="AP77" s="116" t="s">
        <v>1050</v>
      </c>
      <c r="AQ77" s="116" t="str">
        <f t="shared" si="61"/>
        <v>2025EB1100074-BDSDF108</v>
      </c>
      <c r="AR77" s="25" t="str">
        <f t="shared" si="78"/>
        <v>1 missed</v>
      </c>
      <c r="AS77" s="25" t="str">
        <f t="shared" si="79"/>
        <v>1 missed</v>
      </c>
      <c r="AT77" s="25">
        <f t="shared" si="80"/>
        <v>2</v>
      </c>
      <c r="AU77" s="25">
        <f t="shared" si="81"/>
        <v>1</v>
      </c>
      <c r="AV77" s="10">
        <f t="shared" si="82"/>
        <v>0.66666666666666663</v>
      </c>
      <c r="AW77" s="10">
        <f t="shared" si="83"/>
        <v>0.5</v>
      </c>
      <c r="AX77" s="25" t="str">
        <f t="shared" si="84"/>
        <v>2 missed</v>
      </c>
      <c r="AY77" s="25">
        <f t="shared" si="85"/>
        <v>3</v>
      </c>
      <c r="AZ77" s="10">
        <f t="shared" si="86"/>
        <v>0.6</v>
      </c>
      <c r="BA77" s="10" t="str">
        <f t="shared" si="87"/>
        <v>Q-2 A-1 || Q Total-3, A Total-2</v>
      </c>
      <c r="BB77" s="10" t="str" cm="1">
        <f t="array" ref="BB77">IFERROR(INDEX('Attendance-Slot-1'!$Q$2:$Q$1112,MATCH(1,('Attendance-Slot-1'!$A$2:$A$1112=$C77)*('Attendance-Slot-1'!$G$2:$G$1112=BB$2),0)),"No Data")</f>
        <v>No Data</v>
      </c>
      <c r="BC77" s="10" t="str" cm="1">
        <f t="array" ref="BC77">IFERROR(INDEX('Attendance-Slot-2'!$Q$2:$Q$2595,MATCH(1,('Attendance-Slot-2'!$A$2:$A$2595=$C77)*('Attendance-Slot-2'!$G$2:$G$2595=BB$2),0)),"No Data")</f>
        <v>A-S2_Onsite</v>
      </c>
      <c r="BD77" s="136" t="e">
        <f>VLOOKUP($AQ77,'Written Exam Marks'!$H:$Q,10,FALSE)</f>
        <v>#N/A</v>
      </c>
      <c r="BE77" s="136" t="e">
        <f>VLOOKUP($AQ77,'Written Exam Marks'!$H:$Q,9,FALSE)</f>
        <v>#N/A</v>
      </c>
      <c r="BF77" s="10" t="str">
        <f t="shared" si="88"/>
        <v>Absent</v>
      </c>
      <c r="BG77" s="10" t="str">
        <f t="shared" si="89"/>
        <v>A-S2_Onsite</v>
      </c>
      <c r="BH77" s="129">
        <v>8</v>
      </c>
      <c r="BI77" s="129" t="s">
        <v>5</v>
      </c>
      <c r="BJ77" s="129">
        <v>15</v>
      </c>
      <c r="BK77" s="129">
        <v>16</v>
      </c>
      <c r="BL77" s="144">
        <v>39</v>
      </c>
      <c r="BM77" s="24">
        <v>60</v>
      </c>
      <c r="BN77" s="24" t="s">
        <v>1004</v>
      </c>
      <c r="BO77" s="118" t="s">
        <v>1063</v>
      </c>
      <c r="BP77" s="118" t="str">
        <f t="shared" si="62"/>
        <v>2025EB1100074-BDSDF114</v>
      </c>
      <c r="BQ77" s="24" t="str">
        <f t="shared" si="90"/>
        <v>1 missed</v>
      </c>
      <c r="BR77" s="24" t="str">
        <f t="shared" si="91"/>
        <v>0 missed</v>
      </c>
      <c r="BS77" s="24">
        <f t="shared" si="92"/>
        <v>2</v>
      </c>
      <c r="BT77" s="24">
        <f t="shared" si="93"/>
        <v>1</v>
      </c>
      <c r="BU77" s="14">
        <f t="shared" si="94"/>
        <v>0.66666666666666663</v>
      </c>
      <c r="BV77" s="14">
        <f t="shared" si="95"/>
        <v>1</v>
      </c>
      <c r="BW77" s="24" t="str">
        <f t="shared" si="96"/>
        <v>1 missed</v>
      </c>
      <c r="BX77" s="24">
        <f t="shared" si="97"/>
        <v>3</v>
      </c>
      <c r="BY77" s="14">
        <f t="shared" si="98"/>
        <v>0.75</v>
      </c>
      <c r="BZ77" s="14" t="str">
        <f t="shared" si="99"/>
        <v>Q-2 A-1 || Q Total-3, A Total-1</v>
      </c>
      <c r="CA77" s="14" t="str" cm="1">
        <f t="array" ref="CA77">IFERROR(INDEX('Attendance-Slot-1'!$Q$2:$Q$1112,MATCH(1,('Attendance-Slot-1'!$A$2:$A$1112=$C77)*('Attendance-Slot-1'!$G$2:$G$1112=CA$2),0)),"No Data")</f>
        <v>No Data</v>
      </c>
      <c r="CB77" s="14" t="str" cm="1">
        <f t="array" ref="CB77">IFERROR(INDEX('Attendance-Slot-2'!$Q$2:$Q$2595,MATCH(1,('Attendance-Slot-2'!$A$2:$A$2595=$C77)*('Attendance-Slot-2'!$G$2:$G$2595=CA$2),0)),"No Data")</f>
        <v>P-S2_Onsite</v>
      </c>
      <c r="CC77" s="138">
        <f>VLOOKUP($BP77,'Written Exam Marks'!$H:$Q,10,FALSE)</f>
        <v>2</v>
      </c>
      <c r="CD77" s="138">
        <f>VLOOKUP($BP77,'Written Exam Marks'!$H:$Q,9,FALSE)</f>
        <v>40</v>
      </c>
      <c r="CE77" s="14" t="str">
        <f t="shared" si="100"/>
        <v>Present</v>
      </c>
      <c r="CF77" s="14" t="str">
        <f t="shared" si="101"/>
        <v>P-S2_Onsite</v>
      </c>
      <c r="CG77" s="130">
        <v>3.5</v>
      </c>
      <c r="CH77" s="130">
        <v>4.5</v>
      </c>
      <c r="CI77" s="130" t="s">
        <v>5</v>
      </c>
      <c r="CJ77" s="130">
        <v>6.25</v>
      </c>
      <c r="CK77" s="130">
        <v>10</v>
      </c>
      <c r="CL77" s="130">
        <v>10</v>
      </c>
      <c r="CM77" s="145">
        <v>34.25</v>
      </c>
      <c r="CN77" s="130">
        <v>50</v>
      </c>
      <c r="CO77" s="27" t="s">
        <v>1005</v>
      </c>
      <c r="CP77" s="119" t="s">
        <v>1044</v>
      </c>
      <c r="CQ77" s="119" t="str">
        <f t="shared" si="63"/>
        <v>2025EB1100074-BDSDF112</v>
      </c>
      <c r="CR77" s="27" t="str">
        <f t="shared" si="102"/>
        <v>0 missed</v>
      </c>
      <c r="CS77" s="27" t="str">
        <f t="shared" si="103"/>
        <v>1 missed</v>
      </c>
      <c r="CT77" s="27">
        <f t="shared" si="104"/>
        <v>2</v>
      </c>
      <c r="CU77" s="27">
        <f t="shared" si="105"/>
        <v>1</v>
      </c>
      <c r="CV77" s="15">
        <f t="shared" si="106"/>
        <v>1</v>
      </c>
      <c r="CW77" s="15">
        <f t="shared" si="107"/>
        <v>0.5</v>
      </c>
      <c r="CX77" s="27" t="str">
        <f t="shared" si="108"/>
        <v>1 missed</v>
      </c>
      <c r="CY77" s="27">
        <f t="shared" si="109"/>
        <v>3</v>
      </c>
      <c r="CZ77" s="15">
        <f t="shared" si="110"/>
        <v>0.75</v>
      </c>
      <c r="DA77" s="15" t="str">
        <f t="shared" si="111"/>
        <v>Q-2 A-1 || Q Total-2, A Total-2</v>
      </c>
      <c r="DB77" s="15" t="str" cm="1">
        <f t="array" ref="DB77">IFERROR(INDEX('Attendance-Slot-1'!$Q$2:$Q$1112,MATCH(1,('Attendance-Slot-1'!$A$2:$A$1112=$C77)*('Attendance-Slot-1'!$G$2:$G$1112=DB$2),0)),"No Data")</f>
        <v>P-S1_Onsite</v>
      </c>
      <c r="DC77" s="15" t="str" cm="1">
        <f t="array" ref="DC77">IFERROR(INDEX('Attendance-Slot-2'!$Q$2:$Q$2595,MATCH(1,('Attendance-Slot-2'!$A$2:$A$2595=$C77)*('Attendance-Slot-2'!$G$2:$G$2595=DB$2),0)),"No Data")</f>
        <v>No Data</v>
      </c>
      <c r="DD77" s="139">
        <f>VLOOKUP($CQ77,'Written Exam Marks'!$H:$Q,10,FALSE)</f>
        <v>29.5</v>
      </c>
      <c r="DE77" s="139">
        <f>VLOOKUP($CQ77,'Written Exam Marks'!$H:$Q,9,FALSE)</f>
        <v>50</v>
      </c>
      <c r="DF77" s="15" t="str">
        <f t="shared" si="112"/>
        <v>Present</v>
      </c>
      <c r="DG77" s="15" t="str">
        <f t="shared" si="113"/>
        <v>P-S1_Onsite</v>
      </c>
      <c r="DH77" s="139">
        <v>90</v>
      </c>
      <c r="DI77" s="139">
        <v>90</v>
      </c>
      <c r="DJ77" s="139">
        <v>100</v>
      </c>
      <c r="DK77" s="3" t="str">
        <f t="shared" si="64"/>
        <v>P-2, A-0, No Data-2</v>
      </c>
      <c r="DL77" s="3" t="str">
        <f t="shared" si="65"/>
        <v>P-1, A-1, No Data-2</v>
      </c>
      <c r="DM77" s="1" t="str">
        <f t="shared" si="114"/>
        <v>P-S1_Onsite</v>
      </c>
      <c r="DN77" s="1" t="str">
        <f t="shared" si="115"/>
        <v>P-S1_Onsite</v>
      </c>
      <c r="DO77" s="1" t="str">
        <f t="shared" si="116"/>
        <v>A-S2_Onsite</v>
      </c>
      <c r="DP77" s="1" t="str">
        <f t="shared" si="117"/>
        <v>P-S2_Onsite</v>
      </c>
      <c r="DQ77" s="1" t="str">
        <f t="shared" si="118"/>
        <v>P-3, A-1, No Data-0</v>
      </c>
      <c r="DR77" s="39">
        <f t="shared" si="119"/>
        <v>0</v>
      </c>
      <c r="DS77" s="34" t="s">
        <v>7217</v>
      </c>
      <c r="DT77" s="39" t="s">
        <v>7363</v>
      </c>
      <c r="DU77" s="30" t="s">
        <v>225</v>
      </c>
      <c r="DV77" s="30"/>
    </row>
    <row r="78" spans="1:126" x14ac:dyDescent="0.25">
      <c r="A78" s="1">
        <v>75</v>
      </c>
      <c r="B78" s="1" t="s">
        <v>1000</v>
      </c>
      <c r="C78" s="1" t="s">
        <v>228</v>
      </c>
      <c r="D78" s="1" t="s">
        <v>229</v>
      </c>
      <c r="E78" s="1" t="s">
        <v>230</v>
      </c>
      <c r="F78" s="1" t="s">
        <v>7201</v>
      </c>
      <c r="G78" s="1" t="s">
        <v>1216</v>
      </c>
      <c r="H78" s="143">
        <v>8</v>
      </c>
      <c r="I78" s="143">
        <v>7.2</v>
      </c>
      <c r="J78" s="143">
        <v>8</v>
      </c>
      <c r="K78" s="143">
        <v>8</v>
      </c>
      <c r="L78" s="132">
        <v>28</v>
      </c>
      <c r="M78" s="132">
        <v>59.2</v>
      </c>
      <c r="N78" s="26">
        <v>60</v>
      </c>
      <c r="O78" s="26" t="s">
        <v>997</v>
      </c>
      <c r="P78" s="120" t="s">
        <v>1034</v>
      </c>
      <c r="Q78" s="13" t="str">
        <f t="shared" si="66"/>
        <v>2025EB1100075-BDSDF113</v>
      </c>
      <c r="R78" s="26" t="str">
        <f t="shared" si="67"/>
        <v>0 missed</v>
      </c>
      <c r="S78" s="26" t="str">
        <f t="shared" si="60"/>
        <v>0 missed</v>
      </c>
      <c r="T78" s="26">
        <f t="shared" si="68"/>
        <v>4</v>
      </c>
      <c r="U78" s="26">
        <f t="shared" si="69"/>
        <v>1</v>
      </c>
      <c r="V78" s="13">
        <f t="shared" si="70"/>
        <v>1</v>
      </c>
      <c r="W78" s="13">
        <f t="shared" si="71"/>
        <v>1</v>
      </c>
      <c r="X78" s="26" t="str">
        <f t="shared" si="72"/>
        <v>0 missed</v>
      </c>
      <c r="Y78" s="26">
        <f t="shared" si="73"/>
        <v>5</v>
      </c>
      <c r="Z78" s="13">
        <f t="shared" si="74"/>
        <v>1</v>
      </c>
      <c r="AA78" s="15" t="str">
        <f t="shared" si="75"/>
        <v>Q-4 A-1 || Q Total-4, A Total-1</v>
      </c>
      <c r="AB78" s="13" t="str" cm="1">
        <f t="array" ref="AB78">IFERROR(INDEX('Attendance-Slot-1'!$Q$2:$Q$1112,MATCH(1,('Attendance-Slot-1'!$A$2:$A$1112=$C78)*('Attendance-Slot-1'!$G$2:$G$1112=AB$2),0)),"No Data")</f>
        <v>P-S1_Onsite</v>
      </c>
      <c r="AC78" s="13" t="str" cm="1">
        <f t="array" ref="AC78">IFERROR(INDEX('Attendance-Slot-2'!$Q$2:$Q$2595,MATCH(1,('Attendance-Slot-2'!$A$2:$A$2595=$C78)*('Attendance-Slot-2'!$G$2:$G$2595=AB$2),0)),"No Data")</f>
        <v>No Data</v>
      </c>
      <c r="AD78" s="133">
        <f>VLOOKUP($Q78,'Written Exam Marks'!$H:$Q,10,FALSE)</f>
        <v>40</v>
      </c>
      <c r="AE78" s="133">
        <f>VLOOKUP($Q78,'Written Exam Marks'!$H:$Q,9,FALSE)</f>
        <v>40</v>
      </c>
      <c r="AF78" s="13" t="str">
        <f t="shared" si="76"/>
        <v>Present</v>
      </c>
      <c r="AG78" s="13" t="str">
        <f t="shared" si="77"/>
        <v>P-S1_Onsite</v>
      </c>
      <c r="AH78" s="29" t="s">
        <v>5</v>
      </c>
      <c r="AI78" s="29" t="s">
        <v>5</v>
      </c>
      <c r="AJ78" s="29">
        <v>8.6666666669999994</v>
      </c>
      <c r="AK78" s="29">
        <v>9</v>
      </c>
      <c r="AL78" s="29">
        <v>10</v>
      </c>
      <c r="AM78" s="29">
        <v>27.666666667000001</v>
      </c>
      <c r="AN78" s="131">
        <v>60</v>
      </c>
      <c r="AO78" s="36" t="s">
        <v>7179</v>
      </c>
      <c r="AP78" s="116" t="s">
        <v>1050</v>
      </c>
      <c r="AQ78" s="116" t="str">
        <f t="shared" si="61"/>
        <v>2025EB1100075-BDSDF108</v>
      </c>
      <c r="AR78" s="25" t="str">
        <f t="shared" si="78"/>
        <v>0 missed</v>
      </c>
      <c r="AS78" s="25" t="str">
        <f t="shared" si="79"/>
        <v>2 missed</v>
      </c>
      <c r="AT78" s="25">
        <f t="shared" si="80"/>
        <v>3</v>
      </c>
      <c r="AU78" s="25">
        <f t="shared" si="81"/>
        <v>0</v>
      </c>
      <c r="AV78" s="10">
        <f t="shared" si="82"/>
        <v>1</v>
      </c>
      <c r="AW78" s="10">
        <f t="shared" si="83"/>
        <v>0</v>
      </c>
      <c r="AX78" s="25" t="str">
        <f t="shared" si="84"/>
        <v>2 missed</v>
      </c>
      <c r="AY78" s="25">
        <f t="shared" si="85"/>
        <v>3</v>
      </c>
      <c r="AZ78" s="10">
        <f t="shared" si="86"/>
        <v>0.6</v>
      </c>
      <c r="BA78" s="10" t="str">
        <f t="shared" si="87"/>
        <v>Q-3 A-0 || Q Total-3, A Total-2</v>
      </c>
      <c r="BB78" s="10" t="str" cm="1">
        <f t="array" ref="BB78">IFERROR(INDEX('Attendance-Slot-1'!$Q$2:$Q$1112,MATCH(1,('Attendance-Slot-1'!$A$2:$A$1112=$C78)*('Attendance-Slot-1'!$G$2:$G$1112=BB$2),0)),"No Data")</f>
        <v>No Data</v>
      </c>
      <c r="BC78" s="10" t="str" cm="1">
        <f t="array" ref="BC78">IFERROR(INDEX('Attendance-Slot-2'!$Q$2:$Q$2595,MATCH(1,('Attendance-Slot-2'!$A$2:$A$2595=$C78)*('Attendance-Slot-2'!$G$2:$G$2595=BB$2),0)),"No Data")</f>
        <v>A-S2_Onsite</v>
      </c>
      <c r="BD78" s="136" t="e">
        <f>VLOOKUP($AQ78,'Written Exam Marks'!$H:$Q,10,FALSE)</f>
        <v>#N/A</v>
      </c>
      <c r="BE78" s="136" t="e">
        <f>VLOOKUP($AQ78,'Written Exam Marks'!$H:$Q,9,FALSE)</f>
        <v>#N/A</v>
      </c>
      <c r="BF78" s="10" t="str">
        <f t="shared" si="88"/>
        <v>Absent</v>
      </c>
      <c r="BG78" s="10" t="str">
        <f t="shared" si="89"/>
        <v>A-S2_Onsite</v>
      </c>
      <c r="BH78" s="129">
        <v>10</v>
      </c>
      <c r="BI78" s="129">
        <v>15</v>
      </c>
      <c r="BJ78" s="129">
        <v>13.5</v>
      </c>
      <c r="BK78" s="129">
        <v>20</v>
      </c>
      <c r="BL78" s="144">
        <v>58.5</v>
      </c>
      <c r="BM78" s="24">
        <v>60</v>
      </c>
      <c r="BN78" s="24" t="s">
        <v>1004</v>
      </c>
      <c r="BO78" s="118" t="s">
        <v>1063</v>
      </c>
      <c r="BP78" s="118" t="str">
        <f t="shared" si="62"/>
        <v>2025EB1100075-BDSDF114</v>
      </c>
      <c r="BQ78" s="24" t="str">
        <f t="shared" si="90"/>
        <v>0 missed</v>
      </c>
      <c r="BR78" s="24" t="str">
        <f t="shared" si="91"/>
        <v>0 missed</v>
      </c>
      <c r="BS78" s="24">
        <f t="shared" si="92"/>
        <v>3</v>
      </c>
      <c r="BT78" s="24">
        <f t="shared" si="93"/>
        <v>1</v>
      </c>
      <c r="BU78" s="14">
        <f t="shared" si="94"/>
        <v>1</v>
      </c>
      <c r="BV78" s="14">
        <f t="shared" si="95"/>
        <v>1</v>
      </c>
      <c r="BW78" s="24" t="str">
        <f t="shared" si="96"/>
        <v>0 missed</v>
      </c>
      <c r="BX78" s="24">
        <f t="shared" si="97"/>
        <v>4</v>
      </c>
      <c r="BY78" s="14">
        <f t="shared" si="98"/>
        <v>1</v>
      </c>
      <c r="BZ78" s="14" t="str">
        <f t="shared" si="99"/>
        <v>Q-3 A-1 || Q Total-3, A Total-1</v>
      </c>
      <c r="CA78" s="14" t="str" cm="1">
        <f t="array" ref="CA78">IFERROR(INDEX('Attendance-Slot-1'!$Q$2:$Q$1112,MATCH(1,('Attendance-Slot-1'!$A$2:$A$1112=$C78)*('Attendance-Slot-1'!$G$2:$G$1112=CA$2),0)),"No Data")</f>
        <v>No Data</v>
      </c>
      <c r="CB78" s="14" t="str" cm="1">
        <f t="array" ref="CB78">IFERROR(INDEX('Attendance-Slot-2'!$Q$2:$Q$2595,MATCH(1,('Attendance-Slot-2'!$A$2:$A$2595=$C78)*('Attendance-Slot-2'!$G$2:$G$2595=CA$2),0)),"No Data")</f>
        <v>A-S2_Onsite</v>
      </c>
      <c r="CC78" s="138" t="e">
        <f>VLOOKUP($BP78,'Written Exam Marks'!$H:$Q,10,FALSE)</f>
        <v>#N/A</v>
      </c>
      <c r="CD78" s="138" t="e">
        <f>VLOOKUP($BP78,'Written Exam Marks'!$H:$Q,9,FALSE)</f>
        <v>#N/A</v>
      </c>
      <c r="CE78" s="14" t="str">
        <f t="shared" si="100"/>
        <v>Absent</v>
      </c>
      <c r="CF78" s="14" t="str">
        <f t="shared" si="101"/>
        <v>A-S2_Onsite</v>
      </c>
      <c r="CG78" s="130">
        <v>3.5</v>
      </c>
      <c r="CH78" s="130">
        <v>5</v>
      </c>
      <c r="CI78" s="130">
        <v>8</v>
      </c>
      <c r="CJ78" s="130">
        <v>9</v>
      </c>
      <c r="CK78" s="130">
        <v>10</v>
      </c>
      <c r="CL78" s="130">
        <v>10</v>
      </c>
      <c r="CM78" s="145">
        <v>45.5</v>
      </c>
      <c r="CN78" s="130">
        <v>50</v>
      </c>
      <c r="CO78" s="27" t="s">
        <v>1005</v>
      </c>
      <c r="CP78" s="119" t="s">
        <v>1044</v>
      </c>
      <c r="CQ78" s="119" t="str">
        <f t="shared" si="63"/>
        <v>2025EB1100075-BDSDF112</v>
      </c>
      <c r="CR78" s="27" t="str">
        <f t="shared" si="102"/>
        <v>0 missed</v>
      </c>
      <c r="CS78" s="27" t="str">
        <f t="shared" si="103"/>
        <v>0 missed</v>
      </c>
      <c r="CT78" s="27">
        <f t="shared" si="104"/>
        <v>2</v>
      </c>
      <c r="CU78" s="27">
        <f t="shared" si="105"/>
        <v>2</v>
      </c>
      <c r="CV78" s="15">
        <f t="shared" si="106"/>
        <v>1</v>
      </c>
      <c r="CW78" s="15">
        <f t="shared" si="107"/>
        <v>1</v>
      </c>
      <c r="CX78" s="27" t="str">
        <f t="shared" si="108"/>
        <v>0 missed</v>
      </c>
      <c r="CY78" s="27">
        <f t="shared" si="109"/>
        <v>4</v>
      </c>
      <c r="CZ78" s="15">
        <f t="shared" si="110"/>
        <v>1</v>
      </c>
      <c r="DA78" s="15" t="str">
        <f t="shared" si="111"/>
        <v>Q-2 A-2 || Q Total-2, A Total-2</v>
      </c>
      <c r="DB78" s="15" t="str" cm="1">
        <f t="array" ref="DB78">IFERROR(INDEX('Attendance-Slot-1'!$Q$2:$Q$1112,MATCH(1,('Attendance-Slot-1'!$A$2:$A$1112=$C78)*('Attendance-Slot-1'!$G$2:$G$1112=DB$2),0)),"No Data")</f>
        <v>P-S1_Onsite</v>
      </c>
      <c r="DC78" s="15" t="str" cm="1">
        <f t="array" ref="DC78">IFERROR(INDEX('Attendance-Slot-2'!$Q$2:$Q$2595,MATCH(1,('Attendance-Slot-2'!$A$2:$A$2595=$C78)*('Attendance-Slot-2'!$G$2:$G$2595=DB$2),0)),"No Data")</f>
        <v>No Data</v>
      </c>
      <c r="DD78" s="139">
        <f>VLOOKUP($CQ78,'Written Exam Marks'!$H:$Q,10,FALSE)</f>
        <v>36.5</v>
      </c>
      <c r="DE78" s="139">
        <f>VLOOKUP($CQ78,'Written Exam Marks'!$H:$Q,9,FALSE)</f>
        <v>50</v>
      </c>
      <c r="DF78" s="15" t="str">
        <f t="shared" si="112"/>
        <v>Present</v>
      </c>
      <c r="DG78" s="15" t="str">
        <f t="shared" si="113"/>
        <v>P-S1_Onsite</v>
      </c>
      <c r="DH78" s="139">
        <v>90</v>
      </c>
      <c r="DI78" s="139">
        <v>90</v>
      </c>
      <c r="DJ78" s="139">
        <v>100</v>
      </c>
      <c r="DK78" s="3" t="str">
        <f t="shared" si="64"/>
        <v>P-2, A-0, No Data-2</v>
      </c>
      <c r="DL78" s="3" t="str">
        <f t="shared" si="65"/>
        <v>P-0, A-2, No Data-2</v>
      </c>
      <c r="DM78" s="1" t="str">
        <f t="shared" si="114"/>
        <v>P-S1_Onsite</v>
      </c>
      <c r="DN78" s="1" t="str">
        <f t="shared" si="115"/>
        <v>P-S1_Onsite</v>
      </c>
      <c r="DO78" s="1" t="str">
        <f t="shared" si="116"/>
        <v>A-S2_Onsite</v>
      </c>
      <c r="DP78" s="1" t="str">
        <f t="shared" si="117"/>
        <v>A-S2_Onsite</v>
      </c>
      <c r="DQ78" s="1" t="str">
        <f t="shared" si="118"/>
        <v>P-2, A-2, No Data-0</v>
      </c>
      <c r="DR78" s="39">
        <f t="shared" si="119"/>
        <v>0</v>
      </c>
      <c r="DS78" s="34" t="s">
        <v>7217</v>
      </c>
      <c r="DT78" s="39" t="s">
        <v>7363</v>
      </c>
      <c r="DU78" s="30" t="s">
        <v>228</v>
      </c>
      <c r="DV78" s="30"/>
    </row>
    <row r="79" spans="1:126" x14ac:dyDescent="0.25">
      <c r="A79" s="1">
        <v>76</v>
      </c>
      <c r="B79" s="1" t="s">
        <v>1000</v>
      </c>
      <c r="C79" s="1" t="s">
        <v>231</v>
      </c>
      <c r="D79" s="1" t="s">
        <v>232</v>
      </c>
      <c r="E79" s="1" t="s">
        <v>233</v>
      </c>
      <c r="F79" s="1" t="s">
        <v>7202</v>
      </c>
      <c r="G79" s="1" t="s">
        <v>3526</v>
      </c>
      <c r="H79" s="143">
        <v>8</v>
      </c>
      <c r="I79" s="143">
        <v>4.8</v>
      </c>
      <c r="J79" s="143">
        <v>5.6</v>
      </c>
      <c r="K79" s="143" t="s">
        <v>5</v>
      </c>
      <c r="L79" s="132" t="s">
        <v>5</v>
      </c>
      <c r="M79" s="132">
        <v>18.399999999999999</v>
      </c>
      <c r="N79" s="26">
        <v>60</v>
      </c>
      <c r="O79" s="26" t="s">
        <v>997</v>
      </c>
      <c r="P79" s="120" t="s">
        <v>1034</v>
      </c>
      <c r="Q79" s="13" t="str">
        <f t="shared" si="66"/>
        <v>2025EB1100076-BDSDF113</v>
      </c>
      <c r="R79" s="26" t="str">
        <f t="shared" si="67"/>
        <v>1 missed</v>
      </c>
      <c r="S79" s="26" t="str">
        <f t="shared" si="60"/>
        <v>1 missed</v>
      </c>
      <c r="T79" s="26">
        <f t="shared" si="68"/>
        <v>3</v>
      </c>
      <c r="U79" s="26">
        <f t="shared" si="69"/>
        <v>0</v>
      </c>
      <c r="V79" s="13">
        <f t="shared" si="70"/>
        <v>0.75</v>
      </c>
      <c r="W79" s="13">
        <f t="shared" si="71"/>
        <v>0</v>
      </c>
      <c r="X79" s="26" t="str">
        <f t="shared" si="72"/>
        <v>2 missed</v>
      </c>
      <c r="Y79" s="26">
        <f t="shared" si="73"/>
        <v>3</v>
      </c>
      <c r="Z79" s="13">
        <f t="shared" si="74"/>
        <v>0.6</v>
      </c>
      <c r="AA79" s="15" t="str">
        <f t="shared" si="75"/>
        <v>Q-3 A-0 || Q Total-4, A Total-1</v>
      </c>
      <c r="AB79" s="13" t="str" cm="1">
        <f t="array" ref="AB79">IFERROR(INDEX('Attendance-Slot-1'!$Q$2:$Q$1112,MATCH(1,('Attendance-Slot-1'!$A$2:$A$1112=$C79)*('Attendance-Slot-1'!$G$2:$G$1112=AB$2),0)),"No Data")</f>
        <v>No Data</v>
      </c>
      <c r="AC79" s="13" t="str" cm="1">
        <f t="array" ref="AC79">IFERROR(INDEX('Attendance-Slot-2'!$Q$2:$Q$2595,MATCH(1,('Attendance-Slot-2'!$A$2:$A$2595=$C79)*('Attendance-Slot-2'!$G$2:$G$2595=AB$2),0)),"No Data")</f>
        <v>No Data</v>
      </c>
      <c r="AD79" s="133" t="e">
        <f>VLOOKUP($Q79,'Written Exam Marks'!$H:$Q,10,FALSE)</f>
        <v>#N/A</v>
      </c>
      <c r="AE79" s="133" t="e">
        <f>VLOOKUP($Q79,'Written Exam Marks'!$H:$Q,9,FALSE)</f>
        <v>#N/A</v>
      </c>
      <c r="AF79" s="13" t="str">
        <f t="shared" si="76"/>
        <v>No Data</v>
      </c>
      <c r="AG79" s="13" t="str">
        <f t="shared" si="77"/>
        <v>No Data</v>
      </c>
      <c r="AH79" s="29" t="s">
        <v>5</v>
      </c>
      <c r="AI79" s="29" t="s">
        <v>5</v>
      </c>
      <c r="AJ79" s="29">
        <v>6</v>
      </c>
      <c r="AK79" s="29">
        <v>8</v>
      </c>
      <c r="AL79" s="29" t="s">
        <v>5</v>
      </c>
      <c r="AM79" s="29">
        <v>14</v>
      </c>
      <c r="AN79" s="131">
        <v>60</v>
      </c>
      <c r="AO79" s="36" t="s">
        <v>7179</v>
      </c>
      <c r="AP79" s="116" t="s">
        <v>1050</v>
      </c>
      <c r="AQ79" s="116" t="str">
        <f t="shared" si="61"/>
        <v>2025EB1100076-BDSDF108</v>
      </c>
      <c r="AR79" s="25" t="str">
        <f t="shared" si="78"/>
        <v>1 missed</v>
      </c>
      <c r="AS79" s="25" t="str">
        <f t="shared" si="79"/>
        <v>2 missed</v>
      </c>
      <c r="AT79" s="25">
        <f t="shared" si="80"/>
        <v>2</v>
      </c>
      <c r="AU79" s="25">
        <f t="shared" si="81"/>
        <v>0</v>
      </c>
      <c r="AV79" s="10">
        <f t="shared" si="82"/>
        <v>0.66666666666666663</v>
      </c>
      <c r="AW79" s="10">
        <f t="shared" si="83"/>
        <v>0</v>
      </c>
      <c r="AX79" s="25" t="str">
        <f t="shared" si="84"/>
        <v>3 missed</v>
      </c>
      <c r="AY79" s="25">
        <f t="shared" si="85"/>
        <v>2</v>
      </c>
      <c r="AZ79" s="10">
        <f t="shared" si="86"/>
        <v>0.4</v>
      </c>
      <c r="BA79" s="10" t="str">
        <f t="shared" si="87"/>
        <v>Q-2 A-0 || Q Total-3, A Total-2</v>
      </c>
      <c r="BB79" s="10" t="str" cm="1">
        <f t="array" ref="BB79">IFERROR(INDEX('Attendance-Slot-1'!$Q$2:$Q$1112,MATCH(1,('Attendance-Slot-1'!$A$2:$A$1112=$C79)*('Attendance-Slot-1'!$G$2:$G$1112=BB$2),0)),"No Data")</f>
        <v>No Data</v>
      </c>
      <c r="BC79" s="10" t="str" cm="1">
        <f t="array" ref="BC79">IFERROR(INDEX('Attendance-Slot-2'!$Q$2:$Q$2595,MATCH(1,('Attendance-Slot-2'!$A$2:$A$2595=$C79)*('Attendance-Slot-2'!$G$2:$G$2595=BB$2),0)),"No Data")</f>
        <v>No Data</v>
      </c>
      <c r="BD79" s="136" t="e">
        <f>VLOOKUP($AQ79,'Written Exam Marks'!$H:$Q,10,FALSE)</f>
        <v>#N/A</v>
      </c>
      <c r="BE79" s="136" t="e">
        <f>VLOOKUP($AQ79,'Written Exam Marks'!$H:$Q,9,FALSE)</f>
        <v>#N/A</v>
      </c>
      <c r="BF79" s="10" t="str">
        <f t="shared" si="88"/>
        <v>No Data</v>
      </c>
      <c r="BG79" s="10" t="str">
        <f t="shared" si="89"/>
        <v>No Data</v>
      </c>
      <c r="BH79" s="129">
        <v>9</v>
      </c>
      <c r="BI79" s="129" t="s">
        <v>5</v>
      </c>
      <c r="BJ79" s="129">
        <v>10.5</v>
      </c>
      <c r="BK79" s="129" t="s">
        <v>5</v>
      </c>
      <c r="BL79" s="144">
        <v>19.5</v>
      </c>
      <c r="BM79" s="24">
        <v>60</v>
      </c>
      <c r="BN79" s="24" t="s">
        <v>1004</v>
      </c>
      <c r="BO79" s="118" t="s">
        <v>1063</v>
      </c>
      <c r="BP79" s="118" t="str">
        <f t="shared" si="62"/>
        <v>2025EB1100076-BDSDF114</v>
      </c>
      <c r="BQ79" s="24" t="str">
        <f t="shared" si="90"/>
        <v>1 missed</v>
      </c>
      <c r="BR79" s="24" t="str">
        <f t="shared" si="91"/>
        <v>1 missed</v>
      </c>
      <c r="BS79" s="24">
        <f t="shared" si="92"/>
        <v>2</v>
      </c>
      <c r="BT79" s="24">
        <f t="shared" si="93"/>
        <v>0</v>
      </c>
      <c r="BU79" s="14">
        <f t="shared" si="94"/>
        <v>0.66666666666666663</v>
      </c>
      <c r="BV79" s="14">
        <f t="shared" si="95"/>
        <v>0</v>
      </c>
      <c r="BW79" s="24" t="str">
        <f t="shared" si="96"/>
        <v>2 missed</v>
      </c>
      <c r="BX79" s="24">
        <f t="shared" si="97"/>
        <v>2</v>
      </c>
      <c r="BY79" s="14">
        <f t="shared" si="98"/>
        <v>0.5</v>
      </c>
      <c r="BZ79" s="14" t="str">
        <f t="shared" si="99"/>
        <v>Q-2 A-0 || Q Total-3, A Total-1</v>
      </c>
      <c r="CA79" s="14" t="str" cm="1">
        <f t="array" ref="CA79">IFERROR(INDEX('Attendance-Slot-1'!$Q$2:$Q$1112,MATCH(1,('Attendance-Slot-1'!$A$2:$A$1112=$C79)*('Attendance-Slot-1'!$G$2:$G$1112=CA$2),0)),"No Data")</f>
        <v>No Data</v>
      </c>
      <c r="CB79" s="14" t="str" cm="1">
        <f t="array" ref="CB79">IFERROR(INDEX('Attendance-Slot-2'!$Q$2:$Q$2595,MATCH(1,('Attendance-Slot-2'!$A$2:$A$2595=$C79)*('Attendance-Slot-2'!$G$2:$G$2595=CA$2),0)),"No Data")</f>
        <v>No Data</v>
      </c>
      <c r="CC79" s="138" t="e">
        <f>VLOOKUP($BP79,'Written Exam Marks'!$H:$Q,10,FALSE)</f>
        <v>#N/A</v>
      </c>
      <c r="CD79" s="138" t="e">
        <f>VLOOKUP($BP79,'Written Exam Marks'!$H:$Q,9,FALSE)</f>
        <v>#N/A</v>
      </c>
      <c r="CE79" s="14" t="str">
        <f t="shared" si="100"/>
        <v>No Data</v>
      </c>
      <c r="CF79" s="14" t="str">
        <f t="shared" si="101"/>
        <v>No Data</v>
      </c>
      <c r="CG79" s="130">
        <v>3</v>
      </c>
      <c r="CH79" s="130">
        <v>1.5</v>
      </c>
      <c r="CI79" s="130">
        <v>7.5</v>
      </c>
      <c r="CJ79" s="130">
        <v>7</v>
      </c>
      <c r="CK79" s="130">
        <v>10</v>
      </c>
      <c r="CL79" s="130" t="s">
        <v>5</v>
      </c>
      <c r="CM79" s="145">
        <v>29</v>
      </c>
      <c r="CN79" s="130">
        <v>50</v>
      </c>
      <c r="CO79" s="27" t="s">
        <v>1005</v>
      </c>
      <c r="CP79" s="119" t="s">
        <v>1044</v>
      </c>
      <c r="CQ79" s="119" t="str">
        <f t="shared" si="63"/>
        <v>2025EB1100076-BDSDF112</v>
      </c>
      <c r="CR79" s="27" t="str">
        <f t="shared" si="102"/>
        <v>0 missed</v>
      </c>
      <c r="CS79" s="27" t="str">
        <f t="shared" si="103"/>
        <v>0 missed</v>
      </c>
      <c r="CT79" s="27">
        <f t="shared" si="104"/>
        <v>2</v>
      </c>
      <c r="CU79" s="27">
        <f t="shared" si="105"/>
        <v>2</v>
      </c>
      <c r="CV79" s="15">
        <f t="shared" si="106"/>
        <v>1</v>
      </c>
      <c r="CW79" s="15">
        <f t="shared" si="107"/>
        <v>1</v>
      </c>
      <c r="CX79" s="27" t="str">
        <f t="shared" si="108"/>
        <v>0 missed</v>
      </c>
      <c r="CY79" s="27">
        <f t="shared" si="109"/>
        <v>4</v>
      </c>
      <c r="CZ79" s="15">
        <f t="shared" si="110"/>
        <v>1</v>
      </c>
      <c r="DA79" s="15" t="str">
        <f t="shared" si="111"/>
        <v>Q-2 A-2 || Q Total-2, A Total-2</v>
      </c>
      <c r="DB79" s="15" t="str" cm="1">
        <f t="array" ref="DB79">IFERROR(INDEX('Attendance-Slot-1'!$Q$2:$Q$1112,MATCH(1,('Attendance-Slot-1'!$A$2:$A$1112=$C79)*('Attendance-Slot-1'!$G$2:$G$1112=DB$2),0)),"No Data")</f>
        <v>No Data</v>
      </c>
      <c r="DC79" s="15" t="str" cm="1">
        <f t="array" ref="DC79">IFERROR(INDEX('Attendance-Slot-2'!$Q$2:$Q$2595,MATCH(1,('Attendance-Slot-2'!$A$2:$A$2595=$C79)*('Attendance-Slot-2'!$G$2:$G$2595=DB$2),0)),"No Data")</f>
        <v>P-S2_Onsite</v>
      </c>
      <c r="DD79" s="139">
        <f>VLOOKUP($CQ79,'Written Exam Marks'!$H:$Q,10,FALSE)</f>
        <v>29</v>
      </c>
      <c r="DE79" s="139">
        <f>VLOOKUP($CQ79,'Written Exam Marks'!$H:$Q,9,FALSE)</f>
        <v>50</v>
      </c>
      <c r="DF79" s="15" t="str">
        <f t="shared" si="112"/>
        <v>Present</v>
      </c>
      <c r="DG79" s="15" t="str">
        <f t="shared" si="113"/>
        <v>P-S2_Onsite</v>
      </c>
      <c r="DH79" s="139">
        <v>85</v>
      </c>
      <c r="DI79" s="139">
        <v>85</v>
      </c>
      <c r="DJ79" s="139">
        <v>100</v>
      </c>
      <c r="DK79" s="3" t="str">
        <f t="shared" si="64"/>
        <v>P-0, A-0, No Data-4</v>
      </c>
      <c r="DL79" s="3" t="str">
        <f t="shared" si="65"/>
        <v>P-1, A-0, No Data-3</v>
      </c>
      <c r="DM79" s="1" t="str">
        <f t="shared" si="114"/>
        <v>No Data</v>
      </c>
      <c r="DN79" s="1" t="str">
        <f t="shared" si="115"/>
        <v>P-S2_Onsite</v>
      </c>
      <c r="DO79" s="1" t="str">
        <f t="shared" si="116"/>
        <v>No Data</v>
      </c>
      <c r="DP79" s="1" t="str">
        <f t="shared" si="117"/>
        <v>No Data</v>
      </c>
      <c r="DQ79" s="1" t="str">
        <f t="shared" si="118"/>
        <v>P-1, A-0, No Data-3</v>
      </c>
      <c r="DR79" s="39">
        <f t="shared" si="119"/>
        <v>0</v>
      </c>
      <c r="DS79" s="34" t="s">
        <v>7217</v>
      </c>
      <c r="DT79" s="39" t="s">
        <v>7363</v>
      </c>
      <c r="DU79" s="30" t="s">
        <v>231</v>
      </c>
      <c r="DV79" s="30"/>
    </row>
    <row r="80" spans="1:126" x14ac:dyDescent="0.25">
      <c r="A80" s="1">
        <v>77</v>
      </c>
      <c r="B80" s="1" t="s">
        <v>1000</v>
      </c>
      <c r="C80" s="1" t="s">
        <v>234</v>
      </c>
      <c r="D80" s="1" t="s">
        <v>235</v>
      </c>
      <c r="E80" s="1" t="s">
        <v>236</v>
      </c>
      <c r="F80" s="1" t="s">
        <v>7202</v>
      </c>
      <c r="G80" s="1" t="s">
        <v>3527</v>
      </c>
      <c r="H80" s="143">
        <v>3.2</v>
      </c>
      <c r="I80" s="143">
        <v>7.2</v>
      </c>
      <c r="J80" s="143">
        <v>7.2</v>
      </c>
      <c r="K80" s="143">
        <v>5.6</v>
      </c>
      <c r="L80" s="132">
        <v>28</v>
      </c>
      <c r="M80" s="132">
        <v>51.2</v>
      </c>
      <c r="N80" s="26">
        <v>60</v>
      </c>
      <c r="O80" s="26" t="s">
        <v>997</v>
      </c>
      <c r="P80" s="120" t="s">
        <v>1034</v>
      </c>
      <c r="Q80" s="13" t="str">
        <f t="shared" si="66"/>
        <v>2025EB1100077-BDSDF113</v>
      </c>
      <c r="R80" s="26" t="str">
        <f t="shared" si="67"/>
        <v>0 missed</v>
      </c>
      <c r="S80" s="26" t="str">
        <f t="shared" si="60"/>
        <v>0 missed</v>
      </c>
      <c r="T80" s="26">
        <f t="shared" si="68"/>
        <v>4</v>
      </c>
      <c r="U80" s="26">
        <f t="shared" si="69"/>
        <v>1</v>
      </c>
      <c r="V80" s="13">
        <f t="shared" si="70"/>
        <v>1</v>
      </c>
      <c r="W80" s="13">
        <f t="shared" si="71"/>
        <v>1</v>
      </c>
      <c r="X80" s="26" t="str">
        <f t="shared" si="72"/>
        <v>0 missed</v>
      </c>
      <c r="Y80" s="26">
        <f t="shared" si="73"/>
        <v>5</v>
      </c>
      <c r="Z80" s="13">
        <f t="shared" si="74"/>
        <v>1</v>
      </c>
      <c r="AA80" s="15" t="str">
        <f t="shared" si="75"/>
        <v>Q-4 A-1 || Q Total-4, A Total-1</v>
      </c>
      <c r="AB80" s="13" t="str" cm="1">
        <f t="array" ref="AB80">IFERROR(INDEX('Attendance-Slot-1'!$Q$2:$Q$1112,MATCH(1,('Attendance-Slot-1'!$A$2:$A$1112=$C80)*('Attendance-Slot-1'!$G$2:$G$1112=AB$2),0)),"No Data")</f>
        <v>No Data</v>
      </c>
      <c r="AC80" s="13" t="str" cm="1">
        <f t="array" ref="AC80">IFERROR(INDEX('Attendance-Slot-2'!$Q$2:$Q$2595,MATCH(1,('Attendance-Slot-2'!$A$2:$A$2595=$C80)*('Attendance-Slot-2'!$G$2:$G$2595=AB$2),0)),"No Data")</f>
        <v>P-S2_Onsite</v>
      </c>
      <c r="AD80" s="133">
        <f>VLOOKUP($Q80,'Written Exam Marks'!$H:$Q,10,FALSE)</f>
        <v>20</v>
      </c>
      <c r="AE80" s="133">
        <f>VLOOKUP($Q80,'Written Exam Marks'!$H:$Q,9,FALSE)</f>
        <v>40</v>
      </c>
      <c r="AF80" s="13" t="str">
        <f t="shared" si="76"/>
        <v>Present</v>
      </c>
      <c r="AG80" s="13" t="str">
        <f t="shared" si="77"/>
        <v>P-S2_Onsite</v>
      </c>
      <c r="AH80" s="29">
        <v>14</v>
      </c>
      <c r="AI80" s="29">
        <v>12.5</v>
      </c>
      <c r="AJ80" s="29">
        <v>6.6666666670000003</v>
      </c>
      <c r="AK80" s="29">
        <v>9</v>
      </c>
      <c r="AL80" s="29">
        <v>9</v>
      </c>
      <c r="AM80" s="29">
        <v>51.166666667000001</v>
      </c>
      <c r="AN80" s="131">
        <v>60</v>
      </c>
      <c r="AO80" s="36" t="s">
        <v>7179</v>
      </c>
      <c r="AP80" s="116" t="s">
        <v>1050</v>
      </c>
      <c r="AQ80" s="116" t="str">
        <f t="shared" si="61"/>
        <v>2025EB1100077-BDSDF108</v>
      </c>
      <c r="AR80" s="25" t="str">
        <f t="shared" si="78"/>
        <v>0 missed</v>
      </c>
      <c r="AS80" s="25" t="str">
        <f t="shared" si="79"/>
        <v>0 missed</v>
      </c>
      <c r="AT80" s="25">
        <f t="shared" si="80"/>
        <v>3</v>
      </c>
      <c r="AU80" s="25">
        <f t="shared" si="81"/>
        <v>2</v>
      </c>
      <c r="AV80" s="10">
        <f t="shared" si="82"/>
        <v>1</v>
      </c>
      <c r="AW80" s="10">
        <f t="shared" si="83"/>
        <v>1</v>
      </c>
      <c r="AX80" s="25" t="str">
        <f t="shared" si="84"/>
        <v>0 missed</v>
      </c>
      <c r="AY80" s="25">
        <f t="shared" si="85"/>
        <v>5</v>
      </c>
      <c r="AZ80" s="10">
        <f t="shared" si="86"/>
        <v>1</v>
      </c>
      <c r="BA80" s="10" t="str">
        <f t="shared" si="87"/>
        <v>Q-3 A-2 || Q Total-3, A Total-2</v>
      </c>
      <c r="BB80" s="10" t="str" cm="1">
        <f t="array" ref="BB80">IFERROR(INDEX('Attendance-Slot-1'!$Q$2:$Q$1112,MATCH(1,('Attendance-Slot-1'!$A$2:$A$1112=$C80)*('Attendance-Slot-1'!$G$2:$G$1112=BB$2),0)),"No Data")</f>
        <v>No Data</v>
      </c>
      <c r="BC80" s="10" t="str" cm="1">
        <f t="array" ref="BC80">IFERROR(INDEX('Attendance-Slot-2'!$Q$2:$Q$2595,MATCH(1,('Attendance-Slot-2'!$A$2:$A$2595=$C80)*('Attendance-Slot-2'!$G$2:$G$2595=BB$2),0)),"No Data")</f>
        <v>P-S2_Onsite</v>
      </c>
      <c r="BD80" s="136">
        <f>VLOOKUP($AQ80,'Written Exam Marks'!$H:$Q,10,FALSE)</f>
        <v>15</v>
      </c>
      <c r="BE80" s="136">
        <f>VLOOKUP($AQ80,'Written Exam Marks'!$H:$Q,9,FALSE)</f>
        <v>40</v>
      </c>
      <c r="BF80" s="10" t="str">
        <f t="shared" si="88"/>
        <v>Present</v>
      </c>
      <c r="BG80" s="10" t="str">
        <f t="shared" si="89"/>
        <v>P-S2_Onsite</v>
      </c>
      <c r="BH80" s="129">
        <v>7</v>
      </c>
      <c r="BI80" s="129">
        <v>13.5</v>
      </c>
      <c r="BJ80" s="129">
        <v>13.5</v>
      </c>
      <c r="BK80" s="129">
        <v>19.5</v>
      </c>
      <c r="BL80" s="144">
        <v>53.5</v>
      </c>
      <c r="BM80" s="24">
        <v>60</v>
      </c>
      <c r="BN80" s="24" t="s">
        <v>1004</v>
      </c>
      <c r="BO80" s="118" t="s">
        <v>1063</v>
      </c>
      <c r="BP80" s="118" t="str">
        <f t="shared" si="62"/>
        <v>2025EB1100077-BDSDF114</v>
      </c>
      <c r="BQ80" s="24" t="str">
        <f t="shared" si="90"/>
        <v>0 missed</v>
      </c>
      <c r="BR80" s="24" t="str">
        <f t="shared" si="91"/>
        <v>0 missed</v>
      </c>
      <c r="BS80" s="24">
        <f t="shared" si="92"/>
        <v>3</v>
      </c>
      <c r="BT80" s="24">
        <f t="shared" si="93"/>
        <v>1</v>
      </c>
      <c r="BU80" s="14">
        <f t="shared" si="94"/>
        <v>1</v>
      </c>
      <c r="BV80" s="14">
        <f t="shared" si="95"/>
        <v>1</v>
      </c>
      <c r="BW80" s="24" t="str">
        <f t="shared" si="96"/>
        <v>0 missed</v>
      </c>
      <c r="BX80" s="24">
        <f t="shared" si="97"/>
        <v>4</v>
      </c>
      <c r="BY80" s="14">
        <f t="shared" si="98"/>
        <v>1</v>
      </c>
      <c r="BZ80" s="14" t="str">
        <f t="shared" si="99"/>
        <v>Q-3 A-1 || Q Total-3, A Total-1</v>
      </c>
      <c r="CA80" s="14" t="str" cm="1">
        <f t="array" ref="CA80">IFERROR(INDEX('Attendance-Slot-1'!$Q$2:$Q$1112,MATCH(1,('Attendance-Slot-1'!$A$2:$A$1112=$C80)*('Attendance-Slot-1'!$G$2:$G$1112=CA$2),0)),"No Data")</f>
        <v>No Data</v>
      </c>
      <c r="CB80" s="14" t="str" cm="1">
        <f t="array" ref="CB80">IFERROR(INDEX('Attendance-Slot-2'!$Q$2:$Q$2595,MATCH(1,('Attendance-Slot-2'!$A$2:$A$2595=$C80)*('Attendance-Slot-2'!$G$2:$G$2595=CA$2),0)),"No Data")</f>
        <v>P-S2_Onsite</v>
      </c>
      <c r="CC80" s="138">
        <f>VLOOKUP($BP80,'Written Exam Marks'!$H:$Q,10,FALSE)</f>
        <v>20</v>
      </c>
      <c r="CD80" s="138">
        <f>VLOOKUP($BP80,'Written Exam Marks'!$H:$Q,9,FALSE)</f>
        <v>40</v>
      </c>
      <c r="CE80" s="14" t="str">
        <f t="shared" si="100"/>
        <v>Present</v>
      </c>
      <c r="CF80" s="14" t="str">
        <f t="shared" si="101"/>
        <v>P-S2_Onsite</v>
      </c>
      <c r="CG80" s="130">
        <v>4.5</v>
      </c>
      <c r="CH80" s="130">
        <v>3.5</v>
      </c>
      <c r="CI80" s="130">
        <v>6.5</v>
      </c>
      <c r="CJ80" s="130">
        <v>7</v>
      </c>
      <c r="CK80" s="130">
        <v>10</v>
      </c>
      <c r="CL80" s="130">
        <v>10</v>
      </c>
      <c r="CM80" s="145">
        <v>41.5</v>
      </c>
      <c r="CN80" s="130">
        <v>50</v>
      </c>
      <c r="CO80" s="27" t="s">
        <v>1005</v>
      </c>
      <c r="CP80" s="119" t="s">
        <v>1044</v>
      </c>
      <c r="CQ80" s="119" t="str">
        <f t="shared" si="63"/>
        <v>2025EB1100077-BDSDF112</v>
      </c>
      <c r="CR80" s="27" t="str">
        <f t="shared" si="102"/>
        <v>0 missed</v>
      </c>
      <c r="CS80" s="27" t="str">
        <f t="shared" si="103"/>
        <v>0 missed</v>
      </c>
      <c r="CT80" s="27">
        <f t="shared" si="104"/>
        <v>2</v>
      </c>
      <c r="CU80" s="27">
        <f t="shared" si="105"/>
        <v>2</v>
      </c>
      <c r="CV80" s="15">
        <f t="shared" si="106"/>
        <v>1</v>
      </c>
      <c r="CW80" s="15">
        <f t="shared" si="107"/>
        <v>1</v>
      </c>
      <c r="CX80" s="27" t="str">
        <f t="shared" si="108"/>
        <v>0 missed</v>
      </c>
      <c r="CY80" s="27">
        <f t="shared" si="109"/>
        <v>4</v>
      </c>
      <c r="CZ80" s="15">
        <f t="shared" si="110"/>
        <v>1</v>
      </c>
      <c r="DA80" s="15" t="str">
        <f t="shared" si="111"/>
        <v>Q-2 A-2 || Q Total-2, A Total-2</v>
      </c>
      <c r="DB80" s="15" t="str" cm="1">
        <f t="array" ref="DB80">IFERROR(INDEX('Attendance-Slot-1'!$Q$2:$Q$1112,MATCH(1,('Attendance-Slot-1'!$A$2:$A$1112=$C80)*('Attendance-Slot-1'!$G$2:$G$1112=DB$2),0)),"No Data")</f>
        <v>No Data</v>
      </c>
      <c r="DC80" s="15" t="str" cm="1">
        <f t="array" ref="DC80">IFERROR(INDEX('Attendance-Slot-2'!$Q$2:$Q$2595,MATCH(1,('Attendance-Slot-2'!$A$2:$A$2595=$C80)*('Attendance-Slot-2'!$G$2:$G$2595=DB$2),0)),"No Data")</f>
        <v>P-S2_Onsite</v>
      </c>
      <c r="DD80" s="139">
        <f>VLOOKUP($CQ80,'Written Exam Marks'!$H:$Q,10,FALSE)</f>
        <v>28.5</v>
      </c>
      <c r="DE80" s="139">
        <f>VLOOKUP($CQ80,'Written Exam Marks'!$H:$Q,9,FALSE)</f>
        <v>50</v>
      </c>
      <c r="DF80" s="15" t="str">
        <f t="shared" si="112"/>
        <v>Present</v>
      </c>
      <c r="DG80" s="15" t="str">
        <f t="shared" si="113"/>
        <v>P-S2_Onsite</v>
      </c>
      <c r="DH80" s="139">
        <v>90</v>
      </c>
      <c r="DI80" s="139">
        <v>90</v>
      </c>
      <c r="DJ80" s="139">
        <v>100</v>
      </c>
      <c r="DK80" s="3" t="str">
        <f t="shared" si="64"/>
        <v>P-0, A-0, No Data-4</v>
      </c>
      <c r="DL80" s="3" t="str">
        <f t="shared" si="65"/>
        <v>P-4, A-0, No Data-0</v>
      </c>
      <c r="DM80" s="1" t="str">
        <f t="shared" si="114"/>
        <v>P-S2_Onsite</v>
      </c>
      <c r="DN80" s="1" t="str">
        <f t="shared" si="115"/>
        <v>P-S2_Onsite</v>
      </c>
      <c r="DO80" s="1" t="str">
        <f t="shared" si="116"/>
        <v>P-S2_Onsite</v>
      </c>
      <c r="DP80" s="1" t="str">
        <f t="shared" si="117"/>
        <v>P-S2_Onsite</v>
      </c>
      <c r="DQ80" s="1" t="str">
        <f t="shared" si="118"/>
        <v>P-4, A-0, No Data-0</v>
      </c>
      <c r="DR80" s="39">
        <f t="shared" si="119"/>
        <v>1</v>
      </c>
      <c r="DS80" s="34" t="s">
        <v>7217</v>
      </c>
      <c r="DT80" s="39" t="s">
        <v>7363</v>
      </c>
      <c r="DU80" s="30" t="s">
        <v>234</v>
      </c>
      <c r="DV80" s="30"/>
    </row>
    <row r="81" spans="1:126" x14ac:dyDescent="0.25">
      <c r="A81" s="1">
        <v>78</v>
      </c>
      <c r="B81" s="1" t="s">
        <v>1000</v>
      </c>
      <c r="C81" s="1" t="s">
        <v>237</v>
      </c>
      <c r="D81" s="1" t="s">
        <v>238</v>
      </c>
      <c r="E81" s="1" t="s">
        <v>239</v>
      </c>
      <c r="F81" s="1" t="s">
        <v>7201</v>
      </c>
      <c r="G81" s="1" t="s">
        <v>3528</v>
      </c>
      <c r="H81" s="143">
        <v>7.2</v>
      </c>
      <c r="I81" s="143">
        <v>6.4</v>
      </c>
      <c r="J81" s="143">
        <v>8</v>
      </c>
      <c r="K81" s="143">
        <v>8</v>
      </c>
      <c r="L81" s="132">
        <v>28</v>
      </c>
      <c r="M81" s="132">
        <v>57.6</v>
      </c>
      <c r="N81" s="26">
        <v>60</v>
      </c>
      <c r="O81" s="26" t="s">
        <v>997</v>
      </c>
      <c r="P81" s="120" t="s">
        <v>1034</v>
      </c>
      <c r="Q81" s="13" t="str">
        <f t="shared" si="66"/>
        <v>2025EB1100078-BDSDF113</v>
      </c>
      <c r="R81" s="26" t="str">
        <f t="shared" si="67"/>
        <v>0 missed</v>
      </c>
      <c r="S81" s="26" t="str">
        <f t="shared" si="60"/>
        <v>0 missed</v>
      </c>
      <c r="T81" s="26">
        <f t="shared" si="68"/>
        <v>4</v>
      </c>
      <c r="U81" s="26">
        <f t="shared" si="69"/>
        <v>1</v>
      </c>
      <c r="V81" s="13">
        <f t="shared" si="70"/>
        <v>1</v>
      </c>
      <c r="W81" s="13">
        <f t="shared" si="71"/>
        <v>1</v>
      </c>
      <c r="X81" s="26" t="str">
        <f t="shared" si="72"/>
        <v>0 missed</v>
      </c>
      <c r="Y81" s="26">
        <f t="shared" si="73"/>
        <v>5</v>
      </c>
      <c r="Z81" s="13">
        <f t="shared" si="74"/>
        <v>1</v>
      </c>
      <c r="AA81" s="15" t="str">
        <f t="shared" si="75"/>
        <v>Q-4 A-1 || Q Total-4, A Total-1</v>
      </c>
      <c r="AB81" s="13" t="str" cm="1">
        <f t="array" ref="AB81">IFERROR(INDEX('Attendance-Slot-1'!$Q$2:$Q$1112,MATCH(1,('Attendance-Slot-1'!$A$2:$A$1112=$C81)*('Attendance-Slot-1'!$G$2:$G$1112=AB$2),0)),"No Data")</f>
        <v>No Data</v>
      </c>
      <c r="AC81" s="13" t="str" cm="1">
        <f t="array" ref="AC81">IFERROR(INDEX('Attendance-Slot-2'!$Q$2:$Q$2595,MATCH(1,('Attendance-Slot-2'!$A$2:$A$2595=$C81)*('Attendance-Slot-2'!$G$2:$G$2595=AB$2),0)),"No Data")</f>
        <v>P-S2_Onsite</v>
      </c>
      <c r="AD81" s="133">
        <f>VLOOKUP($Q81,'Written Exam Marks'!$H:$Q,10,FALSE)</f>
        <v>13</v>
      </c>
      <c r="AE81" s="133">
        <f>VLOOKUP($Q81,'Written Exam Marks'!$H:$Q,9,FALSE)</f>
        <v>40</v>
      </c>
      <c r="AF81" s="13" t="str">
        <f t="shared" si="76"/>
        <v>Present</v>
      </c>
      <c r="AG81" s="13" t="str">
        <f t="shared" si="77"/>
        <v>P-S2_Onsite</v>
      </c>
      <c r="AH81" s="29">
        <v>13</v>
      </c>
      <c r="AI81" s="29">
        <v>10.5</v>
      </c>
      <c r="AJ81" s="29" t="s">
        <v>5</v>
      </c>
      <c r="AK81" s="29">
        <v>7</v>
      </c>
      <c r="AL81" s="29">
        <v>10</v>
      </c>
      <c r="AM81" s="29">
        <v>40.5</v>
      </c>
      <c r="AN81" s="131">
        <v>60</v>
      </c>
      <c r="AO81" s="36" t="s">
        <v>7179</v>
      </c>
      <c r="AP81" s="116" t="s">
        <v>1050</v>
      </c>
      <c r="AQ81" s="116" t="str">
        <f t="shared" si="61"/>
        <v>2025EB1100078-BDSDF108</v>
      </c>
      <c r="AR81" s="25" t="str">
        <f t="shared" si="78"/>
        <v>1 missed</v>
      </c>
      <c r="AS81" s="25" t="str">
        <f t="shared" si="79"/>
        <v>0 missed</v>
      </c>
      <c r="AT81" s="25">
        <f t="shared" si="80"/>
        <v>2</v>
      </c>
      <c r="AU81" s="25">
        <f t="shared" si="81"/>
        <v>2</v>
      </c>
      <c r="AV81" s="10">
        <f t="shared" si="82"/>
        <v>0.66666666666666663</v>
      </c>
      <c r="AW81" s="10">
        <f t="shared" si="83"/>
        <v>1</v>
      </c>
      <c r="AX81" s="25" t="str">
        <f t="shared" si="84"/>
        <v>1 missed</v>
      </c>
      <c r="AY81" s="25">
        <f t="shared" si="85"/>
        <v>4</v>
      </c>
      <c r="AZ81" s="10">
        <f t="shared" si="86"/>
        <v>0.8</v>
      </c>
      <c r="BA81" s="10" t="str">
        <f t="shared" si="87"/>
        <v>Q-2 A-2 || Q Total-3, A Total-2</v>
      </c>
      <c r="BB81" s="10" t="str" cm="1">
        <f t="array" ref="BB81">IFERROR(INDEX('Attendance-Slot-1'!$Q$2:$Q$1112,MATCH(1,('Attendance-Slot-1'!$A$2:$A$1112=$C81)*('Attendance-Slot-1'!$G$2:$G$1112=BB$2),0)),"No Data")</f>
        <v>No Data</v>
      </c>
      <c r="BC81" s="10" t="str" cm="1">
        <f t="array" ref="BC81">IFERROR(INDEX('Attendance-Slot-2'!$Q$2:$Q$2595,MATCH(1,('Attendance-Slot-2'!$A$2:$A$2595=$C81)*('Attendance-Slot-2'!$G$2:$G$2595=BB$2),0)),"No Data")</f>
        <v>P-S2_Onsite</v>
      </c>
      <c r="BD81" s="136">
        <f>VLOOKUP($AQ81,'Written Exam Marks'!$H:$Q,10,FALSE)</f>
        <v>12.25</v>
      </c>
      <c r="BE81" s="136">
        <f>VLOOKUP($AQ81,'Written Exam Marks'!$H:$Q,9,FALSE)</f>
        <v>40</v>
      </c>
      <c r="BF81" s="10" t="str">
        <f t="shared" si="88"/>
        <v>Present</v>
      </c>
      <c r="BG81" s="10" t="str">
        <f t="shared" si="89"/>
        <v>P-S2_Onsite</v>
      </c>
      <c r="BH81" s="129">
        <v>10</v>
      </c>
      <c r="BI81" s="129">
        <v>13.5</v>
      </c>
      <c r="BJ81" s="129">
        <v>15</v>
      </c>
      <c r="BK81" s="129">
        <v>19.5</v>
      </c>
      <c r="BL81" s="144">
        <v>58</v>
      </c>
      <c r="BM81" s="24">
        <v>60</v>
      </c>
      <c r="BN81" s="24" t="s">
        <v>1004</v>
      </c>
      <c r="BO81" s="118" t="s">
        <v>1063</v>
      </c>
      <c r="BP81" s="118" t="str">
        <f t="shared" si="62"/>
        <v>2025EB1100078-BDSDF114</v>
      </c>
      <c r="BQ81" s="24" t="str">
        <f t="shared" si="90"/>
        <v>0 missed</v>
      </c>
      <c r="BR81" s="24" t="str">
        <f t="shared" si="91"/>
        <v>0 missed</v>
      </c>
      <c r="BS81" s="24">
        <f t="shared" si="92"/>
        <v>3</v>
      </c>
      <c r="BT81" s="24">
        <f t="shared" si="93"/>
        <v>1</v>
      </c>
      <c r="BU81" s="14">
        <f t="shared" si="94"/>
        <v>1</v>
      </c>
      <c r="BV81" s="14">
        <f t="shared" si="95"/>
        <v>1</v>
      </c>
      <c r="BW81" s="24" t="str">
        <f t="shared" si="96"/>
        <v>0 missed</v>
      </c>
      <c r="BX81" s="24">
        <f t="shared" si="97"/>
        <v>4</v>
      </c>
      <c r="BY81" s="14">
        <f t="shared" si="98"/>
        <v>1</v>
      </c>
      <c r="BZ81" s="14" t="str">
        <f t="shared" si="99"/>
        <v>Q-3 A-1 || Q Total-3, A Total-1</v>
      </c>
      <c r="CA81" s="14" t="str" cm="1">
        <f t="array" ref="CA81">IFERROR(INDEX('Attendance-Slot-1'!$Q$2:$Q$1112,MATCH(1,('Attendance-Slot-1'!$A$2:$A$1112=$C81)*('Attendance-Slot-1'!$G$2:$G$1112=CA$2),0)),"No Data")</f>
        <v>No Data</v>
      </c>
      <c r="CB81" s="14" t="str" cm="1">
        <f t="array" ref="CB81">IFERROR(INDEX('Attendance-Slot-2'!$Q$2:$Q$2595,MATCH(1,('Attendance-Slot-2'!$A$2:$A$2595=$C81)*('Attendance-Slot-2'!$G$2:$G$2595=CA$2),0)),"No Data")</f>
        <v>P-S2_Onsite</v>
      </c>
      <c r="CC81" s="138">
        <f>VLOOKUP($BP81,'Written Exam Marks'!$H:$Q,10,FALSE)</f>
        <v>11.5</v>
      </c>
      <c r="CD81" s="138">
        <f>VLOOKUP($BP81,'Written Exam Marks'!$H:$Q,9,FALSE)</f>
        <v>40</v>
      </c>
      <c r="CE81" s="14" t="str">
        <f t="shared" si="100"/>
        <v>Present</v>
      </c>
      <c r="CF81" s="14" t="str">
        <f t="shared" si="101"/>
        <v>P-S2_Onsite</v>
      </c>
      <c r="CG81" s="130">
        <v>5</v>
      </c>
      <c r="CH81" s="130">
        <v>4.5</v>
      </c>
      <c r="CI81" s="130">
        <v>7.5</v>
      </c>
      <c r="CJ81" s="130">
        <v>8</v>
      </c>
      <c r="CK81" s="130" t="s">
        <v>5</v>
      </c>
      <c r="CL81" s="130" t="s">
        <v>5</v>
      </c>
      <c r="CM81" s="145">
        <v>25</v>
      </c>
      <c r="CN81" s="130">
        <v>50</v>
      </c>
      <c r="CO81" s="27" t="s">
        <v>1005</v>
      </c>
      <c r="CP81" s="119" t="s">
        <v>1044</v>
      </c>
      <c r="CQ81" s="119" t="str">
        <f t="shared" si="63"/>
        <v>2025EB1100078-BDSDF112</v>
      </c>
      <c r="CR81" s="27" t="str">
        <f t="shared" si="102"/>
        <v>0 missed</v>
      </c>
      <c r="CS81" s="27" t="str">
        <f t="shared" si="103"/>
        <v>0 missed</v>
      </c>
      <c r="CT81" s="27">
        <f t="shared" si="104"/>
        <v>2</v>
      </c>
      <c r="CU81" s="27">
        <f t="shared" si="105"/>
        <v>2</v>
      </c>
      <c r="CV81" s="15">
        <f t="shared" si="106"/>
        <v>1</v>
      </c>
      <c r="CW81" s="15">
        <f t="shared" si="107"/>
        <v>1</v>
      </c>
      <c r="CX81" s="27" t="str">
        <f t="shared" si="108"/>
        <v>0 missed</v>
      </c>
      <c r="CY81" s="27">
        <f t="shared" si="109"/>
        <v>4</v>
      </c>
      <c r="CZ81" s="15">
        <f t="shared" si="110"/>
        <v>1</v>
      </c>
      <c r="DA81" s="15" t="str">
        <f t="shared" si="111"/>
        <v>Q-2 A-2 || Q Total-2, A Total-2</v>
      </c>
      <c r="DB81" s="15" t="str" cm="1">
        <f t="array" ref="DB81">IFERROR(INDEX('Attendance-Slot-1'!$Q$2:$Q$1112,MATCH(1,('Attendance-Slot-1'!$A$2:$A$1112=$C81)*('Attendance-Slot-1'!$G$2:$G$1112=DB$2),0)),"No Data")</f>
        <v>No Data</v>
      </c>
      <c r="DC81" s="15" t="str" cm="1">
        <f t="array" ref="DC81">IFERROR(INDEX('Attendance-Slot-2'!$Q$2:$Q$2595,MATCH(1,('Attendance-Slot-2'!$A$2:$A$2595=$C81)*('Attendance-Slot-2'!$G$2:$G$2595=DB$2),0)),"No Data")</f>
        <v>P-S2_Onsite</v>
      </c>
      <c r="DD81" s="139">
        <f>VLOOKUP($CQ81,'Written Exam Marks'!$H:$Q,10,FALSE)</f>
        <v>30</v>
      </c>
      <c r="DE81" s="139">
        <f>VLOOKUP($CQ81,'Written Exam Marks'!$H:$Q,9,FALSE)</f>
        <v>50</v>
      </c>
      <c r="DF81" s="15" t="str">
        <f t="shared" si="112"/>
        <v>Present</v>
      </c>
      <c r="DG81" s="15" t="str">
        <f t="shared" si="113"/>
        <v>P-S2_Onsite</v>
      </c>
      <c r="DH81" s="139">
        <v>90</v>
      </c>
      <c r="DI81" s="139">
        <v>90</v>
      </c>
      <c r="DJ81" s="139">
        <v>100</v>
      </c>
      <c r="DK81" s="3" t="str">
        <f t="shared" si="64"/>
        <v>P-0, A-0, No Data-4</v>
      </c>
      <c r="DL81" s="3" t="str">
        <f t="shared" si="65"/>
        <v>P-4, A-0, No Data-0</v>
      </c>
      <c r="DM81" s="1" t="str">
        <f t="shared" si="114"/>
        <v>P-S2_Onsite</v>
      </c>
      <c r="DN81" s="1" t="str">
        <f t="shared" si="115"/>
        <v>P-S2_Onsite</v>
      </c>
      <c r="DO81" s="1" t="str">
        <f t="shared" si="116"/>
        <v>P-S2_Onsite</v>
      </c>
      <c r="DP81" s="1" t="str">
        <f t="shared" si="117"/>
        <v>P-S2_Onsite</v>
      </c>
      <c r="DQ81" s="1" t="str">
        <f t="shared" si="118"/>
        <v>P-4, A-0, No Data-0</v>
      </c>
      <c r="DR81" s="39">
        <f t="shared" si="119"/>
        <v>0</v>
      </c>
      <c r="DS81" s="34" t="s">
        <v>7217</v>
      </c>
      <c r="DT81" s="39" t="s">
        <v>7363</v>
      </c>
      <c r="DU81" s="30" t="s">
        <v>237</v>
      </c>
      <c r="DV81" s="30"/>
    </row>
    <row r="82" spans="1:126" x14ac:dyDescent="0.25">
      <c r="A82" s="1">
        <v>79</v>
      </c>
      <c r="B82" s="1" t="s">
        <v>1000</v>
      </c>
      <c r="C82" s="1" t="s">
        <v>240</v>
      </c>
      <c r="D82" s="1" t="s">
        <v>241</v>
      </c>
      <c r="E82" s="1" t="s">
        <v>242</v>
      </c>
      <c r="F82" s="1" t="s">
        <v>7202</v>
      </c>
      <c r="G82" s="1" t="s">
        <v>1219</v>
      </c>
      <c r="H82" s="143">
        <v>8</v>
      </c>
      <c r="I82" s="143">
        <v>6.4</v>
      </c>
      <c r="J82" s="143">
        <v>6.4</v>
      </c>
      <c r="K82" s="143">
        <v>8</v>
      </c>
      <c r="L82" s="132" t="s">
        <v>5</v>
      </c>
      <c r="M82" s="132">
        <v>28.8</v>
      </c>
      <c r="N82" s="26">
        <v>60</v>
      </c>
      <c r="O82" s="26" t="s">
        <v>997</v>
      </c>
      <c r="P82" s="120" t="s">
        <v>1034</v>
      </c>
      <c r="Q82" s="13" t="str">
        <f t="shared" si="66"/>
        <v>2025EB1100079-BDSDF113</v>
      </c>
      <c r="R82" s="26" t="str">
        <f t="shared" si="67"/>
        <v>0 missed</v>
      </c>
      <c r="S82" s="26" t="str">
        <f t="shared" si="60"/>
        <v>1 missed</v>
      </c>
      <c r="T82" s="26">
        <f t="shared" si="68"/>
        <v>4</v>
      </c>
      <c r="U82" s="26">
        <f t="shared" si="69"/>
        <v>0</v>
      </c>
      <c r="V82" s="13">
        <f t="shared" si="70"/>
        <v>1</v>
      </c>
      <c r="W82" s="13">
        <f t="shared" si="71"/>
        <v>0</v>
      </c>
      <c r="X82" s="26" t="str">
        <f t="shared" si="72"/>
        <v>1 missed</v>
      </c>
      <c r="Y82" s="26">
        <f t="shared" si="73"/>
        <v>4</v>
      </c>
      <c r="Z82" s="13">
        <f t="shared" si="74"/>
        <v>0.8</v>
      </c>
      <c r="AA82" s="15" t="str">
        <f t="shared" si="75"/>
        <v>Q-4 A-0 || Q Total-4, A Total-1</v>
      </c>
      <c r="AB82" s="13" t="str" cm="1">
        <f t="array" ref="AB82">IFERROR(INDEX('Attendance-Slot-1'!$Q$2:$Q$1112,MATCH(1,('Attendance-Slot-1'!$A$2:$A$1112=$C82)*('Attendance-Slot-1'!$G$2:$G$1112=AB$2),0)),"No Data")</f>
        <v>P-S1_Online</v>
      </c>
      <c r="AC82" s="13" t="str" cm="1">
        <f t="array" ref="AC82">IFERROR(INDEX('Attendance-Slot-2'!$Q$2:$Q$2595,MATCH(1,('Attendance-Slot-2'!$A$2:$A$2595=$C82)*('Attendance-Slot-2'!$G$2:$G$2595=AB$2),0)),"No Data")</f>
        <v>No Data</v>
      </c>
      <c r="AD82" s="133">
        <f>VLOOKUP($Q82,'Written Exam Marks'!$H:$Q,10,FALSE)</f>
        <v>21</v>
      </c>
      <c r="AE82" s="133">
        <f>VLOOKUP($Q82,'Written Exam Marks'!$H:$Q,9,FALSE)</f>
        <v>40</v>
      </c>
      <c r="AF82" s="13" t="str">
        <f t="shared" si="76"/>
        <v>Present</v>
      </c>
      <c r="AG82" s="13" t="str">
        <f t="shared" si="77"/>
        <v>P-S1_Online</v>
      </c>
      <c r="AH82" s="29">
        <v>10.5</v>
      </c>
      <c r="AI82" s="29" t="s">
        <v>5</v>
      </c>
      <c r="AJ82" s="29">
        <v>9.3333333330000006</v>
      </c>
      <c r="AK82" s="29">
        <v>8</v>
      </c>
      <c r="AL82" s="29">
        <v>9</v>
      </c>
      <c r="AM82" s="29">
        <v>36.833333332999999</v>
      </c>
      <c r="AN82" s="131">
        <v>60</v>
      </c>
      <c r="AO82" s="36" t="s">
        <v>7179</v>
      </c>
      <c r="AP82" s="116" t="s">
        <v>1050</v>
      </c>
      <c r="AQ82" s="116" t="str">
        <f t="shared" si="61"/>
        <v>2025EB1100079-BDSDF108</v>
      </c>
      <c r="AR82" s="25" t="str">
        <f t="shared" si="78"/>
        <v>0 missed</v>
      </c>
      <c r="AS82" s="25" t="str">
        <f t="shared" si="79"/>
        <v>1 missed</v>
      </c>
      <c r="AT82" s="25">
        <f t="shared" si="80"/>
        <v>3</v>
      </c>
      <c r="AU82" s="25">
        <f t="shared" si="81"/>
        <v>1</v>
      </c>
      <c r="AV82" s="10">
        <f t="shared" si="82"/>
        <v>1</v>
      </c>
      <c r="AW82" s="10">
        <f t="shared" si="83"/>
        <v>0.5</v>
      </c>
      <c r="AX82" s="25" t="str">
        <f t="shared" si="84"/>
        <v>1 missed</v>
      </c>
      <c r="AY82" s="25">
        <f t="shared" si="85"/>
        <v>4</v>
      </c>
      <c r="AZ82" s="10">
        <f t="shared" si="86"/>
        <v>0.8</v>
      </c>
      <c r="BA82" s="10" t="str">
        <f t="shared" si="87"/>
        <v>Q-3 A-1 || Q Total-3, A Total-2</v>
      </c>
      <c r="BB82" s="10" t="str" cm="1">
        <f t="array" ref="BB82">IFERROR(INDEX('Attendance-Slot-1'!$Q$2:$Q$1112,MATCH(1,('Attendance-Slot-1'!$A$2:$A$1112=$C82)*('Attendance-Slot-1'!$G$2:$G$1112=BB$2),0)),"No Data")</f>
        <v>P-S1_Online</v>
      </c>
      <c r="BC82" s="10" t="str" cm="1">
        <f t="array" ref="BC82">IFERROR(INDEX('Attendance-Slot-2'!$Q$2:$Q$2595,MATCH(1,('Attendance-Slot-2'!$A$2:$A$2595=$C82)*('Attendance-Slot-2'!$G$2:$G$2595=BB$2),0)),"No Data")</f>
        <v>No Data</v>
      </c>
      <c r="BD82" s="136">
        <f>VLOOKUP($AQ82,'Written Exam Marks'!$H:$Q,10,FALSE)</f>
        <v>19.5</v>
      </c>
      <c r="BE82" s="136">
        <f>VLOOKUP($AQ82,'Written Exam Marks'!$H:$Q,9,FALSE)</f>
        <v>40</v>
      </c>
      <c r="BF82" s="10" t="str">
        <f t="shared" si="88"/>
        <v>Present</v>
      </c>
      <c r="BG82" s="10" t="str">
        <f t="shared" si="89"/>
        <v>P-S1_Online</v>
      </c>
      <c r="BH82" s="129">
        <v>10</v>
      </c>
      <c r="BI82" s="129">
        <v>15</v>
      </c>
      <c r="BJ82" s="129">
        <v>15</v>
      </c>
      <c r="BK82" s="129">
        <v>16.5</v>
      </c>
      <c r="BL82" s="144">
        <v>56.5</v>
      </c>
      <c r="BM82" s="24">
        <v>60</v>
      </c>
      <c r="BN82" s="24" t="s">
        <v>1004</v>
      </c>
      <c r="BO82" s="118" t="s">
        <v>1063</v>
      </c>
      <c r="BP82" s="118" t="str">
        <f t="shared" si="62"/>
        <v>2025EB1100079-BDSDF114</v>
      </c>
      <c r="BQ82" s="24" t="str">
        <f t="shared" si="90"/>
        <v>0 missed</v>
      </c>
      <c r="BR82" s="24" t="str">
        <f t="shared" si="91"/>
        <v>0 missed</v>
      </c>
      <c r="BS82" s="24">
        <f t="shared" si="92"/>
        <v>3</v>
      </c>
      <c r="BT82" s="24">
        <f t="shared" si="93"/>
        <v>1</v>
      </c>
      <c r="BU82" s="14">
        <f t="shared" si="94"/>
        <v>1</v>
      </c>
      <c r="BV82" s="14">
        <f t="shared" si="95"/>
        <v>1</v>
      </c>
      <c r="BW82" s="24" t="str">
        <f t="shared" si="96"/>
        <v>0 missed</v>
      </c>
      <c r="BX82" s="24">
        <f t="shared" si="97"/>
        <v>4</v>
      </c>
      <c r="BY82" s="14">
        <f t="shared" si="98"/>
        <v>1</v>
      </c>
      <c r="BZ82" s="14" t="str">
        <f t="shared" si="99"/>
        <v>Q-3 A-1 || Q Total-3, A Total-1</v>
      </c>
      <c r="CA82" s="14" t="str" cm="1">
        <f t="array" ref="CA82">IFERROR(INDEX('Attendance-Slot-1'!$Q$2:$Q$1112,MATCH(1,('Attendance-Slot-1'!$A$2:$A$1112=$C82)*('Attendance-Slot-1'!$G$2:$G$1112=CA$2),0)),"No Data")</f>
        <v>P-S1_Online</v>
      </c>
      <c r="CB82" s="14" t="str" cm="1">
        <f t="array" ref="CB82">IFERROR(INDEX('Attendance-Slot-2'!$Q$2:$Q$2595,MATCH(1,('Attendance-Slot-2'!$A$2:$A$2595=$C82)*('Attendance-Slot-2'!$G$2:$G$2595=CA$2),0)),"No Data")</f>
        <v>No Data</v>
      </c>
      <c r="CC82" s="138">
        <f>VLOOKUP($BP82,'Written Exam Marks'!$H:$Q,10,FALSE)</f>
        <v>5.5</v>
      </c>
      <c r="CD82" s="138">
        <f>VLOOKUP($BP82,'Written Exam Marks'!$H:$Q,9,FALSE)</f>
        <v>40</v>
      </c>
      <c r="CE82" s="14" t="str">
        <f t="shared" si="100"/>
        <v>Present</v>
      </c>
      <c r="CF82" s="14" t="str">
        <f t="shared" si="101"/>
        <v>P-S1_Online</v>
      </c>
      <c r="CG82" s="130">
        <v>4.5</v>
      </c>
      <c r="CH82" s="130">
        <v>4.5</v>
      </c>
      <c r="CI82" s="130">
        <v>7.5</v>
      </c>
      <c r="CJ82" s="130">
        <v>8</v>
      </c>
      <c r="CK82" s="130">
        <v>10</v>
      </c>
      <c r="CL82" s="130">
        <v>10</v>
      </c>
      <c r="CM82" s="145">
        <v>44.5</v>
      </c>
      <c r="CN82" s="130">
        <v>50</v>
      </c>
      <c r="CO82" s="27" t="s">
        <v>1005</v>
      </c>
      <c r="CP82" s="119" t="s">
        <v>1044</v>
      </c>
      <c r="CQ82" s="119" t="str">
        <f t="shared" si="63"/>
        <v>2025EB1100079-BDSDF112</v>
      </c>
      <c r="CR82" s="27" t="str">
        <f t="shared" si="102"/>
        <v>0 missed</v>
      </c>
      <c r="CS82" s="27" t="str">
        <f t="shared" si="103"/>
        <v>0 missed</v>
      </c>
      <c r="CT82" s="27">
        <f t="shared" si="104"/>
        <v>2</v>
      </c>
      <c r="CU82" s="27">
        <f t="shared" si="105"/>
        <v>2</v>
      </c>
      <c r="CV82" s="15">
        <f t="shared" si="106"/>
        <v>1</v>
      </c>
      <c r="CW82" s="15">
        <f t="shared" si="107"/>
        <v>1</v>
      </c>
      <c r="CX82" s="27" t="str">
        <f t="shared" si="108"/>
        <v>0 missed</v>
      </c>
      <c r="CY82" s="27">
        <f t="shared" si="109"/>
        <v>4</v>
      </c>
      <c r="CZ82" s="15">
        <f t="shared" si="110"/>
        <v>1</v>
      </c>
      <c r="DA82" s="15" t="str">
        <f t="shared" si="111"/>
        <v>Q-2 A-2 || Q Total-2, A Total-2</v>
      </c>
      <c r="DB82" s="15" t="str" cm="1">
        <f t="array" ref="DB82">IFERROR(INDEX('Attendance-Slot-1'!$Q$2:$Q$1112,MATCH(1,('Attendance-Slot-1'!$A$2:$A$1112=$C82)*('Attendance-Slot-1'!$G$2:$G$1112=DB$2),0)),"No Data")</f>
        <v>P-S1_Online</v>
      </c>
      <c r="DC82" s="15" t="str" cm="1">
        <f t="array" ref="DC82">IFERROR(INDEX('Attendance-Slot-2'!$Q$2:$Q$2595,MATCH(1,('Attendance-Slot-2'!$A$2:$A$2595=$C82)*('Attendance-Slot-2'!$G$2:$G$2595=DB$2),0)),"No Data")</f>
        <v>No Data</v>
      </c>
      <c r="DD82" s="139">
        <f>VLOOKUP($CQ82,'Written Exam Marks'!$H:$Q,10,FALSE)</f>
        <v>25.5</v>
      </c>
      <c r="DE82" s="139">
        <f>VLOOKUP($CQ82,'Written Exam Marks'!$H:$Q,9,FALSE)</f>
        <v>50</v>
      </c>
      <c r="DF82" s="15" t="str">
        <f t="shared" si="112"/>
        <v>Present</v>
      </c>
      <c r="DG82" s="15" t="str">
        <f t="shared" si="113"/>
        <v>P-S1_Online</v>
      </c>
      <c r="DH82" s="139">
        <v>90</v>
      </c>
      <c r="DI82" s="139">
        <v>90</v>
      </c>
      <c r="DJ82" s="139">
        <v>100</v>
      </c>
      <c r="DK82" s="3" t="str">
        <f t="shared" si="64"/>
        <v>P-4, A-0, No Data-0</v>
      </c>
      <c r="DL82" s="3" t="str">
        <f t="shared" si="65"/>
        <v>P-0, A-0, No Data-4</v>
      </c>
      <c r="DM82" s="1" t="str">
        <f t="shared" si="114"/>
        <v>P-S1_Online</v>
      </c>
      <c r="DN82" s="1" t="str">
        <f t="shared" si="115"/>
        <v>P-S1_Online</v>
      </c>
      <c r="DO82" s="1" t="str">
        <f t="shared" si="116"/>
        <v>P-S1_Online</v>
      </c>
      <c r="DP82" s="1" t="str">
        <f t="shared" si="117"/>
        <v>P-S1_Online</v>
      </c>
      <c r="DQ82" s="1" t="str">
        <f t="shared" si="118"/>
        <v>P-4, A-0, No Data-0</v>
      </c>
      <c r="DR82" s="39">
        <f t="shared" si="119"/>
        <v>0</v>
      </c>
      <c r="DS82" s="34" t="s">
        <v>7217</v>
      </c>
      <c r="DT82" s="39" t="s">
        <v>7363</v>
      </c>
      <c r="DU82" s="30" t="s">
        <v>240</v>
      </c>
      <c r="DV82" s="30"/>
    </row>
    <row r="83" spans="1:126" x14ac:dyDescent="0.25">
      <c r="A83" s="1">
        <v>80</v>
      </c>
      <c r="B83" s="1" t="s">
        <v>1000</v>
      </c>
      <c r="C83" s="1" t="s">
        <v>243</v>
      </c>
      <c r="D83" s="1" t="s">
        <v>244</v>
      </c>
      <c r="E83" s="1" t="s">
        <v>245</v>
      </c>
      <c r="F83" s="1" t="s">
        <v>7202</v>
      </c>
      <c r="G83" s="1" t="s">
        <v>7207</v>
      </c>
      <c r="H83" s="143" t="s">
        <v>5</v>
      </c>
      <c r="I83" s="143" t="s">
        <v>5</v>
      </c>
      <c r="J83" s="143" t="s">
        <v>5</v>
      </c>
      <c r="K83" s="143" t="s">
        <v>5</v>
      </c>
      <c r="L83" s="132" t="s">
        <v>5</v>
      </c>
      <c r="M83" s="132">
        <v>1.6</v>
      </c>
      <c r="N83" s="26">
        <v>60</v>
      </c>
      <c r="O83" s="26" t="s">
        <v>997</v>
      </c>
      <c r="P83" s="120" t="s">
        <v>1034</v>
      </c>
      <c r="Q83" s="13" t="str">
        <f t="shared" si="66"/>
        <v>2025EB1100080-BDSDF113</v>
      </c>
      <c r="R83" s="26" t="str">
        <f t="shared" si="67"/>
        <v>4 missed</v>
      </c>
      <c r="S83" s="26" t="str">
        <f t="shared" si="60"/>
        <v>1 missed</v>
      </c>
      <c r="T83" s="26">
        <f t="shared" si="68"/>
        <v>0</v>
      </c>
      <c r="U83" s="26">
        <f t="shared" si="69"/>
        <v>0</v>
      </c>
      <c r="V83" s="13">
        <f t="shared" si="70"/>
        <v>0</v>
      </c>
      <c r="W83" s="13">
        <f t="shared" si="71"/>
        <v>0</v>
      </c>
      <c r="X83" s="26" t="str">
        <f t="shared" si="72"/>
        <v>5 missed</v>
      </c>
      <c r="Y83" s="26">
        <f t="shared" si="73"/>
        <v>0</v>
      </c>
      <c r="Z83" s="13">
        <f t="shared" si="74"/>
        <v>0</v>
      </c>
      <c r="AA83" s="15" t="str">
        <f t="shared" si="75"/>
        <v>Q-0 A-0 || Q Total-4, A Total-1</v>
      </c>
      <c r="AB83" s="13" t="str" cm="1">
        <f t="array" ref="AB83">IFERROR(INDEX('Attendance-Slot-1'!$Q$2:$Q$1112,MATCH(1,('Attendance-Slot-1'!$A$2:$A$1112=$C83)*('Attendance-Slot-1'!$G$2:$G$1112=AB$2),0)),"No Data")</f>
        <v>No Data</v>
      </c>
      <c r="AC83" s="13" t="str" cm="1">
        <f t="array" ref="AC83">IFERROR(INDEX('Attendance-Slot-2'!$Q$2:$Q$2595,MATCH(1,('Attendance-Slot-2'!$A$2:$A$2595=$C83)*('Attendance-Slot-2'!$G$2:$G$2595=AB$2),0)),"No Data")</f>
        <v>No Data</v>
      </c>
      <c r="AD83" s="133" t="e">
        <f>VLOOKUP($Q83,'Written Exam Marks'!$H:$Q,10,FALSE)</f>
        <v>#N/A</v>
      </c>
      <c r="AE83" s="133" t="e">
        <f>VLOOKUP($Q83,'Written Exam Marks'!$H:$Q,9,FALSE)</f>
        <v>#N/A</v>
      </c>
      <c r="AF83" s="13" t="str">
        <f t="shared" si="76"/>
        <v>No Data</v>
      </c>
      <c r="AG83" s="13" t="str">
        <f t="shared" si="77"/>
        <v>No Data</v>
      </c>
      <c r="AH83" s="29" t="s">
        <v>5</v>
      </c>
      <c r="AI83" s="29" t="s">
        <v>5</v>
      </c>
      <c r="AJ83" s="29" t="s">
        <v>5</v>
      </c>
      <c r="AK83" s="29" t="s">
        <v>5</v>
      </c>
      <c r="AL83" s="29" t="s">
        <v>5</v>
      </c>
      <c r="AM83" s="29">
        <v>0</v>
      </c>
      <c r="AN83" s="131">
        <v>60</v>
      </c>
      <c r="AO83" s="36" t="s">
        <v>7179</v>
      </c>
      <c r="AP83" s="116" t="s">
        <v>1050</v>
      </c>
      <c r="AQ83" s="116" t="str">
        <f t="shared" si="61"/>
        <v>2025EB1100080-BDSDF108</v>
      </c>
      <c r="AR83" s="25" t="str">
        <f t="shared" si="78"/>
        <v>3 missed</v>
      </c>
      <c r="AS83" s="25" t="str">
        <f t="shared" si="79"/>
        <v>2 missed</v>
      </c>
      <c r="AT83" s="25">
        <f t="shared" si="80"/>
        <v>0</v>
      </c>
      <c r="AU83" s="25">
        <f t="shared" si="81"/>
        <v>0</v>
      </c>
      <c r="AV83" s="10">
        <f t="shared" si="82"/>
        <v>0</v>
      </c>
      <c r="AW83" s="10">
        <f t="shared" si="83"/>
        <v>0</v>
      </c>
      <c r="AX83" s="25" t="str">
        <f t="shared" si="84"/>
        <v>5 missed</v>
      </c>
      <c r="AY83" s="25">
        <f t="shared" si="85"/>
        <v>0</v>
      </c>
      <c r="AZ83" s="10">
        <f t="shared" si="86"/>
        <v>0</v>
      </c>
      <c r="BA83" s="10" t="str">
        <f t="shared" si="87"/>
        <v>Q-0 A-0 || Q Total-3, A Total-2</v>
      </c>
      <c r="BB83" s="10" t="str" cm="1">
        <f t="array" ref="BB83">IFERROR(INDEX('Attendance-Slot-1'!$Q$2:$Q$1112,MATCH(1,('Attendance-Slot-1'!$A$2:$A$1112=$C83)*('Attendance-Slot-1'!$G$2:$G$1112=BB$2),0)),"No Data")</f>
        <v>No Data</v>
      </c>
      <c r="BC83" s="10" t="str" cm="1">
        <f t="array" ref="BC83">IFERROR(INDEX('Attendance-Slot-2'!$Q$2:$Q$2595,MATCH(1,('Attendance-Slot-2'!$A$2:$A$2595=$C83)*('Attendance-Slot-2'!$G$2:$G$2595=BB$2),0)),"No Data")</f>
        <v>No Data</v>
      </c>
      <c r="BD83" s="136" t="e">
        <f>VLOOKUP($AQ83,'Written Exam Marks'!$H:$Q,10,FALSE)</f>
        <v>#N/A</v>
      </c>
      <c r="BE83" s="136" t="e">
        <f>VLOOKUP($AQ83,'Written Exam Marks'!$H:$Q,9,FALSE)</f>
        <v>#N/A</v>
      </c>
      <c r="BF83" s="10" t="str">
        <f t="shared" si="88"/>
        <v>No Data</v>
      </c>
      <c r="BG83" s="10" t="str">
        <f t="shared" si="89"/>
        <v>No Data</v>
      </c>
      <c r="BH83" s="129" t="s">
        <v>5</v>
      </c>
      <c r="BI83" s="129" t="s">
        <v>5</v>
      </c>
      <c r="BJ83" s="129" t="s">
        <v>5</v>
      </c>
      <c r="BK83" s="129" t="s">
        <v>5</v>
      </c>
      <c r="BL83" s="144">
        <v>0</v>
      </c>
      <c r="BM83" s="24">
        <v>60</v>
      </c>
      <c r="BN83" s="24" t="s">
        <v>1004</v>
      </c>
      <c r="BO83" s="118" t="s">
        <v>1063</v>
      </c>
      <c r="BP83" s="118" t="str">
        <f t="shared" si="62"/>
        <v>2025EB1100080-BDSDF114</v>
      </c>
      <c r="BQ83" s="24" t="str">
        <f t="shared" si="90"/>
        <v>3 missed</v>
      </c>
      <c r="BR83" s="24" t="str">
        <f t="shared" si="91"/>
        <v>1 missed</v>
      </c>
      <c r="BS83" s="24">
        <f t="shared" si="92"/>
        <v>0</v>
      </c>
      <c r="BT83" s="24">
        <f t="shared" si="93"/>
        <v>0</v>
      </c>
      <c r="BU83" s="14">
        <f t="shared" si="94"/>
        <v>0</v>
      </c>
      <c r="BV83" s="14">
        <f t="shared" si="95"/>
        <v>0</v>
      </c>
      <c r="BW83" s="24" t="str">
        <f t="shared" si="96"/>
        <v>4 missed</v>
      </c>
      <c r="BX83" s="24">
        <f t="shared" si="97"/>
        <v>0</v>
      </c>
      <c r="BY83" s="14">
        <f t="shared" si="98"/>
        <v>0</v>
      </c>
      <c r="BZ83" s="14" t="str">
        <f t="shared" si="99"/>
        <v>Q-0 A-0 || Q Total-3, A Total-1</v>
      </c>
      <c r="CA83" s="14" t="str" cm="1">
        <f t="array" ref="CA83">IFERROR(INDEX('Attendance-Slot-1'!$Q$2:$Q$1112,MATCH(1,('Attendance-Slot-1'!$A$2:$A$1112=$C83)*('Attendance-Slot-1'!$G$2:$G$1112=CA$2),0)),"No Data")</f>
        <v>No Data</v>
      </c>
      <c r="CB83" s="14" t="str" cm="1">
        <f t="array" ref="CB83">IFERROR(INDEX('Attendance-Slot-2'!$Q$2:$Q$2595,MATCH(1,('Attendance-Slot-2'!$A$2:$A$2595=$C83)*('Attendance-Slot-2'!$G$2:$G$2595=CA$2),0)),"No Data")</f>
        <v>No Data</v>
      </c>
      <c r="CC83" s="138" t="e">
        <f>VLOOKUP($BP83,'Written Exam Marks'!$H:$Q,10,FALSE)</f>
        <v>#N/A</v>
      </c>
      <c r="CD83" s="138" t="e">
        <f>VLOOKUP($BP83,'Written Exam Marks'!$H:$Q,9,FALSE)</f>
        <v>#N/A</v>
      </c>
      <c r="CE83" s="14" t="str">
        <f t="shared" si="100"/>
        <v>No Data</v>
      </c>
      <c r="CF83" s="14" t="str">
        <f t="shared" si="101"/>
        <v>No Data</v>
      </c>
      <c r="CG83" s="130" t="s">
        <v>5</v>
      </c>
      <c r="CH83" s="130" t="s">
        <v>5</v>
      </c>
      <c r="CI83" s="130" t="s">
        <v>5</v>
      </c>
      <c r="CJ83" s="130" t="s">
        <v>5</v>
      </c>
      <c r="CK83" s="130" t="s">
        <v>5</v>
      </c>
      <c r="CL83" s="130" t="s">
        <v>5</v>
      </c>
      <c r="CM83" s="145">
        <v>0</v>
      </c>
      <c r="CN83" s="130">
        <v>50</v>
      </c>
      <c r="CO83" s="27" t="s">
        <v>1005</v>
      </c>
      <c r="CP83" s="119" t="s">
        <v>1044</v>
      </c>
      <c r="CQ83" s="119" t="str">
        <f t="shared" si="63"/>
        <v>2025EB1100080-BDSDF112</v>
      </c>
      <c r="CR83" s="27" t="str">
        <f t="shared" si="102"/>
        <v>2 missed</v>
      </c>
      <c r="CS83" s="27" t="str">
        <f t="shared" si="103"/>
        <v>2 missed</v>
      </c>
      <c r="CT83" s="27">
        <f t="shared" si="104"/>
        <v>0</v>
      </c>
      <c r="CU83" s="27">
        <f t="shared" si="105"/>
        <v>0</v>
      </c>
      <c r="CV83" s="15">
        <f t="shared" si="106"/>
        <v>0</v>
      </c>
      <c r="CW83" s="15">
        <f t="shared" si="107"/>
        <v>0</v>
      </c>
      <c r="CX83" s="27" t="str">
        <f t="shared" si="108"/>
        <v>4 missed</v>
      </c>
      <c r="CY83" s="27">
        <f t="shared" si="109"/>
        <v>0</v>
      </c>
      <c r="CZ83" s="15">
        <f t="shared" si="110"/>
        <v>0</v>
      </c>
      <c r="DA83" s="15" t="str">
        <f t="shared" si="111"/>
        <v>Q-0 A-0 || Q Total-2, A Total-2</v>
      </c>
      <c r="DB83" s="15" t="str" cm="1">
        <f t="array" ref="DB83">IFERROR(INDEX('Attendance-Slot-1'!$Q$2:$Q$1112,MATCH(1,('Attendance-Slot-1'!$A$2:$A$1112=$C83)*('Attendance-Slot-1'!$G$2:$G$1112=DB$2),0)),"No Data")</f>
        <v>No Data</v>
      </c>
      <c r="DC83" s="15" t="str" cm="1">
        <f t="array" ref="DC83">IFERROR(INDEX('Attendance-Slot-2'!$Q$2:$Q$2595,MATCH(1,('Attendance-Slot-2'!$A$2:$A$2595=$C83)*('Attendance-Slot-2'!$G$2:$G$2595=DB$2),0)),"No Data")</f>
        <v>No Data</v>
      </c>
      <c r="DD83" s="139" t="e">
        <f>VLOOKUP($CQ83,'Written Exam Marks'!$H:$Q,10,FALSE)</f>
        <v>#N/A</v>
      </c>
      <c r="DE83" s="139" t="e">
        <f>VLOOKUP($CQ83,'Written Exam Marks'!$H:$Q,9,FALSE)</f>
        <v>#N/A</v>
      </c>
      <c r="DF83" s="15" t="str">
        <f t="shared" si="112"/>
        <v>No Data</v>
      </c>
      <c r="DG83" s="15" t="str">
        <f t="shared" si="113"/>
        <v>No Data</v>
      </c>
      <c r="DH83" s="139" t="s">
        <v>5</v>
      </c>
      <c r="DI83" s="139">
        <v>0</v>
      </c>
      <c r="DJ83" s="139">
        <v>100</v>
      </c>
      <c r="DK83" s="3" t="str">
        <f t="shared" si="64"/>
        <v>P-0, A-0, No Data-4</v>
      </c>
      <c r="DL83" s="3" t="str">
        <f t="shared" si="65"/>
        <v>P-0, A-0, No Data-4</v>
      </c>
      <c r="DM83" s="1" t="str">
        <f t="shared" si="114"/>
        <v>No Data</v>
      </c>
      <c r="DN83" s="1" t="str">
        <f t="shared" si="115"/>
        <v>No Data</v>
      </c>
      <c r="DO83" s="1" t="str">
        <f t="shared" si="116"/>
        <v>No Data</v>
      </c>
      <c r="DP83" s="1" t="str">
        <f t="shared" si="117"/>
        <v>No Data</v>
      </c>
      <c r="DQ83" s="1" t="str">
        <f t="shared" si="118"/>
        <v>P-0, A-0, No Data-4</v>
      </c>
      <c r="DR83" s="39">
        <f t="shared" si="119"/>
        <v>0</v>
      </c>
      <c r="DS83" s="34" t="e">
        <v>#N/A</v>
      </c>
      <c r="DT83" s="34" t="s">
        <v>7219</v>
      </c>
      <c r="DU83" s="30" t="s">
        <v>7219</v>
      </c>
      <c r="DV83" s="30"/>
    </row>
    <row r="84" spans="1:126" x14ac:dyDescent="0.25">
      <c r="A84" s="1">
        <v>81</v>
      </c>
      <c r="B84" s="1" t="s">
        <v>1000</v>
      </c>
      <c r="C84" s="1" t="s">
        <v>246</v>
      </c>
      <c r="D84" s="1" t="s">
        <v>247</v>
      </c>
      <c r="E84" s="1" t="s">
        <v>248</v>
      </c>
      <c r="F84" s="1" t="s">
        <v>7201</v>
      </c>
      <c r="G84" s="1" t="s">
        <v>3529</v>
      </c>
      <c r="H84" s="143">
        <v>8</v>
      </c>
      <c r="I84" s="143">
        <v>8</v>
      </c>
      <c r="J84" s="143">
        <v>8</v>
      </c>
      <c r="K84" s="143">
        <v>7.2</v>
      </c>
      <c r="L84" s="132">
        <v>28</v>
      </c>
      <c r="M84" s="132">
        <v>59.2</v>
      </c>
      <c r="N84" s="26">
        <v>60</v>
      </c>
      <c r="O84" s="26" t="s">
        <v>997</v>
      </c>
      <c r="P84" s="120" t="s">
        <v>1034</v>
      </c>
      <c r="Q84" s="13" t="str">
        <f t="shared" si="66"/>
        <v>2025EB1100081-BDSDF113</v>
      </c>
      <c r="R84" s="26" t="str">
        <f t="shared" si="67"/>
        <v>0 missed</v>
      </c>
      <c r="S84" s="26" t="str">
        <f t="shared" si="60"/>
        <v>0 missed</v>
      </c>
      <c r="T84" s="26">
        <f t="shared" si="68"/>
        <v>4</v>
      </c>
      <c r="U84" s="26">
        <f t="shared" si="69"/>
        <v>1</v>
      </c>
      <c r="V84" s="13">
        <f t="shared" si="70"/>
        <v>1</v>
      </c>
      <c r="W84" s="13">
        <f t="shared" si="71"/>
        <v>1</v>
      </c>
      <c r="X84" s="26" t="str">
        <f t="shared" si="72"/>
        <v>0 missed</v>
      </c>
      <c r="Y84" s="26">
        <f t="shared" si="73"/>
        <v>5</v>
      </c>
      <c r="Z84" s="13">
        <f t="shared" si="74"/>
        <v>1</v>
      </c>
      <c r="AA84" s="15" t="str">
        <f t="shared" si="75"/>
        <v>Q-4 A-1 || Q Total-4, A Total-1</v>
      </c>
      <c r="AB84" s="13" t="str" cm="1">
        <f t="array" ref="AB84">IFERROR(INDEX('Attendance-Slot-1'!$Q$2:$Q$1112,MATCH(1,('Attendance-Slot-1'!$A$2:$A$1112=$C84)*('Attendance-Slot-1'!$G$2:$G$1112=AB$2),0)),"No Data")</f>
        <v>No Data</v>
      </c>
      <c r="AC84" s="13" t="str" cm="1">
        <f t="array" ref="AC84">IFERROR(INDEX('Attendance-Slot-2'!$Q$2:$Q$2595,MATCH(1,('Attendance-Slot-2'!$A$2:$A$2595=$C84)*('Attendance-Slot-2'!$G$2:$G$2595=AB$2),0)),"No Data")</f>
        <v>P-S2_Onsite</v>
      </c>
      <c r="AD84" s="133">
        <f>VLOOKUP($Q84,'Written Exam Marks'!$H:$Q,10,FALSE)</f>
        <v>6</v>
      </c>
      <c r="AE84" s="133">
        <f>VLOOKUP($Q84,'Written Exam Marks'!$H:$Q,9,FALSE)</f>
        <v>40</v>
      </c>
      <c r="AF84" s="13" t="str">
        <f t="shared" si="76"/>
        <v>Present</v>
      </c>
      <c r="AG84" s="13" t="str">
        <f t="shared" si="77"/>
        <v>P-S2_Onsite</v>
      </c>
      <c r="AH84" s="29">
        <v>13.5</v>
      </c>
      <c r="AI84" s="29">
        <v>10.5</v>
      </c>
      <c r="AJ84" s="29">
        <v>10</v>
      </c>
      <c r="AK84" s="29">
        <v>10</v>
      </c>
      <c r="AL84" s="29">
        <v>10</v>
      </c>
      <c r="AM84" s="29">
        <v>54</v>
      </c>
      <c r="AN84" s="131">
        <v>60</v>
      </c>
      <c r="AO84" s="36" t="s">
        <v>7179</v>
      </c>
      <c r="AP84" s="116" t="s">
        <v>1050</v>
      </c>
      <c r="AQ84" s="116" t="str">
        <f t="shared" si="61"/>
        <v>2025EB1100081-BDSDF108</v>
      </c>
      <c r="AR84" s="25" t="str">
        <f t="shared" si="78"/>
        <v>0 missed</v>
      </c>
      <c r="AS84" s="25" t="str">
        <f t="shared" si="79"/>
        <v>0 missed</v>
      </c>
      <c r="AT84" s="25">
        <f t="shared" si="80"/>
        <v>3</v>
      </c>
      <c r="AU84" s="25">
        <f t="shared" si="81"/>
        <v>2</v>
      </c>
      <c r="AV84" s="10">
        <f t="shared" si="82"/>
        <v>1</v>
      </c>
      <c r="AW84" s="10">
        <f t="shared" si="83"/>
        <v>1</v>
      </c>
      <c r="AX84" s="25" t="str">
        <f t="shared" si="84"/>
        <v>0 missed</v>
      </c>
      <c r="AY84" s="25">
        <f t="shared" si="85"/>
        <v>5</v>
      </c>
      <c r="AZ84" s="10">
        <f t="shared" si="86"/>
        <v>1</v>
      </c>
      <c r="BA84" s="10" t="str">
        <f t="shared" si="87"/>
        <v>Q-3 A-2 || Q Total-3, A Total-2</v>
      </c>
      <c r="BB84" s="10" t="str" cm="1">
        <f t="array" ref="BB84">IFERROR(INDEX('Attendance-Slot-1'!$Q$2:$Q$1112,MATCH(1,('Attendance-Slot-1'!$A$2:$A$1112=$C84)*('Attendance-Slot-1'!$G$2:$G$1112=BB$2),0)),"No Data")</f>
        <v>No Data</v>
      </c>
      <c r="BC84" s="10" t="str" cm="1">
        <f t="array" ref="BC84">IFERROR(INDEX('Attendance-Slot-2'!$Q$2:$Q$2595,MATCH(1,('Attendance-Slot-2'!$A$2:$A$2595=$C84)*('Attendance-Slot-2'!$G$2:$G$2595=BB$2),0)),"No Data")</f>
        <v>P-S2_Onsite</v>
      </c>
      <c r="BD84" s="136">
        <f>VLOOKUP($AQ84,'Written Exam Marks'!$H:$Q,10,FALSE)</f>
        <v>6.5</v>
      </c>
      <c r="BE84" s="136">
        <f>VLOOKUP($AQ84,'Written Exam Marks'!$H:$Q,9,FALSE)</f>
        <v>40</v>
      </c>
      <c r="BF84" s="10" t="str">
        <f t="shared" si="88"/>
        <v>Present</v>
      </c>
      <c r="BG84" s="10" t="str">
        <f t="shared" si="89"/>
        <v>P-S2_Onsite</v>
      </c>
      <c r="BH84" s="129">
        <v>9</v>
      </c>
      <c r="BI84" s="129">
        <v>13.5</v>
      </c>
      <c r="BJ84" s="129">
        <v>15</v>
      </c>
      <c r="BK84" s="129" t="s">
        <v>5</v>
      </c>
      <c r="BL84" s="144">
        <v>37.5</v>
      </c>
      <c r="BM84" s="24">
        <v>60</v>
      </c>
      <c r="BN84" s="24" t="s">
        <v>1004</v>
      </c>
      <c r="BO84" s="118" t="s">
        <v>1063</v>
      </c>
      <c r="BP84" s="118" t="str">
        <f t="shared" si="62"/>
        <v>2025EB1100081-BDSDF114</v>
      </c>
      <c r="BQ84" s="24" t="str">
        <f t="shared" si="90"/>
        <v>0 missed</v>
      </c>
      <c r="BR84" s="24" t="str">
        <f t="shared" si="91"/>
        <v>1 missed</v>
      </c>
      <c r="BS84" s="24">
        <f t="shared" si="92"/>
        <v>3</v>
      </c>
      <c r="BT84" s="24">
        <f t="shared" si="93"/>
        <v>0</v>
      </c>
      <c r="BU84" s="14">
        <f t="shared" si="94"/>
        <v>1</v>
      </c>
      <c r="BV84" s="14">
        <f t="shared" si="95"/>
        <v>0</v>
      </c>
      <c r="BW84" s="24" t="str">
        <f t="shared" si="96"/>
        <v>1 missed</v>
      </c>
      <c r="BX84" s="24">
        <f t="shared" si="97"/>
        <v>3</v>
      </c>
      <c r="BY84" s="14">
        <f t="shared" si="98"/>
        <v>0.75</v>
      </c>
      <c r="BZ84" s="14" t="str">
        <f t="shared" si="99"/>
        <v>Q-3 A-0 || Q Total-3, A Total-1</v>
      </c>
      <c r="CA84" s="14" t="str" cm="1">
        <f t="array" ref="CA84">IFERROR(INDEX('Attendance-Slot-1'!$Q$2:$Q$1112,MATCH(1,('Attendance-Slot-1'!$A$2:$A$1112=$C84)*('Attendance-Slot-1'!$G$2:$G$1112=CA$2),0)),"No Data")</f>
        <v>No Data</v>
      </c>
      <c r="CB84" s="14" t="str" cm="1">
        <f t="array" ref="CB84">IFERROR(INDEX('Attendance-Slot-2'!$Q$2:$Q$2595,MATCH(1,('Attendance-Slot-2'!$A$2:$A$2595=$C84)*('Attendance-Slot-2'!$G$2:$G$2595=CA$2),0)),"No Data")</f>
        <v>P-S2_Onsite</v>
      </c>
      <c r="CC84" s="138">
        <f>VLOOKUP($BP84,'Written Exam Marks'!$H:$Q,10,FALSE)</f>
        <v>5.5</v>
      </c>
      <c r="CD84" s="138">
        <f>VLOOKUP($BP84,'Written Exam Marks'!$H:$Q,9,FALSE)</f>
        <v>40</v>
      </c>
      <c r="CE84" s="14" t="str">
        <f t="shared" si="100"/>
        <v>Present</v>
      </c>
      <c r="CF84" s="14" t="str">
        <f t="shared" si="101"/>
        <v>P-S2_Onsite</v>
      </c>
      <c r="CG84" s="130">
        <v>5</v>
      </c>
      <c r="CH84" s="130">
        <v>4.5</v>
      </c>
      <c r="CI84" s="130">
        <v>7</v>
      </c>
      <c r="CJ84" s="130">
        <v>7</v>
      </c>
      <c r="CK84" s="130">
        <v>10</v>
      </c>
      <c r="CL84" s="130">
        <v>10</v>
      </c>
      <c r="CM84" s="145">
        <v>43.5</v>
      </c>
      <c r="CN84" s="130">
        <v>50</v>
      </c>
      <c r="CO84" s="27" t="s">
        <v>1005</v>
      </c>
      <c r="CP84" s="119" t="s">
        <v>1044</v>
      </c>
      <c r="CQ84" s="119" t="str">
        <f t="shared" si="63"/>
        <v>2025EB1100081-BDSDF112</v>
      </c>
      <c r="CR84" s="27" t="str">
        <f t="shared" si="102"/>
        <v>0 missed</v>
      </c>
      <c r="CS84" s="27" t="str">
        <f t="shared" si="103"/>
        <v>0 missed</v>
      </c>
      <c r="CT84" s="27">
        <f t="shared" si="104"/>
        <v>2</v>
      </c>
      <c r="CU84" s="27">
        <f t="shared" si="105"/>
        <v>2</v>
      </c>
      <c r="CV84" s="15">
        <f t="shared" si="106"/>
        <v>1</v>
      </c>
      <c r="CW84" s="15">
        <f t="shared" si="107"/>
        <v>1</v>
      </c>
      <c r="CX84" s="27" t="str">
        <f t="shared" si="108"/>
        <v>0 missed</v>
      </c>
      <c r="CY84" s="27">
        <f t="shared" si="109"/>
        <v>4</v>
      </c>
      <c r="CZ84" s="15">
        <f t="shared" si="110"/>
        <v>1</v>
      </c>
      <c r="DA84" s="15" t="str">
        <f t="shared" si="111"/>
        <v>Q-2 A-2 || Q Total-2, A Total-2</v>
      </c>
      <c r="DB84" s="15" t="str" cm="1">
        <f t="array" ref="DB84">IFERROR(INDEX('Attendance-Slot-1'!$Q$2:$Q$1112,MATCH(1,('Attendance-Slot-1'!$A$2:$A$1112=$C84)*('Attendance-Slot-1'!$G$2:$G$1112=DB$2),0)),"No Data")</f>
        <v>No Data</v>
      </c>
      <c r="DC84" s="15" t="str" cm="1">
        <f t="array" ref="DC84">IFERROR(INDEX('Attendance-Slot-2'!$Q$2:$Q$2595,MATCH(1,('Attendance-Slot-2'!$A$2:$A$2595=$C84)*('Attendance-Slot-2'!$G$2:$G$2595=DB$2),0)),"No Data")</f>
        <v>P-S2_Onsite</v>
      </c>
      <c r="DD84" s="139">
        <f>VLOOKUP($CQ84,'Written Exam Marks'!$H:$Q,10,FALSE)</f>
        <v>28.5</v>
      </c>
      <c r="DE84" s="139">
        <f>VLOOKUP($CQ84,'Written Exam Marks'!$H:$Q,9,FALSE)</f>
        <v>50</v>
      </c>
      <c r="DF84" s="15" t="str">
        <f t="shared" si="112"/>
        <v>Present</v>
      </c>
      <c r="DG84" s="15" t="str">
        <f t="shared" si="113"/>
        <v>P-S2_Onsite</v>
      </c>
      <c r="DH84" s="139">
        <v>100</v>
      </c>
      <c r="DI84" s="139">
        <v>100</v>
      </c>
      <c r="DJ84" s="139">
        <v>100</v>
      </c>
      <c r="DK84" s="3" t="str">
        <f t="shared" si="64"/>
        <v>P-0, A-0, No Data-4</v>
      </c>
      <c r="DL84" s="3" t="str">
        <f t="shared" si="65"/>
        <v>P-4, A-0, No Data-0</v>
      </c>
      <c r="DM84" s="1" t="str">
        <f t="shared" si="114"/>
        <v>P-S2_Onsite</v>
      </c>
      <c r="DN84" s="1" t="str">
        <f t="shared" si="115"/>
        <v>P-S2_Onsite</v>
      </c>
      <c r="DO84" s="1" t="str">
        <f t="shared" si="116"/>
        <v>P-S2_Onsite</v>
      </c>
      <c r="DP84" s="1" t="str">
        <f t="shared" si="117"/>
        <v>P-S2_Onsite</v>
      </c>
      <c r="DQ84" s="1" t="str">
        <f t="shared" si="118"/>
        <v>P-4, A-0, No Data-0</v>
      </c>
      <c r="DR84" s="39">
        <f t="shared" si="119"/>
        <v>0</v>
      </c>
      <c r="DS84" s="34" t="s">
        <v>7217</v>
      </c>
      <c r="DT84" s="39" t="s">
        <v>7363</v>
      </c>
      <c r="DU84" s="30" t="s">
        <v>246</v>
      </c>
      <c r="DV84" s="30"/>
    </row>
    <row r="85" spans="1:126" x14ac:dyDescent="0.25">
      <c r="A85" s="1">
        <v>82</v>
      </c>
      <c r="B85" s="1" t="s">
        <v>1000</v>
      </c>
      <c r="C85" s="1" t="s">
        <v>249</v>
      </c>
      <c r="D85" s="1" t="s">
        <v>250</v>
      </c>
      <c r="E85" s="1" t="s">
        <v>251</v>
      </c>
      <c r="F85" s="1" t="s">
        <v>7201</v>
      </c>
      <c r="G85" s="1" t="s">
        <v>3530</v>
      </c>
      <c r="H85" s="143">
        <v>6.4</v>
      </c>
      <c r="I85" s="143" t="s">
        <v>5</v>
      </c>
      <c r="J85" s="143">
        <v>8</v>
      </c>
      <c r="K85" s="143" t="s">
        <v>5</v>
      </c>
      <c r="L85" s="132" t="s">
        <v>5</v>
      </c>
      <c r="M85" s="132">
        <v>14.4</v>
      </c>
      <c r="N85" s="26">
        <v>60</v>
      </c>
      <c r="O85" s="26" t="s">
        <v>997</v>
      </c>
      <c r="P85" s="120" t="s">
        <v>1034</v>
      </c>
      <c r="Q85" s="13" t="str">
        <f t="shared" si="66"/>
        <v>2025EB1100082-BDSDF113</v>
      </c>
      <c r="R85" s="26" t="str">
        <f t="shared" si="67"/>
        <v>2 missed</v>
      </c>
      <c r="S85" s="26" t="str">
        <f t="shared" si="60"/>
        <v>1 missed</v>
      </c>
      <c r="T85" s="26">
        <f t="shared" si="68"/>
        <v>2</v>
      </c>
      <c r="U85" s="26">
        <f t="shared" si="69"/>
        <v>0</v>
      </c>
      <c r="V85" s="13">
        <f t="shared" si="70"/>
        <v>0.5</v>
      </c>
      <c r="W85" s="13">
        <f t="shared" si="71"/>
        <v>0</v>
      </c>
      <c r="X85" s="26" t="str">
        <f t="shared" si="72"/>
        <v>3 missed</v>
      </c>
      <c r="Y85" s="26">
        <f t="shared" si="73"/>
        <v>2</v>
      </c>
      <c r="Z85" s="13">
        <f t="shared" si="74"/>
        <v>0.4</v>
      </c>
      <c r="AA85" s="15" t="str">
        <f t="shared" si="75"/>
        <v>Q-2 A-0 || Q Total-4, A Total-1</v>
      </c>
      <c r="AB85" s="13" t="str" cm="1">
        <f t="array" ref="AB85">IFERROR(INDEX('Attendance-Slot-1'!$Q$2:$Q$1112,MATCH(1,('Attendance-Slot-1'!$A$2:$A$1112=$C85)*('Attendance-Slot-1'!$G$2:$G$1112=AB$2),0)),"No Data")</f>
        <v>No Data</v>
      </c>
      <c r="AC85" s="13" t="str" cm="1">
        <f t="array" ref="AC85">IFERROR(INDEX('Attendance-Slot-2'!$Q$2:$Q$2595,MATCH(1,('Attendance-Slot-2'!$A$2:$A$2595=$C85)*('Attendance-Slot-2'!$G$2:$G$2595=AB$2),0)),"No Data")</f>
        <v>P-S2_Onsite</v>
      </c>
      <c r="AD85" s="133">
        <f>VLOOKUP($Q85,'Written Exam Marks'!$H:$Q,10,FALSE)</f>
        <v>34</v>
      </c>
      <c r="AE85" s="133">
        <f>VLOOKUP($Q85,'Written Exam Marks'!$H:$Q,9,FALSE)</f>
        <v>40</v>
      </c>
      <c r="AF85" s="13" t="str">
        <f t="shared" si="76"/>
        <v>Present</v>
      </c>
      <c r="AG85" s="13" t="str">
        <f t="shared" si="77"/>
        <v>P-S2_Onsite</v>
      </c>
      <c r="AH85" s="29" t="s">
        <v>5</v>
      </c>
      <c r="AI85" s="29" t="s">
        <v>5</v>
      </c>
      <c r="AJ85" s="29" t="s">
        <v>5</v>
      </c>
      <c r="AK85" s="29" t="s">
        <v>5</v>
      </c>
      <c r="AL85" s="29">
        <v>10</v>
      </c>
      <c r="AM85" s="29">
        <v>10</v>
      </c>
      <c r="AN85" s="131">
        <v>60</v>
      </c>
      <c r="AO85" s="36" t="s">
        <v>7179</v>
      </c>
      <c r="AP85" s="116" t="s">
        <v>1050</v>
      </c>
      <c r="AQ85" s="116" t="str">
        <f t="shared" si="61"/>
        <v>2025EB1100082-BDSDF108</v>
      </c>
      <c r="AR85" s="25" t="str">
        <f t="shared" si="78"/>
        <v>2 missed</v>
      </c>
      <c r="AS85" s="25" t="str">
        <f t="shared" si="79"/>
        <v>2 missed</v>
      </c>
      <c r="AT85" s="25">
        <f t="shared" si="80"/>
        <v>1</v>
      </c>
      <c r="AU85" s="25">
        <f t="shared" si="81"/>
        <v>0</v>
      </c>
      <c r="AV85" s="10">
        <f t="shared" si="82"/>
        <v>0.33333333333333331</v>
      </c>
      <c r="AW85" s="10">
        <f t="shared" si="83"/>
        <v>0</v>
      </c>
      <c r="AX85" s="25" t="str">
        <f t="shared" si="84"/>
        <v>4 missed</v>
      </c>
      <c r="AY85" s="25">
        <f t="shared" si="85"/>
        <v>1</v>
      </c>
      <c r="AZ85" s="10">
        <f t="shared" si="86"/>
        <v>0.2</v>
      </c>
      <c r="BA85" s="10" t="str">
        <f t="shared" si="87"/>
        <v>Q-1 A-0 || Q Total-3, A Total-2</v>
      </c>
      <c r="BB85" s="10" t="str" cm="1">
        <f t="array" ref="BB85">IFERROR(INDEX('Attendance-Slot-1'!$Q$2:$Q$1112,MATCH(1,('Attendance-Slot-1'!$A$2:$A$1112=$C85)*('Attendance-Slot-1'!$G$2:$G$1112=BB$2),0)),"No Data")</f>
        <v>No Data</v>
      </c>
      <c r="BC85" s="10" t="str" cm="1">
        <f t="array" ref="BC85">IFERROR(INDEX('Attendance-Slot-2'!$Q$2:$Q$2595,MATCH(1,('Attendance-Slot-2'!$A$2:$A$2595=$C85)*('Attendance-Slot-2'!$G$2:$G$2595=BB$2),0)),"No Data")</f>
        <v>P-S2_Onsite</v>
      </c>
      <c r="BD85" s="136">
        <f>VLOOKUP($AQ85,'Written Exam Marks'!$H:$Q,10,FALSE)</f>
        <v>15.5</v>
      </c>
      <c r="BE85" s="136">
        <f>VLOOKUP($AQ85,'Written Exam Marks'!$H:$Q,9,FALSE)</f>
        <v>40</v>
      </c>
      <c r="BF85" s="10" t="str">
        <f t="shared" si="88"/>
        <v>Present</v>
      </c>
      <c r="BG85" s="10" t="str">
        <f t="shared" si="89"/>
        <v>P-S2_Onsite</v>
      </c>
      <c r="BH85" s="129">
        <v>10</v>
      </c>
      <c r="BI85" s="129" t="s">
        <v>5</v>
      </c>
      <c r="BJ85" s="129" t="s">
        <v>5</v>
      </c>
      <c r="BK85" s="129" t="s">
        <v>5</v>
      </c>
      <c r="BL85" s="144">
        <v>10</v>
      </c>
      <c r="BM85" s="24">
        <v>60</v>
      </c>
      <c r="BN85" s="24" t="s">
        <v>1004</v>
      </c>
      <c r="BO85" s="118" t="s">
        <v>1063</v>
      </c>
      <c r="BP85" s="118" t="str">
        <f t="shared" si="62"/>
        <v>2025EB1100082-BDSDF114</v>
      </c>
      <c r="BQ85" s="24" t="str">
        <f t="shared" si="90"/>
        <v>2 missed</v>
      </c>
      <c r="BR85" s="24" t="str">
        <f t="shared" si="91"/>
        <v>1 missed</v>
      </c>
      <c r="BS85" s="24">
        <f t="shared" si="92"/>
        <v>1</v>
      </c>
      <c r="BT85" s="24">
        <f t="shared" si="93"/>
        <v>0</v>
      </c>
      <c r="BU85" s="14">
        <f t="shared" si="94"/>
        <v>0.33333333333333331</v>
      </c>
      <c r="BV85" s="14">
        <f t="shared" si="95"/>
        <v>0</v>
      </c>
      <c r="BW85" s="24" t="str">
        <f t="shared" si="96"/>
        <v>3 missed</v>
      </c>
      <c r="BX85" s="24">
        <f t="shared" si="97"/>
        <v>1</v>
      </c>
      <c r="BY85" s="14">
        <f t="shared" si="98"/>
        <v>0.25</v>
      </c>
      <c r="BZ85" s="14" t="str">
        <f t="shared" si="99"/>
        <v>Q-1 A-0 || Q Total-3, A Total-1</v>
      </c>
      <c r="CA85" s="14" t="str" cm="1">
        <f t="array" ref="CA85">IFERROR(INDEX('Attendance-Slot-1'!$Q$2:$Q$1112,MATCH(1,('Attendance-Slot-1'!$A$2:$A$1112=$C85)*('Attendance-Slot-1'!$G$2:$G$1112=CA$2),0)),"No Data")</f>
        <v>No Data</v>
      </c>
      <c r="CB85" s="14" t="str" cm="1">
        <f t="array" ref="CB85">IFERROR(INDEX('Attendance-Slot-2'!$Q$2:$Q$2595,MATCH(1,('Attendance-Slot-2'!$A$2:$A$2595=$C85)*('Attendance-Slot-2'!$G$2:$G$2595=CA$2),0)),"No Data")</f>
        <v>P-S2_Onsite</v>
      </c>
      <c r="CC85" s="138">
        <f>VLOOKUP($BP85,'Written Exam Marks'!$H:$Q,10,FALSE)</f>
        <v>21.5</v>
      </c>
      <c r="CD85" s="138">
        <f>VLOOKUP($BP85,'Written Exam Marks'!$H:$Q,9,FALSE)</f>
        <v>40</v>
      </c>
      <c r="CE85" s="14" t="str">
        <f t="shared" si="100"/>
        <v>Present</v>
      </c>
      <c r="CF85" s="14" t="str">
        <f t="shared" si="101"/>
        <v>P-S2_Onsite</v>
      </c>
      <c r="CG85" s="130">
        <v>4.5</v>
      </c>
      <c r="CH85" s="130" t="s">
        <v>5</v>
      </c>
      <c r="CI85" s="130" t="s">
        <v>5</v>
      </c>
      <c r="CJ85" s="130" t="s">
        <v>5</v>
      </c>
      <c r="CK85" s="130">
        <v>10</v>
      </c>
      <c r="CL85" s="130">
        <v>10</v>
      </c>
      <c r="CM85" s="145">
        <v>24.5</v>
      </c>
      <c r="CN85" s="130">
        <v>50</v>
      </c>
      <c r="CO85" s="27" t="s">
        <v>1005</v>
      </c>
      <c r="CP85" s="119" t="s">
        <v>1044</v>
      </c>
      <c r="CQ85" s="119" t="str">
        <f t="shared" si="63"/>
        <v>2025EB1100082-BDSDF112</v>
      </c>
      <c r="CR85" s="27" t="str">
        <f t="shared" si="102"/>
        <v>1 missed</v>
      </c>
      <c r="CS85" s="27" t="str">
        <f t="shared" si="103"/>
        <v>2 missed</v>
      </c>
      <c r="CT85" s="27">
        <f t="shared" si="104"/>
        <v>1</v>
      </c>
      <c r="CU85" s="27">
        <f t="shared" si="105"/>
        <v>0</v>
      </c>
      <c r="CV85" s="15">
        <f t="shared" si="106"/>
        <v>0.5</v>
      </c>
      <c r="CW85" s="15">
        <f t="shared" si="107"/>
        <v>0</v>
      </c>
      <c r="CX85" s="27" t="str">
        <f t="shared" si="108"/>
        <v>3 missed</v>
      </c>
      <c r="CY85" s="27">
        <f t="shared" si="109"/>
        <v>1</v>
      </c>
      <c r="CZ85" s="15">
        <f t="shared" si="110"/>
        <v>0.25</v>
      </c>
      <c r="DA85" s="15" t="str">
        <f t="shared" si="111"/>
        <v>Q-1 A-0 || Q Total-2, A Total-2</v>
      </c>
      <c r="DB85" s="15" t="str" cm="1">
        <f t="array" ref="DB85">IFERROR(INDEX('Attendance-Slot-1'!$Q$2:$Q$1112,MATCH(1,('Attendance-Slot-1'!$A$2:$A$1112=$C85)*('Attendance-Slot-1'!$G$2:$G$1112=DB$2),0)),"No Data")</f>
        <v>No Data</v>
      </c>
      <c r="DC85" s="15" t="str" cm="1">
        <f t="array" ref="DC85">IFERROR(INDEX('Attendance-Slot-2'!$Q$2:$Q$2595,MATCH(1,('Attendance-Slot-2'!$A$2:$A$2595=$C85)*('Attendance-Slot-2'!$G$2:$G$2595=DB$2),0)),"No Data")</f>
        <v>P-S2_Onsite</v>
      </c>
      <c r="DD85" s="139">
        <f>VLOOKUP($CQ85,'Written Exam Marks'!$H:$Q,10,FALSE)</f>
        <v>27.5</v>
      </c>
      <c r="DE85" s="139">
        <f>VLOOKUP($CQ85,'Written Exam Marks'!$H:$Q,9,FALSE)</f>
        <v>50</v>
      </c>
      <c r="DF85" s="15" t="str">
        <f t="shared" si="112"/>
        <v>Present</v>
      </c>
      <c r="DG85" s="15" t="str">
        <f t="shared" si="113"/>
        <v>P-S2_Onsite</v>
      </c>
      <c r="DH85" s="139" t="s">
        <v>5</v>
      </c>
      <c r="DI85" s="139">
        <v>0</v>
      </c>
      <c r="DJ85" s="139">
        <v>100</v>
      </c>
      <c r="DK85" s="3" t="str">
        <f t="shared" si="64"/>
        <v>P-0, A-0, No Data-4</v>
      </c>
      <c r="DL85" s="3" t="str">
        <f t="shared" si="65"/>
        <v>P-4, A-0, No Data-0</v>
      </c>
      <c r="DM85" s="1" t="str">
        <f t="shared" si="114"/>
        <v>P-S2_Onsite</v>
      </c>
      <c r="DN85" s="1" t="str">
        <f t="shared" si="115"/>
        <v>P-S2_Onsite</v>
      </c>
      <c r="DO85" s="1" t="str">
        <f t="shared" si="116"/>
        <v>P-S2_Onsite</v>
      </c>
      <c r="DP85" s="1" t="str">
        <f t="shared" si="117"/>
        <v>P-S2_Onsite</v>
      </c>
      <c r="DQ85" s="1" t="str">
        <f t="shared" si="118"/>
        <v>P-4, A-0, No Data-0</v>
      </c>
      <c r="DR85" s="39">
        <f t="shared" si="119"/>
        <v>0</v>
      </c>
      <c r="DS85" s="34" t="s">
        <v>7217</v>
      </c>
      <c r="DT85" s="39" t="s">
        <v>7363</v>
      </c>
      <c r="DU85" s="30" t="s">
        <v>249</v>
      </c>
      <c r="DV85" s="30"/>
    </row>
    <row r="86" spans="1:126" x14ac:dyDescent="0.25">
      <c r="A86" s="1">
        <v>83</v>
      </c>
      <c r="B86" s="1" t="s">
        <v>1000</v>
      </c>
      <c r="C86" s="1" t="s">
        <v>252</v>
      </c>
      <c r="D86" s="1" t="s">
        <v>253</v>
      </c>
      <c r="E86" s="1" t="s">
        <v>254</v>
      </c>
      <c r="F86" s="1" t="s">
        <v>7202</v>
      </c>
      <c r="G86" s="1" t="s">
        <v>3531</v>
      </c>
      <c r="H86" s="143" t="s">
        <v>5</v>
      </c>
      <c r="I86" s="143" t="s">
        <v>5</v>
      </c>
      <c r="J86" s="143" t="s">
        <v>5</v>
      </c>
      <c r="K86" s="143" t="s">
        <v>5</v>
      </c>
      <c r="L86" s="132" t="s">
        <v>5</v>
      </c>
      <c r="M86" s="132">
        <v>1.6</v>
      </c>
      <c r="N86" s="26">
        <v>60</v>
      </c>
      <c r="O86" s="26" t="s">
        <v>997</v>
      </c>
      <c r="P86" s="120" t="s">
        <v>1034</v>
      </c>
      <c r="Q86" s="13" t="str">
        <f t="shared" si="66"/>
        <v>2025EB1100083-BDSDF113</v>
      </c>
      <c r="R86" s="26" t="str">
        <f t="shared" si="67"/>
        <v>4 missed</v>
      </c>
      <c r="S86" s="26" t="str">
        <f t="shared" si="60"/>
        <v>1 missed</v>
      </c>
      <c r="T86" s="26">
        <f t="shared" si="68"/>
        <v>0</v>
      </c>
      <c r="U86" s="26">
        <f t="shared" si="69"/>
        <v>0</v>
      </c>
      <c r="V86" s="13">
        <f t="shared" si="70"/>
        <v>0</v>
      </c>
      <c r="W86" s="13">
        <f t="shared" si="71"/>
        <v>0</v>
      </c>
      <c r="X86" s="26" t="str">
        <f t="shared" si="72"/>
        <v>5 missed</v>
      </c>
      <c r="Y86" s="26">
        <f t="shared" si="73"/>
        <v>0</v>
      </c>
      <c r="Z86" s="13">
        <f t="shared" si="74"/>
        <v>0</v>
      </c>
      <c r="AA86" s="15" t="str">
        <f t="shared" si="75"/>
        <v>Q-0 A-0 || Q Total-4, A Total-1</v>
      </c>
      <c r="AB86" s="13" t="str" cm="1">
        <f t="array" ref="AB86">IFERROR(INDEX('Attendance-Slot-1'!$Q$2:$Q$1112,MATCH(1,('Attendance-Slot-1'!$A$2:$A$1112=$C86)*('Attendance-Slot-1'!$G$2:$G$1112=AB$2),0)),"No Data")</f>
        <v>No Data</v>
      </c>
      <c r="AC86" s="13" t="str" cm="1">
        <f t="array" ref="AC86">IFERROR(INDEX('Attendance-Slot-2'!$Q$2:$Q$2595,MATCH(1,('Attendance-Slot-2'!$A$2:$A$2595=$C86)*('Attendance-Slot-2'!$G$2:$G$2595=AB$2),0)),"No Data")</f>
        <v>A-S2_Onsite</v>
      </c>
      <c r="AD86" s="133" t="e">
        <f>VLOOKUP($Q86,'Written Exam Marks'!$H:$Q,10,FALSE)</f>
        <v>#N/A</v>
      </c>
      <c r="AE86" s="133" t="e">
        <f>VLOOKUP($Q86,'Written Exam Marks'!$H:$Q,9,FALSE)</f>
        <v>#N/A</v>
      </c>
      <c r="AF86" s="13" t="str">
        <f t="shared" si="76"/>
        <v>Absent</v>
      </c>
      <c r="AG86" s="13" t="str">
        <f t="shared" si="77"/>
        <v>A-S2_Onsite</v>
      </c>
      <c r="AH86" s="29" t="s">
        <v>5</v>
      </c>
      <c r="AI86" s="29" t="s">
        <v>5</v>
      </c>
      <c r="AJ86" s="29" t="s">
        <v>5</v>
      </c>
      <c r="AK86" s="29" t="s">
        <v>5</v>
      </c>
      <c r="AL86" s="29" t="s">
        <v>5</v>
      </c>
      <c r="AM86" s="29">
        <v>0</v>
      </c>
      <c r="AN86" s="131">
        <v>60</v>
      </c>
      <c r="AO86" s="36" t="s">
        <v>7179</v>
      </c>
      <c r="AP86" s="116" t="s">
        <v>1050</v>
      </c>
      <c r="AQ86" s="116" t="str">
        <f t="shared" si="61"/>
        <v>2025EB1100083-BDSDF108</v>
      </c>
      <c r="AR86" s="25" t="str">
        <f t="shared" si="78"/>
        <v>3 missed</v>
      </c>
      <c r="AS86" s="25" t="str">
        <f t="shared" si="79"/>
        <v>2 missed</v>
      </c>
      <c r="AT86" s="25">
        <f t="shared" si="80"/>
        <v>0</v>
      </c>
      <c r="AU86" s="25">
        <f t="shared" si="81"/>
        <v>0</v>
      </c>
      <c r="AV86" s="10">
        <f t="shared" si="82"/>
        <v>0</v>
      </c>
      <c r="AW86" s="10">
        <f t="shared" si="83"/>
        <v>0</v>
      </c>
      <c r="AX86" s="25" t="str">
        <f t="shared" si="84"/>
        <v>5 missed</v>
      </c>
      <c r="AY86" s="25">
        <f t="shared" si="85"/>
        <v>0</v>
      </c>
      <c r="AZ86" s="10">
        <f t="shared" si="86"/>
        <v>0</v>
      </c>
      <c r="BA86" s="10" t="str">
        <f t="shared" si="87"/>
        <v>Q-0 A-0 || Q Total-3, A Total-2</v>
      </c>
      <c r="BB86" s="10" t="str" cm="1">
        <f t="array" ref="BB86">IFERROR(INDEX('Attendance-Slot-1'!$Q$2:$Q$1112,MATCH(1,('Attendance-Slot-1'!$A$2:$A$1112=$C86)*('Attendance-Slot-1'!$G$2:$G$1112=BB$2),0)),"No Data")</f>
        <v>No Data</v>
      </c>
      <c r="BC86" s="10" t="str" cm="1">
        <f t="array" ref="BC86">IFERROR(INDEX('Attendance-Slot-2'!$Q$2:$Q$2595,MATCH(1,('Attendance-Slot-2'!$A$2:$A$2595=$C86)*('Attendance-Slot-2'!$G$2:$G$2595=BB$2),0)),"No Data")</f>
        <v>A-S2_Onsite</v>
      </c>
      <c r="BD86" s="136" t="e">
        <f>VLOOKUP($AQ86,'Written Exam Marks'!$H:$Q,10,FALSE)</f>
        <v>#N/A</v>
      </c>
      <c r="BE86" s="136" t="e">
        <f>VLOOKUP($AQ86,'Written Exam Marks'!$H:$Q,9,FALSE)</f>
        <v>#N/A</v>
      </c>
      <c r="BF86" s="10" t="str">
        <f t="shared" si="88"/>
        <v>Absent</v>
      </c>
      <c r="BG86" s="10" t="str">
        <f t="shared" si="89"/>
        <v>A-S2_Onsite</v>
      </c>
      <c r="BH86" s="129" t="s">
        <v>5</v>
      </c>
      <c r="BI86" s="129" t="s">
        <v>5</v>
      </c>
      <c r="BJ86" s="129" t="s">
        <v>5</v>
      </c>
      <c r="BK86" s="129" t="s">
        <v>5</v>
      </c>
      <c r="BL86" s="144">
        <v>0</v>
      </c>
      <c r="BM86" s="24">
        <v>60</v>
      </c>
      <c r="BN86" s="24" t="s">
        <v>1004</v>
      </c>
      <c r="BO86" s="118" t="s">
        <v>1063</v>
      </c>
      <c r="BP86" s="118" t="str">
        <f t="shared" si="62"/>
        <v>2025EB1100083-BDSDF114</v>
      </c>
      <c r="BQ86" s="24" t="str">
        <f t="shared" si="90"/>
        <v>3 missed</v>
      </c>
      <c r="BR86" s="24" t="str">
        <f t="shared" si="91"/>
        <v>1 missed</v>
      </c>
      <c r="BS86" s="24">
        <f t="shared" si="92"/>
        <v>0</v>
      </c>
      <c r="BT86" s="24">
        <f t="shared" si="93"/>
        <v>0</v>
      </c>
      <c r="BU86" s="14">
        <f t="shared" si="94"/>
        <v>0</v>
      </c>
      <c r="BV86" s="14">
        <f t="shared" si="95"/>
        <v>0</v>
      </c>
      <c r="BW86" s="24" t="str">
        <f t="shared" si="96"/>
        <v>4 missed</v>
      </c>
      <c r="BX86" s="24">
        <f t="shared" si="97"/>
        <v>0</v>
      </c>
      <c r="BY86" s="14">
        <f t="shared" si="98"/>
        <v>0</v>
      </c>
      <c r="BZ86" s="14" t="str">
        <f t="shared" si="99"/>
        <v>Q-0 A-0 || Q Total-3, A Total-1</v>
      </c>
      <c r="CA86" s="14" t="str" cm="1">
        <f t="array" ref="CA86">IFERROR(INDEX('Attendance-Slot-1'!$Q$2:$Q$1112,MATCH(1,('Attendance-Slot-1'!$A$2:$A$1112=$C86)*('Attendance-Slot-1'!$G$2:$G$1112=CA$2),0)),"No Data")</f>
        <v>No Data</v>
      </c>
      <c r="CB86" s="14" t="str" cm="1">
        <f t="array" ref="CB86">IFERROR(INDEX('Attendance-Slot-2'!$Q$2:$Q$2595,MATCH(1,('Attendance-Slot-2'!$A$2:$A$2595=$C86)*('Attendance-Slot-2'!$G$2:$G$2595=CA$2),0)),"No Data")</f>
        <v>A-S2_Onsite</v>
      </c>
      <c r="CC86" s="138" t="e">
        <f>VLOOKUP($BP86,'Written Exam Marks'!$H:$Q,10,FALSE)</f>
        <v>#N/A</v>
      </c>
      <c r="CD86" s="138" t="e">
        <f>VLOOKUP($BP86,'Written Exam Marks'!$H:$Q,9,FALSE)</f>
        <v>#N/A</v>
      </c>
      <c r="CE86" s="14" t="str">
        <f t="shared" si="100"/>
        <v>Absent</v>
      </c>
      <c r="CF86" s="14" t="str">
        <f t="shared" si="101"/>
        <v>A-S2_Onsite</v>
      </c>
      <c r="CG86" s="130" t="s">
        <v>5</v>
      </c>
      <c r="CH86" s="130" t="s">
        <v>5</v>
      </c>
      <c r="CI86" s="130" t="s">
        <v>5</v>
      </c>
      <c r="CJ86" s="130" t="s">
        <v>5</v>
      </c>
      <c r="CK86" s="130" t="s">
        <v>5</v>
      </c>
      <c r="CL86" s="130" t="s">
        <v>5</v>
      </c>
      <c r="CM86" s="145">
        <v>0</v>
      </c>
      <c r="CN86" s="130">
        <v>50</v>
      </c>
      <c r="CO86" s="27" t="s">
        <v>1005</v>
      </c>
      <c r="CP86" s="119" t="s">
        <v>1044</v>
      </c>
      <c r="CQ86" s="119" t="str">
        <f t="shared" si="63"/>
        <v>2025EB1100083-BDSDF112</v>
      </c>
      <c r="CR86" s="27" t="str">
        <f t="shared" si="102"/>
        <v>2 missed</v>
      </c>
      <c r="CS86" s="27" t="str">
        <f t="shared" si="103"/>
        <v>2 missed</v>
      </c>
      <c r="CT86" s="27">
        <f t="shared" si="104"/>
        <v>0</v>
      </c>
      <c r="CU86" s="27">
        <f t="shared" si="105"/>
        <v>0</v>
      </c>
      <c r="CV86" s="15">
        <f t="shared" si="106"/>
        <v>0</v>
      </c>
      <c r="CW86" s="15">
        <f t="shared" si="107"/>
        <v>0</v>
      </c>
      <c r="CX86" s="27" t="str">
        <f t="shared" si="108"/>
        <v>4 missed</v>
      </c>
      <c r="CY86" s="27">
        <f t="shared" si="109"/>
        <v>0</v>
      </c>
      <c r="CZ86" s="15">
        <f t="shared" si="110"/>
        <v>0</v>
      </c>
      <c r="DA86" s="15" t="str">
        <f t="shared" si="111"/>
        <v>Q-0 A-0 || Q Total-2, A Total-2</v>
      </c>
      <c r="DB86" s="15" t="str" cm="1">
        <f t="array" ref="DB86">IFERROR(INDEX('Attendance-Slot-1'!$Q$2:$Q$1112,MATCH(1,('Attendance-Slot-1'!$A$2:$A$1112=$C86)*('Attendance-Slot-1'!$G$2:$G$1112=DB$2),0)),"No Data")</f>
        <v>No Data</v>
      </c>
      <c r="DC86" s="15" t="str" cm="1">
        <f t="array" ref="DC86">IFERROR(INDEX('Attendance-Slot-2'!$Q$2:$Q$2595,MATCH(1,('Attendance-Slot-2'!$A$2:$A$2595=$C86)*('Attendance-Slot-2'!$G$2:$G$2595=DB$2),0)),"No Data")</f>
        <v>A-S2_Onsite</v>
      </c>
      <c r="DD86" s="139" t="e">
        <f>VLOOKUP($CQ86,'Written Exam Marks'!$H:$Q,10,FALSE)</f>
        <v>#N/A</v>
      </c>
      <c r="DE86" s="139" t="e">
        <f>VLOOKUP($CQ86,'Written Exam Marks'!$H:$Q,9,FALSE)</f>
        <v>#N/A</v>
      </c>
      <c r="DF86" s="15" t="str">
        <f t="shared" si="112"/>
        <v>Absent</v>
      </c>
      <c r="DG86" s="15" t="str">
        <f t="shared" si="113"/>
        <v>A-S2_Onsite</v>
      </c>
      <c r="DH86" s="139" t="s">
        <v>5</v>
      </c>
      <c r="DI86" s="139">
        <v>0</v>
      </c>
      <c r="DJ86" s="139">
        <v>100</v>
      </c>
      <c r="DK86" s="3" t="str">
        <f t="shared" si="64"/>
        <v>P-0, A-0, No Data-4</v>
      </c>
      <c r="DL86" s="3" t="str">
        <f t="shared" si="65"/>
        <v>P-0, A-4, No Data-0</v>
      </c>
      <c r="DM86" s="1" t="str">
        <f t="shared" si="114"/>
        <v>A-S2_Onsite</v>
      </c>
      <c r="DN86" s="1" t="str">
        <f t="shared" si="115"/>
        <v>A-S2_Onsite</v>
      </c>
      <c r="DO86" s="1" t="str">
        <f t="shared" si="116"/>
        <v>A-S2_Onsite</v>
      </c>
      <c r="DP86" s="1" t="str">
        <f t="shared" si="117"/>
        <v>A-S2_Onsite</v>
      </c>
      <c r="DQ86" s="1" t="str">
        <f t="shared" si="118"/>
        <v>P-0, A-4, No Data-0</v>
      </c>
      <c r="DR86" s="39">
        <f t="shared" si="119"/>
        <v>0</v>
      </c>
      <c r="DS86" s="34" t="s">
        <v>7218</v>
      </c>
      <c r="DT86" s="39" t="s">
        <v>1098</v>
      </c>
      <c r="DU86" s="30" t="s">
        <v>252</v>
      </c>
      <c r="DV86" s="30" t="s">
        <v>7218</v>
      </c>
    </row>
    <row r="87" spans="1:126" x14ac:dyDescent="0.25">
      <c r="A87" s="1">
        <v>84</v>
      </c>
      <c r="B87" s="1" t="s">
        <v>1000</v>
      </c>
      <c r="C87" s="1" t="s">
        <v>255</v>
      </c>
      <c r="D87" s="1" t="s">
        <v>256</v>
      </c>
      <c r="E87" s="1" t="s">
        <v>257</v>
      </c>
      <c r="F87" s="1" t="s">
        <v>7201</v>
      </c>
      <c r="G87" s="1" t="s">
        <v>7208</v>
      </c>
      <c r="H87" s="143" t="s">
        <v>5</v>
      </c>
      <c r="I87" s="143" t="s">
        <v>5</v>
      </c>
      <c r="J87" s="143" t="s">
        <v>5</v>
      </c>
      <c r="K87" s="143" t="s">
        <v>5</v>
      </c>
      <c r="L87" s="132" t="s">
        <v>5</v>
      </c>
      <c r="M87" s="132">
        <v>1.6</v>
      </c>
      <c r="N87" s="26">
        <v>60</v>
      </c>
      <c r="O87" s="26" t="s">
        <v>997</v>
      </c>
      <c r="P87" s="120" t="s">
        <v>1034</v>
      </c>
      <c r="Q87" s="13" t="str">
        <f t="shared" si="66"/>
        <v>2025EB1100084-BDSDF113</v>
      </c>
      <c r="R87" s="26" t="str">
        <f t="shared" si="67"/>
        <v>4 missed</v>
      </c>
      <c r="S87" s="26" t="str">
        <f t="shared" si="60"/>
        <v>1 missed</v>
      </c>
      <c r="T87" s="26">
        <f t="shared" si="68"/>
        <v>0</v>
      </c>
      <c r="U87" s="26">
        <f t="shared" si="69"/>
        <v>0</v>
      </c>
      <c r="V87" s="13">
        <f t="shared" si="70"/>
        <v>0</v>
      </c>
      <c r="W87" s="13">
        <f t="shared" si="71"/>
        <v>0</v>
      </c>
      <c r="X87" s="26" t="str">
        <f t="shared" si="72"/>
        <v>5 missed</v>
      </c>
      <c r="Y87" s="26">
        <f t="shared" si="73"/>
        <v>0</v>
      </c>
      <c r="Z87" s="13">
        <f t="shared" si="74"/>
        <v>0</v>
      </c>
      <c r="AA87" s="15" t="str">
        <f t="shared" si="75"/>
        <v>Q-0 A-0 || Q Total-4, A Total-1</v>
      </c>
      <c r="AB87" s="13" t="str" cm="1">
        <f t="array" ref="AB87">IFERROR(INDEX('Attendance-Slot-1'!$Q$2:$Q$1112,MATCH(1,('Attendance-Slot-1'!$A$2:$A$1112=$C87)*('Attendance-Slot-1'!$G$2:$G$1112=AB$2),0)),"No Data")</f>
        <v>No Data</v>
      </c>
      <c r="AC87" s="13" t="str" cm="1">
        <f t="array" ref="AC87">IFERROR(INDEX('Attendance-Slot-2'!$Q$2:$Q$2595,MATCH(1,('Attendance-Slot-2'!$A$2:$A$2595=$C87)*('Attendance-Slot-2'!$G$2:$G$2595=AB$2),0)),"No Data")</f>
        <v>No Data</v>
      </c>
      <c r="AD87" s="133" t="e">
        <f>VLOOKUP($Q87,'Written Exam Marks'!$H:$Q,10,FALSE)</f>
        <v>#N/A</v>
      </c>
      <c r="AE87" s="133" t="e">
        <f>VLOOKUP($Q87,'Written Exam Marks'!$H:$Q,9,FALSE)</f>
        <v>#N/A</v>
      </c>
      <c r="AF87" s="13" t="str">
        <f t="shared" si="76"/>
        <v>No Data</v>
      </c>
      <c r="AG87" s="13" t="str">
        <f t="shared" si="77"/>
        <v>No Data</v>
      </c>
      <c r="AH87" s="29" t="s">
        <v>5</v>
      </c>
      <c r="AI87" s="29" t="s">
        <v>5</v>
      </c>
      <c r="AJ87" s="29" t="s">
        <v>5</v>
      </c>
      <c r="AK87" s="29" t="s">
        <v>5</v>
      </c>
      <c r="AL87" s="29" t="s">
        <v>5</v>
      </c>
      <c r="AM87" s="29">
        <v>0</v>
      </c>
      <c r="AN87" s="131">
        <v>60</v>
      </c>
      <c r="AO87" s="36" t="s">
        <v>7179</v>
      </c>
      <c r="AP87" s="116" t="s">
        <v>1050</v>
      </c>
      <c r="AQ87" s="116" t="str">
        <f t="shared" si="61"/>
        <v>2025EB1100084-BDSDF108</v>
      </c>
      <c r="AR87" s="25" t="str">
        <f t="shared" si="78"/>
        <v>3 missed</v>
      </c>
      <c r="AS87" s="25" t="str">
        <f t="shared" si="79"/>
        <v>2 missed</v>
      </c>
      <c r="AT87" s="25">
        <f t="shared" si="80"/>
        <v>0</v>
      </c>
      <c r="AU87" s="25">
        <f t="shared" si="81"/>
        <v>0</v>
      </c>
      <c r="AV87" s="10">
        <f t="shared" si="82"/>
        <v>0</v>
      </c>
      <c r="AW87" s="10">
        <f t="shared" si="83"/>
        <v>0</v>
      </c>
      <c r="AX87" s="25" t="str">
        <f t="shared" si="84"/>
        <v>5 missed</v>
      </c>
      <c r="AY87" s="25">
        <f t="shared" si="85"/>
        <v>0</v>
      </c>
      <c r="AZ87" s="10">
        <f t="shared" si="86"/>
        <v>0</v>
      </c>
      <c r="BA87" s="10" t="str">
        <f t="shared" si="87"/>
        <v>Q-0 A-0 || Q Total-3, A Total-2</v>
      </c>
      <c r="BB87" s="10" t="str" cm="1">
        <f t="array" ref="BB87">IFERROR(INDEX('Attendance-Slot-1'!$Q$2:$Q$1112,MATCH(1,('Attendance-Slot-1'!$A$2:$A$1112=$C87)*('Attendance-Slot-1'!$G$2:$G$1112=BB$2),0)),"No Data")</f>
        <v>No Data</v>
      </c>
      <c r="BC87" s="10" t="str" cm="1">
        <f t="array" ref="BC87">IFERROR(INDEX('Attendance-Slot-2'!$Q$2:$Q$2595,MATCH(1,('Attendance-Slot-2'!$A$2:$A$2595=$C87)*('Attendance-Slot-2'!$G$2:$G$2595=BB$2),0)),"No Data")</f>
        <v>No Data</v>
      </c>
      <c r="BD87" s="136" t="e">
        <f>VLOOKUP($AQ87,'Written Exam Marks'!$H:$Q,10,FALSE)</f>
        <v>#N/A</v>
      </c>
      <c r="BE87" s="136" t="e">
        <f>VLOOKUP($AQ87,'Written Exam Marks'!$H:$Q,9,FALSE)</f>
        <v>#N/A</v>
      </c>
      <c r="BF87" s="10" t="str">
        <f t="shared" si="88"/>
        <v>No Data</v>
      </c>
      <c r="BG87" s="10" t="str">
        <f t="shared" si="89"/>
        <v>No Data</v>
      </c>
      <c r="BH87" s="129" t="s">
        <v>5</v>
      </c>
      <c r="BI87" s="129" t="s">
        <v>5</v>
      </c>
      <c r="BJ87" s="129" t="s">
        <v>5</v>
      </c>
      <c r="BK87" s="129" t="s">
        <v>5</v>
      </c>
      <c r="BL87" s="144">
        <v>0</v>
      </c>
      <c r="BM87" s="24">
        <v>60</v>
      </c>
      <c r="BN87" s="24" t="s">
        <v>1004</v>
      </c>
      <c r="BO87" s="118" t="s">
        <v>1063</v>
      </c>
      <c r="BP87" s="118" t="str">
        <f t="shared" si="62"/>
        <v>2025EB1100084-BDSDF114</v>
      </c>
      <c r="BQ87" s="24" t="str">
        <f t="shared" si="90"/>
        <v>3 missed</v>
      </c>
      <c r="BR87" s="24" t="str">
        <f t="shared" si="91"/>
        <v>1 missed</v>
      </c>
      <c r="BS87" s="24">
        <f t="shared" si="92"/>
        <v>0</v>
      </c>
      <c r="BT87" s="24">
        <f t="shared" si="93"/>
        <v>0</v>
      </c>
      <c r="BU87" s="14">
        <f t="shared" si="94"/>
        <v>0</v>
      </c>
      <c r="BV87" s="14">
        <f t="shared" si="95"/>
        <v>0</v>
      </c>
      <c r="BW87" s="24" t="str">
        <f t="shared" si="96"/>
        <v>4 missed</v>
      </c>
      <c r="BX87" s="24">
        <f t="shared" si="97"/>
        <v>0</v>
      </c>
      <c r="BY87" s="14">
        <f t="shared" si="98"/>
        <v>0</v>
      </c>
      <c r="BZ87" s="14" t="str">
        <f t="shared" si="99"/>
        <v>Q-0 A-0 || Q Total-3, A Total-1</v>
      </c>
      <c r="CA87" s="14" t="str" cm="1">
        <f t="array" ref="CA87">IFERROR(INDEX('Attendance-Slot-1'!$Q$2:$Q$1112,MATCH(1,('Attendance-Slot-1'!$A$2:$A$1112=$C87)*('Attendance-Slot-1'!$G$2:$G$1112=CA$2),0)),"No Data")</f>
        <v>No Data</v>
      </c>
      <c r="CB87" s="14" t="str" cm="1">
        <f t="array" ref="CB87">IFERROR(INDEX('Attendance-Slot-2'!$Q$2:$Q$2595,MATCH(1,('Attendance-Slot-2'!$A$2:$A$2595=$C87)*('Attendance-Slot-2'!$G$2:$G$2595=CA$2),0)),"No Data")</f>
        <v>No Data</v>
      </c>
      <c r="CC87" s="138" t="e">
        <f>VLOOKUP($BP87,'Written Exam Marks'!$H:$Q,10,FALSE)</f>
        <v>#N/A</v>
      </c>
      <c r="CD87" s="138" t="e">
        <f>VLOOKUP($BP87,'Written Exam Marks'!$H:$Q,9,FALSE)</f>
        <v>#N/A</v>
      </c>
      <c r="CE87" s="14" t="str">
        <f t="shared" si="100"/>
        <v>No Data</v>
      </c>
      <c r="CF87" s="14" t="str">
        <f t="shared" si="101"/>
        <v>No Data</v>
      </c>
      <c r="CG87" s="130" t="s">
        <v>5</v>
      </c>
      <c r="CH87" s="130" t="s">
        <v>5</v>
      </c>
      <c r="CI87" s="130" t="s">
        <v>5</v>
      </c>
      <c r="CJ87" s="130" t="s">
        <v>5</v>
      </c>
      <c r="CK87" s="130" t="s">
        <v>5</v>
      </c>
      <c r="CL87" s="130" t="s">
        <v>5</v>
      </c>
      <c r="CM87" s="145">
        <v>0</v>
      </c>
      <c r="CN87" s="130">
        <v>50</v>
      </c>
      <c r="CO87" s="27" t="s">
        <v>1005</v>
      </c>
      <c r="CP87" s="119" t="s">
        <v>1044</v>
      </c>
      <c r="CQ87" s="119" t="str">
        <f t="shared" si="63"/>
        <v>2025EB1100084-BDSDF112</v>
      </c>
      <c r="CR87" s="27" t="str">
        <f t="shared" si="102"/>
        <v>2 missed</v>
      </c>
      <c r="CS87" s="27" t="str">
        <f t="shared" si="103"/>
        <v>2 missed</v>
      </c>
      <c r="CT87" s="27">
        <f t="shared" si="104"/>
        <v>0</v>
      </c>
      <c r="CU87" s="27">
        <f t="shared" si="105"/>
        <v>0</v>
      </c>
      <c r="CV87" s="15">
        <f t="shared" si="106"/>
        <v>0</v>
      </c>
      <c r="CW87" s="15">
        <f t="shared" si="107"/>
        <v>0</v>
      </c>
      <c r="CX87" s="27" t="str">
        <f t="shared" si="108"/>
        <v>4 missed</v>
      </c>
      <c r="CY87" s="27">
        <f t="shared" si="109"/>
        <v>0</v>
      </c>
      <c r="CZ87" s="15">
        <f t="shared" si="110"/>
        <v>0</v>
      </c>
      <c r="DA87" s="15" t="str">
        <f t="shared" si="111"/>
        <v>Q-0 A-0 || Q Total-2, A Total-2</v>
      </c>
      <c r="DB87" s="15" t="str" cm="1">
        <f t="array" ref="DB87">IFERROR(INDEX('Attendance-Slot-1'!$Q$2:$Q$1112,MATCH(1,('Attendance-Slot-1'!$A$2:$A$1112=$C87)*('Attendance-Slot-1'!$G$2:$G$1112=DB$2),0)),"No Data")</f>
        <v>No Data</v>
      </c>
      <c r="DC87" s="15" t="str" cm="1">
        <f t="array" ref="DC87">IFERROR(INDEX('Attendance-Slot-2'!$Q$2:$Q$2595,MATCH(1,('Attendance-Slot-2'!$A$2:$A$2595=$C87)*('Attendance-Slot-2'!$G$2:$G$2595=DB$2),0)),"No Data")</f>
        <v>No Data</v>
      </c>
      <c r="DD87" s="139" t="e">
        <f>VLOOKUP($CQ87,'Written Exam Marks'!$H:$Q,10,FALSE)</f>
        <v>#N/A</v>
      </c>
      <c r="DE87" s="139" t="e">
        <f>VLOOKUP($CQ87,'Written Exam Marks'!$H:$Q,9,FALSE)</f>
        <v>#N/A</v>
      </c>
      <c r="DF87" s="15" t="str">
        <f t="shared" si="112"/>
        <v>No Data</v>
      </c>
      <c r="DG87" s="15" t="str">
        <f t="shared" si="113"/>
        <v>No Data</v>
      </c>
      <c r="DH87" s="139" t="s">
        <v>5</v>
      </c>
      <c r="DI87" s="139">
        <v>0</v>
      </c>
      <c r="DJ87" s="139">
        <v>100</v>
      </c>
      <c r="DK87" s="3" t="str">
        <f t="shared" si="64"/>
        <v>P-0, A-0, No Data-4</v>
      </c>
      <c r="DL87" s="3" t="str">
        <f t="shared" si="65"/>
        <v>P-0, A-0, No Data-4</v>
      </c>
      <c r="DM87" s="1" t="str">
        <f t="shared" si="114"/>
        <v>No Data</v>
      </c>
      <c r="DN87" s="1" t="str">
        <f t="shared" si="115"/>
        <v>No Data</v>
      </c>
      <c r="DO87" s="1" t="str">
        <f t="shared" si="116"/>
        <v>No Data</v>
      </c>
      <c r="DP87" s="1" t="str">
        <f t="shared" si="117"/>
        <v>No Data</v>
      </c>
      <c r="DQ87" s="1" t="str">
        <f t="shared" si="118"/>
        <v>P-0, A-0, No Data-4</v>
      </c>
      <c r="DR87" s="39">
        <f t="shared" si="119"/>
        <v>0</v>
      </c>
      <c r="DS87" s="34" t="e">
        <v>#N/A</v>
      </c>
      <c r="DT87" s="34" t="s">
        <v>7219</v>
      </c>
      <c r="DU87" s="30" t="s">
        <v>7219</v>
      </c>
      <c r="DV87" s="30"/>
    </row>
    <row r="88" spans="1:126" x14ac:dyDescent="0.25">
      <c r="A88" s="1">
        <v>85</v>
      </c>
      <c r="B88" s="1" t="s">
        <v>1000</v>
      </c>
      <c r="C88" s="1" t="s">
        <v>258</v>
      </c>
      <c r="D88" s="1" t="s">
        <v>259</v>
      </c>
      <c r="E88" s="1" t="s">
        <v>260</v>
      </c>
      <c r="F88" s="1" t="s">
        <v>7202</v>
      </c>
      <c r="G88" s="1" t="s">
        <v>3532</v>
      </c>
      <c r="H88" s="143">
        <v>5.6</v>
      </c>
      <c r="I88" s="143">
        <v>5.6</v>
      </c>
      <c r="J88" s="143">
        <v>5.6</v>
      </c>
      <c r="K88" s="143">
        <v>6.4</v>
      </c>
      <c r="L88" s="132">
        <v>28</v>
      </c>
      <c r="M88" s="132">
        <v>51.2</v>
      </c>
      <c r="N88" s="26">
        <v>60</v>
      </c>
      <c r="O88" s="26" t="s">
        <v>997</v>
      </c>
      <c r="P88" s="120" t="s">
        <v>1034</v>
      </c>
      <c r="Q88" s="13" t="str">
        <f t="shared" si="66"/>
        <v>2025EB1100085-BDSDF113</v>
      </c>
      <c r="R88" s="26" t="str">
        <f t="shared" si="67"/>
        <v>0 missed</v>
      </c>
      <c r="S88" s="26" t="str">
        <f t="shared" si="60"/>
        <v>0 missed</v>
      </c>
      <c r="T88" s="26">
        <f t="shared" si="68"/>
        <v>4</v>
      </c>
      <c r="U88" s="26">
        <f t="shared" si="69"/>
        <v>1</v>
      </c>
      <c r="V88" s="13">
        <f t="shared" si="70"/>
        <v>1</v>
      </c>
      <c r="W88" s="13">
        <f t="shared" si="71"/>
        <v>1</v>
      </c>
      <c r="X88" s="26" t="str">
        <f t="shared" si="72"/>
        <v>0 missed</v>
      </c>
      <c r="Y88" s="26">
        <f t="shared" si="73"/>
        <v>5</v>
      </c>
      <c r="Z88" s="13">
        <f t="shared" si="74"/>
        <v>1</v>
      </c>
      <c r="AA88" s="15" t="str">
        <f t="shared" si="75"/>
        <v>Q-4 A-1 || Q Total-4, A Total-1</v>
      </c>
      <c r="AB88" s="13" t="str" cm="1">
        <f t="array" ref="AB88">IFERROR(INDEX('Attendance-Slot-1'!$Q$2:$Q$1112,MATCH(1,('Attendance-Slot-1'!$A$2:$A$1112=$C88)*('Attendance-Slot-1'!$G$2:$G$1112=AB$2),0)),"No Data")</f>
        <v>No Data</v>
      </c>
      <c r="AC88" s="13" t="str" cm="1">
        <f t="array" ref="AC88">IFERROR(INDEX('Attendance-Slot-2'!$Q$2:$Q$2595,MATCH(1,('Attendance-Slot-2'!$A$2:$A$2595=$C88)*('Attendance-Slot-2'!$G$2:$G$2595=AB$2),0)),"No Data")</f>
        <v>P-S2_Onsite</v>
      </c>
      <c r="AD88" s="133">
        <f>VLOOKUP($Q88,'Written Exam Marks'!$H:$Q,10,FALSE)</f>
        <v>12</v>
      </c>
      <c r="AE88" s="133">
        <f>VLOOKUP($Q88,'Written Exam Marks'!$H:$Q,9,FALSE)</f>
        <v>40</v>
      </c>
      <c r="AF88" s="13" t="str">
        <f t="shared" si="76"/>
        <v>Present</v>
      </c>
      <c r="AG88" s="13" t="str">
        <f t="shared" si="77"/>
        <v>P-S2_Onsite</v>
      </c>
      <c r="AH88" s="29" t="s">
        <v>5</v>
      </c>
      <c r="AI88" s="29" t="s">
        <v>5</v>
      </c>
      <c r="AJ88" s="29" t="s">
        <v>5</v>
      </c>
      <c r="AK88" s="29" t="s">
        <v>5</v>
      </c>
      <c r="AL88" s="29">
        <v>9</v>
      </c>
      <c r="AM88" s="29">
        <v>9</v>
      </c>
      <c r="AN88" s="131">
        <v>60</v>
      </c>
      <c r="AO88" s="36" t="s">
        <v>7179</v>
      </c>
      <c r="AP88" s="116" t="s">
        <v>1050</v>
      </c>
      <c r="AQ88" s="116" t="str">
        <f t="shared" si="61"/>
        <v>2025EB1100085-BDSDF108</v>
      </c>
      <c r="AR88" s="25" t="str">
        <f t="shared" si="78"/>
        <v>2 missed</v>
      </c>
      <c r="AS88" s="25" t="str">
        <f t="shared" si="79"/>
        <v>2 missed</v>
      </c>
      <c r="AT88" s="25">
        <f t="shared" si="80"/>
        <v>1</v>
      </c>
      <c r="AU88" s="25">
        <f t="shared" si="81"/>
        <v>0</v>
      </c>
      <c r="AV88" s="10">
        <f t="shared" si="82"/>
        <v>0.33333333333333331</v>
      </c>
      <c r="AW88" s="10">
        <f t="shared" si="83"/>
        <v>0</v>
      </c>
      <c r="AX88" s="25" t="str">
        <f t="shared" si="84"/>
        <v>4 missed</v>
      </c>
      <c r="AY88" s="25">
        <f t="shared" si="85"/>
        <v>1</v>
      </c>
      <c r="AZ88" s="10">
        <f t="shared" si="86"/>
        <v>0.2</v>
      </c>
      <c r="BA88" s="10" t="str">
        <f t="shared" si="87"/>
        <v>Q-1 A-0 || Q Total-3, A Total-2</v>
      </c>
      <c r="BB88" s="10" t="str" cm="1">
        <f t="array" ref="BB88">IFERROR(INDEX('Attendance-Slot-1'!$Q$2:$Q$1112,MATCH(1,('Attendance-Slot-1'!$A$2:$A$1112=$C88)*('Attendance-Slot-1'!$G$2:$G$1112=BB$2),0)),"No Data")</f>
        <v>No Data</v>
      </c>
      <c r="BC88" s="10" t="str" cm="1">
        <f t="array" ref="BC88">IFERROR(INDEX('Attendance-Slot-2'!$Q$2:$Q$2595,MATCH(1,('Attendance-Slot-2'!$A$2:$A$2595=$C88)*('Attendance-Slot-2'!$G$2:$G$2595=BB$2),0)),"No Data")</f>
        <v>P-S2_Onsite</v>
      </c>
      <c r="BD88" s="136">
        <f>VLOOKUP($AQ88,'Written Exam Marks'!$H:$Q,10,FALSE)</f>
        <v>3.5</v>
      </c>
      <c r="BE88" s="136">
        <f>VLOOKUP($AQ88,'Written Exam Marks'!$H:$Q,9,FALSE)</f>
        <v>40</v>
      </c>
      <c r="BF88" s="10" t="str">
        <f t="shared" si="88"/>
        <v>Present</v>
      </c>
      <c r="BG88" s="10" t="str">
        <f t="shared" si="89"/>
        <v>P-S2_Onsite</v>
      </c>
      <c r="BH88" s="129">
        <v>10</v>
      </c>
      <c r="BI88" s="129" t="s">
        <v>5</v>
      </c>
      <c r="BJ88" s="129">
        <v>15</v>
      </c>
      <c r="BK88" s="129">
        <v>18</v>
      </c>
      <c r="BL88" s="144">
        <v>43</v>
      </c>
      <c r="BM88" s="24">
        <v>60</v>
      </c>
      <c r="BN88" s="24" t="s">
        <v>1004</v>
      </c>
      <c r="BO88" s="118" t="s">
        <v>1063</v>
      </c>
      <c r="BP88" s="118" t="str">
        <f t="shared" si="62"/>
        <v>2025EB1100085-BDSDF114</v>
      </c>
      <c r="BQ88" s="24" t="str">
        <f t="shared" si="90"/>
        <v>1 missed</v>
      </c>
      <c r="BR88" s="24" t="str">
        <f t="shared" si="91"/>
        <v>0 missed</v>
      </c>
      <c r="BS88" s="24">
        <f t="shared" si="92"/>
        <v>2</v>
      </c>
      <c r="BT88" s="24">
        <f t="shared" si="93"/>
        <v>1</v>
      </c>
      <c r="BU88" s="14">
        <f t="shared" si="94"/>
        <v>0.66666666666666663</v>
      </c>
      <c r="BV88" s="14">
        <f t="shared" si="95"/>
        <v>1</v>
      </c>
      <c r="BW88" s="24" t="str">
        <f t="shared" si="96"/>
        <v>1 missed</v>
      </c>
      <c r="BX88" s="24">
        <f t="shared" si="97"/>
        <v>3</v>
      </c>
      <c r="BY88" s="14">
        <f t="shared" si="98"/>
        <v>0.75</v>
      </c>
      <c r="BZ88" s="14" t="str">
        <f t="shared" si="99"/>
        <v>Q-2 A-1 || Q Total-3, A Total-1</v>
      </c>
      <c r="CA88" s="14" t="str" cm="1">
        <f t="array" ref="CA88">IFERROR(INDEX('Attendance-Slot-1'!$Q$2:$Q$1112,MATCH(1,('Attendance-Slot-1'!$A$2:$A$1112=$C88)*('Attendance-Slot-1'!$G$2:$G$1112=CA$2),0)),"No Data")</f>
        <v>No Data</v>
      </c>
      <c r="CB88" s="14" t="str" cm="1">
        <f t="array" ref="CB88">IFERROR(INDEX('Attendance-Slot-2'!$Q$2:$Q$2595,MATCH(1,('Attendance-Slot-2'!$A$2:$A$2595=$C88)*('Attendance-Slot-2'!$G$2:$G$2595=CA$2),0)),"No Data")</f>
        <v>P-S2_Onsite</v>
      </c>
      <c r="CC88" s="138">
        <f>VLOOKUP($BP88,'Written Exam Marks'!$H:$Q,10,FALSE)</f>
        <v>4.5</v>
      </c>
      <c r="CD88" s="138">
        <f>VLOOKUP($BP88,'Written Exam Marks'!$H:$Q,9,FALSE)</f>
        <v>40</v>
      </c>
      <c r="CE88" s="14" t="str">
        <f t="shared" si="100"/>
        <v>Present</v>
      </c>
      <c r="CF88" s="14" t="str">
        <f t="shared" si="101"/>
        <v>P-S2_Onsite</v>
      </c>
      <c r="CG88" s="130">
        <v>2.5</v>
      </c>
      <c r="CH88" s="130" t="s">
        <v>5</v>
      </c>
      <c r="CI88" s="130" t="s">
        <v>5</v>
      </c>
      <c r="CJ88" s="130">
        <v>9</v>
      </c>
      <c r="CK88" s="130">
        <v>10</v>
      </c>
      <c r="CL88" s="130">
        <v>10</v>
      </c>
      <c r="CM88" s="145">
        <v>31.5</v>
      </c>
      <c r="CN88" s="130">
        <v>50</v>
      </c>
      <c r="CO88" s="27" t="s">
        <v>1005</v>
      </c>
      <c r="CP88" s="119" t="s">
        <v>1044</v>
      </c>
      <c r="CQ88" s="119" t="str">
        <f t="shared" si="63"/>
        <v>2025EB1100085-BDSDF112</v>
      </c>
      <c r="CR88" s="27" t="str">
        <f t="shared" si="102"/>
        <v>1 missed</v>
      </c>
      <c r="CS88" s="27" t="str">
        <f t="shared" si="103"/>
        <v>1 missed</v>
      </c>
      <c r="CT88" s="27">
        <f t="shared" si="104"/>
        <v>1</v>
      </c>
      <c r="CU88" s="27">
        <f t="shared" si="105"/>
        <v>1</v>
      </c>
      <c r="CV88" s="15">
        <f t="shared" si="106"/>
        <v>0.5</v>
      </c>
      <c r="CW88" s="15">
        <f t="shared" si="107"/>
        <v>0.5</v>
      </c>
      <c r="CX88" s="27" t="str">
        <f t="shared" si="108"/>
        <v>2 missed</v>
      </c>
      <c r="CY88" s="27">
        <f t="shared" si="109"/>
        <v>2</v>
      </c>
      <c r="CZ88" s="15">
        <f t="shared" si="110"/>
        <v>0.5</v>
      </c>
      <c r="DA88" s="15" t="str">
        <f t="shared" si="111"/>
        <v>Q-1 A-1 || Q Total-2, A Total-2</v>
      </c>
      <c r="DB88" s="15" t="str" cm="1">
        <f t="array" ref="DB88">IFERROR(INDEX('Attendance-Slot-1'!$Q$2:$Q$1112,MATCH(1,('Attendance-Slot-1'!$A$2:$A$1112=$C88)*('Attendance-Slot-1'!$G$2:$G$1112=DB$2),0)),"No Data")</f>
        <v>No Data</v>
      </c>
      <c r="DC88" s="15" t="str" cm="1">
        <f t="array" ref="DC88">IFERROR(INDEX('Attendance-Slot-2'!$Q$2:$Q$2595,MATCH(1,('Attendance-Slot-2'!$A$2:$A$2595=$C88)*('Attendance-Slot-2'!$G$2:$G$2595=DB$2),0)),"No Data")</f>
        <v>P-S2_Onsite</v>
      </c>
      <c r="DD88" s="139">
        <f>VLOOKUP($CQ88,'Written Exam Marks'!$H:$Q,10,FALSE)</f>
        <v>26</v>
      </c>
      <c r="DE88" s="139">
        <f>VLOOKUP($CQ88,'Written Exam Marks'!$H:$Q,9,FALSE)</f>
        <v>50</v>
      </c>
      <c r="DF88" s="15" t="str">
        <f t="shared" si="112"/>
        <v>Present</v>
      </c>
      <c r="DG88" s="15" t="str">
        <f t="shared" si="113"/>
        <v>P-S2_Onsite</v>
      </c>
      <c r="DH88" s="139">
        <v>90</v>
      </c>
      <c r="DI88" s="139">
        <v>90</v>
      </c>
      <c r="DJ88" s="139">
        <v>100</v>
      </c>
      <c r="DK88" s="3" t="str">
        <f t="shared" si="64"/>
        <v>P-0, A-0, No Data-4</v>
      </c>
      <c r="DL88" s="3" t="str">
        <f t="shared" si="65"/>
        <v>P-4, A-0, No Data-0</v>
      </c>
      <c r="DM88" s="1" t="str">
        <f t="shared" si="114"/>
        <v>P-S2_Onsite</v>
      </c>
      <c r="DN88" s="1" t="str">
        <f t="shared" si="115"/>
        <v>P-S2_Onsite</v>
      </c>
      <c r="DO88" s="1" t="str">
        <f t="shared" si="116"/>
        <v>P-S2_Onsite</v>
      </c>
      <c r="DP88" s="1" t="str">
        <f t="shared" si="117"/>
        <v>P-S2_Onsite</v>
      </c>
      <c r="DQ88" s="1" t="str">
        <f t="shared" si="118"/>
        <v>P-4, A-0, No Data-0</v>
      </c>
      <c r="DR88" s="39">
        <f t="shared" si="119"/>
        <v>0</v>
      </c>
      <c r="DS88" s="34" t="s">
        <v>7217</v>
      </c>
      <c r="DT88" s="39" t="s">
        <v>7363</v>
      </c>
      <c r="DU88" s="30" t="s">
        <v>258</v>
      </c>
      <c r="DV88" s="30"/>
    </row>
    <row r="89" spans="1:126" x14ac:dyDescent="0.25">
      <c r="A89" s="1">
        <v>86</v>
      </c>
      <c r="B89" s="1" t="s">
        <v>1000</v>
      </c>
      <c r="C89" s="1" t="s">
        <v>261</v>
      </c>
      <c r="D89" s="1" t="s">
        <v>262</v>
      </c>
      <c r="E89" s="1" t="s">
        <v>263</v>
      </c>
      <c r="F89" s="1" t="s">
        <v>7201</v>
      </c>
      <c r="G89" s="1" t="s">
        <v>3533</v>
      </c>
      <c r="H89" s="143">
        <v>1.6</v>
      </c>
      <c r="I89" s="143">
        <v>5.6</v>
      </c>
      <c r="J89" s="143">
        <v>5.6</v>
      </c>
      <c r="K89" s="143" t="s">
        <v>5</v>
      </c>
      <c r="L89" s="132" t="s">
        <v>5</v>
      </c>
      <c r="M89" s="132">
        <v>12.8</v>
      </c>
      <c r="N89" s="26">
        <v>60</v>
      </c>
      <c r="O89" s="26" t="s">
        <v>997</v>
      </c>
      <c r="P89" s="120" t="s">
        <v>1034</v>
      </c>
      <c r="Q89" s="13" t="str">
        <f t="shared" si="66"/>
        <v>2025EB1100086-BDSDF113</v>
      </c>
      <c r="R89" s="26" t="str">
        <f t="shared" si="67"/>
        <v>1 missed</v>
      </c>
      <c r="S89" s="26" t="str">
        <f t="shared" si="60"/>
        <v>1 missed</v>
      </c>
      <c r="T89" s="26">
        <f t="shared" si="68"/>
        <v>3</v>
      </c>
      <c r="U89" s="26">
        <f t="shared" si="69"/>
        <v>0</v>
      </c>
      <c r="V89" s="13">
        <f t="shared" si="70"/>
        <v>0.75</v>
      </c>
      <c r="W89" s="13">
        <f t="shared" si="71"/>
        <v>0</v>
      </c>
      <c r="X89" s="26" t="str">
        <f t="shared" si="72"/>
        <v>2 missed</v>
      </c>
      <c r="Y89" s="26">
        <f t="shared" si="73"/>
        <v>3</v>
      </c>
      <c r="Z89" s="13">
        <f t="shared" si="74"/>
        <v>0.6</v>
      </c>
      <c r="AA89" s="15" t="str">
        <f t="shared" si="75"/>
        <v>Q-3 A-0 || Q Total-4, A Total-1</v>
      </c>
      <c r="AB89" s="13" t="str" cm="1">
        <f t="array" ref="AB89">IFERROR(INDEX('Attendance-Slot-1'!$Q$2:$Q$1112,MATCH(1,('Attendance-Slot-1'!$A$2:$A$1112=$C89)*('Attendance-Slot-1'!$G$2:$G$1112=AB$2),0)),"No Data")</f>
        <v>No Data</v>
      </c>
      <c r="AC89" s="13" t="str" cm="1">
        <f t="array" ref="AC89">IFERROR(INDEX('Attendance-Slot-2'!$Q$2:$Q$2595,MATCH(1,('Attendance-Slot-2'!$A$2:$A$2595=$C89)*('Attendance-Slot-2'!$G$2:$G$2595=AB$2),0)),"No Data")</f>
        <v>A-S2_Onsite</v>
      </c>
      <c r="AD89" s="133" t="e">
        <f>VLOOKUP($Q89,'Written Exam Marks'!$H:$Q,10,FALSE)</f>
        <v>#N/A</v>
      </c>
      <c r="AE89" s="133" t="e">
        <f>VLOOKUP($Q89,'Written Exam Marks'!$H:$Q,9,FALSE)</f>
        <v>#N/A</v>
      </c>
      <c r="AF89" s="13" t="str">
        <f t="shared" si="76"/>
        <v>Absent</v>
      </c>
      <c r="AG89" s="13" t="str">
        <f t="shared" si="77"/>
        <v>A-S2_Onsite</v>
      </c>
      <c r="AH89" s="29" t="s">
        <v>5</v>
      </c>
      <c r="AI89" s="29" t="s">
        <v>5</v>
      </c>
      <c r="AJ89" s="29" t="s">
        <v>5</v>
      </c>
      <c r="AK89" s="29">
        <v>9</v>
      </c>
      <c r="AL89" s="29" t="s">
        <v>5</v>
      </c>
      <c r="AM89" s="29">
        <v>9</v>
      </c>
      <c r="AN89" s="131">
        <v>60</v>
      </c>
      <c r="AO89" s="36" t="s">
        <v>7179</v>
      </c>
      <c r="AP89" s="116" t="s">
        <v>1050</v>
      </c>
      <c r="AQ89" s="116" t="str">
        <f t="shared" si="61"/>
        <v>2025EB1100086-BDSDF108</v>
      </c>
      <c r="AR89" s="25" t="str">
        <f t="shared" si="78"/>
        <v>2 missed</v>
      </c>
      <c r="AS89" s="25" t="str">
        <f t="shared" si="79"/>
        <v>2 missed</v>
      </c>
      <c r="AT89" s="25">
        <f t="shared" si="80"/>
        <v>1</v>
      </c>
      <c r="AU89" s="25">
        <f t="shared" si="81"/>
        <v>0</v>
      </c>
      <c r="AV89" s="10">
        <f t="shared" si="82"/>
        <v>0.33333333333333331</v>
      </c>
      <c r="AW89" s="10">
        <f t="shared" si="83"/>
        <v>0</v>
      </c>
      <c r="AX89" s="25" t="str">
        <f t="shared" si="84"/>
        <v>4 missed</v>
      </c>
      <c r="AY89" s="25">
        <f t="shared" si="85"/>
        <v>1</v>
      </c>
      <c r="AZ89" s="10">
        <f t="shared" si="86"/>
        <v>0.2</v>
      </c>
      <c r="BA89" s="10" t="str">
        <f t="shared" si="87"/>
        <v>Q-1 A-0 || Q Total-3, A Total-2</v>
      </c>
      <c r="BB89" s="10" t="str" cm="1">
        <f t="array" ref="BB89">IFERROR(INDEX('Attendance-Slot-1'!$Q$2:$Q$1112,MATCH(1,('Attendance-Slot-1'!$A$2:$A$1112=$C89)*('Attendance-Slot-1'!$G$2:$G$1112=BB$2),0)),"No Data")</f>
        <v>No Data</v>
      </c>
      <c r="BC89" s="10" t="str" cm="1">
        <f t="array" ref="BC89">IFERROR(INDEX('Attendance-Slot-2'!$Q$2:$Q$2595,MATCH(1,('Attendance-Slot-2'!$A$2:$A$2595=$C89)*('Attendance-Slot-2'!$G$2:$G$2595=BB$2),0)),"No Data")</f>
        <v>A-S2_Onsite</v>
      </c>
      <c r="BD89" s="136" t="e">
        <f>VLOOKUP($AQ89,'Written Exam Marks'!$H:$Q,10,FALSE)</f>
        <v>#N/A</v>
      </c>
      <c r="BE89" s="136" t="e">
        <f>VLOOKUP($AQ89,'Written Exam Marks'!$H:$Q,9,FALSE)</f>
        <v>#N/A</v>
      </c>
      <c r="BF89" s="10" t="str">
        <f t="shared" si="88"/>
        <v>Absent</v>
      </c>
      <c r="BG89" s="10" t="str">
        <f t="shared" si="89"/>
        <v>A-S2_Onsite</v>
      </c>
      <c r="BH89" s="129" t="s">
        <v>5</v>
      </c>
      <c r="BI89" s="129">
        <v>10.5</v>
      </c>
      <c r="BJ89" s="129" t="s">
        <v>5</v>
      </c>
      <c r="BK89" s="129" t="s">
        <v>5</v>
      </c>
      <c r="BL89" s="144">
        <v>10.5</v>
      </c>
      <c r="BM89" s="24">
        <v>60</v>
      </c>
      <c r="BN89" s="24" t="s">
        <v>1004</v>
      </c>
      <c r="BO89" s="118" t="s">
        <v>1063</v>
      </c>
      <c r="BP89" s="118" t="str">
        <f t="shared" si="62"/>
        <v>2025EB1100086-BDSDF114</v>
      </c>
      <c r="BQ89" s="24" t="str">
        <f t="shared" si="90"/>
        <v>2 missed</v>
      </c>
      <c r="BR89" s="24" t="str">
        <f t="shared" si="91"/>
        <v>1 missed</v>
      </c>
      <c r="BS89" s="24">
        <f t="shared" si="92"/>
        <v>1</v>
      </c>
      <c r="BT89" s="24">
        <f t="shared" si="93"/>
        <v>0</v>
      </c>
      <c r="BU89" s="14">
        <f t="shared" si="94"/>
        <v>0.33333333333333331</v>
      </c>
      <c r="BV89" s="14">
        <f t="shared" si="95"/>
        <v>0</v>
      </c>
      <c r="BW89" s="24" t="str">
        <f t="shared" si="96"/>
        <v>3 missed</v>
      </c>
      <c r="BX89" s="24">
        <f t="shared" si="97"/>
        <v>1</v>
      </c>
      <c r="BY89" s="14">
        <f t="shared" si="98"/>
        <v>0.25</v>
      </c>
      <c r="BZ89" s="14" t="str">
        <f t="shared" si="99"/>
        <v>Q-1 A-0 || Q Total-3, A Total-1</v>
      </c>
      <c r="CA89" s="14" t="str" cm="1">
        <f t="array" ref="CA89">IFERROR(INDEX('Attendance-Slot-1'!$Q$2:$Q$1112,MATCH(1,('Attendance-Slot-1'!$A$2:$A$1112=$C89)*('Attendance-Slot-1'!$G$2:$G$1112=CA$2),0)),"No Data")</f>
        <v>No Data</v>
      </c>
      <c r="CB89" s="14" t="str" cm="1">
        <f t="array" ref="CB89">IFERROR(INDEX('Attendance-Slot-2'!$Q$2:$Q$2595,MATCH(1,('Attendance-Slot-2'!$A$2:$A$2595=$C89)*('Attendance-Slot-2'!$G$2:$G$2595=CA$2),0)),"No Data")</f>
        <v>A-S2_Onsite</v>
      </c>
      <c r="CC89" s="138" t="e">
        <f>VLOOKUP($BP89,'Written Exam Marks'!$H:$Q,10,FALSE)</f>
        <v>#N/A</v>
      </c>
      <c r="CD89" s="138" t="e">
        <f>VLOOKUP($BP89,'Written Exam Marks'!$H:$Q,9,FALSE)</f>
        <v>#N/A</v>
      </c>
      <c r="CE89" s="14" t="str">
        <f t="shared" si="100"/>
        <v>Absent</v>
      </c>
      <c r="CF89" s="14" t="str">
        <f t="shared" si="101"/>
        <v>A-S2_Onsite</v>
      </c>
      <c r="CG89" s="130">
        <v>3.5</v>
      </c>
      <c r="CH89" s="130">
        <v>5</v>
      </c>
      <c r="CI89" s="130" t="s">
        <v>5</v>
      </c>
      <c r="CJ89" s="130" t="s">
        <v>5</v>
      </c>
      <c r="CK89" s="130" t="s">
        <v>5</v>
      </c>
      <c r="CL89" s="130" t="s">
        <v>5</v>
      </c>
      <c r="CM89" s="145">
        <v>8.5</v>
      </c>
      <c r="CN89" s="130">
        <v>50</v>
      </c>
      <c r="CO89" s="27" t="s">
        <v>1005</v>
      </c>
      <c r="CP89" s="119" t="s">
        <v>1044</v>
      </c>
      <c r="CQ89" s="119" t="str">
        <f t="shared" si="63"/>
        <v>2025EB1100086-BDSDF112</v>
      </c>
      <c r="CR89" s="27" t="str">
        <f t="shared" si="102"/>
        <v>0 missed</v>
      </c>
      <c r="CS89" s="27" t="str">
        <f t="shared" si="103"/>
        <v>2 missed</v>
      </c>
      <c r="CT89" s="27">
        <f t="shared" si="104"/>
        <v>2</v>
      </c>
      <c r="CU89" s="27">
        <f t="shared" si="105"/>
        <v>0</v>
      </c>
      <c r="CV89" s="15">
        <f t="shared" si="106"/>
        <v>1</v>
      </c>
      <c r="CW89" s="15">
        <f t="shared" si="107"/>
        <v>0</v>
      </c>
      <c r="CX89" s="27" t="str">
        <f t="shared" si="108"/>
        <v>2 missed</v>
      </c>
      <c r="CY89" s="27">
        <f t="shared" si="109"/>
        <v>2</v>
      </c>
      <c r="CZ89" s="15">
        <f t="shared" si="110"/>
        <v>0.5</v>
      </c>
      <c r="DA89" s="15" t="str">
        <f t="shared" si="111"/>
        <v>Q-2 A-0 || Q Total-2, A Total-2</v>
      </c>
      <c r="DB89" s="15" t="str" cm="1">
        <f t="array" ref="DB89">IFERROR(INDEX('Attendance-Slot-1'!$Q$2:$Q$1112,MATCH(1,('Attendance-Slot-1'!$A$2:$A$1112=$C89)*('Attendance-Slot-1'!$G$2:$G$1112=DB$2),0)),"No Data")</f>
        <v>No Data</v>
      </c>
      <c r="DC89" s="15" t="str" cm="1">
        <f t="array" ref="DC89">IFERROR(INDEX('Attendance-Slot-2'!$Q$2:$Q$2595,MATCH(1,('Attendance-Slot-2'!$A$2:$A$2595=$C89)*('Attendance-Slot-2'!$G$2:$G$2595=DB$2),0)),"No Data")</f>
        <v>P-S2_Onsite</v>
      </c>
      <c r="DD89" s="139">
        <f>VLOOKUP($CQ89,'Written Exam Marks'!$H:$Q,10,FALSE)</f>
        <v>0.5</v>
      </c>
      <c r="DE89" s="139">
        <f>VLOOKUP($CQ89,'Written Exam Marks'!$H:$Q,9,FALSE)</f>
        <v>50</v>
      </c>
      <c r="DF89" s="15" t="str">
        <f t="shared" si="112"/>
        <v>Present</v>
      </c>
      <c r="DG89" s="15" t="str">
        <f t="shared" si="113"/>
        <v>P-S2_Onsite</v>
      </c>
      <c r="DH89" s="139" t="s">
        <v>5</v>
      </c>
      <c r="DI89" s="139">
        <v>0</v>
      </c>
      <c r="DJ89" s="139">
        <v>100</v>
      </c>
      <c r="DK89" s="3" t="str">
        <f t="shared" si="64"/>
        <v>P-0, A-0, No Data-4</v>
      </c>
      <c r="DL89" s="3" t="str">
        <f t="shared" si="65"/>
        <v>P-1, A-3, No Data-0</v>
      </c>
      <c r="DM89" s="1" t="str">
        <f t="shared" si="114"/>
        <v>A-S2_Onsite</v>
      </c>
      <c r="DN89" s="1" t="str">
        <f t="shared" si="115"/>
        <v>P-S2_Onsite</v>
      </c>
      <c r="DO89" s="1" t="str">
        <f t="shared" si="116"/>
        <v>A-S2_Onsite</v>
      </c>
      <c r="DP89" s="1" t="str">
        <f t="shared" si="117"/>
        <v>A-S2_Onsite</v>
      </c>
      <c r="DQ89" s="1" t="str">
        <f t="shared" si="118"/>
        <v>P-1, A-3, No Data-0</v>
      </c>
      <c r="DR89" s="39">
        <f t="shared" si="119"/>
        <v>0</v>
      </c>
      <c r="DS89" s="34" t="s">
        <v>7217</v>
      </c>
      <c r="DT89" s="39" t="s">
        <v>7363</v>
      </c>
      <c r="DU89" s="30" t="s">
        <v>261</v>
      </c>
      <c r="DV89" s="30"/>
    </row>
    <row r="90" spans="1:126" x14ac:dyDescent="0.25">
      <c r="A90" s="1">
        <v>87</v>
      </c>
      <c r="B90" s="1" t="s">
        <v>1000</v>
      </c>
      <c r="C90" s="1" t="s">
        <v>264</v>
      </c>
      <c r="D90" s="1" t="s">
        <v>265</v>
      </c>
      <c r="E90" s="1" t="s">
        <v>266</v>
      </c>
      <c r="F90" s="1" t="s">
        <v>7201</v>
      </c>
      <c r="G90" s="1" t="s">
        <v>1225</v>
      </c>
      <c r="H90" s="143">
        <v>8</v>
      </c>
      <c r="I90" s="143">
        <v>6.4</v>
      </c>
      <c r="J90" s="143" t="s">
        <v>5</v>
      </c>
      <c r="K90" s="143">
        <v>5.6</v>
      </c>
      <c r="L90" s="132" t="s">
        <v>5</v>
      </c>
      <c r="M90" s="132">
        <v>20</v>
      </c>
      <c r="N90" s="26">
        <v>60</v>
      </c>
      <c r="O90" s="26" t="s">
        <v>997</v>
      </c>
      <c r="P90" s="120" t="s">
        <v>1034</v>
      </c>
      <c r="Q90" s="13" t="str">
        <f t="shared" si="66"/>
        <v>2025EB1100087-BDSDF113</v>
      </c>
      <c r="R90" s="26" t="str">
        <f t="shared" si="67"/>
        <v>1 missed</v>
      </c>
      <c r="S90" s="26" t="str">
        <f t="shared" si="60"/>
        <v>1 missed</v>
      </c>
      <c r="T90" s="26">
        <f t="shared" si="68"/>
        <v>3</v>
      </c>
      <c r="U90" s="26">
        <f t="shared" si="69"/>
        <v>0</v>
      </c>
      <c r="V90" s="13">
        <f t="shared" si="70"/>
        <v>0.75</v>
      </c>
      <c r="W90" s="13">
        <f t="shared" si="71"/>
        <v>0</v>
      </c>
      <c r="X90" s="26" t="str">
        <f t="shared" si="72"/>
        <v>2 missed</v>
      </c>
      <c r="Y90" s="26">
        <f t="shared" si="73"/>
        <v>3</v>
      </c>
      <c r="Z90" s="13">
        <f t="shared" si="74"/>
        <v>0.6</v>
      </c>
      <c r="AA90" s="15" t="str">
        <f t="shared" si="75"/>
        <v>Q-3 A-0 || Q Total-4, A Total-1</v>
      </c>
      <c r="AB90" s="13" t="str" cm="1">
        <f t="array" ref="AB90">IFERROR(INDEX('Attendance-Slot-1'!$Q$2:$Q$1112,MATCH(1,('Attendance-Slot-1'!$A$2:$A$1112=$C90)*('Attendance-Slot-1'!$G$2:$G$1112=AB$2),0)),"No Data")</f>
        <v>No Data</v>
      </c>
      <c r="AC90" s="13" t="str" cm="1">
        <f t="array" ref="AC90">IFERROR(INDEX('Attendance-Slot-2'!$Q$2:$Q$2595,MATCH(1,('Attendance-Slot-2'!$A$2:$A$2595=$C90)*('Attendance-Slot-2'!$G$2:$G$2595=AB$2),0)),"No Data")</f>
        <v>A-S2_Onsite</v>
      </c>
      <c r="AD90" s="133" t="e">
        <f>VLOOKUP($Q90,'Written Exam Marks'!$H:$Q,10,FALSE)</f>
        <v>#N/A</v>
      </c>
      <c r="AE90" s="133" t="e">
        <f>VLOOKUP($Q90,'Written Exam Marks'!$H:$Q,9,FALSE)</f>
        <v>#N/A</v>
      </c>
      <c r="AF90" s="13" t="str">
        <f t="shared" si="76"/>
        <v>Absent</v>
      </c>
      <c r="AG90" s="13" t="str">
        <f t="shared" si="77"/>
        <v>A-S2_Onsite</v>
      </c>
      <c r="AH90" s="29">
        <v>14</v>
      </c>
      <c r="AI90" s="29" t="s">
        <v>5</v>
      </c>
      <c r="AJ90" s="29">
        <v>8</v>
      </c>
      <c r="AK90" s="29" t="s">
        <v>5</v>
      </c>
      <c r="AL90" s="29" t="s">
        <v>5</v>
      </c>
      <c r="AM90" s="29">
        <v>22</v>
      </c>
      <c r="AN90" s="131">
        <v>60</v>
      </c>
      <c r="AO90" s="36" t="s">
        <v>7179</v>
      </c>
      <c r="AP90" s="116" t="s">
        <v>1050</v>
      </c>
      <c r="AQ90" s="116" t="str">
        <f t="shared" si="61"/>
        <v>2025EB1100087-BDSDF108</v>
      </c>
      <c r="AR90" s="25" t="str">
        <f t="shared" si="78"/>
        <v>2 missed</v>
      </c>
      <c r="AS90" s="25" t="str">
        <f t="shared" si="79"/>
        <v>1 missed</v>
      </c>
      <c r="AT90" s="25">
        <f t="shared" si="80"/>
        <v>1</v>
      </c>
      <c r="AU90" s="25">
        <f t="shared" si="81"/>
        <v>1</v>
      </c>
      <c r="AV90" s="10">
        <f t="shared" si="82"/>
        <v>0.33333333333333331</v>
      </c>
      <c r="AW90" s="10">
        <f t="shared" si="83"/>
        <v>0.5</v>
      </c>
      <c r="AX90" s="25" t="str">
        <f t="shared" si="84"/>
        <v>3 missed</v>
      </c>
      <c r="AY90" s="25">
        <f t="shared" si="85"/>
        <v>2</v>
      </c>
      <c r="AZ90" s="10">
        <f t="shared" si="86"/>
        <v>0.4</v>
      </c>
      <c r="BA90" s="10" t="str">
        <f t="shared" si="87"/>
        <v>Q-1 A-1 || Q Total-3, A Total-2</v>
      </c>
      <c r="BB90" s="10" t="str" cm="1">
        <f t="array" ref="BB90">IFERROR(INDEX('Attendance-Slot-1'!$Q$2:$Q$1112,MATCH(1,('Attendance-Slot-1'!$A$2:$A$1112=$C90)*('Attendance-Slot-1'!$G$2:$G$1112=BB$2),0)),"No Data")</f>
        <v>No Data</v>
      </c>
      <c r="BC90" s="10" t="str" cm="1">
        <f t="array" ref="BC90">IFERROR(INDEX('Attendance-Slot-2'!$Q$2:$Q$2595,MATCH(1,('Attendance-Slot-2'!$A$2:$A$2595=$C90)*('Attendance-Slot-2'!$G$2:$G$2595=BB$2),0)),"No Data")</f>
        <v>A-S2_Onsite</v>
      </c>
      <c r="BD90" s="136" t="e">
        <f>VLOOKUP($AQ90,'Written Exam Marks'!$H:$Q,10,FALSE)</f>
        <v>#N/A</v>
      </c>
      <c r="BE90" s="136" t="e">
        <f>VLOOKUP($AQ90,'Written Exam Marks'!$H:$Q,9,FALSE)</f>
        <v>#N/A</v>
      </c>
      <c r="BF90" s="10" t="str">
        <f t="shared" si="88"/>
        <v>Absent</v>
      </c>
      <c r="BG90" s="10" t="str">
        <f t="shared" si="89"/>
        <v>A-S2_Onsite</v>
      </c>
      <c r="BH90" s="129">
        <v>10</v>
      </c>
      <c r="BI90" s="129">
        <v>15</v>
      </c>
      <c r="BJ90" s="129">
        <v>13.5</v>
      </c>
      <c r="BK90" s="129">
        <v>12</v>
      </c>
      <c r="BL90" s="144">
        <v>50.5</v>
      </c>
      <c r="BM90" s="24">
        <v>60</v>
      </c>
      <c r="BN90" s="24" t="s">
        <v>1004</v>
      </c>
      <c r="BO90" s="118" t="s">
        <v>1063</v>
      </c>
      <c r="BP90" s="118" t="str">
        <f t="shared" si="62"/>
        <v>2025EB1100087-BDSDF114</v>
      </c>
      <c r="BQ90" s="24" t="str">
        <f t="shared" si="90"/>
        <v>0 missed</v>
      </c>
      <c r="BR90" s="24" t="str">
        <f t="shared" si="91"/>
        <v>0 missed</v>
      </c>
      <c r="BS90" s="24">
        <f t="shared" si="92"/>
        <v>3</v>
      </c>
      <c r="BT90" s="24">
        <f t="shared" si="93"/>
        <v>1</v>
      </c>
      <c r="BU90" s="14">
        <f t="shared" si="94"/>
        <v>1</v>
      </c>
      <c r="BV90" s="14">
        <f t="shared" si="95"/>
        <v>1</v>
      </c>
      <c r="BW90" s="24" t="str">
        <f t="shared" si="96"/>
        <v>0 missed</v>
      </c>
      <c r="BX90" s="24">
        <f t="shared" si="97"/>
        <v>4</v>
      </c>
      <c r="BY90" s="14">
        <f t="shared" si="98"/>
        <v>1</v>
      </c>
      <c r="BZ90" s="14" t="str">
        <f t="shared" si="99"/>
        <v>Q-3 A-1 || Q Total-3, A Total-1</v>
      </c>
      <c r="CA90" s="14" t="str" cm="1">
        <f t="array" ref="CA90">IFERROR(INDEX('Attendance-Slot-1'!$Q$2:$Q$1112,MATCH(1,('Attendance-Slot-1'!$A$2:$A$1112=$C90)*('Attendance-Slot-1'!$G$2:$G$1112=CA$2),0)),"No Data")</f>
        <v>P-S1_Onsite</v>
      </c>
      <c r="CB90" s="14" t="str" cm="1">
        <f t="array" ref="CB90">IFERROR(INDEX('Attendance-Slot-2'!$Q$2:$Q$2595,MATCH(1,('Attendance-Slot-2'!$A$2:$A$2595=$C90)*('Attendance-Slot-2'!$G$2:$G$2595=CA$2),0)),"No Data")</f>
        <v>No Data</v>
      </c>
      <c r="CC90" s="138">
        <f>VLOOKUP($BP90,'Written Exam Marks'!$H:$Q,10,FALSE)</f>
        <v>1.5</v>
      </c>
      <c r="CD90" s="138">
        <f>VLOOKUP($BP90,'Written Exam Marks'!$H:$Q,9,FALSE)</f>
        <v>40</v>
      </c>
      <c r="CE90" s="14" t="str">
        <f t="shared" si="100"/>
        <v>Present</v>
      </c>
      <c r="CF90" s="14" t="str">
        <f t="shared" si="101"/>
        <v>P-S1_Onsite</v>
      </c>
      <c r="CG90" s="130">
        <v>5</v>
      </c>
      <c r="CH90" s="130">
        <v>4.5</v>
      </c>
      <c r="CI90" s="130">
        <v>9</v>
      </c>
      <c r="CJ90" s="130">
        <v>8</v>
      </c>
      <c r="CK90" s="130" t="s">
        <v>5</v>
      </c>
      <c r="CL90" s="130" t="s">
        <v>5</v>
      </c>
      <c r="CM90" s="145">
        <v>26.5</v>
      </c>
      <c r="CN90" s="130">
        <v>50</v>
      </c>
      <c r="CO90" s="27" t="s">
        <v>1005</v>
      </c>
      <c r="CP90" s="119" t="s">
        <v>1044</v>
      </c>
      <c r="CQ90" s="119" t="str">
        <f t="shared" si="63"/>
        <v>2025EB1100087-BDSDF112</v>
      </c>
      <c r="CR90" s="27" t="str">
        <f t="shared" si="102"/>
        <v>0 missed</v>
      </c>
      <c r="CS90" s="27" t="str">
        <f t="shared" si="103"/>
        <v>0 missed</v>
      </c>
      <c r="CT90" s="27">
        <f t="shared" si="104"/>
        <v>2</v>
      </c>
      <c r="CU90" s="27">
        <f t="shared" si="105"/>
        <v>2</v>
      </c>
      <c r="CV90" s="15">
        <f t="shared" si="106"/>
        <v>1</v>
      </c>
      <c r="CW90" s="15">
        <f t="shared" si="107"/>
        <v>1</v>
      </c>
      <c r="CX90" s="27" t="str">
        <f t="shared" si="108"/>
        <v>0 missed</v>
      </c>
      <c r="CY90" s="27">
        <f t="shared" si="109"/>
        <v>4</v>
      </c>
      <c r="CZ90" s="15">
        <f t="shared" si="110"/>
        <v>1</v>
      </c>
      <c r="DA90" s="15" t="str">
        <f t="shared" si="111"/>
        <v>Q-2 A-2 || Q Total-2, A Total-2</v>
      </c>
      <c r="DB90" s="15" t="str" cm="1">
        <f t="array" ref="DB90">IFERROR(INDEX('Attendance-Slot-1'!$Q$2:$Q$1112,MATCH(1,('Attendance-Slot-1'!$A$2:$A$1112=$C90)*('Attendance-Slot-1'!$G$2:$G$1112=DB$2),0)),"No Data")</f>
        <v>P-S1_Onsite</v>
      </c>
      <c r="DC90" s="15" t="str" cm="1">
        <f t="array" ref="DC90">IFERROR(INDEX('Attendance-Slot-2'!$Q$2:$Q$2595,MATCH(1,('Attendance-Slot-2'!$A$2:$A$2595=$C90)*('Attendance-Slot-2'!$G$2:$G$2595=DB$2),0)),"No Data")</f>
        <v>No Data</v>
      </c>
      <c r="DD90" s="139">
        <f>VLOOKUP($CQ90,'Written Exam Marks'!$H:$Q,10,FALSE)</f>
        <v>32</v>
      </c>
      <c r="DE90" s="139">
        <f>VLOOKUP($CQ90,'Written Exam Marks'!$H:$Q,9,FALSE)</f>
        <v>50</v>
      </c>
      <c r="DF90" s="15" t="str">
        <f t="shared" si="112"/>
        <v>Present</v>
      </c>
      <c r="DG90" s="15" t="str">
        <f t="shared" si="113"/>
        <v>P-S1_Onsite</v>
      </c>
      <c r="DH90" s="139">
        <v>85</v>
      </c>
      <c r="DI90" s="139">
        <v>85</v>
      </c>
      <c r="DJ90" s="139">
        <v>100</v>
      </c>
      <c r="DK90" s="3" t="str">
        <f t="shared" si="64"/>
        <v>P-2, A-0, No Data-2</v>
      </c>
      <c r="DL90" s="3" t="str">
        <f t="shared" si="65"/>
        <v>P-0, A-2, No Data-2</v>
      </c>
      <c r="DM90" s="1" t="str">
        <f t="shared" si="114"/>
        <v>A-S2_Onsite</v>
      </c>
      <c r="DN90" s="1" t="str">
        <f t="shared" si="115"/>
        <v>P-S1_Onsite</v>
      </c>
      <c r="DO90" s="1" t="str">
        <f t="shared" si="116"/>
        <v>A-S2_Onsite</v>
      </c>
      <c r="DP90" s="1" t="str">
        <f t="shared" si="117"/>
        <v>P-S1_Onsite</v>
      </c>
      <c r="DQ90" s="1" t="str">
        <f t="shared" si="118"/>
        <v>P-2, A-2, No Data-0</v>
      </c>
      <c r="DR90" s="39">
        <f t="shared" si="119"/>
        <v>0</v>
      </c>
      <c r="DS90" s="34" t="s">
        <v>7217</v>
      </c>
      <c r="DT90" s="39" t="s">
        <v>7363</v>
      </c>
      <c r="DU90" s="30" t="s">
        <v>264</v>
      </c>
      <c r="DV90" s="30"/>
    </row>
    <row r="91" spans="1:126" x14ac:dyDescent="0.25">
      <c r="A91" s="1">
        <v>88</v>
      </c>
      <c r="B91" s="1" t="s">
        <v>1000</v>
      </c>
      <c r="C91" s="1" t="s">
        <v>267</v>
      </c>
      <c r="D91" s="1" t="s">
        <v>268</v>
      </c>
      <c r="E91" s="1" t="s">
        <v>269</v>
      </c>
      <c r="F91" s="1" t="s">
        <v>7201</v>
      </c>
      <c r="G91" s="1" t="s">
        <v>1228</v>
      </c>
      <c r="H91" s="143">
        <v>8</v>
      </c>
      <c r="I91" s="143">
        <v>5.6</v>
      </c>
      <c r="J91" s="143" t="s">
        <v>5</v>
      </c>
      <c r="K91" s="143" t="s">
        <v>5</v>
      </c>
      <c r="L91" s="132" t="s">
        <v>5</v>
      </c>
      <c r="M91" s="132">
        <v>13.6</v>
      </c>
      <c r="N91" s="26">
        <v>60</v>
      </c>
      <c r="O91" s="26" t="s">
        <v>997</v>
      </c>
      <c r="P91" s="120" t="s">
        <v>1034</v>
      </c>
      <c r="Q91" s="13" t="str">
        <f t="shared" si="66"/>
        <v>2025EB1100088-BDSDF113</v>
      </c>
      <c r="R91" s="26" t="str">
        <f t="shared" si="67"/>
        <v>2 missed</v>
      </c>
      <c r="S91" s="26" t="str">
        <f t="shared" si="60"/>
        <v>1 missed</v>
      </c>
      <c r="T91" s="26">
        <f t="shared" si="68"/>
        <v>2</v>
      </c>
      <c r="U91" s="26">
        <f t="shared" si="69"/>
        <v>0</v>
      </c>
      <c r="V91" s="13">
        <f t="shared" si="70"/>
        <v>0.5</v>
      </c>
      <c r="W91" s="13">
        <f t="shared" si="71"/>
        <v>0</v>
      </c>
      <c r="X91" s="26" t="str">
        <f t="shared" si="72"/>
        <v>3 missed</v>
      </c>
      <c r="Y91" s="26">
        <f t="shared" si="73"/>
        <v>2</v>
      </c>
      <c r="Z91" s="13">
        <f t="shared" si="74"/>
        <v>0.4</v>
      </c>
      <c r="AA91" s="15" t="str">
        <f t="shared" si="75"/>
        <v>Q-2 A-0 || Q Total-4, A Total-1</v>
      </c>
      <c r="AB91" s="13" t="str" cm="1">
        <f t="array" ref="AB91">IFERROR(INDEX('Attendance-Slot-1'!$Q$2:$Q$1112,MATCH(1,('Attendance-Slot-1'!$A$2:$A$1112=$C91)*('Attendance-Slot-1'!$G$2:$G$1112=AB$2),0)),"No Data")</f>
        <v>No Data</v>
      </c>
      <c r="AC91" s="13" t="str" cm="1">
        <f t="array" ref="AC91">IFERROR(INDEX('Attendance-Slot-2'!$Q$2:$Q$2595,MATCH(1,('Attendance-Slot-2'!$A$2:$A$2595=$C91)*('Attendance-Slot-2'!$G$2:$G$2595=AB$2),0)),"No Data")</f>
        <v>P-S2_Onsite</v>
      </c>
      <c r="AD91" s="133">
        <f>VLOOKUP($Q91,'Written Exam Marks'!$H:$Q,10,FALSE)</f>
        <v>23</v>
      </c>
      <c r="AE91" s="133">
        <f>VLOOKUP($Q91,'Written Exam Marks'!$H:$Q,9,FALSE)</f>
        <v>40</v>
      </c>
      <c r="AF91" s="13" t="str">
        <f t="shared" si="76"/>
        <v>Present</v>
      </c>
      <c r="AG91" s="13" t="str">
        <f t="shared" si="77"/>
        <v>P-S2_Onsite</v>
      </c>
      <c r="AH91" s="29">
        <v>13.5</v>
      </c>
      <c r="AI91" s="29" t="s">
        <v>5</v>
      </c>
      <c r="AJ91" s="29">
        <v>8.6666666669999994</v>
      </c>
      <c r="AK91" s="29" t="s">
        <v>5</v>
      </c>
      <c r="AL91" s="29">
        <v>8</v>
      </c>
      <c r="AM91" s="29">
        <v>30.166666667000001</v>
      </c>
      <c r="AN91" s="131">
        <v>60</v>
      </c>
      <c r="AO91" s="36" t="s">
        <v>7179</v>
      </c>
      <c r="AP91" s="116" t="s">
        <v>1050</v>
      </c>
      <c r="AQ91" s="116" t="str">
        <f t="shared" si="61"/>
        <v>2025EB1100088-BDSDF108</v>
      </c>
      <c r="AR91" s="25" t="str">
        <f t="shared" si="78"/>
        <v>1 missed</v>
      </c>
      <c r="AS91" s="25" t="str">
        <f t="shared" si="79"/>
        <v>1 missed</v>
      </c>
      <c r="AT91" s="25">
        <f t="shared" si="80"/>
        <v>2</v>
      </c>
      <c r="AU91" s="25">
        <f t="shared" si="81"/>
        <v>1</v>
      </c>
      <c r="AV91" s="10">
        <f t="shared" si="82"/>
        <v>0.66666666666666663</v>
      </c>
      <c r="AW91" s="10">
        <f t="shared" si="83"/>
        <v>0.5</v>
      </c>
      <c r="AX91" s="25" t="str">
        <f t="shared" si="84"/>
        <v>2 missed</v>
      </c>
      <c r="AY91" s="25">
        <f t="shared" si="85"/>
        <v>3</v>
      </c>
      <c r="AZ91" s="10">
        <f t="shared" si="86"/>
        <v>0.6</v>
      </c>
      <c r="BA91" s="10" t="str">
        <f t="shared" si="87"/>
        <v>Q-2 A-1 || Q Total-3, A Total-2</v>
      </c>
      <c r="BB91" s="10" t="str" cm="1">
        <f t="array" ref="BB91">IFERROR(INDEX('Attendance-Slot-1'!$Q$2:$Q$1112,MATCH(1,('Attendance-Slot-1'!$A$2:$A$1112=$C91)*('Attendance-Slot-1'!$G$2:$G$1112=BB$2),0)),"No Data")</f>
        <v>P-S1_Onsite</v>
      </c>
      <c r="BC91" s="10" t="str" cm="1">
        <f t="array" ref="BC91">IFERROR(INDEX('Attendance-Slot-2'!$Q$2:$Q$2595,MATCH(1,('Attendance-Slot-2'!$A$2:$A$2595=$C91)*('Attendance-Slot-2'!$G$2:$G$2595=BB$2),0)),"No Data")</f>
        <v>No Data</v>
      </c>
      <c r="BD91" s="136">
        <f>VLOOKUP($AQ91,'Written Exam Marks'!$H:$Q,10,FALSE)</f>
        <v>13.5</v>
      </c>
      <c r="BE91" s="136">
        <f>VLOOKUP($AQ91,'Written Exam Marks'!$H:$Q,9,FALSE)</f>
        <v>40</v>
      </c>
      <c r="BF91" s="10" t="str">
        <f t="shared" si="88"/>
        <v>Present</v>
      </c>
      <c r="BG91" s="10" t="str">
        <f t="shared" si="89"/>
        <v>P-S1_Onsite</v>
      </c>
      <c r="BH91" s="129">
        <v>10</v>
      </c>
      <c r="BI91" s="129">
        <v>15</v>
      </c>
      <c r="BJ91" s="129" t="s">
        <v>5</v>
      </c>
      <c r="BK91" s="129" t="s">
        <v>5</v>
      </c>
      <c r="BL91" s="144">
        <v>25</v>
      </c>
      <c r="BM91" s="24">
        <v>60</v>
      </c>
      <c r="BN91" s="24" t="s">
        <v>1004</v>
      </c>
      <c r="BO91" s="118" t="s">
        <v>1063</v>
      </c>
      <c r="BP91" s="118" t="str">
        <f t="shared" si="62"/>
        <v>2025EB1100088-BDSDF114</v>
      </c>
      <c r="BQ91" s="24" t="str">
        <f t="shared" si="90"/>
        <v>1 missed</v>
      </c>
      <c r="BR91" s="24" t="str">
        <f t="shared" si="91"/>
        <v>1 missed</v>
      </c>
      <c r="BS91" s="24">
        <f t="shared" si="92"/>
        <v>2</v>
      </c>
      <c r="BT91" s="24">
        <f t="shared" si="93"/>
        <v>0</v>
      </c>
      <c r="BU91" s="14">
        <f t="shared" si="94"/>
        <v>0.66666666666666663</v>
      </c>
      <c r="BV91" s="14">
        <f t="shared" si="95"/>
        <v>0</v>
      </c>
      <c r="BW91" s="24" t="str">
        <f t="shared" si="96"/>
        <v>2 missed</v>
      </c>
      <c r="BX91" s="24">
        <f t="shared" si="97"/>
        <v>2</v>
      </c>
      <c r="BY91" s="14">
        <f t="shared" si="98"/>
        <v>0.5</v>
      </c>
      <c r="BZ91" s="14" t="str">
        <f t="shared" si="99"/>
        <v>Q-2 A-0 || Q Total-3, A Total-1</v>
      </c>
      <c r="CA91" s="14" t="str" cm="1">
        <f t="array" ref="CA91">IFERROR(INDEX('Attendance-Slot-1'!$Q$2:$Q$1112,MATCH(1,('Attendance-Slot-1'!$A$2:$A$1112=$C91)*('Attendance-Slot-1'!$G$2:$G$1112=CA$2),0)),"No Data")</f>
        <v>No Data</v>
      </c>
      <c r="CB91" s="14" t="str" cm="1">
        <f t="array" ref="CB91">IFERROR(INDEX('Attendance-Slot-2'!$Q$2:$Q$2595,MATCH(1,('Attendance-Slot-2'!$A$2:$A$2595=$C91)*('Attendance-Slot-2'!$G$2:$G$2595=CA$2),0)),"No Data")</f>
        <v>P-S2_Onsite</v>
      </c>
      <c r="CC91" s="138">
        <f>VLOOKUP($BP91,'Written Exam Marks'!$H:$Q,10,FALSE)</f>
        <v>5.5</v>
      </c>
      <c r="CD91" s="138">
        <f>VLOOKUP($BP91,'Written Exam Marks'!$H:$Q,9,FALSE)</f>
        <v>40</v>
      </c>
      <c r="CE91" s="14" t="str">
        <f t="shared" si="100"/>
        <v>Present</v>
      </c>
      <c r="CF91" s="14" t="str">
        <f t="shared" si="101"/>
        <v>P-S2_Onsite</v>
      </c>
      <c r="CG91" s="130">
        <v>4</v>
      </c>
      <c r="CH91" s="130">
        <v>4</v>
      </c>
      <c r="CI91" s="130">
        <v>9.5</v>
      </c>
      <c r="CJ91" s="130" t="s">
        <v>5</v>
      </c>
      <c r="CK91" s="130">
        <v>10</v>
      </c>
      <c r="CL91" s="130" t="s">
        <v>5</v>
      </c>
      <c r="CM91" s="145">
        <v>27.5</v>
      </c>
      <c r="CN91" s="130">
        <v>50</v>
      </c>
      <c r="CO91" s="27" t="s">
        <v>1005</v>
      </c>
      <c r="CP91" s="119" t="s">
        <v>1044</v>
      </c>
      <c r="CQ91" s="119" t="str">
        <f t="shared" si="63"/>
        <v>2025EB1100088-BDSDF112</v>
      </c>
      <c r="CR91" s="27" t="str">
        <f t="shared" si="102"/>
        <v>0 missed</v>
      </c>
      <c r="CS91" s="27" t="str">
        <f t="shared" si="103"/>
        <v>1 missed</v>
      </c>
      <c r="CT91" s="27">
        <f t="shared" si="104"/>
        <v>2</v>
      </c>
      <c r="CU91" s="27">
        <f t="shared" si="105"/>
        <v>1</v>
      </c>
      <c r="CV91" s="15">
        <f t="shared" si="106"/>
        <v>1</v>
      </c>
      <c r="CW91" s="15">
        <f t="shared" si="107"/>
        <v>0.5</v>
      </c>
      <c r="CX91" s="27" t="str">
        <f t="shared" si="108"/>
        <v>1 missed</v>
      </c>
      <c r="CY91" s="27">
        <f t="shared" si="109"/>
        <v>3</v>
      </c>
      <c r="CZ91" s="15">
        <f t="shared" si="110"/>
        <v>0.75</v>
      </c>
      <c r="DA91" s="15" t="str">
        <f t="shared" si="111"/>
        <v>Q-2 A-1 || Q Total-2, A Total-2</v>
      </c>
      <c r="DB91" s="15" t="str" cm="1">
        <f t="array" ref="DB91">IFERROR(INDEX('Attendance-Slot-1'!$Q$2:$Q$1112,MATCH(1,('Attendance-Slot-1'!$A$2:$A$1112=$C91)*('Attendance-Slot-1'!$G$2:$G$1112=DB$2),0)),"No Data")</f>
        <v>P-S1_Onsite</v>
      </c>
      <c r="DC91" s="15" t="str" cm="1">
        <f t="array" ref="DC91">IFERROR(INDEX('Attendance-Slot-2'!$Q$2:$Q$2595,MATCH(1,('Attendance-Slot-2'!$A$2:$A$2595=$C91)*('Attendance-Slot-2'!$G$2:$G$2595=DB$2),0)),"No Data")</f>
        <v>No Data</v>
      </c>
      <c r="DD91" s="139">
        <f>VLOOKUP($CQ91,'Written Exam Marks'!$H:$Q,10,FALSE)</f>
        <v>32.5</v>
      </c>
      <c r="DE91" s="139">
        <f>VLOOKUP($CQ91,'Written Exam Marks'!$H:$Q,9,FALSE)</f>
        <v>50</v>
      </c>
      <c r="DF91" s="15" t="str">
        <f t="shared" si="112"/>
        <v>Present</v>
      </c>
      <c r="DG91" s="15" t="str">
        <f t="shared" si="113"/>
        <v>P-S1_Onsite</v>
      </c>
      <c r="DH91" s="139">
        <v>85</v>
      </c>
      <c r="DI91" s="139">
        <v>85</v>
      </c>
      <c r="DJ91" s="139">
        <v>100</v>
      </c>
      <c r="DK91" s="3" t="str">
        <f t="shared" si="64"/>
        <v>P-2, A-0, No Data-2</v>
      </c>
      <c r="DL91" s="3" t="str">
        <f t="shared" si="65"/>
        <v>P-2, A-0, No Data-2</v>
      </c>
      <c r="DM91" s="1" t="str">
        <f t="shared" si="114"/>
        <v>P-S2_Onsite</v>
      </c>
      <c r="DN91" s="1" t="str">
        <f t="shared" si="115"/>
        <v>P-S1_Onsite</v>
      </c>
      <c r="DO91" s="1" t="str">
        <f t="shared" si="116"/>
        <v>P-S1_Onsite</v>
      </c>
      <c r="DP91" s="1" t="str">
        <f t="shared" si="117"/>
        <v>P-S2_Onsite</v>
      </c>
      <c r="DQ91" s="1" t="str">
        <f t="shared" si="118"/>
        <v>P-4, A-0, No Data-0</v>
      </c>
      <c r="DR91" s="39">
        <f t="shared" si="119"/>
        <v>0</v>
      </c>
      <c r="DS91" s="34" t="s">
        <v>7217</v>
      </c>
      <c r="DT91" s="39" t="s">
        <v>7363</v>
      </c>
      <c r="DU91" s="30" t="s">
        <v>267</v>
      </c>
      <c r="DV91" s="30"/>
    </row>
    <row r="92" spans="1:126" x14ac:dyDescent="0.25">
      <c r="A92" s="1">
        <v>89</v>
      </c>
      <c r="B92" s="1" t="s">
        <v>1000</v>
      </c>
      <c r="C92" s="1" t="s">
        <v>270</v>
      </c>
      <c r="D92" s="1" t="s">
        <v>271</v>
      </c>
      <c r="E92" s="1" t="s">
        <v>272</v>
      </c>
      <c r="F92" s="1" t="s">
        <v>7202</v>
      </c>
      <c r="G92" s="1" t="s">
        <v>3534</v>
      </c>
      <c r="H92" s="143" t="s">
        <v>5</v>
      </c>
      <c r="I92" s="143" t="s">
        <v>5</v>
      </c>
      <c r="J92" s="143" t="s">
        <v>5</v>
      </c>
      <c r="K92" s="143" t="s">
        <v>5</v>
      </c>
      <c r="L92" s="132" t="s">
        <v>5</v>
      </c>
      <c r="M92" s="132">
        <v>1.6</v>
      </c>
      <c r="N92" s="26">
        <v>60</v>
      </c>
      <c r="O92" s="26" t="s">
        <v>997</v>
      </c>
      <c r="P92" s="120" t="s">
        <v>1034</v>
      </c>
      <c r="Q92" s="13" t="str">
        <f t="shared" si="66"/>
        <v>2025EB1100089-BDSDF113</v>
      </c>
      <c r="R92" s="26" t="str">
        <f t="shared" si="67"/>
        <v>4 missed</v>
      </c>
      <c r="S92" s="26" t="str">
        <f t="shared" si="60"/>
        <v>1 missed</v>
      </c>
      <c r="T92" s="26">
        <f t="shared" si="68"/>
        <v>0</v>
      </c>
      <c r="U92" s="26">
        <f t="shared" si="69"/>
        <v>0</v>
      </c>
      <c r="V92" s="13">
        <f t="shared" si="70"/>
        <v>0</v>
      </c>
      <c r="W92" s="13">
        <f t="shared" si="71"/>
        <v>0</v>
      </c>
      <c r="X92" s="26" t="str">
        <f t="shared" si="72"/>
        <v>5 missed</v>
      </c>
      <c r="Y92" s="26">
        <f t="shared" si="73"/>
        <v>0</v>
      </c>
      <c r="Z92" s="13">
        <f t="shared" si="74"/>
        <v>0</v>
      </c>
      <c r="AA92" s="15" t="str">
        <f t="shared" si="75"/>
        <v>Q-0 A-0 || Q Total-4, A Total-1</v>
      </c>
      <c r="AB92" s="13" t="str" cm="1">
        <f t="array" ref="AB92">IFERROR(INDEX('Attendance-Slot-1'!$Q$2:$Q$1112,MATCH(1,('Attendance-Slot-1'!$A$2:$A$1112=$C92)*('Attendance-Slot-1'!$G$2:$G$1112=AB$2),0)),"No Data")</f>
        <v>No Data</v>
      </c>
      <c r="AC92" s="13" t="str" cm="1">
        <f t="array" ref="AC92">IFERROR(INDEX('Attendance-Slot-2'!$Q$2:$Q$2595,MATCH(1,('Attendance-Slot-2'!$A$2:$A$2595=$C92)*('Attendance-Slot-2'!$G$2:$G$2595=AB$2),0)),"No Data")</f>
        <v>A-S2_Onsite</v>
      </c>
      <c r="AD92" s="133" t="e">
        <f>VLOOKUP($Q92,'Written Exam Marks'!$H:$Q,10,FALSE)</f>
        <v>#N/A</v>
      </c>
      <c r="AE92" s="133" t="e">
        <f>VLOOKUP($Q92,'Written Exam Marks'!$H:$Q,9,FALSE)</f>
        <v>#N/A</v>
      </c>
      <c r="AF92" s="13" t="str">
        <f t="shared" si="76"/>
        <v>Absent</v>
      </c>
      <c r="AG92" s="13" t="str">
        <f t="shared" si="77"/>
        <v>A-S2_Onsite</v>
      </c>
      <c r="AH92" s="29" t="s">
        <v>5</v>
      </c>
      <c r="AI92" s="29" t="s">
        <v>5</v>
      </c>
      <c r="AJ92" s="29" t="s">
        <v>5</v>
      </c>
      <c r="AK92" s="29" t="s">
        <v>5</v>
      </c>
      <c r="AL92" s="29" t="s">
        <v>5</v>
      </c>
      <c r="AM92" s="29">
        <v>0</v>
      </c>
      <c r="AN92" s="131">
        <v>60</v>
      </c>
      <c r="AO92" s="36" t="s">
        <v>7179</v>
      </c>
      <c r="AP92" s="116" t="s">
        <v>1050</v>
      </c>
      <c r="AQ92" s="116" t="str">
        <f t="shared" si="61"/>
        <v>2025EB1100089-BDSDF108</v>
      </c>
      <c r="AR92" s="25" t="str">
        <f t="shared" si="78"/>
        <v>3 missed</v>
      </c>
      <c r="AS92" s="25" t="str">
        <f t="shared" si="79"/>
        <v>2 missed</v>
      </c>
      <c r="AT92" s="25">
        <f t="shared" si="80"/>
        <v>0</v>
      </c>
      <c r="AU92" s="25">
        <f t="shared" si="81"/>
        <v>0</v>
      </c>
      <c r="AV92" s="10">
        <f t="shared" si="82"/>
        <v>0</v>
      </c>
      <c r="AW92" s="10">
        <f t="shared" si="83"/>
        <v>0</v>
      </c>
      <c r="AX92" s="25" t="str">
        <f t="shared" si="84"/>
        <v>5 missed</v>
      </c>
      <c r="AY92" s="25">
        <f t="shared" si="85"/>
        <v>0</v>
      </c>
      <c r="AZ92" s="10">
        <f t="shared" si="86"/>
        <v>0</v>
      </c>
      <c r="BA92" s="10" t="str">
        <f t="shared" si="87"/>
        <v>Q-0 A-0 || Q Total-3, A Total-2</v>
      </c>
      <c r="BB92" s="10" t="str" cm="1">
        <f t="array" ref="BB92">IFERROR(INDEX('Attendance-Slot-1'!$Q$2:$Q$1112,MATCH(1,('Attendance-Slot-1'!$A$2:$A$1112=$C92)*('Attendance-Slot-1'!$G$2:$G$1112=BB$2),0)),"No Data")</f>
        <v>No Data</v>
      </c>
      <c r="BC92" s="10" t="str" cm="1">
        <f t="array" ref="BC92">IFERROR(INDEX('Attendance-Slot-2'!$Q$2:$Q$2595,MATCH(1,('Attendance-Slot-2'!$A$2:$A$2595=$C92)*('Attendance-Slot-2'!$G$2:$G$2595=BB$2),0)),"No Data")</f>
        <v>A-S2_Onsite</v>
      </c>
      <c r="BD92" s="136" t="e">
        <f>VLOOKUP($AQ92,'Written Exam Marks'!$H:$Q,10,FALSE)</f>
        <v>#N/A</v>
      </c>
      <c r="BE92" s="136" t="e">
        <f>VLOOKUP($AQ92,'Written Exam Marks'!$H:$Q,9,FALSE)</f>
        <v>#N/A</v>
      </c>
      <c r="BF92" s="10" t="str">
        <f t="shared" si="88"/>
        <v>Absent</v>
      </c>
      <c r="BG92" s="10" t="str">
        <f t="shared" si="89"/>
        <v>A-S2_Onsite</v>
      </c>
      <c r="BH92" s="129" t="s">
        <v>5</v>
      </c>
      <c r="BI92" s="129" t="s">
        <v>5</v>
      </c>
      <c r="BJ92" s="129" t="s">
        <v>5</v>
      </c>
      <c r="BK92" s="129" t="s">
        <v>5</v>
      </c>
      <c r="BL92" s="144">
        <v>0</v>
      </c>
      <c r="BM92" s="24">
        <v>60</v>
      </c>
      <c r="BN92" s="24" t="s">
        <v>1004</v>
      </c>
      <c r="BO92" s="118" t="s">
        <v>1063</v>
      </c>
      <c r="BP92" s="118" t="str">
        <f t="shared" si="62"/>
        <v>2025EB1100089-BDSDF114</v>
      </c>
      <c r="BQ92" s="24" t="str">
        <f t="shared" si="90"/>
        <v>3 missed</v>
      </c>
      <c r="BR92" s="24" t="str">
        <f t="shared" si="91"/>
        <v>1 missed</v>
      </c>
      <c r="BS92" s="24">
        <f t="shared" si="92"/>
        <v>0</v>
      </c>
      <c r="BT92" s="24">
        <f t="shared" si="93"/>
        <v>0</v>
      </c>
      <c r="BU92" s="14">
        <f t="shared" si="94"/>
        <v>0</v>
      </c>
      <c r="BV92" s="14">
        <f t="shared" si="95"/>
        <v>0</v>
      </c>
      <c r="BW92" s="24" t="str">
        <f t="shared" si="96"/>
        <v>4 missed</v>
      </c>
      <c r="BX92" s="24">
        <f t="shared" si="97"/>
        <v>0</v>
      </c>
      <c r="BY92" s="14">
        <f t="shared" si="98"/>
        <v>0</v>
      </c>
      <c r="BZ92" s="14" t="str">
        <f t="shared" si="99"/>
        <v>Q-0 A-0 || Q Total-3, A Total-1</v>
      </c>
      <c r="CA92" s="14" t="str" cm="1">
        <f t="array" ref="CA92">IFERROR(INDEX('Attendance-Slot-1'!$Q$2:$Q$1112,MATCH(1,('Attendance-Slot-1'!$A$2:$A$1112=$C92)*('Attendance-Slot-1'!$G$2:$G$1112=CA$2),0)),"No Data")</f>
        <v>No Data</v>
      </c>
      <c r="CB92" s="14" t="str" cm="1">
        <f t="array" ref="CB92">IFERROR(INDEX('Attendance-Slot-2'!$Q$2:$Q$2595,MATCH(1,('Attendance-Slot-2'!$A$2:$A$2595=$C92)*('Attendance-Slot-2'!$G$2:$G$2595=CA$2),0)),"No Data")</f>
        <v>A-S2_Onsite</v>
      </c>
      <c r="CC92" s="138" t="e">
        <f>VLOOKUP($BP92,'Written Exam Marks'!$H:$Q,10,FALSE)</f>
        <v>#N/A</v>
      </c>
      <c r="CD92" s="138" t="e">
        <f>VLOOKUP($BP92,'Written Exam Marks'!$H:$Q,9,FALSE)</f>
        <v>#N/A</v>
      </c>
      <c r="CE92" s="14" t="str">
        <f t="shared" si="100"/>
        <v>Absent</v>
      </c>
      <c r="CF92" s="14" t="str">
        <f t="shared" si="101"/>
        <v>A-S2_Onsite</v>
      </c>
      <c r="CG92" s="130" t="s">
        <v>5</v>
      </c>
      <c r="CH92" s="130" t="s">
        <v>5</v>
      </c>
      <c r="CI92" s="130" t="s">
        <v>5</v>
      </c>
      <c r="CJ92" s="130" t="s">
        <v>5</v>
      </c>
      <c r="CK92" s="130" t="s">
        <v>5</v>
      </c>
      <c r="CL92" s="130" t="s">
        <v>5</v>
      </c>
      <c r="CM92" s="145">
        <v>0</v>
      </c>
      <c r="CN92" s="130">
        <v>50</v>
      </c>
      <c r="CO92" s="27" t="s">
        <v>1005</v>
      </c>
      <c r="CP92" s="119" t="s">
        <v>1044</v>
      </c>
      <c r="CQ92" s="119" t="str">
        <f t="shared" si="63"/>
        <v>2025EB1100089-BDSDF112</v>
      </c>
      <c r="CR92" s="27" t="str">
        <f t="shared" si="102"/>
        <v>2 missed</v>
      </c>
      <c r="CS92" s="27" t="str">
        <f t="shared" si="103"/>
        <v>2 missed</v>
      </c>
      <c r="CT92" s="27">
        <f t="shared" si="104"/>
        <v>0</v>
      </c>
      <c r="CU92" s="27">
        <f t="shared" si="105"/>
        <v>0</v>
      </c>
      <c r="CV92" s="15">
        <f t="shared" si="106"/>
        <v>0</v>
      </c>
      <c r="CW92" s="15">
        <f t="shared" si="107"/>
        <v>0</v>
      </c>
      <c r="CX92" s="27" t="str">
        <f t="shared" si="108"/>
        <v>4 missed</v>
      </c>
      <c r="CY92" s="27">
        <f t="shared" si="109"/>
        <v>0</v>
      </c>
      <c r="CZ92" s="15">
        <f t="shared" si="110"/>
        <v>0</v>
      </c>
      <c r="DA92" s="15" t="str">
        <f t="shared" si="111"/>
        <v>Q-0 A-0 || Q Total-2, A Total-2</v>
      </c>
      <c r="DB92" s="15" t="str" cm="1">
        <f t="array" ref="DB92">IFERROR(INDEX('Attendance-Slot-1'!$Q$2:$Q$1112,MATCH(1,('Attendance-Slot-1'!$A$2:$A$1112=$C92)*('Attendance-Slot-1'!$G$2:$G$1112=DB$2),0)),"No Data")</f>
        <v>No Data</v>
      </c>
      <c r="DC92" s="15" t="str" cm="1">
        <f t="array" ref="DC92">IFERROR(INDEX('Attendance-Slot-2'!$Q$2:$Q$2595,MATCH(1,('Attendance-Slot-2'!$A$2:$A$2595=$C92)*('Attendance-Slot-2'!$G$2:$G$2595=DB$2),0)),"No Data")</f>
        <v>A-S2_Onsite</v>
      </c>
      <c r="DD92" s="139" t="e">
        <f>VLOOKUP($CQ92,'Written Exam Marks'!$H:$Q,10,FALSE)</f>
        <v>#N/A</v>
      </c>
      <c r="DE92" s="139" t="e">
        <f>VLOOKUP($CQ92,'Written Exam Marks'!$H:$Q,9,FALSE)</f>
        <v>#N/A</v>
      </c>
      <c r="DF92" s="15" t="str">
        <f t="shared" si="112"/>
        <v>Absent</v>
      </c>
      <c r="DG92" s="15" t="str">
        <f t="shared" si="113"/>
        <v>A-S2_Onsite</v>
      </c>
      <c r="DH92" s="139" t="s">
        <v>5</v>
      </c>
      <c r="DI92" s="139">
        <v>0</v>
      </c>
      <c r="DJ92" s="139">
        <v>100</v>
      </c>
      <c r="DK92" s="3" t="str">
        <f t="shared" si="64"/>
        <v>P-0, A-0, No Data-4</v>
      </c>
      <c r="DL92" s="3" t="str">
        <f t="shared" si="65"/>
        <v>P-0, A-4, No Data-0</v>
      </c>
      <c r="DM92" s="1" t="str">
        <f t="shared" si="114"/>
        <v>A-S2_Onsite</v>
      </c>
      <c r="DN92" s="1" t="str">
        <f t="shared" si="115"/>
        <v>A-S2_Onsite</v>
      </c>
      <c r="DO92" s="1" t="str">
        <f t="shared" si="116"/>
        <v>A-S2_Onsite</v>
      </c>
      <c r="DP92" s="1" t="str">
        <f t="shared" si="117"/>
        <v>A-S2_Onsite</v>
      </c>
      <c r="DQ92" s="1" t="str">
        <f t="shared" si="118"/>
        <v>P-0, A-4, No Data-0</v>
      </c>
      <c r="DR92" s="39">
        <f t="shared" si="119"/>
        <v>0</v>
      </c>
      <c r="DS92" s="34" t="s">
        <v>7218</v>
      </c>
      <c r="DT92" s="39" t="s">
        <v>1098</v>
      </c>
      <c r="DU92" s="30" t="s">
        <v>270</v>
      </c>
      <c r="DV92" s="30" t="s">
        <v>7218</v>
      </c>
    </row>
    <row r="93" spans="1:126" x14ac:dyDescent="0.25">
      <c r="A93" s="1">
        <v>90</v>
      </c>
      <c r="B93" s="1" t="s">
        <v>1000</v>
      </c>
      <c r="C93" s="1" t="s">
        <v>273</v>
      </c>
      <c r="D93" s="1" t="s">
        <v>274</v>
      </c>
      <c r="E93" s="1" t="s">
        <v>275</v>
      </c>
      <c r="F93" s="1" t="s">
        <v>7202</v>
      </c>
      <c r="G93" s="1" t="s">
        <v>3535</v>
      </c>
      <c r="H93" s="143">
        <v>7.2</v>
      </c>
      <c r="I93" s="143">
        <v>7.2</v>
      </c>
      <c r="J93" s="143" t="s">
        <v>5</v>
      </c>
      <c r="K93" s="143">
        <v>7.2</v>
      </c>
      <c r="L93" s="132" t="s">
        <v>5</v>
      </c>
      <c r="M93" s="132">
        <v>21.6</v>
      </c>
      <c r="N93" s="26">
        <v>60</v>
      </c>
      <c r="O93" s="26" t="s">
        <v>997</v>
      </c>
      <c r="P93" s="120" t="s">
        <v>1034</v>
      </c>
      <c r="Q93" s="13" t="str">
        <f t="shared" si="66"/>
        <v>2025EB1100090-BDSDF113</v>
      </c>
      <c r="R93" s="26" t="str">
        <f t="shared" si="67"/>
        <v>1 missed</v>
      </c>
      <c r="S93" s="26" t="str">
        <f t="shared" si="60"/>
        <v>1 missed</v>
      </c>
      <c r="T93" s="26">
        <f t="shared" si="68"/>
        <v>3</v>
      </c>
      <c r="U93" s="26">
        <f t="shared" si="69"/>
        <v>0</v>
      </c>
      <c r="V93" s="13">
        <f t="shared" si="70"/>
        <v>0.75</v>
      </c>
      <c r="W93" s="13">
        <f t="shared" si="71"/>
        <v>0</v>
      </c>
      <c r="X93" s="26" t="str">
        <f t="shared" si="72"/>
        <v>2 missed</v>
      </c>
      <c r="Y93" s="26">
        <f t="shared" si="73"/>
        <v>3</v>
      </c>
      <c r="Z93" s="13">
        <f t="shared" si="74"/>
        <v>0.6</v>
      </c>
      <c r="AA93" s="15" t="str">
        <f t="shared" si="75"/>
        <v>Q-3 A-0 || Q Total-4, A Total-1</v>
      </c>
      <c r="AB93" s="13" t="str" cm="1">
        <f t="array" ref="AB93">IFERROR(INDEX('Attendance-Slot-1'!$Q$2:$Q$1112,MATCH(1,('Attendance-Slot-1'!$A$2:$A$1112=$C93)*('Attendance-Slot-1'!$G$2:$G$1112=AB$2),0)),"No Data")</f>
        <v>No Data</v>
      </c>
      <c r="AC93" s="13" t="str" cm="1">
        <f t="array" ref="AC93">IFERROR(INDEX('Attendance-Slot-2'!$Q$2:$Q$2595,MATCH(1,('Attendance-Slot-2'!$A$2:$A$2595=$C93)*('Attendance-Slot-2'!$G$2:$G$2595=AB$2),0)),"No Data")</f>
        <v>A-S2_Onsite</v>
      </c>
      <c r="AD93" s="133" t="e">
        <f>VLOOKUP($Q93,'Written Exam Marks'!$H:$Q,10,FALSE)</f>
        <v>#N/A</v>
      </c>
      <c r="AE93" s="133" t="e">
        <f>VLOOKUP($Q93,'Written Exam Marks'!$H:$Q,9,FALSE)</f>
        <v>#N/A</v>
      </c>
      <c r="AF93" s="13" t="str">
        <f t="shared" si="76"/>
        <v>Absent</v>
      </c>
      <c r="AG93" s="13" t="str">
        <f t="shared" si="77"/>
        <v>A-S2_Onsite</v>
      </c>
      <c r="AH93" s="29" t="s">
        <v>5</v>
      </c>
      <c r="AI93" s="29" t="s">
        <v>5</v>
      </c>
      <c r="AJ93" s="29" t="s">
        <v>5</v>
      </c>
      <c r="AK93" s="29">
        <v>8</v>
      </c>
      <c r="AL93" s="29">
        <v>10</v>
      </c>
      <c r="AM93" s="29">
        <v>18</v>
      </c>
      <c r="AN93" s="131">
        <v>60</v>
      </c>
      <c r="AO93" s="36" t="s">
        <v>7179</v>
      </c>
      <c r="AP93" s="116" t="s">
        <v>1050</v>
      </c>
      <c r="AQ93" s="116" t="str">
        <f t="shared" si="61"/>
        <v>2025EB1100090-BDSDF108</v>
      </c>
      <c r="AR93" s="25" t="str">
        <f t="shared" si="78"/>
        <v>1 missed</v>
      </c>
      <c r="AS93" s="25" t="str">
        <f t="shared" si="79"/>
        <v>2 missed</v>
      </c>
      <c r="AT93" s="25">
        <f t="shared" si="80"/>
        <v>2</v>
      </c>
      <c r="AU93" s="25">
        <f t="shared" si="81"/>
        <v>0</v>
      </c>
      <c r="AV93" s="10">
        <f t="shared" si="82"/>
        <v>0.66666666666666663</v>
      </c>
      <c r="AW93" s="10">
        <f t="shared" si="83"/>
        <v>0</v>
      </c>
      <c r="AX93" s="25" t="str">
        <f t="shared" si="84"/>
        <v>3 missed</v>
      </c>
      <c r="AY93" s="25">
        <f t="shared" si="85"/>
        <v>2</v>
      </c>
      <c r="AZ93" s="10">
        <f t="shared" si="86"/>
        <v>0.4</v>
      </c>
      <c r="BA93" s="10" t="str">
        <f t="shared" si="87"/>
        <v>Q-2 A-0 || Q Total-3, A Total-2</v>
      </c>
      <c r="BB93" s="10" t="str" cm="1">
        <f t="array" ref="BB93">IFERROR(INDEX('Attendance-Slot-1'!$Q$2:$Q$1112,MATCH(1,('Attendance-Slot-1'!$A$2:$A$1112=$C93)*('Attendance-Slot-1'!$G$2:$G$1112=BB$2),0)),"No Data")</f>
        <v>No Data</v>
      </c>
      <c r="BC93" s="10" t="str" cm="1">
        <f t="array" ref="BC93">IFERROR(INDEX('Attendance-Slot-2'!$Q$2:$Q$2595,MATCH(1,('Attendance-Slot-2'!$A$2:$A$2595=$C93)*('Attendance-Slot-2'!$G$2:$G$2595=BB$2),0)),"No Data")</f>
        <v>P-S2_Onsite</v>
      </c>
      <c r="BD93" s="136">
        <f>VLOOKUP($AQ93,'Written Exam Marks'!$H:$Q,10,FALSE)</f>
        <v>11.5</v>
      </c>
      <c r="BE93" s="136">
        <f>VLOOKUP($AQ93,'Written Exam Marks'!$H:$Q,9,FALSE)</f>
        <v>40</v>
      </c>
      <c r="BF93" s="10" t="str">
        <f t="shared" si="88"/>
        <v>Present</v>
      </c>
      <c r="BG93" s="10" t="str">
        <f t="shared" si="89"/>
        <v>P-S2_Onsite</v>
      </c>
      <c r="BH93" s="129">
        <v>10</v>
      </c>
      <c r="BI93" s="129">
        <v>15</v>
      </c>
      <c r="BJ93" s="129" t="s">
        <v>5</v>
      </c>
      <c r="BK93" s="129" t="s">
        <v>5</v>
      </c>
      <c r="BL93" s="144">
        <v>25</v>
      </c>
      <c r="BM93" s="24">
        <v>60</v>
      </c>
      <c r="BN93" s="24" t="s">
        <v>1004</v>
      </c>
      <c r="BO93" s="118" t="s">
        <v>1063</v>
      </c>
      <c r="BP93" s="118" t="str">
        <f t="shared" si="62"/>
        <v>2025EB1100090-BDSDF114</v>
      </c>
      <c r="BQ93" s="24" t="str">
        <f t="shared" si="90"/>
        <v>1 missed</v>
      </c>
      <c r="BR93" s="24" t="str">
        <f t="shared" si="91"/>
        <v>1 missed</v>
      </c>
      <c r="BS93" s="24">
        <f t="shared" si="92"/>
        <v>2</v>
      </c>
      <c r="BT93" s="24">
        <f t="shared" si="93"/>
        <v>0</v>
      </c>
      <c r="BU93" s="14">
        <f t="shared" si="94"/>
        <v>0.66666666666666663</v>
      </c>
      <c r="BV93" s="14">
        <f t="shared" si="95"/>
        <v>0</v>
      </c>
      <c r="BW93" s="24" t="str">
        <f t="shared" si="96"/>
        <v>2 missed</v>
      </c>
      <c r="BX93" s="24">
        <f t="shared" si="97"/>
        <v>2</v>
      </c>
      <c r="BY93" s="14">
        <f t="shared" si="98"/>
        <v>0.5</v>
      </c>
      <c r="BZ93" s="14" t="str">
        <f t="shared" si="99"/>
        <v>Q-2 A-0 || Q Total-3, A Total-1</v>
      </c>
      <c r="CA93" s="14" t="str" cm="1">
        <f t="array" ref="CA93">IFERROR(INDEX('Attendance-Slot-1'!$Q$2:$Q$1112,MATCH(1,('Attendance-Slot-1'!$A$2:$A$1112=$C93)*('Attendance-Slot-1'!$G$2:$G$1112=CA$2),0)),"No Data")</f>
        <v>No Data</v>
      </c>
      <c r="CB93" s="14" t="str" cm="1">
        <f t="array" ref="CB93">IFERROR(INDEX('Attendance-Slot-2'!$Q$2:$Q$2595,MATCH(1,('Attendance-Slot-2'!$A$2:$A$2595=$C93)*('Attendance-Slot-2'!$G$2:$G$2595=CA$2),0)),"No Data")</f>
        <v>P-S2_Onsite</v>
      </c>
      <c r="CC93" s="138">
        <f>VLOOKUP($BP93,'Written Exam Marks'!$H:$Q,10,FALSE)</f>
        <v>16</v>
      </c>
      <c r="CD93" s="138">
        <f>VLOOKUP($BP93,'Written Exam Marks'!$H:$Q,9,FALSE)</f>
        <v>40</v>
      </c>
      <c r="CE93" s="14" t="str">
        <f t="shared" si="100"/>
        <v>Present</v>
      </c>
      <c r="CF93" s="14" t="str">
        <f t="shared" si="101"/>
        <v>P-S2_Onsite</v>
      </c>
      <c r="CG93" s="130">
        <v>3.5</v>
      </c>
      <c r="CH93" s="130">
        <v>4.5</v>
      </c>
      <c r="CI93" s="130">
        <v>3.5</v>
      </c>
      <c r="CJ93" s="130" t="s">
        <v>5</v>
      </c>
      <c r="CK93" s="130" t="s">
        <v>5</v>
      </c>
      <c r="CL93" s="130" t="s">
        <v>5</v>
      </c>
      <c r="CM93" s="145">
        <v>11.5</v>
      </c>
      <c r="CN93" s="130">
        <v>50</v>
      </c>
      <c r="CO93" s="27" t="s">
        <v>1005</v>
      </c>
      <c r="CP93" s="119" t="s">
        <v>1044</v>
      </c>
      <c r="CQ93" s="119" t="str">
        <f t="shared" si="63"/>
        <v>2025EB1100090-BDSDF112</v>
      </c>
      <c r="CR93" s="27" t="str">
        <f t="shared" si="102"/>
        <v>0 missed</v>
      </c>
      <c r="CS93" s="27" t="str">
        <f t="shared" si="103"/>
        <v>1 missed</v>
      </c>
      <c r="CT93" s="27">
        <f t="shared" si="104"/>
        <v>2</v>
      </c>
      <c r="CU93" s="27">
        <f t="shared" si="105"/>
        <v>1</v>
      </c>
      <c r="CV93" s="15">
        <f t="shared" si="106"/>
        <v>1</v>
      </c>
      <c r="CW93" s="15">
        <f t="shared" si="107"/>
        <v>0.5</v>
      </c>
      <c r="CX93" s="27" t="str">
        <f t="shared" si="108"/>
        <v>1 missed</v>
      </c>
      <c r="CY93" s="27">
        <f t="shared" si="109"/>
        <v>3</v>
      </c>
      <c r="CZ93" s="15">
        <f t="shared" si="110"/>
        <v>0.75</v>
      </c>
      <c r="DA93" s="15" t="str">
        <f t="shared" si="111"/>
        <v>Q-2 A-1 || Q Total-2, A Total-2</v>
      </c>
      <c r="DB93" s="15" t="str" cm="1">
        <f t="array" ref="DB93">IFERROR(INDEX('Attendance-Slot-1'!$Q$2:$Q$1112,MATCH(1,('Attendance-Slot-1'!$A$2:$A$1112=$C93)*('Attendance-Slot-1'!$G$2:$G$1112=DB$2),0)),"No Data")</f>
        <v>No Data</v>
      </c>
      <c r="DC93" s="15" t="str" cm="1">
        <f t="array" ref="DC93">IFERROR(INDEX('Attendance-Slot-2'!$Q$2:$Q$2595,MATCH(1,('Attendance-Slot-2'!$A$2:$A$2595=$C93)*('Attendance-Slot-2'!$G$2:$G$2595=DB$2),0)),"No Data")</f>
        <v>P-S2_Onsite</v>
      </c>
      <c r="DD93" s="139">
        <f>VLOOKUP($CQ93,'Written Exam Marks'!$H:$Q,10,FALSE)</f>
        <v>30.5</v>
      </c>
      <c r="DE93" s="139">
        <f>VLOOKUP($CQ93,'Written Exam Marks'!$H:$Q,9,FALSE)</f>
        <v>50</v>
      </c>
      <c r="DF93" s="15" t="str">
        <f t="shared" si="112"/>
        <v>Present</v>
      </c>
      <c r="DG93" s="15" t="str">
        <f t="shared" si="113"/>
        <v>P-S2_Onsite</v>
      </c>
      <c r="DH93" s="139">
        <v>100</v>
      </c>
      <c r="DI93" s="139">
        <v>100</v>
      </c>
      <c r="DJ93" s="139">
        <v>100</v>
      </c>
      <c r="DK93" s="3" t="str">
        <f t="shared" si="64"/>
        <v>P-0, A-0, No Data-4</v>
      </c>
      <c r="DL93" s="3" t="str">
        <f t="shared" si="65"/>
        <v>P-3, A-1, No Data-0</v>
      </c>
      <c r="DM93" s="1" t="str">
        <f t="shared" si="114"/>
        <v>A-S2_Onsite</v>
      </c>
      <c r="DN93" s="1" t="str">
        <f t="shared" si="115"/>
        <v>P-S2_Onsite</v>
      </c>
      <c r="DO93" s="1" t="str">
        <f t="shared" si="116"/>
        <v>P-S2_Onsite</v>
      </c>
      <c r="DP93" s="1" t="str">
        <f t="shared" si="117"/>
        <v>P-S2_Onsite</v>
      </c>
      <c r="DQ93" s="1" t="str">
        <f t="shared" si="118"/>
        <v>P-3, A-1, No Data-0</v>
      </c>
      <c r="DR93" s="39">
        <f t="shared" si="119"/>
        <v>0</v>
      </c>
      <c r="DS93" s="34" t="s">
        <v>7217</v>
      </c>
      <c r="DT93" s="39" t="s">
        <v>7363</v>
      </c>
      <c r="DU93" s="30" t="s">
        <v>273</v>
      </c>
      <c r="DV93" s="30"/>
    </row>
    <row r="94" spans="1:126" x14ac:dyDescent="0.25">
      <c r="A94" s="1">
        <v>91</v>
      </c>
      <c r="B94" s="1" t="s">
        <v>1000</v>
      </c>
      <c r="C94" s="1" t="s">
        <v>276</v>
      </c>
      <c r="D94" s="1" t="s">
        <v>277</v>
      </c>
      <c r="E94" s="1" t="s">
        <v>278</v>
      </c>
      <c r="F94" s="1" t="s">
        <v>7202</v>
      </c>
      <c r="G94" s="1" t="s">
        <v>3536</v>
      </c>
      <c r="H94" s="143">
        <v>7.2</v>
      </c>
      <c r="I94" s="143">
        <v>6.4</v>
      </c>
      <c r="J94" s="143" t="s">
        <v>5</v>
      </c>
      <c r="K94" s="143">
        <v>8</v>
      </c>
      <c r="L94" s="132" t="s">
        <v>5</v>
      </c>
      <c r="M94" s="132">
        <v>21.6</v>
      </c>
      <c r="N94" s="26">
        <v>60</v>
      </c>
      <c r="O94" s="26" t="s">
        <v>997</v>
      </c>
      <c r="P94" s="120" t="s">
        <v>1034</v>
      </c>
      <c r="Q94" s="13" t="str">
        <f t="shared" si="66"/>
        <v>2025EB1100091-BDSDF113</v>
      </c>
      <c r="R94" s="26" t="str">
        <f t="shared" si="67"/>
        <v>1 missed</v>
      </c>
      <c r="S94" s="26" t="str">
        <f t="shared" si="60"/>
        <v>1 missed</v>
      </c>
      <c r="T94" s="26">
        <f t="shared" si="68"/>
        <v>3</v>
      </c>
      <c r="U94" s="26">
        <f t="shared" si="69"/>
        <v>0</v>
      </c>
      <c r="V94" s="13">
        <f t="shared" si="70"/>
        <v>0.75</v>
      </c>
      <c r="W94" s="13">
        <f t="shared" si="71"/>
        <v>0</v>
      </c>
      <c r="X94" s="26" t="str">
        <f t="shared" si="72"/>
        <v>2 missed</v>
      </c>
      <c r="Y94" s="26">
        <f t="shared" si="73"/>
        <v>3</v>
      </c>
      <c r="Z94" s="13">
        <f t="shared" si="74"/>
        <v>0.6</v>
      </c>
      <c r="AA94" s="15" t="str">
        <f t="shared" si="75"/>
        <v>Q-3 A-0 || Q Total-4, A Total-1</v>
      </c>
      <c r="AB94" s="13" t="str" cm="1">
        <f t="array" ref="AB94">IFERROR(INDEX('Attendance-Slot-1'!$Q$2:$Q$1112,MATCH(1,('Attendance-Slot-1'!$A$2:$A$1112=$C94)*('Attendance-Slot-1'!$G$2:$G$1112=AB$2),0)),"No Data")</f>
        <v>No Data</v>
      </c>
      <c r="AC94" s="13" t="str" cm="1">
        <f t="array" ref="AC94">IFERROR(INDEX('Attendance-Slot-2'!$Q$2:$Q$2595,MATCH(1,('Attendance-Slot-2'!$A$2:$A$2595=$C94)*('Attendance-Slot-2'!$G$2:$G$2595=AB$2),0)),"No Data")</f>
        <v>A-S2_Onsite</v>
      </c>
      <c r="AD94" s="133" t="e">
        <f>VLOOKUP($Q94,'Written Exam Marks'!$H:$Q,10,FALSE)</f>
        <v>#N/A</v>
      </c>
      <c r="AE94" s="133" t="e">
        <f>VLOOKUP($Q94,'Written Exam Marks'!$H:$Q,9,FALSE)</f>
        <v>#N/A</v>
      </c>
      <c r="AF94" s="13" t="str">
        <f t="shared" si="76"/>
        <v>Absent</v>
      </c>
      <c r="AG94" s="13" t="str">
        <f t="shared" si="77"/>
        <v>A-S2_Onsite</v>
      </c>
      <c r="AH94" s="29" t="s">
        <v>5</v>
      </c>
      <c r="AI94" s="29" t="s">
        <v>5</v>
      </c>
      <c r="AJ94" s="29" t="s">
        <v>5</v>
      </c>
      <c r="AK94" s="29">
        <v>9</v>
      </c>
      <c r="AL94" s="29">
        <v>10</v>
      </c>
      <c r="AM94" s="29">
        <v>19</v>
      </c>
      <c r="AN94" s="131">
        <v>60</v>
      </c>
      <c r="AO94" s="36" t="s">
        <v>7179</v>
      </c>
      <c r="AP94" s="116" t="s">
        <v>1050</v>
      </c>
      <c r="AQ94" s="116" t="str">
        <f t="shared" si="61"/>
        <v>2025EB1100091-BDSDF108</v>
      </c>
      <c r="AR94" s="25" t="str">
        <f t="shared" si="78"/>
        <v>1 missed</v>
      </c>
      <c r="AS94" s="25" t="str">
        <f t="shared" si="79"/>
        <v>2 missed</v>
      </c>
      <c r="AT94" s="25">
        <f t="shared" si="80"/>
        <v>2</v>
      </c>
      <c r="AU94" s="25">
        <f t="shared" si="81"/>
        <v>0</v>
      </c>
      <c r="AV94" s="10">
        <f t="shared" si="82"/>
        <v>0.66666666666666663</v>
      </c>
      <c r="AW94" s="10">
        <f t="shared" si="83"/>
        <v>0</v>
      </c>
      <c r="AX94" s="25" t="str">
        <f t="shared" si="84"/>
        <v>3 missed</v>
      </c>
      <c r="AY94" s="25">
        <f t="shared" si="85"/>
        <v>2</v>
      </c>
      <c r="AZ94" s="10">
        <f t="shared" si="86"/>
        <v>0.4</v>
      </c>
      <c r="BA94" s="10" t="str">
        <f t="shared" si="87"/>
        <v>Q-2 A-0 || Q Total-3, A Total-2</v>
      </c>
      <c r="BB94" s="10" t="str" cm="1">
        <f t="array" ref="BB94">IFERROR(INDEX('Attendance-Slot-1'!$Q$2:$Q$1112,MATCH(1,('Attendance-Slot-1'!$A$2:$A$1112=$C94)*('Attendance-Slot-1'!$G$2:$G$1112=BB$2),0)),"No Data")</f>
        <v>No Data</v>
      </c>
      <c r="BC94" s="10" t="str" cm="1">
        <f t="array" ref="BC94">IFERROR(INDEX('Attendance-Slot-2'!$Q$2:$Q$2595,MATCH(1,('Attendance-Slot-2'!$A$2:$A$2595=$C94)*('Attendance-Slot-2'!$G$2:$G$2595=BB$2),0)),"No Data")</f>
        <v>P-S2_Onsite</v>
      </c>
      <c r="BD94" s="136">
        <f>VLOOKUP($AQ94,'Written Exam Marks'!$H:$Q,10,FALSE)</f>
        <v>10</v>
      </c>
      <c r="BE94" s="136">
        <f>VLOOKUP($AQ94,'Written Exam Marks'!$H:$Q,9,FALSE)</f>
        <v>40</v>
      </c>
      <c r="BF94" s="10" t="str">
        <f t="shared" si="88"/>
        <v>Present</v>
      </c>
      <c r="BG94" s="10" t="str">
        <f t="shared" si="89"/>
        <v>P-S2_Onsite</v>
      </c>
      <c r="BH94" s="129">
        <v>10</v>
      </c>
      <c r="BI94" s="129">
        <v>15</v>
      </c>
      <c r="BJ94" s="129" t="s">
        <v>5</v>
      </c>
      <c r="BK94" s="129" t="s">
        <v>5</v>
      </c>
      <c r="BL94" s="144">
        <v>25</v>
      </c>
      <c r="BM94" s="24">
        <v>60</v>
      </c>
      <c r="BN94" s="24" t="s">
        <v>1004</v>
      </c>
      <c r="BO94" s="118" t="s">
        <v>1063</v>
      </c>
      <c r="BP94" s="118" t="str">
        <f t="shared" si="62"/>
        <v>2025EB1100091-BDSDF114</v>
      </c>
      <c r="BQ94" s="24" t="str">
        <f t="shared" si="90"/>
        <v>1 missed</v>
      </c>
      <c r="BR94" s="24" t="str">
        <f t="shared" si="91"/>
        <v>1 missed</v>
      </c>
      <c r="BS94" s="24">
        <f t="shared" si="92"/>
        <v>2</v>
      </c>
      <c r="BT94" s="24">
        <f t="shared" si="93"/>
        <v>0</v>
      </c>
      <c r="BU94" s="14">
        <f t="shared" si="94"/>
        <v>0.66666666666666663</v>
      </c>
      <c r="BV94" s="14">
        <f t="shared" si="95"/>
        <v>0</v>
      </c>
      <c r="BW94" s="24" t="str">
        <f t="shared" si="96"/>
        <v>2 missed</v>
      </c>
      <c r="BX94" s="24">
        <f t="shared" si="97"/>
        <v>2</v>
      </c>
      <c r="BY94" s="14">
        <f t="shared" si="98"/>
        <v>0.5</v>
      </c>
      <c r="BZ94" s="14" t="str">
        <f t="shared" si="99"/>
        <v>Q-2 A-0 || Q Total-3, A Total-1</v>
      </c>
      <c r="CA94" s="14" t="str" cm="1">
        <f t="array" ref="CA94">IFERROR(INDEX('Attendance-Slot-1'!$Q$2:$Q$1112,MATCH(1,('Attendance-Slot-1'!$A$2:$A$1112=$C94)*('Attendance-Slot-1'!$G$2:$G$1112=CA$2),0)),"No Data")</f>
        <v>No Data</v>
      </c>
      <c r="CB94" s="14" t="str" cm="1">
        <f t="array" ref="CB94">IFERROR(INDEX('Attendance-Slot-2'!$Q$2:$Q$2595,MATCH(1,('Attendance-Slot-2'!$A$2:$A$2595=$C94)*('Attendance-Slot-2'!$G$2:$G$2595=CA$2),0)),"No Data")</f>
        <v>P-S2_Onsite</v>
      </c>
      <c r="CC94" s="138">
        <f>VLOOKUP($BP94,'Written Exam Marks'!$H:$Q,10,FALSE)</f>
        <v>16</v>
      </c>
      <c r="CD94" s="138">
        <f>VLOOKUP($BP94,'Written Exam Marks'!$H:$Q,9,FALSE)</f>
        <v>40</v>
      </c>
      <c r="CE94" s="14" t="str">
        <f t="shared" si="100"/>
        <v>Present</v>
      </c>
      <c r="CF94" s="14" t="str">
        <f t="shared" si="101"/>
        <v>P-S2_Onsite</v>
      </c>
      <c r="CG94" s="130">
        <v>4.5</v>
      </c>
      <c r="CH94" s="130">
        <v>4.5</v>
      </c>
      <c r="CI94" s="130">
        <v>4</v>
      </c>
      <c r="CJ94" s="130" t="s">
        <v>5</v>
      </c>
      <c r="CK94" s="130" t="s">
        <v>5</v>
      </c>
      <c r="CL94" s="130" t="s">
        <v>5</v>
      </c>
      <c r="CM94" s="145">
        <v>13</v>
      </c>
      <c r="CN94" s="130">
        <v>50</v>
      </c>
      <c r="CO94" s="27" t="s">
        <v>1005</v>
      </c>
      <c r="CP94" s="119" t="s">
        <v>1044</v>
      </c>
      <c r="CQ94" s="119" t="str">
        <f t="shared" si="63"/>
        <v>2025EB1100091-BDSDF112</v>
      </c>
      <c r="CR94" s="27" t="str">
        <f t="shared" si="102"/>
        <v>0 missed</v>
      </c>
      <c r="CS94" s="27" t="str">
        <f t="shared" si="103"/>
        <v>1 missed</v>
      </c>
      <c r="CT94" s="27">
        <f t="shared" si="104"/>
        <v>2</v>
      </c>
      <c r="CU94" s="27">
        <f t="shared" si="105"/>
        <v>1</v>
      </c>
      <c r="CV94" s="15">
        <f t="shared" si="106"/>
        <v>1</v>
      </c>
      <c r="CW94" s="15">
        <f t="shared" si="107"/>
        <v>0.5</v>
      </c>
      <c r="CX94" s="27" t="str">
        <f t="shared" si="108"/>
        <v>1 missed</v>
      </c>
      <c r="CY94" s="27">
        <f t="shared" si="109"/>
        <v>3</v>
      </c>
      <c r="CZ94" s="15">
        <f t="shared" si="110"/>
        <v>0.75</v>
      </c>
      <c r="DA94" s="15" t="str">
        <f t="shared" si="111"/>
        <v>Q-2 A-1 || Q Total-2, A Total-2</v>
      </c>
      <c r="DB94" s="15" t="str" cm="1">
        <f t="array" ref="DB94">IFERROR(INDEX('Attendance-Slot-1'!$Q$2:$Q$1112,MATCH(1,('Attendance-Slot-1'!$A$2:$A$1112=$C94)*('Attendance-Slot-1'!$G$2:$G$1112=DB$2),0)),"No Data")</f>
        <v>No Data</v>
      </c>
      <c r="DC94" s="15" t="str" cm="1">
        <f t="array" ref="DC94">IFERROR(INDEX('Attendance-Slot-2'!$Q$2:$Q$2595,MATCH(1,('Attendance-Slot-2'!$A$2:$A$2595=$C94)*('Attendance-Slot-2'!$G$2:$G$2595=DB$2),0)),"No Data")</f>
        <v>P-S2_Onsite</v>
      </c>
      <c r="DD94" s="139">
        <f>VLOOKUP($CQ94,'Written Exam Marks'!$H:$Q,10,FALSE)</f>
        <v>31</v>
      </c>
      <c r="DE94" s="139">
        <f>VLOOKUP($CQ94,'Written Exam Marks'!$H:$Q,9,FALSE)</f>
        <v>50</v>
      </c>
      <c r="DF94" s="15" t="str">
        <f t="shared" si="112"/>
        <v>Present</v>
      </c>
      <c r="DG94" s="15" t="str">
        <f t="shared" si="113"/>
        <v>P-S2_Onsite</v>
      </c>
      <c r="DH94" s="139">
        <v>95</v>
      </c>
      <c r="DI94" s="139">
        <v>95</v>
      </c>
      <c r="DJ94" s="139">
        <v>100</v>
      </c>
      <c r="DK94" s="3" t="str">
        <f t="shared" si="64"/>
        <v>P-0, A-0, No Data-4</v>
      </c>
      <c r="DL94" s="3" t="str">
        <f t="shared" si="65"/>
        <v>P-3, A-1, No Data-0</v>
      </c>
      <c r="DM94" s="1" t="str">
        <f t="shared" si="114"/>
        <v>A-S2_Onsite</v>
      </c>
      <c r="DN94" s="1" t="str">
        <f t="shared" si="115"/>
        <v>P-S2_Onsite</v>
      </c>
      <c r="DO94" s="1" t="str">
        <f t="shared" si="116"/>
        <v>P-S2_Onsite</v>
      </c>
      <c r="DP94" s="1" t="str">
        <f t="shared" si="117"/>
        <v>P-S2_Onsite</v>
      </c>
      <c r="DQ94" s="1" t="str">
        <f t="shared" si="118"/>
        <v>P-3, A-1, No Data-0</v>
      </c>
      <c r="DR94" s="39">
        <f t="shared" si="119"/>
        <v>0</v>
      </c>
      <c r="DS94" s="34" t="s">
        <v>7217</v>
      </c>
      <c r="DT94" s="39" t="s">
        <v>7363</v>
      </c>
      <c r="DU94" s="30" t="s">
        <v>276</v>
      </c>
      <c r="DV94" s="30"/>
    </row>
    <row r="95" spans="1:126" x14ac:dyDescent="0.25">
      <c r="A95" s="1">
        <v>92</v>
      </c>
      <c r="B95" s="1" t="s">
        <v>1000</v>
      </c>
      <c r="C95" s="1" t="s">
        <v>279</v>
      </c>
      <c r="D95" s="1" t="s">
        <v>280</v>
      </c>
      <c r="E95" s="1" t="s">
        <v>281</v>
      </c>
      <c r="F95" s="1" t="s">
        <v>7202</v>
      </c>
      <c r="G95" s="1" t="s">
        <v>7209</v>
      </c>
      <c r="H95" s="143" t="s">
        <v>5</v>
      </c>
      <c r="I95" s="143" t="s">
        <v>5</v>
      </c>
      <c r="J95" s="143" t="s">
        <v>5</v>
      </c>
      <c r="K95" s="143" t="s">
        <v>5</v>
      </c>
      <c r="L95" s="132" t="s">
        <v>5</v>
      </c>
      <c r="M95" s="132">
        <v>1.6</v>
      </c>
      <c r="N95" s="26">
        <v>60</v>
      </c>
      <c r="O95" s="26" t="s">
        <v>997</v>
      </c>
      <c r="P95" s="120" t="s">
        <v>1034</v>
      </c>
      <c r="Q95" s="13" t="str">
        <f t="shared" si="66"/>
        <v>2025EB1100092-BDSDF113</v>
      </c>
      <c r="R95" s="26" t="str">
        <f t="shared" si="67"/>
        <v>4 missed</v>
      </c>
      <c r="S95" s="26" t="str">
        <f t="shared" si="60"/>
        <v>1 missed</v>
      </c>
      <c r="T95" s="26">
        <f t="shared" si="68"/>
        <v>0</v>
      </c>
      <c r="U95" s="26">
        <f t="shared" si="69"/>
        <v>0</v>
      </c>
      <c r="V95" s="13">
        <f t="shared" si="70"/>
        <v>0</v>
      </c>
      <c r="W95" s="13">
        <f t="shared" si="71"/>
        <v>0</v>
      </c>
      <c r="X95" s="26" t="str">
        <f t="shared" si="72"/>
        <v>5 missed</v>
      </c>
      <c r="Y95" s="26">
        <f t="shared" si="73"/>
        <v>0</v>
      </c>
      <c r="Z95" s="13">
        <f t="shared" si="74"/>
        <v>0</v>
      </c>
      <c r="AA95" s="15" t="str">
        <f t="shared" si="75"/>
        <v>Q-0 A-0 || Q Total-4, A Total-1</v>
      </c>
      <c r="AB95" s="13" t="str" cm="1">
        <f t="array" ref="AB95">IFERROR(INDEX('Attendance-Slot-1'!$Q$2:$Q$1112,MATCH(1,('Attendance-Slot-1'!$A$2:$A$1112=$C95)*('Attendance-Slot-1'!$G$2:$G$1112=AB$2),0)),"No Data")</f>
        <v>No Data</v>
      </c>
      <c r="AC95" s="13" t="str" cm="1">
        <f t="array" ref="AC95">IFERROR(INDEX('Attendance-Slot-2'!$Q$2:$Q$2595,MATCH(1,('Attendance-Slot-2'!$A$2:$A$2595=$C95)*('Attendance-Slot-2'!$G$2:$G$2595=AB$2),0)),"No Data")</f>
        <v>No Data</v>
      </c>
      <c r="AD95" s="133" t="e">
        <f>VLOOKUP($Q95,'Written Exam Marks'!$H:$Q,10,FALSE)</f>
        <v>#N/A</v>
      </c>
      <c r="AE95" s="133" t="e">
        <f>VLOOKUP($Q95,'Written Exam Marks'!$H:$Q,9,FALSE)</f>
        <v>#N/A</v>
      </c>
      <c r="AF95" s="13" t="str">
        <f t="shared" si="76"/>
        <v>No Data</v>
      </c>
      <c r="AG95" s="13" t="str">
        <f t="shared" si="77"/>
        <v>No Data</v>
      </c>
      <c r="AH95" s="29" t="s">
        <v>5</v>
      </c>
      <c r="AI95" s="29" t="s">
        <v>5</v>
      </c>
      <c r="AJ95" s="29" t="s">
        <v>5</v>
      </c>
      <c r="AK95" s="29" t="s">
        <v>5</v>
      </c>
      <c r="AL95" s="29" t="s">
        <v>5</v>
      </c>
      <c r="AM95" s="29">
        <v>0</v>
      </c>
      <c r="AN95" s="131">
        <v>60</v>
      </c>
      <c r="AO95" s="36" t="s">
        <v>7179</v>
      </c>
      <c r="AP95" s="116" t="s">
        <v>1050</v>
      </c>
      <c r="AQ95" s="116" t="str">
        <f t="shared" si="61"/>
        <v>2025EB1100092-BDSDF108</v>
      </c>
      <c r="AR95" s="25" t="str">
        <f t="shared" si="78"/>
        <v>3 missed</v>
      </c>
      <c r="AS95" s="25" t="str">
        <f t="shared" si="79"/>
        <v>2 missed</v>
      </c>
      <c r="AT95" s="25">
        <f t="shared" si="80"/>
        <v>0</v>
      </c>
      <c r="AU95" s="25">
        <f t="shared" si="81"/>
        <v>0</v>
      </c>
      <c r="AV95" s="10">
        <f t="shared" si="82"/>
        <v>0</v>
      </c>
      <c r="AW95" s="10">
        <f t="shared" si="83"/>
        <v>0</v>
      </c>
      <c r="AX95" s="25" t="str">
        <f t="shared" si="84"/>
        <v>5 missed</v>
      </c>
      <c r="AY95" s="25">
        <f t="shared" si="85"/>
        <v>0</v>
      </c>
      <c r="AZ95" s="10">
        <f t="shared" si="86"/>
        <v>0</v>
      </c>
      <c r="BA95" s="10" t="str">
        <f t="shared" si="87"/>
        <v>Q-0 A-0 || Q Total-3, A Total-2</v>
      </c>
      <c r="BB95" s="10" t="str" cm="1">
        <f t="array" ref="BB95">IFERROR(INDEX('Attendance-Slot-1'!$Q$2:$Q$1112,MATCH(1,('Attendance-Slot-1'!$A$2:$A$1112=$C95)*('Attendance-Slot-1'!$G$2:$G$1112=BB$2),0)),"No Data")</f>
        <v>No Data</v>
      </c>
      <c r="BC95" s="10" t="str" cm="1">
        <f t="array" ref="BC95">IFERROR(INDEX('Attendance-Slot-2'!$Q$2:$Q$2595,MATCH(1,('Attendance-Slot-2'!$A$2:$A$2595=$C95)*('Attendance-Slot-2'!$G$2:$G$2595=BB$2),0)),"No Data")</f>
        <v>No Data</v>
      </c>
      <c r="BD95" s="136" t="e">
        <f>VLOOKUP($AQ95,'Written Exam Marks'!$H:$Q,10,FALSE)</f>
        <v>#N/A</v>
      </c>
      <c r="BE95" s="136" t="e">
        <f>VLOOKUP($AQ95,'Written Exam Marks'!$H:$Q,9,FALSE)</f>
        <v>#N/A</v>
      </c>
      <c r="BF95" s="10" t="str">
        <f t="shared" si="88"/>
        <v>No Data</v>
      </c>
      <c r="BG95" s="10" t="str">
        <f t="shared" si="89"/>
        <v>No Data</v>
      </c>
      <c r="BH95" s="129" t="s">
        <v>5</v>
      </c>
      <c r="BI95" s="129" t="s">
        <v>5</v>
      </c>
      <c r="BJ95" s="129" t="s">
        <v>5</v>
      </c>
      <c r="BK95" s="129" t="s">
        <v>5</v>
      </c>
      <c r="BL95" s="144">
        <v>0</v>
      </c>
      <c r="BM95" s="24">
        <v>60</v>
      </c>
      <c r="BN95" s="24" t="s">
        <v>1004</v>
      </c>
      <c r="BO95" s="118" t="s">
        <v>1063</v>
      </c>
      <c r="BP95" s="118" t="str">
        <f t="shared" si="62"/>
        <v>2025EB1100092-BDSDF114</v>
      </c>
      <c r="BQ95" s="24" t="str">
        <f t="shared" si="90"/>
        <v>3 missed</v>
      </c>
      <c r="BR95" s="24" t="str">
        <f t="shared" si="91"/>
        <v>1 missed</v>
      </c>
      <c r="BS95" s="24">
        <f t="shared" si="92"/>
        <v>0</v>
      </c>
      <c r="BT95" s="24">
        <f t="shared" si="93"/>
        <v>0</v>
      </c>
      <c r="BU95" s="14">
        <f t="shared" si="94"/>
        <v>0</v>
      </c>
      <c r="BV95" s="14">
        <f t="shared" si="95"/>
        <v>0</v>
      </c>
      <c r="BW95" s="24" t="str">
        <f t="shared" si="96"/>
        <v>4 missed</v>
      </c>
      <c r="BX95" s="24">
        <f t="shared" si="97"/>
        <v>0</v>
      </c>
      <c r="BY95" s="14">
        <f t="shared" si="98"/>
        <v>0</v>
      </c>
      <c r="BZ95" s="14" t="str">
        <f t="shared" si="99"/>
        <v>Q-0 A-0 || Q Total-3, A Total-1</v>
      </c>
      <c r="CA95" s="14" t="str" cm="1">
        <f t="array" ref="CA95">IFERROR(INDEX('Attendance-Slot-1'!$Q$2:$Q$1112,MATCH(1,('Attendance-Slot-1'!$A$2:$A$1112=$C95)*('Attendance-Slot-1'!$G$2:$G$1112=CA$2),0)),"No Data")</f>
        <v>No Data</v>
      </c>
      <c r="CB95" s="14" t="str" cm="1">
        <f t="array" ref="CB95">IFERROR(INDEX('Attendance-Slot-2'!$Q$2:$Q$2595,MATCH(1,('Attendance-Slot-2'!$A$2:$A$2595=$C95)*('Attendance-Slot-2'!$G$2:$G$2595=CA$2),0)),"No Data")</f>
        <v>No Data</v>
      </c>
      <c r="CC95" s="138" t="e">
        <f>VLOOKUP($BP95,'Written Exam Marks'!$H:$Q,10,FALSE)</f>
        <v>#N/A</v>
      </c>
      <c r="CD95" s="138" t="e">
        <f>VLOOKUP($BP95,'Written Exam Marks'!$H:$Q,9,FALSE)</f>
        <v>#N/A</v>
      </c>
      <c r="CE95" s="14" t="str">
        <f t="shared" si="100"/>
        <v>No Data</v>
      </c>
      <c r="CF95" s="14" t="str">
        <f t="shared" si="101"/>
        <v>No Data</v>
      </c>
      <c r="CG95" s="130" t="s">
        <v>5</v>
      </c>
      <c r="CH95" s="130" t="s">
        <v>5</v>
      </c>
      <c r="CI95" s="130" t="s">
        <v>5</v>
      </c>
      <c r="CJ95" s="130" t="s">
        <v>5</v>
      </c>
      <c r="CK95" s="130" t="s">
        <v>5</v>
      </c>
      <c r="CL95" s="130" t="s">
        <v>5</v>
      </c>
      <c r="CM95" s="145">
        <v>0</v>
      </c>
      <c r="CN95" s="130">
        <v>50</v>
      </c>
      <c r="CO95" s="27" t="s">
        <v>1005</v>
      </c>
      <c r="CP95" s="119" t="s">
        <v>1044</v>
      </c>
      <c r="CQ95" s="119" t="str">
        <f t="shared" si="63"/>
        <v>2025EB1100092-BDSDF112</v>
      </c>
      <c r="CR95" s="27" t="str">
        <f t="shared" si="102"/>
        <v>2 missed</v>
      </c>
      <c r="CS95" s="27" t="str">
        <f t="shared" si="103"/>
        <v>2 missed</v>
      </c>
      <c r="CT95" s="27">
        <f t="shared" si="104"/>
        <v>0</v>
      </c>
      <c r="CU95" s="27">
        <f t="shared" si="105"/>
        <v>0</v>
      </c>
      <c r="CV95" s="15">
        <f t="shared" si="106"/>
        <v>0</v>
      </c>
      <c r="CW95" s="15">
        <f t="shared" si="107"/>
        <v>0</v>
      </c>
      <c r="CX95" s="27" t="str">
        <f t="shared" si="108"/>
        <v>4 missed</v>
      </c>
      <c r="CY95" s="27">
        <f t="shared" si="109"/>
        <v>0</v>
      </c>
      <c r="CZ95" s="15">
        <f t="shared" si="110"/>
        <v>0</v>
      </c>
      <c r="DA95" s="15" t="str">
        <f t="shared" si="111"/>
        <v>Q-0 A-0 || Q Total-2, A Total-2</v>
      </c>
      <c r="DB95" s="15" t="str" cm="1">
        <f t="array" ref="DB95">IFERROR(INDEX('Attendance-Slot-1'!$Q$2:$Q$1112,MATCH(1,('Attendance-Slot-1'!$A$2:$A$1112=$C95)*('Attendance-Slot-1'!$G$2:$G$1112=DB$2),0)),"No Data")</f>
        <v>No Data</v>
      </c>
      <c r="DC95" s="15" t="str" cm="1">
        <f t="array" ref="DC95">IFERROR(INDEX('Attendance-Slot-2'!$Q$2:$Q$2595,MATCH(1,('Attendance-Slot-2'!$A$2:$A$2595=$C95)*('Attendance-Slot-2'!$G$2:$G$2595=DB$2),0)),"No Data")</f>
        <v>No Data</v>
      </c>
      <c r="DD95" s="139" t="e">
        <f>VLOOKUP($CQ95,'Written Exam Marks'!$H:$Q,10,FALSE)</f>
        <v>#N/A</v>
      </c>
      <c r="DE95" s="139" t="e">
        <f>VLOOKUP($CQ95,'Written Exam Marks'!$H:$Q,9,FALSE)</f>
        <v>#N/A</v>
      </c>
      <c r="DF95" s="15" t="str">
        <f t="shared" si="112"/>
        <v>No Data</v>
      </c>
      <c r="DG95" s="15" t="str">
        <f t="shared" si="113"/>
        <v>No Data</v>
      </c>
      <c r="DH95" s="139" t="s">
        <v>5</v>
      </c>
      <c r="DI95" s="139">
        <v>0</v>
      </c>
      <c r="DJ95" s="139">
        <v>100</v>
      </c>
      <c r="DK95" s="3" t="str">
        <f t="shared" si="64"/>
        <v>P-0, A-0, No Data-4</v>
      </c>
      <c r="DL95" s="3" t="str">
        <f t="shared" si="65"/>
        <v>P-0, A-0, No Data-4</v>
      </c>
      <c r="DM95" s="1" t="str">
        <f t="shared" si="114"/>
        <v>No Data</v>
      </c>
      <c r="DN95" s="1" t="str">
        <f t="shared" si="115"/>
        <v>No Data</v>
      </c>
      <c r="DO95" s="1" t="str">
        <f t="shared" si="116"/>
        <v>No Data</v>
      </c>
      <c r="DP95" s="1" t="str">
        <f t="shared" si="117"/>
        <v>No Data</v>
      </c>
      <c r="DQ95" s="1" t="str">
        <f t="shared" si="118"/>
        <v>P-0, A-0, No Data-4</v>
      </c>
      <c r="DR95" s="39">
        <f t="shared" si="119"/>
        <v>0</v>
      </c>
      <c r="DS95" s="34" t="e">
        <v>#N/A</v>
      </c>
      <c r="DT95" s="34" t="s">
        <v>7219</v>
      </c>
      <c r="DU95" s="30" t="s">
        <v>7219</v>
      </c>
      <c r="DV95" s="30"/>
    </row>
    <row r="96" spans="1:126" x14ac:dyDescent="0.25">
      <c r="A96" s="1">
        <v>93</v>
      </c>
      <c r="B96" s="1" t="s">
        <v>1000</v>
      </c>
      <c r="C96" s="1" t="s">
        <v>282</v>
      </c>
      <c r="D96" s="1" t="s">
        <v>283</v>
      </c>
      <c r="E96" s="1" t="s">
        <v>284</v>
      </c>
      <c r="F96" s="1" t="s">
        <v>7201</v>
      </c>
      <c r="G96" s="1" t="s">
        <v>3537</v>
      </c>
      <c r="H96" s="143">
        <v>7.2</v>
      </c>
      <c r="I96" s="143">
        <v>5.6</v>
      </c>
      <c r="J96" s="143">
        <v>8</v>
      </c>
      <c r="K96" s="143">
        <v>8</v>
      </c>
      <c r="L96" s="132">
        <v>28</v>
      </c>
      <c r="M96" s="132">
        <v>56.8</v>
      </c>
      <c r="N96" s="26">
        <v>60</v>
      </c>
      <c r="O96" s="26" t="s">
        <v>997</v>
      </c>
      <c r="P96" s="120" t="s">
        <v>1034</v>
      </c>
      <c r="Q96" s="13" t="str">
        <f t="shared" si="66"/>
        <v>2025EB1100093-BDSDF113</v>
      </c>
      <c r="R96" s="26" t="str">
        <f t="shared" si="67"/>
        <v>0 missed</v>
      </c>
      <c r="S96" s="26" t="str">
        <f t="shared" si="60"/>
        <v>0 missed</v>
      </c>
      <c r="T96" s="26">
        <f t="shared" si="68"/>
        <v>4</v>
      </c>
      <c r="U96" s="26">
        <f t="shared" si="69"/>
        <v>1</v>
      </c>
      <c r="V96" s="13">
        <f t="shared" si="70"/>
        <v>1</v>
      </c>
      <c r="W96" s="13">
        <f t="shared" si="71"/>
        <v>1</v>
      </c>
      <c r="X96" s="26" t="str">
        <f t="shared" si="72"/>
        <v>0 missed</v>
      </c>
      <c r="Y96" s="26">
        <f t="shared" si="73"/>
        <v>5</v>
      </c>
      <c r="Z96" s="13">
        <f t="shared" si="74"/>
        <v>1</v>
      </c>
      <c r="AA96" s="15" t="str">
        <f t="shared" si="75"/>
        <v>Q-4 A-1 || Q Total-4, A Total-1</v>
      </c>
      <c r="AB96" s="13" t="str" cm="1">
        <f t="array" ref="AB96">IFERROR(INDEX('Attendance-Slot-1'!$Q$2:$Q$1112,MATCH(1,('Attendance-Slot-1'!$A$2:$A$1112=$C96)*('Attendance-Slot-1'!$G$2:$G$1112=AB$2),0)),"No Data")</f>
        <v>No Data</v>
      </c>
      <c r="AC96" s="13" t="str" cm="1">
        <f t="array" ref="AC96">IFERROR(INDEX('Attendance-Slot-2'!$Q$2:$Q$2595,MATCH(1,('Attendance-Slot-2'!$A$2:$A$2595=$C96)*('Attendance-Slot-2'!$G$2:$G$2595=AB$2),0)),"No Data")</f>
        <v>P-S2_Onsite</v>
      </c>
      <c r="AD96" s="133">
        <f>VLOOKUP($Q96,'Written Exam Marks'!$H:$Q,10,FALSE)</f>
        <v>12</v>
      </c>
      <c r="AE96" s="133">
        <f>VLOOKUP($Q96,'Written Exam Marks'!$H:$Q,9,FALSE)</f>
        <v>40</v>
      </c>
      <c r="AF96" s="13" t="str">
        <f t="shared" si="76"/>
        <v>Present</v>
      </c>
      <c r="AG96" s="13" t="str">
        <f t="shared" si="77"/>
        <v>P-S2_Onsite</v>
      </c>
      <c r="AH96" s="29">
        <v>10</v>
      </c>
      <c r="AI96" s="29">
        <v>10</v>
      </c>
      <c r="AJ96" s="29">
        <v>9.3333333330000006</v>
      </c>
      <c r="AK96" s="29">
        <v>10</v>
      </c>
      <c r="AL96" s="29">
        <v>10</v>
      </c>
      <c r="AM96" s="29">
        <v>49.333333332999999</v>
      </c>
      <c r="AN96" s="131">
        <v>60</v>
      </c>
      <c r="AO96" s="36" t="s">
        <v>7179</v>
      </c>
      <c r="AP96" s="116" t="s">
        <v>1050</v>
      </c>
      <c r="AQ96" s="116" t="str">
        <f t="shared" si="61"/>
        <v>2025EB1100093-BDSDF108</v>
      </c>
      <c r="AR96" s="25" t="str">
        <f t="shared" si="78"/>
        <v>0 missed</v>
      </c>
      <c r="AS96" s="25" t="str">
        <f t="shared" si="79"/>
        <v>0 missed</v>
      </c>
      <c r="AT96" s="25">
        <f t="shared" si="80"/>
        <v>3</v>
      </c>
      <c r="AU96" s="25">
        <f t="shared" si="81"/>
        <v>2</v>
      </c>
      <c r="AV96" s="10">
        <f t="shared" si="82"/>
        <v>1</v>
      </c>
      <c r="AW96" s="10">
        <f t="shared" si="83"/>
        <v>1</v>
      </c>
      <c r="AX96" s="25" t="str">
        <f t="shared" si="84"/>
        <v>0 missed</v>
      </c>
      <c r="AY96" s="25">
        <f t="shared" si="85"/>
        <v>5</v>
      </c>
      <c r="AZ96" s="10">
        <f t="shared" si="86"/>
        <v>1</v>
      </c>
      <c r="BA96" s="10" t="str">
        <f t="shared" si="87"/>
        <v>Q-3 A-2 || Q Total-3, A Total-2</v>
      </c>
      <c r="BB96" s="10" t="str" cm="1">
        <f t="array" ref="BB96">IFERROR(INDEX('Attendance-Slot-1'!$Q$2:$Q$1112,MATCH(1,('Attendance-Slot-1'!$A$2:$A$1112=$C96)*('Attendance-Slot-1'!$G$2:$G$1112=BB$2),0)),"No Data")</f>
        <v>No Data</v>
      </c>
      <c r="BC96" s="10" t="str" cm="1">
        <f t="array" ref="BC96">IFERROR(INDEX('Attendance-Slot-2'!$Q$2:$Q$2595,MATCH(1,('Attendance-Slot-2'!$A$2:$A$2595=$C96)*('Attendance-Slot-2'!$G$2:$G$2595=BB$2),0)),"No Data")</f>
        <v>P-S2_Onsite</v>
      </c>
      <c r="BD96" s="136">
        <f>VLOOKUP($AQ96,'Written Exam Marks'!$H:$Q,10,FALSE)</f>
        <v>8.75</v>
      </c>
      <c r="BE96" s="136">
        <f>VLOOKUP($AQ96,'Written Exam Marks'!$H:$Q,9,FALSE)</f>
        <v>40</v>
      </c>
      <c r="BF96" s="10" t="str">
        <f t="shared" si="88"/>
        <v>Present</v>
      </c>
      <c r="BG96" s="10" t="str">
        <f t="shared" si="89"/>
        <v>P-S2_Onsite</v>
      </c>
      <c r="BH96" s="129">
        <v>10</v>
      </c>
      <c r="BI96" s="129">
        <v>10.5</v>
      </c>
      <c r="BJ96" s="129">
        <v>15</v>
      </c>
      <c r="BK96" s="129">
        <v>16</v>
      </c>
      <c r="BL96" s="144">
        <v>51.5</v>
      </c>
      <c r="BM96" s="24">
        <v>60</v>
      </c>
      <c r="BN96" s="24" t="s">
        <v>1004</v>
      </c>
      <c r="BO96" s="118" t="s">
        <v>1063</v>
      </c>
      <c r="BP96" s="118" t="str">
        <f t="shared" si="62"/>
        <v>2025EB1100093-BDSDF114</v>
      </c>
      <c r="BQ96" s="24" t="str">
        <f t="shared" si="90"/>
        <v>0 missed</v>
      </c>
      <c r="BR96" s="24" t="str">
        <f t="shared" si="91"/>
        <v>0 missed</v>
      </c>
      <c r="BS96" s="24">
        <f t="shared" si="92"/>
        <v>3</v>
      </c>
      <c r="BT96" s="24">
        <f t="shared" si="93"/>
        <v>1</v>
      </c>
      <c r="BU96" s="14">
        <f t="shared" si="94"/>
        <v>1</v>
      </c>
      <c r="BV96" s="14">
        <f t="shared" si="95"/>
        <v>1</v>
      </c>
      <c r="BW96" s="24" t="str">
        <f t="shared" si="96"/>
        <v>0 missed</v>
      </c>
      <c r="BX96" s="24">
        <f t="shared" si="97"/>
        <v>4</v>
      </c>
      <c r="BY96" s="14">
        <f t="shared" si="98"/>
        <v>1</v>
      </c>
      <c r="BZ96" s="14" t="str">
        <f t="shared" si="99"/>
        <v>Q-3 A-1 || Q Total-3, A Total-1</v>
      </c>
      <c r="CA96" s="14" t="str" cm="1">
        <f t="array" ref="CA96">IFERROR(INDEX('Attendance-Slot-1'!$Q$2:$Q$1112,MATCH(1,('Attendance-Slot-1'!$A$2:$A$1112=$C96)*('Attendance-Slot-1'!$G$2:$G$1112=CA$2),0)),"No Data")</f>
        <v>No Data</v>
      </c>
      <c r="CB96" s="14" t="str" cm="1">
        <f t="array" ref="CB96">IFERROR(INDEX('Attendance-Slot-2'!$Q$2:$Q$2595,MATCH(1,('Attendance-Slot-2'!$A$2:$A$2595=$C96)*('Attendance-Slot-2'!$G$2:$G$2595=CA$2),0)),"No Data")</f>
        <v>P-S2_Onsite</v>
      </c>
      <c r="CC96" s="138">
        <f>VLOOKUP($BP96,'Written Exam Marks'!$H:$Q,10,FALSE)</f>
        <v>7</v>
      </c>
      <c r="CD96" s="138">
        <f>VLOOKUP($BP96,'Written Exam Marks'!$H:$Q,9,FALSE)</f>
        <v>40</v>
      </c>
      <c r="CE96" s="14" t="str">
        <f t="shared" si="100"/>
        <v>Present</v>
      </c>
      <c r="CF96" s="14" t="str">
        <f t="shared" si="101"/>
        <v>P-S2_Onsite</v>
      </c>
      <c r="CG96" s="130">
        <v>4.5</v>
      </c>
      <c r="CH96" s="130">
        <v>4.5</v>
      </c>
      <c r="CI96" s="130">
        <v>5</v>
      </c>
      <c r="CJ96" s="130">
        <v>7</v>
      </c>
      <c r="CK96" s="130">
        <v>10</v>
      </c>
      <c r="CL96" s="130">
        <v>10</v>
      </c>
      <c r="CM96" s="145">
        <v>41</v>
      </c>
      <c r="CN96" s="130">
        <v>50</v>
      </c>
      <c r="CO96" s="27" t="s">
        <v>1005</v>
      </c>
      <c r="CP96" s="119" t="s">
        <v>1044</v>
      </c>
      <c r="CQ96" s="119" t="str">
        <f t="shared" si="63"/>
        <v>2025EB1100093-BDSDF112</v>
      </c>
      <c r="CR96" s="27" t="str">
        <f t="shared" si="102"/>
        <v>0 missed</v>
      </c>
      <c r="CS96" s="27" t="str">
        <f t="shared" si="103"/>
        <v>0 missed</v>
      </c>
      <c r="CT96" s="27">
        <f t="shared" si="104"/>
        <v>2</v>
      </c>
      <c r="CU96" s="27">
        <f t="shared" si="105"/>
        <v>2</v>
      </c>
      <c r="CV96" s="15">
        <f t="shared" si="106"/>
        <v>1</v>
      </c>
      <c r="CW96" s="15">
        <f t="shared" si="107"/>
        <v>1</v>
      </c>
      <c r="CX96" s="27" t="str">
        <f t="shared" si="108"/>
        <v>0 missed</v>
      </c>
      <c r="CY96" s="27">
        <f t="shared" si="109"/>
        <v>4</v>
      </c>
      <c r="CZ96" s="15">
        <f t="shared" si="110"/>
        <v>1</v>
      </c>
      <c r="DA96" s="15" t="str">
        <f t="shared" si="111"/>
        <v>Q-2 A-2 || Q Total-2, A Total-2</v>
      </c>
      <c r="DB96" s="15" t="str" cm="1">
        <f t="array" ref="DB96">IFERROR(INDEX('Attendance-Slot-1'!$Q$2:$Q$1112,MATCH(1,('Attendance-Slot-1'!$A$2:$A$1112=$C96)*('Attendance-Slot-1'!$G$2:$G$1112=DB$2),0)),"No Data")</f>
        <v>No Data</v>
      </c>
      <c r="DC96" s="15" t="str" cm="1">
        <f t="array" ref="DC96">IFERROR(INDEX('Attendance-Slot-2'!$Q$2:$Q$2595,MATCH(1,('Attendance-Slot-2'!$A$2:$A$2595=$C96)*('Attendance-Slot-2'!$G$2:$G$2595=DB$2),0)),"No Data")</f>
        <v>P-S2_Onsite</v>
      </c>
      <c r="DD96" s="139">
        <f>VLOOKUP($CQ96,'Written Exam Marks'!$H:$Q,10,FALSE)</f>
        <v>23</v>
      </c>
      <c r="DE96" s="139">
        <f>VLOOKUP($CQ96,'Written Exam Marks'!$H:$Q,9,FALSE)</f>
        <v>50</v>
      </c>
      <c r="DF96" s="15" t="str">
        <f t="shared" si="112"/>
        <v>Present</v>
      </c>
      <c r="DG96" s="15" t="str">
        <f t="shared" si="113"/>
        <v>P-S2_Onsite</v>
      </c>
      <c r="DH96" s="139">
        <v>90</v>
      </c>
      <c r="DI96" s="139">
        <v>90</v>
      </c>
      <c r="DJ96" s="139">
        <v>100</v>
      </c>
      <c r="DK96" s="3" t="str">
        <f t="shared" si="64"/>
        <v>P-0, A-0, No Data-4</v>
      </c>
      <c r="DL96" s="3" t="str">
        <f t="shared" si="65"/>
        <v>P-4, A-0, No Data-0</v>
      </c>
      <c r="DM96" s="1" t="str">
        <f t="shared" si="114"/>
        <v>P-S2_Onsite</v>
      </c>
      <c r="DN96" s="1" t="str">
        <f t="shared" si="115"/>
        <v>P-S2_Onsite</v>
      </c>
      <c r="DO96" s="1" t="str">
        <f t="shared" si="116"/>
        <v>P-S2_Onsite</v>
      </c>
      <c r="DP96" s="1" t="str">
        <f t="shared" si="117"/>
        <v>P-S2_Onsite</v>
      </c>
      <c r="DQ96" s="1" t="str">
        <f t="shared" si="118"/>
        <v>P-4, A-0, No Data-0</v>
      </c>
      <c r="DR96" s="39">
        <f t="shared" si="119"/>
        <v>1</v>
      </c>
      <c r="DS96" s="34" t="s">
        <v>7217</v>
      </c>
      <c r="DT96" s="39" t="s">
        <v>7363</v>
      </c>
      <c r="DU96" s="30" t="s">
        <v>282</v>
      </c>
      <c r="DV96" s="30"/>
    </row>
    <row r="97" spans="1:126" x14ac:dyDescent="0.25">
      <c r="A97" s="1">
        <v>94</v>
      </c>
      <c r="B97" s="1" t="s">
        <v>1000</v>
      </c>
      <c r="C97" s="1" t="s">
        <v>285</v>
      </c>
      <c r="D97" s="1" t="s">
        <v>286</v>
      </c>
      <c r="E97" s="1" t="s">
        <v>287</v>
      </c>
      <c r="F97" s="1" t="s">
        <v>7201</v>
      </c>
      <c r="G97" s="1" t="s">
        <v>1231</v>
      </c>
      <c r="H97" s="143">
        <v>7.2</v>
      </c>
      <c r="I97" s="143">
        <v>8</v>
      </c>
      <c r="J97" s="143">
        <v>8</v>
      </c>
      <c r="K97" s="143">
        <v>8</v>
      </c>
      <c r="L97" s="132">
        <v>28</v>
      </c>
      <c r="M97" s="132">
        <v>59.2</v>
      </c>
      <c r="N97" s="26">
        <v>60</v>
      </c>
      <c r="O97" s="26" t="s">
        <v>997</v>
      </c>
      <c r="P97" s="120" t="s">
        <v>1034</v>
      </c>
      <c r="Q97" s="13" t="str">
        <f t="shared" si="66"/>
        <v>2025EB1100094-BDSDF113</v>
      </c>
      <c r="R97" s="26" t="str">
        <f t="shared" si="67"/>
        <v>0 missed</v>
      </c>
      <c r="S97" s="26" t="str">
        <f t="shared" si="60"/>
        <v>0 missed</v>
      </c>
      <c r="T97" s="26">
        <f t="shared" si="68"/>
        <v>4</v>
      </c>
      <c r="U97" s="26">
        <f t="shared" si="69"/>
        <v>1</v>
      </c>
      <c r="V97" s="13">
        <f t="shared" si="70"/>
        <v>1</v>
      </c>
      <c r="W97" s="13">
        <f t="shared" si="71"/>
        <v>1</v>
      </c>
      <c r="X97" s="26" t="str">
        <f t="shared" si="72"/>
        <v>0 missed</v>
      </c>
      <c r="Y97" s="26">
        <f t="shared" si="73"/>
        <v>5</v>
      </c>
      <c r="Z97" s="13">
        <f t="shared" si="74"/>
        <v>1</v>
      </c>
      <c r="AA97" s="15" t="str">
        <f t="shared" si="75"/>
        <v>Q-4 A-1 || Q Total-4, A Total-1</v>
      </c>
      <c r="AB97" s="13" t="str" cm="1">
        <f t="array" ref="AB97">IFERROR(INDEX('Attendance-Slot-1'!$Q$2:$Q$1112,MATCH(1,('Attendance-Slot-1'!$A$2:$A$1112=$C97)*('Attendance-Slot-1'!$G$2:$G$1112=AB$2),0)),"No Data")</f>
        <v>P-S1_Onsite</v>
      </c>
      <c r="AC97" s="13" t="str" cm="1">
        <f t="array" ref="AC97">IFERROR(INDEX('Attendance-Slot-2'!$Q$2:$Q$2595,MATCH(1,('Attendance-Slot-2'!$A$2:$A$2595=$C97)*('Attendance-Slot-2'!$G$2:$G$2595=AB$2),0)),"No Data")</f>
        <v>No Data</v>
      </c>
      <c r="AD97" s="133">
        <f>VLOOKUP($Q97,'Written Exam Marks'!$H:$Q,10,FALSE)</f>
        <v>24</v>
      </c>
      <c r="AE97" s="133">
        <f>VLOOKUP($Q97,'Written Exam Marks'!$H:$Q,9,FALSE)</f>
        <v>40</v>
      </c>
      <c r="AF97" s="13" t="str">
        <f t="shared" si="76"/>
        <v>Present</v>
      </c>
      <c r="AG97" s="13" t="str">
        <f t="shared" si="77"/>
        <v>P-S1_Onsite</v>
      </c>
      <c r="AH97" s="29">
        <v>11</v>
      </c>
      <c r="AI97" s="29">
        <v>15</v>
      </c>
      <c r="AJ97" s="29" t="s">
        <v>5</v>
      </c>
      <c r="AK97" s="29">
        <v>10</v>
      </c>
      <c r="AL97" s="29">
        <v>10</v>
      </c>
      <c r="AM97" s="29">
        <v>46</v>
      </c>
      <c r="AN97" s="131">
        <v>60</v>
      </c>
      <c r="AO97" s="36" t="s">
        <v>7179</v>
      </c>
      <c r="AP97" s="116" t="s">
        <v>1050</v>
      </c>
      <c r="AQ97" s="116" t="str">
        <f t="shared" si="61"/>
        <v>2025EB1100094-BDSDF108</v>
      </c>
      <c r="AR97" s="25" t="str">
        <f t="shared" si="78"/>
        <v>1 missed</v>
      </c>
      <c r="AS97" s="25" t="str">
        <f t="shared" si="79"/>
        <v>0 missed</v>
      </c>
      <c r="AT97" s="25">
        <f t="shared" si="80"/>
        <v>2</v>
      </c>
      <c r="AU97" s="25">
        <f t="shared" si="81"/>
        <v>2</v>
      </c>
      <c r="AV97" s="10">
        <f t="shared" si="82"/>
        <v>0.66666666666666663</v>
      </c>
      <c r="AW97" s="10">
        <f t="shared" si="83"/>
        <v>1</v>
      </c>
      <c r="AX97" s="25" t="str">
        <f t="shared" si="84"/>
        <v>1 missed</v>
      </c>
      <c r="AY97" s="25">
        <f t="shared" si="85"/>
        <v>4</v>
      </c>
      <c r="AZ97" s="10">
        <f t="shared" si="86"/>
        <v>0.8</v>
      </c>
      <c r="BA97" s="10" t="str">
        <f t="shared" si="87"/>
        <v>Q-2 A-2 || Q Total-3, A Total-2</v>
      </c>
      <c r="BB97" s="10" t="str" cm="1">
        <f t="array" ref="BB97">IFERROR(INDEX('Attendance-Slot-1'!$Q$2:$Q$1112,MATCH(1,('Attendance-Slot-1'!$A$2:$A$1112=$C97)*('Attendance-Slot-1'!$G$2:$G$1112=BB$2),0)),"No Data")</f>
        <v>P-S1_Onsite</v>
      </c>
      <c r="BC97" s="10" t="str" cm="1">
        <f t="array" ref="BC97">IFERROR(INDEX('Attendance-Slot-2'!$Q$2:$Q$2595,MATCH(1,('Attendance-Slot-2'!$A$2:$A$2595=$C97)*('Attendance-Slot-2'!$G$2:$G$2595=BB$2),0)),"No Data")</f>
        <v>No Data</v>
      </c>
      <c r="BD97" s="136">
        <f>VLOOKUP($AQ97,'Written Exam Marks'!$H:$Q,10,FALSE)</f>
        <v>24.25</v>
      </c>
      <c r="BE97" s="136">
        <f>VLOOKUP($AQ97,'Written Exam Marks'!$H:$Q,9,FALSE)</f>
        <v>40</v>
      </c>
      <c r="BF97" s="10" t="str">
        <f t="shared" si="88"/>
        <v>Present</v>
      </c>
      <c r="BG97" s="10" t="str">
        <f t="shared" si="89"/>
        <v>P-S1_Onsite</v>
      </c>
      <c r="BH97" s="129">
        <v>10</v>
      </c>
      <c r="BI97" s="129" t="s">
        <v>5</v>
      </c>
      <c r="BJ97" s="129">
        <v>15</v>
      </c>
      <c r="BK97" s="129">
        <v>19</v>
      </c>
      <c r="BL97" s="144">
        <v>44</v>
      </c>
      <c r="BM97" s="24">
        <v>60</v>
      </c>
      <c r="BN97" s="24" t="s">
        <v>1004</v>
      </c>
      <c r="BO97" s="118" t="s">
        <v>1063</v>
      </c>
      <c r="BP97" s="118" t="str">
        <f t="shared" si="62"/>
        <v>2025EB1100094-BDSDF114</v>
      </c>
      <c r="BQ97" s="24" t="str">
        <f t="shared" si="90"/>
        <v>1 missed</v>
      </c>
      <c r="BR97" s="24" t="str">
        <f t="shared" si="91"/>
        <v>0 missed</v>
      </c>
      <c r="BS97" s="24">
        <f t="shared" si="92"/>
        <v>2</v>
      </c>
      <c r="BT97" s="24">
        <f t="shared" si="93"/>
        <v>1</v>
      </c>
      <c r="BU97" s="14">
        <f t="shared" si="94"/>
        <v>0.66666666666666663</v>
      </c>
      <c r="BV97" s="14">
        <f t="shared" si="95"/>
        <v>1</v>
      </c>
      <c r="BW97" s="24" t="str">
        <f t="shared" si="96"/>
        <v>1 missed</v>
      </c>
      <c r="BX97" s="24">
        <f t="shared" si="97"/>
        <v>3</v>
      </c>
      <c r="BY97" s="14">
        <f t="shared" si="98"/>
        <v>0.75</v>
      </c>
      <c r="BZ97" s="14" t="str">
        <f t="shared" si="99"/>
        <v>Q-2 A-1 || Q Total-3, A Total-1</v>
      </c>
      <c r="CA97" s="14" t="str" cm="1">
        <f t="array" ref="CA97">IFERROR(INDEX('Attendance-Slot-1'!$Q$2:$Q$1112,MATCH(1,('Attendance-Slot-1'!$A$2:$A$1112=$C97)*('Attendance-Slot-1'!$G$2:$G$1112=CA$2),0)),"No Data")</f>
        <v>No Data</v>
      </c>
      <c r="CB97" s="14" t="str" cm="1">
        <f t="array" ref="CB97">IFERROR(INDEX('Attendance-Slot-2'!$Q$2:$Q$2595,MATCH(1,('Attendance-Slot-2'!$A$2:$A$2595=$C97)*('Attendance-Slot-2'!$G$2:$G$2595=CA$2),0)),"No Data")</f>
        <v>A-S2_Onsite</v>
      </c>
      <c r="CC97" s="138" t="e">
        <f>VLOOKUP($BP97,'Written Exam Marks'!$H:$Q,10,FALSE)</f>
        <v>#N/A</v>
      </c>
      <c r="CD97" s="138" t="e">
        <f>VLOOKUP($BP97,'Written Exam Marks'!$H:$Q,9,FALSE)</f>
        <v>#N/A</v>
      </c>
      <c r="CE97" s="14" t="str">
        <f t="shared" si="100"/>
        <v>Absent</v>
      </c>
      <c r="CF97" s="14" t="str">
        <f t="shared" si="101"/>
        <v>A-S2_Onsite</v>
      </c>
      <c r="CG97" s="130">
        <v>5</v>
      </c>
      <c r="CH97" s="130">
        <v>4.5</v>
      </c>
      <c r="CI97" s="130">
        <v>6.5</v>
      </c>
      <c r="CJ97" s="130">
        <v>8</v>
      </c>
      <c r="CK97" s="130" t="s">
        <v>5</v>
      </c>
      <c r="CL97" s="130" t="s">
        <v>5</v>
      </c>
      <c r="CM97" s="145">
        <v>24</v>
      </c>
      <c r="CN97" s="130">
        <v>50</v>
      </c>
      <c r="CO97" s="27" t="s">
        <v>1005</v>
      </c>
      <c r="CP97" s="119" t="s">
        <v>1044</v>
      </c>
      <c r="CQ97" s="119" t="str">
        <f t="shared" si="63"/>
        <v>2025EB1100094-BDSDF112</v>
      </c>
      <c r="CR97" s="27" t="str">
        <f t="shared" si="102"/>
        <v>0 missed</v>
      </c>
      <c r="CS97" s="27" t="str">
        <f t="shared" si="103"/>
        <v>0 missed</v>
      </c>
      <c r="CT97" s="27">
        <f t="shared" si="104"/>
        <v>2</v>
      </c>
      <c r="CU97" s="27">
        <f t="shared" si="105"/>
        <v>2</v>
      </c>
      <c r="CV97" s="15">
        <f t="shared" si="106"/>
        <v>1</v>
      </c>
      <c r="CW97" s="15">
        <f t="shared" si="107"/>
        <v>1</v>
      </c>
      <c r="CX97" s="27" t="str">
        <f t="shared" si="108"/>
        <v>0 missed</v>
      </c>
      <c r="CY97" s="27">
        <f t="shared" si="109"/>
        <v>4</v>
      </c>
      <c r="CZ97" s="15">
        <f t="shared" si="110"/>
        <v>1</v>
      </c>
      <c r="DA97" s="15" t="str">
        <f t="shared" si="111"/>
        <v>Q-2 A-2 || Q Total-2, A Total-2</v>
      </c>
      <c r="DB97" s="15" t="str" cm="1">
        <f t="array" ref="DB97">IFERROR(INDEX('Attendance-Slot-1'!$Q$2:$Q$1112,MATCH(1,('Attendance-Slot-1'!$A$2:$A$1112=$C97)*('Attendance-Slot-1'!$G$2:$G$1112=DB$2),0)),"No Data")</f>
        <v>P-S1_Onsite</v>
      </c>
      <c r="DC97" s="15" t="str" cm="1">
        <f t="array" ref="DC97">IFERROR(INDEX('Attendance-Slot-2'!$Q$2:$Q$2595,MATCH(1,('Attendance-Slot-2'!$A$2:$A$2595=$C97)*('Attendance-Slot-2'!$G$2:$G$2595=DB$2),0)),"No Data")</f>
        <v>No Data</v>
      </c>
      <c r="DD97" s="139">
        <f>VLOOKUP($CQ97,'Written Exam Marks'!$H:$Q,10,FALSE)</f>
        <v>19.5</v>
      </c>
      <c r="DE97" s="139">
        <f>VLOOKUP($CQ97,'Written Exam Marks'!$H:$Q,9,FALSE)</f>
        <v>50</v>
      </c>
      <c r="DF97" s="15" t="str">
        <f t="shared" si="112"/>
        <v>Present</v>
      </c>
      <c r="DG97" s="15" t="str">
        <f t="shared" si="113"/>
        <v>P-S1_Onsite</v>
      </c>
      <c r="DH97" s="139">
        <v>90</v>
      </c>
      <c r="DI97" s="139">
        <v>90</v>
      </c>
      <c r="DJ97" s="139">
        <v>100</v>
      </c>
      <c r="DK97" s="3" t="str">
        <f t="shared" si="64"/>
        <v>P-3, A-0, No Data-1</v>
      </c>
      <c r="DL97" s="3" t="str">
        <f t="shared" si="65"/>
        <v>P-0, A-1, No Data-3</v>
      </c>
      <c r="DM97" s="1" t="str">
        <f t="shared" si="114"/>
        <v>P-S1_Onsite</v>
      </c>
      <c r="DN97" s="1" t="str">
        <f t="shared" si="115"/>
        <v>P-S1_Onsite</v>
      </c>
      <c r="DO97" s="1" t="str">
        <f t="shared" si="116"/>
        <v>P-S1_Onsite</v>
      </c>
      <c r="DP97" s="1" t="str">
        <f t="shared" si="117"/>
        <v>A-S2_Onsite</v>
      </c>
      <c r="DQ97" s="1" t="str">
        <f t="shared" si="118"/>
        <v>P-3, A-1, No Data-0</v>
      </c>
      <c r="DR97" s="39">
        <f t="shared" si="119"/>
        <v>0</v>
      </c>
      <c r="DS97" s="34" t="s">
        <v>7217</v>
      </c>
      <c r="DT97" s="39" t="s">
        <v>7363</v>
      </c>
      <c r="DU97" s="30" t="s">
        <v>285</v>
      </c>
      <c r="DV97" s="30"/>
    </row>
    <row r="98" spans="1:126" x14ac:dyDescent="0.25">
      <c r="A98" s="1">
        <v>95</v>
      </c>
      <c r="B98" s="1" t="s">
        <v>1000</v>
      </c>
      <c r="C98" s="1" t="s">
        <v>288</v>
      </c>
      <c r="D98" s="1" t="s">
        <v>289</v>
      </c>
      <c r="E98" s="1" t="s">
        <v>290</v>
      </c>
      <c r="F98" s="1" t="s">
        <v>7201</v>
      </c>
      <c r="G98" s="1" t="s">
        <v>1235</v>
      </c>
      <c r="H98" s="143">
        <v>7.2</v>
      </c>
      <c r="I98" s="143">
        <v>8</v>
      </c>
      <c r="J98" s="143">
        <v>8</v>
      </c>
      <c r="K98" s="143">
        <v>8</v>
      </c>
      <c r="L98" s="132">
        <v>28</v>
      </c>
      <c r="M98" s="132">
        <v>59.2</v>
      </c>
      <c r="N98" s="26">
        <v>60</v>
      </c>
      <c r="O98" s="26" t="s">
        <v>997</v>
      </c>
      <c r="P98" s="120" t="s">
        <v>1034</v>
      </c>
      <c r="Q98" s="13" t="str">
        <f t="shared" si="66"/>
        <v>2025EB1100095-BDSDF113</v>
      </c>
      <c r="R98" s="26" t="str">
        <f t="shared" si="67"/>
        <v>0 missed</v>
      </c>
      <c r="S98" s="26" t="str">
        <f t="shared" si="60"/>
        <v>0 missed</v>
      </c>
      <c r="T98" s="26">
        <f t="shared" si="68"/>
        <v>4</v>
      </c>
      <c r="U98" s="26">
        <f t="shared" si="69"/>
        <v>1</v>
      </c>
      <c r="V98" s="13">
        <f t="shared" si="70"/>
        <v>1</v>
      </c>
      <c r="W98" s="13">
        <f t="shared" si="71"/>
        <v>1</v>
      </c>
      <c r="X98" s="26" t="str">
        <f t="shared" si="72"/>
        <v>0 missed</v>
      </c>
      <c r="Y98" s="26">
        <f t="shared" si="73"/>
        <v>5</v>
      </c>
      <c r="Z98" s="13">
        <f t="shared" si="74"/>
        <v>1</v>
      </c>
      <c r="AA98" s="15" t="str">
        <f t="shared" si="75"/>
        <v>Q-4 A-1 || Q Total-4, A Total-1</v>
      </c>
      <c r="AB98" s="13" t="str" cm="1">
        <f t="array" ref="AB98">IFERROR(INDEX('Attendance-Slot-1'!$Q$2:$Q$1112,MATCH(1,('Attendance-Slot-1'!$A$2:$A$1112=$C98)*('Attendance-Slot-1'!$G$2:$G$1112=AB$2),0)),"No Data")</f>
        <v>P-S1_Onsite</v>
      </c>
      <c r="AC98" s="13" t="str" cm="1">
        <f t="array" ref="AC98">IFERROR(INDEX('Attendance-Slot-2'!$Q$2:$Q$2595,MATCH(1,('Attendance-Slot-2'!$A$2:$A$2595=$C98)*('Attendance-Slot-2'!$G$2:$G$2595=AB$2),0)),"No Data")</f>
        <v>No Data</v>
      </c>
      <c r="AD98" s="133">
        <f>VLOOKUP($Q98,'Written Exam Marks'!$H:$Q,10,FALSE)</f>
        <v>40</v>
      </c>
      <c r="AE98" s="133">
        <f>VLOOKUP($Q98,'Written Exam Marks'!$H:$Q,9,FALSE)</f>
        <v>40</v>
      </c>
      <c r="AF98" s="13" t="str">
        <f t="shared" si="76"/>
        <v>Present</v>
      </c>
      <c r="AG98" s="13" t="str">
        <f t="shared" si="77"/>
        <v>P-S1_Onsite</v>
      </c>
      <c r="AH98" s="29">
        <v>15</v>
      </c>
      <c r="AI98" s="29">
        <v>13.5</v>
      </c>
      <c r="AJ98" s="29">
        <v>8.6666666669999994</v>
      </c>
      <c r="AK98" s="29">
        <v>10</v>
      </c>
      <c r="AL98" s="29">
        <v>10</v>
      </c>
      <c r="AM98" s="29">
        <v>57.166666667000001</v>
      </c>
      <c r="AN98" s="131">
        <v>60</v>
      </c>
      <c r="AO98" s="36" t="s">
        <v>7179</v>
      </c>
      <c r="AP98" s="116" t="s">
        <v>1050</v>
      </c>
      <c r="AQ98" s="116" t="str">
        <f t="shared" si="61"/>
        <v>2025EB1100095-BDSDF108</v>
      </c>
      <c r="AR98" s="25" t="str">
        <f t="shared" si="78"/>
        <v>0 missed</v>
      </c>
      <c r="AS98" s="25" t="str">
        <f t="shared" si="79"/>
        <v>0 missed</v>
      </c>
      <c r="AT98" s="25">
        <f t="shared" si="80"/>
        <v>3</v>
      </c>
      <c r="AU98" s="25">
        <f t="shared" si="81"/>
        <v>2</v>
      </c>
      <c r="AV98" s="10">
        <f t="shared" si="82"/>
        <v>1</v>
      </c>
      <c r="AW98" s="10">
        <f t="shared" si="83"/>
        <v>1</v>
      </c>
      <c r="AX98" s="25" t="str">
        <f t="shared" si="84"/>
        <v>0 missed</v>
      </c>
      <c r="AY98" s="25">
        <f t="shared" si="85"/>
        <v>5</v>
      </c>
      <c r="AZ98" s="10">
        <f t="shared" si="86"/>
        <v>1</v>
      </c>
      <c r="BA98" s="10" t="str">
        <f t="shared" si="87"/>
        <v>Q-3 A-2 || Q Total-3, A Total-2</v>
      </c>
      <c r="BB98" s="10" t="str" cm="1">
        <f t="array" ref="BB98">IFERROR(INDEX('Attendance-Slot-1'!$Q$2:$Q$1112,MATCH(1,('Attendance-Slot-1'!$A$2:$A$1112=$C98)*('Attendance-Slot-1'!$G$2:$G$1112=BB$2),0)),"No Data")</f>
        <v>P-S1_Onsite</v>
      </c>
      <c r="BC98" s="10" t="str" cm="1">
        <f t="array" ref="BC98">IFERROR(INDEX('Attendance-Slot-2'!$Q$2:$Q$2595,MATCH(1,('Attendance-Slot-2'!$A$2:$A$2595=$C98)*('Attendance-Slot-2'!$G$2:$G$2595=BB$2),0)),"No Data")</f>
        <v>No Data</v>
      </c>
      <c r="BD98" s="136">
        <f>VLOOKUP($AQ98,'Written Exam Marks'!$H:$Q,10,FALSE)</f>
        <v>30.5</v>
      </c>
      <c r="BE98" s="136">
        <f>VLOOKUP($AQ98,'Written Exam Marks'!$H:$Q,9,FALSE)</f>
        <v>40</v>
      </c>
      <c r="BF98" s="10" t="str">
        <f t="shared" si="88"/>
        <v>Present</v>
      </c>
      <c r="BG98" s="10" t="str">
        <f t="shared" si="89"/>
        <v>P-S1_Onsite</v>
      </c>
      <c r="BH98" s="129">
        <v>10</v>
      </c>
      <c r="BI98" s="129">
        <v>15</v>
      </c>
      <c r="BJ98" s="129">
        <v>15</v>
      </c>
      <c r="BK98" s="129">
        <v>19.5</v>
      </c>
      <c r="BL98" s="144">
        <v>59.5</v>
      </c>
      <c r="BM98" s="24">
        <v>60</v>
      </c>
      <c r="BN98" s="24" t="s">
        <v>1004</v>
      </c>
      <c r="BO98" s="118" t="s">
        <v>1063</v>
      </c>
      <c r="BP98" s="118" t="str">
        <f t="shared" si="62"/>
        <v>2025EB1100095-BDSDF114</v>
      </c>
      <c r="BQ98" s="24" t="str">
        <f t="shared" si="90"/>
        <v>0 missed</v>
      </c>
      <c r="BR98" s="24" t="str">
        <f t="shared" si="91"/>
        <v>0 missed</v>
      </c>
      <c r="BS98" s="24">
        <f t="shared" si="92"/>
        <v>3</v>
      </c>
      <c r="BT98" s="24">
        <f t="shared" si="93"/>
        <v>1</v>
      </c>
      <c r="BU98" s="14">
        <f t="shared" si="94"/>
        <v>1</v>
      </c>
      <c r="BV98" s="14">
        <f t="shared" si="95"/>
        <v>1</v>
      </c>
      <c r="BW98" s="24" t="str">
        <f t="shared" si="96"/>
        <v>0 missed</v>
      </c>
      <c r="BX98" s="24">
        <f t="shared" si="97"/>
        <v>4</v>
      </c>
      <c r="BY98" s="14">
        <f t="shared" si="98"/>
        <v>1</v>
      </c>
      <c r="BZ98" s="14" t="str">
        <f t="shared" si="99"/>
        <v>Q-3 A-1 || Q Total-3, A Total-1</v>
      </c>
      <c r="CA98" s="14" t="str" cm="1">
        <f t="array" ref="CA98">IFERROR(INDEX('Attendance-Slot-1'!$Q$2:$Q$1112,MATCH(1,('Attendance-Slot-1'!$A$2:$A$1112=$C98)*('Attendance-Slot-1'!$G$2:$G$1112=CA$2),0)),"No Data")</f>
        <v>No Data</v>
      </c>
      <c r="CB98" s="14" t="str" cm="1">
        <f t="array" ref="CB98">IFERROR(INDEX('Attendance-Slot-2'!$Q$2:$Q$2595,MATCH(1,('Attendance-Slot-2'!$A$2:$A$2595=$C98)*('Attendance-Slot-2'!$G$2:$G$2595=CA$2),0)),"No Data")</f>
        <v>P-S2_Onsite</v>
      </c>
      <c r="CC98" s="138">
        <f>VLOOKUP($BP98,'Written Exam Marks'!$H:$Q,10,FALSE)</f>
        <v>34</v>
      </c>
      <c r="CD98" s="138">
        <f>VLOOKUP($BP98,'Written Exam Marks'!$H:$Q,9,FALSE)</f>
        <v>40</v>
      </c>
      <c r="CE98" s="14" t="str">
        <f t="shared" si="100"/>
        <v>Present</v>
      </c>
      <c r="CF98" s="14" t="str">
        <f t="shared" si="101"/>
        <v>P-S2_Onsite</v>
      </c>
      <c r="CG98" s="130">
        <v>4.5</v>
      </c>
      <c r="CH98" s="130">
        <v>4.5</v>
      </c>
      <c r="CI98" s="130">
        <v>9</v>
      </c>
      <c r="CJ98" s="130">
        <v>7</v>
      </c>
      <c r="CK98" s="130">
        <v>10</v>
      </c>
      <c r="CL98" s="130">
        <v>10</v>
      </c>
      <c r="CM98" s="145">
        <v>45</v>
      </c>
      <c r="CN98" s="130">
        <v>50</v>
      </c>
      <c r="CO98" s="27" t="s">
        <v>1005</v>
      </c>
      <c r="CP98" s="119" t="s">
        <v>1044</v>
      </c>
      <c r="CQ98" s="119" t="str">
        <f t="shared" si="63"/>
        <v>2025EB1100095-BDSDF112</v>
      </c>
      <c r="CR98" s="27" t="str">
        <f t="shared" si="102"/>
        <v>0 missed</v>
      </c>
      <c r="CS98" s="27" t="str">
        <f t="shared" si="103"/>
        <v>0 missed</v>
      </c>
      <c r="CT98" s="27">
        <f t="shared" si="104"/>
        <v>2</v>
      </c>
      <c r="CU98" s="27">
        <f t="shared" si="105"/>
        <v>2</v>
      </c>
      <c r="CV98" s="15">
        <f t="shared" si="106"/>
        <v>1</v>
      </c>
      <c r="CW98" s="15">
        <f t="shared" si="107"/>
        <v>1</v>
      </c>
      <c r="CX98" s="27" t="str">
        <f t="shared" si="108"/>
        <v>0 missed</v>
      </c>
      <c r="CY98" s="27">
        <f t="shared" si="109"/>
        <v>4</v>
      </c>
      <c r="CZ98" s="15">
        <f t="shared" si="110"/>
        <v>1</v>
      </c>
      <c r="DA98" s="15" t="str">
        <f t="shared" si="111"/>
        <v>Q-2 A-2 || Q Total-2, A Total-2</v>
      </c>
      <c r="DB98" s="15" t="str" cm="1">
        <f t="array" ref="DB98">IFERROR(INDEX('Attendance-Slot-1'!$Q$2:$Q$1112,MATCH(1,('Attendance-Slot-1'!$A$2:$A$1112=$C98)*('Attendance-Slot-1'!$G$2:$G$1112=DB$2),0)),"No Data")</f>
        <v>No Data</v>
      </c>
      <c r="DC98" s="15" t="str" cm="1">
        <f t="array" ref="DC98">IFERROR(INDEX('Attendance-Slot-2'!$Q$2:$Q$2595,MATCH(1,('Attendance-Slot-2'!$A$2:$A$2595=$C98)*('Attendance-Slot-2'!$G$2:$G$2595=DB$2),0)),"No Data")</f>
        <v>P-S2_Onsite</v>
      </c>
      <c r="DD98" s="139">
        <f>VLOOKUP($CQ98,'Written Exam Marks'!$H:$Q,10,FALSE)</f>
        <v>31</v>
      </c>
      <c r="DE98" s="139">
        <f>VLOOKUP($CQ98,'Written Exam Marks'!$H:$Q,9,FALSE)</f>
        <v>50</v>
      </c>
      <c r="DF98" s="15" t="str">
        <f t="shared" si="112"/>
        <v>Present</v>
      </c>
      <c r="DG98" s="15" t="str">
        <f t="shared" si="113"/>
        <v>P-S2_Onsite</v>
      </c>
      <c r="DH98" s="139">
        <v>90</v>
      </c>
      <c r="DI98" s="139">
        <v>90</v>
      </c>
      <c r="DJ98" s="139">
        <v>100</v>
      </c>
      <c r="DK98" s="3" t="str">
        <f t="shared" si="64"/>
        <v>P-2, A-0, No Data-2</v>
      </c>
      <c r="DL98" s="3" t="str">
        <f t="shared" si="65"/>
        <v>P-2, A-0, No Data-2</v>
      </c>
      <c r="DM98" s="1" t="str">
        <f t="shared" si="114"/>
        <v>P-S1_Onsite</v>
      </c>
      <c r="DN98" s="1" t="str">
        <f t="shared" si="115"/>
        <v>P-S2_Onsite</v>
      </c>
      <c r="DO98" s="1" t="str">
        <f t="shared" si="116"/>
        <v>P-S1_Onsite</v>
      </c>
      <c r="DP98" s="1" t="str">
        <f t="shared" si="117"/>
        <v>P-S2_Onsite</v>
      </c>
      <c r="DQ98" s="1" t="str">
        <f t="shared" si="118"/>
        <v>P-4, A-0, No Data-0</v>
      </c>
      <c r="DR98" s="39">
        <f t="shared" si="119"/>
        <v>1</v>
      </c>
      <c r="DS98" s="34" t="s">
        <v>7217</v>
      </c>
      <c r="DT98" s="39" t="s">
        <v>7363</v>
      </c>
      <c r="DU98" s="30" t="s">
        <v>288</v>
      </c>
      <c r="DV98" s="30"/>
    </row>
    <row r="99" spans="1:126" x14ac:dyDescent="0.25">
      <c r="A99" s="1">
        <v>96</v>
      </c>
      <c r="B99" s="1" t="s">
        <v>1000</v>
      </c>
      <c r="C99" s="1" t="s">
        <v>291</v>
      </c>
      <c r="D99" s="1" t="s">
        <v>292</v>
      </c>
      <c r="E99" s="1" t="s">
        <v>293</v>
      </c>
      <c r="F99" s="1" t="s">
        <v>7202</v>
      </c>
      <c r="G99" s="1" t="s">
        <v>3538</v>
      </c>
      <c r="H99" s="143" t="s">
        <v>5</v>
      </c>
      <c r="I99" s="143" t="s">
        <v>5</v>
      </c>
      <c r="J99" s="143" t="s">
        <v>5</v>
      </c>
      <c r="K99" s="143" t="s">
        <v>5</v>
      </c>
      <c r="L99" s="132" t="s">
        <v>5</v>
      </c>
      <c r="M99" s="132">
        <v>1.6</v>
      </c>
      <c r="N99" s="26">
        <v>60</v>
      </c>
      <c r="O99" s="26" t="s">
        <v>997</v>
      </c>
      <c r="P99" s="120" t="s">
        <v>1034</v>
      </c>
      <c r="Q99" s="13" t="str">
        <f t="shared" si="66"/>
        <v>2025EB1100096-BDSDF113</v>
      </c>
      <c r="R99" s="26" t="str">
        <f t="shared" si="67"/>
        <v>4 missed</v>
      </c>
      <c r="S99" s="26" t="str">
        <f t="shared" si="60"/>
        <v>1 missed</v>
      </c>
      <c r="T99" s="26">
        <f t="shared" si="68"/>
        <v>0</v>
      </c>
      <c r="U99" s="26">
        <f t="shared" si="69"/>
        <v>0</v>
      </c>
      <c r="V99" s="13">
        <f t="shared" si="70"/>
        <v>0</v>
      </c>
      <c r="W99" s="13">
        <f t="shared" si="71"/>
        <v>0</v>
      </c>
      <c r="X99" s="26" t="str">
        <f t="shared" si="72"/>
        <v>5 missed</v>
      </c>
      <c r="Y99" s="26">
        <f t="shared" si="73"/>
        <v>0</v>
      </c>
      <c r="Z99" s="13">
        <f t="shared" si="74"/>
        <v>0</v>
      </c>
      <c r="AA99" s="15" t="str">
        <f t="shared" si="75"/>
        <v>Q-0 A-0 || Q Total-4, A Total-1</v>
      </c>
      <c r="AB99" s="13" t="str" cm="1">
        <f t="array" ref="AB99">IFERROR(INDEX('Attendance-Slot-1'!$Q$2:$Q$1112,MATCH(1,('Attendance-Slot-1'!$A$2:$A$1112=$C99)*('Attendance-Slot-1'!$G$2:$G$1112=AB$2),0)),"No Data")</f>
        <v>No Data</v>
      </c>
      <c r="AC99" s="13" t="str" cm="1">
        <f t="array" ref="AC99">IFERROR(INDEX('Attendance-Slot-2'!$Q$2:$Q$2595,MATCH(1,('Attendance-Slot-2'!$A$2:$A$2595=$C99)*('Attendance-Slot-2'!$G$2:$G$2595=AB$2),0)),"No Data")</f>
        <v>A-S2_Onsite</v>
      </c>
      <c r="AD99" s="133" t="e">
        <f>VLOOKUP($Q99,'Written Exam Marks'!$H:$Q,10,FALSE)</f>
        <v>#N/A</v>
      </c>
      <c r="AE99" s="133" t="e">
        <f>VLOOKUP($Q99,'Written Exam Marks'!$H:$Q,9,FALSE)</f>
        <v>#N/A</v>
      </c>
      <c r="AF99" s="13" t="str">
        <f t="shared" si="76"/>
        <v>Absent</v>
      </c>
      <c r="AG99" s="13" t="str">
        <f t="shared" si="77"/>
        <v>A-S2_Onsite</v>
      </c>
      <c r="AH99" s="29" t="s">
        <v>5</v>
      </c>
      <c r="AI99" s="29" t="s">
        <v>5</v>
      </c>
      <c r="AJ99" s="29" t="s">
        <v>5</v>
      </c>
      <c r="AK99" s="29" t="s">
        <v>5</v>
      </c>
      <c r="AL99" s="29" t="s">
        <v>5</v>
      </c>
      <c r="AM99" s="29">
        <v>0</v>
      </c>
      <c r="AN99" s="131">
        <v>60</v>
      </c>
      <c r="AO99" s="36" t="s">
        <v>7179</v>
      </c>
      <c r="AP99" s="116" t="s">
        <v>1050</v>
      </c>
      <c r="AQ99" s="116" t="str">
        <f t="shared" si="61"/>
        <v>2025EB1100096-BDSDF108</v>
      </c>
      <c r="AR99" s="25" t="str">
        <f t="shared" si="78"/>
        <v>3 missed</v>
      </c>
      <c r="AS99" s="25" t="str">
        <f t="shared" si="79"/>
        <v>2 missed</v>
      </c>
      <c r="AT99" s="25">
        <f t="shared" si="80"/>
        <v>0</v>
      </c>
      <c r="AU99" s="25">
        <f t="shared" si="81"/>
        <v>0</v>
      </c>
      <c r="AV99" s="10">
        <f t="shared" si="82"/>
        <v>0</v>
      </c>
      <c r="AW99" s="10">
        <f t="shared" si="83"/>
        <v>0</v>
      </c>
      <c r="AX99" s="25" t="str">
        <f t="shared" si="84"/>
        <v>5 missed</v>
      </c>
      <c r="AY99" s="25">
        <f t="shared" si="85"/>
        <v>0</v>
      </c>
      <c r="AZ99" s="10">
        <f t="shared" si="86"/>
        <v>0</v>
      </c>
      <c r="BA99" s="10" t="str">
        <f t="shared" si="87"/>
        <v>Q-0 A-0 || Q Total-3, A Total-2</v>
      </c>
      <c r="BB99" s="10" t="str" cm="1">
        <f t="array" ref="BB99">IFERROR(INDEX('Attendance-Slot-1'!$Q$2:$Q$1112,MATCH(1,('Attendance-Slot-1'!$A$2:$A$1112=$C99)*('Attendance-Slot-1'!$G$2:$G$1112=BB$2),0)),"No Data")</f>
        <v>No Data</v>
      </c>
      <c r="BC99" s="10" t="str" cm="1">
        <f t="array" ref="BC99">IFERROR(INDEX('Attendance-Slot-2'!$Q$2:$Q$2595,MATCH(1,('Attendance-Slot-2'!$A$2:$A$2595=$C99)*('Attendance-Slot-2'!$G$2:$G$2595=BB$2),0)),"No Data")</f>
        <v>A-S2_Onsite</v>
      </c>
      <c r="BD99" s="136" t="e">
        <f>VLOOKUP($AQ99,'Written Exam Marks'!$H:$Q,10,FALSE)</f>
        <v>#N/A</v>
      </c>
      <c r="BE99" s="136" t="e">
        <f>VLOOKUP($AQ99,'Written Exam Marks'!$H:$Q,9,FALSE)</f>
        <v>#N/A</v>
      </c>
      <c r="BF99" s="10" t="str">
        <f t="shared" si="88"/>
        <v>Absent</v>
      </c>
      <c r="BG99" s="10" t="str">
        <f t="shared" si="89"/>
        <v>A-S2_Onsite</v>
      </c>
      <c r="BH99" s="129" t="s">
        <v>5</v>
      </c>
      <c r="BI99" s="129" t="s">
        <v>5</v>
      </c>
      <c r="BJ99" s="129" t="s">
        <v>5</v>
      </c>
      <c r="BK99" s="129" t="s">
        <v>5</v>
      </c>
      <c r="BL99" s="144">
        <v>0</v>
      </c>
      <c r="BM99" s="24">
        <v>60</v>
      </c>
      <c r="BN99" s="24" t="s">
        <v>1004</v>
      </c>
      <c r="BO99" s="118" t="s">
        <v>1063</v>
      </c>
      <c r="BP99" s="118" t="str">
        <f t="shared" si="62"/>
        <v>2025EB1100096-BDSDF114</v>
      </c>
      <c r="BQ99" s="24" t="str">
        <f t="shared" si="90"/>
        <v>3 missed</v>
      </c>
      <c r="BR99" s="24" t="str">
        <f t="shared" si="91"/>
        <v>1 missed</v>
      </c>
      <c r="BS99" s="24">
        <f t="shared" si="92"/>
        <v>0</v>
      </c>
      <c r="BT99" s="24">
        <f t="shared" si="93"/>
        <v>0</v>
      </c>
      <c r="BU99" s="14">
        <f t="shared" si="94"/>
        <v>0</v>
      </c>
      <c r="BV99" s="14">
        <f t="shared" si="95"/>
        <v>0</v>
      </c>
      <c r="BW99" s="24" t="str">
        <f t="shared" si="96"/>
        <v>4 missed</v>
      </c>
      <c r="BX99" s="24">
        <f t="shared" si="97"/>
        <v>0</v>
      </c>
      <c r="BY99" s="14">
        <f t="shared" si="98"/>
        <v>0</v>
      </c>
      <c r="BZ99" s="14" t="str">
        <f t="shared" si="99"/>
        <v>Q-0 A-0 || Q Total-3, A Total-1</v>
      </c>
      <c r="CA99" s="14" t="str" cm="1">
        <f t="array" ref="CA99">IFERROR(INDEX('Attendance-Slot-1'!$Q$2:$Q$1112,MATCH(1,('Attendance-Slot-1'!$A$2:$A$1112=$C99)*('Attendance-Slot-1'!$G$2:$G$1112=CA$2),0)),"No Data")</f>
        <v>No Data</v>
      </c>
      <c r="CB99" s="14" t="str" cm="1">
        <f t="array" ref="CB99">IFERROR(INDEX('Attendance-Slot-2'!$Q$2:$Q$2595,MATCH(1,('Attendance-Slot-2'!$A$2:$A$2595=$C99)*('Attendance-Slot-2'!$G$2:$G$2595=CA$2),0)),"No Data")</f>
        <v>A-S2_Onsite</v>
      </c>
      <c r="CC99" s="138" t="e">
        <f>VLOOKUP($BP99,'Written Exam Marks'!$H:$Q,10,FALSE)</f>
        <v>#N/A</v>
      </c>
      <c r="CD99" s="138" t="e">
        <f>VLOOKUP($BP99,'Written Exam Marks'!$H:$Q,9,FALSE)</f>
        <v>#N/A</v>
      </c>
      <c r="CE99" s="14" t="str">
        <f t="shared" si="100"/>
        <v>Absent</v>
      </c>
      <c r="CF99" s="14" t="str">
        <f t="shared" si="101"/>
        <v>A-S2_Onsite</v>
      </c>
      <c r="CG99" s="130" t="s">
        <v>5</v>
      </c>
      <c r="CH99" s="130" t="s">
        <v>5</v>
      </c>
      <c r="CI99" s="130" t="s">
        <v>5</v>
      </c>
      <c r="CJ99" s="130" t="s">
        <v>5</v>
      </c>
      <c r="CK99" s="130" t="s">
        <v>5</v>
      </c>
      <c r="CL99" s="130" t="s">
        <v>5</v>
      </c>
      <c r="CM99" s="145">
        <v>0</v>
      </c>
      <c r="CN99" s="130">
        <v>50</v>
      </c>
      <c r="CO99" s="27" t="s">
        <v>1005</v>
      </c>
      <c r="CP99" s="119" t="s">
        <v>1044</v>
      </c>
      <c r="CQ99" s="119" t="str">
        <f t="shared" si="63"/>
        <v>2025EB1100096-BDSDF112</v>
      </c>
      <c r="CR99" s="27" t="str">
        <f t="shared" si="102"/>
        <v>2 missed</v>
      </c>
      <c r="CS99" s="27" t="str">
        <f t="shared" si="103"/>
        <v>2 missed</v>
      </c>
      <c r="CT99" s="27">
        <f t="shared" si="104"/>
        <v>0</v>
      </c>
      <c r="CU99" s="27">
        <f t="shared" si="105"/>
        <v>0</v>
      </c>
      <c r="CV99" s="15">
        <f t="shared" si="106"/>
        <v>0</v>
      </c>
      <c r="CW99" s="15">
        <f t="shared" si="107"/>
        <v>0</v>
      </c>
      <c r="CX99" s="27" t="str">
        <f t="shared" si="108"/>
        <v>4 missed</v>
      </c>
      <c r="CY99" s="27">
        <f t="shared" si="109"/>
        <v>0</v>
      </c>
      <c r="CZ99" s="15">
        <f t="shared" si="110"/>
        <v>0</v>
      </c>
      <c r="DA99" s="15" t="str">
        <f t="shared" si="111"/>
        <v>Q-0 A-0 || Q Total-2, A Total-2</v>
      </c>
      <c r="DB99" s="15" t="str" cm="1">
        <f t="array" ref="DB99">IFERROR(INDEX('Attendance-Slot-1'!$Q$2:$Q$1112,MATCH(1,('Attendance-Slot-1'!$A$2:$A$1112=$C99)*('Attendance-Slot-1'!$G$2:$G$1112=DB$2),0)),"No Data")</f>
        <v>No Data</v>
      </c>
      <c r="DC99" s="15" t="str" cm="1">
        <f t="array" ref="DC99">IFERROR(INDEX('Attendance-Slot-2'!$Q$2:$Q$2595,MATCH(1,('Attendance-Slot-2'!$A$2:$A$2595=$C99)*('Attendance-Slot-2'!$G$2:$G$2595=DB$2),0)),"No Data")</f>
        <v>A-S2_Onsite</v>
      </c>
      <c r="DD99" s="139" t="e">
        <f>VLOOKUP($CQ99,'Written Exam Marks'!$H:$Q,10,FALSE)</f>
        <v>#N/A</v>
      </c>
      <c r="DE99" s="139" t="e">
        <f>VLOOKUP($CQ99,'Written Exam Marks'!$H:$Q,9,FALSE)</f>
        <v>#N/A</v>
      </c>
      <c r="DF99" s="15" t="str">
        <f t="shared" si="112"/>
        <v>Absent</v>
      </c>
      <c r="DG99" s="15" t="str">
        <f t="shared" si="113"/>
        <v>A-S2_Onsite</v>
      </c>
      <c r="DH99" s="139" t="s">
        <v>5</v>
      </c>
      <c r="DI99" s="139">
        <v>0</v>
      </c>
      <c r="DJ99" s="139">
        <v>100</v>
      </c>
      <c r="DK99" s="3" t="str">
        <f t="shared" si="64"/>
        <v>P-0, A-0, No Data-4</v>
      </c>
      <c r="DL99" s="3" t="str">
        <f t="shared" si="65"/>
        <v>P-0, A-4, No Data-0</v>
      </c>
      <c r="DM99" s="1" t="str">
        <f t="shared" si="114"/>
        <v>A-S2_Onsite</v>
      </c>
      <c r="DN99" s="1" t="str">
        <f t="shared" si="115"/>
        <v>A-S2_Onsite</v>
      </c>
      <c r="DO99" s="1" t="str">
        <f t="shared" si="116"/>
        <v>A-S2_Onsite</v>
      </c>
      <c r="DP99" s="1" t="str">
        <f t="shared" si="117"/>
        <v>A-S2_Onsite</v>
      </c>
      <c r="DQ99" s="1" t="str">
        <f t="shared" si="118"/>
        <v>P-0, A-4, No Data-0</v>
      </c>
      <c r="DR99" s="39">
        <f t="shared" si="119"/>
        <v>0</v>
      </c>
      <c r="DS99" s="34" t="s">
        <v>7218</v>
      </c>
      <c r="DT99" s="39" t="s">
        <v>1098</v>
      </c>
      <c r="DU99" s="30" t="s">
        <v>291</v>
      </c>
      <c r="DV99" s="30" t="s">
        <v>7218</v>
      </c>
    </row>
    <row r="100" spans="1:126" x14ac:dyDescent="0.25">
      <c r="A100" s="1">
        <v>97</v>
      </c>
      <c r="B100" s="1" t="s">
        <v>1000</v>
      </c>
      <c r="C100" s="1" t="s">
        <v>294</v>
      </c>
      <c r="D100" s="1" t="s">
        <v>295</v>
      </c>
      <c r="E100" s="1" t="s">
        <v>296</v>
      </c>
      <c r="F100" s="1" t="s">
        <v>7201</v>
      </c>
      <c r="G100" s="1" t="s">
        <v>1238</v>
      </c>
      <c r="H100" s="143" t="s">
        <v>5</v>
      </c>
      <c r="I100" s="143" t="s">
        <v>5</v>
      </c>
      <c r="J100" s="143" t="s">
        <v>5</v>
      </c>
      <c r="K100" s="143" t="s">
        <v>5</v>
      </c>
      <c r="L100" s="132" t="s">
        <v>5</v>
      </c>
      <c r="M100" s="132">
        <v>1.6</v>
      </c>
      <c r="N100" s="26">
        <v>60</v>
      </c>
      <c r="O100" s="26" t="s">
        <v>997</v>
      </c>
      <c r="P100" s="120" t="s">
        <v>1034</v>
      </c>
      <c r="Q100" s="13" t="str">
        <f t="shared" si="66"/>
        <v>2025EB1100097-BDSDF113</v>
      </c>
      <c r="R100" s="26" t="str">
        <f t="shared" si="67"/>
        <v>4 missed</v>
      </c>
      <c r="S100" s="26" t="str">
        <f t="shared" si="60"/>
        <v>1 missed</v>
      </c>
      <c r="T100" s="26">
        <f t="shared" si="68"/>
        <v>0</v>
      </c>
      <c r="U100" s="26">
        <f t="shared" si="69"/>
        <v>0</v>
      </c>
      <c r="V100" s="13">
        <f t="shared" si="70"/>
        <v>0</v>
      </c>
      <c r="W100" s="13">
        <f t="shared" si="71"/>
        <v>0</v>
      </c>
      <c r="X100" s="26" t="str">
        <f t="shared" si="72"/>
        <v>5 missed</v>
      </c>
      <c r="Y100" s="26">
        <f t="shared" si="73"/>
        <v>0</v>
      </c>
      <c r="Z100" s="13">
        <f t="shared" si="74"/>
        <v>0</v>
      </c>
      <c r="AA100" s="15" t="str">
        <f t="shared" si="75"/>
        <v>Q-0 A-0 || Q Total-4, A Total-1</v>
      </c>
      <c r="AB100" s="13" t="str" cm="1">
        <f t="array" ref="AB100">IFERROR(INDEX('Attendance-Slot-1'!$Q$2:$Q$1112,MATCH(1,('Attendance-Slot-1'!$A$2:$A$1112=$C100)*('Attendance-Slot-1'!$G$2:$G$1112=AB$2),0)),"No Data")</f>
        <v>P-S1_Onsite</v>
      </c>
      <c r="AC100" s="13" t="str" cm="1">
        <f t="array" ref="AC100">IFERROR(INDEX('Attendance-Slot-2'!$Q$2:$Q$2595,MATCH(1,('Attendance-Slot-2'!$A$2:$A$2595=$C100)*('Attendance-Slot-2'!$G$2:$G$2595=AB$2),0)),"No Data")</f>
        <v>No Data</v>
      </c>
      <c r="AD100" s="133">
        <f>VLOOKUP($Q100,'Written Exam Marks'!$H:$Q,10,FALSE)</f>
        <v>24</v>
      </c>
      <c r="AE100" s="133">
        <f>VLOOKUP($Q100,'Written Exam Marks'!$H:$Q,9,FALSE)</f>
        <v>40</v>
      </c>
      <c r="AF100" s="13" t="str">
        <f t="shared" si="76"/>
        <v>Present</v>
      </c>
      <c r="AG100" s="13" t="str">
        <f t="shared" si="77"/>
        <v>P-S1_Onsite</v>
      </c>
      <c r="AH100" s="29" t="s">
        <v>5</v>
      </c>
      <c r="AI100" s="29" t="s">
        <v>5</v>
      </c>
      <c r="AJ100" s="29" t="s">
        <v>5</v>
      </c>
      <c r="AK100" s="29" t="s">
        <v>5</v>
      </c>
      <c r="AL100" s="29" t="s">
        <v>5</v>
      </c>
      <c r="AM100" s="29">
        <v>0</v>
      </c>
      <c r="AN100" s="131">
        <v>60</v>
      </c>
      <c r="AO100" s="36" t="s">
        <v>7179</v>
      </c>
      <c r="AP100" s="116" t="s">
        <v>1050</v>
      </c>
      <c r="AQ100" s="116" t="str">
        <f t="shared" si="61"/>
        <v>2025EB1100097-BDSDF108</v>
      </c>
      <c r="AR100" s="25" t="str">
        <f t="shared" si="78"/>
        <v>3 missed</v>
      </c>
      <c r="AS100" s="25" t="str">
        <f t="shared" si="79"/>
        <v>2 missed</v>
      </c>
      <c r="AT100" s="25">
        <f t="shared" si="80"/>
        <v>0</v>
      </c>
      <c r="AU100" s="25">
        <f t="shared" si="81"/>
        <v>0</v>
      </c>
      <c r="AV100" s="10">
        <f t="shared" si="82"/>
        <v>0</v>
      </c>
      <c r="AW100" s="10">
        <f t="shared" si="83"/>
        <v>0</v>
      </c>
      <c r="AX100" s="25" t="str">
        <f t="shared" si="84"/>
        <v>5 missed</v>
      </c>
      <c r="AY100" s="25">
        <f t="shared" si="85"/>
        <v>0</v>
      </c>
      <c r="AZ100" s="10">
        <f t="shared" si="86"/>
        <v>0</v>
      </c>
      <c r="BA100" s="10" t="str">
        <f t="shared" si="87"/>
        <v>Q-0 A-0 || Q Total-3, A Total-2</v>
      </c>
      <c r="BB100" s="10" t="str" cm="1">
        <f t="array" ref="BB100">IFERROR(INDEX('Attendance-Slot-1'!$Q$2:$Q$1112,MATCH(1,('Attendance-Slot-1'!$A$2:$A$1112=$C100)*('Attendance-Slot-1'!$G$2:$G$1112=BB$2),0)),"No Data")</f>
        <v>No Data</v>
      </c>
      <c r="BC100" s="10" t="str" cm="1">
        <f t="array" ref="BC100">IFERROR(INDEX('Attendance-Slot-2'!$Q$2:$Q$2595,MATCH(1,('Attendance-Slot-2'!$A$2:$A$2595=$C100)*('Attendance-Slot-2'!$G$2:$G$2595=BB$2),0)),"No Data")</f>
        <v>P-S2_Onsite</v>
      </c>
      <c r="BD100" s="136">
        <f>VLOOKUP($AQ100,'Written Exam Marks'!$H:$Q,10,FALSE)</f>
        <v>17.75</v>
      </c>
      <c r="BE100" s="136">
        <f>VLOOKUP($AQ100,'Written Exam Marks'!$H:$Q,9,FALSE)</f>
        <v>40</v>
      </c>
      <c r="BF100" s="10" t="str">
        <f t="shared" si="88"/>
        <v>Present</v>
      </c>
      <c r="BG100" s="10" t="str">
        <f t="shared" si="89"/>
        <v>P-S2_Onsite</v>
      </c>
      <c r="BH100" s="129" t="s">
        <v>5</v>
      </c>
      <c r="BI100" s="129" t="s">
        <v>5</v>
      </c>
      <c r="BJ100" s="129" t="s">
        <v>5</v>
      </c>
      <c r="BK100" s="129" t="s">
        <v>5</v>
      </c>
      <c r="BL100" s="144">
        <v>0</v>
      </c>
      <c r="BM100" s="24">
        <v>60</v>
      </c>
      <c r="BN100" s="24" t="s">
        <v>1004</v>
      </c>
      <c r="BO100" s="118" t="s">
        <v>1063</v>
      </c>
      <c r="BP100" s="118" t="str">
        <f t="shared" si="62"/>
        <v>2025EB1100097-BDSDF114</v>
      </c>
      <c r="BQ100" s="24" t="str">
        <f t="shared" si="90"/>
        <v>3 missed</v>
      </c>
      <c r="BR100" s="24" t="str">
        <f t="shared" si="91"/>
        <v>1 missed</v>
      </c>
      <c r="BS100" s="24">
        <f t="shared" si="92"/>
        <v>0</v>
      </c>
      <c r="BT100" s="24">
        <f t="shared" si="93"/>
        <v>0</v>
      </c>
      <c r="BU100" s="14">
        <f t="shared" si="94"/>
        <v>0</v>
      </c>
      <c r="BV100" s="14">
        <f t="shared" si="95"/>
        <v>0</v>
      </c>
      <c r="BW100" s="24" t="str">
        <f t="shared" si="96"/>
        <v>4 missed</v>
      </c>
      <c r="BX100" s="24">
        <f t="shared" si="97"/>
        <v>0</v>
      </c>
      <c r="BY100" s="14">
        <f t="shared" si="98"/>
        <v>0</v>
      </c>
      <c r="BZ100" s="14" t="str">
        <f t="shared" si="99"/>
        <v>Q-0 A-0 || Q Total-3, A Total-1</v>
      </c>
      <c r="CA100" s="14" t="str" cm="1">
        <f t="array" ref="CA100">IFERROR(INDEX('Attendance-Slot-1'!$Q$2:$Q$1112,MATCH(1,('Attendance-Slot-1'!$A$2:$A$1112=$C100)*('Attendance-Slot-1'!$G$2:$G$1112=CA$2),0)),"No Data")</f>
        <v>P-S1_Onsite</v>
      </c>
      <c r="CB100" s="14" t="str" cm="1">
        <f t="array" ref="CB100">IFERROR(INDEX('Attendance-Slot-2'!$Q$2:$Q$2595,MATCH(1,('Attendance-Slot-2'!$A$2:$A$2595=$C100)*('Attendance-Slot-2'!$G$2:$G$2595=CA$2),0)),"No Data")</f>
        <v>No Data</v>
      </c>
      <c r="CC100" s="138">
        <f>VLOOKUP($BP100,'Written Exam Marks'!$H:$Q,10,FALSE)</f>
        <v>13.5</v>
      </c>
      <c r="CD100" s="138">
        <f>VLOOKUP($BP100,'Written Exam Marks'!$H:$Q,9,FALSE)</f>
        <v>40</v>
      </c>
      <c r="CE100" s="14" t="str">
        <f t="shared" si="100"/>
        <v>Present</v>
      </c>
      <c r="CF100" s="14" t="str">
        <f t="shared" si="101"/>
        <v>P-S1_Onsite</v>
      </c>
      <c r="CG100" s="130" t="s">
        <v>5</v>
      </c>
      <c r="CH100" s="130" t="s">
        <v>5</v>
      </c>
      <c r="CI100" s="130" t="s">
        <v>5</v>
      </c>
      <c r="CJ100" s="130" t="s">
        <v>5</v>
      </c>
      <c r="CK100" s="130" t="s">
        <v>5</v>
      </c>
      <c r="CL100" s="130" t="s">
        <v>5</v>
      </c>
      <c r="CM100" s="145">
        <v>0</v>
      </c>
      <c r="CN100" s="130">
        <v>50</v>
      </c>
      <c r="CO100" s="27" t="s">
        <v>1005</v>
      </c>
      <c r="CP100" s="119" t="s">
        <v>1044</v>
      </c>
      <c r="CQ100" s="119" t="str">
        <f t="shared" si="63"/>
        <v>2025EB1100097-BDSDF112</v>
      </c>
      <c r="CR100" s="27" t="str">
        <f t="shared" si="102"/>
        <v>2 missed</v>
      </c>
      <c r="CS100" s="27" t="str">
        <f t="shared" si="103"/>
        <v>2 missed</v>
      </c>
      <c r="CT100" s="27">
        <f t="shared" si="104"/>
        <v>0</v>
      </c>
      <c r="CU100" s="27">
        <f t="shared" si="105"/>
        <v>0</v>
      </c>
      <c r="CV100" s="15">
        <f t="shared" si="106"/>
        <v>0</v>
      </c>
      <c r="CW100" s="15">
        <f t="shared" si="107"/>
        <v>0</v>
      </c>
      <c r="CX100" s="27" t="str">
        <f t="shared" si="108"/>
        <v>4 missed</v>
      </c>
      <c r="CY100" s="27">
        <f t="shared" si="109"/>
        <v>0</v>
      </c>
      <c r="CZ100" s="15">
        <f t="shared" si="110"/>
        <v>0</v>
      </c>
      <c r="DA100" s="15" t="str">
        <f t="shared" si="111"/>
        <v>Q-0 A-0 || Q Total-2, A Total-2</v>
      </c>
      <c r="DB100" s="15" t="str" cm="1">
        <f t="array" ref="DB100">IFERROR(INDEX('Attendance-Slot-1'!$Q$2:$Q$1112,MATCH(1,('Attendance-Slot-1'!$A$2:$A$1112=$C100)*('Attendance-Slot-1'!$G$2:$G$1112=DB$2),0)),"No Data")</f>
        <v>No Data</v>
      </c>
      <c r="DC100" s="15" t="str" cm="1">
        <f t="array" ref="DC100">IFERROR(INDEX('Attendance-Slot-2'!$Q$2:$Q$2595,MATCH(1,('Attendance-Slot-2'!$A$2:$A$2595=$C100)*('Attendance-Slot-2'!$G$2:$G$2595=DB$2),0)),"No Data")</f>
        <v>P-S2_Onsite</v>
      </c>
      <c r="DD100" s="139">
        <f>VLOOKUP($CQ100,'Written Exam Marks'!$H:$Q,10,FALSE)</f>
        <v>25</v>
      </c>
      <c r="DE100" s="139">
        <f>VLOOKUP($CQ100,'Written Exam Marks'!$H:$Q,9,FALSE)</f>
        <v>50</v>
      </c>
      <c r="DF100" s="15" t="str">
        <f t="shared" si="112"/>
        <v>Present</v>
      </c>
      <c r="DG100" s="15" t="str">
        <f t="shared" si="113"/>
        <v>P-S2_Onsite</v>
      </c>
      <c r="DH100" s="139" t="s">
        <v>5</v>
      </c>
      <c r="DI100" s="139">
        <v>0</v>
      </c>
      <c r="DJ100" s="139">
        <v>100</v>
      </c>
      <c r="DK100" s="3" t="str">
        <f t="shared" si="64"/>
        <v>P-2, A-0, No Data-2</v>
      </c>
      <c r="DL100" s="3" t="str">
        <f t="shared" si="65"/>
        <v>P-2, A-0, No Data-2</v>
      </c>
      <c r="DM100" s="1" t="str">
        <f t="shared" si="114"/>
        <v>P-S1_Onsite</v>
      </c>
      <c r="DN100" s="1" t="str">
        <f t="shared" si="115"/>
        <v>P-S2_Onsite</v>
      </c>
      <c r="DO100" s="1" t="str">
        <f t="shared" si="116"/>
        <v>P-S2_Onsite</v>
      </c>
      <c r="DP100" s="1" t="str">
        <f t="shared" si="117"/>
        <v>P-S1_Onsite</v>
      </c>
      <c r="DQ100" s="1" t="str">
        <f t="shared" si="118"/>
        <v>P-4, A-0, No Data-0</v>
      </c>
      <c r="DR100" s="39">
        <f t="shared" si="119"/>
        <v>0</v>
      </c>
      <c r="DS100" s="34" t="s">
        <v>7217</v>
      </c>
      <c r="DT100" s="39" t="s">
        <v>7363</v>
      </c>
      <c r="DU100" s="30" t="s">
        <v>294</v>
      </c>
      <c r="DV100" s="30"/>
    </row>
    <row r="101" spans="1:126" x14ac:dyDescent="0.25">
      <c r="A101" s="1">
        <v>98</v>
      </c>
      <c r="B101" s="1" t="s">
        <v>1000</v>
      </c>
      <c r="C101" s="1" t="s">
        <v>297</v>
      </c>
      <c r="D101" s="1" t="s">
        <v>298</v>
      </c>
      <c r="E101" s="1" t="s">
        <v>299</v>
      </c>
      <c r="F101" s="1" t="s">
        <v>7201</v>
      </c>
      <c r="G101" s="1" t="s">
        <v>1241</v>
      </c>
      <c r="H101" s="143">
        <v>7.2</v>
      </c>
      <c r="I101" s="143">
        <v>4.8</v>
      </c>
      <c r="J101" s="143">
        <v>7.2</v>
      </c>
      <c r="K101" s="143">
        <v>7.2</v>
      </c>
      <c r="L101" s="132">
        <v>28</v>
      </c>
      <c r="M101" s="132">
        <v>54.4</v>
      </c>
      <c r="N101" s="26">
        <v>60</v>
      </c>
      <c r="O101" s="26" t="s">
        <v>997</v>
      </c>
      <c r="P101" s="120" t="s">
        <v>1034</v>
      </c>
      <c r="Q101" s="13" t="str">
        <f t="shared" si="66"/>
        <v>2025EB1100098-BDSDF113</v>
      </c>
      <c r="R101" s="26" t="str">
        <f t="shared" si="67"/>
        <v>0 missed</v>
      </c>
      <c r="S101" s="26" t="str">
        <f t="shared" si="60"/>
        <v>0 missed</v>
      </c>
      <c r="T101" s="26">
        <f t="shared" si="68"/>
        <v>4</v>
      </c>
      <c r="U101" s="26">
        <f t="shared" si="69"/>
        <v>1</v>
      </c>
      <c r="V101" s="13">
        <f t="shared" si="70"/>
        <v>1</v>
      </c>
      <c r="W101" s="13">
        <f t="shared" si="71"/>
        <v>1</v>
      </c>
      <c r="X101" s="26" t="str">
        <f t="shared" si="72"/>
        <v>0 missed</v>
      </c>
      <c r="Y101" s="26">
        <f t="shared" si="73"/>
        <v>5</v>
      </c>
      <c r="Z101" s="13">
        <f t="shared" si="74"/>
        <v>1</v>
      </c>
      <c r="AA101" s="15" t="str">
        <f t="shared" si="75"/>
        <v>Q-4 A-1 || Q Total-4, A Total-1</v>
      </c>
      <c r="AB101" s="13" t="str" cm="1">
        <f t="array" ref="AB101">IFERROR(INDEX('Attendance-Slot-1'!$Q$2:$Q$1112,MATCH(1,('Attendance-Slot-1'!$A$2:$A$1112=$C101)*('Attendance-Slot-1'!$G$2:$G$1112=AB$2),0)),"No Data")</f>
        <v>P-S1_Onsite</v>
      </c>
      <c r="AC101" s="13" t="str" cm="1">
        <f t="array" ref="AC101">IFERROR(INDEX('Attendance-Slot-2'!$Q$2:$Q$2595,MATCH(1,('Attendance-Slot-2'!$A$2:$A$2595=$C101)*('Attendance-Slot-2'!$G$2:$G$2595=AB$2),0)),"No Data")</f>
        <v>No Data</v>
      </c>
      <c r="AD101" s="133">
        <f>VLOOKUP($Q101,'Written Exam Marks'!$H:$Q,10,FALSE)</f>
        <v>36</v>
      </c>
      <c r="AE101" s="133">
        <f>VLOOKUP($Q101,'Written Exam Marks'!$H:$Q,9,FALSE)</f>
        <v>40</v>
      </c>
      <c r="AF101" s="13" t="str">
        <f t="shared" si="76"/>
        <v>Present</v>
      </c>
      <c r="AG101" s="13" t="str">
        <f t="shared" si="77"/>
        <v>P-S1_Onsite</v>
      </c>
      <c r="AH101" s="29">
        <v>9</v>
      </c>
      <c r="AI101" s="29">
        <v>12</v>
      </c>
      <c r="AJ101" s="29" t="s">
        <v>5</v>
      </c>
      <c r="AK101" s="29">
        <v>9</v>
      </c>
      <c r="AL101" s="29">
        <v>9</v>
      </c>
      <c r="AM101" s="29">
        <v>39</v>
      </c>
      <c r="AN101" s="131">
        <v>60</v>
      </c>
      <c r="AO101" s="36" t="s">
        <v>7179</v>
      </c>
      <c r="AP101" s="116" t="s">
        <v>1050</v>
      </c>
      <c r="AQ101" s="116" t="str">
        <f t="shared" si="61"/>
        <v>2025EB1100098-BDSDF108</v>
      </c>
      <c r="AR101" s="25" t="str">
        <f t="shared" si="78"/>
        <v>1 missed</v>
      </c>
      <c r="AS101" s="25" t="str">
        <f t="shared" si="79"/>
        <v>0 missed</v>
      </c>
      <c r="AT101" s="25">
        <f t="shared" si="80"/>
        <v>2</v>
      </c>
      <c r="AU101" s="25">
        <f t="shared" si="81"/>
        <v>2</v>
      </c>
      <c r="AV101" s="10">
        <f t="shared" si="82"/>
        <v>0.66666666666666663</v>
      </c>
      <c r="AW101" s="10">
        <f t="shared" si="83"/>
        <v>1</v>
      </c>
      <c r="AX101" s="25" t="str">
        <f t="shared" si="84"/>
        <v>1 missed</v>
      </c>
      <c r="AY101" s="25">
        <f t="shared" si="85"/>
        <v>4</v>
      </c>
      <c r="AZ101" s="10">
        <f t="shared" si="86"/>
        <v>0.8</v>
      </c>
      <c r="BA101" s="10" t="str">
        <f t="shared" si="87"/>
        <v>Q-2 A-2 || Q Total-3, A Total-2</v>
      </c>
      <c r="BB101" s="10" t="str" cm="1">
        <f t="array" ref="BB101">IFERROR(INDEX('Attendance-Slot-1'!$Q$2:$Q$1112,MATCH(1,('Attendance-Slot-1'!$A$2:$A$1112=$C101)*('Attendance-Slot-1'!$G$2:$G$1112=BB$2),0)),"No Data")</f>
        <v>P-S1_Onsite</v>
      </c>
      <c r="BC101" s="10" t="str" cm="1">
        <f t="array" ref="BC101">IFERROR(INDEX('Attendance-Slot-2'!$Q$2:$Q$2595,MATCH(1,('Attendance-Slot-2'!$A$2:$A$2595=$C101)*('Attendance-Slot-2'!$G$2:$G$2595=BB$2),0)),"No Data")</f>
        <v>No Data</v>
      </c>
      <c r="BD101" s="136">
        <f>VLOOKUP($AQ101,'Written Exam Marks'!$H:$Q,10,FALSE)</f>
        <v>16.5</v>
      </c>
      <c r="BE101" s="136">
        <f>VLOOKUP($AQ101,'Written Exam Marks'!$H:$Q,9,FALSE)</f>
        <v>40</v>
      </c>
      <c r="BF101" s="10" t="str">
        <f t="shared" si="88"/>
        <v>Present</v>
      </c>
      <c r="BG101" s="10" t="str">
        <f t="shared" si="89"/>
        <v>P-S1_Onsite</v>
      </c>
      <c r="BH101" s="129">
        <v>10</v>
      </c>
      <c r="BI101" s="129">
        <v>15</v>
      </c>
      <c r="BJ101" s="129">
        <v>15</v>
      </c>
      <c r="BK101" s="129">
        <v>16.5</v>
      </c>
      <c r="BL101" s="144">
        <v>56.5</v>
      </c>
      <c r="BM101" s="24">
        <v>60</v>
      </c>
      <c r="BN101" s="24" t="s">
        <v>1004</v>
      </c>
      <c r="BO101" s="118" t="s">
        <v>1063</v>
      </c>
      <c r="BP101" s="118" t="str">
        <f t="shared" si="62"/>
        <v>2025EB1100098-BDSDF114</v>
      </c>
      <c r="BQ101" s="24" t="str">
        <f t="shared" si="90"/>
        <v>0 missed</v>
      </c>
      <c r="BR101" s="24" t="str">
        <f t="shared" si="91"/>
        <v>0 missed</v>
      </c>
      <c r="BS101" s="24">
        <f t="shared" si="92"/>
        <v>3</v>
      </c>
      <c r="BT101" s="24">
        <f t="shared" si="93"/>
        <v>1</v>
      </c>
      <c r="BU101" s="14">
        <f t="shared" si="94"/>
        <v>1</v>
      </c>
      <c r="BV101" s="14">
        <f t="shared" si="95"/>
        <v>1</v>
      </c>
      <c r="BW101" s="24" t="str">
        <f t="shared" si="96"/>
        <v>0 missed</v>
      </c>
      <c r="BX101" s="24">
        <f t="shared" si="97"/>
        <v>4</v>
      </c>
      <c r="BY101" s="14">
        <f t="shared" si="98"/>
        <v>1</v>
      </c>
      <c r="BZ101" s="14" t="str">
        <f t="shared" si="99"/>
        <v>Q-3 A-1 || Q Total-3, A Total-1</v>
      </c>
      <c r="CA101" s="14" t="str" cm="1">
        <f t="array" ref="CA101">IFERROR(INDEX('Attendance-Slot-1'!$Q$2:$Q$1112,MATCH(1,('Attendance-Slot-1'!$A$2:$A$1112=$C101)*('Attendance-Slot-1'!$G$2:$G$1112=CA$2),0)),"No Data")</f>
        <v>P-S1_Onsite</v>
      </c>
      <c r="CB101" s="14" t="str" cm="1">
        <f t="array" ref="CB101">IFERROR(INDEX('Attendance-Slot-2'!$Q$2:$Q$2595,MATCH(1,('Attendance-Slot-2'!$A$2:$A$2595=$C101)*('Attendance-Slot-2'!$G$2:$G$2595=CA$2),0)),"No Data")</f>
        <v>No Data</v>
      </c>
      <c r="CC101" s="138">
        <f>VLOOKUP($BP101,'Written Exam Marks'!$H:$Q,10,FALSE)</f>
        <v>22.5</v>
      </c>
      <c r="CD101" s="138">
        <f>VLOOKUP($BP101,'Written Exam Marks'!$H:$Q,9,FALSE)</f>
        <v>40</v>
      </c>
      <c r="CE101" s="14" t="str">
        <f t="shared" si="100"/>
        <v>Present</v>
      </c>
      <c r="CF101" s="14" t="str">
        <f t="shared" si="101"/>
        <v>P-S1_Onsite</v>
      </c>
      <c r="CG101" s="130">
        <v>4.5</v>
      </c>
      <c r="CH101" s="130">
        <v>4.5</v>
      </c>
      <c r="CI101" s="130">
        <v>9</v>
      </c>
      <c r="CJ101" s="130">
        <v>8</v>
      </c>
      <c r="CK101" s="130">
        <v>10</v>
      </c>
      <c r="CL101" s="130">
        <v>10</v>
      </c>
      <c r="CM101" s="145">
        <v>46</v>
      </c>
      <c r="CN101" s="130">
        <v>50</v>
      </c>
      <c r="CO101" s="27" t="s">
        <v>1005</v>
      </c>
      <c r="CP101" s="119" t="s">
        <v>1044</v>
      </c>
      <c r="CQ101" s="119" t="str">
        <f t="shared" si="63"/>
        <v>2025EB1100098-BDSDF112</v>
      </c>
      <c r="CR101" s="27" t="str">
        <f t="shared" si="102"/>
        <v>0 missed</v>
      </c>
      <c r="CS101" s="27" t="str">
        <f t="shared" si="103"/>
        <v>0 missed</v>
      </c>
      <c r="CT101" s="27">
        <f t="shared" si="104"/>
        <v>2</v>
      </c>
      <c r="CU101" s="27">
        <f t="shared" si="105"/>
        <v>2</v>
      </c>
      <c r="CV101" s="15">
        <f t="shared" si="106"/>
        <v>1</v>
      </c>
      <c r="CW101" s="15">
        <f t="shared" si="107"/>
        <v>1</v>
      </c>
      <c r="CX101" s="27" t="str">
        <f t="shared" si="108"/>
        <v>0 missed</v>
      </c>
      <c r="CY101" s="27">
        <f t="shared" si="109"/>
        <v>4</v>
      </c>
      <c r="CZ101" s="15">
        <f t="shared" si="110"/>
        <v>1</v>
      </c>
      <c r="DA101" s="15" t="str">
        <f t="shared" si="111"/>
        <v>Q-2 A-2 || Q Total-2, A Total-2</v>
      </c>
      <c r="DB101" s="15" t="str" cm="1">
        <f t="array" ref="DB101">IFERROR(INDEX('Attendance-Slot-1'!$Q$2:$Q$1112,MATCH(1,('Attendance-Slot-1'!$A$2:$A$1112=$C101)*('Attendance-Slot-1'!$G$2:$G$1112=DB$2),0)),"No Data")</f>
        <v>P-S1_Onsite</v>
      </c>
      <c r="DC101" s="15" t="str" cm="1">
        <f t="array" ref="DC101">IFERROR(INDEX('Attendance-Slot-2'!$Q$2:$Q$2595,MATCH(1,('Attendance-Slot-2'!$A$2:$A$2595=$C101)*('Attendance-Slot-2'!$G$2:$G$2595=DB$2),0)),"No Data")</f>
        <v>No Data</v>
      </c>
      <c r="DD101" s="139">
        <f>VLOOKUP($CQ101,'Written Exam Marks'!$H:$Q,10,FALSE)</f>
        <v>25</v>
      </c>
      <c r="DE101" s="139">
        <f>VLOOKUP($CQ101,'Written Exam Marks'!$H:$Q,9,FALSE)</f>
        <v>50</v>
      </c>
      <c r="DF101" s="15" t="str">
        <f t="shared" si="112"/>
        <v>Present</v>
      </c>
      <c r="DG101" s="15" t="str">
        <f t="shared" si="113"/>
        <v>P-S1_Onsite</v>
      </c>
      <c r="DH101" s="139">
        <v>100</v>
      </c>
      <c r="DI101" s="139">
        <v>100</v>
      </c>
      <c r="DJ101" s="139">
        <v>100</v>
      </c>
      <c r="DK101" s="3" t="str">
        <f t="shared" si="64"/>
        <v>P-4, A-0, No Data-0</v>
      </c>
      <c r="DL101" s="3" t="str">
        <f t="shared" si="65"/>
        <v>P-0, A-0, No Data-4</v>
      </c>
      <c r="DM101" s="1" t="str">
        <f t="shared" si="114"/>
        <v>P-S1_Onsite</v>
      </c>
      <c r="DN101" s="1" t="str">
        <f t="shared" si="115"/>
        <v>P-S1_Onsite</v>
      </c>
      <c r="DO101" s="1" t="str">
        <f t="shared" si="116"/>
        <v>P-S1_Onsite</v>
      </c>
      <c r="DP101" s="1" t="str">
        <f t="shared" si="117"/>
        <v>P-S1_Onsite</v>
      </c>
      <c r="DQ101" s="1" t="str">
        <f t="shared" si="118"/>
        <v>P-4, A-0, No Data-0</v>
      </c>
      <c r="DR101" s="39">
        <f t="shared" si="119"/>
        <v>0</v>
      </c>
      <c r="DS101" s="34" t="s">
        <v>7217</v>
      </c>
      <c r="DT101" s="39" t="s">
        <v>7363</v>
      </c>
      <c r="DU101" s="30" t="s">
        <v>297</v>
      </c>
      <c r="DV101" s="30"/>
    </row>
    <row r="102" spans="1:126" x14ac:dyDescent="0.25">
      <c r="A102" s="1">
        <v>99</v>
      </c>
      <c r="B102" s="1" t="s">
        <v>1000</v>
      </c>
      <c r="C102" s="1" t="s">
        <v>300</v>
      </c>
      <c r="D102" s="1" t="s">
        <v>301</v>
      </c>
      <c r="E102" s="1" t="s">
        <v>302</v>
      </c>
      <c r="F102" s="1" t="s">
        <v>7201</v>
      </c>
      <c r="G102" s="1" t="s">
        <v>1246</v>
      </c>
      <c r="H102" s="143" t="s">
        <v>5</v>
      </c>
      <c r="I102" s="143" t="s">
        <v>5</v>
      </c>
      <c r="J102" s="143" t="s">
        <v>5</v>
      </c>
      <c r="K102" s="143" t="s">
        <v>5</v>
      </c>
      <c r="L102" s="132" t="s">
        <v>5</v>
      </c>
      <c r="M102" s="132">
        <v>1.6</v>
      </c>
      <c r="N102" s="26">
        <v>60</v>
      </c>
      <c r="O102" s="26" t="s">
        <v>997</v>
      </c>
      <c r="P102" s="120" t="s">
        <v>1034</v>
      </c>
      <c r="Q102" s="13" t="str">
        <f t="shared" si="66"/>
        <v>2025EB1100099-BDSDF113</v>
      </c>
      <c r="R102" s="26" t="str">
        <f t="shared" si="67"/>
        <v>4 missed</v>
      </c>
      <c r="S102" s="26" t="str">
        <f t="shared" si="60"/>
        <v>1 missed</v>
      </c>
      <c r="T102" s="26">
        <f t="shared" si="68"/>
        <v>0</v>
      </c>
      <c r="U102" s="26">
        <f t="shared" si="69"/>
        <v>0</v>
      </c>
      <c r="V102" s="13">
        <f t="shared" si="70"/>
        <v>0</v>
      </c>
      <c r="W102" s="13">
        <f t="shared" si="71"/>
        <v>0</v>
      </c>
      <c r="X102" s="26" t="str">
        <f t="shared" si="72"/>
        <v>5 missed</v>
      </c>
      <c r="Y102" s="26">
        <f t="shared" si="73"/>
        <v>0</v>
      </c>
      <c r="Z102" s="13">
        <f t="shared" si="74"/>
        <v>0</v>
      </c>
      <c r="AA102" s="15" t="str">
        <f t="shared" si="75"/>
        <v>Q-0 A-0 || Q Total-4, A Total-1</v>
      </c>
      <c r="AB102" s="13" t="str" cm="1">
        <f t="array" ref="AB102">IFERROR(INDEX('Attendance-Slot-1'!$Q$2:$Q$1112,MATCH(1,('Attendance-Slot-1'!$A$2:$A$1112=$C102)*('Attendance-Slot-1'!$G$2:$G$1112=AB$2),0)),"No Data")</f>
        <v>A-S1_Onsite</v>
      </c>
      <c r="AC102" s="13" t="str" cm="1">
        <f t="array" ref="AC102">IFERROR(INDEX('Attendance-Slot-2'!$Q$2:$Q$2595,MATCH(1,('Attendance-Slot-2'!$A$2:$A$2595=$C102)*('Attendance-Slot-2'!$G$2:$G$2595=AB$2),0)),"No Data")</f>
        <v>A-S2_Onsite</v>
      </c>
      <c r="AD102" s="133" t="e">
        <f>VLOOKUP($Q102,'Written Exam Marks'!$H:$Q,10,FALSE)</f>
        <v>#N/A</v>
      </c>
      <c r="AE102" s="133" t="e">
        <f>VLOOKUP($Q102,'Written Exam Marks'!$H:$Q,9,FALSE)</f>
        <v>#N/A</v>
      </c>
      <c r="AF102" s="13" t="str">
        <f t="shared" si="76"/>
        <v>Absent</v>
      </c>
      <c r="AG102" s="13" t="str">
        <f t="shared" si="77"/>
        <v>A-S1_Onsite</v>
      </c>
      <c r="AH102" s="29" t="s">
        <v>5</v>
      </c>
      <c r="AI102" s="29" t="s">
        <v>5</v>
      </c>
      <c r="AJ102" s="29" t="s">
        <v>5</v>
      </c>
      <c r="AK102" s="29" t="s">
        <v>5</v>
      </c>
      <c r="AL102" s="29" t="s">
        <v>5</v>
      </c>
      <c r="AM102" s="29">
        <v>0</v>
      </c>
      <c r="AN102" s="131">
        <v>60</v>
      </c>
      <c r="AO102" s="36" t="s">
        <v>7179</v>
      </c>
      <c r="AP102" s="116" t="s">
        <v>1050</v>
      </c>
      <c r="AQ102" s="116" t="str">
        <f t="shared" si="61"/>
        <v>2025EB1100099-BDSDF108</v>
      </c>
      <c r="AR102" s="25" t="str">
        <f t="shared" si="78"/>
        <v>3 missed</v>
      </c>
      <c r="AS102" s="25" t="str">
        <f t="shared" si="79"/>
        <v>2 missed</v>
      </c>
      <c r="AT102" s="25">
        <f t="shared" si="80"/>
        <v>0</v>
      </c>
      <c r="AU102" s="25">
        <f t="shared" si="81"/>
        <v>0</v>
      </c>
      <c r="AV102" s="10">
        <f t="shared" si="82"/>
        <v>0</v>
      </c>
      <c r="AW102" s="10">
        <f t="shared" si="83"/>
        <v>0</v>
      </c>
      <c r="AX102" s="25" t="str">
        <f t="shared" si="84"/>
        <v>5 missed</v>
      </c>
      <c r="AY102" s="25">
        <f t="shared" si="85"/>
        <v>0</v>
      </c>
      <c r="AZ102" s="10">
        <f t="shared" si="86"/>
        <v>0</v>
      </c>
      <c r="BA102" s="10" t="str">
        <f t="shared" si="87"/>
        <v>Q-0 A-0 || Q Total-3, A Total-2</v>
      </c>
      <c r="BB102" s="10" t="str" cm="1">
        <f t="array" ref="BB102">IFERROR(INDEX('Attendance-Slot-1'!$Q$2:$Q$1112,MATCH(1,('Attendance-Slot-1'!$A$2:$A$1112=$C102)*('Attendance-Slot-1'!$G$2:$G$1112=BB$2),0)),"No Data")</f>
        <v>A-S1_Onsite</v>
      </c>
      <c r="BC102" s="10" t="str" cm="1">
        <f t="array" ref="BC102">IFERROR(INDEX('Attendance-Slot-2'!$Q$2:$Q$2595,MATCH(1,('Attendance-Slot-2'!$A$2:$A$2595=$C102)*('Attendance-Slot-2'!$G$2:$G$2595=BB$2),0)),"No Data")</f>
        <v>A-S2_Onsite</v>
      </c>
      <c r="BD102" s="136" t="e">
        <f>VLOOKUP($AQ102,'Written Exam Marks'!$H:$Q,10,FALSE)</f>
        <v>#N/A</v>
      </c>
      <c r="BE102" s="136" t="e">
        <f>VLOOKUP($AQ102,'Written Exam Marks'!$H:$Q,9,FALSE)</f>
        <v>#N/A</v>
      </c>
      <c r="BF102" s="10" t="str">
        <f t="shared" si="88"/>
        <v>Absent</v>
      </c>
      <c r="BG102" s="10" t="str">
        <f t="shared" si="89"/>
        <v>A-S1_Onsite</v>
      </c>
      <c r="BH102" s="129" t="s">
        <v>5</v>
      </c>
      <c r="BI102" s="129" t="s">
        <v>5</v>
      </c>
      <c r="BJ102" s="129" t="s">
        <v>5</v>
      </c>
      <c r="BK102" s="129" t="s">
        <v>5</v>
      </c>
      <c r="BL102" s="144">
        <v>0</v>
      </c>
      <c r="BM102" s="24">
        <v>60</v>
      </c>
      <c r="BN102" s="24" t="s">
        <v>1004</v>
      </c>
      <c r="BO102" s="118" t="s">
        <v>1063</v>
      </c>
      <c r="BP102" s="118" t="str">
        <f t="shared" si="62"/>
        <v>2025EB1100099-BDSDF114</v>
      </c>
      <c r="BQ102" s="24" t="str">
        <f t="shared" si="90"/>
        <v>3 missed</v>
      </c>
      <c r="BR102" s="24" t="str">
        <f t="shared" si="91"/>
        <v>1 missed</v>
      </c>
      <c r="BS102" s="24">
        <f t="shared" si="92"/>
        <v>0</v>
      </c>
      <c r="BT102" s="24">
        <f t="shared" si="93"/>
        <v>0</v>
      </c>
      <c r="BU102" s="14">
        <f t="shared" si="94"/>
        <v>0</v>
      </c>
      <c r="BV102" s="14">
        <f t="shared" si="95"/>
        <v>0</v>
      </c>
      <c r="BW102" s="24" t="str">
        <f t="shared" si="96"/>
        <v>4 missed</v>
      </c>
      <c r="BX102" s="24">
        <f t="shared" si="97"/>
        <v>0</v>
      </c>
      <c r="BY102" s="14">
        <f t="shared" si="98"/>
        <v>0</v>
      </c>
      <c r="BZ102" s="14" t="str">
        <f t="shared" si="99"/>
        <v>Q-0 A-0 || Q Total-3, A Total-1</v>
      </c>
      <c r="CA102" s="14" t="str" cm="1">
        <f t="array" ref="CA102">IFERROR(INDEX('Attendance-Slot-1'!$Q$2:$Q$1112,MATCH(1,('Attendance-Slot-1'!$A$2:$A$1112=$C102)*('Attendance-Slot-1'!$G$2:$G$1112=CA$2),0)),"No Data")</f>
        <v>A-S1_Onsite</v>
      </c>
      <c r="CB102" s="14" t="str" cm="1">
        <f t="array" ref="CB102">IFERROR(INDEX('Attendance-Slot-2'!$Q$2:$Q$2595,MATCH(1,('Attendance-Slot-2'!$A$2:$A$2595=$C102)*('Attendance-Slot-2'!$G$2:$G$2595=CA$2),0)),"No Data")</f>
        <v>A-S2_Onsite</v>
      </c>
      <c r="CC102" s="138" t="e">
        <f>VLOOKUP($BP102,'Written Exam Marks'!$H:$Q,10,FALSE)</f>
        <v>#N/A</v>
      </c>
      <c r="CD102" s="138" t="e">
        <f>VLOOKUP($BP102,'Written Exam Marks'!$H:$Q,9,FALSE)</f>
        <v>#N/A</v>
      </c>
      <c r="CE102" s="14" t="str">
        <f t="shared" si="100"/>
        <v>Absent</v>
      </c>
      <c r="CF102" s="14" t="str">
        <f t="shared" si="101"/>
        <v>A-S1_Onsite</v>
      </c>
      <c r="CG102" s="130" t="s">
        <v>5</v>
      </c>
      <c r="CH102" s="130" t="s">
        <v>5</v>
      </c>
      <c r="CI102" s="130" t="s">
        <v>5</v>
      </c>
      <c r="CJ102" s="130" t="s">
        <v>5</v>
      </c>
      <c r="CK102" s="130" t="s">
        <v>5</v>
      </c>
      <c r="CL102" s="130" t="s">
        <v>5</v>
      </c>
      <c r="CM102" s="145">
        <v>0</v>
      </c>
      <c r="CN102" s="130">
        <v>50</v>
      </c>
      <c r="CO102" s="27" t="s">
        <v>1005</v>
      </c>
      <c r="CP102" s="119" t="s">
        <v>1044</v>
      </c>
      <c r="CQ102" s="119" t="str">
        <f t="shared" si="63"/>
        <v>2025EB1100099-BDSDF112</v>
      </c>
      <c r="CR102" s="27" t="str">
        <f t="shared" si="102"/>
        <v>2 missed</v>
      </c>
      <c r="CS102" s="27" t="str">
        <f t="shared" si="103"/>
        <v>2 missed</v>
      </c>
      <c r="CT102" s="27">
        <f t="shared" si="104"/>
        <v>0</v>
      </c>
      <c r="CU102" s="27">
        <f t="shared" si="105"/>
        <v>0</v>
      </c>
      <c r="CV102" s="15">
        <f t="shared" si="106"/>
        <v>0</v>
      </c>
      <c r="CW102" s="15">
        <f t="shared" si="107"/>
        <v>0</v>
      </c>
      <c r="CX102" s="27" t="str">
        <f t="shared" si="108"/>
        <v>4 missed</v>
      </c>
      <c r="CY102" s="27">
        <f t="shared" si="109"/>
        <v>0</v>
      </c>
      <c r="CZ102" s="15">
        <f t="shared" si="110"/>
        <v>0</v>
      </c>
      <c r="DA102" s="15" t="str">
        <f t="shared" si="111"/>
        <v>Q-0 A-0 || Q Total-2, A Total-2</v>
      </c>
      <c r="DB102" s="15" t="str" cm="1">
        <f t="array" ref="DB102">IFERROR(INDEX('Attendance-Slot-1'!$Q$2:$Q$1112,MATCH(1,('Attendance-Slot-1'!$A$2:$A$1112=$C102)*('Attendance-Slot-1'!$G$2:$G$1112=DB$2),0)),"No Data")</f>
        <v>A-S1_Onsite</v>
      </c>
      <c r="DC102" s="15" t="str" cm="1">
        <f t="array" ref="DC102">IFERROR(INDEX('Attendance-Slot-2'!$Q$2:$Q$2595,MATCH(1,('Attendance-Slot-2'!$A$2:$A$2595=$C102)*('Attendance-Slot-2'!$G$2:$G$2595=DB$2),0)),"No Data")</f>
        <v>A-S2_Onsite</v>
      </c>
      <c r="DD102" s="139" t="e">
        <f>VLOOKUP($CQ102,'Written Exam Marks'!$H:$Q,10,FALSE)</f>
        <v>#N/A</v>
      </c>
      <c r="DE102" s="139" t="e">
        <f>VLOOKUP($CQ102,'Written Exam Marks'!$H:$Q,9,FALSE)</f>
        <v>#N/A</v>
      </c>
      <c r="DF102" s="15" t="str">
        <f t="shared" si="112"/>
        <v>Absent</v>
      </c>
      <c r="DG102" s="15" t="str">
        <f t="shared" si="113"/>
        <v>A-S1_Onsite</v>
      </c>
      <c r="DH102" s="139" t="s">
        <v>5</v>
      </c>
      <c r="DI102" s="139">
        <v>0</v>
      </c>
      <c r="DJ102" s="139">
        <v>100</v>
      </c>
      <c r="DK102" s="3" t="str">
        <f t="shared" si="64"/>
        <v>P-0, A-4, No Data-0</v>
      </c>
      <c r="DL102" s="3" t="str">
        <f t="shared" si="65"/>
        <v>P-0, A-4, No Data-0</v>
      </c>
      <c r="DM102" s="1" t="str">
        <f t="shared" si="114"/>
        <v>A-S1_Onsite</v>
      </c>
      <c r="DN102" s="1" t="str">
        <f t="shared" si="115"/>
        <v>A-S1_Onsite</v>
      </c>
      <c r="DO102" s="1" t="str">
        <f t="shared" si="116"/>
        <v>A-S1_Onsite</v>
      </c>
      <c r="DP102" s="1" t="str">
        <f t="shared" si="117"/>
        <v>A-S1_Onsite</v>
      </c>
      <c r="DQ102" s="1" t="str">
        <f t="shared" si="118"/>
        <v>P-0, A-4, No Data-0</v>
      </c>
      <c r="DR102" s="39">
        <f t="shared" si="119"/>
        <v>0</v>
      </c>
      <c r="DS102" s="34" t="s">
        <v>7217</v>
      </c>
      <c r="DT102" s="39" t="s">
        <v>1098</v>
      </c>
      <c r="DU102" s="30" t="s">
        <v>300</v>
      </c>
      <c r="DV102" s="30" t="s">
        <v>1098</v>
      </c>
    </row>
    <row r="103" spans="1:126" x14ac:dyDescent="0.25">
      <c r="A103" s="1">
        <v>100</v>
      </c>
      <c r="B103" s="1" t="s">
        <v>1000</v>
      </c>
      <c r="C103" s="1" t="s">
        <v>303</v>
      </c>
      <c r="D103" s="1" t="s">
        <v>304</v>
      </c>
      <c r="E103" s="1" t="s">
        <v>305</v>
      </c>
      <c r="F103" s="1" t="s">
        <v>7202</v>
      </c>
      <c r="G103" s="1" t="s">
        <v>3539</v>
      </c>
      <c r="H103" s="143">
        <v>8</v>
      </c>
      <c r="I103" s="143">
        <v>5.6</v>
      </c>
      <c r="J103" s="143">
        <v>7.2</v>
      </c>
      <c r="K103" s="143">
        <v>8</v>
      </c>
      <c r="L103" s="132" t="s">
        <v>5</v>
      </c>
      <c r="M103" s="132">
        <v>28.8</v>
      </c>
      <c r="N103" s="26">
        <v>60</v>
      </c>
      <c r="O103" s="26" t="s">
        <v>997</v>
      </c>
      <c r="P103" s="120" t="s">
        <v>1034</v>
      </c>
      <c r="Q103" s="13" t="str">
        <f t="shared" si="66"/>
        <v>2025EB1100100-BDSDF113</v>
      </c>
      <c r="R103" s="26" t="str">
        <f t="shared" si="67"/>
        <v>0 missed</v>
      </c>
      <c r="S103" s="26" t="str">
        <f t="shared" si="60"/>
        <v>1 missed</v>
      </c>
      <c r="T103" s="26">
        <f t="shared" si="68"/>
        <v>4</v>
      </c>
      <c r="U103" s="26">
        <f t="shared" si="69"/>
        <v>0</v>
      </c>
      <c r="V103" s="13">
        <f t="shared" si="70"/>
        <v>1</v>
      </c>
      <c r="W103" s="13">
        <f t="shared" si="71"/>
        <v>0</v>
      </c>
      <c r="X103" s="26" t="str">
        <f t="shared" si="72"/>
        <v>1 missed</v>
      </c>
      <c r="Y103" s="26">
        <f t="shared" si="73"/>
        <v>4</v>
      </c>
      <c r="Z103" s="13">
        <f t="shared" si="74"/>
        <v>0.8</v>
      </c>
      <c r="AA103" s="15" t="str">
        <f t="shared" si="75"/>
        <v>Q-4 A-0 || Q Total-4, A Total-1</v>
      </c>
      <c r="AB103" s="13" t="str" cm="1">
        <f t="array" ref="AB103">IFERROR(INDEX('Attendance-Slot-1'!$Q$2:$Q$1112,MATCH(1,('Attendance-Slot-1'!$A$2:$A$1112=$C103)*('Attendance-Slot-1'!$G$2:$G$1112=AB$2),0)),"No Data")</f>
        <v>No Data</v>
      </c>
      <c r="AC103" s="13" t="str" cm="1">
        <f t="array" ref="AC103">IFERROR(INDEX('Attendance-Slot-2'!$Q$2:$Q$2595,MATCH(1,('Attendance-Slot-2'!$A$2:$A$2595=$C103)*('Attendance-Slot-2'!$G$2:$G$2595=AB$2),0)),"No Data")</f>
        <v>A-S2_Onsite</v>
      </c>
      <c r="AD103" s="133" t="e">
        <f>VLOOKUP($Q103,'Written Exam Marks'!$H:$Q,10,FALSE)</f>
        <v>#N/A</v>
      </c>
      <c r="AE103" s="133" t="e">
        <f>VLOOKUP($Q103,'Written Exam Marks'!$H:$Q,9,FALSE)</f>
        <v>#N/A</v>
      </c>
      <c r="AF103" s="13" t="str">
        <f t="shared" si="76"/>
        <v>Absent</v>
      </c>
      <c r="AG103" s="13" t="str">
        <f t="shared" si="77"/>
        <v>A-S2_Onsite</v>
      </c>
      <c r="AH103" s="29">
        <v>12</v>
      </c>
      <c r="AI103" s="29">
        <v>5</v>
      </c>
      <c r="AJ103" s="29">
        <v>8</v>
      </c>
      <c r="AK103" s="29" t="s">
        <v>5</v>
      </c>
      <c r="AL103" s="29" t="s">
        <v>5</v>
      </c>
      <c r="AM103" s="29">
        <v>25</v>
      </c>
      <c r="AN103" s="131">
        <v>60</v>
      </c>
      <c r="AO103" s="36" t="s">
        <v>7179</v>
      </c>
      <c r="AP103" s="116" t="s">
        <v>1050</v>
      </c>
      <c r="AQ103" s="116" t="str">
        <f t="shared" si="61"/>
        <v>2025EB1100100-BDSDF108</v>
      </c>
      <c r="AR103" s="25" t="str">
        <f t="shared" si="78"/>
        <v>2 missed</v>
      </c>
      <c r="AS103" s="25" t="str">
        <f t="shared" si="79"/>
        <v>0 missed</v>
      </c>
      <c r="AT103" s="25">
        <f t="shared" si="80"/>
        <v>1</v>
      </c>
      <c r="AU103" s="25">
        <f t="shared" si="81"/>
        <v>2</v>
      </c>
      <c r="AV103" s="10">
        <f t="shared" si="82"/>
        <v>0.33333333333333331</v>
      </c>
      <c r="AW103" s="10">
        <f t="shared" si="83"/>
        <v>1</v>
      </c>
      <c r="AX103" s="25" t="str">
        <f t="shared" si="84"/>
        <v>2 missed</v>
      </c>
      <c r="AY103" s="25">
        <f t="shared" si="85"/>
        <v>3</v>
      </c>
      <c r="AZ103" s="10">
        <f t="shared" si="86"/>
        <v>0.6</v>
      </c>
      <c r="BA103" s="10" t="str">
        <f t="shared" si="87"/>
        <v>Q-1 A-2 || Q Total-3, A Total-2</v>
      </c>
      <c r="BB103" s="10" t="str" cm="1">
        <f t="array" ref="BB103">IFERROR(INDEX('Attendance-Slot-1'!$Q$2:$Q$1112,MATCH(1,('Attendance-Slot-1'!$A$2:$A$1112=$C103)*('Attendance-Slot-1'!$G$2:$G$1112=BB$2),0)),"No Data")</f>
        <v>No Data</v>
      </c>
      <c r="BC103" s="10" t="str" cm="1">
        <f t="array" ref="BC103">IFERROR(INDEX('Attendance-Slot-2'!$Q$2:$Q$2595,MATCH(1,('Attendance-Slot-2'!$A$2:$A$2595=$C103)*('Attendance-Slot-2'!$G$2:$G$2595=BB$2),0)),"No Data")</f>
        <v>A-S2_Onsite</v>
      </c>
      <c r="BD103" s="136" t="e">
        <f>VLOOKUP($AQ103,'Written Exam Marks'!$H:$Q,10,FALSE)</f>
        <v>#N/A</v>
      </c>
      <c r="BE103" s="136" t="e">
        <f>VLOOKUP($AQ103,'Written Exam Marks'!$H:$Q,9,FALSE)</f>
        <v>#N/A</v>
      </c>
      <c r="BF103" s="10" t="str">
        <f t="shared" si="88"/>
        <v>Absent</v>
      </c>
      <c r="BG103" s="10" t="str">
        <f t="shared" si="89"/>
        <v>A-S2_Onsite</v>
      </c>
      <c r="BH103" s="129">
        <v>10</v>
      </c>
      <c r="BI103" s="129">
        <v>15</v>
      </c>
      <c r="BJ103" s="129" t="s">
        <v>5</v>
      </c>
      <c r="BK103" s="129" t="s">
        <v>5</v>
      </c>
      <c r="BL103" s="144">
        <v>25</v>
      </c>
      <c r="BM103" s="24">
        <v>60</v>
      </c>
      <c r="BN103" s="24" t="s">
        <v>1004</v>
      </c>
      <c r="BO103" s="118" t="s">
        <v>1063</v>
      </c>
      <c r="BP103" s="118" t="str">
        <f t="shared" si="62"/>
        <v>2025EB1100100-BDSDF114</v>
      </c>
      <c r="BQ103" s="24" t="str">
        <f t="shared" si="90"/>
        <v>1 missed</v>
      </c>
      <c r="BR103" s="24" t="str">
        <f t="shared" si="91"/>
        <v>1 missed</v>
      </c>
      <c r="BS103" s="24">
        <f t="shared" si="92"/>
        <v>2</v>
      </c>
      <c r="BT103" s="24">
        <f t="shared" si="93"/>
        <v>0</v>
      </c>
      <c r="BU103" s="14">
        <f t="shared" si="94"/>
        <v>0.66666666666666663</v>
      </c>
      <c r="BV103" s="14">
        <f t="shared" si="95"/>
        <v>0</v>
      </c>
      <c r="BW103" s="24" t="str">
        <f t="shared" si="96"/>
        <v>2 missed</v>
      </c>
      <c r="BX103" s="24">
        <f t="shared" si="97"/>
        <v>2</v>
      </c>
      <c r="BY103" s="14">
        <f t="shared" si="98"/>
        <v>0.5</v>
      </c>
      <c r="BZ103" s="14" t="str">
        <f t="shared" si="99"/>
        <v>Q-2 A-0 || Q Total-3, A Total-1</v>
      </c>
      <c r="CA103" s="14" t="str" cm="1">
        <f t="array" ref="CA103">IFERROR(INDEX('Attendance-Slot-1'!$Q$2:$Q$1112,MATCH(1,('Attendance-Slot-1'!$A$2:$A$1112=$C103)*('Attendance-Slot-1'!$G$2:$G$1112=CA$2),0)),"No Data")</f>
        <v>No Data</v>
      </c>
      <c r="CB103" s="14" t="str" cm="1">
        <f t="array" ref="CB103">IFERROR(INDEX('Attendance-Slot-2'!$Q$2:$Q$2595,MATCH(1,('Attendance-Slot-2'!$A$2:$A$2595=$C103)*('Attendance-Slot-2'!$G$2:$G$2595=CA$2),0)),"No Data")</f>
        <v>A-S2_Onsite</v>
      </c>
      <c r="CC103" s="138" t="e">
        <f>VLOOKUP($BP103,'Written Exam Marks'!$H:$Q,10,FALSE)</f>
        <v>#N/A</v>
      </c>
      <c r="CD103" s="138" t="e">
        <f>VLOOKUP($BP103,'Written Exam Marks'!$H:$Q,9,FALSE)</f>
        <v>#N/A</v>
      </c>
      <c r="CE103" s="14" t="str">
        <f t="shared" si="100"/>
        <v>Absent</v>
      </c>
      <c r="CF103" s="14" t="str">
        <f t="shared" si="101"/>
        <v>A-S2_Onsite</v>
      </c>
      <c r="CG103" s="130">
        <v>4</v>
      </c>
      <c r="CH103" s="130">
        <v>4.5</v>
      </c>
      <c r="CI103" s="130">
        <v>6.5</v>
      </c>
      <c r="CJ103" s="130">
        <v>8</v>
      </c>
      <c r="CK103" s="130" t="s">
        <v>5</v>
      </c>
      <c r="CL103" s="130" t="s">
        <v>5</v>
      </c>
      <c r="CM103" s="145">
        <v>23</v>
      </c>
      <c r="CN103" s="130">
        <v>50</v>
      </c>
      <c r="CO103" s="27" t="s">
        <v>1005</v>
      </c>
      <c r="CP103" s="119" t="s">
        <v>1044</v>
      </c>
      <c r="CQ103" s="119" t="str">
        <f t="shared" si="63"/>
        <v>2025EB1100100-BDSDF112</v>
      </c>
      <c r="CR103" s="27" t="str">
        <f t="shared" si="102"/>
        <v>0 missed</v>
      </c>
      <c r="CS103" s="27" t="str">
        <f t="shared" si="103"/>
        <v>0 missed</v>
      </c>
      <c r="CT103" s="27">
        <f t="shared" si="104"/>
        <v>2</v>
      </c>
      <c r="CU103" s="27">
        <f t="shared" si="105"/>
        <v>2</v>
      </c>
      <c r="CV103" s="15">
        <f t="shared" si="106"/>
        <v>1</v>
      </c>
      <c r="CW103" s="15">
        <f t="shared" si="107"/>
        <v>1</v>
      </c>
      <c r="CX103" s="27" t="str">
        <f t="shared" si="108"/>
        <v>0 missed</v>
      </c>
      <c r="CY103" s="27">
        <f t="shared" si="109"/>
        <v>4</v>
      </c>
      <c r="CZ103" s="15">
        <f t="shared" si="110"/>
        <v>1</v>
      </c>
      <c r="DA103" s="15" t="str">
        <f t="shared" si="111"/>
        <v>Q-2 A-2 || Q Total-2, A Total-2</v>
      </c>
      <c r="DB103" s="15" t="str" cm="1">
        <f t="array" ref="DB103">IFERROR(INDEX('Attendance-Slot-1'!$Q$2:$Q$1112,MATCH(1,('Attendance-Slot-1'!$A$2:$A$1112=$C103)*('Attendance-Slot-1'!$G$2:$G$1112=DB$2),0)),"No Data")</f>
        <v>No Data</v>
      </c>
      <c r="DC103" s="15" t="str" cm="1">
        <f t="array" ref="DC103">IFERROR(INDEX('Attendance-Slot-2'!$Q$2:$Q$2595,MATCH(1,('Attendance-Slot-2'!$A$2:$A$2595=$C103)*('Attendance-Slot-2'!$G$2:$G$2595=DB$2),0)),"No Data")</f>
        <v>A-S2_Onsite</v>
      </c>
      <c r="DD103" s="139" t="e">
        <f>VLOOKUP($CQ103,'Written Exam Marks'!$H:$Q,10,FALSE)</f>
        <v>#N/A</v>
      </c>
      <c r="DE103" s="139" t="e">
        <f>VLOOKUP($CQ103,'Written Exam Marks'!$H:$Q,9,FALSE)</f>
        <v>#N/A</v>
      </c>
      <c r="DF103" s="15" t="str">
        <f t="shared" si="112"/>
        <v>Absent</v>
      </c>
      <c r="DG103" s="15" t="str">
        <f t="shared" si="113"/>
        <v>A-S2_Onsite</v>
      </c>
      <c r="DH103" s="139">
        <v>90</v>
      </c>
      <c r="DI103" s="139">
        <v>90</v>
      </c>
      <c r="DJ103" s="139">
        <v>100</v>
      </c>
      <c r="DK103" s="3" t="str">
        <f t="shared" si="64"/>
        <v>P-0, A-0, No Data-4</v>
      </c>
      <c r="DL103" s="3" t="str">
        <f t="shared" si="65"/>
        <v>P-0, A-4, No Data-0</v>
      </c>
      <c r="DM103" s="1" t="str">
        <f t="shared" si="114"/>
        <v>A-S2_Onsite</v>
      </c>
      <c r="DN103" s="1" t="str">
        <f t="shared" si="115"/>
        <v>A-S2_Onsite</v>
      </c>
      <c r="DO103" s="1" t="str">
        <f t="shared" si="116"/>
        <v>A-S2_Onsite</v>
      </c>
      <c r="DP103" s="1" t="str">
        <f t="shared" si="117"/>
        <v>A-S2_Onsite</v>
      </c>
      <c r="DQ103" s="1" t="str">
        <f t="shared" si="118"/>
        <v>P-0, A-4, No Data-0</v>
      </c>
      <c r="DR103" s="39">
        <f t="shared" si="119"/>
        <v>0</v>
      </c>
      <c r="DS103" s="34" t="s">
        <v>7217</v>
      </c>
      <c r="DT103" s="39" t="s">
        <v>1098</v>
      </c>
      <c r="DU103" s="30" t="s">
        <v>303</v>
      </c>
      <c r="DV103" s="30" t="s">
        <v>1098</v>
      </c>
    </row>
    <row r="104" spans="1:126" x14ac:dyDescent="0.25">
      <c r="A104" s="1">
        <v>101</v>
      </c>
      <c r="B104" s="1" t="s">
        <v>1000</v>
      </c>
      <c r="C104" s="1" t="s">
        <v>306</v>
      </c>
      <c r="D104" s="1" t="s">
        <v>307</v>
      </c>
      <c r="E104" s="1" t="s">
        <v>308</v>
      </c>
      <c r="F104" s="1" t="s">
        <v>7201</v>
      </c>
      <c r="G104" s="1" t="s">
        <v>3540</v>
      </c>
      <c r="H104" s="143">
        <v>8</v>
      </c>
      <c r="I104" s="143">
        <v>8</v>
      </c>
      <c r="J104" s="143">
        <v>8</v>
      </c>
      <c r="K104" s="143">
        <v>8</v>
      </c>
      <c r="L104" s="132">
        <v>5.6</v>
      </c>
      <c r="M104" s="132">
        <v>37.6</v>
      </c>
      <c r="N104" s="26">
        <v>60</v>
      </c>
      <c r="O104" s="26" t="s">
        <v>997</v>
      </c>
      <c r="P104" s="120" t="s">
        <v>1034</v>
      </c>
      <c r="Q104" s="13" t="str">
        <f t="shared" si="66"/>
        <v>2025EB1100101-BDSDF113</v>
      </c>
      <c r="R104" s="26" t="str">
        <f t="shared" si="67"/>
        <v>0 missed</v>
      </c>
      <c r="S104" s="26" t="str">
        <f t="shared" si="60"/>
        <v>0 missed</v>
      </c>
      <c r="T104" s="26">
        <f t="shared" si="68"/>
        <v>4</v>
      </c>
      <c r="U104" s="26">
        <f t="shared" si="69"/>
        <v>1</v>
      </c>
      <c r="V104" s="13">
        <f t="shared" si="70"/>
        <v>1</v>
      </c>
      <c r="W104" s="13">
        <f t="shared" si="71"/>
        <v>1</v>
      </c>
      <c r="X104" s="26" t="str">
        <f t="shared" si="72"/>
        <v>0 missed</v>
      </c>
      <c r="Y104" s="26">
        <f t="shared" si="73"/>
        <v>5</v>
      </c>
      <c r="Z104" s="13">
        <f t="shared" si="74"/>
        <v>1</v>
      </c>
      <c r="AA104" s="15" t="str">
        <f t="shared" si="75"/>
        <v>Q-4 A-1 || Q Total-4, A Total-1</v>
      </c>
      <c r="AB104" s="13" t="str" cm="1">
        <f t="array" ref="AB104">IFERROR(INDEX('Attendance-Slot-1'!$Q$2:$Q$1112,MATCH(1,('Attendance-Slot-1'!$A$2:$A$1112=$C104)*('Attendance-Slot-1'!$G$2:$G$1112=AB$2),0)),"No Data")</f>
        <v>No Data</v>
      </c>
      <c r="AC104" s="13" t="str" cm="1">
        <f t="array" ref="AC104">IFERROR(INDEX('Attendance-Slot-2'!$Q$2:$Q$2595,MATCH(1,('Attendance-Slot-2'!$A$2:$A$2595=$C104)*('Attendance-Slot-2'!$G$2:$G$2595=AB$2),0)),"No Data")</f>
        <v>P-S2_Onsite</v>
      </c>
      <c r="AD104" s="133">
        <f>VLOOKUP($Q104,'Written Exam Marks'!$H:$Q,10,FALSE)</f>
        <v>32</v>
      </c>
      <c r="AE104" s="133">
        <f>VLOOKUP($Q104,'Written Exam Marks'!$H:$Q,9,FALSE)</f>
        <v>40</v>
      </c>
      <c r="AF104" s="13" t="str">
        <f t="shared" si="76"/>
        <v>Present</v>
      </c>
      <c r="AG104" s="13" t="str">
        <f t="shared" si="77"/>
        <v>P-S2_Onsite</v>
      </c>
      <c r="AH104" s="29">
        <v>15</v>
      </c>
      <c r="AI104" s="29" t="s">
        <v>5</v>
      </c>
      <c r="AJ104" s="29">
        <v>8.6666666669999994</v>
      </c>
      <c r="AK104" s="29">
        <v>9</v>
      </c>
      <c r="AL104" s="29" t="s">
        <v>5</v>
      </c>
      <c r="AM104" s="29">
        <v>32.666666667000001</v>
      </c>
      <c r="AN104" s="131">
        <v>60</v>
      </c>
      <c r="AO104" s="36" t="s">
        <v>7179</v>
      </c>
      <c r="AP104" s="116" t="s">
        <v>1050</v>
      </c>
      <c r="AQ104" s="116" t="str">
        <f t="shared" si="61"/>
        <v>2025EB1100101-BDSDF108</v>
      </c>
      <c r="AR104" s="25" t="str">
        <f t="shared" si="78"/>
        <v>1 missed</v>
      </c>
      <c r="AS104" s="25" t="str">
        <f t="shared" si="79"/>
        <v>1 missed</v>
      </c>
      <c r="AT104" s="25">
        <f t="shared" si="80"/>
        <v>2</v>
      </c>
      <c r="AU104" s="25">
        <f t="shared" si="81"/>
        <v>1</v>
      </c>
      <c r="AV104" s="10">
        <f t="shared" si="82"/>
        <v>0.66666666666666663</v>
      </c>
      <c r="AW104" s="10">
        <f t="shared" si="83"/>
        <v>0.5</v>
      </c>
      <c r="AX104" s="25" t="str">
        <f t="shared" si="84"/>
        <v>2 missed</v>
      </c>
      <c r="AY104" s="25">
        <f t="shared" si="85"/>
        <v>3</v>
      </c>
      <c r="AZ104" s="10">
        <f t="shared" si="86"/>
        <v>0.6</v>
      </c>
      <c r="BA104" s="10" t="str">
        <f t="shared" si="87"/>
        <v>Q-2 A-1 || Q Total-3, A Total-2</v>
      </c>
      <c r="BB104" s="10" t="str" cm="1">
        <f t="array" ref="BB104">IFERROR(INDEX('Attendance-Slot-1'!$Q$2:$Q$1112,MATCH(1,('Attendance-Slot-1'!$A$2:$A$1112=$C104)*('Attendance-Slot-1'!$G$2:$G$1112=BB$2),0)),"No Data")</f>
        <v>No Data</v>
      </c>
      <c r="BC104" s="10" t="str" cm="1">
        <f t="array" ref="BC104">IFERROR(INDEX('Attendance-Slot-2'!$Q$2:$Q$2595,MATCH(1,('Attendance-Slot-2'!$A$2:$A$2595=$C104)*('Attendance-Slot-2'!$G$2:$G$2595=BB$2),0)),"No Data")</f>
        <v>P-S2_Onsite</v>
      </c>
      <c r="BD104" s="136">
        <f>VLOOKUP($AQ104,'Written Exam Marks'!$H:$Q,10,FALSE)</f>
        <v>16</v>
      </c>
      <c r="BE104" s="136">
        <f>VLOOKUP($AQ104,'Written Exam Marks'!$H:$Q,9,FALSE)</f>
        <v>40</v>
      </c>
      <c r="BF104" s="10" t="str">
        <f t="shared" si="88"/>
        <v>Present</v>
      </c>
      <c r="BG104" s="10" t="str">
        <f t="shared" si="89"/>
        <v>P-S2_Onsite</v>
      </c>
      <c r="BH104" s="129">
        <v>10</v>
      </c>
      <c r="BI104" s="129" t="s">
        <v>5</v>
      </c>
      <c r="BJ104" s="129">
        <v>15</v>
      </c>
      <c r="BK104" s="129" t="s">
        <v>5</v>
      </c>
      <c r="BL104" s="144">
        <v>25</v>
      </c>
      <c r="BM104" s="24">
        <v>60</v>
      </c>
      <c r="BN104" s="24" t="s">
        <v>1004</v>
      </c>
      <c r="BO104" s="118" t="s">
        <v>1063</v>
      </c>
      <c r="BP104" s="118" t="str">
        <f t="shared" si="62"/>
        <v>2025EB1100101-BDSDF114</v>
      </c>
      <c r="BQ104" s="24" t="str">
        <f t="shared" si="90"/>
        <v>1 missed</v>
      </c>
      <c r="BR104" s="24" t="str">
        <f t="shared" si="91"/>
        <v>1 missed</v>
      </c>
      <c r="BS104" s="24">
        <f t="shared" si="92"/>
        <v>2</v>
      </c>
      <c r="BT104" s="24">
        <f t="shared" si="93"/>
        <v>0</v>
      </c>
      <c r="BU104" s="14">
        <f t="shared" si="94"/>
        <v>0.66666666666666663</v>
      </c>
      <c r="BV104" s="14">
        <f t="shared" si="95"/>
        <v>0</v>
      </c>
      <c r="BW104" s="24" t="str">
        <f t="shared" si="96"/>
        <v>2 missed</v>
      </c>
      <c r="BX104" s="24">
        <f t="shared" si="97"/>
        <v>2</v>
      </c>
      <c r="BY104" s="14">
        <f t="shared" si="98"/>
        <v>0.5</v>
      </c>
      <c r="BZ104" s="14" t="str">
        <f t="shared" si="99"/>
        <v>Q-2 A-0 || Q Total-3, A Total-1</v>
      </c>
      <c r="CA104" s="14" t="str" cm="1">
        <f t="array" ref="CA104">IFERROR(INDEX('Attendance-Slot-1'!$Q$2:$Q$1112,MATCH(1,('Attendance-Slot-1'!$A$2:$A$1112=$C104)*('Attendance-Slot-1'!$G$2:$G$1112=CA$2),0)),"No Data")</f>
        <v>No Data</v>
      </c>
      <c r="CB104" s="14" t="str" cm="1">
        <f t="array" ref="CB104">IFERROR(INDEX('Attendance-Slot-2'!$Q$2:$Q$2595,MATCH(1,('Attendance-Slot-2'!$A$2:$A$2595=$C104)*('Attendance-Slot-2'!$G$2:$G$2595=CA$2),0)),"No Data")</f>
        <v>A-S2_Onsite</v>
      </c>
      <c r="CC104" s="138" t="e">
        <f>VLOOKUP($BP104,'Written Exam Marks'!$H:$Q,10,FALSE)</f>
        <v>#N/A</v>
      </c>
      <c r="CD104" s="138" t="e">
        <f>VLOOKUP($BP104,'Written Exam Marks'!$H:$Q,9,FALSE)</f>
        <v>#N/A</v>
      </c>
      <c r="CE104" s="14" t="str">
        <f t="shared" si="100"/>
        <v>Absent</v>
      </c>
      <c r="CF104" s="14" t="str">
        <f t="shared" si="101"/>
        <v>A-S2_Onsite</v>
      </c>
      <c r="CG104" s="130">
        <v>5</v>
      </c>
      <c r="CH104" s="130">
        <v>4.5</v>
      </c>
      <c r="CI104" s="130" t="s">
        <v>5</v>
      </c>
      <c r="CJ104" s="130">
        <v>8</v>
      </c>
      <c r="CK104" s="130" t="s">
        <v>5</v>
      </c>
      <c r="CL104" s="130" t="s">
        <v>5</v>
      </c>
      <c r="CM104" s="145">
        <v>17.5</v>
      </c>
      <c r="CN104" s="130">
        <v>50</v>
      </c>
      <c r="CO104" s="27" t="s">
        <v>1005</v>
      </c>
      <c r="CP104" s="119" t="s">
        <v>1044</v>
      </c>
      <c r="CQ104" s="119" t="str">
        <f t="shared" si="63"/>
        <v>2025EB1100101-BDSDF112</v>
      </c>
      <c r="CR104" s="27" t="str">
        <f t="shared" si="102"/>
        <v>0 missed</v>
      </c>
      <c r="CS104" s="27" t="str">
        <f t="shared" si="103"/>
        <v>1 missed</v>
      </c>
      <c r="CT104" s="27">
        <f t="shared" si="104"/>
        <v>2</v>
      </c>
      <c r="CU104" s="27">
        <f t="shared" si="105"/>
        <v>1</v>
      </c>
      <c r="CV104" s="15">
        <f t="shared" si="106"/>
        <v>1</v>
      </c>
      <c r="CW104" s="15">
        <f t="shared" si="107"/>
        <v>0.5</v>
      </c>
      <c r="CX104" s="27" t="str">
        <f t="shared" si="108"/>
        <v>1 missed</v>
      </c>
      <c r="CY104" s="27">
        <f t="shared" si="109"/>
        <v>3</v>
      </c>
      <c r="CZ104" s="15">
        <f t="shared" si="110"/>
        <v>0.75</v>
      </c>
      <c r="DA104" s="15" t="str">
        <f t="shared" si="111"/>
        <v>Q-2 A-1 || Q Total-2, A Total-2</v>
      </c>
      <c r="DB104" s="15" t="str" cm="1">
        <f t="array" ref="DB104">IFERROR(INDEX('Attendance-Slot-1'!$Q$2:$Q$1112,MATCH(1,('Attendance-Slot-1'!$A$2:$A$1112=$C104)*('Attendance-Slot-1'!$G$2:$G$1112=DB$2),0)),"No Data")</f>
        <v>No Data</v>
      </c>
      <c r="DC104" s="15" t="str" cm="1">
        <f t="array" ref="DC104">IFERROR(INDEX('Attendance-Slot-2'!$Q$2:$Q$2595,MATCH(1,('Attendance-Slot-2'!$A$2:$A$2595=$C104)*('Attendance-Slot-2'!$G$2:$G$2595=DB$2),0)),"No Data")</f>
        <v>P-S2_Onsite</v>
      </c>
      <c r="DD104" s="139">
        <f>VLOOKUP($CQ104,'Written Exam Marks'!$H:$Q,10,FALSE)</f>
        <v>24</v>
      </c>
      <c r="DE104" s="139">
        <f>VLOOKUP($CQ104,'Written Exam Marks'!$H:$Q,9,FALSE)</f>
        <v>50</v>
      </c>
      <c r="DF104" s="15" t="str">
        <f t="shared" si="112"/>
        <v>Present</v>
      </c>
      <c r="DG104" s="15" t="str">
        <f t="shared" si="113"/>
        <v>P-S2_Onsite</v>
      </c>
      <c r="DH104" s="139">
        <v>95</v>
      </c>
      <c r="DI104" s="139">
        <v>95</v>
      </c>
      <c r="DJ104" s="139">
        <v>100</v>
      </c>
      <c r="DK104" s="3" t="str">
        <f t="shared" si="64"/>
        <v>P-0, A-0, No Data-4</v>
      </c>
      <c r="DL104" s="3" t="str">
        <f t="shared" si="65"/>
        <v>P-3, A-1, No Data-0</v>
      </c>
      <c r="DM104" s="1" t="str">
        <f t="shared" si="114"/>
        <v>P-S2_Onsite</v>
      </c>
      <c r="DN104" s="1" t="str">
        <f t="shared" si="115"/>
        <v>P-S2_Onsite</v>
      </c>
      <c r="DO104" s="1" t="str">
        <f t="shared" si="116"/>
        <v>P-S2_Onsite</v>
      </c>
      <c r="DP104" s="1" t="str">
        <f t="shared" si="117"/>
        <v>A-S2_Onsite</v>
      </c>
      <c r="DQ104" s="1" t="str">
        <f t="shared" si="118"/>
        <v>P-3, A-1, No Data-0</v>
      </c>
      <c r="DR104" s="39">
        <f t="shared" si="119"/>
        <v>0</v>
      </c>
      <c r="DS104" s="34" t="s">
        <v>7217</v>
      </c>
      <c r="DT104" s="39" t="s">
        <v>7363</v>
      </c>
      <c r="DU104" s="30" t="s">
        <v>306</v>
      </c>
      <c r="DV104" s="30"/>
    </row>
    <row r="105" spans="1:126" x14ac:dyDescent="0.25">
      <c r="A105" s="1">
        <v>102</v>
      </c>
      <c r="B105" s="1" t="s">
        <v>1000</v>
      </c>
      <c r="C105" s="1" t="s">
        <v>309</v>
      </c>
      <c r="D105" s="1" t="s">
        <v>310</v>
      </c>
      <c r="E105" s="1" t="s">
        <v>311</v>
      </c>
      <c r="F105" s="1" t="s">
        <v>7201</v>
      </c>
      <c r="G105" s="1" t="s">
        <v>1251</v>
      </c>
      <c r="H105" s="143">
        <v>8</v>
      </c>
      <c r="I105" s="143">
        <v>7.2</v>
      </c>
      <c r="J105" s="143">
        <v>7.2</v>
      </c>
      <c r="K105" s="143">
        <v>6.4</v>
      </c>
      <c r="L105" s="132" t="s">
        <v>5</v>
      </c>
      <c r="M105" s="132">
        <v>28.8</v>
      </c>
      <c r="N105" s="26">
        <v>60</v>
      </c>
      <c r="O105" s="26" t="s">
        <v>997</v>
      </c>
      <c r="P105" s="120" t="s">
        <v>1034</v>
      </c>
      <c r="Q105" s="13" t="str">
        <f t="shared" si="66"/>
        <v>2025EB1100102-BDSDF113</v>
      </c>
      <c r="R105" s="26" t="str">
        <f t="shared" si="67"/>
        <v>0 missed</v>
      </c>
      <c r="S105" s="26" t="str">
        <f t="shared" si="60"/>
        <v>1 missed</v>
      </c>
      <c r="T105" s="26">
        <f t="shared" si="68"/>
        <v>4</v>
      </c>
      <c r="U105" s="26">
        <f t="shared" si="69"/>
        <v>0</v>
      </c>
      <c r="V105" s="13">
        <f t="shared" si="70"/>
        <v>1</v>
      </c>
      <c r="W105" s="13">
        <f t="shared" si="71"/>
        <v>0</v>
      </c>
      <c r="X105" s="26" t="str">
        <f t="shared" si="72"/>
        <v>1 missed</v>
      </c>
      <c r="Y105" s="26">
        <f t="shared" si="73"/>
        <v>4</v>
      </c>
      <c r="Z105" s="13">
        <f t="shared" si="74"/>
        <v>0.8</v>
      </c>
      <c r="AA105" s="15" t="str">
        <f t="shared" si="75"/>
        <v>Q-4 A-0 || Q Total-4, A Total-1</v>
      </c>
      <c r="AB105" s="13" t="str" cm="1">
        <f t="array" ref="AB105">IFERROR(INDEX('Attendance-Slot-1'!$Q$2:$Q$1112,MATCH(1,('Attendance-Slot-1'!$A$2:$A$1112=$C105)*('Attendance-Slot-1'!$G$2:$G$1112=AB$2),0)),"No Data")</f>
        <v>P-S1_Onsite</v>
      </c>
      <c r="AC105" s="13" t="str" cm="1">
        <f t="array" ref="AC105">IFERROR(INDEX('Attendance-Slot-2'!$Q$2:$Q$2595,MATCH(1,('Attendance-Slot-2'!$A$2:$A$2595=$C105)*('Attendance-Slot-2'!$G$2:$G$2595=AB$2),0)),"No Data")</f>
        <v>No Data</v>
      </c>
      <c r="AD105" s="133">
        <f>VLOOKUP($Q105,'Written Exam Marks'!$H:$Q,10,FALSE)</f>
        <v>6</v>
      </c>
      <c r="AE105" s="133">
        <f>VLOOKUP($Q105,'Written Exam Marks'!$H:$Q,9,FALSE)</f>
        <v>40</v>
      </c>
      <c r="AF105" s="13" t="str">
        <f t="shared" si="76"/>
        <v>Present</v>
      </c>
      <c r="AG105" s="13" t="str">
        <f t="shared" si="77"/>
        <v>P-S1_Onsite</v>
      </c>
      <c r="AH105" s="29" t="s">
        <v>5</v>
      </c>
      <c r="AI105" s="29" t="s">
        <v>5</v>
      </c>
      <c r="AJ105" s="29">
        <v>7.3333333329999997</v>
      </c>
      <c r="AK105" s="29" t="s">
        <v>5</v>
      </c>
      <c r="AL105" s="29">
        <v>10</v>
      </c>
      <c r="AM105" s="29">
        <v>17.333333332999999</v>
      </c>
      <c r="AN105" s="131">
        <v>60</v>
      </c>
      <c r="AO105" s="36" t="s">
        <v>7179</v>
      </c>
      <c r="AP105" s="116" t="s">
        <v>1050</v>
      </c>
      <c r="AQ105" s="116" t="str">
        <f t="shared" si="61"/>
        <v>2025EB1100102-BDSDF108</v>
      </c>
      <c r="AR105" s="25" t="str">
        <f t="shared" si="78"/>
        <v>1 missed</v>
      </c>
      <c r="AS105" s="25" t="str">
        <f t="shared" si="79"/>
        <v>2 missed</v>
      </c>
      <c r="AT105" s="25">
        <f t="shared" si="80"/>
        <v>2</v>
      </c>
      <c r="AU105" s="25">
        <f t="shared" si="81"/>
        <v>0</v>
      </c>
      <c r="AV105" s="10">
        <f t="shared" si="82"/>
        <v>0.66666666666666663</v>
      </c>
      <c r="AW105" s="10">
        <f t="shared" si="83"/>
        <v>0</v>
      </c>
      <c r="AX105" s="25" t="str">
        <f t="shared" si="84"/>
        <v>3 missed</v>
      </c>
      <c r="AY105" s="25">
        <f t="shared" si="85"/>
        <v>2</v>
      </c>
      <c r="AZ105" s="10">
        <f t="shared" si="86"/>
        <v>0.4</v>
      </c>
      <c r="BA105" s="10" t="str">
        <f t="shared" si="87"/>
        <v>Q-2 A-0 || Q Total-3, A Total-2</v>
      </c>
      <c r="BB105" s="10" t="str" cm="1">
        <f t="array" ref="BB105">IFERROR(INDEX('Attendance-Slot-1'!$Q$2:$Q$1112,MATCH(1,('Attendance-Slot-1'!$A$2:$A$1112=$C105)*('Attendance-Slot-1'!$G$2:$G$1112=BB$2),0)),"No Data")</f>
        <v>P-S1_Onsite</v>
      </c>
      <c r="BC105" s="10" t="str" cm="1">
        <f t="array" ref="BC105">IFERROR(INDEX('Attendance-Slot-2'!$Q$2:$Q$2595,MATCH(1,('Attendance-Slot-2'!$A$2:$A$2595=$C105)*('Attendance-Slot-2'!$G$2:$G$2595=BB$2),0)),"No Data")</f>
        <v>No Data</v>
      </c>
      <c r="BD105" s="136">
        <f>VLOOKUP($AQ105,'Written Exam Marks'!$H:$Q,10,FALSE)</f>
        <v>7</v>
      </c>
      <c r="BE105" s="136">
        <f>VLOOKUP($AQ105,'Written Exam Marks'!$H:$Q,9,FALSE)</f>
        <v>40</v>
      </c>
      <c r="BF105" s="10" t="str">
        <f t="shared" si="88"/>
        <v>Present</v>
      </c>
      <c r="BG105" s="10" t="str">
        <f t="shared" si="89"/>
        <v>P-S1_Onsite</v>
      </c>
      <c r="BH105" s="129">
        <v>10</v>
      </c>
      <c r="BI105" s="129">
        <v>12</v>
      </c>
      <c r="BJ105" s="129" t="s">
        <v>5</v>
      </c>
      <c r="BK105" s="129" t="s">
        <v>5</v>
      </c>
      <c r="BL105" s="144">
        <v>22</v>
      </c>
      <c r="BM105" s="24">
        <v>60</v>
      </c>
      <c r="BN105" s="24" t="s">
        <v>1004</v>
      </c>
      <c r="BO105" s="118" t="s">
        <v>1063</v>
      </c>
      <c r="BP105" s="118" t="str">
        <f t="shared" si="62"/>
        <v>2025EB1100102-BDSDF114</v>
      </c>
      <c r="BQ105" s="24" t="str">
        <f t="shared" si="90"/>
        <v>1 missed</v>
      </c>
      <c r="BR105" s="24" t="str">
        <f t="shared" si="91"/>
        <v>1 missed</v>
      </c>
      <c r="BS105" s="24">
        <f t="shared" si="92"/>
        <v>2</v>
      </c>
      <c r="BT105" s="24">
        <f t="shared" si="93"/>
        <v>0</v>
      </c>
      <c r="BU105" s="14">
        <f t="shared" si="94"/>
        <v>0.66666666666666663</v>
      </c>
      <c r="BV105" s="14">
        <f t="shared" si="95"/>
        <v>0</v>
      </c>
      <c r="BW105" s="24" t="str">
        <f t="shared" si="96"/>
        <v>2 missed</v>
      </c>
      <c r="BX105" s="24">
        <f t="shared" si="97"/>
        <v>2</v>
      </c>
      <c r="BY105" s="14">
        <f t="shared" si="98"/>
        <v>0.5</v>
      </c>
      <c r="BZ105" s="14" t="str">
        <f t="shared" si="99"/>
        <v>Q-2 A-0 || Q Total-3, A Total-1</v>
      </c>
      <c r="CA105" s="14" t="str" cm="1">
        <f t="array" ref="CA105">IFERROR(INDEX('Attendance-Slot-1'!$Q$2:$Q$1112,MATCH(1,('Attendance-Slot-1'!$A$2:$A$1112=$C105)*('Attendance-Slot-1'!$G$2:$G$1112=CA$2),0)),"No Data")</f>
        <v>P-S1_Onsite</v>
      </c>
      <c r="CB105" s="14" t="str" cm="1">
        <f t="array" ref="CB105">IFERROR(INDEX('Attendance-Slot-2'!$Q$2:$Q$2595,MATCH(1,('Attendance-Slot-2'!$A$2:$A$2595=$C105)*('Attendance-Slot-2'!$G$2:$G$2595=CA$2),0)),"No Data")</f>
        <v>No Data</v>
      </c>
      <c r="CC105" s="138">
        <f>VLOOKUP($BP105,'Written Exam Marks'!$H:$Q,10,FALSE)</f>
        <v>0</v>
      </c>
      <c r="CD105" s="138">
        <f>VLOOKUP($BP105,'Written Exam Marks'!$H:$Q,9,FALSE)</f>
        <v>40</v>
      </c>
      <c r="CE105" s="14" t="str">
        <f t="shared" si="100"/>
        <v>Present</v>
      </c>
      <c r="CF105" s="14" t="str">
        <f t="shared" si="101"/>
        <v>P-S1_Onsite</v>
      </c>
      <c r="CG105" s="130">
        <v>5</v>
      </c>
      <c r="CH105" s="130">
        <v>4</v>
      </c>
      <c r="CI105" s="130">
        <v>5.5</v>
      </c>
      <c r="CJ105" s="130" t="s">
        <v>5</v>
      </c>
      <c r="CK105" s="130" t="s">
        <v>5</v>
      </c>
      <c r="CL105" s="130" t="s">
        <v>5</v>
      </c>
      <c r="CM105" s="145">
        <v>14.5</v>
      </c>
      <c r="CN105" s="130">
        <v>50</v>
      </c>
      <c r="CO105" s="27" t="s">
        <v>1005</v>
      </c>
      <c r="CP105" s="119" t="s">
        <v>1044</v>
      </c>
      <c r="CQ105" s="119" t="str">
        <f t="shared" si="63"/>
        <v>2025EB1100102-BDSDF112</v>
      </c>
      <c r="CR105" s="27" t="str">
        <f t="shared" si="102"/>
        <v>0 missed</v>
      </c>
      <c r="CS105" s="27" t="str">
        <f t="shared" si="103"/>
        <v>1 missed</v>
      </c>
      <c r="CT105" s="27">
        <f t="shared" si="104"/>
        <v>2</v>
      </c>
      <c r="CU105" s="27">
        <f t="shared" si="105"/>
        <v>1</v>
      </c>
      <c r="CV105" s="15">
        <f t="shared" si="106"/>
        <v>1</v>
      </c>
      <c r="CW105" s="15">
        <f t="shared" si="107"/>
        <v>0.5</v>
      </c>
      <c r="CX105" s="27" t="str">
        <f t="shared" si="108"/>
        <v>1 missed</v>
      </c>
      <c r="CY105" s="27">
        <f t="shared" si="109"/>
        <v>3</v>
      </c>
      <c r="CZ105" s="15">
        <f t="shared" si="110"/>
        <v>0.75</v>
      </c>
      <c r="DA105" s="15" t="str">
        <f t="shared" si="111"/>
        <v>Q-2 A-1 || Q Total-2, A Total-2</v>
      </c>
      <c r="DB105" s="15" t="str" cm="1">
        <f t="array" ref="DB105">IFERROR(INDEX('Attendance-Slot-1'!$Q$2:$Q$1112,MATCH(1,('Attendance-Slot-1'!$A$2:$A$1112=$C105)*('Attendance-Slot-1'!$G$2:$G$1112=DB$2),0)),"No Data")</f>
        <v>P-S1_Onsite</v>
      </c>
      <c r="DC105" s="15" t="str" cm="1">
        <f t="array" ref="DC105">IFERROR(INDEX('Attendance-Slot-2'!$Q$2:$Q$2595,MATCH(1,('Attendance-Slot-2'!$A$2:$A$2595=$C105)*('Attendance-Slot-2'!$G$2:$G$2595=DB$2),0)),"No Data")</f>
        <v>No Data</v>
      </c>
      <c r="DD105" s="139">
        <f>VLOOKUP($CQ105,'Written Exam Marks'!$H:$Q,10,FALSE)</f>
        <v>22.5</v>
      </c>
      <c r="DE105" s="139">
        <f>VLOOKUP($CQ105,'Written Exam Marks'!$H:$Q,9,FALSE)</f>
        <v>50</v>
      </c>
      <c r="DF105" s="15" t="str">
        <f t="shared" si="112"/>
        <v>Present</v>
      </c>
      <c r="DG105" s="15" t="str">
        <f t="shared" si="113"/>
        <v>P-S1_Onsite</v>
      </c>
      <c r="DH105" s="139">
        <v>85</v>
      </c>
      <c r="DI105" s="139">
        <v>85</v>
      </c>
      <c r="DJ105" s="139">
        <v>100</v>
      </c>
      <c r="DK105" s="3" t="str">
        <f t="shared" si="64"/>
        <v>P-4, A-0, No Data-0</v>
      </c>
      <c r="DL105" s="3" t="str">
        <f t="shared" si="65"/>
        <v>P-0, A-0, No Data-4</v>
      </c>
      <c r="DM105" s="1" t="str">
        <f t="shared" si="114"/>
        <v>P-S1_Onsite</v>
      </c>
      <c r="DN105" s="1" t="str">
        <f t="shared" si="115"/>
        <v>P-S1_Onsite</v>
      </c>
      <c r="DO105" s="1" t="str">
        <f t="shared" si="116"/>
        <v>P-S1_Onsite</v>
      </c>
      <c r="DP105" s="1" t="str">
        <f t="shared" si="117"/>
        <v>P-S1_Onsite</v>
      </c>
      <c r="DQ105" s="1" t="str">
        <f t="shared" si="118"/>
        <v>P-4, A-0, No Data-0</v>
      </c>
      <c r="DR105" s="39">
        <f t="shared" si="119"/>
        <v>0</v>
      </c>
      <c r="DS105" s="34" t="s">
        <v>7217</v>
      </c>
      <c r="DT105" s="39" t="s">
        <v>7363</v>
      </c>
      <c r="DU105" s="30" t="s">
        <v>309</v>
      </c>
      <c r="DV105" s="30"/>
    </row>
    <row r="106" spans="1:126" x14ac:dyDescent="0.25">
      <c r="A106" s="1">
        <v>103</v>
      </c>
      <c r="B106" s="1" t="s">
        <v>1000</v>
      </c>
      <c r="C106" s="1" t="s">
        <v>312</v>
      </c>
      <c r="D106" s="1" t="s">
        <v>313</v>
      </c>
      <c r="E106" s="1" t="s">
        <v>314</v>
      </c>
      <c r="F106" s="1" t="s">
        <v>7201</v>
      </c>
      <c r="G106" s="1" t="s">
        <v>3541</v>
      </c>
      <c r="H106" s="143">
        <v>8</v>
      </c>
      <c r="I106" s="143">
        <v>8</v>
      </c>
      <c r="J106" s="143">
        <v>8</v>
      </c>
      <c r="K106" s="143">
        <v>8</v>
      </c>
      <c r="L106" s="132">
        <v>28</v>
      </c>
      <c r="M106" s="132">
        <v>60</v>
      </c>
      <c r="N106" s="26">
        <v>60</v>
      </c>
      <c r="O106" s="26" t="s">
        <v>997</v>
      </c>
      <c r="P106" s="120" t="s">
        <v>1034</v>
      </c>
      <c r="Q106" s="13" t="str">
        <f t="shared" si="66"/>
        <v>2025EB1100103-BDSDF113</v>
      </c>
      <c r="R106" s="26" t="str">
        <f t="shared" si="67"/>
        <v>0 missed</v>
      </c>
      <c r="S106" s="26" t="str">
        <f t="shared" si="60"/>
        <v>0 missed</v>
      </c>
      <c r="T106" s="26">
        <f t="shared" si="68"/>
        <v>4</v>
      </c>
      <c r="U106" s="26">
        <f t="shared" si="69"/>
        <v>1</v>
      </c>
      <c r="V106" s="13">
        <f t="shared" si="70"/>
        <v>1</v>
      </c>
      <c r="W106" s="13">
        <f t="shared" si="71"/>
        <v>1</v>
      </c>
      <c r="X106" s="26" t="str">
        <f t="shared" si="72"/>
        <v>0 missed</v>
      </c>
      <c r="Y106" s="26">
        <f t="shared" si="73"/>
        <v>5</v>
      </c>
      <c r="Z106" s="13">
        <f t="shared" si="74"/>
        <v>1</v>
      </c>
      <c r="AA106" s="15" t="str">
        <f t="shared" si="75"/>
        <v>Q-4 A-1 || Q Total-4, A Total-1</v>
      </c>
      <c r="AB106" s="13" t="str" cm="1">
        <f t="array" ref="AB106">IFERROR(INDEX('Attendance-Slot-1'!$Q$2:$Q$1112,MATCH(1,('Attendance-Slot-1'!$A$2:$A$1112=$C106)*('Attendance-Slot-1'!$G$2:$G$1112=AB$2),0)),"No Data")</f>
        <v>No Data</v>
      </c>
      <c r="AC106" s="13" t="str" cm="1">
        <f t="array" ref="AC106">IFERROR(INDEX('Attendance-Slot-2'!$Q$2:$Q$2595,MATCH(1,('Attendance-Slot-2'!$A$2:$A$2595=$C106)*('Attendance-Slot-2'!$G$2:$G$2595=AB$2),0)),"No Data")</f>
        <v>P-S2_Onsite</v>
      </c>
      <c r="AD106" s="133">
        <f>VLOOKUP($Q106,'Written Exam Marks'!$H:$Q,10,FALSE)</f>
        <v>36</v>
      </c>
      <c r="AE106" s="133">
        <f>VLOOKUP($Q106,'Written Exam Marks'!$H:$Q,9,FALSE)</f>
        <v>40</v>
      </c>
      <c r="AF106" s="13" t="str">
        <f t="shared" si="76"/>
        <v>Present</v>
      </c>
      <c r="AG106" s="13" t="str">
        <f t="shared" si="77"/>
        <v>P-S2_Onsite</v>
      </c>
      <c r="AH106" s="29">
        <v>15</v>
      </c>
      <c r="AI106" s="29">
        <v>13</v>
      </c>
      <c r="AJ106" s="29">
        <v>9.3333333330000006</v>
      </c>
      <c r="AK106" s="29">
        <v>9</v>
      </c>
      <c r="AL106" s="29">
        <v>10</v>
      </c>
      <c r="AM106" s="29">
        <v>56.333333332999999</v>
      </c>
      <c r="AN106" s="131">
        <v>60</v>
      </c>
      <c r="AO106" s="36" t="s">
        <v>7179</v>
      </c>
      <c r="AP106" s="116" t="s">
        <v>1050</v>
      </c>
      <c r="AQ106" s="116" t="str">
        <f t="shared" si="61"/>
        <v>2025EB1100103-BDSDF108</v>
      </c>
      <c r="AR106" s="25" t="str">
        <f t="shared" si="78"/>
        <v>0 missed</v>
      </c>
      <c r="AS106" s="25" t="str">
        <f t="shared" si="79"/>
        <v>0 missed</v>
      </c>
      <c r="AT106" s="25">
        <f t="shared" si="80"/>
        <v>3</v>
      </c>
      <c r="AU106" s="25">
        <f t="shared" si="81"/>
        <v>2</v>
      </c>
      <c r="AV106" s="10">
        <f t="shared" si="82"/>
        <v>1</v>
      </c>
      <c r="AW106" s="10">
        <f t="shared" si="83"/>
        <v>1</v>
      </c>
      <c r="AX106" s="25" t="str">
        <f t="shared" si="84"/>
        <v>0 missed</v>
      </c>
      <c r="AY106" s="25">
        <f t="shared" si="85"/>
        <v>5</v>
      </c>
      <c r="AZ106" s="10">
        <f t="shared" si="86"/>
        <v>1</v>
      </c>
      <c r="BA106" s="10" t="str">
        <f t="shared" si="87"/>
        <v>Q-3 A-2 || Q Total-3, A Total-2</v>
      </c>
      <c r="BB106" s="10" t="str" cm="1">
        <f t="array" ref="BB106">IFERROR(INDEX('Attendance-Slot-1'!$Q$2:$Q$1112,MATCH(1,('Attendance-Slot-1'!$A$2:$A$1112=$C106)*('Attendance-Slot-1'!$G$2:$G$1112=BB$2),0)),"No Data")</f>
        <v>No Data</v>
      </c>
      <c r="BC106" s="10" t="str" cm="1">
        <f t="array" ref="BC106">IFERROR(INDEX('Attendance-Slot-2'!$Q$2:$Q$2595,MATCH(1,('Attendance-Slot-2'!$A$2:$A$2595=$C106)*('Attendance-Slot-2'!$G$2:$G$2595=BB$2),0)),"No Data")</f>
        <v>P-S2_Onsite</v>
      </c>
      <c r="BD106" s="136">
        <f>VLOOKUP($AQ106,'Written Exam Marks'!$H:$Q,10,FALSE)</f>
        <v>33.5</v>
      </c>
      <c r="BE106" s="136">
        <f>VLOOKUP($AQ106,'Written Exam Marks'!$H:$Q,9,FALSE)</f>
        <v>40</v>
      </c>
      <c r="BF106" s="10" t="str">
        <f t="shared" si="88"/>
        <v>Present</v>
      </c>
      <c r="BG106" s="10" t="str">
        <f t="shared" si="89"/>
        <v>P-S2_Onsite</v>
      </c>
      <c r="BH106" s="129">
        <v>10</v>
      </c>
      <c r="BI106" s="129">
        <v>15</v>
      </c>
      <c r="BJ106" s="129">
        <v>15</v>
      </c>
      <c r="BK106" s="129">
        <v>19</v>
      </c>
      <c r="BL106" s="144">
        <v>59</v>
      </c>
      <c r="BM106" s="24">
        <v>60</v>
      </c>
      <c r="BN106" s="24" t="s">
        <v>1004</v>
      </c>
      <c r="BO106" s="118" t="s">
        <v>1063</v>
      </c>
      <c r="BP106" s="118" t="str">
        <f t="shared" si="62"/>
        <v>2025EB1100103-BDSDF114</v>
      </c>
      <c r="BQ106" s="24" t="str">
        <f t="shared" si="90"/>
        <v>0 missed</v>
      </c>
      <c r="BR106" s="24" t="str">
        <f t="shared" si="91"/>
        <v>0 missed</v>
      </c>
      <c r="BS106" s="24">
        <f t="shared" si="92"/>
        <v>3</v>
      </c>
      <c r="BT106" s="24">
        <f t="shared" si="93"/>
        <v>1</v>
      </c>
      <c r="BU106" s="14">
        <f t="shared" si="94"/>
        <v>1</v>
      </c>
      <c r="BV106" s="14">
        <f t="shared" si="95"/>
        <v>1</v>
      </c>
      <c r="BW106" s="24" t="str">
        <f t="shared" si="96"/>
        <v>0 missed</v>
      </c>
      <c r="BX106" s="24">
        <f t="shared" si="97"/>
        <v>4</v>
      </c>
      <c r="BY106" s="14">
        <f t="shared" si="98"/>
        <v>1</v>
      </c>
      <c r="BZ106" s="14" t="str">
        <f t="shared" si="99"/>
        <v>Q-3 A-1 || Q Total-3, A Total-1</v>
      </c>
      <c r="CA106" s="14" t="str" cm="1">
        <f t="array" ref="CA106">IFERROR(INDEX('Attendance-Slot-1'!$Q$2:$Q$1112,MATCH(1,('Attendance-Slot-1'!$A$2:$A$1112=$C106)*('Attendance-Slot-1'!$G$2:$G$1112=CA$2),0)),"No Data")</f>
        <v>No Data</v>
      </c>
      <c r="CB106" s="14" t="str" cm="1">
        <f t="array" ref="CB106">IFERROR(INDEX('Attendance-Slot-2'!$Q$2:$Q$2595,MATCH(1,('Attendance-Slot-2'!$A$2:$A$2595=$C106)*('Attendance-Slot-2'!$G$2:$G$2595=CA$2),0)),"No Data")</f>
        <v>P-S2_Onsite</v>
      </c>
      <c r="CC106" s="138">
        <f>VLOOKUP($BP106,'Written Exam Marks'!$H:$Q,10,FALSE)</f>
        <v>28.5</v>
      </c>
      <c r="CD106" s="138">
        <f>VLOOKUP($BP106,'Written Exam Marks'!$H:$Q,9,FALSE)</f>
        <v>40</v>
      </c>
      <c r="CE106" s="14" t="str">
        <f t="shared" si="100"/>
        <v>Present</v>
      </c>
      <c r="CF106" s="14" t="str">
        <f t="shared" si="101"/>
        <v>P-S2_Onsite</v>
      </c>
      <c r="CG106" s="130">
        <v>5</v>
      </c>
      <c r="CH106" s="130">
        <v>4.5</v>
      </c>
      <c r="CI106" s="130">
        <v>8.5</v>
      </c>
      <c r="CJ106" s="130">
        <v>8</v>
      </c>
      <c r="CK106" s="130">
        <v>10</v>
      </c>
      <c r="CL106" s="130">
        <v>10</v>
      </c>
      <c r="CM106" s="145">
        <v>46</v>
      </c>
      <c r="CN106" s="130">
        <v>50</v>
      </c>
      <c r="CO106" s="27" t="s">
        <v>1005</v>
      </c>
      <c r="CP106" s="119" t="s">
        <v>1044</v>
      </c>
      <c r="CQ106" s="119" t="str">
        <f t="shared" si="63"/>
        <v>2025EB1100103-BDSDF112</v>
      </c>
      <c r="CR106" s="27" t="str">
        <f t="shared" si="102"/>
        <v>0 missed</v>
      </c>
      <c r="CS106" s="27" t="str">
        <f t="shared" si="103"/>
        <v>0 missed</v>
      </c>
      <c r="CT106" s="27">
        <f t="shared" si="104"/>
        <v>2</v>
      </c>
      <c r="CU106" s="27">
        <f t="shared" si="105"/>
        <v>2</v>
      </c>
      <c r="CV106" s="15">
        <f t="shared" si="106"/>
        <v>1</v>
      </c>
      <c r="CW106" s="15">
        <f t="shared" si="107"/>
        <v>1</v>
      </c>
      <c r="CX106" s="27" t="str">
        <f t="shared" si="108"/>
        <v>0 missed</v>
      </c>
      <c r="CY106" s="27">
        <f t="shared" si="109"/>
        <v>4</v>
      </c>
      <c r="CZ106" s="15">
        <f t="shared" si="110"/>
        <v>1</v>
      </c>
      <c r="DA106" s="15" t="str">
        <f t="shared" si="111"/>
        <v>Q-2 A-2 || Q Total-2, A Total-2</v>
      </c>
      <c r="DB106" s="15" t="str" cm="1">
        <f t="array" ref="DB106">IFERROR(INDEX('Attendance-Slot-1'!$Q$2:$Q$1112,MATCH(1,('Attendance-Slot-1'!$A$2:$A$1112=$C106)*('Attendance-Slot-1'!$G$2:$G$1112=DB$2),0)),"No Data")</f>
        <v>No Data</v>
      </c>
      <c r="DC106" s="15" t="str" cm="1">
        <f t="array" ref="DC106">IFERROR(INDEX('Attendance-Slot-2'!$Q$2:$Q$2595,MATCH(1,('Attendance-Slot-2'!$A$2:$A$2595=$C106)*('Attendance-Slot-2'!$G$2:$G$2595=DB$2),0)),"No Data")</f>
        <v>P-S2_Onsite</v>
      </c>
      <c r="DD106" s="139">
        <f>VLOOKUP($CQ106,'Written Exam Marks'!$H:$Q,10,FALSE)</f>
        <v>29</v>
      </c>
      <c r="DE106" s="139">
        <f>VLOOKUP($CQ106,'Written Exam Marks'!$H:$Q,9,FALSE)</f>
        <v>50</v>
      </c>
      <c r="DF106" s="15" t="str">
        <f t="shared" si="112"/>
        <v>Present</v>
      </c>
      <c r="DG106" s="15" t="str">
        <f t="shared" si="113"/>
        <v>P-S2_Onsite</v>
      </c>
      <c r="DH106" s="139">
        <v>95</v>
      </c>
      <c r="DI106" s="139">
        <v>95</v>
      </c>
      <c r="DJ106" s="139">
        <v>100</v>
      </c>
      <c r="DK106" s="3" t="str">
        <f t="shared" si="64"/>
        <v>P-0, A-0, No Data-4</v>
      </c>
      <c r="DL106" s="3" t="str">
        <f t="shared" si="65"/>
        <v>P-4, A-0, No Data-0</v>
      </c>
      <c r="DM106" s="1" t="str">
        <f t="shared" si="114"/>
        <v>P-S2_Onsite</v>
      </c>
      <c r="DN106" s="1" t="str">
        <f t="shared" si="115"/>
        <v>P-S2_Onsite</v>
      </c>
      <c r="DO106" s="1" t="str">
        <f t="shared" si="116"/>
        <v>P-S2_Onsite</v>
      </c>
      <c r="DP106" s="1" t="str">
        <f t="shared" si="117"/>
        <v>P-S2_Onsite</v>
      </c>
      <c r="DQ106" s="1" t="str">
        <f t="shared" si="118"/>
        <v>P-4, A-0, No Data-0</v>
      </c>
      <c r="DR106" s="39">
        <f t="shared" si="119"/>
        <v>1</v>
      </c>
      <c r="DS106" s="34" t="s">
        <v>7217</v>
      </c>
      <c r="DT106" s="39" t="s">
        <v>7363</v>
      </c>
      <c r="DU106" s="30" t="s">
        <v>312</v>
      </c>
      <c r="DV106" s="30"/>
    </row>
    <row r="107" spans="1:126" x14ac:dyDescent="0.25">
      <c r="A107" s="1">
        <v>104</v>
      </c>
      <c r="B107" s="1" t="s">
        <v>1000</v>
      </c>
      <c r="C107" s="1" t="s">
        <v>315</v>
      </c>
      <c r="D107" s="1" t="s">
        <v>316</v>
      </c>
      <c r="E107" s="1" t="s">
        <v>317</v>
      </c>
      <c r="F107" s="1" t="s">
        <v>7201</v>
      </c>
      <c r="G107" s="1" t="s">
        <v>1256</v>
      </c>
      <c r="H107" s="143">
        <v>8</v>
      </c>
      <c r="I107" s="143">
        <v>6.4</v>
      </c>
      <c r="J107" s="143">
        <v>8</v>
      </c>
      <c r="K107" s="143">
        <v>8</v>
      </c>
      <c r="L107" s="132">
        <v>28</v>
      </c>
      <c r="M107" s="132">
        <v>58.4</v>
      </c>
      <c r="N107" s="26">
        <v>60</v>
      </c>
      <c r="O107" s="26" t="s">
        <v>997</v>
      </c>
      <c r="P107" s="120" t="s">
        <v>1034</v>
      </c>
      <c r="Q107" s="13" t="str">
        <f t="shared" si="66"/>
        <v>2025EB1100104-BDSDF113</v>
      </c>
      <c r="R107" s="26" t="str">
        <f t="shared" si="67"/>
        <v>0 missed</v>
      </c>
      <c r="S107" s="26" t="str">
        <f t="shared" si="60"/>
        <v>0 missed</v>
      </c>
      <c r="T107" s="26">
        <f t="shared" si="68"/>
        <v>4</v>
      </c>
      <c r="U107" s="26">
        <f t="shared" si="69"/>
        <v>1</v>
      </c>
      <c r="V107" s="13">
        <f t="shared" si="70"/>
        <v>1</v>
      </c>
      <c r="W107" s="13">
        <f t="shared" si="71"/>
        <v>1</v>
      </c>
      <c r="X107" s="26" t="str">
        <f t="shared" si="72"/>
        <v>0 missed</v>
      </c>
      <c r="Y107" s="26">
        <f t="shared" si="73"/>
        <v>5</v>
      </c>
      <c r="Z107" s="13">
        <f t="shared" si="74"/>
        <v>1</v>
      </c>
      <c r="AA107" s="15" t="str">
        <f t="shared" si="75"/>
        <v>Q-4 A-1 || Q Total-4, A Total-1</v>
      </c>
      <c r="AB107" s="13" t="str" cm="1">
        <f t="array" ref="AB107">IFERROR(INDEX('Attendance-Slot-1'!$Q$2:$Q$1112,MATCH(1,('Attendance-Slot-1'!$A$2:$A$1112=$C107)*('Attendance-Slot-1'!$G$2:$G$1112=AB$2),0)),"No Data")</f>
        <v>No Data</v>
      </c>
      <c r="AC107" s="13" t="str" cm="1">
        <f t="array" ref="AC107">IFERROR(INDEX('Attendance-Slot-2'!$Q$2:$Q$2595,MATCH(1,('Attendance-Slot-2'!$A$2:$A$2595=$C107)*('Attendance-Slot-2'!$G$2:$G$2595=AB$2),0)),"No Data")</f>
        <v>P-S2_Onsite</v>
      </c>
      <c r="AD107" s="133">
        <f>VLOOKUP($Q107,'Written Exam Marks'!$H:$Q,10,FALSE)</f>
        <v>12</v>
      </c>
      <c r="AE107" s="133">
        <f>VLOOKUP($Q107,'Written Exam Marks'!$H:$Q,9,FALSE)</f>
        <v>40</v>
      </c>
      <c r="AF107" s="13" t="str">
        <f t="shared" si="76"/>
        <v>Present</v>
      </c>
      <c r="AG107" s="13" t="str">
        <f t="shared" si="77"/>
        <v>P-S2_Onsite</v>
      </c>
      <c r="AH107" s="29">
        <v>13</v>
      </c>
      <c r="AI107" s="29">
        <v>14</v>
      </c>
      <c r="AJ107" s="29">
        <v>10</v>
      </c>
      <c r="AK107" s="29">
        <v>9</v>
      </c>
      <c r="AL107" s="29">
        <v>9</v>
      </c>
      <c r="AM107" s="29">
        <v>55</v>
      </c>
      <c r="AN107" s="131">
        <v>60</v>
      </c>
      <c r="AO107" s="36" t="s">
        <v>7179</v>
      </c>
      <c r="AP107" s="116" t="s">
        <v>1050</v>
      </c>
      <c r="AQ107" s="116" t="str">
        <f t="shared" si="61"/>
        <v>2025EB1100104-BDSDF108</v>
      </c>
      <c r="AR107" s="25" t="str">
        <f t="shared" si="78"/>
        <v>0 missed</v>
      </c>
      <c r="AS107" s="25" t="str">
        <f t="shared" si="79"/>
        <v>0 missed</v>
      </c>
      <c r="AT107" s="25">
        <f t="shared" si="80"/>
        <v>3</v>
      </c>
      <c r="AU107" s="25">
        <f t="shared" si="81"/>
        <v>2</v>
      </c>
      <c r="AV107" s="10">
        <f t="shared" si="82"/>
        <v>1</v>
      </c>
      <c r="AW107" s="10">
        <f t="shared" si="83"/>
        <v>1</v>
      </c>
      <c r="AX107" s="25" t="str">
        <f t="shared" si="84"/>
        <v>0 missed</v>
      </c>
      <c r="AY107" s="25">
        <f t="shared" si="85"/>
        <v>5</v>
      </c>
      <c r="AZ107" s="10">
        <f t="shared" si="86"/>
        <v>1</v>
      </c>
      <c r="BA107" s="10" t="str">
        <f t="shared" si="87"/>
        <v>Q-3 A-2 || Q Total-3, A Total-2</v>
      </c>
      <c r="BB107" s="10" t="str" cm="1">
        <f t="array" ref="BB107">IFERROR(INDEX('Attendance-Slot-1'!$Q$2:$Q$1112,MATCH(1,('Attendance-Slot-1'!$A$2:$A$1112=$C107)*('Attendance-Slot-1'!$G$2:$G$1112=BB$2),0)),"No Data")</f>
        <v>P-S1_Onsite</v>
      </c>
      <c r="BC107" s="10" t="str" cm="1">
        <f t="array" ref="BC107">IFERROR(INDEX('Attendance-Slot-2'!$Q$2:$Q$2595,MATCH(1,('Attendance-Slot-2'!$A$2:$A$2595=$C107)*('Attendance-Slot-2'!$G$2:$G$2595=BB$2),0)),"No Data")</f>
        <v>No Data</v>
      </c>
      <c r="BD107" s="136">
        <f>VLOOKUP($AQ107,'Written Exam Marks'!$H:$Q,10,FALSE)</f>
        <v>11.5</v>
      </c>
      <c r="BE107" s="136">
        <f>VLOOKUP($AQ107,'Written Exam Marks'!$H:$Q,9,FALSE)</f>
        <v>40</v>
      </c>
      <c r="BF107" s="10" t="str">
        <f t="shared" si="88"/>
        <v>Present</v>
      </c>
      <c r="BG107" s="10" t="str">
        <f t="shared" si="89"/>
        <v>P-S1_Onsite</v>
      </c>
      <c r="BH107" s="129">
        <v>10</v>
      </c>
      <c r="BI107" s="129">
        <v>12</v>
      </c>
      <c r="BJ107" s="129">
        <v>15</v>
      </c>
      <c r="BK107" s="129">
        <v>16</v>
      </c>
      <c r="BL107" s="144">
        <v>53</v>
      </c>
      <c r="BM107" s="24">
        <v>60</v>
      </c>
      <c r="BN107" s="24" t="s">
        <v>1004</v>
      </c>
      <c r="BO107" s="118" t="s">
        <v>1063</v>
      </c>
      <c r="BP107" s="118" t="str">
        <f t="shared" si="62"/>
        <v>2025EB1100104-BDSDF114</v>
      </c>
      <c r="BQ107" s="24" t="str">
        <f t="shared" si="90"/>
        <v>0 missed</v>
      </c>
      <c r="BR107" s="24" t="str">
        <f t="shared" si="91"/>
        <v>0 missed</v>
      </c>
      <c r="BS107" s="24">
        <f t="shared" si="92"/>
        <v>3</v>
      </c>
      <c r="BT107" s="24">
        <f t="shared" si="93"/>
        <v>1</v>
      </c>
      <c r="BU107" s="14">
        <f t="shared" si="94"/>
        <v>1</v>
      </c>
      <c r="BV107" s="14">
        <f t="shared" si="95"/>
        <v>1</v>
      </c>
      <c r="BW107" s="24" t="str">
        <f t="shared" si="96"/>
        <v>0 missed</v>
      </c>
      <c r="BX107" s="24">
        <f t="shared" si="97"/>
        <v>4</v>
      </c>
      <c r="BY107" s="14">
        <f t="shared" si="98"/>
        <v>1</v>
      </c>
      <c r="BZ107" s="14" t="str">
        <f t="shared" si="99"/>
        <v>Q-3 A-1 || Q Total-3, A Total-1</v>
      </c>
      <c r="CA107" s="14" t="str" cm="1">
        <f t="array" ref="CA107">IFERROR(INDEX('Attendance-Slot-1'!$Q$2:$Q$1112,MATCH(1,('Attendance-Slot-1'!$A$2:$A$1112=$C107)*('Attendance-Slot-1'!$G$2:$G$1112=CA$2),0)),"No Data")</f>
        <v>No Data</v>
      </c>
      <c r="CB107" s="14" t="str" cm="1">
        <f t="array" ref="CB107">IFERROR(INDEX('Attendance-Slot-2'!$Q$2:$Q$2595,MATCH(1,('Attendance-Slot-2'!$A$2:$A$2595=$C107)*('Attendance-Slot-2'!$G$2:$G$2595=CA$2),0)),"No Data")</f>
        <v>P-S2_Onsite</v>
      </c>
      <c r="CC107" s="138">
        <f>VLOOKUP($BP107,'Written Exam Marks'!$H:$Q,10,FALSE)</f>
        <v>11</v>
      </c>
      <c r="CD107" s="138">
        <f>VLOOKUP($BP107,'Written Exam Marks'!$H:$Q,9,FALSE)</f>
        <v>40</v>
      </c>
      <c r="CE107" s="14" t="str">
        <f t="shared" si="100"/>
        <v>Present</v>
      </c>
      <c r="CF107" s="14" t="str">
        <f t="shared" si="101"/>
        <v>P-S2_Onsite</v>
      </c>
      <c r="CG107" s="130">
        <v>4.5</v>
      </c>
      <c r="CH107" s="130">
        <v>3.5</v>
      </c>
      <c r="CI107" s="130">
        <v>8.5</v>
      </c>
      <c r="CJ107" s="130">
        <v>8</v>
      </c>
      <c r="CK107" s="130" t="s">
        <v>5</v>
      </c>
      <c r="CL107" s="130" t="s">
        <v>5</v>
      </c>
      <c r="CM107" s="145">
        <v>24.5</v>
      </c>
      <c r="CN107" s="130">
        <v>50</v>
      </c>
      <c r="CO107" s="27" t="s">
        <v>1005</v>
      </c>
      <c r="CP107" s="119" t="s">
        <v>1044</v>
      </c>
      <c r="CQ107" s="119" t="str">
        <f t="shared" si="63"/>
        <v>2025EB1100104-BDSDF112</v>
      </c>
      <c r="CR107" s="27" t="str">
        <f t="shared" si="102"/>
        <v>0 missed</v>
      </c>
      <c r="CS107" s="27" t="str">
        <f t="shared" si="103"/>
        <v>0 missed</v>
      </c>
      <c r="CT107" s="27">
        <f t="shared" si="104"/>
        <v>2</v>
      </c>
      <c r="CU107" s="27">
        <f t="shared" si="105"/>
        <v>2</v>
      </c>
      <c r="CV107" s="15">
        <f t="shared" si="106"/>
        <v>1</v>
      </c>
      <c r="CW107" s="15">
        <f t="shared" si="107"/>
        <v>1</v>
      </c>
      <c r="CX107" s="27" t="str">
        <f t="shared" si="108"/>
        <v>0 missed</v>
      </c>
      <c r="CY107" s="27">
        <f t="shared" si="109"/>
        <v>4</v>
      </c>
      <c r="CZ107" s="15">
        <f t="shared" si="110"/>
        <v>1</v>
      </c>
      <c r="DA107" s="15" t="str">
        <f t="shared" si="111"/>
        <v>Q-2 A-2 || Q Total-2, A Total-2</v>
      </c>
      <c r="DB107" s="15" t="str" cm="1">
        <f t="array" ref="DB107">IFERROR(INDEX('Attendance-Slot-1'!$Q$2:$Q$1112,MATCH(1,('Attendance-Slot-1'!$A$2:$A$1112=$C107)*('Attendance-Slot-1'!$G$2:$G$1112=DB$2),0)),"No Data")</f>
        <v>P-S1_Onsite</v>
      </c>
      <c r="DC107" s="15" t="str" cm="1">
        <f t="array" ref="DC107">IFERROR(INDEX('Attendance-Slot-2'!$Q$2:$Q$2595,MATCH(1,('Attendance-Slot-2'!$A$2:$A$2595=$C107)*('Attendance-Slot-2'!$G$2:$G$2595=DB$2),0)),"No Data")</f>
        <v>No Data</v>
      </c>
      <c r="DD107" s="139">
        <f>VLOOKUP($CQ107,'Written Exam Marks'!$H:$Q,10,FALSE)</f>
        <v>22.5</v>
      </c>
      <c r="DE107" s="139">
        <f>VLOOKUP($CQ107,'Written Exam Marks'!$H:$Q,9,FALSE)</f>
        <v>50</v>
      </c>
      <c r="DF107" s="15" t="str">
        <f t="shared" si="112"/>
        <v>Present</v>
      </c>
      <c r="DG107" s="15" t="str">
        <f t="shared" si="113"/>
        <v>P-S1_Onsite</v>
      </c>
      <c r="DH107" s="139">
        <v>90</v>
      </c>
      <c r="DI107" s="139">
        <v>90</v>
      </c>
      <c r="DJ107" s="139">
        <v>100</v>
      </c>
      <c r="DK107" s="3" t="str">
        <f t="shared" si="64"/>
        <v>P-2, A-0, No Data-2</v>
      </c>
      <c r="DL107" s="3" t="str">
        <f t="shared" si="65"/>
        <v>P-2, A-0, No Data-2</v>
      </c>
      <c r="DM107" s="1" t="str">
        <f t="shared" si="114"/>
        <v>P-S2_Onsite</v>
      </c>
      <c r="DN107" s="1" t="str">
        <f t="shared" si="115"/>
        <v>P-S1_Onsite</v>
      </c>
      <c r="DO107" s="1" t="str">
        <f t="shared" si="116"/>
        <v>P-S1_Onsite</v>
      </c>
      <c r="DP107" s="1" t="str">
        <f t="shared" si="117"/>
        <v>P-S2_Onsite</v>
      </c>
      <c r="DQ107" s="1" t="str">
        <f t="shared" si="118"/>
        <v>P-4, A-0, No Data-0</v>
      </c>
      <c r="DR107" s="39">
        <f t="shared" si="119"/>
        <v>1</v>
      </c>
      <c r="DS107" s="34" t="s">
        <v>7217</v>
      </c>
      <c r="DT107" s="39" t="s">
        <v>7363</v>
      </c>
      <c r="DU107" s="30" t="s">
        <v>315</v>
      </c>
      <c r="DV107" s="30"/>
    </row>
    <row r="108" spans="1:126" x14ac:dyDescent="0.25">
      <c r="A108" s="1">
        <v>105</v>
      </c>
      <c r="B108" s="1" t="s">
        <v>1000</v>
      </c>
      <c r="C108" s="1" t="s">
        <v>318</v>
      </c>
      <c r="D108" s="1" t="s">
        <v>319</v>
      </c>
      <c r="E108" s="1" t="s">
        <v>320</v>
      </c>
      <c r="F108" s="1" t="s">
        <v>7201</v>
      </c>
      <c r="G108" s="1" t="s">
        <v>1259</v>
      </c>
      <c r="H108" s="143">
        <v>7.2</v>
      </c>
      <c r="I108" s="143">
        <v>8</v>
      </c>
      <c r="J108" s="143">
        <v>7.2</v>
      </c>
      <c r="K108" s="143">
        <v>8</v>
      </c>
      <c r="L108" s="132">
        <v>28</v>
      </c>
      <c r="M108" s="132">
        <v>58.4</v>
      </c>
      <c r="N108" s="26">
        <v>60</v>
      </c>
      <c r="O108" s="26" t="s">
        <v>997</v>
      </c>
      <c r="P108" s="120" t="s">
        <v>1034</v>
      </c>
      <c r="Q108" s="13" t="str">
        <f t="shared" si="66"/>
        <v>2025EB1100105-BDSDF113</v>
      </c>
      <c r="R108" s="26" t="str">
        <f t="shared" si="67"/>
        <v>0 missed</v>
      </c>
      <c r="S108" s="26" t="str">
        <f t="shared" si="60"/>
        <v>0 missed</v>
      </c>
      <c r="T108" s="26">
        <f t="shared" si="68"/>
        <v>4</v>
      </c>
      <c r="U108" s="26">
        <f t="shared" si="69"/>
        <v>1</v>
      </c>
      <c r="V108" s="13">
        <f t="shared" si="70"/>
        <v>1</v>
      </c>
      <c r="W108" s="13">
        <f t="shared" si="71"/>
        <v>1</v>
      </c>
      <c r="X108" s="26" t="str">
        <f t="shared" si="72"/>
        <v>0 missed</v>
      </c>
      <c r="Y108" s="26">
        <f t="shared" si="73"/>
        <v>5</v>
      </c>
      <c r="Z108" s="13">
        <f t="shared" si="74"/>
        <v>1</v>
      </c>
      <c r="AA108" s="15" t="str">
        <f t="shared" si="75"/>
        <v>Q-4 A-1 || Q Total-4, A Total-1</v>
      </c>
      <c r="AB108" s="13" t="str" cm="1">
        <f t="array" ref="AB108">IFERROR(INDEX('Attendance-Slot-1'!$Q$2:$Q$1112,MATCH(1,('Attendance-Slot-1'!$A$2:$A$1112=$C108)*('Attendance-Slot-1'!$G$2:$G$1112=AB$2),0)),"No Data")</f>
        <v>No Data</v>
      </c>
      <c r="AC108" s="13" t="str" cm="1">
        <f t="array" ref="AC108">IFERROR(INDEX('Attendance-Slot-2'!$Q$2:$Q$2595,MATCH(1,('Attendance-Slot-2'!$A$2:$A$2595=$C108)*('Attendance-Slot-2'!$G$2:$G$2595=AB$2),0)),"No Data")</f>
        <v>P-S2_Onsite</v>
      </c>
      <c r="AD108" s="133">
        <f>VLOOKUP($Q108,'Written Exam Marks'!$H:$Q,10,FALSE)</f>
        <v>23</v>
      </c>
      <c r="AE108" s="133">
        <f>VLOOKUP($Q108,'Written Exam Marks'!$H:$Q,9,FALSE)</f>
        <v>40</v>
      </c>
      <c r="AF108" s="13" t="str">
        <f t="shared" si="76"/>
        <v>Present</v>
      </c>
      <c r="AG108" s="13" t="str">
        <f t="shared" si="77"/>
        <v>P-S2_Onsite</v>
      </c>
      <c r="AH108" s="29">
        <v>14</v>
      </c>
      <c r="AI108" s="29">
        <v>12.5</v>
      </c>
      <c r="AJ108" s="29">
        <v>10</v>
      </c>
      <c r="AK108" s="29">
        <v>10</v>
      </c>
      <c r="AL108" s="29">
        <v>10</v>
      </c>
      <c r="AM108" s="29">
        <v>56.5</v>
      </c>
      <c r="AN108" s="131">
        <v>60</v>
      </c>
      <c r="AO108" s="36" t="s">
        <v>7179</v>
      </c>
      <c r="AP108" s="116" t="s">
        <v>1050</v>
      </c>
      <c r="AQ108" s="116" t="str">
        <f t="shared" si="61"/>
        <v>2025EB1100105-BDSDF108</v>
      </c>
      <c r="AR108" s="25" t="str">
        <f t="shared" si="78"/>
        <v>0 missed</v>
      </c>
      <c r="AS108" s="25" t="str">
        <f t="shared" si="79"/>
        <v>0 missed</v>
      </c>
      <c r="AT108" s="25">
        <f t="shared" si="80"/>
        <v>3</v>
      </c>
      <c r="AU108" s="25">
        <f t="shared" si="81"/>
        <v>2</v>
      </c>
      <c r="AV108" s="10">
        <f t="shared" si="82"/>
        <v>1</v>
      </c>
      <c r="AW108" s="10">
        <f t="shared" si="83"/>
        <v>1</v>
      </c>
      <c r="AX108" s="25" t="str">
        <f t="shared" si="84"/>
        <v>0 missed</v>
      </c>
      <c r="AY108" s="25">
        <f t="shared" si="85"/>
        <v>5</v>
      </c>
      <c r="AZ108" s="10">
        <f t="shared" si="86"/>
        <v>1</v>
      </c>
      <c r="BA108" s="10" t="str">
        <f t="shared" si="87"/>
        <v>Q-3 A-2 || Q Total-3, A Total-2</v>
      </c>
      <c r="BB108" s="10" t="str" cm="1">
        <f t="array" ref="BB108">IFERROR(INDEX('Attendance-Slot-1'!$Q$2:$Q$1112,MATCH(1,('Attendance-Slot-1'!$A$2:$A$1112=$C108)*('Attendance-Slot-1'!$G$2:$G$1112=BB$2),0)),"No Data")</f>
        <v>P-S1_Onsite</v>
      </c>
      <c r="BC108" s="10" t="str" cm="1">
        <f t="array" ref="BC108">IFERROR(INDEX('Attendance-Slot-2'!$Q$2:$Q$2595,MATCH(1,('Attendance-Slot-2'!$A$2:$A$2595=$C108)*('Attendance-Slot-2'!$G$2:$G$2595=BB$2),0)),"No Data")</f>
        <v>No Data</v>
      </c>
      <c r="BD108" s="136">
        <f>VLOOKUP($AQ108,'Written Exam Marks'!$H:$Q,10,FALSE)</f>
        <v>27.5</v>
      </c>
      <c r="BE108" s="136">
        <f>VLOOKUP($AQ108,'Written Exam Marks'!$H:$Q,9,FALSE)</f>
        <v>40</v>
      </c>
      <c r="BF108" s="10" t="str">
        <f t="shared" si="88"/>
        <v>Present</v>
      </c>
      <c r="BG108" s="10" t="str">
        <f t="shared" si="89"/>
        <v>P-S1_Onsite</v>
      </c>
      <c r="BH108" s="129">
        <v>10</v>
      </c>
      <c r="BI108" s="129">
        <v>13.5</v>
      </c>
      <c r="BJ108" s="129">
        <v>15</v>
      </c>
      <c r="BK108" s="129">
        <v>19.5</v>
      </c>
      <c r="BL108" s="144">
        <v>58</v>
      </c>
      <c r="BM108" s="24">
        <v>60</v>
      </c>
      <c r="BN108" s="24" t="s">
        <v>1004</v>
      </c>
      <c r="BO108" s="118" t="s">
        <v>1063</v>
      </c>
      <c r="BP108" s="118" t="str">
        <f t="shared" si="62"/>
        <v>2025EB1100105-BDSDF114</v>
      </c>
      <c r="BQ108" s="24" t="str">
        <f t="shared" si="90"/>
        <v>0 missed</v>
      </c>
      <c r="BR108" s="24" t="str">
        <f t="shared" si="91"/>
        <v>0 missed</v>
      </c>
      <c r="BS108" s="24">
        <f t="shared" si="92"/>
        <v>3</v>
      </c>
      <c r="BT108" s="24">
        <f t="shared" si="93"/>
        <v>1</v>
      </c>
      <c r="BU108" s="14">
        <f t="shared" si="94"/>
        <v>1</v>
      </c>
      <c r="BV108" s="14">
        <f t="shared" si="95"/>
        <v>1</v>
      </c>
      <c r="BW108" s="24" t="str">
        <f t="shared" si="96"/>
        <v>0 missed</v>
      </c>
      <c r="BX108" s="24">
        <f t="shared" si="97"/>
        <v>4</v>
      </c>
      <c r="BY108" s="14">
        <f t="shared" si="98"/>
        <v>1</v>
      </c>
      <c r="BZ108" s="14" t="str">
        <f t="shared" si="99"/>
        <v>Q-3 A-1 || Q Total-3, A Total-1</v>
      </c>
      <c r="CA108" s="14" t="str" cm="1">
        <f t="array" ref="CA108">IFERROR(INDEX('Attendance-Slot-1'!$Q$2:$Q$1112,MATCH(1,('Attendance-Slot-1'!$A$2:$A$1112=$C108)*('Attendance-Slot-1'!$G$2:$G$1112=CA$2),0)),"No Data")</f>
        <v>No Data</v>
      </c>
      <c r="CB108" s="14" t="str" cm="1">
        <f t="array" ref="CB108">IFERROR(INDEX('Attendance-Slot-2'!$Q$2:$Q$2595,MATCH(1,('Attendance-Slot-2'!$A$2:$A$2595=$C108)*('Attendance-Slot-2'!$G$2:$G$2595=CA$2),0)),"No Data")</f>
        <v>P-S2_Onsite</v>
      </c>
      <c r="CC108" s="138">
        <f>VLOOKUP($BP108,'Written Exam Marks'!$H:$Q,10,FALSE)</f>
        <v>8</v>
      </c>
      <c r="CD108" s="138">
        <f>VLOOKUP($BP108,'Written Exam Marks'!$H:$Q,9,FALSE)</f>
        <v>40</v>
      </c>
      <c r="CE108" s="14" t="str">
        <f t="shared" si="100"/>
        <v>Present</v>
      </c>
      <c r="CF108" s="14" t="str">
        <f t="shared" si="101"/>
        <v>P-S2_Onsite</v>
      </c>
      <c r="CG108" s="130">
        <v>4.5</v>
      </c>
      <c r="CH108" s="130">
        <v>4.5</v>
      </c>
      <c r="CI108" s="130">
        <v>8</v>
      </c>
      <c r="CJ108" s="130">
        <v>8</v>
      </c>
      <c r="CK108" s="130">
        <v>10</v>
      </c>
      <c r="CL108" s="130">
        <v>10</v>
      </c>
      <c r="CM108" s="145">
        <v>45</v>
      </c>
      <c r="CN108" s="130">
        <v>50</v>
      </c>
      <c r="CO108" s="27" t="s">
        <v>1005</v>
      </c>
      <c r="CP108" s="119" t="s">
        <v>1044</v>
      </c>
      <c r="CQ108" s="119" t="str">
        <f t="shared" si="63"/>
        <v>2025EB1100105-BDSDF112</v>
      </c>
      <c r="CR108" s="27" t="str">
        <f t="shared" si="102"/>
        <v>0 missed</v>
      </c>
      <c r="CS108" s="27" t="str">
        <f t="shared" si="103"/>
        <v>0 missed</v>
      </c>
      <c r="CT108" s="27">
        <f t="shared" si="104"/>
        <v>2</v>
      </c>
      <c r="CU108" s="27">
        <f t="shared" si="105"/>
        <v>2</v>
      </c>
      <c r="CV108" s="15">
        <f t="shared" si="106"/>
        <v>1</v>
      </c>
      <c r="CW108" s="15">
        <f t="shared" si="107"/>
        <v>1</v>
      </c>
      <c r="CX108" s="27" t="str">
        <f t="shared" si="108"/>
        <v>0 missed</v>
      </c>
      <c r="CY108" s="27">
        <f t="shared" si="109"/>
        <v>4</v>
      </c>
      <c r="CZ108" s="15">
        <f t="shared" si="110"/>
        <v>1</v>
      </c>
      <c r="DA108" s="15" t="str">
        <f t="shared" si="111"/>
        <v>Q-2 A-2 || Q Total-2, A Total-2</v>
      </c>
      <c r="DB108" s="15" t="str" cm="1">
        <f t="array" ref="DB108">IFERROR(INDEX('Attendance-Slot-1'!$Q$2:$Q$1112,MATCH(1,('Attendance-Slot-1'!$A$2:$A$1112=$C108)*('Attendance-Slot-1'!$G$2:$G$1112=DB$2),0)),"No Data")</f>
        <v>P-S1_Onsite</v>
      </c>
      <c r="DC108" s="15" t="str" cm="1">
        <f t="array" ref="DC108">IFERROR(INDEX('Attendance-Slot-2'!$Q$2:$Q$2595,MATCH(1,('Attendance-Slot-2'!$A$2:$A$2595=$C108)*('Attendance-Slot-2'!$G$2:$G$2595=DB$2),0)),"No Data")</f>
        <v>No Data</v>
      </c>
      <c r="DD108" s="139">
        <f>VLOOKUP($CQ108,'Written Exam Marks'!$H:$Q,10,FALSE)</f>
        <v>32</v>
      </c>
      <c r="DE108" s="139">
        <f>VLOOKUP($CQ108,'Written Exam Marks'!$H:$Q,9,FALSE)</f>
        <v>50</v>
      </c>
      <c r="DF108" s="15" t="str">
        <f t="shared" si="112"/>
        <v>Present</v>
      </c>
      <c r="DG108" s="15" t="str">
        <f t="shared" si="113"/>
        <v>P-S1_Onsite</v>
      </c>
      <c r="DH108" s="139">
        <v>95</v>
      </c>
      <c r="DI108" s="139">
        <v>95</v>
      </c>
      <c r="DJ108" s="139">
        <v>100</v>
      </c>
      <c r="DK108" s="3" t="str">
        <f t="shared" si="64"/>
        <v>P-2, A-0, No Data-2</v>
      </c>
      <c r="DL108" s="3" t="str">
        <f t="shared" si="65"/>
        <v>P-2, A-0, No Data-2</v>
      </c>
      <c r="DM108" s="1" t="str">
        <f t="shared" si="114"/>
        <v>P-S2_Onsite</v>
      </c>
      <c r="DN108" s="1" t="str">
        <f t="shared" si="115"/>
        <v>P-S1_Onsite</v>
      </c>
      <c r="DO108" s="1" t="str">
        <f t="shared" si="116"/>
        <v>P-S1_Onsite</v>
      </c>
      <c r="DP108" s="1" t="str">
        <f t="shared" si="117"/>
        <v>P-S2_Onsite</v>
      </c>
      <c r="DQ108" s="1" t="str">
        <f t="shared" si="118"/>
        <v>P-4, A-0, No Data-0</v>
      </c>
      <c r="DR108" s="39">
        <f t="shared" si="119"/>
        <v>1</v>
      </c>
      <c r="DS108" s="34" t="s">
        <v>7217</v>
      </c>
      <c r="DT108" s="39" t="s">
        <v>7363</v>
      </c>
      <c r="DU108" s="30" t="s">
        <v>318</v>
      </c>
      <c r="DV108" s="30"/>
    </row>
    <row r="109" spans="1:126" x14ac:dyDescent="0.25">
      <c r="A109" s="1">
        <v>106</v>
      </c>
      <c r="B109" s="1" t="s">
        <v>1000</v>
      </c>
      <c r="C109" s="1" t="s">
        <v>321</v>
      </c>
      <c r="D109" s="1" t="s">
        <v>322</v>
      </c>
      <c r="E109" s="1" t="s">
        <v>323</v>
      </c>
      <c r="F109" s="1" t="s">
        <v>7201</v>
      </c>
      <c r="G109" s="1" t="s">
        <v>1262</v>
      </c>
      <c r="H109" s="143" t="s">
        <v>5</v>
      </c>
      <c r="I109" s="143" t="s">
        <v>5</v>
      </c>
      <c r="J109" s="143" t="s">
        <v>5</v>
      </c>
      <c r="K109" s="143" t="s">
        <v>5</v>
      </c>
      <c r="L109" s="132" t="s">
        <v>5</v>
      </c>
      <c r="M109" s="132">
        <v>1.6</v>
      </c>
      <c r="N109" s="26">
        <v>60</v>
      </c>
      <c r="O109" s="26" t="s">
        <v>997</v>
      </c>
      <c r="P109" s="120" t="s">
        <v>1034</v>
      </c>
      <c r="Q109" s="13" t="str">
        <f t="shared" si="66"/>
        <v>2025EB1100106-BDSDF113</v>
      </c>
      <c r="R109" s="26" t="str">
        <f t="shared" si="67"/>
        <v>4 missed</v>
      </c>
      <c r="S109" s="26" t="str">
        <f t="shared" si="60"/>
        <v>1 missed</v>
      </c>
      <c r="T109" s="26">
        <f t="shared" si="68"/>
        <v>0</v>
      </c>
      <c r="U109" s="26">
        <f t="shared" si="69"/>
        <v>0</v>
      </c>
      <c r="V109" s="13">
        <f t="shared" si="70"/>
        <v>0</v>
      </c>
      <c r="W109" s="13">
        <f t="shared" si="71"/>
        <v>0</v>
      </c>
      <c r="X109" s="26" t="str">
        <f t="shared" si="72"/>
        <v>5 missed</v>
      </c>
      <c r="Y109" s="26">
        <f t="shared" si="73"/>
        <v>0</v>
      </c>
      <c r="Z109" s="13">
        <f t="shared" si="74"/>
        <v>0</v>
      </c>
      <c r="AA109" s="15" t="str">
        <f t="shared" si="75"/>
        <v>Q-0 A-0 || Q Total-4, A Total-1</v>
      </c>
      <c r="AB109" s="13" t="str" cm="1">
        <f t="array" ref="AB109">IFERROR(INDEX('Attendance-Slot-1'!$Q$2:$Q$1112,MATCH(1,('Attendance-Slot-1'!$A$2:$A$1112=$C109)*('Attendance-Slot-1'!$G$2:$G$1112=AB$2),0)),"No Data")</f>
        <v>No Data</v>
      </c>
      <c r="AC109" s="13" t="str" cm="1">
        <f t="array" ref="AC109">IFERROR(INDEX('Attendance-Slot-2'!$Q$2:$Q$2595,MATCH(1,('Attendance-Slot-2'!$A$2:$A$2595=$C109)*('Attendance-Slot-2'!$G$2:$G$2595=AB$2),0)),"No Data")</f>
        <v>No Data</v>
      </c>
      <c r="AD109" s="133" t="e">
        <f>VLOOKUP($Q109,'Written Exam Marks'!$H:$Q,10,FALSE)</f>
        <v>#N/A</v>
      </c>
      <c r="AE109" s="133" t="e">
        <f>VLOOKUP($Q109,'Written Exam Marks'!$H:$Q,9,FALSE)</f>
        <v>#N/A</v>
      </c>
      <c r="AF109" s="13" t="str">
        <f t="shared" si="76"/>
        <v>No Data</v>
      </c>
      <c r="AG109" s="13" t="str">
        <f t="shared" si="77"/>
        <v>No Data</v>
      </c>
      <c r="AH109" s="29" t="s">
        <v>5</v>
      </c>
      <c r="AI109" s="29" t="s">
        <v>5</v>
      </c>
      <c r="AJ109" s="29">
        <v>8.6666666669999994</v>
      </c>
      <c r="AK109" s="29" t="s">
        <v>5</v>
      </c>
      <c r="AL109" s="29" t="s">
        <v>5</v>
      </c>
      <c r="AM109" s="29">
        <v>8.6666666669999994</v>
      </c>
      <c r="AN109" s="131">
        <v>60</v>
      </c>
      <c r="AO109" s="36" t="s">
        <v>7179</v>
      </c>
      <c r="AP109" s="116" t="s">
        <v>1050</v>
      </c>
      <c r="AQ109" s="116" t="str">
        <f t="shared" si="61"/>
        <v>2025EB1100106-BDSDF108</v>
      </c>
      <c r="AR109" s="25" t="str">
        <f t="shared" si="78"/>
        <v>2 missed</v>
      </c>
      <c r="AS109" s="25" t="str">
        <f t="shared" si="79"/>
        <v>2 missed</v>
      </c>
      <c r="AT109" s="25">
        <f t="shared" si="80"/>
        <v>1</v>
      </c>
      <c r="AU109" s="25">
        <f t="shared" si="81"/>
        <v>0</v>
      </c>
      <c r="AV109" s="10">
        <f t="shared" si="82"/>
        <v>0.33333333333333331</v>
      </c>
      <c r="AW109" s="10">
        <f t="shared" si="83"/>
        <v>0</v>
      </c>
      <c r="AX109" s="25" t="str">
        <f t="shared" si="84"/>
        <v>4 missed</v>
      </c>
      <c r="AY109" s="25">
        <f t="shared" si="85"/>
        <v>1</v>
      </c>
      <c r="AZ109" s="10">
        <f t="shared" si="86"/>
        <v>0.2</v>
      </c>
      <c r="BA109" s="10" t="str">
        <f t="shared" si="87"/>
        <v>Q-1 A-0 || Q Total-3, A Total-2</v>
      </c>
      <c r="BB109" s="10" t="str" cm="1">
        <f t="array" ref="BB109">IFERROR(INDEX('Attendance-Slot-1'!$Q$2:$Q$1112,MATCH(1,('Attendance-Slot-1'!$A$2:$A$1112=$C109)*('Attendance-Slot-1'!$G$2:$G$1112=BB$2),0)),"No Data")</f>
        <v>P-S1_Onsite</v>
      </c>
      <c r="BC109" s="10" t="str" cm="1">
        <f t="array" ref="BC109">IFERROR(INDEX('Attendance-Slot-2'!$Q$2:$Q$2595,MATCH(1,('Attendance-Slot-2'!$A$2:$A$2595=$C109)*('Attendance-Slot-2'!$G$2:$G$2595=BB$2),0)),"No Data")</f>
        <v>No Data</v>
      </c>
      <c r="BD109" s="136">
        <f>VLOOKUP($AQ109,'Written Exam Marks'!$H:$Q,10,FALSE)</f>
        <v>8.5</v>
      </c>
      <c r="BE109" s="136">
        <f>VLOOKUP($AQ109,'Written Exam Marks'!$H:$Q,9,FALSE)</f>
        <v>40</v>
      </c>
      <c r="BF109" s="10" t="str">
        <f t="shared" si="88"/>
        <v>Present</v>
      </c>
      <c r="BG109" s="10" t="str">
        <f t="shared" si="89"/>
        <v>P-S1_Onsite</v>
      </c>
      <c r="BH109" s="129" t="s">
        <v>5</v>
      </c>
      <c r="BI109" s="129" t="s">
        <v>5</v>
      </c>
      <c r="BJ109" s="129" t="s">
        <v>5</v>
      </c>
      <c r="BK109" s="129" t="s">
        <v>5</v>
      </c>
      <c r="BL109" s="144">
        <v>0</v>
      </c>
      <c r="BM109" s="24">
        <v>60</v>
      </c>
      <c r="BN109" s="24" t="s">
        <v>1004</v>
      </c>
      <c r="BO109" s="118" t="s">
        <v>1063</v>
      </c>
      <c r="BP109" s="118" t="str">
        <f t="shared" si="62"/>
        <v>2025EB1100106-BDSDF114</v>
      </c>
      <c r="BQ109" s="24" t="str">
        <f t="shared" si="90"/>
        <v>3 missed</v>
      </c>
      <c r="BR109" s="24" t="str">
        <f t="shared" si="91"/>
        <v>1 missed</v>
      </c>
      <c r="BS109" s="24">
        <f t="shared" si="92"/>
        <v>0</v>
      </c>
      <c r="BT109" s="24">
        <f t="shared" si="93"/>
        <v>0</v>
      </c>
      <c r="BU109" s="14">
        <f t="shared" si="94"/>
        <v>0</v>
      </c>
      <c r="BV109" s="14">
        <f t="shared" si="95"/>
        <v>0</v>
      </c>
      <c r="BW109" s="24" t="str">
        <f t="shared" si="96"/>
        <v>4 missed</v>
      </c>
      <c r="BX109" s="24">
        <f t="shared" si="97"/>
        <v>0</v>
      </c>
      <c r="BY109" s="14">
        <f t="shared" si="98"/>
        <v>0</v>
      </c>
      <c r="BZ109" s="14" t="str">
        <f t="shared" si="99"/>
        <v>Q-0 A-0 || Q Total-3, A Total-1</v>
      </c>
      <c r="CA109" s="14" t="str" cm="1">
        <f t="array" ref="CA109">IFERROR(INDEX('Attendance-Slot-1'!$Q$2:$Q$1112,MATCH(1,('Attendance-Slot-1'!$A$2:$A$1112=$C109)*('Attendance-Slot-1'!$G$2:$G$1112=CA$2),0)),"No Data")</f>
        <v>No Data</v>
      </c>
      <c r="CB109" s="14" t="str" cm="1">
        <f t="array" ref="CB109">IFERROR(INDEX('Attendance-Slot-2'!$Q$2:$Q$2595,MATCH(1,('Attendance-Slot-2'!$A$2:$A$2595=$C109)*('Attendance-Slot-2'!$G$2:$G$2595=CA$2),0)),"No Data")</f>
        <v>No Data</v>
      </c>
      <c r="CC109" s="138" t="e">
        <f>VLOOKUP($BP109,'Written Exam Marks'!$H:$Q,10,FALSE)</f>
        <v>#N/A</v>
      </c>
      <c r="CD109" s="138" t="e">
        <f>VLOOKUP($BP109,'Written Exam Marks'!$H:$Q,9,FALSE)</f>
        <v>#N/A</v>
      </c>
      <c r="CE109" s="14" t="str">
        <f t="shared" si="100"/>
        <v>No Data</v>
      </c>
      <c r="CF109" s="14" t="str">
        <f t="shared" si="101"/>
        <v>No Data</v>
      </c>
      <c r="CG109" s="130">
        <v>4.5</v>
      </c>
      <c r="CH109" s="130" t="s">
        <v>5</v>
      </c>
      <c r="CI109" s="130" t="s">
        <v>5</v>
      </c>
      <c r="CJ109" s="130" t="s">
        <v>5</v>
      </c>
      <c r="CK109" s="130" t="s">
        <v>5</v>
      </c>
      <c r="CL109" s="130" t="s">
        <v>5</v>
      </c>
      <c r="CM109" s="145">
        <v>4.5</v>
      </c>
      <c r="CN109" s="130">
        <v>50</v>
      </c>
      <c r="CO109" s="27" t="s">
        <v>1005</v>
      </c>
      <c r="CP109" s="119" t="s">
        <v>1044</v>
      </c>
      <c r="CQ109" s="119" t="str">
        <f t="shared" si="63"/>
        <v>2025EB1100106-BDSDF112</v>
      </c>
      <c r="CR109" s="27" t="str">
        <f t="shared" si="102"/>
        <v>1 missed</v>
      </c>
      <c r="CS109" s="27" t="str">
        <f t="shared" si="103"/>
        <v>2 missed</v>
      </c>
      <c r="CT109" s="27">
        <f t="shared" si="104"/>
        <v>1</v>
      </c>
      <c r="CU109" s="27">
        <f t="shared" si="105"/>
        <v>0</v>
      </c>
      <c r="CV109" s="15">
        <f t="shared" si="106"/>
        <v>0.5</v>
      </c>
      <c r="CW109" s="15">
        <f t="shared" si="107"/>
        <v>0</v>
      </c>
      <c r="CX109" s="27" t="str">
        <f t="shared" si="108"/>
        <v>3 missed</v>
      </c>
      <c r="CY109" s="27">
        <f t="shared" si="109"/>
        <v>1</v>
      </c>
      <c r="CZ109" s="15">
        <f t="shared" si="110"/>
        <v>0.25</v>
      </c>
      <c r="DA109" s="15" t="str">
        <f t="shared" si="111"/>
        <v>Q-1 A-0 || Q Total-2, A Total-2</v>
      </c>
      <c r="DB109" s="15" t="str" cm="1">
        <f t="array" ref="DB109">IFERROR(INDEX('Attendance-Slot-1'!$Q$2:$Q$1112,MATCH(1,('Attendance-Slot-1'!$A$2:$A$1112=$C109)*('Attendance-Slot-1'!$G$2:$G$1112=DB$2),0)),"No Data")</f>
        <v>P-S1_Onsite</v>
      </c>
      <c r="DC109" s="15" t="str" cm="1">
        <f t="array" ref="DC109">IFERROR(INDEX('Attendance-Slot-2'!$Q$2:$Q$2595,MATCH(1,('Attendance-Slot-2'!$A$2:$A$2595=$C109)*('Attendance-Slot-2'!$G$2:$G$2595=DB$2),0)),"No Data")</f>
        <v>No Data</v>
      </c>
      <c r="DD109" s="139">
        <f>VLOOKUP($CQ109,'Written Exam Marks'!$H:$Q,10,FALSE)</f>
        <v>24.5</v>
      </c>
      <c r="DE109" s="139">
        <f>VLOOKUP($CQ109,'Written Exam Marks'!$H:$Q,9,FALSE)</f>
        <v>50</v>
      </c>
      <c r="DF109" s="15" t="str">
        <f t="shared" si="112"/>
        <v>Present</v>
      </c>
      <c r="DG109" s="15" t="str">
        <f t="shared" si="113"/>
        <v>P-S1_Onsite</v>
      </c>
      <c r="DH109" s="139" t="s">
        <v>5</v>
      </c>
      <c r="DI109" s="139">
        <v>0</v>
      </c>
      <c r="DJ109" s="139">
        <v>100</v>
      </c>
      <c r="DK109" s="3" t="str">
        <f t="shared" si="64"/>
        <v>P-2, A-0, No Data-2</v>
      </c>
      <c r="DL109" s="3" t="str">
        <f t="shared" si="65"/>
        <v>P-0, A-0, No Data-4</v>
      </c>
      <c r="DM109" s="1" t="str">
        <f t="shared" si="114"/>
        <v>No Data</v>
      </c>
      <c r="DN109" s="1" t="str">
        <f t="shared" si="115"/>
        <v>P-S1_Onsite</v>
      </c>
      <c r="DO109" s="1" t="str">
        <f t="shared" si="116"/>
        <v>P-S1_Onsite</v>
      </c>
      <c r="DP109" s="1" t="str">
        <f t="shared" si="117"/>
        <v>No Data</v>
      </c>
      <c r="DQ109" s="1" t="str">
        <f t="shared" si="118"/>
        <v>P-2, A-0, No Data-2</v>
      </c>
      <c r="DR109" s="39">
        <f t="shared" si="119"/>
        <v>0</v>
      </c>
      <c r="DS109" s="34" t="s">
        <v>7217</v>
      </c>
      <c r="DT109" s="39" t="s">
        <v>7363</v>
      </c>
      <c r="DU109" s="30" t="s">
        <v>321</v>
      </c>
      <c r="DV109" s="30"/>
    </row>
    <row r="110" spans="1:126" x14ac:dyDescent="0.25">
      <c r="A110" s="1">
        <v>107</v>
      </c>
      <c r="B110" s="1" t="s">
        <v>1000</v>
      </c>
      <c r="C110" s="1" t="s">
        <v>324</v>
      </c>
      <c r="D110" s="1" t="s">
        <v>325</v>
      </c>
      <c r="E110" s="1" t="s">
        <v>326</v>
      </c>
      <c r="F110" s="1" t="s">
        <v>7201</v>
      </c>
      <c r="G110" s="1" t="s">
        <v>3542</v>
      </c>
      <c r="H110" s="143">
        <v>7.2</v>
      </c>
      <c r="I110" s="143">
        <v>8</v>
      </c>
      <c r="J110" s="143">
        <v>8</v>
      </c>
      <c r="K110" s="143">
        <v>8</v>
      </c>
      <c r="L110" s="132">
        <v>28</v>
      </c>
      <c r="M110" s="132">
        <v>59.2</v>
      </c>
      <c r="N110" s="26">
        <v>60</v>
      </c>
      <c r="O110" s="26" t="s">
        <v>997</v>
      </c>
      <c r="P110" s="120" t="s">
        <v>1034</v>
      </c>
      <c r="Q110" s="13" t="str">
        <f t="shared" si="66"/>
        <v>2025EB1100107-BDSDF113</v>
      </c>
      <c r="R110" s="26" t="str">
        <f t="shared" si="67"/>
        <v>0 missed</v>
      </c>
      <c r="S110" s="26" t="str">
        <f t="shared" si="60"/>
        <v>0 missed</v>
      </c>
      <c r="T110" s="26">
        <f t="shared" si="68"/>
        <v>4</v>
      </c>
      <c r="U110" s="26">
        <f t="shared" si="69"/>
        <v>1</v>
      </c>
      <c r="V110" s="13">
        <f t="shared" si="70"/>
        <v>1</v>
      </c>
      <c r="W110" s="13">
        <f t="shared" si="71"/>
        <v>1</v>
      </c>
      <c r="X110" s="26" t="str">
        <f t="shared" si="72"/>
        <v>0 missed</v>
      </c>
      <c r="Y110" s="26">
        <f t="shared" si="73"/>
        <v>5</v>
      </c>
      <c r="Z110" s="13">
        <f t="shared" si="74"/>
        <v>1</v>
      </c>
      <c r="AA110" s="15" t="str">
        <f t="shared" si="75"/>
        <v>Q-4 A-1 || Q Total-4, A Total-1</v>
      </c>
      <c r="AB110" s="13" t="str" cm="1">
        <f t="array" ref="AB110">IFERROR(INDEX('Attendance-Slot-1'!$Q$2:$Q$1112,MATCH(1,('Attendance-Slot-1'!$A$2:$A$1112=$C110)*('Attendance-Slot-1'!$G$2:$G$1112=AB$2),0)),"No Data")</f>
        <v>No Data</v>
      </c>
      <c r="AC110" s="13" t="str" cm="1">
        <f t="array" ref="AC110">IFERROR(INDEX('Attendance-Slot-2'!$Q$2:$Q$2595,MATCH(1,('Attendance-Slot-2'!$A$2:$A$2595=$C110)*('Attendance-Slot-2'!$G$2:$G$2595=AB$2),0)),"No Data")</f>
        <v>P-S2_Onsite</v>
      </c>
      <c r="AD110" s="133">
        <f>VLOOKUP($Q110,'Written Exam Marks'!$H:$Q,10,FALSE)</f>
        <v>35</v>
      </c>
      <c r="AE110" s="133">
        <f>VLOOKUP($Q110,'Written Exam Marks'!$H:$Q,9,FALSE)</f>
        <v>40</v>
      </c>
      <c r="AF110" s="13" t="str">
        <f t="shared" si="76"/>
        <v>Present</v>
      </c>
      <c r="AG110" s="13" t="str">
        <f t="shared" si="77"/>
        <v>P-S2_Onsite</v>
      </c>
      <c r="AH110" s="29">
        <v>13</v>
      </c>
      <c r="AI110" s="29">
        <v>12</v>
      </c>
      <c r="AJ110" s="29">
        <v>9.3333333330000006</v>
      </c>
      <c r="AK110" s="29" t="s">
        <v>5</v>
      </c>
      <c r="AL110" s="29">
        <v>10</v>
      </c>
      <c r="AM110" s="29">
        <v>44.333333332999999</v>
      </c>
      <c r="AN110" s="131">
        <v>60</v>
      </c>
      <c r="AO110" s="36" t="s">
        <v>7179</v>
      </c>
      <c r="AP110" s="116" t="s">
        <v>1050</v>
      </c>
      <c r="AQ110" s="116" t="str">
        <f t="shared" si="61"/>
        <v>2025EB1100107-BDSDF108</v>
      </c>
      <c r="AR110" s="25" t="str">
        <f t="shared" si="78"/>
        <v>1 missed</v>
      </c>
      <c r="AS110" s="25" t="str">
        <f t="shared" si="79"/>
        <v>0 missed</v>
      </c>
      <c r="AT110" s="25">
        <f t="shared" si="80"/>
        <v>2</v>
      </c>
      <c r="AU110" s="25">
        <f t="shared" si="81"/>
        <v>2</v>
      </c>
      <c r="AV110" s="10">
        <f t="shared" si="82"/>
        <v>0.66666666666666663</v>
      </c>
      <c r="AW110" s="10">
        <f t="shared" si="83"/>
        <v>1</v>
      </c>
      <c r="AX110" s="25" t="str">
        <f t="shared" si="84"/>
        <v>1 missed</v>
      </c>
      <c r="AY110" s="25">
        <f t="shared" si="85"/>
        <v>4</v>
      </c>
      <c r="AZ110" s="10">
        <f t="shared" si="86"/>
        <v>0.8</v>
      </c>
      <c r="BA110" s="10" t="str">
        <f t="shared" si="87"/>
        <v>Q-2 A-2 || Q Total-3, A Total-2</v>
      </c>
      <c r="BB110" s="10" t="str" cm="1">
        <f t="array" ref="BB110">IFERROR(INDEX('Attendance-Slot-1'!$Q$2:$Q$1112,MATCH(1,('Attendance-Slot-1'!$A$2:$A$1112=$C110)*('Attendance-Slot-1'!$G$2:$G$1112=BB$2),0)),"No Data")</f>
        <v>No Data</v>
      </c>
      <c r="BC110" s="10" t="str" cm="1">
        <f t="array" ref="BC110">IFERROR(INDEX('Attendance-Slot-2'!$Q$2:$Q$2595,MATCH(1,('Attendance-Slot-2'!$A$2:$A$2595=$C110)*('Attendance-Slot-2'!$G$2:$G$2595=BB$2),0)),"No Data")</f>
        <v>P-S2_Onsite</v>
      </c>
      <c r="BD110" s="136">
        <f>VLOOKUP($AQ110,'Written Exam Marks'!$H:$Q,10,FALSE)</f>
        <v>29.5</v>
      </c>
      <c r="BE110" s="136">
        <f>VLOOKUP($AQ110,'Written Exam Marks'!$H:$Q,9,FALSE)</f>
        <v>40</v>
      </c>
      <c r="BF110" s="10" t="str">
        <f t="shared" si="88"/>
        <v>Present</v>
      </c>
      <c r="BG110" s="10" t="str">
        <f t="shared" si="89"/>
        <v>P-S2_Onsite</v>
      </c>
      <c r="BH110" s="129">
        <v>10</v>
      </c>
      <c r="BI110" s="129">
        <v>13.5</v>
      </c>
      <c r="BJ110" s="129">
        <v>15</v>
      </c>
      <c r="BK110" s="129">
        <v>20</v>
      </c>
      <c r="BL110" s="144">
        <v>58.5</v>
      </c>
      <c r="BM110" s="24">
        <v>60</v>
      </c>
      <c r="BN110" s="24" t="s">
        <v>1004</v>
      </c>
      <c r="BO110" s="118" t="s">
        <v>1063</v>
      </c>
      <c r="BP110" s="118" t="str">
        <f t="shared" si="62"/>
        <v>2025EB1100107-BDSDF114</v>
      </c>
      <c r="BQ110" s="24" t="str">
        <f t="shared" si="90"/>
        <v>0 missed</v>
      </c>
      <c r="BR110" s="24" t="str">
        <f t="shared" si="91"/>
        <v>0 missed</v>
      </c>
      <c r="BS110" s="24">
        <f t="shared" si="92"/>
        <v>3</v>
      </c>
      <c r="BT110" s="24">
        <f t="shared" si="93"/>
        <v>1</v>
      </c>
      <c r="BU110" s="14">
        <f t="shared" si="94"/>
        <v>1</v>
      </c>
      <c r="BV110" s="14">
        <f t="shared" si="95"/>
        <v>1</v>
      </c>
      <c r="BW110" s="24" t="str">
        <f t="shared" si="96"/>
        <v>0 missed</v>
      </c>
      <c r="BX110" s="24">
        <f t="shared" si="97"/>
        <v>4</v>
      </c>
      <c r="BY110" s="14">
        <f t="shared" si="98"/>
        <v>1</v>
      </c>
      <c r="BZ110" s="14" t="str">
        <f t="shared" si="99"/>
        <v>Q-3 A-1 || Q Total-3, A Total-1</v>
      </c>
      <c r="CA110" s="14" t="str" cm="1">
        <f t="array" ref="CA110">IFERROR(INDEX('Attendance-Slot-1'!$Q$2:$Q$1112,MATCH(1,('Attendance-Slot-1'!$A$2:$A$1112=$C110)*('Attendance-Slot-1'!$G$2:$G$1112=CA$2),0)),"No Data")</f>
        <v>No Data</v>
      </c>
      <c r="CB110" s="14" t="str" cm="1">
        <f t="array" ref="CB110">IFERROR(INDEX('Attendance-Slot-2'!$Q$2:$Q$2595,MATCH(1,('Attendance-Slot-2'!$A$2:$A$2595=$C110)*('Attendance-Slot-2'!$G$2:$G$2595=CA$2),0)),"No Data")</f>
        <v>A-S2_Onsite</v>
      </c>
      <c r="CC110" s="138" t="e">
        <f>VLOOKUP($BP110,'Written Exam Marks'!$H:$Q,10,FALSE)</f>
        <v>#N/A</v>
      </c>
      <c r="CD110" s="138" t="e">
        <f>VLOOKUP($BP110,'Written Exam Marks'!$H:$Q,9,FALSE)</f>
        <v>#N/A</v>
      </c>
      <c r="CE110" s="14" t="str">
        <f t="shared" si="100"/>
        <v>Absent</v>
      </c>
      <c r="CF110" s="14" t="str">
        <f t="shared" si="101"/>
        <v>A-S2_Onsite</v>
      </c>
      <c r="CG110" s="130">
        <v>5</v>
      </c>
      <c r="CH110" s="130">
        <v>4.5</v>
      </c>
      <c r="CI110" s="130">
        <v>9</v>
      </c>
      <c r="CJ110" s="130">
        <v>7</v>
      </c>
      <c r="CK110" s="130">
        <v>10</v>
      </c>
      <c r="CL110" s="130">
        <v>10</v>
      </c>
      <c r="CM110" s="145">
        <v>45.5</v>
      </c>
      <c r="CN110" s="130">
        <v>50</v>
      </c>
      <c r="CO110" s="27" t="s">
        <v>1005</v>
      </c>
      <c r="CP110" s="119" t="s">
        <v>1044</v>
      </c>
      <c r="CQ110" s="119" t="str">
        <f t="shared" si="63"/>
        <v>2025EB1100107-BDSDF112</v>
      </c>
      <c r="CR110" s="27" t="str">
        <f t="shared" si="102"/>
        <v>0 missed</v>
      </c>
      <c r="CS110" s="27" t="str">
        <f t="shared" si="103"/>
        <v>0 missed</v>
      </c>
      <c r="CT110" s="27">
        <f t="shared" si="104"/>
        <v>2</v>
      </c>
      <c r="CU110" s="27">
        <f t="shared" si="105"/>
        <v>2</v>
      </c>
      <c r="CV110" s="15">
        <f t="shared" si="106"/>
        <v>1</v>
      </c>
      <c r="CW110" s="15">
        <f t="shared" si="107"/>
        <v>1</v>
      </c>
      <c r="CX110" s="27" t="str">
        <f t="shared" si="108"/>
        <v>0 missed</v>
      </c>
      <c r="CY110" s="27">
        <f t="shared" si="109"/>
        <v>4</v>
      </c>
      <c r="CZ110" s="15">
        <f t="shared" si="110"/>
        <v>1</v>
      </c>
      <c r="DA110" s="15" t="str">
        <f t="shared" si="111"/>
        <v>Q-2 A-2 || Q Total-2, A Total-2</v>
      </c>
      <c r="DB110" s="15" t="str" cm="1">
        <f t="array" ref="DB110">IFERROR(INDEX('Attendance-Slot-1'!$Q$2:$Q$1112,MATCH(1,('Attendance-Slot-1'!$A$2:$A$1112=$C110)*('Attendance-Slot-1'!$G$2:$G$1112=DB$2),0)),"No Data")</f>
        <v>No Data</v>
      </c>
      <c r="DC110" s="15" t="str" cm="1">
        <f t="array" ref="DC110">IFERROR(INDEX('Attendance-Slot-2'!$Q$2:$Q$2595,MATCH(1,('Attendance-Slot-2'!$A$2:$A$2595=$C110)*('Attendance-Slot-2'!$G$2:$G$2595=DB$2),0)),"No Data")</f>
        <v>P-S2_Onsite</v>
      </c>
      <c r="DD110" s="139">
        <f>VLOOKUP($CQ110,'Written Exam Marks'!$H:$Q,10,FALSE)</f>
        <v>28.5</v>
      </c>
      <c r="DE110" s="139">
        <f>VLOOKUP($CQ110,'Written Exam Marks'!$H:$Q,9,FALSE)</f>
        <v>50</v>
      </c>
      <c r="DF110" s="15" t="str">
        <f t="shared" si="112"/>
        <v>Present</v>
      </c>
      <c r="DG110" s="15" t="str">
        <f t="shared" si="113"/>
        <v>P-S2_Onsite</v>
      </c>
      <c r="DH110" s="139">
        <v>90</v>
      </c>
      <c r="DI110" s="139">
        <v>90</v>
      </c>
      <c r="DJ110" s="139">
        <v>100</v>
      </c>
      <c r="DK110" s="3" t="str">
        <f t="shared" si="64"/>
        <v>P-0, A-0, No Data-4</v>
      </c>
      <c r="DL110" s="3" t="str">
        <f t="shared" si="65"/>
        <v>P-3, A-1, No Data-0</v>
      </c>
      <c r="DM110" s="1" t="str">
        <f t="shared" si="114"/>
        <v>P-S2_Onsite</v>
      </c>
      <c r="DN110" s="1" t="str">
        <f t="shared" si="115"/>
        <v>P-S2_Onsite</v>
      </c>
      <c r="DO110" s="1" t="str">
        <f t="shared" si="116"/>
        <v>P-S2_Onsite</v>
      </c>
      <c r="DP110" s="1" t="str">
        <f t="shared" si="117"/>
        <v>A-S2_Onsite</v>
      </c>
      <c r="DQ110" s="1" t="str">
        <f t="shared" si="118"/>
        <v>P-3, A-1, No Data-0</v>
      </c>
      <c r="DR110" s="39">
        <f t="shared" si="119"/>
        <v>0</v>
      </c>
      <c r="DS110" s="34" t="s">
        <v>7217</v>
      </c>
      <c r="DT110" s="39" t="s">
        <v>7363</v>
      </c>
      <c r="DU110" s="30" t="s">
        <v>324</v>
      </c>
      <c r="DV110" s="30"/>
    </row>
    <row r="111" spans="1:126" x14ac:dyDescent="0.25">
      <c r="A111" s="1">
        <v>108</v>
      </c>
      <c r="B111" s="1" t="s">
        <v>1000</v>
      </c>
      <c r="C111" s="1" t="s">
        <v>327</v>
      </c>
      <c r="D111" s="1" t="s">
        <v>328</v>
      </c>
      <c r="E111" s="1" t="s">
        <v>329</v>
      </c>
      <c r="F111" s="1" t="s">
        <v>7202</v>
      </c>
      <c r="G111" s="1" t="s">
        <v>1265</v>
      </c>
      <c r="H111" s="143">
        <v>8</v>
      </c>
      <c r="I111" s="143">
        <v>6.4</v>
      </c>
      <c r="J111" s="143">
        <v>8</v>
      </c>
      <c r="K111" s="143">
        <v>7.2</v>
      </c>
      <c r="L111" s="132" t="s">
        <v>5</v>
      </c>
      <c r="M111" s="132">
        <v>29.6</v>
      </c>
      <c r="N111" s="26">
        <v>60</v>
      </c>
      <c r="O111" s="26" t="s">
        <v>997</v>
      </c>
      <c r="P111" s="120" t="s">
        <v>1034</v>
      </c>
      <c r="Q111" s="13" t="str">
        <f t="shared" si="66"/>
        <v>2025EB1100108-BDSDF113</v>
      </c>
      <c r="R111" s="26" t="str">
        <f t="shared" si="67"/>
        <v>0 missed</v>
      </c>
      <c r="S111" s="26" t="str">
        <f t="shared" si="60"/>
        <v>1 missed</v>
      </c>
      <c r="T111" s="26">
        <f t="shared" si="68"/>
        <v>4</v>
      </c>
      <c r="U111" s="26">
        <f t="shared" si="69"/>
        <v>0</v>
      </c>
      <c r="V111" s="13">
        <f t="shared" si="70"/>
        <v>1</v>
      </c>
      <c r="W111" s="13">
        <f t="shared" si="71"/>
        <v>0</v>
      </c>
      <c r="X111" s="26" t="str">
        <f t="shared" si="72"/>
        <v>1 missed</v>
      </c>
      <c r="Y111" s="26">
        <f t="shared" si="73"/>
        <v>4</v>
      </c>
      <c r="Z111" s="13">
        <f t="shared" si="74"/>
        <v>0.8</v>
      </c>
      <c r="AA111" s="15" t="str">
        <f t="shared" si="75"/>
        <v>Q-4 A-0 || Q Total-4, A Total-1</v>
      </c>
      <c r="AB111" s="13" t="str" cm="1">
        <f t="array" ref="AB111">IFERROR(INDEX('Attendance-Slot-1'!$Q$2:$Q$1112,MATCH(1,('Attendance-Slot-1'!$A$2:$A$1112=$C111)*('Attendance-Slot-1'!$G$2:$G$1112=AB$2),0)),"No Data")</f>
        <v>No Data</v>
      </c>
      <c r="AC111" s="13" t="str" cm="1">
        <f t="array" ref="AC111">IFERROR(INDEX('Attendance-Slot-2'!$Q$2:$Q$2595,MATCH(1,('Attendance-Slot-2'!$A$2:$A$2595=$C111)*('Attendance-Slot-2'!$G$2:$G$2595=AB$2),0)),"No Data")</f>
        <v>P-S2_Onsite</v>
      </c>
      <c r="AD111" s="133">
        <f>VLOOKUP($Q111,'Written Exam Marks'!$H:$Q,10,FALSE)</f>
        <v>11</v>
      </c>
      <c r="AE111" s="133">
        <f>VLOOKUP($Q111,'Written Exam Marks'!$H:$Q,9,FALSE)</f>
        <v>40</v>
      </c>
      <c r="AF111" s="13" t="str">
        <f t="shared" si="76"/>
        <v>Present</v>
      </c>
      <c r="AG111" s="13" t="str">
        <f t="shared" si="77"/>
        <v>P-S2_Onsite</v>
      </c>
      <c r="AH111" s="29" t="s">
        <v>5</v>
      </c>
      <c r="AI111" s="29">
        <v>10.5</v>
      </c>
      <c r="AJ111" s="29">
        <v>9.3333333330000006</v>
      </c>
      <c r="AK111" s="29">
        <v>10</v>
      </c>
      <c r="AL111" s="29">
        <v>10</v>
      </c>
      <c r="AM111" s="29">
        <v>39.833333332999999</v>
      </c>
      <c r="AN111" s="131">
        <v>60</v>
      </c>
      <c r="AO111" s="36" t="s">
        <v>7179</v>
      </c>
      <c r="AP111" s="116" t="s">
        <v>1050</v>
      </c>
      <c r="AQ111" s="116" t="str">
        <f t="shared" si="61"/>
        <v>2025EB1100108-BDSDF108</v>
      </c>
      <c r="AR111" s="25" t="str">
        <f t="shared" si="78"/>
        <v>0 missed</v>
      </c>
      <c r="AS111" s="25" t="str">
        <f t="shared" si="79"/>
        <v>1 missed</v>
      </c>
      <c r="AT111" s="25">
        <f t="shared" si="80"/>
        <v>3</v>
      </c>
      <c r="AU111" s="25">
        <f t="shared" si="81"/>
        <v>1</v>
      </c>
      <c r="AV111" s="10">
        <f t="shared" si="82"/>
        <v>1</v>
      </c>
      <c r="AW111" s="10">
        <f t="shared" si="83"/>
        <v>0.5</v>
      </c>
      <c r="AX111" s="25" t="str">
        <f t="shared" si="84"/>
        <v>1 missed</v>
      </c>
      <c r="AY111" s="25">
        <f t="shared" si="85"/>
        <v>4</v>
      </c>
      <c r="AZ111" s="10">
        <f t="shared" si="86"/>
        <v>0.8</v>
      </c>
      <c r="BA111" s="10" t="str">
        <f t="shared" si="87"/>
        <v>Q-3 A-1 || Q Total-3, A Total-2</v>
      </c>
      <c r="BB111" s="10" t="str" cm="1">
        <f t="array" ref="BB111">IFERROR(INDEX('Attendance-Slot-1'!$Q$2:$Q$1112,MATCH(1,('Attendance-Slot-1'!$A$2:$A$1112=$C111)*('Attendance-Slot-1'!$G$2:$G$1112=BB$2),0)),"No Data")</f>
        <v>P-S1_Onsite</v>
      </c>
      <c r="BC111" s="10" t="str" cm="1">
        <f t="array" ref="BC111">IFERROR(INDEX('Attendance-Slot-2'!$Q$2:$Q$2595,MATCH(1,('Attendance-Slot-2'!$A$2:$A$2595=$C111)*('Attendance-Slot-2'!$G$2:$G$2595=BB$2),0)),"No Data")</f>
        <v>No Data</v>
      </c>
      <c r="BD111" s="136">
        <f>VLOOKUP($AQ111,'Written Exam Marks'!$H:$Q,10,FALSE)</f>
        <v>17</v>
      </c>
      <c r="BE111" s="136">
        <f>VLOOKUP($AQ111,'Written Exam Marks'!$H:$Q,9,FALSE)</f>
        <v>40</v>
      </c>
      <c r="BF111" s="10" t="str">
        <f t="shared" si="88"/>
        <v>Present</v>
      </c>
      <c r="BG111" s="10" t="str">
        <f t="shared" si="89"/>
        <v>P-S1_Onsite</v>
      </c>
      <c r="BH111" s="129">
        <v>9</v>
      </c>
      <c r="BI111" s="129">
        <v>13.5</v>
      </c>
      <c r="BJ111" s="129">
        <v>15</v>
      </c>
      <c r="BK111" s="129">
        <v>18.5</v>
      </c>
      <c r="BL111" s="144">
        <v>56</v>
      </c>
      <c r="BM111" s="24">
        <v>60</v>
      </c>
      <c r="BN111" s="24" t="s">
        <v>1004</v>
      </c>
      <c r="BO111" s="118" t="s">
        <v>1063</v>
      </c>
      <c r="BP111" s="118" t="str">
        <f t="shared" si="62"/>
        <v>2025EB1100108-BDSDF114</v>
      </c>
      <c r="BQ111" s="24" t="str">
        <f t="shared" si="90"/>
        <v>0 missed</v>
      </c>
      <c r="BR111" s="24" t="str">
        <f t="shared" si="91"/>
        <v>0 missed</v>
      </c>
      <c r="BS111" s="24">
        <f t="shared" si="92"/>
        <v>3</v>
      </c>
      <c r="BT111" s="24">
        <f t="shared" si="93"/>
        <v>1</v>
      </c>
      <c r="BU111" s="14">
        <f t="shared" si="94"/>
        <v>1</v>
      </c>
      <c r="BV111" s="14">
        <f t="shared" si="95"/>
        <v>1</v>
      </c>
      <c r="BW111" s="24" t="str">
        <f t="shared" si="96"/>
        <v>0 missed</v>
      </c>
      <c r="BX111" s="24">
        <f t="shared" si="97"/>
        <v>4</v>
      </c>
      <c r="BY111" s="14">
        <f t="shared" si="98"/>
        <v>1</v>
      </c>
      <c r="BZ111" s="14" t="str">
        <f t="shared" si="99"/>
        <v>Q-3 A-1 || Q Total-3, A Total-1</v>
      </c>
      <c r="CA111" s="14" t="str" cm="1">
        <f t="array" ref="CA111">IFERROR(INDEX('Attendance-Slot-1'!$Q$2:$Q$1112,MATCH(1,('Attendance-Slot-1'!$A$2:$A$1112=$C111)*('Attendance-Slot-1'!$G$2:$G$1112=CA$2),0)),"No Data")</f>
        <v>No Data</v>
      </c>
      <c r="CB111" s="14" t="str" cm="1">
        <f t="array" ref="CB111">IFERROR(INDEX('Attendance-Slot-2'!$Q$2:$Q$2595,MATCH(1,('Attendance-Slot-2'!$A$2:$A$2595=$C111)*('Attendance-Slot-2'!$G$2:$G$2595=CA$2),0)),"No Data")</f>
        <v>P-S2_Onsite</v>
      </c>
      <c r="CC111" s="138">
        <f>VLOOKUP($BP111,'Written Exam Marks'!$H:$Q,10,FALSE)</f>
        <v>8.5</v>
      </c>
      <c r="CD111" s="138">
        <f>VLOOKUP($BP111,'Written Exam Marks'!$H:$Q,9,FALSE)</f>
        <v>40</v>
      </c>
      <c r="CE111" s="14" t="str">
        <f t="shared" si="100"/>
        <v>Present</v>
      </c>
      <c r="CF111" s="14" t="str">
        <f t="shared" si="101"/>
        <v>P-S2_Onsite</v>
      </c>
      <c r="CG111" s="130">
        <v>3.5</v>
      </c>
      <c r="CH111" s="130">
        <v>5</v>
      </c>
      <c r="CI111" s="130">
        <v>5.5</v>
      </c>
      <c r="CJ111" s="130">
        <v>7</v>
      </c>
      <c r="CK111" s="130">
        <v>10</v>
      </c>
      <c r="CL111" s="130">
        <v>10</v>
      </c>
      <c r="CM111" s="145">
        <v>41</v>
      </c>
      <c r="CN111" s="130">
        <v>50</v>
      </c>
      <c r="CO111" s="27" t="s">
        <v>1005</v>
      </c>
      <c r="CP111" s="119" t="s">
        <v>1044</v>
      </c>
      <c r="CQ111" s="119" t="str">
        <f t="shared" si="63"/>
        <v>2025EB1100108-BDSDF112</v>
      </c>
      <c r="CR111" s="27" t="str">
        <f t="shared" si="102"/>
        <v>0 missed</v>
      </c>
      <c r="CS111" s="27" t="str">
        <f t="shared" si="103"/>
        <v>0 missed</v>
      </c>
      <c r="CT111" s="27">
        <f t="shared" si="104"/>
        <v>2</v>
      </c>
      <c r="CU111" s="27">
        <f t="shared" si="105"/>
        <v>2</v>
      </c>
      <c r="CV111" s="15">
        <f t="shared" si="106"/>
        <v>1</v>
      </c>
      <c r="CW111" s="15">
        <f t="shared" si="107"/>
        <v>1</v>
      </c>
      <c r="CX111" s="27" t="str">
        <f t="shared" si="108"/>
        <v>0 missed</v>
      </c>
      <c r="CY111" s="27">
        <f t="shared" si="109"/>
        <v>4</v>
      </c>
      <c r="CZ111" s="15">
        <f t="shared" si="110"/>
        <v>1</v>
      </c>
      <c r="DA111" s="15" t="str">
        <f t="shared" si="111"/>
        <v>Q-2 A-2 || Q Total-2, A Total-2</v>
      </c>
      <c r="DB111" s="15" t="str" cm="1">
        <f t="array" ref="DB111">IFERROR(INDEX('Attendance-Slot-1'!$Q$2:$Q$1112,MATCH(1,('Attendance-Slot-1'!$A$2:$A$1112=$C111)*('Attendance-Slot-1'!$G$2:$G$1112=DB$2),0)),"No Data")</f>
        <v>P-S1_Onsite</v>
      </c>
      <c r="DC111" s="15" t="str" cm="1">
        <f t="array" ref="DC111">IFERROR(INDEX('Attendance-Slot-2'!$Q$2:$Q$2595,MATCH(1,('Attendance-Slot-2'!$A$2:$A$2595=$C111)*('Attendance-Slot-2'!$G$2:$G$2595=DB$2),0)),"No Data")</f>
        <v>No Data</v>
      </c>
      <c r="DD111" s="139">
        <f>VLOOKUP($CQ111,'Written Exam Marks'!$H:$Q,10,FALSE)</f>
        <v>22</v>
      </c>
      <c r="DE111" s="139">
        <f>VLOOKUP($CQ111,'Written Exam Marks'!$H:$Q,9,FALSE)</f>
        <v>50</v>
      </c>
      <c r="DF111" s="15" t="str">
        <f t="shared" si="112"/>
        <v>Present</v>
      </c>
      <c r="DG111" s="15" t="str">
        <f t="shared" si="113"/>
        <v>P-S1_Onsite</v>
      </c>
      <c r="DH111" s="139">
        <v>100</v>
      </c>
      <c r="DI111" s="139">
        <v>100</v>
      </c>
      <c r="DJ111" s="139">
        <v>100</v>
      </c>
      <c r="DK111" s="3" t="str">
        <f t="shared" si="64"/>
        <v>P-2, A-0, No Data-2</v>
      </c>
      <c r="DL111" s="3" t="str">
        <f t="shared" si="65"/>
        <v>P-2, A-0, No Data-2</v>
      </c>
      <c r="DM111" s="1" t="str">
        <f t="shared" si="114"/>
        <v>P-S2_Onsite</v>
      </c>
      <c r="DN111" s="1" t="str">
        <f t="shared" si="115"/>
        <v>P-S1_Onsite</v>
      </c>
      <c r="DO111" s="1" t="str">
        <f t="shared" si="116"/>
        <v>P-S1_Onsite</v>
      </c>
      <c r="DP111" s="1" t="str">
        <f t="shared" si="117"/>
        <v>P-S2_Onsite</v>
      </c>
      <c r="DQ111" s="1" t="str">
        <f t="shared" si="118"/>
        <v>P-4, A-0, No Data-0</v>
      </c>
      <c r="DR111" s="39">
        <f t="shared" si="119"/>
        <v>0</v>
      </c>
      <c r="DS111" s="34" t="s">
        <v>7217</v>
      </c>
      <c r="DT111" s="39" t="s">
        <v>7363</v>
      </c>
      <c r="DU111" s="30" t="s">
        <v>327</v>
      </c>
      <c r="DV111" s="30"/>
    </row>
    <row r="112" spans="1:126" x14ac:dyDescent="0.25">
      <c r="A112" s="1">
        <v>109</v>
      </c>
      <c r="B112" s="1" t="s">
        <v>1000</v>
      </c>
      <c r="C112" s="1" t="s">
        <v>330</v>
      </c>
      <c r="D112" s="1" t="s">
        <v>331</v>
      </c>
      <c r="E112" s="1" t="s">
        <v>332</v>
      </c>
      <c r="F112" s="1" t="s">
        <v>7201</v>
      </c>
      <c r="G112" s="1" t="s">
        <v>3543</v>
      </c>
      <c r="H112" s="143">
        <v>7.2</v>
      </c>
      <c r="I112" s="143" t="s">
        <v>5</v>
      </c>
      <c r="J112" s="143" t="s">
        <v>5</v>
      </c>
      <c r="K112" s="143" t="s">
        <v>5</v>
      </c>
      <c r="L112" s="132" t="s">
        <v>5</v>
      </c>
      <c r="M112" s="132">
        <v>7.2</v>
      </c>
      <c r="N112" s="26">
        <v>60</v>
      </c>
      <c r="O112" s="26" t="s">
        <v>997</v>
      </c>
      <c r="P112" s="120" t="s">
        <v>1034</v>
      </c>
      <c r="Q112" s="13" t="str">
        <f t="shared" si="66"/>
        <v>2025EB1100109-BDSDF113</v>
      </c>
      <c r="R112" s="26" t="str">
        <f t="shared" si="67"/>
        <v>3 missed</v>
      </c>
      <c r="S112" s="26" t="str">
        <f t="shared" si="60"/>
        <v>1 missed</v>
      </c>
      <c r="T112" s="26">
        <f t="shared" si="68"/>
        <v>1</v>
      </c>
      <c r="U112" s="26">
        <f t="shared" si="69"/>
        <v>0</v>
      </c>
      <c r="V112" s="13">
        <f t="shared" si="70"/>
        <v>0.25</v>
      </c>
      <c r="W112" s="13">
        <f t="shared" si="71"/>
        <v>0</v>
      </c>
      <c r="X112" s="26" t="str">
        <f t="shared" si="72"/>
        <v>4 missed</v>
      </c>
      <c r="Y112" s="26">
        <f t="shared" si="73"/>
        <v>1</v>
      </c>
      <c r="Z112" s="13">
        <f t="shared" si="74"/>
        <v>0.2</v>
      </c>
      <c r="AA112" s="15" t="str">
        <f t="shared" si="75"/>
        <v>Q-1 A-0 || Q Total-4, A Total-1</v>
      </c>
      <c r="AB112" s="13" t="str" cm="1">
        <f t="array" ref="AB112">IFERROR(INDEX('Attendance-Slot-1'!$Q$2:$Q$1112,MATCH(1,('Attendance-Slot-1'!$A$2:$A$1112=$C112)*('Attendance-Slot-1'!$G$2:$G$1112=AB$2),0)),"No Data")</f>
        <v>No Data</v>
      </c>
      <c r="AC112" s="13" t="str" cm="1">
        <f t="array" ref="AC112">IFERROR(INDEX('Attendance-Slot-2'!$Q$2:$Q$2595,MATCH(1,('Attendance-Slot-2'!$A$2:$A$2595=$C112)*('Attendance-Slot-2'!$G$2:$G$2595=AB$2),0)),"No Data")</f>
        <v>P-S2_Onsite</v>
      </c>
      <c r="AD112" s="133">
        <f>VLOOKUP($Q112,'Written Exam Marks'!$H:$Q,10,FALSE)</f>
        <v>0</v>
      </c>
      <c r="AE112" s="133">
        <f>VLOOKUP($Q112,'Written Exam Marks'!$H:$Q,9,FALSE)</f>
        <v>40</v>
      </c>
      <c r="AF112" s="13" t="str">
        <f t="shared" si="76"/>
        <v>Present</v>
      </c>
      <c r="AG112" s="13" t="str">
        <f t="shared" si="77"/>
        <v>P-S2_Onsite</v>
      </c>
      <c r="AH112" s="29" t="s">
        <v>5</v>
      </c>
      <c r="AI112" s="29" t="s">
        <v>5</v>
      </c>
      <c r="AJ112" s="29" t="s">
        <v>5</v>
      </c>
      <c r="AK112" s="29" t="s">
        <v>5</v>
      </c>
      <c r="AL112" s="29" t="s">
        <v>5</v>
      </c>
      <c r="AM112" s="29">
        <v>0</v>
      </c>
      <c r="AN112" s="131">
        <v>60</v>
      </c>
      <c r="AO112" s="36" t="s">
        <v>7179</v>
      </c>
      <c r="AP112" s="116" t="s">
        <v>1050</v>
      </c>
      <c r="AQ112" s="116" t="str">
        <f t="shared" si="61"/>
        <v>2025EB1100109-BDSDF108</v>
      </c>
      <c r="AR112" s="25" t="str">
        <f t="shared" si="78"/>
        <v>3 missed</v>
      </c>
      <c r="AS112" s="25" t="str">
        <f t="shared" si="79"/>
        <v>2 missed</v>
      </c>
      <c r="AT112" s="25">
        <f t="shared" si="80"/>
        <v>0</v>
      </c>
      <c r="AU112" s="25">
        <f t="shared" si="81"/>
        <v>0</v>
      </c>
      <c r="AV112" s="10">
        <f t="shared" si="82"/>
        <v>0</v>
      </c>
      <c r="AW112" s="10">
        <f t="shared" si="83"/>
        <v>0</v>
      </c>
      <c r="AX112" s="25" t="str">
        <f t="shared" si="84"/>
        <v>5 missed</v>
      </c>
      <c r="AY112" s="25">
        <f t="shared" si="85"/>
        <v>0</v>
      </c>
      <c r="AZ112" s="10">
        <f t="shared" si="86"/>
        <v>0</v>
      </c>
      <c r="BA112" s="10" t="str">
        <f t="shared" si="87"/>
        <v>Q-0 A-0 || Q Total-3, A Total-2</v>
      </c>
      <c r="BB112" s="10" t="str" cm="1">
        <f t="array" ref="BB112">IFERROR(INDEX('Attendance-Slot-1'!$Q$2:$Q$1112,MATCH(1,('Attendance-Slot-1'!$A$2:$A$1112=$C112)*('Attendance-Slot-1'!$G$2:$G$1112=BB$2),0)),"No Data")</f>
        <v>No Data</v>
      </c>
      <c r="BC112" s="10" t="str" cm="1">
        <f t="array" ref="BC112">IFERROR(INDEX('Attendance-Slot-2'!$Q$2:$Q$2595,MATCH(1,('Attendance-Slot-2'!$A$2:$A$2595=$C112)*('Attendance-Slot-2'!$G$2:$G$2595=BB$2),0)),"No Data")</f>
        <v>P-S2_Onsite</v>
      </c>
      <c r="BD112" s="136">
        <f>VLOOKUP($AQ112,'Written Exam Marks'!$H:$Q,10,FALSE)</f>
        <v>5.5</v>
      </c>
      <c r="BE112" s="136">
        <f>VLOOKUP($AQ112,'Written Exam Marks'!$H:$Q,9,FALSE)</f>
        <v>40</v>
      </c>
      <c r="BF112" s="10" t="str">
        <f t="shared" si="88"/>
        <v>Present</v>
      </c>
      <c r="BG112" s="10" t="str">
        <f t="shared" si="89"/>
        <v>P-S2_Onsite</v>
      </c>
      <c r="BH112" s="129">
        <v>10</v>
      </c>
      <c r="BI112" s="129" t="s">
        <v>5</v>
      </c>
      <c r="BJ112" s="129" t="s">
        <v>5</v>
      </c>
      <c r="BK112" s="129" t="s">
        <v>5</v>
      </c>
      <c r="BL112" s="144">
        <v>10</v>
      </c>
      <c r="BM112" s="24">
        <v>60</v>
      </c>
      <c r="BN112" s="24" t="s">
        <v>1004</v>
      </c>
      <c r="BO112" s="118" t="s">
        <v>1063</v>
      </c>
      <c r="BP112" s="118" t="str">
        <f t="shared" si="62"/>
        <v>2025EB1100109-BDSDF114</v>
      </c>
      <c r="BQ112" s="24" t="str">
        <f t="shared" si="90"/>
        <v>2 missed</v>
      </c>
      <c r="BR112" s="24" t="str">
        <f t="shared" si="91"/>
        <v>1 missed</v>
      </c>
      <c r="BS112" s="24">
        <f t="shared" si="92"/>
        <v>1</v>
      </c>
      <c r="BT112" s="24">
        <f t="shared" si="93"/>
        <v>0</v>
      </c>
      <c r="BU112" s="14">
        <f t="shared" si="94"/>
        <v>0.33333333333333331</v>
      </c>
      <c r="BV112" s="14">
        <f t="shared" si="95"/>
        <v>0</v>
      </c>
      <c r="BW112" s="24" t="str">
        <f t="shared" si="96"/>
        <v>3 missed</v>
      </c>
      <c r="BX112" s="24">
        <f t="shared" si="97"/>
        <v>1</v>
      </c>
      <c r="BY112" s="14">
        <f t="shared" si="98"/>
        <v>0.25</v>
      </c>
      <c r="BZ112" s="14" t="str">
        <f t="shared" si="99"/>
        <v>Q-1 A-0 || Q Total-3, A Total-1</v>
      </c>
      <c r="CA112" s="14" t="str" cm="1">
        <f t="array" ref="CA112">IFERROR(INDEX('Attendance-Slot-1'!$Q$2:$Q$1112,MATCH(1,('Attendance-Slot-1'!$A$2:$A$1112=$C112)*('Attendance-Slot-1'!$G$2:$G$1112=CA$2),0)),"No Data")</f>
        <v>No Data</v>
      </c>
      <c r="CB112" s="14" t="str" cm="1">
        <f t="array" ref="CB112">IFERROR(INDEX('Attendance-Slot-2'!$Q$2:$Q$2595,MATCH(1,('Attendance-Slot-2'!$A$2:$A$2595=$C112)*('Attendance-Slot-2'!$G$2:$G$2595=CA$2),0)),"No Data")</f>
        <v>P-S2_Onsite</v>
      </c>
      <c r="CC112" s="138">
        <f>VLOOKUP($BP112,'Written Exam Marks'!$H:$Q,10,FALSE)</f>
        <v>4</v>
      </c>
      <c r="CD112" s="138">
        <f>VLOOKUP($BP112,'Written Exam Marks'!$H:$Q,9,FALSE)</f>
        <v>40</v>
      </c>
      <c r="CE112" s="14" t="str">
        <f t="shared" si="100"/>
        <v>Present</v>
      </c>
      <c r="CF112" s="14" t="str">
        <f t="shared" si="101"/>
        <v>P-S2_Onsite</v>
      </c>
      <c r="CG112" s="130">
        <v>4.5</v>
      </c>
      <c r="CH112" s="130" t="s">
        <v>5</v>
      </c>
      <c r="CI112" s="130" t="s">
        <v>5</v>
      </c>
      <c r="CJ112" s="130" t="s">
        <v>5</v>
      </c>
      <c r="CK112" s="130" t="s">
        <v>5</v>
      </c>
      <c r="CL112" s="130" t="s">
        <v>5</v>
      </c>
      <c r="CM112" s="145">
        <v>4.5</v>
      </c>
      <c r="CN112" s="130">
        <v>50</v>
      </c>
      <c r="CO112" s="27" t="s">
        <v>1005</v>
      </c>
      <c r="CP112" s="119" t="s">
        <v>1044</v>
      </c>
      <c r="CQ112" s="119" t="str">
        <f t="shared" si="63"/>
        <v>2025EB1100109-BDSDF112</v>
      </c>
      <c r="CR112" s="27" t="str">
        <f t="shared" si="102"/>
        <v>1 missed</v>
      </c>
      <c r="CS112" s="27" t="str">
        <f t="shared" si="103"/>
        <v>2 missed</v>
      </c>
      <c r="CT112" s="27">
        <f t="shared" si="104"/>
        <v>1</v>
      </c>
      <c r="CU112" s="27">
        <f t="shared" si="105"/>
        <v>0</v>
      </c>
      <c r="CV112" s="15">
        <f t="shared" si="106"/>
        <v>0.5</v>
      </c>
      <c r="CW112" s="15">
        <f t="shared" si="107"/>
        <v>0</v>
      </c>
      <c r="CX112" s="27" t="str">
        <f t="shared" si="108"/>
        <v>3 missed</v>
      </c>
      <c r="CY112" s="27">
        <f t="shared" si="109"/>
        <v>1</v>
      </c>
      <c r="CZ112" s="15">
        <f t="shared" si="110"/>
        <v>0.25</v>
      </c>
      <c r="DA112" s="15" t="str">
        <f t="shared" si="111"/>
        <v>Q-1 A-0 || Q Total-2, A Total-2</v>
      </c>
      <c r="DB112" s="15" t="str" cm="1">
        <f t="array" ref="DB112">IFERROR(INDEX('Attendance-Slot-1'!$Q$2:$Q$1112,MATCH(1,('Attendance-Slot-1'!$A$2:$A$1112=$C112)*('Attendance-Slot-1'!$G$2:$G$1112=DB$2),0)),"No Data")</f>
        <v>No Data</v>
      </c>
      <c r="DC112" s="15" t="str" cm="1">
        <f t="array" ref="DC112">IFERROR(INDEX('Attendance-Slot-2'!$Q$2:$Q$2595,MATCH(1,('Attendance-Slot-2'!$A$2:$A$2595=$C112)*('Attendance-Slot-2'!$G$2:$G$2595=DB$2),0)),"No Data")</f>
        <v>P-S2_Onsite</v>
      </c>
      <c r="DD112" s="139">
        <f>VLOOKUP($CQ112,'Written Exam Marks'!$H:$Q,10,FALSE)</f>
        <v>21.5</v>
      </c>
      <c r="DE112" s="139">
        <f>VLOOKUP($CQ112,'Written Exam Marks'!$H:$Q,9,FALSE)</f>
        <v>50</v>
      </c>
      <c r="DF112" s="15" t="str">
        <f t="shared" si="112"/>
        <v>Present</v>
      </c>
      <c r="DG112" s="15" t="str">
        <f t="shared" si="113"/>
        <v>P-S2_Onsite</v>
      </c>
      <c r="DH112" s="139" t="s">
        <v>5</v>
      </c>
      <c r="DI112" s="139">
        <v>0</v>
      </c>
      <c r="DJ112" s="139">
        <v>100</v>
      </c>
      <c r="DK112" s="3" t="str">
        <f t="shared" si="64"/>
        <v>P-0, A-0, No Data-4</v>
      </c>
      <c r="DL112" s="3" t="str">
        <f t="shared" si="65"/>
        <v>P-4, A-0, No Data-0</v>
      </c>
      <c r="DM112" s="1" t="str">
        <f t="shared" si="114"/>
        <v>P-S2_Onsite</v>
      </c>
      <c r="DN112" s="1" t="str">
        <f t="shared" si="115"/>
        <v>P-S2_Onsite</v>
      </c>
      <c r="DO112" s="1" t="str">
        <f t="shared" si="116"/>
        <v>P-S2_Onsite</v>
      </c>
      <c r="DP112" s="1" t="str">
        <f t="shared" si="117"/>
        <v>P-S2_Onsite</v>
      </c>
      <c r="DQ112" s="1" t="str">
        <f t="shared" si="118"/>
        <v>P-4, A-0, No Data-0</v>
      </c>
      <c r="DR112" s="39">
        <f t="shared" si="119"/>
        <v>0</v>
      </c>
      <c r="DS112" s="34" t="s">
        <v>7217</v>
      </c>
      <c r="DT112" s="39" t="s">
        <v>7363</v>
      </c>
      <c r="DU112" s="30" t="s">
        <v>330</v>
      </c>
      <c r="DV112" s="30"/>
    </row>
    <row r="113" spans="1:126" x14ac:dyDescent="0.25">
      <c r="A113" s="1">
        <v>110</v>
      </c>
      <c r="B113" s="1" t="s">
        <v>1000</v>
      </c>
      <c r="C113" s="1" t="s">
        <v>333</v>
      </c>
      <c r="D113" s="1" t="s">
        <v>334</v>
      </c>
      <c r="E113" s="1" t="s">
        <v>335</v>
      </c>
      <c r="F113" s="1" t="s">
        <v>7201</v>
      </c>
      <c r="G113" s="1" t="s">
        <v>3544</v>
      </c>
      <c r="H113" s="143">
        <v>5.6</v>
      </c>
      <c r="I113" s="143">
        <v>7.2</v>
      </c>
      <c r="J113" s="143">
        <v>6.4</v>
      </c>
      <c r="K113" s="143">
        <v>7.2</v>
      </c>
      <c r="L113" s="132">
        <v>28</v>
      </c>
      <c r="M113" s="132">
        <v>54.4</v>
      </c>
      <c r="N113" s="26">
        <v>60</v>
      </c>
      <c r="O113" s="26" t="s">
        <v>997</v>
      </c>
      <c r="P113" s="120" t="s">
        <v>1034</v>
      </c>
      <c r="Q113" s="13" t="str">
        <f t="shared" si="66"/>
        <v>2025EB1100110-BDSDF113</v>
      </c>
      <c r="R113" s="26" t="str">
        <f t="shared" si="67"/>
        <v>0 missed</v>
      </c>
      <c r="S113" s="26" t="str">
        <f t="shared" si="60"/>
        <v>0 missed</v>
      </c>
      <c r="T113" s="26">
        <f t="shared" si="68"/>
        <v>4</v>
      </c>
      <c r="U113" s="26">
        <f t="shared" si="69"/>
        <v>1</v>
      </c>
      <c r="V113" s="13">
        <f t="shared" si="70"/>
        <v>1</v>
      </c>
      <c r="W113" s="13">
        <f t="shared" si="71"/>
        <v>1</v>
      </c>
      <c r="X113" s="26" t="str">
        <f t="shared" si="72"/>
        <v>0 missed</v>
      </c>
      <c r="Y113" s="26">
        <f t="shared" si="73"/>
        <v>5</v>
      </c>
      <c r="Z113" s="13">
        <f t="shared" si="74"/>
        <v>1</v>
      </c>
      <c r="AA113" s="15" t="str">
        <f t="shared" si="75"/>
        <v>Q-4 A-1 || Q Total-4, A Total-1</v>
      </c>
      <c r="AB113" s="13" t="str" cm="1">
        <f t="array" ref="AB113">IFERROR(INDEX('Attendance-Slot-1'!$Q$2:$Q$1112,MATCH(1,('Attendance-Slot-1'!$A$2:$A$1112=$C113)*('Attendance-Slot-1'!$G$2:$G$1112=AB$2),0)),"No Data")</f>
        <v>No Data</v>
      </c>
      <c r="AC113" s="13" t="str" cm="1">
        <f t="array" ref="AC113">IFERROR(INDEX('Attendance-Slot-2'!$Q$2:$Q$2595,MATCH(1,('Attendance-Slot-2'!$A$2:$A$2595=$C113)*('Attendance-Slot-2'!$G$2:$G$2595=AB$2),0)),"No Data")</f>
        <v>P-S2_Onsite</v>
      </c>
      <c r="AD113" s="133">
        <f>VLOOKUP($Q113,'Written Exam Marks'!$H:$Q,10,FALSE)</f>
        <v>21</v>
      </c>
      <c r="AE113" s="133">
        <f>VLOOKUP($Q113,'Written Exam Marks'!$H:$Q,9,FALSE)</f>
        <v>40</v>
      </c>
      <c r="AF113" s="13" t="str">
        <f t="shared" si="76"/>
        <v>Present</v>
      </c>
      <c r="AG113" s="13" t="str">
        <f t="shared" si="77"/>
        <v>P-S2_Onsite</v>
      </c>
      <c r="AH113" s="29">
        <v>14</v>
      </c>
      <c r="AI113" s="29">
        <v>13</v>
      </c>
      <c r="AJ113" s="29">
        <v>8</v>
      </c>
      <c r="AK113" s="29">
        <v>8</v>
      </c>
      <c r="AL113" s="29">
        <v>9</v>
      </c>
      <c r="AM113" s="29">
        <v>52</v>
      </c>
      <c r="AN113" s="131">
        <v>60</v>
      </c>
      <c r="AO113" s="36" t="s">
        <v>7179</v>
      </c>
      <c r="AP113" s="116" t="s">
        <v>1050</v>
      </c>
      <c r="AQ113" s="116" t="str">
        <f t="shared" si="61"/>
        <v>2025EB1100110-BDSDF108</v>
      </c>
      <c r="AR113" s="25" t="str">
        <f t="shared" si="78"/>
        <v>0 missed</v>
      </c>
      <c r="AS113" s="25" t="str">
        <f t="shared" si="79"/>
        <v>0 missed</v>
      </c>
      <c r="AT113" s="25">
        <f t="shared" si="80"/>
        <v>3</v>
      </c>
      <c r="AU113" s="25">
        <f t="shared" si="81"/>
        <v>2</v>
      </c>
      <c r="AV113" s="10">
        <f t="shared" si="82"/>
        <v>1</v>
      </c>
      <c r="AW113" s="10">
        <f t="shared" si="83"/>
        <v>1</v>
      </c>
      <c r="AX113" s="25" t="str">
        <f t="shared" si="84"/>
        <v>0 missed</v>
      </c>
      <c r="AY113" s="25">
        <f t="shared" si="85"/>
        <v>5</v>
      </c>
      <c r="AZ113" s="10">
        <f t="shared" si="86"/>
        <v>1</v>
      </c>
      <c r="BA113" s="10" t="str">
        <f t="shared" si="87"/>
        <v>Q-3 A-2 || Q Total-3, A Total-2</v>
      </c>
      <c r="BB113" s="10" t="str" cm="1">
        <f t="array" ref="BB113">IFERROR(INDEX('Attendance-Slot-1'!$Q$2:$Q$1112,MATCH(1,('Attendance-Slot-1'!$A$2:$A$1112=$C113)*('Attendance-Slot-1'!$G$2:$G$1112=BB$2),0)),"No Data")</f>
        <v>No Data</v>
      </c>
      <c r="BC113" s="10" t="str" cm="1">
        <f t="array" ref="BC113">IFERROR(INDEX('Attendance-Slot-2'!$Q$2:$Q$2595,MATCH(1,('Attendance-Slot-2'!$A$2:$A$2595=$C113)*('Attendance-Slot-2'!$G$2:$G$2595=BB$2),0)),"No Data")</f>
        <v>P-S2_Onsite</v>
      </c>
      <c r="BD113" s="136">
        <f>VLOOKUP($AQ113,'Written Exam Marks'!$H:$Q,10,FALSE)</f>
        <v>17</v>
      </c>
      <c r="BE113" s="136">
        <f>VLOOKUP($AQ113,'Written Exam Marks'!$H:$Q,9,FALSE)</f>
        <v>40</v>
      </c>
      <c r="BF113" s="10" t="str">
        <f t="shared" si="88"/>
        <v>Present</v>
      </c>
      <c r="BG113" s="10" t="str">
        <f t="shared" si="89"/>
        <v>P-S2_Onsite</v>
      </c>
      <c r="BH113" s="129">
        <v>10</v>
      </c>
      <c r="BI113" s="129">
        <v>12</v>
      </c>
      <c r="BJ113" s="129">
        <v>15</v>
      </c>
      <c r="BK113" s="129">
        <v>19.5</v>
      </c>
      <c r="BL113" s="144">
        <v>56.5</v>
      </c>
      <c r="BM113" s="24">
        <v>60</v>
      </c>
      <c r="BN113" s="24" t="s">
        <v>1004</v>
      </c>
      <c r="BO113" s="118" t="s">
        <v>1063</v>
      </c>
      <c r="BP113" s="118" t="str">
        <f t="shared" si="62"/>
        <v>2025EB1100110-BDSDF114</v>
      </c>
      <c r="BQ113" s="24" t="str">
        <f t="shared" si="90"/>
        <v>0 missed</v>
      </c>
      <c r="BR113" s="24" t="str">
        <f t="shared" si="91"/>
        <v>0 missed</v>
      </c>
      <c r="BS113" s="24">
        <f t="shared" si="92"/>
        <v>3</v>
      </c>
      <c r="BT113" s="24">
        <f t="shared" si="93"/>
        <v>1</v>
      </c>
      <c r="BU113" s="14">
        <f t="shared" si="94"/>
        <v>1</v>
      </c>
      <c r="BV113" s="14">
        <f t="shared" si="95"/>
        <v>1</v>
      </c>
      <c r="BW113" s="24" t="str">
        <f t="shared" si="96"/>
        <v>0 missed</v>
      </c>
      <c r="BX113" s="24">
        <f t="shared" si="97"/>
        <v>4</v>
      </c>
      <c r="BY113" s="14">
        <f t="shared" si="98"/>
        <v>1</v>
      </c>
      <c r="BZ113" s="14" t="str">
        <f t="shared" si="99"/>
        <v>Q-3 A-1 || Q Total-3, A Total-1</v>
      </c>
      <c r="CA113" s="14" t="str" cm="1">
        <f t="array" ref="CA113">IFERROR(INDEX('Attendance-Slot-1'!$Q$2:$Q$1112,MATCH(1,('Attendance-Slot-1'!$A$2:$A$1112=$C113)*('Attendance-Slot-1'!$G$2:$G$1112=CA$2),0)),"No Data")</f>
        <v>No Data</v>
      </c>
      <c r="CB113" s="14" t="str" cm="1">
        <f t="array" ref="CB113">IFERROR(INDEX('Attendance-Slot-2'!$Q$2:$Q$2595,MATCH(1,('Attendance-Slot-2'!$A$2:$A$2595=$C113)*('Attendance-Slot-2'!$G$2:$G$2595=CA$2),0)),"No Data")</f>
        <v>P-S2_Onsite</v>
      </c>
      <c r="CC113" s="138">
        <f>VLOOKUP($BP113,'Written Exam Marks'!$H:$Q,10,FALSE)</f>
        <v>20</v>
      </c>
      <c r="CD113" s="138">
        <f>VLOOKUP($BP113,'Written Exam Marks'!$H:$Q,9,FALSE)</f>
        <v>40</v>
      </c>
      <c r="CE113" s="14" t="str">
        <f t="shared" si="100"/>
        <v>Present</v>
      </c>
      <c r="CF113" s="14" t="str">
        <f t="shared" si="101"/>
        <v>P-S2_Onsite</v>
      </c>
      <c r="CG113" s="130">
        <v>5</v>
      </c>
      <c r="CH113" s="130">
        <v>4</v>
      </c>
      <c r="CI113" s="130">
        <v>8.5</v>
      </c>
      <c r="CJ113" s="130">
        <v>7</v>
      </c>
      <c r="CK113" s="130">
        <v>10</v>
      </c>
      <c r="CL113" s="130">
        <v>10</v>
      </c>
      <c r="CM113" s="145">
        <v>44.5</v>
      </c>
      <c r="CN113" s="130">
        <v>50</v>
      </c>
      <c r="CO113" s="27" t="s">
        <v>1005</v>
      </c>
      <c r="CP113" s="119" t="s">
        <v>1044</v>
      </c>
      <c r="CQ113" s="119" t="str">
        <f t="shared" si="63"/>
        <v>2025EB1100110-BDSDF112</v>
      </c>
      <c r="CR113" s="27" t="str">
        <f t="shared" si="102"/>
        <v>0 missed</v>
      </c>
      <c r="CS113" s="27" t="str">
        <f t="shared" si="103"/>
        <v>0 missed</v>
      </c>
      <c r="CT113" s="27">
        <f t="shared" si="104"/>
        <v>2</v>
      </c>
      <c r="CU113" s="27">
        <f t="shared" si="105"/>
        <v>2</v>
      </c>
      <c r="CV113" s="15">
        <f t="shared" si="106"/>
        <v>1</v>
      </c>
      <c r="CW113" s="15">
        <f t="shared" si="107"/>
        <v>1</v>
      </c>
      <c r="CX113" s="27" t="str">
        <f t="shared" si="108"/>
        <v>0 missed</v>
      </c>
      <c r="CY113" s="27">
        <f t="shared" si="109"/>
        <v>4</v>
      </c>
      <c r="CZ113" s="15">
        <f t="shared" si="110"/>
        <v>1</v>
      </c>
      <c r="DA113" s="15" t="str">
        <f t="shared" si="111"/>
        <v>Q-2 A-2 || Q Total-2, A Total-2</v>
      </c>
      <c r="DB113" s="15" t="str" cm="1">
        <f t="array" ref="DB113">IFERROR(INDEX('Attendance-Slot-1'!$Q$2:$Q$1112,MATCH(1,('Attendance-Slot-1'!$A$2:$A$1112=$C113)*('Attendance-Slot-1'!$G$2:$G$1112=DB$2),0)),"No Data")</f>
        <v>No Data</v>
      </c>
      <c r="DC113" s="15" t="str" cm="1">
        <f t="array" ref="DC113">IFERROR(INDEX('Attendance-Slot-2'!$Q$2:$Q$2595,MATCH(1,('Attendance-Slot-2'!$A$2:$A$2595=$C113)*('Attendance-Slot-2'!$G$2:$G$2595=DB$2),0)),"No Data")</f>
        <v>P-S2_Onsite</v>
      </c>
      <c r="DD113" s="139">
        <f>VLOOKUP($CQ113,'Written Exam Marks'!$H:$Q,10,FALSE)</f>
        <v>21.5</v>
      </c>
      <c r="DE113" s="139">
        <f>VLOOKUP($CQ113,'Written Exam Marks'!$H:$Q,9,FALSE)</f>
        <v>50</v>
      </c>
      <c r="DF113" s="15" t="str">
        <f t="shared" si="112"/>
        <v>Present</v>
      </c>
      <c r="DG113" s="15" t="str">
        <f t="shared" si="113"/>
        <v>P-S2_Onsite</v>
      </c>
      <c r="DH113" s="139">
        <v>90</v>
      </c>
      <c r="DI113" s="139">
        <v>90</v>
      </c>
      <c r="DJ113" s="139">
        <v>100</v>
      </c>
      <c r="DK113" s="3" t="str">
        <f t="shared" si="64"/>
        <v>P-0, A-0, No Data-4</v>
      </c>
      <c r="DL113" s="3" t="str">
        <f t="shared" si="65"/>
        <v>P-4, A-0, No Data-0</v>
      </c>
      <c r="DM113" s="1" t="str">
        <f t="shared" si="114"/>
        <v>P-S2_Onsite</v>
      </c>
      <c r="DN113" s="1" t="str">
        <f t="shared" si="115"/>
        <v>P-S2_Onsite</v>
      </c>
      <c r="DO113" s="1" t="str">
        <f t="shared" si="116"/>
        <v>P-S2_Onsite</v>
      </c>
      <c r="DP113" s="1" t="str">
        <f t="shared" si="117"/>
        <v>P-S2_Onsite</v>
      </c>
      <c r="DQ113" s="1" t="str">
        <f t="shared" si="118"/>
        <v>P-4, A-0, No Data-0</v>
      </c>
      <c r="DR113" s="39">
        <f t="shared" si="119"/>
        <v>1</v>
      </c>
      <c r="DS113" s="34" t="s">
        <v>7217</v>
      </c>
      <c r="DT113" s="39" t="s">
        <v>7363</v>
      </c>
      <c r="DU113" s="30" t="s">
        <v>333</v>
      </c>
      <c r="DV113" s="30"/>
    </row>
    <row r="114" spans="1:126" x14ac:dyDescent="0.25">
      <c r="A114" s="1">
        <v>111</v>
      </c>
      <c r="B114" s="1" t="s">
        <v>1000</v>
      </c>
      <c r="C114" s="1" t="s">
        <v>336</v>
      </c>
      <c r="D114" s="1" t="s">
        <v>337</v>
      </c>
      <c r="E114" s="1" t="s">
        <v>338</v>
      </c>
      <c r="F114" s="1" t="s">
        <v>7202</v>
      </c>
      <c r="G114" s="1" t="s">
        <v>1268</v>
      </c>
      <c r="H114" s="143">
        <v>4.8</v>
      </c>
      <c r="I114" s="143">
        <v>6.4</v>
      </c>
      <c r="J114" s="143">
        <v>8</v>
      </c>
      <c r="K114" s="143">
        <v>8</v>
      </c>
      <c r="L114" s="132" t="s">
        <v>5</v>
      </c>
      <c r="M114" s="132">
        <v>27.2</v>
      </c>
      <c r="N114" s="26">
        <v>60</v>
      </c>
      <c r="O114" s="26" t="s">
        <v>997</v>
      </c>
      <c r="P114" s="120" t="s">
        <v>1034</v>
      </c>
      <c r="Q114" s="13" t="str">
        <f t="shared" si="66"/>
        <v>2025EB1100111-BDSDF113</v>
      </c>
      <c r="R114" s="26" t="str">
        <f t="shared" si="67"/>
        <v>0 missed</v>
      </c>
      <c r="S114" s="26" t="str">
        <f t="shared" si="60"/>
        <v>1 missed</v>
      </c>
      <c r="T114" s="26">
        <f t="shared" si="68"/>
        <v>4</v>
      </c>
      <c r="U114" s="26">
        <f t="shared" si="69"/>
        <v>0</v>
      </c>
      <c r="V114" s="13">
        <f t="shared" si="70"/>
        <v>1</v>
      </c>
      <c r="W114" s="13">
        <f t="shared" si="71"/>
        <v>0</v>
      </c>
      <c r="X114" s="26" t="str">
        <f t="shared" si="72"/>
        <v>1 missed</v>
      </c>
      <c r="Y114" s="26">
        <f t="shared" si="73"/>
        <v>4</v>
      </c>
      <c r="Z114" s="13">
        <f t="shared" si="74"/>
        <v>0.8</v>
      </c>
      <c r="AA114" s="15" t="str">
        <f t="shared" si="75"/>
        <v>Q-4 A-0 || Q Total-4, A Total-1</v>
      </c>
      <c r="AB114" s="13" t="str" cm="1">
        <f t="array" ref="AB114">IFERROR(INDEX('Attendance-Slot-1'!$Q$2:$Q$1112,MATCH(1,('Attendance-Slot-1'!$A$2:$A$1112=$C114)*('Attendance-Slot-1'!$G$2:$G$1112=AB$2),0)),"No Data")</f>
        <v>P-S1_Onsite</v>
      </c>
      <c r="AC114" s="13" t="str" cm="1">
        <f t="array" ref="AC114">IFERROR(INDEX('Attendance-Slot-2'!$Q$2:$Q$2595,MATCH(1,('Attendance-Slot-2'!$A$2:$A$2595=$C114)*('Attendance-Slot-2'!$G$2:$G$2595=AB$2),0)),"No Data")</f>
        <v>No Data</v>
      </c>
      <c r="AD114" s="133">
        <f>VLOOKUP($Q114,'Written Exam Marks'!$H:$Q,10,FALSE)</f>
        <v>8</v>
      </c>
      <c r="AE114" s="133">
        <f>VLOOKUP($Q114,'Written Exam Marks'!$H:$Q,9,FALSE)</f>
        <v>40</v>
      </c>
      <c r="AF114" s="13" t="str">
        <f t="shared" si="76"/>
        <v>Present</v>
      </c>
      <c r="AG114" s="13" t="str">
        <f t="shared" si="77"/>
        <v>P-S1_Onsite</v>
      </c>
      <c r="AH114" s="29">
        <v>12</v>
      </c>
      <c r="AI114" s="29">
        <v>13</v>
      </c>
      <c r="AJ114" s="29" t="s">
        <v>5</v>
      </c>
      <c r="AK114" s="29">
        <v>9</v>
      </c>
      <c r="AL114" s="29" t="s">
        <v>5</v>
      </c>
      <c r="AM114" s="29">
        <v>34</v>
      </c>
      <c r="AN114" s="131">
        <v>60</v>
      </c>
      <c r="AO114" s="36" t="s">
        <v>7179</v>
      </c>
      <c r="AP114" s="116" t="s">
        <v>1050</v>
      </c>
      <c r="AQ114" s="116" t="str">
        <f t="shared" si="61"/>
        <v>2025EB1100111-BDSDF108</v>
      </c>
      <c r="AR114" s="25" t="str">
        <f t="shared" si="78"/>
        <v>2 missed</v>
      </c>
      <c r="AS114" s="25" t="str">
        <f t="shared" si="79"/>
        <v>0 missed</v>
      </c>
      <c r="AT114" s="25">
        <f t="shared" si="80"/>
        <v>1</v>
      </c>
      <c r="AU114" s="25">
        <f t="shared" si="81"/>
        <v>2</v>
      </c>
      <c r="AV114" s="10">
        <f t="shared" si="82"/>
        <v>0.33333333333333331</v>
      </c>
      <c r="AW114" s="10">
        <f t="shared" si="83"/>
        <v>1</v>
      </c>
      <c r="AX114" s="25" t="str">
        <f t="shared" si="84"/>
        <v>2 missed</v>
      </c>
      <c r="AY114" s="25">
        <f t="shared" si="85"/>
        <v>3</v>
      </c>
      <c r="AZ114" s="10">
        <f t="shared" si="86"/>
        <v>0.6</v>
      </c>
      <c r="BA114" s="10" t="str">
        <f t="shared" si="87"/>
        <v>Q-1 A-2 || Q Total-3, A Total-2</v>
      </c>
      <c r="BB114" s="10" t="str" cm="1">
        <f t="array" ref="BB114">IFERROR(INDEX('Attendance-Slot-1'!$Q$2:$Q$1112,MATCH(1,('Attendance-Slot-1'!$A$2:$A$1112=$C114)*('Attendance-Slot-1'!$G$2:$G$1112=BB$2),0)),"No Data")</f>
        <v>P-S1_Onsite</v>
      </c>
      <c r="BC114" s="10" t="str" cm="1">
        <f t="array" ref="BC114">IFERROR(INDEX('Attendance-Slot-2'!$Q$2:$Q$2595,MATCH(1,('Attendance-Slot-2'!$A$2:$A$2595=$C114)*('Attendance-Slot-2'!$G$2:$G$2595=BB$2),0)),"No Data")</f>
        <v>No Data</v>
      </c>
      <c r="BD114" s="136">
        <f>VLOOKUP($AQ114,'Written Exam Marks'!$H:$Q,10,FALSE)</f>
        <v>19.5</v>
      </c>
      <c r="BE114" s="136">
        <f>VLOOKUP($AQ114,'Written Exam Marks'!$H:$Q,9,FALSE)</f>
        <v>40</v>
      </c>
      <c r="BF114" s="10" t="str">
        <f t="shared" si="88"/>
        <v>Present</v>
      </c>
      <c r="BG114" s="10" t="str">
        <f t="shared" si="89"/>
        <v>P-S1_Onsite</v>
      </c>
      <c r="BH114" s="129">
        <v>9</v>
      </c>
      <c r="BI114" s="129">
        <v>13.5</v>
      </c>
      <c r="BJ114" s="129">
        <v>15</v>
      </c>
      <c r="BK114" s="129">
        <v>19</v>
      </c>
      <c r="BL114" s="144">
        <v>56.5</v>
      </c>
      <c r="BM114" s="24">
        <v>60</v>
      </c>
      <c r="BN114" s="24" t="s">
        <v>1004</v>
      </c>
      <c r="BO114" s="118" t="s">
        <v>1063</v>
      </c>
      <c r="BP114" s="118" t="str">
        <f t="shared" si="62"/>
        <v>2025EB1100111-BDSDF114</v>
      </c>
      <c r="BQ114" s="24" t="str">
        <f t="shared" si="90"/>
        <v>0 missed</v>
      </c>
      <c r="BR114" s="24" t="str">
        <f t="shared" si="91"/>
        <v>0 missed</v>
      </c>
      <c r="BS114" s="24">
        <f t="shared" si="92"/>
        <v>3</v>
      </c>
      <c r="BT114" s="24">
        <f t="shared" si="93"/>
        <v>1</v>
      </c>
      <c r="BU114" s="14">
        <f t="shared" si="94"/>
        <v>1</v>
      </c>
      <c r="BV114" s="14">
        <f t="shared" si="95"/>
        <v>1</v>
      </c>
      <c r="BW114" s="24" t="str">
        <f t="shared" si="96"/>
        <v>0 missed</v>
      </c>
      <c r="BX114" s="24">
        <f t="shared" si="97"/>
        <v>4</v>
      </c>
      <c r="BY114" s="14">
        <f t="shared" si="98"/>
        <v>1</v>
      </c>
      <c r="BZ114" s="14" t="str">
        <f t="shared" si="99"/>
        <v>Q-3 A-1 || Q Total-3, A Total-1</v>
      </c>
      <c r="CA114" s="14" t="str" cm="1">
        <f t="array" ref="CA114">IFERROR(INDEX('Attendance-Slot-1'!$Q$2:$Q$1112,MATCH(1,('Attendance-Slot-1'!$A$2:$A$1112=$C114)*('Attendance-Slot-1'!$G$2:$G$1112=CA$2),0)),"No Data")</f>
        <v>P-S1_Onsite</v>
      </c>
      <c r="CB114" s="14" t="str" cm="1">
        <f t="array" ref="CB114">IFERROR(INDEX('Attendance-Slot-2'!$Q$2:$Q$2595,MATCH(1,('Attendance-Slot-2'!$A$2:$A$2595=$C114)*('Attendance-Slot-2'!$G$2:$G$2595=CA$2),0)),"No Data")</f>
        <v>No Data</v>
      </c>
      <c r="CC114" s="138">
        <f>VLOOKUP($BP114,'Written Exam Marks'!$H:$Q,10,FALSE)</f>
        <v>24</v>
      </c>
      <c r="CD114" s="138">
        <f>VLOOKUP($BP114,'Written Exam Marks'!$H:$Q,9,FALSE)</f>
        <v>40</v>
      </c>
      <c r="CE114" s="14" t="str">
        <f t="shared" si="100"/>
        <v>Present</v>
      </c>
      <c r="CF114" s="14" t="str">
        <f t="shared" si="101"/>
        <v>P-S1_Onsite</v>
      </c>
      <c r="CG114" s="130">
        <v>2.5</v>
      </c>
      <c r="CH114" s="130">
        <v>3.5</v>
      </c>
      <c r="CI114" s="130">
        <v>8.5</v>
      </c>
      <c r="CJ114" s="130">
        <v>8</v>
      </c>
      <c r="CK114" s="130">
        <v>10</v>
      </c>
      <c r="CL114" s="130">
        <v>10</v>
      </c>
      <c r="CM114" s="145">
        <v>42.5</v>
      </c>
      <c r="CN114" s="130">
        <v>50</v>
      </c>
      <c r="CO114" s="27" t="s">
        <v>1005</v>
      </c>
      <c r="CP114" s="119" t="s">
        <v>1044</v>
      </c>
      <c r="CQ114" s="119" t="str">
        <f t="shared" si="63"/>
        <v>2025EB1100111-BDSDF112</v>
      </c>
      <c r="CR114" s="27" t="str">
        <f t="shared" si="102"/>
        <v>0 missed</v>
      </c>
      <c r="CS114" s="27" t="str">
        <f t="shared" si="103"/>
        <v>0 missed</v>
      </c>
      <c r="CT114" s="27">
        <f t="shared" si="104"/>
        <v>2</v>
      </c>
      <c r="CU114" s="27">
        <f t="shared" si="105"/>
        <v>2</v>
      </c>
      <c r="CV114" s="15">
        <f t="shared" si="106"/>
        <v>1</v>
      </c>
      <c r="CW114" s="15">
        <f t="shared" si="107"/>
        <v>1</v>
      </c>
      <c r="CX114" s="27" t="str">
        <f t="shared" si="108"/>
        <v>0 missed</v>
      </c>
      <c r="CY114" s="27">
        <f t="shared" si="109"/>
        <v>4</v>
      </c>
      <c r="CZ114" s="15">
        <f t="shared" si="110"/>
        <v>1</v>
      </c>
      <c r="DA114" s="15" t="str">
        <f t="shared" si="111"/>
        <v>Q-2 A-2 || Q Total-2, A Total-2</v>
      </c>
      <c r="DB114" s="15" t="str" cm="1">
        <f t="array" ref="DB114">IFERROR(INDEX('Attendance-Slot-1'!$Q$2:$Q$1112,MATCH(1,('Attendance-Slot-1'!$A$2:$A$1112=$C114)*('Attendance-Slot-1'!$G$2:$G$1112=DB$2),0)),"No Data")</f>
        <v>P-S1_Onsite</v>
      </c>
      <c r="DC114" s="15" t="str" cm="1">
        <f t="array" ref="DC114">IFERROR(INDEX('Attendance-Slot-2'!$Q$2:$Q$2595,MATCH(1,('Attendance-Slot-2'!$A$2:$A$2595=$C114)*('Attendance-Slot-2'!$G$2:$G$2595=DB$2),0)),"No Data")</f>
        <v>No Data</v>
      </c>
      <c r="DD114" s="139">
        <f>VLOOKUP($CQ114,'Written Exam Marks'!$H:$Q,10,FALSE)</f>
        <v>30.5</v>
      </c>
      <c r="DE114" s="139">
        <f>VLOOKUP($CQ114,'Written Exam Marks'!$H:$Q,9,FALSE)</f>
        <v>50</v>
      </c>
      <c r="DF114" s="15" t="str">
        <f t="shared" si="112"/>
        <v>Present</v>
      </c>
      <c r="DG114" s="15" t="str">
        <f t="shared" si="113"/>
        <v>P-S1_Onsite</v>
      </c>
      <c r="DH114" s="139">
        <v>85</v>
      </c>
      <c r="DI114" s="139">
        <v>85</v>
      </c>
      <c r="DJ114" s="139">
        <v>100</v>
      </c>
      <c r="DK114" s="3" t="str">
        <f t="shared" si="64"/>
        <v>P-4, A-0, No Data-0</v>
      </c>
      <c r="DL114" s="3" t="str">
        <f t="shared" si="65"/>
        <v>P-0, A-0, No Data-4</v>
      </c>
      <c r="DM114" s="1" t="str">
        <f t="shared" si="114"/>
        <v>P-S1_Onsite</v>
      </c>
      <c r="DN114" s="1" t="str">
        <f t="shared" si="115"/>
        <v>P-S1_Onsite</v>
      </c>
      <c r="DO114" s="1" t="str">
        <f t="shared" si="116"/>
        <v>P-S1_Onsite</v>
      </c>
      <c r="DP114" s="1" t="str">
        <f t="shared" si="117"/>
        <v>P-S1_Onsite</v>
      </c>
      <c r="DQ114" s="1" t="str">
        <f t="shared" si="118"/>
        <v>P-4, A-0, No Data-0</v>
      </c>
      <c r="DR114" s="39">
        <f t="shared" si="119"/>
        <v>0</v>
      </c>
      <c r="DS114" s="34" t="s">
        <v>7217</v>
      </c>
      <c r="DT114" s="39" t="s">
        <v>7363</v>
      </c>
      <c r="DU114" s="30" t="s">
        <v>336</v>
      </c>
      <c r="DV114" s="30"/>
    </row>
    <row r="115" spans="1:126" x14ac:dyDescent="0.25">
      <c r="A115" s="1">
        <v>112</v>
      </c>
      <c r="B115" s="1" t="s">
        <v>1000</v>
      </c>
      <c r="C115" s="1" t="s">
        <v>339</v>
      </c>
      <c r="D115" s="1" t="s">
        <v>340</v>
      </c>
      <c r="E115" s="1" t="s">
        <v>341</v>
      </c>
      <c r="F115" s="1" t="s">
        <v>7201</v>
      </c>
      <c r="G115" s="1" t="s">
        <v>3545</v>
      </c>
      <c r="H115" s="143">
        <v>7.2</v>
      </c>
      <c r="I115" s="143" t="s">
        <v>5</v>
      </c>
      <c r="J115" s="143" t="s">
        <v>5</v>
      </c>
      <c r="K115" s="143" t="s">
        <v>5</v>
      </c>
      <c r="L115" s="132" t="s">
        <v>5</v>
      </c>
      <c r="M115" s="132">
        <v>7.2</v>
      </c>
      <c r="N115" s="26">
        <v>60</v>
      </c>
      <c r="O115" s="26" t="s">
        <v>997</v>
      </c>
      <c r="P115" s="120" t="s">
        <v>1034</v>
      </c>
      <c r="Q115" s="13" t="str">
        <f t="shared" si="66"/>
        <v>2025EB1100112-BDSDF113</v>
      </c>
      <c r="R115" s="26" t="str">
        <f t="shared" si="67"/>
        <v>3 missed</v>
      </c>
      <c r="S115" s="26" t="str">
        <f t="shared" si="60"/>
        <v>1 missed</v>
      </c>
      <c r="T115" s="26">
        <f t="shared" si="68"/>
        <v>1</v>
      </c>
      <c r="U115" s="26">
        <f t="shared" si="69"/>
        <v>0</v>
      </c>
      <c r="V115" s="13">
        <f t="shared" si="70"/>
        <v>0.25</v>
      </c>
      <c r="W115" s="13">
        <f t="shared" si="71"/>
        <v>0</v>
      </c>
      <c r="X115" s="26" t="str">
        <f t="shared" si="72"/>
        <v>4 missed</v>
      </c>
      <c r="Y115" s="26">
        <f t="shared" si="73"/>
        <v>1</v>
      </c>
      <c r="Z115" s="13">
        <f t="shared" si="74"/>
        <v>0.2</v>
      </c>
      <c r="AA115" s="15" t="str">
        <f t="shared" si="75"/>
        <v>Q-1 A-0 || Q Total-4, A Total-1</v>
      </c>
      <c r="AB115" s="13" t="str" cm="1">
        <f t="array" ref="AB115">IFERROR(INDEX('Attendance-Slot-1'!$Q$2:$Q$1112,MATCH(1,('Attendance-Slot-1'!$A$2:$A$1112=$C115)*('Attendance-Slot-1'!$G$2:$G$1112=AB$2),0)),"No Data")</f>
        <v>No Data</v>
      </c>
      <c r="AC115" s="13" t="str" cm="1">
        <f t="array" ref="AC115">IFERROR(INDEX('Attendance-Slot-2'!$Q$2:$Q$2595,MATCH(1,('Attendance-Slot-2'!$A$2:$A$2595=$C115)*('Attendance-Slot-2'!$G$2:$G$2595=AB$2),0)),"No Data")</f>
        <v>P-S2_Onsite</v>
      </c>
      <c r="AD115" s="133">
        <f>VLOOKUP($Q115,'Written Exam Marks'!$H:$Q,10,FALSE)</f>
        <v>22</v>
      </c>
      <c r="AE115" s="133">
        <f>VLOOKUP($Q115,'Written Exam Marks'!$H:$Q,9,FALSE)</f>
        <v>40</v>
      </c>
      <c r="AF115" s="13" t="str">
        <f t="shared" si="76"/>
        <v>Present</v>
      </c>
      <c r="AG115" s="13" t="str">
        <f t="shared" si="77"/>
        <v>P-S2_Onsite</v>
      </c>
      <c r="AH115" s="29" t="s">
        <v>5</v>
      </c>
      <c r="AI115" s="29" t="s">
        <v>5</v>
      </c>
      <c r="AJ115" s="29" t="s">
        <v>5</v>
      </c>
      <c r="AK115" s="29" t="s">
        <v>5</v>
      </c>
      <c r="AL115" s="29" t="s">
        <v>5</v>
      </c>
      <c r="AM115" s="29">
        <v>0</v>
      </c>
      <c r="AN115" s="131">
        <v>60</v>
      </c>
      <c r="AO115" s="36" t="s">
        <v>7179</v>
      </c>
      <c r="AP115" s="116" t="s">
        <v>1050</v>
      </c>
      <c r="AQ115" s="116" t="str">
        <f t="shared" si="61"/>
        <v>2025EB1100112-BDSDF108</v>
      </c>
      <c r="AR115" s="25" t="str">
        <f t="shared" si="78"/>
        <v>3 missed</v>
      </c>
      <c r="AS115" s="25" t="str">
        <f t="shared" si="79"/>
        <v>2 missed</v>
      </c>
      <c r="AT115" s="25">
        <f t="shared" si="80"/>
        <v>0</v>
      </c>
      <c r="AU115" s="25">
        <f t="shared" si="81"/>
        <v>0</v>
      </c>
      <c r="AV115" s="10">
        <f t="shared" si="82"/>
        <v>0</v>
      </c>
      <c r="AW115" s="10">
        <f t="shared" si="83"/>
        <v>0</v>
      </c>
      <c r="AX115" s="25" t="str">
        <f t="shared" si="84"/>
        <v>5 missed</v>
      </c>
      <c r="AY115" s="25">
        <f t="shared" si="85"/>
        <v>0</v>
      </c>
      <c r="AZ115" s="10">
        <f t="shared" si="86"/>
        <v>0</v>
      </c>
      <c r="BA115" s="10" t="str">
        <f t="shared" si="87"/>
        <v>Q-0 A-0 || Q Total-3, A Total-2</v>
      </c>
      <c r="BB115" s="10" t="str" cm="1">
        <f t="array" ref="BB115">IFERROR(INDEX('Attendance-Slot-1'!$Q$2:$Q$1112,MATCH(1,('Attendance-Slot-1'!$A$2:$A$1112=$C115)*('Attendance-Slot-1'!$G$2:$G$1112=BB$2),0)),"No Data")</f>
        <v>No Data</v>
      </c>
      <c r="BC115" s="10" t="str" cm="1">
        <f t="array" ref="BC115">IFERROR(INDEX('Attendance-Slot-2'!$Q$2:$Q$2595,MATCH(1,('Attendance-Slot-2'!$A$2:$A$2595=$C115)*('Attendance-Slot-2'!$G$2:$G$2595=BB$2),0)),"No Data")</f>
        <v>P-S2_Onsite</v>
      </c>
      <c r="BD115" s="136">
        <f>VLOOKUP($AQ115,'Written Exam Marks'!$H:$Q,10,FALSE)</f>
        <v>14.5</v>
      </c>
      <c r="BE115" s="136">
        <f>VLOOKUP($AQ115,'Written Exam Marks'!$H:$Q,9,FALSE)</f>
        <v>40</v>
      </c>
      <c r="BF115" s="10" t="str">
        <f t="shared" si="88"/>
        <v>Present</v>
      </c>
      <c r="BG115" s="10" t="str">
        <f t="shared" si="89"/>
        <v>P-S2_Onsite</v>
      </c>
      <c r="BH115" s="129" t="s">
        <v>5</v>
      </c>
      <c r="BI115" s="129" t="s">
        <v>5</v>
      </c>
      <c r="BJ115" s="129" t="s">
        <v>5</v>
      </c>
      <c r="BK115" s="129" t="s">
        <v>5</v>
      </c>
      <c r="BL115" s="144">
        <v>0</v>
      </c>
      <c r="BM115" s="24">
        <v>60</v>
      </c>
      <c r="BN115" s="24" t="s">
        <v>1004</v>
      </c>
      <c r="BO115" s="118" t="s">
        <v>1063</v>
      </c>
      <c r="BP115" s="118" t="str">
        <f t="shared" si="62"/>
        <v>2025EB1100112-BDSDF114</v>
      </c>
      <c r="BQ115" s="24" t="str">
        <f t="shared" si="90"/>
        <v>3 missed</v>
      </c>
      <c r="BR115" s="24" t="str">
        <f t="shared" si="91"/>
        <v>1 missed</v>
      </c>
      <c r="BS115" s="24">
        <f t="shared" si="92"/>
        <v>0</v>
      </c>
      <c r="BT115" s="24">
        <f t="shared" si="93"/>
        <v>0</v>
      </c>
      <c r="BU115" s="14">
        <f t="shared" si="94"/>
        <v>0</v>
      </c>
      <c r="BV115" s="14">
        <f t="shared" si="95"/>
        <v>0</v>
      </c>
      <c r="BW115" s="24" t="str">
        <f t="shared" si="96"/>
        <v>4 missed</v>
      </c>
      <c r="BX115" s="24">
        <f t="shared" si="97"/>
        <v>0</v>
      </c>
      <c r="BY115" s="14">
        <f t="shared" si="98"/>
        <v>0</v>
      </c>
      <c r="BZ115" s="14" t="str">
        <f t="shared" si="99"/>
        <v>Q-0 A-0 || Q Total-3, A Total-1</v>
      </c>
      <c r="CA115" s="14" t="str" cm="1">
        <f t="array" ref="CA115">IFERROR(INDEX('Attendance-Slot-1'!$Q$2:$Q$1112,MATCH(1,('Attendance-Slot-1'!$A$2:$A$1112=$C115)*('Attendance-Slot-1'!$G$2:$G$1112=CA$2),0)),"No Data")</f>
        <v>No Data</v>
      </c>
      <c r="CB115" s="14" t="str" cm="1">
        <f t="array" ref="CB115">IFERROR(INDEX('Attendance-Slot-2'!$Q$2:$Q$2595,MATCH(1,('Attendance-Slot-2'!$A$2:$A$2595=$C115)*('Attendance-Slot-2'!$G$2:$G$2595=CA$2),0)),"No Data")</f>
        <v>P-S2_Onsite</v>
      </c>
      <c r="CC115" s="138">
        <f>VLOOKUP($BP115,'Written Exam Marks'!$H:$Q,10,FALSE)</f>
        <v>33</v>
      </c>
      <c r="CD115" s="138">
        <f>VLOOKUP($BP115,'Written Exam Marks'!$H:$Q,9,FALSE)</f>
        <v>40</v>
      </c>
      <c r="CE115" s="14" t="str">
        <f t="shared" si="100"/>
        <v>Present</v>
      </c>
      <c r="CF115" s="14" t="str">
        <f t="shared" si="101"/>
        <v>P-S2_Onsite</v>
      </c>
      <c r="CG115" s="130">
        <v>5</v>
      </c>
      <c r="CH115" s="130" t="s">
        <v>5</v>
      </c>
      <c r="CI115" s="130" t="s">
        <v>5</v>
      </c>
      <c r="CJ115" s="130" t="s">
        <v>5</v>
      </c>
      <c r="CK115" s="130">
        <v>10</v>
      </c>
      <c r="CL115" s="130">
        <v>10</v>
      </c>
      <c r="CM115" s="145">
        <v>25</v>
      </c>
      <c r="CN115" s="130">
        <v>50</v>
      </c>
      <c r="CO115" s="27" t="s">
        <v>1005</v>
      </c>
      <c r="CP115" s="119" t="s">
        <v>1044</v>
      </c>
      <c r="CQ115" s="119" t="str">
        <f t="shared" si="63"/>
        <v>2025EB1100112-BDSDF112</v>
      </c>
      <c r="CR115" s="27" t="str">
        <f t="shared" si="102"/>
        <v>1 missed</v>
      </c>
      <c r="CS115" s="27" t="str">
        <f t="shared" si="103"/>
        <v>2 missed</v>
      </c>
      <c r="CT115" s="27">
        <f t="shared" si="104"/>
        <v>1</v>
      </c>
      <c r="CU115" s="27">
        <f t="shared" si="105"/>
        <v>0</v>
      </c>
      <c r="CV115" s="15">
        <f t="shared" si="106"/>
        <v>0.5</v>
      </c>
      <c r="CW115" s="15">
        <f t="shared" si="107"/>
        <v>0</v>
      </c>
      <c r="CX115" s="27" t="str">
        <f t="shared" si="108"/>
        <v>3 missed</v>
      </c>
      <c r="CY115" s="27">
        <f t="shared" si="109"/>
        <v>1</v>
      </c>
      <c r="CZ115" s="15">
        <f t="shared" si="110"/>
        <v>0.25</v>
      </c>
      <c r="DA115" s="15" t="str">
        <f t="shared" si="111"/>
        <v>Q-1 A-0 || Q Total-2, A Total-2</v>
      </c>
      <c r="DB115" s="15" t="str" cm="1">
        <f t="array" ref="DB115">IFERROR(INDEX('Attendance-Slot-1'!$Q$2:$Q$1112,MATCH(1,('Attendance-Slot-1'!$A$2:$A$1112=$C115)*('Attendance-Slot-1'!$G$2:$G$1112=DB$2),0)),"No Data")</f>
        <v>No Data</v>
      </c>
      <c r="DC115" s="15" t="str" cm="1">
        <f t="array" ref="DC115">IFERROR(INDEX('Attendance-Slot-2'!$Q$2:$Q$2595,MATCH(1,('Attendance-Slot-2'!$A$2:$A$2595=$C115)*('Attendance-Slot-2'!$G$2:$G$2595=DB$2),0)),"No Data")</f>
        <v>P-S2_Onsite</v>
      </c>
      <c r="DD115" s="139">
        <f>VLOOKUP($CQ115,'Written Exam Marks'!$H:$Q,10,FALSE)</f>
        <v>27.5</v>
      </c>
      <c r="DE115" s="139">
        <f>VLOOKUP($CQ115,'Written Exam Marks'!$H:$Q,9,FALSE)</f>
        <v>50</v>
      </c>
      <c r="DF115" s="15" t="str">
        <f t="shared" si="112"/>
        <v>Present</v>
      </c>
      <c r="DG115" s="15" t="str">
        <f t="shared" si="113"/>
        <v>P-S2_Onsite</v>
      </c>
      <c r="DH115" s="139" t="s">
        <v>5</v>
      </c>
      <c r="DI115" s="139">
        <v>0</v>
      </c>
      <c r="DJ115" s="139">
        <v>100</v>
      </c>
      <c r="DK115" s="3" t="str">
        <f t="shared" si="64"/>
        <v>P-0, A-0, No Data-4</v>
      </c>
      <c r="DL115" s="3" t="str">
        <f t="shared" si="65"/>
        <v>P-4, A-0, No Data-0</v>
      </c>
      <c r="DM115" s="1" t="str">
        <f t="shared" si="114"/>
        <v>P-S2_Onsite</v>
      </c>
      <c r="DN115" s="1" t="str">
        <f t="shared" si="115"/>
        <v>P-S2_Onsite</v>
      </c>
      <c r="DO115" s="1" t="str">
        <f t="shared" si="116"/>
        <v>P-S2_Onsite</v>
      </c>
      <c r="DP115" s="1" t="str">
        <f t="shared" si="117"/>
        <v>P-S2_Onsite</v>
      </c>
      <c r="DQ115" s="1" t="str">
        <f t="shared" si="118"/>
        <v>P-4, A-0, No Data-0</v>
      </c>
      <c r="DR115" s="39">
        <f t="shared" si="119"/>
        <v>0</v>
      </c>
      <c r="DS115" s="34" t="s">
        <v>7217</v>
      </c>
      <c r="DT115" s="39" t="s">
        <v>7363</v>
      </c>
      <c r="DU115" s="30" t="s">
        <v>339</v>
      </c>
      <c r="DV115" s="30"/>
    </row>
    <row r="116" spans="1:126" x14ac:dyDescent="0.25">
      <c r="A116" s="1">
        <v>113</v>
      </c>
      <c r="B116" s="1" t="s">
        <v>1000</v>
      </c>
      <c r="C116" s="1" t="s">
        <v>342</v>
      </c>
      <c r="D116" s="1" t="s">
        <v>343</v>
      </c>
      <c r="E116" s="1" t="s">
        <v>344</v>
      </c>
      <c r="F116" s="1" t="s">
        <v>7201</v>
      </c>
      <c r="G116" s="1" t="s">
        <v>1273</v>
      </c>
      <c r="H116" s="143" t="s">
        <v>5</v>
      </c>
      <c r="I116" s="143" t="s">
        <v>5</v>
      </c>
      <c r="J116" s="143" t="s">
        <v>5</v>
      </c>
      <c r="K116" s="143" t="s">
        <v>5</v>
      </c>
      <c r="L116" s="132" t="s">
        <v>5</v>
      </c>
      <c r="M116" s="132">
        <v>1.6</v>
      </c>
      <c r="N116" s="26">
        <v>60</v>
      </c>
      <c r="O116" s="26" t="s">
        <v>997</v>
      </c>
      <c r="P116" s="120" t="s">
        <v>1034</v>
      </c>
      <c r="Q116" s="13" t="str">
        <f t="shared" si="66"/>
        <v>2025EB1100113-BDSDF113</v>
      </c>
      <c r="R116" s="26" t="str">
        <f t="shared" si="67"/>
        <v>4 missed</v>
      </c>
      <c r="S116" s="26" t="str">
        <f t="shared" si="60"/>
        <v>1 missed</v>
      </c>
      <c r="T116" s="26">
        <f t="shared" si="68"/>
        <v>0</v>
      </c>
      <c r="U116" s="26">
        <f t="shared" si="69"/>
        <v>0</v>
      </c>
      <c r="V116" s="13">
        <f t="shared" si="70"/>
        <v>0</v>
      </c>
      <c r="W116" s="13">
        <f t="shared" si="71"/>
        <v>0</v>
      </c>
      <c r="X116" s="26" t="str">
        <f t="shared" si="72"/>
        <v>5 missed</v>
      </c>
      <c r="Y116" s="26">
        <f t="shared" si="73"/>
        <v>0</v>
      </c>
      <c r="Z116" s="13">
        <f t="shared" si="74"/>
        <v>0</v>
      </c>
      <c r="AA116" s="15" t="str">
        <f t="shared" si="75"/>
        <v>Q-0 A-0 || Q Total-4, A Total-1</v>
      </c>
      <c r="AB116" s="13" t="str" cm="1">
        <f t="array" ref="AB116">IFERROR(INDEX('Attendance-Slot-1'!$Q$2:$Q$1112,MATCH(1,('Attendance-Slot-1'!$A$2:$A$1112=$C116)*('Attendance-Slot-1'!$G$2:$G$1112=AB$2),0)),"No Data")</f>
        <v>A-S1_Onsite</v>
      </c>
      <c r="AC116" s="13" t="str" cm="1">
        <f t="array" ref="AC116">IFERROR(INDEX('Attendance-Slot-2'!$Q$2:$Q$2595,MATCH(1,('Attendance-Slot-2'!$A$2:$A$2595=$C116)*('Attendance-Slot-2'!$G$2:$G$2595=AB$2),0)),"No Data")</f>
        <v>A-S2_Onsite</v>
      </c>
      <c r="AD116" s="133" t="e">
        <f>VLOOKUP($Q116,'Written Exam Marks'!$H:$Q,10,FALSE)</f>
        <v>#N/A</v>
      </c>
      <c r="AE116" s="133" t="e">
        <f>VLOOKUP($Q116,'Written Exam Marks'!$H:$Q,9,FALSE)</f>
        <v>#N/A</v>
      </c>
      <c r="AF116" s="13" t="str">
        <f t="shared" si="76"/>
        <v>Absent</v>
      </c>
      <c r="AG116" s="13" t="str">
        <f t="shared" si="77"/>
        <v>A-S1_Onsite</v>
      </c>
      <c r="AH116" s="29" t="s">
        <v>5</v>
      </c>
      <c r="AI116" s="29" t="s">
        <v>5</v>
      </c>
      <c r="AJ116" s="29" t="s">
        <v>5</v>
      </c>
      <c r="AK116" s="29" t="s">
        <v>5</v>
      </c>
      <c r="AL116" s="29" t="s">
        <v>5</v>
      </c>
      <c r="AM116" s="29">
        <v>0</v>
      </c>
      <c r="AN116" s="131">
        <v>60</v>
      </c>
      <c r="AO116" s="36" t="s">
        <v>7179</v>
      </c>
      <c r="AP116" s="116" t="s">
        <v>1050</v>
      </c>
      <c r="AQ116" s="116" t="str">
        <f t="shared" si="61"/>
        <v>2025EB1100113-BDSDF108</v>
      </c>
      <c r="AR116" s="25" t="str">
        <f t="shared" si="78"/>
        <v>3 missed</v>
      </c>
      <c r="AS116" s="25" t="str">
        <f t="shared" si="79"/>
        <v>2 missed</v>
      </c>
      <c r="AT116" s="25">
        <f t="shared" si="80"/>
        <v>0</v>
      </c>
      <c r="AU116" s="25">
        <f t="shared" si="81"/>
        <v>0</v>
      </c>
      <c r="AV116" s="10">
        <f t="shared" si="82"/>
        <v>0</v>
      </c>
      <c r="AW116" s="10">
        <f t="shared" si="83"/>
        <v>0</v>
      </c>
      <c r="AX116" s="25" t="str">
        <f t="shared" si="84"/>
        <v>5 missed</v>
      </c>
      <c r="AY116" s="25">
        <f t="shared" si="85"/>
        <v>0</v>
      </c>
      <c r="AZ116" s="10">
        <f t="shared" si="86"/>
        <v>0</v>
      </c>
      <c r="BA116" s="10" t="str">
        <f t="shared" si="87"/>
        <v>Q-0 A-0 || Q Total-3, A Total-2</v>
      </c>
      <c r="BB116" s="10" t="str" cm="1">
        <f t="array" ref="BB116">IFERROR(INDEX('Attendance-Slot-1'!$Q$2:$Q$1112,MATCH(1,('Attendance-Slot-1'!$A$2:$A$1112=$C116)*('Attendance-Slot-1'!$G$2:$G$1112=BB$2),0)),"No Data")</f>
        <v>P-S1_Onsite</v>
      </c>
      <c r="BC116" s="10" t="str" cm="1">
        <f t="array" ref="BC116">IFERROR(INDEX('Attendance-Slot-2'!$Q$2:$Q$2595,MATCH(1,('Attendance-Slot-2'!$A$2:$A$2595=$C116)*('Attendance-Slot-2'!$G$2:$G$2595=BB$2),0)),"No Data")</f>
        <v>No Data</v>
      </c>
      <c r="BD116" s="136">
        <f>VLOOKUP($AQ116,'Written Exam Marks'!$H:$Q,10,FALSE)</f>
        <v>0</v>
      </c>
      <c r="BE116" s="136">
        <f>VLOOKUP($AQ116,'Written Exam Marks'!$H:$Q,9,FALSE)</f>
        <v>40</v>
      </c>
      <c r="BF116" s="10" t="str">
        <f t="shared" si="88"/>
        <v>Present</v>
      </c>
      <c r="BG116" s="10" t="str">
        <f t="shared" si="89"/>
        <v>P-S1_Onsite</v>
      </c>
      <c r="BH116" s="129" t="s">
        <v>5</v>
      </c>
      <c r="BI116" s="129" t="s">
        <v>5</v>
      </c>
      <c r="BJ116" s="129" t="s">
        <v>5</v>
      </c>
      <c r="BK116" s="129" t="s">
        <v>5</v>
      </c>
      <c r="BL116" s="144">
        <v>0</v>
      </c>
      <c r="BM116" s="24">
        <v>60</v>
      </c>
      <c r="BN116" s="24" t="s">
        <v>1004</v>
      </c>
      <c r="BO116" s="118" t="s">
        <v>1063</v>
      </c>
      <c r="BP116" s="118" t="str">
        <f t="shared" si="62"/>
        <v>2025EB1100113-BDSDF114</v>
      </c>
      <c r="BQ116" s="24" t="str">
        <f t="shared" si="90"/>
        <v>3 missed</v>
      </c>
      <c r="BR116" s="24" t="str">
        <f t="shared" si="91"/>
        <v>1 missed</v>
      </c>
      <c r="BS116" s="24">
        <f t="shared" si="92"/>
        <v>0</v>
      </c>
      <c r="BT116" s="24">
        <f t="shared" si="93"/>
        <v>0</v>
      </c>
      <c r="BU116" s="14">
        <f t="shared" si="94"/>
        <v>0</v>
      </c>
      <c r="BV116" s="14">
        <f t="shared" si="95"/>
        <v>0</v>
      </c>
      <c r="BW116" s="24" t="str">
        <f t="shared" si="96"/>
        <v>4 missed</v>
      </c>
      <c r="BX116" s="24">
        <f t="shared" si="97"/>
        <v>0</v>
      </c>
      <c r="BY116" s="14">
        <f t="shared" si="98"/>
        <v>0</v>
      </c>
      <c r="BZ116" s="14" t="str">
        <f t="shared" si="99"/>
        <v>Q-0 A-0 || Q Total-3, A Total-1</v>
      </c>
      <c r="CA116" s="14" t="str" cm="1">
        <f t="array" ref="CA116">IFERROR(INDEX('Attendance-Slot-1'!$Q$2:$Q$1112,MATCH(1,('Attendance-Slot-1'!$A$2:$A$1112=$C116)*('Attendance-Slot-1'!$G$2:$G$1112=CA$2),0)),"No Data")</f>
        <v>A-S1_Onsite</v>
      </c>
      <c r="CB116" s="14" t="str" cm="1">
        <f t="array" ref="CB116">IFERROR(INDEX('Attendance-Slot-2'!$Q$2:$Q$2595,MATCH(1,('Attendance-Slot-2'!$A$2:$A$2595=$C116)*('Attendance-Slot-2'!$G$2:$G$2595=CA$2),0)),"No Data")</f>
        <v>A-S2_Onsite</v>
      </c>
      <c r="CC116" s="138" t="e">
        <f>VLOOKUP($BP116,'Written Exam Marks'!$H:$Q,10,FALSE)</f>
        <v>#N/A</v>
      </c>
      <c r="CD116" s="138" t="e">
        <f>VLOOKUP($BP116,'Written Exam Marks'!$H:$Q,9,FALSE)</f>
        <v>#N/A</v>
      </c>
      <c r="CE116" s="14" t="str">
        <f t="shared" si="100"/>
        <v>Absent</v>
      </c>
      <c r="CF116" s="14" t="str">
        <f t="shared" si="101"/>
        <v>A-S1_Onsite</v>
      </c>
      <c r="CG116" s="130" t="s">
        <v>5</v>
      </c>
      <c r="CH116" s="130" t="s">
        <v>5</v>
      </c>
      <c r="CI116" s="130" t="s">
        <v>5</v>
      </c>
      <c r="CJ116" s="130" t="s">
        <v>5</v>
      </c>
      <c r="CK116" s="130" t="s">
        <v>5</v>
      </c>
      <c r="CL116" s="130" t="s">
        <v>5</v>
      </c>
      <c r="CM116" s="145">
        <v>0</v>
      </c>
      <c r="CN116" s="130">
        <v>50</v>
      </c>
      <c r="CO116" s="27" t="s">
        <v>1005</v>
      </c>
      <c r="CP116" s="119" t="s">
        <v>1044</v>
      </c>
      <c r="CQ116" s="119" t="str">
        <f t="shared" si="63"/>
        <v>2025EB1100113-BDSDF112</v>
      </c>
      <c r="CR116" s="27" t="str">
        <f t="shared" si="102"/>
        <v>2 missed</v>
      </c>
      <c r="CS116" s="27" t="str">
        <f t="shared" si="103"/>
        <v>2 missed</v>
      </c>
      <c r="CT116" s="27">
        <f t="shared" si="104"/>
        <v>0</v>
      </c>
      <c r="CU116" s="27">
        <f t="shared" si="105"/>
        <v>0</v>
      </c>
      <c r="CV116" s="15">
        <f t="shared" si="106"/>
        <v>0</v>
      </c>
      <c r="CW116" s="15">
        <f t="shared" si="107"/>
        <v>0</v>
      </c>
      <c r="CX116" s="27" t="str">
        <f t="shared" si="108"/>
        <v>4 missed</v>
      </c>
      <c r="CY116" s="27">
        <f t="shared" si="109"/>
        <v>0</v>
      </c>
      <c r="CZ116" s="15">
        <f t="shared" si="110"/>
        <v>0</v>
      </c>
      <c r="DA116" s="15" t="str">
        <f t="shared" si="111"/>
        <v>Q-0 A-0 || Q Total-2, A Total-2</v>
      </c>
      <c r="DB116" s="15" t="str" cm="1">
        <f t="array" ref="DB116">IFERROR(INDEX('Attendance-Slot-1'!$Q$2:$Q$1112,MATCH(1,('Attendance-Slot-1'!$A$2:$A$1112=$C116)*('Attendance-Slot-1'!$G$2:$G$1112=DB$2),0)),"No Data")</f>
        <v>P-S1_Onsite</v>
      </c>
      <c r="DC116" s="15" t="str" cm="1">
        <f t="array" ref="DC116">IFERROR(INDEX('Attendance-Slot-2'!$Q$2:$Q$2595,MATCH(1,('Attendance-Slot-2'!$A$2:$A$2595=$C116)*('Attendance-Slot-2'!$G$2:$G$2595=DB$2),0)),"No Data")</f>
        <v>No Data</v>
      </c>
      <c r="DD116" s="139">
        <f>VLOOKUP($CQ116,'Written Exam Marks'!$H:$Q,10,FALSE)</f>
        <v>9</v>
      </c>
      <c r="DE116" s="139">
        <f>VLOOKUP($CQ116,'Written Exam Marks'!$H:$Q,9,FALSE)</f>
        <v>50</v>
      </c>
      <c r="DF116" s="15" t="str">
        <f t="shared" si="112"/>
        <v>Present</v>
      </c>
      <c r="DG116" s="15" t="str">
        <f t="shared" si="113"/>
        <v>P-S1_Onsite</v>
      </c>
      <c r="DH116" s="139" t="s">
        <v>5</v>
      </c>
      <c r="DI116" s="139">
        <v>0</v>
      </c>
      <c r="DJ116" s="139">
        <v>100</v>
      </c>
      <c r="DK116" s="3" t="str">
        <f t="shared" si="64"/>
        <v>P-2, A-2, No Data-0</v>
      </c>
      <c r="DL116" s="3" t="str">
        <f t="shared" si="65"/>
        <v>P-0, A-2, No Data-2</v>
      </c>
      <c r="DM116" s="1" t="str">
        <f t="shared" si="114"/>
        <v>A-S1_Onsite</v>
      </c>
      <c r="DN116" s="1" t="str">
        <f t="shared" si="115"/>
        <v>P-S1_Onsite</v>
      </c>
      <c r="DO116" s="1" t="str">
        <f t="shared" si="116"/>
        <v>P-S1_Onsite</v>
      </c>
      <c r="DP116" s="1" t="str">
        <f t="shared" si="117"/>
        <v>A-S1_Onsite</v>
      </c>
      <c r="DQ116" s="1" t="str">
        <f t="shared" si="118"/>
        <v>P-2, A-2, No Data-0</v>
      </c>
      <c r="DR116" s="39">
        <f t="shared" si="119"/>
        <v>0</v>
      </c>
      <c r="DS116" s="34" t="s">
        <v>7217</v>
      </c>
      <c r="DT116" s="39" t="s">
        <v>7363</v>
      </c>
      <c r="DU116" s="30" t="s">
        <v>342</v>
      </c>
      <c r="DV116" s="30"/>
    </row>
    <row r="117" spans="1:126" x14ac:dyDescent="0.25">
      <c r="A117" s="1">
        <v>114</v>
      </c>
      <c r="B117" s="1" t="s">
        <v>1000</v>
      </c>
      <c r="C117" s="1" t="s">
        <v>345</v>
      </c>
      <c r="D117" s="1" t="s">
        <v>346</v>
      </c>
      <c r="E117" s="1" t="s">
        <v>347</v>
      </c>
      <c r="F117" s="1" t="s">
        <v>7201</v>
      </c>
      <c r="G117" s="1" t="s">
        <v>1278</v>
      </c>
      <c r="H117" s="143">
        <v>8</v>
      </c>
      <c r="I117" s="143">
        <v>6.4</v>
      </c>
      <c r="J117" s="143">
        <v>8</v>
      </c>
      <c r="K117" s="143">
        <v>5.6</v>
      </c>
      <c r="L117" s="132">
        <v>25.2</v>
      </c>
      <c r="M117" s="132">
        <v>53.2</v>
      </c>
      <c r="N117" s="26">
        <v>60</v>
      </c>
      <c r="O117" s="26" t="s">
        <v>997</v>
      </c>
      <c r="P117" s="120" t="s">
        <v>1034</v>
      </c>
      <c r="Q117" s="13" t="str">
        <f t="shared" si="66"/>
        <v>2025EB1100114-BDSDF113</v>
      </c>
      <c r="R117" s="26" t="str">
        <f t="shared" si="67"/>
        <v>0 missed</v>
      </c>
      <c r="S117" s="26" t="str">
        <f t="shared" si="60"/>
        <v>0 missed</v>
      </c>
      <c r="T117" s="26">
        <f t="shared" si="68"/>
        <v>4</v>
      </c>
      <c r="U117" s="26">
        <f t="shared" si="69"/>
        <v>1</v>
      </c>
      <c r="V117" s="13">
        <f t="shared" si="70"/>
        <v>1</v>
      </c>
      <c r="W117" s="13">
        <f t="shared" si="71"/>
        <v>1</v>
      </c>
      <c r="X117" s="26" t="str">
        <f t="shared" si="72"/>
        <v>0 missed</v>
      </c>
      <c r="Y117" s="26">
        <f t="shared" si="73"/>
        <v>5</v>
      </c>
      <c r="Z117" s="13">
        <f t="shared" si="74"/>
        <v>1</v>
      </c>
      <c r="AA117" s="15" t="str">
        <f t="shared" si="75"/>
        <v>Q-4 A-1 || Q Total-4, A Total-1</v>
      </c>
      <c r="AB117" s="13" t="str" cm="1">
        <f t="array" ref="AB117">IFERROR(INDEX('Attendance-Slot-1'!$Q$2:$Q$1112,MATCH(1,('Attendance-Slot-1'!$A$2:$A$1112=$C117)*('Attendance-Slot-1'!$G$2:$G$1112=AB$2),0)),"No Data")</f>
        <v>No Data</v>
      </c>
      <c r="AC117" s="13" t="str" cm="1">
        <f t="array" ref="AC117">IFERROR(INDEX('Attendance-Slot-2'!$Q$2:$Q$2595,MATCH(1,('Attendance-Slot-2'!$A$2:$A$2595=$C117)*('Attendance-Slot-2'!$G$2:$G$2595=AB$2),0)),"No Data")</f>
        <v>A-S2_Onsite</v>
      </c>
      <c r="AD117" s="133" t="e">
        <f>VLOOKUP($Q117,'Written Exam Marks'!$H:$Q,10,FALSE)</f>
        <v>#N/A</v>
      </c>
      <c r="AE117" s="133" t="e">
        <f>VLOOKUP($Q117,'Written Exam Marks'!$H:$Q,9,FALSE)</f>
        <v>#N/A</v>
      </c>
      <c r="AF117" s="13" t="str">
        <f t="shared" si="76"/>
        <v>Absent</v>
      </c>
      <c r="AG117" s="13" t="str">
        <f t="shared" si="77"/>
        <v>A-S2_Onsite</v>
      </c>
      <c r="AH117" s="29">
        <v>13</v>
      </c>
      <c r="AI117" s="29" t="s">
        <v>5</v>
      </c>
      <c r="AJ117" s="29">
        <v>8</v>
      </c>
      <c r="AK117" s="29">
        <v>8</v>
      </c>
      <c r="AL117" s="29">
        <v>9</v>
      </c>
      <c r="AM117" s="29">
        <v>38</v>
      </c>
      <c r="AN117" s="131">
        <v>60</v>
      </c>
      <c r="AO117" s="36" t="s">
        <v>7179</v>
      </c>
      <c r="AP117" s="116" t="s">
        <v>1050</v>
      </c>
      <c r="AQ117" s="116" t="str">
        <f t="shared" si="61"/>
        <v>2025EB1100114-BDSDF108</v>
      </c>
      <c r="AR117" s="25" t="str">
        <f t="shared" si="78"/>
        <v>0 missed</v>
      </c>
      <c r="AS117" s="25" t="str">
        <f t="shared" si="79"/>
        <v>1 missed</v>
      </c>
      <c r="AT117" s="25">
        <f t="shared" si="80"/>
        <v>3</v>
      </c>
      <c r="AU117" s="25">
        <f t="shared" si="81"/>
        <v>1</v>
      </c>
      <c r="AV117" s="10">
        <f t="shared" si="82"/>
        <v>1</v>
      </c>
      <c r="AW117" s="10">
        <f t="shared" si="83"/>
        <v>0.5</v>
      </c>
      <c r="AX117" s="25" t="str">
        <f t="shared" si="84"/>
        <v>1 missed</v>
      </c>
      <c r="AY117" s="25">
        <f t="shared" si="85"/>
        <v>4</v>
      </c>
      <c r="AZ117" s="10">
        <f t="shared" si="86"/>
        <v>0.8</v>
      </c>
      <c r="BA117" s="10" t="str">
        <f t="shared" si="87"/>
        <v>Q-3 A-1 || Q Total-3, A Total-2</v>
      </c>
      <c r="BB117" s="10" t="str" cm="1">
        <f t="array" ref="BB117">IFERROR(INDEX('Attendance-Slot-1'!$Q$2:$Q$1112,MATCH(1,('Attendance-Slot-1'!$A$2:$A$1112=$C117)*('Attendance-Slot-1'!$G$2:$G$1112=BB$2),0)),"No Data")</f>
        <v>P-S1_Onsite</v>
      </c>
      <c r="BC117" s="10" t="str" cm="1">
        <f t="array" ref="BC117">IFERROR(INDEX('Attendance-Slot-2'!$Q$2:$Q$2595,MATCH(1,('Attendance-Slot-2'!$A$2:$A$2595=$C117)*('Attendance-Slot-2'!$G$2:$G$2595=BB$2),0)),"No Data")</f>
        <v>No Data</v>
      </c>
      <c r="BD117" s="136">
        <f>VLOOKUP($AQ117,'Written Exam Marks'!$H:$Q,10,FALSE)</f>
        <v>26</v>
      </c>
      <c r="BE117" s="136">
        <f>VLOOKUP($AQ117,'Written Exam Marks'!$H:$Q,9,FALSE)</f>
        <v>40</v>
      </c>
      <c r="BF117" s="10" t="str">
        <f t="shared" si="88"/>
        <v>Present</v>
      </c>
      <c r="BG117" s="10" t="str">
        <f t="shared" si="89"/>
        <v>P-S1_Onsite</v>
      </c>
      <c r="BH117" s="129">
        <v>4</v>
      </c>
      <c r="BI117" s="129">
        <v>9</v>
      </c>
      <c r="BJ117" s="129" t="s">
        <v>5</v>
      </c>
      <c r="BK117" s="129" t="s">
        <v>5</v>
      </c>
      <c r="BL117" s="144">
        <v>13</v>
      </c>
      <c r="BM117" s="24">
        <v>60</v>
      </c>
      <c r="BN117" s="24" t="s">
        <v>1004</v>
      </c>
      <c r="BO117" s="118" t="s">
        <v>1063</v>
      </c>
      <c r="BP117" s="118" t="str">
        <f t="shared" si="62"/>
        <v>2025EB1100114-BDSDF114</v>
      </c>
      <c r="BQ117" s="24" t="str">
        <f t="shared" si="90"/>
        <v>1 missed</v>
      </c>
      <c r="BR117" s="24" t="str">
        <f t="shared" si="91"/>
        <v>1 missed</v>
      </c>
      <c r="BS117" s="24">
        <f t="shared" si="92"/>
        <v>2</v>
      </c>
      <c r="BT117" s="24">
        <f t="shared" si="93"/>
        <v>0</v>
      </c>
      <c r="BU117" s="14">
        <f t="shared" si="94"/>
        <v>0.66666666666666663</v>
      </c>
      <c r="BV117" s="14">
        <f t="shared" si="95"/>
        <v>0</v>
      </c>
      <c r="BW117" s="24" t="str">
        <f t="shared" si="96"/>
        <v>2 missed</v>
      </c>
      <c r="BX117" s="24">
        <f t="shared" si="97"/>
        <v>2</v>
      </c>
      <c r="BY117" s="14">
        <f t="shared" si="98"/>
        <v>0.5</v>
      </c>
      <c r="BZ117" s="14" t="str">
        <f t="shared" si="99"/>
        <v>Q-2 A-0 || Q Total-3, A Total-1</v>
      </c>
      <c r="CA117" s="14" t="str" cm="1">
        <f t="array" ref="CA117">IFERROR(INDEX('Attendance-Slot-1'!$Q$2:$Q$1112,MATCH(1,('Attendance-Slot-1'!$A$2:$A$1112=$C117)*('Attendance-Slot-1'!$G$2:$G$1112=CA$2),0)),"No Data")</f>
        <v>No Data</v>
      </c>
      <c r="CB117" s="14" t="str" cm="1">
        <f t="array" ref="CB117">IFERROR(INDEX('Attendance-Slot-2'!$Q$2:$Q$2595,MATCH(1,('Attendance-Slot-2'!$A$2:$A$2595=$C117)*('Attendance-Slot-2'!$G$2:$G$2595=CA$2),0)),"No Data")</f>
        <v>A-S2_Onsite</v>
      </c>
      <c r="CC117" s="138" t="e">
        <f>VLOOKUP($BP117,'Written Exam Marks'!$H:$Q,10,FALSE)</f>
        <v>#N/A</v>
      </c>
      <c r="CD117" s="138" t="e">
        <f>VLOOKUP($BP117,'Written Exam Marks'!$H:$Q,9,FALSE)</f>
        <v>#N/A</v>
      </c>
      <c r="CE117" s="14" t="str">
        <f t="shared" si="100"/>
        <v>Absent</v>
      </c>
      <c r="CF117" s="14" t="str">
        <f t="shared" si="101"/>
        <v>A-S2_Onsite</v>
      </c>
      <c r="CG117" s="130">
        <v>3.5</v>
      </c>
      <c r="CH117" s="130">
        <v>4</v>
      </c>
      <c r="CI117" s="130" t="s">
        <v>5</v>
      </c>
      <c r="CJ117" s="130">
        <v>7.75</v>
      </c>
      <c r="CK117" s="130" t="s">
        <v>5</v>
      </c>
      <c r="CL117" s="130" t="s">
        <v>5</v>
      </c>
      <c r="CM117" s="145">
        <v>15.25</v>
      </c>
      <c r="CN117" s="130">
        <v>50</v>
      </c>
      <c r="CO117" s="27" t="s">
        <v>1005</v>
      </c>
      <c r="CP117" s="119" t="s">
        <v>1044</v>
      </c>
      <c r="CQ117" s="119" t="str">
        <f t="shared" si="63"/>
        <v>2025EB1100114-BDSDF112</v>
      </c>
      <c r="CR117" s="27" t="str">
        <f t="shared" si="102"/>
        <v>0 missed</v>
      </c>
      <c r="CS117" s="27" t="str">
        <f t="shared" si="103"/>
        <v>1 missed</v>
      </c>
      <c r="CT117" s="27">
        <f t="shared" si="104"/>
        <v>2</v>
      </c>
      <c r="CU117" s="27">
        <f t="shared" si="105"/>
        <v>1</v>
      </c>
      <c r="CV117" s="15">
        <f t="shared" si="106"/>
        <v>1</v>
      </c>
      <c r="CW117" s="15">
        <f t="shared" si="107"/>
        <v>0.5</v>
      </c>
      <c r="CX117" s="27" t="str">
        <f t="shared" si="108"/>
        <v>1 missed</v>
      </c>
      <c r="CY117" s="27">
        <f t="shared" si="109"/>
        <v>3</v>
      </c>
      <c r="CZ117" s="15">
        <f t="shared" si="110"/>
        <v>0.75</v>
      </c>
      <c r="DA117" s="15" t="str">
        <f t="shared" si="111"/>
        <v>Q-2 A-1 || Q Total-2, A Total-2</v>
      </c>
      <c r="DB117" s="15" t="str" cm="1">
        <f t="array" ref="DB117">IFERROR(INDEX('Attendance-Slot-1'!$Q$2:$Q$1112,MATCH(1,('Attendance-Slot-1'!$A$2:$A$1112=$C117)*('Attendance-Slot-1'!$G$2:$G$1112=DB$2),0)),"No Data")</f>
        <v>P-S1_Onsite</v>
      </c>
      <c r="DC117" s="15" t="str" cm="1">
        <f t="array" ref="DC117">IFERROR(INDEX('Attendance-Slot-2'!$Q$2:$Q$2595,MATCH(1,('Attendance-Slot-2'!$A$2:$A$2595=$C117)*('Attendance-Slot-2'!$G$2:$G$2595=DB$2),0)),"No Data")</f>
        <v>No Data</v>
      </c>
      <c r="DD117" s="139">
        <f>VLOOKUP($CQ117,'Written Exam Marks'!$H:$Q,10,FALSE)</f>
        <v>28</v>
      </c>
      <c r="DE117" s="139">
        <f>VLOOKUP($CQ117,'Written Exam Marks'!$H:$Q,9,FALSE)</f>
        <v>50</v>
      </c>
      <c r="DF117" s="15" t="str">
        <f t="shared" si="112"/>
        <v>Present</v>
      </c>
      <c r="DG117" s="15" t="str">
        <f t="shared" si="113"/>
        <v>P-S1_Onsite</v>
      </c>
      <c r="DH117" s="139">
        <v>95</v>
      </c>
      <c r="DI117" s="139">
        <v>95</v>
      </c>
      <c r="DJ117" s="139">
        <v>100</v>
      </c>
      <c r="DK117" s="3" t="str">
        <f t="shared" si="64"/>
        <v>P-2, A-0, No Data-2</v>
      </c>
      <c r="DL117" s="3" t="str">
        <f t="shared" si="65"/>
        <v>P-0, A-2, No Data-2</v>
      </c>
      <c r="DM117" s="1" t="str">
        <f t="shared" si="114"/>
        <v>A-S2_Onsite</v>
      </c>
      <c r="DN117" s="1" t="str">
        <f t="shared" si="115"/>
        <v>P-S1_Onsite</v>
      </c>
      <c r="DO117" s="1" t="str">
        <f t="shared" si="116"/>
        <v>P-S1_Onsite</v>
      </c>
      <c r="DP117" s="1" t="str">
        <f t="shared" si="117"/>
        <v>A-S2_Onsite</v>
      </c>
      <c r="DQ117" s="1" t="str">
        <f t="shared" si="118"/>
        <v>P-2, A-2, No Data-0</v>
      </c>
      <c r="DR117" s="39">
        <f t="shared" si="119"/>
        <v>0</v>
      </c>
      <c r="DS117" s="34" t="s">
        <v>7217</v>
      </c>
      <c r="DT117" s="39" t="s">
        <v>7363</v>
      </c>
      <c r="DU117" s="30" t="s">
        <v>345</v>
      </c>
      <c r="DV117" s="30"/>
    </row>
    <row r="118" spans="1:126" x14ac:dyDescent="0.25">
      <c r="A118" s="1">
        <v>115</v>
      </c>
      <c r="B118" s="1" t="s">
        <v>1000</v>
      </c>
      <c r="C118" s="1" t="s">
        <v>348</v>
      </c>
      <c r="D118" s="1" t="s">
        <v>349</v>
      </c>
      <c r="E118" s="1" t="s">
        <v>350</v>
      </c>
      <c r="F118" s="1" t="s">
        <v>7201</v>
      </c>
      <c r="G118" s="1" t="s">
        <v>1281</v>
      </c>
      <c r="H118" s="143">
        <v>8</v>
      </c>
      <c r="I118" s="143">
        <v>7.2</v>
      </c>
      <c r="J118" s="143">
        <v>8</v>
      </c>
      <c r="K118" s="143">
        <v>8</v>
      </c>
      <c r="L118" s="132">
        <v>28</v>
      </c>
      <c r="M118" s="132">
        <v>59.2</v>
      </c>
      <c r="N118" s="26">
        <v>60</v>
      </c>
      <c r="O118" s="26" t="s">
        <v>997</v>
      </c>
      <c r="P118" s="120" t="s">
        <v>1034</v>
      </c>
      <c r="Q118" s="13" t="str">
        <f t="shared" si="66"/>
        <v>2025EB1100115-BDSDF113</v>
      </c>
      <c r="R118" s="26" t="str">
        <f t="shared" si="67"/>
        <v>0 missed</v>
      </c>
      <c r="S118" s="26" t="str">
        <f t="shared" si="60"/>
        <v>0 missed</v>
      </c>
      <c r="T118" s="26">
        <f t="shared" si="68"/>
        <v>4</v>
      </c>
      <c r="U118" s="26">
        <f t="shared" si="69"/>
        <v>1</v>
      </c>
      <c r="V118" s="13">
        <f t="shared" si="70"/>
        <v>1</v>
      </c>
      <c r="W118" s="13">
        <f t="shared" si="71"/>
        <v>1</v>
      </c>
      <c r="X118" s="26" t="str">
        <f t="shared" si="72"/>
        <v>0 missed</v>
      </c>
      <c r="Y118" s="26">
        <f t="shared" si="73"/>
        <v>5</v>
      </c>
      <c r="Z118" s="13">
        <f t="shared" si="74"/>
        <v>1</v>
      </c>
      <c r="AA118" s="15" t="str">
        <f t="shared" si="75"/>
        <v>Q-4 A-1 || Q Total-4, A Total-1</v>
      </c>
      <c r="AB118" s="13" t="str" cm="1">
        <f t="array" ref="AB118">IFERROR(INDEX('Attendance-Slot-1'!$Q$2:$Q$1112,MATCH(1,('Attendance-Slot-1'!$A$2:$A$1112=$C118)*('Attendance-Slot-1'!$G$2:$G$1112=AB$2),0)),"No Data")</f>
        <v>No Data</v>
      </c>
      <c r="AC118" s="13" t="str" cm="1">
        <f t="array" ref="AC118">IFERROR(INDEX('Attendance-Slot-2'!$Q$2:$Q$2595,MATCH(1,('Attendance-Slot-2'!$A$2:$A$2595=$C118)*('Attendance-Slot-2'!$G$2:$G$2595=AB$2),0)),"No Data")</f>
        <v>P-S2_Onsite</v>
      </c>
      <c r="AD118" s="133">
        <f>VLOOKUP($Q118,'Written Exam Marks'!$H:$Q,10,FALSE)</f>
        <v>16</v>
      </c>
      <c r="AE118" s="133">
        <f>VLOOKUP($Q118,'Written Exam Marks'!$H:$Q,9,FALSE)</f>
        <v>40</v>
      </c>
      <c r="AF118" s="13" t="str">
        <f t="shared" si="76"/>
        <v>Present</v>
      </c>
      <c r="AG118" s="13" t="str">
        <f t="shared" si="77"/>
        <v>P-S2_Onsite</v>
      </c>
      <c r="AH118" s="29">
        <v>15</v>
      </c>
      <c r="AI118" s="29">
        <v>12</v>
      </c>
      <c r="AJ118" s="29">
        <v>10</v>
      </c>
      <c r="AK118" s="29">
        <v>10</v>
      </c>
      <c r="AL118" s="29">
        <v>9</v>
      </c>
      <c r="AM118" s="29">
        <v>56</v>
      </c>
      <c r="AN118" s="131">
        <v>60</v>
      </c>
      <c r="AO118" s="36" t="s">
        <v>7179</v>
      </c>
      <c r="AP118" s="116" t="s">
        <v>1050</v>
      </c>
      <c r="AQ118" s="116" t="str">
        <f t="shared" si="61"/>
        <v>2025EB1100115-BDSDF108</v>
      </c>
      <c r="AR118" s="25" t="str">
        <f t="shared" si="78"/>
        <v>0 missed</v>
      </c>
      <c r="AS118" s="25" t="str">
        <f t="shared" si="79"/>
        <v>0 missed</v>
      </c>
      <c r="AT118" s="25">
        <f t="shared" si="80"/>
        <v>3</v>
      </c>
      <c r="AU118" s="25">
        <f t="shared" si="81"/>
        <v>2</v>
      </c>
      <c r="AV118" s="10">
        <f t="shared" si="82"/>
        <v>1</v>
      </c>
      <c r="AW118" s="10">
        <f t="shared" si="83"/>
        <v>1</v>
      </c>
      <c r="AX118" s="25" t="str">
        <f t="shared" si="84"/>
        <v>0 missed</v>
      </c>
      <c r="AY118" s="25">
        <f t="shared" si="85"/>
        <v>5</v>
      </c>
      <c r="AZ118" s="10">
        <f t="shared" si="86"/>
        <v>1</v>
      </c>
      <c r="BA118" s="10" t="str">
        <f t="shared" si="87"/>
        <v>Q-3 A-2 || Q Total-3, A Total-2</v>
      </c>
      <c r="BB118" s="10" t="str" cm="1">
        <f t="array" ref="BB118">IFERROR(INDEX('Attendance-Slot-1'!$Q$2:$Q$1112,MATCH(1,('Attendance-Slot-1'!$A$2:$A$1112=$C118)*('Attendance-Slot-1'!$G$2:$G$1112=BB$2),0)),"No Data")</f>
        <v>P-S1_Onsite</v>
      </c>
      <c r="BC118" s="10" t="str" cm="1">
        <f t="array" ref="BC118">IFERROR(INDEX('Attendance-Slot-2'!$Q$2:$Q$2595,MATCH(1,('Attendance-Slot-2'!$A$2:$A$2595=$C118)*('Attendance-Slot-2'!$G$2:$G$2595=BB$2),0)),"No Data")</f>
        <v>No Data</v>
      </c>
      <c r="BD118" s="136">
        <f>VLOOKUP($AQ118,'Written Exam Marks'!$H:$Q,10,FALSE)</f>
        <v>12</v>
      </c>
      <c r="BE118" s="136">
        <f>VLOOKUP($AQ118,'Written Exam Marks'!$H:$Q,9,FALSE)</f>
        <v>40</v>
      </c>
      <c r="BF118" s="10" t="str">
        <f t="shared" si="88"/>
        <v>Present</v>
      </c>
      <c r="BG118" s="10" t="str">
        <f t="shared" si="89"/>
        <v>P-S1_Onsite</v>
      </c>
      <c r="BH118" s="129">
        <v>10</v>
      </c>
      <c r="BI118" s="129">
        <v>15</v>
      </c>
      <c r="BJ118" s="129">
        <v>15</v>
      </c>
      <c r="BK118" s="129">
        <v>19</v>
      </c>
      <c r="BL118" s="144">
        <v>59</v>
      </c>
      <c r="BM118" s="24">
        <v>60</v>
      </c>
      <c r="BN118" s="24" t="s">
        <v>1004</v>
      </c>
      <c r="BO118" s="118" t="s">
        <v>1063</v>
      </c>
      <c r="BP118" s="118" t="str">
        <f t="shared" si="62"/>
        <v>2025EB1100115-BDSDF114</v>
      </c>
      <c r="BQ118" s="24" t="str">
        <f t="shared" si="90"/>
        <v>0 missed</v>
      </c>
      <c r="BR118" s="24" t="str">
        <f t="shared" si="91"/>
        <v>0 missed</v>
      </c>
      <c r="BS118" s="24">
        <f t="shared" si="92"/>
        <v>3</v>
      </c>
      <c r="BT118" s="24">
        <f t="shared" si="93"/>
        <v>1</v>
      </c>
      <c r="BU118" s="14">
        <f t="shared" si="94"/>
        <v>1</v>
      </c>
      <c r="BV118" s="14">
        <f t="shared" si="95"/>
        <v>1</v>
      </c>
      <c r="BW118" s="24" t="str">
        <f t="shared" si="96"/>
        <v>0 missed</v>
      </c>
      <c r="BX118" s="24">
        <f t="shared" si="97"/>
        <v>4</v>
      </c>
      <c r="BY118" s="14">
        <f t="shared" si="98"/>
        <v>1</v>
      </c>
      <c r="BZ118" s="14" t="str">
        <f t="shared" si="99"/>
        <v>Q-3 A-1 || Q Total-3, A Total-1</v>
      </c>
      <c r="CA118" s="14" t="str" cm="1">
        <f t="array" ref="CA118">IFERROR(INDEX('Attendance-Slot-1'!$Q$2:$Q$1112,MATCH(1,('Attendance-Slot-1'!$A$2:$A$1112=$C118)*('Attendance-Slot-1'!$G$2:$G$1112=CA$2),0)),"No Data")</f>
        <v>No Data</v>
      </c>
      <c r="CB118" s="14" t="str" cm="1">
        <f t="array" ref="CB118">IFERROR(INDEX('Attendance-Slot-2'!$Q$2:$Q$2595,MATCH(1,('Attendance-Slot-2'!$A$2:$A$2595=$C118)*('Attendance-Slot-2'!$G$2:$G$2595=CA$2),0)),"No Data")</f>
        <v>P-S2_Onsite</v>
      </c>
      <c r="CC118" s="138">
        <f>VLOOKUP($BP118,'Written Exam Marks'!$H:$Q,10,FALSE)</f>
        <v>20.5</v>
      </c>
      <c r="CD118" s="138">
        <f>VLOOKUP($BP118,'Written Exam Marks'!$H:$Q,9,FALSE)</f>
        <v>40</v>
      </c>
      <c r="CE118" s="14" t="str">
        <f t="shared" si="100"/>
        <v>Present</v>
      </c>
      <c r="CF118" s="14" t="str">
        <f t="shared" si="101"/>
        <v>P-S2_Onsite</v>
      </c>
      <c r="CG118" s="130">
        <v>2.5</v>
      </c>
      <c r="CH118" s="130">
        <v>4.5</v>
      </c>
      <c r="CI118" s="130">
        <v>5</v>
      </c>
      <c r="CJ118" s="130">
        <v>8</v>
      </c>
      <c r="CK118" s="130">
        <v>10</v>
      </c>
      <c r="CL118" s="130">
        <v>10</v>
      </c>
      <c r="CM118" s="145">
        <v>40</v>
      </c>
      <c r="CN118" s="130">
        <v>50</v>
      </c>
      <c r="CO118" s="27" t="s">
        <v>1005</v>
      </c>
      <c r="CP118" s="119" t="s">
        <v>1044</v>
      </c>
      <c r="CQ118" s="119" t="str">
        <f t="shared" si="63"/>
        <v>2025EB1100115-BDSDF112</v>
      </c>
      <c r="CR118" s="27" t="str">
        <f t="shared" si="102"/>
        <v>0 missed</v>
      </c>
      <c r="CS118" s="27" t="str">
        <f t="shared" si="103"/>
        <v>0 missed</v>
      </c>
      <c r="CT118" s="27">
        <f t="shared" si="104"/>
        <v>2</v>
      </c>
      <c r="CU118" s="27">
        <f t="shared" si="105"/>
        <v>2</v>
      </c>
      <c r="CV118" s="15">
        <f t="shared" si="106"/>
        <v>1</v>
      </c>
      <c r="CW118" s="15">
        <f t="shared" si="107"/>
        <v>1</v>
      </c>
      <c r="CX118" s="27" t="str">
        <f t="shared" si="108"/>
        <v>0 missed</v>
      </c>
      <c r="CY118" s="27">
        <f t="shared" si="109"/>
        <v>4</v>
      </c>
      <c r="CZ118" s="15">
        <f t="shared" si="110"/>
        <v>1</v>
      </c>
      <c r="DA118" s="15" t="str">
        <f t="shared" si="111"/>
        <v>Q-2 A-2 || Q Total-2, A Total-2</v>
      </c>
      <c r="DB118" s="15" t="str" cm="1">
        <f t="array" ref="DB118">IFERROR(INDEX('Attendance-Slot-1'!$Q$2:$Q$1112,MATCH(1,('Attendance-Slot-1'!$A$2:$A$1112=$C118)*('Attendance-Slot-1'!$G$2:$G$1112=DB$2),0)),"No Data")</f>
        <v>P-S1_Onsite</v>
      </c>
      <c r="DC118" s="15" t="str" cm="1">
        <f t="array" ref="DC118">IFERROR(INDEX('Attendance-Slot-2'!$Q$2:$Q$2595,MATCH(1,('Attendance-Slot-2'!$A$2:$A$2595=$C118)*('Attendance-Slot-2'!$G$2:$G$2595=DB$2),0)),"No Data")</f>
        <v>No Data</v>
      </c>
      <c r="DD118" s="139">
        <f>VLOOKUP($CQ118,'Written Exam Marks'!$H:$Q,10,FALSE)</f>
        <v>24.5</v>
      </c>
      <c r="DE118" s="139">
        <f>VLOOKUP($CQ118,'Written Exam Marks'!$H:$Q,9,FALSE)</f>
        <v>50</v>
      </c>
      <c r="DF118" s="15" t="str">
        <f t="shared" si="112"/>
        <v>Present</v>
      </c>
      <c r="DG118" s="15" t="str">
        <f t="shared" si="113"/>
        <v>P-S1_Onsite</v>
      </c>
      <c r="DH118" s="139">
        <v>90</v>
      </c>
      <c r="DI118" s="139">
        <v>90</v>
      </c>
      <c r="DJ118" s="139">
        <v>100</v>
      </c>
      <c r="DK118" s="3" t="str">
        <f t="shared" si="64"/>
        <v>P-2, A-0, No Data-2</v>
      </c>
      <c r="DL118" s="3" t="str">
        <f t="shared" si="65"/>
        <v>P-2, A-0, No Data-2</v>
      </c>
      <c r="DM118" s="1" t="str">
        <f t="shared" si="114"/>
        <v>P-S2_Onsite</v>
      </c>
      <c r="DN118" s="1" t="str">
        <f t="shared" si="115"/>
        <v>P-S1_Onsite</v>
      </c>
      <c r="DO118" s="1" t="str">
        <f t="shared" si="116"/>
        <v>P-S1_Onsite</v>
      </c>
      <c r="DP118" s="1" t="str">
        <f t="shared" si="117"/>
        <v>P-S2_Onsite</v>
      </c>
      <c r="DQ118" s="1" t="str">
        <f t="shared" si="118"/>
        <v>P-4, A-0, No Data-0</v>
      </c>
      <c r="DR118" s="39">
        <f t="shared" si="119"/>
        <v>1</v>
      </c>
      <c r="DS118" s="34" t="s">
        <v>7217</v>
      </c>
      <c r="DT118" s="39" t="s">
        <v>7363</v>
      </c>
      <c r="DU118" s="30" t="s">
        <v>348</v>
      </c>
      <c r="DV118" s="30"/>
    </row>
    <row r="119" spans="1:126" x14ac:dyDescent="0.25">
      <c r="A119" s="1">
        <v>116</v>
      </c>
      <c r="B119" s="1" t="s">
        <v>1000</v>
      </c>
      <c r="C119" s="1" t="s">
        <v>351</v>
      </c>
      <c r="D119" s="1" t="s">
        <v>352</v>
      </c>
      <c r="E119" s="1" t="s">
        <v>353</v>
      </c>
      <c r="F119" s="1" t="s">
        <v>7201</v>
      </c>
      <c r="G119" s="1" t="s">
        <v>3546</v>
      </c>
      <c r="H119" s="143" t="s">
        <v>5</v>
      </c>
      <c r="I119" s="143" t="s">
        <v>5</v>
      </c>
      <c r="J119" s="143" t="s">
        <v>5</v>
      </c>
      <c r="K119" s="143" t="s">
        <v>5</v>
      </c>
      <c r="L119" s="132" t="s">
        <v>5</v>
      </c>
      <c r="M119" s="132">
        <v>1.6</v>
      </c>
      <c r="N119" s="26">
        <v>60</v>
      </c>
      <c r="O119" s="26" t="s">
        <v>997</v>
      </c>
      <c r="P119" s="120" t="s">
        <v>1034</v>
      </c>
      <c r="Q119" s="13" t="str">
        <f t="shared" si="66"/>
        <v>2025EB1100116-BDSDF113</v>
      </c>
      <c r="R119" s="26" t="str">
        <f t="shared" si="67"/>
        <v>4 missed</v>
      </c>
      <c r="S119" s="26" t="str">
        <f t="shared" si="60"/>
        <v>1 missed</v>
      </c>
      <c r="T119" s="26">
        <f t="shared" si="68"/>
        <v>0</v>
      </c>
      <c r="U119" s="26">
        <f t="shared" si="69"/>
        <v>0</v>
      </c>
      <c r="V119" s="13">
        <f t="shared" si="70"/>
        <v>0</v>
      </c>
      <c r="W119" s="13">
        <f t="shared" si="71"/>
        <v>0</v>
      </c>
      <c r="X119" s="26" t="str">
        <f t="shared" si="72"/>
        <v>5 missed</v>
      </c>
      <c r="Y119" s="26">
        <f t="shared" si="73"/>
        <v>0</v>
      </c>
      <c r="Z119" s="13">
        <f t="shared" si="74"/>
        <v>0</v>
      </c>
      <c r="AA119" s="15" t="str">
        <f t="shared" si="75"/>
        <v>Q-0 A-0 || Q Total-4, A Total-1</v>
      </c>
      <c r="AB119" s="13" t="str" cm="1">
        <f t="array" ref="AB119">IFERROR(INDEX('Attendance-Slot-1'!$Q$2:$Q$1112,MATCH(1,('Attendance-Slot-1'!$A$2:$A$1112=$C119)*('Attendance-Slot-1'!$G$2:$G$1112=AB$2),0)),"No Data")</f>
        <v>No Data</v>
      </c>
      <c r="AC119" s="13" t="str" cm="1">
        <f t="array" ref="AC119">IFERROR(INDEX('Attendance-Slot-2'!$Q$2:$Q$2595,MATCH(1,('Attendance-Slot-2'!$A$2:$A$2595=$C119)*('Attendance-Slot-2'!$G$2:$G$2595=AB$2),0)),"No Data")</f>
        <v>A-S2_Onsite</v>
      </c>
      <c r="AD119" s="133" t="e">
        <f>VLOOKUP($Q119,'Written Exam Marks'!$H:$Q,10,FALSE)</f>
        <v>#N/A</v>
      </c>
      <c r="AE119" s="133" t="e">
        <f>VLOOKUP($Q119,'Written Exam Marks'!$H:$Q,9,FALSE)</f>
        <v>#N/A</v>
      </c>
      <c r="AF119" s="13" t="str">
        <f t="shared" si="76"/>
        <v>Absent</v>
      </c>
      <c r="AG119" s="13" t="str">
        <f t="shared" si="77"/>
        <v>A-S2_Onsite</v>
      </c>
      <c r="AH119" s="29" t="s">
        <v>5</v>
      </c>
      <c r="AI119" s="29" t="s">
        <v>5</v>
      </c>
      <c r="AJ119" s="29" t="s">
        <v>5</v>
      </c>
      <c r="AK119" s="29" t="s">
        <v>5</v>
      </c>
      <c r="AL119" s="29" t="s">
        <v>5</v>
      </c>
      <c r="AM119" s="29">
        <v>0</v>
      </c>
      <c r="AN119" s="131">
        <v>60</v>
      </c>
      <c r="AO119" s="36" t="s">
        <v>7179</v>
      </c>
      <c r="AP119" s="116" t="s">
        <v>1050</v>
      </c>
      <c r="AQ119" s="116" t="str">
        <f t="shared" si="61"/>
        <v>2025EB1100116-BDSDF108</v>
      </c>
      <c r="AR119" s="25" t="str">
        <f t="shared" si="78"/>
        <v>3 missed</v>
      </c>
      <c r="AS119" s="25" t="str">
        <f t="shared" si="79"/>
        <v>2 missed</v>
      </c>
      <c r="AT119" s="25">
        <f t="shared" si="80"/>
        <v>0</v>
      </c>
      <c r="AU119" s="25">
        <f t="shared" si="81"/>
        <v>0</v>
      </c>
      <c r="AV119" s="10">
        <f t="shared" si="82"/>
        <v>0</v>
      </c>
      <c r="AW119" s="10">
        <f t="shared" si="83"/>
        <v>0</v>
      </c>
      <c r="AX119" s="25" t="str">
        <f t="shared" si="84"/>
        <v>5 missed</v>
      </c>
      <c r="AY119" s="25">
        <f t="shared" si="85"/>
        <v>0</v>
      </c>
      <c r="AZ119" s="10">
        <f t="shared" si="86"/>
        <v>0</v>
      </c>
      <c r="BA119" s="10" t="str">
        <f t="shared" si="87"/>
        <v>Q-0 A-0 || Q Total-3, A Total-2</v>
      </c>
      <c r="BB119" s="10" t="str" cm="1">
        <f t="array" ref="BB119">IFERROR(INDEX('Attendance-Slot-1'!$Q$2:$Q$1112,MATCH(1,('Attendance-Slot-1'!$A$2:$A$1112=$C119)*('Attendance-Slot-1'!$G$2:$G$1112=BB$2),0)),"No Data")</f>
        <v>No Data</v>
      </c>
      <c r="BC119" s="10" t="str" cm="1">
        <f t="array" ref="BC119">IFERROR(INDEX('Attendance-Slot-2'!$Q$2:$Q$2595,MATCH(1,('Attendance-Slot-2'!$A$2:$A$2595=$C119)*('Attendance-Slot-2'!$G$2:$G$2595=BB$2),0)),"No Data")</f>
        <v>A-S2_Onsite</v>
      </c>
      <c r="BD119" s="136" t="e">
        <f>VLOOKUP($AQ119,'Written Exam Marks'!$H:$Q,10,FALSE)</f>
        <v>#N/A</v>
      </c>
      <c r="BE119" s="136" t="e">
        <f>VLOOKUP($AQ119,'Written Exam Marks'!$H:$Q,9,FALSE)</f>
        <v>#N/A</v>
      </c>
      <c r="BF119" s="10" t="str">
        <f t="shared" si="88"/>
        <v>Absent</v>
      </c>
      <c r="BG119" s="10" t="str">
        <f t="shared" si="89"/>
        <v>A-S2_Onsite</v>
      </c>
      <c r="BH119" s="129" t="s">
        <v>5</v>
      </c>
      <c r="BI119" s="129" t="s">
        <v>5</v>
      </c>
      <c r="BJ119" s="129" t="s">
        <v>5</v>
      </c>
      <c r="BK119" s="129" t="s">
        <v>5</v>
      </c>
      <c r="BL119" s="144">
        <v>0</v>
      </c>
      <c r="BM119" s="24">
        <v>60</v>
      </c>
      <c r="BN119" s="24" t="s">
        <v>1004</v>
      </c>
      <c r="BO119" s="118" t="s">
        <v>1063</v>
      </c>
      <c r="BP119" s="118" t="str">
        <f t="shared" si="62"/>
        <v>2025EB1100116-BDSDF114</v>
      </c>
      <c r="BQ119" s="24" t="str">
        <f t="shared" si="90"/>
        <v>3 missed</v>
      </c>
      <c r="BR119" s="24" t="str">
        <f t="shared" si="91"/>
        <v>1 missed</v>
      </c>
      <c r="BS119" s="24">
        <f t="shared" si="92"/>
        <v>0</v>
      </c>
      <c r="BT119" s="24">
        <f t="shared" si="93"/>
        <v>0</v>
      </c>
      <c r="BU119" s="14">
        <f t="shared" si="94"/>
        <v>0</v>
      </c>
      <c r="BV119" s="14">
        <f t="shared" si="95"/>
        <v>0</v>
      </c>
      <c r="BW119" s="24" t="str">
        <f t="shared" si="96"/>
        <v>4 missed</v>
      </c>
      <c r="BX119" s="24">
        <f t="shared" si="97"/>
        <v>0</v>
      </c>
      <c r="BY119" s="14">
        <f t="shared" si="98"/>
        <v>0</v>
      </c>
      <c r="BZ119" s="14" t="str">
        <f t="shared" si="99"/>
        <v>Q-0 A-0 || Q Total-3, A Total-1</v>
      </c>
      <c r="CA119" s="14" t="str" cm="1">
        <f t="array" ref="CA119">IFERROR(INDEX('Attendance-Slot-1'!$Q$2:$Q$1112,MATCH(1,('Attendance-Slot-1'!$A$2:$A$1112=$C119)*('Attendance-Slot-1'!$G$2:$G$1112=CA$2),0)),"No Data")</f>
        <v>No Data</v>
      </c>
      <c r="CB119" s="14" t="str" cm="1">
        <f t="array" ref="CB119">IFERROR(INDEX('Attendance-Slot-2'!$Q$2:$Q$2595,MATCH(1,('Attendance-Slot-2'!$A$2:$A$2595=$C119)*('Attendance-Slot-2'!$G$2:$G$2595=CA$2),0)),"No Data")</f>
        <v>A-S2_Onsite</v>
      </c>
      <c r="CC119" s="138" t="e">
        <f>VLOOKUP($BP119,'Written Exam Marks'!$H:$Q,10,FALSE)</f>
        <v>#N/A</v>
      </c>
      <c r="CD119" s="138" t="e">
        <f>VLOOKUP($BP119,'Written Exam Marks'!$H:$Q,9,FALSE)</f>
        <v>#N/A</v>
      </c>
      <c r="CE119" s="14" t="str">
        <f t="shared" si="100"/>
        <v>Absent</v>
      </c>
      <c r="CF119" s="14" t="str">
        <f t="shared" si="101"/>
        <v>A-S2_Onsite</v>
      </c>
      <c r="CG119" s="130" t="s">
        <v>5</v>
      </c>
      <c r="CH119" s="130" t="s">
        <v>5</v>
      </c>
      <c r="CI119" s="130" t="s">
        <v>5</v>
      </c>
      <c r="CJ119" s="130" t="s">
        <v>5</v>
      </c>
      <c r="CK119" s="130" t="s">
        <v>5</v>
      </c>
      <c r="CL119" s="130" t="s">
        <v>5</v>
      </c>
      <c r="CM119" s="145">
        <v>0</v>
      </c>
      <c r="CN119" s="130">
        <v>50</v>
      </c>
      <c r="CO119" s="27" t="s">
        <v>1005</v>
      </c>
      <c r="CP119" s="119" t="s">
        <v>1044</v>
      </c>
      <c r="CQ119" s="119" t="str">
        <f t="shared" si="63"/>
        <v>2025EB1100116-BDSDF112</v>
      </c>
      <c r="CR119" s="27" t="str">
        <f t="shared" si="102"/>
        <v>2 missed</v>
      </c>
      <c r="CS119" s="27" t="str">
        <f t="shared" si="103"/>
        <v>2 missed</v>
      </c>
      <c r="CT119" s="27">
        <f t="shared" si="104"/>
        <v>0</v>
      </c>
      <c r="CU119" s="27">
        <f t="shared" si="105"/>
        <v>0</v>
      </c>
      <c r="CV119" s="15">
        <f t="shared" si="106"/>
        <v>0</v>
      </c>
      <c r="CW119" s="15">
        <f t="shared" si="107"/>
        <v>0</v>
      </c>
      <c r="CX119" s="27" t="str">
        <f t="shared" si="108"/>
        <v>4 missed</v>
      </c>
      <c r="CY119" s="27">
        <f t="shared" si="109"/>
        <v>0</v>
      </c>
      <c r="CZ119" s="15">
        <f t="shared" si="110"/>
        <v>0</v>
      </c>
      <c r="DA119" s="15" t="str">
        <f t="shared" si="111"/>
        <v>Q-0 A-0 || Q Total-2, A Total-2</v>
      </c>
      <c r="DB119" s="15" t="str" cm="1">
        <f t="array" ref="DB119">IFERROR(INDEX('Attendance-Slot-1'!$Q$2:$Q$1112,MATCH(1,('Attendance-Slot-1'!$A$2:$A$1112=$C119)*('Attendance-Slot-1'!$G$2:$G$1112=DB$2),0)),"No Data")</f>
        <v>No Data</v>
      </c>
      <c r="DC119" s="15" t="str" cm="1">
        <f t="array" ref="DC119">IFERROR(INDEX('Attendance-Slot-2'!$Q$2:$Q$2595,MATCH(1,('Attendance-Slot-2'!$A$2:$A$2595=$C119)*('Attendance-Slot-2'!$G$2:$G$2595=DB$2),0)),"No Data")</f>
        <v>A-S2_Onsite</v>
      </c>
      <c r="DD119" s="139" t="e">
        <f>VLOOKUP($CQ119,'Written Exam Marks'!$H:$Q,10,FALSE)</f>
        <v>#N/A</v>
      </c>
      <c r="DE119" s="139" t="e">
        <f>VLOOKUP($CQ119,'Written Exam Marks'!$H:$Q,9,FALSE)</f>
        <v>#N/A</v>
      </c>
      <c r="DF119" s="15" t="str">
        <f t="shared" si="112"/>
        <v>Absent</v>
      </c>
      <c r="DG119" s="15" t="str">
        <f t="shared" si="113"/>
        <v>A-S2_Onsite</v>
      </c>
      <c r="DH119" s="139" t="s">
        <v>5</v>
      </c>
      <c r="DI119" s="139">
        <v>0</v>
      </c>
      <c r="DJ119" s="139">
        <v>100</v>
      </c>
      <c r="DK119" s="3" t="str">
        <f t="shared" si="64"/>
        <v>P-0, A-0, No Data-4</v>
      </c>
      <c r="DL119" s="3" t="str">
        <f t="shared" si="65"/>
        <v>P-0, A-4, No Data-0</v>
      </c>
      <c r="DM119" s="1" t="str">
        <f t="shared" si="114"/>
        <v>A-S2_Onsite</v>
      </c>
      <c r="DN119" s="1" t="str">
        <f t="shared" si="115"/>
        <v>A-S2_Onsite</v>
      </c>
      <c r="DO119" s="1" t="str">
        <f t="shared" si="116"/>
        <v>A-S2_Onsite</v>
      </c>
      <c r="DP119" s="1" t="str">
        <f t="shared" si="117"/>
        <v>A-S2_Onsite</v>
      </c>
      <c r="DQ119" s="1" t="str">
        <f t="shared" si="118"/>
        <v>P-0, A-4, No Data-0</v>
      </c>
      <c r="DR119" s="39">
        <f t="shared" si="119"/>
        <v>0</v>
      </c>
      <c r="DS119" s="34" t="s">
        <v>7217</v>
      </c>
      <c r="DT119" s="39" t="s">
        <v>1098</v>
      </c>
      <c r="DU119" s="30" t="s">
        <v>351</v>
      </c>
      <c r="DV119" s="30" t="s">
        <v>3489</v>
      </c>
    </row>
    <row r="120" spans="1:126" x14ac:dyDescent="0.25">
      <c r="A120" s="1">
        <v>117</v>
      </c>
      <c r="B120" s="1" t="s">
        <v>1000</v>
      </c>
      <c r="C120" s="1" t="s">
        <v>354</v>
      </c>
      <c r="D120" s="1" t="s">
        <v>355</v>
      </c>
      <c r="E120" s="1" t="s">
        <v>356</v>
      </c>
      <c r="F120" s="1" t="s">
        <v>7201</v>
      </c>
      <c r="G120" s="1" t="s">
        <v>3547</v>
      </c>
      <c r="H120" s="143">
        <v>8</v>
      </c>
      <c r="I120" s="143" t="s">
        <v>5</v>
      </c>
      <c r="J120" s="143">
        <v>7.2</v>
      </c>
      <c r="K120" s="143">
        <v>8</v>
      </c>
      <c r="L120" s="132" t="s">
        <v>5</v>
      </c>
      <c r="M120" s="132">
        <v>23.2</v>
      </c>
      <c r="N120" s="26">
        <v>60</v>
      </c>
      <c r="O120" s="26" t="s">
        <v>997</v>
      </c>
      <c r="P120" s="120" t="s">
        <v>1034</v>
      </c>
      <c r="Q120" s="13" t="str">
        <f t="shared" si="66"/>
        <v>2025EB1100117-BDSDF113</v>
      </c>
      <c r="R120" s="26" t="str">
        <f t="shared" si="67"/>
        <v>1 missed</v>
      </c>
      <c r="S120" s="26" t="str">
        <f t="shared" si="60"/>
        <v>1 missed</v>
      </c>
      <c r="T120" s="26">
        <f t="shared" si="68"/>
        <v>3</v>
      </c>
      <c r="U120" s="26">
        <f t="shared" si="69"/>
        <v>0</v>
      </c>
      <c r="V120" s="13">
        <f t="shared" si="70"/>
        <v>0.75</v>
      </c>
      <c r="W120" s="13">
        <f t="shared" si="71"/>
        <v>0</v>
      </c>
      <c r="X120" s="26" t="str">
        <f t="shared" si="72"/>
        <v>2 missed</v>
      </c>
      <c r="Y120" s="26">
        <f t="shared" si="73"/>
        <v>3</v>
      </c>
      <c r="Z120" s="13">
        <f t="shared" si="74"/>
        <v>0.6</v>
      </c>
      <c r="AA120" s="15" t="str">
        <f t="shared" si="75"/>
        <v>Q-3 A-0 || Q Total-4, A Total-1</v>
      </c>
      <c r="AB120" s="13" t="str" cm="1">
        <f t="array" ref="AB120">IFERROR(INDEX('Attendance-Slot-1'!$Q$2:$Q$1112,MATCH(1,('Attendance-Slot-1'!$A$2:$A$1112=$C120)*('Attendance-Slot-1'!$G$2:$G$1112=AB$2),0)),"No Data")</f>
        <v>No Data</v>
      </c>
      <c r="AC120" s="13" t="str" cm="1">
        <f t="array" ref="AC120">IFERROR(INDEX('Attendance-Slot-2'!$Q$2:$Q$2595,MATCH(1,('Attendance-Slot-2'!$A$2:$A$2595=$C120)*('Attendance-Slot-2'!$G$2:$G$2595=AB$2),0)),"No Data")</f>
        <v>A-S2_Onsite</v>
      </c>
      <c r="AD120" s="133" t="e">
        <f>VLOOKUP($Q120,'Written Exam Marks'!$H:$Q,10,FALSE)</f>
        <v>#N/A</v>
      </c>
      <c r="AE120" s="133" t="e">
        <f>VLOOKUP($Q120,'Written Exam Marks'!$H:$Q,9,FALSE)</f>
        <v>#N/A</v>
      </c>
      <c r="AF120" s="13" t="str">
        <f t="shared" si="76"/>
        <v>Absent</v>
      </c>
      <c r="AG120" s="13" t="str">
        <f t="shared" si="77"/>
        <v>A-S2_Onsite</v>
      </c>
      <c r="AH120" s="29">
        <v>14</v>
      </c>
      <c r="AI120" s="29">
        <v>11.5</v>
      </c>
      <c r="AJ120" s="29">
        <v>9.3333333330000006</v>
      </c>
      <c r="AK120" s="29" t="s">
        <v>5</v>
      </c>
      <c r="AL120" s="29" t="s">
        <v>5</v>
      </c>
      <c r="AM120" s="29">
        <v>34.833333332999999</v>
      </c>
      <c r="AN120" s="131">
        <v>60</v>
      </c>
      <c r="AO120" s="36" t="s">
        <v>7179</v>
      </c>
      <c r="AP120" s="116" t="s">
        <v>1050</v>
      </c>
      <c r="AQ120" s="116" t="str">
        <f t="shared" si="61"/>
        <v>2025EB1100117-BDSDF108</v>
      </c>
      <c r="AR120" s="25" t="str">
        <f t="shared" si="78"/>
        <v>2 missed</v>
      </c>
      <c r="AS120" s="25" t="str">
        <f t="shared" si="79"/>
        <v>0 missed</v>
      </c>
      <c r="AT120" s="25">
        <f t="shared" si="80"/>
        <v>1</v>
      </c>
      <c r="AU120" s="25">
        <f t="shared" si="81"/>
        <v>2</v>
      </c>
      <c r="AV120" s="10">
        <f t="shared" si="82"/>
        <v>0.33333333333333331</v>
      </c>
      <c r="AW120" s="10">
        <f t="shared" si="83"/>
        <v>1</v>
      </c>
      <c r="AX120" s="25" t="str">
        <f t="shared" si="84"/>
        <v>2 missed</v>
      </c>
      <c r="AY120" s="25">
        <f t="shared" si="85"/>
        <v>3</v>
      </c>
      <c r="AZ120" s="10">
        <f t="shared" si="86"/>
        <v>0.6</v>
      </c>
      <c r="BA120" s="10" t="str">
        <f t="shared" si="87"/>
        <v>Q-1 A-2 || Q Total-3, A Total-2</v>
      </c>
      <c r="BB120" s="10" t="str" cm="1">
        <f t="array" ref="BB120">IFERROR(INDEX('Attendance-Slot-1'!$Q$2:$Q$1112,MATCH(1,('Attendance-Slot-1'!$A$2:$A$1112=$C120)*('Attendance-Slot-1'!$G$2:$G$1112=BB$2),0)),"No Data")</f>
        <v>No Data</v>
      </c>
      <c r="BC120" s="10" t="str" cm="1">
        <f t="array" ref="BC120">IFERROR(INDEX('Attendance-Slot-2'!$Q$2:$Q$2595,MATCH(1,('Attendance-Slot-2'!$A$2:$A$2595=$C120)*('Attendance-Slot-2'!$G$2:$G$2595=BB$2),0)),"No Data")</f>
        <v>A-S2_Onsite</v>
      </c>
      <c r="BD120" s="136" t="e">
        <f>VLOOKUP($AQ120,'Written Exam Marks'!$H:$Q,10,FALSE)</f>
        <v>#N/A</v>
      </c>
      <c r="BE120" s="136" t="e">
        <f>VLOOKUP($AQ120,'Written Exam Marks'!$H:$Q,9,FALSE)</f>
        <v>#N/A</v>
      </c>
      <c r="BF120" s="10" t="str">
        <f t="shared" si="88"/>
        <v>Absent</v>
      </c>
      <c r="BG120" s="10" t="str">
        <f t="shared" si="89"/>
        <v>A-S2_Onsite</v>
      </c>
      <c r="BH120" s="129">
        <v>8</v>
      </c>
      <c r="BI120" s="129">
        <v>13.5</v>
      </c>
      <c r="BJ120" s="129">
        <v>15</v>
      </c>
      <c r="BK120" s="129">
        <v>17</v>
      </c>
      <c r="BL120" s="144">
        <v>53.5</v>
      </c>
      <c r="BM120" s="24">
        <v>60</v>
      </c>
      <c r="BN120" s="24" t="s">
        <v>1004</v>
      </c>
      <c r="BO120" s="118" t="s">
        <v>1063</v>
      </c>
      <c r="BP120" s="118" t="str">
        <f t="shared" si="62"/>
        <v>2025EB1100117-BDSDF114</v>
      </c>
      <c r="BQ120" s="24" t="str">
        <f t="shared" si="90"/>
        <v>0 missed</v>
      </c>
      <c r="BR120" s="24" t="str">
        <f t="shared" si="91"/>
        <v>0 missed</v>
      </c>
      <c r="BS120" s="24">
        <f t="shared" si="92"/>
        <v>3</v>
      </c>
      <c r="BT120" s="24">
        <f t="shared" si="93"/>
        <v>1</v>
      </c>
      <c r="BU120" s="14">
        <f t="shared" si="94"/>
        <v>1</v>
      </c>
      <c r="BV120" s="14">
        <f t="shared" si="95"/>
        <v>1</v>
      </c>
      <c r="BW120" s="24" t="str">
        <f t="shared" si="96"/>
        <v>0 missed</v>
      </c>
      <c r="BX120" s="24">
        <f t="shared" si="97"/>
        <v>4</v>
      </c>
      <c r="BY120" s="14">
        <f t="shared" si="98"/>
        <v>1</v>
      </c>
      <c r="BZ120" s="14" t="str">
        <f t="shared" si="99"/>
        <v>Q-3 A-1 || Q Total-3, A Total-1</v>
      </c>
      <c r="CA120" s="14" t="str" cm="1">
        <f t="array" ref="CA120">IFERROR(INDEX('Attendance-Slot-1'!$Q$2:$Q$1112,MATCH(1,('Attendance-Slot-1'!$A$2:$A$1112=$C120)*('Attendance-Slot-1'!$G$2:$G$1112=CA$2),0)),"No Data")</f>
        <v>No Data</v>
      </c>
      <c r="CB120" s="14" t="str" cm="1">
        <f t="array" ref="CB120">IFERROR(INDEX('Attendance-Slot-2'!$Q$2:$Q$2595,MATCH(1,('Attendance-Slot-2'!$A$2:$A$2595=$C120)*('Attendance-Slot-2'!$G$2:$G$2595=CA$2),0)),"No Data")</f>
        <v>A-S2_Onsite</v>
      </c>
      <c r="CC120" s="138" t="e">
        <f>VLOOKUP($BP120,'Written Exam Marks'!$H:$Q,10,FALSE)</f>
        <v>#N/A</v>
      </c>
      <c r="CD120" s="138" t="e">
        <f>VLOOKUP($BP120,'Written Exam Marks'!$H:$Q,9,FALSE)</f>
        <v>#N/A</v>
      </c>
      <c r="CE120" s="14" t="str">
        <f t="shared" si="100"/>
        <v>Absent</v>
      </c>
      <c r="CF120" s="14" t="str">
        <f t="shared" si="101"/>
        <v>A-S2_Onsite</v>
      </c>
      <c r="CG120" s="130">
        <v>3</v>
      </c>
      <c r="CH120" s="130">
        <v>4</v>
      </c>
      <c r="CI120" s="130">
        <v>7</v>
      </c>
      <c r="CJ120" s="130">
        <v>7</v>
      </c>
      <c r="CK120" s="130" t="s">
        <v>5</v>
      </c>
      <c r="CL120" s="130" t="s">
        <v>5</v>
      </c>
      <c r="CM120" s="145">
        <v>21</v>
      </c>
      <c r="CN120" s="130">
        <v>50</v>
      </c>
      <c r="CO120" s="27" t="s">
        <v>1005</v>
      </c>
      <c r="CP120" s="119" t="s">
        <v>1044</v>
      </c>
      <c r="CQ120" s="119" t="str">
        <f t="shared" si="63"/>
        <v>2025EB1100117-BDSDF112</v>
      </c>
      <c r="CR120" s="27" t="str">
        <f t="shared" si="102"/>
        <v>0 missed</v>
      </c>
      <c r="CS120" s="27" t="str">
        <f t="shared" si="103"/>
        <v>0 missed</v>
      </c>
      <c r="CT120" s="27">
        <f t="shared" si="104"/>
        <v>2</v>
      </c>
      <c r="CU120" s="27">
        <f t="shared" si="105"/>
        <v>2</v>
      </c>
      <c r="CV120" s="15">
        <f t="shared" si="106"/>
        <v>1</v>
      </c>
      <c r="CW120" s="15">
        <f t="shared" si="107"/>
        <v>1</v>
      </c>
      <c r="CX120" s="27" t="str">
        <f t="shared" si="108"/>
        <v>0 missed</v>
      </c>
      <c r="CY120" s="27">
        <f t="shared" si="109"/>
        <v>4</v>
      </c>
      <c r="CZ120" s="15">
        <f t="shared" si="110"/>
        <v>1</v>
      </c>
      <c r="DA120" s="15" t="str">
        <f t="shared" si="111"/>
        <v>Q-2 A-2 || Q Total-2, A Total-2</v>
      </c>
      <c r="DB120" s="15" t="str" cm="1">
        <f t="array" ref="DB120">IFERROR(INDEX('Attendance-Slot-1'!$Q$2:$Q$1112,MATCH(1,('Attendance-Slot-1'!$A$2:$A$1112=$C120)*('Attendance-Slot-1'!$G$2:$G$1112=DB$2),0)),"No Data")</f>
        <v>No Data</v>
      </c>
      <c r="DC120" s="15" t="str" cm="1">
        <f t="array" ref="DC120">IFERROR(INDEX('Attendance-Slot-2'!$Q$2:$Q$2595,MATCH(1,('Attendance-Slot-2'!$A$2:$A$2595=$C120)*('Attendance-Slot-2'!$G$2:$G$2595=DB$2),0)),"No Data")</f>
        <v>A-S2_Onsite</v>
      </c>
      <c r="DD120" s="139" t="e">
        <f>VLOOKUP($CQ120,'Written Exam Marks'!$H:$Q,10,FALSE)</f>
        <v>#N/A</v>
      </c>
      <c r="DE120" s="139" t="e">
        <f>VLOOKUP($CQ120,'Written Exam Marks'!$H:$Q,9,FALSE)</f>
        <v>#N/A</v>
      </c>
      <c r="DF120" s="15" t="str">
        <f t="shared" si="112"/>
        <v>Absent</v>
      </c>
      <c r="DG120" s="15" t="str">
        <f t="shared" si="113"/>
        <v>A-S2_Onsite</v>
      </c>
      <c r="DH120" s="139" t="s">
        <v>5</v>
      </c>
      <c r="DI120" s="139">
        <v>0</v>
      </c>
      <c r="DJ120" s="139">
        <v>100</v>
      </c>
      <c r="DK120" s="3" t="str">
        <f t="shared" si="64"/>
        <v>P-0, A-0, No Data-4</v>
      </c>
      <c r="DL120" s="3" t="str">
        <f t="shared" si="65"/>
        <v>P-0, A-4, No Data-0</v>
      </c>
      <c r="DM120" s="1" t="str">
        <f t="shared" si="114"/>
        <v>A-S2_Onsite</v>
      </c>
      <c r="DN120" s="1" t="str">
        <f t="shared" si="115"/>
        <v>A-S2_Onsite</v>
      </c>
      <c r="DO120" s="1" t="str">
        <f t="shared" si="116"/>
        <v>A-S2_Onsite</v>
      </c>
      <c r="DP120" s="1" t="str">
        <f t="shared" si="117"/>
        <v>A-S2_Onsite</v>
      </c>
      <c r="DQ120" s="1" t="str">
        <f t="shared" si="118"/>
        <v>P-0, A-4, No Data-0</v>
      </c>
      <c r="DR120" s="39">
        <f t="shared" si="119"/>
        <v>0</v>
      </c>
      <c r="DS120" s="34" t="s">
        <v>7217</v>
      </c>
      <c r="DT120" s="39" t="s">
        <v>1098</v>
      </c>
      <c r="DU120" s="30" t="s">
        <v>354</v>
      </c>
      <c r="DV120" s="30" t="s">
        <v>3489</v>
      </c>
    </row>
    <row r="121" spans="1:126" x14ac:dyDescent="0.25">
      <c r="A121" s="1">
        <v>118</v>
      </c>
      <c r="B121" s="1" t="s">
        <v>1000</v>
      </c>
      <c r="C121" s="1" t="s">
        <v>357</v>
      </c>
      <c r="D121" s="1" t="s">
        <v>358</v>
      </c>
      <c r="E121" s="1" t="s">
        <v>359</v>
      </c>
      <c r="F121" s="1" t="s">
        <v>7201</v>
      </c>
      <c r="G121" s="1" t="s">
        <v>3548</v>
      </c>
      <c r="H121" s="143">
        <v>8</v>
      </c>
      <c r="I121" s="143">
        <v>6.4</v>
      </c>
      <c r="J121" s="143" t="s">
        <v>5</v>
      </c>
      <c r="K121" s="143">
        <v>8</v>
      </c>
      <c r="L121" s="132">
        <v>28</v>
      </c>
      <c r="M121" s="132">
        <v>50.4</v>
      </c>
      <c r="N121" s="26">
        <v>60</v>
      </c>
      <c r="O121" s="26" t="s">
        <v>997</v>
      </c>
      <c r="P121" s="120" t="s">
        <v>1034</v>
      </c>
      <c r="Q121" s="13" t="str">
        <f t="shared" si="66"/>
        <v>2025EB1100118-BDSDF113</v>
      </c>
      <c r="R121" s="26" t="str">
        <f t="shared" si="67"/>
        <v>1 missed</v>
      </c>
      <c r="S121" s="26" t="str">
        <f t="shared" si="60"/>
        <v>0 missed</v>
      </c>
      <c r="T121" s="26">
        <f t="shared" si="68"/>
        <v>3</v>
      </c>
      <c r="U121" s="26">
        <f t="shared" si="69"/>
        <v>1</v>
      </c>
      <c r="V121" s="13">
        <f t="shared" si="70"/>
        <v>0.75</v>
      </c>
      <c r="W121" s="13">
        <f t="shared" si="71"/>
        <v>1</v>
      </c>
      <c r="X121" s="26" t="str">
        <f t="shared" si="72"/>
        <v>1 missed</v>
      </c>
      <c r="Y121" s="26">
        <f t="shared" si="73"/>
        <v>4</v>
      </c>
      <c r="Z121" s="13">
        <f t="shared" si="74"/>
        <v>0.8</v>
      </c>
      <c r="AA121" s="15" t="str">
        <f t="shared" si="75"/>
        <v>Q-3 A-1 || Q Total-4, A Total-1</v>
      </c>
      <c r="AB121" s="13" t="str" cm="1">
        <f t="array" ref="AB121">IFERROR(INDEX('Attendance-Slot-1'!$Q$2:$Q$1112,MATCH(1,('Attendance-Slot-1'!$A$2:$A$1112=$C121)*('Attendance-Slot-1'!$G$2:$G$1112=AB$2),0)),"No Data")</f>
        <v>No Data</v>
      </c>
      <c r="AC121" s="13" t="str" cm="1">
        <f t="array" ref="AC121">IFERROR(INDEX('Attendance-Slot-2'!$Q$2:$Q$2595,MATCH(1,('Attendance-Slot-2'!$A$2:$A$2595=$C121)*('Attendance-Slot-2'!$G$2:$G$2595=AB$2),0)),"No Data")</f>
        <v>P-S2_Onsite</v>
      </c>
      <c r="AD121" s="133">
        <f>VLOOKUP($Q121,'Written Exam Marks'!$H:$Q,10,FALSE)</f>
        <v>30</v>
      </c>
      <c r="AE121" s="133">
        <f>VLOOKUP($Q121,'Written Exam Marks'!$H:$Q,9,FALSE)</f>
        <v>40</v>
      </c>
      <c r="AF121" s="13" t="str">
        <f t="shared" si="76"/>
        <v>Present</v>
      </c>
      <c r="AG121" s="13" t="str">
        <f t="shared" si="77"/>
        <v>P-S2_Onsite</v>
      </c>
      <c r="AH121" s="29">
        <v>15</v>
      </c>
      <c r="AI121" s="29">
        <v>14</v>
      </c>
      <c r="AJ121" s="29">
        <v>8.6666666669999994</v>
      </c>
      <c r="AK121" s="29">
        <v>10</v>
      </c>
      <c r="AL121" s="29">
        <v>10</v>
      </c>
      <c r="AM121" s="29">
        <v>57.666666667000001</v>
      </c>
      <c r="AN121" s="131">
        <v>60</v>
      </c>
      <c r="AO121" s="36" t="s">
        <v>7179</v>
      </c>
      <c r="AP121" s="116" t="s">
        <v>1050</v>
      </c>
      <c r="AQ121" s="116" t="str">
        <f t="shared" si="61"/>
        <v>2025EB1100118-BDSDF108</v>
      </c>
      <c r="AR121" s="25" t="str">
        <f t="shared" si="78"/>
        <v>0 missed</v>
      </c>
      <c r="AS121" s="25" t="str">
        <f t="shared" si="79"/>
        <v>0 missed</v>
      </c>
      <c r="AT121" s="25">
        <f t="shared" si="80"/>
        <v>3</v>
      </c>
      <c r="AU121" s="25">
        <f t="shared" si="81"/>
        <v>2</v>
      </c>
      <c r="AV121" s="10">
        <f t="shared" si="82"/>
        <v>1</v>
      </c>
      <c r="AW121" s="10">
        <f t="shared" si="83"/>
        <v>1</v>
      </c>
      <c r="AX121" s="25" t="str">
        <f t="shared" si="84"/>
        <v>0 missed</v>
      </c>
      <c r="AY121" s="25">
        <f t="shared" si="85"/>
        <v>5</v>
      </c>
      <c r="AZ121" s="10">
        <f t="shared" si="86"/>
        <v>1</v>
      </c>
      <c r="BA121" s="10" t="str">
        <f t="shared" si="87"/>
        <v>Q-3 A-2 || Q Total-3, A Total-2</v>
      </c>
      <c r="BB121" s="10" t="str" cm="1">
        <f t="array" ref="BB121">IFERROR(INDEX('Attendance-Slot-1'!$Q$2:$Q$1112,MATCH(1,('Attendance-Slot-1'!$A$2:$A$1112=$C121)*('Attendance-Slot-1'!$G$2:$G$1112=BB$2),0)),"No Data")</f>
        <v>No Data</v>
      </c>
      <c r="BC121" s="10" t="str" cm="1">
        <f t="array" ref="BC121">IFERROR(INDEX('Attendance-Slot-2'!$Q$2:$Q$2595,MATCH(1,('Attendance-Slot-2'!$A$2:$A$2595=$C121)*('Attendance-Slot-2'!$G$2:$G$2595=BB$2),0)),"No Data")</f>
        <v>P-S2_Onsite</v>
      </c>
      <c r="BD121" s="136">
        <f>VLOOKUP($AQ121,'Written Exam Marks'!$H:$Q,10,FALSE)</f>
        <v>10</v>
      </c>
      <c r="BE121" s="136">
        <f>VLOOKUP($AQ121,'Written Exam Marks'!$H:$Q,9,FALSE)</f>
        <v>40</v>
      </c>
      <c r="BF121" s="10" t="str">
        <f t="shared" si="88"/>
        <v>Present</v>
      </c>
      <c r="BG121" s="10" t="str">
        <f t="shared" si="89"/>
        <v>P-S2_Onsite</v>
      </c>
      <c r="BH121" s="129">
        <v>10</v>
      </c>
      <c r="BI121" s="129">
        <v>15</v>
      </c>
      <c r="BJ121" s="129">
        <v>13.5</v>
      </c>
      <c r="BK121" s="129">
        <v>19.5</v>
      </c>
      <c r="BL121" s="144">
        <v>58</v>
      </c>
      <c r="BM121" s="24">
        <v>60</v>
      </c>
      <c r="BN121" s="24" t="s">
        <v>1004</v>
      </c>
      <c r="BO121" s="118" t="s">
        <v>1063</v>
      </c>
      <c r="BP121" s="118" t="str">
        <f t="shared" si="62"/>
        <v>2025EB1100118-BDSDF114</v>
      </c>
      <c r="BQ121" s="24" t="str">
        <f t="shared" si="90"/>
        <v>0 missed</v>
      </c>
      <c r="BR121" s="24" t="str">
        <f t="shared" si="91"/>
        <v>0 missed</v>
      </c>
      <c r="BS121" s="24">
        <f t="shared" si="92"/>
        <v>3</v>
      </c>
      <c r="BT121" s="24">
        <f t="shared" si="93"/>
        <v>1</v>
      </c>
      <c r="BU121" s="14">
        <f t="shared" si="94"/>
        <v>1</v>
      </c>
      <c r="BV121" s="14">
        <f t="shared" si="95"/>
        <v>1</v>
      </c>
      <c r="BW121" s="24" t="str">
        <f t="shared" si="96"/>
        <v>0 missed</v>
      </c>
      <c r="BX121" s="24">
        <f t="shared" si="97"/>
        <v>4</v>
      </c>
      <c r="BY121" s="14">
        <f t="shared" si="98"/>
        <v>1</v>
      </c>
      <c r="BZ121" s="14" t="str">
        <f t="shared" si="99"/>
        <v>Q-3 A-1 || Q Total-3, A Total-1</v>
      </c>
      <c r="CA121" s="14" t="str" cm="1">
        <f t="array" ref="CA121">IFERROR(INDEX('Attendance-Slot-1'!$Q$2:$Q$1112,MATCH(1,('Attendance-Slot-1'!$A$2:$A$1112=$C121)*('Attendance-Slot-1'!$G$2:$G$1112=CA$2),0)),"No Data")</f>
        <v>No Data</v>
      </c>
      <c r="CB121" s="14" t="str" cm="1">
        <f t="array" ref="CB121">IFERROR(INDEX('Attendance-Slot-2'!$Q$2:$Q$2595,MATCH(1,('Attendance-Slot-2'!$A$2:$A$2595=$C121)*('Attendance-Slot-2'!$G$2:$G$2595=CA$2),0)),"No Data")</f>
        <v>P-S2_Onsite</v>
      </c>
      <c r="CC121" s="138">
        <f>VLOOKUP($BP121,'Written Exam Marks'!$H:$Q,10,FALSE)</f>
        <v>15.5</v>
      </c>
      <c r="CD121" s="138">
        <f>VLOOKUP($BP121,'Written Exam Marks'!$H:$Q,9,FALSE)</f>
        <v>40</v>
      </c>
      <c r="CE121" s="14" t="str">
        <f t="shared" si="100"/>
        <v>Present</v>
      </c>
      <c r="CF121" s="14" t="str">
        <f t="shared" si="101"/>
        <v>P-S2_Onsite</v>
      </c>
      <c r="CG121" s="130">
        <v>4</v>
      </c>
      <c r="CH121" s="130">
        <v>4.5</v>
      </c>
      <c r="CI121" s="130">
        <v>6.5</v>
      </c>
      <c r="CJ121" s="130">
        <v>7.5</v>
      </c>
      <c r="CK121" s="130">
        <v>10</v>
      </c>
      <c r="CL121" s="130">
        <v>10</v>
      </c>
      <c r="CM121" s="145">
        <v>42.5</v>
      </c>
      <c r="CN121" s="130">
        <v>50</v>
      </c>
      <c r="CO121" s="27" t="s">
        <v>1005</v>
      </c>
      <c r="CP121" s="119" t="s">
        <v>1044</v>
      </c>
      <c r="CQ121" s="119" t="str">
        <f t="shared" si="63"/>
        <v>2025EB1100118-BDSDF112</v>
      </c>
      <c r="CR121" s="27" t="str">
        <f t="shared" si="102"/>
        <v>0 missed</v>
      </c>
      <c r="CS121" s="27" t="str">
        <f t="shared" si="103"/>
        <v>0 missed</v>
      </c>
      <c r="CT121" s="27">
        <f t="shared" si="104"/>
        <v>2</v>
      </c>
      <c r="CU121" s="27">
        <f t="shared" si="105"/>
        <v>2</v>
      </c>
      <c r="CV121" s="15">
        <f t="shared" si="106"/>
        <v>1</v>
      </c>
      <c r="CW121" s="15">
        <f t="shared" si="107"/>
        <v>1</v>
      </c>
      <c r="CX121" s="27" t="str">
        <f t="shared" si="108"/>
        <v>0 missed</v>
      </c>
      <c r="CY121" s="27">
        <f t="shared" si="109"/>
        <v>4</v>
      </c>
      <c r="CZ121" s="15">
        <f t="shared" si="110"/>
        <v>1</v>
      </c>
      <c r="DA121" s="15" t="str">
        <f t="shared" si="111"/>
        <v>Q-2 A-2 || Q Total-2, A Total-2</v>
      </c>
      <c r="DB121" s="15" t="str" cm="1">
        <f t="array" ref="DB121">IFERROR(INDEX('Attendance-Slot-1'!$Q$2:$Q$1112,MATCH(1,('Attendance-Slot-1'!$A$2:$A$1112=$C121)*('Attendance-Slot-1'!$G$2:$G$1112=DB$2),0)),"No Data")</f>
        <v>No Data</v>
      </c>
      <c r="DC121" s="15" t="str" cm="1">
        <f t="array" ref="DC121">IFERROR(INDEX('Attendance-Slot-2'!$Q$2:$Q$2595,MATCH(1,('Attendance-Slot-2'!$A$2:$A$2595=$C121)*('Attendance-Slot-2'!$G$2:$G$2595=DB$2),0)),"No Data")</f>
        <v>P-S2_Onsite</v>
      </c>
      <c r="DD121" s="139">
        <f>VLOOKUP($CQ121,'Written Exam Marks'!$H:$Q,10,FALSE)</f>
        <v>27</v>
      </c>
      <c r="DE121" s="139">
        <f>VLOOKUP($CQ121,'Written Exam Marks'!$H:$Q,9,FALSE)</f>
        <v>50</v>
      </c>
      <c r="DF121" s="15" t="str">
        <f t="shared" si="112"/>
        <v>Present</v>
      </c>
      <c r="DG121" s="15" t="str">
        <f t="shared" si="113"/>
        <v>P-S2_Onsite</v>
      </c>
      <c r="DH121" s="139">
        <v>90</v>
      </c>
      <c r="DI121" s="139">
        <v>90</v>
      </c>
      <c r="DJ121" s="139">
        <v>100</v>
      </c>
      <c r="DK121" s="3" t="str">
        <f t="shared" si="64"/>
        <v>P-0, A-0, No Data-4</v>
      </c>
      <c r="DL121" s="3" t="str">
        <f t="shared" si="65"/>
        <v>P-4, A-0, No Data-0</v>
      </c>
      <c r="DM121" s="1" t="str">
        <f t="shared" si="114"/>
        <v>P-S2_Onsite</v>
      </c>
      <c r="DN121" s="1" t="str">
        <f t="shared" si="115"/>
        <v>P-S2_Onsite</v>
      </c>
      <c r="DO121" s="1" t="str">
        <f t="shared" si="116"/>
        <v>P-S2_Onsite</v>
      </c>
      <c r="DP121" s="1" t="str">
        <f t="shared" si="117"/>
        <v>P-S2_Onsite</v>
      </c>
      <c r="DQ121" s="1" t="str">
        <f t="shared" si="118"/>
        <v>P-4, A-0, No Data-0</v>
      </c>
      <c r="DR121" s="39">
        <f t="shared" si="119"/>
        <v>0</v>
      </c>
      <c r="DS121" s="34" t="s">
        <v>7217</v>
      </c>
      <c r="DT121" s="39" t="s">
        <v>7363</v>
      </c>
      <c r="DU121" s="30" t="s">
        <v>357</v>
      </c>
      <c r="DV121" s="30"/>
    </row>
    <row r="122" spans="1:126" x14ac:dyDescent="0.25">
      <c r="A122" s="1">
        <v>119</v>
      </c>
      <c r="B122" s="1" t="s">
        <v>1000</v>
      </c>
      <c r="C122" s="1" t="s">
        <v>360</v>
      </c>
      <c r="D122" s="1" t="s">
        <v>361</v>
      </c>
      <c r="E122" s="1" t="s">
        <v>362</v>
      </c>
      <c r="F122" s="1" t="s">
        <v>7201</v>
      </c>
      <c r="G122" s="1" t="s">
        <v>3549</v>
      </c>
      <c r="H122" s="143">
        <v>5.6</v>
      </c>
      <c r="I122" s="143">
        <v>5.6</v>
      </c>
      <c r="J122" s="143">
        <v>5.6</v>
      </c>
      <c r="K122" s="143">
        <v>8</v>
      </c>
      <c r="L122" s="132" t="s">
        <v>5</v>
      </c>
      <c r="M122" s="132">
        <v>24.8</v>
      </c>
      <c r="N122" s="26">
        <v>60</v>
      </c>
      <c r="O122" s="26" t="s">
        <v>997</v>
      </c>
      <c r="P122" s="120" t="s">
        <v>1034</v>
      </c>
      <c r="Q122" s="13" t="str">
        <f t="shared" si="66"/>
        <v>2025EB1100119-BDSDF113</v>
      </c>
      <c r="R122" s="26" t="str">
        <f t="shared" si="67"/>
        <v>0 missed</v>
      </c>
      <c r="S122" s="26" t="str">
        <f t="shared" si="60"/>
        <v>1 missed</v>
      </c>
      <c r="T122" s="26">
        <f t="shared" si="68"/>
        <v>4</v>
      </c>
      <c r="U122" s="26">
        <f t="shared" si="69"/>
        <v>0</v>
      </c>
      <c r="V122" s="13">
        <f t="shared" si="70"/>
        <v>1</v>
      </c>
      <c r="W122" s="13">
        <f t="shared" si="71"/>
        <v>0</v>
      </c>
      <c r="X122" s="26" t="str">
        <f t="shared" si="72"/>
        <v>1 missed</v>
      </c>
      <c r="Y122" s="26">
        <f t="shared" si="73"/>
        <v>4</v>
      </c>
      <c r="Z122" s="13">
        <f t="shared" si="74"/>
        <v>0.8</v>
      </c>
      <c r="AA122" s="15" t="str">
        <f t="shared" si="75"/>
        <v>Q-4 A-0 || Q Total-4, A Total-1</v>
      </c>
      <c r="AB122" s="13" t="str" cm="1">
        <f t="array" ref="AB122">IFERROR(INDEX('Attendance-Slot-1'!$Q$2:$Q$1112,MATCH(1,('Attendance-Slot-1'!$A$2:$A$1112=$C122)*('Attendance-Slot-1'!$G$2:$G$1112=AB$2),0)),"No Data")</f>
        <v>No Data</v>
      </c>
      <c r="AC122" s="13" t="str" cm="1">
        <f t="array" ref="AC122">IFERROR(INDEX('Attendance-Slot-2'!$Q$2:$Q$2595,MATCH(1,('Attendance-Slot-2'!$A$2:$A$2595=$C122)*('Attendance-Slot-2'!$G$2:$G$2595=AB$2),0)),"No Data")</f>
        <v>P-S2_Onsite</v>
      </c>
      <c r="AD122" s="133">
        <f>VLOOKUP($Q122,'Written Exam Marks'!$H:$Q,10,FALSE)</f>
        <v>6</v>
      </c>
      <c r="AE122" s="133">
        <f>VLOOKUP($Q122,'Written Exam Marks'!$H:$Q,9,FALSE)</f>
        <v>40</v>
      </c>
      <c r="AF122" s="13" t="str">
        <f t="shared" si="76"/>
        <v>Present</v>
      </c>
      <c r="AG122" s="13" t="str">
        <f t="shared" si="77"/>
        <v>P-S2_Onsite</v>
      </c>
      <c r="AH122" s="29" t="s">
        <v>5</v>
      </c>
      <c r="AI122" s="29" t="s">
        <v>5</v>
      </c>
      <c r="AJ122" s="29">
        <v>6.6666666670000003</v>
      </c>
      <c r="AK122" s="29">
        <v>10</v>
      </c>
      <c r="AL122" s="29">
        <v>1</v>
      </c>
      <c r="AM122" s="29">
        <v>17.666666667000001</v>
      </c>
      <c r="AN122" s="131">
        <v>60</v>
      </c>
      <c r="AO122" s="36" t="s">
        <v>7179</v>
      </c>
      <c r="AP122" s="116" t="s">
        <v>1050</v>
      </c>
      <c r="AQ122" s="116" t="str">
        <f t="shared" si="61"/>
        <v>2025EB1100119-BDSDF108</v>
      </c>
      <c r="AR122" s="25" t="str">
        <f t="shared" si="78"/>
        <v>0 missed</v>
      </c>
      <c r="AS122" s="25" t="str">
        <f t="shared" si="79"/>
        <v>2 missed</v>
      </c>
      <c r="AT122" s="25">
        <f t="shared" si="80"/>
        <v>3</v>
      </c>
      <c r="AU122" s="25">
        <f t="shared" si="81"/>
        <v>0</v>
      </c>
      <c r="AV122" s="10">
        <f t="shared" si="82"/>
        <v>1</v>
      </c>
      <c r="AW122" s="10">
        <f t="shared" si="83"/>
        <v>0</v>
      </c>
      <c r="AX122" s="25" t="str">
        <f t="shared" si="84"/>
        <v>2 missed</v>
      </c>
      <c r="AY122" s="25">
        <f t="shared" si="85"/>
        <v>3</v>
      </c>
      <c r="AZ122" s="10">
        <f t="shared" si="86"/>
        <v>0.6</v>
      </c>
      <c r="BA122" s="10" t="str">
        <f t="shared" si="87"/>
        <v>Q-3 A-0 || Q Total-3, A Total-2</v>
      </c>
      <c r="BB122" s="10" t="str" cm="1">
        <f t="array" ref="BB122">IFERROR(INDEX('Attendance-Slot-1'!$Q$2:$Q$1112,MATCH(1,('Attendance-Slot-1'!$A$2:$A$1112=$C122)*('Attendance-Slot-1'!$G$2:$G$1112=BB$2),0)),"No Data")</f>
        <v>No Data</v>
      </c>
      <c r="BC122" s="10" t="str" cm="1">
        <f t="array" ref="BC122">IFERROR(INDEX('Attendance-Slot-2'!$Q$2:$Q$2595,MATCH(1,('Attendance-Slot-2'!$A$2:$A$2595=$C122)*('Attendance-Slot-2'!$G$2:$G$2595=BB$2),0)),"No Data")</f>
        <v>P-S2_Onsite</v>
      </c>
      <c r="BD122" s="136">
        <f>VLOOKUP($AQ122,'Written Exam Marks'!$H:$Q,10,FALSE)</f>
        <v>15.5</v>
      </c>
      <c r="BE122" s="136">
        <f>VLOOKUP($AQ122,'Written Exam Marks'!$H:$Q,9,FALSE)</f>
        <v>40</v>
      </c>
      <c r="BF122" s="10" t="str">
        <f t="shared" si="88"/>
        <v>Present</v>
      </c>
      <c r="BG122" s="10" t="str">
        <f t="shared" si="89"/>
        <v>P-S2_Onsite</v>
      </c>
      <c r="BH122" s="129">
        <v>8</v>
      </c>
      <c r="BI122" s="129">
        <v>9</v>
      </c>
      <c r="BJ122" s="129">
        <v>13.5</v>
      </c>
      <c r="BK122" s="129" t="s">
        <v>5</v>
      </c>
      <c r="BL122" s="144">
        <v>30.5</v>
      </c>
      <c r="BM122" s="24">
        <v>60</v>
      </c>
      <c r="BN122" s="24" t="s">
        <v>1004</v>
      </c>
      <c r="BO122" s="118" t="s">
        <v>1063</v>
      </c>
      <c r="BP122" s="118" t="str">
        <f t="shared" si="62"/>
        <v>2025EB1100119-BDSDF114</v>
      </c>
      <c r="BQ122" s="24" t="str">
        <f t="shared" si="90"/>
        <v>0 missed</v>
      </c>
      <c r="BR122" s="24" t="str">
        <f t="shared" si="91"/>
        <v>1 missed</v>
      </c>
      <c r="BS122" s="24">
        <f t="shared" si="92"/>
        <v>3</v>
      </c>
      <c r="BT122" s="24">
        <f t="shared" si="93"/>
        <v>0</v>
      </c>
      <c r="BU122" s="14">
        <f t="shared" si="94"/>
        <v>1</v>
      </c>
      <c r="BV122" s="14">
        <f t="shared" si="95"/>
        <v>0</v>
      </c>
      <c r="BW122" s="24" t="str">
        <f t="shared" si="96"/>
        <v>1 missed</v>
      </c>
      <c r="BX122" s="24">
        <f t="shared" si="97"/>
        <v>3</v>
      </c>
      <c r="BY122" s="14">
        <f t="shared" si="98"/>
        <v>0.75</v>
      </c>
      <c r="BZ122" s="14" t="str">
        <f t="shared" si="99"/>
        <v>Q-3 A-0 || Q Total-3, A Total-1</v>
      </c>
      <c r="CA122" s="14" t="str" cm="1">
        <f t="array" ref="CA122">IFERROR(INDEX('Attendance-Slot-1'!$Q$2:$Q$1112,MATCH(1,('Attendance-Slot-1'!$A$2:$A$1112=$C122)*('Attendance-Slot-1'!$G$2:$G$1112=CA$2),0)),"No Data")</f>
        <v>No Data</v>
      </c>
      <c r="CB122" s="14" t="str" cm="1">
        <f t="array" ref="CB122">IFERROR(INDEX('Attendance-Slot-2'!$Q$2:$Q$2595,MATCH(1,('Attendance-Slot-2'!$A$2:$A$2595=$C122)*('Attendance-Slot-2'!$G$2:$G$2595=CA$2),0)),"No Data")</f>
        <v>P-S2_Onsite</v>
      </c>
      <c r="CC122" s="138">
        <f>VLOOKUP($BP122,'Written Exam Marks'!$H:$Q,10,FALSE)</f>
        <v>1</v>
      </c>
      <c r="CD122" s="138">
        <f>VLOOKUP($BP122,'Written Exam Marks'!$H:$Q,9,FALSE)</f>
        <v>40</v>
      </c>
      <c r="CE122" s="14" t="str">
        <f t="shared" si="100"/>
        <v>Present</v>
      </c>
      <c r="CF122" s="14" t="str">
        <f t="shared" si="101"/>
        <v>P-S2_Onsite</v>
      </c>
      <c r="CG122" s="130">
        <v>3.5</v>
      </c>
      <c r="CH122" s="130">
        <v>3</v>
      </c>
      <c r="CI122" s="130" t="s">
        <v>5</v>
      </c>
      <c r="CJ122" s="130" t="s">
        <v>5</v>
      </c>
      <c r="CK122" s="130" t="s">
        <v>5</v>
      </c>
      <c r="CL122" s="130" t="s">
        <v>5</v>
      </c>
      <c r="CM122" s="145">
        <v>6.5</v>
      </c>
      <c r="CN122" s="130">
        <v>50</v>
      </c>
      <c r="CO122" s="27" t="s">
        <v>1005</v>
      </c>
      <c r="CP122" s="119" t="s">
        <v>1044</v>
      </c>
      <c r="CQ122" s="119" t="str">
        <f t="shared" si="63"/>
        <v>2025EB1100119-BDSDF112</v>
      </c>
      <c r="CR122" s="27" t="str">
        <f t="shared" si="102"/>
        <v>0 missed</v>
      </c>
      <c r="CS122" s="27" t="str">
        <f t="shared" si="103"/>
        <v>2 missed</v>
      </c>
      <c r="CT122" s="27">
        <f t="shared" si="104"/>
        <v>2</v>
      </c>
      <c r="CU122" s="27">
        <f t="shared" si="105"/>
        <v>0</v>
      </c>
      <c r="CV122" s="15">
        <f t="shared" si="106"/>
        <v>1</v>
      </c>
      <c r="CW122" s="15">
        <f t="shared" si="107"/>
        <v>0</v>
      </c>
      <c r="CX122" s="27" t="str">
        <f t="shared" si="108"/>
        <v>2 missed</v>
      </c>
      <c r="CY122" s="27">
        <f t="shared" si="109"/>
        <v>2</v>
      </c>
      <c r="CZ122" s="15">
        <f t="shared" si="110"/>
        <v>0.5</v>
      </c>
      <c r="DA122" s="15" t="str">
        <f t="shared" si="111"/>
        <v>Q-2 A-0 || Q Total-2, A Total-2</v>
      </c>
      <c r="DB122" s="15" t="str" cm="1">
        <f t="array" ref="DB122">IFERROR(INDEX('Attendance-Slot-1'!$Q$2:$Q$1112,MATCH(1,('Attendance-Slot-1'!$A$2:$A$1112=$C122)*('Attendance-Slot-1'!$G$2:$G$1112=DB$2),0)),"No Data")</f>
        <v>No Data</v>
      </c>
      <c r="DC122" s="15" t="str" cm="1">
        <f t="array" ref="DC122">IFERROR(INDEX('Attendance-Slot-2'!$Q$2:$Q$2595,MATCH(1,('Attendance-Slot-2'!$A$2:$A$2595=$C122)*('Attendance-Slot-2'!$G$2:$G$2595=DB$2),0)),"No Data")</f>
        <v>P-S2_Onsite</v>
      </c>
      <c r="DD122" s="139">
        <f>VLOOKUP($CQ122,'Written Exam Marks'!$H:$Q,10,FALSE)</f>
        <v>27.5</v>
      </c>
      <c r="DE122" s="139">
        <f>VLOOKUP($CQ122,'Written Exam Marks'!$H:$Q,9,FALSE)</f>
        <v>50</v>
      </c>
      <c r="DF122" s="15" t="str">
        <f t="shared" si="112"/>
        <v>Present</v>
      </c>
      <c r="DG122" s="15" t="str">
        <f t="shared" si="113"/>
        <v>P-S2_Onsite</v>
      </c>
      <c r="DH122" s="139" t="s">
        <v>5</v>
      </c>
      <c r="DI122" s="139">
        <v>0</v>
      </c>
      <c r="DJ122" s="139">
        <v>100</v>
      </c>
      <c r="DK122" s="3" t="str">
        <f t="shared" si="64"/>
        <v>P-0, A-0, No Data-4</v>
      </c>
      <c r="DL122" s="3" t="str">
        <f t="shared" si="65"/>
        <v>P-4, A-0, No Data-0</v>
      </c>
      <c r="DM122" s="1" t="str">
        <f t="shared" si="114"/>
        <v>P-S2_Onsite</v>
      </c>
      <c r="DN122" s="1" t="str">
        <f t="shared" si="115"/>
        <v>P-S2_Onsite</v>
      </c>
      <c r="DO122" s="1" t="str">
        <f t="shared" si="116"/>
        <v>P-S2_Onsite</v>
      </c>
      <c r="DP122" s="1" t="str">
        <f t="shared" si="117"/>
        <v>P-S2_Onsite</v>
      </c>
      <c r="DQ122" s="1" t="str">
        <f t="shared" si="118"/>
        <v>P-4, A-0, No Data-0</v>
      </c>
      <c r="DR122" s="39">
        <f t="shared" si="119"/>
        <v>0</v>
      </c>
      <c r="DS122" s="34" t="s">
        <v>7217</v>
      </c>
      <c r="DT122" s="39" t="s">
        <v>7363</v>
      </c>
      <c r="DU122" s="30" t="s">
        <v>360</v>
      </c>
      <c r="DV122" s="30"/>
    </row>
    <row r="123" spans="1:126" x14ac:dyDescent="0.25">
      <c r="A123" s="1">
        <v>120</v>
      </c>
      <c r="B123" s="1" t="s">
        <v>1000</v>
      </c>
      <c r="C123" s="1" t="s">
        <v>363</v>
      </c>
      <c r="D123" s="1" t="s">
        <v>364</v>
      </c>
      <c r="E123" s="1" t="s">
        <v>365</v>
      </c>
      <c r="F123" s="1" t="s">
        <v>7201</v>
      </c>
      <c r="G123" s="1" t="s">
        <v>1286</v>
      </c>
      <c r="H123" s="143">
        <v>7.2</v>
      </c>
      <c r="I123" s="143">
        <v>6.4</v>
      </c>
      <c r="J123" s="143">
        <v>8</v>
      </c>
      <c r="K123" s="143">
        <v>8</v>
      </c>
      <c r="L123" s="132">
        <v>28</v>
      </c>
      <c r="M123" s="132">
        <v>57.6</v>
      </c>
      <c r="N123" s="26">
        <v>60</v>
      </c>
      <c r="O123" s="26" t="s">
        <v>997</v>
      </c>
      <c r="P123" s="120" t="s">
        <v>1034</v>
      </c>
      <c r="Q123" s="13" t="str">
        <f t="shared" si="66"/>
        <v>2025EB1100120-BDSDF113</v>
      </c>
      <c r="R123" s="26" t="str">
        <f t="shared" si="67"/>
        <v>0 missed</v>
      </c>
      <c r="S123" s="26" t="str">
        <f t="shared" si="60"/>
        <v>0 missed</v>
      </c>
      <c r="T123" s="26">
        <f t="shared" si="68"/>
        <v>4</v>
      </c>
      <c r="U123" s="26">
        <f t="shared" si="69"/>
        <v>1</v>
      </c>
      <c r="V123" s="13">
        <f t="shared" si="70"/>
        <v>1</v>
      </c>
      <c r="W123" s="13">
        <f t="shared" si="71"/>
        <v>1</v>
      </c>
      <c r="X123" s="26" t="str">
        <f t="shared" si="72"/>
        <v>0 missed</v>
      </c>
      <c r="Y123" s="26">
        <f t="shared" si="73"/>
        <v>5</v>
      </c>
      <c r="Z123" s="13">
        <f t="shared" si="74"/>
        <v>1</v>
      </c>
      <c r="AA123" s="15" t="str">
        <f t="shared" si="75"/>
        <v>Q-4 A-1 || Q Total-4, A Total-1</v>
      </c>
      <c r="AB123" s="13" t="str" cm="1">
        <f t="array" ref="AB123">IFERROR(INDEX('Attendance-Slot-1'!$Q$2:$Q$1112,MATCH(1,('Attendance-Slot-1'!$A$2:$A$1112=$C123)*('Attendance-Slot-1'!$G$2:$G$1112=AB$2),0)),"No Data")</f>
        <v>No Data</v>
      </c>
      <c r="AC123" s="13" t="str" cm="1">
        <f t="array" ref="AC123">IFERROR(INDEX('Attendance-Slot-2'!$Q$2:$Q$2595,MATCH(1,('Attendance-Slot-2'!$A$2:$A$2595=$C123)*('Attendance-Slot-2'!$G$2:$G$2595=AB$2),0)),"No Data")</f>
        <v>P-S2_Onsite</v>
      </c>
      <c r="AD123" s="133">
        <f>VLOOKUP($Q123,'Written Exam Marks'!$H:$Q,10,FALSE)</f>
        <v>40</v>
      </c>
      <c r="AE123" s="133">
        <f>VLOOKUP($Q123,'Written Exam Marks'!$H:$Q,9,FALSE)</f>
        <v>40</v>
      </c>
      <c r="AF123" s="13" t="str">
        <f t="shared" si="76"/>
        <v>Present</v>
      </c>
      <c r="AG123" s="13" t="str">
        <f t="shared" si="77"/>
        <v>P-S2_Onsite</v>
      </c>
      <c r="AH123" s="29">
        <v>14</v>
      </c>
      <c r="AI123" s="29">
        <v>14</v>
      </c>
      <c r="AJ123" s="29">
        <v>9.3333333330000006</v>
      </c>
      <c r="AK123" s="29">
        <v>10</v>
      </c>
      <c r="AL123" s="29">
        <v>10</v>
      </c>
      <c r="AM123" s="29">
        <v>57.333333332999999</v>
      </c>
      <c r="AN123" s="131">
        <v>60</v>
      </c>
      <c r="AO123" s="36" t="s">
        <v>7179</v>
      </c>
      <c r="AP123" s="116" t="s">
        <v>1050</v>
      </c>
      <c r="AQ123" s="116" t="str">
        <f t="shared" si="61"/>
        <v>2025EB1100120-BDSDF108</v>
      </c>
      <c r="AR123" s="25" t="str">
        <f t="shared" si="78"/>
        <v>0 missed</v>
      </c>
      <c r="AS123" s="25" t="str">
        <f t="shared" si="79"/>
        <v>0 missed</v>
      </c>
      <c r="AT123" s="25">
        <f t="shared" si="80"/>
        <v>3</v>
      </c>
      <c r="AU123" s="25">
        <f t="shared" si="81"/>
        <v>2</v>
      </c>
      <c r="AV123" s="10">
        <f t="shared" si="82"/>
        <v>1</v>
      </c>
      <c r="AW123" s="10">
        <f t="shared" si="83"/>
        <v>1</v>
      </c>
      <c r="AX123" s="25" t="str">
        <f t="shared" si="84"/>
        <v>0 missed</v>
      </c>
      <c r="AY123" s="25">
        <f t="shared" si="85"/>
        <v>5</v>
      </c>
      <c r="AZ123" s="10">
        <f t="shared" si="86"/>
        <v>1</v>
      </c>
      <c r="BA123" s="10" t="str">
        <f t="shared" si="87"/>
        <v>Q-3 A-2 || Q Total-3, A Total-2</v>
      </c>
      <c r="BB123" s="10" t="str" cm="1">
        <f t="array" ref="BB123">IFERROR(INDEX('Attendance-Slot-1'!$Q$2:$Q$1112,MATCH(1,('Attendance-Slot-1'!$A$2:$A$1112=$C123)*('Attendance-Slot-1'!$G$2:$G$1112=BB$2),0)),"No Data")</f>
        <v>No Data</v>
      </c>
      <c r="BC123" s="10" t="str" cm="1">
        <f t="array" ref="BC123">IFERROR(INDEX('Attendance-Slot-2'!$Q$2:$Q$2595,MATCH(1,('Attendance-Slot-2'!$A$2:$A$2595=$C123)*('Attendance-Slot-2'!$G$2:$G$2595=BB$2),0)),"No Data")</f>
        <v>P-S2_Onsite</v>
      </c>
      <c r="BD123" s="136">
        <f>VLOOKUP($AQ123,'Written Exam Marks'!$H:$Q,10,FALSE)</f>
        <v>24</v>
      </c>
      <c r="BE123" s="136">
        <f>VLOOKUP($AQ123,'Written Exam Marks'!$H:$Q,9,FALSE)</f>
        <v>40</v>
      </c>
      <c r="BF123" s="10" t="str">
        <f t="shared" si="88"/>
        <v>Present</v>
      </c>
      <c r="BG123" s="10" t="str">
        <f t="shared" si="89"/>
        <v>P-S2_Onsite</v>
      </c>
      <c r="BH123" s="129">
        <v>8</v>
      </c>
      <c r="BI123" s="129">
        <v>13.5</v>
      </c>
      <c r="BJ123" s="129">
        <v>15</v>
      </c>
      <c r="BK123" s="129">
        <v>19</v>
      </c>
      <c r="BL123" s="144">
        <v>55.5</v>
      </c>
      <c r="BM123" s="24">
        <v>60</v>
      </c>
      <c r="BN123" s="24" t="s">
        <v>1004</v>
      </c>
      <c r="BO123" s="118" t="s">
        <v>1063</v>
      </c>
      <c r="BP123" s="118" t="str">
        <f t="shared" si="62"/>
        <v>2025EB1100120-BDSDF114</v>
      </c>
      <c r="BQ123" s="24" t="str">
        <f t="shared" si="90"/>
        <v>0 missed</v>
      </c>
      <c r="BR123" s="24" t="str">
        <f t="shared" si="91"/>
        <v>0 missed</v>
      </c>
      <c r="BS123" s="24">
        <f t="shared" si="92"/>
        <v>3</v>
      </c>
      <c r="BT123" s="24">
        <f t="shared" si="93"/>
        <v>1</v>
      </c>
      <c r="BU123" s="14">
        <f t="shared" si="94"/>
        <v>1</v>
      </c>
      <c r="BV123" s="14">
        <f t="shared" si="95"/>
        <v>1</v>
      </c>
      <c r="BW123" s="24" t="str">
        <f t="shared" si="96"/>
        <v>0 missed</v>
      </c>
      <c r="BX123" s="24">
        <f t="shared" si="97"/>
        <v>4</v>
      </c>
      <c r="BY123" s="14">
        <f t="shared" si="98"/>
        <v>1</v>
      </c>
      <c r="BZ123" s="14" t="str">
        <f t="shared" si="99"/>
        <v>Q-3 A-1 || Q Total-3, A Total-1</v>
      </c>
      <c r="CA123" s="14" t="str" cm="1">
        <f t="array" ref="CA123">IFERROR(INDEX('Attendance-Slot-1'!$Q$2:$Q$1112,MATCH(1,('Attendance-Slot-1'!$A$2:$A$1112=$C123)*('Attendance-Slot-1'!$G$2:$G$1112=CA$2),0)),"No Data")</f>
        <v>No Data</v>
      </c>
      <c r="CB123" s="14" t="str" cm="1">
        <f t="array" ref="CB123">IFERROR(INDEX('Attendance-Slot-2'!$Q$2:$Q$2595,MATCH(1,('Attendance-Slot-2'!$A$2:$A$2595=$C123)*('Attendance-Slot-2'!$G$2:$G$2595=CA$2),0)),"No Data")</f>
        <v>P-S2_Onsite</v>
      </c>
      <c r="CC123" s="138">
        <f>VLOOKUP($BP123,'Written Exam Marks'!$H:$Q,10,FALSE)</f>
        <v>34</v>
      </c>
      <c r="CD123" s="138">
        <f>VLOOKUP($BP123,'Written Exam Marks'!$H:$Q,9,FALSE)</f>
        <v>40</v>
      </c>
      <c r="CE123" s="14" t="str">
        <f t="shared" si="100"/>
        <v>Present</v>
      </c>
      <c r="CF123" s="14" t="str">
        <f t="shared" si="101"/>
        <v>P-S2_Onsite</v>
      </c>
      <c r="CG123" s="130">
        <v>3.5</v>
      </c>
      <c r="CH123" s="130">
        <v>3.5</v>
      </c>
      <c r="CI123" s="130">
        <v>7</v>
      </c>
      <c r="CJ123" s="130">
        <v>6.5</v>
      </c>
      <c r="CK123" s="130">
        <v>10</v>
      </c>
      <c r="CL123" s="130">
        <v>10</v>
      </c>
      <c r="CM123" s="145">
        <v>40.5</v>
      </c>
      <c r="CN123" s="130">
        <v>50</v>
      </c>
      <c r="CO123" s="27" t="s">
        <v>1005</v>
      </c>
      <c r="CP123" s="119" t="s">
        <v>1044</v>
      </c>
      <c r="CQ123" s="119" t="str">
        <f t="shared" si="63"/>
        <v>2025EB1100120-BDSDF112</v>
      </c>
      <c r="CR123" s="27" t="str">
        <f t="shared" si="102"/>
        <v>0 missed</v>
      </c>
      <c r="CS123" s="27" t="str">
        <f t="shared" si="103"/>
        <v>0 missed</v>
      </c>
      <c r="CT123" s="27">
        <f t="shared" si="104"/>
        <v>2</v>
      </c>
      <c r="CU123" s="27">
        <f t="shared" si="105"/>
        <v>2</v>
      </c>
      <c r="CV123" s="15">
        <f t="shared" si="106"/>
        <v>1</v>
      </c>
      <c r="CW123" s="15">
        <f t="shared" si="107"/>
        <v>1</v>
      </c>
      <c r="CX123" s="27" t="str">
        <f t="shared" si="108"/>
        <v>0 missed</v>
      </c>
      <c r="CY123" s="27">
        <f t="shared" si="109"/>
        <v>4</v>
      </c>
      <c r="CZ123" s="15">
        <f t="shared" si="110"/>
        <v>1</v>
      </c>
      <c r="DA123" s="15" t="str">
        <f t="shared" si="111"/>
        <v>Q-2 A-2 || Q Total-2, A Total-2</v>
      </c>
      <c r="DB123" s="15" t="str" cm="1">
        <f t="array" ref="DB123">IFERROR(INDEX('Attendance-Slot-1'!$Q$2:$Q$1112,MATCH(1,('Attendance-Slot-1'!$A$2:$A$1112=$C123)*('Attendance-Slot-1'!$G$2:$G$1112=DB$2),0)),"No Data")</f>
        <v>P-S1_Onsite</v>
      </c>
      <c r="DC123" s="15" t="str" cm="1">
        <f t="array" ref="DC123">IFERROR(INDEX('Attendance-Slot-2'!$Q$2:$Q$2595,MATCH(1,('Attendance-Slot-2'!$A$2:$A$2595=$C123)*('Attendance-Slot-2'!$G$2:$G$2595=DB$2),0)),"No Data")</f>
        <v>No Data</v>
      </c>
      <c r="DD123" s="139">
        <f>VLOOKUP($CQ123,'Written Exam Marks'!$H:$Q,10,FALSE)</f>
        <v>34</v>
      </c>
      <c r="DE123" s="139">
        <f>VLOOKUP($CQ123,'Written Exam Marks'!$H:$Q,9,FALSE)</f>
        <v>50</v>
      </c>
      <c r="DF123" s="15" t="str">
        <f t="shared" si="112"/>
        <v>Present</v>
      </c>
      <c r="DG123" s="15" t="str">
        <f t="shared" si="113"/>
        <v>P-S1_Onsite</v>
      </c>
      <c r="DH123" s="139">
        <v>90</v>
      </c>
      <c r="DI123" s="139">
        <v>90</v>
      </c>
      <c r="DJ123" s="139">
        <v>100</v>
      </c>
      <c r="DK123" s="3" t="str">
        <f t="shared" si="64"/>
        <v>P-1, A-0, No Data-3</v>
      </c>
      <c r="DL123" s="3" t="str">
        <f t="shared" si="65"/>
        <v>P-3, A-0, No Data-1</v>
      </c>
      <c r="DM123" s="1" t="str">
        <f t="shared" si="114"/>
        <v>P-S2_Onsite</v>
      </c>
      <c r="DN123" s="1" t="str">
        <f t="shared" si="115"/>
        <v>P-S1_Onsite</v>
      </c>
      <c r="DO123" s="1" t="str">
        <f t="shared" si="116"/>
        <v>P-S2_Onsite</v>
      </c>
      <c r="DP123" s="1" t="str">
        <f t="shared" si="117"/>
        <v>P-S2_Onsite</v>
      </c>
      <c r="DQ123" s="1" t="str">
        <f t="shared" si="118"/>
        <v>P-4, A-0, No Data-0</v>
      </c>
      <c r="DR123" s="39">
        <f t="shared" si="119"/>
        <v>1</v>
      </c>
      <c r="DS123" s="34" t="s">
        <v>7217</v>
      </c>
      <c r="DT123" s="39" t="s">
        <v>7363</v>
      </c>
      <c r="DU123" s="30" t="s">
        <v>363</v>
      </c>
      <c r="DV123" s="30"/>
    </row>
    <row r="124" spans="1:126" x14ac:dyDescent="0.25">
      <c r="A124" s="1">
        <v>121</v>
      </c>
      <c r="B124" s="1" t="s">
        <v>1000</v>
      </c>
      <c r="C124" s="1" t="s">
        <v>366</v>
      </c>
      <c r="D124" s="1" t="s">
        <v>367</v>
      </c>
      <c r="E124" s="1" t="s">
        <v>368</v>
      </c>
      <c r="F124" s="1" t="s">
        <v>7201</v>
      </c>
      <c r="G124" s="1" t="s">
        <v>1288</v>
      </c>
      <c r="H124" s="143">
        <v>6.4</v>
      </c>
      <c r="I124" s="143" t="s">
        <v>5</v>
      </c>
      <c r="J124" s="143" t="s">
        <v>5</v>
      </c>
      <c r="K124" s="143" t="s">
        <v>5</v>
      </c>
      <c r="L124" s="132" t="s">
        <v>5</v>
      </c>
      <c r="M124" s="132">
        <v>6.4</v>
      </c>
      <c r="N124" s="26">
        <v>60</v>
      </c>
      <c r="O124" s="26" t="s">
        <v>997</v>
      </c>
      <c r="P124" s="120" t="s">
        <v>1034</v>
      </c>
      <c r="Q124" s="13" t="str">
        <f t="shared" si="66"/>
        <v>2025EB1100121-BDSDF113</v>
      </c>
      <c r="R124" s="26" t="str">
        <f t="shared" si="67"/>
        <v>3 missed</v>
      </c>
      <c r="S124" s="26" t="str">
        <f t="shared" si="60"/>
        <v>1 missed</v>
      </c>
      <c r="T124" s="26">
        <f t="shared" si="68"/>
        <v>1</v>
      </c>
      <c r="U124" s="26">
        <f t="shared" si="69"/>
        <v>0</v>
      </c>
      <c r="V124" s="13">
        <f t="shared" si="70"/>
        <v>0.25</v>
      </c>
      <c r="W124" s="13">
        <f t="shared" si="71"/>
        <v>0</v>
      </c>
      <c r="X124" s="26" t="str">
        <f t="shared" si="72"/>
        <v>4 missed</v>
      </c>
      <c r="Y124" s="26">
        <f t="shared" si="73"/>
        <v>1</v>
      </c>
      <c r="Z124" s="13">
        <f t="shared" si="74"/>
        <v>0.2</v>
      </c>
      <c r="AA124" s="15" t="str">
        <f t="shared" si="75"/>
        <v>Q-1 A-0 || Q Total-4, A Total-1</v>
      </c>
      <c r="AB124" s="13" t="str" cm="1">
        <f t="array" ref="AB124">IFERROR(INDEX('Attendance-Slot-1'!$Q$2:$Q$1112,MATCH(1,('Attendance-Slot-1'!$A$2:$A$1112=$C124)*('Attendance-Slot-1'!$G$2:$G$1112=AB$2),0)),"No Data")</f>
        <v>A-S1_Onsite</v>
      </c>
      <c r="AC124" s="13" t="str" cm="1">
        <f t="array" ref="AC124">IFERROR(INDEX('Attendance-Slot-2'!$Q$2:$Q$2595,MATCH(1,('Attendance-Slot-2'!$A$2:$A$2595=$C124)*('Attendance-Slot-2'!$G$2:$G$2595=AB$2),0)),"No Data")</f>
        <v>A-S2_Onsite</v>
      </c>
      <c r="AD124" s="133" t="e">
        <f>VLOOKUP($Q124,'Written Exam Marks'!$H:$Q,10,FALSE)</f>
        <v>#N/A</v>
      </c>
      <c r="AE124" s="133" t="e">
        <f>VLOOKUP($Q124,'Written Exam Marks'!$H:$Q,9,FALSE)</f>
        <v>#N/A</v>
      </c>
      <c r="AF124" s="13" t="str">
        <f t="shared" si="76"/>
        <v>Absent</v>
      </c>
      <c r="AG124" s="13" t="str">
        <f t="shared" si="77"/>
        <v>A-S1_Onsite</v>
      </c>
      <c r="AH124" s="29" t="s">
        <v>5</v>
      </c>
      <c r="AI124" s="29" t="s">
        <v>5</v>
      </c>
      <c r="AJ124" s="29" t="s">
        <v>5</v>
      </c>
      <c r="AK124" s="29" t="s">
        <v>5</v>
      </c>
      <c r="AL124" s="29">
        <v>8</v>
      </c>
      <c r="AM124" s="29">
        <v>8</v>
      </c>
      <c r="AN124" s="131">
        <v>60</v>
      </c>
      <c r="AO124" s="36" t="s">
        <v>7179</v>
      </c>
      <c r="AP124" s="116" t="s">
        <v>1050</v>
      </c>
      <c r="AQ124" s="116" t="str">
        <f t="shared" si="61"/>
        <v>2025EB1100121-BDSDF108</v>
      </c>
      <c r="AR124" s="25" t="str">
        <f t="shared" si="78"/>
        <v>2 missed</v>
      </c>
      <c r="AS124" s="25" t="str">
        <f t="shared" si="79"/>
        <v>2 missed</v>
      </c>
      <c r="AT124" s="25">
        <f t="shared" si="80"/>
        <v>1</v>
      </c>
      <c r="AU124" s="25">
        <f t="shared" si="81"/>
        <v>0</v>
      </c>
      <c r="AV124" s="10">
        <f t="shared" si="82"/>
        <v>0.33333333333333331</v>
      </c>
      <c r="AW124" s="10">
        <f t="shared" si="83"/>
        <v>0</v>
      </c>
      <c r="AX124" s="25" t="str">
        <f t="shared" si="84"/>
        <v>4 missed</v>
      </c>
      <c r="AY124" s="25">
        <f t="shared" si="85"/>
        <v>1</v>
      </c>
      <c r="AZ124" s="10">
        <f t="shared" si="86"/>
        <v>0.2</v>
      </c>
      <c r="BA124" s="10" t="str">
        <f t="shared" si="87"/>
        <v>Q-1 A-0 || Q Total-3, A Total-2</v>
      </c>
      <c r="BB124" s="10" t="str" cm="1">
        <f t="array" ref="BB124">IFERROR(INDEX('Attendance-Slot-1'!$Q$2:$Q$1112,MATCH(1,('Attendance-Slot-1'!$A$2:$A$1112=$C124)*('Attendance-Slot-1'!$G$2:$G$1112=BB$2),0)),"No Data")</f>
        <v>A-S1_Onsite</v>
      </c>
      <c r="BC124" s="10" t="str" cm="1">
        <f t="array" ref="BC124">IFERROR(INDEX('Attendance-Slot-2'!$Q$2:$Q$2595,MATCH(1,('Attendance-Slot-2'!$A$2:$A$2595=$C124)*('Attendance-Slot-2'!$G$2:$G$2595=BB$2),0)),"No Data")</f>
        <v>A-S2_Onsite</v>
      </c>
      <c r="BD124" s="136" t="e">
        <f>VLOOKUP($AQ124,'Written Exam Marks'!$H:$Q,10,FALSE)</f>
        <v>#N/A</v>
      </c>
      <c r="BE124" s="136" t="e">
        <f>VLOOKUP($AQ124,'Written Exam Marks'!$H:$Q,9,FALSE)</f>
        <v>#N/A</v>
      </c>
      <c r="BF124" s="10" t="str">
        <f t="shared" si="88"/>
        <v>Absent</v>
      </c>
      <c r="BG124" s="10" t="str">
        <f t="shared" si="89"/>
        <v>A-S1_Onsite</v>
      </c>
      <c r="BH124" s="129">
        <v>10</v>
      </c>
      <c r="BI124" s="129" t="s">
        <v>5</v>
      </c>
      <c r="BJ124" s="129" t="s">
        <v>5</v>
      </c>
      <c r="BK124" s="129" t="s">
        <v>5</v>
      </c>
      <c r="BL124" s="144">
        <v>10</v>
      </c>
      <c r="BM124" s="24">
        <v>60</v>
      </c>
      <c r="BN124" s="24" t="s">
        <v>1004</v>
      </c>
      <c r="BO124" s="118" t="s">
        <v>1063</v>
      </c>
      <c r="BP124" s="118" t="str">
        <f t="shared" si="62"/>
        <v>2025EB1100121-BDSDF114</v>
      </c>
      <c r="BQ124" s="24" t="str">
        <f t="shared" si="90"/>
        <v>2 missed</v>
      </c>
      <c r="BR124" s="24" t="str">
        <f t="shared" si="91"/>
        <v>1 missed</v>
      </c>
      <c r="BS124" s="24">
        <f t="shared" si="92"/>
        <v>1</v>
      </c>
      <c r="BT124" s="24">
        <f t="shared" si="93"/>
        <v>0</v>
      </c>
      <c r="BU124" s="14">
        <f t="shared" si="94"/>
        <v>0.33333333333333331</v>
      </c>
      <c r="BV124" s="14">
        <f t="shared" si="95"/>
        <v>0</v>
      </c>
      <c r="BW124" s="24" t="str">
        <f t="shared" si="96"/>
        <v>3 missed</v>
      </c>
      <c r="BX124" s="24">
        <f t="shared" si="97"/>
        <v>1</v>
      </c>
      <c r="BY124" s="14">
        <f t="shared" si="98"/>
        <v>0.25</v>
      </c>
      <c r="BZ124" s="14" t="str">
        <f t="shared" si="99"/>
        <v>Q-1 A-0 || Q Total-3, A Total-1</v>
      </c>
      <c r="CA124" s="14" t="str" cm="1">
        <f t="array" ref="CA124">IFERROR(INDEX('Attendance-Slot-1'!$Q$2:$Q$1112,MATCH(1,('Attendance-Slot-1'!$A$2:$A$1112=$C124)*('Attendance-Slot-1'!$G$2:$G$1112=CA$2),0)),"No Data")</f>
        <v>A-S1_Onsite</v>
      </c>
      <c r="CB124" s="14" t="str" cm="1">
        <f t="array" ref="CB124">IFERROR(INDEX('Attendance-Slot-2'!$Q$2:$Q$2595,MATCH(1,('Attendance-Slot-2'!$A$2:$A$2595=$C124)*('Attendance-Slot-2'!$G$2:$G$2595=CA$2),0)),"No Data")</f>
        <v>A-S2_Onsite</v>
      </c>
      <c r="CC124" s="138" t="e">
        <f>VLOOKUP($BP124,'Written Exam Marks'!$H:$Q,10,FALSE)</f>
        <v>#N/A</v>
      </c>
      <c r="CD124" s="138" t="e">
        <f>VLOOKUP($BP124,'Written Exam Marks'!$H:$Q,9,FALSE)</f>
        <v>#N/A</v>
      </c>
      <c r="CE124" s="14" t="str">
        <f t="shared" si="100"/>
        <v>Absent</v>
      </c>
      <c r="CF124" s="14" t="str">
        <f t="shared" si="101"/>
        <v>A-S1_Onsite</v>
      </c>
      <c r="CG124" s="130">
        <v>4.5</v>
      </c>
      <c r="CH124" s="130" t="s">
        <v>5</v>
      </c>
      <c r="CI124" s="130" t="s">
        <v>5</v>
      </c>
      <c r="CJ124" s="130" t="s">
        <v>5</v>
      </c>
      <c r="CK124" s="130" t="s">
        <v>5</v>
      </c>
      <c r="CL124" s="130" t="s">
        <v>5</v>
      </c>
      <c r="CM124" s="145">
        <v>4.5</v>
      </c>
      <c r="CN124" s="130">
        <v>50</v>
      </c>
      <c r="CO124" s="27" t="s">
        <v>1005</v>
      </c>
      <c r="CP124" s="119" t="s">
        <v>1044</v>
      </c>
      <c r="CQ124" s="119" t="str">
        <f t="shared" si="63"/>
        <v>2025EB1100121-BDSDF112</v>
      </c>
      <c r="CR124" s="27" t="str">
        <f t="shared" si="102"/>
        <v>1 missed</v>
      </c>
      <c r="CS124" s="27" t="str">
        <f t="shared" si="103"/>
        <v>2 missed</v>
      </c>
      <c r="CT124" s="27">
        <f t="shared" si="104"/>
        <v>1</v>
      </c>
      <c r="CU124" s="27">
        <f t="shared" si="105"/>
        <v>0</v>
      </c>
      <c r="CV124" s="15">
        <f t="shared" si="106"/>
        <v>0.5</v>
      </c>
      <c r="CW124" s="15">
        <f t="shared" si="107"/>
        <v>0</v>
      </c>
      <c r="CX124" s="27" t="str">
        <f t="shared" si="108"/>
        <v>3 missed</v>
      </c>
      <c r="CY124" s="27">
        <f t="shared" si="109"/>
        <v>1</v>
      </c>
      <c r="CZ124" s="15">
        <f t="shared" si="110"/>
        <v>0.25</v>
      </c>
      <c r="DA124" s="15" t="str">
        <f t="shared" si="111"/>
        <v>Q-1 A-0 || Q Total-2, A Total-2</v>
      </c>
      <c r="DB124" s="15" t="str" cm="1">
        <f t="array" ref="DB124">IFERROR(INDEX('Attendance-Slot-1'!$Q$2:$Q$1112,MATCH(1,('Attendance-Slot-1'!$A$2:$A$1112=$C124)*('Attendance-Slot-1'!$G$2:$G$1112=DB$2),0)),"No Data")</f>
        <v>A-S1_Onsite</v>
      </c>
      <c r="DC124" s="15" t="str" cm="1">
        <f t="array" ref="DC124">IFERROR(INDEX('Attendance-Slot-2'!$Q$2:$Q$2595,MATCH(1,('Attendance-Slot-2'!$A$2:$A$2595=$C124)*('Attendance-Slot-2'!$G$2:$G$2595=DB$2),0)),"No Data")</f>
        <v>A-S2_Onsite</v>
      </c>
      <c r="DD124" s="139" t="e">
        <f>VLOOKUP($CQ124,'Written Exam Marks'!$H:$Q,10,FALSE)</f>
        <v>#N/A</v>
      </c>
      <c r="DE124" s="139" t="e">
        <f>VLOOKUP($CQ124,'Written Exam Marks'!$H:$Q,9,FALSE)</f>
        <v>#N/A</v>
      </c>
      <c r="DF124" s="15" t="str">
        <f t="shared" si="112"/>
        <v>Absent</v>
      </c>
      <c r="DG124" s="15" t="str">
        <f t="shared" si="113"/>
        <v>A-S1_Onsite</v>
      </c>
      <c r="DH124" s="139" t="s">
        <v>5</v>
      </c>
      <c r="DI124" s="139">
        <v>0</v>
      </c>
      <c r="DJ124" s="139">
        <v>100</v>
      </c>
      <c r="DK124" s="3" t="str">
        <f t="shared" si="64"/>
        <v>P-0, A-4, No Data-0</v>
      </c>
      <c r="DL124" s="3" t="str">
        <f t="shared" si="65"/>
        <v>P-0, A-4, No Data-0</v>
      </c>
      <c r="DM124" s="1" t="str">
        <f t="shared" si="114"/>
        <v>A-S1_Onsite</v>
      </c>
      <c r="DN124" s="1" t="str">
        <f t="shared" si="115"/>
        <v>A-S1_Onsite</v>
      </c>
      <c r="DO124" s="1" t="str">
        <f t="shared" si="116"/>
        <v>A-S1_Onsite</v>
      </c>
      <c r="DP124" s="1" t="str">
        <f t="shared" si="117"/>
        <v>A-S1_Onsite</v>
      </c>
      <c r="DQ124" s="1" t="str">
        <f t="shared" si="118"/>
        <v>P-0, A-4, No Data-0</v>
      </c>
      <c r="DR124" s="39">
        <f t="shared" si="119"/>
        <v>0</v>
      </c>
      <c r="DS124" s="34" t="s">
        <v>7217</v>
      </c>
      <c r="DT124" s="39" t="s">
        <v>1098</v>
      </c>
      <c r="DU124" s="30" t="s">
        <v>366</v>
      </c>
      <c r="DV124" s="30" t="s">
        <v>1098</v>
      </c>
    </row>
    <row r="125" spans="1:126" x14ac:dyDescent="0.25">
      <c r="A125" s="1">
        <v>122</v>
      </c>
      <c r="B125" s="1" t="s">
        <v>1000</v>
      </c>
      <c r="C125" s="1" t="s">
        <v>369</v>
      </c>
      <c r="D125" s="1" t="s">
        <v>370</v>
      </c>
      <c r="E125" s="1" t="s">
        <v>371</v>
      </c>
      <c r="F125" s="1" t="s">
        <v>7201</v>
      </c>
      <c r="G125" s="1" t="s">
        <v>3550</v>
      </c>
      <c r="H125" s="143">
        <v>1.6</v>
      </c>
      <c r="I125" s="143" t="s">
        <v>5</v>
      </c>
      <c r="J125" s="143">
        <v>7.2</v>
      </c>
      <c r="K125" s="143">
        <v>8</v>
      </c>
      <c r="L125" s="132" t="s">
        <v>5</v>
      </c>
      <c r="M125" s="132">
        <v>16.8</v>
      </c>
      <c r="N125" s="26">
        <v>60</v>
      </c>
      <c r="O125" s="26" t="s">
        <v>997</v>
      </c>
      <c r="P125" s="120" t="s">
        <v>1034</v>
      </c>
      <c r="Q125" s="13" t="str">
        <f t="shared" si="66"/>
        <v>2025EB1100122-BDSDF113</v>
      </c>
      <c r="R125" s="26" t="str">
        <f t="shared" si="67"/>
        <v>1 missed</v>
      </c>
      <c r="S125" s="26" t="str">
        <f t="shared" si="60"/>
        <v>1 missed</v>
      </c>
      <c r="T125" s="26">
        <f t="shared" si="68"/>
        <v>3</v>
      </c>
      <c r="U125" s="26">
        <f t="shared" si="69"/>
        <v>0</v>
      </c>
      <c r="V125" s="13">
        <f t="shared" si="70"/>
        <v>0.75</v>
      </c>
      <c r="W125" s="13">
        <f t="shared" si="71"/>
        <v>0</v>
      </c>
      <c r="X125" s="26" t="str">
        <f t="shared" si="72"/>
        <v>2 missed</v>
      </c>
      <c r="Y125" s="26">
        <f t="shared" si="73"/>
        <v>3</v>
      </c>
      <c r="Z125" s="13">
        <f t="shared" si="74"/>
        <v>0.6</v>
      </c>
      <c r="AA125" s="15" t="str">
        <f t="shared" si="75"/>
        <v>Q-3 A-0 || Q Total-4, A Total-1</v>
      </c>
      <c r="AB125" s="13" t="str" cm="1">
        <f t="array" ref="AB125">IFERROR(INDEX('Attendance-Slot-1'!$Q$2:$Q$1112,MATCH(1,('Attendance-Slot-1'!$A$2:$A$1112=$C125)*('Attendance-Slot-1'!$G$2:$G$1112=AB$2),0)),"No Data")</f>
        <v>No Data</v>
      </c>
      <c r="AC125" s="13" t="str" cm="1">
        <f t="array" ref="AC125">IFERROR(INDEX('Attendance-Slot-2'!$Q$2:$Q$2595,MATCH(1,('Attendance-Slot-2'!$A$2:$A$2595=$C125)*('Attendance-Slot-2'!$G$2:$G$2595=AB$2),0)),"No Data")</f>
        <v>P-S2_Onsite</v>
      </c>
      <c r="AD125" s="133">
        <f>VLOOKUP($Q125,'Written Exam Marks'!$H:$Q,10,FALSE)</f>
        <v>24</v>
      </c>
      <c r="AE125" s="133">
        <f>VLOOKUP($Q125,'Written Exam Marks'!$H:$Q,9,FALSE)</f>
        <v>40</v>
      </c>
      <c r="AF125" s="13" t="str">
        <f t="shared" si="76"/>
        <v>Present</v>
      </c>
      <c r="AG125" s="13" t="str">
        <f t="shared" si="77"/>
        <v>P-S2_Onsite</v>
      </c>
      <c r="AH125" s="29">
        <v>11</v>
      </c>
      <c r="AI125" s="29">
        <v>14</v>
      </c>
      <c r="AJ125" s="29">
        <v>8.6666666669999994</v>
      </c>
      <c r="AK125" s="29">
        <v>9</v>
      </c>
      <c r="AL125" s="29" t="s">
        <v>5</v>
      </c>
      <c r="AM125" s="29">
        <v>42.666666667000001</v>
      </c>
      <c r="AN125" s="131">
        <v>60</v>
      </c>
      <c r="AO125" s="36" t="s">
        <v>7179</v>
      </c>
      <c r="AP125" s="116" t="s">
        <v>1050</v>
      </c>
      <c r="AQ125" s="116" t="str">
        <f t="shared" si="61"/>
        <v>2025EB1100122-BDSDF108</v>
      </c>
      <c r="AR125" s="25" t="str">
        <f t="shared" si="78"/>
        <v>1 missed</v>
      </c>
      <c r="AS125" s="25" t="str">
        <f t="shared" si="79"/>
        <v>0 missed</v>
      </c>
      <c r="AT125" s="25">
        <f t="shared" si="80"/>
        <v>2</v>
      </c>
      <c r="AU125" s="25">
        <f t="shared" si="81"/>
        <v>2</v>
      </c>
      <c r="AV125" s="10">
        <f t="shared" si="82"/>
        <v>0.66666666666666663</v>
      </c>
      <c r="AW125" s="10">
        <f t="shared" si="83"/>
        <v>1</v>
      </c>
      <c r="AX125" s="25" t="str">
        <f t="shared" si="84"/>
        <v>1 missed</v>
      </c>
      <c r="AY125" s="25">
        <f t="shared" si="85"/>
        <v>4</v>
      </c>
      <c r="AZ125" s="10">
        <f t="shared" si="86"/>
        <v>0.8</v>
      </c>
      <c r="BA125" s="10" t="str">
        <f t="shared" si="87"/>
        <v>Q-2 A-2 || Q Total-3, A Total-2</v>
      </c>
      <c r="BB125" s="10" t="str" cm="1">
        <f t="array" ref="BB125">IFERROR(INDEX('Attendance-Slot-1'!$Q$2:$Q$1112,MATCH(1,('Attendance-Slot-1'!$A$2:$A$1112=$C125)*('Attendance-Slot-1'!$G$2:$G$1112=BB$2),0)),"No Data")</f>
        <v>No Data</v>
      </c>
      <c r="BC125" s="10" t="str" cm="1">
        <f t="array" ref="BC125">IFERROR(INDEX('Attendance-Slot-2'!$Q$2:$Q$2595,MATCH(1,('Attendance-Slot-2'!$A$2:$A$2595=$C125)*('Attendance-Slot-2'!$G$2:$G$2595=BB$2),0)),"No Data")</f>
        <v>P-S2_Onsite</v>
      </c>
      <c r="BD125" s="136">
        <f>VLOOKUP($AQ125,'Written Exam Marks'!$H:$Q,10,FALSE)</f>
        <v>12</v>
      </c>
      <c r="BE125" s="136">
        <f>VLOOKUP($AQ125,'Written Exam Marks'!$H:$Q,9,FALSE)</f>
        <v>40</v>
      </c>
      <c r="BF125" s="10" t="str">
        <f t="shared" si="88"/>
        <v>Present</v>
      </c>
      <c r="BG125" s="10" t="str">
        <f t="shared" si="89"/>
        <v>P-S2_Onsite</v>
      </c>
      <c r="BH125" s="129" t="s">
        <v>5</v>
      </c>
      <c r="BI125" s="129" t="s">
        <v>5</v>
      </c>
      <c r="BJ125" s="129" t="s">
        <v>5</v>
      </c>
      <c r="BK125" s="129" t="s">
        <v>5</v>
      </c>
      <c r="BL125" s="144">
        <v>0</v>
      </c>
      <c r="BM125" s="24">
        <v>60</v>
      </c>
      <c r="BN125" s="24" t="s">
        <v>1004</v>
      </c>
      <c r="BO125" s="118" t="s">
        <v>1063</v>
      </c>
      <c r="BP125" s="118" t="str">
        <f t="shared" si="62"/>
        <v>2025EB1100122-BDSDF114</v>
      </c>
      <c r="BQ125" s="24" t="str">
        <f t="shared" si="90"/>
        <v>3 missed</v>
      </c>
      <c r="BR125" s="24" t="str">
        <f t="shared" si="91"/>
        <v>1 missed</v>
      </c>
      <c r="BS125" s="24">
        <f t="shared" si="92"/>
        <v>0</v>
      </c>
      <c r="BT125" s="24">
        <f t="shared" si="93"/>
        <v>0</v>
      </c>
      <c r="BU125" s="14">
        <f t="shared" si="94"/>
        <v>0</v>
      </c>
      <c r="BV125" s="14">
        <f t="shared" si="95"/>
        <v>0</v>
      </c>
      <c r="BW125" s="24" t="str">
        <f t="shared" si="96"/>
        <v>4 missed</v>
      </c>
      <c r="BX125" s="24">
        <f t="shared" si="97"/>
        <v>0</v>
      </c>
      <c r="BY125" s="14">
        <f t="shared" si="98"/>
        <v>0</v>
      </c>
      <c r="BZ125" s="14" t="str">
        <f t="shared" si="99"/>
        <v>Q-0 A-0 || Q Total-3, A Total-1</v>
      </c>
      <c r="CA125" s="14" t="str" cm="1">
        <f t="array" ref="CA125">IFERROR(INDEX('Attendance-Slot-1'!$Q$2:$Q$1112,MATCH(1,('Attendance-Slot-1'!$A$2:$A$1112=$C125)*('Attendance-Slot-1'!$G$2:$G$1112=CA$2),0)),"No Data")</f>
        <v>No Data</v>
      </c>
      <c r="CB125" s="14" t="str" cm="1">
        <f t="array" ref="CB125">IFERROR(INDEX('Attendance-Slot-2'!$Q$2:$Q$2595,MATCH(1,('Attendance-Slot-2'!$A$2:$A$2595=$C125)*('Attendance-Slot-2'!$G$2:$G$2595=CA$2),0)),"No Data")</f>
        <v>P-S2_Onsite</v>
      </c>
      <c r="CC125" s="138">
        <f>VLOOKUP($BP125,'Written Exam Marks'!$H:$Q,10,FALSE)</f>
        <v>3.5</v>
      </c>
      <c r="CD125" s="138">
        <f>VLOOKUP($BP125,'Written Exam Marks'!$H:$Q,9,FALSE)</f>
        <v>40</v>
      </c>
      <c r="CE125" s="14" t="str">
        <f t="shared" si="100"/>
        <v>Present</v>
      </c>
      <c r="CF125" s="14" t="str">
        <f t="shared" si="101"/>
        <v>P-S2_Onsite</v>
      </c>
      <c r="CG125" s="130">
        <v>3</v>
      </c>
      <c r="CH125" s="130" t="s">
        <v>5</v>
      </c>
      <c r="CI125" s="130" t="s">
        <v>5</v>
      </c>
      <c r="CJ125" s="130">
        <v>9</v>
      </c>
      <c r="CK125" s="130" t="s">
        <v>5</v>
      </c>
      <c r="CL125" s="130" t="s">
        <v>5</v>
      </c>
      <c r="CM125" s="145">
        <v>12</v>
      </c>
      <c r="CN125" s="130">
        <v>50</v>
      </c>
      <c r="CO125" s="27" t="s">
        <v>1005</v>
      </c>
      <c r="CP125" s="119" t="s">
        <v>1044</v>
      </c>
      <c r="CQ125" s="119" t="str">
        <f t="shared" si="63"/>
        <v>2025EB1100122-BDSDF112</v>
      </c>
      <c r="CR125" s="27" t="str">
        <f t="shared" si="102"/>
        <v>1 missed</v>
      </c>
      <c r="CS125" s="27" t="str">
        <f t="shared" si="103"/>
        <v>1 missed</v>
      </c>
      <c r="CT125" s="27">
        <f t="shared" si="104"/>
        <v>1</v>
      </c>
      <c r="CU125" s="27">
        <f t="shared" si="105"/>
        <v>1</v>
      </c>
      <c r="CV125" s="15">
        <f t="shared" si="106"/>
        <v>0.5</v>
      </c>
      <c r="CW125" s="15">
        <f t="shared" si="107"/>
        <v>0.5</v>
      </c>
      <c r="CX125" s="27" t="str">
        <f t="shared" si="108"/>
        <v>2 missed</v>
      </c>
      <c r="CY125" s="27">
        <f t="shared" si="109"/>
        <v>2</v>
      </c>
      <c r="CZ125" s="15">
        <f t="shared" si="110"/>
        <v>0.5</v>
      </c>
      <c r="DA125" s="15" t="str">
        <f t="shared" si="111"/>
        <v>Q-1 A-1 || Q Total-2, A Total-2</v>
      </c>
      <c r="DB125" s="15" t="str" cm="1">
        <f t="array" ref="DB125">IFERROR(INDEX('Attendance-Slot-1'!$Q$2:$Q$1112,MATCH(1,('Attendance-Slot-1'!$A$2:$A$1112=$C125)*('Attendance-Slot-1'!$G$2:$G$1112=DB$2),0)),"No Data")</f>
        <v>No Data</v>
      </c>
      <c r="DC125" s="15" t="str" cm="1">
        <f t="array" ref="DC125">IFERROR(INDEX('Attendance-Slot-2'!$Q$2:$Q$2595,MATCH(1,('Attendance-Slot-2'!$A$2:$A$2595=$C125)*('Attendance-Slot-2'!$G$2:$G$2595=DB$2),0)),"No Data")</f>
        <v>P-S2_Onsite</v>
      </c>
      <c r="DD125" s="139">
        <f>VLOOKUP($CQ125,'Written Exam Marks'!$H:$Q,10,FALSE)</f>
        <v>22</v>
      </c>
      <c r="DE125" s="139">
        <f>VLOOKUP($CQ125,'Written Exam Marks'!$H:$Q,9,FALSE)</f>
        <v>50</v>
      </c>
      <c r="DF125" s="15" t="str">
        <f t="shared" si="112"/>
        <v>Present</v>
      </c>
      <c r="DG125" s="15" t="str">
        <f t="shared" si="113"/>
        <v>P-S2_Onsite</v>
      </c>
      <c r="DH125" s="139">
        <v>85</v>
      </c>
      <c r="DI125" s="139">
        <v>85</v>
      </c>
      <c r="DJ125" s="139">
        <v>100</v>
      </c>
      <c r="DK125" s="3" t="str">
        <f t="shared" si="64"/>
        <v>P-0, A-0, No Data-4</v>
      </c>
      <c r="DL125" s="3" t="str">
        <f t="shared" si="65"/>
        <v>P-4, A-0, No Data-0</v>
      </c>
      <c r="DM125" s="1" t="str">
        <f t="shared" si="114"/>
        <v>P-S2_Onsite</v>
      </c>
      <c r="DN125" s="1" t="str">
        <f t="shared" si="115"/>
        <v>P-S2_Onsite</v>
      </c>
      <c r="DO125" s="1" t="str">
        <f t="shared" si="116"/>
        <v>P-S2_Onsite</v>
      </c>
      <c r="DP125" s="1" t="str">
        <f t="shared" si="117"/>
        <v>P-S2_Onsite</v>
      </c>
      <c r="DQ125" s="1" t="str">
        <f t="shared" si="118"/>
        <v>P-4, A-0, No Data-0</v>
      </c>
      <c r="DR125" s="39">
        <f t="shared" si="119"/>
        <v>0</v>
      </c>
      <c r="DS125" s="34" t="s">
        <v>7217</v>
      </c>
      <c r="DT125" s="39" t="s">
        <v>7363</v>
      </c>
      <c r="DU125" s="30" t="s">
        <v>369</v>
      </c>
      <c r="DV125" s="30"/>
    </row>
    <row r="126" spans="1:126" x14ac:dyDescent="0.25">
      <c r="A126" s="1">
        <v>123</v>
      </c>
      <c r="B126" s="1" t="s">
        <v>1000</v>
      </c>
      <c r="C126" s="1" t="s">
        <v>372</v>
      </c>
      <c r="D126" s="1" t="s">
        <v>373</v>
      </c>
      <c r="E126" s="1" t="s">
        <v>374</v>
      </c>
      <c r="F126" s="1" t="s">
        <v>7202</v>
      </c>
      <c r="G126" s="1" t="s">
        <v>3551</v>
      </c>
      <c r="H126" s="143">
        <v>8</v>
      </c>
      <c r="I126" s="143">
        <v>7.2</v>
      </c>
      <c r="J126" s="143">
        <v>8</v>
      </c>
      <c r="K126" s="143">
        <v>8</v>
      </c>
      <c r="L126" s="132">
        <v>28</v>
      </c>
      <c r="M126" s="132">
        <v>59.2</v>
      </c>
      <c r="N126" s="26">
        <v>60</v>
      </c>
      <c r="O126" s="26" t="s">
        <v>997</v>
      </c>
      <c r="P126" s="120" t="s">
        <v>1034</v>
      </c>
      <c r="Q126" s="13" t="str">
        <f t="shared" si="66"/>
        <v>2025EB1100123-BDSDF113</v>
      </c>
      <c r="R126" s="26" t="str">
        <f t="shared" si="67"/>
        <v>0 missed</v>
      </c>
      <c r="S126" s="26" t="str">
        <f t="shared" si="60"/>
        <v>0 missed</v>
      </c>
      <c r="T126" s="26">
        <f t="shared" si="68"/>
        <v>4</v>
      </c>
      <c r="U126" s="26">
        <f t="shared" si="69"/>
        <v>1</v>
      </c>
      <c r="V126" s="13">
        <f t="shared" si="70"/>
        <v>1</v>
      </c>
      <c r="W126" s="13">
        <f t="shared" si="71"/>
        <v>1</v>
      </c>
      <c r="X126" s="26" t="str">
        <f t="shared" si="72"/>
        <v>0 missed</v>
      </c>
      <c r="Y126" s="26">
        <f t="shared" si="73"/>
        <v>5</v>
      </c>
      <c r="Z126" s="13">
        <f t="shared" si="74"/>
        <v>1</v>
      </c>
      <c r="AA126" s="15" t="str">
        <f t="shared" si="75"/>
        <v>Q-4 A-1 || Q Total-4, A Total-1</v>
      </c>
      <c r="AB126" s="13" t="str" cm="1">
        <f t="array" ref="AB126">IFERROR(INDEX('Attendance-Slot-1'!$Q$2:$Q$1112,MATCH(1,('Attendance-Slot-1'!$A$2:$A$1112=$C126)*('Attendance-Slot-1'!$G$2:$G$1112=AB$2),0)),"No Data")</f>
        <v>No Data</v>
      </c>
      <c r="AC126" s="13" t="str" cm="1">
        <f t="array" ref="AC126">IFERROR(INDEX('Attendance-Slot-2'!$Q$2:$Q$2595,MATCH(1,('Attendance-Slot-2'!$A$2:$A$2595=$C126)*('Attendance-Slot-2'!$G$2:$G$2595=AB$2),0)),"No Data")</f>
        <v>No Data</v>
      </c>
      <c r="AD126" s="133" t="e">
        <f>VLOOKUP($Q126,'Written Exam Marks'!$H:$Q,10,FALSE)</f>
        <v>#N/A</v>
      </c>
      <c r="AE126" s="133" t="e">
        <f>VLOOKUP($Q126,'Written Exam Marks'!$H:$Q,9,FALSE)</f>
        <v>#N/A</v>
      </c>
      <c r="AF126" s="13" t="str">
        <f t="shared" si="76"/>
        <v>No Data</v>
      </c>
      <c r="AG126" s="13" t="str">
        <f t="shared" si="77"/>
        <v>No Data</v>
      </c>
      <c r="AH126" s="29">
        <v>15</v>
      </c>
      <c r="AI126" s="29">
        <v>11</v>
      </c>
      <c r="AJ126" s="29">
        <v>10</v>
      </c>
      <c r="AK126" s="29">
        <v>9</v>
      </c>
      <c r="AL126" s="29">
        <v>10</v>
      </c>
      <c r="AM126" s="29">
        <v>55</v>
      </c>
      <c r="AN126" s="131">
        <v>60</v>
      </c>
      <c r="AO126" s="36" t="s">
        <v>7179</v>
      </c>
      <c r="AP126" s="116" t="s">
        <v>1050</v>
      </c>
      <c r="AQ126" s="116" t="str">
        <f t="shared" si="61"/>
        <v>2025EB1100123-BDSDF108</v>
      </c>
      <c r="AR126" s="25" t="str">
        <f t="shared" si="78"/>
        <v>0 missed</v>
      </c>
      <c r="AS126" s="25" t="str">
        <f t="shared" si="79"/>
        <v>0 missed</v>
      </c>
      <c r="AT126" s="25">
        <f t="shared" si="80"/>
        <v>3</v>
      </c>
      <c r="AU126" s="25">
        <f t="shared" si="81"/>
        <v>2</v>
      </c>
      <c r="AV126" s="10">
        <f t="shared" si="82"/>
        <v>1</v>
      </c>
      <c r="AW126" s="10">
        <f t="shared" si="83"/>
        <v>1</v>
      </c>
      <c r="AX126" s="25" t="str">
        <f t="shared" si="84"/>
        <v>0 missed</v>
      </c>
      <c r="AY126" s="25">
        <f t="shared" si="85"/>
        <v>5</v>
      </c>
      <c r="AZ126" s="10">
        <f t="shared" si="86"/>
        <v>1</v>
      </c>
      <c r="BA126" s="10" t="str">
        <f t="shared" si="87"/>
        <v>Q-3 A-2 || Q Total-3, A Total-2</v>
      </c>
      <c r="BB126" s="10" t="str" cm="1">
        <f t="array" ref="BB126">IFERROR(INDEX('Attendance-Slot-1'!$Q$2:$Q$1112,MATCH(1,('Attendance-Slot-1'!$A$2:$A$1112=$C126)*('Attendance-Slot-1'!$G$2:$G$1112=BB$2),0)),"No Data")</f>
        <v>No Data</v>
      </c>
      <c r="BC126" s="10" t="str" cm="1">
        <f t="array" ref="BC126">IFERROR(INDEX('Attendance-Slot-2'!$Q$2:$Q$2595,MATCH(1,('Attendance-Slot-2'!$A$2:$A$2595=$C126)*('Attendance-Slot-2'!$G$2:$G$2595=BB$2),0)),"No Data")</f>
        <v>No Data</v>
      </c>
      <c r="BD126" s="136" t="e">
        <f>VLOOKUP($AQ126,'Written Exam Marks'!$H:$Q,10,FALSE)</f>
        <v>#N/A</v>
      </c>
      <c r="BE126" s="136" t="e">
        <f>VLOOKUP($AQ126,'Written Exam Marks'!$H:$Q,9,FALSE)</f>
        <v>#N/A</v>
      </c>
      <c r="BF126" s="10" t="str">
        <f t="shared" si="88"/>
        <v>No Data</v>
      </c>
      <c r="BG126" s="10" t="str">
        <f t="shared" si="89"/>
        <v>No Data</v>
      </c>
      <c r="BH126" s="129">
        <v>10</v>
      </c>
      <c r="BI126" s="129">
        <v>15</v>
      </c>
      <c r="BJ126" s="129">
        <v>15</v>
      </c>
      <c r="BK126" s="129">
        <v>19.5</v>
      </c>
      <c r="BL126" s="144">
        <v>59.5</v>
      </c>
      <c r="BM126" s="24">
        <v>60</v>
      </c>
      <c r="BN126" s="24" t="s">
        <v>1004</v>
      </c>
      <c r="BO126" s="118" t="s">
        <v>1063</v>
      </c>
      <c r="BP126" s="118" t="str">
        <f t="shared" si="62"/>
        <v>2025EB1100123-BDSDF114</v>
      </c>
      <c r="BQ126" s="24" t="str">
        <f t="shared" si="90"/>
        <v>0 missed</v>
      </c>
      <c r="BR126" s="24" t="str">
        <f t="shared" si="91"/>
        <v>0 missed</v>
      </c>
      <c r="BS126" s="24">
        <f t="shared" si="92"/>
        <v>3</v>
      </c>
      <c r="BT126" s="24">
        <f t="shared" si="93"/>
        <v>1</v>
      </c>
      <c r="BU126" s="14">
        <f t="shared" si="94"/>
        <v>1</v>
      </c>
      <c r="BV126" s="14">
        <f t="shared" si="95"/>
        <v>1</v>
      </c>
      <c r="BW126" s="24" t="str">
        <f t="shared" si="96"/>
        <v>0 missed</v>
      </c>
      <c r="BX126" s="24">
        <f t="shared" si="97"/>
        <v>4</v>
      </c>
      <c r="BY126" s="14">
        <f t="shared" si="98"/>
        <v>1</v>
      </c>
      <c r="BZ126" s="14" t="str">
        <f t="shared" si="99"/>
        <v>Q-3 A-1 || Q Total-3, A Total-1</v>
      </c>
      <c r="CA126" s="14" t="str" cm="1">
        <f t="array" ref="CA126">IFERROR(INDEX('Attendance-Slot-1'!$Q$2:$Q$1112,MATCH(1,('Attendance-Slot-1'!$A$2:$A$1112=$C126)*('Attendance-Slot-1'!$G$2:$G$1112=CA$2),0)),"No Data")</f>
        <v>No Data</v>
      </c>
      <c r="CB126" s="14" t="str" cm="1">
        <f t="array" ref="CB126">IFERROR(INDEX('Attendance-Slot-2'!$Q$2:$Q$2595,MATCH(1,('Attendance-Slot-2'!$A$2:$A$2595=$C126)*('Attendance-Slot-2'!$G$2:$G$2595=CA$2),0)),"No Data")</f>
        <v>P-S2_Onsite</v>
      </c>
      <c r="CC126" s="138">
        <f>VLOOKUP($BP126,'Written Exam Marks'!$H:$Q,10,FALSE)</f>
        <v>33</v>
      </c>
      <c r="CD126" s="138">
        <f>VLOOKUP($BP126,'Written Exam Marks'!$H:$Q,9,FALSE)</f>
        <v>40</v>
      </c>
      <c r="CE126" s="14" t="str">
        <f t="shared" si="100"/>
        <v>Present</v>
      </c>
      <c r="CF126" s="14" t="str">
        <f t="shared" si="101"/>
        <v>P-S2_Onsite</v>
      </c>
      <c r="CG126" s="130">
        <v>5</v>
      </c>
      <c r="CH126" s="130">
        <v>5</v>
      </c>
      <c r="CI126" s="130">
        <v>8</v>
      </c>
      <c r="CJ126" s="130">
        <v>8</v>
      </c>
      <c r="CK126" s="130">
        <v>10</v>
      </c>
      <c r="CL126" s="130">
        <v>10</v>
      </c>
      <c r="CM126" s="145">
        <v>46</v>
      </c>
      <c r="CN126" s="130">
        <v>50</v>
      </c>
      <c r="CO126" s="27" t="s">
        <v>1005</v>
      </c>
      <c r="CP126" s="119" t="s">
        <v>1044</v>
      </c>
      <c r="CQ126" s="119" t="str">
        <f t="shared" si="63"/>
        <v>2025EB1100123-BDSDF112</v>
      </c>
      <c r="CR126" s="27" t="str">
        <f t="shared" si="102"/>
        <v>0 missed</v>
      </c>
      <c r="CS126" s="27" t="str">
        <f t="shared" si="103"/>
        <v>0 missed</v>
      </c>
      <c r="CT126" s="27">
        <f t="shared" si="104"/>
        <v>2</v>
      </c>
      <c r="CU126" s="27">
        <f t="shared" si="105"/>
        <v>2</v>
      </c>
      <c r="CV126" s="15">
        <f t="shared" si="106"/>
        <v>1</v>
      </c>
      <c r="CW126" s="15">
        <f t="shared" si="107"/>
        <v>1</v>
      </c>
      <c r="CX126" s="27" t="str">
        <f t="shared" si="108"/>
        <v>0 missed</v>
      </c>
      <c r="CY126" s="27">
        <f t="shared" si="109"/>
        <v>4</v>
      </c>
      <c r="CZ126" s="15">
        <f t="shared" si="110"/>
        <v>1</v>
      </c>
      <c r="DA126" s="15" t="str">
        <f t="shared" si="111"/>
        <v>Q-2 A-2 || Q Total-2, A Total-2</v>
      </c>
      <c r="DB126" s="15" t="str" cm="1">
        <f t="array" ref="DB126">IFERROR(INDEX('Attendance-Slot-1'!$Q$2:$Q$1112,MATCH(1,('Attendance-Slot-1'!$A$2:$A$1112=$C126)*('Attendance-Slot-1'!$G$2:$G$1112=DB$2),0)),"No Data")</f>
        <v>No Data</v>
      </c>
      <c r="DC126" s="15" t="str" cm="1">
        <f t="array" ref="DC126">IFERROR(INDEX('Attendance-Slot-2'!$Q$2:$Q$2595,MATCH(1,('Attendance-Slot-2'!$A$2:$A$2595=$C126)*('Attendance-Slot-2'!$G$2:$G$2595=DB$2),0)),"No Data")</f>
        <v>P-S2_Onsite</v>
      </c>
      <c r="DD126" s="139">
        <f>VLOOKUP($CQ126,'Written Exam Marks'!$H:$Q,10,FALSE)</f>
        <v>28.5</v>
      </c>
      <c r="DE126" s="139">
        <f>VLOOKUP($CQ126,'Written Exam Marks'!$H:$Q,9,FALSE)</f>
        <v>50</v>
      </c>
      <c r="DF126" s="15" t="str">
        <f t="shared" si="112"/>
        <v>Present</v>
      </c>
      <c r="DG126" s="15" t="str">
        <f t="shared" si="113"/>
        <v>P-S2_Onsite</v>
      </c>
      <c r="DH126" s="139">
        <v>95</v>
      </c>
      <c r="DI126" s="139">
        <v>95</v>
      </c>
      <c r="DJ126" s="139">
        <v>100</v>
      </c>
      <c r="DK126" s="3" t="str">
        <f t="shared" si="64"/>
        <v>P-0, A-0, No Data-4</v>
      </c>
      <c r="DL126" s="3" t="str">
        <f t="shared" si="65"/>
        <v>P-2, A-0, No Data-2</v>
      </c>
      <c r="DM126" s="1" t="str">
        <f t="shared" si="114"/>
        <v>No Data</v>
      </c>
      <c r="DN126" s="1" t="str">
        <f t="shared" si="115"/>
        <v>P-S2_Onsite</v>
      </c>
      <c r="DO126" s="1" t="str">
        <f t="shared" si="116"/>
        <v>No Data</v>
      </c>
      <c r="DP126" s="1" t="str">
        <f t="shared" si="117"/>
        <v>P-S2_Onsite</v>
      </c>
      <c r="DQ126" s="1" t="str">
        <f t="shared" si="118"/>
        <v>P-2, A-0, No Data-2</v>
      </c>
      <c r="DR126" s="39">
        <f t="shared" si="119"/>
        <v>1</v>
      </c>
      <c r="DS126" s="34" t="s">
        <v>7217</v>
      </c>
      <c r="DT126" s="39" t="s">
        <v>7363</v>
      </c>
      <c r="DU126" s="30" t="s">
        <v>372</v>
      </c>
      <c r="DV126" s="30"/>
    </row>
    <row r="127" spans="1:126" x14ac:dyDescent="0.25">
      <c r="A127" s="1">
        <v>124</v>
      </c>
      <c r="B127" s="1" t="s">
        <v>1000</v>
      </c>
      <c r="C127" s="1" t="s">
        <v>375</v>
      </c>
      <c r="D127" s="1" t="s">
        <v>376</v>
      </c>
      <c r="E127" s="1" t="s">
        <v>377</v>
      </c>
      <c r="F127" s="1" t="s">
        <v>7202</v>
      </c>
      <c r="G127" s="1" t="s">
        <v>1295</v>
      </c>
      <c r="H127" s="143" t="s">
        <v>5</v>
      </c>
      <c r="I127" s="143" t="s">
        <v>5</v>
      </c>
      <c r="J127" s="143" t="s">
        <v>5</v>
      </c>
      <c r="K127" s="143" t="s">
        <v>5</v>
      </c>
      <c r="L127" s="132" t="s">
        <v>5</v>
      </c>
      <c r="M127" s="132">
        <v>1.6</v>
      </c>
      <c r="N127" s="26">
        <v>60</v>
      </c>
      <c r="O127" s="26" t="s">
        <v>997</v>
      </c>
      <c r="P127" s="120" t="s">
        <v>1034</v>
      </c>
      <c r="Q127" s="13" t="str">
        <f t="shared" si="66"/>
        <v>2025EB1100124-BDSDF113</v>
      </c>
      <c r="R127" s="26" t="str">
        <f t="shared" si="67"/>
        <v>4 missed</v>
      </c>
      <c r="S127" s="26" t="str">
        <f t="shared" si="60"/>
        <v>1 missed</v>
      </c>
      <c r="T127" s="26">
        <f t="shared" si="68"/>
        <v>0</v>
      </c>
      <c r="U127" s="26">
        <f t="shared" si="69"/>
        <v>0</v>
      </c>
      <c r="V127" s="13">
        <f t="shared" si="70"/>
        <v>0</v>
      </c>
      <c r="W127" s="13">
        <f t="shared" si="71"/>
        <v>0</v>
      </c>
      <c r="X127" s="26" t="str">
        <f t="shared" si="72"/>
        <v>5 missed</v>
      </c>
      <c r="Y127" s="26">
        <f t="shared" si="73"/>
        <v>0</v>
      </c>
      <c r="Z127" s="13">
        <f t="shared" si="74"/>
        <v>0</v>
      </c>
      <c r="AA127" s="15" t="str">
        <f t="shared" si="75"/>
        <v>Q-0 A-0 || Q Total-4, A Total-1</v>
      </c>
      <c r="AB127" s="13" t="str" cm="1">
        <f t="array" ref="AB127">IFERROR(INDEX('Attendance-Slot-1'!$Q$2:$Q$1112,MATCH(1,('Attendance-Slot-1'!$A$2:$A$1112=$C127)*('Attendance-Slot-1'!$G$2:$G$1112=AB$2),0)),"No Data")</f>
        <v>No Data</v>
      </c>
      <c r="AC127" s="13" t="str" cm="1">
        <f t="array" ref="AC127">IFERROR(INDEX('Attendance-Slot-2'!$Q$2:$Q$2595,MATCH(1,('Attendance-Slot-2'!$A$2:$A$2595=$C127)*('Attendance-Slot-2'!$G$2:$G$2595=AB$2),0)),"No Data")</f>
        <v>P-S2_Onsite</v>
      </c>
      <c r="AD127" s="133">
        <f>VLOOKUP($Q127,'Written Exam Marks'!$H:$Q,10,FALSE)</f>
        <v>27</v>
      </c>
      <c r="AE127" s="133">
        <f>VLOOKUP($Q127,'Written Exam Marks'!$H:$Q,9,FALSE)</f>
        <v>40</v>
      </c>
      <c r="AF127" s="13" t="str">
        <f t="shared" si="76"/>
        <v>Present</v>
      </c>
      <c r="AG127" s="13" t="str">
        <f t="shared" si="77"/>
        <v>P-S2_Onsite</v>
      </c>
      <c r="AH127" s="29" t="s">
        <v>5</v>
      </c>
      <c r="AI127" s="29" t="s">
        <v>5</v>
      </c>
      <c r="AJ127" s="29" t="s">
        <v>5</v>
      </c>
      <c r="AK127" s="29" t="s">
        <v>5</v>
      </c>
      <c r="AL127" s="29" t="s">
        <v>5</v>
      </c>
      <c r="AM127" s="29">
        <v>0</v>
      </c>
      <c r="AN127" s="131">
        <v>60</v>
      </c>
      <c r="AO127" s="36" t="s">
        <v>7179</v>
      </c>
      <c r="AP127" s="116" t="s">
        <v>1050</v>
      </c>
      <c r="AQ127" s="116" t="str">
        <f t="shared" si="61"/>
        <v>2025EB1100124-BDSDF108</v>
      </c>
      <c r="AR127" s="25" t="str">
        <f t="shared" si="78"/>
        <v>3 missed</v>
      </c>
      <c r="AS127" s="25" t="str">
        <f t="shared" si="79"/>
        <v>2 missed</v>
      </c>
      <c r="AT127" s="25">
        <f t="shared" si="80"/>
        <v>0</v>
      </c>
      <c r="AU127" s="25">
        <f t="shared" si="81"/>
        <v>0</v>
      </c>
      <c r="AV127" s="10">
        <f t="shared" si="82"/>
        <v>0</v>
      </c>
      <c r="AW127" s="10">
        <f t="shared" si="83"/>
        <v>0</v>
      </c>
      <c r="AX127" s="25" t="str">
        <f t="shared" si="84"/>
        <v>5 missed</v>
      </c>
      <c r="AY127" s="25">
        <f t="shared" si="85"/>
        <v>0</v>
      </c>
      <c r="AZ127" s="10">
        <f t="shared" si="86"/>
        <v>0</v>
      </c>
      <c r="BA127" s="10" t="str">
        <f t="shared" si="87"/>
        <v>Q-0 A-0 || Q Total-3, A Total-2</v>
      </c>
      <c r="BB127" s="10" t="str" cm="1">
        <f t="array" ref="BB127">IFERROR(INDEX('Attendance-Slot-1'!$Q$2:$Q$1112,MATCH(1,('Attendance-Slot-1'!$A$2:$A$1112=$C127)*('Attendance-Slot-1'!$G$2:$G$1112=BB$2),0)),"No Data")</f>
        <v>P-S1_Onsite</v>
      </c>
      <c r="BC127" s="10" t="str" cm="1">
        <f t="array" ref="BC127">IFERROR(INDEX('Attendance-Slot-2'!$Q$2:$Q$2595,MATCH(1,('Attendance-Slot-2'!$A$2:$A$2595=$C127)*('Attendance-Slot-2'!$G$2:$G$2595=BB$2),0)),"No Data")</f>
        <v>No Data</v>
      </c>
      <c r="BD127" s="136">
        <f>VLOOKUP($AQ127,'Written Exam Marks'!$H:$Q,10,FALSE)</f>
        <v>6</v>
      </c>
      <c r="BE127" s="136">
        <f>VLOOKUP($AQ127,'Written Exam Marks'!$H:$Q,9,FALSE)</f>
        <v>40</v>
      </c>
      <c r="BF127" s="10" t="str">
        <f t="shared" si="88"/>
        <v>Present</v>
      </c>
      <c r="BG127" s="10" t="str">
        <f t="shared" si="89"/>
        <v>P-S1_Onsite</v>
      </c>
      <c r="BH127" s="129" t="s">
        <v>5</v>
      </c>
      <c r="BI127" s="129" t="s">
        <v>5</v>
      </c>
      <c r="BJ127" s="129" t="s">
        <v>5</v>
      </c>
      <c r="BK127" s="129" t="s">
        <v>5</v>
      </c>
      <c r="BL127" s="144">
        <v>0</v>
      </c>
      <c r="BM127" s="24">
        <v>60</v>
      </c>
      <c r="BN127" s="24" t="s">
        <v>1004</v>
      </c>
      <c r="BO127" s="118" t="s">
        <v>1063</v>
      </c>
      <c r="BP127" s="118" t="str">
        <f t="shared" si="62"/>
        <v>2025EB1100124-BDSDF114</v>
      </c>
      <c r="BQ127" s="24" t="str">
        <f t="shared" si="90"/>
        <v>3 missed</v>
      </c>
      <c r="BR127" s="24" t="str">
        <f t="shared" si="91"/>
        <v>1 missed</v>
      </c>
      <c r="BS127" s="24">
        <f t="shared" si="92"/>
        <v>0</v>
      </c>
      <c r="BT127" s="24">
        <f t="shared" si="93"/>
        <v>0</v>
      </c>
      <c r="BU127" s="14">
        <f t="shared" si="94"/>
        <v>0</v>
      </c>
      <c r="BV127" s="14">
        <f t="shared" si="95"/>
        <v>0</v>
      </c>
      <c r="BW127" s="24" t="str">
        <f t="shared" si="96"/>
        <v>4 missed</v>
      </c>
      <c r="BX127" s="24">
        <f t="shared" si="97"/>
        <v>0</v>
      </c>
      <c r="BY127" s="14">
        <f t="shared" si="98"/>
        <v>0</v>
      </c>
      <c r="BZ127" s="14" t="str">
        <f t="shared" si="99"/>
        <v>Q-0 A-0 || Q Total-3, A Total-1</v>
      </c>
      <c r="CA127" s="14" t="str" cm="1">
        <f t="array" ref="CA127">IFERROR(INDEX('Attendance-Slot-1'!$Q$2:$Q$1112,MATCH(1,('Attendance-Slot-1'!$A$2:$A$1112=$C127)*('Attendance-Slot-1'!$G$2:$G$1112=CA$2),0)),"No Data")</f>
        <v>No Data</v>
      </c>
      <c r="CB127" s="14" t="str" cm="1">
        <f t="array" ref="CB127">IFERROR(INDEX('Attendance-Slot-2'!$Q$2:$Q$2595,MATCH(1,('Attendance-Slot-2'!$A$2:$A$2595=$C127)*('Attendance-Slot-2'!$G$2:$G$2595=CA$2),0)),"No Data")</f>
        <v>P-S2_Onsite</v>
      </c>
      <c r="CC127" s="138">
        <f>VLOOKUP($BP127,'Written Exam Marks'!$H:$Q,10,FALSE)</f>
        <v>30.5</v>
      </c>
      <c r="CD127" s="138">
        <f>VLOOKUP($BP127,'Written Exam Marks'!$H:$Q,9,FALSE)</f>
        <v>40</v>
      </c>
      <c r="CE127" s="14" t="str">
        <f t="shared" si="100"/>
        <v>Present</v>
      </c>
      <c r="CF127" s="14" t="str">
        <f t="shared" si="101"/>
        <v>P-S2_Onsite</v>
      </c>
      <c r="CG127" s="130">
        <v>4</v>
      </c>
      <c r="CH127" s="130">
        <v>3.5</v>
      </c>
      <c r="CI127" s="130" t="s">
        <v>5</v>
      </c>
      <c r="CJ127" s="130" t="s">
        <v>5</v>
      </c>
      <c r="CK127" s="130" t="s">
        <v>5</v>
      </c>
      <c r="CL127" s="130" t="s">
        <v>5</v>
      </c>
      <c r="CM127" s="145">
        <v>7.5</v>
      </c>
      <c r="CN127" s="130">
        <v>50</v>
      </c>
      <c r="CO127" s="27" t="s">
        <v>1005</v>
      </c>
      <c r="CP127" s="119" t="s">
        <v>1044</v>
      </c>
      <c r="CQ127" s="119" t="str">
        <f t="shared" si="63"/>
        <v>2025EB1100124-BDSDF112</v>
      </c>
      <c r="CR127" s="27" t="str">
        <f t="shared" si="102"/>
        <v>0 missed</v>
      </c>
      <c r="CS127" s="27" t="str">
        <f t="shared" si="103"/>
        <v>2 missed</v>
      </c>
      <c r="CT127" s="27">
        <f t="shared" si="104"/>
        <v>2</v>
      </c>
      <c r="CU127" s="27">
        <f t="shared" si="105"/>
        <v>0</v>
      </c>
      <c r="CV127" s="15">
        <f t="shared" si="106"/>
        <v>1</v>
      </c>
      <c r="CW127" s="15">
        <f t="shared" si="107"/>
        <v>0</v>
      </c>
      <c r="CX127" s="27" t="str">
        <f t="shared" si="108"/>
        <v>2 missed</v>
      </c>
      <c r="CY127" s="27">
        <f t="shared" si="109"/>
        <v>2</v>
      </c>
      <c r="CZ127" s="15">
        <f t="shared" si="110"/>
        <v>0.5</v>
      </c>
      <c r="DA127" s="15" t="str">
        <f t="shared" si="111"/>
        <v>Q-2 A-0 || Q Total-2, A Total-2</v>
      </c>
      <c r="DB127" s="15" t="str" cm="1">
        <f t="array" ref="DB127">IFERROR(INDEX('Attendance-Slot-1'!$Q$2:$Q$1112,MATCH(1,('Attendance-Slot-1'!$A$2:$A$1112=$C127)*('Attendance-Slot-1'!$G$2:$G$1112=DB$2),0)),"No Data")</f>
        <v>P-S1_Onsite</v>
      </c>
      <c r="DC127" s="15" t="str" cm="1">
        <f t="array" ref="DC127">IFERROR(INDEX('Attendance-Slot-2'!$Q$2:$Q$2595,MATCH(1,('Attendance-Slot-2'!$A$2:$A$2595=$C127)*('Attendance-Slot-2'!$G$2:$G$2595=DB$2),0)),"No Data")</f>
        <v>No Data</v>
      </c>
      <c r="DD127" s="139">
        <f>VLOOKUP($CQ127,'Written Exam Marks'!$H:$Q,10,FALSE)</f>
        <v>29.5</v>
      </c>
      <c r="DE127" s="139">
        <f>VLOOKUP($CQ127,'Written Exam Marks'!$H:$Q,9,FALSE)</f>
        <v>50</v>
      </c>
      <c r="DF127" s="15" t="str">
        <f t="shared" si="112"/>
        <v>Present</v>
      </c>
      <c r="DG127" s="15" t="str">
        <f t="shared" si="113"/>
        <v>P-S1_Onsite</v>
      </c>
      <c r="DH127" s="139" t="s">
        <v>5</v>
      </c>
      <c r="DI127" s="139">
        <v>0</v>
      </c>
      <c r="DJ127" s="139">
        <v>100</v>
      </c>
      <c r="DK127" s="3" t="str">
        <f t="shared" si="64"/>
        <v>P-2, A-0, No Data-2</v>
      </c>
      <c r="DL127" s="3" t="str">
        <f t="shared" si="65"/>
        <v>P-2, A-0, No Data-2</v>
      </c>
      <c r="DM127" s="1" t="str">
        <f t="shared" si="114"/>
        <v>P-S2_Onsite</v>
      </c>
      <c r="DN127" s="1" t="str">
        <f t="shared" si="115"/>
        <v>P-S1_Onsite</v>
      </c>
      <c r="DO127" s="1" t="str">
        <f t="shared" si="116"/>
        <v>P-S1_Onsite</v>
      </c>
      <c r="DP127" s="1" t="str">
        <f t="shared" si="117"/>
        <v>P-S2_Onsite</v>
      </c>
      <c r="DQ127" s="1" t="str">
        <f t="shared" si="118"/>
        <v>P-4, A-0, No Data-0</v>
      </c>
      <c r="DR127" s="39">
        <f t="shared" si="119"/>
        <v>0</v>
      </c>
      <c r="DS127" s="34" t="s">
        <v>7217</v>
      </c>
      <c r="DT127" s="39" t="s">
        <v>7363</v>
      </c>
      <c r="DU127" s="30" t="s">
        <v>375</v>
      </c>
      <c r="DV127" s="30"/>
    </row>
    <row r="128" spans="1:126" x14ac:dyDescent="0.25">
      <c r="A128" s="1">
        <v>125</v>
      </c>
      <c r="B128" s="1" t="s">
        <v>1000</v>
      </c>
      <c r="C128" s="1" t="s">
        <v>378</v>
      </c>
      <c r="D128" s="1" t="s">
        <v>379</v>
      </c>
      <c r="E128" s="1" t="s">
        <v>380</v>
      </c>
      <c r="F128" s="1" t="s">
        <v>7201</v>
      </c>
      <c r="G128" s="1" t="s">
        <v>1298</v>
      </c>
      <c r="H128" s="143">
        <v>8</v>
      </c>
      <c r="I128" s="143" t="s">
        <v>5</v>
      </c>
      <c r="J128" s="143" t="s">
        <v>5</v>
      </c>
      <c r="K128" s="143">
        <v>6.4</v>
      </c>
      <c r="L128" s="132" t="s">
        <v>5</v>
      </c>
      <c r="M128" s="132">
        <v>14.4</v>
      </c>
      <c r="N128" s="26">
        <v>60</v>
      </c>
      <c r="O128" s="26" t="s">
        <v>997</v>
      </c>
      <c r="P128" s="120" t="s">
        <v>1034</v>
      </c>
      <c r="Q128" s="13" t="str">
        <f t="shared" si="66"/>
        <v>2025EB1100125-BDSDF113</v>
      </c>
      <c r="R128" s="26" t="str">
        <f t="shared" si="67"/>
        <v>2 missed</v>
      </c>
      <c r="S128" s="26" t="str">
        <f t="shared" si="60"/>
        <v>1 missed</v>
      </c>
      <c r="T128" s="26">
        <f t="shared" si="68"/>
        <v>2</v>
      </c>
      <c r="U128" s="26">
        <f t="shared" si="69"/>
        <v>0</v>
      </c>
      <c r="V128" s="13">
        <f t="shared" si="70"/>
        <v>0.5</v>
      </c>
      <c r="W128" s="13">
        <f t="shared" si="71"/>
        <v>0</v>
      </c>
      <c r="X128" s="26" t="str">
        <f t="shared" si="72"/>
        <v>3 missed</v>
      </c>
      <c r="Y128" s="26">
        <f t="shared" si="73"/>
        <v>2</v>
      </c>
      <c r="Z128" s="13">
        <f t="shared" si="74"/>
        <v>0.4</v>
      </c>
      <c r="AA128" s="15" t="str">
        <f t="shared" si="75"/>
        <v>Q-2 A-0 || Q Total-4, A Total-1</v>
      </c>
      <c r="AB128" s="13" t="str" cm="1">
        <f t="array" ref="AB128">IFERROR(INDEX('Attendance-Slot-1'!$Q$2:$Q$1112,MATCH(1,('Attendance-Slot-1'!$A$2:$A$1112=$C128)*('Attendance-Slot-1'!$G$2:$G$1112=AB$2),0)),"No Data")</f>
        <v>P-S1_Onsite</v>
      </c>
      <c r="AC128" s="13" t="str" cm="1">
        <f t="array" ref="AC128">IFERROR(INDEX('Attendance-Slot-2'!$Q$2:$Q$2595,MATCH(1,('Attendance-Slot-2'!$A$2:$A$2595=$C128)*('Attendance-Slot-2'!$G$2:$G$2595=AB$2),0)),"No Data")</f>
        <v>No Data</v>
      </c>
      <c r="AD128" s="133">
        <f>VLOOKUP($Q128,'Written Exam Marks'!$H:$Q,10,FALSE)</f>
        <v>23</v>
      </c>
      <c r="AE128" s="133">
        <f>VLOOKUP($Q128,'Written Exam Marks'!$H:$Q,9,FALSE)</f>
        <v>40</v>
      </c>
      <c r="AF128" s="13" t="str">
        <f t="shared" si="76"/>
        <v>Present</v>
      </c>
      <c r="AG128" s="13" t="str">
        <f t="shared" si="77"/>
        <v>P-S1_Onsite</v>
      </c>
      <c r="AH128" s="29" t="s">
        <v>5</v>
      </c>
      <c r="AI128" s="29">
        <v>11.5</v>
      </c>
      <c r="AJ128" s="29">
        <v>8.6666666669999994</v>
      </c>
      <c r="AK128" s="29" t="s">
        <v>5</v>
      </c>
      <c r="AL128" s="29" t="s">
        <v>5</v>
      </c>
      <c r="AM128" s="29">
        <v>20.166666667000001</v>
      </c>
      <c r="AN128" s="131">
        <v>60</v>
      </c>
      <c r="AO128" s="36" t="s">
        <v>7179</v>
      </c>
      <c r="AP128" s="116" t="s">
        <v>1050</v>
      </c>
      <c r="AQ128" s="116" t="str">
        <f t="shared" si="61"/>
        <v>2025EB1100125-BDSDF108</v>
      </c>
      <c r="AR128" s="25" t="str">
        <f t="shared" si="78"/>
        <v>2 missed</v>
      </c>
      <c r="AS128" s="25" t="str">
        <f t="shared" si="79"/>
        <v>1 missed</v>
      </c>
      <c r="AT128" s="25">
        <f t="shared" si="80"/>
        <v>1</v>
      </c>
      <c r="AU128" s="25">
        <f t="shared" si="81"/>
        <v>1</v>
      </c>
      <c r="AV128" s="10">
        <f t="shared" si="82"/>
        <v>0.33333333333333331</v>
      </c>
      <c r="AW128" s="10">
        <f t="shared" si="83"/>
        <v>0.5</v>
      </c>
      <c r="AX128" s="25" t="str">
        <f t="shared" si="84"/>
        <v>3 missed</v>
      </c>
      <c r="AY128" s="25">
        <f t="shared" si="85"/>
        <v>2</v>
      </c>
      <c r="AZ128" s="10">
        <f t="shared" si="86"/>
        <v>0.4</v>
      </c>
      <c r="BA128" s="10" t="str">
        <f t="shared" si="87"/>
        <v>Q-1 A-1 || Q Total-3, A Total-2</v>
      </c>
      <c r="BB128" s="10" t="str" cm="1">
        <f t="array" ref="BB128">IFERROR(INDEX('Attendance-Slot-1'!$Q$2:$Q$1112,MATCH(1,('Attendance-Slot-1'!$A$2:$A$1112=$C128)*('Attendance-Slot-1'!$G$2:$G$1112=BB$2),0)),"No Data")</f>
        <v>P-S1_Onsite</v>
      </c>
      <c r="BC128" s="10" t="str" cm="1">
        <f t="array" ref="BC128">IFERROR(INDEX('Attendance-Slot-2'!$Q$2:$Q$2595,MATCH(1,('Attendance-Slot-2'!$A$2:$A$2595=$C128)*('Attendance-Slot-2'!$G$2:$G$2595=BB$2),0)),"No Data")</f>
        <v>No Data</v>
      </c>
      <c r="BD128" s="136">
        <f>VLOOKUP($AQ128,'Written Exam Marks'!$H:$Q,10,FALSE)</f>
        <v>14.5</v>
      </c>
      <c r="BE128" s="136">
        <f>VLOOKUP($AQ128,'Written Exam Marks'!$H:$Q,9,FALSE)</f>
        <v>40</v>
      </c>
      <c r="BF128" s="10" t="str">
        <f t="shared" si="88"/>
        <v>Present</v>
      </c>
      <c r="BG128" s="10" t="str">
        <f t="shared" si="89"/>
        <v>P-S1_Onsite</v>
      </c>
      <c r="BH128" s="129">
        <v>10</v>
      </c>
      <c r="BI128" s="129" t="s">
        <v>5</v>
      </c>
      <c r="BJ128" s="129">
        <v>15</v>
      </c>
      <c r="BK128" s="129" t="s">
        <v>5</v>
      </c>
      <c r="BL128" s="144">
        <v>25</v>
      </c>
      <c r="BM128" s="24">
        <v>60</v>
      </c>
      <c r="BN128" s="24" t="s">
        <v>1004</v>
      </c>
      <c r="BO128" s="118" t="s">
        <v>1063</v>
      </c>
      <c r="BP128" s="118" t="str">
        <f t="shared" si="62"/>
        <v>2025EB1100125-BDSDF114</v>
      </c>
      <c r="BQ128" s="24" t="str">
        <f t="shared" si="90"/>
        <v>1 missed</v>
      </c>
      <c r="BR128" s="24" t="str">
        <f t="shared" si="91"/>
        <v>1 missed</v>
      </c>
      <c r="BS128" s="24">
        <f t="shared" si="92"/>
        <v>2</v>
      </c>
      <c r="BT128" s="24">
        <f t="shared" si="93"/>
        <v>0</v>
      </c>
      <c r="BU128" s="14">
        <f t="shared" si="94"/>
        <v>0.66666666666666663</v>
      </c>
      <c r="BV128" s="14">
        <f t="shared" si="95"/>
        <v>0</v>
      </c>
      <c r="BW128" s="24" t="str">
        <f t="shared" si="96"/>
        <v>2 missed</v>
      </c>
      <c r="BX128" s="24">
        <f t="shared" si="97"/>
        <v>2</v>
      </c>
      <c r="BY128" s="14">
        <f t="shared" si="98"/>
        <v>0.5</v>
      </c>
      <c r="BZ128" s="14" t="str">
        <f t="shared" si="99"/>
        <v>Q-2 A-0 || Q Total-3, A Total-1</v>
      </c>
      <c r="CA128" s="14" t="str" cm="1">
        <f t="array" ref="CA128">IFERROR(INDEX('Attendance-Slot-1'!$Q$2:$Q$1112,MATCH(1,('Attendance-Slot-1'!$A$2:$A$1112=$C128)*('Attendance-Slot-1'!$G$2:$G$1112=CA$2),0)),"No Data")</f>
        <v>P-S1_Onsite</v>
      </c>
      <c r="CB128" s="14" t="str" cm="1">
        <f t="array" ref="CB128">IFERROR(INDEX('Attendance-Slot-2'!$Q$2:$Q$2595,MATCH(1,('Attendance-Slot-2'!$A$2:$A$2595=$C128)*('Attendance-Slot-2'!$G$2:$G$2595=CA$2),0)),"No Data")</f>
        <v>No Data</v>
      </c>
      <c r="CC128" s="138">
        <f>VLOOKUP($BP128,'Written Exam Marks'!$H:$Q,10,FALSE)</f>
        <v>10</v>
      </c>
      <c r="CD128" s="138">
        <f>VLOOKUP($BP128,'Written Exam Marks'!$H:$Q,9,FALSE)</f>
        <v>40</v>
      </c>
      <c r="CE128" s="14" t="str">
        <f t="shared" si="100"/>
        <v>Present</v>
      </c>
      <c r="CF128" s="14" t="str">
        <f t="shared" si="101"/>
        <v>P-S1_Onsite</v>
      </c>
      <c r="CG128" s="130">
        <v>3</v>
      </c>
      <c r="CH128" s="130">
        <v>4.5</v>
      </c>
      <c r="CI128" s="130" t="s">
        <v>5</v>
      </c>
      <c r="CJ128" s="130" t="s">
        <v>5</v>
      </c>
      <c r="CK128" s="130" t="s">
        <v>5</v>
      </c>
      <c r="CL128" s="130" t="s">
        <v>5</v>
      </c>
      <c r="CM128" s="145">
        <v>7.5</v>
      </c>
      <c r="CN128" s="130">
        <v>50</v>
      </c>
      <c r="CO128" s="27" t="s">
        <v>1005</v>
      </c>
      <c r="CP128" s="119" t="s">
        <v>1044</v>
      </c>
      <c r="CQ128" s="119" t="str">
        <f t="shared" si="63"/>
        <v>2025EB1100125-BDSDF112</v>
      </c>
      <c r="CR128" s="27" t="str">
        <f t="shared" si="102"/>
        <v>0 missed</v>
      </c>
      <c r="CS128" s="27" t="str">
        <f t="shared" si="103"/>
        <v>2 missed</v>
      </c>
      <c r="CT128" s="27">
        <f t="shared" si="104"/>
        <v>2</v>
      </c>
      <c r="CU128" s="27">
        <f t="shared" si="105"/>
        <v>0</v>
      </c>
      <c r="CV128" s="15">
        <f t="shared" si="106"/>
        <v>1</v>
      </c>
      <c r="CW128" s="15">
        <f t="shared" si="107"/>
        <v>0</v>
      </c>
      <c r="CX128" s="27" t="str">
        <f t="shared" si="108"/>
        <v>2 missed</v>
      </c>
      <c r="CY128" s="27">
        <f t="shared" si="109"/>
        <v>2</v>
      </c>
      <c r="CZ128" s="15">
        <f t="shared" si="110"/>
        <v>0.5</v>
      </c>
      <c r="DA128" s="15" t="str">
        <f t="shared" si="111"/>
        <v>Q-2 A-0 || Q Total-2, A Total-2</v>
      </c>
      <c r="DB128" s="15" t="str" cm="1">
        <f t="array" ref="DB128">IFERROR(INDEX('Attendance-Slot-1'!$Q$2:$Q$1112,MATCH(1,('Attendance-Slot-1'!$A$2:$A$1112=$C128)*('Attendance-Slot-1'!$G$2:$G$1112=DB$2),0)),"No Data")</f>
        <v>P-S1_Onsite</v>
      </c>
      <c r="DC128" s="15" t="str" cm="1">
        <f t="array" ref="DC128">IFERROR(INDEX('Attendance-Slot-2'!$Q$2:$Q$2595,MATCH(1,('Attendance-Slot-2'!$A$2:$A$2595=$C128)*('Attendance-Slot-2'!$G$2:$G$2595=DB$2),0)),"No Data")</f>
        <v>No Data</v>
      </c>
      <c r="DD128" s="139">
        <f>VLOOKUP($CQ128,'Written Exam Marks'!$H:$Q,10,FALSE)</f>
        <v>31.5</v>
      </c>
      <c r="DE128" s="139">
        <f>VLOOKUP($CQ128,'Written Exam Marks'!$H:$Q,9,FALSE)</f>
        <v>50</v>
      </c>
      <c r="DF128" s="15" t="str">
        <f t="shared" si="112"/>
        <v>Present</v>
      </c>
      <c r="DG128" s="15" t="str">
        <f t="shared" si="113"/>
        <v>P-S1_Onsite</v>
      </c>
      <c r="DH128" s="139">
        <v>95</v>
      </c>
      <c r="DI128" s="139">
        <v>95</v>
      </c>
      <c r="DJ128" s="139">
        <v>100</v>
      </c>
      <c r="DK128" s="3" t="str">
        <f t="shared" si="64"/>
        <v>P-4, A-0, No Data-0</v>
      </c>
      <c r="DL128" s="3" t="str">
        <f t="shared" si="65"/>
        <v>P-0, A-0, No Data-4</v>
      </c>
      <c r="DM128" s="1" t="str">
        <f t="shared" si="114"/>
        <v>P-S1_Onsite</v>
      </c>
      <c r="DN128" s="1" t="str">
        <f t="shared" si="115"/>
        <v>P-S1_Onsite</v>
      </c>
      <c r="DO128" s="1" t="str">
        <f t="shared" si="116"/>
        <v>P-S1_Onsite</v>
      </c>
      <c r="DP128" s="1" t="str">
        <f t="shared" si="117"/>
        <v>P-S1_Onsite</v>
      </c>
      <c r="DQ128" s="1" t="str">
        <f t="shared" si="118"/>
        <v>P-4, A-0, No Data-0</v>
      </c>
      <c r="DR128" s="39">
        <f t="shared" si="119"/>
        <v>0</v>
      </c>
      <c r="DS128" s="34" t="s">
        <v>7217</v>
      </c>
      <c r="DT128" s="39" t="s">
        <v>7363</v>
      </c>
      <c r="DU128" s="30" t="s">
        <v>378</v>
      </c>
      <c r="DV128" s="30"/>
    </row>
    <row r="129" spans="1:126" x14ac:dyDescent="0.25">
      <c r="A129" s="1">
        <v>126</v>
      </c>
      <c r="B129" s="1" t="s">
        <v>1000</v>
      </c>
      <c r="C129" s="1" t="s">
        <v>381</v>
      </c>
      <c r="D129" s="1" t="s">
        <v>382</v>
      </c>
      <c r="E129" s="1" t="s">
        <v>383</v>
      </c>
      <c r="F129" s="1" t="s">
        <v>7202</v>
      </c>
      <c r="G129" s="1" t="s">
        <v>3552</v>
      </c>
      <c r="H129" s="143">
        <v>1.6</v>
      </c>
      <c r="I129" s="143" t="s">
        <v>5</v>
      </c>
      <c r="J129" s="143">
        <v>8</v>
      </c>
      <c r="K129" s="143">
        <v>8</v>
      </c>
      <c r="L129" s="132">
        <v>28</v>
      </c>
      <c r="M129" s="132">
        <v>45.6</v>
      </c>
      <c r="N129" s="26">
        <v>60</v>
      </c>
      <c r="O129" s="26" t="s">
        <v>997</v>
      </c>
      <c r="P129" s="120" t="s">
        <v>1034</v>
      </c>
      <c r="Q129" s="13" t="str">
        <f t="shared" si="66"/>
        <v>2025EB1100126-BDSDF113</v>
      </c>
      <c r="R129" s="26" t="str">
        <f t="shared" si="67"/>
        <v>1 missed</v>
      </c>
      <c r="S129" s="26" t="str">
        <f t="shared" si="60"/>
        <v>0 missed</v>
      </c>
      <c r="T129" s="26">
        <f t="shared" si="68"/>
        <v>3</v>
      </c>
      <c r="U129" s="26">
        <f t="shared" si="69"/>
        <v>1</v>
      </c>
      <c r="V129" s="13">
        <f t="shared" si="70"/>
        <v>0.75</v>
      </c>
      <c r="W129" s="13">
        <f t="shared" si="71"/>
        <v>1</v>
      </c>
      <c r="X129" s="26" t="str">
        <f t="shared" si="72"/>
        <v>1 missed</v>
      </c>
      <c r="Y129" s="26">
        <f t="shared" si="73"/>
        <v>4</v>
      </c>
      <c r="Z129" s="13">
        <f t="shared" si="74"/>
        <v>0.8</v>
      </c>
      <c r="AA129" s="15" t="str">
        <f t="shared" si="75"/>
        <v>Q-3 A-1 || Q Total-4, A Total-1</v>
      </c>
      <c r="AB129" s="13" t="str" cm="1">
        <f t="array" ref="AB129">IFERROR(INDEX('Attendance-Slot-1'!$Q$2:$Q$1112,MATCH(1,('Attendance-Slot-1'!$A$2:$A$1112=$C129)*('Attendance-Slot-1'!$G$2:$G$1112=AB$2),0)),"No Data")</f>
        <v>No Data</v>
      </c>
      <c r="AC129" s="13" t="str" cm="1">
        <f t="array" ref="AC129">IFERROR(INDEX('Attendance-Slot-2'!$Q$2:$Q$2595,MATCH(1,('Attendance-Slot-2'!$A$2:$A$2595=$C129)*('Attendance-Slot-2'!$G$2:$G$2595=AB$2),0)),"No Data")</f>
        <v>No Data</v>
      </c>
      <c r="AD129" s="133" t="e">
        <f>VLOOKUP($Q129,'Written Exam Marks'!$H:$Q,10,FALSE)</f>
        <v>#N/A</v>
      </c>
      <c r="AE129" s="133" t="e">
        <f>VLOOKUP($Q129,'Written Exam Marks'!$H:$Q,9,FALSE)</f>
        <v>#N/A</v>
      </c>
      <c r="AF129" s="13" t="str">
        <f t="shared" si="76"/>
        <v>No Data</v>
      </c>
      <c r="AG129" s="13" t="str">
        <f t="shared" si="77"/>
        <v>No Data</v>
      </c>
      <c r="AH129" s="29">
        <v>13</v>
      </c>
      <c r="AI129" s="29">
        <v>15</v>
      </c>
      <c r="AJ129" s="29">
        <v>8.6666666669999994</v>
      </c>
      <c r="AK129" s="29">
        <v>9</v>
      </c>
      <c r="AL129" s="29">
        <v>10</v>
      </c>
      <c r="AM129" s="29">
        <v>55.666666667000001</v>
      </c>
      <c r="AN129" s="131">
        <v>60</v>
      </c>
      <c r="AO129" s="36" t="s">
        <v>7179</v>
      </c>
      <c r="AP129" s="116" t="s">
        <v>1050</v>
      </c>
      <c r="AQ129" s="116" t="str">
        <f t="shared" si="61"/>
        <v>2025EB1100126-BDSDF108</v>
      </c>
      <c r="AR129" s="25" t="str">
        <f t="shared" si="78"/>
        <v>0 missed</v>
      </c>
      <c r="AS129" s="25" t="str">
        <f t="shared" si="79"/>
        <v>0 missed</v>
      </c>
      <c r="AT129" s="25">
        <f t="shared" si="80"/>
        <v>3</v>
      </c>
      <c r="AU129" s="25">
        <f t="shared" si="81"/>
        <v>2</v>
      </c>
      <c r="AV129" s="10">
        <f t="shared" si="82"/>
        <v>1</v>
      </c>
      <c r="AW129" s="10">
        <f t="shared" si="83"/>
        <v>1</v>
      </c>
      <c r="AX129" s="25" t="str">
        <f t="shared" si="84"/>
        <v>0 missed</v>
      </c>
      <c r="AY129" s="25">
        <f t="shared" si="85"/>
        <v>5</v>
      </c>
      <c r="AZ129" s="10">
        <f t="shared" si="86"/>
        <v>1</v>
      </c>
      <c r="BA129" s="10" t="str">
        <f t="shared" si="87"/>
        <v>Q-3 A-2 || Q Total-3, A Total-2</v>
      </c>
      <c r="BB129" s="10" t="str" cm="1">
        <f t="array" ref="BB129">IFERROR(INDEX('Attendance-Slot-1'!$Q$2:$Q$1112,MATCH(1,('Attendance-Slot-1'!$A$2:$A$1112=$C129)*('Attendance-Slot-1'!$G$2:$G$1112=BB$2),0)),"No Data")</f>
        <v>No Data</v>
      </c>
      <c r="BC129" s="10" t="str" cm="1">
        <f t="array" ref="BC129">IFERROR(INDEX('Attendance-Slot-2'!$Q$2:$Q$2595,MATCH(1,('Attendance-Slot-2'!$A$2:$A$2595=$C129)*('Attendance-Slot-2'!$G$2:$G$2595=BB$2),0)),"No Data")</f>
        <v>P-S2_Onsite</v>
      </c>
      <c r="BD129" s="136">
        <f>VLOOKUP($AQ129,'Written Exam Marks'!$H:$Q,10,FALSE)</f>
        <v>11</v>
      </c>
      <c r="BE129" s="136">
        <f>VLOOKUP($AQ129,'Written Exam Marks'!$H:$Q,9,FALSE)</f>
        <v>40</v>
      </c>
      <c r="BF129" s="10" t="str">
        <f t="shared" si="88"/>
        <v>Present</v>
      </c>
      <c r="BG129" s="10" t="str">
        <f t="shared" si="89"/>
        <v>P-S2_Onsite</v>
      </c>
      <c r="BH129" s="129" t="s">
        <v>5</v>
      </c>
      <c r="BI129" s="129">
        <v>15</v>
      </c>
      <c r="BJ129" s="129">
        <v>15</v>
      </c>
      <c r="BK129" s="129">
        <v>19.5</v>
      </c>
      <c r="BL129" s="144">
        <v>49.5</v>
      </c>
      <c r="BM129" s="24">
        <v>60</v>
      </c>
      <c r="BN129" s="24" t="s">
        <v>1004</v>
      </c>
      <c r="BO129" s="118" t="s">
        <v>1063</v>
      </c>
      <c r="BP129" s="118" t="str">
        <f t="shared" si="62"/>
        <v>2025EB1100126-BDSDF114</v>
      </c>
      <c r="BQ129" s="24" t="str">
        <f t="shared" si="90"/>
        <v>1 missed</v>
      </c>
      <c r="BR129" s="24" t="str">
        <f t="shared" si="91"/>
        <v>0 missed</v>
      </c>
      <c r="BS129" s="24">
        <f t="shared" si="92"/>
        <v>2</v>
      </c>
      <c r="BT129" s="24">
        <f t="shared" si="93"/>
        <v>1</v>
      </c>
      <c r="BU129" s="14">
        <f t="shared" si="94"/>
        <v>0.66666666666666663</v>
      </c>
      <c r="BV129" s="14">
        <f t="shared" si="95"/>
        <v>1</v>
      </c>
      <c r="BW129" s="24" t="str">
        <f t="shared" si="96"/>
        <v>1 missed</v>
      </c>
      <c r="BX129" s="24">
        <f t="shared" si="97"/>
        <v>3</v>
      </c>
      <c r="BY129" s="14">
        <f t="shared" si="98"/>
        <v>0.75</v>
      </c>
      <c r="BZ129" s="14" t="str">
        <f t="shared" si="99"/>
        <v>Q-2 A-1 || Q Total-3, A Total-1</v>
      </c>
      <c r="CA129" s="14" t="str" cm="1">
        <f t="array" ref="CA129">IFERROR(INDEX('Attendance-Slot-1'!$Q$2:$Q$1112,MATCH(1,('Attendance-Slot-1'!$A$2:$A$1112=$C129)*('Attendance-Slot-1'!$G$2:$G$1112=CA$2),0)),"No Data")</f>
        <v>No Data</v>
      </c>
      <c r="CB129" s="14" t="str" cm="1">
        <f t="array" ref="CB129">IFERROR(INDEX('Attendance-Slot-2'!$Q$2:$Q$2595,MATCH(1,('Attendance-Slot-2'!$A$2:$A$2595=$C129)*('Attendance-Slot-2'!$G$2:$G$2595=CA$2),0)),"No Data")</f>
        <v>P-S2_Onsite</v>
      </c>
      <c r="CC129" s="138">
        <f>VLOOKUP($BP129,'Written Exam Marks'!$H:$Q,10,FALSE)</f>
        <v>6.5</v>
      </c>
      <c r="CD129" s="138">
        <f>VLOOKUP($BP129,'Written Exam Marks'!$H:$Q,9,FALSE)</f>
        <v>40</v>
      </c>
      <c r="CE129" s="14" t="str">
        <f t="shared" si="100"/>
        <v>Present</v>
      </c>
      <c r="CF129" s="14" t="str">
        <f t="shared" si="101"/>
        <v>P-S2_Onsite</v>
      </c>
      <c r="CG129" s="130">
        <v>4</v>
      </c>
      <c r="CH129" s="130">
        <v>4.5</v>
      </c>
      <c r="CI129" s="130">
        <v>8.5</v>
      </c>
      <c r="CJ129" s="130">
        <v>9.25</v>
      </c>
      <c r="CK129" s="130">
        <v>10</v>
      </c>
      <c r="CL129" s="130">
        <v>10</v>
      </c>
      <c r="CM129" s="145">
        <v>46.25</v>
      </c>
      <c r="CN129" s="130">
        <v>50</v>
      </c>
      <c r="CO129" s="27" t="s">
        <v>1005</v>
      </c>
      <c r="CP129" s="119" t="s">
        <v>1044</v>
      </c>
      <c r="CQ129" s="119" t="str">
        <f t="shared" si="63"/>
        <v>2025EB1100126-BDSDF112</v>
      </c>
      <c r="CR129" s="27" t="str">
        <f t="shared" si="102"/>
        <v>0 missed</v>
      </c>
      <c r="CS129" s="27" t="str">
        <f t="shared" si="103"/>
        <v>0 missed</v>
      </c>
      <c r="CT129" s="27">
        <f t="shared" si="104"/>
        <v>2</v>
      </c>
      <c r="CU129" s="27">
        <f t="shared" si="105"/>
        <v>2</v>
      </c>
      <c r="CV129" s="15">
        <f t="shared" si="106"/>
        <v>1</v>
      </c>
      <c r="CW129" s="15">
        <f t="shared" si="107"/>
        <v>1</v>
      </c>
      <c r="CX129" s="27" t="str">
        <f t="shared" si="108"/>
        <v>0 missed</v>
      </c>
      <c r="CY129" s="27">
        <f t="shared" si="109"/>
        <v>4</v>
      </c>
      <c r="CZ129" s="15">
        <f t="shared" si="110"/>
        <v>1</v>
      </c>
      <c r="DA129" s="15" t="str">
        <f t="shared" si="111"/>
        <v>Q-2 A-2 || Q Total-2, A Total-2</v>
      </c>
      <c r="DB129" s="15" t="str" cm="1">
        <f t="array" ref="DB129">IFERROR(INDEX('Attendance-Slot-1'!$Q$2:$Q$1112,MATCH(1,('Attendance-Slot-1'!$A$2:$A$1112=$C129)*('Attendance-Slot-1'!$G$2:$G$1112=DB$2),0)),"No Data")</f>
        <v>No Data</v>
      </c>
      <c r="DC129" s="15" t="str" cm="1">
        <f t="array" ref="DC129">IFERROR(INDEX('Attendance-Slot-2'!$Q$2:$Q$2595,MATCH(1,('Attendance-Slot-2'!$A$2:$A$2595=$C129)*('Attendance-Slot-2'!$G$2:$G$2595=DB$2),0)),"No Data")</f>
        <v>P-S2_Onsite</v>
      </c>
      <c r="DD129" s="139">
        <f>VLOOKUP($CQ129,'Written Exam Marks'!$H:$Q,10,FALSE)</f>
        <v>26</v>
      </c>
      <c r="DE129" s="139">
        <f>VLOOKUP($CQ129,'Written Exam Marks'!$H:$Q,9,FALSE)</f>
        <v>50</v>
      </c>
      <c r="DF129" s="15" t="str">
        <f t="shared" si="112"/>
        <v>Present</v>
      </c>
      <c r="DG129" s="15" t="str">
        <f t="shared" si="113"/>
        <v>P-S2_Onsite</v>
      </c>
      <c r="DH129" s="139" t="s">
        <v>5</v>
      </c>
      <c r="DI129" s="139">
        <v>0</v>
      </c>
      <c r="DJ129" s="139">
        <v>100</v>
      </c>
      <c r="DK129" s="3" t="str">
        <f t="shared" si="64"/>
        <v>P-0, A-0, No Data-4</v>
      </c>
      <c r="DL129" s="3" t="str">
        <f t="shared" si="65"/>
        <v>P-3, A-0, No Data-1</v>
      </c>
      <c r="DM129" s="1" t="str">
        <f t="shared" si="114"/>
        <v>No Data</v>
      </c>
      <c r="DN129" s="1" t="str">
        <f t="shared" si="115"/>
        <v>P-S2_Onsite</v>
      </c>
      <c r="DO129" s="1" t="str">
        <f t="shared" si="116"/>
        <v>P-S2_Onsite</v>
      </c>
      <c r="DP129" s="1" t="str">
        <f t="shared" si="117"/>
        <v>P-S2_Onsite</v>
      </c>
      <c r="DQ129" s="1" t="str">
        <f t="shared" si="118"/>
        <v>P-3, A-0, No Data-1</v>
      </c>
      <c r="DR129" s="39">
        <f t="shared" si="119"/>
        <v>0</v>
      </c>
      <c r="DS129" s="34" t="s">
        <v>7217</v>
      </c>
      <c r="DT129" s="39" t="s">
        <v>7363</v>
      </c>
      <c r="DU129" s="30" t="s">
        <v>381</v>
      </c>
      <c r="DV129" s="30"/>
    </row>
    <row r="130" spans="1:126" x14ac:dyDescent="0.25">
      <c r="A130" s="1">
        <v>127</v>
      </c>
      <c r="B130" s="1" t="s">
        <v>1000</v>
      </c>
      <c r="C130" s="1" t="s">
        <v>384</v>
      </c>
      <c r="D130" s="1" t="s">
        <v>385</v>
      </c>
      <c r="E130" s="1" t="s">
        <v>386</v>
      </c>
      <c r="F130" s="1" t="s">
        <v>7202</v>
      </c>
      <c r="G130" s="1" t="s">
        <v>3553</v>
      </c>
      <c r="H130" s="143">
        <v>8</v>
      </c>
      <c r="I130" s="143">
        <v>6.4</v>
      </c>
      <c r="J130" s="143">
        <v>8</v>
      </c>
      <c r="K130" s="143">
        <v>8</v>
      </c>
      <c r="L130" s="132">
        <v>28</v>
      </c>
      <c r="M130" s="132">
        <v>58.4</v>
      </c>
      <c r="N130" s="26">
        <v>60</v>
      </c>
      <c r="O130" s="26" t="s">
        <v>997</v>
      </c>
      <c r="P130" s="120" t="s">
        <v>1034</v>
      </c>
      <c r="Q130" s="13" t="str">
        <f t="shared" si="66"/>
        <v>2025EB1100127-BDSDF113</v>
      </c>
      <c r="R130" s="26" t="str">
        <f t="shared" si="67"/>
        <v>0 missed</v>
      </c>
      <c r="S130" s="26" t="str">
        <f t="shared" si="60"/>
        <v>0 missed</v>
      </c>
      <c r="T130" s="26">
        <f t="shared" si="68"/>
        <v>4</v>
      </c>
      <c r="U130" s="26">
        <f t="shared" si="69"/>
        <v>1</v>
      </c>
      <c r="V130" s="13">
        <f t="shared" si="70"/>
        <v>1</v>
      </c>
      <c r="W130" s="13">
        <f t="shared" si="71"/>
        <v>1</v>
      </c>
      <c r="X130" s="26" t="str">
        <f t="shared" si="72"/>
        <v>0 missed</v>
      </c>
      <c r="Y130" s="26">
        <f t="shared" si="73"/>
        <v>5</v>
      </c>
      <c r="Z130" s="13">
        <f t="shared" si="74"/>
        <v>1</v>
      </c>
      <c r="AA130" s="15" t="str">
        <f t="shared" si="75"/>
        <v>Q-4 A-1 || Q Total-4, A Total-1</v>
      </c>
      <c r="AB130" s="13" t="str" cm="1">
        <f t="array" ref="AB130">IFERROR(INDEX('Attendance-Slot-1'!$Q$2:$Q$1112,MATCH(1,('Attendance-Slot-1'!$A$2:$A$1112=$C130)*('Attendance-Slot-1'!$G$2:$G$1112=AB$2),0)),"No Data")</f>
        <v>No Data</v>
      </c>
      <c r="AC130" s="13" t="str" cm="1">
        <f t="array" ref="AC130">IFERROR(INDEX('Attendance-Slot-2'!$Q$2:$Q$2595,MATCH(1,('Attendance-Slot-2'!$A$2:$A$2595=$C130)*('Attendance-Slot-2'!$G$2:$G$2595=AB$2),0)),"No Data")</f>
        <v>P-S2_Onsite</v>
      </c>
      <c r="AD130" s="133">
        <f>VLOOKUP($Q130,'Written Exam Marks'!$H:$Q,10,FALSE)</f>
        <v>19</v>
      </c>
      <c r="AE130" s="133">
        <f>VLOOKUP($Q130,'Written Exam Marks'!$H:$Q,9,FALSE)</f>
        <v>40</v>
      </c>
      <c r="AF130" s="13" t="str">
        <f t="shared" si="76"/>
        <v>Present</v>
      </c>
      <c r="AG130" s="13" t="str">
        <f t="shared" si="77"/>
        <v>P-S2_Onsite</v>
      </c>
      <c r="AH130" s="29">
        <v>12</v>
      </c>
      <c r="AI130" s="29">
        <v>12</v>
      </c>
      <c r="AJ130" s="29">
        <v>8</v>
      </c>
      <c r="AK130" s="29">
        <v>10</v>
      </c>
      <c r="AL130" s="29">
        <v>10</v>
      </c>
      <c r="AM130" s="29">
        <v>52</v>
      </c>
      <c r="AN130" s="131">
        <v>60</v>
      </c>
      <c r="AO130" s="36" t="s">
        <v>7179</v>
      </c>
      <c r="AP130" s="116" t="s">
        <v>1050</v>
      </c>
      <c r="AQ130" s="116" t="str">
        <f t="shared" si="61"/>
        <v>2025EB1100127-BDSDF108</v>
      </c>
      <c r="AR130" s="25" t="str">
        <f t="shared" si="78"/>
        <v>0 missed</v>
      </c>
      <c r="AS130" s="25" t="str">
        <f t="shared" si="79"/>
        <v>0 missed</v>
      </c>
      <c r="AT130" s="25">
        <f t="shared" si="80"/>
        <v>3</v>
      </c>
      <c r="AU130" s="25">
        <f t="shared" si="81"/>
        <v>2</v>
      </c>
      <c r="AV130" s="10">
        <f t="shared" si="82"/>
        <v>1</v>
      </c>
      <c r="AW130" s="10">
        <f t="shared" si="83"/>
        <v>1</v>
      </c>
      <c r="AX130" s="25" t="str">
        <f t="shared" si="84"/>
        <v>0 missed</v>
      </c>
      <c r="AY130" s="25">
        <f t="shared" si="85"/>
        <v>5</v>
      </c>
      <c r="AZ130" s="10">
        <f t="shared" si="86"/>
        <v>1</v>
      </c>
      <c r="BA130" s="10" t="str">
        <f t="shared" si="87"/>
        <v>Q-3 A-2 || Q Total-3, A Total-2</v>
      </c>
      <c r="BB130" s="10" t="str" cm="1">
        <f t="array" ref="BB130">IFERROR(INDEX('Attendance-Slot-1'!$Q$2:$Q$1112,MATCH(1,('Attendance-Slot-1'!$A$2:$A$1112=$C130)*('Attendance-Slot-1'!$G$2:$G$1112=BB$2),0)),"No Data")</f>
        <v>No Data</v>
      </c>
      <c r="BC130" s="10" t="str" cm="1">
        <f t="array" ref="BC130">IFERROR(INDEX('Attendance-Slot-2'!$Q$2:$Q$2595,MATCH(1,('Attendance-Slot-2'!$A$2:$A$2595=$C130)*('Attendance-Slot-2'!$G$2:$G$2595=BB$2),0)),"No Data")</f>
        <v>A-S2_Onsite</v>
      </c>
      <c r="BD130" s="136" t="e">
        <f>VLOOKUP($AQ130,'Written Exam Marks'!$H:$Q,10,FALSE)</f>
        <v>#N/A</v>
      </c>
      <c r="BE130" s="136" t="e">
        <f>VLOOKUP($AQ130,'Written Exam Marks'!$H:$Q,9,FALSE)</f>
        <v>#N/A</v>
      </c>
      <c r="BF130" s="10" t="str">
        <f t="shared" si="88"/>
        <v>Absent</v>
      </c>
      <c r="BG130" s="10" t="str">
        <f t="shared" si="89"/>
        <v>A-S2_Onsite</v>
      </c>
      <c r="BH130" s="129">
        <v>10</v>
      </c>
      <c r="BI130" s="129">
        <v>15</v>
      </c>
      <c r="BJ130" s="129">
        <v>15</v>
      </c>
      <c r="BK130" s="129">
        <v>16</v>
      </c>
      <c r="BL130" s="144">
        <v>56</v>
      </c>
      <c r="BM130" s="24">
        <v>60</v>
      </c>
      <c r="BN130" s="24" t="s">
        <v>1004</v>
      </c>
      <c r="BO130" s="118" t="s">
        <v>1063</v>
      </c>
      <c r="BP130" s="118" t="str">
        <f t="shared" si="62"/>
        <v>2025EB1100127-BDSDF114</v>
      </c>
      <c r="BQ130" s="24" t="str">
        <f t="shared" si="90"/>
        <v>0 missed</v>
      </c>
      <c r="BR130" s="24" t="str">
        <f t="shared" si="91"/>
        <v>0 missed</v>
      </c>
      <c r="BS130" s="24">
        <f t="shared" si="92"/>
        <v>3</v>
      </c>
      <c r="BT130" s="24">
        <f t="shared" si="93"/>
        <v>1</v>
      </c>
      <c r="BU130" s="14">
        <f t="shared" si="94"/>
        <v>1</v>
      </c>
      <c r="BV130" s="14">
        <f t="shared" si="95"/>
        <v>1</v>
      </c>
      <c r="BW130" s="24" t="str">
        <f t="shared" si="96"/>
        <v>0 missed</v>
      </c>
      <c r="BX130" s="24">
        <f t="shared" si="97"/>
        <v>4</v>
      </c>
      <c r="BY130" s="14">
        <f t="shared" si="98"/>
        <v>1</v>
      </c>
      <c r="BZ130" s="14" t="str">
        <f t="shared" si="99"/>
        <v>Q-3 A-1 || Q Total-3, A Total-1</v>
      </c>
      <c r="CA130" s="14" t="str" cm="1">
        <f t="array" ref="CA130">IFERROR(INDEX('Attendance-Slot-1'!$Q$2:$Q$1112,MATCH(1,('Attendance-Slot-1'!$A$2:$A$1112=$C130)*('Attendance-Slot-1'!$G$2:$G$1112=CA$2),0)),"No Data")</f>
        <v>No Data</v>
      </c>
      <c r="CB130" s="14" t="str" cm="1">
        <f t="array" ref="CB130">IFERROR(INDEX('Attendance-Slot-2'!$Q$2:$Q$2595,MATCH(1,('Attendance-Slot-2'!$A$2:$A$2595=$C130)*('Attendance-Slot-2'!$G$2:$G$2595=CA$2),0)),"No Data")</f>
        <v>P-S2_Onsite</v>
      </c>
      <c r="CC130" s="138">
        <f>VLOOKUP($BP130,'Written Exam Marks'!$H:$Q,10,FALSE)</f>
        <v>25.5</v>
      </c>
      <c r="CD130" s="138">
        <f>VLOOKUP($BP130,'Written Exam Marks'!$H:$Q,9,FALSE)</f>
        <v>40</v>
      </c>
      <c r="CE130" s="14" t="str">
        <f t="shared" si="100"/>
        <v>Present</v>
      </c>
      <c r="CF130" s="14" t="str">
        <f t="shared" si="101"/>
        <v>P-S2_Onsite</v>
      </c>
      <c r="CG130" s="130">
        <v>4.5</v>
      </c>
      <c r="CH130" s="130">
        <v>4.5</v>
      </c>
      <c r="CI130" s="130">
        <v>10</v>
      </c>
      <c r="CJ130" s="130" t="s">
        <v>5</v>
      </c>
      <c r="CK130" s="130">
        <v>10</v>
      </c>
      <c r="CL130" s="130">
        <v>10</v>
      </c>
      <c r="CM130" s="145">
        <v>39</v>
      </c>
      <c r="CN130" s="130">
        <v>50</v>
      </c>
      <c r="CO130" s="27" t="s">
        <v>1005</v>
      </c>
      <c r="CP130" s="119" t="s">
        <v>1044</v>
      </c>
      <c r="CQ130" s="119" t="str">
        <f t="shared" si="63"/>
        <v>2025EB1100127-BDSDF112</v>
      </c>
      <c r="CR130" s="27" t="str">
        <f t="shared" si="102"/>
        <v>0 missed</v>
      </c>
      <c r="CS130" s="27" t="str">
        <f t="shared" si="103"/>
        <v>1 missed</v>
      </c>
      <c r="CT130" s="27">
        <f t="shared" si="104"/>
        <v>2</v>
      </c>
      <c r="CU130" s="27">
        <f t="shared" si="105"/>
        <v>1</v>
      </c>
      <c r="CV130" s="15">
        <f t="shared" si="106"/>
        <v>1</v>
      </c>
      <c r="CW130" s="15">
        <f t="shared" si="107"/>
        <v>0.5</v>
      </c>
      <c r="CX130" s="27" t="str">
        <f t="shared" si="108"/>
        <v>1 missed</v>
      </c>
      <c r="CY130" s="27">
        <f t="shared" si="109"/>
        <v>3</v>
      </c>
      <c r="CZ130" s="15">
        <f t="shared" si="110"/>
        <v>0.75</v>
      </c>
      <c r="DA130" s="15" t="str">
        <f t="shared" si="111"/>
        <v>Q-2 A-1 || Q Total-2, A Total-2</v>
      </c>
      <c r="DB130" s="15" t="str" cm="1">
        <f t="array" ref="DB130">IFERROR(INDEX('Attendance-Slot-1'!$Q$2:$Q$1112,MATCH(1,('Attendance-Slot-1'!$A$2:$A$1112=$C130)*('Attendance-Slot-1'!$G$2:$G$1112=DB$2),0)),"No Data")</f>
        <v>No Data</v>
      </c>
      <c r="DC130" s="15" t="str" cm="1">
        <f t="array" ref="DC130">IFERROR(INDEX('Attendance-Slot-2'!$Q$2:$Q$2595,MATCH(1,('Attendance-Slot-2'!$A$2:$A$2595=$C130)*('Attendance-Slot-2'!$G$2:$G$2595=DB$2),0)),"No Data")</f>
        <v>P-S2_Onsite</v>
      </c>
      <c r="DD130" s="139">
        <f>VLOOKUP($CQ130,'Written Exam Marks'!$H:$Q,10,FALSE)</f>
        <v>26.5</v>
      </c>
      <c r="DE130" s="139">
        <f>VLOOKUP($CQ130,'Written Exam Marks'!$H:$Q,9,FALSE)</f>
        <v>50</v>
      </c>
      <c r="DF130" s="15" t="str">
        <f t="shared" si="112"/>
        <v>Present</v>
      </c>
      <c r="DG130" s="15" t="str">
        <f t="shared" si="113"/>
        <v>P-S2_Onsite</v>
      </c>
      <c r="DH130" s="139">
        <v>85</v>
      </c>
      <c r="DI130" s="139">
        <v>85</v>
      </c>
      <c r="DJ130" s="139">
        <v>100</v>
      </c>
      <c r="DK130" s="3" t="str">
        <f t="shared" si="64"/>
        <v>P-0, A-0, No Data-4</v>
      </c>
      <c r="DL130" s="3" t="str">
        <f t="shared" si="65"/>
        <v>P-3, A-1, No Data-0</v>
      </c>
      <c r="DM130" s="1" t="str">
        <f t="shared" si="114"/>
        <v>P-S2_Onsite</v>
      </c>
      <c r="DN130" s="1" t="str">
        <f t="shared" si="115"/>
        <v>P-S2_Onsite</v>
      </c>
      <c r="DO130" s="1" t="str">
        <f t="shared" si="116"/>
        <v>A-S2_Onsite</v>
      </c>
      <c r="DP130" s="1" t="str">
        <f t="shared" si="117"/>
        <v>P-S2_Onsite</v>
      </c>
      <c r="DQ130" s="1" t="str">
        <f t="shared" si="118"/>
        <v>P-3, A-1, No Data-0</v>
      </c>
      <c r="DR130" s="39">
        <f t="shared" si="119"/>
        <v>0</v>
      </c>
      <c r="DS130" s="34" t="s">
        <v>7217</v>
      </c>
      <c r="DT130" s="39" t="s">
        <v>7363</v>
      </c>
      <c r="DU130" s="30" t="s">
        <v>384</v>
      </c>
      <c r="DV130" s="30"/>
    </row>
    <row r="131" spans="1:126" x14ac:dyDescent="0.25">
      <c r="A131" s="1">
        <v>128</v>
      </c>
      <c r="B131" s="1" t="s">
        <v>1000</v>
      </c>
      <c r="C131" s="1" t="s">
        <v>387</v>
      </c>
      <c r="D131" s="1" t="s">
        <v>388</v>
      </c>
      <c r="E131" s="1" t="s">
        <v>389</v>
      </c>
      <c r="F131" s="1" t="s">
        <v>7201</v>
      </c>
      <c r="G131" s="1" t="s">
        <v>3554</v>
      </c>
      <c r="H131" s="143" t="s">
        <v>5</v>
      </c>
      <c r="I131" s="143" t="s">
        <v>5</v>
      </c>
      <c r="J131" s="143" t="s">
        <v>5</v>
      </c>
      <c r="K131" s="143" t="s">
        <v>5</v>
      </c>
      <c r="L131" s="132" t="s">
        <v>5</v>
      </c>
      <c r="M131" s="132">
        <v>1.6</v>
      </c>
      <c r="N131" s="26">
        <v>60</v>
      </c>
      <c r="O131" s="26" t="s">
        <v>997</v>
      </c>
      <c r="P131" s="120" t="s">
        <v>1034</v>
      </c>
      <c r="Q131" s="13" t="str">
        <f t="shared" si="66"/>
        <v>2025EB1100128-BDSDF113</v>
      </c>
      <c r="R131" s="26" t="str">
        <f t="shared" si="67"/>
        <v>4 missed</v>
      </c>
      <c r="S131" s="26" t="str">
        <f t="shared" si="60"/>
        <v>1 missed</v>
      </c>
      <c r="T131" s="26">
        <f t="shared" si="68"/>
        <v>0</v>
      </c>
      <c r="U131" s="26">
        <f t="shared" si="69"/>
        <v>0</v>
      </c>
      <c r="V131" s="13">
        <f t="shared" si="70"/>
        <v>0</v>
      </c>
      <c r="W131" s="13">
        <f t="shared" si="71"/>
        <v>0</v>
      </c>
      <c r="X131" s="26" t="str">
        <f t="shared" si="72"/>
        <v>5 missed</v>
      </c>
      <c r="Y131" s="26">
        <f t="shared" si="73"/>
        <v>0</v>
      </c>
      <c r="Z131" s="13">
        <f t="shared" si="74"/>
        <v>0</v>
      </c>
      <c r="AA131" s="15" t="str">
        <f t="shared" si="75"/>
        <v>Q-0 A-0 || Q Total-4, A Total-1</v>
      </c>
      <c r="AB131" s="13" t="str" cm="1">
        <f t="array" ref="AB131">IFERROR(INDEX('Attendance-Slot-1'!$Q$2:$Q$1112,MATCH(1,('Attendance-Slot-1'!$A$2:$A$1112=$C131)*('Attendance-Slot-1'!$G$2:$G$1112=AB$2),0)),"No Data")</f>
        <v>No Data</v>
      </c>
      <c r="AC131" s="13" t="str" cm="1">
        <f t="array" ref="AC131">IFERROR(INDEX('Attendance-Slot-2'!$Q$2:$Q$2595,MATCH(1,('Attendance-Slot-2'!$A$2:$A$2595=$C131)*('Attendance-Slot-2'!$G$2:$G$2595=AB$2),0)),"No Data")</f>
        <v>P-S2_Onsite</v>
      </c>
      <c r="AD131" s="133">
        <f>VLOOKUP($Q131,'Written Exam Marks'!$H:$Q,10,FALSE)</f>
        <v>7</v>
      </c>
      <c r="AE131" s="133">
        <f>VLOOKUP($Q131,'Written Exam Marks'!$H:$Q,9,FALSE)</f>
        <v>40</v>
      </c>
      <c r="AF131" s="13" t="str">
        <f t="shared" si="76"/>
        <v>Present</v>
      </c>
      <c r="AG131" s="13" t="str">
        <f t="shared" si="77"/>
        <v>P-S2_Onsite</v>
      </c>
      <c r="AH131" s="29" t="s">
        <v>5</v>
      </c>
      <c r="AI131" s="29" t="s">
        <v>5</v>
      </c>
      <c r="AJ131" s="29" t="s">
        <v>5</v>
      </c>
      <c r="AK131" s="29">
        <v>9</v>
      </c>
      <c r="AL131" s="29">
        <v>10</v>
      </c>
      <c r="AM131" s="29">
        <v>19</v>
      </c>
      <c r="AN131" s="131">
        <v>60</v>
      </c>
      <c r="AO131" s="36" t="s">
        <v>7179</v>
      </c>
      <c r="AP131" s="116" t="s">
        <v>1050</v>
      </c>
      <c r="AQ131" s="116" t="str">
        <f t="shared" si="61"/>
        <v>2025EB1100128-BDSDF108</v>
      </c>
      <c r="AR131" s="25" t="str">
        <f t="shared" si="78"/>
        <v>1 missed</v>
      </c>
      <c r="AS131" s="25" t="str">
        <f t="shared" si="79"/>
        <v>2 missed</v>
      </c>
      <c r="AT131" s="25">
        <f t="shared" si="80"/>
        <v>2</v>
      </c>
      <c r="AU131" s="25">
        <f t="shared" si="81"/>
        <v>0</v>
      </c>
      <c r="AV131" s="10">
        <f t="shared" si="82"/>
        <v>0.66666666666666663</v>
      </c>
      <c r="AW131" s="10">
        <f t="shared" si="83"/>
        <v>0</v>
      </c>
      <c r="AX131" s="25" t="str">
        <f t="shared" si="84"/>
        <v>3 missed</v>
      </c>
      <c r="AY131" s="25">
        <f t="shared" si="85"/>
        <v>2</v>
      </c>
      <c r="AZ131" s="10">
        <f t="shared" si="86"/>
        <v>0.4</v>
      </c>
      <c r="BA131" s="10" t="str">
        <f t="shared" si="87"/>
        <v>Q-2 A-0 || Q Total-3, A Total-2</v>
      </c>
      <c r="BB131" s="10" t="str" cm="1">
        <f t="array" ref="BB131">IFERROR(INDEX('Attendance-Slot-1'!$Q$2:$Q$1112,MATCH(1,('Attendance-Slot-1'!$A$2:$A$1112=$C131)*('Attendance-Slot-1'!$G$2:$G$1112=BB$2),0)),"No Data")</f>
        <v>No Data</v>
      </c>
      <c r="BC131" s="10" t="str" cm="1">
        <f t="array" ref="BC131">IFERROR(INDEX('Attendance-Slot-2'!$Q$2:$Q$2595,MATCH(1,('Attendance-Slot-2'!$A$2:$A$2595=$C131)*('Attendance-Slot-2'!$G$2:$G$2595=BB$2),0)),"No Data")</f>
        <v>P-S2_Onsite</v>
      </c>
      <c r="BD131" s="136">
        <f>VLOOKUP($AQ131,'Written Exam Marks'!$H:$Q,10,FALSE)</f>
        <v>5</v>
      </c>
      <c r="BE131" s="136">
        <f>VLOOKUP($AQ131,'Written Exam Marks'!$H:$Q,9,FALSE)</f>
        <v>40</v>
      </c>
      <c r="BF131" s="10" t="str">
        <f t="shared" si="88"/>
        <v>Present</v>
      </c>
      <c r="BG131" s="10" t="str">
        <f t="shared" si="89"/>
        <v>P-S2_Onsite</v>
      </c>
      <c r="BH131" s="129">
        <v>10</v>
      </c>
      <c r="BI131" s="129" t="s">
        <v>5</v>
      </c>
      <c r="BJ131" s="129" t="s">
        <v>5</v>
      </c>
      <c r="BK131" s="129" t="s">
        <v>5</v>
      </c>
      <c r="BL131" s="144">
        <v>10</v>
      </c>
      <c r="BM131" s="24">
        <v>60</v>
      </c>
      <c r="BN131" s="24" t="s">
        <v>1004</v>
      </c>
      <c r="BO131" s="118" t="s">
        <v>1063</v>
      </c>
      <c r="BP131" s="118" t="str">
        <f t="shared" si="62"/>
        <v>2025EB1100128-BDSDF114</v>
      </c>
      <c r="BQ131" s="24" t="str">
        <f t="shared" si="90"/>
        <v>2 missed</v>
      </c>
      <c r="BR131" s="24" t="str">
        <f t="shared" si="91"/>
        <v>1 missed</v>
      </c>
      <c r="BS131" s="24">
        <f t="shared" si="92"/>
        <v>1</v>
      </c>
      <c r="BT131" s="24">
        <f t="shared" si="93"/>
        <v>0</v>
      </c>
      <c r="BU131" s="14">
        <f t="shared" si="94"/>
        <v>0.33333333333333331</v>
      </c>
      <c r="BV131" s="14">
        <f t="shared" si="95"/>
        <v>0</v>
      </c>
      <c r="BW131" s="24" t="str">
        <f t="shared" si="96"/>
        <v>3 missed</v>
      </c>
      <c r="BX131" s="24">
        <f t="shared" si="97"/>
        <v>1</v>
      </c>
      <c r="BY131" s="14">
        <f t="shared" si="98"/>
        <v>0.25</v>
      </c>
      <c r="BZ131" s="14" t="str">
        <f t="shared" si="99"/>
        <v>Q-1 A-0 || Q Total-3, A Total-1</v>
      </c>
      <c r="CA131" s="14" t="str" cm="1">
        <f t="array" ref="CA131">IFERROR(INDEX('Attendance-Slot-1'!$Q$2:$Q$1112,MATCH(1,('Attendance-Slot-1'!$A$2:$A$1112=$C131)*('Attendance-Slot-1'!$G$2:$G$1112=CA$2),0)),"No Data")</f>
        <v>No Data</v>
      </c>
      <c r="CB131" s="14" t="str" cm="1">
        <f t="array" ref="CB131">IFERROR(INDEX('Attendance-Slot-2'!$Q$2:$Q$2595,MATCH(1,('Attendance-Slot-2'!$A$2:$A$2595=$C131)*('Attendance-Slot-2'!$G$2:$G$2595=CA$2),0)),"No Data")</f>
        <v>P-S2_Onsite</v>
      </c>
      <c r="CC131" s="138">
        <f>VLOOKUP($BP131,'Written Exam Marks'!$H:$Q,10,FALSE)</f>
        <v>1</v>
      </c>
      <c r="CD131" s="138">
        <f>VLOOKUP($BP131,'Written Exam Marks'!$H:$Q,9,FALSE)</f>
        <v>40</v>
      </c>
      <c r="CE131" s="14" t="str">
        <f t="shared" si="100"/>
        <v>Present</v>
      </c>
      <c r="CF131" s="14" t="str">
        <f t="shared" si="101"/>
        <v>P-S2_Onsite</v>
      </c>
      <c r="CG131" s="130">
        <v>2.5</v>
      </c>
      <c r="CH131" s="130" t="s">
        <v>5</v>
      </c>
      <c r="CI131" s="130" t="s">
        <v>5</v>
      </c>
      <c r="CJ131" s="130">
        <v>7.5</v>
      </c>
      <c r="CK131" s="130" t="s">
        <v>5</v>
      </c>
      <c r="CL131" s="130" t="s">
        <v>5</v>
      </c>
      <c r="CM131" s="145">
        <v>10</v>
      </c>
      <c r="CN131" s="130">
        <v>50</v>
      </c>
      <c r="CO131" s="27" t="s">
        <v>1005</v>
      </c>
      <c r="CP131" s="119" t="s">
        <v>1044</v>
      </c>
      <c r="CQ131" s="119" t="str">
        <f t="shared" si="63"/>
        <v>2025EB1100128-BDSDF112</v>
      </c>
      <c r="CR131" s="27" t="str">
        <f t="shared" si="102"/>
        <v>1 missed</v>
      </c>
      <c r="CS131" s="27" t="str">
        <f t="shared" si="103"/>
        <v>1 missed</v>
      </c>
      <c r="CT131" s="27">
        <f t="shared" si="104"/>
        <v>1</v>
      </c>
      <c r="CU131" s="27">
        <f t="shared" si="105"/>
        <v>1</v>
      </c>
      <c r="CV131" s="15">
        <f t="shared" si="106"/>
        <v>0.5</v>
      </c>
      <c r="CW131" s="15">
        <f t="shared" si="107"/>
        <v>0.5</v>
      </c>
      <c r="CX131" s="27" t="str">
        <f t="shared" si="108"/>
        <v>2 missed</v>
      </c>
      <c r="CY131" s="27">
        <f t="shared" si="109"/>
        <v>2</v>
      </c>
      <c r="CZ131" s="15">
        <f t="shared" si="110"/>
        <v>0.5</v>
      </c>
      <c r="DA131" s="15" t="str">
        <f t="shared" si="111"/>
        <v>Q-1 A-1 || Q Total-2, A Total-2</v>
      </c>
      <c r="DB131" s="15" t="str" cm="1">
        <f t="array" ref="DB131">IFERROR(INDEX('Attendance-Slot-1'!$Q$2:$Q$1112,MATCH(1,('Attendance-Slot-1'!$A$2:$A$1112=$C131)*('Attendance-Slot-1'!$G$2:$G$1112=DB$2),0)),"No Data")</f>
        <v>No Data</v>
      </c>
      <c r="DC131" s="15" t="str" cm="1">
        <f t="array" ref="DC131">IFERROR(INDEX('Attendance-Slot-2'!$Q$2:$Q$2595,MATCH(1,('Attendance-Slot-2'!$A$2:$A$2595=$C131)*('Attendance-Slot-2'!$G$2:$G$2595=DB$2),0)),"No Data")</f>
        <v>P-S2_Onsite</v>
      </c>
      <c r="DD131" s="139">
        <f>VLOOKUP($CQ131,'Written Exam Marks'!$H:$Q,10,FALSE)</f>
        <v>13</v>
      </c>
      <c r="DE131" s="139">
        <f>VLOOKUP($CQ131,'Written Exam Marks'!$H:$Q,9,FALSE)</f>
        <v>50</v>
      </c>
      <c r="DF131" s="15" t="str">
        <f t="shared" si="112"/>
        <v>Present</v>
      </c>
      <c r="DG131" s="15" t="str">
        <f t="shared" si="113"/>
        <v>P-S2_Onsite</v>
      </c>
      <c r="DH131" s="139" t="s">
        <v>5</v>
      </c>
      <c r="DI131" s="139">
        <v>0</v>
      </c>
      <c r="DJ131" s="139">
        <v>100</v>
      </c>
      <c r="DK131" s="3" t="str">
        <f t="shared" si="64"/>
        <v>P-0, A-0, No Data-4</v>
      </c>
      <c r="DL131" s="3" t="str">
        <f t="shared" si="65"/>
        <v>P-4, A-0, No Data-0</v>
      </c>
      <c r="DM131" s="1" t="str">
        <f t="shared" si="114"/>
        <v>P-S2_Onsite</v>
      </c>
      <c r="DN131" s="1" t="str">
        <f t="shared" si="115"/>
        <v>P-S2_Onsite</v>
      </c>
      <c r="DO131" s="1" t="str">
        <f t="shared" si="116"/>
        <v>P-S2_Onsite</v>
      </c>
      <c r="DP131" s="1" t="str">
        <f t="shared" si="117"/>
        <v>P-S2_Onsite</v>
      </c>
      <c r="DQ131" s="1" t="str">
        <f t="shared" si="118"/>
        <v>P-4, A-0, No Data-0</v>
      </c>
      <c r="DR131" s="39">
        <f t="shared" si="119"/>
        <v>0</v>
      </c>
      <c r="DS131" s="34" t="s">
        <v>7217</v>
      </c>
      <c r="DT131" s="39" t="s">
        <v>7363</v>
      </c>
      <c r="DU131" s="30" t="s">
        <v>387</v>
      </c>
      <c r="DV131" s="30"/>
    </row>
    <row r="132" spans="1:126" x14ac:dyDescent="0.25">
      <c r="A132" s="1">
        <v>129</v>
      </c>
      <c r="B132" s="1" t="s">
        <v>1000</v>
      </c>
      <c r="C132" s="1" t="s">
        <v>390</v>
      </c>
      <c r="D132" s="1" t="s">
        <v>391</v>
      </c>
      <c r="E132" s="1" t="s">
        <v>392</v>
      </c>
      <c r="F132" s="1" t="s">
        <v>7201</v>
      </c>
      <c r="G132" s="1" t="s">
        <v>1305</v>
      </c>
      <c r="H132" s="143">
        <v>4.8</v>
      </c>
      <c r="I132" s="143">
        <v>7.2</v>
      </c>
      <c r="J132" s="143" t="s">
        <v>5</v>
      </c>
      <c r="K132" s="143">
        <v>8</v>
      </c>
      <c r="L132" s="132" t="s">
        <v>5</v>
      </c>
      <c r="M132" s="132">
        <v>20</v>
      </c>
      <c r="N132" s="26">
        <v>60</v>
      </c>
      <c r="O132" s="26" t="s">
        <v>997</v>
      </c>
      <c r="P132" s="120" t="s">
        <v>1034</v>
      </c>
      <c r="Q132" s="13" t="str">
        <f t="shared" si="66"/>
        <v>2025EB1100129-BDSDF113</v>
      </c>
      <c r="R132" s="26" t="str">
        <f t="shared" si="67"/>
        <v>1 missed</v>
      </c>
      <c r="S132" s="26" t="str">
        <f t="shared" ref="S132:S195" si="120">COUNTIF(L132,"A") &amp; " "  &amp; "missed"</f>
        <v>1 missed</v>
      </c>
      <c r="T132" s="26">
        <f t="shared" si="68"/>
        <v>3</v>
      </c>
      <c r="U132" s="26">
        <f t="shared" si="69"/>
        <v>0</v>
      </c>
      <c r="V132" s="13">
        <f t="shared" si="70"/>
        <v>0.75</v>
      </c>
      <c r="W132" s="13">
        <f t="shared" si="71"/>
        <v>0</v>
      </c>
      <c r="X132" s="26" t="str">
        <f t="shared" si="72"/>
        <v>2 missed</v>
      </c>
      <c r="Y132" s="26">
        <f t="shared" si="73"/>
        <v>3</v>
      </c>
      <c r="Z132" s="13">
        <f t="shared" si="74"/>
        <v>0.6</v>
      </c>
      <c r="AA132" s="15" t="str">
        <f t="shared" si="75"/>
        <v>Q-3 A-0 || Q Total-4, A Total-1</v>
      </c>
      <c r="AB132" s="13" t="str" cm="1">
        <f t="array" ref="AB132">IFERROR(INDEX('Attendance-Slot-1'!$Q$2:$Q$1112,MATCH(1,('Attendance-Slot-1'!$A$2:$A$1112=$C132)*('Attendance-Slot-1'!$G$2:$G$1112=AB$2),0)),"No Data")</f>
        <v>P-S1_Onsite</v>
      </c>
      <c r="AC132" s="13" t="str" cm="1">
        <f t="array" ref="AC132">IFERROR(INDEX('Attendance-Slot-2'!$Q$2:$Q$2595,MATCH(1,('Attendance-Slot-2'!$A$2:$A$2595=$C132)*('Attendance-Slot-2'!$G$2:$G$2595=AB$2),0)),"No Data")</f>
        <v>No Data</v>
      </c>
      <c r="AD132" s="133">
        <f>VLOOKUP($Q132,'Written Exam Marks'!$H:$Q,10,FALSE)</f>
        <v>0</v>
      </c>
      <c r="AE132" s="133">
        <f>VLOOKUP($Q132,'Written Exam Marks'!$H:$Q,9,FALSE)</f>
        <v>40</v>
      </c>
      <c r="AF132" s="13" t="str">
        <f t="shared" si="76"/>
        <v>Present</v>
      </c>
      <c r="AG132" s="13" t="str">
        <f t="shared" si="77"/>
        <v>P-S1_Onsite</v>
      </c>
      <c r="AH132" s="29">
        <v>13</v>
      </c>
      <c r="AI132" s="29">
        <v>13</v>
      </c>
      <c r="AJ132" s="29">
        <v>8</v>
      </c>
      <c r="AK132" s="29">
        <v>8</v>
      </c>
      <c r="AL132" s="29">
        <v>9</v>
      </c>
      <c r="AM132" s="29">
        <v>51</v>
      </c>
      <c r="AN132" s="131">
        <v>60</v>
      </c>
      <c r="AO132" s="36" t="s">
        <v>7179</v>
      </c>
      <c r="AP132" s="116" t="s">
        <v>1050</v>
      </c>
      <c r="AQ132" s="116" t="str">
        <f t="shared" ref="AQ132:AQ195" si="121">CONCATENATE($C132,"-",$AP132)</f>
        <v>2025EB1100129-BDSDF108</v>
      </c>
      <c r="AR132" s="25" t="str">
        <f t="shared" si="78"/>
        <v>0 missed</v>
      </c>
      <c r="AS132" s="25" t="str">
        <f t="shared" si="79"/>
        <v>0 missed</v>
      </c>
      <c r="AT132" s="25">
        <f t="shared" si="80"/>
        <v>3</v>
      </c>
      <c r="AU132" s="25">
        <f t="shared" si="81"/>
        <v>2</v>
      </c>
      <c r="AV132" s="10">
        <f t="shared" si="82"/>
        <v>1</v>
      </c>
      <c r="AW132" s="10">
        <f t="shared" si="83"/>
        <v>1</v>
      </c>
      <c r="AX132" s="25" t="str">
        <f t="shared" si="84"/>
        <v>0 missed</v>
      </c>
      <c r="AY132" s="25">
        <f t="shared" si="85"/>
        <v>5</v>
      </c>
      <c r="AZ132" s="10">
        <f t="shared" si="86"/>
        <v>1</v>
      </c>
      <c r="BA132" s="10" t="str">
        <f t="shared" si="87"/>
        <v>Q-3 A-2 || Q Total-3, A Total-2</v>
      </c>
      <c r="BB132" s="10" t="str" cm="1">
        <f t="array" ref="BB132">IFERROR(INDEX('Attendance-Slot-1'!$Q$2:$Q$1112,MATCH(1,('Attendance-Slot-1'!$A$2:$A$1112=$C132)*('Attendance-Slot-1'!$G$2:$G$1112=BB$2),0)),"No Data")</f>
        <v>P-S1_Onsite</v>
      </c>
      <c r="BC132" s="10" t="str" cm="1">
        <f t="array" ref="BC132">IFERROR(INDEX('Attendance-Slot-2'!$Q$2:$Q$2595,MATCH(1,('Attendance-Slot-2'!$A$2:$A$2595=$C132)*('Attendance-Slot-2'!$G$2:$G$2595=BB$2),0)),"No Data")</f>
        <v>No Data</v>
      </c>
      <c r="BD132" s="136">
        <f>VLOOKUP($AQ132,'Written Exam Marks'!$H:$Q,10,FALSE)</f>
        <v>5</v>
      </c>
      <c r="BE132" s="136">
        <f>VLOOKUP($AQ132,'Written Exam Marks'!$H:$Q,9,FALSE)</f>
        <v>40</v>
      </c>
      <c r="BF132" s="10" t="str">
        <f t="shared" si="88"/>
        <v>Present</v>
      </c>
      <c r="BG132" s="10" t="str">
        <f t="shared" si="89"/>
        <v>P-S1_Onsite</v>
      </c>
      <c r="BH132" s="129">
        <v>9</v>
      </c>
      <c r="BI132" s="129">
        <v>15</v>
      </c>
      <c r="BJ132" s="129" t="s">
        <v>5</v>
      </c>
      <c r="BK132" s="129">
        <v>10</v>
      </c>
      <c r="BL132" s="144">
        <v>34</v>
      </c>
      <c r="BM132" s="24">
        <v>60</v>
      </c>
      <c r="BN132" s="24" t="s">
        <v>1004</v>
      </c>
      <c r="BO132" s="118" t="s">
        <v>1063</v>
      </c>
      <c r="BP132" s="118" t="str">
        <f t="shared" ref="BP132:BP195" si="122">CONCATENATE($C132,"-",$BO132)</f>
        <v>2025EB1100129-BDSDF114</v>
      </c>
      <c r="BQ132" s="24" t="str">
        <f t="shared" si="90"/>
        <v>1 missed</v>
      </c>
      <c r="BR132" s="24" t="str">
        <f t="shared" si="91"/>
        <v>0 missed</v>
      </c>
      <c r="BS132" s="24">
        <f t="shared" si="92"/>
        <v>2</v>
      </c>
      <c r="BT132" s="24">
        <f t="shared" si="93"/>
        <v>1</v>
      </c>
      <c r="BU132" s="14">
        <f t="shared" si="94"/>
        <v>0.66666666666666663</v>
      </c>
      <c r="BV132" s="14">
        <f t="shared" si="95"/>
        <v>1</v>
      </c>
      <c r="BW132" s="24" t="str">
        <f t="shared" si="96"/>
        <v>1 missed</v>
      </c>
      <c r="BX132" s="24">
        <f t="shared" si="97"/>
        <v>3</v>
      </c>
      <c r="BY132" s="14">
        <f t="shared" si="98"/>
        <v>0.75</v>
      </c>
      <c r="BZ132" s="14" t="str">
        <f t="shared" si="99"/>
        <v>Q-2 A-1 || Q Total-3, A Total-1</v>
      </c>
      <c r="CA132" s="14" t="str" cm="1">
        <f t="array" ref="CA132">IFERROR(INDEX('Attendance-Slot-1'!$Q$2:$Q$1112,MATCH(1,('Attendance-Slot-1'!$A$2:$A$1112=$C132)*('Attendance-Slot-1'!$G$2:$G$1112=CA$2),0)),"No Data")</f>
        <v>P-S1_Onsite</v>
      </c>
      <c r="CB132" s="14" t="str" cm="1">
        <f t="array" ref="CB132">IFERROR(INDEX('Attendance-Slot-2'!$Q$2:$Q$2595,MATCH(1,('Attendance-Slot-2'!$A$2:$A$2595=$C132)*('Attendance-Slot-2'!$G$2:$G$2595=CA$2),0)),"No Data")</f>
        <v>No Data</v>
      </c>
      <c r="CC132" s="138">
        <f>VLOOKUP($BP132,'Written Exam Marks'!$H:$Q,10,FALSE)</f>
        <v>1</v>
      </c>
      <c r="CD132" s="138">
        <f>VLOOKUP($BP132,'Written Exam Marks'!$H:$Q,9,FALSE)</f>
        <v>40</v>
      </c>
      <c r="CE132" s="14" t="str">
        <f t="shared" si="100"/>
        <v>Present</v>
      </c>
      <c r="CF132" s="14" t="str">
        <f t="shared" si="101"/>
        <v>P-S1_Onsite</v>
      </c>
      <c r="CG132" s="130">
        <v>4.5</v>
      </c>
      <c r="CH132" s="130">
        <v>4.5</v>
      </c>
      <c r="CI132" s="130">
        <v>8</v>
      </c>
      <c r="CJ132" s="130">
        <v>7</v>
      </c>
      <c r="CK132" s="130" t="s">
        <v>5</v>
      </c>
      <c r="CL132" s="130" t="s">
        <v>5</v>
      </c>
      <c r="CM132" s="145">
        <v>24</v>
      </c>
      <c r="CN132" s="130">
        <v>50</v>
      </c>
      <c r="CO132" s="27" t="s">
        <v>1005</v>
      </c>
      <c r="CP132" s="119" t="s">
        <v>1044</v>
      </c>
      <c r="CQ132" s="119" t="str">
        <f t="shared" ref="CQ132:CQ195" si="123">CONCATENATE($C132,"-",$CP132)</f>
        <v>2025EB1100129-BDSDF112</v>
      </c>
      <c r="CR132" s="27" t="str">
        <f t="shared" si="102"/>
        <v>0 missed</v>
      </c>
      <c r="CS132" s="27" t="str">
        <f t="shared" si="103"/>
        <v>0 missed</v>
      </c>
      <c r="CT132" s="27">
        <f t="shared" si="104"/>
        <v>2</v>
      </c>
      <c r="CU132" s="27">
        <f t="shared" si="105"/>
        <v>2</v>
      </c>
      <c r="CV132" s="15">
        <f t="shared" si="106"/>
        <v>1</v>
      </c>
      <c r="CW132" s="15">
        <f t="shared" si="107"/>
        <v>1</v>
      </c>
      <c r="CX132" s="27" t="str">
        <f t="shared" si="108"/>
        <v>0 missed</v>
      </c>
      <c r="CY132" s="27">
        <f t="shared" si="109"/>
        <v>4</v>
      </c>
      <c r="CZ132" s="15">
        <f t="shared" si="110"/>
        <v>1</v>
      </c>
      <c r="DA132" s="15" t="str">
        <f t="shared" si="111"/>
        <v>Q-2 A-2 || Q Total-2, A Total-2</v>
      </c>
      <c r="DB132" s="15" t="str" cm="1">
        <f t="array" ref="DB132">IFERROR(INDEX('Attendance-Slot-1'!$Q$2:$Q$1112,MATCH(1,('Attendance-Slot-1'!$A$2:$A$1112=$C132)*('Attendance-Slot-1'!$G$2:$G$1112=DB$2),0)),"No Data")</f>
        <v>P-S1_Onsite</v>
      </c>
      <c r="DC132" s="15" t="str" cm="1">
        <f t="array" ref="DC132">IFERROR(INDEX('Attendance-Slot-2'!$Q$2:$Q$2595,MATCH(1,('Attendance-Slot-2'!$A$2:$A$2595=$C132)*('Attendance-Slot-2'!$G$2:$G$2595=DB$2),0)),"No Data")</f>
        <v>No Data</v>
      </c>
      <c r="DD132" s="139">
        <f>VLOOKUP($CQ132,'Written Exam Marks'!$H:$Q,10,FALSE)</f>
        <v>20</v>
      </c>
      <c r="DE132" s="139">
        <f>VLOOKUP($CQ132,'Written Exam Marks'!$H:$Q,9,FALSE)</f>
        <v>50</v>
      </c>
      <c r="DF132" s="15" t="str">
        <f t="shared" si="112"/>
        <v>Present</v>
      </c>
      <c r="DG132" s="15" t="str">
        <f t="shared" si="113"/>
        <v>P-S1_Onsite</v>
      </c>
      <c r="DH132" s="139">
        <v>90</v>
      </c>
      <c r="DI132" s="139">
        <v>90</v>
      </c>
      <c r="DJ132" s="139">
        <v>100</v>
      </c>
      <c r="DK132" s="3" t="str">
        <f t="shared" ref="DK132:DK195" si="124">"P-"&amp;(COUNTIF($AB132,"P-*")+COUNTIF($BB132,"P-*")+COUNTIF($CA132,"P-*")+COUNTIF($DB132,"P-*"))&amp;", A-"&amp;(COUNTIF($AB132,"A-*")+COUNTIF($BB132,"A-*")+COUNTIF($CA132,"A-*")+COUNTIF($DB132,"A-*"))&amp;", No Data-"&amp;(COUNTIF($AB132,"No Data")+COUNTIF($BB132,"No Data")+COUNTIF($CA132,"No Data")+COUNTIF($DB132,"No Data"))</f>
        <v>P-4, A-0, No Data-0</v>
      </c>
      <c r="DL132" s="3" t="str">
        <f t="shared" ref="DL132:DL195" si="125">"P-"&amp;(COUNTIF($AC132,"P-*")+COUNTIF($BC132,"P-*")+COUNTIF($CB132,"P-*")+COUNTIF($DC132,"P-*"))&amp;", A-"&amp;(COUNTIF($AC132,"A-*")+COUNTIF($BC132,"A-*")+COUNTIF($CB132,"A-*")+COUNTIF($DC132,"A-*"))&amp;", No Data-"&amp;(COUNTIF($AC132,"No Data")+COUNTIF($BC132,"No Data")+COUNTIF($CB132,"No Data")+COUNTIF($DC132,"No Data"))</f>
        <v>P-0, A-0, No Data-4</v>
      </c>
      <c r="DM132" s="1" t="str">
        <f t="shared" si="114"/>
        <v>P-S1_Onsite</v>
      </c>
      <c r="DN132" s="1" t="str">
        <f t="shared" si="115"/>
        <v>P-S1_Onsite</v>
      </c>
      <c r="DO132" s="1" t="str">
        <f t="shared" si="116"/>
        <v>P-S1_Onsite</v>
      </c>
      <c r="DP132" s="1" t="str">
        <f t="shared" si="117"/>
        <v>P-S1_Onsite</v>
      </c>
      <c r="DQ132" s="1" t="str">
        <f t="shared" si="118"/>
        <v>P-4, A-0, No Data-0</v>
      </c>
      <c r="DR132" s="39">
        <f t="shared" si="119"/>
        <v>0</v>
      </c>
      <c r="DS132" s="34" t="s">
        <v>7217</v>
      </c>
      <c r="DT132" s="39" t="s">
        <v>7363</v>
      </c>
      <c r="DU132" s="30" t="s">
        <v>390</v>
      </c>
      <c r="DV132" s="30"/>
    </row>
    <row r="133" spans="1:126" x14ac:dyDescent="0.25">
      <c r="A133" s="1">
        <v>130</v>
      </c>
      <c r="B133" s="1" t="s">
        <v>1000</v>
      </c>
      <c r="C133" s="1" t="s">
        <v>393</v>
      </c>
      <c r="D133" s="1" t="s">
        <v>394</v>
      </c>
      <c r="E133" s="1" t="s">
        <v>395</v>
      </c>
      <c r="F133" s="1" t="s">
        <v>7201</v>
      </c>
      <c r="G133" s="1" t="s">
        <v>1312</v>
      </c>
      <c r="H133" s="143">
        <v>8</v>
      </c>
      <c r="I133" s="143">
        <v>8</v>
      </c>
      <c r="J133" s="143">
        <v>8</v>
      </c>
      <c r="K133" s="143">
        <v>8</v>
      </c>
      <c r="L133" s="132">
        <v>28</v>
      </c>
      <c r="M133" s="132">
        <v>60</v>
      </c>
      <c r="N133" s="26">
        <v>60</v>
      </c>
      <c r="O133" s="26" t="s">
        <v>997</v>
      </c>
      <c r="P133" s="120" t="s">
        <v>1034</v>
      </c>
      <c r="Q133" s="13" t="str">
        <f t="shared" ref="Q133:Q196" si="126">CONCATENATE($C133,"-",$P133)</f>
        <v>2025EB1100130-BDSDF113</v>
      </c>
      <c r="R133" s="26" t="str">
        <f t="shared" ref="R133:R196" si="127">COUNTIF($H133:$K133,"A") &amp; " "  &amp; "missed"</f>
        <v>0 missed</v>
      </c>
      <c r="S133" s="26" t="str">
        <f t="shared" si="120"/>
        <v>0 missed</v>
      </c>
      <c r="T133" s="26">
        <f t="shared" ref="T133:T196" si="128">4-COUNTIF($H133:$K133,"A")</f>
        <v>4</v>
      </c>
      <c r="U133" s="26">
        <f t="shared" ref="U133:U196" si="129">1-COUNTIF($L133,"A")</f>
        <v>1</v>
      </c>
      <c r="V133" s="13">
        <f t="shared" ref="V133:V196" si="130">$T133/4</f>
        <v>1</v>
      </c>
      <c r="W133" s="13">
        <f t="shared" ref="W133:W196" si="131">$U133/1</f>
        <v>1</v>
      </c>
      <c r="X133" s="26" t="str">
        <f t="shared" ref="X133:X196" si="132">COUNTIF($H133:$L133, "A") &amp; " " &amp;"missed"</f>
        <v>0 missed</v>
      </c>
      <c r="Y133" s="26">
        <f t="shared" ref="Y133:Y196" si="133">5- COUNTIF($H133:$L133, "A")</f>
        <v>5</v>
      </c>
      <c r="Z133" s="13">
        <f t="shared" ref="Z133:Z196" si="134">$Y133/5</f>
        <v>1</v>
      </c>
      <c r="AA133" s="15" t="str">
        <f t="shared" ref="AA133:AA196" si="135">CONCATENATE("Q-",$T133," A-",$U133," || Q Total-4, A Total-1")</f>
        <v>Q-4 A-1 || Q Total-4, A Total-1</v>
      </c>
      <c r="AB133" s="13" t="str" cm="1">
        <f t="array" ref="AB133">IFERROR(INDEX('Attendance-Slot-1'!$Q$2:$Q$1112,MATCH(1,('Attendance-Slot-1'!$A$2:$A$1112=$C133)*('Attendance-Slot-1'!$G$2:$G$1112=AB$2),0)),"No Data")</f>
        <v>P-S1_Onsite</v>
      </c>
      <c r="AC133" s="13" t="str" cm="1">
        <f t="array" ref="AC133">IFERROR(INDEX('Attendance-Slot-2'!$Q$2:$Q$2595,MATCH(1,('Attendance-Slot-2'!$A$2:$A$2595=$C133)*('Attendance-Slot-2'!$G$2:$G$2595=AB$2),0)),"No Data")</f>
        <v>No Data</v>
      </c>
      <c r="AD133" s="133">
        <f>VLOOKUP($Q133,'Written Exam Marks'!$H:$Q,10,FALSE)</f>
        <v>40</v>
      </c>
      <c r="AE133" s="133">
        <f>VLOOKUP($Q133,'Written Exam Marks'!$H:$Q,9,FALSE)</f>
        <v>40</v>
      </c>
      <c r="AF133" s="13" t="str">
        <f t="shared" ref="AF133:AF196" si="136">IF(COUNTIF($AB133:$AC133,"P-*")&gt;0,"Present",
IF(COUNTIF($AB133:$AC133,"A-*")&gt;0,"Absent",
IF(COUNTIF($AB133:$AC133,"No Data")&gt;0,"No Data","")))</f>
        <v>Present</v>
      </c>
      <c r="AG133" s="13" t="str">
        <f t="shared" ref="AG133:AG196" si="137">IF(LEFT($AB133,2)="P-",$AB133,IF(LEFT($AC133,2)="P-",$AC133,IF(LEFT($AB133,2)="A-",$AB133,IF(LEFT($AC133,2)="A-",$AC133,IF($AB133="No Data",$AB133,IF($AC133="No Data",$AC133,""))))))</f>
        <v>P-S1_Onsite</v>
      </c>
      <c r="AH133" s="29">
        <v>14</v>
      </c>
      <c r="AI133" s="29">
        <v>12</v>
      </c>
      <c r="AJ133" s="29">
        <v>10</v>
      </c>
      <c r="AK133" s="29">
        <v>10</v>
      </c>
      <c r="AL133" s="29">
        <v>10</v>
      </c>
      <c r="AM133" s="29">
        <v>56</v>
      </c>
      <c r="AN133" s="131">
        <v>60</v>
      </c>
      <c r="AO133" s="36" t="s">
        <v>7179</v>
      </c>
      <c r="AP133" s="116" t="s">
        <v>1050</v>
      </c>
      <c r="AQ133" s="116" t="str">
        <f t="shared" si="121"/>
        <v>2025EB1100130-BDSDF108</v>
      </c>
      <c r="AR133" s="25" t="str">
        <f t="shared" ref="AR133:AR196" si="138">COUNTIF($AJ133:$AL133,"A") &amp; " "  &amp; "missed"</f>
        <v>0 missed</v>
      </c>
      <c r="AS133" s="25" t="str">
        <f t="shared" ref="AS133:AS196" si="139">COUNTIF($AH133:$AI133,"A") &amp; " "  &amp; "missed"</f>
        <v>0 missed</v>
      </c>
      <c r="AT133" s="25">
        <f t="shared" ref="AT133:AT196" si="140">3-COUNTIF(AJ133:AL133,"A")</f>
        <v>3</v>
      </c>
      <c r="AU133" s="25">
        <f t="shared" ref="AU133:AU196" si="141">2-COUNTIF($AH133:$AI133,"A")</f>
        <v>2</v>
      </c>
      <c r="AV133" s="10">
        <f t="shared" ref="AV133:AV196" si="142">$AT133/3</f>
        <v>1</v>
      </c>
      <c r="AW133" s="10">
        <f t="shared" ref="AW133:AW196" si="143">$AU133/2</f>
        <v>1</v>
      </c>
      <c r="AX133" s="25" t="str">
        <f t="shared" ref="AX133:AX196" si="144">COUNTIF($AH133:$AL133, "A") &amp; " " &amp;"missed"</f>
        <v>0 missed</v>
      </c>
      <c r="AY133" s="25">
        <f t="shared" ref="AY133:AY196" si="145">5- COUNTIF($AH133:$AL133, "A")</f>
        <v>5</v>
      </c>
      <c r="AZ133" s="10">
        <f t="shared" ref="AZ133:AZ196" si="146">$AY133/5</f>
        <v>1</v>
      </c>
      <c r="BA133" s="10" t="str">
        <f t="shared" ref="BA133:BA196" si="147">CONCATENATE("Q-",$AT133," A-",$AU133," || Q Total-3, A Total-2")</f>
        <v>Q-3 A-2 || Q Total-3, A Total-2</v>
      </c>
      <c r="BB133" s="10" t="str" cm="1">
        <f t="array" ref="BB133">IFERROR(INDEX('Attendance-Slot-1'!$Q$2:$Q$1112,MATCH(1,('Attendance-Slot-1'!$A$2:$A$1112=$C133)*('Attendance-Slot-1'!$G$2:$G$1112=BB$2),0)),"No Data")</f>
        <v>P-S1_Onsite</v>
      </c>
      <c r="BC133" s="10" t="str" cm="1">
        <f t="array" ref="BC133">IFERROR(INDEX('Attendance-Slot-2'!$Q$2:$Q$2595,MATCH(1,('Attendance-Slot-2'!$A$2:$A$2595=$C133)*('Attendance-Slot-2'!$G$2:$G$2595=BB$2),0)),"No Data")</f>
        <v>No Data</v>
      </c>
      <c r="BD133" s="136">
        <f>VLOOKUP($AQ133,'Written Exam Marks'!$H:$Q,10,FALSE)</f>
        <v>23.5</v>
      </c>
      <c r="BE133" s="136">
        <f>VLOOKUP($AQ133,'Written Exam Marks'!$H:$Q,9,FALSE)</f>
        <v>40</v>
      </c>
      <c r="BF133" s="10" t="str">
        <f t="shared" ref="BF133:BF196" si="148">IF(COUNTIF($BB133:$BC133,"P-*")&gt;0,"Present",
IF(COUNTIF($BB133:$BC133,"A-*")&gt;0,"Absent",
IF(COUNTIF($BB133:$BC133,"No Data")&gt;0,"No Data","")))</f>
        <v>Present</v>
      </c>
      <c r="BG133" s="10" t="str">
        <f t="shared" ref="BG133:BG196" si="149">IF(LEFT($BB133,2)="P-",$BB133,IF(LEFT($BC133,2)="P-",$BC133,IF(LEFT($BB133,2)="A-",$BB133,IF(LEFT($BC133,2)="A-",$BC133,IF($BB133="No Data",$BB133,IF($BC133="No Data",$BC133,""))))))</f>
        <v>P-S1_Onsite</v>
      </c>
      <c r="BH133" s="129">
        <v>10</v>
      </c>
      <c r="BI133" s="129">
        <v>15</v>
      </c>
      <c r="BJ133" s="129">
        <v>15</v>
      </c>
      <c r="BK133" s="129">
        <v>19.5</v>
      </c>
      <c r="BL133" s="144">
        <v>59.5</v>
      </c>
      <c r="BM133" s="24">
        <v>60</v>
      </c>
      <c r="BN133" s="24" t="s">
        <v>1004</v>
      </c>
      <c r="BO133" s="118" t="s">
        <v>1063</v>
      </c>
      <c r="BP133" s="118" t="str">
        <f t="shared" si="122"/>
        <v>2025EB1100130-BDSDF114</v>
      </c>
      <c r="BQ133" s="24" t="str">
        <f t="shared" ref="BQ133:BQ196" si="150">COUNTIF($BH133:$BJ133,"A") &amp; " "  &amp; "missed"</f>
        <v>0 missed</v>
      </c>
      <c r="BR133" s="24" t="str">
        <f t="shared" ref="BR133:BR196" si="151">COUNTIF($BK133,"A") &amp; " "  &amp; "missed"</f>
        <v>0 missed</v>
      </c>
      <c r="BS133" s="24">
        <f t="shared" ref="BS133:BS196" si="152">3-COUNTIF($BH133:$BJ133,"A")</f>
        <v>3</v>
      </c>
      <c r="BT133" s="24">
        <f t="shared" ref="BT133:BT196" si="153">1-COUNTIF($BK133,"A")</f>
        <v>1</v>
      </c>
      <c r="BU133" s="14">
        <f t="shared" ref="BU133:BU196" si="154">$BS133/3</f>
        <v>1</v>
      </c>
      <c r="BV133" s="14">
        <f t="shared" ref="BV133:BV196" si="155">$BT133/1</f>
        <v>1</v>
      </c>
      <c r="BW133" s="24" t="str">
        <f t="shared" ref="BW133:BW196" si="156">COUNTIF($BH133:$BK133, "A") &amp; " " &amp;"missed"</f>
        <v>0 missed</v>
      </c>
      <c r="BX133" s="24">
        <f t="shared" ref="BX133:BX196" si="157">4- COUNTIF(BH133:BK133, "A")</f>
        <v>4</v>
      </c>
      <c r="BY133" s="14">
        <f t="shared" ref="BY133:BY196" si="158">$BX133/4</f>
        <v>1</v>
      </c>
      <c r="BZ133" s="14" t="str">
        <f t="shared" ref="BZ133:BZ196" si="159">CONCATENATE("Q-",$BS133," A-",$BT133," || Q Total-3, A Total-1")</f>
        <v>Q-3 A-1 || Q Total-3, A Total-1</v>
      </c>
      <c r="CA133" s="14" t="str" cm="1">
        <f t="array" ref="CA133">IFERROR(INDEX('Attendance-Slot-1'!$Q$2:$Q$1112,MATCH(1,('Attendance-Slot-1'!$A$2:$A$1112=$C133)*('Attendance-Slot-1'!$G$2:$G$1112=CA$2),0)),"No Data")</f>
        <v>P-S1_Onsite</v>
      </c>
      <c r="CB133" s="14" t="str" cm="1">
        <f t="array" ref="CB133">IFERROR(INDEX('Attendance-Slot-2'!$Q$2:$Q$2595,MATCH(1,('Attendance-Slot-2'!$A$2:$A$2595=$C133)*('Attendance-Slot-2'!$G$2:$G$2595=CA$2),0)),"No Data")</f>
        <v>No Data</v>
      </c>
      <c r="CC133" s="138">
        <f>VLOOKUP($BP133,'Written Exam Marks'!$H:$Q,10,FALSE)</f>
        <v>31</v>
      </c>
      <c r="CD133" s="138">
        <f>VLOOKUP($BP133,'Written Exam Marks'!$H:$Q,9,FALSE)</f>
        <v>40</v>
      </c>
      <c r="CE133" s="14" t="str">
        <f t="shared" ref="CE133:CE196" si="160">IF(COUNTIF($CA133:$CB133,"P-*")&gt;0,"Present",
IF(COUNTIF($CA133:$CB133,"A-*")&gt;0,"Absent",
IF(COUNTIF($CA133:$CB133,"No Data")&gt;0,"No Data","")))</f>
        <v>Present</v>
      </c>
      <c r="CF133" s="14" t="str">
        <f t="shared" ref="CF133:CF196" si="161">IF(LEFT($CA133,2)="P-",$CA133,IF(LEFT($CB133,2)="P-",$CB133,IF(LEFT($CA133,2)="A-",$CA133,IF(LEFT($CB133,2)="A-",$CB133,IF($CA133="No Data",$CA133,IF($CB133="No Data",$CB133,""))))))</f>
        <v>P-S1_Onsite</v>
      </c>
      <c r="CG133" s="130">
        <v>4</v>
      </c>
      <c r="CH133" s="130">
        <v>4</v>
      </c>
      <c r="CI133" s="130">
        <v>7.5</v>
      </c>
      <c r="CJ133" s="130">
        <v>8.5</v>
      </c>
      <c r="CK133" s="130">
        <v>10</v>
      </c>
      <c r="CL133" s="130">
        <v>10</v>
      </c>
      <c r="CM133" s="145">
        <v>44</v>
      </c>
      <c r="CN133" s="130">
        <v>50</v>
      </c>
      <c r="CO133" s="27" t="s">
        <v>1005</v>
      </c>
      <c r="CP133" s="119" t="s">
        <v>1044</v>
      </c>
      <c r="CQ133" s="119" t="str">
        <f t="shared" si="123"/>
        <v>2025EB1100130-BDSDF112</v>
      </c>
      <c r="CR133" s="27" t="str">
        <f t="shared" ref="CR133:CR196" si="162">COUNTIF($CG133:$CH133,"A") &amp; " "  &amp; "missed"</f>
        <v>0 missed</v>
      </c>
      <c r="CS133" s="27" t="str">
        <f t="shared" ref="CS133:CS196" si="163">COUNTIF($CI133:$CJ133,"A") &amp; " "  &amp; "missed"</f>
        <v>0 missed</v>
      </c>
      <c r="CT133" s="27">
        <f t="shared" ref="CT133:CT196" si="164">2-COUNTIF($CG133:$CH133,"A")</f>
        <v>2</v>
      </c>
      <c r="CU133" s="27">
        <f t="shared" ref="CU133:CU196" si="165">2-COUNTIF($CI133:$CJ133,"A")</f>
        <v>2</v>
      </c>
      <c r="CV133" s="15">
        <f t="shared" ref="CV133:CV196" si="166">$CT133/2</f>
        <v>1</v>
      </c>
      <c r="CW133" s="15">
        <f t="shared" ref="CW133:CW196" si="167">$CU133/2</f>
        <v>1</v>
      </c>
      <c r="CX133" s="27" t="str">
        <f t="shared" ref="CX133:CX196" si="168">COUNTIF($CG133:$CJ133, "A") &amp; " " &amp;"missed"</f>
        <v>0 missed</v>
      </c>
      <c r="CY133" s="27">
        <f t="shared" ref="CY133:CY196" si="169">4- COUNTIF($CG133:$CJ133, "A")</f>
        <v>4</v>
      </c>
      <c r="CZ133" s="15">
        <f t="shared" ref="CZ133:CZ196" si="170">$CY133/4</f>
        <v>1</v>
      </c>
      <c r="DA133" s="15" t="str">
        <f t="shared" ref="DA133:DA196" si="171">CONCATENATE("Q-",$CT133," A-",$CU133," || Q Total-2, A Total-2")</f>
        <v>Q-2 A-2 || Q Total-2, A Total-2</v>
      </c>
      <c r="DB133" s="15" t="str" cm="1">
        <f t="array" ref="DB133">IFERROR(INDEX('Attendance-Slot-1'!$Q$2:$Q$1112,MATCH(1,('Attendance-Slot-1'!$A$2:$A$1112=$C133)*('Attendance-Slot-1'!$G$2:$G$1112=DB$2),0)),"No Data")</f>
        <v>P-S1_Onsite</v>
      </c>
      <c r="DC133" s="15" t="str" cm="1">
        <f t="array" ref="DC133">IFERROR(INDEX('Attendance-Slot-2'!$Q$2:$Q$2595,MATCH(1,('Attendance-Slot-2'!$A$2:$A$2595=$C133)*('Attendance-Slot-2'!$G$2:$G$2595=DB$2),0)),"No Data")</f>
        <v>No Data</v>
      </c>
      <c r="DD133" s="139">
        <f>VLOOKUP($CQ133,'Written Exam Marks'!$H:$Q,10,FALSE)</f>
        <v>31.5</v>
      </c>
      <c r="DE133" s="139">
        <f>VLOOKUP($CQ133,'Written Exam Marks'!$H:$Q,9,FALSE)</f>
        <v>50</v>
      </c>
      <c r="DF133" s="15" t="str">
        <f t="shared" ref="DF133:DF196" si="172">IF(COUNTIF($DB133:$DC133,"P-*")&gt;0,"Present",
IF(COUNTIF($DB133:$DC133,"A-*")&gt;0,"Absent",
IF(COUNTIF($DB133:$DC133,"No Data")&gt;0,"No Data","")))</f>
        <v>Present</v>
      </c>
      <c r="DG133" s="15" t="str">
        <f t="shared" ref="DG133:DG196" si="173">IF(LEFT($DB133,2)="P-",$DB133,IF(LEFT($DC133,2)="P-",$DC133,IF(LEFT($DB133,2)="A-",$DB133,IF(LEFT($DC133,2)="A-",$DC133,IF($DB133="No Data",$DB133,IF($DC133="No Data",$DC133,""))))))</f>
        <v>P-S1_Onsite</v>
      </c>
      <c r="DH133" s="139">
        <v>90</v>
      </c>
      <c r="DI133" s="139">
        <v>90</v>
      </c>
      <c r="DJ133" s="139">
        <v>100</v>
      </c>
      <c r="DK133" s="3" t="str">
        <f t="shared" si="124"/>
        <v>P-4, A-0, No Data-0</v>
      </c>
      <c r="DL133" s="3" t="str">
        <f t="shared" si="125"/>
        <v>P-0, A-0, No Data-4</v>
      </c>
      <c r="DM133" s="1" t="str">
        <f t="shared" ref="DM133:DM196" si="174">IF(LEFT($AB133,2)="P-",$AB133,
IF(LEFT($AC133,2)="P-",$AC133,
IF(LEFT($AB133,2)="A-",$AB133,
IF(LEFT($AC133,2)="A-",$AC133,
IF($AB133="No Data",$AB133,
IF($AC133="No Data",$AC133,""))))))</f>
        <v>P-S1_Onsite</v>
      </c>
      <c r="DN133" s="1" t="str">
        <f t="shared" ref="DN133:DN196" si="175">IF(LEFT($DB133,2)="P-",$DB133,
IF(LEFT($DC133,2)="P-",$DC133,
IF(LEFT($DB133,2)="A-",$DB133,
IF(LEFT($DC133,2)="A-",$DC133,
IF($DB133="No Data",$DB133,
IF($DC133="No Data",$DC133,""))))))</f>
        <v>P-S1_Onsite</v>
      </c>
      <c r="DO133" s="1" t="str">
        <f t="shared" ref="DO133:DO196" si="176">IF(LEFT($BB133,2)="P-",$BB133,
IF(LEFT($BC133,2)="P-",$BC133,
IF(LEFT($BB133,2)="A-",$BB133,
IF(LEFT($BC133,2)="A-",$BC133,
IF($BB133="No Data",$BB133,
IF($BC133="No Data",$BC133,""))))))</f>
        <v>P-S1_Onsite</v>
      </c>
      <c r="DP133" s="1" t="str">
        <f t="shared" ref="DP133:DP196" si="177">IF(LEFT($CA133,2)="P-",$CA133,
IF(LEFT($CB133,2)="P-",$CB133,
IF(LEFT($CA133,2)="A-",$CA133,
IF(LEFT($CB133,2)="A-",$CB133,
IF($CA133="No Data",$CA133,
IF($CB133="No Data",$CB133,""))))))</f>
        <v>P-S1_Onsite</v>
      </c>
      <c r="DQ133" s="1" t="str">
        <f t="shared" ref="DQ133:DQ196" si="178">"P-"&amp;COUNTIF($DM133:$DP133,"P-*")&amp;", A-"&amp;COUNTIF($DM133:$DP133,"A-*")&amp;", No Data-"&amp;COUNTIF($DM133:$DP133,"No Data")</f>
        <v>P-4, A-0, No Data-0</v>
      </c>
      <c r="DR133" s="39">
        <f t="shared" ref="DR133:DR196" si="179">IF(
AND(
$AA133="Q-4 A-1 || Q Total-4, A Total-1",
$BA133="Q-3 A-2 || Q Total-3, A Total-2",
$BZ133="Q-3 A-1 || Q Total-3, A Total-1",
$DA133="Q-2 A-2 || Q Total-2, A Total-2"
),
1,
0
)</f>
        <v>1</v>
      </c>
      <c r="DS133" s="34" t="s">
        <v>7217</v>
      </c>
      <c r="DT133" s="39" t="s">
        <v>7363</v>
      </c>
      <c r="DU133" s="30" t="s">
        <v>393</v>
      </c>
      <c r="DV133" s="30"/>
    </row>
    <row r="134" spans="1:126" x14ac:dyDescent="0.25">
      <c r="A134" s="1">
        <v>131</v>
      </c>
      <c r="B134" s="1" t="s">
        <v>1000</v>
      </c>
      <c r="C134" s="1" t="s">
        <v>396</v>
      </c>
      <c r="D134" s="1" t="s">
        <v>397</v>
      </c>
      <c r="E134" s="1" t="s">
        <v>398</v>
      </c>
      <c r="F134" s="1" t="s">
        <v>7201</v>
      </c>
      <c r="G134" s="1" t="s">
        <v>3555</v>
      </c>
      <c r="H134" s="143">
        <v>8</v>
      </c>
      <c r="I134" s="143" t="s">
        <v>5</v>
      </c>
      <c r="J134" s="143">
        <v>7.2</v>
      </c>
      <c r="K134" s="143" t="s">
        <v>5</v>
      </c>
      <c r="L134" s="132" t="s">
        <v>5</v>
      </c>
      <c r="M134" s="132">
        <v>15.2</v>
      </c>
      <c r="N134" s="26">
        <v>60</v>
      </c>
      <c r="O134" s="26" t="s">
        <v>997</v>
      </c>
      <c r="P134" s="120" t="s">
        <v>1034</v>
      </c>
      <c r="Q134" s="13" t="str">
        <f t="shared" si="126"/>
        <v>2025EB1100131-BDSDF113</v>
      </c>
      <c r="R134" s="26" t="str">
        <f t="shared" si="127"/>
        <v>2 missed</v>
      </c>
      <c r="S134" s="26" t="str">
        <f t="shared" si="120"/>
        <v>1 missed</v>
      </c>
      <c r="T134" s="26">
        <f t="shared" si="128"/>
        <v>2</v>
      </c>
      <c r="U134" s="26">
        <f t="shared" si="129"/>
        <v>0</v>
      </c>
      <c r="V134" s="13">
        <f t="shared" si="130"/>
        <v>0.5</v>
      </c>
      <c r="W134" s="13">
        <f t="shared" si="131"/>
        <v>0</v>
      </c>
      <c r="X134" s="26" t="str">
        <f t="shared" si="132"/>
        <v>3 missed</v>
      </c>
      <c r="Y134" s="26">
        <f t="shared" si="133"/>
        <v>2</v>
      </c>
      <c r="Z134" s="13">
        <f t="shared" si="134"/>
        <v>0.4</v>
      </c>
      <c r="AA134" s="15" t="str">
        <f t="shared" si="135"/>
        <v>Q-2 A-0 || Q Total-4, A Total-1</v>
      </c>
      <c r="AB134" s="13" t="str" cm="1">
        <f t="array" ref="AB134">IFERROR(INDEX('Attendance-Slot-1'!$Q$2:$Q$1112,MATCH(1,('Attendance-Slot-1'!$A$2:$A$1112=$C134)*('Attendance-Slot-1'!$G$2:$G$1112=AB$2),0)),"No Data")</f>
        <v>No Data</v>
      </c>
      <c r="AC134" s="13" t="str" cm="1">
        <f t="array" ref="AC134">IFERROR(INDEX('Attendance-Slot-2'!$Q$2:$Q$2595,MATCH(1,('Attendance-Slot-2'!$A$2:$A$2595=$C134)*('Attendance-Slot-2'!$G$2:$G$2595=AB$2),0)),"No Data")</f>
        <v>A-S2_Onsite</v>
      </c>
      <c r="AD134" s="133" t="e">
        <f>VLOOKUP($Q134,'Written Exam Marks'!$H:$Q,10,FALSE)</f>
        <v>#N/A</v>
      </c>
      <c r="AE134" s="133" t="e">
        <f>VLOOKUP($Q134,'Written Exam Marks'!$H:$Q,9,FALSE)</f>
        <v>#N/A</v>
      </c>
      <c r="AF134" s="13" t="str">
        <f t="shared" si="136"/>
        <v>Absent</v>
      </c>
      <c r="AG134" s="13" t="str">
        <f t="shared" si="137"/>
        <v>A-S2_Onsite</v>
      </c>
      <c r="AH134" s="29" t="s">
        <v>5</v>
      </c>
      <c r="AI134" s="29" t="s">
        <v>5</v>
      </c>
      <c r="AJ134" s="29" t="s">
        <v>5</v>
      </c>
      <c r="AK134" s="29" t="s">
        <v>5</v>
      </c>
      <c r="AL134" s="29">
        <v>9</v>
      </c>
      <c r="AM134" s="29">
        <v>9</v>
      </c>
      <c r="AN134" s="131">
        <v>60</v>
      </c>
      <c r="AO134" s="36" t="s">
        <v>7179</v>
      </c>
      <c r="AP134" s="116" t="s">
        <v>1050</v>
      </c>
      <c r="AQ134" s="116" t="str">
        <f t="shared" si="121"/>
        <v>2025EB1100131-BDSDF108</v>
      </c>
      <c r="AR134" s="25" t="str">
        <f t="shared" si="138"/>
        <v>2 missed</v>
      </c>
      <c r="AS134" s="25" t="str">
        <f t="shared" si="139"/>
        <v>2 missed</v>
      </c>
      <c r="AT134" s="25">
        <f t="shared" si="140"/>
        <v>1</v>
      </c>
      <c r="AU134" s="25">
        <f t="shared" si="141"/>
        <v>0</v>
      </c>
      <c r="AV134" s="10">
        <f t="shared" si="142"/>
        <v>0.33333333333333331</v>
      </c>
      <c r="AW134" s="10">
        <f t="shared" si="143"/>
        <v>0</v>
      </c>
      <c r="AX134" s="25" t="str">
        <f t="shared" si="144"/>
        <v>4 missed</v>
      </c>
      <c r="AY134" s="25">
        <f t="shared" si="145"/>
        <v>1</v>
      </c>
      <c r="AZ134" s="10">
        <f t="shared" si="146"/>
        <v>0.2</v>
      </c>
      <c r="BA134" s="10" t="str">
        <f t="shared" si="147"/>
        <v>Q-1 A-0 || Q Total-3, A Total-2</v>
      </c>
      <c r="BB134" s="10" t="str" cm="1">
        <f t="array" ref="BB134">IFERROR(INDEX('Attendance-Slot-1'!$Q$2:$Q$1112,MATCH(1,('Attendance-Slot-1'!$A$2:$A$1112=$C134)*('Attendance-Slot-1'!$G$2:$G$1112=BB$2),0)),"No Data")</f>
        <v>No Data</v>
      </c>
      <c r="BC134" s="10" t="str" cm="1">
        <f t="array" ref="BC134">IFERROR(INDEX('Attendance-Slot-2'!$Q$2:$Q$2595,MATCH(1,('Attendance-Slot-2'!$A$2:$A$2595=$C134)*('Attendance-Slot-2'!$G$2:$G$2595=BB$2),0)),"No Data")</f>
        <v>A-S2_Onsite</v>
      </c>
      <c r="BD134" s="136" t="e">
        <f>VLOOKUP($AQ134,'Written Exam Marks'!$H:$Q,10,FALSE)</f>
        <v>#N/A</v>
      </c>
      <c r="BE134" s="136" t="e">
        <f>VLOOKUP($AQ134,'Written Exam Marks'!$H:$Q,9,FALSE)</f>
        <v>#N/A</v>
      </c>
      <c r="BF134" s="10" t="str">
        <f t="shared" si="148"/>
        <v>Absent</v>
      </c>
      <c r="BG134" s="10" t="str">
        <f t="shared" si="149"/>
        <v>A-S2_Onsite</v>
      </c>
      <c r="BH134" s="129">
        <v>10</v>
      </c>
      <c r="BI134" s="129" t="s">
        <v>5</v>
      </c>
      <c r="BJ134" s="129" t="s">
        <v>5</v>
      </c>
      <c r="BK134" s="129" t="s">
        <v>5</v>
      </c>
      <c r="BL134" s="144">
        <v>10</v>
      </c>
      <c r="BM134" s="24">
        <v>60</v>
      </c>
      <c r="BN134" s="24" t="s">
        <v>1004</v>
      </c>
      <c r="BO134" s="118" t="s">
        <v>1063</v>
      </c>
      <c r="BP134" s="118" t="str">
        <f t="shared" si="122"/>
        <v>2025EB1100131-BDSDF114</v>
      </c>
      <c r="BQ134" s="24" t="str">
        <f t="shared" si="150"/>
        <v>2 missed</v>
      </c>
      <c r="BR134" s="24" t="str">
        <f t="shared" si="151"/>
        <v>1 missed</v>
      </c>
      <c r="BS134" s="24">
        <f t="shared" si="152"/>
        <v>1</v>
      </c>
      <c r="BT134" s="24">
        <f t="shared" si="153"/>
        <v>0</v>
      </c>
      <c r="BU134" s="14">
        <f t="shared" si="154"/>
        <v>0.33333333333333331</v>
      </c>
      <c r="BV134" s="14">
        <f t="shared" si="155"/>
        <v>0</v>
      </c>
      <c r="BW134" s="24" t="str">
        <f t="shared" si="156"/>
        <v>3 missed</v>
      </c>
      <c r="BX134" s="24">
        <f t="shared" si="157"/>
        <v>1</v>
      </c>
      <c r="BY134" s="14">
        <f t="shared" si="158"/>
        <v>0.25</v>
      </c>
      <c r="BZ134" s="14" t="str">
        <f t="shared" si="159"/>
        <v>Q-1 A-0 || Q Total-3, A Total-1</v>
      </c>
      <c r="CA134" s="14" t="str" cm="1">
        <f t="array" ref="CA134">IFERROR(INDEX('Attendance-Slot-1'!$Q$2:$Q$1112,MATCH(1,('Attendance-Slot-1'!$A$2:$A$1112=$C134)*('Attendance-Slot-1'!$G$2:$G$1112=CA$2),0)),"No Data")</f>
        <v>No Data</v>
      </c>
      <c r="CB134" s="14" t="str" cm="1">
        <f t="array" ref="CB134">IFERROR(INDEX('Attendance-Slot-2'!$Q$2:$Q$2595,MATCH(1,('Attendance-Slot-2'!$A$2:$A$2595=$C134)*('Attendance-Slot-2'!$G$2:$G$2595=CA$2),0)),"No Data")</f>
        <v>A-S2_Onsite</v>
      </c>
      <c r="CC134" s="138" t="e">
        <f>VLOOKUP($BP134,'Written Exam Marks'!$H:$Q,10,FALSE)</f>
        <v>#N/A</v>
      </c>
      <c r="CD134" s="138" t="e">
        <f>VLOOKUP($BP134,'Written Exam Marks'!$H:$Q,9,FALSE)</f>
        <v>#N/A</v>
      </c>
      <c r="CE134" s="14" t="str">
        <f t="shared" si="160"/>
        <v>Absent</v>
      </c>
      <c r="CF134" s="14" t="str">
        <f t="shared" si="161"/>
        <v>A-S2_Onsite</v>
      </c>
      <c r="CG134" s="130">
        <v>4.5</v>
      </c>
      <c r="CH134" s="130" t="s">
        <v>5</v>
      </c>
      <c r="CI134" s="130" t="s">
        <v>5</v>
      </c>
      <c r="CJ134" s="130" t="s">
        <v>5</v>
      </c>
      <c r="CK134" s="130" t="s">
        <v>5</v>
      </c>
      <c r="CL134" s="130" t="s">
        <v>5</v>
      </c>
      <c r="CM134" s="145">
        <v>4.5</v>
      </c>
      <c r="CN134" s="130">
        <v>50</v>
      </c>
      <c r="CO134" s="27" t="s">
        <v>1005</v>
      </c>
      <c r="CP134" s="119" t="s">
        <v>1044</v>
      </c>
      <c r="CQ134" s="119" t="str">
        <f t="shared" si="123"/>
        <v>2025EB1100131-BDSDF112</v>
      </c>
      <c r="CR134" s="27" t="str">
        <f t="shared" si="162"/>
        <v>1 missed</v>
      </c>
      <c r="CS134" s="27" t="str">
        <f t="shared" si="163"/>
        <v>2 missed</v>
      </c>
      <c r="CT134" s="27">
        <f t="shared" si="164"/>
        <v>1</v>
      </c>
      <c r="CU134" s="27">
        <f t="shared" si="165"/>
        <v>0</v>
      </c>
      <c r="CV134" s="15">
        <f t="shared" si="166"/>
        <v>0.5</v>
      </c>
      <c r="CW134" s="15">
        <f t="shared" si="167"/>
        <v>0</v>
      </c>
      <c r="CX134" s="27" t="str">
        <f t="shared" si="168"/>
        <v>3 missed</v>
      </c>
      <c r="CY134" s="27">
        <f t="shared" si="169"/>
        <v>1</v>
      </c>
      <c r="CZ134" s="15">
        <f t="shared" si="170"/>
        <v>0.25</v>
      </c>
      <c r="DA134" s="15" t="str">
        <f t="shared" si="171"/>
        <v>Q-1 A-0 || Q Total-2, A Total-2</v>
      </c>
      <c r="DB134" s="15" t="str" cm="1">
        <f t="array" ref="DB134">IFERROR(INDEX('Attendance-Slot-1'!$Q$2:$Q$1112,MATCH(1,('Attendance-Slot-1'!$A$2:$A$1112=$C134)*('Attendance-Slot-1'!$G$2:$G$1112=DB$2),0)),"No Data")</f>
        <v>No Data</v>
      </c>
      <c r="DC134" s="15" t="str" cm="1">
        <f t="array" ref="DC134">IFERROR(INDEX('Attendance-Slot-2'!$Q$2:$Q$2595,MATCH(1,('Attendance-Slot-2'!$A$2:$A$2595=$C134)*('Attendance-Slot-2'!$G$2:$G$2595=DB$2),0)),"No Data")</f>
        <v>A-S2_Onsite</v>
      </c>
      <c r="DD134" s="139" t="e">
        <f>VLOOKUP($CQ134,'Written Exam Marks'!$H:$Q,10,FALSE)</f>
        <v>#N/A</v>
      </c>
      <c r="DE134" s="139" t="e">
        <f>VLOOKUP($CQ134,'Written Exam Marks'!$H:$Q,9,FALSE)</f>
        <v>#N/A</v>
      </c>
      <c r="DF134" s="15" t="str">
        <f t="shared" si="172"/>
        <v>Absent</v>
      </c>
      <c r="DG134" s="15" t="str">
        <f t="shared" si="173"/>
        <v>A-S2_Onsite</v>
      </c>
      <c r="DH134" s="139" t="s">
        <v>5</v>
      </c>
      <c r="DI134" s="139">
        <v>0</v>
      </c>
      <c r="DJ134" s="139">
        <v>100</v>
      </c>
      <c r="DK134" s="3" t="str">
        <f t="shared" si="124"/>
        <v>P-0, A-0, No Data-4</v>
      </c>
      <c r="DL134" s="3" t="str">
        <f t="shared" si="125"/>
        <v>P-0, A-4, No Data-0</v>
      </c>
      <c r="DM134" s="1" t="str">
        <f t="shared" si="174"/>
        <v>A-S2_Onsite</v>
      </c>
      <c r="DN134" s="1" t="str">
        <f t="shared" si="175"/>
        <v>A-S2_Onsite</v>
      </c>
      <c r="DO134" s="1" t="str">
        <f t="shared" si="176"/>
        <v>A-S2_Onsite</v>
      </c>
      <c r="DP134" s="1" t="str">
        <f t="shared" si="177"/>
        <v>A-S2_Onsite</v>
      </c>
      <c r="DQ134" s="1" t="str">
        <f t="shared" si="178"/>
        <v>P-0, A-4, No Data-0</v>
      </c>
      <c r="DR134" s="39">
        <f t="shared" si="179"/>
        <v>0</v>
      </c>
      <c r="DS134" s="34" t="s">
        <v>7217</v>
      </c>
      <c r="DT134" s="39" t="s">
        <v>1098</v>
      </c>
      <c r="DU134" s="30" t="s">
        <v>396</v>
      </c>
      <c r="DV134" s="30" t="s">
        <v>1098</v>
      </c>
    </row>
    <row r="135" spans="1:126" x14ac:dyDescent="0.25">
      <c r="A135" s="1">
        <v>132</v>
      </c>
      <c r="B135" s="1" t="s">
        <v>1000</v>
      </c>
      <c r="C135" s="1" t="s">
        <v>399</v>
      </c>
      <c r="D135" s="1" t="s">
        <v>400</v>
      </c>
      <c r="E135" s="1" t="s">
        <v>401</v>
      </c>
      <c r="F135" s="1" t="s">
        <v>7201</v>
      </c>
      <c r="G135" s="1" t="s">
        <v>3556</v>
      </c>
      <c r="H135" s="143">
        <v>1.6</v>
      </c>
      <c r="I135" s="143" t="s">
        <v>5</v>
      </c>
      <c r="J135" s="143">
        <v>7.2</v>
      </c>
      <c r="K135" s="143" t="s">
        <v>5</v>
      </c>
      <c r="L135" s="132" t="s">
        <v>5</v>
      </c>
      <c r="M135" s="132">
        <v>8.8000000000000007</v>
      </c>
      <c r="N135" s="26">
        <v>60</v>
      </c>
      <c r="O135" s="26" t="s">
        <v>997</v>
      </c>
      <c r="P135" s="120" t="s">
        <v>1034</v>
      </c>
      <c r="Q135" s="13" t="str">
        <f t="shared" si="126"/>
        <v>2025EB1100132-BDSDF113</v>
      </c>
      <c r="R135" s="26" t="str">
        <f t="shared" si="127"/>
        <v>2 missed</v>
      </c>
      <c r="S135" s="26" t="str">
        <f t="shared" si="120"/>
        <v>1 missed</v>
      </c>
      <c r="T135" s="26">
        <f t="shared" si="128"/>
        <v>2</v>
      </c>
      <c r="U135" s="26">
        <f t="shared" si="129"/>
        <v>0</v>
      </c>
      <c r="V135" s="13">
        <f t="shared" si="130"/>
        <v>0.5</v>
      </c>
      <c r="W135" s="13">
        <f t="shared" si="131"/>
        <v>0</v>
      </c>
      <c r="X135" s="26" t="str">
        <f t="shared" si="132"/>
        <v>3 missed</v>
      </c>
      <c r="Y135" s="26">
        <f t="shared" si="133"/>
        <v>2</v>
      </c>
      <c r="Z135" s="13">
        <f t="shared" si="134"/>
        <v>0.4</v>
      </c>
      <c r="AA135" s="15" t="str">
        <f t="shared" si="135"/>
        <v>Q-2 A-0 || Q Total-4, A Total-1</v>
      </c>
      <c r="AB135" s="13" t="str" cm="1">
        <f t="array" ref="AB135">IFERROR(INDEX('Attendance-Slot-1'!$Q$2:$Q$1112,MATCH(1,('Attendance-Slot-1'!$A$2:$A$1112=$C135)*('Attendance-Slot-1'!$G$2:$G$1112=AB$2),0)),"No Data")</f>
        <v>No Data</v>
      </c>
      <c r="AC135" s="13" t="str" cm="1">
        <f t="array" ref="AC135">IFERROR(INDEX('Attendance-Slot-2'!$Q$2:$Q$2595,MATCH(1,('Attendance-Slot-2'!$A$2:$A$2595=$C135)*('Attendance-Slot-2'!$G$2:$G$2595=AB$2),0)),"No Data")</f>
        <v>P-S2_Onsite</v>
      </c>
      <c r="AD135" s="133">
        <f>VLOOKUP($Q135,'Written Exam Marks'!$H:$Q,10,FALSE)</f>
        <v>23</v>
      </c>
      <c r="AE135" s="133">
        <f>VLOOKUP($Q135,'Written Exam Marks'!$H:$Q,9,FALSE)</f>
        <v>40</v>
      </c>
      <c r="AF135" s="13" t="str">
        <f t="shared" si="136"/>
        <v>Present</v>
      </c>
      <c r="AG135" s="13" t="str">
        <f t="shared" si="137"/>
        <v>P-S2_Onsite</v>
      </c>
      <c r="AH135" s="29" t="s">
        <v>5</v>
      </c>
      <c r="AI135" s="29" t="s">
        <v>5</v>
      </c>
      <c r="AJ135" s="29" t="s">
        <v>5</v>
      </c>
      <c r="AK135" s="29" t="s">
        <v>5</v>
      </c>
      <c r="AL135" s="29" t="s">
        <v>5</v>
      </c>
      <c r="AM135" s="29">
        <v>0</v>
      </c>
      <c r="AN135" s="131">
        <v>60</v>
      </c>
      <c r="AO135" s="36" t="s">
        <v>7179</v>
      </c>
      <c r="AP135" s="116" t="s">
        <v>1050</v>
      </c>
      <c r="AQ135" s="116" t="str">
        <f t="shared" si="121"/>
        <v>2025EB1100132-BDSDF108</v>
      </c>
      <c r="AR135" s="25" t="str">
        <f t="shared" si="138"/>
        <v>3 missed</v>
      </c>
      <c r="AS135" s="25" t="str">
        <f t="shared" si="139"/>
        <v>2 missed</v>
      </c>
      <c r="AT135" s="25">
        <f t="shared" si="140"/>
        <v>0</v>
      </c>
      <c r="AU135" s="25">
        <f t="shared" si="141"/>
        <v>0</v>
      </c>
      <c r="AV135" s="10">
        <f t="shared" si="142"/>
        <v>0</v>
      </c>
      <c r="AW135" s="10">
        <f t="shared" si="143"/>
        <v>0</v>
      </c>
      <c r="AX135" s="25" t="str">
        <f t="shared" si="144"/>
        <v>5 missed</v>
      </c>
      <c r="AY135" s="25">
        <f t="shared" si="145"/>
        <v>0</v>
      </c>
      <c r="AZ135" s="10">
        <f t="shared" si="146"/>
        <v>0</v>
      </c>
      <c r="BA135" s="10" t="str">
        <f t="shared" si="147"/>
        <v>Q-0 A-0 || Q Total-3, A Total-2</v>
      </c>
      <c r="BB135" s="10" t="str" cm="1">
        <f t="array" ref="BB135">IFERROR(INDEX('Attendance-Slot-1'!$Q$2:$Q$1112,MATCH(1,('Attendance-Slot-1'!$A$2:$A$1112=$C135)*('Attendance-Slot-1'!$G$2:$G$1112=BB$2),0)),"No Data")</f>
        <v>No Data</v>
      </c>
      <c r="BC135" s="10" t="str" cm="1">
        <f t="array" ref="BC135">IFERROR(INDEX('Attendance-Slot-2'!$Q$2:$Q$2595,MATCH(1,('Attendance-Slot-2'!$A$2:$A$2595=$C135)*('Attendance-Slot-2'!$G$2:$G$2595=BB$2),0)),"No Data")</f>
        <v>P-S2_Onsite</v>
      </c>
      <c r="BD135" s="136">
        <f>VLOOKUP($AQ135,'Written Exam Marks'!$H:$Q,10,FALSE)</f>
        <v>4.25</v>
      </c>
      <c r="BE135" s="136">
        <f>VLOOKUP($AQ135,'Written Exam Marks'!$H:$Q,9,FALSE)</f>
        <v>40</v>
      </c>
      <c r="BF135" s="10" t="str">
        <f t="shared" si="148"/>
        <v>Present</v>
      </c>
      <c r="BG135" s="10" t="str">
        <f t="shared" si="149"/>
        <v>P-S2_Onsite</v>
      </c>
      <c r="BH135" s="129" t="s">
        <v>5</v>
      </c>
      <c r="BI135" s="129" t="s">
        <v>5</v>
      </c>
      <c r="BJ135" s="129" t="s">
        <v>5</v>
      </c>
      <c r="BK135" s="129" t="s">
        <v>5</v>
      </c>
      <c r="BL135" s="144">
        <v>0</v>
      </c>
      <c r="BM135" s="24">
        <v>60</v>
      </c>
      <c r="BN135" s="24" t="s">
        <v>1004</v>
      </c>
      <c r="BO135" s="118" t="s">
        <v>1063</v>
      </c>
      <c r="BP135" s="118" t="str">
        <f t="shared" si="122"/>
        <v>2025EB1100132-BDSDF114</v>
      </c>
      <c r="BQ135" s="24" t="str">
        <f t="shared" si="150"/>
        <v>3 missed</v>
      </c>
      <c r="BR135" s="24" t="str">
        <f t="shared" si="151"/>
        <v>1 missed</v>
      </c>
      <c r="BS135" s="24">
        <f t="shared" si="152"/>
        <v>0</v>
      </c>
      <c r="BT135" s="24">
        <f t="shared" si="153"/>
        <v>0</v>
      </c>
      <c r="BU135" s="14">
        <f t="shared" si="154"/>
        <v>0</v>
      </c>
      <c r="BV135" s="14">
        <f t="shared" si="155"/>
        <v>0</v>
      </c>
      <c r="BW135" s="24" t="str">
        <f t="shared" si="156"/>
        <v>4 missed</v>
      </c>
      <c r="BX135" s="24">
        <f t="shared" si="157"/>
        <v>0</v>
      </c>
      <c r="BY135" s="14">
        <f t="shared" si="158"/>
        <v>0</v>
      </c>
      <c r="BZ135" s="14" t="str">
        <f t="shared" si="159"/>
        <v>Q-0 A-0 || Q Total-3, A Total-1</v>
      </c>
      <c r="CA135" s="14" t="str" cm="1">
        <f t="array" ref="CA135">IFERROR(INDEX('Attendance-Slot-1'!$Q$2:$Q$1112,MATCH(1,('Attendance-Slot-1'!$A$2:$A$1112=$C135)*('Attendance-Slot-1'!$G$2:$G$1112=CA$2),0)),"No Data")</f>
        <v>No Data</v>
      </c>
      <c r="CB135" s="14" t="str" cm="1">
        <f t="array" ref="CB135">IFERROR(INDEX('Attendance-Slot-2'!$Q$2:$Q$2595,MATCH(1,('Attendance-Slot-2'!$A$2:$A$2595=$C135)*('Attendance-Slot-2'!$G$2:$G$2595=CA$2),0)),"No Data")</f>
        <v>P-S2_Onsite</v>
      </c>
      <c r="CC135" s="138">
        <f>VLOOKUP($BP135,'Written Exam Marks'!$H:$Q,10,FALSE)</f>
        <v>12</v>
      </c>
      <c r="CD135" s="138">
        <f>VLOOKUP($BP135,'Written Exam Marks'!$H:$Q,9,FALSE)</f>
        <v>40</v>
      </c>
      <c r="CE135" s="14" t="str">
        <f t="shared" si="160"/>
        <v>Present</v>
      </c>
      <c r="CF135" s="14" t="str">
        <f t="shared" si="161"/>
        <v>P-S2_Onsite</v>
      </c>
      <c r="CG135" s="130">
        <v>4</v>
      </c>
      <c r="CH135" s="130" t="s">
        <v>5</v>
      </c>
      <c r="CI135" s="130" t="s">
        <v>5</v>
      </c>
      <c r="CJ135" s="130" t="s">
        <v>5</v>
      </c>
      <c r="CK135" s="130" t="s">
        <v>5</v>
      </c>
      <c r="CL135" s="130" t="s">
        <v>5</v>
      </c>
      <c r="CM135" s="145">
        <v>4</v>
      </c>
      <c r="CN135" s="130">
        <v>50</v>
      </c>
      <c r="CO135" s="27" t="s">
        <v>1005</v>
      </c>
      <c r="CP135" s="119" t="s">
        <v>1044</v>
      </c>
      <c r="CQ135" s="119" t="str">
        <f t="shared" si="123"/>
        <v>2025EB1100132-BDSDF112</v>
      </c>
      <c r="CR135" s="27" t="str">
        <f t="shared" si="162"/>
        <v>1 missed</v>
      </c>
      <c r="CS135" s="27" t="str">
        <f t="shared" si="163"/>
        <v>2 missed</v>
      </c>
      <c r="CT135" s="27">
        <f t="shared" si="164"/>
        <v>1</v>
      </c>
      <c r="CU135" s="27">
        <f t="shared" si="165"/>
        <v>0</v>
      </c>
      <c r="CV135" s="15">
        <f t="shared" si="166"/>
        <v>0.5</v>
      </c>
      <c r="CW135" s="15">
        <f t="shared" si="167"/>
        <v>0</v>
      </c>
      <c r="CX135" s="27" t="str">
        <f t="shared" si="168"/>
        <v>3 missed</v>
      </c>
      <c r="CY135" s="27">
        <f t="shared" si="169"/>
        <v>1</v>
      </c>
      <c r="CZ135" s="15">
        <f t="shared" si="170"/>
        <v>0.25</v>
      </c>
      <c r="DA135" s="15" t="str">
        <f t="shared" si="171"/>
        <v>Q-1 A-0 || Q Total-2, A Total-2</v>
      </c>
      <c r="DB135" s="15" t="str" cm="1">
        <f t="array" ref="DB135">IFERROR(INDEX('Attendance-Slot-1'!$Q$2:$Q$1112,MATCH(1,('Attendance-Slot-1'!$A$2:$A$1112=$C135)*('Attendance-Slot-1'!$G$2:$G$1112=DB$2),0)),"No Data")</f>
        <v>No Data</v>
      </c>
      <c r="DC135" s="15" t="str" cm="1">
        <f t="array" ref="DC135">IFERROR(INDEX('Attendance-Slot-2'!$Q$2:$Q$2595,MATCH(1,('Attendance-Slot-2'!$A$2:$A$2595=$C135)*('Attendance-Slot-2'!$G$2:$G$2595=DB$2),0)),"No Data")</f>
        <v>P-S2_Onsite</v>
      </c>
      <c r="DD135" s="139">
        <f>VLOOKUP($CQ135,'Written Exam Marks'!$H:$Q,10,FALSE)</f>
        <v>26</v>
      </c>
      <c r="DE135" s="139">
        <f>VLOOKUP($CQ135,'Written Exam Marks'!$H:$Q,9,FALSE)</f>
        <v>50</v>
      </c>
      <c r="DF135" s="15" t="str">
        <f t="shared" si="172"/>
        <v>Present</v>
      </c>
      <c r="DG135" s="15" t="str">
        <f t="shared" si="173"/>
        <v>P-S2_Onsite</v>
      </c>
      <c r="DH135" s="139" t="s">
        <v>5</v>
      </c>
      <c r="DI135" s="139">
        <v>0</v>
      </c>
      <c r="DJ135" s="139">
        <v>100</v>
      </c>
      <c r="DK135" s="3" t="str">
        <f t="shared" si="124"/>
        <v>P-0, A-0, No Data-4</v>
      </c>
      <c r="DL135" s="3" t="str">
        <f t="shared" si="125"/>
        <v>P-4, A-0, No Data-0</v>
      </c>
      <c r="DM135" s="1" t="str">
        <f t="shared" si="174"/>
        <v>P-S2_Onsite</v>
      </c>
      <c r="DN135" s="1" t="str">
        <f t="shared" si="175"/>
        <v>P-S2_Onsite</v>
      </c>
      <c r="DO135" s="1" t="str">
        <f t="shared" si="176"/>
        <v>P-S2_Onsite</v>
      </c>
      <c r="DP135" s="1" t="str">
        <f t="shared" si="177"/>
        <v>P-S2_Onsite</v>
      </c>
      <c r="DQ135" s="1" t="str">
        <f t="shared" si="178"/>
        <v>P-4, A-0, No Data-0</v>
      </c>
      <c r="DR135" s="39">
        <f t="shared" si="179"/>
        <v>0</v>
      </c>
      <c r="DS135" s="34" t="s">
        <v>7217</v>
      </c>
      <c r="DT135" s="39" t="s">
        <v>7363</v>
      </c>
      <c r="DU135" s="30" t="s">
        <v>399</v>
      </c>
      <c r="DV135" s="30"/>
    </row>
    <row r="136" spans="1:126" x14ac:dyDescent="0.25">
      <c r="A136" s="1">
        <v>133</v>
      </c>
      <c r="B136" s="1" t="s">
        <v>1000</v>
      </c>
      <c r="C136" s="1" t="s">
        <v>402</v>
      </c>
      <c r="D136" s="1" t="s">
        <v>403</v>
      </c>
      <c r="E136" s="1" t="s">
        <v>404</v>
      </c>
      <c r="F136" s="1" t="s">
        <v>7201</v>
      </c>
      <c r="G136" s="1" t="s">
        <v>1319</v>
      </c>
      <c r="H136" s="143">
        <v>7.2</v>
      </c>
      <c r="I136" s="143">
        <v>6.4</v>
      </c>
      <c r="J136" s="143">
        <v>8</v>
      </c>
      <c r="K136" s="143">
        <v>7.2</v>
      </c>
      <c r="L136" s="132" t="s">
        <v>5</v>
      </c>
      <c r="M136" s="132">
        <v>28.8</v>
      </c>
      <c r="N136" s="26">
        <v>60</v>
      </c>
      <c r="O136" s="26" t="s">
        <v>997</v>
      </c>
      <c r="P136" s="120" t="s">
        <v>1034</v>
      </c>
      <c r="Q136" s="13" t="str">
        <f t="shared" si="126"/>
        <v>2025EB1100133-BDSDF113</v>
      </c>
      <c r="R136" s="26" t="str">
        <f t="shared" si="127"/>
        <v>0 missed</v>
      </c>
      <c r="S136" s="26" t="str">
        <f t="shared" si="120"/>
        <v>1 missed</v>
      </c>
      <c r="T136" s="26">
        <f t="shared" si="128"/>
        <v>4</v>
      </c>
      <c r="U136" s="26">
        <f t="shared" si="129"/>
        <v>0</v>
      </c>
      <c r="V136" s="13">
        <f t="shared" si="130"/>
        <v>1</v>
      </c>
      <c r="W136" s="13">
        <f t="shared" si="131"/>
        <v>0</v>
      </c>
      <c r="X136" s="26" t="str">
        <f t="shared" si="132"/>
        <v>1 missed</v>
      </c>
      <c r="Y136" s="26">
        <f t="shared" si="133"/>
        <v>4</v>
      </c>
      <c r="Z136" s="13">
        <f t="shared" si="134"/>
        <v>0.8</v>
      </c>
      <c r="AA136" s="15" t="str">
        <f t="shared" si="135"/>
        <v>Q-4 A-0 || Q Total-4, A Total-1</v>
      </c>
      <c r="AB136" s="13" t="str" cm="1">
        <f t="array" ref="AB136">IFERROR(INDEX('Attendance-Slot-1'!$Q$2:$Q$1112,MATCH(1,('Attendance-Slot-1'!$A$2:$A$1112=$C136)*('Attendance-Slot-1'!$G$2:$G$1112=AB$2),0)),"No Data")</f>
        <v>No Data</v>
      </c>
      <c r="AC136" s="13" t="str" cm="1">
        <f t="array" ref="AC136">IFERROR(INDEX('Attendance-Slot-2'!$Q$2:$Q$2595,MATCH(1,('Attendance-Slot-2'!$A$2:$A$2595=$C136)*('Attendance-Slot-2'!$G$2:$G$2595=AB$2),0)),"No Data")</f>
        <v>P-S2_Online</v>
      </c>
      <c r="AD136" s="133">
        <f>VLOOKUP($Q136,'Written Exam Marks'!$H:$Q,10,FALSE)</f>
        <v>35</v>
      </c>
      <c r="AE136" s="133">
        <f>VLOOKUP($Q136,'Written Exam Marks'!$H:$Q,9,FALSE)</f>
        <v>40</v>
      </c>
      <c r="AF136" s="13" t="str">
        <f t="shared" si="136"/>
        <v>Present</v>
      </c>
      <c r="AG136" s="13" t="str">
        <f t="shared" si="137"/>
        <v>P-S2_Online</v>
      </c>
      <c r="AH136" s="29" t="s">
        <v>5</v>
      </c>
      <c r="AI136" s="29">
        <v>6</v>
      </c>
      <c r="AJ136" s="29">
        <v>8</v>
      </c>
      <c r="AK136" s="29">
        <v>10</v>
      </c>
      <c r="AL136" s="29">
        <v>10</v>
      </c>
      <c r="AM136" s="29">
        <v>34</v>
      </c>
      <c r="AN136" s="131">
        <v>60</v>
      </c>
      <c r="AO136" s="36" t="s">
        <v>7179</v>
      </c>
      <c r="AP136" s="116" t="s">
        <v>1050</v>
      </c>
      <c r="AQ136" s="116" t="str">
        <f t="shared" si="121"/>
        <v>2025EB1100133-BDSDF108</v>
      </c>
      <c r="AR136" s="25" t="str">
        <f t="shared" si="138"/>
        <v>0 missed</v>
      </c>
      <c r="AS136" s="25" t="str">
        <f t="shared" si="139"/>
        <v>1 missed</v>
      </c>
      <c r="AT136" s="25">
        <f t="shared" si="140"/>
        <v>3</v>
      </c>
      <c r="AU136" s="25">
        <f t="shared" si="141"/>
        <v>1</v>
      </c>
      <c r="AV136" s="10">
        <f t="shared" si="142"/>
        <v>1</v>
      </c>
      <c r="AW136" s="10">
        <f t="shared" si="143"/>
        <v>0.5</v>
      </c>
      <c r="AX136" s="25" t="str">
        <f t="shared" si="144"/>
        <v>1 missed</v>
      </c>
      <c r="AY136" s="25">
        <f t="shared" si="145"/>
        <v>4</v>
      </c>
      <c r="AZ136" s="10">
        <f t="shared" si="146"/>
        <v>0.8</v>
      </c>
      <c r="BA136" s="10" t="str">
        <f t="shared" si="147"/>
        <v>Q-3 A-1 || Q Total-3, A Total-2</v>
      </c>
      <c r="BB136" s="10" t="str" cm="1">
        <f t="array" ref="BB136">IFERROR(INDEX('Attendance-Slot-1'!$Q$2:$Q$1112,MATCH(1,('Attendance-Slot-1'!$A$2:$A$1112=$C136)*('Attendance-Slot-1'!$G$2:$G$1112=BB$2),0)),"No Data")</f>
        <v>No Data</v>
      </c>
      <c r="BC136" s="10" t="str" cm="1">
        <f t="array" ref="BC136">IFERROR(INDEX('Attendance-Slot-2'!$Q$2:$Q$2595,MATCH(1,('Attendance-Slot-2'!$A$2:$A$2595=$C136)*('Attendance-Slot-2'!$G$2:$G$2595=BB$2),0)),"No Data")</f>
        <v>P-S2_Online</v>
      </c>
      <c r="BD136" s="136">
        <f>VLOOKUP($AQ136,'Written Exam Marks'!$H:$Q,10,FALSE)</f>
        <v>21.5</v>
      </c>
      <c r="BE136" s="136">
        <f>VLOOKUP($AQ136,'Written Exam Marks'!$H:$Q,9,FALSE)</f>
        <v>40</v>
      </c>
      <c r="BF136" s="10" t="str">
        <f t="shared" si="148"/>
        <v>Present</v>
      </c>
      <c r="BG136" s="10" t="str">
        <f t="shared" si="149"/>
        <v>P-S2_Online</v>
      </c>
      <c r="BH136" s="129">
        <v>9</v>
      </c>
      <c r="BI136" s="129">
        <v>13.5</v>
      </c>
      <c r="BJ136" s="129" t="s">
        <v>5</v>
      </c>
      <c r="BK136" s="129">
        <v>15</v>
      </c>
      <c r="BL136" s="144">
        <v>37.5</v>
      </c>
      <c r="BM136" s="24">
        <v>60</v>
      </c>
      <c r="BN136" s="24" t="s">
        <v>1004</v>
      </c>
      <c r="BO136" s="118" t="s">
        <v>1063</v>
      </c>
      <c r="BP136" s="118" t="str">
        <f t="shared" si="122"/>
        <v>2025EB1100133-BDSDF114</v>
      </c>
      <c r="BQ136" s="24" t="str">
        <f t="shared" si="150"/>
        <v>1 missed</v>
      </c>
      <c r="BR136" s="24" t="str">
        <f t="shared" si="151"/>
        <v>0 missed</v>
      </c>
      <c r="BS136" s="24">
        <f t="shared" si="152"/>
        <v>2</v>
      </c>
      <c r="BT136" s="24">
        <f t="shared" si="153"/>
        <v>1</v>
      </c>
      <c r="BU136" s="14">
        <f t="shared" si="154"/>
        <v>0.66666666666666663</v>
      </c>
      <c r="BV136" s="14">
        <f t="shared" si="155"/>
        <v>1</v>
      </c>
      <c r="BW136" s="24" t="str">
        <f t="shared" si="156"/>
        <v>1 missed</v>
      </c>
      <c r="BX136" s="24">
        <f t="shared" si="157"/>
        <v>3</v>
      </c>
      <c r="BY136" s="14">
        <f t="shared" si="158"/>
        <v>0.75</v>
      </c>
      <c r="BZ136" s="14" t="str">
        <f t="shared" si="159"/>
        <v>Q-2 A-1 || Q Total-3, A Total-1</v>
      </c>
      <c r="CA136" s="14" t="str" cm="1">
        <f t="array" ref="CA136">IFERROR(INDEX('Attendance-Slot-1'!$Q$2:$Q$1112,MATCH(1,('Attendance-Slot-1'!$A$2:$A$1112=$C136)*('Attendance-Slot-1'!$G$2:$G$1112=CA$2),0)),"No Data")</f>
        <v>P-S1_Online</v>
      </c>
      <c r="CB136" s="14" t="str" cm="1">
        <f t="array" ref="CB136">IFERROR(INDEX('Attendance-Slot-2'!$Q$2:$Q$2595,MATCH(1,('Attendance-Slot-2'!$A$2:$A$2595=$C136)*('Attendance-Slot-2'!$G$2:$G$2595=CA$2),0)),"No Data")</f>
        <v>No Data</v>
      </c>
      <c r="CC136" s="138">
        <f>VLOOKUP($BP136,'Written Exam Marks'!$H:$Q,10,FALSE)</f>
        <v>37</v>
      </c>
      <c r="CD136" s="138">
        <f>VLOOKUP($BP136,'Written Exam Marks'!$H:$Q,9,FALSE)</f>
        <v>40</v>
      </c>
      <c r="CE136" s="14" t="str">
        <f t="shared" si="160"/>
        <v>Present</v>
      </c>
      <c r="CF136" s="14" t="str">
        <f t="shared" si="161"/>
        <v>P-S1_Online</v>
      </c>
      <c r="CG136" s="130">
        <v>3.5</v>
      </c>
      <c r="CH136" s="130" t="s">
        <v>5</v>
      </c>
      <c r="CI136" s="130">
        <v>9</v>
      </c>
      <c r="CJ136" s="130">
        <v>7</v>
      </c>
      <c r="CK136" s="130" t="s">
        <v>5</v>
      </c>
      <c r="CL136" s="130" t="s">
        <v>5</v>
      </c>
      <c r="CM136" s="145">
        <v>19.5</v>
      </c>
      <c r="CN136" s="130">
        <v>50</v>
      </c>
      <c r="CO136" s="27" t="s">
        <v>1005</v>
      </c>
      <c r="CP136" s="119" t="s">
        <v>1044</v>
      </c>
      <c r="CQ136" s="119" t="str">
        <f t="shared" si="123"/>
        <v>2025EB1100133-BDSDF112</v>
      </c>
      <c r="CR136" s="27" t="str">
        <f t="shared" si="162"/>
        <v>1 missed</v>
      </c>
      <c r="CS136" s="27" t="str">
        <f t="shared" si="163"/>
        <v>0 missed</v>
      </c>
      <c r="CT136" s="27">
        <f t="shared" si="164"/>
        <v>1</v>
      </c>
      <c r="CU136" s="27">
        <f t="shared" si="165"/>
        <v>2</v>
      </c>
      <c r="CV136" s="15">
        <f t="shared" si="166"/>
        <v>0.5</v>
      </c>
      <c r="CW136" s="15">
        <f t="shared" si="167"/>
        <v>1</v>
      </c>
      <c r="CX136" s="27" t="str">
        <f t="shared" si="168"/>
        <v>1 missed</v>
      </c>
      <c r="CY136" s="27">
        <f t="shared" si="169"/>
        <v>3</v>
      </c>
      <c r="CZ136" s="15">
        <f t="shared" si="170"/>
        <v>0.75</v>
      </c>
      <c r="DA136" s="15" t="str">
        <f t="shared" si="171"/>
        <v>Q-1 A-2 || Q Total-2, A Total-2</v>
      </c>
      <c r="DB136" s="15" t="str" cm="1">
        <f t="array" ref="DB136">IFERROR(INDEX('Attendance-Slot-1'!$Q$2:$Q$1112,MATCH(1,('Attendance-Slot-1'!$A$2:$A$1112=$C136)*('Attendance-Slot-1'!$G$2:$G$1112=DB$2),0)),"No Data")</f>
        <v>P-S1_Online</v>
      </c>
      <c r="DC136" s="15" t="str" cm="1">
        <f t="array" ref="DC136">IFERROR(INDEX('Attendance-Slot-2'!$Q$2:$Q$2595,MATCH(1,('Attendance-Slot-2'!$A$2:$A$2595=$C136)*('Attendance-Slot-2'!$G$2:$G$2595=DB$2),0)),"No Data")</f>
        <v>No Data</v>
      </c>
      <c r="DD136" s="139">
        <f>VLOOKUP($CQ136,'Written Exam Marks'!$H:$Q,10,FALSE)</f>
        <v>37</v>
      </c>
      <c r="DE136" s="139">
        <f>VLOOKUP($CQ136,'Written Exam Marks'!$H:$Q,9,FALSE)</f>
        <v>50</v>
      </c>
      <c r="DF136" s="15" t="str">
        <f t="shared" si="172"/>
        <v>Present</v>
      </c>
      <c r="DG136" s="15" t="str">
        <f t="shared" si="173"/>
        <v>P-S1_Online</v>
      </c>
      <c r="DH136" s="139">
        <v>85</v>
      </c>
      <c r="DI136" s="139">
        <v>85</v>
      </c>
      <c r="DJ136" s="139">
        <v>100</v>
      </c>
      <c r="DK136" s="3" t="str">
        <f t="shared" si="124"/>
        <v>P-2, A-0, No Data-2</v>
      </c>
      <c r="DL136" s="3" t="str">
        <f t="shared" si="125"/>
        <v>P-2, A-0, No Data-2</v>
      </c>
      <c r="DM136" s="1" t="str">
        <f t="shared" si="174"/>
        <v>P-S2_Online</v>
      </c>
      <c r="DN136" s="1" t="str">
        <f t="shared" si="175"/>
        <v>P-S1_Online</v>
      </c>
      <c r="DO136" s="1" t="str">
        <f t="shared" si="176"/>
        <v>P-S2_Online</v>
      </c>
      <c r="DP136" s="1" t="str">
        <f t="shared" si="177"/>
        <v>P-S1_Online</v>
      </c>
      <c r="DQ136" s="1" t="str">
        <f t="shared" si="178"/>
        <v>P-4, A-0, No Data-0</v>
      </c>
      <c r="DR136" s="39">
        <f t="shared" si="179"/>
        <v>0</v>
      </c>
      <c r="DS136" s="34" t="s">
        <v>7217</v>
      </c>
      <c r="DT136" s="39" t="s">
        <v>7363</v>
      </c>
      <c r="DU136" s="30" t="s">
        <v>402</v>
      </c>
      <c r="DV136" s="30"/>
    </row>
    <row r="137" spans="1:126" x14ac:dyDescent="0.25">
      <c r="A137" s="1">
        <v>134</v>
      </c>
      <c r="B137" s="1" t="s">
        <v>1000</v>
      </c>
      <c r="C137" s="1" t="s">
        <v>405</v>
      </c>
      <c r="D137" s="1" t="s">
        <v>406</v>
      </c>
      <c r="E137" s="1" t="s">
        <v>407</v>
      </c>
      <c r="F137" s="1" t="s">
        <v>7201</v>
      </c>
      <c r="G137" s="1" t="s">
        <v>1322</v>
      </c>
      <c r="H137" s="143">
        <v>8</v>
      </c>
      <c r="I137" s="143" t="s">
        <v>5</v>
      </c>
      <c r="J137" s="143" t="s">
        <v>5</v>
      </c>
      <c r="K137" s="143">
        <v>6.4</v>
      </c>
      <c r="L137" s="132">
        <v>28</v>
      </c>
      <c r="M137" s="132">
        <v>42.4</v>
      </c>
      <c r="N137" s="26">
        <v>60</v>
      </c>
      <c r="O137" s="26" t="s">
        <v>997</v>
      </c>
      <c r="P137" s="120" t="s">
        <v>1034</v>
      </c>
      <c r="Q137" s="13" t="str">
        <f t="shared" si="126"/>
        <v>2025EB1100134-BDSDF113</v>
      </c>
      <c r="R137" s="26" t="str">
        <f t="shared" si="127"/>
        <v>2 missed</v>
      </c>
      <c r="S137" s="26" t="str">
        <f t="shared" si="120"/>
        <v>0 missed</v>
      </c>
      <c r="T137" s="26">
        <f t="shared" si="128"/>
        <v>2</v>
      </c>
      <c r="U137" s="26">
        <f t="shared" si="129"/>
        <v>1</v>
      </c>
      <c r="V137" s="13">
        <f t="shared" si="130"/>
        <v>0.5</v>
      </c>
      <c r="W137" s="13">
        <f t="shared" si="131"/>
        <v>1</v>
      </c>
      <c r="X137" s="26" t="str">
        <f t="shared" si="132"/>
        <v>2 missed</v>
      </c>
      <c r="Y137" s="26">
        <f t="shared" si="133"/>
        <v>3</v>
      </c>
      <c r="Z137" s="13">
        <f t="shared" si="134"/>
        <v>0.6</v>
      </c>
      <c r="AA137" s="15" t="str">
        <f t="shared" si="135"/>
        <v>Q-2 A-1 || Q Total-4, A Total-1</v>
      </c>
      <c r="AB137" s="13" t="str" cm="1">
        <f t="array" ref="AB137">IFERROR(INDEX('Attendance-Slot-1'!$Q$2:$Q$1112,MATCH(1,('Attendance-Slot-1'!$A$2:$A$1112=$C137)*('Attendance-Slot-1'!$G$2:$G$1112=AB$2),0)),"No Data")</f>
        <v>No Data</v>
      </c>
      <c r="AC137" s="13" t="str" cm="1">
        <f t="array" ref="AC137">IFERROR(INDEX('Attendance-Slot-2'!$Q$2:$Q$2595,MATCH(1,('Attendance-Slot-2'!$A$2:$A$2595=$C137)*('Attendance-Slot-2'!$G$2:$G$2595=AB$2),0)),"No Data")</f>
        <v>P-S2_Onsite</v>
      </c>
      <c r="AD137" s="133">
        <f>VLOOKUP($Q137,'Written Exam Marks'!$H:$Q,10,FALSE)</f>
        <v>25</v>
      </c>
      <c r="AE137" s="133">
        <f>VLOOKUP($Q137,'Written Exam Marks'!$H:$Q,9,FALSE)</f>
        <v>40</v>
      </c>
      <c r="AF137" s="13" t="str">
        <f t="shared" si="136"/>
        <v>Present</v>
      </c>
      <c r="AG137" s="13" t="str">
        <f t="shared" si="137"/>
        <v>P-S2_Onsite</v>
      </c>
      <c r="AH137" s="29">
        <v>12</v>
      </c>
      <c r="AI137" s="29">
        <v>10.5</v>
      </c>
      <c r="AJ137" s="29" t="s">
        <v>5</v>
      </c>
      <c r="AK137" s="29">
        <v>10</v>
      </c>
      <c r="AL137" s="29" t="s">
        <v>5</v>
      </c>
      <c r="AM137" s="29">
        <v>32.5</v>
      </c>
      <c r="AN137" s="131">
        <v>60</v>
      </c>
      <c r="AO137" s="36" t="s">
        <v>7179</v>
      </c>
      <c r="AP137" s="116" t="s">
        <v>1050</v>
      </c>
      <c r="AQ137" s="116" t="str">
        <f t="shared" si="121"/>
        <v>2025EB1100134-BDSDF108</v>
      </c>
      <c r="AR137" s="25" t="str">
        <f t="shared" si="138"/>
        <v>2 missed</v>
      </c>
      <c r="AS137" s="25" t="str">
        <f t="shared" si="139"/>
        <v>0 missed</v>
      </c>
      <c r="AT137" s="25">
        <f t="shared" si="140"/>
        <v>1</v>
      </c>
      <c r="AU137" s="25">
        <f t="shared" si="141"/>
        <v>2</v>
      </c>
      <c r="AV137" s="10">
        <f t="shared" si="142"/>
        <v>0.33333333333333331</v>
      </c>
      <c r="AW137" s="10">
        <f t="shared" si="143"/>
        <v>1</v>
      </c>
      <c r="AX137" s="25" t="str">
        <f t="shared" si="144"/>
        <v>2 missed</v>
      </c>
      <c r="AY137" s="25">
        <f t="shared" si="145"/>
        <v>3</v>
      </c>
      <c r="AZ137" s="10">
        <f t="shared" si="146"/>
        <v>0.6</v>
      </c>
      <c r="BA137" s="10" t="str">
        <f t="shared" si="147"/>
        <v>Q-1 A-2 || Q Total-3, A Total-2</v>
      </c>
      <c r="BB137" s="10" t="str" cm="1">
        <f t="array" ref="BB137">IFERROR(INDEX('Attendance-Slot-1'!$Q$2:$Q$1112,MATCH(1,('Attendance-Slot-1'!$A$2:$A$1112=$C137)*('Attendance-Slot-1'!$G$2:$G$1112=BB$2),0)),"No Data")</f>
        <v>No Data</v>
      </c>
      <c r="BC137" s="10" t="str" cm="1">
        <f t="array" ref="BC137">IFERROR(INDEX('Attendance-Slot-2'!$Q$2:$Q$2595,MATCH(1,('Attendance-Slot-2'!$A$2:$A$2595=$C137)*('Attendance-Slot-2'!$G$2:$G$2595=BB$2),0)),"No Data")</f>
        <v>A-S2_Onsite</v>
      </c>
      <c r="BD137" s="136" t="e">
        <f>VLOOKUP($AQ137,'Written Exam Marks'!$H:$Q,10,FALSE)</f>
        <v>#N/A</v>
      </c>
      <c r="BE137" s="136" t="e">
        <f>VLOOKUP($AQ137,'Written Exam Marks'!$H:$Q,9,FALSE)</f>
        <v>#N/A</v>
      </c>
      <c r="BF137" s="10" t="str">
        <f t="shared" si="148"/>
        <v>Absent</v>
      </c>
      <c r="BG137" s="10" t="str">
        <f t="shared" si="149"/>
        <v>A-S2_Onsite</v>
      </c>
      <c r="BH137" s="129">
        <v>10</v>
      </c>
      <c r="BI137" s="129">
        <v>15</v>
      </c>
      <c r="BJ137" s="129" t="s">
        <v>5</v>
      </c>
      <c r="BK137" s="129">
        <v>19</v>
      </c>
      <c r="BL137" s="144">
        <v>44</v>
      </c>
      <c r="BM137" s="24">
        <v>60</v>
      </c>
      <c r="BN137" s="24" t="s">
        <v>1004</v>
      </c>
      <c r="BO137" s="118" t="s">
        <v>1063</v>
      </c>
      <c r="BP137" s="118" t="str">
        <f t="shared" si="122"/>
        <v>2025EB1100134-BDSDF114</v>
      </c>
      <c r="BQ137" s="24" t="str">
        <f t="shared" si="150"/>
        <v>1 missed</v>
      </c>
      <c r="BR137" s="24" t="str">
        <f t="shared" si="151"/>
        <v>0 missed</v>
      </c>
      <c r="BS137" s="24">
        <f t="shared" si="152"/>
        <v>2</v>
      </c>
      <c r="BT137" s="24">
        <f t="shared" si="153"/>
        <v>1</v>
      </c>
      <c r="BU137" s="14">
        <f t="shared" si="154"/>
        <v>0.66666666666666663</v>
      </c>
      <c r="BV137" s="14">
        <f t="shared" si="155"/>
        <v>1</v>
      </c>
      <c r="BW137" s="24" t="str">
        <f t="shared" si="156"/>
        <v>1 missed</v>
      </c>
      <c r="BX137" s="24">
        <f t="shared" si="157"/>
        <v>3</v>
      </c>
      <c r="BY137" s="14">
        <f t="shared" si="158"/>
        <v>0.75</v>
      </c>
      <c r="BZ137" s="14" t="str">
        <f t="shared" si="159"/>
        <v>Q-2 A-1 || Q Total-3, A Total-1</v>
      </c>
      <c r="CA137" s="14" t="str" cm="1">
        <f t="array" ref="CA137">IFERROR(INDEX('Attendance-Slot-1'!$Q$2:$Q$1112,MATCH(1,('Attendance-Slot-1'!$A$2:$A$1112=$C137)*('Attendance-Slot-1'!$G$2:$G$1112=CA$2),0)),"No Data")</f>
        <v>P-S1_Onsite</v>
      </c>
      <c r="CB137" s="14" t="str" cm="1">
        <f t="array" ref="CB137">IFERROR(INDEX('Attendance-Slot-2'!$Q$2:$Q$2595,MATCH(1,('Attendance-Slot-2'!$A$2:$A$2595=$C137)*('Attendance-Slot-2'!$G$2:$G$2595=CA$2),0)),"No Data")</f>
        <v>No Data</v>
      </c>
      <c r="CC137" s="138">
        <f>VLOOKUP($BP137,'Written Exam Marks'!$H:$Q,10,FALSE)</f>
        <v>21.5</v>
      </c>
      <c r="CD137" s="138">
        <f>VLOOKUP($BP137,'Written Exam Marks'!$H:$Q,9,FALSE)</f>
        <v>40</v>
      </c>
      <c r="CE137" s="14" t="str">
        <f t="shared" si="160"/>
        <v>Present</v>
      </c>
      <c r="CF137" s="14" t="str">
        <f t="shared" si="161"/>
        <v>P-S1_Onsite</v>
      </c>
      <c r="CG137" s="130">
        <v>5</v>
      </c>
      <c r="CH137" s="130">
        <v>4.5</v>
      </c>
      <c r="CI137" s="130">
        <v>6</v>
      </c>
      <c r="CJ137" s="130" t="s">
        <v>5</v>
      </c>
      <c r="CK137" s="130">
        <v>10</v>
      </c>
      <c r="CL137" s="130">
        <v>10</v>
      </c>
      <c r="CM137" s="145">
        <v>35.5</v>
      </c>
      <c r="CN137" s="130">
        <v>50</v>
      </c>
      <c r="CO137" s="27" t="s">
        <v>1005</v>
      </c>
      <c r="CP137" s="119" t="s">
        <v>1044</v>
      </c>
      <c r="CQ137" s="119" t="str">
        <f t="shared" si="123"/>
        <v>2025EB1100134-BDSDF112</v>
      </c>
      <c r="CR137" s="27" t="str">
        <f t="shared" si="162"/>
        <v>0 missed</v>
      </c>
      <c r="CS137" s="27" t="str">
        <f t="shared" si="163"/>
        <v>1 missed</v>
      </c>
      <c r="CT137" s="27">
        <f t="shared" si="164"/>
        <v>2</v>
      </c>
      <c r="CU137" s="27">
        <f t="shared" si="165"/>
        <v>1</v>
      </c>
      <c r="CV137" s="15">
        <f t="shared" si="166"/>
        <v>1</v>
      </c>
      <c r="CW137" s="15">
        <f t="shared" si="167"/>
        <v>0.5</v>
      </c>
      <c r="CX137" s="27" t="str">
        <f t="shared" si="168"/>
        <v>1 missed</v>
      </c>
      <c r="CY137" s="27">
        <f t="shared" si="169"/>
        <v>3</v>
      </c>
      <c r="CZ137" s="15">
        <f t="shared" si="170"/>
        <v>0.75</v>
      </c>
      <c r="DA137" s="15" t="str">
        <f t="shared" si="171"/>
        <v>Q-2 A-1 || Q Total-2, A Total-2</v>
      </c>
      <c r="DB137" s="15" t="str" cm="1">
        <f t="array" ref="DB137">IFERROR(INDEX('Attendance-Slot-1'!$Q$2:$Q$1112,MATCH(1,('Attendance-Slot-1'!$A$2:$A$1112=$C137)*('Attendance-Slot-1'!$G$2:$G$1112=DB$2),0)),"No Data")</f>
        <v>P-S1_Onsite</v>
      </c>
      <c r="DC137" s="15" t="str" cm="1">
        <f t="array" ref="DC137">IFERROR(INDEX('Attendance-Slot-2'!$Q$2:$Q$2595,MATCH(1,('Attendance-Slot-2'!$A$2:$A$2595=$C137)*('Attendance-Slot-2'!$G$2:$G$2595=DB$2),0)),"No Data")</f>
        <v>No Data</v>
      </c>
      <c r="DD137" s="139">
        <f>VLOOKUP($CQ137,'Written Exam Marks'!$H:$Q,10,FALSE)</f>
        <v>31.5</v>
      </c>
      <c r="DE137" s="139">
        <f>VLOOKUP($CQ137,'Written Exam Marks'!$H:$Q,9,FALSE)</f>
        <v>50</v>
      </c>
      <c r="DF137" s="15" t="str">
        <f t="shared" si="172"/>
        <v>Present</v>
      </c>
      <c r="DG137" s="15" t="str">
        <f t="shared" si="173"/>
        <v>P-S1_Onsite</v>
      </c>
      <c r="DH137" s="139">
        <v>85</v>
      </c>
      <c r="DI137" s="139">
        <v>85</v>
      </c>
      <c r="DJ137" s="139">
        <v>100</v>
      </c>
      <c r="DK137" s="3" t="str">
        <f t="shared" si="124"/>
        <v>P-2, A-0, No Data-2</v>
      </c>
      <c r="DL137" s="3" t="str">
        <f t="shared" si="125"/>
        <v>P-1, A-1, No Data-2</v>
      </c>
      <c r="DM137" s="1" t="str">
        <f t="shared" si="174"/>
        <v>P-S2_Onsite</v>
      </c>
      <c r="DN137" s="1" t="str">
        <f t="shared" si="175"/>
        <v>P-S1_Onsite</v>
      </c>
      <c r="DO137" s="1" t="str">
        <f t="shared" si="176"/>
        <v>A-S2_Onsite</v>
      </c>
      <c r="DP137" s="1" t="str">
        <f t="shared" si="177"/>
        <v>P-S1_Onsite</v>
      </c>
      <c r="DQ137" s="1" t="str">
        <f t="shared" si="178"/>
        <v>P-3, A-1, No Data-0</v>
      </c>
      <c r="DR137" s="39">
        <f t="shared" si="179"/>
        <v>0</v>
      </c>
      <c r="DS137" s="34" t="s">
        <v>7217</v>
      </c>
      <c r="DT137" s="39" t="s">
        <v>7363</v>
      </c>
      <c r="DU137" s="30" t="s">
        <v>405</v>
      </c>
      <c r="DV137" s="30"/>
    </row>
    <row r="138" spans="1:126" x14ac:dyDescent="0.25">
      <c r="A138" s="1">
        <v>135</v>
      </c>
      <c r="B138" s="1" t="s">
        <v>1000</v>
      </c>
      <c r="C138" s="1" t="s">
        <v>408</v>
      </c>
      <c r="D138" s="1" t="s">
        <v>409</v>
      </c>
      <c r="E138" s="1" t="s">
        <v>410</v>
      </c>
      <c r="F138" s="1" t="s">
        <v>7201</v>
      </c>
      <c r="G138" s="1" t="s">
        <v>3557</v>
      </c>
      <c r="H138" s="143">
        <v>7.2</v>
      </c>
      <c r="I138" s="143" t="s">
        <v>5</v>
      </c>
      <c r="J138" s="143" t="s">
        <v>5</v>
      </c>
      <c r="K138" s="143">
        <v>5.6</v>
      </c>
      <c r="L138" s="132" t="s">
        <v>5</v>
      </c>
      <c r="M138" s="132">
        <v>12.8</v>
      </c>
      <c r="N138" s="26">
        <v>60</v>
      </c>
      <c r="O138" s="26" t="s">
        <v>997</v>
      </c>
      <c r="P138" s="120" t="s">
        <v>1034</v>
      </c>
      <c r="Q138" s="13" t="str">
        <f t="shared" si="126"/>
        <v>2025EB1100135-BDSDF113</v>
      </c>
      <c r="R138" s="26" t="str">
        <f t="shared" si="127"/>
        <v>2 missed</v>
      </c>
      <c r="S138" s="26" t="str">
        <f t="shared" si="120"/>
        <v>1 missed</v>
      </c>
      <c r="T138" s="26">
        <f t="shared" si="128"/>
        <v>2</v>
      </c>
      <c r="U138" s="26">
        <f t="shared" si="129"/>
        <v>0</v>
      </c>
      <c r="V138" s="13">
        <f t="shared" si="130"/>
        <v>0.5</v>
      </c>
      <c r="W138" s="13">
        <f t="shared" si="131"/>
        <v>0</v>
      </c>
      <c r="X138" s="26" t="str">
        <f t="shared" si="132"/>
        <v>3 missed</v>
      </c>
      <c r="Y138" s="26">
        <f t="shared" si="133"/>
        <v>2</v>
      </c>
      <c r="Z138" s="13">
        <f t="shared" si="134"/>
        <v>0.4</v>
      </c>
      <c r="AA138" s="15" t="str">
        <f t="shared" si="135"/>
        <v>Q-2 A-0 || Q Total-4, A Total-1</v>
      </c>
      <c r="AB138" s="13" t="str" cm="1">
        <f t="array" ref="AB138">IFERROR(INDEX('Attendance-Slot-1'!$Q$2:$Q$1112,MATCH(1,('Attendance-Slot-1'!$A$2:$A$1112=$C138)*('Attendance-Slot-1'!$G$2:$G$1112=AB$2),0)),"No Data")</f>
        <v>No Data</v>
      </c>
      <c r="AC138" s="13" t="str" cm="1">
        <f t="array" ref="AC138">IFERROR(INDEX('Attendance-Slot-2'!$Q$2:$Q$2595,MATCH(1,('Attendance-Slot-2'!$A$2:$A$2595=$C138)*('Attendance-Slot-2'!$G$2:$G$2595=AB$2),0)),"No Data")</f>
        <v>P-S2_Onsite</v>
      </c>
      <c r="AD138" s="133">
        <f>VLOOKUP($Q138,'Written Exam Marks'!$H:$Q,10,FALSE)</f>
        <v>35</v>
      </c>
      <c r="AE138" s="133">
        <f>VLOOKUP($Q138,'Written Exam Marks'!$H:$Q,9,FALSE)</f>
        <v>40</v>
      </c>
      <c r="AF138" s="13" t="str">
        <f t="shared" si="136"/>
        <v>Present</v>
      </c>
      <c r="AG138" s="13" t="str">
        <f t="shared" si="137"/>
        <v>P-S2_Onsite</v>
      </c>
      <c r="AH138" s="29" t="s">
        <v>5</v>
      </c>
      <c r="AI138" s="29" t="s">
        <v>5</v>
      </c>
      <c r="AJ138" s="29">
        <v>7.3333333329999997</v>
      </c>
      <c r="AK138" s="29">
        <v>10</v>
      </c>
      <c r="AL138" s="29" t="s">
        <v>5</v>
      </c>
      <c r="AM138" s="29">
        <v>17.333333332999999</v>
      </c>
      <c r="AN138" s="131">
        <v>60</v>
      </c>
      <c r="AO138" s="36" t="s">
        <v>7179</v>
      </c>
      <c r="AP138" s="116" t="s">
        <v>1050</v>
      </c>
      <c r="AQ138" s="116" t="str">
        <f t="shared" si="121"/>
        <v>2025EB1100135-BDSDF108</v>
      </c>
      <c r="AR138" s="25" t="str">
        <f t="shared" si="138"/>
        <v>1 missed</v>
      </c>
      <c r="AS138" s="25" t="str">
        <f t="shared" si="139"/>
        <v>2 missed</v>
      </c>
      <c r="AT138" s="25">
        <f t="shared" si="140"/>
        <v>2</v>
      </c>
      <c r="AU138" s="25">
        <f t="shared" si="141"/>
        <v>0</v>
      </c>
      <c r="AV138" s="10">
        <f t="shared" si="142"/>
        <v>0.66666666666666663</v>
      </c>
      <c r="AW138" s="10">
        <f t="shared" si="143"/>
        <v>0</v>
      </c>
      <c r="AX138" s="25" t="str">
        <f t="shared" si="144"/>
        <v>3 missed</v>
      </c>
      <c r="AY138" s="25">
        <f t="shared" si="145"/>
        <v>2</v>
      </c>
      <c r="AZ138" s="10">
        <f t="shared" si="146"/>
        <v>0.4</v>
      </c>
      <c r="BA138" s="10" t="str">
        <f t="shared" si="147"/>
        <v>Q-2 A-0 || Q Total-3, A Total-2</v>
      </c>
      <c r="BB138" s="10" t="str" cm="1">
        <f t="array" ref="BB138">IFERROR(INDEX('Attendance-Slot-1'!$Q$2:$Q$1112,MATCH(1,('Attendance-Slot-1'!$A$2:$A$1112=$C138)*('Attendance-Slot-1'!$G$2:$G$1112=BB$2),0)),"No Data")</f>
        <v>No Data</v>
      </c>
      <c r="BC138" s="10" t="str" cm="1">
        <f t="array" ref="BC138">IFERROR(INDEX('Attendance-Slot-2'!$Q$2:$Q$2595,MATCH(1,('Attendance-Slot-2'!$A$2:$A$2595=$C138)*('Attendance-Slot-2'!$G$2:$G$2595=BB$2),0)),"No Data")</f>
        <v>P-S2_Onsite</v>
      </c>
      <c r="BD138" s="136">
        <f>VLOOKUP($AQ138,'Written Exam Marks'!$H:$Q,10,FALSE)</f>
        <v>18.75</v>
      </c>
      <c r="BE138" s="136">
        <f>VLOOKUP($AQ138,'Written Exam Marks'!$H:$Q,9,FALSE)</f>
        <v>40</v>
      </c>
      <c r="BF138" s="10" t="str">
        <f t="shared" si="148"/>
        <v>Present</v>
      </c>
      <c r="BG138" s="10" t="str">
        <f t="shared" si="149"/>
        <v>P-S2_Onsite</v>
      </c>
      <c r="BH138" s="129">
        <v>8</v>
      </c>
      <c r="BI138" s="129" t="s">
        <v>5</v>
      </c>
      <c r="BJ138" s="129" t="s">
        <v>5</v>
      </c>
      <c r="BK138" s="129" t="s">
        <v>5</v>
      </c>
      <c r="BL138" s="144">
        <v>8</v>
      </c>
      <c r="BM138" s="24">
        <v>60</v>
      </c>
      <c r="BN138" s="24" t="s">
        <v>1004</v>
      </c>
      <c r="BO138" s="118" t="s">
        <v>1063</v>
      </c>
      <c r="BP138" s="118" t="str">
        <f t="shared" si="122"/>
        <v>2025EB1100135-BDSDF114</v>
      </c>
      <c r="BQ138" s="24" t="str">
        <f t="shared" si="150"/>
        <v>2 missed</v>
      </c>
      <c r="BR138" s="24" t="str">
        <f t="shared" si="151"/>
        <v>1 missed</v>
      </c>
      <c r="BS138" s="24">
        <f t="shared" si="152"/>
        <v>1</v>
      </c>
      <c r="BT138" s="24">
        <f t="shared" si="153"/>
        <v>0</v>
      </c>
      <c r="BU138" s="14">
        <f t="shared" si="154"/>
        <v>0.33333333333333331</v>
      </c>
      <c r="BV138" s="14">
        <f t="shared" si="155"/>
        <v>0</v>
      </c>
      <c r="BW138" s="24" t="str">
        <f t="shared" si="156"/>
        <v>3 missed</v>
      </c>
      <c r="BX138" s="24">
        <f t="shared" si="157"/>
        <v>1</v>
      </c>
      <c r="BY138" s="14">
        <f t="shared" si="158"/>
        <v>0.25</v>
      </c>
      <c r="BZ138" s="14" t="str">
        <f t="shared" si="159"/>
        <v>Q-1 A-0 || Q Total-3, A Total-1</v>
      </c>
      <c r="CA138" s="14" t="str" cm="1">
        <f t="array" ref="CA138">IFERROR(INDEX('Attendance-Slot-1'!$Q$2:$Q$1112,MATCH(1,('Attendance-Slot-1'!$A$2:$A$1112=$C138)*('Attendance-Slot-1'!$G$2:$G$1112=CA$2),0)),"No Data")</f>
        <v>No Data</v>
      </c>
      <c r="CB138" s="14" t="str" cm="1">
        <f t="array" ref="CB138">IFERROR(INDEX('Attendance-Slot-2'!$Q$2:$Q$2595,MATCH(1,('Attendance-Slot-2'!$A$2:$A$2595=$C138)*('Attendance-Slot-2'!$G$2:$G$2595=CA$2),0)),"No Data")</f>
        <v>P-S2_Onsite</v>
      </c>
      <c r="CC138" s="138">
        <f>VLOOKUP($BP138,'Written Exam Marks'!$H:$Q,10,FALSE)</f>
        <v>10</v>
      </c>
      <c r="CD138" s="138">
        <f>VLOOKUP($BP138,'Written Exam Marks'!$H:$Q,9,FALSE)</f>
        <v>40</v>
      </c>
      <c r="CE138" s="14" t="str">
        <f t="shared" si="160"/>
        <v>Present</v>
      </c>
      <c r="CF138" s="14" t="str">
        <f t="shared" si="161"/>
        <v>P-S2_Onsite</v>
      </c>
      <c r="CG138" s="130">
        <v>5</v>
      </c>
      <c r="CH138" s="130">
        <v>3.5</v>
      </c>
      <c r="CI138" s="130">
        <v>8</v>
      </c>
      <c r="CJ138" s="130" t="s">
        <v>5</v>
      </c>
      <c r="CK138" s="130" t="s">
        <v>5</v>
      </c>
      <c r="CL138" s="130" t="s">
        <v>5</v>
      </c>
      <c r="CM138" s="145">
        <v>16.5</v>
      </c>
      <c r="CN138" s="130">
        <v>50</v>
      </c>
      <c r="CO138" s="27" t="s">
        <v>1005</v>
      </c>
      <c r="CP138" s="119" t="s">
        <v>1044</v>
      </c>
      <c r="CQ138" s="119" t="str">
        <f t="shared" si="123"/>
        <v>2025EB1100135-BDSDF112</v>
      </c>
      <c r="CR138" s="27" t="str">
        <f t="shared" si="162"/>
        <v>0 missed</v>
      </c>
      <c r="CS138" s="27" t="str">
        <f t="shared" si="163"/>
        <v>1 missed</v>
      </c>
      <c r="CT138" s="27">
        <f t="shared" si="164"/>
        <v>2</v>
      </c>
      <c r="CU138" s="27">
        <f t="shared" si="165"/>
        <v>1</v>
      </c>
      <c r="CV138" s="15">
        <f t="shared" si="166"/>
        <v>1</v>
      </c>
      <c r="CW138" s="15">
        <f t="shared" si="167"/>
        <v>0.5</v>
      </c>
      <c r="CX138" s="27" t="str">
        <f t="shared" si="168"/>
        <v>1 missed</v>
      </c>
      <c r="CY138" s="27">
        <f t="shared" si="169"/>
        <v>3</v>
      </c>
      <c r="CZ138" s="15">
        <f t="shared" si="170"/>
        <v>0.75</v>
      </c>
      <c r="DA138" s="15" t="str">
        <f t="shared" si="171"/>
        <v>Q-2 A-1 || Q Total-2, A Total-2</v>
      </c>
      <c r="DB138" s="15" t="str" cm="1">
        <f t="array" ref="DB138">IFERROR(INDEX('Attendance-Slot-1'!$Q$2:$Q$1112,MATCH(1,('Attendance-Slot-1'!$A$2:$A$1112=$C138)*('Attendance-Slot-1'!$G$2:$G$1112=DB$2),0)),"No Data")</f>
        <v>No Data</v>
      </c>
      <c r="DC138" s="15" t="str" cm="1">
        <f t="array" ref="DC138">IFERROR(INDEX('Attendance-Slot-2'!$Q$2:$Q$2595,MATCH(1,('Attendance-Slot-2'!$A$2:$A$2595=$C138)*('Attendance-Slot-2'!$G$2:$G$2595=DB$2),0)),"No Data")</f>
        <v>P-S2_Onsite</v>
      </c>
      <c r="DD138" s="139">
        <f>VLOOKUP($CQ138,'Written Exam Marks'!$H:$Q,10,FALSE)</f>
        <v>28.5</v>
      </c>
      <c r="DE138" s="139">
        <f>VLOOKUP($CQ138,'Written Exam Marks'!$H:$Q,9,FALSE)</f>
        <v>50</v>
      </c>
      <c r="DF138" s="15" t="str">
        <f t="shared" si="172"/>
        <v>Present</v>
      </c>
      <c r="DG138" s="15" t="str">
        <f t="shared" si="173"/>
        <v>P-S2_Onsite</v>
      </c>
      <c r="DH138" s="139">
        <v>85</v>
      </c>
      <c r="DI138" s="139">
        <v>85</v>
      </c>
      <c r="DJ138" s="139">
        <v>100</v>
      </c>
      <c r="DK138" s="3" t="str">
        <f t="shared" si="124"/>
        <v>P-0, A-0, No Data-4</v>
      </c>
      <c r="DL138" s="3" t="str">
        <f t="shared" si="125"/>
        <v>P-4, A-0, No Data-0</v>
      </c>
      <c r="DM138" s="1" t="str">
        <f t="shared" si="174"/>
        <v>P-S2_Onsite</v>
      </c>
      <c r="DN138" s="1" t="str">
        <f t="shared" si="175"/>
        <v>P-S2_Onsite</v>
      </c>
      <c r="DO138" s="1" t="str">
        <f t="shared" si="176"/>
        <v>P-S2_Onsite</v>
      </c>
      <c r="DP138" s="1" t="str">
        <f t="shared" si="177"/>
        <v>P-S2_Onsite</v>
      </c>
      <c r="DQ138" s="1" t="str">
        <f t="shared" si="178"/>
        <v>P-4, A-0, No Data-0</v>
      </c>
      <c r="DR138" s="39">
        <f t="shared" si="179"/>
        <v>0</v>
      </c>
      <c r="DS138" s="34" t="s">
        <v>7217</v>
      </c>
      <c r="DT138" s="39" t="s">
        <v>7363</v>
      </c>
      <c r="DU138" s="30" t="s">
        <v>408</v>
      </c>
      <c r="DV138" s="30"/>
    </row>
    <row r="139" spans="1:126" x14ac:dyDescent="0.25">
      <c r="A139" s="1">
        <v>136</v>
      </c>
      <c r="B139" s="1" t="s">
        <v>1000</v>
      </c>
      <c r="C139" s="1" t="s">
        <v>411</v>
      </c>
      <c r="D139" s="1" t="s">
        <v>412</v>
      </c>
      <c r="E139" s="1" t="s">
        <v>413</v>
      </c>
      <c r="F139" s="1" t="s">
        <v>7202</v>
      </c>
      <c r="G139" s="1" t="s">
        <v>1325</v>
      </c>
      <c r="H139" s="143">
        <v>5.6</v>
      </c>
      <c r="I139" s="143">
        <v>4.8</v>
      </c>
      <c r="J139" s="143">
        <v>3.2</v>
      </c>
      <c r="K139" s="143">
        <v>2.4</v>
      </c>
      <c r="L139" s="132" t="s">
        <v>5</v>
      </c>
      <c r="M139" s="132">
        <v>16</v>
      </c>
      <c r="N139" s="26">
        <v>60</v>
      </c>
      <c r="O139" s="26" t="s">
        <v>997</v>
      </c>
      <c r="P139" s="120" t="s">
        <v>1034</v>
      </c>
      <c r="Q139" s="13" t="str">
        <f t="shared" si="126"/>
        <v>2025EB1100136-BDSDF113</v>
      </c>
      <c r="R139" s="26" t="str">
        <f t="shared" si="127"/>
        <v>0 missed</v>
      </c>
      <c r="S139" s="26" t="str">
        <f t="shared" si="120"/>
        <v>1 missed</v>
      </c>
      <c r="T139" s="26">
        <f t="shared" si="128"/>
        <v>4</v>
      </c>
      <c r="U139" s="26">
        <f t="shared" si="129"/>
        <v>0</v>
      </c>
      <c r="V139" s="13">
        <f t="shared" si="130"/>
        <v>1</v>
      </c>
      <c r="W139" s="13">
        <f t="shared" si="131"/>
        <v>0</v>
      </c>
      <c r="X139" s="26" t="str">
        <f t="shared" si="132"/>
        <v>1 missed</v>
      </c>
      <c r="Y139" s="26">
        <f t="shared" si="133"/>
        <v>4</v>
      </c>
      <c r="Z139" s="13">
        <f t="shared" si="134"/>
        <v>0.8</v>
      </c>
      <c r="AA139" s="15" t="str">
        <f t="shared" si="135"/>
        <v>Q-4 A-0 || Q Total-4, A Total-1</v>
      </c>
      <c r="AB139" s="13" t="str" cm="1">
        <f t="array" ref="AB139">IFERROR(INDEX('Attendance-Slot-1'!$Q$2:$Q$1112,MATCH(1,('Attendance-Slot-1'!$A$2:$A$1112=$C139)*('Attendance-Slot-1'!$G$2:$G$1112=AB$2),0)),"No Data")</f>
        <v>No Data</v>
      </c>
      <c r="AC139" s="13" t="str" cm="1">
        <f t="array" ref="AC139">IFERROR(INDEX('Attendance-Slot-2'!$Q$2:$Q$2595,MATCH(1,('Attendance-Slot-2'!$A$2:$A$2595=$C139)*('Attendance-Slot-2'!$G$2:$G$2595=AB$2),0)),"No Data")</f>
        <v>A-S2_Onsite</v>
      </c>
      <c r="AD139" s="133" t="e">
        <f>VLOOKUP($Q139,'Written Exam Marks'!$H:$Q,10,FALSE)</f>
        <v>#N/A</v>
      </c>
      <c r="AE139" s="133" t="e">
        <f>VLOOKUP($Q139,'Written Exam Marks'!$H:$Q,9,FALSE)</f>
        <v>#N/A</v>
      </c>
      <c r="AF139" s="13" t="str">
        <f t="shared" si="136"/>
        <v>Absent</v>
      </c>
      <c r="AG139" s="13" t="str">
        <f t="shared" si="137"/>
        <v>A-S2_Onsite</v>
      </c>
      <c r="AH139" s="29" t="s">
        <v>5</v>
      </c>
      <c r="AI139" s="29" t="s">
        <v>5</v>
      </c>
      <c r="AJ139" s="29">
        <v>6</v>
      </c>
      <c r="AK139" s="29" t="s">
        <v>5</v>
      </c>
      <c r="AL139" s="29" t="s">
        <v>5</v>
      </c>
      <c r="AM139" s="29">
        <v>6</v>
      </c>
      <c r="AN139" s="131">
        <v>60</v>
      </c>
      <c r="AO139" s="36" t="s">
        <v>7179</v>
      </c>
      <c r="AP139" s="116" t="s">
        <v>1050</v>
      </c>
      <c r="AQ139" s="116" t="str">
        <f t="shared" si="121"/>
        <v>2025EB1100136-BDSDF108</v>
      </c>
      <c r="AR139" s="25" t="str">
        <f t="shared" si="138"/>
        <v>2 missed</v>
      </c>
      <c r="AS139" s="25" t="str">
        <f t="shared" si="139"/>
        <v>2 missed</v>
      </c>
      <c r="AT139" s="25">
        <f t="shared" si="140"/>
        <v>1</v>
      </c>
      <c r="AU139" s="25">
        <f t="shared" si="141"/>
        <v>0</v>
      </c>
      <c r="AV139" s="10">
        <f t="shared" si="142"/>
        <v>0.33333333333333331</v>
      </c>
      <c r="AW139" s="10">
        <f t="shared" si="143"/>
        <v>0</v>
      </c>
      <c r="AX139" s="25" t="str">
        <f t="shared" si="144"/>
        <v>4 missed</v>
      </c>
      <c r="AY139" s="25">
        <f t="shared" si="145"/>
        <v>1</v>
      </c>
      <c r="AZ139" s="10">
        <f t="shared" si="146"/>
        <v>0.2</v>
      </c>
      <c r="BA139" s="10" t="str">
        <f t="shared" si="147"/>
        <v>Q-1 A-0 || Q Total-3, A Total-2</v>
      </c>
      <c r="BB139" s="10" t="str" cm="1">
        <f t="array" ref="BB139">IFERROR(INDEX('Attendance-Slot-1'!$Q$2:$Q$1112,MATCH(1,('Attendance-Slot-1'!$A$2:$A$1112=$C139)*('Attendance-Slot-1'!$G$2:$G$1112=BB$2),0)),"No Data")</f>
        <v>No Data</v>
      </c>
      <c r="BC139" s="10" t="str" cm="1">
        <f t="array" ref="BC139">IFERROR(INDEX('Attendance-Slot-2'!$Q$2:$Q$2595,MATCH(1,('Attendance-Slot-2'!$A$2:$A$2595=$C139)*('Attendance-Slot-2'!$G$2:$G$2595=BB$2),0)),"No Data")</f>
        <v>A-S2_Onsite</v>
      </c>
      <c r="BD139" s="136" t="e">
        <f>VLOOKUP($AQ139,'Written Exam Marks'!$H:$Q,10,FALSE)</f>
        <v>#N/A</v>
      </c>
      <c r="BE139" s="136" t="e">
        <f>VLOOKUP($AQ139,'Written Exam Marks'!$H:$Q,9,FALSE)</f>
        <v>#N/A</v>
      </c>
      <c r="BF139" s="10" t="str">
        <f t="shared" si="148"/>
        <v>Absent</v>
      </c>
      <c r="BG139" s="10" t="str">
        <f t="shared" si="149"/>
        <v>A-S2_Onsite</v>
      </c>
      <c r="BH139" s="129">
        <v>2</v>
      </c>
      <c r="BI139" s="129">
        <v>4.5</v>
      </c>
      <c r="BJ139" s="129">
        <v>7.5</v>
      </c>
      <c r="BK139" s="129" t="s">
        <v>5</v>
      </c>
      <c r="BL139" s="144">
        <v>14</v>
      </c>
      <c r="BM139" s="24">
        <v>60</v>
      </c>
      <c r="BN139" s="24" t="s">
        <v>1004</v>
      </c>
      <c r="BO139" s="118" t="s">
        <v>1063</v>
      </c>
      <c r="BP139" s="118" t="str">
        <f t="shared" si="122"/>
        <v>2025EB1100136-BDSDF114</v>
      </c>
      <c r="BQ139" s="24" t="str">
        <f t="shared" si="150"/>
        <v>0 missed</v>
      </c>
      <c r="BR139" s="24" t="str">
        <f t="shared" si="151"/>
        <v>1 missed</v>
      </c>
      <c r="BS139" s="24">
        <f t="shared" si="152"/>
        <v>3</v>
      </c>
      <c r="BT139" s="24">
        <f t="shared" si="153"/>
        <v>0</v>
      </c>
      <c r="BU139" s="14">
        <f t="shared" si="154"/>
        <v>1</v>
      </c>
      <c r="BV139" s="14">
        <f t="shared" si="155"/>
        <v>0</v>
      </c>
      <c r="BW139" s="24" t="str">
        <f t="shared" si="156"/>
        <v>1 missed</v>
      </c>
      <c r="BX139" s="24">
        <f t="shared" si="157"/>
        <v>3</v>
      </c>
      <c r="BY139" s="14">
        <f t="shared" si="158"/>
        <v>0.75</v>
      </c>
      <c r="BZ139" s="14" t="str">
        <f t="shared" si="159"/>
        <v>Q-3 A-0 || Q Total-3, A Total-1</v>
      </c>
      <c r="CA139" s="14" t="str" cm="1">
        <f t="array" ref="CA139">IFERROR(INDEX('Attendance-Slot-1'!$Q$2:$Q$1112,MATCH(1,('Attendance-Slot-1'!$A$2:$A$1112=$C139)*('Attendance-Slot-1'!$G$2:$G$1112=CA$2),0)),"No Data")</f>
        <v>No Data</v>
      </c>
      <c r="CB139" s="14" t="str" cm="1">
        <f t="array" ref="CB139">IFERROR(INDEX('Attendance-Slot-2'!$Q$2:$Q$2595,MATCH(1,('Attendance-Slot-2'!$A$2:$A$2595=$C139)*('Attendance-Slot-2'!$G$2:$G$2595=CA$2),0)),"No Data")</f>
        <v>A-S2_Onsite</v>
      </c>
      <c r="CC139" s="138" t="e">
        <f>VLOOKUP($BP139,'Written Exam Marks'!$H:$Q,10,FALSE)</f>
        <v>#N/A</v>
      </c>
      <c r="CD139" s="138" t="e">
        <f>VLOOKUP($BP139,'Written Exam Marks'!$H:$Q,9,FALSE)</f>
        <v>#N/A</v>
      </c>
      <c r="CE139" s="14" t="str">
        <f t="shared" si="160"/>
        <v>Absent</v>
      </c>
      <c r="CF139" s="14" t="str">
        <f t="shared" si="161"/>
        <v>A-S2_Onsite</v>
      </c>
      <c r="CG139" s="130">
        <v>3</v>
      </c>
      <c r="CH139" s="130">
        <v>2.5</v>
      </c>
      <c r="CI139" s="130">
        <v>7.5</v>
      </c>
      <c r="CJ139" s="130" t="s">
        <v>5</v>
      </c>
      <c r="CK139" s="130" t="s">
        <v>5</v>
      </c>
      <c r="CL139" s="130" t="s">
        <v>5</v>
      </c>
      <c r="CM139" s="145">
        <v>13</v>
      </c>
      <c r="CN139" s="130">
        <v>50</v>
      </c>
      <c r="CO139" s="27" t="s">
        <v>1005</v>
      </c>
      <c r="CP139" s="119" t="s">
        <v>1044</v>
      </c>
      <c r="CQ139" s="119" t="str">
        <f t="shared" si="123"/>
        <v>2025EB1100136-BDSDF112</v>
      </c>
      <c r="CR139" s="27" t="str">
        <f t="shared" si="162"/>
        <v>0 missed</v>
      </c>
      <c r="CS139" s="27" t="str">
        <f t="shared" si="163"/>
        <v>1 missed</v>
      </c>
      <c r="CT139" s="27">
        <f t="shared" si="164"/>
        <v>2</v>
      </c>
      <c r="CU139" s="27">
        <f t="shared" si="165"/>
        <v>1</v>
      </c>
      <c r="CV139" s="15">
        <f t="shared" si="166"/>
        <v>1</v>
      </c>
      <c r="CW139" s="15">
        <f t="shared" si="167"/>
        <v>0.5</v>
      </c>
      <c r="CX139" s="27" t="str">
        <f t="shared" si="168"/>
        <v>1 missed</v>
      </c>
      <c r="CY139" s="27">
        <f t="shared" si="169"/>
        <v>3</v>
      </c>
      <c r="CZ139" s="15">
        <f t="shared" si="170"/>
        <v>0.75</v>
      </c>
      <c r="DA139" s="15" t="str">
        <f t="shared" si="171"/>
        <v>Q-2 A-1 || Q Total-2, A Total-2</v>
      </c>
      <c r="DB139" s="15" t="str" cm="1">
        <f t="array" ref="DB139">IFERROR(INDEX('Attendance-Slot-1'!$Q$2:$Q$1112,MATCH(1,('Attendance-Slot-1'!$A$2:$A$1112=$C139)*('Attendance-Slot-1'!$G$2:$G$1112=DB$2),0)),"No Data")</f>
        <v>P-S1_Onsite</v>
      </c>
      <c r="DC139" s="15" t="str" cm="1">
        <f t="array" ref="DC139">IFERROR(INDEX('Attendance-Slot-2'!$Q$2:$Q$2595,MATCH(1,('Attendance-Slot-2'!$A$2:$A$2595=$C139)*('Attendance-Slot-2'!$G$2:$G$2595=DB$2),0)),"No Data")</f>
        <v>No Data</v>
      </c>
      <c r="DD139" s="139">
        <f>VLOOKUP($CQ139,'Written Exam Marks'!$H:$Q,10,FALSE)</f>
        <v>32.5</v>
      </c>
      <c r="DE139" s="139">
        <f>VLOOKUP($CQ139,'Written Exam Marks'!$H:$Q,9,FALSE)</f>
        <v>50</v>
      </c>
      <c r="DF139" s="15" t="str">
        <f t="shared" si="172"/>
        <v>Present</v>
      </c>
      <c r="DG139" s="15" t="str">
        <f t="shared" si="173"/>
        <v>P-S1_Onsite</v>
      </c>
      <c r="DH139" s="139">
        <v>85</v>
      </c>
      <c r="DI139" s="139">
        <v>85</v>
      </c>
      <c r="DJ139" s="139">
        <v>100</v>
      </c>
      <c r="DK139" s="3" t="str">
        <f t="shared" si="124"/>
        <v>P-1, A-0, No Data-3</v>
      </c>
      <c r="DL139" s="3" t="str">
        <f t="shared" si="125"/>
        <v>P-0, A-3, No Data-1</v>
      </c>
      <c r="DM139" s="1" t="str">
        <f t="shared" si="174"/>
        <v>A-S2_Onsite</v>
      </c>
      <c r="DN139" s="1" t="str">
        <f t="shared" si="175"/>
        <v>P-S1_Onsite</v>
      </c>
      <c r="DO139" s="1" t="str">
        <f t="shared" si="176"/>
        <v>A-S2_Onsite</v>
      </c>
      <c r="DP139" s="1" t="str">
        <f t="shared" si="177"/>
        <v>A-S2_Onsite</v>
      </c>
      <c r="DQ139" s="1" t="str">
        <f t="shared" si="178"/>
        <v>P-1, A-3, No Data-0</v>
      </c>
      <c r="DR139" s="39">
        <f t="shared" si="179"/>
        <v>0</v>
      </c>
      <c r="DS139" s="34" t="s">
        <v>7217</v>
      </c>
      <c r="DT139" s="39" t="s">
        <v>7363</v>
      </c>
      <c r="DU139" s="30" t="s">
        <v>411</v>
      </c>
      <c r="DV139" s="30"/>
    </row>
    <row r="140" spans="1:126" x14ac:dyDescent="0.25">
      <c r="A140" s="1">
        <v>137</v>
      </c>
      <c r="B140" s="1" t="s">
        <v>1000</v>
      </c>
      <c r="C140" s="1" t="s">
        <v>414</v>
      </c>
      <c r="D140" s="1" t="s">
        <v>415</v>
      </c>
      <c r="E140" s="1" t="s">
        <v>416</v>
      </c>
      <c r="F140" s="1" t="s">
        <v>7202</v>
      </c>
      <c r="G140" s="1" t="s">
        <v>1327</v>
      </c>
      <c r="H140" s="143">
        <v>8</v>
      </c>
      <c r="I140" s="143">
        <v>6.4</v>
      </c>
      <c r="J140" s="143" t="s">
        <v>5</v>
      </c>
      <c r="K140" s="143">
        <v>8</v>
      </c>
      <c r="L140" s="132">
        <v>25.2</v>
      </c>
      <c r="M140" s="132">
        <v>47.6</v>
      </c>
      <c r="N140" s="26">
        <v>60</v>
      </c>
      <c r="O140" s="26" t="s">
        <v>997</v>
      </c>
      <c r="P140" s="120" t="s">
        <v>1034</v>
      </c>
      <c r="Q140" s="13" t="str">
        <f t="shared" si="126"/>
        <v>2025EB1100137-BDSDF113</v>
      </c>
      <c r="R140" s="26" t="str">
        <f t="shared" si="127"/>
        <v>1 missed</v>
      </c>
      <c r="S140" s="26" t="str">
        <f t="shared" si="120"/>
        <v>0 missed</v>
      </c>
      <c r="T140" s="26">
        <f t="shared" si="128"/>
        <v>3</v>
      </c>
      <c r="U140" s="26">
        <f t="shared" si="129"/>
        <v>1</v>
      </c>
      <c r="V140" s="13">
        <f t="shared" si="130"/>
        <v>0.75</v>
      </c>
      <c r="W140" s="13">
        <f t="shared" si="131"/>
        <v>1</v>
      </c>
      <c r="X140" s="26" t="str">
        <f t="shared" si="132"/>
        <v>1 missed</v>
      </c>
      <c r="Y140" s="26">
        <f t="shared" si="133"/>
        <v>4</v>
      </c>
      <c r="Z140" s="13">
        <f t="shared" si="134"/>
        <v>0.8</v>
      </c>
      <c r="AA140" s="15" t="str">
        <f t="shared" si="135"/>
        <v>Q-3 A-1 || Q Total-4, A Total-1</v>
      </c>
      <c r="AB140" s="13" t="str" cm="1">
        <f t="array" ref="AB140">IFERROR(INDEX('Attendance-Slot-1'!$Q$2:$Q$1112,MATCH(1,('Attendance-Slot-1'!$A$2:$A$1112=$C140)*('Attendance-Slot-1'!$G$2:$G$1112=AB$2),0)),"No Data")</f>
        <v>No Data</v>
      </c>
      <c r="AC140" s="13" t="str" cm="1">
        <f t="array" ref="AC140">IFERROR(INDEX('Attendance-Slot-2'!$Q$2:$Q$2595,MATCH(1,('Attendance-Slot-2'!$A$2:$A$2595=$C140)*('Attendance-Slot-2'!$G$2:$G$2595=AB$2),0)),"No Data")</f>
        <v>P-S2_Onsite</v>
      </c>
      <c r="AD140" s="133">
        <f>VLOOKUP($Q140,'Written Exam Marks'!$H:$Q,10,FALSE)</f>
        <v>26</v>
      </c>
      <c r="AE140" s="133">
        <f>VLOOKUP($Q140,'Written Exam Marks'!$H:$Q,9,FALSE)</f>
        <v>40</v>
      </c>
      <c r="AF140" s="13" t="str">
        <f t="shared" si="136"/>
        <v>Present</v>
      </c>
      <c r="AG140" s="13" t="str">
        <f t="shared" si="137"/>
        <v>P-S2_Onsite</v>
      </c>
      <c r="AH140" s="29">
        <v>13</v>
      </c>
      <c r="AI140" s="29">
        <v>13</v>
      </c>
      <c r="AJ140" s="29">
        <v>8.6666666669999994</v>
      </c>
      <c r="AK140" s="29" t="s">
        <v>5</v>
      </c>
      <c r="AL140" s="29" t="s">
        <v>5</v>
      </c>
      <c r="AM140" s="29">
        <v>34.666666667000001</v>
      </c>
      <c r="AN140" s="131">
        <v>60</v>
      </c>
      <c r="AO140" s="36" t="s">
        <v>7179</v>
      </c>
      <c r="AP140" s="116" t="s">
        <v>1050</v>
      </c>
      <c r="AQ140" s="116" t="str">
        <f t="shared" si="121"/>
        <v>2025EB1100137-BDSDF108</v>
      </c>
      <c r="AR140" s="25" t="str">
        <f t="shared" si="138"/>
        <v>2 missed</v>
      </c>
      <c r="AS140" s="25" t="str">
        <f t="shared" si="139"/>
        <v>0 missed</v>
      </c>
      <c r="AT140" s="25">
        <f t="shared" si="140"/>
        <v>1</v>
      </c>
      <c r="AU140" s="25">
        <f t="shared" si="141"/>
        <v>2</v>
      </c>
      <c r="AV140" s="10">
        <f t="shared" si="142"/>
        <v>0.33333333333333331</v>
      </c>
      <c r="AW140" s="10">
        <f t="shared" si="143"/>
        <v>1</v>
      </c>
      <c r="AX140" s="25" t="str">
        <f t="shared" si="144"/>
        <v>2 missed</v>
      </c>
      <c r="AY140" s="25">
        <f t="shared" si="145"/>
        <v>3</v>
      </c>
      <c r="AZ140" s="10">
        <f t="shared" si="146"/>
        <v>0.6</v>
      </c>
      <c r="BA140" s="10" t="str">
        <f t="shared" si="147"/>
        <v>Q-1 A-2 || Q Total-3, A Total-2</v>
      </c>
      <c r="BB140" s="10" t="str" cm="1">
        <f t="array" ref="BB140">IFERROR(INDEX('Attendance-Slot-1'!$Q$2:$Q$1112,MATCH(1,('Attendance-Slot-1'!$A$2:$A$1112=$C140)*('Attendance-Slot-1'!$G$2:$G$1112=BB$2),0)),"No Data")</f>
        <v>No Data</v>
      </c>
      <c r="BC140" s="10" t="str" cm="1">
        <f t="array" ref="BC140">IFERROR(INDEX('Attendance-Slot-2'!$Q$2:$Q$2595,MATCH(1,('Attendance-Slot-2'!$A$2:$A$2595=$C140)*('Attendance-Slot-2'!$G$2:$G$2595=BB$2),0)),"No Data")</f>
        <v>P-S2_Onsite</v>
      </c>
      <c r="BD140" s="136">
        <f>VLOOKUP($AQ140,'Written Exam Marks'!$H:$Q,10,FALSE)</f>
        <v>25.5</v>
      </c>
      <c r="BE140" s="136">
        <f>VLOOKUP($AQ140,'Written Exam Marks'!$H:$Q,9,FALSE)</f>
        <v>40</v>
      </c>
      <c r="BF140" s="10" t="str">
        <f t="shared" si="148"/>
        <v>Present</v>
      </c>
      <c r="BG140" s="10" t="str">
        <f t="shared" si="149"/>
        <v>P-S2_Onsite</v>
      </c>
      <c r="BH140" s="129">
        <v>10</v>
      </c>
      <c r="BI140" s="129">
        <v>13.5</v>
      </c>
      <c r="BJ140" s="129">
        <v>15</v>
      </c>
      <c r="BK140" s="129">
        <v>19.5</v>
      </c>
      <c r="BL140" s="144">
        <v>58</v>
      </c>
      <c r="BM140" s="24">
        <v>60</v>
      </c>
      <c r="BN140" s="24" t="s">
        <v>1004</v>
      </c>
      <c r="BO140" s="118" t="s">
        <v>1063</v>
      </c>
      <c r="BP140" s="118" t="str">
        <f t="shared" si="122"/>
        <v>2025EB1100137-BDSDF114</v>
      </c>
      <c r="BQ140" s="24" t="str">
        <f t="shared" si="150"/>
        <v>0 missed</v>
      </c>
      <c r="BR140" s="24" t="str">
        <f t="shared" si="151"/>
        <v>0 missed</v>
      </c>
      <c r="BS140" s="24">
        <f t="shared" si="152"/>
        <v>3</v>
      </c>
      <c r="BT140" s="24">
        <f t="shared" si="153"/>
        <v>1</v>
      </c>
      <c r="BU140" s="14">
        <f t="shared" si="154"/>
        <v>1</v>
      </c>
      <c r="BV140" s="14">
        <f t="shared" si="155"/>
        <v>1</v>
      </c>
      <c r="BW140" s="24" t="str">
        <f t="shared" si="156"/>
        <v>0 missed</v>
      </c>
      <c r="BX140" s="24">
        <f t="shared" si="157"/>
        <v>4</v>
      </c>
      <c r="BY140" s="14">
        <f t="shared" si="158"/>
        <v>1</v>
      </c>
      <c r="BZ140" s="14" t="str">
        <f t="shared" si="159"/>
        <v>Q-3 A-1 || Q Total-3, A Total-1</v>
      </c>
      <c r="CA140" s="14" t="str" cm="1">
        <f t="array" ref="CA140">IFERROR(INDEX('Attendance-Slot-1'!$Q$2:$Q$1112,MATCH(1,('Attendance-Slot-1'!$A$2:$A$1112=$C140)*('Attendance-Slot-1'!$G$2:$G$1112=CA$2),0)),"No Data")</f>
        <v>P-S1_Onsite</v>
      </c>
      <c r="CB140" s="14" t="str" cm="1">
        <f t="array" ref="CB140">IFERROR(INDEX('Attendance-Slot-2'!$Q$2:$Q$2595,MATCH(1,('Attendance-Slot-2'!$A$2:$A$2595=$C140)*('Attendance-Slot-2'!$G$2:$G$2595=CA$2),0)),"No Data")</f>
        <v>No Data</v>
      </c>
      <c r="CC140" s="138">
        <f>VLOOKUP($BP140,'Written Exam Marks'!$H:$Q,10,FALSE)</f>
        <v>32.5</v>
      </c>
      <c r="CD140" s="138">
        <f>VLOOKUP($BP140,'Written Exam Marks'!$H:$Q,9,FALSE)</f>
        <v>40</v>
      </c>
      <c r="CE140" s="14" t="str">
        <f t="shared" si="160"/>
        <v>Present</v>
      </c>
      <c r="CF140" s="14" t="str">
        <f t="shared" si="161"/>
        <v>P-S1_Onsite</v>
      </c>
      <c r="CG140" s="130">
        <v>5</v>
      </c>
      <c r="CH140" s="130">
        <v>4.5</v>
      </c>
      <c r="CI140" s="130">
        <v>7.5</v>
      </c>
      <c r="CJ140" s="130">
        <v>6.5</v>
      </c>
      <c r="CK140" s="130" t="s">
        <v>5</v>
      </c>
      <c r="CL140" s="130" t="s">
        <v>5</v>
      </c>
      <c r="CM140" s="145">
        <v>23.5</v>
      </c>
      <c r="CN140" s="130">
        <v>50</v>
      </c>
      <c r="CO140" s="27" t="s">
        <v>1005</v>
      </c>
      <c r="CP140" s="119" t="s">
        <v>1044</v>
      </c>
      <c r="CQ140" s="119" t="str">
        <f t="shared" si="123"/>
        <v>2025EB1100137-BDSDF112</v>
      </c>
      <c r="CR140" s="27" t="str">
        <f t="shared" si="162"/>
        <v>0 missed</v>
      </c>
      <c r="CS140" s="27" t="str">
        <f t="shared" si="163"/>
        <v>0 missed</v>
      </c>
      <c r="CT140" s="27">
        <f t="shared" si="164"/>
        <v>2</v>
      </c>
      <c r="CU140" s="27">
        <f t="shared" si="165"/>
        <v>2</v>
      </c>
      <c r="CV140" s="15">
        <f t="shared" si="166"/>
        <v>1</v>
      </c>
      <c r="CW140" s="15">
        <f t="shared" si="167"/>
        <v>1</v>
      </c>
      <c r="CX140" s="27" t="str">
        <f t="shared" si="168"/>
        <v>0 missed</v>
      </c>
      <c r="CY140" s="27">
        <f t="shared" si="169"/>
        <v>4</v>
      </c>
      <c r="CZ140" s="15">
        <f t="shared" si="170"/>
        <v>1</v>
      </c>
      <c r="DA140" s="15" t="str">
        <f t="shared" si="171"/>
        <v>Q-2 A-2 || Q Total-2, A Total-2</v>
      </c>
      <c r="DB140" s="15" t="str" cm="1">
        <f t="array" ref="DB140">IFERROR(INDEX('Attendance-Slot-1'!$Q$2:$Q$1112,MATCH(1,('Attendance-Slot-1'!$A$2:$A$1112=$C140)*('Attendance-Slot-1'!$G$2:$G$1112=DB$2),0)),"No Data")</f>
        <v>P-S1_Onsite</v>
      </c>
      <c r="DC140" s="15" t="str" cm="1">
        <f t="array" ref="DC140">IFERROR(INDEX('Attendance-Slot-2'!$Q$2:$Q$2595,MATCH(1,('Attendance-Slot-2'!$A$2:$A$2595=$C140)*('Attendance-Slot-2'!$G$2:$G$2595=DB$2),0)),"No Data")</f>
        <v>No Data</v>
      </c>
      <c r="DD140" s="139">
        <f>VLOOKUP($CQ140,'Written Exam Marks'!$H:$Q,10,FALSE)</f>
        <v>32.5</v>
      </c>
      <c r="DE140" s="139">
        <f>VLOOKUP($CQ140,'Written Exam Marks'!$H:$Q,9,FALSE)</f>
        <v>50</v>
      </c>
      <c r="DF140" s="15" t="str">
        <f t="shared" si="172"/>
        <v>Present</v>
      </c>
      <c r="DG140" s="15" t="str">
        <f t="shared" si="173"/>
        <v>P-S1_Onsite</v>
      </c>
      <c r="DH140" s="139" t="s">
        <v>5</v>
      </c>
      <c r="DI140" s="139">
        <v>0</v>
      </c>
      <c r="DJ140" s="139">
        <v>100</v>
      </c>
      <c r="DK140" s="3" t="str">
        <f t="shared" si="124"/>
        <v>P-2, A-0, No Data-2</v>
      </c>
      <c r="DL140" s="3" t="str">
        <f t="shared" si="125"/>
        <v>P-2, A-0, No Data-2</v>
      </c>
      <c r="DM140" s="1" t="str">
        <f t="shared" si="174"/>
        <v>P-S2_Onsite</v>
      </c>
      <c r="DN140" s="1" t="str">
        <f t="shared" si="175"/>
        <v>P-S1_Onsite</v>
      </c>
      <c r="DO140" s="1" t="str">
        <f t="shared" si="176"/>
        <v>P-S2_Onsite</v>
      </c>
      <c r="DP140" s="1" t="str">
        <f t="shared" si="177"/>
        <v>P-S1_Onsite</v>
      </c>
      <c r="DQ140" s="1" t="str">
        <f t="shared" si="178"/>
        <v>P-4, A-0, No Data-0</v>
      </c>
      <c r="DR140" s="39">
        <f t="shared" si="179"/>
        <v>0</v>
      </c>
      <c r="DS140" s="34" t="s">
        <v>7217</v>
      </c>
      <c r="DT140" s="39" t="s">
        <v>7363</v>
      </c>
      <c r="DU140" s="30" t="s">
        <v>414</v>
      </c>
      <c r="DV140" s="30"/>
    </row>
    <row r="141" spans="1:126" x14ac:dyDescent="0.25">
      <c r="A141" s="1">
        <v>138</v>
      </c>
      <c r="B141" s="1" t="s">
        <v>1000</v>
      </c>
      <c r="C141" s="1" t="s">
        <v>417</v>
      </c>
      <c r="D141" s="1" t="s">
        <v>418</v>
      </c>
      <c r="E141" s="1" t="s">
        <v>419</v>
      </c>
      <c r="F141" s="1" t="s">
        <v>7201</v>
      </c>
      <c r="G141" s="1" t="s">
        <v>1330</v>
      </c>
      <c r="H141" s="143">
        <v>8</v>
      </c>
      <c r="I141" s="143">
        <v>8</v>
      </c>
      <c r="J141" s="143">
        <v>8</v>
      </c>
      <c r="K141" s="143">
        <v>8</v>
      </c>
      <c r="L141" s="132">
        <v>28</v>
      </c>
      <c r="M141" s="132">
        <v>60</v>
      </c>
      <c r="N141" s="26">
        <v>60</v>
      </c>
      <c r="O141" s="26" t="s">
        <v>997</v>
      </c>
      <c r="P141" s="120" t="s">
        <v>1034</v>
      </c>
      <c r="Q141" s="13" t="str">
        <f t="shared" si="126"/>
        <v>2025EB1100138-BDSDF113</v>
      </c>
      <c r="R141" s="26" t="str">
        <f t="shared" si="127"/>
        <v>0 missed</v>
      </c>
      <c r="S141" s="26" t="str">
        <f t="shared" si="120"/>
        <v>0 missed</v>
      </c>
      <c r="T141" s="26">
        <f t="shared" si="128"/>
        <v>4</v>
      </c>
      <c r="U141" s="26">
        <f t="shared" si="129"/>
        <v>1</v>
      </c>
      <c r="V141" s="13">
        <f t="shared" si="130"/>
        <v>1</v>
      </c>
      <c r="W141" s="13">
        <f t="shared" si="131"/>
        <v>1</v>
      </c>
      <c r="X141" s="26" t="str">
        <f t="shared" si="132"/>
        <v>0 missed</v>
      </c>
      <c r="Y141" s="26">
        <f t="shared" si="133"/>
        <v>5</v>
      </c>
      <c r="Z141" s="13">
        <f t="shared" si="134"/>
        <v>1</v>
      </c>
      <c r="AA141" s="15" t="str">
        <f t="shared" si="135"/>
        <v>Q-4 A-1 || Q Total-4, A Total-1</v>
      </c>
      <c r="AB141" s="13" t="str" cm="1">
        <f t="array" ref="AB141">IFERROR(INDEX('Attendance-Slot-1'!$Q$2:$Q$1112,MATCH(1,('Attendance-Slot-1'!$A$2:$A$1112=$C141)*('Attendance-Slot-1'!$G$2:$G$1112=AB$2),0)),"No Data")</f>
        <v>No Data</v>
      </c>
      <c r="AC141" s="13" t="str" cm="1">
        <f t="array" ref="AC141">IFERROR(INDEX('Attendance-Slot-2'!$Q$2:$Q$2595,MATCH(1,('Attendance-Slot-2'!$A$2:$A$2595=$C141)*('Attendance-Slot-2'!$G$2:$G$2595=AB$2),0)),"No Data")</f>
        <v>P-S2_Onsite</v>
      </c>
      <c r="AD141" s="133">
        <f>VLOOKUP($Q141,'Written Exam Marks'!$H:$Q,10,FALSE)</f>
        <v>15</v>
      </c>
      <c r="AE141" s="133">
        <f>VLOOKUP($Q141,'Written Exam Marks'!$H:$Q,9,FALSE)</f>
        <v>40</v>
      </c>
      <c r="AF141" s="13" t="str">
        <f t="shared" si="136"/>
        <v>Present</v>
      </c>
      <c r="AG141" s="13" t="str">
        <f t="shared" si="137"/>
        <v>P-S2_Onsite</v>
      </c>
      <c r="AH141" s="29">
        <v>14.5</v>
      </c>
      <c r="AI141" s="29">
        <v>13</v>
      </c>
      <c r="AJ141" s="29">
        <v>10</v>
      </c>
      <c r="AK141" s="29">
        <v>10</v>
      </c>
      <c r="AL141" s="29">
        <v>10</v>
      </c>
      <c r="AM141" s="29">
        <v>57.5</v>
      </c>
      <c r="AN141" s="131">
        <v>60</v>
      </c>
      <c r="AO141" s="36" t="s">
        <v>7179</v>
      </c>
      <c r="AP141" s="116" t="s">
        <v>1050</v>
      </c>
      <c r="AQ141" s="116" t="str">
        <f t="shared" si="121"/>
        <v>2025EB1100138-BDSDF108</v>
      </c>
      <c r="AR141" s="25" t="str">
        <f t="shared" si="138"/>
        <v>0 missed</v>
      </c>
      <c r="AS141" s="25" t="str">
        <f t="shared" si="139"/>
        <v>0 missed</v>
      </c>
      <c r="AT141" s="25">
        <f t="shared" si="140"/>
        <v>3</v>
      </c>
      <c r="AU141" s="25">
        <f t="shared" si="141"/>
        <v>2</v>
      </c>
      <c r="AV141" s="10">
        <f t="shared" si="142"/>
        <v>1</v>
      </c>
      <c r="AW141" s="10">
        <f t="shared" si="143"/>
        <v>1</v>
      </c>
      <c r="AX141" s="25" t="str">
        <f t="shared" si="144"/>
        <v>0 missed</v>
      </c>
      <c r="AY141" s="25">
        <f t="shared" si="145"/>
        <v>5</v>
      </c>
      <c r="AZ141" s="10">
        <f t="shared" si="146"/>
        <v>1</v>
      </c>
      <c r="BA141" s="10" t="str">
        <f t="shared" si="147"/>
        <v>Q-3 A-2 || Q Total-3, A Total-2</v>
      </c>
      <c r="BB141" s="10" t="str" cm="1">
        <f t="array" ref="BB141">IFERROR(INDEX('Attendance-Slot-1'!$Q$2:$Q$1112,MATCH(1,('Attendance-Slot-1'!$A$2:$A$1112=$C141)*('Attendance-Slot-1'!$G$2:$G$1112=BB$2),0)),"No Data")</f>
        <v>No Data</v>
      </c>
      <c r="BC141" s="10" t="str" cm="1">
        <f t="array" ref="BC141">IFERROR(INDEX('Attendance-Slot-2'!$Q$2:$Q$2595,MATCH(1,('Attendance-Slot-2'!$A$2:$A$2595=$C141)*('Attendance-Slot-2'!$G$2:$G$2595=BB$2),0)),"No Data")</f>
        <v>P-S2_Onsite</v>
      </c>
      <c r="BD141" s="136">
        <f>VLOOKUP($AQ141,'Written Exam Marks'!$H:$Q,10,FALSE)</f>
        <v>16.25</v>
      </c>
      <c r="BE141" s="136">
        <f>VLOOKUP($AQ141,'Written Exam Marks'!$H:$Q,9,FALSE)</f>
        <v>40</v>
      </c>
      <c r="BF141" s="10" t="str">
        <f t="shared" si="148"/>
        <v>Present</v>
      </c>
      <c r="BG141" s="10" t="str">
        <f t="shared" si="149"/>
        <v>P-S2_Onsite</v>
      </c>
      <c r="BH141" s="129">
        <v>10</v>
      </c>
      <c r="BI141" s="129">
        <v>15</v>
      </c>
      <c r="BJ141" s="129">
        <v>15</v>
      </c>
      <c r="BK141" s="129">
        <v>19.5</v>
      </c>
      <c r="BL141" s="144">
        <v>59.5</v>
      </c>
      <c r="BM141" s="24">
        <v>60</v>
      </c>
      <c r="BN141" s="24" t="s">
        <v>1004</v>
      </c>
      <c r="BO141" s="118" t="s">
        <v>1063</v>
      </c>
      <c r="BP141" s="118" t="str">
        <f t="shared" si="122"/>
        <v>2025EB1100138-BDSDF114</v>
      </c>
      <c r="BQ141" s="24" t="str">
        <f t="shared" si="150"/>
        <v>0 missed</v>
      </c>
      <c r="BR141" s="24" t="str">
        <f t="shared" si="151"/>
        <v>0 missed</v>
      </c>
      <c r="BS141" s="24">
        <f t="shared" si="152"/>
        <v>3</v>
      </c>
      <c r="BT141" s="24">
        <f t="shared" si="153"/>
        <v>1</v>
      </c>
      <c r="BU141" s="14">
        <f t="shared" si="154"/>
        <v>1</v>
      </c>
      <c r="BV141" s="14">
        <f t="shared" si="155"/>
        <v>1</v>
      </c>
      <c r="BW141" s="24" t="str">
        <f t="shared" si="156"/>
        <v>0 missed</v>
      </c>
      <c r="BX141" s="24">
        <f t="shared" si="157"/>
        <v>4</v>
      </c>
      <c r="BY141" s="14">
        <f t="shared" si="158"/>
        <v>1</v>
      </c>
      <c r="BZ141" s="14" t="str">
        <f t="shared" si="159"/>
        <v>Q-3 A-1 || Q Total-3, A Total-1</v>
      </c>
      <c r="CA141" s="14" t="str" cm="1">
        <f t="array" ref="CA141">IFERROR(INDEX('Attendance-Slot-1'!$Q$2:$Q$1112,MATCH(1,('Attendance-Slot-1'!$A$2:$A$1112=$C141)*('Attendance-Slot-1'!$G$2:$G$1112=CA$2),0)),"No Data")</f>
        <v>No Data</v>
      </c>
      <c r="CB141" s="14" t="str" cm="1">
        <f t="array" ref="CB141">IFERROR(INDEX('Attendance-Slot-2'!$Q$2:$Q$2595,MATCH(1,('Attendance-Slot-2'!$A$2:$A$2595=$C141)*('Attendance-Slot-2'!$G$2:$G$2595=CA$2),0)),"No Data")</f>
        <v>P-S2_Onsite</v>
      </c>
      <c r="CC141" s="138">
        <f>VLOOKUP($BP141,'Written Exam Marks'!$H:$Q,10,FALSE)</f>
        <v>12.5</v>
      </c>
      <c r="CD141" s="138">
        <f>VLOOKUP($BP141,'Written Exam Marks'!$H:$Q,9,FALSE)</f>
        <v>40</v>
      </c>
      <c r="CE141" s="14" t="str">
        <f t="shared" si="160"/>
        <v>Present</v>
      </c>
      <c r="CF141" s="14" t="str">
        <f t="shared" si="161"/>
        <v>P-S2_Onsite</v>
      </c>
      <c r="CG141" s="130">
        <v>5</v>
      </c>
      <c r="CH141" s="130">
        <v>4.5</v>
      </c>
      <c r="CI141" s="130">
        <v>9.5</v>
      </c>
      <c r="CJ141" s="130">
        <v>9.5</v>
      </c>
      <c r="CK141" s="130">
        <v>10</v>
      </c>
      <c r="CL141" s="130">
        <v>10</v>
      </c>
      <c r="CM141" s="145">
        <v>48.5</v>
      </c>
      <c r="CN141" s="130">
        <v>50</v>
      </c>
      <c r="CO141" s="27" t="s">
        <v>1005</v>
      </c>
      <c r="CP141" s="119" t="s">
        <v>1044</v>
      </c>
      <c r="CQ141" s="119" t="str">
        <f t="shared" si="123"/>
        <v>2025EB1100138-BDSDF112</v>
      </c>
      <c r="CR141" s="27" t="str">
        <f t="shared" si="162"/>
        <v>0 missed</v>
      </c>
      <c r="CS141" s="27" t="str">
        <f t="shared" si="163"/>
        <v>0 missed</v>
      </c>
      <c r="CT141" s="27">
        <f t="shared" si="164"/>
        <v>2</v>
      </c>
      <c r="CU141" s="27">
        <f t="shared" si="165"/>
        <v>2</v>
      </c>
      <c r="CV141" s="15">
        <f t="shared" si="166"/>
        <v>1</v>
      </c>
      <c r="CW141" s="15">
        <f t="shared" si="167"/>
        <v>1</v>
      </c>
      <c r="CX141" s="27" t="str">
        <f t="shared" si="168"/>
        <v>0 missed</v>
      </c>
      <c r="CY141" s="27">
        <f t="shared" si="169"/>
        <v>4</v>
      </c>
      <c r="CZ141" s="15">
        <f t="shared" si="170"/>
        <v>1</v>
      </c>
      <c r="DA141" s="15" t="str">
        <f t="shared" si="171"/>
        <v>Q-2 A-2 || Q Total-2, A Total-2</v>
      </c>
      <c r="DB141" s="15" t="str" cm="1">
        <f t="array" ref="DB141">IFERROR(INDEX('Attendance-Slot-1'!$Q$2:$Q$1112,MATCH(1,('Attendance-Slot-1'!$A$2:$A$1112=$C141)*('Attendance-Slot-1'!$G$2:$G$1112=DB$2),0)),"No Data")</f>
        <v>P-S1_Onsite</v>
      </c>
      <c r="DC141" s="15" t="str" cm="1">
        <f t="array" ref="DC141">IFERROR(INDEX('Attendance-Slot-2'!$Q$2:$Q$2595,MATCH(1,('Attendance-Slot-2'!$A$2:$A$2595=$C141)*('Attendance-Slot-2'!$G$2:$G$2595=DB$2),0)),"No Data")</f>
        <v>No Data</v>
      </c>
      <c r="DD141" s="139">
        <f>VLOOKUP($CQ141,'Written Exam Marks'!$H:$Q,10,FALSE)</f>
        <v>28</v>
      </c>
      <c r="DE141" s="139">
        <f>VLOOKUP($CQ141,'Written Exam Marks'!$H:$Q,9,FALSE)</f>
        <v>50</v>
      </c>
      <c r="DF141" s="15" t="str">
        <f t="shared" si="172"/>
        <v>Present</v>
      </c>
      <c r="DG141" s="15" t="str">
        <f t="shared" si="173"/>
        <v>P-S1_Onsite</v>
      </c>
      <c r="DH141" s="139">
        <v>90</v>
      </c>
      <c r="DI141" s="139">
        <v>90</v>
      </c>
      <c r="DJ141" s="139">
        <v>100</v>
      </c>
      <c r="DK141" s="3" t="str">
        <f t="shared" si="124"/>
        <v>P-1, A-0, No Data-3</v>
      </c>
      <c r="DL141" s="3" t="str">
        <f t="shared" si="125"/>
        <v>P-3, A-0, No Data-1</v>
      </c>
      <c r="DM141" s="1" t="str">
        <f t="shared" si="174"/>
        <v>P-S2_Onsite</v>
      </c>
      <c r="DN141" s="1" t="str">
        <f t="shared" si="175"/>
        <v>P-S1_Onsite</v>
      </c>
      <c r="DO141" s="1" t="str">
        <f t="shared" si="176"/>
        <v>P-S2_Onsite</v>
      </c>
      <c r="DP141" s="1" t="str">
        <f t="shared" si="177"/>
        <v>P-S2_Onsite</v>
      </c>
      <c r="DQ141" s="1" t="str">
        <f t="shared" si="178"/>
        <v>P-4, A-0, No Data-0</v>
      </c>
      <c r="DR141" s="39">
        <f t="shared" si="179"/>
        <v>1</v>
      </c>
      <c r="DS141" s="34" t="s">
        <v>7217</v>
      </c>
      <c r="DT141" s="39" t="s">
        <v>7363</v>
      </c>
      <c r="DU141" s="30" t="s">
        <v>417</v>
      </c>
      <c r="DV141" s="30"/>
    </row>
    <row r="142" spans="1:126" x14ac:dyDescent="0.25">
      <c r="A142" s="1">
        <v>139</v>
      </c>
      <c r="B142" s="1" t="s">
        <v>1000</v>
      </c>
      <c r="C142" s="1" t="s">
        <v>420</v>
      </c>
      <c r="D142" s="1" t="s">
        <v>421</v>
      </c>
      <c r="E142" s="1" t="s">
        <v>422</v>
      </c>
      <c r="F142" s="1" t="s">
        <v>7201</v>
      </c>
      <c r="G142" s="1" t="s">
        <v>1334</v>
      </c>
      <c r="H142" s="143">
        <v>7.2</v>
      </c>
      <c r="I142" s="143">
        <v>8</v>
      </c>
      <c r="J142" s="143" t="s">
        <v>5</v>
      </c>
      <c r="K142" s="143">
        <v>8</v>
      </c>
      <c r="L142" s="132">
        <v>28</v>
      </c>
      <c r="M142" s="132">
        <v>51.2</v>
      </c>
      <c r="N142" s="26">
        <v>60</v>
      </c>
      <c r="O142" s="26" t="s">
        <v>997</v>
      </c>
      <c r="P142" s="120" t="s">
        <v>1034</v>
      </c>
      <c r="Q142" s="13" t="str">
        <f t="shared" si="126"/>
        <v>2025EB1100139-BDSDF113</v>
      </c>
      <c r="R142" s="26" t="str">
        <f t="shared" si="127"/>
        <v>1 missed</v>
      </c>
      <c r="S142" s="26" t="str">
        <f t="shared" si="120"/>
        <v>0 missed</v>
      </c>
      <c r="T142" s="26">
        <f t="shared" si="128"/>
        <v>3</v>
      </c>
      <c r="U142" s="26">
        <f t="shared" si="129"/>
        <v>1</v>
      </c>
      <c r="V142" s="13">
        <f t="shared" si="130"/>
        <v>0.75</v>
      </c>
      <c r="W142" s="13">
        <f t="shared" si="131"/>
        <v>1</v>
      </c>
      <c r="X142" s="26" t="str">
        <f t="shared" si="132"/>
        <v>1 missed</v>
      </c>
      <c r="Y142" s="26">
        <f t="shared" si="133"/>
        <v>4</v>
      </c>
      <c r="Z142" s="13">
        <f t="shared" si="134"/>
        <v>0.8</v>
      </c>
      <c r="AA142" s="15" t="str">
        <f t="shared" si="135"/>
        <v>Q-3 A-1 || Q Total-4, A Total-1</v>
      </c>
      <c r="AB142" s="13" t="str" cm="1">
        <f t="array" ref="AB142">IFERROR(INDEX('Attendance-Slot-1'!$Q$2:$Q$1112,MATCH(1,('Attendance-Slot-1'!$A$2:$A$1112=$C142)*('Attendance-Slot-1'!$G$2:$G$1112=AB$2),0)),"No Data")</f>
        <v>P-S1_Onsite</v>
      </c>
      <c r="AC142" s="13" t="str" cm="1">
        <f t="array" ref="AC142">IFERROR(INDEX('Attendance-Slot-2'!$Q$2:$Q$2595,MATCH(1,('Attendance-Slot-2'!$A$2:$A$2595=$C142)*('Attendance-Slot-2'!$G$2:$G$2595=AB$2),0)),"No Data")</f>
        <v>No Data</v>
      </c>
      <c r="AD142" s="133">
        <f>VLOOKUP($Q142,'Written Exam Marks'!$H:$Q,10,FALSE)</f>
        <v>40</v>
      </c>
      <c r="AE142" s="133">
        <f>VLOOKUP($Q142,'Written Exam Marks'!$H:$Q,9,FALSE)</f>
        <v>40</v>
      </c>
      <c r="AF142" s="13" t="str">
        <f t="shared" si="136"/>
        <v>Present</v>
      </c>
      <c r="AG142" s="13" t="str">
        <f t="shared" si="137"/>
        <v>P-S1_Onsite</v>
      </c>
      <c r="AH142" s="29">
        <v>7.5</v>
      </c>
      <c r="AI142" s="29">
        <v>14</v>
      </c>
      <c r="AJ142" s="29">
        <v>9.3333333330000006</v>
      </c>
      <c r="AK142" s="29">
        <v>10</v>
      </c>
      <c r="AL142" s="29">
        <v>10</v>
      </c>
      <c r="AM142" s="29">
        <v>50.833333332999999</v>
      </c>
      <c r="AN142" s="131">
        <v>60</v>
      </c>
      <c r="AO142" s="36" t="s">
        <v>7179</v>
      </c>
      <c r="AP142" s="116" t="s">
        <v>1050</v>
      </c>
      <c r="AQ142" s="116" t="str">
        <f t="shared" si="121"/>
        <v>2025EB1100139-BDSDF108</v>
      </c>
      <c r="AR142" s="25" t="str">
        <f t="shared" si="138"/>
        <v>0 missed</v>
      </c>
      <c r="AS142" s="25" t="str">
        <f t="shared" si="139"/>
        <v>0 missed</v>
      </c>
      <c r="AT142" s="25">
        <f t="shared" si="140"/>
        <v>3</v>
      </c>
      <c r="AU142" s="25">
        <f t="shared" si="141"/>
        <v>2</v>
      </c>
      <c r="AV142" s="10">
        <f t="shared" si="142"/>
        <v>1</v>
      </c>
      <c r="AW142" s="10">
        <f t="shared" si="143"/>
        <v>1</v>
      </c>
      <c r="AX142" s="25" t="str">
        <f t="shared" si="144"/>
        <v>0 missed</v>
      </c>
      <c r="AY142" s="25">
        <f t="shared" si="145"/>
        <v>5</v>
      </c>
      <c r="AZ142" s="10">
        <f t="shared" si="146"/>
        <v>1</v>
      </c>
      <c r="BA142" s="10" t="str">
        <f t="shared" si="147"/>
        <v>Q-3 A-2 || Q Total-3, A Total-2</v>
      </c>
      <c r="BB142" s="10" t="str" cm="1">
        <f t="array" ref="BB142">IFERROR(INDEX('Attendance-Slot-1'!$Q$2:$Q$1112,MATCH(1,('Attendance-Slot-1'!$A$2:$A$1112=$C142)*('Attendance-Slot-1'!$G$2:$G$1112=BB$2),0)),"No Data")</f>
        <v>P-S1_Onsite</v>
      </c>
      <c r="BC142" s="10" t="str" cm="1">
        <f t="array" ref="BC142">IFERROR(INDEX('Attendance-Slot-2'!$Q$2:$Q$2595,MATCH(1,('Attendance-Slot-2'!$A$2:$A$2595=$C142)*('Attendance-Slot-2'!$G$2:$G$2595=BB$2),0)),"No Data")</f>
        <v>No Data</v>
      </c>
      <c r="BD142" s="136">
        <f>VLOOKUP($AQ142,'Written Exam Marks'!$H:$Q,10,FALSE)</f>
        <v>36.5</v>
      </c>
      <c r="BE142" s="136">
        <f>VLOOKUP($AQ142,'Written Exam Marks'!$H:$Q,9,FALSE)</f>
        <v>40</v>
      </c>
      <c r="BF142" s="10" t="str">
        <f t="shared" si="148"/>
        <v>Present</v>
      </c>
      <c r="BG142" s="10" t="str">
        <f t="shared" si="149"/>
        <v>P-S1_Onsite</v>
      </c>
      <c r="BH142" s="129">
        <v>10</v>
      </c>
      <c r="BI142" s="129">
        <v>15</v>
      </c>
      <c r="BJ142" s="129">
        <v>15</v>
      </c>
      <c r="BK142" s="129">
        <v>19.5</v>
      </c>
      <c r="BL142" s="144">
        <v>59.5</v>
      </c>
      <c r="BM142" s="24">
        <v>60</v>
      </c>
      <c r="BN142" s="24" t="s">
        <v>1004</v>
      </c>
      <c r="BO142" s="118" t="s">
        <v>1063</v>
      </c>
      <c r="BP142" s="118" t="str">
        <f t="shared" si="122"/>
        <v>2025EB1100139-BDSDF114</v>
      </c>
      <c r="BQ142" s="24" t="str">
        <f t="shared" si="150"/>
        <v>0 missed</v>
      </c>
      <c r="BR142" s="24" t="str">
        <f t="shared" si="151"/>
        <v>0 missed</v>
      </c>
      <c r="BS142" s="24">
        <f t="shared" si="152"/>
        <v>3</v>
      </c>
      <c r="BT142" s="24">
        <f t="shared" si="153"/>
        <v>1</v>
      </c>
      <c r="BU142" s="14">
        <f t="shared" si="154"/>
        <v>1</v>
      </c>
      <c r="BV142" s="14">
        <f t="shared" si="155"/>
        <v>1</v>
      </c>
      <c r="BW142" s="24" t="str">
        <f t="shared" si="156"/>
        <v>0 missed</v>
      </c>
      <c r="BX142" s="24">
        <f t="shared" si="157"/>
        <v>4</v>
      </c>
      <c r="BY142" s="14">
        <f t="shared" si="158"/>
        <v>1</v>
      </c>
      <c r="BZ142" s="14" t="str">
        <f t="shared" si="159"/>
        <v>Q-3 A-1 || Q Total-3, A Total-1</v>
      </c>
      <c r="CA142" s="14" t="str" cm="1">
        <f t="array" ref="CA142">IFERROR(INDEX('Attendance-Slot-1'!$Q$2:$Q$1112,MATCH(1,('Attendance-Slot-1'!$A$2:$A$1112=$C142)*('Attendance-Slot-1'!$G$2:$G$1112=CA$2),0)),"No Data")</f>
        <v>No Data</v>
      </c>
      <c r="CB142" s="14" t="str" cm="1">
        <f t="array" ref="CB142">IFERROR(INDEX('Attendance-Slot-2'!$Q$2:$Q$2595,MATCH(1,('Attendance-Slot-2'!$A$2:$A$2595=$C142)*('Attendance-Slot-2'!$G$2:$G$2595=CA$2),0)),"No Data")</f>
        <v>P-S2_Onsite</v>
      </c>
      <c r="CC142" s="138">
        <f>VLOOKUP($BP142,'Written Exam Marks'!$H:$Q,10,FALSE)</f>
        <v>39</v>
      </c>
      <c r="CD142" s="138">
        <f>VLOOKUP($BP142,'Written Exam Marks'!$H:$Q,9,FALSE)</f>
        <v>40</v>
      </c>
      <c r="CE142" s="14" t="str">
        <f t="shared" si="160"/>
        <v>Present</v>
      </c>
      <c r="CF142" s="14" t="str">
        <f t="shared" si="161"/>
        <v>P-S2_Onsite</v>
      </c>
      <c r="CG142" s="130">
        <v>3.5</v>
      </c>
      <c r="CH142" s="130">
        <v>3.5</v>
      </c>
      <c r="CI142" s="130">
        <v>8.5</v>
      </c>
      <c r="CJ142" s="130">
        <v>8</v>
      </c>
      <c r="CK142" s="130">
        <v>10</v>
      </c>
      <c r="CL142" s="130">
        <v>10</v>
      </c>
      <c r="CM142" s="145">
        <v>43.5</v>
      </c>
      <c r="CN142" s="130">
        <v>50</v>
      </c>
      <c r="CO142" s="27" t="s">
        <v>1005</v>
      </c>
      <c r="CP142" s="119" t="s">
        <v>1044</v>
      </c>
      <c r="CQ142" s="119" t="str">
        <f t="shared" si="123"/>
        <v>2025EB1100139-BDSDF112</v>
      </c>
      <c r="CR142" s="27" t="str">
        <f t="shared" si="162"/>
        <v>0 missed</v>
      </c>
      <c r="CS142" s="27" t="str">
        <f t="shared" si="163"/>
        <v>0 missed</v>
      </c>
      <c r="CT142" s="27">
        <f t="shared" si="164"/>
        <v>2</v>
      </c>
      <c r="CU142" s="27">
        <f t="shared" si="165"/>
        <v>2</v>
      </c>
      <c r="CV142" s="15">
        <f t="shared" si="166"/>
        <v>1</v>
      </c>
      <c r="CW142" s="15">
        <f t="shared" si="167"/>
        <v>1</v>
      </c>
      <c r="CX142" s="27" t="str">
        <f t="shared" si="168"/>
        <v>0 missed</v>
      </c>
      <c r="CY142" s="27">
        <f t="shared" si="169"/>
        <v>4</v>
      </c>
      <c r="CZ142" s="15">
        <f t="shared" si="170"/>
        <v>1</v>
      </c>
      <c r="DA142" s="15" t="str">
        <f t="shared" si="171"/>
        <v>Q-2 A-2 || Q Total-2, A Total-2</v>
      </c>
      <c r="DB142" s="15" t="str" cm="1">
        <f t="array" ref="DB142">IFERROR(INDEX('Attendance-Slot-1'!$Q$2:$Q$1112,MATCH(1,('Attendance-Slot-1'!$A$2:$A$1112=$C142)*('Attendance-Slot-1'!$G$2:$G$1112=DB$2),0)),"No Data")</f>
        <v>No Data</v>
      </c>
      <c r="DC142" s="15" t="str" cm="1">
        <f t="array" ref="DC142">IFERROR(INDEX('Attendance-Slot-2'!$Q$2:$Q$2595,MATCH(1,('Attendance-Slot-2'!$A$2:$A$2595=$C142)*('Attendance-Slot-2'!$G$2:$G$2595=DB$2),0)),"No Data")</f>
        <v>P-S2_Onsite</v>
      </c>
      <c r="DD142" s="139">
        <f>VLOOKUP($CQ142,'Written Exam Marks'!$H:$Q,10,FALSE)</f>
        <v>29</v>
      </c>
      <c r="DE142" s="139">
        <f>VLOOKUP($CQ142,'Written Exam Marks'!$H:$Q,9,FALSE)</f>
        <v>50</v>
      </c>
      <c r="DF142" s="15" t="str">
        <f t="shared" si="172"/>
        <v>Present</v>
      </c>
      <c r="DG142" s="15" t="str">
        <f t="shared" si="173"/>
        <v>P-S2_Onsite</v>
      </c>
      <c r="DH142" s="139">
        <v>85</v>
      </c>
      <c r="DI142" s="139">
        <v>85</v>
      </c>
      <c r="DJ142" s="139">
        <v>100</v>
      </c>
      <c r="DK142" s="3" t="str">
        <f t="shared" si="124"/>
        <v>P-2, A-0, No Data-2</v>
      </c>
      <c r="DL142" s="3" t="str">
        <f t="shared" si="125"/>
        <v>P-2, A-0, No Data-2</v>
      </c>
      <c r="DM142" s="1" t="str">
        <f t="shared" si="174"/>
        <v>P-S1_Onsite</v>
      </c>
      <c r="DN142" s="1" t="str">
        <f t="shared" si="175"/>
        <v>P-S2_Onsite</v>
      </c>
      <c r="DO142" s="1" t="str">
        <f t="shared" si="176"/>
        <v>P-S1_Onsite</v>
      </c>
      <c r="DP142" s="1" t="str">
        <f t="shared" si="177"/>
        <v>P-S2_Onsite</v>
      </c>
      <c r="DQ142" s="1" t="str">
        <f t="shared" si="178"/>
        <v>P-4, A-0, No Data-0</v>
      </c>
      <c r="DR142" s="39">
        <f t="shared" si="179"/>
        <v>0</v>
      </c>
      <c r="DS142" s="34" t="s">
        <v>7217</v>
      </c>
      <c r="DT142" s="39" t="s">
        <v>7363</v>
      </c>
      <c r="DU142" s="30" t="s">
        <v>420</v>
      </c>
      <c r="DV142" s="30"/>
    </row>
    <row r="143" spans="1:126" x14ac:dyDescent="0.25">
      <c r="A143" s="1">
        <v>140</v>
      </c>
      <c r="B143" s="1" t="s">
        <v>1000</v>
      </c>
      <c r="C143" s="1" t="s">
        <v>423</v>
      </c>
      <c r="D143" s="1" t="s">
        <v>424</v>
      </c>
      <c r="E143" s="1" t="s">
        <v>425</v>
      </c>
      <c r="F143" s="1" t="s">
        <v>7202</v>
      </c>
      <c r="G143" s="1" t="s">
        <v>1337</v>
      </c>
      <c r="H143" s="143">
        <v>6.4</v>
      </c>
      <c r="I143" s="143">
        <v>6.4</v>
      </c>
      <c r="J143" s="143" t="s">
        <v>5</v>
      </c>
      <c r="K143" s="143">
        <v>8</v>
      </c>
      <c r="L143" s="132">
        <v>28</v>
      </c>
      <c r="M143" s="132">
        <v>48.8</v>
      </c>
      <c r="N143" s="26">
        <v>60</v>
      </c>
      <c r="O143" s="26" t="s">
        <v>997</v>
      </c>
      <c r="P143" s="120" t="s">
        <v>1034</v>
      </c>
      <c r="Q143" s="13" t="str">
        <f t="shared" si="126"/>
        <v>2025EB1100140-BDSDF113</v>
      </c>
      <c r="R143" s="26" t="str">
        <f t="shared" si="127"/>
        <v>1 missed</v>
      </c>
      <c r="S143" s="26" t="str">
        <f t="shared" si="120"/>
        <v>0 missed</v>
      </c>
      <c r="T143" s="26">
        <f t="shared" si="128"/>
        <v>3</v>
      </c>
      <c r="U143" s="26">
        <f t="shared" si="129"/>
        <v>1</v>
      </c>
      <c r="V143" s="13">
        <f t="shared" si="130"/>
        <v>0.75</v>
      </c>
      <c r="W143" s="13">
        <f t="shared" si="131"/>
        <v>1</v>
      </c>
      <c r="X143" s="26" t="str">
        <f t="shared" si="132"/>
        <v>1 missed</v>
      </c>
      <c r="Y143" s="26">
        <f t="shared" si="133"/>
        <v>4</v>
      </c>
      <c r="Z143" s="13">
        <f t="shared" si="134"/>
        <v>0.8</v>
      </c>
      <c r="AA143" s="15" t="str">
        <f t="shared" si="135"/>
        <v>Q-3 A-1 || Q Total-4, A Total-1</v>
      </c>
      <c r="AB143" s="13" t="str" cm="1">
        <f t="array" ref="AB143">IFERROR(INDEX('Attendance-Slot-1'!$Q$2:$Q$1112,MATCH(1,('Attendance-Slot-1'!$A$2:$A$1112=$C143)*('Attendance-Slot-1'!$G$2:$G$1112=AB$2),0)),"No Data")</f>
        <v>No Data</v>
      </c>
      <c r="AC143" s="13" t="str" cm="1">
        <f t="array" ref="AC143">IFERROR(INDEX('Attendance-Slot-2'!$Q$2:$Q$2595,MATCH(1,('Attendance-Slot-2'!$A$2:$A$2595=$C143)*('Attendance-Slot-2'!$G$2:$G$2595=AB$2),0)),"No Data")</f>
        <v>P-S2_Onsite</v>
      </c>
      <c r="AD143" s="133">
        <f>VLOOKUP($Q143,'Written Exam Marks'!$H:$Q,10,FALSE)</f>
        <v>20</v>
      </c>
      <c r="AE143" s="133">
        <f>VLOOKUP($Q143,'Written Exam Marks'!$H:$Q,9,FALSE)</f>
        <v>40</v>
      </c>
      <c r="AF143" s="13" t="str">
        <f t="shared" si="136"/>
        <v>Present</v>
      </c>
      <c r="AG143" s="13" t="str">
        <f t="shared" si="137"/>
        <v>P-S2_Onsite</v>
      </c>
      <c r="AH143" s="29">
        <v>12</v>
      </c>
      <c r="AI143" s="29">
        <v>13</v>
      </c>
      <c r="AJ143" s="29">
        <v>8.6666666669999994</v>
      </c>
      <c r="AK143" s="29">
        <v>10</v>
      </c>
      <c r="AL143" s="29">
        <v>10</v>
      </c>
      <c r="AM143" s="29">
        <v>53.666666667000001</v>
      </c>
      <c r="AN143" s="131">
        <v>60</v>
      </c>
      <c r="AO143" s="36" t="s">
        <v>7179</v>
      </c>
      <c r="AP143" s="116" t="s">
        <v>1050</v>
      </c>
      <c r="AQ143" s="116" t="str">
        <f t="shared" si="121"/>
        <v>2025EB1100140-BDSDF108</v>
      </c>
      <c r="AR143" s="25" t="str">
        <f t="shared" si="138"/>
        <v>0 missed</v>
      </c>
      <c r="AS143" s="25" t="str">
        <f t="shared" si="139"/>
        <v>0 missed</v>
      </c>
      <c r="AT143" s="25">
        <f t="shared" si="140"/>
        <v>3</v>
      </c>
      <c r="AU143" s="25">
        <f t="shared" si="141"/>
        <v>2</v>
      </c>
      <c r="AV143" s="10">
        <f t="shared" si="142"/>
        <v>1</v>
      </c>
      <c r="AW143" s="10">
        <f t="shared" si="143"/>
        <v>1</v>
      </c>
      <c r="AX143" s="25" t="str">
        <f t="shared" si="144"/>
        <v>0 missed</v>
      </c>
      <c r="AY143" s="25">
        <f t="shared" si="145"/>
        <v>5</v>
      </c>
      <c r="AZ143" s="10">
        <f t="shared" si="146"/>
        <v>1</v>
      </c>
      <c r="BA143" s="10" t="str">
        <f t="shared" si="147"/>
        <v>Q-3 A-2 || Q Total-3, A Total-2</v>
      </c>
      <c r="BB143" s="10" t="str" cm="1">
        <f t="array" ref="BB143">IFERROR(INDEX('Attendance-Slot-1'!$Q$2:$Q$1112,MATCH(1,('Attendance-Slot-1'!$A$2:$A$1112=$C143)*('Attendance-Slot-1'!$G$2:$G$1112=BB$2),0)),"No Data")</f>
        <v>No Data</v>
      </c>
      <c r="BC143" s="10" t="str" cm="1">
        <f t="array" ref="BC143">IFERROR(INDEX('Attendance-Slot-2'!$Q$2:$Q$2595,MATCH(1,('Attendance-Slot-2'!$A$2:$A$2595=$C143)*('Attendance-Slot-2'!$G$2:$G$2595=BB$2),0)),"No Data")</f>
        <v>P-S2_Onsite</v>
      </c>
      <c r="BD143" s="136">
        <f>VLOOKUP($AQ143,'Written Exam Marks'!$H:$Q,10,FALSE)</f>
        <v>21</v>
      </c>
      <c r="BE143" s="136">
        <f>VLOOKUP($AQ143,'Written Exam Marks'!$H:$Q,9,FALSE)</f>
        <v>40</v>
      </c>
      <c r="BF143" s="10" t="str">
        <f t="shared" si="148"/>
        <v>Present</v>
      </c>
      <c r="BG143" s="10" t="str">
        <f t="shared" si="149"/>
        <v>P-S2_Onsite</v>
      </c>
      <c r="BH143" s="129">
        <v>9</v>
      </c>
      <c r="BI143" s="129">
        <v>13.5</v>
      </c>
      <c r="BJ143" s="129">
        <v>15</v>
      </c>
      <c r="BK143" s="129">
        <v>15.5</v>
      </c>
      <c r="BL143" s="144">
        <v>53</v>
      </c>
      <c r="BM143" s="24">
        <v>60</v>
      </c>
      <c r="BN143" s="24" t="s">
        <v>1004</v>
      </c>
      <c r="BO143" s="118" t="s">
        <v>1063</v>
      </c>
      <c r="BP143" s="118" t="str">
        <f t="shared" si="122"/>
        <v>2025EB1100140-BDSDF114</v>
      </c>
      <c r="BQ143" s="24" t="str">
        <f t="shared" si="150"/>
        <v>0 missed</v>
      </c>
      <c r="BR143" s="24" t="str">
        <f t="shared" si="151"/>
        <v>0 missed</v>
      </c>
      <c r="BS143" s="24">
        <f t="shared" si="152"/>
        <v>3</v>
      </c>
      <c r="BT143" s="24">
        <f t="shared" si="153"/>
        <v>1</v>
      </c>
      <c r="BU143" s="14">
        <f t="shared" si="154"/>
        <v>1</v>
      </c>
      <c r="BV143" s="14">
        <f t="shared" si="155"/>
        <v>1</v>
      </c>
      <c r="BW143" s="24" t="str">
        <f t="shared" si="156"/>
        <v>0 missed</v>
      </c>
      <c r="BX143" s="24">
        <f t="shared" si="157"/>
        <v>4</v>
      </c>
      <c r="BY143" s="14">
        <f t="shared" si="158"/>
        <v>1</v>
      </c>
      <c r="BZ143" s="14" t="str">
        <f t="shared" si="159"/>
        <v>Q-3 A-1 || Q Total-3, A Total-1</v>
      </c>
      <c r="CA143" s="14" t="str" cm="1">
        <f t="array" ref="CA143">IFERROR(INDEX('Attendance-Slot-1'!$Q$2:$Q$1112,MATCH(1,('Attendance-Slot-1'!$A$2:$A$1112=$C143)*('Attendance-Slot-1'!$G$2:$G$1112=CA$2),0)),"No Data")</f>
        <v>P-S1_Onsite</v>
      </c>
      <c r="CB143" s="14" t="str" cm="1">
        <f t="array" ref="CB143">IFERROR(INDEX('Attendance-Slot-2'!$Q$2:$Q$2595,MATCH(1,('Attendance-Slot-2'!$A$2:$A$2595=$C143)*('Attendance-Slot-2'!$G$2:$G$2595=CA$2),0)),"No Data")</f>
        <v>No Data</v>
      </c>
      <c r="CC143" s="138">
        <f>VLOOKUP($BP143,'Written Exam Marks'!$H:$Q,10,FALSE)</f>
        <v>23</v>
      </c>
      <c r="CD143" s="138">
        <f>VLOOKUP($BP143,'Written Exam Marks'!$H:$Q,9,FALSE)</f>
        <v>40</v>
      </c>
      <c r="CE143" s="14" t="str">
        <f t="shared" si="160"/>
        <v>Present</v>
      </c>
      <c r="CF143" s="14" t="str">
        <f t="shared" si="161"/>
        <v>P-S1_Onsite</v>
      </c>
      <c r="CG143" s="130">
        <v>4</v>
      </c>
      <c r="CH143" s="130">
        <v>4.5</v>
      </c>
      <c r="CI143" s="130">
        <v>8.5</v>
      </c>
      <c r="CJ143" s="130">
        <v>7.5</v>
      </c>
      <c r="CK143" s="130">
        <v>10</v>
      </c>
      <c r="CL143" s="130">
        <v>10</v>
      </c>
      <c r="CM143" s="145">
        <v>44.5</v>
      </c>
      <c r="CN143" s="130">
        <v>50</v>
      </c>
      <c r="CO143" s="27" t="s">
        <v>1005</v>
      </c>
      <c r="CP143" s="119" t="s">
        <v>1044</v>
      </c>
      <c r="CQ143" s="119" t="str">
        <f t="shared" si="123"/>
        <v>2025EB1100140-BDSDF112</v>
      </c>
      <c r="CR143" s="27" t="str">
        <f t="shared" si="162"/>
        <v>0 missed</v>
      </c>
      <c r="CS143" s="27" t="str">
        <f t="shared" si="163"/>
        <v>0 missed</v>
      </c>
      <c r="CT143" s="27">
        <f t="shared" si="164"/>
        <v>2</v>
      </c>
      <c r="CU143" s="27">
        <f t="shared" si="165"/>
        <v>2</v>
      </c>
      <c r="CV143" s="15">
        <f t="shared" si="166"/>
        <v>1</v>
      </c>
      <c r="CW143" s="15">
        <f t="shared" si="167"/>
        <v>1</v>
      </c>
      <c r="CX143" s="27" t="str">
        <f t="shared" si="168"/>
        <v>0 missed</v>
      </c>
      <c r="CY143" s="27">
        <f t="shared" si="169"/>
        <v>4</v>
      </c>
      <c r="CZ143" s="15">
        <f t="shared" si="170"/>
        <v>1</v>
      </c>
      <c r="DA143" s="15" t="str">
        <f t="shared" si="171"/>
        <v>Q-2 A-2 || Q Total-2, A Total-2</v>
      </c>
      <c r="DB143" s="15" t="str" cm="1">
        <f t="array" ref="DB143">IFERROR(INDEX('Attendance-Slot-1'!$Q$2:$Q$1112,MATCH(1,('Attendance-Slot-1'!$A$2:$A$1112=$C143)*('Attendance-Slot-1'!$G$2:$G$1112=DB$2),0)),"No Data")</f>
        <v>P-S1_Onsite</v>
      </c>
      <c r="DC143" s="15" t="str" cm="1">
        <f t="array" ref="DC143">IFERROR(INDEX('Attendance-Slot-2'!$Q$2:$Q$2595,MATCH(1,('Attendance-Slot-2'!$A$2:$A$2595=$C143)*('Attendance-Slot-2'!$G$2:$G$2595=DB$2),0)),"No Data")</f>
        <v>No Data</v>
      </c>
      <c r="DD143" s="139">
        <f>VLOOKUP($CQ143,'Written Exam Marks'!$H:$Q,10,FALSE)</f>
        <v>29</v>
      </c>
      <c r="DE143" s="139">
        <f>VLOOKUP($CQ143,'Written Exam Marks'!$H:$Q,9,FALSE)</f>
        <v>50</v>
      </c>
      <c r="DF143" s="15" t="str">
        <f t="shared" si="172"/>
        <v>Present</v>
      </c>
      <c r="DG143" s="15" t="str">
        <f t="shared" si="173"/>
        <v>P-S1_Onsite</v>
      </c>
      <c r="DH143" s="139">
        <v>90</v>
      </c>
      <c r="DI143" s="139">
        <v>90</v>
      </c>
      <c r="DJ143" s="139">
        <v>100</v>
      </c>
      <c r="DK143" s="3" t="str">
        <f t="shared" si="124"/>
        <v>P-2, A-0, No Data-2</v>
      </c>
      <c r="DL143" s="3" t="str">
        <f t="shared" si="125"/>
        <v>P-2, A-0, No Data-2</v>
      </c>
      <c r="DM143" s="1" t="str">
        <f t="shared" si="174"/>
        <v>P-S2_Onsite</v>
      </c>
      <c r="DN143" s="1" t="str">
        <f t="shared" si="175"/>
        <v>P-S1_Onsite</v>
      </c>
      <c r="DO143" s="1" t="str">
        <f t="shared" si="176"/>
        <v>P-S2_Onsite</v>
      </c>
      <c r="DP143" s="1" t="str">
        <f t="shared" si="177"/>
        <v>P-S1_Onsite</v>
      </c>
      <c r="DQ143" s="1" t="str">
        <f t="shared" si="178"/>
        <v>P-4, A-0, No Data-0</v>
      </c>
      <c r="DR143" s="39">
        <f t="shared" si="179"/>
        <v>0</v>
      </c>
      <c r="DS143" s="34" t="s">
        <v>7217</v>
      </c>
      <c r="DT143" s="39" t="s">
        <v>7363</v>
      </c>
      <c r="DU143" s="30" t="s">
        <v>423</v>
      </c>
      <c r="DV143" s="30"/>
    </row>
    <row r="144" spans="1:126" x14ac:dyDescent="0.25">
      <c r="A144" s="1">
        <v>141</v>
      </c>
      <c r="B144" s="1" t="s">
        <v>1000</v>
      </c>
      <c r="C144" s="1" t="s">
        <v>426</v>
      </c>
      <c r="D144" s="1" t="s">
        <v>427</v>
      </c>
      <c r="E144" s="1" t="s">
        <v>428</v>
      </c>
      <c r="F144" s="1" t="s">
        <v>7202</v>
      </c>
      <c r="G144" s="1" t="s">
        <v>3558</v>
      </c>
      <c r="H144" s="143">
        <v>5.6</v>
      </c>
      <c r="I144" s="143" t="s">
        <v>5</v>
      </c>
      <c r="J144" s="143">
        <v>6.4</v>
      </c>
      <c r="K144" s="143">
        <v>4.8</v>
      </c>
      <c r="L144" s="132" t="s">
        <v>5</v>
      </c>
      <c r="M144" s="132">
        <v>16.8</v>
      </c>
      <c r="N144" s="26">
        <v>60</v>
      </c>
      <c r="O144" s="26" t="s">
        <v>997</v>
      </c>
      <c r="P144" s="120" t="s">
        <v>1034</v>
      </c>
      <c r="Q144" s="13" t="str">
        <f t="shared" si="126"/>
        <v>2025EB1100141-BDSDF113</v>
      </c>
      <c r="R144" s="26" t="str">
        <f t="shared" si="127"/>
        <v>1 missed</v>
      </c>
      <c r="S144" s="26" t="str">
        <f t="shared" si="120"/>
        <v>1 missed</v>
      </c>
      <c r="T144" s="26">
        <f t="shared" si="128"/>
        <v>3</v>
      </c>
      <c r="U144" s="26">
        <f t="shared" si="129"/>
        <v>0</v>
      </c>
      <c r="V144" s="13">
        <f t="shared" si="130"/>
        <v>0.75</v>
      </c>
      <c r="W144" s="13">
        <f t="shared" si="131"/>
        <v>0</v>
      </c>
      <c r="X144" s="26" t="str">
        <f t="shared" si="132"/>
        <v>2 missed</v>
      </c>
      <c r="Y144" s="26">
        <f t="shared" si="133"/>
        <v>3</v>
      </c>
      <c r="Z144" s="13">
        <f t="shared" si="134"/>
        <v>0.6</v>
      </c>
      <c r="AA144" s="15" t="str">
        <f t="shared" si="135"/>
        <v>Q-3 A-0 || Q Total-4, A Total-1</v>
      </c>
      <c r="AB144" s="13" t="str" cm="1">
        <f t="array" ref="AB144">IFERROR(INDEX('Attendance-Slot-1'!$Q$2:$Q$1112,MATCH(1,('Attendance-Slot-1'!$A$2:$A$1112=$C144)*('Attendance-Slot-1'!$G$2:$G$1112=AB$2),0)),"No Data")</f>
        <v>No Data</v>
      </c>
      <c r="AC144" s="13" t="str" cm="1">
        <f t="array" ref="AC144">IFERROR(INDEX('Attendance-Slot-2'!$Q$2:$Q$2595,MATCH(1,('Attendance-Slot-2'!$A$2:$A$2595=$C144)*('Attendance-Slot-2'!$G$2:$G$2595=AB$2),0)),"No Data")</f>
        <v>P-S2_Onsite</v>
      </c>
      <c r="AD144" s="133">
        <f>VLOOKUP($Q144,'Written Exam Marks'!$H:$Q,10,FALSE)</f>
        <v>21</v>
      </c>
      <c r="AE144" s="133">
        <f>VLOOKUP($Q144,'Written Exam Marks'!$H:$Q,9,FALSE)</f>
        <v>40</v>
      </c>
      <c r="AF144" s="13" t="str">
        <f t="shared" si="136"/>
        <v>Present</v>
      </c>
      <c r="AG144" s="13" t="str">
        <f t="shared" si="137"/>
        <v>P-S2_Onsite</v>
      </c>
      <c r="AH144" s="29">
        <v>12.5</v>
      </c>
      <c r="AI144" s="29">
        <v>13</v>
      </c>
      <c r="AJ144" s="29">
        <v>6.6666666670000003</v>
      </c>
      <c r="AK144" s="29">
        <v>6</v>
      </c>
      <c r="AL144" s="29">
        <v>6</v>
      </c>
      <c r="AM144" s="29">
        <v>44.166666667000001</v>
      </c>
      <c r="AN144" s="131">
        <v>60</v>
      </c>
      <c r="AO144" s="36" t="s">
        <v>7179</v>
      </c>
      <c r="AP144" s="116" t="s">
        <v>1050</v>
      </c>
      <c r="AQ144" s="116" t="str">
        <f t="shared" si="121"/>
        <v>2025EB1100141-BDSDF108</v>
      </c>
      <c r="AR144" s="25" t="str">
        <f t="shared" si="138"/>
        <v>0 missed</v>
      </c>
      <c r="AS144" s="25" t="str">
        <f t="shared" si="139"/>
        <v>0 missed</v>
      </c>
      <c r="AT144" s="25">
        <f t="shared" si="140"/>
        <v>3</v>
      </c>
      <c r="AU144" s="25">
        <f t="shared" si="141"/>
        <v>2</v>
      </c>
      <c r="AV144" s="10">
        <f t="shared" si="142"/>
        <v>1</v>
      </c>
      <c r="AW144" s="10">
        <f t="shared" si="143"/>
        <v>1</v>
      </c>
      <c r="AX144" s="25" t="str">
        <f t="shared" si="144"/>
        <v>0 missed</v>
      </c>
      <c r="AY144" s="25">
        <f t="shared" si="145"/>
        <v>5</v>
      </c>
      <c r="AZ144" s="10">
        <f t="shared" si="146"/>
        <v>1</v>
      </c>
      <c r="BA144" s="10" t="str">
        <f t="shared" si="147"/>
        <v>Q-3 A-2 || Q Total-3, A Total-2</v>
      </c>
      <c r="BB144" s="10" t="str" cm="1">
        <f t="array" ref="BB144">IFERROR(INDEX('Attendance-Slot-1'!$Q$2:$Q$1112,MATCH(1,('Attendance-Slot-1'!$A$2:$A$1112=$C144)*('Attendance-Slot-1'!$G$2:$G$1112=BB$2),0)),"No Data")</f>
        <v>No Data</v>
      </c>
      <c r="BC144" s="10" t="str" cm="1">
        <f t="array" ref="BC144">IFERROR(INDEX('Attendance-Slot-2'!$Q$2:$Q$2595,MATCH(1,('Attendance-Slot-2'!$A$2:$A$2595=$C144)*('Attendance-Slot-2'!$G$2:$G$2595=BB$2),0)),"No Data")</f>
        <v>P-S2_Onsite</v>
      </c>
      <c r="BD144" s="136">
        <f>VLOOKUP($AQ144,'Written Exam Marks'!$H:$Q,10,FALSE)</f>
        <v>19.75</v>
      </c>
      <c r="BE144" s="136">
        <f>VLOOKUP($AQ144,'Written Exam Marks'!$H:$Q,9,FALSE)</f>
        <v>40</v>
      </c>
      <c r="BF144" s="10" t="str">
        <f t="shared" si="148"/>
        <v>Present</v>
      </c>
      <c r="BG144" s="10" t="str">
        <f t="shared" si="149"/>
        <v>P-S2_Onsite</v>
      </c>
      <c r="BH144" s="129">
        <v>4</v>
      </c>
      <c r="BI144" s="129">
        <v>10.5</v>
      </c>
      <c r="BJ144" s="129">
        <v>15</v>
      </c>
      <c r="BK144" s="129">
        <v>18</v>
      </c>
      <c r="BL144" s="144">
        <v>47.5</v>
      </c>
      <c r="BM144" s="24">
        <v>60</v>
      </c>
      <c r="BN144" s="24" t="s">
        <v>1004</v>
      </c>
      <c r="BO144" s="118" t="s">
        <v>1063</v>
      </c>
      <c r="BP144" s="118" t="str">
        <f t="shared" si="122"/>
        <v>2025EB1100141-BDSDF114</v>
      </c>
      <c r="BQ144" s="24" t="str">
        <f t="shared" si="150"/>
        <v>0 missed</v>
      </c>
      <c r="BR144" s="24" t="str">
        <f t="shared" si="151"/>
        <v>0 missed</v>
      </c>
      <c r="BS144" s="24">
        <f t="shared" si="152"/>
        <v>3</v>
      </c>
      <c r="BT144" s="24">
        <f t="shared" si="153"/>
        <v>1</v>
      </c>
      <c r="BU144" s="14">
        <f t="shared" si="154"/>
        <v>1</v>
      </c>
      <c r="BV144" s="14">
        <f t="shared" si="155"/>
        <v>1</v>
      </c>
      <c r="BW144" s="24" t="str">
        <f t="shared" si="156"/>
        <v>0 missed</v>
      </c>
      <c r="BX144" s="24">
        <f t="shared" si="157"/>
        <v>4</v>
      </c>
      <c r="BY144" s="14">
        <f t="shared" si="158"/>
        <v>1</v>
      </c>
      <c r="BZ144" s="14" t="str">
        <f t="shared" si="159"/>
        <v>Q-3 A-1 || Q Total-3, A Total-1</v>
      </c>
      <c r="CA144" s="14" t="str" cm="1">
        <f t="array" ref="CA144">IFERROR(INDEX('Attendance-Slot-1'!$Q$2:$Q$1112,MATCH(1,('Attendance-Slot-1'!$A$2:$A$1112=$C144)*('Attendance-Slot-1'!$G$2:$G$1112=CA$2),0)),"No Data")</f>
        <v>No Data</v>
      </c>
      <c r="CB144" s="14" t="str" cm="1">
        <f t="array" ref="CB144">IFERROR(INDEX('Attendance-Slot-2'!$Q$2:$Q$2595,MATCH(1,('Attendance-Slot-2'!$A$2:$A$2595=$C144)*('Attendance-Slot-2'!$G$2:$G$2595=CA$2),0)),"No Data")</f>
        <v>P-S2_Onsite</v>
      </c>
      <c r="CC144" s="138">
        <f>VLOOKUP($BP144,'Written Exam Marks'!$H:$Q,10,FALSE)</f>
        <v>16.5</v>
      </c>
      <c r="CD144" s="138">
        <f>VLOOKUP($BP144,'Written Exam Marks'!$H:$Q,9,FALSE)</f>
        <v>40</v>
      </c>
      <c r="CE144" s="14" t="str">
        <f t="shared" si="160"/>
        <v>Present</v>
      </c>
      <c r="CF144" s="14" t="str">
        <f t="shared" si="161"/>
        <v>P-S2_Onsite</v>
      </c>
      <c r="CG144" s="130">
        <v>2.5</v>
      </c>
      <c r="CH144" s="130">
        <v>2.5</v>
      </c>
      <c r="CI144" s="130">
        <v>8.5</v>
      </c>
      <c r="CJ144" s="130">
        <v>6.25</v>
      </c>
      <c r="CK144" s="130" t="s">
        <v>5</v>
      </c>
      <c r="CL144" s="130" t="s">
        <v>5</v>
      </c>
      <c r="CM144" s="145">
        <v>19.75</v>
      </c>
      <c r="CN144" s="130">
        <v>50</v>
      </c>
      <c r="CO144" s="27" t="s">
        <v>1005</v>
      </c>
      <c r="CP144" s="119" t="s">
        <v>1044</v>
      </c>
      <c r="CQ144" s="119" t="str">
        <f t="shared" si="123"/>
        <v>2025EB1100141-BDSDF112</v>
      </c>
      <c r="CR144" s="27" t="str">
        <f t="shared" si="162"/>
        <v>0 missed</v>
      </c>
      <c r="CS144" s="27" t="str">
        <f t="shared" si="163"/>
        <v>0 missed</v>
      </c>
      <c r="CT144" s="27">
        <f t="shared" si="164"/>
        <v>2</v>
      </c>
      <c r="CU144" s="27">
        <f t="shared" si="165"/>
        <v>2</v>
      </c>
      <c r="CV144" s="15">
        <f t="shared" si="166"/>
        <v>1</v>
      </c>
      <c r="CW144" s="15">
        <f t="shared" si="167"/>
        <v>1</v>
      </c>
      <c r="CX144" s="27" t="str">
        <f t="shared" si="168"/>
        <v>0 missed</v>
      </c>
      <c r="CY144" s="27">
        <f t="shared" si="169"/>
        <v>4</v>
      </c>
      <c r="CZ144" s="15">
        <f t="shared" si="170"/>
        <v>1</v>
      </c>
      <c r="DA144" s="15" t="str">
        <f t="shared" si="171"/>
        <v>Q-2 A-2 || Q Total-2, A Total-2</v>
      </c>
      <c r="DB144" s="15" t="str" cm="1">
        <f t="array" ref="DB144">IFERROR(INDEX('Attendance-Slot-1'!$Q$2:$Q$1112,MATCH(1,('Attendance-Slot-1'!$A$2:$A$1112=$C144)*('Attendance-Slot-1'!$G$2:$G$1112=DB$2),0)),"No Data")</f>
        <v>No Data</v>
      </c>
      <c r="DC144" s="15" t="str" cm="1">
        <f t="array" ref="DC144">IFERROR(INDEX('Attendance-Slot-2'!$Q$2:$Q$2595,MATCH(1,('Attendance-Slot-2'!$A$2:$A$2595=$C144)*('Attendance-Slot-2'!$G$2:$G$2595=DB$2),0)),"No Data")</f>
        <v>P-S2_Onsite</v>
      </c>
      <c r="DD144" s="139">
        <f>VLOOKUP($CQ144,'Written Exam Marks'!$H:$Q,10,FALSE)</f>
        <v>20.5</v>
      </c>
      <c r="DE144" s="139">
        <f>VLOOKUP($CQ144,'Written Exam Marks'!$H:$Q,9,FALSE)</f>
        <v>50</v>
      </c>
      <c r="DF144" s="15" t="str">
        <f t="shared" si="172"/>
        <v>Present</v>
      </c>
      <c r="DG144" s="15" t="str">
        <f t="shared" si="173"/>
        <v>P-S2_Onsite</v>
      </c>
      <c r="DH144" s="139">
        <v>85</v>
      </c>
      <c r="DI144" s="139">
        <v>85</v>
      </c>
      <c r="DJ144" s="139">
        <v>100</v>
      </c>
      <c r="DK144" s="3" t="str">
        <f t="shared" si="124"/>
        <v>P-0, A-0, No Data-4</v>
      </c>
      <c r="DL144" s="3" t="str">
        <f t="shared" si="125"/>
        <v>P-4, A-0, No Data-0</v>
      </c>
      <c r="DM144" s="1" t="str">
        <f t="shared" si="174"/>
        <v>P-S2_Onsite</v>
      </c>
      <c r="DN144" s="1" t="str">
        <f t="shared" si="175"/>
        <v>P-S2_Onsite</v>
      </c>
      <c r="DO144" s="1" t="str">
        <f t="shared" si="176"/>
        <v>P-S2_Onsite</v>
      </c>
      <c r="DP144" s="1" t="str">
        <f t="shared" si="177"/>
        <v>P-S2_Onsite</v>
      </c>
      <c r="DQ144" s="1" t="str">
        <f t="shared" si="178"/>
        <v>P-4, A-0, No Data-0</v>
      </c>
      <c r="DR144" s="39">
        <f t="shared" si="179"/>
        <v>0</v>
      </c>
      <c r="DS144" s="34" t="s">
        <v>7217</v>
      </c>
      <c r="DT144" s="39" t="s">
        <v>7363</v>
      </c>
      <c r="DU144" s="30" t="s">
        <v>426</v>
      </c>
      <c r="DV144" s="30"/>
    </row>
    <row r="145" spans="1:126" x14ac:dyDescent="0.25">
      <c r="A145" s="1">
        <v>142</v>
      </c>
      <c r="B145" s="1" t="s">
        <v>1000</v>
      </c>
      <c r="C145" s="1" t="s">
        <v>429</v>
      </c>
      <c r="D145" s="1" t="s">
        <v>430</v>
      </c>
      <c r="E145" s="1" t="s">
        <v>431</v>
      </c>
      <c r="F145" s="1" t="s">
        <v>7202</v>
      </c>
      <c r="G145" s="1" t="s">
        <v>3559</v>
      </c>
      <c r="H145" s="143">
        <v>1.6</v>
      </c>
      <c r="I145" s="143">
        <v>7.2</v>
      </c>
      <c r="J145" s="143">
        <v>7.2</v>
      </c>
      <c r="K145" s="143">
        <v>8</v>
      </c>
      <c r="L145" s="132">
        <v>28</v>
      </c>
      <c r="M145" s="132">
        <v>52</v>
      </c>
      <c r="N145" s="26">
        <v>60</v>
      </c>
      <c r="O145" s="26" t="s">
        <v>997</v>
      </c>
      <c r="P145" s="120" t="s">
        <v>1034</v>
      </c>
      <c r="Q145" s="13" t="str">
        <f t="shared" si="126"/>
        <v>2025EB1100142-BDSDF113</v>
      </c>
      <c r="R145" s="26" t="str">
        <f t="shared" si="127"/>
        <v>0 missed</v>
      </c>
      <c r="S145" s="26" t="str">
        <f t="shared" si="120"/>
        <v>0 missed</v>
      </c>
      <c r="T145" s="26">
        <f t="shared" si="128"/>
        <v>4</v>
      </c>
      <c r="U145" s="26">
        <f t="shared" si="129"/>
        <v>1</v>
      </c>
      <c r="V145" s="13">
        <f t="shared" si="130"/>
        <v>1</v>
      </c>
      <c r="W145" s="13">
        <f t="shared" si="131"/>
        <v>1</v>
      </c>
      <c r="X145" s="26" t="str">
        <f t="shared" si="132"/>
        <v>0 missed</v>
      </c>
      <c r="Y145" s="26">
        <f t="shared" si="133"/>
        <v>5</v>
      </c>
      <c r="Z145" s="13">
        <f t="shared" si="134"/>
        <v>1</v>
      </c>
      <c r="AA145" s="15" t="str">
        <f t="shared" si="135"/>
        <v>Q-4 A-1 || Q Total-4, A Total-1</v>
      </c>
      <c r="AB145" s="13" t="str" cm="1">
        <f t="array" ref="AB145">IFERROR(INDEX('Attendance-Slot-1'!$Q$2:$Q$1112,MATCH(1,('Attendance-Slot-1'!$A$2:$A$1112=$C145)*('Attendance-Slot-1'!$G$2:$G$1112=AB$2),0)),"No Data")</f>
        <v>No Data</v>
      </c>
      <c r="AC145" s="13" t="str" cm="1">
        <f t="array" ref="AC145">IFERROR(INDEX('Attendance-Slot-2'!$Q$2:$Q$2595,MATCH(1,('Attendance-Slot-2'!$A$2:$A$2595=$C145)*('Attendance-Slot-2'!$G$2:$G$2595=AB$2),0)),"No Data")</f>
        <v>P-S2_Onsite</v>
      </c>
      <c r="AD145" s="133">
        <f>VLOOKUP($Q145,'Written Exam Marks'!$H:$Q,10,FALSE)</f>
        <v>15</v>
      </c>
      <c r="AE145" s="133">
        <f>VLOOKUP($Q145,'Written Exam Marks'!$H:$Q,9,FALSE)</f>
        <v>40</v>
      </c>
      <c r="AF145" s="13" t="str">
        <f t="shared" si="136"/>
        <v>Present</v>
      </c>
      <c r="AG145" s="13" t="str">
        <f t="shared" si="137"/>
        <v>P-S2_Onsite</v>
      </c>
      <c r="AH145" s="29" t="s">
        <v>5</v>
      </c>
      <c r="AI145" s="29" t="s">
        <v>5</v>
      </c>
      <c r="AJ145" s="29" t="s">
        <v>5</v>
      </c>
      <c r="AK145" s="29">
        <v>10</v>
      </c>
      <c r="AL145" s="29" t="s">
        <v>5</v>
      </c>
      <c r="AM145" s="29">
        <v>10</v>
      </c>
      <c r="AN145" s="131">
        <v>60</v>
      </c>
      <c r="AO145" s="36" t="s">
        <v>7179</v>
      </c>
      <c r="AP145" s="116" t="s">
        <v>1050</v>
      </c>
      <c r="AQ145" s="116" t="str">
        <f t="shared" si="121"/>
        <v>2025EB1100142-BDSDF108</v>
      </c>
      <c r="AR145" s="25" t="str">
        <f t="shared" si="138"/>
        <v>2 missed</v>
      </c>
      <c r="AS145" s="25" t="str">
        <f t="shared" si="139"/>
        <v>2 missed</v>
      </c>
      <c r="AT145" s="25">
        <f t="shared" si="140"/>
        <v>1</v>
      </c>
      <c r="AU145" s="25">
        <f t="shared" si="141"/>
        <v>0</v>
      </c>
      <c r="AV145" s="10">
        <f t="shared" si="142"/>
        <v>0.33333333333333331</v>
      </c>
      <c r="AW145" s="10">
        <f t="shared" si="143"/>
        <v>0</v>
      </c>
      <c r="AX145" s="25" t="str">
        <f t="shared" si="144"/>
        <v>4 missed</v>
      </c>
      <c r="AY145" s="25">
        <f t="shared" si="145"/>
        <v>1</v>
      </c>
      <c r="AZ145" s="10">
        <f t="shared" si="146"/>
        <v>0.2</v>
      </c>
      <c r="BA145" s="10" t="str">
        <f t="shared" si="147"/>
        <v>Q-1 A-0 || Q Total-3, A Total-2</v>
      </c>
      <c r="BB145" s="10" t="str" cm="1">
        <f t="array" ref="BB145">IFERROR(INDEX('Attendance-Slot-1'!$Q$2:$Q$1112,MATCH(1,('Attendance-Slot-1'!$A$2:$A$1112=$C145)*('Attendance-Slot-1'!$G$2:$G$1112=BB$2),0)),"No Data")</f>
        <v>No Data</v>
      </c>
      <c r="BC145" s="10" t="str" cm="1">
        <f t="array" ref="BC145">IFERROR(INDEX('Attendance-Slot-2'!$Q$2:$Q$2595,MATCH(1,('Attendance-Slot-2'!$A$2:$A$2595=$C145)*('Attendance-Slot-2'!$G$2:$G$2595=BB$2),0)),"No Data")</f>
        <v>No Data</v>
      </c>
      <c r="BD145" s="136" t="e">
        <f>VLOOKUP($AQ145,'Written Exam Marks'!$H:$Q,10,FALSE)</f>
        <v>#N/A</v>
      </c>
      <c r="BE145" s="136" t="e">
        <f>VLOOKUP($AQ145,'Written Exam Marks'!$H:$Q,9,FALSE)</f>
        <v>#N/A</v>
      </c>
      <c r="BF145" s="10" t="str">
        <f t="shared" si="148"/>
        <v>No Data</v>
      </c>
      <c r="BG145" s="10" t="str">
        <f t="shared" si="149"/>
        <v>No Data</v>
      </c>
      <c r="BH145" s="129" t="s">
        <v>5</v>
      </c>
      <c r="BI145" s="129" t="s">
        <v>5</v>
      </c>
      <c r="BJ145" s="129">
        <v>15</v>
      </c>
      <c r="BK145" s="129">
        <v>14.5</v>
      </c>
      <c r="BL145" s="144">
        <v>29.5</v>
      </c>
      <c r="BM145" s="24">
        <v>60</v>
      </c>
      <c r="BN145" s="24" t="s">
        <v>1004</v>
      </c>
      <c r="BO145" s="118" t="s">
        <v>1063</v>
      </c>
      <c r="BP145" s="118" t="str">
        <f t="shared" si="122"/>
        <v>2025EB1100142-BDSDF114</v>
      </c>
      <c r="BQ145" s="24" t="str">
        <f t="shared" si="150"/>
        <v>2 missed</v>
      </c>
      <c r="BR145" s="24" t="str">
        <f t="shared" si="151"/>
        <v>0 missed</v>
      </c>
      <c r="BS145" s="24">
        <f t="shared" si="152"/>
        <v>1</v>
      </c>
      <c r="BT145" s="24">
        <f t="shared" si="153"/>
        <v>1</v>
      </c>
      <c r="BU145" s="14">
        <f t="shared" si="154"/>
        <v>0.33333333333333331</v>
      </c>
      <c r="BV145" s="14">
        <f t="shared" si="155"/>
        <v>1</v>
      </c>
      <c r="BW145" s="24" t="str">
        <f t="shared" si="156"/>
        <v>2 missed</v>
      </c>
      <c r="BX145" s="24">
        <f t="shared" si="157"/>
        <v>2</v>
      </c>
      <c r="BY145" s="14">
        <f t="shared" si="158"/>
        <v>0.5</v>
      </c>
      <c r="BZ145" s="14" t="str">
        <f t="shared" si="159"/>
        <v>Q-1 A-1 || Q Total-3, A Total-1</v>
      </c>
      <c r="CA145" s="14" t="str" cm="1">
        <f t="array" ref="CA145">IFERROR(INDEX('Attendance-Slot-1'!$Q$2:$Q$1112,MATCH(1,('Attendance-Slot-1'!$A$2:$A$1112=$C145)*('Attendance-Slot-1'!$G$2:$G$1112=CA$2),0)),"No Data")</f>
        <v>No Data</v>
      </c>
      <c r="CB145" s="14" t="str" cm="1">
        <f t="array" ref="CB145">IFERROR(INDEX('Attendance-Slot-2'!$Q$2:$Q$2595,MATCH(1,('Attendance-Slot-2'!$A$2:$A$2595=$C145)*('Attendance-Slot-2'!$G$2:$G$2595=CA$2),0)),"No Data")</f>
        <v>P-S2_Onsite</v>
      </c>
      <c r="CC145" s="138">
        <f>VLOOKUP($BP145,'Written Exam Marks'!$H:$Q,10,FALSE)</f>
        <v>16</v>
      </c>
      <c r="CD145" s="138">
        <f>VLOOKUP($BP145,'Written Exam Marks'!$H:$Q,9,FALSE)</f>
        <v>40</v>
      </c>
      <c r="CE145" s="14" t="str">
        <f t="shared" si="160"/>
        <v>Present</v>
      </c>
      <c r="CF145" s="14" t="str">
        <f t="shared" si="161"/>
        <v>P-S2_Onsite</v>
      </c>
      <c r="CG145" s="130">
        <v>4.5</v>
      </c>
      <c r="CH145" s="130" t="s">
        <v>5</v>
      </c>
      <c r="CI145" s="130" t="s">
        <v>5</v>
      </c>
      <c r="CJ145" s="130">
        <v>7</v>
      </c>
      <c r="CK145" s="130">
        <v>10</v>
      </c>
      <c r="CL145" s="130">
        <v>10</v>
      </c>
      <c r="CM145" s="145">
        <v>31.5</v>
      </c>
      <c r="CN145" s="130">
        <v>50</v>
      </c>
      <c r="CO145" s="27" t="s">
        <v>1005</v>
      </c>
      <c r="CP145" s="119" t="s">
        <v>1044</v>
      </c>
      <c r="CQ145" s="119" t="str">
        <f t="shared" si="123"/>
        <v>2025EB1100142-BDSDF112</v>
      </c>
      <c r="CR145" s="27" t="str">
        <f t="shared" si="162"/>
        <v>1 missed</v>
      </c>
      <c r="CS145" s="27" t="str">
        <f t="shared" si="163"/>
        <v>1 missed</v>
      </c>
      <c r="CT145" s="27">
        <f t="shared" si="164"/>
        <v>1</v>
      </c>
      <c r="CU145" s="27">
        <f t="shared" si="165"/>
        <v>1</v>
      </c>
      <c r="CV145" s="15">
        <f t="shared" si="166"/>
        <v>0.5</v>
      </c>
      <c r="CW145" s="15">
        <f t="shared" si="167"/>
        <v>0.5</v>
      </c>
      <c r="CX145" s="27" t="str">
        <f t="shared" si="168"/>
        <v>2 missed</v>
      </c>
      <c r="CY145" s="27">
        <f t="shared" si="169"/>
        <v>2</v>
      </c>
      <c r="CZ145" s="15">
        <f t="shared" si="170"/>
        <v>0.5</v>
      </c>
      <c r="DA145" s="15" t="str">
        <f t="shared" si="171"/>
        <v>Q-1 A-1 || Q Total-2, A Total-2</v>
      </c>
      <c r="DB145" s="15" t="str" cm="1">
        <f t="array" ref="DB145">IFERROR(INDEX('Attendance-Slot-1'!$Q$2:$Q$1112,MATCH(1,('Attendance-Slot-1'!$A$2:$A$1112=$C145)*('Attendance-Slot-1'!$G$2:$G$1112=DB$2),0)),"No Data")</f>
        <v>No Data</v>
      </c>
      <c r="DC145" s="15" t="str" cm="1">
        <f t="array" ref="DC145">IFERROR(INDEX('Attendance-Slot-2'!$Q$2:$Q$2595,MATCH(1,('Attendance-Slot-2'!$A$2:$A$2595=$C145)*('Attendance-Slot-2'!$G$2:$G$2595=DB$2),0)),"No Data")</f>
        <v>P-S2_Onsite</v>
      </c>
      <c r="DD145" s="139">
        <f>VLOOKUP($CQ145,'Written Exam Marks'!$H:$Q,10,FALSE)</f>
        <v>19.5</v>
      </c>
      <c r="DE145" s="139">
        <f>VLOOKUP($CQ145,'Written Exam Marks'!$H:$Q,9,FALSE)</f>
        <v>50</v>
      </c>
      <c r="DF145" s="15" t="str">
        <f t="shared" si="172"/>
        <v>Present</v>
      </c>
      <c r="DG145" s="15" t="str">
        <f t="shared" si="173"/>
        <v>P-S2_Onsite</v>
      </c>
      <c r="DH145" s="139" t="s">
        <v>5</v>
      </c>
      <c r="DI145" s="139">
        <v>0</v>
      </c>
      <c r="DJ145" s="139">
        <v>100</v>
      </c>
      <c r="DK145" s="3" t="str">
        <f t="shared" si="124"/>
        <v>P-0, A-0, No Data-4</v>
      </c>
      <c r="DL145" s="3" t="str">
        <f t="shared" si="125"/>
        <v>P-3, A-0, No Data-1</v>
      </c>
      <c r="DM145" s="1" t="str">
        <f t="shared" si="174"/>
        <v>P-S2_Onsite</v>
      </c>
      <c r="DN145" s="1" t="str">
        <f t="shared" si="175"/>
        <v>P-S2_Onsite</v>
      </c>
      <c r="DO145" s="1" t="str">
        <f t="shared" si="176"/>
        <v>No Data</v>
      </c>
      <c r="DP145" s="1" t="str">
        <f t="shared" si="177"/>
        <v>P-S2_Onsite</v>
      </c>
      <c r="DQ145" s="1" t="str">
        <f t="shared" si="178"/>
        <v>P-3, A-0, No Data-1</v>
      </c>
      <c r="DR145" s="39">
        <f t="shared" si="179"/>
        <v>0</v>
      </c>
      <c r="DS145" s="34" t="s">
        <v>7217</v>
      </c>
      <c r="DT145" s="39" t="s">
        <v>7363</v>
      </c>
      <c r="DU145" s="30" t="s">
        <v>429</v>
      </c>
      <c r="DV145" s="30"/>
    </row>
    <row r="146" spans="1:126" x14ac:dyDescent="0.25">
      <c r="A146" s="1">
        <v>143</v>
      </c>
      <c r="B146" s="1" t="s">
        <v>1000</v>
      </c>
      <c r="C146" s="1" t="s">
        <v>432</v>
      </c>
      <c r="D146" s="1" t="s">
        <v>433</v>
      </c>
      <c r="E146" s="1" t="s">
        <v>434</v>
      </c>
      <c r="F146" s="1" t="s">
        <v>7201</v>
      </c>
      <c r="G146" s="1" t="s">
        <v>1340</v>
      </c>
      <c r="H146" s="143">
        <v>6.4</v>
      </c>
      <c r="I146" s="143">
        <v>7.2</v>
      </c>
      <c r="J146" s="143">
        <v>5.6</v>
      </c>
      <c r="K146" s="143">
        <v>6.4</v>
      </c>
      <c r="L146" s="132">
        <v>28</v>
      </c>
      <c r="M146" s="132">
        <v>53.6</v>
      </c>
      <c r="N146" s="26">
        <v>60</v>
      </c>
      <c r="O146" s="26" t="s">
        <v>997</v>
      </c>
      <c r="P146" s="120" t="s">
        <v>1034</v>
      </c>
      <c r="Q146" s="13" t="str">
        <f t="shared" si="126"/>
        <v>2025EB1100143-BDSDF113</v>
      </c>
      <c r="R146" s="26" t="str">
        <f t="shared" si="127"/>
        <v>0 missed</v>
      </c>
      <c r="S146" s="26" t="str">
        <f t="shared" si="120"/>
        <v>0 missed</v>
      </c>
      <c r="T146" s="26">
        <f t="shared" si="128"/>
        <v>4</v>
      </c>
      <c r="U146" s="26">
        <f t="shared" si="129"/>
        <v>1</v>
      </c>
      <c r="V146" s="13">
        <f t="shared" si="130"/>
        <v>1</v>
      </c>
      <c r="W146" s="13">
        <f t="shared" si="131"/>
        <v>1</v>
      </c>
      <c r="X146" s="26" t="str">
        <f t="shared" si="132"/>
        <v>0 missed</v>
      </c>
      <c r="Y146" s="26">
        <f t="shared" si="133"/>
        <v>5</v>
      </c>
      <c r="Z146" s="13">
        <f t="shared" si="134"/>
        <v>1</v>
      </c>
      <c r="AA146" s="15" t="str">
        <f t="shared" si="135"/>
        <v>Q-4 A-1 || Q Total-4, A Total-1</v>
      </c>
      <c r="AB146" s="13" t="str" cm="1">
        <f t="array" ref="AB146">IFERROR(INDEX('Attendance-Slot-1'!$Q$2:$Q$1112,MATCH(1,('Attendance-Slot-1'!$A$2:$A$1112=$C146)*('Attendance-Slot-1'!$G$2:$G$1112=AB$2),0)),"No Data")</f>
        <v>No Data</v>
      </c>
      <c r="AC146" s="13" t="str" cm="1">
        <f t="array" ref="AC146">IFERROR(INDEX('Attendance-Slot-2'!$Q$2:$Q$2595,MATCH(1,('Attendance-Slot-2'!$A$2:$A$2595=$C146)*('Attendance-Slot-2'!$G$2:$G$2595=AB$2),0)),"No Data")</f>
        <v>P-S2_Onsite</v>
      </c>
      <c r="AD146" s="133">
        <f>VLOOKUP($Q146,'Written Exam Marks'!$H:$Q,10,FALSE)</f>
        <v>14</v>
      </c>
      <c r="AE146" s="133">
        <f>VLOOKUP($Q146,'Written Exam Marks'!$H:$Q,9,FALSE)</f>
        <v>40</v>
      </c>
      <c r="AF146" s="13" t="str">
        <f t="shared" si="136"/>
        <v>Present</v>
      </c>
      <c r="AG146" s="13" t="str">
        <f t="shared" si="137"/>
        <v>P-S2_Onsite</v>
      </c>
      <c r="AH146" s="29">
        <v>11</v>
      </c>
      <c r="AI146" s="29">
        <v>10.5</v>
      </c>
      <c r="AJ146" s="29">
        <v>6.6666666670000003</v>
      </c>
      <c r="AK146" s="29">
        <v>7</v>
      </c>
      <c r="AL146" s="29">
        <v>8</v>
      </c>
      <c r="AM146" s="29">
        <v>43.166666667000001</v>
      </c>
      <c r="AN146" s="131">
        <v>60</v>
      </c>
      <c r="AO146" s="36" t="s">
        <v>7179</v>
      </c>
      <c r="AP146" s="116" t="s">
        <v>1050</v>
      </c>
      <c r="AQ146" s="116" t="str">
        <f t="shared" si="121"/>
        <v>2025EB1100143-BDSDF108</v>
      </c>
      <c r="AR146" s="25" t="str">
        <f t="shared" si="138"/>
        <v>0 missed</v>
      </c>
      <c r="AS146" s="25" t="str">
        <f t="shared" si="139"/>
        <v>0 missed</v>
      </c>
      <c r="AT146" s="25">
        <f t="shared" si="140"/>
        <v>3</v>
      </c>
      <c r="AU146" s="25">
        <f t="shared" si="141"/>
        <v>2</v>
      </c>
      <c r="AV146" s="10">
        <f t="shared" si="142"/>
        <v>1</v>
      </c>
      <c r="AW146" s="10">
        <f t="shared" si="143"/>
        <v>1</v>
      </c>
      <c r="AX146" s="25" t="str">
        <f t="shared" si="144"/>
        <v>0 missed</v>
      </c>
      <c r="AY146" s="25">
        <f t="shared" si="145"/>
        <v>5</v>
      </c>
      <c r="AZ146" s="10">
        <f t="shared" si="146"/>
        <v>1</v>
      </c>
      <c r="BA146" s="10" t="str">
        <f t="shared" si="147"/>
        <v>Q-3 A-2 || Q Total-3, A Total-2</v>
      </c>
      <c r="BB146" s="10" t="str" cm="1">
        <f t="array" ref="BB146">IFERROR(INDEX('Attendance-Slot-1'!$Q$2:$Q$1112,MATCH(1,('Attendance-Slot-1'!$A$2:$A$1112=$C146)*('Attendance-Slot-1'!$G$2:$G$1112=BB$2),0)),"No Data")</f>
        <v>No Data</v>
      </c>
      <c r="BC146" s="10" t="str" cm="1">
        <f t="array" ref="BC146">IFERROR(INDEX('Attendance-Slot-2'!$Q$2:$Q$2595,MATCH(1,('Attendance-Slot-2'!$A$2:$A$2595=$C146)*('Attendance-Slot-2'!$G$2:$G$2595=BB$2),0)),"No Data")</f>
        <v>P-S2_Onsite</v>
      </c>
      <c r="BD146" s="136">
        <f>VLOOKUP($AQ146,'Written Exam Marks'!$H:$Q,10,FALSE)</f>
        <v>14</v>
      </c>
      <c r="BE146" s="136">
        <f>VLOOKUP($AQ146,'Written Exam Marks'!$H:$Q,9,FALSE)</f>
        <v>40</v>
      </c>
      <c r="BF146" s="10" t="str">
        <f t="shared" si="148"/>
        <v>Present</v>
      </c>
      <c r="BG146" s="10" t="str">
        <f t="shared" si="149"/>
        <v>P-S2_Onsite</v>
      </c>
      <c r="BH146" s="129">
        <v>9</v>
      </c>
      <c r="BI146" s="129" t="s">
        <v>5</v>
      </c>
      <c r="BJ146" s="129">
        <v>12</v>
      </c>
      <c r="BK146" s="129">
        <v>19.5</v>
      </c>
      <c r="BL146" s="144">
        <v>40.5</v>
      </c>
      <c r="BM146" s="24">
        <v>60</v>
      </c>
      <c r="BN146" s="24" t="s">
        <v>1004</v>
      </c>
      <c r="BO146" s="118" t="s">
        <v>1063</v>
      </c>
      <c r="BP146" s="118" t="str">
        <f t="shared" si="122"/>
        <v>2025EB1100143-BDSDF114</v>
      </c>
      <c r="BQ146" s="24" t="str">
        <f t="shared" si="150"/>
        <v>1 missed</v>
      </c>
      <c r="BR146" s="24" t="str">
        <f t="shared" si="151"/>
        <v>0 missed</v>
      </c>
      <c r="BS146" s="24">
        <f t="shared" si="152"/>
        <v>2</v>
      </c>
      <c r="BT146" s="24">
        <f t="shared" si="153"/>
        <v>1</v>
      </c>
      <c r="BU146" s="14">
        <f t="shared" si="154"/>
        <v>0.66666666666666663</v>
      </c>
      <c r="BV146" s="14">
        <f t="shared" si="155"/>
        <v>1</v>
      </c>
      <c r="BW146" s="24" t="str">
        <f t="shared" si="156"/>
        <v>1 missed</v>
      </c>
      <c r="BX146" s="24">
        <f t="shared" si="157"/>
        <v>3</v>
      </c>
      <c r="BY146" s="14">
        <f t="shared" si="158"/>
        <v>0.75</v>
      </c>
      <c r="BZ146" s="14" t="str">
        <f t="shared" si="159"/>
        <v>Q-2 A-1 || Q Total-3, A Total-1</v>
      </c>
      <c r="CA146" s="14" t="str" cm="1">
        <f t="array" ref="CA146">IFERROR(INDEX('Attendance-Slot-1'!$Q$2:$Q$1112,MATCH(1,('Attendance-Slot-1'!$A$2:$A$1112=$C146)*('Attendance-Slot-1'!$G$2:$G$1112=CA$2),0)),"No Data")</f>
        <v>P-S1_Onsite</v>
      </c>
      <c r="CB146" s="14" t="str" cm="1">
        <f t="array" ref="CB146">IFERROR(INDEX('Attendance-Slot-2'!$Q$2:$Q$2595,MATCH(1,('Attendance-Slot-2'!$A$2:$A$2595=$C146)*('Attendance-Slot-2'!$G$2:$G$2595=CA$2),0)),"No Data")</f>
        <v>No Data</v>
      </c>
      <c r="CC146" s="138">
        <f>VLOOKUP($BP146,'Written Exam Marks'!$H:$Q,10,FALSE)</f>
        <v>15.5</v>
      </c>
      <c r="CD146" s="138">
        <f>VLOOKUP($BP146,'Written Exam Marks'!$H:$Q,9,FALSE)</f>
        <v>40</v>
      </c>
      <c r="CE146" s="14" t="str">
        <f t="shared" si="160"/>
        <v>Present</v>
      </c>
      <c r="CF146" s="14" t="str">
        <f t="shared" si="161"/>
        <v>P-S1_Onsite</v>
      </c>
      <c r="CG146" s="130">
        <v>3.5</v>
      </c>
      <c r="CH146" s="130">
        <v>3.5</v>
      </c>
      <c r="CI146" s="130">
        <v>9.5</v>
      </c>
      <c r="CJ146" s="130">
        <v>8.5</v>
      </c>
      <c r="CK146" s="130" t="s">
        <v>5</v>
      </c>
      <c r="CL146" s="130" t="s">
        <v>5</v>
      </c>
      <c r="CM146" s="145">
        <v>25</v>
      </c>
      <c r="CN146" s="130">
        <v>50</v>
      </c>
      <c r="CO146" s="27" t="s">
        <v>1005</v>
      </c>
      <c r="CP146" s="119" t="s">
        <v>1044</v>
      </c>
      <c r="CQ146" s="119" t="str">
        <f t="shared" si="123"/>
        <v>2025EB1100143-BDSDF112</v>
      </c>
      <c r="CR146" s="27" t="str">
        <f t="shared" si="162"/>
        <v>0 missed</v>
      </c>
      <c r="CS146" s="27" t="str">
        <f t="shared" si="163"/>
        <v>0 missed</v>
      </c>
      <c r="CT146" s="27">
        <f t="shared" si="164"/>
        <v>2</v>
      </c>
      <c r="CU146" s="27">
        <f t="shared" si="165"/>
        <v>2</v>
      </c>
      <c r="CV146" s="15">
        <f t="shared" si="166"/>
        <v>1</v>
      </c>
      <c r="CW146" s="15">
        <f t="shared" si="167"/>
        <v>1</v>
      </c>
      <c r="CX146" s="27" t="str">
        <f t="shared" si="168"/>
        <v>0 missed</v>
      </c>
      <c r="CY146" s="27">
        <f t="shared" si="169"/>
        <v>4</v>
      </c>
      <c r="CZ146" s="15">
        <f t="shared" si="170"/>
        <v>1</v>
      </c>
      <c r="DA146" s="15" t="str">
        <f t="shared" si="171"/>
        <v>Q-2 A-2 || Q Total-2, A Total-2</v>
      </c>
      <c r="DB146" s="15" t="str" cm="1">
        <f t="array" ref="DB146">IFERROR(INDEX('Attendance-Slot-1'!$Q$2:$Q$1112,MATCH(1,('Attendance-Slot-1'!$A$2:$A$1112=$C146)*('Attendance-Slot-1'!$G$2:$G$1112=DB$2),0)),"No Data")</f>
        <v>P-S1_Onsite</v>
      </c>
      <c r="DC146" s="15" t="str" cm="1">
        <f t="array" ref="DC146">IFERROR(INDEX('Attendance-Slot-2'!$Q$2:$Q$2595,MATCH(1,('Attendance-Slot-2'!$A$2:$A$2595=$C146)*('Attendance-Slot-2'!$G$2:$G$2595=DB$2),0)),"No Data")</f>
        <v>No Data</v>
      </c>
      <c r="DD146" s="139">
        <f>VLOOKUP($CQ146,'Written Exam Marks'!$H:$Q,10,FALSE)</f>
        <v>33</v>
      </c>
      <c r="DE146" s="139">
        <f>VLOOKUP($CQ146,'Written Exam Marks'!$H:$Q,9,FALSE)</f>
        <v>50</v>
      </c>
      <c r="DF146" s="15" t="str">
        <f t="shared" si="172"/>
        <v>Present</v>
      </c>
      <c r="DG146" s="15" t="str">
        <f t="shared" si="173"/>
        <v>P-S1_Onsite</v>
      </c>
      <c r="DH146" s="139">
        <v>90</v>
      </c>
      <c r="DI146" s="139">
        <v>90</v>
      </c>
      <c r="DJ146" s="139">
        <v>100</v>
      </c>
      <c r="DK146" s="3" t="str">
        <f t="shared" si="124"/>
        <v>P-2, A-0, No Data-2</v>
      </c>
      <c r="DL146" s="3" t="str">
        <f t="shared" si="125"/>
        <v>P-2, A-0, No Data-2</v>
      </c>
      <c r="DM146" s="1" t="str">
        <f t="shared" si="174"/>
        <v>P-S2_Onsite</v>
      </c>
      <c r="DN146" s="1" t="str">
        <f t="shared" si="175"/>
        <v>P-S1_Onsite</v>
      </c>
      <c r="DO146" s="1" t="str">
        <f t="shared" si="176"/>
        <v>P-S2_Onsite</v>
      </c>
      <c r="DP146" s="1" t="str">
        <f t="shared" si="177"/>
        <v>P-S1_Onsite</v>
      </c>
      <c r="DQ146" s="1" t="str">
        <f t="shared" si="178"/>
        <v>P-4, A-0, No Data-0</v>
      </c>
      <c r="DR146" s="39">
        <f t="shared" si="179"/>
        <v>0</v>
      </c>
      <c r="DS146" s="34" t="s">
        <v>7217</v>
      </c>
      <c r="DT146" s="39" t="s">
        <v>7363</v>
      </c>
      <c r="DU146" s="30" t="s">
        <v>432</v>
      </c>
      <c r="DV146" s="30"/>
    </row>
    <row r="147" spans="1:126" x14ac:dyDescent="0.25">
      <c r="A147" s="1">
        <v>144</v>
      </c>
      <c r="B147" s="1" t="s">
        <v>1000</v>
      </c>
      <c r="C147" s="1" t="s">
        <v>435</v>
      </c>
      <c r="D147" s="1" t="s">
        <v>436</v>
      </c>
      <c r="E147" s="1" t="s">
        <v>437</v>
      </c>
      <c r="F147" s="1" t="s">
        <v>7201</v>
      </c>
      <c r="G147" s="1" t="s">
        <v>7210</v>
      </c>
      <c r="H147" s="143" t="s">
        <v>5</v>
      </c>
      <c r="I147" s="143" t="s">
        <v>5</v>
      </c>
      <c r="J147" s="143" t="s">
        <v>5</v>
      </c>
      <c r="K147" s="143" t="s">
        <v>5</v>
      </c>
      <c r="L147" s="132" t="s">
        <v>5</v>
      </c>
      <c r="M147" s="132">
        <v>1.6</v>
      </c>
      <c r="N147" s="26">
        <v>60</v>
      </c>
      <c r="O147" s="26" t="s">
        <v>997</v>
      </c>
      <c r="P147" s="120" t="s">
        <v>1034</v>
      </c>
      <c r="Q147" s="13" t="str">
        <f t="shared" si="126"/>
        <v>2025EB1100144-BDSDF113</v>
      </c>
      <c r="R147" s="26" t="str">
        <f t="shared" si="127"/>
        <v>4 missed</v>
      </c>
      <c r="S147" s="26" t="str">
        <f t="shared" si="120"/>
        <v>1 missed</v>
      </c>
      <c r="T147" s="26">
        <f t="shared" si="128"/>
        <v>0</v>
      </c>
      <c r="U147" s="26">
        <f t="shared" si="129"/>
        <v>0</v>
      </c>
      <c r="V147" s="13">
        <f t="shared" si="130"/>
        <v>0</v>
      </c>
      <c r="W147" s="13">
        <f t="shared" si="131"/>
        <v>0</v>
      </c>
      <c r="X147" s="26" t="str">
        <f t="shared" si="132"/>
        <v>5 missed</v>
      </c>
      <c r="Y147" s="26">
        <f t="shared" si="133"/>
        <v>0</v>
      </c>
      <c r="Z147" s="13">
        <f t="shared" si="134"/>
        <v>0</v>
      </c>
      <c r="AA147" s="15" t="str">
        <f t="shared" si="135"/>
        <v>Q-0 A-0 || Q Total-4, A Total-1</v>
      </c>
      <c r="AB147" s="13" t="str" cm="1">
        <f t="array" ref="AB147">IFERROR(INDEX('Attendance-Slot-1'!$Q$2:$Q$1112,MATCH(1,('Attendance-Slot-1'!$A$2:$A$1112=$C147)*('Attendance-Slot-1'!$G$2:$G$1112=AB$2),0)),"No Data")</f>
        <v>No Data</v>
      </c>
      <c r="AC147" s="13" t="str" cm="1">
        <f t="array" ref="AC147">IFERROR(INDEX('Attendance-Slot-2'!$Q$2:$Q$2595,MATCH(1,('Attendance-Slot-2'!$A$2:$A$2595=$C147)*('Attendance-Slot-2'!$G$2:$G$2595=AB$2),0)),"No Data")</f>
        <v>No Data</v>
      </c>
      <c r="AD147" s="133" t="e">
        <f>VLOOKUP($Q147,'Written Exam Marks'!$H:$Q,10,FALSE)</f>
        <v>#N/A</v>
      </c>
      <c r="AE147" s="133" t="e">
        <f>VLOOKUP($Q147,'Written Exam Marks'!$H:$Q,9,FALSE)</f>
        <v>#N/A</v>
      </c>
      <c r="AF147" s="13" t="str">
        <f t="shared" si="136"/>
        <v>No Data</v>
      </c>
      <c r="AG147" s="13" t="str">
        <f t="shared" si="137"/>
        <v>No Data</v>
      </c>
      <c r="AH147" s="29" t="s">
        <v>5</v>
      </c>
      <c r="AI147" s="29" t="s">
        <v>5</v>
      </c>
      <c r="AJ147" s="29" t="s">
        <v>5</v>
      </c>
      <c r="AK147" s="29" t="s">
        <v>5</v>
      </c>
      <c r="AL147" s="29" t="s">
        <v>5</v>
      </c>
      <c r="AM147" s="29">
        <v>0</v>
      </c>
      <c r="AN147" s="131">
        <v>60</v>
      </c>
      <c r="AO147" s="36" t="s">
        <v>7179</v>
      </c>
      <c r="AP147" s="116" t="s">
        <v>1050</v>
      </c>
      <c r="AQ147" s="116" t="str">
        <f t="shared" si="121"/>
        <v>2025EB1100144-BDSDF108</v>
      </c>
      <c r="AR147" s="25" t="str">
        <f t="shared" si="138"/>
        <v>3 missed</v>
      </c>
      <c r="AS147" s="25" t="str">
        <f t="shared" si="139"/>
        <v>2 missed</v>
      </c>
      <c r="AT147" s="25">
        <f t="shared" si="140"/>
        <v>0</v>
      </c>
      <c r="AU147" s="25">
        <f t="shared" si="141"/>
        <v>0</v>
      </c>
      <c r="AV147" s="10">
        <f t="shared" si="142"/>
        <v>0</v>
      </c>
      <c r="AW147" s="10">
        <f t="shared" si="143"/>
        <v>0</v>
      </c>
      <c r="AX147" s="25" t="str">
        <f t="shared" si="144"/>
        <v>5 missed</v>
      </c>
      <c r="AY147" s="25">
        <f t="shared" si="145"/>
        <v>0</v>
      </c>
      <c r="AZ147" s="10">
        <f t="shared" si="146"/>
        <v>0</v>
      </c>
      <c r="BA147" s="10" t="str">
        <f t="shared" si="147"/>
        <v>Q-0 A-0 || Q Total-3, A Total-2</v>
      </c>
      <c r="BB147" s="10" t="str" cm="1">
        <f t="array" ref="BB147">IFERROR(INDEX('Attendance-Slot-1'!$Q$2:$Q$1112,MATCH(1,('Attendance-Slot-1'!$A$2:$A$1112=$C147)*('Attendance-Slot-1'!$G$2:$G$1112=BB$2),0)),"No Data")</f>
        <v>No Data</v>
      </c>
      <c r="BC147" s="10" t="str" cm="1">
        <f t="array" ref="BC147">IFERROR(INDEX('Attendance-Slot-2'!$Q$2:$Q$2595,MATCH(1,('Attendance-Slot-2'!$A$2:$A$2595=$C147)*('Attendance-Slot-2'!$G$2:$G$2595=BB$2),0)),"No Data")</f>
        <v>No Data</v>
      </c>
      <c r="BD147" s="136" t="e">
        <f>VLOOKUP($AQ147,'Written Exam Marks'!$H:$Q,10,FALSE)</f>
        <v>#N/A</v>
      </c>
      <c r="BE147" s="136" t="e">
        <f>VLOOKUP($AQ147,'Written Exam Marks'!$H:$Q,9,FALSE)</f>
        <v>#N/A</v>
      </c>
      <c r="BF147" s="10" t="str">
        <f t="shared" si="148"/>
        <v>No Data</v>
      </c>
      <c r="BG147" s="10" t="str">
        <f t="shared" si="149"/>
        <v>No Data</v>
      </c>
      <c r="BH147" s="129" t="s">
        <v>5</v>
      </c>
      <c r="BI147" s="129" t="s">
        <v>5</v>
      </c>
      <c r="BJ147" s="129" t="s">
        <v>5</v>
      </c>
      <c r="BK147" s="129" t="s">
        <v>5</v>
      </c>
      <c r="BL147" s="144">
        <v>0</v>
      </c>
      <c r="BM147" s="24">
        <v>60</v>
      </c>
      <c r="BN147" s="24" t="s">
        <v>1004</v>
      </c>
      <c r="BO147" s="118" t="s">
        <v>1063</v>
      </c>
      <c r="BP147" s="118" t="str">
        <f t="shared" si="122"/>
        <v>2025EB1100144-BDSDF114</v>
      </c>
      <c r="BQ147" s="24" t="str">
        <f t="shared" si="150"/>
        <v>3 missed</v>
      </c>
      <c r="BR147" s="24" t="str">
        <f t="shared" si="151"/>
        <v>1 missed</v>
      </c>
      <c r="BS147" s="24">
        <f t="shared" si="152"/>
        <v>0</v>
      </c>
      <c r="BT147" s="24">
        <f t="shared" si="153"/>
        <v>0</v>
      </c>
      <c r="BU147" s="14">
        <f t="shared" si="154"/>
        <v>0</v>
      </c>
      <c r="BV147" s="14">
        <f t="shared" si="155"/>
        <v>0</v>
      </c>
      <c r="BW147" s="24" t="str">
        <f t="shared" si="156"/>
        <v>4 missed</v>
      </c>
      <c r="BX147" s="24">
        <f t="shared" si="157"/>
        <v>0</v>
      </c>
      <c r="BY147" s="14">
        <f t="shared" si="158"/>
        <v>0</v>
      </c>
      <c r="BZ147" s="14" t="str">
        <f t="shared" si="159"/>
        <v>Q-0 A-0 || Q Total-3, A Total-1</v>
      </c>
      <c r="CA147" s="14" t="str" cm="1">
        <f t="array" ref="CA147">IFERROR(INDEX('Attendance-Slot-1'!$Q$2:$Q$1112,MATCH(1,('Attendance-Slot-1'!$A$2:$A$1112=$C147)*('Attendance-Slot-1'!$G$2:$G$1112=CA$2),0)),"No Data")</f>
        <v>No Data</v>
      </c>
      <c r="CB147" s="14" t="str" cm="1">
        <f t="array" ref="CB147">IFERROR(INDEX('Attendance-Slot-2'!$Q$2:$Q$2595,MATCH(1,('Attendance-Slot-2'!$A$2:$A$2595=$C147)*('Attendance-Slot-2'!$G$2:$G$2595=CA$2),0)),"No Data")</f>
        <v>No Data</v>
      </c>
      <c r="CC147" s="138" t="e">
        <f>VLOOKUP($BP147,'Written Exam Marks'!$H:$Q,10,FALSE)</f>
        <v>#N/A</v>
      </c>
      <c r="CD147" s="138" t="e">
        <f>VLOOKUP($BP147,'Written Exam Marks'!$H:$Q,9,FALSE)</f>
        <v>#N/A</v>
      </c>
      <c r="CE147" s="14" t="str">
        <f t="shared" si="160"/>
        <v>No Data</v>
      </c>
      <c r="CF147" s="14" t="str">
        <f t="shared" si="161"/>
        <v>No Data</v>
      </c>
      <c r="CG147" s="130" t="s">
        <v>5</v>
      </c>
      <c r="CH147" s="130" t="s">
        <v>5</v>
      </c>
      <c r="CI147" s="130" t="s">
        <v>5</v>
      </c>
      <c r="CJ147" s="130" t="s">
        <v>5</v>
      </c>
      <c r="CK147" s="130" t="s">
        <v>5</v>
      </c>
      <c r="CL147" s="130" t="s">
        <v>5</v>
      </c>
      <c r="CM147" s="145">
        <v>0</v>
      </c>
      <c r="CN147" s="130">
        <v>50</v>
      </c>
      <c r="CO147" s="27" t="s">
        <v>1005</v>
      </c>
      <c r="CP147" s="119" t="s">
        <v>1044</v>
      </c>
      <c r="CQ147" s="119" t="str">
        <f t="shared" si="123"/>
        <v>2025EB1100144-BDSDF112</v>
      </c>
      <c r="CR147" s="27" t="str">
        <f t="shared" si="162"/>
        <v>2 missed</v>
      </c>
      <c r="CS147" s="27" t="str">
        <f t="shared" si="163"/>
        <v>2 missed</v>
      </c>
      <c r="CT147" s="27">
        <f t="shared" si="164"/>
        <v>0</v>
      </c>
      <c r="CU147" s="27">
        <f t="shared" si="165"/>
        <v>0</v>
      </c>
      <c r="CV147" s="15">
        <f t="shared" si="166"/>
        <v>0</v>
      </c>
      <c r="CW147" s="15">
        <f t="shared" si="167"/>
        <v>0</v>
      </c>
      <c r="CX147" s="27" t="str">
        <f t="shared" si="168"/>
        <v>4 missed</v>
      </c>
      <c r="CY147" s="27">
        <f t="shared" si="169"/>
        <v>0</v>
      </c>
      <c r="CZ147" s="15">
        <f t="shared" si="170"/>
        <v>0</v>
      </c>
      <c r="DA147" s="15" t="str">
        <f t="shared" si="171"/>
        <v>Q-0 A-0 || Q Total-2, A Total-2</v>
      </c>
      <c r="DB147" s="15" t="str" cm="1">
        <f t="array" ref="DB147">IFERROR(INDEX('Attendance-Slot-1'!$Q$2:$Q$1112,MATCH(1,('Attendance-Slot-1'!$A$2:$A$1112=$C147)*('Attendance-Slot-1'!$G$2:$G$1112=DB$2),0)),"No Data")</f>
        <v>No Data</v>
      </c>
      <c r="DC147" s="15" t="str" cm="1">
        <f t="array" ref="DC147">IFERROR(INDEX('Attendance-Slot-2'!$Q$2:$Q$2595,MATCH(1,('Attendance-Slot-2'!$A$2:$A$2595=$C147)*('Attendance-Slot-2'!$G$2:$G$2595=DB$2),0)),"No Data")</f>
        <v>No Data</v>
      </c>
      <c r="DD147" s="139" t="e">
        <f>VLOOKUP($CQ147,'Written Exam Marks'!$H:$Q,10,FALSE)</f>
        <v>#N/A</v>
      </c>
      <c r="DE147" s="139" t="e">
        <f>VLOOKUP($CQ147,'Written Exam Marks'!$H:$Q,9,FALSE)</f>
        <v>#N/A</v>
      </c>
      <c r="DF147" s="15" t="str">
        <f t="shared" si="172"/>
        <v>No Data</v>
      </c>
      <c r="DG147" s="15" t="str">
        <f t="shared" si="173"/>
        <v>No Data</v>
      </c>
      <c r="DH147" s="139" t="s">
        <v>5</v>
      </c>
      <c r="DI147" s="139">
        <v>0</v>
      </c>
      <c r="DJ147" s="139">
        <v>100</v>
      </c>
      <c r="DK147" s="3" t="str">
        <f t="shared" si="124"/>
        <v>P-0, A-0, No Data-4</v>
      </c>
      <c r="DL147" s="3" t="str">
        <f t="shared" si="125"/>
        <v>P-0, A-0, No Data-4</v>
      </c>
      <c r="DM147" s="1" t="str">
        <f t="shared" si="174"/>
        <v>No Data</v>
      </c>
      <c r="DN147" s="1" t="str">
        <f t="shared" si="175"/>
        <v>No Data</v>
      </c>
      <c r="DO147" s="1" t="str">
        <f t="shared" si="176"/>
        <v>No Data</v>
      </c>
      <c r="DP147" s="1" t="str">
        <f t="shared" si="177"/>
        <v>No Data</v>
      </c>
      <c r="DQ147" s="1" t="str">
        <f t="shared" si="178"/>
        <v>P-0, A-0, No Data-4</v>
      </c>
      <c r="DR147" s="39">
        <f t="shared" si="179"/>
        <v>0</v>
      </c>
      <c r="DS147" s="34" t="e">
        <v>#N/A</v>
      </c>
      <c r="DT147" s="34" t="s">
        <v>7219</v>
      </c>
      <c r="DU147" s="30" t="s">
        <v>7219</v>
      </c>
      <c r="DV147" s="30"/>
    </row>
    <row r="148" spans="1:126" x14ac:dyDescent="0.25">
      <c r="A148" s="1">
        <v>145</v>
      </c>
      <c r="B148" s="1" t="s">
        <v>1000</v>
      </c>
      <c r="C148" s="1" t="s">
        <v>438</v>
      </c>
      <c r="D148" s="1" t="s">
        <v>439</v>
      </c>
      <c r="E148" s="1" t="s">
        <v>440</v>
      </c>
      <c r="F148" s="1" t="s">
        <v>7202</v>
      </c>
      <c r="G148" s="1" t="s">
        <v>1343</v>
      </c>
      <c r="H148" s="143">
        <v>7.2</v>
      </c>
      <c r="I148" s="143">
        <v>7.2</v>
      </c>
      <c r="J148" s="143">
        <v>8</v>
      </c>
      <c r="K148" s="143">
        <v>8</v>
      </c>
      <c r="L148" s="132">
        <v>28</v>
      </c>
      <c r="M148" s="132">
        <v>58.4</v>
      </c>
      <c r="N148" s="26">
        <v>60</v>
      </c>
      <c r="O148" s="26" t="s">
        <v>997</v>
      </c>
      <c r="P148" s="120" t="s">
        <v>1034</v>
      </c>
      <c r="Q148" s="13" t="str">
        <f t="shared" si="126"/>
        <v>2025EB1100145-BDSDF113</v>
      </c>
      <c r="R148" s="26" t="str">
        <f t="shared" si="127"/>
        <v>0 missed</v>
      </c>
      <c r="S148" s="26" t="str">
        <f t="shared" si="120"/>
        <v>0 missed</v>
      </c>
      <c r="T148" s="26">
        <f t="shared" si="128"/>
        <v>4</v>
      </c>
      <c r="U148" s="26">
        <f t="shared" si="129"/>
        <v>1</v>
      </c>
      <c r="V148" s="13">
        <f t="shared" si="130"/>
        <v>1</v>
      </c>
      <c r="W148" s="13">
        <f t="shared" si="131"/>
        <v>1</v>
      </c>
      <c r="X148" s="26" t="str">
        <f t="shared" si="132"/>
        <v>0 missed</v>
      </c>
      <c r="Y148" s="26">
        <f t="shared" si="133"/>
        <v>5</v>
      </c>
      <c r="Z148" s="13">
        <f t="shared" si="134"/>
        <v>1</v>
      </c>
      <c r="AA148" s="15" t="str">
        <f t="shared" si="135"/>
        <v>Q-4 A-1 || Q Total-4, A Total-1</v>
      </c>
      <c r="AB148" s="13" t="str" cm="1">
        <f t="array" ref="AB148">IFERROR(INDEX('Attendance-Slot-1'!$Q$2:$Q$1112,MATCH(1,('Attendance-Slot-1'!$A$2:$A$1112=$C148)*('Attendance-Slot-1'!$G$2:$G$1112=AB$2),0)),"No Data")</f>
        <v>No Data</v>
      </c>
      <c r="AC148" s="13" t="str" cm="1">
        <f t="array" ref="AC148">IFERROR(INDEX('Attendance-Slot-2'!$Q$2:$Q$2595,MATCH(1,('Attendance-Slot-2'!$A$2:$A$2595=$C148)*('Attendance-Slot-2'!$G$2:$G$2595=AB$2),0)),"No Data")</f>
        <v>P-S2_Onsite</v>
      </c>
      <c r="AD148" s="133">
        <f>VLOOKUP($Q148,'Written Exam Marks'!$H:$Q,10,FALSE)</f>
        <v>38</v>
      </c>
      <c r="AE148" s="133">
        <f>VLOOKUP($Q148,'Written Exam Marks'!$H:$Q,9,FALSE)</f>
        <v>40</v>
      </c>
      <c r="AF148" s="13" t="str">
        <f t="shared" si="136"/>
        <v>Present</v>
      </c>
      <c r="AG148" s="13" t="str">
        <f t="shared" si="137"/>
        <v>P-S2_Onsite</v>
      </c>
      <c r="AH148" s="29">
        <v>12.5</v>
      </c>
      <c r="AI148" s="29">
        <v>12</v>
      </c>
      <c r="AJ148" s="29">
        <v>9.3333333330000006</v>
      </c>
      <c r="AK148" s="29">
        <v>10</v>
      </c>
      <c r="AL148" s="29">
        <v>10</v>
      </c>
      <c r="AM148" s="29">
        <v>53.833333332999999</v>
      </c>
      <c r="AN148" s="131">
        <v>60</v>
      </c>
      <c r="AO148" s="36" t="s">
        <v>7179</v>
      </c>
      <c r="AP148" s="116" t="s">
        <v>1050</v>
      </c>
      <c r="AQ148" s="116" t="str">
        <f t="shared" si="121"/>
        <v>2025EB1100145-BDSDF108</v>
      </c>
      <c r="AR148" s="25" t="str">
        <f t="shared" si="138"/>
        <v>0 missed</v>
      </c>
      <c r="AS148" s="25" t="str">
        <f t="shared" si="139"/>
        <v>0 missed</v>
      </c>
      <c r="AT148" s="25">
        <f t="shared" si="140"/>
        <v>3</v>
      </c>
      <c r="AU148" s="25">
        <f t="shared" si="141"/>
        <v>2</v>
      </c>
      <c r="AV148" s="10">
        <f t="shared" si="142"/>
        <v>1</v>
      </c>
      <c r="AW148" s="10">
        <f t="shared" si="143"/>
        <v>1</v>
      </c>
      <c r="AX148" s="25" t="str">
        <f t="shared" si="144"/>
        <v>0 missed</v>
      </c>
      <c r="AY148" s="25">
        <f t="shared" si="145"/>
        <v>5</v>
      </c>
      <c r="AZ148" s="10">
        <f t="shared" si="146"/>
        <v>1</v>
      </c>
      <c r="BA148" s="10" t="str">
        <f t="shared" si="147"/>
        <v>Q-3 A-2 || Q Total-3, A Total-2</v>
      </c>
      <c r="BB148" s="10" t="str" cm="1">
        <f t="array" ref="BB148">IFERROR(INDEX('Attendance-Slot-1'!$Q$2:$Q$1112,MATCH(1,('Attendance-Slot-1'!$A$2:$A$1112=$C148)*('Attendance-Slot-1'!$G$2:$G$1112=BB$2),0)),"No Data")</f>
        <v>P-S1_Onsite</v>
      </c>
      <c r="BC148" s="10" t="str" cm="1">
        <f t="array" ref="BC148">IFERROR(INDEX('Attendance-Slot-2'!$Q$2:$Q$2595,MATCH(1,('Attendance-Slot-2'!$A$2:$A$2595=$C148)*('Attendance-Slot-2'!$G$2:$G$2595=BB$2),0)),"No Data")</f>
        <v>No Data</v>
      </c>
      <c r="BD148" s="136">
        <f>VLOOKUP($AQ148,'Written Exam Marks'!$H:$Q,10,FALSE)</f>
        <v>37.5</v>
      </c>
      <c r="BE148" s="136">
        <f>VLOOKUP($AQ148,'Written Exam Marks'!$H:$Q,9,FALSE)</f>
        <v>40</v>
      </c>
      <c r="BF148" s="10" t="str">
        <f t="shared" si="148"/>
        <v>Present</v>
      </c>
      <c r="BG148" s="10" t="str">
        <f t="shared" si="149"/>
        <v>P-S1_Onsite</v>
      </c>
      <c r="BH148" s="129">
        <v>10</v>
      </c>
      <c r="BI148" s="129">
        <v>15</v>
      </c>
      <c r="BJ148" s="129">
        <v>15</v>
      </c>
      <c r="BK148" s="129">
        <v>20</v>
      </c>
      <c r="BL148" s="144">
        <v>60</v>
      </c>
      <c r="BM148" s="24">
        <v>60</v>
      </c>
      <c r="BN148" s="24" t="s">
        <v>1004</v>
      </c>
      <c r="BO148" s="118" t="s">
        <v>1063</v>
      </c>
      <c r="BP148" s="118" t="str">
        <f t="shared" si="122"/>
        <v>2025EB1100145-BDSDF114</v>
      </c>
      <c r="BQ148" s="24" t="str">
        <f t="shared" si="150"/>
        <v>0 missed</v>
      </c>
      <c r="BR148" s="24" t="str">
        <f t="shared" si="151"/>
        <v>0 missed</v>
      </c>
      <c r="BS148" s="24">
        <f t="shared" si="152"/>
        <v>3</v>
      </c>
      <c r="BT148" s="24">
        <f t="shared" si="153"/>
        <v>1</v>
      </c>
      <c r="BU148" s="14">
        <f t="shared" si="154"/>
        <v>1</v>
      </c>
      <c r="BV148" s="14">
        <f t="shared" si="155"/>
        <v>1</v>
      </c>
      <c r="BW148" s="24" t="str">
        <f t="shared" si="156"/>
        <v>0 missed</v>
      </c>
      <c r="BX148" s="24">
        <f t="shared" si="157"/>
        <v>4</v>
      </c>
      <c r="BY148" s="14">
        <f t="shared" si="158"/>
        <v>1</v>
      </c>
      <c r="BZ148" s="14" t="str">
        <f t="shared" si="159"/>
        <v>Q-3 A-1 || Q Total-3, A Total-1</v>
      </c>
      <c r="CA148" s="14" t="str" cm="1">
        <f t="array" ref="CA148">IFERROR(INDEX('Attendance-Slot-1'!$Q$2:$Q$1112,MATCH(1,('Attendance-Slot-1'!$A$2:$A$1112=$C148)*('Attendance-Slot-1'!$G$2:$G$1112=CA$2),0)),"No Data")</f>
        <v>No Data</v>
      </c>
      <c r="CB148" s="14" t="str" cm="1">
        <f t="array" ref="CB148">IFERROR(INDEX('Attendance-Slot-2'!$Q$2:$Q$2595,MATCH(1,('Attendance-Slot-2'!$A$2:$A$2595=$C148)*('Attendance-Slot-2'!$G$2:$G$2595=CA$2),0)),"No Data")</f>
        <v>No Data</v>
      </c>
      <c r="CC148" s="138" t="e">
        <f>VLOOKUP($BP148,'Written Exam Marks'!$H:$Q,10,FALSE)</f>
        <v>#N/A</v>
      </c>
      <c r="CD148" s="138" t="e">
        <f>VLOOKUP($BP148,'Written Exam Marks'!$H:$Q,9,FALSE)</f>
        <v>#N/A</v>
      </c>
      <c r="CE148" s="14" t="str">
        <f t="shared" si="160"/>
        <v>No Data</v>
      </c>
      <c r="CF148" s="14" t="str">
        <f t="shared" si="161"/>
        <v>No Data</v>
      </c>
      <c r="CG148" s="130">
        <v>5</v>
      </c>
      <c r="CH148" s="130">
        <v>4</v>
      </c>
      <c r="CI148" s="130">
        <v>8</v>
      </c>
      <c r="CJ148" s="130">
        <v>9.25</v>
      </c>
      <c r="CK148" s="130">
        <v>10</v>
      </c>
      <c r="CL148" s="130">
        <v>10</v>
      </c>
      <c r="CM148" s="145">
        <v>46.25</v>
      </c>
      <c r="CN148" s="130">
        <v>50</v>
      </c>
      <c r="CO148" s="27" t="s">
        <v>1005</v>
      </c>
      <c r="CP148" s="119" t="s">
        <v>1044</v>
      </c>
      <c r="CQ148" s="119" t="str">
        <f t="shared" si="123"/>
        <v>2025EB1100145-BDSDF112</v>
      </c>
      <c r="CR148" s="27" t="str">
        <f t="shared" si="162"/>
        <v>0 missed</v>
      </c>
      <c r="CS148" s="27" t="str">
        <f t="shared" si="163"/>
        <v>0 missed</v>
      </c>
      <c r="CT148" s="27">
        <f t="shared" si="164"/>
        <v>2</v>
      </c>
      <c r="CU148" s="27">
        <f t="shared" si="165"/>
        <v>2</v>
      </c>
      <c r="CV148" s="15">
        <f t="shared" si="166"/>
        <v>1</v>
      </c>
      <c r="CW148" s="15">
        <f t="shared" si="167"/>
        <v>1</v>
      </c>
      <c r="CX148" s="27" t="str">
        <f t="shared" si="168"/>
        <v>0 missed</v>
      </c>
      <c r="CY148" s="27">
        <f t="shared" si="169"/>
        <v>4</v>
      </c>
      <c r="CZ148" s="15">
        <f t="shared" si="170"/>
        <v>1</v>
      </c>
      <c r="DA148" s="15" t="str">
        <f t="shared" si="171"/>
        <v>Q-2 A-2 || Q Total-2, A Total-2</v>
      </c>
      <c r="DB148" s="15" t="str" cm="1">
        <f t="array" ref="DB148">IFERROR(INDEX('Attendance-Slot-1'!$Q$2:$Q$1112,MATCH(1,('Attendance-Slot-1'!$A$2:$A$1112=$C148)*('Attendance-Slot-1'!$G$2:$G$1112=DB$2),0)),"No Data")</f>
        <v>P-S1_Onsite</v>
      </c>
      <c r="DC148" s="15" t="str" cm="1">
        <f t="array" ref="DC148">IFERROR(INDEX('Attendance-Slot-2'!$Q$2:$Q$2595,MATCH(1,('Attendance-Slot-2'!$A$2:$A$2595=$C148)*('Attendance-Slot-2'!$G$2:$G$2595=DB$2),0)),"No Data")</f>
        <v>No Data</v>
      </c>
      <c r="DD148" s="139">
        <f>VLOOKUP($CQ148,'Written Exam Marks'!$H:$Q,10,FALSE)</f>
        <v>33.5</v>
      </c>
      <c r="DE148" s="139">
        <f>VLOOKUP($CQ148,'Written Exam Marks'!$H:$Q,9,FALSE)</f>
        <v>50</v>
      </c>
      <c r="DF148" s="15" t="str">
        <f t="shared" si="172"/>
        <v>Present</v>
      </c>
      <c r="DG148" s="15" t="str">
        <f t="shared" si="173"/>
        <v>P-S1_Onsite</v>
      </c>
      <c r="DH148" s="139">
        <v>90</v>
      </c>
      <c r="DI148" s="139">
        <v>90</v>
      </c>
      <c r="DJ148" s="139">
        <v>100</v>
      </c>
      <c r="DK148" s="3" t="str">
        <f t="shared" si="124"/>
        <v>P-2, A-0, No Data-2</v>
      </c>
      <c r="DL148" s="3" t="str">
        <f t="shared" si="125"/>
        <v>P-1, A-0, No Data-3</v>
      </c>
      <c r="DM148" s="1" t="str">
        <f t="shared" si="174"/>
        <v>P-S2_Onsite</v>
      </c>
      <c r="DN148" s="1" t="str">
        <f t="shared" si="175"/>
        <v>P-S1_Onsite</v>
      </c>
      <c r="DO148" s="1" t="str">
        <f t="shared" si="176"/>
        <v>P-S1_Onsite</v>
      </c>
      <c r="DP148" s="1" t="str">
        <f t="shared" si="177"/>
        <v>No Data</v>
      </c>
      <c r="DQ148" s="1" t="str">
        <f t="shared" si="178"/>
        <v>P-3, A-0, No Data-1</v>
      </c>
      <c r="DR148" s="39">
        <f t="shared" si="179"/>
        <v>1</v>
      </c>
      <c r="DS148" s="34" t="s">
        <v>7217</v>
      </c>
      <c r="DT148" s="39" t="s">
        <v>7363</v>
      </c>
      <c r="DU148" s="30" t="s">
        <v>438</v>
      </c>
      <c r="DV148" s="30"/>
    </row>
    <row r="149" spans="1:126" x14ac:dyDescent="0.25">
      <c r="A149" s="1">
        <v>146</v>
      </c>
      <c r="B149" s="1" t="s">
        <v>1000</v>
      </c>
      <c r="C149" s="1" t="s">
        <v>441</v>
      </c>
      <c r="D149" s="1" t="s">
        <v>442</v>
      </c>
      <c r="E149" s="1" t="s">
        <v>443</v>
      </c>
      <c r="F149" s="1" t="s">
        <v>7201</v>
      </c>
      <c r="G149" s="1" t="s">
        <v>3560</v>
      </c>
      <c r="H149" s="143">
        <v>6.4</v>
      </c>
      <c r="I149" s="143">
        <v>6.4</v>
      </c>
      <c r="J149" s="143" t="s">
        <v>5</v>
      </c>
      <c r="K149" s="143" t="s">
        <v>5</v>
      </c>
      <c r="L149" s="132" t="s">
        <v>5</v>
      </c>
      <c r="M149" s="132">
        <v>12.8</v>
      </c>
      <c r="N149" s="26">
        <v>60</v>
      </c>
      <c r="O149" s="26" t="s">
        <v>997</v>
      </c>
      <c r="P149" s="120" t="s">
        <v>1034</v>
      </c>
      <c r="Q149" s="13" t="str">
        <f t="shared" si="126"/>
        <v>2025EB1100146-BDSDF113</v>
      </c>
      <c r="R149" s="26" t="str">
        <f t="shared" si="127"/>
        <v>2 missed</v>
      </c>
      <c r="S149" s="26" t="str">
        <f t="shared" si="120"/>
        <v>1 missed</v>
      </c>
      <c r="T149" s="26">
        <f t="shared" si="128"/>
        <v>2</v>
      </c>
      <c r="U149" s="26">
        <f t="shared" si="129"/>
        <v>0</v>
      </c>
      <c r="V149" s="13">
        <f t="shared" si="130"/>
        <v>0.5</v>
      </c>
      <c r="W149" s="13">
        <f t="shared" si="131"/>
        <v>0</v>
      </c>
      <c r="X149" s="26" t="str">
        <f t="shared" si="132"/>
        <v>3 missed</v>
      </c>
      <c r="Y149" s="26">
        <f t="shared" si="133"/>
        <v>2</v>
      </c>
      <c r="Z149" s="13">
        <f t="shared" si="134"/>
        <v>0.4</v>
      </c>
      <c r="AA149" s="15" t="str">
        <f t="shared" si="135"/>
        <v>Q-2 A-0 || Q Total-4, A Total-1</v>
      </c>
      <c r="AB149" s="13" t="str" cm="1">
        <f t="array" ref="AB149">IFERROR(INDEX('Attendance-Slot-1'!$Q$2:$Q$1112,MATCH(1,('Attendance-Slot-1'!$A$2:$A$1112=$C149)*('Attendance-Slot-1'!$G$2:$G$1112=AB$2),0)),"No Data")</f>
        <v>No Data</v>
      </c>
      <c r="AC149" s="13" t="str" cm="1">
        <f t="array" ref="AC149">IFERROR(INDEX('Attendance-Slot-2'!$Q$2:$Q$2595,MATCH(1,('Attendance-Slot-2'!$A$2:$A$2595=$C149)*('Attendance-Slot-2'!$G$2:$G$2595=AB$2),0)),"No Data")</f>
        <v>A-S2_Onsite</v>
      </c>
      <c r="AD149" s="133" t="e">
        <f>VLOOKUP($Q149,'Written Exam Marks'!$H:$Q,10,FALSE)</f>
        <v>#N/A</v>
      </c>
      <c r="AE149" s="133" t="e">
        <f>VLOOKUP($Q149,'Written Exam Marks'!$H:$Q,9,FALSE)</f>
        <v>#N/A</v>
      </c>
      <c r="AF149" s="13" t="str">
        <f t="shared" si="136"/>
        <v>Absent</v>
      </c>
      <c r="AG149" s="13" t="str">
        <f t="shared" si="137"/>
        <v>A-S2_Onsite</v>
      </c>
      <c r="AH149" s="29" t="s">
        <v>5</v>
      </c>
      <c r="AI149" s="29" t="s">
        <v>5</v>
      </c>
      <c r="AJ149" s="29">
        <v>8.6666666669999994</v>
      </c>
      <c r="AK149" s="29" t="s">
        <v>5</v>
      </c>
      <c r="AL149" s="29" t="s">
        <v>5</v>
      </c>
      <c r="AM149" s="29">
        <v>8.6666666669999994</v>
      </c>
      <c r="AN149" s="131">
        <v>60</v>
      </c>
      <c r="AO149" s="36" t="s">
        <v>7179</v>
      </c>
      <c r="AP149" s="116" t="s">
        <v>1050</v>
      </c>
      <c r="AQ149" s="116" t="str">
        <f t="shared" si="121"/>
        <v>2025EB1100146-BDSDF108</v>
      </c>
      <c r="AR149" s="25" t="str">
        <f t="shared" si="138"/>
        <v>2 missed</v>
      </c>
      <c r="AS149" s="25" t="str">
        <f t="shared" si="139"/>
        <v>2 missed</v>
      </c>
      <c r="AT149" s="25">
        <f t="shared" si="140"/>
        <v>1</v>
      </c>
      <c r="AU149" s="25">
        <f t="shared" si="141"/>
        <v>0</v>
      </c>
      <c r="AV149" s="10">
        <f t="shared" si="142"/>
        <v>0.33333333333333331</v>
      </c>
      <c r="AW149" s="10">
        <f t="shared" si="143"/>
        <v>0</v>
      </c>
      <c r="AX149" s="25" t="str">
        <f t="shared" si="144"/>
        <v>4 missed</v>
      </c>
      <c r="AY149" s="25">
        <f t="shared" si="145"/>
        <v>1</v>
      </c>
      <c r="AZ149" s="10">
        <f t="shared" si="146"/>
        <v>0.2</v>
      </c>
      <c r="BA149" s="10" t="str">
        <f t="shared" si="147"/>
        <v>Q-1 A-0 || Q Total-3, A Total-2</v>
      </c>
      <c r="BB149" s="10" t="str" cm="1">
        <f t="array" ref="BB149">IFERROR(INDEX('Attendance-Slot-1'!$Q$2:$Q$1112,MATCH(1,('Attendance-Slot-1'!$A$2:$A$1112=$C149)*('Attendance-Slot-1'!$G$2:$G$1112=BB$2),0)),"No Data")</f>
        <v>No Data</v>
      </c>
      <c r="BC149" s="10" t="str" cm="1">
        <f t="array" ref="BC149">IFERROR(INDEX('Attendance-Slot-2'!$Q$2:$Q$2595,MATCH(1,('Attendance-Slot-2'!$A$2:$A$2595=$C149)*('Attendance-Slot-2'!$G$2:$G$2595=BB$2),0)),"No Data")</f>
        <v>A-S2_Onsite</v>
      </c>
      <c r="BD149" s="136" t="e">
        <f>VLOOKUP($AQ149,'Written Exam Marks'!$H:$Q,10,FALSE)</f>
        <v>#N/A</v>
      </c>
      <c r="BE149" s="136" t="e">
        <f>VLOOKUP($AQ149,'Written Exam Marks'!$H:$Q,9,FALSE)</f>
        <v>#N/A</v>
      </c>
      <c r="BF149" s="10" t="str">
        <f t="shared" si="148"/>
        <v>Absent</v>
      </c>
      <c r="BG149" s="10" t="str">
        <f t="shared" si="149"/>
        <v>A-S2_Onsite</v>
      </c>
      <c r="BH149" s="129">
        <v>6</v>
      </c>
      <c r="BI149" s="129">
        <v>13.5</v>
      </c>
      <c r="BJ149" s="129" t="s">
        <v>5</v>
      </c>
      <c r="BK149" s="129" t="s">
        <v>5</v>
      </c>
      <c r="BL149" s="144">
        <v>19.5</v>
      </c>
      <c r="BM149" s="24">
        <v>60</v>
      </c>
      <c r="BN149" s="24" t="s">
        <v>1004</v>
      </c>
      <c r="BO149" s="118" t="s">
        <v>1063</v>
      </c>
      <c r="BP149" s="118" t="str">
        <f t="shared" si="122"/>
        <v>2025EB1100146-BDSDF114</v>
      </c>
      <c r="BQ149" s="24" t="str">
        <f t="shared" si="150"/>
        <v>1 missed</v>
      </c>
      <c r="BR149" s="24" t="str">
        <f t="shared" si="151"/>
        <v>1 missed</v>
      </c>
      <c r="BS149" s="24">
        <f t="shared" si="152"/>
        <v>2</v>
      </c>
      <c r="BT149" s="24">
        <f t="shared" si="153"/>
        <v>0</v>
      </c>
      <c r="BU149" s="14">
        <f t="shared" si="154"/>
        <v>0.66666666666666663</v>
      </c>
      <c r="BV149" s="14">
        <f t="shared" si="155"/>
        <v>0</v>
      </c>
      <c r="BW149" s="24" t="str">
        <f t="shared" si="156"/>
        <v>2 missed</v>
      </c>
      <c r="BX149" s="24">
        <f t="shared" si="157"/>
        <v>2</v>
      </c>
      <c r="BY149" s="14">
        <f t="shared" si="158"/>
        <v>0.5</v>
      </c>
      <c r="BZ149" s="14" t="str">
        <f t="shared" si="159"/>
        <v>Q-2 A-0 || Q Total-3, A Total-1</v>
      </c>
      <c r="CA149" s="14" t="str" cm="1">
        <f t="array" ref="CA149">IFERROR(INDEX('Attendance-Slot-1'!$Q$2:$Q$1112,MATCH(1,('Attendance-Slot-1'!$A$2:$A$1112=$C149)*('Attendance-Slot-1'!$G$2:$G$1112=CA$2),0)),"No Data")</f>
        <v>No Data</v>
      </c>
      <c r="CB149" s="14" t="str" cm="1">
        <f t="array" ref="CB149">IFERROR(INDEX('Attendance-Slot-2'!$Q$2:$Q$2595,MATCH(1,('Attendance-Slot-2'!$A$2:$A$2595=$C149)*('Attendance-Slot-2'!$G$2:$G$2595=CA$2),0)),"No Data")</f>
        <v>A-S2_Onsite</v>
      </c>
      <c r="CC149" s="138" t="e">
        <f>VLOOKUP($BP149,'Written Exam Marks'!$H:$Q,10,FALSE)</f>
        <v>#N/A</v>
      </c>
      <c r="CD149" s="138" t="e">
        <f>VLOOKUP($BP149,'Written Exam Marks'!$H:$Q,9,FALSE)</f>
        <v>#N/A</v>
      </c>
      <c r="CE149" s="14" t="str">
        <f t="shared" si="160"/>
        <v>Absent</v>
      </c>
      <c r="CF149" s="14" t="str">
        <f t="shared" si="161"/>
        <v>A-S2_Onsite</v>
      </c>
      <c r="CG149" s="130">
        <v>4.5</v>
      </c>
      <c r="CH149" s="130">
        <v>4</v>
      </c>
      <c r="CI149" s="130">
        <v>9</v>
      </c>
      <c r="CJ149" s="130" t="s">
        <v>5</v>
      </c>
      <c r="CK149" s="130" t="s">
        <v>5</v>
      </c>
      <c r="CL149" s="130" t="s">
        <v>5</v>
      </c>
      <c r="CM149" s="145">
        <v>17.5</v>
      </c>
      <c r="CN149" s="130">
        <v>50</v>
      </c>
      <c r="CO149" s="27" t="s">
        <v>1005</v>
      </c>
      <c r="CP149" s="119" t="s">
        <v>1044</v>
      </c>
      <c r="CQ149" s="119" t="str">
        <f t="shared" si="123"/>
        <v>2025EB1100146-BDSDF112</v>
      </c>
      <c r="CR149" s="27" t="str">
        <f t="shared" si="162"/>
        <v>0 missed</v>
      </c>
      <c r="CS149" s="27" t="str">
        <f t="shared" si="163"/>
        <v>1 missed</v>
      </c>
      <c r="CT149" s="27">
        <f t="shared" si="164"/>
        <v>2</v>
      </c>
      <c r="CU149" s="27">
        <f t="shared" si="165"/>
        <v>1</v>
      </c>
      <c r="CV149" s="15">
        <f t="shared" si="166"/>
        <v>1</v>
      </c>
      <c r="CW149" s="15">
        <f t="shared" si="167"/>
        <v>0.5</v>
      </c>
      <c r="CX149" s="27" t="str">
        <f t="shared" si="168"/>
        <v>1 missed</v>
      </c>
      <c r="CY149" s="27">
        <f t="shared" si="169"/>
        <v>3</v>
      </c>
      <c r="CZ149" s="15">
        <f t="shared" si="170"/>
        <v>0.75</v>
      </c>
      <c r="DA149" s="15" t="str">
        <f t="shared" si="171"/>
        <v>Q-2 A-1 || Q Total-2, A Total-2</v>
      </c>
      <c r="DB149" s="15" t="str" cm="1">
        <f t="array" ref="DB149">IFERROR(INDEX('Attendance-Slot-1'!$Q$2:$Q$1112,MATCH(1,('Attendance-Slot-1'!$A$2:$A$1112=$C149)*('Attendance-Slot-1'!$G$2:$G$1112=DB$2),0)),"No Data")</f>
        <v>No Data</v>
      </c>
      <c r="DC149" s="15" t="str" cm="1">
        <f t="array" ref="DC149">IFERROR(INDEX('Attendance-Slot-2'!$Q$2:$Q$2595,MATCH(1,('Attendance-Slot-2'!$A$2:$A$2595=$C149)*('Attendance-Slot-2'!$G$2:$G$2595=DB$2),0)),"No Data")</f>
        <v>A-S2_Onsite</v>
      </c>
      <c r="DD149" s="139" t="e">
        <f>VLOOKUP($CQ149,'Written Exam Marks'!$H:$Q,10,FALSE)</f>
        <v>#N/A</v>
      </c>
      <c r="DE149" s="139" t="e">
        <f>VLOOKUP($CQ149,'Written Exam Marks'!$H:$Q,9,FALSE)</f>
        <v>#N/A</v>
      </c>
      <c r="DF149" s="15" t="str">
        <f t="shared" si="172"/>
        <v>Absent</v>
      </c>
      <c r="DG149" s="15" t="str">
        <f t="shared" si="173"/>
        <v>A-S2_Onsite</v>
      </c>
      <c r="DH149" s="139">
        <v>90</v>
      </c>
      <c r="DI149" s="139">
        <v>90</v>
      </c>
      <c r="DJ149" s="139">
        <v>100</v>
      </c>
      <c r="DK149" s="3" t="str">
        <f t="shared" si="124"/>
        <v>P-0, A-0, No Data-4</v>
      </c>
      <c r="DL149" s="3" t="str">
        <f t="shared" si="125"/>
        <v>P-0, A-4, No Data-0</v>
      </c>
      <c r="DM149" s="1" t="str">
        <f t="shared" si="174"/>
        <v>A-S2_Onsite</v>
      </c>
      <c r="DN149" s="1" t="str">
        <f t="shared" si="175"/>
        <v>A-S2_Onsite</v>
      </c>
      <c r="DO149" s="1" t="str">
        <f t="shared" si="176"/>
        <v>A-S2_Onsite</v>
      </c>
      <c r="DP149" s="1" t="str">
        <f t="shared" si="177"/>
        <v>A-S2_Onsite</v>
      </c>
      <c r="DQ149" s="1" t="str">
        <f t="shared" si="178"/>
        <v>P-0, A-4, No Data-0</v>
      </c>
      <c r="DR149" s="39">
        <f t="shared" si="179"/>
        <v>0</v>
      </c>
      <c r="DS149" s="34" t="s">
        <v>7218</v>
      </c>
      <c r="DT149" s="39" t="s">
        <v>1098</v>
      </c>
      <c r="DU149" s="30" t="s">
        <v>441</v>
      </c>
      <c r="DV149" s="30" t="s">
        <v>7218</v>
      </c>
    </row>
    <row r="150" spans="1:126" x14ac:dyDescent="0.25">
      <c r="A150" s="1">
        <v>147</v>
      </c>
      <c r="B150" s="1" t="s">
        <v>1000</v>
      </c>
      <c r="C150" s="1" t="s">
        <v>444</v>
      </c>
      <c r="D150" s="1" t="s">
        <v>445</v>
      </c>
      <c r="E150" s="1" t="s">
        <v>446</v>
      </c>
      <c r="F150" s="1" t="s">
        <v>7201</v>
      </c>
      <c r="G150" s="1" t="s">
        <v>3561</v>
      </c>
      <c r="H150" s="143">
        <v>8</v>
      </c>
      <c r="I150" s="143">
        <v>7.2</v>
      </c>
      <c r="J150" s="143">
        <v>7.2</v>
      </c>
      <c r="K150" s="143">
        <v>8</v>
      </c>
      <c r="L150" s="132">
        <v>28</v>
      </c>
      <c r="M150" s="132">
        <v>58.4</v>
      </c>
      <c r="N150" s="26">
        <v>60</v>
      </c>
      <c r="O150" s="26" t="s">
        <v>997</v>
      </c>
      <c r="P150" s="120" t="s">
        <v>1034</v>
      </c>
      <c r="Q150" s="13" t="str">
        <f t="shared" si="126"/>
        <v>2025EB1100147-BDSDF113</v>
      </c>
      <c r="R150" s="26" t="str">
        <f t="shared" si="127"/>
        <v>0 missed</v>
      </c>
      <c r="S150" s="26" t="str">
        <f t="shared" si="120"/>
        <v>0 missed</v>
      </c>
      <c r="T150" s="26">
        <f t="shared" si="128"/>
        <v>4</v>
      </c>
      <c r="U150" s="26">
        <f t="shared" si="129"/>
        <v>1</v>
      </c>
      <c r="V150" s="13">
        <f t="shared" si="130"/>
        <v>1</v>
      </c>
      <c r="W150" s="13">
        <f t="shared" si="131"/>
        <v>1</v>
      </c>
      <c r="X150" s="26" t="str">
        <f t="shared" si="132"/>
        <v>0 missed</v>
      </c>
      <c r="Y150" s="26">
        <f t="shared" si="133"/>
        <v>5</v>
      </c>
      <c r="Z150" s="13">
        <f t="shared" si="134"/>
        <v>1</v>
      </c>
      <c r="AA150" s="15" t="str">
        <f t="shared" si="135"/>
        <v>Q-4 A-1 || Q Total-4, A Total-1</v>
      </c>
      <c r="AB150" s="13" t="str" cm="1">
        <f t="array" ref="AB150">IFERROR(INDEX('Attendance-Slot-1'!$Q$2:$Q$1112,MATCH(1,('Attendance-Slot-1'!$A$2:$A$1112=$C150)*('Attendance-Slot-1'!$G$2:$G$1112=AB$2),0)),"No Data")</f>
        <v>No Data</v>
      </c>
      <c r="AC150" s="13" t="str" cm="1">
        <f t="array" ref="AC150">IFERROR(INDEX('Attendance-Slot-2'!$Q$2:$Q$2595,MATCH(1,('Attendance-Slot-2'!$A$2:$A$2595=$C150)*('Attendance-Slot-2'!$G$2:$G$2595=AB$2),0)),"No Data")</f>
        <v>A-S2_Onsite</v>
      </c>
      <c r="AD150" s="133" t="e">
        <f>VLOOKUP($Q150,'Written Exam Marks'!$H:$Q,10,FALSE)</f>
        <v>#N/A</v>
      </c>
      <c r="AE150" s="133" t="e">
        <f>VLOOKUP($Q150,'Written Exam Marks'!$H:$Q,9,FALSE)</f>
        <v>#N/A</v>
      </c>
      <c r="AF150" s="13" t="str">
        <f t="shared" si="136"/>
        <v>Absent</v>
      </c>
      <c r="AG150" s="13" t="str">
        <f t="shared" si="137"/>
        <v>A-S2_Onsite</v>
      </c>
      <c r="AH150" s="29">
        <v>15</v>
      </c>
      <c r="AI150" s="29">
        <v>13.5</v>
      </c>
      <c r="AJ150" s="29">
        <v>9.3333333330000006</v>
      </c>
      <c r="AK150" s="29">
        <v>9</v>
      </c>
      <c r="AL150" s="29">
        <v>10</v>
      </c>
      <c r="AM150" s="29">
        <v>56.833333332999999</v>
      </c>
      <c r="AN150" s="131">
        <v>60</v>
      </c>
      <c r="AO150" s="36" t="s">
        <v>7179</v>
      </c>
      <c r="AP150" s="116" t="s">
        <v>1050</v>
      </c>
      <c r="AQ150" s="116" t="str">
        <f t="shared" si="121"/>
        <v>2025EB1100147-BDSDF108</v>
      </c>
      <c r="AR150" s="25" t="str">
        <f t="shared" si="138"/>
        <v>0 missed</v>
      </c>
      <c r="AS150" s="25" t="str">
        <f t="shared" si="139"/>
        <v>0 missed</v>
      </c>
      <c r="AT150" s="25">
        <f t="shared" si="140"/>
        <v>3</v>
      </c>
      <c r="AU150" s="25">
        <f t="shared" si="141"/>
        <v>2</v>
      </c>
      <c r="AV150" s="10">
        <f t="shared" si="142"/>
        <v>1</v>
      </c>
      <c r="AW150" s="10">
        <f t="shared" si="143"/>
        <v>1</v>
      </c>
      <c r="AX150" s="25" t="str">
        <f t="shared" si="144"/>
        <v>0 missed</v>
      </c>
      <c r="AY150" s="25">
        <f t="shared" si="145"/>
        <v>5</v>
      </c>
      <c r="AZ150" s="10">
        <f t="shared" si="146"/>
        <v>1</v>
      </c>
      <c r="BA150" s="10" t="str">
        <f t="shared" si="147"/>
        <v>Q-3 A-2 || Q Total-3, A Total-2</v>
      </c>
      <c r="BB150" s="10" t="str" cm="1">
        <f t="array" ref="BB150">IFERROR(INDEX('Attendance-Slot-1'!$Q$2:$Q$1112,MATCH(1,('Attendance-Slot-1'!$A$2:$A$1112=$C150)*('Attendance-Slot-1'!$G$2:$G$1112=BB$2),0)),"No Data")</f>
        <v>No Data</v>
      </c>
      <c r="BC150" s="10" t="str" cm="1">
        <f t="array" ref="BC150">IFERROR(INDEX('Attendance-Slot-2'!$Q$2:$Q$2595,MATCH(1,('Attendance-Slot-2'!$A$2:$A$2595=$C150)*('Attendance-Slot-2'!$G$2:$G$2595=BB$2),0)),"No Data")</f>
        <v>A-S2_Onsite</v>
      </c>
      <c r="BD150" s="136" t="e">
        <f>VLOOKUP($AQ150,'Written Exam Marks'!$H:$Q,10,FALSE)</f>
        <v>#N/A</v>
      </c>
      <c r="BE150" s="136" t="e">
        <f>VLOOKUP($AQ150,'Written Exam Marks'!$H:$Q,9,FALSE)</f>
        <v>#N/A</v>
      </c>
      <c r="BF150" s="10" t="str">
        <f t="shared" si="148"/>
        <v>Absent</v>
      </c>
      <c r="BG150" s="10" t="str">
        <f t="shared" si="149"/>
        <v>A-S2_Onsite</v>
      </c>
      <c r="BH150" s="129">
        <v>10</v>
      </c>
      <c r="BI150" s="129" t="s">
        <v>5</v>
      </c>
      <c r="BJ150" s="129">
        <v>15</v>
      </c>
      <c r="BK150" s="129">
        <v>19</v>
      </c>
      <c r="BL150" s="144">
        <v>44</v>
      </c>
      <c r="BM150" s="24">
        <v>60</v>
      </c>
      <c r="BN150" s="24" t="s">
        <v>1004</v>
      </c>
      <c r="BO150" s="118" t="s">
        <v>1063</v>
      </c>
      <c r="BP150" s="118" t="str">
        <f t="shared" si="122"/>
        <v>2025EB1100147-BDSDF114</v>
      </c>
      <c r="BQ150" s="24" t="str">
        <f t="shared" si="150"/>
        <v>1 missed</v>
      </c>
      <c r="BR150" s="24" t="str">
        <f t="shared" si="151"/>
        <v>0 missed</v>
      </c>
      <c r="BS150" s="24">
        <f t="shared" si="152"/>
        <v>2</v>
      </c>
      <c r="BT150" s="24">
        <f t="shared" si="153"/>
        <v>1</v>
      </c>
      <c r="BU150" s="14">
        <f t="shared" si="154"/>
        <v>0.66666666666666663</v>
      </c>
      <c r="BV150" s="14">
        <f t="shared" si="155"/>
        <v>1</v>
      </c>
      <c r="BW150" s="24" t="str">
        <f t="shared" si="156"/>
        <v>1 missed</v>
      </c>
      <c r="BX150" s="24">
        <f t="shared" si="157"/>
        <v>3</v>
      </c>
      <c r="BY150" s="14">
        <f t="shared" si="158"/>
        <v>0.75</v>
      </c>
      <c r="BZ150" s="14" t="str">
        <f t="shared" si="159"/>
        <v>Q-2 A-1 || Q Total-3, A Total-1</v>
      </c>
      <c r="CA150" s="14" t="str" cm="1">
        <f t="array" ref="CA150">IFERROR(INDEX('Attendance-Slot-1'!$Q$2:$Q$1112,MATCH(1,('Attendance-Slot-1'!$A$2:$A$1112=$C150)*('Attendance-Slot-1'!$G$2:$G$1112=CA$2),0)),"No Data")</f>
        <v>No Data</v>
      </c>
      <c r="CB150" s="14" t="str" cm="1">
        <f t="array" ref="CB150">IFERROR(INDEX('Attendance-Slot-2'!$Q$2:$Q$2595,MATCH(1,('Attendance-Slot-2'!$A$2:$A$2595=$C150)*('Attendance-Slot-2'!$G$2:$G$2595=CA$2),0)),"No Data")</f>
        <v>A-S2_Onsite</v>
      </c>
      <c r="CC150" s="138" t="e">
        <f>VLOOKUP($BP150,'Written Exam Marks'!$H:$Q,10,FALSE)</f>
        <v>#N/A</v>
      </c>
      <c r="CD150" s="138" t="e">
        <f>VLOOKUP($BP150,'Written Exam Marks'!$H:$Q,9,FALSE)</f>
        <v>#N/A</v>
      </c>
      <c r="CE150" s="14" t="str">
        <f t="shared" si="160"/>
        <v>Absent</v>
      </c>
      <c r="CF150" s="14" t="str">
        <f t="shared" si="161"/>
        <v>A-S2_Onsite</v>
      </c>
      <c r="CG150" s="130">
        <v>4.5</v>
      </c>
      <c r="CH150" s="130">
        <v>4.5</v>
      </c>
      <c r="CI150" s="130">
        <v>6</v>
      </c>
      <c r="CJ150" s="130">
        <v>8</v>
      </c>
      <c r="CK150" s="130">
        <v>10</v>
      </c>
      <c r="CL150" s="130">
        <v>10</v>
      </c>
      <c r="CM150" s="145">
        <v>43</v>
      </c>
      <c r="CN150" s="130">
        <v>50</v>
      </c>
      <c r="CO150" s="27" t="s">
        <v>1005</v>
      </c>
      <c r="CP150" s="119" t="s">
        <v>1044</v>
      </c>
      <c r="CQ150" s="119" t="str">
        <f t="shared" si="123"/>
        <v>2025EB1100147-BDSDF112</v>
      </c>
      <c r="CR150" s="27" t="str">
        <f t="shared" si="162"/>
        <v>0 missed</v>
      </c>
      <c r="CS150" s="27" t="str">
        <f t="shared" si="163"/>
        <v>0 missed</v>
      </c>
      <c r="CT150" s="27">
        <f t="shared" si="164"/>
        <v>2</v>
      </c>
      <c r="CU150" s="27">
        <f t="shared" si="165"/>
        <v>2</v>
      </c>
      <c r="CV150" s="15">
        <f t="shared" si="166"/>
        <v>1</v>
      </c>
      <c r="CW150" s="15">
        <f t="shared" si="167"/>
        <v>1</v>
      </c>
      <c r="CX150" s="27" t="str">
        <f t="shared" si="168"/>
        <v>0 missed</v>
      </c>
      <c r="CY150" s="27">
        <f t="shared" si="169"/>
        <v>4</v>
      </c>
      <c r="CZ150" s="15">
        <f t="shared" si="170"/>
        <v>1</v>
      </c>
      <c r="DA150" s="15" t="str">
        <f t="shared" si="171"/>
        <v>Q-2 A-2 || Q Total-2, A Total-2</v>
      </c>
      <c r="DB150" s="15" t="str" cm="1">
        <f t="array" ref="DB150">IFERROR(INDEX('Attendance-Slot-1'!$Q$2:$Q$1112,MATCH(1,('Attendance-Slot-1'!$A$2:$A$1112=$C150)*('Attendance-Slot-1'!$G$2:$G$1112=DB$2),0)),"No Data")</f>
        <v>No Data</v>
      </c>
      <c r="DC150" s="15" t="str" cm="1">
        <f t="array" ref="DC150">IFERROR(INDEX('Attendance-Slot-2'!$Q$2:$Q$2595,MATCH(1,('Attendance-Slot-2'!$A$2:$A$2595=$C150)*('Attendance-Slot-2'!$G$2:$G$2595=DB$2),0)),"No Data")</f>
        <v>A-S2_Onsite</v>
      </c>
      <c r="DD150" s="139" t="e">
        <f>VLOOKUP($CQ150,'Written Exam Marks'!$H:$Q,10,FALSE)</f>
        <v>#N/A</v>
      </c>
      <c r="DE150" s="139" t="e">
        <f>VLOOKUP($CQ150,'Written Exam Marks'!$H:$Q,9,FALSE)</f>
        <v>#N/A</v>
      </c>
      <c r="DF150" s="15" t="str">
        <f t="shared" si="172"/>
        <v>Absent</v>
      </c>
      <c r="DG150" s="15" t="str">
        <f t="shared" si="173"/>
        <v>A-S2_Onsite</v>
      </c>
      <c r="DH150" s="139">
        <v>90</v>
      </c>
      <c r="DI150" s="139">
        <v>90</v>
      </c>
      <c r="DJ150" s="139">
        <v>100</v>
      </c>
      <c r="DK150" s="3" t="str">
        <f t="shared" si="124"/>
        <v>P-0, A-0, No Data-4</v>
      </c>
      <c r="DL150" s="3" t="str">
        <f t="shared" si="125"/>
        <v>P-0, A-4, No Data-0</v>
      </c>
      <c r="DM150" s="1" t="str">
        <f t="shared" si="174"/>
        <v>A-S2_Onsite</v>
      </c>
      <c r="DN150" s="1" t="str">
        <f t="shared" si="175"/>
        <v>A-S2_Onsite</v>
      </c>
      <c r="DO150" s="1" t="str">
        <f t="shared" si="176"/>
        <v>A-S2_Onsite</v>
      </c>
      <c r="DP150" s="1" t="str">
        <f t="shared" si="177"/>
        <v>A-S2_Onsite</v>
      </c>
      <c r="DQ150" s="1" t="str">
        <f t="shared" si="178"/>
        <v>P-0, A-4, No Data-0</v>
      </c>
      <c r="DR150" s="39">
        <f t="shared" si="179"/>
        <v>0</v>
      </c>
      <c r="DS150" s="34" t="s">
        <v>7217</v>
      </c>
      <c r="DT150" s="39" t="s">
        <v>1098</v>
      </c>
      <c r="DU150" s="30" t="s">
        <v>444</v>
      </c>
      <c r="DV150" s="30" t="s">
        <v>1098</v>
      </c>
    </row>
    <row r="151" spans="1:126" x14ac:dyDescent="0.25">
      <c r="A151" s="1">
        <v>148</v>
      </c>
      <c r="B151" s="1" t="s">
        <v>1000</v>
      </c>
      <c r="C151" s="1" t="s">
        <v>447</v>
      </c>
      <c r="D151" s="1" t="s">
        <v>448</v>
      </c>
      <c r="E151" s="1" t="s">
        <v>449</v>
      </c>
      <c r="F151" s="1" t="s">
        <v>7201</v>
      </c>
      <c r="G151" s="1" t="s">
        <v>3562</v>
      </c>
      <c r="H151" s="143">
        <v>8</v>
      </c>
      <c r="I151" s="143">
        <v>7.2</v>
      </c>
      <c r="J151" s="143">
        <v>8</v>
      </c>
      <c r="K151" s="143">
        <v>8</v>
      </c>
      <c r="L151" s="132">
        <v>28</v>
      </c>
      <c r="M151" s="132">
        <v>59.2</v>
      </c>
      <c r="N151" s="26">
        <v>60</v>
      </c>
      <c r="O151" s="26" t="s">
        <v>997</v>
      </c>
      <c r="P151" s="120" t="s">
        <v>1034</v>
      </c>
      <c r="Q151" s="13" t="str">
        <f t="shared" si="126"/>
        <v>2025EB1100148-BDSDF113</v>
      </c>
      <c r="R151" s="26" t="str">
        <f t="shared" si="127"/>
        <v>0 missed</v>
      </c>
      <c r="S151" s="26" t="str">
        <f t="shared" si="120"/>
        <v>0 missed</v>
      </c>
      <c r="T151" s="26">
        <f t="shared" si="128"/>
        <v>4</v>
      </c>
      <c r="U151" s="26">
        <f t="shared" si="129"/>
        <v>1</v>
      </c>
      <c r="V151" s="13">
        <f t="shared" si="130"/>
        <v>1</v>
      </c>
      <c r="W151" s="13">
        <f t="shared" si="131"/>
        <v>1</v>
      </c>
      <c r="X151" s="26" t="str">
        <f t="shared" si="132"/>
        <v>0 missed</v>
      </c>
      <c r="Y151" s="26">
        <f t="shared" si="133"/>
        <v>5</v>
      </c>
      <c r="Z151" s="13">
        <f t="shared" si="134"/>
        <v>1</v>
      </c>
      <c r="AA151" s="15" t="str">
        <f t="shared" si="135"/>
        <v>Q-4 A-1 || Q Total-4, A Total-1</v>
      </c>
      <c r="AB151" s="13" t="str" cm="1">
        <f t="array" ref="AB151">IFERROR(INDEX('Attendance-Slot-1'!$Q$2:$Q$1112,MATCH(1,('Attendance-Slot-1'!$A$2:$A$1112=$C151)*('Attendance-Slot-1'!$G$2:$G$1112=AB$2),0)),"No Data")</f>
        <v>No Data</v>
      </c>
      <c r="AC151" s="13" t="str" cm="1">
        <f t="array" ref="AC151">IFERROR(INDEX('Attendance-Slot-2'!$Q$2:$Q$2595,MATCH(1,('Attendance-Slot-2'!$A$2:$A$2595=$C151)*('Attendance-Slot-2'!$G$2:$G$2595=AB$2),0)),"No Data")</f>
        <v>P-S2_Onsite</v>
      </c>
      <c r="AD151" s="133">
        <f>VLOOKUP($Q151,'Written Exam Marks'!$H:$Q,10,FALSE)</f>
        <v>2</v>
      </c>
      <c r="AE151" s="133">
        <f>VLOOKUP($Q151,'Written Exam Marks'!$H:$Q,9,FALSE)</f>
        <v>40</v>
      </c>
      <c r="AF151" s="13" t="str">
        <f t="shared" si="136"/>
        <v>Present</v>
      </c>
      <c r="AG151" s="13" t="str">
        <f t="shared" si="137"/>
        <v>P-S2_Onsite</v>
      </c>
      <c r="AH151" s="29">
        <v>13</v>
      </c>
      <c r="AI151" s="29">
        <v>13</v>
      </c>
      <c r="AJ151" s="29">
        <v>10</v>
      </c>
      <c r="AK151" s="29">
        <v>7</v>
      </c>
      <c r="AL151" s="29">
        <v>10</v>
      </c>
      <c r="AM151" s="29">
        <v>53</v>
      </c>
      <c r="AN151" s="131">
        <v>60</v>
      </c>
      <c r="AO151" s="36" t="s">
        <v>7179</v>
      </c>
      <c r="AP151" s="116" t="s">
        <v>1050</v>
      </c>
      <c r="AQ151" s="116" t="str">
        <f t="shared" si="121"/>
        <v>2025EB1100148-BDSDF108</v>
      </c>
      <c r="AR151" s="25" t="str">
        <f t="shared" si="138"/>
        <v>0 missed</v>
      </c>
      <c r="AS151" s="25" t="str">
        <f t="shared" si="139"/>
        <v>0 missed</v>
      </c>
      <c r="AT151" s="25">
        <f t="shared" si="140"/>
        <v>3</v>
      </c>
      <c r="AU151" s="25">
        <f t="shared" si="141"/>
        <v>2</v>
      </c>
      <c r="AV151" s="10">
        <f t="shared" si="142"/>
        <v>1</v>
      </c>
      <c r="AW151" s="10">
        <f t="shared" si="143"/>
        <v>1</v>
      </c>
      <c r="AX151" s="25" t="str">
        <f t="shared" si="144"/>
        <v>0 missed</v>
      </c>
      <c r="AY151" s="25">
        <f t="shared" si="145"/>
        <v>5</v>
      </c>
      <c r="AZ151" s="10">
        <f t="shared" si="146"/>
        <v>1</v>
      </c>
      <c r="BA151" s="10" t="str">
        <f t="shared" si="147"/>
        <v>Q-3 A-2 || Q Total-3, A Total-2</v>
      </c>
      <c r="BB151" s="10" t="str" cm="1">
        <f t="array" ref="BB151">IFERROR(INDEX('Attendance-Slot-1'!$Q$2:$Q$1112,MATCH(1,('Attendance-Slot-1'!$A$2:$A$1112=$C151)*('Attendance-Slot-1'!$G$2:$G$1112=BB$2),0)),"No Data")</f>
        <v>No Data</v>
      </c>
      <c r="BC151" s="10" t="str" cm="1">
        <f t="array" ref="BC151">IFERROR(INDEX('Attendance-Slot-2'!$Q$2:$Q$2595,MATCH(1,('Attendance-Slot-2'!$A$2:$A$2595=$C151)*('Attendance-Slot-2'!$G$2:$G$2595=BB$2),0)),"No Data")</f>
        <v>P-S2_Onsite</v>
      </c>
      <c r="BD151" s="136">
        <f>VLOOKUP($AQ151,'Written Exam Marks'!$H:$Q,10,FALSE)</f>
        <v>3.5</v>
      </c>
      <c r="BE151" s="136">
        <f>VLOOKUP($AQ151,'Written Exam Marks'!$H:$Q,9,FALSE)</f>
        <v>40</v>
      </c>
      <c r="BF151" s="10" t="str">
        <f t="shared" si="148"/>
        <v>Present</v>
      </c>
      <c r="BG151" s="10" t="str">
        <f t="shared" si="149"/>
        <v>P-S2_Onsite</v>
      </c>
      <c r="BH151" s="129">
        <v>10</v>
      </c>
      <c r="BI151" s="129">
        <v>15</v>
      </c>
      <c r="BJ151" s="129">
        <v>15</v>
      </c>
      <c r="BK151" s="129">
        <v>18</v>
      </c>
      <c r="BL151" s="144">
        <v>58</v>
      </c>
      <c r="BM151" s="24">
        <v>60</v>
      </c>
      <c r="BN151" s="24" t="s">
        <v>1004</v>
      </c>
      <c r="BO151" s="118" t="s">
        <v>1063</v>
      </c>
      <c r="BP151" s="118" t="str">
        <f t="shared" si="122"/>
        <v>2025EB1100148-BDSDF114</v>
      </c>
      <c r="BQ151" s="24" t="str">
        <f t="shared" si="150"/>
        <v>0 missed</v>
      </c>
      <c r="BR151" s="24" t="str">
        <f t="shared" si="151"/>
        <v>0 missed</v>
      </c>
      <c r="BS151" s="24">
        <f t="shared" si="152"/>
        <v>3</v>
      </c>
      <c r="BT151" s="24">
        <f t="shared" si="153"/>
        <v>1</v>
      </c>
      <c r="BU151" s="14">
        <f t="shared" si="154"/>
        <v>1</v>
      </c>
      <c r="BV151" s="14">
        <f t="shared" si="155"/>
        <v>1</v>
      </c>
      <c r="BW151" s="24" t="str">
        <f t="shared" si="156"/>
        <v>0 missed</v>
      </c>
      <c r="BX151" s="24">
        <f t="shared" si="157"/>
        <v>4</v>
      </c>
      <c r="BY151" s="14">
        <f t="shared" si="158"/>
        <v>1</v>
      </c>
      <c r="BZ151" s="14" t="str">
        <f t="shared" si="159"/>
        <v>Q-3 A-1 || Q Total-3, A Total-1</v>
      </c>
      <c r="CA151" s="14" t="str" cm="1">
        <f t="array" ref="CA151">IFERROR(INDEX('Attendance-Slot-1'!$Q$2:$Q$1112,MATCH(1,('Attendance-Slot-1'!$A$2:$A$1112=$C151)*('Attendance-Slot-1'!$G$2:$G$1112=CA$2),0)),"No Data")</f>
        <v>No Data</v>
      </c>
      <c r="CB151" s="14" t="str" cm="1">
        <f t="array" ref="CB151">IFERROR(INDEX('Attendance-Slot-2'!$Q$2:$Q$2595,MATCH(1,('Attendance-Slot-2'!$A$2:$A$2595=$C151)*('Attendance-Slot-2'!$G$2:$G$2595=CA$2),0)),"No Data")</f>
        <v>P-S2_Onsite</v>
      </c>
      <c r="CC151" s="138">
        <f>VLOOKUP($BP151,'Written Exam Marks'!$H:$Q,10,FALSE)</f>
        <v>1</v>
      </c>
      <c r="CD151" s="138">
        <f>VLOOKUP($BP151,'Written Exam Marks'!$H:$Q,9,FALSE)</f>
        <v>40</v>
      </c>
      <c r="CE151" s="14" t="str">
        <f t="shared" si="160"/>
        <v>Present</v>
      </c>
      <c r="CF151" s="14" t="str">
        <f t="shared" si="161"/>
        <v>P-S2_Onsite</v>
      </c>
      <c r="CG151" s="130">
        <v>4.5</v>
      </c>
      <c r="CH151" s="130">
        <v>4.5</v>
      </c>
      <c r="CI151" s="130">
        <v>8</v>
      </c>
      <c r="CJ151" s="130">
        <v>9</v>
      </c>
      <c r="CK151" s="130">
        <v>10</v>
      </c>
      <c r="CL151" s="130">
        <v>10</v>
      </c>
      <c r="CM151" s="145">
        <v>46</v>
      </c>
      <c r="CN151" s="130">
        <v>50</v>
      </c>
      <c r="CO151" s="27" t="s">
        <v>1005</v>
      </c>
      <c r="CP151" s="119" t="s">
        <v>1044</v>
      </c>
      <c r="CQ151" s="119" t="str">
        <f t="shared" si="123"/>
        <v>2025EB1100148-BDSDF112</v>
      </c>
      <c r="CR151" s="27" t="str">
        <f t="shared" si="162"/>
        <v>0 missed</v>
      </c>
      <c r="CS151" s="27" t="str">
        <f t="shared" si="163"/>
        <v>0 missed</v>
      </c>
      <c r="CT151" s="27">
        <f t="shared" si="164"/>
        <v>2</v>
      </c>
      <c r="CU151" s="27">
        <f t="shared" si="165"/>
        <v>2</v>
      </c>
      <c r="CV151" s="15">
        <f t="shared" si="166"/>
        <v>1</v>
      </c>
      <c r="CW151" s="15">
        <f t="shared" si="167"/>
        <v>1</v>
      </c>
      <c r="CX151" s="27" t="str">
        <f t="shared" si="168"/>
        <v>0 missed</v>
      </c>
      <c r="CY151" s="27">
        <f t="shared" si="169"/>
        <v>4</v>
      </c>
      <c r="CZ151" s="15">
        <f t="shared" si="170"/>
        <v>1</v>
      </c>
      <c r="DA151" s="15" t="str">
        <f t="shared" si="171"/>
        <v>Q-2 A-2 || Q Total-2, A Total-2</v>
      </c>
      <c r="DB151" s="15" t="str" cm="1">
        <f t="array" ref="DB151">IFERROR(INDEX('Attendance-Slot-1'!$Q$2:$Q$1112,MATCH(1,('Attendance-Slot-1'!$A$2:$A$1112=$C151)*('Attendance-Slot-1'!$G$2:$G$1112=DB$2),0)),"No Data")</f>
        <v>No Data</v>
      </c>
      <c r="DC151" s="15" t="str" cm="1">
        <f t="array" ref="DC151">IFERROR(INDEX('Attendance-Slot-2'!$Q$2:$Q$2595,MATCH(1,('Attendance-Slot-2'!$A$2:$A$2595=$C151)*('Attendance-Slot-2'!$G$2:$G$2595=DB$2),0)),"No Data")</f>
        <v>P-S2_Onsite</v>
      </c>
      <c r="DD151" s="139">
        <f>VLOOKUP($CQ151,'Written Exam Marks'!$H:$Q,10,FALSE)</f>
        <v>22.5</v>
      </c>
      <c r="DE151" s="139">
        <f>VLOOKUP($CQ151,'Written Exam Marks'!$H:$Q,9,FALSE)</f>
        <v>50</v>
      </c>
      <c r="DF151" s="15" t="str">
        <f t="shared" si="172"/>
        <v>Present</v>
      </c>
      <c r="DG151" s="15" t="str">
        <f t="shared" si="173"/>
        <v>P-S2_Onsite</v>
      </c>
      <c r="DH151" s="139">
        <v>90</v>
      </c>
      <c r="DI151" s="139">
        <v>90</v>
      </c>
      <c r="DJ151" s="139">
        <v>100</v>
      </c>
      <c r="DK151" s="3" t="str">
        <f t="shared" si="124"/>
        <v>P-0, A-0, No Data-4</v>
      </c>
      <c r="DL151" s="3" t="str">
        <f t="shared" si="125"/>
        <v>P-4, A-0, No Data-0</v>
      </c>
      <c r="DM151" s="1" t="str">
        <f t="shared" si="174"/>
        <v>P-S2_Onsite</v>
      </c>
      <c r="DN151" s="1" t="str">
        <f t="shared" si="175"/>
        <v>P-S2_Onsite</v>
      </c>
      <c r="DO151" s="1" t="str">
        <f t="shared" si="176"/>
        <v>P-S2_Onsite</v>
      </c>
      <c r="DP151" s="1" t="str">
        <f t="shared" si="177"/>
        <v>P-S2_Onsite</v>
      </c>
      <c r="DQ151" s="1" t="str">
        <f t="shared" si="178"/>
        <v>P-4, A-0, No Data-0</v>
      </c>
      <c r="DR151" s="39">
        <f t="shared" si="179"/>
        <v>1</v>
      </c>
      <c r="DS151" s="34" t="s">
        <v>7217</v>
      </c>
      <c r="DT151" s="39" t="s">
        <v>7363</v>
      </c>
      <c r="DU151" s="30" t="s">
        <v>447</v>
      </c>
      <c r="DV151" s="30"/>
    </row>
    <row r="152" spans="1:126" x14ac:dyDescent="0.25">
      <c r="A152" s="1">
        <v>149</v>
      </c>
      <c r="B152" s="1" t="s">
        <v>1000</v>
      </c>
      <c r="C152" s="1" t="s">
        <v>450</v>
      </c>
      <c r="D152" s="1" t="s">
        <v>451</v>
      </c>
      <c r="E152" s="1" t="s">
        <v>452</v>
      </c>
      <c r="F152" s="1" t="s">
        <v>7201</v>
      </c>
      <c r="G152" s="1" t="s">
        <v>3563</v>
      </c>
      <c r="H152" s="143">
        <v>8</v>
      </c>
      <c r="I152" s="143" t="s">
        <v>5</v>
      </c>
      <c r="J152" s="143" t="s">
        <v>5</v>
      </c>
      <c r="K152" s="143" t="s">
        <v>5</v>
      </c>
      <c r="L152" s="132" t="s">
        <v>5</v>
      </c>
      <c r="M152" s="132">
        <v>8</v>
      </c>
      <c r="N152" s="26">
        <v>60</v>
      </c>
      <c r="O152" s="26" t="s">
        <v>997</v>
      </c>
      <c r="P152" s="120" t="s">
        <v>1034</v>
      </c>
      <c r="Q152" s="13" t="str">
        <f t="shared" si="126"/>
        <v>2025EB1100149-BDSDF113</v>
      </c>
      <c r="R152" s="26" t="str">
        <f t="shared" si="127"/>
        <v>3 missed</v>
      </c>
      <c r="S152" s="26" t="str">
        <f t="shared" si="120"/>
        <v>1 missed</v>
      </c>
      <c r="T152" s="26">
        <f t="shared" si="128"/>
        <v>1</v>
      </c>
      <c r="U152" s="26">
        <f t="shared" si="129"/>
        <v>0</v>
      </c>
      <c r="V152" s="13">
        <f t="shared" si="130"/>
        <v>0.25</v>
      </c>
      <c r="W152" s="13">
        <f t="shared" si="131"/>
        <v>0</v>
      </c>
      <c r="X152" s="26" t="str">
        <f t="shared" si="132"/>
        <v>4 missed</v>
      </c>
      <c r="Y152" s="26">
        <f t="shared" si="133"/>
        <v>1</v>
      </c>
      <c r="Z152" s="13">
        <f t="shared" si="134"/>
        <v>0.2</v>
      </c>
      <c r="AA152" s="15" t="str">
        <f t="shared" si="135"/>
        <v>Q-1 A-0 || Q Total-4, A Total-1</v>
      </c>
      <c r="AB152" s="13" t="str" cm="1">
        <f t="array" ref="AB152">IFERROR(INDEX('Attendance-Slot-1'!$Q$2:$Q$1112,MATCH(1,('Attendance-Slot-1'!$A$2:$A$1112=$C152)*('Attendance-Slot-1'!$G$2:$G$1112=AB$2),0)),"No Data")</f>
        <v>No Data</v>
      </c>
      <c r="AC152" s="13" t="str" cm="1">
        <f t="array" ref="AC152">IFERROR(INDEX('Attendance-Slot-2'!$Q$2:$Q$2595,MATCH(1,('Attendance-Slot-2'!$A$2:$A$2595=$C152)*('Attendance-Slot-2'!$G$2:$G$2595=AB$2),0)),"No Data")</f>
        <v>P-S2_Onsite</v>
      </c>
      <c r="AD152" s="133">
        <f>VLOOKUP($Q152,'Written Exam Marks'!$H:$Q,10,FALSE)</f>
        <v>33</v>
      </c>
      <c r="AE152" s="133">
        <f>VLOOKUP($Q152,'Written Exam Marks'!$H:$Q,9,FALSE)</f>
        <v>40</v>
      </c>
      <c r="AF152" s="13" t="str">
        <f t="shared" si="136"/>
        <v>Present</v>
      </c>
      <c r="AG152" s="13" t="str">
        <f t="shared" si="137"/>
        <v>P-S2_Onsite</v>
      </c>
      <c r="AH152" s="29" t="s">
        <v>5</v>
      </c>
      <c r="AI152" s="29" t="s">
        <v>5</v>
      </c>
      <c r="AJ152" s="29" t="s">
        <v>5</v>
      </c>
      <c r="AK152" s="29">
        <v>9</v>
      </c>
      <c r="AL152" s="29" t="s">
        <v>5</v>
      </c>
      <c r="AM152" s="29">
        <v>9</v>
      </c>
      <c r="AN152" s="131">
        <v>60</v>
      </c>
      <c r="AO152" s="36" t="s">
        <v>7179</v>
      </c>
      <c r="AP152" s="116" t="s">
        <v>1050</v>
      </c>
      <c r="AQ152" s="116" t="str">
        <f t="shared" si="121"/>
        <v>2025EB1100149-BDSDF108</v>
      </c>
      <c r="AR152" s="25" t="str">
        <f t="shared" si="138"/>
        <v>2 missed</v>
      </c>
      <c r="AS152" s="25" t="str">
        <f t="shared" si="139"/>
        <v>2 missed</v>
      </c>
      <c r="AT152" s="25">
        <f t="shared" si="140"/>
        <v>1</v>
      </c>
      <c r="AU152" s="25">
        <f t="shared" si="141"/>
        <v>0</v>
      </c>
      <c r="AV152" s="10">
        <f t="shared" si="142"/>
        <v>0.33333333333333331</v>
      </c>
      <c r="AW152" s="10">
        <f t="shared" si="143"/>
        <v>0</v>
      </c>
      <c r="AX152" s="25" t="str">
        <f t="shared" si="144"/>
        <v>4 missed</v>
      </c>
      <c r="AY152" s="25">
        <f t="shared" si="145"/>
        <v>1</v>
      </c>
      <c r="AZ152" s="10">
        <f t="shared" si="146"/>
        <v>0.2</v>
      </c>
      <c r="BA152" s="10" t="str">
        <f t="shared" si="147"/>
        <v>Q-1 A-0 || Q Total-3, A Total-2</v>
      </c>
      <c r="BB152" s="10" t="str" cm="1">
        <f t="array" ref="BB152">IFERROR(INDEX('Attendance-Slot-1'!$Q$2:$Q$1112,MATCH(1,('Attendance-Slot-1'!$A$2:$A$1112=$C152)*('Attendance-Slot-1'!$G$2:$G$1112=BB$2),0)),"No Data")</f>
        <v>No Data</v>
      </c>
      <c r="BC152" s="10" t="str" cm="1">
        <f t="array" ref="BC152">IFERROR(INDEX('Attendance-Slot-2'!$Q$2:$Q$2595,MATCH(1,('Attendance-Slot-2'!$A$2:$A$2595=$C152)*('Attendance-Slot-2'!$G$2:$G$2595=BB$2),0)),"No Data")</f>
        <v>P-S2_Onsite</v>
      </c>
      <c r="BD152" s="136">
        <f>VLOOKUP($AQ152,'Written Exam Marks'!$H:$Q,10,FALSE)</f>
        <v>14.5</v>
      </c>
      <c r="BE152" s="136">
        <f>VLOOKUP($AQ152,'Written Exam Marks'!$H:$Q,9,FALSE)</f>
        <v>40</v>
      </c>
      <c r="BF152" s="10" t="str">
        <f t="shared" si="148"/>
        <v>Present</v>
      </c>
      <c r="BG152" s="10" t="str">
        <f t="shared" si="149"/>
        <v>P-S2_Onsite</v>
      </c>
      <c r="BH152" s="129">
        <v>10</v>
      </c>
      <c r="BI152" s="129">
        <v>15</v>
      </c>
      <c r="BJ152" s="129" t="s">
        <v>5</v>
      </c>
      <c r="BK152" s="129" t="s">
        <v>5</v>
      </c>
      <c r="BL152" s="144">
        <v>25</v>
      </c>
      <c r="BM152" s="24">
        <v>60</v>
      </c>
      <c r="BN152" s="24" t="s">
        <v>1004</v>
      </c>
      <c r="BO152" s="118" t="s">
        <v>1063</v>
      </c>
      <c r="BP152" s="118" t="str">
        <f t="shared" si="122"/>
        <v>2025EB1100149-BDSDF114</v>
      </c>
      <c r="BQ152" s="24" t="str">
        <f t="shared" si="150"/>
        <v>1 missed</v>
      </c>
      <c r="BR152" s="24" t="str">
        <f t="shared" si="151"/>
        <v>1 missed</v>
      </c>
      <c r="BS152" s="24">
        <f t="shared" si="152"/>
        <v>2</v>
      </c>
      <c r="BT152" s="24">
        <f t="shared" si="153"/>
        <v>0</v>
      </c>
      <c r="BU152" s="14">
        <f t="shared" si="154"/>
        <v>0.66666666666666663</v>
      </c>
      <c r="BV152" s="14">
        <f t="shared" si="155"/>
        <v>0</v>
      </c>
      <c r="BW152" s="24" t="str">
        <f t="shared" si="156"/>
        <v>2 missed</v>
      </c>
      <c r="BX152" s="24">
        <f t="shared" si="157"/>
        <v>2</v>
      </c>
      <c r="BY152" s="14">
        <f t="shared" si="158"/>
        <v>0.5</v>
      </c>
      <c r="BZ152" s="14" t="str">
        <f t="shared" si="159"/>
        <v>Q-2 A-0 || Q Total-3, A Total-1</v>
      </c>
      <c r="CA152" s="14" t="str" cm="1">
        <f t="array" ref="CA152">IFERROR(INDEX('Attendance-Slot-1'!$Q$2:$Q$1112,MATCH(1,('Attendance-Slot-1'!$A$2:$A$1112=$C152)*('Attendance-Slot-1'!$G$2:$G$1112=CA$2),0)),"No Data")</f>
        <v>No Data</v>
      </c>
      <c r="CB152" s="14" t="str" cm="1">
        <f t="array" ref="CB152">IFERROR(INDEX('Attendance-Slot-2'!$Q$2:$Q$2595,MATCH(1,('Attendance-Slot-2'!$A$2:$A$2595=$C152)*('Attendance-Slot-2'!$G$2:$G$2595=CA$2),0)),"No Data")</f>
        <v>P-S2_Onsite</v>
      </c>
      <c r="CC152" s="138">
        <f>VLOOKUP($BP152,'Written Exam Marks'!$H:$Q,10,FALSE)</f>
        <v>9</v>
      </c>
      <c r="CD152" s="138">
        <f>VLOOKUP($BP152,'Written Exam Marks'!$H:$Q,9,FALSE)</f>
        <v>40</v>
      </c>
      <c r="CE152" s="14" t="str">
        <f t="shared" si="160"/>
        <v>Present</v>
      </c>
      <c r="CF152" s="14" t="str">
        <f t="shared" si="161"/>
        <v>P-S2_Onsite</v>
      </c>
      <c r="CG152" s="130">
        <v>4.5</v>
      </c>
      <c r="CH152" s="130">
        <v>4</v>
      </c>
      <c r="CI152" s="130" t="s">
        <v>5</v>
      </c>
      <c r="CJ152" s="130" t="s">
        <v>5</v>
      </c>
      <c r="CK152" s="130" t="s">
        <v>5</v>
      </c>
      <c r="CL152" s="130" t="s">
        <v>5</v>
      </c>
      <c r="CM152" s="145">
        <v>8.5</v>
      </c>
      <c r="CN152" s="130">
        <v>50</v>
      </c>
      <c r="CO152" s="27" t="s">
        <v>1005</v>
      </c>
      <c r="CP152" s="119" t="s">
        <v>1044</v>
      </c>
      <c r="CQ152" s="119" t="str">
        <f t="shared" si="123"/>
        <v>2025EB1100149-BDSDF112</v>
      </c>
      <c r="CR152" s="27" t="str">
        <f t="shared" si="162"/>
        <v>0 missed</v>
      </c>
      <c r="CS152" s="27" t="str">
        <f t="shared" si="163"/>
        <v>2 missed</v>
      </c>
      <c r="CT152" s="27">
        <f t="shared" si="164"/>
        <v>2</v>
      </c>
      <c r="CU152" s="27">
        <f t="shared" si="165"/>
        <v>0</v>
      </c>
      <c r="CV152" s="15">
        <f t="shared" si="166"/>
        <v>1</v>
      </c>
      <c r="CW152" s="15">
        <f t="shared" si="167"/>
        <v>0</v>
      </c>
      <c r="CX152" s="27" t="str">
        <f t="shared" si="168"/>
        <v>2 missed</v>
      </c>
      <c r="CY152" s="27">
        <f t="shared" si="169"/>
        <v>2</v>
      </c>
      <c r="CZ152" s="15">
        <f t="shared" si="170"/>
        <v>0.5</v>
      </c>
      <c r="DA152" s="15" t="str">
        <f t="shared" si="171"/>
        <v>Q-2 A-0 || Q Total-2, A Total-2</v>
      </c>
      <c r="DB152" s="15" t="str" cm="1">
        <f t="array" ref="DB152">IFERROR(INDEX('Attendance-Slot-1'!$Q$2:$Q$1112,MATCH(1,('Attendance-Slot-1'!$A$2:$A$1112=$C152)*('Attendance-Slot-1'!$G$2:$G$1112=DB$2),0)),"No Data")</f>
        <v>No Data</v>
      </c>
      <c r="DC152" s="15" t="str" cm="1">
        <f t="array" ref="DC152">IFERROR(INDEX('Attendance-Slot-2'!$Q$2:$Q$2595,MATCH(1,('Attendance-Slot-2'!$A$2:$A$2595=$C152)*('Attendance-Slot-2'!$G$2:$G$2595=DB$2),0)),"No Data")</f>
        <v>P-S2_Onsite</v>
      </c>
      <c r="DD152" s="139">
        <f>VLOOKUP($CQ152,'Written Exam Marks'!$H:$Q,10,FALSE)</f>
        <v>24</v>
      </c>
      <c r="DE152" s="139">
        <f>VLOOKUP($CQ152,'Written Exam Marks'!$H:$Q,9,FALSE)</f>
        <v>50</v>
      </c>
      <c r="DF152" s="15" t="str">
        <f t="shared" si="172"/>
        <v>Present</v>
      </c>
      <c r="DG152" s="15" t="str">
        <f t="shared" si="173"/>
        <v>P-S2_Onsite</v>
      </c>
      <c r="DH152" s="139">
        <v>90</v>
      </c>
      <c r="DI152" s="139">
        <v>90</v>
      </c>
      <c r="DJ152" s="139">
        <v>100</v>
      </c>
      <c r="DK152" s="3" t="str">
        <f t="shared" si="124"/>
        <v>P-0, A-0, No Data-4</v>
      </c>
      <c r="DL152" s="3" t="str">
        <f t="shared" si="125"/>
        <v>P-4, A-0, No Data-0</v>
      </c>
      <c r="DM152" s="1" t="str">
        <f t="shared" si="174"/>
        <v>P-S2_Onsite</v>
      </c>
      <c r="DN152" s="1" t="str">
        <f t="shared" si="175"/>
        <v>P-S2_Onsite</v>
      </c>
      <c r="DO152" s="1" t="str">
        <f t="shared" si="176"/>
        <v>P-S2_Onsite</v>
      </c>
      <c r="DP152" s="1" t="str">
        <f t="shared" si="177"/>
        <v>P-S2_Onsite</v>
      </c>
      <c r="DQ152" s="1" t="str">
        <f t="shared" si="178"/>
        <v>P-4, A-0, No Data-0</v>
      </c>
      <c r="DR152" s="39">
        <f t="shared" si="179"/>
        <v>0</v>
      </c>
      <c r="DS152" s="34" t="s">
        <v>7217</v>
      </c>
      <c r="DT152" s="39" t="s">
        <v>7363</v>
      </c>
      <c r="DU152" s="30" t="s">
        <v>450</v>
      </c>
      <c r="DV152" s="30"/>
    </row>
    <row r="153" spans="1:126" x14ac:dyDescent="0.25">
      <c r="A153" s="1">
        <v>150</v>
      </c>
      <c r="B153" s="1" t="s">
        <v>1000</v>
      </c>
      <c r="C153" s="1" t="s">
        <v>453</v>
      </c>
      <c r="D153" s="1" t="s">
        <v>454</v>
      </c>
      <c r="E153" s="1" t="s">
        <v>455</v>
      </c>
      <c r="F153" s="1" t="s">
        <v>7201</v>
      </c>
      <c r="G153" s="1" t="s">
        <v>1346</v>
      </c>
      <c r="H153" s="143">
        <v>8</v>
      </c>
      <c r="I153" s="143">
        <v>8</v>
      </c>
      <c r="J153" s="143">
        <v>8</v>
      </c>
      <c r="K153" s="143">
        <v>8</v>
      </c>
      <c r="L153" s="132">
        <v>28</v>
      </c>
      <c r="M153" s="132">
        <v>60</v>
      </c>
      <c r="N153" s="26">
        <v>60</v>
      </c>
      <c r="O153" s="26" t="s">
        <v>997</v>
      </c>
      <c r="P153" s="120" t="s">
        <v>1034</v>
      </c>
      <c r="Q153" s="13" t="str">
        <f t="shared" si="126"/>
        <v>2025EB1100150-BDSDF113</v>
      </c>
      <c r="R153" s="26" t="str">
        <f t="shared" si="127"/>
        <v>0 missed</v>
      </c>
      <c r="S153" s="26" t="str">
        <f t="shared" si="120"/>
        <v>0 missed</v>
      </c>
      <c r="T153" s="26">
        <f t="shared" si="128"/>
        <v>4</v>
      </c>
      <c r="U153" s="26">
        <f t="shared" si="129"/>
        <v>1</v>
      </c>
      <c r="V153" s="13">
        <f t="shared" si="130"/>
        <v>1</v>
      </c>
      <c r="W153" s="13">
        <f t="shared" si="131"/>
        <v>1</v>
      </c>
      <c r="X153" s="26" t="str">
        <f t="shared" si="132"/>
        <v>0 missed</v>
      </c>
      <c r="Y153" s="26">
        <f t="shared" si="133"/>
        <v>5</v>
      </c>
      <c r="Z153" s="13">
        <f t="shared" si="134"/>
        <v>1</v>
      </c>
      <c r="AA153" s="15" t="str">
        <f t="shared" si="135"/>
        <v>Q-4 A-1 || Q Total-4, A Total-1</v>
      </c>
      <c r="AB153" s="13" t="str" cm="1">
        <f t="array" ref="AB153">IFERROR(INDEX('Attendance-Slot-1'!$Q$2:$Q$1112,MATCH(1,('Attendance-Slot-1'!$A$2:$A$1112=$C153)*('Attendance-Slot-1'!$G$2:$G$1112=AB$2),0)),"No Data")</f>
        <v>P-S1_Onsite</v>
      </c>
      <c r="AC153" s="13" t="str" cm="1">
        <f t="array" ref="AC153">IFERROR(INDEX('Attendance-Slot-2'!$Q$2:$Q$2595,MATCH(1,('Attendance-Slot-2'!$A$2:$A$2595=$C153)*('Attendance-Slot-2'!$G$2:$G$2595=AB$2),0)),"No Data")</f>
        <v>No Data</v>
      </c>
      <c r="AD153" s="133">
        <f>VLOOKUP($Q153,'Written Exam Marks'!$H:$Q,10,FALSE)</f>
        <v>38</v>
      </c>
      <c r="AE153" s="133">
        <f>VLOOKUP($Q153,'Written Exam Marks'!$H:$Q,9,FALSE)</f>
        <v>40</v>
      </c>
      <c r="AF153" s="13" t="str">
        <f t="shared" si="136"/>
        <v>Present</v>
      </c>
      <c r="AG153" s="13" t="str">
        <f t="shared" si="137"/>
        <v>P-S1_Onsite</v>
      </c>
      <c r="AH153" s="29">
        <v>13</v>
      </c>
      <c r="AI153" s="29">
        <v>13</v>
      </c>
      <c r="AJ153" s="29">
        <v>8</v>
      </c>
      <c r="AK153" s="29">
        <v>9</v>
      </c>
      <c r="AL153" s="29">
        <v>10</v>
      </c>
      <c r="AM153" s="29">
        <v>53</v>
      </c>
      <c r="AN153" s="131">
        <v>60</v>
      </c>
      <c r="AO153" s="36" t="s">
        <v>7179</v>
      </c>
      <c r="AP153" s="116" t="s">
        <v>1050</v>
      </c>
      <c r="AQ153" s="116" t="str">
        <f t="shared" si="121"/>
        <v>2025EB1100150-BDSDF108</v>
      </c>
      <c r="AR153" s="25" t="str">
        <f t="shared" si="138"/>
        <v>0 missed</v>
      </c>
      <c r="AS153" s="25" t="str">
        <f t="shared" si="139"/>
        <v>0 missed</v>
      </c>
      <c r="AT153" s="25">
        <f t="shared" si="140"/>
        <v>3</v>
      </c>
      <c r="AU153" s="25">
        <f t="shared" si="141"/>
        <v>2</v>
      </c>
      <c r="AV153" s="10">
        <f t="shared" si="142"/>
        <v>1</v>
      </c>
      <c r="AW153" s="10">
        <f t="shared" si="143"/>
        <v>1</v>
      </c>
      <c r="AX153" s="25" t="str">
        <f t="shared" si="144"/>
        <v>0 missed</v>
      </c>
      <c r="AY153" s="25">
        <f t="shared" si="145"/>
        <v>5</v>
      </c>
      <c r="AZ153" s="10">
        <f t="shared" si="146"/>
        <v>1</v>
      </c>
      <c r="BA153" s="10" t="str">
        <f t="shared" si="147"/>
        <v>Q-3 A-2 || Q Total-3, A Total-2</v>
      </c>
      <c r="BB153" s="10" t="str" cm="1">
        <f t="array" ref="BB153">IFERROR(INDEX('Attendance-Slot-1'!$Q$2:$Q$1112,MATCH(1,('Attendance-Slot-1'!$A$2:$A$1112=$C153)*('Attendance-Slot-1'!$G$2:$G$1112=BB$2),0)),"No Data")</f>
        <v>P-S1_Onsite</v>
      </c>
      <c r="BC153" s="10" t="str" cm="1">
        <f t="array" ref="BC153">IFERROR(INDEX('Attendance-Slot-2'!$Q$2:$Q$2595,MATCH(1,('Attendance-Slot-2'!$A$2:$A$2595=$C153)*('Attendance-Slot-2'!$G$2:$G$2595=BB$2),0)),"No Data")</f>
        <v>No Data</v>
      </c>
      <c r="BD153" s="136">
        <f>VLOOKUP($AQ153,'Written Exam Marks'!$H:$Q,10,FALSE)</f>
        <v>34.5</v>
      </c>
      <c r="BE153" s="136">
        <f>VLOOKUP($AQ153,'Written Exam Marks'!$H:$Q,9,FALSE)</f>
        <v>40</v>
      </c>
      <c r="BF153" s="10" t="str">
        <f t="shared" si="148"/>
        <v>Present</v>
      </c>
      <c r="BG153" s="10" t="str">
        <f t="shared" si="149"/>
        <v>P-S1_Onsite</v>
      </c>
      <c r="BH153" s="129">
        <v>10</v>
      </c>
      <c r="BI153" s="129">
        <v>15</v>
      </c>
      <c r="BJ153" s="129">
        <v>15</v>
      </c>
      <c r="BK153" s="129">
        <v>19</v>
      </c>
      <c r="BL153" s="144">
        <v>59</v>
      </c>
      <c r="BM153" s="24">
        <v>60</v>
      </c>
      <c r="BN153" s="24" t="s">
        <v>1004</v>
      </c>
      <c r="BO153" s="118" t="s">
        <v>1063</v>
      </c>
      <c r="BP153" s="118" t="str">
        <f t="shared" si="122"/>
        <v>2025EB1100150-BDSDF114</v>
      </c>
      <c r="BQ153" s="24" t="str">
        <f t="shared" si="150"/>
        <v>0 missed</v>
      </c>
      <c r="BR153" s="24" t="str">
        <f t="shared" si="151"/>
        <v>0 missed</v>
      </c>
      <c r="BS153" s="24">
        <f t="shared" si="152"/>
        <v>3</v>
      </c>
      <c r="BT153" s="24">
        <f t="shared" si="153"/>
        <v>1</v>
      </c>
      <c r="BU153" s="14">
        <f t="shared" si="154"/>
        <v>1</v>
      </c>
      <c r="BV153" s="14">
        <f t="shared" si="155"/>
        <v>1</v>
      </c>
      <c r="BW153" s="24" t="str">
        <f t="shared" si="156"/>
        <v>0 missed</v>
      </c>
      <c r="BX153" s="24">
        <f t="shared" si="157"/>
        <v>4</v>
      </c>
      <c r="BY153" s="14">
        <f t="shared" si="158"/>
        <v>1</v>
      </c>
      <c r="BZ153" s="14" t="str">
        <f t="shared" si="159"/>
        <v>Q-3 A-1 || Q Total-3, A Total-1</v>
      </c>
      <c r="CA153" s="14" t="str" cm="1">
        <f t="array" ref="CA153">IFERROR(INDEX('Attendance-Slot-1'!$Q$2:$Q$1112,MATCH(1,('Attendance-Slot-1'!$A$2:$A$1112=$C153)*('Attendance-Slot-1'!$G$2:$G$1112=CA$2),0)),"No Data")</f>
        <v>P-S1_Onsite</v>
      </c>
      <c r="CB153" s="14" t="str" cm="1">
        <f t="array" ref="CB153">IFERROR(INDEX('Attendance-Slot-2'!$Q$2:$Q$2595,MATCH(1,('Attendance-Slot-2'!$A$2:$A$2595=$C153)*('Attendance-Slot-2'!$G$2:$G$2595=CA$2),0)),"No Data")</f>
        <v>No Data</v>
      </c>
      <c r="CC153" s="138">
        <f>VLOOKUP($BP153,'Written Exam Marks'!$H:$Q,10,FALSE)</f>
        <v>27</v>
      </c>
      <c r="CD153" s="138">
        <f>VLOOKUP($BP153,'Written Exam Marks'!$H:$Q,9,FALSE)</f>
        <v>40</v>
      </c>
      <c r="CE153" s="14" t="str">
        <f t="shared" si="160"/>
        <v>Present</v>
      </c>
      <c r="CF153" s="14" t="str">
        <f t="shared" si="161"/>
        <v>P-S1_Onsite</v>
      </c>
      <c r="CG153" s="130">
        <v>5</v>
      </c>
      <c r="CH153" s="130">
        <v>3.5</v>
      </c>
      <c r="CI153" s="130">
        <v>8.5</v>
      </c>
      <c r="CJ153" s="130">
        <v>6.5</v>
      </c>
      <c r="CK153" s="130">
        <v>10</v>
      </c>
      <c r="CL153" s="130">
        <v>10</v>
      </c>
      <c r="CM153" s="145">
        <v>43.5</v>
      </c>
      <c r="CN153" s="130">
        <v>50</v>
      </c>
      <c r="CO153" s="27" t="s">
        <v>1005</v>
      </c>
      <c r="CP153" s="119" t="s">
        <v>1044</v>
      </c>
      <c r="CQ153" s="119" t="str">
        <f t="shared" si="123"/>
        <v>2025EB1100150-BDSDF112</v>
      </c>
      <c r="CR153" s="27" t="str">
        <f t="shared" si="162"/>
        <v>0 missed</v>
      </c>
      <c r="CS153" s="27" t="str">
        <f t="shared" si="163"/>
        <v>0 missed</v>
      </c>
      <c r="CT153" s="27">
        <f t="shared" si="164"/>
        <v>2</v>
      </c>
      <c r="CU153" s="27">
        <f t="shared" si="165"/>
        <v>2</v>
      </c>
      <c r="CV153" s="15">
        <f t="shared" si="166"/>
        <v>1</v>
      </c>
      <c r="CW153" s="15">
        <f t="shared" si="167"/>
        <v>1</v>
      </c>
      <c r="CX153" s="27" t="str">
        <f t="shared" si="168"/>
        <v>0 missed</v>
      </c>
      <c r="CY153" s="27">
        <f t="shared" si="169"/>
        <v>4</v>
      </c>
      <c r="CZ153" s="15">
        <f t="shared" si="170"/>
        <v>1</v>
      </c>
      <c r="DA153" s="15" t="str">
        <f t="shared" si="171"/>
        <v>Q-2 A-2 || Q Total-2, A Total-2</v>
      </c>
      <c r="DB153" s="15" t="str" cm="1">
        <f t="array" ref="DB153">IFERROR(INDEX('Attendance-Slot-1'!$Q$2:$Q$1112,MATCH(1,('Attendance-Slot-1'!$A$2:$A$1112=$C153)*('Attendance-Slot-1'!$G$2:$G$1112=DB$2),0)),"No Data")</f>
        <v>P-S1_Onsite</v>
      </c>
      <c r="DC153" s="15" t="str" cm="1">
        <f t="array" ref="DC153">IFERROR(INDEX('Attendance-Slot-2'!$Q$2:$Q$2595,MATCH(1,('Attendance-Slot-2'!$A$2:$A$2595=$C153)*('Attendance-Slot-2'!$G$2:$G$2595=DB$2),0)),"No Data")</f>
        <v>No Data</v>
      </c>
      <c r="DD153" s="139">
        <f>VLOOKUP($CQ153,'Written Exam Marks'!$H:$Q,10,FALSE)</f>
        <v>34.5</v>
      </c>
      <c r="DE153" s="139">
        <f>VLOOKUP($CQ153,'Written Exam Marks'!$H:$Q,9,FALSE)</f>
        <v>50</v>
      </c>
      <c r="DF153" s="15" t="str">
        <f t="shared" si="172"/>
        <v>Present</v>
      </c>
      <c r="DG153" s="15" t="str">
        <f t="shared" si="173"/>
        <v>P-S1_Onsite</v>
      </c>
      <c r="DH153" s="139">
        <v>85</v>
      </c>
      <c r="DI153" s="139">
        <v>85</v>
      </c>
      <c r="DJ153" s="139">
        <v>100</v>
      </c>
      <c r="DK153" s="3" t="str">
        <f t="shared" si="124"/>
        <v>P-4, A-0, No Data-0</v>
      </c>
      <c r="DL153" s="3" t="str">
        <f t="shared" si="125"/>
        <v>P-0, A-0, No Data-4</v>
      </c>
      <c r="DM153" s="1" t="str">
        <f t="shared" si="174"/>
        <v>P-S1_Onsite</v>
      </c>
      <c r="DN153" s="1" t="str">
        <f t="shared" si="175"/>
        <v>P-S1_Onsite</v>
      </c>
      <c r="DO153" s="1" t="str">
        <f t="shared" si="176"/>
        <v>P-S1_Onsite</v>
      </c>
      <c r="DP153" s="1" t="str">
        <f t="shared" si="177"/>
        <v>P-S1_Onsite</v>
      </c>
      <c r="DQ153" s="1" t="str">
        <f t="shared" si="178"/>
        <v>P-4, A-0, No Data-0</v>
      </c>
      <c r="DR153" s="39">
        <f t="shared" si="179"/>
        <v>1</v>
      </c>
      <c r="DS153" s="34" t="s">
        <v>7217</v>
      </c>
      <c r="DT153" s="39" t="s">
        <v>7363</v>
      </c>
      <c r="DU153" s="30" t="s">
        <v>453</v>
      </c>
      <c r="DV153" s="30"/>
    </row>
    <row r="154" spans="1:126" x14ac:dyDescent="0.25">
      <c r="A154" s="1">
        <v>151</v>
      </c>
      <c r="B154" s="1" t="s">
        <v>1000</v>
      </c>
      <c r="C154" s="1" t="s">
        <v>456</v>
      </c>
      <c r="D154" s="1" t="s">
        <v>457</v>
      </c>
      <c r="E154" s="1" t="s">
        <v>458</v>
      </c>
      <c r="F154" s="1" t="s">
        <v>7201</v>
      </c>
      <c r="G154" s="1" t="s">
        <v>3564</v>
      </c>
      <c r="H154" s="143">
        <v>4.8</v>
      </c>
      <c r="I154" s="143">
        <v>5.6</v>
      </c>
      <c r="J154" s="143">
        <v>2.4</v>
      </c>
      <c r="K154" s="143">
        <v>7.2</v>
      </c>
      <c r="L154" s="132" t="s">
        <v>5</v>
      </c>
      <c r="M154" s="132">
        <v>20</v>
      </c>
      <c r="N154" s="26">
        <v>60</v>
      </c>
      <c r="O154" s="26" t="s">
        <v>997</v>
      </c>
      <c r="P154" s="120" t="s">
        <v>1034</v>
      </c>
      <c r="Q154" s="13" t="str">
        <f t="shared" si="126"/>
        <v>2025EB1100151-BDSDF113</v>
      </c>
      <c r="R154" s="26" t="str">
        <f t="shared" si="127"/>
        <v>0 missed</v>
      </c>
      <c r="S154" s="26" t="str">
        <f t="shared" si="120"/>
        <v>1 missed</v>
      </c>
      <c r="T154" s="26">
        <f t="shared" si="128"/>
        <v>4</v>
      </c>
      <c r="U154" s="26">
        <f t="shared" si="129"/>
        <v>0</v>
      </c>
      <c r="V154" s="13">
        <f t="shared" si="130"/>
        <v>1</v>
      </c>
      <c r="W154" s="13">
        <f t="shared" si="131"/>
        <v>0</v>
      </c>
      <c r="X154" s="26" t="str">
        <f t="shared" si="132"/>
        <v>1 missed</v>
      </c>
      <c r="Y154" s="26">
        <f t="shared" si="133"/>
        <v>4</v>
      </c>
      <c r="Z154" s="13">
        <f t="shared" si="134"/>
        <v>0.8</v>
      </c>
      <c r="AA154" s="15" t="str">
        <f t="shared" si="135"/>
        <v>Q-4 A-0 || Q Total-4, A Total-1</v>
      </c>
      <c r="AB154" s="13" t="str" cm="1">
        <f t="array" ref="AB154">IFERROR(INDEX('Attendance-Slot-1'!$Q$2:$Q$1112,MATCH(1,('Attendance-Slot-1'!$A$2:$A$1112=$C154)*('Attendance-Slot-1'!$G$2:$G$1112=AB$2),0)),"No Data")</f>
        <v>No Data</v>
      </c>
      <c r="AC154" s="13" t="str" cm="1">
        <f t="array" ref="AC154">IFERROR(INDEX('Attendance-Slot-2'!$Q$2:$Q$2595,MATCH(1,('Attendance-Slot-2'!$A$2:$A$2595=$C154)*('Attendance-Slot-2'!$G$2:$G$2595=AB$2),0)),"No Data")</f>
        <v>A-S2_Onsite</v>
      </c>
      <c r="AD154" s="133" t="e">
        <f>VLOOKUP($Q154,'Written Exam Marks'!$H:$Q,10,FALSE)</f>
        <v>#N/A</v>
      </c>
      <c r="AE154" s="133" t="e">
        <f>VLOOKUP($Q154,'Written Exam Marks'!$H:$Q,9,FALSE)</f>
        <v>#N/A</v>
      </c>
      <c r="AF154" s="13" t="str">
        <f t="shared" si="136"/>
        <v>Absent</v>
      </c>
      <c r="AG154" s="13" t="str">
        <f t="shared" si="137"/>
        <v>A-S2_Onsite</v>
      </c>
      <c r="AH154" s="29">
        <v>15</v>
      </c>
      <c r="AI154" s="29" t="s">
        <v>5</v>
      </c>
      <c r="AJ154" s="29">
        <v>8.6666666669999994</v>
      </c>
      <c r="AK154" s="29" t="s">
        <v>5</v>
      </c>
      <c r="AL154" s="29" t="s">
        <v>5</v>
      </c>
      <c r="AM154" s="29">
        <v>23.666666667000001</v>
      </c>
      <c r="AN154" s="131">
        <v>60</v>
      </c>
      <c r="AO154" s="36" t="s">
        <v>7179</v>
      </c>
      <c r="AP154" s="116" t="s">
        <v>1050</v>
      </c>
      <c r="AQ154" s="116" t="str">
        <f t="shared" si="121"/>
        <v>2025EB1100151-BDSDF108</v>
      </c>
      <c r="AR154" s="25" t="str">
        <f t="shared" si="138"/>
        <v>2 missed</v>
      </c>
      <c r="AS154" s="25" t="str">
        <f t="shared" si="139"/>
        <v>1 missed</v>
      </c>
      <c r="AT154" s="25">
        <f t="shared" si="140"/>
        <v>1</v>
      </c>
      <c r="AU154" s="25">
        <f t="shared" si="141"/>
        <v>1</v>
      </c>
      <c r="AV154" s="10">
        <f t="shared" si="142"/>
        <v>0.33333333333333331</v>
      </c>
      <c r="AW154" s="10">
        <f t="shared" si="143"/>
        <v>0.5</v>
      </c>
      <c r="AX154" s="25" t="str">
        <f t="shared" si="144"/>
        <v>3 missed</v>
      </c>
      <c r="AY154" s="25">
        <f t="shared" si="145"/>
        <v>2</v>
      </c>
      <c r="AZ154" s="10">
        <f t="shared" si="146"/>
        <v>0.4</v>
      </c>
      <c r="BA154" s="10" t="str">
        <f t="shared" si="147"/>
        <v>Q-1 A-1 || Q Total-3, A Total-2</v>
      </c>
      <c r="BB154" s="10" t="str" cm="1">
        <f t="array" ref="BB154">IFERROR(INDEX('Attendance-Slot-1'!$Q$2:$Q$1112,MATCH(1,('Attendance-Slot-1'!$A$2:$A$1112=$C154)*('Attendance-Slot-1'!$G$2:$G$1112=BB$2),0)),"No Data")</f>
        <v>No Data</v>
      </c>
      <c r="BC154" s="10" t="str" cm="1">
        <f t="array" ref="BC154">IFERROR(INDEX('Attendance-Slot-2'!$Q$2:$Q$2595,MATCH(1,('Attendance-Slot-2'!$A$2:$A$2595=$C154)*('Attendance-Slot-2'!$G$2:$G$2595=BB$2),0)),"No Data")</f>
        <v>A-S2_Onsite</v>
      </c>
      <c r="BD154" s="136" t="e">
        <f>VLOOKUP($AQ154,'Written Exam Marks'!$H:$Q,10,FALSE)</f>
        <v>#N/A</v>
      </c>
      <c r="BE154" s="136" t="e">
        <f>VLOOKUP($AQ154,'Written Exam Marks'!$H:$Q,9,FALSE)</f>
        <v>#N/A</v>
      </c>
      <c r="BF154" s="10" t="str">
        <f t="shared" si="148"/>
        <v>Absent</v>
      </c>
      <c r="BG154" s="10" t="str">
        <f t="shared" si="149"/>
        <v>A-S2_Onsite</v>
      </c>
      <c r="BH154" s="129">
        <v>9</v>
      </c>
      <c r="BI154" s="129">
        <v>10.5</v>
      </c>
      <c r="BJ154" s="129" t="s">
        <v>5</v>
      </c>
      <c r="BK154" s="129" t="s">
        <v>5</v>
      </c>
      <c r="BL154" s="144">
        <v>19.5</v>
      </c>
      <c r="BM154" s="24">
        <v>60</v>
      </c>
      <c r="BN154" s="24" t="s">
        <v>1004</v>
      </c>
      <c r="BO154" s="118" t="s">
        <v>1063</v>
      </c>
      <c r="BP154" s="118" t="str">
        <f t="shared" si="122"/>
        <v>2025EB1100151-BDSDF114</v>
      </c>
      <c r="BQ154" s="24" t="str">
        <f t="shared" si="150"/>
        <v>1 missed</v>
      </c>
      <c r="BR154" s="24" t="str">
        <f t="shared" si="151"/>
        <v>1 missed</v>
      </c>
      <c r="BS154" s="24">
        <f t="shared" si="152"/>
        <v>2</v>
      </c>
      <c r="BT154" s="24">
        <f t="shared" si="153"/>
        <v>0</v>
      </c>
      <c r="BU154" s="14">
        <f t="shared" si="154"/>
        <v>0.66666666666666663</v>
      </c>
      <c r="BV154" s="14">
        <f t="shared" si="155"/>
        <v>0</v>
      </c>
      <c r="BW154" s="24" t="str">
        <f t="shared" si="156"/>
        <v>2 missed</v>
      </c>
      <c r="BX154" s="24">
        <f t="shared" si="157"/>
        <v>2</v>
      </c>
      <c r="BY154" s="14">
        <f t="shared" si="158"/>
        <v>0.5</v>
      </c>
      <c r="BZ154" s="14" t="str">
        <f t="shared" si="159"/>
        <v>Q-2 A-0 || Q Total-3, A Total-1</v>
      </c>
      <c r="CA154" s="14" t="str" cm="1">
        <f t="array" ref="CA154">IFERROR(INDEX('Attendance-Slot-1'!$Q$2:$Q$1112,MATCH(1,('Attendance-Slot-1'!$A$2:$A$1112=$C154)*('Attendance-Slot-1'!$G$2:$G$1112=CA$2),0)),"No Data")</f>
        <v>No Data</v>
      </c>
      <c r="CB154" s="14" t="str" cm="1">
        <f t="array" ref="CB154">IFERROR(INDEX('Attendance-Slot-2'!$Q$2:$Q$2595,MATCH(1,('Attendance-Slot-2'!$A$2:$A$2595=$C154)*('Attendance-Slot-2'!$G$2:$G$2595=CA$2),0)),"No Data")</f>
        <v>A-S2_Onsite</v>
      </c>
      <c r="CC154" s="138" t="e">
        <f>VLOOKUP($BP154,'Written Exam Marks'!$H:$Q,10,FALSE)</f>
        <v>#N/A</v>
      </c>
      <c r="CD154" s="138" t="e">
        <f>VLOOKUP($BP154,'Written Exam Marks'!$H:$Q,9,FALSE)</f>
        <v>#N/A</v>
      </c>
      <c r="CE154" s="14" t="str">
        <f t="shared" si="160"/>
        <v>Absent</v>
      </c>
      <c r="CF154" s="14" t="str">
        <f t="shared" si="161"/>
        <v>A-S2_Onsite</v>
      </c>
      <c r="CG154" s="130">
        <v>4</v>
      </c>
      <c r="CH154" s="130">
        <v>4</v>
      </c>
      <c r="CI154" s="130">
        <v>7</v>
      </c>
      <c r="CJ154" s="130" t="s">
        <v>5</v>
      </c>
      <c r="CK154" s="130" t="s">
        <v>5</v>
      </c>
      <c r="CL154" s="130" t="s">
        <v>5</v>
      </c>
      <c r="CM154" s="145">
        <v>15</v>
      </c>
      <c r="CN154" s="130">
        <v>50</v>
      </c>
      <c r="CO154" s="27" t="s">
        <v>1005</v>
      </c>
      <c r="CP154" s="119" t="s">
        <v>1044</v>
      </c>
      <c r="CQ154" s="119" t="str">
        <f t="shared" si="123"/>
        <v>2025EB1100151-BDSDF112</v>
      </c>
      <c r="CR154" s="27" t="str">
        <f t="shared" si="162"/>
        <v>0 missed</v>
      </c>
      <c r="CS154" s="27" t="str">
        <f t="shared" si="163"/>
        <v>1 missed</v>
      </c>
      <c r="CT154" s="27">
        <f t="shared" si="164"/>
        <v>2</v>
      </c>
      <c r="CU154" s="27">
        <f t="shared" si="165"/>
        <v>1</v>
      </c>
      <c r="CV154" s="15">
        <f t="shared" si="166"/>
        <v>1</v>
      </c>
      <c r="CW154" s="15">
        <f t="shared" si="167"/>
        <v>0.5</v>
      </c>
      <c r="CX154" s="27" t="str">
        <f t="shared" si="168"/>
        <v>1 missed</v>
      </c>
      <c r="CY154" s="27">
        <f t="shared" si="169"/>
        <v>3</v>
      </c>
      <c r="CZ154" s="15">
        <f t="shared" si="170"/>
        <v>0.75</v>
      </c>
      <c r="DA154" s="15" t="str">
        <f t="shared" si="171"/>
        <v>Q-2 A-1 || Q Total-2, A Total-2</v>
      </c>
      <c r="DB154" s="15" t="str" cm="1">
        <f t="array" ref="DB154">IFERROR(INDEX('Attendance-Slot-1'!$Q$2:$Q$1112,MATCH(1,('Attendance-Slot-1'!$A$2:$A$1112=$C154)*('Attendance-Slot-1'!$G$2:$G$1112=DB$2),0)),"No Data")</f>
        <v>No Data</v>
      </c>
      <c r="DC154" s="15" t="str" cm="1">
        <f t="array" ref="DC154">IFERROR(INDEX('Attendance-Slot-2'!$Q$2:$Q$2595,MATCH(1,('Attendance-Slot-2'!$A$2:$A$2595=$C154)*('Attendance-Slot-2'!$G$2:$G$2595=DB$2),0)),"No Data")</f>
        <v>A-S2_Onsite</v>
      </c>
      <c r="DD154" s="139" t="e">
        <f>VLOOKUP($CQ154,'Written Exam Marks'!$H:$Q,10,FALSE)</f>
        <v>#N/A</v>
      </c>
      <c r="DE154" s="139" t="e">
        <f>VLOOKUP($CQ154,'Written Exam Marks'!$H:$Q,9,FALSE)</f>
        <v>#N/A</v>
      </c>
      <c r="DF154" s="15" t="str">
        <f t="shared" si="172"/>
        <v>Absent</v>
      </c>
      <c r="DG154" s="15" t="str">
        <f t="shared" si="173"/>
        <v>A-S2_Onsite</v>
      </c>
      <c r="DH154" s="139">
        <v>90</v>
      </c>
      <c r="DI154" s="139">
        <v>90</v>
      </c>
      <c r="DJ154" s="139">
        <v>100</v>
      </c>
      <c r="DK154" s="3" t="str">
        <f t="shared" si="124"/>
        <v>P-0, A-0, No Data-4</v>
      </c>
      <c r="DL154" s="3" t="str">
        <f t="shared" si="125"/>
        <v>P-0, A-4, No Data-0</v>
      </c>
      <c r="DM154" s="1" t="str">
        <f t="shared" si="174"/>
        <v>A-S2_Onsite</v>
      </c>
      <c r="DN154" s="1" t="str">
        <f t="shared" si="175"/>
        <v>A-S2_Onsite</v>
      </c>
      <c r="DO154" s="1" t="str">
        <f t="shared" si="176"/>
        <v>A-S2_Onsite</v>
      </c>
      <c r="DP154" s="1" t="str">
        <f t="shared" si="177"/>
        <v>A-S2_Onsite</v>
      </c>
      <c r="DQ154" s="1" t="str">
        <f t="shared" si="178"/>
        <v>P-0, A-4, No Data-0</v>
      </c>
      <c r="DR154" s="39">
        <f t="shared" si="179"/>
        <v>0</v>
      </c>
      <c r="DS154" s="34" t="s">
        <v>7217</v>
      </c>
      <c r="DT154" s="39" t="s">
        <v>1098</v>
      </c>
      <c r="DU154" s="30" t="s">
        <v>456</v>
      </c>
      <c r="DV154" s="30" t="s">
        <v>3489</v>
      </c>
    </row>
    <row r="155" spans="1:126" x14ac:dyDescent="0.25">
      <c r="A155" s="1">
        <v>152</v>
      </c>
      <c r="B155" s="1" t="s">
        <v>1000</v>
      </c>
      <c r="C155" s="1" t="s">
        <v>459</v>
      </c>
      <c r="D155" s="1" t="s">
        <v>460</v>
      </c>
      <c r="E155" s="1" t="s">
        <v>461</v>
      </c>
      <c r="F155" s="1" t="s">
        <v>7201</v>
      </c>
      <c r="G155" s="1" t="s">
        <v>3565</v>
      </c>
      <c r="H155" s="143">
        <v>6.4</v>
      </c>
      <c r="I155" s="143" t="s">
        <v>5</v>
      </c>
      <c r="J155" s="143">
        <v>7.2</v>
      </c>
      <c r="K155" s="143">
        <v>8</v>
      </c>
      <c r="L155" s="132">
        <v>28</v>
      </c>
      <c r="M155" s="132">
        <v>49.6</v>
      </c>
      <c r="N155" s="26">
        <v>60</v>
      </c>
      <c r="O155" s="26" t="s">
        <v>997</v>
      </c>
      <c r="P155" s="120" t="s">
        <v>1034</v>
      </c>
      <c r="Q155" s="13" t="str">
        <f t="shared" si="126"/>
        <v>2025EB1100152-BDSDF113</v>
      </c>
      <c r="R155" s="26" t="str">
        <f t="shared" si="127"/>
        <v>1 missed</v>
      </c>
      <c r="S155" s="26" t="str">
        <f t="shared" si="120"/>
        <v>0 missed</v>
      </c>
      <c r="T155" s="26">
        <f t="shared" si="128"/>
        <v>3</v>
      </c>
      <c r="U155" s="26">
        <f t="shared" si="129"/>
        <v>1</v>
      </c>
      <c r="V155" s="13">
        <f t="shared" si="130"/>
        <v>0.75</v>
      </c>
      <c r="W155" s="13">
        <f t="shared" si="131"/>
        <v>1</v>
      </c>
      <c r="X155" s="26" t="str">
        <f t="shared" si="132"/>
        <v>1 missed</v>
      </c>
      <c r="Y155" s="26">
        <f t="shared" si="133"/>
        <v>4</v>
      </c>
      <c r="Z155" s="13">
        <f t="shared" si="134"/>
        <v>0.8</v>
      </c>
      <c r="AA155" s="15" t="str">
        <f t="shared" si="135"/>
        <v>Q-3 A-1 || Q Total-4, A Total-1</v>
      </c>
      <c r="AB155" s="13" t="str" cm="1">
        <f t="array" ref="AB155">IFERROR(INDEX('Attendance-Slot-1'!$Q$2:$Q$1112,MATCH(1,('Attendance-Slot-1'!$A$2:$A$1112=$C155)*('Attendance-Slot-1'!$G$2:$G$1112=AB$2),0)),"No Data")</f>
        <v>No Data</v>
      </c>
      <c r="AC155" s="13" t="str" cm="1">
        <f t="array" ref="AC155">IFERROR(INDEX('Attendance-Slot-2'!$Q$2:$Q$2595,MATCH(1,('Attendance-Slot-2'!$A$2:$A$2595=$C155)*('Attendance-Slot-2'!$G$2:$G$2595=AB$2),0)),"No Data")</f>
        <v>P-S2_Onsite</v>
      </c>
      <c r="AD155" s="133">
        <f>VLOOKUP($Q155,'Written Exam Marks'!$H:$Q,10,FALSE)</f>
        <v>9</v>
      </c>
      <c r="AE155" s="133">
        <f>VLOOKUP($Q155,'Written Exam Marks'!$H:$Q,9,FALSE)</f>
        <v>40</v>
      </c>
      <c r="AF155" s="13" t="str">
        <f t="shared" si="136"/>
        <v>Present</v>
      </c>
      <c r="AG155" s="13" t="str">
        <f t="shared" si="137"/>
        <v>P-S2_Onsite</v>
      </c>
      <c r="AH155" s="29">
        <v>14</v>
      </c>
      <c r="AI155" s="29">
        <v>3</v>
      </c>
      <c r="AJ155" s="29" t="s">
        <v>5</v>
      </c>
      <c r="AK155" s="29">
        <v>10</v>
      </c>
      <c r="AL155" s="29">
        <v>9</v>
      </c>
      <c r="AM155" s="29">
        <v>36</v>
      </c>
      <c r="AN155" s="131">
        <v>60</v>
      </c>
      <c r="AO155" s="36" t="s">
        <v>7179</v>
      </c>
      <c r="AP155" s="116" t="s">
        <v>1050</v>
      </c>
      <c r="AQ155" s="116" t="str">
        <f t="shared" si="121"/>
        <v>2025EB1100152-BDSDF108</v>
      </c>
      <c r="AR155" s="25" t="str">
        <f t="shared" si="138"/>
        <v>1 missed</v>
      </c>
      <c r="AS155" s="25" t="str">
        <f t="shared" si="139"/>
        <v>0 missed</v>
      </c>
      <c r="AT155" s="25">
        <f t="shared" si="140"/>
        <v>2</v>
      </c>
      <c r="AU155" s="25">
        <f t="shared" si="141"/>
        <v>2</v>
      </c>
      <c r="AV155" s="10">
        <f t="shared" si="142"/>
        <v>0.66666666666666663</v>
      </c>
      <c r="AW155" s="10">
        <f t="shared" si="143"/>
        <v>1</v>
      </c>
      <c r="AX155" s="25" t="str">
        <f t="shared" si="144"/>
        <v>1 missed</v>
      </c>
      <c r="AY155" s="25">
        <f t="shared" si="145"/>
        <v>4</v>
      </c>
      <c r="AZ155" s="10">
        <f t="shared" si="146"/>
        <v>0.8</v>
      </c>
      <c r="BA155" s="10" t="str">
        <f t="shared" si="147"/>
        <v>Q-2 A-2 || Q Total-3, A Total-2</v>
      </c>
      <c r="BB155" s="10" t="str" cm="1">
        <f t="array" ref="BB155">IFERROR(INDEX('Attendance-Slot-1'!$Q$2:$Q$1112,MATCH(1,('Attendance-Slot-1'!$A$2:$A$1112=$C155)*('Attendance-Slot-1'!$G$2:$G$1112=BB$2),0)),"No Data")</f>
        <v>No Data</v>
      </c>
      <c r="BC155" s="10" t="str" cm="1">
        <f t="array" ref="BC155">IFERROR(INDEX('Attendance-Slot-2'!$Q$2:$Q$2595,MATCH(1,('Attendance-Slot-2'!$A$2:$A$2595=$C155)*('Attendance-Slot-2'!$G$2:$G$2595=BB$2),0)),"No Data")</f>
        <v>A-S2_Onsite</v>
      </c>
      <c r="BD155" s="136" t="e">
        <f>VLOOKUP($AQ155,'Written Exam Marks'!$H:$Q,10,FALSE)</f>
        <v>#N/A</v>
      </c>
      <c r="BE155" s="136" t="e">
        <f>VLOOKUP($AQ155,'Written Exam Marks'!$H:$Q,9,FALSE)</f>
        <v>#N/A</v>
      </c>
      <c r="BF155" s="10" t="str">
        <f t="shared" si="148"/>
        <v>Absent</v>
      </c>
      <c r="BG155" s="10" t="str">
        <f t="shared" si="149"/>
        <v>A-S2_Onsite</v>
      </c>
      <c r="BH155" s="129">
        <v>10</v>
      </c>
      <c r="BI155" s="129">
        <v>13.5</v>
      </c>
      <c r="BJ155" s="129">
        <v>15</v>
      </c>
      <c r="BK155" s="129">
        <v>19</v>
      </c>
      <c r="BL155" s="144">
        <v>57.5</v>
      </c>
      <c r="BM155" s="24">
        <v>60</v>
      </c>
      <c r="BN155" s="24" t="s">
        <v>1004</v>
      </c>
      <c r="BO155" s="118" t="s">
        <v>1063</v>
      </c>
      <c r="BP155" s="118" t="str">
        <f t="shared" si="122"/>
        <v>2025EB1100152-BDSDF114</v>
      </c>
      <c r="BQ155" s="24" t="str">
        <f t="shared" si="150"/>
        <v>0 missed</v>
      </c>
      <c r="BR155" s="24" t="str">
        <f t="shared" si="151"/>
        <v>0 missed</v>
      </c>
      <c r="BS155" s="24">
        <f t="shared" si="152"/>
        <v>3</v>
      </c>
      <c r="BT155" s="24">
        <f t="shared" si="153"/>
        <v>1</v>
      </c>
      <c r="BU155" s="14">
        <f t="shared" si="154"/>
        <v>1</v>
      </c>
      <c r="BV155" s="14">
        <f t="shared" si="155"/>
        <v>1</v>
      </c>
      <c r="BW155" s="24" t="str">
        <f t="shared" si="156"/>
        <v>0 missed</v>
      </c>
      <c r="BX155" s="24">
        <f t="shared" si="157"/>
        <v>4</v>
      </c>
      <c r="BY155" s="14">
        <f t="shared" si="158"/>
        <v>1</v>
      </c>
      <c r="BZ155" s="14" t="str">
        <f t="shared" si="159"/>
        <v>Q-3 A-1 || Q Total-3, A Total-1</v>
      </c>
      <c r="CA155" s="14" t="str" cm="1">
        <f t="array" ref="CA155">IFERROR(INDEX('Attendance-Slot-1'!$Q$2:$Q$1112,MATCH(1,('Attendance-Slot-1'!$A$2:$A$1112=$C155)*('Attendance-Slot-1'!$G$2:$G$1112=CA$2),0)),"No Data")</f>
        <v>No Data</v>
      </c>
      <c r="CB155" s="14" t="str" cm="1">
        <f t="array" ref="CB155">IFERROR(INDEX('Attendance-Slot-2'!$Q$2:$Q$2595,MATCH(1,('Attendance-Slot-2'!$A$2:$A$2595=$C155)*('Attendance-Slot-2'!$G$2:$G$2595=CA$2),0)),"No Data")</f>
        <v>P-S2_Onsite</v>
      </c>
      <c r="CC155" s="138">
        <f>VLOOKUP($BP155,'Written Exam Marks'!$H:$Q,10,FALSE)</f>
        <v>13.5</v>
      </c>
      <c r="CD155" s="138">
        <f>VLOOKUP($BP155,'Written Exam Marks'!$H:$Q,9,FALSE)</f>
        <v>40</v>
      </c>
      <c r="CE155" s="14" t="str">
        <f t="shared" si="160"/>
        <v>Present</v>
      </c>
      <c r="CF155" s="14" t="str">
        <f t="shared" si="161"/>
        <v>P-S2_Onsite</v>
      </c>
      <c r="CG155" s="130">
        <v>5</v>
      </c>
      <c r="CH155" s="130">
        <v>4.5</v>
      </c>
      <c r="CI155" s="130">
        <v>7</v>
      </c>
      <c r="CJ155" s="130">
        <v>7</v>
      </c>
      <c r="CK155" s="130">
        <v>10</v>
      </c>
      <c r="CL155" s="130">
        <v>10</v>
      </c>
      <c r="CM155" s="145">
        <v>43.5</v>
      </c>
      <c r="CN155" s="130">
        <v>50</v>
      </c>
      <c r="CO155" s="27" t="s">
        <v>1005</v>
      </c>
      <c r="CP155" s="119" t="s">
        <v>1044</v>
      </c>
      <c r="CQ155" s="119" t="str">
        <f t="shared" si="123"/>
        <v>2025EB1100152-BDSDF112</v>
      </c>
      <c r="CR155" s="27" t="str">
        <f t="shared" si="162"/>
        <v>0 missed</v>
      </c>
      <c r="CS155" s="27" t="str">
        <f t="shared" si="163"/>
        <v>0 missed</v>
      </c>
      <c r="CT155" s="27">
        <f t="shared" si="164"/>
        <v>2</v>
      </c>
      <c r="CU155" s="27">
        <f t="shared" si="165"/>
        <v>2</v>
      </c>
      <c r="CV155" s="15">
        <f t="shared" si="166"/>
        <v>1</v>
      </c>
      <c r="CW155" s="15">
        <f t="shared" si="167"/>
        <v>1</v>
      </c>
      <c r="CX155" s="27" t="str">
        <f t="shared" si="168"/>
        <v>0 missed</v>
      </c>
      <c r="CY155" s="27">
        <f t="shared" si="169"/>
        <v>4</v>
      </c>
      <c r="CZ155" s="15">
        <f t="shared" si="170"/>
        <v>1</v>
      </c>
      <c r="DA155" s="15" t="str">
        <f t="shared" si="171"/>
        <v>Q-2 A-2 || Q Total-2, A Total-2</v>
      </c>
      <c r="DB155" s="15" t="str" cm="1">
        <f t="array" ref="DB155">IFERROR(INDEX('Attendance-Slot-1'!$Q$2:$Q$1112,MATCH(1,('Attendance-Slot-1'!$A$2:$A$1112=$C155)*('Attendance-Slot-1'!$G$2:$G$1112=DB$2),0)),"No Data")</f>
        <v>No Data</v>
      </c>
      <c r="DC155" s="15" t="str" cm="1">
        <f t="array" ref="DC155">IFERROR(INDEX('Attendance-Slot-2'!$Q$2:$Q$2595,MATCH(1,('Attendance-Slot-2'!$A$2:$A$2595=$C155)*('Attendance-Slot-2'!$G$2:$G$2595=DB$2),0)),"No Data")</f>
        <v>P-S2_Onsite</v>
      </c>
      <c r="DD155" s="139">
        <f>VLOOKUP($CQ155,'Written Exam Marks'!$H:$Q,10,FALSE)</f>
        <v>19</v>
      </c>
      <c r="DE155" s="139">
        <f>VLOOKUP($CQ155,'Written Exam Marks'!$H:$Q,9,FALSE)</f>
        <v>50</v>
      </c>
      <c r="DF155" s="15" t="str">
        <f t="shared" si="172"/>
        <v>Present</v>
      </c>
      <c r="DG155" s="15" t="str">
        <f t="shared" si="173"/>
        <v>P-S2_Onsite</v>
      </c>
      <c r="DH155" s="139" t="s">
        <v>5</v>
      </c>
      <c r="DI155" s="139">
        <v>0</v>
      </c>
      <c r="DJ155" s="139">
        <v>100</v>
      </c>
      <c r="DK155" s="3" t="str">
        <f t="shared" si="124"/>
        <v>P-0, A-0, No Data-4</v>
      </c>
      <c r="DL155" s="3" t="str">
        <f t="shared" si="125"/>
        <v>P-3, A-1, No Data-0</v>
      </c>
      <c r="DM155" s="1" t="str">
        <f t="shared" si="174"/>
        <v>P-S2_Onsite</v>
      </c>
      <c r="DN155" s="1" t="str">
        <f t="shared" si="175"/>
        <v>P-S2_Onsite</v>
      </c>
      <c r="DO155" s="1" t="str">
        <f t="shared" si="176"/>
        <v>A-S2_Onsite</v>
      </c>
      <c r="DP155" s="1" t="str">
        <f t="shared" si="177"/>
        <v>P-S2_Onsite</v>
      </c>
      <c r="DQ155" s="1" t="str">
        <f t="shared" si="178"/>
        <v>P-3, A-1, No Data-0</v>
      </c>
      <c r="DR155" s="39">
        <f t="shared" si="179"/>
        <v>0</v>
      </c>
      <c r="DS155" s="34" t="s">
        <v>7217</v>
      </c>
      <c r="DT155" s="39" t="s">
        <v>7363</v>
      </c>
      <c r="DU155" s="30" t="s">
        <v>459</v>
      </c>
      <c r="DV155" s="30"/>
    </row>
    <row r="156" spans="1:126" x14ac:dyDescent="0.25">
      <c r="A156" s="1">
        <v>153</v>
      </c>
      <c r="B156" s="1" t="s">
        <v>1000</v>
      </c>
      <c r="C156" s="1" t="s">
        <v>462</v>
      </c>
      <c r="D156" s="1" t="s">
        <v>463</v>
      </c>
      <c r="E156" s="1" t="s">
        <v>464</v>
      </c>
      <c r="F156" s="1" t="s">
        <v>7202</v>
      </c>
      <c r="G156" s="1" t="s">
        <v>3566</v>
      </c>
      <c r="H156" s="143">
        <v>5.6</v>
      </c>
      <c r="I156" s="143">
        <v>5.6</v>
      </c>
      <c r="J156" s="143">
        <v>8</v>
      </c>
      <c r="K156" s="143">
        <v>8</v>
      </c>
      <c r="L156" s="132">
        <v>28</v>
      </c>
      <c r="M156" s="132">
        <v>55.2</v>
      </c>
      <c r="N156" s="26">
        <v>60</v>
      </c>
      <c r="O156" s="26" t="s">
        <v>997</v>
      </c>
      <c r="P156" s="120" t="s">
        <v>1034</v>
      </c>
      <c r="Q156" s="13" t="str">
        <f t="shared" si="126"/>
        <v>2025EB1100153-BDSDF113</v>
      </c>
      <c r="R156" s="26" t="str">
        <f t="shared" si="127"/>
        <v>0 missed</v>
      </c>
      <c r="S156" s="26" t="str">
        <f t="shared" si="120"/>
        <v>0 missed</v>
      </c>
      <c r="T156" s="26">
        <f t="shared" si="128"/>
        <v>4</v>
      </c>
      <c r="U156" s="26">
        <f t="shared" si="129"/>
        <v>1</v>
      </c>
      <c r="V156" s="13">
        <f t="shared" si="130"/>
        <v>1</v>
      </c>
      <c r="W156" s="13">
        <f t="shared" si="131"/>
        <v>1</v>
      </c>
      <c r="X156" s="26" t="str">
        <f t="shared" si="132"/>
        <v>0 missed</v>
      </c>
      <c r="Y156" s="26">
        <f t="shared" si="133"/>
        <v>5</v>
      </c>
      <c r="Z156" s="13">
        <f t="shared" si="134"/>
        <v>1</v>
      </c>
      <c r="AA156" s="15" t="str">
        <f t="shared" si="135"/>
        <v>Q-4 A-1 || Q Total-4, A Total-1</v>
      </c>
      <c r="AB156" s="13" t="str" cm="1">
        <f t="array" ref="AB156">IFERROR(INDEX('Attendance-Slot-1'!$Q$2:$Q$1112,MATCH(1,('Attendance-Slot-1'!$A$2:$A$1112=$C156)*('Attendance-Slot-1'!$G$2:$G$1112=AB$2),0)),"No Data")</f>
        <v>No Data</v>
      </c>
      <c r="AC156" s="13" t="str" cm="1">
        <f t="array" ref="AC156">IFERROR(INDEX('Attendance-Slot-2'!$Q$2:$Q$2595,MATCH(1,('Attendance-Slot-2'!$A$2:$A$2595=$C156)*('Attendance-Slot-2'!$G$2:$G$2595=AB$2),0)),"No Data")</f>
        <v>P-S2_Onsite</v>
      </c>
      <c r="AD156" s="133">
        <f>VLOOKUP($Q156,'Written Exam Marks'!$H:$Q,10,FALSE)</f>
        <v>14</v>
      </c>
      <c r="AE156" s="133">
        <f>VLOOKUP($Q156,'Written Exam Marks'!$H:$Q,9,FALSE)</f>
        <v>40</v>
      </c>
      <c r="AF156" s="13" t="str">
        <f t="shared" si="136"/>
        <v>Present</v>
      </c>
      <c r="AG156" s="13" t="str">
        <f t="shared" si="137"/>
        <v>P-S2_Onsite</v>
      </c>
      <c r="AH156" s="29" t="s">
        <v>5</v>
      </c>
      <c r="AI156" s="29">
        <v>10</v>
      </c>
      <c r="AJ156" s="29" t="s">
        <v>5</v>
      </c>
      <c r="AK156" s="29">
        <v>8</v>
      </c>
      <c r="AL156" s="29">
        <v>9</v>
      </c>
      <c r="AM156" s="29">
        <v>27</v>
      </c>
      <c r="AN156" s="131">
        <v>60</v>
      </c>
      <c r="AO156" s="36" t="s">
        <v>7179</v>
      </c>
      <c r="AP156" s="116" t="s">
        <v>1050</v>
      </c>
      <c r="AQ156" s="116" t="str">
        <f t="shared" si="121"/>
        <v>2025EB1100153-BDSDF108</v>
      </c>
      <c r="AR156" s="25" t="str">
        <f t="shared" si="138"/>
        <v>1 missed</v>
      </c>
      <c r="AS156" s="25" t="str">
        <f t="shared" si="139"/>
        <v>1 missed</v>
      </c>
      <c r="AT156" s="25">
        <f t="shared" si="140"/>
        <v>2</v>
      </c>
      <c r="AU156" s="25">
        <f t="shared" si="141"/>
        <v>1</v>
      </c>
      <c r="AV156" s="10">
        <f t="shared" si="142"/>
        <v>0.66666666666666663</v>
      </c>
      <c r="AW156" s="10">
        <f t="shared" si="143"/>
        <v>0.5</v>
      </c>
      <c r="AX156" s="25" t="str">
        <f t="shared" si="144"/>
        <v>2 missed</v>
      </c>
      <c r="AY156" s="25">
        <f t="shared" si="145"/>
        <v>3</v>
      </c>
      <c r="AZ156" s="10">
        <f t="shared" si="146"/>
        <v>0.6</v>
      </c>
      <c r="BA156" s="10" t="str">
        <f t="shared" si="147"/>
        <v>Q-2 A-1 || Q Total-3, A Total-2</v>
      </c>
      <c r="BB156" s="10" t="str" cm="1">
        <f t="array" ref="BB156">IFERROR(INDEX('Attendance-Slot-1'!$Q$2:$Q$1112,MATCH(1,('Attendance-Slot-1'!$A$2:$A$1112=$C156)*('Attendance-Slot-1'!$G$2:$G$1112=BB$2),0)),"No Data")</f>
        <v>No Data</v>
      </c>
      <c r="BC156" s="10" t="str" cm="1">
        <f t="array" ref="BC156">IFERROR(INDEX('Attendance-Slot-2'!$Q$2:$Q$2595,MATCH(1,('Attendance-Slot-2'!$A$2:$A$2595=$C156)*('Attendance-Slot-2'!$G$2:$G$2595=BB$2),0)),"No Data")</f>
        <v>P-S2_Onsite</v>
      </c>
      <c r="BD156" s="136">
        <f>VLOOKUP($AQ156,'Written Exam Marks'!$H:$Q,10,FALSE)</f>
        <v>14.5</v>
      </c>
      <c r="BE156" s="136">
        <f>VLOOKUP($AQ156,'Written Exam Marks'!$H:$Q,9,FALSE)</f>
        <v>40</v>
      </c>
      <c r="BF156" s="10" t="str">
        <f t="shared" si="148"/>
        <v>Present</v>
      </c>
      <c r="BG156" s="10" t="str">
        <f t="shared" si="149"/>
        <v>P-S2_Onsite</v>
      </c>
      <c r="BH156" s="129">
        <v>10</v>
      </c>
      <c r="BI156" s="129">
        <v>15</v>
      </c>
      <c r="BJ156" s="129">
        <v>15</v>
      </c>
      <c r="BK156" s="129">
        <v>18</v>
      </c>
      <c r="BL156" s="144">
        <v>58</v>
      </c>
      <c r="BM156" s="24">
        <v>60</v>
      </c>
      <c r="BN156" s="24" t="s">
        <v>1004</v>
      </c>
      <c r="BO156" s="118" t="s">
        <v>1063</v>
      </c>
      <c r="BP156" s="118" t="str">
        <f t="shared" si="122"/>
        <v>2025EB1100153-BDSDF114</v>
      </c>
      <c r="BQ156" s="24" t="str">
        <f t="shared" si="150"/>
        <v>0 missed</v>
      </c>
      <c r="BR156" s="24" t="str">
        <f t="shared" si="151"/>
        <v>0 missed</v>
      </c>
      <c r="BS156" s="24">
        <f t="shared" si="152"/>
        <v>3</v>
      </c>
      <c r="BT156" s="24">
        <f t="shared" si="153"/>
        <v>1</v>
      </c>
      <c r="BU156" s="14">
        <f t="shared" si="154"/>
        <v>1</v>
      </c>
      <c r="BV156" s="14">
        <f t="shared" si="155"/>
        <v>1</v>
      </c>
      <c r="BW156" s="24" t="str">
        <f t="shared" si="156"/>
        <v>0 missed</v>
      </c>
      <c r="BX156" s="24">
        <f t="shared" si="157"/>
        <v>4</v>
      </c>
      <c r="BY156" s="14">
        <f t="shared" si="158"/>
        <v>1</v>
      </c>
      <c r="BZ156" s="14" t="str">
        <f t="shared" si="159"/>
        <v>Q-3 A-1 || Q Total-3, A Total-1</v>
      </c>
      <c r="CA156" s="14" t="str" cm="1">
        <f t="array" ref="CA156">IFERROR(INDEX('Attendance-Slot-1'!$Q$2:$Q$1112,MATCH(1,('Attendance-Slot-1'!$A$2:$A$1112=$C156)*('Attendance-Slot-1'!$G$2:$G$1112=CA$2),0)),"No Data")</f>
        <v>No Data</v>
      </c>
      <c r="CB156" s="14" t="str" cm="1">
        <f t="array" ref="CB156">IFERROR(INDEX('Attendance-Slot-2'!$Q$2:$Q$2595,MATCH(1,('Attendance-Slot-2'!$A$2:$A$2595=$C156)*('Attendance-Slot-2'!$G$2:$G$2595=CA$2),0)),"No Data")</f>
        <v>P-S2_Onsite</v>
      </c>
      <c r="CC156" s="138">
        <f>VLOOKUP($BP156,'Written Exam Marks'!$H:$Q,10,FALSE)</f>
        <v>30</v>
      </c>
      <c r="CD156" s="138">
        <f>VLOOKUP($BP156,'Written Exam Marks'!$H:$Q,9,FALSE)</f>
        <v>40</v>
      </c>
      <c r="CE156" s="14" t="str">
        <f t="shared" si="160"/>
        <v>Present</v>
      </c>
      <c r="CF156" s="14" t="str">
        <f t="shared" si="161"/>
        <v>P-S2_Onsite</v>
      </c>
      <c r="CG156" s="130">
        <v>4.5</v>
      </c>
      <c r="CH156" s="130" t="s">
        <v>5</v>
      </c>
      <c r="CI156" s="130">
        <v>7</v>
      </c>
      <c r="CJ156" s="130">
        <v>9.5</v>
      </c>
      <c r="CK156" s="130">
        <v>10</v>
      </c>
      <c r="CL156" s="130" t="s">
        <v>5</v>
      </c>
      <c r="CM156" s="145">
        <v>31</v>
      </c>
      <c r="CN156" s="130">
        <v>50</v>
      </c>
      <c r="CO156" s="27" t="s">
        <v>1005</v>
      </c>
      <c r="CP156" s="119" t="s">
        <v>1044</v>
      </c>
      <c r="CQ156" s="119" t="str">
        <f t="shared" si="123"/>
        <v>2025EB1100153-BDSDF112</v>
      </c>
      <c r="CR156" s="27" t="str">
        <f t="shared" si="162"/>
        <v>1 missed</v>
      </c>
      <c r="CS156" s="27" t="str">
        <f t="shared" si="163"/>
        <v>0 missed</v>
      </c>
      <c r="CT156" s="27">
        <f t="shared" si="164"/>
        <v>1</v>
      </c>
      <c r="CU156" s="27">
        <f t="shared" si="165"/>
        <v>2</v>
      </c>
      <c r="CV156" s="15">
        <f t="shared" si="166"/>
        <v>0.5</v>
      </c>
      <c r="CW156" s="15">
        <f t="shared" si="167"/>
        <v>1</v>
      </c>
      <c r="CX156" s="27" t="str">
        <f t="shared" si="168"/>
        <v>1 missed</v>
      </c>
      <c r="CY156" s="27">
        <f t="shared" si="169"/>
        <v>3</v>
      </c>
      <c r="CZ156" s="15">
        <f t="shared" si="170"/>
        <v>0.75</v>
      </c>
      <c r="DA156" s="15" t="str">
        <f t="shared" si="171"/>
        <v>Q-1 A-2 || Q Total-2, A Total-2</v>
      </c>
      <c r="DB156" s="15" t="str" cm="1">
        <f t="array" ref="DB156">IFERROR(INDEX('Attendance-Slot-1'!$Q$2:$Q$1112,MATCH(1,('Attendance-Slot-1'!$A$2:$A$1112=$C156)*('Attendance-Slot-1'!$G$2:$G$1112=DB$2),0)),"No Data")</f>
        <v>No Data</v>
      </c>
      <c r="DC156" s="15" t="str" cm="1">
        <f t="array" ref="DC156">IFERROR(INDEX('Attendance-Slot-2'!$Q$2:$Q$2595,MATCH(1,('Attendance-Slot-2'!$A$2:$A$2595=$C156)*('Attendance-Slot-2'!$G$2:$G$2595=DB$2),0)),"No Data")</f>
        <v>P-S2_Onsite</v>
      </c>
      <c r="DD156" s="139">
        <f>VLOOKUP($CQ156,'Written Exam Marks'!$H:$Q,10,FALSE)</f>
        <v>31</v>
      </c>
      <c r="DE156" s="139">
        <f>VLOOKUP($CQ156,'Written Exam Marks'!$H:$Q,9,FALSE)</f>
        <v>50</v>
      </c>
      <c r="DF156" s="15" t="str">
        <f t="shared" si="172"/>
        <v>Present</v>
      </c>
      <c r="DG156" s="15" t="str">
        <f t="shared" si="173"/>
        <v>P-S2_Onsite</v>
      </c>
      <c r="DH156" s="139">
        <v>90</v>
      </c>
      <c r="DI156" s="139">
        <v>90</v>
      </c>
      <c r="DJ156" s="139">
        <v>100</v>
      </c>
      <c r="DK156" s="3" t="str">
        <f t="shared" si="124"/>
        <v>P-0, A-0, No Data-4</v>
      </c>
      <c r="DL156" s="3" t="str">
        <f t="shared" si="125"/>
        <v>P-4, A-0, No Data-0</v>
      </c>
      <c r="DM156" s="1" t="str">
        <f t="shared" si="174"/>
        <v>P-S2_Onsite</v>
      </c>
      <c r="DN156" s="1" t="str">
        <f t="shared" si="175"/>
        <v>P-S2_Onsite</v>
      </c>
      <c r="DO156" s="1" t="str">
        <f t="shared" si="176"/>
        <v>P-S2_Onsite</v>
      </c>
      <c r="DP156" s="1" t="str">
        <f t="shared" si="177"/>
        <v>P-S2_Onsite</v>
      </c>
      <c r="DQ156" s="1" t="str">
        <f t="shared" si="178"/>
        <v>P-4, A-0, No Data-0</v>
      </c>
      <c r="DR156" s="39">
        <f t="shared" si="179"/>
        <v>0</v>
      </c>
      <c r="DS156" s="34" t="s">
        <v>7217</v>
      </c>
      <c r="DT156" s="39" t="s">
        <v>7363</v>
      </c>
      <c r="DU156" s="30" t="s">
        <v>462</v>
      </c>
      <c r="DV156" s="30"/>
    </row>
    <row r="157" spans="1:126" x14ac:dyDescent="0.25">
      <c r="A157" s="1">
        <v>154</v>
      </c>
      <c r="B157" s="1" t="s">
        <v>1000</v>
      </c>
      <c r="C157" s="1" t="s">
        <v>465</v>
      </c>
      <c r="D157" s="1" t="s">
        <v>466</v>
      </c>
      <c r="E157" s="1" t="s">
        <v>467</v>
      </c>
      <c r="F157" s="1" t="s">
        <v>7202</v>
      </c>
      <c r="G157" s="1" t="s">
        <v>1353</v>
      </c>
      <c r="H157" s="143">
        <v>8</v>
      </c>
      <c r="I157" s="143">
        <v>8</v>
      </c>
      <c r="J157" s="143" t="s">
        <v>5</v>
      </c>
      <c r="K157" s="143" t="s">
        <v>5</v>
      </c>
      <c r="L157" s="132" t="s">
        <v>5</v>
      </c>
      <c r="M157" s="132">
        <v>16</v>
      </c>
      <c r="N157" s="26">
        <v>60</v>
      </c>
      <c r="O157" s="26" t="s">
        <v>997</v>
      </c>
      <c r="P157" s="120" t="s">
        <v>1034</v>
      </c>
      <c r="Q157" s="13" t="str">
        <f t="shared" si="126"/>
        <v>2025EB1100154-BDSDF113</v>
      </c>
      <c r="R157" s="26" t="str">
        <f t="shared" si="127"/>
        <v>2 missed</v>
      </c>
      <c r="S157" s="26" t="str">
        <f t="shared" si="120"/>
        <v>1 missed</v>
      </c>
      <c r="T157" s="26">
        <f t="shared" si="128"/>
        <v>2</v>
      </c>
      <c r="U157" s="26">
        <f t="shared" si="129"/>
        <v>0</v>
      </c>
      <c r="V157" s="13">
        <f t="shared" si="130"/>
        <v>0.5</v>
      </c>
      <c r="W157" s="13">
        <f t="shared" si="131"/>
        <v>0</v>
      </c>
      <c r="X157" s="26" t="str">
        <f t="shared" si="132"/>
        <v>3 missed</v>
      </c>
      <c r="Y157" s="26">
        <f t="shared" si="133"/>
        <v>2</v>
      </c>
      <c r="Z157" s="13">
        <f t="shared" si="134"/>
        <v>0.4</v>
      </c>
      <c r="AA157" s="15" t="str">
        <f t="shared" si="135"/>
        <v>Q-2 A-0 || Q Total-4, A Total-1</v>
      </c>
      <c r="AB157" s="13" t="str" cm="1">
        <f t="array" ref="AB157">IFERROR(INDEX('Attendance-Slot-1'!$Q$2:$Q$1112,MATCH(1,('Attendance-Slot-1'!$A$2:$A$1112=$C157)*('Attendance-Slot-1'!$G$2:$G$1112=AB$2),0)),"No Data")</f>
        <v>P-S1_Onsite</v>
      </c>
      <c r="AC157" s="13" t="str" cm="1">
        <f t="array" ref="AC157">IFERROR(INDEX('Attendance-Slot-2'!$Q$2:$Q$2595,MATCH(1,('Attendance-Slot-2'!$A$2:$A$2595=$C157)*('Attendance-Slot-2'!$G$2:$G$2595=AB$2),0)),"No Data")</f>
        <v>No Data</v>
      </c>
      <c r="AD157" s="133">
        <f>VLOOKUP($Q157,'Written Exam Marks'!$H:$Q,10,FALSE)</f>
        <v>17</v>
      </c>
      <c r="AE157" s="133">
        <f>VLOOKUP($Q157,'Written Exam Marks'!$H:$Q,9,FALSE)</f>
        <v>40</v>
      </c>
      <c r="AF157" s="13" t="str">
        <f t="shared" si="136"/>
        <v>Present</v>
      </c>
      <c r="AG157" s="13" t="str">
        <f t="shared" si="137"/>
        <v>P-S1_Onsite</v>
      </c>
      <c r="AH157" s="29">
        <v>15</v>
      </c>
      <c r="AI157" s="29" t="s">
        <v>5</v>
      </c>
      <c r="AJ157" s="29">
        <v>9.3333333330000006</v>
      </c>
      <c r="AK157" s="29" t="s">
        <v>5</v>
      </c>
      <c r="AL157" s="29" t="s">
        <v>5</v>
      </c>
      <c r="AM157" s="29">
        <v>24.333333332999999</v>
      </c>
      <c r="AN157" s="131">
        <v>60</v>
      </c>
      <c r="AO157" s="36" t="s">
        <v>7179</v>
      </c>
      <c r="AP157" s="116" t="s">
        <v>1050</v>
      </c>
      <c r="AQ157" s="116" t="str">
        <f t="shared" si="121"/>
        <v>2025EB1100154-BDSDF108</v>
      </c>
      <c r="AR157" s="25" t="str">
        <f t="shared" si="138"/>
        <v>2 missed</v>
      </c>
      <c r="AS157" s="25" t="str">
        <f t="shared" si="139"/>
        <v>1 missed</v>
      </c>
      <c r="AT157" s="25">
        <f t="shared" si="140"/>
        <v>1</v>
      </c>
      <c r="AU157" s="25">
        <f t="shared" si="141"/>
        <v>1</v>
      </c>
      <c r="AV157" s="10">
        <f t="shared" si="142"/>
        <v>0.33333333333333331</v>
      </c>
      <c r="AW157" s="10">
        <f t="shared" si="143"/>
        <v>0.5</v>
      </c>
      <c r="AX157" s="25" t="str">
        <f t="shared" si="144"/>
        <v>3 missed</v>
      </c>
      <c r="AY157" s="25">
        <f t="shared" si="145"/>
        <v>2</v>
      </c>
      <c r="AZ157" s="10">
        <f t="shared" si="146"/>
        <v>0.4</v>
      </c>
      <c r="BA157" s="10" t="str">
        <f t="shared" si="147"/>
        <v>Q-1 A-1 || Q Total-3, A Total-2</v>
      </c>
      <c r="BB157" s="10" t="str" cm="1">
        <f t="array" ref="BB157">IFERROR(INDEX('Attendance-Slot-1'!$Q$2:$Q$1112,MATCH(1,('Attendance-Slot-1'!$A$2:$A$1112=$C157)*('Attendance-Slot-1'!$G$2:$G$1112=BB$2),0)),"No Data")</f>
        <v>P-S1_Onsite</v>
      </c>
      <c r="BC157" s="10" t="str" cm="1">
        <f t="array" ref="BC157">IFERROR(INDEX('Attendance-Slot-2'!$Q$2:$Q$2595,MATCH(1,('Attendance-Slot-2'!$A$2:$A$2595=$C157)*('Attendance-Slot-2'!$G$2:$G$2595=BB$2),0)),"No Data")</f>
        <v>No Data</v>
      </c>
      <c r="BD157" s="136">
        <f>VLOOKUP($AQ157,'Written Exam Marks'!$H:$Q,10,FALSE)</f>
        <v>0</v>
      </c>
      <c r="BE157" s="136">
        <f>VLOOKUP($AQ157,'Written Exam Marks'!$H:$Q,9,FALSE)</f>
        <v>40</v>
      </c>
      <c r="BF157" s="10" t="str">
        <f t="shared" si="148"/>
        <v>Present</v>
      </c>
      <c r="BG157" s="10" t="str">
        <f t="shared" si="149"/>
        <v>P-S1_Onsite</v>
      </c>
      <c r="BH157" s="129">
        <v>10</v>
      </c>
      <c r="BI157" s="129">
        <v>15</v>
      </c>
      <c r="BJ157" s="129" t="s">
        <v>5</v>
      </c>
      <c r="BK157" s="129" t="s">
        <v>5</v>
      </c>
      <c r="BL157" s="144">
        <v>25</v>
      </c>
      <c r="BM157" s="24">
        <v>60</v>
      </c>
      <c r="BN157" s="24" t="s">
        <v>1004</v>
      </c>
      <c r="BO157" s="118" t="s">
        <v>1063</v>
      </c>
      <c r="BP157" s="118" t="str">
        <f t="shared" si="122"/>
        <v>2025EB1100154-BDSDF114</v>
      </c>
      <c r="BQ157" s="24" t="str">
        <f t="shared" si="150"/>
        <v>1 missed</v>
      </c>
      <c r="BR157" s="24" t="str">
        <f t="shared" si="151"/>
        <v>1 missed</v>
      </c>
      <c r="BS157" s="24">
        <f t="shared" si="152"/>
        <v>2</v>
      </c>
      <c r="BT157" s="24">
        <f t="shared" si="153"/>
        <v>0</v>
      </c>
      <c r="BU157" s="14">
        <f t="shared" si="154"/>
        <v>0.66666666666666663</v>
      </c>
      <c r="BV157" s="14">
        <f t="shared" si="155"/>
        <v>0</v>
      </c>
      <c r="BW157" s="24" t="str">
        <f t="shared" si="156"/>
        <v>2 missed</v>
      </c>
      <c r="BX157" s="24">
        <f t="shared" si="157"/>
        <v>2</v>
      </c>
      <c r="BY157" s="14">
        <f t="shared" si="158"/>
        <v>0.5</v>
      </c>
      <c r="BZ157" s="14" t="str">
        <f t="shared" si="159"/>
        <v>Q-2 A-0 || Q Total-3, A Total-1</v>
      </c>
      <c r="CA157" s="14" t="str" cm="1">
        <f t="array" ref="CA157">IFERROR(INDEX('Attendance-Slot-1'!$Q$2:$Q$1112,MATCH(1,('Attendance-Slot-1'!$A$2:$A$1112=$C157)*('Attendance-Slot-1'!$G$2:$G$1112=CA$2),0)),"No Data")</f>
        <v>No Data</v>
      </c>
      <c r="CB157" s="14" t="str" cm="1">
        <f t="array" ref="CB157">IFERROR(INDEX('Attendance-Slot-2'!$Q$2:$Q$2595,MATCH(1,('Attendance-Slot-2'!$A$2:$A$2595=$C157)*('Attendance-Slot-2'!$G$2:$G$2595=CA$2),0)),"No Data")</f>
        <v>P-S2_Onsite</v>
      </c>
      <c r="CC157" s="138">
        <f>VLOOKUP($BP157,'Written Exam Marks'!$H:$Q,10,FALSE)</f>
        <v>3</v>
      </c>
      <c r="CD157" s="138">
        <f>VLOOKUP($BP157,'Written Exam Marks'!$H:$Q,9,FALSE)</f>
        <v>40</v>
      </c>
      <c r="CE157" s="14" t="str">
        <f t="shared" si="160"/>
        <v>Present</v>
      </c>
      <c r="CF157" s="14" t="str">
        <f t="shared" si="161"/>
        <v>P-S2_Onsite</v>
      </c>
      <c r="CG157" s="130">
        <v>5</v>
      </c>
      <c r="CH157" s="130">
        <v>4.5</v>
      </c>
      <c r="CI157" s="130">
        <v>8.5</v>
      </c>
      <c r="CJ157" s="130" t="s">
        <v>5</v>
      </c>
      <c r="CK157" s="130" t="s">
        <v>5</v>
      </c>
      <c r="CL157" s="130" t="s">
        <v>5</v>
      </c>
      <c r="CM157" s="145">
        <v>18</v>
      </c>
      <c r="CN157" s="130">
        <v>50</v>
      </c>
      <c r="CO157" s="27" t="s">
        <v>1005</v>
      </c>
      <c r="CP157" s="119" t="s">
        <v>1044</v>
      </c>
      <c r="CQ157" s="119" t="str">
        <f t="shared" si="123"/>
        <v>2025EB1100154-BDSDF112</v>
      </c>
      <c r="CR157" s="27" t="str">
        <f t="shared" si="162"/>
        <v>0 missed</v>
      </c>
      <c r="CS157" s="27" t="str">
        <f t="shared" si="163"/>
        <v>1 missed</v>
      </c>
      <c r="CT157" s="27">
        <f t="shared" si="164"/>
        <v>2</v>
      </c>
      <c r="CU157" s="27">
        <f t="shared" si="165"/>
        <v>1</v>
      </c>
      <c r="CV157" s="15">
        <f t="shared" si="166"/>
        <v>1</v>
      </c>
      <c r="CW157" s="15">
        <f t="shared" si="167"/>
        <v>0.5</v>
      </c>
      <c r="CX157" s="27" t="str">
        <f t="shared" si="168"/>
        <v>1 missed</v>
      </c>
      <c r="CY157" s="27">
        <f t="shared" si="169"/>
        <v>3</v>
      </c>
      <c r="CZ157" s="15">
        <f t="shared" si="170"/>
        <v>0.75</v>
      </c>
      <c r="DA157" s="15" t="str">
        <f t="shared" si="171"/>
        <v>Q-2 A-1 || Q Total-2, A Total-2</v>
      </c>
      <c r="DB157" s="15" t="str" cm="1">
        <f t="array" ref="DB157">IFERROR(INDEX('Attendance-Slot-1'!$Q$2:$Q$1112,MATCH(1,('Attendance-Slot-1'!$A$2:$A$1112=$C157)*('Attendance-Slot-1'!$G$2:$G$1112=DB$2),0)),"No Data")</f>
        <v>No Data</v>
      </c>
      <c r="DC157" s="15" t="str" cm="1">
        <f t="array" ref="DC157">IFERROR(INDEX('Attendance-Slot-2'!$Q$2:$Q$2595,MATCH(1,('Attendance-Slot-2'!$A$2:$A$2595=$C157)*('Attendance-Slot-2'!$G$2:$G$2595=DB$2),0)),"No Data")</f>
        <v>P-S2_Onsite</v>
      </c>
      <c r="DD157" s="139">
        <f>VLOOKUP($CQ157,'Written Exam Marks'!$H:$Q,10,FALSE)</f>
        <v>8</v>
      </c>
      <c r="DE157" s="139">
        <f>VLOOKUP($CQ157,'Written Exam Marks'!$H:$Q,9,FALSE)</f>
        <v>50</v>
      </c>
      <c r="DF157" s="15" t="str">
        <f t="shared" si="172"/>
        <v>Present</v>
      </c>
      <c r="DG157" s="15" t="str">
        <f t="shared" si="173"/>
        <v>P-S2_Onsite</v>
      </c>
      <c r="DH157" s="139">
        <v>90</v>
      </c>
      <c r="DI157" s="139">
        <v>90</v>
      </c>
      <c r="DJ157" s="139">
        <v>100</v>
      </c>
      <c r="DK157" s="3" t="str">
        <f t="shared" si="124"/>
        <v>P-2, A-0, No Data-2</v>
      </c>
      <c r="DL157" s="3" t="str">
        <f t="shared" si="125"/>
        <v>P-2, A-0, No Data-2</v>
      </c>
      <c r="DM157" s="1" t="str">
        <f t="shared" si="174"/>
        <v>P-S1_Onsite</v>
      </c>
      <c r="DN157" s="1" t="str">
        <f t="shared" si="175"/>
        <v>P-S2_Onsite</v>
      </c>
      <c r="DO157" s="1" t="str">
        <f t="shared" si="176"/>
        <v>P-S1_Onsite</v>
      </c>
      <c r="DP157" s="1" t="str">
        <f t="shared" si="177"/>
        <v>P-S2_Onsite</v>
      </c>
      <c r="DQ157" s="1" t="str">
        <f t="shared" si="178"/>
        <v>P-4, A-0, No Data-0</v>
      </c>
      <c r="DR157" s="39">
        <f t="shared" si="179"/>
        <v>0</v>
      </c>
      <c r="DS157" s="34" t="s">
        <v>7217</v>
      </c>
      <c r="DT157" s="39" t="s">
        <v>7363</v>
      </c>
      <c r="DU157" s="30" t="s">
        <v>465</v>
      </c>
      <c r="DV157" s="30"/>
    </row>
    <row r="158" spans="1:126" x14ac:dyDescent="0.25">
      <c r="A158" s="1">
        <v>155</v>
      </c>
      <c r="B158" s="1" t="s">
        <v>1000</v>
      </c>
      <c r="C158" s="1" t="s">
        <v>468</v>
      </c>
      <c r="D158" s="1" t="s">
        <v>469</v>
      </c>
      <c r="E158" s="1" t="s">
        <v>470</v>
      </c>
      <c r="F158" s="1" t="s">
        <v>7201</v>
      </c>
      <c r="G158" s="1" t="s">
        <v>3567</v>
      </c>
      <c r="H158" s="143">
        <v>8</v>
      </c>
      <c r="I158" s="143" t="s">
        <v>5</v>
      </c>
      <c r="J158" s="143">
        <v>6.4</v>
      </c>
      <c r="K158" s="143">
        <v>7.2</v>
      </c>
      <c r="L158" s="132">
        <v>28</v>
      </c>
      <c r="M158" s="132">
        <v>49.6</v>
      </c>
      <c r="N158" s="26">
        <v>60</v>
      </c>
      <c r="O158" s="26" t="s">
        <v>997</v>
      </c>
      <c r="P158" s="120" t="s">
        <v>1034</v>
      </c>
      <c r="Q158" s="13" t="str">
        <f t="shared" si="126"/>
        <v>2025EB1100155-BDSDF113</v>
      </c>
      <c r="R158" s="26" t="str">
        <f t="shared" si="127"/>
        <v>1 missed</v>
      </c>
      <c r="S158" s="26" t="str">
        <f t="shared" si="120"/>
        <v>0 missed</v>
      </c>
      <c r="T158" s="26">
        <f t="shared" si="128"/>
        <v>3</v>
      </c>
      <c r="U158" s="26">
        <f t="shared" si="129"/>
        <v>1</v>
      </c>
      <c r="V158" s="13">
        <f t="shared" si="130"/>
        <v>0.75</v>
      </c>
      <c r="W158" s="13">
        <f t="shared" si="131"/>
        <v>1</v>
      </c>
      <c r="X158" s="26" t="str">
        <f t="shared" si="132"/>
        <v>1 missed</v>
      </c>
      <c r="Y158" s="26">
        <f t="shared" si="133"/>
        <v>4</v>
      </c>
      <c r="Z158" s="13">
        <f t="shared" si="134"/>
        <v>0.8</v>
      </c>
      <c r="AA158" s="15" t="str">
        <f t="shared" si="135"/>
        <v>Q-3 A-1 || Q Total-4, A Total-1</v>
      </c>
      <c r="AB158" s="13" t="str" cm="1">
        <f t="array" ref="AB158">IFERROR(INDEX('Attendance-Slot-1'!$Q$2:$Q$1112,MATCH(1,('Attendance-Slot-1'!$A$2:$A$1112=$C158)*('Attendance-Slot-1'!$G$2:$G$1112=AB$2),0)),"No Data")</f>
        <v>No Data</v>
      </c>
      <c r="AC158" s="13" t="str" cm="1">
        <f t="array" ref="AC158">IFERROR(INDEX('Attendance-Slot-2'!$Q$2:$Q$2595,MATCH(1,('Attendance-Slot-2'!$A$2:$A$2595=$C158)*('Attendance-Slot-2'!$G$2:$G$2595=AB$2),0)),"No Data")</f>
        <v>P-S2_Onsite</v>
      </c>
      <c r="AD158" s="133">
        <f>VLOOKUP($Q158,'Written Exam Marks'!$H:$Q,10,FALSE)</f>
        <v>14</v>
      </c>
      <c r="AE158" s="133">
        <f>VLOOKUP($Q158,'Written Exam Marks'!$H:$Q,9,FALSE)</f>
        <v>40</v>
      </c>
      <c r="AF158" s="13" t="str">
        <f t="shared" si="136"/>
        <v>Present</v>
      </c>
      <c r="AG158" s="13" t="str">
        <f t="shared" si="137"/>
        <v>P-S2_Onsite</v>
      </c>
      <c r="AH158" s="29">
        <v>14</v>
      </c>
      <c r="AI158" s="29">
        <v>12.5</v>
      </c>
      <c r="AJ158" s="29">
        <v>8.6666666669999994</v>
      </c>
      <c r="AK158" s="29">
        <v>9</v>
      </c>
      <c r="AL158" s="29">
        <v>8</v>
      </c>
      <c r="AM158" s="29">
        <v>52.166666667000001</v>
      </c>
      <c r="AN158" s="131">
        <v>60</v>
      </c>
      <c r="AO158" s="36" t="s">
        <v>7179</v>
      </c>
      <c r="AP158" s="116" t="s">
        <v>1050</v>
      </c>
      <c r="AQ158" s="116" t="str">
        <f t="shared" si="121"/>
        <v>2025EB1100155-BDSDF108</v>
      </c>
      <c r="AR158" s="25" t="str">
        <f t="shared" si="138"/>
        <v>0 missed</v>
      </c>
      <c r="AS158" s="25" t="str">
        <f t="shared" si="139"/>
        <v>0 missed</v>
      </c>
      <c r="AT158" s="25">
        <f t="shared" si="140"/>
        <v>3</v>
      </c>
      <c r="AU158" s="25">
        <f t="shared" si="141"/>
        <v>2</v>
      </c>
      <c r="AV158" s="10">
        <f t="shared" si="142"/>
        <v>1</v>
      </c>
      <c r="AW158" s="10">
        <f t="shared" si="143"/>
        <v>1</v>
      </c>
      <c r="AX158" s="25" t="str">
        <f t="shared" si="144"/>
        <v>0 missed</v>
      </c>
      <c r="AY158" s="25">
        <f t="shared" si="145"/>
        <v>5</v>
      </c>
      <c r="AZ158" s="10">
        <f t="shared" si="146"/>
        <v>1</v>
      </c>
      <c r="BA158" s="10" t="str">
        <f t="shared" si="147"/>
        <v>Q-3 A-2 || Q Total-3, A Total-2</v>
      </c>
      <c r="BB158" s="10" t="str" cm="1">
        <f t="array" ref="BB158">IFERROR(INDEX('Attendance-Slot-1'!$Q$2:$Q$1112,MATCH(1,('Attendance-Slot-1'!$A$2:$A$1112=$C158)*('Attendance-Slot-1'!$G$2:$G$1112=BB$2),0)),"No Data")</f>
        <v>No Data</v>
      </c>
      <c r="BC158" s="10" t="str" cm="1">
        <f t="array" ref="BC158">IFERROR(INDEX('Attendance-Slot-2'!$Q$2:$Q$2595,MATCH(1,('Attendance-Slot-2'!$A$2:$A$2595=$C158)*('Attendance-Slot-2'!$G$2:$G$2595=BB$2),0)),"No Data")</f>
        <v>P-S2_Onsite</v>
      </c>
      <c r="BD158" s="136">
        <f>VLOOKUP($AQ158,'Written Exam Marks'!$H:$Q,10,FALSE)</f>
        <v>7.5</v>
      </c>
      <c r="BE158" s="136">
        <f>VLOOKUP($AQ158,'Written Exam Marks'!$H:$Q,9,FALSE)</f>
        <v>40</v>
      </c>
      <c r="BF158" s="10" t="str">
        <f t="shared" si="148"/>
        <v>Present</v>
      </c>
      <c r="BG158" s="10" t="str">
        <f t="shared" si="149"/>
        <v>P-S2_Onsite</v>
      </c>
      <c r="BH158" s="129">
        <v>10</v>
      </c>
      <c r="BI158" s="129">
        <v>13.5</v>
      </c>
      <c r="BJ158" s="129">
        <v>15</v>
      </c>
      <c r="BK158" s="129">
        <v>17</v>
      </c>
      <c r="BL158" s="144">
        <v>55.5</v>
      </c>
      <c r="BM158" s="24">
        <v>60</v>
      </c>
      <c r="BN158" s="24" t="s">
        <v>1004</v>
      </c>
      <c r="BO158" s="118" t="s">
        <v>1063</v>
      </c>
      <c r="BP158" s="118" t="str">
        <f t="shared" si="122"/>
        <v>2025EB1100155-BDSDF114</v>
      </c>
      <c r="BQ158" s="24" t="str">
        <f t="shared" si="150"/>
        <v>0 missed</v>
      </c>
      <c r="BR158" s="24" t="str">
        <f t="shared" si="151"/>
        <v>0 missed</v>
      </c>
      <c r="BS158" s="24">
        <f t="shared" si="152"/>
        <v>3</v>
      </c>
      <c r="BT158" s="24">
        <f t="shared" si="153"/>
        <v>1</v>
      </c>
      <c r="BU158" s="14">
        <f t="shared" si="154"/>
        <v>1</v>
      </c>
      <c r="BV158" s="14">
        <f t="shared" si="155"/>
        <v>1</v>
      </c>
      <c r="BW158" s="24" t="str">
        <f t="shared" si="156"/>
        <v>0 missed</v>
      </c>
      <c r="BX158" s="24">
        <f t="shared" si="157"/>
        <v>4</v>
      </c>
      <c r="BY158" s="14">
        <f t="shared" si="158"/>
        <v>1</v>
      </c>
      <c r="BZ158" s="14" t="str">
        <f t="shared" si="159"/>
        <v>Q-3 A-1 || Q Total-3, A Total-1</v>
      </c>
      <c r="CA158" s="14" t="str" cm="1">
        <f t="array" ref="CA158">IFERROR(INDEX('Attendance-Slot-1'!$Q$2:$Q$1112,MATCH(1,('Attendance-Slot-1'!$A$2:$A$1112=$C158)*('Attendance-Slot-1'!$G$2:$G$1112=CA$2),0)),"No Data")</f>
        <v>No Data</v>
      </c>
      <c r="CB158" s="14" t="str" cm="1">
        <f t="array" ref="CB158">IFERROR(INDEX('Attendance-Slot-2'!$Q$2:$Q$2595,MATCH(1,('Attendance-Slot-2'!$A$2:$A$2595=$C158)*('Attendance-Slot-2'!$G$2:$G$2595=CA$2),0)),"No Data")</f>
        <v>P-S2_Onsite</v>
      </c>
      <c r="CC158" s="138">
        <f>VLOOKUP($BP158,'Written Exam Marks'!$H:$Q,10,FALSE)</f>
        <v>4</v>
      </c>
      <c r="CD158" s="138">
        <f>VLOOKUP($BP158,'Written Exam Marks'!$H:$Q,9,FALSE)</f>
        <v>40</v>
      </c>
      <c r="CE158" s="14" t="str">
        <f t="shared" si="160"/>
        <v>Present</v>
      </c>
      <c r="CF158" s="14" t="str">
        <f t="shared" si="161"/>
        <v>P-S2_Onsite</v>
      </c>
      <c r="CG158" s="130">
        <v>4.5</v>
      </c>
      <c r="CH158" s="130">
        <v>4.5</v>
      </c>
      <c r="CI158" s="130">
        <v>6.5</v>
      </c>
      <c r="CJ158" s="130">
        <v>7</v>
      </c>
      <c r="CK158" s="130" t="s">
        <v>5</v>
      </c>
      <c r="CL158" s="130" t="s">
        <v>5</v>
      </c>
      <c r="CM158" s="145">
        <v>22.5</v>
      </c>
      <c r="CN158" s="130">
        <v>50</v>
      </c>
      <c r="CO158" s="27" t="s">
        <v>1005</v>
      </c>
      <c r="CP158" s="119" t="s">
        <v>1044</v>
      </c>
      <c r="CQ158" s="119" t="str">
        <f t="shared" si="123"/>
        <v>2025EB1100155-BDSDF112</v>
      </c>
      <c r="CR158" s="27" t="str">
        <f t="shared" si="162"/>
        <v>0 missed</v>
      </c>
      <c r="CS158" s="27" t="str">
        <f t="shared" si="163"/>
        <v>0 missed</v>
      </c>
      <c r="CT158" s="27">
        <f t="shared" si="164"/>
        <v>2</v>
      </c>
      <c r="CU158" s="27">
        <f t="shared" si="165"/>
        <v>2</v>
      </c>
      <c r="CV158" s="15">
        <f t="shared" si="166"/>
        <v>1</v>
      </c>
      <c r="CW158" s="15">
        <f t="shared" si="167"/>
        <v>1</v>
      </c>
      <c r="CX158" s="27" t="str">
        <f t="shared" si="168"/>
        <v>0 missed</v>
      </c>
      <c r="CY158" s="27">
        <f t="shared" si="169"/>
        <v>4</v>
      </c>
      <c r="CZ158" s="15">
        <f t="shared" si="170"/>
        <v>1</v>
      </c>
      <c r="DA158" s="15" t="str">
        <f t="shared" si="171"/>
        <v>Q-2 A-2 || Q Total-2, A Total-2</v>
      </c>
      <c r="DB158" s="15" t="str" cm="1">
        <f t="array" ref="DB158">IFERROR(INDEX('Attendance-Slot-1'!$Q$2:$Q$1112,MATCH(1,('Attendance-Slot-1'!$A$2:$A$1112=$C158)*('Attendance-Slot-1'!$G$2:$G$1112=DB$2),0)),"No Data")</f>
        <v>No Data</v>
      </c>
      <c r="DC158" s="15" t="str" cm="1">
        <f t="array" ref="DC158">IFERROR(INDEX('Attendance-Slot-2'!$Q$2:$Q$2595,MATCH(1,('Attendance-Slot-2'!$A$2:$A$2595=$C158)*('Attendance-Slot-2'!$G$2:$G$2595=DB$2),0)),"No Data")</f>
        <v>P-S2_Onsite</v>
      </c>
      <c r="DD158" s="139">
        <f>VLOOKUP($CQ158,'Written Exam Marks'!$H:$Q,10,FALSE)</f>
        <v>23.5</v>
      </c>
      <c r="DE158" s="139">
        <f>VLOOKUP($CQ158,'Written Exam Marks'!$H:$Q,9,FALSE)</f>
        <v>50</v>
      </c>
      <c r="DF158" s="15" t="str">
        <f t="shared" si="172"/>
        <v>Present</v>
      </c>
      <c r="DG158" s="15" t="str">
        <f t="shared" si="173"/>
        <v>P-S2_Onsite</v>
      </c>
      <c r="DH158" s="139">
        <v>90</v>
      </c>
      <c r="DI158" s="139">
        <v>90</v>
      </c>
      <c r="DJ158" s="139">
        <v>100</v>
      </c>
      <c r="DK158" s="3" t="str">
        <f t="shared" si="124"/>
        <v>P-0, A-0, No Data-4</v>
      </c>
      <c r="DL158" s="3" t="str">
        <f t="shared" si="125"/>
        <v>P-4, A-0, No Data-0</v>
      </c>
      <c r="DM158" s="1" t="str">
        <f t="shared" si="174"/>
        <v>P-S2_Onsite</v>
      </c>
      <c r="DN158" s="1" t="str">
        <f t="shared" si="175"/>
        <v>P-S2_Onsite</v>
      </c>
      <c r="DO158" s="1" t="str">
        <f t="shared" si="176"/>
        <v>P-S2_Onsite</v>
      </c>
      <c r="DP158" s="1" t="str">
        <f t="shared" si="177"/>
        <v>P-S2_Onsite</v>
      </c>
      <c r="DQ158" s="1" t="str">
        <f t="shared" si="178"/>
        <v>P-4, A-0, No Data-0</v>
      </c>
      <c r="DR158" s="39">
        <f t="shared" si="179"/>
        <v>0</v>
      </c>
      <c r="DS158" s="34" t="s">
        <v>7217</v>
      </c>
      <c r="DT158" s="39" t="s">
        <v>7363</v>
      </c>
      <c r="DU158" s="30" t="s">
        <v>468</v>
      </c>
      <c r="DV158" s="30"/>
    </row>
    <row r="159" spans="1:126" x14ac:dyDescent="0.25">
      <c r="A159" s="1">
        <v>156</v>
      </c>
      <c r="B159" s="1" t="s">
        <v>1000</v>
      </c>
      <c r="C159" s="1" t="s">
        <v>471</v>
      </c>
      <c r="D159" s="1" t="s">
        <v>472</v>
      </c>
      <c r="E159" s="1" t="s">
        <v>473</v>
      </c>
      <c r="F159" s="1" t="s">
        <v>7201</v>
      </c>
      <c r="G159" s="1" t="s">
        <v>3568</v>
      </c>
      <c r="H159" s="143">
        <v>8</v>
      </c>
      <c r="I159" s="143">
        <v>8</v>
      </c>
      <c r="J159" s="143">
        <v>8</v>
      </c>
      <c r="K159" s="143">
        <v>8</v>
      </c>
      <c r="L159" s="132" t="s">
        <v>5</v>
      </c>
      <c r="M159" s="132">
        <v>32</v>
      </c>
      <c r="N159" s="26">
        <v>60</v>
      </c>
      <c r="O159" s="26" t="s">
        <v>997</v>
      </c>
      <c r="P159" s="120" t="s">
        <v>1034</v>
      </c>
      <c r="Q159" s="13" t="str">
        <f t="shared" si="126"/>
        <v>2025EB1100156-BDSDF113</v>
      </c>
      <c r="R159" s="26" t="str">
        <f t="shared" si="127"/>
        <v>0 missed</v>
      </c>
      <c r="S159" s="26" t="str">
        <f t="shared" si="120"/>
        <v>1 missed</v>
      </c>
      <c r="T159" s="26">
        <f t="shared" si="128"/>
        <v>4</v>
      </c>
      <c r="U159" s="26">
        <f t="shared" si="129"/>
        <v>0</v>
      </c>
      <c r="V159" s="13">
        <f t="shared" si="130"/>
        <v>1</v>
      </c>
      <c r="W159" s="13">
        <f t="shared" si="131"/>
        <v>0</v>
      </c>
      <c r="X159" s="26" t="str">
        <f t="shared" si="132"/>
        <v>1 missed</v>
      </c>
      <c r="Y159" s="26">
        <f t="shared" si="133"/>
        <v>4</v>
      </c>
      <c r="Z159" s="13">
        <f t="shared" si="134"/>
        <v>0.8</v>
      </c>
      <c r="AA159" s="15" t="str">
        <f t="shared" si="135"/>
        <v>Q-4 A-0 || Q Total-4, A Total-1</v>
      </c>
      <c r="AB159" s="13" t="str" cm="1">
        <f t="array" ref="AB159">IFERROR(INDEX('Attendance-Slot-1'!$Q$2:$Q$1112,MATCH(1,('Attendance-Slot-1'!$A$2:$A$1112=$C159)*('Attendance-Slot-1'!$G$2:$G$1112=AB$2),0)),"No Data")</f>
        <v>No Data</v>
      </c>
      <c r="AC159" s="13" t="str" cm="1">
        <f t="array" ref="AC159">IFERROR(INDEX('Attendance-Slot-2'!$Q$2:$Q$2595,MATCH(1,('Attendance-Slot-2'!$A$2:$A$2595=$C159)*('Attendance-Slot-2'!$G$2:$G$2595=AB$2),0)),"No Data")</f>
        <v>P-S2_Onsite</v>
      </c>
      <c r="AD159" s="133">
        <f>VLOOKUP($Q159,'Written Exam Marks'!$H:$Q,10,FALSE)</f>
        <v>30</v>
      </c>
      <c r="AE159" s="133">
        <f>VLOOKUP($Q159,'Written Exam Marks'!$H:$Q,9,FALSE)</f>
        <v>40</v>
      </c>
      <c r="AF159" s="13" t="str">
        <f t="shared" si="136"/>
        <v>Present</v>
      </c>
      <c r="AG159" s="13" t="str">
        <f t="shared" si="137"/>
        <v>P-S2_Onsite</v>
      </c>
      <c r="AH159" s="29">
        <v>15</v>
      </c>
      <c r="AI159" s="29">
        <v>14</v>
      </c>
      <c r="AJ159" s="29">
        <v>10</v>
      </c>
      <c r="AK159" s="29">
        <v>9</v>
      </c>
      <c r="AL159" s="29">
        <v>10</v>
      </c>
      <c r="AM159" s="29">
        <v>58</v>
      </c>
      <c r="AN159" s="131">
        <v>60</v>
      </c>
      <c r="AO159" s="36" t="s">
        <v>7179</v>
      </c>
      <c r="AP159" s="116" t="s">
        <v>1050</v>
      </c>
      <c r="AQ159" s="116" t="str">
        <f t="shared" si="121"/>
        <v>2025EB1100156-BDSDF108</v>
      </c>
      <c r="AR159" s="25" t="str">
        <f t="shared" si="138"/>
        <v>0 missed</v>
      </c>
      <c r="AS159" s="25" t="str">
        <f t="shared" si="139"/>
        <v>0 missed</v>
      </c>
      <c r="AT159" s="25">
        <f t="shared" si="140"/>
        <v>3</v>
      </c>
      <c r="AU159" s="25">
        <f t="shared" si="141"/>
        <v>2</v>
      </c>
      <c r="AV159" s="10">
        <f t="shared" si="142"/>
        <v>1</v>
      </c>
      <c r="AW159" s="10">
        <f t="shared" si="143"/>
        <v>1</v>
      </c>
      <c r="AX159" s="25" t="str">
        <f t="shared" si="144"/>
        <v>0 missed</v>
      </c>
      <c r="AY159" s="25">
        <f t="shared" si="145"/>
        <v>5</v>
      </c>
      <c r="AZ159" s="10">
        <f t="shared" si="146"/>
        <v>1</v>
      </c>
      <c r="BA159" s="10" t="str">
        <f t="shared" si="147"/>
        <v>Q-3 A-2 || Q Total-3, A Total-2</v>
      </c>
      <c r="BB159" s="10" t="str" cm="1">
        <f t="array" ref="BB159">IFERROR(INDEX('Attendance-Slot-1'!$Q$2:$Q$1112,MATCH(1,('Attendance-Slot-1'!$A$2:$A$1112=$C159)*('Attendance-Slot-1'!$G$2:$G$1112=BB$2),0)),"No Data")</f>
        <v>No Data</v>
      </c>
      <c r="BC159" s="10" t="str" cm="1">
        <f t="array" ref="BC159">IFERROR(INDEX('Attendance-Slot-2'!$Q$2:$Q$2595,MATCH(1,('Attendance-Slot-2'!$A$2:$A$2595=$C159)*('Attendance-Slot-2'!$G$2:$G$2595=BB$2),0)),"No Data")</f>
        <v>P-S2_Onsite</v>
      </c>
      <c r="BD159" s="136">
        <f>VLOOKUP($AQ159,'Written Exam Marks'!$H:$Q,10,FALSE)</f>
        <v>28.25</v>
      </c>
      <c r="BE159" s="136">
        <f>VLOOKUP($AQ159,'Written Exam Marks'!$H:$Q,9,FALSE)</f>
        <v>40</v>
      </c>
      <c r="BF159" s="10" t="str">
        <f t="shared" si="148"/>
        <v>Present</v>
      </c>
      <c r="BG159" s="10" t="str">
        <f t="shared" si="149"/>
        <v>P-S2_Onsite</v>
      </c>
      <c r="BH159" s="129">
        <v>10</v>
      </c>
      <c r="BI159" s="129">
        <v>15</v>
      </c>
      <c r="BJ159" s="129">
        <v>15</v>
      </c>
      <c r="BK159" s="129">
        <v>19.5</v>
      </c>
      <c r="BL159" s="144">
        <v>59.5</v>
      </c>
      <c r="BM159" s="24">
        <v>60</v>
      </c>
      <c r="BN159" s="24" t="s">
        <v>1004</v>
      </c>
      <c r="BO159" s="118" t="s">
        <v>1063</v>
      </c>
      <c r="BP159" s="118" t="str">
        <f t="shared" si="122"/>
        <v>2025EB1100156-BDSDF114</v>
      </c>
      <c r="BQ159" s="24" t="str">
        <f t="shared" si="150"/>
        <v>0 missed</v>
      </c>
      <c r="BR159" s="24" t="str">
        <f t="shared" si="151"/>
        <v>0 missed</v>
      </c>
      <c r="BS159" s="24">
        <f t="shared" si="152"/>
        <v>3</v>
      </c>
      <c r="BT159" s="24">
        <f t="shared" si="153"/>
        <v>1</v>
      </c>
      <c r="BU159" s="14">
        <f t="shared" si="154"/>
        <v>1</v>
      </c>
      <c r="BV159" s="14">
        <f t="shared" si="155"/>
        <v>1</v>
      </c>
      <c r="BW159" s="24" t="str">
        <f t="shared" si="156"/>
        <v>0 missed</v>
      </c>
      <c r="BX159" s="24">
        <f t="shared" si="157"/>
        <v>4</v>
      </c>
      <c r="BY159" s="14">
        <f t="shared" si="158"/>
        <v>1</v>
      </c>
      <c r="BZ159" s="14" t="str">
        <f t="shared" si="159"/>
        <v>Q-3 A-1 || Q Total-3, A Total-1</v>
      </c>
      <c r="CA159" s="14" t="str" cm="1">
        <f t="array" ref="CA159">IFERROR(INDEX('Attendance-Slot-1'!$Q$2:$Q$1112,MATCH(1,('Attendance-Slot-1'!$A$2:$A$1112=$C159)*('Attendance-Slot-1'!$G$2:$G$1112=CA$2),0)),"No Data")</f>
        <v>No Data</v>
      </c>
      <c r="CB159" s="14" t="str" cm="1">
        <f t="array" ref="CB159">IFERROR(INDEX('Attendance-Slot-2'!$Q$2:$Q$2595,MATCH(1,('Attendance-Slot-2'!$A$2:$A$2595=$C159)*('Attendance-Slot-2'!$G$2:$G$2595=CA$2),0)),"No Data")</f>
        <v>P-S2_Onsite</v>
      </c>
      <c r="CC159" s="138">
        <f>VLOOKUP($BP159,'Written Exam Marks'!$H:$Q,10,FALSE)</f>
        <v>29</v>
      </c>
      <c r="CD159" s="138">
        <f>VLOOKUP($BP159,'Written Exam Marks'!$H:$Q,9,FALSE)</f>
        <v>40</v>
      </c>
      <c r="CE159" s="14" t="str">
        <f t="shared" si="160"/>
        <v>Present</v>
      </c>
      <c r="CF159" s="14" t="str">
        <f t="shared" si="161"/>
        <v>P-S2_Onsite</v>
      </c>
      <c r="CG159" s="130">
        <v>5</v>
      </c>
      <c r="CH159" s="130">
        <v>4.5</v>
      </c>
      <c r="CI159" s="130">
        <v>10</v>
      </c>
      <c r="CJ159" s="130">
        <v>8</v>
      </c>
      <c r="CK159" s="130">
        <v>10</v>
      </c>
      <c r="CL159" s="130">
        <v>10</v>
      </c>
      <c r="CM159" s="145">
        <v>47.5</v>
      </c>
      <c r="CN159" s="130">
        <v>50</v>
      </c>
      <c r="CO159" s="27" t="s">
        <v>1005</v>
      </c>
      <c r="CP159" s="119" t="s">
        <v>1044</v>
      </c>
      <c r="CQ159" s="119" t="str">
        <f t="shared" si="123"/>
        <v>2025EB1100156-BDSDF112</v>
      </c>
      <c r="CR159" s="27" t="str">
        <f t="shared" si="162"/>
        <v>0 missed</v>
      </c>
      <c r="CS159" s="27" t="str">
        <f t="shared" si="163"/>
        <v>0 missed</v>
      </c>
      <c r="CT159" s="27">
        <f t="shared" si="164"/>
        <v>2</v>
      </c>
      <c r="CU159" s="27">
        <f t="shared" si="165"/>
        <v>2</v>
      </c>
      <c r="CV159" s="15">
        <f t="shared" si="166"/>
        <v>1</v>
      </c>
      <c r="CW159" s="15">
        <f t="shared" si="167"/>
        <v>1</v>
      </c>
      <c r="CX159" s="27" t="str">
        <f t="shared" si="168"/>
        <v>0 missed</v>
      </c>
      <c r="CY159" s="27">
        <f t="shared" si="169"/>
        <v>4</v>
      </c>
      <c r="CZ159" s="15">
        <f t="shared" si="170"/>
        <v>1</v>
      </c>
      <c r="DA159" s="15" t="str">
        <f t="shared" si="171"/>
        <v>Q-2 A-2 || Q Total-2, A Total-2</v>
      </c>
      <c r="DB159" s="15" t="str" cm="1">
        <f t="array" ref="DB159">IFERROR(INDEX('Attendance-Slot-1'!$Q$2:$Q$1112,MATCH(1,('Attendance-Slot-1'!$A$2:$A$1112=$C159)*('Attendance-Slot-1'!$G$2:$G$1112=DB$2),0)),"No Data")</f>
        <v>No Data</v>
      </c>
      <c r="DC159" s="15" t="str" cm="1">
        <f t="array" ref="DC159">IFERROR(INDEX('Attendance-Slot-2'!$Q$2:$Q$2595,MATCH(1,('Attendance-Slot-2'!$A$2:$A$2595=$C159)*('Attendance-Slot-2'!$G$2:$G$2595=DB$2),0)),"No Data")</f>
        <v>P-S2_Onsite</v>
      </c>
      <c r="DD159" s="139">
        <f>VLOOKUP($CQ159,'Written Exam Marks'!$H:$Q,10,FALSE)</f>
        <v>30</v>
      </c>
      <c r="DE159" s="139">
        <f>VLOOKUP($CQ159,'Written Exam Marks'!$H:$Q,9,FALSE)</f>
        <v>50</v>
      </c>
      <c r="DF159" s="15" t="str">
        <f t="shared" si="172"/>
        <v>Present</v>
      </c>
      <c r="DG159" s="15" t="str">
        <f t="shared" si="173"/>
        <v>P-S2_Onsite</v>
      </c>
      <c r="DH159" s="139">
        <v>95</v>
      </c>
      <c r="DI159" s="139">
        <v>95</v>
      </c>
      <c r="DJ159" s="139">
        <v>100</v>
      </c>
      <c r="DK159" s="3" t="str">
        <f t="shared" si="124"/>
        <v>P-0, A-0, No Data-4</v>
      </c>
      <c r="DL159" s="3" t="str">
        <f t="shared" si="125"/>
        <v>P-4, A-0, No Data-0</v>
      </c>
      <c r="DM159" s="1" t="str">
        <f t="shared" si="174"/>
        <v>P-S2_Onsite</v>
      </c>
      <c r="DN159" s="1" t="str">
        <f t="shared" si="175"/>
        <v>P-S2_Onsite</v>
      </c>
      <c r="DO159" s="1" t="str">
        <f t="shared" si="176"/>
        <v>P-S2_Onsite</v>
      </c>
      <c r="DP159" s="1" t="str">
        <f t="shared" si="177"/>
        <v>P-S2_Onsite</v>
      </c>
      <c r="DQ159" s="1" t="str">
        <f t="shared" si="178"/>
        <v>P-4, A-0, No Data-0</v>
      </c>
      <c r="DR159" s="39">
        <f t="shared" si="179"/>
        <v>0</v>
      </c>
      <c r="DS159" s="34" t="s">
        <v>7217</v>
      </c>
      <c r="DT159" s="39" t="s">
        <v>7363</v>
      </c>
      <c r="DU159" s="30" t="s">
        <v>471</v>
      </c>
      <c r="DV159" s="30"/>
    </row>
    <row r="160" spans="1:126" x14ac:dyDescent="0.25">
      <c r="A160" s="1">
        <v>157</v>
      </c>
      <c r="B160" s="1" t="s">
        <v>1000</v>
      </c>
      <c r="C160" s="1" t="s">
        <v>474</v>
      </c>
      <c r="D160" s="1" t="s">
        <v>475</v>
      </c>
      <c r="E160" s="1" t="s">
        <v>476</v>
      </c>
      <c r="F160" s="1" t="s">
        <v>7202</v>
      </c>
      <c r="G160" s="1" t="s">
        <v>3569</v>
      </c>
      <c r="H160" s="143">
        <v>6.4</v>
      </c>
      <c r="I160" s="143">
        <v>6.4</v>
      </c>
      <c r="J160" s="143" t="s">
        <v>5</v>
      </c>
      <c r="K160" s="143">
        <v>7.2</v>
      </c>
      <c r="L160" s="132" t="s">
        <v>5</v>
      </c>
      <c r="M160" s="132">
        <v>20</v>
      </c>
      <c r="N160" s="26">
        <v>60</v>
      </c>
      <c r="O160" s="26" t="s">
        <v>997</v>
      </c>
      <c r="P160" s="120" t="s">
        <v>1034</v>
      </c>
      <c r="Q160" s="13" t="str">
        <f t="shared" si="126"/>
        <v>2025EB1100157-BDSDF113</v>
      </c>
      <c r="R160" s="26" t="str">
        <f t="shared" si="127"/>
        <v>1 missed</v>
      </c>
      <c r="S160" s="26" t="str">
        <f t="shared" si="120"/>
        <v>1 missed</v>
      </c>
      <c r="T160" s="26">
        <f t="shared" si="128"/>
        <v>3</v>
      </c>
      <c r="U160" s="26">
        <f t="shared" si="129"/>
        <v>0</v>
      </c>
      <c r="V160" s="13">
        <f t="shared" si="130"/>
        <v>0.75</v>
      </c>
      <c r="W160" s="13">
        <f t="shared" si="131"/>
        <v>0</v>
      </c>
      <c r="X160" s="26" t="str">
        <f t="shared" si="132"/>
        <v>2 missed</v>
      </c>
      <c r="Y160" s="26">
        <f t="shared" si="133"/>
        <v>3</v>
      </c>
      <c r="Z160" s="13">
        <f t="shared" si="134"/>
        <v>0.6</v>
      </c>
      <c r="AA160" s="15" t="str">
        <f t="shared" si="135"/>
        <v>Q-3 A-0 || Q Total-4, A Total-1</v>
      </c>
      <c r="AB160" s="13" t="str" cm="1">
        <f t="array" ref="AB160">IFERROR(INDEX('Attendance-Slot-1'!$Q$2:$Q$1112,MATCH(1,('Attendance-Slot-1'!$A$2:$A$1112=$C160)*('Attendance-Slot-1'!$G$2:$G$1112=AB$2),0)),"No Data")</f>
        <v>No Data</v>
      </c>
      <c r="AC160" s="13" t="str" cm="1">
        <f t="array" ref="AC160">IFERROR(INDEX('Attendance-Slot-2'!$Q$2:$Q$2595,MATCH(1,('Attendance-Slot-2'!$A$2:$A$2595=$C160)*('Attendance-Slot-2'!$G$2:$G$2595=AB$2),0)),"No Data")</f>
        <v>P-S2_Onsite</v>
      </c>
      <c r="AD160" s="133">
        <f>VLOOKUP($Q160,'Written Exam Marks'!$H:$Q,10,FALSE)</f>
        <v>3</v>
      </c>
      <c r="AE160" s="133">
        <f>VLOOKUP($Q160,'Written Exam Marks'!$H:$Q,9,FALSE)</f>
        <v>40</v>
      </c>
      <c r="AF160" s="13" t="str">
        <f t="shared" si="136"/>
        <v>Present</v>
      </c>
      <c r="AG160" s="13" t="str">
        <f t="shared" si="137"/>
        <v>P-S2_Onsite</v>
      </c>
      <c r="AH160" s="29">
        <v>14</v>
      </c>
      <c r="AI160" s="29">
        <v>13</v>
      </c>
      <c r="AJ160" s="29">
        <v>8.6666666669999994</v>
      </c>
      <c r="AK160" s="29" t="s">
        <v>5</v>
      </c>
      <c r="AL160" s="29">
        <v>7</v>
      </c>
      <c r="AM160" s="29">
        <v>42.666666667000001</v>
      </c>
      <c r="AN160" s="131">
        <v>60</v>
      </c>
      <c r="AO160" s="36" t="s">
        <v>7179</v>
      </c>
      <c r="AP160" s="116" t="s">
        <v>1050</v>
      </c>
      <c r="AQ160" s="116" t="str">
        <f t="shared" si="121"/>
        <v>2025EB1100157-BDSDF108</v>
      </c>
      <c r="AR160" s="25" t="str">
        <f t="shared" si="138"/>
        <v>1 missed</v>
      </c>
      <c r="AS160" s="25" t="str">
        <f t="shared" si="139"/>
        <v>0 missed</v>
      </c>
      <c r="AT160" s="25">
        <f t="shared" si="140"/>
        <v>2</v>
      </c>
      <c r="AU160" s="25">
        <f t="shared" si="141"/>
        <v>2</v>
      </c>
      <c r="AV160" s="10">
        <f t="shared" si="142"/>
        <v>0.66666666666666663</v>
      </c>
      <c r="AW160" s="10">
        <f t="shared" si="143"/>
        <v>1</v>
      </c>
      <c r="AX160" s="25" t="str">
        <f t="shared" si="144"/>
        <v>1 missed</v>
      </c>
      <c r="AY160" s="25">
        <f t="shared" si="145"/>
        <v>4</v>
      </c>
      <c r="AZ160" s="10">
        <f t="shared" si="146"/>
        <v>0.8</v>
      </c>
      <c r="BA160" s="10" t="str">
        <f t="shared" si="147"/>
        <v>Q-2 A-2 || Q Total-3, A Total-2</v>
      </c>
      <c r="BB160" s="10" t="str" cm="1">
        <f t="array" ref="BB160">IFERROR(INDEX('Attendance-Slot-1'!$Q$2:$Q$1112,MATCH(1,('Attendance-Slot-1'!$A$2:$A$1112=$C160)*('Attendance-Slot-1'!$G$2:$G$1112=BB$2),0)),"No Data")</f>
        <v>No Data</v>
      </c>
      <c r="BC160" s="10" t="str" cm="1">
        <f t="array" ref="BC160">IFERROR(INDEX('Attendance-Slot-2'!$Q$2:$Q$2595,MATCH(1,('Attendance-Slot-2'!$A$2:$A$2595=$C160)*('Attendance-Slot-2'!$G$2:$G$2595=BB$2),0)),"No Data")</f>
        <v>P-S2_Onsite</v>
      </c>
      <c r="BD160" s="136">
        <f>VLOOKUP($AQ160,'Written Exam Marks'!$H:$Q,10,FALSE)</f>
        <v>13</v>
      </c>
      <c r="BE160" s="136">
        <f>VLOOKUP($AQ160,'Written Exam Marks'!$H:$Q,9,FALSE)</f>
        <v>40</v>
      </c>
      <c r="BF160" s="10" t="str">
        <f t="shared" si="148"/>
        <v>Present</v>
      </c>
      <c r="BG160" s="10" t="str">
        <f t="shared" si="149"/>
        <v>P-S2_Onsite</v>
      </c>
      <c r="BH160" s="129">
        <v>10</v>
      </c>
      <c r="BI160" s="129">
        <v>13.5</v>
      </c>
      <c r="BJ160" s="129" t="s">
        <v>5</v>
      </c>
      <c r="BK160" s="129" t="s">
        <v>5</v>
      </c>
      <c r="BL160" s="144">
        <v>23.5</v>
      </c>
      <c r="BM160" s="24">
        <v>60</v>
      </c>
      <c r="BN160" s="24" t="s">
        <v>1004</v>
      </c>
      <c r="BO160" s="118" t="s">
        <v>1063</v>
      </c>
      <c r="BP160" s="118" t="str">
        <f t="shared" si="122"/>
        <v>2025EB1100157-BDSDF114</v>
      </c>
      <c r="BQ160" s="24" t="str">
        <f t="shared" si="150"/>
        <v>1 missed</v>
      </c>
      <c r="BR160" s="24" t="str">
        <f t="shared" si="151"/>
        <v>1 missed</v>
      </c>
      <c r="BS160" s="24">
        <f t="shared" si="152"/>
        <v>2</v>
      </c>
      <c r="BT160" s="24">
        <f t="shared" si="153"/>
        <v>0</v>
      </c>
      <c r="BU160" s="14">
        <f t="shared" si="154"/>
        <v>0.66666666666666663</v>
      </c>
      <c r="BV160" s="14">
        <f t="shared" si="155"/>
        <v>0</v>
      </c>
      <c r="BW160" s="24" t="str">
        <f t="shared" si="156"/>
        <v>2 missed</v>
      </c>
      <c r="BX160" s="24">
        <f t="shared" si="157"/>
        <v>2</v>
      </c>
      <c r="BY160" s="14">
        <f t="shared" si="158"/>
        <v>0.5</v>
      </c>
      <c r="BZ160" s="14" t="str">
        <f t="shared" si="159"/>
        <v>Q-2 A-0 || Q Total-3, A Total-1</v>
      </c>
      <c r="CA160" s="14" t="str" cm="1">
        <f t="array" ref="CA160">IFERROR(INDEX('Attendance-Slot-1'!$Q$2:$Q$1112,MATCH(1,('Attendance-Slot-1'!$A$2:$A$1112=$C160)*('Attendance-Slot-1'!$G$2:$G$1112=CA$2),0)),"No Data")</f>
        <v>No Data</v>
      </c>
      <c r="CB160" s="14" t="str" cm="1">
        <f t="array" ref="CB160">IFERROR(INDEX('Attendance-Slot-2'!$Q$2:$Q$2595,MATCH(1,('Attendance-Slot-2'!$A$2:$A$2595=$C160)*('Attendance-Slot-2'!$G$2:$G$2595=CA$2),0)),"No Data")</f>
        <v>P-S2_Onsite</v>
      </c>
      <c r="CC160" s="138">
        <f>VLOOKUP($BP160,'Written Exam Marks'!$H:$Q,10,FALSE)</f>
        <v>8</v>
      </c>
      <c r="CD160" s="138">
        <f>VLOOKUP($BP160,'Written Exam Marks'!$H:$Q,9,FALSE)</f>
        <v>40</v>
      </c>
      <c r="CE160" s="14" t="str">
        <f t="shared" si="160"/>
        <v>Present</v>
      </c>
      <c r="CF160" s="14" t="str">
        <f t="shared" si="161"/>
        <v>P-S2_Onsite</v>
      </c>
      <c r="CG160" s="130">
        <v>5</v>
      </c>
      <c r="CH160" s="130">
        <v>4</v>
      </c>
      <c r="CI160" s="130">
        <v>3.5</v>
      </c>
      <c r="CJ160" s="130">
        <v>9</v>
      </c>
      <c r="CK160" s="130" t="s">
        <v>5</v>
      </c>
      <c r="CL160" s="130" t="s">
        <v>5</v>
      </c>
      <c r="CM160" s="145">
        <v>21.5</v>
      </c>
      <c r="CN160" s="130">
        <v>50</v>
      </c>
      <c r="CO160" s="27" t="s">
        <v>1005</v>
      </c>
      <c r="CP160" s="119" t="s">
        <v>1044</v>
      </c>
      <c r="CQ160" s="119" t="str">
        <f t="shared" si="123"/>
        <v>2025EB1100157-BDSDF112</v>
      </c>
      <c r="CR160" s="27" t="str">
        <f t="shared" si="162"/>
        <v>0 missed</v>
      </c>
      <c r="CS160" s="27" t="str">
        <f t="shared" si="163"/>
        <v>0 missed</v>
      </c>
      <c r="CT160" s="27">
        <f t="shared" si="164"/>
        <v>2</v>
      </c>
      <c r="CU160" s="27">
        <f t="shared" si="165"/>
        <v>2</v>
      </c>
      <c r="CV160" s="15">
        <f t="shared" si="166"/>
        <v>1</v>
      </c>
      <c r="CW160" s="15">
        <f t="shared" si="167"/>
        <v>1</v>
      </c>
      <c r="CX160" s="27" t="str">
        <f t="shared" si="168"/>
        <v>0 missed</v>
      </c>
      <c r="CY160" s="27">
        <f t="shared" si="169"/>
        <v>4</v>
      </c>
      <c r="CZ160" s="15">
        <f t="shared" si="170"/>
        <v>1</v>
      </c>
      <c r="DA160" s="15" t="str">
        <f t="shared" si="171"/>
        <v>Q-2 A-2 || Q Total-2, A Total-2</v>
      </c>
      <c r="DB160" s="15" t="str" cm="1">
        <f t="array" ref="DB160">IFERROR(INDEX('Attendance-Slot-1'!$Q$2:$Q$1112,MATCH(1,('Attendance-Slot-1'!$A$2:$A$1112=$C160)*('Attendance-Slot-1'!$G$2:$G$1112=DB$2),0)),"No Data")</f>
        <v>No Data</v>
      </c>
      <c r="DC160" s="15" t="str" cm="1">
        <f t="array" ref="DC160">IFERROR(INDEX('Attendance-Slot-2'!$Q$2:$Q$2595,MATCH(1,('Attendance-Slot-2'!$A$2:$A$2595=$C160)*('Attendance-Slot-2'!$G$2:$G$2595=DB$2),0)),"No Data")</f>
        <v>P-S2_Onsite</v>
      </c>
      <c r="DD160" s="139">
        <f>VLOOKUP($CQ160,'Written Exam Marks'!$H:$Q,10,FALSE)</f>
        <v>24</v>
      </c>
      <c r="DE160" s="139">
        <f>VLOOKUP($CQ160,'Written Exam Marks'!$H:$Q,9,FALSE)</f>
        <v>50</v>
      </c>
      <c r="DF160" s="15" t="str">
        <f t="shared" si="172"/>
        <v>Present</v>
      </c>
      <c r="DG160" s="15" t="str">
        <f t="shared" si="173"/>
        <v>P-S2_Onsite</v>
      </c>
      <c r="DH160" s="139">
        <v>100</v>
      </c>
      <c r="DI160" s="139">
        <v>100</v>
      </c>
      <c r="DJ160" s="139">
        <v>100</v>
      </c>
      <c r="DK160" s="3" t="str">
        <f t="shared" si="124"/>
        <v>P-0, A-0, No Data-4</v>
      </c>
      <c r="DL160" s="3" t="str">
        <f t="shared" si="125"/>
        <v>P-4, A-0, No Data-0</v>
      </c>
      <c r="DM160" s="1" t="str">
        <f t="shared" si="174"/>
        <v>P-S2_Onsite</v>
      </c>
      <c r="DN160" s="1" t="str">
        <f t="shared" si="175"/>
        <v>P-S2_Onsite</v>
      </c>
      <c r="DO160" s="1" t="str">
        <f t="shared" si="176"/>
        <v>P-S2_Onsite</v>
      </c>
      <c r="DP160" s="1" t="str">
        <f t="shared" si="177"/>
        <v>P-S2_Onsite</v>
      </c>
      <c r="DQ160" s="1" t="str">
        <f t="shared" si="178"/>
        <v>P-4, A-0, No Data-0</v>
      </c>
      <c r="DR160" s="39">
        <f t="shared" si="179"/>
        <v>0</v>
      </c>
      <c r="DS160" s="34" t="s">
        <v>7217</v>
      </c>
      <c r="DT160" s="39" t="s">
        <v>7363</v>
      </c>
      <c r="DU160" s="30" t="s">
        <v>474</v>
      </c>
      <c r="DV160" s="30"/>
    </row>
    <row r="161" spans="1:126" x14ac:dyDescent="0.25">
      <c r="A161" s="1">
        <v>158</v>
      </c>
      <c r="B161" s="1" t="s">
        <v>1000</v>
      </c>
      <c r="C161" s="1" t="s">
        <v>477</v>
      </c>
      <c r="D161" s="1" t="s">
        <v>478</v>
      </c>
      <c r="E161" s="1" t="s">
        <v>479</v>
      </c>
      <c r="F161" s="1" t="s">
        <v>7201</v>
      </c>
      <c r="G161" s="1" t="s">
        <v>1356</v>
      </c>
      <c r="H161" s="143">
        <v>7.2</v>
      </c>
      <c r="I161" s="143">
        <v>7.2</v>
      </c>
      <c r="J161" s="143">
        <v>8</v>
      </c>
      <c r="K161" s="143">
        <v>7.2</v>
      </c>
      <c r="L161" s="132">
        <v>28</v>
      </c>
      <c r="M161" s="132">
        <v>57.6</v>
      </c>
      <c r="N161" s="26">
        <v>60</v>
      </c>
      <c r="O161" s="26" t="s">
        <v>997</v>
      </c>
      <c r="P161" s="120" t="s">
        <v>1034</v>
      </c>
      <c r="Q161" s="13" t="str">
        <f t="shared" si="126"/>
        <v>2025EB1100158-BDSDF113</v>
      </c>
      <c r="R161" s="26" t="str">
        <f t="shared" si="127"/>
        <v>0 missed</v>
      </c>
      <c r="S161" s="26" t="str">
        <f t="shared" si="120"/>
        <v>0 missed</v>
      </c>
      <c r="T161" s="26">
        <f t="shared" si="128"/>
        <v>4</v>
      </c>
      <c r="U161" s="26">
        <f t="shared" si="129"/>
        <v>1</v>
      </c>
      <c r="V161" s="13">
        <f t="shared" si="130"/>
        <v>1</v>
      </c>
      <c r="W161" s="13">
        <f t="shared" si="131"/>
        <v>1</v>
      </c>
      <c r="X161" s="26" t="str">
        <f t="shared" si="132"/>
        <v>0 missed</v>
      </c>
      <c r="Y161" s="26">
        <f t="shared" si="133"/>
        <v>5</v>
      </c>
      <c r="Z161" s="13">
        <f t="shared" si="134"/>
        <v>1</v>
      </c>
      <c r="AA161" s="15" t="str">
        <f t="shared" si="135"/>
        <v>Q-4 A-1 || Q Total-4, A Total-1</v>
      </c>
      <c r="AB161" s="13" t="str" cm="1">
        <f t="array" ref="AB161">IFERROR(INDEX('Attendance-Slot-1'!$Q$2:$Q$1112,MATCH(1,('Attendance-Slot-1'!$A$2:$A$1112=$C161)*('Attendance-Slot-1'!$G$2:$G$1112=AB$2),0)),"No Data")</f>
        <v>P-S1_Onsite</v>
      </c>
      <c r="AC161" s="13" t="str" cm="1">
        <f t="array" ref="AC161">IFERROR(INDEX('Attendance-Slot-2'!$Q$2:$Q$2595,MATCH(1,('Attendance-Slot-2'!$A$2:$A$2595=$C161)*('Attendance-Slot-2'!$G$2:$G$2595=AB$2),0)),"No Data")</f>
        <v>No Data</v>
      </c>
      <c r="AD161" s="133">
        <f>VLOOKUP($Q161,'Written Exam Marks'!$H:$Q,10,FALSE)</f>
        <v>13</v>
      </c>
      <c r="AE161" s="133">
        <f>VLOOKUP($Q161,'Written Exam Marks'!$H:$Q,9,FALSE)</f>
        <v>40</v>
      </c>
      <c r="AF161" s="13" t="str">
        <f t="shared" si="136"/>
        <v>Present</v>
      </c>
      <c r="AG161" s="13" t="str">
        <f t="shared" si="137"/>
        <v>P-S1_Onsite</v>
      </c>
      <c r="AH161" s="29">
        <v>9</v>
      </c>
      <c r="AI161" s="29">
        <v>13</v>
      </c>
      <c r="AJ161" s="29">
        <v>9.3333333330000006</v>
      </c>
      <c r="AK161" s="29" t="s">
        <v>5</v>
      </c>
      <c r="AL161" s="29">
        <v>8</v>
      </c>
      <c r="AM161" s="29">
        <v>39.333333332999999</v>
      </c>
      <c r="AN161" s="131">
        <v>60</v>
      </c>
      <c r="AO161" s="36" t="s">
        <v>7179</v>
      </c>
      <c r="AP161" s="116" t="s">
        <v>1050</v>
      </c>
      <c r="AQ161" s="116" t="str">
        <f t="shared" si="121"/>
        <v>2025EB1100158-BDSDF108</v>
      </c>
      <c r="AR161" s="25" t="str">
        <f t="shared" si="138"/>
        <v>1 missed</v>
      </c>
      <c r="AS161" s="25" t="str">
        <f t="shared" si="139"/>
        <v>0 missed</v>
      </c>
      <c r="AT161" s="25">
        <f t="shared" si="140"/>
        <v>2</v>
      </c>
      <c r="AU161" s="25">
        <f t="shared" si="141"/>
        <v>2</v>
      </c>
      <c r="AV161" s="10">
        <f t="shared" si="142"/>
        <v>0.66666666666666663</v>
      </c>
      <c r="AW161" s="10">
        <f t="shared" si="143"/>
        <v>1</v>
      </c>
      <c r="AX161" s="25" t="str">
        <f t="shared" si="144"/>
        <v>1 missed</v>
      </c>
      <c r="AY161" s="25">
        <f t="shared" si="145"/>
        <v>4</v>
      </c>
      <c r="AZ161" s="10">
        <f t="shared" si="146"/>
        <v>0.8</v>
      </c>
      <c r="BA161" s="10" t="str">
        <f t="shared" si="147"/>
        <v>Q-2 A-2 || Q Total-3, A Total-2</v>
      </c>
      <c r="BB161" s="10" t="str" cm="1">
        <f t="array" ref="BB161">IFERROR(INDEX('Attendance-Slot-1'!$Q$2:$Q$1112,MATCH(1,('Attendance-Slot-1'!$A$2:$A$1112=$C161)*('Attendance-Slot-1'!$G$2:$G$1112=BB$2),0)),"No Data")</f>
        <v>P-S1_Onsite</v>
      </c>
      <c r="BC161" s="10" t="str" cm="1">
        <f t="array" ref="BC161">IFERROR(INDEX('Attendance-Slot-2'!$Q$2:$Q$2595,MATCH(1,('Attendance-Slot-2'!$A$2:$A$2595=$C161)*('Attendance-Slot-2'!$G$2:$G$2595=BB$2),0)),"No Data")</f>
        <v>No Data</v>
      </c>
      <c r="BD161" s="136">
        <f>VLOOKUP($AQ161,'Written Exam Marks'!$H:$Q,10,FALSE)</f>
        <v>8.5</v>
      </c>
      <c r="BE161" s="136">
        <f>VLOOKUP($AQ161,'Written Exam Marks'!$H:$Q,9,FALSE)</f>
        <v>40</v>
      </c>
      <c r="BF161" s="10" t="str">
        <f t="shared" si="148"/>
        <v>Present</v>
      </c>
      <c r="BG161" s="10" t="str">
        <f t="shared" si="149"/>
        <v>P-S1_Onsite</v>
      </c>
      <c r="BH161" s="129">
        <v>10</v>
      </c>
      <c r="BI161" s="129">
        <v>15</v>
      </c>
      <c r="BJ161" s="129">
        <v>15</v>
      </c>
      <c r="BK161" s="129">
        <v>17.5</v>
      </c>
      <c r="BL161" s="144">
        <v>57.5</v>
      </c>
      <c r="BM161" s="24">
        <v>60</v>
      </c>
      <c r="BN161" s="24" t="s">
        <v>1004</v>
      </c>
      <c r="BO161" s="118" t="s">
        <v>1063</v>
      </c>
      <c r="BP161" s="118" t="str">
        <f t="shared" si="122"/>
        <v>2025EB1100158-BDSDF114</v>
      </c>
      <c r="BQ161" s="24" t="str">
        <f t="shared" si="150"/>
        <v>0 missed</v>
      </c>
      <c r="BR161" s="24" t="str">
        <f t="shared" si="151"/>
        <v>0 missed</v>
      </c>
      <c r="BS161" s="24">
        <f t="shared" si="152"/>
        <v>3</v>
      </c>
      <c r="BT161" s="24">
        <f t="shared" si="153"/>
        <v>1</v>
      </c>
      <c r="BU161" s="14">
        <f t="shared" si="154"/>
        <v>1</v>
      </c>
      <c r="BV161" s="14">
        <f t="shared" si="155"/>
        <v>1</v>
      </c>
      <c r="BW161" s="24" t="str">
        <f t="shared" si="156"/>
        <v>0 missed</v>
      </c>
      <c r="BX161" s="24">
        <f t="shared" si="157"/>
        <v>4</v>
      </c>
      <c r="BY161" s="14">
        <f t="shared" si="158"/>
        <v>1</v>
      </c>
      <c r="BZ161" s="14" t="str">
        <f t="shared" si="159"/>
        <v>Q-3 A-1 || Q Total-3, A Total-1</v>
      </c>
      <c r="CA161" s="14" t="str" cm="1">
        <f t="array" ref="CA161">IFERROR(INDEX('Attendance-Slot-1'!$Q$2:$Q$1112,MATCH(1,('Attendance-Slot-1'!$A$2:$A$1112=$C161)*('Attendance-Slot-1'!$G$2:$G$1112=CA$2),0)),"No Data")</f>
        <v>P-S1_Onsite</v>
      </c>
      <c r="CB161" s="14" t="str" cm="1">
        <f t="array" ref="CB161">IFERROR(INDEX('Attendance-Slot-2'!$Q$2:$Q$2595,MATCH(1,('Attendance-Slot-2'!$A$2:$A$2595=$C161)*('Attendance-Slot-2'!$G$2:$G$2595=CA$2),0)),"No Data")</f>
        <v>No Data</v>
      </c>
      <c r="CC161" s="138">
        <f>VLOOKUP($BP161,'Written Exam Marks'!$H:$Q,10,FALSE)</f>
        <v>2</v>
      </c>
      <c r="CD161" s="138">
        <f>VLOOKUP($BP161,'Written Exam Marks'!$H:$Q,9,FALSE)</f>
        <v>40</v>
      </c>
      <c r="CE161" s="14" t="str">
        <f t="shared" si="160"/>
        <v>Present</v>
      </c>
      <c r="CF161" s="14" t="str">
        <f t="shared" si="161"/>
        <v>P-S1_Onsite</v>
      </c>
      <c r="CG161" s="130">
        <v>5</v>
      </c>
      <c r="CH161" s="130">
        <v>4.5</v>
      </c>
      <c r="CI161" s="130">
        <v>5.5</v>
      </c>
      <c r="CJ161" s="130">
        <v>8.75</v>
      </c>
      <c r="CK161" s="130">
        <v>10</v>
      </c>
      <c r="CL161" s="130" t="s">
        <v>5</v>
      </c>
      <c r="CM161" s="145">
        <v>33.75</v>
      </c>
      <c r="CN161" s="130">
        <v>50</v>
      </c>
      <c r="CO161" s="27" t="s">
        <v>1005</v>
      </c>
      <c r="CP161" s="119" t="s">
        <v>1044</v>
      </c>
      <c r="CQ161" s="119" t="str">
        <f t="shared" si="123"/>
        <v>2025EB1100158-BDSDF112</v>
      </c>
      <c r="CR161" s="27" t="str">
        <f t="shared" si="162"/>
        <v>0 missed</v>
      </c>
      <c r="CS161" s="27" t="str">
        <f t="shared" si="163"/>
        <v>0 missed</v>
      </c>
      <c r="CT161" s="27">
        <f t="shared" si="164"/>
        <v>2</v>
      </c>
      <c r="CU161" s="27">
        <f t="shared" si="165"/>
        <v>2</v>
      </c>
      <c r="CV161" s="15">
        <f t="shared" si="166"/>
        <v>1</v>
      </c>
      <c r="CW161" s="15">
        <f t="shared" si="167"/>
        <v>1</v>
      </c>
      <c r="CX161" s="27" t="str">
        <f t="shared" si="168"/>
        <v>0 missed</v>
      </c>
      <c r="CY161" s="27">
        <f t="shared" si="169"/>
        <v>4</v>
      </c>
      <c r="CZ161" s="15">
        <f t="shared" si="170"/>
        <v>1</v>
      </c>
      <c r="DA161" s="15" t="str">
        <f t="shared" si="171"/>
        <v>Q-2 A-2 || Q Total-2, A Total-2</v>
      </c>
      <c r="DB161" s="15" t="str" cm="1">
        <f t="array" ref="DB161">IFERROR(INDEX('Attendance-Slot-1'!$Q$2:$Q$1112,MATCH(1,('Attendance-Slot-1'!$A$2:$A$1112=$C161)*('Attendance-Slot-1'!$G$2:$G$1112=DB$2),0)),"No Data")</f>
        <v>P-S1_Onsite</v>
      </c>
      <c r="DC161" s="15" t="str" cm="1">
        <f t="array" ref="DC161">IFERROR(INDEX('Attendance-Slot-2'!$Q$2:$Q$2595,MATCH(1,('Attendance-Slot-2'!$A$2:$A$2595=$C161)*('Attendance-Slot-2'!$G$2:$G$2595=DB$2),0)),"No Data")</f>
        <v>No Data</v>
      </c>
      <c r="DD161" s="139">
        <f>VLOOKUP($CQ161,'Written Exam Marks'!$H:$Q,10,FALSE)</f>
        <v>22.5</v>
      </c>
      <c r="DE161" s="139">
        <f>VLOOKUP($CQ161,'Written Exam Marks'!$H:$Q,9,FALSE)</f>
        <v>50</v>
      </c>
      <c r="DF161" s="15" t="str">
        <f t="shared" si="172"/>
        <v>Present</v>
      </c>
      <c r="DG161" s="15" t="str">
        <f t="shared" si="173"/>
        <v>P-S1_Onsite</v>
      </c>
      <c r="DH161" s="139">
        <v>90</v>
      </c>
      <c r="DI161" s="139">
        <v>90</v>
      </c>
      <c r="DJ161" s="139">
        <v>100</v>
      </c>
      <c r="DK161" s="3" t="str">
        <f t="shared" si="124"/>
        <v>P-4, A-0, No Data-0</v>
      </c>
      <c r="DL161" s="3" t="str">
        <f t="shared" si="125"/>
        <v>P-0, A-0, No Data-4</v>
      </c>
      <c r="DM161" s="1" t="str">
        <f t="shared" si="174"/>
        <v>P-S1_Onsite</v>
      </c>
      <c r="DN161" s="1" t="str">
        <f t="shared" si="175"/>
        <v>P-S1_Onsite</v>
      </c>
      <c r="DO161" s="1" t="str">
        <f t="shared" si="176"/>
        <v>P-S1_Onsite</v>
      </c>
      <c r="DP161" s="1" t="str">
        <f t="shared" si="177"/>
        <v>P-S1_Onsite</v>
      </c>
      <c r="DQ161" s="1" t="str">
        <f t="shared" si="178"/>
        <v>P-4, A-0, No Data-0</v>
      </c>
      <c r="DR161" s="39">
        <f t="shared" si="179"/>
        <v>0</v>
      </c>
      <c r="DS161" s="34" t="s">
        <v>7217</v>
      </c>
      <c r="DT161" s="39" t="s">
        <v>7363</v>
      </c>
      <c r="DU161" s="30" t="s">
        <v>477</v>
      </c>
      <c r="DV161" s="30"/>
    </row>
    <row r="162" spans="1:126" x14ac:dyDescent="0.25">
      <c r="A162" s="1">
        <v>159</v>
      </c>
      <c r="B162" s="1" t="s">
        <v>1000</v>
      </c>
      <c r="C162" s="1" t="s">
        <v>480</v>
      </c>
      <c r="D162" s="1" t="s">
        <v>481</v>
      </c>
      <c r="E162" s="1" t="s">
        <v>482</v>
      </c>
      <c r="F162" s="1" t="s">
        <v>7202</v>
      </c>
      <c r="G162" s="1" t="s">
        <v>1361</v>
      </c>
      <c r="H162" s="143">
        <v>8</v>
      </c>
      <c r="I162" s="143">
        <v>8</v>
      </c>
      <c r="J162" s="143">
        <v>8</v>
      </c>
      <c r="K162" s="143">
        <v>8</v>
      </c>
      <c r="L162" s="132">
        <v>28</v>
      </c>
      <c r="M162" s="132">
        <v>60</v>
      </c>
      <c r="N162" s="26">
        <v>60</v>
      </c>
      <c r="O162" s="26" t="s">
        <v>997</v>
      </c>
      <c r="P162" s="120" t="s">
        <v>1034</v>
      </c>
      <c r="Q162" s="13" t="str">
        <f t="shared" si="126"/>
        <v>2025EB1100159-BDSDF113</v>
      </c>
      <c r="R162" s="26" t="str">
        <f t="shared" si="127"/>
        <v>0 missed</v>
      </c>
      <c r="S162" s="26" t="str">
        <f t="shared" si="120"/>
        <v>0 missed</v>
      </c>
      <c r="T162" s="26">
        <f t="shared" si="128"/>
        <v>4</v>
      </c>
      <c r="U162" s="26">
        <f t="shared" si="129"/>
        <v>1</v>
      </c>
      <c r="V162" s="13">
        <f t="shared" si="130"/>
        <v>1</v>
      </c>
      <c r="W162" s="13">
        <f t="shared" si="131"/>
        <v>1</v>
      </c>
      <c r="X162" s="26" t="str">
        <f t="shared" si="132"/>
        <v>0 missed</v>
      </c>
      <c r="Y162" s="26">
        <f t="shared" si="133"/>
        <v>5</v>
      </c>
      <c r="Z162" s="13">
        <f t="shared" si="134"/>
        <v>1</v>
      </c>
      <c r="AA162" s="15" t="str">
        <f t="shared" si="135"/>
        <v>Q-4 A-1 || Q Total-4, A Total-1</v>
      </c>
      <c r="AB162" s="13" t="str" cm="1">
        <f t="array" ref="AB162">IFERROR(INDEX('Attendance-Slot-1'!$Q$2:$Q$1112,MATCH(1,('Attendance-Slot-1'!$A$2:$A$1112=$C162)*('Attendance-Slot-1'!$G$2:$G$1112=AB$2),0)),"No Data")</f>
        <v>No Data</v>
      </c>
      <c r="AC162" s="13" t="str" cm="1">
        <f t="array" ref="AC162">IFERROR(INDEX('Attendance-Slot-2'!$Q$2:$Q$2595,MATCH(1,('Attendance-Slot-2'!$A$2:$A$2595=$C162)*('Attendance-Slot-2'!$G$2:$G$2595=AB$2),0)),"No Data")</f>
        <v>P-S2_Onsite</v>
      </c>
      <c r="AD162" s="133">
        <f>VLOOKUP($Q162,'Written Exam Marks'!$H:$Q,10,FALSE)</f>
        <v>34</v>
      </c>
      <c r="AE162" s="133">
        <f>VLOOKUP($Q162,'Written Exam Marks'!$H:$Q,9,FALSE)</f>
        <v>40</v>
      </c>
      <c r="AF162" s="13" t="str">
        <f t="shared" si="136"/>
        <v>Present</v>
      </c>
      <c r="AG162" s="13" t="str">
        <f t="shared" si="137"/>
        <v>P-S2_Onsite</v>
      </c>
      <c r="AH162" s="29">
        <v>15</v>
      </c>
      <c r="AI162" s="29">
        <v>12</v>
      </c>
      <c r="AJ162" s="29">
        <v>8.6666666669999994</v>
      </c>
      <c r="AK162" s="29">
        <v>9</v>
      </c>
      <c r="AL162" s="29">
        <v>10</v>
      </c>
      <c r="AM162" s="29">
        <v>54.666666667000001</v>
      </c>
      <c r="AN162" s="131">
        <v>60</v>
      </c>
      <c r="AO162" s="36" t="s">
        <v>7179</v>
      </c>
      <c r="AP162" s="116" t="s">
        <v>1050</v>
      </c>
      <c r="AQ162" s="116" t="str">
        <f t="shared" si="121"/>
        <v>2025EB1100159-BDSDF108</v>
      </c>
      <c r="AR162" s="25" t="str">
        <f t="shared" si="138"/>
        <v>0 missed</v>
      </c>
      <c r="AS162" s="25" t="str">
        <f t="shared" si="139"/>
        <v>0 missed</v>
      </c>
      <c r="AT162" s="25">
        <f t="shared" si="140"/>
        <v>3</v>
      </c>
      <c r="AU162" s="25">
        <f t="shared" si="141"/>
        <v>2</v>
      </c>
      <c r="AV162" s="10">
        <f t="shared" si="142"/>
        <v>1</v>
      </c>
      <c r="AW162" s="10">
        <f t="shared" si="143"/>
        <v>1</v>
      </c>
      <c r="AX162" s="25" t="str">
        <f t="shared" si="144"/>
        <v>0 missed</v>
      </c>
      <c r="AY162" s="25">
        <f t="shared" si="145"/>
        <v>5</v>
      </c>
      <c r="AZ162" s="10">
        <f t="shared" si="146"/>
        <v>1</v>
      </c>
      <c r="BA162" s="10" t="str">
        <f t="shared" si="147"/>
        <v>Q-3 A-2 || Q Total-3, A Total-2</v>
      </c>
      <c r="BB162" s="10" t="str" cm="1">
        <f t="array" ref="BB162">IFERROR(INDEX('Attendance-Slot-1'!$Q$2:$Q$1112,MATCH(1,('Attendance-Slot-1'!$A$2:$A$1112=$C162)*('Attendance-Slot-1'!$G$2:$G$1112=BB$2),0)),"No Data")</f>
        <v>No Data</v>
      </c>
      <c r="BC162" s="10" t="str" cm="1">
        <f t="array" ref="BC162">IFERROR(INDEX('Attendance-Slot-2'!$Q$2:$Q$2595,MATCH(1,('Attendance-Slot-2'!$A$2:$A$2595=$C162)*('Attendance-Slot-2'!$G$2:$G$2595=BB$2),0)),"No Data")</f>
        <v>P-S2_Onsite</v>
      </c>
      <c r="BD162" s="136">
        <f>VLOOKUP($AQ162,'Written Exam Marks'!$H:$Q,10,FALSE)</f>
        <v>21.5</v>
      </c>
      <c r="BE162" s="136">
        <f>VLOOKUP($AQ162,'Written Exam Marks'!$H:$Q,9,FALSE)</f>
        <v>40</v>
      </c>
      <c r="BF162" s="10" t="str">
        <f t="shared" si="148"/>
        <v>Present</v>
      </c>
      <c r="BG162" s="10" t="str">
        <f t="shared" si="149"/>
        <v>P-S2_Onsite</v>
      </c>
      <c r="BH162" s="129">
        <v>10</v>
      </c>
      <c r="BI162" s="129">
        <v>13.5</v>
      </c>
      <c r="BJ162" s="129">
        <v>15</v>
      </c>
      <c r="BK162" s="129">
        <v>19</v>
      </c>
      <c r="BL162" s="144">
        <v>57.5</v>
      </c>
      <c r="BM162" s="24">
        <v>60</v>
      </c>
      <c r="BN162" s="24" t="s">
        <v>1004</v>
      </c>
      <c r="BO162" s="118" t="s">
        <v>1063</v>
      </c>
      <c r="BP162" s="118" t="str">
        <f t="shared" si="122"/>
        <v>2025EB1100159-BDSDF114</v>
      </c>
      <c r="BQ162" s="24" t="str">
        <f t="shared" si="150"/>
        <v>0 missed</v>
      </c>
      <c r="BR162" s="24" t="str">
        <f t="shared" si="151"/>
        <v>0 missed</v>
      </c>
      <c r="BS162" s="24">
        <f t="shared" si="152"/>
        <v>3</v>
      </c>
      <c r="BT162" s="24">
        <f t="shared" si="153"/>
        <v>1</v>
      </c>
      <c r="BU162" s="14">
        <f t="shared" si="154"/>
        <v>1</v>
      </c>
      <c r="BV162" s="14">
        <f t="shared" si="155"/>
        <v>1</v>
      </c>
      <c r="BW162" s="24" t="str">
        <f t="shared" si="156"/>
        <v>0 missed</v>
      </c>
      <c r="BX162" s="24">
        <f t="shared" si="157"/>
        <v>4</v>
      </c>
      <c r="BY162" s="14">
        <f t="shared" si="158"/>
        <v>1</v>
      </c>
      <c r="BZ162" s="14" t="str">
        <f t="shared" si="159"/>
        <v>Q-3 A-1 || Q Total-3, A Total-1</v>
      </c>
      <c r="CA162" s="14" t="str" cm="1">
        <f t="array" ref="CA162">IFERROR(INDEX('Attendance-Slot-1'!$Q$2:$Q$1112,MATCH(1,('Attendance-Slot-1'!$A$2:$A$1112=$C162)*('Attendance-Slot-1'!$G$2:$G$1112=CA$2),0)),"No Data")</f>
        <v>No Data</v>
      </c>
      <c r="CB162" s="14" t="str" cm="1">
        <f t="array" ref="CB162">IFERROR(INDEX('Attendance-Slot-2'!$Q$2:$Q$2595,MATCH(1,('Attendance-Slot-2'!$A$2:$A$2595=$C162)*('Attendance-Slot-2'!$G$2:$G$2595=CA$2),0)),"No Data")</f>
        <v>P-S2_Onsite</v>
      </c>
      <c r="CC162" s="138">
        <f>VLOOKUP($BP162,'Written Exam Marks'!$H:$Q,10,FALSE)</f>
        <v>16.5</v>
      </c>
      <c r="CD162" s="138">
        <f>VLOOKUP($BP162,'Written Exam Marks'!$H:$Q,9,FALSE)</f>
        <v>40</v>
      </c>
      <c r="CE162" s="14" t="str">
        <f t="shared" si="160"/>
        <v>Present</v>
      </c>
      <c r="CF162" s="14" t="str">
        <f t="shared" si="161"/>
        <v>P-S2_Onsite</v>
      </c>
      <c r="CG162" s="130">
        <v>2</v>
      </c>
      <c r="CH162" s="130">
        <v>4.5</v>
      </c>
      <c r="CI162" s="130">
        <v>7.5</v>
      </c>
      <c r="CJ162" s="130">
        <v>9</v>
      </c>
      <c r="CK162" s="130">
        <v>10</v>
      </c>
      <c r="CL162" s="130">
        <v>10</v>
      </c>
      <c r="CM162" s="145">
        <v>43</v>
      </c>
      <c r="CN162" s="130">
        <v>50</v>
      </c>
      <c r="CO162" s="27" t="s">
        <v>1005</v>
      </c>
      <c r="CP162" s="119" t="s">
        <v>1044</v>
      </c>
      <c r="CQ162" s="119" t="str">
        <f t="shared" si="123"/>
        <v>2025EB1100159-BDSDF112</v>
      </c>
      <c r="CR162" s="27" t="str">
        <f t="shared" si="162"/>
        <v>0 missed</v>
      </c>
      <c r="CS162" s="27" t="str">
        <f t="shared" si="163"/>
        <v>0 missed</v>
      </c>
      <c r="CT162" s="27">
        <f t="shared" si="164"/>
        <v>2</v>
      </c>
      <c r="CU162" s="27">
        <f t="shared" si="165"/>
        <v>2</v>
      </c>
      <c r="CV162" s="15">
        <f t="shared" si="166"/>
        <v>1</v>
      </c>
      <c r="CW162" s="15">
        <f t="shared" si="167"/>
        <v>1</v>
      </c>
      <c r="CX162" s="27" t="str">
        <f t="shared" si="168"/>
        <v>0 missed</v>
      </c>
      <c r="CY162" s="27">
        <f t="shared" si="169"/>
        <v>4</v>
      </c>
      <c r="CZ162" s="15">
        <f t="shared" si="170"/>
        <v>1</v>
      </c>
      <c r="DA162" s="15" t="str">
        <f t="shared" si="171"/>
        <v>Q-2 A-2 || Q Total-2, A Total-2</v>
      </c>
      <c r="DB162" s="15" t="str" cm="1">
        <f t="array" ref="DB162">IFERROR(INDEX('Attendance-Slot-1'!$Q$2:$Q$1112,MATCH(1,('Attendance-Slot-1'!$A$2:$A$1112=$C162)*('Attendance-Slot-1'!$G$2:$G$1112=DB$2),0)),"No Data")</f>
        <v>P-S1_Onsite</v>
      </c>
      <c r="DC162" s="15" t="str" cm="1">
        <f t="array" ref="DC162">IFERROR(INDEX('Attendance-Slot-2'!$Q$2:$Q$2595,MATCH(1,('Attendance-Slot-2'!$A$2:$A$2595=$C162)*('Attendance-Slot-2'!$G$2:$G$2595=DB$2),0)),"No Data")</f>
        <v>No Data</v>
      </c>
      <c r="DD162" s="139">
        <f>VLOOKUP($CQ162,'Written Exam Marks'!$H:$Q,10,FALSE)</f>
        <v>30</v>
      </c>
      <c r="DE162" s="139">
        <f>VLOOKUP($CQ162,'Written Exam Marks'!$H:$Q,9,FALSE)</f>
        <v>50</v>
      </c>
      <c r="DF162" s="15" t="str">
        <f t="shared" si="172"/>
        <v>Present</v>
      </c>
      <c r="DG162" s="15" t="str">
        <f t="shared" si="173"/>
        <v>P-S1_Onsite</v>
      </c>
      <c r="DH162" s="139">
        <v>85</v>
      </c>
      <c r="DI162" s="139">
        <v>85</v>
      </c>
      <c r="DJ162" s="139">
        <v>100</v>
      </c>
      <c r="DK162" s="3" t="str">
        <f t="shared" si="124"/>
        <v>P-1, A-0, No Data-3</v>
      </c>
      <c r="DL162" s="3" t="str">
        <f t="shared" si="125"/>
        <v>P-3, A-0, No Data-1</v>
      </c>
      <c r="DM162" s="1" t="str">
        <f t="shared" si="174"/>
        <v>P-S2_Onsite</v>
      </c>
      <c r="DN162" s="1" t="str">
        <f t="shared" si="175"/>
        <v>P-S1_Onsite</v>
      </c>
      <c r="DO162" s="1" t="str">
        <f t="shared" si="176"/>
        <v>P-S2_Onsite</v>
      </c>
      <c r="DP162" s="1" t="str">
        <f t="shared" si="177"/>
        <v>P-S2_Onsite</v>
      </c>
      <c r="DQ162" s="1" t="str">
        <f t="shared" si="178"/>
        <v>P-4, A-0, No Data-0</v>
      </c>
      <c r="DR162" s="39">
        <f t="shared" si="179"/>
        <v>1</v>
      </c>
      <c r="DS162" s="34" t="s">
        <v>7217</v>
      </c>
      <c r="DT162" s="39" t="s">
        <v>7363</v>
      </c>
      <c r="DU162" s="30" t="s">
        <v>480</v>
      </c>
      <c r="DV162" s="30"/>
    </row>
    <row r="163" spans="1:126" x14ac:dyDescent="0.25">
      <c r="A163" s="1">
        <v>160</v>
      </c>
      <c r="B163" s="1" t="s">
        <v>1000</v>
      </c>
      <c r="C163" s="1" t="s">
        <v>483</v>
      </c>
      <c r="D163" s="1" t="s">
        <v>484</v>
      </c>
      <c r="E163" s="1" t="s">
        <v>485</v>
      </c>
      <c r="F163" s="1" t="s">
        <v>7202</v>
      </c>
      <c r="G163" s="1" t="s">
        <v>3570</v>
      </c>
      <c r="H163" s="143">
        <v>8</v>
      </c>
      <c r="I163" s="143">
        <v>8</v>
      </c>
      <c r="J163" s="143">
        <v>8</v>
      </c>
      <c r="K163" s="143">
        <v>8</v>
      </c>
      <c r="L163" s="132">
        <v>28</v>
      </c>
      <c r="M163" s="132">
        <v>60</v>
      </c>
      <c r="N163" s="26">
        <v>60</v>
      </c>
      <c r="O163" s="26" t="s">
        <v>997</v>
      </c>
      <c r="P163" s="120" t="s">
        <v>1034</v>
      </c>
      <c r="Q163" s="13" t="str">
        <f t="shared" si="126"/>
        <v>2025EB1100160-BDSDF113</v>
      </c>
      <c r="R163" s="26" t="str">
        <f t="shared" si="127"/>
        <v>0 missed</v>
      </c>
      <c r="S163" s="26" t="str">
        <f t="shared" si="120"/>
        <v>0 missed</v>
      </c>
      <c r="T163" s="26">
        <f t="shared" si="128"/>
        <v>4</v>
      </c>
      <c r="U163" s="26">
        <f t="shared" si="129"/>
        <v>1</v>
      </c>
      <c r="V163" s="13">
        <f t="shared" si="130"/>
        <v>1</v>
      </c>
      <c r="W163" s="13">
        <f t="shared" si="131"/>
        <v>1</v>
      </c>
      <c r="X163" s="26" t="str">
        <f t="shared" si="132"/>
        <v>0 missed</v>
      </c>
      <c r="Y163" s="26">
        <f t="shared" si="133"/>
        <v>5</v>
      </c>
      <c r="Z163" s="13">
        <f t="shared" si="134"/>
        <v>1</v>
      </c>
      <c r="AA163" s="15" t="str">
        <f t="shared" si="135"/>
        <v>Q-4 A-1 || Q Total-4, A Total-1</v>
      </c>
      <c r="AB163" s="13" t="str" cm="1">
        <f t="array" ref="AB163">IFERROR(INDEX('Attendance-Slot-1'!$Q$2:$Q$1112,MATCH(1,('Attendance-Slot-1'!$A$2:$A$1112=$C163)*('Attendance-Slot-1'!$G$2:$G$1112=AB$2),0)),"No Data")</f>
        <v>No Data</v>
      </c>
      <c r="AC163" s="13" t="str" cm="1">
        <f t="array" ref="AC163">IFERROR(INDEX('Attendance-Slot-2'!$Q$2:$Q$2595,MATCH(1,('Attendance-Slot-2'!$A$2:$A$2595=$C163)*('Attendance-Slot-2'!$G$2:$G$2595=AB$2),0)),"No Data")</f>
        <v>P-S2_Onsite</v>
      </c>
      <c r="AD163" s="133">
        <f>VLOOKUP($Q163,'Written Exam Marks'!$H:$Q,10,FALSE)</f>
        <v>16</v>
      </c>
      <c r="AE163" s="133">
        <f>VLOOKUP($Q163,'Written Exam Marks'!$H:$Q,9,FALSE)</f>
        <v>40</v>
      </c>
      <c r="AF163" s="13" t="str">
        <f t="shared" si="136"/>
        <v>Present</v>
      </c>
      <c r="AG163" s="13" t="str">
        <f t="shared" si="137"/>
        <v>P-S2_Onsite</v>
      </c>
      <c r="AH163" s="29">
        <v>5</v>
      </c>
      <c r="AI163" s="29">
        <v>9</v>
      </c>
      <c r="AJ163" s="29">
        <v>7.3333333329999997</v>
      </c>
      <c r="AK163" s="29">
        <v>9</v>
      </c>
      <c r="AL163" s="29" t="s">
        <v>5</v>
      </c>
      <c r="AM163" s="29">
        <v>30.333333332999999</v>
      </c>
      <c r="AN163" s="131">
        <v>60</v>
      </c>
      <c r="AO163" s="36" t="s">
        <v>7179</v>
      </c>
      <c r="AP163" s="116" t="s">
        <v>1050</v>
      </c>
      <c r="AQ163" s="116" t="str">
        <f t="shared" si="121"/>
        <v>2025EB1100160-BDSDF108</v>
      </c>
      <c r="AR163" s="25" t="str">
        <f t="shared" si="138"/>
        <v>1 missed</v>
      </c>
      <c r="AS163" s="25" t="str">
        <f t="shared" si="139"/>
        <v>0 missed</v>
      </c>
      <c r="AT163" s="25">
        <f t="shared" si="140"/>
        <v>2</v>
      </c>
      <c r="AU163" s="25">
        <f t="shared" si="141"/>
        <v>2</v>
      </c>
      <c r="AV163" s="10">
        <f t="shared" si="142"/>
        <v>0.66666666666666663</v>
      </c>
      <c r="AW163" s="10">
        <f t="shared" si="143"/>
        <v>1</v>
      </c>
      <c r="AX163" s="25" t="str">
        <f t="shared" si="144"/>
        <v>1 missed</v>
      </c>
      <c r="AY163" s="25">
        <f t="shared" si="145"/>
        <v>4</v>
      </c>
      <c r="AZ163" s="10">
        <f t="shared" si="146"/>
        <v>0.8</v>
      </c>
      <c r="BA163" s="10" t="str">
        <f t="shared" si="147"/>
        <v>Q-2 A-2 || Q Total-3, A Total-2</v>
      </c>
      <c r="BB163" s="10" t="str" cm="1">
        <f t="array" ref="BB163">IFERROR(INDEX('Attendance-Slot-1'!$Q$2:$Q$1112,MATCH(1,('Attendance-Slot-1'!$A$2:$A$1112=$C163)*('Attendance-Slot-1'!$G$2:$G$1112=BB$2),0)),"No Data")</f>
        <v>No Data</v>
      </c>
      <c r="BC163" s="10" t="str" cm="1">
        <f t="array" ref="BC163">IFERROR(INDEX('Attendance-Slot-2'!$Q$2:$Q$2595,MATCH(1,('Attendance-Slot-2'!$A$2:$A$2595=$C163)*('Attendance-Slot-2'!$G$2:$G$2595=BB$2),0)),"No Data")</f>
        <v>P-S2_Onsite</v>
      </c>
      <c r="BD163" s="136">
        <f>VLOOKUP($AQ163,'Written Exam Marks'!$H:$Q,10,FALSE)</f>
        <v>17.25</v>
      </c>
      <c r="BE163" s="136">
        <f>VLOOKUP($AQ163,'Written Exam Marks'!$H:$Q,9,FALSE)</f>
        <v>40</v>
      </c>
      <c r="BF163" s="10" t="str">
        <f t="shared" si="148"/>
        <v>Present</v>
      </c>
      <c r="BG163" s="10" t="str">
        <f t="shared" si="149"/>
        <v>P-S2_Onsite</v>
      </c>
      <c r="BH163" s="129">
        <v>10</v>
      </c>
      <c r="BI163" s="129" t="s">
        <v>5</v>
      </c>
      <c r="BJ163" s="129">
        <v>15</v>
      </c>
      <c r="BK163" s="129">
        <v>19.5</v>
      </c>
      <c r="BL163" s="144">
        <v>44.5</v>
      </c>
      <c r="BM163" s="24">
        <v>60</v>
      </c>
      <c r="BN163" s="24" t="s">
        <v>1004</v>
      </c>
      <c r="BO163" s="118" t="s">
        <v>1063</v>
      </c>
      <c r="BP163" s="118" t="str">
        <f t="shared" si="122"/>
        <v>2025EB1100160-BDSDF114</v>
      </c>
      <c r="BQ163" s="24" t="str">
        <f t="shared" si="150"/>
        <v>1 missed</v>
      </c>
      <c r="BR163" s="24" t="str">
        <f t="shared" si="151"/>
        <v>0 missed</v>
      </c>
      <c r="BS163" s="24">
        <f t="shared" si="152"/>
        <v>2</v>
      </c>
      <c r="BT163" s="24">
        <f t="shared" si="153"/>
        <v>1</v>
      </c>
      <c r="BU163" s="14">
        <f t="shared" si="154"/>
        <v>0.66666666666666663</v>
      </c>
      <c r="BV163" s="14">
        <f t="shared" si="155"/>
        <v>1</v>
      </c>
      <c r="BW163" s="24" t="str">
        <f t="shared" si="156"/>
        <v>1 missed</v>
      </c>
      <c r="BX163" s="24">
        <f t="shared" si="157"/>
        <v>3</v>
      </c>
      <c r="BY163" s="14">
        <f t="shared" si="158"/>
        <v>0.75</v>
      </c>
      <c r="BZ163" s="14" t="str">
        <f t="shared" si="159"/>
        <v>Q-2 A-1 || Q Total-3, A Total-1</v>
      </c>
      <c r="CA163" s="14" t="str" cm="1">
        <f t="array" ref="CA163">IFERROR(INDEX('Attendance-Slot-1'!$Q$2:$Q$1112,MATCH(1,('Attendance-Slot-1'!$A$2:$A$1112=$C163)*('Attendance-Slot-1'!$G$2:$G$1112=CA$2),0)),"No Data")</f>
        <v>No Data</v>
      </c>
      <c r="CB163" s="14" t="str" cm="1">
        <f t="array" ref="CB163">IFERROR(INDEX('Attendance-Slot-2'!$Q$2:$Q$2595,MATCH(1,('Attendance-Slot-2'!$A$2:$A$2595=$C163)*('Attendance-Slot-2'!$G$2:$G$2595=CA$2),0)),"No Data")</f>
        <v>P-S2_Onsite</v>
      </c>
      <c r="CC163" s="138">
        <f>VLOOKUP($BP163,'Written Exam Marks'!$H:$Q,10,FALSE)</f>
        <v>5.5</v>
      </c>
      <c r="CD163" s="138">
        <f>VLOOKUP($BP163,'Written Exam Marks'!$H:$Q,9,FALSE)</f>
        <v>40</v>
      </c>
      <c r="CE163" s="14" t="str">
        <f t="shared" si="160"/>
        <v>Present</v>
      </c>
      <c r="CF163" s="14" t="str">
        <f t="shared" si="161"/>
        <v>P-S2_Onsite</v>
      </c>
      <c r="CG163" s="130">
        <v>5</v>
      </c>
      <c r="CH163" s="130" t="s">
        <v>5</v>
      </c>
      <c r="CI163" s="130">
        <v>8.5</v>
      </c>
      <c r="CJ163" s="130">
        <v>8</v>
      </c>
      <c r="CK163" s="130" t="s">
        <v>5</v>
      </c>
      <c r="CL163" s="130" t="s">
        <v>5</v>
      </c>
      <c r="CM163" s="145">
        <v>21.5</v>
      </c>
      <c r="CN163" s="130">
        <v>50</v>
      </c>
      <c r="CO163" s="27" t="s">
        <v>1005</v>
      </c>
      <c r="CP163" s="119" t="s">
        <v>1044</v>
      </c>
      <c r="CQ163" s="119" t="str">
        <f t="shared" si="123"/>
        <v>2025EB1100160-BDSDF112</v>
      </c>
      <c r="CR163" s="27" t="str">
        <f t="shared" si="162"/>
        <v>1 missed</v>
      </c>
      <c r="CS163" s="27" t="str">
        <f t="shared" si="163"/>
        <v>0 missed</v>
      </c>
      <c r="CT163" s="27">
        <f t="shared" si="164"/>
        <v>1</v>
      </c>
      <c r="CU163" s="27">
        <f t="shared" si="165"/>
        <v>2</v>
      </c>
      <c r="CV163" s="15">
        <f t="shared" si="166"/>
        <v>0.5</v>
      </c>
      <c r="CW163" s="15">
        <f t="shared" si="167"/>
        <v>1</v>
      </c>
      <c r="CX163" s="27" t="str">
        <f t="shared" si="168"/>
        <v>1 missed</v>
      </c>
      <c r="CY163" s="27">
        <f t="shared" si="169"/>
        <v>3</v>
      </c>
      <c r="CZ163" s="15">
        <f t="shared" si="170"/>
        <v>0.75</v>
      </c>
      <c r="DA163" s="15" t="str">
        <f t="shared" si="171"/>
        <v>Q-1 A-2 || Q Total-2, A Total-2</v>
      </c>
      <c r="DB163" s="15" t="str" cm="1">
        <f t="array" ref="DB163">IFERROR(INDEX('Attendance-Slot-1'!$Q$2:$Q$1112,MATCH(1,('Attendance-Slot-1'!$A$2:$A$1112=$C163)*('Attendance-Slot-1'!$G$2:$G$1112=DB$2),0)),"No Data")</f>
        <v>No Data</v>
      </c>
      <c r="DC163" s="15" t="str" cm="1">
        <f t="array" ref="DC163">IFERROR(INDEX('Attendance-Slot-2'!$Q$2:$Q$2595,MATCH(1,('Attendance-Slot-2'!$A$2:$A$2595=$C163)*('Attendance-Slot-2'!$G$2:$G$2595=DB$2),0)),"No Data")</f>
        <v>P-S2_Onsite</v>
      </c>
      <c r="DD163" s="139">
        <f>VLOOKUP($CQ163,'Written Exam Marks'!$H:$Q,10,FALSE)</f>
        <v>28.5</v>
      </c>
      <c r="DE163" s="139">
        <f>VLOOKUP($CQ163,'Written Exam Marks'!$H:$Q,9,FALSE)</f>
        <v>50</v>
      </c>
      <c r="DF163" s="15" t="str">
        <f t="shared" si="172"/>
        <v>Present</v>
      </c>
      <c r="DG163" s="15" t="str">
        <f t="shared" si="173"/>
        <v>P-S2_Onsite</v>
      </c>
      <c r="DH163" s="139">
        <v>100</v>
      </c>
      <c r="DI163" s="139">
        <v>100</v>
      </c>
      <c r="DJ163" s="139">
        <v>100</v>
      </c>
      <c r="DK163" s="3" t="str">
        <f t="shared" si="124"/>
        <v>P-0, A-0, No Data-4</v>
      </c>
      <c r="DL163" s="3" t="str">
        <f t="shared" si="125"/>
        <v>P-4, A-0, No Data-0</v>
      </c>
      <c r="DM163" s="1" t="str">
        <f t="shared" si="174"/>
        <v>P-S2_Onsite</v>
      </c>
      <c r="DN163" s="1" t="str">
        <f t="shared" si="175"/>
        <v>P-S2_Onsite</v>
      </c>
      <c r="DO163" s="1" t="str">
        <f t="shared" si="176"/>
        <v>P-S2_Onsite</v>
      </c>
      <c r="DP163" s="1" t="str">
        <f t="shared" si="177"/>
        <v>P-S2_Onsite</v>
      </c>
      <c r="DQ163" s="1" t="str">
        <f t="shared" si="178"/>
        <v>P-4, A-0, No Data-0</v>
      </c>
      <c r="DR163" s="39">
        <f t="shared" si="179"/>
        <v>0</v>
      </c>
      <c r="DS163" s="34" t="s">
        <v>7217</v>
      </c>
      <c r="DT163" s="39" t="s">
        <v>7363</v>
      </c>
      <c r="DU163" s="30" t="s">
        <v>483</v>
      </c>
      <c r="DV163" s="30"/>
    </row>
    <row r="164" spans="1:126" x14ac:dyDescent="0.25">
      <c r="A164" s="1">
        <v>161</v>
      </c>
      <c r="B164" s="1" t="s">
        <v>1000</v>
      </c>
      <c r="C164" s="1" t="s">
        <v>486</v>
      </c>
      <c r="D164" s="1" t="s">
        <v>487</v>
      </c>
      <c r="E164" s="1" t="s">
        <v>488</v>
      </c>
      <c r="F164" s="1" t="s">
        <v>7202</v>
      </c>
      <c r="G164" s="1" t="s">
        <v>1363</v>
      </c>
      <c r="H164" s="143" t="s">
        <v>5</v>
      </c>
      <c r="I164" s="143" t="s">
        <v>5</v>
      </c>
      <c r="J164" s="143" t="s">
        <v>5</v>
      </c>
      <c r="K164" s="143" t="s">
        <v>5</v>
      </c>
      <c r="L164" s="132" t="s">
        <v>5</v>
      </c>
      <c r="M164" s="132">
        <v>1.6</v>
      </c>
      <c r="N164" s="26">
        <v>60</v>
      </c>
      <c r="O164" s="26" t="s">
        <v>997</v>
      </c>
      <c r="P164" s="120" t="s">
        <v>1034</v>
      </c>
      <c r="Q164" s="13" t="str">
        <f t="shared" si="126"/>
        <v>2025EB1100161-BDSDF113</v>
      </c>
      <c r="R164" s="26" t="str">
        <f t="shared" si="127"/>
        <v>4 missed</v>
      </c>
      <c r="S164" s="26" t="str">
        <f t="shared" si="120"/>
        <v>1 missed</v>
      </c>
      <c r="T164" s="26">
        <f t="shared" si="128"/>
        <v>0</v>
      </c>
      <c r="U164" s="26">
        <f t="shared" si="129"/>
        <v>0</v>
      </c>
      <c r="V164" s="13">
        <f t="shared" si="130"/>
        <v>0</v>
      </c>
      <c r="W164" s="13">
        <f t="shared" si="131"/>
        <v>0</v>
      </c>
      <c r="X164" s="26" t="str">
        <f t="shared" si="132"/>
        <v>5 missed</v>
      </c>
      <c r="Y164" s="26">
        <f t="shared" si="133"/>
        <v>0</v>
      </c>
      <c r="Z164" s="13">
        <f t="shared" si="134"/>
        <v>0</v>
      </c>
      <c r="AA164" s="15" t="str">
        <f t="shared" si="135"/>
        <v>Q-0 A-0 || Q Total-4, A Total-1</v>
      </c>
      <c r="AB164" s="13" t="str" cm="1">
        <f t="array" ref="AB164">IFERROR(INDEX('Attendance-Slot-1'!$Q$2:$Q$1112,MATCH(1,('Attendance-Slot-1'!$A$2:$A$1112=$C164)*('Attendance-Slot-1'!$G$2:$G$1112=AB$2),0)),"No Data")</f>
        <v>A-S1_Onsite</v>
      </c>
      <c r="AC164" s="13" t="str" cm="1">
        <f t="array" ref="AC164">IFERROR(INDEX('Attendance-Slot-2'!$Q$2:$Q$2595,MATCH(1,('Attendance-Slot-2'!$A$2:$A$2595=$C164)*('Attendance-Slot-2'!$G$2:$G$2595=AB$2),0)),"No Data")</f>
        <v>A-S2_Onsite</v>
      </c>
      <c r="AD164" s="133" t="e">
        <f>VLOOKUP($Q164,'Written Exam Marks'!$H:$Q,10,FALSE)</f>
        <v>#N/A</v>
      </c>
      <c r="AE164" s="133" t="e">
        <f>VLOOKUP($Q164,'Written Exam Marks'!$H:$Q,9,FALSE)</f>
        <v>#N/A</v>
      </c>
      <c r="AF164" s="13" t="str">
        <f t="shared" si="136"/>
        <v>Absent</v>
      </c>
      <c r="AG164" s="13" t="str">
        <f t="shared" si="137"/>
        <v>A-S1_Onsite</v>
      </c>
      <c r="AH164" s="29" t="s">
        <v>5</v>
      </c>
      <c r="AI164" s="29" t="s">
        <v>5</v>
      </c>
      <c r="AJ164" s="29" t="s">
        <v>5</v>
      </c>
      <c r="AK164" s="29" t="s">
        <v>5</v>
      </c>
      <c r="AL164" s="29" t="s">
        <v>5</v>
      </c>
      <c r="AM164" s="29">
        <v>0</v>
      </c>
      <c r="AN164" s="131">
        <v>60</v>
      </c>
      <c r="AO164" s="36" t="s">
        <v>7179</v>
      </c>
      <c r="AP164" s="116" t="s">
        <v>1050</v>
      </c>
      <c r="AQ164" s="116" t="str">
        <f t="shared" si="121"/>
        <v>2025EB1100161-BDSDF108</v>
      </c>
      <c r="AR164" s="25" t="str">
        <f t="shared" si="138"/>
        <v>3 missed</v>
      </c>
      <c r="AS164" s="25" t="str">
        <f t="shared" si="139"/>
        <v>2 missed</v>
      </c>
      <c r="AT164" s="25">
        <f t="shared" si="140"/>
        <v>0</v>
      </c>
      <c r="AU164" s="25">
        <f t="shared" si="141"/>
        <v>0</v>
      </c>
      <c r="AV164" s="10">
        <f t="shared" si="142"/>
        <v>0</v>
      </c>
      <c r="AW164" s="10">
        <f t="shared" si="143"/>
        <v>0</v>
      </c>
      <c r="AX164" s="25" t="str">
        <f t="shared" si="144"/>
        <v>5 missed</v>
      </c>
      <c r="AY164" s="25">
        <f t="shared" si="145"/>
        <v>0</v>
      </c>
      <c r="AZ164" s="10">
        <f t="shared" si="146"/>
        <v>0</v>
      </c>
      <c r="BA164" s="10" t="str">
        <f t="shared" si="147"/>
        <v>Q-0 A-0 || Q Total-3, A Total-2</v>
      </c>
      <c r="BB164" s="10" t="str" cm="1">
        <f t="array" ref="BB164">IFERROR(INDEX('Attendance-Slot-1'!$Q$2:$Q$1112,MATCH(1,('Attendance-Slot-1'!$A$2:$A$1112=$C164)*('Attendance-Slot-1'!$G$2:$G$1112=BB$2),0)),"No Data")</f>
        <v>A-S1_Onsite</v>
      </c>
      <c r="BC164" s="10" t="str" cm="1">
        <f t="array" ref="BC164">IFERROR(INDEX('Attendance-Slot-2'!$Q$2:$Q$2595,MATCH(1,('Attendance-Slot-2'!$A$2:$A$2595=$C164)*('Attendance-Slot-2'!$G$2:$G$2595=BB$2),0)),"No Data")</f>
        <v>A-S2_Onsite</v>
      </c>
      <c r="BD164" s="136" t="e">
        <f>VLOOKUP($AQ164,'Written Exam Marks'!$H:$Q,10,FALSE)</f>
        <v>#N/A</v>
      </c>
      <c r="BE164" s="136" t="e">
        <f>VLOOKUP($AQ164,'Written Exam Marks'!$H:$Q,9,FALSE)</f>
        <v>#N/A</v>
      </c>
      <c r="BF164" s="10" t="str">
        <f t="shared" si="148"/>
        <v>Absent</v>
      </c>
      <c r="BG164" s="10" t="str">
        <f t="shared" si="149"/>
        <v>A-S1_Onsite</v>
      </c>
      <c r="BH164" s="129" t="s">
        <v>5</v>
      </c>
      <c r="BI164" s="129" t="s">
        <v>5</v>
      </c>
      <c r="BJ164" s="129" t="s">
        <v>5</v>
      </c>
      <c r="BK164" s="129" t="s">
        <v>5</v>
      </c>
      <c r="BL164" s="144">
        <v>0</v>
      </c>
      <c r="BM164" s="24">
        <v>60</v>
      </c>
      <c r="BN164" s="24" t="s">
        <v>1004</v>
      </c>
      <c r="BO164" s="118" t="s">
        <v>1063</v>
      </c>
      <c r="BP164" s="118" t="str">
        <f t="shared" si="122"/>
        <v>2025EB1100161-BDSDF114</v>
      </c>
      <c r="BQ164" s="24" t="str">
        <f t="shared" si="150"/>
        <v>3 missed</v>
      </c>
      <c r="BR164" s="24" t="str">
        <f t="shared" si="151"/>
        <v>1 missed</v>
      </c>
      <c r="BS164" s="24">
        <f t="shared" si="152"/>
        <v>0</v>
      </c>
      <c r="BT164" s="24">
        <f t="shared" si="153"/>
        <v>0</v>
      </c>
      <c r="BU164" s="14">
        <f t="shared" si="154"/>
        <v>0</v>
      </c>
      <c r="BV164" s="14">
        <f t="shared" si="155"/>
        <v>0</v>
      </c>
      <c r="BW164" s="24" t="str">
        <f t="shared" si="156"/>
        <v>4 missed</v>
      </c>
      <c r="BX164" s="24">
        <f t="shared" si="157"/>
        <v>0</v>
      </c>
      <c r="BY164" s="14">
        <f t="shared" si="158"/>
        <v>0</v>
      </c>
      <c r="BZ164" s="14" t="str">
        <f t="shared" si="159"/>
        <v>Q-0 A-0 || Q Total-3, A Total-1</v>
      </c>
      <c r="CA164" s="14" t="str" cm="1">
        <f t="array" ref="CA164">IFERROR(INDEX('Attendance-Slot-1'!$Q$2:$Q$1112,MATCH(1,('Attendance-Slot-1'!$A$2:$A$1112=$C164)*('Attendance-Slot-1'!$G$2:$G$1112=CA$2),0)),"No Data")</f>
        <v>A-S1_Onsite</v>
      </c>
      <c r="CB164" s="14" t="str" cm="1">
        <f t="array" ref="CB164">IFERROR(INDEX('Attendance-Slot-2'!$Q$2:$Q$2595,MATCH(1,('Attendance-Slot-2'!$A$2:$A$2595=$C164)*('Attendance-Slot-2'!$G$2:$G$2595=CA$2),0)),"No Data")</f>
        <v>A-S2_Onsite</v>
      </c>
      <c r="CC164" s="138" t="e">
        <f>VLOOKUP($BP164,'Written Exam Marks'!$H:$Q,10,FALSE)</f>
        <v>#N/A</v>
      </c>
      <c r="CD164" s="138" t="e">
        <f>VLOOKUP($BP164,'Written Exam Marks'!$H:$Q,9,FALSE)</f>
        <v>#N/A</v>
      </c>
      <c r="CE164" s="14" t="str">
        <f t="shared" si="160"/>
        <v>Absent</v>
      </c>
      <c r="CF164" s="14" t="str">
        <f t="shared" si="161"/>
        <v>A-S1_Onsite</v>
      </c>
      <c r="CG164" s="130" t="s">
        <v>5</v>
      </c>
      <c r="CH164" s="130" t="s">
        <v>5</v>
      </c>
      <c r="CI164" s="130" t="s">
        <v>5</v>
      </c>
      <c r="CJ164" s="130" t="s">
        <v>5</v>
      </c>
      <c r="CK164" s="130" t="s">
        <v>5</v>
      </c>
      <c r="CL164" s="130" t="s">
        <v>5</v>
      </c>
      <c r="CM164" s="145">
        <v>0</v>
      </c>
      <c r="CN164" s="130">
        <v>50</v>
      </c>
      <c r="CO164" s="27" t="s">
        <v>1005</v>
      </c>
      <c r="CP164" s="119" t="s">
        <v>1044</v>
      </c>
      <c r="CQ164" s="119" t="str">
        <f t="shared" si="123"/>
        <v>2025EB1100161-BDSDF112</v>
      </c>
      <c r="CR164" s="27" t="str">
        <f t="shared" si="162"/>
        <v>2 missed</v>
      </c>
      <c r="CS164" s="27" t="str">
        <f t="shared" si="163"/>
        <v>2 missed</v>
      </c>
      <c r="CT164" s="27">
        <f t="shared" si="164"/>
        <v>0</v>
      </c>
      <c r="CU164" s="27">
        <f t="shared" si="165"/>
        <v>0</v>
      </c>
      <c r="CV164" s="15">
        <f t="shared" si="166"/>
        <v>0</v>
      </c>
      <c r="CW164" s="15">
        <f t="shared" si="167"/>
        <v>0</v>
      </c>
      <c r="CX164" s="27" t="str">
        <f t="shared" si="168"/>
        <v>4 missed</v>
      </c>
      <c r="CY164" s="27">
        <f t="shared" si="169"/>
        <v>0</v>
      </c>
      <c r="CZ164" s="15">
        <f t="shared" si="170"/>
        <v>0</v>
      </c>
      <c r="DA164" s="15" t="str">
        <f t="shared" si="171"/>
        <v>Q-0 A-0 || Q Total-2, A Total-2</v>
      </c>
      <c r="DB164" s="15" t="str" cm="1">
        <f t="array" ref="DB164">IFERROR(INDEX('Attendance-Slot-1'!$Q$2:$Q$1112,MATCH(1,('Attendance-Slot-1'!$A$2:$A$1112=$C164)*('Attendance-Slot-1'!$G$2:$G$1112=DB$2),0)),"No Data")</f>
        <v>A-S1_Onsite</v>
      </c>
      <c r="DC164" s="15" t="str" cm="1">
        <f t="array" ref="DC164">IFERROR(INDEX('Attendance-Slot-2'!$Q$2:$Q$2595,MATCH(1,('Attendance-Slot-2'!$A$2:$A$2595=$C164)*('Attendance-Slot-2'!$G$2:$G$2595=DB$2),0)),"No Data")</f>
        <v>A-S2_Onsite</v>
      </c>
      <c r="DD164" s="139" t="e">
        <f>VLOOKUP($CQ164,'Written Exam Marks'!$H:$Q,10,FALSE)</f>
        <v>#N/A</v>
      </c>
      <c r="DE164" s="139" t="e">
        <f>VLOOKUP($CQ164,'Written Exam Marks'!$H:$Q,9,FALSE)</f>
        <v>#N/A</v>
      </c>
      <c r="DF164" s="15" t="str">
        <f t="shared" si="172"/>
        <v>Absent</v>
      </c>
      <c r="DG164" s="15" t="str">
        <f t="shared" si="173"/>
        <v>A-S1_Onsite</v>
      </c>
      <c r="DH164" s="139" t="s">
        <v>5</v>
      </c>
      <c r="DI164" s="139">
        <v>0</v>
      </c>
      <c r="DJ164" s="139">
        <v>100</v>
      </c>
      <c r="DK164" s="3" t="str">
        <f t="shared" si="124"/>
        <v>P-0, A-4, No Data-0</v>
      </c>
      <c r="DL164" s="3" t="str">
        <f t="shared" si="125"/>
        <v>P-0, A-4, No Data-0</v>
      </c>
      <c r="DM164" s="1" t="str">
        <f t="shared" si="174"/>
        <v>A-S1_Onsite</v>
      </c>
      <c r="DN164" s="1" t="str">
        <f t="shared" si="175"/>
        <v>A-S1_Onsite</v>
      </c>
      <c r="DO164" s="1" t="str">
        <f t="shared" si="176"/>
        <v>A-S1_Onsite</v>
      </c>
      <c r="DP164" s="1" t="str">
        <f t="shared" si="177"/>
        <v>A-S1_Onsite</v>
      </c>
      <c r="DQ164" s="1" t="str">
        <f t="shared" si="178"/>
        <v>P-0, A-4, No Data-0</v>
      </c>
      <c r="DR164" s="39">
        <f t="shared" si="179"/>
        <v>0</v>
      </c>
      <c r="DS164" s="34" t="s">
        <v>7217</v>
      </c>
      <c r="DT164" s="39" t="s">
        <v>1098</v>
      </c>
      <c r="DU164" s="30" t="s">
        <v>486</v>
      </c>
      <c r="DV164" s="30" t="s">
        <v>1098</v>
      </c>
    </row>
    <row r="165" spans="1:126" x14ac:dyDescent="0.25">
      <c r="A165" s="1">
        <v>162</v>
      </c>
      <c r="B165" s="1" t="s">
        <v>1000</v>
      </c>
      <c r="C165" s="1" t="s">
        <v>489</v>
      </c>
      <c r="D165" s="1" t="s">
        <v>490</v>
      </c>
      <c r="E165" s="1" t="s">
        <v>491</v>
      </c>
      <c r="F165" s="1" t="s">
        <v>7201</v>
      </c>
      <c r="G165" s="1" t="s">
        <v>1368</v>
      </c>
      <c r="H165" s="143">
        <v>6.4</v>
      </c>
      <c r="I165" s="143" t="s">
        <v>5</v>
      </c>
      <c r="J165" s="143">
        <v>8</v>
      </c>
      <c r="K165" s="143">
        <v>8</v>
      </c>
      <c r="L165" s="132">
        <v>28</v>
      </c>
      <c r="M165" s="132">
        <v>50.4</v>
      </c>
      <c r="N165" s="26">
        <v>60</v>
      </c>
      <c r="O165" s="26" t="s">
        <v>997</v>
      </c>
      <c r="P165" s="120" t="s">
        <v>1034</v>
      </c>
      <c r="Q165" s="13" t="str">
        <f t="shared" si="126"/>
        <v>2025EB1100162-BDSDF113</v>
      </c>
      <c r="R165" s="26" t="str">
        <f t="shared" si="127"/>
        <v>1 missed</v>
      </c>
      <c r="S165" s="26" t="str">
        <f t="shared" si="120"/>
        <v>0 missed</v>
      </c>
      <c r="T165" s="26">
        <f t="shared" si="128"/>
        <v>3</v>
      </c>
      <c r="U165" s="26">
        <f t="shared" si="129"/>
        <v>1</v>
      </c>
      <c r="V165" s="13">
        <f t="shared" si="130"/>
        <v>0.75</v>
      </c>
      <c r="W165" s="13">
        <f t="shared" si="131"/>
        <v>1</v>
      </c>
      <c r="X165" s="26" t="str">
        <f t="shared" si="132"/>
        <v>1 missed</v>
      </c>
      <c r="Y165" s="26">
        <f t="shared" si="133"/>
        <v>4</v>
      </c>
      <c r="Z165" s="13">
        <f t="shared" si="134"/>
        <v>0.8</v>
      </c>
      <c r="AA165" s="15" t="str">
        <f t="shared" si="135"/>
        <v>Q-3 A-1 || Q Total-4, A Total-1</v>
      </c>
      <c r="AB165" s="13" t="str" cm="1">
        <f t="array" ref="AB165">IFERROR(INDEX('Attendance-Slot-1'!$Q$2:$Q$1112,MATCH(1,('Attendance-Slot-1'!$A$2:$A$1112=$C165)*('Attendance-Slot-1'!$G$2:$G$1112=AB$2),0)),"No Data")</f>
        <v>P-S1_Onsite</v>
      </c>
      <c r="AC165" s="13" t="str" cm="1">
        <f t="array" ref="AC165">IFERROR(INDEX('Attendance-Slot-2'!$Q$2:$Q$2595,MATCH(1,('Attendance-Slot-2'!$A$2:$A$2595=$C165)*('Attendance-Slot-2'!$G$2:$G$2595=AB$2),0)),"No Data")</f>
        <v>No Data</v>
      </c>
      <c r="AD165" s="133">
        <f>VLOOKUP($Q165,'Written Exam Marks'!$H:$Q,10,FALSE)</f>
        <v>3</v>
      </c>
      <c r="AE165" s="133">
        <f>VLOOKUP($Q165,'Written Exam Marks'!$H:$Q,9,FALSE)</f>
        <v>40</v>
      </c>
      <c r="AF165" s="13" t="str">
        <f t="shared" si="136"/>
        <v>Present</v>
      </c>
      <c r="AG165" s="13" t="str">
        <f t="shared" si="137"/>
        <v>P-S1_Onsite</v>
      </c>
      <c r="AH165" s="29">
        <v>15</v>
      </c>
      <c r="AI165" s="29">
        <v>12</v>
      </c>
      <c r="AJ165" s="29">
        <v>8.6666666669999994</v>
      </c>
      <c r="AK165" s="29">
        <v>10</v>
      </c>
      <c r="AL165" s="29">
        <v>10</v>
      </c>
      <c r="AM165" s="29">
        <v>55.666666667000001</v>
      </c>
      <c r="AN165" s="131">
        <v>60</v>
      </c>
      <c r="AO165" s="36" t="s">
        <v>7179</v>
      </c>
      <c r="AP165" s="116" t="s">
        <v>1050</v>
      </c>
      <c r="AQ165" s="116" t="str">
        <f t="shared" si="121"/>
        <v>2025EB1100162-BDSDF108</v>
      </c>
      <c r="AR165" s="25" t="str">
        <f t="shared" si="138"/>
        <v>0 missed</v>
      </c>
      <c r="AS165" s="25" t="str">
        <f t="shared" si="139"/>
        <v>0 missed</v>
      </c>
      <c r="AT165" s="25">
        <f t="shared" si="140"/>
        <v>3</v>
      </c>
      <c r="AU165" s="25">
        <f t="shared" si="141"/>
        <v>2</v>
      </c>
      <c r="AV165" s="10">
        <f t="shared" si="142"/>
        <v>1</v>
      </c>
      <c r="AW165" s="10">
        <f t="shared" si="143"/>
        <v>1</v>
      </c>
      <c r="AX165" s="25" t="str">
        <f t="shared" si="144"/>
        <v>0 missed</v>
      </c>
      <c r="AY165" s="25">
        <f t="shared" si="145"/>
        <v>5</v>
      </c>
      <c r="AZ165" s="10">
        <f t="shared" si="146"/>
        <v>1</v>
      </c>
      <c r="BA165" s="10" t="str">
        <f t="shared" si="147"/>
        <v>Q-3 A-2 || Q Total-3, A Total-2</v>
      </c>
      <c r="BB165" s="10" t="str" cm="1">
        <f t="array" ref="BB165">IFERROR(INDEX('Attendance-Slot-1'!$Q$2:$Q$1112,MATCH(1,('Attendance-Slot-1'!$A$2:$A$1112=$C165)*('Attendance-Slot-1'!$G$2:$G$1112=BB$2),0)),"No Data")</f>
        <v>A-S1_Onsite</v>
      </c>
      <c r="BC165" s="10" t="str" cm="1">
        <f t="array" ref="BC165">IFERROR(INDEX('Attendance-Slot-2'!$Q$2:$Q$2595,MATCH(1,('Attendance-Slot-2'!$A$2:$A$2595=$C165)*('Attendance-Slot-2'!$G$2:$G$2595=BB$2),0)),"No Data")</f>
        <v>P-S2_Onsite</v>
      </c>
      <c r="BD165" s="136">
        <f>VLOOKUP($AQ165,'Written Exam Marks'!$H:$Q,10,FALSE)</f>
        <v>0</v>
      </c>
      <c r="BE165" s="136">
        <f>VLOOKUP($AQ165,'Written Exam Marks'!$H:$Q,9,FALSE)</f>
        <v>40</v>
      </c>
      <c r="BF165" s="10" t="str">
        <f t="shared" si="148"/>
        <v>Present</v>
      </c>
      <c r="BG165" s="10" t="str">
        <f t="shared" si="149"/>
        <v>P-S2_Onsite</v>
      </c>
      <c r="BH165" s="129">
        <v>10</v>
      </c>
      <c r="BI165" s="129">
        <v>13.5</v>
      </c>
      <c r="BJ165" s="129">
        <v>15</v>
      </c>
      <c r="BK165" s="129">
        <v>5</v>
      </c>
      <c r="BL165" s="144">
        <v>43.5</v>
      </c>
      <c r="BM165" s="24">
        <v>60</v>
      </c>
      <c r="BN165" s="24" t="s">
        <v>1004</v>
      </c>
      <c r="BO165" s="118" t="s">
        <v>1063</v>
      </c>
      <c r="BP165" s="118" t="str">
        <f t="shared" si="122"/>
        <v>2025EB1100162-BDSDF114</v>
      </c>
      <c r="BQ165" s="24" t="str">
        <f t="shared" si="150"/>
        <v>0 missed</v>
      </c>
      <c r="BR165" s="24" t="str">
        <f t="shared" si="151"/>
        <v>0 missed</v>
      </c>
      <c r="BS165" s="24">
        <f t="shared" si="152"/>
        <v>3</v>
      </c>
      <c r="BT165" s="24">
        <f t="shared" si="153"/>
        <v>1</v>
      </c>
      <c r="BU165" s="14">
        <f t="shared" si="154"/>
        <v>1</v>
      </c>
      <c r="BV165" s="14">
        <f t="shared" si="155"/>
        <v>1</v>
      </c>
      <c r="BW165" s="24" t="str">
        <f t="shared" si="156"/>
        <v>0 missed</v>
      </c>
      <c r="BX165" s="24">
        <f t="shared" si="157"/>
        <v>4</v>
      </c>
      <c r="BY165" s="14">
        <f t="shared" si="158"/>
        <v>1</v>
      </c>
      <c r="BZ165" s="14" t="str">
        <f t="shared" si="159"/>
        <v>Q-3 A-1 || Q Total-3, A Total-1</v>
      </c>
      <c r="CA165" s="14" t="str" cm="1">
        <f t="array" ref="CA165">IFERROR(INDEX('Attendance-Slot-1'!$Q$2:$Q$1112,MATCH(1,('Attendance-Slot-1'!$A$2:$A$1112=$C165)*('Attendance-Slot-1'!$G$2:$G$1112=CA$2),0)),"No Data")</f>
        <v>No Data</v>
      </c>
      <c r="CB165" s="14" t="str" cm="1">
        <f t="array" ref="CB165">IFERROR(INDEX('Attendance-Slot-2'!$Q$2:$Q$2595,MATCH(1,('Attendance-Slot-2'!$A$2:$A$2595=$C165)*('Attendance-Slot-2'!$G$2:$G$2595=CA$2),0)),"No Data")</f>
        <v>P-S2_Onsite</v>
      </c>
      <c r="CC165" s="138">
        <f>VLOOKUP($BP165,'Written Exam Marks'!$H:$Q,10,FALSE)</f>
        <v>0</v>
      </c>
      <c r="CD165" s="138">
        <f>VLOOKUP($BP165,'Written Exam Marks'!$H:$Q,9,FALSE)</f>
        <v>40</v>
      </c>
      <c r="CE165" s="14" t="str">
        <f t="shared" si="160"/>
        <v>Present</v>
      </c>
      <c r="CF165" s="14" t="str">
        <f t="shared" si="161"/>
        <v>P-S2_Onsite</v>
      </c>
      <c r="CG165" s="130">
        <v>5</v>
      </c>
      <c r="CH165" s="130">
        <v>4.5</v>
      </c>
      <c r="CI165" s="130">
        <v>8.5</v>
      </c>
      <c r="CJ165" s="130">
        <v>2</v>
      </c>
      <c r="CK165" s="130" t="s">
        <v>5</v>
      </c>
      <c r="CL165" s="130" t="s">
        <v>5</v>
      </c>
      <c r="CM165" s="145">
        <v>20</v>
      </c>
      <c r="CN165" s="130">
        <v>50</v>
      </c>
      <c r="CO165" s="27" t="s">
        <v>1005</v>
      </c>
      <c r="CP165" s="119" t="s">
        <v>1044</v>
      </c>
      <c r="CQ165" s="119" t="str">
        <f t="shared" si="123"/>
        <v>2025EB1100162-BDSDF112</v>
      </c>
      <c r="CR165" s="27" t="str">
        <f t="shared" si="162"/>
        <v>0 missed</v>
      </c>
      <c r="CS165" s="27" t="str">
        <f t="shared" si="163"/>
        <v>0 missed</v>
      </c>
      <c r="CT165" s="27">
        <f t="shared" si="164"/>
        <v>2</v>
      </c>
      <c r="CU165" s="27">
        <f t="shared" si="165"/>
        <v>2</v>
      </c>
      <c r="CV165" s="15">
        <f t="shared" si="166"/>
        <v>1</v>
      </c>
      <c r="CW165" s="15">
        <f t="shared" si="167"/>
        <v>1</v>
      </c>
      <c r="CX165" s="27" t="str">
        <f t="shared" si="168"/>
        <v>0 missed</v>
      </c>
      <c r="CY165" s="27">
        <f t="shared" si="169"/>
        <v>4</v>
      </c>
      <c r="CZ165" s="15">
        <f t="shared" si="170"/>
        <v>1</v>
      </c>
      <c r="DA165" s="15" t="str">
        <f t="shared" si="171"/>
        <v>Q-2 A-2 || Q Total-2, A Total-2</v>
      </c>
      <c r="DB165" s="15" t="str" cm="1">
        <f t="array" ref="DB165">IFERROR(INDEX('Attendance-Slot-1'!$Q$2:$Q$1112,MATCH(1,('Attendance-Slot-1'!$A$2:$A$1112=$C165)*('Attendance-Slot-1'!$G$2:$G$1112=DB$2),0)),"No Data")</f>
        <v>No Data</v>
      </c>
      <c r="DC165" s="15" t="str" cm="1">
        <f t="array" ref="DC165">IFERROR(INDEX('Attendance-Slot-2'!$Q$2:$Q$2595,MATCH(1,('Attendance-Slot-2'!$A$2:$A$2595=$C165)*('Attendance-Slot-2'!$G$2:$G$2595=DB$2),0)),"No Data")</f>
        <v>P-S2_Onsite</v>
      </c>
      <c r="DD165" s="139">
        <f>VLOOKUP($CQ165,'Written Exam Marks'!$H:$Q,10,FALSE)</f>
        <v>26.5</v>
      </c>
      <c r="DE165" s="139">
        <f>VLOOKUP($CQ165,'Written Exam Marks'!$H:$Q,9,FALSE)</f>
        <v>50</v>
      </c>
      <c r="DF165" s="15" t="str">
        <f t="shared" si="172"/>
        <v>Present</v>
      </c>
      <c r="DG165" s="15" t="str">
        <f t="shared" si="173"/>
        <v>P-S2_Onsite</v>
      </c>
      <c r="DH165" s="139">
        <v>90</v>
      </c>
      <c r="DI165" s="139">
        <v>90</v>
      </c>
      <c r="DJ165" s="139">
        <v>100</v>
      </c>
      <c r="DK165" s="3" t="str">
        <f t="shared" si="124"/>
        <v>P-1, A-1, No Data-2</v>
      </c>
      <c r="DL165" s="3" t="str">
        <f t="shared" si="125"/>
        <v>P-3, A-0, No Data-1</v>
      </c>
      <c r="DM165" s="1" t="str">
        <f t="shared" si="174"/>
        <v>P-S1_Onsite</v>
      </c>
      <c r="DN165" s="1" t="str">
        <f t="shared" si="175"/>
        <v>P-S2_Onsite</v>
      </c>
      <c r="DO165" s="1" t="str">
        <f t="shared" si="176"/>
        <v>P-S2_Onsite</v>
      </c>
      <c r="DP165" s="1" t="str">
        <f t="shared" si="177"/>
        <v>P-S2_Onsite</v>
      </c>
      <c r="DQ165" s="1" t="str">
        <f t="shared" si="178"/>
        <v>P-4, A-0, No Data-0</v>
      </c>
      <c r="DR165" s="39">
        <f t="shared" si="179"/>
        <v>0</v>
      </c>
      <c r="DS165" s="34" t="s">
        <v>7217</v>
      </c>
      <c r="DT165" s="39" t="s">
        <v>7363</v>
      </c>
      <c r="DU165" s="30" t="s">
        <v>489</v>
      </c>
      <c r="DV165" s="30"/>
    </row>
    <row r="166" spans="1:126" x14ac:dyDescent="0.25">
      <c r="A166" s="1">
        <v>163</v>
      </c>
      <c r="B166" s="1" t="s">
        <v>1000</v>
      </c>
      <c r="C166" s="1" t="s">
        <v>492</v>
      </c>
      <c r="D166" s="1" t="s">
        <v>493</v>
      </c>
      <c r="E166" s="1" t="s">
        <v>494</v>
      </c>
      <c r="F166" s="1" t="s">
        <v>7201</v>
      </c>
      <c r="G166" s="1" t="s">
        <v>1373</v>
      </c>
      <c r="H166" s="143">
        <v>7.2</v>
      </c>
      <c r="I166" s="143">
        <v>8</v>
      </c>
      <c r="J166" s="143" t="s">
        <v>5</v>
      </c>
      <c r="K166" s="143">
        <v>7.2</v>
      </c>
      <c r="L166" s="132">
        <v>28</v>
      </c>
      <c r="M166" s="132">
        <v>50.4</v>
      </c>
      <c r="N166" s="26">
        <v>60</v>
      </c>
      <c r="O166" s="26" t="s">
        <v>997</v>
      </c>
      <c r="P166" s="120" t="s">
        <v>1034</v>
      </c>
      <c r="Q166" s="13" t="str">
        <f t="shared" si="126"/>
        <v>2025EB1100163-BDSDF113</v>
      </c>
      <c r="R166" s="26" t="str">
        <f t="shared" si="127"/>
        <v>1 missed</v>
      </c>
      <c r="S166" s="26" t="str">
        <f t="shared" si="120"/>
        <v>0 missed</v>
      </c>
      <c r="T166" s="26">
        <f t="shared" si="128"/>
        <v>3</v>
      </c>
      <c r="U166" s="26">
        <f t="shared" si="129"/>
        <v>1</v>
      </c>
      <c r="V166" s="13">
        <f t="shared" si="130"/>
        <v>0.75</v>
      </c>
      <c r="W166" s="13">
        <f t="shared" si="131"/>
        <v>1</v>
      </c>
      <c r="X166" s="26" t="str">
        <f t="shared" si="132"/>
        <v>1 missed</v>
      </c>
      <c r="Y166" s="26">
        <f t="shared" si="133"/>
        <v>4</v>
      </c>
      <c r="Z166" s="13">
        <f t="shared" si="134"/>
        <v>0.8</v>
      </c>
      <c r="AA166" s="15" t="str">
        <f t="shared" si="135"/>
        <v>Q-3 A-1 || Q Total-4, A Total-1</v>
      </c>
      <c r="AB166" s="13" t="str" cm="1">
        <f t="array" ref="AB166">IFERROR(INDEX('Attendance-Slot-1'!$Q$2:$Q$1112,MATCH(1,('Attendance-Slot-1'!$A$2:$A$1112=$C166)*('Attendance-Slot-1'!$G$2:$G$1112=AB$2),0)),"No Data")</f>
        <v>P-S1_Onsite</v>
      </c>
      <c r="AC166" s="13" t="str" cm="1">
        <f t="array" ref="AC166">IFERROR(INDEX('Attendance-Slot-2'!$Q$2:$Q$2595,MATCH(1,('Attendance-Slot-2'!$A$2:$A$2595=$C166)*('Attendance-Slot-2'!$G$2:$G$2595=AB$2),0)),"No Data")</f>
        <v>No Data</v>
      </c>
      <c r="AD166" s="133">
        <f>VLOOKUP($Q166,'Written Exam Marks'!$H:$Q,10,FALSE)</f>
        <v>34</v>
      </c>
      <c r="AE166" s="133">
        <f>VLOOKUP($Q166,'Written Exam Marks'!$H:$Q,9,FALSE)</f>
        <v>40</v>
      </c>
      <c r="AF166" s="13" t="str">
        <f t="shared" si="136"/>
        <v>Present</v>
      </c>
      <c r="AG166" s="13" t="str">
        <f t="shared" si="137"/>
        <v>P-S1_Onsite</v>
      </c>
      <c r="AH166" s="29">
        <v>11.5</v>
      </c>
      <c r="AI166" s="29">
        <v>12</v>
      </c>
      <c r="AJ166" s="29">
        <v>8</v>
      </c>
      <c r="AK166" s="29" t="s">
        <v>5</v>
      </c>
      <c r="AL166" s="29">
        <v>10</v>
      </c>
      <c r="AM166" s="29">
        <v>41.5</v>
      </c>
      <c r="AN166" s="131">
        <v>60</v>
      </c>
      <c r="AO166" s="36" t="s">
        <v>7179</v>
      </c>
      <c r="AP166" s="116" t="s">
        <v>1050</v>
      </c>
      <c r="AQ166" s="116" t="str">
        <f t="shared" si="121"/>
        <v>2025EB1100163-BDSDF108</v>
      </c>
      <c r="AR166" s="25" t="str">
        <f t="shared" si="138"/>
        <v>1 missed</v>
      </c>
      <c r="AS166" s="25" t="str">
        <f t="shared" si="139"/>
        <v>0 missed</v>
      </c>
      <c r="AT166" s="25">
        <f t="shared" si="140"/>
        <v>2</v>
      </c>
      <c r="AU166" s="25">
        <f t="shared" si="141"/>
        <v>2</v>
      </c>
      <c r="AV166" s="10">
        <f t="shared" si="142"/>
        <v>0.66666666666666663</v>
      </c>
      <c r="AW166" s="10">
        <f t="shared" si="143"/>
        <v>1</v>
      </c>
      <c r="AX166" s="25" t="str">
        <f t="shared" si="144"/>
        <v>1 missed</v>
      </c>
      <c r="AY166" s="25">
        <f t="shared" si="145"/>
        <v>4</v>
      </c>
      <c r="AZ166" s="10">
        <f t="shared" si="146"/>
        <v>0.8</v>
      </c>
      <c r="BA166" s="10" t="str">
        <f t="shared" si="147"/>
        <v>Q-2 A-2 || Q Total-3, A Total-2</v>
      </c>
      <c r="BB166" s="10" t="str" cm="1">
        <f t="array" ref="BB166">IFERROR(INDEX('Attendance-Slot-1'!$Q$2:$Q$1112,MATCH(1,('Attendance-Slot-1'!$A$2:$A$1112=$C166)*('Attendance-Slot-1'!$G$2:$G$1112=BB$2),0)),"No Data")</f>
        <v>P-S1_Onsite</v>
      </c>
      <c r="BC166" s="10" t="str" cm="1">
        <f t="array" ref="BC166">IFERROR(INDEX('Attendance-Slot-2'!$Q$2:$Q$2595,MATCH(1,('Attendance-Slot-2'!$A$2:$A$2595=$C166)*('Attendance-Slot-2'!$G$2:$G$2595=BB$2),0)),"No Data")</f>
        <v>No Data</v>
      </c>
      <c r="BD166" s="136">
        <f>VLOOKUP($AQ166,'Written Exam Marks'!$H:$Q,10,FALSE)</f>
        <v>19.5</v>
      </c>
      <c r="BE166" s="136">
        <f>VLOOKUP($AQ166,'Written Exam Marks'!$H:$Q,9,FALSE)</f>
        <v>40</v>
      </c>
      <c r="BF166" s="10" t="str">
        <f t="shared" si="148"/>
        <v>Present</v>
      </c>
      <c r="BG166" s="10" t="str">
        <f t="shared" si="149"/>
        <v>P-S1_Onsite</v>
      </c>
      <c r="BH166" s="129">
        <v>10</v>
      </c>
      <c r="BI166" s="129">
        <v>13.5</v>
      </c>
      <c r="BJ166" s="129">
        <v>15</v>
      </c>
      <c r="BK166" s="129">
        <v>17</v>
      </c>
      <c r="BL166" s="144">
        <v>55.5</v>
      </c>
      <c r="BM166" s="24">
        <v>60</v>
      </c>
      <c r="BN166" s="24" t="s">
        <v>1004</v>
      </c>
      <c r="BO166" s="118" t="s">
        <v>1063</v>
      </c>
      <c r="BP166" s="118" t="str">
        <f t="shared" si="122"/>
        <v>2025EB1100163-BDSDF114</v>
      </c>
      <c r="BQ166" s="24" t="str">
        <f t="shared" si="150"/>
        <v>0 missed</v>
      </c>
      <c r="BR166" s="24" t="str">
        <f t="shared" si="151"/>
        <v>0 missed</v>
      </c>
      <c r="BS166" s="24">
        <f t="shared" si="152"/>
        <v>3</v>
      </c>
      <c r="BT166" s="24">
        <f t="shared" si="153"/>
        <v>1</v>
      </c>
      <c r="BU166" s="14">
        <f t="shared" si="154"/>
        <v>1</v>
      </c>
      <c r="BV166" s="14">
        <f t="shared" si="155"/>
        <v>1</v>
      </c>
      <c r="BW166" s="24" t="str">
        <f t="shared" si="156"/>
        <v>0 missed</v>
      </c>
      <c r="BX166" s="24">
        <f t="shared" si="157"/>
        <v>4</v>
      </c>
      <c r="BY166" s="14">
        <f t="shared" si="158"/>
        <v>1</v>
      </c>
      <c r="BZ166" s="14" t="str">
        <f t="shared" si="159"/>
        <v>Q-3 A-1 || Q Total-3, A Total-1</v>
      </c>
      <c r="CA166" s="14" t="str" cm="1">
        <f t="array" ref="CA166">IFERROR(INDEX('Attendance-Slot-1'!$Q$2:$Q$1112,MATCH(1,('Attendance-Slot-1'!$A$2:$A$1112=$C166)*('Attendance-Slot-1'!$G$2:$G$1112=CA$2),0)),"No Data")</f>
        <v>P-S1_Onsite</v>
      </c>
      <c r="CB166" s="14" t="str" cm="1">
        <f t="array" ref="CB166">IFERROR(INDEX('Attendance-Slot-2'!$Q$2:$Q$2595,MATCH(1,('Attendance-Slot-2'!$A$2:$A$2595=$C166)*('Attendance-Slot-2'!$G$2:$G$2595=CA$2),0)),"No Data")</f>
        <v>No Data</v>
      </c>
      <c r="CC166" s="138">
        <f>VLOOKUP($BP166,'Written Exam Marks'!$H:$Q,10,FALSE)</f>
        <v>27.5</v>
      </c>
      <c r="CD166" s="138">
        <f>VLOOKUP($BP166,'Written Exam Marks'!$H:$Q,9,FALSE)</f>
        <v>40</v>
      </c>
      <c r="CE166" s="14" t="str">
        <f t="shared" si="160"/>
        <v>Present</v>
      </c>
      <c r="CF166" s="14" t="str">
        <f t="shared" si="161"/>
        <v>P-S1_Onsite</v>
      </c>
      <c r="CG166" s="130">
        <v>4</v>
      </c>
      <c r="CH166" s="130">
        <v>4.5</v>
      </c>
      <c r="CI166" s="130">
        <v>4.5</v>
      </c>
      <c r="CJ166" s="130">
        <v>7</v>
      </c>
      <c r="CK166" s="130" t="s">
        <v>5</v>
      </c>
      <c r="CL166" s="130" t="s">
        <v>5</v>
      </c>
      <c r="CM166" s="145">
        <v>20</v>
      </c>
      <c r="CN166" s="130">
        <v>50</v>
      </c>
      <c r="CO166" s="27" t="s">
        <v>1005</v>
      </c>
      <c r="CP166" s="119" t="s">
        <v>1044</v>
      </c>
      <c r="CQ166" s="119" t="str">
        <f t="shared" si="123"/>
        <v>2025EB1100163-BDSDF112</v>
      </c>
      <c r="CR166" s="27" t="str">
        <f t="shared" si="162"/>
        <v>0 missed</v>
      </c>
      <c r="CS166" s="27" t="str">
        <f t="shared" si="163"/>
        <v>0 missed</v>
      </c>
      <c r="CT166" s="27">
        <f t="shared" si="164"/>
        <v>2</v>
      </c>
      <c r="CU166" s="27">
        <f t="shared" si="165"/>
        <v>2</v>
      </c>
      <c r="CV166" s="15">
        <f t="shared" si="166"/>
        <v>1</v>
      </c>
      <c r="CW166" s="15">
        <f t="shared" si="167"/>
        <v>1</v>
      </c>
      <c r="CX166" s="27" t="str">
        <f t="shared" si="168"/>
        <v>0 missed</v>
      </c>
      <c r="CY166" s="27">
        <f t="shared" si="169"/>
        <v>4</v>
      </c>
      <c r="CZ166" s="15">
        <f t="shared" si="170"/>
        <v>1</v>
      </c>
      <c r="DA166" s="15" t="str">
        <f t="shared" si="171"/>
        <v>Q-2 A-2 || Q Total-2, A Total-2</v>
      </c>
      <c r="DB166" s="15" t="str" cm="1">
        <f t="array" ref="DB166">IFERROR(INDEX('Attendance-Slot-1'!$Q$2:$Q$1112,MATCH(1,('Attendance-Slot-1'!$A$2:$A$1112=$C166)*('Attendance-Slot-1'!$G$2:$G$1112=DB$2),0)),"No Data")</f>
        <v>P-S1_Onsite</v>
      </c>
      <c r="DC166" s="15" t="str" cm="1">
        <f t="array" ref="DC166">IFERROR(INDEX('Attendance-Slot-2'!$Q$2:$Q$2595,MATCH(1,('Attendance-Slot-2'!$A$2:$A$2595=$C166)*('Attendance-Slot-2'!$G$2:$G$2595=DB$2),0)),"No Data")</f>
        <v>No Data</v>
      </c>
      <c r="DD166" s="139">
        <f>VLOOKUP($CQ166,'Written Exam Marks'!$H:$Q,10,FALSE)</f>
        <v>34</v>
      </c>
      <c r="DE166" s="139">
        <f>VLOOKUP($CQ166,'Written Exam Marks'!$H:$Q,9,FALSE)</f>
        <v>50</v>
      </c>
      <c r="DF166" s="15" t="str">
        <f t="shared" si="172"/>
        <v>Present</v>
      </c>
      <c r="DG166" s="15" t="str">
        <f t="shared" si="173"/>
        <v>P-S1_Onsite</v>
      </c>
      <c r="DH166" s="139">
        <v>90</v>
      </c>
      <c r="DI166" s="139">
        <v>90</v>
      </c>
      <c r="DJ166" s="139">
        <v>100</v>
      </c>
      <c r="DK166" s="3" t="str">
        <f t="shared" si="124"/>
        <v>P-4, A-0, No Data-0</v>
      </c>
      <c r="DL166" s="3" t="str">
        <f t="shared" si="125"/>
        <v>P-0, A-0, No Data-4</v>
      </c>
      <c r="DM166" s="1" t="str">
        <f t="shared" si="174"/>
        <v>P-S1_Onsite</v>
      </c>
      <c r="DN166" s="1" t="str">
        <f t="shared" si="175"/>
        <v>P-S1_Onsite</v>
      </c>
      <c r="DO166" s="1" t="str">
        <f t="shared" si="176"/>
        <v>P-S1_Onsite</v>
      </c>
      <c r="DP166" s="1" t="str">
        <f t="shared" si="177"/>
        <v>P-S1_Onsite</v>
      </c>
      <c r="DQ166" s="1" t="str">
        <f t="shared" si="178"/>
        <v>P-4, A-0, No Data-0</v>
      </c>
      <c r="DR166" s="39">
        <f t="shared" si="179"/>
        <v>0</v>
      </c>
      <c r="DS166" s="34" t="s">
        <v>7217</v>
      </c>
      <c r="DT166" s="39" t="s">
        <v>7363</v>
      </c>
      <c r="DU166" s="30" t="s">
        <v>492</v>
      </c>
      <c r="DV166" s="30"/>
    </row>
    <row r="167" spans="1:126" x14ac:dyDescent="0.25">
      <c r="A167" s="1">
        <v>164</v>
      </c>
      <c r="B167" s="1" t="s">
        <v>1000</v>
      </c>
      <c r="C167" s="1" t="s">
        <v>495</v>
      </c>
      <c r="D167" s="1" t="s">
        <v>496</v>
      </c>
      <c r="E167" s="1" t="s">
        <v>497</v>
      </c>
      <c r="F167" s="1" t="s">
        <v>7201</v>
      </c>
      <c r="G167" s="1" t="s">
        <v>3571</v>
      </c>
      <c r="H167" s="143" t="s">
        <v>5</v>
      </c>
      <c r="I167" s="143" t="s">
        <v>5</v>
      </c>
      <c r="J167" s="143" t="s">
        <v>5</v>
      </c>
      <c r="K167" s="143" t="s">
        <v>5</v>
      </c>
      <c r="L167" s="132" t="s">
        <v>5</v>
      </c>
      <c r="M167" s="132">
        <v>1.6</v>
      </c>
      <c r="N167" s="26">
        <v>60</v>
      </c>
      <c r="O167" s="26" t="s">
        <v>997</v>
      </c>
      <c r="P167" s="120" t="s">
        <v>1034</v>
      </c>
      <c r="Q167" s="13" t="str">
        <f t="shared" si="126"/>
        <v>2025EB1100164-BDSDF113</v>
      </c>
      <c r="R167" s="26" t="str">
        <f t="shared" si="127"/>
        <v>4 missed</v>
      </c>
      <c r="S167" s="26" t="str">
        <f t="shared" si="120"/>
        <v>1 missed</v>
      </c>
      <c r="T167" s="26">
        <f t="shared" si="128"/>
        <v>0</v>
      </c>
      <c r="U167" s="26">
        <f t="shared" si="129"/>
        <v>0</v>
      </c>
      <c r="V167" s="13">
        <f t="shared" si="130"/>
        <v>0</v>
      </c>
      <c r="W167" s="13">
        <f t="shared" si="131"/>
        <v>0</v>
      </c>
      <c r="X167" s="26" t="str">
        <f t="shared" si="132"/>
        <v>5 missed</v>
      </c>
      <c r="Y167" s="26">
        <f t="shared" si="133"/>
        <v>0</v>
      </c>
      <c r="Z167" s="13">
        <f t="shared" si="134"/>
        <v>0</v>
      </c>
      <c r="AA167" s="15" t="str">
        <f t="shared" si="135"/>
        <v>Q-0 A-0 || Q Total-4, A Total-1</v>
      </c>
      <c r="AB167" s="13" t="str" cm="1">
        <f t="array" ref="AB167">IFERROR(INDEX('Attendance-Slot-1'!$Q$2:$Q$1112,MATCH(1,('Attendance-Slot-1'!$A$2:$A$1112=$C167)*('Attendance-Slot-1'!$G$2:$G$1112=AB$2),0)),"No Data")</f>
        <v>No Data</v>
      </c>
      <c r="AC167" s="13" t="str" cm="1">
        <f t="array" ref="AC167">IFERROR(INDEX('Attendance-Slot-2'!$Q$2:$Q$2595,MATCH(1,('Attendance-Slot-2'!$A$2:$A$2595=$C167)*('Attendance-Slot-2'!$G$2:$G$2595=AB$2),0)),"No Data")</f>
        <v>A-S2_Onsite</v>
      </c>
      <c r="AD167" s="133" t="e">
        <f>VLOOKUP($Q167,'Written Exam Marks'!$H:$Q,10,FALSE)</f>
        <v>#N/A</v>
      </c>
      <c r="AE167" s="133" t="e">
        <f>VLOOKUP($Q167,'Written Exam Marks'!$H:$Q,9,FALSE)</f>
        <v>#N/A</v>
      </c>
      <c r="AF167" s="13" t="str">
        <f t="shared" si="136"/>
        <v>Absent</v>
      </c>
      <c r="AG167" s="13" t="str">
        <f t="shared" si="137"/>
        <v>A-S2_Onsite</v>
      </c>
      <c r="AH167" s="29" t="s">
        <v>5</v>
      </c>
      <c r="AI167" s="29" t="s">
        <v>5</v>
      </c>
      <c r="AJ167" s="29" t="s">
        <v>5</v>
      </c>
      <c r="AK167" s="29" t="s">
        <v>5</v>
      </c>
      <c r="AL167" s="29" t="s">
        <v>5</v>
      </c>
      <c r="AM167" s="29">
        <v>0</v>
      </c>
      <c r="AN167" s="131">
        <v>60</v>
      </c>
      <c r="AO167" s="36" t="s">
        <v>7179</v>
      </c>
      <c r="AP167" s="116" t="s">
        <v>1050</v>
      </c>
      <c r="AQ167" s="116" t="str">
        <f t="shared" si="121"/>
        <v>2025EB1100164-BDSDF108</v>
      </c>
      <c r="AR167" s="25" t="str">
        <f t="shared" si="138"/>
        <v>3 missed</v>
      </c>
      <c r="AS167" s="25" t="str">
        <f t="shared" si="139"/>
        <v>2 missed</v>
      </c>
      <c r="AT167" s="25">
        <f t="shared" si="140"/>
        <v>0</v>
      </c>
      <c r="AU167" s="25">
        <f t="shared" si="141"/>
        <v>0</v>
      </c>
      <c r="AV167" s="10">
        <f t="shared" si="142"/>
        <v>0</v>
      </c>
      <c r="AW167" s="10">
        <f t="shared" si="143"/>
        <v>0</v>
      </c>
      <c r="AX167" s="25" t="str">
        <f t="shared" si="144"/>
        <v>5 missed</v>
      </c>
      <c r="AY167" s="25">
        <f t="shared" si="145"/>
        <v>0</v>
      </c>
      <c r="AZ167" s="10">
        <f t="shared" si="146"/>
        <v>0</v>
      </c>
      <c r="BA167" s="10" t="str">
        <f t="shared" si="147"/>
        <v>Q-0 A-0 || Q Total-3, A Total-2</v>
      </c>
      <c r="BB167" s="10" t="str" cm="1">
        <f t="array" ref="BB167">IFERROR(INDEX('Attendance-Slot-1'!$Q$2:$Q$1112,MATCH(1,('Attendance-Slot-1'!$A$2:$A$1112=$C167)*('Attendance-Slot-1'!$G$2:$G$1112=BB$2),0)),"No Data")</f>
        <v>No Data</v>
      </c>
      <c r="BC167" s="10" t="str" cm="1">
        <f t="array" ref="BC167">IFERROR(INDEX('Attendance-Slot-2'!$Q$2:$Q$2595,MATCH(1,('Attendance-Slot-2'!$A$2:$A$2595=$C167)*('Attendance-Slot-2'!$G$2:$G$2595=BB$2),0)),"No Data")</f>
        <v>A-S2_Onsite</v>
      </c>
      <c r="BD167" s="136" t="e">
        <f>VLOOKUP($AQ167,'Written Exam Marks'!$H:$Q,10,FALSE)</f>
        <v>#N/A</v>
      </c>
      <c r="BE167" s="136" t="e">
        <f>VLOOKUP($AQ167,'Written Exam Marks'!$H:$Q,9,FALSE)</f>
        <v>#N/A</v>
      </c>
      <c r="BF167" s="10" t="str">
        <f t="shared" si="148"/>
        <v>Absent</v>
      </c>
      <c r="BG167" s="10" t="str">
        <f t="shared" si="149"/>
        <v>A-S2_Onsite</v>
      </c>
      <c r="BH167" s="129" t="s">
        <v>5</v>
      </c>
      <c r="BI167" s="129" t="s">
        <v>5</v>
      </c>
      <c r="BJ167" s="129" t="s">
        <v>5</v>
      </c>
      <c r="BK167" s="129" t="s">
        <v>5</v>
      </c>
      <c r="BL167" s="144">
        <v>0</v>
      </c>
      <c r="BM167" s="24">
        <v>60</v>
      </c>
      <c r="BN167" s="24" t="s">
        <v>1004</v>
      </c>
      <c r="BO167" s="118" t="s">
        <v>1063</v>
      </c>
      <c r="BP167" s="118" t="str">
        <f t="shared" si="122"/>
        <v>2025EB1100164-BDSDF114</v>
      </c>
      <c r="BQ167" s="24" t="str">
        <f t="shared" si="150"/>
        <v>3 missed</v>
      </c>
      <c r="BR167" s="24" t="str">
        <f t="shared" si="151"/>
        <v>1 missed</v>
      </c>
      <c r="BS167" s="24">
        <f t="shared" si="152"/>
        <v>0</v>
      </c>
      <c r="BT167" s="24">
        <f t="shared" si="153"/>
        <v>0</v>
      </c>
      <c r="BU167" s="14">
        <f t="shared" si="154"/>
        <v>0</v>
      </c>
      <c r="BV167" s="14">
        <f t="shared" si="155"/>
        <v>0</v>
      </c>
      <c r="BW167" s="24" t="str">
        <f t="shared" si="156"/>
        <v>4 missed</v>
      </c>
      <c r="BX167" s="24">
        <f t="shared" si="157"/>
        <v>0</v>
      </c>
      <c r="BY167" s="14">
        <f t="shared" si="158"/>
        <v>0</v>
      </c>
      <c r="BZ167" s="14" t="str">
        <f t="shared" si="159"/>
        <v>Q-0 A-0 || Q Total-3, A Total-1</v>
      </c>
      <c r="CA167" s="14" t="str" cm="1">
        <f t="array" ref="CA167">IFERROR(INDEX('Attendance-Slot-1'!$Q$2:$Q$1112,MATCH(1,('Attendance-Slot-1'!$A$2:$A$1112=$C167)*('Attendance-Slot-1'!$G$2:$G$1112=CA$2),0)),"No Data")</f>
        <v>No Data</v>
      </c>
      <c r="CB167" s="14" t="str" cm="1">
        <f t="array" ref="CB167">IFERROR(INDEX('Attendance-Slot-2'!$Q$2:$Q$2595,MATCH(1,('Attendance-Slot-2'!$A$2:$A$2595=$C167)*('Attendance-Slot-2'!$G$2:$G$2595=CA$2),0)),"No Data")</f>
        <v>A-S2_Onsite</v>
      </c>
      <c r="CC167" s="138" t="e">
        <f>VLOOKUP($BP167,'Written Exam Marks'!$H:$Q,10,FALSE)</f>
        <v>#N/A</v>
      </c>
      <c r="CD167" s="138" t="e">
        <f>VLOOKUP($BP167,'Written Exam Marks'!$H:$Q,9,FALSE)</f>
        <v>#N/A</v>
      </c>
      <c r="CE167" s="14" t="str">
        <f t="shared" si="160"/>
        <v>Absent</v>
      </c>
      <c r="CF167" s="14" t="str">
        <f t="shared" si="161"/>
        <v>A-S2_Onsite</v>
      </c>
      <c r="CG167" s="130" t="s">
        <v>5</v>
      </c>
      <c r="CH167" s="130" t="s">
        <v>5</v>
      </c>
      <c r="CI167" s="130" t="s">
        <v>5</v>
      </c>
      <c r="CJ167" s="130" t="s">
        <v>5</v>
      </c>
      <c r="CK167" s="130" t="s">
        <v>5</v>
      </c>
      <c r="CL167" s="130" t="s">
        <v>5</v>
      </c>
      <c r="CM167" s="145">
        <v>0</v>
      </c>
      <c r="CN167" s="130">
        <v>50</v>
      </c>
      <c r="CO167" s="27" t="s">
        <v>1005</v>
      </c>
      <c r="CP167" s="119" t="s">
        <v>1044</v>
      </c>
      <c r="CQ167" s="119" t="str">
        <f t="shared" si="123"/>
        <v>2025EB1100164-BDSDF112</v>
      </c>
      <c r="CR167" s="27" t="str">
        <f t="shared" si="162"/>
        <v>2 missed</v>
      </c>
      <c r="CS167" s="27" t="str">
        <f t="shared" si="163"/>
        <v>2 missed</v>
      </c>
      <c r="CT167" s="27">
        <f t="shared" si="164"/>
        <v>0</v>
      </c>
      <c r="CU167" s="27">
        <f t="shared" si="165"/>
        <v>0</v>
      </c>
      <c r="CV167" s="15">
        <f t="shared" si="166"/>
        <v>0</v>
      </c>
      <c r="CW167" s="15">
        <f t="shared" si="167"/>
        <v>0</v>
      </c>
      <c r="CX167" s="27" t="str">
        <f t="shared" si="168"/>
        <v>4 missed</v>
      </c>
      <c r="CY167" s="27">
        <f t="shared" si="169"/>
        <v>0</v>
      </c>
      <c r="CZ167" s="15">
        <f t="shared" si="170"/>
        <v>0</v>
      </c>
      <c r="DA167" s="15" t="str">
        <f t="shared" si="171"/>
        <v>Q-0 A-0 || Q Total-2, A Total-2</v>
      </c>
      <c r="DB167" s="15" t="str" cm="1">
        <f t="array" ref="DB167">IFERROR(INDEX('Attendance-Slot-1'!$Q$2:$Q$1112,MATCH(1,('Attendance-Slot-1'!$A$2:$A$1112=$C167)*('Attendance-Slot-1'!$G$2:$G$1112=DB$2),0)),"No Data")</f>
        <v>No Data</v>
      </c>
      <c r="DC167" s="15" t="str" cm="1">
        <f t="array" ref="DC167">IFERROR(INDEX('Attendance-Slot-2'!$Q$2:$Q$2595,MATCH(1,('Attendance-Slot-2'!$A$2:$A$2595=$C167)*('Attendance-Slot-2'!$G$2:$G$2595=DB$2),0)),"No Data")</f>
        <v>A-S2_Onsite</v>
      </c>
      <c r="DD167" s="139" t="e">
        <f>VLOOKUP($CQ167,'Written Exam Marks'!$H:$Q,10,FALSE)</f>
        <v>#N/A</v>
      </c>
      <c r="DE167" s="139" t="e">
        <f>VLOOKUP($CQ167,'Written Exam Marks'!$H:$Q,9,FALSE)</f>
        <v>#N/A</v>
      </c>
      <c r="DF167" s="15" t="str">
        <f t="shared" si="172"/>
        <v>Absent</v>
      </c>
      <c r="DG167" s="15" t="str">
        <f t="shared" si="173"/>
        <v>A-S2_Onsite</v>
      </c>
      <c r="DH167" s="139" t="s">
        <v>5</v>
      </c>
      <c r="DI167" s="139">
        <v>0</v>
      </c>
      <c r="DJ167" s="139">
        <v>100</v>
      </c>
      <c r="DK167" s="3" t="str">
        <f t="shared" si="124"/>
        <v>P-0, A-0, No Data-4</v>
      </c>
      <c r="DL167" s="3" t="str">
        <f t="shared" si="125"/>
        <v>P-0, A-4, No Data-0</v>
      </c>
      <c r="DM167" s="1" t="str">
        <f t="shared" si="174"/>
        <v>A-S2_Onsite</v>
      </c>
      <c r="DN167" s="1" t="str">
        <f t="shared" si="175"/>
        <v>A-S2_Onsite</v>
      </c>
      <c r="DO167" s="1" t="str">
        <f t="shared" si="176"/>
        <v>A-S2_Onsite</v>
      </c>
      <c r="DP167" s="1" t="str">
        <f t="shared" si="177"/>
        <v>A-S2_Onsite</v>
      </c>
      <c r="DQ167" s="1" t="str">
        <f t="shared" si="178"/>
        <v>P-0, A-4, No Data-0</v>
      </c>
      <c r="DR167" s="39">
        <f t="shared" si="179"/>
        <v>0</v>
      </c>
      <c r="DS167" s="34" t="s">
        <v>7218</v>
      </c>
      <c r="DT167" s="39" t="s">
        <v>1098</v>
      </c>
      <c r="DU167" s="30" t="s">
        <v>495</v>
      </c>
      <c r="DV167" s="30" t="s">
        <v>7218</v>
      </c>
    </row>
    <row r="168" spans="1:126" x14ac:dyDescent="0.25">
      <c r="A168" s="1">
        <v>165</v>
      </c>
      <c r="B168" s="1" t="s">
        <v>1000</v>
      </c>
      <c r="C168" s="1" t="s">
        <v>498</v>
      </c>
      <c r="D168" s="1" t="s">
        <v>499</v>
      </c>
      <c r="E168" s="1" t="s">
        <v>500</v>
      </c>
      <c r="F168" s="1" t="s">
        <v>7201</v>
      </c>
      <c r="G168" s="1" t="s">
        <v>3572</v>
      </c>
      <c r="H168" s="143">
        <v>8</v>
      </c>
      <c r="I168" s="143">
        <v>5.6</v>
      </c>
      <c r="J168" s="143">
        <v>8</v>
      </c>
      <c r="K168" s="143">
        <v>8</v>
      </c>
      <c r="L168" s="132">
        <v>28</v>
      </c>
      <c r="M168" s="132">
        <v>57.6</v>
      </c>
      <c r="N168" s="26">
        <v>60</v>
      </c>
      <c r="O168" s="26" t="s">
        <v>997</v>
      </c>
      <c r="P168" s="120" t="s">
        <v>1034</v>
      </c>
      <c r="Q168" s="13" t="str">
        <f t="shared" si="126"/>
        <v>2025EB1100165-BDSDF113</v>
      </c>
      <c r="R168" s="26" t="str">
        <f t="shared" si="127"/>
        <v>0 missed</v>
      </c>
      <c r="S168" s="26" t="str">
        <f t="shared" si="120"/>
        <v>0 missed</v>
      </c>
      <c r="T168" s="26">
        <f t="shared" si="128"/>
        <v>4</v>
      </c>
      <c r="U168" s="26">
        <f t="shared" si="129"/>
        <v>1</v>
      </c>
      <c r="V168" s="13">
        <f t="shared" si="130"/>
        <v>1</v>
      </c>
      <c r="W168" s="13">
        <f t="shared" si="131"/>
        <v>1</v>
      </c>
      <c r="X168" s="26" t="str">
        <f t="shared" si="132"/>
        <v>0 missed</v>
      </c>
      <c r="Y168" s="26">
        <f t="shared" si="133"/>
        <v>5</v>
      </c>
      <c r="Z168" s="13">
        <f t="shared" si="134"/>
        <v>1</v>
      </c>
      <c r="AA168" s="15" t="str">
        <f t="shared" si="135"/>
        <v>Q-4 A-1 || Q Total-4, A Total-1</v>
      </c>
      <c r="AB168" s="13" t="str" cm="1">
        <f t="array" ref="AB168">IFERROR(INDEX('Attendance-Slot-1'!$Q$2:$Q$1112,MATCH(1,('Attendance-Slot-1'!$A$2:$A$1112=$C168)*('Attendance-Slot-1'!$G$2:$G$1112=AB$2),0)),"No Data")</f>
        <v>No Data</v>
      </c>
      <c r="AC168" s="13" t="str" cm="1">
        <f t="array" ref="AC168">IFERROR(INDEX('Attendance-Slot-2'!$Q$2:$Q$2595,MATCH(1,('Attendance-Slot-2'!$A$2:$A$2595=$C168)*('Attendance-Slot-2'!$G$2:$G$2595=AB$2),0)),"No Data")</f>
        <v>P-S2_Onsite</v>
      </c>
      <c r="AD168" s="133">
        <f>VLOOKUP($Q168,'Written Exam Marks'!$H:$Q,10,FALSE)</f>
        <v>36</v>
      </c>
      <c r="AE168" s="133">
        <f>VLOOKUP($Q168,'Written Exam Marks'!$H:$Q,9,FALSE)</f>
        <v>40</v>
      </c>
      <c r="AF168" s="13" t="str">
        <f t="shared" si="136"/>
        <v>Present</v>
      </c>
      <c r="AG168" s="13" t="str">
        <f t="shared" si="137"/>
        <v>P-S2_Onsite</v>
      </c>
      <c r="AH168" s="29">
        <v>15</v>
      </c>
      <c r="AI168" s="29">
        <v>15</v>
      </c>
      <c r="AJ168" s="29">
        <v>9.3333333330000006</v>
      </c>
      <c r="AK168" s="29">
        <v>10</v>
      </c>
      <c r="AL168" s="29">
        <v>10</v>
      </c>
      <c r="AM168" s="29">
        <v>59.333333332999999</v>
      </c>
      <c r="AN168" s="131">
        <v>60</v>
      </c>
      <c r="AO168" s="36" t="s">
        <v>7179</v>
      </c>
      <c r="AP168" s="116" t="s">
        <v>1050</v>
      </c>
      <c r="AQ168" s="116" t="str">
        <f t="shared" si="121"/>
        <v>2025EB1100165-BDSDF108</v>
      </c>
      <c r="AR168" s="25" t="str">
        <f t="shared" si="138"/>
        <v>0 missed</v>
      </c>
      <c r="AS168" s="25" t="str">
        <f t="shared" si="139"/>
        <v>0 missed</v>
      </c>
      <c r="AT168" s="25">
        <f t="shared" si="140"/>
        <v>3</v>
      </c>
      <c r="AU168" s="25">
        <f t="shared" si="141"/>
        <v>2</v>
      </c>
      <c r="AV168" s="10">
        <f t="shared" si="142"/>
        <v>1</v>
      </c>
      <c r="AW168" s="10">
        <f t="shared" si="143"/>
        <v>1</v>
      </c>
      <c r="AX168" s="25" t="str">
        <f t="shared" si="144"/>
        <v>0 missed</v>
      </c>
      <c r="AY168" s="25">
        <f t="shared" si="145"/>
        <v>5</v>
      </c>
      <c r="AZ168" s="10">
        <f t="shared" si="146"/>
        <v>1</v>
      </c>
      <c r="BA168" s="10" t="str">
        <f t="shared" si="147"/>
        <v>Q-3 A-2 || Q Total-3, A Total-2</v>
      </c>
      <c r="BB168" s="10" t="str" cm="1">
        <f t="array" ref="BB168">IFERROR(INDEX('Attendance-Slot-1'!$Q$2:$Q$1112,MATCH(1,('Attendance-Slot-1'!$A$2:$A$1112=$C168)*('Attendance-Slot-1'!$G$2:$G$1112=BB$2),0)),"No Data")</f>
        <v>No Data</v>
      </c>
      <c r="BC168" s="10" t="str" cm="1">
        <f t="array" ref="BC168">IFERROR(INDEX('Attendance-Slot-2'!$Q$2:$Q$2595,MATCH(1,('Attendance-Slot-2'!$A$2:$A$2595=$C168)*('Attendance-Slot-2'!$G$2:$G$2595=BB$2),0)),"No Data")</f>
        <v>P-S2_Onsite</v>
      </c>
      <c r="BD168" s="136">
        <f>VLOOKUP($AQ168,'Written Exam Marks'!$H:$Q,10,FALSE)</f>
        <v>25.5</v>
      </c>
      <c r="BE168" s="136">
        <f>VLOOKUP($AQ168,'Written Exam Marks'!$H:$Q,9,FALSE)</f>
        <v>40</v>
      </c>
      <c r="BF168" s="10" t="str">
        <f t="shared" si="148"/>
        <v>Present</v>
      </c>
      <c r="BG168" s="10" t="str">
        <f t="shared" si="149"/>
        <v>P-S2_Onsite</v>
      </c>
      <c r="BH168" s="129">
        <v>10</v>
      </c>
      <c r="BI168" s="129">
        <v>15</v>
      </c>
      <c r="BJ168" s="129">
        <v>15</v>
      </c>
      <c r="BK168" s="129">
        <v>19</v>
      </c>
      <c r="BL168" s="144">
        <v>59</v>
      </c>
      <c r="BM168" s="24">
        <v>60</v>
      </c>
      <c r="BN168" s="24" t="s">
        <v>1004</v>
      </c>
      <c r="BO168" s="118" t="s">
        <v>1063</v>
      </c>
      <c r="BP168" s="118" t="str">
        <f t="shared" si="122"/>
        <v>2025EB1100165-BDSDF114</v>
      </c>
      <c r="BQ168" s="24" t="str">
        <f t="shared" si="150"/>
        <v>0 missed</v>
      </c>
      <c r="BR168" s="24" t="str">
        <f t="shared" si="151"/>
        <v>0 missed</v>
      </c>
      <c r="BS168" s="24">
        <f t="shared" si="152"/>
        <v>3</v>
      </c>
      <c r="BT168" s="24">
        <f t="shared" si="153"/>
        <v>1</v>
      </c>
      <c r="BU168" s="14">
        <f t="shared" si="154"/>
        <v>1</v>
      </c>
      <c r="BV168" s="14">
        <f t="shared" si="155"/>
        <v>1</v>
      </c>
      <c r="BW168" s="24" t="str">
        <f t="shared" si="156"/>
        <v>0 missed</v>
      </c>
      <c r="BX168" s="24">
        <f t="shared" si="157"/>
        <v>4</v>
      </c>
      <c r="BY168" s="14">
        <f t="shared" si="158"/>
        <v>1</v>
      </c>
      <c r="BZ168" s="14" t="str">
        <f t="shared" si="159"/>
        <v>Q-3 A-1 || Q Total-3, A Total-1</v>
      </c>
      <c r="CA168" s="14" t="str" cm="1">
        <f t="array" ref="CA168">IFERROR(INDEX('Attendance-Slot-1'!$Q$2:$Q$1112,MATCH(1,('Attendance-Slot-1'!$A$2:$A$1112=$C168)*('Attendance-Slot-1'!$G$2:$G$1112=CA$2),0)),"No Data")</f>
        <v>No Data</v>
      </c>
      <c r="CB168" s="14" t="str" cm="1">
        <f t="array" ref="CB168">IFERROR(INDEX('Attendance-Slot-2'!$Q$2:$Q$2595,MATCH(1,('Attendance-Slot-2'!$A$2:$A$2595=$C168)*('Attendance-Slot-2'!$G$2:$G$2595=CA$2),0)),"No Data")</f>
        <v>P-S2_Onsite</v>
      </c>
      <c r="CC168" s="138">
        <f>VLOOKUP($BP168,'Written Exam Marks'!$H:$Q,10,FALSE)</f>
        <v>37.5</v>
      </c>
      <c r="CD168" s="138">
        <f>VLOOKUP($BP168,'Written Exam Marks'!$H:$Q,9,FALSE)</f>
        <v>40</v>
      </c>
      <c r="CE168" s="14" t="str">
        <f t="shared" si="160"/>
        <v>Present</v>
      </c>
      <c r="CF168" s="14" t="str">
        <f t="shared" si="161"/>
        <v>P-S2_Onsite</v>
      </c>
      <c r="CG168" s="130">
        <v>5</v>
      </c>
      <c r="CH168" s="130">
        <v>4.5</v>
      </c>
      <c r="CI168" s="130">
        <v>5.5</v>
      </c>
      <c r="CJ168" s="130">
        <v>8.75</v>
      </c>
      <c r="CK168" s="130">
        <v>10</v>
      </c>
      <c r="CL168" s="130">
        <v>10</v>
      </c>
      <c r="CM168" s="145">
        <v>43.75</v>
      </c>
      <c r="CN168" s="130">
        <v>50</v>
      </c>
      <c r="CO168" s="27" t="s">
        <v>1005</v>
      </c>
      <c r="CP168" s="119" t="s">
        <v>1044</v>
      </c>
      <c r="CQ168" s="119" t="str">
        <f t="shared" si="123"/>
        <v>2025EB1100165-BDSDF112</v>
      </c>
      <c r="CR168" s="27" t="str">
        <f t="shared" si="162"/>
        <v>0 missed</v>
      </c>
      <c r="CS168" s="27" t="str">
        <f t="shared" si="163"/>
        <v>0 missed</v>
      </c>
      <c r="CT168" s="27">
        <f t="shared" si="164"/>
        <v>2</v>
      </c>
      <c r="CU168" s="27">
        <f t="shared" si="165"/>
        <v>2</v>
      </c>
      <c r="CV168" s="15">
        <f t="shared" si="166"/>
        <v>1</v>
      </c>
      <c r="CW168" s="15">
        <f t="shared" si="167"/>
        <v>1</v>
      </c>
      <c r="CX168" s="27" t="str">
        <f t="shared" si="168"/>
        <v>0 missed</v>
      </c>
      <c r="CY168" s="27">
        <f t="shared" si="169"/>
        <v>4</v>
      </c>
      <c r="CZ168" s="15">
        <f t="shared" si="170"/>
        <v>1</v>
      </c>
      <c r="DA168" s="15" t="str">
        <f t="shared" si="171"/>
        <v>Q-2 A-2 || Q Total-2, A Total-2</v>
      </c>
      <c r="DB168" s="15" t="str" cm="1">
        <f t="array" ref="DB168">IFERROR(INDEX('Attendance-Slot-1'!$Q$2:$Q$1112,MATCH(1,('Attendance-Slot-1'!$A$2:$A$1112=$C168)*('Attendance-Slot-1'!$G$2:$G$1112=DB$2),0)),"No Data")</f>
        <v>No Data</v>
      </c>
      <c r="DC168" s="15" t="str" cm="1">
        <f t="array" ref="DC168">IFERROR(INDEX('Attendance-Slot-2'!$Q$2:$Q$2595,MATCH(1,('Attendance-Slot-2'!$A$2:$A$2595=$C168)*('Attendance-Slot-2'!$G$2:$G$2595=DB$2),0)),"No Data")</f>
        <v>P-S2_Onsite</v>
      </c>
      <c r="DD168" s="139">
        <f>VLOOKUP($CQ168,'Written Exam Marks'!$H:$Q,10,FALSE)</f>
        <v>31</v>
      </c>
      <c r="DE168" s="139">
        <f>VLOOKUP($CQ168,'Written Exam Marks'!$H:$Q,9,FALSE)</f>
        <v>50</v>
      </c>
      <c r="DF168" s="15" t="str">
        <f t="shared" si="172"/>
        <v>Present</v>
      </c>
      <c r="DG168" s="15" t="str">
        <f t="shared" si="173"/>
        <v>P-S2_Onsite</v>
      </c>
      <c r="DH168" s="139">
        <v>90</v>
      </c>
      <c r="DI168" s="139">
        <v>90</v>
      </c>
      <c r="DJ168" s="139">
        <v>100</v>
      </c>
      <c r="DK168" s="3" t="str">
        <f t="shared" si="124"/>
        <v>P-0, A-0, No Data-4</v>
      </c>
      <c r="DL168" s="3" t="str">
        <f t="shared" si="125"/>
        <v>P-4, A-0, No Data-0</v>
      </c>
      <c r="DM168" s="1" t="str">
        <f t="shared" si="174"/>
        <v>P-S2_Onsite</v>
      </c>
      <c r="DN168" s="1" t="str">
        <f t="shared" si="175"/>
        <v>P-S2_Onsite</v>
      </c>
      <c r="DO168" s="1" t="str">
        <f t="shared" si="176"/>
        <v>P-S2_Onsite</v>
      </c>
      <c r="DP168" s="1" t="str">
        <f t="shared" si="177"/>
        <v>P-S2_Onsite</v>
      </c>
      <c r="DQ168" s="1" t="str">
        <f t="shared" si="178"/>
        <v>P-4, A-0, No Data-0</v>
      </c>
      <c r="DR168" s="39">
        <f t="shared" si="179"/>
        <v>1</v>
      </c>
      <c r="DS168" s="34" t="s">
        <v>7217</v>
      </c>
      <c r="DT168" s="39" t="s">
        <v>7363</v>
      </c>
      <c r="DU168" s="30" t="s">
        <v>498</v>
      </c>
      <c r="DV168" s="30"/>
    </row>
    <row r="169" spans="1:126" x14ac:dyDescent="0.25">
      <c r="A169" s="1">
        <v>166</v>
      </c>
      <c r="B169" s="1" t="s">
        <v>1000</v>
      </c>
      <c r="C169" s="1" t="s">
        <v>501</v>
      </c>
      <c r="D169" s="1" t="s">
        <v>502</v>
      </c>
      <c r="E169" s="1" t="s">
        <v>503</v>
      </c>
      <c r="F169" s="1" t="s">
        <v>7201</v>
      </c>
      <c r="G169" s="1" t="s">
        <v>1379</v>
      </c>
      <c r="H169" s="143">
        <v>8</v>
      </c>
      <c r="I169" s="143">
        <v>6.4</v>
      </c>
      <c r="J169" s="143">
        <v>7.2</v>
      </c>
      <c r="K169" s="143">
        <v>8</v>
      </c>
      <c r="L169" s="132">
        <v>28</v>
      </c>
      <c r="M169" s="132">
        <v>57.6</v>
      </c>
      <c r="N169" s="26">
        <v>60</v>
      </c>
      <c r="O169" s="26" t="s">
        <v>997</v>
      </c>
      <c r="P169" s="120" t="s">
        <v>1034</v>
      </c>
      <c r="Q169" s="13" t="str">
        <f t="shared" si="126"/>
        <v>2025EB1100166-BDSDF113</v>
      </c>
      <c r="R169" s="26" t="str">
        <f t="shared" si="127"/>
        <v>0 missed</v>
      </c>
      <c r="S169" s="26" t="str">
        <f t="shared" si="120"/>
        <v>0 missed</v>
      </c>
      <c r="T169" s="26">
        <f t="shared" si="128"/>
        <v>4</v>
      </c>
      <c r="U169" s="26">
        <f t="shared" si="129"/>
        <v>1</v>
      </c>
      <c r="V169" s="13">
        <f t="shared" si="130"/>
        <v>1</v>
      </c>
      <c r="W169" s="13">
        <f t="shared" si="131"/>
        <v>1</v>
      </c>
      <c r="X169" s="26" t="str">
        <f t="shared" si="132"/>
        <v>0 missed</v>
      </c>
      <c r="Y169" s="26">
        <f t="shared" si="133"/>
        <v>5</v>
      </c>
      <c r="Z169" s="13">
        <f t="shared" si="134"/>
        <v>1</v>
      </c>
      <c r="AA169" s="15" t="str">
        <f t="shared" si="135"/>
        <v>Q-4 A-1 || Q Total-4, A Total-1</v>
      </c>
      <c r="AB169" s="13" t="str" cm="1">
        <f t="array" ref="AB169">IFERROR(INDEX('Attendance-Slot-1'!$Q$2:$Q$1112,MATCH(1,('Attendance-Slot-1'!$A$2:$A$1112=$C169)*('Attendance-Slot-1'!$G$2:$G$1112=AB$2),0)),"No Data")</f>
        <v>P-S1_Onsite</v>
      </c>
      <c r="AC169" s="13" t="str" cm="1">
        <f t="array" ref="AC169">IFERROR(INDEX('Attendance-Slot-2'!$Q$2:$Q$2595,MATCH(1,('Attendance-Slot-2'!$A$2:$A$2595=$C169)*('Attendance-Slot-2'!$G$2:$G$2595=AB$2),0)),"No Data")</f>
        <v>No Data</v>
      </c>
      <c r="AD169" s="133">
        <f>VLOOKUP($Q169,'Written Exam Marks'!$H:$Q,10,FALSE)</f>
        <v>7</v>
      </c>
      <c r="AE169" s="133">
        <f>VLOOKUP($Q169,'Written Exam Marks'!$H:$Q,9,FALSE)</f>
        <v>40</v>
      </c>
      <c r="AF169" s="13" t="str">
        <f t="shared" si="136"/>
        <v>Present</v>
      </c>
      <c r="AG169" s="13" t="str">
        <f t="shared" si="137"/>
        <v>P-S1_Onsite</v>
      </c>
      <c r="AH169" s="29">
        <v>13</v>
      </c>
      <c r="AI169" s="29">
        <v>14</v>
      </c>
      <c r="AJ169" s="29">
        <v>9.3333333330000006</v>
      </c>
      <c r="AK169" s="29">
        <v>9</v>
      </c>
      <c r="AL169" s="29">
        <v>10</v>
      </c>
      <c r="AM169" s="29">
        <v>55.333333332999999</v>
      </c>
      <c r="AN169" s="131">
        <v>60</v>
      </c>
      <c r="AO169" s="36" t="s">
        <v>7179</v>
      </c>
      <c r="AP169" s="116" t="s">
        <v>1050</v>
      </c>
      <c r="AQ169" s="116" t="str">
        <f t="shared" si="121"/>
        <v>2025EB1100166-BDSDF108</v>
      </c>
      <c r="AR169" s="25" t="str">
        <f t="shared" si="138"/>
        <v>0 missed</v>
      </c>
      <c r="AS169" s="25" t="str">
        <f t="shared" si="139"/>
        <v>0 missed</v>
      </c>
      <c r="AT169" s="25">
        <f t="shared" si="140"/>
        <v>3</v>
      </c>
      <c r="AU169" s="25">
        <f t="shared" si="141"/>
        <v>2</v>
      </c>
      <c r="AV169" s="10">
        <f t="shared" si="142"/>
        <v>1</v>
      </c>
      <c r="AW169" s="10">
        <f t="shared" si="143"/>
        <v>1</v>
      </c>
      <c r="AX169" s="25" t="str">
        <f t="shared" si="144"/>
        <v>0 missed</v>
      </c>
      <c r="AY169" s="25">
        <f t="shared" si="145"/>
        <v>5</v>
      </c>
      <c r="AZ169" s="10">
        <f t="shared" si="146"/>
        <v>1</v>
      </c>
      <c r="BA169" s="10" t="str">
        <f t="shared" si="147"/>
        <v>Q-3 A-2 || Q Total-3, A Total-2</v>
      </c>
      <c r="BB169" s="10" t="str" cm="1">
        <f t="array" ref="BB169">IFERROR(INDEX('Attendance-Slot-1'!$Q$2:$Q$1112,MATCH(1,('Attendance-Slot-1'!$A$2:$A$1112=$C169)*('Attendance-Slot-1'!$G$2:$G$1112=BB$2),0)),"No Data")</f>
        <v>P-S1_Onsite</v>
      </c>
      <c r="BC169" s="10" t="str" cm="1">
        <f t="array" ref="BC169">IFERROR(INDEX('Attendance-Slot-2'!$Q$2:$Q$2595,MATCH(1,('Attendance-Slot-2'!$A$2:$A$2595=$C169)*('Attendance-Slot-2'!$G$2:$G$2595=BB$2),0)),"No Data")</f>
        <v>No Data</v>
      </c>
      <c r="BD169" s="136">
        <f>VLOOKUP($AQ169,'Written Exam Marks'!$H:$Q,10,FALSE)</f>
        <v>6</v>
      </c>
      <c r="BE169" s="136">
        <f>VLOOKUP($AQ169,'Written Exam Marks'!$H:$Q,9,FALSE)</f>
        <v>40</v>
      </c>
      <c r="BF169" s="10" t="str">
        <f t="shared" si="148"/>
        <v>Present</v>
      </c>
      <c r="BG169" s="10" t="str">
        <f t="shared" si="149"/>
        <v>P-S1_Onsite</v>
      </c>
      <c r="BH169" s="129">
        <v>10</v>
      </c>
      <c r="BI169" s="129">
        <v>15</v>
      </c>
      <c r="BJ169" s="129">
        <v>15</v>
      </c>
      <c r="BK169" s="129">
        <v>19.75</v>
      </c>
      <c r="BL169" s="144">
        <v>59.75</v>
      </c>
      <c r="BM169" s="24">
        <v>60</v>
      </c>
      <c r="BN169" s="24" t="s">
        <v>1004</v>
      </c>
      <c r="BO169" s="118" t="s">
        <v>1063</v>
      </c>
      <c r="BP169" s="118" t="str">
        <f t="shared" si="122"/>
        <v>2025EB1100166-BDSDF114</v>
      </c>
      <c r="BQ169" s="24" t="str">
        <f t="shared" si="150"/>
        <v>0 missed</v>
      </c>
      <c r="BR169" s="24" t="str">
        <f t="shared" si="151"/>
        <v>0 missed</v>
      </c>
      <c r="BS169" s="24">
        <f t="shared" si="152"/>
        <v>3</v>
      </c>
      <c r="BT169" s="24">
        <f t="shared" si="153"/>
        <v>1</v>
      </c>
      <c r="BU169" s="14">
        <f t="shared" si="154"/>
        <v>1</v>
      </c>
      <c r="BV169" s="14">
        <f t="shared" si="155"/>
        <v>1</v>
      </c>
      <c r="BW169" s="24" t="str">
        <f t="shared" si="156"/>
        <v>0 missed</v>
      </c>
      <c r="BX169" s="24">
        <f t="shared" si="157"/>
        <v>4</v>
      </c>
      <c r="BY169" s="14">
        <f t="shared" si="158"/>
        <v>1</v>
      </c>
      <c r="BZ169" s="14" t="str">
        <f t="shared" si="159"/>
        <v>Q-3 A-1 || Q Total-3, A Total-1</v>
      </c>
      <c r="CA169" s="14" t="str" cm="1">
        <f t="array" ref="CA169">IFERROR(INDEX('Attendance-Slot-1'!$Q$2:$Q$1112,MATCH(1,('Attendance-Slot-1'!$A$2:$A$1112=$C169)*('Attendance-Slot-1'!$G$2:$G$1112=CA$2),0)),"No Data")</f>
        <v>No Data</v>
      </c>
      <c r="CB169" s="14" t="str" cm="1">
        <f t="array" ref="CB169">IFERROR(INDEX('Attendance-Slot-2'!$Q$2:$Q$2595,MATCH(1,('Attendance-Slot-2'!$A$2:$A$2595=$C169)*('Attendance-Slot-2'!$G$2:$G$2595=CA$2),0)),"No Data")</f>
        <v>P-S2_Onsite</v>
      </c>
      <c r="CC169" s="138">
        <f>VLOOKUP($BP169,'Written Exam Marks'!$H:$Q,10,FALSE)</f>
        <v>2</v>
      </c>
      <c r="CD169" s="138">
        <f>VLOOKUP($BP169,'Written Exam Marks'!$H:$Q,9,FALSE)</f>
        <v>40</v>
      </c>
      <c r="CE169" s="14" t="str">
        <f t="shared" si="160"/>
        <v>Present</v>
      </c>
      <c r="CF169" s="14" t="str">
        <f t="shared" si="161"/>
        <v>P-S2_Onsite</v>
      </c>
      <c r="CG169" s="130">
        <v>4.5</v>
      </c>
      <c r="CH169" s="130">
        <v>4</v>
      </c>
      <c r="CI169" s="130">
        <v>7.5</v>
      </c>
      <c r="CJ169" s="130">
        <v>8</v>
      </c>
      <c r="CK169" s="130">
        <v>10</v>
      </c>
      <c r="CL169" s="130">
        <v>10</v>
      </c>
      <c r="CM169" s="145">
        <v>44</v>
      </c>
      <c r="CN169" s="130">
        <v>50</v>
      </c>
      <c r="CO169" s="27" t="s">
        <v>1005</v>
      </c>
      <c r="CP169" s="119" t="s">
        <v>1044</v>
      </c>
      <c r="CQ169" s="119" t="str">
        <f t="shared" si="123"/>
        <v>2025EB1100166-BDSDF112</v>
      </c>
      <c r="CR169" s="27" t="str">
        <f t="shared" si="162"/>
        <v>0 missed</v>
      </c>
      <c r="CS169" s="27" t="str">
        <f t="shared" si="163"/>
        <v>0 missed</v>
      </c>
      <c r="CT169" s="27">
        <f t="shared" si="164"/>
        <v>2</v>
      </c>
      <c r="CU169" s="27">
        <f t="shared" si="165"/>
        <v>2</v>
      </c>
      <c r="CV169" s="15">
        <f t="shared" si="166"/>
        <v>1</v>
      </c>
      <c r="CW169" s="15">
        <f t="shared" si="167"/>
        <v>1</v>
      </c>
      <c r="CX169" s="27" t="str">
        <f t="shared" si="168"/>
        <v>0 missed</v>
      </c>
      <c r="CY169" s="27">
        <f t="shared" si="169"/>
        <v>4</v>
      </c>
      <c r="CZ169" s="15">
        <f t="shared" si="170"/>
        <v>1</v>
      </c>
      <c r="DA169" s="15" t="str">
        <f t="shared" si="171"/>
        <v>Q-2 A-2 || Q Total-2, A Total-2</v>
      </c>
      <c r="DB169" s="15" t="str" cm="1">
        <f t="array" ref="DB169">IFERROR(INDEX('Attendance-Slot-1'!$Q$2:$Q$1112,MATCH(1,('Attendance-Slot-1'!$A$2:$A$1112=$C169)*('Attendance-Slot-1'!$G$2:$G$1112=DB$2),0)),"No Data")</f>
        <v>P-S1_Onsite</v>
      </c>
      <c r="DC169" s="15" t="str" cm="1">
        <f t="array" ref="DC169">IFERROR(INDEX('Attendance-Slot-2'!$Q$2:$Q$2595,MATCH(1,('Attendance-Slot-2'!$A$2:$A$2595=$C169)*('Attendance-Slot-2'!$G$2:$G$2595=DB$2),0)),"No Data")</f>
        <v>No Data</v>
      </c>
      <c r="DD169" s="139">
        <f>VLOOKUP($CQ169,'Written Exam Marks'!$H:$Q,10,FALSE)</f>
        <v>26</v>
      </c>
      <c r="DE169" s="139">
        <f>VLOOKUP($CQ169,'Written Exam Marks'!$H:$Q,9,FALSE)</f>
        <v>50</v>
      </c>
      <c r="DF169" s="15" t="str">
        <f t="shared" si="172"/>
        <v>Present</v>
      </c>
      <c r="DG169" s="15" t="str">
        <f t="shared" si="173"/>
        <v>P-S1_Onsite</v>
      </c>
      <c r="DH169" s="139">
        <v>90</v>
      </c>
      <c r="DI169" s="139">
        <v>90</v>
      </c>
      <c r="DJ169" s="139">
        <v>100</v>
      </c>
      <c r="DK169" s="3" t="str">
        <f t="shared" si="124"/>
        <v>P-3, A-0, No Data-1</v>
      </c>
      <c r="DL169" s="3" t="str">
        <f t="shared" si="125"/>
        <v>P-1, A-0, No Data-3</v>
      </c>
      <c r="DM169" s="1" t="str">
        <f t="shared" si="174"/>
        <v>P-S1_Onsite</v>
      </c>
      <c r="DN169" s="1" t="str">
        <f t="shared" si="175"/>
        <v>P-S1_Onsite</v>
      </c>
      <c r="DO169" s="1" t="str">
        <f t="shared" si="176"/>
        <v>P-S1_Onsite</v>
      </c>
      <c r="DP169" s="1" t="str">
        <f t="shared" si="177"/>
        <v>P-S2_Onsite</v>
      </c>
      <c r="DQ169" s="1" t="str">
        <f t="shared" si="178"/>
        <v>P-4, A-0, No Data-0</v>
      </c>
      <c r="DR169" s="39">
        <f t="shared" si="179"/>
        <v>1</v>
      </c>
      <c r="DS169" s="34" t="s">
        <v>7217</v>
      </c>
      <c r="DT169" s="39" t="s">
        <v>7363</v>
      </c>
      <c r="DU169" s="30" t="s">
        <v>501</v>
      </c>
      <c r="DV169" s="30"/>
    </row>
    <row r="170" spans="1:126" x14ac:dyDescent="0.25">
      <c r="A170" s="1">
        <v>167</v>
      </c>
      <c r="B170" s="1" t="s">
        <v>1000</v>
      </c>
      <c r="C170" s="1" t="s">
        <v>504</v>
      </c>
      <c r="D170" s="1" t="s">
        <v>505</v>
      </c>
      <c r="E170" s="1" t="s">
        <v>506</v>
      </c>
      <c r="F170" s="1" t="s">
        <v>7201</v>
      </c>
      <c r="G170" s="1" t="s">
        <v>3573</v>
      </c>
      <c r="H170" s="143">
        <v>1.6</v>
      </c>
      <c r="I170" s="143" t="s">
        <v>5</v>
      </c>
      <c r="J170" s="143">
        <v>6.4</v>
      </c>
      <c r="K170" s="143">
        <v>7.2</v>
      </c>
      <c r="L170" s="132">
        <v>28</v>
      </c>
      <c r="M170" s="132">
        <v>43.2</v>
      </c>
      <c r="N170" s="26">
        <v>60</v>
      </c>
      <c r="O170" s="26" t="s">
        <v>997</v>
      </c>
      <c r="P170" s="120" t="s">
        <v>1034</v>
      </c>
      <c r="Q170" s="13" t="str">
        <f t="shared" si="126"/>
        <v>2025EB1100167-BDSDF113</v>
      </c>
      <c r="R170" s="26" t="str">
        <f t="shared" si="127"/>
        <v>1 missed</v>
      </c>
      <c r="S170" s="26" t="str">
        <f t="shared" si="120"/>
        <v>0 missed</v>
      </c>
      <c r="T170" s="26">
        <f t="shared" si="128"/>
        <v>3</v>
      </c>
      <c r="U170" s="26">
        <f t="shared" si="129"/>
        <v>1</v>
      </c>
      <c r="V170" s="13">
        <f t="shared" si="130"/>
        <v>0.75</v>
      </c>
      <c r="W170" s="13">
        <f t="shared" si="131"/>
        <v>1</v>
      </c>
      <c r="X170" s="26" t="str">
        <f t="shared" si="132"/>
        <v>1 missed</v>
      </c>
      <c r="Y170" s="26">
        <f t="shared" si="133"/>
        <v>4</v>
      </c>
      <c r="Z170" s="13">
        <f t="shared" si="134"/>
        <v>0.8</v>
      </c>
      <c r="AA170" s="15" t="str">
        <f t="shared" si="135"/>
        <v>Q-3 A-1 || Q Total-4, A Total-1</v>
      </c>
      <c r="AB170" s="13" t="str" cm="1">
        <f t="array" ref="AB170">IFERROR(INDEX('Attendance-Slot-1'!$Q$2:$Q$1112,MATCH(1,('Attendance-Slot-1'!$A$2:$A$1112=$C170)*('Attendance-Slot-1'!$G$2:$G$1112=AB$2),0)),"No Data")</f>
        <v>No Data</v>
      </c>
      <c r="AC170" s="13" t="str" cm="1">
        <f t="array" ref="AC170">IFERROR(INDEX('Attendance-Slot-2'!$Q$2:$Q$2595,MATCH(1,('Attendance-Slot-2'!$A$2:$A$2595=$C170)*('Attendance-Slot-2'!$G$2:$G$2595=AB$2),0)),"No Data")</f>
        <v>No Data</v>
      </c>
      <c r="AD170" s="133" t="e">
        <f>VLOOKUP($Q170,'Written Exam Marks'!$H:$Q,10,FALSE)</f>
        <v>#N/A</v>
      </c>
      <c r="AE170" s="133" t="e">
        <f>VLOOKUP($Q170,'Written Exam Marks'!$H:$Q,9,FALSE)</f>
        <v>#N/A</v>
      </c>
      <c r="AF170" s="13" t="str">
        <f t="shared" si="136"/>
        <v>No Data</v>
      </c>
      <c r="AG170" s="13" t="str">
        <f t="shared" si="137"/>
        <v>No Data</v>
      </c>
      <c r="AH170" s="29" t="s">
        <v>5</v>
      </c>
      <c r="AI170" s="29">
        <v>11</v>
      </c>
      <c r="AJ170" s="29">
        <v>8.6666666669999994</v>
      </c>
      <c r="AK170" s="29">
        <v>10</v>
      </c>
      <c r="AL170" s="29">
        <v>10</v>
      </c>
      <c r="AM170" s="29">
        <v>39.666666667000001</v>
      </c>
      <c r="AN170" s="131">
        <v>60</v>
      </c>
      <c r="AO170" s="36" t="s">
        <v>7179</v>
      </c>
      <c r="AP170" s="116" t="s">
        <v>1050</v>
      </c>
      <c r="AQ170" s="116" t="str">
        <f t="shared" si="121"/>
        <v>2025EB1100167-BDSDF108</v>
      </c>
      <c r="AR170" s="25" t="str">
        <f t="shared" si="138"/>
        <v>0 missed</v>
      </c>
      <c r="AS170" s="25" t="str">
        <f t="shared" si="139"/>
        <v>1 missed</v>
      </c>
      <c r="AT170" s="25">
        <f t="shared" si="140"/>
        <v>3</v>
      </c>
      <c r="AU170" s="25">
        <f t="shared" si="141"/>
        <v>1</v>
      </c>
      <c r="AV170" s="10">
        <f t="shared" si="142"/>
        <v>1</v>
      </c>
      <c r="AW170" s="10">
        <f t="shared" si="143"/>
        <v>0.5</v>
      </c>
      <c r="AX170" s="25" t="str">
        <f t="shared" si="144"/>
        <v>1 missed</v>
      </c>
      <c r="AY170" s="25">
        <f t="shared" si="145"/>
        <v>4</v>
      </c>
      <c r="AZ170" s="10">
        <f t="shared" si="146"/>
        <v>0.8</v>
      </c>
      <c r="BA170" s="10" t="str">
        <f t="shared" si="147"/>
        <v>Q-3 A-1 || Q Total-3, A Total-2</v>
      </c>
      <c r="BB170" s="10" t="str" cm="1">
        <f t="array" ref="BB170">IFERROR(INDEX('Attendance-Slot-1'!$Q$2:$Q$1112,MATCH(1,('Attendance-Slot-1'!$A$2:$A$1112=$C170)*('Attendance-Slot-1'!$G$2:$G$1112=BB$2),0)),"No Data")</f>
        <v>No Data</v>
      </c>
      <c r="BC170" s="10" t="str" cm="1">
        <f t="array" ref="BC170">IFERROR(INDEX('Attendance-Slot-2'!$Q$2:$Q$2595,MATCH(1,('Attendance-Slot-2'!$A$2:$A$2595=$C170)*('Attendance-Slot-2'!$G$2:$G$2595=BB$2),0)),"No Data")</f>
        <v>No Data</v>
      </c>
      <c r="BD170" s="136" t="e">
        <f>VLOOKUP($AQ170,'Written Exam Marks'!$H:$Q,10,FALSE)</f>
        <v>#N/A</v>
      </c>
      <c r="BE170" s="136" t="e">
        <f>VLOOKUP($AQ170,'Written Exam Marks'!$H:$Q,9,FALSE)</f>
        <v>#N/A</v>
      </c>
      <c r="BF170" s="10" t="str">
        <f t="shared" si="148"/>
        <v>No Data</v>
      </c>
      <c r="BG170" s="10" t="str">
        <f t="shared" si="149"/>
        <v>No Data</v>
      </c>
      <c r="BH170" s="129" t="s">
        <v>5</v>
      </c>
      <c r="BI170" s="129" t="s">
        <v>5</v>
      </c>
      <c r="BJ170" s="129">
        <v>15</v>
      </c>
      <c r="BK170" s="129">
        <v>18</v>
      </c>
      <c r="BL170" s="144">
        <v>33</v>
      </c>
      <c r="BM170" s="24">
        <v>60</v>
      </c>
      <c r="BN170" s="24" t="s">
        <v>1004</v>
      </c>
      <c r="BO170" s="118" t="s">
        <v>1063</v>
      </c>
      <c r="BP170" s="118" t="str">
        <f t="shared" si="122"/>
        <v>2025EB1100167-BDSDF114</v>
      </c>
      <c r="BQ170" s="24" t="str">
        <f t="shared" si="150"/>
        <v>2 missed</v>
      </c>
      <c r="BR170" s="24" t="str">
        <f t="shared" si="151"/>
        <v>0 missed</v>
      </c>
      <c r="BS170" s="24">
        <f t="shared" si="152"/>
        <v>1</v>
      </c>
      <c r="BT170" s="24">
        <f t="shared" si="153"/>
        <v>1</v>
      </c>
      <c r="BU170" s="14">
        <f t="shared" si="154"/>
        <v>0.33333333333333331</v>
      </c>
      <c r="BV170" s="14">
        <f t="shared" si="155"/>
        <v>1</v>
      </c>
      <c r="BW170" s="24" t="str">
        <f t="shared" si="156"/>
        <v>2 missed</v>
      </c>
      <c r="BX170" s="24">
        <f t="shared" si="157"/>
        <v>2</v>
      </c>
      <c r="BY170" s="14">
        <f t="shared" si="158"/>
        <v>0.5</v>
      </c>
      <c r="BZ170" s="14" t="str">
        <f t="shared" si="159"/>
        <v>Q-1 A-1 || Q Total-3, A Total-1</v>
      </c>
      <c r="CA170" s="14" t="str" cm="1">
        <f t="array" ref="CA170">IFERROR(INDEX('Attendance-Slot-1'!$Q$2:$Q$1112,MATCH(1,('Attendance-Slot-1'!$A$2:$A$1112=$C170)*('Attendance-Slot-1'!$G$2:$G$1112=CA$2),0)),"No Data")</f>
        <v>No Data</v>
      </c>
      <c r="CB170" s="14" t="str" cm="1">
        <f t="array" ref="CB170">IFERROR(INDEX('Attendance-Slot-2'!$Q$2:$Q$2595,MATCH(1,('Attendance-Slot-2'!$A$2:$A$2595=$C170)*('Attendance-Slot-2'!$G$2:$G$2595=CA$2),0)),"No Data")</f>
        <v>No Data</v>
      </c>
      <c r="CC170" s="138" t="e">
        <f>VLOOKUP($BP170,'Written Exam Marks'!$H:$Q,10,FALSE)</f>
        <v>#N/A</v>
      </c>
      <c r="CD170" s="138" t="e">
        <f>VLOOKUP($BP170,'Written Exam Marks'!$H:$Q,9,FALSE)</f>
        <v>#N/A</v>
      </c>
      <c r="CE170" s="14" t="str">
        <f t="shared" si="160"/>
        <v>No Data</v>
      </c>
      <c r="CF170" s="14" t="str">
        <f t="shared" si="161"/>
        <v>No Data</v>
      </c>
      <c r="CG170" s="130">
        <v>3</v>
      </c>
      <c r="CH170" s="130" t="s">
        <v>5</v>
      </c>
      <c r="CI170" s="130">
        <v>7.5</v>
      </c>
      <c r="CJ170" s="130">
        <v>9.5</v>
      </c>
      <c r="CK170" s="130" t="s">
        <v>5</v>
      </c>
      <c r="CL170" s="130" t="s">
        <v>5</v>
      </c>
      <c r="CM170" s="145">
        <v>20</v>
      </c>
      <c r="CN170" s="130">
        <v>50</v>
      </c>
      <c r="CO170" s="27" t="s">
        <v>1005</v>
      </c>
      <c r="CP170" s="119" t="s">
        <v>1044</v>
      </c>
      <c r="CQ170" s="119" t="str">
        <f t="shared" si="123"/>
        <v>2025EB1100167-BDSDF112</v>
      </c>
      <c r="CR170" s="27" t="str">
        <f t="shared" si="162"/>
        <v>1 missed</v>
      </c>
      <c r="CS170" s="27" t="str">
        <f t="shared" si="163"/>
        <v>0 missed</v>
      </c>
      <c r="CT170" s="27">
        <f t="shared" si="164"/>
        <v>1</v>
      </c>
      <c r="CU170" s="27">
        <f t="shared" si="165"/>
        <v>2</v>
      </c>
      <c r="CV170" s="15">
        <f t="shared" si="166"/>
        <v>0.5</v>
      </c>
      <c r="CW170" s="15">
        <f t="shared" si="167"/>
        <v>1</v>
      </c>
      <c r="CX170" s="27" t="str">
        <f t="shared" si="168"/>
        <v>1 missed</v>
      </c>
      <c r="CY170" s="27">
        <f t="shared" si="169"/>
        <v>3</v>
      </c>
      <c r="CZ170" s="15">
        <f t="shared" si="170"/>
        <v>0.75</v>
      </c>
      <c r="DA170" s="15" t="str">
        <f t="shared" si="171"/>
        <v>Q-1 A-2 || Q Total-2, A Total-2</v>
      </c>
      <c r="DB170" s="15" t="str" cm="1">
        <f t="array" ref="DB170">IFERROR(INDEX('Attendance-Slot-1'!$Q$2:$Q$1112,MATCH(1,('Attendance-Slot-1'!$A$2:$A$1112=$C170)*('Attendance-Slot-1'!$G$2:$G$1112=DB$2),0)),"No Data")</f>
        <v>No Data</v>
      </c>
      <c r="DC170" s="15" t="str" cm="1">
        <f t="array" ref="DC170">IFERROR(INDEX('Attendance-Slot-2'!$Q$2:$Q$2595,MATCH(1,('Attendance-Slot-2'!$A$2:$A$2595=$C170)*('Attendance-Slot-2'!$G$2:$G$2595=DB$2),0)),"No Data")</f>
        <v>P-S2_Onsite</v>
      </c>
      <c r="DD170" s="139">
        <f>VLOOKUP($CQ170,'Written Exam Marks'!$H:$Q,10,FALSE)</f>
        <v>24</v>
      </c>
      <c r="DE170" s="139">
        <f>VLOOKUP($CQ170,'Written Exam Marks'!$H:$Q,9,FALSE)</f>
        <v>50</v>
      </c>
      <c r="DF170" s="15" t="str">
        <f t="shared" si="172"/>
        <v>Present</v>
      </c>
      <c r="DG170" s="15" t="str">
        <f t="shared" si="173"/>
        <v>P-S2_Onsite</v>
      </c>
      <c r="DH170" s="139" t="s">
        <v>5</v>
      </c>
      <c r="DI170" s="139">
        <v>0</v>
      </c>
      <c r="DJ170" s="139">
        <v>100</v>
      </c>
      <c r="DK170" s="3" t="str">
        <f t="shared" si="124"/>
        <v>P-0, A-0, No Data-4</v>
      </c>
      <c r="DL170" s="3" t="str">
        <f t="shared" si="125"/>
        <v>P-1, A-0, No Data-3</v>
      </c>
      <c r="DM170" s="1" t="str">
        <f t="shared" si="174"/>
        <v>No Data</v>
      </c>
      <c r="DN170" s="1" t="str">
        <f t="shared" si="175"/>
        <v>P-S2_Onsite</v>
      </c>
      <c r="DO170" s="1" t="str">
        <f t="shared" si="176"/>
        <v>No Data</v>
      </c>
      <c r="DP170" s="1" t="str">
        <f t="shared" si="177"/>
        <v>No Data</v>
      </c>
      <c r="DQ170" s="1" t="str">
        <f t="shared" si="178"/>
        <v>P-1, A-0, No Data-3</v>
      </c>
      <c r="DR170" s="39">
        <f t="shared" si="179"/>
        <v>0</v>
      </c>
      <c r="DS170" s="34" t="s">
        <v>7217</v>
      </c>
      <c r="DT170" s="39" t="s">
        <v>7363</v>
      </c>
      <c r="DU170" s="30" t="s">
        <v>504</v>
      </c>
      <c r="DV170" s="30"/>
    </row>
    <row r="171" spans="1:126" x14ac:dyDescent="0.25">
      <c r="A171" s="1">
        <v>168</v>
      </c>
      <c r="B171" s="1" t="s">
        <v>1000</v>
      </c>
      <c r="C171" s="1" t="s">
        <v>507</v>
      </c>
      <c r="D171" s="1" t="s">
        <v>508</v>
      </c>
      <c r="E171" s="1" t="s">
        <v>509</v>
      </c>
      <c r="F171" s="1" t="s">
        <v>7202</v>
      </c>
      <c r="G171" s="1" t="s">
        <v>1383</v>
      </c>
      <c r="H171" s="143">
        <v>8</v>
      </c>
      <c r="I171" s="143">
        <v>6.4</v>
      </c>
      <c r="J171" s="143" t="s">
        <v>5</v>
      </c>
      <c r="K171" s="143">
        <v>6.4</v>
      </c>
      <c r="L171" s="132" t="s">
        <v>5</v>
      </c>
      <c r="M171" s="132">
        <v>20.8</v>
      </c>
      <c r="N171" s="26">
        <v>60</v>
      </c>
      <c r="O171" s="26" t="s">
        <v>997</v>
      </c>
      <c r="P171" s="120" t="s">
        <v>1034</v>
      </c>
      <c r="Q171" s="13" t="str">
        <f t="shared" si="126"/>
        <v>2025EB1100168-BDSDF113</v>
      </c>
      <c r="R171" s="26" t="str">
        <f t="shared" si="127"/>
        <v>1 missed</v>
      </c>
      <c r="S171" s="26" t="str">
        <f t="shared" si="120"/>
        <v>1 missed</v>
      </c>
      <c r="T171" s="26">
        <f t="shared" si="128"/>
        <v>3</v>
      </c>
      <c r="U171" s="26">
        <f t="shared" si="129"/>
        <v>0</v>
      </c>
      <c r="V171" s="13">
        <f t="shared" si="130"/>
        <v>0.75</v>
      </c>
      <c r="W171" s="13">
        <f t="shared" si="131"/>
        <v>0</v>
      </c>
      <c r="X171" s="26" t="str">
        <f t="shared" si="132"/>
        <v>2 missed</v>
      </c>
      <c r="Y171" s="26">
        <f t="shared" si="133"/>
        <v>3</v>
      </c>
      <c r="Z171" s="13">
        <f t="shared" si="134"/>
        <v>0.6</v>
      </c>
      <c r="AA171" s="15" t="str">
        <f t="shared" si="135"/>
        <v>Q-3 A-0 || Q Total-4, A Total-1</v>
      </c>
      <c r="AB171" s="13" t="str" cm="1">
        <f t="array" ref="AB171">IFERROR(INDEX('Attendance-Slot-1'!$Q$2:$Q$1112,MATCH(1,('Attendance-Slot-1'!$A$2:$A$1112=$C171)*('Attendance-Slot-1'!$G$2:$G$1112=AB$2),0)),"No Data")</f>
        <v>P-S1_Onsite</v>
      </c>
      <c r="AC171" s="13" t="str" cm="1">
        <f t="array" ref="AC171">IFERROR(INDEX('Attendance-Slot-2'!$Q$2:$Q$2595,MATCH(1,('Attendance-Slot-2'!$A$2:$A$2595=$C171)*('Attendance-Slot-2'!$G$2:$G$2595=AB$2),0)),"No Data")</f>
        <v>No Data</v>
      </c>
      <c r="AD171" s="133">
        <f>VLOOKUP($Q171,'Written Exam Marks'!$H:$Q,10,FALSE)</f>
        <v>8</v>
      </c>
      <c r="AE171" s="133">
        <f>VLOOKUP($Q171,'Written Exam Marks'!$H:$Q,9,FALSE)</f>
        <v>40</v>
      </c>
      <c r="AF171" s="13" t="str">
        <f t="shared" si="136"/>
        <v>Present</v>
      </c>
      <c r="AG171" s="13" t="str">
        <f t="shared" si="137"/>
        <v>P-S1_Onsite</v>
      </c>
      <c r="AH171" s="29" t="s">
        <v>5</v>
      </c>
      <c r="AI171" s="29" t="s">
        <v>5</v>
      </c>
      <c r="AJ171" s="29">
        <v>9.3333333330000006</v>
      </c>
      <c r="AK171" s="29" t="s">
        <v>5</v>
      </c>
      <c r="AL171" s="29">
        <v>9</v>
      </c>
      <c r="AM171" s="29">
        <v>18.333333332999999</v>
      </c>
      <c r="AN171" s="131">
        <v>60</v>
      </c>
      <c r="AO171" s="36" t="s">
        <v>7179</v>
      </c>
      <c r="AP171" s="116" t="s">
        <v>1050</v>
      </c>
      <c r="AQ171" s="116" t="str">
        <f t="shared" si="121"/>
        <v>2025EB1100168-BDSDF108</v>
      </c>
      <c r="AR171" s="25" t="str">
        <f t="shared" si="138"/>
        <v>1 missed</v>
      </c>
      <c r="AS171" s="25" t="str">
        <f t="shared" si="139"/>
        <v>2 missed</v>
      </c>
      <c r="AT171" s="25">
        <f t="shared" si="140"/>
        <v>2</v>
      </c>
      <c r="AU171" s="25">
        <f t="shared" si="141"/>
        <v>0</v>
      </c>
      <c r="AV171" s="10">
        <f t="shared" si="142"/>
        <v>0.66666666666666663</v>
      </c>
      <c r="AW171" s="10">
        <f t="shared" si="143"/>
        <v>0</v>
      </c>
      <c r="AX171" s="25" t="str">
        <f t="shared" si="144"/>
        <v>3 missed</v>
      </c>
      <c r="AY171" s="25">
        <f t="shared" si="145"/>
        <v>2</v>
      </c>
      <c r="AZ171" s="10">
        <f t="shared" si="146"/>
        <v>0.4</v>
      </c>
      <c r="BA171" s="10" t="str">
        <f t="shared" si="147"/>
        <v>Q-2 A-0 || Q Total-3, A Total-2</v>
      </c>
      <c r="BB171" s="10" t="str" cm="1">
        <f t="array" ref="BB171">IFERROR(INDEX('Attendance-Slot-1'!$Q$2:$Q$1112,MATCH(1,('Attendance-Slot-1'!$A$2:$A$1112=$C171)*('Attendance-Slot-1'!$G$2:$G$1112=BB$2),0)),"No Data")</f>
        <v>P-S1_Onsite</v>
      </c>
      <c r="BC171" s="10" t="str" cm="1">
        <f t="array" ref="BC171">IFERROR(INDEX('Attendance-Slot-2'!$Q$2:$Q$2595,MATCH(1,('Attendance-Slot-2'!$A$2:$A$2595=$C171)*('Attendance-Slot-2'!$G$2:$G$2595=BB$2),0)),"No Data")</f>
        <v>No Data</v>
      </c>
      <c r="BD171" s="136">
        <f>VLOOKUP($AQ171,'Written Exam Marks'!$H:$Q,10,FALSE)</f>
        <v>1.5</v>
      </c>
      <c r="BE171" s="136">
        <f>VLOOKUP($AQ171,'Written Exam Marks'!$H:$Q,9,FALSE)</f>
        <v>40</v>
      </c>
      <c r="BF171" s="10" t="str">
        <f t="shared" si="148"/>
        <v>Present</v>
      </c>
      <c r="BG171" s="10" t="str">
        <f t="shared" si="149"/>
        <v>P-S1_Onsite</v>
      </c>
      <c r="BH171" s="129">
        <v>7</v>
      </c>
      <c r="BI171" s="129" t="s">
        <v>5</v>
      </c>
      <c r="BJ171" s="129" t="s">
        <v>5</v>
      </c>
      <c r="BK171" s="129" t="s">
        <v>5</v>
      </c>
      <c r="BL171" s="144">
        <v>7</v>
      </c>
      <c r="BM171" s="24">
        <v>60</v>
      </c>
      <c r="BN171" s="24" t="s">
        <v>1004</v>
      </c>
      <c r="BO171" s="118" t="s">
        <v>1063</v>
      </c>
      <c r="BP171" s="118" t="str">
        <f t="shared" si="122"/>
        <v>2025EB1100168-BDSDF114</v>
      </c>
      <c r="BQ171" s="24" t="str">
        <f t="shared" si="150"/>
        <v>2 missed</v>
      </c>
      <c r="BR171" s="24" t="str">
        <f t="shared" si="151"/>
        <v>1 missed</v>
      </c>
      <c r="BS171" s="24">
        <f t="shared" si="152"/>
        <v>1</v>
      </c>
      <c r="BT171" s="24">
        <f t="shared" si="153"/>
        <v>0</v>
      </c>
      <c r="BU171" s="14">
        <f t="shared" si="154"/>
        <v>0.33333333333333331</v>
      </c>
      <c r="BV171" s="14">
        <f t="shared" si="155"/>
        <v>0</v>
      </c>
      <c r="BW171" s="24" t="str">
        <f t="shared" si="156"/>
        <v>3 missed</v>
      </c>
      <c r="BX171" s="24">
        <f t="shared" si="157"/>
        <v>1</v>
      </c>
      <c r="BY171" s="14">
        <f t="shared" si="158"/>
        <v>0.25</v>
      </c>
      <c r="BZ171" s="14" t="str">
        <f t="shared" si="159"/>
        <v>Q-1 A-0 || Q Total-3, A Total-1</v>
      </c>
      <c r="CA171" s="14" t="str" cm="1">
        <f t="array" ref="CA171">IFERROR(INDEX('Attendance-Slot-1'!$Q$2:$Q$1112,MATCH(1,('Attendance-Slot-1'!$A$2:$A$1112=$C171)*('Attendance-Slot-1'!$G$2:$G$1112=CA$2),0)),"No Data")</f>
        <v>P-S1_Onsite</v>
      </c>
      <c r="CB171" s="14" t="str" cm="1">
        <f t="array" ref="CB171">IFERROR(INDEX('Attendance-Slot-2'!$Q$2:$Q$2595,MATCH(1,('Attendance-Slot-2'!$A$2:$A$2595=$C171)*('Attendance-Slot-2'!$G$2:$G$2595=CA$2),0)),"No Data")</f>
        <v>No Data</v>
      </c>
      <c r="CC171" s="138">
        <f>VLOOKUP($BP171,'Written Exam Marks'!$H:$Q,10,FALSE)</f>
        <v>1</v>
      </c>
      <c r="CD171" s="138">
        <f>VLOOKUP($BP171,'Written Exam Marks'!$H:$Q,9,FALSE)</f>
        <v>40</v>
      </c>
      <c r="CE171" s="14" t="str">
        <f t="shared" si="160"/>
        <v>Present</v>
      </c>
      <c r="CF171" s="14" t="str">
        <f t="shared" si="161"/>
        <v>P-S1_Onsite</v>
      </c>
      <c r="CG171" s="130">
        <v>4</v>
      </c>
      <c r="CH171" s="130">
        <v>4</v>
      </c>
      <c r="CI171" s="130">
        <v>9</v>
      </c>
      <c r="CJ171" s="130" t="s">
        <v>5</v>
      </c>
      <c r="CK171" s="130" t="s">
        <v>5</v>
      </c>
      <c r="CL171" s="130" t="s">
        <v>5</v>
      </c>
      <c r="CM171" s="145">
        <v>17</v>
      </c>
      <c r="CN171" s="130">
        <v>50</v>
      </c>
      <c r="CO171" s="27" t="s">
        <v>1005</v>
      </c>
      <c r="CP171" s="119" t="s">
        <v>1044</v>
      </c>
      <c r="CQ171" s="119" t="str">
        <f t="shared" si="123"/>
        <v>2025EB1100168-BDSDF112</v>
      </c>
      <c r="CR171" s="27" t="str">
        <f t="shared" si="162"/>
        <v>0 missed</v>
      </c>
      <c r="CS171" s="27" t="str">
        <f t="shared" si="163"/>
        <v>1 missed</v>
      </c>
      <c r="CT171" s="27">
        <f t="shared" si="164"/>
        <v>2</v>
      </c>
      <c r="CU171" s="27">
        <f t="shared" si="165"/>
        <v>1</v>
      </c>
      <c r="CV171" s="15">
        <f t="shared" si="166"/>
        <v>1</v>
      </c>
      <c r="CW171" s="15">
        <f t="shared" si="167"/>
        <v>0.5</v>
      </c>
      <c r="CX171" s="27" t="str">
        <f t="shared" si="168"/>
        <v>1 missed</v>
      </c>
      <c r="CY171" s="27">
        <f t="shared" si="169"/>
        <v>3</v>
      </c>
      <c r="CZ171" s="15">
        <f t="shared" si="170"/>
        <v>0.75</v>
      </c>
      <c r="DA171" s="15" t="str">
        <f t="shared" si="171"/>
        <v>Q-2 A-1 || Q Total-2, A Total-2</v>
      </c>
      <c r="DB171" s="15" t="str" cm="1">
        <f t="array" ref="DB171">IFERROR(INDEX('Attendance-Slot-1'!$Q$2:$Q$1112,MATCH(1,('Attendance-Slot-1'!$A$2:$A$1112=$C171)*('Attendance-Slot-1'!$G$2:$G$1112=DB$2),0)),"No Data")</f>
        <v>P-S1_Onsite</v>
      </c>
      <c r="DC171" s="15" t="str" cm="1">
        <f t="array" ref="DC171">IFERROR(INDEX('Attendance-Slot-2'!$Q$2:$Q$2595,MATCH(1,('Attendance-Slot-2'!$A$2:$A$2595=$C171)*('Attendance-Slot-2'!$G$2:$G$2595=DB$2),0)),"No Data")</f>
        <v>No Data</v>
      </c>
      <c r="DD171" s="139">
        <f>VLOOKUP($CQ171,'Written Exam Marks'!$H:$Q,10,FALSE)</f>
        <v>16</v>
      </c>
      <c r="DE171" s="139">
        <f>VLOOKUP($CQ171,'Written Exam Marks'!$H:$Q,9,FALSE)</f>
        <v>50</v>
      </c>
      <c r="DF171" s="15" t="str">
        <f t="shared" si="172"/>
        <v>Present</v>
      </c>
      <c r="DG171" s="15" t="str">
        <f t="shared" si="173"/>
        <v>P-S1_Onsite</v>
      </c>
      <c r="DH171" s="139">
        <v>85</v>
      </c>
      <c r="DI171" s="139">
        <v>85</v>
      </c>
      <c r="DJ171" s="139">
        <v>100</v>
      </c>
      <c r="DK171" s="3" t="str">
        <f t="shared" si="124"/>
        <v>P-4, A-0, No Data-0</v>
      </c>
      <c r="DL171" s="3" t="str">
        <f t="shared" si="125"/>
        <v>P-0, A-0, No Data-4</v>
      </c>
      <c r="DM171" s="1" t="str">
        <f t="shared" si="174"/>
        <v>P-S1_Onsite</v>
      </c>
      <c r="DN171" s="1" t="str">
        <f t="shared" si="175"/>
        <v>P-S1_Onsite</v>
      </c>
      <c r="DO171" s="1" t="str">
        <f t="shared" si="176"/>
        <v>P-S1_Onsite</v>
      </c>
      <c r="DP171" s="1" t="str">
        <f t="shared" si="177"/>
        <v>P-S1_Onsite</v>
      </c>
      <c r="DQ171" s="1" t="str">
        <f t="shared" si="178"/>
        <v>P-4, A-0, No Data-0</v>
      </c>
      <c r="DR171" s="39">
        <f t="shared" si="179"/>
        <v>0</v>
      </c>
      <c r="DS171" s="34" t="s">
        <v>7217</v>
      </c>
      <c r="DT171" s="39" t="s">
        <v>7363</v>
      </c>
      <c r="DU171" s="30" t="s">
        <v>507</v>
      </c>
      <c r="DV171" s="30"/>
    </row>
    <row r="172" spans="1:126" x14ac:dyDescent="0.25">
      <c r="A172" s="1">
        <v>169</v>
      </c>
      <c r="B172" s="1" t="s">
        <v>1000</v>
      </c>
      <c r="C172" s="1" t="s">
        <v>510</v>
      </c>
      <c r="D172" s="1" t="s">
        <v>511</v>
      </c>
      <c r="E172" s="1" t="s">
        <v>512</v>
      </c>
      <c r="F172" s="1" t="s">
        <v>7202</v>
      </c>
      <c r="G172" s="1" t="s">
        <v>1388</v>
      </c>
      <c r="H172" s="143" t="s">
        <v>5</v>
      </c>
      <c r="I172" s="143" t="s">
        <v>5</v>
      </c>
      <c r="J172" s="143" t="s">
        <v>5</v>
      </c>
      <c r="K172" s="143" t="s">
        <v>5</v>
      </c>
      <c r="L172" s="132" t="s">
        <v>5</v>
      </c>
      <c r="M172" s="132">
        <v>1.6</v>
      </c>
      <c r="N172" s="26">
        <v>60</v>
      </c>
      <c r="O172" s="26" t="s">
        <v>997</v>
      </c>
      <c r="P172" s="120" t="s">
        <v>1034</v>
      </c>
      <c r="Q172" s="13" t="str">
        <f t="shared" si="126"/>
        <v>2025EB1100169-BDSDF113</v>
      </c>
      <c r="R172" s="26" t="str">
        <f t="shared" si="127"/>
        <v>4 missed</v>
      </c>
      <c r="S172" s="26" t="str">
        <f t="shared" si="120"/>
        <v>1 missed</v>
      </c>
      <c r="T172" s="26">
        <f t="shared" si="128"/>
        <v>0</v>
      </c>
      <c r="U172" s="26">
        <f t="shared" si="129"/>
        <v>0</v>
      </c>
      <c r="V172" s="13">
        <f t="shared" si="130"/>
        <v>0</v>
      </c>
      <c r="W172" s="13">
        <f t="shared" si="131"/>
        <v>0</v>
      </c>
      <c r="X172" s="26" t="str">
        <f t="shared" si="132"/>
        <v>5 missed</v>
      </c>
      <c r="Y172" s="26">
        <f t="shared" si="133"/>
        <v>0</v>
      </c>
      <c r="Z172" s="13">
        <f t="shared" si="134"/>
        <v>0</v>
      </c>
      <c r="AA172" s="15" t="str">
        <f t="shared" si="135"/>
        <v>Q-0 A-0 || Q Total-4, A Total-1</v>
      </c>
      <c r="AB172" s="13" t="str" cm="1">
        <f t="array" ref="AB172">IFERROR(INDEX('Attendance-Slot-1'!$Q$2:$Q$1112,MATCH(1,('Attendance-Slot-1'!$A$2:$A$1112=$C172)*('Attendance-Slot-1'!$G$2:$G$1112=AB$2),0)),"No Data")</f>
        <v>No Data</v>
      </c>
      <c r="AC172" s="13" t="str" cm="1">
        <f t="array" ref="AC172">IFERROR(INDEX('Attendance-Slot-2'!$Q$2:$Q$2595,MATCH(1,('Attendance-Slot-2'!$A$2:$A$2595=$C172)*('Attendance-Slot-2'!$G$2:$G$2595=AB$2),0)),"No Data")</f>
        <v>P-S2_Onsite</v>
      </c>
      <c r="AD172" s="133">
        <f>VLOOKUP($Q172,'Written Exam Marks'!$H:$Q,10,FALSE)</f>
        <v>17</v>
      </c>
      <c r="AE172" s="133">
        <f>VLOOKUP($Q172,'Written Exam Marks'!$H:$Q,9,FALSE)</f>
        <v>40</v>
      </c>
      <c r="AF172" s="13" t="str">
        <f t="shared" si="136"/>
        <v>Present</v>
      </c>
      <c r="AG172" s="13" t="str">
        <f t="shared" si="137"/>
        <v>P-S2_Onsite</v>
      </c>
      <c r="AH172" s="29" t="s">
        <v>5</v>
      </c>
      <c r="AI172" s="29" t="s">
        <v>5</v>
      </c>
      <c r="AJ172" s="29" t="s">
        <v>5</v>
      </c>
      <c r="AK172" s="29" t="s">
        <v>5</v>
      </c>
      <c r="AL172" s="29" t="s">
        <v>5</v>
      </c>
      <c r="AM172" s="29">
        <v>0</v>
      </c>
      <c r="AN172" s="131">
        <v>60</v>
      </c>
      <c r="AO172" s="36" t="s">
        <v>7179</v>
      </c>
      <c r="AP172" s="116" t="s">
        <v>1050</v>
      </c>
      <c r="AQ172" s="116" t="str">
        <f t="shared" si="121"/>
        <v>2025EB1100169-BDSDF108</v>
      </c>
      <c r="AR172" s="25" t="str">
        <f t="shared" si="138"/>
        <v>3 missed</v>
      </c>
      <c r="AS172" s="25" t="str">
        <f t="shared" si="139"/>
        <v>2 missed</v>
      </c>
      <c r="AT172" s="25">
        <f t="shared" si="140"/>
        <v>0</v>
      </c>
      <c r="AU172" s="25">
        <f t="shared" si="141"/>
        <v>0</v>
      </c>
      <c r="AV172" s="10">
        <f t="shared" si="142"/>
        <v>0</v>
      </c>
      <c r="AW172" s="10">
        <f t="shared" si="143"/>
        <v>0</v>
      </c>
      <c r="AX172" s="25" t="str">
        <f t="shared" si="144"/>
        <v>5 missed</v>
      </c>
      <c r="AY172" s="25">
        <f t="shared" si="145"/>
        <v>0</v>
      </c>
      <c r="AZ172" s="10">
        <f t="shared" si="146"/>
        <v>0</v>
      </c>
      <c r="BA172" s="10" t="str">
        <f t="shared" si="147"/>
        <v>Q-0 A-0 || Q Total-3, A Total-2</v>
      </c>
      <c r="BB172" s="10" t="str" cm="1">
        <f t="array" ref="BB172">IFERROR(INDEX('Attendance-Slot-1'!$Q$2:$Q$1112,MATCH(1,('Attendance-Slot-1'!$A$2:$A$1112=$C172)*('Attendance-Slot-1'!$G$2:$G$1112=BB$2),0)),"No Data")</f>
        <v>P-S1_Onsite</v>
      </c>
      <c r="BC172" s="10" t="str" cm="1">
        <f t="array" ref="BC172">IFERROR(INDEX('Attendance-Slot-2'!$Q$2:$Q$2595,MATCH(1,('Attendance-Slot-2'!$A$2:$A$2595=$C172)*('Attendance-Slot-2'!$G$2:$G$2595=BB$2),0)),"No Data")</f>
        <v>No Data</v>
      </c>
      <c r="BD172" s="136">
        <f>VLOOKUP($AQ172,'Written Exam Marks'!$H:$Q,10,FALSE)</f>
        <v>8</v>
      </c>
      <c r="BE172" s="136">
        <f>VLOOKUP($AQ172,'Written Exam Marks'!$H:$Q,9,FALSE)</f>
        <v>40</v>
      </c>
      <c r="BF172" s="10" t="str">
        <f t="shared" si="148"/>
        <v>Present</v>
      </c>
      <c r="BG172" s="10" t="str">
        <f t="shared" si="149"/>
        <v>P-S1_Onsite</v>
      </c>
      <c r="BH172" s="129" t="s">
        <v>5</v>
      </c>
      <c r="BI172" s="129" t="s">
        <v>5</v>
      </c>
      <c r="BJ172" s="129" t="s">
        <v>5</v>
      </c>
      <c r="BK172" s="129" t="s">
        <v>5</v>
      </c>
      <c r="BL172" s="144">
        <v>0</v>
      </c>
      <c r="BM172" s="24">
        <v>60</v>
      </c>
      <c r="BN172" s="24" t="s">
        <v>1004</v>
      </c>
      <c r="BO172" s="118" t="s">
        <v>1063</v>
      </c>
      <c r="BP172" s="118" t="str">
        <f t="shared" si="122"/>
        <v>2025EB1100169-BDSDF114</v>
      </c>
      <c r="BQ172" s="24" t="str">
        <f t="shared" si="150"/>
        <v>3 missed</v>
      </c>
      <c r="BR172" s="24" t="str">
        <f t="shared" si="151"/>
        <v>1 missed</v>
      </c>
      <c r="BS172" s="24">
        <f t="shared" si="152"/>
        <v>0</v>
      </c>
      <c r="BT172" s="24">
        <f t="shared" si="153"/>
        <v>0</v>
      </c>
      <c r="BU172" s="14">
        <f t="shared" si="154"/>
        <v>0</v>
      </c>
      <c r="BV172" s="14">
        <f t="shared" si="155"/>
        <v>0</v>
      </c>
      <c r="BW172" s="24" t="str">
        <f t="shared" si="156"/>
        <v>4 missed</v>
      </c>
      <c r="BX172" s="24">
        <f t="shared" si="157"/>
        <v>0</v>
      </c>
      <c r="BY172" s="14">
        <f t="shared" si="158"/>
        <v>0</v>
      </c>
      <c r="BZ172" s="14" t="str">
        <f t="shared" si="159"/>
        <v>Q-0 A-0 || Q Total-3, A Total-1</v>
      </c>
      <c r="CA172" s="14" t="str" cm="1">
        <f t="array" ref="CA172">IFERROR(INDEX('Attendance-Slot-1'!$Q$2:$Q$1112,MATCH(1,('Attendance-Slot-1'!$A$2:$A$1112=$C172)*('Attendance-Slot-1'!$G$2:$G$1112=CA$2),0)),"No Data")</f>
        <v>No Data</v>
      </c>
      <c r="CB172" s="14" t="str" cm="1">
        <f t="array" ref="CB172">IFERROR(INDEX('Attendance-Slot-2'!$Q$2:$Q$2595,MATCH(1,('Attendance-Slot-2'!$A$2:$A$2595=$C172)*('Attendance-Slot-2'!$G$2:$G$2595=CA$2),0)),"No Data")</f>
        <v>P-S2_Onsite</v>
      </c>
      <c r="CC172" s="138">
        <f>VLOOKUP($BP172,'Written Exam Marks'!$H:$Q,10,FALSE)</f>
        <v>5</v>
      </c>
      <c r="CD172" s="138">
        <f>VLOOKUP($BP172,'Written Exam Marks'!$H:$Q,9,FALSE)</f>
        <v>40</v>
      </c>
      <c r="CE172" s="14" t="str">
        <f t="shared" si="160"/>
        <v>Present</v>
      </c>
      <c r="CF172" s="14" t="str">
        <f t="shared" si="161"/>
        <v>P-S2_Onsite</v>
      </c>
      <c r="CG172" s="130">
        <v>3</v>
      </c>
      <c r="CH172" s="130" t="s">
        <v>5</v>
      </c>
      <c r="CI172" s="130" t="s">
        <v>5</v>
      </c>
      <c r="CJ172" s="130" t="s">
        <v>5</v>
      </c>
      <c r="CK172" s="130" t="s">
        <v>5</v>
      </c>
      <c r="CL172" s="130" t="s">
        <v>5</v>
      </c>
      <c r="CM172" s="145">
        <v>3</v>
      </c>
      <c r="CN172" s="130">
        <v>50</v>
      </c>
      <c r="CO172" s="27" t="s">
        <v>1005</v>
      </c>
      <c r="CP172" s="119" t="s">
        <v>1044</v>
      </c>
      <c r="CQ172" s="119" t="str">
        <f t="shared" si="123"/>
        <v>2025EB1100169-BDSDF112</v>
      </c>
      <c r="CR172" s="27" t="str">
        <f t="shared" si="162"/>
        <v>1 missed</v>
      </c>
      <c r="CS172" s="27" t="str">
        <f t="shared" si="163"/>
        <v>2 missed</v>
      </c>
      <c r="CT172" s="27">
        <f t="shared" si="164"/>
        <v>1</v>
      </c>
      <c r="CU172" s="27">
        <f t="shared" si="165"/>
        <v>0</v>
      </c>
      <c r="CV172" s="15">
        <f t="shared" si="166"/>
        <v>0.5</v>
      </c>
      <c r="CW172" s="15">
        <f t="shared" si="167"/>
        <v>0</v>
      </c>
      <c r="CX172" s="27" t="str">
        <f t="shared" si="168"/>
        <v>3 missed</v>
      </c>
      <c r="CY172" s="27">
        <f t="shared" si="169"/>
        <v>1</v>
      </c>
      <c r="CZ172" s="15">
        <f t="shared" si="170"/>
        <v>0.25</v>
      </c>
      <c r="DA172" s="15" t="str">
        <f t="shared" si="171"/>
        <v>Q-1 A-0 || Q Total-2, A Total-2</v>
      </c>
      <c r="DB172" s="15" t="str" cm="1">
        <f t="array" ref="DB172">IFERROR(INDEX('Attendance-Slot-1'!$Q$2:$Q$1112,MATCH(1,('Attendance-Slot-1'!$A$2:$A$1112=$C172)*('Attendance-Slot-1'!$G$2:$G$1112=DB$2),0)),"No Data")</f>
        <v>P-S1_Onsite</v>
      </c>
      <c r="DC172" s="15" t="str" cm="1">
        <f t="array" ref="DC172">IFERROR(INDEX('Attendance-Slot-2'!$Q$2:$Q$2595,MATCH(1,('Attendance-Slot-2'!$A$2:$A$2595=$C172)*('Attendance-Slot-2'!$G$2:$G$2595=DB$2),0)),"No Data")</f>
        <v>No Data</v>
      </c>
      <c r="DD172" s="139">
        <f>VLOOKUP($CQ172,'Written Exam Marks'!$H:$Q,10,FALSE)</f>
        <v>25</v>
      </c>
      <c r="DE172" s="139">
        <f>VLOOKUP($CQ172,'Written Exam Marks'!$H:$Q,9,FALSE)</f>
        <v>50</v>
      </c>
      <c r="DF172" s="15" t="str">
        <f t="shared" si="172"/>
        <v>Present</v>
      </c>
      <c r="DG172" s="15" t="str">
        <f t="shared" si="173"/>
        <v>P-S1_Onsite</v>
      </c>
      <c r="DH172" s="139" t="s">
        <v>5</v>
      </c>
      <c r="DI172" s="139">
        <v>0</v>
      </c>
      <c r="DJ172" s="139">
        <v>100</v>
      </c>
      <c r="DK172" s="3" t="str">
        <f t="shared" si="124"/>
        <v>P-2, A-0, No Data-2</v>
      </c>
      <c r="DL172" s="3" t="str">
        <f t="shared" si="125"/>
        <v>P-2, A-0, No Data-2</v>
      </c>
      <c r="DM172" s="1" t="str">
        <f t="shared" si="174"/>
        <v>P-S2_Onsite</v>
      </c>
      <c r="DN172" s="1" t="str">
        <f t="shared" si="175"/>
        <v>P-S1_Onsite</v>
      </c>
      <c r="DO172" s="1" t="str">
        <f t="shared" si="176"/>
        <v>P-S1_Onsite</v>
      </c>
      <c r="DP172" s="1" t="str">
        <f t="shared" si="177"/>
        <v>P-S2_Onsite</v>
      </c>
      <c r="DQ172" s="1" t="str">
        <f t="shared" si="178"/>
        <v>P-4, A-0, No Data-0</v>
      </c>
      <c r="DR172" s="39">
        <f t="shared" si="179"/>
        <v>0</v>
      </c>
      <c r="DS172" s="34" t="s">
        <v>7217</v>
      </c>
      <c r="DT172" s="39" t="s">
        <v>7363</v>
      </c>
      <c r="DU172" s="30" t="s">
        <v>510</v>
      </c>
      <c r="DV172" s="30"/>
    </row>
    <row r="173" spans="1:126" x14ac:dyDescent="0.25">
      <c r="A173" s="1">
        <v>170</v>
      </c>
      <c r="B173" s="1" t="s">
        <v>1000</v>
      </c>
      <c r="C173" s="1" t="s">
        <v>513</v>
      </c>
      <c r="D173" s="1" t="s">
        <v>514</v>
      </c>
      <c r="E173" s="1" t="s">
        <v>515</v>
      </c>
      <c r="F173" s="1" t="s">
        <v>7201</v>
      </c>
      <c r="G173" s="1" t="s">
        <v>3574</v>
      </c>
      <c r="H173" s="143" t="s">
        <v>5</v>
      </c>
      <c r="I173" s="143" t="s">
        <v>5</v>
      </c>
      <c r="J173" s="143" t="s">
        <v>5</v>
      </c>
      <c r="K173" s="143" t="s">
        <v>5</v>
      </c>
      <c r="L173" s="132" t="s">
        <v>5</v>
      </c>
      <c r="M173" s="132">
        <v>1.6</v>
      </c>
      <c r="N173" s="26">
        <v>60</v>
      </c>
      <c r="O173" s="26" t="s">
        <v>997</v>
      </c>
      <c r="P173" s="120" t="s">
        <v>1034</v>
      </c>
      <c r="Q173" s="13" t="str">
        <f t="shared" si="126"/>
        <v>2025EB1100170-BDSDF113</v>
      </c>
      <c r="R173" s="26" t="str">
        <f t="shared" si="127"/>
        <v>4 missed</v>
      </c>
      <c r="S173" s="26" t="str">
        <f t="shared" si="120"/>
        <v>1 missed</v>
      </c>
      <c r="T173" s="26">
        <f t="shared" si="128"/>
        <v>0</v>
      </c>
      <c r="U173" s="26">
        <f t="shared" si="129"/>
        <v>0</v>
      </c>
      <c r="V173" s="13">
        <f t="shared" si="130"/>
        <v>0</v>
      </c>
      <c r="W173" s="13">
        <f t="shared" si="131"/>
        <v>0</v>
      </c>
      <c r="X173" s="26" t="str">
        <f t="shared" si="132"/>
        <v>5 missed</v>
      </c>
      <c r="Y173" s="26">
        <f t="shared" si="133"/>
        <v>0</v>
      </c>
      <c r="Z173" s="13">
        <f t="shared" si="134"/>
        <v>0</v>
      </c>
      <c r="AA173" s="15" t="str">
        <f t="shared" si="135"/>
        <v>Q-0 A-0 || Q Total-4, A Total-1</v>
      </c>
      <c r="AB173" s="13" t="str" cm="1">
        <f t="array" ref="AB173">IFERROR(INDEX('Attendance-Slot-1'!$Q$2:$Q$1112,MATCH(1,('Attendance-Slot-1'!$A$2:$A$1112=$C173)*('Attendance-Slot-1'!$G$2:$G$1112=AB$2),0)),"No Data")</f>
        <v>No Data</v>
      </c>
      <c r="AC173" s="13" t="str" cm="1">
        <f t="array" ref="AC173">IFERROR(INDEX('Attendance-Slot-2'!$Q$2:$Q$2595,MATCH(1,('Attendance-Slot-2'!$A$2:$A$2595=$C173)*('Attendance-Slot-2'!$G$2:$G$2595=AB$2),0)),"No Data")</f>
        <v>A-S2_Onsite</v>
      </c>
      <c r="AD173" s="133" t="e">
        <f>VLOOKUP($Q173,'Written Exam Marks'!$H:$Q,10,FALSE)</f>
        <v>#N/A</v>
      </c>
      <c r="AE173" s="133" t="e">
        <f>VLOOKUP($Q173,'Written Exam Marks'!$H:$Q,9,FALSE)</f>
        <v>#N/A</v>
      </c>
      <c r="AF173" s="13" t="str">
        <f t="shared" si="136"/>
        <v>Absent</v>
      </c>
      <c r="AG173" s="13" t="str">
        <f t="shared" si="137"/>
        <v>A-S2_Onsite</v>
      </c>
      <c r="AH173" s="29" t="s">
        <v>5</v>
      </c>
      <c r="AI173" s="29" t="s">
        <v>5</v>
      </c>
      <c r="AJ173" s="29" t="s">
        <v>5</v>
      </c>
      <c r="AK173" s="29" t="s">
        <v>5</v>
      </c>
      <c r="AL173" s="29" t="s">
        <v>5</v>
      </c>
      <c r="AM173" s="29">
        <v>0</v>
      </c>
      <c r="AN173" s="131">
        <v>60</v>
      </c>
      <c r="AO173" s="36" t="s">
        <v>7179</v>
      </c>
      <c r="AP173" s="116" t="s">
        <v>1050</v>
      </c>
      <c r="AQ173" s="116" t="str">
        <f t="shared" si="121"/>
        <v>2025EB1100170-BDSDF108</v>
      </c>
      <c r="AR173" s="25" t="str">
        <f t="shared" si="138"/>
        <v>3 missed</v>
      </c>
      <c r="AS173" s="25" t="str">
        <f t="shared" si="139"/>
        <v>2 missed</v>
      </c>
      <c r="AT173" s="25">
        <f t="shared" si="140"/>
        <v>0</v>
      </c>
      <c r="AU173" s="25">
        <f t="shared" si="141"/>
        <v>0</v>
      </c>
      <c r="AV173" s="10">
        <f t="shared" si="142"/>
        <v>0</v>
      </c>
      <c r="AW173" s="10">
        <f t="shared" si="143"/>
        <v>0</v>
      </c>
      <c r="AX173" s="25" t="str">
        <f t="shared" si="144"/>
        <v>5 missed</v>
      </c>
      <c r="AY173" s="25">
        <f t="shared" si="145"/>
        <v>0</v>
      </c>
      <c r="AZ173" s="10">
        <f t="shared" si="146"/>
        <v>0</v>
      </c>
      <c r="BA173" s="10" t="str">
        <f t="shared" si="147"/>
        <v>Q-0 A-0 || Q Total-3, A Total-2</v>
      </c>
      <c r="BB173" s="10" t="str" cm="1">
        <f t="array" ref="BB173">IFERROR(INDEX('Attendance-Slot-1'!$Q$2:$Q$1112,MATCH(1,('Attendance-Slot-1'!$A$2:$A$1112=$C173)*('Attendance-Slot-1'!$G$2:$G$1112=BB$2),0)),"No Data")</f>
        <v>No Data</v>
      </c>
      <c r="BC173" s="10" t="str" cm="1">
        <f t="array" ref="BC173">IFERROR(INDEX('Attendance-Slot-2'!$Q$2:$Q$2595,MATCH(1,('Attendance-Slot-2'!$A$2:$A$2595=$C173)*('Attendance-Slot-2'!$G$2:$G$2595=BB$2),0)),"No Data")</f>
        <v>A-S2_Onsite</v>
      </c>
      <c r="BD173" s="136" t="e">
        <f>VLOOKUP($AQ173,'Written Exam Marks'!$H:$Q,10,FALSE)</f>
        <v>#N/A</v>
      </c>
      <c r="BE173" s="136" t="e">
        <f>VLOOKUP($AQ173,'Written Exam Marks'!$H:$Q,9,FALSE)</f>
        <v>#N/A</v>
      </c>
      <c r="BF173" s="10" t="str">
        <f t="shared" si="148"/>
        <v>Absent</v>
      </c>
      <c r="BG173" s="10" t="str">
        <f t="shared" si="149"/>
        <v>A-S2_Onsite</v>
      </c>
      <c r="BH173" s="129" t="s">
        <v>5</v>
      </c>
      <c r="BI173" s="129" t="s">
        <v>5</v>
      </c>
      <c r="BJ173" s="129" t="s">
        <v>5</v>
      </c>
      <c r="BK173" s="129" t="s">
        <v>5</v>
      </c>
      <c r="BL173" s="144">
        <v>0</v>
      </c>
      <c r="BM173" s="24">
        <v>60</v>
      </c>
      <c r="BN173" s="24" t="s">
        <v>1004</v>
      </c>
      <c r="BO173" s="118" t="s">
        <v>1063</v>
      </c>
      <c r="BP173" s="118" t="str">
        <f t="shared" si="122"/>
        <v>2025EB1100170-BDSDF114</v>
      </c>
      <c r="BQ173" s="24" t="str">
        <f t="shared" si="150"/>
        <v>3 missed</v>
      </c>
      <c r="BR173" s="24" t="str">
        <f t="shared" si="151"/>
        <v>1 missed</v>
      </c>
      <c r="BS173" s="24">
        <f t="shared" si="152"/>
        <v>0</v>
      </c>
      <c r="BT173" s="24">
        <f t="shared" si="153"/>
        <v>0</v>
      </c>
      <c r="BU173" s="14">
        <f t="shared" si="154"/>
        <v>0</v>
      </c>
      <c r="BV173" s="14">
        <f t="shared" si="155"/>
        <v>0</v>
      </c>
      <c r="BW173" s="24" t="str">
        <f t="shared" si="156"/>
        <v>4 missed</v>
      </c>
      <c r="BX173" s="24">
        <f t="shared" si="157"/>
        <v>0</v>
      </c>
      <c r="BY173" s="14">
        <f t="shared" si="158"/>
        <v>0</v>
      </c>
      <c r="BZ173" s="14" t="str">
        <f t="shared" si="159"/>
        <v>Q-0 A-0 || Q Total-3, A Total-1</v>
      </c>
      <c r="CA173" s="14" t="str" cm="1">
        <f t="array" ref="CA173">IFERROR(INDEX('Attendance-Slot-1'!$Q$2:$Q$1112,MATCH(1,('Attendance-Slot-1'!$A$2:$A$1112=$C173)*('Attendance-Slot-1'!$G$2:$G$1112=CA$2),0)),"No Data")</f>
        <v>No Data</v>
      </c>
      <c r="CB173" s="14" t="str" cm="1">
        <f t="array" ref="CB173">IFERROR(INDEX('Attendance-Slot-2'!$Q$2:$Q$2595,MATCH(1,('Attendance-Slot-2'!$A$2:$A$2595=$C173)*('Attendance-Slot-2'!$G$2:$G$2595=CA$2),0)),"No Data")</f>
        <v>A-S2_Onsite</v>
      </c>
      <c r="CC173" s="138" t="e">
        <f>VLOOKUP($BP173,'Written Exam Marks'!$H:$Q,10,FALSE)</f>
        <v>#N/A</v>
      </c>
      <c r="CD173" s="138" t="e">
        <f>VLOOKUP($BP173,'Written Exam Marks'!$H:$Q,9,FALSE)</f>
        <v>#N/A</v>
      </c>
      <c r="CE173" s="14" t="str">
        <f t="shared" si="160"/>
        <v>Absent</v>
      </c>
      <c r="CF173" s="14" t="str">
        <f t="shared" si="161"/>
        <v>A-S2_Onsite</v>
      </c>
      <c r="CG173" s="130" t="s">
        <v>5</v>
      </c>
      <c r="CH173" s="130" t="s">
        <v>5</v>
      </c>
      <c r="CI173" s="130" t="s">
        <v>5</v>
      </c>
      <c r="CJ173" s="130" t="s">
        <v>5</v>
      </c>
      <c r="CK173" s="130" t="s">
        <v>5</v>
      </c>
      <c r="CL173" s="130" t="s">
        <v>5</v>
      </c>
      <c r="CM173" s="145">
        <v>0</v>
      </c>
      <c r="CN173" s="130">
        <v>50</v>
      </c>
      <c r="CO173" s="27" t="s">
        <v>1005</v>
      </c>
      <c r="CP173" s="119" t="s">
        <v>1044</v>
      </c>
      <c r="CQ173" s="119" t="str">
        <f t="shared" si="123"/>
        <v>2025EB1100170-BDSDF112</v>
      </c>
      <c r="CR173" s="27" t="str">
        <f t="shared" si="162"/>
        <v>2 missed</v>
      </c>
      <c r="CS173" s="27" t="str">
        <f t="shared" si="163"/>
        <v>2 missed</v>
      </c>
      <c r="CT173" s="27">
        <f t="shared" si="164"/>
        <v>0</v>
      </c>
      <c r="CU173" s="27">
        <f t="shared" si="165"/>
        <v>0</v>
      </c>
      <c r="CV173" s="15">
        <f t="shared" si="166"/>
        <v>0</v>
      </c>
      <c r="CW173" s="15">
        <f t="shared" si="167"/>
        <v>0</v>
      </c>
      <c r="CX173" s="27" t="str">
        <f t="shared" si="168"/>
        <v>4 missed</v>
      </c>
      <c r="CY173" s="27">
        <f t="shared" si="169"/>
        <v>0</v>
      </c>
      <c r="CZ173" s="15">
        <f t="shared" si="170"/>
        <v>0</v>
      </c>
      <c r="DA173" s="15" t="str">
        <f t="shared" si="171"/>
        <v>Q-0 A-0 || Q Total-2, A Total-2</v>
      </c>
      <c r="DB173" s="15" t="str" cm="1">
        <f t="array" ref="DB173">IFERROR(INDEX('Attendance-Slot-1'!$Q$2:$Q$1112,MATCH(1,('Attendance-Slot-1'!$A$2:$A$1112=$C173)*('Attendance-Slot-1'!$G$2:$G$1112=DB$2),0)),"No Data")</f>
        <v>No Data</v>
      </c>
      <c r="DC173" s="15" t="str" cm="1">
        <f t="array" ref="DC173">IFERROR(INDEX('Attendance-Slot-2'!$Q$2:$Q$2595,MATCH(1,('Attendance-Slot-2'!$A$2:$A$2595=$C173)*('Attendance-Slot-2'!$G$2:$G$2595=DB$2),0)),"No Data")</f>
        <v>A-S2_Onsite</v>
      </c>
      <c r="DD173" s="139" t="e">
        <f>VLOOKUP($CQ173,'Written Exam Marks'!$H:$Q,10,FALSE)</f>
        <v>#N/A</v>
      </c>
      <c r="DE173" s="139" t="e">
        <f>VLOOKUP($CQ173,'Written Exam Marks'!$H:$Q,9,FALSE)</f>
        <v>#N/A</v>
      </c>
      <c r="DF173" s="15" t="str">
        <f t="shared" si="172"/>
        <v>Absent</v>
      </c>
      <c r="DG173" s="15" t="str">
        <f t="shared" si="173"/>
        <v>A-S2_Onsite</v>
      </c>
      <c r="DH173" s="139" t="s">
        <v>5</v>
      </c>
      <c r="DI173" s="139">
        <v>0</v>
      </c>
      <c r="DJ173" s="139">
        <v>100</v>
      </c>
      <c r="DK173" s="3" t="str">
        <f t="shared" si="124"/>
        <v>P-0, A-0, No Data-4</v>
      </c>
      <c r="DL173" s="3" t="str">
        <f t="shared" si="125"/>
        <v>P-0, A-4, No Data-0</v>
      </c>
      <c r="DM173" s="1" t="str">
        <f t="shared" si="174"/>
        <v>A-S2_Onsite</v>
      </c>
      <c r="DN173" s="1" t="str">
        <f t="shared" si="175"/>
        <v>A-S2_Onsite</v>
      </c>
      <c r="DO173" s="1" t="str">
        <f t="shared" si="176"/>
        <v>A-S2_Onsite</v>
      </c>
      <c r="DP173" s="1" t="str">
        <f t="shared" si="177"/>
        <v>A-S2_Onsite</v>
      </c>
      <c r="DQ173" s="1" t="str">
        <f t="shared" si="178"/>
        <v>P-0, A-4, No Data-0</v>
      </c>
      <c r="DR173" s="39">
        <f t="shared" si="179"/>
        <v>0</v>
      </c>
      <c r="DS173" s="34" t="s">
        <v>7218</v>
      </c>
      <c r="DT173" s="39" t="s">
        <v>1098</v>
      </c>
      <c r="DU173" s="30" t="s">
        <v>513</v>
      </c>
      <c r="DV173" s="30" t="s">
        <v>7218</v>
      </c>
    </row>
    <row r="174" spans="1:126" x14ac:dyDescent="0.25">
      <c r="A174" s="1">
        <v>171</v>
      </c>
      <c r="B174" s="1" t="s">
        <v>1000</v>
      </c>
      <c r="C174" s="1" t="s">
        <v>516</v>
      </c>
      <c r="D174" s="1" t="s">
        <v>517</v>
      </c>
      <c r="E174" s="1" t="s">
        <v>518</v>
      </c>
      <c r="F174" s="1" t="s">
        <v>7201</v>
      </c>
      <c r="G174" s="1" t="s">
        <v>3575</v>
      </c>
      <c r="H174" s="143">
        <v>7.2</v>
      </c>
      <c r="I174" s="143">
        <v>5.6</v>
      </c>
      <c r="J174" s="143">
        <v>8</v>
      </c>
      <c r="K174" s="143">
        <v>8</v>
      </c>
      <c r="L174" s="132">
        <v>28</v>
      </c>
      <c r="M174" s="132">
        <v>56.8</v>
      </c>
      <c r="N174" s="26">
        <v>60</v>
      </c>
      <c r="O174" s="26" t="s">
        <v>997</v>
      </c>
      <c r="P174" s="120" t="s">
        <v>1034</v>
      </c>
      <c r="Q174" s="13" t="str">
        <f t="shared" si="126"/>
        <v>2025EB1100171-BDSDF113</v>
      </c>
      <c r="R174" s="26" t="str">
        <f t="shared" si="127"/>
        <v>0 missed</v>
      </c>
      <c r="S174" s="26" t="str">
        <f t="shared" si="120"/>
        <v>0 missed</v>
      </c>
      <c r="T174" s="26">
        <f t="shared" si="128"/>
        <v>4</v>
      </c>
      <c r="U174" s="26">
        <f t="shared" si="129"/>
        <v>1</v>
      </c>
      <c r="V174" s="13">
        <f t="shared" si="130"/>
        <v>1</v>
      </c>
      <c r="W174" s="13">
        <f t="shared" si="131"/>
        <v>1</v>
      </c>
      <c r="X174" s="26" t="str">
        <f t="shared" si="132"/>
        <v>0 missed</v>
      </c>
      <c r="Y174" s="26">
        <f t="shared" si="133"/>
        <v>5</v>
      </c>
      <c r="Z174" s="13">
        <f t="shared" si="134"/>
        <v>1</v>
      </c>
      <c r="AA174" s="15" t="str">
        <f t="shared" si="135"/>
        <v>Q-4 A-1 || Q Total-4, A Total-1</v>
      </c>
      <c r="AB174" s="13" t="str" cm="1">
        <f t="array" ref="AB174">IFERROR(INDEX('Attendance-Slot-1'!$Q$2:$Q$1112,MATCH(1,('Attendance-Slot-1'!$A$2:$A$1112=$C174)*('Attendance-Slot-1'!$G$2:$G$1112=AB$2),0)),"No Data")</f>
        <v>No Data</v>
      </c>
      <c r="AC174" s="13" t="str" cm="1">
        <f t="array" ref="AC174">IFERROR(INDEX('Attendance-Slot-2'!$Q$2:$Q$2595,MATCH(1,('Attendance-Slot-2'!$A$2:$A$2595=$C174)*('Attendance-Slot-2'!$G$2:$G$2595=AB$2),0)),"No Data")</f>
        <v>No Data</v>
      </c>
      <c r="AD174" s="133" t="e">
        <f>VLOOKUP($Q174,'Written Exam Marks'!$H:$Q,10,FALSE)</f>
        <v>#N/A</v>
      </c>
      <c r="AE174" s="133" t="e">
        <f>VLOOKUP($Q174,'Written Exam Marks'!$H:$Q,9,FALSE)</f>
        <v>#N/A</v>
      </c>
      <c r="AF174" s="13" t="str">
        <f t="shared" si="136"/>
        <v>No Data</v>
      </c>
      <c r="AG174" s="13" t="str">
        <f t="shared" si="137"/>
        <v>No Data</v>
      </c>
      <c r="AH174" s="29">
        <v>14</v>
      </c>
      <c r="AI174" s="29">
        <v>10</v>
      </c>
      <c r="AJ174" s="29">
        <v>8</v>
      </c>
      <c r="AK174" s="29">
        <v>10</v>
      </c>
      <c r="AL174" s="29" t="s">
        <v>5</v>
      </c>
      <c r="AM174" s="29">
        <v>42</v>
      </c>
      <c r="AN174" s="131">
        <v>60</v>
      </c>
      <c r="AO174" s="36" t="s">
        <v>7179</v>
      </c>
      <c r="AP174" s="116" t="s">
        <v>1050</v>
      </c>
      <c r="AQ174" s="116" t="str">
        <f t="shared" si="121"/>
        <v>2025EB1100171-BDSDF108</v>
      </c>
      <c r="AR174" s="25" t="str">
        <f t="shared" si="138"/>
        <v>1 missed</v>
      </c>
      <c r="AS174" s="25" t="str">
        <f t="shared" si="139"/>
        <v>0 missed</v>
      </c>
      <c r="AT174" s="25">
        <f t="shared" si="140"/>
        <v>2</v>
      </c>
      <c r="AU174" s="25">
        <f t="shared" si="141"/>
        <v>2</v>
      </c>
      <c r="AV174" s="10">
        <f t="shared" si="142"/>
        <v>0.66666666666666663</v>
      </c>
      <c r="AW174" s="10">
        <f t="shared" si="143"/>
        <v>1</v>
      </c>
      <c r="AX174" s="25" t="str">
        <f t="shared" si="144"/>
        <v>1 missed</v>
      </c>
      <c r="AY174" s="25">
        <f t="shared" si="145"/>
        <v>4</v>
      </c>
      <c r="AZ174" s="10">
        <f t="shared" si="146"/>
        <v>0.8</v>
      </c>
      <c r="BA174" s="10" t="str">
        <f t="shared" si="147"/>
        <v>Q-2 A-2 || Q Total-3, A Total-2</v>
      </c>
      <c r="BB174" s="10" t="str" cm="1">
        <f t="array" ref="BB174">IFERROR(INDEX('Attendance-Slot-1'!$Q$2:$Q$1112,MATCH(1,('Attendance-Slot-1'!$A$2:$A$1112=$C174)*('Attendance-Slot-1'!$G$2:$G$1112=BB$2),0)),"No Data")</f>
        <v>No Data</v>
      </c>
      <c r="BC174" s="10" t="str" cm="1">
        <f t="array" ref="BC174">IFERROR(INDEX('Attendance-Slot-2'!$Q$2:$Q$2595,MATCH(1,('Attendance-Slot-2'!$A$2:$A$2595=$C174)*('Attendance-Slot-2'!$G$2:$G$2595=BB$2),0)),"No Data")</f>
        <v>No Data</v>
      </c>
      <c r="BD174" s="136" t="e">
        <f>VLOOKUP($AQ174,'Written Exam Marks'!$H:$Q,10,FALSE)</f>
        <v>#N/A</v>
      </c>
      <c r="BE174" s="136" t="e">
        <f>VLOOKUP($AQ174,'Written Exam Marks'!$H:$Q,9,FALSE)</f>
        <v>#N/A</v>
      </c>
      <c r="BF174" s="10" t="str">
        <f t="shared" si="148"/>
        <v>No Data</v>
      </c>
      <c r="BG174" s="10" t="str">
        <f t="shared" si="149"/>
        <v>No Data</v>
      </c>
      <c r="BH174" s="129">
        <v>10</v>
      </c>
      <c r="BI174" s="129">
        <v>13.5</v>
      </c>
      <c r="BJ174" s="129">
        <v>15</v>
      </c>
      <c r="BK174" s="129">
        <v>20</v>
      </c>
      <c r="BL174" s="144">
        <v>58.5</v>
      </c>
      <c r="BM174" s="24">
        <v>60</v>
      </c>
      <c r="BN174" s="24" t="s">
        <v>1004</v>
      </c>
      <c r="BO174" s="118" t="s">
        <v>1063</v>
      </c>
      <c r="BP174" s="118" t="str">
        <f t="shared" si="122"/>
        <v>2025EB1100171-BDSDF114</v>
      </c>
      <c r="BQ174" s="24" t="str">
        <f t="shared" si="150"/>
        <v>0 missed</v>
      </c>
      <c r="BR174" s="24" t="str">
        <f t="shared" si="151"/>
        <v>0 missed</v>
      </c>
      <c r="BS174" s="24">
        <f t="shared" si="152"/>
        <v>3</v>
      </c>
      <c r="BT174" s="24">
        <f t="shared" si="153"/>
        <v>1</v>
      </c>
      <c r="BU174" s="14">
        <f t="shared" si="154"/>
        <v>1</v>
      </c>
      <c r="BV174" s="14">
        <f t="shared" si="155"/>
        <v>1</v>
      </c>
      <c r="BW174" s="24" t="str">
        <f t="shared" si="156"/>
        <v>0 missed</v>
      </c>
      <c r="BX174" s="24">
        <f t="shared" si="157"/>
        <v>4</v>
      </c>
      <c r="BY174" s="14">
        <f t="shared" si="158"/>
        <v>1</v>
      </c>
      <c r="BZ174" s="14" t="str">
        <f t="shared" si="159"/>
        <v>Q-3 A-1 || Q Total-3, A Total-1</v>
      </c>
      <c r="CA174" s="14" t="str" cm="1">
        <f t="array" ref="CA174">IFERROR(INDEX('Attendance-Slot-1'!$Q$2:$Q$1112,MATCH(1,('Attendance-Slot-1'!$A$2:$A$1112=$C174)*('Attendance-Slot-1'!$G$2:$G$1112=CA$2),0)),"No Data")</f>
        <v>No Data</v>
      </c>
      <c r="CB174" s="14" t="str" cm="1">
        <f t="array" ref="CB174">IFERROR(INDEX('Attendance-Slot-2'!$Q$2:$Q$2595,MATCH(1,('Attendance-Slot-2'!$A$2:$A$2595=$C174)*('Attendance-Slot-2'!$G$2:$G$2595=CA$2),0)),"No Data")</f>
        <v>No Data</v>
      </c>
      <c r="CC174" s="138" t="e">
        <f>VLOOKUP($BP174,'Written Exam Marks'!$H:$Q,10,FALSE)</f>
        <v>#N/A</v>
      </c>
      <c r="CD174" s="138" t="e">
        <f>VLOOKUP($BP174,'Written Exam Marks'!$H:$Q,9,FALSE)</f>
        <v>#N/A</v>
      </c>
      <c r="CE174" s="14" t="str">
        <f t="shared" si="160"/>
        <v>No Data</v>
      </c>
      <c r="CF174" s="14" t="str">
        <f t="shared" si="161"/>
        <v>No Data</v>
      </c>
      <c r="CG174" s="130">
        <v>5</v>
      </c>
      <c r="CH174" s="130">
        <v>5</v>
      </c>
      <c r="CI174" s="130">
        <v>8</v>
      </c>
      <c r="CJ174" s="130">
        <v>9.25</v>
      </c>
      <c r="CK174" s="130">
        <v>10</v>
      </c>
      <c r="CL174" s="130">
        <v>10</v>
      </c>
      <c r="CM174" s="145">
        <v>47.25</v>
      </c>
      <c r="CN174" s="130">
        <v>50</v>
      </c>
      <c r="CO174" s="27" t="s">
        <v>1005</v>
      </c>
      <c r="CP174" s="119" t="s">
        <v>1044</v>
      </c>
      <c r="CQ174" s="119" t="str">
        <f t="shared" si="123"/>
        <v>2025EB1100171-BDSDF112</v>
      </c>
      <c r="CR174" s="27" t="str">
        <f t="shared" si="162"/>
        <v>0 missed</v>
      </c>
      <c r="CS174" s="27" t="str">
        <f t="shared" si="163"/>
        <v>0 missed</v>
      </c>
      <c r="CT174" s="27">
        <f t="shared" si="164"/>
        <v>2</v>
      </c>
      <c r="CU174" s="27">
        <f t="shared" si="165"/>
        <v>2</v>
      </c>
      <c r="CV174" s="15">
        <f t="shared" si="166"/>
        <v>1</v>
      </c>
      <c r="CW174" s="15">
        <f t="shared" si="167"/>
        <v>1</v>
      </c>
      <c r="CX174" s="27" t="str">
        <f t="shared" si="168"/>
        <v>0 missed</v>
      </c>
      <c r="CY174" s="27">
        <f t="shared" si="169"/>
        <v>4</v>
      </c>
      <c r="CZ174" s="15">
        <f t="shared" si="170"/>
        <v>1</v>
      </c>
      <c r="DA174" s="15" t="str">
        <f t="shared" si="171"/>
        <v>Q-2 A-2 || Q Total-2, A Total-2</v>
      </c>
      <c r="DB174" s="15" t="str" cm="1">
        <f t="array" ref="DB174">IFERROR(INDEX('Attendance-Slot-1'!$Q$2:$Q$1112,MATCH(1,('Attendance-Slot-1'!$A$2:$A$1112=$C174)*('Attendance-Slot-1'!$G$2:$G$1112=DB$2),0)),"No Data")</f>
        <v>No Data</v>
      </c>
      <c r="DC174" s="15" t="str" cm="1">
        <f t="array" ref="DC174">IFERROR(INDEX('Attendance-Slot-2'!$Q$2:$Q$2595,MATCH(1,('Attendance-Slot-2'!$A$2:$A$2595=$C174)*('Attendance-Slot-2'!$G$2:$G$2595=DB$2),0)),"No Data")</f>
        <v>P-S2_Onsite</v>
      </c>
      <c r="DD174" s="139">
        <f>VLOOKUP($CQ174,'Written Exam Marks'!$H:$Q,10,FALSE)</f>
        <v>30.5</v>
      </c>
      <c r="DE174" s="139">
        <f>VLOOKUP($CQ174,'Written Exam Marks'!$H:$Q,9,FALSE)</f>
        <v>50</v>
      </c>
      <c r="DF174" s="15" t="str">
        <f t="shared" si="172"/>
        <v>Present</v>
      </c>
      <c r="DG174" s="15" t="str">
        <f t="shared" si="173"/>
        <v>P-S2_Onsite</v>
      </c>
      <c r="DH174" s="139">
        <v>90</v>
      </c>
      <c r="DI174" s="139">
        <v>90</v>
      </c>
      <c r="DJ174" s="139">
        <v>100</v>
      </c>
      <c r="DK174" s="3" t="str">
        <f t="shared" si="124"/>
        <v>P-0, A-0, No Data-4</v>
      </c>
      <c r="DL174" s="3" t="str">
        <f t="shared" si="125"/>
        <v>P-1, A-0, No Data-3</v>
      </c>
      <c r="DM174" s="1" t="str">
        <f t="shared" si="174"/>
        <v>No Data</v>
      </c>
      <c r="DN174" s="1" t="str">
        <f t="shared" si="175"/>
        <v>P-S2_Onsite</v>
      </c>
      <c r="DO174" s="1" t="str">
        <f t="shared" si="176"/>
        <v>No Data</v>
      </c>
      <c r="DP174" s="1" t="str">
        <f t="shared" si="177"/>
        <v>No Data</v>
      </c>
      <c r="DQ174" s="1" t="str">
        <f t="shared" si="178"/>
        <v>P-1, A-0, No Data-3</v>
      </c>
      <c r="DR174" s="39">
        <f t="shared" si="179"/>
        <v>0</v>
      </c>
      <c r="DS174" s="34" t="s">
        <v>7217</v>
      </c>
      <c r="DT174" s="39" t="s">
        <v>7363</v>
      </c>
      <c r="DU174" s="30" t="s">
        <v>516</v>
      </c>
      <c r="DV174" s="30"/>
    </row>
    <row r="175" spans="1:126" x14ac:dyDescent="0.25">
      <c r="A175" s="1">
        <v>172</v>
      </c>
      <c r="B175" s="1" t="s">
        <v>1000</v>
      </c>
      <c r="C175" s="1" t="s">
        <v>519</v>
      </c>
      <c r="D175" s="1" t="s">
        <v>520</v>
      </c>
      <c r="E175" s="1" t="s">
        <v>521</v>
      </c>
      <c r="F175" s="1" t="s">
        <v>7202</v>
      </c>
      <c r="G175" s="1" t="s">
        <v>1391</v>
      </c>
      <c r="H175" s="143">
        <v>8</v>
      </c>
      <c r="I175" s="143">
        <v>6.4</v>
      </c>
      <c r="J175" s="143">
        <v>8</v>
      </c>
      <c r="K175" s="143">
        <v>8</v>
      </c>
      <c r="L175" s="132">
        <v>28</v>
      </c>
      <c r="M175" s="132">
        <v>58.4</v>
      </c>
      <c r="N175" s="26">
        <v>60</v>
      </c>
      <c r="O175" s="26" t="s">
        <v>997</v>
      </c>
      <c r="P175" s="120" t="s">
        <v>1034</v>
      </c>
      <c r="Q175" s="13" t="str">
        <f t="shared" si="126"/>
        <v>2025EB1100172-BDSDF113</v>
      </c>
      <c r="R175" s="26" t="str">
        <f t="shared" si="127"/>
        <v>0 missed</v>
      </c>
      <c r="S175" s="26" t="str">
        <f t="shared" si="120"/>
        <v>0 missed</v>
      </c>
      <c r="T175" s="26">
        <f t="shared" si="128"/>
        <v>4</v>
      </c>
      <c r="U175" s="26">
        <f t="shared" si="129"/>
        <v>1</v>
      </c>
      <c r="V175" s="13">
        <f t="shared" si="130"/>
        <v>1</v>
      </c>
      <c r="W175" s="13">
        <f t="shared" si="131"/>
        <v>1</v>
      </c>
      <c r="X175" s="26" t="str">
        <f t="shared" si="132"/>
        <v>0 missed</v>
      </c>
      <c r="Y175" s="26">
        <f t="shared" si="133"/>
        <v>5</v>
      </c>
      <c r="Z175" s="13">
        <f t="shared" si="134"/>
        <v>1</v>
      </c>
      <c r="AA175" s="15" t="str">
        <f t="shared" si="135"/>
        <v>Q-4 A-1 || Q Total-4, A Total-1</v>
      </c>
      <c r="AB175" s="13" t="str" cm="1">
        <f t="array" ref="AB175">IFERROR(INDEX('Attendance-Slot-1'!$Q$2:$Q$1112,MATCH(1,('Attendance-Slot-1'!$A$2:$A$1112=$C175)*('Attendance-Slot-1'!$G$2:$G$1112=AB$2),0)),"No Data")</f>
        <v>No Data</v>
      </c>
      <c r="AC175" s="13" t="str" cm="1">
        <f t="array" ref="AC175">IFERROR(INDEX('Attendance-Slot-2'!$Q$2:$Q$2595,MATCH(1,('Attendance-Slot-2'!$A$2:$A$2595=$C175)*('Attendance-Slot-2'!$G$2:$G$2595=AB$2),0)),"No Data")</f>
        <v>P-S2_Onsite</v>
      </c>
      <c r="AD175" s="133">
        <f>VLOOKUP($Q175,'Written Exam Marks'!$H:$Q,10,FALSE)</f>
        <v>12</v>
      </c>
      <c r="AE175" s="133">
        <f>VLOOKUP($Q175,'Written Exam Marks'!$H:$Q,9,FALSE)</f>
        <v>40</v>
      </c>
      <c r="AF175" s="13" t="str">
        <f t="shared" si="136"/>
        <v>Present</v>
      </c>
      <c r="AG175" s="13" t="str">
        <f t="shared" si="137"/>
        <v>P-S2_Onsite</v>
      </c>
      <c r="AH175" s="29">
        <v>13</v>
      </c>
      <c r="AI175" s="29" t="s">
        <v>5</v>
      </c>
      <c r="AJ175" s="29">
        <v>8.6666666669999994</v>
      </c>
      <c r="AK175" s="29">
        <v>10</v>
      </c>
      <c r="AL175" s="29">
        <v>9</v>
      </c>
      <c r="AM175" s="29">
        <v>40.666666667000001</v>
      </c>
      <c r="AN175" s="131">
        <v>60</v>
      </c>
      <c r="AO175" s="36" t="s">
        <v>7179</v>
      </c>
      <c r="AP175" s="116" t="s">
        <v>1050</v>
      </c>
      <c r="AQ175" s="116" t="str">
        <f t="shared" si="121"/>
        <v>2025EB1100172-BDSDF108</v>
      </c>
      <c r="AR175" s="25" t="str">
        <f t="shared" si="138"/>
        <v>0 missed</v>
      </c>
      <c r="AS175" s="25" t="str">
        <f t="shared" si="139"/>
        <v>1 missed</v>
      </c>
      <c r="AT175" s="25">
        <f t="shared" si="140"/>
        <v>3</v>
      </c>
      <c r="AU175" s="25">
        <f t="shared" si="141"/>
        <v>1</v>
      </c>
      <c r="AV175" s="10">
        <f t="shared" si="142"/>
        <v>1</v>
      </c>
      <c r="AW175" s="10">
        <f t="shared" si="143"/>
        <v>0.5</v>
      </c>
      <c r="AX175" s="25" t="str">
        <f t="shared" si="144"/>
        <v>1 missed</v>
      </c>
      <c r="AY175" s="25">
        <f t="shared" si="145"/>
        <v>4</v>
      </c>
      <c r="AZ175" s="10">
        <f t="shared" si="146"/>
        <v>0.8</v>
      </c>
      <c r="BA175" s="10" t="str">
        <f t="shared" si="147"/>
        <v>Q-3 A-1 || Q Total-3, A Total-2</v>
      </c>
      <c r="BB175" s="10" t="str" cm="1">
        <f t="array" ref="BB175">IFERROR(INDEX('Attendance-Slot-1'!$Q$2:$Q$1112,MATCH(1,('Attendance-Slot-1'!$A$2:$A$1112=$C175)*('Attendance-Slot-1'!$G$2:$G$1112=BB$2),0)),"No Data")</f>
        <v>P-S1_Onsite</v>
      </c>
      <c r="BC175" s="10" t="str" cm="1">
        <f t="array" ref="BC175">IFERROR(INDEX('Attendance-Slot-2'!$Q$2:$Q$2595,MATCH(1,('Attendance-Slot-2'!$A$2:$A$2595=$C175)*('Attendance-Slot-2'!$G$2:$G$2595=BB$2),0)),"No Data")</f>
        <v>No Data</v>
      </c>
      <c r="BD175" s="136">
        <f>VLOOKUP($AQ175,'Written Exam Marks'!$H:$Q,10,FALSE)</f>
        <v>13</v>
      </c>
      <c r="BE175" s="136">
        <f>VLOOKUP($AQ175,'Written Exam Marks'!$H:$Q,9,FALSE)</f>
        <v>40</v>
      </c>
      <c r="BF175" s="10" t="str">
        <f t="shared" si="148"/>
        <v>Present</v>
      </c>
      <c r="BG175" s="10" t="str">
        <f t="shared" si="149"/>
        <v>P-S1_Onsite</v>
      </c>
      <c r="BH175" s="129">
        <v>10</v>
      </c>
      <c r="BI175" s="129">
        <v>15</v>
      </c>
      <c r="BJ175" s="129">
        <v>15</v>
      </c>
      <c r="BK175" s="129">
        <v>20</v>
      </c>
      <c r="BL175" s="144">
        <v>60</v>
      </c>
      <c r="BM175" s="24">
        <v>60</v>
      </c>
      <c r="BN175" s="24" t="s">
        <v>1004</v>
      </c>
      <c r="BO175" s="118" t="s">
        <v>1063</v>
      </c>
      <c r="BP175" s="118" t="str">
        <f t="shared" si="122"/>
        <v>2025EB1100172-BDSDF114</v>
      </c>
      <c r="BQ175" s="24" t="str">
        <f t="shared" si="150"/>
        <v>0 missed</v>
      </c>
      <c r="BR175" s="24" t="str">
        <f t="shared" si="151"/>
        <v>0 missed</v>
      </c>
      <c r="BS175" s="24">
        <f t="shared" si="152"/>
        <v>3</v>
      </c>
      <c r="BT175" s="24">
        <f t="shared" si="153"/>
        <v>1</v>
      </c>
      <c r="BU175" s="14">
        <f t="shared" si="154"/>
        <v>1</v>
      </c>
      <c r="BV175" s="14">
        <f t="shared" si="155"/>
        <v>1</v>
      </c>
      <c r="BW175" s="24" t="str">
        <f t="shared" si="156"/>
        <v>0 missed</v>
      </c>
      <c r="BX175" s="24">
        <f t="shared" si="157"/>
        <v>4</v>
      </c>
      <c r="BY175" s="14">
        <f t="shared" si="158"/>
        <v>1</v>
      </c>
      <c r="BZ175" s="14" t="str">
        <f t="shared" si="159"/>
        <v>Q-3 A-1 || Q Total-3, A Total-1</v>
      </c>
      <c r="CA175" s="14" t="str" cm="1">
        <f t="array" ref="CA175">IFERROR(INDEX('Attendance-Slot-1'!$Q$2:$Q$1112,MATCH(1,('Attendance-Slot-1'!$A$2:$A$1112=$C175)*('Attendance-Slot-1'!$G$2:$G$1112=CA$2),0)),"No Data")</f>
        <v>No Data</v>
      </c>
      <c r="CB175" s="14" t="str" cm="1">
        <f t="array" ref="CB175">IFERROR(INDEX('Attendance-Slot-2'!$Q$2:$Q$2595,MATCH(1,('Attendance-Slot-2'!$A$2:$A$2595=$C175)*('Attendance-Slot-2'!$G$2:$G$2595=CA$2),0)),"No Data")</f>
        <v>P-S2_Onsite</v>
      </c>
      <c r="CC175" s="138">
        <f>VLOOKUP($BP175,'Written Exam Marks'!$H:$Q,10,FALSE)</f>
        <v>10.5</v>
      </c>
      <c r="CD175" s="138">
        <f>VLOOKUP($BP175,'Written Exam Marks'!$H:$Q,9,FALSE)</f>
        <v>40</v>
      </c>
      <c r="CE175" s="14" t="str">
        <f t="shared" si="160"/>
        <v>Present</v>
      </c>
      <c r="CF175" s="14" t="str">
        <f t="shared" si="161"/>
        <v>P-S2_Onsite</v>
      </c>
      <c r="CG175" s="130">
        <v>5</v>
      </c>
      <c r="CH175" s="130">
        <v>4.5</v>
      </c>
      <c r="CI175" s="130">
        <v>8.5</v>
      </c>
      <c r="CJ175" s="130">
        <v>7</v>
      </c>
      <c r="CK175" s="130">
        <v>10</v>
      </c>
      <c r="CL175" s="130">
        <v>10</v>
      </c>
      <c r="CM175" s="145">
        <v>45</v>
      </c>
      <c r="CN175" s="130">
        <v>50</v>
      </c>
      <c r="CO175" s="27" t="s">
        <v>1005</v>
      </c>
      <c r="CP175" s="119" t="s">
        <v>1044</v>
      </c>
      <c r="CQ175" s="119" t="str">
        <f t="shared" si="123"/>
        <v>2025EB1100172-BDSDF112</v>
      </c>
      <c r="CR175" s="27" t="str">
        <f t="shared" si="162"/>
        <v>0 missed</v>
      </c>
      <c r="CS175" s="27" t="str">
        <f t="shared" si="163"/>
        <v>0 missed</v>
      </c>
      <c r="CT175" s="27">
        <f t="shared" si="164"/>
        <v>2</v>
      </c>
      <c r="CU175" s="27">
        <f t="shared" si="165"/>
        <v>2</v>
      </c>
      <c r="CV175" s="15">
        <f t="shared" si="166"/>
        <v>1</v>
      </c>
      <c r="CW175" s="15">
        <f t="shared" si="167"/>
        <v>1</v>
      </c>
      <c r="CX175" s="27" t="str">
        <f t="shared" si="168"/>
        <v>0 missed</v>
      </c>
      <c r="CY175" s="27">
        <f t="shared" si="169"/>
        <v>4</v>
      </c>
      <c r="CZ175" s="15">
        <f t="shared" si="170"/>
        <v>1</v>
      </c>
      <c r="DA175" s="15" t="str">
        <f t="shared" si="171"/>
        <v>Q-2 A-2 || Q Total-2, A Total-2</v>
      </c>
      <c r="DB175" s="15" t="str" cm="1">
        <f t="array" ref="DB175">IFERROR(INDEX('Attendance-Slot-1'!$Q$2:$Q$1112,MATCH(1,('Attendance-Slot-1'!$A$2:$A$1112=$C175)*('Attendance-Slot-1'!$G$2:$G$1112=DB$2),0)),"No Data")</f>
        <v>P-S1_Onsite</v>
      </c>
      <c r="DC175" s="15" t="str" cm="1">
        <f t="array" ref="DC175">IFERROR(INDEX('Attendance-Slot-2'!$Q$2:$Q$2595,MATCH(1,('Attendance-Slot-2'!$A$2:$A$2595=$C175)*('Attendance-Slot-2'!$G$2:$G$2595=DB$2),0)),"No Data")</f>
        <v>No Data</v>
      </c>
      <c r="DD175" s="139">
        <f>VLOOKUP($CQ175,'Written Exam Marks'!$H:$Q,10,FALSE)</f>
        <v>26</v>
      </c>
      <c r="DE175" s="139">
        <f>VLOOKUP($CQ175,'Written Exam Marks'!$H:$Q,9,FALSE)</f>
        <v>50</v>
      </c>
      <c r="DF175" s="15" t="str">
        <f t="shared" si="172"/>
        <v>Present</v>
      </c>
      <c r="DG175" s="15" t="str">
        <f t="shared" si="173"/>
        <v>P-S1_Onsite</v>
      </c>
      <c r="DH175" s="139">
        <v>90</v>
      </c>
      <c r="DI175" s="139">
        <v>90</v>
      </c>
      <c r="DJ175" s="139">
        <v>100</v>
      </c>
      <c r="DK175" s="3" t="str">
        <f t="shared" si="124"/>
        <v>P-2, A-0, No Data-2</v>
      </c>
      <c r="DL175" s="3" t="str">
        <f t="shared" si="125"/>
        <v>P-2, A-0, No Data-2</v>
      </c>
      <c r="DM175" s="1" t="str">
        <f t="shared" si="174"/>
        <v>P-S2_Onsite</v>
      </c>
      <c r="DN175" s="1" t="str">
        <f t="shared" si="175"/>
        <v>P-S1_Onsite</v>
      </c>
      <c r="DO175" s="1" t="str">
        <f t="shared" si="176"/>
        <v>P-S1_Onsite</v>
      </c>
      <c r="DP175" s="1" t="str">
        <f t="shared" si="177"/>
        <v>P-S2_Onsite</v>
      </c>
      <c r="DQ175" s="1" t="str">
        <f t="shared" si="178"/>
        <v>P-4, A-0, No Data-0</v>
      </c>
      <c r="DR175" s="39">
        <f t="shared" si="179"/>
        <v>0</v>
      </c>
      <c r="DS175" s="34" t="s">
        <v>7217</v>
      </c>
      <c r="DT175" s="39" t="s">
        <v>7363</v>
      </c>
      <c r="DU175" s="30" t="s">
        <v>519</v>
      </c>
      <c r="DV175" s="30"/>
    </row>
    <row r="176" spans="1:126" x14ac:dyDescent="0.25">
      <c r="A176" s="1">
        <v>173</v>
      </c>
      <c r="B176" s="1" t="s">
        <v>1000</v>
      </c>
      <c r="C176" s="1" t="s">
        <v>522</v>
      </c>
      <c r="D176" s="1" t="s">
        <v>523</v>
      </c>
      <c r="E176" s="1" t="s">
        <v>524</v>
      </c>
      <c r="F176" s="1" t="s">
        <v>7202</v>
      </c>
      <c r="G176" s="1" t="s">
        <v>3576</v>
      </c>
      <c r="H176" s="143">
        <v>7.2</v>
      </c>
      <c r="I176" s="143" t="s">
        <v>5</v>
      </c>
      <c r="J176" s="143" t="s">
        <v>5</v>
      </c>
      <c r="K176" s="143" t="s">
        <v>5</v>
      </c>
      <c r="L176" s="132">
        <v>28</v>
      </c>
      <c r="M176" s="132">
        <v>35.200000000000003</v>
      </c>
      <c r="N176" s="26">
        <v>60</v>
      </c>
      <c r="O176" s="26" t="s">
        <v>997</v>
      </c>
      <c r="P176" s="120" t="s">
        <v>1034</v>
      </c>
      <c r="Q176" s="13" t="str">
        <f t="shared" si="126"/>
        <v>2025EB1100173-BDSDF113</v>
      </c>
      <c r="R176" s="26" t="str">
        <f t="shared" si="127"/>
        <v>3 missed</v>
      </c>
      <c r="S176" s="26" t="str">
        <f t="shared" si="120"/>
        <v>0 missed</v>
      </c>
      <c r="T176" s="26">
        <f t="shared" si="128"/>
        <v>1</v>
      </c>
      <c r="U176" s="26">
        <f t="shared" si="129"/>
        <v>1</v>
      </c>
      <c r="V176" s="13">
        <f t="shared" si="130"/>
        <v>0.25</v>
      </c>
      <c r="W176" s="13">
        <f t="shared" si="131"/>
        <v>1</v>
      </c>
      <c r="X176" s="26" t="str">
        <f t="shared" si="132"/>
        <v>3 missed</v>
      </c>
      <c r="Y176" s="26">
        <f t="shared" si="133"/>
        <v>2</v>
      </c>
      <c r="Z176" s="13">
        <f t="shared" si="134"/>
        <v>0.4</v>
      </c>
      <c r="AA176" s="15" t="str">
        <f t="shared" si="135"/>
        <v>Q-1 A-1 || Q Total-4, A Total-1</v>
      </c>
      <c r="AB176" s="13" t="str" cm="1">
        <f t="array" ref="AB176">IFERROR(INDEX('Attendance-Slot-1'!$Q$2:$Q$1112,MATCH(1,('Attendance-Slot-1'!$A$2:$A$1112=$C176)*('Attendance-Slot-1'!$G$2:$G$1112=AB$2),0)),"No Data")</f>
        <v>No Data</v>
      </c>
      <c r="AC176" s="13" t="str" cm="1">
        <f t="array" ref="AC176">IFERROR(INDEX('Attendance-Slot-2'!$Q$2:$Q$2595,MATCH(1,('Attendance-Slot-2'!$A$2:$A$2595=$C176)*('Attendance-Slot-2'!$G$2:$G$2595=AB$2),0)),"No Data")</f>
        <v>A-S2_Onsite</v>
      </c>
      <c r="AD176" s="133" t="e">
        <f>VLOOKUP($Q176,'Written Exam Marks'!$H:$Q,10,FALSE)</f>
        <v>#N/A</v>
      </c>
      <c r="AE176" s="133" t="e">
        <f>VLOOKUP($Q176,'Written Exam Marks'!$H:$Q,9,FALSE)</f>
        <v>#N/A</v>
      </c>
      <c r="AF176" s="13" t="str">
        <f t="shared" si="136"/>
        <v>Absent</v>
      </c>
      <c r="AG176" s="13" t="str">
        <f t="shared" si="137"/>
        <v>A-S2_Onsite</v>
      </c>
      <c r="AH176" s="29">
        <v>6</v>
      </c>
      <c r="AI176" s="29" t="s">
        <v>5</v>
      </c>
      <c r="AJ176" s="29" t="s">
        <v>5</v>
      </c>
      <c r="AK176" s="29" t="s">
        <v>5</v>
      </c>
      <c r="AL176" s="29" t="s">
        <v>5</v>
      </c>
      <c r="AM176" s="29">
        <v>6</v>
      </c>
      <c r="AN176" s="131">
        <v>60</v>
      </c>
      <c r="AO176" s="36" t="s">
        <v>7179</v>
      </c>
      <c r="AP176" s="116" t="s">
        <v>1050</v>
      </c>
      <c r="AQ176" s="116" t="str">
        <f t="shared" si="121"/>
        <v>2025EB1100173-BDSDF108</v>
      </c>
      <c r="AR176" s="25" t="str">
        <f t="shared" si="138"/>
        <v>3 missed</v>
      </c>
      <c r="AS176" s="25" t="str">
        <f t="shared" si="139"/>
        <v>1 missed</v>
      </c>
      <c r="AT176" s="25">
        <f t="shared" si="140"/>
        <v>0</v>
      </c>
      <c r="AU176" s="25">
        <f t="shared" si="141"/>
        <v>1</v>
      </c>
      <c r="AV176" s="10">
        <f t="shared" si="142"/>
        <v>0</v>
      </c>
      <c r="AW176" s="10">
        <f t="shared" si="143"/>
        <v>0.5</v>
      </c>
      <c r="AX176" s="25" t="str">
        <f t="shared" si="144"/>
        <v>4 missed</v>
      </c>
      <c r="AY176" s="25">
        <f t="shared" si="145"/>
        <v>1</v>
      </c>
      <c r="AZ176" s="10">
        <f t="shared" si="146"/>
        <v>0.2</v>
      </c>
      <c r="BA176" s="10" t="str">
        <f t="shared" si="147"/>
        <v>Q-0 A-1 || Q Total-3, A Total-2</v>
      </c>
      <c r="BB176" s="10" t="str" cm="1">
        <f t="array" ref="BB176">IFERROR(INDEX('Attendance-Slot-1'!$Q$2:$Q$1112,MATCH(1,('Attendance-Slot-1'!$A$2:$A$1112=$C176)*('Attendance-Slot-1'!$G$2:$G$1112=BB$2),0)),"No Data")</f>
        <v>No Data</v>
      </c>
      <c r="BC176" s="10" t="str" cm="1">
        <f t="array" ref="BC176">IFERROR(INDEX('Attendance-Slot-2'!$Q$2:$Q$2595,MATCH(1,('Attendance-Slot-2'!$A$2:$A$2595=$C176)*('Attendance-Slot-2'!$G$2:$G$2595=BB$2),0)),"No Data")</f>
        <v>A-S2_Onsite</v>
      </c>
      <c r="BD176" s="136" t="e">
        <f>VLOOKUP($AQ176,'Written Exam Marks'!$H:$Q,10,FALSE)</f>
        <v>#N/A</v>
      </c>
      <c r="BE176" s="136" t="e">
        <f>VLOOKUP($AQ176,'Written Exam Marks'!$H:$Q,9,FALSE)</f>
        <v>#N/A</v>
      </c>
      <c r="BF176" s="10" t="str">
        <f t="shared" si="148"/>
        <v>Absent</v>
      </c>
      <c r="BG176" s="10" t="str">
        <f t="shared" si="149"/>
        <v>A-S2_Onsite</v>
      </c>
      <c r="BH176" s="129">
        <v>10</v>
      </c>
      <c r="BI176" s="129">
        <v>15</v>
      </c>
      <c r="BJ176" s="129">
        <v>15</v>
      </c>
      <c r="BK176" s="129" t="s">
        <v>5</v>
      </c>
      <c r="BL176" s="144">
        <v>40</v>
      </c>
      <c r="BM176" s="24">
        <v>60</v>
      </c>
      <c r="BN176" s="24" t="s">
        <v>1004</v>
      </c>
      <c r="BO176" s="118" t="s">
        <v>1063</v>
      </c>
      <c r="BP176" s="118" t="str">
        <f t="shared" si="122"/>
        <v>2025EB1100173-BDSDF114</v>
      </c>
      <c r="BQ176" s="24" t="str">
        <f t="shared" si="150"/>
        <v>0 missed</v>
      </c>
      <c r="BR176" s="24" t="str">
        <f t="shared" si="151"/>
        <v>1 missed</v>
      </c>
      <c r="BS176" s="24">
        <f t="shared" si="152"/>
        <v>3</v>
      </c>
      <c r="BT176" s="24">
        <f t="shared" si="153"/>
        <v>0</v>
      </c>
      <c r="BU176" s="14">
        <f t="shared" si="154"/>
        <v>1</v>
      </c>
      <c r="BV176" s="14">
        <f t="shared" si="155"/>
        <v>0</v>
      </c>
      <c r="BW176" s="24" t="str">
        <f t="shared" si="156"/>
        <v>1 missed</v>
      </c>
      <c r="BX176" s="24">
        <f t="shared" si="157"/>
        <v>3</v>
      </c>
      <c r="BY176" s="14">
        <f t="shared" si="158"/>
        <v>0.75</v>
      </c>
      <c r="BZ176" s="14" t="str">
        <f t="shared" si="159"/>
        <v>Q-3 A-0 || Q Total-3, A Total-1</v>
      </c>
      <c r="CA176" s="14" t="str" cm="1">
        <f t="array" ref="CA176">IFERROR(INDEX('Attendance-Slot-1'!$Q$2:$Q$1112,MATCH(1,('Attendance-Slot-1'!$A$2:$A$1112=$C176)*('Attendance-Slot-1'!$G$2:$G$1112=CA$2),0)),"No Data")</f>
        <v>No Data</v>
      </c>
      <c r="CB176" s="14" t="str" cm="1">
        <f t="array" ref="CB176">IFERROR(INDEX('Attendance-Slot-2'!$Q$2:$Q$2595,MATCH(1,('Attendance-Slot-2'!$A$2:$A$2595=$C176)*('Attendance-Slot-2'!$G$2:$G$2595=CA$2),0)),"No Data")</f>
        <v>A-S2_Onsite</v>
      </c>
      <c r="CC176" s="138" t="e">
        <f>VLOOKUP($BP176,'Written Exam Marks'!$H:$Q,10,FALSE)</f>
        <v>#N/A</v>
      </c>
      <c r="CD176" s="138" t="e">
        <f>VLOOKUP($BP176,'Written Exam Marks'!$H:$Q,9,FALSE)</f>
        <v>#N/A</v>
      </c>
      <c r="CE176" s="14" t="str">
        <f t="shared" si="160"/>
        <v>Absent</v>
      </c>
      <c r="CF176" s="14" t="str">
        <f t="shared" si="161"/>
        <v>A-S2_Onsite</v>
      </c>
      <c r="CG176" s="130">
        <v>4.5</v>
      </c>
      <c r="CH176" s="130">
        <v>3.5</v>
      </c>
      <c r="CI176" s="130">
        <v>9</v>
      </c>
      <c r="CJ176" s="130">
        <v>9.75</v>
      </c>
      <c r="CK176" s="130" t="s">
        <v>5</v>
      </c>
      <c r="CL176" s="130" t="s">
        <v>5</v>
      </c>
      <c r="CM176" s="145">
        <v>26.75</v>
      </c>
      <c r="CN176" s="130">
        <v>50</v>
      </c>
      <c r="CO176" s="27" t="s">
        <v>1005</v>
      </c>
      <c r="CP176" s="119" t="s">
        <v>1044</v>
      </c>
      <c r="CQ176" s="119" t="str">
        <f t="shared" si="123"/>
        <v>2025EB1100173-BDSDF112</v>
      </c>
      <c r="CR176" s="27" t="str">
        <f t="shared" si="162"/>
        <v>0 missed</v>
      </c>
      <c r="CS176" s="27" t="str">
        <f t="shared" si="163"/>
        <v>0 missed</v>
      </c>
      <c r="CT176" s="27">
        <f t="shared" si="164"/>
        <v>2</v>
      </c>
      <c r="CU176" s="27">
        <f t="shared" si="165"/>
        <v>2</v>
      </c>
      <c r="CV176" s="15">
        <f t="shared" si="166"/>
        <v>1</v>
      </c>
      <c r="CW176" s="15">
        <f t="shared" si="167"/>
        <v>1</v>
      </c>
      <c r="CX176" s="27" t="str">
        <f t="shared" si="168"/>
        <v>0 missed</v>
      </c>
      <c r="CY176" s="27">
        <f t="shared" si="169"/>
        <v>4</v>
      </c>
      <c r="CZ176" s="15">
        <f t="shared" si="170"/>
        <v>1</v>
      </c>
      <c r="DA176" s="15" t="str">
        <f t="shared" si="171"/>
        <v>Q-2 A-2 || Q Total-2, A Total-2</v>
      </c>
      <c r="DB176" s="15" t="str" cm="1">
        <f t="array" ref="DB176">IFERROR(INDEX('Attendance-Slot-1'!$Q$2:$Q$1112,MATCH(1,('Attendance-Slot-1'!$A$2:$A$1112=$C176)*('Attendance-Slot-1'!$G$2:$G$1112=DB$2),0)),"No Data")</f>
        <v>No Data</v>
      </c>
      <c r="DC176" s="15" t="str" cm="1">
        <f t="array" ref="DC176">IFERROR(INDEX('Attendance-Slot-2'!$Q$2:$Q$2595,MATCH(1,('Attendance-Slot-2'!$A$2:$A$2595=$C176)*('Attendance-Slot-2'!$G$2:$G$2595=DB$2),0)),"No Data")</f>
        <v>A-S2_Onsite</v>
      </c>
      <c r="DD176" s="139" t="e">
        <f>VLOOKUP($CQ176,'Written Exam Marks'!$H:$Q,10,FALSE)</f>
        <v>#N/A</v>
      </c>
      <c r="DE176" s="139" t="e">
        <f>VLOOKUP($CQ176,'Written Exam Marks'!$H:$Q,9,FALSE)</f>
        <v>#N/A</v>
      </c>
      <c r="DF176" s="15" t="str">
        <f t="shared" si="172"/>
        <v>Absent</v>
      </c>
      <c r="DG176" s="15" t="str">
        <f t="shared" si="173"/>
        <v>A-S2_Onsite</v>
      </c>
      <c r="DH176" s="139">
        <v>85</v>
      </c>
      <c r="DI176" s="139">
        <v>85</v>
      </c>
      <c r="DJ176" s="139">
        <v>100</v>
      </c>
      <c r="DK176" s="3" t="str">
        <f t="shared" si="124"/>
        <v>P-0, A-0, No Data-4</v>
      </c>
      <c r="DL176" s="3" t="str">
        <f t="shared" si="125"/>
        <v>P-0, A-4, No Data-0</v>
      </c>
      <c r="DM176" s="1" t="str">
        <f t="shared" si="174"/>
        <v>A-S2_Onsite</v>
      </c>
      <c r="DN176" s="1" t="str">
        <f t="shared" si="175"/>
        <v>A-S2_Onsite</v>
      </c>
      <c r="DO176" s="1" t="str">
        <f t="shared" si="176"/>
        <v>A-S2_Onsite</v>
      </c>
      <c r="DP176" s="1" t="str">
        <f t="shared" si="177"/>
        <v>A-S2_Onsite</v>
      </c>
      <c r="DQ176" s="1" t="str">
        <f t="shared" si="178"/>
        <v>P-0, A-4, No Data-0</v>
      </c>
      <c r="DR176" s="39">
        <f t="shared" si="179"/>
        <v>0</v>
      </c>
      <c r="DS176" s="34" t="s">
        <v>7217</v>
      </c>
      <c r="DT176" s="39" t="s">
        <v>1098</v>
      </c>
      <c r="DU176" s="30" t="s">
        <v>522</v>
      </c>
      <c r="DV176" s="30" t="s">
        <v>3489</v>
      </c>
    </row>
    <row r="177" spans="1:126" x14ac:dyDescent="0.25">
      <c r="A177" s="1">
        <v>174</v>
      </c>
      <c r="B177" s="1" t="s">
        <v>1000</v>
      </c>
      <c r="C177" s="1" t="s">
        <v>525</v>
      </c>
      <c r="D177" s="1" t="s">
        <v>526</v>
      </c>
      <c r="E177" s="1" t="s">
        <v>527</v>
      </c>
      <c r="F177" s="1" t="s">
        <v>7202</v>
      </c>
      <c r="G177" s="1" t="s">
        <v>1394</v>
      </c>
      <c r="H177" s="143">
        <v>7.2</v>
      </c>
      <c r="I177" s="143">
        <v>6.4</v>
      </c>
      <c r="J177" s="143">
        <v>6.4</v>
      </c>
      <c r="K177" s="143">
        <v>3.2</v>
      </c>
      <c r="L177" s="132" t="s">
        <v>5</v>
      </c>
      <c r="M177" s="132">
        <v>23.2</v>
      </c>
      <c r="N177" s="26">
        <v>60</v>
      </c>
      <c r="O177" s="26" t="s">
        <v>997</v>
      </c>
      <c r="P177" s="120" t="s">
        <v>1034</v>
      </c>
      <c r="Q177" s="13" t="str">
        <f t="shared" si="126"/>
        <v>2025EB1100174-BDSDF113</v>
      </c>
      <c r="R177" s="26" t="str">
        <f t="shared" si="127"/>
        <v>0 missed</v>
      </c>
      <c r="S177" s="26" t="str">
        <f t="shared" si="120"/>
        <v>1 missed</v>
      </c>
      <c r="T177" s="26">
        <f t="shared" si="128"/>
        <v>4</v>
      </c>
      <c r="U177" s="26">
        <f t="shared" si="129"/>
        <v>0</v>
      </c>
      <c r="V177" s="13">
        <f t="shared" si="130"/>
        <v>1</v>
      </c>
      <c r="W177" s="13">
        <f t="shared" si="131"/>
        <v>0</v>
      </c>
      <c r="X177" s="26" t="str">
        <f t="shared" si="132"/>
        <v>1 missed</v>
      </c>
      <c r="Y177" s="26">
        <f t="shared" si="133"/>
        <v>4</v>
      </c>
      <c r="Z177" s="13">
        <f t="shared" si="134"/>
        <v>0.8</v>
      </c>
      <c r="AA177" s="15" t="str">
        <f t="shared" si="135"/>
        <v>Q-4 A-0 || Q Total-4, A Total-1</v>
      </c>
      <c r="AB177" s="13" t="str" cm="1">
        <f t="array" ref="AB177">IFERROR(INDEX('Attendance-Slot-1'!$Q$2:$Q$1112,MATCH(1,('Attendance-Slot-1'!$A$2:$A$1112=$C177)*('Attendance-Slot-1'!$G$2:$G$1112=AB$2),0)),"No Data")</f>
        <v>No Data</v>
      </c>
      <c r="AC177" s="13" t="str" cm="1">
        <f t="array" ref="AC177">IFERROR(INDEX('Attendance-Slot-2'!$Q$2:$Q$2595,MATCH(1,('Attendance-Slot-2'!$A$2:$A$2595=$C177)*('Attendance-Slot-2'!$G$2:$G$2595=AB$2),0)),"No Data")</f>
        <v>P-S2_Onsite</v>
      </c>
      <c r="AD177" s="133">
        <f>VLOOKUP($Q177,'Written Exam Marks'!$H:$Q,10,FALSE)</f>
        <v>32</v>
      </c>
      <c r="AE177" s="133">
        <f>VLOOKUP($Q177,'Written Exam Marks'!$H:$Q,9,FALSE)</f>
        <v>40</v>
      </c>
      <c r="AF177" s="13" t="str">
        <f t="shared" si="136"/>
        <v>Present</v>
      </c>
      <c r="AG177" s="13" t="str">
        <f t="shared" si="137"/>
        <v>P-S2_Onsite</v>
      </c>
      <c r="AH177" s="29" t="s">
        <v>5</v>
      </c>
      <c r="AI177" s="29">
        <v>12</v>
      </c>
      <c r="AJ177" s="29">
        <v>6.6666666670000003</v>
      </c>
      <c r="AK177" s="29">
        <v>8</v>
      </c>
      <c r="AL177" s="29">
        <v>5</v>
      </c>
      <c r="AM177" s="29">
        <v>31.666666667000001</v>
      </c>
      <c r="AN177" s="131">
        <v>60</v>
      </c>
      <c r="AO177" s="36" t="s">
        <v>7179</v>
      </c>
      <c r="AP177" s="116" t="s">
        <v>1050</v>
      </c>
      <c r="AQ177" s="116" t="str">
        <f t="shared" si="121"/>
        <v>2025EB1100174-BDSDF108</v>
      </c>
      <c r="AR177" s="25" t="str">
        <f t="shared" si="138"/>
        <v>0 missed</v>
      </c>
      <c r="AS177" s="25" t="str">
        <f t="shared" si="139"/>
        <v>1 missed</v>
      </c>
      <c r="AT177" s="25">
        <f t="shared" si="140"/>
        <v>3</v>
      </c>
      <c r="AU177" s="25">
        <f t="shared" si="141"/>
        <v>1</v>
      </c>
      <c r="AV177" s="10">
        <f t="shared" si="142"/>
        <v>1</v>
      </c>
      <c r="AW177" s="10">
        <f t="shared" si="143"/>
        <v>0.5</v>
      </c>
      <c r="AX177" s="25" t="str">
        <f t="shared" si="144"/>
        <v>1 missed</v>
      </c>
      <c r="AY177" s="25">
        <f t="shared" si="145"/>
        <v>4</v>
      </c>
      <c r="AZ177" s="10">
        <f t="shared" si="146"/>
        <v>0.8</v>
      </c>
      <c r="BA177" s="10" t="str">
        <f t="shared" si="147"/>
        <v>Q-3 A-1 || Q Total-3, A Total-2</v>
      </c>
      <c r="BB177" s="10" t="str" cm="1">
        <f t="array" ref="BB177">IFERROR(INDEX('Attendance-Slot-1'!$Q$2:$Q$1112,MATCH(1,('Attendance-Slot-1'!$A$2:$A$1112=$C177)*('Attendance-Slot-1'!$G$2:$G$1112=BB$2),0)),"No Data")</f>
        <v>No Data</v>
      </c>
      <c r="BC177" s="10" t="str" cm="1">
        <f t="array" ref="BC177">IFERROR(INDEX('Attendance-Slot-2'!$Q$2:$Q$2595,MATCH(1,('Attendance-Slot-2'!$A$2:$A$2595=$C177)*('Attendance-Slot-2'!$G$2:$G$2595=BB$2),0)),"No Data")</f>
        <v>P-S2_Onsite</v>
      </c>
      <c r="BD177" s="136">
        <f>VLOOKUP($AQ177,'Written Exam Marks'!$H:$Q,10,FALSE)</f>
        <v>10.5</v>
      </c>
      <c r="BE177" s="136">
        <f>VLOOKUP($AQ177,'Written Exam Marks'!$H:$Q,9,FALSE)</f>
        <v>40</v>
      </c>
      <c r="BF177" s="10" t="str">
        <f t="shared" si="148"/>
        <v>Present</v>
      </c>
      <c r="BG177" s="10" t="str">
        <f t="shared" si="149"/>
        <v>P-S2_Onsite</v>
      </c>
      <c r="BH177" s="129">
        <v>9</v>
      </c>
      <c r="BI177" s="129">
        <v>9</v>
      </c>
      <c r="BJ177" s="129">
        <v>10.5</v>
      </c>
      <c r="BK177" s="129">
        <v>16.5</v>
      </c>
      <c r="BL177" s="144">
        <v>45</v>
      </c>
      <c r="BM177" s="24">
        <v>60</v>
      </c>
      <c r="BN177" s="24" t="s">
        <v>1004</v>
      </c>
      <c r="BO177" s="118" t="s">
        <v>1063</v>
      </c>
      <c r="BP177" s="118" t="str">
        <f t="shared" si="122"/>
        <v>2025EB1100174-BDSDF114</v>
      </c>
      <c r="BQ177" s="24" t="str">
        <f t="shared" si="150"/>
        <v>0 missed</v>
      </c>
      <c r="BR177" s="24" t="str">
        <f t="shared" si="151"/>
        <v>0 missed</v>
      </c>
      <c r="BS177" s="24">
        <f t="shared" si="152"/>
        <v>3</v>
      </c>
      <c r="BT177" s="24">
        <f t="shared" si="153"/>
        <v>1</v>
      </c>
      <c r="BU177" s="14">
        <f t="shared" si="154"/>
        <v>1</v>
      </c>
      <c r="BV177" s="14">
        <f t="shared" si="155"/>
        <v>1</v>
      </c>
      <c r="BW177" s="24" t="str">
        <f t="shared" si="156"/>
        <v>0 missed</v>
      </c>
      <c r="BX177" s="24">
        <f t="shared" si="157"/>
        <v>4</v>
      </c>
      <c r="BY177" s="14">
        <f t="shared" si="158"/>
        <v>1</v>
      </c>
      <c r="BZ177" s="14" t="str">
        <f t="shared" si="159"/>
        <v>Q-3 A-1 || Q Total-3, A Total-1</v>
      </c>
      <c r="CA177" s="14" t="str" cm="1">
        <f t="array" ref="CA177">IFERROR(INDEX('Attendance-Slot-1'!$Q$2:$Q$1112,MATCH(1,('Attendance-Slot-1'!$A$2:$A$1112=$C177)*('Attendance-Slot-1'!$G$2:$G$1112=CA$2),0)),"No Data")</f>
        <v>P-S1_Onsite</v>
      </c>
      <c r="CB177" s="14" t="str" cm="1">
        <f t="array" ref="CB177">IFERROR(INDEX('Attendance-Slot-2'!$Q$2:$Q$2595,MATCH(1,('Attendance-Slot-2'!$A$2:$A$2595=$C177)*('Attendance-Slot-2'!$G$2:$G$2595=CA$2),0)),"No Data")</f>
        <v>No Data</v>
      </c>
      <c r="CC177" s="138">
        <f>VLOOKUP($BP177,'Written Exam Marks'!$H:$Q,10,FALSE)</f>
        <v>20</v>
      </c>
      <c r="CD177" s="138">
        <f>VLOOKUP($BP177,'Written Exam Marks'!$H:$Q,9,FALSE)</f>
        <v>40</v>
      </c>
      <c r="CE177" s="14" t="str">
        <f t="shared" si="160"/>
        <v>Present</v>
      </c>
      <c r="CF177" s="14" t="str">
        <f t="shared" si="161"/>
        <v>P-S1_Onsite</v>
      </c>
      <c r="CG177" s="130">
        <v>4</v>
      </c>
      <c r="CH177" s="130">
        <v>2</v>
      </c>
      <c r="CI177" s="130">
        <v>8.5</v>
      </c>
      <c r="CJ177" s="130">
        <v>7</v>
      </c>
      <c r="CK177" s="130">
        <v>10</v>
      </c>
      <c r="CL177" s="130">
        <v>10</v>
      </c>
      <c r="CM177" s="145">
        <v>41.5</v>
      </c>
      <c r="CN177" s="130">
        <v>50</v>
      </c>
      <c r="CO177" s="27" t="s">
        <v>1005</v>
      </c>
      <c r="CP177" s="119" t="s">
        <v>1044</v>
      </c>
      <c r="CQ177" s="119" t="str">
        <f t="shared" si="123"/>
        <v>2025EB1100174-BDSDF112</v>
      </c>
      <c r="CR177" s="27" t="str">
        <f t="shared" si="162"/>
        <v>0 missed</v>
      </c>
      <c r="CS177" s="27" t="str">
        <f t="shared" si="163"/>
        <v>0 missed</v>
      </c>
      <c r="CT177" s="27">
        <f t="shared" si="164"/>
        <v>2</v>
      </c>
      <c r="CU177" s="27">
        <f t="shared" si="165"/>
        <v>2</v>
      </c>
      <c r="CV177" s="15">
        <f t="shared" si="166"/>
        <v>1</v>
      </c>
      <c r="CW177" s="15">
        <f t="shared" si="167"/>
        <v>1</v>
      </c>
      <c r="CX177" s="27" t="str">
        <f t="shared" si="168"/>
        <v>0 missed</v>
      </c>
      <c r="CY177" s="27">
        <f t="shared" si="169"/>
        <v>4</v>
      </c>
      <c r="CZ177" s="15">
        <f t="shared" si="170"/>
        <v>1</v>
      </c>
      <c r="DA177" s="15" t="str">
        <f t="shared" si="171"/>
        <v>Q-2 A-2 || Q Total-2, A Total-2</v>
      </c>
      <c r="DB177" s="15" t="str" cm="1">
        <f t="array" ref="DB177">IFERROR(INDEX('Attendance-Slot-1'!$Q$2:$Q$1112,MATCH(1,('Attendance-Slot-1'!$A$2:$A$1112=$C177)*('Attendance-Slot-1'!$G$2:$G$1112=DB$2),0)),"No Data")</f>
        <v>P-S1_Onsite</v>
      </c>
      <c r="DC177" s="15" t="str" cm="1">
        <f t="array" ref="DC177">IFERROR(INDEX('Attendance-Slot-2'!$Q$2:$Q$2595,MATCH(1,('Attendance-Slot-2'!$A$2:$A$2595=$C177)*('Attendance-Slot-2'!$G$2:$G$2595=DB$2),0)),"No Data")</f>
        <v>No Data</v>
      </c>
      <c r="DD177" s="139">
        <f>VLOOKUP($CQ177,'Written Exam Marks'!$H:$Q,10,FALSE)</f>
        <v>25.5</v>
      </c>
      <c r="DE177" s="139">
        <f>VLOOKUP($CQ177,'Written Exam Marks'!$H:$Q,9,FALSE)</f>
        <v>50</v>
      </c>
      <c r="DF177" s="15" t="str">
        <f t="shared" si="172"/>
        <v>Present</v>
      </c>
      <c r="DG177" s="15" t="str">
        <f t="shared" si="173"/>
        <v>P-S1_Onsite</v>
      </c>
      <c r="DH177" s="139">
        <v>90</v>
      </c>
      <c r="DI177" s="139">
        <v>90</v>
      </c>
      <c r="DJ177" s="139">
        <v>100</v>
      </c>
      <c r="DK177" s="3" t="str">
        <f t="shared" si="124"/>
        <v>P-2, A-0, No Data-2</v>
      </c>
      <c r="DL177" s="3" t="str">
        <f t="shared" si="125"/>
        <v>P-2, A-0, No Data-2</v>
      </c>
      <c r="DM177" s="1" t="str">
        <f t="shared" si="174"/>
        <v>P-S2_Onsite</v>
      </c>
      <c r="DN177" s="1" t="str">
        <f t="shared" si="175"/>
        <v>P-S1_Onsite</v>
      </c>
      <c r="DO177" s="1" t="str">
        <f t="shared" si="176"/>
        <v>P-S2_Onsite</v>
      </c>
      <c r="DP177" s="1" t="str">
        <f t="shared" si="177"/>
        <v>P-S1_Onsite</v>
      </c>
      <c r="DQ177" s="1" t="str">
        <f t="shared" si="178"/>
        <v>P-4, A-0, No Data-0</v>
      </c>
      <c r="DR177" s="39">
        <f t="shared" si="179"/>
        <v>0</v>
      </c>
      <c r="DS177" s="34" t="s">
        <v>7217</v>
      </c>
      <c r="DT177" s="39" t="s">
        <v>7363</v>
      </c>
      <c r="DU177" s="30" t="s">
        <v>525</v>
      </c>
      <c r="DV177" s="30"/>
    </row>
    <row r="178" spans="1:126" x14ac:dyDescent="0.25">
      <c r="A178" s="1">
        <v>175</v>
      </c>
      <c r="B178" s="1" t="s">
        <v>1000</v>
      </c>
      <c r="C178" s="1" t="s">
        <v>528</v>
      </c>
      <c r="D178" s="1" t="s">
        <v>529</v>
      </c>
      <c r="E178" s="1" t="s">
        <v>530</v>
      </c>
      <c r="F178" s="1" t="s">
        <v>7201</v>
      </c>
      <c r="G178" s="1" t="s">
        <v>3577</v>
      </c>
      <c r="H178" s="143">
        <v>6.4</v>
      </c>
      <c r="I178" s="143">
        <v>7.2</v>
      </c>
      <c r="J178" s="143" t="s">
        <v>5</v>
      </c>
      <c r="K178" s="143">
        <v>8</v>
      </c>
      <c r="L178" s="132">
        <v>28</v>
      </c>
      <c r="M178" s="132">
        <v>49.6</v>
      </c>
      <c r="N178" s="26">
        <v>60</v>
      </c>
      <c r="O178" s="26" t="s">
        <v>997</v>
      </c>
      <c r="P178" s="120" t="s">
        <v>1034</v>
      </c>
      <c r="Q178" s="13" t="str">
        <f t="shared" si="126"/>
        <v>2025EB1100175-BDSDF113</v>
      </c>
      <c r="R178" s="26" t="str">
        <f t="shared" si="127"/>
        <v>1 missed</v>
      </c>
      <c r="S178" s="26" t="str">
        <f t="shared" si="120"/>
        <v>0 missed</v>
      </c>
      <c r="T178" s="26">
        <f t="shared" si="128"/>
        <v>3</v>
      </c>
      <c r="U178" s="26">
        <f t="shared" si="129"/>
        <v>1</v>
      </c>
      <c r="V178" s="13">
        <f t="shared" si="130"/>
        <v>0.75</v>
      </c>
      <c r="W178" s="13">
        <f t="shared" si="131"/>
        <v>1</v>
      </c>
      <c r="X178" s="26" t="str">
        <f t="shared" si="132"/>
        <v>1 missed</v>
      </c>
      <c r="Y178" s="26">
        <f t="shared" si="133"/>
        <v>4</v>
      </c>
      <c r="Z178" s="13">
        <f t="shared" si="134"/>
        <v>0.8</v>
      </c>
      <c r="AA178" s="15" t="str">
        <f t="shared" si="135"/>
        <v>Q-3 A-1 || Q Total-4, A Total-1</v>
      </c>
      <c r="AB178" s="13" t="str" cm="1">
        <f t="array" ref="AB178">IFERROR(INDEX('Attendance-Slot-1'!$Q$2:$Q$1112,MATCH(1,('Attendance-Slot-1'!$A$2:$A$1112=$C178)*('Attendance-Slot-1'!$G$2:$G$1112=AB$2),0)),"No Data")</f>
        <v>No Data</v>
      </c>
      <c r="AC178" s="13" t="str" cm="1">
        <f t="array" ref="AC178">IFERROR(INDEX('Attendance-Slot-2'!$Q$2:$Q$2595,MATCH(1,('Attendance-Slot-2'!$A$2:$A$2595=$C178)*('Attendance-Slot-2'!$G$2:$G$2595=AB$2),0)),"No Data")</f>
        <v>P-S2_Onsite</v>
      </c>
      <c r="AD178" s="133">
        <f>VLOOKUP($Q178,'Written Exam Marks'!$H:$Q,10,FALSE)</f>
        <v>31</v>
      </c>
      <c r="AE178" s="133">
        <f>VLOOKUP($Q178,'Written Exam Marks'!$H:$Q,9,FALSE)</f>
        <v>40</v>
      </c>
      <c r="AF178" s="13" t="str">
        <f t="shared" si="136"/>
        <v>Present</v>
      </c>
      <c r="AG178" s="13" t="str">
        <f t="shared" si="137"/>
        <v>P-S2_Onsite</v>
      </c>
      <c r="AH178" s="29">
        <v>13</v>
      </c>
      <c r="AI178" s="29">
        <v>11</v>
      </c>
      <c r="AJ178" s="29">
        <v>8.6666666669999994</v>
      </c>
      <c r="AK178" s="29">
        <v>10</v>
      </c>
      <c r="AL178" s="29">
        <v>9</v>
      </c>
      <c r="AM178" s="29">
        <v>51.666666667000001</v>
      </c>
      <c r="AN178" s="131">
        <v>60</v>
      </c>
      <c r="AO178" s="36" t="s">
        <v>7179</v>
      </c>
      <c r="AP178" s="116" t="s">
        <v>1050</v>
      </c>
      <c r="AQ178" s="116" t="str">
        <f t="shared" si="121"/>
        <v>2025EB1100175-BDSDF108</v>
      </c>
      <c r="AR178" s="25" t="str">
        <f t="shared" si="138"/>
        <v>0 missed</v>
      </c>
      <c r="AS178" s="25" t="str">
        <f t="shared" si="139"/>
        <v>0 missed</v>
      </c>
      <c r="AT178" s="25">
        <f t="shared" si="140"/>
        <v>3</v>
      </c>
      <c r="AU178" s="25">
        <f t="shared" si="141"/>
        <v>2</v>
      </c>
      <c r="AV178" s="10">
        <f t="shared" si="142"/>
        <v>1</v>
      </c>
      <c r="AW178" s="10">
        <f t="shared" si="143"/>
        <v>1</v>
      </c>
      <c r="AX178" s="25" t="str">
        <f t="shared" si="144"/>
        <v>0 missed</v>
      </c>
      <c r="AY178" s="25">
        <f t="shared" si="145"/>
        <v>5</v>
      </c>
      <c r="AZ178" s="10">
        <f t="shared" si="146"/>
        <v>1</v>
      </c>
      <c r="BA178" s="10" t="str">
        <f t="shared" si="147"/>
        <v>Q-3 A-2 || Q Total-3, A Total-2</v>
      </c>
      <c r="BB178" s="10" t="str" cm="1">
        <f t="array" ref="BB178">IFERROR(INDEX('Attendance-Slot-1'!$Q$2:$Q$1112,MATCH(1,('Attendance-Slot-1'!$A$2:$A$1112=$C178)*('Attendance-Slot-1'!$G$2:$G$1112=BB$2),0)),"No Data")</f>
        <v>No Data</v>
      </c>
      <c r="BC178" s="10" t="str" cm="1">
        <f t="array" ref="BC178">IFERROR(INDEX('Attendance-Slot-2'!$Q$2:$Q$2595,MATCH(1,('Attendance-Slot-2'!$A$2:$A$2595=$C178)*('Attendance-Slot-2'!$G$2:$G$2595=BB$2),0)),"No Data")</f>
        <v>P-S2_Onsite</v>
      </c>
      <c r="BD178" s="136">
        <f>VLOOKUP($AQ178,'Written Exam Marks'!$H:$Q,10,FALSE)</f>
        <v>16</v>
      </c>
      <c r="BE178" s="136">
        <f>VLOOKUP($AQ178,'Written Exam Marks'!$H:$Q,9,FALSE)</f>
        <v>40</v>
      </c>
      <c r="BF178" s="10" t="str">
        <f t="shared" si="148"/>
        <v>Present</v>
      </c>
      <c r="BG178" s="10" t="str">
        <f t="shared" si="149"/>
        <v>P-S2_Onsite</v>
      </c>
      <c r="BH178" s="129">
        <v>10</v>
      </c>
      <c r="BI178" s="129">
        <v>15</v>
      </c>
      <c r="BJ178" s="129" t="s">
        <v>5</v>
      </c>
      <c r="BK178" s="129">
        <v>18</v>
      </c>
      <c r="BL178" s="144">
        <v>43</v>
      </c>
      <c r="BM178" s="24">
        <v>60</v>
      </c>
      <c r="BN178" s="24" t="s">
        <v>1004</v>
      </c>
      <c r="BO178" s="118" t="s">
        <v>1063</v>
      </c>
      <c r="BP178" s="118" t="str">
        <f t="shared" si="122"/>
        <v>2025EB1100175-BDSDF114</v>
      </c>
      <c r="BQ178" s="24" t="str">
        <f t="shared" si="150"/>
        <v>1 missed</v>
      </c>
      <c r="BR178" s="24" t="str">
        <f t="shared" si="151"/>
        <v>0 missed</v>
      </c>
      <c r="BS178" s="24">
        <f t="shared" si="152"/>
        <v>2</v>
      </c>
      <c r="BT178" s="24">
        <f t="shared" si="153"/>
        <v>1</v>
      </c>
      <c r="BU178" s="14">
        <f t="shared" si="154"/>
        <v>0.66666666666666663</v>
      </c>
      <c r="BV178" s="14">
        <f t="shared" si="155"/>
        <v>1</v>
      </c>
      <c r="BW178" s="24" t="str">
        <f t="shared" si="156"/>
        <v>1 missed</v>
      </c>
      <c r="BX178" s="24">
        <f t="shared" si="157"/>
        <v>3</v>
      </c>
      <c r="BY178" s="14">
        <f t="shared" si="158"/>
        <v>0.75</v>
      </c>
      <c r="BZ178" s="14" t="str">
        <f t="shared" si="159"/>
        <v>Q-2 A-1 || Q Total-3, A Total-1</v>
      </c>
      <c r="CA178" s="14" t="str" cm="1">
        <f t="array" ref="CA178">IFERROR(INDEX('Attendance-Slot-1'!$Q$2:$Q$1112,MATCH(1,('Attendance-Slot-1'!$A$2:$A$1112=$C178)*('Attendance-Slot-1'!$G$2:$G$1112=CA$2),0)),"No Data")</f>
        <v>No Data</v>
      </c>
      <c r="CB178" s="14" t="str" cm="1">
        <f t="array" ref="CB178">IFERROR(INDEX('Attendance-Slot-2'!$Q$2:$Q$2595,MATCH(1,('Attendance-Slot-2'!$A$2:$A$2595=$C178)*('Attendance-Slot-2'!$G$2:$G$2595=CA$2),0)),"No Data")</f>
        <v>P-S2_Onsite</v>
      </c>
      <c r="CC178" s="138">
        <f>VLOOKUP($BP178,'Written Exam Marks'!$H:$Q,10,FALSE)</f>
        <v>24.5</v>
      </c>
      <c r="CD178" s="138">
        <f>VLOOKUP($BP178,'Written Exam Marks'!$H:$Q,9,FALSE)</f>
        <v>40</v>
      </c>
      <c r="CE178" s="14" t="str">
        <f t="shared" si="160"/>
        <v>Present</v>
      </c>
      <c r="CF178" s="14" t="str">
        <f t="shared" si="161"/>
        <v>P-S2_Onsite</v>
      </c>
      <c r="CG178" s="130">
        <v>4</v>
      </c>
      <c r="CH178" s="130">
        <v>3</v>
      </c>
      <c r="CI178" s="130">
        <v>8.5</v>
      </c>
      <c r="CJ178" s="130">
        <v>7.5</v>
      </c>
      <c r="CK178" s="130" t="s">
        <v>5</v>
      </c>
      <c r="CL178" s="130" t="s">
        <v>5</v>
      </c>
      <c r="CM178" s="145">
        <v>23</v>
      </c>
      <c r="CN178" s="130">
        <v>50</v>
      </c>
      <c r="CO178" s="27" t="s">
        <v>1005</v>
      </c>
      <c r="CP178" s="119" t="s">
        <v>1044</v>
      </c>
      <c r="CQ178" s="119" t="str">
        <f t="shared" si="123"/>
        <v>2025EB1100175-BDSDF112</v>
      </c>
      <c r="CR178" s="27" t="str">
        <f t="shared" si="162"/>
        <v>0 missed</v>
      </c>
      <c r="CS178" s="27" t="str">
        <f t="shared" si="163"/>
        <v>0 missed</v>
      </c>
      <c r="CT178" s="27">
        <f t="shared" si="164"/>
        <v>2</v>
      </c>
      <c r="CU178" s="27">
        <f t="shared" si="165"/>
        <v>2</v>
      </c>
      <c r="CV178" s="15">
        <f t="shared" si="166"/>
        <v>1</v>
      </c>
      <c r="CW178" s="15">
        <f t="shared" si="167"/>
        <v>1</v>
      </c>
      <c r="CX178" s="27" t="str">
        <f t="shared" si="168"/>
        <v>0 missed</v>
      </c>
      <c r="CY178" s="27">
        <f t="shared" si="169"/>
        <v>4</v>
      </c>
      <c r="CZ178" s="15">
        <f t="shared" si="170"/>
        <v>1</v>
      </c>
      <c r="DA178" s="15" t="str">
        <f t="shared" si="171"/>
        <v>Q-2 A-2 || Q Total-2, A Total-2</v>
      </c>
      <c r="DB178" s="15" t="str" cm="1">
        <f t="array" ref="DB178">IFERROR(INDEX('Attendance-Slot-1'!$Q$2:$Q$1112,MATCH(1,('Attendance-Slot-1'!$A$2:$A$1112=$C178)*('Attendance-Slot-1'!$G$2:$G$1112=DB$2),0)),"No Data")</f>
        <v>No Data</v>
      </c>
      <c r="DC178" s="15" t="str" cm="1">
        <f t="array" ref="DC178">IFERROR(INDEX('Attendance-Slot-2'!$Q$2:$Q$2595,MATCH(1,('Attendance-Slot-2'!$A$2:$A$2595=$C178)*('Attendance-Slot-2'!$G$2:$G$2595=DB$2),0)),"No Data")</f>
        <v>P-S2_Onsite</v>
      </c>
      <c r="DD178" s="139">
        <f>VLOOKUP($CQ178,'Written Exam Marks'!$H:$Q,10,FALSE)</f>
        <v>24.5</v>
      </c>
      <c r="DE178" s="139">
        <f>VLOOKUP($CQ178,'Written Exam Marks'!$H:$Q,9,FALSE)</f>
        <v>50</v>
      </c>
      <c r="DF178" s="15" t="str">
        <f t="shared" si="172"/>
        <v>Present</v>
      </c>
      <c r="DG178" s="15" t="str">
        <f t="shared" si="173"/>
        <v>P-S2_Onsite</v>
      </c>
      <c r="DH178" s="139">
        <v>95</v>
      </c>
      <c r="DI178" s="139">
        <v>95</v>
      </c>
      <c r="DJ178" s="139">
        <v>100</v>
      </c>
      <c r="DK178" s="3" t="str">
        <f t="shared" si="124"/>
        <v>P-0, A-0, No Data-4</v>
      </c>
      <c r="DL178" s="3" t="str">
        <f t="shared" si="125"/>
        <v>P-4, A-0, No Data-0</v>
      </c>
      <c r="DM178" s="1" t="str">
        <f t="shared" si="174"/>
        <v>P-S2_Onsite</v>
      </c>
      <c r="DN178" s="1" t="str">
        <f t="shared" si="175"/>
        <v>P-S2_Onsite</v>
      </c>
      <c r="DO178" s="1" t="str">
        <f t="shared" si="176"/>
        <v>P-S2_Onsite</v>
      </c>
      <c r="DP178" s="1" t="str">
        <f t="shared" si="177"/>
        <v>P-S2_Onsite</v>
      </c>
      <c r="DQ178" s="1" t="str">
        <f t="shared" si="178"/>
        <v>P-4, A-0, No Data-0</v>
      </c>
      <c r="DR178" s="39">
        <f t="shared" si="179"/>
        <v>0</v>
      </c>
      <c r="DS178" s="34" t="s">
        <v>7217</v>
      </c>
      <c r="DT178" s="39" t="s">
        <v>7363</v>
      </c>
      <c r="DU178" s="30" t="s">
        <v>528</v>
      </c>
      <c r="DV178" s="30"/>
    </row>
    <row r="179" spans="1:126" x14ac:dyDescent="0.25">
      <c r="A179" s="1">
        <v>176</v>
      </c>
      <c r="B179" s="1" t="s">
        <v>1000</v>
      </c>
      <c r="C179" s="1" t="s">
        <v>531</v>
      </c>
      <c r="D179" s="1" t="s">
        <v>532</v>
      </c>
      <c r="E179" s="1" t="s">
        <v>533</v>
      </c>
      <c r="F179" s="1" t="s">
        <v>7202</v>
      </c>
      <c r="G179" s="1" t="s">
        <v>3578</v>
      </c>
      <c r="H179" s="143">
        <v>8</v>
      </c>
      <c r="I179" s="143">
        <v>7.2</v>
      </c>
      <c r="J179" s="143">
        <v>8</v>
      </c>
      <c r="K179" s="143">
        <v>8</v>
      </c>
      <c r="L179" s="132">
        <v>28</v>
      </c>
      <c r="M179" s="132">
        <v>59.2</v>
      </c>
      <c r="N179" s="26">
        <v>60</v>
      </c>
      <c r="O179" s="26" t="s">
        <v>997</v>
      </c>
      <c r="P179" s="120" t="s">
        <v>1034</v>
      </c>
      <c r="Q179" s="13" t="str">
        <f t="shared" si="126"/>
        <v>2025EB1100176-BDSDF113</v>
      </c>
      <c r="R179" s="26" t="str">
        <f t="shared" si="127"/>
        <v>0 missed</v>
      </c>
      <c r="S179" s="26" t="str">
        <f t="shared" si="120"/>
        <v>0 missed</v>
      </c>
      <c r="T179" s="26">
        <f t="shared" si="128"/>
        <v>4</v>
      </c>
      <c r="U179" s="26">
        <f t="shared" si="129"/>
        <v>1</v>
      </c>
      <c r="V179" s="13">
        <f t="shared" si="130"/>
        <v>1</v>
      </c>
      <c r="W179" s="13">
        <f t="shared" si="131"/>
        <v>1</v>
      </c>
      <c r="X179" s="26" t="str">
        <f t="shared" si="132"/>
        <v>0 missed</v>
      </c>
      <c r="Y179" s="26">
        <f t="shared" si="133"/>
        <v>5</v>
      </c>
      <c r="Z179" s="13">
        <f t="shared" si="134"/>
        <v>1</v>
      </c>
      <c r="AA179" s="15" t="str">
        <f t="shared" si="135"/>
        <v>Q-4 A-1 || Q Total-4, A Total-1</v>
      </c>
      <c r="AB179" s="13" t="str" cm="1">
        <f t="array" ref="AB179">IFERROR(INDEX('Attendance-Slot-1'!$Q$2:$Q$1112,MATCH(1,('Attendance-Slot-1'!$A$2:$A$1112=$C179)*('Attendance-Slot-1'!$G$2:$G$1112=AB$2),0)),"No Data")</f>
        <v>No Data</v>
      </c>
      <c r="AC179" s="13" t="str" cm="1">
        <f t="array" ref="AC179">IFERROR(INDEX('Attendance-Slot-2'!$Q$2:$Q$2595,MATCH(1,('Attendance-Slot-2'!$A$2:$A$2595=$C179)*('Attendance-Slot-2'!$G$2:$G$2595=AB$2),0)),"No Data")</f>
        <v>P-S2_Onsite</v>
      </c>
      <c r="AD179" s="133">
        <f>VLOOKUP($Q179,'Written Exam Marks'!$H:$Q,10,FALSE)</f>
        <v>21</v>
      </c>
      <c r="AE179" s="133">
        <f>VLOOKUP($Q179,'Written Exam Marks'!$H:$Q,9,FALSE)</f>
        <v>40</v>
      </c>
      <c r="AF179" s="13" t="str">
        <f t="shared" si="136"/>
        <v>Present</v>
      </c>
      <c r="AG179" s="13" t="str">
        <f t="shared" si="137"/>
        <v>P-S2_Onsite</v>
      </c>
      <c r="AH179" s="29">
        <v>14</v>
      </c>
      <c r="AI179" s="29">
        <v>11</v>
      </c>
      <c r="AJ179" s="29">
        <v>10</v>
      </c>
      <c r="AK179" s="29">
        <v>9</v>
      </c>
      <c r="AL179" s="29">
        <v>10</v>
      </c>
      <c r="AM179" s="29">
        <v>54</v>
      </c>
      <c r="AN179" s="131">
        <v>60</v>
      </c>
      <c r="AO179" s="36" t="s">
        <v>7179</v>
      </c>
      <c r="AP179" s="116" t="s">
        <v>1050</v>
      </c>
      <c r="AQ179" s="116" t="str">
        <f t="shared" si="121"/>
        <v>2025EB1100176-BDSDF108</v>
      </c>
      <c r="AR179" s="25" t="str">
        <f t="shared" si="138"/>
        <v>0 missed</v>
      </c>
      <c r="AS179" s="25" t="str">
        <f t="shared" si="139"/>
        <v>0 missed</v>
      </c>
      <c r="AT179" s="25">
        <f t="shared" si="140"/>
        <v>3</v>
      </c>
      <c r="AU179" s="25">
        <f t="shared" si="141"/>
        <v>2</v>
      </c>
      <c r="AV179" s="10">
        <f t="shared" si="142"/>
        <v>1</v>
      </c>
      <c r="AW179" s="10">
        <f t="shared" si="143"/>
        <v>1</v>
      </c>
      <c r="AX179" s="25" t="str">
        <f t="shared" si="144"/>
        <v>0 missed</v>
      </c>
      <c r="AY179" s="25">
        <f t="shared" si="145"/>
        <v>5</v>
      </c>
      <c r="AZ179" s="10">
        <f t="shared" si="146"/>
        <v>1</v>
      </c>
      <c r="BA179" s="10" t="str">
        <f t="shared" si="147"/>
        <v>Q-3 A-2 || Q Total-3, A Total-2</v>
      </c>
      <c r="BB179" s="10" t="str" cm="1">
        <f t="array" ref="BB179">IFERROR(INDEX('Attendance-Slot-1'!$Q$2:$Q$1112,MATCH(1,('Attendance-Slot-1'!$A$2:$A$1112=$C179)*('Attendance-Slot-1'!$G$2:$G$1112=BB$2),0)),"No Data")</f>
        <v>No Data</v>
      </c>
      <c r="BC179" s="10" t="str" cm="1">
        <f t="array" ref="BC179">IFERROR(INDEX('Attendance-Slot-2'!$Q$2:$Q$2595,MATCH(1,('Attendance-Slot-2'!$A$2:$A$2595=$C179)*('Attendance-Slot-2'!$G$2:$G$2595=BB$2),0)),"No Data")</f>
        <v>P-S2_Onsite</v>
      </c>
      <c r="BD179" s="136">
        <f>VLOOKUP($AQ179,'Written Exam Marks'!$H:$Q,10,FALSE)</f>
        <v>8.5</v>
      </c>
      <c r="BE179" s="136">
        <f>VLOOKUP($AQ179,'Written Exam Marks'!$H:$Q,9,FALSE)</f>
        <v>40</v>
      </c>
      <c r="BF179" s="10" t="str">
        <f t="shared" si="148"/>
        <v>Present</v>
      </c>
      <c r="BG179" s="10" t="str">
        <f t="shared" si="149"/>
        <v>P-S2_Onsite</v>
      </c>
      <c r="BH179" s="129">
        <v>10</v>
      </c>
      <c r="BI179" s="129">
        <v>12</v>
      </c>
      <c r="BJ179" s="129">
        <v>15</v>
      </c>
      <c r="BK179" s="129">
        <v>19</v>
      </c>
      <c r="BL179" s="144">
        <v>56</v>
      </c>
      <c r="BM179" s="24">
        <v>60</v>
      </c>
      <c r="BN179" s="24" t="s">
        <v>1004</v>
      </c>
      <c r="BO179" s="118" t="s">
        <v>1063</v>
      </c>
      <c r="BP179" s="118" t="str">
        <f t="shared" si="122"/>
        <v>2025EB1100176-BDSDF114</v>
      </c>
      <c r="BQ179" s="24" t="str">
        <f t="shared" si="150"/>
        <v>0 missed</v>
      </c>
      <c r="BR179" s="24" t="str">
        <f t="shared" si="151"/>
        <v>0 missed</v>
      </c>
      <c r="BS179" s="24">
        <f t="shared" si="152"/>
        <v>3</v>
      </c>
      <c r="BT179" s="24">
        <f t="shared" si="153"/>
        <v>1</v>
      </c>
      <c r="BU179" s="14">
        <f t="shared" si="154"/>
        <v>1</v>
      </c>
      <c r="BV179" s="14">
        <f t="shared" si="155"/>
        <v>1</v>
      </c>
      <c r="BW179" s="24" t="str">
        <f t="shared" si="156"/>
        <v>0 missed</v>
      </c>
      <c r="BX179" s="24">
        <f t="shared" si="157"/>
        <v>4</v>
      </c>
      <c r="BY179" s="14">
        <f t="shared" si="158"/>
        <v>1</v>
      </c>
      <c r="BZ179" s="14" t="str">
        <f t="shared" si="159"/>
        <v>Q-3 A-1 || Q Total-3, A Total-1</v>
      </c>
      <c r="CA179" s="14" t="str" cm="1">
        <f t="array" ref="CA179">IFERROR(INDEX('Attendance-Slot-1'!$Q$2:$Q$1112,MATCH(1,('Attendance-Slot-1'!$A$2:$A$1112=$C179)*('Attendance-Slot-1'!$G$2:$G$1112=CA$2),0)),"No Data")</f>
        <v>No Data</v>
      </c>
      <c r="CB179" s="14" t="str" cm="1">
        <f t="array" ref="CB179">IFERROR(INDEX('Attendance-Slot-2'!$Q$2:$Q$2595,MATCH(1,('Attendance-Slot-2'!$A$2:$A$2595=$C179)*('Attendance-Slot-2'!$G$2:$G$2595=CA$2),0)),"No Data")</f>
        <v>P-S2_Onsite</v>
      </c>
      <c r="CC179" s="138">
        <f>VLOOKUP($BP179,'Written Exam Marks'!$H:$Q,10,FALSE)</f>
        <v>3</v>
      </c>
      <c r="CD179" s="138">
        <f>VLOOKUP($BP179,'Written Exam Marks'!$H:$Q,9,FALSE)</f>
        <v>40</v>
      </c>
      <c r="CE179" s="14" t="str">
        <f t="shared" si="160"/>
        <v>Present</v>
      </c>
      <c r="CF179" s="14" t="str">
        <f t="shared" si="161"/>
        <v>P-S2_Onsite</v>
      </c>
      <c r="CG179" s="130">
        <v>4.5</v>
      </c>
      <c r="CH179" s="130">
        <v>4.5</v>
      </c>
      <c r="CI179" s="130">
        <v>9</v>
      </c>
      <c r="CJ179" s="130">
        <v>8</v>
      </c>
      <c r="CK179" s="130">
        <v>10</v>
      </c>
      <c r="CL179" s="130">
        <v>10</v>
      </c>
      <c r="CM179" s="145">
        <v>46</v>
      </c>
      <c r="CN179" s="130">
        <v>50</v>
      </c>
      <c r="CO179" s="27" t="s">
        <v>1005</v>
      </c>
      <c r="CP179" s="119" t="s">
        <v>1044</v>
      </c>
      <c r="CQ179" s="119" t="str">
        <f t="shared" si="123"/>
        <v>2025EB1100176-BDSDF112</v>
      </c>
      <c r="CR179" s="27" t="str">
        <f t="shared" si="162"/>
        <v>0 missed</v>
      </c>
      <c r="CS179" s="27" t="str">
        <f t="shared" si="163"/>
        <v>0 missed</v>
      </c>
      <c r="CT179" s="27">
        <f t="shared" si="164"/>
        <v>2</v>
      </c>
      <c r="CU179" s="27">
        <f t="shared" si="165"/>
        <v>2</v>
      </c>
      <c r="CV179" s="15">
        <f t="shared" si="166"/>
        <v>1</v>
      </c>
      <c r="CW179" s="15">
        <f t="shared" si="167"/>
        <v>1</v>
      </c>
      <c r="CX179" s="27" t="str">
        <f t="shared" si="168"/>
        <v>0 missed</v>
      </c>
      <c r="CY179" s="27">
        <f t="shared" si="169"/>
        <v>4</v>
      </c>
      <c r="CZ179" s="15">
        <f t="shared" si="170"/>
        <v>1</v>
      </c>
      <c r="DA179" s="15" t="str">
        <f t="shared" si="171"/>
        <v>Q-2 A-2 || Q Total-2, A Total-2</v>
      </c>
      <c r="DB179" s="15" t="str" cm="1">
        <f t="array" ref="DB179">IFERROR(INDEX('Attendance-Slot-1'!$Q$2:$Q$1112,MATCH(1,('Attendance-Slot-1'!$A$2:$A$1112=$C179)*('Attendance-Slot-1'!$G$2:$G$1112=DB$2),0)),"No Data")</f>
        <v>No Data</v>
      </c>
      <c r="DC179" s="15" t="str" cm="1">
        <f t="array" ref="DC179">IFERROR(INDEX('Attendance-Slot-2'!$Q$2:$Q$2595,MATCH(1,('Attendance-Slot-2'!$A$2:$A$2595=$C179)*('Attendance-Slot-2'!$G$2:$G$2595=DB$2),0)),"No Data")</f>
        <v>P-S2_Onsite</v>
      </c>
      <c r="DD179" s="139">
        <f>VLOOKUP($CQ179,'Written Exam Marks'!$H:$Q,10,FALSE)</f>
        <v>27.5</v>
      </c>
      <c r="DE179" s="139">
        <f>VLOOKUP($CQ179,'Written Exam Marks'!$H:$Q,9,FALSE)</f>
        <v>50</v>
      </c>
      <c r="DF179" s="15" t="str">
        <f t="shared" si="172"/>
        <v>Present</v>
      </c>
      <c r="DG179" s="15" t="str">
        <f t="shared" si="173"/>
        <v>P-S2_Onsite</v>
      </c>
      <c r="DH179" s="139">
        <v>95</v>
      </c>
      <c r="DI179" s="139">
        <v>95</v>
      </c>
      <c r="DJ179" s="139">
        <v>100</v>
      </c>
      <c r="DK179" s="3" t="str">
        <f t="shared" si="124"/>
        <v>P-0, A-0, No Data-4</v>
      </c>
      <c r="DL179" s="3" t="str">
        <f t="shared" si="125"/>
        <v>P-4, A-0, No Data-0</v>
      </c>
      <c r="DM179" s="1" t="str">
        <f t="shared" si="174"/>
        <v>P-S2_Onsite</v>
      </c>
      <c r="DN179" s="1" t="str">
        <f t="shared" si="175"/>
        <v>P-S2_Onsite</v>
      </c>
      <c r="DO179" s="1" t="str">
        <f t="shared" si="176"/>
        <v>P-S2_Onsite</v>
      </c>
      <c r="DP179" s="1" t="str">
        <f t="shared" si="177"/>
        <v>P-S2_Onsite</v>
      </c>
      <c r="DQ179" s="1" t="str">
        <f t="shared" si="178"/>
        <v>P-4, A-0, No Data-0</v>
      </c>
      <c r="DR179" s="39">
        <f t="shared" si="179"/>
        <v>1</v>
      </c>
      <c r="DS179" s="34" t="s">
        <v>7217</v>
      </c>
      <c r="DT179" s="39" t="s">
        <v>7363</v>
      </c>
      <c r="DU179" s="30" t="s">
        <v>531</v>
      </c>
      <c r="DV179" s="30"/>
    </row>
    <row r="180" spans="1:126" x14ac:dyDescent="0.25">
      <c r="A180" s="1">
        <v>177</v>
      </c>
      <c r="B180" s="1" t="s">
        <v>1000</v>
      </c>
      <c r="C180" s="1" t="s">
        <v>534</v>
      </c>
      <c r="D180" s="1" t="s">
        <v>535</v>
      </c>
      <c r="E180" s="1" t="s">
        <v>536</v>
      </c>
      <c r="F180" s="1" t="s">
        <v>7201</v>
      </c>
      <c r="G180" s="1" t="s">
        <v>3579</v>
      </c>
      <c r="H180" s="143" t="s">
        <v>5</v>
      </c>
      <c r="I180" s="143" t="s">
        <v>5</v>
      </c>
      <c r="J180" s="143" t="s">
        <v>5</v>
      </c>
      <c r="K180" s="143" t="s">
        <v>5</v>
      </c>
      <c r="L180" s="132" t="s">
        <v>5</v>
      </c>
      <c r="M180" s="132">
        <v>1.6</v>
      </c>
      <c r="N180" s="26">
        <v>60</v>
      </c>
      <c r="O180" s="26" t="s">
        <v>997</v>
      </c>
      <c r="P180" s="120" t="s">
        <v>1034</v>
      </c>
      <c r="Q180" s="13" t="str">
        <f t="shared" si="126"/>
        <v>2025EB1100177-BDSDF113</v>
      </c>
      <c r="R180" s="26" t="str">
        <f t="shared" si="127"/>
        <v>4 missed</v>
      </c>
      <c r="S180" s="26" t="str">
        <f t="shared" si="120"/>
        <v>1 missed</v>
      </c>
      <c r="T180" s="26">
        <f t="shared" si="128"/>
        <v>0</v>
      </c>
      <c r="U180" s="26">
        <f t="shared" si="129"/>
        <v>0</v>
      </c>
      <c r="V180" s="13">
        <f t="shared" si="130"/>
        <v>0</v>
      </c>
      <c r="W180" s="13">
        <f t="shared" si="131"/>
        <v>0</v>
      </c>
      <c r="X180" s="26" t="str">
        <f t="shared" si="132"/>
        <v>5 missed</v>
      </c>
      <c r="Y180" s="26">
        <f t="shared" si="133"/>
        <v>0</v>
      </c>
      <c r="Z180" s="13">
        <f t="shared" si="134"/>
        <v>0</v>
      </c>
      <c r="AA180" s="15" t="str">
        <f t="shared" si="135"/>
        <v>Q-0 A-0 || Q Total-4, A Total-1</v>
      </c>
      <c r="AB180" s="13" t="str" cm="1">
        <f t="array" ref="AB180">IFERROR(INDEX('Attendance-Slot-1'!$Q$2:$Q$1112,MATCH(1,('Attendance-Slot-1'!$A$2:$A$1112=$C180)*('Attendance-Slot-1'!$G$2:$G$1112=AB$2),0)),"No Data")</f>
        <v>No Data</v>
      </c>
      <c r="AC180" s="13" t="str" cm="1">
        <f t="array" ref="AC180">IFERROR(INDEX('Attendance-Slot-2'!$Q$2:$Q$2595,MATCH(1,('Attendance-Slot-2'!$A$2:$A$2595=$C180)*('Attendance-Slot-2'!$G$2:$G$2595=AB$2),0)),"No Data")</f>
        <v>A-S2_Onsite</v>
      </c>
      <c r="AD180" s="133" t="e">
        <f>VLOOKUP($Q180,'Written Exam Marks'!$H:$Q,10,FALSE)</f>
        <v>#N/A</v>
      </c>
      <c r="AE180" s="133" t="e">
        <f>VLOOKUP($Q180,'Written Exam Marks'!$H:$Q,9,FALSE)</f>
        <v>#N/A</v>
      </c>
      <c r="AF180" s="13" t="str">
        <f t="shared" si="136"/>
        <v>Absent</v>
      </c>
      <c r="AG180" s="13" t="str">
        <f t="shared" si="137"/>
        <v>A-S2_Onsite</v>
      </c>
      <c r="AH180" s="29" t="s">
        <v>5</v>
      </c>
      <c r="AI180" s="29" t="s">
        <v>5</v>
      </c>
      <c r="AJ180" s="29" t="s">
        <v>5</v>
      </c>
      <c r="AK180" s="29" t="s">
        <v>5</v>
      </c>
      <c r="AL180" s="29" t="s">
        <v>5</v>
      </c>
      <c r="AM180" s="29">
        <v>0</v>
      </c>
      <c r="AN180" s="131">
        <v>60</v>
      </c>
      <c r="AO180" s="36" t="s">
        <v>7179</v>
      </c>
      <c r="AP180" s="116" t="s">
        <v>1050</v>
      </c>
      <c r="AQ180" s="116" t="str">
        <f t="shared" si="121"/>
        <v>2025EB1100177-BDSDF108</v>
      </c>
      <c r="AR180" s="25" t="str">
        <f t="shared" si="138"/>
        <v>3 missed</v>
      </c>
      <c r="AS180" s="25" t="str">
        <f t="shared" si="139"/>
        <v>2 missed</v>
      </c>
      <c r="AT180" s="25">
        <f t="shared" si="140"/>
        <v>0</v>
      </c>
      <c r="AU180" s="25">
        <f t="shared" si="141"/>
        <v>0</v>
      </c>
      <c r="AV180" s="10">
        <f t="shared" si="142"/>
        <v>0</v>
      </c>
      <c r="AW180" s="10">
        <f t="shared" si="143"/>
        <v>0</v>
      </c>
      <c r="AX180" s="25" t="str">
        <f t="shared" si="144"/>
        <v>5 missed</v>
      </c>
      <c r="AY180" s="25">
        <f t="shared" si="145"/>
        <v>0</v>
      </c>
      <c r="AZ180" s="10">
        <f t="shared" si="146"/>
        <v>0</v>
      </c>
      <c r="BA180" s="10" t="str">
        <f t="shared" si="147"/>
        <v>Q-0 A-0 || Q Total-3, A Total-2</v>
      </c>
      <c r="BB180" s="10" t="str" cm="1">
        <f t="array" ref="BB180">IFERROR(INDEX('Attendance-Slot-1'!$Q$2:$Q$1112,MATCH(1,('Attendance-Slot-1'!$A$2:$A$1112=$C180)*('Attendance-Slot-1'!$G$2:$G$1112=BB$2),0)),"No Data")</f>
        <v>No Data</v>
      </c>
      <c r="BC180" s="10" t="str" cm="1">
        <f t="array" ref="BC180">IFERROR(INDEX('Attendance-Slot-2'!$Q$2:$Q$2595,MATCH(1,('Attendance-Slot-2'!$A$2:$A$2595=$C180)*('Attendance-Slot-2'!$G$2:$G$2595=BB$2),0)),"No Data")</f>
        <v>A-S2_Onsite</v>
      </c>
      <c r="BD180" s="136" t="e">
        <f>VLOOKUP($AQ180,'Written Exam Marks'!$H:$Q,10,FALSE)</f>
        <v>#N/A</v>
      </c>
      <c r="BE180" s="136" t="e">
        <f>VLOOKUP($AQ180,'Written Exam Marks'!$H:$Q,9,FALSE)</f>
        <v>#N/A</v>
      </c>
      <c r="BF180" s="10" t="str">
        <f t="shared" si="148"/>
        <v>Absent</v>
      </c>
      <c r="BG180" s="10" t="str">
        <f t="shared" si="149"/>
        <v>A-S2_Onsite</v>
      </c>
      <c r="BH180" s="129" t="s">
        <v>5</v>
      </c>
      <c r="BI180" s="129" t="s">
        <v>5</v>
      </c>
      <c r="BJ180" s="129" t="s">
        <v>5</v>
      </c>
      <c r="BK180" s="129" t="s">
        <v>5</v>
      </c>
      <c r="BL180" s="144">
        <v>0</v>
      </c>
      <c r="BM180" s="24">
        <v>60</v>
      </c>
      <c r="BN180" s="24" t="s">
        <v>1004</v>
      </c>
      <c r="BO180" s="118" t="s">
        <v>1063</v>
      </c>
      <c r="BP180" s="118" t="str">
        <f t="shared" si="122"/>
        <v>2025EB1100177-BDSDF114</v>
      </c>
      <c r="BQ180" s="24" t="str">
        <f t="shared" si="150"/>
        <v>3 missed</v>
      </c>
      <c r="BR180" s="24" t="str">
        <f t="shared" si="151"/>
        <v>1 missed</v>
      </c>
      <c r="BS180" s="24">
        <f t="shared" si="152"/>
        <v>0</v>
      </c>
      <c r="BT180" s="24">
        <f t="shared" si="153"/>
        <v>0</v>
      </c>
      <c r="BU180" s="14">
        <f t="shared" si="154"/>
        <v>0</v>
      </c>
      <c r="BV180" s="14">
        <f t="shared" si="155"/>
        <v>0</v>
      </c>
      <c r="BW180" s="24" t="str">
        <f t="shared" si="156"/>
        <v>4 missed</v>
      </c>
      <c r="BX180" s="24">
        <f t="shared" si="157"/>
        <v>0</v>
      </c>
      <c r="BY180" s="14">
        <f t="shared" si="158"/>
        <v>0</v>
      </c>
      <c r="BZ180" s="14" t="str">
        <f t="shared" si="159"/>
        <v>Q-0 A-0 || Q Total-3, A Total-1</v>
      </c>
      <c r="CA180" s="14" t="str" cm="1">
        <f t="array" ref="CA180">IFERROR(INDEX('Attendance-Slot-1'!$Q$2:$Q$1112,MATCH(1,('Attendance-Slot-1'!$A$2:$A$1112=$C180)*('Attendance-Slot-1'!$G$2:$G$1112=CA$2),0)),"No Data")</f>
        <v>No Data</v>
      </c>
      <c r="CB180" s="14" t="str" cm="1">
        <f t="array" ref="CB180">IFERROR(INDEX('Attendance-Slot-2'!$Q$2:$Q$2595,MATCH(1,('Attendance-Slot-2'!$A$2:$A$2595=$C180)*('Attendance-Slot-2'!$G$2:$G$2595=CA$2),0)),"No Data")</f>
        <v>A-S2_Onsite</v>
      </c>
      <c r="CC180" s="138" t="e">
        <f>VLOOKUP($BP180,'Written Exam Marks'!$H:$Q,10,FALSE)</f>
        <v>#N/A</v>
      </c>
      <c r="CD180" s="138" t="e">
        <f>VLOOKUP($BP180,'Written Exam Marks'!$H:$Q,9,FALSE)</f>
        <v>#N/A</v>
      </c>
      <c r="CE180" s="14" t="str">
        <f t="shared" si="160"/>
        <v>Absent</v>
      </c>
      <c r="CF180" s="14" t="str">
        <f t="shared" si="161"/>
        <v>A-S2_Onsite</v>
      </c>
      <c r="CG180" s="130">
        <v>3.5</v>
      </c>
      <c r="CH180" s="130" t="s">
        <v>5</v>
      </c>
      <c r="CI180" s="130" t="s">
        <v>5</v>
      </c>
      <c r="CJ180" s="130" t="s">
        <v>5</v>
      </c>
      <c r="CK180" s="130" t="s">
        <v>5</v>
      </c>
      <c r="CL180" s="130" t="s">
        <v>5</v>
      </c>
      <c r="CM180" s="145">
        <v>3.5</v>
      </c>
      <c r="CN180" s="130">
        <v>50</v>
      </c>
      <c r="CO180" s="27" t="s">
        <v>1005</v>
      </c>
      <c r="CP180" s="119" t="s">
        <v>1044</v>
      </c>
      <c r="CQ180" s="119" t="str">
        <f t="shared" si="123"/>
        <v>2025EB1100177-BDSDF112</v>
      </c>
      <c r="CR180" s="27" t="str">
        <f t="shared" si="162"/>
        <v>1 missed</v>
      </c>
      <c r="CS180" s="27" t="str">
        <f t="shared" si="163"/>
        <v>2 missed</v>
      </c>
      <c r="CT180" s="27">
        <f t="shared" si="164"/>
        <v>1</v>
      </c>
      <c r="CU180" s="27">
        <f t="shared" si="165"/>
        <v>0</v>
      </c>
      <c r="CV180" s="15">
        <f t="shared" si="166"/>
        <v>0.5</v>
      </c>
      <c r="CW180" s="15">
        <f t="shared" si="167"/>
        <v>0</v>
      </c>
      <c r="CX180" s="27" t="str">
        <f t="shared" si="168"/>
        <v>3 missed</v>
      </c>
      <c r="CY180" s="27">
        <f t="shared" si="169"/>
        <v>1</v>
      </c>
      <c r="CZ180" s="15">
        <f t="shared" si="170"/>
        <v>0.25</v>
      </c>
      <c r="DA180" s="15" t="str">
        <f t="shared" si="171"/>
        <v>Q-1 A-0 || Q Total-2, A Total-2</v>
      </c>
      <c r="DB180" s="15" t="str" cm="1">
        <f t="array" ref="DB180">IFERROR(INDEX('Attendance-Slot-1'!$Q$2:$Q$1112,MATCH(1,('Attendance-Slot-1'!$A$2:$A$1112=$C180)*('Attendance-Slot-1'!$G$2:$G$1112=DB$2),0)),"No Data")</f>
        <v>No Data</v>
      </c>
      <c r="DC180" s="15" t="str" cm="1">
        <f t="array" ref="DC180">IFERROR(INDEX('Attendance-Slot-2'!$Q$2:$Q$2595,MATCH(1,('Attendance-Slot-2'!$A$2:$A$2595=$C180)*('Attendance-Slot-2'!$G$2:$G$2595=DB$2),0)),"No Data")</f>
        <v>A-S2_Onsite</v>
      </c>
      <c r="DD180" s="139" t="e">
        <f>VLOOKUP($CQ180,'Written Exam Marks'!$H:$Q,10,FALSE)</f>
        <v>#N/A</v>
      </c>
      <c r="DE180" s="139" t="e">
        <f>VLOOKUP($CQ180,'Written Exam Marks'!$H:$Q,9,FALSE)</f>
        <v>#N/A</v>
      </c>
      <c r="DF180" s="15" t="str">
        <f t="shared" si="172"/>
        <v>Absent</v>
      </c>
      <c r="DG180" s="15" t="str">
        <f t="shared" si="173"/>
        <v>A-S2_Onsite</v>
      </c>
      <c r="DH180" s="139">
        <v>90</v>
      </c>
      <c r="DI180" s="139">
        <v>90</v>
      </c>
      <c r="DJ180" s="139">
        <v>100</v>
      </c>
      <c r="DK180" s="3" t="str">
        <f t="shared" si="124"/>
        <v>P-0, A-0, No Data-4</v>
      </c>
      <c r="DL180" s="3" t="str">
        <f t="shared" si="125"/>
        <v>P-0, A-4, No Data-0</v>
      </c>
      <c r="DM180" s="1" t="str">
        <f t="shared" si="174"/>
        <v>A-S2_Onsite</v>
      </c>
      <c r="DN180" s="1" t="str">
        <f t="shared" si="175"/>
        <v>A-S2_Onsite</v>
      </c>
      <c r="DO180" s="1" t="str">
        <f t="shared" si="176"/>
        <v>A-S2_Onsite</v>
      </c>
      <c r="DP180" s="1" t="str">
        <f t="shared" si="177"/>
        <v>A-S2_Onsite</v>
      </c>
      <c r="DQ180" s="1" t="str">
        <f t="shared" si="178"/>
        <v>P-0, A-4, No Data-0</v>
      </c>
      <c r="DR180" s="39">
        <f t="shared" si="179"/>
        <v>0</v>
      </c>
      <c r="DS180" s="34" t="s">
        <v>7218</v>
      </c>
      <c r="DT180" s="39" t="s">
        <v>1098</v>
      </c>
      <c r="DU180" s="30" t="s">
        <v>534</v>
      </c>
      <c r="DV180" s="30" t="s">
        <v>7218</v>
      </c>
    </row>
    <row r="181" spans="1:126" x14ac:dyDescent="0.25">
      <c r="A181" s="1">
        <v>178</v>
      </c>
      <c r="B181" s="1" t="s">
        <v>1000</v>
      </c>
      <c r="C181" s="1" t="s">
        <v>537</v>
      </c>
      <c r="D181" s="1" t="s">
        <v>538</v>
      </c>
      <c r="E181" s="1" t="s">
        <v>539</v>
      </c>
      <c r="F181" s="1" t="s">
        <v>7201</v>
      </c>
      <c r="G181" s="1" t="s">
        <v>3580</v>
      </c>
      <c r="H181" s="143" t="s">
        <v>5</v>
      </c>
      <c r="I181" s="143" t="s">
        <v>5</v>
      </c>
      <c r="J181" s="143" t="s">
        <v>5</v>
      </c>
      <c r="K181" s="143" t="s">
        <v>5</v>
      </c>
      <c r="L181" s="132" t="s">
        <v>5</v>
      </c>
      <c r="M181" s="132">
        <v>1.6</v>
      </c>
      <c r="N181" s="26">
        <v>60</v>
      </c>
      <c r="O181" s="26" t="s">
        <v>997</v>
      </c>
      <c r="P181" s="120" t="s">
        <v>1034</v>
      </c>
      <c r="Q181" s="13" t="str">
        <f t="shared" si="126"/>
        <v>2025EB1100178-BDSDF113</v>
      </c>
      <c r="R181" s="26" t="str">
        <f t="shared" si="127"/>
        <v>4 missed</v>
      </c>
      <c r="S181" s="26" t="str">
        <f t="shared" si="120"/>
        <v>1 missed</v>
      </c>
      <c r="T181" s="26">
        <f t="shared" si="128"/>
        <v>0</v>
      </c>
      <c r="U181" s="26">
        <f t="shared" si="129"/>
        <v>0</v>
      </c>
      <c r="V181" s="13">
        <f t="shared" si="130"/>
        <v>0</v>
      </c>
      <c r="W181" s="13">
        <f t="shared" si="131"/>
        <v>0</v>
      </c>
      <c r="X181" s="26" t="str">
        <f t="shared" si="132"/>
        <v>5 missed</v>
      </c>
      <c r="Y181" s="26">
        <f t="shared" si="133"/>
        <v>0</v>
      </c>
      <c r="Z181" s="13">
        <f t="shared" si="134"/>
        <v>0</v>
      </c>
      <c r="AA181" s="15" t="str">
        <f t="shared" si="135"/>
        <v>Q-0 A-0 || Q Total-4, A Total-1</v>
      </c>
      <c r="AB181" s="13" t="str" cm="1">
        <f t="array" ref="AB181">IFERROR(INDEX('Attendance-Slot-1'!$Q$2:$Q$1112,MATCH(1,('Attendance-Slot-1'!$A$2:$A$1112=$C181)*('Attendance-Slot-1'!$G$2:$G$1112=AB$2),0)),"No Data")</f>
        <v>No Data</v>
      </c>
      <c r="AC181" s="13" t="str" cm="1">
        <f t="array" ref="AC181">IFERROR(INDEX('Attendance-Slot-2'!$Q$2:$Q$2595,MATCH(1,('Attendance-Slot-2'!$A$2:$A$2595=$C181)*('Attendance-Slot-2'!$G$2:$G$2595=AB$2),0)),"No Data")</f>
        <v>A-S2_Onsite</v>
      </c>
      <c r="AD181" s="133" t="e">
        <f>VLOOKUP($Q181,'Written Exam Marks'!$H:$Q,10,FALSE)</f>
        <v>#N/A</v>
      </c>
      <c r="AE181" s="133" t="e">
        <f>VLOOKUP($Q181,'Written Exam Marks'!$H:$Q,9,FALSE)</f>
        <v>#N/A</v>
      </c>
      <c r="AF181" s="13" t="str">
        <f t="shared" si="136"/>
        <v>Absent</v>
      </c>
      <c r="AG181" s="13" t="str">
        <f t="shared" si="137"/>
        <v>A-S2_Onsite</v>
      </c>
      <c r="AH181" s="29" t="s">
        <v>5</v>
      </c>
      <c r="AI181" s="29" t="s">
        <v>5</v>
      </c>
      <c r="AJ181" s="29" t="s">
        <v>5</v>
      </c>
      <c r="AK181" s="29" t="s">
        <v>5</v>
      </c>
      <c r="AL181" s="29" t="s">
        <v>5</v>
      </c>
      <c r="AM181" s="29">
        <v>0</v>
      </c>
      <c r="AN181" s="131">
        <v>60</v>
      </c>
      <c r="AO181" s="36" t="s">
        <v>7179</v>
      </c>
      <c r="AP181" s="116" t="s">
        <v>1050</v>
      </c>
      <c r="AQ181" s="116" t="str">
        <f t="shared" si="121"/>
        <v>2025EB1100178-BDSDF108</v>
      </c>
      <c r="AR181" s="25" t="str">
        <f t="shared" si="138"/>
        <v>3 missed</v>
      </c>
      <c r="AS181" s="25" t="str">
        <f t="shared" si="139"/>
        <v>2 missed</v>
      </c>
      <c r="AT181" s="25">
        <f t="shared" si="140"/>
        <v>0</v>
      </c>
      <c r="AU181" s="25">
        <f t="shared" si="141"/>
        <v>0</v>
      </c>
      <c r="AV181" s="10">
        <f t="shared" si="142"/>
        <v>0</v>
      </c>
      <c r="AW181" s="10">
        <f t="shared" si="143"/>
        <v>0</v>
      </c>
      <c r="AX181" s="25" t="str">
        <f t="shared" si="144"/>
        <v>5 missed</v>
      </c>
      <c r="AY181" s="25">
        <f t="shared" si="145"/>
        <v>0</v>
      </c>
      <c r="AZ181" s="10">
        <f t="shared" si="146"/>
        <v>0</v>
      </c>
      <c r="BA181" s="10" t="str">
        <f t="shared" si="147"/>
        <v>Q-0 A-0 || Q Total-3, A Total-2</v>
      </c>
      <c r="BB181" s="10" t="str" cm="1">
        <f t="array" ref="BB181">IFERROR(INDEX('Attendance-Slot-1'!$Q$2:$Q$1112,MATCH(1,('Attendance-Slot-1'!$A$2:$A$1112=$C181)*('Attendance-Slot-1'!$G$2:$G$1112=BB$2),0)),"No Data")</f>
        <v>No Data</v>
      </c>
      <c r="BC181" s="10" t="str" cm="1">
        <f t="array" ref="BC181">IFERROR(INDEX('Attendance-Slot-2'!$Q$2:$Q$2595,MATCH(1,('Attendance-Slot-2'!$A$2:$A$2595=$C181)*('Attendance-Slot-2'!$G$2:$G$2595=BB$2),0)),"No Data")</f>
        <v>A-S2_Onsite</v>
      </c>
      <c r="BD181" s="136" t="e">
        <f>VLOOKUP($AQ181,'Written Exam Marks'!$H:$Q,10,FALSE)</f>
        <v>#N/A</v>
      </c>
      <c r="BE181" s="136" t="e">
        <f>VLOOKUP($AQ181,'Written Exam Marks'!$H:$Q,9,FALSE)</f>
        <v>#N/A</v>
      </c>
      <c r="BF181" s="10" t="str">
        <f t="shared" si="148"/>
        <v>Absent</v>
      </c>
      <c r="BG181" s="10" t="str">
        <f t="shared" si="149"/>
        <v>A-S2_Onsite</v>
      </c>
      <c r="BH181" s="129" t="s">
        <v>5</v>
      </c>
      <c r="BI181" s="129" t="s">
        <v>5</v>
      </c>
      <c r="BJ181" s="129" t="s">
        <v>5</v>
      </c>
      <c r="BK181" s="129" t="s">
        <v>5</v>
      </c>
      <c r="BL181" s="144">
        <v>0</v>
      </c>
      <c r="BM181" s="24">
        <v>60</v>
      </c>
      <c r="BN181" s="24" t="s">
        <v>1004</v>
      </c>
      <c r="BO181" s="118" t="s">
        <v>1063</v>
      </c>
      <c r="BP181" s="118" t="str">
        <f t="shared" si="122"/>
        <v>2025EB1100178-BDSDF114</v>
      </c>
      <c r="BQ181" s="24" t="str">
        <f t="shared" si="150"/>
        <v>3 missed</v>
      </c>
      <c r="BR181" s="24" t="str">
        <f t="shared" si="151"/>
        <v>1 missed</v>
      </c>
      <c r="BS181" s="24">
        <f t="shared" si="152"/>
        <v>0</v>
      </c>
      <c r="BT181" s="24">
        <f t="shared" si="153"/>
        <v>0</v>
      </c>
      <c r="BU181" s="14">
        <f t="shared" si="154"/>
        <v>0</v>
      </c>
      <c r="BV181" s="14">
        <f t="shared" si="155"/>
        <v>0</v>
      </c>
      <c r="BW181" s="24" t="str">
        <f t="shared" si="156"/>
        <v>4 missed</v>
      </c>
      <c r="BX181" s="24">
        <f t="shared" si="157"/>
        <v>0</v>
      </c>
      <c r="BY181" s="14">
        <f t="shared" si="158"/>
        <v>0</v>
      </c>
      <c r="BZ181" s="14" t="str">
        <f t="shared" si="159"/>
        <v>Q-0 A-0 || Q Total-3, A Total-1</v>
      </c>
      <c r="CA181" s="14" t="str" cm="1">
        <f t="array" ref="CA181">IFERROR(INDEX('Attendance-Slot-1'!$Q$2:$Q$1112,MATCH(1,('Attendance-Slot-1'!$A$2:$A$1112=$C181)*('Attendance-Slot-1'!$G$2:$G$1112=CA$2),0)),"No Data")</f>
        <v>No Data</v>
      </c>
      <c r="CB181" s="14" t="str" cm="1">
        <f t="array" ref="CB181">IFERROR(INDEX('Attendance-Slot-2'!$Q$2:$Q$2595,MATCH(1,('Attendance-Slot-2'!$A$2:$A$2595=$C181)*('Attendance-Slot-2'!$G$2:$G$2595=CA$2),0)),"No Data")</f>
        <v>A-S2_Onsite</v>
      </c>
      <c r="CC181" s="138" t="e">
        <f>VLOOKUP($BP181,'Written Exam Marks'!$H:$Q,10,FALSE)</f>
        <v>#N/A</v>
      </c>
      <c r="CD181" s="138" t="e">
        <f>VLOOKUP($BP181,'Written Exam Marks'!$H:$Q,9,FALSE)</f>
        <v>#N/A</v>
      </c>
      <c r="CE181" s="14" t="str">
        <f t="shared" si="160"/>
        <v>Absent</v>
      </c>
      <c r="CF181" s="14" t="str">
        <f t="shared" si="161"/>
        <v>A-S2_Onsite</v>
      </c>
      <c r="CG181" s="130" t="s">
        <v>5</v>
      </c>
      <c r="CH181" s="130" t="s">
        <v>5</v>
      </c>
      <c r="CI181" s="130" t="s">
        <v>5</v>
      </c>
      <c r="CJ181" s="130" t="s">
        <v>5</v>
      </c>
      <c r="CK181" s="130" t="s">
        <v>5</v>
      </c>
      <c r="CL181" s="130" t="s">
        <v>5</v>
      </c>
      <c r="CM181" s="145">
        <v>0</v>
      </c>
      <c r="CN181" s="130">
        <v>50</v>
      </c>
      <c r="CO181" s="27" t="s">
        <v>1005</v>
      </c>
      <c r="CP181" s="119" t="s">
        <v>1044</v>
      </c>
      <c r="CQ181" s="119" t="str">
        <f t="shared" si="123"/>
        <v>2025EB1100178-BDSDF112</v>
      </c>
      <c r="CR181" s="27" t="str">
        <f t="shared" si="162"/>
        <v>2 missed</v>
      </c>
      <c r="CS181" s="27" t="str">
        <f t="shared" si="163"/>
        <v>2 missed</v>
      </c>
      <c r="CT181" s="27">
        <f t="shared" si="164"/>
        <v>0</v>
      </c>
      <c r="CU181" s="27">
        <f t="shared" si="165"/>
        <v>0</v>
      </c>
      <c r="CV181" s="15">
        <f t="shared" si="166"/>
        <v>0</v>
      </c>
      <c r="CW181" s="15">
        <f t="shared" si="167"/>
        <v>0</v>
      </c>
      <c r="CX181" s="27" t="str">
        <f t="shared" si="168"/>
        <v>4 missed</v>
      </c>
      <c r="CY181" s="27">
        <f t="shared" si="169"/>
        <v>0</v>
      </c>
      <c r="CZ181" s="15">
        <f t="shared" si="170"/>
        <v>0</v>
      </c>
      <c r="DA181" s="15" t="str">
        <f t="shared" si="171"/>
        <v>Q-0 A-0 || Q Total-2, A Total-2</v>
      </c>
      <c r="DB181" s="15" t="str" cm="1">
        <f t="array" ref="DB181">IFERROR(INDEX('Attendance-Slot-1'!$Q$2:$Q$1112,MATCH(1,('Attendance-Slot-1'!$A$2:$A$1112=$C181)*('Attendance-Slot-1'!$G$2:$G$1112=DB$2),0)),"No Data")</f>
        <v>No Data</v>
      </c>
      <c r="DC181" s="15" t="str" cm="1">
        <f t="array" ref="DC181">IFERROR(INDEX('Attendance-Slot-2'!$Q$2:$Q$2595,MATCH(1,('Attendance-Slot-2'!$A$2:$A$2595=$C181)*('Attendance-Slot-2'!$G$2:$G$2595=DB$2),0)),"No Data")</f>
        <v>A-S2_Onsite</v>
      </c>
      <c r="DD181" s="139" t="e">
        <f>VLOOKUP($CQ181,'Written Exam Marks'!$H:$Q,10,FALSE)</f>
        <v>#N/A</v>
      </c>
      <c r="DE181" s="139" t="e">
        <f>VLOOKUP($CQ181,'Written Exam Marks'!$H:$Q,9,FALSE)</f>
        <v>#N/A</v>
      </c>
      <c r="DF181" s="15" t="str">
        <f t="shared" si="172"/>
        <v>Absent</v>
      </c>
      <c r="DG181" s="15" t="str">
        <f t="shared" si="173"/>
        <v>A-S2_Onsite</v>
      </c>
      <c r="DH181" s="139" t="s">
        <v>5</v>
      </c>
      <c r="DI181" s="139">
        <v>0</v>
      </c>
      <c r="DJ181" s="139">
        <v>100</v>
      </c>
      <c r="DK181" s="3" t="str">
        <f t="shared" si="124"/>
        <v>P-0, A-0, No Data-4</v>
      </c>
      <c r="DL181" s="3" t="str">
        <f t="shared" si="125"/>
        <v>P-0, A-4, No Data-0</v>
      </c>
      <c r="DM181" s="1" t="str">
        <f t="shared" si="174"/>
        <v>A-S2_Onsite</v>
      </c>
      <c r="DN181" s="1" t="str">
        <f t="shared" si="175"/>
        <v>A-S2_Onsite</v>
      </c>
      <c r="DO181" s="1" t="str">
        <f t="shared" si="176"/>
        <v>A-S2_Onsite</v>
      </c>
      <c r="DP181" s="1" t="str">
        <f t="shared" si="177"/>
        <v>A-S2_Onsite</v>
      </c>
      <c r="DQ181" s="1" t="str">
        <f t="shared" si="178"/>
        <v>P-0, A-4, No Data-0</v>
      </c>
      <c r="DR181" s="39">
        <f t="shared" si="179"/>
        <v>0</v>
      </c>
      <c r="DS181" s="34" t="s">
        <v>7217</v>
      </c>
      <c r="DT181" s="39" t="s">
        <v>1098</v>
      </c>
      <c r="DU181" s="30" t="s">
        <v>537</v>
      </c>
      <c r="DV181" s="30" t="s">
        <v>3489</v>
      </c>
    </row>
    <row r="182" spans="1:126" x14ac:dyDescent="0.25">
      <c r="A182" s="1">
        <v>179</v>
      </c>
      <c r="B182" s="1" t="s">
        <v>1000</v>
      </c>
      <c r="C182" s="1" t="s">
        <v>540</v>
      </c>
      <c r="D182" s="1" t="s">
        <v>541</v>
      </c>
      <c r="E182" s="1" t="s">
        <v>542</v>
      </c>
      <c r="F182" s="1" t="s">
        <v>7201</v>
      </c>
      <c r="G182" s="1" t="s">
        <v>7211</v>
      </c>
      <c r="H182" s="143" t="s">
        <v>5</v>
      </c>
      <c r="I182" s="143" t="s">
        <v>5</v>
      </c>
      <c r="J182" s="143" t="s">
        <v>5</v>
      </c>
      <c r="K182" s="143" t="s">
        <v>5</v>
      </c>
      <c r="L182" s="132" t="s">
        <v>5</v>
      </c>
      <c r="M182" s="132">
        <v>1.6</v>
      </c>
      <c r="N182" s="26">
        <v>60</v>
      </c>
      <c r="O182" s="26" t="s">
        <v>997</v>
      </c>
      <c r="P182" s="120" t="s">
        <v>1034</v>
      </c>
      <c r="Q182" s="13" t="str">
        <f t="shared" si="126"/>
        <v>2025EB1100179-BDSDF113</v>
      </c>
      <c r="R182" s="26" t="str">
        <f t="shared" si="127"/>
        <v>4 missed</v>
      </c>
      <c r="S182" s="26" t="str">
        <f t="shared" si="120"/>
        <v>1 missed</v>
      </c>
      <c r="T182" s="26">
        <f t="shared" si="128"/>
        <v>0</v>
      </c>
      <c r="U182" s="26">
        <f t="shared" si="129"/>
        <v>0</v>
      </c>
      <c r="V182" s="13">
        <f t="shared" si="130"/>
        <v>0</v>
      </c>
      <c r="W182" s="13">
        <f t="shared" si="131"/>
        <v>0</v>
      </c>
      <c r="X182" s="26" t="str">
        <f t="shared" si="132"/>
        <v>5 missed</v>
      </c>
      <c r="Y182" s="26">
        <f t="shared" si="133"/>
        <v>0</v>
      </c>
      <c r="Z182" s="13">
        <f t="shared" si="134"/>
        <v>0</v>
      </c>
      <c r="AA182" s="15" t="str">
        <f t="shared" si="135"/>
        <v>Q-0 A-0 || Q Total-4, A Total-1</v>
      </c>
      <c r="AB182" s="13" t="str" cm="1">
        <f t="array" ref="AB182">IFERROR(INDEX('Attendance-Slot-1'!$Q$2:$Q$1112,MATCH(1,('Attendance-Slot-1'!$A$2:$A$1112=$C182)*('Attendance-Slot-1'!$G$2:$G$1112=AB$2),0)),"No Data")</f>
        <v>No Data</v>
      </c>
      <c r="AC182" s="13" t="str" cm="1">
        <f t="array" ref="AC182">IFERROR(INDEX('Attendance-Slot-2'!$Q$2:$Q$2595,MATCH(1,('Attendance-Slot-2'!$A$2:$A$2595=$C182)*('Attendance-Slot-2'!$G$2:$G$2595=AB$2),0)),"No Data")</f>
        <v>No Data</v>
      </c>
      <c r="AD182" s="133" t="e">
        <f>VLOOKUP($Q182,'Written Exam Marks'!$H:$Q,10,FALSE)</f>
        <v>#N/A</v>
      </c>
      <c r="AE182" s="133" t="e">
        <f>VLOOKUP($Q182,'Written Exam Marks'!$H:$Q,9,FALSE)</f>
        <v>#N/A</v>
      </c>
      <c r="AF182" s="13" t="str">
        <f t="shared" si="136"/>
        <v>No Data</v>
      </c>
      <c r="AG182" s="13" t="str">
        <f t="shared" si="137"/>
        <v>No Data</v>
      </c>
      <c r="AH182" s="29" t="s">
        <v>5</v>
      </c>
      <c r="AI182" s="29" t="s">
        <v>5</v>
      </c>
      <c r="AJ182" s="29" t="s">
        <v>5</v>
      </c>
      <c r="AK182" s="29" t="s">
        <v>5</v>
      </c>
      <c r="AL182" s="29" t="s">
        <v>5</v>
      </c>
      <c r="AM182" s="29">
        <v>0</v>
      </c>
      <c r="AN182" s="131">
        <v>60</v>
      </c>
      <c r="AO182" s="36" t="s">
        <v>7179</v>
      </c>
      <c r="AP182" s="116" t="s">
        <v>1050</v>
      </c>
      <c r="AQ182" s="116" t="str">
        <f t="shared" si="121"/>
        <v>2025EB1100179-BDSDF108</v>
      </c>
      <c r="AR182" s="25" t="str">
        <f t="shared" si="138"/>
        <v>3 missed</v>
      </c>
      <c r="AS182" s="25" t="str">
        <f t="shared" si="139"/>
        <v>2 missed</v>
      </c>
      <c r="AT182" s="25">
        <f t="shared" si="140"/>
        <v>0</v>
      </c>
      <c r="AU182" s="25">
        <f t="shared" si="141"/>
        <v>0</v>
      </c>
      <c r="AV182" s="10">
        <f t="shared" si="142"/>
        <v>0</v>
      </c>
      <c r="AW182" s="10">
        <f t="shared" si="143"/>
        <v>0</v>
      </c>
      <c r="AX182" s="25" t="str">
        <f t="shared" si="144"/>
        <v>5 missed</v>
      </c>
      <c r="AY182" s="25">
        <f t="shared" si="145"/>
        <v>0</v>
      </c>
      <c r="AZ182" s="10">
        <f t="shared" si="146"/>
        <v>0</v>
      </c>
      <c r="BA182" s="10" t="str">
        <f t="shared" si="147"/>
        <v>Q-0 A-0 || Q Total-3, A Total-2</v>
      </c>
      <c r="BB182" s="10" t="str" cm="1">
        <f t="array" ref="BB182">IFERROR(INDEX('Attendance-Slot-1'!$Q$2:$Q$1112,MATCH(1,('Attendance-Slot-1'!$A$2:$A$1112=$C182)*('Attendance-Slot-1'!$G$2:$G$1112=BB$2),0)),"No Data")</f>
        <v>No Data</v>
      </c>
      <c r="BC182" s="10" t="str" cm="1">
        <f t="array" ref="BC182">IFERROR(INDEX('Attendance-Slot-2'!$Q$2:$Q$2595,MATCH(1,('Attendance-Slot-2'!$A$2:$A$2595=$C182)*('Attendance-Slot-2'!$G$2:$G$2595=BB$2),0)),"No Data")</f>
        <v>No Data</v>
      </c>
      <c r="BD182" s="136" t="e">
        <f>VLOOKUP($AQ182,'Written Exam Marks'!$H:$Q,10,FALSE)</f>
        <v>#N/A</v>
      </c>
      <c r="BE182" s="136" t="e">
        <f>VLOOKUP($AQ182,'Written Exam Marks'!$H:$Q,9,FALSE)</f>
        <v>#N/A</v>
      </c>
      <c r="BF182" s="10" t="str">
        <f t="shared" si="148"/>
        <v>No Data</v>
      </c>
      <c r="BG182" s="10" t="str">
        <f t="shared" si="149"/>
        <v>No Data</v>
      </c>
      <c r="BH182" s="129" t="s">
        <v>5</v>
      </c>
      <c r="BI182" s="129" t="s">
        <v>5</v>
      </c>
      <c r="BJ182" s="129" t="s">
        <v>5</v>
      </c>
      <c r="BK182" s="129" t="s">
        <v>5</v>
      </c>
      <c r="BL182" s="144">
        <v>0</v>
      </c>
      <c r="BM182" s="24">
        <v>60</v>
      </c>
      <c r="BN182" s="24" t="s">
        <v>1004</v>
      </c>
      <c r="BO182" s="118" t="s">
        <v>1063</v>
      </c>
      <c r="BP182" s="118" t="str">
        <f t="shared" si="122"/>
        <v>2025EB1100179-BDSDF114</v>
      </c>
      <c r="BQ182" s="24" t="str">
        <f t="shared" si="150"/>
        <v>3 missed</v>
      </c>
      <c r="BR182" s="24" t="str">
        <f t="shared" si="151"/>
        <v>1 missed</v>
      </c>
      <c r="BS182" s="24">
        <f t="shared" si="152"/>
        <v>0</v>
      </c>
      <c r="BT182" s="24">
        <f t="shared" si="153"/>
        <v>0</v>
      </c>
      <c r="BU182" s="14">
        <f t="shared" si="154"/>
        <v>0</v>
      </c>
      <c r="BV182" s="14">
        <f t="shared" si="155"/>
        <v>0</v>
      </c>
      <c r="BW182" s="24" t="str">
        <f t="shared" si="156"/>
        <v>4 missed</v>
      </c>
      <c r="BX182" s="24">
        <f t="shared" si="157"/>
        <v>0</v>
      </c>
      <c r="BY182" s="14">
        <f t="shared" si="158"/>
        <v>0</v>
      </c>
      <c r="BZ182" s="14" t="str">
        <f t="shared" si="159"/>
        <v>Q-0 A-0 || Q Total-3, A Total-1</v>
      </c>
      <c r="CA182" s="14" t="str" cm="1">
        <f t="array" ref="CA182">IFERROR(INDEX('Attendance-Slot-1'!$Q$2:$Q$1112,MATCH(1,('Attendance-Slot-1'!$A$2:$A$1112=$C182)*('Attendance-Slot-1'!$G$2:$G$1112=CA$2),0)),"No Data")</f>
        <v>No Data</v>
      </c>
      <c r="CB182" s="14" t="str" cm="1">
        <f t="array" ref="CB182">IFERROR(INDEX('Attendance-Slot-2'!$Q$2:$Q$2595,MATCH(1,('Attendance-Slot-2'!$A$2:$A$2595=$C182)*('Attendance-Slot-2'!$G$2:$G$2595=CA$2),0)),"No Data")</f>
        <v>No Data</v>
      </c>
      <c r="CC182" s="138" t="e">
        <f>VLOOKUP($BP182,'Written Exam Marks'!$H:$Q,10,FALSE)</f>
        <v>#N/A</v>
      </c>
      <c r="CD182" s="138" t="e">
        <f>VLOOKUP($BP182,'Written Exam Marks'!$H:$Q,9,FALSE)</f>
        <v>#N/A</v>
      </c>
      <c r="CE182" s="14" t="str">
        <f t="shared" si="160"/>
        <v>No Data</v>
      </c>
      <c r="CF182" s="14" t="str">
        <f t="shared" si="161"/>
        <v>No Data</v>
      </c>
      <c r="CG182" s="130" t="s">
        <v>5</v>
      </c>
      <c r="CH182" s="130" t="s">
        <v>5</v>
      </c>
      <c r="CI182" s="130" t="s">
        <v>5</v>
      </c>
      <c r="CJ182" s="130" t="s">
        <v>5</v>
      </c>
      <c r="CK182" s="130" t="s">
        <v>5</v>
      </c>
      <c r="CL182" s="130" t="s">
        <v>5</v>
      </c>
      <c r="CM182" s="145">
        <v>0</v>
      </c>
      <c r="CN182" s="130">
        <v>50</v>
      </c>
      <c r="CO182" s="27" t="s">
        <v>1005</v>
      </c>
      <c r="CP182" s="119" t="s">
        <v>1044</v>
      </c>
      <c r="CQ182" s="119" t="str">
        <f t="shared" si="123"/>
        <v>2025EB1100179-BDSDF112</v>
      </c>
      <c r="CR182" s="27" t="str">
        <f t="shared" si="162"/>
        <v>2 missed</v>
      </c>
      <c r="CS182" s="27" t="str">
        <f t="shared" si="163"/>
        <v>2 missed</v>
      </c>
      <c r="CT182" s="27">
        <f t="shared" si="164"/>
        <v>0</v>
      </c>
      <c r="CU182" s="27">
        <f t="shared" si="165"/>
        <v>0</v>
      </c>
      <c r="CV182" s="15">
        <f t="shared" si="166"/>
        <v>0</v>
      </c>
      <c r="CW182" s="15">
        <f t="shared" si="167"/>
        <v>0</v>
      </c>
      <c r="CX182" s="27" t="str">
        <f t="shared" si="168"/>
        <v>4 missed</v>
      </c>
      <c r="CY182" s="27">
        <f t="shared" si="169"/>
        <v>0</v>
      </c>
      <c r="CZ182" s="15">
        <f t="shared" si="170"/>
        <v>0</v>
      </c>
      <c r="DA182" s="15" t="str">
        <f t="shared" si="171"/>
        <v>Q-0 A-0 || Q Total-2, A Total-2</v>
      </c>
      <c r="DB182" s="15" t="str" cm="1">
        <f t="array" ref="DB182">IFERROR(INDEX('Attendance-Slot-1'!$Q$2:$Q$1112,MATCH(1,('Attendance-Slot-1'!$A$2:$A$1112=$C182)*('Attendance-Slot-1'!$G$2:$G$1112=DB$2),0)),"No Data")</f>
        <v>No Data</v>
      </c>
      <c r="DC182" s="15" t="str" cm="1">
        <f t="array" ref="DC182">IFERROR(INDEX('Attendance-Slot-2'!$Q$2:$Q$2595,MATCH(1,('Attendance-Slot-2'!$A$2:$A$2595=$C182)*('Attendance-Slot-2'!$G$2:$G$2595=DB$2),0)),"No Data")</f>
        <v>No Data</v>
      </c>
      <c r="DD182" s="139" t="e">
        <f>VLOOKUP($CQ182,'Written Exam Marks'!$H:$Q,10,FALSE)</f>
        <v>#N/A</v>
      </c>
      <c r="DE182" s="139" t="e">
        <f>VLOOKUP($CQ182,'Written Exam Marks'!$H:$Q,9,FALSE)</f>
        <v>#N/A</v>
      </c>
      <c r="DF182" s="15" t="str">
        <f t="shared" si="172"/>
        <v>No Data</v>
      </c>
      <c r="DG182" s="15" t="str">
        <f t="shared" si="173"/>
        <v>No Data</v>
      </c>
      <c r="DH182" s="139" t="s">
        <v>5</v>
      </c>
      <c r="DI182" s="139">
        <v>0</v>
      </c>
      <c r="DJ182" s="139">
        <v>100</v>
      </c>
      <c r="DK182" s="3" t="str">
        <f t="shared" si="124"/>
        <v>P-0, A-0, No Data-4</v>
      </c>
      <c r="DL182" s="3" t="str">
        <f t="shared" si="125"/>
        <v>P-0, A-0, No Data-4</v>
      </c>
      <c r="DM182" s="1" t="str">
        <f t="shared" si="174"/>
        <v>No Data</v>
      </c>
      <c r="DN182" s="1" t="str">
        <f t="shared" si="175"/>
        <v>No Data</v>
      </c>
      <c r="DO182" s="1" t="str">
        <f t="shared" si="176"/>
        <v>No Data</v>
      </c>
      <c r="DP182" s="1" t="str">
        <f t="shared" si="177"/>
        <v>No Data</v>
      </c>
      <c r="DQ182" s="1" t="str">
        <f t="shared" si="178"/>
        <v>P-0, A-0, No Data-4</v>
      </c>
      <c r="DR182" s="39">
        <f t="shared" si="179"/>
        <v>0</v>
      </c>
      <c r="DS182" s="34" t="e">
        <v>#N/A</v>
      </c>
      <c r="DT182" s="34" t="s">
        <v>7219</v>
      </c>
      <c r="DU182" s="30" t="s">
        <v>7219</v>
      </c>
      <c r="DV182" s="30"/>
    </row>
    <row r="183" spans="1:126" x14ac:dyDescent="0.25">
      <c r="A183" s="1">
        <v>180</v>
      </c>
      <c r="B183" s="1" t="s">
        <v>1000</v>
      </c>
      <c r="C183" s="1" t="s">
        <v>543</v>
      </c>
      <c r="D183" s="1" t="s">
        <v>544</v>
      </c>
      <c r="E183" s="1" t="s">
        <v>545</v>
      </c>
      <c r="F183" s="1" t="s">
        <v>7202</v>
      </c>
      <c r="G183" s="1" t="s">
        <v>1397</v>
      </c>
      <c r="H183" s="143">
        <v>1.6</v>
      </c>
      <c r="I183" s="143">
        <v>4.8</v>
      </c>
      <c r="J183" s="143" t="s">
        <v>5</v>
      </c>
      <c r="K183" s="143">
        <v>2.4</v>
      </c>
      <c r="L183" s="132" t="s">
        <v>5</v>
      </c>
      <c r="M183" s="132">
        <v>8.8000000000000007</v>
      </c>
      <c r="N183" s="26">
        <v>60</v>
      </c>
      <c r="O183" s="26" t="s">
        <v>997</v>
      </c>
      <c r="P183" s="120" t="s">
        <v>1034</v>
      </c>
      <c r="Q183" s="13" t="str">
        <f t="shared" si="126"/>
        <v>2025EB1100180-BDSDF113</v>
      </c>
      <c r="R183" s="26" t="str">
        <f t="shared" si="127"/>
        <v>1 missed</v>
      </c>
      <c r="S183" s="26" t="str">
        <f t="shared" si="120"/>
        <v>1 missed</v>
      </c>
      <c r="T183" s="26">
        <f t="shared" si="128"/>
        <v>3</v>
      </c>
      <c r="U183" s="26">
        <f t="shared" si="129"/>
        <v>0</v>
      </c>
      <c r="V183" s="13">
        <f t="shared" si="130"/>
        <v>0.75</v>
      </c>
      <c r="W183" s="13">
        <f t="shared" si="131"/>
        <v>0</v>
      </c>
      <c r="X183" s="26" t="str">
        <f t="shared" si="132"/>
        <v>2 missed</v>
      </c>
      <c r="Y183" s="26">
        <f t="shared" si="133"/>
        <v>3</v>
      </c>
      <c r="Z183" s="13">
        <f t="shared" si="134"/>
        <v>0.6</v>
      </c>
      <c r="AA183" s="15" t="str">
        <f t="shared" si="135"/>
        <v>Q-3 A-0 || Q Total-4, A Total-1</v>
      </c>
      <c r="AB183" s="13" t="str" cm="1">
        <f t="array" ref="AB183">IFERROR(INDEX('Attendance-Slot-1'!$Q$2:$Q$1112,MATCH(1,('Attendance-Slot-1'!$A$2:$A$1112=$C183)*('Attendance-Slot-1'!$G$2:$G$1112=AB$2),0)),"No Data")</f>
        <v>No Data</v>
      </c>
      <c r="AC183" s="13" t="str" cm="1">
        <f t="array" ref="AC183">IFERROR(INDEX('Attendance-Slot-2'!$Q$2:$Q$2595,MATCH(1,('Attendance-Slot-2'!$A$2:$A$2595=$C183)*('Attendance-Slot-2'!$G$2:$G$2595=AB$2),0)),"No Data")</f>
        <v>P-S2_Onsite</v>
      </c>
      <c r="AD183" s="133">
        <f>VLOOKUP($Q183,'Written Exam Marks'!$H:$Q,10,FALSE)</f>
        <v>0</v>
      </c>
      <c r="AE183" s="133">
        <f>VLOOKUP($Q183,'Written Exam Marks'!$H:$Q,9,FALSE)</f>
        <v>40</v>
      </c>
      <c r="AF183" s="13" t="str">
        <f t="shared" si="136"/>
        <v>Present</v>
      </c>
      <c r="AG183" s="13" t="str">
        <f t="shared" si="137"/>
        <v>P-S2_Onsite</v>
      </c>
      <c r="AH183" s="29">
        <v>14.5</v>
      </c>
      <c r="AI183" s="29" t="s">
        <v>5</v>
      </c>
      <c r="AJ183" s="29">
        <v>3.3333333330000001</v>
      </c>
      <c r="AK183" s="29" t="s">
        <v>5</v>
      </c>
      <c r="AL183" s="29">
        <v>8</v>
      </c>
      <c r="AM183" s="29">
        <v>25.833333332999999</v>
      </c>
      <c r="AN183" s="131">
        <v>60</v>
      </c>
      <c r="AO183" s="36" t="s">
        <v>7179</v>
      </c>
      <c r="AP183" s="116" t="s">
        <v>1050</v>
      </c>
      <c r="AQ183" s="116" t="str">
        <f t="shared" si="121"/>
        <v>2025EB1100180-BDSDF108</v>
      </c>
      <c r="AR183" s="25" t="str">
        <f t="shared" si="138"/>
        <v>1 missed</v>
      </c>
      <c r="AS183" s="25" t="str">
        <f t="shared" si="139"/>
        <v>1 missed</v>
      </c>
      <c r="AT183" s="25">
        <f t="shared" si="140"/>
        <v>2</v>
      </c>
      <c r="AU183" s="25">
        <f t="shared" si="141"/>
        <v>1</v>
      </c>
      <c r="AV183" s="10">
        <f t="shared" si="142"/>
        <v>0.66666666666666663</v>
      </c>
      <c r="AW183" s="10">
        <f t="shared" si="143"/>
        <v>0.5</v>
      </c>
      <c r="AX183" s="25" t="str">
        <f t="shared" si="144"/>
        <v>2 missed</v>
      </c>
      <c r="AY183" s="25">
        <f t="shared" si="145"/>
        <v>3</v>
      </c>
      <c r="AZ183" s="10">
        <f t="shared" si="146"/>
        <v>0.6</v>
      </c>
      <c r="BA183" s="10" t="str">
        <f t="shared" si="147"/>
        <v>Q-2 A-1 || Q Total-3, A Total-2</v>
      </c>
      <c r="BB183" s="10" t="str" cm="1">
        <f t="array" ref="BB183">IFERROR(INDEX('Attendance-Slot-1'!$Q$2:$Q$1112,MATCH(1,('Attendance-Slot-1'!$A$2:$A$1112=$C183)*('Attendance-Slot-1'!$G$2:$G$1112=BB$2),0)),"No Data")</f>
        <v>P-S1_Onsite</v>
      </c>
      <c r="BC183" s="10" t="str" cm="1">
        <f t="array" ref="BC183">IFERROR(INDEX('Attendance-Slot-2'!$Q$2:$Q$2595,MATCH(1,('Attendance-Slot-2'!$A$2:$A$2595=$C183)*('Attendance-Slot-2'!$G$2:$G$2595=BB$2),0)),"No Data")</f>
        <v>No Data</v>
      </c>
      <c r="BD183" s="136">
        <f>VLOOKUP($AQ183,'Written Exam Marks'!$H:$Q,10,FALSE)</f>
        <v>3</v>
      </c>
      <c r="BE183" s="136">
        <f>VLOOKUP($AQ183,'Written Exam Marks'!$H:$Q,9,FALSE)</f>
        <v>40</v>
      </c>
      <c r="BF183" s="10" t="str">
        <f t="shared" si="148"/>
        <v>Present</v>
      </c>
      <c r="BG183" s="10" t="str">
        <f t="shared" si="149"/>
        <v>P-S1_Onsite</v>
      </c>
      <c r="BH183" s="129" t="s">
        <v>5</v>
      </c>
      <c r="BI183" s="129">
        <v>7.5</v>
      </c>
      <c r="BJ183" s="129">
        <v>15</v>
      </c>
      <c r="BK183" s="129" t="s">
        <v>5</v>
      </c>
      <c r="BL183" s="144">
        <v>22.5</v>
      </c>
      <c r="BM183" s="24">
        <v>60</v>
      </c>
      <c r="BN183" s="24" t="s">
        <v>1004</v>
      </c>
      <c r="BO183" s="118" t="s">
        <v>1063</v>
      </c>
      <c r="BP183" s="118" t="str">
        <f t="shared" si="122"/>
        <v>2025EB1100180-BDSDF114</v>
      </c>
      <c r="BQ183" s="24" t="str">
        <f t="shared" si="150"/>
        <v>1 missed</v>
      </c>
      <c r="BR183" s="24" t="str">
        <f t="shared" si="151"/>
        <v>1 missed</v>
      </c>
      <c r="BS183" s="24">
        <f t="shared" si="152"/>
        <v>2</v>
      </c>
      <c r="BT183" s="24">
        <f t="shared" si="153"/>
        <v>0</v>
      </c>
      <c r="BU183" s="14">
        <f t="shared" si="154"/>
        <v>0.66666666666666663</v>
      </c>
      <c r="BV183" s="14">
        <f t="shared" si="155"/>
        <v>0</v>
      </c>
      <c r="BW183" s="24" t="str">
        <f t="shared" si="156"/>
        <v>2 missed</v>
      </c>
      <c r="BX183" s="24">
        <f t="shared" si="157"/>
        <v>2</v>
      </c>
      <c r="BY183" s="14">
        <f t="shared" si="158"/>
        <v>0.5</v>
      </c>
      <c r="BZ183" s="14" t="str">
        <f t="shared" si="159"/>
        <v>Q-2 A-0 || Q Total-3, A Total-1</v>
      </c>
      <c r="CA183" s="14" t="str" cm="1">
        <f t="array" ref="CA183">IFERROR(INDEX('Attendance-Slot-1'!$Q$2:$Q$1112,MATCH(1,('Attendance-Slot-1'!$A$2:$A$1112=$C183)*('Attendance-Slot-1'!$G$2:$G$1112=CA$2),0)),"No Data")</f>
        <v>No Data</v>
      </c>
      <c r="CB183" s="14" t="str" cm="1">
        <f t="array" ref="CB183">IFERROR(INDEX('Attendance-Slot-2'!$Q$2:$Q$2595,MATCH(1,('Attendance-Slot-2'!$A$2:$A$2595=$C183)*('Attendance-Slot-2'!$G$2:$G$2595=CA$2),0)),"No Data")</f>
        <v>P-S2_Onsite</v>
      </c>
      <c r="CC183" s="138">
        <f>VLOOKUP($BP183,'Written Exam Marks'!$H:$Q,10,FALSE)</f>
        <v>1.5</v>
      </c>
      <c r="CD183" s="138">
        <f>VLOOKUP($BP183,'Written Exam Marks'!$H:$Q,9,FALSE)</f>
        <v>40</v>
      </c>
      <c r="CE183" s="14" t="str">
        <f t="shared" si="160"/>
        <v>Present</v>
      </c>
      <c r="CF183" s="14" t="str">
        <f t="shared" si="161"/>
        <v>P-S2_Onsite</v>
      </c>
      <c r="CG183" s="130">
        <v>2.5</v>
      </c>
      <c r="CH183" s="130">
        <v>1</v>
      </c>
      <c r="CI183" s="130">
        <v>5.5</v>
      </c>
      <c r="CJ183" s="130" t="s">
        <v>5</v>
      </c>
      <c r="CK183" s="130" t="s">
        <v>5</v>
      </c>
      <c r="CL183" s="130" t="s">
        <v>5</v>
      </c>
      <c r="CM183" s="145">
        <v>9</v>
      </c>
      <c r="CN183" s="130">
        <v>50</v>
      </c>
      <c r="CO183" s="27" t="s">
        <v>1005</v>
      </c>
      <c r="CP183" s="119" t="s">
        <v>1044</v>
      </c>
      <c r="CQ183" s="119" t="str">
        <f t="shared" si="123"/>
        <v>2025EB1100180-BDSDF112</v>
      </c>
      <c r="CR183" s="27" t="str">
        <f t="shared" si="162"/>
        <v>0 missed</v>
      </c>
      <c r="CS183" s="27" t="str">
        <f t="shared" si="163"/>
        <v>1 missed</v>
      </c>
      <c r="CT183" s="27">
        <f t="shared" si="164"/>
        <v>2</v>
      </c>
      <c r="CU183" s="27">
        <f t="shared" si="165"/>
        <v>1</v>
      </c>
      <c r="CV183" s="15">
        <f t="shared" si="166"/>
        <v>1</v>
      </c>
      <c r="CW183" s="15">
        <f t="shared" si="167"/>
        <v>0.5</v>
      </c>
      <c r="CX183" s="27" t="str">
        <f t="shared" si="168"/>
        <v>1 missed</v>
      </c>
      <c r="CY183" s="27">
        <f t="shared" si="169"/>
        <v>3</v>
      </c>
      <c r="CZ183" s="15">
        <f t="shared" si="170"/>
        <v>0.75</v>
      </c>
      <c r="DA183" s="15" t="str">
        <f t="shared" si="171"/>
        <v>Q-2 A-1 || Q Total-2, A Total-2</v>
      </c>
      <c r="DB183" s="15" t="str" cm="1">
        <f t="array" ref="DB183">IFERROR(INDEX('Attendance-Slot-1'!$Q$2:$Q$1112,MATCH(1,('Attendance-Slot-1'!$A$2:$A$1112=$C183)*('Attendance-Slot-1'!$G$2:$G$1112=DB$2),0)),"No Data")</f>
        <v>P-S1_Onsite</v>
      </c>
      <c r="DC183" s="15" t="str" cm="1">
        <f t="array" ref="DC183">IFERROR(INDEX('Attendance-Slot-2'!$Q$2:$Q$2595,MATCH(1,('Attendance-Slot-2'!$A$2:$A$2595=$C183)*('Attendance-Slot-2'!$G$2:$G$2595=DB$2),0)),"No Data")</f>
        <v>No Data</v>
      </c>
      <c r="DD183" s="139">
        <f>VLOOKUP($CQ183,'Written Exam Marks'!$H:$Q,10,FALSE)</f>
        <v>23.5</v>
      </c>
      <c r="DE183" s="139">
        <f>VLOOKUP($CQ183,'Written Exam Marks'!$H:$Q,9,FALSE)</f>
        <v>50</v>
      </c>
      <c r="DF183" s="15" t="str">
        <f t="shared" si="172"/>
        <v>Present</v>
      </c>
      <c r="DG183" s="15" t="str">
        <f t="shared" si="173"/>
        <v>P-S1_Onsite</v>
      </c>
      <c r="DH183" s="139">
        <v>95</v>
      </c>
      <c r="DI183" s="139">
        <v>95</v>
      </c>
      <c r="DJ183" s="139">
        <v>100</v>
      </c>
      <c r="DK183" s="3" t="str">
        <f t="shared" si="124"/>
        <v>P-2, A-0, No Data-2</v>
      </c>
      <c r="DL183" s="3" t="str">
        <f t="shared" si="125"/>
        <v>P-2, A-0, No Data-2</v>
      </c>
      <c r="DM183" s="1" t="str">
        <f t="shared" si="174"/>
        <v>P-S2_Onsite</v>
      </c>
      <c r="DN183" s="1" t="str">
        <f t="shared" si="175"/>
        <v>P-S1_Onsite</v>
      </c>
      <c r="DO183" s="1" t="str">
        <f t="shared" si="176"/>
        <v>P-S1_Onsite</v>
      </c>
      <c r="DP183" s="1" t="str">
        <f t="shared" si="177"/>
        <v>P-S2_Onsite</v>
      </c>
      <c r="DQ183" s="1" t="str">
        <f t="shared" si="178"/>
        <v>P-4, A-0, No Data-0</v>
      </c>
      <c r="DR183" s="39">
        <f t="shared" si="179"/>
        <v>0</v>
      </c>
      <c r="DS183" s="34" t="s">
        <v>7217</v>
      </c>
      <c r="DT183" s="39" t="s">
        <v>7363</v>
      </c>
      <c r="DU183" s="30" t="s">
        <v>543</v>
      </c>
      <c r="DV183" s="30"/>
    </row>
    <row r="184" spans="1:126" x14ac:dyDescent="0.25">
      <c r="A184" s="1">
        <v>181</v>
      </c>
      <c r="B184" s="1" t="s">
        <v>1000</v>
      </c>
      <c r="C184" s="1" t="s">
        <v>546</v>
      </c>
      <c r="D184" s="1" t="s">
        <v>547</v>
      </c>
      <c r="E184" s="1" t="s">
        <v>548</v>
      </c>
      <c r="F184" s="1" t="s">
        <v>7201</v>
      </c>
      <c r="G184" s="1" t="s">
        <v>3581</v>
      </c>
      <c r="H184" s="143" t="s">
        <v>5</v>
      </c>
      <c r="I184" s="143" t="s">
        <v>5</v>
      </c>
      <c r="J184" s="143" t="s">
        <v>5</v>
      </c>
      <c r="K184" s="143" t="s">
        <v>5</v>
      </c>
      <c r="L184" s="132" t="s">
        <v>5</v>
      </c>
      <c r="M184" s="132">
        <v>1.6</v>
      </c>
      <c r="N184" s="26">
        <v>60</v>
      </c>
      <c r="O184" s="26" t="s">
        <v>997</v>
      </c>
      <c r="P184" s="120" t="s">
        <v>1034</v>
      </c>
      <c r="Q184" s="13" t="str">
        <f t="shared" si="126"/>
        <v>2025EB1100181-BDSDF113</v>
      </c>
      <c r="R184" s="26" t="str">
        <f t="shared" si="127"/>
        <v>4 missed</v>
      </c>
      <c r="S184" s="26" t="str">
        <f t="shared" si="120"/>
        <v>1 missed</v>
      </c>
      <c r="T184" s="26">
        <f t="shared" si="128"/>
        <v>0</v>
      </c>
      <c r="U184" s="26">
        <f t="shared" si="129"/>
        <v>0</v>
      </c>
      <c r="V184" s="13">
        <f t="shared" si="130"/>
        <v>0</v>
      </c>
      <c r="W184" s="13">
        <f t="shared" si="131"/>
        <v>0</v>
      </c>
      <c r="X184" s="26" t="str">
        <f t="shared" si="132"/>
        <v>5 missed</v>
      </c>
      <c r="Y184" s="26">
        <f t="shared" si="133"/>
        <v>0</v>
      </c>
      <c r="Z184" s="13">
        <f t="shared" si="134"/>
        <v>0</v>
      </c>
      <c r="AA184" s="15" t="str">
        <f t="shared" si="135"/>
        <v>Q-0 A-0 || Q Total-4, A Total-1</v>
      </c>
      <c r="AB184" s="13" t="str" cm="1">
        <f t="array" ref="AB184">IFERROR(INDEX('Attendance-Slot-1'!$Q$2:$Q$1112,MATCH(1,('Attendance-Slot-1'!$A$2:$A$1112=$C184)*('Attendance-Slot-1'!$G$2:$G$1112=AB$2),0)),"No Data")</f>
        <v>No Data</v>
      </c>
      <c r="AC184" s="13" t="str" cm="1">
        <f t="array" ref="AC184">IFERROR(INDEX('Attendance-Slot-2'!$Q$2:$Q$2595,MATCH(1,('Attendance-Slot-2'!$A$2:$A$2595=$C184)*('Attendance-Slot-2'!$G$2:$G$2595=AB$2),0)),"No Data")</f>
        <v>P-S2_Onsite</v>
      </c>
      <c r="AD184" s="133">
        <f>VLOOKUP($Q184,'Written Exam Marks'!$H:$Q,10,FALSE)</f>
        <v>22</v>
      </c>
      <c r="AE184" s="133">
        <f>VLOOKUP($Q184,'Written Exam Marks'!$H:$Q,9,FALSE)</f>
        <v>40</v>
      </c>
      <c r="AF184" s="13" t="str">
        <f t="shared" si="136"/>
        <v>Present</v>
      </c>
      <c r="AG184" s="13" t="str">
        <f t="shared" si="137"/>
        <v>P-S2_Onsite</v>
      </c>
      <c r="AH184" s="29" t="s">
        <v>5</v>
      </c>
      <c r="AI184" s="29" t="s">
        <v>5</v>
      </c>
      <c r="AJ184" s="29" t="s">
        <v>5</v>
      </c>
      <c r="AK184" s="29" t="s">
        <v>5</v>
      </c>
      <c r="AL184" s="29" t="s">
        <v>5</v>
      </c>
      <c r="AM184" s="29">
        <v>0</v>
      </c>
      <c r="AN184" s="131">
        <v>60</v>
      </c>
      <c r="AO184" s="36" t="s">
        <v>7179</v>
      </c>
      <c r="AP184" s="116" t="s">
        <v>1050</v>
      </c>
      <c r="AQ184" s="116" t="str">
        <f t="shared" si="121"/>
        <v>2025EB1100181-BDSDF108</v>
      </c>
      <c r="AR184" s="25" t="str">
        <f t="shared" si="138"/>
        <v>3 missed</v>
      </c>
      <c r="AS184" s="25" t="str">
        <f t="shared" si="139"/>
        <v>2 missed</v>
      </c>
      <c r="AT184" s="25">
        <f t="shared" si="140"/>
        <v>0</v>
      </c>
      <c r="AU184" s="25">
        <f t="shared" si="141"/>
        <v>0</v>
      </c>
      <c r="AV184" s="10">
        <f t="shared" si="142"/>
        <v>0</v>
      </c>
      <c r="AW184" s="10">
        <f t="shared" si="143"/>
        <v>0</v>
      </c>
      <c r="AX184" s="25" t="str">
        <f t="shared" si="144"/>
        <v>5 missed</v>
      </c>
      <c r="AY184" s="25">
        <f t="shared" si="145"/>
        <v>0</v>
      </c>
      <c r="AZ184" s="10">
        <f t="shared" si="146"/>
        <v>0</v>
      </c>
      <c r="BA184" s="10" t="str">
        <f t="shared" si="147"/>
        <v>Q-0 A-0 || Q Total-3, A Total-2</v>
      </c>
      <c r="BB184" s="10" t="str" cm="1">
        <f t="array" ref="BB184">IFERROR(INDEX('Attendance-Slot-1'!$Q$2:$Q$1112,MATCH(1,('Attendance-Slot-1'!$A$2:$A$1112=$C184)*('Attendance-Slot-1'!$G$2:$G$1112=BB$2),0)),"No Data")</f>
        <v>No Data</v>
      </c>
      <c r="BC184" s="10" t="str" cm="1">
        <f t="array" ref="BC184">IFERROR(INDEX('Attendance-Slot-2'!$Q$2:$Q$2595,MATCH(1,('Attendance-Slot-2'!$A$2:$A$2595=$C184)*('Attendance-Slot-2'!$G$2:$G$2595=BB$2),0)),"No Data")</f>
        <v>P-S2_Onsite</v>
      </c>
      <c r="BD184" s="136">
        <f>VLOOKUP($AQ184,'Written Exam Marks'!$H:$Q,10,FALSE)</f>
        <v>14</v>
      </c>
      <c r="BE184" s="136">
        <f>VLOOKUP($AQ184,'Written Exam Marks'!$H:$Q,9,FALSE)</f>
        <v>40</v>
      </c>
      <c r="BF184" s="10" t="str">
        <f t="shared" si="148"/>
        <v>Present</v>
      </c>
      <c r="BG184" s="10" t="str">
        <f t="shared" si="149"/>
        <v>P-S2_Onsite</v>
      </c>
      <c r="BH184" s="129" t="s">
        <v>5</v>
      </c>
      <c r="BI184" s="129" t="s">
        <v>5</v>
      </c>
      <c r="BJ184" s="129" t="s">
        <v>5</v>
      </c>
      <c r="BK184" s="129" t="s">
        <v>5</v>
      </c>
      <c r="BL184" s="144">
        <v>0</v>
      </c>
      <c r="BM184" s="24">
        <v>60</v>
      </c>
      <c r="BN184" s="24" t="s">
        <v>1004</v>
      </c>
      <c r="BO184" s="118" t="s">
        <v>1063</v>
      </c>
      <c r="BP184" s="118" t="str">
        <f t="shared" si="122"/>
        <v>2025EB1100181-BDSDF114</v>
      </c>
      <c r="BQ184" s="24" t="str">
        <f t="shared" si="150"/>
        <v>3 missed</v>
      </c>
      <c r="BR184" s="24" t="str">
        <f t="shared" si="151"/>
        <v>1 missed</v>
      </c>
      <c r="BS184" s="24">
        <f t="shared" si="152"/>
        <v>0</v>
      </c>
      <c r="BT184" s="24">
        <f t="shared" si="153"/>
        <v>0</v>
      </c>
      <c r="BU184" s="14">
        <f t="shared" si="154"/>
        <v>0</v>
      </c>
      <c r="BV184" s="14">
        <f t="shared" si="155"/>
        <v>0</v>
      </c>
      <c r="BW184" s="24" t="str">
        <f t="shared" si="156"/>
        <v>4 missed</v>
      </c>
      <c r="BX184" s="24">
        <f t="shared" si="157"/>
        <v>0</v>
      </c>
      <c r="BY184" s="14">
        <f t="shared" si="158"/>
        <v>0</v>
      </c>
      <c r="BZ184" s="14" t="str">
        <f t="shared" si="159"/>
        <v>Q-0 A-0 || Q Total-3, A Total-1</v>
      </c>
      <c r="CA184" s="14" t="str" cm="1">
        <f t="array" ref="CA184">IFERROR(INDEX('Attendance-Slot-1'!$Q$2:$Q$1112,MATCH(1,('Attendance-Slot-1'!$A$2:$A$1112=$C184)*('Attendance-Slot-1'!$G$2:$G$1112=CA$2),0)),"No Data")</f>
        <v>No Data</v>
      </c>
      <c r="CB184" s="14" t="str" cm="1">
        <f t="array" ref="CB184">IFERROR(INDEX('Attendance-Slot-2'!$Q$2:$Q$2595,MATCH(1,('Attendance-Slot-2'!$A$2:$A$2595=$C184)*('Attendance-Slot-2'!$G$2:$G$2595=CA$2),0)),"No Data")</f>
        <v>P-S2_Onsite</v>
      </c>
      <c r="CC184" s="138">
        <f>VLOOKUP($BP184,'Written Exam Marks'!$H:$Q,10,FALSE)</f>
        <v>16</v>
      </c>
      <c r="CD184" s="138">
        <f>VLOOKUP($BP184,'Written Exam Marks'!$H:$Q,9,FALSE)</f>
        <v>40</v>
      </c>
      <c r="CE184" s="14" t="str">
        <f t="shared" si="160"/>
        <v>Present</v>
      </c>
      <c r="CF184" s="14" t="str">
        <f t="shared" si="161"/>
        <v>P-S2_Onsite</v>
      </c>
      <c r="CG184" s="130">
        <v>4</v>
      </c>
      <c r="CH184" s="130" t="s">
        <v>5</v>
      </c>
      <c r="CI184" s="130" t="s">
        <v>5</v>
      </c>
      <c r="CJ184" s="130" t="s">
        <v>5</v>
      </c>
      <c r="CK184" s="130" t="s">
        <v>5</v>
      </c>
      <c r="CL184" s="130" t="s">
        <v>5</v>
      </c>
      <c r="CM184" s="145">
        <v>4</v>
      </c>
      <c r="CN184" s="130">
        <v>50</v>
      </c>
      <c r="CO184" s="27" t="s">
        <v>1005</v>
      </c>
      <c r="CP184" s="119" t="s">
        <v>1044</v>
      </c>
      <c r="CQ184" s="119" t="str">
        <f t="shared" si="123"/>
        <v>2025EB1100181-BDSDF112</v>
      </c>
      <c r="CR184" s="27" t="str">
        <f t="shared" si="162"/>
        <v>1 missed</v>
      </c>
      <c r="CS184" s="27" t="str">
        <f t="shared" si="163"/>
        <v>2 missed</v>
      </c>
      <c r="CT184" s="27">
        <f t="shared" si="164"/>
        <v>1</v>
      </c>
      <c r="CU184" s="27">
        <f t="shared" si="165"/>
        <v>0</v>
      </c>
      <c r="CV184" s="15">
        <f t="shared" si="166"/>
        <v>0.5</v>
      </c>
      <c r="CW184" s="15">
        <f t="shared" si="167"/>
        <v>0</v>
      </c>
      <c r="CX184" s="27" t="str">
        <f t="shared" si="168"/>
        <v>3 missed</v>
      </c>
      <c r="CY184" s="27">
        <f t="shared" si="169"/>
        <v>1</v>
      </c>
      <c r="CZ184" s="15">
        <f t="shared" si="170"/>
        <v>0.25</v>
      </c>
      <c r="DA184" s="15" t="str">
        <f t="shared" si="171"/>
        <v>Q-1 A-0 || Q Total-2, A Total-2</v>
      </c>
      <c r="DB184" s="15" t="str" cm="1">
        <f t="array" ref="DB184">IFERROR(INDEX('Attendance-Slot-1'!$Q$2:$Q$1112,MATCH(1,('Attendance-Slot-1'!$A$2:$A$1112=$C184)*('Attendance-Slot-1'!$G$2:$G$1112=DB$2),0)),"No Data")</f>
        <v>No Data</v>
      </c>
      <c r="DC184" s="15" t="str" cm="1">
        <f t="array" ref="DC184">IFERROR(INDEX('Attendance-Slot-2'!$Q$2:$Q$2595,MATCH(1,('Attendance-Slot-2'!$A$2:$A$2595=$C184)*('Attendance-Slot-2'!$G$2:$G$2595=DB$2),0)),"No Data")</f>
        <v>P-S2_Onsite</v>
      </c>
      <c r="DD184" s="139">
        <f>VLOOKUP($CQ184,'Written Exam Marks'!$H:$Q,10,FALSE)</f>
        <v>33</v>
      </c>
      <c r="DE184" s="139">
        <f>VLOOKUP($CQ184,'Written Exam Marks'!$H:$Q,9,FALSE)</f>
        <v>50</v>
      </c>
      <c r="DF184" s="15" t="str">
        <f t="shared" si="172"/>
        <v>Present</v>
      </c>
      <c r="DG184" s="15" t="str">
        <f t="shared" si="173"/>
        <v>P-S2_Onsite</v>
      </c>
      <c r="DH184" s="139" t="s">
        <v>5</v>
      </c>
      <c r="DI184" s="139">
        <v>0</v>
      </c>
      <c r="DJ184" s="139">
        <v>100</v>
      </c>
      <c r="DK184" s="3" t="str">
        <f t="shared" si="124"/>
        <v>P-0, A-0, No Data-4</v>
      </c>
      <c r="DL184" s="3" t="str">
        <f t="shared" si="125"/>
        <v>P-4, A-0, No Data-0</v>
      </c>
      <c r="DM184" s="1" t="str">
        <f t="shared" si="174"/>
        <v>P-S2_Onsite</v>
      </c>
      <c r="DN184" s="1" t="str">
        <f t="shared" si="175"/>
        <v>P-S2_Onsite</v>
      </c>
      <c r="DO184" s="1" t="str">
        <f t="shared" si="176"/>
        <v>P-S2_Onsite</v>
      </c>
      <c r="DP184" s="1" t="str">
        <f t="shared" si="177"/>
        <v>P-S2_Onsite</v>
      </c>
      <c r="DQ184" s="1" t="str">
        <f t="shared" si="178"/>
        <v>P-4, A-0, No Data-0</v>
      </c>
      <c r="DR184" s="39">
        <f t="shared" si="179"/>
        <v>0</v>
      </c>
      <c r="DS184" s="34" t="s">
        <v>7217</v>
      </c>
      <c r="DT184" s="39" t="s">
        <v>7363</v>
      </c>
      <c r="DU184" s="30" t="s">
        <v>546</v>
      </c>
      <c r="DV184" s="30"/>
    </row>
    <row r="185" spans="1:126" x14ac:dyDescent="0.25">
      <c r="A185" s="1">
        <v>182</v>
      </c>
      <c r="B185" s="1" t="s">
        <v>1000</v>
      </c>
      <c r="C185" s="1" t="s">
        <v>549</v>
      </c>
      <c r="D185" s="1" t="s">
        <v>550</v>
      </c>
      <c r="E185" s="1" t="s">
        <v>551</v>
      </c>
      <c r="F185" s="1" t="s">
        <v>7201</v>
      </c>
      <c r="G185" s="1" t="s">
        <v>1400</v>
      </c>
      <c r="H185" s="143">
        <v>6.4</v>
      </c>
      <c r="I185" s="143">
        <v>5.6</v>
      </c>
      <c r="J185" s="143">
        <v>6.4</v>
      </c>
      <c r="K185" s="143">
        <v>8</v>
      </c>
      <c r="L185" s="132">
        <v>28</v>
      </c>
      <c r="M185" s="132">
        <v>54.4</v>
      </c>
      <c r="N185" s="26">
        <v>60</v>
      </c>
      <c r="O185" s="26" t="s">
        <v>997</v>
      </c>
      <c r="P185" s="120" t="s">
        <v>1034</v>
      </c>
      <c r="Q185" s="13" t="str">
        <f t="shared" si="126"/>
        <v>2025EB1100182-BDSDF113</v>
      </c>
      <c r="R185" s="26" t="str">
        <f t="shared" si="127"/>
        <v>0 missed</v>
      </c>
      <c r="S185" s="26" t="str">
        <f t="shared" si="120"/>
        <v>0 missed</v>
      </c>
      <c r="T185" s="26">
        <f t="shared" si="128"/>
        <v>4</v>
      </c>
      <c r="U185" s="26">
        <f t="shared" si="129"/>
        <v>1</v>
      </c>
      <c r="V185" s="13">
        <f t="shared" si="130"/>
        <v>1</v>
      </c>
      <c r="W185" s="13">
        <f t="shared" si="131"/>
        <v>1</v>
      </c>
      <c r="X185" s="26" t="str">
        <f t="shared" si="132"/>
        <v>0 missed</v>
      </c>
      <c r="Y185" s="26">
        <f t="shared" si="133"/>
        <v>5</v>
      </c>
      <c r="Z185" s="13">
        <f t="shared" si="134"/>
        <v>1</v>
      </c>
      <c r="AA185" s="15" t="str">
        <f t="shared" si="135"/>
        <v>Q-4 A-1 || Q Total-4, A Total-1</v>
      </c>
      <c r="AB185" s="13" t="str" cm="1">
        <f t="array" ref="AB185">IFERROR(INDEX('Attendance-Slot-1'!$Q$2:$Q$1112,MATCH(1,('Attendance-Slot-1'!$A$2:$A$1112=$C185)*('Attendance-Slot-1'!$G$2:$G$1112=AB$2),0)),"No Data")</f>
        <v>P-S1_Onsite</v>
      </c>
      <c r="AC185" s="13" t="str" cm="1">
        <f t="array" ref="AC185">IFERROR(INDEX('Attendance-Slot-2'!$Q$2:$Q$2595,MATCH(1,('Attendance-Slot-2'!$A$2:$A$2595=$C185)*('Attendance-Slot-2'!$G$2:$G$2595=AB$2),0)),"No Data")</f>
        <v>No Data</v>
      </c>
      <c r="AD185" s="133">
        <f>VLOOKUP($Q185,'Written Exam Marks'!$H:$Q,10,FALSE)</f>
        <v>10</v>
      </c>
      <c r="AE185" s="133">
        <f>VLOOKUP($Q185,'Written Exam Marks'!$H:$Q,9,FALSE)</f>
        <v>40</v>
      </c>
      <c r="AF185" s="13" t="str">
        <f t="shared" si="136"/>
        <v>Present</v>
      </c>
      <c r="AG185" s="13" t="str">
        <f t="shared" si="137"/>
        <v>P-S1_Onsite</v>
      </c>
      <c r="AH185" s="29">
        <v>13</v>
      </c>
      <c r="AI185" s="29">
        <v>12</v>
      </c>
      <c r="AJ185" s="29">
        <v>8</v>
      </c>
      <c r="AK185" s="29">
        <v>8</v>
      </c>
      <c r="AL185" s="29">
        <v>10</v>
      </c>
      <c r="AM185" s="29">
        <v>51</v>
      </c>
      <c r="AN185" s="131">
        <v>60</v>
      </c>
      <c r="AO185" s="36" t="s">
        <v>7179</v>
      </c>
      <c r="AP185" s="116" t="s">
        <v>1050</v>
      </c>
      <c r="AQ185" s="116" t="str">
        <f t="shared" si="121"/>
        <v>2025EB1100182-BDSDF108</v>
      </c>
      <c r="AR185" s="25" t="str">
        <f t="shared" si="138"/>
        <v>0 missed</v>
      </c>
      <c r="AS185" s="25" t="str">
        <f t="shared" si="139"/>
        <v>0 missed</v>
      </c>
      <c r="AT185" s="25">
        <f t="shared" si="140"/>
        <v>3</v>
      </c>
      <c r="AU185" s="25">
        <f t="shared" si="141"/>
        <v>2</v>
      </c>
      <c r="AV185" s="10">
        <f t="shared" si="142"/>
        <v>1</v>
      </c>
      <c r="AW185" s="10">
        <f t="shared" si="143"/>
        <v>1</v>
      </c>
      <c r="AX185" s="25" t="str">
        <f t="shared" si="144"/>
        <v>0 missed</v>
      </c>
      <c r="AY185" s="25">
        <f t="shared" si="145"/>
        <v>5</v>
      </c>
      <c r="AZ185" s="10">
        <f t="shared" si="146"/>
        <v>1</v>
      </c>
      <c r="BA185" s="10" t="str">
        <f t="shared" si="147"/>
        <v>Q-3 A-2 || Q Total-3, A Total-2</v>
      </c>
      <c r="BB185" s="10" t="str" cm="1">
        <f t="array" ref="BB185">IFERROR(INDEX('Attendance-Slot-1'!$Q$2:$Q$1112,MATCH(1,('Attendance-Slot-1'!$A$2:$A$1112=$C185)*('Attendance-Slot-1'!$G$2:$G$1112=BB$2),0)),"No Data")</f>
        <v>P-S1_Onsite</v>
      </c>
      <c r="BC185" s="10" t="str" cm="1">
        <f t="array" ref="BC185">IFERROR(INDEX('Attendance-Slot-2'!$Q$2:$Q$2595,MATCH(1,('Attendance-Slot-2'!$A$2:$A$2595=$C185)*('Attendance-Slot-2'!$G$2:$G$2595=BB$2),0)),"No Data")</f>
        <v>No Data</v>
      </c>
      <c r="BD185" s="136">
        <f>VLOOKUP($AQ185,'Written Exam Marks'!$H:$Q,10,FALSE)</f>
        <v>9.5</v>
      </c>
      <c r="BE185" s="136">
        <f>VLOOKUP($AQ185,'Written Exam Marks'!$H:$Q,9,FALSE)</f>
        <v>40</v>
      </c>
      <c r="BF185" s="10" t="str">
        <f t="shared" si="148"/>
        <v>Present</v>
      </c>
      <c r="BG185" s="10" t="str">
        <f t="shared" si="149"/>
        <v>P-S1_Onsite</v>
      </c>
      <c r="BH185" s="129">
        <v>10</v>
      </c>
      <c r="BI185" s="129">
        <v>13.5</v>
      </c>
      <c r="BJ185" s="129">
        <v>13.5</v>
      </c>
      <c r="BK185" s="129">
        <v>19</v>
      </c>
      <c r="BL185" s="144">
        <v>56</v>
      </c>
      <c r="BM185" s="24">
        <v>60</v>
      </c>
      <c r="BN185" s="24" t="s">
        <v>1004</v>
      </c>
      <c r="BO185" s="118" t="s">
        <v>1063</v>
      </c>
      <c r="BP185" s="118" t="str">
        <f t="shared" si="122"/>
        <v>2025EB1100182-BDSDF114</v>
      </c>
      <c r="BQ185" s="24" t="str">
        <f t="shared" si="150"/>
        <v>0 missed</v>
      </c>
      <c r="BR185" s="24" t="str">
        <f t="shared" si="151"/>
        <v>0 missed</v>
      </c>
      <c r="BS185" s="24">
        <f t="shared" si="152"/>
        <v>3</v>
      </c>
      <c r="BT185" s="24">
        <f t="shared" si="153"/>
        <v>1</v>
      </c>
      <c r="BU185" s="14">
        <f t="shared" si="154"/>
        <v>1</v>
      </c>
      <c r="BV185" s="14">
        <f t="shared" si="155"/>
        <v>1</v>
      </c>
      <c r="BW185" s="24" t="str">
        <f t="shared" si="156"/>
        <v>0 missed</v>
      </c>
      <c r="BX185" s="24">
        <f t="shared" si="157"/>
        <v>4</v>
      </c>
      <c r="BY185" s="14">
        <f t="shared" si="158"/>
        <v>1</v>
      </c>
      <c r="BZ185" s="14" t="str">
        <f t="shared" si="159"/>
        <v>Q-3 A-1 || Q Total-3, A Total-1</v>
      </c>
      <c r="CA185" s="14" t="str" cm="1">
        <f t="array" ref="CA185">IFERROR(INDEX('Attendance-Slot-1'!$Q$2:$Q$1112,MATCH(1,('Attendance-Slot-1'!$A$2:$A$1112=$C185)*('Attendance-Slot-1'!$G$2:$G$1112=CA$2),0)),"No Data")</f>
        <v>P-S1_Onsite</v>
      </c>
      <c r="CB185" s="14" t="str" cm="1">
        <f t="array" ref="CB185">IFERROR(INDEX('Attendance-Slot-2'!$Q$2:$Q$2595,MATCH(1,('Attendance-Slot-2'!$A$2:$A$2595=$C185)*('Attendance-Slot-2'!$G$2:$G$2595=CA$2),0)),"No Data")</f>
        <v>No Data</v>
      </c>
      <c r="CC185" s="138">
        <f>VLOOKUP($BP185,'Written Exam Marks'!$H:$Q,10,FALSE)</f>
        <v>5.5</v>
      </c>
      <c r="CD185" s="138">
        <f>VLOOKUP($BP185,'Written Exam Marks'!$H:$Q,9,FALSE)</f>
        <v>40</v>
      </c>
      <c r="CE185" s="14" t="str">
        <f t="shared" si="160"/>
        <v>Present</v>
      </c>
      <c r="CF185" s="14" t="str">
        <f t="shared" si="161"/>
        <v>P-S1_Onsite</v>
      </c>
      <c r="CG185" s="130">
        <v>3.5</v>
      </c>
      <c r="CH185" s="130" t="s">
        <v>5</v>
      </c>
      <c r="CI185" s="130">
        <v>6</v>
      </c>
      <c r="CJ185" s="130">
        <v>7</v>
      </c>
      <c r="CK185" s="130">
        <v>10</v>
      </c>
      <c r="CL185" s="130">
        <v>10</v>
      </c>
      <c r="CM185" s="145">
        <v>36.5</v>
      </c>
      <c r="CN185" s="130">
        <v>50</v>
      </c>
      <c r="CO185" s="27" t="s">
        <v>1005</v>
      </c>
      <c r="CP185" s="119" t="s">
        <v>1044</v>
      </c>
      <c r="CQ185" s="119" t="str">
        <f t="shared" si="123"/>
        <v>2025EB1100182-BDSDF112</v>
      </c>
      <c r="CR185" s="27" t="str">
        <f t="shared" si="162"/>
        <v>1 missed</v>
      </c>
      <c r="CS185" s="27" t="str">
        <f t="shared" si="163"/>
        <v>0 missed</v>
      </c>
      <c r="CT185" s="27">
        <f t="shared" si="164"/>
        <v>1</v>
      </c>
      <c r="CU185" s="27">
        <f t="shared" si="165"/>
        <v>2</v>
      </c>
      <c r="CV185" s="15">
        <f t="shared" si="166"/>
        <v>0.5</v>
      </c>
      <c r="CW185" s="15">
        <f t="shared" si="167"/>
        <v>1</v>
      </c>
      <c r="CX185" s="27" t="str">
        <f t="shared" si="168"/>
        <v>1 missed</v>
      </c>
      <c r="CY185" s="27">
        <f t="shared" si="169"/>
        <v>3</v>
      </c>
      <c r="CZ185" s="15">
        <f t="shared" si="170"/>
        <v>0.75</v>
      </c>
      <c r="DA185" s="15" t="str">
        <f t="shared" si="171"/>
        <v>Q-1 A-2 || Q Total-2, A Total-2</v>
      </c>
      <c r="DB185" s="15" t="str" cm="1">
        <f t="array" ref="DB185">IFERROR(INDEX('Attendance-Slot-1'!$Q$2:$Q$1112,MATCH(1,('Attendance-Slot-1'!$A$2:$A$1112=$C185)*('Attendance-Slot-1'!$G$2:$G$1112=DB$2),0)),"No Data")</f>
        <v>P-S1_Onsite</v>
      </c>
      <c r="DC185" s="15" t="str" cm="1">
        <f t="array" ref="DC185">IFERROR(INDEX('Attendance-Slot-2'!$Q$2:$Q$2595,MATCH(1,('Attendance-Slot-2'!$A$2:$A$2595=$C185)*('Attendance-Slot-2'!$G$2:$G$2595=DB$2),0)),"No Data")</f>
        <v>No Data</v>
      </c>
      <c r="DD185" s="139">
        <f>VLOOKUP($CQ185,'Written Exam Marks'!$H:$Q,10,FALSE)</f>
        <v>22.5</v>
      </c>
      <c r="DE185" s="139">
        <f>VLOOKUP($CQ185,'Written Exam Marks'!$H:$Q,9,FALSE)</f>
        <v>50</v>
      </c>
      <c r="DF185" s="15" t="str">
        <f t="shared" si="172"/>
        <v>Present</v>
      </c>
      <c r="DG185" s="15" t="str">
        <f t="shared" si="173"/>
        <v>P-S1_Onsite</v>
      </c>
      <c r="DH185" s="139">
        <v>85</v>
      </c>
      <c r="DI185" s="139">
        <v>85</v>
      </c>
      <c r="DJ185" s="139">
        <v>100</v>
      </c>
      <c r="DK185" s="3" t="str">
        <f t="shared" si="124"/>
        <v>P-4, A-0, No Data-0</v>
      </c>
      <c r="DL185" s="3" t="str">
        <f t="shared" si="125"/>
        <v>P-0, A-0, No Data-4</v>
      </c>
      <c r="DM185" s="1" t="str">
        <f t="shared" si="174"/>
        <v>P-S1_Onsite</v>
      </c>
      <c r="DN185" s="1" t="str">
        <f t="shared" si="175"/>
        <v>P-S1_Onsite</v>
      </c>
      <c r="DO185" s="1" t="str">
        <f t="shared" si="176"/>
        <v>P-S1_Onsite</v>
      </c>
      <c r="DP185" s="1" t="str">
        <f t="shared" si="177"/>
        <v>P-S1_Onsite</v>
      </c>
      <c r="DQ185" s="1" t="str">
        <f t="shared" si="178"/>
        <v>P-4, A-0, No Data-0</v>
      </c>
      <c r="DR185" s="39">
        <f t="shared" si="179"/>
        <v>0</v>
      </c>
      <c r="DS185" s="34" t="s">
        <v>7217</v>
      </c>
      <c r="DT185" s="39" t="s">
        <v>7363</v>
      </c>
      <c r="DU185" s="30" t="s">
        <v>549</v>
      </c>
      <c r="DV185" s="30"/>
    </row>
    <row r="186" spans="1:126" x14ac:dyDescent="0.25">
      <c r="A186" s="1">
        <v>183</v>
      </c>
      <c r="B186" s="1" t="s">
        <v>1000</v>
      </c>
      <c r="C186" s="1" t="s">
        <v>552</v>
      </c>
      <c r="D186" s="1" t="s">
        <v>553</v>
      </c>
      <c r="E186" s="1" t="s">
        <v>554</v>
      </c>
      <c r="F186" s="1" t="s">
        <v>7201</v>
      </c>
      <c r="G186" s="1" t="s">
        <v>3582</v>
      </c>
      <c r="H186" s="143">
        <v>8</v>
      </c>
      <c r="I186" s="143">
        <v>5.6</v>
      </c>
      <c r="J186" s="143">
        <v>8</v>
      </c>
      <c r="K186" s="143">
        <v>8</v>
      </c>
      <c r="L186" s="132">
        <v>28</v>
      </c>
      <c r="M186" s="132">
        <v>57.6</v>
      </c>
      <c r="N186" s="26">
        <v>60</v>
      </c>
      <c r="O186" s="26" t="s">
        <v>997</v>
      </c>
      <c r="P186" s="120" t="s">
        <v>1034</v>
      </c>
      <c r="Q186" s="13" t="str">
        <f t="shared" si="126"/>
        <v>2025EB1100183-BDSDF113</v>
      </c>
      <c r="R186" s="26" t="str">
        <f t="shared" si="127"/>
        <v>0 missed</v>
      </c>
      <c r="S186" s="26" t="str">
        <f t="shared" si="120"/>
        <v>0 missed</v>
      </c>
      <c r="T186" s="26">
        <f t="shared" si="128"/>
        <v>4</v>
      </c>
      <c r="U186" s="26">
        <f t="shared" si="129"/>
        <v>1</v>
      </c>
      <c r="V186" s="13">
        <f t="shared" si="130"/>
        <v>1</v>
      </c>
      <c r="W186" s="13">
        <f t="shared" si="131"/>
        <v>1</v>
      </c>
      <c r="X186" s="26" t="str">
        <f t="shared" si="132"/>
        <v>0 missed</v>
      </c>
      <c r="Y186" s="26">
        <f t="shared" si="133"/>
        <v>5</v>
      </c>
      <c r="Z186" s="13">
        <f t="shared" si="134"/>
        <v>1</v>
      </c>
      <c r="AA186" s="15" t="str">
        <f t="shared" si="135"/>
        <v>Q-4 A-1 || Q Total-4, A Total-1</v>
      </c>
      <c r="AB186" s="13" t="str" cm="1">
        <f t="array" ref="AB186">IFERROR(INDEX('Attendance-Slot-1'!$Q$2:$Q$1112,MATCH(1,('Attendance-Slot-1'!$A$2:$A$1112=$C186)*('Attendance-Slot-1'!$G$2:$G$1112=AB$2),0)),"No Data")</f>
        <v>No Data</v>
      </c>
      <c r="AC186" s="13" t="str" cm="1">
        <f t="array" ref="AC186">IFERROR(INDEX('Attendance-Slot-2'!$Q$2:$Q$2595,MATCH(1,('Attendance-Slot-2'!$A$2:$A$2595=$C186)*('Attendance-Slot-2'!$G$2:$G$2595=AB$2),0)),"No Data")</f>
        <v>P-S2_Onsite</v>
      </c>
      <c r="AD186" s="133">
        <f>VLOOKUP($Q186,'Written Exam Marks'!$H:$Q,10,FALSE)</f>
        <v>25</v>
      </c>
      <c r="AE186" s="133">
        <f>VLOOKUP($Q186,'Written Exam Marks'!$H:$Q,9,FALSE)</f>
        <v>40</v>
      </c>
      <c r="AF186" s="13" t="str">
        <f t="shared" si="136"/>
        <v>Present</v>
      </c>
      <c r="AG186" s="13" t="str">
        <f t="shared" si="137"/>
        <v>P-S2_Onsite</v>
      </c>
      <c r="AH186" s="29">
        <v>14</v>
      </c>
      <c r="AI186" s="29">
        <v>12.5</v>
      </c>
      <c r="AJ186" s="29">
        <v>9.3333333330000006</v>
      </c>
      <c r="AK186" s="29" t="s">
        <v>5</v>
      </c>
      <c r="AL186" s="29">
        <v>9</v>
      </c>
      <c r="AM186" s="29">
        <v>44.833333332999999</v>
      </c>
      <c r="AN186" s="131">
        <v>60</v>
      </c>
      <c r="AO186" s="36" t="s">
        <v>7179</v>
      </c>
      <c r="AP186" s="116" t="s">
        <v>1050</v>
      </c>
      <c r="AQ186" s="116" t="str">
        <f t="shared" si="121"/>
        <v>2025EB1100183-BDSDF108</v>
      </c>
      <c r="AR186" s="25" t="str">
        <f t="shared" si="138"/>
        <v>1 missed</v>
      </c>
      <c r="AS186" s="25" t="str">
        <f t="shared" si="139"/>
        <v>0 missed</v>
      </c>
      <c r="AT186" s="25">
        <f t="shared" si="140"/>
        <v>2</v>
      </c>
      <c r="AU186" s="25">
        <f t="shared" si="141"/>
        <v>2</v>
      </c>
      <c r="AV186" s="10">
        <f t="shared" si="142"/>
        <v>0.66666666666666663</v>
      </c>
      <c r="AW186" s="10">
        <f t="shared" si="143"/>
        <v>1</v>
      </c>
      <c r="AX186" s="25" t="str">
        <f t="shared" si="144"/>
        <v>1 missed</v>
      </c>
      <c r="AY186" s="25">
        <f t="shared" si="145"/>
        <v>4</v>
      </c>
      <c r="AZ186" s="10">
        <f t="shared" si="146"/>
        <v>0.8</v>
      </c>
      <c r="BA186" s="10" t="str">
        <f t="shared" si="147"/>
        <v>Q-2 A-2 || Q Total-3, A Total-2</v>
      </c>
      <c r="BB186" s="10" t="str" cm="1">
        <f t="array" ref="BB186">IFERROR(INDEX('Attendance-Slot-1'!$Q$2:$Q$1112,MATCH(1,('Attendance-Slot-1'!$A$2:$A$1112=$C186)*('Attendance-Slot-1'!$G$2:$G$1112=BB$2),0)),"No Data")</f>
        <v>No Data</v>
      </c>
      <c r="BC186" s="10" t="str" cm="1">
        <f t="array" ref="BC186">IFERROR(INDEX('Attendance-Slot-2'!$Q$2:$Q$2595,MATCH(1,('Attendance-Slot-2'!$A$2:$A$2595=$C186)*('Attendance-Slot-2'!$G$2:$G$2595=BB$2),0)),"No Data")</f>
        <v>P-S2_Onsite</v>
      </c>
      <c r="BD186" s="136">
        <f>VLOOKUP($AQ186,'Written Exam Marks'!$H:$Q,10,FALSE)</f>
        <v>13.25</v>
      </c>
      <c r="BE186" s="136">
        <f>VLOOKUP($AQ186,'Written Exam Marks'!$H:$Q,9,FALSE)</f>
        <v>40</v>
      </c>
      <c r="BF186" s="10" t="str">
        <f t="shared" si="148"/>
        <v>Present</v>
      </c>
      <c r="BG186" s="10" t="str">
        <f t="shared" si="149"/>
        <v>P-S2_Onsite</v>
      </c>
      <c r="BH186" s="129">
        <v>10</v>
      </c>
      <c r="BI186" s="129">
        <v>15</v>
      </c>
      <c r="BJ186" s="129">
        <v>15</v>
      </c>
      <c r="BK186" s="129">
        <v>19.5</v>
      </c>
      <c r="BL186" s="144">
        <v>59.5</v>
      </c>
      <c r="BM186" s="24">
        <v>60</v>
      </c>
      <c r="BN186" s="24" t="s">
        <v>1004</v>
      </c>
      <c r="BO186" s="118" t="s">
        <v>1063</v>
      </c>
      <c r="BP186" s="118" t="str">
        <f t="shared" si="122"/>
        <v>2025EB1100183-BDSDF114</v>
      </c>
      <c r="BQ186" s="24" t="str">
        <f t="shared" si="150"/>
        <v>0 missed</v>
      </c>
      <c r="BR186" s="24" t="str">
        <f t="shared" si="151"/>
        <v>0 missed</v>
      </c>
      <c r="BS186" s="24">
        <f t="shared" si="152"/>
        <v>3</v>
      </c>
      <c r="BT186" s="24">
        <f t="shared" si="153"/>
        <v>1</v>
      </c>
      <c r="BU186" s="14">
        <f t="shared" si="154"/>
        <v>1</v>
      </c>
      <c r="BV186" s="14">
        <f t="shared" si="155"/>
        <v>1</v>
      </c>
      <c r="BW186" s="24" t="str">
        <f t="shared" si="156"/>
        <v>0 missed</v>
      </c>
      <c r="BX186" s="24">
        <f t="shared" si="157"/>
        <v>4</v>
      </c>
      <c r="BY186" s="14">
        <f t="shared" si="158"/>
        <v>1</v>
      </c>
      <c r="BZ186" s="14" t="str">
        <f t="shared" si="159"/>
        <v>Q-3 A-1 || Q Total-3, A Total-1</v>
      </c>
      <c r="CA186" s="14" t="str" cm="1">
        <f t="array" ref="CA186">IFERROR(INDEX('Attendance-Slot-1'!$Q$2:$Q$1112,MATCH(1,('Attendance-Slot-1'!$A$2:$A$1112=$C186)*('Attendance-Slot-1'!$G$2:$G$1112=CA$2),0)),"No Data")</f>
        <v>No Data</v>
      </c>
      <c r="CB186" s="14" t="str" cm="1">
        <f t="array" ref="CB186">IFERROR(INDEX('Attendance-Slot-2'!$Q$2:$Q$2595,MATCH(1,('Attendance-Slot-2'!$A$2:$A$2595=$C186)*('Attendance-Slot-2'!$G$2:$G$2595=CA$2),0)),"No Data")</f>
        <v>P-S2_Onsite</v>
      </c>
      <c r="CC186" s="138">
        <f>VLOOKUP($BP186,'Written Exam Marks'!$H:$Q,10,FALSE)</f>
        <v>5</v>
      </c>
      <c r="CD186" s="138">
        <f>VLOOKUP($BP186,'Written Exam Marks'!$H:$Q,9,FALSE)</f>
        <v>40</v>
      </c>
      <c r="CE186" s="14" t="str">
        <f t="shared" si="160"/>
        <v>Present</v>
      </c>
      <c r="CF186" s="14" t="str">
        <f t="shared" si="161"/>
        <v>P-S2_Onsite</v>
      </c>
      <c r="CG186" s="130">
        <v>4.5</v>
      </c>
      <c r="CH186" s="130">
        <v>4</v>
      </c>
      <c r="CI186" s="130">
        <v>7.5</v>
      </c>
      <c r="CJ186" s="130">
        <v>6.5</v>
      </c>
      <c r="CK186" s="130">
        <v>10</v>
      </c>
      <c r="CL186" s="130">
        <v>10</v>
      </c>
      <c r="CM186" s="145">
        <v>42.5</v>
      </c>
      <c r="CN186" s="130">
        <v>50</v>
      </c>
      <c r="CO186" s="27" t="s">
        <v>1005</v>
      </c>
      <c r="CP186" s="119" t="s">
        <v>1044</v>
      </c>
      <c r="CQ186" s="119" t="str">
        <f t="shared" si="123"/>
        <v>2025EB1100183-BDSDF112</v>
      </c>
      <c r="CR186" s="27" t="str">
        <f t="shared" si="162"/>
        <v>0 missed</v>
      </c>
      <c r="CS186" s="27" t="str">
        <f t="shared" si="163"/>
        <v>0 missed</v>
      </c>
      <c r="CT186" s="27">
        <f t="shared" si="164"/>
        <v>2</v>
      </c>
      <c r="CU186" s="27">
        <f t="shared" si="165"/>
        <v>2</v>
      </c>
      <c r="CV186" s="15">
        <f t="shared" si="166"/>
        <v>1</v>
      </c>
      <c r="CW186" s="15">
        <f t="shared" si="167"/>
        <v>1</v>
      </c>
      <c r="CX186" s="27" t="str">
        <f t="shared" si="168"/>
        <v>0 missed</v>
      </c>
      <c r="CY186" s="27">
        <f t="shared" si="169"/>
        <v>4</v>
      </c>
      <c r="CZ186" s="15">
        <f t="shared" si="170"/>
        <v>1</v>
      </c>
      <c r="DA186" s="15" t="str">
        <f t="shared" si="171"/>
        <v>Q-2 A-2 || Q Total-2, A Total-2</v>
      </c>
      <c r="DB186" s="15" t="str" cm="1">
        <f t="array" ref="DB186">IFERROR(INDEX('Attendance-Slot-1'!$Q$2:$Q$1112,MATCH(1,('Attendance-Slot-1'!$A$2:$A$1112=$C186)*('Attendance-Slot-1'!$G$2:$G$1112=DB$2),0)),"No Data")</f>
        <v>No Data</v>
      </c>
      <c r="DC186" s="15" t="str" cm="1">
        <f t="array" ref="DC186">IFERROR(INDEX('Attendance-Slot-2'!$Q$2:$Q$2595,MATCH(1,('Attendance-Slot-2'!$A$2:$A$2595=$C186)*('Attendance-Slot-2'!$G$2:$G$2595=DB$2),0)),"No Data")</f>
        <v>P-S2_Onsite</v>
      </c>
      <c r="DD186" s="139">
        <f>VLOOKUP($CQ186,'Written Exam Marks'!$H:$Q,10,FALSE)</f>
        <v>26</v>
      </c>
      <c r="DE186" s="139">
        <f>VLOOKUP($CQ186,'Written Exam Marks'!$H:$Q,9,FALSE)</f>
        <v>50</v>
      </c>
      <c r="DF186" s="15" t="str">
        <f t="shared" si="172"/>
        <v>Present</v>
      </c>
      <c r="DG186" s="15" t="str">
        <f t="shared" si="173"/>
        <v>P-S2_Onsite</v>
      </c>
      <c r="DH186" s="139">
        <v>90</v>
      </c>
      <c r="DI186" s="139">
        <v>90</v>
      </c>
      <c r="DJ186" s="139">
        <v>100</v>
      </c>
      <c r="DK186" s="3" t="str">
        <f t="shared" si="124"/>
        <v>P-0, A-0, No Data-4</v>
      </c>
      <c r="DL186" s="3" t="str">
        <f t="shared" si="125"/>
        <v>P-4, A-0, No Data-0</v>
      </c>
      <c r="DM186" s="1" t="str">
        <f t="shared" si="174"/>
        <v>P-S2_Onsite</v>
      </c>
      <c r="DN186" s="1" t="str">
        <f t="shared" si="175"/>
        <v>P-S2_Onsite</v>
      </c>
      <c r="DO186" s="1" t="str">
        <f t="shared" si="176"/>
        <v>P-S2_Onsite</v>
      </c>
      <c r="DP186" s="1" t="str">
        <f t="shared" si="177"/>
        <v>P-S2_Onsite</v>
      </c>
      <c r="DQ186" s="1" t="str">
        <f t="shared" si="178"/>
        <v>P-4, A-0, No Data-0</v>
      </c>
      <c r="DR186" s="39">
        <f t="shared" si="179"/>
        <v>0</v>
      </c>
      <c r="DS186" s="34" t="s">
        <v>7217</v>
      </c>
      <c r="DT186" s="39" t="s">
        <v>7363</v>
      </c>
      <c r="DU186" s="30" t="s">
        <v>552</v>
      </c>
      <c r="DV186" s="30"/>
    </row>
    <row r="187" spans="1:126" x14ac:dyDescent="0.25">
      <c r="A187" s="1">
        <v>184</v>
      </c>
      <c r="B187" s="1" t="s">
        <v>1000</v>
      </c>
      <c r="C187" s="1" t="s">
        <v>555</v>
      </c>
      <c r="D187" s="1" t="s">
        <v>556</v>
      </c>
      <c r="E187" s="1" t="s">
        <v>557</v>
      </c>
      <c r="F187" s="1" t="s">
        <v>7202</v>
      </c>
      <c r="G187" s="1" t="s">
        <v>3583</v>
      </c>
      <c r="H187" s="143">
        <v>8</v>
      </c>
      <c r="I187" s="143">
        <v>7.2</v>
      </c>
      <c r="J187" s="143">
        <v>8</v>
      </c>
      <c r="K187" s="143">
        <v>8</v>
      </c>
      <c r="L187" s="132">
        <v>28</v>
      </c>
      <c r="M187" s="132">
        <v>59.2</v>
      </c>
      <c r="N187" s="26">
        <v>60</v>
      </c>
      <c r="O187" s="26" t="s">
        <v>997</v>
      </c>
      <c r="P187" s="120" t="s">
        <v>1034</v>
      </c>
      <c r="Q187" s="13" t="str">
        <f t="shared" si="126"/>
        <v>2025EB1100184-BDSDF113</v>
      </c>
      <c r="R187" s="26" t="str">
        <f t="shared" si="127"/>
        <v>0 missed</v>
      </c>
      <c r="S187" s="26" t="str">
        <f t="shared" si="120"/>
        <v>0 missed</v>
      </c>
      <c r="T187" s="26">
        <f t="shared" si="128"/>
        <v>4</v>
      </c>
      <c r="U187" s="26">
        <f t="shared" si="129"/>
        <v>1</v>
      </c>
      <c r="V187" s="13">
        <f t="shared" si="130"/>
        <v>1</v>
      </c>
      <c r="W187" s="13">
        <f t="shared" si="131"/>
        <v>1</v>
      </c>
      <c r="X187" s="26" t="str">
        <f t="shared" si="132"/>
        <v>0 missed</v>
      </c>
      <c r="Y187" s="26">
        <f t="shared" si="133"/>
        <v>5</v>
      </c>
      <c r="Z187" s="13">
        <f t="shared" si="134"/>
        <v>1</v>
      </c>
      <c r="AA187" s="15" t="str">
        <f t="shared" si="135"/>
        <v>Q-4 A-1 || Q Total-4, A Total-1</v>
      </c>
      <c r="AB187" s="13" t="str" cm="1">
        <f t="array" ref="AB187">IFERROR(INDEX('Attendance-Slot-1'!$Q$2:$Q$1112,MATCH(1,('Attendance-Slot-1'!$A$2:$A$1112=$C187)*('Attendance-Slot-1'!$G$2:$G$1112=AB$2),0)),"No Data")</f>
        <v>No Data</v>
      </c>
      <c r="AC187" s="13" t="str" cm="1">
        <f t="array" ref="AC187">IFERROR(INDEX('Attendance-Slot-2'!$Q$2:$Q$2595,MATCH(1,('Attendance-Slot-2'!$A$2:$A$2595=$C187)*('Attendance-Slot-2'!$G$2:$G$2595=AB$2),0)),"No Data")</f>
        <v>P-S2_Onsite</v>
      </c>
      <c r="AD187" s="133">
        <f>VLOOKUP($Q187,'Written Exam Marks'!$H:$Q,10,FALSE)</f>
        <v>14</v>
      </c>
      <c r="AE187" s="133">
        <f>VLOOKUP($Q187,'Written Exam Marks'!$H:$Q,9,FALSE)</f>
        <v>40</v>
      </c>
      <c r="AF187" s="13" t="str">
        <f t="shared" si="136"/>
        <v>Present</v>
      </c>
      <c r="AG187" s="13" t="str">
        <f t="shared" si="137"/>
        <v>P-S2_Onsite</v>
      </c>
      <c r="AH187" s="29">
        <v>15</v>
      </c>
      <c r="AI187" s="29">
        <v>13</v>
      </c>
      <c r="AJ187" s="29">
        <v>9.3333333330000006</v>
      </c>
      <c r="AK187" s="29">
        <v>10</v>
      </c>
      <c r="AL187" s="29">
        <v>10</v>
      </c>
      <c r="AM187" s="29">
        <v>57.333333332999999</v>
      </c>
      <c r="AN187" s="131">
        <v>60</v>
      </c>
      <c r="AO187" s="36" t="s">
        <v>7179</v>
      </c>
      <c r="AP187" s="116" t="s">
        <v>1050</v>
      </c>
      <c r="AQ187" s="116" t="str">
        <f t="shared" si="121"/>
        <v>2025EB1100184-BDSDF108</v>
      </c>
      <c r="AR187" s="25" t="str">
        <f t="shared" si="138"/>
        <v>0 missed</v>
      </c>
      <c r="AS187" s="25" t="str">
        <f t="shared" si="139"/>
        <v>0 missed</v>
      </c>
      <c r="AT187" s="25">
        <f t="shared" si="140"/>
        <v>3</v>
      </c>
      <c r="AU187" s="25">
        <f t="shared" si="141"/>
        <v>2</v>
      </c>
      <c r="AV187" s="10">
        <f t="shared" si="142"/>
        <v>1</v>
      </c>
      <c r="AW187" s="10">
        <f t="shared" si="143"/>
        <v>1</v>
      </c>
      <c r="AX187" s="25" t="str">
        <f t="shared" si="144"/>
        <v>0 missed</v>
      </c>
      <c r="AY187" s="25">
        <f t="shared" si="145"/>
        <v>5</v>
      </c>
      <c r="AZ187" s="10">
        <f t="shared" si="146"/>
        <v>1</v>
      </c>
      <c r="BA187" s="10" t="str">
        <f t="shared" si="147"/>
        <v>Q-3 A-2 || Q Total-3, A Total-2</v>
      </c>
      <c r="BB187" s="10" t="str" cm="1">
        <f t="array" ref="BB187">IFERROR(INDEX('Attendance-Slot-1'!$Q$2:$Q$1112,MATCH(1,('Attendance-Slot-1'!$A$2:$A$1112=$C187)*('Attendance-Slot-1'!$G$2:$G$1112=BB$2),0)),"No Data")</f>
        <v>No Data</v>
      </c>
      <c r="BC187" s="10" t="str" cm="1">
        <f t="array" ref="BC187">IFERROR(INDEX('Attendance-Slot-2'!$Q$2:$Q$2595,MATCH(1,('Attendance-Slot-2'!$A$2:$A$2595=$C187)*('Attendance-Slot-2'!$G$2:$G$2595=BB$2),0)),"No Data")</f>
        <v>P-S2_Onsite</v>
      </c>
      <c r="BD187" s="136">
        <f>VLOOKUP($AQ187,'Written Exam Marks'!$H:$Q,10,FALSE)</f>
        <v>12</v>
      </c>
      <c r="BE187" s="136">
        <f>VLOOKUP($AQ187,'Written Exam Marks'!$H:$Q,9,FALSE)</f>
        <v>40</v>
      </c>
      <c r="BF187" s="10" t="str">
        <f t="shared" si="148"/>
        <v>Present</v>
      </c>
      <c r="BG187" s="10" t="str">
        <f t="shared" si="149"/>
        <v>P-S2_Onsite</v>
      </c>
      <c r="BH187" s="129">
        <v>10</v>
      </c>
      <c r="BI187" s="129">
        <v>15</v>
      </c>
      <c r="BJ187" s="129">
        <v>15</v>
      </c>
      <c r="BK187" s="129">
        <v>17</v>
      </c>
      <c r="BL187" s="144">
        <v>57</v>
      </c>
      <c r="BM187" s="24">
        <v>60</v>
      </c>
      <c r="BN187" s="24" t="s">
        <v>1004</v>
      </c>
      <c r="BO187" s="118" t="s">
        <v>1063</v>
      </c>
      <c r="BP187" s="118" t="str">
        <f t="shared" si="122"/>
        <v>2025EB1100184-BDSDF114</v>
      </c>
      <c r="BQ187" s="24" t="str">
        <f t="shared" si="150"/>
        <v>0 missed</v>
      </c>
      <c r="BR187" s="24" t="str">
        <f t="shared" si="151"/>
        <v>0 missed</v>
      </c>
      <c r="BS187" s="24">
        <f t="shared" si="152"/>
        <v>3</v>
      </c>
      <c r="BT187" s="24">
        <f t="shared" si="153"/>
        <v>1</v>
      </c>
      <c r="BU187" s="14">
        <f t="shared" si="154"/>
        <v>1</v>
      </c>
      <c r="BV187" s="14">
        <f t="shared" si="155"/>
        <v>1</v>
      </c>
      <c r="BW187" s="24" t="str">
        <f t="shared" si="156"/>
        <v>0 missed</v>
      </c>
      <c r="BX187" s="24">
        <f t="shared" si="157"/>
        <v>4</v>
      </c>
      <c r="BY187" s="14">
        <f t="shared" si="158"/>
        <v>1</v>
      </c>
      <c r="BZ187" s="14" t="str">
        <f t="shared" si="159"/>
        <v>Q-3 A-1 || Q Total-3, A Total-1</v>
      </c>
      <c r="CA187" s="14" t="str" cm="1">
        <f t="array" ref="CA187">IFERROR(INDEX('Attendance-Slot-1'!$Q$2:$Q$1112,MATCH(1,('Attendance-Slot-1'!$A$2:$A$1112=$C187)*('Attendance-Slot-1'!$G$2:$G$1112=CA$2),0)),"No Data")</f>
        <v>No Data</v>
      </c>
      <c r="CB187" s="14" t="str" cm="1">
        <f t="array" ref="CB187">IFERROR(INDEX('Attendance-Slot-2'!$Q$2:$Q$2595,MATCH(1,('Attendance-Slot-2'!$A$2:$A$2595=$C187)*('Attendance-Slot-2'!$G$2:$G$2595=CA$2),0)),"No Data")</f>
        <v>P-S2_Onsite</v>
      </c>
      <c r="CC187" s="138">
        <f>VLOOKUP($BP187,'Written Exam Marks'!$H:$Q,10,FALSE)</f>
        <v>6</v>
      </c>
      <c r="CD187" s="138">
        <f>VLOOKUP($BP187,'Written Exam Marks'!$H:$Q,9,FALSE)</f>
        <v>40</v>
      </c>
      <c r="CE187" s="14" t="str">
        <f t="shared" si="160"/>
        <v>Present</v>
      </c>
      <c r="CF187" s="14" t="str">
        <f t="shared" si="161"/>
        <v>P-S2_Onsite</v>
      </c>
      <c r="CG187" s="130">
        <v>5</v>
      </c>
      <c r="CH187" s="130">
        <v>5</v>
      </c>
      <c r="CI187" s="130">
        <v>8</v>
      </c>
      <c r="CJ187" s="130">
        <v>7.25</v>
      </c>
      <c r="CK187" s="130">
        <v>10</v>
      </c>
      <c r="CL187" s="130">
        <v>10</v>
      </c>
      <c r="CM187" s="145">
        <v>45.25</v>
      </c>
      <c r="CN187" s="130">
        <v>50</v>
      </c>
      <c r="CO187" s="27" t="s">
        <v>1005</v>
      </c>
      <c r="CP187" s="119" t="s">
        <v>1044</v>
      </c>
      <c r="CQ187" s="119" t="str">
        <f t="shared" si="123"/>
        <v>2025EB1100184-BDSDF112</v>
      </c>
      <c r="CR187" s="27" t="str">
        <f t="shared" si="162"/>
        <v>0 missed</v>
      </c>
      <c r="CS187" s="27" t="str">
        <f t="shared" si="163"/>
        <v>0 missed</v>
      </c>
      <c r="CT187" s="27">
        <f t="shared" si="164"/>
        <v>2</v>
      </c>
      <c r="CU187" s="27">
        <f t="shared" si="165"/>
        <v>2</v>
      </c>
      <c r="CV187" s="15">
        <f t="shared" si="166"/>
        <v>1</v>
      </c>
      <c r="CW187" s="15">
        <f t="shared" si="167"/>
        <v>1</v>
      </c>
      <c r="CX187" s="27" t="str">
        <f t="shared" si="168"/>
        <v>0 missed</v>
      </c>
      <c r="CY187" s="27">
        <f t="shared" si="169"/>
        <v>4</v>
      </c>
      <c r="CZ187" s="15">
        <f t="shared" si="170"/>
        <v>1</v>
      </c>
      <c r="DA187" s="15" t="str">
        <f t="shared" si="171"/>
        <v>Q-2 A-2 || Q Total-2, A Total-2</v>
      </c>
      <c r="DB187" s="15" t="str" cm="1">
        <f t="array" ref="DB187">IFERROR(INDEX('Attendance-Slot-1'!$Q$2:$Q$1112,MATCH(1,('Attendance-Slot-1'!$A$2:$A$1112=$C187)*('Attendance-Slot-1'!$G$2:$G$1112=DB$2),0)),"No Data")</f>
        <v>No Data</v>
      </c>
      <c r="DC187" s="15" t="str" cm="1">
        <f t="array" ref="DC187">IFERROR(INDEX('Attendance-Slot-2'!$Q$2:$Q$2595,MATCH(1,('Attendance-Slot-2'!$A$2:$A$2595=$C187)*('Attendance-Slot-2'!$G$2:$G$2595=DB$2),0)),"No Data")</f>
        <v>P-S2_Onsite</v>
      </c>
      <c r="DD187" s="139">
        <f>VLOOKUP($CQ187,'Written Exam Marks'!$H:$Q,10,FALSE)</f>
        <v>32.5</v>
      </c>
      <c r="DE187" s="139">
        <f>VLOOKUP($CQ187,'Written Exam Marks'!$H:$Q,9,FALSE)</f>
        <v>50</v>
      </c>
      <c r="DF187" s="15" t="str">
        <f t="shared" si="172"/>
        <v>Present</v>
      </c>
      <c r="DG187" s="15" t="str">
        <f t="shared" si="173"/>
        <v>P-S2_Onsite</v>
      </c>
      <c r="DH187" s="139">
        <v>90</v>
      </c>
      <c r="DI187" s="139">
        <v>90</v>
      </c>
      <c r="DJ187" s="139">
        <v>100</v>
      </c>
      <c r="DK187" s="3" t="str">
        <f t="shared" si="124"/>
        <v>P-0, A-0, No Data-4</v>
      </c>
      <c r="DL187" s="3" t="str">
        <f t="shared" si="125"/>
        <v>P-4, A-0, No Data-0</v>
      </c>
      <c r="DM187" s="1" t="str">
        <f t="shared" si="174"/>
        <v>P-S2_Onsite</v>
      </c>
      <c r="DN187" s="1" t="str">
        <f t="shared" si="175"/>
        <v>P-S2_Onsite</v>
      </c>
      <c r="DO187" s="1" t="str">
        <f t="shared" si="176"/>
        <v>P-S2_Onsite</v>
      </c>
      <c r="DP187" s="1" t="str">
        <f t="shared" si="177"/>
        <v>P-S2_Onsite</v>
      </c>
      <c r="DQ187" s="1" t="str">
        <f t="shared" si="178"/>
        <v>P-4, A-0, No Data-0</v>
      </c>
      <c r="DR187" s="39">
        <f t="shared" si="179"/>
        <v>1</v>
      </c>
      <c r="DS187" s="34" t="s">
        <v>7217</v>
      </c>
      <c r="DT187" s="39" t="s">
        <v>7363</v>
      </c>
      <c r="DU187" s="30" t="s">
        <v>555</v>
      </c>
      <c r="DV187" s="30"/>
    </row>
    <row r="188" spans="1:126" x14ac:dyDescent="0.25">
      <c r="A188" s="1">
        <v>185</v>
      </c>
      <c r="B188" s="1" t="s">
        <v>1000</v>
      </c>
      <c r="C188" s="1" t="s">
        <v>558</v>
      </c>
      <c r="D188" s="1" t="s">
        <v>559</v>
      </c>
      <c r="E188" s="1" t="s">
        <v>560</v>
      </c>
      <c r="F188" s="1" t="s">
        <v>7202</v>
      </c>
      <c r="G188" s="1" t="s">
        <v>3584</v>
      </c>
      <c r="H188" s="143">
        <v>8</v>
      </c>
      <c r="I188" s="143">
        <v>8</v>
      </c>
      <c r="J188" s="143" t="s">
        <v>5</v>
      </c>
      <c r="K188" s="143" t="s">
        <v>5</v>
      </c>
      <c r="L188" s="132" t="s">
        <v>5</v>
      </c>
      <c r="M188" s="132">
        <v>16</v>
      </c>
      <c r="N188" s="26">
        <v>60</v>
      </c>
      <c r="O188" s="26" t="s">
        <v>997</v>
      </c>
      <c r="P188" s="120" t="s">
        <v>1034</v>
      </c>
      <c r="Q188" s="13" t="str">
        <f t="shared" si="126"/>
        <v>2025EB1100185-BDSDF113</v>
      </c>
      <c r="R188" s="26" t="str">
        <f t="shared" si="127"/>
        <v>2 missed</v>
      </c>
      <c r="S188" s="26" t="str">
        <f t="shared" si="120"/>
        <v>1 missed</v>
      </c>
      <c r="T188" s="26">
        <f t="shared" si="128"/>
        <v>2</v>
      </c>
      <c r="U188" s="26">
        <f t="shared" si="129"/>
        <v>0</v>
      </c>
      <c r="V188" s="13">
        <f t="shared" si="130"/>
        <v>0.5</v>
      </c>
      <c r="W188" s="13">
        <f t="shared" si="131"/>
        <v>0</v>
      </c>
      <c r="X188" s="26" t="str">
        <f t="shared" si="132"/>
        <v>3 missed</v>
      </c>
      <c r="Y188" s="26">
        <f t="shared" si="133"/>
        <v>2</v>
      </c>
      <c r="Z188" s="13">
        <f t="shared" si="134"/>
        <v>0.4</v>
      </c>
      <c r="AA188" s="15" t="str">
        <f t="shared" si="135"/>
        <v>Q-2 A-0 || Q Total-4, A Total-1</v>
      </c>
      <c r="AB188" s="13" t="str" cm="1">
        <f t="array" ref="AB188">IFERROR(INDEX('Attendance-Slot-1'!$Q$2:$Q$1112,MATCH(1,('Attendance-Slot-1'!$A$2:$A$1112=$C188)*('Attendance-Slot-1'!$G$2:$G$1112=AB$2),0)),"No Data")</f>
        <v>No Data</v>
      </c>
      <c r="AC188" s="13" t="str" cm="1">
        <f t="array" ref="AC188">IFERROR(INDEX('Attendance-Slot-2'!$Q$2:$Q$2595,MATCH(1,('Attendance-Slot-2'!$A$2:$A$2595=$C188)*('Attendance-Slot-2'!$G$2:$G$2595=AB$2),0)),"No Data")</f>
        <v>A-S2_Onsite</v>
      </c>
      <c r="AD188" s="133" t="e">
        <f>VLOOKUP($Q188,'Written Exam Marks'!$H:$Q,10,FALSE)</f>
        <v>#N/A</v>
      </c>
      <c r="AE188" s="133" t="e">
        <f>VLOOKUP($Q188,'Written Exam Marks'!$H:$Q,9,FALSE)</f>
        <v>#N/A</v>
      </c>
      <c r="AF188" s="13" t="str">
        <f t="shared" si="136"/>
        <v>Absent</v>
      </c>
      <c r="AG188" s="13" t="str">
        <f t="shared" si="137"/>
        <v>A-S2_Onsite</v>
      </c>
      <c r="AH188" s="29">
        <v>13</v>
      </c>
      <c r="AI188" s="29" t="s">
        <v>5</v>
      </c>
      <c r="AJ188" s="29" t="s">
        <v>5</v>
      </c>
      <c r="AK188" s="29" t="s">
        <v>5</v>
      </c>
      <c r="AL188" s="29" t="s">
        <v>5</v>
      </c>
      <c r="AM188" s="29">
        <v>13</v>
      </c>
      <c r="AN188" s="131">
        <v>60</v>
      </c>
      <c r="AO188" s="36" t="s">
        <v>7179</v>
      </c>
      <c r="AP188" s="116" t="s">
        <v>1050</v>
      </c>
      <c r="AQ188" s="116" t="str">
        <f t="shared" si="121"/>
        <v>2025EB1100185-BDSDF108</v>
      </c>
      <c r="AR188" s="25" t="str">
        <f t="shared" si="138"/>
        <v>3 missed</v>
      </c>
      <c r="AS188" s="25" t="str">
        <f t="shared" si="139"/>
        <v>1 missed</v>
      </c>
      <c r="AT188" s="25">
        <f t="shared" si="140"/>
        <v>0</v>
      </c>
      <c r="AU188" s="25">
        <f t="shared" si="141"/>
        <v>1</v>
      </c>
      <c r="AV188" s="10">
        <f t="shared" si="142"/>
        <v>0</v>
      </c>
      <c r="AW188" s="10">
        <f t="shared" si="143"/>
        <v>0.5</v>
      </c>
      <c r="AX188" s="25" t="str">
        <f t="shared" si="144"/>
        <v>4 missed</v>
      </c>
      <c r="AY188" s="25">
        <f t="shared" si="145"/>
        <v>1</v>
      </c>
      <c r="AZ188" s="10">
        <f t="shared" si="146"/>
        <v>0.2</v>
      </c>
      <c r="BA188" s="10" t="str">
        <f t="shared" si="147"/>
        <v>Q-0 A-1 || Q Total-3, A Total-2</v>
      </c>
      <c r="BB188" s="10" t="str" cm="1">
        <f t="array" ref="BB188">IFERROR(INDEX('Attendance-Slot-1'!$Q$2:$Q$1112,MATCH(1,('Attendance-Slot-1'!$A$2:$A$1112=$C188)*('Attendance-Slot-1'!$G$2:$G$1112=BB$2),0)),"No Data")</f>
        <v>No Data</v>
      </c>
      <c r="BC188" s="10" t="str" cm="1">
        <f t="array" ref="BC188">IFERROR(INDEX('Attendance-Slot-2'!$Q$2:$Q$2595,MATCH(1,('Attendance-Slot-2'!$A$2:$A$2595=$C188)*('Attendance-Slot-2'!$G$2:$G$2595=BB$2),0)),"No Data")</f>
        <v>A-S2_Onsite</v>
      </c>
      <c r="BD188" s="136" t="e">
        <f>VLOOKUP($AQ188,'Written Exam Marks'!$H:$Q,10,FALSE)</f>
        <v>#N/A</v>
      </c>
      <c r="BE188" s="136" t="e">
        <f>VLOOKUP($AQ188,'Written Exam Marks'!$H:$Q,9,FALSE)</f>
        <v>#N/A</v>
      </c>
      <c r="BF188" s="10" t="str">
        <f t="shared" si="148"/>
        <v>Absent</v>
      </c>
      <c r="BG188" s="10" t="str">
        <f t="shared" si="149"/>
        <v>A-S2_Onsite</v>
      </c>
      <c r="BH188" s="129">
        <v>10</v>
      </c>
      <c r="BI188" s="129">
        <v>15</v>
      </c>
      <c r="BJ188" s="129" t="s">
        <v>5</v>
      </c>
      <c r="BK188" s="129" t="s">
        <v>5</v>
      </c>
      <c r="BL188" s="144">
        <v>25</v>
      </c>
      <c r="BM188" s="24">
        <v>60</v>
      </c>
      <c r="BN188" s="24" t="s">
        <v>1004</v>
      </c>
      <c r="BO188" s="118" t="s">
        <v>1063</v>
      </c>
      <c r="BP188" s="118" t="str">
        <f t="shared" si="122"/>
        <v>2025EB1100185-BDSDF114</v>
      </c>
      <c r="BQ188" s="24" t="str">
        <f t="shared" si="150"/>
        <v>1 missed</v>
      </c>
      <c r="BR188" s="24" t="str">
        <f t="shared" si="151"/>
        <v>1 missed</v>
      </c>
      <c r="BS188" s="24">
        <f t="shared" si="152"/>
        <v>2</v>
      </c>
      <c r="BT188" s="24">
        <f t="shared" si="153"/>
        <v>0</v>
      </c>
      <c r="BU188" s="14">
        <f t="shared" si="154"/>
        <v>0.66666666666666663</v>
      </c>
      <c r="BV188" s="14">
        <f t="shared" si="155"/>
        <v>0</v>
      </c>
      <c r="BW188" s="24" t="str">
        <f t="shared" si="156"/>
        <v>2 missed</v>
      </c>
      <c r="BX188" s="24">
        <f t="shared" si="157"/>
        <v>2</v>
      </c>
      <c r="BY188" s="14">
        <f t="shared" si="158"/>
        <v>0.5</v>
      </c>
      <c r="BZ188" s="14" t="str">
        <f t="shared" si="159"/>
        <v>Q-2 A-0 || Q Total-3, A Total-1</v>
      </c>
      <c r="CA188" s="14" t="str" cm="1">
        <f t="array" ref="CA188">IFERROR(INDEX('Attendance-Slot-1'!$Q$2:$Q$1112,MATCH(1,('Attendance-Slot-1'!$A$2:$A$1112=$C188)*('Attendance-Slot-1'!$G$2:$G$1112=CA$2),0)),"No Data")</f>
        <v>No Data</v>
      </c>
      <c r="CB188" s="14" t="str" cm="1">
        <f t="array" ref="CB188">IFERROR(INDEX('Attendance-Slot-2'!$Q$2:$Q$2595,MATCH(1,('Attendance-Slot-2'!$A$2:$A$2595=$C188)*('Attendance-Slot-2'!$G$2:$G$2595=CA$2),0)),"No Data")</f>
        <v>A-S2_Onsite</v>
      </c>
      <c r="CC188" s="138" t="e">
        <f>VLOOKUP($BP188,'Written Exam Marks'!$H:$Q,10,FALSE)</f>
        <v>#N/A</v>
      </c>
      <c r="CD188" s="138" t="e">
        <f>VLOOKUP($BP188,'Written Exam Marks'!$H:$Q,9,FALSE)</f>
        <v>#N/A</v>
      </c>
      <c r="CE188" s="14" t="str">
        <f t="shared" si="160"/>
        <v>Absent</v>
      </c>
      <c r="CF188" s="14" t="str">
        <f t="shared" si="161"/>
        <v>A-S2_Onsite</v>
      </c>
      <c r="CG188" s="130">
        <v>4.5</v>
      </c>
      <c r="CH188" s="130">
        <v>4.5</v>
      </c>
      <c r="CI188" s="130" t="s">
        <v>5</v>
      </c>
      <c r="CJ188" s="130">
        <v>6.5</v>
      </c>
      <c r="CK188" s="130" t="s">
        <v>5</v>
      </c>
      <c r="CL188" s="130" t="s">
        <v>5</v>
      </c>
      <c r="CM188" s="145">
        <v>15.5</v>
      </c>
      <c r="CN188" s="130">
        <v>50</v>
      </c>
      <c r="CO188" s="27" t="s">
        <v>1005</v>
      </c>
      <c r="CP188" s="119" t="s">
        <v>1044</v>
      </c>
      <c r="CQ188" s="119" t="str">
        <f t="shared" si="123"/>
        <v>2025EB1100185-BDSDF112</v>
      </c>
      <c r="CR188" s="27" t="str">
        <f t="shared" si="162"/>
        <v>0 missed</v>
      </c>
      <c r="CS188" s="27" t="str">
        <f t="shared" si="163"/>
        <v>1 missed</v>
      </c>
      <c r="CT188" s="27">
        <f t="shared" si="164"/>
        <v>2</v>
      </c>
      <c r="CU188" s="27">
        <f t="shared" si="165"/>
        <v>1</v>
      </c>
      <c r="CV188" s="15">
        <f t="shared" si="166"/>
        <v>1</v>
      </c>
      <c r="CW188" s="15">
        <f t="shared" si="167"/>
        <v>0.5</v>
      </c>
      <c r="CX188" s="27" t="str">
        <f t="shared" si="168"/>
        <v>1 missed</v>
      </c>
      <c r="CY188" s="27">
        <f t="shared" si="169"/>
        <v>3</v>
      </c>
      <c r="CZ188" s="15">
        <f t="shared" si="170"/>
        <v>0.75</v>
      </c>
      <c r="DA188" s="15" t="str">
        <f t="shared" si="171"/>
        <v>Q-2 A-1 || Q Total-2, A Total-2</v>
      </c>
      <c r="DB188" s="15" t="str" cm="1">
        <f t="array" ref="DB188">IFERROR(INDEX('Attendance-Slot-1'!$Q$2:$Q$1112,MATCH(1,('Attendance-Slot-1'!$A$2:$A$1112=$C188)*('Attendance-Slot-1'!$G$2:$G$1112=DB$2),0)),"No Data")</f>
        <v>No Data</v>
      </c>
      <c r="DC188" s="15" t="str" cm="1">
        <f t="array" ref="DC188">IFERROR(INDEX('Attendance-Slot-2'!$Q$2:$Q$2595,MATCH(1,('Attendance-Slot-2'!$A$2:$A$2595=$C188)*('Attendance-Slot-2'!$G$2:$G$2595=DB$2),0)),"No Data")</f>
        <v>A-S2_Onsite</v>
      </c>
      <c r="DD188" s="139" t="e">
        <f>VLOOKUP($CQ188,'Written Exam Marks'!$H:$Q,10,FALSE)</f>
        <v>#N/A</v>
      </c>
      <c r="DE188" s="139" t="e">
        <f>VLOOKUP($CQ188,'Written Exam Marks'!$H:$Q,9,FALSE)</f>
        <v>#N/A</v>
      </c>
      <c r="DF188" s="15" t="str">
        <f t="shared" si="172"/>
        <v>Absent</v>
      </c>
      <c r="DG188" s="15" t="str">
        <f t="shared" si="173"/>
        <v>A-S2_Onsite</v>
      </c>
      <c r="DH188" s="139">
        <v>100</v>
      </c>
      <c r="DI188" s="139">
        <v>100</v>
      </c>
      <c r="DJ188" s="139">
        <v>100</v>
      </c>
      <c r="DK188" s="3" t="str">
        <f t="shared" si="124"/>
        <v>P-0, A-0, No Data-4</v>
      </c>
      <c r="DL188" s="3" t="str">
        <f t="shared" si="125"/>
        <v>P-0, A-4, No Data-0</v>
      </c>
      <c r="DM188" s="1" t="str">
        <f t="shared" si="174"/>
        <v>A-S2_Onsite</v>
      </c>
      <c r="DN188" s="1" t="str">
        <f t="shared" si="175"/>
        <v>A-S2_Onsite</v>
      </c>
      <c r="DO188" s="1" t="str">
        <f t="shared" si="176"/>
        <v>A-S2_Onsite</v>
      </c>
      <c r="DP188" s="1" t="str">
        <f t="shared" si="177"/>
        <v>A-S2_Onsite</v>
      </c>
      <c r="DQ188" s="1" t="str">
        <f t="shared" si="178"/>
        <v>P-0, A-4, No Data-0</v>
      </c>
      <c r="DR188" s="39">
        <f t="shared" si="179"/>
        <v>0</v>
      </c>
      <c r="DS188" s="34" t="s">
        <v>7217</v>
      </c>
      <c r="DT188" s="39" t="s">
        <v>1098</v>
      </c>
      <c r="DU188" s="30" t="s">
        <v>558</v>
      </c>
      <c r="DV188" s="30" t="s">
        <v>1098</v>
      </c>
    </row>
    <row r="189" spans="1:126" x14ac:dyDescent="0.25">
      <c r="A189" s="1">
        <v>186</v>
      </c>
      <c r="B189" s="1" t="s">
        <v>1000</v>
      </c>
      <c r="C189" s="1" t="s">
        <v>561</v>
      </c>
      <c r="D189" s="1" t="s">
        <v>562</v>
      </c>
      <c r="E189" s="1" t="s">
        <v>563</v>
      </c>
      <c r="F189" s="1" t="s">
        <v>7201</v>
      </c>
      <c r="G189" s="1" t="s">
        <v>3585</v>
      </c>
      <c r="H189" s="143" t="s">
        <v>5</v>
      </c>
      <c r="I189" s="143" t="s">
        <v>5</v>
      </c>
      <c r="J189" s="143" t="s">
        <v>5</v>
      </c>
      <c r="K189" s="143" t="s">
        <v>5</v>
      </c>
      <c r="L189" s="132" t="s">
        <v>5</v>
      </c>
      <c r="M189" s="132">
        <v>1.6</v>
      </c>
      <c r="N189" s="26">
        <v>60</v>
      </c>
      <c r="O189" s="26" t="s">
        <v>997</v>
      </c>
      <c r="P189" s="120" t="s">
        <v>1034</v>
      </c>
      <c r="Q189" s="13" t="str">
        <f t="shared" si="126"/>
        <v>2025EB1100186-BDSDF113</v>
      </c>
      <c r="R189" s="26" t="str">
        <f t="shared" si="127"/>
        <v>4 missed</v>
      </c>
      <c r="S189" s="26" t="str">
        <f t="shared" si="120"/>
        <v>1 missed</v>
      </c>
      <c r="T189" s="26">
        <f t="shared" si="128"/>
        <v>0</v>
      </c>
      <c r="U189" s="26">
        <f t="shared" si="129"/>
        <v>0</v>
      </c>
      <c r="V189" s="13">
        <f t="shared" si="130"/>
        <v>0</v>
      </c>
      <c r="W189" s="13">
        <f t="shared" si="131"/>
        <v>0</v>
      </c>
      <c r="X189" s="26" t="str">
        <f t="shared" si="132"/>
        <v>5 missed</v>
      </c>
      <c r="Y189" s="26">
        <f t="shared" si="133"/>
        <v>0</v>
      </c>
      <c r="Z189" s="13">
        <f t="shared" si="134"/>
        <v>0</v>
      </c>
      <c r="AA189" s="15" t="str">
        <f t="shared" si="135"/>
        <v>Q-0 A-0 || Q Total-4, A Total-1</v>
      </c>
      <c r="AB189" s="13" t="str" cm="1">
        <f t="array" ref="AB189">IFERROR(INDEX('Attendance-Slot-1'!$Q$2:$Q$1112,MATCH(1,('Attendance-Slot-1'!$A$2:$A$1112=$C189)*('Attendance-Slot-1'!$G$2:$G$1112=AB$2),0)),"No Data")</f>
        <v>No Data</v>
      </c>
      <c r="AC189" s="13" t="str" cm="1">
        <f t="array" ref="AC189">IFERROR(INDEX('Attendance-Slot-2'!$Q$2:$Q$2595,MATCH(1,('Attendance-Slot-2'!$A$2:$A$2595=$C189)*('Attendance-Slot-2'!$G$2:$G$2595=AB$2),0)),"No Data")</f>
        <v>A-S2_Onsite</v>
      </c>
      <c r="AD189" s="133" t="e">
        <f>VLOOKUP($Q189,'Written Exam Marks'!$H:$Q,10,FALSE)</f>
        <v>#N/A</v>
      </c>
      <c r="AE189" s="133" t="e">
        <f>VLOOKUP($Q189,'Written Exam Marks'!$H:$Q,9,FALSE)</f>
        <v>#N/A</v>
      </c>
      <c r="AF189" s="13" t="str">
        <f t="shared" si="136"/>
        <v>Absent</v>
      </c>
      <c r="AG189" s="13" t="str">
        <f t="shared" si="137"/>
        <v>A-S2_Onsite</v>
      </c>
      <c r="AH189" s="29" t="s">
        <v>5</v>
      </c>
      <c r="AI189" s="29" t="s">
        <v>5</v>
      </c>
      <c r="AJ189" s="29" t="s">
        <v>5</v>
      </c>
      <c r="AK189" s="29" t="s">
        <v>5</v>
      </c>
      <c r="AL189" s="29" t="s">
        <v>5</v>
      </c>
      <c r="AM189" s="29">
        <v>0</v>
      </c>
      <c r="AN189" s="131">
        <v>60</v>
      </c>
      <c r="AO189" s="36" t="s">
        <v>7179</v>
      </c>
      <c r="AP189" s="116" t="s">
        <v>1050</v>
      </c>
      <c r="AQ189" s="116" t="str">
        <f t="shared" si="121"/>
        <v>2025EB1100186-BDSDF108</v>
      </c>
      <c r="AR189" s="25" t="str">
        <f t="shared" si="138"/>
        <v>3 missed</v>
      </c>
      <c r="AS189" s="25" t="str">
        <f t="shared" si="139"/>
        <v>2 missed</v>
      </c>
      <c r="AT189" s="25">
        <f t="shared" si="140"/>
        <v>0</v>
      </c>
      <c r="AU189" s="25">
        <f t="shared" si="141"/>
        <v>0</v>
      </c>
      <c r="AV189" s="10">
        <f t="shared" si="142"/>
        <v>0</v>
      </c>
      <c r="AW189" s="10">
        <f t="shared" si="143"/>
        <v>0</v>
      </c>
      <c r="AX189" s="25" t="str">
        <f t="shared" si="144"/>
        <v>5 missed</v>
      </c>
      <c r="AY189" s="25">
        <f t="shared" si="145"/>
        <v>0</v>
      </c>
      <c r="AZ189" s="10">
        <f t="shared" si="146"/>
        <v>0</v>
      </c>
      <c r="BA189" s="10" t="str">
        <f t="shared" si="147"/>
        <v>Q-0 A-0 || Q Total-3, A Total-2</v>
      </c>
      <c r="BB189" s="10" t="str" cm="1">
        <f t="array" ref="BB189">IFERROR(INDEX('Attendance-Slot-1'!$Q$2:$Q$1112,MATCH(1,('Attendance-Slot-1'!$A$2:$A$1112=$C189)*('Attendance-Slot-1'!$G$2:$G$1112=BB$2),0)),"No Data")</f>
        <v>No Data</v>
      </c>
      <c r="BC189" s="10" t="str" cm="1">
        <f t="array" ref="BC189">IFERROR(INDEX('Attendance-Slot-2'!$Q$2:$Q$2595,MATCH(1,('Attendance-Slot-2'!$A$2:$A$2595=$C189)*('Attendance-Slot-2'!$G$2:$G$2595=BB$2),0)),"No Data")</f>
        <v>A-S2_Onsite</v>
      </c>
      <c r="BD189" s="136" t="e">
        <f>VLOOKUP($AQ189,'Written Exam Marks'!$H:$Q,10,FALSE)</f>
        <v>#N/A</v>
      </c>
      <c r="BE189" s="136" t="e">
        <f>VLOOKUP($AQ189,'Written Exam Marks'!$H:$Q,9,FALSE)</f>
        <v>#N/A</v>
      </c>
      <c r="BF189" s="10" t="str">
        <f t="shared" si="148"/>
        <v>Absent</v>
      </c>
      <c r="BG189" s="10" t="str">
        <f t="shared" si="149"/>
        <v>A-S2_Onsite</v>
      </c>
      <c r="BH189" s="129" t="s">
        <v>5</v>
      </c>
      <c r="BI189" s="129" t="s">
        <v>5</v>
      </c>
      <c r="BJ189" s="129" t="s">
        <v>5</v>
      </c>
      <c r="BK189" s="129" t="s">
        <v>5</v>
      </c>
      <c r="BL189" s="144">
        <v>0</v>
      </c>
      <c r="BM189" s="24">
        <v>60</v>
      </c>
      <c r="BN189" s="24" t="s">
        <v>1004</v>
      </c>
      <c r="BO189" s="118" t="s">
        <v>1063</v>
      </c>
      <c r="BP189" s="118" t="str">
        <f t="shared" si="122"/>
        <v>2025EB1100186-BDSDF114</v>
      </c>
      <c r="BQ189" s="24" t="str">
        <f t="shared" si="150"/>
        <v>3 missed</v>
      </c>
      <c r="BR189" s="24" t="str">
        <f t="shared" si="151"/>
        <v>1 missed</v>
      </c>
      <c r="BS189" s="24">
        <f t="shared" si="152"/>
        <v>0</v>
      </c>
      <c r="BT189" s="24">
        <f t="shared" si="153"/>
        <v>0</v>
      </c>
      <c r="BU189" s="14">
        <f t="shared" si="154"/>
        <v>0</v>
      </c>
      <c r="BV189" s="14">
        <f t="shared" si="155"/>
        <v>0</v>
      </c>
      <c r="BW189" s="24" t="str">
        <f t="shared" si="156"/>
        <v>4 missed</v>
      </c>
      <c r="BX189" s="24">
        <f t="shared" si="157"/>
        <v>0</v>
      </c>
      <c r="BY189" s="14">
        <f t="shared" si="158"/>
        <v>0</v>
      </c>
      <c r="BZ189" s="14" t="str">
        <f t="shared" si="159"/>
        <v>Q-0 A-0 || Q Total-3, A Total-1</v>
      </c>
      <c r="CA189" s="14" t="str" cm="1">
        <f t="array" ref="CA189">IFERROR(INDEX('Attendance-Slot-1'!$Q$2:$Q$1112,MATCH(1,('Attendance-Slot-1'!$A$2:$A$1112=$C189)*('Attendance-Slot-1'!$G$2:$G$1112=CA$2),0)),"No Data")</f>
        <v>No Data</v>
      </c>
      <c r="CB189" s="14" t="str" cm="1">
        <f t="array" ref="CB189">IFERROR(INDEX('Attendance-Slot-2'!$Q$2:$Q$2595,MATCH(1,('Attendance-Slot-2'!$A$2:$A$2595=$C189)*('Attendance-Slot-2'!$G$2:$G$2595=CA$2),0)),"No Data")</f>
        <v>A-S2_Onsite</v>
      </c>
      <c r="CC189" s="138" t="e">
        <f>VLOOKUP($BP189,'Written Exam Marks'!$H:$Q,10,FALSE)</f>
        <v>#N/A</v>
      </c>
      <c r="CD189" s="138" t="e">
        <f>VLOOKUP($BP189,'Written Exam Marks'!$H:$Q,9,FALSE)</f>
        <v>#N/A</v>
      </c>
      <c r="CE189" s="14" t="str">
        <f t="shared" si="160"/>
        <v>Absent</v>
      </c>
      <c r="CF189" s="14" t="str">
        <f t="shared" si="161"/>
        <v>A-S2_Onsite</v>
      </c>
      <c r="CG189" s="130">
        <v>1.5</v>
      </c>
      <c r="CH189" s="130" t="s">
        <v>5</v>
      </c>
      <c r="CI189" s="130" t="s">
        <v>5</v>
      </c>
      <c r="CJ189" s="130" t="s">
        <v>5</v>
      </c>
      <c r="CK189" s="130" t="s">
        <v>5</v>
      </c>
      <c r="CL189" s="130" t="s">
        <v>5</v>
      </c>
      <c r="CM189" s="145">
        <v>1.5</v>
      </c>
      <c r="CN189" s="130">
        <v>50</v>
      </c>
      <c r="CO189" s="27" t="s">
        <v>1005</v>
      </c>
      <c r="CP189" s="119" t="s">
        <v>1044</v>
      </c>
      <c r="CQ189" s="119" t="str">
        <f t="shared" si="123"/>
        <v>2025EB1100186-BDSDF112</v>
      </c>
      <c r="CR189" s="27" t="str">
        <f t="shared" si="162"/>
        <v>1 missed</v>
      </c>
      <c r="CS189" s="27" t="str">
        <f t="shared" si="163"/>
        <v>2 missed</v>
      </c>
      <c r="CT189" s="27">
        <f t="shared" si="164"/>
        <v>1</v>
      </c>
      <c r="CU189" s="27">
        <f t="shared" si="165"/>
        <v>0</v>
      </c>
      <c r="CV189" s="15">
        <f t="shared" si="166"/>
        <v>0.5</v>
      </c>
      <c r="CW189" s="15">
        <f t="shared" si="167"/>
        <v>0</v>
      </c>
      <c r="CX189" s="27" t="str">
        <f t="shared" si="168"/>
        <v>3 missed</v>
      </c>
      <c r="CY189" s="27">
        <f t="shared" si="169"/>
        <v>1</v>
      </c>
      <c r="CZ189" s="15">
        <f t="shared" si="170"/>
        <v>0.25</v>
      </c>
      <c r="DA189" s="15" t="str">
        <f t="shared" si="171"/>
        <v>Q-1 A-0 || Q Total-2, A Total-2</v>
      </c>
      <c r="DB189" s="15" t="str" cm="1">
        <f t="array" ref="DB189">IFERROR(INDEX('Attendance-Slot-1'!$Q$2:$Q$1112,MATCH(1,('Attendance-Slot-1'!$A$2:$A$1112=$C189)*('Attendance-Slot-1'!$G$2:$G$1112=DB$2),0)),"No Data")</f>
        <v>No Data</v>
      </c>
      <c r="DC189" s="15" t="str" cm="1">
        <f t="array" ref="DC189">IFERROR(INDEX('Attendance-Slot-2'!$Q$2:$Q$2595,MATCH(1,('Attendance-Slot-2'!$A$2:$A$2595=$C189)*('Attendance-Slot-2'!$G$2:$G$2595=DB$2),0)),"No Data")</f>
        <v>A-S2_Onsite</v>
      </c>
      <c r="DD189" s="139" t="e">
        <f>VLOOKUP($CQ189,'Written Exam Marks'!$H:$Q,10,FALSE)</f>
        <v>#N/A</v>
      </c>
      <c r="DE189" s="139" t="e">
        <f>VLOOKUP($CQ189,'Written Exam Marks'!$H:$Q,9,FALSE)</f>
        <v>#N/A</v>
      </c>
      <c r="DF189" s="15" t="str">
        <f t="shared" si="172"/>
        <v>Absent</v>
      </c>
      <c r="DG189" s="15" t="str">
        <f t="shared" si="173"/>
        <v>A-S2_Onsite</v>
      </c>
      <c r="DH189" s="139" t="s">
        <v>5</v>
      </c>
      <c r="DI189" s="139">
        <v>0</v>
      </c>
      <c r="DJ189" s="139">
        <v>100</v>
      </c>
      <c r="DK189" s="3" t="str">
        <f t="shared" si="124"/>
        <v>P-0, A-0, No Data-4</v>
      </c>
      <c r="DL189" s="3" t="str">
        <f t="shared" si="125"/>
        <v>P-0, A-4, No Data-0</v>
      </c>
      <c r="DM189" s="1" t="str">
        <f t="shared" si="174"/>
        <v>A-S2_Onsite</v>
      </c>
      <c r="DN189" s="1" t="str">
        <f t="shared" si="175"/>
        <v>A-S2_Onsite</v>
      </c>
      <c r="DO189" s="1" t="str">
        <f t="shared" si="176"/>
        <v>A-S2_Onsite</v>
      </c>
      <c r="DP189" s="1" t="str">
        <f t="shared" si="177"/>
        <v>A-S2_Onsite</v>
      </c>
      <c r="DQ189" s="1" t="str">
        <f t="shared" si="178"/>
        <v>P-0, A-4, No Data-0</v>
      </c>
      <c r="DR189" s="39">
        <f t="shared" si="179"/>
        <v>0</v>
      </c>
      <c r="DS189" s="34" t="s">
        <v>7218</v>
      </c>
      <c r="DT189" s="39" t="s">
        <v>1098</v>
      </c>
      <c r="DU189" s="30" t="s">
        <v>561</v>
      </c>
      <c r="DV189" s="30" t="s">
        <v>7218</v>
      </c>
    </row>
    <row r="190" spans="1:126" x14ac:dyDescent="0.25">
      <c r="A190" s="1">
        <v>187</v>
      </c>
      <c r="B190" s="1" t="s">
        <v>1000</v>
      </c>
      <c r="C190" s="1" t="s">
        <v>564</v>
      </c>
      <c r="D190" s="1" t="s">
        <v>565</v>
      </c>
      <c r="E190" s="1" t="s">
        <v>566</v>
      </c>
      <c r="F190" s="1" t="s">
        <v>7201</v>
      </c>
      <c r="G190" s="1" t="s">
        <v>3586</v>
      </c>
      <c r="H190" s="143">
        <v>1.6</v>
      </c>
      <c r="I190" s="143" t="s">
        <v>5</v>
      </c>
      <c r="J190" s="143" t="s">
        <v>5</v>
      </c>
      <c r="K190" s="143">
        <v>5.6</v>
      </c>
      <c r="L190" s="132" t="s">
        <v>5</v>
      </c>
      <c r="M190" s="132">
        <v>7.2</v>
      </c>
      <c r="N190" s="26">
        <v>60</v>
      </c>
      <c r="O190" s="26" t="s">
        <v>997</v>
      </c>
      <c r="P190" s="120" t="s">
        <v>1034</v>
      </c>
      <c r="Q190" s="13" t="str">
        <f t="shared" si="126"/>
        <v>2025EB1100187-BDSDF113</v>
      </c>
      <c r="R190" s="26" t="str">
        <f t="shared" si="127"/>
        <v>2 missed</v>
      </c>
      <c r="S190" s="26" t="str">
        <f t="shared" si="120"/>
        <v>1 missed</v>
      </c>
      <c r="T190" s="26">
        <f t="shared" si="128"/>
        <v>2</v>
      </c>
      <c r="U190" s="26">
        <f t="shared" si="129"/>
        <v>0</v>
      </c>
      <c r="V190" s="13">
        <f t="shared" si="130"/>
        <v>0.5</v>
      </c>
      <c r="W190" s="13">
        <f t="shared" si="131"/>
        <v>0</v>
      </c>
      <c r="X190" s="26" t="str">
        <f t="shared" si="132"/>
        <v>3 missed</v>
      </c>
      <c r="Y190" s="26">
        <f t="shared" si="133"/>
        <v>2</v>
      </c>
      <c r="Z190" s="13">
        <f t="shared" si="134"/>
        <v>0.4</v>
      </c>
      <c r="AA190" s="15" t="str">
        <f t="shared" si="135"/>
        <v>Q-2 A-0 || Q Total-4, A Total-1</v>
      </c>
      <c r="AB190" s="13" t="str" cm="1">
        <f t="array" ref="AB190">IFERROR(INDEX('Attendance-Slot-1'!$Q$2:$Q$1112,MATCH(1,('Attendance-Slot-1'!$A$2:$A$1112=$C190)*('Attendance-Slot-1'!$G$2:$G$1112=AB$2),0)),"No Data")</f>
        <v>No Data</v>
      </c>
      <c r="AC190" s="13" t="str" cm="1">
        <f t="array" ref="AC190">IFERROR(INDEX('Attendance-Slot-2'!$Q$2:$Q$2595,MATCH(1,('Attendance-Slot-2'!$A$2:$A$2595=$C190)*('Attendance-Slot-2'!$G$2:$G$2595=AB$2),0)),"No Data")</f>
        <v>A-S2_Onsite</v>
      </c>
      <c r="AD190" s="133" t="e">
        <f>VLOOKUP($Q190,'Written Exam Marks'!$H:$Q,10,FALSE)</f>
        <v>#N/A</v>
      </c>
      <c r="AE190" s="133" t="e">
        <f>VLOOKUP($Q190,'Written Exam Marks'!$H:$Q,9,FALSE)</f>
        <v>#N/A</v>
      </c>
      <c r="AF190" s="13" t="str">
        <f t="shared" si="136"/>
        <v>Absent</v>
      </c>
      <c r="AG190" s="13" t="str">
        <f t="shared" si="137"/>
        <v>A-S2_Onsite</v>
      </c>
      <c r="AH190" s="29" t="s">
        <v>5</v>
      </c>
      <c r="AI190" s="29" t="s">
        <v>5</v>
      </c>
      <c r="AJ190" s="29">
        <v>6</v>
      </c>
      <c r="AK190" s="29" t="s">
        <v>5</v>
      </c>
      <c r="AL190" s="29" t="s">
        <v>5</v>
      </c>
      <c r="AM190" s="29">
        <v>6</v>
      </c>
      <c r="AN190" s="131">
        <v>60</v>
      </c>
      <c r="AO190" s="36" t="s">
        <v>7179</v>
      </c>
      <c r="AP190" s="116" t="s">
        <v>1050</v>
      </c>
      <c r="AQ190" s="116" t="str">
        <f t="shared" si="121"/>
        <v>2025EB1100187-BDSDF108</v>
      </c>
      <c r="AR190" s="25" t="str">
        <f t="shared" si="138"/>
        <v>2 missed</v>
      </c>
      <c r="AS190" s="25" t="str">
        <f t="shared" si="139"/>
        <v>2 missed</v>
      </c>
      <c r="AT190" s="25">
        <f t="shared" si="140"/>
        <v>1</v>
      </c>
      <c r="AU190" s="25">
        <f t="shared" si="141"/>
        <v>0</v>
      </c>
      <c r="AV190" s="10">
        <f t="shared" si="142"/>
        <v>0.33333333333333331</v>
      </c>
      <c r="AW190" s="10">
        <f t="shared" si="143"/>
        <v>0</v>
      </c>
      <c r="AX190" s="25" t="str">
        <f t="shared" si="144"/>
        <v>4 missed</v>
      </c>
      <c r="AY190" s="25">
        <f t="shared" si="145"/>
        <v>1</v>
      </c>
      <c r="AZ190" s="10">
        <f t="shared" si="146"/>
        <v>0.2</v>
      </c>
      <c r="BA190" s="10" t="str">
        <f t="shared" si="147"/>
        <v>Q-1 A-0 || Q Total-3, A Total-2</v>
      </c>
      <c r="BB190" s="10" t="str" cm="1">
        <f t="array" ref="BB190">IFERROR(INDEX('Attendance-Slot-1'!$Q$2:$Q$1112,MATCH(1,('Attendance-Slot-1'!$A$2:$A$1112=$C190)*('Attendance-Slot-1'!$G$2:$G$1112=BB$2),0)),"No Data")</f>
        <v>No Data</v>
      </c>
      <c r="BC190" s="10" t="str" cm="1">
        <f t="array" ref="BC190">IFERROR(INDEX('Attendance-Slot-2'!$Q$2:$Q$2595,MATCH(1,('Attendance-Slot-2'!$A$2:$A$2595=$C190)*('Attendance-Slot-2'!$G$2:$G$2595=BB$2),0)),"No Data")</f>
        <v>A-S2_Onsite</v>
      </c>
      <c r="BD190" s="136" t="e">
        <f>VLOOKUP($AQ190,'Written Exam Marks'!$H:$Q,10,FALSE)</f>
        <v>#N/A</v>
      </c>
      <c r="BE190" s="136" t="e">
        <f>VLOOKUP($AQ190,'Written Exam Marks'!$H:$Q,9,FALSE)</f>
        <v>#N/A</v>
      </c>
      <c r="BF190" s="10" t="str">
        <f t="shared" si="148"/>
        <v>Absent</v>
      </c>
      <c r="BG190" s="10" t="str">
        <f t="shared" si="149"/>
        <v>A-S2_Onsite</v>
      </c>
      <c r="BH190" s="129">
        <v>7</v>
      </c>
      <c r="BI190" s="129">
        <v>12</v>
      </c>
      <c r="BJ190" s="129" t="s">
        <v>5</v>
      </c>
      <c r="BK190" s="129">
        <v>18.5</v>
      </c>
      <c r="BL190" s="144">
        <v>37.5</v>
      </c>
      <c r="BM190" s="24">
        <v>60</v>
      </c>
      <c r="BN190" s="24" t="s">
        <v>1004</v>
      </c>
      <c r="BO190" s="118" t="s">
        <v>1063</v>
      </c>
      <c r="BP190" s="118" t="str">
        <f t="shared" si="122"/>
        <v>2025EB1100187-BDSDF114</v>
      </c>
      <c r="BQ190" s="24" t="str">
        <f t="shared" si="150"/>
        <v>1 missed</v>
      </c>
      <c r="BR190" s="24" t="str">
        <f t="shared" si="151"/>
        <v>0 missed</v>
      </c>
      <c r="BS190" s="24">
        <f t="shared" si="152"/>
        <v>2</v>
      </c>
      <c r="BT190" s="24">
        <f t="shared" si="153"/>
        <v>1</v>
      </c>
      <c r="BU190" s="14">
        <f t="shared" si="154"/>
        <v>0.66666666666666663</v>
      </c>
      <c r="BV190" s="14">
        <f t="shared" si="155"/>
        <v>1</v>
      </c>
      <c r="BW190" s="24" t="str">
        <f t="shared" si="156"/>
        <v>1 missed</v>
      </c>
      <c r="BX190" s="24">
        <f t="shared" si="157"/>
        <v>3</v>
      </c>
      <c r="BY190" s="14">
        <f t="shared" si="158"/>
        <v>0.75</v>
      </c>
      <c r="BZ190" s="14" t="str">
        <f t="shared" si="159"/>
        <v>Q-2 A-1 || Q Total-3, A Total-1</v>
      </c>
      <c r="CA190" s="14" t="str" cm="1">
        <f t="array" ref="CA190">IFERROR(INDEX('Attendance-Slot-1'!$Q$2:$Q$1112,MATCH(1,('Attendance-Slot-1'!$A$2:$A$1112=$C190)*('Attendance-Slot-1'!$G$2:$G$1112=CA$2),0)),"No Data")</f>
        <v>No Data</v>
      </c>
      <c r="CB190" s="14" t="str" cm="1">
        <f t="array" ref="CB190">IFERROR(INDEX('Attendance-Slot-2'!$Q$2:$Q$2595,MATCH(1,('Attendance-Slot-2'!$A$2:$A$2595=$C190)*('Attendance-Slot-2'!$G$2:$G$2595=CA$2),0)),"No Data")</f>
        <v>A-S2_Onsite</v>
      </c>
      <c r="CC190" s="138" t="e">
        <f>VLOOKUP($BP190,'Written Exam Marks'!$H:$Q,10,FALSE)</f>
        <v>#N/A</v>
      </c>
      <c r="CD190" s="138" t="e">
        <f>VLOOKUP($BP190,'Written Exam Marks'!$H:$Q,9,FALSE)</f>
        <v>#N/A</v>
      </c>
      <c r="CE190" s="14" t="str">
        <f t="shared" si="160"/>
        <v>Absent</v>
      </c>
      <c r="CF190" s="14" t="str">
        <f t="shared" si="161"/>
        <v>A-S2_Onsite</v>
      </c>
      <c r="CG190" s="130">
        <v>4</v>
      </c>
      <c r="CH190" s="130">
        <v>1.5</v>
      </c>
      <c r="CI190" s="130">
        <v>5</v>
      </c>
      <c r="CJ190" s="130">
        <v>5.5</v>
      </c>
      <c r="CK190" s="130" t="s">
        <v>5</v>
      </c>
      <c r="CL190" s="130" t="s">
        <v>5</v>
      </c>
      <c r="CM190" s="145">
        <v>16</v>
      </c>
      <c r="CN190" s="130">
        <v>50</v>
      </c>
      <c r="CO190" s="27" t="s">
        <v>1005</v>
      </c>
      <c r="CP190" s="119" t="s">
        <v>1044</v>
      </c>
      <c r="CQ190" s="119" t="str">
        <f t="shared" si="123"/>
        <v>2025EB1100187-BDSDF112</v>
      </c>
      <c r="CR190" s="27" t="str">
        <f t="shared" si="162"/>
        <v>0 missed</v>
      </c>
      <c r="CS190" s="27" t="str">
        <f t="shared" si="163"/>
        <v>0 missed</v>
      </c>
      <c r="CT190" s="27">
        <f t="shared" si="164"/>
        <v>2</v>
      </c>
      <c r="CU190" s="27">
        <f t="shared" si="165"/>
        <v>2</v>
      </c>
      <c r="CV190" s="15">
        <f t="shared" si="166"/>
        <v>1</v>
      </c>
      <c r="CW190" s="15">
        <f t="shared" si="167"/>
        <v>1</v>
      </c>
      <c r="CX190" s="27" t="str">
        <f t="shared" si="168"/>
        <v>0 missed</v>
      </c>
      <c r="CY190" s="27">
        <f t="shared" si="169"/>
        <v>4</v>
      </c>
      <c r="CZ190" s="15">
        <f t="shared" si="170"/>
        <v>1</v>
      </c>
      <c r="DA190" s="15" t="str">
        <f t="shared" si="171"/>
        <v>Q-2 A-2 || Q Total-2, A Total-2</v>
      </c>
      <c r="DB190" s="15" t="str" cm="1">
        <f t="array" ref="DB190">IFERROR(INDEX('Attendance-Slot-1'!$Q$2:$Q$1112,MATCH(1,('Attendance-Slot-1'!$A$2:$A$1112=$C190)*('Attendance-Slot-1'!$G$2:$G$1112=DB$2),0)),"No Data")</f>
        <v>No Data</v>
      </c>
      <c r="DC190" s="15" t="str" cm="1">
        <f t="array" ref="DC190">IFERROR(INDEX('Attendance-Slot-2'!$Q$2:$Q$2595,MATCH(1,('Attendance-Slot-2'!$A$2:$A$2595=$C190)*('Attendance-Slot-2'!$G$2:$G$2595=DB$2),0)),"No Data")</f>
        <v>A-S2_Onsite</v>
      </c>
      <c r="DD190" s="139" t="e">
        <f>VLOOKUP($CQ190,'Written Exam Marks'!$H:$Q,10,FALSE)</f>
        <v>#N/A</v>
      </c>
      <c r="DE190" s="139" t="e">
        <f>VLOOKUP($CQ190,'Written Exam Marks'!$H:$Q,9,FALSE)</f>
        <v>#N/A</v>
      </c>
      <c r="DF190" s="15" t="str">
        <f t="shared" si="172"/>
        <v>Absent</v>
      </c>
      <c r="DG190" s="15" t="str">
        <f t="shared" si="173"/>
        <v>A-S2_Onsite</v>
      </c>
      <c r="DH190" s="139" t="s">
        <v>5</v>
      </c>
      <c r="DI190" s="139">
        <v>0</v>
      </c>
      <c r="DJ190" s="139">
        <v>100</v>
      </c>
      <c r="DK190" s="3" t="str">
        <f t="shared" si="124"/>
        <v>P-0, A-0, No Data-4</v>
      </c>
      <c r="DL190" s="3" t="str">
        <f t="shared" si="125"/>
        <v>P-0, A-4, No Data-0</v>
      </c>
      <c r="DM190" s="1" t="str">
        <f t="shared" si="174"/>
        <v>A-S2_Onsite</v>
      </c>
      <c r="DN190" s="1" t="str">
        <f t="shared" si="175"/>
        <v>A-S2_Onsite</v>
      </c>
      <c r="DO190" s="1" t="str">
        <f t="shared" si="176"/>
        <v>A-S2_Onsite</v>
      </c>
      <c r="DP190" s="1" t="str">
        <f t="shared" si="177"/>
        <v>A-S2_Onsite</v>
      </c>
      <c r="DQ190" s="1" t="str">
        <f t="shared" si="178"/>
        <v>P-0, A-4, No Data-0</v>
      </c>
      <c r="DR190" s="39">
        <f t="shared" si="179"/>
        <v>0</v>
      </c>
      <c r="DS190" s="34" t="s">
        <v>7217</v>
      </c>
      <c r="DT190" s="39" t="s">
        <v>1098</v>
      </c>
      <c r="DU190" s="30" t="s">
        <v>564</v>
      </c>
      <c r="DV190" s="30" t="s">
        <v>3489</v>
      </c>
    </row>
    <row r="191" spans="1:126" x14ac:dyDescent="0.25">
      <c r="A191" s="1">
        <v>188</v>
      </c>
      <c r="B191" s="1" t="s">
        <v>1000</v>
      </c>
      <c r="C191" s="1" t="s">
        <v>567</v>
      </c>
      <c r="D191" s="1" t="s">
        <v>568</v>
      </c>
      <c r="E191" s="1" t="s">
        <v>569</v>
      </c>
      <c r="F191" s="1" t="s">
        <v>7202</v>
      </c>
      <c r="G191" s="1" t="s">
        <v>1405</v>
      </c>
      <c r="H191" s="143" t="s">
        <v>5</v>
      </c>
      <c r="I191" s="143" t="s">
        <v>5</v>
      </c>
      <c r="J191" s="143" t="s">
        <v>5</v>
      </c>
      <c r="K191" s="143" t="s">
        <v>5</v>
      </c>
      <c r="L191" s="132" t="s">
        <v>5</v>
      </c>
      <c r="M191" s="132">
        <v>1.6</v>
      </c>
      <c r="N191" s="26">
        <v>60</v>
      </c>
      <c r="O191" s="26" t="s">
        <v>997</v>
      </c>
      <c r="P191" s="120" t="s">
        <v>1034</v>
      </c>
      <c r="Q191" s="13" t="str">
        <f t="shared" si="126"/>
        <v>2025EB1100188-BDSDF113</v>
      </c>
      <c r="R191" s="26" t="str">
        <f t="shared" si="127"/>
        <v>4 missed</v>
      </c>
      <c r="S191" s="26" t="str">
        <f t="shared" si="120"/>
        <v>1 missed</v>
      </c>
      <c r="T191" s="26">
        <f t="shared" si="128"/>
        <v>0</v>
      </c>
      <c r="U191" s="26">
        <f t="shared" si="129"/>
        <v>0</v>
      </c>
      <c r="V191" s="13">
        <f t="shared" si="130"/>
        <v>0</v>
      </c>
      <c r="W191" s="13">
        <f t="shared" si="131"/>
        <v>0</v>
      </c>
      <c r="X191" s="26" t="str">
        <f t="shared" si="132"/>
        <v>5 missed</v>
      </c>
      <c r="Y191" s="26">
        <f t="shared" si="133"/>
        <v>0</v>
      </c>
      <c r="Z191" s="13">
        <f t="shared" si="134"/>
        <v>0</v>
      </c>
      <c r="AA191" s="15" t="str">
        <f t="shared" si="135"/>
        <v>Q-0 A-0 || Q Total-4, A Total-1</v>
      </c>
      <c r="AB191" s="13" t="str" cm="1">
        <f t="array" ref="AB191">IFERROR(INDEX('Attendance-Slot-1'!$Q$2:$Q$1112,MATCH(1,('Attendance-Slot-1'!$A$2:$A$1112=$C191)*('Attendance-Slot-1'!$G$2:$G$1112=AB$2),0)),"No Data")</f>
        <v>No Data</v>
      </c>
      <c r="AC191" s="13" t="str" cm="1">
        <f t="array" ref="AC191">IFERROR(INDEX('Attendance-Slot-2'!$Q$2:$Q$2595,MATCH(1,('Attendance-Slot-2'!$A$2:$A$2595=$C191)*('Attendance-Slot-2'!$G$2:$G$2595=AB$2),0)),"No Data")</f>
        <v>A-S2_Onsite</v>
      </c>
      <c r="AD191" s="133" t="e">
        <f>VLOOKUP($Q191,'Written Exam Marks'!$H:$Q,10,FALSE)</f>
        <v>#N/A</v>
      </c>
      <c r="AE191" s="133" t="e">
        <f>VLOOKUP($Q191,'Written Exam Marks'!$H:$Q,9,FALSE)</f>
        <v>#N/A</v>
      </c>
      <c r="AF191" s="13" t="str">
        <f t="shared" si="136"/>
        <v>Absent</v>
      </c>
      <c r="AG191" s="13" t="str">
        <f t="shared" si="137"/>
        <v>A-S2_Onsite</v>
      </c>
      <c r="AH191" s="29" t="s">
        <v>5</v>
      </c>
      <c r="AI191" s="29" t="s">
        <v>5</v>
      </c>
      <c r="AJ191" s="29" t="s">
        <v>5</v>
      </c>
      <c r="AK191" s="29" t="s">
        <v>5</v>
      </c>
      <c r="AL191" s="29" t="s">
        <v>5</v>
      </c>
      <c r="AM191" s="29">
        <v>0</v>
      </c>
      <c r="AN191" s="131">
        <v>60</v>
      </c>
      <c r="AO191" s="36" t="s">
        <v>7179</v>
      </c>
      <c r="AP191" s="116" t="s">
        <v>1050</v>
      </c>
      <c r="AQ191" s="116" t="str">
        <f t="shared" si="121"/>
        <v>2025EB1100188-BDSDF108</v>
      </c>
      <c r="AR191" s="25" t="str">
        <f t="shared" si="138"/>
        <v>3 missed</v>
      </c>
      <c r="AS191" s="25" t="str">
        <f t="shared" si="139"/>
        <v>2 missed</v>
      </c>
      <c r="AT191" s="25">
        <f t="shared" si="140"/>
        <v>0</v>
      </c>
      <c r="AU191" s="25">
        <f t="shared" si="141"/>
        <v>0</v>
      </c>
      <c r="AV191" s="10">
        <f t="shared" si="142"/>
        <v>0</v>
      </c>
      <c r="AW191" s="10">
        <f t="shared" si="143"/>
        <v>0</v>
      </c>
      <c r="AX191" s="25" t="str">
        <f t="shared" si="144"/>
        <v>5 missed</v>
      </c>
      <c r="AY191" s="25">
        <f t="shared" si="145"/>
        <v>0</v>
      </c>
      <c r="AZ191" s="10">
        <f t="shared" si="146"/>
        <v>0</v>
      </c>
      <c r="BA191" s="10" t="str">
        <f t="shared" si="147"/>
        <v>Q-0 A-0 || Q Total-3, A Total-2</v>
      </c>
      <c r="BB191" s="10" t="str" cm="1">
        <f t="array" ref="BB191">IFERROR(INDEX('Attendance-Slot-1'!$Q$2:$Q$1112,MATCH(1,('Attendance-Slot-1'!$A$2:$A$1112=$C191)*('Attendance-Slot-1'!$G$2:$G$1112=BB$2),0)),"No Data")</f>
        <v>A-S1_Onsite</v>
      </c>
      <c r="BC191" s="10" t="str" cm="1">
        <f t="array" ref="BC191">IFERROR(INDEX('Attendance-Slot-2'!$Q$2:$Q$2595,MATCH(1,('Attendance-Slot-2'!$A$2:$A$2595=$C191)*('Attendance-Slot-2'!$G$2:$G$2595=BB$2),0)),"No Data")</f>
        <v>A-S2_Onsite</v>
      </c>
      <c r="BD191" s="136" t="e">
        <f>VLOOKUP($AQ191,'Written Exam Marks'!$H:$Q,10,FALSE)</f>
        <v>#N/A</v>
      </c>
      <c r="BE191" s="136" t="e">
        <f>VLOOKUP($AQ191,'Written Exam Marks'!$H:$Q,9,FALSE)</f>
        <v>#N/A</v>
      </c>
      <c r="BF191" s="10" t="str">
        <f t="shared" si="148"/>
        <v>Absent</v>
      </c>
      <c r="BG191" s="10" t="str">
        <f t="shared" si="149"/>
        <v>A-S1_Onsite</v>
      </c>
      <c r="BH191" s="129" t="s">
        <v>5</v>
      </c>
      <c r="BI191" s="129" t="s">
        <v>5</v>
      </c>
      <c r="BJ191" s="129" t="s">
        <v>5</v>
      </c>
      <c r="BK191" s="129" t="s">
        <v>5</v>
      </c>
      <c r="BL191" s="144">
        <v>0</v>
      </c>
      <c r="BM191" s="24">
        <v>60</v>
      </c>
      <c r="BN191" s="24" t="s">
        <v>1004</v>
      </c>
      <c r="BO191" s="118" t="s">
        <v>1063</v>
      </c>
      <c r="BP191" s="118" t="str">
        <f t="shared" si="122"/>
        <v>2025EB1100188-BDSDF114</v>
      </c>
      <c r="BQ191" s="24" t="str">
        <f t="shared" si="150"/>
        <v>3 missed</v>
      </c>
      <c r="BR191" s="24" t="str">
        <f t="shared" si="151"/>
        <v>1 missed</v>
      </c>
      <c r="BS191" s="24">
        <f t="shared" si="152"/>
        <v>0</v>
      </c>
      <c r="BT191" s="24">
        <f t="shared" si="153"/>
        <v>0</v>
      </c>
      <c r="BU191" s="14">
        <f t="shared" si="154"/>
        <v>0</v>
      </c>
      <c r="BV191" s="14">
        <f t="shared" si="155"/>
        <v>0</v>
      </c>
      <c r="BW191" s="24" t="str">
        <f t="shared" si="156"/>
        <v>4 missed</v>
      </c>
      <c r="BX191" s="24">
        <f t="shared" si="157"/>
        <v>0</v>
      </c>
      <c r="BY191" s="14">
        <f t="shared" si="158"/>
        <v>0</v>
      </c>
      <c r="BZ191" s="14" t="str">
        <f t="shared" si="159"/>
        <v>Q-0 A-0 || Q Total-3, A Total-1</v>
      </c>
      <c r="CA191" s="14" t="str" cm="1">
        <f t="array" ref="CA191">IFERROR(INDEX('Attendance-Slot-1'!$Q$2:$Q$1112,MATCH(1,('Attendance-Slot-1'!$A$2:$A$1112=$C191)*('Attendance-Slot-1'!$G$2:$G$1112=CA$2),0)),"No Data")</f>
        <v>No Data</v>
      </c>
      <c r="CB191" s="14" t="str" cm="1">
        <f t="array" ref="CB191">IFERROR(INDEX('Attendance-Slot-2'!$Q$2:$Q$2595,MATCH(1,('Attendance-Slot-2'!$A$2:$A$2595=$C191)*('Attendance-Slot-2'!$G$2:$G$2595=CA$2),0)),"No Data")</f>
        <v>A-S2_Onsite</v>
      </c>
      <c r="CC191" s="138" t="e">
        <f>VLOOKUP($BP191,'Written Exam Marks'!$H:$Q,10,FALSE)</f>
        <v>#N/A</v>
      </c>
      <c r="CD191" s="138" t="e">
        <f>VLOOKUP($BP191,'Written Exam Marks'!$H:$Q,9,FALSE)</f>
        <v>#N/A</v>
      </c>
      <c r="CE191" s="14" t="str">
        <f t="shared" si="160"/>
        <v>Absent</v>
      </c>
      <c r="CF191" s="14" t="str">
        <f t="shared" si="161"/>
        <v>A-S2_Onsite</v>
      </c>
      <c r="CG191" s="130" t="s">
        <v>5</v>
      </c>
      <c r="CH191" s="130" t="s">
        <v>5</v>
      </c>
      <c r="CI191" s="130" t="s">
        <v>5</v>
      </c>
      <c r="CJ191" s="130" t="s">
        <v>5</v>
      </c>
      <c r="CK191" s="130" t="s">
        <v>5</v>
      </c>
      <c r="CL191" s="130" t="s">
        <v>5</v>
      </c>
      <c r="CM191" s="145">
        <v>0</v>
      </c>
      <c r="CN191" s="130">
        <v>50</v>
      </c>
      <c r="CO191" s="27" t="s">
        <v>1005</v>
      </c>
      <c r="CP191" s="119" t="s">
        <v>1044</v>
      </c>
      <c r="CQ191" s="119" t="str">
        <f t="shared" si="123"/>
        <v>2025EB1100188-BDSDF112</v>
      </c>
      <c r="CR191" s="27" t="str">
        <f t="shared" si="162"/>
        <v>2 missed</v>
      </c>
      <c r="CS191" s="27" t="str">
        <f t="shared" si="163"/>
        <v>2 missed</v>
      </c>
      <c r="CT191" s="27">
        <f t="shared" si="164"/>
        <v>0</v>
      </c>
      <c r="CU191" s="27">
        <f t="shared" si="165"/>
        <v>0</v>
      </c>
      <c r="CV191" s="15">
        <f t="shared" si="166"/>
        <v>0</v>
      </c>
      <c r="CW191" s="15">
        <f t="shared" si="167"/>
        <v>0</v>
      </c>
      <c r="CX191" s="27" t="str">
        <f t="shared" si="168"/>
        <v>4 missed</v>
      </c>
      <c r="CY191" s="27">
        <f t="shared" si="169"/>
        <v>0</v>
      </c>
      <c r="CZ191" s="15">
        <f t="shared" si="170"/>
        <v>0</v>
      </c>
      <c r="DA191" s="15" t="str">
        <f t="shared" si="171"/>
        <v>Q-0 A-0 || Q Total-2, A Total-2</v>
      </c>
      <c r="DB191" s="15" t="str" cm="1">
        <f t="array" ref="DB191">IFERROR(INDEX('Attendance-Slot-1'!$Q$2:$Q$1112,MATCH(1,('Attendance-Slot-1'!$A$2:$A$1112=$C191)*('Attendance-Slot-1'!$G$2:$G$1112=DB$2),0)),"No Data")</f>
        <v>A-S1_Onsite</v>
      </c>
      <c r="DC191" s="15" t="str" cm="1">
        <f t="array" ref="DC191">IFERROR(INDEX('Attendance-Slot-2'!$Q$2:$Q$2595,MATCH(1,('Attendance-Slot-2'!$A$2:$A$2595=$C191)*('Attendance-Slot-2'!$G$2:$G$2595=DB$2),0)),"No Data")</f>
        <v>A-S2_Onsite</v>
      </c>
      <c r="DD191" s="139" t="e">
        <f>VLOOKUP($CQ191,'Written Exam Marks'!$H:$Q,10,FALSE)</f>
        <v>#N/A</v>
      </c>
      <c r="DE191" s="139" t="e">
        <f>VLOOKUP($CQ191,'Written Exam Marks'!$H:$Q,9,FALSE)</f>
        <v>#N/A</v>
      </c>
      <c r="DF191" s="15" t="str">
        <f t="shared" si="172"/>
        <v>Absent</v>
      </c>
      <c r="DG191" s="15" t="str">
        <f t="shared" si="173"/>
        <v>A-S1_Onsite</v>
      </c>
      <c r="DH191" s="139" t="s">
        <v>5</v>
      </c>
      <c r="DI191" s="139">
        <v>0</v>
      </c>
      <c r="DJ191" s="139">
        <v>100</v>
      </c>
      <c r="DK191" s="3" t="str">
        <f t="shared" si="124"/>
        <v>P-0, A-2, No Data-2</v>
      </c>
      <c r="DL191" s="3" t="str">
        <f t="shared" si="125"/>
        <v>P-0, A-4, No Data-0</v>
      </c>
      <c r="DM191" s="1" t="str">
        <f t="shared" si="174"/>
        <v>A-S2_Onsite</v>
      </c>
      <c r="DN191" s="1" t="str">
        <f t="shared" si="175"/>
        <v>A-S1_Onsite</v>
      </c>
      <c r="DO191" s="1" t="str">
        <f t="shared" si="176"/>
        <v>A-S1_Onsite</v>
      </c>
      <c r="DP191" s="1" t="str">
        <f t="shared" si="177"/>
        <v>A-S2_Onsite</v>
      </c>
      <c r="DQ191" s="1" t="str">
        <f t="shared" si="178"/>
        <v>P-0, A-4, No Data-0</v>
      </c>
      <c r="DR191" s="39">
        <f t="shared" si="179"/>
        <v>0</v>
      </c>
      <c r="DS191" s="34" t="s">
        <v>7217</v>
      </c>
      <c r="DT191" s="39" t="s">
        <v>1098</v>
      </c>
      <c r="DU191" s="30" t="s">
        <v>567</v>
      </c>
      <c r="DV191" s="30" t="s">
        <v>1098</v>
      </c>
    </row>
    <row r="192" spans="1:126" x14ac:dyDescent="0.25">
      <c r="A192" s="1">
        <v>189</v>
      </c>
      <c r="B192" s="1" t="s">
        <v>1000</v>
      </c>
      <c r="C192" s="1" t="s">
        <v>570</v>
      </c>
      <c r="D192" s="1" t="s">
        <v>571</v>
      </c>
      <c r="E192" s="1" t="s">
        <v>572</v>
      </c>
      <c r="F192" s="1" t="s">
        <v>7202</v>
      </c>
      <c r="G192" s="1" t="s">
        <v>3587</v>
      </c>
      <c r="H192" s="143">
        <v>4.8</v>
      </c>
      <c r="I192" s="143">
        <v>1.6</v>
      </c>
      <c r="J192" s="143" t="s">
        <v>5</v>
      </c>
      <c r="K192" s="143" t="s">
        <v>5</v>
      </c>
      <c r="L192" s="132" t="s">
        <v>5</v>
      </c>
      <c r="M192" s="132">
        <v>6.4</v>
      </c>
      <c r="N192" s="26">
        <v>60</v>
      </c>
      <c r="O192" s="26" t="s">
        <v>997</v>
      </c>
      <c r="P192" s="120" t="s">
        <v>1034</v>
      </c>
      <c r="Q192" s="13" t="str">
        <f t="shared" si="126"/>
        <v>2025EB1100189-BDSDF113</v>
      </c>
      <c r="R192" s="26" t="str">
        <f t="shared" si="127"/>
        <v>2 missed</v>
      </c>
      <c r="S192" s="26" t="str">
        <f t="shared" si="120"/>
        <v>1 missed</v>
      </c>
      <c r="T192" s="26">
        <f t="shared" si="128"/>
        <v>2</v>
      </c>
      <c r="U192" s="26">
        <f t="shared" si="129"/>
        <v>0</v>
      </c>
      <c r="V192" s="13">
        <f t="shared" si="130"/>
        <v>0.5</v>
      </c>
      <c r="W192" s="13">
        <f t="shared" si="131"/>
        <v>0</v>
      </c>
      <c r="X192" s="26" t="str">
        <f t="shared" si="132"/>
        <v>3 missed</v>
      </c>
      <c r="Y192" s="26">
        <f t="shared" si="133"/>
        <v>2</v>
      </c>
      <c r="Z192" s="13">
        <f t="shared" si="134"/>
        <v>0.4</v>
      </c>
      <c r="AA192" s="15" t="str">
        <f t="shared" si="135"/>
        <v>Q-2 A-0 || Q Total-4, A Total-1</v>
      </c>
      <c r="AB192" s="13" t="str" cm="1">
        <f t="array" ref="AB192">IFERROR(INDEX('Attendance-Slot-1'!$Q$2:$Q$1112,MATCH(1,('Attendance-Slot-1'!$A$2:$A$1112=$C192)*('Attendance-Slot-1'!$G$2:$G$1112=AB$2),0)),"No Data")</f>
        <v>No Data</v>
      </c>
      <c r="AC192" s="13" t="str" cm="1">
        <f t="array" ref="AC192">IFERROR(INDEX('Attendance-Slot-2'!$Q$2:$Q$2595,MATCH(1,('Attendance-Slot-2'!$A$2:$A$2595=$C192)*('Attendance-Slot-2'!$G$2:$G$2595=AB$2),0)),"No Data")</f>
        <v>A-S2_Onsite</v>
      </c>
      <c r="AD192" s="133" t="e">
        <f>VLOOKUP($Q192,'Written Exam Marks'!$H:$Q,10,FALSE)</f>
        <v>#N/A</v>
      </c>
      <c r="AE192" s="133" t="e">
        <f>VLOOKUP($Q192,'Written Exam Marks'!$H:$Q,9,FALSE)</f>
        <v>#N/A</v>
      </c>
      <c r="AF192" s="13" t="str">
        <f t="shared" si="136"/>
        <v>Absent</v>
      </c>
      <c r="AG192" s="13" t="str">
        <f t="shared" si="137"/>
        <v>A-S2_Onsite</v>
      </c>
      <c r="AH192" s="29" t="s">
        <v>5</v>
      </c>
      <c r="AI192" s="29" t="s">
        <v>5</v>
      </c>
      <c r="AJ192" s="29" t="s">
        <v>5</v>
      </c>
      <c r="AK192" s="29" t="s">
        <v>5</v>
      </c>
      <c r="AL192" s="29" t="s">
        <v>5</v>
      </c>
      <c r="AM192" s="29">
        <v>0</v>
      </c>
      <c r="AN192" s="131">
        <v>60</v>
      </c>
      <c r="AO192" s="36" t="s">
        <v>7179</v>
      </c>
      <c r="AP192" s="116" t="s">
        <v>1050</v>
      </c>
      <c r="AQ192" s="116" t="str">
        <f t="shared" si="121"/>
        <v>2025EB1100189-BDSDF108</v>
      </c>
      <c r="AR192" s="25" t="str">
        <f t="shared" si="138"/>
        <v>3 missed</v>
      </c>
      <c r="AS192" s="25" t="str">
        <f t="shared" si="139"/>
        <v>2 missed</v>
      </c>
      <c r="AT192" s="25">
        <f t="shared" si="140"/>
        <v>0</v>
      </c>
      <c r="AU192" s="25">
        <f t="shared" si="141"/>
        <v>0</v>
      </c>
      <c r="AV192" s="10">
        <f t="shared" si="142"/>
        <v>0</v>
      </c>
      <c r="AW192" s="10">
        <f t="shared" si="143"/>
        <v>0</v>
      </c>
      <c r="AX192" s="25" t="str">
        <f t="shared" si="144"/>
        <v>5 missed</v>
      </c>
      <c r="AY192" s="25">
        <f t="shared" si="145"/>
        <v>0</v>
      </c>
      <c r="AZ192" s="10">
        <f t="shared" si="146"/>
        <v>0</v>
      </c>
      <c r="BA192" s="10" t="str">
        <f t="shared" si="147"/>
        <v>Q-0 A-0 || Q Total-3, A Total-2</v>
      </c>
      <c r="BB192" s="10" t="str" cm="1">
        <f t="array" ref="BB192">IFERROR(INDEX('Attendance-Slot-1'!$Q$2:$Q$1112,MATCH(1,('Attendance-Slot-1'!$A$2:$A$1112=$C192)*('Attendance-Slot-1'!$G$2:$G$1112=BB$2),0)),"No Data")</f>
        <v>No Data</v>
      </c>
      <c r="BC192" s="10" t="str" cm="1">
        <f t="array" ref="BC192">IFERROR(INDEX('Attendance-Slot-2'!$Q$2:$Q$2595,MATCH(1,('Attendance-Slot-2'!$A$2:$A$2595=$C192)*('Attendance-Slot-2'!$G$2:$G$2595=BB$2),0)),"No Data")</f>
        <v>A-S2_Onsite</v>
      </c>
      <c r="BD192" s="136" t="e">
        <f>VLOOKUP($AQ192,'Written Exam Marks'!$H:$Q,10,FALSE)</f>
        <v>#N/A</v>
      </c>
      <c r="BE192" s="136" t="e">
        <f>VLOOKUP($AQ192,'Written Exam Marks'!$H:$Q,9,FALSE)</f>
        <v>#N/A</v>
      </c>
      <c r="BF192" s="10" t="str">
        <f t="shared" si="148"/>
        <v>Absent</v>
      </c>
      <c r="BG192" s="10" t="str">
        <f t="shared" si="149"/>
        <v>A-S2_Onsite</v>
      </c>
      <c r="BH192" s="129">
        <v>3</v>
      </c>
      <c r="BI192" s="129" t="s">
        <v>5</v>
      </c>
      <c r="BJ192" s="129" t="s">
        <v>5</v>
      </c>
      <c r="BK192" s="129" t="s">
        <v>5</v>
      </c>
      <c r="BL192" s="144">
        <v>3</v>
      </c>
      <c r="BM192" s="24">
        <v>60</v>
      </c>
      <c r="BN192" s="24" t="s">
        <v>1004</v>
      </c>
      <c r="BO192" s="118" t="s">
        <v>1063</v>
      </c>
      <c r="BP192" s="118" t="str">
        <f t="shared" si="122"/>
        <v>2025EB1100189-BDSDF114</v>
      </c>
      <c r="BQ192" s="24" t="str">
        <f t="shared" si="150"/>
        <v>2 missed</v>
      </c>
      <c r="BR192" s="24" t="str">
        <f t="shared" si="151"/>
        <v>1 missed</v>
      </c>
      <c r="BS192" s="24">
        <f t="shared" si="152"/>
        <v>1</v>
      </c>
      <c r="BT192" s="24">
        <f t="shared" si="153"/>
        <v>0</v>
      </c>
      <c r="BU192" s="14">
        <f t="shared" si="154"/>
        <v>0.33333333333333331</v>
      </c>
      <c r="BV192" s="14">
        <f t="shared" si="155"/>
        <v>0</v>
      </c>
      <c r="BW192" s="24" t="str">
        <f t="shared" si="156"/>
        <v>3 missed</v>
      </c>
      <c r="BX192" s="24">
        <f t="shared" si="157"/>
        <v>1</v>
      </c>
      <c r="BY192" s="14">
        <f t="shared" si="158"/>
        <v>0.25</v>
      </c>
      <c r="BZ192" s="14" t="str">
        <f t="shared" si="159"/>
        <v>Q-1 A-0 || Q Total-3, A Total-1</v>
      </c>
      <c r="CA192" s="14" t="str" cm="1">
        <f t="array" ref="CA192">IFERROR(INDEX('Attendance-Slot-1'!$Q$2:$Q$1112,MATCH(1,('Attendance-Slot-1'!$A$2:$A$1112=$C192)*('Attendance-Slot-1'!$G$2:$G$1112=CA$2),0)),"No Data")</f>
        <v>No Data</v>
      </c>
      <c r="CB192" s="14" t="str" cm="1">
        <f t="array" ref="CB192">IFERROR(INDEX('Attendance-Slot-2'!$Q$2:$Q$2595,MATCH(1,('Attendance-Slot-2'!$A$2:$A$2595=$C192)*('Attendance-Slot-2'!$G$2:$G$2595=CA$2),0)),"No Data")</f>
        <v>A-S2_Onsite</v>
      </c>
      <c r="CC192" s="138" t="e">
        <f>VLOOKUP($BP192,'Written Exam Marks'!$H:$Q,10,FALSE)</f>
        <v>#N/A</v>
      </c>
      <c r="CD192" s="138" t="e">
        <f>VLOOKUP($BP192,'Written Exam Marks'!$H:$Q,9,FALSE)</f>
        <v>#N/A</v>
      </c>
      <c r="CE192" s="14" t="str">
        <f t="shared" si="160"/>
        <v>Absent</v>
      </c>
      <c r="CF192" s="14" t="str">
        <f t="shared" si="161"/>
        <v>A-S2_Onsite</v>
      </c>
      <c r="CG192" s="130">
        <v>2</v>
      </c>
      <c r="CH192" s="130" t="s">
        <v>5</v>
      </c>
      <c r="CI192" s="130" t="s">
        <v>5</v>
      </c>
      <c r="CJ192" s="130" t="s">
        <v>5</v>
      </c>
      <c r="CK192" s="130" t="s">
        <v>5</v>
      </c>
      <c r="CL192" s="130" t="s">
        <v>5</v>
      </c>
      <c r="CM192" s="145">
        <v>2</v>
      </c>
      <c r="CN192" s="130">
        <v>50</v>
      </c>
      <c r="CO192" s="27" t="s">
        <v>1005</v>
      </c>
      <c r="CP192" s="119" t="s">
        <v>1044</v>
      </c>
      <c r="CQ192" s="119" t="str">
        <f t="shared" si="123"/>
        <v>2025EB1100189-BDSDF112</v>
      </c>
      <c r="CR192" s="27" t="str">
        <f t="shared" si="162"/>
        <v>1 missed</v>
      </c>
      <c r="CS192" s="27" t="str">
        <f t="shared" si="163"/>
        <v>2 missed</v>
      </c>
      <c r="CT192" s="27">
        <f t="shared" si="164"/>
        <v>1</v>
      </c>
      <c r="CU192" s="27">
        <f t="shared" si="165"/>
        <v>0</v>
      </c>
      <c r="CV192" s="15">
        <f t="shared" si="166"/>
        <v>0.5</v>
      </c>
      <c r="CW192" s="15">
        <f t="shared" si="167"/>
        <v>0</v>
      </c>
      <c r="CX192" s="27" t="str">
        <f t="shared" si="168"/>
        <v>3 missed</v>
      </c>
      <c r="CY192" s="27">
        <f t="shared" si="169"/>
        <v>1</v>
      </c>
      <c r="CZ192" s="15">
        <f t="shared" si="170"/>
        <v>0.25</v>
      </c>
      <c r="DA192" s="15" t="str">
        <f t="shared" si="171"/>
        <v>Q-1 A-0 || Q Total-2, A Total-2</v>
      </c>
      <c r="DB192" s="15" t="str" cm="1">
        <f t="array" ref="DB192">IFERROR(INDEX('Attendance-Slot-1'!$Q$2:$Q$1112,MATCH(1,('Attendance-Slot-1'!$A$2:$A$1112=$C192)*('Attendance-Slot-1'!$G$2:$G$1112=DB$2),0)),"No Data")</f>
        <v>No Data</v>
      </c>
      <c r="DC192" s="15" t="str" cm="1">
        <f t="array" ref="DC192">IFERROR(INDEX('Attendance-Slot-2'!$Q$2:$Q$2595,MATCH(1,('Attendance-Slot-2'!$A$2:$A$2595=$C192)*('Attendance-Slot-2'!$G$2:$G$2595=DB$2),0)),"No Data")</f>
        <v>A-S2_Onsite</v>
      </c>
      <c r="DD192" s="139" t="e">
        <f>VLOOKUP($CQ192,'Written Exam Marks'!$H:$Q,10,FALSE)</f>
        <v>#N/A</v>
      </c>
      <c r="DE192" s="139" t="e">
        <f>VLOOKUP($CQ192,'Written Exam Marks'!$H:$Q,9,FALSE)</f>
        <v>#N/A</v>
      </c>
      <c r="DF192" s="15" t="str">
        <f t="shared" si="172"/>
        <v>Absent</v>
      </c>
      <c r="DG192" s="15" t="str">
        <f t="shared" si="173"/>
        <v>A-S2_Onsite</v>
      </c>
      <c r="DH192" s="139">
        <v>100</v>
      </c>
      <c r="DI192" s="139">
        <v>100</v>
      </c>
      <c r="DJ192" s="139">
        <v>100</v>
      </c>
      <c r="DK192" s="3" t="str">
        <f t="shared" si="124"/>
        <v>P-0, A-0, No Data-4</v>
      </c>
      <c r="DL192" s="3" t="str">
        <f t="shared" si="125"/>
        <v>P-0, A-4, No Data-0</v>
      </c>
      <c r="DM192" s="1" t="str">
        <f t="shared" si="174"/>
        <v>A-S2_Onsite</v>
      </c>
      <c r="DN192" s="1" t="str">
        <f t="shared" si="175"/>
        <v>A-S2_Onsite</v>
      </c>
      <c r="DO192" s="1" t="str">
        <f t="shared" si="176"/>
        <v>A-S2_Onsite</v>
      </c>
      <c r="DP192" s="1" t="str">
        <f t="shared" si="177"/>
        <v>A-S2_Onsite</v>
      </c>
      <c r="DQ192" s="1" t="str">
        <f t="shared" si="178"/>
        <v>P-0, A-4, No Data-0</v>
      </c>
      <c r="DR192" s="39">
        <f t="shared" si="179"/>
        <v>0</v>
      </c>
      <c r="DS192" s="34" t="s">
        <v>7217</v>
      </c>
      <c r="DT192" s="39" t="s">
        <v>1098</v>
      </c>
      <c r="DU192" s="30" t="s">
        <v>570</v>
      </c>
      <c r="DV192" s="30" t="s">
        <v>3489</v>
      </c>
    </row>
    <row r="193" spans="1:126" x14ac:dyDescent="0.25">
      <c r="A193" s="1">
        <v>190</v>
      </c>
      <c r="B193" s="1" t="s">
        <v>1000</v>
      </c>
      <c r="C193" s="1" t="s">
        <v>573</v>
      </c>
      <c r="D193" s="1" t="s">
        <v>574</v>
      </c>
      <c r="E193" s="1" t="s">
        <v>575</v>
      </c>
      <c r="F193" s="1" t="s">
        <v>7201</v>
      </c>
      <c r="G193" s="1" t="s">
        <v>1408</v>
      </c>
      <c r="H193" s="143">
        <v>8</v>
      </c>
      <c r="I193" s="143" t="s">
        <v>5</v>
      </c>
      <c r="J193" s="143" t="s">
        <v>5</v>
      </c>
      <c r="K193" s="143" t="s">
        <v>5</v>
      </c>
      <c r="L193" s="132">
        <v>28</v>
      </c>
      <c r="M193" s="132">
        <v>36</v>
      </c>
      <c r="N193" s="26">
        <v>60</v>
      </c>
      <c r="O193" s="26" t="s">
        <v>997</v>
      </c>
      <c r="P193" s="120" t="s">
        <v>1034</v>
      </c>
      <c r="Q193" s="13" t="str">
        <f t="shared" si="126"/>
        <v>2025EB1100190-BDSDF113</v>
      </c>
      <c r="R193" s="26" t="str">
        <f t="shared" si="127"/>
        <v>3 missed</v>
      </c>
      <c r="S193" s="26" t="str">
        <f t="shared" si="120"/>
        <v>0 missed</v>
      </c>
      <c r="T193" s="26">
        <f t="shared" si="128"/>
        <v>1</v>
      </c>
      <c r="U193" s="26">
        <f t="shared" si="129"/>
        <v>1</v>
      </c>
      <c r="V193" s="13">
        <f t="shared" si="130"/>
        <v>0.25</v>
      </c>
      <c r="W193" s="13">
        <f t="shared" si="131"/>
        <v>1</v>
      </c>
      <c r="X193" s="26" t="str">
        <f t="shared" si="132"/>
        <v>3 missed</v>
      </c>
      <c r="Y193" s="26">
        <f t="shared" si="133"/>
        <v>2</v>
      </c>
      <c r="Z193" s="13">
        <f t="shared" si="134"/>
        <v>0.4</v>
      </c>
      <c r="AA193" s="15" t="str">
        <f t="shared" si="135"/>
        <v>Q-1 A-1 || Q Total-4, A Total-1</v>
      </c>
      <c r="AB193" s="13" t="str" cm="1">
        <f t="array" ref="AB193">IFERROR(INDEX('Attendance-Slot-1'!$Q$2:$Q$1112,MATCH(1,('Attendance-Slot-1'!$A$2:$A$1112=$C193)*('Attendance-Slot-1'!$G$2:$G$1112=AB$2),0)),"No Data")</f>
        <v>No Data</v>
      </c>
      <c r="AC193" s="13" t="str" cm="1">
        <f t="array" ref="AC193">IFERROR(INDEX('Attendance-Slot-2'!$Q$2:$Q$2595,MATCH(1,('Attendance-Slot-2'!$A$2:$A$2595=$C193)*('Attendance-Slot-2'!$G$2:$G$2595=AB$2),0)),"No Data")</f>
        <v>A-S2_Onsite</v>
      </c>
      <c r="AD193" s="133" t="e">
        <f>VLOOKUP($Q193,'Written Exam Marks'!$H:$Q,10,FALSE)</f>
        <v>#N/A</v>
      </c>
      <c r="AE193" s="133" t="e">
        <f>VLOOKUP($Q193,'Written Exam Marks'!$H:$Q,9,FALSE)</f>
        <v>#N/A</v>
      </c>
      <c r="AF193" s="13" t="str">
        <f t="shared" si="136"/>
        <v>Absent</v>
      </c>
      <c r="AG193" s="13" t="str">
        <f t="shared" si="137"/>
        <v>A-S2_Onsite</v>
      </c>
      <c r="AH193" s="29">
        <v>13.5</v>
      </c>
      <c r="AI193" s="29">
        <v>15</v>
      </c>
      <c r="AJ193" s="29" t="s">
        <v>5</v>
      </c>
      <c r="AK193" s="29" t="s">
        <v>5</v>
      </c>
      <c r="AL193" s="29">
        <v>7</v>
      </c>
      <c r="AM193" s="29">
        <v>35.5</v>
      </c>
      <c r="AN193" s="131">
        <v>60</v>
      </c>
      <c r="AO193" s="36" t="s">
        <v>7179</v>
      </c>
      <c r="AP193" s="116" t="s">
        <v>1050</v>
      </c>
      <c r="AQ193" s="116" t="str">
        <f t="shared" si="121"/>
        <v>2025EB1100190-BDSDF108</v>
      </c>
      <c r="AR193" s="25" t="str">
        <f t="shared" si="138"/>
        <v>2 missed</v>
      </c>
      <c r="AS193" s="25" t="str">
        <f t="shared" si="139"/>
        <v>0 missed</v>
      </c>
      <c r="AT193" s="25">
        <f t="shared" si="140"/>
        <v>1</v>
      </c>
      <c r="AU193" s="25">
        <f t="shared" si="141"/>
        <v>2</v>
      </c>
      <c r="AV193" s="10">
        <f t="shared" si="142"/>
        <v>0.33333333333333331</v>
      </c>
      <c r="AW193" s="10">
        <f t="shared" si="143"/>
        <v>1</v>
      </c>
      <c r="AX193" s="25" t="str">
        <f t="shared" si="144"/>
        <v>2 missed</v>
      </c>
      <c r="AY193" s="25">
        <f t="shared" si="145"/>
        <v>3</v>
      </c>
      <c r="AZ193" s="10">
        <f t="shared" si="146"/>
        <v>0.6</v>
      </c>
      <c r="BA193" s="10" t="str">
        <f t="shared" si="147"/>
        <v>Q-1 A-2 || Q Total-3, A Total-2</v>
      </c>
      <c r="BB193" s="10" t="str" cm="1">
        <f t="array" ref="BB193">IFERROR(INDEX('Attendance-Slot-1'!$Q$2:$Q$1112,MATCH(1,('Attendance-Slot-1'!$A$2:$A$1112=$C193)*('Attendance-Slot-1'!$G$2:$G$1112=BB$2),0)),"No Data")</f>
        <v>No Data</v>
      </c>
      <c r="BC193" s="10" t="str" cm="1">
        <f t="array" ref="BC193">IFERROR(INDEX('Attendance-Slot-2'!$Q$2:$Q$2595,MATCH(1,('Attendance-Slot-2'!$A$2:$A$2595=$C193)*('Attendance-Slot-2'!$G$2:$G$2595=BB$2),0)),"No Data")</f>
        <v>A-S2_Onsite</v>
      </c>
      <c r="BD193" s="136" t="e">
        <f>VLOOKUP($AQ193,'Written Exam Marks'!$H:$Q,10,FALSE)</f>
        <v>#N/A</v>
      </c>
      <c r="BE193" s="136" t="e">
        <f>VLOOKUP($AQ193,'Written Exam Marks'!$H:$Q,9,FALSE)</f>
        <v>#N/A</v>
      </c>
      <c r="BF193" s="10" t="str">
        <f t="shared" si="148"/>
        <v>Absent</v>
      </c>
      <c r="BG193" s="10" t="str">
        <f t="shared" si="149"/>
        <v>A-S2_Onsite</v>
      </c>
      <c r="BH193" s="129">
        <v>6</v>
      </c>
      <c r="BI193" s="129" t="s">
        <v>5</v>
      </c>
      <c r="BJ193" s="129">
        <v>15</v>
      </c>
      <c r="BK193" s="129">
        <v>16</v>
      </c>
      <c r="BL193" s="144">
        <v>37</v>
      </c>
      <c r="BM193" s="24">
        <v>60</v>
      </c>
      <c r="BN193" s="24" t="s">
        <v>1004</v>
      </c>
      <c r="BO193" s="118" t="s">
        <v>1063</v>
      </c>
      <c r="BP193" s="118" t="str">
        <f t="shared" si="122"/>
        <v>2025EB1100190-BDSDF114</v>
      </c>
      <c r="BQ193" s="24" t="str">
        <f t="shared" si="150"/>
        <v>1 missed</v>
      </c>
      <c r="BR193" s="24" t="str">
        <f t="shared" si="151"/>
        <v>0 missed</v>
      </c>
      <c r="BS193" s="24">
        <f t="shared" si="152"/>
        <v>2</v>
      </c>
      <c r="BT193" s="24">
        <f t="shared" si="153"/>
        <v>1</v>
      </c>
      <c r="BU193" s="14">
        <f t="shared" si="154"/>
        <v>0.66666666666666663</v>
      </c>
      <c r="BV193" s="14">
        <f t="shared" si="155"/>
        <v>1</v>
      </c>
      <c r="BW193" s="24" t="str">
        <f t="shared" si="156"/>
        <v>1 missed</v>
      </c>
      <c r="BX193" s="24">
        <f t="shared" si="157"/>
        <v>3</v>
      </c>
      <c r="BY193" s="14">
        <f t="shared" si="158"/>
        <v>0.75</v>
      </c>
      <c r="BZ193" s="14" t="str">
        <f t="shared" si="159"/>
        <v>Q-2 A-1 || Q Total-3, A Total-1</v>
      </c>
      <c r="CA193" s="14" t="str" cm="1">
        <f t="array" ref="CA193">IFERROR(INDEX('Attendance-Slot-1'!$Q$2:$Q$1112,MATCH(1,('Attendance-Slot-1'!$A$2:$A$1112=$C193)*('Attendance-Slot-1'!$G$2:$G$1112=CA$2),0)),"No Data")</f>
        <v>A-S1_Onsite</v>
      </c>
      <c r="CB193" s="14" t="str" cm="1">
        <f t="array" ref="CB193">IFERROR(INDEX('Attendance-Slot-2'!$Q$2:$Q$2595,MATCH(1,('Attendance-Slot-2'!$A$2:$A$2595=$C193)*('Attendance-Slot-2'!$G$2:$G$2595=CA$2),0)),"No Data")</f>
        <v>A-S2_Onsite</v>
      </c>
      <c r="CC193" s="138" t="e">
        <f>VLOOKUP($BP193,'Written Exam Marks'!$H:$Q,10,FALSE)</f>
        <v>#N/A</v>
      </c>
      <c r="CD193" s="138" t="e">
        <f>VLOOKUP($BP193,'Written Exam Marks'!$H:$Q,9,FALSE)</f>
        <v>#N/A</v>
      </c>
      <c r="CE193" s="14" t="str">
        <f t="shared" si="160"/>
        <v>Absent</v>
      </c>
      <c r="CF193" s="14" t="str">
        <f t="shared" si="161"/>
        <v>A-S1_Onsite</v>
      </c>
      <c r="CG193" s="130">
        <v>4</v>
      </c>
      <c r="CH193" s="130" t="s">
        <v>5</v>
      </c>
      <c r="CI193" s="130">
        <v>7.5</v>
      </c>
      <c r="CJ193" s="130">
        <v>9</v>
      </c>
      <c r="CK193" s="130" t="s">
        <v>5</v>
      </c>
      <c r="CL193" s="130" t="s">
        <v>5</v>
      </c>
      <c r="CM193" s="145">
        <v>20.5</v>
      </c>
      <c r="CN193" s="130">
        <v>50</v>
      </c>
      <c r="CO193" s="27" t="s">
        <v>1005</v>
      </c>
      <c r="CP193" s="119" t="s">
        <v>1044</v>
      </c>
      <c r="CQ193" s="119" t="str">
        <f t="shared" si="123"/>
        <v>2025EB1100190-BDSDF112</v>
      </c>
      <c r="CR193" s="27" t="str">
        <f t="shared" si="162"/>
        <v>1 missed</v>
      </c>
      <c r="CS193" s="27" t="str">
        <f t="shared" si="163"/>
        <v>0 missed</v>
      </c>
      <c r="CT193" s="27">
        <f t="shared" si="164"/>
        <v>1</v>
      </c>
      <c r="CU193" s="27">
        <f t="shared" si="165"/>
        <v>2</v>
      </c>
      <c r="CV193" s="15">
        <f t="shared" si="166"/>
        <v>0.5</v>
      </c>
      <c r="CW193" s="15">
        <f t="shared" si="167"/>
        <v>1</v>
      </c>
      <c r="CX193" s="27" t="str">
        <f t="shared" si="168"/>
        <v>1 missed</v>
      </c>
      <c r="CY193" s="27">
        <f t="shared" si="169"/>
        <v>3</v>
      </c>
      <c r="CZ193" s="15">
        <f t="shared" si="170"/>
        <v>0.75</v>
      </c>
      <c r="DA193" s="15" t="str">
        <f t="shared" si="171"/>
        <v>Q-1 A-2 || Q Total-2, A Total-2</v>
      </c>
      <c r="DB193" s="15" t="str" cm="1">
        <f t="array" ref="DB193">IFERROR(INDEX('Attendance-Slot-1'!$Q$2:$Q$1112,MATCH(1,('Attendance-Slot-1'!$A$2:$A$1112=$C193)*('Attendance-Slot-1'!$G$2:$G$1112=DB$2),0)),"No Data")</f>
        <v>A-S1_Onsite</v>
      </c>
      <c r="DC193" s="15" t="str" cm="1">
        <f t="array" ref="DC193">IFERROR(INDEX('Attendance-Slot-2'!$Q$2:$Q$2595,MATCH(1,('Attendance-Slot-2'!$A$2:$A$2595=$C193)*('Attendance-Slot-2'!$G$2:$G$2595=DB$2),0)),"No Data")</f>
        <v>A-S2_Onsite</v>
      </c>
      <c r="DD193" s="139" t="e">
        <f>VLOOKUP($CQ193,'Written Exam Marks'!$H:$Q,10,FALSE)</f>
        <v>#N/A</v>
      </c>
      <c r="DE193" s="139" t="e">
        <f>VLOOKUP($CQ193,'Written Exam Marks'!$H:$Q,9,FALSE)</f>
        <v>#N/A</v>
      </c>
      <c r="DF193" s="15" t="str">
        <f t="shared" si="172"/>
        <v>Absent</v>
      </c>
      <c r="DG193" s="15" t="str">
        <f t="shared" si="173"/>
        <v>A-S1_Onsite</v>
      </c>
      <c r="DH193" s="139">
        <v>90</v>
      </c>
      <c r="DI193" s="139">
        <v>90</v>
      </c>
      <c r="DJ193" s="139">
        <v>100</v>
      </c>
      <c r="DK193" s="3" t="str">
        <f t="shared" si="124"/>
        <v>P-0, A-2, No Data-2</v>
      </c>
      <c r="DL193" s="3" t="str">
        <f t="shared" si="125"/>
        <v>P-0, A-4, No Data-0</v>
      </c>
      <c r="DM193" s="1" t="str">
        <f t="shared" si="174"/>
        <v>A-S2_Onsite</v>
      </c>
      <c r="DN193" s="1" t="str">
        <f t="shared" si="175"/>
        <v>A-S1_Onsite</v>
      </c>
      <c r="DO193" s="1" t="str">
        <f t="shared" si="176"/>
        <v>A-S2_Onsite</v>
      </c>
      <c r="DP193" s="1" t="str">
        <f t="shared" si="177"/>
        <v>A-S1_Onsite</v>
      </c>
      <c r="DQ193" s="1" t="str">
        <f t="shared" si="178"/>
        <v>P-0, A-4, No Data-0</v>
      </c>
      <c r="DR193" s="39">
        <f t="shared" si="179"/>
        <v>0</v>
      </c>
      <c r="DS193" s="34" t="s">
        <v>7217</v>
      </c>
      <c r="DT193" s="39" t="s">
        <v>1098</v>
      </c>
      <c r="DU193" s="30" t="s">
        <v>573</v>
      </c>
      <c r="DV193" s="30" t="s">
        <v>1098</v>
      </c>
    </row>
    <row r="194" spans="1:126" x14ac:dyDescent="0.25">
      <c r="A194" s="1">
        <v>191</v>
      </c>
      <c r="B194" s="1" t="s">
        <v>1000</v>
      </c>
      <c r="C194" s="1" t="s">
        <v>576</v>
      </c>
      <c r="D194" s="1" t="s">
        <v>577</v>
      </c>
      <c r="E194" s="1" t="s">
        <v>578</v>
      </c>
      <c r="F194" s="1" t="s">
        <v>7201</v>
      </c>
      <c r="G194" s="1" t="s">
        <v>3588</v>
      </c>
      <c r="H194" s="143" t="s">
        <v>5</v>
      </c>
      <c r="I194" s="143" t="s">
        <v>5</v>
      </c>
      <c r="J194" s="143" t="s">
        <v>5</v>
      </c>
      <c r="K194" s="143" t="s">
        <v>5</v>
      </c>
      <c r="L194" s="132" t="s">
        <v>5</v>
      </c>
      <c r="M194" s="132">
        <v>1.6</v>
      </c>
      <c r="N194" s="26">
        <v>60</v>
      </c>
      <c r="O194" s="26" t="s">
        <v>997</v>
      </c>
      <c r="P194" s="120" t="s">
        <v>1034</v>
      </c>
      <c r="Q194" s="13" t="str">
        <f t="shared" si="126"/>
        <v>2025EB1100191-BDSDF113</v>
      </c>
      <c r="R194" s="26" t="str">
        <f t="shared" si="127"/>
        <v>4 missed</v>
      </c>
      <c r="S194" s="26" t="str">
        <f t="shared" si="120"/>
        <v>1 missed</v>
      </c>
      <c r="T194" s="26">
        <f t="shared" si="128"/>
        <v>0</v>
      </c>
      <c r="U194" s="26">
        <f t="shared" si="129"/>
        <v>0</v>
      </c>
      <c r="V194" s="13">
        <f t="shared" si="130"/>
        <v>0</v>
      </c>
      <c r="W194" s="13">
        <f t="shared" si="131"/>
        <v>0</v>
      </c>
      <c r="X194" s="26" t="str">
        <f t="shared" si="132"/>
        <v>5 missed</v>
      </c>
      <c r="Y194" s="26">
        <f t="shared" si="133"/>
        <v>0</v>
      </c>
      <c r="Z194" s="13">
        <f t="shared" si="134"/>
        <v>0</v>
      </c>
      <c r="AA194" s="15" t="str">
        <f t="shared" si="135"/>
        <v>Q-0 A-0 || Q Total-4, A Total-1</v>
      </c>
      <c r="AB194" s="13" t="str" cm="1">
        <f t="array" ref="AB194">IFERROR(INDEX('Attendance-Slot-1'!$Q$2:$Q$1112,MATCH(1,('Attendance-Slot-1'!$A$2:$A$1112=$C194)*('Attendance-Slot-1'!$G$2:$G$1112=AB$2),0)),"No Data")</f>
        <v>No Data</v>
      </c>
      <c r="AC194" s="13" t="str" cm="1">
        <f t="array" ref="AC194">IFERROR(INDEX('Attendance-Slot-2'!$Q$2:$Q$2595,MATCH(1,('Attendance-Slot-2'!$A$2:$A$2595=$C194)*('Attendance-Slot-2'!$G$2:$G$2595=AB$2),0)),"No Data")</f>
        <v>A-S2_Onsite</v>
      </c>
      <c r="AD194" s="133" t="e">
        <f>VLOOKUP($Q194,'Written Exam Marks'!$H:$Q,10,FALSE)</f>
        <v>#N/A</v>
      </c>
      <c r="AE194" s="133" t="e">
        <f>VLOOKUP($Q194,'Written Exam Marks'!$H:$Q,9,FALSE)</f>
        <v>#N/A</v>
      </c>
      <c r="AF194" s="13" t="str">
        <f t="shared" si="136"/>
        <v>Absent</v>
      </c>
      <c r="AG194" s="13" t="str">
        <f t="shared" si="137"/>
        <v>A-S2_Onsite</v>
      </c>
      <c r="AH194" s="29" t="s">
        <v>5</v>
      </c>
      <c r="AI194" s="29" t="s">
        <v>5</v>
      </c>
      <c r="AJ194" s="29" t="s">
        <v>5</v>
      </c>
      <c r="AK194" s="29" t="s">
        <v>5</v>
      </c>
      <c r="AL194" s="29" t="s">
        <v>5</v>
      </c>
      <c r="AM194" s="29">
        <v>0</v>
      </c>
      <c r="AN194" s="131">
        <v>60</v>
      </c>
      <c r="AO194" s="36" t="s">
        <v>7179</v>
      </c>
      <c r="AP194" s="116" t="s">
        <v>1050</v>
      </c>
      <c r="AQ194" s="116" t="str">
        <f t="shared" si="121"/>
        <v>2025EB1100191-BDSDF108</v>
      </c>
      <c r="AR194" s="25" t="str">
        <f t="shared" si="138"/>
        <v>3 missed</v>
      </c>
      <c r="AS194" s="25" t="str">
        <f t="shared" si="139"/>
        <v>2 missed</v>
      </c>
      <c r="AT194" s="25">
        <f t="shared" si="140"/>
        <v>0</v>
      </c>
      <c r="AU194" s="25">
        <f t="shared" si="141"/>
        <v>0</v>
      </c>
      <c r="AV194" s="10">
        <f t="shared" si="142"/>
        <v>0</v>
      </c>
      <c r="AW194" s="10">
        <f t="shared" si="143"/>
        <v>0</v>
      </c>
      <c r="AX194" s="25" t="str">
        <f t="shared" si="144"/>
        <v>5 missed</v>
      </c>
      <c r="AY194" s="25">
        <f t="shared" si="145"/>
        <v>0</v>
      </c>
      <c r="AZ194" s="10">
        <f t="shared" si="146"/>
        <v>0</v>
      </c>
      <c r="BA194" s="10" t="str">
        <f t="shared" si="147"/>
        <v>Q-0 A-0 || Q Total-3, A Total-2</v>
      </c>
      <c r="BB194" s="10" t="str" cm="1">
        <f t="array" ref="BB194">IFERROR(INDEX('Attendance-Slot-1'!$Q$2:$Q$1112,MATCH(1,('Attendance-Slot-1'!$A$2:$A$1112=$C194)*('Attendance-Slot-1'!$G$2:$G$1112=BB$2),0)),"No Data")</f>
        <v>No Data</v>
      </c>
      <c r="BC194" s="10" t="str" cm="1">
        <f t="array" ref="BC194">IFERROR(INDEX('Attendance-Slot-2'!$Q$2:$Q$2595,MATCH(1,('Attendance-Slot-2'!$A$2:$A$2595=$C194)*('Attendance-Slot-2'!$G$2:$G$2595=BB$2),0)),"No Data")</f>
        <v>A-S2_Onsite</v>
      </c>
      <c r="BD194" s="136" t="e">
        <f>VLOOKUP($AQ194,'Written Exam Marks'!$H:$Q,10,FALSE)</f>
        <v>#N/A</v>
      </c>
      <c r="BE194" s="136" t="e">
        <f>VLOOKUP($AQ194,'Written Exam Marks'!$H:$Q,9,FALSE)</f>
        <v>#N/A</v>
      </c>
      <c r="BF194" s="10" t="str">
        <f t="shared" si="148"/>
        <v>Absent</v>
      </c>
      <c r="BG194" s="10" t="str">
        <f t="shared" si="149"/>
        <v>A-S2_Onsite</v>
      </c>
      <c r="BH194" s="129" t="s">
        <v>5</v>
      </c>
      <c r="BI194" s="129" t="s">
        <v>5</v>
      </c>
      <c r="BJ194" s="129" t="s">
        <v>5</v>
      </c>
      <c r="BK194" s="129" t="s">
        <v>5</v>
      </c>
      <c r="BL194" s="144">
        <v>0</v>
      </c>
      <c r="BM194" s="24">
        <v>60</v>
      </c>
      <c r="BN194" s="24" t="s">
        <v>1004</v>
      </c>
      <c r="BO194" s="118" t="s">
        <v>1063</v>
      </c>
      <c r="BP194" s="118" t="str">
        <f t="shared" si="122"/>
        <v>2025EB1100191-BDSDF114</v>
      </c>
      <c r="BQ194" s="24" t="str">
        <f t="shared" si="150"/>
        <v>3 missed</v>
      </c>
      <c r="BR194" s="24" t="str">
        <f t="shared" si="151"/>
        <v>1 missed</v>
      </c>
      <c r="BS194" s="24">
        <f t="shared" si="152"/>
        <v>0</v>
      </c>
      <c r="BT194" s="24">
        <f t="shared" si="153"/>
        <v>0</v>
      </c>
      <c r="BU194" s="14">
        <f t="shared" si="154"/>
        <v>0</v>
      </c>
      <c r="BV194" s="14">
        <f t="shared" si="155"/>
        <v>0</v>
      </c>
      <c r="BW194" s="24" t="str">
        <f t="shared" si="156"/>
        <v>4 missed</v>
      </c>
      <c r="BX194" s="24">
        <f t="shared" si="157"/>
        <v>0</v>
      </c>
      <c r="BY194" s="14">
        <f t="shared" si="158"/>
        <v>0</v>
      </c>
      <c r="BZ194" s="14" t="str">
        <f t="shared" si="159"/>
        <v>Q-0 A-0 || Q Total-3, A Total-1</v>
      </c>
      <c r="CA194" s="14" t="str" cm="1">
        <f t="array" ref="CA194">IFERROR(INDEX('Attendance-Slot-1'!$Q$2:$Q$1112,MATCH(1,('Attendance-Slot-1'!$A$2:$A$1112=$C194)*('Attendance-Slot-1'!$G$2:$G$1112=CA$2),0)),"No Data")</f>
        <v>No Data</v>
      </c>
      <c r="CB194" s="14" t="str" cm="1">
        <f t="array" ref="CB194">IFERROR(INDEX('Attendance-Slot-2'!$Q$2:$Q$2595,MATCH(1,('Attendance-Slot-2'!$A$2:$A$2595=$C194)*('Attendance-Slot-2'!$G$2:$G$2595=CA$2),0)),"No Data")</f>
        <v>A-S2_Onsite</v>
      </c>
      <c r="CC194" s="138" t="e">
        <f>VLOOKUP($BP194,'Written Exam Marks'!$H:$Q,10,FALSE)</f>
        <v>#N/A</v>
      </c>
      <c r="CD194" s="138" t="e">
        <f>VLOOKUP($BP194,'Written Exam Marks'!$H:$Q,9,FALSE)</f>
        <v>#N/A</v>
      </c>
      <c r="CE194" s="14" t="str">
        <f t="shared" si="160"/>
        <v>Absent</v>
      </c>
      <c r="CF194" s="14" t="str">
        <f t="shared" si="161"/>
        <v>A-S2_Onsite</v>
      </c>
      <c r="CG194" s="130" t="s">
        <v>5</v>
      </c>
      <c r="CH194" s="130" t="s">
        <v>5</v>
      </c>
      <c r="CI194" s="130" t="s">
        <v>5</v>
      </c>
      <c r="CJ194" s="130" t="s">
        <v>5</v>
      </c>
      <c r="CK194" s="130" t="s">
        <v>5</v>
      </c>
      <c r="CL194" s="130" t="s">
        <v>5</v>
      </c>
      <c r="CM194" s="145">
        <v>0</v>
      </c>
      <c r="CN194" s="130">
        <v>50</v>
      </c>
      <c r="CO194" s="27" t="s">
        <v>1005</v>
      </c>
      <c r="CP194" s="119" t="s">
        <v>1044</v>
      </c>
      <c r="CQ194" s="119" t="str">
        <f t="shared" si="123"/>
        <v>2025EB1100191-BDSDF112</v>
      </c>
      <c r="CR194" s="27" t="str">
        <f t="shared" si="162"/>
        <v>2 missed</v>
      </c>
      <c r="CS194" s="27" t="str">
        <f t="shared" si="163"/>
        <v>2 missed</v>
      </c>
      <c r="CT194" s="27">
        <f t="shared" si="164"/>
        <v>0</v>
      </c>
      <c r="CU194" s="27">
        <f t="shared" si="165"/>
        <v>0</v>
      </c>
      <c r="CV194" s="15">
        <f t="shared" si="166"/>
        <v>0</v>
      </c>
      <c r="CW194" s="15">
        <f t="shared" si="167"/>
        <v>0</v>
      </c>
      <c r="CX194" s="27" t="str">
        <f t="shared" si="168"/>
        <v>4 missed</v>
      </c>
      <c r="CY194" s="27">
        <f t="shared" si="169"/>
        <v>0</v>
      </c>
      <c r="CZ194" s="15">
        <f t="shared" si="170"/>
        <v>0</v>
      </c>
      <c r="DA194" s="15" t="str">
        <f t="shared" si="171"/>
        <v>Q-0 A-0 || Q Total-2, A Total-2</v>
      </c>
      <c r="DB194" s="15" t="str" cm="1">
        <f t="array" ref="DB194">IFERROR(INDEX('Attendance-Slot-1'!$Q$2:$Q$1112,MATCH(1,('Attendance-Slot-1'!$A$2:$A$1112=$C194)*('Attendance-Slot-1'!$G$2:$G$1112=DB$2),0)),"No Data")</f>
        <v>No Data</v>
      </c>
      <c r="DC194" s="15" t="str" cm="1">
        <f t="array" ref="DC194">IFERROR(INDEX('Attendance-Slot-2'!$Q$2:$Q$2595,MATCH(1,('Attendance-Slot-2'!$A$2:$A$2595=$C194)*('Attendance-Slot-2'!$G$2:$G$2595=DB$2),0)),"No Data")</f>
        <v>A-S2_Onsite</v>
      </c>
      <c r="DD194" s="139" t="e">
        <f>VLOOKUP($CQ194,'Written Exam Marks'!$H:$Q,10,FALSE)</f>
        <v>#N/A</v>
      </c>
      <c r="DE194" s="139" t="e">
        <f>VLOOKUP($CQ194,'Written Exam Marks'!$H:$Q,9,FALSE)</f>
        <v>#N/A</v>
      </c>
      <c r="DF194" s="15" t="str">
        <f t="shared" si="172"/>
        <v>Absent</v>
      </c>
      <c r="DG194" s="15" t="str">
        <f t="shared" si="173"/>
        <v>A-S2_Onsite</v>
      </c>
      <c r="DH194" s="139" t="s">
        <v>5</v>
      </c>
      <c r="DI194" s="139">
        <v>0</v>
      </c>
      <c r="DJ194" s="139">
        <v>100</v>
      </c>
      <c r="DK194" s="3" t="str">
        <f t="shared" si="124"/>
        <v>P-0, A-0, No Data-4</v>
      </c>
      <c r="DL194" s="3" t="str">
        <f t="shared" si="125"/>
        <v>P-0, A-4, No Data-0</v>
      </c>
      <c r="DM194" s="1" t="str">
        <f t="shared" si="174"/>
        <v>A-S2_Onsite</v>
      </c>
      <c r="DN194" s="1" t="str">
        <f t="shared" si="175"/>
        <v>A-S2_Onsite</v>
      </c>
      <c r="DO194" s="1" t="str">
        <f t="shared" si="176"/>
        <v>A-S2_Onsite</v>
      </c>
      <c r="DP194" s="1" t="str">
        <f t="shared" si="177"/>
        <v>A-S2_Onsite</v>
      </c>
      <c r="DQ194" s="1" t="str">
        <f t="shared" si="178"/>
        <v>P-0, A-4, No Data-0</v>
      </c>
      <c r="DR194" s="39">
        <f t="shared" si="179"/>
        <v>0</v>
      </c>
      <c r="DS194" s="34" t="s">
        <v>7218</v>
      </c>
      <c r="DT194" s="39" t="s">
        <v>1098</v>
      </c>
      <c r="DU194" s="30" t="s">
        <v>576</v>
      </c>
      <c r="DV194" s="30" t="s">
        <v>7218</v>
      </c>
    </row>
    <row r="195" spans="1:126" x14ac:dyDescent="0.25">
      <c r="A195" s="1">
        <v>192</v>
      </c>
      <c r="B195" s="1" t="s">
        <v>1000</v>
      </c>
      <c r="C195" s="1" t="s">
        <v>579</v>
      </c>
      <c r="D195" s="1" t="s">
        <v>580</v>
      </c>
      <c r="E195" s="1" t="s">
        <v>581</v>
      </c>
      <c r="F195" s="1" t="s">
        <v>7202</v>
      </c>
      <c r="G195" s="1" t="s">
        <v>1411</v>
      </c>
      <c r="H195" s="143">
        <v>8</v>
      </c>
      <c r="I195" s="143">
        <v>8</v>
      </c>
      <c r="J195" s="143">
        <v>8</v>
      </c>
      <c r="K195" s="143" t="s">
        <v>5</v>
      </c>
      <c r="L195" s="132" t="s">
        <v>5</v>
      </c>
      <c r="M195" s="132">
        <v>24</v>
      </c>
      <c r="N195" s="26">
        <v>60</v>
      </c>
      <c r="O195" s="26" t="s">
        <v>997</v>
      </c>
      <c r="P195" s="120" t="s">
        <v>1034</v>
      </c>
      <c r="Q195" s="13" t="str">
        <f t="shared" si="126"/>
        <v>2025EB1100192-BDSDF113</v>
      </c>
      <c r="R195" s="26" t="str">
        <f t="shared" si="127"/>
        <v>1 missed</v>
      </c>
      <c r="S195" s="26" t="str">
        <f t="shared" si="120"/>
        <v>1 missed</v>
      </c>
      <c r="T195" s="26">
        <f t="shared" si="128"/>
        <v>3</v>
      </c>
      <c r="U195" s="26">
        <f t="shared" si="129"/>
        <v>0</v>
      </c>
      <c r="V195" s="13">
        <f t="shared" si="130"/>
        <v>0.75</v>
      </c>
      <c r="W195" s="13">
        <f t="shared" si="131"/>
        <v>0</v>
      </c>
      <c r="X195" s="26" t="str">
        <f t="shared" si="132"/>
        <v>2 missed</v>
      </c>
      <c r="Y195" s="26">
        <f t="shared" si="133"/>
        <v>3</v>
      </c>
      <c r="Z195" s="13">
        <f t="shared" si="134"/>
        <v>0.6</v>
      </c>
      <c r="AA195" s="15" t="str">
        <f t="shared" si="135"/>
        <v>Q-3 A-0 || Q Total-4, A Total-1</v>
      </c>
      <c r="AB195" s="13" t="str" cm="1">
        <f t="array" ref="AB195">IFERROR(INDEX('Attendance-Slot-1'!$Q$2:$Q$1112,MATCH(1,('Attendance-Slot-1'!$A$2:$A$1112=$C195)*('Attendance-Slot-1'!$G$2:$G$1112=AB$2),0)),"No Data")</f>
        <v>No Data</v>
      </c>
      <c r="AC195" s="13" t="str" cm="1">
        <f t="array" ref="AC195">IFERROR(INDEX('Attendance-Slot-2'!$Q$2:$Q$2595,MATCH(1,('Attendance-Slot-2'!$A$2:$A$2595=$C195)*('Attendance-Slot-2'!$G$2:$G$2595=AB$2),0)),"No Data")</f>
        <v>P-S2_Onsite</v>
      </c>
      <c r="AD195" s="133">
        <f>VLOOKUP($Q195,'Written Exam Marks'!$H:$Q,10,FALSE)</f>
        <v>11</v>
      </c>
      <c r="AE195" s="133">
        <f>VLOOKUP($Q195,'Written Exam Marks'!$H:$Q,9,FALSE)</f>
        <v>40</v>
      </c>
      <c r="AF195" s="13" t="str">
        <f t="shared" si="136"/>
        <v>Present</v>
      </c>
      <c r="AG195" s="13" t="str">
        <f t="shared" si="137"/>
        <v>P-S2_Onsite</v>
      </c>
      <c r="AH195" s="29" t="s">
        <v>5</v>
      </c>
      <c r="AI195" s="29">
        <v>12</v>
      </c>
      <c r="AJ195" s="29">
        <v>10</v>
      </c>
      <c r="AK195" s="29">
        <v>9</v>
      </c>
      <c r="AL195" s="29" t="s">
        <v>5</v>
      </c>
      <c r="AM195" s="29">
        <v>31</v>
      </c>
      <c r="AN195" s="131">
        <v>60</v>
      </c>
      <c r="AO195" s="36" t="s">
        <v>7179</v>
      </c>
      <c r="AP195" s="116" t="s">
        <v>1050</v>
      </c>
      <c r="AQ195" s="116" t="str">
        <f t="shared" si="121"/>
        <v>2025EB1100192-BDSDF108</v>
      </c>
      <c r="AR195" s="25" t="str">
        <f t="shared" si="138"/>
        <v>1 missed</v>
      </c>
      <c r="AS195" s="25" t="str">
        <f t="shared" si="139"/>
        <v>1 missed</v>
      </c>
      <c r="AT195" s="25">
        <f t="shared" si="140"/>
        <v>2</v>
      </c>
      <c r="AU195" s="25">
        <f t="shared" si="141"/>
        <v>1</v>
      </c>
      <c r="AV195" s="10">
        <f t="shared" si="142"/>
        <v>0.66666666666666663</v>
      </c>
      <c r="AW195" s="10">
        <f t="shared" si="143"/>
        <v>0.5</v>
      </c>
      <c r="AX195" s="25" t="str">
        <f t="shared" si="144"/>
        <v>2 missed</v>
      </c>
      <c r="AY195" s="25">
        <f t="shared" si="145"/>
        <v>3</v>
      </c>
      <c r="AZ195" s="10">
        <f t="shared" si="146"/>
        <v>0.6</v>
      </c>
      <c r="BA195" s="10" t="str">
        <f t="shared" si="147"/>
        <v>Q-2 A-1 || Q Total-3, A Total-2</v>
      </c>
      <c r="BB195" s="10" t="str" cm="1">
        <f t="array" ref="BB195">IFERROR(INDEX('Attendance-Slot-1'!$Q$2:$Q$1112,MATCH(1,('Attendance-Slot-1'!$A$2:$A$1112=$C195)*('Attendance-Slot-1'!$G$2:$G$1112=BB$2),0)),"No Data")</f>
        <v>P-S1_Onsite</v>
      </c>
      <c r="BC195" s="10" t="str" cm="1">
        <f t="array" ref="BC195">IFERROR(INDEX('Attendance-Slot-2'!$Q$2:$Q$2595,MATCH(1,('Attendance-Slot-2'!$A$2:$A$2595=$C195)*('Attendance-Slot-2'!$G$2:$G$2595=BB$2),0)),"No Data")</f>
        <v>No Data</v>
      </c>
      <c r="BD195" s="136">
        <f>VLOOKUP($AQ195,'Written Exam Marks'!$H:$Q,10,FALSE)</f>
        <v>16.75</v>
      </c>
      <c r="BE195" s="136">
        <f>VLOOKUP($AQ195,'Written Exam Marks'!$H:$Q,9,FALSE)</f>
        <v>40</v>
      </c>
      <c r="BF195" s="10" t="str">
        <f t="shared" si="148"/>
        <v>Present</v>
      </c>
      <c r="BG195" s="10" t="str">
        <f t="shared" si="149"/>
        <v>P-S1_Onsite</v>
      </c>
      <c r="BH195" s="129">
        <v>10</v>
      </c>
      <c r="BI195" s="129" t="s">
        <v>5</v>
      </c>
      <c r="BJ195" s="129">
        <v>15</v>
      </c>
      <c r="BK195" s="129">
        <v>18.5</v>
      </c>
      <c r="BL195" s="144">
        <v>43.5</v>
      </c>
      <c r="BM195" s="24">
        <v>60</v>
      </c>
      <c r="BN195" s="24" t="s">
        <v>1004</v>
      </c>
      <c r="BO195" s="118" t="s">
        <v>1063</v>
      </c>
      <c r="BP195" s="118" t="str">
        <f t="shared" si="122"/>
        <v>2025EB1100192-BDSDF114</v>
      </c>
      <c r="BQ195" s="24" t="str">
        <f t="shared" si="150"/>
        <v>1 missed</v>
      </c>
      <c r="BR195" s="24" t="str">
        <f t="shared" si="151"/>
        <v>0 missed</v>
      </c>
      <c r="BS195" s="24">
        <f t="shared" si="152"/>
        <v>2</v>
      </c>
      <c r="BT195" s="24">
        <f t="shared" si="153"/>
        <v>1</v>
      </c>
      <c r="BU195" s="14">
        <f t="shared" si="154"/>
        <v>0.66666666666666663</v>
      </c>
      <c r="BV195" s="14">
        <f t="shared" si="155"/>
        <v>1</v>
      </c>
      <c r="BW195" s="24" t="str">
        <f t="shared" si="156"/>
        <v>1 missed</v>
      </c>
      <c r="BX195" s="24">
        <f t="shared" si="157"/>
        <v>3</v>
      </c>
      <c r="BY195" s="14">
        <f t="shared" si="158"/>
        <v>0.75</v>
      </c>
      <c r="BZ195" s="14" t="str">
        <f t="shared" si="159"/>
        <v>Q-2 A-1 || Q Total-3, A Total-1</v>
      </c>
      <c r="CA195" s="14" t="str" cm="1">
        <f t="array" ref="CA195">IFERROR(INDEX('Attendance-Slot-1'!$Q$2:$Q$1112,MATCH(1,('Attendance-Slot-1'!$A$2:$A$1112=$C195)*('Attendance-Slot-1'!$G$2:$G$1112=CA$2),0)),"No Data")</f>
        <v>No Data</v>
      </c>
      <c r="CB195" s="14" t="str" cm="1">
        <f t="array" ref="CB195">IFERROR(INDEX('Attendance-Slot-2'!$Q$2:$Q$2595,MATCH(1,('Attendance-Slot-2'!$A$2:$A$2595=$C195)*('Attendance-Slot-2'!$G$2:$G$2595=CA$2),0)),"No Data")</f>
        <v>P-S2_Onsite</v>
      </c>
      <c r="CC195" s="138">
        <f>VLOOKUP($BP195,'Written Exam Marks'!$H:$Q,10,FALSE)</f>
        <v>3.5</v>
      </c>
      <c r="CD195" s="138">
        <f>VLOOKUP($BP195,'Written Exam Marks'!$H:$Q,9,FALSE)</f>
        <v>40</v>
      </c>
      <c r="CE195" s="14" t="str">
        <f t="shared" si="160"/>
        <v>Present</v>
      </c>
      <c r="CF195" s="14" t="str">
        <f t="shared" si="161"/>
        <v>P-S2_Onsite</v>
      </c>
      <c r="CG195" s="130">
        <v>5</v>
      </c>
      <c r="CH195" s="130">
        <v>4</v>
      </c>
      <c r="CI195" s="130">
        <v>5</v>
      </c>
      <c r="CJ195" s="130" t="s">
        <v>5</v>
      </c>
      <c r="CK195" s="130">
        <v>10</v>
      </c>
      <c r="CL195" s="130">
        <v>10</v>
      </c>
      <c r="CM195" s="145">
        <v>34</v>
      </c>
      <c r="CN195" s="130">
        <v>50</v>
      </c>
      <c r="CO195" s="27" t="s">
        <v>1005</v>
      </c>
      <c r="CP195" s="119" t="s">
        <v>1044</v>
      </c>
      <c r="CQ195" s="119" t="str">
        <f t="shared" si="123"/>
        <v>2025EB1100192-BDSDF112</v>
      </c>
      <c r="CR195" s="27" t="str">
        <f t="shared" si="162"/>
        <v>0 missed</v>
      </c>
      <c r="CS195" s="27" t="str">
        <f t="shared" si="163"/>
        <v>1 missed</v>
      </c>
      <c r="CT195" s="27">
        <f t="shared" si="164"/>
        <v>2</v>
      </c>
      <c r="CU195" s="27">
        <f t="shared" si="165"/>
        <v>1</v>
      </c>
      <c r="CV195" s="15">
        <f t="shared" si="166"/>
        <v>1</v>
      </c>
      <c r="CW195" s="15">
        <f t="shared" si="167"/>
        <v>0.5</v>
      </c>
      <c r="CX195" s="27" t="str">
        <f t="shared" si="168"/>
        <v>1 missed</v>
      </c>
      <c r="CY195" s="27">
        <f t="shared" si="169"/>
        <v>3</v>
      </c>
      <c r="CZ195" s="15">
        <f t="shared" si="170"/>
        <v>0.75</v>
      </c>
      <c r="DA195" s="15" t="str">
        <f t="shared" si="171"/>
        <v>Q-2 A-1 || Q Total-2, A Total-2</v>
      </c>
      <c r="DB195" s="15" t="str" cm="1">
        <f t="array" ref="DB195">IFERROR(INDEX('Attendance-Slot-1'!$Q$2:$Q$1112,MATCH(1,('Attendance-Slot-1'!$A$2:$A$1112=$C195)*('Attendance-Slot-1'!$G$2:$G$1112=DB$2),0)),"No Data")</f>
        <v>P-S1_Onsite</v>
      </c>
      <c r="DC195" s="15" t="str" cm="1">
        <f t="array" ref="DC195">IFERROR(INDEX('Attendance-Slot-2'!$Q$2:$Q$2595,MATCH(1,('Attendance-Slot-2'!$A$2:$A$2595=$C195)*('Attendance-Slot-2'!$G$2:$G$2595=DB$2),0)),"No Data")</f>
        <v>No Data</v>
      </c>
      <c r="DD195" s="139">
        <f>VLOOKUP($CQ195,'Written Exam Marks'!$H:$Q,10,FALSE)</f>
        <v>30.5</v>
      </c>
      <c r="DE195" s="139">
        <f>VLOOKUP($CQ195,'Written Exam Marks'!$H:$Q,9,FALSE)</f>
        <v>50</v>
      </c>
      <c r="DF195" s="15" t="str">
        <f t="shared" si="172"/>
        <v>Present</v>
      </c>
      <c r="DG195" s="15" t="str">
        <f t="shared" si="173"/>
        <v>P-S1_Onsite</v>
      </c>
      <c r="DH195" s="139">
        <v>95</v>
      </c>
      <c r="DI195" s="139">
        <v>95</v>
      </c>
      <c r="DJ195" s="139">
        <v>100</v>
      </c>
      <c r="DK195" s="3" t="str">
        <f t="shared" si="124"/>
        <v>P-2, A-0, No Data-2</v>
      </c>
      <c r="DL195" s="3" t="str">
        <f t="shared" si="125"/>
        <v>P-2, A-0, No Data-2</v>
      </c>
      <c r="DM195" s="1" t="str">
        <f t="shared" si="174"/>
        <v>P-S2_Onsite</v>
      </c>
      <c r="DN195" s="1" t="str">
        <f t="shared" si="175"/>
        <v>P-S1_Onsite</v>
      </c>
      <c r="DO195" s="1" t="str">
        <f t="shared" si="176"/>
        <v>P-S1_Onsite</v>
      </c>
      <c r="DP195" s="1" t="str">
        <f t="shared" si="177"/>
        <v>P-S2_Onsite</v>
      </c>
      <c r="DQ195" s="1" t="str">
        <f t="shared" si="178"/>
        <v>P-4, A-0, No Data-0</v>
      </c>
      <c r="DR195" s="39">
        <f t="shared" si="179"/>
        <v>0</v>
      </c>
      <c r="DS195" s="34" t="s">
        <v>7217</v>
      </c>
      <c r="DT195" s="39" t="s">
        <v>7363</v>
      </c>
      <c r="DU195" s="30" t="s">
        <v>579</v>
      </c>
      <c r="DV195" s="30"/>
    </row>
    <row r="196" spans="1:126" x14ac:dyDescent="0.25">
      <c r="A196" s="1">
        <v>193</v>
      </c>
      <c r="B196" s="1" t="s">
        <v>1000</v>
      </c>
      <c r="C196" s="1" t="s">
        <v>582</v>
      </c>
      <c r="D196" s="1" t="s">
        <v>583</v>
      </c>
      <c r="E196" s="1" t="s">
        <v>584</v>
      </c>
      <c r="F196" s="1" t="s">
        <v>7201</v>
      </c>
      <c r="G196" s="1" t="s">
        <v>3589</v>
      </c>
      <c r="H196" s="143">
        <v>7.2</v>
      </c>
      <c r="I196" s="143">
        <v>6.4</v>
      </c>
      <c r="J196" s="143">
        <v>8</v>
      </c>
      <c r="K196" s="143">
        <v>8</v>
      </c>
      <c r="L196" s="132">
        <v>28</v>
      </c>
      <c r="M196" s="132">
        <v>57.6</v>
      </c>
      <c r="N196" s="26">
        <v>60</v>
      </c>
      <c r="O196" s="26" t="s">
        <v>997</v>
      </c>
      <c r="P196" s="120" t="s">
        <v>1034</v>
      </c>
      <c r="Q196" s="13" t="str">
        <f t="shared" si="126"/>
        <v>2025EB1100193-BDSDF113</v>
      </c>
      <c r="R196" s="26" t="str">
        <f t="shared" si="127"/>
        <v>0 missed</v>
      </c>
      <c r="S196" s="26" t="str">
        <f t="shared" ref="S196:S259" si="180">COUNTIF(L196,"A") &amp; " "  &amp; "missed"</f>
        <v>0 missed</v>
      </c>
      <c r="T196" s="26">
        <f t="shared" si="128"/>
        <v>4</v>
      </c>
      <c r="U196" s="26">
        <f t="shared" si="129"/>
        <v>1</v>
      </c>
      <c r="V196" s="13">
        <f t="shared" si="130"/>
        <v>1</v>
      </c>
      <c r="W196" s="13">
        <f t="shared" si="131"/>
        <v>1</v>
      </c>
      <c r="X196" s="26" t="str">
        <f t="shared" si="132"/>
        <v>0 missed</v>
      </c>
      <c r="Y196" s="26">
        <f t="shared" si="133"/>
        <v>5</v>
      </c>
      <c r="Z196" s="13">
        <f t="shared" si="134"/>
        <v>1</v>
      </c>
      <c r="AA196" s="15" t="str">
        <f t="shared" si="135"/>
        <v>Q-4 A-1 || Q Total-4, A Total-1</v>
      </c>
      <c r="AB196" s="13" t="str" cm="1">
        <f t="array" ref="AB196">IFERROR(INDEX('Attendance-Slot-1'!$Q$2:$Q$1112,MATCH(1,('Attendance-Slot-1'!$A$2:$A$1112=$C196)*('Attendance-Slot-1'!$G$2:$G$1112=AB$2),0)),"No Data")</f>
        <v>No Data</v>
      </c>
      <c r="AC196" s="13" t="str" cm="1">
        <f t="array" ref="AC196">IFERROR(INDEX('Attendance-Slot-2'!$Q$2:$Q$2595,MATCH(1,('Attendance-Slot-2'!$A$2:$A$2595=$C196)*('Attendance-Slot-2'!$G$2:$G$2595=AB$2),0)),"No Data")</f>
        <v>P-S2_Onsite</v>
      </c>
      <c r="AD196" s="133">
        <f>VLOOKUP($Q196,'Written Exam Marks'!$H:$Q,10,FALSE)</f>
        <v>8</v>
      </c>
      <c r="AE196" s="133">
        <f>VLOOKUP($Q196,'Written Exam Marks'!$H:$Q,9,FALSE)</f>
        <v>40</v>
      </c>
      <c r="AF196" s="13" t="str">
        <f t="shared" si="136"/>
        <v>Present</v>
      </c>
      <c r="AG196" s="13" t="str">
        <f t="shared" si="137"/>
        <v>P-S2_Onsite</v>
      </c>
      <c r="AH196" s="29">
        <v>13</v>
      </c>
      <c r="AI196" s="29">
        <v>12</v>
      </c>
      <c r="AJ196" s="29">
        <v>8.6666666669999994</v>
      </c>
      <c r="AK196" s="29" t="s">
        <v>5</v>
      </c>
      <c r="AL196" s="29">
        <v>10</v>
      </c>
      <c r="AM196" s="29">
        <v>43.666666667000001</v>
      </c>
      <c r="AN196" s="131">
        <v>60</v>
      </c>
      <c r="AO196" s="36" t="s">
        <v>7179</v>
      </c>
      <c r="AP196" s="116" t="s">
        <v>1050</v>
      </c>
      <c r="AQ196" s="116" t="str">
        <f t="shared" ref="AQ196:AQ259" si="181">CONCATENATE($C196,"-",$AP196)</f>
        <v>2025EB1100193-BDSDF108</v>
      </c>
      <c r="AR196" s="25" t="str">
        <f t="shared" si="138"/>
        <v>1 missed</v>
      </c>
      <c r="AS196" s="25" t="str">
        <f t="shared" si="139"/>
        <v>0 missed</v>
      </c>
      <c r="AT196" s="25">
        <f t="shared" si="140"/>
        <v>2</v>
      </c>
      <c r="AU196" s="25">
        <f t="shared" si="141"/>
        <v>2</v>
      </c>
      <c r="AV196" s="10">
        <f t="shared" si="142"/>
        <v>0.66666666666666663</v>
      </c>
      <c r="AW196" s="10">
        <f t="shared" si="143"/>
        <v>1</v>
      </c>
      <c r="AX196" s="25" t="str">
        <f t="shared" si="144"/>
        <v>1 missed</v>
      </c>
      <c r="AY196" s="25">
        <f t="shared" si="145"/>
        <v>4</v>
      </c>
      <c r="AZ196" s="10">
        <f t="shared" si="146"/>
        <v>0.8</v>
      </c>
      <c r="BA196" s="10" t="str">
        <f t="shared" si="147"/>
        <v>Q-2 A-2 || Q Total-3, A Total-2</v>
      </c>
      <c r="BB196" s="10" t="str" cm="1">
        <f t="array" ref="BB196">IFERROR(INDEX('Attendance-Slot-1'!$Q$2:$Q$1112,MATCH(1,('Attendance-Slot-1'!$A$2:$A$1112=$C196)*('Attendance-Slot-1'!$G$2:$G$1112=BB$2),0)),"No Data")</f>
        <v>No Data</v>
      </c>
      <c r="BC196" s="10" t="str" cm="1">
        <f t="array" ref="BC196">IFERROR(INDEX('Attendance-Slot-2'!$Q$2:$Q$2595,MATCH(1,('Attendance-Slot-2'!$A$2:$A$2595=$C196)*('Attendance-Slot-2'!$G$2:$G$2595=BB$2),0)),"No Data")</f>
        <v>P-S2_Onsite</v>
      </c>
      <c r="BD196" s="136">
        <f>VLOOKUP($AQ196,'Written Exam Marks'!$H:$Q,10,FALSE)</f>
        <v>14.5</v>
      </c>
      <c r="BE196" s="136">
        <f>VLOOKUP($AQ196,'Written Exam Marks'!$H:$Q,9,FALSE)</f>
        <v>40</v>
      </c>
      <c r="BF196" s="10" t="str">
        <f t="shared" si="148"/>
        <v>Present</v>
      </c>
      <c r="BG196" s="10" t="str">
        <f t="shared" si="149"/>
        <v>P-S2_Onsite</v>
      </c>
      <c r="BH196" s="129">
        <v>10</v>
      </c>
      <c r="BI196" s="129">
        <v>15</v>
      </c>
      <c r="BJ196" s="129">
        <v>15</v>
      </c>
      <c r="BK196" s="129">
        <v>19.5</v>
      </c>
      <c r="BL196" s="144">
        <v>59.5</v>
      </c>
      <c r="BM196" s="24">
        <v>60</v>
      </c>
      <c r="BN196" s="24" t="s">
        <v>1004</v>
      </c>
      <c r="BO196" s="118" t="s">
        <v>1063</v>
      </c>
      <c r="BP196" s="118" t="str">
        <f t="shared" ref="BP196:BP259" si="182">CONCATENATE($C196,"-",$BO196)</f>
        <v>2025EB1100193-BDSDF114</v>
      </c>
      <c r="BQ196" s="24" t="str">
        <f t="shared" si="150"/>
        <v>0 missed</v>
      </c>
      <c r="BR196" s="24" t="str">
        <f t="shared" si="151"/>
        <v>0 missed</v>
      </c>
      <c r="BS196" s="24">
        <f t="shared" si="152"/>
        <v>3</v>
      </c>
      <c r="BT196" s="24">
        <f t="shared" si="153"/>
        <v>1</v>
      </c>
      <c r="BU196" s="14">
        <f t="shared" si="154"/>
        <v>1</v>
      </c>
      <c r="BV196" s="14">
        <f t="shared" si="155"/>
        <v>1</v>
      </c>
      <c r="BW196" s="24" t="str">
        <f t="shared" si="156"/>
        <v>0 missed</v>
      </c>
      <c r="BX196" s="24">
        <f t="shared" si="157"/>
        <v>4</v>
      </c>
      <c r="BY196" s="14">
        <f t="shared" si="158"/>
        <v>1</v>
      </c>
      <c r="BZ196" s="14" t="str">
        <f t="shared" si="159"/>
        <v>Q-3 A-1 || Q Total-3, A Total-1</v>
      </c>
      <c r="CA196" s="14" t="str" cm="1">
        <f t="array" ref="CA196">IFERROR(INDEX('Attendance-Slot-1'!$Q$2:$Q$1112,MATCH(1,('Attendance-Slot-1'!$A$2:$A$1112=$C196)*('Attendance-Slot-1'!$G$2:$G$1112=CA$2),0)),"No Data")</f>
        <v>No Data</v>
      </c>
      <c r="CB196" s="14" t="str" cm="1">
        <f t="array" ref="CB196">IFERROR(INDEX('Attendance-Slot-2'!$Q$2:$Q$2595,MATCH(1,('Attendance-Slot-2'!$A$2:$A$2595=$C196)*('Attendance-Slot-2'!$G$2:$G$2595=CA$2),0)),"No Data")</f>
        <v>P-S2_Onsite</v>
      </c>
      <c r="CC196" s="138">
        <f>VLOOKUP($BP196,'Written Exam Marks'!$H:$Q,10,FALSE)</f>
        <v>6.5</v>
      </c>
      <c r="CD196" s="138">
        <f>VLOOKUP($BP196,'Written Exam Marks'!$H:$Q,9,FALSE)</f>
        <v>40</v>
      </c>
      <c r="CE196" s="14" t="str">
        <f t="shared" si="160"/>
        <v>Present</v>
      </c>
      <c r="CF196" s="14" t="str">
        <f t="shared" si="161"/>
        <v>P-S2_Onsite</v>
      </c>
      <c r="CG196" s="130">
        <v>4.5</v>
      </c>
      <c r="CH196" s="130">
        <v>4.5</v>
      </c>
      <c r="CI196" s="130">
        <v>8</v>
      </c>
      <c r="CJ196" s="130">
        <v>8</v>
      </c>
      <c r="CK196" s="130">
        <v>10</v>
      </c>
      <c r="CL196" s="130">
        <v>10</v>
      </c>
      <c r="CM196" s="145">
        <v>45</v>
      </c>
      <c r="CN196" s="130">
        <v>50</v>
      </c>
      <c r="CO196" s="27" t="s">
        <v>1005</v>
      </c>
      <c r="CP196" s="119" t="s">
        <v>1044</v>
      </c>
      <c r="CQ196" s="119" t="str">
        <f t="shared" ref="CQ196:CQ259" si="183">CONCATENATE($C196,"-",$CP196)</f>
        <v>2025EB1100193-BDSDF112</v>
      </c>
      <c r="CR196" s="27" t="str">
        <f t="shared" si="162"/>
        <v>0 missed</v>
      </c>
      <c r="CS196" s="27" t="str">
        <f t="shared" si="163"/>
        <v>0 missed</v>
      </c>
      <c r="CT196" s="27">
        <f t="shared" si="164"/>
        <v>2</v>
      </c>
      <c r="CU196" s="27">
        <f t="shared" si="165"/>
        <v>2</v>
      </c>
      <c r="CV196" s="15">
        <f t="shared" si="166"/>
        <v>1</v>
      </c>
      <c r="CW196" s="15">
        <f t="shared" si="167"/>
        <v>1</v>
      </c>
      <c r="CX196" s="27" t="str">
        <f t="shared" si="168"/>
        <v>0 missed</v>
      </c>
      <c r="CY196" s="27">
        <f t="shared" si="169"/>
        <v>4</v>
      </c>
      <c r="CZ196" s="15">
        <f t="shared" si="170"/>
        <v>1</v>
      </c>
      <c r="DA196" s="15" t="str">
        <f t="shared" si="171"/>
        <v>Q-2 A-2 || Q Total-2, A Total-2</v>
      </c>
      <c r="DB196" s="15" t="str" cm="1">
        <f t="array" ref="DB196">IFERROR(INDEX('Attendance-Slot-1'!$Q$2:$Q$1112,MATCH(1,('Attendance-Slot-1'!$A$2:$A$1112=$C196)*('Attendance-Slot-1'!$G$2:$G$1112=DB$2),0)),"No Data")</f>
        <v>No Data</v>
      </c>
      <c r="DC196" s="15" t="str" cm="1">
        <f t="array" ref="DC196">IFERROR(INDEX('Attendance-Slot-2'!$Q$2:$Q$2595,MATCH(1,('Attendance-Slot-2'!$A$2:$A$2595=$C196)*('Attendance-Slot-2'!$G$2:$G$2595=DB$2),0)),"No Data")</f>
        <v>P-S2_Onsite</v>
      </c>
      <c r="DD196" s="139">
        <f>VLOOKUP($CQ196,'Written Exam Marks'!$H:$Q,10,FALSE)</f>
        <v>29</v>
      </c>
      <c r="DE196" s="139">
        <f>VLOOKUP($CQ196,'Written Exam Marks'!$H:$Q,9,FALSE)</f>
        <v>50</v>
      </c>
      <c r="DF196" s="15" t="str">
        <f t="shared" si="172"/>
        <v>Present</v>
      </c>
      <c r="DG196" s="15" t="str">
        <f t="shared" si="173"/>
        <v>P-S2_Onsite</v>
      </c>
      <c r="DH196" s="139">
        <v>90</v>
      </c>
      <c r="DI196" s="139">
        <v>90</v>
      </c>
      <c r="DJ196" s="139">
        <v>100</v>
      </c>
      <c r="DK196" s="3" t="str">
        <f t="shared" ref="DK196:DK259" si="184">"P-"&amp;(COUNTIF($AB196,"P-*")+COUNTIF($BB196,"P-*")+COUNTIF($CA196,"P-*")+COUNTIF($DB196,"P-*"))&amp;", A-"&amp;(COUNTIF($AB196,"A-*")+COUNTIF($BB196,"A-*")+COUNTIF($CA196,"A-*")+COUNTIF($DB196,"A-*"))&amp;", No Data-"&amp;(COUNTIF($AB196,"No Data")+COUNTIF($BB196,"No Data")+COUNTIF($CA196,"No Data")+COUNTIF($DB196,"No Data"))</f>
        <v>P-0, A-0, No Data-4</v>
      </c>
      <c r="DL196" s="3" t="str">
        <f t="shared" ref="DL196:DL259" si="185">"P-"&amp;(COUNTIF($AC196,"P-*")+COUNTIF($BC196,"P-*")+COUNTIF($CB196,"P-*")+COUNTIF($DC196,"P-*"))&amp;", A-"&amp;(COUNTIF($AC196,"A-*")+COUNTIF($BC196,"A-*")+COUNTIF($CB196,"A-*")+COUNTIF($DC196,"A-*"))&amp;", No Data-"&amp;(COUNTIF($AC196,"No Data")+COUNTIF($BC196,"No Data")+COUNTIF($CB196,"No Data")+COUNTIF($DC196,"No Data"))</f>
        <v>P-4, A-0, No Data-0</v>
      </c>
      <c r="DM196" s="1" t="str">
        <f t="shared" si="174"/>
        <v>P-S2_Onsite</v>
      </c>
      <c r="DN196" s="1" t="str">
        <f t="shared" si="175"/>
        <v>P-S2_Onsite</v>
      </c>
      <c r="DO196" s="1" t="str">
        <f t="shared" si="176"/>
        <v>P-S2_Onsite</v>
      </c>
      <c r="DP196" s="1" t="str">
        <f t="shared" si="177"/>
        <v>P-S2_Onsite</v>
      </c>
      <c r="DQ196" s="1" t="str">
        <f t="shared" si="178"/>
        <v>P-4, A-0, No Data-0</v>
      </c>
      <c r="DR196" s="39">
        <f t="shared" si="179"/>
        <v>0</v>
      </c>
      <c r="DS196" s="34" t="s">
        <v>7217</v>
      </c>
      <c r="DT196" s="39" t="s">
        <v>7363</v>
      </c>
      <c r="DU196" s="30" t="s">
        <v>582</v>
      </c>
      <c r="DV196" s="30"/>
    </row>
    <row r="197" spans="1:126" x14ac:dyDescent="0.25">
      <c r="A197" s="1">
        <v>194</v>
      </c>
      <c r="B197" s="1" t="s">
        <v>1000</v>
      </c>
      <c r="C197" s="1" t="s">
        <v>585</v>
      </c>
      <c r="D197" s="1" t="s">
        <v>586</v>
      </c>
      <c r="E197" s="1" t="s">
        <v>587</v>
      </c>
      <c r="F197" s="1" t="s">
        <v>7201</v>
      </c>
      <c r="G197" s="1" t="s">
        <v>3590</v>
      </c>
      <c r="H197" s="143">
        <v>5.6</v>
      </c>
      <c r="I197" s="143" t="s">
        <v>5</v>
      </c>
      <c r="J197" s="143">
        <v>7.2</v>
      </c>
      <c r="K197" s="143" t="s">
        <v>5</v>
      </c>
      <c r="L197" s="132">
        <v>28</v>
      </c>
      <c r="M197" s="132">
        <v>40.799999999999997</v>
      </c>
      <c r="N197" s="26">
        <v>60</v>
      </c>
      <c r="O197" s="26" t="s">
        <v>997</v>
      </c>
      <c r="P197" s="120" t="s">
        <v>1034</v>
      </c>
      <c r="Q197" s="13" t="str">
        <f t="shared" ref="Q197:Q260" si="186">CONCATENATE($C197,"-",$P197)</f>
        <v>2025EB1100194-BDSDF113</v>
      </c>
      <c r="R197" s="26" t="str">
        <f t="shared" ref="R197:R260" si="187">COUNTIF($H197:$K197,"A") &amp; " "  &amp; "missed"</f>
        <v>2 missed</v>
      </c>
      <c r="S197" s="26" t="str">
        <f t="shared" si="180"/>
        <v>0 missed</v>
      </c>
      <c r="T197" s="26">
        <f t="shared" ref="T197:T260" si="188">4-COUNTIF($H197:$K197,"A")</f>
        <v>2</v>
      </c>
      <c r="U197" s="26">
        <f t="shared" ref="U197:U260" si="189">1-COUNTIF($L197,"A")</f>
        <v>1</v>
      </c>
      <c r="V197" s="13">
        <f t="shared" ref="V197:V260" si="190">$T197/4</f>
        <v>0.5</v>
      </c>
      <c r="W197" s="13">
        <f t="shared" ref="W197:W260" si="191">$U197/1</f>
        <v>1</v>
      </c>
      <c r="X197" s="26" t="str">
        <f t="shared" ref="X197:X260" si="192">COUNTIF($H197:$L197, "A") &amp; " " &amp;"missed"</f>
        <v>2 missed</v>
      </c>
      <c r="Y197" s="26">
        <f t="shared" ref="Y197:Y260" si="193">5- COUNTIF($H197:$L197, "A")</f>
        <v>3</v>
      </c>
      <c r="Z197" s="13">
        <f t="shared" ref="Z197:Z260" si="194">$Y197/5</f>
        <v>0.6</v>
      </c>
      <c r="AA197" s="15" t="str">
        <f t="shared" ref="AA197:AA260" si="195">CONCATENATE("Q-",$T197," A-",$U197," || Q Total-4, A Total-1")</f>
        <v>Q-2 A-1 || Q Total-4, A Total-1</v>
      </c>
      <c r="AB197" s="13" t="str" cm="1">
        <f t="array" ref="AB197">IFERROR(INDEX('Attendance-Slot-1'!$Q$2:$Q$1112,MATCH(1,('Attendance-Slot-1'!$A$2:$A$1112=$C197)*('Attendance-Slot-1'!$G$2:$G$1112=AB$2),0)),"No Data")</f>
        <v>No Data</v>
      </c>
      <c r="AC197" s="13" t="str" cm="1">
        <f t="array" ref="AC197">IFERROR(INDEX('Attendance-Slot-2'!$Q$2:$Q$2595,MATCH(1,('Attendance-Slot-2'!$A$2:$A$2595=$C197)*('Attendance-Slot-2'!$G$2:$G$2595=AB$2),0)),"No Data")</f>
        <v>A-S2_Online</v>
      </c>
      <c r="AD197" s="133" t="e">
        <f>VLOOKUP($Q197,'Written Exam Marks'!$H:$Q,10,FALSE)</f>
        <v>#N/A</v>
      </c>
      <c r="AE197" s="133" t="e">
        <f>VLOOKUP($Q197,'Written Exam Marks'!$H:$Q,9,FALSE)</f>
        <v>#N/A</v>
      </c>
      <c r="AF197" s="13" t="str">
        <f t="shared" ref="AF197:AF260" si="196">IF(COUNTIF($AB197:$AC197,"P-*")&gt;0,"Present",
IF(COUNTIF($AB197:$AC197,"A-*")&gt;0,"Absent",
IF(COUNTIF($AB197:$AC197,"No Data")&gt;0,"No Data","")))</f>
        <v>Absent</v>
      </c>
      <c r="AG197" s="13" t="str">
        <f t="shared" ref="AG197:AG260" si="197">IF(LEFT($AB197,2)="P-",$AB197,IF(LEFT($AC197,2)="P-",$AC197,IF(LEFT($AB197,2)="A-",$AB197,IF(LEFT($AC197,2)="A-",$AC197,IF($AB197="No Data",$AB197,IF($AC197="No Data",$AC197,""))))))</f>
        <v>A-S2_Online</v>
      </c>
      <c r="AH197" s="29" t="s">
        <v>5</v>
      </c>
      <c r="AI197" s="29">
        <v>12</v>
      </c>
      <c r="AJ197" s="29" t="s">
        <v>5</v>
      </c>
      <c r="AK197" s="29" t="s">
        <v>5</v>
      </c>
      <c r="AL197" s="29" t="s">
        <v>5</v>
      </c>
      <c r="AM197" s="29">
        <v>12</v>
      </c>
      <c r="AN197" s="131">
        <v>60</v>
      </c>
      <c r="AO197" s="36" t="s">
        <v>7179</v>
      </c>
      <c r="AP197" s="116" t="s">
        <v>1050</v>
      </c>
      <c r="AQ197" s="116" t="str">
        <f t="shared" si="181"/>
        <v>2025EB1100194-BDSDF108</v>
      </c>
      <c r="AR197" s="25" t="str">
        <f t="shared" ref="AR197:AR260" si="198">COUNTIF($AJ197:$AL197,"A") &amp; " "  &amp; "missed"</f>
        <v>3 missed</v>
      </c>
      <c r="AS197" s="25" t="str">
        <f t="shared" ref="AS197:AS260" si="199">COUNTIF($AH197:$AI197,"A") &amp; " "  &amp; "missed"</f>
        <v>1 missed</v>
      </c>
      <c r="AT197" s="25">
        <f t="shared" ref="AT197:AT260" si="200">3-COUNTIF(AJ197:AL197,"A")</f>
        <v>0</v>
      </c>
      <c r="AU197" s="25">
        <f t="shared" ref="AU197:AU260" si="201">2-COUNTIF($AH197:$AI197,"A")</f>
        <v>1</v>
      </c>
      <c r="AV197" s="10">
        <f t="shared" ref="AV197:AV260" si="202">$AT197/3</f>
        <v>0</v>
      </c>
      <c r="AW197" s="10">
        <f t="shared" ref="AW197:AW260" si="203">$AU197/2</f>
        <v>0.5</v>
      </c>
      <c r="AX197" s="25" t="str">
        <f t="shared" ref="AX197:AX260" si="204">COUNTIF($AH197:$AL197, "A") &amp; " " &amp;"missed"</f>
        <v>4 missed</v>
      </c>
      <c r="AY197" s="25">
        <f t="shared" ref="AY197:AY260" si="205">5- COUNTIF($AH197:$AL197, "A")</f>
        <v>1</v>
      </c>
      <c r="AZ197" s="10">
        <f t="shared" ref="AZ197:AZ260" si="206">$AY197/5</f>
        <v>0.2</v>
      </c>
      <c r="BA197" s="10" t="str">
        <f t="shared" ref="BA197:BA260" si="207">CONCATENATE("Q-",$AT197," A-",$AU197," || Q Total-3, A Total-2")</f>
        <v>Q-0 A-1 || Q Total-3, A Total-2</v>
      </c>
      <c r="BB197" s="10" t="str" cm="1">
        <f t="array" ref="BB197">IFERROR(INDEX('Attendance-Slot-1'!$Q$2:$Q$1112,MATCH(1,('Attendance-Slot-1'!$A$2:$A$1112=$C197)*('Attendance-Slot-1'!$G$2:$G$1112=BB$2),0)),"No Data")</f>
        <v>No Data</v>
      </c>
      <c r="BC197" s="10" t="str" cm="1">
        <f t="array" ref="BC197">IFERROR(INDEX('Attendance-Slot-2'!$Q$2:$Q$2595,MATCH(1,('Attendance-Slot-2'!$A$2:$A$2595=$C197)*('Attendance-Slot-2'!$G$2:$G$2595=BB$2),0)),"No Data")</f>
        <v>A-S2_Online</v>
      </c>
      <c r="BD197" s="136" t="e">
        <f>VLOOKUP($AQ197,'Written Exam Marks'!$H:$Q,10,FALSE)</f>
        <v>#N/A</v>
      </c>
      <c r="BE197" s="136" t="e">
        <f>VLOOKUP($AQ197,'Written Exam Marks'!$H:$Q,9,FALSE)</f>
        <v>#N/A</v>
      </c>
      <c r="BF197" s="10" t="str">
        <f t="shared" ref="BF197:BF260" si="208">IF(COUNTIF($BB197:$BC197,"P-*")&gt;0,"Present",
IF(COUNTIF($BB197:$BC197,"A-*")&gt;0,"Absent",
IF(COUNTIF($BB197:$BC197,"No Data")&gt;0,"No Data","")))</f>
        <v>Absent</v>
      </c>
      <c r="BG197" s="10" t="str">
        <f t="shared" ref="BG197:BG260" si="209">IF(LEFT($BB197,2)="P-",$BB197,IF(LEFT($BC197,2)="P-",$BC197,IF(LEFT($BB197,2)="A-",$BB197,IF(LEFT($BC197,2)="A-",$BC197,IF($BB197="No Data",$BB197,IF($BC197="No Data",$BC197,""))))))</f>
        <v>A-S2_Online</v>
      </c>
      <c r="BH197" s="129">
        <v>8</v>
      </c>
      <c r="BI197" s="129" t="s">
        <v>5</v>
      </c>
      <c r="BJ197" s="129">
        <v>15</v>
      </c>
      <c r="BK197" s="129">
        <v>17</v>
      </c>
      <c r="BL197" s="144">
        <v>40</v>
      </c>
      <c r="BM197" s="24">
        <v>60</v>
      </c>
      <c r="BN197" s="24" t="s">
        <v>1004</v>
      </c>
      <c r="BO197" s="118" t="s">
        <v>1063</v>
      </c>
      <c r="BP197" s="118" t="str">
        <f t="shared" si="182"/>
        <v>2025EB1100194-BDSDF114</v>
      </c>
      <c r="BQ197" s="24" t="str">
        <f t="shared" ref="BQ197:BQ260" si="210">COUNTIF($BH197:$BJ197,"A") &amp; " "  &amp; "missed"</f>
        <v>1 missed</v>
      </c>
      <c r="BR197" s="24" t="str">
        <f t="shared" ref="BR197:BR260" si="211">COUNTIF($BK197,"A") &amp; " "  &amp; "missed"</f>
        <v>0 missed</v>
      </c>
      <c r="BS197" s="24">
        <f t="shared" ref="BS197:BS260" si="212">3-COUNTIF($BH197:$BJ197,"A")</f>
        <v>2</v>
      </c>
      <c r="BT197" s="24">
        <f t="shared" ref="BT197:BT260" si="213">1-COUNTIF($BK197,"A")</f>
        <v>1</v>
      </c>
      <c r="BU197" s="14">
        <f t="shared" ref="BU197:BU260" si="214">$BS197/3</f>
        <v>0.66666666666666663</v>
      </c>
      <c r="BV197" s="14">
        <f t="shared" ref="BV197:BV260" si="215">$BT197/1</f>
        <v>1</v>
      </c>
      <c r="BW197" s="24" t="str">
        <f t="shared" ref="BW197:BW260" si="216">COUNTIF($BH197:$BK197, "A") &amp; " " &amp;"missed"</f>
        <v>1 missed</v>
      </c>
      <c r="BX197" s="24">
        <f t="shared" ref="BX197:BX260" si="217">4- COUNTIF(BH197:BK197, "A")</f>
        <v>3</v>
      </c>
      <c r="BY197" s="14">
        <f t="shared" ref="BY197:BY260" si="218">$BX197/4</f>
        <v>0.75</v>
      </c>
      <c r="BZ197" s="14" t="str">
        <f t="shared" ref="BZ197:BZ260" si="219">CONCATENATE("Q-",$BS197," A-",$BT197," || Q Total-3, A Total-1")</f>
        <v>Q-2 A-1 || Q Total-3, A Total-1</v>
      </c>
      <c r="CA197" s="14" t="str" cm="1">
        <f t="array" ref="CA197">IFERROR(INDEX('Attendance-Slot-1'!$Q$2:$Q$1112,MATCH(1,('Attendance-Slot-1'!$A$2:$A$1112=$C197)*('Attendance-Slot-1'!$G$2:$G$1112=CA$2),0)),"No Data")</f>
        <v>No Data</v>
      </c>
      <c r="CB197" s="14" t="str" cm="1">
        <f t="array" ref="CB197">IFERROR(INDEX('Attendance-Slot-2'!$Q$2:$Q$2595,MATCH(1,('Attendance-Slot-2'!$A$2:$A$2595=$C197)*('Attendance-Slot-2'!$G$2:$G$2595=CA$2),0)),"No Data")</f>
        <v>A-S2_Online</v>
      </c>
      <c r="CC197" s="138" t="e">
        <f>VLOOKUP($BP197,'Written Exam Marks'!$H:$Q,10,FALSE)</f>
        <v>#N/A</v>
      </c>
      <c r="CD197" s="138" t="e">
        <f>VLOOKUP($BP197,'Written Exam Marks'!$H:$Q,9,FALSE)</f>
        <v>#N/A</v>
      </c>
      <c r="CE197" s="14" t="str">
        <f t="shared" ref="CE197:CE260" si="220">IF(COUNTIF($CA197:$CB197,"P-*")&gt;0,"Present",
IF(COUNTIF($CA197:$CB197,"A-*")&gt;0,"Absent",
IF(COUNTIF($CA197:$CB197,"No Data")&gt;0,"No Data","")))</f>
        <v>Absent</v>
      </c>
      <c r="CF197" s="14" t="str">
        <f t="shared" ref="CF197:CF260" si="221">IF(LEFT($CA197,2)="P-",$CA197,IF(LEFT($CB197,2)="P-",$CB197,IF(LEFT($CA197,2)="A-",$CA197,IF(LEFT($CB197,2)="A-",$CB197,IF($CA197="No Data",$CA197,IF($CB197="No Data",$CB197,""))))))</f>
        <v>A-S2_Online</v>
      </c>
      <c r="CG197" s="130">
        <v>3.5</v>
      </c>
      <c r="CH197" s="130">
        <v>4.5</v>
      </c>
      <c r="CI197" s="130">
        <v>5.5</v>
      </c>
      <c r="CJ197" s="130">
        <v>8</v>
      </c>
      <c r="CK197" s="130" t="s">
        <v>5</v>
      </c>
      <c r="CL197" s="130" t="s">
        <v>5</v>
      </c>
      <c r="CM197" s="145">
        <v>21.5</v>
      </c>
      <c r="CN197" s="130">
        <v>50</v>
      </c>
      <c r="CO197" s="27" t="s">
        <v>1005</v>
      </c>
      <c r="CP197" s="119" t="s">
        <v>1044</v>
      </c>
      <c r="CQ197" s="119" t="str">
        <f t="shared" si="183"/>
        <v>2025EB1100194-BDSDF112</v>
      </c>
      <c r="CR197" s="27" t="str">
        <f t="shared" ref="CR197:CR260" si="222">COUNTIF($CG197:$CH197,"A") &amp; " "  &amp; "missed"</f>
        <v>0 missed</v>
      </c>
      <c r="CS197" s="27" t="str">
        <f t="shared" ref="CS197:CS260" si="223">COUNTIF($CI197:$CJ197,"A") &amp; " "  &amp; "missed"</f>
        <v>0 missed</v>
      </c>
      <c r="CT197" s="27">
        <f t="shared" ref="CT197:CT260" si="224">2-COUNTIF($CG197:$CH197,"A")</f>
        <v>2</v>
      </c>
      <c r="CU197" s="27">
        <f t="shared" ref="CU197:CU260" si="225">2-COUNTIF($CI197:$CJ197,"A")</f>
        <v>2</v>
      </c>
      <c r="CV197" s="15">
        <f t="shared" ref="CV197:CV260" si="226">$CT197/2</f>
        <v>1</v>
      </c>
      <c r="CW197" s="15">
        <f t="shared" ref="CW197:CW260" si="227">$CU197/2</f>
        <v>1</v>
      </c>
      <c r="CX197" s="27" t="str">
        <f t="shared" ref="CX197:CX260" si="228">COUNTIF($CG197:$CJ197, "A") &amp; " " &amp;"missed"</f>
        <v>0 missed</v>
      </c>
      <c r="CY197" s="27">
        <f t="shared" ref="CY197:CY260" si="229">4- COUNTIF($CG197:$CJ197, "A")</f>
        <v>4</v>
      </c>
      <c r="CZ197" s="15">
        <f t="shared" ref="CZ197:CZ260" si="230">$CY197/4</f>
        <v>1</v>
      </c>
      <c r="DA197" s="15" t="str">
        <f t="shared" ref="DA197:DA260" si="231">CONCATENATE("Q-",$CT197," A-",$CU197," || Q Total-2, A Total-2")</f>
        <v>Q-2 A-2 || Q Total-2, A Total-2</v>
      </c>
      <c r="DB197" s="15" t="str" cm="1">
        <f t="array" ref="DB197">IFERROR(INDEX('Attendance-Slot-1'!$Q$2:$Q$1112,MATCH(1,('Attendance-Slot-1'!$A$2:$A$1112=$C197)*('Attendance-Slot-1'!$G$2:$G$1112=DB$2),0)),"No Data")</f>
        <v>No Data</v>
      </c>
      <c r="DC197" s="15" t="str" cm="1">
        <f t="array" ref="DC197">IFERROR(INDEX('Attendance-Slot-2'!$Q$2:$Q$2595,MATCH(1,('Attendance-Slot-2'!$A$2:$A$2595=$C197)*('Attendance-Slot-2'!$G$2:$G$2595=DB$2),0)),"No Data")</f>
        <v>P-S2_Online</v>
      </c>
      <c r="DD197" s="139">
        <f>VLOOKUP($CQ197,'Written Exam Marks'!$H:$Q,10,FALSE)</f>
        <v>6</v>
      </c>
      <c r="DE197" s="139">
        <f>VLOOKUP($CQ197,'Written Exam Marks'!$H:$Q,9,FALSE)</f>
        <v>50</v>
      </c>
      <c r="DF197" s="15" t="str">
        <f t="shared" ref="DF197:DF260" si="232">IF(COUNTIF($DB197:$DC197,"P-*")&gt;0,"Present",
IF(COUNTIF($DB197:$DC197,"A-*")&gt;0,"Absent",
IF(COUNTIF($DB197:$DC197,"No Data")&gt;0,"No Data","")))</f>
        <v>Present</v>
      </c>
      <c r="DG197" s="15" t="str">
        <f t="shared" ref="DG197:DG260" si="233">IF(LEFT($DB197,2)="P-",$DB197,IF(LEFT($DC197,2)="P-",$DC197,IF(LEFT($DB197,2)="A-",$DB197,IF(LEFT($DC197,2)="A-",$DC197,IF($DB197="No Data",$DB197,IF($DC197="No Data",$DC197,""))))))</f>
        <v>P-S2_Online</v>
      </c>
      <c r="DH197" s="139">
        <v>85</v>
      </c>
      <c r="DI197" s="139">
        <v>85</v>
      </c>
      <c r="DJ197" s="139">
        <v>100</v>
      </c>
      <c r="DK197" s="3" t="str">
        <f t="shared" si="184"/>
        <v>P-0, A-0, No Data-4</v>
      </c>
      <c r="DL197" s="3" t="str">
        <f t="shared" si="185"/>
        <v>P-1, A-3, No Data-0</v>
      </c>
      <c r="DM197" s="1" t="str">
        <f t="shared" ref="DM197:DM260" si="234">IF(LEFT($AB197,2)="P-",$AB197,
IF(LEFT($AC197,2)="P-",$AC197,
IF(LEFT($AB197,2)="A-",$AB197,
IF(LEFT($AC197,2)="A-",$AC197,
IF($AB197="No Data",$AB197,
IF($AC197="No Data",$AC197,""))))))</f>
        <v>A-S2_Online</v>
      </c>
      <c r="DN197" s="1" t="str">
        <f t="shared" ref="DN197:DN260" si="235">IF(LEFT($DB197,2)="P-",$DB197,
IF(LEFT($DC197,2)="P-",$DC197,
IF(LEFT($DB197,2)="A-",$DB197,
IF(LEFT($DC197,2)="A-",$DC197,
IF($DB197="No Data",$DB197,
IF($DC197="No Data",$DC197,""))))))</f>
        <v>P-S2_Online</v>
      </c>
      <c r="DO197" s="1" t="str">
        <f t="shared" ref="DO197:DO260" si="236">IF(LEFT($BB197,2)="P-",$BB197,
IF(LEFT($BC197,2)="P-",$BC197,
IF(LEFT($BB197,2)="A-",$BB197,
IF(LEFT($BC197,2)="A-",$BC197,
IF($BB197="No Data",$BB197,
IF($BC197="No Data",$BC197,""))))))</f>
        <v>A-S2_Online</v>
      </c>
      <c r="DP197" s="1" t="str">
        <f t="shared" ref="DP197:DP260" si="237">IF(LEFT($CA197,2)="P-",$CA197,
IF(LEFT($CB197,2)="P-",$CB197,
IF(LEFT($CA197,2)="A-",$CA197,
IF(LEFT($CB197,2)="A-",$CB197,
IF($CA197="No Data",$CA197,
IF($CB197="No Data",$CB197,""))))))</f>
        <v>A-S2_Online</v>
      </c>
      <c r="DQ197" s="1" t="str">
        <f t="shared" ref="DQ197:DQ260" si="238">"P-"&amp;COUNTIF($DM197:$DP197,"P-*")&amp;", A-"&amp;COUNTIF($DM197:$DP197,"A-*")&amp;", No Data-"&amp;COUNTIF($DM197:$DP197,"No Data")</f>
        <v>P-1, A-3, No Data-0</v>
      </c>
      <c r="DR197" s="39">
        <f t="shared" ref="DR197:DR260" si="239">IF(
AND(
$AA197="Q-4 A-1 || Q Total-4, A Total-1",
$BA197="Q-3 A-2 || Q Total-3, A Total-2",
$BZ197="Q-3 A-1 || Q Total-3, A Total-1",
$DA197="Q-2 A-2 || Q Total-2, A Total-2"
),
1,
0
)</f>
        <v>0</v>
      </c>
      <c r="DS197" s="34" t="s">
        <v>7217</v>
      </c>
      <c r="DT197" s="39" t="s">
        <v>7363</v>
      </c>
      <c r="DU197" s="30" t="s">
        <v>585</v>
      </c>
      <c r="DV197" s="30"/>
    </row>
    <row r="198" spans="1:126" x14ac:dyDescent="0.25">
      <c r="A198" s="1">
        <v>195</v>
      </c>
      <c r="B198" s="1" t="s">
        <v>1000</v>
      </c>
      <c r="C198" s="1" t="s">
        <v>588</v>
      </c>
      <c r="D198" s="1" t="s">
        <v>589</v>
      </c>
      <c r="E198" s="1" t="s">
        <v>590</v>
      </c>
      <c r="F198" s="1" t="s">
        <v>7202</v>
      </c>
      <c r="G198" s="1" t="s">
        <v>3591</v>
      </c>
      <c r="H198" s="143">
        <v>8</v>
      </c>
      <c r="I198" s="143">
        <v>6.4</v>
      </c>
      <c r="J198" s="143">
        <v>7.2</v>
      </c>
      <c r="K198" s="143">
        <v>8</v>
      </c>
      <c r="L198" s="132">
        <v>28</v>
      </c>
      <c r="M198" s="132">
        <v>57.6</v>
      </c>
      <c r="N198" s="26">
        <v>60</v>
      </c>
      <c r="O198" s="26" t="s">
        <v>997</v>
      </c>
      <c r="P198" s="120" t="s">
        <v>1034</v>
      </c>
      <c r="Q198" s="13" t="str">
        <f t="shared" si="186"/>
        <v>2025EB1100195-BDSDF113</v>
      </c>
      <c r="R198" s="26" t="str">
        <f t="shared" si="187"/>
        <v>0 missed</v>
      </c>
      <c r="S198" s="26" t="str">
        <f t="shared" si="180"/>
        <v>0 missed</v>
      </c>
      <c r="T198" s="26">
        <f t="shared" si="188"/>
        <v>4</v>
      </c>
      <c r="U198" s="26">
        <f t="shared" si="189"/>
        <v>1</v>
      </c>
      <c r="V198" s="13">
        <f t="shared" si="190"/>
        <v>1</v>
      </c>
      <c r="W198" s="13">
        <f t="shared" si="191"/>
        <v>1</v>
      </c>
      <c r="X198" s="26" t="str">
        <f t="shared" si="192"/>
        <v>0 missed</v>
      </c>
      <c r="Y198" s="26">
        <f t="shared" si="193"/>
        <v>5</v>
      </c>
      <c r="Z198" s="13">
        <f t="shared" si="194"/>
        <v>1</v>
      </c>
      <c r="AA198" s="15" t="str">
        <f t="shared" si="195"/>
        <v>Q-4 A-1 || Q Total-4, A Total-1</v>
      </c>
      <c r="AB198" s="13" t="str" cm="1">
        <f t="array" ref="AB198">IFERROR(INDEX('Attendance-Slot-1'!$Q$2:$Q$1112,MATCH(1,('Attendance-Slot-1'!$A$2:$A$1112=$C198)*('Attendance-Slot-1'!$G$2:$G$1112=AB$2),0)),"No Data")</f>
        <v>No Data</v>
      </c>
      <c r="AC198" s="13" t="str" cm="1">
        <f t="array" ref="AC198">IFERROR(INDEX('Attendance-Slot-2'!$Q$2:$Q$2595,MATCH(1,('Attendance-Slot-2'!$A$2:$A$2595=$C198)*('Attendance-Slot-2'!$G$2:$G$2595=AB$2),0)),"No Data")</f>
        <v>P-S2_Onsite</v>
      </c>
      <c r="AD198" s="133">
        <f>VLOOKUP($Q198,'Written Exam Marks'!$H:$Q,10,FALSE)</f>
        <v>31</v>
      </c>
      <c r="AE198" s="133">
        <f>VLOOKUP($Q198,'Written Exam Marks'!$H:$Q,9,FALSE)</f>
        <v>40</v>
      </c>
      <c r="AF198" s="13" t="str">
        <f t="shared" si="196"/>
        <v>Present</v>
      </c>
      <c r="AG198" s="13" t="str">
        <f t="shared" si="197"/>
        <v>P-S2_Onsite</v>
      </c>
      <c r="AH198" s="29">
        <v>11</v>
      </c>
      <c r="AI198" s="29">
        <v>8.5</v>
      </c>
      <c r="AJ198" s="29">
        <v>9.3333333330000006</v>
      </c>
      <c r="AK198" s="29">
        <v>10</v>
      </c>
      <c r="AL198" s="29">
        <v>10</v>
      </c>
      <c r="AM198" s="29">
        <v>48.833333332999999</v>
      </c>
      <c r="AN198" s="131">
        <v>60</v>
      </c>
      <c r="AO198" s="36" t="s">
        <v>7179</v>
      </c>
      <c r="AP198" s="116" t="s">
        <v>1050</v>
      </c>
      <c r="AQ198" s="116" t="str">
        <f t="shared" si="181"/>
        <v>2025EB1100195-BDSDF108</v>
      </c>
      <c r="AR198" s="25" t="str">
        <f t="shared" si="198"/>
        <v>0 missed</v>
      </c>
      <c r="AS198" s="25" t="str">
        <f t="shared" si="199"/>
        <v>0 missed</v>
      </c>
      <c r="AT198" s="25">
        <f t="shared" si="200"/>
        <v>3</v>
      </c>
      <c r="AU198" s="25">
        <f t="shared" si="201"/>
        <v>2</v>
      </c>
      <c r="AV198" s="10">
        <f t="shared" si="202"/>
        <v>1</v>
      </c>
      <c r="AW198" s="10">
        <f t="shared" si="203"/>
        <v>1</v>
      </c>
      <c r="AX198" s="25" t="str">
        <f t="shared" si="204"/>
        <v>0 missed</v>
      </c>
      <c r="AY198" s="25">
        <f t="shared" si="205"/>
        <v>5</v>
      </c>
      <c r="AZ198" s="10">
        <f t="shared" si="206"/>
        <v>1</v>
      </c>
      <c r="BA198" s="10" t="str">
        <f t="shared" si="207"/>
        <v>Q-3 A-2 || Q Total-3, A Total-2</v>
      </c>
      <c r="BB198" s="10" t="str" cm="1">
        <f t="array" ref="BB198">IFERROR(INDEX('Attendance-Slot-1'!$Q$2:$Q$1112,MATCH(1,('Attendance-Slot-1'!$A$2:$A$1112=$C198)*('Attendance-Slot-1'!$G$2:$G$1112=BB$2),0)),"No Data")</f>
        <v>No Data</v>
      </c>
      <c r="BC198" s="10" t="str" cm="1">
        <f t="array" ref="BC198">IFERROR(INDEX('Attendance-Slot-2'!$Q$2:$Q$2595,MATCH(1,('Attendance-Slot-2'!$A$2:$A$2595=$C198)*('Attendance-Slot-2'!$G$2:$G$2595=BB$2),0)),"No Data")</f>
        <v>P-S2_Onsite</v>
      </c>
      <c r="BD198" s="136">
        <f>VLOOKUP($AQ198,'Written Exam Marks'!$H:$Q,10,FALSE)</f>
        <v>16.5</v>
      </c>
      <c r="BE198" s="136">
        <f>VLOOKUP($AQ198,'Written Exam Marks'!$H:$Q,9,FALSE)</f>
        <v>40</v>
      </c>
      <c r="BF198" s="10" t="str">
        <f t="shared" si="208"/>
        <v>Present</v>
      </c>
      <c r="BG198" s="10" t="str">
        <f t="shared" si="209"/>
        <v>P-S2_Onsite</v>
      </c>
      <c r="BH198" s="129">
        <v>8</v>
      </c>
      <c r="BI198" s="129">
        <v>15</v>
      </c>
      <c r="BJ198" s="129">
        <v>13.5</v>
      </c>
      <c r="BK198" s="129">
        <v>18</v>
      </c>
      <c r="BL198" s="144">
        <v>54.5</v>
      </c>
      <c r="BM198" s="24">
        <v>60</v>
      </c>
      <c r="BN198" s="24" t="s">
        <v>1004</v>
      </c>
      <c r="BO198" s="118" t="s">
        <v>1063</v>
      </c>
      <c r="BP198" s="118" t="str">
        <f t="shared" si="182"/>
        <v>2025EB1100195-BDSDF114</v>
      </c>
      <c r="BQ198" s="24" t="str">
        <f t="shared" si="210"/>
        <v>0 missed</v>
      </c>
      <c r="BR198" s="24" t="str">
        <f t="shared" si="211"/>
        <v>0 missed</v>
      </c>
      <c r="BS198" s="24">
        <f t="shared" si="212"/>
        <v>3</v>
      </c>
      <c r="BT198" s="24">
        <f t="shared" si="213"/>
        <v>1</v>
      </c>
      <c r="BU198" s="14">
        <f t="shared" si="214"/>
        <v>1</v>
      </c>
      <c r="BV198" s="14">
        <f t="shared" si="215"/>
        <v>1</v>
      </c>
      <c r="BW198" s="24" t="str">
        <f t="shared" si="216"/>
        <v>0 missed</v>
      </c>
      <c r="BX198" s="24">
        <f t="shared" si="217"/>
        <v>4</v>
      </c>
      <c r="BY198" s="14">
        <f t="shared" si="218"/>
        <v>1</v>
      </c>
      <c r="BZ198" s="14" t="str">
        <f t="shared" si="219"/>
        <v>Q-3 A-1 || Q Total-3, A Total-1</v>
      </c>
      <c r="CA198" s="14" t="str" cm="1">
        <f t="array" ref="CA198">IFERROR(INDEX('Attendance-Slot-1'!$Q$2:$Q$1112,MATCH(1,('Attendance-Slot-1'!$A$2:$A$1112=$C198)*('Attendance-Slot-1'!$G$2:$G$1112=CA$2),0)),"No Data")</f>
        <v>No Data</v>
      </c>
      <c r="CB198" s="14" t="str" cm="1">
        <f t="array" ref="CB198">IFERROR(INDEX('Attendance-Slot-2'!$Q$2:$Q$2595,MATCH(1,('Attendance-Slot-2'!$A$2:$A$2595=$C198)*('Attendance-Slot-2'!$G$2:$G$2595=CA$2),0)),"No Data")</f>
        <v>P-S2_Onsite</v>
      </c>
      <c r="CC198" s="138">
        <f>VLOOKUP($BP198,'Written Exam Marks'!$H:$Q,10,FALSE)</f>
        <v>18</v>
      </c>
      <c r="CD198" s="138">
        <f>VLOOKUP($BP198,'Written Exam Marks'!$H:$Q,9,FALSE)</f>
        <v>40</v>
      </c>
      <c r="CE198" s="14" t="str">
        <f t="shared" si="220"/>
        <v>Present</v>
      </c>
      <c r="CF198" s="14" t="str">
        <f t="shared" si="221"/>
        <v>P-S2_Onsite</v>
      </c>
      <c r="CG198" s="130">
        <v>3.5</v>
      </c>
      <c r="CH198" s="130">
        <v>4.5</v>
      </c>
      <c r="CI198" s="130">
        <v>8</v>
      </c>
      <c r="CJ198" s="130">
        <v>7</v>
      </c>
      <c r="CK198" s="130">
        <v>10</v>
      </c>
      <c r="CL198" s="130" t="s">
        <v>5</v>
      </c>
      <c r="CM198" s="145">
        <v>33</v>
      </c>
      <c r="CN198" s="130">
        <v>50</v>
      </c>
      <c r="CO198" s="27" t="s">
        <v>1005</v>
      </c>
      <c r="CP198" s="119" t="s">
        <v>1044</v>
      </c>
      <c r="CQ198" s="119" t="str">
        <f t="shared" si="183"/>
        <v>2025EB1100195-BDSDF112</v>
      </c>
      <c r="CR198" s="27" t="str">
        <f t="shared" si="222"/>
        <v>0 missed</v>
      </c>
      <c r="CS198" s="27" t="str">
        <f t="shared" si="223"/>
        <v>0 missed</v>
      </c>
      <c r="CT198" s="27">
        <f t="shared" si="224"/>
        <v>2</v>
      </c>
      <c r="CU198" s="27">
        <f t="shared" si="225"/>
        <v>2</v>
      </c>
      <c r="CV198" s="15">
        <f t="shared" si="226"/>
        <v>1</v>
      </c>
      <c r="CW198" s="15">
        <f t="shared" si="227"/>
        <v>1</v>
      </c>
      <c r="CX198" s="27" t="str">
        <f t="shared" si="228"/>
        <v>0 missed</v>
      </c>
      <c r="CY198" s="27">
        <f t="shared" si="229"/>
        <v>4</v>
      </c>
      <c r="CZ198" s="15">
        <f t="shared" si="230"/>
        <v>1</v>
      </c>
      <c r="DA198" s="15" t="str">
        <f t="shared" si="231"/>
        <v>Q-2 A-2 || Q Total-2, A Total-2</v>
      </c>
      <c r="DB198" s="15" t="str" cm="1">
        <f t="array" ref="DB198">IFERROR(INDEX('Attendance-Slot-1'!$Q$2:$Q$1112,MATCH(1,('Attendance-Slot-1'!$A$2:$A$1112=$C198)*('Attendance-Slot-1'!$G$2:$G$1112=DB$2),0)),"No Data")</f>
        <v>No Data</v>
      </c>
      <c r="DC198" s="15" t="str" cm="1">
        <f t="array" ref="DC198">IFERROR(INDEX('Attendance-Slot-2'!$Q$2:$Q$2595,MATCH(1,('Attendance-Slot-2'!$A$2:$A$2595=$C198)*('Attendance-Slot-2'!$G$2:$G$2595=DB$2),0)),"No Data")</f>
        <v>P-S2_Onsite</v>
      </c>
      <c r="DD198" s="139">
        <f>VLOOKUP($CQ198,'Written Exam Marks'!$H:$Q,10,FALSE)</f>
        <v>30.5</v>
      </c>
      <c r="DE198" s="139">
        <f>VLOOKUP($CQ198,'Written Exam Marks'!$H:$Q,9,FALSE)</f>
        <v>50</v>
      </c>
      <c r="DF198" s="15" t="str">
        <f t="shared" si="232"/>
        <v>Present</v>
      </c>
      <c r="DG198" s="15" t="str">
        <f t="shared" si="233"/>
        <v>P-S2_Onsite</v>
      </c>
      <c r="DH198" s="139">
        <v>90</v>
      </c>
      <c r="DI198" s="139">
        <v>90</v>
      </c>
      <c r="DJ198" s="139">
        <v>100</v>
      </c>
      <c r="DK198" s="3" t="str">
        <f t="shared" si="184"/>
        <v>P-0, A-0, No Data-4</v>
      </c>
      <c r="DL198" s="3" t="str">
        <f t="shared" si="185"/>
        <v>P-4, A-0, No Data-0</v>
      </c>
      <c r="DM198" s="1" t="str">
        <f t="shared" si="234"/>
        <v>P-S2_Onsite</v>
      </c>
      <c r="DN198" s="1" t="str">
        <f t="shared" si="235"/>
        <v>P-S2_Onsite</v>
      </c>
      <c r="DO198" s="1" t="str">
        <f t="shared" si="236"/>
        <v>P-S2_Onsite</v>
      </c>
      <c r="DP198" s="1" t="str">
        <f t="shared" si="237"/>
        <v>P-S2_Onsite</v>
      </c>
      <c r="DQ198" s="1" t="str">
        <f t="shared" si="238"/>
        <v>P-4, A-0, No Data-0</v>
      </c>
      <c r="DR198" s="39">
        <f t="shared" si="239"/>
        <v>1</v>
      </c>
      <c r="DS198" s="34" t="s">
        <v>7217</v>
      </c>
      <c r="DT198" s="39" t="s">
        <v>7363</v>
      </c>
      <c r="DU198" s="30" t="s">
        <v>588</v>
      </c>
      <c r="DV198" s="30"/>
    </row>
    <row r="199" spans="1:126" x14ac:dyDescent="0.25">
      <c r="A199" s="1">
        <v>196</v>
      </c>
      <c r="B199" s="1" t="s">
        <v>1000</v>
      </c>
      <c r="C199" s="1" t="s">
        <v>591</v>
      </c>
      <c r="D199" s="1" t="s">
        <v>592</v>
      </c>
      <c r="E199" s="1" t="s">
        <v>593</v>
      </c>
      <c r="F199" s="1" t="s">
        <v>7201</v>
      </c>
      <c r="G199" s="1" t="s">
        <v>1414</v>
      </c>
      <c r="H199" s="143">
        <v>6.4</v>
      </c>
      <c r="I199" s="143">
        <v>6.4</v>
      </c>
      <c r="J199" s="143">
        <v>7.2</v>
      </c>
      <c r="K199" s="143">
        <v>8</v>
      </c>
      <c r="L199" s="132">
        <v>28</v>
      </c>
      <c r="M199" s="132">
        <v>56</v>
      </c>
      <c r="N199" s="26">
        <v>60</v>
      </c>
      <c r="O199" s="26" t="s">
        <v>997</v>
      </c>
      <c r="P199" s="120" t="s">
        <v>1034</v>
      </c>
      <c r="Q199" s="13" t="str">
        <f t="shared" si="186"/>
        <v>2025EB1100196-BDSDF113</v>
      </c>
      <c r="R199" s="26" t="str">
        <f t="shared" si="187"/>
        <v>0 missed</v>
      </c>
      <c r="S199" s="26" t="str">
        <f t="shared" si="180"/>
        <v>0 missed</v>
      </c>
      <c r="T199" s="26">
        <f t="shared" si="188"/>
        <v>4</v>
      </c>
      <c r="U199" s="26">
        <f t="shared" si="189"/>
        <v>1</v>
      </c>
      <c r="V199" s="13">
        <f t="shared" si="190"/>
        <v>1</v>
      </c>
      <c r="W199" s="13">
        <f t="shared" si="191"/>
        <v>1</v>
      </c>
      <c r="X199" s="26" t="str">
        <f t="shared" si="192"/>
        <v>0 missed</v>
      </c>
      <c r="Y199" s="26">
        <f t="shared" si="193"/>
        <v>5</v>
      </c>
      <c r="Z199" s="13">
        <f t="shared" si="194"/>
        <v>1</v>
      </c>
      <c r="AA199" s="15" t="str">
        <f t="shared" si="195"/>
        <v>Q-4 A-1 || Q Total-4, A Total-1</v>
      </c>
      <c r="AB199" s="13" t="str" cm="1">
        <f t="array" ref="AB199">IFERROR(INDEX('Attendance-Slot-1'!$Q$2:$Q$1112,MATCH(1,('Attendance-Slot-1'!$A$2:$A$1112=$C199)*('Attendance-Slot-1'!$G$2:$G$1112=AB$2),0)),"No Data")</f>
        <v>P-S1_Onsite</v>
      </c>
      <c r="AC199" s="13" t="str" cm="1">
        <f t="array" ref="AC199">IFERROR(INDEX('Attendance-Slot-2'!$Q$2:$Q$2595,MATCH(1,('Attendance-Slot-2'!$A$2:$A$2595=$C199)*('Attendance-Slot-2'!$G$2:$G$2595=AB$2),0)),"No Data")</f>
        <v>No Data</v>
      </c>
      <c r="AD199" s="133">
        <f>VLOOKUP($Q199,'Written Exam Marks'!$H:$Q,10,FALSE)</f>
        <v>38</v>
      </c>
      <c r="AE199" s="133">
        <f>VLOOKUP($Q199,'Written Exam Marks'!$H:$Q,9,FALSE)</f>
        <v>40</v>
      </c>
      <c r="AF199" s="13" t="str">
        <f t="shared" si="196"/>
        <v>Present</v>
      </c>
      <c r="AG199" s="13" t="str">
        <f t="shared" si="197"/>
        <v>P-S1_Onsite</v>
      </c>
      <c r="AH199" s="29" t="s">
        <v>5</v>
      </c>
      <c r="AI199" s="29">
        <v>12</v>
      </c>
      <c r="AJ199" s="29">
        <v>6.6666666670000003</v>
      </c>
      <c r="AK199" s="29" t="s">
        <v>5</v>
      </c>
      <c r="AL199" s="29" t="s">
        <v>5</v>
      </c>
      <c r="AM199" s="29">
        <v>18.666666667000001</v>
      </c>
      <c r="AN199" s="131">
        <v>60</v>
      </c>
      <c r="AO199" s="36" t="s">
        <v>7179</v>
      </c>
      <c r="AP199" s="116" t="s">
        <v>1050</v>
      </c>
      <c r="AQ199" s="116" t="str">
        <f t="shared" si="181"/>
        <v>2025EB1100196-BDSDF108</v>
      </c>
      <c r="AR199" s="25" t="str">
        <f t="shared" si="198"/>
        <v>2 missed</v>
      </c>
      <c r="AS199" s="25" t="str">
        <f t="shared" si="199"/>
        <v>1 missed</v>
      </c>
      <c r="AT199" s="25">
        <f t="shared" si="200"/>
        <v>1</v>
      </c>
      <c r="AU199" s="25">
        <f t="shared" si="201"/>
        <v>1</v>
      </c>
      <c r="AV199" s="10">
        <f t="shared" si="202"/>
        <v>0.33333333333333331</v>
      </c>
      <c r="AW199" s="10">
        <f t="shared" si="203"/>
        <v>0.5</v>
      </c>
      <c r="AX199" s="25" t="str">
        <f t="shared" si="204"/>
        <v>3 missed</v>
      </c>
      <c r="AY199" s="25">
        <f t="shared" si="205"/>
        <v>2</v>
      </c>
      <c r="AZ199" s="10">
        <f t="shared" si="206"/>
        <v>0.4</v>
      </c>
      <c r="BA199" s="10" t="str">
        <f t="shared" si="207"/>
        <v>Q-1 A-1 || Q Total-3, A Total-2</v>
      </c>
      <c r="BB199" s="10" t="str" cm="1">
        <f t="array" ref="BB199">IFERROR(INDEX('Attendance-Slot-1'!$Q$2:$Q$1112,MATCH(1,('Attendance-Slot-1'!$A$2:$A$1112=$C199)*('Attendance-Slot-1'!$G$2:$G$1112=BB$2),0)),"No Data")</f>
        <v>No Data</v>
      </c>
      <c r="BC199" s="10" t="str" cm="1">
        <f t="array" ref="BC199">IFERROR(INDEX('Attendance-Slot-2'!$Q$2:$Q$2595,MATCH(1,('Attendance-Slot-2'!$A$2:$A$2595=$C199)*('Attendance-Slot-2'!$G$2:$G$2595=BB$2),0)),"No Data")</f>
        <v>No Data</v>
      </c>
      <c r="BD199" s="136" t="e">
        <f>VLOOKUP($AQ199,'Written Exam Marks'!$H:$Q,10,FALSE)</f>
        <v>#N/A</v>
      </c>
      <c r="BE199" s="136" t="e">
        <f>VLOOKUP($AQ199,'Written Exam Marks'!$H:$Q,9,FALSE)</f>
        <v>#N/A</v>
      </c>
      <c r="BF199" s="10" t="str">
        <f t="shared" si="208"/>
        <v>No Data</v>
      </c>
      <c r="BG199" s="10" t="str">
        <f t="shared" si="209"/>
        <v>No Data</v>
      </c>
      <c r="BH199" s="129">
        <v>7</v>
      </c>
      <c r="BI199" s="129">
        <v>9</v>
      </c>
      <c r="BJ199" s="129">
        <v>15</v>
      </c>
      <c r="BK199" s="129">
        <v>17</v>
      </c>
      <c r="BL199" s="144">
        <v>48</v>
      </c>
      <c r="BM199" s="24">
        <v>60</v>
      </c>
      <c r="BN199" s="24" t="s">
        <v>1004</v>
      </c>
      <c r="BO199" s="118" t="s">
        <v>1063</v>
      </c>
      <c r="BP199" s="118" t="str">
        <f t="shared" si="182"/>
        <v>2025EB1100196-BDSDF114</v>
      </c>
      <c r="BQ199" s="24" t="str">
        <f t="shared" si="210"/>
        <v>0 missed</v>
      </c>
      <c r="BR199" s="24" t="str">
        <f t="shared" si="211"/>
        <v>0 missed</v>
      </c>
      <c r="BS199" s="24">
        <f t="shared" si="212"/>
        <v>3</v>
      </c>
      <c r="BT199" s="24">
        <f t="shared" si="213"/>
        <v>1</v>
      </c>
      <c r="BU199" s="14">
        <f t="shared" si="214"/>
        <v>1</v>
      </c>
      <c r="BV199" s="14">
        <f t="shared" si="215"/>
        <v>1</v>
      </c>
      <c r="BW199" s="24" t="str">
        <f t="shared" si="216"/>
        <v>0 missed</v>
      </c>
      <c r="BX199" s="24">
        <f t="shared" si="217"/>
        <v>4</v>
      </c>
      <c r="BY199" s="14">
        <f t="shared" si="218"/>
        <v>1</v>
      </c>
      <c r="BZ199" s="14" t="str">
        <f t="shared" si="219"/>
        <v>Q-3 A-1 || Q Total-3, A Total-1</v>
      </c>
      <c r="CA199" s="14" t="str" cm="1">
        <f t="array" ref="CA199">IFERROR(INDEX('Attendance-Slot-1'!$Q$2:$Q$1112,MATCH(1,('Attendance-Slot-1'!$A$2:$A$1112=$C199)*('Attendance-Slot-1'!$G$2:$G$1112=CA$2),0)),"No Data")</f>
        <v>No Data</v>
      </c>
      <c r="CB199" s="14" t="str" cm="1">
        <f t="array" ref="CB199">IFERROR(INDEX('Attendance-Slot-2'!$Q$2:$Q$2595,MATCH(1,('Attendance-Slot-2'!$A$2:$A$2595=$C199)*('Attendance-Slot-2'!$G$2:$G$2595=CA$2),0)),"No Data")</f>
        <v>P-S2_Onsite</v>
      </c>
      <c r="CC199" s="138">
        <f>VLOOKUP($BP199,'Written Exam Marks'!$H:$Q,10,FALSE)</f>
        <v>39.5</v>
      </c>
      <c r="CD199" s="138">
        <f>VLOOKUP($BP199,'Written Exam Marks'!$H:$Q,9,FALSE)</f>
        <v>40</v>
      </c>
      <c r="CE199" s="14" t="str">
        <f t="shared" si="220"/>
        <v>Present</v>
      </c>
      <c r="CF199" s="14" t="str">
        <f t="shared" si="221"/>
        <v>P-S2_Onsite</v>
      </c>
      <c r="CG199" s="130">
        <v>4</v>
      </c>
      <c r="CH199" s="130">
        <v>3</v>
      </c>
      <c r="CI199" s="130">
        <v>8.5</v>
      </c>
      <c r="CJ199" s="130">
        <v>7.5</v>
      </c>
      <c r="CK199" s="130">
        <v>10</v>
      </c>
      <c r="CL199" s="130">
        <v>10</v>
      </c>
      <c r="CM199" s="145">
        <v>43</v>
      </c>
      <c r="CN199" s="130">
        <v>50</v>
      </c>
      <c r="CO199" s="27" t="s">
        <v>1005</v>
      </c>
      <c r="CP199" s="119" t="s">
        <v>1044</v>
      </c>
      <c r="CQ199" s="119" t="str">
        <f t="shared" si="183"/>
        <v>2025EB1100196-BDSDF112</v>
      </c>
      <c r="CR199" s="27" t="str">
        <f t="shared" si="222"/>
        <v>0 missed</v>
      </c>
      <c r="CS199" s="27" t="str">
        <f t="shared" si="223"/>
        <v>0 missed</v>
      </c>
      <c r="CT199" s="27">
        <f t="shared" si="224"/>
        <v>2</v>
      </c>
      <c r="CU199" s="27">
        <f t="shared" si="225"/>
        <v>2</v>
      </c>
      <c r="CV199" s="15">
        <f t="shared" si="226"/>
        <v>1</v>
      </c>
      <c r="CW199" s="15">
        <f t="shared" si="227"/>
        <v>1</v>
      </c>
      <c r="CX199" s="27" t="str">
        <f t="shared" si="228"/>
        <v>0 missed</v>
      </c>
      <c r="CY199" s="27">
        <f t="shared" si="229"/>
        <v>4</v>
      </c>
      <c r="CZ199" s="15">
        <f t="shared" si="230"/>
        <v>1</v>
      </c>
      <c r="DA199" s="15" t="str">
        <f t="shared" si="231"/>
        <v>Q-2 A-2 || Q Total-2, A Total-2</v>
      </c>
      <c r="DB199" s="15" t="str" cm="1">
        <f t="array" ref="DB199">IFERROR(INDEX('Attendance-Slot-1'!$Q$2:$Q$1112,MATCH(1,('Attendance-Slot-1'!$A$2:$A$1112=$C199)*('Attendance-Slot-1'!$G$2:$G$1112=DB$2),0)),"No Data")</f>
        <v>No Data</v>
      </c>
      <c r="DC199" s="15" t="str" cm="1">
        <f t="array" ref="DC199">IFERROR(INDEX('Attendance-Slot-2'!$Q$2:$Q$2595,MATCH(1,('Attendance-Slot-2'!$A$2:$A$2595=$C199)*('Attendance-Slot-2'!$G$2:$G$2595=DB$2),0)),"No Data")</f>
        <v>P-S2_Onsite</v>
      </c>
      <c r="DD199" s="139">
        <f>VLOOKUP($CQ199,'Written Exam Marks'!$H:$Q,10,FALSE)</f>
        <v>30.5</v>
      </c>
      <c r="DE199" s="139">
        <f>VLOOKUP($CQ199,'Written Exam Marks'!$H:$Q,9,FALSE)</f>
        <v>50</v>
      </c>
      <c r="DF199" s="15" t="str">
        <f t="shared" si="232"/>
        <v>Present</v>
      </c>
      <c r="DG199" s="15" t="str">
        <f t="shared" si="233"/>
        <v>P-S2_Onsite</v>
      </c>
      <c r="DH199" s="139">
        <v>90</v>
      </c>
      <c r="DI199" s="139">
        <v>90</v>
      </c>
      <c r="DJ199" s="139">
        <v>100</v>
      </c>
      <c r="DK199" s="3" t="str">
        <f t="shared" si="184"/>
        <v>P-1, A-0, No Data-3</v>
      </c>
      <c r="DL199" s="3" t="str">
        <f t="shared" si="185"/>
        <v>P-2, A-0, No Data-2</v>
      </c>
      <c r="DM199" s="1" t="str">
        <f t="shared" si="234"/>
        <v>P-S1_Onsite</v>
      </c>
      <c r="DN199" s="1" t="str">
        <f t="shared" si="235"/>
        <v>P-S2_Onsite</v>
      </c>
      <c r="DO199" s="1" t="str">
        <f t="shared" si="236"/>
        <v>No Data</v>
      </c>
      <c r="DP199" s="1" t="str">
        <f t="shared" si="237"/>
        <v>P-S2_Onsite</v>
      </c>
      <c r="DQ199" s="1" t="str">
        <f t="shared" si="238"/>
        <v>P-3, A-0, No Data-1</v>
      </c>
      <c r="DR199" s="39">
        <f t="shared" si="239"/>
        <v>0</v>
      </c>
      <c r="DS199" s="34" t="s">
        <v>7217</v>
      </c>
      <c r="DT199" s="39" t="s">
        <v>7363</v>
      </c>
      <c r="DU199" s="30" t="s">
        <v>591</v>
      </c>
      <c r="DV199" s="30"/>
    </row>
    <row r="200" spans="1:126" x14ac:dyDescent="0.25">
      <c r="A200" s="1">
        <v>197</v>
      </c>
      <c r="B200" s="1" t="s">
        <v>1000</v>
      </c>
      <c r="C200" s="1" t="s">
        <v>594</v>
      </c>
      <c r="D200" s="1" t="s">
        <v>595</v>
      </c>
      <c r="E200" s="1" t="s">
        <v>596</v>
      </c>
      <c r="F200" s="1" t="s">
        <v>7201</v>
      </c>
      <c r="G200" s="1" t="s">
        <v>3592</v>
      </c>
      <c r="H200" s="143">
        <v>8</v>
      </c>
      <c r="I200" s="143" t="s">
        <v>5</v>
      </c>
      <c r="J200" s="143" t="s">
        <v>5</v>
      </c>
      <c r="K200" s="143">
        <v>8</v>
      </c>
      <c r="L200" s="132" t="s">
        <v>5</v>
      </c>
      <c r="M200" s="132">
        <v>16</v>
      </c>
      <c r="N200" s="26">
        <v>60</v>
      </c>
      <c r="O200" s="26" t="s">
        <v>997</v>
      </c>
      <c r="P200" s="120" t="s">
        <v>1034</v>
      </c>
      <c r="Q200" s="13" t="str">
        <f t="shared" si="186"/>
        <v>2025EB1100197-BDSDF113</v>
      </c>
      <c r="R200" s="26" t="str">
        <f t="shared" si="187"/>
        <v>2 missed</v>
      </c>
      <c r="S200" s="26" t="str">
        <f t="shared" si="180"/>
        <v>1 missed</v>
      </c>
      <c r="T200" s="26">
        <f t="shared" si="188"/>
        <v>2</v>
      </c>
      <c r="U200" s="26">
        <f t="shared" si="189"/>
        <v>0</v>
      </c>
      <c r="V200" s="13">
        <f t="shared" si="190"/>
        <v>0.5</v>
      </c>
      <c r="W200" s="13">
        <f t="shared" si="191"/>
        <v>0</v>
      </c>
      <c r="X200" s="26" t="str">
        <f t="shared" si="192"/>
        <v>3 missed</v>
      </c>
      <c r="Y200" s="26">
        <f t="shared" si="193"/>
        <v>2</v>
      </c>
      <c r="Z200" s="13">
        <f t="shared" si="194"/>
        <v>0.4</v>
      </c>
      <c r="AA200" s="15" t="str">
        <f t="shared" si="195"/>
        <v>Q-2 A-0 || Q Total-4, A Total-1</v>
      </c>
      <c r="AB200" s="13" t="str" cm="1">
        <f t="array" ref="AB200">IFERROR(INDEX('Attendance-Slot-1'!$Q$2:$Q$1112,MATCH(1,('Attendance-Slot-1'!$A$2:$A$1112=$C200)*('Attendance-Slot-1'!$G$2:$G$1112=AB$2),0)),"No Data")</f>
        <v>No Data</v>
      </c>
      <c r="AC200" s="13" t="str" cm="1">
        <f t="array" ref="AC200">IFERROR(INDEX('Attendance-Slot-2'!$Q$2:$Q$2595,MATCH(1,('Attendance-Slot-2'!$A$2:$A$2595=$C200)*('Attendance-Slot-2'!$G$2:$G$2595=AB$2),0)),"No Data")</f>
        <v>A-S2_Onsite</v>
      </c>
      <c r="AD200" s="133" t="e">
        <f>VLOOKUP($Q200,'Written Exam Marks'!$H:$Q,10,FALSE)</f>
        <v>#N/A</v>
      </c>
      <c r="AE200" s="133" t="e">
        <f>VLOOKUP($Q200,'Written Exam Marks'!$H:$Q,9,FALSE)</f>
        <v>#N/A</v>
      </c>
      <c r="AF200" s="13" t="str">
        <f t="shared" si="196"/>
        <v>Absent</v>
      </c>
      <c r="AG200" s="13" t="str">
        <f t="shared" si="197"/>
        <v>A-S2_Onsite</v>
      </c>
      <c r="AH200" s="29" t="s">
        <v>5</v>
      </c>
      <c r="AI200" s="29" t="s">
        <v>5</v>
      </c>
      <c r="AJ200" s="29" t="s">
        <v>5</v>
      </c>
      <c r="AK200" s="29" t="s">
        <v>5</v>
      </c>
      <c r="AL200" s="29" t="s">
        <v>5</v>
      </c>
      <c r="AM200" s="29">
        <v>0</v>
      </c>
      <c r="AN200" s="131">
        <v>60</v>
      </c>
      <c r="AO200" s="36" t="s">
        <v>7179</v>
      </c>
      <c r="AP200" s="116" t="s">
        <v>1050</v>
      </c>
      <c r="AQ200" s="116" t="str">
        <f t="shared" si="181"/>
        <v>2025EB1100197-BDSDF108</v>
      </c>
      <c r="AR200" s="25" t="str">
        <f t="shared" si="198"/>
        <v>3 missed</v>
      </c>
      <c r="AS200" s="25" t="str">
        <f t="shared" si="199"/>
        <v>2 missed</v>
      </c>
      <c r="AT200" s="25">
        <f t="shared" si="200"/>
        <v>0</v>
      </c>
      <c r="AU200" s="25">
        <f t="shared" si="201"/>
        <v>0</v>
      </c>
      <c r="AV200" s="10">
        <f t="shared" si="202"/>
        <v>0</v>
      </c>
      <c r="AW200" s="10">
        <f t="shared" si="203"/>
        <v>0</v>
      </c>
      <c r="AX200" s="25" t="str">
        <f t="shared" si="204"/>
        <v>5 missed</v>
      </c>
      <c r="AY200" s="25">
        <f t="shared" si="205"/>
        <v>0</v>
      </c>
      <c r="AZ200" s="10">
        <f t="shared" si="206"/>
        <v>0</v>
      </c>
      <c r="BA200" s="10" t="str">
        <f t="shared" si="207"/>
        <v>Q-0 A-0 || Q Total-3, A Total-2</v>
      </c>
      <c r="BB200" s="10" t="str" cm="1">
        <f t="array" ref="BB200">IFERROR(INDEX('Attendance-Slot-1'!$Q$2:$Q$1112,MATCH(1,('Attendance-Slot-1'!$A$2:$A$1112=$C200)*('Attendance-Slot-1'!$G$2:$G$1112=BB$2),0)),"No Data")</f>
        <v>No Data</v>
      </c>
      <c r="BC200" s="10" t="str" cm="1">
        <f t="array" ref="BC200">IFERROR(INDEX('Attendance-Slot-2'!$Q$2:$Q$2595,MATCH(1,('Attendance-Slot-2'!$A$2:$A$2595=$C200)*('Attendance-Slot-2'!$G$2:$G$2595=BB$2),0)),"No Data")</f>
        <v>A-S2_Onsite</v>
      </c>
      <c r="BD200" s="136" t="e">
        <f>VLOOKUP($AQ200,'Written Exam Marks'!$H:$Q,10,FALSE)</f>
        <v>#N/A</v>
      </c>
      <c r="BE200" s="136" t="e">
        <f>VLOOKUP($AQ200,'Written Exam Marks'!$H:$Q,9,FALSE)</f>
        <v>#N/A</v>
      </c>
      <c r="BF200" s="10" t="str">
        <f t="shared" si="208"/>
        <v>Absent</v>
      </c>
      <c r="BG200" s="10" t="str">
        <f t="shared" si="209"/>
        <v>A-S2_Onsite</v>
      </c>
      <c r="BH200" s="129">
        <v>8</v>
      </c>
      <c r="BI200" s="129" t="s">
        <v>5</v>
      </c>
      <c r="BJ200" s="129" t="s">
        <v>5</v>
      </c>
      <c r="BK200" s="129" t="s">
        <v>5</v>
      </c>
      <c r="BL200" s="144">
        <v>8</v>
      </c>
      <c r="BM200" s="24">
        <v>60</v>
      </c>
      <c r="BN200" s="24" t="s">
        <v>1004</v>
      </c>
      <c r="BO200" s="118" t="s">
        <v>1063</v>
      </c>
      <c r="BP200" s="118" t="str">
        <f t="shared" si="182"/>
        <v>2025EB1100197-BDSDF114</v>
      </c>
      <c r="BQ200" s="24" t="str">
        <f t="shared" si="210"/>
        <v>2 missed</v>
      </c>
      <c r="BR200" s="24" t="str">
        <f t="shared" si="211"/>
        <v>1 missed</v>
      </c>
      <c r="BS200" s="24">
        <f t="shared" si="212"/>
        <v>1</v>
      </c>
      <c r="BT200" s="24">
        <f t="shared" si="213"/>
        <v>0</v>
      </c>
      <c r="BU200" s="14">
        <f t="shared" si="214"/>
        <v>0.33333333333333331</v>
      </c>
      <c r="BV200" s="14">
        <f t="shared" si="215"/>
        <v>0</v>
      </c>
      <c r="BW200" s="24" t="str">
        <f t="shared" si="216"/>
        <v>3 missed</v>
      </c>
      <c r="BX200" s="24">
        <f t="shared" si="217"/>
        <v>1</v>
      </c>
      <c r="BY200" s="14">
        <f t="shared" si="218"/>
        <v>0.25</v>
      </c>
      <c r="BZ200" s="14" t="str">
        <f t="shared" si="219"/>
        <v>Q-1 A-0 || Q Total-3, A Total-1</v>
      </c>
      <c r="CA200" s="14" t="str" cm="1">
        <f t="array" ref="CA200">IFERROR(INDEX('Attendance-Slot-1'!$Q$2:$Q$1112,MATCH(1,('Attendance-Slot-1'!$A$2:$A$1112=$C200)*('Attendance-Slot-1'!$G$2:$G$1112=CA$2),0)),"No Data")</f>
        <v>No Data</v>
      </c>
      <c r="CB200" s="14" t="str" cm="1">
        <f t="array" ref="CB200">IFERROR(INDEX('Attendance-Slot-2'!$Q$2:$Q$2595,MATCH(1,('Attendance-Slot-2'!$A$2:$A$2595=$C200)*('Attendance-Slot-2'!$G$2:$G$2595=CA$2),0)),"No Data")</f>
        <v>A-S2_Onsite</v>
      </c>
      <c r="CC200" s="138" t="e">
        <f>VLOOKUP($BP200,'Written Exam Marks'!$H:$Q,10,FALSE)</f>
        <v>#N/A</v>
      </c>
      <c r="CD200" s="138" t="e">
        <f>VLOOKUP($BP200,'Written Exam Marks'!$H:$Q,9,FALSE)</f>
        <v>#N/A</v>
      </c>
      <c r="CE200" s="14" t="str">
        <f t="shared" si="220"/>
        <v>Absent</v>
      </c>
      <c r="CF200" s="14" t="str">
        <f t="shared" si="221"/>
        <v>A-S2_Onsite</v>
      </c>
      <c r="CG200" s="130">
        <v>3.5</v>
      </c>
      <c r="CH200" s="130" t="s">
        <v>5</v>
      </c>
      <c r="CI200" s="130" t="s">
        <v>5</v>
      </c>
      <c r="CJ200" s="130" t="s">
        <v>5</v>
      </c>
      <c r="CK200" s="130" t="s">
        <v>5</v>
      </c>
      <c r="CL200" s="130" t="s">
        <v>5</v>
      </c>
      <c r="CM200" s="145">
        <v>3.5</v>
      </c>
      <c r="CN200" s="130">
        <v>50</v>
      </c>
      <c r="CO200" s="27" t="s">
        <v>1005</v>
      </c>
      <c r="CP200" s="119" t="s">
        <v>1044</v>
      </c>
      <c r="CQ200" s="119" t="str">
        <f t="shared" si="183"/>
        <v>2025EB1100197-BDSDF112</v>
      </c>
      <c r="CR200" s="27" t="str">
        <f t="shared" si="222"/>
        <v>1 missed</v>
      </c>
      <c r="CS200" s="27" t="str">
        <f t="shared" si="223"/>
        <v>2 missed</v>
      </c>
      <c r="CT200" s="27">
        <f t="shared" si="224"/>
        <v>1</v>
      </c>
      <c r="CU200" s="27">
        <f t="shared" si="225"/>
        <v>0</v>
      </c>
      <c r="CV200" s="15">
        <f t="shared" si="226"/>
        <v>0.5</v>
      </c>
      <c r="CW200" s="15">
        <f t="shared" si="227"/>
        <v>0</v>
      </c>
      <c r="CX200" s="27" t="str">
        <f t="shared" si="228"/>
        <v>3 missed</v>
      </c>
      <c r="CY200" s="27">
        <f t="shared" si="229"/>
        <v>1</v>
      </c>
      <c r="CZ200" s="15">
        <f t="shared" si="230"/>
        <v>0.25</v>
      </c>
      <c r="DA200" s="15" t="str">
        <f t="shared" si="231"/>
        <v>Q-1 A-0 || Q Total-2, A Total-2</v>
      </c>
      <c r="DB200" s="15" t="str" cm="1">
        <f t="array" ref="DB200">IFERROR(INDEX('Attendance-Slot-1'!$Q$2:$Q$1112,MATCH(1,('Attendance-Slot-1'!$A$2:$A$1112=$C200)*('Attendance-Slot-1'!$G$2:$G$1112=DB$2),0)),"No Data")</f>
        <v>No Data</v>
      </c>
      <c r="DC200" s="15" t="str" cm="1">
        <f t="array" ref="DC200">IFERROR(INDEX('Attendance-Slot-2'!$Q$2:$Q$2595,MATCH(1,('Attendance-Slot-2'!$A$2:$A$2595=$C200)*('Attendance-Slot-2'!$G$2:$G$2595=DB$2),0)),"No Data")</f>
        <v>A-S2_Onsite</v>
      </c>
      <c r="DD200" s="139" t="e">
        <f>VLOOKUP($CQ200,'Written Exam Marks'!$H:$Q,10,FALSE)</f>
        <v>#N/A</v>
      </c>
      <c r="DE200" s="139" t="e">
        <f>VLOOKUP($CQ200,'Written Exam Marks'!$H:$Q,9,FALSE)</f>
        <v>#N/A</v>
      </c>
      <c r="DF200" s="15" t="str">
        <f t="shared" si="232"/>
        <v>Absent</v>
      </c>
      <c r="DG200" s="15" t="str">
        <f t="shared" si="233"/>
        <v>A-S2_Onsite</v>
      </c>
      <c r="DH200" s="139" t="s">
        <v>5</v>
      </c>
      <c r="DI200" s="139">
        <v>0</v>
      </c>
      <c r="DJ200" s="139">
        <v>100</v>
      </c>
      <c r="DK200" s="3" t="str">
        <f t="shared" si="184"/>
        <v>P-0, A-0, No Data-4</v>
      </c>
      <c r="DL200" s="3" t="str">
        <f t="shared" si="185"/>
        <v>P-0, A-4, No Data-0</v>
      </c>
      <c r="DM200" s="1" t="str">
        <f t="shared" si="234"/>
        <v>A-S2_Onsite</v>
      </c>
      <c r="DN200" s="1" t="str">
        <f t="shared" si="235"/>
        <v>A-S2_Onsite</v>
      </c>
      <c r="DO200" s="1" t="str">
        <f t="shared" si="236"/>
        <v>A-S2_Onsite</v>
      </c>
      <c r="DP200" s="1" t="str">
        <f t="shared" si="237"/>
        <v>A-S2_Onsite</v>
      </c>
      <c r="DQ200" s="1" t="str">
        <f t="shared" si="238"/>
        <v>P-0, A-4, No Data-0</v>
      </c>
      <c r="DR200" s="39">
        <f t="shared" si="239"/>
        <v>0</v>
      </c>
      <c r="DS200" s="34" t="s">
        <v>7218</v>
      </c>
      <c r="DT200" s="39" t="s">
        <v>1098</v>
      </c>
      <c r="DU200" s="30" t="s">
        <v>594</v>
      </c>
      <c r="DV200" s="30" t="s">
        <v>7218</v>
      </c>
    </row>
    <row r="201" spans="1:126" x14ac:dyDescent="0.25">
      <c r="A201" s="1">
        <v>198</v>
      </c>
      <c r="B201" s="1" t="s">
        <v>1000</v>
      </c>
      <c r="C201" s="1" t="s">
        <v>597</v>
      </c>
      <c r="D201" s="1" t="s">
        <v>598</v>
      </c>
      <c r="E201" s="1" t="s">
        <v>599</v>
      </c>
      <c r="F201" s="1" t="s">
        <v>7201</v>
      </c>
      <c r="G201" s="1" t="s">
        <v>1416</v>
      </c>
      <c r="H201" s="143">
        <v>4.8</v>
      </c>
      <c r="I201" s="143">
        <v>5.6</v>
      </c>
      <c r="J201" s="143">
        <v>6.4</v>
      </c>
      <c r="K201" s="143">
        <v>8</v>
      </c>
      <c r="L201" s="132">
        <v>28</v>
      </c>
      <c r="M201" s="132">
        <v>52.8</v>
      </c>
      <c r="N201" s="26">
        <v>60</v>
      </c>
      <c r="O201" s="26" t="s">
        <v>997</v>
      </c>
      <c r="P201" s="120" t="s">
        <v>1034</v>
      </c>
      <c r="Q201" s="13" t="str">
        <f t="shared" si="186"/>
        <v>2025EB1100198-BDSDF113</v>
      </c>
      <c r="R201" s="26" t="str">
        <f t="shared" si="187"/>
        <v>0 missed</v>
      </c>
      <c r="S201" s="26" t="str">
        <f t="shared" si="180"/>
        <v>0 missed</v>
      </c>
      <c r="T201" s="26">
        <f t="shared" si="188"/>
        <v>4</v>
      </c>
      <c r="U201" s="26">
        <f t="shared" si="189"/>
        <v>1</v>
      </c>
      <c r="V201" s="13">
        <f t="shared" si="190"/>
        <v>1</v>
      </c>
      <c r="W201" s="13">
        <f t="shared" si="191"/>
        <v>1</v>
      </c>
      <c r="X201" s="26" t="str">
        <f t="shared" si="192"/>
        <v>0 missed</v>
      </c>
      <c r="Y201" s="26">
        <f t="shared" si="193"/>
        <v>5</v>
      </c>
      <c r="Z201" s="13">
        <f t="shared" si="194"/>
        <v>1</v>
      </c>
      <c r="AA201" s="15" t="str">
        <f t="shared" si="195"/>
        <v>Q-4 A-1 || Q Total-4, A Total-1</v>
      </c>
      <c r="AB201" s="13" t="str" cm="1">
        <f t="array" ref="AB201">IFERROR(INDEX('Attendance-Slot-1'!$Q$2:$Q$1112,MATCH(1,('Attendance-Slot-1'!$A$2:$A$1112=$C201)*('Attendance-Slot-1'!$G$2:$G$1112=AB$2),0)),"No Data")</f>
        <v>P-S1_Onsite</v>
      </c>
      <c r="AC201" s="13" t="str" cm="1">
        <f t="array" ref="AC201">IFERROR(INDEX('Attendance-Slot-2'!$Q$2:$Q$2595,MATCH(1,('Attendance-Slot-2'!$A$2:$A$2595=$C201)*('Attendance-Slot-2'!$G$2:$G$2595=AB$2),0)),"No Data")</f>
        <v>No Data</v>
      </c>
      <c r="AD201" s="133">
        <f>VLOOKUP($Q201,'Written Exam Marks'!$H:$Q,10,FALSE)</f>
        <v>30</v>
      </c>
      <c r="AE201" s="133">
        <f>VLOOKUP($Q201,'Written Exam Marks'!$H:$Q,9,FALSE)</f>
        <v>40</v>
      </c>
      <c r="AF201" s="13" t="str">
        <f t="shared" si="196"/>
        <v>Present</v>
      </c>
      <c r="AG201" s="13" t="str">
        <f t="shared" si="197"/>
        <v>P-S1_Onsite</v>
      </c>
      <c r="AH201" s="29">
        <v>14</v>
      </c>
      <c r="AI201" s="29">
        <v>12</v>
      </c>
      <c r="AJ201" s="29">
        <v>9.3333333330000006</v>
      </c>
      <c r="AK201" s="29">
        <v>9</v>
      </c>
      <c r="AL201" s="29">
        <v>10</v>
      </c>
      <c r="AM201" s="29">
        <v>54.333333332999999</v>
      </c>
      <c r="AN201" s="131">
        <v>60</v>
      </c>
      <c r="AO201" s="36" t="s">
        <v>7179</v>
      </c>
      <c r="AP201" s="116" t="s">
        <v>1050</v>
      </c>
      <c r="AQ201" s="116" t="str">
        <f t="shared" si="181"/>
        <v>2025EB1100198-BDSDF108</v>
      </c>
      <c r="AR201" s="25" t="str">
        <f t="shared" si="198"/>
        <v>0 missed</v>
      </c>
      <c r="AS201" s="25" t="str">
        <f t="shared" si="199"/>
        <v>0 missed</v>
      </c>
      <c r="AT201" s="25">
        <f t="shared" si="200"/>
        <v>3</v>
      </c>
      <c r="AU201" s="25">
        <f t="shared" si="201"/>
        <v>2</v>
      </c>
      <c r="AV201" s="10">
        <f t="shared" si="202"/>
        <v>1</v>
      </c>
      <c r="AW201" s="10">
        <f t="shared" si="203"/>
        <v>1</v>
      </c>
      <c r="AX201" s="25" t="str">
        <f t="shared" si="204"/>
        <v>0 missed</v>
      </c>
      <c r="AY201" s="25">
        <f t="shared" si="205"/>
        <v>5</v>
      </c>
      <c r="AZ201" s="10">
        <f t="shared" si="206"/>
        <v>1</v>
      </c>
      <c r="BA201" s="10" t="str">
        <f t="shared" si="207"/>
        <v>Q-3 A-2 || Q Total-3, A Total-2</v>
      </c>
      <c r="BB201" s="10" t="str" cm="1">
        <f t="array" ref="BB201">IFERROR(INDEX('Attendance-Slot-1'!$Q$2:$Q$1112,MATCH(1,('Attendance-Slot-1'!$A$2:$A$1112=$C201)*('Attendance-Slot-1'!$G$2:$G$1112=BB$2),0)),"No Data")</f>
        <v>No Data</v>
      </c>
      <c r="BC201" s="10" t="str" cm="1">
        <f t="array" ref="BC201">IFERROR(INDEX('Attendance-Slot-2'!$Q$2:$Q$2595,MATCH(1,('Attendance-Slot-2'!$A$2:$A$2595=$C201)*('Attendance-Slot-2'!$G$2:$G$2595=BB$2),0)),"No Data")</f>
        <v>P-S2_Onsite</v>
      </c>
      <c r="BD201" s="136">
        <f>VLOOKUP($AQ201,'Written Exam Marks'!$H:$Q,10,FALSE)</f>
        <v>18.5</v>
      </c>
      <c r="BE201" s="136">
        <f>VLOOKUP($AQ201,'Written Exam Marks'!$H:$Q,9,FALSE)</f>
        <v>40</v>
      </c>
      <c r="BF201" s="10" t="str">
        <f t="shared" si="208"/>
        <v>Present</v>
      </c>
      <c r="BG201" s="10" t="str">
        <f t="shared" si="209"/>
        <v>P-S2_Onsite</v>
      </c>
      <c r="BH201" s="129">
        <v>9</v>
      </c>
      <c r="BI201" s="129">
        <v>12</v>
      </c>
      <c r="BJ201" s="129">
        <v>15</v>
      </c>
      <c r="BK201" s="129">
        <v>19.5</v>
      </c>
      <c r="BL201" s="144">
        <v>55.5</v>
      </c>
      <c r="BM201" s="24">
        <v>60</v>
      </c>
      <c r="BN201" s="24" t="s">
        <v>1004</v>
      </c>
      <c r="BO201" s="118" t="s">
        <v>1063</v>
      </c>
      <c r="BP201" s="118" t="str">
        <f t="shared" si="182"/>
        <v>2025EB1100198-BDSDF114</v>
      </c>
      <c r="BQ201" s="24" t="str">
        <f t="shared" si="210"/>
        <v>0 missed</v>
      </c>
      <c r="BR201" s="24" t="str">
        <f t="shared" si="211"/>
        <v>0 missed</v>
      </c>
      <c r="BS201" s="24">
        <f t="shared" si="212"/>
        <v>3</v>
      </c>
      <c r="BT201" s="24">
        <f t="shared" si="213"/>
        <v>1</v>
      </c>
      <c r="BU201" s="14">
        <f t="shared" si="214"/>
        <v>1</v>
      </c>
      <c r="BV201" s="14">
        <f t="shared" si="215"/>
        <v>1</v>
      </c>
      <c r="BW201" s="24" t="str">
        <f t="shared" si="216"/>
        <v>0 missed</v>
      </c>
      <c r="BX201" s="24">
        <f t="shared" si="217"/>
        <v>4</v>
      </c>
      <c r="BY201" s="14">
        <f t="shared" si="218"/>
        <v>1</v>
      </c>
      <c r="BZ201" s="14" t="str">
        <f t="shared" si="219"/>
        <v>Q-3 A-1 || Q Total-3, A Total-1</v>
      </c>
      <c r="CA201" s="14" t="str" cm="1">
        <f t="array" ref="CA201">IFERROR(INDEX('Attendance-Slot-1'!$Q$2:$Q$1112,MATCH(1,('Attendance-Slot-1'!$A$2:$A$1112=$C201)*('Attendance-Slot-1'!$G$2:$G$1112=CA$2),0)),"No Data")</f>
        <v>P-S1_Onsite</v>
      </c>
      <c r="CB201" s="14" t="str" cm="1">
        <f t="array" ref="CB201">IFERROR(INDEX('Attendance-Slot-2'!$Q$2:$Q$2595,MATCH(1,('Attendance-Slot-2'!$A$2:$A$2595=$C201)*('Attendance-Slot-2'!$G$2:$G$2595=CA$2),0)),"No Data")</f>
        <v>No Data</v>
      </c>
      <c r="CC201" s="138">
        <f>VLOOKUP($BP201,'Written Exam Marks'!$H:$Q,10,FALSE)</f>
        <v>14.5</v>
      </c>
      <c r="CD201" s="138">
        <f>VLOOKUP($BP201,'Written Exam Marks'!$H:$Q,9,FALSE)</f>
        <v>40</v>
      </c>
      <c r="CE201" s="14" t="str">
        <f t="shared" si="220"/>
        <v>Present</v>
      </c>
      <c r="CF201" s="14" t="str">
        <f t="shared" si="221"/>
        <v>P-S1_Onsite</v>
      </c>
      <c r="CG201" s="130">
        <v>4</v>
      </c>
      <c r="CH201" s="130">
        <v>4</v>
      </c>
      <c r="CI201" s="130">
        <v>9</v>
      </c>
      <c r="CJ201" s="130">
        <v>8</v>
      </c>
      <c r="CK201" s="130">
        <v>10</v>
      </c>
      <c r="CL201" s="130">
        <v>10</v>
      </c>
      <c r="CM201" s="145">
        <v>45</v>
      </c>
      <c r="CN201" s="130">
        <v>50</v>
      </c>
      <c r="CO201" s="27" t="s">
        <v>1005</v>
      </c>
      <c r="CP201" s="119" t="s">
        <v>1044</v>
      </c>
      <c r="CQ201" s="119" t="str">
        <f t="shared" si="183"/>
        <v>2025EB1100198-BDSDF112</v>
      </c>
      <c r="CR201" s="27" t="str">
        <f t="shared" si="222"/>
        <v>0 missed</v>
      </c>
      <c r="CS201" s="27" t="str">
        <f t="shared" si="223"/>
        <v>0 missed</v>
      </c>
      <c r="CT201" s="27">
        <f t="shared" si="224"/>
        <v>2</v>
      </c>
      <c r="CU201" s="27">
        <f t="shared" si="225"/>
        <v>2</v>
      </c>
      <c r="CV201" s="15">
        <f t="shared" si="226"/>
        <v>1</v>
      </c>
      <c r="CW201" s="15">
        <f t="shared" si="227"/>
        <v>1</v>
      </c>
      <c r="CX201" s="27" t="str">
        <f t="shared" si="228"/>
        <v>0 missed</v>
      </c>
      <c r="CY201" s="27">
        <f t="shared" si="229"/>
        <v>4</v>
      </c>
      <c r="CZ201" s="15">
        <f t="shared" si="230"/>
        <v>1</v>
      </c>
      <c r="DA201" s="15" t="str">
        <f t="shared" si="231"/>
        <v>Q-2 A-2 || Q Total-2, A Total-2</v>
      </c>
      <c r="DB201" s="15" t="str" cm="1">
        <f t="array" ref="DB201">IFERROR(INDEX('Attendance-Slot-1'!$Q$2:$Q$1112,MATCH(1,('Attendance-Slot-1'!$A$2:$A$1112=$C201)*('Attendance-Slot-1'!$G$2:$G$1112=DB$2),0)),"No Data")</f>
        <v>No Data</v>
      </c>
      <c r="DC201" s="15" t="str" cm="1">
        <f t="array" ref="DC201">IFERROR(INDEX('Attendance-Slot-2'!$Q$2:$Q$2595,MATCH(1,('Attendance-Slot-2'!$A$2:$A$2595=$C201)*('Attendance-Slot-2'!$G$2:$G$2595=DB$2),0)),"No Data")</f>
        <v>P-S2_Onsite</v>
      </c>
      <c r="DD201" s="139">
        <f>VLOOKUP($CQ201,'Written Exam Marks'!$H:$Q,10,FALSE)</f>
        <v>28.5</v>
      </c>
      <c r="DE201" s="139">
        <f>VLOOKUP($CQ201,'Written Exam Marks'!$H:$Q,9,FALSE)</f>
        <v>50</v>
      </c>
      <c r="DF201" s="15" t="str">
        <f t="shared" si="232"/>
        <v>Present</v>
      </c>
      <c r="DG201" s="15" t="str">
        <f t="shared" si="233"/>
        <v>P-S2_Onsite</v>
      </c>
      <c r="DH201" s="139">
        <v>90</v>
      </c>
      <c r="DI201" s="139">
        <v>90</v>
      </c>
      <c r="DJ201" s="139">
        <v>100</v>
      </c>
      <c r="DK201" s="3" t="str">
        <f t="shared" si="184"/>
        <v>P-2, A-0, No Data-2</v>
      </c>
      <c r="DL201" s="3" t="str">
        <f t="shared" si="185"/>
        <v>P-2, A-0, No Data-2</v>
      </c>
      <c r="DM201" s="1" t="str">
        <f t="shared" si="234"/>
        <v>P-S1_Onsite</v>
      </c>
      <c r="DN201" s="1" t="str">
        <f t="shared" si="235"/>
        <v>P-S2_Onsite</v>
      </c>
      <c r="DO201" s="1" t="str">
        <f t="shared" si="236"/>
        <v>P-S2_Onsite</v>
      </c>
      <c r="DP201" s="1" t="str">
        <f t="shared" si="237"/>
        <v>P-S1_Onsite</v>
      </c>
      <c r="DQ201" s="1" t="str">
        <f t="shared" si="238"/>
        <v>P-4, A-0, No Data-0</v>
      </c>
      <c r="DR201" s="39">
        <f t="shared" si="239"/>
        <v>1</v>
      </c>
      <c r="DS201" s="34" t="s">
        <v>7217</v>
      </c>
      <c r="DT201" s="39" t="s">
        <v>7363</v>
      </c>
      <c r="DU201" s="30" t="s">
        <v>597</v>
      </c>
      <c r="DV201" s="30"/>
    </row>
    <row r="202" spans="1:126" x14ac:dyDescent="0.25">
      <c r="A202" s="1">
        <v>199</v>
      </c>
      <c r="B202" s="1" t="s">
        <v>1000</v>
      </c>
      <c r="C202" s="1" t="s">
        <v>600</v>
      </c>
      <c r="D202" s="1" t="s">
        <v>601</v>
      </c>
      <c r="E202" s="1" t="s">
        <v>602</v>
      </c>
      <c r="F202" s="1" t="s">
        <v>7202</v>
      </c>
      <c r="G202" s="1" t="s">
        <v>3593</v>
      </c>
      <c r="H202" s="143">
        <v>7.2</v>
      </c>
      <c r="I202" s="143">
        <v>6.4</v>
      </c>
      <c r="J202" s="143">
        <v>8</v>
      </c>
      <c r="K202" s="143">
        <v>8</v>
      </c>
      <c r="L202" s="132">
        <v>28</v>
      </c>
      <c r="M202" s="132">
        <v>57.6</v>
      </c>
      <c r="N202" s="26">
        <v>60</v>
      </c>
      <c r="O202" s="26" t="s">
        <v>997</v>
      </c>
      <c r="P202" s="120" t="s">
        <v>1034</v>
      </c>
      <c r="Q202" s="13" t="str">
        <f t="shared" si="186"/>
        <v>2025EB1100199-BDSDF113</v>
      </c>
      <c r="R202" s="26" t="str">
        <f t="shared" si="187"/>
        <v>0 missed</v>
      </c>
      <c r="S202" s="26" t="str">
        <f t="shared" si="180"/>
        <v>0 missed</v>
      </c>
      <c r="T202" s="26">
        <f t="shared" si="188"/>
        <v>4</v>
      </c>
      <c r="U202" s="26">
        <f t="shared" si="189"/>
        <v>1</v>
      </c>
      <c r="V202" s="13">
        <f t="shared" si="190"/>
        <v>1</v>
      </c>
      <c r="W202" s="13">
        <f t="shared" si="191"/>
        <v>1</v>
      </c>
      <c r="X202" s="26" t="str">
        <f t="shared" si="192"/>
        <v>0 missed</v>
      </c>
      <c r="Y202" s="26">
        <f t="shared" si="193"/>
        <v>5</v>
      </c>
      <c r="Z202" s="13">
        <f t="shared" si="194"/>
        <v>1</v>
      </c>
      <c r="AA202" s="15" t="str">
        <f t="shared" si="195"/>
        <v>Q-4 A-1 || Q Total-4, A Total-1</v>
      </c>
      <c r="AB202" s="13" t="str" cm="1">
        <f t="array" ref="AB202">IFERROR(INDEX('Attendance-Slot-1'!$Q$2:$Q$1112,MATCH(1,('Attendance-Slot-1'!$A$2:$A$1112=$C202)*('Attendance-Slot-1'!$G$2:$G$1112=AB$2),0)),"No Data")</f>
        <v>No Data</v>
      </c>
      <c r="AC202" s="13" t="str" cm="1">
        <f t="array" ref="AC202">IFERROR(INDEX('Attendance-Slot-2'!$Q$2:$Q$2595,MATCH(1,('Attendance-Slot-2'!$A$2:$A$2595=$C202)*('Attendance-Slot-2'!$G$2:$G$2595=AB$2),0)),"No Data")</f>
        <v>P-S2_Onsite</v>
      </c>
      <c r="AD202" s="133">
        <f>VLOOKUP($Q202,'Written Exam Marks'!$H:$Q,10,FALSE)</f>
        <v>25</v>
      </c>
      <c r="AE202" s="133">
        <f>VLOOKUP($Q202,'Written Exam Marks'!$H:$Q,9,FALSE)</f>
        <v>40</v>
      </c>
      <c r="AF202" s="13" t="str">
        <f t="shared" si="196"/>
        <v>Present</v>
      </c>
      <c r="AG202" s="13" t="str">
        <f t="shared" si="197"/>
        <v>P-S2_Onsite</v>
      </c>
      <c r="AH202" s="29">
        <v>13</v>
      </c>
      <c r="AI202" s="29" t="s">
        <v>5</v>
      </c>
      <c r="AJ202" s="29">
        <v>8.6666666669999994</v>
      </c>
      <c r="AK202" s="29">
        <v>10</v>
      </c>
      <c r="AL202" s="29">
        <v>10</v>
      </c>
      <c r="AM202" s="29">
        <v>41.666666667000001</v>
      </c>
      <c r="AN202" s="131">
        <v>60</v>
      </c>
      <c r="AO202" s="36" t="s">
        <v>7179</v>
      </c>
      <c r="AP202" s="116" t="s">
        <v>1050</v>
      </c>
      <c r="AQ202" s="116" t="str">
        <f t="shared" si="181"/>
        <v>2025EB1100199-BDSDF108</v>
      </c>
      <c r="AR202" s="25" t="str">
        <f t="shared" si="198"/>
        <v>0 missed</v>
      </c>
      <c r="AS202" s="25" t="str">
        <f t="shared" si="199"/>
        <v>1 missed</v>
      </c>
      <c r="AT202" s="25">
        <f t="shared" si="200"/>
        <v>3</v>
      </c>
      <c r="AU202" s="25">
        <f t="shared" si="201"/>
        <v>1</v>
      </c>
      <c r="AV202" s="10">
        <f t="shared" si="202"/>
        <v>1</v>
      </c>
      <c r="AW202" s="10">
        <f t="shared" si="203"/>
        <v>0.5</v>
      </c>
      <c r="AX202" s="25" t="str">
        <f t="shared" si="204"/>
        <v>1 missed</v>
      </c>
      <c r="AY202" s="25">
        <f t="shared" si="205"/>
        <v>4</v>
      </c>
      <c r="AZ202" s="10">
        <f t="shared" si="206"/>
        <v>0.8</v>
      </c>
      <c r="BA202" s="10" t="str">
        <f t="shared" si="207"/>
        <v>Q-3 A-1 || Q Total-3, A Total-2</v>
      </c>
      <c r="BB202" s="10" t="str" cm="1">
        <f t="array" ref="BB202">IFERROR(INDEX('Attendance-Slot-1'!$Q$2:$Q$1112,MATCH(1,('Attendance-Slot-1'!$A$2:$A$1112=$C202)*('Attendance-Slot-1'!$G$2:$G$1112=BB$2),0)),"No Data")</f>
        <v>No Data</v>
      </c>
      <c r="BC202" s="10" t="str" cm="1">
        <f t="array" ref="BC202">IFERROR(INDEX('Attendance-Slot-2'!$Q$2:$Q$2595,MATCH(1,('Attendance-Slot-2'!$A$2:$A$2595=$C202)*('Attendance-Slot-2'!$G$2:$G$2595=BB$2),0)),"No Data")</f>
        <v>P-S2_Onsite</v>
      </c>
      <c r="BD202" s="136">
        <f>VLOOKUP($AQ202,'Written Exam Marks'!$H:$Q,10,FALSE)</f>
        <v>14.5</v>
      </c>
      <c r="BE202" s="136">
        <f>VLOOKUP($AQ202,'Written Exam Marks'!$H:$Q,9,FALSE)</f>
        <v>40</v>
      </c>
      <c r="BF202" s="10" t="str">
        <f t="shared" si="208"/>
        <v>Present</v>
      </c>
      <c r="BG202" s="10" t="str">
        <f t="shared" si="209"/>
        <v>P-S2_Onsite</v>
      </c>
      <c r="BH202" s="129">
        <v>10</v>
      </c>
      <c r="BI202" s="129">
        <v>15</v>
      </c>
      <c r="BJ202" s="129">
        <v>15</v>
      </c>
      <c r="BK202" s="129">
        <v>19.75</v>
      </c>
      <c r="BL202" s="144">
        <v>59.75</v>
      </c>
      <c r="BM202" s="24">
        <v>60</v>
      </c>
      <c r="BN202" s="24" t="s">
        <v>1004</v>
      </c>
      <c r="BO202" s="118" t="s">
        <v>1063</v>
      </c>
      <c r="BP202" s="118" t="str">
        <f t="shared" si="182"/>
        <v>2025EB1100199-BDSDF114</v>
      </c>
      <c r="BQ202" s="24" t="str">
        <f t="shared" si="210"/>
        <v>0 missed</v>
      </c>
      <c r="BR202" s="24" t="str">
        <f t="shared" si="211"/>
        <v>0 missed</v>
      </c>
      <c r="BS202" s="24">
        <f t="shared" si="212"/>
        <v>3</v>
      </c>
      <c r="BT202" s="24">
        <f t="shared" si="213"/>
        <v>1</v>
      </c>
      <c r="BU202" s="14">
        <f t="shared" si="214"/>
        <v>1</v>
      </c>
      <c r="BV202" s="14">
        <f t="shared" si="215"/>
        <v>1</v>
      </c>
      <c r="BW202" s="24" t="str">
        <f t="shared" si="216"/>
        <v>0 missed</v>
      </c>
      <c r="BX202" s="24">
        <f t="shared" si="217"/>
        <v>4</v>
      </c>
      <c r="BY202" s="14">
        <f t="shared" si="218"/>
        <v>1</v>
      </c>
      <c r="BZ202" s="14" t="str">
        <f t="shared" si="219"/>
        <v>Q-3 A-1 || Q Total-3, A Total-1</v>
      </c>
      <c r="CA202" s="14" t="str" cm="1">
        <f t="array" ref="CA202">IFERROR(INDEX('Attendance-Slot-1'!$Q$2:$Q$1112,MATCH(1,('Attendance-Slot-1'!$A$2:$A$1112=$C202)*('Attendance-Slot-1'!$G$2:$G$1112=CA$2),0)),"No Data")</f>
        <v>No Data</v>
      </c>
      <c r="CB202" s="14" t="str" cm="1">
        <f t="array" ref="CB202">IFERROR(INDEX('Attendance-Slot-2'!$Q$2:$Q$2595,MATCH(1,('Attendance-Slot-2'!$A$2:$A$2595=$C202)*('Attendance-Slot-2'!$G$2:$G$2595=CA$2),0)),"No Data")</f>
        <v>P-S2_Onsite</v>
      </c>
      <c r="CC202" s="138">
        <f>VLOOKUP($BP202,'Written Exam Marks'!$H:$Q,10,FALSE)</f>
        <v>9</v>
      </c>
      <c r="CD202" s="138">
        <f>VLOOKUP($BP202,'Written Exam Marks'!$H:$Q,9,FALSE)</f>
        <v>40</v>
      </c>
      <c r="CE202" s="14" t="str">
        <f t="shared" si="220"/>
        <v>Present</v>
      </c>
      <c r="CF202" s="14" t="str">
        <f t="shared" si="221"/>
        <v>P-S2_Onsite</v>
      </c>
      <c r="CG202" s="130">
        <v>5</v>
      </c>
      <c r="CH202" s="130">
        <v>5</v>
      </c>
      <c r="CI202" s="130">
        <v>7.5</v>
      </c>
      <c r="CJ202" s="130">
        <v>8</v>
      </c>
      <c r="CK202" s="130">
        <v>10</v>
      </c>
      <c r="CL202" s="130">
        <v>10</v>
      </c>
      <c r="CM202" s="145">
        <v>45.5</v>
      </c>
      <c r="CN202" s="130">
        <v>50</v>
      </c>
      <c r="CO202" s="27" t="s">
        <v>1005</v>
      </c>
      <c r="CP202" s="119" t="s">
        <v>1044</v>
      </c>
      <c r="CQ202" s="119" t="str">
        <f t="shared" si="183"/>
        <v>2025EB1100199-BDSDF112</v>
      </c>
      <c r="CR202" s="27" t="str">
        <f t="shared" si="222"/>
        <v>0 missed</v>
      </c>
      <c r="CS202" s="27" t="str">
        <f t="shared" si="223"/>
        <v>0 missed</v>
      </c>
      <c r="CT202" s="27">
        <f t="shared" si="224"/>
        <v>2</v>
      </c>
      <c r="CU202" s="27">
        <f t="shared" si="225"/>
        <v>2</v>
      </c>
      <c r="CV202" s="15">
        <f t="shared" si="226"/>
        <v>1</v>
      </c>
      <c r="CW202" s="15">
        <f t="shared" si="227"/>
        <v>1</v>
      </c>
      <c r="CX202" s="27" t="str">
        <f t="shared" si="228"/>
        <v>0 missed</v>
      </c>
      <c r="CY202" s="27">
        <f t="shared" si="229"/>
        <v>4</v>
      </c>
      <c r="CZ202" s="15">
        <f t="shared" si="230"/>
        <v>1</v>
      </c>
      <c r="DA202" s="15" t="str">
        <f t="shared" si="231"/>
        <v>Q-2 A-2 || Q Total-2, A Total-2</v>
      </c>
      <c r="DB202" s="15" t="str" cm="1">
        <f t="array" ref="DB202">IFERROR(INDEX('Attendance-Slot-1'!$Q$2:$Q$1112,MATCH(1,('Attendance-Slot-1'!$A$2:$A$1112=$C202)*('Attendance-Slot-1'!$G$2:$G$1112=DB$2),0)),"No Data")</f>
        <v>No Data</v>
      </c>
      <c r="DC202" s="15" t="str" cm="1">
        <f t="array" ref="DC202">IFERROR(INDEX('Attendance-Slot-2'!$Q$2:$Q$2595,MATCH(1,('Attendance-Slot-2'!$A$2:$A$2595=$C202)*('Attendance-Slot-2'!$G$2:$G$2595=DB$2),0)),"No Data")</f>
        <v>P-S2_Onsite</v>
      </c>
      <c r="DD202" s="139">
        <f>VLOOKUP($CQ202,'Written Exam Marks'!$H:$Q,10,FALSE)</f>
        <v>29.5</v>
      </c>
      <c r="DE202" s="139">
        <f>VLOOKUP($CQ202,'Written Exam Marks'!$H:$Q,9,FALSE)</f>
        <v>50</v>
      </c>
      <c r="DF202" s="15" t="str">
        <f t="shared" si="232"/>
        <v>Present</v>
      </c>
      <c r="DG202" s="15" t="str">
        <f t="shared" si="233"/>
        <v>P-S2_Onsite</v>
      </c>
      <c r="DH202" s="139">
        <v>100</v>
      </c>
      <c r="DI202" s="139">
        <v>100</v>
      </c>
      <c r="DJ202" s="139">
        <v>100</v>
      </c>
      <c r="DK202" s="3" t="str">
        <f t="shared" si="184"/>
        <v>P-0, A-0, No Data-4</v>
      </c>
      <c r="DL202" s="3" t="str">
        <f t="shared" si="185"/>
        <v>P-4, A-0, No Data-0</v>
      </c>
      <c r="DM202" s="1" t="str">
        <f t="shared" si="234"/>
        <v>P-S2_Onsite</v>
      </c>
      <c r="DN202" s="1" t="str">
        <f t="shared" si="235"/>
        <v>P-S2_Onsite</v>
      </c>
      <c r="DO202" s="1" t="str">
        <f t="shared" si="236"/>
        <v>P-S2_Onsite</v>
      </c>
      <c r="DP202" s="1" t="str">
        <f t="shared" si="237"/>
        <v>P-S2_Onsite</v>
      </c>
      <c r="DQ202" s="1" t="str">
        <f t="shared" si="238"/>
        <v>P-4, A-0, No Data-0</v>
      </c>
      <c r="DR202" s="39">
        <f t="shared" si="239"/>
        <v>0</v>
      </c>
      <c r="DS202" s="34" t="s">
        <v>7217</v>
      </c>
      <c r="DT202" s="39" t="s">
        <v>7363</v>
      </c>
      <c r="DU202" s="30" t="s">
        <v>600</v>
      </c>
      <c r="DV202" s="30"/>
    </row>
    <row r="203" spans="1:126" x14ac:dyDescent="0.25">
      <c r="A203" s="1">
        <v>200</v>
      </c>
      <c r="B203" s="1" t="s">
        <v>1000</v>
      </c>
      <c r="C203" s="1" t="s">
        <v>603</v>
      </c>
      <c r="D203" s="1" t="s">
        <v>604</v>
      </c>
      <c r="E203" s="1" t="s">
        <v>605</v>
      </c>
      <c r="F203" s="1" t="s">
        <v>7202</v>
      </c>
      <c r="G203" s="1" t="s">
        <v>1419</v>
      </c>
      <c r="H203" s="143">
        <v>8</v>
      </c>
      <c r="I203" s="143">
        <v>6.4</v>
      </c>
      <c r="J203" s="143">
        <v>8</v>
      </c>
      <c r="K203" s="143">
        <v>8</v>
      </c>
      <c r="L203" s="132">
        <v>28</v>
      </c>
      <c r="M203" s="132">
        <v>58.4</v>
      </c>
      <c r="N203" s="26">
        <v>60</v>
      </c>
      <c r="O203" s="26" t="s">
        <v>997</v>
      </c>
      <c r="P203" s="120" t="s">
        <v>1034</v>
      </c>
      <c r="Q203" s="13" t="str">
        <f t="shared" si="186"/>
        <v>2025EB1100200-BDSDF113</v>
      </c>
      <c r="R203" s="26" t="str">
        <f t="shared" si="187"/>
        <v>0 missed</v>
      </c>
      <c r="S203" s="26" t="str">
        <f t="shared" si="180"/>
        <v>0 missed</v>
      </c>
      <c r="T203" s="26">
        <f t="shared" si="188"/>
        <v>4</v>
      </c>
      <c r="U203" s="26">
        <f t="shared" si="189"/>
        <v>1</v>
      </c>
      <c r="V203" s="13">
        <f t="shared" si="190"/>
        <v>1</v>
      </c>
      <c r="W203" s="13">
        <f t="shared" si="191"/>
        <v>1</v>
      </c>
      <c r="X203" s="26" t="str">
        <f t="shared" si="192"/>
        <v>0 missed</v>
      </c>
      <c r="Y203" s="26">
        <f t="shared" si="193"/>
        <v>5</v>
      </c>
      <c r="Z203" s="13">
        <f t="shared" si="194"/>
        <v>1</v>
      </c>
      <c r="AA203" s="15" t="str">
        <f t="shared" si="195"/>
        <v>Q-4 A-1 || Q Total-4, A Total-1</v>
      </c>
      <c r="AB203" s="13" t="str" cm="1">
        <f t="array" ref="AB203">IFERROR(INDEX('Attendance-Slot-1'!$Q$2:$Q$1112,MATCH(1,('Attendance-Slot-1'!$A$2:$A$1112=$C203)*('Attendance-Slot-1'!$G$2:$G$1112=AB$2),0)),"No Data")</f>
        <v>No Data</v>
      </c>
      <c r="AC203" s="13" t="str" cm="1">
        <f t="array" ref="AC203">IFERROR(INDEX('Attendance-Slot-2'!$Q$2:$Q$2595,MATCH(1,('Attendance-Slot-2'!$A$2:$A$2595=$C203)*('Attendance-Slot-2'!$G$2:$G$2595=AB$2),0)),"No Data")</f>
        <v>P-S2_Onsite</v>
      </c>
      <c r="AD203" s="133">
        <f>VLOOKUP($Q203,'Written Exam Marks'!$H:$Q,10,FALSE)</f>
        <v>14</v>
      </c>
      <c r="AE203" s="133">
        <f>VLOOKUP($Q203,'Written Exam Marks'!$H:$Q,9,FALSE)</f>
        <v>40</v>
      </c>
      <c r="AF203" s="13" t="str">
        <f t="shared" si="196"/>
        <v>Present</v>
      </c>
      <c r="AG203" s="13" t="str">
        <f t="shared" si="197"/>
        <v>P-S2_Onsite</v>
      </c>
      <c r="AH203" s="29">
        <v>10.5</v>
      </c>
      <c r="AI203" s="29">
        <v>12.5</v>
      </c>
      <c r="AJ203" s="29">
        <v>9.3333333330000006</v>
      </c>
      <c r="AK203" s="29">
        <v>10</v>
      </c>
      <c r="AL203" s="29">
        <v>10</v>
      </c>
      <c r="AM203" s="29">
        <v>52.333333332999999</v>
      </c>
      <c r="AN203" s="131">
        <v>60</v>
      </c>
      <c r="AO203" s="36" t="s">
        <v>7179</v>
      </c>
      <c r="AP203" s="116" t="s">
        <v>1050</v>
      </c>
      <c r="AQ203" s="116" t="str">
        <f t="shared" si="181"/>
        <v>2025EB1100200-BDSDF108</v>
      </c>
      <c r="AR203" s="25" t="str">
        <f t="shared" si="198"/>
        <v>0 missed</v>
      </c>
      <c r="AS203" s="25" t="str">
        <f t="shared" si="199"/>
        <v>0 missed</v>
      </c>
      <c r="AT203" s="25">
        <f t="shared" si="200"/>
        <v>3</v>
      </c>
      <c r="AU203" s="25">
        <f t="shared" si="201"/>
        <v>2</v>
      </c>
      <c r="AV203" s="10">
        <f t="shared" si="202"/>
        <v>1</v>
      </c>
      <c r="AW203" s="10">
        <f t="shared" si="203"/>
        <v>1</v>
      </c>
      <c r="AX203" s="25" t="str">
        <f t="shared" si="204"/>
        <v>0 missed</v>
      </c>
      <c r="AY203" s="25">
        <f t="shared" si="205"/>
        <v>5</v>
      </c>
      <c r="AZ203" s="10">
        <f t="shared" si="206"/>
        <v>1</v>
      </c>
      <c r="BA203" s="10" t="str">
        <f t="shared" si="207"/>
        <v>Q-3 A-2 || Q Total-3, A Total-2</v>
      </c>
      <c r="BB203" s="10" t="str" cm="1">
        <f t="array" ref="BB203">IFERROR(INDEX('Attendance-Slot-1'!$Q$2:$Q$1112,MATCH(1,('Attendance-Slot-1'!$A$2:$A$1112=$C203)*('Attendance-Slot-1'!$G$2:$G$1112=BB$2),0)),"No Data")</f>
        <v>P-S1_Onsite</v>
      </c>
      <c r="BC203" s="10" t="str" cm="1">
        <f t="array" ref="BC203">IFERROR(INDEX('Attendance-Slot-2'!$Q$2:$Q$2595,MATCH(1,('Attendance-Slot-2'!$A$2:$A$2595=$C203)*('Attendance-Slot-2'!$G$2:$G$2595=BB$2),0)),"No Data")</f>
        <v>No Data</v>
      </c>
      <c r="BD203" s="136">
        <f>VLOOKUP($AQ203,'Written Exam Marks'!$H:$Q,10,FALSE)</f>
        <v>18.5</v>
      </c>
      <c r="BE203" s="136">
        <f>VLOOKUP($AQ203,'Written Exam Marks'!$H:$Q,9,FALSE)</f>
        <v>40</v>
      </c>
      <c r="BF203" s="10" t="str">
        <f t="shared" si="208"/>
        <v>Present</v>
      </c>
      <c r="BG203" s="10" t="str">
        <f t="shared" si="209"/>
        <v>P-S1_Onsite</v>
      </c>
      <c r="BH203" s="129">
        <v>10</v>
      </c>
      <c r="BI203" s="129">
        <v>15</v>
      </c>
      <c r="BJ203" s="129">
        <v>15</v>
      </c>
      <c r="BK203" s="129">
        <v>19.5</v>
      </c>
      <c r="BL203" s="144">
        <v>59.5</v>
      </c>
      <c r="BM203" s="24">
        <v>60</v>
      </c>
      <c r="BN203" s="24" t="s">
        <v>1004</v>
      </c>
      <c r="BO203" s="118" t="s">
        <v>1063</v>
      </c>
      <c r="BP203" s="118" t="str">
        <f t="shared" si="182"/>
        <v>2025EB1100200-BDSDF114</v>
      </c>
      <c r="BQ203" s="24" t="str">
        <f t="shared" si="210"/>
        <v>0 missed</v>
      </c>
      <c r="BR203" s="24" t="str">
        <f t="shared" si="211"/>
        <v>0 missed</v>
      </c>
      <c r="BS203" s="24">
        <f t="shared" si="212"/>
        <v>3</v>
      </c>
      <c r="BT203" s="24">
        <f t="shared" si="213"/>
        <v>1</v>
      </c>
      <c r="BU203" s="14">
        <f t="shared" si="214"/>
        <v>1</v>
      </c>
      <c r="BV203" s="14">
        <f t="shared" si="215"/>
        <v>1</v>
      </c>
      <c r="BW203" s="24" t="str">
        <f t="shared" si="216"/>
        <v>0 missed</v>
      </c>
      <c r="BX203" s="24">
        <f t="shared" si="217"/>
        <v>4</v>
      </c>
      <c r="BY203" s="14">
        <f t="shared" si="218"/>
        <v>1</v>
      </c>
      <c r="BZ203" s="14" t="str">
        <f t="shared" si="219"/>
        <v>Q-3 A-1 || Q Total-3, A Total-1</v>
      </c>
      <c r="CA203" s="14" t="str" cm="1">
        <f t="array" ref="CA203">IFERROR(INDEX('Attendance-Slot-1'!$Q$2:$Q$1112,MATCH(1,('Attendance-Slot-1'!$A$2:$A$1112=$C203)*('Attendance-Slot-1'!$G$2:$G$1112=CA$2),0)),"No Data")</f>
        <v>No Data</v>
      </c>
      <c r="CB203" s="14" t="str" cm="1">
        <f t="array" ref="CB203">IFERROR(INDEX('Attendance-Slot-2'!$Q$2:$Q$2595,MATCH(1,('Attendance-Slot-2'!$A$2:$A$2595=$C203)*('Attendance-Slot-2'!$G$2:$G$2595=CA$2),0)),"No Data")</f>
        <v>P-S2_Onsite</v>
      </c>
      <c r="CC203" s="138">
        <f>VLOOKUP($BP203,'Written Exam Marks'!$H:$Q,10,FALSE)</f>
        <v>13</v>
      </c>
      <c r="CD203" s="138">
        <f>VLOOKUP($BP203,'Written Exam Marks'!$H:$Q,9,FALSE)</f>
        <v>40</v>
      </c>
      <c r="CE203" s="14" t="str">
        <f t="shared" si="220"/>
        <v>Present</v>
      </c>
      <c r="CF203" s="14" t="str">
        <f t="shared" si="221"/>
        <v>P-S2_Onsite</v>
      </c>
      <c r="CG203" s="130">
        <v>4.5</v>
      </c>
      <c r="CH203" s="130">
        <v>3.5</v>
      </c>
      <c r="CI203" s="130">
        <v>8.5</v>
      </c>
      <c r="CJ203" s="130">
        <v>7.5</v>
      </c>
      <c r="CK203" s="130">
        <v>10</v>
      </c>
      <c r="CL203" s="130">
        <v>10</v>
      </c>
      <c r="CM203" s="145">
        <v>44</v>
      </c>
      <c r="CN203" s="130">
        <v>50</v>
      </c>
      <c r="CO203" s="27" t="s">
        <v>1005</v>
      </c>
      <c r="CP203" s="119" t="s">
        <v>1044</v>
      </c>
      <c r="CQ203" s="119" t="str">
        <f t="shared" si="183"/>
        <v>2025EB1100200-BDSDF112</v>
      </c>
      <c r="CR203" s="27" t="str">
        <f t="shared" si="222"/>
        <v>0 missed</v>
      </c>
      <c r="CS203" s="27" t="str">
        <f t="shared" si="223"/>
        <v>0 missed</v>
      </c>
      <c r="CT203" s="27">
        <f t="shared" si="224"/>
        <v>2</v>
      </c>
      <c r="CU203" s="27">
        <f t="shared" si="225"/>
        <v>2</v>
      </c>
      <c r="CV203" s="15">
        <f t="shared" si="226"/>
        <v>1</v>
      </c>
      <c r="CW203" s="15">
        <f t="shared" si="227"/>
        <v>1</v>
      </c>
      <c r="CX203" s="27" t="str">
        <f t="shared" si="228"/>
        <v>0 missed</v>
      </c>
      <c r="CY203" s="27">
        <f t="shared" si="229"/>
        <v>4</v>
      </c>
      <c r="CZ203" s="15">
        <f t="shared" si="230"/>
        <v>1</v>
      </c>
      <c r="DA203" s="15" t="str">
        <f t="shared" si="231"/>
        <v>Q-2 A-2 || Q Total-2, A Total-2</v>
      </c>
      <c r="DB203" s="15" t="str" cm="1">
        <f t="array" ref="DB203">IFERROR(INDEX('Attendance-Slot-1'!$Q$2:$Q$1112,MATCH(1,('Attendance-Slot-1'!$A$2:$A$1112=$C203)*('Attendance-Slot-1'!$G$2:$G$1112=DB$2),0)),"No Data")</f>
        <v>P-S1_Onsite</v>
      </c>
      <c r="DC203" s="15" t="str" cm="1">
        <f t="array" ref="DC203">IFERROR(INDEX('Attendance-Slot-2'!$Q$2:$Q$2595,MATCH(1,('Attendance-Slot-2'!$A$2:$A$2595=$C203)*('Attendance-Slot-2'!$G$2:$G$2595=DB$2),0)),"No Data")</f>
        <v>No Data</v>
      </c>
      <c r="DD203" s="139">
        <f>VLOOKUP($CQ203,'Written Exam Marks'!$H:$Q,10,FALSE)</f>
        <v>27</v>
      </c>
      <c r="DE203" s="139">
        <f>VLOOKUP($CQ203,'Written Exam Marks'!$H:$Q,9,FALSE)</f>
        <v>50</v>
      </c>
      <c r="DF203" s="15" t="str">
        <f t="shared" si="232"/>
        <v>Present</v>
      </c>
      <c r="DG203" s="15" t="str">
        <f t="shared" si="233"/>
        <v>P-S1_Onsite</v>
      </c>
      <c r="DH203" s="139">
        <v>90</v>
      </c>
      <c r="DI203" s="139">
        <v>90</v>
      </c>
      <c r="DJ203" s="139">
        <v>100</v>
      </c>
      <c r="DK203" s="3" t="str">
        <f t="shared" si="184"/>
        <v>P-2, A-0, No Data-2</v>
      </c>
      <c r="DL203" s="3" t="str">
        <f t="shared" si="185"/>
        <v>P-2, A-0, No Data-2</v>
      </c>
      <c r="DM203" s="1" t="str">
        <f t="shared" si="234"/>
        <v>P-S2_Onsite</v>
      </c>
      <c r="DN203" s="1" t="str">
        <f t="shared" si="235"/>
        <v>P-S1_Onsite</v>
      </c>
      <c r="DO203" s="1" t="str">
        <f t="shared" si="236"/>
        <v>P-S1_Onsite</v>
      </c>
      <c r="DP203" s="1" t="str">
        <f t="shared" si="237"/>
        <v>P-S2_Onsite</v>
      </c>
      <c r="DQ203" s="1" t="str">
        <f t="shared" si="238"/>
        <v>P-4, A-0, No Data-0</v>
      </c>
      <c r="DR203" s="39">
        <f t="shared" si="239"/>
        <v>1</v>
      </c>
      <c r="DS203" s="34" t="s">
        <v>7217</v>
      </c>
      <c r="DT203" s="39" t="s">
        <v>7363</v>
      </c>
      <c r="DU203" s="30" t="s">
        <v>603</v>
      </c>
      <c r="DV203" s="30"/>
    </row>
    <row r="204" spans="1:126" x14ac:dyDescent="0.25">
      <c r="A204" s="1">
        <v>201</v>
      </c>
      <c r="B204" s="1" t="s">
        <v>1000</v>
      </c>
      <c r="C204" s="1" t="s">
        <v>606</v>
      </c>
      <c r="D204" s="1" t="s">
        <v>607</v>
      </c>
      <c r="E204" s="1" t="s">
        <v>608</v>
      </c>
      <c r="F204" s="1" t="s">
        <v>7202</v>
      </c>
      <c r="G204" s="1" t="s">
        <v>1422</v>
      </c>
      <c r="H204" s="143" t="s">
        <v>5</v>
      </c>
      <c r="I204" s="143" t="s">
        <v>5</v>
      </c>
      <c r="J204" s="143" t="s">
        <v>5</v>
      </c>
      <c r="K204" s="143" t="s">
        <v>5</v>
      </c>
      <c r="L204" s="132" t="s">
        <v>5</v>
      </c>
      <c r="M204" s="132">
        <v>1.6</v>
      </c>
      <c r="N204" s="26">
        <v>60</v>
      </c>
      <c r="O204" s="26" t="s">
        <v>997</v>
      </c>
      <c r="P204" s="120" t="s">
        <v>1034</v>
      </c>
      <c r="Q204" s="13" t="str">
        <f t="shared" si="186"/>
        <v>2025EB1100201-BDSDF113</v>
      </c>
      <c r="R204" s="26" t="str">
        <f t="shared" si="187"/>
        <v>4 missed</v>
      </c>
      <c r="S204" s="26" t="str">
        <f t="shared" si="180"/>
        <v>1 missed</v>
      </c>
      <c r="T204" s="26">
        <f t="shared" si="188"/>
        <v>0</v>
      </c>
      <c r="U204" s="26">
        <f t="shared" si="189"/>
        <v>0</v>
      </c>
      <c r="V204" s="13">
        <f t="shared" si="190"/>
        <v>0</v>
      </c>
      <c r="W204" s="13">
        <f t="shared" si="191"/>
        <v>0</v>
      </c>
      <c r="X204" s="26" t="str">
        <f t="shared" si="192"/>
        <v>5 missed</v>
      </c>
      <c r="Y204" s="26">
        <f t="shared" si="193"/>
        <v>0</v>
      </c>
      <c r="Z204" s="13">
        <f t="shared" si="194"/>
        <v>0</v>
      </c>
      <c r="AA204" s="15" t="str">
        <f t="shared" si="195"/>
        <v>Q-0 A-0 || Q Total-4, A Total-1</v>
      </c>
      <c r="AB204" s="13" t="str" cm="1">
        <f t="array" ref="AB204">IFERROR(INDEX('Attendance-Slot-1'!$Q$2:$Q$1112,MATCH(1,('Attendance-Slot-1'!$A$2:$A$1112=$C204)*('Attendance-Slot-1'!$G$2:$G$1112=AB$2),0)),"No Data")</f>
        <v>A-S1_Onsite</v>
      </c>
      <c r="AC204" s="13" t="str" cm="1">
        <f t="array" ref="AC204">IFERROR(INDEX('Attendance-Slot-2'!$Q$2:$Q$2595,MATCH(1,('Attendance-Slot-2'!$A$2:$A$2595=$C204)*('Attendance-Slot-2'!$G$2:$G$2595=AB$2),0)),"No Data")</f>
        <v>A-S2_Onsite</v>
      </c>
      <c r="AD204" s="133" t="e">
        <f>VLOOKUP($Q204,'Written Exam Marks'!$H:$Q,10,FALSE)</f>
        <v>#N/A</v>
      </c>
      <c r="AE204" s="133" t="e">
        <f>VLOOKUP($Q204,'Written Exam Marks'!$H:$Q,9,FALSE)</f>
        <v>#N/A</v>
      </c>
      <c r="AF204" s="13" t="str">
        <f t="shared" si="196"/>
        <v>Absent</v>
      </c>
      <c r="AG204" s="13" t="str">
        <f t="shared" si="197"/>
        <v>A-S1_Onsite</v>
      </c>
      <c r="AH204" s="29" t="s">
        <v>5</v>
      </c>
      <c r="AI204" s="29" t="s">
        <v>5</v>
      </c>
      <c r="AJ204" s="29" t="s">
        <v>5</v>
      </c>
      <c r="AK204" s="29" t="s">
        <v>5</v>
      </c>
      <c r="AL204" s="29" t="s">
        <v>5</v>
      </c>
      <c r="AM204" s="29">
        <v>0</v>
      </c>
      <c r="AN204" s="131">
        <v>60</v>
      </c>
      <c r="AO204" s="36" t="s">
        <v>7179</v>
      </c>
      <c r="AP204" s="116" t="s">
        <v>1050</v>
      </c>
      <c r="AQ204" s="116" t="str">
        <f t="shared" si="181"/>
        <v>2025EB1100201-BDSDF108</v>
      </c>
      <c r="AR204" s="25" t="str">
        <f t="shared" si="198"/>
        <v>3 missed</v>
      </c>
      <c r="AS204" s="25" t="str">
        <f t="shared" si="199"/>
        <v>2 missed</v>
      </c>
      <c r="AT204" s="25">
        <f t="shared" si="200"/>
        <v>0</v>
      </c>
      <c r="AU204" s="25">
        <f t="shared" si="201"/>
        <v>0</v>
      </c>
      <c r="AV204" s="10">
        <f t="shared" si="202"/>
        <v>0</v>
      </c>
      <c r="AW204" s="10">
        <f t="shared" si="203"/>
        <v>0</v>
      </c>
      <c r="AX204" s="25" t="str">
        <f t="shared" si="204"/>
        <v>5 missed</v>
      </c>
      <c r="AY204" s="25">
        <f t="shared" si="205"/>
        <v>0</v>
      </c>
      <c r="AZ204" s="10">
        <f t="shared" si="206"/>
        <v>0</v>
      </c>
      <c r="BA204" s="10" t="str">
        <f t="shared" si="207"/>
        <v>Q-0 A-0 || Q Total-3, A Total-2</v>
      </c>
      <c r="BB204" s="10" t="str" cm="1">
        <f t="array" ref="BB204">IFERROR(INDEX('Attendance-Slot-1'!$Q$2:$Q$1112,MATCH(1,('Attendance-Slot-1'!$A$2:$A$1112=$C204)*('Attendance-Slot-1'!$G$2:$G$1112=BB$2),0)),"No Data")</f>
        <v>A-S1_Onsite</v>
      </c>
      <c r="BC204" s="10" t="str" cm="1">
        <f t="array" ref="BC204">IFERROR(INDEX('Attendance-Slot-2'!$Q$2:$Q$2595,MATCH(1,('Attendance-Slot-2'!$A$2:$A$2595=$C204)*('Attendance-Slot-2'!$G$2:$G$2595=BB$2),0)),"No Data")</f>
        <v>A-S2_Onsite</v>
      </c>
      <c r="BD204" s="136" t="e">
        <f>VLOOKUP($AQ204,'Written Exam Marks'!$H:$Q,10,FALSE)</f>
        <v>#N/A</v>
      </c>
      <c r="BE204" s="136" t="e">
        <f>VLOOKUP($AQ204,'Written Exam Marks'!$H:$Q,9,FALSE)</f>
        <v>#N/A</v>
      </c>
      <c r="BF204" s="10" t="str">
        <f t="shared" si="208"/>
        <v>Absent</v>
      </c>
      <c r="BG204" s="10" t="str">
        <f t="shared" si="209"/>
        <v>A-S1_Onsite</v>
      </c>
      <c r="BH204" s="129" t="s">
        <v>5</v>
      </c>
      <c r="BI204" s="129" t="s">
        <v>5</v>
      </c>
      <c r="BJ204" s="129" t="s">
        <v>5</v>
      </c>
      <c r="BK204" s="129" t="s">
        <v>5</v>
      </c>
      <c r="BL204" s="144">
        <v>0</v>
      </c>
      <c r="BM204" s="24">
        <v>60</v>
      </c>
      <c r="BN204" s="24" t="s">
        <v>1004</v>
      </c>
      <c r="BO204" s="118" t="s">
        <v>1063</v>
      </c>
      <c r="BP204" s="118" t="str">
        <f t="shared" si="182"/>
        <v>2025EB1100201-BDSDF114</v>
      </c>
      <c r="BQ204" s="24" t="str">
        <f t="shared" si="210"/>
        <v>3 missed</v>
      </c>
      <c r="BR204" s="24" t="str">
        <f t="shared" si="211"/>
        <v>1 missed</v>
      </c>
      <c r="BS204" s="24">
        <f t="shared" si="212"/>
        <v>0</v>
      </c>
      <c r="BT204" s="24">
        <f t="shared" si="213"/>
        <v>0</v>
      </c>
      <c r="BU204" s="14">
        <f t="shared" si="214"/>
        <v>0</v>
      </c>
      <c r="BV204" s="14">
        <f t="shared" si="215"/>
        <v>0</v>
      </c>
      <c r="BW204" s="24" t="str">
        <f t="shared" si="216"/>
        <v>4 missed</v>
      </c>
      <c r="BX204" s="24">
        <f t="shared" si="217"/>
        <v>0</v>
      </c>
      <c r="BY204" s="14">
        <f t="shared" si="218"/>
        <v>0</v>
      </c>
      <c r="BZ204" s="14" t="str">
        <f t="shared" si="219"/>
        <v>Q-0 A-0 || Q Total-3, A Total-1</v>
      </c>
      <c r="CA204" s="14" t="str" cm="1">
        <f t="array" ref="CA204">IFERROR(INDEX('Attendance-Slot-1'!$Q$2:$Q$1112,MATCH(1,('Attendance-Slot-1'!$A$2:$A$1112=$C204)*('Attendance-Slot-1'!$G$2:$G$1112=CA$2),0)),"No Data")</f>
        <v>No Data</v>
      </c>
      <c r="CB204" s="14" t="str" cm="1">
        <f t="array" ref="CB204">IFERROR(INDEX('Attendance-Slot-2'!$Q$2:$Q$2595,MATCH(1,('Attendance-Slot-2'!$A$2:$A$2595=$C204)*('Attendance-Slot-2'!$G$2:$G$2595=CA$2),0)),"No Data")</f>
        <v>A-S2_Onsite</v>
      </c>
      <c r="CC204" s="138" t="e">
        <f>VLOOKUP($BP204,'Written Exam Marks'!$H:$Q,10,FALSE)</f>
        <v>#N/A</v>
      </c>
      <c r="CD204" s="138" t="e">
        <f>VLOOKUP($BP204,'Written Exam Marks'!$H:$Q,9,FALSE)</f>
        <v>#N/A</v>
      </c>
      <c r="CE204" s="14" t="str">
        <f t="shared" si="220"/>
        <v>Absent</v>
      </c>
      <c r="CF204" s="14" t="str">
        <f t="shared" si="221"/>
        <v>A-S2_Onsite</v>
      </c>
      <c r="CG204" s="130" t="s">
        <v>5</v>
      </c>
      <c r="CH204" s="130" t="s">
        <v>5</v>
      </c>
      <c r="CI204" s="130" t="s">
        <v>5</v>
      </c>
      <c r="CJ204" s="130" t="s">
        <v>5</v>
      </c>
      <c r="CK204" s="130" t="s">
        <v>5</v>
      </c>
      <c r="CL204" s="130" t="s">
        <v>5</v>
      </c>
      <c r="CM204" s="145">
        <v>0</v>
      </c>
      <c r="CN204" s="130">
        <v>50</v>
      </c>
      <c r="CO204" s="27" t="s">
        <v>1005</v>
      </c>
      <c r="CP204" s="119" t="s">
        <v>1044</v>
      </c>
      <c r="CQ204" s="119" t="str">
        <f t="shared" si="183"/>
        <v>2025EB1100201-BDSDF112</v>
      </c>
      <c r="CR204" s="27" t="str">
        <f t="shared" si="222"/>
        <v>2 missed</v>
      </c>
      <c r="CS204" s="27" t="str">
        <f t="shared" si="223"/>
        <v>2 missed</v>
      </c>
      <c r="CT204" s="27">
        <f t="shared" si="224"/>
        <v>0</v>
      </c>
      <c r="CU204" s="27">
        <f t="shared" si="225"/>
        <v>0</v>
      </c>
      <c r="CV204" s="15">
        <f t="shared" si="226"/>
        <v>0</v>
      </c>
      <c r="CW204" s="15">
        <f t="shared" si="227"/>
        <v>0</v>
      </c>
      <c r="CX204" s="27" t="str">
        <f t="shared" si="228"/>
        <v>4 missed</v>
      </c>
      <c r="CY204" s="27">
        <f t="shared" si="229"/>
        <v>0</v>
      </c>
      <c r="CZ204" s="15">
        <f t="shared" si="230"/>
        <v>0</v>
      </c>
      <c r="DA204" s="15" t="str">
        <f t="shared" si="231"/>
        <v>Q-0 A-0 || Q Total-2, A Total-2</v>
      </c>
      <c r="DB204" s="15" t="str" cm="1">
        <f t="array" ref="DB204">IFERROR(INDEX('Attendance-Slot-1'!$Q$2:$Q$1112,MATCH(1,('Attendance-Slot-1'!$A$2:$A$1112=$C204)*('Attendance-Slot-1'!$G$2:$G$1112=DB$2),0)),"No Data")</f>
        <v>A-S1_Onsite</v>
      </c>
      <c r="DC204" s="15" t="str" cm="1">
        <f t="array" ref="DC204">IFERROR(INDEX('Attendance-Slot-2'!$Q$2:$Q$2595,MATCH(1,('Attendance-Slot-2'!$A$2:$A$2595=$C204)*('Attendance-Slot-2'!$G$2:$G$2595=DB$2),0)),"No Data")</f>
        <v>A-S2_Onsite</v>
      </c>
      <c r="DD204" s="139" t="e">
        <f>VLOOKUP($CQ204,'Written Exam Marks'!$H:$Q,10,FALSE)</f>
        <v>#N/A</v>
      </c>
      <c r="DE204" s="139" t="e">
        <f>VLOOKUP($CQ204,'Written Exam Marks'!$H:$Q,9,FALSE)</f>
        <v>#N/A</v>
      </c>
      <c r="DF204" s="15" t="str">
        <f t="shared" si="232"/>
        <v>Absent</v>
      </c>
      <c r="DG204" s="15" t="str">
        <f t="shared" si="233"/>
        <v>A-S1_Onsite</v>
      </c>
      <c r="DH204" s="139" t="s">
        <v>5</v>
      </c>
      <c r="DI204" s="139">
        <v>0</v>
      </c>
      <c r="DJ204" s="139">
        <v>100</v>
      </c>
      <c r="DK204" s="3" t="str">
        <f t="shared" si="184"/>
        <v>P-0, A-3, No Data-1</v>
      </c>
      <c r="DL204" s="3" t="str">
        <f t="shared" si="185"/>
        <v>P-0, A-4, No Data-0</v>
      </c>
      <c r="DM204" s="1" t="str">
        <f t="shared" si="234"/>
        <v>A-S1_Onsite</v>
      </c>
      <c r="DN204" s="1" t="str">
        <f t="shared" si="235"/>
        <v>A-S1_Onsite</v>
      </c>
      <c r="DO204" s="1" t="str">
        <f t="shared" si="236"/>
        <v>A-S1_Onsite</v>
      </c>
      <c r="DP204" s="1" t="str">
        <f t="shared" si="237"/>
        <v>A-S2_Onsite</v>
      </c>
      <c r="DQ204" s="1" t="str">
        <f t="shared" si="238"/>
        <v>P-0, A-4, No Data-0</v>
      </c>
      <c r="DR204" s="39">
        <f t="shared" si="239"/>
        <v>0</v>
      </c>
      <c r="DS204" s="34" t="s">
        <v>7217</v>
      </c>
      <c r="DT204" s="39" t="s">
        <v>1098</v>
      </c>
      <c r="DU204" s="30" t="s">
        <v>606</v>
      </c>
      <c r="DV204" s="30" t="s">
        <v>1098</v>
      </c>
    </row>
    <row r="205" spans="1:126" x14ac:dyDescent="0.25">
      <c r="A205" s="1">
        <v>202</v>
      </c>
      <c r="B205" s="1" t="s">
        <v>1000</v>
      </c>
      <c r="C205" s="1" t="s">
        <v>609</v>
      </c>
      <c r="D205" s="1" t="s">
        <v>610</v>
      </c>
      <c r="E205" s="1" t="s">
        <v>611</v>
      </c>
      <c r="F205" s="1" t="s">
        <v>7201</v>
      </c>
      <c r="G205" s="1" t="s">
        <v>3594</v>
      </c>
      <c r="H205" s="143">
        <v>8</v>
      </c>
      <c r="I205" s="143">
        <v>5.6</v>
      </c>
      <c r="J205" s="143">
        <v>8</v>
      </c>
      <c r="K205" s="143">
        <v>8</v>
      </c>
      <c r="L205" s="132">
        <v>28</v>
      </c>
      <c r="M205" s="132">
        <v>57.6</v>
      </c>
      <c r="N205" s="26">
        <v>60</v>
      </c>
      <c r="O205" s="26" t="s">
        <v>997</v>
      </c>
      <c r="P205" s="120" t="s">
        <v>1034</v>
      </c>
      <c r="Q205" s="13" t="str">
        <f t="shared" si="186"/>
        <v>2025EB1100202-BDSDF113</v>
      </c>
      <c r="R205" s="26" t="str">
        <f t="shared" si="187"/>
        <v>0 missed</v>
      </c>
      <c r="S205" s="26" t="str">
        <f t="shared" si="180"/>
        <v>0 missed</v>
      </c>
      <c r="T205" s="26">
        <f t="shared" si="188"/>
        <v>4</v>
      </c>
      <c r="U205" s="26">
        <f t="shared" si="189"/>
        <v>1</v>
      </c>
      <c r="V205" s="13">
        <f t="shared" si="190"/>
        <v>1</v>
      </c>
      <c r="W205" s="13">
        <f t="shared" si="191"/>
        <v>1</v>
      </c>
      <c r="X205" s="26" t="str">
        <f t="shared" si="192"/>
        <v>0 missed</v>
      </c>
      <c r="Y205" s="26">
        <f t="shared" si="193"/>
        <v>5</v>
      </c>
      <c r="Z205" s="13">
        <f t="shared" si="194"/>
        <v>1</v>
      </c>
      <c r="AA205" s="15" t="str">
        <f t="shared" si="195"/>
        <v>Q-4 A-1 || Q Total-4, A Total-1</v>
      </c>
      <c r="AB205" s="13" t="str" cm="1">
        <f t="array" ref="AB205">IFERROR(INDEX('Attendance-Slot-1'!$Q$2:$Q$1112,MATCH(1,('Attendance-Slot-1'!$A$2:$A$1112=$C205)*('Attendance-Slot-1'!$G$2:$G$1112=AB$2),0)),"No Data")</f>
        <v>No Data</v>
      </c>
      <c r="AC205" s="13" t="str" cm="1">
        <f t="array" ref="AC205">IFERROR(INDEX('Attendance-Slot-2'!$Q$2:$Q$2595,MATCH(1,('Attendance-Slot-2'!$A$2:$A$2595=$C205)*('Attendance-Slot-2'!$G$2:$G$2595=AB$2),0)),"No Data")</f>
        <v>P-S2_Onsite</v>
      </c>
      <c r="AD205" s="133">
        <f>VLOOKUP($Q205,'Written Exam Marks'!$H:$Q,10,FALSE)</f>
        <v>37</v>
      </c>
      <c r="AE205" s="133">
        <f>VLOOKUP($Q205,'Written Exam Marks'!$H:$Q,9,FALSE)</f>
        <v>40</v>
      </c>
      <c r="AF205" s="13" t="str">
        <f t="shared" si="196"/>
        <v>Present</v>
      </c>
      <c r="AG205" s="13" t="str">
        <f t="shared" si="197"/>
        <v>P-S2_Onsite</v>
      </c>
      <c r="AH205" s="29">
        <v>14</v>
      </c>
      <c r="AI205" s="29">
        <v>5</v>
      </c>
      <c r="AJ205" s="29">
        <v>8</v>
      </c>
      <c r="AK205" s="29">
        <v>10</v>
      </c>
      <c r="AL205" s="29">
        <v>10</v>
      </c>
      <c r="AM205" s="29">
        <v>47</v>
      </c>
      <c r="AN205" s="131">
        <v>60</v>
      </c>
      <c r="AO205" s="36" t="s">
        <v>7179</v>
      </c>
      <c r="AP205" s="116" t="s">
        <v>1050</v>
      </c>
      <c r="AQ205" s="116" t="str">
        <f t="shared" si="181"/>
        <v>2025EB1100202-BDSDF108</v>
      </c>
      <c r="AR205" s="25" t="str">
        <f t="shared" si="198"/>
        <v>0 missed</v>
      </c>
      <c r="AS205" s="25" t="str">
        <f t="shared" si="199"/>
        <v>0 missed</v>
      </c>
      <c r="AT205" s="25">
        <f t="shared" si="200"/>
        <v>3</v>
      </c>
      <c r="AU205" s="25">
        <f t="shared" si="201"/>
        <v>2</v>
      </c>
      <c r="AV205" s="10">
        <f t="shared" si="202"/>
        <v>1</v>
      </c>
      <c r="AW205" s="10">
        <f t="shared" si="203"/>
        <v>1</v>
      </c>
      <c r="AX205" s="25" t="str">
        <f t="shared" si="204"/>
        <v>0 missed</v>
      </c>
      <c r="AY205" s="25">
        <f t="shared" si="205"/>
        <v>5</v>
      </c>
      <c r="AZ205" s="10">
        <f t="shared" si="206"/>
        <v>1</v>
      </c>
      <c r="BA205" s="10" t="str">
        <f t="shared" si="207"/>
        <v>Q-3 A-2 || Q Total-3, A Total-2</v>
      </c>
      <c r="BB205" s="10" t="str" cm="1">
        <f t="array" ref="BB205">IFERROR(INDEX('Attendance-Slot-1'!$Q$2:$Q$1112,MATCH(1,('Attendance-Slot-1'!$A$2:$A$1112=$C205)*('Attendance-Slot-1'!$G$2:$G$1112=BB$2),0)),"No Data")</f>
        <v>No Data</v>
      </c>
      <c r="BC205" s="10" t="str" cm="1">
        <f t="array" ref="BC205">IFERROR(INDEX('Attendance-Slot-2'!$Q$2:$Q$2595,MATCH(1,('Attendance-Slot-2'!$A$2:$A$2595=$C205)*('Attendance-Slot-2'!$G$2:$G$2595=BB$2),0)),"No Data")</f>
        <v>P-S2_Onsite</v>
      </c>
      <c r="BD205" s="136">
        <f>VLOOKUP($AQ205,'Written Exam Marks'!$H:$Q,10,FALSE)</f>
        <v>29.5</v>
      </c>
      <c r="BE205" s="136">
        <f>VLOOKUP($AQ205,'Written Exam Marks'!$H:$Q,9,FALSE)</f>
        <v>40</v>
      </c>
      <c r="BF205" s="10" t="str">
        <f t="shared" si="208"/>
        <v>Present</v>
      </c>
      <c r="BG205" s="10" t="str">
        <f t="shared" si="209"/>
        <v>P-S2_Onsite</v>
      </c>
      <c r="BH205" s="129">
        <v>9</v>
      </c>
      <c r="BI205" s="129">
        <v>15</v>
      </c>
      <c r="BJ205" s="129">
        <v>15</v>
      </c>
      <c r="BK205" s="129">
        <v>19.75</v>
      </c>
      <c r="BL205" s="144">
        <v>58.75</v>
      </c>
      <c r="BM205" s="24">
        <v>60</v>
      </c>
      <c r="BN205" s="24" t="s">
        <v>1004</v>
      </c>
      <c r="BO205" s="118" t="s">
        <v>1063</v>
      </c>
      <c r="BP205" s="118" t="str">
        <f t="shared" si="182"/>
        <v>2025EB1100202-BDSDF114</v>
      </c>
      <c r="BQ205" s="24" t="str">
        <f t="shared" si="210"/>
        <v>0 missed</v>
      </c>
      <c r="BR205" s="24" t="str">
        <f t="shared" si="211"/>
        <v>0 missed</v>
      </c>
      <c r="BS205" s="24">
        <f t="shared" si="212"/>
        <v>3</v>
      </c>
      <c r="BT205" s="24">
        <f t="shared" si="213"/>
        <v>1</v>
      </c>
      <c r="BU205" s="14">
        <f t="shared" si="214"/>
        <v>1</v>
      </c>
      <c r="BV205" s="14">
        <f t="shared" si="215"/>
        <v>1</v>
      </c>
      <c r="BW205" s="24" t="str">
        <f t="shared" si="216"/>
        <v>0 missed</v>
      </c>
      <c r="BX205" s="24">
        <f t="shared" si="217"/>
        <v>4</v>
      </c>
      <c r="BY205" s="14">
        <f t="shared" si="218"/>
        <v>1</v>
      </c>
      <c r="BZ205" s="14" t="str">
        <f t="shared" si="219"/>
        <v>Q-3 A-1 || Q Total-3, A Total-1</v>
      </c>
      <c r="CA205" s="14" t="str" cm="1">
        <f t="array" ref="CA205">IFERROR(INDEX('Attendance-Slot-1'!$Q$2:$Q$1112,MATCH(1,('Attendance-Slot-1'!$A$2:$A$1112=$C205)*('Attendance-Slot-1'!$G$2:$G$1112=CA$2),0)),"No Data")</f>
        <v>No Data</v>
      </c>
      <c r="CB205" s="14" t="str" cm="1">
        <f t="array" ref="CB205">IFERROR(INDEX('Attendance-Slot-2'!$Q$2:$Q$2595,MATCH(1,('Attendance-Slot-2'!$A$2:$A$2595=$C205)*('Attendance-Slot-2'!$G$2:$G$2595=CA$2),0)),"No Data")</f>
        <v>A-S2_Onsite</v>
      </c>
      <c r="CC205" s="138" t="e">
        <f>VLOOKUP($BP205,'Written Exam Marks'!$H:$Q,10,FALSE)</f>
        <v>#N/A</v>
      </c>
      <c r="CD205" s="138" t="e">
        <f>VLOOKUP($BP205,'Written Exam Marks'!$H:$Q,9,FALSE)</f>
        <v>#N/A</v>
      </c>
      <c r="CE205" s="14" t="str">
        <f t="shared" si="220"/>
        <v>Absent</v>
      </c>
      <c r="CF205" s="14" t="str">
        <f t="shared" si="221"/>
        <v>A-S2_Onsite</v>
      </c>
      <c r="CG205" s="130">
        <v>5</v>
      </c>
      <c r="CH205" s="130">
        <v>5</v>
      </c>
      <c r="CI205" s="130">
        <v>9</v>
      </c>
      <c r="CJ205" s="130">
        <v>8</v>
      </c>
      <c r="CK205" s="130">
        <v>10</v>
      </c>
      <c r="CL205" s="130">
        <v>10</v>
      </c>
      <c r="CM205" s="145">
        <v>47</v>
      </c>
      <c r="CN205" s="130">
        <v>50</v>
      </c>
      <c r="CO205" s="27" t="s">
        <v>1005</v>
      </c>
      <c r="CP205" s="119" t="s">
        <v>1044</v>
      </c>
      <c r="CQ205" s="119" t="str">
        <f t="shared" si="183"/>
        <v>2025EB1100202-BDSDF112</v>
      </c>
      <c r="CR205" s="27" t="str">
        <f t="shared" si="222"/>
        <v>0 missed</v>
      </c>
      <c r="CS205" s="27" t="str">
        <f t="shared" si="223"/>
        <v>0 missed</v>
      </c>
      <c r="CT205" s="27">
        <f t="shared" si="224"/>
        <v>2</v>
      </c>
      <c r="CU205" s="27">
        <f t="shared" si="225"/>
        <v>2</v>
      </c>
      <c r="CV205" s="15">
        <f t="shared" si="226"/>
        <v>1</v>
      </c>
      <c r="CW205" s="15">
        <f t="shared" si="227"/>
        <v>1</v>
      </c>
      <c r="CX205" s="27" t="str">
        <f t="shared" si="228"/>
        <v>0 missed</v>
      </c>
      <c r="CY205" s="27">
        <f t="shared" si="229"/>
        <v>4</v>
      </c>
      <c r="CZ205" s="15">
        <f t="shared" si="230"/>
        <v>1</v>
      </c>
      <c r="DA205" s="15" t="str">
        <f t="shared" si="231"/>
        <v>Q-2 A-2 || Q Total-2, A Total-2</v>
      </c>
      <c r="DB205" s="15" t="str" cm="1">
        <f t="array" ref="DB205">IFERROR(INDEX('Attendance-Slot-1'!$Q$2:$Q$1112,MATCH(1,('Attendance-Slot-1'!$A$2:$A$1112=$C205)*('Attendance-Slot-1'!$G$2:$G$1112=DB$2),0)),"No Data")</f>
        <v>No Data</v>
      </c>
      <c r="DC205" s="15" t="str" cm="1">
        <f t="array" ref="DC205">IFERROR(INDEX('Attendance-Slot-2'!$Q$2:$Q$2595,MATCH(1,('Attendance-Slot-2'!$A$2:$A$2595=$C205)*('Attendance-Slot-2'!$G$2:$G$2595=DB$2),0)),"No Data")</f>
        <v>P-S2_Onsite</v>
      </c>
      <c r="DD205" s="139">
        <f>VLOOKUP($CQ205,'Written Exam Marks'!$H:$Q,10,FALSE)</f>
        <v>35.75</v>
      </c>
      <c r="DE205" s="139">
        <f>VLOOKUP($CQ205,'Written Exam Marks'!$H:$Q,9,FALSE)</f>
        <v>50</v>
      </c>
      <c r="DF205" s="15" t="str">
        <f t="shared" si="232"/>
        <v>Present</v>
      </c>
      <c r="DG205" s="15" t="str">
        <f t="shared" si="233"/>
        <v>P-S2_Onsite</v>
      </c>
      <c r="DH205" s="139">
        <v>95</v>
      </c>
      <c r="DI205" s="139">
        <v>95</v>
      </c>
      <c r="DJ205" s="139">
        <v>100</v>
      </c>
      <c r="DK205" s="3" t="str">
        <f t="shared" si="184"/>
        <v>P-0, A-0, No Data-4</v>
      </c>
      <c r="DL205" s="3" t="str">
        <f t="shared" si="185"/>
        <v>P-3, A-1, No Data-0</v>
      </c>
      <c r="DM205" s="1" t="str">
        <f t="shared" si="234"/>
        <v>P-S2_Onsite</v>
      </c>
      <c r="DN205" s="1" t="str">
        <f t="shared" si="235"/>
        <v>P-S2_Onsite</v>
      </c>
      <c r="DO205" s="1" t="str">
        <f t="shared" si="236"/>
        <v>P-S2_Onsite</v>
      </c>
      <c r="DP205" s="1" t="str">
        <f t="shared" si="237"/>
        <v>A-S2_Onsite</v>
      </c>
      <c r="DQ205" s="1" t="str">
        <f t="shared" si="238"/>
        <v>P-3, A-1, No Data-0</v>
      </c>
      <c r="DR205" s="39">
        <f t="shared" si="239"/>
        <v>1</v>
      </c>
      <c r="DS205" s="34" t="s">
        <v>7217</v>
      </c>
      <c r="DT205" s="39" t="s">
        <v>7363</v>
      </c>
      <c r="DU205" s="30" t="s">
        <v>609</v>
      </c>
      <c r="DV205" s="30"/>
    </row>
    <row r="206" spans="1:126" x14ac:dyDescent="0.25">
      <c r="A206" s="1">
        <v>203</v>
      </c>
      <c r="B206" s="1" t="s">
        <v>1000</v>
      </c>
      <c r="C206" s="1" t="s">
        <v>612</v>
      </c>
      <c r="D206" s="1" t="s">
        <v>613</v>
      </c>
      <c r="E206" s="1" t="s">
        <v>614</v>
      </c>
      <c r="F206" s="1" t="s">
        <v>7201</v>
      </c>
      <c r="G206" s="1" t="s">
        <v>3595</v>
      </c>
      <c r="H206" s="143" t="s">
        <v>5</v>
      </c>
      <c r="I206" s="143" t="s">
        <v>5</v>
      </c>
      <c r="J206" s="143" t="s">
        <v>5</v>
      </c>
      <c r="K206" s="143" t="s">
        <v>5</v>
      </c>
      <c r="L206" s="132" t="s">
        <v>5</v>
      </c>
      <c r="M206" s="132">
        <v>1.6</v>
      </c>
      <c r="N206" s="26">
        <v>60</v>
      </c>
      <c r="O206" s="26" t="s">
        <v>997</v>
      </c>
      <c r="P206" s="120" t="s">
        <v>1034</v>
      </c>
      <c r="Q206" s="13" t="str">
        <f t="shared" si="186"/>
        <v>2025EB1100203-BDSDF113</v>
      </c>
      <c r="R206" s="26" t="str">
        <f t="shared" si="187"/>
        <v>4 missed</v>
      </c>
      <c r="S206" s="26" t="str">
        <f t="shared" si="180"/>
        <v>1 missed</v>
      </c>
      <c r="T206" s="26">
        <f t="shared" si="188"/>
        <v>0</v>
      </c>
      <c r="U206" s="26">
        <f t="shared" si="189"/>
        <v>0</v>
      </c>
      <c r="V206" s="13">
        <f t="shared" si="190"/>
        <v>0</v>
      </c>
      <c r="W206" s="13">
        <f t="shared" si="191"/>
        <v>0</v>
      </c>
      <c r="X206" s="26" t="str">
        <f t="shared" si="192"/>
        <v>5 missed</v>
      </c>
      <c r="Y206" s="26">
        <f t="shared" si="193"/>
        <v>0</v>
      </c>
      <c r="Z206" s="13">
        <f t="shared" si="194"/>
        <v>0</v>
      </c>
      <c r="AA206" s="15" t="str">
        <f t="shared" si="195"/>
        <v>Q-0 A-0 || Q Total-4, A Total-1</v>
      </c>
      <c r="AB206" s="13" t="str" cm="1">
        <f t="array" ref="AB206">IFERROR(INDEX('Attendance-Slot-1'!$Q$2:$Q$1112,MATCH(1,('Attendance-Slot-1'!$A$2:$A$1112=$C206)*('Attendance-Slot-1'!$G$2:$G$1112=AB$2),0)),"No Data")</f>
        <v>No Data</v>
      </c>
      <c r="AC206" s="13" t="str" cm="1">
        <f t="array" ref="AC206">IFERROR(INDEX('Attendance-Slot-2'!$Q$2:$Q$2595,MATCH(1,('Attendance-Slot-2'!$A$2:$A$2595=$C206)*('Attendance-Slot-2'!$G$2:$G$2595=AB$2),0)),"No Data")</f>
        <v>A-S2_Onsite</v>
      </c>
      <c r="AD206" s="133" t="e">
        <f>VLOOKUP($Q206,'Written Exam Marks'!$H:$Q,10,FALSE)</f>
        <v>#N/A</v>
      </c>
      <c r="AE206" s="133" t="e">
        <f>VLOOKUP($Q206,'Written Exam Marks'!$H:$Q,9,FALSE)</f>
        <v>#N/A</v>
      </c>
      <c r="AF206" s="13" t="str">
        <f t="shared" si="196"/>
        <v>Absent</v>
      </c>
      <c r="AG206" s="13" t="str">
        <f t="shared" si="197"/>
        <v>A-S2_Onsite</v>
      </c>
      <c r="AH206" s="29" t="s">
        <v>5</v>
      </c>
      <c r="AI206" s="29" t="s">
        <v>5</v>
      </c>
      <c r="AJ206" s="29" t="s">
        <v>5</v>
      </c>
      <c r="AK206" s="29" t="s">
        <v>5</v>
      </c>
      <c r="AL206" s="29" t="s">
        <v>5</v>
      </c>
      <c r="AM206" s="29">
        <v>0</v>
      </c>
      <c r="AN206" s="131">
        <v>60</v>
      </c>
      <c r="AO206" s="36" t="s">
        <v>7179</v>
      </c>
      <c r="AP206" s="116" t="s">
        <v>1050</v>
      </c>
      <c r="AQ206" s="116" t="str">
        <f t="shared" si="181"/>
        <v>2025EB1100203-BDSDF108</v>
      </c>
      <c r="AR206" s="25" t="str">
        <f t="shared" si="198"/>
        <v>3 missed</v>
      </c>
      <c r="AS206" s="25" t="str">
        <f t="shared" si="199"/>
        <v>2 missed</v>
      </c>
      <c r="AT206" s="25">
        <f t="shared" si="200"/>
        <v>0</v>
      </c>
      <c r="AU206" s="25">
        <f t="shared" si="201"/>
        <v>0</v>
      </c>
      <c r="AV206" s="10">
        <f t="shared" si="202"/>
        <v>0</v>
      </c>
      <c r="AW206" s="10">
        <f t="shared" si="203"/>
        <v>0</v>
      </c>
      <c r="AX206" s="25" t="str">
        <f t="shared" si="204"/>
        <v>5 missed</v>
      </c>
      <c r="AY206" s="25">
        <f t="shared" si="205"/>
        <v>0</v>
      </c>
      <c r="AZ206" s="10">
        <f t="shared" si="206"/>
        <v>0</v>
      </c>
      <c r="BA206" s="10" t="str">
        <f t="shared" si="207"/>
        <v>Q-0 A-0 || Q Total-3, A Total-2</v>
      </c>
      <c r="BB206" s="10" t="str" cm="1">
        <f t="array" ref="BB206">IFERROR(INDEX('Attendance-Slot-1'!$Q$2:$Q$1112,MATCH(1,('Attendance-Slot-1'!$A$2:$A$1112=$C206)*('Attendance-Slot-1'!$G$2:$G$1112=BB$2),0)),"No Data")</f>
        <v>No Data</v>
      </c>
      <c r="BC206" s="10" t="str" cm="1">
        <f t="array" ref="BC206">IFERROR(INDEX('Attendance-Slot-2'!$Q$2:$Q$2595,MATCH(1,('Attendance-Slot-2'!$A$2:$A$2595=$C206)*('Attendance-Slot-2'!$G$2:$G$2595=BB$2),0)),"No Data")</f>
        <v>A-S2_Onsite</v>
      </c>
      <c r="BD206" s="136" t="e">
        <f>VLOOKUP($AQ206,'Written Exam Marks'!$H:$Q,10,FALSE)</f>
        <v>#N/A</v>
      </c>
      <c r="BE206" s="136" t="e">
        <f>VLOOKUP($AQ206,'Written Exam Marks'!$H:$Q,9,FALSE)</f>
        <v>#N/A</v>
      </c>
      <c r="BF206" s="10" t="str">
        <f t="shared" si="208"/>
        <v>Absent</v>
      </c>
      <c r="BG206" s="10" t="str">
        <f t="shared" si="209"/>
        <v>A-S2_Onsite</v>
      </c>
      <c r="BH206" s="129" t="s">
        <v>5</v>
      </c>
      <c r="BI206" s="129" t="s">
        <v>5</v>
      </c>
      <c r="BJ206" s="129" t="s">
        <v>5</v>
      </c>
      <c r="BK206" s="129" t="s">
        <v>5</v>
      </c>
      <c r="BL206" s="144">
        <v>0</v>
      </c>
      <c r="BM206" s="24">
        <v>60</v>
      </c>
      <c r="BN206" s="24" t="s">
        <v>1004</v>
      </c>
      <c r="BO206" s="118" t="s">
        <v>1063</v>
      </c>
      <c r="BP206" s="118" t="str">
        <f t="shared" si="182"/>
        <v>2025EB1100203-BDSDF114</v>
      </c>
      <c r="BQ206" s="24" t="str">
        <f t="shared" si="210"/>
        <v>3 missed</v>
      </c>
      <c r="BR206" s="24" t="str">
        <f t="shared" si="211"/>
        <v>1 missed</v>
      </c>
      <c r="BS206" s="24">
        <f t="shared" si="212"/>
        <v>0</v>
      </c>
      <c r="BT206" s="24">
        <f t="shared" si="213"/>
        <v>0</v>
      </c>
      <c r="BU206" s="14">
        <f t="shared" si="214"/>
        <v>0</v>
      </c>
      <c r="BV206" s="14">
        <f t="shared" si="215"/>
        <v>0</v>
      </c>
      <c r="BW206" s="24" t="str">
        <f t="shared" si="216"/>
        <v>4 missed</v>
      </c>
      <c r="BX206" s="24">
        <f t="shared" si="217"/>
        <v>0</v>
      </c>
      <c r="BY206" s="14">
        <f t="shared" si="218"/>
        <v>0</v>
      </c>
      <c r="BZ206" s="14" t="str">
        <f t="shared" si="219"/>
        <v>Q-0 A-0 || Q Total-3, A Total-1</v>
      </c>
      <c r="CA206" s="14" t="str" cm="1">
        <f t="array" ref="CA206">IFERROR(INDEX('Attendance-Slot-1'!$Q$2:$Q$1112,MATCH(1,('Attendance-Slot-1'!$A$2:$A$1112=$C206)*('Attendance-Slot-1'!$G$2:$G$1112=CA$2),0)),"No Data")</f>
        <v>No Data</v>
      </c>
      <c r="CB206" s="14" t="str" cm="1">
        <f t="array" ref="CB206">IFERROR(INDEX('Attendance-Slot-2'!$Q$2:$Q$2595,MATCH(1,('Attendance-Slot-2'!$A$2:$A$2595=$C206)*('Attendance-Slot-2'!$G$2:$G$2595=CA$2),0)),"No Data")</f>
        <v>A-S2_Onsite</v>
      </c>
      <c r="CC206" s="138" t="e">
        <f>VLOOKUP($BP206,'Written Exam Marks'!$H:$Q,10,FALSE)</f>
        <v>#N/A</v>
      </c>
      <c r="CD206" s="138" t="e">
        <f>VLOOKUP($BP206,'Written Exam Marks'!$H:$Q,9,FALSE)</f>
        <v>#N/A</v>
      </c>
      <c r="CE206" s="14" t="str">
        <f t="shared" si="220"/>
        <v>Absent</v>
      </c>
      <c r="CF206" s="14" t="str">
        <f t="shared" si="221"/>
        <v>A-S2_Onsite</v>
      </c>
      <c r="CG206" s="130" t="s">
        <v>5</v>
      </c>
      <c r="CH206" s="130" t="s">
        <v>5</v>
      </c>
      <c r="CI206" s="130" t="s">
        <v>5</v>
      </c>
      <c r="CJ206" s="130" t="s">
        <v>5</v>
      </c>
      <c r="CK206" s="130" t="s">
        <v>5</v>
      </c>
      <c r="CL206" s="130" t="s">
        <v>5</v>
      </c>
      <c r="CM206" s="145">
        <v>0</v>
      </c>
      <c r="CN206" s="130">
        <v>50</v>
      </c>
      <c r="CO206" s="27" t="s">
        <v>1005</v>
      </c>
      <c r="CP206" s="119" t="s">
        <v>1044</v>
      </c>
      <c r="CQ206" s="119" t="str">
        <f t="shared" si="183"/>
        <v>2025EB1100203-BDSDF112</v>
      </c>
      <c r="CR206" s="27" t="str">
        <f t="shared" si="222"/>
        <v>2 missed</v>
      </c>
      <c r="CS206" s="27" t="str">
        <f t="shared" si="223"/>
        <v>2 missed</v>
      </c>
      <c r="CT206" s="27">
        <f t="shared" si="224"/>
        <v>0</v>
      </c>
      <c r="CU206" s="27">
        <f t="shared" si="225"/>
        <v>0</v>
      </c>
      <c r="CV206" s="15">
        <f t="shared" si="226"/>
        <v>0</v>
      </c>
      <c r="CW206" s="15">
        <f t="shared" si="227"/>
        <v>0</v>
      </c>
      <c r="CX206" s="27" t="str">
        <f t="shared" si="228"/>
        <v>4 missed</v>
      </c>
      <c r="CY206" s="27">
        <f t="shared" si="229"/>
        <v>0</v>
      </c>
      <c r="CZ206" s="15">
        <f t="shared" si="230"/>
        <v>0</v>
      </c>
      <c r="DA206" s="15" t="str">
        <f t="shared" si="231"/>
        <v>Q-0 A-0 || Q Total-2, A Total-2</v>
      </c>
      <c r="DB206" s="15" t="str" cm="1">
        <f t="array" ref="DB206">IFERROR(INDEX('Attendance-Slot-1'!$Q$2:$Q$1112,MATCH(1,('Attendance-Slot-1'!$A$2:$A$1112=$C206)*('Attendance-Slot-1'!$G$2:$G$1112=DB$2),0)),"No Data")</f>
        <v>No Data</v>
      </c>
      <c r="DC206" s="15" t="str" cm="1">
        <f t="array" ref="DC206">IFERROR(INDEX('Attendance-Slot-2'!$Q$2:$Q$2595,MATCH(1,('Attendance-Slot-2'!$A$2:$A$2595=$C206)*('Attendance-Slot-2'!$G$2:$G$2595=DB$2),0)),"No Data")</f>
        <v>A-S2_Onsite</v>
      </c>
      <c r="DD206" s="139" t="e">
        <f>VLOOKUP($CQ206,'Written Exam Marks'!$H:$Q,10,FALSE)</f>
        <v>#N/A</v>
      </c>
      <c r="DE206" s="139" t="e">
        <f>VLOOKUP($CQ206,'Written Exam Marks'!$H:$Q,9,FALSE)</f>
        <v>#N/A</v>
      </c>
      <c r="DF206" s="15" t="str">
        <f t="shared" si="232"/>
        <v>Absent</v>
      </c>
      <c r="DG206" s="15" t="str">
        <f t="shared" si="233"/>
        <v>A-S2_Onsite</v>
      </c>
      <c r="DH206" s="139" t="s">
        <v>5</v>
      </c>
      <c r="DI206" s="139">
        <v>0</v>
      </c>
      <c r="DJ206" s="139">
        <v>100</v>
      </c>
      <c r="DK206" s="3" t="str">
        <f t="shared" si="184"/>
        <v>P-0, A-0, No Data-4</v>
      </c>
      <c r="DL206" s="3" t="str">
        <f t="shared" si="185"/>
        <v>P-0, A-4, No Data-0</v>
      </c>
      <c r="DM206" s="1" t="str">
        <f t="shared" si="234"/>
        <v>A-S2_Onsite</v>
      </c>
      <c r="DN206" s="1" t="str">
        <f t="shared" si="235"/>
        <v>A-S2_Onsite</v>
      </c>
      <c r="DO206" s="1" t="str">
        <f t="shared" si="236"/>
        <v>A-S2_Onsite</v>
      </c>
      <c r="DP206" s="1" t="str">
        <f t="shared" si="237"/>
        <v>A-S2_Onsite</v>
      </c>
      <c r="DQ206" s="1" t="str">
        <f t="shared" si="238"/>
        <v>P-0, A-4, No Data-0</v>
      </c>
      <c r="DR206" s="39">
        <f t="shared" si="239"/>
        <v>0</v>
      </c>
      <c r="DS206" s="34" t="s">
        <v>7218</v>
      </c>
      <c r="DT206" s="39" t="s">
        <v>1098</v>
      </c>
      <c r="DU206" s="30" t="s">
        <v>612</v>
      </c>
      <c r="DV206" s="30" t="s">
        <v>7218</v>
      </c>
    </row>
    <row r="207" spans="1:126" x14ac:dyDescent="0.25">
      <c r="A207" s="1">
        <v>204</v>
      </c>
      <c r="B207" s="1" t="s">
        <v>1000</v>
      </c>
      <c r="C207" s="1" t="s">
        <v>615</v>
      </c>
      <c r="D207" s="1" t="s">
        <v>616</v>
      </c>
      <c r="E207" s="1" t="s">
        <v>617</v>
      </c>
      <c r="F207" s="1" t="s">
        <v>7201</v>
      </c>
      <c r="G207" s="1" t="s">
        <v>3596</v>
      </c>
      <c r="H207" s="143">
        <v>4.8</v>
      </c>
      <c r="I207" s="143">
        <v>6.4</v>
      </c>
      <c r="J207" s="143">
        <v>6.4</v>
      </c>
      <c r="K207" s="143">
        <v>8</v>
      </c>
      <c r="L207" s="132" t="s">
        <v>5</v>
      </c>
      <c r="M207" s="132">
        <v>25.6</v>
      </c>
      <c r="N207" s="26">
        <v>60</v>
      </c>
      <c r="O207" s="26" t="s">
        <v>997</v>
      </c>
      <c r="P207" s="120" t="s">
        <v>1034</v>
      </c>
      <c r="Q207" s="13" t="str">
        <f t="shared" si="186"/>
        <v>2025EB1100204-BDSDF113</v>
      </c>
      <c r="R207" s="26" t="str">
        <f t="shared" si="187"/>
        <v>0 missed</v>
      </c>
      <c r="S207" s="26" t="str">
        <f t="shared" si="180"/>
        <v>1 missed</v>
      </c>
      <c r="T207" s="26">
        <f t="shared" si="188"/>
        <v>4</v>
      </c>
      <c r="U207" s="26">
        <f t="shared" si="189"/>
        <v>0</v>
      </c>
      <c r="V207" s="13">
        <f t="shared" si="190"/>
        <v>1</v>
      </c>
      <c r="W207" s="13">
        <f t="shared" si="191"/>
        <v>0</v>
      </c>
      <c r="X207" s="26" t="str">
        <f t="shared" si="192"/>
        <v>1 missed</v>
      </c>
      <c r="Y207" s="26">
        <f t="shared" si="193"/>
        <v>4</v>
      </c>
      <c r="Z207" s="13">
        <f t="shared" si="194"/>
        <v>0.8</v>
      </c>
      <c r="AA207" s="15" t="str">
        <f t="shared" si="195"/>
        <v>Q-4 A-0 || Q Total-4, A Total-1</v>
      </c>
      <c r="AB207" s="13" t="str" cm="1">
        <f t="array" ref="AB207">IFERROR(INDEX('Attendance-Slot-1'!$Q$2:$Q$1112,MATCH(1,('Attendance-Slot-1'!$A$2:$A$1112=$C207)*('Attendance-Slot-1'!$G$2:$G$1112=AB$2),0)),"No Data")</f>
        <v>No Data</v>
      </c>
      <c r="AC207" s="13" t="str" cm="1">
        <f t="array" ref="AC207">IFERROR(INDEX('Attendance-Slot-2'!$Q$2:$Q$2595,MATCH(1,('Attendance-Slot-2'!$A$2:$A$2595=$C207)*('Attendance-Slot-2'!$G$2:$G$2595=AB$2),0)),"No Data")</f>
        <v>P-S2_Onsite</v>
      </c>
      <c r="AD207" s="133">
        <f>VLOOKUP($Q207,'Written Exam Marks'!$H:$Q,10,FALSE)</f>
        <v>8</v>
      </c>
      <c r="AE207" s="133">
        <f>VLOOKUP($Q207,'Written Exam Marks'!$H:$Q,9,FALSE)</f>
        <v>40</v>
      </c>
      <c r="AF207" s="13" t="str">
        <f t="shared" si="196"/>
        <v>Present</v>
      </c>
      <c r="AG207" s="13" t="str">
        <f t="shared" si="197"/>
        <v>P-S2_Onsite</v>
      </c>
      <c r="AH207" s="29" t="s">
        <v>5</v>
      </c>
      <c r="AI207" s="29">
        <v>13</v>
      </c>
      <c r="AJ207" s="29">
        <v>7.3333333329999997</v>
      </c>
      <c r="AK207" s="29">
        <v>9</v>
      </c>
      <c r="AL207" s="29">
        <v>8</v>
      </c>
      <c r="AM207" s="29">
        <v>37.333333332999999</v>
      </c>
      <c r="AN207" s="131">
        <v>60</v>
      </c>
      <c r="AO207" s="36" t="s">
        <v>7179</v>
      </c>
      <c r="AP207" s="116" t="s">
        <v>1050</v>
      </c>
      <c r="AQ207" s="116" t="str">
        <f t="shared" si="181"/>
        <v>2025EB1100204-BDSDF108</v>
      </c>
      <c r="AR207" s="25" t="str">
        <f t="shared" si="198"/>
        <v>0 missed</v>
      </c>
      <c r="AS207" s="25" t="str">
        <f t="shared" si="199"/>
        <v>1 missed</v>
      </c>
      <c r="AT207" s="25">
        <f t="shared" si="200"/>
        <v>3</v>
      </c>
      <c r="AU207" s="25">
        <f t="shared" si="201"/>
        <v>1</v>
      </c>
      <c r="AV207" s="10">
        <f t="shared" si="202"/>
        <v>1</v>
      </c>
      <c r="AW207" s="10">
        <f t="shared" si="203"/>
        <v>0.5</v>
      </c>
      <c r="AX207" s="25" t="str">
        <f t="shared" si="204"/>
        <v>1 missed</v>
      </c>
      <c r="AY207" s="25">
        <f t="shared" si="205"/>
        <v>4</v>
      </c>
      <c r="AZ207" s="10">
        <f t="shared" si="206"/>
        <v>0.8</v>
      </c>
      <c r="BA207" s="10" t="str">
        <f t="shared" si="207"/>
        <v>Q-3 A-1 || Q Total-3, A Total-2</v>
      </c>
      <c r="BB207" s="10" t="str" cm="1">
        <f t="array" ref="BB207">IFERROR(INDEX('Attendance-Slot-1'!$Q$2:$Q$1112,MATCH(1,('Attendance-Slot-1'!$A$2:$A$1112=$C207)*('Attendance-Slot-1'!$G$2:$G$1112=BB$2),0)),"No Data")</f>
        <v>No Data</v>
      </c>
      <c r="BC207" s="10" t="str" cm="1">
        <f t="array" ref="BC207">IFERROR(INDEX('Attendance-Slot-2'!$Q$2:$Q$2595,MATCH(1,('Attendance-Slot-2'!$A$2:$A$2595=$C207)*('Attendance-Slot-2'!$G$2:$G$2595=BB$2),0)),"No Data")</f>
        <v>P-S2_Onsite</v>
      </c>
      <c r="BD207" s="136">
        <f>VLOOKUP($AQ207,'Written Exam Marks'!$H:$Q,10,FALSE)</f>
        <v>6.75</v>
      </c>
      <c r="BE207" s="136">
        <f>VLOOKUP($AQ207,'Written Exam Marks'!$H:$Q,9,FALSE)</f>
        <v>40</v>
      </c>
      <c r="BF207" s="10" t="str">
        <f t="shared" si="208"/>
        <v>Present</v>
      </c>
      <c r="BG207" s="10" t="str">
        <f t="shared" si="209"/>
        <v>P-S2_Onsite</v>
      </c>
      <c r="BH207" s="129">
        <v>10</v>
      </c>
      <c r="BI207" s="129">
        <v>15</v>
      </c>
      <c r="BJ207" s="129">
        <v>15</v>
      </c>
      <c r="BK207" s="129">
        <v>18</v>
      </c>
      <c r="BL207" s="144">
        <v>58</v>
      </c>
      <c r="BM207" s="24">
        <v>60</v>
      </c>
      <c r="BN207" s="24" t="s">
        <v>1004</v>
      </c>
      <c r="BO207" s="118" t="s">
        <v>1063</v>
      </c>
      <c r="BP207" s="118" t="str">
        <f t="shared" si="182"/>
        <v>2025EB1100204-BDSDF114</v>
      </c>
      <c r="BQ207" s="24" t="str">
        <f t="shared" si="210"/>
        <v>0 missed</v>
      </c>
      <c r="BR207" s="24" t="str">
        <f t="shared" si="211"/>
        <v>0 missed</v>
      </c>
      <c r="BS207" s="24">
        <f t="shared" si="212"/>
        <v>3</v>
      </c>
      <c r="BT207" s="24">
        <f t="shared" si="213"/>
        <v>1</v>
      </c>
      <c r="BU207" s="14">
        <f t="shared" si="214"/>
        <v>1</v>
      </c>
      <c r="BV207" s="14">
        <f t="shared" si="215"/>
        <v>1</v>
      </c>
      <c r="BW207" s="24" t="str">
        <f t="shared" si="216"/>
        <v>0 missed</v>
      </c>
      <c r="BX207" s="24">
        <f t="shared" si="217"/>
        <v>4</v>
      </c>
      <c r="BY207" s="14">
        <f t="shared" si="218"/>
        <v>1</v>
      </c>
      <c r="BZ207" s="14" t="str">
        <f t="shared" si="219"/>
        <v>Q-3 A-1 || Q Total-3, A Total-1</v>
      </c>
      <c r="CA207" s="14" t="str" cm="1">
        <f t="array" ref="CA207">IFERROR(INDEX('Attendance-Slot-1'!$Q$2:$Q$1112,MATCH(1,('Attendance-Slot-1'!$A$2:$A$1112=$C207)*('Attendance-Slot-1'!$G$2:$G$1112=CA$2),0)),"No Data")</f>
        <v>No Data</v>
      </c>
      <c r="CB207" s="14" t="str" cm="1">
        <f t="array" ref="CB207">IFERROR(INDEX('Attendance-Slot-2'!$Q$2:$Q$2595,MATCH(1,('Attendance-Slot-2'!$A$2:$A$2595=$C207)*('Attendance-Slot-2'!$G$2:$G$2595=CA$2),0)),"No Data")</f>
        <v>P-S2_Onsite</v>
      </c>
      <c r="CC207" s="138">
        <f>VLOOKUP($BP207,'Written Exam Marks'!$H:$Q,10,FALSE)</f>
        <v>1</v>
      </c>
      <c r="CD207" s="138">
        <f>VLOOKUP($BP207,'Written Exam Marks'!$H:$Q,9,FALSE)</f>
        <v>40</v>
      </c>
      <c r="CE207" s="14" t="str">
        <f t="shared" si="220"/>
        <v>Present</v>
      </c>
      <c r="CF207" s="14" t="str">
        <f t="shared" si="221"/>
        <v>P-S2_Onsite</v>
      </c>
      <c r="CG207" s="130">
        <v>4.5</v>
      </c>
      <c r="CH207" s="130" t="s">
        <v>5</v>
      </c>
      <c r="CI207" s="130">
        <v>8.5</v>
      </c>
      <c r="CJ207" s="130">
        <v>7</v>
      </c>
      <c r="CK207" s="130" t="s">
        <v>5</v>
      </c>
      <c r="CL207" s="130" t="s">
        <v>5</v>
      </c>
      <c r="CM207" s="145">
        <v>20</v>
      </c>
      <c r="CN207" s="130">
        <v>50</v>
      </c>
      <c r="CO207" s="27" t="s">
        <v>1005</v>
      </c>
      <c r="CP207" s="119" t="s">
        <v>1044</v>
      </c>
      <c r="CQ207" s="119" t="str">
        <f t="shared" si="183"/>
        <v>2025EB1100204-BDSDF112</v>
      </c>
      <c r="CR207" s="27" t="str">
        <f t="shared" si="222"/>
        <v>1 missed</v>
      </c>
      <c r="CS207" s="27" t="str">
        <f t="shared" si="223"/>
        <v>0 missed</v>
      </c>
      <c r="CT207" s="27">
        <f t="shared" si="224"/>
        <v>1</v>
      </c>
      <c r="CU207" s="27">
        <f t="shared" si="225"/>
        <v>2</v>
      </c>
      <c r="CV207" s="15">
        <f t="shared" si="226"/>
        <v>0.5</v>
      </c>
      <c r="CW207" s="15">
        <f t="shared" si="227"/>
        <v>1</v>
      </c>
      <c r="CX207" s="27" t="str">
        <f t="shared" si="228"/>
        <v>1 missed</v>
      </c>
      <c r="CY207" s="27">
        <f t="shared" si="229"/>
        <v>3</v>
      </c>
      <c r="CZ207" s="15">
        <f t="shared" si="230"/>
        <v>0.75</v>
      </c>
      <c r="DA207" s="15" t="str">
        <f t="shared" si="231"/>
        <v>Q-1 A-2 || Q Total-2, A Total-2</v>
      </c>
      <c r="DB207" s="15" t="str" cm="1">
        <f t="array" ref="DB207">IFERROR(INDEX('Attendance-Slot-1'!$Q$2:$Q$1112,MATCH(1,('Attendance-Slot-1'!$A$2:$A$1112=$C207)*('Attendance-Slot-1'!$G$2:$G$1112=DB$2),0)),"No Data")</f>
        <v>No Data</v>
      </c>
      <c r="DC207" s="15" t="str" cm="1">
        <f t="array" ref="DC207">IFERROR(INDEX('Attendance-Slot-2'!$Q$2:$Q$2595,MATCH(1,('Attendance-Slot-2'!$A$2:$A$2595=$C207)*('Attendance-Slot-2'!$G$2:$G$2595=DB$2),0)),"No Data")</f>
        <v>P-S2_Onsite</v>
      </c>
      <c r="DD207" s="139">
        <f>VLOOKUP($CQ207,'Written Exam Marks'!$H:$Q,10,FALSE)</f>
        <v>24</v>
      </c>
      <c r="DE207" s="139">
        <f>VLOOKUP($CQ207,'Written Exam Marks'!$H:$Q,9,FALSE)</f>
        <v>50</v>
      </c>
      <c r="DF207" s="15" t="str">
        <f t="shared" si="232"/>
        <v>Present</v>
      </c>
      <c r="DG207" s="15" t="str">
        <f t="shared" si="233"/>
        <v>P-S2_Onsite</v>
      </c>
      <c r="DH207" s="139">
        <v>95</v>
      </c>
      <c r="DI207" s="139">
        <v>95</v>
      </c>
      <c r="DJ207" s="139">
        <v>100</v>
      </c>
      <c r="DK207" s="3" t="str">
        <f t="shared" si="184"/>
        <v>P-0, A-0, No Data-4</v>
      </c>
      <c r="DL207" s="3" t="str">
        <f t="shared" si="185"/>
        <v>P-4, A-0, No Data-0</v>
      </c>
      <c r="DM207" s="1" t="str">
        <f t="shared" si="234"/>
        <v>P-S2_Onsite</v>
      </c>
      <c r="DN207" s="1" t="str">
        <f t="shared" si="235"/>
        <v>P-S2_Onsite</v>
      </c>
      <c r="DO207" s="1" t="str">
        <f t="shared" si="236"/>
        <v>P-S2_Onsite</v>
      </c>
      <c r="DP207" s="1" t="str">
        <f t="shared" si="237"/>
        <v>P-S2_Onsite</v>
      </c>
      <c r="DQ207" s="1" t="str">
        <f t="shared" si="238"/>
        <v>P-4, A-0, No Data-0</v>
      </c>
      <c r="DR207" s="39">
        <f t="shared" si="239"/>
        <v>0</v>
      </c>
      <c r="DS207" s="34" t="s">
        <v>7217</v>
      </c>
      <c r="DT207" s="39" t="s">
        <v>7363</v>
      </c>
      <c r="DU207" s="30" t="s">
        <v>615</v>
      </c>
      <c r="DV207" s="30"/>
    </row>
    <row r="208" spans="1:126" x14ac:dyDescent="0.25">
      <c r="A208" s="1">
        <v>205</v>
      </c>
      <c r="B208" s="1" t="s">
        <v>1000</v>
      </c>
      <c r="C208" s="1" t="s">
        <v>618</v>
      </c>
      <c r="D208" s="1" t="s">
        <v>619</v>
      </c>
      <c r="E208" s="1" t="s">
        <v>620</v>
      </c>
      <c r="F208" s="1" t="s">
        <v>7202</v>
      </c>
      <c r="G208" s="1" t="s">
        <v>3597</v>
      </c>
      <c r="H208" s="143">
        <v>1.6</v>
      </c>
      <c r="I208" s="143">
        <v>6.4</v>
      </c>
      <c r="J208" s="143" t="s">
        <v>5</v>
      </c>
      <c r="K208" s="143" t="s">
        <v>5</v>
      </c>
      <c r="L208" s="132" t="s">
        <v>5</v>
      </c>
      <c r="M208" s="132">
        <v>8</v>
      </c>
      <c r="N208" s="26">
        <v>60</v>
      </c>
      <c r="O208" s="26" t="s">
        <v>997</v>
      </c>
      <c r="P208" s="120" t="s">
        <v>1034</v>
      </c>
      <c r="Q208" s="13" t="str">
        <f t="shared" si="186"/>
        <v>2025EB1100205-BDSDF113</v>
      </c>
      <c r="R208" s="26" t="str">
        <f t="shared" si="187"/>
        <v>2 missed</v>
      </c>
      <c r="S208" s="26" t="str">
        <f t="shared" si="180"/>
        <v>1 missed</v>
      </c>
      <c r="T208" s="26">
        <f t="shared" si="188"/>
        <v>2</v>
      </c>
      <c r="U208" s="26">
        <f t="shared" si="189"/>
        <v>0</v>
      </c>
      <c r="V208" s="13">
        <f t="shared" si="190"/>
        <v>0.5</v>
      </c>
      <c r="W208" s="13">
        <f t="shared" si="191"/>
        <v>0</v>
      </c>
      <c r="X208" s="26" t="str">
        <f t="shared" si="192"/>
        <v>3 missed</v>
      </c>
      <c r="Y208" s="26">
        <f t="shared" si="193"/>
        <v>2</v>
      </c>
      <c r="Z208" s="13">
        <f t="shared" si="194"/>
        <v>0.4</v>
      </c>
      <c r="AA208" s="15" t="str">
        <f t="shared" si="195"/>
        <v>Q-2 A-0 || Q Total-4, A Total-1</v>
      </c>
      <c r="AB208" s="13" t="str" cm="1">
        <f t="array" ref="AB208">IFERROR(INDEX('Attendance-Slot-1'!$Q$2:$Q$1112,MATCH(1,('Attendance-Slot-1'!$A$2:$A$1112=$C208)*('Attendance-Slot-1'!$G$2:$G$1112=AB$2),0)),"No Data")</f>
        <v>No Data</v>
      </c>
      <c r="AC208" s="13" t="str" cm="1">
        <f t="array" ref="AC208">IFERROR(INDEX('Attendance-Slot-2'!$Q$2:$Q$2595,MATCH(1,('Attendance-Slot-2'!$A$2:$A$2595=$C208)*('Attendance-Slot-2'!$G$2:$G$2595=AB$2),0)),"No Data")</f>
        <v>A-S2_Onsite</v>
      </c>
      <c r="AD208" s="133" t="e">
        <f>VLOOKUP($Q208,'Written Exam Marks'!$H:$Q,10,FALSE)</f>
        <v>#N/A</v>
      </c>
      <c r="AE208" s="133" t="e">
        <f>VLOOKUP($Q208,'Written Exam Marks'!$H:$Q,9,FALSE)</f>
        <v>#N/A</v>
      </c>
      <c r="AF208" s="13" t="str">
        <f t="shared" si="196"/>
        <v>Absent</v>
      </c>
      <c r="AG208" s="13" t="str">
        <f t="shared" si="197"/>
        <v>A-S2_Onsite</v>
      </c>
      <c r="AH208" s="29">
        <v>13</v>
      </c>
      <c r="AI208" s="29">
        <v>9.5</v>
      </c>
      <c r="AJ208" s="29">
        <v>6</v>
      </c>
      <c r="AK208" s="29" t="s">
        <v>5</v>
      </c>
      <c r="AL208" s="29" t="s">
        <v>5</v>
      </c>
      <c r="AM208" s="29">
        <v>28.5</v>
      </c>
      <c r="AN208" s="131">
        <v>60</v>
      </c>
      <c r="AO208" s="36" t="s">
        <v>7179</v>
      </c>
      <c r="AP208" s="116" t="s">
        <v>1050</v>
      </c>
      <c r="AQ208" s="116" t="str">
        <f t="shared" si="181"/>
        <v>2025EB1100205-BDSDF108</v>
      </c>
      <c r="AR208" s="25" t="str">
        <f t="shared" si="198"/>
        <v>2 missed</v>
      </c>
      <c r="AS208" s="25" t="str">
        <f t="shared" si="199"/>
        <v>0 missed</v>
      </c>
      <c r="AT208" s="25">
        <f t="shared" si="200"/>
        <v>1</v>
      </c>
      <c r="AU208" s="25">
        <f t="shared" si="201"/>
        <v>2</v>
      </c>
      <c r="AV208" s="10">
        <f t="shared" si="202"/>
        <v>0.33333333333333331</v>
      </c>
      <c r="AW208" s="10">
        <f t="shared" si="203"/>
        <v>1</v>
      </c>
      <c r="AX208" s="25" t="str">
        <f t="shared" si="204"/>
        <v>2 missed</v>
      </c>
      <c r="AY208" s="25">
        <f t="shared" si="205"/>
        <v>3</v>
      </c>
      <c r="AZ208" s="10">
        <f t="shared" si="206"/>
        <v>0.6</v>
      </c>
      <c r="BA208" s="10" t="str">
        <f t="shared" si="207"/>
        <v>Q-1 A-2 || Q Total-3, A Total-2</v>
      </c>
      <c r="BB208" s="10" t="str" cm="1">
        <f t="array" ref="BB208">IFERROR(INDEX('Attendance-Slot-1'!$Q$2:$Q$1112,MATCH(1,('Attendance-Slot-1'!$A$2:$A$1112=$C208)*('Attendance-Slot-1'!$G$2:$G$1112=BB$2),0)),"No Data")</f>
        <v>No Data</v>
      </c>
      <c r="BC208" s="10" t="str" cm="1">
        <f t="array" ref="BC208">IFERROR(INDEX('Attendance-Slot-2'!$Q$2:$Q$2595,MATCH(1,('Attendance-Slot-2'!$A$2:$A$2595=$C208)*('Attendance-Slot-2'!$G$2:$G$2595=BB$2),0)),"No Data")</f>
        <v>A-S2_Onsite</v>
      </c>
      <c r="BD208" s="136" t="e">
        <f>VLOOKUP($AQ208,'Written Exam Marks'!$H:$Q,10,FALSE)</f>
        <v>#N/A</v>
      </c>
      <c r="BE208" s="136" t="e">
        <f>VLOOKUP($AQ208,'Written Exam Marks'!$H:$Q,9,FALSE)</f>
        <v>#N/A</v>
      </c>
      <c r="BF208" s="10" t="str">
        <f t="shared" si="208"/>
        <v>Absent</v>
      </c>
      <c r="BG208" s="10" t="str">
        <f t="shared" si="209"/>
        <v>A-S2_Onsite</v>
      </c>
      <c r="BH208" s="129">
        <v>10</v>
      </c>
      <c r="BI208" s="129" t="s">
        <v>5</v>
      </c>
      <c r="BJ208" s="129" t="s">
        <v>5</v>
      </c>
      <c r="BK208" s="129" t="s">
        <v>5</v>
      </c>
      <c r="BL208" s="144">
        <v>10</v>
      </c>
      <c r="BM208" s="24">
        <v>60</v>
      </c>
      <c r="BN208" s="24" t="s">
        <v>1004</v>
      </c>
      <c r="BO208" s="118" t="s">
        <v>1063</v>
      </c>
      <c r="BP208" s="118" t="str">
        <f t="shared" si="182"/>
        <v>2025EB1100205-BDSDF114</v>
      </c>
      <c r="BQ208" s="24" t="str">
        <f t="shared" si="210"/>
        <v>2 missed</v>
      </c>
      <c r="BR208" s="24" t="str">
        <f t="shared" si="211"/>
        <v>1 missed</v>
      </c>
      <c r="BS208" s="24">
        <f t="shared" si="212"/>
        <v>1</v>
      </c>
      <c r="BT208" s="24">
        <f t="shared" si="213"/>
        <v>0</v>
      </c>
      <c r="BU208" s="14">
        <f t="shared" si="214"/>
        <v>0.33333333333333331</v>
      </c>
      <c r="BV208" s="14">
        <f t="shared" si="215"/>
        <v>0</v>
      </c>
      <c r="BW208" s="24" t="str">
        <f t="shared" si="216"/>
        <v>3 missed</v>
      </c>
      <c r="BX208" s="24">
        <f t="shared" si="217"/>
        <v>1</v>
      </c>
      <c r="BY208" s="14">
        <f t="shared" si="218"/>
        <v>0.25</v>
      </c>
      <c r="BZ208" s="14" t="str">
        <f t="shared" si="219"/>
        <v>Q-1 A-0 || Q Total-3, A Total-1</v>
      </c>
      <c r="CA208" s="14" t="str" cm="1">
        <f t="array" ref="CA208">IFERROR(INDEX('Attendance-Slot-1'!$Q$2:$Q$1112,MATCH(1,('Attendance-Slot-1'!$A$2:$A$1112=$C208)*('Attendance-Slot-1'!$G$2:$G$1112=CA$2),0)),"No Data")</f>
        <v>No Data</v>
      </c>
      <c r="CB208" s="14" t="str" cm="1">
        <f t="array" ref="CB208">IFERROR(INDEX('Attendance-Slot-2'!$Q$2:$Q$2595,MATCH(1,('Attendance-Slot-2'!$A$2:$A$2595=$C208)*('Attendance-Slot-2'!$G$2:$G$2595=CA$2),0)),"No Data")</f>
        <v>A-S2_Onsite</v>
      </c>
      <c r="CC208" s="138" t="e">
        <f>VLOOKUP($BP208,'Written Exam Marks'!$H:$Q,10,FALSE)</f>
        <v>#N/A</v>
      </c>
      <c r="CD208" s="138" t="e">
        <f>VLOOKUP($BP208,'Written Exam Marks'!$H:$Q,9,FALSE)</f>
        <v>#N/A</v>
      </c>
      <c r="CE208" s="14" t="str">
        <f t="shared" si="220"/>
        <v>Absent</v>
      </c>
      <c r="CF208" s="14" t="str">
        <f t="shared" si="221"/>
        <v>A-S2_Onsite</v>
      </c>
      <c r="CG208" s="130">
        <v>4.5</v>
      </c>
      <c r="CH208" s="130">
        <v>4</v>
      </c>
      <c r="CI208" s="130">
        <v>6.5</v>
      </c>
      <c r="CJ208" s="130" t="s">
        <v>5</v>
      </c>
      <c r="CK208" s="130" t="s">
        <v>5</v>
      </c>
      <c r="CL208" s="130" t="s">
        <v>5</v>
      </c>
      <c r="CM208" s="145">
        <v>15</v>
      </c>
      <c r="CN208" s="130">
        <v>50</v>
      </c>
      <c r="CO208" s="27" t="s">
        <v>1005</v>
      </c>
      <c r="CP208" s="119" t="s">
        <v>1044</v>
      </c>
      <c r="CQ208" s="119" t="str">
        <f t="shared" si="183"/>
        <v>2025EB1100205-BDSDF112</v>
      </c>
      <c r="CR208" s="27" t="str">
        <f t="shared" si="222"/>
        <v>0 missed</v>
      </c>
      <c r="CS208" s="27" t="str">
        <f t="shared" si="223"/>
        <v>1 missed</v>
      </c>
      <c r="CT208" s="27">
        <f t="shared" si="224"/>
        <v>2</v>
      </c>
      <c r="CU208" s="27">
        <f t="shared" si="225"/>
        <v>1</v>
      </c>
      <c r="CV208" s="15">
        <f t="shared" si="226"/>
        <v>1</v>
      </c>
      <c r="CW208" s="15">
        <f t="shared" si="227"/>
        <v>0.5</v>
      </c>
      <c r="CX208" s="27" t="str">
        <f t="shared" si="228"/>
        <v>1 missed</v>
      </c>
      <c r="CY208" s="27">
        <f t="shared" si="229"/>
        <v>3</v>
      </c>
      <c r="CZ208" s="15">
        <f t="shared" si="230"/>
        <v>0.75</v>
      </c>
      <c r="DA208" s="15" t="str">
        <f t="shared" si="231"/>
        <v>Q-2 A-1 || Q Total-2, A Total-2</v>
      </c>
      <c r="DB208" s="15" t="str" cm="1">
        <f t="array" ref="DB208">IFERROR(INDEX('Attendance-Slot-1'!$Q$2:$Q$1112,MATCH(1,('Attendance-Slot-1'!$A$2:$A$1112=$C208)*('Attendance-Slot-1'!$G$2:$G$1112=DB$2),0)),"No Data")</f>
        <v>No Data</v>
      </c>
      <c r="DC208" s="15" t="str" cm="1">
        <f t="array" ref="DC208">IFERROR(INDEX('Attendance-Slot-2'!$Q$2:$Q$2595,MATCH(1,('Attendance-Slot-2'!$A$2:$A$2595=$C208)*('Attendance-Slot-2'!$G$2:$G$2595=DB$2),0)),"No Data")</f>
        <v>A-S2_Onsite</v>
      </c>
      <c r="DD208" s="139" t="e">
        <f>VLOOKUP($CQ208,'Written Exam Marks'!$H:$Q,10,FALSE)</f>
        <v>#N/A</v>
      </c>
      <c r="DE208" s="139" t="e">
        <f>VLOOKUP($CQ208,'Written Exam Marks'!$H:$Q,9,FALSE)</f>
        <v>#N/A</v>
      </c>
      <c r="DF208" s="15" t="str">
        <f t="shared" si="232"/>
        <v>Absent</v>
      </c>
      <c r="DG208" s="15" t="str">
        <f t="shared" si="233"/>
        <v>A-S2_Onsite</v>
      </c>
      <c r="DH208" s="139">
        <v>90</v>
      </c>
      <c r="DI208" s="139">
        <v>90</v>
      </c>
      <c r="DJ208" s="139">
        <v>100</v>
      </c>
      <c r="DK208" s="3" t="str">
        <f t="shared" si="184"/>
        <v>P-0, A-0, No Data-4</v>
      </c>
      <c r="DL208" s="3" t="str">
        <f t="shared" si="185"/>
        <v>P-0, A-4, No Data-0</v>
      </c>
      <c r="DM208" s="1" t="str">
        <f t="shared" si="234"/>
        <v>A-S2_Onsite</v>
      </c>
      <c r="DN208" s="1" t="str">
        <f t="shared" si="235"/>
        <v>A-S2_Onsite</v>
      </c>
      <c r="DO208" s="1" t="str">
        <f t="shared" si="236"/>
        <v>A-S2_Onsite</v>
      </c>
      <c r="DP208" s="1" t="str">
        <f t="shared" si="237"/>
        <v>A-S2_Onsite</v>
      </c>
      <c r="DQ208" s="1" t="str">
        <f t="shared" si="238"/>
        <v>P-0, A-4, No Data-0</v>
      </c>
      <c r="DR208" s="39">
        <f t="shared" si="239"/>
        <v>0</v>
      </c>
      <c r="DS208" s="34" t="s">
        <v>7217</v>
      </c>
      <c r="DT208" s="39" t="s">
        <v>1098</v>
      </c>
      <c r="DU208" s="30" t="s">
        <v>618</v>
      </c>
      <c r="DV208" s="30" t="s">
        <v>3489</v>
      </c>
    </row>
    <row r="209" spans="1:126" x14ac:dyDescent="0.25">
      <c r="A209" s="1">
        <v>206</v>
      </c>
      <c r="B209" s="1" t="s">
        <v>1000</v>
      </c>
      <c r="C209" s="1" t="s">
        <v>621</v>
      </c>
      <c r="D209" s="1" t="s">
        <v>622</v>
      </c>
      <c r="E209" s="1" t="s">
        <v>623</v>
      </c>
      <c r="F209" s="1" t="s">
        <v>7202</v>
      </c>
      <c r="G209" s="1" t="s">
        <v>3598</v>
      </c>
      <c r="H209" s="143" t="s">
        <v>5</v>
      </c>
      <c r="I209" s="143" t="s">
        <v>5</v>
      </c>
      <c r="J209" s="143" t="s">
        <v>5</v>
      </c>
      <c r="K209" s="143" t="s">
        <v>5</v>
      </c>
      <c r="L209" s="132" t="s">
        <v>5</v>
      </c>
      <c r="M209" s="132">
        <v>1.6</v>
      </c>
      <c r="N209" s="26">
        <v>60</v>
      </c>
      <c r="O209" s="26" t="s">
        <v>997</v>
      </c>
      <c r="P209" s="120" t="s">
        <v>1034</v>
      </c>
      <c r="Q209" s="13" t="str">
        <f t="shared" si="186"/>
        <v>2025EB1100206-BDSDF113</v>
      </c>
      <c r="R209" s="26" t="str">
        <f t="shared" si="187"/>
        <v>4 missed</v>
      </c>
      <c r="S209" s="26" t="str">
        <f t="shared" si="180"/>
        <v>1 missed</v>
      </c>
      <c r="T209" s="26">
        <f t="shared" si="188"/>
        <v>0</v>
      </c>
      <c r="U209" s="26">
        <f t="shared" si="189"/>
        <v>0</v>
      </c>
      <c r="V209" s="13">
        <f t="shared" si="190"/>
        <v>0</v>
      </c>
      <c r="W209" s="13">
        <f t="shared" si="191"/>
        <v>0</v>
      </c>
      <c r="X209" s="26" t="str">
        <f t="shared" si="192"/>
        <v>5 missed</v>
      </c>
      <c r="Y209" s="26">
        <f t="shared" si="193"/>
        <v>0</v>
      </c>
      <c r="Z209" s="13">
        <f t="shared" si="194"/>
        <v>0</v>
      </c>
      <c r="AA209" s="15" t="str">
        <f t="shared" si="195"/>
        <v>Q-0 A-0 || Q Total-4, A Total-1</v>
      </c>
      <c r="AB209" s="13" t="str" cm="1">
        <f t="array" ref="AB209">IFERROR(INDEX('Attendance-Slot-1'!$Q$2:$Q$1112,MATCH(1,('Attendance-Slot-1'!$A$2:$A$1112=$C209)*('Attendance-Slot-1'!$G$2:$G$1112=AB$2),0)),"No Data")</f>
        <v>No Data</v>
      </c>
      <c r="AC209" s="13" t="str" cm="1">
        <f t="array" ref="AC209">IFERROR(INDEX('Attendance-Slot-2'!$Q$2:$Q$2595,MATCH(1,('Attendance-Slot-2'!$A$2:$A$2595=$C209)*('Attendance-Slot-2'!$G$2:$G$2595=AB$2),0)),"No Data")</f>
        <v>A-S2_Onsite</v>
      </c>
      <c r="AD209" s="133" t="e">
        <f>VLOOKUP($Q209,'Written Exam Marks'!$H:$Q,10,FALSE)</f>
        <v>#N/A</v>
      </c>
      <c r="AE209" s="133" t="e">
        <f>VLOOKUP($Q209,'Written Exam Marks'!$H:$Q,9,FALSE)</f>
        <v>#N/A</v>
      </c>
      <c r="AF209" s="13" t="str">
        <f t="shared" si="196"/>
        <v>Absent</v>
      </c>
      <c r="AG209" s="13" t="str">
        <f t="shared" si="197"/>
        <v>A-S2_Onsite</v>
      </c>
      <c r="AH209" s="29" t="s">
        <v>5</v>
      </c>
      <c r="AI209" s="29" t="s">
        <v>5</v>
      </c>
      <c r="AJ209" s="29" t="s">
        <v>5</v>
      </c>
      <c r="AK209" s="29" t="s">
        <v>5</v>
      </c>
      <c r="AL209" s="29" t="s">
        <v>5</v>
      </c>
      <c r="AM209" s="29">
        <v>0</v>
      </c>
      <c r="AN209" s="131">
        <v>60</v>
      </c>
      <c r="AO209" s="36" t="s">
        <v>7179</v>
      </c>
      <c r="AP209" s="116" t="s">
        <v>1050</v>
      </c>
      <c r="AQ209" s="116" t="str">
        <f t="shared" si="181"/>
        <v>2025EB1100206-BDSDF108</v>
      </c>
      <c r="AR209" s="25" t="str">
        <f t="shared" si="198"/>
        <v>3 missed</v>
      </c>
      <c r="AS209" s="25" t="str">
        <f t="shared" si="199"/>
        <v>2 missed</v>
      </c>
      <c r="AT209" s="25">
        <f t="shared" si="200"/>
        <v>0</v>
      </c>
      <c r="AU209" s="25">
        <f t="shared" si="201"/>
        <v>0</v>
      </c>
      <c r="AV209" s="10">
        <f t="shared" si="202"/>
        <v>0</v>
      </c>
      <c r="AW209" s="10">
        <f t="shared" si="203"/>
        <v>0</v>
      </c>
      <c r="AX209" s="25" t="str">
        <f t="shared" si="204"/>
        <v>5 missed</v>
      </c>
      <c r="AY209" s="25">
        <f t="shared" si="205"/>
        <v>0</v>
      </c>
      <c r="AZ209" s="10">
        <f t="shared" si="206"/>
        <v>0</v>
      </c>
      <c r="BA209" s="10" t="str">
        <f t="shared" si="207"/>
        <v>Q-0 A-0 || Q Total-3, A Total-2</v>
      </c>
      <c r="BB209" s="10" t="str" cm="1">
        <f t="array" ref="BB209">IFERROR(INDEX('Attendance-Slot-1'!$Q$2:$Q$1112,MATCH(1,('Attendance-Slot-1'!$A$2:$A$1112=$C209)*('Attendance-Slot-1'!$G$2:$G$1112=BB$2),0)),"No Data")</f>
        <v>No Data</v>
      </c>
      <c r="BC209" s="10" t="str" cm="1">
        <f t="array" ref="BC209">IFERROR(INDEX('Attendance-Slot-2'!$Q$2:$Q$2595,MATCH(1,('Attendance-Slot-2'!$A$2:$A$2595=$C209)*('Attendance-Slot-2'!$G$2:$G$2595=BB$2),0)),"No Data")</f>
        <v>A-S2_Onsite</v>
      </c>
      <c r="BD209" s="136" t="e">
        <f>VLOOKUP($AQ209,'Written Exam Marks'!$H:$Q,10,FALSE)</f>
        <v>#N/A</v>
      </c>
      <c r="BE209" s="136" t="e">
        <f>VLOOKUP($AQ209,'Written Exam Marks'!$H:$Q,9,FALSE)</f>
        <v>#N/A</v>
      </c>
      <c r="BF209" s="10" t="str">
        <f t="shared" si="208"/>
        <v>Absent</v>
      </c>
      <c r="BG209" s="10" t="str">
        <f t="shared" si="209"/>
        <v>A-S2_Onsite</v>
      </c>
      <c r="BH209" s="129" t="s">
        <v>5</v>
      </c>
      <c r="BI209" s="129" t="s">
        <v>5</v>
      </c>
      <c r="BJ209" s="129" t="s">
        <v>5</v>
      </c>
      <c r="BK209" s="129" t="s">
        <v>5</v>
      </c>
      <c r="BL209" s="144">
        <v>0</v>
      </c>
      <c r="BM209" s="24">
        <v>60</v>
      </c>
      <c r="BN209" s="24" t="s">
        <v>1004</v>
      </c>
      <c r="BO209" s="118" t="s">
        <v>1063</v>
      </c>
      <c r="BP209" s="118" t="str">
        <f t="shared" si="182"/>
        <v>2025EB1100206-BDSDF114</v>
      </c>
      <c r="BQ209" s="24" t="str">
        <f t="shared" si="210"/>
        <v>3 missed</v>
      </c>
      <c r="BR209" s="24" t="str">
        <f t="shared" si="211"/>
        <v>1 missed</v>
      </c>
      <c r="BS209" s="24">
        <f t="shared" si="212"/>
        <v>0</v>
      </c>
      <c r="BT209" s="24">
        <f t="shared" si="213"/>
        <v>0</v>
      </c>
      <c r="BU209" s="14">
        <f t="shared" si="214"/>
        <v>0</v>
      </c>
      <c r="BV209" s="14">
        <f t="shared" si="215"/>
        <v>0</v>
      </c>
      <c r="BW209" s="24" t="str">
        <f t="shared" si="216"/>
        <v>4 missed</v>
      </c>
      <c r="BX209" s="24">
        <f t="shared" si="217"/>
        <v>0</v>
      </c>
      <c r="BY209" s="14">
        <f t="shared" si="218"/>
        <v>0</v>
      </c>
      <c r="BZ209" s="14" t="str">
        <f t="shared" si="219"/>
        <v>Q-0 A-0 || Q Total-3, A Total-1</v>
      </c>
      <c r="CA209" s="14" t="str" cm="1">
        <f t="array" ref="CA209">IFERROR(INDEX('Attendance-Slot-1'!$Q$2:$Q$1112,MATCH(1,('Attendance-Slot-1'!$A$2:$A$1112=$C209)*('Attendance-Slot-1'!$G$2:$G$1112=CA$2),0)),"No Data")</f>
        <v>No Data</v>
      </c>
      <c r="CB209" s="14" t="str" cm="1">
        <f t="array" ref="CB209">IFERROR(INDEX('Attendance-Slot-2'!$Q$2:$Q$2595,MATCH(1,('Attendance-Slot-2'!$A$2:$A$2595=$C209)*('Attendance-Slot-2'!$G$2:$G$2595=CA$2),0)),"No Data")</f>
        <v>A-S2_Onsite</v>
      </c>
      <c r="CC209" s="138" t="e">
        <f>VLOOKUP($BP209,'Written Exam Marks'!$H:$Q,10,FALSE)</f>
        <v>#N/A</v>
      </c>
      <c r="CD209" s="138" t="e">
        <f>VLOOKUP($BP209,'Written Exam Marks'!$H:$Q,9,FALSE)</f>
        <v>#N/A</v>
      </c>
      <c r="CE209" s="14" t="str">
        <f t="shared" si="220"/>
        <v>Absent</v>
      </c>
      <c r="CF209" s="14" t="str">
        <f t="shared" si="221"/>
        <v>A-S2_Onsite</v>
      </c>
      <c r="CG209" s="130" t="s">
        <v>5</v>
      </c>
      <c r="CH209" s="130" t="s">
        <v>5</v>
      </c>
      <c r="CI209" s="130" t="s">
        <v>5</v>
      </c>
      <c r="CJ209" s="130" t="s">
        <v>5</v>
      </c>
      <c r="CK209" s="130" t="s">
        <v>5</v>
      </c>
      <c r="CL209" s="130" t="s">
        <v>5</v>
      </c>
      <c r="CM209" s="145">
        <v>0</v>
      </c>
      <c r="CN209" s="130">
        <v>50</v>
      </c>
      <c r="CO209" s="27" t="s">
        <v>1005</v>
      </c>
      <c r="CP209" s="119" t="s">
        <v>1044</v>
      </c>
      <c r="CQ209" s="119" t="str">
        <f t="shared" si="183"/>
        <v>2025EB1100206-BDSDF112</v>
      </c>
      <c r="CR209" s="27" t="str">
        <f t="shared" si="222"/>
        <v>2 missed</v>
      </c>
      <c r="CS209" s="27" t="str">
        <f t="shared" si="223"/>
        <v>2 missed</v>
      </c>
      <c r="CT209" s="27">
        <f t="shared" si="224"/>
        <v>0</v>
      </c>
      <c r="CU209" s="27">
        <f t="shared" si="225"/>
        <v>0</v>
      </c>
      <c r="CV209" s="15">
        <f t="shared" si="226"/>
        <v>0</v>
      </c>
      <c r="CW209" s="15">
        <f t="shared" si="227"/>
        <v>0</v>
      </c>
      <c r="CX209" s="27" t="str">
        <f t="shared" si="228"/>
        <v>4 missed</v>
      </c>
      <c r="CY209" s="27">
        <f t="shared" si="229"/>
        <v>0</v>
      </c>
      <c r="CZ209" s="15">
        <f t="shared" si="230"/>
        <v>0</v>
      </c>
      <c r="DA209" s="15" t="str">
        <f t="shared" si="231"/>
        <v>Q-0 A-0 || Q Total-2, A Total-2</v>
      </c>
      <c r="DB209" s="15" t="str" cm="1">
        <f t="array" ref="DB209">IFERROR(INDEX('Attendance-Slot-1'!$Q$2:$Q$1112,MATCH(1,('Attendance-Slot-1'!$A$2:$A$1112=$C209)*('Attendance-Slot-1'!$G$2:$G$1112=DB$2),0)),"No Data")</f>
        <v>No Data</v>
      </c>
      <c r="DC209" s="15" t="str" cm="1">
        <f t="array" ref="DC209">IFERROR(INDEX('Attendance-Slot-2'!$Q$2:$Q$2595,MATCH(1,('Attendance-Slot-2'!$A$2:$A$2595=$C209)*('Attendance-Slot-2'!$G$2:$G$2595=DB$2),0)),"No Data")</f>
        <v>A-S2_Onsite</v>
      </c>
      <c r="DD209" s="139" t="e">
        <f>VLOOKUP($CQ209,'Written Exam Marks'!$H:$Q,10,FALSE)</f>
        <v>#N/A</v>
      </c>
      <c r="DE209" s="139" t="e">
        <f>VLOOKUP($CQ209,'Written Exam Marks'!$H:$Q,9,FALSE)</f>
        <v>#N/A</v>
      </c>
      <c r="DF209" s="15" t="str">
        <f t="shared" si="232"/>
        <v>Absent</v>
      </c>
      <c r="DG209" s="15" t="str">
        <f t="shared" si="233"/>
        <v>A-S2_Onsite</v>
      </c>
      <c r="DH209" s="139" t="s">
        <v>5</v>
      </c>
      <c r="DI209" s="139">
        <v>0</v>
      </c>
      <c r="DJ209" s="139">
        <v>100</v>
      </c>
      <c r="DK209" s="3" t="str">
        <f t="shared" si="184"/>
        <v>P-0, A-0, No Data-4</v>
      </c>
      <c r="DL209" s="3" t="str">
        <f t="shared" si="185"/>
        <v>P-0, A-4, No Data-0</v>
      </c>
      <c r="DM209" s="1" t="str">
        <f t="shared" si="234"/>
        <v>A-S2_Onsite</v>
      </c>
      <c r="DN209" s="1" t="str">
        <f t="shared" si="235"/>
        <v>A-S2_Onsite</v>
      </c>
      <c r="DO209" s="1" t="str">
        <f t="shared" si="236"/>
        <v>A-S2_Onsite</v>
      </c>
      <c r="DP209" s="1" t="str">
        <f t="shared" si="237"/>
        <v>A-S2_Onsite</v>
      </c>
      <c r="DQ209" s="1" t="str">
        <f t="shared" si="238"/>
        <v>P-0, A-4, No Data-0</v>
      </c>
      <c r="DR209" s="39">
        <f t="shared" si="239"/>
        <v>0</v>
      </c>
      <c r="DS209" s="34" t="s">
        <v>7217</v>
      </c>
      <c r="DT209" s="39" t="s">
        <v>1098</v>
      </c>
      <c r="DU209" s="30" t="s">
        <v>621</v>
      </c>
      <c r="DV209" s="30" t="s">
        <v>3489</v>
      </c>
    </row>
    <row r="210" spans="1:126" x14ac:dyDescent="0.25">
      <c r="A210" s="1">
        <v>207</v>
      </c>
      <c r="B210" s="1" t="s">
        <v>1000</v>
      </c>
      <c r="C210" s="1" t="s">
        <v>624</v>
      </c>
      <c r="D210" s="1" t="s">
        <v>625</v>
      </c>
      <c r="E210" s="1" t="s">
        <v>626</v>
      </c>
      <c r="F210" s="1" t="s">
        <v>7202</v>
      </c>
      <c r="G210" s="1" t="s">
        <v>3599</v>
      </c>
      <c r="H210" s="143">
        <v>7.2</v>
      </c>
      <c r="I210" s="143" t="s">
        <v>5</v>
      </c>
      <c r="J210" s="143" t="s">
        <v>5</v>
      </c>
      <c r="K210" s="143" t="s">
        <v>5</v>
      </c>
      <c r="L210" s="132" t="s">
        <v>5</v>
      </c>
      <c r="M210" s="132">
        <v>7.2</v>
      </c>
      <c r="N210" s="26">
        <v>60</v>
      </c>
      <c r="O210" s="26" t="s">
        <v>997</v>
      </c>
      <c r="P210" s="120" t="s">
        <v>1034</v>
      </c>
      <c r="Q210" s="13" t="str">
        <f t="shared" si="186"/>
        <v>2025EB1100207-BDSDF113</v>
      </c>
      <c r="R210" s="26" t="str">
        <f t="shared" si="187"/>
        <v>3 missed</v>
      </c>
      <c r="S210" s="26" t="str">
        <f t="shared" si="180"/>
        <v>1 missed</v>
      </c>
      <c r="T210" s="26">
        <f t="shared" si="188"/>
        <v>1</v>
      </c>
      <c r="U210" s="26">
        <f t="shared" si="189"/>
        <v>0</v>
      </c>
      <c r="V210" s="13">
        <f t="shared" si="190"/>
        <v>0.25</v>
      </c>
      <c r="W210" s="13">
        <f t="shared" si="191"/>
        <v>0</v>
      </c>
      <c r="X210" s="26" t="str">
        <f t="shared" si="192"/>
        <v>4 missed</v>
      </c>
      <c r="Y210" s="26">
        <f t="shared" si="193"/>
        <v>1</v>
      </c>
      <c r="Z210" s="13">
        <f t="shared" si="194"/>
        <v>0.2</v>
      </c>
      <c r="AA210" s="15" t="str">
        <f t="shared" si="195"/>
        <v>Q-1 A-0 || Q Total-4, A Total-1</v>
      </c>
      <c r="AB210" s="13" t="str" cm="1">
        <f t="array" ref="AB210">IFERROR(INDEX('Attendance-Slot-1'!$Q$2:$Q$1112,MATCH(1,('Attendance-Slot-1'!$A$2:$A$1112=$C210)*('Attendance-Slot-1'!$G$2:$G$1112=AB$2),0)),"No Data")</f>
        <v>No Data</v>
      </c>
      <c r="AC210" s="13" t="str" cm="1">
        <f t="array" ref="AC210">IFERROR(INDEX('Attendance-Slot-2'!$Q$2:$Q$2595,MATCH(1,('Attendance-Slot-2'!$A$2:$A$2595=$C210)*('Attendance-Slot-2'!$G$2:$G$2595=AB$2),0)),"No Data")</f>
        <v>A-S2_Onsite</v>
      </c>
      <c r="AD210" s="133" t="e">
        <f>VLOOKUP($Q210,'Written Exam Marks'!$H:$Q,10,FALSE)</f>
        <v>#N/A</v>
      </c>
      <c r="AE210" s="133" t="e">
        <f>VLOOKUP($Q210,'Written Exam Marks'!$H:$Q,9,FALSE)</f>
        <v>#N/A</v>
      </c>
      <c r="AF210" s="13" t="str">
        <f t="shared" si="196"/>
        <v>Absent</v>
      </c>
      <c r="AG210" s="13" t="str">
        <f t="shared" si="197"/>
        <v>A-S2_Onsite</v>
      </c>
      <c r="AH210" s="29" t="s">
        <v>5</v>
      </c>
      <c r="AI210" s="29" t="s">
        <v>5</v>
      </c>
      <c r="AJ210" s="29" t="s">
        <v>5</v>
      </c>
      <c r="AK210" s="29" t="s">
        <v>5</v>
      </c>
      <c r="AL210" s="29" t="s">
        <v>5</v>
      </c>
      <c r="AM210" s="29">
        <v>0</v>
      </c>
      <c r="AN210" s="131">
        <v>60</v>
      </c>
      <c r="AO210" s="36" t="s">
        <v>7179</v>
      </c>
      <c r="AP210" s="116" t="s">
        <v>1050</v>
      </c>
      <c r="AQ210" s="116" t="str">
        <f t="shared" si="181"/>
        <v>2025EB1100207-BDSDF108</v>
      </c>
      <c r="AR210" s="25" t="str">
        <f t="shared" si="198"/>
        <v>3 missed</v>
      </c>
      <c r="AS210" s="25" t="str">
        <f t="shared" si="199"/>
        <v>2 missed</v>
      </c>
      <c r="AT210" s="25">
        <f t="shared" si="200"/>
        <v>0</v>
      </c>
      <c r="AU210" s="25">
        <f t="shared" si="201"/>
        <v>0</v>
      </c>
      <c r="AV210" s="10">
        <f t="shared" si="202"/>
        <v>0</v>
      </c>
      <c r="AW210" s="10">
        <f t="shared" si="203"/>
        <v>0</v>
      </c>
      <c r="AX210" s="25" t="str">
        <f t="shared" si="204"/>
        <v>5 missed</v>
      </c>
      <c r="AY210" s="25">
        <f t="shared" si="205"/>
        <v>0</v>
      </c>
      <c r="AZ210" s="10">
        <f t="shared" si="206"/>
        <v>0</v>
      </c>
      <c r="BA210" s="10" t="str">
        <f t="shared" si="207"/>
        <v>Q-0 A-0 || Q Total-3, A Total-2</v>
      </c>
      <c r="BB210" s="10" t="str" cm="1">
        <f t="array" ref="BB210">IFERROR(INDEX('Attendance-Slot-1'!$Q$2:$Q$1112,MATCH(1,('Attendance-Slot-1'!$A$2:$A$1112=$C210)*('Attendance-Slot-1'!$G$2:$G$1112=BB$2),0)),"No Data")</f>
        <v>No Data</v>
      </c>
      <c r="BC210" s="10" t="str" cm="1">
        <f t="array" ref="BC210">IFERROR(INDEX('Attendance-Slot-2'!$Q$2:$Q$2595,MATCH(1,('Attendance-Slot-2'!$A$2:$A$2595=$C210)*('Attendance-Slot-2'!$G$2:$G$2595=BB$2),0)),"No Data")</f>
        <v>A-S2_Onsite</v>
      </c>
      <c r="BD210" s="136" t="e">
        <f>VLOOKUP($AQ210,'Written Exam Marks'!$H:$Q,10,FALSE)</f>
        <v>#N/A</v>
      </c>
      <c r="BE210" s="136" t="e">
        <f>VLOOKUP($AQ210,'Written Exam Marks'!$H:$Q,9,FALSE)</f>
        <v>#N/A</v>
      </c>
      <c r="BF210" s="10" t="str">
        <f t="shared" si="208"/>
        <v>Absent</v>
      </c>
      <c r="BG210" s="10" t="str">
        <f t="shared" si="209"/>
        <v>A-S2_Onsite</v>
      </c>
      <c r="BH210" s="129">
        <v>9</v>
      </c>
      <c r="BI210" s="129" t="s">
        <v>5</v>
      </c>
      <c r="BJ210" s="129" t="s">
        <v>5</v>
      </c>
      <c r="BK210" s="129" t="s">
        <v>5</v>
      </c>
      <c r="BL210" s="144">
        <v>9</v>
      </c>
      <c r="BM210" s="24">
        <v>60</v>
      </c>
      <c r="BN210" s="24" t="s">
        <v>1004</v>
      </c>
      <c r="BO210" s="118" t="s">
        <v>1063</v>
      </c>
      <c r="BP210" s="118" t="str">
        <f t="shared" si="182"/>
        <v>2025EB1100207-BDSDF114</v>
      </c>
      <c r="BQ210" s="24" t="str">
        <f t="shared" si="210"/>
        <v>2 missed</v>
      </c>
      <c r="BR210" s="24" t="str">
        <f t="shared" si="211"/>
        <v>1 missed</v>
      </c>
      <c r="BS210" s="24">
        <f t="shared" si="212"/>
        <v>1</v>
      </c>
      <c r="BT210" s="24">
        <f t="shared" si="213"/>
        <v>0</v>
      </c>
      <c r="BU210" s="14">
        <f t="shared" si="214"/>
        <v>0.33333333333333331</v>
      </c>
      <c r="BV210" s="14">
        <f t="shared" si="215"/>
        <v>0</v>
      </c>
      <c r="BW210" s="24" t="str">
        <f t="shared" si="216"/>
        <v>3 missed</v>
      </c>
      <c r="BX210" s="24">
        <f t="shared" si="217"/>
        <v>1</v>
      </c>
      <c r="BY210" s="14">
        <f t="shared" si="218"/>
        <v>0.25</v>
      </c>
      <c r="BZ210" s="14" t="str">
        <f t="shared" si="219"/>
        <v>Q-1 A-0 || Q Total-3, A Total-1</v>
      </c>
      <c r="CA210" s="14" t="str" cm="1">
        <f t="array" ref="CA210">IFERROR(INDEX('Attendance-Slot-1'!$Q$2:$Q$1112,MATCH(1,('Attendance-Slot-1'!$A$2:$A$1112=$C210)*('Attendance-Slot-1'!$G$2:$G$1112=CA$2),0)),"No Data")</f>
        <v>No Data</v>
      </c>
      <c r="CB210" s="14" t="str" cm="1">
        <f t="array" ref="CB210">IFERROR(INDEX('Attendance-Slot-2'!$Q$2:$Q$2595,MATCH(1,('Attendance-Slot-2'!$A$2:$A$2595=$C210)*('Attendance-Slot-2'!$G$2:$G$2595=CA$2),0)),"No Data")</f>
        <v>A-S2_Onsite</v>
      </c>
      <c r="CC210" s="138" t="e">
        <f>VLOOKUP($BP210,'Written Exam Marks'!$H:$Q,10,FALSE)</f>
        <v>#N/A</v>
      </c>
      <c r="CD210" s="138" t="e">
        <f>VLOOKUP($BP210,'Written Exam Marks'!$H:$Q,9,FALSE)</f>
        <v>#N/A</v>
      </c>
      <c r="CE210" s="14" t="str">
        <f t="shared" si="220"/>
        <v>Absent</v>
      </c>
      <c r="CF210" s="14" t="str">
        <f t="shared" si="221"/>
        <v>A-S2_Onsite</v>
      </c>
      <c r="CG210" s="130">
        <v>4.5</v>
      </c>
      <c r="CH210" s="130" t="s">
        <v>5</v>
      </c>
      <c r="CI210" s="130" t="s">
        <v>5</v>
      </c>
      <c r="CJ210" s="130" t="s">
        <v>5</v>
      </c>
      <c r="CK210" s="130" t="s">
        <v>5</v>
      </c>
      <c r="CL210" s="130" t="s">
        <v>5</v>
      </c>
      <c r="CM210" s="145">
        <v>4.5</v>
      </c>
      <c r="CN210" s="130">
        <v>50</v>
      </c>
      <c r="CO210" s="27" t="s">
        <v>1005</v>
      </c>
      <c r="CP210" s="119" t="s">
        <v>1044</v>
      </c>
      <c r="CQ210" s="119" t="str">
        <f t="shared" si="183"/>
        <v>2025EB1100207-BDSDF112</v>
      </c>
      <c r="CR210" s="27" t="str">
        <f t="shared" si="222"/>
        <v>1 missed</v>
      </c>
      <c r="CS210" s="27" t="str">
        <f t="shared" si="223"/>
        <v>2 missed</v>
      </c>
      <c r="CT210" s="27">
        <f t="shared" si="224"/>
        <v>1</v>
      </c>
      <c r="CU210" s="27">
        <f t="shared" si="225"/>
        <v>0</v>
      </c>
      <c r="CV210" s="15">
        <f t="shared" si="226"/>
        <v>0.5</v>
      </c>
      <c r="CW210" s="15">
        <f t="shared" si="227"/>
        <v>0</v>
      </c>
      <c r="CX210" s="27" t="str">
        <f t="shared" si="228"/>
        <v>3 missed</v>
      </c>
      <c r="CY210" s="27">
        <f t="shared" si="229"/>
        <v>1</v>
      </c>
      <c r="CZ210" s="15">
        <f t="shared" si="230"/>
        <v>0.25</v>
      </c>
      <c r="DA210" s="15" t="str">
        <f t="shared" si="231"/>
        <v>Q-1 A-0 || Q Total-2, A Total-2</v>
      </c>
      <c r="DB210" s="15" t="str" cm="1">
        <f t="array" ref="DB210">IFERROR(INDEX('Attendance-Slot-1'!$Q$2:$Q$1112,MATCH(1,('Attendance-Slot-1'!$A$2:$A$1112=$C210)*('Attendance-Slot-1'!$G$2:$G$1112=DB$2),0)),"No Data")</f>
        <v>No Data</v>
      </c>
      <c r="DC210" s="15" t="str" cm="1">
        <f t="array" ref="DC210">IFERROR(INDEX('Attendance-Slot-2'!$Q$2:$Q$2595,MATCH(1,('Attendance-Slot-2'!$A$2:$A$2595=$C210)*('Attendance-Slot-2'!$G$2:$G$2595=DB$2),0)),"No Data")</f>
        <v>A-S2_Onsite</v>
      </c>
      <c r="DD210" s="139" t="e">
        <f>VLOOKUP($CQ210,'Written Exam Marks'!$H:$Q,10,FALSE)</f>
        <v>#N/A</v>
      </c>
      <c r="DE210" s="139" t="e">
        <f>VLOOKUP($CQ210,'Written Exam Marks'!$H:$Q,9,FALSE)</f>
        <v>#N/A</v>
      </c>
      <c r="DF210" s="15" t="str">
        <f t="shared" si="232"/>
        <v>Absent</v>
      </c>
      <c r="DG210" s="15" t="str">
        <f t="shared" si="233"/>
        <v>A-S2_Onsite</v>
      </c>
      <c r="DH210" s="139">
        <v>95</v>
      </c>
      <c r="DI210" s="139">
        <v>95</v>
      </c>
      <c r="DJ210" s="139">
        <v>100</v>
      </c>
      <c r="DK210" s="3" t="str">
        <f t="shared" si="184"/>
        <v>P-0, A-0, No Data-4</v>
      </c>
      <c r="DL210" s="3" t="str">
        <f t="shared" si="185"/>
        <v>P-0, A-4, No Data-0</v>
      </c>
      <c r="DM210" s="1" t="str">
        <f t="shared" si="234"/>
        <v>A-S2_Onsite</v>
      </c>
      <c r="DN210" s="1" t="str">
        <f t="shared" si="235"/>
        <v>A-S2_Onsite</v>
      </c>
      <c r="DO210" s="1" t="str">
        <f t="shared" si="236"/>
        <v>A-S2_Onsite</v>
      </c>
      <c r="DP210" s="1" t="str">
        <f t="shared" si="237"/>
        <v>A-S2_Onsite</v>
      </c>
      <c r="DQ210" s="1" t="str">
        <f t="shared" si="238"/>
        <v>P-0, A-4, No Data-0</v>
      </c>
      <c r="DR210" s="39">
        <f t="shared" si="239"/>
        <v>0</v>
      </c>
      <c r="DS210" s="34" t="s">
        <v>7217</v>
      </c>
      <c r="DT210" s="39" t="s">
        <v>1098</v>
      </c>
      <c r="DU210" s="30" t="s">
        <v>624</v>
      </c>
      <c r="DV210" s="30" t="s">
        <v>1098</v>
      </c>
    </row>
    <row r="211" spans="1:126" x14ac:dyDescent="0.25">
      <c r="A211" s="1">
        <v>208</v>
      </c>
      <c r="B211" s="1" t="s">
        <v>1000</v>
      </c>
      <c r="C211" s="1" t="s">
        <v>627</v>
      </c>
      <c r="D211" s="1" t="s">
        <v>628</v>
      </c>
      <c r="E211" s="1" t="s">
        <v>629</v>
      </c>
      <c r="F211" s="1" t="s">
        <v>7201</v>
      </c>
      <c r="G211" s="1" t="s">
        <v>1426</v>
      </c>
      <c r="H211" s="143">
        <v>8</v>
      </c>
      <c r="I211" s="143">
        <v>6.4</v>
      </c>
      <c r="J211" s="143">
        <v>8</v>
      </c>
      <c r="K211" s="143">
        <v>8</v>
      </c>
      <c r="L211" s="132" t="s">
        <v>5</v>
      </c>
      <c r="M211" s="132">
        <v>30.4</v>
      </c>
      <c r="N211" s="26">
        <v>60</v>
      </c>
      <c r="O211" s="26" t="s">
        <v>997</v>
      </c>
      <c r="P211" s="120" t="s">
        <v>1034</v>
      </c>
      <c r="Q211" s="13" t="str">
        <f t="shared" si="186"/>
        <v>2025EB1100208-BDSDF113</v>
      </c>
      <c r="R211" s="26" t="str">
        <f t="shared" si="187"/>
        <v>0 missed</v>
      </c>
      <c r="S211" s="26" t="str">
        <f t="shared" si="180"/>
        <v>1 missed</v>
      </c>
      <c r="T211" s="26">
        <f t="shared" si="188"/>
        <v>4</v>
      </c>
      <c r="U211" s="26">
        <f t="shared" si="189"/>
        <v>0</v>
      </c>
      <c r="V211" s="13">
        <f t="shared" si="190"/>
        <v>1</v>
      </c>
      <c r="W211" s="13">
        <f t="shared" si="191"/>
        <v>0</v>
      </c>
      <c r="X211" s="26" t="str">
        <f t="shared" si="192"/>
        <v>1 missed</v>
      </c>
      <c r="Y211" s="26">
        <f t="shared" si="193"/>
        <v>4</v>
      </c>
      <c r="Z211" s="13">
        <f t="shared" si="194"/>
        <v>0.8</v>
      </c>
      <c r="AA211" s="15" t="str">
        <f t="shared" si="195"/>
        <v>Q-4 A-0 || Q Total-4, A Total-1</v>
      </c>
      <c r="AB211" s="13" t="str" cm="1">
        <f t="array" ref="AB211">IFERROR(INDEX('Attendance-Slot-1'!$Q$2:$Q$1112,MATCH(1,('Attendance-Slot-1'!$A$2:$A$1112=$C211)*('Attendance-Slot-1'!$G$2:$G$1112=AB$2),0)),"No Data")</f>
        <v>P-S1_Onsite</v>
      </c>
      <c r="AC211" s="13" t="str" cm="1">
        <f t="array" ref="AC211">IFERROR(INDEX('Attendance-Slot-2'!$Q$2:$Q$2595,MATCH(1,('Attendance-Slot-2'!$A$2:$A$2595=$C211)*('Attendance-Slot-2'!$G$2:$G$2595=AB$2),0)),"No Data")</f>
        <v>No Data</v>
      </c>
      <c r="AD211" s="133">
        <f>VLOOKUP($Q211,'Written Exam Marks'!$H:$Q,10,FALSE)</f>
        <v>25</v>
      </c>
      <c r="AE211" s="133">
        <f>VLOOKUP($Q211,'Written Exam Marks'!$H:$Q,9,FALSE)</f>
        <v>40</v>
      </c>
      <c r="AF211" s="13" t="str">
        <f t="shared" si="196"/>
        <v>Present</v>
      </c>
      <c r="AG211" s="13" t="str">
        <f t="shared" si="197"/>
        <v>P-S1_Onsite</v>
      </c>
      <c r="AH211" s="29" t="s">
        <v>5</v>
      </c>
      <c r="AI211" s="29" t="s">
        <v>5</v>
      </c>
      <c r="AJ211" s="29" t="s">
        <v>5</v>
      </c>
      <c r="AK211" s="29" t="s">
        <v>5</v>
      </c>
      <c r="AL211" s="29">
        <v>10</v>
      </c>
      <c r="AM211" s="29">
        <v>10</v>
      </c>
      <c r="AN211" s="131">
        <v>60</v>
      </c>
      <c r="AO211" s="36" t="s">
        <v>7179</v>
      </c>
      <c r="AP211" s="116" t="s">
        <v>1050</v>
      </c>
      <c r="AQ211" s="116" t="str">
        <f t="shared" si="181"/>
        <v>2025EB1100208-BDSDF108</v>
      </c>
      <c r="AR211" s="25" t="str">
        <f t="shared" si="198"/>
        <v>2 missed</v>
      </c>
      <c r="AS211" s="25" t="str">
        <f t="shared" si="199"/>
        <v>2 missed</v>
      </c>
      <c r="AT211" s="25">
        <f t="shared" si="200"/>
        <v>1</v>
      </c>
      <c r="AU211" s="25">
        <f t="shared" si="201"/>
        <v>0</v>
      </c>
      <c r="AV211" s="10">
        <f t="shared" si="202"/>
        <v>0.33333333333333331</v>
      </c>
      <c r="AW211" s="10">
        <f t="shared" si="203"/>
        <v>0</v>
      </c>
      <c r="AX211" s="25" t="str">
        <f t="shared" si="204"/>
        <v>4 missed</v>
      </c>
      <c r="AY211" s="25">
        <f t="shared" si="205"/>
        <v>1</v>
      </c>
      <c r="AZ211" s="10">
        <f t="shared" si="206"/>
        <v>0.2</v>
      </c>
      <c r="BA211" s="10" t="str">
        <f t="shared" si="207"/>
        <v>Q-1 A-0 || Q Total-3, A Total-2</v>
      </c>
      <c r="BB211" s="10" t="str" cm="1">
        <f t="array" ref="BB211">IFERROR(INDEX('Attendance-Slot-1'!$Q$2:$Q$1112,MATCH(1,('Attendance-Slot-1'!$A$2:$A$1112=$C211)*('Attendance-Slot-1'!$G$2:$G$1112=BB$2),0)),"No Data")</f>
        <v>A-S1_Onsite</v>
      </c>
      <c r="BC211" s="10" t="str" cm="1">
        <f t="array" ref="BC211">IFERROR(INDEX('Attendance-Slot-2'!$Q$2:$Q$2595,MATCH(1,('Attendance-Slot-2'!$A$2:$A$2595=$C211)*('Attendance-Slot-2'!$G$2:$G$2595=BB$2),0)),"No Data")</f>
        <v>P-S2_Onsite</v>
      </c>
      <c r="BD211" s="136">
        <f>VLOOKUP($AQ211,'Written Exam Marks'!$H:$Q,10,FALSE)</f>
        <v>3</v>
      </c>
      <c r="BE211" s="136">
        <f>VLOOKUP($AQ211,'Written Exam Marks'!$H:$Q,9,FALSE)</f>
        <v>40</v>
      </c>
      <c r="BF211" s="10" t="str">
        <f t="shared" si="208"/>
        <v>Present</v>
      </c>
      <c r="BG211" s="10" t="str">
        <f t="shared" si="209"/>
        <v>P-S2_Onsite</v>
      </c>
      <c r="BH211" s="129">
        <v>10</v>
      </c>
      <c r="BI211" s="129">
        <v>15</v>
      </c>
      <c r="BJ211" s="129">
        <v>13.5</v>
      </c>
      <c r="BK211" s="129" t="s">
        <v>5</v>
      </c>
      <c r="BL211" s="144">
        <v>38.5</v>
      </c>
      <c r="BM211" s="24">
        <v>60</v>
      </c>
      <c r="BN211" s="24" t="s">
        <v>1004</v>
      </c>
      <c r="BO211" s="118" t="s">
        <v>1063</v>
      </c>
      <c r="BP211" s="118" t="str">
        <f t="shared" si="182"/>
        <v>2025EB1100208-BDSDF114</v>
      </c>
      <c r="BQ211" s="24" t="str">
        <f t="shared" si="210"/>
        <v>0 missed</v>
      </c>
      <c r="BR211" s="24" t="str">
        <f t="shared" si="211"/>
        <v>1 missed</v>
      </c>
      <c r="BS211" s="24">
        <f t="shared" si="212"/>
        <v>3</v>
      </c>
      <c r="BT211" s="24">
        <f t="shared" si="213"/>
        <v>0</v>
      </c>
      <c r="BU211" s="14">
        <f t="shared" si="214"/>
        <v>1</v>
      </c>
      <c r="BV211" s="14">
        <f t="shared" si="215"/>
        <v>0</v>
      </c>
      <c r="BW211" s="24" t="str">
        <f t="shared" si="216"/>
        <v>1 missed</v>
      </c>
      <c r="BX211" s="24">
        <f t="shared" si="217"/>
        <v>3</v>
      </c>
      <c r="BY211" s="14">
        <f t="shared" si="218"/>
        <v>0.75</v>
      </c>
      <c r="BZ211" s="14" t="str">
        <f t="shared" si="219"/>
        <v>Q-3 A-0 || Q Total-3, A Total-1</v>
      </c>
      <c r="CA211" s="14" t="str" cm="1">
        <f t="array" ref="CA211">IFERROR(INDEX('Attendance-Slot-1'!$Q$2:$Q$1112,MATCH(1,('Attendance-Slot-1'!$A$2:$A$1112=$C211)*('Attendance-Slot-1'!$G$2:$G$1112=CA$2),0)),"No Data")</f>
        <v>No Data</v>
      </c>
      <c r="CB211" s="14" t="str" cm="1">
        <f t="array" ref="CB211">IFERROR(INDEX('Attendance-Slot-2'!$Q$2:$Q$2595,MATCH(1,('Attendance-Slot-2'!$A$2:$A$2595=$C211)*('Attendance-Slot-2'!$G$2:$G$2595=CA$2),0)),"No Data")</f>
        <v>P-S2_Onsite</v>
      </c>
      <c r="CC211" s="138">
        <f>VLOOKUP($BP211,'Written Exam Marks'!$H:$Q,10,FALSE)</f>
        <v>10</v>
      </c>
      <c r="CD211" s="138">
        <f>VLOOKUP($BP211,'Written Exam Marks'!$H:$Q,9,FALSE)</f>
        <v>40</v>
      </c>
      <c r="CE211" s="14" t="str">
        <f t="shared" si="220"/>
        <v>Present</v>
      </c>
      <c r="CF211" s="14" t="str">
        <f t="shared" si="221"/>
        <v>P-S2_Onsite</v>
      </c>
      <c r="CG211" s="130">
        <v>3.5</v>
      </c>
      <c r="CH211" s="130">
        <v>2.5</v>
      </c>
      <c r="CI211" s="130" t="s">
        <v>5</v>
      </c>
      <c r="CJ211" s="130">
        <v>7.75</v>
      </c>
      <c r="CK211" s="130" t="s">
        <v>5</v>
      </c>
      <c r="CL211" s="130" t="s">
        <v>5</v>
      </c>
      <c r="CM211" s="145">
        <v>13.75</v>
      </c>
      <c r="CN211" s="130">
        <v>50</v>
      </c>
      <c r="CO211" s="27" t="s">
        <v>1005</v>
      </c>
      <c r="CP211" s="119" t="s">
        <v>1044</v>
      </c>
      <c r="CQ211" s="119" t="str">
        <f t="shared" si="183"/>
        <v>2025EB1100208-BDSDF112</v>
      </c>
      <c r="CR211" s="27" t="str">
        <f t="shared" si="222"/>
        <v>0 missed</v>
      </c>
      <c r="CS211" s="27" t="str">
        <f t="shared" si="223"/>
        <v>1 missed</v>
      </c>
      <c r="CT211" s="27">
        <f t="shared" si="224"/>
        <v>2</v>
      </c>
      <c r="CU211" s="27">
        <f t="shared" si="225"/>
        <v>1</v>
      </c>
      <c r="CV211" s="15">
        <f t="shared" si="226"/>
        <v>1</v>
      </c>
      <c r="CW211" s="15">
        <f t="shared" si="227"/>
        <v>0.5</v>
      </c>
      <c r="CX211" s="27" t="str">
        <f t="shared" si="228"/>
        <v>1 missed</v>
      </c>
      <c r="CY211" s="27">
        <f t="shared" si="229"/>
        <v>3</v>
      </c>
      <c r="CZ211" s="15">
        <f t="shared" si="230"/>
        <v>0.75</v>
      </c>
      <c r="DA211" s="15" t="str">
        <f t="shared" si="231"/>
        <v>Q-2 A-1 || Q Total-2, A Total-2</v>
      </c>
      <c r="DB211" s="15" t="str" cm="1">
        <f t="array" ref="DB211">IFERROR(INDEX('Attendance-Slot-1'!$Q$2:$Q$1112,MATCH(1,('Attendance-Slot-1'!$A$2:$A$1112=$C211)*('Attendance-Slot-1'!$G$2:$G$1112=DB$2),0)),"No Data")</f>
        <v>No Data</v>
      </c>
      <c r="DC211" s="15" t="str" cm="1">
        <f t="array" ref="DC211">IFERROR(INDEX('Attendance-Slot-2'!$Q$2:$Q$2595,MATCH(1,('Attendance-Slot-2'!$A$2:$A$2595=$C211)*('Attendance-Slot-2'!$G$2:$G$2595=DB$2),0)),"No Data")</f>
        <v>P-S2_Onsite</v>
      </c>
      <c r="DD211" s="139">
        <f>VLOOKUP($CQ211,'Written Exam Marks'!$H:$Q,10,FALSE)</f>
        <v>21.5</v>
      </c>
      <c r="DE211" s="139">
        <f>VLOOKUP($CQ211,'Written Exam Marks'!$H:$Q,9,FALSE)</f>
        <v>50</v>
      </c>
      <c r="DF211" s="15" t="str">
        <f t="shared" si="232"/>
        <v>Present</v>
      </c>
      <c r="DG211" s="15" t="str">
        <f t="shared" si="233"/>
        <v>P-S2_Onsite</v>
      </c>
      <c r="DH211" s="139" t="s">
        <v>5</v>
      </c>
      <c r="DI211" s="139">
        <v>0</v>
      </c>
      <c r="DJ211" s="139">
        <v>100</v>
      </c>
      <c r="DK211" s="3" t="str">
        <f t="shared" si="184"/>
        <v>P-1, A-1, No Data-2</v>
      </c>
      <c r="DL211" s="3" t="str">
        <f t="shared" si="185"/>
        <v>P-3, A-0, No Data-1</v>
      </c>
      <c r="DM211" s="1" t="str">
        <f t="shared" si="234"/>
        <v>P-S1_Onsite</v>
      </c>
      <c r="DN211" s="1" t="str">
        <f t="shared" si="235"/>
        <v>P-S2_Onsite</v>
      </c>
      <c r="DO211" s="1" t="str">
        <f t="shared" si="236"/>
        <v>P-S2_Onsite</v>
      </c>
      <c r="DP211" s="1" t="str">
        <f t="shared" si="237"/>
        <v>P-S2_Onsite</v>
      </c>
      <c r="DQ211" s="1" t="str">
        <f t="shared" si="238"/>
        <v>P-4, A-0, No Data-0</v>
      </c>
      <c r="DR211" s="39">
        <f t="shared" si="239"/>
        <v>0</v>
      </c>
      <c r="DS211" s="34" t="s">
        <v>7217</v>
      </c>
      <c r="DT211" s="39" t="s">
        <v>7363</v>
      </c>
      <c r="DU211" s="30" t="s">
        <v>627</v>
      </c>
      <c r="DV211" s="30"/>
    </row>
    <row r="212" spans="1:126" x14ac:dyDescent="0.25">
      <c r="A212" s="1">
        <v>209</v>
      </c>
      <c r="B212" s="1" t="s">
        <v>1000</v>
      </c>
      <c r="C212" s="1" t="s">
        <v>630</v>
      </c>
      <c r="D212" s="1" t="s">
        <v>631</v>
      </c>
      <c r="E212" s="1" t="s">
        <v>632</v>
      </c>
      <c r="F212" s="1" t="s">
        <v>7202</v>
      </c>
      <c r="G212" s="1" t="s">
        <v>3600</v>
      </c>
      <c r="H212" s="143">
        <v>6.4</v>
      </c>
      <c r="I212" s="143">
        <v>6.4</v>
      </c>
      <c r="J212" s="143">
        <v>7.2</v>
      </c>
      <c r="K212" s="143">
        <v>7.2</v>
      </c>
      <c r="L212" s="132">
        <v>28</v>
      </c>
      <c r="M212" s="132">
        <v>55.2</v>
      </c>
      <c r="N212" s="26">
        <v>60</v>
      </c>
      <c r="O212" s="26" t="s">
        <v>997</v>
      </c>
      <c r="P212" s="120" t="s">
        <v>1034</v>
      </c>
      <c r="Q212" s="13" t="str">
        <f t="shared" si="186"/>
        <v>2025EB1100209-BDSDF113</v>
      </c>
      <c r="R212" s="26" t="str">
        <f t="shared" si="187"/>
        <v>0 missed</v>
      </c>
      <c r="S212" s="26" t="str">
        <f t="shared" si="180"/>
        <v>0 missed</v>
      </c>
      <c r="T212" s="26">
        <f t="shared" si="188"/>
        <v>4</v>
      </c>
      <c r="U212" s="26">
        <f t="shared" si="189"/>
        <v>1</v>
      </c>
      <c r="V212" s="13">
        <f t="shared" si="190"/>
        <v>1</v>
      </c>
      <c r="W212" s="13">
        <f t="shared" si="191"/>
        <v>1</v>
      </c>
      <c r="X212" s="26" t="str">
        <f t="shared" si="192"/>
        <v>0 missed</v>
      </c>
      <c r="Y212" s="26">
        <f t="shared" si="193"/>
        <v>5</v>
      </c>
      <c r="Z212" s="13">
        <f t="shared" si="194"/>
        <v>1</v>
      </c>
      <c r="AA212" s="15" t="str">
        <f t="shared" si="195"/>
        <v>Q-4 A-1 || Q Total-4, A Total-1</v>
      </c>
      <c r="AB212" s="13" t="str" cm="1">
        <f t="array" ref="AB212">IFERROR(INDEX('Attendance-Slot-1'!$Q$2:$Q$1112,MATCH(1,('Attendance-Slot-1'!$A$2:$A$1112=$C212)*('Attendance-Slot-1'!$G$2:$G$1112=AB$2),0)),"No Data")</f>
        <v>No Data</v>
      </c>
      <c r="AC212" s="13" t="str" cm="1">
        <f t="array" ref="AC212">IFERROR(INDEX('Attendance-Slot-2'!$Q$2:$Q$2595,MATCH(1,('Attendance-Slot-2'!$A$2:$A$2595=$C212)*('Attendance-Slot-2'!$G$2:$G$2595=AB$2),0)),"No Data")</f>
        <v>A-S2_Onsite</v>
      </c>
      <c r="AD212" s="133" t="e">
        <f>VLOOKUP($Q212,'Written Exam Marks'!$H:$Q,10,FALSE)</f>
        <v>#N/A</v>
      </c>
      <c r="AE212" s="133" t="e">
        <f>VLOOKUP($Q212,'Written Exam Marks'!$H:$Q,9,FALSE)</f>
        <v>#N/A</v>
      </c>
      <c r="AF212" s="13" t="str">
        <f t="shared" si="196"/>
        <v>Absent</v>
      </c>
      <c r="AG212" s="13" t="str">
        <f t="shared" si="197"/>
        <v>A-S2_Onsite</v>
      </c>
      <c r="AH212" s="29">
        <v>10</v>
      </c>
      <c r="AI212" s="29">
        <v>10.5</v>
      </c>
      <c r="AJ212" s="29">
        <v>10</v>
      </c>
      <c r="AK212" s="29">
        <v>10</v>
      </c>
      <c r="AL212" s="29" t="s">
        <v>5</v>
      </c>
      <c r="AM212" s="29">
        <v>40.5</v>
      </c>
      <c r="AN212" s="131">
        <v>60</v>
      </c>
      <c r="AO212" s="36" t="s">
        <v>7179</v>
      </c>
      <c r="AP212" s="116" t="s">
        <v>1050</v>
      </c>
      <c r="AQ212" s="116" t="str">
        <f t="shared" si="181"/>
        <v>2025EB1100209-BDSDF108</v>
      </c>
      <c r="AR212" s="25" t="str">
        <f t="shared" si="198"/>
        <v>1 missed</v>
      </c>
      <c r="AS212" s="25" t="str">
        <f t="shared" si="199"/>
        <v>0 missed</v>
      </c>
      <c r="AT212" s="25">
        <f t="shared" si="200"/>
        <v>2</v>
      </c>
      <c r="AU212" s="25">
        <f t="shared" si="201"/>
        <v>2</v>
      </c>
      <c r="AV212" s="10">
        <f t="shared" si="202"/>
        <v>0.66666666666666663</v>
      </c>
      <c r="AW212" s="10">
        <f t="shared" si="203"/>
        <v>1</v>
      </c>
      <c r="AX212" s="25" t="str">
        <f t="shared" si="204"/>
        <v>1 missed</v>
      </c>
      <c r="AY212" s="25">
        <f t="shared" si="205"/>
        <v>4</v>
      </c>
      <c r="AZ212" s="10">
        <f t="shared" si="206"/>
        <v>0.8</v>
      </c>
      <c r="BA212" s="10" t="str">
        <f t="shared" si="207"/>
        <v>Q-2 A-2 || Q Total-3, A Total-2</v>
      </c>
      <c r="BB212" s="10" t="str" cm="1">
        <f t="array" ref="BB212">IFERROR(INDEX('Attendance-Slot-1'!$Q$2:$Q$1112,MATCH(1,('Attendance-Slot-1'!$A$2:$A$1112=$C212)*('Attendance-Slot-1'!$G$2:$G$1112=BB$2),0)),"No Data")</f>
        <v>No Data</v>
      </c>
      <c r="BC212" s="10" t="str" cm="1">
        <f t="array" ref="BC212">IFERROR(INDEX('Attendance-Slot-2'!$Q$2:$Q$2595,MATCH(1,('Attendance-Slot-2'!$A$2:$A$2595=$C212)*('Attendance-Slot-2'!$G$2:$G$2595=BB$2),0)),"No Data")</f>
        <v>No Data</v>
      </c>
      <c r="BD212" s="136" t="e">
        <f>VLOOKUP($AQ212,'Written Exam Marks'!$H:$Q,10,FALSE)</f>
        <v>#N/A</v>
      </c>
      <c r="BE212" s="136" t="e">
        <f>VLOOKUP($AQ212,'Written Exam Marks'!$H:$Q,9,FALSE)</f>
        <v>#N/A</v>
      </c>
      <c r="BF212" s="10" t="str">
        <f t="shared" si="208"/>
        <v>No Data</v>
      </c>
      <c r="BG212" s="10" t="str">
        <f t="shared" si="209"/>
        <v>No Data</v>
      </c>
      <c r="BH212" s="129">
        <v>10</v>
      </c>
      <c r="BI212" s="129">
        <v>15</v>
      </c>
      <c r="BJ212" s="129">
        <v>13.5</v>
      </c>
      <c r="BK212" s="129">
        <v>17</v>
      </c>
      <c r="BL212" s="144">
        <v>55.5</v>
      </c>
      <c r="BM212" s="24">
        <v>60</v>
      </c>
      <c r="BN212" s="24" t="s">
        <v>1004</v>
      </c>
      <c r="BO212" s="118" t="s">
        <v>1063</v>
      </c>
      <c r="BP212" s="118" t="str">
        <f t="shared" si="182"/>
        <v>2025EB1100209-BDSDF114</v>
      </c>
      <c r="BQ212" s="24" t="str">
        <f t="shared" si="210"/>
        <v>0 missed</v>
      </c>
      <c r="BR212" s="24" t="str">
        <f t="shared" si="211"/>
        <v>0 missed</v>
      </c>
      <c r="BS212" s="24">
        <f t="shared" si="212"/>
        <v>3</v>
      </c>
      <c r="BT212" s="24">
        <f t="shared" si="213"/>
        <v>1</v>
      </c>
      <c r="BU212" s="14">
        <f t="shared" si="214"/>
        <v>1</v>
      </c>
      <c r="BV212" s="14">
        <f t="shared" si="215"/>
        <v>1</v>
      </c>
      <c r="BW212" s="24" t="str">
        <f t="shared" si="216"/>
        <v>0 missed</v>
      </c>
      <c r="BX212" s="24">
        <f t="shared" si="217"/>
        <v>4</v>
      </c>
      <c r="BY212" s="14">
        <f t="shared" si="218"/>
        <v>1</v>
      </c>
      <c r="BZ212" s="14" t="str">
        <f t="shared" si="219"/>
        <v>Q-3 A-1 || Q Total-3, A Total-1</v>
      </c>
      <c r="CA212" s="14" t="str" cm="1">
        <f t="array" ref="CA212">IFERROR(INDEX('Attendance-Slot-1'!$Q$2:$Q$1112,MATCH(1,('Attendance-Slot-1'!$A$2:$A$1112=$C212)*('Attendance-Slot-1'!$G$2:$G$1112=CA$2),0)),"No Data")</f>
        <v>No Data</v>
      </c>
      <c r="CB212" s="14" t="str" cm="1">
        <f t="array" ref="CB212">IFERROR(INDEX('Attendance-Slot-2'!$Q$2:$Q$2595,MATCH(1,('Attendance-Slot-2'!$A$2:$A$2595=$C212)*('Attendance-Slot-2'!$G$2:$G$2595=CA$2),0)),"No Data")</f>
        <v>No Data</v>
      </c>
      <c r="CC212" s="138" t="e">
        <f>VLOOKUP($BP212,'Written Exam Marks'!$H:$Q,10,FALSE)</f>
        <v>#N/A</v>
      </c>
      <c r="CD212" s="138" t="e">
        <f>VLOOKUP($BP212,'Written Exam Marks'!$H:$Q,9,FALSE)</f>
        <v>#N/A</v>
      </c>
      <c r="CE212" s="14" t="str">
        <f t="shared" si="220"/>
        <v>No Data</v>
      </c>
      <c r="CF212" s="14" t="str">
        <f t="shared" si="221"/>
        <v>No Data</v>
      </c>
      <c r="CG212" s="130">
        <v>3.5</v>
      </c>
      <c r="CH212" s="130">
        <v>5</v>
      </c>
      <c r="CI212" s="130">
        <v>8</v>
      </c>
      <c r="CJ212" s="130">
        <v>7.75</v>
      </c>
      <c r="CK212" s="130">
        <v>10</v>
      </c>
      <c r="CL212" s="130">
        <v>10</v>
      </c>
      <c r="CM212" s="145">
        <v>44.25</v>
      </c>
      <c r="CN212" s="130">
        <v>50</v>
      </c>
      <c r="CO212" s="27" t="s">
        <v>1005</v>
      </c>
      <c r="CP212" s="119" t="s">
        <v>1044</v>
      </c>
      <c r="CQ212" s="119" t="str">
        <f t="shared" si="183"/>
        <v>2025EB1100209-BDSDF112</v>
      </c>
      <c r="CR212" s="27" t="str">
        <f t="shared" si="222"/>
        <v>0 missed</v>
      </c>
      <c r="CS212" s="27" t="str">
        <f t="shared" si="223"/>
        <v>0 missed</v>
      </c>
      <c r="CT212" s="27">
        <f t="shared" si="224"/>
        <v>2</v>
      </c>
      <c r="CU212" s="27">
        <f t="shared" si="225"/>
        <v>2</v>
      </c>
      <c r="CV212" s="15">
        <f t="shared" si="226"/>
        <v>1</v>
      </c>
      <c r="CW212" s="15">
        <f t="shared" si="227"/>
        <v>1</v>
      </c>
      <c r="CX212" s="27" t="str">
        <f t="shared" si="228"/>
        <v>0 missed</v>
      </c>
      <c r="CY212" s="27">
        <f t="shared" si="229"/>
        <v>4</v>
      </c>
      <c r="CZ212" s="15">
        <f t="shared" si="230"/>
        <v>1</v>
      </c>
      <c r="DA212" s="15" t="str">
        <f t="shared" si="231"/>
        <v>Q-2 A-2 || Q Total-2, A Total-2</v>
      </c>
      <c r="DB212" s="15" t="str" cm="1">
        <f t="array" ref="DB212">IFERROR(INDEX('Attendance-Slot-1'!$Q$2:$Q$1112,MATCH(1,('Attendance-Slot-1'!$A$2:$A$1112=$C212)*('Attendance-Slot-1'!$G$2:$G$1112=DB$2),0)),"No Data")</f>
        <v>No Data</v>
      </c>
      <c r="DC212" s="15" t="str" cm="1">
        <f t="array" ref="DC212">IFERROR(INDEX('Attendance-Slot-2'!$Q$2:$Q$2595,MATCH(1,('Attendance-Slot-2'!$A$2:$A$2595=$C212)*('Attendance-Slot-2'!$G$2:$G$2595=DB$2),0)),"No Data")</f>
        <v>P-S2_Onsite</v>
      </c>
      <c r="DD212" s="139">
        <f>VLOOKUP($CQ212,'Written Exam Marks'!$H:$Q,10,FALSE)</f>
        <v>29</v>
      </c>
      <c r="DE212" s="139">
        <f>VLOOKUP($CQ212,'Written Exam Marks'!$H:$Q,9,FALSE)</f>
        <v>50</v>
      </c>
      <c r="DF212" s="15" t="str">
        <f t="shared" si="232"/>
        <v>Present</v>
      </c>
      <c r="DG212" s="15" t="str">
        <f t="shared" si="233"/>
        <v>P-S2_Onsite</v>
      </c>
      <c r="DH212" s="139">
        <v>85</v>
      </c>
      <c r="DI212" s="139">
        <v>85</v>
      </c>
      <c r="DJ212" s="139">
        <v>100</v>
      </c>
      <c r="DK212" s="3" t="str">
        <f t="shared" si="184"/>
        <v>P-0, A-0, No Data-4</v>
      </c>
      <c r="DL212" s="3" t="str">
        <f t="shared" si="185"/>
        <v>P-1, A-1, No Data-2</v>
      </c>
      <c r="DM212" s="1" t="str">
        <f t="shared" si="234"/>
        <v>A-S2_Onsite</v>
      </c>
      <c r="DN212" s="1" t="str">
        <f t="shared" si="235"/>
        <v>P-S2_Onsite</v>
      </c>
      <c r="DO212" s="1" t="str">
        <f t="shared" si="236"/>
        <v>No Data</v>
      </c>
      <c r="DP212" s="1" t="str">
        <f t="shared" si="237"/>
        <v>No Data</v>
      </c>
      <c r="DQ212" s="1" t="str">
        <f t="shared" si="238"/>
        <v>P-1, A-1, No Data-2</v>
      </c>
      <c r="DR212" s="39">
        <f t="shared" si="239"/>
        <v>0</v>
      </c>
      <c r="DS212" s="34" t="s">
        <v>7217</v>
      </c>
      <c r="DT212" s="39" t="s">
        <v>7363</v>
      </c>
      <c r="DU212" s="30" t="s">
        <v>630</v>
      </c>
      <c r="DV212" s="30"/>
    </row>
    <row r="213" spans="1:126" x14ac:dyDescent="0.25">
      <c r="A213" s="1">
        <v>210</v>
      </c>
      <c r="B213" s="1" t="s">
        <v>1000</v>
      </c>
      <c r="C213" s="1" t="s">
        <v>633</v>
      </c>
      <c r="D213" s="1" t="s">
        <v>634</v>
      </c>
      <c r="E213" s="1" t="s">
        <v>635</v>
      </c>
      <c r="F213" s="1" t="s">
        <v>7201</v>
      </c>
      <c r="G213" s="1" t="s">
        <v>3601</v>
      </c>
      <c r="H213" s="143" t="s">
        <v>5</v>
      </c>
      <c r="I213" s="143" t="s">
        <v>5</v>
      </c>
      <c r="J213" s="143" t="s">
        <v>5</v>
      </c>
      <c r="K213" s="143" t="s">
        <v>5</v>
      </c>
      <c r="L213" s="132" t="s">
        <v>5</v>
      </c>
      <c r="M213" s="132">
        <v>1.6</v>
      </c>
      <c r="N213" s="26">
        <v>60</v>
      </c>
      <c r="O213" s="26" t="s">
        <v>997</v>
      </c>
      <c r="P213" s="120" t="s">
        <v>1034</v>
      </c>
      <c r="Q213" s="13" t="str">
        <f t="shared" si="186"/>
        <v>2025EB1100210-BDSDF113</v>
      </c>
      <c r="R213" s="26" t="str">
        <f t="shared" si="187"/>
        <v>4 missed</v>
      </c>
      <c r="S213" s="26" t="str">
        <f t="shared" si="180"/>
        <v>1 missed</v>
      </c>
      <c r="T213" s="26">
        <f t="shared" si="188"/>
        <v>0</v>
      </c>
      <c r="U213" s="26">
        <f t="shared" si="189"/>
        <v>0</v>
      </c>
      <c r="V213" s="13">
        <f t="shared" si="190"/>
        <v>0</v>
      </c>
      <c r="W213" s="13">
        <f t="shared" si="191"/>
        <v>0</v>
      </c>
      <c r="X213" s="26" t="str">
        <f t="shared" si="192"/>
        <v>5 missed</v>
      </c>
      <c r="Y213" s="26">
        <f t="shared" si="193"/>
        <v>0</v>
      </c>
      <c r="Z213" s="13">
        <f t="shared" si="194"/>
        <v>0</v>
      </c>
      <c r="AA213" s="15" t="str">
        <f t="shared" si="195"/>
        <v>Q-0 A-0 || Q Total-4, A Total-1</v>
      </c>
      <c r="AB213" s="13" t="str" cm="1">
        <f t="array" ref="AB213">IFERROR(INDEX('Attendance-Slot-1'!$Q$2:$Q$1112,MATCH(1,('Attendance-Slot-1'!$A$2:$A$1112=$C213)*('Attendance-Slot-1'!$G$2:$G$1112=AB$2),0)),"No Data")</f>
        <v>No Data</v>
      </c>
      <c r="AC213" s="13" t="str" cm="1">
        <f t="array" ref="AC213">IFERROR(INDEX('Attendance-Slot-2'!$Q$2:$Q$2595,MATCH(1,('Attendance-Slot-2'!$A$2:$A$2595=$C213)*('Attendance-Slot-2'!$G$2:$G$2595=AB$2),0)),"No Data")</f>
        <v>A-S2_Onsite</v>
      </c>
      <c r="AD213" s="133" t="e">
        <f>VLOOKUP($Q213,'Written Exam Marks'!$H:$Q,10,FALSE)</f>
        <v>#N/A</v>
      </c>
      <c r="AE213" s="133" t="e">
        <f>VLOOKUP($Q213,'Written Exam Marks'!$H:$Q,9,FALSE)</f>
        <v>#N/A</v>
      </c>
      <c r="AF213" s="13" t="str">
        <f t="shared" si="196"/>
        <v>Absent</v>
      </c>
      <c r="AG213" s="13" t="str">
        <f t="shared" si="197"/>
        <v>A-S2_Onsite</v>
      </c>
      <c r="AH213" s="29" t="s">
        <v>5</v>
      </c>
      <c r="AI213" s="29" t="s">
        <v>5</v>
      </c>
      <c r="AJ213" s="29" t="s">
        <v>5</v>
      </c>
      <c r="AK213" s="29" t="s">
        <v>5</v>
      </c>
      <c r="AL213" s="29" t="s">
        <v>5</v>
      </c>
      <c r="AM213" s="29">
        <v>0</v>
      </c>
      <c r="AN213" s="131">
        <v>60</v>
      </c>
      <c r="AO213" s="36" t="s">
        <v>7179</v>
      </c>
      <c r="AP213" s="116" t="s">
        <v>1050</v>
      </c>
      <c r="AQ213" s="116" t="str">
        <f t="shared" si="181"/>
        <v>2025EB1100210-BDSDF108</v>
      </c>
      <c r="AR213" s="25" t="str">
        <f t="shared" si="198"/>
        <v>3 missed</v>
      </c>
      <c r="AS213" s="25" t="str">
        <f t="shared" si="199"/>
        <v>2 missed</v>
      </c>
      <c r="AT213" s="25">
        <f t="shared" si="200"/>
        <v>0</v>
      </c>
      <c r="AU213" s="25">
        <f t="shared" si="201"/>
        <v>0</v>
      </c>
      <c r="AV213" s="10">
        <f t="shared" si="202"/>
        <v>0</v>
      </c>
      <c r="AW213" s="10">
        <f t="shared" si="203"/>
        <v>0</v>
      </c>
      <c r="AX213" s="25" t="str">
        <f t="shared" si="204"/>
        <v>5 missed</v>
      </c>
      <c r="AY213" s="25">
        <f t="shared" si="205"/>
        <v>0</v>
      </c>
      <c r="AZ213" s="10">
        <f t="shared" si="206"/>
        <v>0</v>
      </c>
      <c r="BA213" s="10" t="str">
        <f t="shared" si="207"/>
        <v>Q-0 A-0 || Q Total-3, A Total-2</v>
      </c>
      <c r="BB213" s="10" t="str" cm="1">
        <f t="array" ref="BB213">IFERROR(INDEX('Attendance-Slot-1'!$Q$2:$Q$1112,MATCH(1,('Attendance-Slot-1'!$A$2:$A$1112=$C213)*('Attendance-Slot-1'!$G$2:$G$1112=BB$2),0)),"No Data")</f>
        <v>No Data</v>
      </c>
      <c r="BC213" s="10" t="str" cm="1">
        <f t="array" ref="BC213">IFERROR(INDEX('Attendance-Slot-2'!$Q$2:$Q$2595,MATCH(1,('Attendance-Slot-2'!$A$2:$A$2595=$C213)*('Attendance-Slot-2'!$G$2:$G$2595=BB$2),0)),"No Data")</f>
        <v>A-S2_Onsite</v>
      </c>
      <c r="BD213" s="136" t="e">
        <f>VLOOKUP($AQ213,'Written Exam Marks'!$H:$Q,10,FALSE)</f>
        <v>#N/A</v>
      </c>
      <c r="BE213" s="136" t="e">
        <f>VLOOKUP($AQ213,'Written Exam Marks'!$H:$Q,9,FALSE)</f>
        <v>#N/A</v>
      </c>
      <c r="BF213" s="10" t="str">
        <f t="shared" si="208"/>
        <v>Absent</v>
      </c>
      <c r="BG213" s="10" t="str">
        <f t="shared" si="209"/>
        <v>A-S2_Onsite</v>
      </c>
      <c r="BH213" s="129" t="s">
        <v>5</v>
      </c>
      <c r="BI213" s="129" t="s">
        <v>5</v>
      </c>
      <c r="BJ213" s="129" t="s">
        <v>5</v>
      </c>
      <c r="BK213" s="129" t="s">
        <v>5</v>
      </c>
      <c r="BL213" s="144">
        <v>0</v>
      </c>
      <c r="BM213" s="24">
        <v>60</v>
      </c>
      <c r="BN213" s="24" t="s">
        <v>1004</v>
      </c>
      <c r="BO213" s="118" t="s">
        <v>1063</v>
      </c>
      <c r="BP213" s="118" t="str">
        <f t="shared" si="182"/>
        <v>2025EB1100210-BDSDF114</v>
      </c>
      <c r="BQ213" s="24" t="str">
        <f t="shared" si="210"/>
        <v>3 missed</v>
      </c>
      <c r="BR213" s="24" t="str">
        <f t="shared" si="211"/>
        <v>1 missed</v>
      </c>
      <c r="BS213" s="24">
        <f t="shared" si="212"/>
        <v>0</v>
      </c>
      <c r="BT213" s="24">
        <f t="shared" si="213"/>
        <v>0</v>
      </c>
      <c r="BU213" s="14">
        <f t="shared" si="214"/>
        <v>0</v>
      </c>
      <c r="BV213" s="14">
        <f t="shared" si="215"/>
        <v>0</v>
      </c>
      <c r="BW213" s="24" t="str">
        <f t="shared" si="216"/>
        <v>4 missed</v>
      </c>
      <c r="BX213" s="24">
        <f t="shared" si="217"/>
        <v>0</v>
      </c>
      <c r="BY213" s="14">
        <f t="shared" si="218"/>
        <v>0</v>
      </c>
      <c r="BZ213" s="14" t="str">
        <f t="shared" si="219"/>
        <v>Q-0 A-0 || Q Total-3, A Total-1</v>
      </c>
      <c r="CA213" s="14" t="str" cm="1">
        <f t="array" ref="CA213">IFERROR(INDEX('Attendance-Slot-1'!$Q$2:$Q$1112,MATCH(1,('Attendance-Slot-1'!$A$2:$A$1112=$C213)*('Attendance-Slot-1'!$G$2:$G$1112=CA$2),0)),"No Data")</f>
        <v>No Data</v>
      </c>
      <c r="CB213" s="14" t="str" cm="1">
        <f t="array" ref="CB213">IFERROR(INDEX('Attendance-Slot-2'!$Q$2:$Q$2595,MATCH(1,('Attendance-Slot-2'!$A$2:$A$2595=$C213)*('Attendance-Slot-2'!$G$2:$G$2595=CA$2),0)),"No Data")</f>
        <v>A-S2_Onsite</v>
      </c>
      <c r="CC213" s="138" t="e">
        <f>VLOOKUP($BP213,'Written Exam Marks'!$H:$Q,10,FALSE)</f>
        <v>#N/A</v>
      </c>
      <c r="CD213" s="138" t="e">
        <f>VLOOKUP($BP213,'Written Exam Marks'!$H:$Q,9,FALSE)</f>
        <v>#N/A</v>
      </c>
      <c r="CE213" s="14" t="str">
        <f t="shared" si="220"/>
        <v>Absent</v>
      </c>
      <c r="CF213" s="14" t="str">
        <f t="shared" si="221"/>
        <v>A-S2_Onsite</v>
      </c>
      <c r="CG213" s="130" t="s">
        <v>5</v>
      </c>
      <c r="CH213" s="130" t="s">
        <v>5</v>
      </c>
      <c r="CI213" s="130" t="s">
        <v>5</v>
      </c>
      <c r="CJ213" s="130" t="s">
        <v>5</v>
      </c>
      <c r="CK213" s="130" t="s">
        <v>5</v>
      </c>
      <c r="CL213" s="130" t="s">
        <v>5</v>
      </c>
      <c r="CM213" s="145">
        <v>0</v>
      </c>
      <c r="CN213" s="130">
        <v>50</v>
      </c>
      <c r="CO213" s="27" t="s">
        <v>1005</v>
      </c>
      <c r="CP213" s="119" t="s">
        <v>1044</v>
      </c>
      <c r="CQ213" s="119" t="str">
        <f t="shared" si="183"/>
        <v>2025EB1100210-BDSDF112</v>
      </c>
      <c r="CR213" s="27" t="str">
        <f t="shared" si="222"/>
        <v>2 missed</v>
      </c>
      <c r="CS213" s="27" t="str">
        <f t="shared" si="223"/>
        <v>2 missed</v>
      </c>
      <c r="CT213" s="27">
        <f t="shared" si="224"/>
        <v>0</v>
      </c>
      <c r="CU213" s="27">
        <f t="shared" si="225"/>
        <v>0</v>
      </c>
      <c r="CV213" s="15">
        <f t="shared" si="226"/>
        <v>0</v>
      </c>
      <c r="CW213" s="15">
        <f t="shared" si="227"/>
        <v>0</v>
      </c>
      <c r="CX213" s="27" t="str">
        <f t="shared" si="228"/>
        <v>4 missed</v>
      </c>
      <c r="CY213" s="27">
        <f t="shared" si="229"/>
        <v>0</v>
      </c>
      <c r="CZ213" s="15">
        <f t="shared" si="230"/>
        <v>0</v>
      </c>
      <c r="DA213" s="15" t="str">
        <f t="shared" si="231"/>
        <v>Q-0 A-0 || Q Total-2, A Total-2</v>
      </c>
      <c r="DB213" s="15" t="str" cm="1">
        <f t="array" ref="DB213">IFERROR(INDEX('Attendance-Slot-1'!$Q$2:$Q$1112,MATCH(1,('Attendance-Slot-1'!$A$2:$A$1112=$C213)*('Attendance-Slot-1'!$G$2:$G$1112=DB$2),0)),"No Data")</f>
        <v>No Data</v>
      </c>
      <c r="DC213" s="15" t="str" cm="1">
        <f t="array" ref="DC213">IFERROR(INDEX('Attendance-Slot-2'!$Q$2:$Q$2595,MATCH(1,('Attendance-Slot-2'!$A$2:$A$2595=$C213)*('Attendance-Slot-2'!$G$2:$G$2595=DB$2),0)),"No Data")</f>
        <v>A-S2_Onsite</v>
      </c>
      <c r="DD213" s="139" t="e">
        <f>VLOOKUP($CQ213,'Written Exam Marks'!$H:$Q,10,FALSE)</f>
        <v>#N/A</v>
      </c>
      <c r="DE213" s="139" t="e">
        <f>VLOOKUP($CQ213,'Written Exam Marks'!$H:$Q,9,FALSE)</f>
        <v>#N/A</v>
      </c>
      <c r="DF213" s="15" t="str">
        <f t="shared" si="232"/>
        <v>Absent</v>
      </c>
      <c r="DG213" s="15" t="str">
        <f t="shared" si="233"/>
        <v>A-S2_Onsite</v>
      </c>
      <c r="DH213" s="139" t="s">
        <v>5</v>
      </c>
      <c r="DI213" s="139">
        <v>0</v>
      </c>
      <c r="DJ213" s="139">
        <v>100</v>
      </c>
      <c r="DK213" s="3" t="str">
        <f t="shared" si="184"/>
        <v>P-0, A-0, No Data-4</v>
      </c>
      <c r="DL213" s="3" t="str">
        <f t="shared" si="185"/>
        <v>P-0, A-4, No Data-0</v>
      </c>
      <c r="DM213" s="1" t="str">
        <f t="shared" si="234"/>
        <v>A-S2_Onsite</v>
      </c>
      <c r="DN213" s="1" t="str">
        <f t="shared" si="235"/>
        <v>A-S2_Onsite</v>
      </c>
      <c r="DO213" s="1" t="str">
        <f t="shared" si="236"/>
        <v>A-S2_Onsite</v>
      </c>
      <c r="DP213" s="1" t="str">
        <f t="shared" si="237"/>
        <v>A-S2_Onsite</v>
      </c>
      <c r="DQ213" s="1" t="str">
        <f t="shared" si="238"/>
        <v>P-0, A-4, No Data-0</v>
      </c>
      <c r="DR213" s="39">
        <f t="shared" si="239"/>
        <v>0</v>
      </c>
      <c r="DS213" s="34" t="s">
        <v>7218</v>
      </c>
      <c r="DT213" s="39" t="s">
        <v>1098</v>
      </c>
      <c r="DU213" s="30" t="s">
        <v>633</v>
      </c>
      <c r="DV213" s="30" t="s">
        <v>7218</v>
      </c>
    </row>
    <row r="214" spans="1:126" x14ac:dyDescent="0.25">
      <c r="A214" s="1">
        <v>211</v>
      </c>
      <c r="B214" s="1" t="s">
        <v>1000</v>
      </c>
      <c r="C214" s="1" t="s">
        <v>636</v>
      </c>
      <c r="D214" s="1" t="s">
        <v>637</v>
      </c>
      <c r="E214" s="1" t="s">
        <v>638</v>
      </c>
      <c r="F214" s="1" t="s">
        <v>7201</v>
      </c>
      <c r="G214" s="1" t="s">
        <v>1432</v>
      </c>
      <c r="H214" s="143" t="s">
        <v>5</v>
      </c>
      <c r="I214" s="143" t="s">
        <v>5</v>
      </c>
      <c r="J214" s="143" t="s">
        <v>5</v>
      </c>
      <c r="K214" s="143" t="s">
        <v>5</v>
      </c>
      <c r="L214" s="132" t="s">
        <v>5</v>
      </c>
      <c r="M214" s="132">
        <v>1.6</v>
      </c>
      <c r="N214" s="26">
        <v>60</v>
      </c>
      <c r="O214" s="26" t="s">
        <v>997</v>
      </c>
      <c r="P214" s="120" t="s">
        <v>1034</v>
      </c>
      <c r="Q214" s="13" t="str">
        <f t="shared" si="186"/>
        <v>2025EB1100211-BDSDF113</v>
      </c>
      <c r="R214" s="26" t="str">
        <f t="shared" si="187"/>
        <v>4 missed</v>
      </c>
      <c r="S214" s="26" t="str">
        <f t="shared" si="180"/>
        <v>1 missed</v>
      </c>
      <c r="T214" s="26">
        <f t="shared" si="188"/>
        <v>0</v>
      </c>
      <c r="U214" s="26">
        <f t="shared" si="189"/>
        <v>0</v>
      </c>
      <c r="V214" s="13">
        <f t="shared" si="190"/>
        <v>0</v>
      </c>
      <c r="W214" s="13">
        <f t="shared" si="191"/>
        <v>0</v>
      </c>
      <c r="X214" s="26" t="str">
        <f t="shared" si="192"/>
        <v>5 missed</v>
      </c>
      <c r="Y214" s="26">
        <f t="shared" si="193"/>
        <v>0</v>
      </c>
      <c r="Z214" s="13">
        <f t="shared" si="194"/>
        <v>0</v>
      </c>
      <c r="AA214" s="15" t="str">
        <f t="shared" si="195"/>
        <v>Q-0 A-0 || Q Total-4, A Total-1</v>
      </c>
      <c r="AB214" s="13" t="str" cm="1">
        <f t="array" ref="AB214">IFERROR(INDEX('Attendance-Slot-1'!$Q$2:$Q$1112,MATCH(1,('Attendance-Slot-1'!$A$2:$A$1112=$C214)*('Attendance-Slot-1'!$G$2:$G$1112=AB$2),0)),"No Data")</f>
        <v>No Data</v>
      </c>
      <c r="AC214" s="13" t="str" cm="1">
        <f t="array" ref="AC214">IFERROR(INDEX('Attendance-Slot-2'!$Q$2:$Q$2595,MATCH(1,('Attendance-Slot-2'!$A$2:$A$2595=$C214)*('Attendance-Slot-2'!$G$2:$G$2595=AB$2),0)),"No Data")</f>
        <v>P-S2_Onsite</v>
      </c>
      <c r="AD214" s="133">
        <f>VLOOKUP($Q214,'Written Exam Marks'!$H:$Q,10,FALSE)</f>
        <v>0</v>
      </c>
      <c r="AE214" s="133">
        <f>VLOOKUP($Q214,'Written Exam Marks'!$H:$Q,9,FALSE)</f>
        <v>40</v>
      </c>
      <c r="AF214" s="13" t="str">
        <f t="shared" si="196"/>
        <v>Present</v>
      </c>
      <c r="AG214" s="13" t="str">
        <f t="shared" si="197"/>
        <v>P-S2_Onsite</v>
      </c>
      <c r="AH214" s="29" t="s">
        <v>5</v>
      </c>
      <c r="AI214" s="29" t="s">
        <v>5</v>
      </c>
      <c r="AJ214" s="29" t="s">
        <v>5</v>
      </c>
      <c r="AK214" s="29" t="s">
        <v>5</v>
      </c>
      <c r="AL214" s="29" t="s">
        <v>5</v>
      </c>
      <c r="AM214" s="29">
        <v>0</v>
      </c>
      <c r="AN214" s="131">
        <v>60</v>
      </c>
      <c r="AO214" s="36" t="s">
        <v>7179</v>
      </c>
      <c r="AP214" s="116" t="s">
        <v>1050</v>
      </c>
      <c r="AQ214" s="116" t="str">
        <f t="shared" si="181"/>
        <v>2025EB1100211-BDSDF108</v>
      </c>
      <c r="AR214" s="25" t="str">
        <f t="shared" si="198"/>
        <v>3 missed</v>
      </c>
      <c r="AS214" s="25" t="str">
        <f t="shared" si="199"/>
        <v>2 missed</v>
      </c>
      <c r="AT214" s="25">
        <f t="shared" si="200"/>
        <v>0</v>
      </c>
      <c r="AU214" s="25">
        <f t="shared" si="201"/>
        <v>0</v>
      </c>
      <c r="AV214" s="10">
        <f t="shared" si="202"/>
        <v>0</v>
      </c>
      <c r="AW214" s="10">
        <f t="shared" si="203"/>
        <v>0</v>
      </c>
      <c r="AX214" s="25" t="str">
        <f t="shared" si="204"/>
        <v>5 missed</v>
      </c>
      <c r="AY214" s="25">
        <f t="shared" si="205"/>
        <v>0</v>
      </c>
      <c r="AZ214" s="10">
        <f t="shared" si="206"/>
        <v>0</v>
      </c>
      <c r="BA214" s="10" t="str">
        <f t="shared" si="207"/>
        <v>Q-0 A-0 || Q Total-3, A Total-2</v>
      </c>
      <c r="BB214" s="10" t="str" cm="1">
        <f t="array" ref="BB214">IFERROR(INDEX('Attendance-Slot-1'!$Q$2:$Q$1112,MATCH(1,('Attendance-Slot-1'!$A$2:$A$1112=$C214)*('Attendance-Slot-1'!$G$2:$G$1112=BB$2),0)),"No Data")</f>
        <v>P-S1_Onsite</v>
      </c>
      <c r="BC214" s="10" t="str" cm="1">
        <f t="array" ref="BC214">IFERROR(INDEX('Attendance-Slot-2'!$Q$2:$Q$2595,MATCH(1,('Attendance-Slot-2'!$A$2:$A$2595=$C214)*('Attendance-Slot-2'!$G$2:$G$2595=BB$2),0)),"No Data")</f>
        <v>No Data</v>
      </c>
      <c r="BD214" s="136" t="e">
        <f>VLOOKUP($AQ214,'Written Exam Marks'!$H:$Q,10,FALSE)</f>
        <v>#N/A</v>
      </c>
      <c r="BE214" s="136" t="e">
        <f>VLOOKUP($AQ214,'Written Exam Marks'!$H:$Q,9,FALSE)</f>
        <v>#N/A</v>
      </c>
      <c r="BF214" s="10" t="str">
        <f t="shared" si="208"/>
        <v>Present</v>
      </c>
      <c r="BG214" s="10" t="str">
        <f t="shared" si="209"/>
        <v>P-S1_Onsite</v>
      </c>
      <c r="BH214" s="129" t="s">
        <v>5</v>
      </c>
      <c r="BI214" s="129" t="s">
        <v>5</v>
      </c>
      <c r="BJ214" s="129" t="s">
        <v>5</v>
      </c>
      <c r="BK214" s="129" t="s">
        <v>5</v>
      </c>
      <c r="BL214" s="144">
        <v>0</v>
      </c>
      <c r="BM214" s="24">
        <v>60</v>
      </c>
      <c r="BN214" s="24" t="s">
        <v>1004</v>
      </c>
      <c r="BO214" s="118" t="s">
        <v>1063</v>
      </c>
      <c r="BP214" s="118" t="str">
        <f t="shared" si="182"/>
        <v>2025EB1100211-BDSDF114</v>
      </c>
      <c r="BQ214" s="24" t="str">
        <f t="shared" si="210"/>
        <v>3 missed</v>
      </c>
      <c r="BR214" s="24" t="str">
        <f t="shared" si="211"/>
        <v>1 missed</v>
      </c>
      <c r="BS214" s="24">
        <f t="shared" si="212"/>
        <v>0</v>
      </c>
      <c r="BT214" s="24">
        <f t="shared" si="213"/>
        <v>0</v>
      </c>
      <c r="BU214" s="14">
        <f t="shared" si="214"/>
        <v>0</v>
      </c>
      <c r="BV214" s="14">
        <f t="shared" si="215"/>
        <v>0</v>
      </c>
      <c r="BW214" s="24" t="str">
        <f t="shared" si="216"/>
        <v>4 missed</v>
      </c>
      <c r="BX214" s="24">
        <f t="shared" si="217"/>
        <v>0</v>
      </c>
      <c r="BY214" s="14">
        <f t="shared" si="218"/>
        <v>0</v>
      </c>
      <c r="BZ214" s="14" t="str">
        <f t="shared" si="219"/>
        <v>Q-0 A-0 || Q Total-3, A Total-1</v>
      </c>
      <c r="CA214" s="14" t="str" cm="1">
        <f t="array" ref="CA214">IFERROR(INDEX('Attendance-Slot-1'!$Q$2:$Q$1112,MATCH(1,('Attendance-Slot-1'!$A$2:$A$1112=$C214)*('Attendance-Slot-1'!$G$2:$G$1112=CA$2),0)),"No Data")</f>
        <v>No Data</v>
      </c>
      <c r="CB214" s="14" t="str" cm="1">
        <f t="array" ref="CB214">IFERROR(INDEX('Attendance-Slot-2'!$Q$2:$Q$2595,MATCH(1,('Attendance-Slot-2'!$A$2:$A$2595=$C214)*('Attendance-Slot-2'!$G$2:$G$2595=CA$2),0)),"No Data")</f>
        <v>P-S2_Onsite</v>
      </c>
      <c r="CC214" s="138">
        <f>VLOOKUP($BP214,'Written Exam Marks'!$H:$Q,10,FALSE)</f>
        <v>2.5</v>
      </c>
      <c r="CD214" s="138">
        <f>VLOOKUP($BP214,'Written Exam Marks'!$H:$Q,9,FALSE)</f>
        <v>40</v>
      </c>
      <c r="CE214" s="14" t="str">
        <f t="shared" si="220"/>
        <v>Present</v>
      </c>
      <c r="CF214" s="14" t="str">
        <f t="shared" si="221"/>
        <v>P-S2_Onsite</v>
      </c>
      <c r="CG214" s="130">
        <v>3.5</v>
      </c>
      <c r="CH214" s="130" t="s">
        <v>5</v>
      </c>
      <c r="CI214" s="130" t="s">
        <v>5</v>
      </c>
      <c r="CJ214" s="130" t="s">
        <v>5</v>
      </c>
      <c r="CK214" s="130" t="s">
        <v>5</v>
      </c>
      <c r="CL214" s="130" t="s">
        <v>5</v>
      </c>
      <c r="CM214" s="145">
        <v>3.5</v>
      </c>
      <c r="CN214" s="130">
        <v>50</v>
      </c>
      <c r="CO214" s="27" t="s">
        <v>1005</v>
      </c>
      <c r="CP214" s="119" t="s">
        <v>1044</v>
      </c>
      <c r="CQ214" s="119" t="str">
        <f t="shared" si="183"/>
        <v>2025EB1100211-BDSDF112</v>
      </c>
      <c r="CR214" s="27" t="str">
        <f t="shared" si="222"/>
        <v>1 missed</v>
      </c>
      <c r="CS214" s="27" t="str">
        <f t="shared" si="223"/>
        <v>2 missed</v>
      </c>
      <c r="CT214" s="27">
        <f t="shared" si="224"/>
        <v>1</v>
      </c>
      <c r="CU214" s="27">
        <f t="shared" si="225"/>
        <v>0</v>
      </c>
      <c r="CV214" s="15">
        <f t="shared" si="226"/>
        <v>0.5</v>
      </c>
      <c r="CW214" s="15">
        <f t="shared" si="227"/>
        <v>0</v>
      </c>
      <c r="CX214" s="27" t="str">
        <f t="shared" si="228"/>
        <v>3 missed</v>
      </c>
      <c r="CY214" s="27">
        <f t="shared" si="229"/>
        <v>1</v>
      </c>
      <c r="CZ214" s="15">
        <f t="shared" si="230"/>
        <v>0.25</v>
      </c>
      <c r="DA214" s="15" t="str">
        <f t="shared" si="231"/>
        <v>Q-1 A-0 || Q Total-2, A Total-2</v>
      </c>
      <c r="DB214" s="15" t="str" cm="1">
        <f t="array" ref="DB214">IFERROR(INDEX('Attendance-Slot-1'!$Q$2:$Q$1112,MATCH(1,('Attendance-Slot-1'!$A$2:$A$1112=$C214)*('Attendance-Slot-1'!$G$2:$G$1112=DB$2),0)),"No Data")</f>
        <v>P-S1_Onsite</v>
      </c>
      <c r="DC214" s="15" t="str" cm="1">
        <f t="array" ref="DC214">IFERROR(INDEX('Attendance-Slot-2'!$Q$2:$Q$2595,MATCH(1,('Attendance-Slot-2'!$A$2:$A$2595=$C214)*('Attendance-Slot-2'!$G$2:$G$2595=DB$2),0)),"No Data")</f>
        <v>No Data</v>
      </c>
      <c r="DD214" s="139">
        <f>VLOOKUP($CQ214,'Written Exam Marks'!$H:$Q,10,FALSE)</f>
        <v>17</v>
      </c>
      <c r="DE214" s="139">
        <f>VLOOKUP($CQ214,'Written Exam Marks'!$H:$Q,9,FALSE)</f>
        <v>50</v>
      </c>
      <c r="DF214" s="15" t="str">
        <f t="shared" si="232"/>
        <v>Present</v>
      </c>
      <c r="DG214" s="15" t="str">
        <f t="shared" si="233"/>
        <v>P-S1_Onsite</v>
      </c>
      <c r="DH214" s="139" t="s">
        <v>5</v>
      </c>
      <c r="DI214" s="139">
        <v>0</v>
      </c>
      <c r="DJ214" s="139">
        <v>100</v>
      </c>
      <c r="DK214" s="3" t="str">
        <f t="shared" si="184"/>
        <v>P-2, A-0, No Data-2</v>
      </c>
      <c r="DL214" s="3" t="str">
        <f t="shared" si="185"/>
        <v>P-2, A-0, No Data-2</v>
      </c>
      <c r="DM214" s="1" t="str">
        <f t="shared" si="234"/>
        <v>P-S2_Onsite</v>
      </c>
      <c r="DN214" s="1" t="str">
        <f t="shared" si="235"/>
        <v>P-S1_Onsite</v>
      </c>
      <c r="DO214" s="1" t="str">
        <f t="shared" si="236"/>
        <v>P-S1_Onsite</v>
      </c>
      <c r="DP214" s="1" t="str">
        <f t="shared" si="237"/>
        <v>P-S2_Onsite</v>
      </c>
      <c r="DQ214" s="1" t="str">
        <f t="shared" si="238"/>
        <v>P-4, A-0, No Data-0</v>
      </c>
      <c r="DR214" s="39">
        <f t="shared" si="239"/>
        <v>0</v>
      </c>
      <c r="DS214" s="34" t="s">
        <v>7217</v>
      </c>
      <c r="DT214" s="39" t="s">
        <v>7363</v>
      </c>
      <c r="DU214" s="30" t="s">
        <v>636</v>
      </c>
      <c r="DV214" s="30"/>
    </row>
    <row r="215" spans="1:126" x14ac:dyDescent="0.25">
      <c r="A215" s="1">
        <v>212</v>
      </c>
      <c r="B215" s="1" t="s">
        <v>1000</v>
      </c>
      <c r="C215" s="1" t="s">
        <v>639</v>
      </c>
      <c r="D215" s="1" t="s">
        <v>640</v>
      </c>
      <c r="E215" s="1" t="s">
        <v>641</v>
      </c>
      <c r="F215" s="1" t="s">
        <v>7201</v>
      </c>
      <c r="G215" s="1" t="s">
        <v>3602</v>
      </c>
      <c r="H215" s="143">
        <v>8</v>
      </c>
      <c r="I215" s="143" t="s">
        <v>5</v>
      </c>
      <c r="J215" s="143" t="s">
        <v>5</v>
      </c>
      <c r="K215" s="143">
        <v>8</v>
      </c>
      <c r="L215" s="132">
        <v>28</v>
      </c>
      <c r="M215" s="132">
        <v>44</v>
      </c>
      <c r="N215" s="26">
        <v>60</v>
      </c>
      <c r="O215" s="26" t="s">
        <v>997</v>
      </c>
      <c r="P215" s="120" t="s">
        <v>1034</v>
      </c>
      <c r="Q215" s="13" t="str">
        <f t="shared" si="186"/>
        <v>2025EB1100212-BDSDF113</v>
      </c>
      <c r="R215" s="26" t="str">
        <f t="shared" si="187"/>
        <v>2 missed</v>
      </c>
      <c r="S215" s="26" t="str">
        <f t="shared" si="180"/>
        <v>0 missed</v>
      </c>
      <c r="T215" s="26">
        <f t="shared" si="188"/>
        <v>2</v>
      </c>
      <c r="U215" s="26">
        <f t="shared" si="189"/>
        <v>1</v>
      </c>
      <c r="V215" s="13">
        <f t="shared" si="190"/>
        <v>0.5</v>
      </c>
      <c r="W215" s="13">
        <f t="shared" si="191"/>
        <v>1</v>
      </c>
      <c r="X215" s="26" t="str">
        <f t="shared" si="192"/>
        <v>2 missed</v>
      </c>
      <c r="Y215" s="26">
        <f t="shared" si="193"/>
        <v>3</v>
      </c>
      <c r="Z215" s="13">
        <f t="shared" si="194"/>
        <v>0.6</v>
      </c>
      <c r="AA215" s="15" t="str">
        <f t="shared" si="195"/>
        <v>Q-2 A-1 || Q Total-4, A Total-1</v>
      </c>
      <c r="AB215" s="13" t="str" cm="1">
        <f t="array" ref="AB215">IFERROR(INDEX('Attendance-Slot-1'!$Q$2:$Q$1112,MATCH(1,('Attendance-Slot-1'!$A$2:$A$1112=$C215)*('Attendance-Slot-1'!$G$2:$G$1112=AB$2),0)),"No Data")</f>
        <v>No Data</v>
      </c>
      <c r="AC215" s="13" t="str" cm="1">
        <f t="array" ref="AC215">IFERROR(INDEX('Attendance-Slot-2'!$Q$2:$Q$2595,MATCH(1,('Attendance-Slot-2'!$A$2:$A$2595=$C215)*('Attendance-Slot-2'!$G$2:$G$2595=AB$2),0)),"No Data")</f>
        <v>P-S2_Onsite</v>
      </c>
      <c r="AD215" s="133">
        <f>VLOOKUP($Q215,'Written Exam Marks'!$H:$Q,10,FALSE)</f>
        <v>0</v>
      </c>
      <c r="AE215" s="133">
        <f>VLOOKUP($Q215,'Written Exam Marks'!$H:$Q,9,FALSE)</f>
        <v>40</v>
      </c>
      <c r="AF215" s="13" t="str">
        <f t="shared" si="196"/>
        <v>Present</v>
      </c>
      <c r="AG215" s="13" t="str">
        <f t="shared" si="197"/>
        <v>P-S2_Onsite</v>
      </c>
      <c r="AH215" s="29">
        <v>14</v>
      </c>
      <c r="AI215" s="29">
        <v>1.5</v>
      </c>
      <c r="AJ215" s="29">
        <v>7.3333333329999997</v>
      </c>
      <c r="AK215" s="29">
        <v>9</v>
      </c>
      <c r="AL215" s="29" t="s">
        <v>5</v>
      </c>
      <c r="AM215" s="29">
        <v>31.833333332999999</v>
      </c>
      <c r="AN215" s="131">
        <v>60</v>
      </c>
      <c r="AO215" s="36" t="s">
        <v>7179</v>
      </c>
      <c r="AP215" s="116" t="s">
        <v>1050</v>
      </c>
      <c r="AQ215" s="116" t="str">
        <f t="shared" si="181"/>
        <v>2025EB1100212-BDSDF108</v>
      </c>
      <c r="AR215" s="25" t="str">
        <f t="shared" si="198"/>
        <v>1 missed</v>
      </c>
      <c r="AS215" s="25" t="str">
        <f t="shared" si="199"/>
        <v>0 missed</v>
      </c>
      <c r="AT215" s="25">
        <f t="shared" si="200"/>
        <v>2</v>
      </c>
      <c r="AU215" s="25">
        <f t="shared" si="201"/>
        <v>2</v>
      </c>
      <c r="AV215" s="10">
        <f t="shared" si="202"/>
        <v>0.66666666666666663</v>
      </c>
      <c r="AW215" s="10">
        <f t="shared" si="203"/>
        <v>1</v>
      </c>
      <c r="AX215" s="25" t="str">
        <f t="shared" si="204"/>
        <v>1 missed</v>
      </c>
      <c r="AY215" s="25">
        <f t="shared" si="205"/>
        <v>4</v>
      </c>
      <c r="AZ215" s="10">
        <f t="shared" si="206"/>
        <v>0.8</v>
      </c>
      <c r="BA215" s="10" t="str">
        <f t="shared" si="207"/>
        <v>Q-2 A-2 || Q Total-3, A Total-2</v>
      </c>
      <c r="BB215" s="10" t="str" cm="1">
        <f t="array" ref="BB215">IFERROR(INDEX('Attendance-Slot-1'!$Q$2:$Q$1112,MATCH(1,('Attendance-Slot-1'!$A$2:$A$1112=$C215)*('Attendance-Slot-1'!$G$2:$G$1112=BB$2),0)),"No Data")</f>
        <v>No Data</v>
      </c>
      <c r="BC215" s="10" t="str" cm="1">
        <f t="array" ref="BC215">IFERROR(INDEX('Attendance-Slot-2'!$Q$2:$Q$2595,MATCH(1,('Attendance-Slot-2'!$A$2:$A$2595=$C215)*('Attendance-Slot-2'!$G$2:$G$2595=BB$2),0)),"No Data")</f>
        <v>P-S2_Onsite</v>
      </c>
      <c r="BD215" s="136">
        <f>VLOOKUP($AQ215,'Written Exam Marks'!$H:$Q,10,FALSE)</f>
        <v>9.25</v>
      </c>
      <c r="BE215" s="136">
        <f>VLOOKUP($AQ215,'Written Exam Marks'!$H:$Q,9,FALSE)</f>
        <v>40</v>
      </c>
      <c r="BF215" s="10" t="str">
        <f t="shared" si="208"/>
        <v>Present</v>
      </c>
      <c r="BG215" s="10" t="str">
        <f t="shared" si="209"/>
        <v>P-S2_Onsite</v>
      </c>
      <c r="BH215" s="129">
        <v>10</v>
      </c>
      <c r="BI215" s="129">
        <v>15</v>
      </c>
      <c r="BJ215" s="129" t="s">
        <v>5</v>
      </c>
      <c r="BK215" s="129" t="s">
        <v>5</v>
      </c>
      <c r="BL215" s="144">
        <v>25</v>
      </c>
      <c r="BM215" s="24">
        <v>60</v>
      </c>
      <c r="BN215" s="24" t="s">
        <v>1004</v>
      </c>
      <c r="BO215" s="118" t="s">
        <v>1063</v>
      </c>
      <c r="BP215" s="118" t="str">
        <f t="shared" si="182"/>
        <v>2025EB1100212-BDSDF114</v>
      </c>
      <c r="BQ215" s="24" t="str">
        <f t="shared" si="210"/>
        <v>1 missed</v>
      </c>
      <c r="BR215" s="24" t="str">
        <f t="shared" si="211"/>
        <v>1 missed</v>
      </c>
      <c r="BS215" s="24">
        <f t="shared" si="212"/>
        <v>2</v>
      </c>
      <c r="BT215" s="24">
        <f t="shared" si="213"/>
        <v>0</v>
      </c>
      <c r="BU215" s="14">
        <f t="shared" si="214"/>
        <v>0.66666666666666663</v>
      </c>
      <c r="BV215" s="14">
        <f t="shared" si="215"/>
        <v>0</v>
      </c>
      <c r="BW215" s="24" t="str">
        <f t="shared" si="216"/>
        <v>2 missed</v>
      </c>
      <c r="BX215" s="24">
        <f t="shared" si="217"/>
        <v>2</v>
      </c>
      <c r="BY215" s="14">
        <f t="shared" si="218"/>
        <v>0.5</v>
      </c>
      <c r="BZ215" s="14" t="str">
        <f t="shared" si="219"/>
        <v>Q-2 A-0 || Q Total-3, A Total-1</v>
      </c>
      <c r="CA215" s="14" t="str" cm="1">
        <f t="array" ref="CA215">IFERROR(INDEX('Attendance-Slot-1'!$Q$2:$Q$1112,MATCH(1,('Attendance-Slot-1'!$A$2:$A$1112=$C215)*('Attendance-Slot-1'!$G$2:$G$1112=CA$2),0)),"No Data")</f>
        <v>No Data</v>
      </c>
      <c r="CB215" s="14" t="str" cm="1">
        <f t="array" ref="CB215">IFERROR(INDEX('Attendance-Slot-2'!$Q$2:$Q$2595,MATCH(1,('Attendance-Slot-2'!$A$2:$A$2595=$C215)*('Attendance-Slot-2'!$G$2:$G$2595=CA$2),0)),"No Data")</f>
        <v>P-S2_Onsite</v>
      </c>
      <c r="CC215" s="138">
        <f>VLOOKUP($BP215,'Written Exam Marks'!$H:$Q,10,FALSE)</f>
        <v>7</v>
      </c>
      <c r="CD215" s="138">
        <f>VLOOKUP($BP215,'Written Exam Marks'!$H:$Q,9,FALSE)</f>
        <v>40</v>
      </c>
      <c r="CE215" s="14" t="str">
        <f t="shared" si="220"/>
        <v>Present</v>
      </c>
      <c r="CF215" s="14" t="str">
        <f t="shared" si="221"/>
        <v>P-S2_Onsite</v>
      </c>
      <c r="CG215" s="130">
        <v>4.5</v>
      </c>
      <c r="CH215" s="130">
        <v>4</v>
      </c>
      <c r="CI215" s="130">
        <v>8</v>
      </c>
      <c r="CJ215" s="130">
        <v>6.5</v>
      </c>
      <c r="CK215" s="130" t="s">
        <v>5</v>
      </c>
      <c r="CL215" s="130" t="s">
        <v>5</v>
      </c>
      <c r="CM215" s="145">
        <v>23</v>
      </c>
      <c r="CN215" s="130">
        <v>50</v>
      </c>
      <c r="CO215" s="27" t="s">
        <v>1005</v>
      </c>
      <c r="CP215" s="119" t="s">
        <v>1044</v>
      </c>
      <c r="CQ215" s="119" t="str">
        <f t="shared" si="183"/>
        <v>2025EB1100212-BDSDF112</v>
      </c>
      <c r="CR215" s="27" t="str">
        <f t="shared" si="222"/>
        <v>0 missed</v>
      </c>
      <c r="CS215" s="27" t="str">
        <f t="shared" si="223"/>
        <v>0 missed</v>
      </c>
      <c r="CT215" s="27">
        <f t="shared" si="224"/>
        <v>2</v>
      </c>
      <c r="CU215" s="27">
        <f t="shared" si="225"/>
        <v>2</v>
      </c>
      <c r="CV215" s="15">
        <f t="shared" si="226"/>
        <v>1</v>
      </c>
      <c r="CW215" s="15">
        <f t="shared" si="227"/>
        <v>1</v>
      </c>
      <c r="CX215" s="27" t="str">
        <f t="shared" si="228"/>
        <v>0 missed</v>
      </c>
      <c r="CY215" s="27">
        <f t="shared" si="229"/>
        <v>4</v>
      </c>
      <c r="CZ215" s="15">
        <f t="shared" si="230"/>
        <v>1</v>
      </c>
      <c r="DA215" s="15" t="str">
        <f t="shared" si="231"/>
        <v>Q-2 A-2 || Q Total-2, A Total-2</v>
      </c>
      <c r="DB215" s="15" t="str" cm="1">
        <f t="array" ref="DB215">IFERROR(INDEX('Attendance-Slot-1'!$Q$2:$Q$1112,MATCH(1,('Attendance-Slot-1'!$A$2:$A$1112=$C215)*('Attendance-Slot-1'!$G$2:$G$1112=DB$2),0)),"No Data")</f>
        <v>No Data</v>
      </c>
      <c r="DC215" s="15" t="str" cm="1">
        <f t="array" ref="DC215">IFERROR(INDEX('Attendance-Slot-2'!$Q$2:$Q$2595,MATCH(1,('Attendance-Slot-2'!$A$2:$A$2595=$C215)*('Attendance-Slot-2'!$G$2:$G$2595=DB$2),0)),"No Data")</f>
        <v>P-S2_Onsite</v>
      </c>
      <c r="DD215" s="139">
        <f>VLOOKUP($CQ215,'Written Exam Marks'!$H:$Q,10,FALSE)</f>
        <v>30.25</v>
      </c>
      <c r="DE215" s="139">
        <f>VLOOKUP($CQ215,'Written Exam Marks'!$H:$Q,9,FALSE)</f>
        <v>50</v>
      </c>
      <c r="DF215" s="15" t="str">
        <f t="shared" si="232"/>
        <v>Present</v>
      </c>
      <c r="DG215" s="15" t="str">
        <f t="shared" si="233"/>
        <v>P-S2_Onsite</v>
      </c>
      <c r="DH215" s="139">
        <v>95</v>
      </c>
      <c r="DI215" s="139">
        <v>95</v>
      </c>
      <c r="DJ215" s="139">
        <v>100</v>
      </c>
      <c r="DK215" s="3" t="str">
        <f t="shared" si="184"/>
        <v>P-0, A-0, No Data-4</v>
      </c>
      <c r="DL215" s="3" t="str">
        <f t="shared" si="185"/>
        <v>P-4, A-0, No Data-0</v>
      </c>
      <c r="DM215" s="1" t="str">
        <f t="shared" si="234"/>
        <v>P-S2_Onsite</v>
      </c>
      <c r="DN215" s="1" t="str">
        <f t="shared" si="235"/>
        <v>P-S2_Onsite</v>
      </c>
      <c r="DO215" s="1" t="str">
        <f t="shared" si="236"/>
        <v>P-S2_Onsite</v>
      </c>
      <c r="DP215" s="1" t="str">
        <f t="shared" si="237"/>
        <v>P-S2_Onsite</v>
      </c>
      <c r="DQ215" s="1" t="str">
        <f t="shared" si="238"/>
        <v>P-4, A-0, No Data-0</v>
      </c>
      <c r="DR215" s="39">
        <f t="shared" si="239"/>
        <v>0</v>
      </c>
      <c r="DS215" s="34" t="s">
        <v>7217</v>
      </c>
      <c r="DT215" s="39" t="s">
        <v>7363</v>
      </c>
      <c r="DU215" s="30" t="s">
        <v>639</v>
      </c>
      <c r="DV215" s="30"/>
    </row>
    <row r="216" spans="1:126" x14ac:dyDescent="0.25">
      <c r="A216" s="1">
        <v>213</v>
      </c>
      <c r="B216" s="1" t="s">
        <v>1000</v>
      </c>
      <c r="C216" s="1" t="s">
        <v>642</v>
      </c>
      <c r="D216" s="1" t="s">
        <v>643</v>
      </c>
      <c r="E216" s="1" t="s">
        <v>644</v>
      </c>
      <c r="F216" s="1" t="s">
        <v>7201</v>
      </c>
      <c r="G216" s="1" t="s">
        <v>3603</v>
      </c>
      <c r="H216" s="143">
        <v>1.6</v>
      </c>
      <c r="I216" s="143">
        <v>7.2</v>
      </c>
      <c r="J216" s="143">
        <v>7.2</v>
      </c>
      <c r="K216" s="143" t="s">
        <v>5</v>
      </c>
      <c r="L216" s="132" t="s">
        <v>5</v>
      </c>
      <c r="M216" s="132">
        <v>16</v>
      </c>
      <c r="N216" s="26">
        <v>60</v>
      </c>
      <c r="O216" s="26" t="s">
        <v>997</v>
      </c>
      <c r="P216" s="120" t="s">
        <v>1034</v>
      </c>
      <c r="Q216" s="13" t="str">
        <f t="shared" si="186"/>
        <v>2025EB1100213-BDSDF113</v>
      </c>
      <c r="R216" s="26" t="str">
        <f t="shared" si="187"/>
        <v>1 missed</v>
      </c>
      <c r="S216" s="26" t="str">
        <f t="shared" si="180"/>
        <v>1 missed</v>
      </c>
      <c r="T216" s="26">
        <f t="shared" si="188"/>
        <v>3</v>
      </c>
      <c r="U216" s="26">
        <f t="shared" si="189"/>
        <v>0</v>
      </c>
      <c r="V216" s="13">
        <f t="shared" si="190"/>
        <v>0.75</v>
      </c>
      <c r="W216" s="13">
        <f t="shared" si="191"/>
        <v>0</v>
      </c>
      <c r="X216" s="26" t="str">
        <f t="shared" si="192"/>
        <v>2 missed</v>
      </c>
      <c r="Y216" s="26">
        <f t="shared" si="193"/>
        <v>3</v>
      </c>
      <c r="Z216" s="13">
        <f t="shared" si="194"/>
        <v>0.6</v>
      </c>
      <c r="AA216" s="15" t="str">
        <f t="shared" si="195"/>
        <v>Q-3 A-0 || Q Total-4, A Total-1</v>
      </c>
      <c r="AB216" s="13" t="str" cm="1">
        <f t="array" ref="AB216">IFERROR(INDEX('Attendance-Slot-1'!$Q$2:$Q$1112,MATCH(1,('Attendance-Slot-1'!$A$2:$A$1112=$C216)*('Attendance-Slot-1'!$G$2:$G$1112=AB$2),0)),"No Data")</f>
        <v>No Data</v>
      </c>
      <c r="AC216" s="13" t="str" cm="1">
        <f t="array" ref="AC216">IFERROR(INDEX('Attendance-Slot-2'!$Q$2:$Q$2595,MATCH(1,('Attendance-Slot-2'!$A$2:$A$2595=$C216)*('Attendance-Slot-2'!$G$2:$G$2595=AB$2),0)),"No Data")</f>
        <v>P-S2_Onsite</v>
      </c>
      <c r="AD216" s="133">
        <f>VLOOKUP($Q216,'Written Exam Marks'!$H:$Q,10,FALSE)</f>
        <v>34</v>
      </c>
      <c r="AE216" s="133">
        <f>VLOOKUP($Q216,'Written Exam Marks'!$H:$Q,9,FALSE)</f>
        <v>40</v>
      </c>
      <c r="AF216" s="13" t="str">
        <f t="shared" si="196"/>
        <v>Present</v>
      </c>
      <c r="AG216" s="13" t="str">
        <f t="shared" si="197"/>
        <v>P-S2_Onsite</v>
      </c>
      <c r="AH216" s="29" t="s">
        <v>5</v>
      </c>
      <c r="AI216" s="29" t="s">
        <v>5</v>
      </c>
      <c r="AJ216" s="29" t="s">
        <v>5</v>
      </c>
      <c r="AK216" s="29" t="s">
        <v>5</v>
      </c>
      <c r="AL216" s="29">
        <v>10</v>
      </c>
      <c r="AM216" s="29">
        <v>10</v>
      </c>
      <c r="AN216" s="131">
        <v>60</v>
      </c>
      <c r="AO216" s="36" t="s">
        <v>7179</v>
      </c>
      <c r="AP216" s="116" t="s">
        <v>1050</v>
      </c>
      <c r="AQ216" s="116" t="str">
        <f t="shared" si="181"/>
        <v>2025EB1100213-BDSDF108</v>
      </c>
      <c r="AR216" s="25" t="str">
        <f t="shared" si="198"/>
        <v>2 missed</v>
      </c>
      <c r="AS216" s="25" t="str">
        <f t="shared" si="199"/>
        <v>2 missed</v>
      </c>
      <c r="AT216" s="25">
        <f t="shared" si="200"/>
        <v>1</v>
      </c>
      <c r="AU216" s="25">
        <f t="shared" si="201"/>
        <v>0</v>
      </c>
      <c r="AV216" s="10">
        <f t="shared" si="202"/>
        <v>0.33333333333333331</v>
      </c>
      <c r="AW216" s="10">
        <f t="shared" si="203"/>
        <v>0</v>
      </c>
      <c r="AX216" s="25" t="str">
        <f t="shared" si="204"/>
        <v>4 missed</v>
      </c>
      <c r="AY216" s="25">
        <f t="shared" si="205"/>
        <v>1</v>
      </c>
      <c r="AZ216" s="10">
        <f t="shared" si="206"/>
        <v>0.2</v>
      </c>
      <c r="BA216" s="10" t="str">
        <f t="shared" si="207"/>
        <v>Q-1 A-0 || Q Total-3, A Total-2</v>
      </c>
      <c r="BB216" s="10" t="str" cm="1">
        <f t="array" ref="BB216">IFERROR(INDEX('Attendance-Slot-1'!$Q$2:$Q$1112,MATCH(1,('Attendance-Slot-1'!$A$2:$A$1112=$C216)*('Attendance-Slot-1'!$G$2:$G$1112=BB$2),0)),"No Data")</f>
        <v>No Data</v>
      </c>
      <c r="BC216" s="10" t="str" cm="1">
        <f t="array" ref="BC216">IFERROR(INDEX('Attendance-Slot-2'!$Q$2:$Q$2595,MATCH(1,('Attendance-Slot-2'!$A$2:$A$2595=$C216)*('Attendance-Slot-2'!$G$2:$G$2595=BB$2),0)),"No Data")</f>
        <v>P-S2_Onsite</v>
      </c>
      <c r="BD216" s="136">
        <f>VLOOKUP($AQ216,'Written Exam Marks'!$H:$Q,10,FALSE)</f>
        <v>13</v>
      </c>
      <c r="BE216" s="136">
        <f>VLOOKUP($AQ216,'Written Exam Marks'!$H:$Q,9,FALSE)</f>
        <v>40</v>
      </c>
      <c r="BF216" s="10" t="str">
        <f t="shared" si="208"/>
        <v>Present</v>
      </c>
      <c r="BG216" s="10" t="str">
        <f t="shared" si="209"/>
        <v>P-S2_Onsite</v>
      </c>
      <c r="BH216" s="129" t="s">
        <v>5</v>
      </c>
      <c r="BI216" s="129">
        <v>12</v>
      </c>
      <c r="BJ216" s="129" t="s">
        <v>5</v>
      </c>
      <c r="BK216" s="129" t="s">
        <v>5</v>
      </c>
      <c r="BL216" s="144">
        <v>12</v>
      </c>
      <c r="BM216" s="24">
        <v>60</v>
      </c>
      <c r="BN216" s="24" t="s">
        <v>1004</v>
      </c>
      <c r="BO216" s="118" t="s">
        <v>1063</v>
      </c>
      <c r="BP216" s="118" t="str">
        <f t="shared" si="182"/>
        <v>2025EB1100213-BDSDF114</v>
      </c>
      <c r="BQ216" s="24" t="str">
        <f t="shared" si="210"/>
        <v>2 missed</v>
      </c>
      <c r="BR216" s="24" t="str">
        <f t="shared" si="211"/>
        <v>1 missed</v>
      </c>
      <c r="BS216" s="24">
        <f t="shared" si="212"/>
        <v>1</v>
      </c>
      <c r="BT216" s="24">
        <f t="shared" si="213"/>
        <v>0</v>
      </c>
      <c r="BU216" s="14">
        <f t="shared" si="214"/>
        <v>0.33333333333333331</v>
      </c>
      <c r="BV216" s="14">
        <f t="shared" si="215"/>
        <v>0</v>
      </c>
      <c r="BW216" s="24" t="str">
        <f t="shared" si="216"/>
        <v>3 missed</v>
      </c>
      <c r="BX216" s="24">
        <f t="shared" si="217"/>
        <v>1</v>
      </c>
      <c r="BY216" s="14">
        <f t="shared" si="218"/>
        <v>0.25</v>
      </c>
      <c r="BZ216" s="14" t="str">
        <f t="shared" si="219"/>
        <v>Q-1 A-0 || Q Total-3, A Total-1</v>
      </c>
      <c r="CA216" s="14" t="str" cm="1">
        <f t="array" ref="CA216">IFERROR(INDEX('Attendance-Slot-1'!$Q$2:$Q$1112,MATCH(1,('Attendance-Slot-1'!$A$2:$A$1112=$C216)*('Attendance-Slot-1'!$G$2:$G$1112=CA$2),0)),"No Data")</f>
        <v>No Data</v>
      </c>
      <c r="CB216" s="14" t="str" cm="1">
        <f t="array" ref="CB216">IFERROR(INDEX('Attendance-Slot-2'!$Q$2:$Q$2595,MATCH(1,('Attendance-Slot-2'!$A$2:$A$2595=$C216)*('Attendance-Slot-2'!$G$2:$G$2595=CA$2),0)),"No Data")</f>
        <v>P-S2_Onsite</v>
      </c>
      <c r="CC216" s="138">
        <f>VLOOKUP($BP216,'Written Exam Marks'!$H:$Q,10,FALSE)</f>
        <v>14</v>
      </c>
      <c r="CD216" s="138">
        <f>VLOOKUP($BP216,'Written Exam Marks'!$H:$Q,9,FALSE)</f>
        <v>40</v>
      </c>
      <c r="CE216" s="14" t="str">
        <f t="shared" si="220"/>
        <v>Present</v>
      </c>
      <c r="CF216" s="14" t="str">
        <f t="shared" si="221"/>
        <v>P-S2_Onsite</v>
      </c>
      <c r="CG216" s="130" t="s">
        <v>5</v>
      </c>
      <c r="CH216" s="130">
        <v>4</v>
      </c>
      <c r="CI216" s="130">
        <v>7.5</v>
      </c>
      <c r="CJ216" s="130">
        <v>8</v>
      </c>
      <c r="CK216" s="130" t="s">
        <v>5</v>
      </c>
      <c r="CL216" s="130" t="s">
        <v>5</v>
      </c>
      <c r="CM216" s="145">
        <v>19.5</v>
      </c>
      <c r="CN216" s="130">
        <v>50</v>
      </c>
      <c r="CO216" s="27" t="s">
        <v>1005</v>
      </c>
      <c r="CP216" s="119" t="s">
        <v>1044</v>
      </c>
      <c r="CQ216" s="119" t="str">
        <f t="shared" si="183"/>
        <v>2025EB1100213-BDSDF112</v>
      </c>
      <c r="CR216" s="27" t="str">
        <f t="shared" si="222"/>
        <v>1 missed</v>
      </c>
      <c r="CS216" s="27" t="str">
        <f t="shared" si="223"/>
        <v>0 missed</v>
      </c>
      <c r="CT216" s="27">
        <f t="shared" si="224"/>
        <v>1</v>
      </c>
      <c r="CU216" s="27">
        <f t="shared" si="225"/>
        <v>2</v>
      </c>
      <c r="CV216" s="15">
        <f t="shared" si="226"/>
        <v>0.5</v>
      </c>
      <c r="CW216" s="15">
        <f t="shared" si="227"/>
        <v>1</v>
      </c>
      <c r="CX216" s="27" t="str">
        <f t="shared" si="228"/>
        <v>1 missed</v>
      </c>
      <c r="CY216" s="27">
        <f t="shared" si="229"/>
        <v>3</v>
      </c>
      <c r="CZ216" s="15">
        <f t="shared" si="230"/>
        <v>0.75</v>
      </c>
      <c r="DA216" s="15" t="str">
        <f t="shared" si="231"/>
        <v>Q-1 A-2 || Q Total-2, A Total-2</v>
      </c>
      <c r="DB216" s="15" t="str" cm="1">
        <f t="array" ref="DB216">IFERROR(INDEX('Attendance-Slot-1'!$Q$2:$Q$1112,MATCH(1,('Attendance-Slot-1'!$A$2:$A$1112=$C216)*('Attendance-Slot-1'!$G$2:$G$1112=DB$2),0)),"No Data")</f>
        <v>No Data</v>
      </c>
      <c r="DC216" s="15" t="str" cm="1">
        <f t="array" ref="DC216">IFERROR(INDEX('Attendance-Slot-2'!$Q$2:$Q$2595,MATCH(1,('Attendance-Slot-2'!$A$2:$A$2595=$C216)*('Attendance-Slot-2'!$G$2:$G$2595=DB$2),0)),"No Data")</f>
        <v>P-S2_Onsite</v>
      </c>
      <c r="DD216" s="139">
        <f>VLOOKUP($CQ216,'Written Exam Marks'!$H:$Q,10,FALSE)</f>
        <v>29.5</v>
      </c>
      <c r="DE216" s="139">
        <f>VLOOKUP($CQ216,'Written Exam Marks'!$H:$Q,9,FALSE)</f>
        <v>50</v>
      </c>
      <c r="DF216" s="15" t="str">
        <f t="shared" si="232"/>
        <v>Present</v>
      </c>
      <c r="DG216" s="15" t="str">
        <f t="shared" si="233"/>
        <v>P-S2_Onsite</v>
      </c>
      <c r="DH216" s="139">
        <v>90</v>
      </c>
      <c r="DI216" s="139">
        <v>90</v>
      </c>
      <c r="DJ216" s="139">
        <v>100</v>
      </c>
      <c r="DK216" s="3" t="str">
        <f t="shared" si="184"/>
        <v>P-0, A-0, No Data-4</v>
      </c>
      <c r="DL216" s="3" t="str">
        <f t="shared" si="185"/>
        <v>P-4, A-0, No Data-0</v>
      </c>
      <c r="DM216" s="1" t="str">
        <f t="shared" si="234"/>
        <v>P-S2_Onsite</v>
      </c>
      <c r="DN216" s="1" t="str">
        <f t="shared" si="235"/>
        <v>P-S2_Onsite</v>
      </c>
      <c r="DO216" s="1" t="str">
        <f t="shared" si="236"/>
        <v>P-S2_Onsite</v>
      </c>
      <c r="DP216" s="1" t="str">
        <f t="shared" si="237"/>
        <v>P-S2_Onsite</v>
      </c>
      <c r="DQ216" s="1" t="str">
        <f t="shared" si="238"/>
        <v>P-4, A-0, No Data-0</v>
      </c>
      <c r="DR216" s="39">
        <f t="shared" si="239"/>
        <v>0</v>
      </c>
      <c r="DS216" s="34" t="s">
        <v>7217</v>
      </c>
      <c r="DT216" s="39" t="s">
        <v>7363</v>
      </c>
      <c r="DU216" s="30" t="s">
        <v>642</v>
      </c>
      <c r="DV216" s="30"/>
    </row>
    <row r="217" spans="1:126" x14ac:dyDescent="0.25">
      <c r="A217" s="1">
        <v>214</v>
      </c>
      <c r="B217" s="1" t="s">
        <v>1000</v>
      </c>
      <c r="C217" s="1" t="s">
        <v>645</v>
      </c>
      <c r="D217" s="1" t="s">
        <v>646</v>
      </c>
      <c r="E217" s="1" t="s">
        <v>647</v>
      </c>
      <c r="F217" s="1" t="s">
        <v>7202</v>
      </c>
      <c r="G217" s="1" t="s">
        <v>3604</v>
      </c>
      <c r="H217" s="143">
        <v>8</v>
      </c>
      <c r="I217" s="143">
        <v>4.8</v>
      </c>
      <c r="J217" s="143">
        <v>6.4</v>
      </c>
      <c r="K217" s="143">
        <v>7.2</v>
      </c>
      <c r="L217" s="132" t="s">
        <v>5</v>
      </c>
      <c r="M217" s="132">
        <v>26.4</v>
      </c>
      <c r="N217" s="26">
        <v>60</v>
      </c>
      <c r="O217" s="26" t="s">
        <v>997</v>
      </c>
      <c r="P217" s="120" t="s">
        <v>1034</v>
      </c>
      <c r="Q217" s="13" t="str">
        <f t="shared" si="186"/>
        <v>2025EB1100214-BDSDF113</v>
      </c>
      <c r="R217" s="26" t="str">
        <f t="shared" si="187"/>
        <v>0 missed</v>
      </c>
      <c r="S217" s="26" t="str">
        <f t="shared" si="180"/>
        <v>1 missed</v>
      </c>
      <c r="T217" s="26">
        <f t="shared" si="188"/>
        <v>4</v>
      </c>
      <c r="U217" s="26">
        <f t="shared" si="189"/>
        <v>0</v>
      </c>
      <c r="V217" s="13">
        <f t="shared" si="190"/>
        <v>1</v>
      </c>
      <c r="W217" s="13">
        <f t="shared" si="191"/>
        <v>0</v>
      </c>
      <c r="X217" s="26" t="str">
        <f t="shared" si="192"/>
        <v>1 missed</v>
      </c>
      <c r="Y217" s="26">
        <f t="shared" si="193"/>
        <v>4</v>
      </c>
      <c r="Z217" s="13">
        <f t="shared" si="194"/>
        <v>0.8</v>
      </c>
      <c r="AA217" s="15" t="str">
        <f t="shared" si="195"/>
        <v>Q-4 A-0 || Q Total-4, A Total-1</v>
      </c>
      <c r="AB217" s="13" t="str" cm="1">
        <f t="array" ref="AB217">IFERROR(INDEX('Attendance-Slot-1'!$Q$2:$Q$1112,MATCH(1,('Attendance-Slot-1'!$A$2:$A$1112=$C217)*('Attendance-Slot-1'!$G$2:$G$1112=AB$2),0)),"No Data")</f>
        <v>No Data</v>
      </c>
      <c r="AC217" s="13" t="str" cm="1">
        <f t="array" ref="AC217">IFERROR(INDEX('Attendance-Slot-2'!$Q$2:$Q$2595,MATCH(1,('Attendance-Slot-2'!$A$2:$A$2595=$C217)*('Attendance-Slot-2'!$G$2:$G$2595=AB$2),0)),"No Data")</f>
        <v>No Data</v>
      </c>
      <c r="AD217" s="133" t="e">
        <f>VLOOKUP($Q217,'Written Exam Marks'!$H:$Q,10,FALSE)</f>
        <v>#N/A</v>
      </c>
      <c r="AE217" s="133" t="e">
        <f>VLOOKUP($Q217,'Written Exam Marks'!$H:$Q,9,FALSE)</f>
        <v>#N/A</v>
      </c>
      <c r="AF217" s="13" t="str">
        <f t="shared" si="196"/>
        <v>No Data</v>
      </c>
      <c r="AG217" s="13" t="str">
        <f t="shared" si="197"/>
        <v>No Data</v>
      </c>
      <c r="AH217" s="29">
        <v>13.5</v>
      </c>
      <c r="AI217" s="29" t="s">
        <v>5</v>
      </c>
      <c r="AJ217" s="29">
        <v>8</v>
      </c>
      <c r="AK217" s="29">
        <v>9</v>
      </c>
      <c r="AL217" s="29" t="s">
        <v>5</v>
      </c>
      <c r="AM217" s="29">
        <v>30.5</v>
      </c>
      <c r="AN217" s="131">
        <v>60</v>
      </c>
      <c r="AO217" s="36" t="s">
        <v>7179</v>
      </c>
      <c r="AP217" s="116" t="s">
        <v>1050</v>
      </c>
      <c r="AQ217" s="116" t="str">
        <f t="shared" si="181"/>
        <v>2025EB1100214-BDSDF108</v>
      </c>
      <c r="AR217" s="25" t="str">
        <f t="shared" si="198"/>
        <v>1 missed</v>
      </c>
      <c r="AS217" s="25" t="str">
        <f t="shared" si="199"/>
        <v>1 missed</v>
      </c>
      <c r="AT217" s="25">
        <f t="shared" si="200"/>
        <v>2</v>
      </c>
      <c r="AU217" s="25">
        <f t="shared" si="201"/>
        <v>1</v>
      </c>
      <c r="AV217" s="10">
        <f t="shared" si="202"/>
        <v>0.66666666666666663</v>
      </c>
      <c r="AW217" s="10">
        <f t="shared" si="203"/>
        <v>0.5</v>
      </c>
      <c r="AX217" s="25" t="str">
        <f t="shared" si="204"/>
        <v>2 missed</v>
      </c>
      <c r="AY217" s="25">
        <f t="shared" si="205"/>
        <v>3</v>
      </c>
      <c r="AZ217" s="10">
        <f t="shared" si="206"/>
        <v>0.6</v>
      </c>
      <c r="BA217" s="10" t="str">
        <f t="shared" si="207"/>
        <v>Q-2 A-1 || Q Total-3, A Total-2</v>
      </c>
      <c r="BB217" s="10" t="str" cm="1">
        <f t="array" ref="BB217">IFERROR(INDEX('Attendance-Slot-1'!$Q$2:$Q$1112,MATCH(1,('Attendance-Slot-1'!$A$2:$A$1112=$C217)*('Attendance-Slot-1'!$G$2:$G$1112=BB$2),0)),"No Data")</f>
        <v>No Data</v>
      </c>
      <c r="BC217" s="10" t="str" cm="1">
        <f t="array" ref="BC217">IFERROR(INDEX('Attendance-Slot-2'!$Q$2:$Q$2595,MATCH(1,('Attendance-Slot-2'!$A$2:$A$2595=$C217)*('Attendance-Slot-2'!$G$2:$G$2595=BB$2),0)),"No Data")</f>
        <v>No Data</v>
      </c>
      <c r="BD217" s="136" t="e">
        <f>VLOOKUP($AQ217,'Written Exam Marks'!$H:$Q,10,FALSE)</f>
        <v>#N/A</v>
      </c>
      <c r="BE217" s="136" t="e">
        <f>VLOOKUP($AQ217,'Written Exam Marks'!$H:$Q,9,FALSE)</f>
        <v>#N/A</v>
      </c>
      <c r="BF217" s="10" t="str">
        <f t="shared" si="208"/>
        <v>No Data</v>
      </c>
      <c r="BG217" s="10" t="str">
        <f t="shared" si="209"/>
        <v>No Data</v>
      </c>
      <c r="BH217" s="129">
        <v>10</v>
      </c>
      <c r="BI217" s="129">
        <v>12</v>
      </c>
      <c r="BJ217" s="129" t="s">
        <v>5</v>
      </c>
      <c r="BK217" s="129">
        <v>19.5</v>
      </c>
      <c r="BL217" s="144">
        <v>41.5</v>
      </c>
      <c r="BM217" s="24">
        <v>60</v>
      </c>
      <c r="BN217" s="24" t="s">
        <v>1004</v>
      </c>
      <c r="BO217" s="118" t="s">
        <v>1063</v>
      </c>
      <c r="BP217" s="118" t="str">
        <f t="shared" si="182"/>
        <v>2025EB1100214-BDSDF114</v>
      </c>
      <c r="BQ217" s="24" t="str">
        <f t="shared" si="210"/>
        <v>1 missed</v>
      </c>
      <c r="BR217" s="24" t="str">
        <f t="shared" si="211"/>
        <v>0 missed</v>
      </c>
      <c r="BS217" s="24">
        <f t="shared" si="212"/>
        <v>2</v>
      </c>
      <c r="BT217" s="24">
        <f t="shared" si="213"/>
        <v>1</v>
      </c>
      <c r="BU217" s="14">
        <f t="shared" si="214"/>
        <v>0.66666666666666663</v>
      </c>
      <c r="BV217" s="14">
        <f t="shared" si="215"/>
        <v>1</v>
      </c>
      <c r="BW217" s="24" t="str">
        <f t="shared" si="216"/>
        <v>1 missed</v>
      </c>
      <c r="BX217" s="24">
        <f t="shared" si="217"/>
        <v>3</v>
      </c>
      <c r="BY217" s="14">
        <f t="shared" si="218"/>
        <v>0.75</v>
      </c>
      <c r="BZ217" s="14" t="str">
        <f t="shared" si="219"/>
        <v>Q-2 A-1 || Q Total-3, A Total-1</v>
      </c>
      <c r="CA217" s="14" t="str" cm="1">
        <f t="array" ref="CA217">IFERROR(INDEX('Attendance-Slot-1'!$Q$2:$Q$1112,MATCH(1,('Attendance-Slot-1'!$A$2:$A$1112=$C217)*('Attendance-Slot-1'!$G$2:$G$1112=CA$2),0)),"No Data")</f>
        <v>No Data</v>
      </c>
      <c r="CB217" s="14" t="str" cm="1">
        <f t="array" ref="CB217">IFERROR(INDEX('Attendance-Slot-2'!$Q$2:$Q$2595,MATCH(1,('Attendance-Slot-2'!$A$2:$A$2595=$C217)*('Attendance-Slot-2'!$G$2:$G$2595=CA$2),0)),"No Data")</f>
        <v>No Data</v>
      </c>
      <c r="CC217" s="138" t="e">
        <f>VLOOKUP($BP217,'Written Exam Marks'!$H:$Q,10,FALSE)</f>
        <v>#N/A</v>
      </c>
      <c r="CD217" s="138" t="e">
        <f>VLOOKUP($BP217,'Written Exam Marks'!$H:$Q,9,FALSE)</f>
        <v>#N/A</v>
      </c>
      <c r="CE217" s="14" t="str">
        <f t="shared" si="220"/>
        <v>No Data</v>
      </c>
      <c r="CF217" s="14" t="str">
        <f t="shared" si="221"/>
        <v>No Data</v>
      </c>
      <c r="CG217" s="130">
        <v>4.5</v>
      </c>
      <c r="CH217" s="130">
        <v>5</v>
      </c>
      <c r="CI217" s="130">
        <v>8</v>
      </c>
      <c r="CJ217" s="130">
        <v>7</v>
      </c>
      <c r="CK217" s="130">
        <v>10</v>
      </c>
      <c r="CL217" s="130">
        <v>10</v>
      </c>
      <c r="CM217" s="145">
        <v>44.5</v>
      </c>
      <c r="CN217" s="130">
        <v>50</v>
      </c>
      <c r="CO217" s="27" t="s">
        <v>1005</v>
      </c>
      <c r="CP217" s="119" t="s">
        <v>1044</v>
      </c>
      <c r="CQ217" s="119" t="str">
        <f t="shared" si="183"/>
        <v>2025EB1100214-BDSDF112</v>
      </c>
      <c r="CR217" s="27" t="str">
        <f t="shared" si="222"/>
        <v>0 missed</v>
      </c>
      <c r="CS217" s="27" t="str">
        <f t="shared" si="223"/>
        <v>0 missed</v>
      </c>
      <c r="CT217" s="27">
        <f t="shared" si="224"/>
        <v>2</v>
      </c>
      <c r="CU217" s="27">
        <f t="shared" si="225"/>
        <v>2</v>
      </c>
      <c r="CV217" s="15">
        <f t="shared" si="226"/>
        <v>1</v>
      </c>
      <c r="CW217" s="15">
        <f t="shared" si="227"/>
        <v>1</v>
      </c>
      <c r="CX217" s="27" t="str">
        <f t="shared" si="228"/>
        <v>0 missed</v>
      </c>
      <c r="CY217" s="27">
        <f t="shared" si="229"/>
        <v>4</v>
      </c>
      <c r="CZ217" s="15">
        <f t="shared" si="230"/>
        <v>1</v>
      </c>
      <c r="DA217" s="15" t="str">
        <f t="shared" si="231"/>
        <v>Q-2 A-2 || Q Total-2, A Total-2</v>
      </c>
      <c r="DB217" s="15" t="str" cm="1">
        <f t="array" ref="DB217">IFERROR(INDEX('Attendance-Slot-1'!$Q$2:$Q$1112,MATCH(1,('Attendance-Slot-1'!$A$2:$A$1112=$C217)*('Attendance-Slot-1'!$G$2:$G$1112=DB$2),0)),"No Data")</f>
        <v>No Data</v>
      </c>
      <c r="DC217" s="15" t="str" cm="1">
        <f t="array" ref="DC217">IFERROR(INDEX('Attendance-Slot-2'!$Q$2:$Q$2595,MATCH(1,('Attendance-Slot-2'!$A$2:$A$2595=$C217)*('Attendance-Slot-2'!$G$2:$G$2595=DB$2),0)),"No Data")</f>
        <v>P-S2_Onsite</v>
      </c>
      <c r="DD217" s="139">
        <f>VLOOKUP($CQ217,'Written Exam Marks'!$H:$Q,10,FALSE)</f>
        <v>31.5</v>
      </c>
      <c r="DE217" s="139">
        <f>VLOOKUP($CQ217,'Written Exam Marks'!$H:$Q,9,FALSE)</f>
        <v>50</v>
      </c>
      <c r="DF217" s="15" t="str">
        <f t="shared" si="232"/>
        <v>Present</v>
      </c>
      <c r="DG217" s="15" t="str">
        <f t="shared" si="233"/>
        <v>P-S2_Onsite</v>
      </c>
      <c r="DH217" s="139">
        <v>100</v>
      </c>
      <c r="DI217" s="139">
        <v>100</v>
      </c>
      <c r="DJ217" s="139">
        <v>100</v>
      </c>
      <c r="DK217" s="3" t="str">
        <f t="shared" si="184"/>
        <v>P-0, A-0, No Data-4</v>
      </c>
      <c r="DL217" s="3" t="str">
        <f t="shared" si="185"/>
        <v>P-1, A-0, No Data-3</v>
      </c>
      <c r="DM217" s="1" t="str">
        <f t="shared" si="234"/>
        <v>No Data</v>
      </c>
      <c r="DN217" s="1" t="str">
        <f t="shared" si="235"/>
        <v>P-S2_Onsite</v>
      </c>
      <c r="DO217" s="1" t="str">
        <f t="shared" si="236"/>
        <v>No Data</v>
      </c>
      <c r="DP217" s="1" t="str">
        <f t="shared" si="237"/>
        <v>No Data</v>
      </c>
      <c r="DQ217" s="1" t="str">
        <f t="shared" si="238"/>
        <v>P-1, A-0, No Data-3</v>
      </c>
      <c r="DR217" s="39">
        <f t="shared" si="239"/>
        <v>0</v>
      </c>
      <c r="DS217" s="34" t="s">
        <v>7217</v>
      </c>
      <c r="DT217" s="39" t="s">
        <v>7363</v>
      </c>
      <c r="DU217" s="30" t="s">
        <v>645</v>
      </c>
      <c r="DV217" s="30"/>
    </row>
    <row r="218" spans="1:126" x14ac:dyDescent="0.25">
      <c r="A218" s="1">
        <v>215</v>
      </c>
      <c r="B218" s="1" t="s">
        <v>1000</v>
      </c>
      <c r="C218" s="1" t="s">
        <v>648</v>
      </c>
      <c r="D218" s="1" t="s">
        <v>649</v>
      </c>
      <c r="E218" s="1" t="s">
        <v>650</v>
      </c>
      <c r="F218" s="1" t="s">
        <v>7201</v>
      </c>
      <c r="G218" s="1" t="s">
        <v>3605</v>
      </c>
      <c r="H218" s="143">
        <v>1.6</v>
      </c>
      <c r="I218" s="143">
        <v>3.2</v>
      </c>
      <c r="J218" s="143" t="s">
        <v>5</v>
      </c>
      <c r="K218" s="143" t="s">
        <v>5</v>
      </c>
      <c r="L218" s="132" t="s">
        <v>5</v>
      </c>
      <c r="M218" s="132">
        <v>4.8</v>
      </c>
      <c r="N218" s="26">
        <v>60</v>
      </c>
      <c r="O218" s="26" t="s">
        <v>997</v>
      </c>
      <c r="P218" s="120" t="s">
        <v>1034</v>
      </c>
      <c r="Q218" s="13" t="str">
        <f t="shared" si="186"/>
        <v>2025EB1100215-BDSDF113</v>
      </c>
      <c r="R218" s="26" t="str">
        <f t="shared" si="187"/>
        <v>2 missed</v>
      </c>
      <c r="S218" s="26" t="str">
        <f t="shared" si="180"/>
        <v>1 missed</v>
      </c>
      <c r="T218" s="26">
        <f t="shared" si="188"/>
        <v>2</v>
      </c>
      <c r="U218" s="26">
        <f t="shared" si="189"/>
        <v>0</v>
      </c>
      <c r="V218" s="13">
        <f t="shared" si="190"/>
        <v>0.5</v>
      </c>
      <c r="W218" s="13">
        <f t="shared" si="191"/>
        <v>0</v>
      </c>
      <c r="X218" s="26" t="str">
        <f t="shared" si="192"/>
        <v>3 missed</v>
      </c>
      <c r="Y218" s="26">
        <f t="shared" si="193"/>
        <v>2</v>
      </c>
      <c r="Z218" s="13">
        <f t="shared" si="194"/>
        <v>0.4</v>
      </c>
      <c r="AA218" s="15" t="str">
        <f t="shared" si="195"/>
        <v>Q-2 A-0 || Q Total-4, A Total-1</v>
      </c>
      <c r="AB218" s="13" t="str" cm="1">
        <f t="array" ref="AB218">IFERROR(INDEX('Attendance-Slot-1'!$Q$2:$Q$1112,MATCH(1,('Attendance-Slot-1'!$A$2:$A$1112=$C218)*('Attendance-Slot-1'!$G$2:$G$1112=AB$2),0)),"No Data")</f>
        <v>No Data</v>
      </c>
      <c r="AC218" s="13" t="str" cm="1">
        <f t="array" ref="AC218">IFERROR(INDEX('Attendance-Slot-2'!$Q$2:$Q$2595,MATCH(1,('Attendance-Slot-2'!$A$2:$A$2595=$C218)*('Attendance-Slot-2'!$G$2:$G$2595=AB$2),0)),"No Data")</f>
        <v>P-S2_Onsite</v>
      </c>
      <c r="AD218" s="133">
        <f>VLOOKUP($Q218,'Written Exam Marks'!$H:$Q,10,FALSE)</f>
        <v>22</v>
      </c>
      <c r="AE218" s="133">
        <f>VLOOKUP($Q218,'Written Exam Marks'!$H:$Q,9,FALSE)</f>
        <v>40</v>
      </c>
      <c r="AF218" s="13" t="str">
        <f t="shared" si="196"/>
        <v>Present</v>
      </c>
      <c r="AG218" s="13" t="str">
        <f t="shared" si="197"/>
        <v>P-S2_Onsite</v>
      </c>
      <c r="AH218" s="29" t="s">
        <v>5</v>
      </c>
      <c r="AI218" s="29">
        <v>13</v>
      </c>
      <c r="AJ218" s="29">
        <v>9.3333333330000006</v>
      </c>
      <c r="AK218" s="29" t="s">
        <v>5</v>
      </c>
      <c r="AL218" s="29">
        <v>10</v>
      </c>
      <c r="AM218" s="29">
        <v>32.333333332999999</v>
      </c>
      <c r="AN218" s="131">
        <v>60</v>
      </c>
      <c r="AO218" s="36" t="s">
        <v>7179</v>
      </c>
      <c r="AP218" s="116" t="s">
        <v>1050</v>
      </c>
      <c r="AQ218" s="116" t="str">
        <f t="shared" si="181"/>
        <v>2025EB1100215-BDSDF108</v>
      </c>
      <c r="AR218" s="25" t="str">
        <f t="shared" si="198"/>
        <v>1 missed</v>
      </c>
      <c r="AS218" s="25" t="str">
        <f t="shared" si="199"/>
        <v>1 missed</v>
      </c>
      <c r="AT218" s="25">
        <f t="shared" si="200"/>
        <v>2</v>
      </c>
      <c r="AU218" s="25">
        <f t="shared" si="201"/>
        <v>1</v>
      </c>
      <c r="AV218" s="10">
        <f t="shared" si="202"/>
        <v>0.66666666666666663</v>
      </c>
      <c r="AW218" s="10">
        <f t="shared" si="203"/>
        <v>0.5</v>
      </c>
      <c r="AX218" s="25" t="str">
        <f t="shared" si="204"/>
        <v>2 missed</v>
      </c>
      <c r="AY218" s="25">
        <f t="shared" si="205"/>
        <v>3</v>
      </c>
      <c r="AZ218" s="10">
        <f t="shared" si="206"/>
        <v>0.6</v>
      </c>
      <c r="BA218" s="10" t="str">
        <f t="shared" si="207"/>
        <v>Q-2 A-1 || Q Total-3, A Total-2</v>
      </c>
      <c r="BB218" s="10" t="str" cm="1">
        <f t="array" ref="BB218">IFERROR(INDEX('Attendance-Slot-1'!$Q$2:$Q$1112,MATCH(1,('Attendance-Slot-1'!$A$2:$A$1112=$C218)*('Attendance-Slot-1'!$G$2:$G$1112=BB$2),0)),"No Data")</f>
        <v>No Data</v>
      </c>
      <c r="BC218" s="10" t="str" cm="1">
        <f t="array" ref="BC218">IFERROR(INDEX('Attendance-Slot-2'!$Q$2:$Q$2595,MATCH(1,('Attendance-Slot-2'!$A$2:$A$2595=$C218)*('Attendance-Slot-2'!$G$2:$G$2595=BB$2),0)),"No Data")</f>
        <v>P-S2_Onsite</v>
      </c>
      <c r="BD218" s="136">
        <f>VLOOKUP($AQ218,'Written Exam Marks'!$H:$Q,10,FALSE)</f>
        <v>18</v>
      </c>
      <c r="BE218" s="136">
        <f>VLOOKUP($AQ218,'Written Exam Marks'!$H:$Q,9,FALSE)</f>
        <v>40</v>
      </c>
      <c r="BF218" s="10" t="str">
        <f t="shared" si="208"/>
        <v>Present</v>
      </c>
      <c r="BG218" s="10" t="str">
        <f t="shared" si="209"/>
        <v>P-S2_Onsite</v>
      </c>
      <c r="BH218" s="129" t="s">
        <v>5</v>
      </c>
      <c r="BI218" s="129" t="s">
        <v>5</v>
      </c>
      <c r="BJ218" s="129">
        <v>15</v>
      </c>
      <c r="BK218" s="129" t="s">
        <v>5</v>
      </c>
      <c r="BL218" s="144">
        <v>15</v>
      </c>
      <c r="BM218" s="24">
        <v>60</v>
      </c>
      <c r="BN218" s="24" t="s">
        <v>1004</v>
      </c>
      <c r="BO218" s="118" t="s">
        <v>1063</v>
      </c>
      <c r="BP218" s="118" t="str">
        <f t="shared" si="182"/>
        <v>2025EB1100215-BDSDF114</v>
      </c>
      <c r="BQ218" s="24" t="str">
        <f t="shared" si="210"/>
        <v>2 missed</v>
      </c>
      <c r="BR218" s="24" t="str">
        <f t="shared" si="211"/>
        <v>1 missed</v>
      </c>
      <c r="BS218" s="24">
        <f t="shared" si="212"/>
        <v>1</v>
      </c>
      <c r="BT218" s="24">
        <f t="shared" si="213"/>
        <v>0</v>
      </c>
      <c r="BU218" s="14">
        <f t="shared" si="214"/>
        <v>0.33333333333333331</v>
      </c>
      <c r="BV218" s="14">
        <f t="shared" si="215"/>
        <v>0</v>
      </c>
      <c r="BW218" s="24" t="str">
        <f t="shared" si="216"/>
        <v>3 missed</v>
      </c>
      <c r="BX218" s="24">
        <f t="shared" si="217"/>
        <v>1</v>
      </c>
      <c r="BY218" s="14">
        <f t="shared" si="218"/>
        <v>0.25</v>
      </c>
      <c r="BZ218" s="14" t="str">
        <f t="shared" si="219"/>
        <v>Q-1 A-0 || Q Total-3, A Total-1</v>
      </c>
      <c r="CA218" s="14" t="str" cm="1">
        <f t="array" ref="CA218">IFERROR(INDEX('Attendance-Slot-1'!$Q$2:$Q$1112,MATCH(1,('Attendance-Slot-1'!$A$2:$A$1112=$C218)*('Attendance-Slot-1'!$G$2:$G$1112=CA$2),0)),"No Data")</f>
        <v>No Data</v>
      </c>
      <c r="CB218" s="14" t="str" cm="1">
        <f t="array" ref="CB218">IFERROR(INDEX('Attendance-Slot-2'!$Q$2:$Q$2595,MATCH(1,('Attendance-Slot-2'!$A$2:$A$2595=$C218)*('Attendance-Slot-2'!$G$2:$G$2595=CA$2),0)),"No Data")</f>
        <v>P-S2_Onsite</v>
      </c>
      <c r="CC218" s="138">
        <f>VLOOKUP($BP218,'Written Exam Marks'!$H:$Q,10,FALSE)</f>
        <v>35.5</v>
      </c>
      <c r="CD218" s="138">
        <f>VLOOKUP($BP218,'Written Exam Marks'!$H:$Q,9,FALSE)</f>
        <v>40</v>
      </c>
      <c r="CE218" s="14" t="str">
        <f t="shared" si="220"/>
        <v>Present</v>
      </c>
      <c r="CF218" s="14" t="str">
        <f t="shared" si="221"/>
        <v>P-S2_Onsite</v>
      </c>
      <c r="CG218" s="130">
        <v>2.5</v>
      </c>
      <c r="CH218" s="130" t="s">
        <v>5</v>
      </c>
      <c r="CI218" s="130">
        <v>8.5</v>
      </c>
      <c r="CJ218" s="130">
        <v>8.5</v>
      </c>
      <c r="CK218" s="130">
        <v>10</v>
      </c>
      <c r="CL218" s="130">
        <v>10</v>
      </c>
      <c r="CM218" s="145">
        <v>39.5</v>
      </c>
      <c r="CN218" s="130">
        <v>50</v>
      </c>
      <c r="CO218" s="27" t="s">
        <v>1005</v>
      </c>
      <c r="CP218" s="119" t="s">
        <v>1044</v>
      </c>
      <c r="CQ218" s="119" t="str">
        <f t="shared" si="183"/>
        <v>2025EB1100215-BDSDF112</v>
      </c>
      <c r="CR218" s="27" t="str">
        <f t="shared" si="222"/>
        <v>1 missed</v>
      </c>
      <c r="CS218" s="27" t="str">
        <f t="shared" si="223"/>
        <v>0 missed</v>
      </c>
      <c r="CT218" s="27">
        <f t="shared" si="224"/>
        <v>1</v>
      </c>
      <c r="CU218" s="27">
        <f t="shared" si="225"/>
        <v>2</v>
      </c>
      <c r="CV218" s="15">
        <f t="shared" si="226"/>
        <v>0.5</v>
      </c>
      <c r="CW218" s="15">
        <f t="shared" si="227"/>
        <v>1</v>
      </c>
      <c r="CX218" s="27" t="str">
        <f t="shared" si="228"/>
        <v>1 missed</v>
      </c>
      <c r="CY218" s="27">
        <f t="shared" si="229"/>
        <v>3</v>
      </c>
      <c r="CZ218" s="15">
        <f t="shared" si="230"/>
        <v>0.75</v>
      </c>
      <c r="DA218" s="15" t="str">
        <f t="shared" si="231"/>
        <v>Q-1 A-2 || Q Total-2, A Total-2</v>
      </c>
      <c r="DB218" s="15" t="str" cm="1">
        <f t="array" ref="DB218">IFERROR(INDEX('Attendance-Slot-1'!$Q$2:$Q$1112,MATCH(1,('Attendance-Slot-1'!$A$2:$A$1112=$C218)*('Attendance-Slot-1'!$G$2:$G$1112=DB$2),0)),"No Data")</f>
        <v>No Data</v>
      </c>
      <c r="DC218" s="15" t="str" cm="1">
        <f t="array" ref="DC218">IFERROR(INDEX('Attendance-Slot-2'!$Q$2:$Q$2595,MATCH(1,('Attendance-Slot-2'!$A$2:$A$2595=$C218)*('Attendance-Slot-2'!$G$2:$G$2595=DB$2),0)),"No Data")</f>
        <v>P-S2_Onsite</v>
      </c>
      <c r="DD218" s="139">
        <f>VLOOKUP($CQ218,'Written Exam Marks'!$H:$Q,10,FALSE)</f>
        <v>32</v>
      </c>
      <c r="DE218" s="139">
        <f>VLOOKUP($CQ218,'Written Exam Marks'!$H:$Q,9,FALSE)</f>
        <v>50</v>
      </c>
      <c r="DF218" s="15" t="str">
        <f t="shared" si="232"/>
        <v>Present</v>
      </c>
      <c r="DG218" s="15" t="str">
        <f t="shared" si="233"/>
        <v>P-S2_Onsite</v>
      </c>
      <c r="DH218" s="139">
        <v>90</v>
      </c>
      <c r="DI218" s="139">
        <v>90</v>
      </c>
      <c r="DJ218" s="139">
        <v>100</v>
      </c>
      <c r="DK218" s="3" t="str">
        <f t="shared" si="184"/>
        <v>P-0, A-0, No Data-4</v>
      </c>
      <c r="DL218" s="3" t="str">
        <f t="shared" si="185"/>
        <v>P-4, A-0, No Data-0</v>
      </c>
      <c r="DM218" s="1" t="str">
        <f t="shared" si="234"/>
        <v>P-S2_Onsite</v>
      </c>
      <c r="DN218" s="1" t="str">
        <f t="shared" si="235"/>
        <v>P-S2_Onsite</v>
      </c>
      <c r="DO218" s="1" t="str">
        <f t="shared" si="236"/>
        <v>P-S2_Onsite</v>
      </c>
      <c r="DP218" s="1" t="str">
        <f t="shared" si="237"/>
        <v>P-S2_Onsite</v>
      </c>
      <c r="DQ218" s="1" t="str">
        <f t="shared" si="238"/>
        <v>P-4, A-0, No Data-0</v>
      </c>
      <c r="DR218" s="39">
        <f t="shared" si="239"/>
        <v>0</v>
      </c>
      <c r="DS218" s="34" t="s">
        <v>7217</v>
      </c>
      <c r="DT218" s="39" t="s">
        <v>7363</v>
      </c>
      <c r="DU218" s="30" t="s">
        <v>648</v>
      </c>
      <c r="DV218" s="30"/>
    </row>
    <row r="219" spans="1:126" x14ac:dyDescent="0.25">
      <c r="A219" s="1">
        <v>216</v>
      </c>
      <c r="B219" s="1" t="s">
        <v>1000</v>
      </c>
      <c r="C219" s="1" t="s">
        <v>651</v>
      </c>
      <c r="D219" s="1" t="s">
        <v>652</v>
      </c>
      <c r="E219" s="1" t="s">
        <v>653</v>
      </c>
      <c r="F219" s="1" t="s">
        <v>7202</v>
      </c>
      <c r="G219" s="1" t="s">
        <v>3606</v>
      </c>
      <c r="H219" s="143">
        <v>7.2</v>
      </c>
      <c r="I219" s="143">
        <v>7.2</v>
      </c>
      <c r="J219" s="143" t="s">
        <v>5</v>
      </c>
      <c r="K219" s="143" t="s">
        <v>5</v>
      </c>
      <c r="L219" s="132" t="s">
        <v>5</v>
      </c>
      <c r="M219" s="132">
        <v>14.4</v>
      </c>
      <c r="N219" s="26">
        <v>60</v>
      </c>
      <c r="O219" s="26" t="s">
        <v>997</v>
      </c>
      <c r="P219" s="120" t="s">
        <v>1034</v>
      </c>
      <c r="Q219" s="13" t="str">
        <f t="shared" si="186"/>
        <v>2025EB1100216-BDSDF113</v>
      </c>
      <c r="R219" s="26" t="str">
        <f t="shared" si="187"/>
        <v>2 missed</v>
      </c>
      <c r="S219" s="26" t="str">
        <f t="shared" si="180"/>
        <v>1 missed</v>
      </c>
      <c r="T219" s="26">
        <f t="shared" si="188"/>
        <v>2</v>
      </c>
      <c r="U219" s="26">
        <f t="shared" si="189"/>
        <v>0</v>
      </c>
      <c r="V219" s="13">
        <f t="shared" si="190"/>
        <v>0.5</v>
      </c>
      <c r="W219" s="13">
        <f t="shared" si="191"/>
        <v>0</v>
      </c>
      <c r="X219" s="26" t="str">
        <f t="shared" si="192"/>
        <v>3 missed</v>
      </c>
      <c r="Y219" s="26">
        <f t="shared" si="193"/>
        <v>2</v>
      </c>
      <c r="Z219" s="13">
        <f t="shared" si="194"/>
        <v>0.4</v>
      </c>
      <c r="AA219" s="15" t="str">
        <f t="shared" si="195"/>
        <v>Q-2 A-0 || Q Total-4, A Total-1</v>
      </c>
      <c r="AB219" s="13" t="str" cm="1">
        <f t="array" ref="AB219">IFERROR(INDEX('Attendance-Slot-1'!$Q$2:$Q$1112,MATCH(1,('Attendance-Slot-1'!$A$2:$A$1112=$C219)*('Attendance-Slot-1'!$G$2:$G$1112=AB$2),0)),"No Data")</f>
        <v>No Data</v>
      </c>
      <c r="AC219" s="13" t="str" cm="1">
        <f t="array" ref="AC219">IFERROR(INDEX('Attendance-Slot-2'!$Q$2:$Q$2595,MATCH(1,('Attendance-Slot-2'!$A$2:$A$2595=$C219)*('Attendance-Slot-2'!$G$2:$G$2595=AB$2),0)),"No Data")</f>
        <v>P-S2_Onsite</v>
      </c>
      <c r="AD219" s="133">
        <f>VLOOKUP($Q219,'Written Exam Marks'!$H:$Q,10,FALSE)</f>
        <v>34</v>
      </c>
      <c r="AE219" s="133">
        <f>VLOOKUP($Q219,'Written Exam Marks'!$H:$Q,9,FALSE)</f>
        <v>40</v>
      </c>
      <c r="AF219" s="13" t="str">
        <f t="shared" si="196"/>
        <v>Present</v>
      </c>
      <c r="AG219" s="13" t="str">
        <f t="shared" si="197"/>
        <v>P-S2_Onsite</v>
      </c>
      <c r="AH219" s="29" t="s">
        <v>5</v>
      </c>
      <c r="AI219" s="29" t="s">
        <v>5</v>
      </c>
      <c r="AJ219" s="29" t="s">
        <v>5</v>
      </c>
      <c r="AK219" s="29" t="s">
        <v>5</v>
      </c>
      <c r="AL219" s="29" t="s">
        <v>5</v>
      </c>
      <c r="AM219" s="29">
        <v>0</v>
      </c>
      <c r="AN219" s="131">
        <v>60</v>
      </c>
      <c r="AO219" s="36" t="s">
        <v>7179</v>
      </c>
      <c r="AP219" s="116" t="s">
        <v>1050</v>
      </c>
      <c r="AQ219" s="116" t="str">
        <f t="shared" si="181"/>
        <v>2025EB1100216-BDSDF108</v>
      </c>
      <c r="AR219" s="25" t="str">
        <f t="shared" si="198"/>
        <v>3 missed</v>
      </c>
      <c r="AS219" s="25" t="str">
        <f t="shared" si="199"/>
        <v>2 missed</v>
      </c>
      <c r="AT219" s="25">
        <f t="shared" si="200"/>
        <v>0</v>
      </c>
      <c r="AU219" s="25">
        <f t="shared" si="201"/>
        <v>0</v>
      </c>
      <c r="AV219" s="10">
        <f t="shared" si="202"/>
        <v>0</v>
      </c>
      <c r="AW219" s="10">
        <f t="shared" si="203"/>
        <v>0</v>
      </c>
      <c r="AX219" s="25" t="str">
        <f t="shared" si="204"/>
        <v>5 missed</v>
      </c>
      <c r="AY219" s="25">
        <f t="shared" si="205"/>
        <v>0</v>
      </c>
      <c r="AZ219" s="10">
        <f t="shared" si="206"/>
        <v>0</v>
      </c>
      <c r="BA219" s="10" t="str">
        <f t="shared" si="207"/>
        <v>Q-0 A-0 || Q Total-3, A Total-2</v>
      </c>
      <c r="BB219" s="10" t="str" cm="1">
        <f t="array" ref="BB219">IFERROR(INDEX('Attendance-Slot-1'!$Q$2:$Q$1112,MATCH(1,('Attendance-Slot-1'!$A$2:$A$1112=$C219)*('Attendance-Slot-1'!$G$2:$G$1112=BB$2),0)),"No Data")</f>
        <v>No Data</v>
      </c>
      <c r="BC219" s="10" t="str" cm="1">
        <f t="array" ref="BC219">IFERROR(INDEX('Attendance-Slot-2'!$Q$2:$Q$2595,MATCH(1,('Attendance-Slot-2'!$A$2:$A$2595=$C219)*('Attendance-Slot-2'!$G$2:$G$2595=BB$2),0)),"No Data")</f>
        <v>P-S2_Onsite</v>
      </c>
      <c r="BD219" s="136">
        <f>VLOOKUP($AQ219,'Written Exam Marks'!$H:$Q,10,FALSE)</f>
        <v>11</v>
      </c>
      <c r="BE219" s="136">
        <f>VLOOKUP($AQ219,'Written Exam Marks'!$H:$Q,9,FALSE)</f>
        <v>40</v>
      </c>
      <c r="BF219" s="10" t="str">
        <f t="shared" si="208"/>
        <v>Present</v>
      </c>
      <c r="BG219" s="10" t="str">
        <f t="shared" si="209"/>
        <v>P-S2_Onsite</v>
      </c>
      <c r="BH219" s="129">
        <v>9</v>
      </c>
      <c r="BI219" s="129" t="s">
        <v>5</v>
      </c>
      <c r="BJ219" s="129" t="s">
        <v>5</v>
      </c>
      <c r="BK219" s="129" t="s">
        <v>5</v>
      </c>
      <c r="BL219" s="144">
        <v>9</v>
      </c>
      <c r="BM219" s="24">
        <v>60</v>
      </c>
      <c r="BN219" s="24" t="s">
        <v>1004</v>
      </c>
      <c r="BO219" s="118" t="s">
        <v>1063</v>
      </c>
      <c r="BP219" s="118" t="str">
        <f t="shared" si="182"/>
        <v>2025EB1100216-BDSDF114</v>
      </c>
      <c r="BQ219" s="24" t="str">
        <f t="shared" si="210"/>
        <v>2 missed</v>
      </c>
      <c r="BR219" s="24" t="str">
        <f t="shared" si="211"/>
        <v>1 missed</v>
      </c>
      <c r="BS219" s="24">
        <f t="shared" si="212"/>
        <v>1</v>
      </c>
      <c r="BT219" s="24">
        <f t="shared" si="213"/>
        <v>0</v>
      </c>
      <c r="BU219" s="14">
        <f t="shared" si="214"/>
        <v>0.33333333333333331</v>
      </c>
      <c r="BV219" s="14">
        <f t="shared" si="215"/>
        <v>0</v>
      </c>
      <c r="BW219" s="24" t="str">
        <f t="shared" si="216"/>
        <v>3 missed</v>
      </c>
      <c r="BX219" s="24">
        <f t="shared" si="217"/>
        <v>1</v>
      </c>
      <c r="BY219" s="14">
        <f t="shared" si="218"/>
        <v>0.25</v>
      </c>
      <c r="BZ219" s="14" t="str">
        <f t="shared" si="219"/>
        <v>Q-1 A-0 || Q Total-3, A Total-1</v>
      </c>
      <c r="CA219" s="14" t="str" cm="1">
        <f t="array" ref="CA219">IFERROR(INDEX('Attendance-Slot-1'!$Q$2:$Q$1112,MATCH(1,('Attendance-Slot-1'!$A$2:$A$1112=$C219)*('Attendance-Slot-1'!$G$2:$G$1112=CA$2),0)),"No Data")</f>
        <v>No Data</v>
      </c>
      <c r="CB219" s="14" t="str" cm="1">
        <f t="array" ref="CB219">IFERROR(INDEX('Attendance-Slot-2'!$Q$2:$Q$2595,MATCH(1,('Attendance-Slot-2'!$A$2:$A$2595=$C219)*('Attendance-Slot-2'!$G$2:$G$2595=CA$2),0)),"No Data")</f>
        <v>P-S2_Onsite</v>
      </c>
      <c r="CC219" s="138">
        <f>VLOOKUP($BP219,'Written Exam Marks'!$H:$Q,10,FALSE)</f>
        <v>21.5</v>
      </c>
      <c r="CD219" s="138">
        <f>VLOOKUP($BP219,'Written Exam Marks'!$H:$Q,9,FALSE)</f>
        <v>40</v>
      </c>
      <c r="CE219" s="14" t="str">
        <f t="shared" si="220"/>
        <v>Present</v>
      </c>
      <c r="CF219" s="14" t="str">
        <f t="shared" si="221"/>
        <v>P-S2_Onsite</v>
      </c>
      <c r="CG219" s="130">
        <v>4.5</v>
      </c>
      <c r="CH219" s="130" t="s">
        <v>5</v>
      </c>
      <c r="CI219" s="130" t="s">
        <v>5</v>
      </c>
      <c r="CJ219" s="130" t="s">
        <v>5</v>
      </c>
      <c r="CK219" s="130" t="s">
        <v>5</v>
      </c>
      <c r="CL219" s="130" t="s">
        <v>5</v>
      </c>
      <c r="CM219" s="145">
        <v>4.5</v>
      </c>
      <c r="CN219" s="130">
        <v>50</v>
      </c>
      <c r="CO219" s="27" t="s">
        <v>1005</v>
      </c>
      <c r="CP219" s="119" t="s">
        <v>1044</v>
      </c>
      <c r="CQ219" s="119" t="str">
        <f t="shared" si="183"/>
        <v>2025EB1100216-BDSDF112</v>
      </c>
      <c r="CR219" s="27" t="str">
        <f t="shared" si="222"/>
        <v>1 missed</v>
      </c>
      <c r="CS219" s="27" t="str">
        <f t="shared" si="223"/>
        <v>2 missed</v>
      </c>
      <c r="CT219" s="27">
        <f t="shared" si="224"/>
        <v>1</v>
      </c>
      <c r="CU219" s="27">
        <f t="shared" si="225"/>
        <v>0</v>
      </c>
      <c r="CV219" s="15">
        <f t="shared" si="226"/>
        <v>0.5</v>
      </c>
      <c r="CW219" s="15">
        <f t="shared" si="227"/>
        <v>0</v>
      </c>
      <c r="CX219" s="27" t="str">
        <f t="shared" si="228"/>
        <v>3 missed</v>
      </c>
      <c r="CY219" s="27">
        <f t="shared" si="229"/>
        <v>1</v>
      </c>
      <c r="CZ219" s="15">
        <f t="shared" si="230"/>
        <v>0.25</v>
      </c>
      <c r="DA219" s="15" t="str">
        <f t="shared" si="231"/>
        <v>Q-1 A-0 || Q Total-2, A Total-2</v>
      </c>
      <c r="DB219" s="15" t="str" cm="1">
        <f t="array" ref="DB219">IFERROR(INDEX('Attendance-Slot-1'!$Q$2:$Q$1112,MATCH(1,('Attendance-Slot-1'!$A$2:$A$1112=$C219)*('Attendance-Slot-1'!$G$2:$G$1112=DB$2),0)),"No Data")</f>
        <v>No Data</v>
      </c>
      <c r="DC219" s="15" t="str" cm="1">
        <f t="array" ref="DC219">IFERROR(INDEX('Attendance-Slot-2'!$Q$2:$Q$2595,MATCH(1,('Attendance-Slot-2'!$A$2:$A$2595=$C219)*('Attendance-Slot-2'!$G$2:$G$2595=DB$2),0)),"No Data")</f>
        <v>P-S2_Onsite</v>
      </c>
      <c r="DD219" s="139">
        <f>VLOOKUP($CQ219,'Written Exam Marks'!$H:$Q,10,FALSE)</f>
        <v>34.5</v>
      </c>
      <c r="DE219" s="139">
        <f>VLOOKUP($CQ219,'Written Exam Marks'!$H:$Q,9,FALSE)</f>
        <v>50</v>
      </c>
      <c r="DF219" s="15" t="str">
        <f t="shared" si="232"/>
        <v>Present</v>
      </c>
      <c r="DG219" s="15" t="str">
        <f t="shared" si="233"/>
        <v>P-S2_Onsite</v>
      </c>
      <c r="DH219" s="139">
        <v>85</v>
      </c>
      <c r="DI219" s="139">
        <v>85</v>
      </c>
      <c r="DJ219" s="139">
        <v>100</v>
      </c>
      <c r="DK219" s="3" t="str">
        <f t="shared" si="184"/>
        <v>P-0, A-0, No Data-4</v>
      </c>
      <c r="DL219" s="3" t="str">
        <f t="shared" si="185"/>
        <v>P-4, A-0, No Data-0</v>
      </c>
      <c r="DM219" s="1" t="str">
        <f t="shared" si="234"/>
        <v>P-S2_Onsite</v>
      </c>
      <c r="DN219" s="1" t="str">
        <f t="shared" si="235"/>
        <v>P-S2_Onsite</v>
      </c>
      <c r="DO219" s="1" t="str">
        <f t="shared" si="236"/>
        <v>P-S2_Onsite</v>
      </c>
      <c r="DP219" s="1" t="str">
        <f t="shared" si="237"/>
        <v>P-S2_Onsite</v>
      </c>
      <c r="DQ219" s="1" t="str">
        <f t="shared" si="238"/>
        <v>P-4, A-0, No Data-0</v>
      </c>
      <c r="DR219" s="39">
        <f t="shared" si="239"/>
        <v>0</v>
      </c>
      <c r="DS219" s="34" t="s">
        <v>7217</v>
      </c>
      <c r="DT219" s="39" t="s">
        <v>7363</v>
      </c>
      <c r="DU219" s="30" t="s">
        <v>651</v>
      </c>
      <c r="DV219" s="30"/>
    </row>
    <row r="220" spans="1:126" x14ac:dyDescent="0.25">
      <c r="A220" s="1">
        <v>217</v>
      </c>
      <c r="B220" s="1" t="s">
        <v>1000</v>
      </c>
      <c r="C220" s="1" t="s">
        <v>654</v>
      </c>
      <c r="D220" s="1" t="s">
        <v>655</v>
      </c>
      <c r="E220" s="1" t="s">
        <v>656</v>
      </c>
      <c r="F220" s="1" t="s">
        <v>7201</v>
      </c>
      <c r="G220" s="1" t="s">
        <v>3607</v>
      </c>
      <c r="H220" s="143" t="s">
        <v>5</v>
      </c>
      <c r="I220" s="143" t="s">
        <v>5</v>
      </c>
      <c r="J220" s="143" t="s">
        <v>5</v>
      </c>
      <c r="K220" s="143" t="s">
        <v>5</v>
      </c>
      <c r="L220" s="132" t="s">
        <v>5</v>
      </c>
      <c r="M220" s="132">
        <v>1.6</v>
      </c>
      <c r="N220" s="26">
        <v>60</v>
      </c>
      <c r="O220" s="26" t="s">
        <v>997</v>
      </c>
      <c r="P220" s="120" t="s">
        <v>1034</v>
      </c>
      <c r="Q220" s="13" t="str">
        <f t="shared" si="186"/>
        <v>2025EB1100217-BDSDF113</v>
      </c>
      <c r="R220" s="26" t="str">
        <f t="shared" si="187"/>
        <v>4 missed</v>
      </c>
      <c r="S220" s="26" t="str">
        <f t="shared" si="180"/>
        <v>1 missed</v>
      </c>
      <c r="T220" s="26">
        <f t="shared" si="188"/>
        <v>0</v>
      </c>
      <c r="U220" s="26">
        <f t="shared" si="189"/>
        <v>0</v>
      </c>
      <c r="V220" s="13">
        <f t="shared" si="190"/>
        <v>0</v>
      </c>
      <c r="W220" s="13">
        <f t="shared" si="191"/>
        <v>0</v>
      </c>
      <c r="X220" s="26" t="str">
        <f t="shared" si="192"/>
        <v>5 missed</v>
      </c>
      <c r="Y220" s="26">
        <f t="shared" si="193"/>
        <v>0</v>
      </c>
      <c r="Z220" s="13">
        <f t="shared" si="194"/>
        <v>0</v>
      </c>
      <c r="AA220" s="15" t="str">
        <f t="shared" si="195"/>
        <v>Q-0 A-0 || Q Total-4, A Total-1</v>
      </c>
      <c r="AB220" s="13" t="str" cm="1">
        <f t="array" ref="AB220">IFERROR(INDEX('Attendance-Slot-1'!$Q$2:$Q$1112,MATCH(1,('Attendance-Slot-1'!$A$2:$A$1112=$C220)*('Attendance-Slot-1'!$G$2:$G$1112=AB$2),0)),"No Data")</f>
        <v>No Data</v>
      </c>
      <c r="AC220" s="13" t="str" cm="1">
        <f t="array" ref="AC220">IFERROR(INDEX('Attendance-Slot-2'!$Q$2:$Q$2595,MATCH(1,('Attendance-Slot-2'!$A$2:$A$2595=$C220)*('Attendance-Slot-2'!$G$2:$G$2595=AB$2),0)),"No Data")</f>
        <v>A-S2_Onsite</v>
      </c>
      <c r="AD220" s="133" t="e">
        <f>VLOOKUP($Q220,'Written Exam Marks'!$H:$Q,10,FALSE)</f>
        <v>#N/A</v>
      </c>
      <c r="AE220" s="133" t="e">
        <f>VLOOKUP($Q220,'Written Exam Marks'!$H:$Q,9,FALSE)</f>
        <v>#N/A</v>
      </c>
      <c r="AF220" s="13" t="str">
        <f t="shared" si="196"/>
        <v>Absent</v>
      </c>
      <c r="AG220" s="13" t="str">
        <f t="shared" si="197"/>
        <v>A-S2_Onsite</v>
      </c>
      <c r="AH220" s="29" t="s">
        <v>5</v>
      </c>
      <c r="AI220" s="29" t="s">
        <v>5</v>
      </c>
      <c r="AJ220" s="29" t="s">
        <v>5</v>
      </c>
      <c r="AK220" s="29" t="s">
        <v>5</v>
      </c>
      <c r="AL220" s="29" t="s">
        <v>5</v>
      </c>
      <c r="AM220" s="29">
        <v>0</v>
      </c>
      <c r="AN220" s="131">
        <v>60</v>
      </c>
      <c r="AO220" s="36" t="s">
        <v>7179</v>
      </c>
      <c r="AP220" s="116" t="s">
        <v>1050</v>
      </c>
      <c r="AQ220" s="116" t="str">
        <f t="shared" si="181"/>
        <v>2025EB1100217-BDSDF108</v>
      </c>
      <c r="AR220" s="25" t="str">
        <f t="shared" si="198"/>
        <v>3 missed</v>
      </c>
      <c r="AS220" s="25" t="str">
        <f t="shared" si="199"/>
        <v>2 missed</v>
      </c>
      <c r="AT220" s="25">
        <f t="shared" si="200"/>
        <v>0</v>
      </c>
      <c r="AU220" s="25">
        <f t="shared" si="201"/>
        <v>0</v>
      </c>
      <c r="AV220" s="10">
        <f t="shared" si="202"/>
        <v>0</v>
      </c>
      <c r="AW220" s="10">
        <f t="shared" si="203"/>
        <v>0</v>
      </c>
      <c r="AX220" s="25" t="str">
        <f t="shared" si="204"/>
        <v>5 missed</v>
      </c>
      <c r="AY220" s="25">
        <f t="shared" si="205"/>
        <v>0</v>
      </c>
      <c r="AZ220" s="10">
        <f t="shared" si="206"/>
        <v>0</v>
      </c>
      <c r="BA220" s="10" t="str">
        <f t="shared" si="207"/>
        <v>Q-0 A-0 || Q Total-3, A Total-2</v>
      </c>
      <c r="BB220" s="10" t="str" cm="1">
        <f t="array" ref="BB220">IFERROR(INDEX('Attendance-Slot-1'!$Q$2:$Q$1112,MATCH(1,('Attendance-Slot-1'!$A$2:$A$1112=$C220)*('Attendance-Slot-1'!$G$2:$G$1112=BB$2),0)),"No Data")</f>
        <v>No Data</v>
      </c>
      <c r="BC220" s="10" t="str" cm="1">
        <f t="array" ref="BC220">IFERROR(INDEX('Attendance-Slot-2'!$Q$2:$Q$2595,MATCH(1,('Attendance-Slot-2'!$A$2:$A$2595=$C220)*('Attendance-Slot-2'!$G$2:$G$2595=BB$2),0)),"No Data")</f>
        <v>A-S2_Onsite</v>
      </c>
      <c r="BD220" s="136" t="e">
        <f>VLOOKUP($AQ220,'Written Exam Marks'!$H:$Q,10,FALSE)</f>
        <v>#N/A</v>
      </c>
      <c r="BE220" s="136" t="e">
        <f>VLOOKUP($AQ220,'Written Exam Marks'!$H:$Q,9,FALSE)</f>
        <v>#N/A</v>
      </c>
      <c r="BF220" s="10" t="str">
        <f t="shared" si="208"/>
        <v>Absent</v>
      </c>
      <c r="BG220" s="10" t="str">
        <f t="shared" si="209"/>
        <v>A-S2_Onsite</v>
      </c>
      <c r="BH220" s="129" t="s">
        <v>5</v>
      </c>
      <c r="BI220" s="129" t="s">
        <v>5</v>
      </c>
      <c r="BJ220" s="129" t="s">
        <v>5</v>
      </c>
      <c r="BK220" s="129" t="s">
        <v>5</v>
      </c>
      <c r="BL220" s="144">
        <v>0</v>
      </c>
      <c r="BM220" s="24">
        <v>60</v>
      </c>
      <c r="BN220" s="24" t="s">
        <v>1004</v>
      </c>
      <c r="BO220" s="118" t="s">
        <v>1063</v>
      </c>
      <c r="BP220" s="118" t="str">
        <f t="shared" si="182"/>
        <v>2025EB1100217-BDSDF114</v>
      </c>
      <c r="BQ220" s="24" t="str">
        <f t="shared" si="210"/>
        <v>3 missed</v>
      </c>
      <c r="BR220" s="24" t="str">
        <f t="shared" si="211"/>
        <v>1 missed</v>
      </c>
      <c r="BS220" s="24">
        <f t="shared" si="212"/>
        <v>0</v>
      </c>
      <c r="BT220" s="24">
        <f t="shared" si="213"/>
        <v>0</v>
      </c>
      <c r="BU220" s="14">
        <f t="shared" si="214"/>
        <v>0</v>
      </c>
      <c r="BV220" s="14">
        <f t="shared" si="215"/>
        <v>0</v>
      </c>
      <c r="BW220" s="24" t="str">
        <f t="shared" si="216"/>
        <v>4 missed</v>
      </c>
      <c r="BX220" s="24">
        <f t="shared" si="217"/>
        <v>0</v>
      </c>
      <c r="BY220" s="14">
        <f t="shared" si="218"/>
        <v>0</v>
      </c>
      <c r="BZ220" s="14" t="str">
        <f t="shared" si="219"/>
        <v>Q-0 A-0 || Q Total-3, A Total-1</v>
      </c>
      <c r="CA220" s="14" t="str" cm="1">
        <f t="array" ref="CA220">IFERROR(INDEX('Attendance-Slot-1'!$Q$2:$Q$1112,MATCH(1,('Attendance-Slot-1'!$A$2:$A$1112=$C220)*('Attendance-Slot-1'!$G$2:$G$1112=CA$2),0)),"No Data")</f>
        <v>No Data</v>
      </c>
      <c r="CB220" s="14" t="str" cm="1">
        <f t="array" ref="CB220">IFERROR(INDEX('Attendance-Slot-2'!$Q$2:$Q$2595,MATCH(1,('Attendance-Slot-2'!$A$2:$A$2595=$C220)*('Attendance-Slot-2'!$G$2:$G$2595=CA$2),0)),"No Data")</f>
        <v>A-S2_Onsite</v>
      </c>
      <c r="CC220" s="138" t="e">
        <f>VLOOKUP($BP220,'Written Exam Marks'!$H:$Q,10,FALSE)</f>
        <v>#N/A</v>
      </c>
      <c r="CD220" s="138" t="e">
        <f>VLOOKUP($BP220,'Written Exam Marks'!$H:$Q,9,FALSE)</f>
        <v>#N/A</v>
      </c>
      <c r="CE220" s="14" t="str">
        <f t="shared" si="220"/>
        <v>Absent</v>
      </c>
      <c r="CF220" s="14" t="str">
        <f t="shared" si="221"/>
        <v>A-S2_Onsite</v>
      </c>
      <c r="CG220" s="130" t="s">
        <v>5</v>
      </c>
      <c r="CH220" s="130" t="s">
        <v>5</v>
      </c>
      <c r="CI220" s="130" t="s">
        <v>5</v>
      </c>
      <c r="CJ220" s="130" t="s">
        <v>5</v>
      </c>
      <c r="CK220" s="130" t="s">
        <v>5</v>
      </c>
      <c r="CL220" s="130" t="s">
        <v>5</v>
      </c>
      <c r="CM220" s="145">
        <v>0</v>
      </c>
      <c r="CN220" s="130">
        <v>50</v>
      </c>
      <c r="CO220" s="27" t="s">
        <v>1005</v>
      </c>
      <c r="CP220" s="119" t="s">
        <v>1044</v>
      </c>
      <c r="CQ220" s="119" t="str">
        <f t="shared" si="183"/>
        <v>2025EB1100217-BDSDF112</v>
      </c>
      <c r="CR220" s="27" t="str">
        <f t="shared" si="222"/>
        <v>2 missed</v>
      </c>
      <c r="CS220" s="27" t="str">
        <f t="shared" si="223"/>
        <v>2 missed</v>
      </c>
      <c r="CT220" s="27">
        <f t="shared" si="224"/>
        <v>0</v>
      </c>
      <c r="CU220" s="27">
        <f t="shared" si="225"/>
        <v>0</v>
      </c>
      <c r="CV220" s="15">
        <f t="shared" si="226"/>
        <v>0</v>
      </c>
      <c r="CW220" s="15">
        <f t="shared" si="227"/>
        <v>0</v>
      </c>
      <c r="CX220" s="27" t="str">
        <f t="shared" si="228"/>
        <v>4 missed</v>
      </c>
      <c r="CY220" s="27">
        <f t="shared" si="229"/>
        <v>0</v>
      </c>
      <c r="CZ220" s="15">
        <f t="shared" si="230"/>
        <v>0</v>
      </c>
      <c r="DA220" s="15" t="str">
        <f t="shared" si="231"/>
        <v>Q-0 A-0 || Q Total-2, A Total-2</v>
      </c>
      <c r="DB220" s="15" t="str" cm="1">
        <f t="array" ref="DB220">IFERROR(INDEX('Attendance-Slot-1'!$Q$2:$Q$1112,MATCH(1,('Attendance-Slot-1'!$A$2:$A$1112=$C220)*('Attendance-Slot-1'!$G$2:$G$1112=DB$2),0)),"No Data")</f>
        <v>No Data</v>
      </c>
      <c r="DC220" s="15" t="str" cm="1">
        <f t="array" ref="DC220">IFERROR(INDEX('Attendance-Slot-2'!$Q$2:$Q$2595,MATCH(1,('Attendance-Slot-2'!$A$2:$A$2595=$C220)*('Attendance-Slot-2'!$G$2:$G$2595=DB$2),0)),"No Data")</f>
        <v>A-S2_Onsite</v>
      </c>
      <c r="DD220" s="139" t="e">
        <f>VLOOKUP($CQ220,'Written Exam Marks'!$H:$Q,10,FALSE)</f>
        <v>#N/A</v>
      </c>
      <c r="DE220" s="139" t="e">
        <f>VLOOKUP($CQ220,'Written Exam Marks'!$H:$Q,9,FALSE)</f>
        <v>#N/A</v>
      </c>
      <c r="DF220" s="15" t="str">
        <f t="shared" si="232"/>
        <v>Absent</v>
      </c>
      <c r="DG220" s="15" t="str">
        <f t="shared" si="233"/>
        <v>A-S2_Onsite</v>
      </c>
      <c r="DH220" s="139" t="s">
        <v>5</v>
      </c>
      <c r="DI220" s="139">
        <v>0</v>
      </c>
      <c r="DJ220" s="139">
        <v>100</v>
      </c>
      <c r="DK220" s="3" t="str">
        <f t="shared" si="184"/>
        <v>P-0, A-0, No Data-4</v>
      </c>
      <c r="DL220" s="3" t="str">
        <f t="shared" si="185"/>
        <v>P-0, A-4, No Data-0</v>
      </c>
      <c r="DM220" s="1" t="str">
        <f t="shared" si="234"/>
        <v>A-S2_Onsite</v>
      </c>
      <c r="DN220" s="1" t="str">
        <f t="shared" si="235"/>
        <v>A-S2_Onsite</v>
      </c>
      <c r="DO220" s="1" t="str">
        <f t="shared" si="236"/>
        <v>A-S2_Onsite</v>
      </c>
      <c r="DP220" s="1" t="str">
        <f t="shared" si="237"/>
        <v>A-S2_Onsite</v>
      </c>
      <c r="DQ220" s="1" t="str">
        <f t="shared" si="238"/>
        <v>P-0, A-4, No Data-0</v>
      </c>
      <c r="DR220" s="39">
        <f t="shared" si="239"/>
        <v>0</v>
      </c>
      <c r="DS220" s="34" t="s">
        <v>7218</v>
      </c>
      <c r="DT220" s="39" t="s">
        <v>1098</v>
      </c>
      <c r="DU220" s="30" t="s">
        <v>654</v>
      </c>
      <c r="DV220" s="30" t="s">
        <v>7218</v>
      </c>
    </row>
    <row r="221" spans="1:126" x14ac:dyDescent="0.25">
      <c r="A221" s="1">
        <v>218</v>
      </c>
      <c r="B221" s="1" t="s">
        <v>1000</v>
      </c>
      <c r="C221" s="1" t="s">
        <v>657</v>
      </c>
      <c r="D221" s="1" t="s">
        <v>658</v>
      </c>
      <c r="E221" s="1" t="s">
        <v>659</v>
      </c>
      <c r="F221" s="1" t="s">
        <v>7201</v>
      </c>
      <c r="G221" s="1" t="s">
        <v>3608</v>
      </c>
      <c r="H221" s="143">
        <v>6.4</v>
      </c>
      <c r="I221" s="143" t="s">
        <v>5</v>
      </c>
      <c r="J221" s="143" t="s">
        <v>5</v>
      </c>
      <c r="K221" s="143" t="s">
        <v>5</v>
      </c>
      <c r="L221" s="132">
        <v>28</v>
      </c>
      <c r="M221" s="132">
        <v>34.4</v>
      </c>
      <c r="N221" s="26">
        <v>60</v>
      </c>
      <c r="O221" s="26" t="s">
        <v>997</v>
      </c>
      <c r="P221" s="120" t="s">
        <v>1034</v>
      </c>
      <c r="Q221" s="13" t="str">
        <f t="shared" si="186"/>
        <v>2025EB1100218-BDSDF113</v>
      </c>
      <c r="R221" s="26" t="str">
        <f t="shared" si="187"/>
        <v>3 missed</v>
      </c>
      <c r="S221" s="26" t="str">
        <f t="shared" si="180"/>
        <v>0 missed</v>
      </c>
      <c r="T221" s="26">
        <f t="shared" si="188"/>
        <v>1</v>
      </c>
      <c r="U221" s="26">
        <f t="shared" si="189"/>
        <v>1</v>
      </c>
      <c r="V221" s="13">
        <f t="shared" si="190"/>
        <v>0.25</v>
      </c>
      <c r="W221" s="13">
        <f t="shared" si="191"/>
        <v>1</v>
      </c>
      <c r="X221" s="26" t="str">
        <f t="shared" si="192"/>
        <v>3 missed</v>
      </c>
      <c r="Y221" s="26">
        <f t="shared" si="193"/>
        <v>2</v>
      </c>
      <c r="Z221" s="13">
        <f t="shared" si="194"/>
        <v>0.4</v>
      </c>
      <c r="AA221" s="15" t="str">
        <f t="shared" si="195"/>
        <v>Q-1 A-1 || Q Total-4, A Total-1</v>
      </c>
      <c r="AB221" s="13" t="str" cm="1">
        <f t="array" ref="AB221">IFERROR(INDEX('Attendance-Slot-1'!$Q$2:$Q$1112,MATCH(1,('Attendance-Slot-1'!$A$2:$A$1112=$C221)*('Attendance-Slot-1'!$G$2:$G$1112=AB$2),0)),"No Data")</f>
        <v>No Data</v>
      </c>
      <c r="AC221" s="13" t="str" cm="1">
        <f t="array" ref="AC221">IFERROR(INDEX('Attendance-Slot-2'!$Q$2:$Q$2595,MATCH(1,('Attendance-Slot-2'!$A$2:$A$2595=$C221)*('Attendance-Slot-2'!$G$2:$G$2595=AB$2),0)),"No Data")</f>
        <v>P-S2_Onsite</v>
      </c>
      <c r="AD221" s="133">
        <f>VLOOKUP($Q221,'Written Exam Marks'!$H:$Q,10,FALSE)</f>
        <v>27</v>
      </c>
      <c r="AE221" s="133">
        <f>VLOOKUP($Q221,'Written Exam Marks'!$H:$Q,9,FALSE)</f>
        <v>40</v>
      </c>
      <c r="AF221" s="13" t="str">
        <f t="shared" si="196"/>
        <v>Present</v>
      </c>
      <c r="AG221" s="13" t="str">
        <f t="shared" si="197"/>
        <v>P-S2_Onsite</v>
      </c>
      <c r="AH221" s="29">
        <v>11.5</v>
      </c>
      <c r="AI221" s="29" t="s">
        <v>5</v>
      </c>
      <c r="AJ221" s="29" t="s">
        <v>5</v>
      </c>
      <c r="AK221" s="29" t="s">
        <v>5</v>
      </c>
      <c r="AL221" s="29" t="s">
        <v>5</v>
      </c>
      <c r="AM221" s="29">
        <v>11.5</v>
      </c>
      <c r="AN221" s="131">
        <v>60</v>
      </c>
      <c r="AO221" s="36" t="s">
        <v>7179</v>
      </c>
      <c r="AP221" s="116" t="s">
        <v>1050</v>
      </c>
      <c r="AQ221" s="116" t="str">
        <f t="shared" si="181"/>
        <v>2025EB1100218-BDSDF108</v>
      </c>
      <c r="AR221" s="25" t="str">
        <f t="shared" si="198"/>
        <v>3 missed</v>
      </c>
      <c r="AS221" s="25" t="str">
        <f t="shared" si="199"/>
        <v>1 missed</v>
      </c>
      <c r="AT221" s="25">
        <f t="shared" si="200"/>
        <v>0</v>
      </c>
      <c r="AU221" s="25">
        <f t="shared" si="201"/>
        <v>1</v>
      </c>
      <c r="AV221" s="10">
        <f t="shared" si="202"/>
        <v>0</v>
      </c>
      <c r="AW221" s="10">
        <f t="shared" si="203"/>
        <v>0.5</v>
      </c>
      <c r="AX221" s="25" t="str">
        <f t="shared" si="204"/>
        <v>4 missed</v>
      </c>
      <c r="AY221" s="25">
        <f t="shared" si="205"/>
        <v>1</v>
      </c>
      <c r="AZ221" s="10">
        <f t="shared" si="206"/>
        <v>0.2</v>
      </c>
      <c r="BA221" s="10" t="str">
        <f t="shared" si="207"/>
        <v>Q-0 A-1 || Q Total-3, A Total-2</v>
      </c>
      <c r="BB221" s="10" t="str" cm="1">
        <f t="array" ref="BB221">IFERROR(INDEX('Attendance-Slot-1'!$Q$2:$Q$1112,MATCH(1,('Attendance-Slot-1'!$A$2:$A$1112=$C221)*('Attendance-Slot-1'!$G$2:$G$1112=BB$2),0)),"No Data")</f>
        <v>No Data</v>
      </c>
      <c r="BC221" s="10" t="str" cm="1">
        <f t="array" ref="BC221">IFERROR(INDEX('Attendance-Slot-2'!$Q$2:$Q$2595,MATCH(1,('Attendance-Slot-2'!$A$2:$A$2595=$C221)*('Attendance-Slot-2'!$G$2:$G$2595=BB$2),0)),"No Data")</f>
        <v>A-S2_Onsite</v>
      </c>
      <c r="BD221" s="136" t="e">
        <f>VLOOKUP($AQ221,'Written Exam Marks'!$H:$Q,10,FALSE)</f>
        <v>#N/A</v>
      </c>
      <c r="BE221" s="136" t="e">
        <f>VLOOKUP($AQ221,'Written Exam Marks'!$H:$Q,9,FALSE)</f>
        <v>#N/A</v>
      </c>
      <c r="BF221" s="10" t="str">
        <f t="shared" si="208"/>
        <v>Absent</v>
      </c>
      <c r="BG221" s="10" t="str">
        <f t="shared" si="209"/>
        <v>A-S2_Onsite</v>
      </c>
      <c r="BH221" s="129">
        <v>8</v>
      </c>
      <c r="BI221" s="129" t="s">
        <v>5</v>
      </c>
      <c r="BJ221" s="129" t="s">
        <v>5</v>
      </c>
      <c r="BK221" s="129" t="s">
        <v>5</v>
      </c>
      <c r="BL221" s="144">
        <v>8</v>
      </c>
      <c r="BM221" s="24">
        <v>60</v>
      </c>
      <c r="BN221" s="24" t="s">
        <v>1004</v>
      </c>
      <c r="BO221" s="118" t="s">
        <v>1063</v>
      </c>
      <c r="BP221" s="118" t="str">
        <f t="shared" si="182"/>
        <v>2025EB1100218-BDSDF114</v>
      </c>
      <c r="BQ221" s="24" t="str">
        <f t="shared" si="210"/>
        <v>2 missed</v>
      </c>
      <c r="BR221" s="24" t="str">
        <f t="shared" si="211"/>
        <v>1 missed</v>
      </c>
      <c r="BS221" s="24">
        <f t="shared" si="212"/>
        <v>1</v>
      </c>
      <c r="BT221" s="24">
        <f t="shared" si="213"/>
        <v>0</v>
      </c>
      <c r="BU221" s="14">
        <f t="shared" si="214"/>
        <v>0.33333333333333331</v>
      </c>
      <c r="BV221" s="14">
        <f t="shared" si="215"/>
        <v>0</v>
      </c>
      <c r="BW221" s="24" t="str">
        <f t="shared" si="216"/>
        <v>3 missed</v>
      </c>
      <c r="BX221" s="24">
        <f t="shared" si="217"/>
        <v>1</v>
      </c>
      <c r="BY221" s="14">
        <f t="shared" si="218"/>
        <v>0.25</v>
      </c>
      <c r="BZ221" s="14" t="str">
        <f t="shared" si="219"/>
        <v>Q-1 A-0 || Q Total-3, A Total-1</v>
      </c>
      <c r="CA221" s="14" t="str" cm="1">
        <f t="array" ref="CA221">IFERROR(INDEX('Attendance-Slot-1'!$Q$2:$Q$1112,MATCH(1,('Attendance-Slot-1'!$A$2:$A$1112=$C221)*('Attendance-Slot-1'!$G$2:$G$1112=CA$2),0)),"No Data")</f>
        <v>No Data</v>
      </c>
      <c r="CB221" s="14" t="str" cm="1">
        <f t="array" ref="CB221">IFERROR(INDEX('Attendance-Slot-2'!$Q$2:$Q$2595,MATCH(1,('Attendance-Slot-2'!$A$2:$A$2595=$C221)*('Attendance-Slot-2'!$G$2:$G$2595=CA$2),0)),"No Data")</f>
        <v>A-S2_Onsite</v>
      </c>
      <c r="CC221" s="138" t="e">
        <f>VLOOKUP($BP221,'Written Exam Marks'!$H:$Q,10,FALSE)</f>
        <v>#N/A</v>
      </c>
      <c r="CD221" s="138" t="e">
        <f>VLOOKUP($BP221,'Written Exam Marks'!$H:$Q,9,FALSE)</f>
        <v>#N/A</v>
      </c>
      <c r="CE221" s="14" t="str">
        <f t="shared" si="220"/>
        <v>Absent</v>
      </c>
      <c r="CF221" s="14" t="str">
        <f t="shared" si="221"/>
        <v>A-S2_Onsite</v>
      </c>
      <c r="CG221" s="130">
        <v>4</v>
      </c>
      <c r="CH221" s="130" t="s">
        <v>5</v>
      </c>
      <c r="CI221" s="130" t="s">
        <v>5</v>
      </c>
      <c r="CJ221" s="130" t="s">
        <v>5</v>
      </c>
      <c r="CK221" s="130" t="s">
        <v>5</v>
      </c>
      <c r="CL221" s="130" t="s">
        <v>5</v>
      </c>
      <c r="CM221" s="145">
        <v>4</v>
      </c>
      <c r="CN221" s="130">
        <v>50</v>
      </c>
      <c r="CO221" s="27" t="s">
        <v>1005</v>
      </c>
      <c r="CP221" s="119" t="s">
        <v>1044</v>
      </c>
      <c r="CQ221" s="119" t="str">
        <f t="shared" si="183"/>
        <v>2025EB1100218-BDSDF112</v>
      </c>
      <c r="CR221" s="27" t="str">
        <f t="shared" si="222"/>
        <v>1 missed</v>
      </c>
      <c r="CS221" s="27" t="str">
        <f t="shared" si="223"/>
        <v>2 missed</v>
      </c>
      <c r="CT221" s="27">
        <f t="shared" si="224"/>
        <v>1</v>
      </c>
      <c r="CU221" s="27">
        <f t="shared" si="225"/>
        <v>0</v>
      </c>
      <c r="CV221" s="15">
        <f t="shared" si="226"/>
        <v>0.5</v>
      </c>
      <c r="CW221" s="15">
        <f t="shared" si="227"/>
        <v>0</v>
      </c>
      <c r="CX221" s="27" t="str">
        <f t="shared" si="228"/>
        <v>3 missed</v>
      </c>
      <c r="CY221" s="27">
        <f t="shared" si="229"/>
        <v>1</v>
      </c>
      <c r="CZ221" s="15">
        <f t="shared" si="230"/>
        <v>0.25</v>
      </c>
      <c r="DA221" s="15" t="str">
        <f t="shared" si="231"/>
        <v>Q-1 A-0 || Q Total-2, A Total-2</v>
      </c>
      <c r="DB221" s="15" t="str" cm="1">
        <f t="array" ref="DB221">IFERROR(INDEX('Attendance-Slot-1'!$Q$2:$Q$1112,MATCH(1,('Attendance-Slot-1'!$A$2:$A$1112=$C221)*('Attendance-Slot-1'!$G$2:$G$1112=DB$2),0)),"No Data")</f>
        <v>No Data</v>
      </c>
      <c r="DC221" s="15" t="str" cm="1">
        <f t="array" ref="DC221">IFERROR(INDEX('Attendance-Slot-2'!$Q$2:$Q$2595,MATCH(1,('Attendance-Slot-2'!$A$2:$A$2595=$C221)*('Attendance-Slot-2'!$G$2:$G$2595=DB$2),0)),"No Data")</f>
        <v>A-S2_Onsite</v>
      </c>
      <c r="DD221" s="139" t="e">
        <f>VLOOKUP($CQ221,'Written Exam Marks'!$H:$Q,10,FALSE)</f>
        <v>#N/A</v>
      </c>
      <c r="DE221" s="139" t="e">
        <f>VLOOKUP($CQ221,'Written Exam Marks'!$H:$Q,9,FALSE)</f>
        <v>#N/A</v>
      </c>
      <c r="DF221" s="15" t="str">
        <f t="shared" si="232"/>
        <v>Absent</v>
      </c>
      <c r="DG221" s="15" t="str">
        <f t="shared" si="233"/>
        <v>A-S2_Onsite</v>
      </c>
      <c r="DH221" s="139" t="s">
        <v>5</v>
      </c>
      <c r="DI221" s="139">
        <v>0</v>
      </c>
      <c r="DJ221" s="139">
        <v>100</v>
      </c>
      <c r="DK221" s="3" t="str">
        <f t="shared" si="184"/>
        <v>P-0, A-0, No Data-4</v>
      </c>
      <c r="DL221" s="3" t="str">
        <f t="shared" si="185"/>
        <v>P-1, A-3, No Data-0</v>
      </c>
      <c r="DM221" s="1" t="str">
        <f t="shared" si="234"/>
        <v>P-S2_Onsite</v>
      </c>
      <c r="DN221" s="1" t="str">
        <f t="shared" si="235"/>
        <v>A-S2_Onsite</v>
      </c>
      <c r="DO221" s="1" t="str">
        <f t="shared" si="236"/>
        <v>A-S2_Onsite</v>
      </c>
      <c r="DP221" s="1" t="str">
        <f t="shared" si="237"/>
        <v>A-S2_Onsite</v>
      </c>
      <c r="DQ221" s="1" t="str">
        <f t="shared" si="238"/>
        <v>P-1, A-3, No Data-0</v>
      </c>
      <c r="DR221" s="39">
        <f t="shared" si="239"/>
        <v>0</v>
      </c>
      <c r="DS221" s="34" t="s">
        <v>7217</v>
      </c>
      <c r="DT221" s="39" t="s">
        <v>7363</v>
      </c>
      <c r="DU221" s="30" t="s">
        <v>657</v>
      </c>
      <c r="DV221" s="30"/>
    </row>
    <row r="222" spans="1:126" x14ac:dyDescent="0.25">
      <c r="A222" s="1">
        <v>219</v>
      </c>
      <c r="B222" s="1" t="s">
        <v>1000</v>
      </c>
      <c r="C222" s="1" t="s">
        <v>660</v>
      </c>
      <c r="D222" s="1" t="s">
        <v>661</v>
      </c>
      <c r="E222" s="1" t="s">
        <v>662</v>
      </c>
      <c r="F222" s="1" t="s">
        <v>7201</v>
      </c>
      <c r="G222" s="1" t="s">
        <v>3609</v>
      </c>
      <c r="H222" s="143">
        <v>7.2</v>
      </c>
      <c r="I222" s="143">
        <v>5.6</v>
      </c>
      <c r="J222" s="143">
        <v>7.2</v>
      </c>
      <c r="K222" s="143">
        <v>8</v>
      </c>
      <c r="L222" s="132">
        <v>28</v>
      </c>
      <c r="M222" s="132">
        <v>56</v>
      </c>
      <c r="N222" s="26">
        <v>60</v>
      </c>
      <c r="O222" s="26" t="s">
        <v>997</v>
      </c>
      <c r="P222" s="120" t="s">
        <v>1034</v>
      </c>
      <c r="Q222" s="13" t="str">
        <f t="shared" si="186"/>
        <v>2025EB1100219-BDSDF113</v>
      </c>
      <c r="R222" s="26" t="str">
        <f t="shared" si="187"/>
        <v>0 missed</v>
      </c>
      <c r="S222" s="26" t="str">
        <f t="shared" si="180"/>
        <v>0 missed</v>
      </c>
      <c r="T222" s="26">
        <f t="shared" si="188"/>
        <v>4</v>
      </c>
      <c r="U222" s="26">
        <f t="shared" si="189"/>
        <v>1</v>
      </c>
      <c r="V222" s="13">
        <f t="shared" si="190"/>
        <v>1</v>
      </c>
      <c r="W222" s="13">
        <f t="shared" si="191"/>
        <v>1</v>
      </c>
      <c r="X222" s="26" t="str">
        <f t="shared" si="192"/>
        <v>0 missed</v>
      </c>
      <c r="Y222" s="26">
        <f t="shared" si="193"/>
        <v>5</v>
      </c>
      <c r="Z222" s="13">
        <f t="shared" si="194"/>
        <v>1</v>
      </c>
      <c r="AA222" s="15" t="str">
        <f t="shared" si="195"/>
        <v>Q-4 A-1 || Q Total-4, A Total-1</v>
      </c>
      <c r="AB222" s="13" t="str" cm="1">
        <f t="array" ref="AB222">IFERROR(INDEX('Attendance-Slot-1'!$Q$2:$Q$1112,MATCH(1,('Attendance-Slot-1'!$A$2:$A$1112=$C222)*('Attendance-Slot-1'!$G$2:$G$1112=AB$2),0)),"No Data")</f>
        <v>No Data</v>
      </c>
      <c r="AC222" s="13" t="str" cm="1">
        <f t="array" ref="AC222">IFERROR(INDEX('Attendance-Slot-2'!$Q$2:$Q$2595,MATCH(1,('Attendance-Slot-2'!$A$2:$A$2595=$C222)*('Attendance-Slot-2'!$G$2:$G$2595=AB$2),0)),"No Data")</f>
        <v>P-S2_Onsite</v>
      </c>
      <c r="AD222" s="133">
        <f>VLOOKUP($Q222,'Written Exam Marks'!$H:$Q,10,FALSE)</f>
        <v>33</v>
      </c>
      <c r="AE222" s="133">
        <f>VLOOKUP($Q222,'Written Exam Marks'!$H:$Q,9,FALSE)</f>
        <v>40</v>
      </c>
      <c r="AF222" s="13" t="str">
        <f t="shared" si="196"/>
        <v>Present</v>
      </c>
      <c r="AG222" s="13" t="str">
        <f t="shared" si="197"/>
        <v>P-S2_Onsite</v>
      </c>
      <c r="AH222" s="29">
        <v>13</v>
      </c>
      <c r="AI222" s="29">
        <v>12</v>
      </c>
      <c r="AJ222" s="29">
        <v>8</v>
      </c>
      <c r="AK222" s="29">
        <v>7</v>
      </c>
      <c r="AL222" s="29">
        <v>8</v>
      </c>
      <c r="AM222" s="29">
        <v>48</v>
      </c>
      <c r="AN222" s="131">
        <v>60</v>
      </c>
      <c r="AO222" s="36" t="s">
        <v>7179</v>
      </c>
      <c r="AP222" s="116" t="s">
        <v>1050</v>
      </c>
      <c r="AQ222" s="116" t="str">
        <f t="shared" si="181"/>
        <v>2025EB1100219-BDSDF108</v>
      </c>
      <c r="AR222" s="25" t="str">
        <f t="shared" si="198"/>
        <v>0 missed</v>
      </c>
      <c r="AS222" s="25" t="str">
        <f t="shared" si="199"/>
        <v>0 missed</v>
      </c>
      <c r="AT222" s="25">
        <f t="shared" si="200"/>
        <v>3</v>
      </c>
      <c r="AU222" s="25">
        <f t="shared" si="201"/>
        <v>2</v>
      </c>
      <c r="AV222" s="10">
        <f t="shared" si="202"/>
        <v>1</v>
      </c>
      <c r="AW222" s="10">
        <f t="shared" si="203"/>
        <v>1</v>
      </c>
      <c r="AX222" s="25" t="str">
        <f t="shared" si="204"/>
        <v>0 missed</v>
      </c>
      <c r="AY222" s="25">
        <f t="shared" si="205"/>
        <v>5</v>
      </c>
      <c r="AZ222" s="10">
        <f t="shared" si="206"/>
        <v>1</v>
      </c>
      <c r="BA222" s="10" t="str">
        <f t="shared" si="207"/>
        <v>Q-3 A-2 || Q Total-3, A Total-2</v>
      </c>
      <c r="BB222" s="10" t="str" cm="1">
        <f t="array" ref="BB222">IFERROR(INDEX('Attendance-Slot-1'!$Q$2:$Q$1112,MATCH(1,('Attendance-Slot-1'!$A$2:$A$1112=$C222)*('Attendance-Slot-1'!$G$2:$G$1112=BB$2),0)),"No Data")</f>
        <v>No Data</v>
      </c>
      <c r="BC222" s="10" t="str" cm="1">
        <f t="array" ref="BC222">IFERROR(INDEX('Attendance-Slot-2'!$Q$2:$Q$2595,MATCH(1,('Attendance-Slot-2'!$A$2:$A$2595=$C222)*('Attendance-Slot-2'!$G$2:$G$2595=BB$2),0)),"No Data")</f>
        <v>P-S2_Onsite</v>
      </c>
      <c r="BD222" s="136">
        <f>VLOOKUP($AQ222,'Written Exam Marks'!$H:$Q,10,FALSE)</f>
        <v>22.5</v>
      </c>
      <c r="BE222" s="136">
        <f>VLOOKUP($AQ222,'Written Exam Marks'!$H:$Q,9,FALSE)</f>
        <v>40</v>
      </c>
      <c r="BF222" s="10" t="str">
        <f t="shared" si="208"/>
        <v>Present</v>
      </c>
      <c r="BG222" s="10" t="str">
        <f t="shared" si="209"/>
        <v>P-S2_Onsite</v>
      </c>
      <c r="BH222" s="129">
        <v>7</v>
      </c>
      <c r="BI222" s="129">
        <v>15</v>
      </c>
      <c r="BJ222" s="129">
        <v>15</v>
      </c>
      <c r="BK222" s="129">
        <v>19</v>
      </c>
      <c r="BL222" s="144">
        <v>56</v>
      </c>
      <c r="BM222" s="24">
        <v>60</v>
      </c>
      <c r="BN222" s="24" t="s">
        <v>1004</v>
      </c>
      <c r="BO222" s="118" t="s">
        <v>1063</v>
      </c>
      <c r="BP222" s="118" t="str">
        <f t="shared" si="182"/>
        <v>2025EB1100219-BDSDF114</v>
      </c>
      <c r="BQ222" s="24" t="str">
        <f t="shared" si="210"/>
        <v>0 missed</v>
      </c>
      <c r="BR222" s="24" t="str">
        <f t="shared" si="211"/>
        <v>0 missed</v>
      </c>
      <c r="BS222" s="24">
        <f t="shared" si="212"/>
        <v>3</v>
      </c>
      <c r="BT222" s="24">
        <f t="shared" si="213"/>
        <v>1</v>
      </c>
      <c r="BU222" s="14">
        <f t="shared" si="214"/>
        <v>1</v>
      </c>
      <c r="BV222" s="14">
        <f t="shared" si="215"/>
        <v>1</v>
      </c>
      <c r="BW222" s="24" t="str">
        <f t="shared" si="216"/>
        <v>0 missed</v>
      </c>
      <c r="BX222" s="24">
        <f t="shared" si="217"/>
        <v>4</v>
      </c>
      <c r="BY222" s="14">
        <f t="shared" si="218"/>
        <v>1</v>
      </c>
      <c r="BZ222" s="14" t="str">
        <f t="shared" si="219"/>
        <v>Q-3 A-1 || Q Total-3, A Total-1</v>
      </c>
      <c r="CA222" s="14" t="str" cm="1">
        <f t="array" ref="CA222">IFERROR(INDEX('Attendance-Slot-1'!$Q$2:$Q$1112,MATCH(1,('Attendance-Slot-1'!$A$2:$A$1112=$C222)*('Attendance-Slot-1'!$G$2:$G$1112=CA$2),0)),"No Data")</f>
        <v>No Data</v>
      </c>
      <c r="CB222" s="14" t="str" cm="1">
        <f t="array" ref="CB222">IFERROR(INDEX('Attendance-Slot-2'!$Q$2:$Q$2595,MATCH(1,('Attendance-Slot-2'!$A$2:$A$2595=$C222)*('Attendance-Slot-2'!$G$2:$G$2595=CA$2),0)),"No Data")</f>
        <v>P-S2_Onsite</v>
      </c>
      <c r="CC222" s="138">
        <f>VLOOKUP($BP222,'Written Exam Marks'!$H:$Q,10,FALSE)</f>
        <v>31.5</v>
      </c>
      <c r="CD222" s="138">
        <f>VLOOKUP($BP222,'Written Exam Marks'!$H:$Q,9,FALSE)</f>
        <v>40</v>
      </c>
      <c r="CE222" s="14" t="str">
        <f t="shared" si="220"/>
        <v>Present</v>
      </c>
      <c r="CF222" s="14" t="str">
        <f t="shared" si="221"/>
        <v>P-S2_Onsite</v>
      </c>
      <c r="CG222" s="130">
        <v>5</v>
      </c>
      <c r="CH222" s="130">
        <v>4</v>
      </c>
      <c r="CI222" s="130">
        <v>8</v>
      </c>
      <c r="CJ222" s="130">
        <v>7</v>
      </c>
      <c r="CK222" s="130">
        <v>10</v>
      </c>
      <c r="CL222" s="130">
        <v>10</v>
      </c>
      <c r="CM222" s="145">
        <v>44</v>
      </c>
      <c r="CN222" s="130">
        <v>50</v>
      </c>
      <c r="CO222" s="27" t="s">
        <v>1005</v>
      </c>
      <c r="CP222" s="119" t="s">
        <v>1044</v>
      </c>
      <c r="CQ222" s="119" t="str">
        <f t="shared" si="183"/>
        <v>2025EB1100219-BDSDF112</v>
      </c>
      <c r="CR222" s="27" t="str">
        <f t="shared" si="222"/>
        <v>0 missed</v>
      </c>
      <c r="CS222" s="27" t="str">
        <f t="shared" si="223"/>
        <v>0 missed</v>
      </c>
      <c r="CT222" s="27">
        <f t="shared" si="224"/>
        <v>2</v>
      </c>
      <c r="CU222" s="27">
        <f t="shared" si="225"/>
        <v>2</v>
      </c>
      <c r="CV222" s="15">
        <f t="shared" si="226"/>
        <v>1</v>
      </c>
      <c r="CW222" s="15">
        <f t="shared" si="227"/>
        <v>1</v>
      </c>
      <c r="CX222" s="27" t="str">
        <f t="shared" si="228"/>
        <v>0 missed</v>
      </c>
      <c r="CY222" s="27">
        <f t="shared" si="229"/>
        <v>4</v>
      </c>
      <c r="CZ222" s="15">
        <f t="shared" si="230"/>
        <v>1</v>
      </c>
      <c r="DA222" s="15" t="str">
        <f t="shared" si="231"/>
        <v>Q-2 A-2 || Q Total-2, A Total-2</v>
      </c>
      <c r="DB222" s="15" t="str" cm="1">
        <f t="array" ref="DB222">IFERROR(INDEX('Attendance-Slot-1'!$Q$2:$Q$1112,MATCH(1,('Attendance-Slot-1'!$A$2:$A$1112=$C222)*('Attendance-Slot-1'!$G$2:$G$1112=DB$2),0)),"No Data")</f>
        <v>No Data</v>
      </c>
      <c r="DC222" s="15" t="str" cm="1">
        <f t="array" ref="DC222">IFERROR(INDEX('Attendance-Slot-2'!$Q$2:$Q$2595,MATCH(1,('Attendance-Slot-2'!$A$2:$A$2595=$C222)*('Attendance-Slot-2'!$G$2:$G$2595=DB$2),0)),"No Data")</f>
        <v>P-S2_Onsite</v>
      </c>
      <c r="DD222" s="139">
        <f>VLOOKUP($CQ222,'Written Exam Marks'!$H:$Q,10,FALSE)</f>
        <v>28</v>
      </c>
      <c r="DE222" s="139">
        <f>VLOOKUP($CQ222,'Written Exam Marks'!$H:$Q,9,FALSE)</f>
        <v>50</v>
      </c>
      <c r="DF222" s="15" t="str">
        <f t="shared" si="232"/>
        <v>Present</v>
      </c>
      <c r="DG222" s="15" t="str">
        <f t="shared" si="233"/>
        <v>P-S2_Onsite</v>
      </c>
      <c r="DH222" s="139">
        <v>100</v>
      </c>
      <c r="DI222" s="139">
        <v>100</v>
      </c>
      <c r="DJ222" s="139">
        <v>100</v>
      </c>
      <c r="DK222" s="3" t="str">
        <f t="shared" si="184"/>
        <v>P-0, A-0, No Data-4</v>
      </c>
      <c r="DL222" s="3" t="str">
        <f t="shared" si="185"/>
        <v>P-4, A-0, No Data-0</v>
      </c>
      <c r="DM222" s="1" t="str">
        <f t="shared" si="234"/>
        <v>P-S2_Onsite</v>
      </c>
      <c r="DN222" s="1" t="str">
        <f t="shared" si="235"/>
        <v>P-S2_Onsite</v>
      </c>
      <c r="DO222" s="1" t="str">
        <f t="shared" si="236"/>
        <v>P-S2_Onsite</v>
      </c>
      <c r="DP222" s="1" t="str">
        <f t="shared" si="237"/>
        <v>P-S2_Onsite</v>
      </c>
      <c r="DQ222" s="1" t="str">
        <f t="shared" si="238"/>
        <v>P-4, A-0, No Data-0</v>
      </c>
      <c r="DR222" s="39">
        <f t="shared" si="239"/>
        <v>1</v>
      </c>
      <c r="DS222" s="34" t="s">
        <v>7217</v>
      </c>
      <c r="DT222" s="39" t="s">
        <v>7363</v>
      </c>
      <c r="DU222" s="30" t="s">
        <v>660</v>
      </c>
      <c r="DV222" s="30"/>
    </row>
    <row r="223" spans="1:126" x14ac:dyDescent="0.25">
      <c r="A223" s="1">
        <v>220</v>
      </c>
      <c r="B223" s="1" t="s">
        <v>1000</v>
      </c>
      <c r="C223" s="1" t="s">
        <v>663</v>
      </c>
      <c r="D223" s="1" t="s">
        <v>664</v>
      </c>
      <c r="E223" s="1" t="s">
        <v>665</v>
      </c>
      <c r="F223" s="1" t="s">
        <v>7202</v>
      </c>
      <c r="G223" s="1" t="s">
        <v>3614</v>
      </c>
      <c r="H223" s="143">
        <v>8</v>
      </c>
      <c r="I223" s="143">
        <v>4</v>
      </c>
      <c r="J223" s="143" t="s">
        <v>5</v>
      </c>
      <c r="K223" s="143">
        <v>8</v>
      </c>
      <c r="L223" s="132">
        <v>28</v>
      </c>
      <c r="M223" s="132">
        <v>48</v>
      </c>
      <c r="N223" s="26">
        <v>60</v>
      </c>
      <c r="O223" s="26" t="s">
        <v>997</v>
      </c>
      <c r="P223" s="120" t="s">
        <v>1034</v>
      </c>
      <c r="Q223" s="13" t="str">
        <f t="shared" si="186"/>
        <v>2025EB1100221-BDSDF113</v>
      </c>
      <c r="R223" s="26" t="str">
        <f t="shared" si="187"/>
        <v>1 missed</v>
      </c>
      <c r="S223" s="26" t="str">
        <f t="shared" si="180"/>
        <v>0 missed</v>
      </c>
      <c r="T223" s="26">
        <f t="shared" si="188"/>
        <v>3</v>
      </c>
      <c r="U223" s="26">
        <f t="shared" si="189"/>
        <v>1</v>
      </c>
      <c r="V223" s="13">
        <f t="shared" si="190"/>
        <v>0.75</v>
      </c>
      <c r="W223" s="13">
        <f t="shared" si="191"/>
        <v>1</v>
      </c>
      <c r="X223" s="26" t="str">
        <f t="shared" si="192"/>
        <v>1 missed</v>
      </c>
      <c r="Y223" s="26">
        <f t="shared" si="193"/>
        <v>4</v>
      </c>
      <c r="Z223" s="13">
        <f t="shared" si="194"/>
        <v>0.8</v>
      </c>
      <c r="AA223" s="15" t="str">
        <f t="shared" si="195"/>
        <v>Q-3 A-1 || Q Total-4, A Total-1</v>
      </c>
      <c r="AB223" s="13" t="str" cm="1">
        <f t="array" ref="AB223">IFERROR(INDEX('Attendance-Slot-1'!$Q$2:$Q$1112,MATCH(1,('Attendance-Slot-1'!$A$2:$A$1112=$C223)*('Attendance-Slot-1'!$G$2:$G$1112=AB$2),0)),"No Data")</f>
        <v>No Data</v>
      </c>
      <c r="AC223" s="13" t="str" cm="1">
        <f t="array" ref="AC223">IFERROR(INDEX('Attendance-Slot-2'!$Q$2:$Q$2595,MATCH(1,('Attendance-Slot-2'!$A$2:$A$2595=$C223)*('Attendance-Slot-2'!$G$2:$G$2595=AB$2),0)),"No Data")</f>
        <v>P-S2_Onsite</v>
      </c>
      <c r="AD223" s="133">
        <f>VLOOKUP($Q223,'Written Exam Marks'!$H:$Q,10,FALSE)</f>
        <v>29</v>
      </c>
      <c r="AE223" s="133">
        <f>VLOOKUP($Q223,'Written Exam Marks'!$H:$Q,9,FALSE)</f>
        <v>40</v>
      </c>
      <c r="AF223" s="13" t="str">
        <f t="shared" si="196"/>
        <v>Present</v>
      </c>
      <c r="AG223" s="13" t="str">
        <f t="shared" si="197"/>
        <v>P-S2_Onsite</v>
      </c>
      <c r="AH223" s="29">
        <v>13</v>
      </c>
      <c r="AI223" s="29" t="s">
        <v>5</v>
      </c>
      <c r="AJ223" s="29">
        <v>7.3333333329999997</v>
      </c>
      <c r="AK223" s="29">
        <v>10</v>
      </c>
      <c r="AL223" s="29" t="s">
        <v>5</v>
      </c>
      <c r="AM223" s="29">
        <v>30.333333332999999</v>
      </c>
      <c r="AN223" s="131">
        <v>60</v>
      </c>
      <c r="AO223" s="36" t="s">
        <v>7179</v>
      </c>
      <c r="AP223" s="116" t="s">
        <v>1050</v>
      </c>
      <c r="AQ223" s="116" t="str">
        <f t="shared" si="181"/>
        <v>2025EB1100221-BDSDF108</v>
      </c>
      <c r="AR223" s="25" t="str">
        <f t="shared" si="198"/>
        <v>1 missed</v>
      </c>
      <c r="AS223" s="25" t="str">
        <f t="shared" si="199"/>
        <v>1 missed</v>
      </c>
      <c r="AT223" s="25">
        <f t="shared" si="200"/>
        <v>2</v>
      </c>
      <c r="AU223" s="25">
        <f t="shared" si="201"/>
        <v>1</v>
      </c>
      <c r="AV223" s="10">
        <f t="shared" si="202"/>
        <v>0.66666666666666663</v>
      </c>
      <c r="AW223" s="10">
        <f t="shared" si="203"/>
        <v>0.5</v>
      </c>
      <c r="AX223" s="25" t="str">
        <f t="shared" si="204"/>
        <v>2 missed</v>
      </c>
      <c r="AY223" s="25">
        <f t="shared" si="205"/>
        <v>3</v>
      </c>
      <c r="AZ223" s="10">
        <f t="shared" si="206"/>
        <v>0.6</v>
      </c>
      <c r="BA223" s="10" t="str">
        <f t="shared" si="207"/>
        <v>Q-2 A-1 || Q Total-3, A Total-2</v>
      </c>
      <c r="BB223" s="10" t="str" cm="1">
        <f t="array" ref="BB223">IFERROR(INDEX('Attendance-Slot-1'!$Q$2:$Q$1112,MATCH(1,('Attendance-Slot-1'!$A$2:$A$1112=$C223)*('Attendance-Slot-1'!$G$2:$G$1112=BB$2),0)),"No Data")</f>
        <v>No Data</v>
      </c>
      <c r="BC223" s="10" t="str" cm="1">
        <f t="array" ref="BC223">IFERROR(INDEX('Attendance-Slot-2'!$Q$2:$Q$2595,MATCH(1,('Attendance-Slot-2'!$A$2:$A$2595=$C223)*('Attendance-Slot-2'!$G$2:$G$2595=BB$2),0)),"No Data")</f>
        <v>P-S2_Onsite</v>
      </c>
      <c r="BD223" s="136">
        <f>VLOOKUP($AQ223,'Written Exam Marks'!$H:$Q,10,FALSE)</f>
        <v>13</v>
      </c>
      <c r="BE223" s="136">
        <f>VLOOKUP($AQ223,'Written Exam Marks'!$H:$Q,9,FALSE)</f>
        <v>40</v>
      </c>
      <c r="BF223" s="10" t="str">
        <f t="shared" si="208"/>
        <v>Present</v>
      </c>
      <c r="BG223" s="10" t="str">
        <f t="shared" si="209"/>
        <v>P-S2_Onsite</v>
      </c>
      <c r="BH223" s="129">
        <v>7</v>
      </c>
      <c r="BI223" s="129">
        <v>12</v>
      </c>
      <c r="BJ223" s="129" t="s">
        <v>5</v>
      </c>
      <c r="BK223" s="129">
        <v>19</v>
      </c>
      <c r="BL223" s="144">
        <v>38</v>
      </c>
      <c r="BM223" s="24">
        <v>60</v>
      </c>
      <c r="BN223" s="24" t="s">
        <v>1004</v>
      </c>
      <c r="BO223" s="118" t="s">
        <v>1063</v>
      </c>
      <c r="BP223" s="118" t="str">
        <f t="shared" si="182"/>
        <v>2025EB1100221-BDSDF114</v>
      </c>
      <c r="BQ223" s="24" t="str">
        <f t="shared" si="210"/>
        <v>1 missed</v>
      </c>
      <c r="BR223" s="24" t="str">
        <f t="shared" si="211"/>
        <v>0 missed</v>
      </c>
      <c r="BS223" s="24">
        <f t="shared" si="212"/>
        <v>2</v>
      </c>
      <c r="BT223" s="24">
        <f t="shared" si="213"/>
        <v>1</v>
      </c>
      <c r="BU223" s="14">
        <f t="shared" si="214"/>
        <v>0.66666666666666663</v>
      </c>
      <c r="BV223" s="14">
        <f t="shared" si="215"/>
        <v>1</v>
      </c>
      <c r="BW223" s="24" t="str">
        <f t="shared" si="216"/>
        <v>1 missed</v>
      </c>
      <c r="BX223" s="24">
        <f t="shared" si="217"/>
        <v>3</v>
      </c>
      <c r="BY223" s="14">
        <f t="shared" si="218"/>
        <v>0.75</v>
      </c>
      <c r="BZ223" s="14" t="str">
        <f t="shared" si="219"/>
        <v>Q-2 A-1 || Q Total-3, A Total-1</v>
      </c>
      <c r="CA223" s="14" t="str" cm="1">
        <f t="array" ref="CA223">IFERROR(INDEX('Attendance-Slot-1'!$Q$2:$Q$1112,MATCH(1,('Attendance-Slot-1'!$A$2:$A$1112=$C223)*('Attendance-Slot-1'!$G$2:$G$1112=CA$2),0)),"No Data")</f>
        <v>No Data</v>
      </c>
      <c r="CB223" s="14" t="str" cm="1">
        <f t="array" ref="CB223">IFERROR(INDEX('Attendance-Slot-2'!$Q$2:$Q$2595,MATCH(1,('Attendance-Slot-2'!$A$2:$A$2595=$C223)*('Attendance-Slot-2'!$G$2:$G$2595=CA$2),0)),"No Data")</f>
        <v>P-S2_Onsite</v>
      </c>
      <c r="CC223" s="138">
        <f>VLOOKUP($BP223,'Written Exam Marks'!$H:$Q,10,FALSE)</f>
        <v>14.25</v>
      </c>
      <c r="CD223" s="138">
        <f>VLOOKUP($BP223,'Written Exam Marks'!$H:$Q,9,FALSE)</f>
        <v>40</v>
      </c>
      <c r="CE223" s="14" t="str">
        <f t="shared" si="220"/>
        <v>Present</v>
      </c>
      <c r="CF223" s="14" t="str">
        <f t="shared" si="221"/>
        <v>P-S2_Onsite</v>
      </c>
      <c r="CG223" s="130">
        <v>4.5</v>
      </c>
      <c r="CH223" s="130">
        <v>3.5</v>
      </c>
      <c r="CI223" s="130">
        <v>7</v>
      </c>
      <c r="CJ223" s="130">
        <v>9</v>
      </c>
      <c r="CK223" s="130" t="s">
        <v>5</v>
      </c>
      <c r="CL223" s="130">
        <v>10</v>
      </c>
      <c r="CM223" s="145">
        <v>34</v>
      </c>
      <c r="CN223" s="130">
        <v>50</v>
      </c>
      <c r="CO223" s="27" t="s">
        <v>1005</v>
      </c>
      <c r="CP223" s="119" t="s">
        <v>1044</v>
      </c>
      <c r="CQ223" s="119" t="str">
        <f t="shared" si="183"/>
        <v>2025EB1100221-BDSDF112</v>
      </c>
      <c r="CR223" s="27" t="str">
        <f t="shared" si="222"/>
        <v>0 missed</v>
      </c>
      <c r="CS223" s="27" t="str">
        <f t="shared" si="223"/>
        <v>0 missed</v>
      </c>
      <c r="CT223" s="27">
        <f t="shared" si="224"/>
        <v>2</v>
      </c>
      <c r="CU223" s="27">
        <f t="shared" si="225"/>
        <v>2</v>
      </c>
      <c r="CV223" s="15">
        <f t="shared" si="226"/>
        <v>1</v>
      </c>
      <c r="CW223" s="15">
        <f t="shared" si="227"/>
        <v>1</v>
      </c>
      <c r="CX223" s="27" t="str">
        <f t="shared" si="228"/>
        <v>0 missed</v>
      </c>
      <c r="CY223" s="27">
        <f t="shared" si="229"/>
        <v>4</v>
      </c>
      <c r="CZ223" s="15">
        <f t="shared" si="230"/>
        <v>1</v>
      </c>
      <c r="DA223" s="15" t="str">
        <f t="shared" si="231"/>
        <v>Q-2 A-2 || Q Total-2, A Total-2</v>
      </c>
      <c r="DB223" s="15" t="str" cm="1">
        <f t="array" ref="DB223">IFERROR(INDEX('Attendance-Slot-1'!$Q$2:$Q$1112,MATCH(1,('Attendance-Slot-1'!$A$2:$A$1112=$C223)*('Attendance-Slot-1'!$G$2:$G$1112=DB$2),0)),"No Data")</f>
        <v>No Data</v>
      </c>
      <c r="DC223" s="15" t="str" cm="1">
        <f t="array" ref="DC223">IFERROR(INDEX('Attendance-Slot-2'!$Q$2:$Q$2595,MATCH(1,('Attendance-Slot-2'!$A$2:$A$2595=$C223)*('Attendance-Slot-2'!$G$2:$G$2595=DB$2),0)),"No Data")</f>
        <v>P-S2_Onsite</v>
      </c>
      <c r="DD223" s="139">
        <f>VLOOKUP($CQ223,'Written Exam Marks'!$H:$Q,10,FALSE)</f>
        <v>30</v>
      </c>
      <c r="DE223" s="139">
        <f>VLOOKUP($CQ223,'Written Exam Marks'!$H:$Q,9,FALSE)</f>
        <v>50</v>
      </c>
      <c r="DF223" s="15" t="str">
        <f t="shared" si="232"/>
        <v>Present</v>
      </c>
      <c r="DG223" s="15" t="str">
        <f t="shared" si="233"/>
        <v>P-S2_Onsite</v>
      </c>
      <c r="DH223" s="139">
        <v>85</v>
      </c>
      <c r="DI223" s="139">
        <v>85</v>
      </c>
      <c r="DJ223" s="139">
        <v>100</v>
      </c>
      <c r="DK223" s="3" t="str">
        <f t="shared" si="184"/>
        <v>P-0, A-0, No Data-4</v>
      </c>
      <c r="DL223" s="3" t="str">
        <f t="shared" si="185"/>
        <v>P-4, A-0, No Data-0</v>
      </c>
      <c r="DM223" s="1" t="str">
        <f t="shared" si="234"/>
        <v>P-S2_Onsite</v>
      </c>
      <c r="DN223" s="1" t="str">
        <f t="shared" si="235"/>
        <v>P-S2_Onsite</v>
      </c>
      <c r="DO223" s="1" t="str">
        <f t="shared" si="236"/>
        <v>P-S2_Onsite</v>
      </c>
      <c r="DP223" s="1" t="str">
        <f t="shared" si="237"/>
        <v>P-S2_Onsite</v>
      </c>
      <c r="DQ223" s="1" t="str">
        <f t="shared" si="238"/>
        <v>P-4, A-0, No Data-0</v>
      </c>
      <c r="DR223" s="39">
        <f t="shared" si="239"/>
        <v>0</v>
      </c>
      <c r="DS223" s="34" t="s">
        <v>7217</v>
      </c>
      <c r="DT223" s="39" t="s">
        <v>7363</v>
      </c>
      <c r="DU223" s="30" t="s">
        <v>663</v>
      </c>
      <c r="DV223" s="30"/>
    </row>
    <row r="224" spans="1:126" x14ac:dyDescent="0.25">
      <c r="A224" s="1">
        <v>221</v>
      </c>
      <c r="B224" s="1" t="s">
        <v>1000</v>
      </c>
      <c r="C224" s="1" t="s">
        <v>666</v>
      </c>
      <c r="D224" s="1" t="s">
        <v>667</v>
      </c>
      <c r="E224" s="1" t="s">
        <v>668</v>
      </c>
      <c r="F224" s="1" t="s">
        <v>7202</v>
      </c>
      <c r="G224" s="1" t="s">
        <v>1435</v>
      </c>
      <c r="H224" s="143">
        <v>1.6</v>
      </c>
      <c r="I224" s="143">
        <v>6.4</v>
      </c>
      <c r="J224" s="143" t="s">
        <v>5</v>
      </c>
      <c r="K224" s="143" t="s">
        <v>5</v>
      </c>
      <c r="L224" s="132" t="s">
        <v>5</v>
      </c>
      <c r="M224" s="132">
        <v>8</v>
      </c>
      <c r="N224" s="26">
        <v>60</v>
      </c>
      <c r="O224" s="26" t="s">
        <v>997</v>
      </c>
      <c r="P224" s="120" t="s">
        <v>1034</v>
      </c>
      <c r="Q224" s="13" t="str">
        <f t="shared" si="186"/>
        <v>2025EB1100222-BDSDF113</v>
      </c>
      <c r="R224" s="26" t="str">
        <f t="shared" si="187"/>
        <v>2 missed</v>
      </c>
      <c r="S224" s="26" t="str">
        <f t="shared" si="180"/>
        <v>1 missed</v>
      </c>
      <c r="T224" s="26">
        <f t="shared" si="188"/>
        <v>2</v>
      </c>
      <c r="U224" s="26">
        <f t="shared" si="189"/>
        <v>0</v>
      </c>
      <c r="V224" s="13">
        <f t="shared" si="190"/>
        <v>0.5</v>
      </c>
      <c r="W224" s="13">
        <f t="shared" si="191"/>
        <v>0</v>
      </c>
      <c r="X224" s="26" t="str">
        <f t="shared" si="192"/>
        <v>3 missed</v>
      </c>
      <c r="Y224" s="26">
        <f t="shared" si="193"/>
        <v>2</v>
      </c>
      <c r="Z224" s="13">
        <f t="shared" si="194"/>
        <v>0.4</v>
      </c>
      <c r="AA224" s="15" t="str">
        <f t="shared" si="195"/>
        <v>Q-2 A-0 || Q Total-4, A Total-1</v>
      </c>
      <c r="AB224" s="13" t="str" cm="1">
        <f t="array" ref="AB224">IFERROR(INDEX('Attendance-Slot-1'!$Q$2:$Q$1112,MATCH(1,('Attendance-Slot-1'!$A$2:$A$1112=$C224)*('Attendance-Slot-1'!$G$2:$G$1112=AB$2),0)),"No Data")</f>
        <v>No Data</v>
      </c>
      <c r="AC224" s="13" t="str" cm="1">
        <f t="array" ref="AC224">IFERROR(INDEX('Attendance-Slot-2'!$Q$2:$Q$2595,MATCH(1,('Attendance-Slot-2'!$A$2:$A$2595=$C224)*('Attendance-Slot-2'!$G$2:$G$2595=AB$2),0)),"No Data")</f>
        <v>P-S2_Onsite</v>
      </c>
      <c r="AD224" s="133">
        <f>VLOOKUP($Q224,'Written Exam Marks'!$H:$Q,10,FALSE)</f>
        <v>12</v>
      </c>
      <c r="AE224" s="133">
        <f>VLOOKUP($Q224,'Written Exam Marks'!$H:$Q,9,FALSE)</f>
        <v>40</v>
      </c>
      <c r="AF224" s="13" t="str">
        <f t="shared" si="196"/>
        <v>Present</v>
      </c>
      <c r="AG224" s="13" t="str">
        <f t="shared" si="197"/>
        <v>P-S2_Onsite</v>
      </c>
      <c r="AH224" s="29" t="s">
        <v>5</v>
      </c>
      <c r="AI224" s="29" t="s">
        <v>5</v>
      </c>
      <c r="AJ224" s="29" t="s">
        <v>5</v>
      </c>
      <c r="AK224" s="29" t="s">
        <v>5</v>
      </c>
      <c r="AL224" s="29" t="s">
        <v>5</v>
      </c>
      <c r="AM224" s="29">
        <v>0</v>
      </c>
      <c r="AN224" s="131">
        <v>60</v>
      </c>
      <c r="AO224" s="36" t="s">
        <v>7179</v>
      </c>
      <c r="AP224" s="116" t="s">
        <v>1050</v>
      </c>
      <c r="AQ224" s="116" t="str">
        <f t="shared" si="181"/>
        <v>2025EB1100222-BDSDF108</v>
      </c>
      <c r="AR224" s="25" t="str">
        <f t="shared" si="198"/>
        <v>3 missed</v>
      </c>
      <c r="AS224" s="25" t="str">
        <f t="shared" si="199"/>
        <v>2 missed</v>
      </c>
      <c r="AT224" s="25">
        <f t="shared" si="200"/>
        <v>0</v>
      </c>
      <c r="AU224" s="25">
        <f t="shared" si="201"/>
        <v>0</v>
      </c>
      <c r="AV224" s="10">
        <f t="shared" si="202"/>
        <v>0</v>
      </c>
      <c r="AW224" s="10">
        <f t="shared" si="203"/>
        <v>0</v>
      </c>
      <c r="AX224" s="25" t="str">
        <f t="shared" si="204"/>
        <v>5 missed</v>
      </c>
      <c r="AY224" s="25">
        <f t="shared" si="205"/>
        <v>0</v>
      </c>
      <c r="AZ224" s="10">
        <f t="shared" si="206"/>
        <v>0</v>
      </c>
      <c r="BA224" s="10" t="str">
        <f t="shared" si="207"/>
        <v>Q-0 A-0 || Q Total-3, A Total-2</v>
      </c>
      <c r="BB224" s="10" t="str" cm="1">
        <f t="array" ref="BB224">IFERROR(INDEX('Attendance-Slot-1'!$Q$2:$Q$1112,MATCH(1,('Attendance-Slot-1'!$A$2:$A$1112=$C224)*('Attendance-Slot-1'!$G$2:$G$1112=BB$2),0)),"No Data")</f>
        <v>P-S1_Onsite</v>
      </c>
      <c r="BC224" s="10" t="str" cm="1">
        <f t="array" ref="BC224">IFERROR(INDEX('Attendance-Slot-2'!$Q$2:$Q$2595,MATCH(1,('Attendance-Slot-2'!$A$2:$A$2595=$C224)*('Attendance-Slot-2'!$G$2:$G$2595=BB$2),0)),"No Data")</f>
        <v>No Data</v>
      </c>
      <c r="BD224" s="136">
        <f>VLOOKUP($AQ224,'Written Exam Marks'!$H:$Q,10,FALSE)</f>
        <v>8</v>
      </c>
      <c r="BE224" s="136">
        <f>VLOOKUP($AQ224,'Written Exam Marks'!$H:$Q,9,FALSE)</f>
        <v>40</v>
      </c>
      <c r="BF224" s="10" t="str">
        <f t="shared" si="208"/>
        <v>Present</v>
      </c>
      <c r="BG224" s="10" t="str">
        <f t="shared" si="209"/>
        <v>P-S1_Onsite</v>
      </c>
      <c r="BH224" s="129">
        <v>10</v>
      </c>
      <c r="BI224" s="129" t="s">
        <v>5</v>
      </c>
      <c r="BJ224" s="129" t="s">
        <v>5</v>
      </c>
      <c r="BK224" s="129" t="s">
        <v>5</v>
      </c>
      <c r="BL224" s="144">
        <v>10</v>
      </c>
      <c r="BM224" s="24">
        <v>60</v>
      </c>
      <c r="BN224" s="24" t="s">
        <v>1004</v>
      </c>
      <c r="BO224" s="118" t="s">
        <v>1063</v>
      </c>
      <c r="BP224" s="118" t="str">
        <f t="shared" si="182"/>
        <v>2025EB1100222-BDSDF114</v>
      </c>
      <c r="BQ224" s="24" t="str">
        <f t="shared" si="210"/>
        <v>2 missed</v>
      </c>
      <c r="BR224" s="24" t="str">
        <f t="shared" si="211"/>
        <v>1 missed</v>
      </c>
      <c r="BS224" s="24">
        <f t="shared" si="212"/>
        <v>1</v>
      </c>
      <c r="BT224" s="24">
        <f t="shared" si="213"/>
        <v>0</v>
      </c>
      <c r="BU224" s="14">
        <f t="shared" si="214"/>
        <v>0.33333333333333331</v>
      </c>
      <c r="BV224" s="14">
        <f t="shared" si="215"/>
        <v>0</v>
      </c>
      <c r="BW224" s="24" t="str">
        <f t="shared" si="216"/>
        <v>3 missed</v>
      </c>
      <c r="BX224" s="24">
        <f t="shared" si="217"/>
        <v>1</v>
      </c>
      <c r="BY224" s="14">
        <f t="shared" si="218"/>
        <v>0.25</v>
      </c>
      <c r="BZ224" s="14" t="str">
        <f t="shared" si="219"/>
        <v>Q-1 A-0 || Q Total-3, A Total-1</v>
      </c>
      <c r="CA224" s="14" t="str" cm="1">
        <f t="array" ref="CA224">IFERROR(INDEX('Attendance-Slot-1'!$Q$2:$Q$1112,MATCH(1,('Attendance-Slot-1'!$A$2:$A$1112=$C224)*('Attendance-Slot-1'!$G$2:$G$1112=CA$2),0)),"No Data")</f>
        <v>No Data</v>
      </c>
      <c r="CB224" s="14" t="str" cm="1">
        <f t="array" ref="CB224">IFERROR(INDEX('Attendance-Slot-2'!$Q$2:$Q$2595,MATCH(1,('Attendance-Slot-2'!$A$2:$A$2595=$C224)*('Attendance-Slot-2'!$G$2:$G$2595=CA$2),0)),"No Data")</f>
        <v>P-S2_Onsite</v>
      </c>
      <c r="CC224" s="138">
        <f>VLOOKUP($BP224,'Written Exam Marks'!$H:$Q,10,FALSE)</f>
        <v>4</v>
      </c>
      <c r="CD224" s="138">
        <f>VLOOKUP($BP224,'Written Exam Marks'!$H:$Q,9,FALSE)</f>
        <v>40</v>
      </c>
      <c r="CE224" s="14" t="str">
        <f t="shared" si="220"/>
        <v>Present</v>
      </c>
      <c r="CF224" s="14" t="str">
        <f t="shared" si="221"/>
        <v>P-S2_Onsite</v>
      </c>
      <c r="CG224" s="130">
        <v>4.5</v>
      </c>
      <c r="CH224" s="130">
        <v>5</v>
      </c>
      <c r="CI224" s="130" t="s">
        <v>5</v>
      </c>
      <c r="CJ224" s="130" t="s">
        <v>5</v>
      </c>
      <c r="CK224" s="130" t="s">
        <v>5</v>
      </c>
      <c r="CL224" s="130" t="s">
        <v>5</v>
      </c>
      <c r="CM224" s="145">
        <v>9.5</v>
      </c>
      <c r="CN224" s="130">
        <v>50</v>
      </c>
      <c r="CO224" s="27" t="s">
        <v>1005</v>
      </c>
      <c r="CP224" s="119" t="s">
        <v>1044</v>
      </c>
      <c r="CQ224" s="119" t="str">
        <f t="shared" si="183"/>
        <v>2025EB1100222-BDSDF112</v>
      </c>
      <c r="CR224" s="27" t="str">
        <f t="shared" si="222"/>
        <v>0 missed</v>
      </c>
      <c r="CS224" s="27" t="str">
        <f t="shared" si="223"/>
        <v>2 missed</v>
      </c>
      <c r="CT224" s="27">
        <f t="shared" si="224"/>
        <v>2</v>
      </c>
      <c r="CU224" s="27">
        <f t="shared" si="225"/>
        <v>0</v>
      </c>
      <c r="CV224" s="15">
        <f t="shared" si="226"/>
        <v>1</v>
      </c>
      <c r="CW224" s="15">
        <f t="shared" si="227"/>
        <v>0</v>
      </c>
      <c r="CX224" s="27" t="str">
        <f t="shared" si="228"/>
        <v>2 missed</v>
      </c>
      <c r="CY224" s="27">
        <f t="shared" si="229"/>
        <v>2</v>
      </c>
      <c r="CZ224" s="15">
        <f t="shared" si="230"/>
        <v>0.5</v>
      </c>
      <c r="DA224" s="15" t="str">
        <f t="shared" si="231"/>
        <v>Q-2 A-0 || Q Total-2, A Total-2</v>
      </c>
      <c r="DB224" s="15" t="str" cm="1">
        <f t="array" ref="DB224">IFERROR(INDEX('Attendance-Slot-1'!$Q$2:$Q$1112,MATCH(1,('Attendance-Slot-1'!$A$2:$A$1112=$C224)*('Attendance-Slot-1'!$G$2:$G$1112=DB$2),0)),"No Data")</f>
        <v>P-S1_Onsite</v>
      </c>
      <c r="DC224" s="15" t="str" cm="1">
        <f t="array" ref="DC224">IFERROR(INDEX('Attendance-Slot-2'!$Q$2:$Q$2595,MATCH(1,('Attendance-Slot-2'!$A$2:$A$2595=$C224)*('Attendance-Slot-2'!$G$2:$G$2595=DB$2),0)),"No Data")</f>
        <v>No Data</v>
      </c>
      <c r="DD224" s="139">
        <f>VLOOKUP($CQ224,'Written Exam Marks'!$H:$Q,10,FALSE)</f>
        <v>23.5</v>
      </c>
      <c r="DE224" s="139">
        <f>VLOOKUP($CQ224,'Written Exam Marks'!$H:$Q,9,FALSE)</f>
        <v>50</v>
      </c>
      <c r="DF224" s="15" t="str">
        <f t="shared" si="232"/>
        <v>Present</v>
      </c>
      <c r="DG224" s="15" t="str">
        <f t="shared" si="233"/>
        <v>P-S1_Onsite</v>
      </c>
      <c r="DH224" s="139" t="s">
        <v>5</v>
      </c>
      <c r="DI224" s="139">
        <v>0</v>
      </c>
      <c r="DJ224" s="139">
        <v>100</v>
      </c>
      <c r="DK224" s="3" t="str">
        <f t="shared" si="184"/>
        <v>P-2, A-0, No Data-2</v>
      </c>
      <c r="DL224" s="3" t="str">
        <f t="shared" si="185"/>
        <v>P-2, A-0, No Data-2</v>
      </c>
      <c r="DM224" s="1" t="str">
        <f t="shared" si="234"/>
        <v>P-S2_Onsite</v>
      </c>
      <c r="DN224" s="1" t="str">
        <f t="shared" si="235"/>
        <v>P-S1_Onsite</v>
      </c>
      <c r="DO224" s="1" t="str">
        <f t="shared" si="236"/>
        <v>P-S1_Onsite</v>
      </c>
      <c r="DP224" s="1" t="str">
        <f t="shared" si="237"/>
        <v>P-S2_Onsite</v>
      </c>
      <c r="DQ224" s="1" t="str">
        <f t="shared" si="238"/>
        <v>P-4, A-0, No Data-0</v>
      </c>
      <c r="DR224" s="39">
        <f t="shared" si="239"/>
        <v>0</v>
      </c>
      <c r="DS224" s="34" t="s">
        <v>7217</v>
      </c>
      <c r="DT224" s="39" t="s">
        <v>7363</v>
      </c>
      <c r="DU224" s="30" t="s">
        <v>666</v>
      </c>
      <c r="DV224" s="30"/>
    </row>
    <row r="225" spans="1:126" x14ac:dyDescent="0.25">
      <c r="A225" s="1">
        <v>222</v>
      </c>
      <c r="B225" s="1" t="s">
        <v>1000</v>
      </c>
      <c r="C225" s="1" t="s">
        <v>669</v>
      </c>
      <c r="D225" s="1" t="s">
        <v>670</v>
      </c>
      <c r="E225" s="1" t="s">
        <v>671</v>
      </c>
      <c r="F225" s="1" t="s">
        <v>7201</v>
      </c>
      <c r="G225" s="1" t="s">
        <v>1438</v>
      </c>
      <c r="H225" s="143">
        <v>8</v>
      </c>
      <c r="I225" s="143">
        <v>7.2</v>
      </c>
      <c r="J225" s="143">
        <v>7.2</v>
      </c>
      <c r="K225" s="143">
        <v>7.2</v>
      </c>
      <c r="L225" s="132">
        <v>28</v>
      </c>
      <c r="M225" s="132">
        <v>57.6</v>
      </c>
      <c r="N225" s="26">
        <v>60</v>
      </c>
      <c r="O225" s="26" t="s">
        <v>997</v>
      </c>
      <c r="P225" s="120" t="s">
        <v>1034</v>
      </c>
      <c r="Q225" s="13" t="str">
        <f t="shared" si="186"/>
        <v>2025EB1100223-BDSDF113</v>
      </c>
      <c r="R225" s="26" t="str">
        <f t="shared" si="187"/>
        <v>0 missed</v>
      </c>
      <c r="S225" s="26" t="str">
        <f t="shared" si="180"/>
        <v>0 missed</v>
      </c>
      <c r="T225" s="26">
        <f t="shared" si="188"/>
        <v>4</v>
      </c>
      <c r="U225" s="26">
        <f t="shared" si="189"/>
        <v>1</v>
      </c>
      <c r="V225" s="13">
        <f t="shared" si="190"/>
        <v>1</v>
      </c>
      <c r="W225" s="13">
        <f t="shared" si="191"/>
        <v>1</v>
      </c>
      <c r="X225" s="26" t="str">
        <f t="shared" si="192"/>
        <v>0 missed</v>
      </c>
      <c r="Y225" s="26">
        <f t="shared" si="193"/>
        <v>5</v>
      </c>
      <c r="Z225" s="13">
        <f t="shared" si="194"/>
        <v>1</v>
      </c>
      <c r="AA225" s="15" t="str">
        <f t="shared" si="195"/>
        <v>Q-4 A-1 || Q Total-4, A Total-1</v>
      </c>
      <c r="AB225" s="13" t="str" cm="1">
        <f t="array" ref="AB225">IFERROR(INDEX('Attendance-Slot-1'!$Q$2:$Q$1112,MATCH(1,('Attendance-Slot-1'!$A$2:$A$1112=$C225)*('Attendance-Slot-1'!$G$2:$G$1112=AB$2),0)),"No Data")</f>
        <v>No Data</v>
      </c>
      <c r="AC225" s="13" t="str" cm="1">
        <f t="array" ref="AC225">IFERROR(INDEX('Attendance-Slot-2'!$Q$2:$Q$2595,MATCH(1,('Attendance-Slot-2'!$A$2:$A$2595=$C225)*('Attendance-Slot-2'!$G$2:$G$2595=AB$2),0)),"No Data")</f>
        <v>P-S2_Onsite</v>
      </c>
      <c r="AD225" s="133">
        <f>VLOOKUP($Q225,'Written Exam Marks'!$H:$Q,10,FALSE)</f>
        <v>27</v>
      </c>
      <c r="AE225" s="133">
        <f>VLOOKUP($Q225,'Written Exam Marks'!$H:$Q,9,FALSE)</f>
        <v>40</v>
      </c>
      <c r="AF225" s="13" t="str">
        <f t="shared" si="196"/>
        <v>Present</v>
      </c>
      <c r="AG225" s="13" t="str">
        <f t="shared" si="197"/>
        <v>P-S2_Onsite</v>
      </c>
      <c r="AH225" s="29" t="s">
        <v>5</v>
      </c>
      <c r="AI225" s="29">
        <v>14</v>
      </c>
      <c r="AJ225" s="29">
        <v>8.6666666669999994</v>
      </c>
      <c r="AK225" s="29">
        <v>10</v>
      </c>
      <c r="AL225" s="29">
        <v>10</v>
      </c>
      <c r="AM225" s="29">
        <v>42.666666667000001</v>
      </c>
      <c r="AN225" s="131">
        <v>60</v>
      </c>
      <c r="AO225" s="36" t="s">
        <v>7179</v>
      </c>
      <c r="AP225" s="116" t="s">
        <v>1050</v>
      </c>
      <c r="AQ225" s="116" t="str">
        <f t="shared" si="181"/>
        <v>2025EB1100223-BDSDF108</v>
      </c>
      <c r="AR225" s="25" t="str">
        <f t="shared" si="198"/>
        <v>0 missed</v>
      </c>
      <c r="AS225" s="25" t="str">
        <f t="shared" si="199"/>
        <v>1 missed</v>
      </c>
      <c r="AT225" s="25">
        <f t="shared" si="200"/>
        <v>3</v>
      </c>
      <c r="AU225" s="25">
        <f t="shared" si="201"/>
        <v>1</v>
      </c>
      <c r="AV225" s="10">
        <f t="shared" si="202"/>
        <v>1</v>
      </c>
      <c r="AW225" s="10">
        <f t="shared" si="203"/>
        <v>0.5</v>
      </c>
      <c r="AX225" s="25" t="str">
        <f t="shared" si="204"/>
        <v>1 missed</v>
      </c>
      <c r="AY225" s="25">
        <f t="shared" si="205"/>
        <v>4</v>
      </c>
      <c r="AZ225" s="10">
        <f t="shared" si="206"/>
        <v>0.8</v>
      </c>
      <c r="BA225" s="10" t="str">
        <f t="shared" si="207"/>
        <v>Q-3 A-1 || Q Total-3, A Total-2</v>
      </c>
      <c r="BB225" s="10" t="str" cm="1">
        <f t="array" ref="BB225">IFERROR(INDEX('Attendance-Slot-1'!$Q$2:$Q$1112,MATCH(1,('Attendance-Slot-1'!$A$2:$A$1112=$C225)*('Attendance-Slot-1'!$G$2:$G$1112=BB$2),0)),"No Data")</f>
        <v>No Data</v>
      </c>
      <c r="BC225" s="10" t="str" cm="1">
        <f t="array" ref="BC225">IFERROR(INDEX('Attendance-Slot-2'!$Q$2:$Q$2595,MATCH(1,('Attendance-Slot-2'!$A$2:$A$2595=$C225)*('Attendance-Slot-2'!$G$2:$G$2595=BB$2),0)),"No Data")</f>
        <v>P-S2_Onsite</v>
      </c>
      <c r="BD225" s="136">
        <f>VLOOKUP($AQ225,'Written Exam Marks'!$H:$Q,10,FALSE)</f>
        <v>9</v>
      </c>
      <c r="BE225" s="136">
        <f>VLOOKUP($AQ225,'Written Exam Marks'!$H:$Q,9,FALSE)</f>
        <v>40</v>
      </c>
      <c r="BF225" s="10" t="str">
        <f t="shared" si="208"/>
        <v>Present</v>
      </c>
      <c r="BG225" s="10" t="str">
        <f t="shared" si="209"/>
        <v>P-S2_Onsite</v>
      </c>
      <c r="BH225" s="129">
        <v>10</v>
      </c>
      <c r="BI225" s="129">
        <v>15</v>
      </c>
      <c r="BJ225" s="129">
        <v>15</v>
      </c>
      <c r="BK225" s="129">
        <v>19</v>
      </c>
      <c r="BL225" s="144">
        <v>59</v>
      </c>
      <c r="BM225" s="24">
        <v>60</v>
      </c>
      <c r="BN225" s="24" t="s">
        <v>1004</v>
      </c>
      <c r="BO225" s="118" t="s">
        <v>1063</v>
      </c>
      <c r="BP225" s="118" t="str">
        <f t="shared" si="182"/>
        <v>2025EB1100223-BDSDF114</v>
      </c>
      <c r="BQ225" s="24" t="str">
        <f t="shared" si="210"/>
        <v>0 missed</v>
      </c>
      <c r="BR225" s="24" t="str">
        <f t="shared" si="211"/>
        <v>0 missed</v>
      </c>
      <c r="BS225" s="24">
        <f t="shared" si="212"/>
        <v>3</v>
      </c>
      <c r="BT225" s="24">
        <f t="shared" si="213"/>
        <v>1</v>
      </c>
      <c r="BU225" s="14">
        <f t="shared" si="214"/>
        <v>1</v>
      </c>
      <c r="BV225" s="14">
        <f t="shared" si="215"/>
        <v>1</v>
      </c>
      <c r="BW225" s="24" t="str">
        <f t="shared" si="216"/>
        <v>0 missed</v>
      </c>
      <c r="BX225" s="24">
        <f t="shared" si="217"/>
        <v>4</v>
      </c>
      <c r="BY225" s="14">
        <f t="shared" si="218"/>
        <v>1</v>
      </c>
      <c r="BZ225" s="14" t="str">
        <f t="shared" si="219"/>
        <v>Q-3 A-1 || Q Total-3, A Total-1</v>
      </c>
      <c r="CA225" s="14" t="str" cm="1">
        <f t="array" ref="CA225">IFERROR(INDEX('Attendance-Slot-1'!$Q$2:$Q$1112,MATCH(1,('Attendance-Slot-1'!$A$2:$A$1112=$C225)*('Attendance-Slot-1'!$G$2:$G$1112=CA$2),0)),"No Data")</f>
        <v>P-S1_Onsite</v>
      </c>
      <c r="CB225" s="14" t="str" cm="1">
        <f t="array" ref="CB225">IFERROR(INDEX('Attendance-Slot-2'!$Q$2:$Q$2595,MATCH(1,('Attendance-Slot-2'!$A$2:$A$2595=$C225)*('Attendance-Slot-2'!$G$2:$G$2595=CA$2),0)),"No Data")</f>
        <v>No Data</v>
      </c>
      <c r="CC225" s="138">
        <f>VLOOKUP($BP225,'Written Exam Marks'!$H:$Q,10,FALSE)</f>
        <v>25</v>
      </c>
      <c r="CD225" s="138">
        <f>VLOOKUP($BP225,'Written Exam Marks'!$H:$Q,9,FALSE)</f>
        <v>40</v>
      </c>
      <c r="CE225" s="14" t="str">
        <f t="shared" si="220"/>
        <v>Present</v>
      </c>
      <c r="CF225" s="14" t="str">
        <f t="shared" si="221"/>
        <v>P-S1_Onsite</v>
      </c>
      <c r="CG225" s="130">
        <v>5</v>
      </c>
      <c r="CH225" s="130">
        <v>4</v>
      </c>
      <c r="CI225" s="130" t="s">
        <v>5</v>
      </c>
      <c r="CJ225" s="130">
        <v>8.5</v>
      </c>
      <c r="CK225" s="130">
        <v>10</v>
      </c>
      <c r="CL225" s="130">
        <v>10</v>
      </c>
      <c r="CM225" s="145">
        <v>37.5</v>
      </c>
      <c r="CN225" s="130">
        <v>50</v>
      </c>
      <c r="CO225" s="27" t="s">
        <v>1005</v>
      </c>
      <c r="CP225" s="119" t="s">
        <v>1044</v>
      </c>
      <c r="CQ225" s="119" t="str">
        <f t="shared" si="183"/>
        <v>2025EB1100223-BDSDF112</v>
      </c>
      <c r="CR225" s="27" t="str">
        <f t="shared" si="222"/>
        <v>0 missed</v>
      </c>
      <c r="CS225" s="27" t="str">
        <f t="shared" si="223"/>
        <v>1 missed</v>
      </c>
      <c r="CT225" s="27">
        <f t="shared" si="224"/>
        <v>2</v>
      </c>
      <c r="CU225" s="27">
        <f t="shared" si="225"/>
        <v>1</v>
      </c>
      <c r="CV225" s="15">
        <f t="shared" si="226"/>
        <v>1</v>
      </c>
      <c r="CW225" s="15">
        <f t="shared" si="227"/>
        <v>0.5</v>
      </c>
      <c r="CX225" s="27" t="str">
        <f t="shared" si="228"/>
        <v>1 missed</v>
      </c>
      <c r="CY225" s="27">
        <f t="shared" si="229"/>
        <v>3</v>
      </c>
      <c r="CZ225" s="15">
        <f t="shared" si="230"/>
        <v>0.75</v>
      </c>
      <c r="DA225" s="15" t="str">
        <f t="shared" si="231"/>
        <v>Q-2 A-1 || Q Total-2, A Total-2</v>
      </c>
      <c r="DB225" s="15" t="str" cm="1">
        <f t="array" ref="DB225">IFERROR(INDEX('Attendance-Slot-1'!$Q$2:$Q$1112,MATCH(1,('Attendance-Slot-1'!$A$2:$A$1112=$C225)*('Attendance-Slot-1'!$G$2:$G$1112=DB$2),0)),"No Data")</f>
        <v>P-S1_Onsite</v>
      </c>
      <c r="DC225" s="15" t="str" cm="1">
        <f t="array" ref="DC225">IFERROR(INDEX('Attendance-Slot-2'!$Q$2:$Q$2595,MATCH(1,('Attendance-Slot-2'!$A$2:$A$2595=$C225)*('Attendance-Slot-2'!$G$2:$G$2595=DB$2),0)),"No Data")</f>
        <v>No Data</v>
      </c>
      <c r="DD225" s="139">
        <f>VLOOKUP($CQ225,'Written Exam Marks'!$H:$Q,10,FALSE)</f>
        <v>27.5</v>
      </c>
      <c r="DE225" s="139">
        <f>VLOOKUP($CQ225,'Written Exam Marks'!$H:$Q,9,FALSE)</f>
        <v>50</v>
      </c>
      <c r="DF225" s="15" t="str">
        <f t="shared" si="232"/>
        <v>Present</v>
      </c>
      <c r="DG225" s="15" t="str">
        <f t="shared" si="233"/>
        <v>P-S1_Onsite</v>
      </c>
      <c r="DH225" s="139">
        <v>85</v>
      </c>
      <c r="DI225" s="139">
        <v>85</v>
      </c>
      <c r="DJ225" s="139">
        <v>100</v>
      </c>
      <c r="DK225" s="3" t="str">
        <f t="shared" si="184"/>
        <v>P-2, A-0, No Data-2</v>
      </c>
      <c r="DL225" s="3" t="str">
        <f t="shared" si="185"/>
        <v>P-2, A-0, No Data-2</v>
      </c>
      <c r="DM225" s="1" t="str">
        <f t="shared" si="234"/>
        <v>P-S2_Onsite</v>
      </c>
      <c r="DN225" s="1" t="str">
        <f t="shared" si="235"/>
        <v>P-S1_Onsite</v>
      </c>
      <c r="DO225" s="1" t="str">
        <f t="shared" si="236"/>
        <v>P-S2_Onsite</v>
      </c>
      <c r="DP225" s="1" t="str">
        <f t="shared" si="237"/>
        <v>P-S1_Onsite</v>
      </c>
      <c r="DQ225" s="1" t="str">
        <f t="shared" si="238"/>
        <v>P-4, A-0, No Data-0</v>
      </c>
      <c r="DR225" s="39">
        <f t="shared" si="239"/>
        <v>0</v>
      </c>
      <c r="DS225" s="34" t="s">
        <v>7217</v>
      </c>
      <c r="DT225" s="39" t="s">
        <v>7363</v>
      </c>
      <c r="DU225" s="30" t="s">
        <v>669</v>
      </c>
      <c r="DV225" s="30"/>
    </row>
    <row r="226" spans="1:126" x14ac:dyDescent="0.25">
      <c r="A226" s="1">
        <v>223</v>
      </c>
      <c r="B226" s="1" t="s">
        <v>1000</v>
      </c>
      <c r="C226" s="1" t="s">
        <v>672</v>
      </c>
      <c r="D226" s="1" t="s">
        <v>673</v>
      </c>
      <c r="E226" s="1" t="s">
        <v>674</v>
      </c>
      <c r="F226" s="1" t="s">
        <v>7201</v>
      </c>
      <c r="G226" s="1" t="s">
        <v>3615</v>
      </c>
      <c r="H226" s="143" t="s">
        <v>5</v>
      </c>
      <c r="I226" s="143" t="s">
        <v>5</v>
      </c>
      <c r="J226" s="143" t="s">
        <v>5</v>
      </c>
      <c r="K226" s="143" t="s">
        <v>5</v>
      </c>
      <c r="L226" s="132" t="s">
        <v>5</v>
      </c>
      <c r="M226" s="132">
        <v>1.6</v>
      </c>
      <c r="N226" s="26">
        <v>60</v>
      </c>
      <c r="O226" s="26" t="s">
        <v>997</v>
      </c>
      <c r="P226" s="120" t="s">
        <v>1034</v>
      </c>
      <c r="Q226" s="13" t="str">
        <f t="shared" si="186"/>
        <v>2025EB1100224-BDSDF113</v>
      </c>
      <c r="R226" s="26" t="str">
        <f t="shared" si="187"/>
        <v>4 missed</v>
      </c>
      <c r="S226" s="26" t="str">
        <f t="shared" si="180"/>
        <v>1 missed</v>
      </c>
      <c r="T226" s="26">
        <f t="shared" si="188"/>
        <v>0</v>
      </c>
      <c r="U226" s="26">
        <f t="shared" si="189"/>
        <v>0</v>
      </c>
      <c r="V226" s="13">
        <f t="shared" si="190"/>
        <v>0</v>
      </c>
      <c r="W226" s="13">
        <f t="shared" si="191"/>
        <v>0</v>
      </c>
      <c r="X226" s="26" t="str">
        <f t="shared" si="192"/>
        <v>5 missed</v>
      </c>
      <c r="Y226" s="26">
        <f t="shared" si="193"/>
        <v>0</v>
      </c>
      <c r="Z226" s="13">
        <f t="shared" si="194"/>
        <v>0</v>
      </c>
      <c r="AA226" s="15" t="str">
        <f t="shared" si="195"/>
        <v>Q-0 A-0 || Q Total-4, A Total-1</v>
      </c>
      <c r="AB226" s="13" t="str" cm="1">
        <f t="array" ref="AB226">IFERROR(INDEX('Attendance-Slot-1'!$Q$2:$Q$1112,MATCH(1,('Attendance-Slot-1'!$A$2:$A$1112=$C226)*('Attendance-Slot-1'!$G$2:$G$1112=AB$2),0)),"No Data")</f>
        <v>No Data</v>
      </c>
      <c r="AC226" s="13" t="str" cm="1">
        <f t="array" ref="AC226">IFERROR(INDEX('Attendance-Slot-2'!$Q$2:$Q$2595,MATCH(1,('Attendance-Slot-2'!$A$2:$A$2595=$C226)*('Attendance-Slot-2'!$G$2:$G$2595=AB$2),0)),"No Data")</f>
        <v>A-S2_Onsite</v>
      </c>
      <c r="AD226" s="133" t="e">
        <f>VLOOKUP($Q226,'Written Exam Marks'!$H:$Q,10,FALSE)</f>
        <v>#N/A</v>
      </c>
      <c r="AE226" s="133" t="e">
        <f>VLOOKUP($Q226,'Written Exam Marks'!$H:$Q,9,FALSE)</f>
        <v>#N/A</v>
      </c>
      <c r="AF226" s="13" t="str">
        <f t="shared" si="196"/>
        <v>Absent</v>
      </c>
      <c r="AG226" s="13" t="str">
        <f t="shared" si="197"/>
        <v>A-S2_Onsite</v>
      </c>
      <c r="AH226" s="29" t="s">
        <v>5</v>
      </c>
      <c r="AI226" s="29" t="s">
        <v>5</v>
      </c>
      <c r="AJ226" s="29" t="s">
        <v>5</v>
      </c>
      <c r="AK226" s="29" t="s">
        <v>5</v>
      </c>
      <c r="AL226" s="29" t="s">
        <v>5</v>
      </c>
      <c r="AM226" s="29">
        <v>0</v>
      </c>
      <c r="AN226" s="131">
        <v>60</v>
      </c>
      <c r="AO226" s="36" t="s">
        <v>7179</v>
      </c>
      <c r="AP226" s="116" t="s">
        <v>1050</v>
      </c>
      <c r="AQ226" s="116" t="str">
        <f t="shared" si="181"/>
        <v>2025EB1100224-BDSDF108</v>
      </c>
      <c r="AR226" s="25" t="str">
        <f t="shared" si="198"/>
        <v>3 missed</v>
      </c>
      <c r="AS226" s="25" t="str">
        <f t="shared" si="199"/>
        <v>2 missed</v>
      </c>
      <c r="AT226" s="25">
        <f t="shared" si="200"/>
        <v>0</v>
      </c>
      <c r="AU226" s="25">
        <f t="shared" si="201"/>
        <v>0</v>
      </c>
      <c r="AV226" s="10">
        <f t="shared" si="202"/>
        <v>0</v>
      </c>
      <c r="AW226" s="10">
        <f t="shared" si="203"/>
        <v>0</v>
      </c>
      <c r="AX226" s="25" t="str">
        <f t="shared" si="204"/>
        <v>5 missed</v>
      </c>
      <c r="AY226" s="25">
        <f t="shared" si="205"/>
        <v>0</v>
      </c>
      <c r="AZ226" s="10">
        <f t="shared" si="206"/>
        <v>0</v>
      </c>
      <c r="BA226" s="10" t="str">
        <f t="shared" si="207"/>
        <v>Q-0 A-0 || Q Total-3, A Total-2</v>
      </c>
      <c r="BB226" s="10" t="str" cm="1">
        <f t="array" ref="BB226">IFERROR(INDEX('Attendance-Slot-1'!$Q$2:$Q$1112,MATCH(1,('Attendance-Slot-1'!$A$2:$A$1112=$C226)*('Attendance-Slot-1'!$G$2:$G$1112=BB$2),0)),"No Data")</f>
        <v>No Data</v>
      </c>
      <c r="BC226" s="10" t="str" cm="1">
        <f t="array" ref="BC226">IFERROR(INDEX('Attendance-Slot-2'!$Q$2:$Q$2595,MATCH(1,('Attendance-Slot-2'!$A$2:$A$2595=$C226)*('Attendance-Slot-2'!$G$2:$G$2595=BB$2),0)),"No Data")</f>
        <v>A-S2_Onsite</v>
      </c>
      <c r="BD226" s="136" t="e">
        <f>VLOOKUP($AQ226,'Written Exam Marks'!$H:$Q,10,FALSE)</f>
        <v>#N/A</v>
      </c>
      <c r="BE226" s="136" t="e">
        <f>VLOOKUP($AQ226,'Written Exam Marks'!$H:$Q,9,FALSE)</f>
        <v>#N/A</v>
      </c>
      <c r="BF226" s="10" t="str">
        <f t="shared" si="208"/>
        <v>Absent</v>
      </c>
      <c r="BG226" s="10" t="str">
        <f t="shared" si="209"/>
        <v>A-S2_Onsite</v>
      </c>
      <c r="BH226" s="129" t="s">
        <v>5</v>
      </c>
      <c r="BI226" s="129" t="s">
        <v>5</v>
      </c>
      <c r="BJ226" s="129" t="s">
        <v>5</v>
      </c>
      <c r="BK226" s="129" t="s">
        <v>5</v>
      </c>
      <c r="BL226" s="144">
        <v>0</v>
      </c>
      <c r="BM226" s="24">
        <v>60</v>
      </c>
      <c r="BN226" s="24" t="s">
        <v>1004</v>
      </c>
      <c r="BO226" s="118" t="s">
        <v>1063</v>
      </c>
      <c r="BP226" s="118" t="str">
        <f t="shared" si="182"/>
        <v>2025EB1100224-BDSDF114</v>
      </c>
      <c r="BQ226" s="24" t="str">
        <f t="shared" si="210"/>
        <v>3 missed</v>
      </c>
      <c r="BR226" s="24" t="str">
        <f t="shared" si="211"/>
        <v>1 missed</v>
      </c>
      <c r="BS226" s="24">
        <f t="shared" si="212"/>
        <v>0</v>
      </c>
      <c r="BT226" s="24">
        <f t="shared" si="213"/>
        <v>0</v>
      </c>
      <c r="BU226" s="14">
        <f t="shared" si="214"/>
        <v>0</v>
      </c>
      <c r="BV226" s="14">
        <f t="shared" si="215"/>
        <v>0</v>
      </c>
      <c r="BW226" s="24" t="str">
        <f t="shared" si="216"/>
        <v>4 missed</v>
      </c>
      <c r="BX226" s="24">
        <f t="shared" si="217"/>
        <v>0</v>
      </c>
      <c r="BY226" s="14">
        <f t="shared" si="218"/>
        <v>0</v>
      </c>
      <c r="BZ226" s="14" t="str">
        <f t="shared" si="219"/>
        <v>Q-0 A-0 || Q Total-3, A Total-1</v>
      </c>
      <c r="CA226" s="14" t="str" cm="1">
        <f t="array" ref="CA226">IFERROR(INDEX('Attendance-Slot-1'!$Q$2:$Q$1112,MATCH(1,('Attendance-Slot-1'!$A$2:$A$1112=$C226)*('Attendance-Slot-1'!$G$2:$G$1112=CA$2),0)),"No Data")</f>
        <v>No Data</v>
      </c>
      <c r="CB226" s="14" t="str" cm="1">
        <f t="array" ref="CB226">IFERROR(INDEX('Attendance-Slot-2'!$Q$2:$Q$2595,MATCH(1,('Attendance-Slot-2'!$A$2:$A$2595=$C226)*('Attendance-Slot-2'!$G$2:$G$2595=CA$2),0)),"No Data")</f>
        <v>A-S2_Onsite</v>
      </c>
      <c r="CC226" s="138" t="e">
        <f>VLOOKUP($BP226,'Written Exam Marks'!$H:$Q,10,FALSE)</f>
        <v>#N/A</v>
      </c>
      <c r="CD226" s="138" t="e">
        <f>VLOOKUP($BP226,'Written Exam Marks'!$H:$Q,9,FALSE)</f>
        <v>#N/A</v>
      </c>
      <c r="CE226" s="14" t="str">
        <f t="shared" si="220"/>
        <v>Absent</v>
      </c>
      <c r="CF226" s="14" t="str">
        <f t="shared" si="221"/>
        <v>A-S2_Onsite</v>
      </c>
      <c r="CG226" s="130" t="s">
        <v>5</v>
      </c>
      <c r="CH226" s="130" t="s">
        <v>5</v>
      </c>
      <c r="CI226" s="130" t="s">
        <v>5</v>
      </c>
      <c r="CJ226" s="130" t="s">
        <v>5</v>
      </c>
      <c r="CK226" s="130" t="s">
        <v>5</v>
      </c>
      <c r="CL226" s="130" t="s">
        <v>5</v>
      </c>
      <c r="CM226" s="145">
        <v>0</v>
      </c>
      <c r="CN226" s="130">
        <v>50</v>
      </c>
      <c r="CO226" s="27" t="s">
        <v>1005</v>
      </c>
      <c r="CP226" s="119" t="s">
        <v>1044</v>
      </c>
      <c r="CQ226" s="119" t="str">
        <f t="shared" si="183"/>
        <v>2025EB1100224-BDSDF112</v>
      </c>
      <c r="CR226" s="27" t="str">
        <f t="shared" si="222"/>
        <v>2 missed</v>
      </c>
      <c r="CS226" s="27" t="str">
        <f t="shared" si="223"/>
        <v>2 missed</v>
      </c>
      <c r="CT226" s="27">
        <f t="shared" si="224"/>
        <v>0</v>
      </c>
      <c r="CU226" s="27">
        <f t="shared" si="225"/>
        <v>0</v>
      </c>
      <c r="CV226" s="15">
        <f t="shared" si="226"/>
        <v>0</v>
      </c>
      <c r="CW226" s="15">
        <f t="shared" si="227"/>
        <v>0</v>
      </c>
      <c r="CX226" s="27" t="str">
        <f t="shared" si="228"/>
        <v>4 missed</v>
      </c>
      <c r="CY226" s="27">
        <f t="shared" si="229"/>
        <v>0</v>
      </c>
      <c r="CZ226" s="15">
        <f t="shared" si="230"/>
        <v>0</v>
      </c>
      <c r="DA226" s="15" t="str">
        <f t="shared" si="231"/>
        <v>Q-0 A-0 || Q Total-2, A Total-2</v>
      </c>
      <c r="DB226" s="15" t="str" cm="1">
        <f t="array" ref="DB226">IFERROR(INDEX('Attendance-Slot-1'!$Q$2:$Q$1112,MATCH(1,('Attendance-Slot-1'!$A$2:$A$1112=$C226)*('Attendance-Slot-1'!$G$2:$G$1112=DB$2),0)),"No Data")</f>
        <v>No Data</v>
      </c>
      <c r="DC226" s="15" t="str" cm="1">
        <f t="array" ref="DC226">IFERROR(INDEX('Attendance-Slot-2'!$Q$2:$Q$2595,MATCH(1,('Attendance-Slot-2'!$A$2:$A$2595=$C226)*('Attendance-Slot-2'!$G$2:$G$2595=DB$2),0)),"No Data")</f>
        <v>A-S2_Onsite</v>
      </c>
      <c r="DD226" s="139" t="e">
        <f>VLOOKUP($CQ226,'Written Exam Marks'!$H:$Q,10,FALSE)</f>
        <v>#N/A</v>
      </c>
      <c r="DE226" s="139" t="e">
        <f>VLOOKUP($CQ226,'Written Exam Marks'!$H:$Q,9,FALSE)</f>
        <v>#N/A</v>
      </c>
      <c r="DF226" s="15" t="str">
        <f t="shared" si="232"/>
        <v>Absent</v>
      </c>
      <c r="DG226" s="15" t="str">
        <f t="shared" si="233"/>
        <v>A-S2_Onsite</v>
      </c>
      <c r="DH226" s="139" t="s">
        <v>5</v>
      </c>
      <c r="DI226" s="139">
        <v>0</v>
      </c>
      <c r="DJ226" s="139">
        <v>100</v>
      </c>
      <c r="DK226" s="3" t="str">
        <f t="shared" si="184"/>
        <v>P-0, A-0, No Data-4</v>
      </c>
      <c r="DL226" s="3" t="str">
        <f t="shared" si="185"/>
        <v>P-0, A-4, No Data-0</v>
      </c>
      <c r="DM226" s="1" t="str">
        <f t="shared" si="234"/>
        <v>A-S2_Onsite</v>
      </c>
      <c r="DN226" s="1" t="str">
        <f t="shared" si="235"/>
        <v>A-S2_Onsite</v>
      </c>
      <c r="DO226" s="1" t="str">
        <f t="shared" si="236"/>
        <v>A-S2_Onsite</v>
      </c>
      <c r="DP226" s="1" t="str">
        <f t="shared" si="237"/>
        <v>A-S2_Onsite</v>
      </c>
      <c r="DQ226" s="1" t="str">
        <f t="shared" si="238"/>
        <v>P-0, A-4, No Data-0</v>
      </c>
      <c r="DR226" s="39">
        <f t="shared" si="239"/>
        <v>0</v>
      </c>
      <c r="DS226" s="34" t="s">
        <v>7218</v>
      </c>
      <c r="DT226" s="39" t="s">
        <v>1098</v>
      </c>
      <c r="DU226" s="30" t="s">
        <v>672</v>
      </c>
      <c r="DV226" s="30" t="s">
        <v>7218</v>
      </c>
    </row>
    <row r="227" spans="1:126" x14ac:dyDescent="0.25">
      <c r="A227" s="1">
        <v>224</v>
      </c>
      <c r="B227" s="1" t="s">
        <v>1000</v>
      </c>
      <c r="C227" s="1" t="s">
        <v>675</v>
      </c>
      <c r="D227" s="1" t="s">
        <v>676</v>
      </c>
      <c r="E227" s="1" t="s">
        <v>677</v>
      </c>
      <c r="F227" s="1" t="s">
        <v>7201</v>
      </c>
      <c r="G227" s="1" t="s">
        <v>3616</v>
      </c>
      <c r="H227" s="143">
        <v>7.2</v>
      </c>
      <c r="I227" s="143" t="s">
        <v>5</v>
      </c>
      <c r="J227" s="143" t="s">
        <v>5</v>
      </c>
      <c r="K227" s="143" t="s">
        <v>5</v>
      </c>
      <c r="L227" s="132" t="s">
        <v>5</v>
      </c>
      <c r="M227" s="132">
        <v>7.2</v>
      </c>
      <c r="N227" s="26">
        <v>60</v>
      </c>
      <c r="O227" s="26" t="s">
        <v>997</v>
      </c>
      <c r="P227" s="120" t="s">
        <v>1034</v>
      </c>
      <c r="Q227" s="13" t="str">
        <f t="shared" si="186"/>
        <v>2025EB1100225-BDSDF113</v>
      </c>
      <c r="R227" s="26" t="str">
        <f t="shared" si="187"/>
        <v>3 missed</v>
      </c>
      <c r="S227" s="26" t="str">
        <f t="shared" si="180"/>
        <v>1 missed</v>
      </c>
      <c r="T227" s="26">
        <f t="shared" si="188"/>
        <v>1</v>
      </c>
      <c r="U227" s="26">
        <f t="shared" si="189"/>
        <v>0</v>
      </c>
      <c r="V227" s="13">
        <f t="shared" si="190"/>
        <v>0.25</v>
      </c>
      <c r="W227" s="13">
        <f t="shared" si="191"/>
        <v>0</v>
      </c>
      <c r="X227" s="26" t="str">
        <f t="shared" si="192"/>
        <v>4 missed</v>
      </c>
      <c r="Y227" s="26">
        <f t="shared" si="193"/>
        <v>1</v>
      </c>
      <c r="Z227" s="13">
        <f t="shared" si="194"/>
        <v>0.2</v>
      </c>
      <c r="AA227" s="15" t="str">
        <f t="shared" si="195"/>
        <v>Q-1 A-0 || Q Total-4, A Total-1</v>
      </c>
      <c r="AB227" s="13" t="str" cm="1">
        <f t="array" ref="AB227">IFERROR(INDEX('Attendance-Slot-1'!$Q$2:$Q$1112,MATCH(1,('Attendance-Slot-1'!$A$2:$A$1112=$C227)*('Attendance-Slot-1'!$G$2:$G$1112=AB$2),0)),"No Data")</f>
        <v>No Data</v>
      </c>
      <c r="AC227" s="13" t="str" cm="1">
        <f t="array" ref="AC227">IFERROR(INDEX('Attendance-Slot-2'!$Q$2:$Q$2595,MATCH(1,('Attendance-Slot-2'!$A$2:$A$2595=$C227)*('Attendance-Slot-2'!$G$2:$G$2595=AB$2),0)),"No Data")</f>
        <v>P-S2_Onsite</v>
      </c>
      <c r="AD227" s="133">
        <f>VLOOKUP($Q227,'Written Exam Marks'!$H:$Q,10,FALSE)</f>
        <v>21</v>
      </c>
      <c r="AE227" s="133">
        <f>VLOOKUP($Q227,'Written Exam Marks'!$H:$Q,9,FALSE)</f>
        <v>40</v>
      </c>
      <c r="AF227" s="13" t="str">
        <f t="shared" si="196"/>
        <v>Present</v>
      </c>
      <c r="AG227" s="13" t="str">
        <f t="shared" si="197"/>
        <v>P-S2_Onsite</v>
      </c>
      <c r="AH227" s="29">
        <v>13</v>
      </c>
      <c r="AI227" s="29" t="s">
        <v>5</v>
      </c>
      <c r="AJ227" s="29">
        <v>8.6666666669999994</v>
      </c>
      <c r="AK227" s="29" t="s">
        <v>5</v>
      </c>
      <c r="AL227" s="29">
        <v>10</v>
      </c>
      <c r="AM227" s="29">
        <v>31.666666667000001</v>
      </c>
      <c r="AN227" s="131">
        <v>60</v>
      </c>
      <c r="AO227" s="36" t="s">
        <v>7179</v>
      </c>
      <c r="AP227" s="116" t="s">
        <v>1050</v>
      </c>
      <c r="AQ227" s="116" t="str">
        <f t="shared" si="181"/>
        <v>2025EB1100225-BDSDF108</v>
      </c>
      <c r="AR227" s="25" t="str">
        <f t="shared" si="198"/>
        <v>1 missed</v>
      </c>
      <c r="AS227" s="25" t="str">
        <f t="shared" si="199"/>
        <v>1 missed</v>
      </c>
      <c r="AT227" s="25">
        <f t="shared" si="200"/>
        <v>2</v>
      </c>
      <c r="AU227" s="25">
        <f t="shared" si="201"/>
        <v>1</v>
      </c>
      <c r="AV227" s="10">
        <f t="shared" si="202"/>
        <v>0.66666666666666663</v>
      </c>
      <c r="AW227" s="10">
        <f t="shared" si="203"/>
        <v>0.5</v>
      </c>
      <c r="AX227" s="25" t="str">
        <f t="shared" si="204"/>
        <v>2 missed</v>
      </c>
      <c r="AY227" s="25">
        <f t="shared" si="205"/>
        <v>3</v>
      </c>
      <c r="AZ227" s="10">
        <f t="shared" si="206"/>
        <v>0.6</v>
      </c>
      <c r="BA227" s="10" t="str">
        <f t="shared" si="207"/>
        <v>Q-2 A-1 || Q Total-3, A Total-2</v>
      </c>
      <c r="BB227" s="10" t="str" cm="1">
        <f t="array" ref="BB227">IFERROR(INDEX('Attendance-Slot-1'!$Q$2:$Q$1112,MATCH(1,('Attendance-Slot-1'!$A$2:$A$1112=$C227)*('Attendance-Slot-1'!$G$2:$G$1112=BB$2),0)),"No Data")</f>
        <v>No Data</v>
      </c>
      <c r="BC227" s="10" t="str" cm="1">
        <f t="array" ref="BC227">IFERROR(INDEX('Attendance-Slot-2'!$Q$2:$Q$2595,MATCH(1,('Attendance-Slot-2'!$A$2:$A$2595=$C227)*('Attendance-Slot-2'!$G$2:$G$2595=BB$2),0)),"No Data")</f>
        <v>P-S2_Onsite</v>
      </c>
      <c r="BD227" s="136">
        <f>VLOOKUP($AQ227,'Written Exam Marks'!$H:$Q,10,FALSE)</f>
        <v>14.75</v>
      </c>
      <c r="BE227" s="136">
        <f>VLOOKUP($AQ227,'Written Exam Marks'!$H:$Q,9,FALSE)</f>
        <v>40</v>
      </c>
      <c r="BF227" s="10" t="str">
        <f t="shared" si="208"/>
        <v>Present</v>
      </c>
      <c r="BG227" s="10" t="str">
        <f t="shared" si="209"/>
        <v>P-S2_Onsite</v>
      </c>
      <c r="BH227" s="129">
        <v>9</v>
      </c>
      <c r="BI227" s="129">
        <v>15</v>
      </c>
      <c r="BJ227" s="129" t="s">
        <v>5</v>
      </c>
      <c r="BK227" s="129" t="s">
        <v>5</v>
      </c>
      <c r="BL227" s="144">
        <v>24</v>
      </c>
      <c r="BM227" s="24">
        <v>60</v>
      </c>
      <c r="BN227" s="24" t="s">
        <v>1004</v>
      </c>
      <c r="BO227" s="118" t="s">
        <v>1063</v>
      </c>
      <c r="BP227" s="118" t="str">
        <f t="shared" si="182"/>
        <v>2025EB1100225-BDSDF114</v>
      </c>
      <c r="BQ227" s="24" t="str">
        <f t="shared" si="210"/>
        <v>1 missed</v>
      </c>
      <c r="BR227" s="24" t="str">
        <f t="shared" si="211"/>
        <v>1 missed</v>
      </c>
      <c r="BS227" s="24">
        <f t="shared" si="212"/>
        <v>2</v>
      </c>
      <c r="BT227" s="24">
        <f t="shared" si="213"/>
        <v>0</v>
      </c>
      <c r="BU227" s="14">
        <f t="shared" si="214"/>
        <v>0.66666666666666663</v>
      </c>
      <c r="BV227" s="14">
        <f t="shared" si="215"/>
        <v>0</v>
      </c>
      <c r="BW227" s="24" t="str">
        <f t="shared" si="216"/>
        <v>2 missed</v>
      </c>
      <c r="BX227" s="24">
        <f t="shared" si="217"/>
        <v>2</v>
      </c>
      <c r="BY227" s="14">
        <f t="shared" si="218"/>
        <v>0.5</v>
      </c>
      <c r="BZ227" s="14" t="str">
        <f t="shared" si="219"/>
        <v>Q-2 A-0 || Q Total-3, A Total-1</v>
      </c>
      <c r="CA227" s="14" t="str" cm="1">
        <f t="array" ref="CA227">IFERROR(INDEX('Attendance-Slot-1'!$Q$2:$Q$1112,MATCH(1,('Attendance-Slot-1'!$A$2:$A$1112=$C227)*('Attendance-Slot-1'!$G$2:$G$1112=CA$2),0)),"No Data")</f>
        <v>No Data</v>
      </c>
      <c r="CB227" s="14" t="str" cm="1">
        <f t="array" ref="CB227">IFERROR(INDEX('Attendance-Slot-2'!$Q$2:$Q$2595,MATCH(1,('Attendance-Slot-2'!$A$2:$A$2595=$C227)*('Attendance-Slot-2'!$G$2:$G$2595=CA$2),0)),"No Data")</f>
        <v>P-S2_Onsite</v>
      </c>
      <c r="CC227" s="138">
        <f>VLOOKUP($BP227,'Written Exam Marks'!$H:$Q,10,FALSE)</f>
        <v>23.5</v>
      </c>
      <c r="CD227" s="138">
        <f>VLOOKUP($BP227,'Written Exam Marks'!$H:$Q,9,FALSE)</f>
        <v>40</v>
      </c>
      <c r="CE227" s="14" t="str">
        <f t="shared" si="220"/>
        <v>Present</v>
      </c>
      <c r="CF227" s="14" t="str">
        <f t="shared" si="221"/>
        <v>P-S2_Onsite</v>
      </c>
      <c r="CG227" s="130">
        <v>4.5</v>
      </c>
      <c r="CH227" s="130">
        <v>4.5</v>
      </c>
      <c r="CI227" s="130">
        <v>8</v>
      </c>
      <c r="CJ227" s="130" t="s">
        <v>5</v>
      </c>
      <c r="CK227" s="130" t="s">
        <v>5</v>
      </c>
      <c r="CL227" s="130" t="s">
        <v>5</v>
      </c>
      <c r="CM227" s="145">
        <v>17</v>
      </c>
      <c r="CN227" s="130">
        <v>50</v>
      </c>
      <c r="CO227" s="27" t="s">
        <v>1005</v>
      </c>
      <c r="CP227" s="119" t="s">
        <v>1044</v>
      </c>
      <c r="CQ227" s="119" t="str">
        <f t="shared" si="183"/>
        <v>2025EB1100225-BDSDF112</v>
      </c>
      <c r="CR227" s="27" t="str">
        <f t="shared" si="222"/>
        <v>0 missed</v>
      </c>
      <c r="CS227" s="27" t="str">
        <f t="shared" si="223"/>
        <v>1 missed</v>
      </c>
      <c r="CT227" s="27">
        <f t="shared" si="224"/>
        <v>2</v>
      </c>
      <c r="CU227" s="27">
        <f t="shared" si="225"/>
        <v>1</v>
      </c>
      <c r="CV227" s="15">
        <f t="shared" si="226"/>
        <v>1</v>
      </c>
      <c r="CW227" s="15">
        <f t="shared" si="227"/>
        <v>0.5</v>
      </c>
      <c r="CX227" s="27" t="str">
        <f t="shared" si="228"/>
        <v>1 missed</v>
      </c>
      <c r="CY227" s="27">
        <f t="shared" si="229"/>
        <v>3</v>
      </c>
      <c r="CZ227" s="15">
        <f t="shared" si="230"/>
        <v>0.75</v>
      </c>
      <c r="DA227" s="15" t="str">
        <f t="shared" si="231"/>
        <v>Q-2 A-1 || Q Total-2, A Total-2</v>
      </c>
      <c r="DB227" s="15" t="str" cm="1">
        <f t="array" ref="DB227">IFERROR(INDEX('Attendance-Slot-1'!$Q$2:$Q$1112,MATCH(1,('Attendance-Slot-1'!$A$2:$A$1112=$C227)*('Attendance-Slot-1'!$G$2:$G$1112=DB$2),0)),"No Data")</f>
        <v>No Data</v>
      </c>
      <c r="DC227" s="15" t="str" cm="1">
        <f t="array" ref="DC227">IFERROR(INDEX('Attendance-Slot-2'!$Q$2:$Q$2595,MATCH(1,('Attendance-Slot-2'!$A$2:$A$2595=$C227)*('Attendance-Slot-2'!$G$2:$G$2595=DB$2),0)),"No Data")</f>
        <v>P-S2_Onsite</v>
      </c>
      <c r="DD227" s="139">
        <f>VLOOKUP($CQ227,'Written Exam Marks'!$H:$Q,10,FALSE)</f>
        <v>29.5</v>
      </c>
      <c r="DE227" s="139">
        <f>VLOOKUP($CQ227,'Written Exam Marks'!$H:$Q,9,FALSE)</f>
        <v>50</v>
      </c>
      <c r="DF227" s="15" t="str">
        <f t="shared" si="232"/>
        <v>Present</v>
      </c>
      <c r="DG227" s="15" t="str">
        <f t="shared" si="233"/>
        <v>P-S2_Onsite</v>
      </c>
      <c r="DH227" s="139">
        <v>85</v>
      </c>
      <c r="DI227" s="139">
        <v>85</v>
      </c>
      <c r="DJ227" s="139">
        <v>100</v>
      </c>
      <c r="DK227" s="3" t="str">
        <f t="shared" si="184"/>
        <v>P-0, A-0, No Data-4</v>
      </c>
      <c r="DL227" s="3" t="str">
        <f t="shared" si="185"/>
        <v>P-4, A-0, No Data-0</v>
      </c>
      <c r="DM227" s="1" t="str">
        <f t="shared" si="234"/>
        <v>P-S2_Onsite</v>
      </c>
      <c r="DN227" s="1" t="str">
        <f t="shared" si="235"/>
        <v>P-S2_Onsite</v>
      </c>
      <c r="DO227" s="1" t="str">
        <f t="shared" si="236"/>
        <v>P-S2_Onsite</v>
      </c>
      <c r="DP227" s="1" t="str">
        <f t="shared" si="237"/>
        <v>P-S2_Onsite</v>
      </c>
      <c r="DQ227" s="1" t="str">
        <f t="shared" si="238"/>
        <v>P-4, A-0, No Data-0</v>
      </c>
      <c r="DR227" s="39">
        <f t="shared" si="239"/>
        <v>0</v>
      </c>
      <c r="DS227" s="34" t="s">
        <v>7217</v>
      </c>
      <c r="DT227" s="39" t="s">
        <v>7363</v>
      </c>
      <c r="DU227" s="30" t="s">
        <v>675</v>
      </c>
      <c r="DV227" s="30"/>
    </row>
    <row r="228" spans="1:126" x14ac:dyDescent="0.25">
      <c r="A228" s="1">
        <v>225</v>
      </c>
      <c r="B228" s="1" t="s">
        <v>1000</v>
      </c>
      <c r="C228" s="1" t="s">
        <v>678</v>
      </c>
      <c r="D228" s="1" t="s">
        <v>679</v>
      </c>
      <c r="E228" s="1" t="s">
        <v>680</v>
      </c>
      <c r="F228" s="1" t="s">
        <v>7201</v>
      </c>
      <c r="G228" s="1" t="s">
        <v>1441</v>
      </c>
      <c r="H228" s="143">
        <v>1.6</v>
      </c>
      <c r="I228" s="143">
        <v>7.2</v>
      </c>
      <c r="J228" s="143">
        <v>8</v>
      </c>
      <c r="K228" s="143">
        <v>8</v>
      </c>
      <c r="L228" s="132">
        <v>28</v>
      </c>
      <c r="M228" s="132">
        <v>52.8</v>
      </c>
      <c r="N228" s="26">
        <v>60</v>
      </c>
      <c r="O228" s="26" t="s">
        <v>997</v>
      </c>
      <c r="P228" s="120" t="s">
        <v>1034</v>
      </c>
      <c r="Q228" s="13" t="str">
        <f t="shared" si="186"/>
        <v>2025EB1100226-BDSDF113</v>
      </c>
      <c r="R228" s="26" t="str">
        <f t="shared" si="187"/>
        <v>0 missed</v>
      </c>
      <c r="S228" s="26" t="str">
        <f t="shared" si="180"/>
        <v>0 missed</v>
      </c>
      <c r="T228" s="26">
        <f t="shared" si="188"/>
        <v>4</v>
      </c>
      <c r="U228" s="26">
        <f t="shared" si="189"/>
        <v>1</v>
      </c>
      <c r="V228" s="13">
        <f t="shared" si="190"/>
        <v>1</v>
      </c>
      <c r="W228" s="13">
        <f t="shared" si="191"/>
        <v>1</v>
      </c>
      <c r="X228" s="26" t="str">
        <f t="shared" si="192"/>
        <v>0 missed</v>
      </c>
      <c r="Y228" s="26">
        <f t="shared" si="193"/>
        <v>5</v>
      </c>
      <c r="Z228" s="13">
        <f t="shared" si="194"/>
        <v>1</v>
      </c>
      <c r="AA228" s="15" t="str">
        <f t="shared" si="195"/>
        <v>Q-4 A-1 || Q Total-4, A Total-1</v>
      </c>
      <c r="AB228" s="13" t="str" cm="1">
        <f t="array" ref="AB228">IFERROR(INDEX('Attendance-Slot-1'!$Q$2:$Q$1112,MATCH(1,('Attendance-Slot-1'!$A$2:$A$1112=$C228)*('Attendance-Slot-1'!$G$2:$G$1112=AB$2),0)),"No Data")</f>
        <v>No Data</v>
      </c>
      <c r="AC228" s="13" t="str" cm="1">
        <f t="array" ref="AC228">IFERROR(INDEX('Attendance-Slot-2'!$Q$2:$Q$2595,MATCH(1,('Attendance-Slot-2'!$A$2:$A$2595=$C228)*('Attendance-Slot-2'!$G$2:$G$2595=AB$2),0)),"No Data")</f>
        <v>P-S2_Onsite</v>
      </c>
      <c r="AD228" s="133">
        <f>VLOOKUP($Q228,'Written Exam Marks'!$H:$Q,10,FALSE)</f>
        <v>16</v>
      </c>
      <c r="AE228" s="133">
        <f>VLOOKUP($Q228,'Written Exam Marks'!$H:$Q,9,FALSE)</f>
        <v>40</v>
      </c>
      <c r="AF228" s="13" t="str">
        <f t="shared" si="196"/>
        <v>Present</v>
      </c>
      <c r="AG228" s="13" t="str">
        <f t="shared" si="197"/>
        <v>P-S2_Onsite</v>
      </c>
      <c r="AH228" s="29" t="s">
        <v>5</v>
      </c>
      <c r="AI228" s="29">
        <v>5</v>
      </c>
      <c r="AJ228" s="29">
        <v>8.6666666669999994</v>
      </c>
      <c r="AK228" s="29">
        <v>10</v>
      </c>
      <c r="AL228" s="29">
        <v>10</v>
      </c>
      <c r="AM228" s="29">
        <v>33.666666667000001</v>
      </c>
      <c r="AN228" s="131">
        <v>60</v>
      </c>
      <c r="AO228" s="36" t="s">
        <v>7179</v>
      </c>
      <c r="AP228" s="116" t="s">
        <v>1050</v>
      </c>
      <c r="AQ228" s="116" t="str">
        <f t="shared" si="181"/>
        <v>2025EB1100226-BDSDF108</v>
      </c>
      <c r="AR228" s="25" t="str">
        <f t="shared" si="198"/>
        <v>0 missed</v>
      </c>
      <c r="AS228" s="25" t="str">
        <f t="shared" si="199"/>
        <v>1 missed</v>
      </c>
      <c r="AT228" s="25">
        <f t="shared" si="200"/>
        <v>3</v>
      </c>
      <c r="AU228" s="25">
        <f t="shared" si="201"/>
        <v>1</v>
      </c>
      <c r="AV228" s="10">
        <f t="shared" si="202"/>
        <v>1</v>
      </c>
      <c r="AW228" s="10">
        <f t="shared" si="203"/>
        <v>0.5</v>
      </c>
      <c r="AX228" s="25" t="str">
        <f t="shared" si="204"/>
        <v>1 missed</v>
      </c>
      <c r="AY228" s="25">
        <f t="shared" si="205"/>
        <v>4</v>
      </c>
      <c r="AZ228" s="10">
        <f t="shared" si="206"/>
        <v>0.8</v>
      </c>
      <c r="BA228" s="10" t="str">
        <f t="shared" si="207"/>
        <v>Q-3 A-1 || Q Total-3, A Total-2</v>
      </c>
      <c r="BB228" s="10" t="str" cm="1">
        <f t="array" ref="BB228">IFERROR(INDEX('Attendance-Slot-1'!$Q$2:$Q$1112,MATCH(1,('Attendance-Slot-1'!$A$2:$A$1112=$C228)*('Attendance-Slot-1'!$G$2:$G$1112=BB$2),0)),"No Data")</f>
        <v>P-S1_Onsite</v>
      </c>
      <c r="BC228" s="10" t="str" cm="1">
        <f t="array" ref="BC228">IFERROR(INDEX('Attendance-Slot-2'!$Q$2:$Q$2595,MATCH(1,('Attendance-Slot-2'!$A$2:$A$2595=$C228)*('Attendance-Slot-2'!$G$2:$G$2595=BB$2),0)),"No Data")</f>
        <v>No Data</v>
      </c>
      <c r="BD228" s="136">
        <f>VLOOKUP($AQ228,'Written Exam Marks'!$H:$Q,10,FALSE)</f>
        <v>19</v>
      </c>
      <c r="BE228" s="136">
        <f>VLOOKUP($AQ228,'Written Exam Marks'!$H:$Q,9,FALSE)</f>
        <v>40</v>
      </c>
      <c r="BF228" s="10" t="str">
        <f t="shared" si="208"/>
        <v>Present</v>
      </c>
      <c r="BG228" s="10" t="str">
        <f t="shared" si="209"/>
        <v>P-S1_Onsite</v>
      </c>
      <c r="BH228" s="129">
        <v>10</v>
      </c>
      <c r="BI228" s="129">
        <v>13.5</v>
      </c>
      <c r="BJ228" s="129">
        <v>15</v>
      </c>
      <c r="BK228" s="129">
        <v>16</v>
      </c>
      <c r="BL228" s="144">
        <v>54.5</v>
      </c>
      <c r="BM228" s="24">
        <v>60</v>
      </c>
      <c r="BN228" s="24" t="s">
        <v>1004</v>
      </c>
      <c r="BO228" s="118" t="s">
        <v>1063</v>
      </c>
      <c r="BP228" s="118" t="str">
        <f t="shared" si="182"/>
        <v>2025EB1100226-BDSDF114</v>
      </c>
      <c r="BQ228" s="24" t="str">
        <f t="shared" si="210"/>
        <v>0 missed</v>
      </c>
      <c r="BR228" s="24" t="str">
        <f t="shared" si="211"/>
        <v>0 missed</v>
      </c>
      <c r="BS228" s="24">
        <f t="shared" si="212"/>
        <v>3</v>
      </c>
      <c r="BT228" s="24">
        <f t="shared" si="213"/>
        <v>1</v>
      </c>
      <c r="BU228" s="14">
        <f t="shared" si="214"/>
        <v>1</v>
      </c>
      <c r="BV228" s="14">
        <f t="shared" si="215"/>
        <v>1</v>
      </c>
      <c r="BW228" s="24" t="str">
        <f t="shared" si="216"/>
        <v>0 missed</v>
      </c>
      <c r="BX228" s="24">
        <f t="shared" si="217"/>
        <v>4</v>
      </c>
      <c r="BY228" s="14">
        <f t="shared" si="218"/>
        <v>1</v>
      </c>
      <c r="BZ228" s="14" t="str">
        <f t="shared" si="219"/>
        <v>Q-3 A-1 || Q Total-3, A Total-1</v>
      </c>
      <c r="CA228" s="14" t="str" cm="1">
        <f t="array" ref="CA228">IFERROR(INDEX('Attendance-Slot-1'!$Q$2:$Q$1112,MATCH(1,('Attendance-Slot-1'!$A$2:$A$1112=$C228)*('Attendance-Slot-1'!$G$2:$G$1112=CA$2),0)),"No Data")</f>
        <v>No Data</v>
      </c>
      <c r="CB228" s="14" t="str" cm="1">
        <f t="array" ref="CB228">IFERROR(INDEX('Attendance-Slot-2'!$Q$2:$Q$2595,MATCH(1,('Attendance-Slot-2'!$A$2:$A$2595=$C228)*('Attendance-Slot-2'!$G$2:$G$2595=CA$2),0)),"No Data")</f>
        <v>P-S2_Onsite</v>
      </c>
      <c r="CC228" s="138">
        <f>VLOOKUP($BP228,'Written Exam Marks'!$H:$Q,10,FALSE)</f>
        <v>3</v>
      </c>
      <c r="CD228" s="138">
        <f>VLOOKUP($BP228,'Written Exam Marks'!$H:$Q,9,FALSE)</f>
        <v>40</v>
      </c>
      <c r="CE228" s="14" t="str">
        <f t="shared" si="220"/>
        <v>Present</v>
      </c>
      <c r="CF228" s="14" t="str">
        <f t="shared" si="221"/>
        <v>P-S2_Onsite</v>
      </c>
      <c r="CG228" s="130">
        <v>4.5</v>
      </c>
      <c r="CH228" s="130">
        <v>4.5</v>
      </c>
      <c r="CI228" s="130">
        <v>9.5</v>
      </c>
      <c r="CJ228" s="130">
        <v>7.5</v>
      </c>
      <c r="CK228" s="130" t="s">
        <v>5</v>
      </c>
      <c r="CL228" s="130" t="s">
        <v>5</v>
      </c>
      <c r="CM228" s="145">
        <v>26</v>
      </c>
      <c r="CN228" s="130">
        <v>50</v>
      </c>
      <c r="CO228" s="27" t="s">
        <v>1005</v>
      </c>
      <c r="CP228" s="119" t="s">
        <v>1044</v>
      </c>
      <c r="CQ228" s="119" t="str">
        <f t="shared" si="183"/>
        <v>2025EB1100226-BDSDF112</v>
      </c>
      <c r="CR228" s="27" t="str">
        <f t="shared" si="222"/>
        <v>0 missed</v>
      </c>
      <c r="CS228" s="27" t="str">
        <f t="shared" si="223"/>
        <v>0 missed</v>
      </c>
      <c r="CT228" s="27">
        <f t="shared" si="224"/>
        <v>2</v>
      </c>
      <c r="CU228" s="27">
        <f t="shared" si="225"/>
        <v>2</v>
      </c>
      <c r="CV228" s="15">
        <f t="shared" si="226"/>
        <v>1</v>
      </c>
      <c r="CW228" s="15">
        <f t="shared" si="227"/>
        <v>1</v>
      </c>
      <c r="CX228" s="27" t="str">
        <f t="shared" si="228"/>
        <v>0 missed</v>
      </c>
      <c r="CY228" s="27">
        <f t="shared" si="229"/>
        <v>4</v>
      </c>
      <c r="CZ228" s="15">
        <f t="shared" si="230"/>
        <v>1</v>
      </c>
      <c r="DA228" s="15" t="str">
        <f t="shared" si="231"/>
        <v>Q-2 A-2 || Q Total-2, A Total-2</v>
      </c>
      <c r="DB228" s="15" t="str" cm="1">
        <f t="array" ref="DB228">IFERROR(INDEX('Attendance-Slot-1'!$Q$2:$Q$1112,MATCH(1,('Attendance-Slot-1'!$A$2:$A$1112=$C228)*('Attendance-Slot-1'!$G$2:$G$1112=DB$2),0)),"No Data")</f>
        <v>P-S1_Onsite</v>
      </c>
      <c r="DC228" s="15" t="str" cm="1">
        <f t="array" ref="DC228">IFERROR(INDEX('Attendance-Slot-2'!$Q$2:$Q$2595,MATCH(1,('Attendance-Slot-2'!$A$2:$A$2595=$C228)*('Attendance-Slot-2'!$G$2:$G$2595=DB$2),0)),"No Data")</f>
        <v>No Data</v>
      </c>
      <c r="DD228" s="139">
        <f>VLOOKUP($CQ228,'Written Exam Marks'!$H:$Q,10,FALSE)</f>
        <v>26</v>
      </c>
      <c r="DE228" s="139">
        <f>VLOOKUP($CQ228,'Written Exam Marks'!$H:$Q,9,FALSE)</f>
        <v>50</v>
      </c>
      <c r="DF228" s="15" t="str">
        <f t="shared" si="232"/>
        <v>Present</v>
      </c>
      <c r="DG228" s="15" t="str">
        <f t="shared" si="233"/>
        <v>P-S1_Onsite</v>
      </c>
      <c r="DH228" s="139">
        <v>100</v>
      </c>
      <c r="DI228" s="139">
        <v>100</v>
      </c>
      <c r="DJ228" s="139">
        <v>100</v>
      </c>
      <c r="DK228" s="3" t="str">
        <f t="shared" si="184"/>
        <v>P-2, A-0, No Data-2</v>
      </c>
      <c r="DL228" s="3" t="str">
        <f t="shared" si="185"/>
        <v>P-2, A-0, No Data-2</v>
      </c>
      <c r="DM228" s="1" t="str">
        <f t="shared" si="234"/>
        <v>P-S2_Onsite</v>
      </c>
      <c r="DN228" s="1" t="str">
        <f t="shared" si="235"/>
        <v>P-S1_Onsite</v>
      </c>
      <c r="DO228" s="1" t="str">
        <f t="shared" si="236"/>
        <v>P-S1_Onsite</v>
      </c>
      <c r="DP228" s="1" t="str">
        <f t="shared" si="237"/>
        <v>P-S2_Onsite</v>
      </c>
      <c r="DQ228" s="1" t="str">
        <f t="shared" si="238"/>
        <v>P-4, A-0, No Data-0</v>
      </c>
      <c r="DR228" s="39">
        <f t="shared" si="239"/>
        <v>0</v>
      </c>
      <c r="DS228" s="34" t="s">
        <v>7217</v>
      </c>
      <c r="DT228" s="39" t="s">
        <v>7363</v>
      </c>
      <c r="DU228" s="30" t="s">
        <v>678</v>
      </c>
      <c r="DV228" s="30"/>
    </row>
    <row r="229" spans="1:126" x14ac:dyDescent="0.25">
      <c r="A229" s="1">
        <v>226</v>
      </c>
      <c r="B229" s="1" t="s">
        <v>1000</v>
      </c>
      <c r="C229" s="1" t="s">
        <v>681</v>
      </c>
      <c r="D229" s="1" t="s">
        <v>682</v>
      </c>
      <c r="E229" s="1" t="s">
        <v>683</v>
      </c>
      <c r="F229" s="1" t="s">
        <v>7202</v>
      </c>
      <c r="G229" s="1" t="s">
        <v>1444</v>
      </c>
      <c r="H229" s="143">
        <v>8</v>
      </c>
      <c r="I229" s="143">
        <v>7.2</v>
      </c>
      <c r="J229" s="143">
        <v>7.2</v>
      </c>
      <c r="K229" s="143">
        <v>8</v>
      </c>
      <c r="L229" s="132">
        <v>28</v>
      </c>
      <c r="M229" s="132">
        <v>58.4</v>
      </c>
      <c r="N229" s="26">
        <v>60</v>
      </c>
      <c r="O229" s="26" t="s">
        <v>997</v>
      </c>
      <c r="P229" s="120" t="s">
        <v>1034</v>
      </c>
      <c r="Q229" s="13" t="str">
        <f t="shared" si="186"/>
        <v>2025EB1100227-BDSDF113</v>
      </c>
      <c r="R229" s="26" t="str">
        <f t="shared" si="187"/>
        <v>0 missed</v>
      </c>
      <c r="S229" s="26" t="str">
        <f t="shared" si="180"/>
        <v>0 missed</v>
      </c>
      <c r="T229" s="26">
        <f t="shared" si="188"/>
        <v>4</v>
      </c>
      <c r="U229" s="26">
        <f t="shared" si="189"/>
        <v>1</v>
      </c>
      <c r="V229" s="13">
        <f t="shared" si="190"/>
        <v>1</v>
      </c>
      <c r="W229" s="13">
        <f t="shared" si="191"/>
        <v>1</v>
      </c>
      <c r="X229" s="26" t="str">
        <f t="shared" si="192"/>
        <v>0 missed</v>
      </c>
      <c r="Y229" s="26">
        <f t="shared" si="193"/>
        <v>5</v>
      </c>
      <c r="Z229" s="13">
        <f t="shared" si="194"/>
        <v>1</v>
      </c>
      <c r="AA229" s="15" t="str">
        <f t="shared" si="195"/>
        <v>Q-4 A-1 || Q Total-4, A Total-1</v>
      </c>
      <c r="AB229" s="13" t="str" cm="1">
        <f t="array" ref="AB229">IFERROR(INDEX('Attendance-Slot-1'!$Q$2:$Q$1112,MATCH(1,('Attendance-Slot-1'!$A$2:$A$1112=$C229)*('Attendance-Slot-1'!$G$2:$G$1112=AB$2),0)),"No Data")</f>
        <v>P-S1_Onsite</v>
      </c>
      <c r="AC229" s="13" t="str" cm="1">
        <f t="array" ref="AC229">IFERROR(INDEX('Attendance-Slot-2'!$Q$2:$Q$2595,MATCH(1,('Attendance-Slot-2'!$A$2:$A$2595=$C229)*('Attendance-Slot-2'!$G$2:$G$2595=AB$2),0)),"No Data")</f>
        <v>No Data</v>
      </c>
      <c r="AD229" s="133">
        <f>VLOOKUP($Q229,'Written Exam Marks'!$H:$Q,10,FALSE)</f>
        <v>34</v>
      </c>
      <c r="AE229" s="133">
        <f>VLOOKUP($Q229,'Written Exam Marks'!$H:$Q,9,FALSE)</f>
        <v>40</v>
      </c>
      <c r="AF229" s="13" t="str">
        <f t="shared" si="196"/>
        <v>Present</v>
      </c>
      <c r="AG229" s="13" t="str">
        <f t="shared" si="197"/>
        <v>P-S1_Onsite</v>
      </c>
      <c r="AH229" s="29">
        <v>13</v>
      </c>
      <c r="AI229" s="29">
        <v>14</v>
      </c>
      <c r="AJ229" s="29">
        <v>8.6666666669999994</v>
      </c>
      <c r="AK229" s="29">
        <v>10</v>
      </c>
      <c r="AL229" s="29">
        <v>10</v>
      </c>
      <c r="AM229" s="29">
        <v>55.666666667000001</v>
      </c>
      <c r="AN229" s="131">
        <v>60</v>
      </c>
      <c r="AO229" s="36" t="s">
        <v>7179</v>
      </c>
      <c r="AP229" s="116" t="s">
        <v>1050</v>
      </c>
      <c r="AQ229" s="116" t="str">
        <f t="shared" si="181"/>
        <v>2025EB1100227-BDSDF108</v>
      </c>
      <c r="AR229" s="25" t="str">
        <f t="shared" si="198"/>
        <v>0 missed</v>
      </c>
      <c r="AS229" s="25" t="str">
        <f t="shared" si="199"/>
        <v>0 missed</v>
      </c>
      <c r="AT229" s="25">
        <f t="shared" si="200"/>
        <v>3</v>
      </c>
      <c r="AU229" s="25">
        <f t="shared" si="201"/>
        <v>2</v>
      </c>
      <c r="AV229" s="10">
        <f t="shared" si="202"/>
        <v>1</v>
      </c>
      <c r="AW229" s="10">
        <f t="shared" si="203"/>
        <v>1</v>
      </c>
      <c r="AX229" s="25" t="str">
        <f t="shared" si="204"/>
        <v>0 missed</v>
      </c>
      <c r="AY229" s="25">
        <f t="shared" si="205"/>
        <v>5</v>
      </c>
      <c r="AZ229" s="10">
        <f t="shared" si="206"/>
        <v>1</v>
      </c>
      <c r="BA229" s="10" t="str">
        <f t="shared" si="207"/>
        <v>Q-3 A-2 || Q Total-3, A Total-2</v>
      </c>
      <c r="BB229" s="10" t="str" cm="1">
        <f t="array" ref="BB229">IFERROR(INDEX('Attendance-Slot-1'!$Q$2:$Q$1112,MATCH(1,('Attendance-Slot-1'!$A$2:$A$1112=$C229)*('Attendance-Slot-1'!$G$2:$G$1112=BB$2),0)),"No Data")</f>
        <v>No Data</v>
      </c>
      <c r="BC229" s="10" t="str" cm="1">
        <f t="array" ref="BC229">IFERROR(INDEX('Attendance-Slot-2'!$Q$2:$Q$2595,MATCH(1,('Attendance-Slot-2'!$A$2:$A$2595=$C229)*('Attendance-Slot-2'!$G$2:$G$2595=BB$2),0)),"No Data")</f>
        <v>No Data</v>
      </c>
      <c r="BD229" s="136" t="e">
        <f>VLOOKUP($AQ229,'Written Exam Marks'!$H:$Q,10,FALSE)</f>
        <v>#N/A</v>
      </c>
      <c r="BE229" s="136" t="e">
        <f>VLOOKUP($AQ229,'Written Exam Marks'!$H:$Q,9,FALSE)</f>
        <v>#N/A</v>
      </c>
      <c r="BF229" s="10" t="str">
        <f t="shared" si="208"/>
        <v>No Data</v>
      </c>
      <c r="BG229" s="10" t="str">
        <f t="shared" si="209"/>
        <v>No Data</v>
      </c>
      <c r="BH229" s="129">
        <v>10</v>
      </c>
      <c r="BI229" s="129">
        <v>15</v>
      </c>
      <c r="BJ229" s="129">
        <v>15</v>
      </c>
      <c r="BK229" s="129">
        <v>19.5</v>
      </c>
      <c r="BL229" s="144">
        <v>59.5</v>
      </c>
      <c r="BM229" s="24">
        <v>60</v>
      </c>
      <c r="BN229" s="24" t="s">
        <v>1004</v>
      </c>
      <c r="BO229" s="118" t="s">
        <v>1063</v>
      </c>
      <c r="BP229" s="118" t="str">
        <f t="shared" si="182"/>
        <v>2025EB1100227-BDSDF114</v>
      </c>
      <c r="BQ229" s="24" t="str">
        <f t="shared" si="210"/>
        <v>0 missed</v>
      </c>
      <c r="BR229" s="24" t="str">
        <f t="shared" si="211"/>
        <v>0 missed</v>
      </c>
      <c r="BS229" s="24">
        <f t="shared" si="212"/>
        <v>3</v>
      </c>
      <c r="BT229" s="24">
        <f t="shared" si="213"/>
        <v>1</v>
      </c>
      <c r="BU229" s="14">
        <f t="shared" si="214"/>
        <v>1</v>
      </c>
      <c r="BV229" s="14">
        <f t="shared" si="215"/>
        <v>1</v>
      </c>
      <c r="BW229" s="24" t="str">
        <f t="shared" si="216"/>
        <v>0 missed</v>
      </c>
      <c r="BX229" s="24">
        <f t="shared" si="217"/>
        <v>4</v>
      </c>
      <c r="BY229" s="14">
        <f t="shared" si="218"/>
        <v>1</v>
      </c>
      <c r="BZ229" s="14" t="str">
        <f t="shared" si="219"/>
        <v>Q-3 A-1 || Q Total-3, A Total-1</v>
      </c>
      <c r="CA229" s="14" t="str" cm="1">
        <f t="array" ref="CA229">IFERROR(INDEX('Attendance-Slot-1'!$Q$2:$Q$1112,MATCH(1,('Attendance-Slot-1'!$A$2:$A$1112=$C229)*('Attendance-Slot-1'!$G$2:$G$1112=CA$2),0)),"No Data")</f>
        <v>P-S1_Onsite</v>
      </c>
      <c r="CB229" s="14" t="str" cm="1">
        <f t="array" ref="CB229">IFERROR(INDEX('Attendance-Slot-2'!$Q$2:$Q$2595,MATCH(1,('Attendance-Slot-2'!$A$2:$A$2595=$C229)*('Attendance-Slot-2'!$G$2:$G$2595=CA$2),0)),"No Data")</f>
        <v>No Data</v>
      </c>
      <c r="CC229" s="138">
        <f>VLOOKUP($BP229,'Written Exam Marks'!$H:$Q,10,FALSE)</f>
        <v>6.5</v>
      </c>
      <c r="CD229" s="138">
        <f>VLOOKUP($BP229,'Written Exam Marks'!$H:$Q,9,FALSE)</f>
        <v>40</v>
      </c>
      <c r="CE229" s="14" t="str">
        <f t="shared" si="220"/>
        <v>Present</v>
      </c>
      <c r="CF229" s="14" t="str">
        <f t="shared" si="221"/>
        <v>P-S1_Onsite</v>
      </c>
      <c r="CG229" s="130">
        <v>4.5</v>
      </c>
      <c r="CH229" s="130">
        <v>4</v>
      </c>
      <c r="CI229" s="130">
        <v>7.5</v>
      </c>
      <c r="CJ229" s="130">
        <v>7</v>
      </c>
      <c r="CK229" s="130">
        <v>10</v>
      </c>
      <c r="CL229" s="130">
        <v>10</v>
      </c>
      <c r="CM229" s="145">
        <v>43</v>
      </c>
      <c r="CN229" s="130">
        <v>50</v>
      </c>
      <c r="CO229" s="27" t="s">
        <v>1005</v>
      </c>
      <c r="CP229" s="119" t="s">
        <v>1044</v>
      </c>
      <c r="CQ229" s="119" t="str">
        <f t="shared" si="183"/>
        <v>2025EB1100227-BDSDF112</v>
      </c>
      <c r="CR229" s="27" t="str">
        <f t="shared" si="222"/>
        <v>0 missed</v>
      </c>
      <c r="CS229" s="27" t="str">
        <f t="shared" si="223"/>
        <v>0 missed</v>
      </c>
      <c r="CT229" s="27">
        <f t="shared" si="224"/>
        <v>2</v>
      </c>
      <c r="CU229" s="27">
        <f t="shared" si="225"/>
        <v>2</v>
      </c>
      <c r="CV229" s="15">
        <f t="shared" si="226"/>
        <v>1</v>
      </c>
      <c r="CW229" s="15">
        <f t="shared" si="227"/>
        <v>1</v>
      </c>
      <c r="CX229" s="27" t="str">
        <f t="shared" si="228"/>
        <v>0 missed</v>
      </c>
      <c r="CY229" s="27">
        <f t="shared" si="229"/>
        <v>4</v>
      </c>
      <c r="CZ229" s="15">
        <f t="shared" si="230"/>
        <v>1</v>
      </c>
      <c r="DA229" s="15" t="str">
        <f t="shared" si="231"/>
        <v>Q-2 A-2 || Q Total-2, A Total-2</v>
      </c>
      <c r="DB229" s="15" t="str" cm="1">
        <f t="array" ref="DB229">IFERROR(INDEX('Attendance-Slot-1'!$Q$2:$Q$1112,MATCH(1,('Attendance-Slot-1'!$A$2:$A$1112=$C229)*('Attendance-Slot-1'!$G$2:$G$1112=DB$2),0)),"No Data")</f>
        <v>P-S1_Onsite</v>
      </c>
      <c r="DC229" s="15" t="str" cm="1">
        <f t="array" ref="DC229">IFERROR(INDEX('Attendance-Slot-2'!$Q$2:$Q$2595,MATCH(1,('Attendance-Slot-2'!$A$2:$A$2595=$C229)*('Attendance-Slot-2'!$G$2:$G$2595=DB$2),0)),"No Data")</f>
        <v>No Data</v>
      </c>
      <c r="DD229" s="139">
        <f>VLOOKUP($CQ229,'Written Exam Marks'!$H:$Q,10,FALSE)</f>
        <v>31</v>
      </c>
      <c r="DE229" s="139">
        <f>VLOOKUP($CQ229,'Written Exam Marks'!$H:$Q,9,FALSE)</f>
        <v>50</v>
      </c>
      <c r="DF229" s="15" t="str">
        <f t="shared" si="232"/>
        <v>Present</v>
      </c>
      <c r="DG229" s="15" t="str">
        <f t="shared" si="233"/>
        <v>P-S1_Onsite</v>
      </c>
      <c r="DH229" s="139">
        <v>90</v>
      </c>
      <c r="DI229" s="139">
        <v>90</v>
      </c>
      <c r="DJ229" s="139">
        <v>100</v>
      </c>
      <c r="DK229" s="3" t="str">
        <f t="shared" si="184"/>
        <v>P-3, A-0, No Data-1</v>
      </c>
      <c r="DL229" s="3" t="str">
        <f t="shared" si="185"/>
        <v>P-0, A-0, No Data-4</v>
      </c>
      <c r="DM229" s="1" t="str">
        <f t="shared" si="234"/>
        <v>P-S1_Onsite</v>
      </c>
      <c r="DN229" s="1" t="str">
        <f t="shared" si="235"/>
        <v>P-S1_Onsite</v>
      </c>
      <c r="DO229" s="1" t="str">
        <f t="shared" si="236"/>
        <v>No Data</v>
      </c>
      <c r="DP229" s="1" t="str">
        <f t="shared" si="237"/>
        <v>P-S1_Onsite</v>
      </c>
      <c r="DQ229" s="1" t="str">
        <f t="shared" si="238"/>
        <v>P-3, A-0, No Data-1</v>
      </c>
      <c r="DR229" s="39">
        <f t="shared" si="239"/>
        <v>1</v>
      </c>
      <c r="DS229" s="34" t="s">
        <v>7217</v>
      </c>
      <c r="DT229" s="39" t="s">
        <v>7363</v>
      </c>
      <c r="DU229" s="30" t="s">
        <v>681</v>
      </c>
      <c r="DV229" s="30"/>
    </row>
    <row r="230" spans="1:126" x14ac:dyDescent="0.25">
      <c r="A230" s="1">
        <v>227</v>
      </c>
      <c r="B230" s="1" t="s">
        <v>1000</v>
      </c>
      <c r="C230" s="1" t="s">
        <v>684</v>
      </c>
      <c r="D230" s="1" t="s">
        <v>685</v>
      </c>
      <c r="E230" s="1" t="s">
        <v>686</v>
      </c>
      <c r="F230" s="1" t="s">
        <v>7202</v>
      </c>
      <c r="G230" s="1" t="s">
        <v>1448</v>
      </c>
      <c r="H230" s="143">
        <v>6.4</v>
      </c>
      <c r="I230" s="143">
        <v>7.2</v>
      </c>
      <c r="J230" s="143" t="s">
        <v>5</v>
      </c>
      <c r="K230" s="143" t="s">
        <v>5</v>
      </c>
      <c r="L230" s="132" t="s">
        <v>5</v>
      </c>
      <c r="M230" s="132">
        <v>13.6</v>
      </c>
      <c r="N230" s="26">
        <v>60</v>
      </c>
      <c r="O230" s="26" t="s">
        <v>997</v>
      </c>
      <c r="P230" s="120" t="s">
        <v>1034</v>
      </c>
      <c r="Q230" s="13" t="str">
        <f t="shared" si="186"/>
        <v>2025EB1100228-BDSDF113</v>
      </c>
      <c r="R230" s="26" t="str">
        <f t="shared" si="187"/>
        <v>2 missed</v>
      </c>
      <c r="S230" s="26" t="str">
        <f t="shared" si="180"/>
        <v>1 missed</v>
      </c>
      <c r="T230" s="26">
        <f t="shared" si="188"/>
        <v>2</v>
      </c>
      <c r="U230" s="26">
        <f t="shared" si="189"/>
        <v>0</v>
      </c>
      <c r="V230" s="13">
        <f t="shared" si="190"/>
        <v>0.5</v>
      </c>
      <c r="W230" s="13">
        <f t="shared" si="191"/>
        <v>0</v>
      </c>
      <c r="X230" s="26" t="str">
        <f t="shared" si="192"/>
        <v>3 missed</v>
      </c>
      <c r="Y230" s="26">
        <f t="shared" si="193"/>
        <v>2</v>
      </c>
      <c r="Z230" s="13">
        <f t="shared" si="194"/>
        <v>0.4</v>
      </c>
      <c r="AA230" s="15" t="str">
        <f t="shared" si="195"/>
        <v>Q-2 A-0 || Q Total-4, A Total-1</v>
      </c>
      <c r="AB230" s="13" t="str" cm="1">
        <f t="array" ref="AB230">IFERROR(INDEX('Attendance-Slot-1'!$Q$2:$Q$1112,MATCH(1,('Attendance-Slot-1'!$A$2:$A$1112=$C230)*('Attendance-Slot-1'!$G$2:$G$1112=AB$2),0)),"No Data")</f>
        <v>P-S1_Onsite</v>
      </c>
      <c r="AC230" s="13" t="str" cm="1">
        <f t="array" ref="AC230">IFERROR(INDEX('Attendance-Slot-2'!$Q$2:$Q$2595,MATCH(1,('Attendance-Slot-2'!$A$2:$A$2595=$C230)*('Attendance-Slot-2'!$G$2:$G$2595=AB$2),0)),"No Data")</f>
        <v>No Data</v>
      </c>
      <c r="AD230" s="133">
        <f>VLOOKUP($Q230,'Written Exam Marks'!$H:$Q,10,FALSE)</f>
        <v>23</v>
      </c>
      <c r="AE230" s="133">
        <f>VLOOKUP($Q230,'Written Exam Marks'!$H:$Q,9,FALSE)</f>
        <v>40</v>
      </c>
      <c r="AF230" s="13" t="str">
        <f t="shared" si="196"/>
        <v>Present</v>
      </c>
      <c r="AG230" s="13" t="str">
        <f t="shared" si="197"/>
        <v>P-S1_Onsite</v>
      </c>
      <c r="AH230" s="29" t="s">
        <v>5</v>
      </c>
      <c r="AI230" s="29" t="s">
        <v>5</v>
      </c>
      <c r="AJ230" s="29" t="s">
        <v>5</v>
      </c>
      <c r="AK230" s="29" t="s">
        <v>5</v>
      </c>
      <c r="AL230" s="29" t="s">
        <v>5</v>
      </c>
      <c r="AM230" s="29">
        <v>0</v>
      </c>
      <c r="AN230" s="131">
        <v>60</v>
      </c>
      <c r="AO230" s="36" t="s">
        <v>7179</v>
      </c>
      <c r="AP230" s="116" t="s">
        <v>1050</v>
      </c>
      <c r="AQ230" s="116" t="str">
        <f t="shared" si="181"/>
        <v>2025EB1100228-BDSDF108</v>
      </c>
      <c r="AR230" s="25" t="str">
        <f t="shared" si="198"/>
        <v>3 missed</v>
      </c>
      <c r="AS230" s="25" t="str">
        <f t="shared" si="199"/>
        <v>2 missed</v>
      </c>
      <c r="AT230" s="25">
        <f t="shared" si="200"/>
        <v>0</v>
      </c>
      <c r="AU230" s="25">
        <f t="shared" si="201"/>
        <v>0</v>
      </c>
      <c r="AV230" s="10">
        <f t="shared" si="202"/>
        <v>0</v>
      </c>
      <c r="AW230" s="10">
        <f t="shared" si="203"/>
        <v>0</v>
      </c>
      <c r="AX230" s="25" t="str">
        <f t="shared" si="204"/>
        <v>5 missed</v>
      </c>
      <c r="AY230" s="25">
        <f t="shared" si="205"/>
        <v>0</v>
      </c>
      <c r="AZ230" s="10">
        <f t="shared" si="206"/>
        <v>0</v>
      </c>
      <c r="BA230" s="10" t="str">
        <f t="shared" si="207"/>
        <v>Q-0 A-0 || Q Total-3, A Total-2</v>
      </c>
      <c r="BB230" s="10" t="str" cm="1">
        <f t="array" ref="BB230">IFERROR(INDEX('Attendance-Slot-1'!$Q$2:$Q$1112,MATCH(1,('Attendance-Slot-1'!$A$2:$A$1112=$C230)*('Attendance-Slot-1'!$G$2:$G$1112=BB$2),0)),"No Data")</f>
        <v>No Data</v>
      </c>
      <c r="BC230" s="10" t="str" cm="1">
        <f t="array" ref="BC230">IFERROR(INDEX('Attendance-Slot-2'!$Q$2:$Q$2595,MATCH(1,('Attendance-Slot-2'!$A$2:$A$2595=$C230)*('Attendance-Slot-2'!$G$2:$G$2595=BB$2),0)),"No Data")</f>
        <v>No Data</v>
      </c>
      <c r="BD230" s="136" t="e">
        <f>VLOOKUP($AQ230,'Written Exam Marks'!$H:$Q,10,FALSE)</f>
        <v>#N/A</v>
      </c>
      <c r="BE230" s="136" t="e">
        <f>VLOOKUP($AQ230,'Written Exam Marks'!$H:$Q,9,FALSE)</f>
        <v>#N/A</v>
      </c>
      <c r="BF230" s="10" t="str">
        <f t="shared" si="208"/>
        <v>No Data</v>
      </c>
      <c r="BG230" s="10" t="str">
        <f t="shared" si="209"/>
        <v>No Data</v>
      </c>
      <c r="BH230" s="129">
        <v>9</v>
      </c>
      <c r="BI230" s="129" t="s">
        <v>5</v>
      </c>
      <c r="BJ230" s="129" t="s">
        <v>5</v>
      </c>
      <c r="BK230" s="129" t="s">
        <v>5</v>
      </c>
      <c r="BL230" s="144">
        <v>9</v>
      </c>
      <c r="BM230" s="24">
        <v>60</v>
      </c>
      <c r="BN230" s="24" t="s">
        <v>1004</v>
      </c>
      <c r="BO230" s="118" t="s">
        <v>1063</v>
      </c>
      <c r="BP230" s="118" t="str">
        <f t="shared" si="182"/>
        <v>2025EB1100228-BDSDF114</v>
      </c>
      <c r="BQ230" s="24" t="str">
        <f t="shared" si="210"/>
        <v>2 missed</v>
      </c>
      <c r="BR230" s="24" t="str">
        <f t="shared" si="211"/>
        <v>1 missed</v>
      </c>
      <c r="BS230" s="24">
        <f t="shared" si="212"/>
        <v>1</v>
      </c>
      <c r="BT230" s="24">
        <f t="shared" si="213"/>
        <v>0</v>
      </c>
      <c r="BU230" s="14">
        <f t="shared" si="214"/>
        <v>0.33333333333333331</v>
      </c>
      <c r="BV230" s="14">
        <f t="shared" si="215"/>
        <v>0</v>
      </c>
      <c r="BW230" s="24" t="str">
        <f t="shared" si="216"/>
        <v>3 missed</v>
      </c>
      <c r="BX230" s="24">
        <f t="shared" si="217"/>
        <v>1</v>
      </c>
      <c r="BY230" s="14">
        <f t="shared" si="218"/>
        <v>0.25</v>
      </c>
      <c r="BZ230" s="14" t="str">
        <f t="shared" si="219"/>
        <v>Q-1 A-0 || Q Total-3, A Total-1</v>
      </c>
      <c r="CA230" s="14" t="str" cm="1">
        <f t="array" ref="CA230">IFERROR(INDEX('Attendance-Slot-1'!$Q$2:$Q$1112,MATCH(1,('Attendance-Slot-1'!$A$2:$A$1112=$C230)*('Attendance-Slot-1'!$G$2:$G$1112=CA$2),0)),"No Data")</f>
        <v>P-S1_Onsite</v>
      </c>
      <c r="CB230" s="14" t="str" cm="1">
        <f t="array" ref="CB230">IFERROR(INDEX('Attendance-Slot-2'!$Q$2:$Q$2595,MATCH(1,('Attendance-Slot-2'!$A$2:$A$2595=$C230)*('Attendance-Slot-2'!$G$2:$G$2595=CA$2),0)),"No Data")</f>
        <v>No Data</v>
      </c>
      <c r="CC230" s="138">
        <f>VLOOKUP($BP230,'Written Exam Marks'!$H:$Q,10,FALSE)</f>
        <v>18</v>
      </c>
      <c r="CD230" s="138">
        <f>VLOOKUP($BP230,'Written Exam Marks'!$H:$Q,9,FALSE)</f>
        <v>40</v>
      </c>
      <c r="CE230" s="14" t="str">
        <f t="shared" si="220"/>
        <v>Present</v>
      </c>
      <c r="CF230" s="14" t="str">
        <f t="shared" si="221"/>
        <v>P-S1_Onsite</v>
      </c>
      <c r="CG230" s="130">
        <v>4</v>
      </c>
      <c r="CH230" s="130">
        <v>5</v>
      </c>
      <c r="CI230" s="130" t="s">
        <v>5</v>
      </c>
      <c r="CJ230" s="130" t="s">
        <v>5</v>
      </c>
      <c r="CK230" s="130" t="s">
        <v>5</v>
      </c>
      <c r="CL230" s="130" t="s">
        <v>5</v>
      </c>
      <c r="CM230" s="145">
        <v>9</v>
      </c>
      <c r="CN230" s="130">
        <v>50</v>
      </c>
      <c r="CO230" s="27" t="s">
        <v>1005</v>
      </c>
      <c r="CP230" s="119" t="s">
        <v>1044</v>
      </c>
      <c r="CQ230" s="119" t="str">
        <f t="shared" si="183"/>
        <v>2025EB1100228-BDSDF112</v>
      </c>
      <c r="CR230" s="27" t="str">
        <f t="shared" si="222"/>
        <v>0 missed</v>
      </c>
      <c r="CS230" s="27" t="str">
        <f t="shared" si="223"/>
        <v>2 missed</v>
      </c>
      <c r="CT230" s="27">
        <f t="shared" si="224"/>
        <v>2</v>
      </c>
      <c r="CU230" s="27">
        <f t="shared" si="225"/>
        <v>0</v>
      </c>
      <c r="CV230" s="15">
        <f t="shared" si="226"/>
        <v>1</v>
      </c>
      <c r="CW230" s="15">
        <f t="shared" si="227"/>
        <v>0</v>
      </c>
      <c r="CX230" s="27" t="str">
        <f t="shared" si="228"/>
        <v>2 missed</v>
      </c>
      <c r="CY230" s="27">
        <f t="shared" si="229"/>
        <v>2</v>
      </c>
      <c r="CZ230" s="15">
        <f t="shared" si="230"/>
        <v>0.5</v>
      </c>
      <c r="DA230" s="15" t="str">
        <f t="shared" si="231"/>
        <v>Q-2 A-0 || Q Total-2, A Total-2</v>
      </c>
      <c r="DB230" s="15" t="str" cm="1">
        <f t="array" ref="DB230">IFERROR(INDEX('Attendance-Slot-1'!$Q$2:$Q$1112,MATCH(1,('Attendance-Slot-1'!$A$2:$A$1112=$C230)*('Attendance-Slot-1'!$G$2:$G$1112=DB$2),0)),"No Data")</f>
        <v>P-S1_Onsite</v>
      </c>
      <c r="DC230" s="15" t="str" cm="1">
        <f t="array" ref="DC230">IFERROR(INDEX('Attendance-Slot-2'!$Q$2:$Q$2595,MATCH(1,('Attendance-Slot-2'!$A$2:$A$2595=$C230)*('Attendance-Slot-2'!$G$2:$G$2595=DB$2),0)),"No Data")</f>
        <v>No Data</v>
      </c>
      <c r="DD230" s="139">
        <f>VLOOKUP($CQ230,'Written Exam Marks'!$H:$Q,10,FALSE)</f>
        <v>32</v>
      </c>
      <c r="DE230" s="139">
        <f>VLOOKUP($CQ230,'Written Exam Marks'!$H:$Q,9,FALSE)</f>
        <v>50</v>
      </c>
      <c r="DF230" s="15" t="str">
        <f t="shared" si="232"/>
        <v>Present</v>
      </c>
      <c r="DG230" s="15" t="str">
        <f t="shared" si="233"/>
        <v>P-S1_Onsite</v>
      </c>
      <c r="DH230" s="139">
        <v>85</v>
      </c>
      <c r="DI230" s="139">
        <v>85</v>
      </c>
      <c r="DJ230" s="139">
        <v>100</v>
      </c>
      <c r="DK230" s="3" t="str">
        <f t="shared" si="184"/>
        <v>P-3, A-0, No Data-1</v>
      </c>
      <c r="DL230" s="3" t="str">
        <f t="shared" si="185"/>
        <v>P-0, A-0, No Data-4</v>
      </c>
      <c r="DM230" s="1" t="str">
        <f t="shared" si="234"/>
        <v>P-S1_Onsite</v>
      </c>
      <c r="DN230" s="1" t="str">
        <f t="shared" si="235"/>
        <v>P-S1_Onsite</v>
      </c>
      <c r="DO230" s="1" t="str">
        <f t="shared" si="236"/>
        <v>No Data</v>
      </c>
      <c r="DP230" s="1" t="str">
        <f t="shared" si="237"/>
        <v>P-S1_Onsite</v>
      </c>
      <c r="DQ230" s="1" t="str">
        <f t="shared" si="238"/>
        <v>P-3, A-0, No Data-1</v>
      </c>
      <c r="DR230" s="39">
        <f t="shared" si="239"/>
        <v>0</v>
      </c>
      <c r="DS230" s="34" t="s">
        <v>7217</v>
      </c>
      <c r="DT230" s="39" t="s">
        <v>7363</v>
      </c>
      <c r="DU230" s="30" t="s">
        <v>684</v>
      </c>
      <c r="DV230" s="30"/>
    </row>
    <row r="231" spans="1:126" x14ac:dyDescent="0.25">
      <c r="A231" s="1">
        <v>228</v>
      </c>
      <c r="B231" s="1" t="s">
        <v>1000</v>
      </c>
      <c r="C231" s="1" t="s">
        <v>687</v>
      </c>
      <c r="D231" s="1" t="s">
        <v>688</v>
      </c>
      <c r="E231" s="1" t="s">
        <v>689</v>
      </c>
      <c r="F231" s="1" t="s">
        <v>7202</v>
      </c>
      <c r="G231" s="1" t="s">
        <v>3617</v>
      </c>
      <c r="H231" s="143">
        <v>8</v>
      </c>
      <c r="I231" s="143" t="s">
        <v>5</v>
      </c>
      <c r="J231" s="143">
        <v>8</v>
      </c>
      <c r="K231" s="143">
        <v>8</v>
      </c>
      <c r="L231" s="132">
        <v>28</v>
      </c>
      <c r="M231" s="132">
        <v>52</v>
      </c>
      <c r="N231" s="26">
        <v>60</v>
      </c>
      <c r="O231" s="26" t="s">
        <v>997</v>
      </c>
      <c r="P231" s="120" t="s">
        <v>1034</v>
      </c>
      <c r="Q231" s="13" t="str">
        <f t="shared" si="186"/>
        <v>2025EB1100229-BDSDF113</v>
      </c>
      <c r="R231" s="26" t="str">
        <f t="shared" si="187"/>
        <v>1 missed</v>
      </c>
      <c r="S231" s="26" t="str">
        <f t="shared" si="180"/>
        <v>0 missed</v>
      </c>
      <c r="T231" s="26">
        <f t="shared" si="188"/>
        <v>3</v>
      </c>
      <c r="U231" s="26">
        <f t="shared" si="189"/>
        <v>1</v>
      </c>
      <c r="V231" s="13">
        <f t="shared" si="190"/>
        <v>0.75</v>
      </c>
      <c r="W231" s="13">
        <f t="shared" si="191"/>
        <v>1</v>
      </c>
      <c r="X231" s="26" t="str">
        <f t="shared" si="192"/>
        <v>1 missed</v>
      </c>
      <c r="Y231" s="26">
        <f t="shared" si="193"/>
        <v>4</v>
      </c>
      <c r="Z231" s="13">
        <f t="shared" si="194"/>
        <v>0.8</v>
      </c>
      <c r="AA231" s="15" t="str">
        <f t="shared" si="195"/>
        <v>Q-3 A-1 || Q Total-4, A Total-1</v>
      </c>
      <c r="AB231" s="13" t="str" cm="1">
        <f t="array" ref="AB231">IFERROR(INDEX('Attendance-Slot-1'!$Q$2:$Q$1112,MATCH(1,('Attendance-Slot-1'!$A$2:$A$1112=$C231)*('Attendance-Slot-1'!$G$2:$G$1112=AB$2),0)),"No Data")</f>
        <v>No Data</v>
      </c>
      <c r="AC231" s="13" t="str" cm="1">
        <f t="array" ref="AC231">IFERROR(INDEX('Attendance-Slot-2'!$Q$2:$Q$2595,MATCH(1,('Attendance-Slot-2'!$A$2:$A$2595=$C231)*('Attendance-Slot-2'!$G$2:$G$2595=AB$2),0)),"No Data")</f>
        <v>P-S2_Onsite</v>
      </c>
      <c r="AD231" s="133">
        <f>VLOOKUP($Q231,'Written Exam Marks'!$H:$Q,10,FALSE)</f>
        <v>27</v>
      </c>
      <c r="AE231" s="133">
        <f>VLOOKUP($Q231,'Written Exam Marks'!$H:$Q,9,FALSE)</f>
        <v>40</v>
      </c>
      <c r="AF231" s="13" t="str">
        <f t="shared" si="196"/>
        <v>Present</v>
      </c>
      <c r="AG231" s="13" t="str">
        <f t="shared" si="197"/>
        <v>P-S2_Onsite</v>
      </c>
      <c r="AH231" s="29" t="s">
        <v>5</v>
      </c>
      <c r="AI231" s="29" t="s">
        <v>5</v>
      </c>
      <c r="AJ231" s="29" t="s">
        <v>5</v>
      </c>
      <c r="AK231" s="29">
        <v>10</v>
      </c>
      <c r="AL231" s="29">
        <v>10</v>
      </c>
      <c r="AM231" s="29">
        <v>20</v>
      </c>
      <c r="AN231" s="131">
        <v>60</v>
      </c>
      <c r="AO231" s="36" t="s">
        <v>7179</v>
      </c>
      <c r="AP231" s="116" t="s">
        <v>1050</v>
      </c>
      <c r="AQ231" s="116" t="str">
        <f t="shared" si="181"/>
        <v>2025EB1100229-BDSDF108</v>
      </c>
      <c r="AR231" s="25" t="str">
        <f t="shared" si="198"/>
        <v>1 missed</v>
      </c>
      <c r="AS231" s="25" t="str">
        <f t="shared" si="199"/>
        <v>2 missed</v>
      </c>
      <c r="AT231" s="25">
        <f t="shared" si="200"/>
        <v>2</v>
      </c>
      <c r="AU231" s="25">
        <f t="shared" si="201"/>
        <v>0</v>
      </c>
      <c r="AV231" s="10">
        <f t="shared" si="202"/>
        <v>0.66666666666666663</v>
      </c>
      <c r="AW231" s="10">
        <f t="shared" si="203"/>
        <v>0</v>
      </c>
      <c r="AX231" s="25" t="str">
        <f t="shared" si="204"/>
        <v>3 missed</v>
      </c>
      <c r="AY231" s="25">
        <f t="shared" si="205"/>
        <v>2</v>
      </c>
      <c r="AZ231" s="10">
        <f t="shared" si="206"/>
        <v>0.4</v>
      </c>
      <c r="BA231" s="10" t="str">
        <f t="shared" si="207"/>
        <v>Q-2 A-0 || Q Total-3, A Total-2</v>
      </c>
      <c r="BB231" s="10" t="str" cm="1">
        <f t="array" ref="BB231">IFERROR(INDEX('Attendance-Slot-1'!$Q$2:$Q$1112,MATCH(1,('Attendance-Slot-1'!$A$2:$A$1112=$C231)*('Attendance-Slot-1'!$G$2:$G$1112=BB$2),0)),"No Data")</f>
        <v>No Data</v>
      </c>
      <c r="BC231" s="10" t="str" cm="1">
        <f t="array" ref="BC231">IFERROR(INDEX('Attendance-Slot-2'!$Q$2:$Q$2595,MATCH(1,('Attendance-Slot-2'!$A$2:$A$2595=$C231)*('Attendance-Slot-2'!$G$2:$G$2595=BB$2),0)),"No Data")</f>
        <v>P-S2_Onsite</v>
      </c>
      <c r="BD231" s="136">
        <f>VLOOKUP($AQ231,'Written Exam Marks'!$H:$Q,10,FALSE)</f>
        <v>21</v>
      </c>
      <c r="BE231" s="136">
        <f>VLOOKUP($AQ231,'Written Exam Marks'!$H:$Q,9,FALSE)</f>
        <v>40</v>
      </c>
      <c r="BF231" s="10" t="str">
        <f t="shared" si="208"/>
        <v>Present</v>
      </c>
      <c r="BG231" s="10" t="str">
        <f t="shared" si="209"/>
        <v>P-S2_Onsite</v>
      </c>
      <c r="BH231" s="129">
        <v>10</v>
      </c>
      <c r="BI231" s="129" t="s">
        <v>5</v>
      </c>
      <c r="BJ231" s="129">
        <v>15</v>
      </c>
      <c r="BK231" s="129" t="s">
        <v>5</v>
      </c>
      <c r="BL231" s="144">
        <v>25</v>
      </c>
      <c r="BM231" s="24">
        <v>60</v>
      </c>
      <c r="BN231" s="24" t="s">
        <v>1004</v>
      </c>
      <c r="BO231" s="118" t="s">
        <v>1063</v>
      </c>
      <c r="BP231" s="118" t="str">
        <f t="shared" si="182"/>
        <v>2025EB1100229-BDSDF114</v>
      </c>
      <c r="BQ231" s="24" t="str">
        <f t="shared" si="210"/>
        <v>1 missed</v>
      </c>
      <c r="BR231" s="24" t="str">
        <f t="shared" si="211"/>
        <v>1 missed</v>
      </c>
      <c r="BS231" s="24">
        <f t="shared" si="212"/>
        <v>2</v>
      </c>
      <c r="BT231" s="24">
        <f t="shared" si="213"/>
        <v>0</v>
      </c>
      <c r="BU231" s="14">
        <f t="shared" si="214"/>
        <v>0.66666666666666663</v>
      </c>
      <c r="BV231" s="14">
        <f t="shared" si="215"/>
        <v>0</v>
      </c>
      <c r="BW231" s="24" t="str">
        <f t="shared" si="216"/>
        <v>2 missed</v>
      </c>
      <c r="BX231" s="24">
        <f t="shared" si="217"/>
        <v>2</v>
      </c>
      <c r="BY231" s="14">
        <f t="shared" si="218"/>
        <v>0.5</v>
      </c>
      <c r="BZ231" s="14" t="str">
        <f t="shared" si="219"/>
        <v>Q-2 A-0 || Q Total-3, A Total-1</v>
      </c>
      <c r="CA231" s="14" t="str" cm="1">
        <f t="array" ref="CA231">IFERROR(INDEX('Attendance-Slot-1'!$Q$2:$Q$1112,MATCH(1,('Attendance-Slot-1'!$A$2:$A$1112=$C231)*('Attendance-Slot-1'!$G$2:$G$1112=CA$2),0)),"No Data")</f>
        <v>No Data</v>
      </c>
      <c r="CB231" s="14" t="str" cm="1">
        <f t="array" ref="CB231">IFERROR(INDEX('Attendance-Slot-2'!$Q$2:$Q$2595,MATCH(1,('Attendance-Slot-2'!$A$2:$A$2595=$C231)*('Attendance-Slot-2'!$G$2:$G$2595=CA$2),0)),"No Data")</f>
        <v>P-S2_Onsite</v>
      </c>
      <c r="CC231" s="138">
        <f>VLOOKUP($BP231,'Written Exam Marks'!$H:$Q,10,FALSE)</f>
        <v>6</v>
      </c>
      <c r="CD231" s="138">
        <f>VLOOKUP($BP231,'Written Exam Marks'!$H:$Q,9,FALSE)</f>
        <v>40</v>
      </c>
      <c r="CE231" s="14" t="str">
        <f t="shared" si="220"/>
        <v>Present</v>
      </c>
      <c r="CF231" s="14" t="str">
        <f t="shared" si="221"/>
        <v>P-S2_Onsite</v>
      </c>
      <c r="CG231" s="130">
        <v>5</v>
      </c>
      <c r="CH231" s="130" t="s">
        <v>5</v>
      </c>
      <c r="CI231" s="130" t="s">
        <v>5</v>
      </c>
      <c r="CJ231" s="130" t="s">
        <v>5</v>
      </c>
      <c r="CK231" s="130" t="s">
        <v>5</v>
      </c>
      <c r="CL231" s="130" t="s">
        <v>5</v>
      </c>
      <c r="CM231" s="145">
        <v>5</v>
      </c>
      <c r="CN231" s="130">
        <v>50</v>
      </c>
      <c r="CO231" s="27" t="s">
        <v>1005</v>
      </c>
      <c r="CP231" s="119" t="s">
        <v>1044</v>
      </c>
      <c r="CQ231" s="119" t="str">
        <f t="shared" si="183"/>
        <v>2025EB1100229-BDSDF112</v>
      </c>
      <c r="CR231" s="27" t="str">
        <f t="shared" si="222"/>
        <v>1 missed</v>
      </c>
      <c r="CS231" s="27" t="str">
        <f t="shared" si="223"/>
        <v>2 missed</v>
      </c>
      <c r="CT231" s="27">
        <f t="shared" si="224"/>
        <v>1</v>
      </c>
      <c r="CU231" s="27">
        <f t="shared" si="225"/>
        <v>0</v>
      </c>
      <c r="CV231" s="15">
        <f t="shared" si="226"/>
        <v>0.5</v>
      </c>
      <c r="CW231" s="15">
        <f t="shared" si="227"/>
        <v>0</v>
      </c>
      <c r="CX231" s="27" t="str">
        <f t="shared" si="228"/>
        <v>3 missed</v>
      </c>
      <c r="CY231" s="27">
        <f t="shared" si="229"/>
        <v>1</v>
      </c>
      <c r="CZ231" s="15">
        <f t="shared" si="230"/>
        <v>0.25</v>
      </c>
      <c r="DA231" s="15" t="str">
        <f t="shared" si="231"/>
        <v>Q-1 A-0 || Q Total-2, A Total-2</v>
      </c>
      <c r="DB231" s="15" t="str" cm="1">
        <f t="array" ref="DB231">IFERROR(INDEX('Attendance-Slot-1'!$Q$2:$Q$1112,MATCH(1,('Attendance-Slot-1'!$A$2:$A$1112=$C231)*('Attendance-Slot-1'!$G$2:$G$1112=DB$2),0)),"No Data")</f>
        <v>No Data</v>
      </c>
      <c r="DC231" s="15" t="str" cm="1">
        <f t="array" ref="DC231">IFERROR(INDEX('Attendance-Slot-2'!$Q$2:$Q$2595,MATCH(1,('Attendance-Slot-2'!$A$2:$A$2595=$C231)*('Attendance-Slot-2'!$G$2:$G$2595=DB$2),0)),"No Data")</f>
        <v>P-S2_Onsite</v>
      </c>
      <c r="DD231" s="139">
        <f>VLOOKUP($CQ231,'Written Exam Marks'!$H:$Q,10,FALSE)</f>
        <v>17.5</v>
      </c>
      <c r="DE231" s="139">
        <f>VLOOKUP($CQ231,'Written Exam Marks'!$H:$Q,9,FALSE)</f>
        <v>50</v>
      </c>
      <c r="DF231" s="15" t="str">
        <f t="shared" si="232"/>
        <v>Present</v>
      </c>
      <c r="DG231" s="15" t="str">
        <f t="shared" si="233"/>
        <v>P-S2_Onsite</v>
      </c>
      <c r="DH231" s="139">
        <v>85</v>
      </c>
      <c r="DI231" s="139">
        <v>85</v>
      </c>
      <c r="DJ231" s="139">
        <v>100</v>
      </c>
      <c r="DK231" s="3" t="str">
        <f t="shared" si="184"/>
        <v>P-0, A-0, No Data-4</v>
      </c>
      <c r="DL231" s="3" t="str">
        <f t="shared" si="185"/>
        <v>P-4, A-0, No Data-0</v>
      </c>
      <c r="DM231" s="1" t="str">
        <f t="shared" si="234"/>
        <v>P-S2_Onsite</v>
      </c>
      <c r="DN231" s="1" t="str">
        <f t="shared" si="235"/>
        <v>P-S2_Onsite</v>
      </c>
      <c r="DO231" s="1" t="str">
        <f t="shared" si="236"/>
        <v>P-S2_Onsite</v>
      </c>
      <c r="DP231" s="1" t="str">
        <f t="shared" si="237"/>
        <v>P-S2_Onsite</v>
      </c>
      <c r="DQ231" s="1" t="str">
        <f t="shared" si="238"/>
        <v>P-4, A-0, No Data-0</v>
      </c>
      <c r="DR231" s="39">
        <f t="shared" si="239"/>
        <v>0</v>
      </c>
      <c r="DS231" s="34" t="s">
        <v>7217</v>
      </c>
      <c r="DT231" s="39" t="s">
        <v>7363</v>
      </c>
      <c r="DU231" s="30" t="s">
        <v>687</v>
      </c>
      <c r="DV231" s="30"/>
    </row>
    <row r="232" spans="1:126" x14ac:dyDescent="0.25">
      <c r="A232" s="1">
        <v>229</v>
      </c>
      <c r="B232" s="1" t="s">
        <v>1000</v>
      </c>
      <c r="C232" s="1" t="s">
        <v>690</v>
      </c>
      <c r="D232" s="1" t="s">
        <v>691</v>
      </c>
      <c r="E232" s="1" t="s">
        <v>692</v>
      </c>
      <c r="F232" s="1" t="s">
        <v>7202</v>
      </c>
      <c r="G232" s="1" t="s">
        <v>3618</v>
      </c>
      <c r="H232" s="143">
        <v>8</v>
      </c>
      <c r="I232" s="143">
        <v>5.6</v>
      </c>
      <c r="J232" s="143">
        <v>6.4</v>
      </c>
      <c r="K232" s="143">
        <v>7.2</v>
      </c>
      <c r="L232" s="132">
        <v>28</v>
      </c>
      <c r="M232" s="132">
        <v>55.2</v>
      </c>
      <c r="N232" s="26">
        <v>60</v>
      </c>
      <c r="O232" s="26" t="s">
        <v>997</v>
      </c>
      <c r="P232" s="120" t="s">
        <v>1034</v>
      </c>
      <c r="Q232" s="13" t="str">
        <f t="shared" si="186"/>
        <v>2025EB1100230-BDSDF113</v>
      </c>
      <c r="R232" s="26" t="str">
        <f t="shared" si="187"/>
        <v>0 missed</v>
      </c>
      <c r="S232" s="26" t="str">
        <f t="shared" si="180"/>
        <v>0 missed</v>
      </c>
      <c r="T232" s="26">
        <f t="shared" si="188"/>
        <v>4</v>
      </c>
      <c r="U232" s="26">
        <f t="shared" si="189"/>
        <v>1</v>
      </c>
      <c r="V232" s="13">
        <f t="shared" si="190"/>
        <v>1</v>
      </c>
      <c r="W232" s="13">
        <f t="shared" si="191"/>
        <v>1</v>
      </c>
      <c r="X232" s="26" t="str">
        <f t="shared" si="192"/>
        <v>0 missed</v>
      </c>
      <c r="Y232" s="26">
        <f t="shared" si="193"/>
        <v>5</v>
      </c>
      <c r="Z232" s="13">
        <f t="shared" si="194"/>
        <v>1</v>
      </c>
      <c r="AA232" s="15" t="str">
        <f t="shared" si="195"/>
        <v>Q-4 A-1 || Q Total-4, A Total-1</v>
      </c>
      <c r="AB232" s="13" t="str" cm="1">
        <f t="array" ref="AB232">IFERROR(INDEX('Attendance-Slot-1'!$Q$2:$Q$1112,MATCH(1,('Attendance-Slot-1'!$A$2:$A$1112=$C232)*('Attendance-Slot-1'!$G$2:$G$1112=AB$2),0)),"No Data")</f>
        <v>No Data</v>
      </c>
      <c r="AC232" s="13" t="str" cm="1">
        <f t="array" ref="AC232">IFERROR(INDEX('Attendance-Slot-2'!$Q$2:$Q$2595,MATCH(1,('Attendance-Slot-2'!$A$2:$A$2595=$C232)*('Attendance-Slot-2'!$G$2:$G$2595=AB$2),0)),"No Data")</f>
        <v>P-S2_Onsite</v>
      </c>
      <c r="AD232" s="133">
        <f>VLOOKUP($Q232,'Written Exam Marks'!$H:$Q,10,FALSE)</f>
        <v>34</v>
      </c>
      <c r="AE232" s="133">
        <f>VLOOKUP($Q232,'Written Exam Marks'!$H:$Q,9,FALSE)</f>
        <v>40</v>
      </c>
      <c r="AF232" s="13" t="str">
        <f t="shared" si="196"/>
        <v>Present</v>
      </c>
      <c r="AG232" s="13" t="str">
        <f t="shared" si="197"/>
        <v>P-S2_Onsite</v>
      </c>
      <c r="AH232" s="29">
        <v>11</v>
      </c>
      <c r="AI232" s="29">
        <v>13</v>
      </c>
      <c r="AJ232" s="29" t="s">
        <v>5</v>
      </c>
      <c r="AK232" s="29" t="s">
        <v>5</v>
      </c>
      <c r="AL232" s="29" t="s">
        <v>5</v>
      </c>
      <c r="AM232" s="29">
        <v>24</v>
      </c>
      <c r="AN232" s="131">
        <v>60</v>
      </c>
      <c r="AO232" s="36" t="s">
        <v>7179</v>
      </c>
      <c r="AP232" s="116" t="s">
        <v>1050</v>
      </c>
      <c r="AQ232" s="116" t="str">
        <f t="shared" si="181"/>
        <v>2025EB1100230-BDSDF108</v>
      </c>
      <c r="AR232" s="25" t="str">
        <f t="shared" si="198"/>
        <v>3 missed</v>
      </c>
      <c r="AS232" s="25" t="str">
        <f t="shared" si="199"/>
        <v>0 missed</v>
      </c>
      <c r="AT232" s="25">
        <f t="shared" si="200"/>
        <v>0</v>
      </c>
      <c r="AU232" s="25">
        <f t="shared" si="201"/>
        <v>2</v>
      </c>
      <c r="AV232" s="10">
        <f t="shared" si="202"/>
        <v>0</v>
      </c>
      <c r="AW232" s="10">
        <f t="shared" si="203"/>
        <v>1</v>
      </c>
      <c r="AX232" s="25" t="str">
        <f t="shared" si="204"/>
        <v>3 missed</v>
      </c>
      <c r="AY232" s="25">
        <f t="shared" si="205"/>
        <v>2</v>
      </c>
      <c r="AZ232" s="10">
        <f t="shared" si="206"/>
        <v>0.4</v>
      </c>
      <c r="BA232" s="10" t="str">
        <f t="shared" si="207"/>
        <v>Q-0 A-2 || Q Total-3, A Total-2</v>
      </c>
      <c r="BB232" s="10" t="str" cm="1">
        <f t="array" ref="BB232">IFERROR(INDEX('Attendance-Slot-1'!$Q$2:$Q$1112,MATCH(1,('Attendance-Slot-1'!$A$2:$A$1112=$C232)*('Attendance-Slot-1'!$G$2:$G$1112=BB$2),0)),"No Data")</f>
        <v>No Data</v>
      </c>
      <c r="BC232" s="10" t="str" cm="1">
        <f t="array" ref="BC232">IFERROR(INDEX('Attendance-Slot-2'!$Q$2:$Q$2595,MATCH(1,('Attendance-Slot-2'!$A$2:$A$2595=$C232)*('Attendance-Slot-2'!$G$2:$G$2595=BB$2),0)),"No Data")</f>
        <v>P-S2_Onsite</v>
      </c>
      <c r="BD232" s="136">
        <f>VLOOKUP($AQ232,'Written Exam Marks'!$H:$Q,10,FALSE)</f>
        <v>22.75</v>
      </c>
      <c r="BE232" s="136">
        <f>VLOOKUP($AQ232,'Written Exam Marks'!$H:$Q,9,FALSE)</f>
        <v>40</v>
      </c>
      <c r="BF232" s="10" t="str">
        <f t="shared" si="208"/>
        <v>Present</v>
      </c>
      <c r="BG232" s="10" t="str">
        <f t="shared" si="209"/>
        <v>P-S2_Onsite</v>
      </c>
      <c r="BH232" s="129">
        <v>10</v>
      </c>
      <c r="BI232" s="129">
        <v>15</v>
      </c>
      <c r="BJ232" s="129" t="s">
        <v>5</v>
      </c>
      <c r="BK232" s="129">
        <v>19.5</v>
      </c>
      <c r="BL232" s="144">
        <v>44.5</v>
      </c>
      <c r="BM232" s="24">
        <v>60</v>
      </c>
      <c r="BN232" s="24" t="s">
        <v>1004</v>
      </c>
      <c r="BO232" s="118" t="s">
        <v>1063</v>
      </c>
      <c r="BP232" s="118" t="str">
        <f t="shared" si="182"/>
        <v>2025EB1100230-BDSDF114</v>
      </c>
      <c r="BQ232" s="24" t="str">
        <f t="shared" si="210"/>
        <v>1 missed</v>
      </c>
      <c r="BR232" s="24" t="str">
        <f t="shared" si="211"/>
        <v>0 missed</v>
      </c>
      <c r="BS232" s="24">
        <f t="shared" si="212"/>
        <v>2</v>
      </c>
      <c r="BT232" s="24">
        <f t="shared" si="213"/>
        <v>1</v>
      </c>
      <c r="BU232" s="14">
        <f t="shared" si="214"/>
        <v>0.66666666666666663</v>
      </c>
      <c r="BV232" s="14">
        <f t="shared" si="215"/>
        <v>1</v>
      </c>
      <c r="BW232" s="24" t="str">
        <f t="shared" si="216"/>
        <v>1 missed</v>
      </c>
      <c r="BX232" s="24">
        <f t="shared" si="217"/>
        <v>3</v>
      </c>
      <c r="BY232" s="14">
        <f t="shared" si="218"/>
        <v>0.75</v>
      </c>
      <c r="BZ232" s="14" t="str">
        <f t="shared" si="219"/>
        <v>Q-2 A-1 || Q Total-3, A Total-1</v>
      </c>
      <c r="CA232" s="14" t="str" cm="1">
        <f t="array" ref="CA232">IFERROR(INDEX('Attendance-Slot-1'!$Q$2:$Q$1112,MATCH(1,('Attendance-Slot-1'!$A$2:$A$1112=$C232)*('Attendance-Slot-1'!$G$2:$G$1112=CA$2),0)),"No Data")</f>
        <v>No Data</v>
      </c>
      <c r="CB232" s="14" t="str" cm="1">
        <f t="array" ref="CB232">IFERROR(INDEX('Attendance-Slot-2'!$Q$2:$Q$2595,MATCH(1,('Attendance-Slot-2'!$A$2:$A$2595=$C232)*('Attendance-Slot-2'!$G$2:$G$2595=CA$2),0)),"No Data")</f>
        <v>P-S2_Onsite</v>
      </c>
      <c r="CC232" s="138">
        <f>VLOOKUP($BP232,'Written Exam Marks'!$H:$Q,10,FALSE)</f>
        <v>22</v>
      </c>
      <c r="CD232" s="138">
        <f>VLOOKUP($BP232,'Written Exam Marks'!$H:$Q,9,FALSE)</f>
        <v>40</v>
      </c>
      <c r="CE232" s="14" t="str">
        <f t="shared" si="220"/>
        <v>Present</v>
      </c>
      <c r="CF232" s="14" t="str">
        <f t="shared" si="221"/>
        <v>P-S2_Onsite</v>
      </c>
      <c r="CG232" s="130">
        <v>5</v>
      </c>
      <c r="CH232" s="130">
        <v>4.5</v>
      </c>
      <c r="CI232" s="130">
        <v>8</v>
      </c>
      <c r="CJ232" s="130">
        <v>7.5</v>
      </c>
      <c r="CK232" s="130">
        <v>10</v>
      </c>
      <c r="CL232" s="130">
        <v>10</v>
      </c>
      <c r="CM232" s="145">
        <v>45</v>
      </c>
      <c r="CN232" s="130">
        <v>50</v>
      </c>
      <c r="CO232" s="27" t="s">
        <v>1005</v>
      </c>
      <c r="CP232" s="119" t="s">
        <v>1044</v>
      </c>
      <c r="CQ232" s="119" t="str">
        <f t="shared" si="183"/>
        <v>2025EB1100230-BDSDF112</v>
      </c>
      <c r="CR232" s="27" t="str">
        <f t="shared" si="222"/>
        <v>0 missed</v>
      </c>
      <c r="CS232" s="27" t="str">
        <f t="shared" si="223"/>
        <v>0 missed</v>
      </c>
      <c r="CT232" s="27">
        <f t="shared" si="224"/>
        <v>2</v>
      </c>
      <c r="CU232" s="27">
        <f t="shared" si="225"/>
        <v>2</v>
      </c>
      <c r="CV232" s="15">
        <f t="shared" si="226"/>
        <v>1</v>
      </c>
      <c r="CW232" s="15">
        <f t="shared" si="227"/>
        <v>1</v>
      </c>
      <c r="CX232" s="27" t="str">
        <f t="shared" si="228"/>
        <v>0 missed</v>
      </c>
      <c r="CY232" s="27">
        <f t="shared" si="229"/>
        <v>4</v>
      </c>
      <c r="CZ232" s="15">
        <f t="shared" si="230"/>
        <v>1</v>
      </c>
      <c r="DA232" s="15" t="str">
        <f t="shared" si="231"/>
        <v>Q-2 A-2 || Q Total-2, A Total-2</v>
      </c>
      <c r="DB232" s="15" t="str" cm="1">
        <f t="array" ref="DB232">IFERROR(INDEX('Attendance-Slot-1'!$Q$2:$Q$1112,MATCH(1,('Attendance-Slot-1'!$A$2:$A$1112=$C232)*('Attendance-Slot-1'!$G$2:$G$1112=DB$2),0)),"No Data")</f>
        <v>No Data</v>
      </c>
      <c r="DC232" s="15" t="str" cm="1">
        <f t="array" ref="DC232">IFERROR(INDEX('Attendance-Slot-2'!$Q$2:$Q$2595,MATCH(1,('Attendance-Slot-2'!$A$2:$A$2595=$C232)*('Attendance-Slot-2'!$G$2:$G$2595=DB$2),0)),"No Data")</f>
        <v>P-S2_Onsite</v>
      </c>
      <c r="DD232" s="139">
        <f>VLOOKUP($CQ232,'Written Exam Marks'!$H:$Q,10,FALSE)</f>
        <v>28</v>
      </c>
      <c r="DE232" s="139">
        <f>VLOOKUP($CQ232,'Written Exam Marks'!$H:$Q,9,FALSE)</f>
        <v>50</v>
      </c>
      <c r="DF232" s="15" t="str">
        <f t="shared" si="232"/>
        <v>Present</v>
      </c>
      <c r="DG232" s="15" t="str">
        <f t="shared" si="233"/>
        <v>P-S2_Onsite</v>
      </c>
      <c r="DH232" s="139">
        <v>90</v>
      </c>
      <c r="DI232" s="139">
        <v>90</v>
      </c>
      <c r="DJ232" s="139">
        <v>100</v>
      </c>
      <c r="DK232" s="3" t="str">
        <f t="shared" si="184"/>
        <v>P-0, A-0, No Data-4</v>
      </c>
      <c r="DL232" s="3" t="str">
        <f t="shared" si="185"/>
        <v>P-4, A-0, No Data-0</v>
      </c>
      <c r="DM232" s="1" t="str">
        <f t="shared" si="234"/>
        <v>P-S2_Onsite</v>
      </c>
      <c r="DN232" s="1" t="str">
        <f t="shared" si="235"/>
        <v>P-S2_Onsite</v>
      </c>
      <c r="DO232" s="1" t="str">
        <f t="shared" si="236"/>
        <v>P-S2_Onsite</v>
      </c>
      <c r="DP232" s="1" t="str">
        <f t="shared" si="237"/>
        <v>P-S2_Onsite</v>
      </c>
      <c r="DQ232" s="1" t="str">
        <f t="shared" si="238"/>
        <v>P-4, A-0, No Data-0</v>
      </c>
      <c r="DR232" s="39">
        <f t="shared" si="239"/>
        <v>0</v>
      </c>
      <c r="DS232" s="34" t="s">
        <v>7217</v>
      </c>
      <c r="DT232" s="39" t="s">
        <v>7363</v>
      </c>
      <c r="DU232" s="30" t="s">
        <v>690</v>
      </c>
      <c r="DV232" s="30"/>
    </row>
    <row r="233" spans="1:126" x14ac:dyDescent="0.25">
      <c r="A233" s="1">
        <v>230</v>
      </c>
      <c r="B233" s="1" t="s">
        <v>1000</v>
      </c>
      <c r="C233" s="1" t="s">
        <v>693</v>
      </c>
      <c r="D233" s="1" t="s">
        <v>694</v>
      </c>
      <c r="E233" s="1" t="s">
        <v>695</v>
      </c>
      <c r="F233" s="1" t="s">
        <v>7201</v>
      </c>
      <c r="G233" s="1" t="s">
        <v>3619</v>
      </c>
      <c r="H233" s="143">
        <v>8</v>
      </c>
      <c r="I233" s="143" t="s">
        <v>5</v>
      </c>
      <c r="J233" s="143">
        <v>8</v>
      </c>
      <c r="K233" s="143">
        <v>8</v>
      </c>
      <c r="L233" s="132">
        <v>5.6</v>
      </c>
      <c r="M233" s="132">
        <v>29.6</v>
      </c>
      <c r="N233" s="26">
        <v>60</v>
      </c>
      <c r="O233" s="26" t="s">
        <v>997</v>
      </c>
      <c r="P233" s="120" t="s">
        <v>1034</v>
      </c>
      <c r="Q233" s="13" t="str">
        <f t="shared" si="186"/>
        <v>2025EB1100231-BDSDF113</v>
      </c>
      <c r="R233" s="26" t="str">
        <f t="shared" si="187"/>
        <v>1 missed</v>
      </c>
      <c r="S233" s="26" t="str">
        <f t="shared" si="180"/>
        <v>0 missed</v>
      </c>
      <c r="T233" s="26">
        <f t="shared" si="188"/>
        <v>3</v>
      </c>
      <c r="U233" s="26">
        <f t="shared" si="189"/>
        <v>1</v>
      </c>
      <c r="V233" s="13">
        <f t="shared" si="190"/>
        <v>0.75</v>
      </c>
      <c r="W233" s="13">
        <f t="shared" si="191"/>
        <v>1</v>
      </c>
      <c r="X233" s="26" t="str">
        <f t="shared" si="192"/>
        <v>1 missed</v>
      </c>
      <c r="Y233" s="26">
        <f t="shared" si="193"/>
        <v>4</v>
      </c>
      <c r="Z233" s="13">
        <f t="shared" si="194"/>
        <v>0.8</v>
      </c>
      <c r="AA233" s="15" t="str">
        <f t="shared" si="195"/>
        <v>Q-3 A-1 || Q Total-4, A Total-1</v>
      </c>
      <c r="AB233" s="13" t="str" cm="1">
        <f t="array" ref="AB233">IFERROR(INDEX('Attendance-Slot-1'!$Q$2:$Q$1112,MATCH(1,('Attendance-Slot-1'!$A$2:$A$1112=$C233)*('Attendance-Slot-1'!$G$2:$G$1112=AB$2),0)),"No Data")</f>
        <v>No Data</v>
      </c>
      <c r="AC233" s="13" t="str" cm="1">
        <f t="array" ref="AC233">IFERROR(INDEX('Attendance-Slot-2'!$Q$2:$Q$2595,MATCH(1,('Attendance-Slot-2'!$A$2:$A$2595=$C233)*('Attendance-Slot-2'!$G$2:$G$2595=AB$2),0)),"No Data")</f>
        <v>P-S2_Onsite</v>
      </c>
      <c r="AD233" s="133">
        <f>VLOOKUP($Q233,'Written Exam Marks'!$H:$Q,10,FALSE)</f>
        <v>24</v>
      </c>
      <c r="AE233" s="133">
        <f>VLOOKUP($Q233,'Written Exam Marks'!$H:$Q,9,FALSE)</f>
        <v>40</v>
      </c>
      <c r="AF233" s="13" t="str">
        <f t="shared" si="196"/>
        <v>Present</v>
      </c>
      <c r="AG233" s="13" t="str">
        <f t="shared" si="197"/>
        <v>P-S2_Onsite</v>
      </c>
      <c r="AH233" s="29">
        <v>7.5</v>
      </c>
      <c r="AI233" s="29">
        <v>5.5</v>
      </c>
      <c r="AJ233" s="29" t="s">
        <v>5</v>
      </c>
      <c r="AK233" s="29">
        <v>9</v>
      </c>
      <c r="AL233" s="29">
        <v>10</v>
      </c>
      <c r="AM233" s="29">
        <v>32</v>
      </c>
      <c r="AN233" s="131">
        <v>60</v>
      </c>
      <c r="AO233" s="36" t="s">
        <v>7179</v>
      </c>
      <c r="AP233" s="116" t="s">
        <v>1050</v>
      </c>
      <c r="AQ233" s="116" t="str">
        <f t="shared" si="181"/>
        <v>2025EB1100231-BDSDF108</v>
      </c>
      <c r="AR233" s="25" t="str">
        <f t="shared" si="198"/>
        <v>1 missed</v>
      </c>
      <c r="AS233" s="25" t="str">
        <f t="shared" si="199"/>
        <v>0 missed</v>
      </c>
      <c r="AT233" s="25">
        <f t="shared" si="200"/>
        <v>2</v>
      </c>
      <c r="AU233" s="25">
        <f t="shared" si="201"/>
        <v>2</v>
      </c>
      <c r="AV233" s="10">
        <f t="shared" si="202"/>
        <v>0.66666666666666663</v>
      </c>
      <c r="AW233" s="10">
        <f t="shared" si="203"/>
        <v>1</v>
      </c>
      <c r="AX233" s="25" t="str">
        <f t="shared" si="204"/>
        <v>1 missed</v>
      </c>
      <c r="AY233" s="25">
        <f t="shared" si="205"/>
        <v>4</v>
      </c>
      <c r="AZ233" s="10">
        <f t="shared" si="206"/>
        <v>0.8</v>
      </c>
      <c r="BA233" s="10" t="str">
        <f t="shared" si="207"/>
        <v>Q-2 A-2 || Q Total-3, A Total-2</v>
      </c>
      <c r="BB233" s="10" t="str" cm="1">
        <f t="array" ref="BB233">IFERROR(INDEX('Attendance-Slot-1'!$Q$2:$Q$1112,MATCH(1,('Attendance-Slot-1'!$A$2:$A$1112=$C233)*('Attendance-Slot-1'!$G$2:$G$1112=BB$2),0)),"No Data")</f>
        <v>No Data</v>
      </c>
      <c r="BC233" s="10" t="str" cm="1">
        <f t="array" ref="BC233">IFERROR(INDEX('Attendance-Slot-2'!$Q$2:$Q$2595,MATCH(1,('Attendance-Slot-2'!$A$2:$A$2595=$C233)*('Attendance-Slot-2'!$G$2:$G$2595=BB$2),0)),"No Data")</f>
        <v>P-S2_Onsite</v>
      </c>
      <c r="BD233" s="136">
        <f>VLOOKUP($AQ233,'Written Exam Marks'!$H:$Q,10,FALSE)</f>
        <v>13</v>
      </c>
      <c r="BE233" s="136">
        <f>VLOOKUP($AQ233,'Written Exam Marks'!$H:$Q,9,FALSE)</f>
        <v>40</v>
      </c>
      <c r="BF233" s="10" t="str">
        <f t="shared" si="208"/>
        <v>Present</v>
      </c>
      <c r="BG233" s="10" t="str">
        <f t="shared" si="209"/>
        <v>P-S2_Onsite</v>
      </c>
      <c r="BH233" s="129">
        <v>10</v>
      </c>
      <c r="BI233" s="129">
        <v>15</v>
      </c>
      <c r="BJ233" s="129">
        <v>15</v>
      </c>
      <c r="BK233" s="129">
        <v>19</v>
      </c>
      <c r="BL233" s="144">
        <v>59</v>
      </c>
      <c r="BM233" s="24">
        <v>60</v>
      </c>
      <c r="BN233" s="24" t="s">
        <v>1004</v>
      </c>
      <c r="BO233" s="118" t="s">
        <v>1063</v>
      </c>
      <c r="BP233" s="118" t="str">
        <f t="shared" si="182"/>
        <v>2025EB1100231-BDSDF114</v>
      </c>
      <c r="BQ233" s="24" t="str">
        <f t="shared" si="210"/>
        <v>0 missed</v>
      </c>
      <c r="BR233" s="24" t="str">
        <f t="shared" si="211"/>
        <v>0 missed</v>
      </c>
      <c r="BS233" s="24">
        <f t="shared" si="212"/>
        <v>3</v>
      </c>
      <c r="BT233" s="24">
        <f t="shared" si="213"/>
        <v>1</v>
      </c>
      <c r="BU233" s="14">
        <f t="shared" si="214"/>
        <v>1</v>
      </c>
      <c r="BV233" s="14">
        <f t="shared" si="215"/>
        <v>1</v>
      </c>
      <c r="BW233" s="24" t="str">
        <f t="shared" si="216"/>
        <v>0 missed</v>
      </c>
      <c r="BX233" s="24">
        <f t="shared" si="217"/>
        <v>4</v>
      </c>
      <c r="BY233" s="14">
        <f t="shared" si="218"/>
        <v>1</v>
      </c>
      <c r="BZ233" s="14" t="str">
        <f t="shared" si="219"/>
        <v>Q-3 A-1 || Q Total-3, A Total-1</v>
      </c>
      <c r="CA233" s="14" t="str" cm="1">
        <f t="array" ref="CA233">IFERROR(INDEX('Attendance-Slot-1'!$Q$2:$Q$1112,MATCH(1,('Attendance-Slot-1'!$A$2:$A$1112=$C233)*('Attendance-Slot-1'!$G$2:$G$1112=CA$2),0)),"No Data")</f>
        <v>No Data</v>
      </c>
      <c r="CB233" s="14" t="str" cm="1">
        <f t="array" ref="CB233">IFERROR(INDEX('Attendance-Slot-2'!$Q$2:$Q$2595,MATCH(1,('Attendance-Slot-2'!$A$2:$A$2595=$C233)*('Attendance-Slot-2'!$G$2:$G$2595=CA$2),0)),"No Data")</f>
        <v>P-S2_Onsite</v>
      </c>
      <c r="CC233" s="138">
        <f>VLOOKUP($BP233,'Written Exam Marks'!$H:$Q,10,FALSE)</f>
        <v>16.5</v>
      </c>
      <c r="CD233" s="138">
        <f>VLOOKUP($BP233,'Written Exam Marks'!$H:$Q,9,FALSE)</f>
        <v>40</v>
      </c>
      <c r="CE233" s="14" t="str">
        <f t="shared" si="220"/>
        <v>Present</v>
      </c>
      <c r="CF233" s="14" t="str">
        <f t="shared" si="221"/>
        <v>P-S2_Onsite</v>
      </c>
      <c r="CG233" s="130">
        <v>5</v>
      </c>
      <c r="CH233" s="130">
        <v>4.5</v>
      </c>
      <c r="CI233" s="130">
        <v>8</v>
      </c>
      <c r="CJ233" s="130">
        <v>7</v>
      </c>
      <c r="CK233" s="130" t="s">
        <v>5</v>
      </c>
      <c r="CL233" s="130" t="s">
        <v>5</v>
      </c>
      <c r="CM233" s="145">
        <v>24.5</v>
      </c>
      <c r="CN233" s="130">
        <v>50</v>
      </c>
      <c r="CO233" s="27" t="s">
        <v>1005</v>
      </c>
      <c r="CP233" s="119" t="s">
        <v>1044</v>
      </c>
      <c r="CQ233" s="119" t="str">
        <f t="shared" si="183"/>
        <v>2025EB1100231-BDSDF112</v>
      </c>
      <c r="CR233" s="27" t="str">
        <f t="shared" si="222"/>
        <v>0 missed</v>
      </c>
      <c r="CS233" s="27" t="str">
        <f t="shared" si="223"/>
        <v>0 missed</v>
      </c>
      <c r="CT233" s="27">
        <f t="shared" si="224"/>
        <v>2</v>
      </c>
      <c r="CU233" s="27">
        <f t="shared" si="225"/>
        <v>2</v>
      </c>
      <c r="CV233" s="15">
        <f t="shared" si="226"/>
        <v>1</v>
      </c>
      <c r="CW233" s="15">
        <f t="shared" si="227"/>
        <v>1</v>
      </c>
      <c r="CX233" s="27" t="str">
        <f t="shared" si="228"/>
        <v>0 missed</v>
      </c>
      <c r="CY233" s="27">
        <f t="shared" si="229"/>
        <v>4</v>
      </c>
      <c r="CZ233" s="15">
        <f t="shared" si="230"/>
        <v>1</v>
      </c>
      <c r="DA233" s="15" t="str">
        <f t="shared" si="231"/>
        <v>Q-2 A-2 || Q Total-2, A Total-2</v>
      </c>
      <c r="DB233" s="15" t="str" cm="1">
        <f t="array" ref="DB233">IFERROR(INDEX('Attendance-Slot-1'!$Q$2:$Q$1112,MATCH(1,('Attendance-Slot-1'!$A$2:$A$1112=$C233)*('Attendance-Slot-1'!$G$2:$G$1112=DB$2),0)),"No Data")</f>
        <v>No Data</v>
      </c>
      <c r="DC233" s="15" t="str" cm="1">
        <f t="array" ref="DC233">IFERROR(INDEX('Attendance-Slot-2'!$Q$2:$Q$2595,MATCH(1,('Attendance-Slot-2'!$A$2:$A$2595=$C233)*('Attendance-Slot-2'!$G$2:$G$2595=DB$2),0)),"No Data")</f>
        <v>P-S2_Onsite</v>
      </c>
      <c r="DD233" s="139">
        <f>VLOOKUP($CQ233,'Written Exam Marks'!$H:$Q,10,FALSE)</f>
        <v>24.5</v>
      </c>
      <c r="DE233" s="139">
        <f>VLOOKUP($CQ233,'Written Exam Marks'!$H:$Q,9,FALSE)</f>
        <v>50</v>
      </c>
      <c r="DF233" s="15" t="str">
        <f t="shared" si="232"/>
        <v>Present</v>
      </c>
      <c r="DG233" s="15" t="str">
        <f t="shared" si="233"/>
        <v>P-S2_Onsite</v>
      </c>
      <c r="DH233" s="139">
        <v>90</v>
      </c>
      <c r="DI233" s="139">
        <v>90</v>
      </c>
      <c r="DJ233" s="139">
        <v>100</v>
      </c>
      <c r="DK233" s="3" t="str">
        <f t="shared" si="184"/>
        <v>P-0, A-0, No Data-4</v>
      </c>
      <c r="DL233" s="3" t="str">
        <f t="shared" si="185"/>
        <v>P-4, A-0, No Data-0</v>
      </c>
      <c r="DM233" s="1" t="str">
        <f t="shared" si="234"/>
        <v>P-S2_Onsite</v>
      </c>
      <c r="DN233" s="1" t="str">
        <f t="shared" si="235"/>
        <v>P-S2_Onsite</v>
      </c>
      <c r="DO233" s="1" t="str">
        <f t="shared" si="236"/>
        <v>P-S2_Onsite</v>
      </c>
      <c r="DP233" s="1" t="str">
        <f t="shared" si="237"/>
        <v>P-S2_Onsite</v>
      </c>
      <c r="DQ233" s="1" t="str">
        <f t="shared" si="238"/>
        <v>P-4, A-0, No Data-0</v>
      </c>
      <c r="DR233" s="39">
        <f t="shared" si="239"/>
        <v>0</v>
      </c>
      <c r="DS233" s="34" t="s">
        <v>7217</v>
      </c>
      <c r="DT233" s="39" t="s">
        <v>7363</v>
      </c>
      <c r="DU233" s="30" t="s">
        <v>693</v>
      </c>
      <c r="DV233" s="30"/>
    </row>
    <row r="234" spans="1:126" x14ac:dyDescent="0.25">
      <c r="A234" s="1">
        <v>231</v>
      </c>
      <c r="B234" s="1" t="s">
        <v>1000</v>
      </c>
      <c r="C234" s="1" t="s">
        <v>696</v>
      </c>
      <c r="D234" s="1" t="s">
        <v>697</v>
      </c>
      <c r="E234" s="1" t="s">
        <v>698</v>
      </c>
      <c r="F234" s="1" t="s">
        <v>7202</v>
      </c>
      <c r="G234" s="1" t="s">
        <v>3621</v>
      </c>
      <c r="H234" s="143">
        <v>7.2</v>
      </c>
      <c r="I234" s="143">
        <v>4.8</v>
      </c>
      <c r="J234" s="143">
        <v>8</v>
      </c>
      <c r="K234" s="143" t="s">
        <v>5</v>
      </c>
      <c r="L234" s="132">
        <v>28</v>
      </c>
      <c r="M234" s="132">
        <v>48</v>
      </c>
      <c r="N234" s="26">
        <v>60</v>
      </c>
      <c r="O234" s="26" t="s">
        <v>997</v>
      </c>
      <c r="P234" s="120" t="s">
        <v>1034</v>
      </c>
      <c r="Q234" s="13" t="str">
        <f t="shared" si="186"/>
        <v>2025EB1100232-BDSDF113</v>
      </c>
      <c r="R234" s="26" t="str">
        <f t="shared" si="187"/>
        <v>1 missed</v>
      </c>
      <c r="S234" s="26" t="str">
        <f t="shared" si="180"/>
        <v>0 missed</v>
      </c>
      <c r="T234" s="26">
        <f t="shared" si="188"/>
        <v>3</v>
      </c>
      <c r="U234" s="26">
        <f t="shared" si="189"/>
        <v>1</v>
      </c>
      <c r="V234" s="13">
        <f t="shared" si="190"/>
        <v>0.75</v>
      </c>
      <c r="W234" s="13">
        <f t="shared" si="191"/>
        <v>1</v>
      </c>
      <c r="X234" s="26" t="str">
        <f t="shared" si="192"/>
        <v>1 missed</v>
      </c>
      <c r="Y234" s="26">
        <f t="shared" si="193"/>
        <v>4</v>
      </c>
      <c r="Z234" s="13">
        <f t="shared" si="194"/>
        <v>0.8</v>
      </c>
      <c r="AA234" s="15" t="str">
        <f t="shared" si="195"/>
        <v>Q-3 A-1 || Q Total-4, A Total-1</v>
      </c>
      <c r="AB234" s="13" t="str" cm="1">
        <f t="array" ref="AB234">IFERROR(INDEX('Attendance-Slot-1'!$Q$2:$Q$1112,MATCH(1,('Attendance-Slot-1'!$A$2:$A$1112=$C234)*('Attendance-Slot-1'!$G$2:$G$1112=AB$2),0)),"No Data")</f>
        <v>No Data</v>
      </c>
      <c r="AC234" s="13" t="str" cm="1">
        <f t="array" ref="AC234">IFERROR(INDEX('Attendance-Slot-2'!$Q$2:$Q$2595,MATCH(1,('Attendance-Slot-2'!$A$2:$A$2595=$C234)*('Attendance-Slot-2'!$G$2:$G$2595=AB$2),0)),"No Data")</f>
        <v>P-S2_Onsite</v>
      </c>
      <c r="AD234" s="133">
        <f>VLOOKUP($Q234,'Written Exam Marks'!$H:$Q,10,FALSE)</f>
        <v>10</v>
      </c>
      <c r="AE234" s="133">
        <f>VLOOKUP($Q234,'Written Exam Marks'!$H:$Q,9,FALSE)</f>
        <v>40</v>
      </c>
      <c r="AF234" s="13" t="str">
        <f t="shared" si="196"/>
        <v>Present</v>
      </c>
      <c r="AG234" s="13" t="str">
        <f t="shared" si="197"/>
        <v>P-S2_Onsite</v>
      </c>
      <c r="AH234" s="29" t="s">
        <v>5</v>
      </c>
      <c r="AI234" s="29" t="s">
        <v>5</v>
      </c>
      <c r="AJ234" s="29">
        <v>6.6666666670000003</v>
      </c>
      <c r="AK234" s="29">
        <v>9</v>
      </c>
      <c r="AL234" s="29" t="s">
        <v>5</v>
      </c>
      <c r="AM234" s="29">
        <v>15.666666666999999</v>
      </c>
      <c r="AN234" s="131">
        <v>60</v>
      </c>
      <c r="AO234" s="36" t="s">
        <v>7179</v>
      </c>
      <c r="AP234" s="116" t="s">
        <v>1050</v>
      </c>
      <c r="AQ234" s="116" t="str">
        <f t="shared" si="181"/>
        <v>2025EB1100232-BDSDF108</v>
      </c>
      <c r="AR234" s="25" t="str">
        <f t="shared" si="198"/>
        <v>1 missed</v>
      </c>
      <c r="AS234" s="25" t="str">
        <f t="shared" si="199"/>
        <v>2 missed</v>
      </c>
      <c r="AT234" s="25">
        <f t="shared" si="200"/>
        <v>2</v>
      </c>
      <c r="AU234" s="25">
        <f t="shared" si="201"/>
        <v>0</v>
      </c>
      <c r="AV234" s="10">
        <f t="shared" si="202"/>
        <v>0.66666666666666663</v>
      </c>
      <c r="AW234" s="10">
        <f t="shared" si="203"/>
        <v>0</v>
      </c>
      <c r="AX234" s="25" t="str">
        <f t="shared" si="204"/>
        <v>3 missed</v>
      </c>
      <c r="AY234" s="25">
        <f t="shared" si="205"/>
        <v>2</v>
      </c>
      <c r="AZ234" s="10">
        <f t="shared" si="206"/>
        <v>0.4</v>
      </c>
      <c r="BA234" s="10" t="str">
        <f t="shared" si="207"/>
        <v>Q-2 A-0 || Q Total-3, A Total-2</v>
      </c>
      <c r="BB234" s="10" t="str" cm="1">
        <f t="array" ref="BB234">IFERROR(INDEX('Attendance-Slot-1'!$Q$2:$Q$1112,MATCH(1,('Attendance-Slot-1'!$A$2:$A$1112=$C234)*('Attendance-Slot-1'!$G$2:$G$1112=BB$2),0)),"No Data")</f>
        <v>No Data</v>
      </c>
      <c r="BC234" s="10" t="str" cm="1">
        <f t="array" ref="BC234">IFERROR(INDEX('Attendance-Slot-2'!$Q$2:$Q$2595,MATCH(1,('Attendance-Slot-2'!$A$2:$A$2595=$C234)*('Attendance-Slot-2'!$G$2:$G$2595=BB$2),0)),"No Data")</f>
        <v>No Data</v>
      </c>
      <c r="BD234" s="136" t="e">
        <f>VLOOKUP($AQ234,'Written Exam Marks'!$H:$Q,10,FALSE)</f>
        <v>#N/A</v>
      </c>
      <c r="BE234" s="136" t="e">
        <f>VLOOKUP($AQ234,'Written Exam Marks'!$H:$Q,9,FALSE)</f>
        <v>#N/A</v>
      </c>
      <c r="BF234" s="10" t="str">
        <f t="shared" si="208"/>
        <v>No Data</v>
      </c>
      <c r="BG234" s="10" t="str">
        <f t="shared" si="209"/>
        <v>No Data</v>
      </c>
      <c r="BH234" s="129">
        <v>10</v>
      </c>
      <c r="BI234" s="129" t="s">
        <v>5</v>
      </c>
      <c r="BJ234" s="129" t="s">
        <v>5</v>
      </c>
      <c r="BK234" s="129" t="s">
        <v>5</v>
      </c>
      <c r="BL234" s="144">
        <v>10</v>
      </c>
      <c r="BM234" s="24">
        <v>60</v>
      </c>
      <c r="BN234" s="24" t="s">
        <v>1004</v>
      </c>
      <c r="BO234" s="118" t="s">
        <v>1063</v>
      </c>
      <c r="BP234" s="118" t="str">
        <f t="shared" si="182"/>
        <v>2025EB1100232-BDSDF114</v>
      </c>
      <c r="BQ234" s="24" t="str">
        <f t="shared" si="210"/>
        <v>2 missed</v>
      </c>
      <c r="BR234" s="24" t="str">
        <f t="shared" si="211"/>
        <v>1 missed</v>
      </c>
      <c r="BS234" s="24">
        <f t="shared" si="212"/>
        <v>1</v>
      </c>
      <c r="BT234" s="24">
        <f t="shared" si="213"/>
        <v>0</v>
      </c>
      <c r="BU234" s="14">
        <f t="shared" si="214"/>
        <v>0.33333333333333331</v>
      </c>
      <c r="BV234" s="14">
        <f t="shared" si="215"/>
        <v>0</v>
      </c>
      <c r="BW234" s="24" t="str">
        <f t="shared" si="216"/>
        <v>3 missed</v>
      </c>
      <c r="BX234" s="24">
        <f t="shared" si="217"/>
        <v>1</v>
      </c>
      <c r="BY234" s="14">
        <f t="shared" si="218"/>
        <v>0.25</v>
      </c>
      <c r="BZ234" s="14" t="str">
        <f t="shared" si="219"/>
        <v>Q-1 A-0 || Q Total-3, A Total-1</v>
      </c>
      <c r="CA234" s="14" t="str" cm="1">
        <f t="array" ref="CA234">IFERROR(INDEX('Attendance-Slot-1'!$Q$2:$Q$1112,MATCH(1,('Attendance-Slot-1'!$A$2:$A$1112=$C234)*('Attendance-Slot-1'!$G$2:$G$1112=CA$2),0)),"No Data")</f>
        <v>No Data</v>
      </c>
      <c r="CB234" s="14" t="str" cm="1">
        <f t="array" ref="CB234">IFERROR(INDEX('Attendance-Slot-2'!$Q$2:$Q$2595,MATCH(1,('Attendance-Slot-2'!$A$2:$A$2595=$C234)*('Attendance-Slot-2'!$G$2:$G$2595=CA$2),0)),"No Data")</f>
        <v>P-S2_Onsite</v>
      </c>
      <c r="CC234" s="138">
        <f>VLOOKUP($BP234,'Written Exam Marks'!$H:$Q,10,FALSE)</f>
        <v>2.5</v>
      </c>
      <c r="CD234" s="138">
        <f>VLOOKUP($BP234,'Written Exam Marks'!$H:$Q,9,FALSE)</f>
        <v>40</v>
      </c>
      <c r="CE234" s="14" t="str">
        <f t="shared" si="220"/>
        <v>Present</v>
      </c>
      <c r="CF234" s="14" t="str">
        <f t="shared" si="221"/>
        <v>P-S2_Onsite</v>
      </c>
      <c r="CG234" s="130">
        <v>4.5</v>
      </c>
      <c r="CH234" s="130">
        <v>2.5</v>
      </c>
      <c r="CI234" s="130">
        <v>9</v>
      </c>
      <c r="CJ234" s="130">
        <v>8</v>
      </c>
      <c r="CK234" s="130">
        <v>10</v>
      </c>
      <c r="CL234" s="130">
        <v>10</v>
      </c>
      <c r="CM234" s="145">
        <v>44</v>
      </c>
      <c r="CN234" s="130">
        <v>50</v>
      </c>
      <c r="CO234" s="27" t="s">
        <v>1005</v>
      </c>
      <c r="CP234" s="119" t="s">
        <v>1044</v>
      </c>
      <c r="CQ234" s="119" t="str">
        <f t="shared" si="183"/>
        <v>2025EB1100232-BDSDF112</v>
      </c>
      <c r="CR234" s="27" t="str">
        <f t="shared" si="222"/>
        <v>0 missed</v>
      </c>
      <c r="CS234" s="27" t="str">
        <f t="shared" si="223"/>
        <v>0 missed</v>
      </c>
      <c r="CT234" s="27">
        <f t="shared" si="224"/>
        <v>2</v>
      </c>
      <c r="CU234" s="27">
        <f t="shared" si="225"/>
        <v>2</v>
      </c>
      <c r="CV234" s="15">
        <f t="shared" si="226"/>
        <v>1</v>
      </c>
      <c r="CW234" s="15">
        <f t="shared" si="227"/>
        <v>1</v>
      </c>
      <c r="CX234" s="27" t="str">
        <f t="shared" si="228"/>
        <v>0 missed</v>
      </c>
      <c r="CY234" s="27">
        <f t="shared" si="229"/>
        <v>4</v>
      </c>
      <c r="CZ234" s="15">
        <f t="shared" si="230"/>
        <v>1</v>
      </c>
      <c r="DA234" s="15" t="str">
        <f t="shared" si="231"/>
        <v>Q-2 A-2 || Q Total-2, A Total-2</v>
      </c>
      <c r="DB234" s="15" t="str" cm="1">
        <f t="array" ref="DB234">IFERROR(INDEX('Attendance-Slot-1'!$Q$2:$Q$1112,MATCH(1,('Attendance-Slot-1'!$A$2:$A$1112=$C234)*('Attendance-Slot-1'!$G$2:$G$1112=DB$2),0)),"No Data")</f>
        <v>No Data</v>
      </c>
      <c r="DC234" s="15" t="str" cm="1">
        <f t="array" ref="DC234">IFERROR(INDEX('Attendance-Slot-2'!$Q$2:$Q$2595,MATCH(1,('Attendance-Slot-2'!$A$2:$A$2595=$C234)*('Attendance-Slot-2'!$G$2:$G$2595=DB$2),0)),"No Data")</f>
        <v>P-S2_Onsite</v>
      </c>
      <c r="DD234" s="139">
        <f>VLOOKUP($CQ234,'Written Exam Marks'!$H:$Q,10,FALSE)</f>
        <v>29</v>
      </c>
      <c r="DE234" s="139">
        <f>VLOOKUP($CQ234,'Written Exam Marks'!$H:$Q,9,FALSE)</f>
        <v>50</v>
      </c>
      <c r="DF234" s="15" t="str">
        <f t="shared" si="232"/>
        <v>Present</v>
      </c>
      <c r="DG234" s="15" t="str">
        <f t="shared" si="233"/>
        <v>P-S2_Onsite</v>
      </c>
      <c r="DH234" s="139">
        <v>85</v>
      </c>
      <c r="DI234" s="139">
        <v>85</v>
      </c>
      <c r="DJ234" s="139">
        <v>100</v>
      </c>
      <c r="DK234" s="3" t="str">
        <f t="shared" si="184"/>
        <v>P-0, A-0, No Data-4</v>
      </c>
      <c r="DL234" s="3" t="str">
        <f t="shared" si="185"/>
        <v>P-3, A-0, No Data-1</v>
      </c>
      <c r="DM234" s="1" t="str">
        <f t="shared" si="234"/>
        <v>P-S2_Onsite</v>
      </c>
      <c r="DN234" s="1" t="str">
        <f t="shared" si="235"/>
        <v>P-S2_Onsite</v>
      </c>
      <c r="DO234" s="1" t="str">
        <f t="shared" si="236"/>
        <v>No Data</v>
      </c>
      <c r="DP234" s="1" t="str">
        <f t="shared" si="237"/>
        <v>P-S2_Onsite</v>
      </c>
      <c r="DQ234" s="1" t="str">
        <f t="shared" si="238"/>
        <v>P-3, A-0, No Data-1</v>
      </c>
      <c r="DR234" s="39">
        <f t="shared" si="239"/>
        <v>0</v>
      </c>
      <c r="DS234" s="34" t="s">
        <v>7217</v>
      </c>
      <c r="DT234" s="39" t="s">
        <v>7363</v>
      </c>
      <c r="DU234" s="30" t="s">
        <v>696</v>
      </c>
      <c r="DV234" s="30"/>
    </row>
    <row r="235" spans="1:126" x14ac:dyDescent="0.25">
      <c r="A235" s="1">
        <v>232</v>
      </c>
      <c r="B235" s="1" t="s">
        <v>1000</v>
      </c>
      <c r="C235" s="1" t="s">
        <v>699</v>
      </c>
      <c r="D235" s="1" t="s">
        <v>700</v>
      </c>
      <c r="E235" s="1" t="s">
        <v>701</v>
      </c>
      <c r="F235" s="1" t="s">
        <v>7201</v>
      </c>
      <c r="G235" s="1" t="s">
        <v>3622</v>
      </c>
      <c r="H235" s="143">
        <v>8</v>
      </c>
      <c r="I235" s="143" t="s">
        <v>5</v>
      </c>
      <c r="J235" s="143" t="s">
        <v>5</v>
      </c>
      <c r="K235" s="143" t="s">
        <v>5</v>
      </c>
      <c r="L235" s="132" t="s">
        <v>5</v>
      </c>
      <c r="M235" s="132">
        <v>8</v>
      </c>
      <c r="N235" s="26">
        <v>60</v>
      </c>
      <c r="O235" s="26" t="s">
        <v>997</v>
      </c>
      <c r="P235" s="120" t="s">
        <v>1034</v>
      </c>
      <c r="Q235" s="13" t="str">
        <f t="shared" si="186"/>
        <v>2025EB1100233-BDSDF113</v>
      </c>
      <c r="R235" s="26" t="str">
        <f t="shared" si="187"/>
        <v>3 missed</v>
      </c>
      <c r="S235" s="26" t="str">
        <f t="shared" si="180"/>
        <v>1 missed</v>
      </c>
      <c r="T235" s="26">
        <f t="shared" si="188"/>
        <v>1</v>
      </c>
      <c r="U235" s="26">
        <f t="shared" si="189"/>
        <v>0</v>
      </c>
      <c r="V235" s="13">
        <f t="shared" si="190"/>
        <v>0.25</v>
      </c>
      <c r="W235" s="13">
        <f t="shared" si="191"/>
        <v>0</v>
      </c>
      <c r="X235" s="26" t="str">
        <f t="shared" si="192"/>
        <v>4 missed</v>
      </c>
      <c r="Y235" s="26">
        <f t="shared" si="193"/>
        <v>1</v>
      </c>
      <c r="Z235" s="13">
        <f t="shared" si="194"/>
        <v>0.2</v>
      </c>
      <c r="AA235" s="15" t="str">
        <f t="shared" si="195"/>
        <v>Q-1 A-0 || Q Total-4, A Total-1</v>
      </c>
      <c r="AB235" s="13" t="str" cm="1">
        <f t="array" ref="AB235">IFERROR(INDEX('Attendance-Slot-1'!$Q$2:$Q$1112,MATCH(1,('Attendance-Slot-1'!$A$2:$A$1112=$C235)*('Attendance-Slot-1'!$G$2:$G$1112=AB$2),0)),"No Data")</f>
        <v>No Data</v>
      </c>
      <c r="AC235" s="13" t="str" cm="1">
        <f t="array" ref="AC235">IFERROR(INDEX('Attendance-Slot-2'!$Q$2:$Q$2595,MATCH(1,('Attendance-Slot-2'!$A$2:$A$2595=$C235)*('Attendance-Slot-2'!$G$2:$G$2595=AB$2),0)),"No Data")</f>
        <v>A-S2_Onsite</v>
      </c>
      <c r="AD235" s="133" t="e">
        <f>VLOOKUP($Q235,'Written Exam Marks'!$H:$Q,10,FALSE)</f>
        <v>#N/A</v>
      </c>
      <c r="AE235" s="133" t="e">
        <f>VLOOKUP($Q235,'Written Exam Marks'!$H:$Q,9,FALSE)</f>
        <v>#N/A</v>
      </c>
      <c r="AF235" s="13" t="str">
        <f t="shared" si="196"/>
        <v>Absent</v>
      </c>
      <c r="AG235" s="13" t="str">
        <f t="shared" si="197"/>
        <v>A-S2_Onsite</v>
      </c>
      <c r="AH235" s="29" t="s">
        <v>5</v>
      </c>
      <c r="AI235" s="29" t="s">
        <v>5</v>
      </c>
      <c r="AJ235" s="29" t="s">
        <v>5</v>
      </c>
      <c r="AK235" s="29" t="s">
        <v>5</v>
      </c>
      <c r="AL235" s="29" t="s">
        <v>5</v>
      </c>
      <c r="AM235" s="29">
        <v>0</v>
      </c>
      <c r="AN235" s="131">
        <v>60</v>
      </c>
      <c r="AO235" s="36" t="s">
        <v>7179</v>
      </c>
      <c r="AP235" s="116" t="s">
        <v>1050</v>
      </c>
      <c r="AQ235" s="116" t="str">
        <f t="shared" si="181"/>
        <v>2025EB1100233-BDSDF108</v>
      </c>
      <c r="AR235" s="25" t="str">
        <f t="shared" si="198"/>
        <v>3 missed</v>
      </c>
      <c r="AS235" s="25" t="str">
        <f t="shared" si="199"/>
        <v>2 missed</v>
      </c>
      <c r="AT235" s="25">
        <f t="shared" si="200"/>
        <v>0</v>
      </c>
      <c r="AU235" s="25">
        <f t="shared" si="201"/>
        <v>0</v>
      </c>
      <c r="AV235" s="10">
        <f t="shared" si="202"/>
        <v>0</v>
      </c>
      <c r="AW235" s="10">
        <f t="shared" si="203"/>
        <v>0</v>
      </c>
      <c r="AX235" s="25" t="str">
        <f t="shared" si="204"/>
        <v>5 missed</v>
      </c>
      <c r="AY235" s="25">
        <f t="shared" si="205"/>
        <v>0</v>
      </c>
      <c r="AZ235" s="10">
        <f t="shared" si="206"/>
        <v>0</v>
      </c>
      <c r="BA235" s="10" t="str">
        <f t="shared" si="207"/>
        <v>Q-0 A-0 || Q Total-3, A Total-2</v>
      </c>
      <c r="BB235" s="10" t="str" cm="1">
        <f t="array" ref="BB235">IFERROR(INDEX('Attendance-Slot-1'!$Q$2:$Q$1112,MATCH(1,('Attendance-Slot-1'!$A$2:$A$1112=$C235)*('Attendance-Slot-1'!$G$2:$G$1112=BB$2),0)),"No Data")</f>
        <v>No Data</v>
      </c>
      <c r="BC235" s="10" t="str" cm="1">
        <f t="array" ref="BC235">IFERROR(INDEX('Attendance-Slot-2'!$Q$2:$Q$2595,MATCH(1,('Attendance-Slot-2'!$A$2:$A$2595=$C235)*('Attendance-Slot-2'!$G$2:$G$2595=BB$2),0)),"No Data")</f>
        <v>A-S2_Onsite</v>
      </c>
      <c r="BD235" s="136" t="e">
        <f>VLOOKUP($AQ235,'Written Exam Marks'!$H:$Q,10,FALSE)</f>
        <v>#N/A</v>
      </c>
      <c r="BE235" s="136" t="e">
        <f>VLOOKUP($AQ235,'Written Exam Marks'!$H:$Q,9,FALSE)</f>
        <v>#N/A</v>
      </c>
      <c r="BF235" s="10" t="str">
        <f t="shared" si="208"/>
        <v>Absent</v>
      </c>
      <c r="BG235" s="10" t="str">
        <f t="shared" si="209"/>
        <v>A-S2_Onsite</v>
      </c>
      <c r="BH235" s="129">
        <v>10</v>
      </c>
      <c r="BI235" s="129" t="s">
        <v>5</v>
      </c>
      <c r="BJ235" s="129" t="s">
        <v>5</v>
      </c>
      <c r="BK235" s="129" t="s">
        <v>5</v>
      </c>
      <c r="BL235" s="144">
        <v>10</v>
      </c>
      <c r="BM235" s="24">
        <v>60</v>
      </c>
      <c r="BN235" s="24" t="s">
        <v>1004</v>
      </c>
      <c r="BO235" s="118" t="s">
        <v>1063</v>
      </c>
      <c r="BP235" s="118" t="str">
        <f t="shared" si="182"/>
        <v>2025EB1100233-BDSDF114</v>
      </c>
      <c r="BQ235" s="24" t="str">
        <f t="shared" si="210"/>
        <v>2 missed</v>
      </c>
      <c r="BR235" s="24" t="str">
        <f t="shared" si="211"/>
        <v>1 missed</v>
      </c>
      <c r="BS235" s="24">
        <f t="shared" si="212"/>
        <v>1</v>
      </c>
      <c r="BT235" s="24">
        <f t="shared" si="213"/>
        <v>0</v>
      </c>
      <c r="BU235" s="14">
        <f t="shared" si="214"/>
        <v>0.33333333333333331</v>
      </c>
      <c r="BV235" s="14">
        <f t="shared" si="215"/>
        <v>0</v>
      </c>
      <c r="BW235" s="24" t="str">
        <f t="shared" si="216"/>
        <v>3 missed</v>
      </c>
      <c r="BX235" s="24">
        <f t="shared" si="217"/>
        <v>1</v>
      </c>
      <c r="BY235" s="14">
        <f t="shared" si="218"/>
        <v>0.25</v>
      </c>
      <c r="BZ235" s="14" t="str">
        <f t="shared" si="219"/>
        <v>Q-1 A-0 || Q Total-3, A Total-1</v>
      </c>
      <c r="CA235" s="14" t="str" cm="1">
        <f t="array" ref="CA235">IFERROR(INDEX('Attendance-Slot-1'!$Q$2:$Q$1112,MATCH(1,('Attendance-Slot-1'!$A$2:$A$1112=$C235)*('Attendance-Slot-1'!$G$2:$G$1112=CA$2),0)),"No Data")</f>
        <v>No Data</v>
      </c>
      <c r="CB235" s="14" t="str" cm="1">
        <f t="array" ref="CB235">IFERROR(INDEX('Attendance-Slot-2'!$Q$2:$Q$2595,MATCH(1,('Attendance-Slot-2'!$A$2:$A$2595=$C235)*('Attendance-Slot-2'!$G$2:$G$2595=CA$2),0)),"No Data")</f>
        <v>A-S2_Onsite</v>
      </c>
      <c r="CC235" s="138" t="e">
        <f>VLOOKUP($BP235,'Written Exam Marks'!$H:$Q,10,FALSE)</f>
        <v>#N/A</v>
      </c>
      <c r="CD235" s="138" t="e">
        <f>VLOOKUP($BP235,'Written Exam Marks'!$H:$Q,9,FALSE)</f>
        <v>#N/A</v>
      </c>
      <c r="CE235" s="14" t="str">
        <f t="shared" si="220"/>
        <v>Absent</v>
      </c>
      <c r="CF235" s="14" t="str">
        <f t="shared" si="221"/>
        <v>A-S2_Onsite</v>
      </c>
      <c r="CG235" s="130">
        <v>4.5</v>
      </c>
      <c r="CH235" s="130" t="s">
        <v>5</v>
      </c>
      <c r="CI235" s="130" t="s">
        <v>5</v>
      </c>
      <c r="CJ235" s="130" t="s">
        <v>5</v>
      </c>
      <c r="CK235" s="130" t="s">
        <v>5</v>
      </c>
      <c r="CL235" s="130" t="s">
        <v>5</v>
      </c>
      <c r="CM235" s="145">
        <v>4.5</v>
      </c>
      <c r="CN235" s="130">
        <v>50</v>
      </c>
      <c r="CO235" s="27" t="s">
        <v>1005</v>
      </c>
      <c r="CP235" s="119" t="s">
        <v>1044</v>
      </c>
      <c r="CQ235" s="119" t="str">
        <f t="shared" si="183"/>
        <v>2025EB1100233-BDSDF112</v>
      </c>
      <c r="CR235" s="27" t="str">
        <f t="shared" si="222"/>
        <v>1 missed</v>
      </c>
      <c r="CS235" s="27" t="str">
        <f t="shared" si="223"/>
        <v>2 missed</v>
      </c>
      <c r="CT235" s="27">
        <f t="shared" si="224"/>
        <v>1</v>
      </c>
      <c r="CU235" s="27">
        <f t="shared" si="225"/>
        <v>0</v>
      </c>
      <c r="CV235" s="15">
        <f t="shared" si="226"/>
        <v>0.5</v>
      </c>
      <c r="CW235" s="15">
        <f t="shared" si="227"/>
        <v>0</v>
      </c>
      <c r="CX235" s="27" t="str">
        <f t="shared" si="228"/>
        <v>3 missed</v>
      </c>
      <c r="CY235" s="27">
        <f t="shared" si="229"/>
        <v>1</v>
      </c>
      <c r="CZ235" s="15">
        <f t="shared" si="230"/>
        <v>0.25</v>
      </c>
      <c r="DA235" s="15" t="str">
        <f t="shared" si="231"/>
        <v>Q-1 A-0 || Q Total-2, A Total-2</v>
      </c>
      <c r="DB235" s="15" t="str" cm="1">
        <f t="array" ref="DB235">IFERROR(INDEX('Attendance-Slot-1'!$Q$2:$Q$1112,MATCH(1,('Attendance-Slot-1'!$A$2:$A$1112=$C235)*('Attendance-Slot-1'!$G$2:$G$1112=DB$2),0)),"No Data")</f>
        <v>No Data</v>
      </c>
      <c r="DC235" s="15" t="str" cm="1">
        <f t="array" ref="DC235">IFERROR(INDEX('Attendance-Slot-2'!$Q$2:$Q$2595,MATCH(1,('Attendance-Slot-2'!$A$2:$A$2595=$C235)*('Attendance-Slot-2'!$G$2:$G$2595=DB$2),0)),"No Data")</f>
        <v>A-S2_Onsite</v>
      </c>
      <c r="DD235" s="139" t="e">
        <f>VLOOKUP($CQ235,'Written Exam Marks'!$H:$Q,10,FALSE)</f>
        <v>#N/A</v>
      </c>
      <c r="DE235" s="139" t="e">
        <f>VLOOKUP($CQ235,'Written Exam Marks'!$H:$Q,9,FALSE)</f>
        <v>#N/A</v>
      </c>
      <c r="DF235" s="15" t="str">
        <f t="shared" si="232"/>
        <v>Absent</v>
      </c>
      <c r="DG235" s="15" t="str">
        <f t="shared" si="233"/>
        <v>A-S2_Onsite</v>
      </c>
      <c r="DH235" s="139" t="s">
        <v>5</v>
      </c>
      <c r="DI235" s="139">
        <v>0</v>
      </c>
      <c r="DJ235" s="139">
        <v>100</v>
      </c>
      <c r="DK235" s="3" t="str">
        <f t="shared" si="184"/>
        <v>P-0, A-0, No Data-4</v>
      </c>
      <c r="DL235" s="3" t="str">
        <f t="shared" si="185"/>
        <v>P-0, A-4, No Data-0</v>
      </c>
      <c r="DM235" s="1" t="str">
        <f t="shared" si="234"/>
        <v>A-S2_Onsite</v>
      </c>
      <c r="DN235" s="1" t="str">
        <f t="shared" si="235"/>
        <v>A-S2_Onsite</v>
      </c>
      <c r="DO235" s="1" t="str">
        <f t="shared" si="236"/>
        <v>A-S2_Onsite</v>
      </c>
      <c r="DP235" s="1" t="str">
        <f t="shared" si="237"/>
        <v>A-S2_Onsite</v>
      </c>
      <c r="DQ235" s="1" t="str">
        <f t="shared" si="238"/>
        <v>P-0, A-4, No Data-0</v>
      </c>
      <c r="DR235" s="39">
        <f t="shared" si="239"/>
        <v>0</v>
      </c>
      <c r="DS235" s="34" t="s">
        <v>7217</v>
      </c>
      <c r="DT235" s="39" t="s">
        <v>1098</v>
      </c>
      <c r="DU235" s="30" t="s">
        <v>699</v>
      </c>
      <c r="DV235" s="30" t="s">
        <v>1098</v>
      </c>
    </row>
    <row r="236" spans="1:126" x14ac:dyDescent="0.25">
      <c r="A236" s="1">
        <v>233</v>
      </c>
      <c r="B236" s="1" t="s">
        <v>1000</v>
      </c>
      <c r="C236" s="1" t="s">
        <v>702</v>
      </c>
      <c r="D236" s="1" t="s">
        <v>703</v>
      </c>
      <c r="E236" s="1" t="s">
        <v>704</v>
      </c>
      <c r="F236" s="1" t="s">
        <v>7201</v>
      </c>
      <c r="G236" s="1" t="s">
        <v>3623</v>
      </c>
      <c r="H236" s="143">
        <v>7.2</v>
      </c>
      <c r="I236" s="143">
        <v>4.8</v>
      </c>
      <c r="J236" s="143">
        <v>8</v>
      </c>
      <c r="K236" s="143">
        <v>8</v>
      </c>
      <c r="L236" s="132">
        <v>28</v>
      </c>
      <c r="M236" s="132">
        <v>56</v>
      </c>
      <c r="N236" s="26">
        <v>60</v>
      </c>
      <c r="O236" s="26" t="s">
        <v>997</v>
      </c>
      <c r="P236" s="120" t="s">
        <v>1034</v>
      </c>
      <c r="Q236" s="13" t="str">
        <f t="shared" si="186"/>
        <v>2025EB1100234-BDSDF113</v>
      </c>
      <c r="R236" s="26" t="str">
        <f t="shared" si="187"/>
        <v>0 missed</v>
      </c>
      <c r="S236" s="26" t="str">
        <f t="shared" si="180"/>
        <v>0 missed</v>
      </c>
      <c r="T236" s="26">
        <f t="shared" si="188"/>
        <v>4</v>
      </c>
      <c r="U236" s="26">
        <f t="shared" si="189"/>
        <v>1</v>
      </c>
      <c r="V236" s="13">
        <f t="shared" si="190"/>
        <v>1</v>
      </c>
      <c r="W236" s="13">
        <f t="shared" si="191"/>
        <v>1</v>
      </c>
      <c r="X236" s="26" t="str">
        <f t="shared" si="192"/>
        <v>0 missed</v>
      </c>
      <c r="Y236" s="26">
        <f t="shared" si="193"/>
        <v>5</v>
      </c>
      <c r="Z236" s="13">
        <f t="shared" si="194"/>
        <v>1</v>
      </c>
      <c r="AA236" s="15" t="str">
        <f t="shared" si="195"/>
        <v>Q-4 A-1 || Q Total-4, A Total-1</v>
      </c>
      <c r="AB236" s="13" t="str" cm="1">
        <f t="array" ref="AB236">IFERROR(INDEX('Attendance-Slot-1'!$Q$2:$Q$1112,MATCH(1,('Attendance-Slot-1'!$A$2:$A$1112=$C236)*('Attendance-Slot-1'!$G$2:$G$1112=AB$2),0)),"No Data")</f>
        <v>No Data</v>
      </c>
      <c r="AC236" s="13" t="str" cm="1">
        <f t="array" ref="AC236">IFERROR(INDEX('Attendance-Slot-2'!$Q$2:$Q$2595,MATCH(1,('Attendance-Slot-2'!$A$2:$A$2595=$C236)*('Attendance-Slot-2'!$G$2:$G$2595=AB$2),0)),"No Data")</f>
        <v>P-S2_Onsite</v>
      </c>
      <c r="AD236" s="133">
        <f>VLOOKUP($Q236,'Written Exam Marks'!$H:$Q,10,FALSE)</f>
        <v>12</v>
      </c>
      <c r="AE236" s="133">
        <f>VLOOKUP($Q236,'Written Exam Marks'!$H:$Q,9,FALSE)</f>
        <v>40</v>
      </c>
      <c r="AF236" s="13" t="str">
        <f t="shared" si="196"/>
        <v>Present</v>
      </c>
      <c r="AG236" s="13" t="str">
        <f t="shared" si="197"/>
        <v>P-S2_Onsite</v>
      </c>
      <c r="AH236" s="29">
        <v>10.5</v>
      </c>
      <c r="AI236" s="29">
        <v>13</v>
      </c>
      <c r="AJ236" s="29">
        <v>8</v>
      </c>
      <c r="AK236" s="29">
        <v>10</v>
      </c>
      <c r="AL236" s="29">
        <v>9</v>
      </c>
      <c r="AM236" s="29">
        <v>50.5</v>
      </c>
      <c r="AN236" s="131">
        <v>60</v>
      </c>
      <c r="AO236" s="36" t="s">
        <v>7179</v>
      </c>
      <c r="AP236" s="116" t="s">
        <v>1050</v>
      </c>
      <c r="AQ236" s="116" t="str">
        <f t="shared" si="181"/>
        <v>2025EB1100234-BDSDF108</v>
      </c>
      <c r="AR236" s="25" t="str">
        <f t="shared" si="198"/>
        <v>0 missed</v>
      </c>
      <c r="AS236" s="25" t="str">
        <f t="shared" si="199"/>
        <v>0 missed</v>
      </c>
      <c r="AT236" s="25">
        <f t="shared" si="200"/>
        <v>3</v>
      </c>
      <c r="AU236" s="25">
        <f t="shared" si="201"/>
        <v>2</v>
      </c>
      <c r="AV236" s="10">
        <f t="shared" si="202"/>
        <v>1</v>
      </c>
      <c r="AW236" s="10">
        <f t="shared" si="203"/>
        <v>1</v>
      </c>
      <c r="AX236" s="25" t="str">
        <f t="shared" si="204"/>
        <v>0 missed</v>
      </c>
      <c r="AY236" s="25">
        <f t="shared" si="205"/>
        <v>5</v>
      </c>
      <c r="AZ236" s="10">
        <f t="shared" si="206"/>
        <v>1</v>
      </c>
      <c r="BA236" s="10" t="str">
        <f t="shared" si="207"/>
        <v>Q-3 A-2 || Q Total-3, A Total-2</v>
      </c>
      <c r="BB236" s="10" t="str" cm="1">
        <f t="array" ref="BB236">IFERROR(INDEX('Attendance-Slot-1'!$Q$2:$Q$1112,MATCH(1,('Attendance-Slot-1'!$A$2:$A$1112=$C236)*('Attendance-Slot-1'!$G$2:$G$1112=BB$2),0)),"No Data")</f>
        <v>No Data</v>
      </c>
      <c r="BC236" s="10" t="str" cm="1">
        <f t="array" ref="BC236">IFERROR(INDEX('Attendance-Slot-2'!$Q$2:$Q$2595,MATCH(1,('Attendance-Slot-2'!$A$2:$A$2595=$C236)*('Attendance-Slot-2'!$G$2:$G$2595=BB$2),0)),"No Data")</f>
        <v>P-S2_Onsite</v>
      </c>
      <c r="BD236" s="136">
        <f>VLOOKUP($AQ236,'Written Exam Marks'!$H:$Q,10,FALSE)</f>
        <v>21</v>
      </c>
      <c r="BE236" s="136">
        <f>VLOOKUP($AQ236,'Written Exam Marks'!$H:$Q,9,FALSE)</f>
        <v>40</v>
      </c>
      <c r="BF236" s="10" t="str">
        <f t="shared" si="208"/>
        <v>Present</v>
      </c>
      <c r="BG236" s="10" t="str">
        <f t="shared" si="209"/>
        <v>P-S2_Onsite</v>
      </c>
      <c r="BH236" s="129">
        <v>6</v>
      </c>
      <c r="BI236" s="129">
        <v>9</v>
      </c>
      <c r="BJ236" s="129">
        <v>15</v>
      </c>
      <c r="BK236" s="129">
        <v>19.5</v>
      </c>
      <c r="BL236" s="144">
        <v>49.5</v>
      </c>
      <c r="BM236" s="24">
        <v>60</v>
      </c>
      <c r="BN236" s="24" t="s">
        <v>1004</v>
      </c>
      <c r="BO236" s="118" t="s">
        <v>1063</v>
      </c>
      <c r="BP236" s="118" t="str">
        <f t="shared" si="182"/>
        <v>2025EB1100234-BDSDF114</v>
      </c>
      <c r="BQ236" s="24" t="str">
        <f t="shared" si="210"/>
        <v>0 missed</v>
      </c>
      <c r="BR236" s="24" t="str">
        <f t="shared" si="211"/>
        <v>0 missed</v>
      </c>
      <c r="BS236" s="24">
        <f t="shared" si="212"/>
        <v>3</v>
      </c>
      <c r="BT236" s="24">
        <f t="shared" si="213"/>
        <v>1</v>
      </c>
      <c r="BU236" s="14">
        <f t="shared" si="214"/>
        <v>1</v>
      </c>
      <c r="BV236" s="14">
        <f t="shared" si="215"/>
        <v>1</v>
      </c>
      <c r="BW236" s="24" t="str">
        <f t="shared" si="216"/>
        <v>0 missed</v>
      </c>
      <c r="BX236" s="24">
        <f t="shared" si="217"/>
        <v>4</v>
      </c>
      <c r="BY236" s="14">
        <f t="shared" si="218"/>
        <v>1</v>
      </c>
      <c r="BZ236" s="14" t="str">
        <f t="shared" si="219"/>
        <v>Q-3 A-1 || Q Total-3, A Total-1</v>
      </c>
      <c r="CA236" s="14" t="str" cm="1">
        <f t="array" ref="CA236">IFERROR(INDEX('Attendance-Slot-1'!$Q$2:$Q$1112,MATCH(1,('Attendance-Slot-1'!$A$2:$A$1112=$C236)*('Attendance-Slot-1'!$G$2:$G$1112=CA$2),0)),"No Data")</f>
        <v>No Data</v>
      </c>
      <c r="CB236" s="14" t="str" cm="1">
        <f t="array" ref="CB236">IFERROR(INDEX('Attendance-Slot-2'!$Q$2:$Q$2595,MATCH(1,('Attendance-Slot-2'!$A$2:$A$2595=$C236)*('Attendance-Slot-2'!$G$2:$G$2595=CA$2),0)),"No Data")</f>
        <v>P-S2_Onsite</v>
      </c>
      <c r="CC236" s="138">
        <f>VLOOKUP($BP236,'Written Exam Marks'!$H:$Q,10,FALSE)</f>
        <v>5.5</v>
      </c>
      <c r="CD236" s="138">
        <f>VLOOKUP($BP236,'Written Exam Marks'!$H:$Q,9,FALSE)</f>
        <v>40</v>
      </c>
      <c r="CE236" s="14" t="str">
        <f t="shared" si="220"/>
        <v>Present</v>
      </c>
      <c r="CF236" s="14" t="str">
        <f t="shared" si="221"/>
        <v>P-S2_Onsite</v>
      </c>
      <c r="CG236" s="130">
        <v>2.5</v>
      </c>
      <c r="CH236" s="130">
        <v>3.5</v>
      </c>
      <c r="CI236" s="130">
        <v>9</v>
      </c>
      <c r="CJ236" s="130">
        <v>7.5</v>
      </c>
      <c r="CK236" s="130">
        <v>0</v>
      </c>
      <c r="CL236" s="130">
        <v>10</v>
      </c>
      <c r="CM236" s="145">
        <v>32.5</v>
      </c>
      <c r="CN236" s="130">
        <v>50</v>
      </c>
      <c r="CO236" s="27" t="s">
        <v>1005</v>
      </c>
      <c r="CP236" s="119" t="s">
        <v>1044</v>
      </c>
      <c r="CQ236" s="119" t="str">
        <f t="shared" si="183"/>
        <v>2025EB1100234-BDSDF112</v>
      </c>
      <c r="CR236" s="27" t="str">
        <f t="shared" si="222"/>
        <v>0 missed</v>
      </c>
      <c r="CS236" s="27" t="str">
        <f t="shared" si="223"/>
        <v>0 missed</v>
      </c>
      <c r="CT236" s="27">
        <f t="shared" si="224"/>
        <v>2</v>
      </c>
      <c r="CU236" s="27">
        <f t="shared" si="225"/>
        <v>2</v>
      </c>
      <c r="CV236" s="15">
        <f t="shared" si="226"/>
        <v>1</v>
      </c>
      <c r="CW236" s="15">
        <f t="shared" si="227"/>
        <v>1</v>
      </c>
      <c r="CX236" s="27" t="str">
        <f t="shared" si="228"/>
        <v>0 missed</v>
      </c>
      <c r="CY236" s="27">
        <f t="shared" si="229"/>
        <v>4</v>
      </c>
      <c r="CZ236" s="15">
        <f t="shared" si="230"/>
        <v>1</v>
      </c>
      <c r="DA236" s="15" t="str">
        <f t="shared" si="231"/>
        <v>Q-2 A-2 || Q Total-2, A Total-2</v>
      </c>
      <c r="DB236" s="15" t="str" cm="1">
        <f t="array" ref="DB236">IFERROR(INDEX('Attendance-Slot-1'!$Q$2:$Q$1112,MATCH(1,('Attendance-Slot-1'!$A$2:$A$1112=$C236)*('Attendance-Slot-1'!$G$2:$G$1112=DB$2),0)),"No Data")</f>
        <v>No Data</v>
      </c>
      <c r="DC236" s="15" t="str" cm="1">
        <f t="array" ref="DC236">IFERROR(INDEX('Attendance-Slot-2'!$Q$2:$Q$2595,MATCH(1,('Attendance-Slot-2'!$A$2:$A$2595=$C236)*('Attendance-Slot-2'!$G$2:$G$2595=DB$2),0)),"No Data")</f>
        <v>P-S2_Onsite</v>
      </c>
      <c r="DD236" s="139">
        <f>VLOOKUP($CQ236,'Written Exam Marks'!$H:$Q,10,FALSE)</f>
        <v>26.5</v>
      </c>
      <c r="DE236" s="139">
        <f>VLOOKUP($CQ236,'Written Exam Marks'!$H:$Q,9,FALSE)</f>
        <v>50</v>
      </c>
      <c r="DF236" s="15" t="str">
        <f t="shared" si="232"/>
        <v>Present</v>
      </c>
      <c r="DG236" s="15" t="str">
        <f t="shared" si="233"/>
        <v>P-S2_Onsite</v>
      </c>
      <c r="DH236" s="139">
        <v>95</v>
      </c>
      <c r="DI236" s="139">
        <v>95</v>
      </c>
      <c r="DJ236" s="139">
        <v>100</v>
      </c>
      <c r="DK236" s="3" t="str">
        <f t="shared" si="184"/>
        <v>P-0, A-0, No Data-4</v>
      </c>
      <c r="DL236" s="3" t="str">
        <f t="shared" si="185"/>
        <v>P-4, A-0, No Data-0</v>
      </c>
      <c r="DM236" s="1" t="str">
        <f t="shared" si="234"/>
        <v>P-S2_Onsite</v>
      </c>
      <c r="DN236" s="1" t="str">
        <f t="shared" si="235"/>
        <v>P-S2_Onsite</v>
      </c>
      <c r="DO236" s="1" t="str">
        <f t="shared" si="236"/>
        <v>P-S2_Onsite</v>
      </c>
      <c r="DP236" s="1" t="str">
        <f t="shared" si="237"/>
        <v>P-S2_Onsite</v>
      </c>
      <c r="DQ236" s="1" t="str">
        <f t="shared" si="238"/>
        <v>P-4, A-0, No Data-0</v>
      </c>
      <c r="DR236" s="39">
        <f t="shared" si="239"/>
        <v>1</v>
      </c>
      <c r="DS236" s="34" t="s">
        <v>7217</v>
      </c>
      <c r="DT236" s="39" t="s">
        <v>7363</v>
      </c>
      <c r="DU236" s="30" t="s">
        <v>702</v>
      </c>
      <c r="DV236" s="30"/>
    </row>
    <row r="237" spans="1:126" x14ac:dyDescent="0.25">
      <c r="A237" s="1">
        <v>234</v>
      </c>
      <c r="B237" s="1" t="s">
        <v>1000</v>
      </c>
      <c r="C237" s="1" t="s">
        <v>705</v>
      </c>
      <c r="D237" s="1" t="s">
        <v>706</v>
      </c>
      <c r="E237" s="1" t="s">
        <v>707</v>
      </c>
      <c r="F237" s="1" t="s">
        <v>7201</v>
      </c>
      <c r="G237" s="1" t="s">
        <v>3624</v>
      </c>
      <c r="H237" s="143">
        <v>1.6</v>
      </c>
      <c r="I237" s="143" t="s">
        <v>5</v>
      </c>
      <c r="J237" s="143">
        <v>3.2</v>
      </c>
      <c r="K237" s="143" t="s">
        <v>5</v>
      </c>
      <c r="L237" s="132" t="s">
        <v>5</v>
      </c>
      <c r="M237" s="132">
        <v>4.8</v>
      </c>
      <c r="N237" s="26">
        <v>60</v>
      </c>
      <c r="O237" s="26" t="s">
        <v>997</v>
      </c>
      <c r="P237" s="120" t="s">
        <v>1034</v>
      </c>
      <c r="Q237" s="13" t="str">
        <f t="shared" si="186"/>
        <v>2025EB1100235-BDSDF113</v>
      </c>
      <c r="R237" s="26" t="str">
        <f t="shared" si="187"/>
        <v>2 missed</v>
      </c>
      <c r="S237" s="26" t="str">
        <f t="shared" si="180"/>
        <v>1 missed</v>
      </c>
      <c r="T237" s="26">
        <f t="shared" si="188"/>
        <v>2</v>
      </c>
      <c r="U237" s="26">
        <f t="shared" si="189"/>
        <v>0</v>
      </c>
      <c r="V237" s="13">
        <f t="shared" si="190"/>
        <v>0.5</v>
      </c>
      <c r="W237" s="13">
        <f t="shared" si="191"/>
        <v>0</v>
      </c>
      <c r="X237" s="26" t="str">
        <f t="shared" si="192"/>
        <v>3 missed</v>
      </c>
      <c r="Y237" s="26">
        <f t="shared" si="193"/>
        <v>2</v>
      </c>
      <c r="Z237" s="13">
        <f t="shared" si="194"/>
        <v>0.4</v>
      </c>
      <c r="AA237" s="15" t="str">
        <f t="shared" si="195"/>
        <v>Q-2 A-0 || Q Total-4, A Total-1</v>
      </c>
      <c r="AB237" s="13" t="str" cm="1">
        <f t="array" ref="AB237">IFERROR(INDEX('Attendance-Slot-1'!$Q$2:$Q$1112,MATCH(1,('Attendance-Slot-1'!$A$2:$A$1112=$C237)*('Attendance-Slot-1'!$G$2:$G$1112=AB$2),0)),"No Data")</f>
        <v>No Data</v>
      </c>
      <c r="AC237" s="13" t="str" cm="1">
        <f t="array" ref="AC237">IFERROR(INDEX('Attendance-Slot-2'!$Q$2:$Q$2595,MATCH(1,('Attendance-Slot-2'!$A$2:$A$2595=$C237)*('Attendance-Slot-2'!$G$2:$G$2595=AB$2),0)),"No Data")</f>
        <v>P-S2_Onsite</v>
      </c>
      <c r="AD237" s="133">
        <f>VLOOKUP($Q237,'Written Exam Marks'!$H:$Q,10,FALSE)</f>
        <v>24</v>
      </c>
      <c r="AE237" s="133">
        <f>VLOOKUP($Q237,'Written Exam Marks'!$H:$Q,9,FALSE)</f>
        <v>40</v>
      </c>
      <c r="AF237" s="13" t="str">
        <f t="shared" si="196"/>
        <v>Present</v>
      </c>
      <c r="AG237" s="13" t="str">
        <f t="shared" si="197"/>
        <v>P-S2_Onsite</v>
      </c>
      <c r="AH237" s="29" t="s">
        <v>5</v>
      </c>
      <c r="AI237" s="29">
        <v>1</v>
      </c>
      <c r="AJ237" s="29" t="s">
        <v>5</v>
      </c>
      <c r="AK237" s="29" t="s">
        <v>5</v>
      </c>
      <c r="AL237" s="29" t="s">
        <v>5</v>
      </c>
      <c r="AM237" s="29">
        <v>1</v>
      </c>
      <c r="AN237" s="131">
        <v>60</v>
      </c>
      <c r="AO237" s="36" t="s">
        <v>7179</v>
      </c>
      <c r="AP237" s="116" t="s">
        <v>1050</v>
      </c>
      <c r="AQ237" s="116" t="str">
        <f t="shared" si="181"/>
        <v>2025EB1100235-BDSDF108</v>
      </c>
      <c r="AR237" s="25" t="str">
        <f t="shared" si="198"/>
        <v>3 missed</v>
      </c>
      <c r="AS237" s="25" t="str">
        <f t="shared" si="199"/>
        <v>1 missed</v>
      </c>
      <c r="AT237" s="25">
        <f t="shared" si="200"/>
        <v>0</v>
      </c>
      <c r="AU237" s="25">
        <f t="shared" si="201"/>
        <v>1</v>
      </c>
      <c r="AV237" s="10">
        <f t="shared" si="202"/>
        <v>0</v>
      </c>
      <c r="AW237" s="10">
        <f t="shared" si="203"/>
        <v>0.5</v>
      </c>
      <c r="AX237" s="25" t="str">
        <f t="shared" si="204"/>
        <v>4 missed</v>
      </c>
      <c r="AY237" s="25">
        <f t="shared" si="205"/>
        <v>1</v>
      </c>
      <c r="AZ237" s="10">
        <f t="shared" si="206"/>
        <v>0.2</v>
      </c>
      <c r="BA237" s="10" t="str">
        <f t="shared" si="207"/>
        <v>Q-0 A-1 || Q Total-3, A Total-2</v>
      </c>
      <c r="BB237" s="10" t="str" cm="1">
        <f t="array" ref="BB237">IFERROR(INDEX('Attendance-Slot-1'!$Q$2:$Q$1112,MATCH(1,('Attendance-Slot-1'!$A$2:$A$1112=$C237)*('Attendance-Slot-1'!$G$2:$G$1112=BB$2),0)),"No Data")</f>
        <v>No Data</v>
      </c>
      <c r="BC237" s="10" t="str" cm="1">
        <f t="array" ref="BC237">IFERROR(INDEX('Attendance-Slot-2'!$Q$2:$Q$2595,MATCH(1,('Attendance-Slot-2'!$A$2:$A$2595=$C237)*('Attendance-Slot-2'!$G$2:$G$2595=BB$2),0)),"No Data")</f>
        <v>P-S2_Onsite</v>
      </c>
      <c r="BD237" s="136">
        <f>VLOOKUP($AQ237,'Written Exam Marks'!$H:$Q,10,FALSE)</f>
        <v>7.25</v>
      </c>
      <c r="BE237" s="136">
        <f>VLOOKUP($AQ237,'Written Exam Marks'!$H:$Q,9,FALSE)</f>
        <v>40</v>
      </c>
      <c r="BF237" s="10" t="str">
        <f t="shared" si="208"/>
        <v>Present</v>
      </c>
      <c r="BG237" s="10" t="str">
        <f t="shared" si="209"/>
        <v>P-S2_Onsite</v>
      </c>
      <c r="BH237" s="129" t="s">
        <v>5</v>
      </c>
      <c r="BI237" s="129" t="s">
        <v>5</v>
      </c>
      <c r="BJ237" s="129" t="s">
        <v>5</v>
      </c>
      <c r="BK237" s="129" t="s">
        <v>5</v>
      </c>
      <c r="BL237" s="144">
        <v>0</v>
      </c>
      <c r="BM237" s="24">
        <v>60</v>
      </c>
      <c r="BN237" s="24" t="s">
        <v>1004</v>
      </c>
      <c r="BO237" s="118" t="s">
        <v>1063</v>
      </c>
      <c r="BP237" s="118" t="str">
        <f t="shared" si="182"/>
        <v>2025EB1100235-BDSDF114</v>
      </c>
      <c r="BQ237" s="24" t="str">
        <f t="shared" si="210"/>
        <v>3 missed</v>
      </c>
      <c r="BR237" s="24" t="str">
        <f t="shared" si="211"/>
        <v>1 missed</v>
      </c>
      <c r="BS237" s="24">
        <f t="shared" si="212"/>
        <v>0</v>
      </c>
      <c r="BT237" s="24">
        <f t="shared" si="213"/>
        <v>0</v>
      </c>
      <c r="BU237" s="14">
        <f t="shared" si="214"/>
        <v>0</v>
      </c>
      <c r="BV237" s="14">
        <f t="shared" si="215"/>
        <v>0</v>
      </c>
      <c r="BW237" s="24" t="str">
        <f t="shared" si="216"/>
        <v>4 missed</v>
      </c>
      <c r="BX237" s="24">
        <f t="shared" si="217"/>
        <v>0</v>
      </c>
      <c r="BY237" s="14">
        <f t="shared" si="218"/>
        <v>0</v>
      </c>
      <c r="BZ237" s="14" t="str">
        <f t="shared" si="219"/>
        <v>Q-0 A-0 || Q Total-3, A Total-1</v>
      </c>
      <c r="CA237" s="14" t="str" cm="1">
        <f t="array" ref="CA237">IFERROR(INDEX('Attendance-Slot-1'!$Q$2:$Q$1112,MATCH(1,('Attendance-Slot-1'!$A$2:$A$1112=$C237)*('Attendance-Slot-1'!$G$2:$G$1112=CA$2),0)),"No Data")</f>
        <v>No Data</v>
      </c>
      <c r="CB237" s="14" t="str" cm="1">
        <f t="array" ref="CB237">IFERROR(INDEX('Attendance-Slot-2'!$Q$2:$Q$2595,MATCH(1,('Attendance-Slot-2'!$A$2:$A$2595=$C237)*('Attendance-Slot-2'!$G$2:$G$2595=CA$2),0)),"No Data")</f>
        <v>P-S2_Onsite</v>
      </c>
      <c r="CC237" s="138">
        <f>VLOOKUP($BP237,'Written Exam Marks'!$H:$Q,10,FALSE)</f>
        <v>7</v>
      </c>
      <c r="CD237" s="138">
        <f>VLOOKUP($BP237,'Written Exam Marks'!$H:$Q,9,FALSE)</f>
        <v>40</v>
      </c>
      <c r="CE237" s="14" t="str">
        <f t="shared" si="220"/>
        <v>Present</v>
      </c>
      <c r="CF237" s="14" t="str">
        <f t="shared" si="221"/>
        <v>P-S2_Onsite</v>
      </c>
      <c r="CG237" s="130">
        <v>1.5</v>
      </c>
      <c r="CH237" s="130" t="s">
        <v>5</v>
      </c>
      <c r="CI237" s="130" t="s">
        <v>5</v>
      </c>
      <c r="CJ237" s="130" t="s">
        <v>5</v>
      </c>
      <c r="CK237" s="130" t="s">
        <v>5</v>
      </c>
      <c r="CL237" s="130" t="s">
        <v>5</v>
      </c>
      <c r="CM237" s="145">
        <v>1.5</v>
      </c>
      <c r="CN237" s="130">
        <v>50</v>
      </c>
      <c r="CO237" s="27" t="s">
        <v>1005</v>
      </c>
      <c r="CP237" s="119" t="s">
        <v>1044</v>
      </c>
      <c r="CQ237" s="119" t="str">
        <f t="shared" si="183"/>
        <v>2025EB1100235-BDSDF112</v>
      </c>
      <c r="CR237" s="27" t="str">
        <f t="shared" si="222"/>
        <v>1 missed</v>
      </c>
      <c r="CS237" s="27" t="str">
        <f t="shared" si="223"/>
        <v>2 missed</v>
      </c>
      <c r="CT237" s="27">
        <f t="shared" si="224"/>
        <v>1</v>
      </c>
      <c r="CU237" s="27">
        <f t="shared" si="225"/>
        <v>0</v>
      </c>
      <c r="CV237" s="15">
        <f t="shared" si="226"/>
        <v>0.5</v>
      </c>
      <c r="CW237" s="15">
        <f t="shared" si="227"/>
        <v>0</v>
      </c>
      <c r="CX237" s="27" t="str">
        <f t="shared" si="228"/>
        <v>3 missed</v>
      </c>
      <c r="CY237" s="27">
        <f t="shared" si="229"/>
        <v>1</v>
      </c>
      <c r="CZ237" s="15">
        <f t="shared" si="230"/>
        <v>0.25</v>
      </c>
      <c r="DA237" s="15" t="str">
        <f t="shared" si="231"/>
        <v>Q-1 A-0 || Q Total-2, A Total-2</v>
      </c>
      <c r="DB237" s="15" t="str" cm="1">
        <f t="array" ref="DB237">IFERROR(INDEX('Attendance-Slot-1'!$Q$2:$Q$1112,MATCH(1,('Attendance-Slot-1'!$A$2:$A$1112=$C237)*('Attendance-Slot-1'!$G$2:$G$1112=DB$2),0)),"No Data")</f>
        <v>No Data</v>
      </c>
      <c r="DC237" s="15" t="str" cm="1">
        <f t="array" ref="DC237">IFERROR(INDEX('Attendance-Slot-2'!$Q$2:$Q$2595,MATCH(1,('Attendance-Slot-2'!$A$2:$A$2595=$C237)*('Attendance-Slot-2'!$G$2:$G$2595=DB$2),0)),"No Data")</f>
        <v>P-S2_Onsite</v>
      </c>
      <c r="DD237" s="139">
        <f>VLOOKUP($CQ237,'Written Exam Marks'!$H:$Q,10,FALSE)</f>
        <v>24.5</v>
      </c>
      <c r="DE237" s="139">
        <f>VLOOKUP($CQ237,'Written Exam Marks'!$H:$Q,9,FALSE)</f>
        <v>50</v>
      </c>
      <c r="DF237" s="15" t="str">
        <f t="shared" si="232"/>
        <v>Present</v>
      </c>
      <c r="DG237" s="15" t="str">
        <f t="shared" si="233"/>
        <v>P-S2_Onsite</v>
      </c>
      <c r="DH237" s="139" t="s">
        <v>5</v>
      </c>
      <c r="DI237" s="139">
        <v>0</v>
      </c>
      <c r="DJ237" s="139">
        <v>100</v>
      </c>
      <c r="DK237" s="3" t="str">
        <f t="shared" si="184"/>
        <v>P-0, A-0, No Data-4</v>
      </c>
      <c r="DL237" s="3" t="str">
        <f t="shared" si="185"/>
        <v>P-4, A-0, No Data-0</v>
      </c>
      <c r="DM237" s="1" t="str">
        <f t="shared" si="234"/>
        <v>P-S2_Onsite</v>
      </c>
      <c r="DN237" s="1" t="str">
        <f t="shared" si="235"/>
        <v>P-S2_Onsite</v>
      </c>
      <c r="DO237" s="1" t="str">
        <f t="shared" si="236"/>
        <v>P-S2_Onsite</v>
      </c>
      <c r="DP237" s="1" t="str">
        <f t="shared" si="237"/>
        <v>P-S2_Onsite</v>
      </c>
      <c r="DQ237" s="1" t="str">
        <f t="shared" si="238"/>
        <v>P-4, A-0, No Data-0</v>
      </c>
      <c r="DR237" s="39">
        <f t="shared" si="239"/>
        <v>0</v>
      </c>
      <c r="DS237" s="34" t="s">
        <v>7217</v>
      </c>
      <c r="DT237" s="39" t="s">
        <v>7363</v>
      </c>
      <c r="DU237" s="30" t="s">
        <v>705</v>
      </c>
      <c r="DV237" s="30"/>
    </row>
    <row r="238" spans="1:126" x14ac:dyDescent="0.25">
      <c r="A238" s="1">
        <v>235</v>
      </c>
      <c r="B238" s="1" t="s">
        <v>1000</v>
      </c>
      <c r="C238" s="1" t="s">
        <v>708</v>
      </c>
      <c r="D238" s="1" t="s">
        <v>709</v>
      </c>
      <c r="E238" s="1" t="s">
        <v>710</v>
      </c>
      <c r="F238" s="1" t="s">
        <v>7201</v>
      </c>
      <c r="G238" s="1" t="s">
        <v>1452</v>
      </c>
      <c r="H238" s="143">
        <v>8</v>
      </c>
      <c r="I238" s="143">
        <v>7.2</v>
      </c>
      <c r="J238" s="143">
        <v>8</v>
      </c>
      <c r="K238" s="143">
        <v>8</v>
      </c>
      <c r="L238" s="132">
        <v>28</v>
      </c>
      <c r="M238" s="132">
        <v>59.2</v>
      </c>
      <c r="N238" s="26">
        <v>60</v>
      </c>
      <c r="O238" s="26" t="s">
        <v>997</v>
      </c>
      <c r="P238" s="120" t="s">
        <v>1034</v>
      </c>
      <c r="Q238" s="13" t="str">
        <f t="shared" si="186"/>
        <v>2025EB1100236-BDSDF113</v>
      </c>
      <c r="R238" s="26" t="str">
        <f t="shared" si="187"/>
        <v>0 missed</v>
      </c>
      <c r="S238" s="26" t="str">
        <f t="shared" si="180"/>
        <v>0 missed</v>
      </c>
      <c r="T238" s="26">
        <f t="shared" si="188"/>
        <v>4</v>
      </c>
      <c r="U238" s="26">
        <f t="shared" si="189"/>
        <v>1</v>
      </c>
      <c r="V238" s="13">
        <f t="shared" si="190"/>
        <v>1</v>
      </c>
      <c r="W238" s="13">
        <f t="shared" si="191"/>
        <v>1</v>
      </c>
      <c r="X238" s="26" t="str">
        <f t="shared" si="192"/>
        <v>0 missed</v>
      </c>
      <c r="Y238" s="26">
        <f t="shared" si="193"/>
        <v>5</v>
      </c>
      <c r="Z238" s="13">
        <f t="shared" si="194"/>
        <v>1</v>
      </c>
      <c r="AA238" s="15" t="str">
        <f t="shared" si="195"/>
        <v>Q-4 A-1 || Q Total-4, A Total-1</v>
      </c>
      <c r="AB238" s="13" t="str" cm="1">
        <f t="array" ref="AB238">IFERROR(INDEX('Attendance-Slot-1'!$Q$2:$Q$1112,MATCH(1,('Attendance-Slot-1'!$A$2:$A$1112=$C238)*('Attendance-Slot-1'!$G$2:$G$1112=AB$2),0)),"No Data")</f>
        <v>No Data</v>
      </c>
      <c r="AC238" s="13" t="str" cm="1">
        <f t="array" ref="AC238">IFERROR(INDEX('Attendance-Slot-2'!$Q$2:$Q$2595,MATCH(1,('Attendance-Slot-2'!$A$2:$A$2595=$C238)*('Attendance-Slot-2'!$G$2:$G$2595=AB$2),0)),"No Data")</f>
        <v>P-S2_Onsite</v>
      </c>
      <c r="AD238" s="133">
        <f>VLOOKUP($Q238,'Written Exam Marks'!$H:$Q,10,FALSE)</f>
        <v>34</v>
      </c>
      <c r="AE238" s="133">
        <f>VLOOKUP($Q238,'Written Exam Marks'!$H:$Q,9,FALSE)</f>
        <v>40</v>
      </c>
      <c r="AF238" s="13" t="str">
        <f t="shared" si="196"/>
        <v>Present</v>
      </c>
      <c r="AG238" s="13" t="str">
        <f t="shared" si="197"/>
        <v>P-S2_Onsite</v>
      </c>
      <c r="AH238" s="29">
        <v>14</v>
      </c>
      <c r="AI238" s="29">
        <v>12</v>
      </c>
      <c r="AJ238" s="29">
        <v>9.3333333330000006</v>
      </c>
      <c r="AK238" s="29">
        <v>10</v>
      </c>
      <c r="AL238" s="29">
        <v>10</v>
      </c>
      <c r="AM238" s="29">
        <v>55.333333332999999</v>
      </c>
      <c r="AN238" s="131">
        <v>60</v>
      </c>
      <c r="AO238" s="36" t="s">
        <v>7179</v>
      </c>
      <c r="AP238" s="116" t="s">
        <v>1050</v>
      </c>
      <c r="AQ238" s="116" t="str">
        <f t="shared" si="181"/>
        <v>2025EB1100236-BDSDF108</v>
      </c>
      <c r="AR238" s="25" t="str">
        <f t="shared" si="198"/>
        <v>0 missed</v>
      </c>
      <c r="AS238" s="25" t="str">
        <f t="shared" si="199"/>
        <v>0 missed</v>
      </c>
      <c r="AT238" s="25">
        <f t="shared" si="200"/>
        <v>3</v>
      </c>
      <c r="AU238" s="25">
        <f t="shared" si="201"/>
        <v>2</v>
      </c>
      <c r="AV238" s="10">
        <f t="shared" si="202"/>
        <v>1</v>
      </c>
      <c r="AW238" s="10">
        <f t="shared" si="203"/>
        <v>1</v>
      </c>
      <c r="AX238" s="25" t="str">
        <f t="shared" si="204"/>
        <v>0 missed</v>
      </c>
      <c r="AY238" s="25">
        <f t="shared" si="205"/>
        <v>5</v>
      </c>
      <c r="AZ238" s="10">
        <f t="shared" si="206"/>
        <v>1</v>
      </c>
      <c r="BA238" s="10" t="str">
        <f t="shared" si="207"/>
        <v>Q-3 A-2 || Q Total-3, A Total-2</v>
      </c>
      <c r="BB238" s="10" t="str" cm="1">
        <f t="array" ref="BB238">IFERROR(INDEX('Attendance-Slot-1'!$Q$2:$Q$1112,MATCH(1,('Attendance-Slot-1'!$A$2:$A$1112=$C238)*('Attendance-Slot-1'!$G$2:$G$1112=BB$2),0)),"No Data")</f>
        <v>P-S1_Onsite</v>
      </c>
      <c r="BC238" s="10" t="str" cm="1">
        <f t="array" ref="BC238">IFERROR(INDEX('Attendance-Slot-2'!$Q$2:$Q$2595,MATCH(1,('Attendance-Slot-2'!$A$2:$A$2595=$C238)*('Attendance-Slot-2'!$G$2:$G$2595=BB$2),0)),"No Data")</f>
        <v>No Data</v>
      </c>
      <c r="BD238" s="136">
        <f>VLOOKUP($AQ238,'Written Exam Marks'!$H:$Q,10,FALSE)</f>
        <v>24</v>
      </c>
      <c r="BE238" s="136">
        <f>VLOOKUP($AQ238,'Written Exam Marks'!$H:$Q,9,FALSE)</f>
        <v>40</v>
      </c>
      <c r="BF238" s="10" t="str">
        <f t="shared" si="208"/>
        <v>Present</v>
      </c>
      <c r="BG238" s="10" t="str">
        <f t="shared" si="209"/>
        <v>P-S1_Onsite</v>
      </c>
      <c r="BH238" s="129">
        <v>10</v>
      </c>
      <c r="BI238" s="129" t="s">
        <v>5</v>
      </c>
      <c r="BJ238" s="129">
        <v>15</v>
      </c>
      <c r="BK238" s="129">
        <v>19.5</v>
      </c>
      <c r="BL238" s="144">
        <v>44.5</v>
      </c>
      <c r="BM238" s="24">
        <v>60</v>
      </c>
      <c r="BN238" s="24" t="s">
        <v>1004</v>
      </c>
      <c r="BO238" s="118" t="s">
        <v>1063</v>
      </c>
      <c r="BP238" s="118" t="str">
        <f t="shared" si="182"/>
        <v>2025EB1100236-BDSDF114</v>
      </c>
      <c r="BQ238" s="24" t="str">
        <f t="shared" si="210"/>
        <v>1 missed</v>
      </c>
      <c r="BR238" s="24" t="str">
        <f t="shared" si="211"/>
        <v>0 missed</v>
      </c>
      <c r="BS238" s="24">
        <f t="shared" si="212"/>
        <v>2</v>
      </c>
      <c r="BT238" s="24">
        <f t="shared" si="213"/>
        <v>1</v>
      </c>
      <c r="BU238" s="14">
        <f t="shared" si="214"/>
        <v>0.66666666666666663</v>
      </c>
      <c r="BV238" s="14">
        <f t="shared" si="215"/>
        <v>1</v>
      </c>
      <c r="BW238" s="24" t="str">
        <f t="shared" si="216"/>
        <v>1 missed</v>
      </c>
      <c r="BX238" s="24">
        <f t="shared" si="217"/>
        <v>3</v>
      </c>
      <c r="BY238" s="14">
        <f t="shared" si="218"/>
        <v>0.75</v>
      </c>
      <c r="BZ238" s="14" t="str">
        <f t="shared" si="219"/>
        <v>Q-2 A-1 || Q Total-3, A Total-1</v>
      </c>
      <c r="CA238" s="14" t="str" cm="1">
        <f t="array" ref="CA238">IFERROR(INDEX('Attendance-Slot-1'!$Q$2:$Q$1112,MATCH(1,('Attendance-Slot-1'!$A$2:$A$1112=$C238)*('Attendance-Slot-1'!$G$2:$G$1112=CA$2),0)),"No Data")</f>
        <v>No Data</v>
      </c>
      <c r="CB238" s="14" t="str" cm="1">
        <f t="array" ref="CB238">IFERROR(INDEX('Attendance-Slot-2'!$Q$2:$Q$2595,MATCH(1,('Attendance-Slot-2'!$A$2:$A$2595=$C238)*('Attendance-Slot-2'!$G$2:$G$2595=CA$2),0)),"No Data")</f>
        <v>P-S2_Onsite</v>
      </c>
      <c r="CC238" s="138">
        <f>VLOOKUP($BP238,'Written Exam Marks'!$H:$Q,10,FALSE)</f>
        <v>8</v>
      </c>
      <c r="CD238" s="138">
        <f>VLOOKUP($BP238,'Written Exam Marks'!$H:$Q,9,FALSE)</f>
        <v>40</v>
      </c>
      <c r="CE238" s="14" t="str">
        <f t="shared" si="220"/>
        <v>Present</v>
      </c>
      <c r="CF238" s="14" t="str">
        <f t="shared" si="221"/>
        <v>P-S2_Onsite</v>
      </c>
      <c r="CG238" s="130">
        <v>4.5</v>
      </c>
      <c r="CH238" s="130">
        <v>4.5</v>
      </c>
      <c r="CI238" s="130" t="s">
        <v>5</v>
      </c>
      <c r="CJ238" s="130">
        <v>9.25</v>
      </c>
      <c r="CK238" s="130">
        <v>10</v>
      </c>
      <c r="CL238" s="130">
        <v>10</v>
      </c>
      <c r="CM238" s="145">
        <v>38.25</v>
      </c>
      <c r="CN238" s="130">
        <v>50</v>
      </c>
      <c r="CO238" s="27" t="s">
        <v>1005</v>
      </c>
      <c r="CP238" s="119" t="s">
        <v>1044</v>
      </c>
      <c r="CQ238" s="119" t="str">
        <f t="shared" si="183"/>
        <v>2025EB1100236-BDSDF112</v>
      </c>
      <c r="CR238" s="27" t="str">
        <f t="shared" si="222"/>
        <v>0 missed</v>
      </c>
      <c r="CS238" s="27" t="str">
        <f t="shared" si="223"/>
        <v>1 missed</v>
      </c>
      <c r="CT238" s="27">
        <f t="shared" si="224"/>
        <v>2</v>
      </c>
      <c r="CU238" s="27">
        <f t="shared" si="225"/>
        <v>1</v>
      </c>
      <c r="CV238" s="15">
        <f t="shared" si="226"/>
        <v>1</v>
      </c>
      <c r="CW238" s="15">
        <f t="shared" si="227"/>
        <v>0.5</v>
      </c>
      <c r="CX238" s="27" t="str">
        <f t="shared" si="228"/>
        <v>1 missed</v>
      </c>
      <c r="CY238" s="27">
        <f t="shared" si="229"/>
        <v>3</v>
      </c>
      <c r="CZ238" s="15">
        <f t="shared" si="230"/>
        <v>0.75</v>
      </c>
      <c r="DA238" s="15" t="str">
        <f t="shared" si="231"/>
        <v>Q-2 A-1 || Q Total-2, A Total-2</v>
      </c>
      <c r="DB238" s="15" t="str" cm="1">
        <f t="array" ref="DB238">IFERROR(INDEX('Attendance-Slot-1'!$Q$2:$Q$1112,MATCH(1,('Attendance-Slot-1'!$A$2:$A$1112=$C238)*('Attendance-Slot-1'!$G$2:$G$1112=DB$2),0)),"No Data")</f>
        <v>P-S1_Onsite</v>
      </c>
      <c r="DC238" s="15" t="str" cm="1">
        <f t="array" ref="DC238">IFERROR(INDEX('Attendance-Slot-2'!$Q$2:$Q$2595,MATCH(1,('Attendance-Slot-2'!$A$2:$A$2595=$C238)*('Attendance-Slot-2'!$G$2:$G$2595=DB$2),0)),"No Data")</f>
        <v>No Data</v>
      </c>
      <c r="DD238" s="139">
        <f>VLOOKUP($CQ238,'Written Exam Marks'!$H:$Q,10,FALSE)</f>
        <v>27.5</v>
      </c>
      <c r="DE238" s="139">
        <f>VLOOKUP($CQ238,'Written Exam Marks'!$H:$Q,9,FALSE)</f>
        <v>50</v>
      </c>
      <c r="DF238" s="15" t="str">
        <f t="shared" si="232"/>
        <v>Present</v>
      </c>
      <c r="DG238" s="15" t="str">
        <f t="shared" si="233"/>
        <v>P-S1_Onsite</v>
      </c>
      <c r="DH238" s="139">
        <v>100</v>
      </c>
      <c r="DI238" s="139">
        <v>100</v>
      </c>
      <c r="DJ238" s="139">
        <v>100</v>
      </c>
      <c r="DK238" s="3" t="str">
        <f t="shared" si="184"/>
        <v>P-2, A-0, No Data-2</v>
      </c>
      <c r="DL238" s="3" t="str">
        <f t="shared" si="185"/>
        <v>P-2, A-0, No Data-2</v>
      </c>
      <c r="DM238" s="1" t="str">
        <f t="shared" si="234"/>
        <v>P-S2_Onsite</v>
      </c>
      <c r="DN238" s="1" t="str">
        <f t="shared" si="235"/>
        <v>P-S1_Onsite</v>
      </c>
      <c r="DO238" s="1" t="str">
        <f t="shared" si="236"/>
        <v>P-S1_Onsite</v>
      </c>
      <c r="DP238" s="1" t="str">
        <f t="shared" si="237"/>
        <v>P-S2_Onsite</v>
      </c>
      <c r="DQ238" s="1" t="str">
        <f t="shared" si="238"/>
        <v>P-4, A-0, No Data-0</v>
      </c>
      <c r="DR238" s="39">
        <f t="shared" si="239"/>
        <v>0</v>
      </c>
      <c r="DS238" s="34" t="s">
        <v>7217</v>
      </c>
      <c r="DT238" s="39" t="s">
        <v>7363</v>
      </c>
      <c r="DU238" s="30" t="s">
        <v>708</v>
      </c>
      <c r="DV238" s="30"/>
    </row>
    <row r="239" spans="1:126" x14ac:dyDescent="0.25">
      <c r="A239" s="1">
        <v>236</v>
      </c>
      <c r="B239" s="1" t="s">
        <v>1000</v>
      </c>
      <c r="C239" s="1" t="s">
        <v>711</v>
      </c>
      <c r="D239" s="1" t="s">
        <v>712</v>
      </c>
      <c r="E239" s="1" t="s">
        <v>713</v>
      </c>
      <c r="F239" s="1" t="s">
        <v>7201</v>
      </c>
      <c r="G239" s="1" t="s">
        <v>3625</v>
      </c>
      <c r="H239" s="143">
        <v>1.6</v>
      </c>
      <c r="I239" s="143">
        <v>8</v>
      </c>
      <c r="J239" s="143">
        <v>8</v>
      </c>
      <c r="K239" s="143">
        <v>8</v>
      </c>
      <c r="L239" s="132">
        <v>28</v>
      </c>
      <c r="M239" s="132">
        <v>53.6</v>
      </c>
      <c r="N239" s="26">
        <v>60</v>
      </c>
      <c r="O239" s="26" t="s">
        <v>997</v>
      </c>
      <c r="P239" s="120" t="s">
        <v>1034</v>
      </c>
      <c r="Q239" s="13" t="str">
        <f t="shared" si="186"/>
        <v>2025EB1100237-BDSDF113</v>
      </c>
      <c r="R239" s="26" t="str">
        <f t="shared" si="187"/>
        <v>0 missed</v>
      </c>
      <c r="S239" s="26" t="str">
        <f t="shared" si="180"/>
        <v>0 missed</v>
      </c>
      <c r="T239" s="26">
        <f t="shared" si="188"/>
        <v>4</v>
      </c>
      <c r="U239" s="26">
        <f t="shared" si="189"/>
        <v>1</v>
      </c>
      <c r="V239" s="13">
        <f t="shared" si="190"/>
        <v>1</v>
      </c>
      <c r="W239" s="13">
        <f t="shared" si="191"/>
        <v>1</v>
      </c>
      <c r="X239" s="26" t="str">
        <f t="shared" si="192"/>
        <v>0 missed</v>
      </c>
      <c r="Y239" s="26">
        <f t="shared" si="193"/>
        <v>5</v>
      </c>
      <c r="Z239" s="13">
        <f t="shared" si="194"/>
        <v>1</v>
      </c>
      <c r="AA239" s="15" t="str">
        <f t="shared" si="195"/>
        <v>Q-4 A-1 || Q Total-4, A Total-1</v>
      </c>
      <c r="AB239" s="13" t="str" cm="1">
        <f t="array" ref="AB239">IFERROR(INDEX('Attendance-Slot-1'!$Q$2:$Q$1112,MATCH(1,('Attendance-Slot-1'!$A$2:$A$1112=$C239)*('Attendance-Slot-1'!$G$2:$G$1112=AB$2),0)),"No Data")</f>
        <v>No Data</v>
      </c>
      <c r="AC239" s="13" t="str" cm="1">
        <f t="array" ref="AC239">IFERROR(INDEX('Attendance-Slot-2'!$Q$2:$Q$2595,MATCH(1,('Attendance-Slot-2'!$A$2:$A$2595=$C239)*('Attendance-Slot-2'!$G$2:$G$2595=AB$2),0)),"No Data")</f>
        <v>P-S2_Onsite</v>
      </c>
      <c r="AD239" s="133">
        <f>VLOOKUP($Q239,'Written Exam Marks'!$H:$Q,10,FALSE)</f>
        <v>35</v>
      </c>
      <c r="AE239" s="133">
        <f>VLOOKUP($Q239,'Written Exam Marks'!$H:$Q,9,FALSE)</f>
        <v>40</v>
      </c>
      <c r="AF239" s="13" t="str">
        <f t="shared" si="196"/>
        <v>Present</v>
      </c>
      <c r="AG239" s="13" t="str">
        <f t="shared" si="197"/>
        <v>P-S2_Onsite</v>
      </c>
      <c r="AH239" s="29">
        <v>15</v>
      </c>
      <c r="AI239" s="29">
        <v>15</v>
      </c>
      <c r="AJ239" s="29" t="s">
        <v>5</v>
      </c>
      <c r="AK239" s="29">
        <v>10</v>
      </c>
      <c r="AL239" s="29">
        <v>10</v>
      </c>
      <c r="AM239" s="29">
        <v>50</v>
      </c>
      <c r="AN239" s="131">
        <v>60</v>
      </c>
      <c r="AO239" s="36" t="s">
        <v>7179</v>
      </c>
      <c r="AP239" s="116" t="s">
        <v>1050</v>
      </c>
      <c r="AQ239" s="116" t="str">
        <f t="shared" si="181"/>
        <v>2025EB1100237-BDSDF108</v>
      </c>
      <c r="AR239" s="25" t="str">
        <f t="shared" si="198"/>
        <v>1 missed</v>
      </c>
      <c r="AS239" s="25" t="str">
        <f t="shared" si="199"/>
        <v>0 missed</v>
      </c>
      <c r="AT239" s="25">
        <f t="shared" si="200"/>
        <v>2</v>
      </c>
      <c r="AU239" s="25">
        <f t="shared" si="201"/>
        <v>2</v>
      </c>
      <c r="AV239" s="10">
        <f t="shared" si="202"/>
        <v>0.66666666666666663</v>
      </c>
      <c r="AW239" s="10">
        <f t="shared" si="203"/>
        <v>1</v>
      </c>
      <c r="AX239" s="25" t="str">
        <f t="shared" si="204"/>
        <v>1 missed</v>
      </c>
      <c r="AY239" s="25">
        <f t="shared" si="205"/>
        <v>4</v>
      </c>
      <c r="AZ239" s="10">
        <f t="shared" si="206"/>
        <v>0.8</v>
      </c>
      <c r="BA239" s="10" t="str">
        <f t="shared" si="207"/>
        <v>Q-2 A-2 || Q Total-3, A Total-2</v>
      </c>
      <c r="BB239" s="10" t="str" cm="1">
        <f t="array" ref="BB239">IFERROR(INDEX('Attendance-Slot-1'!$Q$2:$Q$1112,MATCH(1,('Attendance-Slot-1'!$A$2:$A$1112=$C239)*('Attendance-Slot-1'!$G$2:$G$1112=BB$2),0)),"No Data")</f>
        <v>No Data</v>
      </c>
      <c r="BC239" s="10" t="str" cm="1">
        <f t="array" ref="BC239">IFERROR(INDEX('Attendance-Slot-2'!$Q$2:$Q$2595,MATCH(1,('Attendance-Slot-2'!$A$2:$A$2595=$C239)*('Attendance-Slot-2'!$G$2:$G$2595=BB$2),0)),"No Data")</f>
        <v>P-S2_Onsite</v>
      </c>
      <c r="BD239" s="136">
        <f>VLOOKUP($AQ239,'Written Exam Marks'!$H:$Q,10,FALSE)</f>
        <v>19.5</v>
      </c>
      <c r="BE239" s="136">
        <f>VLOOKUP($AQ239,'Written Exam Marks'!$H:$Q,9,FALSE)</f>
        <v>40</v>
      </c>
      <c r="BF239" s="10" t="str">
        <f t="shared" si="208"/>
        <v>Present</v>
      </c>
      <c r="BG239" s="10" t="str">
        <f t="shared" si="209"/>
        <v>P-S2_Onsite</v>
      </c>
      <c r="BH239" s="129">
        <v>10</v>
      </c>
      <c r="BI239" s="129">
        <v>12</v>
      </c>
      <c r="BJ239" s="129">
        <v>15</v>
      </c>
      <c r="BK239" s="129">
        <v>18</v>
      </c>
      <c r="BL239" s="144">
        <v>55</v>
      </c>
      <c r="BM239" s="24">
        <v>60</v>
      </c>
      <c r="BN239" s="24" t="s">
        <v>1004</v>
      </c>
      <c r="BO239" s="118" t="s">
        <v>1063</v>
      </c>
      <c r="BP239" s="118" t="str">
        <f t="shared" si="182"/>
        <v>2025EB1100237-BDSDF114</v>
      </c>
      <c r="BQ239" s="24" t="str">
        <f t="shared" si="210"/>
        <v>0 missed</v>
      </c>
      <c r="BR239" s="24" t="str">
        <f t="shared" si="211"/>
        <v>0 missed</v>
      </c>
      <c r="BS239" s="24">
        <f t="shared" si="212"/>
        <v>3</v>
      </c>
      <c r="BT239" s="24">
        <f t="shared" si="213"/>
        <v>1</v>
      </c>
      <c r="BU239" s="14">
        <f t="shared" si="214"/>
        <v>1</v>
      </c>
      <c r="BV239" s="14">
        <f t="shared" si="215"/>
        <v>1</v>
      </c>
      <c r="BW239" s="24" t="str">
        <f t="shared" si="216"/>
        <v>0 missed</v>
      </c>
      <c r="BX239" s="24">
        <f t="shared" si="217"/>
        <v>4</v>
      </c>
      <c r="BY239" s="14">
        <f t="shared" si="218"/>
        <v>1</v>
      </c>
      <c r="BZ239" s="14" t="str">
        <f t="shared" si="219"/>
        <v>Q-3 A-1 || Q Total-3, A Total-1</v>
      </c>
      <c r="CA239" s="14" t="str" cm="1">
        <f t="array" ref="CA239">IFERROR(INDEX('Attendance-Slot-1'!$Q$2:$Q$1112,MATCH(1,('Attendance-Slot-1'!$A$2:$A$1112=$C239)*('Attendance-Slot-1'!$G$2:$G$1112=CA$2),0)),"No Data")</f>
        <v>No Data</v>
      </c>
      <c r="CB239" s="14" t="str" cm="1">
        <f t="array" ref="CB239">IFERROR(INDEX('Attendance-Slot-2'!$Q$2:$Q$2595,MATCH(1,('Attendance-Slot-2'!$A$2:$A$2595=$C239)*('Attendance-Slot-2'!$G$2:$G$2595=CA$2),0)),"No Data")</f>
        <v>P-S2_Onsite</v>
      </c>
      <c r="CC239" s="138">
        <f>VLOOKUP($BP239,'Written Exam Marks'!$H:$Q,10,FALSE)</f>
        <v>20.5</v>
      </c>
      <c r="CD239" s="138">
        <f>VLOOKUP($BP239,'Written Exam Marks'!$H:$Q,9,FALSE)</f>
        <v>40</v>
      </c>
      <c r="CE239" s="14" t="str">
        <f t="shared" si="220"/>
        <v>Present</v>
      </c>
      <c r="CF239" s="14" t="str">
        <f t="shared" si="221"/>
        <v>P-S2_Onsite</v>
      </c>
      <c r="CG239" s="130">
        <v>5</v>
      </c>
      <c r="CH239" s="130">
        <v>3.5</v>
      </c>
      <c r="CI239" s="130">
        <v>9</v>
      </c>
      <c r="CJ239" s="130">
        <v>8</v>
      </c>
      <c r="CK239" s="130">
        <v>10</v>
      </c>
      <c r="CL239" s="130">
        <v>10</v>
      </c>
      <c r="CM239" s="145">
        <v>45.5</v>
      </c>
      <c r="CN239" s="130">
        <v>50</v>
      </c>
      <c r="CO239" s="27" t="s">
        <v>1005</v>
      </c>
      <c r="CP239" s="119" t="s">
        <v>1044</v>
      </c>
      <c r="CQ239" s="119" t="str">
        <f t="shared" si="183"/>
        <v>2025EB1100237-BDSDF112</v>
      </c>
      <c r="CR239" s="27" t="str">
        <f t="shared" si="222"/>
        <v>0 missed</v>
      </c>
      <c r="CS239" s="27" t="str">
        <f t="shared" si="223"/>
        <v>0 missed</v>
      </c>
      <c r="CT239" s="27">
        <f t="shared" si="224"/>
        <v>2</v>
      </c>
      <c r="CU239" s="27">
        <f t="shared" si="225"/>
        <v>2</v>
      </c>
      <c r="CV239" s="15">
        <f t="shared" si="226"/>
        <v>1</v>
      </c>
      <c r="CW239" s="15">
        <f t="shared" si="227"/>
        <v>1</v>
      </c>
      <c r="CX239" s="27" t="str">
        <f t="shared" si="228"/>
        <v>0 missed</v>
      </c>
      <c r="CY239" s="27">
        <f t="shared" si="229"/>
        <v>4</v>
      </c>
      <c r="CZ239" s="15">
        <f t="shared" si="230"/>
        <v>1</v>
      </c>
      <c r="DA239" s="15" t="str">
        <f t="shared" si="231"/>
        <v>Q-2 A-2 || Q Total-2, A Total-2</v>
      </c>
      <c r="DB239" s="15" t="str" cm="1">
        <f t="array" ref="DB239">IFERROR(INDEX('Attendance-Slot-1'!$Q$2:$Q$1112,MATCH(1,('Attendance-Slot-1'!$A$2:$A$1112=$C239)*('Attendance-Slot-1'!$G$2:$G$1112=DB$2),0)),"No Data")</f>
        <v>No Data</v>
      </c>
      <c r="DC239" s="15" t="str" cm="1">
        <f t="array" ref="DC239">IFERROR(INDEX('Attendance-Slot-2'!$Q$2:$Q$2595,MATCH(1,('Attendance-Slot-2'!$A$2:$A$2595=$C239)*('Attendance-Slot-2'!$G$2:$G$2595=DB$2),0)),"No Data")</f>
        <v>P-S2_Onsite</v>
      </c>
      <c r="DD239" s="139">
        <f>VLOOKUP($CQ239,'Written Exam Marks'!$H:$Q,10,FALSE)</f>
        <v>30.5</v>
      </c>
      <c r="DE239" s="139">
        <f>VLOOKUP($CQ239,'Written Exam Marks'!$H:$Q,9,FALSE)</f>
        <v>50</v>
      </c>
      <c r="DF239" s="15" t="str">
        <f t="shared" si="232"/>
        <v>Present</v>
      </c>
      <c r="DG239" s="15" t="str">
        <f t="shared" si="233"/>
        <v>P-S2_Onsite</v>
      </c>
      <c r="DH239" s="139">
        <v>90</v>
      </c>
      <c r="DI239" s="139">
        <v>90</v>
      </c>
      <c r="DJ239" s="139">
        <v>100</v>
      </c>
      <c r="DK239" s="3" t="str">
        <f t="shared" si="184"/>
        <v>P-0, A-0, No Data-4</v>
      </c>
      <c r="DL239" s="3" t="str">
        <f t="shared" si="185"/>
        <v>P-4, A-0, No Data-0</v>
      </c>
      <c r="DM239" s="1" t="str">
        <f t="shared" si="234"/>
        <v>P-S2_Onsite</v>
      </c>
      <c r="DN239" s="1" t="str">
        <f t="shared" si="235"/>
        <v>P-S2_Onsite</v>
      </c>
      <c r="DO239" s="1" t="str">
        <f t="shared" si="236"/>
        <v>P-S2_Onsite</v>
      </c>
      <c r="DP239" s="1" t="str">
        <f t="shared" si="237"/>
        <v>P-S2_Onsite</v>
      </c>
      <c r="DQ239" s="1" t="str">
        <f t="shared" si="238"/>
        <v>P-4, A-0, No Data-0</v>
      </c>
      <c r="DR239" s="39">
        <f t="shared" si="239"/>
        <v>0</v>
      </c>
      <c r="DS239" s="34" t="s">
        <v>7217</v>
      </c>
      <c r="DT239" s="39" t="s">
        <v>7363</v>
      </c>
      <c r="DU239" s="30" t="s">
        <v>711</v>
      </c>
      <c r="DV239" s="30"/>
    </row>
    <row r="240" spans="1:126" x14ac:dyDescent="0.25">
      <c r="A240" s="1">
        <v>237</v>
      </c>
      <c r="B240" s="1" t="s">
        <v>1000</v>
      </c>
      <c r="C240" s="1" t="s">
        <v>714</v>
      </c>
      <c r="D240" s="1" t="s">
        <v>715</v>
      </c>
      <c r="E240" s="1" t="s">
        <v>716</v>
      </c>
      <c r="F240" s="1" t="s">
        <v>7202</v>
      </c>
      <c r="G240" s="1" t="s">
        <v>1455</v>
      </c>
      <c r="H240" s="143">
        <v>7.2</v>
      </c>
      <c r="I240" s="143">
        <v>8</v>
      </c>
      <c r="J240" s="143">
        <v>8</v>
      </c>
      <c r="K240" s="143">
        <v>8</v>
      </c>
      <c r="L240" s="132">
        <v>28</v>
      </c>
      <c r="M240" s="132">
        <v>59.2</v>
      </c>
      <c r="N240" s="26">
        <v>60</v>
      </c>
      <c r="O240" s="26" t="s">
        <v>997</v>
      </c>
      <c r="P240" s="120" t="s">
        <v>1034</v>
      </c>
      <c r="Q240" s="13" t="str">
        <f t="shared" si="186"/>
        <v>2025EB1100238-BDSDF113</v>
      </c>
      <c r="R240" s="26" t="str">
        <f t="shared" si="187"/>
        <v>0 missed</v>
      </c>
      <c r="S240" s="26" t="str">
        <f t="shared" si="180"/>
        <v>0 missed</v>
      </c>
      <c r="T240" s="26">
        <f t="shared" si="188"/>
        <v>4</v>
      </c>
      <c r="U240" s="26">
        <f t="shared" si="189"/>
        <v>1</v>
      </c>
      <c r="V240" s="13">
        <f t="shared" si="190"/>
        <v>1</v>
      </c>
      <c r="W240" s="13">
        <f t="shared" si="191"/>
        <v>1</v>
      </c>
      <c r="X240" s="26" t="str">
        <f t="shared" si="192"/>
        <v>0 missed</v>
      </c>
      <c r="Y240" s="26">
        <f t="shared" si="193"/>
        <v>5</v>
      </c>
      <c r="Z240" s="13">
        <f t="shared" si="194"/>
        <v>1</v>
      </c>
      <c r="AA240" s="15" t="str">
        <f t="shared" si="195"/>
        <v>Q-4 A-1 || Q Total-4, A Total-1</v>
      </c>
      <c r="AB240" s="13" t="str" cm="1">
        <f t="array" ref="AB240">IFERROR(INDEX('Attendance-Slot-1'!$Q$2:$Q$1112,MATCH(1,('Attendance-Slot-1'!$A$2:$A$1112=$C240)*('Attendance-Slot-1'!$G$2:$G$1112=AB$2),0)),"No Data")</f>
        <v>No Data</v>
      </c>
      <c r="AC240" s="13" t="str" cm="1">
        <f t="array" ref="AC240">IFERROR(INDEX('Attendance-Slot-2'!$Q$2:$Q$2595,MATCH(1,('Attendance-Slot-2'!$A$2:$A$2595=$C240)*('Attendance-Slot-2'!$G$2:$G$2595=AB$2),0)),"No Data")</f>
        <v>P-S2_Onsite</v>
      </c>
      <c r="AD240" s="133">
        <f>VLOOKUP($Q240,'Written Exam Marks'!$H:$Q,10,FALSE)</f>
        <v>29</v>
      </c>
      <c r="AE240" s="133">
        <f>VLOOKUP($Q240,'Written Exam Marks'!$H:$Q,9,FALSE)</f>
        <v>40</v>
      </c>
      <c r="AF240" s="13" t="str">
        <f t="shared" si="196"/>
        <v>Present</v>
      </c>
      <c r="AG240" s="13" t="str">
        <f t="shared" si="197"/>
        <v>P-S2_Onsite</v>
      </c>
      <c r="AH240" s="29">
        <v>15</v>
      </c>
      <c r="AI240" s="29">
        <v>13</v>
      </c>
      <c r="AJ240" s="29">
        <v>9.3333333330000006</v>
      </c>
      <c r="AK240" s="29">
        <v>9</v>
      </c>
      <c r="AL240" s="29">
        <v>10</v>
      </c>
      <c r="AM240" s="29">
        <v>56.333333332999999</v>
      </c>
      <c r="AN240" s="131">
        <v>60</v>
      </c>
      <c r="AO240" s="36" t="s">
        <v>7179</v>
      </c>
      <c r="AP240" s="116" t="s">
        <v>1050</v>
      </c>
      <c r="AQ240" s="116" t="str">
        <f t="shared" si="181"/>
        <v>2025EB1100238-BDSDF108</v>
      </c>
      <c r="AR240" s="25" t="str">
        <f t="shared" si="198"/>
        <v>0 missed</v>
      </c>
      <c r="AS240" s="25" t="str">
        <f t="shared" si="199"/>
        <v>0 missed</v>
      </c>
      <c r="AT240" s="25">
        <f t="shared" si="200"/>
        <v>3</v>
      </c>
      <c r="AU240" s="25">
        <f t="shared" si="201"/>
        <v>2</v>
      </c>
      <c r="AV240" s="10">
        <f t="shared" si="202"/>
        <v>1</v>
      </c>
      <c r="AW240" s="10">
        <f t="shared" si="203"/>
        <v>1</v>
      </c>
      <c r="AX240" s="25" t="str">
        <f t="shared" si="204"/>
        <v>0 missed</v>
      </c>
      <c r="AY240" s="25">
        <f t="shared" si="205"/>
        <v>5</v>
      </c>
      <c r="AZ240" s="10">
        <f t="shared" si="206"/>
        <v>1</v>
      </c>
      <c r="BA240" s="10" t="str">
        <f t="shared" si="207"/>
        <v>Q-3 A-2 || Q Total-3, A Total-2</v>
      </c>
      <c r="BB240" s="10" t="str" cm="1">
        <f t="array" ref="BB240">IFERROR(INDEX('Attendance-Slot-1'!$Q$2:$Q$1112,MATCH(1,('Attendance-Slot-1'!$A$2:$A$1112=$C240)*('Attendance-Slot-1'!$G$2:$G$1112=BB$2),0)),"No Data")</f>
        <v>No Data</v>
      </c>
      <c r="BC240" s="10" t="str" cm="1">
        <f t="array" ref="BC240">IFERROR(INDEX('Attendance-Slot-2'!$Q$2:$Q$2595,MATCH(1,('Attendance-Slot-2'!$A$2:$A$2595=$C240)*('Attendance-Slot-2'!$G$2:$G$2595=BB$2),0)),"No Data")</f>
        <v>P-S2_Onsite</v>
      </c>
      <c r="BD240" s="136">
        <f>VLOOKUP($AQ240,'Written Exam Marks'!$H:$Q,10,FALSE)</f>
        <v>17</v>
      </c>
      <c r="BE240" s="136">
        <f>VLOOKUP($AQ240,'Written Exam Marks'!$H:$Q,9,FALSE)</f>
        <v>40</v>
      </c>
      <c r="BF240" s="10" t="str">
        <f t="shared" si="208"/>
        <v>Present</v>
      </c>
      <c r="BG240" s="10" t="str">
        <f t="shared" si="209"/>
        <v>P-S2_Onsite</v>
      </c>
      <c r="BH240" s="129">
        <v>10</v>
      </c>
      <c r="BI240" s="129">
        <v>15</v>
      </c>
      <c r="BJ240" s="129">
        <v>15</v>
      </c>
      <c r="BK240" s="129">
        <v>19</v>
      </c>
      <c r="BL240" s="144">
        <v>59</v>
      </c>
      <c r="BM240" s="24">
        <v>60</v>
      </c>
      <c r="BN240" s="24" t="s">
        <v>1004</v>
      </c>
      <c r="BO240" s="118" t="s">
        <v>1063</v>
      </c>
      <c r="BP240" s="118" t="str">
        <f t="shared" si="182"/>
        <v>2025EB1100238-BDSDF114</v>
      </c>
      <c r="BQ240" s="24" t="str">
        <f t="shared" si="210"/>
        <v>0 missed</v>
      </c>
      <c r="BR240" s="24" t="str">
        <f t="shared" si="211"/>
        <v>0 missed</v>
      </c>
      <c r="BS240" s="24">
        <f t="shared" si="212"/>
        <v>3</v>
      </c>
      <c r="BT240" s="24">
        <f t="shared" si="213"/>
        <v>1</v>
      </c>
      <c r="BU240" s="14">
        <f t="shared" si="214"/>
        <v>1</v>
      </c>
      <c r="BV240" s="14">
        <f t="shared" si="215"/>
        <v>1</v>
      </c>
      <c r="BW240" s="24" t="str">
        <f t="shared" si="216"/>
        <v>0 missed</v>
      </c>
      <c r="BX240" s="24">
        <f t="shared" si="217"/>
        <v>4</v>
      </c>
      <c r="BY240" s="14">
        <f t="shared" si="218"/>
        <v>1</v>
      </c>
      <c r="BZ240" s="14" t="str">
        <f t="shared" si="219"/>
        <v>Q-3 A-1 || Q Total-3, A Total-1</v>
      </c>
      <c r="CA240" s="14" t="str" cm="1">
        <f t="array" ref="CA240">IFERROR(INDEX('Attendance-Slot-1'!$Q$2:$Q$1112,MATCH(1,('Attendance-Slot-1'!$A$2:$A$1112=$C240)*('Attendance-Slot-1'!$G$2:$G$1112=CA$2),0)),"No Data")</f>
        <v>No Data</v>
      </c>
      <c r="CB240" s="14" t="str" cm="1">
        <f t="array" ref="CB240">IFERROR(INDEX('Attendance-Slot-2'!$Q$2:$Q$2595,MATCH(1,('Attendance-Slot-2'!$A$2:$A$2595=$C240)*('Attendance-Slot-2'!$G$2:$G$2595=CA$2),0)),"No Data")</f>
        <v>P-S2_Onsite</v>
      </c>
      <c r="CC240" s="138">
        <f>VLOOKUP($BP240,'Written Exam Marks'!$H:$Q,10,FALSE)</f>
        <v>16</v>
      </c>
      <c r="CD240" s="138">
        <f>VLOOKUP($BP240,'Written Exam Marks'!$H:$Q,9,FALSE)</f>
        <v>40</v>
      </c>
      <c r="CE240" s="14" t="str">
        <f t="shared" si="220"/>
        <v>Present</v>
      </c>
      <c r="CF240" s="14" t="str">
        <f t="shared" si="221"/>
        <v>P-S2_Onsite</v>
      </c>
      <c r="CG240" s="130">
        <v>5</v>
      </c>
      <c r="CH240" s="130">
        <v>5</v>
      </c>
      <c r="CI240" s="130">
        <v>5.5</v>
      </c>
      <c r="CJ240" s="130">
        <v>8</v>
      </c>
      <c r="CK240" s="130">
        <v>10</v>
      </c>
      <c r="CL240" s="130">
        <v>10</v>
      </c>
      <c r="CM240" s="145">
        <v>43.5</v>
      </c>
      <c r="CN240" s="130">
        <v>50</v>
      </c>
      <c r="CO240" s="27" t="s">
        <v>1005</v>
      </c>
      <c r="CP240" s="119" t="s">
        <v>1044</v>
      </c>
      <c r="CQ240" s="119" t="str">
        <f t="shared" si="183"/>
        <v>2025EB1100238-BDSDF112</v>
      </c>
      <c r="CR240" s="27" t="str">
        <f t="shared" si="222"/>
        <v>0 missed</v>
      </c>
      <c r="CS240" s="27" t="str">
        <f t="shared" si="223"/>
        <v>0 missed</v>
      </c>
      <c r="CT240" s="27">
        <f t="shared" si="224"/>
        <v>2</v>
      </c>
      <c r="CU240" s="27">
        <f t="shared" si="225"/>
        <v>2</v>
      </c>
      <c r="CV240" s="15">
        <f t="shared" si="226"/>
        <v>1</v>
      </c>
      <c r="CW240" s="15">
        <f t="shared" si="227"/>
        <v>1</v>
      </c>
      <c r="CX240" s="27" t="str">
        <f t="shared" si="228"/>
        <v>0 missed</v>
      </c>
      <c r="CY240" s="27">
        <f t="shared" si="229"/>
        <v>4</v>
      </c>
      <c r="CZ240" s="15">
        <f t="shared" si="230"/>
        <v>1</v>
      </c>
      <c r="DA240" s="15" t="str">
        <f t="shared" si="231"/>
        <v>Q-2 A-2 || Q Total-2, A Total-2</v>
      </c>
      <c r="DB240" s="15" t="str" cm="1">
        <f t="array" ref="DB240">IFERROR(INDEX('Attendance-Slot-1'!$Q$2:$Q$1112,MATCH(1,('Attendance-Slot-1'!$A$2:$A$1112=$C240)*('Attendance-Slot-1'!$G$2:$G$1112=DB$2),0)),"No Data")</f>
        <v>P-S1_Onsite</v>
      </c>
      <c r="DC240" s="15" t="str" cm="1">
        <f t="array" ref="DC240">IFERROR(INDEX('Attendance-Slot-2'!$Q$2:$Q$2595,MATCH(1,('Attendance-Slot-2'!$A$2:$A$2595=$C240)*('Attendance-Slot-2'!$G$2:$G$2595=DB$2),0)),"No Data")</f>
        <v>No Data</v>
      </c>
      <c r="DD240" s="139">
        <f>VLOOKUP($CQ240,'Written Exam Marks'!$H:$Q,10,FALSE)</f>
        <v>32.5</v>
      </c>
      <c r="DE240" s="139">
        <f>VLOOKUP($CQ240,'Written Exam Marks'!$H:$Q,9,FALSE)</f>
        <v>50</v>
      </c>
      <c r="DF240" s="15" t="str">
        <f t="shared" si="232"/>
        <v>Present</v>
      </c>
      <c r="DG240" s="15" t="str">
        <f t="shared" si="233"/>
        <v>P-S1_Onsite</v>
      </c>
      <c r="DH240" s="139">
        <v>85</v>
      </c>
      <c r="DI240" s="139">
        <v>85</v>
      </c>
      <c r="DJ240" s="139">
        <v>100</v>
      </c>
      <c r="DK240" s="3" t="str">
        <f t="shared" si="184"/>
        <v>P-1, A-0, No Data-3</v>
      </c>
      <c r="DL240" s="3" t="str">
        <f t="shared" si="185"/>
        <v>P-3, A-0, No Data-1</v>
      </c>
      <c r="DM240" s="1" t="str">
        <f t="shared" si="234"/>
        <v>P-S2_Onsite</v>
      </c>
      <c r="DN240" s="1" t="str">
        <f t="shared" si="235"/>
        <v>P-S1_Onsite</v>
      </c>
      <c r="DO240" s="1" t="str">
        <f t="shared" si="236"/>
        <v>P-S2_Onsite</v>
      </c>
      <c r="DP240" s="1" t="str">
        <f t="shared" si="237"/>
        <v>P-S2_Onsite</v>
      </c>
      <c r="DQ240" s="1" t="str">
        <f t="shared" si="238"/>
        <v>P-4, A-0, No Data-0</v>
      </c>
      <c r="DR240" s="39">
        <f t="shared" si="239"/>
        <v>1</v>
      </c>
      <c r="DS240" s="34" t="s">
        <v>7217</v>
      </c>
      <c r="DT240" s="39" t="s">
        <v>7363</v>
      </c>
      <c r="DU240" s="30" t="s">
        <v>714</v>
      </c>
      <c r="DV240" s="30"/>
    </row>
    <row r="241" spans="1:126" x14ac:dyDescent="0.25">
      <c r="A241" s="1">
        <v>238</v>
      </c>
      <c r="B241" s="1" t="s">
        <v>1000</v>
      </c>
      <c r="C241" s="1" t="s">
        <v>717</v>
      </c>
      <c r="D241" s="1" t="s">
        <v>718</v>
      </c>
      <c r="E241" s="1" t="s">
        <v>719</v>
      </c>
      <c r="F241" s="1" t="s">
        <v>7201</v>
      </c>
      <c r="G241" s="1" t="s">
        <v>3626</v>
      </c>
      <c r="H241" s="143">
        <v>7.2</v>
      </c>
      <c r="I241" s="143">
        <v>7.2</v>
      </c>
      <c r="J241" s="143">
        <v>7.2</v>
      </c>
      <c r="K241" s="143">
        <v>8</v>
      </c>
      <c r="L241" s="132">
        <v>28</v>
      </c>
      <c r="M241" s="132">
        <v>57.6</v>
      </c>
      <c r="N241" s="26">
        <v>60</v>
      </c>
      <c r="O241" s="26" t="s">
        <v>997</v>
      </c>
      <c r="P241" s="120" t="s">
        <v>1034</v>
      </c>
      <c r="Q241" s="13" t="str">
        <f t="shared" si="186"/>
        <v>2025EB1100239-BDSDF113</v>
      </c>
      <c r="R241" s="26" t="str">
        <f t="shared" si="187"/>
        <v>0 missed</v>
      </c>
      <c r="S241" s="26" t="str">
        <f t="shared" si="180"/>
        <v>0 missed</v>
      </c>
      <c r="T241" s="26">
        <f t="shared" si="188"/>
        <v>4</v>
      </c>
      <c r="U241" s="26">
        <f t="shared" si="189"/>
        <v>1</v>
      </c>
      <c r="V241" s="13">
        <f t="shared" si="190"/>
        <v>1</v>
      </c>
      <c r="W241" s="13">
        <f t="shared" si="191"/>
        <v>1</v>
      </c>
      <c r="X241" s="26" t="str">
        <f t="shared" si="192"/>
        <v>0 missed</v>
      </c>
      <c r="Y241" s="26">
        <f t="shared" si="193"/>
        <v>5</v>
      </c>
      <c r="Z241" s="13">
        <f t="shared" si="194"/>
        <v>1</v>
      </c>
      <c r="AA241" s="15" t="str">
        <f t="shared" si="195"/>
        <v>Q-4 A-1 || Q Total-4, A Total-1</v>
      </c>
      <c r="AB241" s="13" t="str" cm="1">
        <f t="array" ref="AB241">IFERROR(INDEX('Attendance-Slot-1'!$Q$2:$Q$1112,MATCH(1,('Attendance-Slot-1'!$A$2:$A$1112=$C241)*('Attendance-Slot-1'!$G$2:$G$1112=AB$2),0)),"No Data")</f>
        <v>No Data</v>
      </c>
      <c r="AC241" s="13" t="str" cm="1">
        <f t="array" ref="AC241">IFERROR(INDEX('Attendance-Slot-2'!$Q$2:$Q$2595,MATCH(1,('Attendance-Slot-2'!$A$2:$A$2595=$C241)*('Attendance-Slot-2'!$G$2:$G$2595=AB$2),0)),"No Data")</f>
        <v>No Data</v>
      </c>
      <c r="AD241" s="133" t="e">
        <f>VLOOKUP($Q241,'Written Exam Marks'!$H:$Q,10,FALSE)</f>
        <v>#N/A</v>
      </c>
      <c r="AE241" s="133" t="e">
        <f>VLOOKUP($Q241,'Written Exam Marks'!$H:$Q,9,FALSE)</f>
        <v>#N/A</v>
      </c>
      <c r="AF241" s="13" t="str">
        <f t="shared" si="196"/>
        <v>No Data</v>
      </c>
      <c r="AG241" s="13" t="str">
        <f t="shared" si="197"/>
        <v>No Data</v>
      </c>
      <c r="AH241" s="29">
        <v>14</v>
      </c>
      <c r="AI241" s="29">
        <v>12</v>
      </c>
      <c r="AJ241" s="29">
        <v>8.6666666669999994</v>
      </c>
      <c r="AK241" s="29">
        <v>10</v>
      </c>
      <c r="AL241" s="29" t="s">
        <v>5</v>
      </c>
      <c r="AM241" s="29">
        <v>44.666666667000001</v>
      </c>
      <c r="AN241" s="131">
        <v>60</v>
      </c>
      <c r="AO241" s="36" t="s">
        <v>7179</v>
      </c>
      <c r="AP241" s="116" t="s">
        <v>1050</v>
      </c>
      <c r="AQ241" s="116" t="str">
        <f t="shared" si="181"/>
        <v>2025EB1100239-BDSDF108</v>
      </c>
      <c r="AR241" s="25" t="str">
        <f t="shared" si="198"/>
        <v>1 missed</v>
      </c>
      <c r="AS241" s="25" t="str">
        <f t="shared" si="199"/>
        <v>0 missed</v>
      </c>
      <c r="AT241" s="25">
        <f t="shared" si="200"/>
        <v>2</v>
      </c>
      <c r="AU241" s="25">
        <f t="shared" si="201"/>
        <v>2</v>
      </c>
      <c r="AV241" s="10">
        <f t="shared" si="202"/>
        <v>0.66666666666666663</v>
      </c>
      <c r="AW241" s="10">
        <f t="shared" si="203"/>
        <v>1</v>
      </c>
      <c r="AX241" s="25" t="str">
        <f t="shared" si="204"/>
        <v>1 missed</v>
      </c>
      <c r="AY241" s="25">
        <f t="shared" si="205"/>
        <v>4</v>
      </c>
      <c r="AZ241" s="10">
        <f t="shared" si="206"/>
        <v>0.8</v>
      </c>
      <c r="BA241" s="10" t="str">
        <f t="shared" si="207"/>
        <v>Q-2 A-2 || Q Total-3, A Total-2</v>
      </c>
      <c r="BB241" s="10" t="str" cm="1">
        <f t="array" ref="BB241">IFERROR(INDEX('Attendance-Slot-1'!$Q$2:$Q$1112,MATCH(1,('Attendance-Slot-1'!$A$2:$A$1112=$C241)*('Attendance-Slot-1'!$G$2:$G$1112=BB$2),0)),"No Data")</f>
        <v>No Data</v>
      </c>
      <c r="BC241" s="10" t="str" cm="1">
        <f t="array" ref="BC241">IFERROR(INDEX('Attendance-Slot-2'!$Q$2:$Q$2595,MATCH(1,('Attendance-Slot-2'!$A$2:$A$2595=$C241)*('Attendance-Slot-2'!$G$2:$G$2595=BB$2),0)),"No Data")</f>
        <v>No Data</v>
      </c>
      <c r="BD241" s="136" t="e">
        <f>VLOOKUP($AQ241,'Written Exam Marks'!$H:$Q,10,FALSE)</f>
        <v>#N/A</v>
      </c>
      <c r="BE241" s="136" t="e">
        <f>VLOOKUP($AQ241,'Written Exam Marks'!$H:$Q,9,FALSE)</f>
        <v>#N/A</v>
      </c>
      <c r="BF241" s="10" t="str">
        <f t="shared" si="208"/>
        <v>No Data</v>
      </c>
      <c r="BG241" s="10" t="str">
        <f t="shared" si="209"/>
        <v>No Data</v>
      </c>
      <c r="BH241" s="129">
        <v>10</v>
      </c>
      <c r="BI241" s="129">
        <v>15</v>
      </c>
      <c r="BJ241" s="129">
        <v>15</v>
      </c>
      <c r="BK241" s="129">
        <v>19.5</v>
      </c>
      <c r="BL241" s="144">
        <v>59.5</v>
      </c>
      <c r="BM241" s="24">
        <v>60</v>
      </c>
      <c r="BN241" s="24" t="s">
        <v>1004</v>
      </c>
      <c r="BO241" s="118" t="s">
        <v>1063</v>
      </c>
      <c r="BP241" s="118" t="str">
        <f t="shared" si="182"/>
        <v>2025EB1100239-BDSDF114</v>
      </c>
      <c r="BQ241" s="24" t="str">
        <f t="shared" si="210"/>
        <v>0 missed</v>
      </c>
      <c r="BR241" s="24" t="str">
        <f t="shared" si="211"/>
        <v>0 missed</v>
      </c>
      <c r="BS241" s="24">
        <f t="shared" si="212"/>
        <v>3</v>
      </c>
      <c r="BT241" s="24">
        <f t="shared" si="213"/>
        <v>1</v>
      </c>
      <c r="BU241" s="14">
        <f t="shared" si="214"/>
        <v>1</v>
      </c>
      <c r="BV241" s="14">
        <f t="shared" si="215"/>
        <v>1</v>
      </c>
      <c r="BW241" s="24" t="str">
        <f t="shared" si="216"/>
        <v>0 missed</v>
      </c>
      <c r="BX241" s="24">
        <f t="shared" si="217"/>
        <v>4</v>
      </c>
      <c r="BY241" s="14">
        <f t="shared" si="218"/>
        <v>1</v>
      </c>
      <c r="BZ241" s="14" t="str">
        <f t="shared" si="219"/>
        <v>Q-3 A-1 || Q Total-3, A Total-1</v>
      </c>
      <c r="CA241" s="14" t="str" cm="1">
        <f t="array" ref="CA241">IFERROR(INDEX('Attendance-Slot-1'!$Q$2:$Q$1112,MATCH(1,('Attendance-Slot-1'!$A$2:$A$1112=$C241)*('Attendance-Slot-1'!$G$2:$G$1112=CA$2),0)),"No Data")</f>
        <v>No Data</v>
      </c>
      <c r="CB241" s="14" t="str" cm="1">
        <f t="array" ref="CB241">IFERROR(INDEX('Attendance-Slot-2'!$Q$2:$Q$2595,MATCH(1,('Attendance-Slot-2'!$A$2:$A$2595=$C241)*('Attendance-Slot-2'!$G$2:$G$2595=CA$2),0)),"No Data")</f>
        <v>P-S2_Onsite</v>
      </c>
      <c r="CC241" s="138">
        <f>VLOOKUP($BP241,'Written Exam Marks'!$H:$Q,10,FALSE)</f>
        <v>8</v>
      </c>
      <c r="CD241" s="138">
        <f>VLOOKUP($BP241,'Written Exam Marks'!$H:$Q,9,FALSE)</f>
        <v>40</v>
      </c>
      <c r="CE241" s="14" t="str">
        <f t="shared" si="220"/>
        <v>Present</v>
      </c>
      <c r="CF241" s="14" t="str">
        <f t="shared" si="221"/>
        <v>P-S2_Onsite</v>
      </c>
      <c r="CG241" s="130">
        <v>4.5</v>
      </c>
      <c r="CH241" s="130">
        <v>4</v>
      </c>
      <c r="CI241" s="130">
        <v>8.5</v>
      </c>
      <c r="CJ241" s="130">
        <v>7</v>
      </c>
      <c r="CK241" s="130" t="s">
        <v>5</v>
      </c>
      <c r="CL241" s="130" t="s">
        <v>5</v>
      </c>
      <c r="CM241" s="145">
        <v>24</v>
      </c>
      <c r="CN241" s="130">
        <v>50</v>
      </c>
      <c r="CO241" s="27" t="s">
        <v>1005</v>
      </c>
      <c r="CP241" s="119" t="s">
        <v>1044</v>
      </c>
      <c r="CQ241" s="119" t="str">
        <f t="shared" si="183"/>
        <v>2025EB1100239-BDSDF112</v>
      </c>
      <c r="CR241" s="27" t="str">
        <f t="shared" si="222"/>
        <v>0 missed</v>
      </c>
      <c r="CS241" s="27" t="str">
        <f t="shared" si="223"/>
        <v>0 missed</v>
      </c>
      <c r="CT241" s="27">
        <f t="shared" si="224"/>
        <v>2</v>
      </c>
      <c r="CU241" s="27">
        <f t="shared" si="225"/>
        <v>2</v>
      </c>
      <c r="CV241" s="15">
        <f t="shared" si="226"/>
        <v>1</v>
      </c>
      <c r="CW241" s="15">
        <f t="shared" si="227"/>
        <v>1</v>
      </c>
      <c r="CX241" s="27" t="str">
        <f t="shared" si="228"/>
        <v>0 missed</v>
      </c>
      <c r="CY241" s="27">
        <f t="shared" si="229"/>
        <v>4</v>
      </c>
      <c r="CZ241" s="15">
        <f t="shared" si="230"/>
        <v>1</v>
      </c>
      <c r="DA241" s="15" t="str">
        <f t="shared" si="231"/>
        <v>Q-2 A-2 || Q Total-2, A Total-2</v>
      </c>
      <c r="DB241" s="15" t="str" cm="1">
        <f t="array" ref="DB241">IFERROR(INDEX('Attendance-Slot-1'!$Q$2:$Q$1112,MATCH(1,('Attendance-Slot-1'!$A$2:$A$1112=$C241)*('Attendance-Slot-1'!$G$2:$G$1112=DB$2),0)),"No Data")</f>
        <v>No Data</v>
      </c>
      <c r="DC241" s="15" t="str" cm="1">
        <f t="array" ref="DC241">IFERROR(INDEX('Attendance-Slot-2'!$Q$2:$Q$2595,MATCH(1,('Attendance-Slot-2'!$A$2:$A$2595=$C241)*('Attendance-Slot-2'!$G$2:$G$2595=DB$2),0)),"No Data")</f>
        <v>No Data</v>
      </c>
      <c r="DD241" s="139" t="e">
        <f>VLOOKUP($CQ241,'Written Exam Marks'!$H:$Q,10,FALSE)</f>
        <v>#N/A</v>
      </c>
      <c r="DE241" s="139" t="e">
        <f>VLOOKUP($CQ241,'Written Exam Marks'!$H:$Q,9,FALSE)</f>
        <v>#N/A</v>
      </c>
      <c r="DF241" s="15" t="str">
        <f t="shared" si="232"/>
        <v>No Data</v>
      </c>
      <c r="DG241" s="15" t="str">
        <f t="shared" si="233"/>
        <v>No Data</v>
      </c>
      <c r="DH241" s="139">
        <v>90</v>
      </c>
      <c r="DI241" s="139">
        <v>90</v>
      </c>
      <c r="DJ241" s="139">
        <v>100</v>
      </c>
      <c r="DK241" s="3" t="str">
        <f t="shared" si="184"/>
        <v>P-0, A-0, No Data-4</v>
      </c>
      <c r="DL241" s="3" t="str">
        <f t="shared" si="185"/>
        <v>P-1, A-0, No Data-3</v>
      </c>
      <c r="DM241" s="1" t="str">
        <f t="shared" si="234"/>
        <v>No Data</v>
      </c>
      <c r="DN241" s="1" t="str">
        <f t="shared" si="235"/>
        <v>No Data</v>
      </c>
      <c r="DO241" s="1" t="str">
        <f t="shared" si="236"/>
        <v>No Data</v>
      </c>
      <c r="DP241" s="1" t="str">
        <f t="shared" si="237"/>
        <v>P-S2_Onsite</v>
      </c>
      <c r="DQ241" s="1" t="str">
        <f t="shared" si="238"/>
        <v>P-1, A-0, No Data-3</v>
      </c>
      <c r="DR241" s="39">
        <f t="shared" si="239"/>
        <v>0</v>
      </c>
      <c r="DS241" s="34" t="s">
        <v>7217</v>
      </c>
      <c r="DT241" s="39" t="s">
        <v>7363</v>
      </c>
      <c r="DU241" s="30" t="s">
        <v>717</v>
      </c>
      <c r="DV241" s="30"/>
    </row>
    <row r="242" spans="1:126" x14ac:dyDescent="0.25">
      <c r="A242" s="1">
        <v>239</v>
      </c>
      <c r="B242" s="1" t="s">
        <v>1000</v>
      </c>
      <c r="C242" s="1" t="s">
        <v>720</v>
      </c>
      <c r="D242" s="1" t="s">
        <v>721</v>
      </c>
      <c r="E242" s="1" t="s">
        <v>722</v>
      </c>
      <c r="F242" s="1" t="s">
        <v>7202</v>
      </c>
      <c r="G242" s="1" t="s">
        <v>1457</v>
      </c>
      <c r="H242" s="143">
        <v>8</v>
      </c>
      <c r="I242" s="143">
        <v>7.2</v>
      </c>
      <c r="J242" s="143" t="s">
        <v>5</v>
      </c>
      <c r="K242" s="143" t="s">
        <v>5</v>
      </c>
      <c r="L242" s="132">
        <v>28</v>
      </c>
      <c r="M242" s="132">
        <v>43.2</v>
      </c>
      <c r="N242" s="26">
        <v>60</v>
      </c>
      <c r="O242" s="26" t="s">
        <v>997</v>
      </c>
      <c r="P242" s="120" t="s">
        <v>1034</v>
      </c>
      <c r="Q242" s="13" t="str">
        <f t="shared" si="186"/>
        <v>2025EB1100240-BDSDF113</v>
      </c>
      <c r="R242" s="26" t="str">
        <f t="shared" si="187"/>
        <v>2 missed</v>
      </c>
      <c r="S242" s="26" t="str">
        <f t="shared" si="180"/>
        <v>0 missed</v>
      </c>
      <c r="T242" s="26">
        <f t="shared" si="188"/>
        <v>2</v>
      </c>
      <c r="U242" s="26">
        <f t="shared" si="189"/>
        <v>1</v>
      </c>
      <c r="V242" s="13">
        <f t="shared" si="190"/>
        <v>0.5</v>
      </c>
      <c r="W242" s="13">
        <f t="shared" si="191"/>
        <v>1</v>
      </c>
      <c r="X242" s="26" t="str">
        <f t="shared" si="192"/>
        <v>2 missed</v>
      </c>
      <c r="Y242" s="26">
        <f t="shared" si="193"/>
        <v>3</v>
      </c>
      <c r="Z242" s="13">
        <f t="shared" si="194"/>
        <v>0.6</v>
      </c>
      <c r="AA242" s="15" t="str">
        <f t="shared" si="195"/>
        <v>Q-2 A-1 || Q Total-4, A Total-1</v>
      </c>
      <c r="AB242" s="13" t="str" cm="1">
        <f t="array" ref="AB242">IFERROR(INDEX('Attendance-Slot-1'!$Q$2:$Q$1112,MATCH(1,('Attendance-Slot-1'!$A$2:$A$1112=$C242)*('Attendance-Slot-1'!$G$2:$G$1112=AB$2),0)),"No Data")</f>
        <v>A-S1_Onsite</v>
      </c>
      <c r="AC242" s="13" t="str" cm="1">
        <f t="array" ref="AC242">IFERROR(INDEX('Attendance-Slot-2'!$Q$2:$Q$2595,MATCH(1,('Attendance-Slot-2'!$A$2:$A$2595=$C242)*('Attendance-Slot-2'!$G$2:$G$2595=AB$2),0)),"No Data")</f>
        <v>P-S2_Onsite</v>
      </c>
      <c r="AD242" s="133">
        <f>VLOOKUP($Q242,'Written Exam Marks'!$H:$Q,10,FALSE)</f>
        <v>20</v>
      </c>
      <c r="AE242" s="133">
        <f>VLOOKUP($Q242,'Written Exam Marks'!$H:$Q,9,FALSE)</f>
        <v>40</v>
      </c>
      <c r="AF242" s="13" t="str">
        <f t="shared" si="196"/>
        <v>Present</v>
      </c>
      <c r="AG242" s="13" t="str">
        <f t="shared" si="197"/>
        <v>P-S2_Onsite</v>
      </c>
      <c r="AH242" s="29">
        <v>14</v>
      </c>
      <c r="AI242" s="29" t="s">
        <v>5</v>
      </c>
      <c r="AJ242" s="29" t="s">
        <v>5</v>
      </c>
      <c r="AK242" s="29" t="s">
        <v>5</v>
      </c>
      <c r="AL242" s="29">
        <v>9</v>
      </c>
      <c r="AM242" s="29">
        <v>23</v>
      </c>
      <c r="AN242" s="131">
        <v>60</v>
      </c>
      <c r="AO242" s="36" t="s">
        <v>7179</v>
      </c>
      <c r="AP242" s="116" t="s">
        <v>1050</v>
      </c>
      <c r="AQ242" s="116" t="str">
        <f t="shared" si="181"/>
        <v>2025EB1100240-BDSDF108</v>
      </c>
      <c r="AR242" s="25" t="str">
        <f t="shared" si="198"/>
        <v>2 missed</v>
      </c>
      <c r="AS242" s="25" t="str">
        <f t="shared" si="199"/>
        <v>1 missed</v>
      </c>
      <c r="AT242" s="25">
        <f t="shared" si="200"/>
        <v>1</v>
      </c>
      <c r="AU242" s="25">
        <f t="shared" si="201"/>
        <v>1</v>
      </c>
      <c r="AV242" s="10">
        <f t="shared" si="202"/>
        <v>0.33333333333333331</v>
      </c>
      <c r="AW242" s="10">
        <f t="shared" si="203"/>
        <v>0.5</v>
      </c>
      <c r="AX242" s="25" t="str">
        <f t="shared" si="204"/>
        <v>3 missed</v>
      </c>
      <c r="AY242" s="25">
        <f t="shared" si="205"/>
        <v>2</v>
      </c>
      <c r="AZ242" s="10">
        <f t="shared" si="206"/>
        <v>0.4</v>
      </c>
      <c r="BA242" s="10" t="str">
        <f t="shared" si="207"/>
        <v>Q-1 A-1 || Q Total-3, A Total-2</v>
      </c>
      <c r="BB242" s="10" t="str" cm="1">
        <f t="array" ref="BB242">IFERROR(INDEX('Attendance-Slot-1'!$Q$2:$Q$1112,MATCH(1,('Attendance-Slot-1'!$A$2:$A$1112=$C242)*('Attendance-Slot-1'!$G$2:$G$1112=BB$2),0)),"No Data")</f>
        <v>P-S1_Onsite</v>
      </c>
      <c r="BC242" s="10" t="str" cm="1">
        <f t="array" ref="BC242">IFERROR(INDEX('Attendance-Slot-2'!$Q$2:$Q$2595,MATCH(1,('Attendance-Slot-2'!$A$2:$A$2595=$C242)*('Attendance-Slot-2'!$G$2:$G$2595=BB$2),0)),"No Data")</f>
        <v>No Data</v>
      </c>
      <c r="BD242" s="136">
        <f>VLOOKUP($AQ242,'Written Exam Marks'!$H:$Q,10,FALSE)</f>
        <v>14.75</v>
      </c>
      <c r="BE242" s="136">
        <f>VLOOKUP($AQ242,'Written Exam Marks'!$H:$Q,9,FALSE)</f>
        <v>40</v>
      </c>
      <c r="BF242" s="10" t="str">
        <f t="shared" si="208"/>
        <v>Present</v>
      </c>
      <c r="BG242" s="10" t="str">
        <f t="shared" si="209"/>
        <v>P-S1_Onsite</v>
      </c>
      <c r="BH242" s="129">
        <v>8</v>
      </c>
      <c r="BI242" s="129" t="s">
        <v>5</v>
      </c>
      <c r="BJ242" s="129" t="s">
        <v>5</v>
      </c>
      <c r="BK242" s="129" t="s">
        <v>5</v>
      </c>
      <c r="BL242" s="144">
        <v>8</v>
      </c>
      <c r="BM242" s="24">
        <v>60</v>
      </c>
      <c r="BN242" s="24" t="s">
        <v>1004</v>
      </c>
      <c r="BO242" s="118" t="s">
        <v>1063</v>
      </c>
      <c r="BP242" s="118" t="str">
        <f t="shared" si="182"/>
        <v>2025EB1100240-BDSDF114</v>
      </c>
      <c r="BQ242" s="24" t="str">
        <f t="shared" si="210"/>
        <v>2 missed</v>
      </c>
      <c r="BR242" s="24" t="str">
        <f t="shared" si="211"/>
        <v>1 missed</v>
      </c>
      <c r="BS242" s="24">
        <f t="shared" si="212"/>
        <v>1</v>
      </c>
      <c r="BT242" s="24">
        <f t="shared" si="213"/>
        <v>0</v>
      </c>
      <c r="BU242" s="14">
        <f t="shared" si="214"/>
        <v>0.33333333333333331</v>
      </c>
      <c r="BV242" s="14">
        <f t="shared" si="215"/>
        <v>0</v>
      </c>
      <c r="BW242" s="24" t="str">
        <f t="shared" si="216"/>
        <v>3 missed</v>
      </c>
      <c r="BX242" s="24">
        <f t="shared" si="217"/>
        <v>1</v>
      </c>
      <c r="BY242" s="14">
        <f t="shared" si="218"/>
        <v>0.25</v>
      </c>
      <c r="BZ242" s="14" t="str">
        <f t="shared" si="219"/>
        <v>Q-1 A-0 || Q Total-3, A Total-1</v>
      </c>
      <c r="CA242" s="14" t="str" cm="1">
        <f t="array" ref="CA242">IFERROR(INDEX('Attendance-Slot-1'!$Q$2:$Q$1112,MATCH(1,('Attendance-Slot-1'!$A$2:$A$1112=$C242)*('Attendance-Slot-1'!$G$2:$G$1112=CA$2),0)),"No Data")</f>
        <v>A-S1_Onsite</v>
      </c>
      <c r="CB242" s="14" t="str" cm="1">
        <f t="array" ref="CB242">IFERROR(INDEX('Attendance-Slot-2'!$Q$2:$Q$2595,MATCH(1,('Attendance-Slot-2'!$A$2:$A$2595=$C242)*('Attendance-Slot-2'!$G$2:$G$2595=CA$2),0)),"No Data")</f>
        <v>P-S2_Onsite</v>
      </c>
      <c r="CC242" s="138">
        <f>VLOOKUP($BP242,'Written Exam Marks'!$H:$Q,10,FALSE)</f>
        <v>2.5</v>
      </c>
      <c r="CD242" s="138">
        <f>VLOOKUP($BP242,'Written Exam Marks'!$H:$Q,9,FALSE)</f>
        <v>40</v>
      </c>
      <c r="CE242" s="14" t="str">
        <f t="shared" si="220"/>
        <v>Present</v>
      </c>
      <c r="CF242" s="14" t="str">
        <f t="shared" si="221"/>
        <v>P-S2_Onsite</v>
      </c>
      <c r="CG242" s="130">
        <v>4.5</v>
      </c>
      <c r="CH242" s="130">
        <v>3</v>
      </c>
      <c r="CI242" s="130">
        <v>7</v>
      </c>
      <c r="CJ242" s="130" t="s">
        <v>5</v>
      </c>
      <c r="CK242" s="130" t="s">
        <v>5</v>
      </c>
      <c r="CL242" s="130" t="s">
        <v>5</v>
      </c>
      <c r="CM242" s="145">
        <v>14.5</v>
      </c>
      <c r="CN242" s="130">
        <v>50</v>
      </c>
      <c r="CO242" s="27" t="s">
        <v>1005</v>
      </c>
      <c r="CP242" s="119" t="s">
        <v>1044</v>
      </c>
      <c r="CQ242" s="119" t="str">
        <f t="shared" si="183"/>
        <v>2025EB1100240-BDSDF112</v>
      </c>
      <c r="CR242" s="27" t="str">
        <f t="shared" si="222"/>
        <v>0 missed</v>
      </c>
      <c r="CS242" s="27" t="str">
        <f t="shared" si="223"/>
        <v>1 missed</v>
      </c>
      <c r="CT242" s="27">
        <f t="shared" si="224"/>
        <v>2</v>
      </c>
      <c r="CU242" s="27">
        <f t="shared" si="225"/>
        <v>1</v>
      </c>
      <c r="CV242" s="15">
        <f t="shared" si="226"/>
        <v>1</v>
      </c>
      <c r="CW242" s="15">
        <f t="shared" si="227"/>
        <v>0.5</v>
      </c>
      <c r="CX242" s="27" t="str">
        <f t="shared" si="228"/>
        <v>1 missed</v>
      </c>
      <c r="CY242" s="27">
        <f t="shared" si="229"/>
        <v>3</v>
      </c>
      <c r="CZ242" s="15">
        <f t="shared" si="230"/>
        <v>0.75</v>
      </c>
      <c r="DA242" s="15" t="str">
        <f t="shared" si="231"/>
        <v>Q-2 A-1 || Q Total-2, A Total-2</v>
      </c>
      <c r="DB242" s="15" t="str" cm="1">
        <f t="array" ref="DB242">IFERROR(INDEX('Attendance-Slot-1'!$Q$2:$Q$1112,MATCH(1,('Attendance-Slot-1'!$A$2:$A$1112=$C242)*('Attendance-Slot-1'!$G$2:$G$1112=DB$2),0)),"No Data")</f>
        <v>P-S1_Onsite</v>
      </c>
      <c r="DC242" s="15" t="str" cm="1">
        <f t="array" ref="DC242">IFERROR(INDEX('Attendance-Slot-2'!$Q$2:$Q$2595,MATCH(1,('Attendance-Slot-2'!$A$2:$A$2595=$C242)*('Attendance-Slot-2'!$G$2:$G$2595=DB$2),0)),"No Data")</f>
        <v>No Data</v>
      </c>
      <c r="DD242" s="139">
        <f>VLOOKUP($CQ242,'Written Exam Marks'!$H:$Q,10,FALSE)</f>
        <v>31.5</v>
      </c>
      <c r="DE242" s="139">
        <f>VLOOKUP($CQ242,'Written Exam Marks'!$H:$Q,9,FALSE)</f>
        <v>50</v>
      </c>
      <c r="DF242" s="15" t="str">
        <f t="shared" si="232"/>
        <v>Present</v>
      </c>
      <c r="DG242" s="15" t="str">
        <f t="shared" si="233"/>
        <v>P-S1_Onsite</v>
      </c>
      <c r="DH242" s="139">
        <v>90</v>
      </c>
      <c r="DI242" s="139">
        <v>90</v>
      </c>
      <c r="DJ242" s="139">
        <v>100</v>
      </c>
      <c r="DK242" s="3" t="str">
        <f t="shared" si="184"/>
        <v>P-2, A-2, No Data-0</v>
      </c>
      <c r="DL242" s="3" t="str">
        <f t="shared" si="185"/>
        <v>P-2, A-0, No Data-2</v>
      </c>
      <c r="DM242" s="1" t="str">
        <f t="shared" si="234"/>
        <v>P-S2_Onsite</v>
      </c>
      <c r="DN242" s="1" t="str">
        <f t="shared" si="235"/>
        <v>P-S1_Onsite</v>
      </c>
      <c r="DO242" s="1" t="str">
        <f t="shared" si="236"/>
        <v>P-S1_Onsite</v>
      </c>
      <c r="DP242" s="1" t="str">
        <f t="shared" si="237"/>
        <v>P-S2_Onsite</v>
      </c>
      <c r="DQ242" s="1" t="str">
        <f t="shared" si="238"/>
        <v>P-4, A-0, No Data-0</v>
      </c>
      <c r="DR242" s="39">
        <f t="shared" si="239"/>
        <v>0</v>
      </c>
      <c r="DS242" s="34" t="s">
        <v>7217</v>
      </c>
      <c r="DT242" s="39" t="s">
        <v>7363</v>
      </c>
      <c r="DU242" s="30" t="s">
        <v>720</v>
      </c>
      <c r="DV242" s="30"/>
    </row>
    <row r="243" spans="1:126" x14ac:dyDescent="0.25">
      <c r="A243" s="1">
        <v>240</v>
      </c>
      <c r="B243" s="1" t="s">
        <v>1000</v>
      </c>
      <c r="C243" s="1" t="s">
        <v>723</v>
      </c>
      <c r="D243" s="1" t="s">
        <v>724</v>
      </c>
      <c r="E243" s="1" t="s">
        <v>725</v>
      </c>
      <c r="F243" s="1" t="s">
        <v>7202</v>
      </c>
      <c r="G243" s="1" t="s">
        <v>3627</v>
      </c>
      <c r="H243" s="143">
        <v>8</v>
      </c>
      <c r="I243" s="143">
        <v>7.2</v>
      </c>
      <c r="J243" s="143">
        <v>8</v>
      </c>
      <c r="K243" s="143">
        <v>8</v>
      </c>
      <c r="L243" s="132">
        <v>28</v>
      </c>
      <c r="M243" s="132">
        <v>59.2</v>
      </c>
      <c r="N243" s="26">
        <v>60</v>
      </c>
      <c r="O243" s="26" t="s">
        <v>997</v>
      </c>
      <c r="P243" s="120" t="s">
        <v>1034</v>
      </c>
      <c r="Q243" s="13" t="str">
        <f t="shared" si="186"/>
        <v>2025EB1100241-BDSDF113</v>
      </c>
      <c r="R243" s="26" t="str">
        <f t="shared" si="187"/>
        <v>0 missed</v>
      </c>
      <c r="S243" s="26" t="str">
        <f t="shared" si="180"/>
        <v>0 missed</v>
      </c>
      <c r="T243" s="26">
        <f t="shared" si="188"/>
        <v>4</v>
      </c>
      <c r="U243" s="26">
        <f t="shared" si="189"/>
        <v>1</v>
      </c>
      <c r="V243" s="13">
        <f t="shared" si="190"/>
        <v>1</v>
      </c>
      <c r="W243" s="13">
        <f t="shared" si="191"/>
        <v>1</v>
      </c>
      <c r="X243" s="26" t="str">
        <f t="shared" si="192"/>
        <v>0 missed</v>
      </c>
      <c r="Y243" s="26">
        <f t="shared" si="193"/>
        <v>5</v>
      </c>
      <c r="Z243" s="13">
        <f t="shared" si="194"/>
        <v>1</v>
      </c>
      <c r="AA243" s="15" t="str">
        <f t="shared" si="195"/>
        <v>Q-4 A-1 || Q Total-4, A Total-1</v>
      </c>
      <c r="AB243" s="13" t="str" cm="1">
        <f t="array" ref="AB243">IFERROR(INDEX('Attendance-Slot-1'!$Q$2:$Q$1112,MATCH(1,('Attendance-Slot-1'!$A$2:$A$1112=$C243)*('Attendance-Slot-1'!$G$2:$G$1112=AB$2),0)),"No Data")</f>
        <v>No Data</v>
      </c>
      <c r="AC243" s="13" t="str" cm="1">
        <f t="array" ref="AC243">IFERROR(INDEX('Attendance-Slot-2'!$Q$2:$Q$2595,MATCH(1,('Attendance-Slot-2'!$A$2:$A$2595=$C243)*('Attendance-Slot-2'!$G$2:$G$2595=AB$2),0)),"No Data")</f>
        <v>P-S2_Onsite</v>
      </c>
      <c r="AD243" s="133">
        <f>VLOOKUP($Q243,'Written Exam Marks'!$H:$Q,10,FALSE)</f>
        <v>8</v>
      </c>
      <c r="AE243" s="133">
        <f>VLOOKUP($Q243,'Written Exam Marks'!$H:$Q,9,FALSE)</f>
        <v>40</v>
      </c>
      <c r="AF243" s="13" t="str">
        <f t="shared" si="196"/>
        <v>Present</v>
      </c>
      <c r="AG243" s="13" t="str">
        <f t="shared" si="197"/>
        <v>P-S2_Onsite</v>
      </c>
      <c r="AH243" s="29">
        <v>13</v>
      </c>
      <c r="AI243" s="29" t="s">
        <v>5</v>
      </c>
      <c r="AJ243" s="29">
        <v>9.3333333330000006</v>
      </c>
      <c r="AK243" s="29">
        <v>10</v>
      </c>
      <c r="AL243" s="29">
        <v>10</v>
      </c>
      <c r="AM243" s="29">
        <v>42.333333332999999</v>
      </c>
      <c r="AN243" s="131">
        <v>60</v>
      </c>
      <c r="AO243" s="36" t="s">
        <v>7179</v>
      </c>
      <c r="AP243" s="116" t="s">
        <v>1050</v>
      </c>
      <c r="AQ243" s="116" t="str">
        <f t="shared" si="181"/>
        <v>2025EB1100241-BDSDF108</v>
      </c>
      <c r="AR243" s="25" t="str">
        <f t="shared" si="198"/>
        <v>0 missed</v>
      </c>
      <c r="AS243" s="25" t="str">
        <f t="shared" si="199"/>
        <v>1 missed</v>
      </c>
      <c r="AT243" s="25">
        <f t="shared" si="200"/>
        <v>3</v>
      </c>
      <c r="AU243" s="25">
        <f t="shared" si="201"/>
        <v>1</v>
      </c>
      <c r="AV243" s="10">
        <f t="shared" si="202"/>
        <v>1</v>
      </c>
      <c r="AW243" s="10">
        <f t="shared" si="203"/>
        <v>0.5</v>
      </c>
      <c r="AX243" s="25" t="str">
        <f t="shared" si="204"/>
        <v>1 missed</v>
      </c>
      <c r="AY243" s="25">
        <f t="shared" si="205"/>
        <v>4</v>
      </c>
      <c r="AZ243" s="10">
        <f t="shared" si="206"/>
        <v>0.8</v>
      </c>
      <c r="BA243" s="10" t="str">
        <f t="shared" si="207"/>
        <v>Q-3 A-1 || Q Total-3, A Total-2</v>
      </c>
      <c r="BB243" s="10" t="str" cm="1">
        <f t="array" ref="BB243">IFERROR(INDEX('Attendance-Slot-1'!$Q$2:$Q$1112,MATCH(1,('Attendance-Slot-1'!$A$2:$A$1112=$C243)*('Attendance-Slot-1'!$G$2:$G$1112=BB$2),0)),"No Data")</f>
        <v>No Data</v>
      </c>
      <c r="BC243" s="10" t="str" cm="1">
        <f t="array" ref="BC243">IFERROR(INDEX('Attendance-Slot-2'!$Q$2:$Q$2595,MATCH(1,('Attendance-Slot-2'!$A$2:$A$2595=$C243)*('Attendance-Slot-2'!$G$2:$G$2595=BB$2),0)),"No Data")</f>
        <v>P-S2_Onsite</v>
      </c>
      <c r="BD243" s="136">
        <f>VLOOKUP($AQ243,'Written Exam Marks'!$H:$Q,10,FALSE)</f>
        <v>7</v>
      </c>
      <c r="BE243" s="136">
        <f>VLOOKUP($AQ243,'Written Exam Marks'!$H:$Q,9,FALSE)</f>
        <v>40</v>
      </c>
      <c r="BF243" s="10" t="str">
        <f t="shared" si="208"/>
        <v>Present</v>
      </c>
      <c r="BG243" s="10" t="str">
        <f t="shared" si="209"/>
        <v>P-S2_Onsite</v>
      </c>
      <c r="BH243" s="129">
        <v>10</v>
      </c>
      <c r="BI243" s="129">
        <v>15</v>
      </c>
      <c r="BJ243" s="129" t="s">
        <v>5</v>
      </c>
      <c r="BK243" s="129" t="s">
        <v>5</v>
      </c>
      <c r="BL243" s="144">
        <v>25</v>
      </c>
      <c r="BM243" s="24">
        <v>60</v>
      </c>
      <c r="BN243" s="24" t="s">
        <v>1004</v>
      </c>
      <c r="BO243" s="118" t="s">
        <v>1063</v>
      </c>
      <c r="BP243" s="118" t="str">
        <f t="shared" si="182"/>
        <v>2025EB1100241-BDSDF114</v>
      </c>
      <c r="BQ243" s="24" t="str">
        <f t="shared" si="210"/>
        <v>1 missed</v>
      </c>
      <c r="BR243" s="24" t="str">
        <f t="shared" si="211"/>
        <v>1 missed</v>
      </c>
      <c r="BS243" s="24">
        <f t="shared" si="212"/>
        <v>2</v>
      </c>
      <c r="BT243" s="24">
        <f t="shared" si="213"/>
        <v>0</v>
      </c>
      <c r="BU243" s="14">
        <f t="shared" si="214"/>
        <v>0.66666666666666663</v>
      </c>
      <c r="BV243" s="14">
        <f t="shared" si="215"/>
        <v>0</v>
      </c>
      <c r="BW243" s="24" t="str">
        <f t="shared" si="216"/>
        <v>2 missed</v>
      </c>
      <c r="BX243" s="24">
        <f t="shared" si="217"/>
        <v>2</v>
      </c>
      <c r="BY243" s="14">
        <f t="shared" si="218"/>
        <v>0.5</v>
      </c>
      <c r="BZ243" s="14" t="str">
        <f t="shared" si="219"/>
        <v>Q-2 A-0 || Q Total-3, A Total-1</v>
      </c>
      <c r="CA243" s="14" t="str" cm="1">
        <f t="array" ref="CA243">IFERROR(INDEX('Attendance-Slot-1'!$Q$2:$Q$1112,MATCH(1,('Attendance-Slot-1'!$A$2:$A$1112=$C243)*('Attendance-Slot-1'!$G$2:$G$1112=CA$2),0)),"No Data")</f>
        <v>No Data</v>
      </c>
      <c r="CB243" s="14" t="str" cm="1">
        <f t="array" ref="CB243">IFERROR(INDEX('Attendance-Slot-2'!$Q$2:$Q$2595,MATCH(1,('Attendance-Slot-2'!$A$2:$A$2595=$C243)*('Attendance-Slot-2'!$G$2:$G$2595=CA$2),0)),"No Data")</f>
        <v>P-S2_Onsite</v>
      </c>
      <c r="CC243" s="138">
        <f>VLOOKUP($BP243,'Written Exam Marks'!$H:$Q,10,FALSE)</f>
        <v>1.5</v>
      </c>
      <c r="CD243" s="138">
        <f>VLOOKUP($BP243,'Written Exam Marks'!$H:$Q,9,FALSE)</f>
        <v>40</v>
      </c>
      <c r="CE243" s="14" t="str">
        <f t="shared" si="220"/>
        <v>Present</v>
      </c>
      <c r="CF243" s="14" t="str">
        <f t="shared" si="221"/>
        <v>P-S2_Onsite</v>
      </c>
      <c r="CG243" s="130">
        <v>4.5</v>
      </c>
      <c r="CH243" s="130">
        <v>4.5</v>
      </c>
      <c r="CI243" s="130">
        <v>6</v>
      </c>
      <c r="CJ243" s="130">
        <v>7.5</v>
      </c>
      <c r="CK243" s="130" t="s">
        <v>5</v>
      </c>
      <c r="CL243" s="130" t="s">
        <v>5</v>
      </c>
      <c r="CM243" s="145">
        <v>22.5</v>
      </c>
      <c r="CN243" s="130">
        <v>50</v>
      </c>
      <c r="CO243" s="27" t="s">
        <v>1005</v>
      </c>
      <c r="CP243" s="119" t="s">
        <v>1044</v>
      </c>
      <c r="CQ243" s="119" t="str">
        <f t="shared" si="183"/>
        <v>2025EB1100241-BDSDF112</v>
      </c>
      <c r="CR243" s="27" t="str">
        <f t="shared" si="222"/>
        <v>0 missed</v>
      </c>
      <c r="CS243" s="27" t="str">
        <f t="shared" si="223"/>
        <v>0 missed</v>
      </c>
      <c r="CT243" s="27">
        <f t="shared" si="224"/>
        <v>2</v>
      </c>
      <c r="CU243" s="27">
        <f t="shared" si="225"/>
        <v>2</v>
      </c>
      <c r="CV243" s="15">
        <f t="shared" si="226"/>
        <v>1</v>
      </c>
      <c r="CW243" s="15">
        <f t="shared" si="227"/>
        <v>1</v>
      </c>
      <c r="CX243" s="27" t="str">
        <f t="shared" si="228"/>
        <v>0 missed</v>
      </c>
      <c r="CY243" s="27">
        <f t="shared" si="229"/>
        <v>4</v>
      </c>
      <c r="CZ243" s="15">
        <f t="shared" si="230"/>
        <v>1</v>
      </c>
      <c r="DA243" s="15" t="str">
        <f t="shared" si="231"/>
        <v>Q-2 A-2 || Q Total-2, A Total-2</v>
      </c>
      <c r="DB243" s="15" t="str" cm="1">
        <f t="array" ref="DB243">IFERROR(INDEX('Attendance-Slot-1'!$Q$2:$Q$1112,MATCH(1,('Attendance-Slot-1'!$A$2:$A$1112=$C243)*('Attendance-Slot-1'!$G$2:$G$1112=DB$2),0)),"No Data")</f>
        <v>No Data</v>
      </c>
      <c r="DC243" s="15" t="str" cm="1">
        <f t="array" ref="DC243">IFERROR(INDEX('Attendance-Slot-2'!$Q$2:$Q$2595,MATCH(1,('Attendance-Slot-2'!$A$2:$A$2595=$C243)*('Attendance-Slot-2'!$G$2:$G$2595=DB$2),0)),"No Data")</f>
        <v>P-S2_Onsite</v>
      </c>
      <c r="DD243" s="139">
        <f>VLOOKUP($CQ243,'Written Exam Marks'!$H:$Q,10,FALSE)</f>
        <v>31.5</v>
      </c>
      <c r="DE243" s="139">
        <f>VLOOKUP($CQ243,'Written Exam Marks'!$H:$Q,9,FALSE)</f>
        <v>50</v>
      </c>
      <c r="DF243" s="15" t="str">
        <f t="shared" si="232"/>
        <v>Present</v>
      </c>
      <c r="DG243" s="15" t="str">
        <f t="shared" si="233"/>
        <v>P-S2_Onsite</v>
      </c>
      <c r="DH243" s="139">
        <v>100</v>
      </c>
      <c r="DI243" s="139">
        <v>100</v>
      </c>
      <c r="DJ243" s="139">
        <v>100</v>
      </c>
      <c r="DK243" s="3" t="str">
        <f t="shared" si="184"/>
        <v>P-0, A-0, No Data-4</v>
      </c>
      <c r="DL243" s="3" t="str">
        <f t="shared" si="185"/>
        <v>P-4, A-0, No Data-0</v>
      </c>
      <c r="DM243" s="1" t="str">
        <f t="shared" si="234"/>
        <v>P-S2_Onsite</v>
      </c>
      <c r="DN243" s="1" t="str">
        <f t="shared" si="235"/>
        <v>P-S2_Onsite</v>
      </c>
      <c r="DO243" s="1" t="str">
        <f t="shared" si="236"/>
        <v>P-S2_Onsite</v>
      </c>
      <c r="DP243" s="1" t="str">
        <f t="shared" si="237"/>
        <v>P-S2_Onsite</v>
      </c>
      <c r="DQ243" s="1" t="str">
        <f t="shared" si="238"/>
        <v>P-4, A-0, No Data-0</v>
      </c>
      <c r="DR243" s="39">
        <f t="shared" si="239"/>
        <v>0</v>
      </c>
      <c r="DS243" s="34" t="s">
        <v>7217</v>
      </c>
      <c r="DT243" s="39" t="s">
        <v>7363</v>
      </c>
      <c r="DU243" s="30" t="s">
        <v>723</v>
      </c>
      <c r="DV243" s="30"/>
    </row>
    <row r="244" spans="1:126" x14ac:dyDescent="0.25">
      <c r="A244" s="1">
        <v>241</v>
      </c>
      <c r="B244" s="1" t="s">
        <v>1000</v>
      </c>
      <c r="C244" s="1" t="s">
        <v>726</v>
      </c>
      <c r="D244" s="1" t="s">
        <v>727</v>
      </c>
      <c r="E244" s="1" t="s">
        <v>728</v>
      </c>
      <c r="F244" s="1" t="s">
        <v>7202</v>
      </c>
      <c r="G244" s="1" t="s">
        <v>1462</v>
      </c>
      <c r="H244" s="143" t="s">
        <v>5</v>
      </c>
      <c r="I244" s="143" t="s">
        <v>5</v>
      </c>
      <c r="J244" s="143" t="s">
        <v>5</v>
      </c>
      <c r="K244" s="143" t="s">
        <v>5</v>
      </c>
      <c r="L244" s="132" t="s">
        <v>5</v>
      </c>
      <c r="M244" s="132">
        <v>1.6</v>
      </c>
      <c r="N244" s="26">
        <v>60</v>
      </c>
      <c r="O244" s="26" t="s">
        <v>997</v>
      </c>
      <c r="P244" s="120" t="s">
        <v>1034</v>
      </c>
      <c r="Q244" s="13" t="str">
        <f t="shared" si="186"/>
        <v>2025EB1100242-BDSDF113</v>
      </c>
      <c r="R244" s="26" t="str">
        <f t="shared" si="187"/>
        <v>4 missed</v>
      </c>
      <c r="S244" s="26" t="str">
        <f t="shared" si="180"/>
        <v>1 missed</v>
      </c>
      <c r="T244" s="26">
        <f t="shared" si="188"/>
        <v>0</v>
      </c>
      <c r="U244" s="26">
        <f t="shared" si="189"/>
        <v>0</v>
      </c>
      <c r="V244" s="13">
        <f t="shared" si="190"/>
        <v>0</v>
      </c>
      <c r="W244" s="13">
        <f t="shared" si="191"/>
        <v>0</v>
      </c>
      <c r="X244" s="26" t="str">
        <f t="shared" si="192"/>
        <v>5 missed</v>
      </c>
      <c r="Y244" s="26">
        <f t="shared" si="193"/>
        <v>0</v>
      </c>
      <c r="Z244" s="13">
        <f t="shared" si="194"/>
        <v>0</v>
      </c>
      <c r="AA244" s="15" t="str">
        <f t="shared" si="195"/>
        <v>Q-0 A-0 || Q Total-4, A Total-1</v>
      </c>
      <c r="AB244" s="13" t="str" cm="1">
        <f t="array" ref="AB244">IFERROR(INDEX('Attendance-Slot-1'!$Q$2:$Q$1112,MATCH(1,('Attendance-Slot-1'!$A$2:$A$1112=$C244)*('Attendance-Slot-1'!$G$2:$G$1112=AB$2),0)),"No Data")</f>
        <v>P-S1_Onsite</v>
      </c>
      <c r="AC244" s="13" t="str" cm="1">
        <f t="array" ref="AC244">IFERROR(INDEX('Attendance-Slot-2'!$Q$2:$Q$2595,MATCH(1,('Attendance-Slot-2'!$A$2:$A$2595=$C244)*('Attendance-Slot-2'!$G$2:$G$2595=AB$2),0)),"No Data")</f>
        <v>No Data</v>
      </c>
      <c r="AD244" s="133">
        <f>VLOOKUP($Q244,'Written Exam Marks'!$H:$Q,10,FALSE)</f>
        <v>15</v>
      </c>
      <c r="AE244" s="133">
        <f>VLOOKUP($Q244,'Written Exam Marks'!$H:$Q,9,FALSE)</f>
        <v>40</v>
      </c>
      <c r="AF244" s="13" t="str">
        <f t="shared" si="196"/>
        <v>Present</v>
      </c>
      <c r="AG244" s="13" t="str">
        <f t="shared" si="197"/>
        <v>P-S1_Onsite</v>
      </c>
      <c r="AH244" s="29">
        <v>10</v>
      </c>
      <c r="AI244" s="29">
        <v>4</v>
      </c>
      <c r="AJ244" s="29" t="s">
        <v>5</v>
      </c>
      <c r="AK244" s="29">
        <v>8</v>
      </c>
      <c r="AL244" s="29">
        <v>9</v>
      </c>
      <c r="AM244" s="29">
        <v>31</v>
      </c>
      <c r="AN244" s="131">
        <v>60</v>
      </c>
      <c r="AO244" s="36" t="s">
        <v>7179</v>
      </c>
      <c r="AP244" s="116" t="s">
        <v>1050</v>
      </c>
      <c r="AQ244" s="116" t="str">
        <f t="shared" si="181"/>
        <v>2025EB1100242-BDSDF108</v>
      </c>
      <c r="AR244" s="25" t="str">
        <f t="shared" si="198"/>
        <v>1 missed</v>
      </c>
      <c r="AS244" s="25" t="str">
        <f t="shared" si="199"/>
        <v>0 missed</v>
      </c>
      <c r="AT244" s="25">
        <f t="shared" si="200"/>
        <v>2</v>
      </c>
      <c r="AU244" s="25">
        <f t="shared" si="201"/>
        <v>2</v>
      </c>
      <c r="AV244" s="10">
        <f t="shared" si="202"/>
        <v>0.66666666666666663</v>
      </c>
      <c r="AW244" s="10">
        <f t="shared" si="203"/>
        <v>1</v>
      </c>
      <c r="AX244" s="25" t="str">
        <f t="shared" si="204"/>
        <v>1 missed</v>
      </c>
      <c r="AY244" s="25">
        <f t="shared" si="205"/>
        <v>4</v>
      </c>
      <c r="AZ244" s="10">
        <f t="shared" si="206"/>
        <v>0.8</v>
      </c>
      <c r="BA244" s="10" t="str">
        <f t="shared" si="207"/>
        <v>Q-2 A-2 || Q Total-3, A Total-2</v>
      </c>
      <c r="BB244" s="10" t="str" cm="1">
        <f t="array" ref="BB244">IFERROR(INDEX('Attendance-Slot-1'!$Q$2:$Q$1112,MATCH(1,('Attendance-Slot-1'!$A$2:$A$1112=$C244)*('Attendance-Slot-1'!$G$2:$G$1112=BB$2),0)),"No Data")</f>
        <v>P-S1_Onsite</v>
      </c>
      <c r="BC244" s="10" t="str" cm="1">
        <f t="array" ref="BC244">IFERROR(INDEX('Attendance-Slot-2'!$Q$2:$Q$2595,MATCH(1,('Attendance-Slot-2'!$A$2:$A$2595=$C244)*('Attendance-Slot-2'!$G$2:$G$2595=BB$2),0)),"No Data")</f>
        <v>No Data</v>
      </c>
      <c r="BD244" s="136">
        <f>VLOOKUP($AQ244,'Written Exam Marks'!$H:$Q,10,FALSE)</f>
        <v>9.5</v>
      </c>
      <c r="BE244" s="136">
        <f>VLOOKUP($AQ244,'Written Exam Marks'!$H:$Q,9,FALSE)</f>
        <v>40</v>
      </c>
      <c r="BF244" s="10" t="str">
        <f t="shared" si="208"/>
        <v>Present</v>
      </c>
      <c r="BG244" s="10" t="str">
        <f t="shared" si="209"/>
        <v>P-S1_Onsite</v>
      </c>
      <c r="BH244" s="129">
        <v>9</v>
      </c>
      <c r="BI244" s="129">
        <v>12</v>
      </c>
      <c r="BJ244" s="129">
        <v>12</v>
      </c>
      <c r="BK244" s="129" t="s">
        <v>5</v>
      </c>
      <c r="BL244" s="144">
        <v>33</v>
      </c>
      <c r="BM244" s="24">
        <v>60</v>
      </c>
      <c r="BN244" s="24" t="s">
        <v>1004</v>
      </c>
      <c r="BO244" s="118" t="s">
        <v>1063</v>
      </c>
      <c r="BP244" s="118" t="str">
        <f t="shared" si="182"/>
        <v>2025EB1100242-BDSDF114</v>
      </c>
      <c r="BQ244" s="24" t="str">
        <f t="shared" si="210"/>
        <v>0 missed</v>
      </c>
      <c r="BR244" s="24" t="str">
        <f t="shared" si="211"/>
        <v>1 missed</v>
      </c>
      <c r="BS244" s="24">
        <f t="shared" si="212"/>
        <v>3</v>
      </c>
      <c r="BT244" s="24">
        <f t="shared" si="213"/>
        <v>0</v>
      </c>
      <c r="BU244" s="14">
        <f t="shared" si="214"/>
        <v>1</v>
      </c>
      <c r="BV244" s="14">
        <f t="shared" si="215"/>
        <v>0</v>
      </c>
      <c r="BW244" s="24" t="str">
        <f t="shared" si="216"/>
        <v>1 missed</v>
      </c>
      <c r="BX244" s="24">
        <f t="shared" si="217"/>
        <v>3</v>
      </c>
      <c r="BY244" s="14">
        <f t="shared" si="218"/>
        <v>0.75</v>
      </c>
      <c r="BZ244" s="14" t="str">
        <f t="shared" si="219"/>
        <v>Q-3 A-0 || Q Total-3, A Total-1</v>
      </c>
      <c r="CA244" s="14" t="str" cm="1">
        <f t="array" ref="CA244">IFERROR(INDEX('Attendance-Slot-1'!$Q$2:$Q$1112,MATCH(1,('Attendance-Slot-1'!$A$2:$A$1112=$C244)*('Attendance-Slot-1'!$G$2:$G$1112=CA$2),0)),"No Data")</f>
        <v>P-S1_Onsite</v>
      </c>
      <c r="CB244" s="14" t="str" cm="1">
        <f t="array" ref="CB244">IFERROR(INDEX('Attendance-Slot-2'!$Q$2:$Q$2595,MATCH(1,('Attendance-Slot-2'!$A$2:$A$2595=$C244)*('Attendance-Slot-2'!$G$2:$G$2595=CA$2),0)),"No Data")</f>
        <v>No Data</v>
      </c>
      <c r="CC244" s="138">
        <f>VLOOKUP($BP244,'Written Exam Marks'!$H:$Q,10,FALSE)</f>
        <v>3.5</v>
      </c>
      <c r="CD244" s="138">
        <f>VLOOKUP($BP244,'Written Exam Marks'!$H:$Q,9,FALSE)</f>
        <v>40</v>
      </c>
      <c r="CE244" s="14" t="str">
        <f t="shared" si="220"/>
        <v>Present</v>
      </c>
      <c r="CF244" s="14" t="str">
        <f t="shared" si="221"/>
        <v>P-S1_Onsite</v>
      </c>
      <c r="CG244" s="130">
        <v>3</v>
      </c>
      <c r="CH244" s="130" t="s">
        <v>5</v>
      </c>
      <c r="CI244" s="130" t="s">
        <v>5</v>
      </c>
      <c r="CJ244" s="130" t="s">
        <v>5</v>
      </c>
      <c r="CK244" s="130" t="s">
        <v>5</v>
      </c>
      <c r="CL244" s="130" t="s">
        <v>5</v>
      </c>
      <c r="CM244" s="145">
        <v>3</v>
      </c>
      <c r="CN244" s="130">
        <v>50</v>
      </c>
      <c r="CO244" s="27" t="s">
        <v>1005</v>
      </c>
      <c r="CP244" s="119" t="s">
        <v>1044</v>
      </c>
      <c r="CQ244" s="119" t="str">
        <f t="shared" si="183"/>
        <v>2025EB1100242-BDSDF112</v>
      </c>
      <c r="CR244" s="27" t="str">
        <f t="shared" si="222"/>
        <v>1 missed</v>
      </c>
      <c r="CS244" s="27" t="str">
        <f t="shared" si="223"/>
        <v>2 missed</v>
      </c>
      <c r="CT244" s="27">
        <f t="shared" si="224"/>
        <v>1</v>
      </c>
      <c r="CU244" s="27">
        <f t="shared" si="225"/>
        <v>0</v>
      </c>
      <c r="CV244" s="15">
        <f t="shared" si="226"/>
        <v>0.5</v>
      </c>
      <c r="CW244" s="15">
        <f t="shared" si="227"/>
        <v>0</v>
      </c>
      <c r="CX244" s="27" t="str">
        <f t="shared" si="228"/>
        <v>3 missed</v>
      </c>
      <c r="CY244" s="27">
        <f t="shared" si="229"/>
        <v>1</v>
      </c>
      <c r="CZ244" s="15">
        <f t="shared" si="230"/>
        <v>0.25</v>
      </c>
      <c r="DA244" s="15" t="str">
        <f t="shared" si="231"/>
        <v>Q-1 A-0 || Q Total-2, A Total-2</v>
      </c>
      <c r="DB244" s="15" t="str" cm="1">
        <f t="array" ref="DB244">IFERROR(INDEX('Attendance-Slot-1'!$Q$2:$Q$1112,MATCH(1,('Attendance-Slot-1'!$A$2:$A$1112=$C244)*('Attendance-Slot-1'!$G$2:$G$1112=DB$2),0)),"No Data")</f>
        <v>P-S1_Onsite</v>
      </c>
      <c r="DC244" s="15" t="str" cm="1">
        <f t="array" ref="DC244">IFERROR(INDEX('Attendance-Slot-2'!$Q$2:$Q$2595,MATCH(1,('Attendance-Slot-2'!$A$2:$A$2595=$C244)*('Attendance-Slot-2'!$G$2:$G$2595=DB$2),0)),"No Data")</f>
        <v>No Data</v>
      </c>
      <c r="DD244" s="139">
        <f>VLOOKUP($CQ244,'Written Exam Marks'!$H:$Q,10,FALSE)</f>
        <v>33.5</v>
      </c>
      <c r="DE244" s="139">
        <f>VLOOKUP($CQ244,'Written Exam Marks'!$H:$Q,9,FALSE)</f>
        <v>50</v>
      </c>
      <c r="DF244" s="15" t="str">
        <f t="shared" si="232"/>
        <v>Present</v>
      </c>
      <c r="DG244" s="15" t="str">
        <f t="shared" si="233"/>
        <v>P-S1_Onsite</v>
      </c>
      <c r="DH244" s="139">
        <v>90</v>
      </c>
      <c r="DI244" s="139">
        <v>90</v>
      </c>
      <c r="DJ244" s="139">
        <v>100</v>
      </c>
      <c r="DK244" s="3" t="str">
        <f t="shared" si="184"/>
        <v>P-4, A-0, No Data-0</v>
      </c>
      <c r="DL244" s="3" t="str">
        <f t="shared" si="185"/>
        <v>P-0, A-0, No Data-4</v>
      </c>
      <c r="DM244" s="1" t="str">
        <f t="shared" si="234"/>
        <v>P-S1_Onsite</v>
      </c>
      <c r="DN244" s="1" t="str">
        <f t="shared" si="235"/>
        <v>P-S1_Onsite</v>
      </c>
      <c r="DO244" s="1" t="str">
        <f t="shared" si="236"/>
        <v>P-S1_Onsite</v>
      </c>
      <c r="DP244" s="1" t="str">
        <f t="shared" si="237"/>
        <v>P-S1_Onsite</v>
      </c>
      <c r="DQ244" s="1" t="str">
        <f t="shared" si="238"/>
        <v>P-4, A-0, No Data-0</v>
      </c>
      <c r="DR244" s="39">
        <f t="shared" si="239"/>
        <v>0</v>
      </c>
      <c r="DS244" s="34" t="s">
        <v>7217</v>
      </c>
      <c r="DT244" s="39" t="s">
        <v>7363</v>
      </c>
      <c r="DU244" s="30" t="s">
        <v>726</v>
      </c>
      <c r="DV244" s="30"/>
    </row>
    <row r="245" spans="1:126" x14ac:dyDescent="0.25">
      <c r="A245" s="1">
        <v>242</v>
      </c>
      <c r="B245" s="1" t="s">
        <v>1000</v>
      </c>
      <c r="C245" s="1" t="s">
        <v>729</v>
      </c>
      <c r="D245" s="1" t="s">
        <v>730</v>
      </c>
      <c r="E245" s="1" t="s">
        <v>731</v>
      </c>
      <c r="F245" s="1" t="s">
        <v>7201</v>
      </c>
      <c r="G245" s="1" t="s">
        <v>3628</v>
      </c>
      <c r="H245" s="143">
        <v>8</v>
      </c>
      <c r="I245" s="143">
        <v>6.4</v>
      </c>
      <c r="J245" s="143">
        <v>6.4</v>
      </c>
      <c r="K245" s="143">
        <v>8</v>
      </c>
      <c r="L245" s="132">
        <v>25.2</v>
      </c>
      <c r="M245" s="132">
        <v>54</v>
      </c>
      <c r="N245" s="26">
        <v>60</v>
      </c>
      <c r="O245" s="26" t="s">
        <v>997</v>
      </c>
      <c r="P245" s="120" t="s">
        <v>1034</v>
      </c>
      <c r="Q245" s="13" t="str">
        <f t="shared" si="186"/>
        <v>2025EB1100243-BDSDF113</v>
      </c>
      <c r="R245" s="26" t="str">
        <f t="shared" si="187"/>
        <v>0 missed</v>
      </c>
      <c r="S245" s="26" t="str">
        <f t="shared" si="180"/>
        <v>0 missed</v>
      </c>
      <c r="T245" s="26">
        <f t="shared" si="188"/>
        <v>4</v>
      </c>
      <c r="U245" s="26">
        <f t="shared" si="189"/>
        <v>1</v>
      </c>
      <c r="V245" s="13">
        <f t="shared" si="190"/>
        <v>1</v>
      </c>
      <c r="W245" s="13">
        <f t="shared" si="191"/>
        <v>1</v>
      </c>
      <c r="X245" s="26" t="str">
        <f t="shared" si="192"/>
        <v>0 missed</v>
      </c>
      <c r="Y245" s="26">
        <f t="shared" si="193"/>
        <v>5</v>
      </c>
      <c r="Z245" s="13">
        <f t="shared" si="194"/>
        <v>1</v>
      </c>
      <c r="AA245" s="15" t="str">
        <f t="shared" si="195"/>
        <v>Q-4 A-1 || Q Total-4, A Total-1</v>
      </c>
      <c r="AB245" s="13" t="str" cm="1">
        <f t="array" ref="AB245">IFERROR(INDEX('Attendance-Slot-1'!$Q$2:$Q$1112,MATCH(1,('Attendance-Slot-1'!$A$2:$A$1112=$C245)*('Attendance-Slot-1'!$G$2:$G$1112=AB$2),0)),"No Data")</f>
        <v>No Data</v>
      </c>
      <c r="AC245" s="13" t="str" cm="1">
        <f t="array" ref="AC245">IFERROR(INDEX('Attendance-Slot-2'!$Q$2:$Q$2595,MATCH(1,('Attendance-Slot-2'!$A$2:$A$2595=$C245)*('Attendance-Slot-2'!$G$2:$G$2595=AB$2),0)),"No Data")</f>
        <v>P-S2_Onsite</v>
      </c>
      <c r="AD245" s="133">
        <f>VLOOKUP($Q245,'Written Exam Marks'!$H:$Q,10,FALSE)</f>
        <v>22</v>
      </c>
      <c r="AE245" s="133">
        <f>VLOOKUP($Q245,'Written Exam Marks'!$H:$Q,9,FALSE)</f>
        <v>40</v>
      </c>
      <c r="AF245" s="13" t="str">
        <f t="shared" si="196"/>
        <v>Present</v>
      </c>
      <c r="AG245" s="13" t="str">
        <f t="shared" si="197"/>
        <v>P-S2_Onsite</v>
      </c>
      <c r="AH245" s="29">
        <v>14</v>
      </c>
      <c r="AI245" s="29">
        <v>13</v>
      </c>
      <c r="AJ245" s="29" t="s">
        <v>5</v>
      </c>
      <c r="AK245" s="29" t="s">
        <v>5</v>
      </c>
      <c r="AL245" s="29">
        <v>10</v>
      </c>
      <c r="AM245" s="29">
        <v>37</v>
      </c>
      <c r="AN245" s="131">
        <v>60</v>
      </c>
      <c r="AO245" s="36" t="s">
        <v>7179</v>
      </c>
      <c r="AP245" s="116" t="s">
        <v>1050</v>
      </c>
      <c r="AQ245" s="116" t="str">
        <f t="shared" si="181"/>
        <v>2025EB1100243-BDSDF108</v>
      </c>
      <c r="AR245" s="25" t="str">
        <f t="shared" si="198"/>
        <v>2 missed</v>
      </c>
      <c r="AS245" s="25" t="str">
        <f t="shared" si="199"/>
        <v>0 missed</v>
      </c>
      <c r="AT245" s="25">
        <f t="shared" si="200"/>
        <v>1</v>
      </c>
      <c r="AU245" s="25">
        <f t="shared" si="201"/>
        <v>2</v>
      </c>
      <c r="AV245" s="10">
        <f t="shared" si="202"/>
        <v>0.33333333333333331</v>
      </c>
      <c r="AW245" s="10">
        <f t="shared" si="203"/>
        <v>1</v>
      </c>
      <c r="AX245" s="25" t="str">
        <f t="shared" si="204"/>
        <v>2 missed</v>
      </c>
      <c r="AY245" s="25">
        <f t="shared" si="205"/>
        <v>3</v>
      </c>
      <c r="AZ245" s="10">
        <f t="shared" si="206"/>
        <v>0.6</v>
      </c>
      <c r="BA245" s="10" t="str">
        <f t="shared" si="207"/>
        <v>Q-1 A-2 || Q Total-3, A Total-2</v>
      </c>
      <c r="BB245" s="10" t="str" cm="1">
        <f t="array" ref="BB245">IFERROR(INDEX('Attendance-Slot-1'!$Q$2:$Q$1112,MATCH(1,('Attendance-Slot-1'!$A$2:$A$1112=$C245)*('Attendance-Slot-1'!$G$2:$G$1112=BB$2),0)),"No Data")</f>
        <v>No Data</v>
      </c>
      <c r="BC245" s="10" t="str" cm="1">
        <f t="array" ref="BC245">IFERROR(INDEX('Attendance-Slot-2'!$Q$2:$Q$2595,MATCH(1,('Attendance-Slot-2'!$A$2:$A$2595=$C245)*('Attendance-Slot-2'!$G$2:$G$2595=BB$2),0)),"No Data")</f>
        <v>P-S2_Onsite</v>
      </c>
      <c r="BD245" s="136">
        <f>VLOOKUP($AQ245,'Written Exam Marks'!$H:$Q,10,FALSE)</f>
        <v>14</v>
      </c>
      <c r="BE245" s="136">
        <f>VLOOKUP($AQ245,'Written Exam Marks'!$H:$Q,9,FALSE)</f>
        <v>40</v>
      </c>
      <c r="BF245" s="10" t="str">
        <f t="shared" si="208"/>
        <v>Present</v>
      </c>
      <c r="BG245" s="10" t="str">
        <f t="shared" si="209"/>
        <v>P-S2_Onsite</v>
      </c>
      <c r="BH245" s="129">
        <v>10</v>
      </c>
      <c r="BI245" s="129">
        <v>12</v>
      </c>
      <c r="BJ245" s="129">
        <v>15</v>
      </c>
      <c r="BK245" s="129">
        <v>19.5</v>
      </c>
      <c r="BL245" s="144">
        <v>56.5</v>
      </c>
      <c r="BM245" s="24">
        <v>60</v>
      </c>
      <c r="BN245" s="24" t="s">
        <v>1004</v>
      </c>
      <c r="BO245" s="118" t="s">
        <v>1063</v>
      </c>
      <c r="BP245" s="118" t="str">
        <f t="shared" si="182"/>
        <v>2025EB1100243-BDSDF114</v>
      </c>
      <c r="BQ245" s="24" t="str">
        <f t="shared" si="210"/>
        <v>0 missed</v>
      </c>
      <c r="BR245" s="24" t="str">
        <f t="shared" si="211"/>
        <v>0 missed</v>
      </c>
      <c r="BS245" s="24">
        <f t="shared" si="212"/>
        <v>3</v>
      </c>
      <c r="BT245" s="24">
        <f t="shared" si="213"/>
        <v>1</v>
      </c>
      <c r="BU245" s="14">
        <f t="shared" si="214"/>
        <v>1</v>
      </c>
      <c r="BV245" s="14">
        <f t="shared" si="215"/>
        <v>1</v>
      </c>
      <c r="BW245" s="24" t="str">
        <f t="shared" si="216"/>
        <v>0 missed</v>
      </c>
      <c r="BX245" s="24">
        <f t="shared" si="217"/>
        <v>4</v>
      </c>
      <c r="BY245" s="14">
        <f t="shared" si="218"/>
        <v>1</v>
      </c>
      <c r="BZ245" s="14" t="str">
        <f t="shared" si="219"/>
        <v>Q-3 A-1 || Q Total-3, A Total-1</v>
      </c>
      <c r="CA245" s="14" t="str" cm="1">
        <f t="array" ref="CA245">IFERROR(INDEX('Attendance-Slot-1'!$Q$2:$Q$1112,MATCH(1,('Attendance-Slot-1'!$A$2:$A$1112=$C245)*('Attendance-Slot-1'!$G$2:$G$1112=CA$2),0)),"No Data")</f>
        <v>No Data</v>
      </c>
      <c r="CB245" s="14" t="str" cm="1">
        <f t="array" ref="CB245">IFERROR(INDEX('Attendance-Slot-2'!$Q$2:$Q$2595,MATCH(1,('Attendance-Slot-2'!$A$2:$A$2595=$C245)*('Attendance-Slot-2'!$G$2:$G$2595=CA$2),0)),"No Data")</f>
        <v>P-S2_Onsite</v>
      </c>
      <c r="CC245" s="138">
        <f>VLOOKUP($BP245,'Written Exam Marks'!$H:$Q,10,FALSE)</f>
        <v>16.5</v>
      </c>
      <c r="CD245" s="138">
        <f>VLOOKUP($BP245,'Written Exam Marks'!$H:$Q,9,FALSE)</f>
        <v>40</v>
      </c>
      <c r="CE245" s="14" t="str">
        <f t="shared" si="220"/>
        <v>Present</v>
      </c>
      <c r="CF245" s="14" t="str">
        <f t="shared" si="221"/>
        <v>P-S2_Onsite</v>
      </c>
      <c r="CG245" s="130">
        <v>5</v>
      </c>
      <c r="CH245" s="130">
        <v>4.5</v>
      </c>
      <c r="CI245" s="130">
        <v>7.5</v>
      </c>
      <c r="CJ245" s="130">
        <v>9</v>
      </c>
      <c r="CK245" s="130">
        <v>10</v>
      </c>
      <c r="CL245" s="130">
        <v>10</v>
      </c>
      <c r="CM245" s="145">
        <v>46</v>
      </c>
      <c r="CN245" s="130">
        <v>50</v>
      </c>
      <c r="CO245" s="27" t="s">
        <v>1005</v>
      </c>
      <c r="CP245" s="119" t="s">
        <v>1044</v>
      </c>
      <c r="CQ245" s="119" t="str">
        <f t="shared" si="183"/>
        <v>2025EB1100243-BDSDF112</v>
      </c>
      <c r="CR245" s="27" t="str">
        <f t="shared" si="222"/>
        <v>0 missed</v>
      </c>
      <c r="CS245" s="27" t="str">
        <f t="shared" si="223"/>
        <v>0 missed</v>
      </c>
      <c r="CT245" s="27">
        <f t="shared" si="224"/>
        <v>2</v>
      </c>
      <c r="CU245" s="27">
        <f t="shared" si="225"/>
        <v>2</v>
      </c>
      <c r="CV245" s="15">
        <f t="shared" si="226"/>
        <v>1</v>
      </c>
      <c r="CW245" s="15">
        <f t="shared" si="227"/>
        <v>1</v>
      </c>
      <c r="CX245" s="27" t="str">
        <f t="shared" si="228"/>
        <v>0 missed</v>
      </c>
      <c r="CY245" s="27">
        <f t="shared" si="229"/>
        <v>4</v>
      </c>
      <c r="CZ245" s="15">
        <f t="shared" si="230"/>
        <v>1</v>
      </c>
      <c r="DA245" s="15" t="str">
        <f t="shared" si="231"/>
        <v>Q-2 A-2 || Q Total-2, A Total-2</v>
      </c>
      <c r="DB245" s="15" t="str" cm="1">
        <f t="array" ref="DB245">IFERROR(INDEX('Attendance-Slot-1'!$Q$2:$Q$1112,MATCH(1,('Attendance-Slot-1'!$A$2:$A$1112=$C245)*('Attendance-Slot-1'!$G$2:$G$1112=DB$2),0)),"No Data")</f>
        <v>No Data</v>
      </c>
      <c r="DC245" s="15" t="str" cm="1">
        <f t="array" ref="DC245">IFERROR(INDEX('Attendance-Slot-2'!$Q$2:$Q$2595,MATCH(1,('Attendance-Slot-2'!$A$2:$A$2595=$C245)*('Attendance-Slot-2'!$G$2:$G$2595=DB$2),0)),"No Data")</f>
        <v>P-S2_Onsite</v>
      </c>
      <c r="DD245" s="139">
        <f>VLOOKUP($CQ245,'Written Exam Marks'!$H:$Q,10,FALSE)</f>
        <v>31</v>
      </c>
      <c r="DE245" s="139">
        <f>VLOOKUP($CQ245,'Written Exam Marks'!$H:$Q,9,FALSE)</f>
        <v>50</v>
      </c>
      <c r="DF245" s="15" t="str">
        <f t="shared" si="232"/>
        <v>Present</v>
      </c>
      <c r="DG245" s="15" t="str">
        <f t="shared" si="233"/>
        <v>P-S2_Onsite</v>
      </c>
      <c r="DH245" s="139">
        <v>95</v>
      </c>
      <c r="DI245" s="139">
        <v>95</v>
      </c>
      <c r="DJ245" s="139">
        <v>100</v>
      </c>
      <c r="DK245" s="3" t="str">
        <f t="shared" si="184"/>
        <v>P-0, A-0, No Data-4</v>
      </c>
      <c r="DL245" s="3" t="str">
        <f t="shared" si="185"/>
        <v>P-4, A-0, No Data-0</v>
      </c>
      <c r="DM245" s="1" t="str">
        <f t="shared" si="234"/>
        <v>P-S2_Onsite</v>
      </c>
      <c r="DN245" s="1" t="str">
        <f t="shared" si="235"/>
        <v>P-S2_Onsite</v>
      </c>
      <c r="DO245" s="1" t="str">
        <f t="shared" si="236"/>
        <v>P-S2_Onsite</v>
      </c>
      <c r="DP245" s="1" t="str">
        <f t="shared" si="237"/>
        <v>P-S2_Onsite</v>
      </c>
      <c r="DQ245" s="1" t="str">
        <f t="shared" si="238"/>
        <v>P-4, A-0, No Data-0</v>
      </c>
      <c r="DR245" s="39">
        <f t="shared" si="239"/>
        <v>0</v>
      </c>
      <c r="DS245" s="34" t="s">
        <v>7217</v>
      </c>
      <c r="DT245" s="39" t="s">
        <v>7363</v>
      </c>
      <c r="DU245" s="30" t="s">
        <v>729</v>
      </c>
      <c r="DV245" s="30"/>
    </row>
    <row r="246" spans="1:126" x14ac:dyDescent="0.25">
      <c r="A246" s="1">
        <v>243</v>
      </c>
      <c r="B246" s="1" t="s">
        <v>1000</v>
      </c>
      <c r="C246" s="1" t="s">
        <v>732</v>
      </c>
      <c r="D246" s="1" t="s">
        <v>733</v>
      </c>
      <c r="E246" s="1" t="s">
        <v>734</v>
      </c>
      <c r="F246" s="1" t="s">
        <v>7201</v>
      </c>
      <c r="G246" s="1" t="s">
        <v>1467</v>
      </c>
      <c r="H246" s="143">
        <v>1.6</v>
      </c>
      <c r="I246" s="143" t="s">
        <v>5</v>
      </c>
      <c r="J246" s="143">
        <v>8</v>
      </c>
      <c r="K246" s="143" t="s">
        <v>5</v>
      </c>
      <c r="L246" s="132" t="s">
        <v>5</v>
      </c>
      <c r="M246" s="132">
        <v>9.6</v>
      </c>
      <c r="N246" s="26">
        <v>60</v>
      </c>
      <c r="O246" s="26" t="s">
        <v>997</v>
      </c>
      <c r="P246" s="120" t="s">
        <v>1034</v>
      </c>
      <c r="Q246" s="13" t="str">
        <f t="shared" si="186"/>
        <v>2025EB1100244-BDSDF113</v>
      </c>
      <c r="R246" s="26" t="str">
        <f t="shared" si="187"/>
        <v>2 missed</v>
      </c>
      <c r="S246" s="26" t="str">
        <f t="shared" si="180"/>
        <v>1 missed</v>
      </c>
      <c r="T246" s="26">
        <f t="shared" si="188"/>
        <v>2</v>
      </c>
      <c r="U246" s="26">
        <f t="shared" si="189"/>
        <v>0</v>
      </c>
      <c r="V246" s="13">
        <f t="shared" si="190"/>
        <v>0.5</v>
      </c>
      <c r="W246" s="13">
        <f t="shared" si="191"/>
        <v>0</v>
      </c>
      <c r="X246" s="26" t="str">
        <f t="shared" si="192"/>
        <v>3 missed</v>
      </c>
      <c r="Y246" s="26">
        <f t="shared" si="193"/>
        <v>2</v>
      </c>
      <c r="Z246" s="13">
        <f t="shared" si="194"/>
        <v>0.4</v>
      </c>
      <c r="AA246" s="15" t="str">
        <f t="shared" si="195"/>
        <v>Q-2 A-0 || Q Total-4, A Total-1</v>
      </c>
      <c r="AB246" s="13" t="str" cm="1">
        <f t="array" ref="AB246">IFERROR(INDEX('Attendance-Slot-1'!$Q$2:$Q$1112,MATCH(1,('Attendance-Slot-1'!$A$2:$A$1112=$C246)*('Attendance-Slot-1'!$G$2:$G$1112=AB$2),0)),"No Data")</f>
        <v>No Data</v>
      </c>
      <c r="AC246" s="13" t="str" cm="1">
        <f t="array" ref="AC246">IFERROR(INDEX('Attendance-Slot-2'!$Q$2:$Q$2595,MATCH(1,('Attendance-Slot-2'!$A$2:$A$2595=$C246)*('Attendance-Slot-2'!$G$2:$G$2595=AB$2),0)),"No Data")</f>
        <v>A-S2_Onsite</v>
      </c>
      <c r="AD246" s="133" t="e">
        <f>VLOOKUP($Q246,'Written Exam Marks'!$H:$Q,10,FALSE)</f>
        <v>#N/A</v>
      </c>
      <c r="AE246" s="133" t="e">
        <f>VLOOKUP($Q246,'Written Exam Marks'!$H:$Q,9,FALSE)</f>
        <v>#N/A</v>
      </c>
      <c r="AF246" s="13" t="str">
        <f t="shared" si="196"/>
        <v>Absent</v>
      </c>
      <c r="AG246" s="13" t="str">
        <f t="shared" si="197"/>
        <v>A-S2_Onsite</v>
      </c>
      <c r="AH246" s="29" t="s">
        <v>5</v>
      </c>
      <c r="AI246" s="29" t="s">
        <v>5</v>
      </c>
      <c r="AJ246" s="29" t="s">
        <v>5</v>
      </c>
      <c r="AK246" s="29" t="s">
        <v>5</v>
      </c>
      <c r="AL246" s="29">
        <v>9</v>
      </c>
      <c r="AM246" s="29">
        <v>9</v>
      </c>
      <c r="AN246" s="131">
        <v>60</v>
      </c>
      <c r="AO246" s="36" t="s">
        <v>7179</v>
      </c>
      <c r="AP246" s="116" t="s">
        <v>1050</v>
      </c>
      <c r="AQ246" s="116" t="str">
        <f t="shared" si="181"/>
        <v>2025EB1100244-BDSDF108</v>
      </c>
      <c r="AR246" s="25" t="str">
        <f t="shared" si="198"/>
        <v>2 missed</v>
      </c>
      <c r="AS246" s="25" t="str">
        <f t="shared" si="199"/>
        <v>2 missed</v>
      </c>
      <c r="AT246" s="25">
        <f t="shared" si="200"/>
        <v>1</v>
      </c>
      <c r="AU246" s="25">
        <f t="shared" si="201"/>
        <v>0</v>
      </c>
      <c r="AV246" s="10">
        <f t="shared" si="202"/>
        <v>0.33333333333333331</v>
      </c>
      <c r="AW246" s="10">
        <f t="shared" si="203"/>
        <v>0</v>
      </c>
      <c r="AX246" s="25" t="str">
        <f t="shared" si="204"/>
        <v>4 missed</v>
      </c>
      <c r="AY246" s="25">
        <f t="shared" si="205"/>
        <v>1</v>
      </c>
      <c r="AZ246" s="10">
        <f t="shared" si="206"/>
        <v>0.2</v>
      </c>
      <c r="BA246" s="10" t="str">
        <f t="shared" si="207"/>
        <v>Q-1 A-0 || Q Total-3, A Total-2</v>
      </c>
      <c r="BB246" s="10" t="str" cm="1">
        <f t="array" ref="BB246">IFERROR(INDEX('Attendance-Slot-1'!$Q$2:$Q$1112,MATCH(1,('Attendance-Slot-1'!$A$2:$A$1112=$C246)*('Attendance-Slot-1'!$G$2:$G$1112=BB$2),0)),"No Data")</f>
        <v>No Data</v>
      </c>
      <c r="BC246" s="10" t="str" cm="1">
        <f t="array" ref="BC246">IFERROR(INDEX('Attendance-Slot-2'!$Q$2:$Q$2595,MATCH(1,('Attendance-Slot-2'!$A$2:$A$2595=$C246)*('Attendance-Slot-2'!$G$2:$G$2595=BB$2),0)),"No Data")</f>
        <v>A-S2_Onsite</v>
      </c>
      <c r="BD246" s="136" t="e">
        <f>VLOOKUP($AQ246,'Written Exam Marks'!$H:$Q,10,FALSE)</f>
        <v>#N/A</v>
      </c>
      <c r="BE246" s="136" t="e">
        <f>VLOOKUP($AQ246,'Written Exam Marks'!$H:$Q,9,FALSE)</f>
        <v>#N/A</v>
      </c>
      <c r="BF246" s="10" t="str">
        <f t="shared" si="208"/>
        <v>Absent</v>
      </c>
      <c r="BG246" s="10" t="str">
        <f t="shared" si="209"/>
        <v>A-S2_Onsite</v>
      </c>
      <c r="BH246" s="129" t="s">
        <v>5</v>
      </c>
      <c r="BI246" s="129" t="s">
        <v>5</v>
      </c>
      <c r="BJ246" s="129" t="s">
        <v>5</v>
      </c>
      <c r="BK246" s="129" t="s">
        <v>5</v>
      </c>
      <c r="BL246" s="144">
        <v>0</v>
      </c>
      <c r="BM246" s="24">
        <v>60</v>
      </c>
      <c r="BN246" s="24" t="s">
        <v>1004</v>
      </c>
      <c r="BO246" s="118" t="s">
        <v>1063</v>
      </c>
      <c r="BP246" s="118" t="str">
        <f t="shared" si="182"/>
        <v>2025EB1100244-BDSDF114</v>
      </c>
      <c r="BQ246" s="24" t="str">
        <f t="shared" si="210"/>
        <v>3 missed</v>
      </c>
      <c r="BR246" s="24" t="str">
        <f t="shared" si="211"/>
        <v>1 missed</v>
      </c>
      <c r="BS246" s="24">
        <f t="shared" si="212"/>
        <v>0</v>
      </c>
      <c r="BT246" s="24">
        <f t="shared" si="213"/>
        <v>0</v>
      </c>
      <c r="BU246" s="14">
        <f t="shared" si="214"/>
        <v>0</v>
      </c>
      <c r="BV246" s="14">
        <f t="shared" si="215"/>
        <v>0</v>
      </c>
      <c r="BW246" s="24" t="str">
        <f t="shared" si="216"/>
        <v>4 missed</v>
      </c>
      <c r="BX246" s="24">
        <f t="shared" si="217"/>
        <v>0</v>
      </c>
      <c r="BY246" s="14">
        <f t="shared" si="218"/>
        <v>0</v>
      </c>
      <c r="BZ246" s="14" t="str">
        <f t="shared" si="219"/>
        <v>Q-0 A-0 || Q Total-3, A Total-1</v>
      </c>
      <c r="CA246" s="14" t="str" cm="1">
        <f t="array" ref="CA246">IFERROR(INDEX('Attendance-Slot-1'!$Q$2:$Q$1112,MATCH(1,('Attendance-Slot-1'!$A$2:$A$1112=$C246)*('Attendance-Slot-1'!$G$2:$G$1112=CA$2),0)),"No Data")</f>
        <v>No Data</v>
      </c>
      <c r="CB246" s="14" t="str" cm="1">
        <f t="array" ref="CB246">IFERROR(INDEX('Attendance-Slot-2'!$Q$2:$Q$2595,MATCH(1,('Attendance-Slot-2'!$A$2:$A$2595=$C246)*('Attendance-Slot-2'!$G$2:$G$2595=CA$2),0)),"No Data")</f>
        <v>A-S2_Onsite</v>
      </c>
      <c r="CC246" s="138" t="e">
        <f>VLOOKUP($BP246,'Written Exam Marks'!$H:$Q,10,FALSE)</f>
        <v>#N/A</v>
      </c>
      <c r="CD246" s="138" t="e">
        <f>VLOOKUP($BP246,'Written Exam Marks'!$H:$Q,9,FALSE)</f>
        <v>#N/A</v>
      </c>
      <c r="CE246" s="14" t="str">
        <f t="shared" si="220"/>
        <v>Absent</v>
      </c>
      <c r="CF246" s="14" t="str">
        <f t="shared" si="221"/>
        <v>A-S2_Onsite</v>
      </c>
      <c r="CG246" s="130">
        <v>2.5</v>
      </c>
      <c r="CH246" s="130">
        <v>3</v>
      </c>
      <c r="CI246" s="130">
        <v>6</v>
      </c>
      <c r="CJ246" s="130" t="s">
        <v>5</v>
      </c>
      <c r="CK246" s="130" t="s">
        <v>5</v>
      </c>
      <c r="CL246" s="130" t="s">
        <v>5</v>
      </c>
      <c r="CM246" s="145">
        <v>11.5</v>
      </c>
      <c r="CN246" s="130">
        <v>50</v>
      </c>
      <c r="CO246" s="27" t="s">
        <v>1005</v>
      </c>
      <c r="CP246" s="119" t="s">
        <v>1044</v>
      </c>
      <c r="CQ246" s="119" t="str">
        <f t="shared" si="183"/>
        <v>2025EB1100244-BDSDF112</v>
      </c>
      <c r="CR246" s="27" t="str">
        <f t="shared" si="222"/>
        <v>0 missed</v>
      </c>
      <c r="CS246" s="27" t="str">
        <f t="shared" si="223"/>
        <v>1 missed</v>
      </c>
      <c r="CT246" s="27">
        <f t="shared" si="224"/>
        <v>2</v>
      </c>
      <c r="CU246" s="27">
        <f t="shared" si="225"/>
        <v>1</v>
      </c>
      <c r="CV246" s="15">
        <f t="shared" si="226"/>
        <v>1</v>
      </c>
      <c r="CW246" s="15">
        <f t="shared" si="227"/>
        <v>0.5</v>
      </c>
      <c r="CX246" s="27" t="str">
        <f t="shared" si="228"/>
        <v>1 missed</v>
      </c>
      <c r="CY246" s="27">
        <f t="shared" si="229"/>
        <v>3</v>
      </c>
      <c r="CZ246" s="15">
        <f t="shared" si="230"/>
        <v>0.75</v>
      </c>
      <c r="DA246" s="15" t="str">
        <f t="shared" si="231"/>
        <v>Q-2 A-1 || Q Total-2, A Total-2</v>
      </c>
      <c r="DB246" s="15" t="str" cm="1">
        <f t="array" ref="DB246">IFERROR(INDEX('Attendance-Slot-1'!$Q$2:$Q$1112,MATCH(1,('Attendance-Slot-1'!$A$2:$A$1112=$C246)*('Attendance-Slot-1'!$G$2:$G$1112=DB$2),0)),"No Data")</f>
        <v>P-S1_Onsite</v>
      </c>
      <c r="DC246" s="15" t="str" cm="1">
        <f t="array" ref="DC246">IFERROR(INDEX('Attendance-Slot-2'!$Q$2:$Q$2595,MATCH(1,('Attendance-Slot-2'!$A$2:$A$2595=$C246)*('Attendance-Slot-2'!$G$2:$G$2595=DB$2),0)),"No Data")</f>
        <v>No Data</v>
      </c>
      <c r="DD246" s="139">
        <f>VLOOKUP($CQ246,'Written Exam Marks'!$H:$Q,10,FALSE)</f>
        <v>16.5</v>
      </c>
      <c r="DE246" s="139">
        <f>VLOOKUP($CQ246,'Written Exam Marks'!$H:$Q,9,FALSE)</f>
        <v>50</v>
      </c>
      <c r="DF246" s="15" t="str">
        <f t="shared" si="232"/>
        <v>Present</v>
      </c>
      <c r="DG246" s="15" t="str">
        <f t="shared" si="233"/>
        <v>P-S1_Onsite</v>
      </c>
      <c r="DH246" s="139">
        <v>85</v>
      </c>
      <c r="DI246" s="139">
        <v>85</v>
      </c>
      <c r="DJ246" s="139">
        <v>100</v>
      </c>
      <c r="DK246" s="3" t="str">
        <f t="shared" si="184"/>
        <v>P-1, A-0, No Data-3</v>
      </c>
      <c r="DL246" s="3" t="str">
        <f t="shared" si="185"/>
        <v>P-0, A-3, No Data-1</v>
      </c>
      <c r="DM246" s="1" t="str">
        <f t="shared" si="234"/>
        <v>A-S2_Onsite</v>
      </c>
      <c r="DN246" s="1" t="str">
        <f t="shared" si="235"/>
        <v>P-S1_Onsite</v>
      </c>
      <c r="DO246" s="1" t="str">
        <f t="shared" si="236"/>
        <v>A-S2_Onsite</v>
      </c>
      <c r="DP246" s="1" t="str">
        <f t="shared" si="237"/>
        <v>A-S2_Onsite</v>
      </c>
      <c r="DQ246" s="1" t="str">
        <f t="shared" si="238"/>
        <v>P-1, A-3, No Data-0</v>
      </c>
      <c r="DR246" s="39">
        <f t="shared" si="239"/>
        <v>0</v>
      </c>
      <c r="DS246" s="34" t="s">
        <v>7217</v>
      </c>
      <c r="DT246" s="39" t="s">
        <v>7363</v>
      </c>
      <c r="DU246" s="30" t="s">
        <v>732</v>
      </c>
      <c r="DV246" s="30"/>
    </row>
    <row r="247" spans="1:126" x14ac:dyDescent="0.25">
      <c r="A247" s="1">
        <v>244</v>
      </c>
      <c r="B247" s="1" t="s">
        <v>1000</v>
      </c>
      <c r="C247" s="1" t="s">
        <v>735</v>
      </c>
      <c r="D247" s="1" t="s">
        <v>736</v>
      </c>
      <c r="E247" s="1" t="s">
        <v>737</v>
      </c>
      <c r="F247" s="1" t="s">
        <v>7202</v>
      </c>
      <c r="G247" s="1" t="s">
        <v>1469</v>
      </c>
      <c r="H247" s="143" t="s">
        <v>5</v>
      </c>
      <c r="I247" s="143" t="s">
        <v>5</v>
      </c>
      <c r="J247" s="143" t="s">
        <v>5</v>
      </c>
      <c r="K247" s="143" t="s">
        <v>5</v>
      </c>
      <c r="L247" s="132" t="s">
        <v>5</v>
      </c>
      <c r="M247" s="132">
        <v>1.6</v>
      </c>
      <c r="N247" s="26">
        <v>60</v>
      </c>
      <c r="O247" s="26" t="s">
        <v>997</v>
      </c>
      <c r="P247" s="120" t="s">
        <v>1034</v>
      </c>
      <c r="Q247" s="13" t="str">
        <f t="shared" si="186"/>
        <v>2025EB1100245-BDSDF113</v>
      </c>
      <c r="R247" s="26" t="str">
        <f t="shared" si="187"/>
        <v>4 missed</v>
      </c>
      <c r="S247" s="26" t="str">
        <f t="shared" si="180"/>
        <v>1 missed</v>
      </c>
      <c r="T247" s="26">
        <f t="shared" si="188"/>
        <v>0</v>
      </c>
      <c r="U247" s="26">
        <f t="shared" si="189"/>
        <v>0</v>
      </c>
      <c r="V247" s="13">
        <f t="shared" si="190"/>
        <v>0</v>
      </c>
      <c r="W247" s="13">
        <f t="shared" si="191"/>
        <v>0</v>
      </c>
      <c r="X247" s="26" t="str">
        <f t="shared" si="192"/>
        <v>5 missed</v>
      </c>
      <c r="Y247" s="26">
        <f t="shared" si="193"/>
        <v>0</v>
      </c>
      <c r="Z247" s="13">
        <f t="shared" si="194"/>
        <v>0</v>
      </c>
      <c r="AA247" s="15" t="str">
        <f t="shared" si="195"/>
        <v>Q-0 A-0 || Q Total-4, A Total-1</v>
      </c>
      <c r="AB247" s="13" t="str" cm="1">
        <f t="array" ref="AB247">IFERROR(INDEX('Attendance-Slot-1'!$Q$2:$Q$1112,MATCH(1,('Attendance-Slot-1'!$A$2:$A$1112=$C247)*('Attendance-Slot-1'!$G$2:$G$1112=AB$2),0)),"No Data")</f>
        <v>No Data</v>
      </c>
      <c r="AC247" s="13" t="str" cm="1">
        <f t="array" ref="AC247">IFERROR(INDEX('Attendance-Slot-2'!$Q$2:$Q$2595,MATCH(1,('Attendance-Slot-2'!$A$2:$A$2595=$C247)*('Attendance-Slot-2'!$G$2:$G$2595=AB$2),0)),"No Data")</f>
        <v>No Data</v>
      </c>
      <c r="AD247" s="133" t="e">
        <f>VLOOKUP($Q247,'Written Exam Marks'!$H:$Q,10,FALSE)</f>
        <v>#N/A</v>
      </c>
      <c r="AE247" s="133" t="e">
        <f>VLOOKUP($Q247,'Written Exam Marks'!$H:$Q,9,FALSE)</f>
        <v>#N/A</v>
      </c>
      <c r="AF247" s="13" t="str">
        <f t="shared" si="196"/>
        <v>No Data</v>
      </c>
      <c r="AG247" s="13" t="str">
        <f t="shared" si="197"/>
        <v>No Data</v>
      </c>
      <c r="AH247" s="29" t="s">
        <v>5</v>
      </c>
      <c r="AI247" s="29" t="s">
        <v>5</v>
      </c>
      <c r="AJ247" s="29" t="s">
        <v>5</v>
      </c>
      <c r="AK247" s="29" t="s">
        <v>5</v>
      </c>
      <c r="AL247" s="29" t="s">
        <v>5</v>
      </c>
      <c r="AM247" s="29">
        <v>0</v>
      </c>
      <c r="AN247" s="131">
        <v>60</v>
      </c>
      <c r="AO247" s="36" t="s">
        <v>7179</v>
      </c>
      <c r="AP247" s="116" t="s">
        <v>1050</v>
      </c>
      <c r="AQ247" s="116" t="str">
        <f t="shared" si="181"/>
        <v>2025EB1100245-BDSDF108</v>
      </c>
      <c r="AR247" s="25" t="str">
        <f t="shared" si="198"/>
        <v>3 missed</v>
      </c>
      <c r="AS247" s="25" t="str">
        <f t="shared" si="199"/>
        <v>2 missed</v>
      </c>
      <c r="AT247" s="25">
        <f t="shared" si="200"/>
        <v>0</v>
      </c>
      <c r="AU247" s="25">
        <f t="shared" si="201"/>
        <v>0</v>
      </c>
      <c r="AV247" s="10">
        <f t="shared" si="202"/>
        <v>0</v>
      </c>
      <c r="AW247" s="10">
        <f t="shared" si="203"/>
        <v>0</v>
      </c>
      <c r="AX247" s="25" t="str">
        <f t="shared" si="204"/>
        <v>5 missed</v>
      </c>
      <c r="AY247" s="25">
        <f t="shared" si="205"/>
        <v>0</v>
      </c>
      <c r="AZ247" s="10">
        <f t="shared" si="206"/>
        <v>0</v>
      </c>
      <c r="BA247" s="10" t="str">
        <f t="shared" si="207"/>
        <v>Q-0 A-0 || Q Total-3, A Total-2</v>
      </c>
      <c r="BB247" s="10" t="str" cm="1">
        <f t="array" ref="BB247">IFERROR(INDEX('Attendance-Slot-1'!$Q$2:$Q$1112,MATCH(1,('Attendance-Slot-1'!$A$2:$A$1112=$C247)*('Attendance-Slot-1'!$G$2:$G$1112=BB$2),0)),"No Data")</f>
        <v>No Data</v>
      </c>
      <c r="BC247" s="10" t="str" cm="1">
        <f t="array" ref="BC247">IFERROR(INDEX('Attendance-Slot-2'!$Q$2:$Q$2595,MATCH(1,('Attendance-Slot-2'!$A$2:$A$2595=$C247)*('Attendance-Slot-2'!$G$2:$G$2595=BB$2),0)),"No Data")</f>
        <v>No Data</v>
      </c>
      <c r="BD247" s="136" t="e">
        <f>VLOOKUP($AQ247,'Written Exam Marks'!$H:$Q,10,FALSE)</f>
        <v>#N/A</v>
      </c>
      <c r="BE247" s="136" t="e">
        <f>VLOOKUP($AQ247,'Written Exam Marks'!$H:$Q,9,FALSE)</f>
        <v>#N/A</v>
      </c>
      <c r="BF247" s="10" t="str">
        <f t="shared" si="208"/>
        <v>No Data</v>
      </c>
      <c r="BG247" s="10" t="str">
        <f t="shared" si="209"/>
        <v>No Data</v>
      </c>
      <c r="BH247" s="129" t="s">
        <v>5</v>
      </c>
      <c r="BI247" s="129" t="s">
        <v>5</v>
      </c>
      <c r="BJ247" s="129" t="s">
        <v>5</v>
      </c>
      <c r="BK247" s="129" t="s">
        <v>5</v>
      </c>
      <c r="BL247" s="144">
        <v>0</v>
      </c>
      <c r="BM247" s="24">
        <v>60</v>
      </c>
      <c r="BN247" s="24" t="s">
        <v>1004</v>
      </c>
      <c r="BO247" s="118" t="s">
        <v>1063</v>
      </c>
      <c r="BP247" s="118" t="str">
        <f t="shared" si="182"/>
        <v>2025EB1100245-BDSDF114</v>
      </c>
      <c r="BQ247" s="24" t="str">
        <f t="shared" si="210"/>
        <v>3 missed</v>
      </c>
      <c r="BR247" s="24" t="str">
        <f t="shared" si="211"/>
        <v>1 missed</v>
      </c>
      <c r="BS247" s="24">
        <f t="shared" si="212"/>
        <v>0</v>
      </c>
      <c r="BT247" s="24">
        <f t="shared" si="213"/>
        <v>0</v>
      </c>
      <c r="BU247" s="14">
        <f t="shared" si="214"/>
        <v>0</v>
      </c>
      <c r="BV247" s="14">
        <f t="shared" si="215"/>
        <v>0</v>
      </c>
      <c r="BW247" s="24" t="str">
        <f t="shared" si="216"/>
        <v>4 missed</v>
      </c>
      <c r="BX247" s="24">
        <f t="shared" si="217"/>
        <v>0</v>
      </c>
      <c r="BY247" s="14">
        <f t="shared" si="218"/>
        <v>0</v>
      </c>
      <c r="BZ247" s="14" t="str">
        <f t="shared" si="219"/>
        <v>Q-0 A-0 || Q Total-3, A Total-1</v>
      </c>
      <c r="CA247" s="14" t="str" cm="1">
        <f t="array" ref="CA247">IFERROR(INDEX('Attendance-Slot-1'!$Q$2:$Q$1112,MATCH(1,('Attendance-Slot-1'!$A$2:$A$1112=$C247)*('Attendance-Slot-1'!$G$2:$G$1112=CA$2),0)),"No Data")</f>
        <v>No Data</v>
      </c>
      <c r="CB247" s="14" t="str" cm="1">
        <f t="array" ref="CB247">IFERROR(INDEX('Attendance-Slot-2'!$Q$2:$Q$2595,MATCH(1,('Attendance-Slot-2'!$A$2:$A$2595=$C247)*('Attendance-Slot-2'!$G$2:$G$2595=CA$2),0)),"No Data")</f>
        <v>No Data</v>
      </c>
      <c r="CC247" s="138" t="e">
        <f>VLOOKUP($BP247,'Written Exam Marks'!$H:$Q,10,FALSE)</f>
        <v>#N/A</v>
      </c>
      <c r="CD247" s="138" t="e">
        <f>VLOOKUP($BP247,'Written Exam Marks'!$H:$Q,9,FALSE)</f>
        <v>#N/A</v>
      </c>
      <c r="CE247" s="14" t="str">
        <f t="shared" si="220"/>
        <v>No Data</v>
      </c>
      <c r="CF247" s="14" t="str">
        <f t="shared" si="221"/>
        <v>No Data</v>
      </c>
      <c r="CG247" s="130" t="s">
        <v>5</v>
      </c>
      <c r="CH247" s="130" t="s">
        <v>5</v>
      </c>
      <c r="CI247" s="130" t="s">
        <v>5</v>
      </c>
      <c r="CJ247" s="130" t="s">
        <v>5</v>
      </c>
      <c r="CK247" s="130" t="s">
        <v>5</v>
      </c>
      <c r="CL247" s="130" t="s">
        <v>5</v>
      </c>
      <c r="CM247" s="145">
        <v>0</v>
      </c>
      <c r="CN247" s="130">
        <v>50</v>
      </c>
      <c r="CO247" s="27" t="s">
        <v>1005</v>
      </c>
      <c r="CP247" s="119" t="s">
        <v>1044</v>
      </c>
      <c r="CQ247" s="119" t="str">
        <f t="shared" si="183"/>
        <v>2025EB1100245-BDSDF112</v>
      </c>
      <c r="CR247" s="27" t="str">
        <f t="shared" si="222"/>
        <v>2 missed</v>
      </c>
      <c r="CS247" s="27" t="str">
        <f t="shared" si="223"/>
        <v>2 missed</v>
      </c>
      <c r="CT247" s="27">
        <f t="shared" si="224"/>
        <v>0</v>
      </c>
      <c r="CU247" s="27">
        <f t="shared" si="225"/>
        <v>0</v>
      </c>
      <c r="CV247" s="15">
        <f t="shared" si="226"/>
        <v>0</v>
      </c>
      <c r="CW247" s="15">
        <f t="shared" si="227"/>
        <v>0</v>
      </c>
      <c r="CX247" s="27" t="str">
        <f t="shared" si="228"/>
        <v>4 missed</v>
      </c>
      <c r="CY247" s="27">
        <f t="shared" si="229"/>
        <v>0</v>
      </c>
      <c r="CZ247" s="15">
        <f t="shared" si="230"/>
        <v>0</v>
      </c>
      <c r="DA247" s="15" t="str">
        <f t="shared" si="231"/>
        <v>Q-0 A-0 || Q Total-2, A Total-2</v>
      </c>
      <c r="DB247" s="15" t="str" cm="1">
        <f t="array" ref="DB247">IFERROR(INDEX('Attendance-Slot-1'!$Q$2:$Q$1112,MATCH(1,('Attendance-Slot-1'!$A$2:$A$1112=$C247)*('Attendance-Slot-1'!$G$2:$G$1112=DB$2),0)),"No Data")</f>
        <v>P-S1_Onsite</v>
      </c>
      <c r="DC247" s="15" t="str" cm="1">
        <f t="array" ref="DC247">IFERROR(INDEX('Attendance-Slot-2'!$Q$2:$Q$2595,MATCH(1,('Attendance-Slot-2'!$A$2:$A$2595=$C247)*('Attendance-Slot-2'!$G$2:$G$2595=DB$2),0)),"No Data")</f>
        <v>No Data</v>
      </c>
      <c r="DD247" s="139">
        <f>VLOOKUP($CQ247,'Written Exam Marks'!$H:$Q,10,FALSE)</f>
        <v>30.5</v>
      </c>
      <c r="DE247" s="139">
        <f>VLOOKUP($CQ247,'Written Exam Marks'!$H:$Q,9,FALSE)</f>
        <v>50</v>
      </c>
      <c r="DF247" s="15" t="str">
        <f t="shared" si="232"/>
        <v>Present</v>
      </c>
      <c r="DG247" s="15" t="str">
        <f t="shared" si="233"/>
        <v>P-S1_Onsite</v>
      </c>
      <c r="DH247" s="139" t="s">
        <v>5</v>
      </c>
      <c r="DI247" s="139">
        <v>0</v>
      </c>
      <c r="DJ247" s="139">
        <v>100</v>
      </c>
      <c r="DK247" s="3" t="str">
        <f t="shared" si="184"/>
        <v>P-1, A-0, No Data-3</v>
      </c>
      <c r="DL247" s="3" t="str">
        <f t="shared" si="185"/>
        <v>P-0, A-0, No Data-4</v>
      </c>
      <c r="DM247" s="1" t="str">
        <f t="shared" si="234"/>
        <v>No Data</v>
      </c>
      <c r="DN247" s="1" t="str">
        <f t="shared" si="235"/>
        <v>P-S1_Onsite</v>
      </c>
      <c r="DO247" s="1" t="str">
        <f t="shared" si="236"/>
        <v>No Data</v>
      </c>
      <c r="DP247" s="1" t="str">
        <f t="shared" si="237"/>
        <v>No Data</v>
      </c>
      <c r="DQ247" s="1" t="str">
        <f t="shared" si="238"/>
        <v>P-1, A-0, No Data-3</v>
      </c>
      <c r="DR247" s="39">
        <f t="shared" si="239"/>
        <v>0</v>
      </c>
      <c r="DS247" s="34" t="s">
        <v>7217</v>
      </c>
      <c r="DT247" s="39" t="s">
        <v>7363</v>
      </c>
      <c r="DU247" s="30" t="s">
        <v>735</v>
      </c>
      <c r="DV247" s="30"/>
    </row>
    <row r="248" spans="1:126" x14ac:dyDescent="0.25">
      <c r="A248" s="1">
        <v>245</v>
      </c>
      <c r="B248" s="1" t="s">
        <v>1000</v>
      </c>
      <c r="C248" s="1" t="s">
        <v>738</v>
      </c>
      <c r="D248" s="1" t="s">
        <v>739</v>
      </c>
      <c r="E248" s="1" t="s">
        <v>740</v>
      </c>
      <c r="F248" s="1" t="s">
        <v>7202</v>
      </c>
      <c r="G248" s="1" t="s">
        <v>3629</v>
      </c>
      <c r="H248" s="143">
        <v>7.2</v>
      </c>
      <c r="I248" s="143">
        <v>6.4</v>
      </c>
      <c r="J248" s="143">
        <v>8</v>
      </c>
      <c r="K248" s="143">
        <v>7.2</v>
      </c>
      <c r="L248" s="132">
        <v>28</v>
      </c>
      <c r="M248" s="132">
        <v>56.8</v>
      </c>
      <c r="N248" s="26">
        <v>60</v>
      </c>
      <c r="O248" s="26" t="s">
        <v>997</v>
      </c>
      <c r="P248" s="120" t="s">
        <v>1034</v>
      </c>
      <c r="Q248" s="13" t="str">
        <f t="shared" si="186"/>
        <v>2025EB1100246-BDSDF113</v>
      </c>
      <c r="R248" s="26" t="str">
        <f t="shared" si="187"/>
        <v>0 missed</v>
      </c>
      <c r="S248" s="26" t="str">
        <f t="shared" si="180"/>
        <v>0 missed</v>
      </c>
      <c r="T248" s="26">
        <f t="shared" si="188"/>
        <v>4</v>
      </c>
      <c r="U248" s="26">
        <f t="shared" si="189"/>
        <v>1</v>
      </c>
      <c r="V248" s="13">
        <f t="shared" si="190"/>
        <v>1</v>
      </c>
      <c r="W248" s="13">
        <f t="shared" si="191"/>
        <v>1</v>
      </c>
      <c r="X248" s="26" t="str">
        <f t="shared" si="192"/>
        <v>0 missed</v>
      </c>
      <c r="Y248" s="26">
        <f t="shared" si="193"/>
        <v>5</v>
      </c>
      <c r="Z248" s="13">
        <f t="shared" si="194"/>
        <v>1</v>
      </c>
      <c r="AA248" s="15" t="str">
        <f t="shared" si="195"/>
        <v>Q-4 A-1 || Q Total-4, A Total-1</v>
      </c>
      <c r="AB248" s="13" t="str" cm="1">
        <f t="array" ref="AB248">IFERROR(INDEX('Attendance-Slot-1'!$Q$2:$Q$1112,MATCH(1,('Attendance-Slot-1'!$A$2:$A$1112=$C248)*('Attendance-Slot-1'!$G$2:$G$1112=AB$2),0)),"No Data")</f>
        <v>No Data</v>
      </c>
      <c r="AC248" s="13" t="str" cm="1">
        <f t="array" ref="AC248">IFERROR(INDEX('Attendance-Slot-2'!$Q$2:$Q$2595,MATCH(1,('Attendance-Slot-2'!$A$2:$A$2595=$C248)*('Attendance-Slot-2'!$G$2:$G$2595=AB$2),0)),"No Data")</f>
        <v>P-S2_Onsite</v>
      </c>
      <c r="AD248" s="133">
        <f>VLOOKUP($Q248,'Written Exam Marks'!$H:$Q,10,FALSE)</f>
        <v>8</v>
      </c>
      <c r="AE248" s="133">
        <f>VLOOKUP($Q248,'Written Exam Marks'!$H:$Q,9,FALSE)</f>
        <v>40</v>
      </c>
      <c r="AF248" s="13" t="str">
        <f t="shared" si="196"/>
        <v>Present</v>
      </c>
      <c r="AG248" s="13" t="str">
        <f t="shared" si="197"/>
        <v>P-S2_Onsite</v>
      </c>
      <c r="AH248" s="29" t="s">
        <v>5</v>
      </c>
      <c r="AI248" s="29">
        <v>11.5</v>
      </c>
      <c r="AJ248" s="29" t="s">
        <v>5</v>
      </c>
      <c r="AK248" s="29">
        <v>9</v>
      </c>
      <c r="AL248" s="29">
        <v>10</v>
      </c>
      <c r="AM248" s="29">
        <v>30.5</v>
      </c>
      <c r="AN248" s="131">
        <v>60</v>
      </c>
      <c r="AO248" s="36" t="s">
        <v>7179</v>
      </c>
      <c r="AP248" s="116" t="s">
        <v>1050</v>
      </c>
      <c r="AQ248" s="116" t="str">
        <f t="shared" si="181"/>
        <v>2025EB1100246-BDSDF108</v>
      </c>
      <c r="AR248" s="25" t="str">
        <f t="shared" si="198"/>
        <v>1 missed</v>
      </c>
      <c r="AS248" s="25" t="str">
        <f t="shared" si="199"/>
        <v>1 missed</v>
      </c>
      <c r="AT248" s="25">
        <f t="shared" si="200"/>
        <v>2</v>
      </c>
      <c r="AU248" s="25">
        <f t="shared" si="201"/>
        <v>1</v>
      </c>
      <c r="AV248" s="10">
        <f t="shared" si="202"/>
        <v>0.66666666666666663</v>
      </c>
      <c r="AW248" s="10">
        <f t="shared" si="203"/>
        <v>0.5</v>
      </c>
      <c r="AX248" s="25" t="str">
        <f t="shared" si="204"/>
        <v>2 missed</v>
      </c>
      <c r="AY248" s="25">
        <f t="shared" si="205"/>
        <v>3</v>
      </c>
      <c r="AZ248" s="10">
        <f t="shared" si="206"/>
        <v>0.6</v>
      </c>
      <c r="BA248" s="10" t="str">
        <f t="shared" si="207"/>
        <v>Q-2 A-1 || Q Total-3, A Total-2</v>
      </c>
      <c r="BB248" s="10" t="str" cm="1">
        <f t="array" ref="BB248">IFERROR(INDEX('Attendance-Slot-1'!$Q$2:$Q$1112,MATCH(1,('Attendance-Slot-1'!$A$2:$A$1112=$C248)*('Attendance-Slot-1'!$G$2:$G$1112=BB$2),0)),"No Data")</f>
        <v>No Data</v>
      </c>
      <c r="BC248" s="10" t="str" cm="1">
        <f t="array" ref="BC248">IFERROR(INDEX('Attendance-Slot-2'!$Q$2:$Q$2595,MATCH(1,('Attendance-Slot-2'!$A$2:$A$2595=$C248)*('Attendance-Slot-2'!$G$2:$G$2595=BB$2),0)),"No Data")</f>
        <v>No Data</v>
      </c>
      <c r="BD248" s="136" t="e">
        <f>VLOOKUP($AQ248,'Written Exam Marks'!$H:$Q,10,FALSE)</f>
        <v>#N/A</v>
      </c>
      <c r="BE248" s="136" t="e">
        <f>VLOOKUP($AQ248,'Written Exam Marks'!$H:$Q,9,FALSE)</f>
        <v>#N/A</v>
      </c>
      <c r="BF248" s="10" t="str">
        <f t="shared" si="208"/>
        <v>No Data</v>
      </c>
      <c r="BG248" s="10" t="str">
        <f t="shared" si="209"/>
        <v>No Data</v>
      </c>
      <c r="BH248" s="129">
        <v>9</v>
      </c>
      <c r="BI248" s="129">
        <v>15</v>
      </c>
      <c r="BJ248" s="129">
        <v>13.5</v>
      </c>
      <c r="BK248" s="129">
        <v>19</v>
      </c>
      <c r="BL248" s="144">
        <v>56.5</v>
      </c>
      <c r="BM248" s="24">
        <v>60</v>
      </c>
      <c r="BN248" s="24" t="s">
        <v>1004</v>
      </c>
      <c r="BO248" s="118" t="s">
        <v>1063</v>
      </c>
      <c r="BP248" s="118" t="str">
        <f t="shared" si="182"/>
        <v>2025EB1100246-BDSDF114</v>
      </c>
      <c r="BQ248" s="24" t="str">
        <f t="shared" si="210"/>
        <v>0 missed</v>
      </c>
      <c r="BR248" s="24" t="str">
        <f t="shared" si="211"/>
        <v>0 missed</v>
      </c>
      <c r="BS248" s="24">
        <f t="shared" si="212"/>
        <v>3</v>
      </c>
      <c r="BT248" s="24">
        <f t="shared" si="213"/>
        <v>1</v>
      </c>
      <c r="BU248" s="14">
        <f t="shared" si="214"/>
        <v>1</v>
      </c>
      <c r="BV248" s="14">
        <f t="shared" si="215"/>
        <v>1</v>
      </c>
      <c r="BW248" s="24" t="str">
        <f t="shared" si="216"/>
        <v>0 missed</v>
      </c>
      <c r="BX248" s="24">
        <f t="shared" si="217"/>
        <v>4</v>
      </c>
      <c r="BY248" s="14">
        <f t="shared" si="218"/>
        <v>1</v>
      </c>
      <c r="BZ248" s="14" t="str">
        <f t="shared" si="219"/>
        <v>Q-3 A-1 || Q Total-3, A Total-1</v>
      </c>
      <c r="CA248" s="14" t="str" cm="1">
        <f t="array" ref="CA248">IFERROR(INDEX('Attendance-Slot-1'!$Q$2:$Q$1112,MATCH(1,('Attendance-Slot-1'!$A$2:$A$1112=$C248)*('Attendance-Slot-1'!$G$2:$G$1112=CA$2),0)),"No Data")</f>
        <v>No Data</v>
      </c>
      <c r="CB248" s="14" t="str" cm="1">
        <f t="array" ref="CB248">IFERROR(INDEX('Attendance-Slot-2'!$Q$2:$Q$2595,MATCH(1,('Attendance-Slot-2'!$A$2:$A$2595=$C248)*('Attendance-Slot-2'!$G$2:$G$2595=CA$2),0)),"No Data")</f>
        <v>P-S2_Onsite</v>
      </c>
      <c r="CC248" s="138">
        <f>VLOOKUP($BP248,'Written Exam Marks'!$H:$Q,10,FALSE)</f>
        <v>15</v>
      </c>
      <c r="CD248" s="138">
        <f>VLOOKUP($BP248,'Written Exam Marks'!$H:$Q,9,FALSE)</f>
        <v>40</v>
      </c>
      <c r="CE248" s="14" t="str">
        <f t="shared" si="220"/>
        <v>Present</v>
      </c>
      <c r="CF248" s="14" t="str">
        <f t="shared" si="221"/>
        <v>P-S2_Onsite</v>
      </c>
      <c r="CG248" s="130">
        <v>4.5</v>
      </c>
      <c r="CH248" s="130">
        <v>4</v>
      </c>
      <c r="CI248" s="130" t="s">
        <v>5</v>
      </c>
      <c r="CJ248" s="130">
        <v>7.5</v>
      </c>
      <c r="CK248" s="130">
        <v>10</v>
      </c>
      <c r="CL248" s="130">
        <v>10</v>
      </c>
      <c r="CM248" s="145">
        <v>36</v>
      </c>
      <c r="CN248" s="130">
        <v>50</v>
      </c>
      <c r="CO248" s="27" t="s">
        <v>1005</v>
      </c>
      <c r="CP248" s="119" t="s">
        <v>1044</v>
      </c>
      <c r="CQ248" s="119" t="str">
        <f t="shared" si="183"/>
        <v>2025EB1100246-BDSDF112</v>
      </c>
      <c r="CR248" s="27" t="str">
        <f t="shared" si="222"/>
        <v>0 missed</v>
      </c>
      <c r="CS248" s="27" t="str">
        <f t="shared" si="223"/>
        <v>1 missed</v>
      </c>
      <c r="CT248" s="27">
        <f t="shared" si="224"/>
        <v>2</v>
      </c>
      <c r="CU248" s="27">
        <f t="shared" si="225"/>
        <v>1</v>
      </c>
      <c r="CV248" s="15">
        <f t="shared" si="226"/>
        <v>1</v>
      </c>
      <c r="CW248" s="15">
        <f t="shared" si="227"/>
        <v>0.5</v>
      </c>
      <c r="CX248" s="27" t="str">
        <f t="shared" si="228"/>
        <v>1 missed</v>
      </c>
      <c r="CY248" s="27">
        <f t="shared" si="229"/>
        <v>3</v>
      </c>
      <c r="CZ248" s="15">
        <f t="shared" si="230"/>
        <v>0.75</v>
      </c>
      <c r="DA248" s="15" t="str">
        <f t="shared" si="231"/>
        <v>Q-2 A-1 || Q Total-2, A Total-2</v>
      </c>
      <c r="DB248" s="15" t="str" cm="1">
        <f t="array" ref="DB248">IFERROR(INDEX('Attendance-Slot-1'!$Q$2:$Q$1112,MATCH(1,('Attendance-Slot-1'!$A$2:$A$1112=$C248)*('Attendance-Slot-1'!$G$2:$G$1112=DB$2),0)),"No Data")</f>
        <v>No Data</v>
      </c>
      <c r="DC248" s="15" t="str" cm="1">
        <f t="array" ref="DC248">IFERROR(INDEX('Attendance-Slot-2'!$Q$2:$Q$2595,MATCH(1,('Attendance-Slot-2'!$A$2:$A$2595=$C248)*('Attendance-Slot-2'!$G$2:$G$2595=DB$2),0)),"No Data")</f>
        <v>P-S2_Onsite</v>
      </c>
      <c r="DD248" s="139">
        <f>VLOOKUP($CQ248,'Written Exam Marks'!$H:$Q,10,FALSE)</f>
        <v>27.5</v>
      </c>
      <c r="DE248" s="139">
        <f>VLOOKUP($CQ248,'Written Exam Marks'!$H:$Q,9,FALSE)</f>
        <v>50</v>
      </c>
      <c r="DF248" s="15" t="str">
        <f t="shared" si="232"/>
        <v>Present</v>
      </c>
      <c r="DG248" s="15" t="str">
        <f t="shared" si="233"/>
        <v>P-S2_Onsite</v>
      </c>
      <c r="DH248" s="139">
        <v>95</v>
      </c>
      <c r="DI248" s="139">
        <v>95</v>
      </c>
      <c r="DJ248" s="139">
        <v>100</v>
      </c>
      <c r="DK248" s="3" t="str">
        <f t="shared" si="184"/>
        <v>P-0, A-0, No Data-4</v>
      </c>
      <c r="DL248" s="3" t="str">
        <f t="shared" si="185"/>
        <v>P-3, A-0, No Data-1</v>
      </c>
      <c r="DM248" s="1" t="str">
        <f t="shared" si="234"/>
        <v>P-S2_Onsite</v>
      </c>
      <c r="DN248" s="1" t="str">
        <f t="shared" si="235"/>
        <v>P-S2_Onsite</v>
      </c>
      <c r="DO248" s="1" t="str">
        <f t="shared" si="236"/>
        <v>No Data</v>
      </c>
      <c r="DP248" s="1" t="str">
        <f t="shared" si="237"/>
        <v>P-S2_Onsite</v>
      </c>
      <c r="DQ248" s="1" t="str">
        <f t="shared" si="238"/>
        <v>P-3, A-0, No Data-1</v>
      </c>
      <c r="DR248" s="39">
        <f t="shared" si="239"/>
        <v>0</v>
      </c>
      <c r="DS248" s="34" t="s">
        <v>7217</v>
      </c>
      <c r="DT248" s="39" t="s">
        <v>7363</v>
      </c>
      <c r="DU248" s="30" t="s">
        <v>738</v>
      </c>
      <c r="DV248" s="30"/>
    </row>
    <row r="249" spans="1:126" x14ac:dyDescent="0.25">
      <c r="A249" s="1">
        <v>246</v>
      </c>
      <c r="B249" s="1" t="s">
        <v>1000</v>
      </c>
      <c r="C249" s="1" t="s">
        <v>741</v>
      </c>
      <c r="D249" s="1" t="s">
        <v>742</v>
      </c>
      <c r="E249" s="1" t="s">
        <v>743</v>
      </c>
      <c r="F249" s="1" t="s">
        <v>7202</v>
      </c>
      <c r="G249" s="1" t="s">
        <v>3630</v>
      </c>
      <c r="H249" s="143" t="s">
        <v>5</v>
      </c>
      <c r="I249" s="143" t="s">
        <v>5</v>
      </c>
      <c r="J249" s="143" t="s">
        <v>5</v>
      </c>
      <c r="K249" s="143" t="s">
        <v>5</v>
      </c>
      <c r="L249" s="132" t="s">
        <v>5</v>
      </c>
      <c r="M249" s="132">
        <v>1.6</v>
      </c>
      <c r="N249" s="26">
        <v>60</v>
      </c>
      <c r="O249" s="26" t="s">
        <v>997</v>
      </c>
      <c r="P249" s="120" t="s">
        <v>1034</v>
      </c>
      <c r="Q249" s="13" t="str">
        <f t="shared" si="186"/>
        <v>2025EB1100247-BDSDF113</v>
      </c>
      <c r="R249" s="26" t="str">
        <f t="shared" si="187"/>
        <v>4 missed</v>
      </c>
      <c r="S249" s="26" t="str">
        <f t="shared" si="180"/>
        <v>1 missed</v>
      </c>
      <c r="T249" s="26">
        <f t="shared" si="188"/>
        <v>0</v>
      </c>
      <c r="U249" s="26">
        <f t="shared" si="189"/>
        <v>0</v>
      </c>
      <c r="V249" s="13">
        <f t="shared" si="190"/>
        <v>0</v>
      </c>
      <c r="W249" s="13">
        <f t="shared" si="191"/>
        <v>0</v>
      </c>
      <c r="X249" s="26" t="str">
        <f t="shared" si="192"/>
        <v>5 missed</v>
      </c>
      <c r="Y249" s="26">
        <f t="shared" si="193"/>
        <v>0</v>
      </c>
      <c r="Z249" s="13">
        <f t="shared" si="194"/>
        <v>0</v>
      </c>
      <c r="AA249" s="15" t="str">
        <f t="shared" si="195"/>
        <v>Q-0 A-0 || Q Total-4, A Total-1</v>
      </c>
      <c r="AB249" s="13" t="str" cm="1">
        <f t="array" ref="AB249">IFERROR(INDEX('Attendance-Slot-1'!$Q$2:$Q$1112,MATCH(1,('Attendance-Slot-1'!$A$2:$A$1112=$C249)*('Attendance-Slot-1'!$G$2:$G$1112=AB$2),0)),"No Data")</f>
        <v>No Data</v>
      </c>
      <c r="AC249" s="13" t="str" cm="1">
        <f t="array" ref="AC249">IFERROR(INDEX('Attendance-Slot-2'!$Q$2:$Q$2595,MATCH(1,('Attendance-Slot-2'!$A$2:$A$2595=$C249)*('Attendance-Slot-2'!$G$2:$G$2595=AB$2),0)),"No Data")</f>
        <v>A-S2_Onsite</v>
      </c>
      <c r="AD249" s="133" t="e">
        <f>VLOOKUP($Q249,'Written Exam Marks'!$H:$Q,10,FALSE)</f>
        <v>#N/A</v>
      </c>
      <c r="AE249" s="133" t="e">
        <f>VLOOKUP($Q249,'Written Exam Marks'!$H:$Q,9,FALSE)</f>
        <v>#N/A</v>
      </c>
      <c r="AF249" s="13" t="str">
        <f t="shared" si="196"/>
        <v>Absent</v>
      </c>
      <c r="AG249" s="13" t="str">
        <f t="shared" si="197"/>
        <v>A-S2_Onsite</v>
      </c>
      <c r="AH249" s="29" t="s">
        <v>5</v>
      </c>
      <c r="AI249" s="29" t="s">
        <v>5</v>
      </c>
      <c r="AJ249" s="29" t="s">
        <v>5</v>
      </c>
      <c r="AK249" s="29" t="s">
        <v>5</v>
      </c>
      <c r="AL249" s="29" t="s">
        <v>5</v>
      </c>
      <c r="AM249" s="29">
        <v>0</v>
      </c>
      <c r="AN249" s="131">
        <v>60</v>
      </c>
      <c r="AO249" s="36" t="s">
        <v>7179</v>
      </c>
      <c r="AP249" s="116" t="s">
        <v>1050</v>
      </c>
      <c r="AQ249" s="116" t="str">
        <f t="shared" si="181"/>
        <v>2025EB1100247-BDSDF108</v>
      </c>
      <c r="AR249" s="25" t="str">
        <f t="shared" si="198"/>
        <v>3 missed</v>
      </c>
      <c r="AS249" s="25" t="str">
        <f t="shared" si="199"/>
        <v>2 missed</v>
      </c>
      <c r="AT249" s="25">
        <f t="shared" si="200"/>
        <v>0</v>
      </c>
      <c r="AU249" s="25">
        <f t="shared" si="201"/>
        <v>0</v>
      </c>
      <c r="AV249" s="10">
        <f t="shared" si="202"/>
        <v>0</v>
      </c>
      <c r="AW249" s="10">
        <f t="shared" si="203"/>
        <v>0</v>
      </c>
      <c r="AX249" s="25" t="str">
        <f t="shared" si="204"/>
        <v>5 missed</v>
      </c>
      <c r="AY249" s="25">
        <f t="shared" si="205"/>
        <v>0</v>
      </c>
      <c r="AZ249" s="10">
        <f t="shared" si="206"/>
        <v>0</v>
      </c>
      <c r="BA249" s="10" t="str">
        <f t="shared" si="207"/>
        <v>Q-0 A-0 || Q Total-3, A Total-2</v>
      </c>
      <c r="BB249" s="10" t="str" cm="1">
        <f t="array" ref="BB249">IFERROR(INDEX('Attendance-Slot-1'!$Q$2:$Q$1112,MATCH(1,('Attendance-Slot-1'!$A$2:$A$1112=$C249)*('Attendance-Slot-1'!$G$2:$G$1112=BB$2),0)),"No Data")</f>
        <v>No Data</v>
      </c>
      <c r="BC249" s="10" t="str" cm="1">
        <f t="array" ref="BC249">IFERROR(INDEX('Attendance-Slot-2'!$Q$2:$Q$2595,MATCH(1,('Attendance-Slot-2'!$A$2:$A$2595=$C249)*('Attendance-Slot-2'!$G$2:$G$2595=BB$2),0)),"No Data")</f>
        <v>A-S2_Onsite</v>
      </c>
      <c r="BD249" s="136" t="e">
        <f>VLOOKUP($AQ249,'Written Exam Marks'!$H:$Q,10,FALSE)</f>
        <v>#N/A</v>
      </c>
      <c r="BE249" s="136" t="e">
        <f>VLOOKUP($AQ249,'Written Exam Marks'!$H:$Q,9,FALSE)</f>
        <v>#N/A</v>
      </c>
      <c r="BF249" s="10" t="str">
        <f t="shared" si="208"/>
        <v>Absent</v>
      </c>
      <c r="BG249" s="10" t="str">
        <f t="shared" si="209"/>
        <v>A-S2_Onsite</v>
      </c>
      <c r="BH249" s="129" t="s">
        <v>5</v>
      </c>
      <c r="BI249" s="129" t="s">
        <v>5</v>
      </c>
      <c r="BJ249" s="129" t="s">
        <v>5</v>
      </c>
      <c r="BK249" s="129" t="s">
        <v>5</v>
      </c>
      <c r="BL249" s="144">
        <v>0</v>
      </c>
      <c r="BM249" s="24">
        <v>60</v>
      </c>
      <c r="BN249" s="24" t="s">
        <v>1004</v>
      </c>
      <c r="BO249" s="118" t="s">
        <v>1063</v>
      </c>
      <c r="BP249" s="118" t="str">
        <f t="shared" si="182"/>
        <v>2025EB1100247-BDSDF114</v>
      </c>
      <c r="BQ249" s="24" t="str">
        <f t="shared" si="210"/>
        <v>3 missed</v>
      </c>
      <c r="BR249" s="24" t="str">
        <f t="shared" si="211"/>
        <v>1 missed</v>
      </c>
      <c r="BS249" s="24">
        <f t="shared" si="212"/>
        <v>0</v>
      </c>
      <c r="BT249" s="24">
        <f t="shared" si="213"/>
        <v>0</v>
      </c>
      <c r="BU249" s="14">
        <f t="shared" si="214"/>
        <v>0</v>
      </c>
      <c r="BV249" s="14">
        <f t="shared" si="215"/>
        <v>0</v>
      </c>
      <c r="BW249" s="24" t="str">
        <f t="shared" si="216"/>
        <v>4 missed</v>
      </c>
      <c r="BX249" s="24">
        <f t="shared" si="217"/>
        <v>0</v>
      </c>
      <c r="BY249" s="14">
        <f t="shared" si="218"/>
        <v>0</v>
      </c>
      <c r="BZ249" s="14" t="str">
        <f t="shared" si="219"/>
        <v>Q-0 A-0 || Q Total-3, A Total-1</v>
      </c>
      <c r="CA249" s="14" t="str" cm="1">
        <f t="array" ref="CA249">IFERROR(INDEX('Attendance-Slot-1'!$Q$2:$Q$1112,MATCH(1,('Attendance-Slot-1'!$A$2:$A$1112=$C249)*('Attendance-Slot-1'!$G$2:$G$1112=CA$2),0)),"No Data")</f>
        <v>No Data</v>
      </c>
      <c r="CB249" s="14" t="str" cm="1">
        <f t="array" ref="CB249">IFERROR(INDEX('Attendance-Slot-2'!$Q$2:$Q$2595,MATCH(1,('Attendance-Slot-2'!$A$2:$A$2595=$C249)*('Attendance-Slot-2'!$G$2:$G$2595=CA$2),0)),"No Data")</f>
        <v>A-S2_Onsite</v>
      </c>
      <c r="CC249" s="138" t="e">
        <f>VLOOKUP($BP249,'Written Exam Marks'!$H:$Q,10,FALSE)</f>
        <v>#N/A</v>
      </c>
      <c r="CD249" s="138" t="e">
        <f>VLOOKUP($BP249,'Written Exam Marks'!$H:$Q,9,FALSE)</f>
        <v>#N/A</v>
      </c>
      <c r="CE249" s="14" t="str">
        <f t="shared" si="220"/>
        <v>Absent</v>
      </c>
      <c r="CF249" s="14" t="str">
        <f t="shared" si="221"/>
        <v>A-S2_Onsite</v>
      </c>
      <c r="CG249" s="130">
        <v>2.5</v>
      </c>
      <c r="CH249" s="130" t="s">
        <v>5</v>
      </c>
      <c r="CI249" s="130" t="s">
        <v>5</v>
      </c>
      <c r="CJ249" s="130" t="s">
        <v>5</v>
      </c>
      <c r="CK249" s="130" t="s">
        <v>5</v>
      </c>
      <c r="CL249" s="130" t="s">
        <v>5</v>
      </c>
      <c r="CM249" s="145">
        <v>2.5</v>
      </c>
      <c r="CN249" s="130">
        <v>50</v>
      </c>
      <c r="CO249" s="27" t="s">
        <v>1005</v>
      </c>
      <c r="CP249" s="119" t="s">
        <v>1044</v>
      </c>
      <c r="CQ249" s="119" t="str">
        <f t="shared" si="183"/>
        <v>2025EB1100247-BDSDF112</v>
      </c>
      <c r="CR249" s="27" t="str">
        <f t="shared" si="222"/>
        <v>1 missed</v>
      </c>
      <c r="CS249" s="27" t="str">
        <f t="shared" si="223"/>
        <v>2 missed</v>
      </c>
      <c r="CT249" s="27">
        <f t="shared" si="224"/>
        <v>1</v>
      </c>
      <c r="CU249" s="27">
        <f t="shared" si="225"/>
        <v>0</v>
      </c>
      <c r="CV249" s="15">
        <f t="shared" si="226"/>
        <v>0.5</v>
      </c>
      <c r="CW249" s="15">
        <f t="shared" si="227"/>
        <v>0</v>
      </c>
      <c r="CX249" s="27" t="str">
        <f t="shared" si="228"/>
        <v>3 missed</v>
      </c>
      <c r="CY249" s="27">
        <f t="shared" si="229"/>
        <v>1</v>
      </c>
      <c r="CZ249" s="15">
        <f t="shared" si="230"/>
        <v>0.25</v>
      </c>
      <c r="DA249" s="15" t="str">
        <f t="shared" si="231"/>
        <v>Q-1 A-0 || Q Total-2, A Total-2</v>
      </c>
      <c r="DB249" s="15" t="str" cm="1">
        <f t="array" ref="DB249">IFERROR(INDEX('Attendance-Slot-1'!$Q$2:$Q$1112,MATCH(1,('Attendance-Slot-1'!$A$2:$A$1112=$C249)*('Attendance-Slot-1'!$G$2:$G$1112=DB$2),0)),"No Data")</f>
        <v>No Data</v>
      </c>
      <c r="DC249" s="15" t="str" cm="1">
        <f t="array" ref="DC249">IFERROR(INDEX('Attendance-Slot-2'!$Q$2:$Q$2595,MATCH(1,('Attendance-Slot-2'!$A$2:$A$2595=$C249)*('Attendance-Slot-2'!$G$2:$G$2595=DB$2),0)),"No Data")</f>
        <v>A-S2_Onsite</v>
      </c>
      <c r="DD249" s="139" t="e">
        <f>VLOOKUP($CQ249,'Written Exam Marks'!$H:$Q,10,FALSE)</f>
        <v>#N/A</v>
      </c>
      <c r="DE249" s="139" t="e">
        <f>VLOOKUP($CQ249,'Written Exam Marks'!$H:$Q,9,FALSE)</f>
        <v>#N/A</v>
      </c>
      <c r="DF249" s="15" t="str">
        <f t="shared" si="232"/>
        <v>Absent</v>
      </c>
      <c r="DG249" s="15" t="str">
        <f t="shared" si="233"/>
        <v>A-S2_Onsite</v>
      </c>
      <c r="DH249" s="139">
        <v>90</v>
      </c>
      <c r="DI249" s="139">
        <v>90</v>
      </c>
      <c r="DJ249" s="139">
        <v>100</v>
      </c>
      <c r="DK249" s="3" t="str">
        <f t="shared" si="184"/>
        <v>P-0, A-0, No Data-4</v>
      </c>
      <c r="DL249" s="3" t="str">
        <f t="shared" si="185"/>
        <v>P-0, A-4, No Data-0</v>
      </c>
      <c r="DM249" s="1" t="str">
        <f t="shared" si="234"/>
        <v>A-S2_Onsite</v>
      </c>
      <c r="DN249" s="1" t="str">
        <f t="shared" si="235"/>
        <v>A-S2_Onsite</v>
      </c>
      <c r="DO249" s="1" t="str">
        <f t="shared" si="236"/>
        <v>A-S2_Onsite</v>
      </c>
      <c r="DP249" s="1" t="str">
        <f t="shared" si="237"/>
        <v>A-S2_Onsite</v>
      </c>
      <c r="DQ249" s="1" t="str">
        <f t="shared" si="238"/>
        <v>P-0, A-4, No Data-0</v>
      </c>
      <c r="DR249" s="39">
        <f t="shared" si="239"/>
        <v>0</v>
      </c>
      <c r="DS249" s="34" t="s">
        <v>7218</v>
      </c>
      <c r="DT249" s="39" t="s">
        <v>1098</v>
      </c>
      <c r="DU249" s="30" t="s">
        <v>741</v>
      </c>
      <c r="DV249" s="30" t="s">
        <v>7218</v>
      </c>
    </row>
    <row r="250" spans="1:126" x14ac:dyDescent="0.25">
      <c r="A250" s="1">
        <v>247</v>
      </c>
      <c r="B250" s="1" t="s">
        <v>1000</v>
      </c>
      <c r="C250" s="1" t="s">
        <v>744</v>
      </c>
      <c r="D250" s="1" t="s">
        <v>745</v>
      </c>
      <c r="E250" s="1" t="s">
        <v>746</v>
      </c>
      <c r="F250" s="1" t="s">
        <v>7201</v>
      </c>
      <c r="G250" s="1" t="s">
        <v>3631</v>
      </c>
      <c r="H250" s="143">
        <v>4</v>
      </c>
      <c r="I250" s="143">
        <v>7.2</v>
      </c>
      <c r="J250" s="143">
        <v>6.4</v>
      </c>
      <c r="K250" s="143">
        <v>8</v>
      </c>
      <c r="L250" s="132">
        <v>28</v>
      </c>
      <c r="M250" s="132">
        <v>53.6</v>
      </c>
      <c r="N250" s="26">
        <v>60</v>
      </c>
      <c r="O250" s="26" t="s">
        <v>997</v>
      </c>
      <c r="P250" s="120" t="s">
        <v>1034</v>
      </c>
      <c r="Q250" s="13" t="str">
        <f t="shared" si="186"/>
        <v>2025EB1100248-BDSDF113</v>
      </c>
      <c r="R250" s="26" t="str">
        <f t="shared" si="187"/>
        <v>0 missed</v>
      </c>
      <c r="S250" s="26" t="str">
        <f t="shared" si="180"/>
        <v>0 missed</v>
      </c>
      <c r="T250" s="26">
        <f t="shared" si="188"/>
        <v>4</v>
      </c>
      <c r="U250" s="26">
        <f t="shared" si="189"/>
        <v>1</v>
      </c>
      <c r="V250" s="13">
        <f t="shared" si="190"/>
        <v>1</v>
      </c>
      <c r="W250" s="13">
        <f t="shared" si="191"/>
        <v>1</v>
      </c>
      <c r="X250" s="26" t="str">
        <f t="shared" si="192"/>
        <v>0 missed</v>
      </c>
      <c r="Y250" s="26">
        <f t="shared" si="193"/>
        <v>5</v>
      </c>
      <c r="Z250" s="13">
        <f t="shared" si="194"/>
        <v>1</v>
      </c>
      <c r="AA250" s="15" t="str">
        <f t="shared" si="195"/>
        <v>Q-4 A-1 || Q Total-4, A Total-1</v>
      </c>
      <c r="AB250" s="13" t="str" cm="1">
        <f t="array" ref="AB250">IFERROR(INDEX('Attendance-Slot-1'!$Q$2:$Q$1112,MATCH(1,('Attendance-Slot-1'!$A$2:$A$1112=$C250)*('Attendance-Slot-1'!$G$2:$G$1112=AB$2),0)),"No Data")</f>
        <v>No Data</v>
      </c>
      <c r="AC250" s="13" t="str" cm="1">
        <f t="array" ref="AC250">IFERROR(INDEX('Attendance-Slot-2'!$Q$2:$Q$2595,MATCH(1,('Attendance-Slot-2'!$A$2:$A$2595=$C250)*('Attendance-Slot-2'!$G$2:$G$2595=AB$2),0)),"No Data")</f>
        <v>P-S2_Onsite</v>
      </c>
      <c r="AD250" s="133">
        <f>VLOOKUP($Q250,'Written Exam Marks'!$H:$Q,10,FALSE)</f>
        <v>13</v>
      </c>
      <c r="AE250" s="133">
        <f>VLOOKUP($Q250,'Written Exam Marks'!$H:$Q,9,FALSE)</f>
        <v>40</v>
      </c>
      <c r="AF250" s="13" t="str">
        <f t="shared" si="196"/>
        <v>Present</v>
      </c>
      <c r="AG250" s="13" t="str">
        <f t="shared" si="197"/>
        <v>P-S2_Onsite</v>
      </c>
      <c r="AH250" s="29" t="s">
        <v>5</v>
      </c>
      <c r="AI250" s="29">
        <v>11</v>
      </c>
      <c r="AJ250" s="29">
        <v>9.3333333330000006</v>
      </c>
      <c r="AK250" s="29">
        <v>10</v>
      </c>
      <c r="AL250" s="29">
        <v>10</v>
      </c>
      <c r="AM250" s="29">
        <v>40.333333332999999</v>
      </c>
      <c r="AN250" s="131">
        <v>60</v>
      </c>
      <c r="AO250" s="36" t="s">
        <v>7179</v>
      </c>
      <c r="AP250" s="116" t="s">
        <v>1050</v>
      </c>
      <c r="AQ250" s="116" t="str">
        <f t="shared" si="181"/>
        <v>2025EB1100248-BDSDF108</v>
      </c>
      <c r="AR250" s="25" t="str">
        <f t="shared" si="198"/>
        <v>0 missed</v>
      </c>
      <c r="AS250" s="25" t="str">
        <f t="shared" si="199"/>
        <v>1 missed</v>
      </c>
      <c r="AT250" s="25">
        <f t="shared" si="200"/>
        <v>3</v>
      </c>
      <c r="AU250" s="25">
        <f t="shared" si="201"/>
        <v>1</v>
      </c>
      <c r="AV250" s="10">
        <f t="shared" si="202"/>
        <v>1</v>
      </c>
      <c r="AW250" s="10">
        <f t="shared" si="203"/>
        <v>0.5</v>
      </c>
      <c r="AX250" s="25" t="str">
        <f t="shared" si="204"/>
        <v>1 missed</v>
      </c>
      <c r="AY250" s="25">
        <f t="shared" si="205"/>
        <v>4</v>
      </c>
      <c r="AZ250" s="10">
        <f t="shared" si="206"/>
        <v>0.8</v>
      </c>
      <c r="BA250" s="10" t="str">
        <f t="shared" si="207"/>
        <v>Q-3 A-1 || Q Total-3, A Total-2</v>
      </c>
      <c r="BB250" s="10" t="str" cm="1">
        <f t="array" ref="BB250">IFERROR(INDEX('Attendance-Slot-1'!$Q$2:$Q$1112,MATCH(1,('Attendance-Slot-1'!$A$2:$A$1112=$C250)*('Attendance-Slot-1'!$G$2:$G$1112=BB$2),0)),"No Data")</f>
        <v>No Data</v>
      </c>
      <c r="BC250" s="10" t="str" cm="1">
        <f t="array" ref="BC250">IFERROR(INDEX('Attendance-Slot-2'!$Q$2:$Q$2595,MATCH(1,('Attendance-Slot-2'!$A$2:$A$2595=$C250)*('Attendance-Slot-2'!$G$2:$G$2595=BB$2),0)),"No Data")</f>
        <v>P-S2_Onsite</v>
      </c>
      <c r="BD250" s="136">
        <f>VLOOKUP($AQ250,'Written Exam Marks'!$H:$Q,10,FALSE)</f>
        <v>15</v>
      </c>
      <c r="BE250" s="136">
        <f>VLOOKUP($AQ250,'Written Exam Marks'!$H:$Q,9,FALSE)</f>
        <v>40</v>
      </c>
      <c r="BF250" s="10" t="str">
        <f t="shared" si="208"/>
        <v>Present</v>
      </c>
      <c r="BG250" s="10" t="str">
        <f t="shared" si="209"/>
        <v>P-S2_Onsite</v>
      </c>
      <c r="BH250" s="129">
        <v>7</v>
      </c>
      <c r="BI250" s="129">
        <v>15</v>
      </c>
      <c r="BJ250" s="129">
        <v>13.5</v>
      </c>
      <c r="BK250" s="129">
        <v>14</v>
      </c>
      <c r="BL250" s="144">
        <v>49.5</v>
      </c>
      <c r="BM250" s="24">
        <v>60</v>
      </c>
      <c r="BN250" s="24" t="s">
        <v>1004</v>
      </c>
      <c r="BO250" s="118" t="s">
        <v>1063</v>
      </c>
      <c r="BP250" s="118" t="str">
        <f t="shared" si="182"/>
        <v>2025EB1100248-BDSDF114</v>
      </c>
      <c r="BQ250" s="24" t="str">
        <f t="shared" si="210"/>
        <v>0 missed</v>
      </c>
      <c r="BR250" s="24" t="str">
        <f t="shared" si="211"/>
        <v>0 missed</v>
      </c>
      <c r="BS250" s="24">
        <f t="shared" si="212"/>
        <v>3</v>
      </c>
      <c r="BT250" s="24">
        <f t="shared" si="213"/>
        <v>1</v>
      </c>
      <c r="BU250" s="14">
        <f t="shared" si="214"/>
        <v>1</v>
      </c>
      <c r="BV250" s="14">
        <f t="shared" si="215"/>
        <v>1</v>
      </c>
      <c r="BW250" s="24" t="str">
        <f t="shared" si="216"/>
        <v>0 missed</v>
      </c>
      <c r="BX250" s="24">
        <f t="shared" si="217"/>
        <v>4</v>
      </c>
      <c r="BY250" s="14">
        <f t="shared" si="218"/>
        <v>1</v>
      </c>
      <c r="BZ250" s="14" t="str">
        <f t="shared" si="219"/>
        <v>Q-3 A-1 || Q Total-3, A Total-1</v>
      </c>
      <c r="CA250" s="14" t="str" cm="1">
        <f t="array" ref="CA250">IFERROR(INDEX('Attendance-Slot-1'!$Q$2:$Q$1112,MATCH(1,('Attendance-Slot-1'!$A$2:$A$1112=$C250)*('Attendance-Slot-1'!$G$2:$G$1112=CA$2),0)),"No Data")</f>
        <v>No Data</v>
      </c>
      <c r="CB250" s="14" t="str" cm="1">
        <f t="array" ref="CB250">IFERROR(INDEX('Attendance-Slot-2'!$Q$2:$Q$2595,MATCH(1,('Attendance-Slot-2'!$A$2:$A$2595=$C250)*('Attendance-Slot-2'!$G$2:$G$2595=CA$2),0)),"No Data")</f>
        <v>P-S2_Onsite</v>
      </c>
      <c r="CC250" s="138">
        <f>VLOOKUP($BP250,'Written Exam Marks'!$H:$Q,10,FALSE)</f>
        <v>1.5</v>
      </c>
      <c r="CD250" s="138">
        <f>VLOOKUP($BP250,'Written Exam Marks'!$H:$Q,9,FALSE)</f>
        <v>40</v>
      </c>
      <c r="CE250" s="14" t="str">
        <f t="shared" si="220"/>
        <v>Present</v>
      </c>
      <c r="CF250" s="14" t="str">
        <f t="shared" si="221"/>
        <v>P-S2_Onsite</v>
      </c>
      <c r="CG250" s="130">
        <v>4</v>
      </c>
      <c r="CH250" s="130">
        <v>4</v>
      </c>
      <c r="CI250" s="130">
        <v>8.5</v>
      </c>
      <c r="CJ250" s="130">
        <v>9</v>
      </c>
      <c r="CK250" s="130">
        <v>10</v>
      </c>
      <c r="CL250" s="130">
        <v>10</v>
      </c>
      <c r="CM250" s="145">
        <v>45.5</v>
      </c>
      <c r="CN250" s="130">
        <v>50</v>
      </c>
      <c r="CO250" s="27" t="s">
        <v>1005</v>
      </c>
      <c r="CP250" s="119" t="s">
        <v>1044</v>
      </c>
      <c r="CQ250" s="119" t="str">
        <f t="shared" si="183"/>
        <v>2025EB1100248-BDSDF112</v>
      </c>
      <c r="CR250" s="27" t="str">
        <f t="shared" si="222"/>
        <v>0 missed</v>
      </c>
      <c r="CS250" s="27" t="str">
        <f t="shared" si="223"/>
        <v>0 missed</v>
      </c>
      <c r="CT250" s="27">
        <f t="shared" si="224"/>
        <v>2</v>
      </c>
      <c r="CU250" s="27">
        <f t="shared" si="225"/>
        <v>2</v>
      </c>
      <c r="CV250" s="15">
        <f t="shared" si="226"/>
        <v>1</v>
      </c>
      <c r="CW250" s="15">
        <f t="shared" si="227"/>
        <v>1</v>
      </c>
      <c r="CX250" s="27" t="str">
        <f t="shared" si="228"/>
        <v>0 missed</v>
      </c>
      <c r="CY250" s="27">
        <f t="shared" si="229"/>
        <v>4</v>
      </c>
      <c r="CZ250" s="15">
        <f t="shared" si="230"/>
        <v>1</v>
      </c>
      <c r="DA250" s="15" t="str">
        <f t="shared" si="231"/>
        <v>Q-2 A-2 || Q Total-2, A Total-2</v>
      </c>
      <c r="DB250" s="15" t="str" cm="1">
        <f t="array" ref="DB250">IFERROR(INDEX('Attendance-Slot-1'!$Q$2:$Q$1112,MATCH(1,('Attendance-Slot-1'!$A$2:$A$1112=$C250)*('Attendance-Slot-1'!$G$2:$G$1112=DB$2),0)),"No Data")</f>
        <v>No Data</v>
      </c>
      <c r="DC250" s="15" t="str" cm="1">
        <f t="array" ref="DC250">IFERROR(INDEX('Attendance-Slot-2'!$Q$2:$Q$2595,MATCH(1,('Attendance-Slot-2'!$A$2:$A$2595=$C250)*('Attendance-Slot-2'!$G$2:$G$2595=DB$2),0)),"No Data")</f>
        <v>P-S2_Onsite</v>
      </c>
      <c r="DD250" s="139">
        <f>VLOOKUP($CQ250,'Written Exam Marks'!$H:$Q,10,FALSE)</f>
        <v>30</v>
      </c>
      <c r="DE250" s="139">
        <f>VLOOKUP($CQ250,'Written Exam Marks'!$H:$Q,9,FALSE)</f>
        <v>50</v>
      </c>
      <c r="DF250" s="15" t="str">
        <f t="shared" si="232"/>
        <v>Present</v>
      </c>
      <c r="DG250" s="15" t="str">
        <f t="shared" si="233"/>
        <v>P-S2_Onsite</v>
      </c>
      <c r="DH250" s="139">
        <v>90</v>
      </c>
      <c r="DI250" s="139">
        <v>90</v>
      </c>
      <c r="DJ250" s="139">
        <v>100</v>
      </c>
      <c r="DK250" s="3" t="str">
        <f t="shared" si="184"/>
        <v>P-0, A-0, No Data-4</v>
      </c>
      <c r="DL250" s="3" t="str">
        <f t="shared" si="185"/>
        <v>P-4, A-0, No Data-0</v>
      </c>
      <c r="DM250" s="1" t="str">
        <f t="shared" si="234"/>
        <v>P-S2_Onsite</v>
      </c>
      <c r="DN250" s="1" t="str">
        <f t="shared" si="235"/>
        <v>P-S2_Onsite</v>
      </c>
      <c r="DO250" s="1" t="str">
        <f t="shared" si="236"/>
        <v>P-S2_Onsite</v>
      </c>
      <c r="DP250" s="1" t="str">
        <f t="shared" si="237"/>
        <v>P-S2_Onsite</v>
      </c>
      <c r="DQ250" s="1" t="str">
        <f t="shared" si="238"/>
        <v>P-4, A-0, No Data-0</v>
      </c>
      <c r="DR250" s="39">
        <f t="shared" si="239"/>
        <v>0</v>
      </c>
      <c r="DS250" s="34" t="s">
        <v>7217</v>
      </c>
      <c r="DT250" s="39" t="s">
        <v>7363</v>
      </c>
      <c r="DU250" s="30" t="s">
        <v>744</v>
      </c>
      <c r="DV250" s="30"/>
    </row>
    <row r="251" spans="1:126" x14ac:dyDescent="0.25">
      <c r="A251" s="1">
        <v>248</v>
      </c>
      <c r="B251" s="1" t="s">
        <v>1000</v>
      </c>
      <c r="C251" s="1" t="s">
        <v>747</v>
      </c>
      <c r="D251" s="1" t="s">
        <v>748</v>
      </c>
      <c r="E251" s="1" t="s">
        <v>749</v>
      </c>
      <c r="F251" s="1" t="s">
        <v>7201</v>
      </c>
      <c r="G251" s="1" t="s">
        <v>3632</v>
      </c>
      <c r="H251" s="143" t="s">
        <v>5</v>
      </c>
      <c r="I251" s="143" t="s">
        <v>5</v>
      </c>
      <c r="J251" s="143" t="s">
        <v>5</v>
      </c>
      <c r="K251" s="143" t="s">
        <v>5</v>
      </c>
      <c r="L251" s="132" t="s">
        <v>5</v>
      </c>
      <c r="M251" s="132">
        <v>1.6</v>
      </c>
      <c r="N251" s="26">
        <v>60</v>
      </c>
      <c r="O251" s="26" t="s">
        <v>997</v>
      </c>
      <c r="P251" s="120" t="s">
        <v>1034</v>
      </c>
      <c r="Q251" s="13" t="str">
        <f t="shared" si="186"/>
        <v>2025EB1100249-BDSDF113</v>
      </c>
      <c r="R251" s="26" t="str">
        <f t="shared" si="187"/>
        <v>4 missed</v>
      </c>
      <c r="S251" s="26" t="str">
        <f t="shared" si="180"/>
        <v>1 missed</v>
      </c>
      <c r="T251" s="26">
        <f t="shared" si="188"/>
        <v>0</v>
      </c>
      <c r="U251" s="26">
        <f t="shared" si="189"/>
        <v>0</v>
      </c>
      <c r="V251" s="13">
        <f t="shared" si="190"/>
        <v>0</v>
      </c>
      <c r="W251" s="13">
        <f t="shared" si="191"/>
        <v>0</v>
      </c>
      <c r="X251" s="26" t="str">
        <f t="shared" si="192"/>
        <v>5 missed</v>
      </c>
      <c r="Y251" s="26">
        <f t="shared" si="193"/>
        <v>0</v>
      </c>
      <c r="Z251" s="13">
        <f t="shared" si="194"/>
        <v>0</v>
      </c>
      <c r="AA251" s="15" t="str">
        <f t="shared" si="195"/>
        <v>Q-0 A-0 || Q Total-4, A Total-1</v>
      </c>
      <c r="AB251" s="13" t="str" cm="1">
        <f t="array" ref="AB251">IFERROR(INDEX('Attendance-Slot-1'!$Q$2:$Q$1112,MATCH(1,('Attendance-Slot-1'!$A$2:$A$1112=$C251)*('Attendance-Slot-1'!$G$2:$G$1112=AB$2),0)),"No Data")</f>
        <v>No Data</v>
      </c>
      <c r="AC251" s="13" t="str" cm="1">
        <f t="array" ref="AC251">IFERROR(INDEX('Attendance-Slot-2'!$Q$2:$Q$2595,MATCH(1,('Attendance-Slot-2'!$A$2:$A$2595=$C251)*('Attendance-Slot-2'!$G$2:$G$2595=AB$2),0)),"No Data")</f>
        <v>A-S2_Onsite</v>
      </c>
      <c r="AD251" s="133" t="e">
        <f>VLOOKUP($Q251,'Written Exam Marks'!$H:$Q,10,FALSE)</f>
        <v>#N/A</v>
      </c>
      <c r="AE251" s="133" t="e">
        <f>VLOOKUP($Q251,'Written Exam Marks'!$H:$Q,9,FALSE)</f>
        <v>#N/A</v>
      </c>
      <c r="AF251" s="13" t="str">
        <f t="shared" si="196"/>
        <v>Absent</v>
      </c>
      <c r="AG251" s="13" t="str">
        <f t="shared" si="197"/>
        <v>A-S2_Onsite</v>
      </c>
      <c r="AH251" s="29" t="s">
        <v>5</v>
      </c>
      <c r="AI251" s="29" t="s">
        <v>5</v>
      </c>
      <c r="AJ251" s="29" t="s">
        <v>5</v>
      </c>
      <c r="AK251" s="29" t="s">
        <v>5</v>
      </c>
      <c r="AL251" s="29" t="s">
        <v>5</v>
      </c>
      <c r="AM251" s="29">
        <v>0</v>
      </c>
      <c r="AN251" s="131">
        <v>60</v>
      </c>
      <c r="AO251" s="36" t="s">
        <v>7179</v>
      </c>
      <c r="AP251" s="116" t="s">
        <v>1050</v>
      </c>
      <c r="AQ251" s="116" t="str">
        <f t="shared" si="181"/>
        <v>2025EB1100249-BDSDF108</v>
      </c>
      <c r="AR251" s="25" t="str">
        <f t="shared" si="198"/>
        <v>3 missed</v>
      </c>
      <c r="AS251" s="25" t="str">
        <f t="shared" si="199"/>
        <v>2 missed</v>
      </c>
      <c r="AT251" s="25">
        <f t="shared" si="200"/>
        <v>0</v>
      </c>
      <c r="AU251" s="25">
        <f t="shared" si="201"/>
        <v>0</v>
      </c>
      <c r="AV251" s="10">
        <f t="shared" si="202"/>
        <v>0</v>
      </c>
      <c r="AW251" s="10">
        <f t="shared" si="203"/>
        <v>0</v>
      </c>
      <c r="AX251" s="25" t="str">
        <f t="shared" si="204"/>
        <v>5 missed</v>
      </c>
      <c r="AY251" s="25">
        <f t="shared" si="205"/>
        <v>0</v>
      </c>
      <c r="AZ251" s="10">
        <f t="shared" si="206"/>
        <v>0</v>
      </c>
      <c r="BA251" s="10" t="str">
        <f t="shared" si="207"/>
        <v>Q-0 A-0 || Q Total-3, A Total-2</v>
      </c>
      <c r="BB251" s="10" t="str" cm="1">
        <f t="array" ref="BB251">IFERROR(INDEX('Attendance-Slot-1'!$Q$2:$Q$1112,MATCH(1,('Attendance-Slot-1'!$A$2:$A$1112=$C251)*('Attendance-Slot-1'!$G$2:$G$1112=BB$2),0)),"No Data")</f>
        <v>No Data</v>
      </c>
      <c r="BC251" s="10" t="str" cm="1">
        <f t="array" ref="BC251">IFERROR(INDEX('Attendance-Slot-2'!$Q$2:$Q$2595,MATCH(1,('Attendance-Slot-2'!$A$2:$A$2595=$C251)*('Attendance-Slot-2'!$G$2:$G$2595=BB$2),0)),"No Data")</f>
        <v>A-S2_Onsite</v>
      </c>
      <c r="BD251" s="136" t="e">
        <f>VLOOKUP($AQ251,'Written Exam Marks'!$H:$Q,10,FALSE)</f>
        <v>#N/A</v>
      </c>
      <c r="BE251" s="136" t="e">
        <f>VLOOKUP($AQ251,'Written Exam Marks'!$H:$Q,9,FALSE)</f>
        <v>#N/A</v>
      </c>
      <c r="BF251" s="10" t="str">
        <f t="shared" si="208"/>
        <v>Absent</v>
      </c>
      <c r="BG251" s="10" t="str">
        <f t="shared" si="209"/>
        <v>A-S2_Onsite</v>
      </c>
      <c r="BH251" s="129" t="s">
        <v>5</v>
      </c>
      <c r="BI251" s="129">
        <v>15</v>
      </c>
      <c r="BJ251" s="129" t="s">
        <v>5</v>
      </c>
      <c r="BK251" s="129" t="s">
        <v>5</v>
      </c>
      <c r="BL251" s="144">
        <v>15</v>
      </c>
      <c r="BM251" s="24">
        <v>60</v>
      </c>
      <c r="BN251" s="24" t="s">
        <v>1004</v>
      </c>
      <c r="BO251" s="118" t="s">
        <v>1063</v>
      </c>
      <c r="BP251" s="118" t="str">
        <f t="shared" si="182"/>
        <v>2025EB1100249-BDSDF114</v>
      </c>
      <c r="BQ251" s="24" t="str">
        <f t="shared" si="210"/>
        <v>2 missed</v>
      </c>
      <c r="BR251" s="24" t="str">
        <f t="shared" si="211"/>
        <v>1 missed</v>
      </c>
      <c r="BS251" s="24">
        <f t="shared" si="212"/>
        <v>1</v>
      </c>
      <c r="BT251" s="24">
        <f t="shared" si="213"/>
        <v>0</v>
      </c>
      <c r="BU251" s="14">
        <f t="shared" si="214"/>
        <v>0.33333333333333331</v>
      </c>
      <c r="BV251" s="14">
        <f t="shared" si="215"/>
        <v>0</v>
      </c>
      <c r="BW251" s="24" t="str">
        <f t="shared" si="216"/>
        <v>3 missed</v>
      </c>
      <c r="BX251" s="24">
        <f t="shared" si="217"/>
        <v>1</v>
      </c>
      <c r="BY251" s="14">
        <f t="shared" si="218"/>
        <v>0.25</v>
      </c>
      <c r="BZ251" s="14" t="str">
        <f t="shared" si="219"/>
        <v>Q-1 A-0 || Q Total-3, A Total-1</v>
      </c>
      <c r="CA251" s="14" t="str" cm="1">
        <f t="array" ref="CA251">IFERROR(INDEX('Attendance-Slot-1'!$Q$2:$Q$1112,MATCH(1,('Attendance-Slot-1'!$A$2:$A$1112=$C251)*('Attendance-Slot-1'!$G$2:$G$1112=CA$2),0)),"No Data")</f>
        <v>No Data</v>
      </c>
      <c r="CB251" s="14" t="str" cm="1">
        <f t="array" ref="CB251">IFERROR(INDEX('Attendance-Slot-2'!$Q$2:$Q$2595,MATCH(1,('Attendance-Slot-2'!$A$2:$A$2595=$C251)*('Attendance-Slot-2'!$G$2:$G$2595=CA$2),0)),"No Data")</f>
        <v>A-S2_Onsite</v>
      </c>
      <c r="CC251" s="138" t="e">
        <f>VLOOKUP($BP251,'Written Exam Marks'!$H:$Q,10,FALSE)</f>
        <v>#N/A</v>
      </c>
      <c r="CD251" s="138" t="e">
        <f>VLOOKUP($BP251,'Written Exam Marks'!$H:$Q,9,FALSE)</f>
        <v>#N/A</v>
      </c>
      <c r="CE251" s="14" t="str">
        <f t="shared" si="220"/>
        <v>Absent</v>
      </c>
      <c r="CF251" s="14" t="str">
        <f t="shared" si="221"/>
        <v>A-S2_Onsite</v>
      </c>
      <c r="CG251" s="130">
        <v>4</v>
      </c>
      <c r="CH251" s="130">
        <v>3.5</v>
      </c>
      <c r="CI251" s="130">
        <v>9</v>
      </c>
      <c r="CJ251" s="130" t="s">
        <v>5</v>
      </c>
      <c r="CK251" s="130" t="s">
        <v>5</v>
      </c>
      <c r="CL251" s="130" t="s">
        <v>5</v>
      </c>
      <c r="CM251" s="145">
        <v>16.5</v>
      </c>
      <c r="CN251" s="130">
        <v>50</v>
      </c>
      <c r="CO251" s="27" t="s">
        <v>1005</v>
      </c>
      <c r="CP251" s="119" t="s">
        <v>1044</v>
      </c>
      <c r="CQ251" s="119" t="str">
        <f t="shared" si="183"/>
        <v>2025EB1100249-BDSDF112</v>
      </c>
      <c r="CR251" s="27" t="str">
        <f t="shared" si="222"/>
        <v>0 missed</v>
      </c>
      <c r="CS251" s="27" t="str">
        <f t="shared" si="223"/>
        <v>1 missed</v>
      </c>
      <c r="CT251" s="27">
        <f t="shared" si="224"/>
        <v>2</v>
      </c>
      <c r="CU251" s="27">
        <f t="shared" si="225"/>
        <v>1</v>
      </c>
      <c r="CV251" s="15">
        <f t="shared" si="226"/>
        <v>1</v>
      </c>
      <c r="CW251" s="15">
        <f t="shared" si="227"/>
        <v>0.5</v>
      </c>
      <c r="CX251" s="27" t="str">
        <f t="shared" si="228"/>
        <v>1 missed</v>
      </c>
      <c r="CY251" s="27">
        <f t="shared" si="229"/>
        <v>3</v>
      </c>
      <c r="CZ251" s="15">
        <f t="shared" si="230"/>
        <v>0.75</v>
      </c>
      <c r="DA251" s="15" t="str">
        <f t="shared" si="231"/>
        <v>Q-2 A-1 || Q Total-2, A Total-2</v>
      </c>
      <c r="DB251" s="15" t="str" cm="1">
        <f t="array" ref="DB251">IFERROR(INDEX('Attendance-Slot-1'!$Q$2:$Q$1112,MATCH(1,('Attendance-Slot-1'!$A$2:$A$1112=$C251)*('Attendance-Slot-1'!$G$2:$G$1112=DB$2),0)),"No Data")</f>
        <v>No Data</v>
      </c>
      <c r="DC251" s="15" t="str" cm="1">
        <f t="array" ref="DC251">IFERROR(INDEX('Attendance-Slot-2'!$Q$2:$Q$2595,MATCH(1,('Attendance-Slot-2'!$A$2:$A$2595=$C251)*('Attendance-Slot-2'!$G$2:$G$2595=DB$2),0)),"No Data")</f>
        <v>A-S2_Onsite</v>
      </c>
      <c r="DD251" s="139" t="e">
        <f>VLOOKUP($CQ251,'Written Exam Marks'!$H:$Q,10,FALSE)</f>
        <v>#N/A</v>
      </c>
      <c r="DE251" s="139" t="e">
        <f>VLOOKUP($CQ251,'Written Exam Marks'!$H:$Q,9,FALSE)</f>
        <v>#N/A</v>
      </c>
      <c r="DF251" s="15" t="str">
        <f t="shared" si="232"/>
        <v>Absent</v>
      </c>
      <c r="DG251" s="15" t="str">
        <f t="shared" si="233"/>
        <v>A-S2_Onsite</v>
      </c>
      <c r="DH251" s="139" t="s">
        <v>5</v>
      </c>
      <c r="DI251" s="139">
        <v>0</v>
      </c>
      <c r="DJ251" s="139">
        <v>100</v>
      </c>
      <c r="DK251" s="3" t="str">
        <f t="shared" si="184"/>
        <v>P-0, A-0, No Data-4</v>
      </c>
      <c r="DL251" s="3" t="str">
        <f t="shared" si="185"/>
        <v>P-0, A-4, No Data-0</v>
      </c>
      <c r="DM251" s="1" t="str">
        <f t="shared" si="234"/>
        <v>A-S2_Onsite</v>
      </c>
      <c r="DN251" s="1" t="str">
        <f t="shared" si="235"/>
        <v>A-S2_Onsite</v>
      </c>
      <c r="DO251" s="1" t="str">
        <f t="shared" si="236"/>
        <v>A-S2_Onsite</v>
      </c>
      <c r="DP251" s="1" t="str">
        <f t="shared" si="237"/>
        <v>A-S2_Onsite</v>
      </c>
      <c r="DQ251" s="1" t="str">
        <f t="shared" si="238"/>
        <v>P-0, A-4, No Data-0</v>
      </c>
      <c r="DR251" s="39">
        <f t="shared" si="239"/>
        <v>0</v>
      </c>
      <c r="DS251" s="34" t="s">
        <v>7218</v>
      </c>
      <c r="DT251" s="39" t="s">
        <v>1098</v>
      </c>
      <c r="DU251" s="30" t="s">
        <v>747</v>
      </c>
      <c r="DV251" s="30" t="s">
        <v>7218</v>
      </c>
    </row>
    <row r="252" spans="1:126" x14ac:dyDescent="0.25">
      <c r="A252" s="1">
        <v>249</v>
      </c>
      <c r="B252" s="1" t="s">
        <v>1000</v>
      </c>
      <c r="C252" s="1" t="s">
        <v>750</v>
      </c>
      <c r="D252" s="1" t="s">
        <v>751</v>
      </c>
      <c r="E252" s="1" t="s">
        <v>752</v>
      </c>
      <c r="F252" s="1" t="s">
        <v>7201</v>
      </c>
      <c r="G252" s="1" t="s">
        <v>1471</v>
      </c>
      <c r="H252" s="143">
        <v>8</v>
      </c>
      <c r="I252" s="143" t="s">
        <v>5</v>
      </c>
      <c r="J252" s="143" t="s">
        <v>5</v>
      </c>
      <c r="K252" s="143" t="s">
        <v>5</v>
      </c>
      <c r="L252" s="132" t="s">
        <v>5</v>
      </c>
      <c r="M252" s="132">
        <v>8</v>
      </c>
      <c r="N252" s="26">
        <v>60</v>
      </c>
      <c r="O252" s="26" t="s">
        <v>997</v>
      </c>
      <c r="P252" s="120" t="s">
        <v>1034</v>
      </c>
      <c r="Q252" s="13" t="str">
        <f t="shared" si="186"/>
        <v>2025EB1100250-BDSDF113</v>
      </c>
      <c r="R252" s="26" t="str">
        <f t="shared" si="187"/>
        <v>3 missed</v>
      </c>
      <c r="S252" s="26" t="str">
        <f t="shared" si="180"/>
        <v>1 missed</v>
      </c>
      <c r="T252" s="26">
        <f t="shared" si="188"/>
        <v>1</v>
      </c>
      <c r="U252" s="26">
        <f t="shared" si="189"/>
        <v>0</v>
      </c>
      <c r="V252" s="13">
        <f t="shared" si="190"/>
        <v>0.25</v>
      </c>
      <c r="W252" s="13">
        <f t="shared" si="191"/>
        <v>0</v>
      </c>
      <c r="X252" s="26" t="str">
        <f t="shared" si="192"/>
        <v>4 missed</v>
      </c>
      <c r="Y252" s="26">
        <f t="shared" si="193"/>
        <v>1</v>
      </c>
      <c r="Z252" s="13">
        <f t="shared" si="194"/>
        <v>0.2</v>
      </c>
      <c r="AA252" s="15" t="str">
        <f t="shared" si="195"/>
        <v>Q-1 A-0 || Q Total-4, A Total-1</v>
      </c>
      <c r="AB252" s="13" t="str" cm="1">
        <f t="array" ref="AB252">IFERROR(INDEX('Attendance-Slot-1'!$Q$2:$Q$1112,MATCH(1,('Attendance-Slot-1'!$A$2:$A$1112=$C252)*('Attendance-Slot-1'!$G$2:$G$1112=AB$2),0)),"No Data")</f>
        <v>P-S1_Onsite</v>
      </c>
      <c r="AC252" s="13" t="str" cm="1">
        <f t="array" ref="AC252">IFERROR(INDEX('Attendance-Slot-2'!$Q$2:$Q$2595,MATCH(1,('Attendance-Slot-2'!$A$2:$A$2595=$C252)*('Attendance-Slot-2'!$G$2:$G$2595=AB$2),0)),"No Data")</f>
        <v>No Data</v>
      </c>
      <c r="AD252" s="133">
        <f>VLOOKUP($Q252,'Written Exam Marks'!$H:$Q,10,FALSE)</f>
        <v>2</v>
      </c>
      <c r="AE252" s="133">
        <f>VLOOKUP($Q252,'Written Exam Marks'!$H:$Q,9,FALSE)</f>
        <v>40</v>
      </c>
      <c r="AF252" s="13" t="str">
        <f t="shared" si="196"/>
        <v>Present</v>
      </c>
      <c r="AG252" s="13" t="str">
        <f t="shared" si="197"/>
        <v>P-S1_Onsite</v>
      </c>
      <c r="AH252" s="29" t="s">
        <v>5</v>
      </c>
      <c r="AI252" s="29" t="s">
        <v>5</v>
      </c>
      <c r="AJ252" s="29" t="s">
        <v>5</v>
      </c>
      <c r="AK252" s="29" t="s">
        <v>5</v>
      </c>
      <c r="AL252" s="29" t="s">
        <v>5</v>
      </c>
      <c r="AM252" s="29">
        <v>0</v>
      </c>
      <c r="AN252" s="131">
        <v>60</v>
      </c>
      <c r="AO252" s="36" t="s">
        <v>7179</v>
      </c>
      <c r="AP252" s="116" t="s">
        <v>1050</v>
      </c>
      <c r="AQ252" s="116" t="str">
        <f t="shared" si="181"/>
        <v>2025EB1100250-BDSDF108</v>
      </c>
      <c r="AR252" s="25" t="str">
        <f t="shared" si="198"/>
        <v>3 missed</v>
      </c>
      <c r="AS252" s="25" t="str">
        <f t="shared" si="199"/>
        <v>2 missed</v>
      </c>
      <c r="AT252" s="25">
        <f t="shared" si="200"/>
        <v>0</v>
      </c>
      <c r="AU252" s="25">
        <f t="shared" si="201"/>
        <v>0</v>
      </c>
      <c r="AV252" s="10">
        <f t="shared" si="202"/>
        <v>0</v>
      </c>
      <c r="AW252" s="10">
        <f t="shared" si="203"/>
        <v>0</v>
      </c>
      <c r="AX252" s="25" t="str">
        <f t="shared" si="204"/>
        <v>5 missed</v>
      </c>
      <c r="AY252" s="25">
        <f t="shared" si="205"/>
        <v>0</v>
      </c>
      <c r="AZ252" s="10">
        <f t="shared" si="206"/>
        <v>0</v>
      </c>
      <c r="BA252" s="10" t="str">
        <f t="shared" si="207"/>
        <v>Q-0 A-0 || Q Total-3, A Total-2</v>
      </c>
      <c r="BB252" s="10" t="str" cm="1">
        <f t="array" ref="BB252">IFERROR(INDEX('Attendance-Slot-1'!$Q$2:$Q$1112,MATCH(1,('Attendance-Slot-1'!$A$2:$A$1112=$C252)*('Attendance-Slot-1'!$G$2:$G$1112=BB$2),0)),"No Data")</f>
        <v>P-S1_Onsite</v>
      </c>
      <c r="BC252" s="10" t="str" cm="1">
        <f t="array" ref="BC252">IFERROR(INDEX('Attendance-Slot-2'!$Q$2:$Q$2595,MATCH(1,('Attendance-Slot-2'!$A$2:$A$2595=$C252)*('Attendance-Slot-2'!$G$2:$G$2595=BB$2),0)),"No Data")</f>
        <v>No Data</v>
      </c>
      <c r="BD252" s="136">
        <f>VLOOKUP($AQ252,'Written Exam Marks'!$H:$Q,10,FALSE)</f>
        <v>10</v>
      </c>
      <c r="BE252" s="136">
        <f>VLOOKUP($AQ252,'Written Exam Marks'!$H:$Q,9,FALSE)</f>
        <v>40</v>
      </c>
      <c r="BF252" s="10" t="str">
        <f t="shared" si="208"/>
        <v>Present</v>
      </c>
      <c r="BG252" s="10" t="str">
        <f t="shared" si="209"/>
        <v>P-S1_Onsite</v>
      </c>
      <c r="BH252" s="129">
        <v>10</v>
      </c>
      <c r="BI252" s="129" t="s">
        <v>5</v>
      </c>
      <c r="BJ252" s="129" t="s">
        <v>5</v>
      </c>
      <c r="BK252" s="129" t="s">
        <v>5</v>
      </c>
      <c r="BL252" s="144">
        <v>10</v>
      </c>
      <c r="BM252" s="24">
        <v>60</v>
      </c>
      <c r="BN252" s="24" t="s">
        <v>1004</v>
      </c>
      <c r="BO252" s="118" t="s">
        <v>1063</v>
      </c>
      <c r="BP252" s="118" t="str">
        <f t="shared" si="182"/>
        <v>2025EB1100250-BDSDF114</v>
      </c>
      <c r="BQ252" s="24" t="str">
        <f t="shared" si="210"/>
        <v>2 missed</v>
      </c>
      <c r="BR252" s="24" t="str">
        <f t="shared" si="211"/>
        <v>1 missed</v>
      </c>
      <c r="BS252" s="24">
        <f t="shared" si="212"/>
        <v>1</v>
      </c>
      <c r="BT252" s="24">
        <f t="shared" si="213"/>
        <v>0</v>
      </c>
      <c r="BU252" s="14">
        <f t="shared" si="214"/>
        <v>0.33333333333333331</v>
      </c>
      <c r="BV252" s="14">
        <f t="shared" si="215"/>
        <v>0</v>
      </c>
      <c r="BW252" s="24" t="str">
        <f t="shared" si="216"/>
        <v>3 missed</v>
      </c>
      <c r="BX252" s="24">
        <f t="shared" si="217"/>
        <v>1</v>
      </c>
      <c r="BY252" s="14">
        <f t="shared" si="218"/>
        <v>0.25</v>
      </c>
      <c r="BZ252" s="14" t="str">
        <f t="shared" si="219"/>
        <v>Q-1 A-0 || Q Total-3, A Total-1</v>
      </c>
      <c r="CA252" s="14" t="str" cm="1">
        <f t="array" ref="CA252">IFERROR(INDEX('Attendance-Slot-1'!$Q$2:$Q$1112,MATCH(1,('Attendance-Slot-1'!$A$2:$A$1112=$C252)*('Attendance-Slot-1'!$G$2:$G$1112=CA$2),0)),"No Data")</f>
        <v>P-S1_Onsite</v>
      </c>
      <c r="CB252" s="14" t="str" cm="1">
        <f t="array" ref="CB252">IFERROR(INDEX('Attendance-Slot-2'!$Q$2:$Q$2595,MATCH(1,('Attendance-Slot-2'!$A$2:$A$2595=$C252)*('Attendance-Slot-2'!$G$2:$G$2595=CA$2),0)),"No Data")</f>
        <v>No Data</v>
      </c>
      <c r="CC252" s="138">
        <f>VLOOKUP($BP252,'Written Exam Marks'!$H:$Q,10,FALSE)</f>
        <v>3.5</v>
      </c>
      <c r="CD252" s="138">
        <f>VLOOKUP($BP252,'Written Exam Marks'!$H:$Q,9,FALSE)</f>
        <v>40</v>
      </c>
      <c r="CE252" s="14" t="str">
        <f t="shared" si="220"/>
        <v>Present</v>
      </c>
      <c r="CF252" s="14" t="str">
        <f t="shared" si="221"/>
        <v>P-S1_Onsite</v>
      </c>
      <c r="CG252" s="130">
        <v>4</v>
      </c>
      <c r="CH252" s="130" t="s">
        <v>5</v>
      </c>
      <c r="CI252" s="130">
        <v>5.5</v>
      </c>
      <c r="CJ252" s="130" t="s">
        <v>5</v>
      </c>
      <c r="CK252" s="130" t="s">
        <v>5</v>
      </c>
      <c r="CL252" s="130" t="s">
        <v>5</v>
      </c>
      <c r="CM252" s="145">
        <v>9.5</v>
      </c>
      <c r="CN252" s="130">
        <v>50</v>
      </c>
      <c r="CO252" s="27" t="s">
        <v>1005</v>
      </c>
      <c r="CP252" s="119" t="s">
        <v>1044</v>
      </c>
      <c r="CQ252" s="119" t="str">
        <f t="shared" si="183"/>
        <v>2025EB1100250-BDSDF112</v>
      </c>
      <c r="CR252" s="27" t="str">
        <f t="shared" si="222"/>
        <v>1 missed</v>
      </c>
      <c r="CS252" s="27" t="str">
        <f t="shared" si="223"/>
        <v>1 missed</v>
      </c>
      <c r="CT252" s="27">
        <f t="shared" si="224"/>
        <v>1</v>
      </c>
      <c r="CU252" s="27">
        <f t="shared" si="225"/>
        <v>1</v>
      </c>
      <c r="CV252" s="15">
        <f t="shared" si="226"/>
        <v>0.5</v>
      </c>
      <c r="CW252" s="15">
        <f t="shared" si="227"/>
        <v>0.5</v>
      </c>
      <c r="CX252" s="27" t="str">
        <f t="shared" si="228"/>
        <v>2 missed</v>
      </c>
      <c r="CY252" s="27">
        <f t="shared" si="229"/>
        <v>2</v>
      </c>
      <c r="CZ252" s="15">
        <f t="shared" si="230"/>
        <v>0.5</v>
      </c>
      <c r="DA252" s="15" t="str">
        <f t="shared" si="231"/>
        <v>Q-1 A-1 || Q Total-2, A Total-2</v>
      </c>
      <c r="DB252" s="15" t="str" cm="1">
        <f t="array" ref="DB252">IFERROR(INDEX('Attendance-Slot-1'!$Q$2:$Q$1112,MATCH(1,('Attendance-Slot-1'!$A$2:$A$1112=$C252)*('Attendance-Slot-1'!$G$2:$G$1112=DB$2),0)),"No Data")</f>
        <v>P-S1_Onsite</v>
      </c>
      <c r="DC252" s="15" t="str" cm="1">
        <f t="array" ref="DC252">IFERROR(INDEX('Attendance-Slot-2'!$Q$2:$Q$2595,MATCH(1,('Attendance-Slot-2'!$A$2:$A$2595=$C252)*('Attendance-Slot-2'!$G$2:$G$2595=DB$2),0)),"No Data")</f>
        <v>No Data</v>
      </c>
      <c r="DD252" s="139">
        <f>VLOOKUP($CQ252,'Written Exam Marks'!$H:$Q,10,FALSE)</f>
        <v>23.5</v>
      </c>
      <c r="DE252" s="139">
        <f>VLOOKUP($CQ252,'Written Exam Marks'!$H:$Q,9,FALSE)</f>
        <v>50</v>
      </c>
      <c r="DF252" s="15" t="str">
        <f t="shared" si="232"/>
        <v>Present</v>
      </c>
      <c r="DG252" s="15" t="str">
        <f t="shared" si="233"/>
        <v>P-S1_Onsite</v>
      </c>
      <c r="DH252" s="139">
        <v>95</v>
      </c>
      <c r="DI252" s="139">
        <v>95</v>
      </c>
      <c r="DJ252" s="139">
        <v>100</v>
      </c>
      <c r="DK252" s="3" t="str">
        <f t="shared" si="184"/>
        <v>P-4, A-0, No Data-0</v>
      </c>
      <c r="DL252" s="3" t="str">
        <f t="shared" si="185"/>
        <v>P-0, A-0, No Data-4</v>
      </c>
      <c r="DM252" s="1" t="str">
        <f t="shared" si="234"/>
        <v>P-S1_Onsite</v>
      </c>
      <c r="DN252" s="1" t="str">
        <f t="shared" si="235"/>
        <v>P-S1_Onsite</v>
      </c>
      <c r="DO252" s="1" t="str">
        <f t="shared" si="236"/>
        <v>P-S1_Onsite</v>
      </c>
      <c r="DP252" s="1" t="str">
        <f t="shared" si="237"/>
        <v>P-S1_Onsite</v>
      </c>
      <c r="DQ252" s="1" t="str">
        <f t="shared" si="238"/>
        <v>P-4, A-0, No Data-0</v>
      </c>
      <c r="DR252" s="39">
        <f t="shared" si="239"/>
        <v>0</v>
      </c>
      <c r="DS252" s="34" t="s">
        <v>7217</v>
      </c>
      <c r="DT252" s="39" t="s">
        <v>7363</v>
      </c>
      <c r="DU252" s="30" t="s">
        <v>750</v>
      </c>
      <c r="DV252" s="30"/>
    </row>
    <row r="253" spans="1:126" x14ac:dyDescent="0.25">
      <c r="A253" s="1">
        <v>250</v>
      </c>
      <c r="B253" s="1" t="s">
        <v>1000</v>
      </c>
      <c r="C253" s="1" t="s">
        <v>753</v>
      </c>
      <c r="D253" s="1" t="s">
        <v>754</v>
      </c>
      <c r="E253" s="1" t="s">
        <v>755</v>
      </c>
      <c r="F253" s="1" t="s">
        <v>7202</v>
      </c>
      <c r="G253" s="1" t="s">
        <v>3633</v>
      </c>
      <c r="H253" s="143">
        <v>1.6</v>
      </c>
      <c r="I253" s="143">
        <v>4.8</v>
      </c>
      <c r="J253" s="143" t="s">
        <v>5</v>
      </c>
      <c r="K253" s="143" t="s">
        <v>5</v>
      </c>
      <c r="L253" s="132" t="s">
        <v>5</v>
      </c>
      <c r="M253" s="132">
        <v>6.4</v>
      </c>
      <c r="N253" s="26">
        <v>60</v>
      </c>
      <c r="O253" s="26" t="s">
        <v>997</v>
      </c>
      <c r="P253" s="120" t="s">
        <v>1034</v>
      </c>
      <c r="Q253" s="13" t="str">
        <f t="shared" si="186"/>
        <v>2025EB1100251-BDSDF113</v>
      </c>
      <c r="R253" s="26" t="str">
        <f t="shared" si="187"/>
        <v>2 missed</v>
      </c>
      <c r="S253" s="26" t="str">
        <f t="shared" si="180"/>
        <v>1 missed</v>
      </c>
      <c r="T253" s="26">
        <f t="shared" si="188"/>
        <v>2</v>
      </c>
      <c r="U253" s="26">
        <f t="shared" si="189"/>
        <v>0</v>
      </c>
      <c r="V253" s="13">
        <f t="shared" si="190"/>
        <v>0.5</v>
      </c>
      <c r="W253" s="13">
        <f t="shared" si="191"/>
        <v>0</v>
      </c>
      <c r="X253" s="26" t="str">
        <f t="shared" si="192"/>
        <v>3 missed</v>
      </c>
      <c r="Y253" s="26">
        <f t="shared" si="193"/>
        <v>2</v>
      </c>
      <c r="Z253" s="13">
        <f t="shared" si="194"/>
        <v>0.4</v>
      </c>
      <c r="AA253" s="15" t="str">
        <f t="shared" si="195"/>
        <v>Q-2 A-0 || Q Total-4, A Total-1</v>
      </c>
      <c r="AB253" s="13" t="str" cm="1">
        <f t="array" ref="AB253">IFERROR(INDEX('Attendance-Slot-1'!$Q$2:$Q$1112,MATCH(1,('Attendance-Slot-1'!$A$2:$A$1112=$C253)*('Attendance-Slot-1'!$G$2:$G$1112=AB$2),0)),"No Data")</f>
        <v>No Data</v>
      </c>
      <c r="AC253" s="13" t="str" cm="1">
        <f t="array" ref="AC253">IFERROR(INDEX('Attendance-Slot-2'!$Q$2:$Q$2595,MATCH(1,('Attendance-Slot-2'!$A$2:$A$2595=$C253)*('Attendance-Slot-2'!$G$2:$G$2595=AB$2),0)),"No Data")</f>
        <v>A-S2_Onsite</v>
      </c>
      <c r="AD253" s="133" t="e">
        <f>VLOOKUP($Q253,'Written Exam Marks'!$H:$Q,10,FALSE)</f>
        <v>#N/A</v>
      </c>
      <c r="AE253" s="133" t="e">
        <f>VLOOKUP($Q253,'Written Exam Marks'!$H:$Q,9,FALSE)</f>
        <v>#N/A</v>
      </c>
      <c r="AF253" s="13" t="str">
        <f t="shared" si="196"/>
        <v>Absent</v>
      </c>
      <c r="AG253" s="13" t="str">
        <f t="shared" si="197"/>
        <v>A-S2_Onsite</v>
      </c>
      <c r="AH253" s="29" t="s">
        <v>5</v>
      </c>
      <c r="AI253" s="29" t="s">
        <v>5</v>
      </c>
      <c r="AJ253" s="29" t="s">
        <v>5</v>
      </c>
      <c r="AK253" s="29" t="s">
        <v>5</v>
      </c>
      <c r="AL253" s="29" t="s">
        <v>5</v>
      </c>
      <c r="AM253" s="29">
        <v>0</v>
      </c>
      <c r="AN253" s="131">
        <v>60</v>
      </c>
      <c r="AO253" s="36" t="s">
        <v>7179</v>
      </c>
      <c r="AP253" s="116" t="s">
        <v>1050</v>
      </c>
      <c r="AQ253" s="116" t="str">
        <f t="shared" si="181"/>
        <v>2025EB1100251-BDSDF108</v>
      </c>
      <c r="AR253" s="25" t="str">
        <f t="shared" si="198"/>
        <v>3 missed</v>
      </c>
      <c r="AS253" s="25" t="str">
        <f t="shared" si="199"/>
        <v>2 missed</v>
      </c>
      <c r="AT253" s="25">
        <f t="shared" si="200"/>
        <v>0</v>
      </c>
      <c r="AU253" s="25">
        <f t="shared" si="201"/>
        <v>0</v>
      </c>
      <c r="AV253" s="10">
        <f t="shared" si="202"/>
        <v>0</v>
      </c>
      <c r="AW253" s="10">
        <f t="shared" si="203"/>
        <v>0</v>
      </c>
      <c r="AX253" s="25" t="str">
        <f t="shared" si="204"/>
        <v>5 missed</v>
      </c>
      <c r="AY253" s="25">
        <f t="shared" si="205"/>
        <v>0</v>
      </c>
      <c r="AZ253" s="10">
        <f t="shared" si="206"/>
        <v>0</v>
      </c>
      <c r="BA253" s="10" t="str">
        <f t="shared" si="207"/>
        <v>Q-0 A-0 || Q Total-3, A Total-2</v>
      </c>
      <c r="BB253" s="10" t="str" cm="1">
        <f t="array" ref="BB253">IFERROR(INDEX('Attendance-Slot-1'!$Q$2:$Q$1112,MATCH(1,('Attendance-Slot-1'!$A$2:$A$1112=$C253)*('Attendance-Slot-1'!$G$2:$G$1112=BB$2),0)),"No Data")</f>
        <v>No Data</v>
      </c>
      <c r="BC253" s="10" t="str" cm="1">
        <f t="array" ref="BC253">IFERROR(INDEX('Attendance-Slot-2'!$Q$2:$Q$2595,MATCH(1,('Attendance-Slot-2'!$A$2:$A$2595=$C253)*('Attendance-Slot-2'!$G$2:$G$2595=BB$2),0)),"No Data")</f>
        <v>A-S2_Onsite</v>
      </c>
      <c r="BD253" s="136" t="e">
        <f>VLOOKUP($AQ253,'Written Exam Marks'!$H:$Q,10,FALSE)</f>
        <v>#N/A</v>
      </c>
      <c r="BE253" s="136" t="e">
        <f>VLOOKUP($AQ253,'Written Exam Marks'!$H:$Q,9,FALSE)</f>
        <v>#N/A</v>
      </c>
      <c r="BF253" s="10" t="str">
        <f t="shared" si="208"/>
        <v>Absent</v>
      </c>
      <c r="BG253" s="10" t="str">
        <f t="shared" si="209"/>
        <v>A-S2_Onsite</v>
      </c>
      <c r="BH253" s="129" t="s">
        <v>5</v>
      </c>
      <c r="BI253" s="129" t="s">
        <v>5</v>
      </c>
      <c r="BJ253" s="129" t="s">
        <v>5</v>
      </c>
      <c r="BK253" s="129" t="s">
        <v>5</v>
      </c>
      <c r="BL253" s="144">
        <v>0</v>
      </c>
      <c r="BM253" s="24">
        <v>60</v>
      </c>
      <c r="BN253" s="24" t="s">
        <v>1004</v>
      </c>
      <c r="BO253" s="118" t="s">
        <v>1063</v>
      </c>
      <c r="BP253" s="118" t="str">
        <f t="shared" si="182"/>
        <v>2025EB1100251-BDSDF114</v>
      </c>
      <c r="BQ253" s="24" t="str">
        <f t="shared" si="210"/>
        <v>3 missed</v>
      </c>
      <c r="BR253" s="24" t="str">
        <f t="shared" si="211"/>
        <v>1 missed</v>
      </c>
      <c r="BS253" s="24">
        <f t="shared" si="212"/>
        <v>0</v>
      </c>
      <c r="BT253" s="24">
        <f t="shared" si="213"/>
        <v>0</v>
      </c>
      <c r="BU253" s="14">
        <f t="shared" si="214"/>
        <v>0</v>
      </c>
      <c r="BV253" s="14">
        <f t="shared" si="215"/>
        <v>0</v>
      </c>
      <c r="BW253" s="24" t="str">
        <f t="shared" si="216"/>
        <v>4 missed</v>
      </c>
      <c r="BX253" s="24">
        <f t="shared" si="217"/>
        <v>0</v>
      </c>
      <c r="BY253" s="14">
        <f t="shared" si="218"/>
        <v>0</v>
      </c>
      <c r="BZ253" s="14" t="str">
        <f t="shared" si="219"/>
        <v>Q-0 A-0 || Q Total-3, A Total-1</v>
      </c>
      <c r="CA253" s="14" t="str" cm="1">
        <f t="array" ref="CA253">IFERROR(INDEX('Attendance-Slot-1'!$Q$2:$Q$1112,MATCH(1,('Attendance-Slot-1'!$A$2:$A$1112=$C253)*('Attendance-Slot-1'!$G$2:$G$1112=CA$2),0)),"No Data")</f>
        <v>No Data</v>
      </c>
      <c r="CB253" s="14" t="str" cm="1">
        <f t="array" ref="CB253">IFERROR(INDEX('Attendance-Slot-2'!$Q$2:$Q$2595,MATCH(1,('Attendance-Slot-2'!$A$2:$A$2595=$C253)*('Attendance-Slot-2'!$G$2:$G$2595=CA$2),0)),"No Data")</f>
        <v>A-S2_Onsite</v>
      </c>
      <c r="CC253" s="138" t="e">
        <f>VLOOKUP($BP253,'Written Exam Marks'!$H:$Q,10,FALSE)</f>
        <v>#N/A</v>
      </c>
      <c r="CD253" s="138" t="e">
        <f>VLOOKUP($BP253,'Written Exam Marks'!$H:$Q,9,FALSE)</f>
        <v>#N/A</v>
      </c>
      <c r="CE253" s="14" t="str">
        <f t="shared" si="220"/>
        <v>Absent</v>
      </c>
      <c r="CF253" s="14" t="str">
        <f t="shared" si="221"/>
        <v>A-S2_Onsite</v>
      </c>
      <c r="CG253" s="130">
        <v>1.5</v>
      </c>
      <c r="CH253" s="130" t="s">
        <v>5</v>
      </c>
      <c r="CI253" s="130" t="s">
        <v>5</v>
      </c>
      <c r="CJ253" s="130" t="s">
        <v>5</v>
      </c>
      <c r="CK253" s="130" t="s">
        <v>5</v>
      </c>
      <c r="CL253" s="130" t="s">
        <v>5</v>
      </c>
      <c r="CM253" s="145">
        <v>1.5</v>
      </c>
      <c r="CN253" s="130">
        <v>50</v>
      </c>
      <c r="CO253" s="27" t="s">
        <v>1005</v>
      </c>
      <c r="CP253" s="119" t="s">
        <v>1044</v>
      </c>
      <c r="CQ253" s="119" t="str">
        <f t="shared" si="183"/>
        <v>2025EB1100251-BDSDF112</v>
      </c>
      <c r="CR253" s="27" t="str">
        <f t="shared" si="222"/>
        <v>1 missed</v>
      </c>
      <c r="CS253" s="27" t="str">
        <f t="shared" si="223"/>
        <v>2 missed</v>
      </c>
      <c r="CT253" s="27">
        <f t="shared" si="224"/>
        <v>1</v>
      </c>
      <c r="CU253" s="27">
        <f t="shared" si="225"/>
        <v>0</v>
      </c>
      <c r="CV253" s="15">
        <f t="shared" si="226"/>
        <v>0.5</v>
      </c>
      <c r="CW253" s="15">
        <f t="shared" si="227"/>
        <v>0</v>
      </c>
      <c r="CX253" s="27" t="str">
        <f t="shared" si="228"/>
        <v>3 missed</v>
      </c>
      <c r="CY253" s="27">
        <f t="shared" si="229"/>
        <v>1</v>
      </c>
      <c r="CZ253" s="15">
        <f t="shared" si="230"/>
        <v>0.25</v>
      </c>
      <c r="DA253" s="15" t="str">
        <f t="shared" si="231"/>
        <v>Q-1 A-0 || Q Total-2, A Total-2</v>
      </c>
      <c r="DB253" s="15" t="str" cm="1">
        <f t="array" ref="DB253">IFERROR(INDEX('Attendance-Slot-1'!$Q$2:$Q$1112,MATCH(1,('Attendance-Slot-1'!$A$2:$A$1112=$C253)*('Attendance-Slot-1'!$G$2:$G$1112=DB$2),0)),"No Data")</f>
        <v>No Data</v>
      </c>
      <c r="DC253" s="15" t="str" cm="1">
        <f t="array" ref="DC253">IFERROR(INDEX('Attendance-Slot-2'!$Q$2:$Q$2595,MATCH(1,('Attendance-Slot-2'!$A$2:$A$2595=$C253)*('Attendance-Slot-2'!$G$2:$G$2595=DB$2),0)),"No Data")</f>
        <v>A-S2_Onsite</v>
      </c>
      <c r="DD253" s="139" t="e">
        <f>VLOOKUP($CQ253,'Written Exam Marks'!$H:$Q,10,FALSE)</f>
        <v>#N/A</v>
      </c>
      <c r="DE253" s="139" t="e">
        <f>VLOOKUP($CQ253,'Written Exam Marks'!$H:$Q,9,FALSE)</f>
        <v>#N/A</v>
      </c>
      <c r="DF253" s="15" t="str">
        <f t="shared" si="232"/>
        <v>Absent</v>
      </c>
      <c r="DG253" s="15" t="str">
        <f t="shared" si="233"/>
        <v>A-S2_Onsite</v>
      </c>
      <c r="DH253" s="139" t="s">
        <v>5</v>
      </c>
      <c r="DI253" s="139">
        <v>0</v>
      </c>
      <c r="DJ253" s="139">
        <v>100</v>
      </c>
      <c r="DK253" s="3" t="str">
        <f t="shared" si="184"/>
        <v>P-0, A-0, No Data-4</v>
      </c>
      <c r="DL253" s="3" t="str">
        <f t="shared" si="185"/>
        <v>P-0, A-4, No Data-0</v>
      </c>
      <c r="DM253" s="1" t="str">
        <f t="shared" si="234"/>
        <v>A-S2_Onsite</v>
      </c>
      <c r="DN253" s="1" t="str">
        <f t="shared" si="235"/>
        <v>A-S2_Onsite</v>
      </c>
      <c r="DO253" s="1" t="str">
        <f t="shared" si="236"/>
        <v>A-S2_Onsite</v>
      </c>
      <c r="DP253" s="1" t="str">
        <f t="shared" si="237"/>
        <v>A-S2_Onsite</v>
      </c>
      <c r="DQ253" s="1" t="str">
        <f t="shared" si="238"/>
        <v>P-0, A-4, No Data-0</v>
      </c>
      <c r="DR253" s="39">
        <f t="shared" si="239"/>
        <v>0</v>
      </c>
      <c r="DS253" s="34" t="s">
        <v>7217</v>
      </c>
      <c r="DT253" s="39" t="s">
        <v>1098</v>
      </c>
      <c r="DU253" s="30" t="s">
        <v>753</v>
      </c>
      <c r="DV253" s="30" t="s">
        <v>1098</v>
      </c>
    </row>
    <row r="254" spans="1:126" x14ac:dyDescent="0.25">
      <c r="A254" s="1">
        <v>251</v>
      </c>
      <c r="B254" s="1" t="s">
        <v>1000</v>
      </c>
      <c r="C254" s="1" t="s">
        <v>756</v>
      </c>
      <c r="D254" s="1" t="s">
        <v>757</v>
      </c>
      <c r="E254" s="1" t="s">
        <v>758</v>
      </c>
      <c r="F254" s="1" t="s">
        <v>7202</v>
      </c>
      <c r="G254" s="1" t="s">
        <v>1476</v>
      </c>
      <c r="H254" s="143">
        <v>8</v>
      </c>
      <c r="I254" s="143">
        <v>8</v>
      </c>
      <c r="J254" s="143">
        <v>8</v>
      </c>
      <c r="K254" s="143">
        <v>8</v>
      </c>
      <c r="L254" s="132">
        <v>28</v>
      </c>
      <c r="M254" s="132">
        <v>60</v>
      </c>
      <c r="N254" s="26">
        <v>60</v>
      </c>
      <c r="O254" s="26" t="s">
        <v>997</v>
      </c>
      <c r="P254" s="120" t="s">
        <v>1034</v>
      </c>
      <c r="Q254" s="13" t="str">
        <f t="shared" si="186"/>
        <v>2025EB1100252-BDSDF113</v>
      </c>
      <c r="R254" s="26" t="str">
        <f t="shared" si="187"/>
        <v>0 missed</v>
      </c>
      <c r="S254" s="26" t="str">
        <f t="shared" si="180"/>
        <v>0 missed</v>
      </c>
      <c r="T254" s="26">
        <f t="shared" si="188"/>
        <v>4</v>
      </c>
      <c r="U254" s="26">
        <f t="shared" si="189"/>
        <v>1</v>
      </c>
      <c r="V254" s="13">
        <f t="shared" si="190"/>
        <v>1</v>
      </c>
      <c r="W254" s="13">
        <f t="shared" si="191"/>
        <v>1</v>
      </c>
      <c r="X254" s="26" t="str">
        <f t="shared" si="192"/>
        <v>0 missed</v>
      </c>
      <c r="Y254" s="26">
        <f t="shared" si="193"/>
        <v>5</v>
      </c>
      <c r="Z254" s="13">
        <f t="shared" si="194"/>
        <v>1</v>
      </c>
      <c r="AA254" s="15" t="str">
        <f t="shared" si="195"/>
        <v>Q-4 A-1 || Q Total-4, A Total-1</v>
      </c>
      <c r="AB254" s="13" t="str" cm="1">
        <f t="array" ref="AB254">IFERROR(INDEX('Attendance-Slot-1'!$Q$2:$Q$1112,MATCH(1,('Attendance-Slot-1'!$A$2:$A$1112=$C254)*('Attendance-Slot-1'!$G$2:$G$1112=AB$2),0)),"No Data")</f>
        <v>P-S1_Onsite</v>
      </c>
      <c r="AC254" s="13" t="str" cm="1">
        <f t="array" ref="AC254">IFERROR(INDEX('Attendance-Slot-2'!$Q$2:$Q$2595,MATCH(1,('Attendance-Slot-2'!$A$2:$A$2595=$C254)*('Attendance-Slot-2'!$G$2:$G$2595=AB$2),0)),"No Data")</f>
        <v>No Data</v>
      </c>
      <c r="AD254" s="133">
        <f>VLOOKUP($Q254,'Written Exam Marks'!$H:$Q,10,FALSE)</f>
        <v>33</v>
      </c>
      <c r="AE254" s="133">
        <f>VLOOKUP($Q254,'Written Exam Marks'!$H:$Q,9,FALSE)</f>
        <v>40</v>
      </c>
      <c r="AF254" s="13" t="str">
        <f t="shared" si="196"/>
        <v>Present</v>
      </c>
      <c r="AG254" s="13" t="str">
        <f t="shared" si="197"/>
        <v>P-S1_Onsite</v>
      </c>
      <c r="AH254" s="29">
        <v>12.5</v>
      </c>
      <c r="AI254" s="29" t="s">
        <v>5</v>
      </c>
      <c r="AJ254" s="29">
        <v>8.6666666669999994</v>
      </c>
      <c r="AK254" s="29" t="s">
        <v>5</v>
      </c>
      <c r="AL254" s="29" t="s">
        <v>5</v>
      </c>
      <c r="AM254" s="29">
        <v>21.166666667000001</v>
      </c>
      <c r="AN254" s="131">
        <v>60</v>
      </c>
      <c r="AO254" s="36" t="s">
        <v>7179</v>
      </c>
      <c r="AP254" s="116" t="s">
        <v>1050</v>
      </c>
      <c r="AQ254" s="116" t="str">
        <f t="shared" si="181"/>
        <v>2025EB1100252-BDSDF108</v>
      </c>
      <c r="AR254" s="25" t="str">
        <f t="shared" si="198"/>
        <v>2 missed</v>
      </c>
      <c r="AS254" s="25" t="str">
        <f t="shared" si="199"/>
        <v>1 missed</v>
      </c>
      <c r="AT254" s="25">
        <f t="shared" si="200"/>
        <v>1</v>
      </c>
      <c r="AU254" s="25">
        <f t="shared" si="201"/>
        <v>1</v>
      </c>
      <c r="AV254" s="10">
        <f t="shared" si="202"/>
        <v>0.33333333333333331</v>
      </c>
      <c r="AW254" s="10">
        <f t="shared" si="203"/>
        <v>0.5</v>
      </c>
      <c r="AX254" s="25" t="str">
        <f t="shared" si="204"/>
        <v>3 missed</v>
      </c>
      <c r="AY254" s="25">
        <f t="shared" si="205"/>
        <v>2</v>
      </c>
      <c r="AZ254" s="10">
        <f t="shared" si="206"/>
        <v>0.4</v>
      </c>
      <c r="BA254" s="10" t="str">
        <f t="shared" si="207"/>
        <v>Q-1 A-1 || Q Total-3, A Total-2</v>
      </c>
      <c r="BB254" s="10" t="str" cm="1">
        <f t="array" ref="BB254">IFERROR(INDEX('Attendance-Slot-1'!$Q$2:$Q$1112,MATCH(1,('Attendance-Slot-1'!$A$2:$A$1112=$C254)*('Attendance-Slot-1'!$G$2:$G$1112=BB$2),0)),"No Data")</f>
        <v>No Data</v>
      </c>
      <c r="BC254" s="10" t="str" cm="1">
        <f t="array" ref="BC254">IFERROR(INDEX('Attendance-Slot-2'!$Q$2:$Q$2595,MATCH(1,('Attendance-Slot-2'!$A$2:$A$2595=$C254)*('Attendance-Slot-2'!$G$2:$G$2595=BB$2),0)),"No Data")</f>
        <v>A-S2_Onsite</v>
      </c>
      <c r="BD254" s="136" t="e">
        <f>VLOOKUP($AQ254,'Written Exam Marks'!$H:$Q,10,FALSE)</f>
        <v>#N/A</v>
      </c>
      <c r="BE254" s="136" t="e">
        <f>VLOOKUP($AQ254,'Written Exam Marks'!$H:$Q,9,FALSE)</f>
        <v>#N/A</v>
      </c>
      <c r="BF254" s="10" t="str">
        <f t="shared" si="208"/>
        <v>Absent</v>
      </c>
      <c r="BG254" s="10" t="str">
        <f t="shared" si="209"/>
        <v>A-S2_Onsite</v>
      </c>
      <c r="BH254" s="129">
        <v>10</v>
      </c>
      <c r="BI254" s="129">
        <v>13.5</v>
      </c>
      <c r="BJ254" s="129">
        <v>15</v>
      </c>
      <c r="BK254" s="129">
        <v>16</v>
      </c>
      <c r="BL254" s="144">
        <v>54.5</v>
      </c>
      <c r="BM254" s="24">
        <v>60</v>
      </c>
      <c r="BN254" s="24" t="s">
        <v>1004</v>
      </c>
      <c r="BO254" s="118" t="s">
        <v>1063</v>
      </c>
      <c r="BP254" s="118" t="str">
        <f t="shared" si="182"/>
        <v>2025EB1100252-BDSDF114</v>
      </c>
      <c r="BQ254" s="24" t="str">
        <f t="shared" si="210"/>
        <v>0 missed</v>
      </c>
      <c r="BR254" s="24" t="str">
        <f t="shared" si="211"/>
        <v>0 missed</v>
      </c>
      <c r="BS254" s="24">
        <f t="shared" si="212"/>
        <v>3</v>
      </c>
      <c r="BT254" s="24">
        <f t="shared" si="213"/>
        <v>1</v>
      </c>
      <c r="BU254" s="14">
        <f t="shared" si="214"/>
        <v>1</v>
      </c>
      <c r="BV254" s="14">
        <f t="shared" si="215"/>
        <v>1</v>
      </c>
      <c r="BW254" s="24" t="str">
        <f t="shared" si="216"/>
        <v>0 missed</v>
      </c>
      <c r="BX254" s="24">
        <f t="shared" si="217"/>
        <v>4</v>
      </c>
      <c r="BY254" s="14">
        <f t="shared" si="218"/>
        <v>1</v>
      </c>
      <c r="BZ254" s="14" t="str">
        <f t="shared" si="219"/>
        <v>Q-3 A-1 || Q Total-3, A Total-1</v>
      </c>
      <c r="CA254" s="14" t="str" cm="1">
        <f t="array" ref="CA254">IFERROR(INDEX('Attendance-Slot-1'!$Q$2:$Q$1112,MATCH(1,('Attendance-Slot-1'!$A$2:$A$1112=$C254)*('Attendance-Slot-1'!$G$2:$G$1112=CA$2),0)),"No Data")</f>
        <v>P-S1_Onsite</v>
      </c>
      <c r="CB254" s="14" t="str" cm="1">
        <f t="array" ref="CB254">IFERROR(INDEX('Attendance-Slot-2'!$Q$2:$Q$2595,MATCH(1,('Attendance-Slot-2'!$A$2:$A$2595=$C254)*('Attendance-Slot-2'!$G$2:$G$2595=CA$2),0)),"No Data")</f>
        <v>No Data</v>
      </c>
      <c r="CC254" s="138">
        <f>VLOOKUP($BP254,'Written Exam Marks'!$H:$Q,10,FALSE)</f>
        <v>14</v>
      </c>
      <c r="CD254" s="138">
        <f>VLOOKUP($BP254,'Written Exam Marks'!$H:$Q,9,FALSE)</f>
        <v>40</v>
      </c>
      <c r="CE254" s="14" t="str">
        <f t="shared" si="220"/>
        <v>Present</v>
      </c>
      <c r="CF254" s="14" t="str">
        <f t="shared" si="221"/>
        <v>P-S1_Onsite</v>
      </c>
      <c r="CG254" s="130">
        <v>5</v>
      </c>
      <c r="CH254" s="130">
        <v>4.5</v>
      </c>
      <c r="CI254" s="130">
        <v>9</v>
      </c>
      <c r="CJ254" s="130">
        <v>6</v>
      </c>
      <c r="CK254" s="130" t="s">
        <v>5</v>
      </c>
      <c r="CL254" s="130" t="s">
        <v>5</v>
      </c>
      <c r="CM254" s="145">
        <v>24.5</v>
      </c>
      <c r="CN254" s="130">
        <v>50</v>
      </c>
      <c r="CO254" s="27" t="s">
        <v>1005</v>
      </c>
      <c r="CP254" s="119" t="s">
        <v>1044</v>
      </c>
      <c r="CQ254" s="119" t="str">
        <f t="shared" si="183"/>
        <v>2025EB1100252-BDSDF112</v>
      </c>
      <c r="CR254" s="27" t="str">
        <f t="shared" si="222"/>
        <v>0 missed</v>
      </c>
      <c r="CS254" s="27" t="str">
        <f t="shared" si="223"/>
        <v>0 missed</v>
      </c>
      <c r="CT254" s="27">
        <f t="shared" si="224"/>
        <v>2</v>
      </c>
      <c r="CU254" s="27">
        <f t="shared" si="225"/>
        <v>2</v>
      </c>
      <c r="CV254" s="15">
        <f t="shared" si="226"/>
        <v>1</v>
      </c>
      <c r="CW254" s="15">
        <f t="shared" si="227"/>
        <v>1</v>
      </c>
      <c r="CX254" s="27" t="str">
        <f t="shared" si="228"/>
        <v>0 missed</v>
      </c>
      <c r="CY254" s="27">
        <f t="shared" si="229"/>
        <v>4</v>
      </c>
      <c r="CZ254" s="15">
        <f t="shared" si="230"/>
        <v>1</v>
      </c>
      <c r="DA254" s="15" t="str">
        <f t="shared" si="231"/>
        <v>Q-2 A-2 || Q Total-2, A Total-2</v>
      </c>
      <c r="DB254" s="15" t="str" cm="1">
        <f t="array" ref="DB254">IFERROR(INDEX('Attendance-Slot-1'!$Q$2:$Q$1112,MATCH(1,('Attendance-Slot-1'!$A$2:$A$1112=$C254)*('Attendance-Slot-1'!$G$2:$G$1112=DB$2),0)),"No Data")</f>
        <v>P-S1_Onsite</v>
      </c>
      <c r="DC254" s="15" t="str" cm="1">
        <f t="array" ref="DC254">IFERROR(INDEX('Attendance-Slot-2'!$Q$2:$Q$2595,MATCH(1,('Attendance-Slot-2'!$A$2:$A$2595=$C254)*('Attendance-Slot-2'!$G$2:$G$2595=DB$2),0)),"No Data")</f>
        <v>No Data</v>
      </c>
      <c r="DD254" s="139">
        <f>VLOOKUP($CQ254,'Written Exam Marks'!$H:$Q,10,FALSE)</f>
        <v>31.5</v>
      </c>
      <c r="DE254" s="139">
        <f>VLOOKUP($CQ254,'Written Exam Marks'!$H:$Q,9,FALSE)</f>
        <v>50</v>
      </c>
      <c r="DF254" s="15" t="str">
        <f t="shared" si="232"/>
        <v>Present</v>
      </c>
      <c r="DG254" s="15" t="str">
        <f t="shared" si="233"/>
        <v>P-S1_Onsite</v>
      </c>
      <c r="DH254" s="139">
        <v>100</v>
      </c>
      <c r="DI254" s="139">
        <v>100</v>
      </c>
      <c r="DJ254" s="139">
        <v>100</v>
      </c>
      <c r="DK254" s="3" t="str">
        <f t="shared" si="184"/>
        <v>P-3, A-0, No Data-1</v>
      </c>
      <c r="DL254" s="3" t="str">
        <f t="shared" si="185"/>
        <v>P-0, A-1, No Data-3</v>
      </c>
      <c r="DM254" s="1" t="str">
        <f t="shared" si="234"/>
        <v>P-S1_Onsite</v>
      </c>
      <c r="DN254" s="1" t="str">
        <f t="shared" si="235"/>
        <v>P-S1_Onsite</v>
      </c>
      <c r="DO254" s="1" t="str">
        <f t="shared" si="236"/>
        <v>A-S2_Onsite</v>
      </c>
      <c r="DP254" s="1" t="str">
        <f t="shared" si="237"/>
        <v>P-S1_Onsite</v>
      </c>
      <c r="DQ254" s="1" t="str">
        <f t="shared" si="238"/>
        <v>P-3, A-1, No Data-0</v>
      </c>
      <c r="DR254" s="39">
        <f t="shared" si="239"/>
        <v>0</v>
      </c>
      <c r="DS254" s="34" t="s">
        <v>7217</v>
      </c>
      <c r="DT254" s="39" t="s">
        <v>7363</v>
      </c>
      <c r="DU254" s="30" t="s">
        <v>756</v>
      </c>
      <c r="DV254" s="30"/>
    </row>
    <row r="255" spans="1:126" x14ac:dyDescent="0.25">
      <c r="A255" s="1">
        <v>252</v>
      </c>
      <c r="B255" s="1" t="s">
        <v>1000</v>
      </c>
      <c r="C255" s="1" t="s">
        <v>759</v>
      </c>
      <c r="D255" s="1" t="s">
        <v>760</v>
      </c>
      <c r="E255" s="1" t="s">
        <v>761</v>
      </c>
      <c r="F255" s="1" t="s">
        <v>7201</v>
      </c>
      <c r="G255" s="1" t="s">
        <v>3634</v>
      </c>
      <c r="H255" s="143">
        <v>8</v>
      </c>
      <c r="I255" s="143">
        <v>6.4</v>
      </c>
      <c r="J255" s="143">
        <v>7.2</v>
      </c>
      <c r="K255" s="143">
        <v>8</v>
      </c>
      <c r="L255" s="132">
        <v>28</v>
      </c>
      <c r="M255" s="132">
        <v>57.6</v>
      </c>
      <c r="N255" s="26">
        <v>60</v>
      </c>
      <c r="O255" s="26" t="s">
        <v>997</v>
      </c>
      <c r="P255" s="120" t="s">
        <v>1034</v>
      </c>
      <c r="Q255" s="13" t="str">
        <f t="shared" si="186"/>
        <v>2025EB1100253-BDSDF113</v>
      </c>
      <c r="R255" s="26" t="str">
        <f t="shared" si="187"/>
        <v>0 missed</v>
      </c>
      <c r="S255" s="26" t="str">
        <f t="shared" si="180"/>
        <v>0 missed</v>
      </c>
      <c r="T255" s="26">
        <f t="shared" si="188"/>
        <v>4</v>
      </c>
      <c r="U255" s="26">
        <f t="shared" si="189"/>
        <v>1</v>
      </c>
      <c r="V255" s="13">
        <f t="shared" si="190"/>
        <v>1</v>
      </c>
      <c r="W255" s="13">
        <f t="shared" si="191"/>
        <v>1</v>
      </c>
      <c r="X255" s="26" t="str">
        <f t="shared" si="192"/>
        <v>0 missed</v>
      </c>
      <c r="Y255" s="26">
        <f t="shared" si="193"/>
        <v>5</v>
      </c>
      <c r="Z255" s="13">
        <f t="shared" si="194"/>
        <v>1</v>
      </c>
      <c r="AA255" s="15" t="str">
        <f t="shared" si="195"/>
        <v>Q-4 A-1 || Q Total-4, A Total-1</v>
      </c>
      <c r="AB255" s="13" t="str" cm="1">
        <f t="array" ref="AB255">IFERROR(INDEX('Attendance-Slot-1'!$Q$2:$Q$1112,MATCH(1,('Attendance-Slot-1'!$A$2:$A$1112=$C255)*('Attendance-Slot-1'!$G$2:$G$1112=AB$2),0)),"No Data")</f>
        <v>No Data</v>
      </c>
      <c r="AC255" s="13" t="str" cm="1">
        <f t="array" ref="AC255">IFERROR(INDEX('Attendance-Slot-2'!$Q$2:$Q$2595,MATCH(1,('Attendance-Slot-2'!$A$2:$A$2595=$C255)*('Attendance-Slot-2'!$G$2:$G$2595=AB$2),0)),"No Data")</f>
        <v>P-S2_Onsite</v>
      </c>
      <c r="AD255" s="133">
        <f>VLOOKUP($Q255,'Written Exam Marks'!$H:$Q,10,FALSE)</f>
        <v>29</v>
      </c>
      <c r="AE255" s="133">
        <f>VLOOKUP($Q255,'Written Exam Marks'!$H:$Q,9,FALSE)</f>
        <v>40</v>
      </c>
      <c r="AF255" s="13" t="str">
        <f t="shared" si="196"/>
        <v>Present</v>
      </c>
      <c r="AG255" s="13" t="str">
        <f t="shared" si="197"/>
        <v>P-S2_Onsite</v>
      </c>
      <c r="AH255" s="29">
        <v>8.5</v>
      </c>
      <c r="AI255" s="29">
        <v>15</v>
      </c>
      <c r="AJ255" s="29">
        <v>9.3333333330000006</v>
      </c>
      <c r="AK255" s="29">
        <v>10</v>
      </c>
      <c r="AL255" s="29">
        <v>10</v>
      </c>
      <c r="AM255" s="29">
        <v>52.833333332999999</v>
      </c>
      <c r="AN255" s="131">
        <v>60</v>
      </c>
      <c r="AO255" s="36" t="s">
        <v>7179</v>
      </c>
      <c r="AP255" s="116" t="s">
        <v>1050</v>
      </c>
      <c r="AQ255" s="116" t="str">
        <f t="shared" si="181"/>
        <v>2025EB1100253-BDSDF108</v>
      </c>
      <c r="AR255" s="25" t="str">
        <f t="shared" si="198"/>
        <v>0 missed</v>
      </c>
      <c r="AS255" s="25" t="str">
        <f t="shared" si="199"/>
        <v>0 missed</v>
      </c>
      <c r="AT255" s="25">
        <f t="shared" si="200"/>
        <v>3</v>
      </c>
      <c r="AU255" s="25">
        <f t="shared" si="201"/>
        <v>2</v>
      </c>
      <c r="AV255" s="10">
        <f t="shared" si="202"/>
        <v>1</v>
      </c>
      <c r="AW255" s="10">
        <f t="shared" si="203"/>
        <v>1</v>
      </c>
      <c r="AX255" s="25" t="str">
        <f t="shared" si="204"/>
        <v>0 missed</v>
      </c>
      <c r="AY255" s="25">
        <f t="shared" si="205"/>
        <v>5</v>
      </c>
      <c r="AZ255" s="10">
        <f t="shared" si="206"/>
        <v>1</v>
      </c>
      <c r="BA255" s="10" t="str">
        <f t="shared" si="207"/>
        <v>Q-3 A-2 || Q Total-3, A Total-2</v>
      </c>
      <c r="BB255" s="10" t="str" cm="1">
        <f t="array" ref="BB255">IFERROR(INDEX('Attendance-Slot-1'!$Q$2:$Q$1112,MATCH(1,('Attendance-Slot-1'!$A$2:$A$1112=$C255)*('Attendance-Slot-1'!$G$2:$G$1112=BB$2),0)),"No Data")</f>
        <v>No Data</v>
      </c>
      <c r="BC255" s="10" t="str" cm="1">
        <f t="array" ref="BC255">IFERROR(INDEX('Attendance-Slot-2'!$Q$2:$Q$2595,MATCH(1,('Attendance-Slot-2'!$A$2:$A$2595=$C255)*('Attendance-Slot-2'!$G$2:$G$2595=BB$2),0)),"No Data")</f>
        <v>P-S2_Onsite</v>
      </c>
      <c r="BD255" s="136">
        <f>VLOOKUP($AQ255,'Written Exam Marks'!$H:$Q,10,FALSE)</f>
        <v>11</v>
      </c>
      <c r="BE255" s="136">
        <f>VLOOKUP($AQ255,'Written Exam Marks'!$H:$Q,9,FALSE)</f>
        <v>40</v>
      </c>
      <c r="BF255" s="10" t="str">
        <f t="shared" si="208"/>
        <v>Present</v>
      </c>
      <c r="BG255" s="10" t="str">
        <f t="shared" si="209"/>
        <v>P-S2_Onsite</v>
      </c>
      <c r="BH255" s="129">
        <v>10</v>
      </c>
      <c r="BI255" s="129">
        <v>15</v>
      </c>
      <c r="BJ255" s="129" t="s">
        <v>5</v>
      </c>
      <c r="BK255" s="129">
        <v>19</v>
      </c>
      <c r="BL255" s="144">
        <v>44</v>
      </c>
      <c r="BM255" s="24">
        <v>60</v>
      </c>
      <c r="BN255" s="24" t="s">
        <v>1004</v>
      </c>
      <c r="BO255" s="118" t="s">
        <v>1063</v>
      </c>
      <c r="BP255" s="118" t="str">
        <f t="shared" si="182"/>
        <v>2025EB1100253-BDSDF114</v>
      </c>
      <c r="BQ255" s="24" t="str">
        <f t="shared" si="210"/>
        <v>1 missed</v>
      </c>
      <c r="BR255" s="24" t="str">
        <f t="shared" si="211"/>
        <v>0 missed</v>
      </c>
      <c r="BS255" s="24">
        <f t="shared" si="212"/>
        <v>2</v>
      </c>
      <c r="BT255" s="24">
        <f t="shared" si="213"/>
        <v>1</v>
      </c>
      <c r="BU255" s="14">
        <f t="shared" si="214"/>
        <v>0.66666666666666663</v>
      </c>
      <c r="BV255" s="14">
        <f t="shared" si="215"/>
        <v>1</v>
      </c>
      <c r="BW255" s="24" t="str">
        <f t="shared" si="216"/>
        <v>1 missed</v>
      </c>
      <c r="BX255" s="24">
        <f t="shared" si="217"/>
        <v>3</v>
      </c>
      <c r="BY255" s="14">
        <f t="shared" si="218"/>
        <v>0.75</v>
      </c>
      <c r="BZ255" s="14" t="str">
        <f t="shared" si="219"/>
        <v>Q-2 A-1 || Q Total-3, A Total-1</v>
      </c>
      <c r="CA255" s="14" t="str" cm="1">
        <f t="array" ref="CA255">IFERROR(INDEX('Attendance-Slot-1'!$Q$2:$Q$1112,MATCH(1,('Attendance-Slot-1'!$A$2:$A$1112=$C255)*('Attendance-Slot-1'!$G$2:$G$1112=CA$2),0)),"No Data")</f>
        <v>No Data</v>
      </c>
      <c r="CB255" s="14" t="str" cm="1">
        <f t="array" ref="CB255">IFERROR(INDEX('Attendance-Slot-2'!$Q$2:$Q$2595,MATCH(1,('Attendance-Slot-2'!$A$2:$A$2595=$C255)*('Attendance-Slot-2'!$G$2:$G$2595=CA$2),0)),"No Data")</f>
        <v>P-S2_Onsite</v>
      </c>
      <c r="CC255" s="138">
        <f>VLOOKUP($BP255,'Written Exam Marks'!$H:$Q,10,FALSE)</f>
        <v>10.5</v>
      </c>
      <c r="CD255" s="138">
        <f>VLOOKUP($BP255,'Written Exam Marks'!$H:$Q,9,FALSE)</f>
        <v>40</v>
      </c>
      <c r="CE255" s="14" t="str">
        <f t="shared" si="220"/>
        <v>Present</v>
      </c>
      <c r="CF255" s="14" t="str">
        <f t="shared" si="221"/>
        <v>P-S2_Onsite</v>
      </c>
      <c r="CG255" s="130">
        <v>5</v>
      </c>
      <c r="CH255" s="130">
        <v>4</v>
      </c>
      <c r="CI255" s="130">
        <v>9</v>
      </c>
      <c r="CJ255" s="130">
        <v>7</v>
      </c>
      <c r="CK255" s="130" t="s">
        <v>5</v>
      </c>
      <c r="CL255" s="130" t="s">
        <v>5</v>
      </c>
      <c r="CM255" s="145">
        <v>25</v>
      </c>
      <c r="CN255" s="130">
        <v>50</v>
      </c>
      <c r="CO255" s="27" t="s">
        <v>1005</v>
      </c>
      <c r="CP255" s="119" t="s">
        <v>1044</v>
      </c>
      <c r="CQ255" s="119" t="str">
        <f t="shared" si="183"/>
        <v>2025EB1100253-BDSDF112</v>
      </c>
      <c r="CR255" s="27" t="str">
        <f t="shared" si="222"/>
        <v>0 missed</v>
      </c>
      <c r="CS255" s="27" t="str">
        <f t="shared" si="223"/>
        <v>0 missed</v>
      </c>
      <c r="CT255" s="27">
        <f t="shared" si="224"/>
        <v>2</v>
      </c>
      <c r="CU255" s="27">
        <f t="shared" si="225"/>
        <v>2</v>
      </c>
      <c r="CV255" s="15">
        <f t="shared" si="226"/>
        <v>1</v>
      </c>
      <c r="CW255" s="15">
        <f t="shared" si="227"/>
        <v>1</v>
      </c>
      <c r="CX255" s="27" t="str">
        <f t="shared" si="228"/>
        <v>0 missed</v>
      </c>
      <c r="CY255" s="27">
        <f t="shared" si="229"/>
        <v>4</v>
      </c>
      <c r="CZ255" s="15">
        <f t="shared" si="230"/>
        <v>1</v>
      </c>
      <c r="DA255" s="15" t="str">
        <f t="shared" si="231"/>
        <v>Q-2 A-2 || Q Total-2, A Total-2</v>
      </c>
      <c r="DB255" s="15" t="str" cm="1">
        <f t="array" ref="DB255">IFERROR(INDEX('Attendance-Slot-1'!$Q$2:$Q$1112,MATCH(1,('Attendance-Slot-1'!$A$2:$A$1112=$C255)*('Attendance-Slot-1'!$G$2:$G$1112=DB$2),0)),"No Data")</f>
        <v>No Data</v>
      </c>
      <c r="DC255" s="15" t="str" cm="1">
        <f t="array" ref="DC255">IFERROR(INDEX('Attendance-Slot-2'!$Q$2:$Q$2595,MATCH(1,('Attendance-Slot-2'!$A$2:$A$2595=$C255)*('Attendance-Slot-2'!$G$2:$G$2595=DB$2),0)),"No Data")</f>
        <v>P-S2_Onsite</v>
      </c>
      <c r="DD255" s="139">
        <f>VLOOKUP($CQ255,'Written Exam Marks'!$H:$Q,10,FALSE)</f>
        <v>32.5</v>
      </c>
      <c r="DE255" s="139">
        <f>VLOOKUP($CQ255,'Written Exam Marks'!$H:$Q,9,FALSE)</f>
        <v>50</v>
      </c>
      <c r="DF255" s="15" t="str">
        <f t="shared" si="232"/>
        <v>Present</v>
      </c>
      <c r="DG255" s="15" t="str">
        <f t="shared" si="233"/>
        <v>P-S2_Onsite</v>
      </c>
      <c r="DH255" s="139">
        <v>90</v>
      </c>
      <c r="DI255" s="139">
        <v>90</v>
      </c>
      <c r="DJ255" s="139">
        <v>100</v>
      </c>
      <c r="DK255" s="3" t="str">
        <f t="shared" si="184"/>
        <v>P-0, A-0, No Data-4</v>
      </c>
      <c r="DL255" s="3" t="str">
        <f t="shared" si="185"/>
        <v>P-4, A-0, No Data-0</v>
      </c>
      <c r="DM255" s="1" t="str">
        <f t="shared" si="234"/>
        <v>P-S2_Onsite</v>
      </c>
      <c r="DN255" s="1" t="str">
        <f t="shared" si="235"/>
        <v>P-S2_Onsite</v>
      </c>
      <c r="DO255" s="1" t="str">
        <f t="shared" si="236"/>
        <v>P-S2_Onsite</v>
      </c>
      <c r="DP255" s="1" t="str">
        <f t="shared" si="237"/>
        <v>P-S2_Onsite</v>
      </c>
      <c r="DQ255" s="1" t="str">
        <f t="shared" si="238"/>
        <v>P-4, A-0, No Data-0</v>
      </c>
      <c r="DR255" s="39">
        <f t="shared" si="239"/>
        <v>0</v>
      </c>
      <c r="DS255" s="34" t="s">
        <v>7217</v>
      </c>
      <c r="DT255" s="39" t="s">
        <v>7363</v>
      </c>
      <c r="DU255" s="30" t="s">
        <v>759</v>
      </c>
      <c r="DV255" s="30"/>
    </row>
    <row r="256" spans="1:126" x14ac:dyDescent="0.25">
      <c r="A256" s="1">
        <v>253</v>
      </c>
      <c r="B256" s="1" t="s">
        <v>1000</v>
      </c>
      <c r="C256" s="1" t="s">
        <v>762</v>
      </c>
      <c r="D256" s="1" t="s">
        <v>763</v>
      </c>
      <c r="E256" s="1" t="s">
        <v>764</v>
      </c>
      <c r="F256" s="1" t="s">
        <v>7201</v>
      </c>
      <c r="G256" s="1" t="s">
        <v>1480</v>
      </c>
      <c r="H256" s="143">
        <v>7.2</v>
      </c>
      <c r="I256" s="143">
        <v>6.4</v>
      </c>
      <c r="J256" s="143">
        <v>8</v>
      </c>
      <c r="K256" s="143">
        <v>5.6</v>
      </c>
      <c r="L256" s="132">
        <v>25.2</v>
      </c>
      <c r="M256" s="132">
        <v>52.4</v>
      </c>
      <c r="N256" s="26">
        <v>60</v>
      </c>
      <c r="O256" s="26" t="s">
        <v>997</v>
      </c>
      <c r="P256" s="120" t="s">
        <v>1034</v>
      </c>
      <c r="Q256" s="13" t="str">
        <f t="shared" si="186"/>
        <v>2025EB1100254-BDSDF113</v>
      </c>
      <c r="R256" s="26" t="str">
        <f t="shared" si="187"/>
        <v>0 missed</v>
      </c>
      <c r="S256" s="26" t="str">
        <f t="shared" si="180"/>
        <v>0 missed</v>
      </c>
      <c r="T256" s="26">
        <f t="shared" si="188"/>
        <v>4</v>
      </c>
      <c r="U256" s="26">
        <f t="shared" si="189"/>
        <v>1</v>
      </c>
      <c r="V256" s="13">
        <f t="shared" si="190"/>
        <v>1</v>
      </c>
      <c r="W256" s="13">
        <f t="shared" si="191"/>
        <v>1</v>
      </c>
      <c r="X256" s="26" t="str">
        <f t="shared" si="192"/>
        <v>0 missed</v>
      </c>
      <c r="Y256" s="26">
        <f t="shared" si="193"/>
        <v>5</v>
      </c>
      <c r="Z256" s="13">
        <f t="shared" si="194"/>
        <v>1</v>
      </c>
      <c r="AA256" s="15" t="str">
        <f t="shared" si="195"/>
        <v>Q-4 A-1 || Q Total-4, A Total-1</v>
      </c>
      <c r="AB256" s="13" t="str" cm="1">
        <f t="array" ref="AB256">IFERROR(INDEX('Attendance-Slot-1'!$Q$2:$Q$1112,MATCH(1,('Attendance-Slot-1'!$A$2:$A$1112=$C256)*('Attendance-Slot-1'!$G$2:$G$1112=AB$2),0)),"No Data")</f>
        <v>No Data</v>
      </c>
      <c r="AC256" s="13" t="str" cm="1">
        <f t="array" ref="AC256">IFERROR(INDEX('Attendance-Slot-2'!$Q$2:$Q$2595,MATCH(1,('Attendance-Slot-2'!$A$2:$A$2595=$C256)*('Attendance-Slot-2'!$G$2:$G$2595=AB$2),0)),"No Data")</f>
        <v>P-S2_Onsite</v>
      </c>
      <c r="AD256" s="133">
        <f>VLOOKUP($Q256,'Written Exam Marks'!$H:$Q,10,FALSE)</f>
        <v>24</v>
      </c>
      <c r="AE256" s="133">
        <f>VLOOKUP($Q256,'Written Exam Marks'!$H:$Q,9,FALSE)</f>
        <v>40</v>
      </c>
      <c r="AF256" s="13" t="str">
        <f t="shared" si="196"/>
        <v>Present</v>
      </c>
      <c r="AG256" s="13" t="str">
        <f t="shared" si="197"/>
        <v>P-S2_Onsite</v>
      </c>
      <c r="AH256" s="29">
        <v>13</v>
      </c>
      <c r="AI256" s="29">
        <v>12</v>
      </c>
      <c r="AJ256" s="29">
        <v>9.3333333330000006</v>
      </c>
      <c r="AK256" s="29">
        <v>10</v>
      </c>
      <c r="AL256" s="29">
        <v>10</v>
      </c>
      <c r="AM256" s="29">
        <v>54.333333332999999</v>
      </c>
      <c r="AN256" s="131">
        <v>60</v>
      </c>
      <c r="AO256" s="36" t="s">
        <v>7179</v>
      </c>
      <c r="AP256" s="116" t="s">
        <v>1050</v>
      </c>
      <c r="AQ256" s="116" t="str">
        <f t="shared" si="181"/>
        <v>2025EB1100254-BDSDF108</v>
      </c>
      <c r="AR256" s="25" t="str">
        <f t="shared" si="198"/>
        <v>0 missed</v>
      </c>
      <c r="AS256" s="25" t="str">
        <f t="shared" si="199"/>
        <v>0 missed</v>
      </c>
      <c r="AT256" s="25">
        <f t="shared" si="200"/>
        <v>3</v>
      </c>
      <c r="AU256" s="25">
        <f t="shared" si="201"/>
        <v>2</v>
      </c>
      <c r="AV256" s="10">
        <f t="shared" si="202"/>
        <v>1</v>
      </c>
      <c r="AW256" s="10">
        <f t="shared" si="203"/>
        <v>1</v>
      </c>
      <c r="AX256" s="25" t="str">
        <f t="shared" si="204"/>
        <v>0 missed</v>
      </c>
      <c r="AY256" s="25">
        <f t="shared" si="205"/>
        <v>5</v>
      </c>
      <c r="AZ256" s="10">
        <f t="shared" si="206"/>
        <v>1</v>
      </c>
      <c r="BA256" s="10" t="str">
        <f t="shared" si="207"/>
        <v>Q-3 A-2 || Q Total-3, A Total-2</v>
      </c>
      <c r="BB256" s="10" t="str" cm="1">
        <f t="array" ref="BB256">IFERROR(INDEX('Attendance-Slot-1'!$Q$2:$Q$1112,MATCH(1,('Attendance-Slot-1'!$A$2:$A$1112=$C256)*('Attendance-Slot-1'!$G$2:$G$1112=BB$2),0)),"No Data")</f>
        <v>P-S1_Onsite</v>
      </c>
      <c r="BC256" s="10" t="str" cm="1">
        <f t="array" ref="BC256">IFERROR(INDEX('Attendance-Slot-2'!$Q$2:$Q$2595,MATCH(1,('Attendance-Slot-2'!$A$2:$A$2595=$C256)*('Attendance-Slot-2'!$G$2:$G$2595=BB$2),0)),"No Data")</f>
        <v>No Data</v>
      </c>
      <c r="BD256" s="136">
        <f>VLOOKUP($AQ256,'Written Exam Marks'!$H:$Q,10,FALSE)</f>
        <v>23</v>
      </c>
      <c r="BE256" s="136">
        <f>VLOOKUP($AQ256,'Written Exam Marks'!$H:$Q,9,FALSE)</f>
        <v>40</v>
      </c>
      <c r="BF256" s="10" t="str">
        <f t="shared" si="208"/>
        <v>Present</v>
      </c>
      <c r="BG256" s="10" t="str">
        <f t="shared" si="209"/>
        <v>P-S1_Onsite</v>
      </c>
      <c r="BH256" s="129">
        <v>10</v>
      </c>
      <c r="BI256" s="129">
        <v>13.5</v>
      </c>
      <c r="BJ256" s="129">
        <v>15</v>
      </c>
      <c r="BK256" s="129">
        <v>19.25</v>
      </c>
      <c r="BL256" s="144">
        <v>57.75</v>
      </c>
      <c r="BM256" s="24">
        <v>60</v>
      </c>
      <c r="BN256" s="24" t="s">
        <v>1004</v>
      </c>
      <c r="BO256" s="118" t="s">
        <v>1063</v>
      </c>
      <c r="BP256" s="118" t="str">
        <f t="shared" si="182"/>
        <v>2025EB1100254-BDSDF114</v>
      </c>
      <c r="BQ256" s="24" t="str">
        <f t="shared" si="210"/>
        <v>0 missed</v>
      </c>
      <c r="BR256" s="24" t="str">
        <f t="shared" si="211"/>
        <v>0 missed</v>
      </c>
      <c r="BS256" s="24">
        <f t="shared" si="212"/>
        <v>3</v>
      </c>
      <c r="BT256" s="24">
        <f t="shared" si="213"/>
        <v>1</v>
      </c>
      <c r="BU256" s="14">
        <f t="shared" si="214"/>
        <v>1</v>
      </c>
      <c r="BV256" s="14">
        <f t="shared" si="215"/>
        <v>1</v>
      </c>
      <c r="BW256" s="24" t="str">
        <f t="shared" si="216"/>
        <v>0 missed</v>
      </c>
      <c r="BX256" s="24">
        <f t="shared" si="217"/>
        <v>4</v>
      </c>
      <c r="BY256" s="14">
        <f t="shared" si="218"/>
        <v>1</v>
      </c>
      <c r="BZ256" s="14" t="str">
        <f t="shared" si="219"/>
        <v>Q-3 A-1 || Q Total-3, A Total-1</v>
      </c>
      <c r="CA256" s="14" t="str" cm="1">
        <f t="array" ref="CA256">IFERROR(INDEX('Attendance-Slot-1'!$Q$2:$Q$1112,MATCH(1,('Attendance-Slot-1'!$A$2:$A$1112=$C256)*('Attendance-Slot-1'!$G$2:$G$1112=CA$2),0)),"No Data")</f>
        <v>No Data</v>
      </c>
      <c r="CB256" s="14" t="str" cm="1">
        <f t="array" ref="CB256">IFERROR(INDEX('Attendance-Slot-2'!$Q$2:$Q$2595,MATCH(1,('Attendance-Slot-2'!$A$2:$A$2595=$C256)*('Attendance-Slot-2'!$G$2:$G$2595=CA$2),0)),"No Data")</f>
        <v>P-S2_Onsite</v>
      </c>
      <c r="CC256" s="138">
        <f>VLOOKUP($BP256,'Written Exam Marks'!$H:$Q,10,FALSE)</f>
        <v>19</v>
      </c>
      <c r="CD256" s="138">
        <f>VLOOKUP($BP256,'Written Exam Marks'!$H:$Q,9,FALSE)</f>
        <v>40</v>
      </c>
      <c r="CE256" s="14" t="str">
        <f t="shared" si="220"/>
        <v>Present</v>
      </c>
      <c r="CF256" s="14" t="str">
        <f t="shared" si="221"/>
        <v>P-S2_Onsite</v>
      </c>
      <c r="CG256" s="130">
        <v>4</v>
      </c>
      <c r="CH256" s="130">
        <v>4.5</v>
      </c>
      <c r="CI256" s="130">
        <v>8.5</v>
      </c>
      <c r="CJ256" s="130">
        <v>9</v>
      </c>
      <c r="CK256" s="130">
        <v>10</v>
      </c>
      <c r="CL256" s="130">
        <v>10</v>
      </c>
      <c r="CM256" s="145">
        <v>46</v>
      </c>
      <c r="CN256" s="130">
        <v>50</v>
      </c>
      <c r="CO256" s="27" t="s">
        <v>1005</v>
      </c>
      <c r="CP256" s="119" t="s">
        <v>1044</v>
      </c>
      <c r="CQ256" s="119" t="str">
        <f t="shared" si="183"/>
        <v>2025EB1100254-BDSDF112</v>
      </c>
      <c r="CR256" s="27" t="str">
        <f t="shared" si="222"/>
        <v>0 missed</v>
      </c>
      <c r="CS256" s="27" t="str">
        <f t="shared" si="223"/>
        <v>0 missed</v>
      </c>
      <c r="CT256" s="27">
        <f t="shared" si="224"/>
        <v>2</v>
      </c>
      <c r="CU256" s="27">
        <f t="shared" si="225"/>
        <v>2</v>
      </c>
      <c r="CV256" s="15">
        <f t="shared" si="226"/>
        <v>1</v>
      </c>
      <c r="CW256" s="15">
        <f t="shared" si="227"/>
        <v>1</v>
      </c>
      <c r="CX256" s="27" t="str">
        <f t="shared" si="228"/>
        <v>0 missed</v>
      </c>
      <c r="CY256" s="27">
        <f t="shared" si="229"/>
        <v>4</v>
      </c>
      <c r="CZ256" s="15">
        <f t="shared" si="230"/>
        <v>1</v>
      </c>
      <c r="DA256" s="15" t="str">
        <f t="shared" si="231"/>
        <v>Q-2 A-2 || Q Total-2, A Total-2</v>
      </c>
      <c r="DB256" s="15" t="str" cm="1">
        <f t="array" ref="DB256">IFERROR(INDEX('Attendance-Slot-1'!$Q$2:$Q$1112,MATCH(1,('Attendance-Slot-1'!$A$2:$A$1112=$C256)*('Attendance-Slot-1'!$G$2:$G$1112=DB$2),0)),"No Data")</f>
        <v>P-S1_Onsite</v>
      </c>
      <c r="DC256" s="15" t="str" cm="1">
        <f t="array" ref="DC256">IFERROR(INDEX('Attendance-Slot-2'!$Q$2:$Q$2595,MATCH(1,('Attendance-Slot-2'!$A$2:$A$2595=$C256)*('Attendance-Slot-2'!$G$2:$G$2595=DB$2),0)),"No Data")</f>
        <v>No Data</v>
      </c>
      <c r="DD256" s="139">
        <f>VLOOKUP($CQ256,'Written Exam Marks'!$H:$Q,10,FALSE)</f>
        <v>30</v>
      </c>
      <c r="DE256" s="139">
        <f>VLOOKUP($CQ256,'Written Exam Marks'!$H:$Q,9,FALSE)</f>
        <v>50</v>
      </c>
      <c r="DF256" s="15" t="str">
        <f t="shared" si="232"/>
        <v>Present</v>
      </c>
      <c r="DG256" s="15" t="str">
        <f t="shared" si="233"/>
        <v>P-S1_Onsite</v>
      </c>
      <c r="DH256" s="139">
        <v>90</v>
      </c>
      <c r="DI256" s="139">
        <v>90</v>
      </c>
      <c r="DJ256" s="139">
        <v>100</v>
      </c>
      <c r="DK256" s="3" t="str">
        <f t="shared" si="184"/>
        <v>P-2, A-0, No Data-2</v>
      </c>
      <c r="DL256" s="3" t="str">
        <f t="shared" si="185"/>
        <v>P-2, A-0, No Data-2</v>
      </c>
      <c r="DM256" s="1" t="str">
        <f t="shared" si="234"/>
        <v>P-S2_Onsite</v>
      </c>
      <c r="DN256" s="1" t="str">
        <f t="shared" si="235"/>
        <v>P-S1_Onsite</v>
      </c>
      <c r="DO256" s="1" t="str">
        <f t="shared" si="236"/>
        <v>P-S1_Onsite</v>
      </c>
      <c r="DP256" s="1" t="str">
        <f t="shared" si="237"/>
        <v>P-S2_Onsite</v>
      </c>
      <c r="DQ256" s="1" t="str">
        <f t="shared" si="238"/>
        <v>P-4, A-0, No Data-0</v>
      </c>
      <c r="DR256" s="39">
        <f t="shared" si="239"/>
        <v>1</v>
      </c>
      <c r="DS256" s="34" t="s">
        <v>7217</v>
      </c>
      <c r="DT256" s="39" t="s">
        <v>7363</v>
      </c>
      <c r="DU256" s="30" t="s">
        <v>762</v>
      </c>
      <c r="DV256" s="30"/>
    </row>
    <row r="257" spans="1:126" x14ac:dyDescent="0.25">
      <c r="A257" s="1">
        <v>254</v>
      </c>
      <c r="B257" s="1" t="s">
        <v>1000</v>
      </c>
      <c r="C257" s="1" t="s">
        <v>765</v>
      </c>
      <c r="D257" s="1" t="s">
        <v>766</v>
      </c>
      <c r="E257" s="1" t="s">
        <v>767</v>
      </c>
      <c r="F257" s="1" t="s">
        <v>7201</v>
      </c>
      <c r="G257" s="1" t="s">
        <v>1483</v>
      </c>
      <c r="H257" s="143">
        <v>1.6</v>
      </c>
      <c r="I257" s="143" t="s">
        <v>5</v>
      </c>
      <c r="J257" s="143">
        <v>6.4</v>
      </c>
      <c r="K257" s="143">
        <v>7.2</v>
      </c>
      <c r="L257" s="132">
        <v>28</v>
      </c>
      <c r="M257" s="132">
        <v>43.2</v>
      </c>
      <c r="N257" s="26">
        <v>60</v>
      </c>
      <c r="O257" s="26" t="s">
        <v>997</v>
      </c>
      <c r="P257" s="120" t="s">
        <v>1034</v>
      </c>
      <c r="Q257" s="13" t="str">
        <f t="shared" si="186"/>
        <v>2025EB1100255-BDSDF113</v>
      </c>
      <c r="R257" s="26" t="str">
        <f t="shared" si="187"/>
        <v>1 missed</v>
      </c>
      <c r="S257" s="26" t="str">
        <f t="shared" si="180"/>
        <v>0 missed</v>
      </c>
      <c r="T257" s="26">
        <f t="shared" si="188"/>
        <v>3</v>
      </c>
      <c r="U257" s="26">
        <f t="shared" si="189"/>
        <v>1</v>
      </c>
      <c r="V257" s="13">
        <f t="shared" si="190"/>
        <v>0.75</v>
      </c>
      <c r="W257" s="13">
        <f t="shared" si="191"/>
        <v>1</v>
      </c>
      <c r="X257" s="26" t="str">
        <f t="shared" si="192"/>
        <v>1 missed</v>
      </c>
      <c r="Y257" s="26">
        <f t="shared" si="193"/>
        <v>4</v>
      </c>
      <c r="Z257" s="13">
        <f t="shared" si="194"/>
        <v>0.8</v>
      </c>
      <c r="AA257" s="15" t="str">
        <f t="shared" si="195"/>
        <v>Q-3 A-1 || Q Total-4, A Total-1</v>
      </c>
      <c r="AB257" s="13" t="str" cm="1">
        <f t="array" ref="AB257">IFERROR(INDEX('Attendance-Slot-1'!$Q$2:$Q$1112,MATCH(1,('Attendance-Slot-1'!$A$2:$A$1112=$C257)*('Attendance-Slot-1'!$G$2:$G$1112=AB$2),0)),"No Data")</f>
        <v>P-S1_Onsite</v>
      </c>
      <c r="AC257" s="13" t="str" cm="1">
        <f t="array" ref="AC257">IFERROR(INDEX('Attendance-Slot-2'!$Q$2:$Q$2595,MATCH(1,('Attendance-Slot-2'!$A$2:$A$2595=$C257)*('Attendance-Slot-2'!$G$2:$G$2595=AB$2),0)),"No Data")</f>
        <v>No Data</v>
      </c>
      <c r="AD257" s="133">
        <f>VLOOKUP($Q257,'Written Exam Marks'!$H:$Q,10,FALSE)</f>
        <v>34</v>
      </c>
      <c r="AE257" s="133">
        <f>VLOOKUP($Q257,'Written Exam Marks'!$H:$Q,9,FALSE)</f>
        <v>40</v>
      </c>
      <c r="AF257" s="13" t="str">
        <f t="shared" si="196"/>
        <v>Present</v>
      </c>
      <c r="AG257" s="13" t="str">
        <f t="shared" si="197"/>
        <v>P-S1_Onsite</v>
      </c>
      <c r="AH257" s="29" t="s">
        <v>5</v>
      </c>
      <c r="AI257" s="29">
        <v>15</v>
      </c>
      <c r="AJ257" s="29">
        <v>6</v>
      </c>
      <c r="AK257" s="29" t="s">
        <v>5</v>
      </c>
      <c r="AL257" s="29">
        <v>9</v>
      </c>
      <c r="AM257" s="29">
        <v>30</v>
      </c>
      <c r="AN257" s="131">
        <v>60</v>
      </c>
      <c r="AO257" s="36" t="s">
        <v>7179</v>
      </c>
      <c r="AP257" s="116" t="s">
        <v>1050</v>
      </c>
      <c r="AQ257" s="116" t="str">
        <f t="shared" si="181"/>
        <v>2025EB1100255-BDSDF108</v>
      </c>
      <c r="AR257" s="25" t="str">
        <f t="shared" si="198"/>
        <v>1 missed</v>
      </c>
      <c r="AS257" s="25" t="str">
        <f t="shared" si="199"/>
        <v>1 missed</v>
      </c>
      <c r="AT257" s="25">
        <f t="shared" si="200"/>
        <v>2</v>
      </c>
      <c r="AU257" s="25">
        <f t="shared" si="201"/>
        <v>1</v>
      </c>
      <c r="AV257" s="10">
        <f t="shared" si="202"/>
        <v>0.66666666666666663</v>
      </c>
      <c r="AW257" s="10">
        <f t="shared" si="203"/>
        <v>0.5</v>
      </c>
      <c r="AX257" s="25" t="str">
        <f t="shared" si="204"/>
        <v>2 missed</v>
      </c>
      <c r="AY257" s="25">
        <f t="shared" si="205"/>
        <v>3</v>
      </c>
      <c r="AZ257" s="10">
        <f t="shared" si="206"/>
        <v>0.6</v>
      </c>
      <c r="BA257" s="10" t="str">
        <f t="shared" si="207"/>
        <v>Q-2 A-1 || Q Total-3, A Total-2</v>
      </c>
      <c r="BB257" s="10" t="str" cm="1">
        <f t="array" ref="BB257">IFERROR(INDEX('Attendance-Slot-1'!$Q$2:$Q$1112,MATCH(1,('Attendance-Slot-1'!$A$2:$A$1112=$C257)*('Attendance-Slot-1'!$G$2:$G$1112=BB$2),0)),"No Data")</f>
        <v>No Data</v>
      </c>
      <c r="BC257" s="10" t="str" cm="1">
        <f t="array" ref="BC257">IFERROR(INDEX('Attendance-Slot-2'!$Q$2:$Q$2595,MATCH(1,('Attendance-Slot-2'!$A$2:$A$2595=$C257)*('Attendance-Slot-2'!$G$2:$G$2595=BB$2),0)),"No Data")</f>
        <v>P-S2_Onsite</v>
      </c>
      <c r="BD257" s="136">
        <f>VLOOKUP($AQ257,'Written Exam Marks'!$H:$Q,10,FALSE)</f>
        <v>15.5</v>
      </c>
      <c r="BE257" s="136">
        <f>VLOOKUP($AQ257,'Written Exam Marks'!$H:$Q,9,FALSE)</f>
        <v>40</v>
      </c>
      <c r="BF257" s="10" t="str">
        <f t="shared" si="208"/>
        <v>Present</v>
      </c>
      <c r="BG257" s="10" t="str">
        <f t="shared" si="209"/>
        <v>P-S2_Onsite</v>
      </c>
      <c r="BH257" s="129">
        <v>4</v>
      </c>
      <c r="BI257" s="129" t="s">
        <v>5</v>
      </c>
      <c r="BJ257" s="129">
        <v>12</v>
      </c>
      <c r="BK257" s="129">
        <v>17</v>
      </c>
      <c r="BL257" s="144">
        <v>33</v>
      </c>
      <c r="BM257" s="24">
        <v>60</v>
      </c>
      <c r="BN257" s="24" t="s">
        <v>1004</v>
      </c>
      <c r="BO257" s="118" t="s">
        <v>1063</v>
      </c>
      <c r="BP257" s="118" t="str">
        <f t="shared" si="182"/>
        <v>2025EB1100255-BDSDF114</v>
      </c>
      <c r="BQ257" s="24" t="str">
        <f t="shared" si="210"/>
        <v>1 missed</v>
      </c>
      <c r="BR257" s="24" t="str">
        <f t="shared" si="211"/>
        <v>0 missed</v>
      </c>
      <c r="BS257" s="24">
        <f t="shared" si="212"/>
        <v>2</v>
      </c>
      <c r="BT257" s="24">
        <f t="shared" si="213"/>
        <v>1</v>
      </c>
      <c r="BU257" s="14">
        <f t="shared" si="214"/>
        <v>0.66666666666666663</v>
      </c>
      <c r="BV257" s="14">
        <f t="shared" si="215"/>
        <v>1</v>
      </c>
      <c r="BW257" s="24" t="str">
        <f t="shared" si="216"/>
        <v>1 missed</v>
      </c>
      <c r="BX257" s="24">
        <f t="shared" si="217"/>
        <v>3</v>
      </c>
      <c r="BY257" s="14">
        <f t="shared" si="218"/>
        <v>0.75</v>
      </c>
      <c r="BZ257" s="14" t="str">
        <f t="shared" si="219"/>
        <v>Q-2 A-1 || Q Total-3, A Total-1</v>
      </c>
      <c r="CA257" s="14" t="str" cm="1">
        <f t="array" ref="CA257">IFERROR(INDEX('Attendance-Slot-1'!$Q$2:$Q$1112,MATCH(1,('Attendance-Slot-1'!$A$2:$A$1112=$C257)*('Attendance-Slot-1'!$G$2:$G$1112=CA$2),0)),"No Data")</f>
        <v>No Data</v>
      </c>
      <c r="CB257" s="14" t="str" cm="1">
        <f t="array" ref="CB257">IFERROR(INDEX('Attendance-Slot-2'!$Q$2:$Q$2595,MATCH(1,('Attendance-Slot-2'!$A$2:$A$2595=$C257)*('Attendance-Slot-2'!$G$2:$G$2595=CA$2),0)),"No Data")</f>
        <v>P-S2_Onsite</v>
      </c>
      <c r="CC257" s="138">
        <f>VLOOKUP($BP257,'Written Exam Marks'!$H:$Q,10,FALSE)</f>
        <v>10.5</v>
      </c>
      <c r="CD257" s="138">
        <f>VLOOKUP($BP257,'Written Exam Marks'!$H:$Q,9,FALSE)</f>
        <v>40</v>
      </c>
      <c r="CE257" s="14" t="str">
        <f t="shared" si="220"/>
        <v>Present</v>
      </c>
      <c r="CF257" s="14" t="str">
        <f t="shared" si="221"/>
        <v>P-S2_Onsite</v>
      </c>
      <c r="CG257" s="130">
        <v>2.5</v>
      </c>
      <c r="CH257" s="130" t="s">
        <v>5</v>
      </c>
      <c r="CI257" s="130">
        <v>3.5</v>
      </c>
      <c r="CJ257" s="130">
        <v>8</v>
      </c>
      <c r="CK257" s="130" t="s">
        <v>5</v>
      </c>
      <c r="CL257" s="130" t="s">
        <v>5</v>
      </c>
      <c r="CM257" s="145">
        <v>14</v>
      </c>
      <c r="CN257" s="130">
        <v>50</v>
      </c>
      <c r="CO257" s="27" t="s">
        <v>1005</v>
      </c>
      <c r="CP257" s="119" t="s">
        <v>1044</v>
      </c>
      <c r="CQ257" s="119" t="str">
        <f t="shared" si="183"/>
        <v>2025EB1100255-BDSDF112</v>
      </c>
      <c r="CR257" s="27" t="str">
        <f t="shared" si="222"/>
        <v>1 missed</v>
      </c>
      <c r="CS257" s="27" t="str">
        <f t="shared" si="223"/>
        <v>0 missed</v>
      </c>
      <c r="CT257" s="27">
        <f t="shared" si="224"/>
        <v>1</v>
      </c>
      <c r="CU257" s="27">
        <f t="shared" si="225"/>
        <v>2</v>
      </c>
      <c r="CV257" s="15">
        <f t="shared" si="226"/>
        <v>0.5</v>
      </c>
      <c r="CW257" s="15">
        <f t="shared" si="227"/>
        <v>1</v>
      </c>
      <c r="CX257" s="27" t="str">
        <f t="shared" si="228"/>
        <v>1 missed</v>
      </c>
      <c r="CY257" s="27">
        <f t="shared" si="229"/>
        <v>3</v>
      </c>
      <c r="CZ257" s="15">
        <f t="shared" si="230"/>
        <v>0.75</v>
      </c>
      <c r="DA257" s="15" t="str">
        <f t="shared" si="231"/>
        <v>Q-1 A-2 || Q Total-2, A Total-2</v>
      </c>
      <c r="DB257" s="15" t="str" cm="1">
        <f t="array" ref="DB257">IFERROR(INDEX('Attendance-Slot-1'!$Q$2:$Q$1112,MATCH(1,('Attendance-Slot-1'!$A$2:$A$1112=$C257)*('Attendance-Slot-1'!$G$2:$G$1112=DB$2),0)),"No Data")</f>
        <v>No Data</v>
      </c>
      <c r="DC257" s="15" t="str" cm="1">
        <f t="array" ref="DC257">IFERROR(INDEX('Attendance-Slot-2'!$Q$2:$Q$2595,MATCH(1,('Attendance-Slot-2'!$A$2:$A$2595=$C257)*('Attendance-Slot-2'!$G$2:$G$2595=DB$2),0)),"No Data")</f>
        <v>P-S2_Onsite</v>
      </c>
      <c r="DD257" s="139">
        <f>VLOOKUP($CQ257,'Written Exam Marks'!$H:$Q,10,FALSE)</f>
        <v>27.5</v>
      </c>
      <c r="DE257" s="139">
        <f>VLOOKUP($CQ257,'Written Exam Marks'!$H:$Q,9,FALSE)</f>
        <v>50</v>
      </c>
      <c r="DF257" s="15" t="str">
        <f t="shared" si="232"/>
        <v>Present</v>
      </c>
      <c r="DG257" s="15" t="str">
        <f t="shared" si="233"/>
        <v>P-S2_Onsite</v>
      </c>
      <c r="DH257" s="139">
        <v>90</v>
      </c>
      <c r="DI257" s="139">
        <v>90</v>
      </c>
      <c r="DJ257" s="139">
        <v>100</v>
      </c>
      <c r="DK257" s="3" t="str">
        <f t="shared" si="184"/>
        <v>P-1, A-0, No Data-3</v>
      </c>
      <c r="DL257" s="3" t="str">
        <f t="shared" si="185"/>
        <v>P-3, A-0, No Data-1</v>
      </c>
      <c r="DM257" s="1" t="str">
        <f t="shared" si="234"/>
        <v>P-S1_Onsite</v>
      </c>
      <c r="DN257" s="1" t="str">
        <f t="shared" si="235"/>
        <v>P-S2_Onsite</v>
      </c>
      <c r="DO257" s="1" t="str">
        <f t="shared" si="236"/>
        <v>P-S2_Onsite</v>
      </c>
      <c r="DP257" s="1" t="str">
        <f t="shared" si="237"/>
        <v>P-S2_Onsite</v>
      </c>
      <c r="DQ257" s="1" t="str">
        <f t="shared" si="238"/>
        <v>P-4, A-0, No Data-0</v>
      </c>
      <c r="DR257" s="39">
        <f t="shared" si="239"/>
        <v>0</v>
      </c>
      <c r="DS257" s="34" t="s">
        <v>7217</v>
      </c>
      <c r="DT257" s="39" t="s">
        <v>7363</v>
      </c>
      <c r="DU257" s="30" t="s">
        <v>765</v>
      </c>
      <c r="DV257" s="30"/>
    </row>
    <row r="258" spans="1:126" x14ac:dyDescent="0.25">
      <c r="A258" s="1">
        <v>255</v>
      </c>
      <c r="B258" s="1" t="s">
        <v>1000</v>
      </c>
      <c r="C258" s="1" t="s">
        <v>768</v>
      </c>
      <c r="D258" s="1" t="s">
        <v>769</v>
      </c>
      <c r="E258" s="1" t="s">
        <v>770</v>
      </c>
      <c r="F258" s="1" t="s">
        <v>7201</v>
      </c>
      <c r="G258" s="1" t="s">
        <v>3635</v>
      </c>
      <c r="H258" s="143">
        <v>8</v>
      </c>
      <c r="I258" s="143">
        <v>7.2</v>
      </c>
      <c r="J258" s="143" t="s">
        <v>5</v>
      </c>
      <c r="K258" s="143">
        <v>7.2</v>
      </c>
      <c r="L258" s="132">
        <v>28</v>
      </c>
      <c r="M258" s="132">
        <v>50.4</v>
      </c>
      <c r="N258" s="26">
        <v>60</v>
      </c>
      <c r="O258" s="26" t="s">
        <v>997</v>
      </c>
      <c r="P258" s="120" t="s">
        <v>1034</v>
      </c>
      <c r="Q258" s="13" t="str">
        <f t="shared" si="186"/>
        <v>2025EB1100256-BDSDF113</v>
      </c>
      <c r="R258" s="26" t="str">
        <f t="shared" si="187"/>
        <v>1 missed</v>
      </c>
      <c r="S258" s="26" t="str">
        <f t="shared" si="180"/>
        <v>0 missed</v>
      </c>
      <c r="T258" s="26">
        <f t="shared" si="188"/>
        <v>3</v>
      </c>
      <c r="U258" s="26">
        <f t="shared" si="189"/>
        <v>1</v>
      </c>
      <c r="V258" s="13">
        <f t="shared" si="190"/>
        <v>0.75</v>
      </c>
      <c r="W258" s="13">
        <f t="shared" si="191"/>
        <v>1</v>
      </c>
      <c r="X258" s="26" t="str">
        <f t="shared" si="192"/>
        <v>1 missed</v>
      </c>
      <c r="Y258" s="26">
        <f t="shared" si="193"/>
        <v>4</v>
      </c>
      <c r="Z258" s="13">
        <f t="shared" si="194"/>
        <v>0.8</v>
      </c>
      <c r="AA258" s="15" t="str">
        <f t="shared" si="195"/>
        <v>Q-3 A-1 || Q Total-4, A Total-1</v>
      </c>
      <c r="AB258" s="13" t="str" cm="1">
        <f t="array" ref="AB258">IFERROR(INDEX('Attendance-Slot-1'!$Q$2:$Q$1112,MATCH(1,('Attendance-Slot-1'!$A$2:$A$1112=$C258)*('Attendance-Slot-1'!$G$2:$G$1112=AB$2),0)),"No Data")</f>
        <v>No Data</v>
      </c>
      <c r="AC258" s="13" t="str" cm="1">
        <f t="array" ref="AC258">IFERROR(INDEX('Attendance-Slot-2'!$Q$2:$Q$2595,MATCH(1,('Attendance-Slot-2'!$A$2:$A$2595=$C258)*('Attendance-Slot-2'!$G$2:$G$2595=AB$2),0)),"No Data")</f>
        <v>P-S2_Onsite</v>
      </c>
      <c r="AD258" s="133">
        <f>VLOOKUP($Q258,'Written Exam Marks'!$H:$Q,10,FALSE)</f>
        <v>40</v>
      </c>
      <c r="AE258" s="133">
        <f>VLOOKUP($Q258,'Written Exam Marks'!$H:$Q,9,FALSE)</f>
        <v>40</v>
      </c>
      <c r="AF258" s="13" t="str">
        <f t="shared" si="196"/>
        <v>Present</v>
      </c>
      <c r="AG258" s="13" t="str">
        <f t="shared" si="197"/>
        <v>P-S2_Onsite</v>
      </c>
      <c r="AH258" s="29" t="s">
        <v>5</v>
      </c>
      <c r="AI258" s="29" t="s">
        <v>5</v>
      </c>
      <c r="AJ258" s="29">
        <v>8</v>
      </c>
      <c r="AK258" s="29">
        <v>10</v>
      </c>
      <c r="AL258" s="29" t="s">
        <v>5</v>
      </c>
      <c r="AM258" s="29">
        <v>18</v>
      </c>
      <c r="AN258" s="131">
        <v>60</v>
      </c>
      <c r="AO258" s="36" t="s">
        <v>7179</v>
      </c>
      <c r="AP258" s="116" t="s">
        <v>1050</v>
      </c>
      <c r="AQ258" s="116" t="str">
        <f t="shared" si="181"/>
        <v>2025EB1100256-BDSDF108</v>
      </c>
      <c r="AR258" s="25" t="str">
        <f t="shared" si="198"/>
        <v>1 missed</v>
      </c>
      <c r="AS258" s="25" t="str">
        <f t="shared" si="199"/>
        <v>2 missed</v>
      </c>
      <c r="AT258" s="25">
        <f t="shared" si="200"/>
        <v>2</v>
      </c>
      <c r="AU258" s="25">
        <f t="shared" si="201"/>
        <v>0</v>
      </c>
      <c r="AV258" s="10">
        <f t="shared" si="202"/>
        <v>0.66666666666666663</v>
      </c>
      <c r="AW258" s="10">
        <f t="shared" si="203"/>
        <v>0</v>
      </c>
      <c r="AX258" s="25" t="str">
        <f t="shared" si="204"/>
        <v>3 missed</v>
      </c>
      <c r="AY258" s="25">
        <f t="shared" si="205"/>
        <v>2</v>
      </c>
      <c r="AZ258" s="10">
        <f t="shared" si="206"/>
        <v>0.4</v>
      </c>
      <c r="BA258" s="10" t="str">
        <f t="shared" si="207"/>
        <v>Q-2 A-0 || Q Total-3, A Total-2</v>
      </c>
      <c r="BB258" s="10" t="str" cm="1">
        <f t="array" ref="BB258">IFERROR(INDEX('Attendance-Slot-1'!$Q$2:$Q$1112,MATCH(1,('Attendance-Slot-1'!$A$2:$A$1112=$C258)*('Attendance-Slot-1'!$G$2:$G$1112=BB$2),0)),"No Data")</f>
        <v>No Data</v>
      </c>
      <c r="BC258" s="10" t="str" cm="1">
        <f t="array" ref="BC258">IFERROR(INDEX('Attendance-Slot-2'!$Q$2:$Q$2595,MATCH(1,('Attendance-Slot-2'!$A$2:$A$2595=$C258)*('Attendance-Slot-2'!$G$2:$G$2595=BB$2),0)),"No Data")</f>
        <v>P-S2_Onsite</v>
      </c>
      <c r="BD258" s="136">
        <f>VLOOKUP($AQ258,'Written Exam Marks'!$H:$Q,10,FALSE)</f>
        <v>20.5</v>
      </c>
      <c r="BE258" s="136">
        <f>VLOOKUP($AQ258,'Written Exam Marks'!$H:$Q,9,FALSE)</f>
        <v>40</v>
      </c>
      <c r="BF258" s="10" t="str">
        <f t="shared" si="208"/>
        <v>Present</v>
      </c>
      <c r="BG258" s="10" t="str">
        <f t="shared" si="209"/>
        <v>P-S2_Onsite</v>
      </c>
      <c r="BH258" s="129">
        <v>10</v>
      </c>
      <c r="BI258" s="129">
        <v>15</v>
      </c>
      <c r="BJ258" s="129" t="s">
        <v>5</v>
      </c>
      <c r="BK258" s="129">
        <v>19.5</v>
      </c>
      <c r="BL258" s="144">
        <v>44.5</v>
      </c>
      <c r="BM258" s="24">
        <v>60</v>
      </c>
      <c r="BN258" s="24" t="s">
        <v>1004</v>
      </c>
      <c r="BO258" s="118" t="s">
        <v>1063</v>
      </c>
      <c r="BP258" s="118" t="str">
        <f t="shared" si="182"/>
        <v>2025EB1100256-BDSDF114</v>
      </c>
      <c r="BQ258" s="24" t="str">
        <f t="shared" si="210"/>
        <v>1 missed</v>
      </c>
      <c r="BR258" s="24" t="str">
        <f t="shared" si="211"/>
        <v>0 missed</v>
      </c>
      <c r="BS258" s="24">
        <f t="shared" si="212"/>
        <v>2</v>
      </c>
      <c r="BT258" s="24">
        <f t="shared" si="213"/>
        <v>1</v>
      </c>
      <c r="BU258" s="14">
        <f t="shared" si="214"/>
        <v>0.66666666666666663</v>
      </c>
      <c r="BV258" s="14">
        <f t="shared" si="215"/>
        <v>1</v>
      </c>
      <c r="BW258" s="24" t="str">
        <f t="shared" si="216"/>
        <v>1 missed</v>
      </c>
      <c r="BX258" s="24">
        <f t="shared" si="217"/>
        <v>3</v>
      </c>
      <c r="BY258" s="14">
        <f t="shared" si="218"/>
        <v>0.75</v>
      </c>
      <c r="BZ258" s="14" t="str">
        <f t="shared" si="219"/>
        <v>Q-2 A-1 || Q Total-3, A Total-1</v>
      </c>
      <c r="CA258" s="14" t="str" cm="1">
        <f t="array" ref="CA258">IFERROR(INDEX('Attendance-Slot-1'!$Q$2:$Q$1112,MATCH(1,('Attendance-Slot-1'!$A$2:$A$1112=$C258)*('Attendance-Slot-1'!$G$2:$G$1112=CA$2),0)),"No Data")</f>
        <v>No Data</v>
      </c>
      <c r="CB258" s="14" t="str" cm="1">
        <f t="array" ref="CB258">IFERROR(INDEX('Attendance-Slot-2'!$Q$2:$Q$2595,MATCH(1,('Attendance-Slot-2'!$A$2:$A$2595=$C258)*('Attendance-Slot-2'!$G$2:$G$2595=CA$2),0)),"No Data")</f>
        <v>P-S2_Onsite</v>
      </c>
      <c r="CC258" s="138">
        <f>VLOOKUP($BP258,'Written Exam Marks'!$H:$Q,10,FALSE)</f>
        <v>36.5</v>
      </c>
      <c r="CD258" s="138">
        <f>VLOOKUP($BP258,'Written Exam Marks'!$H:$Q,9,FALSE)</f>
        <v>40</v>
      </c>
      <c r="CE258" s="14" t="str">
        <f t="shared" si="220"/>
        <v>Present</v>
      </c>
      <c r="CF258" s="14" t="str">
        <f t="shared" si="221"/>
        <v>P-S2_Onsite</v>
      </c>
      <c r="CG258" s="130">
        <v>4.5</v>
      </c>
      <c r="CH258" s="130">
        <v>4.5</v>
      </c>
      <c r="CI258" s="130">
        <v>8</v>
      </c>
      <c r="CJ258" s="130">
        <v>9</v>
      </c>
      <c r="CK258" s="130" t="s">
        <v>5</v>
      </c>
      <c r="CL258" s="130" t="s">
        <v>5</v>
      </c>
      <c r="CM258" s="145">
        <v>26</v>
      </c>
      <c r="CN258" s="130">
        <v>50</v>
      </c>
      <c r="CO258" s="27" t="s">
        <v>1005</v>
      </c>
      <c r="CP258" s="119" t="s">
        <v>1044</v>
      </c>
      <c r="CQ258" s="119" t="str">
        <f t="shared" si="183"/>
        <v>2025EB1100256-BDSDF112</v>
      </c>
      <c r="CR258" s="27" t="str">
        <f t="shared" si="222"/>
        <v>0 missed</v>
      </c>
      <c r="CS258" s="27" t="str">
        <f t="shared" si="223"/>
        <v>0 missed</v>
      </c>
      <c r="CT258" s="27">
        <f t="shared" si="224"/>
        <v>2</v>
      </c>
      <c r="CU258" s="27">
        <f t="shared" si="225"/>
        <v>2</v>
      </c>
      <c r="CV258" s="15">
        <f t="shared" si="226"/>
        <v>1</v>
      </c>
      <c r="CW258" s="15">
        <f t="shared" si="227"/>
        <v>1</v>
      </c>
      <c r="CX258" s="27" t="str">
        <f t="shared" si="228"/>
        <v>0 missed</v>
      </c>
      <c r="CY258" s="27">
        <f t="shared" si="229"/>
        <v>4</v>
      </c>
      <c r="CZ258" s="15">
        <f t="shared" si="230"/>
        <v>1</v>
      </c>
      <c r="DA258" s="15" t="str">
        <f t="shared" si="231"/>
        <v>Q-2 A-2 || Q Total-2, A Total-2</v>
      </c>
      <c r="DB258" s="15" t="str" cm="1">
        <f t="array" ref="DB258">IFERROR(INDEX('Attendance-Slot-1'!$Q$2:$Q$1112,MATCH(1,('Attendance-Slot-1'!$A$2:$A$1112=$C258)*('Attendance-Slot-1'!$G$2:$G$1112=DB$2),0)),"No Data")</f>
        <v>No Data</v>
      </c>
      <c r="DC258" s="15" t="str" cm="1">
        <f t="array" ref="DC258">IFERROR(INDEX('Attendance-Slot-2'!$Q$2:$Q$2595,MATCH(1,('Attendance-Slot-2'!$A$2:$A$2595=$C258)*('Attendance-Slot-2'!$G$2:$G$2595=DB$2),0)),"No Data")</f>
        <v>P-S2_Onsite</v>
      </c>
      <c r="DD258" s="139">
        <f>VLOOKUP($CQ258,'Written Exam Marks'!$H:$Q,10,FALSE)</f>
        <v>19</v>
      </c>
      <c r="DE258" s="139">
        <f>VLOOKUP($CQ258,'Written Exam Marks'!$H:$Q,9,FALSE)</f>
        <v>50</v>
      </c>
      <c r="DF258" s="15" t="str">
        <f t="shared" si="232"/>
        <v>Present</v>
      </c>
      <c r="DG258" s="15" t="str">
        <f t="shared" si="233"/>
        <v>P-S2_Onsite</v>
      </c>
      <c r="DH258" s="139">
        <v>95</v>
      </c>
      <c r="DI258" s="139">
        <v>95</v>
      </c>
      <c r="DJ258" s="139">
        <v>100</v>
      </c>
      <c r="DK258" s="3" t="str">
        <f t="shared" si="184"/>
        <v>P-0, A-0, No Data-4</v>
      </c>
      <c r="DL258" s="3" t="str">
        <f t="shared" si="185"/>
        <v>P-4, A-0, No Data-0</v>
      </c>
      <c r="DM258" s="1" t="str">
        <f t="shared" si="234"/>
        <v>P-S2_Onsite</v>
      </c>
      <c r="DN258" s="1" t="str">
        <f t="shared" si="235"/>
        <v>P-S2_Onsite</v>
      </c>
      <c r="DO258" s="1" t="str">
        <f t="shared" si="236"/>
        <v>P-S2_Onsite</v>
      </c>
      <c r="DP258" s="1" t="str">
        <f t="shared" si="237"/>
        <v>P-S2_Onsite</v>
      </c>
      <c r="DQ258" s="1" t="str">
        <f t="shared" si="238"/>
        <v>P-4, A-0, No Data-0</v>
      </c>
      <c r="DR258" s="39">
        <f t="shared" si="239"/>
        <v>0</v>
      </c>
      <c r="DS258" s="34" t="s">
        <v>7217</v>
      </c>
      <c r="DT258" s="39" t="s">
        <v>7363</v>
      </c>
      <c r="DU258" s="30" t="s">
        <v>768</v>
      </c>
      <c r="DV258" s="30"/>
    </row>
    <row r="259" spans="1:126" x14ac:dyDescent="0.25">
      <c r="A259" s="1">
        <v>256</v>
      </c>
      <c r="B259" s="1" t="s">
        <v>1000</v>
      </c>
      <c r="C259" s="1" t="s">
        <v>771</v>
      </c>
      <c r="D259" s="1" t="s">
        <v>772</v>
      </c>
      <c r="E259" s="1" t="s">
        <v>773</v>
      </c>
      <c r="F259" s="1" t="s">
        <v>7201</v>
      </c>
      <c r="G259" s="1" t="s">
        <v>1485</v>
      </c>
      <c r="H259" s="143">
        <v>1.6</v>
      </c>
      <c r="I259" s="143" t="s">
        <v>5</v>
      </c>
      <c r="J259" s="143" t="s">
        <v>5</v>
      </c>
      <c r="K259" s="143">
        <v>8</v>
      </c>
      <c r="L259" s="132" t="s">
        <v>5</v>
      </c>
      <c r="M259" s="132">
        <v>9.6</v>
      </c>
      <c r="N259" s="26">
        <v>60</v>
      </c>
      <c r="O259" s="26" t="s">
        <v>997</v>
      </c>
      <c r="P259" s="120" t="s">
        <v>1034</v>
      </c>
      <c r="Q259" s="13" t="str">
        <f t="shared" si="186"/>
        <v>2025EB1100257-BDSDF113</v>
      </c>
      <c r="R259" s="26" t="str">
        <f t="shared" si="187"/>
        <v>2 missed</v>
      </c>
      <c r="S259" s="26" t="str">
        <f t="shared" si="180"/>
        <v>1 missed</v>
      </c>
      <c r="T259" s="26">
        <f t="shared" si="188"/>
        <v>2</v>
      </c>
      <c r="U259" s="26">
        <f t="shared" si="189"/>
        <v>0</v>
      </c>
      <c r="V259" s="13">
        <f t="shared" si="190"/>
        <v>0.5</v>
      </c>
      <c r="W259" s="13">
        <f t="shared" si="191"/>
        <v>0</v>
      </c>
      <c r="X259" s="26" t="str">
        <f t="shared" si="192"/>
        <v>3 missed</v>
      </c>
      <c r="Y259" s="26">
        <f t="shared" si="193"/>
        <v>2</v>
      </c>
      <c r="Z259" s="13">
        <f t="shared" si="194"/>
        <v>0.4</v>
      </c>
      <c r="AA259" s="15" t="str">
        <f t="shared" si="195"/>
        <v>Q-2 A-0 || Q Total-4, A Total-1</v>
      </c>
      <c r="AB259" s="13" t="str" cm="1">
        <f t="array" ref="AB259">IFERROR(INDEX('Attendance-Slot-1'!$Q$2:$Q$1112,MATCH(1,('Attendance-Slot-1'!$A$2:$A$1112=$C259)*('Attendance-Slot-1'!$G$2:$G$1112=AB$2),0)),"No Data")</f>
        <v>No Data</v>
      </c>
      <c r="AC259" s="13" t="str" cm="1">
        <f t="array" ref="AC259">IFERROR(INDEX('Attendance-Slot-2'!$Q$2:$Q$2595,MATCH(1,('Attendance-Slot-2'!$A$2:$A$2595=$C259)*('Attendance-Slot-2'!$G$2:$G$2595=AB$2),0)),"No Data")</f>
        <v>P-S2_Onsite</v>
      </c>
      <c r="AD259" s="133">
        <f>VLOOKUP($Q259,'Written Exam Marks'!$H:$Q,10,FALSE)</f>
        <v>27</v>
      </c>
      <c r="AE259" s="133">
        <f>VLOOKUP($Q259,'Written Exam Marks'!$H:$Q,9,FALSE)</f>
        <v>40</v>
      </c>
      <c r="AF259" s="13" t="str">
        <f t="shared" si="196"/>
        <v>Present</v>
      </c>
      <c r="AG259" s="13" t="str">
        <f t="shared" si="197"/>
        <v>P-S2_Onsite</v>
      </c>
      <c r="AH259" s="29" t="s">
        <v>5</v>
      </c>
      <c r="AI259" s="29">
        <v>10</v>
      </c>
      <c r="AJ259" s="29" t="s">
        <v>5</v>
      </c>
      <c r="AK259" s="29">
        <v>9</v>
      </c>
      <c r="AL259" s="29">
        <v>10</v>
      </c>
      <c r="AM259" s="29">
        <v>29</v>
      </c>
      <c r="AN259" s="131">
        <v>60</v>
      </c>
      <c r="AO259" s="36" t="s">
        <v>7179</v>
      </c>
      <c r="AP259" s="116" t="s">
        <v>1050</v>
      </c>
      <c r="AQ259" s="116" t="str">
        <f t="shared" si="181"/>
        <v>2025EB1100257-BDSDF108</v>
      </c>
      <c r="AR259" s="25" t="str">
        <f t="shared" si="198"/>
        <v>1 missed</v>
      </c>
      <c r="AS259" s="25" t="str">
        <f t="shared" si="199"/>
        <v>1 missed</v>
      </c>
      <c r="AT259" s="25">
        <f t="shared" si="200"/>
        <v>2</v>
      </c>
      <c r="AU259" s="25">
        <f t="shared" si="201"/>
        <v>1</v>
      </c>
      <c r="AV259" s="10">
        <f t="shared" si="202"/>
        <v>0.66666666666666663</v>
      </c>
      <c r="AW259" s="10">
        <f t="shared" si="203"/>
        <v>0.5</v>
      </c>
      <c r="AX259" s="25" t="str">
        <f t="shared" si="204"/>
        <v>2 missed</v>
      </c>
      <c r="AY259" s="25">
        <f t="shared" si="205"/>
        <v>3</v>
      </c>
      <c r="AZ259" s="10">
        <f t="shared" si="206"/>
        <v>0.6</v>
      </c>
      <c r="BA259" s="10" t="str">
        <f t="shared" si="207"/>
        <v>Q-2 A-1 || Q Total-3, A Total-2</v>
      </c>
      <c r="BB259" s="10" t="str" cm="1">
        <f t="array" ref="BB259">IFERROR(INDEX('Attendance-Slot-1'!$Q$2:$Q$1112,MATCH(1,('Attendance-Slot-1'!$A$2:$A$1112=$C259)*('Attendance-Slot-1'!$G$2:$G$1112=BB$2),0)),"No Data")</f>
        <v>No Data</v>
      </c>
      <c r="BC259" s="10" t="str" cm="1">
        <f t="array" ref="BC259">IFERROR(INDEX('Attendance-Slot-2'!$Q$2:$Q$2595,MATCH(1,('Attendance-Slot-2'!$A$2:$A$2595=$C259)*('Attendance-Slot-2'!$G$2:$G$2595=BB$2),0)),"No Data")</f>
        <v>P-S2_Onsite</v>
      </c>
      <c r="BD259" s="136">
        <f>VLOOKUP($AQ259,'Written Exam Marks'!$H:$Q,10,FALSE)</f>
        <v>8.5</v>
      </c>
      <c r="BE259" s="136">
        <f>VLOOKUP($AQ259,'Written Exam Marks'!$H:$Q,9,FALSE)</f>
        <v>40</v>
      </c>
      <c r="BF259" s="10" t="str">
        <f t="shared" si="208"/>
        <v>Present</v>
      </c>
      <c r="BG259" s="10" t="str">
        <f t="shared" si="209"/>
        <v>P-S2_Onsite</v>
      </c>
      <c r="BH259" s="129">
        <v>10</v>
      </c>
      <c r="BI259" s="129" t="s">
        <v>5</v>
      </c>
      <c r="BJ259" s="129">
        <v>15</v>
      </c>
      <c r="BK259" s="129">
        <v>18.5</v>
      </c>
      <c r="BL259" s="144">
        <v>43.5</v>
      </c>
      <c r="BM259" s="24">
        <v>60</v>
      </c>
      <c r="BN259" s="24" t="s">
        <v>1004</v>
      </c>
      <c r="BO259" s="118" t="s">
        <v>1063</v>
      </c>
      <c r="BP259" s="118" t="str">
        <f t="shared" si="182"/>
        <v>2025EB1100257-BDSDF114</v>
      </c>
      <c r="BQ259" s="24" t="str">
        <f t="shared" si="210"/>
        <v>1 missed</v>
      </c>
      <c r="BR259" s="24" t="str">
        <f t="shared" si="211"/>
        <v>0 missed</v>
      </c>
      <c r="BS259" s="24">
        <f t="shared" si="212"/>
        <v>2</v>
      </c>
      <c r="BT259" s="24">
        <f t="shared" si="213"/>
        <v>1</v>
      </c>
      <c r="BU259" s="14">
        <f t="shared" si="214"/>
        <v>0.66666666666666663</v>
      </c>
      <c r="BV259" s="14">
        <f t="shared" si="215"/>
        <v>1</v>
      </c>
      <c r="BW259" s="24" t="str">
        <f t="shared" si="216"/>
        <v>1 missed</v>
      </c>
      <c r="BX259" s="24">
        <f t="shared" si="217"/>
        <v>3</v>
      </c>
      <c r="BY259" s="14">
        <f t="shared" si="218"/>
        <v>0.75</v>
      </c>
      <c r="BZ259" s="14" t="str">
        <f t="shared" si="219"/>
        <v>Q-2 A-1 || Q Total-3, A Total-1</v>
      </c>
      <c r="CA259" s="14" t="str" cm="1">
        <f t="array" ref="CA259">IFERROR(INDEX('Attendance-Slot-1'!$Q$2:$Q$1112,MATCH(1,('Attendance-Slot-1'!$A$2:$A$1112=$C259)*('Attendance-Slot-1'!$G$2:$G$1112=CA$2),0)),"No Data")</f>
        <v>No Data</v>
      </c>
      <c r="CB259" s="14" t="str" cm="1">
        <f t="array" ref="CB259">IFERROR(INDEX('Attendance-Slot-2'!$Q$2:$Q$2595,MATCH(1,('Attendance-Slot-2'!$A$2:$A$2595=$C259)*('Attendance-Slot-2'!$G$2:$G$2595=CA$2),0)),"No Data")</f>
        <v>P-S2_Onsite</v>
      </c>
      <c r="CC259" s="138">
        <f>VLOOKUP($BP259,'Written Exam Marks'!$H:$Q,10,FALSE)</f>
        <v>31.25</v>
      </c>
      <c r="CD259" s="138">
        <f>VLOOKUP($BP259,'Written Exam Marks'!$H:$Q,9,FALSE)</f>
        <v>40</v>
      </c>
      <c r="CE259" s="14" t="str">
        <f t="shared" si="220"/>
        <v>Present</v>
      </c>
      <c r="CF259" s="14" t="str">
        <f t="shared" si="221"/>
        <v>P-S2_Onsite</v>
      </c>
      <c r="CG259" s="130">
        <v>5</v>
      </c>
      <c r="CH259" s="130" t="s">
        <v>5</v>
      </c>
      <c r="CI259" s="130" t="s">
        <v>5</v>
      </c>
      <c r="CJ259" s="130">
        <v>7.5</v>
      </c>
      <c r="CK259" s="130">
        <v>0</v>
      </c>
      <c r="CL259" s="130">
        <v>10</v>
      </c>
      <c r="CM259" s="145">
        <v>22.5</v>
      </c>
      <c r="CN259" s="130">
        <v>50</v>
      </c>
      <c r="CO259" s="27" t="s">
        <v>1005</v>
      </c>
      <c r="CP259" s="119" t="s">
        <v>1044</v>
      </c>
      <c r="CQ259" s="119" t="str">
        <f t="shared" si="183"/>
        <v>2025EB1100257-BDSDF112</v>
      </c>
      <c r="CR259" s="27" t="str">
        <f t="shared" si="222"/>
        <v>1 missed</v>
      </c>
      <c r="CS259" s="27" t="str">
        <f t="shared" si="223"/>
        <v>1 missed</v>
      </c>
      <c r="CT259" s="27">
        <f t="shared" si="224"/>
        <v>1</v>
      </c>
      <c r="CU259" s="27">
        <f t="shared" si="225"/>
        <v>1</v>
      </c>
      <c r="CV259" s="15">
        <f t="shared" si="226"/>
        <v>0.5</v>
      </c>
      <c r="CW259" s="15">
        <f t="shared" si="227"/>
        <v>0.5</v>
      </c>
      <c r="CX259" s="27" t="str">
        <f t="shared" si="228"/>
        <v>2 missed</v>
      </c>
      <c r="CY259" s="27">
        <f t="shared" si="229"/>
        <v>2</v>
      </c>
      <c r="CZ259" s="15">
        <f t="shared" si="230"/>
        <v>0.5</v>
      </c>
      <c r="DA259" s="15" t="str">
        <f t="shared" si="231"/>
        <v>Q-1 A-1 || Q Total-2, A Total-2</v>
      </c>
      <c r="DB259" s="15" t="str" cm="1">
        <f t="array" ref="DB259">IFERROR(INDEX('Attendance-Slot-1'!$Q$2:$Q$1112,MATCH(1,('Attendance-Slot-1'!$A$2:$A$1112=$C259)*('Attendance-Slot-1'!$G$2:$G$1112=DB$2),0)),"No Data")</f>
        <v>P-S1_Onsite</v>
      </c>
      <c r="DC259" s="15" t="str" cm="1">
        <f t="array" ref="DC259">IFERROR(INDEX('Attendance-Slot-2'!$Q$2:$Q$2595,MATCH(1,('Attendance-Slot-2'!$A$2:$A$2595=$C259)*('Attendance-Slot-2'!$G$2:$G$2595=DB$2),0)),"No Data")</f>
        <v>No Data</v>
      </c>
      <c r="DD259" s="139">
        <f>VLOOKUP($CQ259,'Written Exam Marks'!$H:$Q,10,FALSE)</f>
        <v>19</v>
      </c>
      <c r="DE259" s="139">
        <f>VLOOKUP($CQ259,'Written Exam Marks'!$H:$Q,9,FALSE)</f>
        <v>50</v>
      </c>
      <c r="DF259" s="15" t="str">
        <f t="shared" si="232"/>
        <v>Present</v>
      </c>
      <c r="DG259" s="15" t="str">
        <f t="shared" si="233"/>
        <v>P-S1_Onsite</v>
      </c>
      <c r="DH259" s="139" t="s">
        <v>5</v>
      </c>
      <c r="DI259" s="139">
        <v>0</v>
      </c>
      <c r="DJ259" s="139">
        <v>100</v>
      </c>
      <c r="DK259" s="3" t="str">
        <f t="shared" si="184"/>
        <v>P-1, A-0, No Data-3</v>
      </c>
      <c r="DL259" s="3" t="str">
        <f t="shared" si="185"/>
        <v>P-3, A-0, No Data-1</v>
      </c>
      <c r="DM259" s="1" t="str">
        <f t="shared" si="234"/>
        <v>P-S2_Onsite</v>
      </c>
      <c r="DN259" s="1" t="str">
        <f t="shared" si="235"/>
        <v>P-S1_Onsite</v>
      </c>
      <c r="DO259" s="1" t="str">
        <f t="shared" si="236"/>
        <v>P-S2_Onsite</v>
      </c>
      <c r="DP259" s="1" t="str">
        <f t="shared" si="237"/>
        <v>P-S2_Onsite</v>
      </c>
      <c r="DQ259" s="1" t="str">
        <f t="shared" si="238"/>
        <v>P-4, A-0, No Data-0</v>
      </c>
      <c r="DR259" s="39">
        <f t="shared" si="239"/>
        <v>0</v>
      </c>
      <c r="DS259" s="34" t="s">
        <v>7217</v>
      </c>
      <c r="DT259" s="39" t="s">
        <v>7363</v>
      </c>
      <c r="DU259" s="30" t="s">
        <v>771</v>
      </c>
      <c r="DV259" s="30"/>
    </row>
    <row r="260" spans="1:126" x14ac:dyDescent="0.25">
      <c r="A260" s="1">
        <v>257</v>
      </c>
      <c r="B260" s="1" t="s">
        <v>1000</v>
      </c>
      <c r="C260" s="1" t="s">
        <v>774</v>
      </c>
      <c r="D260" s="1" t="s">
        <v>775</v>
      </c>
      <c r="E260" s="1" t="s">
        <v>776</v>
      </c>
      <c r="F260" s="1" t="s">
        <v>7202</v>
      </c>
      <c r="G260" s="1" t="s">
        <v>1487</v>
      </c>
      <c r="H260" s="143">
        <v>8</v>
      </c>
      <c r="I260" s="143">
        <v>8</v>
      </c>
      <c r="J260" s="143">
        <v>8</v>
      </c>
      <c r="K260" s="143">
        <v>8</v>
      </c>
      <c r="L260" s="132">
        <v>28</v>
      </c>
      <c r="M260" s="132">
        <v>60</v>
      </c>
      <c r="N260" s="26">
        <v>60</v>
      </c>
      <c r="O260" s="26" t="s">
        <v>997</v>
      </c>
      <c r="P260" s="120" t="s">
        <v>1034</v>
      </c>
      <c r="Q260" s="13" t="str">
        <f t="shared" si="186"/>
        <v>2025EB1100258-BDSDF113</v>
      </c>
      <c r="R260" s="26" t="str">
        <f t="shared" si="187"/>
        <v>0 missed</v>
      </c>
      <c r="S260" s="26" t="str">
        <f t="shared" ref="S260:S323" si="240">COUNTIF(L260,"A") &amp; " "  &amp; "missed"</f>
        <v>0 missed</v>
      </c>
      <c r="T260" s="26">
        <f t="shared" si="188"/>
        <v>4</v>
      </c>
      <c r="U260" s="26">
        <f t="shared" si="189"/>
        <v>1</v>
      </c>
      <c r="V260" s="13">
        <f t="shared" si="190"/>
        <v>1</v>
      </c>
      <c r="W260" s="13">
        <f t="shared" si="191"/>
        <v>1</v>
      </c>
      <c r="X260" s="26" t="str">
        <f t="shared" si="192"/>
        <v>0 missed</v>
      </c>
      <c r="Y260" s="26">
        <f t="shared" si="193"/>
        <v>5</v>
      </c>
      <c r="Z260" s="13">
        <f t="shared" si="194"/>
        <v>1</v>
      </c>
      <c r="AA260" s="15" t="str">
        <f t="shared" si="195"/>
        <v>Q-4 A-1 || Q Total-4, A Total-1</v>
      </c>
      <c r="AB260" s="13" t="str" cm="1">
        <f t="array" ref="AB260">IFERROR(INDEX('Attendance-Slot-1'!$Q$2:$Q$1112,MATCH(1,('Attendance-Slot-1'!$A$2:$A$1112=$C260)*('Attendance-Slot-1'!$G$2:$G$1112=AB$2),0)),"No Data")</f>
        <v>A-S1_Onsite</v>
      </c>
      <c r="AC260" s="13" t="str" cm="1">
        <f t="array" ref="AC260">IFERROR(INDEX('Attendance-Slot-2'!$Q$2:$Q$2595,MATCH(1,('Attendance-Slot-2'!$A$2:$A$2595=$C260)*('Attendance-Slot-2'!$G$2:$G$2595=AB$2),0)),"No Data")</f>
        <v>A-S2_Onsite</v>
      </c>
      <c r="AD260" s="133" t="e">
        <f>VLOOKUP($Q260,'Written Exam Marks'!$H:$Q,10,FALSE)</f>
        <v>#N/A</v>
      </c>
      <c r="AE260" s="133" t="e">
        <f>VLOOKUP($Q260,'Written Exam Marks'!$H:$Q,9,FALSE)</f>
        <v>#N/A</v>
      </c>
      <c r="AF260" s="13" t="str">
        <f t="shared" si="196"/>
        <v>Absent</v>
      </c>
      <c r="AG260" s="13" t="str">
        <f t="shared" si="197"/>
        <v>A-S1_Onsite</v>
      </c>
      <c r="AH260" s="29">
        <v>13</v>
      </c>
      <c r="AI260" s="29">
        <v>12.5</v>
      </c>
      <c r="AJ260" s="29">
        <v>9.3333333330000006</v>
      </c>
      <c r="AK260" s="29">
        <v>10</v>
      </c>
      <c r="AL260" s="29">
        <v>10</v>
      </c>
      <c r="AM260" s="29">
        <v>54.833333332999999</v>
      </c>
      <c r="AN260" s="131">
        <v>60</v>
      </c>
      <c r="AO260" s="36" t="s">
        <v>7179</v>
      </c>
      <c r="AP260" s="116" t="s">
        <v>1050</v>
      </c>
      <c r="AQ260" s="116" t="str">
        <f t="shared" ref="AQ260:AQ323" si="241">CONCATENATE($C260,"-",$AP260)</f>
        <v>2025EB1100258-BDSDF108</v>
      </c>
      <c r="AR260" s="25" t="str">
        <f t="shared" si="198"/>
        <v>0 missed</v>
      </c>
      <c r="AS260" s="25" t="str">
        <f t="shared" si="199"/>
        <v>0 missed</v>
      </c>
      <c r="AT260" s="25">
        <f t="shared" si="200"/>
        <v>3</v>
      </c>
      <c r="AU260" s="25">
        <f t="shared" si="201"/>
        <v>2</v>
      </c>
      <c r="AV260" s="10">
        <f t="shared" si="202"/>
        <v>1</v>
      </c>
      <c r="AW260" s="10">
        <f t="shared" si="203"/>
        <v>1</v>
      </c>
      <c r="AX260" s="25" t="str">
        <f t="shared" si="204"/>
        <v>0 missed</v>
      </c>
      <c r="AY260" s="25">
        <f t="shared" si="205"/>
        <v>5</v>
      </c>
      <c r="AZ260" s="10">
        <f t="shared" si="206"/>
        <v>1</v>
      </c>
      <c r="BA260" s="10" t="str">
        <f t="shared" si="207"/>
        <v>Q-3 A-2 || Q Total-3, A Total-2</v>
      </c>
      <c r="BB260" s="10" t="str" cm="1">
        <f t="array" ref="BB260">IFERROR(INDEX('Attendance-Slot-1'!$Q$2:$Q$1112,MATCH(1,('Attendance-Slot-1'!$A$2:$A$1112=$C260)*('Attendance-Slot-1'!$G$2:$G$1112=BB$2),0)),"No Data")</f>
        <v>A-S1_Onsite</v>
      </c>
      <c r="BC260" s="10" t="str" cm="1">
        <f t="array" ref="BC260">IFERROR(INDEX('Attendance-Slot-2'!$Q$2:$Q$2595,MATCH(1,('Attendance-Slot-2'!$A$2:$A$2595=$C260)*('Attendance-Slot-2'!$G$2:$G$2595=BB$2),0)),"No Data")</f>
        <v>A-S2_Onsite</v>
      </c>
      <c r="BD260" s="136" t="e">
        <f>VLOOKUP($AQ260,'Written Exam Marks'!$H:$Q,10,FALSE)</f>
        <v>#N/A</v>
      </c>
      <c r="BE260" s="136" t="e">
        <f>VLOOKUP($AQ260,'Written Exam Marks'!$H:$Q,9,FALSE)</f>
        <v>#N/A</v>
      </c>
      <c r="BF260" s="10" t="str">
        <f t="shared" si="208"/>
        <v>Absent</v>
      </c>
      <c r="BG260" s="10" t="str">
        <f t="shared" si="209"/>
        <v>A-S1_Onsite</v>
      </c>
      <c r="BH260" s="129">
        <v>10</v>
      </c>
      <c r="BI260" s="129">
        <v>15</v>
      </c>
      <c r="BJ260" s="129">
        <v>15</v>
      </c>
      <c r="BK260" s="129">
        <v>19.5</v>
      </c>
      <c r="BL260" s="144">
        <v>59.5</v>
      </c>
      <c r="BM260" s="24">
        <v>60</v>
      </c>
      <c r="BN260" s="24" t="s">
        <v>1004</v>
      </c>
      <c r="BO260" s="118" t="s">
        <v>1063</v>
      </c>
      <c r="BP260" s="118" t="str">
        <f t="shared" ref="BP260:BP323" si="242">CONCATENATE($C260,"-",$BO260)</f>
        <v>2025EB1100258-BDSDF114</v>
      </c>
      <c r="BQ260" s="24" t="str">
        <f t="shared" si="210"/>
        <v>0 missed</v>
      </c>
      <c r="BR260" s="24" t="str">
        <f t="shared" si="211"/>
        <v>0 missed</v>
      </c>
      <c r="BS260" s="24">
        <f t="shared" si="212"/>
        <v>3</v>
      </c>
      <c r="BT260" s="24">
        <f t="shared" si="213"/>
        <v>1</v>
      </c>
      <c r="BU260" s="14">
        <f t="shared" si="214"/>
        <v>1</v>
      </c>
      <c r="BV260" s="14">
        <f t="shared" si="215"/>
        <v>1</v>
      </c>
      <c r="BW260" s="24" t="str">
        <f t="shared" si="216"/>
        <v>0 missed</v>
      </c>
      <c r="BX260" s="24">
        <f t="shared" si="217"/>
        <v>4</v>
      </c>
      <c r="BY260" s="14">
        <f t="shared" si="218"/>
        <v>1</v>
      </c>
      <c r="BZ260" s="14" t="str">
        <f t="shared" si="219"/>
        <v>Q-3 A-1 || Q Total-3, A Total-1</v>
      </c>
      <c r="CA260" s="14" t="str" cm="1">
        <f t="array" ref="CA260">IFERROR(INDEX('Attendance-Slot-1'!$Q$2:$Q$1112,MATCH(1,('Attendance-Slot-1'!$A$2:$A$1112=$C260)*('Attendance-Slot-1'!$G$2:$G$1112=CA$2),0)),"No Data")</f>
        <v>A-S1_Onsite</v>
      </c>
      <c r="CB260" s="14" t="str" cm="1">
        <f t="array" ref="CB260">IFERROR(INDEX('Attendance-Slot-2'!$Q$2:$Q$2595,MATCH(1,('Attendance-Slot-2'!$A$2:$A$2595=$C260)*('Attendance-Slot-2'!$G$2:$G$2595=CA$2),0)),"No Data")</f>
        <v>A-S2_Onsite</v>
      </c>
      <c r="CC260" s="138" t="e">
        <f>VLOOKUP($BP260,'Written Exam Marks'!$H:$Q,10,FALSE)</f>
        <v>#N/A</v>
      </c>
      <c r="CD260" s="138" t="e">
        <f>VLOOKUP($BP260,'Written Exam Marks'!$H:$Q,9,FALSE)</f>
        <v>#N/A</v>
      </c>
      <c r="CE260" s="14" t="str">
        <f t="shared" si="220"/>
        <v>Absent</v>
      </c>
      <c r="CF260" s="14" t="str">
        <f t="shared" si="221"/>
        <v>A-S1_Onsite</v>
      </c>
      <c r="CG260" s="130">
        <v>4.5</v>
      </c>
      <c r="CH260" s="130">
        <v>4.5</v>
      </c>
      <c r="CI260" s="130">
        <v>6.5</v>
      </c>
      <c r="CJ260" s="130">
        <v>6.5</v>
      </c>
      <c r="CK260" s="130" t="s">
        <v>5</v>
      </c>
      <c r="CL260" s="130" t="s">
        <v>5</v>
      </c>
      <c r="CM260" s="145">
        <v>22</v>
      </c>
      <c r="CN260" s="130">
        <v>50</v>
      </c>
      <c r="CO260" s="27" t="s">
        <v>1005</v>
      </c>
      <c r="CP260" s="119" t="s">
        <v>1044</v>
      </c>
      <c r="CQ260" s="119" t="str">
        <f t="shared" ref="CQ260:CQ323" si="243">CONCATENATE($C260,"-",$CP260)</f>
        <v>2025EB1100258-BDSDF112</v>
      </c>
      <c r="CR260" s="27" t="str">
        <f t="shared" si="222"/>
        <v>0 missed</v>
      </c>
      <c r="CS260" s="27" t="str">
        <f t="shared" si="223"/>
        <v>0 missed</v>
      </c>
      <c r="CT260" s="27">
        <f t="shared" si="224"/>
        <v>2</v>
      </c>
      <c r="CU260" s="27">
        <f t="shared" si="225"/>
        <v>2</v>
      </c>
      <c r="CV260" s="15">
        <f t="shared" si="226"/>
        <v>1</v>
      </c>
      <c r="CW260" s="15">
        <f t="shared" si="227"/>
        <v>1</v>
      </c>
      <c r="CX260" s="27" t="str">
        <f t="shared" si="228"/>
        <v>0 missed</v>
      </c>
      <c r="CY260" s="27">
        <f t="shared" si="229"/>
        <v>4</v>
      </c>
      <c r="CZ260" s="15">
        <f t="shared" si="230"/>
        <v>1</v>
      </c>
      <c r="DA260" s="15" t="str">
        <f t="shared" si="231"/>
        <v>Q-2 A-2 || Q Total-2, A Total-2</v>
      </c>
      <c r="DB260" s="15" t="str" cm="1">
        <f t="array" ref="DB260">IFERROR(INDEX('Attendance-Slot-1'!$Q$2:$Q$1112,MATCH(1,('Attendance-Slot-1'!$A$2:$A$1112=$C260)*('Attendance-Slot-1'!$G$2:$G$1112=DB$2),0)),"No Data")</f>
        <v>A-S1_Onsite</v>
      </c>
      <c r="DC260" s="15" t="str" cm="1">
        <f t="array" ref="DC260">IFERROR(INDEX('Attendance-Slot-2'!$Q$2:$Q$2595,MATCH(1,('Attendance-Slot-2'!$A$2:$A$2595=$C260)*('Attendance-Slot-2'!$G$2:$G$2595=DB$2),0)),"No Data")</f>
        <v>A-S2_Onsite</v>
      </c>
      <c r="DD260" s="139" t="e">
        <f>VLOOKUP($CQ260,'Written Exam Marks'!$H:$Q,10,FALSE)</f>
        <v>#N/A</v>
      </c>
      <c r="DE260" s="139" t="e">
        <f>VLOOKUP($CQ260,'Written Exam Marks'!$H:$Q,9,FALSE)</f>
        <v>#N/A</v>
      </c>
      <c r="DF260" s="15" t="str">
        <f t="shared" si="232"/>
        <v>Absent</v>
      </c>
      <c r="DG260" s="15" t="str">
        <f t="shared" si="233"/>
        <v>A-S1_Onsite</v>
      </c>
      <c r="DH260" s="139">
        <v>90</v>
      </c>
      <c r="DI260" s="139">
        <v>90</v>
      </c>
      <c r="DJ260" s="139">
        <v>100</v>
      </c>
      <c r="DK260" s="3" t="str">
        <f t="shared" ref="DK260:DK323" si="244">"P-"&amp;(COUNTIF($AB260,"P-*")+COUNTIF($BB260,"P-*")+COUNTIF($CA260,"P-*")+COUNTIF($DB260,"P-*"))&amp;", A-"&amp;(COUNTIF($AB260,"A-*")+COUNTIF($BB260,"A-*")+COUNTIF($CA260,"A-*")+COUNTIF($DB260,"A-*"))&amp;", No Data-"&amp;(COUNTIF($AB260,"No Data")+COUNTIF($BB260,"No Data")+COUNTIF($CA260,"No Data")+COUNTIF($DB260,"No Data"))</f>
        <v>P-0, A-4, No Data-0</v>
      </c>
      <c r="DL260" s="3" t="str">
        <f t="shared" ref="DL260:DL323" si="245">"P-"&amp;(COUNTIF($AC260,"P-*")+COUNTIF($BC260,"P-*")+COUNTIF($CB260,"P-*")+COUNTIF($DC260,"P-*"))&amp;", A-"&amp;(COUNTIF($AC260,"A-*")+COUNTIF($BC260,"A-*")+COUNTIF($CB260,"A-*")+COUNTIF($DC260,"A-*"))&amp;", No Data-"&amp;(COUNTIF($AC260,"No Data")+COUNTIF($BC260,"No Data")+COUNTIF($CB260,"No Data")+COUNTIF($DC260,"No Data"))</f>
        <v>P-0, A-4, No Data-0</v>
      </c>
      <c r="DM260" s="1" t="str">
        <f t="shared" si="234"/>
        <v>A-S1_Onsite</v>
      </c>
      <c r="DN260" s="1" t="str">
        <f t="shared" si="235"/>
        <v>A-S1_Onsite</v>
      </c>
      <c r="DO260" s="1" t="str">
        <f t="shared" si="236"/>
        <v>A-S1_Onsite</v>
      </c>
      <c r="DP260" s="1" t="str">
        <f t="shared" si="237"/>
        <v>A-S1_Onsite</v>
      </c>
      <c r="DQ260" s="1" t="str">
        <f t="shared" si="238"/>
        <v>P-0, A-4, No Data-0</v>
      </c>
      <c r="DR260" s="39">
        <f t="shared" si="239"/>
        <v>1</v>
      </c>
      <c r="DS260" s="34" t="s">
        <v>7217</v>
      </c>
      <c r="DT260" s="39" t="s">
        <v>1098</v>
      </c>
      <c r="DU260" s="30" t="s">
        <v>774</v>
      </c>
      <c r="DV260" s="30" t="s">
        <v>1098</v>
      </c>
    </row>
    <row r="261" spans="1:126" x14ac:dyDescent="0.25">
      <c r="A261" s="1">
        <v>258</v>
      </c>
      <c r="B261" s="1" t="s">
        <v>1000</v>
      </c>
      <c r="C261" s="1" t="s">
        <v>777</v>
      </c>
      <c r="D261" s="1" t="s">
        <v>778</v>
      </c>
      <c r="E261" s="1" t="s">
        <v>779</v>
      </c>
      <c r="F261" s="1" t="s">
        <v>7201</v>
      </c>
      <c r="G261" s="1" t="s">
        <v>1492</v>
      </c>
      <c r="H261" s="143">
        <v>8</v>
      </c>
      <c r="I261" s="143" t="s">
        <v>5</v>
      </c>
      <c r="J261" s="143">
        <v>8</v>
      </c>
      <c r="K261" s="143">
        <v>8</v>
      </c>
      <c r="L261" s="132">
        <v>28</v>
      </c>
      <c r="M261" s="132">
        <v>52</v>
      </c>
      <c r="N261" s="26">
        <v>60</v>
      </c>
      <c r="O261" s="26" t="s">
        <v>997</v>
      </c>
      <c r="P261" s="120" t="s">
        <v>1034</v>
      </c>
      <c r="Q261" s="13" t="str">
        <f t="shared" ref="Q261:Q324" si="246">CONCATENATE($C261,"-",$P261)</f>
        <v>2025EB1100259-BDSDF113</v>
      </c>
      <c r="R261" s="26" t="str">
        <f t="shared" ref="R261:R324" si="247">COUNTIF($H261:$K261,"A") &amp; " "  &amp; "missed"</f>
        <v>1 missed</v>
      </c>
      <c r="S261" s="26" t="str">
        <f t="shared" si="240"/>
        <v>0 missed</v>
      </c>
      <c r="T261" s="26">
        <f t="shared" ref="T261:T324" si="248">4-COUNTIF($H261:$K261,"A")</f>
        <v>3</v>
      </c>
      <c r="U261" s="26">
        <f t="shared" ref="U261:U324" si="249">1-COUNTIF($L261,"A")</f>
        <v>1</v>
      </c>
      <c r="V261" s="13">
        <f t="shared" ref="V261:V324" si="250">$T261/4</f>
        <v>0.75</v>
      </c>
      <c r="W261" s="13">
        <f t="shared" ref="W261:W324" si="251">$U261/1</f>
        <v>1</v>
      </c>
      <c r="X261" s="26" t="str">
        <f t="shared" ref="X261:X324" si="252">COUNTIF($H261:$L261, "A") &amp; " " &amp;"missed"</f>
        <v>1 missed</v>
      </c>
      <c r="Y261" s="26">
        <f t="shared" ref="Y261:Y324" si="253">5- COUNTIF($H261:$L261, "A")</f>
        <v>4</v>
      </c>
      <c r="Z261" s="13">
        <f t="shared" ref="Z261:Z324" si="254">$Y261/5</f>
        <v>0.8</v>
      </c>
      <c r="AA261" s="15" t="str">
        <f t="shared" ref="AA261:AA324" si="255">CONCATENATE("Q-",$T261," A-",$U261," || Q Total-4, A Total-1")</f>
        <v>Q-3 A-1 || Q Total-4, A Total-1</v>
      </c>
      <c r="AB261" s="13" t="str" cm="1">
        <f t="array" ref="AB261">IFERROR(INDEX('Attendance-Slot-1'!$Q$2:$Q$1112,MATCH(1,('Attendance-Slot-1'!$A$2:$A$1112=$C261)*('Attendance-Slot-1'!$G$2:$G$1112=AB$2),0)),"No Data")</f>
        <v>P-S1_Onsite</v>
      </c>
      <c r="AC261" s="13" t="str" cm="1">
        <f t="array" ref="AC261">IFERROR(INDEX('Attendance-Slot-2'!$Q$2:$Q$2595,MATCH(1,('Attendance-Slot-2'!$A$2:$A$2595=$C261)*('Attendance-Slot-2'!$G$2:$G$2595=AB$2),0)),"No Data")</f>
        <v>No Data</v>
      </c>
      <c r="AD261" s="133">
        <f>VLOOKUP($Q261,'Written Exam Marks'!$H:$Q,10,FALSE)</f>
        <v>39</v>
      </c>
      <c r="AE261" s="133">
        <f>VLOOKUP($Q261,'Written Exam Marks'!$H:$Q,9,FALSE)</f>
        <v>40</v>
      </c>
      <c r="AF261" s="13" t="str">
        <f t="shared" ref="AF261:AF324" si="256">IF(COUNTIF($AB261:$AC261,"P-*")&gt;0,"Present",
IF(COUNTIF($AB261:$AC261,"A-*")&gt;0,"Absent",
IF(COUNTIF($AB261:$AC261,"No Data")&gt;0,"No Data","")))</f>
        <v>Present</v>
      </c>
      <c r="AG261" s="13" t="str">
        <f t="shared" ref="AG261:AG324" si="257">IF(LEFT($AB261,2)="P-",$AB261,IF(LEFT($AC261,2)="P-",$AC261,IF(LEFT($AB261,2)="A-",$AB261,IF(LEFT($AC261,2)="A-",$AC261,IF($AB261="No Data",$AB261,IF($AC261="No Data",$AC261,""))))))</f>
        <v>P-S1_Onsite</v>
      </c>
      <c r="AH261" s="29">
        <v>14</v>
      </c>
      <c r="AI261" s="29">
        <v>13.5</v>
      </c>
      <c r="AJ261" s="29">
        <v>8.6666666669999994</v>
      </c>
      <c r="AK261" s="29">
        <v>9</v>
      </c>
      <c r="AL261" s="29">
        <v>10</v>
      </c>
      <c r="AM261" s="29">
        <v>55.166666667000001</v>
      </c>
      <c r="AN261" s="131">
        <v>60</v>
      </c>
      <c r="AO261" s="36" t="s">
        <v>7179</v>
      </c>
      <c r="AP261" s="116" t="s">
        <v>1050</v>
      </c>
      <c r="AQ261" s="116" t="str">
        <f t="shared" si="241"/>
        <v>2025EB1100259-BDSDF108</v>
      </c>
      <c r="AR261" s="25" t="str">
        <f t="shared" ref="AR261:AR324" si="258">COUNTIF($AJ261:$AL261,"A") &amp; " "  &amp; "missed"</f>
        <v>0 missed</v>
      </c>
      <c r="AS261" s="25" t="str">
        <f t="shared" ref="AS261:AS324" si="259">COUNTIF($AH261:$AI261,"A") &amp; " "  &amp; "missed"</f>
        <v>0 missed</v>
      </c>
      <c r="AT261" s="25">
        <f t="shared" ref="AT261:AT324" si="260">3-COUNTIF(AJ261:AL261,"A")</f>
        <v>3</v>
      </c>
      <c r="AU261" s="25">
        <f t="shared" ref="AU261:AU324" si="261">2-COUNTIF($AH261:$AI261,"A")</f>
        <v>2</v>
      </c>
      <c r="AV261" s="10">
        <f t="shared" ref="AV261:AV324" si="262">$AT261/3</f>
        <v>1</v>
      </c>
      <c r="AW261" s="10">
        <f t="shared" ref="AW261:AW324" si="263">$AU261/2</f>
        <v>1</v>
      </c>
      <c r="AX261" s="25" t="str">
        <f t="shared" ref="AX261:AX324" si="264">COUNTIF($AH261:$AL261, "A") &amp; " " &amp;"missed"</f>
        <v>0 missed</v>
      </c>
      <c r="AY261" s="25">
        <f t="shared" ref="AY261:AY324" si="265">5- COUNTIF($AH261:$AL261, "A")</f>
        <v>5</v>
      </c>
      <c r="AZ261" s="10">
        <f t="shared" ref="AZ261:AZ324" si="266">$AY261/5</f>
        <v>1</v>
      </c>
      <c r="BA261" s="10" t="str">
        <f t="shared" ref="BA261:BA324" si="267">CONCATENATE("Q-",$AT261," A-",$AU261," || Q Total-3, A Total-2")</f>
        <v>Q-3 A-2 || Q Total-3, A Total-2</v>
      </c>
      <c r="BB261" s="10" t="str" cm="1">
        <f t="array" ref="BB261">IFERROR(INDEX('Attendance-Slot-1'!$Q$2:$Q$1112,MATCH(1,('Attendance-Slot-1'!$A$2:$A$1112=$C261)*('Attendance-Slot-1'!$G$2:$G$1112=BB$2),0)),"No Data")</f>
        <v>P-S1_Onsite</v>
      </c>
      <c r="BC261" s="10" t="str" cm="1">
        <f t="array" ref="BC261">IFERROR(INDEX('Attendance-Slot-2'!$Q$2:$Q$2595,MATCH(1,('Attendance-Slot-2'!$A$2:$A$2595=$C261)*('Attendance-Slot-2'!$G$2:$G$2595=BB$2),0)),"No Data")</f>
        <v>No Data</v>
      </c>
      <c r="BD261" s="136">
        <f>VLOOKUP($AQ261,'Written Exam Marks'!$H:$Q,10,FALSE)</f>
        <v>26.5</v>
      </c>
      <c r="BE261" s="136">
        <f>VLOOKUP($AQ261,'Written Exam Marks'!$H:$Q,9,FALSE)</f>
        <v>40</v>
      </c>
      <c r="BF261" s="10" t="str">
        <f t="shared" ref="BF261:BF324" si="268">IF(COUNTIF($BB261:$BC261,"P-*")&gt;0,"Present",
IF(COUNTIF($BB261:$BC261,"A-*")&gt;0,"Absent",
IF(COUNTIF($BB261:$BC261,"No Data")&gt;0,"No Data","")))</f>
        <v>Present</v>
      </c>
      <c r="BG261" s="10" t="str">
        <f t="shared" ref="BG261:BG324" si="269">IF(LEFT($BB261,2)="P-",$BB261,IF(LEFT($BC261,2)="P-",$BC261,IF(LEFT($BB261,2)="A-",$BB261,IF(LEFT($BC261,2)="A-",$BC261,IF($BB261="No Data",$BB261,IF($BC261="No Data",$BC261,""))))))</f>
        <v>P-S1_Onsite</v>
      </c>
      <c r="BH261" s="129">
        <v>10</v>
      </c>
      <c r="BI261" s="129">
        <v>13.5</v>
      </c>
      <c r="BJ261" s="129">
        <v>15</v>
      </c>
      <c r="BK261" s="129">
        <v>20</v>
      </c>
      <c r="BL261" s="144">
        <v>58.5</v>
      </c>
      <c r="BM261" s="24">
        <v>60</v>
      </c>
      <c r="BN261" s="24" t="s">
        <v>1004</v>
      </c>
      <c r="BO261" s="118" t="s">
        <v>1063</v>
      </c>
      <c r="BP261" s="118" t="str">
        <f t="shared" si="242"/>
        <v>2025EB1100259-BDSDF114</v>
      </c>
      <c r="BQ261" s="24" t="str">
        <f t="shared" ref="BQ261:BQ324" si="270">COUNTIF($BH261:$BJ261,"A") &amp; " "  &amp; "missed"</f>
        <v>0 missed</v>
      </c>
      <c r="BR261" s="24" t="str">
        <f t="shared" ref="BR261:BR324" si="271">COUNTIF($BK261,"A") &amp; " "  &amp; "missed"</f>
        <v>0 missed</v>
      </c>
      <c r="BS261" s="24">
        <f t="shared" ref="BS261:BS324" si="272">3-COUNTIF($BH261:$BJ261,"A")</f>
        <v>3</v>
      </c>
      <c r="BT261" s="24">
        <f t="shared" ref="BT261:BT324" si="273">1-COUNTIF($BK261,"A")</f>
        <v>1</v>
      </c>
      <c r="BU261" s="14">
        <f t="shared" ref="BU261:BU324" si="274">$BS261/3</f>
        <v>1</v>
      </c>
      <c r="BV261" s="14">
        <f t="shared" ref="BV261:BV324" si="275">$BT261/1</f>
        <v>1</v>
      </c>
      <c r="BW261" s="24" t="str">
        <f t="shared" ref="BW261:BW324" si="276">COUNTIF($BH261:$BK261, "A") &amp; " " &amp;"missed"</f>
        <v>0 missed</v>
      </c>
      <c r="BX261" s="24">
        <f t="shared" ref="BX261:BX324" si="277">4- COUNTIF(BH261:BK261, "A")</f>
        <v>4</v>
      </c>
      <c r="BY261" s="14">
        <f t="shared" ref="BY261:BY324" si="278">$BX261/4</f>
        <v>1</v>
      </c>
      <c r="BZ261" s="14" t="str">
        <f t="shared" ref="BZ261:BZ324" si="279">CONCATENATE("Q-",$BS261," A-",$BT261," || Q Total-3, A Total-1")</f>
        <v>Q-3 A-1 || Q Total-3, A Total-1</v>
      </c>
      <c r="CA261" s="14" t="str" cm="1">
        <f t="array" ref="CA261">IFERROR(INDEX('Attendance-Slot-1'!$Q$2:$Q$1112,MATCH(1,('Attendance-Slot-1'!$A$2:$A$1112=$C261)*('Attendance-Slot-1'!$G$2:$G$1112=CA$2),0)),"No Data")</f>
        <v>No Data</v>
      </c>
      <c r="CB261" s="14" t="str" cm="1">
        <f t="array" ref="CB261">IFERROR(INDEX('Attendance-Slot-2'!$Q$2:$Q$2595,MATCH(1,('Attendance-Slot-2'!$A$2:$A$2595=$C261)*('Attendance-Slot-2'!$G$2:$G$2595=CA$2),0)),"No Data")</f>
        <v>P-S2_Onsite</v>
      </c>
      <c r="CC261" s="138">
        <f>VLOOKUP($BP261,'Written Exam Marks'!$H:$Q,10,FALSE)</f>
        <v>21</v>
      </c>
      <c r="CD261" s="138">
        <f>VLOOKUP($BP261,'Written Exam Marks'!$H:$Q,9,FALSE)</f>
        <v>40</v>
      </c>
      <c r="CE261" s="14" t="str">
        <f t="shared" ref="CE261:CE324" si="280">IF(COUNTIF($CA261:$CB261,"P-*")&gt;0,"Present",
IF(COUNTIF($CA261:$CB261,"A-*")&gt;0,"Absent",
IF(COUNTIF($CA261:$CB261,"No Data")&gt;0,"No Data","")))</f>
        <v>Present</v>
      </c>
      <c r="CF261" s="14" t="str">
        <f t="shared" ref="CF261:CF324" si="281">IF(LEFT($CA261,2)="P-",$CA261,IF(LEFT($CB261,2)="P-",$CB261,IF(LEFT($CA261,2)="A-",$CA261,IF(LEFT($CB261,2)="A-",$CB261,IF($CA261="No Data",$CA261,IF($CB261="No Data",$CB261,""))))))</f>
        <v>P-S2_Onsite</v>
      </c>
      <c r="CG261" s="130">
        <v>5</v>
      </c>
      <c r="CH261" s="130">
        <v>4.5</v>
      </c>
      <c r="CI261" s="130">
        <v>8.5</v>
      </c>
      <c r="CJ261" s="130">
        <v>8.75</v>
      </c>
      <c r="CK261" s="130">
        <v>10</v>
      </c>
      <c r="CL261" s="130">
        <v>10</v>
      </c>
      <c r="CM261" s="145">
        <v>46.75</v>
      </c>
      <c r="CN261" s="130">
        <v>50</v>
      </c>
      <c r="CO261" s="27" t="s">
        <v>1005</v>
      </c>
      <c r="CP261" s="119" t="s">
        <v>1044</v>
      </c>
      <c r="CQ261" s="119" t="str">
        <f t="shared" si="243"/>
        <v>2025EB1100259-BDSDF112</v>
      </c>
      <c r="CR261" s="27" t="str">
        <f t="shared" ref="CR261:CR324" si="282">COUNTIF($CG261:$CH261,"A") &amp; " "  &amp; "missed"</f>
        <v>0 missed</v>
      </c>
      <c r="CS261" s="27" t="str">
        <f t="shared" ref="CS261:CS324" si="283">COUNTIF($CI261:$CJ261,"A") &amp; " "  &amp; "missed"</f>
        <v>0 missed</v>
      </c>
      <c r="CT261" s="27">
        <f t="shared" ref="CT261:CT324" si="284">2-COUNTIF($CG261:$CH261,"A")</f>
        <v>2</v>
      </c>
      <c r="CU261" s="27">
        <f t="shared" ref="CU261:CU324" si="285">2-COUNTIF($CI261:$CJ261,"A")</f>
        <v>2</v>
      </c>
      <c r="CV261" s="15">
        <f t="shared" ref="CV261:CV324" si="286">$CT261/2</f>
        <v>1</v>
      </c>
      <c r="CW261" s="15">
        <f t="shared" ref="CW261:CW324" si="287">$CU261/2</f>
        <v>1</v>
      </c>
      <c r="CX261" s="27" t="str">
        <f t="shared" ref="CX261:CX324" si="288">COUNTIF($CG261:$CJ261, "A") &amp; " " &amp;"missed"</f>
        <v>0 missed</v>
      </c>
      <c r="CY261" s="27">
        <f t="shared" ref="CY261:CY324" si="289">4- COUNTIF($CG261:$CJ261, "A")</f>
        <v>4</v>
      </c>
      <c r="CZ261" s="15">
        <f t="shared" ref="CZ261:CZ324" si="290">$CY261/4</f>
        <v>1</v>
      </c>
      <c r="DA261" s="15" t="str">
        <f t="shared" ref="DA261:DA324" si="291">CONCATENATE("Q-",$CT261," A-",$CU261," || Q Total-2, A Total-2")</f>
        <v>Q-2 A-2 || Q Total-2, A Total-2</v>
      </c>
      <c r="DB261" s="15" t="str" cm="1">
        <f t="array" ref="DB261">IFERROR(INDEX('Attendance-Slot-1'!$Q$2:$Q$1112,MATCH(1,('Attendance-Slot-1'!$A$2:$A$1112=$C261)*('Attendance-Slot-1'!$G$2:$G$1112=DB$2),0)),"No Data")</f>
        <v>No Data</v>
      </c>
      <c r="DC261" s="15" t="str" cm="1">
        <f t="array" ref="DC261">IFERROR(INDEX('Attendance-Slot-2'!$Q$2:$Q$2595,MATCH(1,('Attendance-Slot-2'!$A$2:$A$2595=$C261)*('Attendance-Slot-2'!$G$2:$G$2595=DB$2),0)),"No Data")</f>
        <v>P-S2_Onsite</v>
      </c>
      <c r="DD261" s="139">
        <f>VLOOKUP($CQ261,'Written Exam Marks'!$H:$Q,10,FALSE)</f>
        <v>28.5</v>
      </c>
      <c r="DE261" s="139">
        <f>VLOOKUP($CQ261,'Written Exam Marks'!$H:$Q,9,FALSE)</f>
        <v>50</v>
      </c>
      <c r="DF261" s="15" t="str">
        <f t="shared" ref="DF261:DF324" si="292">IF(COUNTIF($DB261:$DC261,"P-*")&gt;0,"Present",
IF(COUNTIF($DB261:$DC261,"A-*")&gt;0,"Absent",
IF(COUNTIF($DB261:$DC261,"No Data")&gt;0,"No Data","")))</f>
        <v>Present</v>
      </c>
      <c r="DG261" s="15" t="str">
        <f t="shared" ref="DG261:DG324" si="293">IF(LEFT($DB261,2)="P-",$DB261,IF(LEFT($DC261,2)="P-",$DC261,IF(LEFT($DB261,2)="A-",$DB261,IF(LEFT($DC261,2)="A-",$DC261,IF($DB261="No Data",$DB261,IF($DC261="No Data",$DC261,""))))))</f>
        <v>P-S2_Onsite</v>
      </c>
      <c r="DH261" s="139">
        <v>90</v>
      </c>
      <c r="DI261" s="139">
        <v>90</v>
      </c>
      <c r="DJ261" s="139">
        <v>100</v>
      </c>
      <c r="DK261" s="3" t="str">
        <f t="shared" si="244"/>
        <v>P-2, A-0, No Data-2</v>
      </c>
      <c r="DL261" s="3" t="str">
        <f t="shared" si="245"/>
        <v>P-2, A-0, No Data-2</v>
      </c>
      <c r="DM261" s="1" t="str">
        <f t="shared" ref="DM261:DM324" si="294">IF(LEFT($AB261,2)="P-",$AB261,
IF(LEFT($AC261,2)="P-",$AC261,
IF(LEFT($AB261,2)="A-",$AB261,
IF(LEFT($AC261,2)="A-",$AC261,
IF($AB261="No Data",$AB261,
IF($AC261="No Data",$AC261,""))))))</f>
        <v>P-S1_Onsite</v>
      </c>
      <c r="DN261" s="1" t="str">
        <f t="shared" ref="DN261:DN324" si="295">IF(LEFT($DB261,2)="P-",$DB261,
IF(LEFT($DC261,2)="P-",$DC261,
IF(LEFT($DB261,2)="A-",$DB261,
IF(LEFT($DC261,2)="A-",$DC261,
IF($DB261="No Data",$DB261,
IF($DC261="No Data",$DC261,""))))))</f>
        <v>P-S2_Onsite</v>
      </c>
      <c r="DO261" s="1" t="str">
        <f t="shared" ref="DO261:DO324" si="296">IF(LEFT($BB261,2)="P-",$BB261,
IF(LEFT($BC261,2)="P-",$BC261,
IF(LEFT($BB261,2)="A-",$BB261,
IF(LEFT($BC261,2)="A-",$BC261,
IF($BB261="No Data",$BB261,
IF($BC261="No Data",$BC261,""))))))</f>
        <v>P-S1_Onsite</v>
      </c>
      <c r="DP261" s="1" t="str">
        <f t="shared" ref="DP261:DP324" si="297">IF(LEFT($CA261,2)="P-",$CA261,
IF(LEFT($CB261,2)="P-",$CB261,
IF(LEFT($CA261,2)="A-",$CA261,
IF(LEFT($CB261,2)="A-",$CB261,
IF($CA261="No Data",$CA261,
IF($CB261="No Data",$CB261,""))))))</f>
        <v>P-S2_Onsite</v>
      </c>
      <c r="DQ261" s="1" t="str">
        <f t="shared" ref="DQ261:DQ324" si="298">"P-"&amp;COUNTIF($DM261:$DP261,"P-*")&amp;", A-"&amp;COUNTIF($DM261:$DP261,"A-*")&amp;", No Data-"&amp;COUNTIF($DM261:$DP261,"No Data")</f>
        <v>P-4, A-0, No Data-0</v>
      </c>
      <c r="DR261" s="39">
        <f t="shared" ref="DR261:DR324" si="299">IF(
AND(
$AA261="Q-4 A-1 || Q Total-4, A Total-1",
$BA261="Q-3 A-2 || Q Total-3, A Total-2",
$BZ261="Q-3 A-1 || Q Total-3, A Total-1",
$DA261="Q-2 A-2 || Q Total-2, A Total-2"
),
1,
0
)</f>
        <v>0</v>
      </c>
      <c r="DS261" s="34" t="s">
        <v>7217</v>
      </c>
      <c r="DT261" s="39" t="s">
        <v>7363</v>
      </c>
      <c r="DU261" s="30" t="s">
        <v>777</v>
      </c>
      <c r="DV261" s="30"/>
    </row>
    <row r="262" spans="1:126" x14ac:dyDescent="0.25">
      <c r="A262" s="1">
        <v>259</v>
      </c>
      <c r="B262" s="1" t="s">
        <v>1000</v>
      </c>
      <c r="C262" s="1" t="s">
        <v>780</v>
      </c>
      <c r="D262" s="1" t="s">
        <v>781</v>
      </c>
      <c r="E262" s="1" t="s">
        <v>782</v>
      </c>
      <c r="F262" s="1" t="s">
        <v>7201</v>
      </c>
      <c r="G262" s="1" t="s">
        <v>3636</v>
      </c>
      <c r="H262" s="143">
        <v>8</v>
      </c>
      <c r="I262" s="143" t="s">
        <v>5</v>
      </c>
      <c r="J262" s="143" t="s">
        <v>5</v>
      </c>
      <c r="K262" s="143" t="s">
        <v>5</v>
      </c>
      <c r="L262" s="132">
        <v>28</v>
      </c>
      <c r="M262" s="132">
        <v>36</v>
      </c>
      <c r="N262" s="26">
        <v>60</v>
      </c>
      <c r="O262" s="26" t="s">
        <v>997</v>
      </c>
      <c r="P262" s="120" t="s">
        <v>1034</v>
      </c>
      <c r="Q262" s="13" t="str">
        <f t="shared" si="246"/>
        <v>2025EB1100260-BDSDF113</v>
      </c>
      <c r="R262" s="26" t="str">
        <f t="shared" si="247"/>
        <v>3 missed</v>
      </c>
      <c r="S262" s="26" t="str">
        <f t="shared" si="240"/>
        <v>0 missed</v>
      </c>
      <c r="T262" s="26">
        <f t="shared" si="248"/>
        <v>1</v>
      </c>
      <c r="U262" s="26">
        <f t="shared" si="249"/>
        <v>1</v>
      </c>
      <c r="V262" s="13">
        <f t="shared" si="250"/>
        <v>0.25</v>
      </c>
      <c r="W262" s="13">
        <f t="shared" si="251"/>
        <v>1</v>
      </c>
      <c r="X262" s="26" t="str">
        <f t="shared" si="252"/>
        <v>3 missed</v>
      </c>
      <c r="Y262" s="26">
        <f t="shared" si="253"/>
        <v>2</v>
      </c>
      <c r="Z262" s="13">
        <f t="shared" si="254"/>
        <v>0.4</v>
      </c>
      <c r="AA262" s="15" t="str">
        <f t="shared" si="255"/>
        <v>Q-1 A-1 || Q Total-4, A Total-1</v>
      </c>
      <c r="AB262" s="13" t="str" cm="1">
        <f t="array" ref="AB262">IFERROR(INDEX('Attendance-Slot-1'!$Q$2:$Q$1112,MATCH(1,('Attendance-Slot-1'!$A$2:$A$1112=$C262)*('Attendance-Slot-1'!$G$2:$G$1112=AB$2),0)),"No Data")</f>
        <v>No Data</v>
      </c>
      <c r="AC262" s="13" t="str" cm="1">
        <f t="array" ref="AC262">IFERROR(INDEX('Attendance-Slot-2'!$Q$2:$Q$2595,MATCH(1,('Attendance-Slot-2'!$A$2:$A$2595=$C262)*('Attendance-Slot-2'!$G$2:$G$2595=AB$2),0)),"No Data")</f>
        <v>P-S2_Onsite</v>
      </c>
      <c r="AD262" s="133">
        <f>VLOOKUP($Q262,'Written Exam Marks'!$H:$Q,10,FALSE)</f>
        <v>20</v>
      </c>
      <c r="AE262" s="133">
        <f>VLOOKUP($Q262,'Written Exam Marks'!$H:$Q,9,FALSE)</f>
        <v>40</v>
      </c>
      <c r="AF262" s="13" t="str">
        <f t="shared" si="256"/>
        <v>Present</v>
      </c>
      <c r="AG262" s="13" t="str">
        <f t="shared" si="257"/>
        <v>P-S2_Onsite</v>
      </c>
      <c r="AH262" s="29">
        <v>11.5</v>
      </c>
      <c r="AI262" s="29">
        <v>12</v>
      </c>
      <c r="AJ262" s="29" t="s">
        <v>5</v>
      </c>
      <c r="AK262" s="29">
        <v>10</v>
      </c>
      <c r="AL262" s="29">
        <v>10</v>
      </c>
      <c r="AM262" s="29">
        <v>43.5</v>
      </c>
      <c r="AN262" s="131">
        <v>60</v>
      </c>
      <c r="AO262" s="36" t="s">
        <v>7179</v>
      </c>
      <c r="AP262" s="116" t="s">
        <v>1050</v>
      </c>
      <c r="AQ262" s="116" t="str">
        <f t="shared" si="241"/>
        <v>2025EB1100260-BDSDF108</v>
      </c>
      <c r="AR262" s="25" t="str">
        <f t="shared" si="258"/>
        <v>1 missed</v>
      </c>
      <c r="AS262" s="25" t="str">
        <f t="shared" si="259"/>
        <v>0 missed</v>
      </c>
      <c r="AT262" s="25">
        <f t="shared" si="260"/>
        <v>2</v>
      </c>
      <c r="AU262" s="25">
        <f t="shared" si="261"/>
        <v>2</v>
      </c>
      <c r="AV262" s="10">
        <f t="shared" si="262"/>
        <v>0.66666666666666663</v>
      </c>
      <c r="AW262" s="10">
        <f t="shared" si="263"/>
        <v>1</v>
      </c>
      <c r="AX262" s="25" t="str">
        <f t="shared" si="264"/>
        <v>1 missed</v>
      </c>
      <c r="AY262" s="25">
        <f t="shared" si="265"/>
        <v>4</v>
      </c>
      <c r="AZ262" s="10">
        <f t="shared" si="266"/>
        <v>0.8</v>
      </c>
      <c r="BA262" s="10" t="str">
        <f t="shared" si="267"/>
        <v>Q-2 A-2 || Q Total-3, A Total-2</v>
      </c>
      <c r="BB262" s="10" t="str" cm="1">
        <f t="array" ref="BB262">IFERROR(INDEX('Attendance-Slot-1'!$Q$2:$Q$1112,MATCH(1,('Attendance-Slot-1'!$A$2:$A$1112=$C262)*('Attendance-Slot-1'!$G$2:$G$1112=BB$2),0)),"No Data")</f>
        <v>No Data</v>
      </c>
      <c r="BC262" s="10" t="str" cm="1">
        <f t="array" ref="BC262">IFERROR(INDEX('Attendance-Slot-2'!$Q$2:$Q$2595,MATCH(1,('Attendance-Slot-2'!$A$2:$A$2595=$C262)*('Attendance-Slot-2'!$G$2:$G$2595=BB$2),0)),"No Data")</f>
        <v>P-S2_Onsite</v>
      </c>
      <c r="BD262" s="136">
        <f>VLOOKUP($AQ262,'Written Exam Marks'!$H:$Q,10,FALSE)</f>
        <v>13.5</v>
      </c>
      <c r="BE262" s="136">
        <f>VLOOKUP($AQ262,'Written Exam Marks'!$H:$Q,9,FALSE)</f>
        <v>40</v>
      </c>
      <c r="BF262" s="10" t="str">
        <f t="shared" si="268"/>
        <v>Present</v>
      </c>
      <c r="BG262" s="10" t="str">
        <f t="shared" si="269"/>
        <v>P-S2_Onsite</v>
      </c>
      <c r="BH262" s="129">
        <v>6</v>
      </c>
      <c r="BI262" s="129">
        <v>9</v>
      </c>
      <c r="BJ262" s="129" t="s">
        <v>5</v>
      </c>
      <c r="BK262" s="129">
        <v>18</v>
      </c>
      <c r="BL262" s="144">
        <v>33</v>
      </c>
      <c r="BM262" s="24">
        <v>60</v>
      </c>
      <c r="BN262" s="24" t="s">
        <v>1004</v>
      </c>
      <c r="BO262" s="118" t="s">
        <v>1063</v>
      </c>
      <c r="BP262" s="118" t="str">
        <f t="shared" si="242"/>
        <v>2025EB1100260-BDSDF114</v>
      </c>
      <c r="BQ262" s="24" t="str">
        <f t="shared" si="270"/>
        <v>1 missed</v>
      </c>
      <c r="BR262" s="24" t="str">
        <f t="shared" si="271"/>
        <v>0 missed</v>
      </c>
      <c r="BS262" s="24">
        <f t="shared" si="272"/>
        <v>2</v>
      </c>
      <c r="BT262" s="24">
        <f t="shared" si="273"/>
        <v>1</v>
      </c>
      <c r="BU262" s="14">
        <f t="shared" si="274"/>
        <v>0.66666666666666663</v>
      </c>
      <c r="BV262" s="14">
        <f t="shared" si="275"/>
        <v>1</v>
      </c>
      <c r="BW262" s="24" t="str">
        <f t="shared" si="276"/>
        <v>1 missed</v>
      </c>
      <c r="BX262" s="24">
        <f t="shared" si="277"/>
        <v>3</v>
      </c>
      <c r="BY262" s="14">
        <f t="shared" si="278"/>
        <v>0.75</v>
      </c>
      <c r="BZ262" s="14" t="str">
        <f t="shared" si="279"/>
        <v>Q-2 A-1 || Q Total-3, A Total-1</v>
      </c>
      <c r="CA262" s="14" t="str" cm="1">
        <f t="array" ref="CA262">IFERROR(INDEX('Attendance-Slot-1'!$Q$2:$Q$1112,MATCH(1,('Attendance-Slot-1'!$A$2:$A$1112=$C262)*('Attendance-Slot-1'!$G$2:$G$1112=CA$2),0)),"No Data")</f>
        <v>No Data</v>
      </c>
      <c r="CB262" s="14" t="str" cm="1">
        <f t="array" ref="CB262">IFERROR(INDEX('Attendance-Slot-2'!$Q$2:$Q$2595,MATCH(1,('Attendance-Slot-2'!$A$2:$A$2595=$C262)*('Attendance-Slot-2'!$G$2:$G$2595=CA$2),0)),"No Data")</f>
        <v>P-S2_Onsite</v>
      </c>
      <c r="CC262" s="138">
        <f>VLOOKUP($BP262,'Written Exam Marks'!$H:$Q,10,FALSE)</f>
        <v>14.5</v>
      </c>
      <c r="CD262" s="138">
        <f>VLOOKUP($BP262,'Written Exam Marks'!$H:$Q,9,FALSE)</f>
        <v>40</v>
      </c>
      <c r="CE262" s="14" t="str">
        <f t="shared" si="280"/>
        <v>Present</v>
      </c>
      <c r="CF262" s="14" t="str">
        <f t="shared" si="281"/>
        <v>P-S2_Onsite</v>
      </c>
      <c r="CG262" s="130">
        <v>4</v>
      </c>
      <c r="CH262" s="130">
        <v>4</v>
      </c>
      <c r="CI262" s="130">
        <v>8</v>
      </c>
      <c r="CJ262" s="130">
        <v>7.75</v>
      </c>
      <c r="CK262" s="130" t="s">
        <v>5</v>
      </c>
      <c r="CL262" s="130" t="s">
        <v>5</v>
      </c>
      <c r="CM262" s="145">
        <v>23.75</v>
      </c>
      <c r="CN262" s="130">
        <v>50</v>
      </c>
      <c r="CO262" s="27" t="s">
        <v>1005</v>
      </c>
      <c r="CP262" s="119" t="s">
        <v>1044</v>
      </c>
      <c r="CQ262" s="119" t="str">
        <f t="shared" si="243"/>
        <v>2025EB1100260-BDSDF112</v>
      </c>
      <c r="CR262" s="27" t="str">
        <f t="shared" si="282"/>
        <v>0 missed</v>
      </c>
      <c r="CS262" s="27" t="str">
        <f t="shared" si="283"/>
        <v>0 missed</v>
      </c>
      <c r="CT262" s="27">
        <f t="shared" si="284"/>
        <v>2</v>
      </c>
      <c r="CU262" s="27">
        <f t="shared" si="285"/>
        <v>2</v>
      </c>
      <c r="CV262" s="15">
        <f t="shared" si="286"/>
        <v>1</v>
      </c>
      <c r="CW262" s="15">
        <f t="shared" si="287"/>
        <v>1</v>
      </c>
      <c r="CX262" s="27" t="str">
        <f t="shared" si="288"/>
        <v>0 missed</v>
      </c>
      <c r="CY262" s="27">
        <f t="shared" si="289"/>
        <v>4</v>
      </c>
      <c r="CZ262" s="15">
        <f t="shared" si="290"/>
        <v>1</v>
      </c>
      <c r="DA262" s="15" t="str">
        <f t="shared" si="291"/>
        <v>Q-2 A-2 || Q Total-2, A Total-2</v>
      </c>
      <c r="DB262" s="15" t="str" cm="1">
        <f t="array" ref="DB262">IFERROR(INDEX('Attendance-Slot-1'!$Q$2:$Q$1112,MATCH(1,('Attendance-Slot-1'!$A$2:$A$1112=$C262)*('Attendance-Slot-1'!$G$2:$G$1112=DB$2),0)),"No Data")</f>
        <v>No Data</v>
      </c>
      <c r="DC262" s="15" t="str" cm="1">
        <f t="array" ref="DC262">IFERROR(INDEX('Attendance-Slot-2'!$Q$2:$Q$2595,MATCH(1,('Attendance-Slot-2'!$A$2:$A$2595=$C262)*('Attendance-Slot-2'!$G$2:$G$2595=DB$2),0)),"No Data")</f>
        <v>P-S2_Onsite</v>
      </c>
      <c r="DD262" s="139">
        <f>VLOOKUP($CQ262,'Written Exam Marks'!$H:$Q,10,FALSE)</f>
        <v>26.5</v>
      </c>
      <c r="DE262" s="139">
        <f>VLOOKUP($CQ262,'Written Exam Marks'!$H:$Q,9,FALSE)</f>
        <v>50</v>
      </c>
      <c r="DF262" s="15" t="str">
        <f t="shared" si="292"/>
        <v>Present</v>
      </c>
      <c r="DG262" s="15" t="str">
        <f t="shared" si="293"/>
        <v>P-S2_Onsite</v>
      </c>
      <c r="DH262" s="139">
        <v>90</v>
      </c>
      <c r="DI262" s="139">
        <v>90</v>
      </c>
      <c r="DJ262" s="139">
        <v>100</v>
      </c>
      <c r="DK262" s="3" t="str">
        <f t="shared" si="244"/>
        <v>P-0, A-0, No Data-4</v>
      </c>
      <c r="DL262" s="3" t="str">
        <f t="shared" si="245"/>
        <v>P-4, A-0, No Data-0</v>
      </c>
      <c r="DM262" s="1" t="str">
        <f t="shared" si="294"/>
        <v>P-S2_Onsite</v>
      </c>
      <c r="DN262" s="1" t="str">
        <f t="shared" si="295"/>
        <v>P-S2_Onsite</v>
      </c>
      <c r="DO262" s="1" t="str">
        <f t="shared" si="296"/>
        <v>P-S2_Onsite</v>
      </c>
      <c r="DP262" s="1" t="str">
        <f t="shared" si="297"/>
        <v>P-S2_Onsite</v>
      </c>
      <c r="DQ262" s="1" t="str">
        <f t="shared" si="298"/>
        <v>P-4, A-0, No Data-0</v>
      </c>
      <c r="DR262" s="39">
        <f t="shared" si="299"/>
        <v>0</v>
      </c>
      <c r="DS262" s="34" t="s">
        <v>7217</v>
      </c>
      <c r="DT262" s="39" t="s">
        <v>7363</v>
      </c>
      <c r="DU262" s="30" t="s">
        <v>780</v>
      </c>
      <c r="DV262" s="30"/>
    </row>
    <row r="263" spans="1:126" x14ac:dyDescent="0.25">
      <c r="A263" s="1">
        <v>260</v>
      </c>
      <c r="B263" s="1" t="s">
        <v>1000</v>
      </c>
      <c r="C263" s="1" t="s">
        <v>783</v>
      </c>
      <c r="D263" s="1" t="s">
        <v>784</v>
      </c>
      <c r="E263" s="1" t="s">
        <v>785</v>
      </c>
      <c r="F263" s="1" t="s">
        <v>7201</v>
      </c>
      <c r="G263" s="1" t="s">
        <v>3637</v>
      </c>
      <c r="H263" s="143">
        <v>5.6</v>
      </c>
      <c r="I263" s="143">
        <v>5.6</v>
      </c>
      <c r="J263" s="143">
        <v>7.2</v>
      </c>
      <c r="K263" s="143">
        <v>6.4</v>
      </c>
      <c r="L263" s="132">
        <v>28</v>
      </c>
      <c r="M263" s="132">
        <v>52.8</v>
      </c>
      <c r="N263" s="26">
        <v>60</v>
      </c>
      <c r="O263" s="26" t="s">
        <v>997</v>
      </c>
      <c r="P263" s="120" t="s">
        <v>1034</v>
      </c>
      <c r="Q263" s="13" t="str">
        <f t="shared" si="246"/>
        <v>2025EB1100261-BDSDF113</v>
      </c>
      <c r="R263" s="26" t="str">
        <f t="shared" si="247"/>
        <v>0 missed</v>
      </c>
      <c r="S263" s="26" t="str">
        <f t="shared" si="240"/>
        <v>0 missed</v>
      </c>
      <c r="T263" s="26">
        <f t="shared" si="248"/>
        <v>4</v>
      </c>
      <c r="U263" s="26">
        <f t="shared" si="249"/>
        <v>1</v>
      </c>
      <c r="V263" s="13">
        <f t="shared" si="250"/>
        <v>1</v>
      </c>
      <c r="W263" s="13">
        <f t="shared" si="251"/>
        <v>1</v>
      </c>
      <c r="X263" s="26" t="str">
        <f t="shared" si="252"/>
        <v>0 missed</v>
      </c>
      <c r="Y263" s="26">
        <f t="shared" si="253"/>
        <v>5</v>
      </c>
      <c r="Z263" s="13">
        <f t="shared" si="254"/>
        <v>1</v>
      </c>
      <c r="AA263" s="15" t="str">
        <f t="shared" si="255"/>
        <v>Q-4 A-1 || Q Total-4, A Total-1</v>
      </c>
      <c r="AB263" s="13" t="str" cm="1">
        <f t="array" ref="AB263">IFERROR(INDEX('Attendance-Slot-1'!$Q$2:$Q$1112,MATCH(1,('Attendance-Slot-1'!$A$2:$A$1112=$C263)*('Attendance-Slot-1'!$G$2:$G$1112=AB$2),0)),"No Data")</f>
        <v>No Data</v>
      </c>
      <c r="AC263" s="13" t="str" cm="1">
        <f t="array" ref="AC263">IFERROR(INDEX('Attendance-Slot-2'!$Q$2:$Q$2595,MATCH(1,('Attendance-Slot-2'!$A$2:$A$2595=$C263)*('Attendance-Slot-2'!$G$2:$G$2595=AB$2),0)),"No Data")</f>
        <v>P-S2_Onsite</v>
      </c>
      <c r="AD263" s="133">
        <f>VLOOKUP($Q263,'Written Exam Marks'!$H:$Q,10,FALSE)</f>
        <v>29</v>
      </c>
      <c r="AE263" s="133">
        <f>VLOOKUP($Q263,'Written Exam Marks'!$H:$Q,9,FALSE)</f>
        <v>40</v>
      </c>
      <c r="AF263" s="13" t="str">
        <f t="shared" si="256"/>
        <v>Present</v>
      </c>
      <c r="AG263" s="13" t="str">
        <f t="shared" si="257"/>
        <v>P-S2_Onsite</v>
      </c>
      <c r="AH263" s="29">
        <v>14</v>
      </c>
      <c r="AI263" s="29">
        <v>10</v>
      </c>
      <c r="AJ263" s="29">
        <v>8.6666666669999994</v>
      </c>
      <c r="AK263" s="29">
        <v>10</v>
      </c>
      <c r="AL263" s="29">
        <v>8</v>
      </c>
      <c r="AM263" s="29">
        <v>50.666666667000001</v>
      </c>
      <c r="AN263" s="131">
        <v>60</v>
      </c>
      <c r="AO263" s="36" t="s">
        <v>7179</v>
      </c>
      <c r="AP263" s="116" t="s">
        <v>1050</v>
      </c>
      <c r="AQ263" s="116" t="str">
        <f t="shared" si="241"/>
        <v>2025EB1100261-BDSDF108</v>
      </c>
      <c r="AR263" s="25" t="str">
        <f t="shared" si="258"/>
        <v>0 missed</v>
      </c>
      <c r="AS263" s="25" t="str">
        <f t="shared" si="259"/>
        <v>0 missed</v>
      </c>
      <c r="AT263" s="25">
        <f t="shared" si="260"/>
        <v>3</v>
      </c>
      <c r="AU263" s="25">
        <f t="shared" si="261"/>
        <v>2</v>
      </c>
      <c r="AV263" s="10">
        <f t="shared" si="262"/>
        <v>1</v>
      </c>
      <c r="AW263" s="10">
        <f t="shared" si="263"/>
        <v>1</v>
      </c>
      <c r="AX263" s="25" t="str">
        <f t="shared" si="264"/>
        <v>0 missed</v>
      </c>
      <c r="AY263" s="25">
        <f t="shared" si="265"/>
        <v>5</v>
      </c>
      <c r="AZ263" s="10">
        <f t="shared" si="266"/>
        <v>1</v>
      </c>
      <c r="BA263" s="10" t="str">
        <f t="shared" si="267"/>
        <v>Q-3 A-2 || Q Total-3, A Total-2</v>
      </c>
      <c r="BB263" s="10" t="str" cm="1">
        <f t="array" ref="BB263">IFERROR(INDEX('Attendance-Slot-1'!$Q$2:$Q$1112,MATCH(1,('Attendance-Slot-1'!$A$2:$A$1112=$C263)*('Attendance-Slot-1'!$G$2:$G$1112=BB$2),0)),"No Data")</f>
        <v>No Data</v>
      </c>
      <c r="BC263" s="10" t="str" cm="1">
        <f t="array" ref="BC263">IFERROR(INDEX('Attendance-Slot-2'!$Q$2:$Q$2595,MATCH(1,('Attendance-Slot-2'!$A$2:$A$2595=$C263)*('Attendance-Slot-2'!$G$2:$G$2595=BB$2),0)),"No Data")</f>
        <v>P-S2_Onsite</v>
      </c>
      <c r="BD263" s="136">
        <f>VLOOKUP($AQ263,'Written Exam Marks'!$H:$Q,10,FALSE)</f>
        <v>22</v>
      </c>
      <c r="BE263" s="136">
        <f>VLOOKUP($AQ263,'Written Exam Marks'!$H:$Q,9,FALSE)</f>
        <v>40</v>
      </c>
      <c r="BF263" s="10" t="str">
        <f t="shared" si="268"/>
        <v>Present</v>
      </c>
      <c r="BG263" s="10" t="str">
        <f t="shared" si="269"/>
        <v>P-S2_Onsite</v>
      </c>
      <c r="BH263" s="129">
        <v>9</v>
      </c>
      <c r="BI263" s="129">
        <v>13.5</v>
      </c>
      <c r="BJ263" s="129">
        <v>13.5</v>
      </c>
      <c r="BK263" s="129">
        <v>16</v>
      </c>
      <c r="BL263" s="144">
        <v>52</v>
      </c>
      <c r="BM263" s="24">
        <v>60</v>
      </c>
      <c r="BN263" s="24" t="s">
        <v>1004</v>
      </c>
      <c r="BO263" s="118" t="s">
        <v>1063</v>
      </c>
      <c r="BP263" s="118" t="str">
        <f t="shared" si="242"/>
        <v>2025EB1100261-BDSDF114</v>
      </c>
      <c r="BQ263" s="24" t="str">
        <f t="shared" si="270"/>
        <v>0 missed</v>
      </c>
      <c r="BR263" s="24" t="str">
        <f t="shared" si="271"/>
        <v>0 missed</v>
      </c>
      <c r="BS263" s="24">
        <f t="shared" si="272"/>
        <v>3</v>
      </c>
      <c r="BT263" s="24">
        <f t="shared" si="273"/>
        <v>1</v>
      </c>
      <c r="BU263" s="14">
        <f t="shared" si="274"/>
        <v>1</v>
      </c>
      <c r="BV263" s="14">
        <f t="shared" si="275"/>
        <v>1</v>
      </c>
      <c r="BW263" s="24" t="str">
        <f t="shared" si="276"/>
        <v>0 missed</v>
      </c>
      <c r="BX263" s="24">
        <f t="shared" si="277"/>
        <v>4</v>
      </c>
      <c r="BY263" s="14">
        <f t="shared" si="278"/>
        <v>1</v>
      </c>
      <c r="BZ263" s="14" t="str">
        <f t="shared" si="279"/>
        <v>Q-3 A-1 || Q Total-3, A Total-1</v>
      </c>
      <c r="CA263" s="14" t="str" cm="1">
        <f t="array" ref="CA263">IFERROR(INDEX('Attendance-Slot-1'!$Q$2:$Q$1112,MATCH(1,('Attendance-Slot-1'!$A$2:$A$1112=$C263)*('Attendance-Slot-1'!$G$2:$G$1112=CA$2),0)),"No Data")</f>
        <v>No Data</v>
      </c>
      <c r="CB263" s="14" t="str" cm="1">
        <f t="array" ref="CB263">IFERROR(INDEX('Attendance-Slot-2'!$Q$2:$Q$2595,MATCH(1,('Attendance-Slot-2'!$A$2:$A$2595=$C263)*('Attendance-Slot-2'!$G$2:$G$2595=CA$2),0)),"No Data")</f>
        <v>P-S2_Onsite</v>
      </c>
      <c r="CC263" s="138">
        <f>VLOOKUP($BP263,'Written Exam Marks'!$H:$Q,10,FALSE)</f>
        <v>16</v>
      </c>
      <c r="CD263" s="138">
        <f>VLOOKUP($BP263,'Written Exam Marks'!$H:$Q,9,FALSE)</f>
        <v>40</v>
      </c>
      <c r="CE263" s="14" t="str">
        <f t="shared" si="280"/>
        <v>Present</v>
      </c>
      <c r="CF263" s="14" t="str">
        <f t="shared" si="281"/>
        <v>P-S2_Onsite</v>
      </c>
      <c r="CG263" s="130">
        <v>4</v>
      </c>
      <c r="CH263" s="130">
        <v>3</v>
      </c>
      <c r="CI263" s="130">
        <v>9.5</v>
      </c>
      <c r="CJ263" s="130">
        <v>9.25</v>
      </c>
      <c r="CK263" s="130">
        <v>10</v>
      </c>
      <c r="CL263" s="130">
        <v>10</v>
      </c>
      <c r="CM263" s="145">
        <v>45.75</v>
      </c>
      <c r="CN263" s="130">
        <v>50</v>
      </c>
      <c r="CO263" s="27" t="s">
        <v>1005</v>
      </c>
      <c r="CP263" s="119" t="s">
        <v>1044</v>
      </c>
      <c r="CQ263" s="119" t="str">
        <f t="shared" si="243"/>
        <v>2025EB1100261-BDSDF112</v>
      </c>
      <c r="CR263" s="27" t="str">
        <f t="shared" si="282"/>
        <v>0 missed</v>
      </c>
      <c r="CS263" s="27" t="str">
        <f t="shared" si="283"/>
        <v>0 missed</v>
      </c>
      <c r="CT263" s="27">
        <f t="shared" si="284"/>
        <v>2</v>
      </c>
      <c r="CU263" s="27">
        <f t="shared" si="285"/>
        <v>2</v>
      </c>
      <c r="CV263" s="15">
        <f t="shared" si="286"/>
        <v>1</v>
      </c>
      <c r="CW263" s="15">
        <f t="shared" si="287"/>
        <v>1</v>
      </c>
      <c r="CX263" s="27" t="str">
        <f t="shared" si="288"/>
        <v>0 missed</v>
      </c>
      <c r="CY263" s="27">
        <f t="shared" si="289"/>
        <v>4</v>
      </c>
      <c r="CZ263" s="15">
        <f t="shared" si="290"/>
        <v>1</v>
      </c>
      <c r="DA263" s="15" t="str">
        <f t="shared" si="291"/>
        <v>Q-2 A-2 || Q Total-2, A Total-2</v>
      </c>
      <c r="DB263" s="15" t="str" cm="1">
        <f t="array" ref="DB263">IFERROR(INDEX('Attendance-Slot-1'!$Q$2:$Q$1112,MATCH(1,('Attendance-Slot-1'!$A$2:$A$1112=$C263)*('Attendance-Slot-1'!$G$2:$G$1112=DB$2),0)),"No Data")</f>
        <v>No Data</v>
      </c>
      <c r="DC263" s="15" t="str" cm="1">
        <f t="array" ref="DC263">IFERROR(INDEX('Attendance-Slot-2'!$Q$2:$Q$2595,MATCH(1,('Attendance-Slot-2'!$A$2:$A$2595=$C263)*('Attendance-Slot-2'!$G$2:$G$2595=DB$2),0)),"No Data")</f>
        <v>P-S2_Onsite</v>
      </c>
      <c r="DD263" s="139">
        <f>VLOOKUP($CQ263,'Written Exam Marks'!$H:$Q,10,FALSE)</f>
        <v>26</v>
      </c>
      <c r="DE263" s="139">
        <f>VLOOKUP($CQ263,'Written Exam Marks'!$H:$Q,9,FALSE)</f>
        <v>50</v>
      </c>
      <c r="DF263" s="15" t="str">
        <f t="shared" si="292"/>
        <v>Present</v>
      </c>
      <c r="DG263" s="15" t="str">
        <f t="shared" si="293"/>
        <v>P-S2_Onsite</v>
      </c>
      <c r="DH263" s="139">
        <v>85</v>
      </c>
      <c r="DI263" s="139">
        <v>85</v>
      </c>
      <c r="DJ263" s="139">
        <v>100</v>
      </c>
      <c r="DK263" s="3" t="str">
        <f t="shared" si="244"/>
        <v>P-0, A-0, No Data-4</v>
      </c>
      <c r="DL263" s="3" t="str">
        <f t="shared" si="245"/>
        <v>P-4, A-0, No Data-0</v>
      </c>
      <c r="DM263" s="1" t="str">
        <f t="shared" si="294"/>
        <v>P-S2_Onsite</v>
      </c>
      <c r="DN263" s="1" t="str">
        <f t="shared" si="295"/>
        <v>P-S2_Onsite</v>
      </c>
      <c r="DO263" s="1" t="str">
        <f t="shared" si="296"/>
        <v>P-S2_Onsite</v>
      </c>
      <c r="DP263" s="1" t="str">
        <f t="shared" si="297"/>
        <v>P-S2_Onsite</v>
      </c>
      <c r="DQ263" s="1" t="str">
        <f t="shared" si="298"/>
        <v>P-4, A-0, No Data-0</v>
      </c>
      <c r="DR263" s="39">
        <f t="shared" si="299"/>
        <v>1</v>
      </c>
      <c r="DS263" s="34" t="s">
        <v>7217</v>
      </c>
      <c r="DT263" s="39" t="s">
        <v>7363</v>
      </c>
      <c r="DU263" s="30" t="s">
        <v>783</v>
      </c>
      <c r="DV263" s="30"/>
    </row>
    <row r="264" spans="1:126" x14ac:dyDescent="0.25">
      <c r="A264" s="1">
        <v>261</v>
      </c>
      <c r="B264" s="1" t="s">
        <v>1000</v>
      </c>
      <c r="C264" s="1" t="s">
        <v>786</v>
      </c>
      <c r="D264" s="1" t="s">
        <v>787</v>
      </c>
      <c r="E264" s="1" t="s">
        <v>788</v>
      </c>
      <c r="F264" s="1" t="s">
        <v>7201</v>
      </c>
      <c r="G264" s="1" t="s">
        <v>1495</v>
      </c>
      <c r="H264" s="143">
        <v>8</v>
      </c>
      <c r="I264" s="143">
        <v>6.4</v>
      </c>
      <c r="J264" s="143" t="s">
        <v>5</v>
      </c>
      <c r="K264" s="143" t="s">
        <v>5</v>
      </c>
      <c r="L264" s="132" t="s">
        <v>5</v>
      </c>
      <c r="M264" s="132">
        <v>14.4</v>
      </c>
      <c r="N264" s="26">
        <v>60</v>
      </c>
      <c r="O264" s="26" t="s">
        <v>997</v>
      </c>
      <c r="P264" s="120" t="s">
        <v>1034</v>
      </c>
      <c r="Q264" s="13" t="str">
        <f t="shared" si="246"/>
        <v>2025EB1100262-BDSDF113</v>
      </c>
      <c r="R264" s="26" t="str">
        <f t="shared" si="247"/>
        <v>2 missed</v>
      </c>
      <c r="S264" s="26" t="str">
        <f t="shared" si="240"/>
        <v>1 missed</v>
      </c>
      <c r="T264" s="26">
        <f t="shared" si="248"/>
        <v>2</v>
      </c>
      <c r="U264" s="26">
        <f t="shared" si="249"/>
        <v>0</v>
      </c>
      <c r="V264" s="13">
        <f t="shared" si="250"/>
        <v>0.5</v>
      </c>
      <c r="W264" s="13">
        <f t="shared" si="251"/>
        <v>0</v>
      </c>
      <c r="X264" s="26" t="str">
        <f t="shared" si="252"/>
        <v>3 missed</v>
      </c>
      <c r="Y264" s="26">
        <f t="shared" si="253"/>
        <v>2</v>
      </c>
      <c r="Z264" s="13">
        <f t="shared" si="254"/>
        <v>0.4</v>
      </c>
      <c r="AA264" s="15" t="str">
        <f t="shared" si="255"/>
        <v>Q-2 A-0 || Q Total-4, A Total-1</v>
      </c>
      <c r="AB264" s="13" t="str" cm="1">
        <f t="array" ref="AB264">IFERROR(INDEX('Attendance-Slot-1'!$Q$2:$Q$1112,MATCH(1,('Attendance-Slot-1'!$A$2:$A$1112=$C264)*('Attendance-Slot-1'!$G$2:$G$1112=AB$2),0)),"No Data")</f>
        <v>No Data</v>
      </c>
      <c r="AC264" s="13" t="str" cm="1">
        <f t="array" ref="AC264">IFERROR(INDEX('Attendance-Slot-2'!$Q$2:$Q$2595,MATCH(1,('Attendance-Slot-2'!$A$2:$A$2595=$C264)*('Attendance-Slot-2'!$G$2:$G$2595=AB$2),0)),"No Data")</f>
        <v>P-S2_Online</v>
      </c>
      <c r="AD264" s="133">
        <f>VLOOKUP($Q264,'Written Exam Marks'!$H:$Q,10,FALSE)</f>
        <v>9</v>
      </c>
      <c r="AE264" s="133">
        <f>VLOOKUP($Q264,'Written Exam Marks'!$H:$Q,9,FALSE)</f>
        <v>40</v>
      </c>
      <c r="AF264" s="13" t="str">
        <f t="shared" si="256"/>
        <v>Present</v>
      </c>
      <c r="AG264" s="13" t="str">
        <f t="shared" si="257"/>
        <v>P-S2_Online</v>
      </c>
      <c r="AH264" s="29">
        <v>7.5</v>
      </c>
      <c r="AI264" s="29">
        <v>15</v>
      </c>
      <c r="AJ264" s="29" t="s">
        <v>5</v>
      </c>
      <c r="AK264" s="29">
        <v>10</v>
      </c>
      <c r="AL264" s="29" t="s">
        <v>5</v>
      </c>
      <c r="AM264" s="29">
        <v>32.5</v>
      </c>
      <c r="AN264" s="131">
        <v>60</v>
      </c>
      <c r="AO264" s="36" t="s">
        <v>7179</v>
      </c>
      <c r="AP264" s="116" t="s">
        <v>1050</v>
      </c>
      <c r="AQ264" s="116" t="str">
        <f t="shared" si="241"/>
        <v>2025EB1100262-BDSDF108</v>
      </c>
      <c r="AR264" s="25" t="str">
        <f t="shared" si="258"/>
        <v>2 missed</v>
      </c>
      <c r="AS264" s="25" t="str">
        <f t="shared" si="259"/>
        <v>0 missed</v>
      </c>
      <c r="AT264" s="25">
        <f t="shared" si="260"/>
        <v>1</v>
      </c>
      <c r="AU264" s="25">
        <f t="shared" si="261"/>
        <v>2</v>
      </c>
      <c r="AV264" s="10">
        <f t="shared" si="262"/>
        <v>0.33333333333333331</v>
      </c>
      <c r="AW264" s="10">
        <f t="shared" si="263"/>
        <v>1</v>
      </c>
      <c r="AX264" s="25" t="str">
        <f t="shared" si="264"/>
        <v>2 missed</v>
      </c>
      <c r="AY264" s="25">
        <f t="shared" si="265"/>
        <v>3</v>
      </c>
      <c r="AZ264" s="10">
        <f t="shared" si="266"/>
        <v>0.6</v>
      </c>
      <c r="BA264" s="10" t="str">
        <f t="shared" si="267"/>
        <v>Q-1 A-2 || Q Total-3, A Total-2</v>
      </c>
      <c r="BB264" s="10" t="str" cm="1">
        <f t="array" ref="BB264">IFERROR(INDEX('Attendance-Slot-1'!$Q$2:$Q$1112,MATCH(1,('Attendance-Slot-1'!$A$2:$A$1112=$C264)*('Attendance-Slot-1'!$G$2:$G$1112=BB$2),0)),"No Data")</f>
        <v>P-S1_Online</v>
      </c>
      <c r="BC264" s="10" t="str" cm="1">
        <f t="array" ref="BC264">IFERROR(INDEX('Attendance-Slot-2'!$Q$2:$Q$2595,MATCH(1,('Attendance-Slot-2'!$A$2:$A$2595=$C264)*('Attendance-Slot-2'!$G$2:$G$2595=BB$2),0)),"No Data")</f>
        <v>No Data</v>
      </c>
      <c r="BD264" s="136">
        <f>VLOOKUP($AQ264,'Written Exam Marks'!$H:$Q,10,FALSE)</f>
        <v>21.5</v>
      </c>
      <c r="BE264" s="136">
        <f>VLOOKUP($AQ264,'Written Exam Marks'!$H:$Q,9,FALSE)</f>
        <v>40</v>
      </c>
      <c r="BF264" s="10" t="str">
        <f t="shared" si="268"/>
        <v>Present</v>
      </c>
      <c r="BG264" s="10" t="str">
        <f t="shared" si="269"/>
        <v>P-S1_Online</v>
      </c>
      <c r="BH264" s="129">
        <v>10</v>
      </c>
      <c r="BI264" s="129" t="s">
        <v>5</v>
      </c>
      <c r="BJ264" s="129">
        <v>15</v>
      </c>
      <c r="BK264" s="129" t="s">
        <v>5</v>
      </c>
      <c r="BL264" s="144">
        <v>25</v>
      </c>
      <c r="BM264" s="24">
        <v>60</v>
      </c>
      <c r="BN264" s="24" t="s">
        <v>1004</v>
      </c>
      <c r="BO264" s="118" t="s">
        <v>1063</v>
      </c>
      <c r="BP264" s="118" t="str">
        <f t="shared" si="242"/>
        <v>2025EB1100262-BDSDF114</v>
      </c>
      <c r="BQ264" s="24" t="str">
        <f t="shared" si="270"/>
        <v>1 missed</v>
      </c>
      <c r="BR264" s="24" t="str">
        <f t="shared" si="271"/>
        <v>1 missed</v>
      </c>
      <c r="BS264" s="24">
        <f t="shared" si="272"/>
        <v>2</v>
      </c>
      <c r="BT264" s="24">
        <f t="shared" si="273"/>
        <v>0</v>
      </c>
      <c r="BU264" s="14">
        <f t="shared" si="274"/>
        <v>0.66666666666666663</v>
      </c>
      <c r="BV264" s="14">
        <f t="shared" si="275"/>
        <v>0</v>
      </c>
      <c r="BW264" s="24" t="str">
        <f t="shared" si="276"/>
        <v>2 missed</v>
      </c>
      <c r="BX264" s="24">
        <f t="shared" si="277"/>
        <v>2</v>
      </c>
      <c r="BY264" s="14">
        <f t="shared" si="278"/>
        <v>0.5</v>
      </c>
      <c r="BZ264" s="14" t="str">
        <f t="shared" si="279"/>
        <v>Q-2 A-0 || Q Total-3, A Total-1</v>
      </c>
      <c r="CA264" s="14" t="str" cm="1">
        <f t="array" ref="CA264">IFERROR(INDEX('Attendance-Slot-1'!$Q$2:$Q$1112,MATCH(1,('Attendance-Slot-1'!$A$2:$A$1112=$C264)*('Attendance-Slot-1'!$G$2:$G$1112=CA$2),0)),"No Data")</f>
        <v>No Data</v>
      </c>
      <c r="CB264" s="14" t="str" cm="1">
        <f t="array" ref="CB264">IFERROR(INDEX('Attendance-Slot-2'!$Q$2:$Q$2595,MATCH(1,('Attendance-Slot-2'!$A$2:$A$2595=$C264)*('Attendance-Slot-2'!$G$2:$G$2595=CA$2),0)),"No Data")</f>
        <v>P-S2_Online</v>
      </c>
      <c r="CC264" s="138">
        <f>VLOOKUP($BP264,'Written Exam Marks'!$H:$Q,10,FALSE)</f>
        <v>0.5</v>
      </c>
      <c r="CD264" s="138">
        <f>VLOOKUP($BP264,'Written Exam Marks'!$H:$Q,9,FALSE)</f>
        <v>40</v>
      </c>
      <c r="CE264" s="14" t="str">
        <f t="shared" si="280"/>
        <v>Present</v>
      </c>
      <c r="CF264" s="14" t="str">
        <f t="shared" si="281"/>
        <v>P-S2_Online</v>
      </c>
      <c r="CG264" s="130">
        <v>4</v>
      </c>
      <c r="CH264" s="130" t="s">
        <v>5</v>
      </c>
      <c r="CI264" s="130" t="s">
        <v>5</v>
      </c>
      <c r="CJ264" s="130" t="s">
        <v>5</v>
      </c>
      <c r="CK264" s="130" t="s">
        <v>5</v>
      </c>
      <c r="CL264" s="130" t="s">
        <v>5</v>
      </c>
      <c r="CM264" s="145">
        <v>4</v>
      </c>
      <c r="CN264" s="130">
        <v>50</v>
      </c>
      <c r="CO264" s="27" t="s">
        <v>1005</v>
      </c>
      <c r="CP264" s="119" t="s">
        <v>1044</v>
      </c>
      <c r="CQ264" s="119" t="str">
        <f t="shared" si="243"/>
        <v>2025EB1100262-BDSDF112</v>
      </c>
      <c r="CR264" s="27" t="str">
        <f t="shared" si="282"/>
        <v>1 missed</v>
      </c>
      <c r="CS264" s="27" t="str">
        <f t="shared" si="283"/>
        <v>2 missed</v>
      </c>
      <c r="CT264" s="27">
        <f t="shared" si="284"/>
        <v>1</v>
      </c>
      <c r="CU264" s="27">
        <f t="shared" si="285"/>
        <v>0</v>
      </c>
      <c r="CV264" s="15">
        <f t="shared" si="286"/>
        <v>0.5</v>
      </c>
      <c r="CW264" s="15">
        <f t="shared" si="287"/>
        <v>0</v>
      </c>
      <c r="CX264" s="27" t="str">
        <f t="shared" si="288"/>
        <v>3 missed</v>
      </c>
      <c r="CY264" s="27">
        <f t="shared" si="289"/>
        <v>1</v>
      </c>
      <c r="CZ264" s="15">
        <f t="shared" si="290"/>
        <v>0.25</v>
      </c>
      <c r="DA264" s="15" t="str">
        <f t="shared" si="291"/>
        <v>Q-1 A-0 || Q Total-2, A Total-2</v>
      </c>
      <c r="DB264" s="15" t="str" cm="1">
        <f t="array" ref="DB264">IFERROR(INDEX('Attendance-Slot-1'!$Q$2:$Q$1112,MATCH(1,('Attendance-Slot-1'!$A$2:$A$1112=$C264)*('Attendance-Slot-1'!$G$2:$G$1112=DB$2),0)),"No Data")</f>
        <v>P-S1_Online</v>
      </c>
      <c r="DC264" s="15" t="str" cm="1">
        <f t="array" ref="DC264">IFERROR(INDEX('Attendance-Slot-2'!$Q$2:$Q$2595,MATCH(1,('Attendance-Slot-2'!$A$2:$A$2595=$C264)*('Attendance-Slot-2'!$G$2:$G$2595=DB$2),0)),"No Data")</f>
        <v>No Data</v>
      </c>
      <c r="DD264" s="139">
        <f>VLOOKUP($CQ264,'Written Exam Marks'!$H:$Q,10,FALSE)</f>
        <v>24</v>
      </c>
      <c r="DE264" s="139">
        <f>VLOOKUP($CQ264,'Written Exam Marks'!$H:$Q,9,FALSE)</f>
        <v>50</v>
      </c>
      <c r="DF264" s="15" t="str">
        <f t="shared" si="292"/>
        <v>Present</v>
      </c>
      <c r="DG264" s="15" t="str">
        <f t="shared" si="293"/>
        <v>P-S1_Online</v>
      </c>
      <c r="DH264" s="139">
        <v>95</v>
      </c>
      <c r="DI264" s="139">
        <v>95</v>
      </c>
      <c r="DJ264" s="139">
        <v>100</v>
      </c>
      <c r="DK264" s="3" t="str">
        <f t="shared" si="244"/>
        <v>P-2, A-0, No Data-2</v>
      </c>
      <c r="DL264" s="3" t="str">
        <f t="shared" si="245"/>
        <v>P-2, A-0, No Data-2</v>
      </c>
      <c r="DM264" s="1" t="str">
        <f t="shared" si="294"/>
        <v>P-S2_Online</v>
      </c>
      <c r="DN264" s="1" t="str">
        <f t="shared" si="295"/>
        <v>P-S1_Online</v>
      </c>
      <c r="DO264" s="1" t="str">
        <f t="shared" si="296"/>
        <v>P-S1_Online</v>
      </c>
      <c r="DP264" s="1" t="str">
        <f t="shared" si="297"/>
        <v>P-S2_Online</v>
      </c>
      <c r="DQ264" s="1" t="str">
        <f t="shared" si="298"/>
        <v>P-4, A-0, No Data-0</v>
      </c>
      <c r="DR264" s="39">
        <f t="shared" si="299"/>
        <v>0</v>
      </c>
      <c r="DS264" s="34" t="s">
        <v>7217</v>
      </c>
      <c r="DT264" s="39" t="s">
        <v>7363</v>
      </c>
      <c r="DU264" s="30" t="s">
        <v>786</v>
      </c>
      <c r="DV264" s="30"/>
    </row>
    <row r="265" spans="1:126" x14ac:dyDescent="0.25">
      <c r="A265" s="1">
        <v>262</v>
      </c>
      <c r="B265" s="1" t="s">
        <v>1000</v>
      </c>
      <c r="C265" s="1" t="s">
        <v>789</v>
      </c>
      <c r="D265" s="1" t="s">
        <v>790</v>
      </c>
      <c r="E265" s="1" t="s">
        <v>791</v>
      </c>
      <c r="F265" s="1" t="s">
        <v>7201</v>
      </c>
      <c r="G265" s="1" t="s">
        <v>3638</v>
      </c>
      <c r="H265" s="143">
        <v>8</v>
      </c>
      <c r="I265" s="143">
        <v>8</v>
      </c>
      <c r="J265" s="143">
        <v>8</v>
      </c>
      <c r="K265" s="143">
        <v>8</v>
      </c>
      <c r="L265" s="132">
        <v>28</v>
      </c>
      <c r="M265" s="132">
        <v>60</v>
      </c>
      <c r="N265" s="26">
        <v>60</v>
      </c>
      <c r="O265" s="26" t="s">
        <v>997</v>
      </c>
      <c r="P265" s="120" t="s">
        <v>1034</v>
      </c>
      <c r="Q265" s="13" t="str">
        <f t="shared" si="246"/>
        <v>2025EB1100263-BDSDF113</v>
      </c>
      <c r="R265" s="26" t="str">
        <f t="shared" si="247"/>
        <v>0 missed</v>
      </c>
      <c r="S265" s="26" t="str">
        <f t="shared" si="240"/>
        <v>0 missed</v>
      </c>
      <c r="T265" s="26">
        <f t="shared" si="248"/>
        <v>4</v>
      </c>
      <c r="U265" s="26">
        <f t="shared" si="249"/>
        <v>1</v>
      </c>
      <c r="V265" s="13">
        <f t="shared" si="250"/>
        <v>1</v>
      </c>
      <c r="W265" s="13">
        <f t="shared" si="251"/>
        <v>1</v>
      </c>
      <c r="X265" s="26" t="str">
        <f t="shared" si="252"/>
        <v>0 missed</v>
      </c>
      <c r="Y265" s="26">
        <f t="shared" si="253"/>
        <v>5</v>
      </c>
      <c r="Z265" s="13">
        <f t="shared" si="254"/>
        <v>1</v>
      </c>
      <c r="AA265" s="15" t="str">
        <f t="shared" si="255"/>
        <v>Q-4 A-1 || Q Total-4, A Total-1</v>
      </c>
      <c r="AB265" s="13" t="str" cm="1">
        <f t="array" ref="AB265">IFERROR(INDEX('Attendance-Slot-1'!$Q$2:$Q$1112,MATCH(1,('Attendance-Slot-1'!$A$2:$A$1112=$C265)*('Attendance-Slot-1'!$G$2:$G$1112=AB$2),0)),"No Data")</f>
        <v>No Data</v>
      </c>
      <c r="AC265" s="13" t="str" cm="1">
        <f t="array" ref="AC265">IFERROR(INDEX('Attendance-Slot-2'!$Q$2:$Q$2595,MATCH(1,('Attendance-Slot-2'!$A$2:$A$2595=$C265)*('Attendance-Slot-2'!$G$2:$G$2595=AB$2),0)),"No Data")</f>
        <v>P-S2_Onsite</v>
      </c>
      <c r="AD265" s="133">
        <f>VLOOKUP($Q265,'Written Exam Marks'!$H:$Q,10,FALSE)</f>
        <v>37</v>
      </c>
      <c r="AE265" s="133">
        <f>VLOOKUP($Q265,'Written Exam Marks'!$H:$Q,9,FALSE)</f>
        <v>40</v>
      </c>
      <c r="AF265" s="13" t="str">
        <f t="shared" si="256"/>
        <v>Present</v>
      </c>
      <c r="AG265" s="13" t="str">
        <f t="shared" si="257"/>
        <v>P-S2_Onsite</v>
      </c>
      <c r="AH265" s="29">
        <v>13.5</v>
      </c>
      <c r="AI265" s="29">
        <v>12</v>
      </c>
      <c r="AJ265" s="29">
        <v>9.3333333330000006</v>
      </c>
      <c r="AK265" s="29">
        <v>10</v>
      </c>
      <c r="AL265" s="29">
        <v>10</v>
      </c>
      <c r="AM265" s="29">
        <v>54.833333332999999</v>
      </c>
      <c r="AN265" s="131">
        <v>60</v>
      </c>
      <c r="AO265" s="36" t="s">
        <v>7179</v>
      </c>
      <c r="AP265" s="116" t="s">
        <v>1050</v>
      </c>
      <c r="AQ265" s="116" t="str">
        <f t="shared" si="241"/>
        <v>2025EB1100263-BDSDF108</v>
      </c>
      <c r="AR265" s="25" t="str">
        <f t="shared" si="258"/>
        <v>0 missed</v>
      </c>
      <c r="AS265" s="25" t="str">
        <f t="shared" si="259"/>
        <v>0 missed</v>
      </c>
      <c r="AT265" s="25">
        <f t="shared" si="260"/>
        <v>3</v>
      </c>
      <c r="AU265" s="25">
        <f t="shared" si="261"/>
        <v>2</v>
      </c>
      <c r="AV265" s="10">
        <f t="shared" si="262"/>
        <v>1</v>
      </c>
      <c r="AW265" s="10">
        <f t="shared" si="263"/>
        <v>1</v>
      </c>
      <c r="AX265" s="25" t="str">
        <f t="shared" si="264"/>
        <v>0 missed</v>
      </c>
      <c r="AY265" s="25">
        <f t="shared" si="265"/>
        <v>5</v>
      </c>
      <c r="AZ265" s="10">
        <f t="shared" si="266"/>
        <v>1</v>
      </c>
      <c r="BA265" s="10" t="str">
        <f t="shared" si="267"/>
        <v>Q-3 A-2 || Q Total-3, A Total-2</v>
      </c>
      <c r="BB265" s="10" t="str" cm="1">
        <f t="array" ref="BB265">IFERROR(INDEX('Attendance-Slot-1'!$Q$2:$Q$1112,MATCH(1,('Attendance-Slot-1'!$A$2:$A$1112=$C265)*('Attendance-Slot-1'!$G$2:$G$1112=BB$2),0)),"No Data")</f>
        <v>No Data</v>
      </c>
      <c r="BC265" s="10" t="str" cm="1">
        <f t="array" ref="BC265">IFERROR(INDEX('Attendance-Slot-2'!$Q$2:$Q$2595,MATCH(1,('Attendance-Slot-2'!$A$2:$A$2595=$C265)*('Attendance-Slot-2'!$G$2:$G$2595=BB$2),0)),"No Data")</f>
        <v>P-S2_Onsite</v>
      </c>
      <c r="BD265" s="136">
        <f>VLOOKUP($AQ265,'Written Exam Marks'!$H:$Q,10,FALSE)</f>
        <v>19.5</v>
      </c>
      <c r="BE265" s="136">
        <f>VLOOKUP($AQ265,'Written Exam Marks'!$H:$Q,9,FALSE)</f>
        <v>40</v>
      </c>
      <c r="BF265" s="10" t="str">
        <f t="shared" si="268"/>
        <v>Present</v>
      </c>
      <c r="BG265" s="10" t="str">
        <f t="shared" si="269"/>
        <v>P-S2_Onsite</v>
      </c>
      <c r="BH265" s="129">
        <v>10</v>
      </c>
      <c r="BI265" s="129">
        <v>12</v>
      </c>
      <c r="BJ265" s="129">
        <v>15</v>
      </c>
      <c r="BK265" s="129">
        <v>19</v>
      </c>
      <c r="BL265" s="144">
        <v>56</v>
      </c>
      <c r="BM265" s="24">
        <v>60</v>
      </c>
      <c r="BN265" s="24" t="s">
        <v>1004</v>
      </c>
      <c r="BO265" s="118" t="s">
        <v>1063</v>
      </c>
      <c r="BP265" s="118" t="str">
        <f t="shared" si="242"/>
        <v>2025EB1100263-BDSDF114</v>
      </c>
      <c r="BQ265" s="24" t="str">
        <f t="shared" si="270"/>
        <v>0 missed</v>
      </c>
      <c r="BR265" s="24" t="str">
        <f t="shared" si="271"/>
        <v>0 missed</v>
      </c>
      <c r="BS265" s="24">
        <f t="shared" si="272"/>
        <v>3</v>
      </c>
      <c r="BT265" s="24">
        <f t="shared" si="273"/>
        <v>1</v>
      </c>
      <c r="BU265" s="14">
        <f t="shared" si="274"/>
        <v>1</v>
      </c>
      <c r="BV265" s="14">
        <f t="shared" si="275"/>
        <v>1</v>
      </c>
      <c r="BW265" s="24" t="str">
        <f t="shared" si="276"/>
        <v>0 missed</v>
      </c>
      <c r="BX265" s="24">
        <f t="shared" si="277"/>
        <v>4</v>
      </c>
      <c r="BY265" s="14">
        <f t="shared" si="278"/>
        <v>1</v>
      </c>
      <c r="BZ265" s="14" t="str">
        <f t="shared" si="279"/>
        <v>Q-3 A-1 || Q Total-3, A Total-1</v>
      </c>
      <c r="CA265" s="14" t="str" cm="1">
        <f t="array" ref="CA265">IFERROR(INDEX('Attendance-Slot-1'!$Q$2:$Q$1112,MATCH(1,('Attendance-Slot-1'!$A$2:$A$1112=$C265)*('Attendance-Slot-1'!$G$2:$G$1112=CA$2),0)),"No Data")</f>
        <v>No Data</v>
      </c>
      <c r="CB265" s="14" t="str" cm="1">
        <f t="array" ref="CB265">IFERROR(INDEX('Attendance-Slot-2'!$Q$2:$Q$2595,MATCH(1,('Attendance-Slot-2'!$A$2:$A$2595=$C265)*('Attendance-Slot-2'!$G$2:$G$2595=CA$2),0)),"No Data")</f>
        <v>P-S2_Onsite</v>
      </c>
      <c r="CC265" s="138">
        <f>VLOOKUP($BP265,'Written Exam Marks'!$H:$Q,10,FALSE)</f>
        <v>25</v>
      </c>
      <c r="CD265" s="138">
        <f>VLOOKUP($BP265,'Written Exam Marks'!$H:$Q,9,FALSE)</f>
        <v>40</v>
      </c>
      <c r="CE265" s="14" t="str">
        <f t="shared" si="280"/>
        <v>Present</v>
      </c>
      <c r="CF265" s="14" t="str">
        <f t="shared" si="281"/>
        <v>P-S2_Onsite</v>
      </c>
      <c r="CG265" s="130">
        <v>4.5</v>
      </c>
      <c r="CH265" s="130">
        <v>4.5</v>
      </c>
      <c r="CI265" s="130">
        <v>9</v>
      </c>
      <c r="CJ265" s="130">
        <v>9.75</v>
      </c>
      <c r="CK265" s="130">
        <v>10</v>
      </c>
      <c r="CL265" s="130">
        <v>10</v>
      </c>
      <c r="CM265" s="145">
        <v>47.75</v>
      </c>
      <c r="CN265" s="130">
        <v>50</v>
      </c>
      <c r="CO265" s="27" t="s">
        <v>1005</v>
      </c>
      <c r="CP265" s="119" t="s">
        <v>1044</v>
      </c>
      <c r="CQ265" s="119" t="str">
        <f t="shared" si="243"/>
        <v>2025EB1100263-BDSDF112</v>
      </c>
      <c r="CR265" s="27" t="str">
        <f t="shared" si="282"/>
        <v>0 missed</v>
      </c>
      <c r="CS265" s="27" t="str">
        <f t="shared" si="283"/>
        <v>0 missed</v>
      </c>
      <c r="CT265" s="27">
        <f t="shared" si="284"/>
        <v>2</v>
      </c>
      <c r="CU265" s="27">
        <f t="shared" si="285"/>
        <v>2</v>
      </c>
      <c r="CV265" s="15">
        <f t="shared" si="286"/>
        <v>1</v>
      </c>
      <c r="CW265" s="15">
        <f t="shared" si="287"/>
        <v>1</v>
      </c>
      <c r="CX265" s="27" t="str">
        <f t="shared" si="288"/>
        <v>0 missed</v>
      </c>
      <c r="CY265" s="27">
        <f t="shared" si="289"/>
        <v>4</v>
      </c>
      <c r="CZ265" s="15">
        <f t="shared" si="290"/>
        <v>1</v>
      </c>
      <c r="DA265" s="15" t="str">
        <f t="shared" si="291"/>
        <v>Q-2 A-2 || Q Total-2, A Total-2</v>
      </c>
      <c r="DB265" s="15" t="str" cm="1">
        <f t="array" ref="DB265">IFERROR(INDEX('Attendance-Slot-1'!$Q$2:$Q$1112,MATCH(1,('Attendance-Slot-1'!$A$2:$A$1112=$C265)*('Attendance-Slot-1'!$G$2:$G$1112=DB$2),0)),"No Data")</f>
        <v>No Data</v>
      </c>
      <c r="DC265" s="15" t="str" cm="1">
        <f t="array" ref="DC265">IFERROR(INDEX('Attendance-Slot-2'!$Q$2:$Q$2595,MATCH(1,('Attendance-Slot-2'!$A$2:$A$2595=$C265)*('Attendance-Slot-2'!$G$2:$G$2595=DB$2),0)),"No Data")</f>
        <v>P-S2_Onsite</v>
      </c>
      <c r="DD265" s="139">
        <f>VLOOKUP($CQ265,'Written Exam Marks'!$H:$Q,10,FALSE)</f>
        <v>31.5</v>
      </c>
      <c r="DE265" s="139">
        <f>VLOOKUP($CQ265,'Written Exam Marks'!$H:$Q,9,FALSE)</f>
        <v>50</v>
      </c>
      <c r="DF265" s="15" t="str">
        <f t="shared" si="292"/>
        <v>Present</v>
      </c>
      <c r="DG265" s="15" t="str">
        <f t="shared" si="293"/>
        <v>P-S2_Onsite</v>
      </c>
      <c r="DH265" s="139">
        <v>90</v>
      </c>
      <c r="DI265" s="139">
        <v>90</v>
      </c>
      <c r="DJ265" s="139">
        <v>100</v>
      </c>
      <c r="DK265" s="3" t="str">
        <f t="shared" si="244"/>
        <v>P-0, A-0, No Data-4</v>
      </c>
      <c r="DL265" s="3" t="str">
        <f t="shared" si="245"/>
        <v>P-4, A-0, No Data-0</v>
      </c>
      <c r="DM265" s="1" t="str">
        <f t="shared" si="294"/>
        <v>P-S2_Onsite</v>
      </c>
      <c r="DN265" s="1" t="str">
        <f t="shared" si="295"/>
        <v>P-S2_Onsite</v>
      </c>
      <c r="DO265" s="1" t="str">
        <f t="shared" si="296"/>
        <v>P-S2_Onsite</v>
      </c>
      <c r="DP265" s="1" t="str">
        <f t="shared" si="297"/>
        <v>P-S2_Onsite</v>
      </c>
      <c r="DQ265" s="1" t="str">
        <f t="shared" si="298"/>
        <v>P-4, A-0, No Data-0</v>
      </c>
      <c r="DR265" s="39">
        <f t="shared" si="299"/>
        <v>1</v>
      </c>
      <c r="DS265" s="34" t="s">
        <v>7217</v>
      </c>
      <c r="DT265" s="39" t="s">
        <v>7363</v>
      </c>
      <c r="DU265" s="30" t="s">
        <v>789</v>
      </c>
      <c r="DV265" s="30"/>
    </row>
    <row r="266" spans="1:126" x14ac:dyDescent="0.25">
      <c r="A266" s="1">
        <v>263</v>
      </c>
      <c r="B266" s="1" t="s">
        <v>1000</v>
      </c>
      <c r="C266" s="1" t="s">
        <v>792</v>
      </c>
      <c r="D266" s="1" t="s">
        <v>793</v>
      </c>
      <c r="E266" s="1" t="s">
        <v>794</v>
      </c>
      <c r="F266" s="1" t="s">
        <v>7201</v>
      </c>
      <c r="G266" s="1" t="s">
        <v>1498</v>
      </c>
      <c r="H266" s="143">
        <v>1.6</v>
      </c>
      <c r="I266" s="143">
        <v>5.6</v>
      </c>
      <c r="J266" s="143">
        <v>5.6</v>
      </c>
      <c r="K266" s="143" t="s">
        <v>5</v>
      </c>
      <c r="L266" s="132">
        <v>5.6</v>
      </c>
      <c r="M266" s="132">
        <v>18.399999999999999</v>
      </c>
      <c r="N266" s="26">
        <v>60</v>
      </c>
      <c r="O266" s="26" t="s">
        <v>997</v>
      </c>
      <c r="P266" s="120" t="s">
        <v>1034</v>
      </c>
      <c r="Q266" s="13" t="str">
        <f t="shared" si="246"/>
        <v>2025EB1100264-BDSDF113</v>
      </c>
      <c r="R266" s="26" t="str">
        <f t="shared" si="247"/>
        <v>1 missed</v>
      </c>
      <c r="S266" s="26" t="str">
        <f t="shared" si="240"/>
        <v>0 missed</v>
      </c>
      <c r="T266" s="26">
        <f t="shared" si="248"/>
        <v>3</v>
      </c>
      <c r="U266" s="26">
        <f t="shared" si="249"/>
        <v>1</v>
      </c>
      <c r="V266" s="13">
        <f t="shared" si="250"/>
        <v>0.75</v>
      </c>
      <c r="W266" s="13">
        <f t="shared" si="251"/>
        <v>1</v>
      </c>
      <c r="X266" s="26" t="str">
        <f t="shared" si="252"/>
        <v>1 missed</v>
      </c>
      <c r="Y266" s="26">
        <f t="shared" si="253"/>
        <v>4</v>
      </c>
      <c r="Z266" s="13">
        <f t="shared" si="254"/>
        <v>0.8</v>
      </c>
      <c r="AA266" s="15" t="str">
        <f t="shared" si="255"/>
        <v>Q-3 A-1 || Q Total-4, A Total-1</v>
      </c>
      <c r="AB266" s="13" t="str" cm="1">
        <f t="array" ref="AB266">IFERROR(INDEX('Attendance-Slot-1'!$Q$2:$Q$1112,MATCH(1,('Attendance-Slot-1'!$A$2:$A$1112=$C266)*('Attendance-Slot-1'!$G$2:$G$1112=AB$2),0)),"No Data")</f>
        <v>No Data</v>
      </c>
      <c r="AC266" s="13" t="str" cm="1">
        <f t="array" ref="AC266">IFERROR(INDEX('Attendance-Slot-2'!$Q$2:$Q$2595,MATCH(1,('Attendance-Slot-2'!$A$2:$A$2595=$C266)*('Attendance-Slot-2'!$G$2:$G$2595=AB$2),0)),"No Data")</f>
        <v>P-S2_Onsite</v>
      </c>
      <c r="AD266" s="133">
        <f>VLOOKUP($Q266,'Written Exam Marks'!$H:$Q,10,FALSE)</f>
        <v>13</v>
      </c>
      <c r="AE266" s="133">
        <f>VLOOKUP($Q266,'Written Exam Marks'!$H:$Q,9,FALSE)</f>
        <v>40</v>
      </c>
      <c r="AF266" s="13" t="str">
        <f t="shared" si="256"/>
        <v>Present</v>
      </c>
      <c r="AG266" s="13" t="str">
        <f t="shared" si="257"/>
        <v>P-S2_Onsite</v>
      </c>
      <c r="AH266" s="29">
        <v>12</v>
      </c>
      <c r="AI266" s="29">
        <v>10</v>
      </c>
      <c r="AJ266" s="29">
        <v>7.3333333329999997</v>
      </c>
      <c r="AK266" s="29">
        <v>9</v>
      </c>
      <c r="AL266" s="29">
        <v>9</v>
      </c>
      <c r="AM266" s="29">
        <v>47.333333332999999</v>
      </c>
      <c r="AN266" s="131">
        <v>60</v>
      </c>
      <c r="AO266" s="36" t="s">
        <v>7179</v>
      </c>
      <c r="AP266" s="116" t="s">
        <v>1050</v>
      </c>
      <c r="AQ266" s="116" t="str">
        <f t="shared" si="241"/>
        <v>2025EB1100264-BDSDF108</v>
      </c>
      <c r="AR266" s="25" t="str">
        <f t="shared" si="258"/>
        <v>0 missed</v>
      </c>
      <c r="AS266" s="25" t="str">
        <f t="shared" si="259"/>
        <v>0 missed</v>
      </c>
      <c r="AT266" s="25">
        <f t="shared" si="260"/>
        <v>3</v>
      </c>
      <c r="AU266" s="25">
        <f t="shared" si="261"/>
        <v>2</v>
      </c>
      <c r="AV266" s="10">
        <f t="shared" si="262"/>
        <v>1</v>
      </c>
      <c r="AW266" s="10">
        <f t="shared" si="263"/>
        <v>1</v>
      </c>
      <c r="AX266" s="25" t="str">
        <f t="shared" si="264"/>
        <v>0 missed</v>
      </c>
      <c r="AY266" s="25">
        <f t="shared" si="265"/>
        <v>5</v>
      </c>
      <c r="AZ266" s="10">
        <f t="shared" si="266"/>
        <v>1</v>
      </c>
      <c r="BA266" s="10" t="str">
        <f t="shared" si="267"/>
        <v>Q-3 A-2 || Q Total-3, A Total-2</v>
      </c>
      <c r="BB266" s="10" t="str" cm="1">
        <f t="array" ref="BB266">IFERROR(INDEX('Attendance-Slot-1'!$Q$2:$Q$1112,MATCH(1,('Attendance-Slot-1'!$A$2:$A$1112=$C266)*('Attendance-Slot-1'!$G$2:$G$1112=BB$2),0)),"No Data")</f>
        <v>P-S1_Onsite</v>
      </c>
      <c r="BC266" s="10" t="str" cm="1">
        <f t="array" ref="BC266">IFERROR(INDEX('Attendance-Slot-2'!$Q$2:$Q$2595,MATCH(1,('Attendance-Slot-2'!$A$2:$A$2595=$C266)*('Attendance-Slot-2'!$G$2:$G$2595=BB$2),0)),"No Data")</f>
        <v>No Data</v>
      </c>
      <c r="BD266" s="136">
        <f>VLOOKUP($AQ266,'Written Exam Marks'!$H:$Q,10,FALSE)</f>
        <v>11</v>
      </c>
      <c r="BE266" s="136">
        <f>VLOOKUP($AQ266,'Written Exam Marks'!$H:$Q,9,FALSE)</f>
        <v>40</v>
      </c>
      <c r="BF266" s="10" t="str">
        <f t="shared" si="268"/>
        <v>Present</v>
      </c>
      <c r="BG266" s="10" t="str">
        <f t="shared" si="269"/>
        <v>P-S1_Onsite</v>
      </c>
      <c r="BH266" s="129" t="s">
        <v>5</v>
      </c>
      <c r="BI266" s="129">
        <v>15</v>
      </c>
      <c r="BJ266" s="129">
        <v>15</v>
      </c>
      <c r="BK266" s="129">
        <v>18.5</v>
      </c>
      <c r="BL266" s="144">
        <v>48.5</v>
      </c>
      <c r="BM266" s="24">
        <v>60</v>
      </c>
      <c r="BN266" s="24" t="s">
        <v>1004</v>
      </c>
      <c r="BO266" s="118" t="s">
        <v>1063</v>
      </c>
      <c r="BP266" s="118" t="str">
        <f t="shared" si="242"/>
        <v>2025EB1100264-BDSDF114</v>
      </c>
      <c r="BQ266" s="24" t="str">
        <f t="shared" si="270"/>
        <v>1 missed</v>
      </c>
      <c r="BR266" s="24" t="str">
        <f t="shared" si="271"/>
        <v>0 missed</v>
      </c>
      <c r="BS266" s="24">
        <f t="shared" si="272"/>
        <v>2</v>
      </c>
      <c r="BT266" s="24">
        <f t="shared" si="273"/>
        <v>1</v>
      </c>
      <c r="BU266" s="14">
        <f t="shared" si="274"/>
        <v>0.66666666666666663</v>
      </c>
      <c r="BV266" s="14">
        <f t="shared" si="275"/>
        <v>1</v>
      </c>
      <c r="BW266" s="24" t="str">
        <f t="shared" si="276"/>
        <v>1 missed</v>
      </c>
      <c r="BX266" s="24">
        <f t="shared" si="277"/>
        <v>3</v>
      </c>
      <c r="BY266" s="14">
        <f t="shared" si="278"/>
        <v>0.75</v>
      </c>
      <c r="BZ266" s="14" t="str">
        <f t="shared" si="279"/>
        <v>Q-2 A-1 || Q Total-3, A Total-1</v>
      </c>
      <c r="CA266" s="14" t="str" cm="1">
        <f t="array" ref="CA266">IFERROR(INDEX('Attendance-Slot-1'!$Q$2:$Q$1112,MATCH(1,('Attendance-Slot-1'!$A$2:$A$1112=$C266)*('Attendance-Slot-1'!$G$2:$G$1112=CA$2),0)),"No Data")</f>
        <v>No Data</v>
      </c>
      <c r="CB266" s="14" t="str" cm="1">
        <f t="array" ref="CB266">IFERROR(INDEX('Attendance-Slot-2'!$Q$2:$Q$2595,MATCH(1,('Attendance-Slot-2'!$A$2:$A$2595=$C266)*('Attendance-Slot-2'!$G$2:$G$2595=CA$2),0)),"No Data")</f>
        <v>P-S2_Onsite</v>
      </c>
      <c r="CC266" s="138">
        <f>VLOOKUP($BP266,'Written Exam Marks'!$H:$Q,10,FALSE)</f>
        <v>0</v>
      </c>
      <c r="CD266" s="138">
        <f>VLOOKUP($BP266,'Written Exam Marks'!$H:$Q,9,FALSE)</f>
        <v>40</v>
      </c>
      <c r="CE266" s="14" t="str">
        <f t="shared" si="280"/>
        <v>Present</v>
      </c>
      <c r="CF266" s="14" t="str">
        <f t="shared" si="281"/>
        <v>P-S2_Onsite</v>
      </c>
      <c r="CG266" s="130">
        <v>4</v>
      </c>
      <c r="CH266" s="130">
        <v>4</v>
      </c>
      <c r="CI266" s="130">
        <v>9.5</v>
      </c>
      <c r="CJ266" s="130">
        <v>9.25</v>
      </c>
      <c r="CK266" s="130">
        <v>10</v>
      </c>
      <c r="CL266" s="130" t="s">
        <v>5</v>
      </c>
      <c r="CM266" s="145">
        <v>36.75</v>
      </c>
      <c r="CN266" s="130">
        <v>50</v>
      </c>
      <c r="CO266" s="27" t="s">
        <v>1005</v>
      </c>
      <c r="CP266" s="119" t="s">
        <v>1044</v>
      </c>
      <c r="CQ266" s="119" t="str">
        <f t="shared" si="243"/>
        <v>2025EB1100264-BDSDF112</v>
      </c>
      <c r="CR266" s="27" t="str">
        <f t="shared" si="282"/>
        <v>0 missed</v>
      </c>
      <c r="CS266" s="27" t="str">
        <f t="shared" si="283"/>
        <v>0 missed</v>
      </c>
      <c r="CT266" s="27">
        <f t="shared" si="284"/>
        <v>2</v>
      </c>
      <c r="CU266" s="27">
        <f t="shared" si="285"/>
        <v>2</v>
      </c>
      <c r="CV266" s="15">
        <f t="shared" si="286"/>
        <v>1</v>
      </c>
      <c r="CW266" s="15">
        <f t="shared" si="287"/>
        <v>1</v>
      </c>
      <c r="CX266" s="27" t="str">
        <f t="shared" si="288"/>
        <v>0 missed</v>
      </c>
      <c r="CY266" s="27">
        <f t="shared" si="289"/>
        <v>4</v>
      </c>
      <c r="CZ266" s="15">
        <f t="shared" si="290"/>
        <v>1</v>
      </c>
      <c r="DA266" s="15" t="str">
        <f t="shared" si="291"/>
        <v>Q-2 A-2 || Q Total-2, A Total-2</v>
      </c>
      <c r="DB266" s="15" t="str" cm="1">
        <f t="array" ref="DB266">IFERROR(INDEX('Attendance-Slot-1'!$Q$2:$Q$1112,MATCH(1,('Attendance-Slot-1'!$A$2:$A$1112=$C266)*('Attendance-Slot-1'!$G$2:$G$1112=DB$2),0)),"No Data")</f>
        <v>P-S1_Onsite</v>
      </c>
      <c r="DC266" s="15" t="str" cm="1">
        <f t="array" ref="DC266">IFERROR(INDEX('Attendance-Slot-2'!$Q$2:$Q$2595,MATCH(1,('Attendance-Slot-2'!$A$2:$A$2595=$C266)*('Attendance-Slot-2'!$G$2:$G$2595=DB$2),0)),"No Data")</f>
        <v>No Data</v>
      </c>
      <c r="DD266" s="139">
        <f>VLOOKUP($CQ266,'Written Exam Marks'!$H:$Q,10,FALSE)</f>
        <v>11.5</v>
      </c>
      <c r="DE266" s="139">
        <f>VLOOKUP($CQ266,'Written Exam Marks'!$H:$Q,9,FALSE)</f>
        <v>50</v>
      </c>
      <c r="DF266" s="15" t="str">
        <f t="shared" si="292"/>
        <v>Present</v>
      </c>
      <c r="DG266" s="15" t="str">
        <f t="shared" si="293"/>
        <v>P-S1_Onsite</v>
      </c>
      <c r="DH266" s="139">
        <v>90</v>
      </c>
      <c r="DI266" s="139">
        <v>90</v>
      </c>
      <c r="DJ266" s="139">
        <v>100</v>
      </c>
      <c r="DK266" s="3" t="str">
        <f t="shared" si="244"/>
        <v>P-2, A-0, No Data-2</v>
      </c>
      <c r="DL266" s="3" t="str">
        <f t="shared" si="245"/>
        <v>P-2, A-0, No Data-2</v>
      </c>
      <c r="DM266" s="1" t="str">
        <f t="shared" si="294"/>
        <v>P-S2_Onsite</v>
      </c>
      <c r="DN266" s="1" t="str">
        <f t="shared" si="295"/>
        <v>P-S1_Onsite</v>
      </c>
      <c r="DO266" s="1" t="str">
        <f t="shared" si="296"/>
        <v>P-S1_Onsite</v>
      </c>
      <c r="DP266" s="1" t="str">
        <f t="shared" si="297"/>
        <v>P-S2_Onsite</v>
      </c>
      <c r="DQ266" s="1" t="str">
        <f t="shared" si="298"/>
        <v>P-4, A-0, No Data-0</v>
      </c>
      <c r="DR266" s="39">
        <f t="shared" si="299"/>
        <v>0</v>
      </c>
      <c r="DS266" s="34" t="s">
        <v>7217</v>
      </c>
      <c r="DT266" s="39" t="s">
        <v>7363</v>
      </c>
      <c r="DU266" s="30" t="s">
        <v>792</v>
      </c>
      <c r="DV266" s="30"/>
    </row>
    <row r="267" spans="1:126" x14ac:dyDescent="0.25">
      <c r="A267" s="1">
        <v>264</v>
      </c>
      <c r="B267" s="1" t="s">
        <v>1000</v>
      </c>
      <c r="C267" s="1" t="s">
        <v>795</v>
      </c>
      <c r="D267" s="1" t="s">
        <v>796</v>
      </c>
      <c r="E267" s="1" t="s">
        <v>797</v>
      </c>
      <c r="F267" s="1" t="s">
        <v>7202</v>
      </c>
      <c r="G267" s="1" t="s">
        <v>3639</v>
      </c>
      <c r="H267" s="143">
        <v>4.8</v>
      </c>
      <c r="I267" s="143" t="s">
        <v>5</v>
      </c>
      <c r="J267" s="143" t="s">
        <v>5</v>
      </c>
      <c r="K267" s="143" t="s">
        <v>5</v>
      </c>
      <c r="L267" s="132" t="s">
        <v>5</v>
      </c>
      <c r="M267" s="132">
        <v>4.8</v>
      </c>
      <c r="N267" s="26">
        <v>60</v>
      </c>
      <c r="O267" s="26" t="s">
        <v>997</v>
      </c>
      <c r="P267" s="120" t="s">
        <v>1034</v>
      </c>
      <c r="Q267" s="13" t="str">
        <f t="shared" si="246"/>
        <v>2025EB1100265-BDSDF113</v>
      </c>
      <c r="R267" s="26" t="str">
        <f t="shared" si="247"/>
        <v>3 missed</v>
      </c>
      <c r="S267" s="26" t="str">
        <f t="shared" si="240"/>
        <v>1 missed</v>
      </c>
      <c r="T267" s="26">
        <f t="shared" si="248"/>
        <v>1</v>
      </c>
      <c r="U267" s="26">
        <f t="shared" si="249"/>
        <v>0</v>
      </c>
      <c r="V267" s="13">
        <f t="shared" si="250"/>
        <v>0.25</v>
      </c>
      <c r="W267" s="13">
        <f t="shared" si="251"/>
        <v>0</v>
      </c>
      <c r="X267" s="26" t="str">
        <f t="shared" si="252"/>
        <v>4 missed</v>
      </c>
      <c r="Y267" s="26">
        <f t="shared" si="253"/>
        <v>1</v>
      </c>
      <c r="Z267" s="13">
        <f t="shared" si="254"/>
        <v>0.2</v>
      </c>
      <c r="AA267" s="15" t="str">
        <f t="shared" si="255"/>
        <v>Q-1 A-0 || Q Total-4, A Total-1</v>
      </c>
      <c r="AB267" s="13" t="str" cm="1">
        <f t="array" ref="AB267">IFERROR(INDEX('Attendance-Slot-1'!$Q$2:$Q$1112,MATCH(1,('Attendance-Slot-1'!$A$2:$A$1112=$C267)*('Attendance-Slot-1'!$G$2:$G$1112=AB$2),0)),"No Data")</f>
        <v>No Data</v>
      </c>
      <c r="AC267" s="13" t="str" cm="1">
        <f t="array" ref="AC267">IFERROR(INDEX('Attendance-Slot-2'!$Q$2:$Q$2595,MATCH(1,('Attendance-Slot-2'!$A$2:$A$2595=$C267)*('Attendance-Slot-2'!$G$2:$G$2595=AB$2),0)),"No Data")</f>
        <v>A-S2_Onsite</v>
      </c>
      <c r="AD267" s="133" t="e">
        <f>VLOOKUP($Q267,'Written Exam Marks'!$H:$Q,10,FALSE)</f>
        <v>#N/A</v>
      </c>
      <c r="AE267" s="133" t="e">
        <f>VLOOKUP($Q267,'Written Exam Marks'!$H:$Q,9,FALSE)</f>
        <v>#N/A</v>
      </c>
      <c r="AF267" s="13" t="str">
        <f t="shared" si="256"/>
        <v>Absent</v>
      </c>
      <c r="AG267" s="13" t="str">
        <f t="shared" si="257"/>
        <v>A-S2_Onsite</v>
      </c>
      <c r="AH267" s="29">
        <v>4</v>
      </c>
      <c r="AI267" s="29">
        <v>9.5</v>
      </c>
      <c r="AJ267" s="29" t="s">
        <v>5</v>
      </c>
      <c r="AK267" s="29" t="s">
        <v>5</v>
      </c>
      <c r="AL267" s="29" t="s">
        <v>5</v>
      </c>
      <c r="AM267" s="29">
        <v>13.5</v>
      </c>
      <c r="AN267" s="131">
        <v>60</v>
      </c>
      <c r="AO267" s="36" t="s">
        <v>7179</v>
      </c>
      <c r="AP267" s="116" t="s">
        <v>1050</v>
      </c>
      <c r="AQ267" s="116" t="str">
        <f t="shared" si="241"/>
        <v>2025EB1100265-BDSDF108</v>
      </c>
      <c r="AR267" s="25" t="str">
        <f t="shared" si="258"/>
        <v>3 missed</v>
      </c>
      <c r="AS267" s="25" t="str">
        <f t="shared" si="259"/>
        <v>0 missed</v>
      </c>
      <c r="AT267" s="25">
        <f t="shared" si="260"/>
        <v>0</v>
      </c>
      <c r="AU267" s="25">
        <f t="shared" si="261"/>
        <v>2</v>
      </c>
      <c r="AV267" s="10">
        <f t="shared" si="262"/>
        <v>0</v>
      </c>
      <c r="AW267" s="10">
        <f t="shared" si="263"/>
        <v>1</v>
      </c>
      <c r="AX267" s="25" t="str">
        <f t="shared" si="264"/>
        <v>3 missed</v>
      </c>
      <c r="AY267" s="25">
        <f t="shared" si="265"/>
        <v>2</v>
      </c>
      <c r="AZ267" s="10">
        <f t="shared" si="266"/>
        <v>0.4</v>
      </c>
      <c r="BA267" s="10" t="str">
        <f t="shared" si="267"/>
        <v>Q-0 A-2 || Q Total-3, A Total-2</v>
      </c>
      <c r="BB267" s="10" t="str" cm="1">
        <f t="array" ref="BB267">IFERROR(INDEX('Attendance-Slot-1'!$Q$2:$Q$1112,MATCH(1,('Attendance-Slot-1'!$A$2:$A$1112=$C267)*('Attendance-Slot-1'!$G$2:$G$1112=BB$2),0)),"No Data")</f>
        <v>No Data</v>
      </c>
      <c r="BC267" s="10" t="str" cm="1">
        <f t="array" ref="BC267">IFERROR(INDEX('Attendance-Slot-2'!$Q$2:$Q$2595,MATCH(1,('Attendance-Slot-2'!$A$2:$A$2595=$C267)*('Attendance-Slot-2'!$G$2:$G$2595=BB$2),0)),"No Data")</f>
        <v>A-S2_Onsite</v>
      </c>
      <c r="BD267" s="136" t="e">
        <f>VLOOKUP($AQ267,'Written Exam Marks'!$H:$Q,10,FALSE)</f>
        <v>#N/A</v>
      </c>
      <c r="BE267" s="136" t="e">
        <f>VLOOKUP($AQ267,'Written Exam Marks'!$H:$Q,9,FALSE)</f>
        <v>#N/A</v>
      </c>
      <c r="BF267" s="10" t="str">
        <f t="shared" si="268"/>
        <v>Absent</v>
      </c>
      <c r="BG267" s="10" t="str">
        <f t="shared" si="269"/>
        <v>A-S2_Onsite</v>
      </c>
      <c r="BH267" s="129" t="s">
        <v>5</v>
      </c>
      <c r="BI267" s="129" t="s">
        <v>5</v>
      </c>
      <c r="BJ267" s="129" t="s">
        <v>5</v>
      </c>
      <c r="BK267" s="129" t="s">
        <v>5</v>
      </c>
      <c r="BL267" s="144">
        <v>0</v>
      </c>
      <c r="BM267" s="24">
        <v>60</v>
      </c>
      <c r="BN267" s="24" t="s">
        <v>1004</v>
      </c>
      <c r="BO267" s="118" t="s">
        <v>1063</v>
      </c>
      <c r="BP267" s="118" t="str">
        <f t="shared" si="242"/>
        <v>2025EB1100265-BDSDF114</v>
      </c>
      <c r="BQ267" s="24" t="str">
        <f t="shared" si="270"/>
        <v>3 missed</v>
      </c>
      <c r="BR267" s="24" t="str">
        <f t="shared" si="271"/>
        <v>1 missed</v>
      </c>
      <c r="BS267" s="24">
        <f t="shared" si="272"/>
        <v>0</v>
      </c>
      <c r="BT267" s="24">
        <f t="shared" si="273"/>
        <v>0</v>
      </c>
      <c r="BU267" s="14">
        <f t="shared" si="274"/>
        <v>0</v>
      </c>
      <c r="BV267" s="14">
        <f t="shared" si="275"/>
        <v>0</v>
      </c>
      <c r="BW267" s="24" t="str">
        <f t="shared" si="276"/>
        <v>4 missed</v>
      </c>
      <c r="BX267" s="24">
        <f t="shared" si="277"/>
        <v>0</v>
      </c>
      <c r="BY267" s="14">
        <f t="shared" si="278"/>
        <v>0</v>
      </c>
      <c r="BZ267" s="14" t="str">
        <f t="shared" si="279"/>
        <v>Q-0 A-0 || Q Total-3, A Total-1</v>
      </c>
      <c r="CA267" s="14" t="str" cm="1">
        <f t="array" ref="CA267">IFERROR(INDEX('Attendance-Slot-1'!$Q$2:$Q$1112,MATCH(1,('Attendance-Slot-1'!$A$2:$A$1112=$C267)*('Attendance-Slot-1'!$G$2:$G$1112=CA$2),0)),"No Data")</f>
        <v>No Data</v>
      </c>
      <c r="CB267" s="14" t="str" cm="1">
        <f t="array" ref="CB267">IFERROR(INDEX('Attendance-Slot-2'!$Q$2:$Q$2595,MATCH(1,('Attendance-Slot-2'!$A$2:$A$2595=$C267)*('Attendance-Slot-2'!$G$2:$G$2595=CA$2),0)),"No Data")</f>
        <v>A-S2_Onsite</v>
      </c>
      <c r="CC267" s="138" t="e">
        <f>VLOOKUP($BP267,'Written Exam Marks'!$H:$Q,10,FALSE)</f>
        <v>#N/A</v>
      </c>
      <c r="CD267" s="138" t="e">
        <f>VLOOKUP($BP267,'Written Exam Marks'!$H:$Q,9,FALSE)</f>
        <v>#N/A</v>
      </c>
      <c r="CE267" s="14" t="str">
        <f t="shared" si="280"/>
        <v>Absent</v>
      </c>
      <c r="CF267" s="14" t="str">
        <f t="shared" si="281"/>
        <v>A-S2_Onsite</v>
      </c>
      <c r="CG267" s="130">
        <v>3</v>
      </c>
      <c r="CH267" s="130" t="s">
        <v>5</v>
      </c>
      <c r="CI267" s="130">
        <v>7.5</v>
      </c>
      <c r="CJ267" s="130" t="s">
        <v>5</v>
      </c>
      <c r="CK267" s="130" t="s">
        <v>5</v>
      </c>
      <c r="CL267" s="130" t="s">
        <v>5</v>
      </c>
      <c r="CM267" s="145">
        <v>10.5</v>
      </c>
      <c r="CN267" s="130">
        <v>50</v>
      </c>
      <c r="CO267" s="27" t="s">
        <v>1005</v>
      </c>
      <c r="CP267" s="119" t="s">
        <v>1044</v>
      </c>
      <c r="CQ267" s="119" t="str">
        <f t="shared" si="243"/>
        <v>2025EB1100265-BDSDF112</v>
      </c>
      <c r="CR267" s="27" t="str">
        <f t="shared" si="282"/>
        <v>1 missed</v>
      </c>
      <c r="CS267" s="27" t="str">
        <f t="shared" si="283"/>
        <v>1 missed</v>
      </c>
      <c r="CT267" s="27">
        <f t="shared" si="284"/>
        <v>1</v>
      </c>
      <c r="CU267" s="27">
        <f t="shared" si="285"/>
        <v>1</v>
      </c>
      <c r="CV267" s="15">
        <f t="shared" si="286"/>
        <v>0.5</v>
      </c>
      <c r="CW267" s="15">
        <f t="shared" si="287"/>
        <v>0.5</v>
      </c>
      <c r="CX267" s="27" t="str">
        <f t="shared" si="288"/>
        <v>2 missed</v>
      </c>
      <c r="CY267" s="27">
        <f t="shared" si="289"/>
        <v>2</v>
      </c>
      <c r="CZ267" s="15">
        <f t="shared" si="290"/>
        <v>0.5</v>
      </c>
      <c r="DA267" s="15" t="str">
        <f t="shared" si="291"/>
        <v>Q-1 A-1 || Q Total-2, A Total-2</v>
      </c>
      <c r="DB267" s="15" t="str" cm="1">
        <f t="array" ref="DB267">IFERROR(INDEX('Attendance-Slot-1'!$Q$2:$Q$1112,MATCH(1,('Attendance-Slot-1'!$A$2:$A$1112=$C267)*('Attendance-Slot-1'!$G$2:$G$1112=DB$2),0)),"No Data")</f>
        <v>No Data</v>
      </c>
      <c r="DC267" s="15" t="str" cm="1">
        <f t="array" ref="DC267">IFERROR(INDEX('Attendance-Slot-2'!$Q$2:$Q$2595,MATCH(1,('Attendance-Slot-2'!$A$2:$A$2595=$C267)*('Attendance-Slot-2'!$G$2:$G$2595=DB$2),0)),"No Data")</f>
        <v>A-S2_Onsite</v>
      </c>
      <c r="DD267" s="139" t="e">
        <f>VLOOKUP($CQ267,'Written Exam Marks'!$H:$Q,10,FALSE)</f>
        <v>#N/A</v>
      </c>
      <c r="DE267" s="139" t="e">
        <f>VLOOKUP($CQ267,'Written Exam Marks'!$H:$Q,9,FALSE)</f>
        <v>#N/A</v>
      </c>
      <c r="DF267" s="15" t="str">
        <f t="shared" si="292"/>
        <v>Absent</v>
      </c>
      <c r="DG267" s="15" t="str">
        <f t="shared" si="293"/>
        <v>A-S2_Onsite</v>
      </c>
      <c r="DH267" s="139">
        <v>100</v>
      </c>
      <c r="DI267" s="139">
        <v>100</v>
      </c>
      <c r="DJ267" s="139">
        <v>100</v>
      </c>
      <c r="DK267" s="3" t="str">
        <f t="shared" si="244"/>
        <v>P-0, A-0, No Data-4</v>
      </c>
      <c r="DL267" s="3" t="str">
        <f t="shared" si="245"/>
        <v>P-0, A-4, No Data-0</v>
      </c>
      <c r="DM267" s="1" t="str">
        <f t="shared" si="294"/>
        <v>A-S2_Onsite</v>
      </c>
      <c r="DN267" s="1" t="str">
        <f t="shared" si="295"/>
        <v>A-S2_Onsite</v>
      </c>
      <c r="DO267" s="1" t="str">
        <f t="shared" si="296"/>
        <v>A-S2_Onsite</v>
      </c>
      <c r="DP267" s="1" t="str">
        <f t="shared" si="297"/>
        <v>A-S2_Onsite</v>
      </c>
      <c r="DQ267" s="1" t="str">
        <f t="shared" si="298"/>
        <v>P-0, A-4, No Data-0</v>
      </c>
      <c r="DR267" s="39">
        <f t="shared" si="299"/>
        <v>0</v>
      </c>
      <c r="DS267" s="34" t="s">
        <v>7218</v>
      </c>
      <c r="DT267" s="39" t="s">
        <v>1098</v>
      </c>
      <c r="DU267" s="30" t="s">
        <v>795</v>
      </c>
      <c r="DV267" s="30" t="s">
        <v>7218</v>
      </c>
    </row>
    <row r="268" spans="1:126" x14ac:dyDescent="0.25">
      <c r="A268" s="1">
        <v>265</v>
      </c>
      <c r="B268" s="1" t="s">
        <v>1000</v>
      </c>
      <c r="C268" s="1" t="s">
        <v>798</v>
      </c>
      <c r="D268" s="1" t="s">
        <v>799</v>
      </c>
      <c r="E268" s="1" t="s">
        <v>800</v>
      </c>
      <c r="F268" s="1" t="s">
        <v>7202</v>
      </c>
      <c r="G268" s="1" t="s">
        <v>1501</v>
      </c>
      <c r="H268" s="143">
        <v>8</v>
      </c>
      <c r="I268" s="143">
        <v>8</v>
      </c>
      <c r="J268" s="143">
        <v>8</v>
      </c>
      <c r="K268" s="143">
        <v>8</v>
      </c>
      <c r="L268" s="132">
        <v>28</v>
      </c>
      <c r="M268" s="132">
        <v>60</v>
      </c>
      <c r="N268" s="26">
        <v>60</v>
      </c>
      <c r="O268" s="26" t="s">
        <v>997</v>
      </c>
      <c r="P268" s="120" t="s">
        <v>1034</v>
      </c>
      <c r="Q268" s="13" t="str">
        <f t="shared" si="246"/>
        <v>2025EB1100266-BDSDF113</v>
      </c>
      <c r="R268" s="26" t="str">
        <f t="shared" si="247"/>
        <v>0 missed</v>
      </c>
      <c r="S268" s="26" t="str">
        <f t="shared" si="240"/>
        <v>0 missed</v>
      </c>
      <c r="T268" s="26">
        <f t="shared" si="248"/>
        <v>4</v>
      </c>
      <c r="U268" s="26">
        <f t="shared" si="249"/>
        <v>1</v>
      </c>
      <c r="V268" s="13">
        <f t="shared" si="250"/>
        <v>1</v>
      </c>
      <c r="W268" s="13">
        <f t="shared" si="251"/>
        <v>1</v>
      </c>
      <c r="X268" s="26" t="str">
        <f t="shared" si="252"/>
        <v>0 missed</v>
      </c>
      <c r="Y268" s="26">
        <f t="shared" si="253"/>
        <v>5</v>
      </c>
      <c r="Z268" s="13">
        <f t="shared" si="254"/>
        <v>1</v>
      </c>
      <c r="AA268" s="15" t="str">
        <f t="shared" si="255"/>
        <v>Q-4 A-1 || Q Total-4, A Total-1</v>
      </c>
      <c r="AB268" s="13" t="str" cm="1">
        <f t="array" ref="AB268">IFERROR(INDEX('Attendance-Slot-1'!$Q$2:$Q$1112,MATCH(1,('Attendance-Slot-1'!$A$2:$A$1112=$C268)*('Attendance-Slot-1'!$G$2:$G$1112=AB$2),0)),"No Data")</f>
        <v>No Data</v>
      </c>
      <c r="AC268" s="13" t="str" cm="1">
        <f t="array" ref="AC268">IFERROR(INDEX('Attendance-Slot-2'!$Q$2:$Q$2595,MATCH(1,('Attendance-Slot-2'!$A$2:$A$2595=$C268)*('Attendance-Slot-2'!$G$2:$G$2595=AB$2),0)),"No Data")</f>
        <v>A-S2_Onsite</v>
      </c>
      <c r="AD268" s="133" t="e">
        <f>VLOOKUP($Q268,'Written Exam Marks'!$H:$Q,10,FALSE)</f>
        <v>#N/A</v>
      </c>
      <c r="AE268" s="133" t="e">
        <f>VLOOKUP($Q268,'Written Exam Marks'!$H:$Q,9,FALSE)</f>
        <v>#N/A</v>
      </c>
      <c r="AF268" s="13" t="str">
        <f t="shared" si="256"/>
        <v>Absent</v>
      </c>
      <c r="AG268" s="13" t="str">
        <f t="shared" si="257"/>
        <v>A-S2_Onsite</v>
      </c>
      <c r="AH268" s="29">
        <v>15</v>
      </c>
      <c r="AI268" s="29">
        <v>12</v>
      </c>
      <c r="AJ268" s="29">
        <v>9.3333333330000006</v>
      </c>
      <c r="AK268" s="29">
        <v>10</v>
      </c>
      <c r="AL268" s="29">
        <v>10</v>
      </c>
      <c r="AM268" s="29">
        <v>56.333333332999999</v>
      </c>
      <c r="AN268" s="131">
        <v>60</v>
      </c>
      <c r="AO268" s="36" t="s">
        <v>7179</v>
      </c>
      <c r="AP268" s="116" t="s">
        <v>1050</v>
      </c>
      <c r="AQ268" s="116" t="str">
        <f t="shared" si="241"/>
        <v>2025EB1100266-BDSDF108</v>
      </c>
      <c r="AR268" s="25" t="str">
        <f t="shared" si="258"/>
        <v>0 missed</v>
      </c>
      <c r="AS268" s="25" t="str">
        <f t="shared" si="259"/>
        <v>0 missed</v>
      </c>
      <c r="AT268" s="25">
        <f t="shared" si="260"/>
        <v>3</v>
      </c>
      <c r="AU268" s="25">
        <f t="shared" si="261"/>
        <v>2</v>
      </c>
      <c r="AV268" s="10">
        <f t="shared" si="262"/>
        <v>1</v>
      </c>
      <c r="AW268" s="10">
        <f t="shared" si="263"/>
        <v>1</v>
      </c>
      <c r="AX268" s="25" t="str">
        <f t="shared" si="264"/>
        <v>0 missed</v>
      </c>
      <c r="AY268" s="25">
        <f t="shared" si="265"/>
        <v>5</v>
      </c>
      <c r="AZ268" s="10">
        <f t="shared" si="266"/>
        <v>1</v>
      </c>
      <c r="BA268" s="10" t="str">
        <f t="shared" si="267"/>
        <v>Q-3 A-2 || Q Total-3, A Total-2</v>
      </c>
      <c r="BB268" s="10" t="str" cm="1">
        <f t="array" ref="BB268">IFERROR(INDEX('Attendance-Slot-1'!$Q$2:$Q$1112,MATCH(1,('Attendance-Slot-1'!$A$2:$A$1112=$C268)*('Attendance-Slot-1'!$G$2:$G$1112=BB$2),0)),"No Data")</f>
        <v>No Data</v>
      </c>
      <c r="BC268" s="10" t="str" cm="1">
        <f t="array" ref="BC268">IFERROR(INDEX('Attendance-Slot-2'!$Q$2:$Q$2595,MATCH(1,('Attendance-Slot-2'!$A$2:$A$2595=$C268)*('Attendance-Slot-2'!$G$2:$G$2595=BB$2),0)),"No Data")</f>
        <v>A-S2_Onsite</v>
      </c>
      <c r="BD268" s="136" t="e">
        <f>VLOOKUP($AQ268,'Written Exam Marks'!$H:$Q,10,FALSE)</f>
        <v>#N/A</v>
      </c>
      <c r="BE268" s="136" t="e">
        <f>VLOOKUP($AQ268,'Written Exam Marks'!$H:$Q,9,FALSE)</f>
        <v>#N/A</v>
      </c>
      <c r="BF268" s="10" t="str">
        <f t="shared" si="268"/>
        <v>Absent</v>
      </c>
      <c r="BG268" s="10" t="str">
        <f t="shared" si="269"/>
        <v>A-S2_Onsite</v>
      </c>
      <c r="BH268" s="129">
        <v>10</v>
      </c>
      <c r="BI268" s="129">
        <v>15</v>
      </c>
      <c r="BJ268" s="129">
        <v>15</v>
      </c>
      <c r="BK268" s="129">
        <v>19</v>
      </c>
      <c r="BL268" s="144">
        <v>59</v>
      </c>
      <c r="BM268" s="24">
        <v>60</v>
      </c>
      <c r="BN268" s="24" t="s">
        <v>1004</v>
      </c>
      <c r="BO268" s="118" t="s">
        <v>1063</v>
      </c>
      <c r="BP268" s="118" t="str">
        <f t="shared" si="242"/>
        <v>2025EB1100266-BDSDF114</v>
      </c>
      <c r="BQ268" s="24" t="str">
        <f t="shared" si="270"/>
        <v>0 missed</v>
      </c>
      <c r="BR268" s="24" t="str">
        <f t="shared" si="271"/>
        <v>0 missed</v>
      </c>
      <c r="BS268" s="24">
        <f t="shared" si="272"/>
        <v>3</v>
      </c>
      <c r="BT268" s="24">
        <f t="shared" si="273"/>
        <v>1</v>
      </c>
      <c r="BU268" s="14">
        <f t="shared" si="274"/>
        <v>1</v>
      </c>
      <c r="BV268" s="14">
        <f t="shared" si="275"/>
        <v>1</v>
      </c>
      <c r="BW268" s="24" t="str">
        <f t="shared" si="276"/>
        <v>0 missed</v>
      </c>
      <c r="BX268" s="24">
        <f t="shared" si="277"/>
        <v>4</v>
      </c>
      <c r="BY268" s="14">
        <f t="shared" si="278"/>
        <v>1</v>
      </c>
      <c r="BZ268" s="14" t="str">
        <f t="shared" si="279"/>
        <v>Q-3 A-1 || Q Total-3, A Total-1</v>
      </c>
      <c r="CA268" s="14" t="str" cm="1">
        <f t="array" ref="CA268">IFERROR(INDEX('Attendance-Slot-1'!$Q$2:$Q$1112,MATCH(1,('Attendance-Slot-1'!$A$2:$A$1112=$C268)*('Attendance-Slot-1'!$G$2:$G$1112=CA$2),0)),"No Data")</f>
        <v>No Data</v>
      </c>
      <c r="CB268" s="14" t="str" cm="1">
        <f t="array" ref="CB268">IFERROR(INDEX('Attendance-Slot-2'!$Q$2:$Q$2595,MATCH(1,('Attendance-Slot-2'!$A$2:$A$2595=$C268)*('Attendance-Slot-2'!$G$2:$G$2595=CA$2),0)),"No Data")</f>
        <v>A-S2_Onsite</v>
      </c>
      <c r="CC268" s="138" t="e">
        <f>VLOOKUP($BP268,'Written Exam Marks'!$H:$Q,10,FALSE)</f>
        <v>#N/A</v>
      </c>
      <c r="CD268" s="138" t="e">
        <f>VLOOKUP($BP268,'Written Exam Marks'!$H:$Q,9,FALSE)</f>
        <v>#N/A</v>
      </c>
      <c r="CE268" s="14" t="str">
        <f t="shared" si="280"/>
        <v>Absent</v>
      </c>
      <c r="CF268" s="14" t="str">
        <f t="shared" si="281"/>
        <v>A-S2_Onsite</v>
      </c>
      <c r="CG268" s="130">
        <v>5</v>
      </c>
      <c r="CH268" s="130">
        <v>4</v>
      </c>
      <c r="CI268" s="130">
        <v>9</v>
      </c>
      <c r="CJ268" s="130">
        <v>7.5</v>
      </c>
      <c r="CK268" s="130" t="s">
        <v>5</v>
      </c>
      <c r="CL268" s="130" t="s">
        <v>5</v>
      </c>
      <c r="CM268" s="145">
        <v>25.5</v>
      </c>
      <c r="CN268" s="130">
        <v>50</v>
      </c>
      <c r="CO268" s="27" t="s">
        <v>1005</v>
      </c>
      <c r="CP268" s="119" t="s">
        <v>1044</v>
      </c>
      <c r="CQ268" s="119" t="str">
        <f t="shared" si="243"/>
        <v>2025EB1100266-BDSDF112</v>
      </c>
      <c r="CR268" s="27" t="str">
        <f t="shared" si="282"/>
        <v>0 missed</v>
      </c>
      <c r="CS268" s="27" t="str">
        <f t="shared" si="283"/>
        <v>0 missed</v>
      </c>
      <c r="CT268" s="27">
        <f t="shared" si="284"/>
        <v>2</v>
      </c>
      <c r="CU268" s="27">
        <f t="shared" si="285"/>
        <v>2</v>
      </c>
      <c r="CV268" s="15">
        <f t="shared" si="286"/>
        <v>1</v>
      </c>
      <c r="CW268" s="15">
        <f t="shared" si="287"/>
        <v>1</v>
      </c>
      <c r="CX268" s="27" t="str">
        <f t="shared" si="288"/>
        <v>0 missed</v>
      </c>
      <c r="CY268" s="27">
        <f t="shared" si="289"/>
        <v>4</v>
      </c>
      <c r="CZ268" s="15">
        <f t="shared" si="290"/>
        <v>1</v>
      </c>
      <c r="DA268" s="15" t="str">
        <f t="shared" si="291"/>
        <v>Q-2 A-2 || Q Total-2, A Total-2</v>
      </c>
      <c r="DB268" s="15" t="str" cm="1">
        <f t="array" ref="DB268">IFERROR(INDEX('Attendance-Slot-1'!$Q$2:$Q$1112,MATCH(1,('Attendance-Slot-1'!$A$2:$A$1112=$C268)*('Attendance-Slot-1'!$G$2:$G$1112=DB$2),0)),"No Data")</f>
        <v>A-S1_Onsite</v>
      </c>
      <c r="DC268" s="15" t="str" cm="1">
        <f t="array" ref="DC268">IFERROR(INDEX('Attendance-Slot-2'!$Q$2:$Q$2595,MATCH(1,('Attendance-Slot-2'!$A$2:$A$2595=$C268)*('Attendance-Slot-2'!$G$2:$G$2595=DB$2),0)),"No Data")</f>
        <v>A-S2_Onsite</v>
      </c>
      <c r="DD268" s="139" t="e">
        <f>VLOOKUP($CQ268,'Written Exam Marks'!$H:$Q,10,FALSE)</f>
        <v>#N/A</v>
      </c>
      <c r="DE268" s="139" t="e">
        <f>VLOOKUP($CQ268,'Written Exam Marks'!$H:$Q,9,FALSE)</f>
        <v>#N/A</v>
      </c>
      <c r="DF268" s="15" t="str">
        <f t="shared" si="292"/>
        <v>Absent</v>
      </c>
      <c r="DG268" s="15" t="str">
        <f t="shared" si="293"/>
        <v>A-S1_Onsite</v>
      </c>
      <c r="DH268" s="139">
        <v>90</v>
      </c>
      <c r="DI268" s="139">
        <v>90</v>
      </c>
      <c r="DJ268" s="139">
        <v>100</v>
      </c>
      <c r="DK268" s="3" t="str">
        <f t="shared" si="244"/>
        <v>P-0, A-1, No Data-3</v>
      </c>
      <c r="DL268" s="3" t="str">
        <f t="shared" si="245"/>
        <v>P-0, A-4, No Data-0</v>
      </c>
      <c r="DM268" s="1" t="str">
        <f t="shared" si="294"/>
        <v>A-S2_Onsite</v>
      </c>
      <c r="DN268" s="1" t="str">
        <f t="shared" si="295"/>
        <v>A-S1_Onsite</v>
      </c>
      <c r="DO268" s="1" t="str">
        <f t="shared" si="296"/>
        <v>A-S2_Onsite</v>
      </c>
      <c r="DP268" s="1" t="str">
        <f t="shared" si="297"/>
        <v>A-S2_Onsite</v>
      </c>
      <c r="DQ268" s="1" t="str">
        <f t="shared" si="298"/>
        <v>P-0, A-4, No Data-0</v>
      </c>
      <c r="DR268" s="39">
        <f t="shared" si="299"/>
        <v>1</v>
      </c>
      <c r="DS268" s="34" t="s">
        <v>7217</v>
      </c>
      <c r="DT268" s="39" t="s">
        <v>1098</v>
      </c>
      <c r="DU268" s="30" t="s">
        <v>798</v>
      </c>
      <c r="DV268" s="30" t="s">
        <v>1098</v>
      </c>
    </row>
    <row r="269" spans="1:126" x14ac:dyDescent="0.25">
      <c r="A269" s="1">
        <v>266</v>
      </c>
      <c r="B269" s="1" t="s">
        <v>1000</v>
      </c>
      <c r="C269" s="1" t="s">
        <v>801</v>
      </c>
      <c r="D269" s="1" t="s">
        <v>802</v>
      </c>
      <c r="E269" s="1" t="s">
        <v>803</v>
      </c>
      <c r="F269" s="1" t="s">
        <v>7201</v>
      </c>
      <c r="G269" s="1" t="s">
        <v>3640</v>
      </c>
      <c r="H269" s="143">
        <v>6.4</v>
      </c>
      <c r="I269" s="143">
        <v>7.2</v>
      </c>
      <c r="J269" s="143">
        <v>7.2</v>
      </c>
      <c r="K269" s="143">
        <v>7.2</v>
      </c>
      <c r="L269" s="132">
        <v>28</v>
      </c>
      <c r="M269" s="132">
        <v>56</v>
      </c>
      <c r="N269" s="26">
        <v>60</v>
      </c>
      <c r="O269" s="26" t="s">
        <v>997</v>
      </c>
      <c r="P269" s="120" t="s">
        <v>1034</v>
      </c>
      <c r="Q269" s="13" t="str">
        <f t="shared" si="246"/>
        <v>2025EB1100267-BDSDF113</v>
      </c>
      <c r="R269" s="26" t="str">
        <f t="shared" si="247"/>
        <v>0 missed</v>
      </c>
      <c r="S269" s="26" t="str">
        <f t="shared" si="240"/>
        <v>0 missed</v>
      </c>
      <c r="T269" s="26">
        <f t="shared" si="248"/>
        <v>4</v>
      </c>
      <c r="U269" s="26">
        <f t="shared" si="249"/>
        <v>1</v>
      </c>
      <c r="V269" s="13">
        <f t="shared" si="250"/>
        <v>1</v>
      </c>
      <c r="W269" s="13">
        <f t="shared" si="251"/>
        <v>1</v>
      </c>
      <c r="X269" s="26" t="str">
        <f t="shared" si="252"/>
        <v>0 missed</v>
      </c>
      <c r="Y269" s="26">
        <f t="shared" si="253"/>
        <v>5</v>
      </c>
      <c r="Z269" s="13">
        <f t="shared" si="254"/>
        <v>1</v>
      </c>
      <c r="AA269" s="15" t="str">
        <f t="shared" si="255"/>
        <v>Q-4 A-1 || Q Total-4, A Total-1</v>
      </c>
      <c r="AB269" s="13" t="str" cm="1">
        <f t="array" ref="AB269">IFERROR(INDEX('Attendance-Slot-1'!$Q$2:$Q$1112,MATCH(1,('Attendance-Slot-1'!$A$2:$A$1112=$C269)*('Attendance-Slot-1'!$G$2:$G$1112=AB$2),0)),"No Data")</f>
        <v>No Data</v>
      </c>
      <c r="AC269" s="13" t="str" cm="1">
        <f t="array" ref="AC269">IFERROR(INDEX('Attendance-Slot-2'!$Q$2:$Q$2595,MATCH(1,('Attendance-Slot-2'!$A$2:$A$2595=$C269)*('Attendance-Slot-2'!$G$2:$G$2595=AB$2),0)),"No Data")</f>
        <v>P-S2_Onsite</v>
      </c>
      <c r="AD269" s="133">
        <f>VLOOKUP($Q269,'Written Exam Marks'!$H:$Q,10,FALSE)</f>
        <v>25</v>
      </c>
      <c r="AE269" s="133">
        <f>VLOOKUP($Q269,'Written Exam Marks'!$H:$Q,9,FALSE)</f>
        <v>40</v>
      </c>
      <c r="AF269" s="13" t="str">
        <f t="shared" si="256"/>
        <v>Present</v>
      </c>
      <c r="AG269" s="13" t="str">
        <f t="shared" si="257"/>
        <v>P-S2_Onsite</v>
      </c>
      <c r="AH269" s="29">
        <v>8</v>
      </c>
      <c r="AI269" s="29">
        <v>14</v>
      </c>
      <c r="AJ269" s="29">
        <v>8</v>
      </c>
      <c r="AK269" s="29">
        <v>8</v>
      </c>
      <c r="AL269" s="29">
        <v>10</v>
      </c>
      <c r="AM269" s="29">
        <v>48</v>
      </c>
      <c r="AN269" s="131">
        <v>60</v>
      </c>
      <c r="AO269" s="36" t="s">
        <v>7179</v>
      </c>
      <c r="AP269" s="116" t="s">
        <v>1050</v>
      </c>
      <c r="AQ269" s="116" t="str">
        <f t="shared" si="241"/>
        <v>2025EB1100267-BDSDF108</v>
      </c>
      <c r="AR269" s="25" t="str">
        <f t="shared" si="258"/>
        <v>0 missed</v>
      </c>
      <c r="AS269" s="25" t="str">
        <f t="shared" si="259"/>
        <v>0 missed</v>
      </c>
      <c r="AT269" s="25">
        <f t="shared" si="260"/>
        <v>3</v>
      </c>
      <c r="AU269" s="25">
        <f t="shared" si="261"/>
        <v>2</v>
      </c>
      <c r="AV269" s="10">
        <f t="shared" si="262"/>
        <v>1</v>
      </c>
      <c r="AW269" s="10">
        <f t="shared" si="263"/>
        <v>1</v>
      </c>
      <c r="AX269" s="25" t="str">
        <f t="shared" si="264"/>
        <v>0 missed</v>
      </c>
      <c r="AY269" s="25">
        <f t="shared" si="265"/>
        <v>5</v>
      </c>
      <c r="AZ269" s="10">
        <f t="shared" si="266"/>
        <v>1</v>
      </c>
      <c r="BA269" s="10" t="str">
        <f t="shared" si="267"/>
        <v>Q-3 A-2 || Q Total-3, A Total-2</v>
      </c>
      <c r="BB269" s="10" t="str" cm="1">
        <f t="array" ref="BB269">IFERROR(INDEX('Attendance-Slot-1'!$Q$2:$Q$1112,MATCH(1,('Attendance-Slot-1'!$A$2:$A$1112=$C269)*('Attendance-Slot-1'!$G$2:$G$1112=BB$2),0)),"No Data")</f>
        <v>No Data</v>
      </c>
      <c r="BC269" s="10" t="str" cm="1">
        <f t="array" ref="BC269">IFERROR(INDEX('Attendance-Slot-2'!$Q$2:$Q$2595,MATCH(1,('Attendance-Slot-2'!$A$2:$A$2595=$C269)*('Attendance-Slot-2'!$G$2:$G$2595=BB$2),0)),"No Data")</f>
        <v>P-S2_Onsite</v>
      </c>
      <c r="BD269" s="136">
        <f>VLOOKUP($AQ269,'Written Exam Marks'!$H:$Q,10,FALSE)</f>
        <v>26.5</v>
      </c>
      <c r="BE269" s="136">
        <f>VLOOKUP($AQ269,'Written Exam Marks'!$H:$Q,9,FALSE)</f>
        <v>40</v>
      </c>
      <c r="BF269" s="10" t="str">
        <f t="shared" si="268"/>
        <v>Present</v>
      </c>
      <c r="BG269" s="10" t="str">
        <f t="shared" si="269"/>
        <v>P-S2_Onsite</v>
      </c>
      <c r="BH269" s="129">
        <v>8</v>
      </c>
      <c r="BI269" s="129">
        <v>12</v>
      </c>
      <c r="BJ269" s="129">
        <v>13.5</v>
      </c>
      <c r="BK269" s="129">
        <v>19</v>
      </c>
      <c r="BL269" s="144">
        <v>52.5</v>
      </c>
      <c r="BM269" s="24">
        <v>60</v>
      </c>
      <c r="BN269" s="24" t="s">
        <v>1004</v>
      </c>
      <c r="BO269" s="118" t="s">
        <v>1063</v>
      </c>
      <c r="BP269" s="118" t="str">
        <f t="shared" si="242"/>
        <v>2025EB1100267-BDSDF114</v>
      </c>
      <c r="BQ269" s="24" t="str">
        <f t="shared" si="270"/>
        <v>0 missed</v>
      </c>
      <c r="BR269" s="24" t="str">
        <f t="shared" si="271"/>
        <v>0 missed</v>
      </c>
      <c r="BS269" s="24">
        <f t="shared" si="272"/>
        <v>3</v>
      </c>
      <c r="BT269" s="24">
        <f t="shared" si="273"/>
        <v>1</v>
      </c>
      <c r="BU269" s="14">
        <f t="shared" si="274"/>
        <v>1</v>
      </c>
      <c r="BV269" s="14">
        <f t="shared" si="275"/>
        <v>1</v>
      </c>
      <c r="BW269" s="24" t="str">
        <f t="shared" si="276"/>
        <v>0 missed</v>
      </c>
      <c r="BX269" s="24">
        <f t="shared" si="277"/>
        <v>4</v>
      </c>
      <c r="BY269" s="14">
        <f t="shared" si="278"/>
        <v>1</v>
      </c>
      <c r="BZ269" s="14" t="str">
        <f t="shared" si="279"/>
        <v>Q-3 A-1 || Q Total-3, A Total-1</v>
      </c>
      <c r="CA269" s="14" t="str" cm="1">
        <f t="array" ref="CA269">IFERROR(INDEX('Attendance-Slot-1'!$Q$2:$Q$1112,MATCH(1,('Attendance-Slot-1'!$A$2:$A$1112=$C269)*('Attendance-Slot-1'!$G$2:$G$1112=CA$2),0)),"No Data")</f>
        <v>No Data</v>
      </c>
      <c r="CB269" s="14" t="str" cm="1">
        <f t="array" ref="CB269">IFERROR(INDEX('Attendance-Slot-2'!$Q$2:$Q$2595,MATCH(1,('Attendance-Slot-2'!$A$2:$A$2595=$C269)*('Attendance-Slot-2'!$G$2:$G$2595=CA$2),0)),"No Data")</f>
        <v>P-S2_Onsite</v>
      </c>
      <c r="CC269" s="138">
        <f>VLOOKUP($BP269,'Written Exam Marks'!$H:$Q,10,FALSE)</f>
        <v>33.5</v>
      </c>
      <c r="CD269" s="138">
        <f>VLOOKUP($BP269,'Written Exam Marks'!$H:$Q,9,FALSE)</f>
        <v>40</v>
      </c>
      <c r="CE269" s="14" t="str">
        <f t="shared" si="280"/>
        <v>Present</v>
      </c>
      <c r="CF269" s="14" t="str">
        <f t="shared" si="281"/>
        <v>P-S2_Onsite</v>
      </c>
      <c r="CG269" s="130">
        <v>4</v>
      </c>
      <c r="CH269" s="130">
        <v>4</v>
      </c>
      <c r="CI269" s="130">
        <v>8.5</v>
      </c>
      <c r="CJ269" s="130">
        <v>9.25</v>
      </c>
      <c r="CK269" s="130" t="s">
        <v>5</v>
      </c>
      <c r="CL269" s="130" t="s">
        <v>5</v>
      </c>
      <c r="CM269" s="145">
        <v>25.75</v>
      </c>
      <c r="CN269" s="130">
        <v>50</v>
      </c>
      <c r="CO269" s="27" t="s">
        <v>1005</v>
      </c>
      <c r="CP269" s="119" t="s">
        <v>1044</v>
      </c>
      <c r="CQ269" s="119" t="str">
        <f t="shared" si="243"/>
        <v>2025EB1100267-BDSDF112</v>
      </c>
      <c r="CR269" s="27" t="str">
        <f t="shared" si="282"/>
        <v>0 missed</v>
      </c>
      <c r="CS269" s="27" t="str">
        <f t="shared" si="283"/>
        <v>0 missed</v>
      </c>
      <c r="CT269" s="27">
        <f t="shared" si="284"/>
        <v>2</v>
      </c>
      <c r="CU269" s="27">
        <f t="shared" si="285"/>
        <v>2</v>
      </c>
      <c r="CV269" s="15">
        <f t="shared" si="286"/>
        <v>1</v>
      </c>
      <c r="CW269" s="15">
        <f t="shared" si="287"/>
        <v>1</v>
      </c>
      <c r="CX269" s="27" t="str">
        <f t="shared" si="288"/>
        <v>0 missed</v>
      </c>
      <c r="CY269" s="27">
        <f t="shared" si="289"/>
        <v>4</v>
      </c>
      <c r="CZ269" s="15">
        <f t="shared" si="290"/>
        <v>1</v>
      </c>
      <c r="DA269" s="15" t="str">
        <f t="shared" si="291"/>
        <v>Q-2 A-2 || Q Total-2, A Total-2</v>
      </c>
      <c r="DB269" s="15" t="str" cm="1">
        <f t="array" ref="DB269">IFERROR(INDEX('Attendance-Slot-1'!$Q$2:$Q$1112,MATCH(1,('Attendance-Slot-1'!$A$2:$A$1112=$C269)*('Attendance-Slot-1'!$G$2:$G$1112=DB$2),0)),"No Data")</f>
        <v>No Data</v>
      </c>
      <c r="DC269" s="15" t="str" cm="1">
        <f t="array" ref="DC269">IFERROR(INDEX('Attendance-Slot-2'!$Q$2:$Q$2595,MATCH(1,('Attendance-Slot-2'!$A$2:$A$2595=$C269)*('Attendance-Slot-2'!$G$2:$G$2595=DB$2),0)),"No Data")</f>
        <v>P-S2_Onsite</v>
      </c>
      <c r="DD269" s="139">
        <f>VLOOKUP($CQ269,'Written Exam Marks'!$H:$Q,10,FALSE)</f>
        <v>29</v>
      </c>
      <c r="DE269" s="139">
        <f>VLOOKUP($CQ269,'Written Exam Marks'!$H:$Q,9,FALSE)</f>
        <v>50</v>
      </c>
      <c r="DF269" s="15" t="str">
        <f t="shared" si="292"/>
        <v>Present</v>
      </c>
      <c r="DG269" s="15" t="str">
        <f t="shared" si="293"/>
        <v>P-S2_Onsite</v>
      </c>
      <c r="DH269" s="139">
        <v>90</v>
      </c>
      <c r="DI269" s="139">
        <v>90</v>
      </c>
      <c r="DJ269" s="139">
        <v>100</v>
      </c>
      <c r="DK269" s="3" t="str">
        <f t="shared" si="244"/>
        <v>P-0, A-0, No Data-4</v>
      </c>
      <c r="DL269" s="3" t="str">
        <f t="shared" si="245"/>
        <v>P-4, A-0, No Data-0</v>
      </c>
      <c r="DM269" s="1" t="str">
        <f t="shared" si="294"/>
        <v>P-S2_Onsite</v>
      </c>
      <c r="DN269" s="1" t="str">
        <f t="shared" si="295"/>
        <v>P-S2_Onsite</v>
      </c>
      <c r="DO269" s="1" t="str">
        <f t="shared" si="296"/>
        <v>P-S2_Onsite</v>
      </c>
      <c r="DP269" s="1" t="str">
        <f t="shared" si="297"/>
        <v>P-S2_Onsite</v>
      </c>
      <c r="DQ269" s="1" t="str">
        <f t="shared" si="298"/>
        <v>P-4, A-0, No Data-0</v>
      </c>
      <c r="DR269" s="39">
        <f t="shared" si="299"/>
        <v>1</v>
      </c>
      <c r="DS269" s="34" t="s">
        <v>7217</v>
      </c>
      <c r="DT269" s="39" t="s">
        <v>7363</v>
      </c>
      <c r="DU269" s="30" t="s">
        <v>801</v>
      </c>
      <c r="DV269" s="30"/>
    </row>
    <row r="270" spans="1:126" x14ac:dyDescent="0.25">
      <c r="A270" s="1">
        <v>267</v>
      </c>
      <c r="B270" s="1" t="s">
        <v>1000</v>
      </c>
      <c r="C270" s="1" t="s">
        <v>804</v>
      </c>
      <c r="D270" s="1" t="s">
        <v>805</v>
      </c>
      <c r="E270" s="1" t="s">
        <v>806</v>
      </c>
      <c r="F270" s="1" t="s">
        <v>7201</v>
      </c>
      <c r="G270" s="1" t="s">
        <v>3641</v>
      </c>
      <c r="H270" s="143">
        <v>8</v>
      </c>
      <c r="I270" s="143">
        <v>8</v>
      </c>
      <c r="J270" s="143">
        <v>8</v>
      </c>
      <c r="K270" s="143">
        <v>8</v>
      </c>
      <c r="L270" s="132">
        <v>28</v>
      </c>
      <c r="M270" s="132">
        <v>60</v>
      </c>
      <c r="N270" s="26">
        <v>60</v>
      </c>
      <c r="O270" s="26" t="s">
        <v>997</v>
      </c>
      <c r="P270" s="120" t="s">
        <v>1034</v>
      </c>
      <c r="Q270" s="13" t="str">
        <f t="shared" si="246"/>
        <v>2025EB1100268-BDSDF113</v>
      </c>
      <c r="R270" s="26" t="str">
        <f t="shared" si="247"/>
        <v>0 missed</v>
      </c>
      <c r="S270" s="26" t="str">
        <f t="shared" si="240"/>
        <v>0 missed</v>
      </c>
      <c r="T270" s="26">
        <f t="shared" si="248"/>
        <v>4</v>
      </c>
      <c r="U270" s="26">
        <f t="shared" si="249"/>
        <v>1</v>
      </c>
      <c r="V270" s="13">
        <f t="shared" si="250"/>
        <v>1</v>
      </c>
      <c r="W270" s="13">
        <f t="shared" si="251"/>
        <v>1</v>
      </c>
      <c r="X270" s="26" t="str">
        <f t="shared" si="252"/>
        <v>0 missed</v>
      </c>
      <c r="Y270" s="26">
        <f t="shared" si="253"/>
        <v>5</v>
      </c>
      <c r="Z270" s="13">
        <f t="shared" si="254"/>
        <v>1</v>
      </c>
      <c r="AA270" s="15" t="str">
        <f t="shared" si="255"/>
        <v>Q-4 A-1 || Q Total-4, A Total-1</v>
      </c>
      <c r="AB270" s="13" t="str" cm="1">
        <f t="array" ref="AB270">IFERROR(INDEX('Attendance-Slot-1'!$Q$2:$Q$1112,MATCH(1,('Attendance-Slot-1'!$A$2:$A$1112=$C270)*('Attendance-Slot-1'!$G$2:$G$1112=AB$2),0)),"No Data")</f>
        <v>No Data</v>
      </c>
      <c r="AC270" s="13" t="str" cm="1">
        <f t="array" ref="AC270">IFERROR(INDEX('Attendance-Slot-2'!$Q$2:$Q$2595,MATCH(1,('Attendance-Slot-2'!$A$2:$A$2595=$C270)*('Attendance-Slot-2'!$G$2:$G$2595=AB$2),0)),"No Data")</f>
        <v>P-S2_Onsite</v>
      </c>
      <c r="AD270" s="133">
        <f>VLOOKUP($Q270,'Written Exam Marks'!$H:$Q,10,FALSE)</f>
        <v>13</v>
      </c>
      <c r="AE270" s="133">
        <f>VLOOKUP($Q270,'Written Exam Marks'!$H:$Q,9,FALSE)</f>
        <v>40</v>
      </c>
      <c r="AF270" s="13" t="str">
        <f t="shared" si="256"/>
        <v>Present</v>
      </c>
      <c r="AG270" s="13" t="str">
        <f t="shared" si="257"/>
        <v>P-S2_Onsite</v>
      </c>
      <c r="AH270" s="29">
        <v>15</v>
      </c>
      <c r="AI270" s="29">
        <v>13</v>
      </c>
      <c r="AJ270" s="29">
        <v>9.3333333330000006</v>
      </c>
      <c r="AK270" s="29">
        <v>10</v>
      </c>
      <c r="AL270" s="29">
        <v>10</v>
      </c>
      <c r="AM270" s="29">
        <v>57.333333332999999</v>
      </c>
      <c r="AN270" s="131">
        <v>60</v>
      </c>
      <c r="AO270" s="36" t="s">
        <v>7179</v>
      </c>
      <c r="AP270" s="116" t="s">
        <v>1050</v>
      </c>
      <c r="AQ270" s="116" t="str">
        <f t="shared" si="241"/>
        <v>2025EB1100268-BDSDF108</v>
      </c>
      <c r="AR270" s="25" t="str">
        <f t="shared" si="258"/>
        <v>0 missed</v>
      </c>
      <c r="AS270" s="25" t="str">
        <f t="shared" si="259"/>
        <v>0 missed</v>
      </c>
      <c r="AT270" s="25">
        <f t="shared" si="260"/>
        <v>3</v>
      </c>
      <c r="AU270" s="25">
        <f t="shared" si="261"/>
        <v>2</v>
      </c>
      <c r="AV270" s="10">
        <f t="shared" si="262"/>
        <v>1</v>
      </c>
      <c r="AW270" s="10">
        <f t="shared" si="263"/>
        <v>1</v>
      </c>
      <c r="AX270" s="25" t="str">
        <f t="shared" si="264"/>
        <v>0 missed</v>
      </c>
      <c r="AY270" s="25">
        <f t="shared" si="265"/>
        <v>5</v>
      </c>
      <c r="AZ270" s="10">
        <f t="shared" si="266"/>
        <v>1</v>
      </c>
      <c r="BA270" s="10" t="str">
        <f t="shared" si="267"/>
        <v>Q-3 A-2 || Q Total-3, A Total-2</v>
      </c>
      <c r="BB270" s="10" t="str" cm="1">
        <f t="array" ref="BB270">IFERROR(INDEX('Attendance-Slot-1'!$Q$2:$Q$1112,MATCH(1,('Attendance-Slot-1'!$A$2:$A$1112=$C270)*('Attendance-Slot-1'!$G$2:$G$1112=BB$2),0)),"No Data")</f>
        <v>No Data</v>
      </c>
      <c r="BC270" s="10" t="str" cm="1">
        <f t="array" ref="BC270">IFERROR(INDEX('Attendance-Slot-2'!$Q$2:$Q$2595,MATCH(1,('Attendance-Slot-2'!$A$2:$A$2595=$C270)*('Attendance-Slot-2'!$G$2:$G$2595=BB$2),0)),"No Data")</f>
        <v>P-S2_Onsite</v>
      </c>
      <c r="BD270" s="136">
        <f>VLOOKUP($AQ270,'Written Exam Marks'!$H:$Q,10,FALSE)</f>
        <v>17.5</v>
      </c>
      <c r="BE270" s="136">
        <f>VLOOKUP($AQ270,'Written Exam Marks'!$H:$Q,9,FALSE)</f>
        <v>40</v>
      </c>
      <c r="BF270" s="10" t="str">
        <f t="shared" si="268"/>
        <v>Present</v>
      </c>
      <c r="BG270" s="10" t="str">
        <f t="shared" si="269"/>
        <v>P-S2_Onsite</v>
      </c>
      <c r="BH270" s="129">
        <v>10</v>
      </c>
      <c r="BI270" s="129">
        <v>15</v>
      </c>
      <c r="BJ270" s="129">
        <v>15</v>
      </c>
      <c r="BK270" s="129">
        <v>17</v>
      </c>
      <c r="BL270" s="144">
        <v>57</v>
      </c>
      <c r="BM270" s="24">
        <v>60</v>
      </c>
      <c r="BN270" s="24" t="s">
        <v>1004</v>
      </c>
      <c r="BO270" s="118" t="s">
        <v>1063</v>
      </c>
      <c r="BP270" s="118" t="str">
        <f t="shared" si="242"/>
        <v>2025EB1100268-BDSDF114</v>
      </c>
      <c r="BQ270" s="24" t="str">
        <f t="shared" si="270"/>
        <v>0 missed</v>
      </c>
      <c r="BR270" s="24" t="str">
        <f t="shared" si="271"/>
        <v>0 missed</v>
      </c>
      <c r="BS270" s="24">
        <f t="shared" si="272"/>
        <v>3</v>
      </c>
      <c r="BT270" s="24">
        <f t="shared" si="273"/>
        <v>1</v>
      </c>
      <c r="BU270" s="14">
        <f t="shared" si="274"/>
        <v>1</v>
      </c>
      <c r="BV270" s="14">
        <f t="shared" si="275"/>
        <v>1</v>
      </c>
      <c r="BW270" s="24" t="str">
        <f t="shared" si="276"/>
        <v>0 missed</v>
      </c>
      <c r="BX270" s="24">
        <f t="shared" si="277"/>
        <v>4</v>
      </c>
      <c r="BY270" s="14">
        <f t="shared" si="278"/>
        <v>1</v>
      </c>
      <c r="BZ270" s="14" t="str">
        <f t="shared" si="279"/>
        <v>Q-3 A-1 || Q Total-3, A Total-1</v>
      </c>
      <c r="CA270" s="14" t="str" cm="1">
        <f t="array" ref="CA270">IFERROR(INDEX('Attendance-Slot-1'!$Q$2:$Q$1112,MATCH(1,('Attendance-Slot-1'!$A$2:$A$1112=$C270)*('Attendance-Slot-1'!$G$2:$G$1112=CA$2),0)),"No Data")</f>
        <v>No Data</v>
      </c>
      <c r="CB270" s="14" t="str" cm="1">
        <f t="array" ref="CB270">IFERROR(INDEX('Attendance-Slot-2'!$Q$2:$Q$2595,MATCH(1,('Attendance-Slot-2'!$A$2:$A$2595=$C270)*('Attendance-Slot-2'!$G$2:$G$2595=CA$2),0)),"No Data")</f>
        <v>P-S2_Onsite</v>
      </c>
      <c r="CC270" s="138">
        <f>VLOOKUP($BP270,'Written Exam Marks'!$H:$Q,10,FALSE)</f>
        <v>20.5</v>
      </c>
      <c r="CD270" s="138">
        <f>VLOOKUP($BP270,'Written Exam Marks'!$H:$Q,9,FALSE)</f>
        <v>40</v>
      </c>
      <c r="CE270" s="14" t="str">
        <f t="shared" si="280"/>
        <v>Present</v>
      </c>
      <c r="CF270" s="14" t="str">
        <f t="shared" si="281"/>
        <v>P-S2_Onsite</v>
      </c>
      <c r="CG270" s="130">
        <v>5</v>
      </c>
      <c r="CH270" s="130">
        <v>4.5</v>
      </c>
      <c r="CI270" s="130">
        <v>9.5</v>
      </c>
      <c r="CJ270" s="130">
        <v>8</v>
      </c>
      <c r="CK270" s="130">
        <v>10</v>
      </c>
      <c r="CL270" s="130">
        <v>10</v>
      </c>
      <c r="CM270" s="145">
        <v>47</v>
      </c>
      <c r="CN270" s="130">
        <v>50</v>
      </c>
      <c r="CO270" s="27" t="s">
        <v>1005</v>
      </c>
      <c r="CP270" s="119" t="s">
        <v>1044</v>
      </c>
      <c r="CQ270" s="119" t="str">
        <f t="shared" si="243"/>
        <v>2025EB1100268-BDSDF112</v>
      </c>
      <c r="CR270" s="27" t="str">
        <f t="shared" si="282"/>
        <v>0 missed</v>
      </c>
      <c r="CS270" s="27" t="str">
        <f t="shared" si="283"/>
        <v>0 missed</v>
      </c>
      <c r="CT270" s="27">
        <f t="shared" si="284"/>
        <v>2</v>
      </c>
      <c r="CU270" s="27">
        <f t="shared" si="285"/>
        <v>2</v>
      </c>
      <c r="CV270" s="15">
        <f t="shared" si="286"/>
        <v>1</v>
      </c>
      <c r="CW270" s="15">
        <f t="shared" si="287"/>
        <v>1</v>
      </c>
      <c r="CX270" s="27" t="str">
        <f t="shared" si="288"/>
        <v>0 missed</v>
      </c>
      <c r="CY270" s="27">
        <f t="shared" si="289"/>
        <v>4</v>
      </c>
      <c r="CZ270" s="15">
        <f t="shared" si="290"/>
        <v>1</v>
      </c>
      <c r="DA270" s="15" t="str">
        <f t="shared" si="291"/>
        <v>Q-2 A-2 || Q Total-2, A Total-2</v>
      </c>
      <c r="DB270" s="15" t="str" cm="1">
        <f t="array" ref="DB270">IFERROR(INDEX('Attendance-Slot-1'!$Q$2:$Q$1112,MATCH(1,('Attendance-Slot-1'!$A$2:$A$1112=$C270)*('Attendance-Slot-1'!$G$2:$G$1112=DB$2),0)),"No Data")</f>
        <v>No Data</v>
      </c>
      <c r="DC270" s="15" t="str" cm="1">
        <f t="array" ref="DC270">IFERROR(INDEX('Attendance-Slot-2'!$Q$2:$Q$2595,MATCH(1,('Attendance-Slot-2'!$A$2:$A$2595=$C270)*('Attendance-Slot-2'!$G$2:$G$2595=DB$2),0)),"No Data")</f>
        <v>P-S2_Onsite</v>
      </c>
      <c r="DD270" s="139">
        <f>VLOOKUP($CQ270,'Written Exam Marks'!$H:$Q,10,FALSE)</f>
        <v>27.5</v>
      </c>
      <c r="DE270" s="139">
        <f>VLOOKUP($CQ270,'Written Exam Marks'!$H:$Q,9,FALSE)</f>
        <v>50</v>
      </c>
      <c r="DF270" s="15" t="str">
        <f t="shared" si="292"/>
        <v>Present</v>
      </c>
      <c r="DG270" s="15" t="str">
        <f t="shared" si="293"/>
        <v>P-S2_Onsite</v>
      </c>
      <c r="DH270" s="139">
        <v>90</v>
      </c>
      <c r="DI270" s="139">
        <v>90</v>
      </c>
      <c r="DJ270" s="139">
        <v>100</v>
      </c>
      <c r="DK270" s="3" t="str">
        <f t="shared" si="244"/>
        <v>P-0, A-0, No Data-4</v>
      </c>
      <c r="DL270" s="3" t="str">
        <f t="shared" si="245"/>
        <v>P-4, A-0, No Data-0</v>
      </c>
      <c r="DM270" s="1" t="str">
        <f t="shared" si="294"/>
        <v>P-S2_Onsite</v>
      </c>
      <c r="DN270" s="1" t="str">
        <f t="shared" si="295"/>
        <v>P-S2_Onsite</v>
      </c>
      <c r="DO270" s="1" t="str">
        <f t="shared" si="296"/>
        <v>P-S2_Onsite</v>
      </c>
      <c r="DP270" s="1" t="str">
        <f t="shared" si="297"/>
        <v>P-S2_Onsite</v>
      </c>
      <c r="DQ270" s="1" t="str">
        <f t="shared" si="298"/>
        <v>P-4, A-0, No Data-0</v>
      </c>
      <c r="DR270" s="39">
        <f t="shared" si="299"/>
        <v>1</v>
      </c>
      <c r="DS270" s="34" t="s">
        <v>7217</v>
      </c>
      <c r="DT270" s="39" t="s">
        <v>7363</v>
      </c>
      <c r="DU270" s="30" t="s">
        <v>804</v>
      </c>
      <c r="DV270" s="30"/>
    </row>
    <row r="271" spans="1:126" x14ac:dyDescent="0.25">
      <c r="A271" s="1">
        <v>268</v>
      </c>
      <c r="B271" s="1" t="s">
        <v>1000</v>
      </c>
      <c r="C271" s="1" t="s">
        <v>807</v>
      </c>
      <c r="D271" s="1" t="s">
        <v>808</v>
      </c>
      <c r="E271" s="1" t="s">
        <v>809</v>
      </c>
      <c r="F271" s="1" t="s">
        <v>7201</v>
      </c>
      <c r="G271" s="1" t="s">
        <v>3642</v>
      </c>
      <c r="H271" s="143">
        <v>8</v>
      </c>
      <c r="I271" s="143" t="s">
        <v>5</v>
      </c>
      <c r="J271" s="143" t="s">
        <v>5</v>
      </c>
      <c r="K271" s="143" t="s">
        <v>5</v>
      </c>
      <c r="L271" s="132" t="s">
        <v>5</v>
      </c>
      <c r="M271" s="132">
        <v>8</v>
      </c>
      <c r="N271" s="26">
        <v>60</v>
      </c>
      <c r="O271" s="26" t="s">
        <v>997</v>
      </c>
      <c r="P271" s="120" t="s">
        <v>1034</v>
      </c>
      <c r="Q271" s="13" t="str">
        <f t="shared" si="246"/>
        <v>2025EB1100269-BDSDF113</v>
      </c>
      <c r="R271" s="26" t="str">
        <f t="shared" si="247"/>
        <v>3 missed</v>
      </c>
      <c r="S271" s="26" t="str">
        <f t="shared" si="240"/>
        <v>1 missed</v>
      </c>
      <c r="T271" s="26">
        <f t="shared" si="248"/>
        <v>1</v>
      </c>
      <c r="U271" s="26">
        <f t="shared" si="249"/>
        <v>0</v>
      </c>
      <c r="V271" s="13">
        <f t="shared" si="250"/>
        <v>0.25</v>
      </c>
      <c r="W271" s="13">
        <f t="shared" si="251"/>
        <v>0</v>
      </c>
      <c r="X271" s="26" t="str">
        <f t="shared" si="252"/>
        <v>4 missed</v>
      </c>
      <c r="Y271" s="26">
        <f t="shared" si="253"/>
        <v>1</v>
      </c>
      <c r="Z271" s="13">
        <f t="shared" si="254"/>
        <v>0.2</v>
      </c>
      <c r="AA271" s="15" t="str">
        <f t="shared" si="255"/>
        <v>Q-1 A-0 || Q Total-4, A Total-1</v>
      </c>
      <c r="AB271" s="13" t="str" cm="1">
        <f t="array" ref="AB271">IFERROR(INDEX('Attendance-Slot-1'!$Q$2:$Q$1112,MATCH(1,('Attendance-Slot-1'!$A$2:$A$1112=$C271)*('Attendance-Slot-1'!$G$2:$G$1112=AB$2),0)),"No Data")</f>
        <v>No Data</v>
      </c>
      <c r="AC271" s="13" t="str" cm="1">
        <f t="array" ref="AC271">IFERROR(INDEX('Attendance-Slot-2'!$Q$2:$Q$2595,MATCH(1,('Attendance-Slot-2'!$A$2:$A$2595=$C271)*('Attendance-Slot-2'!$G$2:$G$2595=AB$2),0)),"No Data")</f>
        <v>A-S2_Onsite</v>
      </c>
      <c r="AD271" s="133" t="e">
        <f>VLOOKUP($Q271,'Written Exam Marks'!$H:$Q,10,FALSE)</f>
        <v>#N/A</v>
      </c>
      <c r="AE271" s="133" t="e">
        <f>VLOOKUP($Q271,'Written Exam Marks'!$H:$Q,9,FALSE)</f>
        <v>#N/A</v>
      </c>
      <c r="AF271" s="13" t="str">
        <f t="shared" si="256"/>
        <v>Absent</v>
      </c>
      <c r="AG271" s="13" t="str">
        <f t="shared" si="257"/>
        <v>A-S2_Onsite</v>
      </c>
      <c r="AH271" s="29" t="s">
        <v>5</v>
      </c>
      <c r="AI271" s="29" t="s">
        <v>5</v>
      </c>
      <c r="AJ271" s="29" t="s">
        <v>5</v>
      </c>
      <c r="AK271" s="29" t="s">
        <v>5</v>
      </c>
      <c r="AL271" s="29" t="s">
        <v>5</v>
      </c>
      <c r="AM271" s="29">
        <v>0</v>
      </c>
      <c r="AN271" s="131">
        <v>60</v>
      </c>
      <c r="AO271" s="36" t="s">
        <v>7179</v>
      </c>
      <c r="AP271" s="116" t="s">
        <v>1050</v>
      </c>
      <c r="AQ271" s="116" t="str">
        <f t="shared" si="241"/>
        <v>2025EB1100269-BDSDF108</v>
      </c>
      <c r="AR271" s="25" t="str">
        <f t="shared" si="258"/>
        <v>3 missed</v>
      </c>
      <c r="AS271" s="25" t="str">
        <f t="shared" si="259"/>
        <v>2 missed</v>
      </c>
      <c r="AT271" s="25">
        <f t="shared" si="260"/>
        <v>0</v>
      </c>
      <c r="AU271" s="25">
        <f t="shared" si="261"/>
        <v>0</v>
      </c>
      <c r="AV271" s="10">
        <f t="shared" si="262"/>
        <v>0</v>
      </c>
      <c r="AW271" s="10">
        <f t="shared" si="263"/>
        <v>0</v>
      </c>
      <c r="AX271" s="25" t="str">
        <f t="shared" si="264"/>
        <v>5 missed</v>
      </c>
      <c r="AY271" s="25">
        <f t="shared" si="265"/>
        <v>0</v>
      </c>
      <c r="AZ271" s="10">
        <f t="shared" si="266"/>
        <v>0</v>
      </c>
      <c r="BA271" s="10" t="str">
        <f t="shared" si="267"/>
        <v>Q-0 A-0 || Q Total-3, A Total-2</v>
      </c>
      <c r="BB271" s="10" t="str" cm="1">
        <f t="array" ref="BB271">IFERROR(INDEX('Attendance-Slot-1'!$Q$2:$Q$1112,MATCH(1,('Attendance-Slot-1'!$A$2:$A$1112=$C271)*('Attendance-Slot-1'!$G$2:$G$1112=BB$2),0)),"No Data")</f>
        <v>No Data</v>
      </c>
      <c r="BC271" s="10" t="str" cm="1">
        <f t="array" ref="BC271">IFERROR(INDEX('Attendance-Slot-2'!$Q$2:$Q$2595,MATCH(1,('Attendance-Slot-2'!$A$2:$A$2595=$C271)*('Attendance-Slot-2'!$G$2:$G$2595=BB$2),0)),"No Data")</f>
        <v>A-S2_Onsite</v>
      </c>
      <c r="BD271" s="136" t="e">
        <f>VLOOKUP($AQ271,'Written Exam Marks'!$H:$Q,10,FALSE)</f>
        <v>#N/A</v>
      </c>
      <c r="BE271" s="136" t="e">
        <f>VLOOKUP($AQ271,'Written Exam Marks'!$H:$Q,9,FALSE)</f>
        <v>#N/A</v>
      </c>
      <c r="BF271" s="10" t="str">
        <f t="shared" si="268"/>
        <v>Absent</v>
      </c>
      <c r="BG271" s="10" t="str">
        <f t="shared" si="269"/>
        <v>A-S2_Onsite</v>
      </c>
      <c r="BH271" s="129">
        <v>10</v>
      </c>
      <c r="BI271" s="129" t="s">
        <v>5</v>
      </c>
      <c r="BJ271" s="129" t="s">
        <v>5</v>
      </c>
      <c r="BK271" s="129" t="s">
        <v>5</v>
      </c>
      <c r="BL271" s="144">
        <v>10</v>
      </c>
      <c r="BM271" s="24">
        <v>60</v>
      </c>
      <c r="BN271" s="24" t="s">
        <v>1004</v>
      </c>
      <c r="BO271" s="118" t="s">
        <v>1063</v>
      </c>
      <c r="BP271" s="118" t="str">
        <f t="shared" si="242"/>
        <v>2025EB1100269-BDSDF114</v>
      </c>
      <c r="BQ271" s="24" t="str">
        <f t="shared" si="270"/>
        <v>2 missed</v>
      </c>
      <c r="BR271" s="24" t="str">
        <f t="shared" si="271"/>
        <v>1 missed</v>
      </c>
      <c r="BS271" s="24">
        <f t="shared" si="272"/>
        <v>1</v>
      </c>
      <c r="BT271" s="24">
        <f t="shared" si="273"/>
        <v>0</v>
      </c>
      <c r="BU271" s="14">
        <f t="shared" si="274"/>
        <v>0.33333333333333331</v>
      </c>
      <c r="BV271" s="14">
        <f t="shared" si="275"/>
        <v>0</v>
      </c>
      <c r="BW271" s="24" t="str">
        <f t="shared" si="276"/>
        <v>3 missed</v>
      </c>
      <c r="BX271" s="24">
        <f t="shared" si="277"/>
        <v>1</v>
      </c>
      <c r="BY271" s="14">
        <f t="shared" si="278"/>
        <v>0.25</v>
      </c>
      <c r="BZ271" s="14" t="str">
        <f t="shared" si="279"/>
        <v>Q-1 A-0 || Q Total-3, A Total-1</v>
      </c>
      <c r="CA271" s="14" t="str" cm="1">
        <f t="array" ref="CA271">IFERROR(INDEX('Attendance-Slot-1'!$Q$2:$Q$1112,MATCH(1,('Attendance-Slot-1'!$A$2:$A$1112=$C271)*('Attendance-Slot-1'!$G$2:$G$1112=CA$2),0)),"No Data")</f>
        <v>No Data</v>
      </c>
      <c r="CB271" s="14" t="str" cm="1">
        <f t="array" ref="CB271">IFERROR(INDEX('Attendance-Slot-2'!$Q$2:$Q$2595,MATCH(1,('Attendance-Slot-2'!$A$2:$A$2595=$C271)*('Attendance-Slot-2'!$G$2:$G$2595=CA$2),0)),"No Data")</f>
        <v>A-S2_Onsite</v>
      </c>
      <c r="CC271" s="138" t="e">
        <f>VLOOKUP($BP271,'Written Exam Marks'!$H:$Q,10,FALSE)</f>
        <v>#N/A</v>
      </c>
      <c r="CD271" s="138" t="e">
        <f>VLOOKUP($BP271,'Written Exam Marks'!$H:$Q,9,FALSE)</f>
        <v>#N/A</v>
      </c>
      <c r="CE271" s="14" t="str">
        <f t="shared" si="280"/>
        <v>Absent</v>
      </c>
      <c r="CF271" s="14" t="str">
        <f t="shared" si="281"/>
        <v>A-S2_Onsite</v>
      </c>
      <c r="CG271" s="130">
        <v>4.5</v>
      </c>
      <c r="CH271" s="130" t="s">
        <v>5</v>
      </c>
      <c r="CI271" s="130" t="s">
        <v>5</v>
      </c>
      <c r="CJ271" s="130" t="s">
        <v>5</v>
      </c>
      <c r="CK271" s="130" t="s">
        <v>5</v>
      </c>
      <c r="CL271" s="130" t="s">
        <v>5</v>
      </c>
      <c r="CM271" s="145">
        <v>4.5</v>
      </c>
      <c r="CN271" s="130">
        <v>50</v>
      </c>
      <c r="CO271" s="27" t="s">
        <v>1005</v>
      </c>
      <c r="CP271" s="119" t="s">
        <v>1044</v>
      </c>
      <c r="CQ271" s="119" t="str">
        <f t="shared" si="243"/>
        <v>2025EB1100269-BDSDF112</v>
      </c>
      <c r="CR271" s="27" t="str">
        <f t="shared" si="282"/>
        <v>1 missed</v>
      </c>
      <c r="CS271" s="27" t="str">
        <f t="shared" si="283"/>
        <v>2 missed</v>
      </c>
      <c r="CT271" s="27">
        <f t="shared" si="284"/>
        <v>1</v>
      </c>
      <c r="CU271" s="27">
        <f t="shared" si="285"/>
        <v>0</v>
      </c>
      <c r="CV271" s="15">
        <f t="shared" si="286"/>
        <v>0.5</v>
      </c>
      <c r="CW271" s="15">
        <f t="shared" si="287"/>
        <v>0</v>
      </c>
      <c r="CX271" s="27" t="str">
        <f t="shared" si="288"/>
        <v>3 missed</v>
      </c>
      <c r="CY271" s="27">
        <f t="shared" si="289"/>
        <v>1</v>
      </c>
      <c r="CZ271" s="15">
        <f t="shared" si="290"/>
        <v>0.25</v>
      </c>
      <c r="DA271" s="15" t="str">
        <f t="shared" si="291"/>
        <v>Q-1 A-0 || Q Total-2, A Total-2</v>
      </c>
      <c r="DB271" s="15" t="str" cm="1">
        <f t="array" ref="DB271">IFERROR(INDEX('Attendance-Slot-1'!$Q$2:$Q$1112,MATCH(1,('Attendance-Slot-1'!$A$2:$A$1112=$C271)*('Attendance-Slot-1'!$G$2:$G$1112=DB$2),0)),"No Data")</f>
        <v>No Data</v>
      </c>
      <c r="DC271" s="15" t="str" cm="1">
        <f t="array" ref="DC271">IFERROR(INDEX('Attendance-Slot-2'!$Q$2:$Q$2595,MATCH(1,('Attendance-Slot-2'!$A$2:$A$2595=$C271)*('Attendance-Slot-2'!$G$2:$G$2595=DB$2),0)),"No Data")</f>
        <v>A-S2_Onsite</v>
      </c>
      <c r="DD271" s="139" t="e">
        <f>VLOOKUP($CQ271,'Written Exam Marks'!$H:$Q,10,FALSE)</f>
        <v>#N/A</v>
      </c>
      <c r="DE271" s="139" t="e">
        <f>VLOOKUP($CQ271,'Written Exam Marks'!$H:$Q,9,FALSE)</f>
        <v>#N/A</v>
      </c>
      <c r="DF271" s="15" t="str">
        <f t="shared" si="292"/>
        <v>Absent</v>
      </c>
      <c r="DG271" s="15" t="str">
        <f t="shared" si="293"/>
        <v>A-S2_Onsite</v>
      </c>
      <c r="DH271" s="139">
        <v>90</v>
      </c>
      <c r="DI271" s="139">
        <v>90</v>
      </c>
      <c r="DJ271" s="139">
        <v>100</v>
      </c>
      <c r="DK271" s="3" t="str">
        <f t="shared" si="244"/>
        <v>P-0, A-0, No Data-4</v>
      </c>
      <c r="DL271" s="3" t="str">
        <f t="shared" si="245"/>
        <v>P-0, A-4, No Data-0</v>
      </c>
      <c r="DM271" s="1" t="str">
        <f t="shared" si="294"/>
        <v>A-S2_Onsite</v>
      </c>
      <c r="DN271" s="1" t="str">
        <f t="shared" si="295"/>
        <v>A-S2_Onsite</v>
      </c>
      <c r="DO271" s="1" t="str">
        <f t="shared" si="296"/>
        <v>A-S2_Onsite</v>
      </c>
      <c r="DP271" s="1" t="str">
        <f t="shared" si="297"/>
        <v>A-S2_Onsite</v>
      </c>
      <c r="DQ271" s="1" t="str">
        <f t="shared" si="298"/>
        <v>P-0, A-4, No Data-0</v>
      </c>
      <c r="DR271" s="39">
        <f t="shared" si="299"/>
        <v>0</v>
      </c>
      <c r="DS271" s="34" t="s">
        <v>7218</v>
      </c>
      <c r="DT271" s="39" t="s">
        <v>1098</v>
      </c>
      <c r="DU271" s="30" t="s">
        <v>807</v>
      </c>
      <c r="DV271" s="30" t="s">
        <v>7218</v>
      </c>
    </row>
    <row r="272" spans="1:126" x14ac:dyDescent="0.25">
      <c r="A272" s="1">
        <v>269</v>
      </c>
      <c r="B272" s="1" t="s">
        <v>1000</v>
      </c>
      <c r="C272" s="1" t="s">
        <v>810</v>
      </c>
      <c r="D272" s="1" t="s">
        <v>811</v>
      </c>
      <c r="E272" s="1" t="s">
        <v>812</v>
      </c>
      <c r="F272" s="1" t="s">
        <v>7201</v>
      </c>
      <c r="G272" s="1" t="s">
        <v>3643</v>
      </c>
      <c r="H272" s="143">
        <v>8</v>
      </c>
      <c r="I272" s="143">
        <v>6.4</v>
      </c>
      <c r="J272" s="143">
        <v>7.2</v>
      </c>
      <c r="K272" s="143">
        <v>8</v>
      </c>
      <c r="L272" s="132">
        <v>28</v>
      </c>
      <c r="M272" s="132">
        <v>57.6</v>
      </c>
      <c r="N272" s="26">
        <v>60</v>
      </c>
      <c r="O272" s="26" t="s">
        <v>997</v>
      </c>
      <c r="P272" s="120" t="s">
        <v>1034</v>
      </c>
      <c r="Q272" s="13" t="str">
        <f t="shared" si="246"/>
        <v>2025EB1100270-BDSDF113</v>
      </c>
      <c r="R272" s="26" t="str">
        <f t="shared" si="247"/>
        <v>0 missed</v>
      </c>
      <c r="S272" s="26" t="str">
        <f t="shared" si="240"/>
        <v>0 missed</v>
      </c>
      <c r="T272" s="26">
        <f t="shared" si="248"/>
        <v>4</v>
      </c>
      <c r="U272" s="26">
        <f t="shared" si="249"/>
        <v>1</v>
      </c>
      <c r="V272" s="13">
        <f t="shared" si="250"/>
        <v>1</v>
      </c>
      <c r="W272" s="13">
        <f t="shared" si="251"/>
        <v>1</v>
      </c>
      <c r="X272" s="26" t="str">
        <f t="shared" si="252"/>
        <v>0 missed</v>
      </c>
      <c r="Y272" s="26">
        <f t="shared" si="253"/>
        <v>5</v>
      </c>
      <c r="Z272" s="13">
        <f t="shared" si="254"/>
        <v>1</v>
      </c>
      <c r="AA272" s="15" t="str">
        <f t="shared" si="255"/>
        <v>Q-4 A-1 || Q Total-4, A Total-1</v>
      </c>
      <c r="AB272" s="13" t="str" cm="1">
        <f t="array" ref="AB272">IFERROR(INDEX('Attendance-Slot-1'!$Q$2:$Q$1112,MATCH(1,('Attendance-Slot-1'!$A$2:$A$1112=$C272)*('Attendance-Slot-1'!$G$2:$G$1112=AB$2),0)),"No Data")</f>
        <v>No Data</v>
      </c>
      <c r="AC272" s="13" t="str" cm="1">
        <f t="array" ref="AC272">IFERROR(INDEX('Attendance-Slot-2'!$Q$2:$Q$2595,MATCH(1,('Attendance-Slot-2'!$A$2:$A$2595=$C272)*('Attendance-Slot-2'!$G$2:$G$2595=AB$2),0)),"No Data")</f>
        <v>P-S2_Onsite</v>
      </c>
      <c r="AD272" s="133">
        <f>VLOOKUP($Q272,'Written Exam Marks'!$H:$Q,10,FALSE)</f>
        <v>23</v>
      </c>
      <c r="AE272" s="133">
        <f>VLOOKUP($Q272,'Written Exam Marks'!$H:$Q,9,FALSE)</f>
        <v>40</v>
      </c>
      <c r="AF272" s="13" t="str">
        <f t="shared" si="256"/>
        <v>Present</v>
      </c>
      <c r="AG272" s="13" t="str">
        <f t="shared" si="257"/>
        <v>P-S2_Onsite</v>
      </c>
      <c r="AH272" s="29">
        <v>15</v>
      </c>
      <c r="AI272" s="29">
        <v>12.5</v>
      </c>
      <c r="AJ272" s="29">
        <v>8</v>
      </c>
      <c r="AK272" s="29">
        <v>9</v>
      </c>
      <c r="AL272" s="29" t="s">
        <v>5</v>
      </c>
      <c r="AM272" s="29">
        <v>44.5</v>
      </c>
      <c r="AN272" s="131">
        <v>60</v>
      </c>
      <c r="AO272" s="36" t="s">
        <v>7179</v>
      </c>
      <c r="AP272" s="116" t="s">
        <v>1050</v>
      </c>
      <c r="AQ272" s="116" t="str">
        <f t="shared" si="241"/>
        <v>2025EB1100270-BDSDF108</v>
      </c>
      <c r="AR272" s="25" t="str">
        <f t="shared" si="258"/>
        <v>1 missed</v>
      </c>
      <c r="AS272" s="25" t="str">
        <f t="shared" si="259"/>
        <v>0 missed</v>
      </c>
      <c r="AT272" s="25">
        <f t="shared" si="260"/>
        <v>2</v>
      </c>
      <c r="AU272" s="25">
        <f t="shared" si="261"/>
        <v>2</v>
      </c>
      <c r="AV272" s="10">
        <f t="shared" si="262"/>
        <v>0.66666666666666663</v>
      </c>
      <c r="AW272" s="10">
        <f t="shared" si="263"/>
        <v>1</v>
      </c>
      <c r="AX272" s="25" t="str">
        <f t="shared" si="264"/>
        <v>1 missed</v>
      </c>
      <c r="AY272" s="25">
        <f t="shared" si="265"/>
        <v>4</v>
      </c>
      <c r="AZ272" s="10">
        <f t="shared" si="266"/>
        <v>0.8</v>
      </c>
      <c r="BA272" s="10" t="str">
        <f t="shared" si="267"/>
        <v>Q-2 A-2 || Q Total-3, A Total-2</v>
      </c>
      <c r="BB272" s="10" t="str" cm="1">
        <f t="array" ref="BB272">IFERROR(INDEX('Attendance-Slot-1'!$Q$2:$Q$1112,MATCH(1,('Attendance-Slot-1'!$A$2:$A$1112=$C272)*('Attendance-Slot-1'!$G$2:$G$1112=BB$2),0)),"No Data")</f>
        <v>No Data</v>
      </c>
      <c r="BC272" s="10" t="str" cm="1">
        <f t="array" ref="BC272">IFERROR(INDEX('Attendance-Slot-2'!$Q$2:$Q$2595,MATCH(1,('Attendance-Slot-2'!$A$2:$A$2595=$C272)*('Attendance-Slot-2'!$G$2:$G$2595=BB$2),0)),"No Data")</f>
        <v>P-S2_Onsite</v>
      </c>
      <c r="BD272" s="136">
        <f>VLOOKUP($AQ272,'Written Exam Marks'!$H:$Q,10,FALSE)</f>
        <v>14</v>
      </c>
      <c r="BE272" s="136">
        <f>VLOOKUP($AQ272,'Written Exam Marks'!$H:$Q,9,FALSE)</f>
        <v>40</v>
      </c>
      <c r="BF272" s="10" t="str">
        <f t="shared" si="268"/>
        <v>Present</v>
      </c>
      <c r="BG272" s="10" t="str">
        <f t="shared" si="269"/>
        <v>P-S2_Onsite</v>
      </c>
      <c r="BH272" s="129">
        <v>10</v>
      </c>
      <c r="BI272" s="129">
        <v>15</v>
      </c>
      <c r="BJ272" s="129">
        <v>15</v>
      </c>
      <c r="BK272" s="129">
        <v>15</v>
      </c>
      <c r="BL272" s="144">
        <v>55</v>
      </c>
      <c r="BM272" s="24">
        <v>60</v>
      </c>
      <c r="BN272" s="24" t="s">
        <v>1004</v>
      </c>
      <c r="BO272" s="118" t="s">
        <v>1063</v>
      </c>
      <c r="BP272" s="118" t="str">
        <f t="shared" si="242"/>
        <v>2025EB1100270-BDSDF114</v>
      </c>
      <c r="BQ272" s="24" t="str">
        <f t="shared" si="270"/>
        <v>0 missed</v>
      </c>
      <c r="BR272" s="24" t="str">
        <f t="shared" si="271"/>
        <v>0 missed</v>
      </c>
      <c r="BS272" s="24">
        <f t="shared" si="272"/>
        <v>3</v>
      </c>
      <c r="BT272" s="24">
        <f t="shared" si="273"/>
        <v>1</v>
      </c>
      <c r="BU272" s="14">
        <f t="shared" si="274"/>
        <v>1</v>
      </c>
      <c r="BV272" s="14">
        <f t="shared" si="275"/>
        <v>1</v>
      </c>
      <c r="BW272" s="24" t="str">
        <f t="shared" si="276"/>
        <v>0 missed</v>
      </c>
      <c r="BX272" s="24">
        <f t="shared" si="277"/>
        <v>4</v>
      </c>
      <c r="BY272" s="14">
        <f t="shared" si="278"/>
        <v>1</v>
      </c>
      <c r="BZ272" s="14" t="str">
        <f t="shared" si="279"/>
        <v>Q-3 A-1 || Q Total-3, A Total-1</v>
      </c>
      <c r="CA272" s="14" t="str" cm="1">
        <f t="array" ref="CA272">IFERROR(INDEX('Attendance-Slot-1'!$Q$2:$Q$1112,MATCH(1,('Attendance-Slot-1'!$A$2:$A$1112=$C272)*('Attendance-Slot-1'!$G$2:$G$1112=CA$2),0)),"No Data")</f>
        <v>No Data</v>
      </c>
      <c r="CB272" s="14" t="str" cm="1">
        <f t="array" ref="CB272">IFERROR(INDEX('Attendance-Slot-2'!$Q$2:$Q$2595,MATCH(1,('Attendance-Slot-2'!$A$2:$A$2595=$C272)*('Attendance-Slot-2'!$G$2:$G$2595=CA$2),0)),"No Data")</f>
        <v>P-S2_Onsite</v>
      </c>
      <c r="CC272" s="138">
        <f>VLOOKUP($BP272,'Written Exam Marks'!$H:$Q,10,FALSE)</f>
        <v>9.5</v>
      </c>
      <c r="CD272" s="138">
        <f>VLOOKUP($BP272,'Written Exam Marks'!$H:$Q,9,FALSE)</f>
        <v>40</v>
      </c>
      <c r="CE272" s="14" t="str">
        <f t="shared" si="280"/>
        <v>Present</v>
      </c>
      <c r="CF272" s="14" t="str">
        <f t="shared" si="281"/>
        <v>P-S2_Onsite</v>
      </c>
      <c r="CG272" s="130">
        <v>5</v>
      </c>
      <c r="CH272" s="130">
        <v>4</v>
      </c>
      <c r="CI272" s="130">
        <v>8</v>
      </c>
      <c r="CJ272" s="130">
        <v>7.5</v>
      </c>
      <c r="CK272" s="130">
        <v>10</v>
      </c>
      <c r="CL272" s="130">
        <v>10</v>
      </c>
      <c r="CM272" s="145">
        <v>44.5</v>
      </c>
      <c r="CN272" s="130">
        <v>50</v>
      </c>
      <c r="CO272" s="27" t="s">
        <v>1005</v>
      </c>
      <c r="CP272" s="119" t="s">
        <v>1044</v>
      </c>
      <c r="CQ272" s="119" t="str">
        <f t="shared" si="243"/>
        <v>2025EB1100270-BDSDF112</v>
      </c>
      <c r="CR272" s="27" t="str">
        <f t="shared" si="282"/>
        <v>0 missed</v>
      </c>
      <c r="CS272" s="27" t="str">
        <f t="shared" si="283"/>
        <v>0 missed</v>
      </c>
      <c r="CT272" s="27">
        <f t="shared" si="284"/>
        <v>2</v>
      </c>
      <c r="CU272" s="27">
        <f t="shared" si="285"/>
        <v>2</v>
      </c>
      <c r="CV272" s="15">
        <f t="shared" si="286"/>
        <v>1</v>
      </c>
      <c r="CW272" s="15">
        <f t="shared" si="287"/>
        <v>1</v>
      </c>
      <c r="CX272" s="27" t="str">
        <f t="shared" si="288"/>
        <v>0 missed</v>
      </c>
      <c r="CY272" s="27">
        <f t="shared" si="289"/>
        <v>4</v>
      </c>
      <c r="CZ272" s="15">
        <f t="shared" si="290"/>
        <v>1</v>
      </c>
      <c r="DA272" s="15" t="str">
        <f t="shared" si="291"/>
        <v>Q-2 A-2 || Q Total-2, A Total-2</v>
      </c>
      <c r="DB272" s="15" t="str" cm="1">
        <f t="array" ref="DB272">IFERROR(INDEX('Attendance-Slot-1'!$Q$2:$Q$1112,MATCH(1,('Attendance-Slot-1'!$A$2:$A$1112=$C272)*('Attendance-Slot-1'!$G$2:$G$1112=DB$2),0)),"No Data")</f>
        <v>No Data</v>
      </c>
      <c r="DC272" s="15" t="str" cm="1">
        <f t="array" ref="DC272">IFERROR(INDEX('Attendance-Slot-2'!$Q$2:$Q$2595,MATCH(1,('Attendance-Slot-2'!$A$2:$A$2595=$C272)*('Attendance-Slot-2'!$G$2:$G$2595=DB$2),0)),"No Data")</f>
        <v>P-S2_Onsite</v>
      </c>
      <c r="DD272" s="139">
        <f>VLOOKUP($CQ272,'Written Exam Marks'!$H:$Q,10,FALSE)</f>
        <v>32.5</v>
      </c>
      <c r="DE272" s="139">
        <f>VLOOKUP($CQ272,'Written Exam Marks'!$H:$Q,9,FALSE)</f>
        <v>50</v>
      </c>
      <c r="DF272" s="15" t="str">
        <f t="shared" si="292"/>
        <v>Present</v>
      </c>
      <c r="DG272" s="15" t="str">
        <f t="shared" si="293"/>
        <v>P-S2_Onsite</v>
      </c>
      <c r="DH272" s="139">
        <v>90</v>
      </c>
      <c r="DI272" s="139">
        <v>90</v>
      </c>
      <c r="DJ272" s="139">
        <v>100</v>
      </c>
      <c r="DK272" s="3" t="str">
        <f t="shared" si="244"/>
        <v>P-0, A-0, No Data-4</v>
      </c>
      <c r="DL272" s="3" t="str">
        <f t="shared" si="245"/>
        <v>P-4, A-0, No Data-0</v>
      </c>
      <c r="DM272" s="1" t="str">
        <f t="shared" si="294"/>
        <v>P-S2_Onsite</v>
      </c>
      <c r="DN272" s="1" t="str">
        <f t="shared" si="295"/>
        <v>P-S2_Onsite</v>
      </c>
      <c r="DO272" s="1" t="str">
        <f t="shared" si="296"/>
        <v>P-S2_Onsite</v>
      </c>
      <c r="DP272" s="1" t="str">
        <f t="shared" si="297"/>
        <v>P-S2_Onsite</v>
      </c>
      <c r="DQ272" s="1" t="str">
        <f t="shared" si="298"/>
        <v>P-4, A-0, No Data-0</v>
      </c>
      <c r="DR272" s="39">
        <f t="shared" si="299"/>
        <v>0</v>
      </c>
      <c r="DS272" s="34" t="s">
        <v>7217</v>
      </c>
      <c r="DT272" s="39" t="s">
        <v>7363</v>
      </c>
      <c r="DU272" s="30" t="s">
        <v>810</v>
      </c>
      <c r="DV272" s="30"/>
    </row>
    <row r="273" spans="1:126" x14ac:dyDescent="0.25">
      <c r="A273" s="1">
        <v>270</v>
      </c>
      <c r="B273" s="1" t="s">
        <v>1000</v>
      </c>
      <c r="C273" s="1" t="s">
        <v>813</v>
      </c>
      <c r="D273" s="1" t="s">
        <v>814</v>
      </c>
      <c r="E273" s="1" t="s">
        <v>815</v>
      </c>
      <c r="F273" s="1" t="s">
        <v>7202</v>
      </c>
      <c r="G273" s="1" t="s">
        <v>3644</v>
      </c>
      <c r="H273" s="143">
        <v>8</v>
      </c>
      <c r="I273" s="143">
        <v>8</v>
      </c>
      <c r="J273" s="143" t="s">
        <v>5</v>
      </c>
      <c r="K273" s="143">
        <v>8</v>
      </c>
      <c r="L273" s="132">
        <v>28</v>
      </c>
      <c r="M273" s="132">
        <v>52</v>
      </c>
      <c r="N273" s="26">
        <v>60</v>
      </c>
      <c r="O273" s="26" t="s">
        <v>997</v>
      </c>
      <c r="P273" s="120" t="s">
        <v>1034</v>
      </c>
      <c r="Q273" s="13" t="str">
        <f t="shared" si="246"/>
        <v>2025EB1100271-BDSDF113</v>
      </c>
      <c r="R273" s="26" t="str">
        <f t="shared" si="247"/>
        <v>1 missed</v>
      </c>
      <c r="S273" s="26" t="str">
        <f t="shared" si="240"/>
        <v>0 missed</v>
      </c>
      <c r="T273" s="26">
        <f t="shared" si="248"/>
        <v>3</v>
      </c>
      <c r="U273" s="26">
        <f t="shared" si="249"/>
        <v>1</v>
      </c>
      <c r="V273" s="13">
        <f t="shared" si="250"/>
        <v>0.75</v>
      </c>
      <c r="W273" s="13">
        <f t="shared" si="251"/>
        <v>1</v>
      </c>
      <c r="X273" s="26" t="str">
        <f t="shared" si="252"/>
        <v>1 missed</v>
      </c>
      <c r="Y273" s="26">
        <f t="shared" si="253"/>
        <v>4</v>
      </c>
      <c r="Z273" s="13">
        <f t="shared" si="254"/>
        <v>0.8</v>
      </c>
      <c r="AA273" s="15" t="str">
        <f t="shared" si="255"/>
        <v>Q-3 A-1 || Q Total-4, A Total-1</v>
      </c>
      <c r="AB273" s="13" t="str" cm="1">
        <f t="array" ref="AB273">IFERROR(INDEX('Attendance-Slot-1'!$Q$2:$Q$1112,MATCH(1,('Attendance-Slot-1'!$A$2:$A$1112=$C273)*('Attendance-Slot-1'!$G$2:$G$1112=AB$2),0)),"No Data")</f>
        <v>No Data</v>
      </c>
      <c r="AC273" s="13" t="str" cm="1">
        <f t="array" ref="AC273">IFERROR(INDEX('Attendance-Slot-2'!$Q$2:$Q$2595,MATCH(1,('Attendance-Slot-2'!$A$2:$A$2595=$C273)*('Attendance-Slot-2'!$G$2:$G$2595=AB$2),0)),"No Data")</f>
        <v>P-S2_Onsite</v>
      </c>
      <c r="AD273" s="133">
        <f>VLOOKUP($Q273,'Written Exam Marks'!$H:$Q,10,FALSE)</f>
        <v>31</v>
      </c>
      <c r="AE273" s="133">
        <f>VLOOKUP($Q273,'Written Exam Marks'!$H:$Q,9,FALSE)</f>
        <v>40</v>
      </c>
      <c r="AF273" s="13" t="str">
        <f t="shared" si="256"/>
        <v>Present</v>
      </c>
      <c r="AG273" s="13" t="str">
        <f t="shared" si="257"/>
        <v>P-S2_Onsite</v>
      </c>
      <c r="AH273" s="29" t="s">
        <v>5</v>
      </c>
      <c r="AI273" s="29">
        <v>4</v>
      </c>
      <c r="AJ273" s="29">
        <v>7.3333333329999997</v>
      </c>
      <c r="AK273" s="29">
        <v>8</v>
      </c>
      <c r="AL273" s="29">
        <v>8</v>
      </c>
      <c r="AM273" s="29">
        <v>27.333333332999999</v>
      </c>
      <c r="AN273" s="131">
        <v>60</v>
      </c>
      <c r="AO273" s="36" t="s">
        <v>7179</v>
      </c>
      <c r="AP273" s="116" t="s">
        <v>1050</v>
      </c>
      <c r="AQ273" s="116" t="str">
        <f t="shared" si="241"/>
        <v>2025EB1100271-BDSDF108</v>
      </c>
      <c r="AR273" s="25" t="str">
        <f t="shared" si="258"/>
        <v>0 missed</v>
      </c>
      <c r="AS273" s="25" t="str">
        <f t="shared" si="259"/>
        <v>1 missed</v>
      </c>
      <c r="AT273" s="25">
        <f t="shared" si="260"/>
        <v>3</v>
      </c>
      <c r="AU273" s="25">
        <f t="shared" si="261"/>
        <v>1</v>
      </c>
      <c r="AV273" s="10">
        <f t="shared" si="262"/>
        <v>1</v>
      </c>
      <c r="AW273" s="10">
        <f t="shared" si="263"/>
        <v>0.5</v>
      </c>
      <c r="AX273" s="25" t="str">
        <f t="shared" si="264"/>
        <v>1 missed</v>
      </c>
      <c r="AY273" s="25">
        <f t="shared" si="265"/>
        <v>4</v>
      </c>
      <c r="AZ273" s="10">
        <f t="shared" si="266"/>
        <v>0.8</v>
      </c>
      <c r="BA273" s="10" t="str">
        <f t="shared" si="267"/>
        <v>Q-3 A-1 || Q Total-3, A Total-2</v>
      </c>
      <c r="BB273" s="10" t="str" cm="1">
        <f t="array" ref="BB273">IFERROR(INDEX('Attendance-Slot-1'!$Q$2:$Q$1112,MATCH(1,('Attendance-Slot-1'!$A$2:$A$1112=$C273)*('Attendance-Slot-1'!$G$2:$G$1112=BB$2),0)),"No Data")</f>
        <v>No Data</v>
      </c>
      <c r="BC273" s="10" t="str" cm="1">
        <f t="array" ref="BC273">IFERROR(INDEX('Attendance-Slot-2'!$Q$2:$Q$2595,MATCH(1,('Attendance-Slot-2'!$A$2:$A$2595=$C273)*('Attendance-Slot-2'!$G$2:$G$2595=BB$2),0)),"No Data")</f>
        <v>No Data</v>
      </c>
      <c r="BD273" s="136" t="e">
        <f>VLOOKUP($AQ273,'Written Exam Marks'!$H:$Q,10,FALSE)</f>
        <v>#N/A</v>
      </c>
      <c r="BE273" s="136" t="e">
        <f>VLOOKUP($AQ273,'Written Exam Marks'!$H:$Q,9,FALSE)</f>
        <v>#N/A</v>
      </c>
      <c r="BF273" s="10" t="str">
        <f t="shared" si="268"/>
        <v>No Data</v>
      </c>
      <c r="BG273" s="10" t="str">
        <f t="shared" si="269"/>
        <v>No Data</v>
      </c>
      <c r="BH273" s="129">
        <v>8</v>
      </c>
      <c r="BI273" s="129">
        <v>13.5</v>
      </c>
      <c r="BJ273" s="129" t="s">
        <v>5</v>
      </c>
      <c r="BK273" s="129">
        <v>9.5</v>
      </c>
      <c r="BL273" s="144">
        <v>31</v>
      </c>
      <c r="BM273" s="24">
        <v>60</v>
      </c>
      <c r="BN273" s="24" t="s">
        <v>1004</v>
      </c>
      <c r="BO273" s="118" t="s">
        <v>1063</v>
      </c>
      <c r="BP273" s="118" t="str">
        <f t="shared" si="242"/>
        <v>2025EB1100271-BDSDF114</v>
      </c>
      <c r="BQ273" s="24" t="str">
        <f t="shared" si="270"/>
        <v>1 missed</v>
      </c>
      <c r="BR273" s="24" t="str">
        <f t="shared" si="271"/>
        <v>0 missed</v>
      </c>
      <c r="BS273" s="24">
        <f t="shared" si="272"/>
        <v>2</v>
      </c>
      <c r="BT273" s="24">
        <f t="shared" si="273"/>
        <v>1</v>
      </c>
      <c r="BU273" s="14">
        <f t="shared" si="274"/>
        <v>0.66666666666666663</v>
      </c>
      <c r="BV273" s="14">
        <f t="shared" si="275"/>
        <v>1</v>
      </c>
      <c r="BW273" s="24" t="str">
        <f t="shared" si="276"/>
        <v>1 missed</v>
      </c>
      <c r="BX273" s="24">
        <f t="shared" si="277"/>
        <v>3</v>
      </c>
      <c r="BY273" s="14">
        <f t="shared" si="278"/>
        <v>0.75</v>
      </c>
      <c r="BZ273" s="14" t="str">
        <f t="shared" si="279"/>
        <v>Q-2 A-1 || Q Total-3, A Total-1</v>
      </c>
      <c r="CA273" s="14" t="str" cm="1">
        <f t="array" ref="CA273">IFERROR(INDEX('Attendance-Slot-1'!$Q$2:$Q$1112,MATCH(1,('Attendance-Slot-1'!$A$2:$A$1112=$C273)*('Attendance-Slot-1'!$G$2:$G$1112=CA$2),0)),"No Data")</f>
        <v>No Data</v>
      </c>
      <c r="CB273" s="14" t="str" cm="1">
        <f t="array" ref="CB273">IFERROR(INDEX('Attendance-Slot-2'!$Q$2:$Q$2595,MATCH(1,('Attendance-Slot-2'!$A$2:$A$2595=$C273)*('Attendance-Slot-2'!$G$2:$G$2595=CA$2),0)),"No Data")</f>
        <v>P-S2_Onsite</v>
      </c>
      <c r="CC273" s="138">
        <f>VLOOKUP($BP273,'Written Exam Marks'!$H:$Q,10,FALSE)</f>
        <v>37</v>
      </c>
      <c r="CD273" s="138">
        <f>VLOOKUP($BP273,'Written Exam Marks'!$H:$Q,9,FALSE)</f>
        <v>40</v>
      </c>
      <c r="CE273" s="14" t="str">
        <f t="shared" si="280"/>
        <v>Present</v>
      </c>
      <c r="CF273" s="14" t="str">
        <f t="shared" si="281"/>
        <v>P-S2_Onsite</v>
      </c>
      <c r="CG273" s="130">
        <v>4.5</v>
      </c>
      <c r="CH273" s="130">
        <v>4</v>
      </c>
      <c r="CI273" s="130">
        <v>4</v>
      </c>
      <c r="CJ273" s="130" t="s">
        <v>5</v>
      </c>
      <c r="CK273" s="130">
        <v>10</v>
      </c>
      <c r="CL273" s="130" t="s">
        <v>5</v>
      </c>
      <c r="CM273" s="145">
        <v>22.5</v>
      </c>
      <c r="CN273" s="130">
        <v>50</v>
      </c>
      <c r="CO273" s="27" t="s">
        <v>1005</v>
      </c>
      <c r="CP273" s="119" t="s">
        <v>1044</v>
      </c>
      <c r="CQ273" s="119" t="str">
        <f t="shared" si="243"/>
        <v>2025EB1100271-BDSDF112</v>
      </c>
      <c r="CR273" s="27" t="str">
        <f t="shared" si="282"/>
        <v>0 missed</v>
      </c>
      <c r="CS273" s="27" t="str">
        <f t="shared" si="283"/>
        <v>1 missed</v>
      </c>
      <c r="CT273" s="27">
        <f t="shared" si="284"/>
        <v>2</v>
      </c>
      <c r="CU273" s="27">
        <f t="shared" si="285"/>
        <v>1</v>
      </c>
      <c r="CV273" s="15">
        <f t="shared" si="286"/>
        <v>1</v>
      </c>
      <c r="CW273" s="15">
        <f t="shared" si="287"/>
        <v>0.5</v>
      </c>
      <c r="CX273" s="27" t="str">
        <f t="shared" si="288"/>
        <v>1 missed</v>
      </c>
      <c r="CY273" s="27">
        <f t="shared" si="289"/>
        <v>3</v>
      </c>
      <c r="CZ273" s="15">
        <f t="shared" si="290"/>
        <v>0.75</v>
      </c>
      <c r="DA273" s="15" t="str">
        <f t="shared" si="291"/>
        <v>Q-2 A-1 || Q Total-2, A Total-2</v>
      </c>
      <c r="DB273" s="15" t="str" cm="1">
        <f t="array" ref="DB273">IFERROR(INDEX('Attendance-Slot-1'!$Q$2:$Q$1112,MATCH(1,('Attendance-Slot-1'!$A$2:$A$1112=$C273)*('Attendance-Slot-1'!$G$2:$G$1112=DB$2),0)),"No Data")</f>
        <v>No Data</v>
      </c>
      <c r="DC273" s="15" t="str" cm="1">
        <f t="array" ref="DC273">IFERROR(INDEX('Attendance-Slot-2'!$Q$2:$Q$2595,MATCH(1,('Attendance-Slot-2'!$A$2:$A$2595=$C273)*('Attendance-Slot-2'!$G$2:$G$2595=DB$2),0)),"No Data")</f>
        <v>P-S2_Onsite</v>
      </c>
      <c r="DD273" s="139">
        <f>VLOOKUP($CQ273,'Written Exam Marks'!$H:$Q,10,FALSE)</f>
        <v>25.5</v>
      </c>
      <c r="DE273" s="139">
        <f>VLOOKUP($CQ273,'Written Exam Marks'!$H:$Q,9,FALSE)</f>
        <v>50</v>
      </c>
      <c r="DF273" s="15" t="str">
        <f t="shared" si="292"/>
        <v>Present</v>
      </c>
      <c r="DG273" s="15" t="str">
        <f t="shared" si="293"/>
        <v>P-S2_Onsite</v>
      </c>
      <c r="DH273" s="139">
        <v>85</v>
      </c>
      <c r="DI273" s="139">
        <v>85</v>
      </c>
      <c r="DJ273" s="139">
        <v>100</v>
      </c>
      <c r="DK273" s="3" t="str">
        <f t="shared" si="244"/>
        <v>P-0, A-0, No Data-4</v>
      </c>
      <c r="DL273" s="3" t="str">
        <f t="shared" si="245"/>
        <v>P-3, A-0, No Data-1</v>
      </c>
      <c r="DM273" s="1" t="str">
        <f t="shared" si="294"/>
        <v>P-S2_Onsite</v>
      </c>
      <c r="DN273" s="1" t="str">
        <f t="shared" si="295"/>
        <v>P-S2_Onsite</v>
      </c>
      <c r="DO273" s="1" t="str">
        <f t="shared" si="296"/>
        <v>No Data</v>
      </c>
      <c r="DP273" s="1" t="str">
        <f t="shared" si="297"/>
        <v>P-S2_Onsite</v>
      </c>
      <c r="DQ273" s="1" t="str">
        <f t="shared" si="298"/>
        <v>P-3, A-0, No Data-1</v>
      </c>
      <c r="DR273" s="39">
        <f t="shared" si="299"/>
        <v>0</v>
      </c>
      <c r="DS273" s="34" t="s">
        <v>7217</v>
      </c>
      <c r="DT273" s="39" t="s">
        <v>7363</v>
      </c>
      <c r="DU273" s="30" t="s">
        <v>813</v>
      </c>
      <c r="DV273" s="30"/>
    </row>
    <row r="274" spans="1:126" x14ac:dyDescent="0.25">
      <c r="A274" s="1">
        <v>271</v>
      </c>
      <c r="B274" s="1" t="s">
        <v>1000</v>
      </c>
      <c r="C274" s="1" t="s">
        <v>816</v>
      </c>
      <c r="D274" s="1" t="s">
        <v>817</v>
      </c>
      <c r="E274" s="1" t="s">
        <v>818</v>
      </c>
      <c r="F274" s="1" t="s">
        <v>7201</v>
      </c>
      <c r="G274" s="1" t="s">
        <v>3646</v>
      </c>
      <c r="H274" s="143">
        <v>8</v>
      </c>
      <c r="I274" s="143">
        <v>8</v>
      </c>
      <c r="J274" s="143">
        <v>7.2</v>
      </c>
      <c r="K274" s="143">
        <v>8</v>
      </c>
      <c r="L274" s="132">
        <v>28</v>
      </c>
      <c r="M274" s="132">
        <v>59.2</v>
      </c>
      <c r="N274" s="26">
        <v>60</v>
      </c>
      <c r="O274" s="26" t="s">
        <v>997</v>
      </c>
      <c r="P274" s="120" t="s">
        <v>1034</v>
      </c>
      <c r="Q274" s="13" t="str">
        <f t="shared" si="246"/>
        <v>2025EB1100272-BDSDF113</v>
      </c>
      <c r="R274" s="26" t="str">
        <f t="shared" si="247"/>
        <v>0 missed</v>
      </c>
      <c r="S274" s="26" t="str">
        <f t="shared" si="240"/>
        <v>0 missed</v>
      </c>
      <c r="T274" s="26">
        <f t="shared" si="248"/>
        <v>4</v>
      </c>
      <c r="U274" s="26">
        <f t="shared" si="249"/>
        <v>1</v>
      </c>
      <c r="V274" s="13">
        <f t="shared" si="250"/>
        <v>1</v>
      </c>
      <c r="W274" s="13">
        <f t="shared" si="251"/>
        <v>1</v>
      </c>
      <c r="X274" s="26" t="str">
        <f t="shared" si="252"/>
        <v>0 missed</v>
      </c>
      <c r="Y274" s="26">
        <f t="shared" si="253"/>
        <v>5</v>
      </c>
      <c r="Z274" s="13">
        <f t="shared" si="254"/>
        <v>1</v>
      </c>
      <c r="AA274" s="15" t="str">
        <f t="shared" si="255"/>
        <v>Q-4 A-1 || Q Total-4, A Total-1</v>
      </c>
      <c r="AB274" s="13" t="str" cm="1">
        <f t="array" ref="AB274">IFERROR(INDEX('Attendance-Slot-1'!$Q$2:$Q$1112,MATCH(1,('Attendance-Slot-1'!$A$2:$A$1112=$C274)*('Attendance-Slot-1'!$G$2:$G$1112=AB$2),0)),"No Data")</f>
        <v>No Data</v>
      </c>
      <c r="AC274" s="13" t="str" cm="1">
        <f t="array" ref="AC274">IFERROR(INDEX('Attendance-Slot-2'!$Q$2:$Q$2595,MATCH(1,('Attendance-Slot-2'!$A$2:$A$2595=$C274)*('Attendance-Slot-2'!$G$2:$G$2595=AB$2),0)),"No Data")</f>
        <v>P-S2_Online</v>
      </c>
      <c r="AD274" s="133">
        <f>VLOOKUP($Q274,'Written Exam Marks'!$H:$Q,10,FALSE)</f>
        <v>37</v>
      </c>
      <c r="AE274" s="133">
        <f>VLOOKUP($Q274,'Written Exam Marks'!$H:$Q,9,FALSE)</f>
        <v>40</v>
      </c>
      <c r="AF274" s="13" t="str">
        <f t="shared" si="256"/>
        <v>Present</v>
      </c>
      <c r="AG274" s="13" t="str">
        <f t="shared" si="257"/>
        <v>P-S2_Online</v>
      </c>
      <c r="AH274" s="29">
        <v>12</v>
      </c>
      <c r="AI274" s="29">
        <v>15</v>
      </c>
      <c r="AJ274" s="29">
        <v>10</v>
      </c>
      <c r="AK274" s="29">
        <v>10</v>
      </c>
      <c r="AL274" s="29">
        <v>10</v>
      </c>
      <c r="AM274" s="29">
        <v>57</v>
      </c>
      <c r="AN274" s="131">
        <v>60</v>
      </c>
      <c r="AO274" s="36" t="s">
        <v>7179</v>
      </c>
      <c r="AP274" s="116" t="s">
        <v>1050</v>
      </c>
      <c r="AQ274" s="116" t="str">
        <f t="shared" si="241"/>
        <v>2025EB1100272-BDSDF108</v>
      </c>
      <c r="AR274" s="25" t="str">
        <f t="shared" si="258"/>
        <v>0 missed</v>
      </c>
      <c r="AS274" s="25" t="str">
        <f t="shared" si="259"/>
        <v>0 missed</v>
      </c>
      <c r="AT274" s="25">
        <f t="shared" si="260"/>
        <v>3</v>
      </c>
      <c r="AU274" s="25">
        <f t="shared" si="261"/>
        <v>2</v>
      </c>
      <c r="AV274" s="10">
        <f t="shared" si="262"/>
        <v>1</v>
      </c>
      <c r="AW274" s="10">
        <f t="shared" si="263"/>
        <v>1</v>
      </c>
      <c r="AX274" s="25" t="str">
        <f t="shared" si="264"/>
        <v>0 missed</v>
      </c>
      <c r="AY274" s="25">
        <f t="shared" si="265"/>
        <v>5</v>
      </c>
      <c r="AZ274" s="10">
        <f t="shared" si="266"/>
        <v>1</v>
      </c>
      <c r="BA274" s="10" t="str">
        <f t="shared" si="267"/>
        <v>Q-3 A-2 || Q Total-3, A Total-2</v>
      </c>
      <c r="BB274" s="10" t="str" cm="1">
        <f t="array" ref="BB274">IFERROR(INDEX('Attendance-Slot-1'!$Q$2:$Q$1112,MATCH(1,('Attendance-Slot-1'!$A$2:$A$1112=$C274)*('Attendance-Slot-1'!$G$2:$G$1112=BB$2),0)),"No Data")</f>
        <v>No Data</v>
      </c>
      <c r="BC274" s="10" t="str" cm="1">
        <f t="array" ref="BC274">IFERROR(INDEX('Attendance-Slot-2'!$Q$2:$Q$2595,MATCH(1,('Attendance-Slot-2'!$A$2:$A$2595=$C274)*('Attendance-Slot-2'!$G$2:$G$2595=BB$2),0)),"No Data")</f>
        <v>P-S2_Online</v>
      </c>
      <c r="BD274" s="136">
        <f>VLOOKUP($AQ274,'Written Exam Marks'!$H:$Q,10,FALSE)</f>
        <v>30</v>
      </c>
      <c r="BE274" s="136">
        <f>VLOOKUP($AQ274,'Written Exam Marks'!$H:$Q,9,FALSE)</f>
        <v>40</v>
      </c>
      <c r="BF274" s="10" t="str">
        <f t="shared" si="268"/>
        <v>Present</v>
      </c>
      <c r="BG274" s="10" t="str">
        <f t="shared" si="269"/>
        <v>P-S2_Online</v>
      </c>
      <c r="BH274" s="129">
        <v>10</v>
      </c>
      <c r="BI274" s="129">
        <v>15</v>
      </c>
      <c r="BJ274" s="129">
        <v>15</v>
      </c>
      <c r="BK274" s="129">
        <v>19.75</v>
      </c>
      <c r="BL274" s="144">
        <v>59.75</v>
      </c>
      <c r="BM274" s="24">
        <v>60</v>
      </c>
      <c r="BN274" s="24" t="s">
        <v>1004</v>
      </c>
      <c r="BO274" s="118" t="s">
        <v>1063</v>
      </c>
      <c r="BP274" s="118" t="str">
        <f t="shared" si="242"/>
        <v>2025EB1100272-BDSDF114</v>
      </c>
      <c r="BQ274" s="24" t="str">
        <f t="shared" si="270"/>
        <v>0 missed</v>
      </c>
      <c r="BR274" s="24" t="str">
        <f t="shared" si="271"/>
        <v>0 missed</v>
      </c>
      <c r="BS274" s="24">
        <f t="shared" si="272"/>
        <v>3</v>
      </c>
      <c r="BT274" s="24">
        <f t="shared" si="273"/>
        <v>1</v>
      </c>
      <c r="BU274" s="14">
        <f t="shared" si="274"/>
        <v>1</v>
      </c>
      <c r="BV274" s="14">
        <f t="shared" si="275"/>
        <v>1</v>
      </c>
      <c r="BW274" s="24" t="str">
        <f t="shared" si="276"/>
        <v>0 missed</v>
      </c>
      <c r="BX274" s="24">
        <f t="shared" si="277"/>
        <v>4</v>
      </c>
      <c r="BY274" s="14">
        <f t="shared" si="278"/>
        <v>1</v>
      </c>
      <c r="BZ274" s="14" t="str">
        <f t="shared" si="279"/>
        <v>Q-3 A-1 || Q Total-3, A Total-1</v>
      </c>
      <c r="CA274" s="14" t="str" cm="1">
        <f t="array" ref="CA274">IFERROR(INDEX('Attendance-Slot-1'!$Q$2:$Q$1112,MATCH(1,('Attendance-Slot-1'!$A$2:$A$1112=$C274)*('Attendance-Slot-1'!$G$2:$G$1112=CA$2),0)),"No Data")</f>
        <v>No Data</v>
      </c>
      <c r="CB274" s="14" t="str" cm="1">
        <f t="array" ref="CB274">IFERROR(INDEX('Attendance-Slot-2'!$Q$2:$Q$2595,MATCH(1,('Attendance-Slot-2'!$A$2:$A$2595=$C274)*('Attendance-Slot-2'!$G$2:$G$2595=CA$2),0)),"No Data")</f>
        <v>P-S2_Online</v>
      </c>
      <c r="CC274" s="138">
        <f>VLOOKUP($BP274,'Written Exam Marks'!$H:$Q,10,FALSE)</f>
        <v>26.5</v>
      </c>
      <c r="CD274" s="138">
        <f>VLOOKUP($BP274,'Written Exam Marks'!$H:$Q,9,FALSE)</f>
        <v>40</v>
      </c>
      <c r="CE274" s="14" t="str">
        <f t="shared" si="280"/>
        <v>Present</v>
      </c>
      <c r="CF274" s="14" t="str">
        <f t="shared" si="281"/>
        <v>P-S2_Online</v>
      </c>
      <c r="CG274" s="130">
        <v>4.5</v>
      </c>
      <c r="CH274" s="130">
        <v>4.5</v>
      </c>
      <c r="CI274" s="130">
        <v>9</v>
      </c>
      <c r="CJ274" s="130">
        <v>6.5</v>
      </c>
      <c r="CK274" s="130">
        <v>10</v>
      </c>
      <c r="CL274" s="130">
        <v>10</v>
      </c>
      <c r="CM274" s="145">
        <v>44.5</v>
      </c>
      <c r="CN274" s="130">
        <v>50</v>
      </c>
      <c r="CO274" s="27" t="s">
        <v>1005</v>
      </c>
      <c r="CP274" s="119" t="s">
        <v>1044</v>
      </c>
      <c r="CQ274" s="119" t="str">
        <f t="shared" si="243"/>
        <v>2025EB1100272-BDSDF112</v>
      </c>
      <c r="CR274" s="27" t="str">
        <f t="shared" si="282"/>
        <v>0 missed</v>
      </c>
      <c r="CS274" s="27" t="str">
        <f t="shared" si="283"/>
        <v>0 missed</v>
      </c>
      <c r="CT274" s="27">
        <f t="shared" si="284"/>
        <v>2</v>
      </c>
      <c r="CU274" s="27">
        <f t="shared" si="285"/>
        <v>2</v>
      </c>
      <c r="CV274" s="15">
        <f t="shared" si="286"/>
        <v>1</v>
      </c>
      <c r="CW274" s="15">
        <f t="shared" si="287"/>
        <v>1</v>
      </c>
      <c r="CX274" s="27" t="str">
        <f t="shared" si="288"/>
        <v>0 missed</v>
      </c>
      <c r="CY274" s="27">
        <f t="shared" si="289"/>
        <v>4</v>
      </c>
      <c r="CZ274" s="15">
        <f t="shared" si="290"/>
        <v>1</v>
      </c>
      <c r="DA274" s="15" t="str">
        <f t="shared" si="291"/>
        <v>Q-2 A-2 || Q Total-2, A Total-2</v>
      </c>
      <c r="DB274" s="15" t="str" cm="1">
        <f t="array" ref="DB274">IFERROR(INDEX('Attendance-Slot-1'!$Q$2:$Q$1112,MATCH(1,('Attendance-Slot-1'!$A$2:$A$1112=$C274)*('Attendance-Slot-1'!$G$2:$G$1112=DB$2),0)),"No Data")</f>
        <v>No Data</v>
      </c>
      <c r="DC274" s="15" t="str" cm="1">
        <f t="array" ref="DC274">IFERROR(INDEX('Attendance-Slot-2'!$Q$2:$Q$2595,MATCH(1,('Attendance-Slot-2'!$A$2:$A$2595=$C274)*('Attendance-Slot-2'!$G$2:$G$2595=DB$2),0)),"No Data")</f>
        <v>P-S2_Online</v>
      </c>
      <c r="DD274" s="139">
        <f>VLOOKUP($CQ274,'Written Exam Marks'!$H:$Q,10,FALSE)</f>
        <v>33</v>
      </c>
      <c r="DE274" s="139">
        <f>VLOOKUP($CQ274,'Written Exam Marks'!$H:$Q,9,FALSE)</f>
        <v>50</v>
      </c>
      <c r="DF274" s="15" t="str">
        <f t="shared" si="292"/>
        <v>Present</v>
      </c>
      <c r="DG274" s="15" t="str">
        <f t="shared" si="293"/>
        <v>P-S2_Online</v>
      </c>
      <c r="DH274" s="139">
        <v>85</v>
      </c>
      <c r="DI274" s="139">
        <v>85</v>
      </c>
      <c r="DJ274" s="139">
        <v>100</v>
      </c>
      <c r="DK274" s="3" t="str">
        <f t="shared" si="244"/>
        <v>P-0, A-0, No Data-4</v>
      </c>
      <c r="DL274" s="3" t="str">
        <f t="shared" si="245"/>
        <v>P-4, A-0, No Data-0</v>
      </c>
      <c r="DM274" s="1" t="str">
        <f t="shared" si="294"/>
        <v>P-S2_Online</v>
      </c>
      <c r="DN274" s="1" t="str">
        <f t="shared" si="295"/>
        <v>P-S2_Online</v>
      </c>
      <c r="DO274" s="1" t="str">
        <f t="shared" si="296"/>
        <v>P-S2_Online</v>
      </c>
      <c r="DP274" s="1" t="str">
        <f t="shared" si="297"/>
        <v>P-S2_Online</v>
      </c>
      <c r="DQ274" s="1" t="str">
        <f t="shared" si="298"/>
        <v>P-4, A-0, No Data-0</v>
      </c>
      <c r="DR274" s="39">
        <f t="shared" si="299"/>
        <v>1</v>
      </c>
      <c r="DS274" s="34" t="s">
        <v>7217</v>
      </c>
      <c r="DT274" s="39" t="s">
        <v>7363</v>
      </c>
      <c r="DU274" s="30" t="s">
        <v>816</v>
      </c>
      <c r="DV274" s="30"/>
    </row>
    <row r="275" spans="1:126" x14ac:dyDescent="0.25">
      <c r="A275" s="1">
        <v>272</v>
      </c>
      <c r="B275" s="1" t="s">
        <v>1000</v>
      </c>
      <c r="C275" s="1" t="s">
        <v>819</v>
      </c>
      <c r="D275" s="1" t="s">
        <v>820</v>
      </c>
      <c r="E275" s="1" t="s">
        <v>821</v>
      </c>
      <c r="F275" s="1" t="s">
        <v>7201</v>
      </c>
      <c r="G275" s="1" t="s">
        <v>3647</v>
      </c>
      <c r="H275" s="143">
        <v>8</v>
      </c>
      <c r="I275" s="143">
        <v>8</v>
      </c>
      <c r="J275" s="143">
        <v>8</v>
      </c>
      <c r="K275" s="143">
        <v>8</v>
      </c>
      <c r="L275" s="132">
        <v>28</v>
      </c>
      <c r="M275" s="132">
        <v>60</v>
      </c>
      <c r="N275" s="26">
        <v>60</v>
      </c>
      <c r="O275" s="26" t="s">
        <v>997</v>
      </c>
      <c r="P275" s="120" t="s">
        <v>1034</v>
      </c>
      <c r="Q275" s="13" t="str">
        <f t="shared" si="246"/>
        <v>2025EB1100273-BDSDF113</v>
      </c>
      <c r="R275" s="26" t="str">
        <f t="shared" si="247"/>
        <v>0 missed</v>
      </c>
      <c r="S275" s="26" t="str">
        <f t="shared" si="240"/>
        <v>0 missed</v>
      </c>
      <c r="T275" s="26">
        <f t="shared" si="248"/>
        <v>4</v>
      </c>
      <c r="U275" s="26">
        <f t="shared" si="249"/>
        <v>1</v>
      </c>
      <c r="V275" s="13">
        <f t="shared" si="250"/>
        <v>1</v>
      </c>
      <c r="W275" s="13">
        <f t="shared" si="251"/>
        <v>1</v>
      </c>
      <c r="X275" s="26" t="str">
        <f t="shared" si="252"/>
        <v>0 missed</v>
      </c>
      <c r="Y275" s="26">
        <f t="shared" si="253"/>
        <v>5</v>
      </c>
      <c r="Z275" s="13">
        <f t="shared" si="254"/>
        <v>1</v>
      </c>
      <c r="AA275" s="15" t="str">
        <f t="shared" si="255"/>
        <v>Q-4 A-1 || Q Total-4, A Total-1</v>
      </c>
      <c r="AB275" s="13" t="str" cm="1">
        <f t="array" ref="AB275">IFERROR(INDEX('Attendance-Slot-1'!$Q$2:$Q$1112,MATCH(1,('Attendance-Slot-1'!$A$2:$A$1112=$C275)*('Attendance-Slot-1'!$G$2:$G$1112=AB$2),0)),"No Data")</f>
        <v>No Data</v>
      </c>
      <c r="AC275" s="13" t="str" cm="1">
        <f t="array" ref="AC275">IFERROR(INDEX('Attendance-Slot-2'!$Q$2:$Q$2595,MATCH(1,('Attendance-Slot-2'!$A$2:$A$2595=$C275)*('Attendance-Slot-2'!$G$2:$G$2595=AB$2),0)),"No Data")</f>
        <v>A-S2_Onsite</v>
      </c>
      <c r="AD275" s="133" t="e">
        <f>VLOOKUP($Q275,'Written Exam Marks'!$H:$Q,10,FALSE)</f>
        <v>#N/A</v>
      </c>
      <c r="AE275" s="133" t="e">
        <f>VLOOKUP($Q275,'Written Exam Marks'!$H:$Q,9,FALSE)</f>
        <v>#N/A</v>
      </c>
      <c r="AF275" s="13" t="str">
        <f t="shared" si="256"/>
        <v>Absent</v>
      </c>
      <c r="AG275" s="13" t="str">
        <f t="shared" si="257"/>
        <v>A-S2_Onsite</v>
      </c>
      <c r="AH275" s="29">
        <v>13</v>
      </c>
      <c r="AI275" s="29">
        <v>5</v>
      </c>
      <c r="AJ275" s="29">
        <v>9.3333333330000006</v>
      </c>
      <c r="AK275" s="29">
        <v>9</v>
      </c>
      <c r="AL275" s="29">
        <v>10</v>
      </c>
      <c r="AM275" s="29">
        <v>46.333333332999999</v>
      </c>
      <c r="AN275" s="131">
        <v>60</v>
      </c>
      <c r="AO275" s="36" t="s">
        <v>7179</v>
      </c>
      <c r="AP275" s="116" t="s">
        <v>1050</v>
      </c>
      <c r="AQ275" s="116" t="str">
        <f t="shared" si="241"/>
        <v>2025EB1100273-BDSDF108</v>
      </c>
      <c r="AR275" s="25" t="str">
        <f t="shared" si="258"/>
        <v>0 missed</v>
      </c>
      <c r="AS275" s="25" t="str">
        <f t="shared" si="259"/>
        <v>0 missed</v>
      </c>
      <c r="AT275" s="25">
        <f t="shared" si="260"/>
        <v>3</v>
      </c>
      <c r="AU275" s="25">
        <f t="shared" si="261"/>
        <v>2</v>
      </c>
      <c r="AV275" s="10">
        <f t="shared" si="262"/>
        <v>1</v>
      </c>
      <c r="AW275" s="10">
        <f t="shared" si="263"/>
        <v>1</v>
      </c>
      <c r="AX275" s="25" t="str">
        <f t="shared" si="264"/>
        <v>0 missed</v>
      </c>
      <c r="AY275" s="25">
        <f t="shared" si="265"/>
        <v>5</v>
      </c>
      <c r="AZ275" s="10">
        <f t="shared" si="266"/>
        <v>1</v>
      </c>
      <c r="BA275" s="10" t="str">
        <f t="shared" si="267"/>
        <v>Q-3 A-2 || Q Total-3, A Total-2</v>
      </c>
      <c r="BB275" s="10" t="str" cm="1">
        <f t="array" ref="BB275">IFERROR(INDEX('Attendance-Slot-1'!$Q$2:$Q$1112,MATCH(1,('Attendance-Slot-1'!$A$2:$A$1112=$C275)*('Attendance-Slot-1'!$G$2:$G$1112=BB$2),0)),"No Data")</f>
        <v>No Data</v>
      </c>
      <c r="BC275" s="10" t="str" cm="1">
        <f t="array" ref="BC275">IFERROR(INDEX('Attendance-Slot-2'!$Q$2:$Q$2595,MATCH(1,('Attendance-Slot-2'!$A$2:$A$2595=$C275)*('Attendance-Slot-2'!$G$2:$G$2595=BB$2),0)),"No Data")</f>
        <v>P-S2_Onsite</v>
      </c>
      <c r="BD275" s="136" t="e">
        <f>VLOOKUP($AQ275,'Written Exam Marks'!$H:$Q,10,FALSE)</f>
        <v>#N/A</v>
      </c>
      <c r="BE275" s="136" t="e">
        <f>VLOOKUP($AQ275,'Written Exam Marks'!$H:$Q,9,FALSE)</f>
        <v>#N/A</v>
      </c>
      <c r="BF275" s="10" t="str">
        <f t="shared" si="268"/>
        <v>Present</v>
      </c>
      <c r="BG275" s="10" t="str">
        <f t="shared" si="269"/>
        <v>P-S2_Onsite</v>
      </c>
      <c r="BH275" s="129">
        <v>10</v>
      </c>
      <c r="BI275" s="129">
        <v>15</v>
      </c>
      <c r="BJ275" s="129">
        <v>15</v>
      </c>
      <c r="BK275" s="129">
        <v>18.5</v>
      </c>
      <c r="BL275" s="144">
        <v>58.5</v>
      </c>
      <c r="BM275" s="24">
        <v>60</v>
      </c>
      <c r="BN275" s="24" t="s">
        <v>1004</v>
      </c>
      <c r="BO275" s="118" t="s">
        <v>1063</v>
      </c>
      <c r="BP275" s="118" t="str">
        <f t="shared" si="242"/>
        <v>2025EB1100273-BDSDF114</v>
      </c>
      <c r="BQ275" s="24" t="str">
        <f t="shared" si="270"/>
        <v>0 missed</v>
      </c>
      <c r="BR275" s="24" t="str">
        <f t="shared" si="271"/>
        <v>0 missed</v>
      </c>
      <c r="BS275" s="24">
        <f t="shared" si="272"/>
        <v>3</v>
      </c>
      <c r="BT275" s="24">
        <f t="shared" si="273"/>
        <v>1</v>
      </c>
      <c r="BU275" s="14">
        <f t="shared" si="274"/>
        <v>1</v>
      </c>
      <c r="BV275" s="14">
        <f t="shared" si="275"/>
        <v>1</v>
      </c>
      <c r="BW275" s="24" t="str">
        <f t="shared" si="276"/>
        <v>0 missed</v>
      </c>
      <c r="BX275" s="24">
        <f t="shared" si="277"/>
        <v>4</v>
      </c>
      <c r="BY275" s="14">
        <f t="shared" si="278"/>
        <v>1</v>
      </c>
      <c r="BZ275" s="14" t="str">
        <f t="shared" si="279"/>
        <v>Q-3 A-1 || Q Total-3, A Total-1</v>
      </c>
      <c r="CA275" s="14" t="str" cm="1">
        <f t="array" ref="CA275">IFERROR(INDEX('Attendance-Slot-1'!$Q$2:$Q$1112,MATCH(1,('Attendance-Slot-1'!$A$2:$A$1112=$C275)*('Attendance-Slot-1'!$G$2:$G$1112=CA$2),0)),"No Data")</f>
        <v>No Data</v>
      </c>
      <c r="CB275" s="14" t="str" cm="1">
        <f t="array" ref="CB275">IFERROR(INDEX('Attendance-Slot-2'!$Q$2:$Q$2595,MATCH(1,('Attendance-Slot-2'!$A$2:$A$2595=$C275)*('Attendance-Slot-2'!$G$2:$G$2595=CA$2),0)),"No Data")</f>
        <v>A-S2_Onsite</v>
      </c>
      <c r="CC275" s="138" t="e">
        <f>VLOOKUP($BP275,'Written Exam Marks'!$H:$Q,10,FALSE)</f>
        <v>#N/A</v>
      </c>
      <c r="CD275" s="138" t="e">
        <f>VLOOKUP($BP275,'Written Exam Marks'!$H:$Q,9,FALSE)</f>
        <v>#N/A</v>
      </c>
      <c r="CE275" s="14" t="str">
        <f t="shared" si="280"/>
        <v>Absent</v>
      </c>
      <c r="CF275" s="14" t="str">
        <f t="shared" si="281"/>
        <v>A-S2_Onsite</v>
      </c>
      <c r="CG275" s="130">
        <v>5</v>
      </c>
      <c r="CH275" s="130">
        <v>4</v>
      </c>
      <c r="CI275" s="130">
        <v>8.5</v>
      </c>
      <c r="CJ275" s="130">
        <v>9</v>
      </c>
      <c r="CK275" s="130">
        <v>10</v>
      </c>
      <c r="CL275" s="130">
        <v>10</v>
      </c>
      <c r="CM275" s="145">
        <v>46.5</v>
      </c>
      <c r="CN275" s="130">
        <v>50</v>
      </c>
      <c r="CO275" s="27" t="s">
        <v>1005</v>
      </c>
      <c r="CP275" s="119" t="s">
        <v>1044</v>
      </c>
      <c r="CQ275" s="119" t="str">
        <f t="shared" si="243"/>
        <v>2025EB1100273-BDSDF112</v>
      </c>
      <c r="CR275" s="27" t="str">
        <f t="shared" si="282"/>
        <v>0 missed</v>
      </c>
      <c r="CS275" s="27" t="str">
        <f t="shared" si="283"/>
        <v>0 missed</v>
      </c>
      <c r="CT275" s="27">
        <f t="shared" si="284"/>
        <v>2</v>
      </c>
      <c r="CU275" s="27">
        <f t="shared" si="285"/>
        <v>2</v>
      </c>
      <c r="CV275" s="15">
        <f t="shared" si="286"/>
        <v>1</v>
      </c>
      <c r="CW275" s="15">
        <f t="shared" si="287"/>
        <v>1</v>
      </c>
      <c r="CX275" s="27" t="str">
        <f t="shared" si="288"/>
        <v>0 missed</v>
      </c>
      <c r="CY275" s="27">
        <f t="shared" si="289"/>
        <v>4</v>
      </c>
      <c r="CZ275" s="15">
        <f t="shared" si="290"/>
        <v>1</v>
      </c>
      <c r="DA275" s="15" t="str">
        <f t="shared" si="291"/>
        <v>Q-2 A-2 || Q Total-2, A Total-2</v>
      </c>
      <c r="DB275" s="15" t="str" cm="1">
        <f t="array" ref="DB275">IFERROR(INDEX('Attendance-Slot-1'!$Q$2:$Q$1112,MATCH(1,('Attendance-Slot-1'!$A$2:$A$1112=$C275)*('Attendance-Slot-1'!$G$2:$G$1112=DB$2),0)),"No Data")</f>
        <v>No Data</v>
      </c>
      <c r="DC275" s="15" t="str" cm="1">
        <f t="array" ref="DC275">IFERROR(INDEX('Attendance-Slot-2'!$Q$2:$Q$2595,MATCH(1,('Attendance-Slot-2'!$A$2:$A$2595=$C275)*('Attendance-Slot-2'!$G$2:$G$2595=DB$2),0)),"No Data")</f>
        <v>A-S2_Onsite</v>
      </c>
      <c r="DD275" s="139" t="e">
        <f>VLOOKUP($CQ275,'Written Exam Marks'!$H:$Q,10,FALSE)</f>
        <v>#N/A</v>
      </c>
      <c r="DE275" s="139" t="e">
        <f>VLOOKUP($CQ275,'Written Exam Marks'!$H:$Q,9,FALSE)</f>
        <v>#N/A</v>
      </c>
      <c r="DF275" s="15" t="str">
        <f t="shared" si="292"/>
        <v>Absent</v>
      </c>
      <c r="DG275" s="15" t="str">
        <f t="shared" si="293"/>
        <v>A-S2_Onsite</v>
      </c>
      <c r="DH275" s="139">
        <v>85</v>
      </c>
      <c r="DI275" s="139">
        <v>85</v>
      </c>
      <c r="DJ275" s="139">
        <v>100</v>
      </c>
      <c r="DK275" s="3" t="str">
        <f t="shared" si="244"/>
        <v>P-0, A-0, No Data-4</v>
      </c>
      <c r="DL275" s="3" t="str">
        <f t="shared" si="245"/>
        <v>P-1, A-3, No Data-0</v>
      </c>
      <c r="DM275" s="1" t="str">
        <f t="shared" si="294"/>
        <v>A-S2_Onsite</v>
      </c>
      <c r="DN275" s="1" t="str">
        <f t="shared" si="295"/>
        <v>A-S2_Onsite</v>
      </c>
      <c r="DO275" s="1" t="str">
        <f t="shared" si="296"/>
        <v>P-S2_Onsite</v>
      </c>
      <c r="DP275" s="1" t="str">
        <f t="shared" si="297"/>
        <v>A-S2_Onsite</v>
      </c>
      <c r="DQ275" s="1" t="str">
        <f t="shared" si="298"/>
        <v>P-1, A-3, No Data-0</v>
      </c>
      <c r="DR275" s="39">
        <f t="shared" si="299"/>
        <v>1</v>
      </c>
      <c r="DS275" s="34" t="s">
        <v>7217</v>
      </c>
      <c r="DT275" s="39" t="s">
        <v>7363</v>
      </c>
      <c r="DU275" s="30" t="s">
        <v>819</v>
      </c>
      <c r="DV275" s="30"/>
    </row>
    <row r="276" spans="1:126" x14ac:dyDescent="0.25">
      <c r="A276" s="1">
        <v>273</v>
      </c>
      <c r="B276" s="1" t="s">
        <v>1000</v>
      </c>
      <c r="C276" s="1" t="s">
        <v>822</v>
      </c>
      <c r="D276" s="1" t="s">
        <v>823</v>
      </c>
      <c r="E276" s="1" t="s">
        <v>824</v>
      </c>
      <c r="F276" s="1" t="s">
        <v>7201</v>
      </c>
      <c r="G276" s="1" t="s">
        <v>3648</v>
      </c>
      <c r="H276" s="143">
        <v>8</v>
      </c>
      <c r="I276" s="143">
        <v>5.6</v>
      </c>
      <c r="J276" s="143">
        <v>8</v>
      </c>
      <c r="K276" s="143">
        <v>8</v>
      </c>
      <c r="L276" s="132">
        <v>28</v>
      </c>
      <c r="M276" s="132">
        <v>57.6</v>
      </c>
      <c r="N276" s="26">
        <v>60</v>
      </c>
      <c r="O276" s="26" t="s">
        <v>997</v>
      </c>
      <c r="P276" s="120" t="s">
        <v>1034</v>
      </c>
      <c r="Q276" s="13" t="str">
        <f t="shared" si="246"/>
        <v>2025EB1100274-BDSDF113</v>
      </c>
      <c r="R276" s="26" t="str">
        <f t="shared" si="247"/>
        <v>0 missed</v>
      </c>
      <c r="S276" s="26" t="str">
        <f t="shared" si="240"/>
        <v>0 missed</v>
      </c>
      <c r="T276" s="26">
        <f t="shared" si="248"/>
        <v>4</v>
      </c>
      <c r="U276" s="26">
        <f t="shared" si="249"/>
        <v>1</v>
      </c>
      <c r="V276" s="13">
        <f t="shared" si="250"/>
        <v>1</v>
      </c>
      <c r="W276" s="13">
        <f t="shared" si="251"/>
        <v>1</v>
      </c>
      <c r="X276" s="26" t="str">
        <f t="shared" si="252"/>
        <v>0 missed</v>
      </c>
      <c r="Y276" s="26">
        <f t="shared" si="253"/>
        <v>5</v>
      </c>
      <c r="Z276" s="13">
        <f t="shared" si="254"/>
        <v>1</v>
      </c>
      <c r="AA276" s="15" t="str">
        <f t="shared" si="255"/>
        <v>Q-4 A-1 || Q Total-4, A Total-1</v>
      </c>
      <c r="AB276" s="13" t="str" cm="1">
        <f t="array" ref="AB276">IFERROR(INDEX('Attendance-Slot-1'!$Q$2:$Q$1112,MATCH(1,('Attendance-Slot-1'!$A$2:$A$1112=$C276)*('Attendance-Slot-1'!$G$2:$G$1112=AB$2),0)),"No Data")</f>
        <v>No Data</v>
      </c>
      <c r="AC276" s="13" t="str" cm="1">
        <f t="array" ref="AC276">IFERROR(INDEX('Attendance-Slot-2'!$Q$2:$Q$2595,MATCH(1,('Attendance-Slot-2'!$A$2:$A$2595=$C276)*('Attendance-Slot-2'!$G$2:$G$2595=AB$2),0)),"No Data")</f>
        <v>P-S2_Onsite</v>
      </c>
      <c r="AD276" s="133">
        <f>VLOOKUP($Q276,'Written Exam Marks'!$H:$Q,10,FALSE)</f>
        <v>35</v>
      </c>
      <c r="AE276" s="133">
        <f>VLOOKUP($Q276,'Written Exam Marks'!$H:$Q,9,FALSE)</f>
        <v>40</v>
      </c>
      <c r="AF276" s="13" t="str">
        <f t="shared" si="256"/>
        <v>Present</v>
      </c>
      <c r="AG276" s="13" t="str">
        <f t="shared" si="257"/>
        <v>P-S2_Onsite</v>
      </c>
      <c r="AH276" s="29">
        <v>12.5</v>
      </c>
      <c r="AI276" s="29">
        <v>12</v>
      </c>
      <c r="AJ276" s="29">
        <v>8</v>
      </c>
      <c r="AK276" s="29">
        <v>9</v>
      </c>
      <c r="AL276" s="29">
        <v>10</v>
      </c>
      <c r="AM276" s="29">
        <v>51.5</v>
      </c>
      <c r="AN276" s="131">
        <v>60</v>
      </c>
      <c r="AO276" s="36" t="s">
        <v>7179</v>
      </c>
      <c r="AP276" s="116" t="s">
        <v>1050</v>
      </c>
      <c r="AQ276" s="116" t="str">
        <f t="shared" si="241"/>
        <v>2025EB1100274-BDSDF108</v>
      </c>
      <c r="AR276" s="25" t="str">
        <f t="shared" si="258"/>
        <v>0 missed</v>
      </c>
      <c r="AS276" s="25" t="str">
        <f t="shared" si="259"/>
        <v>0 missed</v>
      </c>
      <c r="AT276" s="25">
        <f t="shared" si="260"/>
        <v>3</v>
      </c>
      <c r="AU276" s="25">
        <f t="shared" si="261"/>
        <v>2</v>
      </c>
      <c r="AV276" s="10">
        <f t="shared" si="262"/>
        <v>1</v>
      </c>
      <c r="AW276" s="10">
        <f t="shared" si="263"/>
        <v>1</v>
      </c>
      <c r="AX276" s="25" t="str">
        <f t="shared" si="264"/>
        <v>0 missed</v>
      </c>
      <c r="AY276" s="25">
        <f t="shared" si="265"/>
        <v>5</v>
      </c>
      <c r="AZ276" s="10">
        <f t="shared" si="266"/>
        <v>1</v>
      </c>
      <c r="BA276" s="10" t="str">
        <f t="shared" si="267"/>
        <v>Q-3 A-2 || Q Total-3, A Total-2</v>
      </c>
      <c r="BB276" s="10" t="str" cm="1">
        <f t="array" ref="BB276">IFERROR(INDEX('Attendance-Slot-1'!$Q$2:$Q$1112,MATCH(1,('Attendance-Slot-1'!$A$2:$A$1112=$C276)*('Attendance-Slot-1'!$G$2:$G$1112=BB$2),0)),"No Data")</f>
        <v>No Data</v>
      </c>
      <c r="BC276" s="10" t="str" cm="1">
        <f t="array" ref="BC276">IFERROR(INDEX('Attendance-Slot-2'!$Q$2:$Q$2595,MATCH(1,('Attendance-Slot-2'!$A$2:$A$2595=$C276)*('Attendance-Slot-2'!$G$2:$G$2595=BB$2),0)),"No Data")</f>
        <v>P-S2_Onsite</v>
      </c>
      <c r="BD276" s="136">
        <f>VLOOKUP($AQ276,'Written Exam Marks'!$H:$Q,10,FALSE)</f>
        <v>18</v>
      </c>
      <c r="BE276" s="136">
        <f>VLOOKUP($AQ276,'Written Exam Marks'!$H:$Q,9,FALSE)</f>
        <v>40</v>
      </c>
      <c r="BF276" s="10" t="str">
        <f t="shared" si="268"/>
        <v>Present</v>
      </c>
      <c r="BG276" s="10" t="str">
        <f t="shared" si="269"/>
        <v>P-S2_Onsite</v>
      </c>
      <c r="BH276" s="129">
        <v>10</v>
      </c>
      <c r="BI276" s="129">
        <v>15</v>
      </c>
      <c r="BJ276" s="129">
        <v>15</v>
      </c>
      <c r="BK276" s="129">
        <v>19.5</v>
      </c>
      <c r="BL276" s="144">
        <v>59.5</v>
      </c>
      <c r="BM276" s="24">
        <v>60</v>
      </c>
      <c r="BN276" s="24" t="s">
        <v>1004</v>
      </c>
      <c r="BO276" s="118" t="s">
        <v>1063</v>
      </c>
      <c r="BP276" s="118" t="str">
        <f t="shared" si="242"/>
        <v>2025EB1100274-BDSDF114</v>
      </c>
      <c r="BQ276" s="24" t="str">
        <f t="shared" si="270"/>
        <v>0 missed</v>
      </c>
      <c r="BR276" s="24" t="str">
        <f t="shared" si="271"/>
        <v>0 missed</v>
      </c>
      <c r="BS276" s="24">
        <f t="shared" si="272"/>
        <v>3</v>
      </c>
      <c r="BT276" s="24">
        <f t="shared" si="273"/>
        <v>1</v>
      </c>
      <c r="BU276" s="14">
        <f t="shared" si="274"/>
        <v>1</v>
      </c>
      <c r="BV276" s="14">
        <f t="shared" si="275"/>
        <v>1</v>
      </c>
      <c r="BW276" s="24" t="str">
        <f t="shared" si="276"/>
        <v>0 missed</v>
      </c>
      <c r="BX276" s="24">
        <f t="shared" si="277"/>
        <v>4</v>
      </c>
      <c r="BY276" s="14">
        <f t="shared" si="278"/>
        <v>1</v>
      </c>
      <c r="BZ276" s="14" t="str">
        <f t="shared" si="279"/>
        <v>Q-3 A-1 || Q Total-3, A Total-1</v>
      </c>
      <c r="CA276" s="14" t="str" cm="1">
        <f t="array" ref="CA276">IFERROR(INDEX('Attendance-Slot-1'!$Q$2:$Q$1112,MATCH(1,('Attendance-Slot-1'!$A$2:$A$1112=$C276)*('Attendance-Slot-1'!$G$2:$G$1112=CA$2),0)),"No Data")</f>
        <v>No Data</v>
      </c>
      <c r="CB276" s="14" t="str" cm="1">
        <f t="array" ref="CB276">IFERROR(INDEX('Attendance-Slot-2'!$Q$2:$Q$2595,MATCH(1,('Attendance-Slot-2'!$A$2:$A$2595=$C276)*('Attendance-Slot-2'!$G$2:$G$2595=CA$2),0)),"No Data")</f>
        <v>P-S2_Onsite</v>
      </c>
      <c r="CC276" s="138">
        <f>VLOOKUP($BP276,'Written Exam Marks'!$H:$Q,10,FALSE)</f>
        <v>23.5</v>
      </c>
      <c r="CD276" s="138">
        <f>VLOOKUP($BP276,'Written Exam Marks'!$H:$Q,9,FALSE)</f>
        <v>40</v>
      </c>
      <c r="CE276" s="14" t="str">
        <f t="shared" si="280"/>
        <v>Present</v>
      </c>
      <c r="CF276" s="14" t="str">
        <f t="shared" si="281"/>
        <v>P-S2_Onsite</v>
      </c>
      <c r="CG276" s="130">
        <v>5</v>
      </c>
      <c r="CH276" s="130">
        <v>4.5</v>
      </c>
      <c r="CI276" s="130">
        <v>6</v>
      </c>
      <c r="CJ276" s="130">
        <v>7</v>
      </c>
      <c r="CK276" s="130">
        <v>10</v>
      </c>
      <c r="CL276" s="130">
        <v>10</v>
      </c>
      <c r="CM276" s="145">
        <v>42.5</v>
      </c>
      <c r="CN276" s="130">
        <v>50</v>
      </c>
      <c r="CO276" s="27" t="s">
        <v>1005</v>
      </c>
      <c r="CP276" s="119" t="s">
        <v>1044</v>
      </c>
      <c r="CQ276" s="119" t="str">
        <f t="shared" si="243"/>
        <v>2025EB1100274-BDSDF112</v>
      </c>
      <c r="CR276" s="27" t="str">
        <f t="shared" si="282"/>
        <v>0 missed</v>
      </c>
      <c r="CS276" s="27" t="str">
        <f t="shared" si="283"/>
        <v>0 missed</v>
      </c>
      <c r="CT276" s="27">
        <f t="shared" si="284"/>
        <v>2</v>
      </c>
      <c r="CU276" s="27">
        <f t="shared" si="285"/>
        <v>2</v>
      </c>
      <c r="CV276" s="15">
        <f t="shared" si="286"/>
        <v>1</v>
      </c>
      <c r="CW276" s="15">
        <f t="shared" si="287"/>
        <v>1</v>
      </c>
      <c r="CX276" s="27" t="str">
        <f t="shared" si="288"/>
        <v>0 missed</v>
      </c>
      <c r="CY276" s="27">
        <f t="shared" si="289"/>
        <v>4</v>
      </c>
      <c r="CZ276" s="15">
        <f t="shared" si="290"/>
        <v>1</v>
      </c>
      <c r="DA276" s="15" t="str">
        <f t="shared" si="291"/>
        <v>Q-2 A-2 || Q Total-2, A Total-2</v>
      </c>
      <c r="DB276" s="15" t="str" cm="1">
        <f t="array" ref="DB276">IFERROR(INDEX('Attendance-Slot-1'!$Q$2:$Q$1112,MATCH(1,('Attendance-Slot-1'!$A$2:$A$1112=$C276)*('Attendance-Slot-1'!$G$2:$G$1112=DB$2),0)),"No Data")</f>
        <v>No Data</v>
      </c>
      <c r="DC276" s="15" t="str" cm="1">
        <f t="array" ref="DC276">IFERROR(INDEX('Attendance-Slot-2'!$Q$2:$Q$2595,MATCH(1,('Attendance-Slot-2'!$A$2:$A$2595=$C276)*('Attendance-Slot-2'!$G$2:$G$2595=DB$2),0)),"No Data")</f>
        <v>P-S2_Onsite</v>
      </c>
      <c r="DD276" s="139">
        <f>VLOOKUP($CQ276,'Written Exam Marks'!$H:$Q,10,FALSE)</f>
        <v>26</v>
      </c>
      <c r="DE276" s="139">
        <f>VLOOKUP($CQ276,'Written Exam Marks'!$H:$Q,9,FALSE)</f>
        <v>50</v>
      </c>
      <c r="DF276" s="15" t="str">
        <f t="shared" si="292"/>
        <v>Present</v>
      </c>
      <c r="DG276" s="15" t="str">
        <f t="shared" si="293"/>
        <v>P-S2_Onsite</v>
      </c>
      <c r="DH276" s="139">
        <v>90</v>
      </c>
      <c r="DI276" s="139">
        <v>90</v>
      </c>
      <c r="DJ276" s="139">
        <v>100</v>
      </c>
      <c r="DK276" s="3" t="str">
        <f t="shared" si="244"/>
        <v>P-0, A-0, No Data-4</v>
      </c>
      <c r="DL276" s="3" t="str">
        <f t="shared" si="245"/>
        <v>P-4, A-0, No Data-0</v>
      </c>
      <c r="DM276" s="1" t="str">
        <f t="shared" si="294"/>
        <v>P-S2_Onsite</v>
      </c>
      <c r="DN276" s="1" t="str">
        <f t="shared" si="295"/>
        <v>P-S2_Onsite</v>
      </c>
      <c r="DO276" s="1" t="str">
        <f t="shared" si="296"/>
        <v>P-S2_Onsite</v>
      </c>
      <c r="DP276" s="1" t="str">
        <f t="shared" si="297"/>
        <v>P-S2_Onsite</v>
      </c>
      <c r="DQ276" s="1" t="str">
        <f t="shared" si="298"/>
        <v>P-4, A-0, No Data-0</v>
      </c>
      <c r="DR276" s="39">
        <f t="shared" si="299"/>
        <v>1</v>
      </c>
      <c r="DS276" s="34" t="s">
        <v>7217</v>
      </c>
      <c r="DT276" s="39" t="s">
        <v>7363</v>
      </c>
      <c r="DU276" s="30" t="s">
        <v>822</v>
      </c>
      <c r="DV276" s="30"/>
    </row>
    <row r="277" spans="1:126" x14ac:dyDescent="0.25">
      <c r="A277" s="1">
        <v>274</v>
      </c>
      <c r="B277" s="1" t="s">
        <v>1000</v>
      </c>
      <c r="C277" s="1" t="s">
        <v>825</v>
      </c>
      <c r="D277" s="1" t="s">
        <v>826</v>
      </c>
      <c r="E277" s="1" t="s">
        <v>827</v>
      </c>
      <c r="F277" s="1" t="s">
        <v>7201</v>
      </c>
      <c r="G277" s="1" t="s">
        <v>3649</v>
      </c>
      <c r="H277" s="143" t="s">
        <v>5</v>
      </c>
      <c r="I277" s="143" t="s">
        <v>5</v>
      </c>
      <c r="J277" s="143" t="s">
        <v>5</v>
      </c>
      <c r="K277" s="143" t="s">
        <v>5</v>
      </c>
      <c r="L277" s="132" t="s">
        <v>5</v>
      </c>
      <c r="M277" s="132">
        <v>1.6</v>
      </c>
      <c r="N277" s="26">
        <v>60</v>
      </c>
      <c r="O277" s="26" t="s">
        <v>997</v>
      </c>
      <c r="P277" s="120" t="s">
        <v>1034</v>
      </c>
      <c r="Q277" s="13" t="str">
        <f t="shared" si="246"/>
        <v>2025EB1100275-BDSDF113</v>
      </c>
      <c r="R277" s="26" t="str">
        <f t="shared" si="247"/>
        <v>4 missed</v>
      </c>
      <c r="S277" s="26" t="str">
        <f t="shared" si="240"/>
        <v>1 missed</v>
      </c>
      <c r="T277" s="26">
        <f t="shared" si="248"/>
        <v>0</v>
      </c>
      <c r="U277" s="26">
        <f t="shared" si="249"/>
        <v>0</v>
      </c>
      <c r="V277" s="13">
        <f t="shared" si="250"/>
        <v>0</v>
      </c>
      <c r="W277" s="13">
        <f t="shared" si="251"/>
        <v>0</v>
      </c>
      <c r="X277" s="26" t="str">
        <f t="shared" si="252"/>
        <v>5 missed</v>
      </c>
      <c r="Y277" s="26">
        <f t="shared" si="253"/>
        <v>0</v>
      </c>
      <c r="Z277" s="13">
        <f t="shared" si="254"/>
        <v>0</v>
      </c>
      <c r="AA277" s="15" t="str">
        <f t="shared" si="255"/>
        <v>Q-0 A-0 || Q Total-4, A Total-1</v>
      </c>
      <c r="AB277" s="13" t="str" cm="1">
        <f t="array" ref="AB277">IFERROR(INDEX('Attendance-Slot-1'!$Q$2:$Q$1112,MATCH(1,('Attendance-Slot-1'!$A$2:$A$1112=$C277)*('Attendance-Slot-1'!$G$2:$G$1112=AB$2),0)),"No Data")</f>
        <v>No Data</v>
      </c>
      <c r="AC277" s="13" t="str" cm="1">
        <f t="array" ref="AC277">IFERROR(INDEX('Attendance-Slot-2'!$Q$2:$Q$2595,MATCH(1,('Attendance-Slot-2'!$A$2:$A$2595=$C277)*('Attendance-Slot-2'!$G$2:$G$2595=AB$2),0)),"No Data")</f>
        <v>P-S2_Onsite</v>
      </c>
      <c r="AD277" s="133">
        <f>VLOOKUP($Q277,'Written Exam Marks'!$H:$Q,10,FALSE)</f>
        <v>13</v>
      </c>
      <c r="AE277" s="133">
        <f>VLOOKUP($Q277,'Written Exam Marks'!$H:$Q,9,FALSE)</f>
        <v>40</v>
      </c>
      <c r="AF277" s="13" t="str">
        <f t="shared" si="256"/>
        <v>Present</v>
      </c>
      <c r="AG277" s="13" t="str">
        <f t="shared" si="257"/>
        <v>P-S2_Onsite</v>
      </c>
      <c r="AH277" s="29" t="s">
        <v>5</v>
      </c>
      <c r="AI277" s="29" t="s">
        <v>5</v>
      </c>
      <c r="AJ277" s="29" t="s">
        <v>5</v>
      </c>
      <c r="AK277" s="29" t="s">
        <v>5</v>
      </c>
      <c r="AL277" s="29" t="s">
        <v>5</v>
      </c>
      <c r="AM277" s="29">
        <v>0</v>
      </c>
      <c r="AN277" s="131">
        <v>60</v>
      </c>
      <c r="AO277" s="36" t="s">
        <v>7179</v>
      </c>
      <c r="AP277" s="116" t="s">
        <v>1050</v>
      </c>
      <c r="AQ277" s="116" t="str">
        <f t="shared" si="241"/>
        <v>2025EB1100275-BDSDF108</v>
      </c>
      <c r="AR277" s="25" t="str">
        <f t="shared" si="258"/>
        <v>3 missed</v>
      </c>
      <c r="AS277" s="25" t="str">
        <f t="shared" si="259"/>
        <v>2 missed</v>
      </c>
      <c r="AT277" s="25">
        <f t="shared" si="260"/>
        <v>0</v>
      </c>
      <c r="AU277" s="25">
        <f t="shared" si="261"/>
        <v>0</v>
      </c>
      <c r="AV277" s="10">
        <f t="shared" si="262"/>
        <v>0</v>
      </c>
      <c r="AW277" s="10">
        <f t="shared" si="263"/>
        <v>0</v>
      </c>
      <c r="AX277" s="25" t="str">
        <f t="shared" si="264"/>
        <v>5 missed</v>
      </c>
      <c r="AY277" s="25">
        <f t="shared" si="265"/>
        <v>0</v>
      </c>
      <c r="AZ277" s="10">
        <f t="shared" si="266"/>
        <v>0</v>
      </c>
      <c r="BA277" s="10" t="str">
        <f t="shared" si="267"/>
        <v>Q-0 A-0 || Q Total-3, A Total-2</v>
      </c>
      <c r="BB277" s="10" t="str" cm="1">
        <f t="array" ref="BB277">IFERROR(INDEX('Attendance-Slot-1'!$Q$2:$Q$1112,MATCH(1,('Attendance-Slot-1'!$A$2:$A$1112=$C277)*('Attendance-Slot-1'!$G$2:$G$1112=BB$2),0)),"No Data")</f>
        <v>No Data</v>
      </c>
      <c r="BC277" s="10" t="str" cm="1">
        <f t="array" ref="BC277">IFERROR(INDEX('Attendance-Slot-2'!$Q$2:$Q$2595,MATCH(1,('Attendance-Slot-2'!$A$2:$A$2595=$C277)*('Attendance-Slot-2'!$G$2:$G$2595=BB$2),0)),"No Data")</f>
        <v>P-S2_Onsite</v>
      </c>
      <c r="BD277" s="136">
        <f>VLOOKUP($AQ277,'Written Exam Marks'!$H:$Q,10,FALSE)</f>
        <v>11.5</v>
      </c>
      <c r="BE277" s="136">
        <f>VLOOKUP($AQ277,'Written Exam Marks'!$H:$Q,9,FALSE)</f>
        <v>40</v>
      </c>
      <c r="BF277" s="10" t="str">
        <f t="shared" si="268"/>
        <v>Present</v>
      </c>
      <c r="BG277" s="10" t="str">
        <f t="shared" si="269"/>
        <v>P-S2_Onsite</v>
      </c>
      <c r="BH277" s="129" t="s">
        <v>5</v>
      </c>
      <c r="BI277" s="129" t="s">
        <v>5</v>
      </c>
      <c r="BJ277" s="129">
        <v>15</v>
      </c>
      <c r="BK277" s="129">
        <v>16</v>
      </c>
      <c r="BL277" s="144">
        <v>31</v>
      </c>
      <c r="BM277" s="24">
        <v>60</v>
      </c>
      <c r="BN277" s="24" t="s">
        <v>1004</v>
      </c>
      <c r="BO277" s="118" t="s">
        <v>1063</v>
      </c>
      <c r="BP277" s="118" t="str">
        <f t="shared" si="242"/>
        <v>2025EB1100275-BDSDF114</v>
      </c>
      <c r="BQ277" s="24" t="str">
        <f t="shared" si="270"/>
        <v>2 missed</v>
      </c>
      <c r="BR277" s="24" t="str">
        <f t="shared" si="271"/>
        <v>0 missed</v>
      </c>
      <c r="BS277" s="24">
        <f t="shared" si="272"/>
        <v>1</v>
      </c>
      <c r="BT277" s="24">
        <f t="shared" si="273"/>
        <v>1</v>
      </c>
      <c r="BU277" s="14">
        <f t="shared" si="274"/>
        <v>0.33333333333333331</v>
      </c>
      <c r="BV277" s="14">
        <f t="shared" si="275"/>
        <v>1</v>
      </c>
      <c r="BW277" s="24" t="str">
        <f t="shared" si="276"/>
        <v>2 missed</v>
      </c>
      <c r="BX277" s="24">
        <f t="shared" si="277"/>
        <v>2</v>
      </c>
      <c r="BY277" s="14">
        <f t="shared" si="278"/>
        <v>0.5</v>
      </c>
      <c r="BZ277" s="14" t="str">
        <f t="shared" si="279"/>
        <v>Q-1 A-1 || Q Total-3, A Total-1</v>
      </c>
      <c r="CA277" s="14" t="str" cm="1">
        <f t="array" ref="CA277">IFERROR(INDEX('Attendance-Slot-1'!$Q$2:$Q$1112,MATCH(1,('Attendance-Slot-1'!$A$2:$A$1112=$C277)*('Attendance-Slot-1'!$G$2:$G$1112=CA$2),0)),"No Data")</f>
        <v>No Data</v>
      </c>
      <c r="CB277" s="14" t="str" cm="1">
        <f t="array" ref="CB277">IFERROR(INDEX('Attendance-Slot-2'!$Q$2:$Q$2595,MATCH(1,('Attendance-Slot-2'!$A$2:$A$2595=$C277)*('Attendance-Slot-2'!$G$2:$G$2595=CA$2),0)),"No Data")</f>
        <v>P-S2_Onsite</v>
      </c>
      <c r="CC277" s="138">
        <f>VLOOKUP($BP277,'Written Exam Marks'!$H:$Q,10,FALSE)</f>
        <v>6</v>
      </c>
      <c r="CD277" s="138">
        <f>VLOOKUP($BP277,'Written Exam Marks'!$H:$Q,9,FALSE)</f>
        <v>40</v>
      </c>
      <c r="CE277" s="14" t="str">
        <f t="shared" si="280"/>
        <v>Present</v>
      </c>
      <c r="CF277" s="14" t="str">
        <f t="shared" si="281"/>
        <v>P-S2_Onsite</v>
      </c>
      <c r="CG277" s="130">
        <v>4</v>
      </c>
      <c r="CH277" s="130" t="s">
        <v>5</v>
      </c>
      <c r="CI277" s="130" t="s">
        <v>5</v>
      </c>
      <c r="CJ277" s="130" t="s">
        <v>5</v>
      </c>
      <c r="CK277" s="130" t="s">
        <v>5</v>
      </c>
      <c r="CL277" s="130" t="s">
        <v>5</v>
      </c>
      <c r="CM277" s="145">
        <v>4</v>
      </c>
      <c r="CN277" s="130">
        <v>50</v>
      </c>
      <c r="CO277" s="27" t="s">
        <v>1005</v>
      </c>
      <c r="CP277" s="119" t="s">
        <v>1044</v>
      </c>
      <c r="CQ277" s="119" t="str">
        <f t="shared" si="243"/>
        <v>2025EB1100275-BDSDF112</v>
      </c>
      <c r="CR277" s="27" t="str">
        <f t="shared" si="282"/>
        <v>1 missed</v>
      </c>
      <c r="CS277" s="27" t="str">
        <f t="shared" si="283"/>
        <v>2 missed</v>
      </c>
      <c r="CT277" s="27">
        <f t="shared" si="284"/>
        <v>1</v>
      </c>
      <c r="CU277" s="27">
        <f t="shared" si="285"/>
        <v>0</v>
      </c>
      <c r="CV277" s="15">
        <f t="shared" si="286"/>
        <v>0.5</v>
      </c>
      <c r="CW277" s="15">
        <f t="shared" si="287"/>
        <v>0</v>
      </c>
      <c r="CX277" s="27" t="str">
        <f t="shared" si="288"/>
        <v>3 missed</v>
      </c>
      <c r="CY277" s="27">
        <f t="shared" si="289"/>
        <v>1</v>
      </c>
      <c r="CZ277" s="15">
        <f t="shared" si="290"/>
        <v>0.25</v>
      </c>
      <c r="DA277" s="15" t="str">
        <f t="shared" si="291"/>
        <v>Q-1 A-0 || Q Total-2, A Total-2</v>
      </c>
      <c r="DB277" s="15" t="str" cm="1">
        <f t="array" ref="DB277">IFERROR(INDEX('Attendance-Slot-1'!$Q$2:$Q$1112,MATCH(1,('Attendance-Slot-1'!$A$2:$A$1112=$C277)*('Attendance-Slot-1'!$G$2:$G$1112=DB$2),0)),"No Data")</f>
        <v>No Data</v>
      </c>
      <c r="DC277" s="15" t="str" cm="1">
        <f t="array" ref="DC277">IFERROR(INDEX('Attendance-Slot-2'!$Q$2:$Q$2595,MATCH(1,('Attendance-Slot-2'!$A$2:$A$2595=$C277)*('Attendance-Slot-2'!$G$2:$G$2595=DB$2),0)),"No Data")</f>
        <v>P-S2_Onsite</v>
      </c>
      <c r="DD277" s="139">
        <f>VLOOKUP($CQ277,'Written Exam Marks'!$H:$Q,10,FALSE)</f>
        <v>28.5</v>
      </c>
      <c r="DE277" s="139">
        <f>VLOOKUP($CQ277,'Written Exam Marks'!$H:$Q,9,FALSE)</f>
        <v>50</v>
      </c>
      <c r="DF277" s="15" t="str">
        <f t="shared" si="292"/>
        <v>Present</v>
      </c>
      <c r="DG277" s="15" t="str">
        <f t="shared" si="293"/>
        <v>P-S2_Onsite</v>
      </c>
      <c r="DH277" s="139" t="s">
        <v>5</v>
      </c>
      <c r="DI277" s="139">
        <v>0</v>
      </c>
      <c r="DJ277" s="139">
        <v>100</v>
      </c>
      <c r="DK277" s="3" t="str">
        <f t="shared" si="244"/>
        <v>P-0, A-0, No Data-4</v>
      </c>
      <c r="DL277" s="3" t="str">
        <f t="shared" si="245"/>
        <v>P-4, A-0, No Data-0</v>
      </c>
      <c r="DM277" s="1" t="str">
        <f t="shared" si="294"/>
        <v>P-S2_Onsite</v>
      </c>
      <c r="DN277" s="1" t="str">
        <f t="shared" si="295"/>
        <v>P-S2_Onsite</v>
      </c>
      <c r="DO277" s="1" t="str">
        <f t="shared" si="296"/>
        <v>P-S2_Onsite</v>
      </c>
      <c r="DP277" s="1" t="str">
        <f t="shared" si="297"/>
        <v>P-S2_Onsite</v>
      </c>
      <c r="DQ277" s="1" t="str">
        <f t="shared" si="298"/>
        <v>P-4, A-0, No Data-0</v>
      </c>
      <c r="DR277" s="39">
        <f t="shared" si="299"/>
        <v>0</v>
      </c>
      <c r="DS277" s="34" t="s">
        <v>7217</v>
      </c>
      <c r="DT277" s="39" t="s">
        <v>7363</v>
      </c>
      <c r="DU277" s="30" t="s">
        <v>825</v>
      </c>
      <c r="DV277" s="30"/>
    </row>
    <row r="278" spans="1:126" x14ac:dyDescent="0.25">
      <c r="A278" s="1">
        <v>275</v>
      </c>
      <c r="B278" s="1" t="s">
        <v>1000</v>
      </c>
      <c r="C278" s="1" t="s">
        <v>828</v>
      </c>
      <c r="D278" s="1" t="s">
        <v>829</v>
      </c>
      <c r="E278" s="1" t="s">
        <v>830</v>
      </c>
      <c r="F278" s="1" t="s">
        <v>7202</v>
      </c>
      <c r="G278" s="1" t="s">
        <v>1503</v>
      </c>
      <c r="H278" s="143">
        <v>8</v>
      </c>
      <c r="I278" s="143">
        <v>8</v>
      </c>
      <c r="J278" s="143">
        <v>7.2</v>
      </c>
      <c r="K278" s="143">
        <v>8</v>
      </c>
      <c r="L278" s="132">
        <v>28</v>
      </c>
      <c r="M278" s="132">
        <v>59.2</v>
      </c>
      <c r="N278" s="26">
        <v>60</v>
      </c>
      <c r="O278" s="26" t="s">
        <v>997</v>
      </c>
      <c r="P278" s="120" t="s">
        <v>1034</v>
      </c>
      <c r="Q278" s="13" t="str">
        <f t="shared" si="246"/>
        <v>2025EB1100276-BDSDF113</v>
      </c>
      <c r="R278" s="26" t="str">
        <f t="shared" si="247"/>
        <v>0 missed</v>
      </c>
      <c r="S278" s="26" t="str">
        <f t="shared" si="240"/>
        <v>0 missed</v>
      </c>
      <c r="T278" s="26">
        <f t="shared" si="248"/>
        <v>4</v>
      </c>
      <c r="U278" s="26">
        <f t="shared" si="249"/>
        <v>1</v>
      </c>
      <c r="V278" s="13">
        <f t="shared" si="250"/>
        <v>1</v>
      </c>
      <c r="W278" s="13">
        <f t="shared" si="251"/>
        <v>1</v>
      </c>
      <c r="X278" s="26" t="str">
        <f t="shared" si="252"/>
        <v>0 missed</v>
      </c>
      <c r="Y278" s="26">
        <f t="shared" si="253"/>
        <v>5</v>
      </c>
      <c r="Z278" s="13">
        <f t="shared" si="254"/>
        <v>1</v>
      </c>
      <c r="AA278" s="15" t="str">
        <f t="shared" si="255"/>
        <v>Q-4 A-1 || Q Total-4, A Total-1</v>
      </c>
      <c r="AB278" s="13" t="str" cm="1">
        <f t="array" ref="AB278">IFERROR(INDEX('Attendance-Slot-1'!$Q$2:$Q$1112,MATCH(1,('Attendance-Slot-1'!$A$2:$A$1112=$C278)*('Attendance-Slot-1'!$G$2:$G$1112=AB$2),0)),"No Data")</f>
        <v>No Data</v>
      </c>
      <c r="AC278" s="13" t="str" cm="1">
        <f t="array" ref="AC278">IFERROR(INDEX('Attendance-Slot-2'!$Q$2:$Q$2595,MATCH(1,('Attendance-Slot-2'!$A$2:$A$2595=$C278)*('Attendance-Slot-2'!$G$2:$G$2595=AB$2),0)),"No Data")</f>
        <v>P-S2_Onsite</v>
      </c>
      <c r="AD278" s="133">
        <f>VLOOKUP($Q278,'Written Exam Marks'!$H:$Q,10,FALSE)</f>
        <v>20</v>
      </c>
      <c r="AE278" s="133">
        <f>VLOOKUP($Q278,'Written Exam Marks'!$H:$Q,9,FALSE)</f>
        <v>40</v>
      </c>
      <c r="AF278" s="13" t="str">
        <f t="shared" si="256"/>
        <v>Present</v>
      </c>
      <c r="AG278" s="13" t="str">
        <f t="shared" si="257"/>
        <v>P-S2_Onsite</v>
      </c>
      <c r="AH278" s="29" t="s">
        <v>5</v>
      </c>
      <c r="AI278" s="29">
        <v>13</v>
      </c>
      <c r="AJ278" s="29">
        <v>10</v>
      </c>
      <c r="AK278" s="29">
        <v>9</v>
      </c>
      <c r="AL278" s="29">
        <v>9</v>
      </c>
      <c r="AM278" s="29">
        <v>41</v>
      </c>
      <c r="AN278" s="131">
        <v>60</v>
      </c>
      <c r="AO278" s="36" t="s">
        <v>7179</v>
      </c>
      <c r="AP278" s="116" t="s">
        <v>1050</v>
      </c>
      <c r="AQ278" s="116" t="str">
        <f t="shared" si="241"/>
        <v>2025EB1100276-BDSDF108</v>
      </c>
      <c r="AR278" s="25" t="str">
        <f t="shared" si="258"/>
        <v>0 missed</v>
      </c>
      <c r="AS278" s="25" t="str">
        <f t="shared" si="259"/>
        <v>1 missed</v>
      </c>
      <c r="AT278" s="25">
        <f t="shared" si="260"/>
        <v>3</v>
      </c>
      <c r="AU278" s="25">
        <f t="shared" si="261"/>
        <v>1</v>
      </c>
      <c r="AV278" s="10">
        <f t="shared" si="262"/>
        <v>1</v>
      </c>
      <c r="AW278" s="10">
        <f t="shared" si="263"/>
        <v>0.5</v>
      </c>
      <c r="AX278" s="25" t="str">
        <f t="shared" si="264"/>
        <v>1 missed</v>
      </c>
      <c r="AY278" s="25">
        <f t="shared" si="265"/>
        <v>4</v>
      </c>
      <c r="AZ278" s="10">
        <f t="shared" si="266"/>
        <v>0.8</v>
      </c>
      <c r="BA278" s="10" t="str">
        <f t="shared" si="267"/>
        <v>Q-3 A-1 || Q Total-3, A Total-2</v>
      </c>
      <c r="BB278" s="10" t="str" cm="1">
        <f t="array" ref="BB278">IFERROR(INDEX('Attendance-Slot-1'!$Q$2:$Q$1112,MATCH(1,('Attendance-Slot-1'!$A$2:$A$1112=$C278)*('Attendance-Slot-1'!$G$2:$G$1112=BB$2),0)),"No Data")</f>
        <v>No Data</v>
      </c>
      <c r="BC278" s="10" t="str" cm="1">
        <f t="array" ref="BC278">IFERROR(INDEX('Attendance-Slot-2'!$Q$2:$Q$2595,MATCH(1,('Attendance-Slot-2'!$A$2:$A$2595=$C278)*('Attendance-Slot-2'!$G$2:$G$2595=BB$2),0)),"No Data")</f>
        <v>No Data</v>
      </c>
      <c r="BD278" s="136" t="e">
        <f>VLOOKUP($AQ278,'Written Exam Marks'!$H:$Q,10,FALSE)</f>
        <v>#N/A</v>
      </c>
      <c r="BE278" s="136" t="e">
        <f>VLOOKUP($AQ278,'Written Exam Marks'!$H:$Q,9,FALSE)</f>
        <v>#N/A</v>
      </c>
      <c r="BF278" s="10" t="str">
        <f t="shared" si="268"/>
        <v>No Data</v>
      </c>
      <c r="BG278" s="10" t="str">
        <f t="shared" si="269"/>
        <v>No Data</v>
      </c>
      <c r="BH278" s="129">
        <v>10</v>
      </c>
      <c r="BI278" s="129">
        <v>15</v>
      </c>
      <c r="BJ278" s="129">
        <v>15</v>
      </c>
      <c r="BK278" s="129">
        <v>18.5</v>
      </c>
      <c r="BL278" s="144">
        <v>58.5</v>
      </c>
      <c r="BM278" s="24">
        <v>60</v>
      </c>
      <c r="BN278" s="24" t="s">
        <v>1004</v>
      </c>
      <c r="BO278" s="118" t="s">
        <v>1063</v>
      </c>
      <c r="BP278" s="118" t="str">
        <f t="shared" si="242"/>
        <v>2025EB1100276-BDSDF114</v>
      </c>
      <c r="BQ278" s="24" t="str">
        <f t="shared" si="270"/>
        <v>0 missed</v>
      </c>
      <c r="BR278" s="24" t="str">
        <f t="shared" si="271"/>
        <v>0 missed</v>
      </c>
      <c r="BS278" s="24">
        <f t="shared" si="272"/>
        <v>3</v>
      </c>
      <c r="BT278" s="24">
        <f t="shared" si="273"/>
        <v>1</v>
      </c>
      <c r="BU278" s="14">
        <f t="shared" si="274"/>
        <v>1</v>
      </c>
      <c r="BV278" s="14">
        <f t="shared" si="275"/>
        <v>1</v>
      </c>
      <c r="BW278" s="24" t="str">
        <f t="shared" si="276"/>
        <v>0 missed</v>
      </c>
      <c r="BX278" s="24">
        <f t="shared" si="277"/>
        <v>4</v>
      </c>
      <c r="BY278" s="14">
        <f t="shared" si="278"/>
        <v>1</v>
      </c>
      <c r="BZ278" s="14" t="str">
        <f t="shared" si="279"/>
        <v>Q-3 A-1 || Q Total-3, A Total-1</v>
      </c>
      <c r="CA278" s="14" t="str" cm="1">
        <f t="array" ref="CA278">IFERROR(INDEX('Attendance-Slot-1'!$Q$2:$Q$1112,MATCH(1,('Attendance-Slot-1'!$A$2:$A$1112=$C278)*('Attendance-Slot-1'!$G$2:$G$1112=CA$2),0)),"No Data")</f>
        <v>No Data</v>
      </c>
      <c r="CB278" s="14" t="str" cm="1">
        <f t="array" ref="CB278">IFERROR(INDEX('Attendance-Slot-2'!$Q$2:$Q$2595,MATCH(1,('Attendance-Slot-2'!$A$2:$A$2595=$C278)*('Attendance-Slot-2'!$G$2:$G$2595=CA$2),0)),"No Data")</f>
        <v>P-S2_Onsite</v>
      </c>
      <c r="CC278" s="138">
        <f>VLOOKUP($BP278,'Written Exam Marks'!$H:$Q,10,FALSE)</f>
        <v>12.75</v>
      </c>
      <c r="CD278" s="138">
        <f>VLOOKUP($BP278,'Written Exam Marks'!$H:$Q,9,FALSE)</f>
        <v>40</v>
      </c>
      <c r="CE278" s="14" t="str">
        <f t="shared" si="280"/>
        <v>Present</v>
      </c>
      <c r="CF278" s="14" t="str">
        <f t="shared" si="281"/>
        <v>P-S2_Onsite</v>
      </c>
      <c r="CG278" s="130">
        <v>5</v>
      </c>
      <c r="CH278" s="130">
        <v>4</v>
      </c>
      <c r="CI278" s="130">
        <v>8.5</v>
      </c>
      <c r="CJ278" s="130">
        <v>9.75</v>
      </c>
      <c r="CK278" s="130">
        <v>10</v>
      </c>
      <c r="CL278" s="130">
        <v>10</v>
      </c>
      <c r="CM278" s="145">
        <v>47.25</v>
      </c>
      <c r="CN278" s="130">
        <v>50</v>
      </c>
      <c r="CO278" s="27" t="s">
        <v>1005</v>
      </c>
      <c r="CP278" s="119" t="s">
        <v>1044</v>
      </c>
      <c r="CQ278" s="119" t="str">
        <f t="shared" si="243"/>
        <v>2025EB1100276-BDSDF112</v>
      </c>
      <c r="CR278" s="27" t="str">
        <f t="shared" si="282"/>
        <v>0 missed</v>
      </c>
      <c r="CS278" s="27" t="str">
        <f t="shared" si="283"/>
        <v>0 missed</v>
      </c>
      <c r="CT278" s="27">
        <f t="shared" si="284"/>
        <v>2</v>
      </c>
      <c r="CU278" s="27">
        <f t="shared" si="285"/>
        <v>2</v>
      </c>
      <c r="CV278" s="15">
        <f t="shared" si="286"/>
        <v>1</v>
      </c>
      <c r="CW278" s="15">
        <f t="shared" si="287"/>
        <v>1</v>
      </c>
      <c r="CX278" s="27" t="str">
        <f t="shared" si="288"/>
        <v>0 missed</v>
      </c>
      <c r="CY278" s="27">
        <f t="shared" si="289"/>
        <v>4</v>
      </c>
      <c r="CZ278" s="15">
        <f t="shared" si="290"/>
        <v>1</v>
      </c>
      <c r="DA278" s="15" t="str">
        <f t="shared" si="291"/>
        <v>Q-2 A-2 || Q Total-2, A Total-2</v>
      </c>
      <c r="DB278" s="15" t="str" cm="1">
        <f t="array" ref="DB278">IFERROR(INDEX('Attendance-Slot-1'!$Q$2:$Q$1112,MATCH(1,('Attendance-Slot-1'!$A$2:$A$1112=$C278)*('Attendance-Slot-1'!$G$2:$G$1112=DB$2),0)),"No Data")</f>
        <v>P-S1_Onsite</v>
      </c>
      <c r="DC278" s="15" t="str" cm="1">
        <f t="array" ref="DC278">IFERROR(INDEX('Attendance-Slot-2'!$Q$2:$Q$2595,MATCH(1,('Attendance-Slot-2'!$A$2:$A$2595=$C278)*('Attendance-Slot-2'!$G$2:$G$2595=DB$2),0)),"No Data")</f>
        <v>No Data</v>
      </c>
      <c r="DD278" s="139">
        <f>VLOOKUP($CQ278,'Written Exam Marks'!$H:$Q,10,FALSE)</f>
        <v>28</v>
      </c>
      <c r="DE278" s="139">
        <f>VLOOKUP($CQ278,'Written Exam Marks'!$H:$Q,9,FALSE)</f>
        <v>50</v>
      </c>
      <c r="DF278" s="15" t="str">
        <f t="shared" si="292"/>
        <v>Present</v>
      </c>
      <c r="DG278" s="15" t="str">
        <f t="shared" si="293"/>
        <v>P-S1_Onsite</v>
      </c>
      <c r="DH278" s="139">
        <v>95</v>
      </c>
      <c r="DI278" s="139">
        <v>95</v>
      </c>
      <c r="DJ278" s="139">
        <v>100</v>
      </c>
      <c r="DK278" s="3" t="str">
        <f t="shared" si="244"/>
        <v>P-1, A-0, No Data-3</v>
      </c>
      <c r="DL278" s="3" t="str">
        <f t="shared" si="245"/>
        <v>P-2, A-0, No Data-2</v>
      </c>
      <c r="DM278" s="1" t="str">
        <f t="shared" si="294"/>
        <v>P-S2_Onsite</v>
      </c>
      <c r="DN278" s="1" t="str">
        <f t="shared" si="295"/>
        <v>P-S1_Onsite</v>
      </c>
      <c r="DO278" s="1" t="str">
        <f t="shared" si="296"/>
        <v>No Data</v>
      </c>
      <c r="DP278" s="1" t="str">
        <f t="shared" si="297"/>
        <v>P-S2_Onsite</v>
      </c>
      <c r="DQ278" s="1" t="str">
        <f t="shared" si="298"/>
        <v>P-3, A-0, No Data-1</v>
      </c>
      <c r="DR278" s="39">
        <f t="shared" si="299"/>
        <v>0</v>
      </c>
      <c r="DS278" s="34" t="s">
        <v>7217</v>
      </c>
      <c r="DT278" s="39" t="s">
        <v>7363</v>
      </c>
      <c r="DU278" s="30" t="s">
        <v>828</v>
      </c>
      <c r="DV278" s="30"/>
    </row>
    <row r="279" spans="1:126" x14ac:dyDescent="0.25">
      <c r="A279" s="1">
        <v>276</v>
      </c>
      <c r="B279" s="1" t="s">
        <v>1000</v>
      </c>
      <c r="C279" s="1" t="s">
        <v>831</v>
      </c>
      <c r="D279" s="1" t="s">
        <v>832</v>
      </c>
      <c r="E279" s="1" t="s">
        <v>833</v>
      </c>
      <c r="F279" s="1" t="s">
        <v>7201</v>
      </c>
      <c r="G279" s="1" t="s">
        <v>1506</v>
      </c>
      <c r="H279" s="143">
        <v>7.2</v>
      </c>
      <c r="I279" s="143" t="s">
        <v>5</v>
      </c>
      <c r="J279" s="143" t="s">
        <v>5</v>
      </c>
      <c r="K279" s="143" t="s">
        <v>5</v>
      </c>
      <c r="L279" s="132" t="s">
        <v>5</v>
      </c>
      <c r="M279" s="132">
        <v>7.2</v>
      </c>
      <c r="N279" s="26">
        <v>60</v>
      </c>
      <c r="O279" s="26" t="s">
        <v>997</v>
      </c>
      <c r="P279" s="120" t="s">
        <v>1034</v>
      </c>
      <c r="Q279" s="13" t="str">
        <f t="shared" si="246"/>
        <v>2025EB1100277-BDSDF113</v>
      </c>
      <c r="R279" s="26" t="str">
        <f t="shared" si="247"/>
        <v>3 missed</v>
      </c>
      <c r="S279" s="26" t="str">
        <f t="shared" si="240"/>
        <v>1 missed</v>
      </c>
      <c r="T279" s="26">
        <f t="shared" si="248"/>
        <v>1</v>
      </c>
      <c r="U279" s="26">
        <f t="shared" si="249"/>
        <v>0</v>
      </c>
      <c r="V279" s="13">
        <f t="shared" si="250"/>
        <v>0.25</v>
      </c>
      <c r="W279" s="13">
        <f t="shared" si="251"/>
        <v>0</v>
      </c>
      <c r="X279" s="26" t="str">
        <f t="shared" si="252"/>
        <v>4 missed</v>
      </c>
      <c r="Y279" s="26">
        <f t="shared" si="253"/>
        <v>1</v>
      </c>
      <c r="Z279" s="13">
        <f t="shared" si="254"/>
        <v>0.2</v>
      </c>
      <c r="AA279" s="15" t="str">
        <f t="shared" si="255"/>
        <v>Q-1 A-0 || Q Total-4, A Total-1</v>
      </c>
      <c r="AB279" s="13" t="str" cm="1">
        <f t="array" ref="AB279">IFERROR(INDEX('Attendance-Slot-1'!$Q$2:$Q$1112,MATCH(1,('Attendance-Slot-1'!$A$2:$A$1112=$C279)*('Attendance-Slot-1'!$G$2:$G$1112=AB$2),0)),"No Data")</f>
        <v>A-S1_Onsite</v>
      </c>
      <c r="AC279" s="13" t="str" cm="1">
        <f t="array" ref="AC279">IFERROR(INDEX('Attendance-Slot-2'!$Q$2:$Q$2595,MATCH(1,('Attendance-Slot-2'!$A$2:$A$2595=$C279)*('Attendance-Slot-2'!$G$2:$G$2595=AB$2),0)),"No Data")</f>
        <v>A-S2_Onsite</v>
      </c>
      <c r="AD279" s="133" t="e">
        <f>VLOOKUP($Q279,'Written Exam Marks'!$H:$Q,10,FALSE)</f>
        <v>#N/A</v>
      </c>
      <c r="AE279" s="133" t="e">
        <f>VLOOKUP($Q279,'Written Exam Marks'!$H:$Q,9,FALSE)</f>
        <v>#N/A</v>
      </c>
      <c r="AF279" s="13" t="str">
        <f t="shared" si="256"/>
        <v>Absent</v>
      </c>
      <c r="AG279" s="13" t="str">
        <f t="shared" si="257"/>
        <v>A-S1_Onsite</v>
      </c>
      <c r="AH279" s="29" t="s">
        <v>5</v>
      </c>
      <c r="AI279" s="29" t="s">
        <v>5</v>
      </c>
      <c r="AJ279" s="29" t="s">
        <v>5</v>
      </c>
      <c r="AK279" s="29" t="s">
        <v>5</v>
      </c>
      <c r="AL279" s="29" t="s">
        <v>5</v>
      </c>
      <c r="AM279" s="29">
        <v>0</v>
      </c>
      <c r="AN279" s="131">
        <v>60</v>
      </c>
      <c r="AO279" s="36" t="s">
        <v>7179</v>
      </c>
      <c r="AP279" s="116" t="s">
        <v>1050</v>
      </c>
      <c r="AQ279" s="116" t="str">
        <f t="shared" si="241"/>
        <v>2025EB1100277-BDSDF108</v>
      </c>
      <c r="AR279" s="25" t="str">
        <f t="shared" si="258"/>
        <v>3 missed</v>
      </c>
      <c r="AS279" s="25" t="str">
        <f t="shared" si="259"/>
        <v>2 missed</v>
      </c>
      <c r="AT279" s="25">
        <f t="shared" si="260"/>
        <v>0</v>
      </c>
      <c r="AU279" s="25">
        <f t="shared" si="261"/>
        <v>0</v>
      </c>
      <c r="AV279" s="10">
        <f t="shared" si="262"/>
        <v>0</v>
      </c>
      <c r="AW279" s="10">
        <f t="shared" si="263"/>
        <v>0</v>
      </c>
      <c r="AX279" s="25" t="str">
        <f t="shared" si="264"/>
        <v>5 missed</v>
      </c>
      <c r="AY279" s="25">
        <f t="shared" si="265"/>
        <v>0</v>
      </c>
      <c r="AZ279" s="10">
        <f t="shared" si="266"/>
        <v>0</v>
      </c>
      <c r="BA279" s="10" t="str">
        <f t="shared" si="267"/>
        <v>Q-0 A-0 || Q Total-3, A Total-2</v>
      </c>
      <c r="BB279" s="10" t="str" cm="1">
        <f t="array" ref="BB279">IFERROR(INDEX('Attendance-Slot-1'!$Q$2:$Q$1112,MATCH(1,('Attendance-Slot-1'!$A$2:$A$1112=$C279)*('Attendance-Slot-1'!$G$2:$G$1112=BB$2),0)),"No Data")</f>
        <v>A-S1_Onsite</v>
      </c>
      <c r="BC279" s="10" t="str" cm="1">
        <f t="array" ref="BC279">IFERROR(INDEX('Attendance-Slot-2'!$Q$2:$Q$2595,MATCH(1,('Attendance-Slot-2'!$A$2:$A$2595=$C279)*('Attendance-Slot-2'!$G$2:$G$2595=BB$2),0)),"No Data")</f>
        <v>A-S2_Onsite</v>
      </c>
      <c r="BD279" s="136" t="e">
        <f>VLOOKUP($AQ279,'Written Exam Marks'!$H:$Q,10,FALSE)</f>
        <v>#N/A</v>
      </c>
      <c r="BE279" s="136" t="e">
        <f>VLOOKUP($AQ279,'Written Exam Marks'!$H:$Q,9,FALSE)</f>
        <v>#N/A</v>
      </c>
      <c r="BF279" s="10" t="str">
        <f t="shared" si="268"/>
        <v>Absent</v>
      </c>
      <c r="BG279" s="10" t="str">
        <f t="shared" si="269"/>
        <v>A-S1_Onsite</v>
      </c>
      <c r="BH279" s="129">
        <v>7</v>
      </c>
      <c r="BI279" s="129">
        <v>12</v>
      </c>
      <c r="BJ279" s="129" t="s">
        <v>5</v>
      </c>
      <c r="BK279" s="129" t="s">
        <v>5</v>
      </c>
      <c r="BL279" s="144">
        <v>19</v>
      </c>
      <c r="BM279" s="24">
        <v>60</v>
      </c>
      <c r="BN279" s="24" t="s">
        <v>1004</v>
      </c>
      <c r="BO279" s="118" t="s">
        <v>1063</v>
      </c>
      <c r="BP279" s="118" t="str">
        <f t="shared" si="242"/>
        <v>2025EB1100277-BDSDF114</v>
      </c>
      <c r="BQ279" s="24" t="str">
        <f t="shared" si="270"/>
        <v>1 missed</v>
      </c>
      <c r="BR279" s="24" t="str">
        <f t="shared" si="271"/>
        <v>1 missed</v>
      </c>
      <c r="BS279" s="24">
        <f t="shared" si="272"/>
        <v>2</v>
      </c>
      <c r="BT279" s="24">
        <f t="shared" si="273"/>
        <v>0</v>
      </c>
      <c r="BU279" s="14">
        <f t="shared" si="274"/>
        <v>0.66666666666666663</v>
      </c>
      <c r="BV279" s="14">
        <f t="shared" si="275"/>
        <v>0</v>
      </c>
      <c r="BW279" s="24" t="str">
        <f t="shared" si="276"/>
        <v>2 missed</v>
      </c>
      <c r="BX279" s="24">
        <f t="shared" si="277"/>
        <v>2</v>
      </c>
      <c r="BY279" s="14">
        <f t="shared" si="278"/>
        <v>0.5</v>
      </c>
      <c r="BZ279" s="14" t="str">
        <f t="shared" si="279"/>
        <v>Q-2 A-0 || Q Total-3, A Total-1</v>
      </c>
      <c r="CA279" s="14" t="str" cm="1">
        <f t="array" ref="CA279">IFERROR(INDEX('Attendance-Slot-1'!$Q$2:$Q$1112,MATCH(1,('Attendance-Slot-1'!$A$2:$A$1112=$C279)*('Attendance-Slot-1'!$G$2:$G$1112=CA$2),0)),"No Data")</f>
        <v>A-S1_Onsite</v>
      </c>
      <c r="CB279" s="14" t="str" cm="1">
        <f t="array" ref="CB279">IFERROR(INDEX('Attendance-Slot-2'!$Q$2:$Q$2595,MATCH(1,('Attendance-Slot-2'!$A$2:$A$2595=$C279)*('Attendance-Slot-2'!$G$2:$G$2595=CA$2),0)),"No Data")</f>
        <v>A-S2_Onsite</v>
      </c>
      <c r="CC279" s="138" t="e">
        <f>VLOOKUP($BP279,'Written Exam Marks'!$H:$Q,10,FALSE)</f>
        <v>#N/A</v>
      </c>
      <c r="CD279" s="138" t="e">
        <f>VLOOKUP($BP279,'Written Exam Marks'!$H:$Q,9,FALSE)</f>
        <v>#N/A</v>
      </c>
      <c r="CE279" s="14" t="str">
        <f t="shared" si="280"/>
        <v>Absent</v>
      </c>
      <c r="CF279" s="14" t="str">
        <f t="shared" si="281"/>
        <v>A-S1_Onsite</v>
      </c>
      <c r="CG279" s="130">
        <v>4</v>
      </c>
      <c r="CH279" s="130">
        <v>4.5</v>
      </c>
      <c r="CI279" s="130">
        <v>7.5</v>
      </c>
      <c r="CJ279" s="130" t="s">
        <v>5</v>
      </c>
      <c r="CK279" s="130" t="s">
        <v>5</v>
      </c>
      <c r="CL279" s="130" t="s">
        <v>5</v>
      </c>
      <c r="CM279" s="145">
        <v>16</v>
      </c>
      <c r="CN279" s="130">
        <v>50</v>
      </c>
      <c r="CO279" s="27" t="s">
        <v>1005</v>
      </c>
      <c r="CP279" s="119" t="s">
        <v>1044</v>
      </c>
      <c r="CQ279" s="119" t="str">
        <f t="shared" si="243"/>
        <v>2025EB1100277-BDSDF112</v>
      </c>
      <c r="CR279" s="27" t="str">
        <f t="shared" si="282"/>
        <v>0 missed</v>
      </c>
      <c r="CS279" s="27" t="str">
        <f t="shared" si="283"/>
        <v>1 missed</v>
      </c>
      <c r="CT279" s="27">
        <f t="shared" si="284"/>
        <v>2</v>
      </c>
      <c r="CU279" s="27">
        <f t="shared" si="285"/>
        <v>1</v>
      </c>
      <c r="CV279" s="15">
        <f t="shared" si="286"/>
        <v>1</v>
      </c>
      <c r="CW279" s="15">
        <f t="shared" si="287"/>
        <v>0.5</v>
      </c>
      <c r="CX279" s="27" t="str">
        <f t="shared" si="288"/>
        <v>1 missed</v>
      </c>
      <c r="CY279" s="27">
        <f t="shared" si="289"/>
        <v>3</v>
      </c>
      <c r="CZ279" s="15">
        <f t="shared" si="290"/>
        <v>0.75</v>
      </c>
      <c r="DA279" s="15" t="str">
        <f t="shared" si="291"/>
        <v>Q-2 A-1 || Q Total-2, A Total-2</v>
      </c>
      <c r="DB279" s="15" t="str" cm="1">
        <f t="array" ref="DB279">IFERROR(INDEX('Attendance-Slot-1'!$Q$2:$Q$1112,MATCH(1,('Attendance-Slot-1'!$A$2:$A$1112=$C279)*('Attendance-Slot-1'!$G$2:$G$1112=DB$2),0)),"No Data")</f>
        <v>A-S1_Onsite</v>
      </c>
      <c r="DC279" s="15" t="str" cm="1">
        <f t="array" ref="DC279">IFERROR(INDEX('Attendance-Slot-2'!$Q$2:$Q$2595,MATCH(1,('Attendance-Slot-2'!$A$2:$A$2595=$C279)*('Attendance-Slot-2'!$G$2:$G$2595=DB$2),0)),"No Data")</f>
        <v>A-S2_Onsite</v>
      </c>
      <c r="DD279" s="139" t="e">
        <f>VLOOKUP($CQ279,'Written Exam Marks'!$H:$Q,10,FALSE)</f>
        <v>#N/A</v>
      </c>
      <c r="DE279" s="139" t="e">
        <f>VLOOKUP($CQ279,'Written Exam Marks'!$H:$Q,9,FALSE)</f>
        <v>#N/A</v>
      </c>
      <c r="DF279" s="15" t="str">
        <f t="shared" si="292"/>
        <v>Absent</v>
      </c>
      <c r="DG279" s="15" t="str">
        <f t="shared" si="293"/>
        <v>A-S1_Onsite</v>
      </c>
      <c r="DH279" s="139" t="s">
        <v>5</v>
      </c>
      <c r="DI279" s="139">
        <v>0</v>
      </c>
      <c r="DJ279" s="139">
        <v>100</v>
      </c>
      <c r="DK279" s="3" t="str">
        <f t="shared" si="244"/>
        <v>P-0, A-4, No Data-0</v>
      </c>
      <c r="DL279" s="3" t="str">
        <f t="shared" si="245"/>
        <v>P-0, A-4, No Data-0</v>
      </c>
      <c r="DM279" s="1" t="str">
        <f t="shared" si="294"/>
        <v>A-S1_Onsite</v>
      </c>
      <c r="DN279" s="1" t="str">
        <f t="shared" si="295"/>
        <v>A-S1_Onsite</v>
      </c>
      <c r="DO279" s="1" t="str">
        <f t="shared" si="296"/>
        <v>A-S1_Onsite</v>
      </c>
      <c r="DP279" s="1" t="str">
        <f t="shared" si="297"/>
        <v>A-S1_Onsite</v>
      </c>
      <c r="DQ279" s="1" t="str">
        <f t="shared" si="298"/>
        <v>P-0, A-4, No Data-0</v>
      </c>
      <c r="DR279" s="39">
        <f t="shared" si="299"/>
        <v>0</v>
      </c>
      <c r="DS279" s="34" t="s">
        <v>7217</v>
      </c>
      <c r="DT279" s="39" t="s">
        <v>1098</v>
      </c>
      <c r="DU279" s="30" t="s">
        <v>831</v>
      </c>
      <c r="DV279" s="30" t="s">
        <v>1098</v>
      </c>
    </row>
    <row r="280" spans="1:126" x14ac:dyDescent="0.25">
      <c r="A280" s="1">
        <v>277</v>
      </c>
      <c r="B280" s="1" t="s">
        <v>1000</v>
      </c>
      <c r="C280" s="1" t="s">
        <v>834</v>
      </c>
      <c r="D280" s="1" t="s">
        <v>835</v>
      </c>
      <c r="E280" s="1" t="s">
        <v>836</v>
      </c>
      <c r="F280" s="1" t="s">
        <v>7201</v>
      </c>
      <c r="G280" s="1" t="s">
        <v>7212</v>
      </c>
      <c r="H280" s="143">
        <v>8</v>
      </c>
      <c r="I280" s="143">
        <v>7.2</v>
      </c>
      <c r="J280" s="143">
        <v>8</v>
      </c>
      <c r="K280" s="143">
        <v>8</v>
      </c>
      <c r="L280" s="132">
        <v>28</v>
      </c>
      <c r="M280" s="132">
        <v>59.2</v>
      </c>
      <c r="N280" s="26">
        <v>60</v>
      </c>
      <c r="O280" s="26" t="s">
        <v>997</v>
      </c>
      <c r="P280" s="120" t="s">
        <v>1034</v>
      </c>
      <c r="Q280" s="13" t="str">
        <f t="shared" si="246"/>
        <v>2025EB1100278-BDSDF113</v>
      </c>
      <c r="R280" s="26" t="str">
        <f t="shared" si="247"/>
        <v>0 missed</v>
      </c>
      <c r="S280" s="26" t="str">
        <f t="shared" si="240"/>
        <v>0 missed</v>
      </c>
      <c r="T280" s="26">
        <f t="shared" si="248"/>
        <v>4</v>
      </c>
      <c r="U280" s="26">
        <f t="shared" si="249"/>
        <v>1</v>
      </c>
      <c r="V280" s="13">
        <f t="shared" si="250"/>
        <v>1</v>
      </c>
      <c r="W280" s="13">
        <f t="shared" si="251"/>
        <v>1</v>
      </c>
      <c r="X280" s="26" t="str">
        <f t="shared" si="252"/>
        <v>0 missed</v>
      </c>
      <c r="Y280" s="26">
        <f t="shared" si="253"/>
        <v>5</v>
      </c>
      <c r="Z280" s="13">
        <f t="shared" si="254"/>
        <v>1</v>
      </c>
      <c r="AA280" s="15" t="str">
        <f t="shared" si="255"/>
        <v>Q-4 A-1 || Q Total-4, A Total-1</v>
      </c>
      <c r="AB280" s="13" t="str" cm="1">
        <f t="array" ref="AB280">IFERROR(INDEX('Attendance-Slot-1'!$Q$2:$Q$1112,MATCH(1,('Attendance-Slot-1'!$A$2:$A$1112=$C280)*('Attendance-Slot-1'!$G$2:$G$1112=AB$2),0)),"No Data")</f>
        <v>No Data</v>
      </c>
      <c r="AC280" s="13" t="str" cm="1">
        <f t="array" ref="AC280">IFERROR(INDEX('Attendance-Slot-2'!$Q$2:$Q$2595,MATCH(1,('Attendance-Slot-2'!$A$2:$A$2595=$C280)*('Attendance-Slot-2'!$G$2:$G$2595=AB$2),0)),"No Data")</f>
        <v>No Data</v>
      </c>
      <c r="AD280" s="133" t="e">
        <f>VLOOKUP($Q280,'Written Exam Marks'!$H:$Q,10,FALSE)</f>
        <v>#N/A</v>
      </c>
      <c r="AE280" s="133" t="e">
        <f>VLOOKUP($Q280,'Written Exam Marks'!$H:$Q,9,FALSE)</f>
        <v>#N/A</v>
      </c>
      <c r="AF280" s="13" t="str">
        <f t="shared" si="256"/>
        <v>No Data</v>
      </c>
      <c r="AG280" s="13" t="str">
        <f t="shared" si="257"/>
        <v>No Data</v>
      </c>
      <c r="AH280" s="29">
        <v>14</v>
      </c>
      <c r="AI280" s="29">
        <v>14</v>
      </c>
      <c r="AJ280" s="29">
        <v>10</v>
      </c>
      <c r="AK280" s="29">
        <v>10</v>
      </c>
      <c r="AL280" s="29">
        <v>10</v>
      </c>
      <c r="AM280" s="29">
        <v>58</v>
      </c>
      <c r="AN280" s="131">
        <v>60</v>
      </c>
      <c r="AO280" s="36" t="s">
        <v>7179</v>
      </c>
      <c r="AP280" s="116" t="s">
        <v>1050</v>
      </c>
      <c r="AQ280" s="116" t="str">
        <f t="shared" si="241"/>
        <v>2025EB1100278-BDSDF108</v>
      </c>
      <c r="AR280" s="25" t="str">
        <f t="shared" si="258"/>
        <v>0 missed</v>
      </c>
      <c r="AS280" s="25" t="str">
        <f t="shared" si="259"/>
        <v>0 missed</v>
      </c>
      <c r="AT280" s="25">
        <f t="shared" si="260"/>
        <v>3</v>
      </c>
      <c r="AU280" s="25">
        <f t="shared" si="261"/>
        <v>2</v>
      </c>
      <c r="AV280" s="10">
        <f t="shared" si="262"/>
        <v>1</v>
      </c>
      <c r="AW280" s="10">
        <f t="shared" si="263"/>
        <v>1</v>
      </c>
      <c r="AX280" s="25" t="str">
        <f t="shared" si="264"/>
        <v>0 missed</v>
      </c>
      <c r="AY280" s="25">
        <f t="shared" si="265"/>
        <v>5</v>
      </c>
      <c r="AZ280" s="10">
        <f t="shared" si="266"/>
        <v>1</v>
      </c>
      <c r="BA280" s="10" t="str">
        <f t="shared" si="267"/>
        <v>Q-3 A-2 || Q Total-3, A Total-2</v>
      </c>
      <c r="BB280" s="10" t="str" cm="1">
        <f t="array" ref="BB280">IFERROR(INDEX('Attendance-Slot-1'!$Q$2:$Q$1112,MATCH(1,('Attendance-Slot-1'!$A$2:$A$1112=$C280)*('Attendance-Slot-1'!$G$2:$G$1112=BB$2),0)),"No Data")</f>
        <v>No Data</v>
      </c>
      <c r="BC280" s="10" t="str" cm="1">
        <f t="array" ref="BC280">IFERROR(INDEX('Attendance-Slot-2'!$Q$2:$Q$2595,MATCH(1,('Attendance-Slot-2'!$A$2:$A$2595=$C280)*('Attendance-Slot-2'!$G$2:$G$2595=BB$2),0)),"No Data")</f>
        <v>No Data</v>
      </c>
      <c r="BD280" s="136" t="e">
        <f>VLOOKUP($AQ280,'Written Exam Marks'!$H:$Q,10,FALSE)</f>
        <v>#N/A</v>
      </c>
      <c r="BE280" s="136" t="e">
        <f>VLOOKUP($AQ280,'Written Exam Marks'!$H:$Q,9,FALSE)</f>
        <v>#N/A</v>
      </c>
      <c r="BF280" s="10" t="str">
        <f t="shared" si="268"/>
        <v>No Data</v>
      </c>
      <c r="BG280" s="10" t="str">
        <f t="shared" si="269"/>
        <v>No Data</v>
      </c>
      <c r="BH280" s="129">
        <v>10</v>
      </c>
      <c r="BI280" s="129">
        <v>15</v>
      </c>
      <c r="BJ280" s="129">
        <v>15</v>
      </c>
      <c r="BK280" s="129">
        <v>19.5</v>
      </c>
      <c r="BL280" s="144">
        <v>59.5</v>
      </c>
      <c r="BM280" s="24">
        <v>60</v>
      </c>
      <c r="BN280" s="24" t="s">
        <v>1004</v>
      </c>
      <c r="BO280" s="118" t="s">
        <v>1063</v>
      </c>
      <c r="BP280" s="118" t="str">
        <f t="shared" si="242"/>
        <v>2025EB1100278-BDSDF114</v>
      </c>
      <c r="BQ280" s="24" t="str">
        <f t="shared" si="270"/>
        <v>0 missed</v>
      </c>
      <c r="BR280" s="24" t="str">
        <f t="shared" si="271"/>
        <v>0 missed</v>
      </c>
      <c r="BS280" s="24">
        <f t="shared" si="272"/>
        <v>3</v>
      </c>
      <c r="BT280" s="24">
        <f t="shared" si="273"/>
        <v>1</v>
      </c>
      <c r="BU280" s="14">
        <f t="shared" si="274"/>
        <v>1</v>
      </c>
      <c r="BV280" s="14">
        <f t="shared" si="275"/>
        <v>1</v>
      </c>
      <c r="BW280" s="24" t="str">
        <f t="shared" si="276"/>
        <v>0 missed</v>
      </c>
      <c r="BX280" s="24">
        <f t="shared" si="277"/>
        <v>4</v>
      </c>
      <c r="BY280" s="14">
        <f t="shared" si="278"/>
        <v>1</v>
      </c>
      <c r="BZ280" s="14" t="str">
        <f t="shared" si="279"/>
        <v>Q-3 A-1 || Q Total-3, A Total-1</v>
      </c>
      <c r="CA280" s="14" t="str" cm="1">
        <f t="array" ref="CA280">IFERROR(INDEX('Attendance-Slot-1'!$Q$2:$Q$1112,MATCH(1,('Attendance-Slot-1'!$A$2:$A$1112=$C280)*('Attendance-Slot-1'!$G$2:$G$1112=CA$2),0)),"No Data")</f>
        <v>No Data</v>
      </c>
      <c r="CB280" s="14" t="str" cm="1">
        <f t="array" ref="CB280">IFERROR(INDEX('Attendance-Slot-2'!$Q$2:$Q$2595,MATCH(1,('Attendance-Slot-2'!$A$2:$A$2595=$C280)*('Attendance-Slot-2'!$G$2:$G$2595=CA$2),0)),"No Data")</f>
        <v>No Data</v>
      </c>
      <c r="CC280" s="138" t="e">
        <f>VLOOKUP($BP280,'Written Exam Marks'!$H:$Q,10,FALSE)</f>
        <v>#N/A</v>
      </c>
      <c r="CD280" s="138" t="e">
        <f>VLOOKUP($BP280,'Written Exam Marks'!$H:$Q,9,FALSE)</f>
        <v>#N/A</v>
      </c>
      <c r="CE280" s="14" t="str">
        <f t="shared" si="280"/>
        <v>No Data</v>
      </c>
      <c r="CF280" s="14" t="str">
        <f t="shared" si="281"/>
        <v>No Data</v>
      </c>
      <c r="CG280" s="130">
        <v>4.5</v>
      </c>
      <c r="CH280" s="130">
        <v>4.5</v>
      </c>
      <c r="CI280" s="130">
        <v>7</v>
      </c>
      <c r="CJ280" s="130">
        <v>7</v>
      </c>
      <c r="CK280" s="130" t="s">
        <v>5</v>
      </c>
      <c r="CL280" s="130" t="s">
        <v>5</v>
      </c>
      <c r="CM280" s="145">
        <v>23</v>
      </c>
      <c r="CN280" s="130">
        <v>50</v>
      </c>
      <c r="CO280" s="27" t="s">
        <v>1005</v>
      </c>
      <c r="CP280" s="119" t="s">
        <v>1044</v>
      </c>
      <c r="CQ280" s="119" t="str">
        <f t="shared" si="243"/>
        <v>2025EB1100278-BDSDF112</v>
      </c>
      <c r="CR280" s="27" t="str">
        <f t="shared" si="282"/>
        <v>0 missed</v>
      </c>
      <c r="CS280" s="27" t="str">
        <f t="shared" si="283"/>
        <v>0 missed</v>
      </c>
      <c r="CT280" s="27">
        <f t="shared" si="284"/>
        <v>2</v>
      </c>
      <c r="CU280" s="27">
        <f t="shared" si="285"/>
        <v>2</v>
      </c>
      <c r="CV280" s="15">
        <f t="shared" si="286"/>
        <v>1</v>
      </c>
      <c r="CW280" s="15">
        <f t="shared" si="287"/>
        <v>1</v>
      </c>
      <c r="CX280" s="27" t="str">
        <f t="shared" si="288"/>
        <v>0 missed</v>
      </c>
      <c r="CY280" s="27">
        <f t="shared" si="289"/>
        <v>4</v>
      </c>
      <c r="CZ280" s="15">
        <f t="shared" si="290"/>
        <v>1</v>
      </c>
      <c r="DA280" s="15" t="str">
        <f t="shared" si="291"/>
        <v>Q-2 A-2 || Q Total-2, A Total-2</v>
      </c>
      <c r="DB280" s="15" t="str" cm="1">
        <f t="array" ref="DB280">IFERROR(INDEX('Attendance-Slot-1'!$Q$2:$Q$1112,MATCH(1,('Attendance-Slot-1'!$A$2:$A$1112=$C280)*('Attendance-Slot-1'!$G$2:$G$1112=DB$2),0)),"No Data")</f>
        <v>No Data</v>
      </c>
      <c r="DC280" s="15" t="str" cm="1">
        <f t="array" ref="DC280">IFERROR(INDEX('Attendance-Slot-2'!$Q$2:$Q$2595,MATCH(1,('Attendance-Slot-2'!$A$2:$A$2595=$C280)*('Attendance-Slot-2'!$G$2:$G$2595=DB$2),0)),"No Data")</f>
        <v>No Data</v>
      </c>
      <c r="DD280" s="139" t="e">
        <f>VLOOKUP($CQ280,'Written Exam Marks'!$H:$Q,10,FALSE)</f>
        <v>#N/A</v>
      </c>
      <c r="DE280" s="139" t="e">
        <f>VLOOKUP($CQ280,'Written Exam Marks'!$H:$Q,9,FALSE)</f>
        <v>#N/A</v>
      </c>
      <c r="DF280" s="15" t="str">
        <f t="shared" si="292"/>
        <v>No Data</v>
      </c>
      <c r="DG280" s="15" t="str">
        <f t="shared" si="293"/>
        <v>No Data</v>
      </c>
      <c r="DH280" s="139">
        <v>100</v>
      </c>
      <c r="DI280" s="139">
        <v>100</v>
      </c>
      <c r="DJ280" s="139">
        <v>100</v>
      </c>
      <c r="DK280" s="3" t="str">
        <f t="shared" si="244"/>
        <v>P-0, A-0, No Data-4</v>
      </c>
      <c r="DL280" s="3" t="str">
        <f t="shared" si="245"/>
        <v>P-0, A-0, No Data-4</v>
      </c>
      <c r="DM280" s="1" t="str">
        <f t="shared" si="294"/>
        <v>No Data</v>
      </c>
      <c r="DN280" s="1" t="str">
        <f t="shared" si="295"/>
        <v>No Data</v>
      </c>
      <c r="DO280" s="1" t="str">
        <f t="shared" si="296"/>
        <v>No Data</v>
      </c>
      <c r="DP280" s="1" t="str">
        <f t="shared" si="297"/>
        <v>No Data</v>
      </c>
      <c r="DQ280" s="1" t="str">
        <f t="shared" si="298"/>
        <v>P-0, A-0, No Data-4</v>
      </c>
      <c r="DR280" s="39">
        <f t="shared" si="299"/>
        <v>1</v>
      </c>
      <c r="DS280" s="34" t="e">
        <v>#N/A</v>
      </c>
      <c r="DT280" s="34" t="s">
        <v>7220</v>
      </c>
      <c r="DU280" s="30" t="s">
        <v>834</v>
      </c>
      <c r="DV280" s="30"/>
    </row>
    <row r="281" spans="1:126" x14ac:dyDescent="0.25">
      <c r="A281" s="1">
        <v>278</v>
      </c>
      <c r="B281" s="1" t="s">
        <v>1000</v>
      </c>
      <c r="C281" s="1" t="s">
        <v>837</v>
      </c>
      <c r="D281" s="1" t="s">
        <v>838</v>
      </c>
      <c r="E281" s="1" t="s">
        <v>839</v>
      </c>
      <c r="F281" s="1" t="s">
        <v>7201</v>
      </c>
      <c r="G281" s="1" t="s">
        <v>1511</v>
      </c>
      <c r="H281" s="143" t="s">
        <v>5</v>
      </c>
      <c r="I281" s="143" t="s">
        <v>5</v>
      </c>
      <c r="J281" s="143" t="s">
        <v>5</v>
      </c>
      <c r="K281" s="143" t="s">
        <v>5</v>
      </c>
      <c r="L281" s="132" t="s">
        <v>5</v>
      </c>
      <c r="M281" s="132">
        <v>1.6</v>
      </c>
      <c r="N281" s="26">
        <v>60</v>
      </c>
      <c r="O281" s="26" t="s">
        <v>997</v>
      </c>
      <c r="P281" s="120" t="s">
        <v>1034</v>
      </c>
      <c r="Q281" s="13" t="str">
        <f t="shared" si="246"/>
        <v>2025EB1100279-BDSDF113</v>
      </c>
      <c r="R281" s="26" t="str">
        <f t="shared" si="247"/>
        <v>4 missed</v>
      </c>
      <c r="S281" s="26" t="str">
        <f t="shared" si="240"/>
        <v>1 missed</v>
      </c>
      <c r="T281" s="26">
        <f t="shared" si="248"/>
        <v>0</v>
      </c>
      <c r="U281" s="26">
        <f t="shared" si="249"/>
        <v>0</v>
      </c>
      <c r="V281" s="13">
        <f t="shared" si="250"/>
        <v>0</v>
      </c>
      <c r="W281" s="13">
        <f t="shared" si="251"/>
        <v>0</v>
      </c>
      <c r="X281" s="26" t="str">
        <f t="shared" si="252"/>
        <v>5 missed</v>
      </c>
      <c r="Y281" s="26">
        <f t="shared" si="253"/>
        <v>0</v>
      </c>
      <c r="Z281" s="13">
        <f t="shared" si="254"/>
        <v>0</v>
      </c>
      <c r="AA281" s="15" t="str">
        <f t="shared" si="255"/>
        <v>Q-0 A-0 || Q Total-4, A Total-1</v>
      </c>
      <c r="AB281" s="13" t="str" cm="1">
        <f t="array" ref="AB281">IFERROR(INDEX('Attendance-Slot-1'!$Q$2:$Q$1112,MATCH(1,('Attendance-Slot-1'!$A$2:$A$1112=$C281)*('Attendance-Slot-1'!$G$2:$G$1112=AB$2),0)),"No Data")</f>
        <v>A-S1_Onsite</v>
      </c>
      <c r="AC281" s="13" t="str" cm="1">
        <f t="array" ref="AC281">IFERROR(INDEX('Attendance-Slot-2'!$Q$2:$Q$2595,MATCH(1,('Attendance-Slot-2'!$A$2:$A$2595=$C281)*('Attendance-Slot-2'!$G$2:$G$2595=AB$2),0)),"No Data")</f>
        <v>A-S2_Onsite</v>
      </c>
      <c r="AD281" s="133" t="e">
        <f>VLOOKUP($Q281,'Written Exam Marks'!$H:$Q,10,FALSE)</f>
        <v>#N/A</v>
      </c>
      <c r="AE281" s="133" t="e">
        <f>VLOOKUP($Q281,'Written Exam Marks'!$H:$Q,9,FALSE)</f>
        <v>#N/A</v>
      </c>
      <c r="AF281" s="13" t="str">
        <f t="shared" si="256"/>
        <v>Absent</v>
      </c>
      <c r="AG281" s="13" t="str">
        <f t="shared" si="257"/>
        <v>A-S1_Onsite</v>
      </c>
      <c r="AH281" s="29" t="s">
        <v>5</v>
      </c>
      <c r="AI281" s="29" t="s">
        <v>5</v>
      </c>
      <c r="AJ281" s="29" t="s">
        <v>5</v>
      </c>
      <c r="AK281" s="29" t="s">
        <v>5</v>
      </c>
      <c r="AL281" s="29" t="s">
        <v>5</v>
      </c>
      <c r="AM281" s="29">
        <v>0</v>
      </c>
      <c r="AN281" s="131">
        <v>60</v>
      </c>
      <c r="AO281" s="36" t="s">
        <v>7179</v>
      </c>
      <c r="AP281" s="116" t="s">
        <v>1050</v>
      </c>
      <c r="AQ281" s="116" t="str">
        <f t="shared" si="241"/>
        <v>2025EB1100279-BDSDF108</v>
      </c>
      <c r="AR281" s="25" t="str">
        <f t="shared" si="258"/>
        <v>3 missed</v>
      </c>
      <c r="AS281" s="25" t="str">
        <f t="shared" si="259"/>
        <v>2 missed</v>
      </c>
      <c r="AT281" s="25">
        <f t="shared" si="260"/>
        <v>0</v>
      </c>
      <c r="AU281" s="25">
        <f t="shared" si="261"/>
        <v>0</v>
      </c>
      <c r="AV281" s="10">
        <f t="shared" si="262"/>
        <v>0</v>
      </c>
      <c r="AW281" s="10">
        <f t="shared" si="263"/>
        <v>0</v>
      </c>
      <c r="AX281" s="25" t="str">
        <f t="shared" si="264"/>
        <v>5 missed</v>
      </c>
      <c r="AY281" s="25">
        <f t="shared" si="265"/>
        <v>0</v>
      </c>
      <c r="AZ281" s="10">
        <f t="shared" si="266"/>
        <v>0</v>
      </c>
      <c r="BA281" s="10" t="str">
        <f t="shared" si="267"/>
        <v>Q-0 A-0 || Q Total-3, A Total-2</v>
      </c>
      <c r="BB281" s="10" t="str" cm="1">
        <f t="array" ref="BB281">IFERROR(INDEX('Attendance-Slot-1'!$Q$2:$Q$1112,MATCH(1,('Attendance-Slot-1'!$A$2:$A$1112=$C281)*('Attendance-Slot-1'!$G$2:$G$1112=BB$2),0)),"No Data")</f>
        <v>No Data</v>
      </c>
      <c r="BC281" s="10" t="str" cm="1">
        <f t="array" ref="BC281">IFERROR(INDEX('Attendance-Slot-2'!$Q$2:$Q$2595,MATCH(1,('Attendance-Slot-2'!$A$2:$A$2595=$C281)*('Attendance-Slot-2'!$G$2:$G$2595=BB$2),0)),"No Data")</f>
        <v>A-S2_Onsite</v>
      </c>
      <c r="BD281" s="136" t="e">
        <f>VLOOKUP($AQ281,'Written Exam Marks'!$H:$Q,10,FALSE)</f>
        <v>#N/A</v>
      </c>
      <c r="BE281" s="136" t="e">
        <f>VLOOKUP($AQ281,'Written Exam Marks'!$H:$Q,9,FALSE)</f>
        <v>#N/A</v>
      </c>
      <c r="BF281" s="10" t="str">
        <f t="shared" si="268"/>
        <v>Absent</v>
      </c>
      <c r="BG281" s="10" t="str">
        <f t="shared" si="269"/>
        <v>A-S2_Onsite</v>
      </c>
      <c r="BH281" s="129" t="s">
        <v>5</v>
      </c>
      <c r="BI281" s="129" t="s">
        <v>5</v>
      </c>
      <c r="BJ281" s="129" t="s">
        <v>5</v>
      </c>
      <c r="BK281" s="129" t="s">
        <v>5</v>
      </c>
      <c r="BL281" s="144">
        <v>0</v>
      </c>
      <c r="BM281" s="24">
        <v>60</v>
      </c>
      <c r="BN281" s="24" t="s">
        <v>1004</v>
      </c>
      <c r="BO281" s="118" t="s">
        <v>1063</v>
      </c>
      <c r="BP281" s="118" t="str">
        <f t="shared" si="242"/>
        <v>2025EB1100279-BDSDF114</v>
      </c>
      <c r="BQ281" s="24" t="str">
        <f t="shared" si="270"/>
        <v>3 missed</v>
      </c>
      <c r="BR281" s="24" t="str">
        <f t="shared" si="271"/>
        <v>1 missed</v>
      </c>
      <c r="BS281" s="24">
        <f t="shared" si="272"/>
        <v>0</v>
      </c>
      <c r="BT281" s="24">
        <f t="shared" si="273"/>
        <v>0</v>
      </c>
      <c r="BU281" s="14">
        <f t="shared" si="274"/>
        <v>0</v>
      </c>
      <c r="BV281" s="14">
        <f t="shared" si="275"/>
        <v>0</v>
      </c>
      <c r="BW281" s="24" t="str">
        <f t="shared" si="276"/>
        <v>4 missed</v>
      </c>
      <c r="BX281" s="24">
        <f t="shared" si="277"/>
        <v>0</v>
      </c>
      <c r="BY281" s="14">
        <f t="shared" si="278"/>
        <v>0</v>
      </c>
      <c r="BZ281" s="14" t="str">
        <f t="shared" si="279"/>
        <v>Q-0 A-0 || Q Total-3, A Total-1</v>
      </c>
      <c r="CA281" s="14" t="str" cm="1">
        <f t="array" ref="CA281">IFERROR(INDEX('Attendance-Slot-1'!$Q$2:$Q$1112,MATCH(1,('Attendance-Slot-1'!$A$2:$A$1112=$C281)*('Attendance-Slot-1'!$G$2:$G$1112=CA$2),0)),"No Data")</f>
        <v>No Data</v>
      </c>
      <c r="CB281" s="14" t="str" cm="1">
        <f t="array" ref="CB281">IFERROR(INDEX('Attendance-Slot-2'!$Q$2:$Q$2595,MATCH(1,('Attendance-Slot-2'!$A$2:$A$2595=$C281)*('Attendance-Slot-2'!$G$2:$G$2595=CA$2),0)),"No Data")</f>
        <v>A-S2_Onsite</v>
      </c>
      <c r="CC281" s="138" t="e">
        <f>VLOOKUP($BP281,'Written Exam Marks'!$H:$Q,10,FALSE)</f>
        <v>#N/A</v>
      </c>
      <c r="CD281" s="138" t="e">
        <f>VLOOKUP($BP281,'Written Exam Marks'!$H:$Q,9,FALSE)</f>
        <v>#N/A</v>
      </c>
      <c r="CE281" s="14" t="str">
        <f t="shared" si="280"/>
        <v>Absent</v>
      </c>
      <c r="CF281" s="14" t="str">
        <f t="shared" si="281"/>
        <v>A-S2_Onsite</v>
      </c>
      <c r="CG281" s="130">
        <v>1</v>
      </c>
      <c r="CH281" s="130" t="s">
        <v>5</v>
      </c>
      <c r="CI281" s="130" t="s">
        <v>5</v>
      </c>
      <c r="CJ281" s="130" t="s">
        <v>5</v>
      </c>
      <c r="CK281" s="130" t="s">
        <v>5</v>
      </c>
      <c r="CL281" s="130" t="s">
        <v>5</v>
      </c>
      <c r="CM281" s="145">
        <v>1</v>
      </c>
      <c r="CN281" s="130">
        <v>50</v>
      </c>
      <c r="CO281" s="27" t="s">
        <v>1005</v>
      </c>
      <c r="CP281" s="119" t="s">
        <v>1044</v>
      </c>
      <c r="CQ281" s="119" t="str">
        <f t="shared" si="243"/>
        <v>2025EB1100279-BDSDF112</v>
      </c>
      <c r="CR281" s="27" t="str">
        <f t="shared" si="282"/>
        <v>1 missed</v>
      </c>
      <c r="CS281" s="27" t="str">
        <f t="shared" si="283"/>
        <v>2 missed</v>
      </c>
      <c r="CT281" s="27">
        <f t="shared" si="284"/>
        <v>1</v>
      </c>
      <c r="CU281" s="27">
        <f t="shared" si="285"/>
        <v>0</v>
      </c>
      <c r="CV281" s="15">
        <f t="shared" si="286"/>
        <v>0.5</v>
      </c>
      <c r="CW281" s="15">
        <f t="shared" si="287"/>
        <v>0</v>
      </c>
      <c r="CX281" s="27" t="str">
        <f t="shared" si="288"/>
        <v>3 missed</v>
      </c>
      <c r="CY281" s="27">
        <f t="shared" si="289"/>
        <v>1</v>
      </c>
      <c r="CZ281" s="15">
        <f t="shared" si="290"/>
        <v>0.25</v>
      </c>
      <c r="DA281" s="15" t="str">
        <f t="shared" si="291"/>
        <v>Q-1 A-0 || Q Total-2, A Total-2</v>
      </c>
      <c r="DB281" s="15" t="str" cm="1">
        <f t="array" ref="DB281">IFERROR(INDEX('Attendance-Slot-1'!$Q$2:$Q$1112,MATCH(1,('Attendance-Slot-1'!$A$2:$A$1112=$C281)*('Attendance-Slot-1'!$G$2:$G$1112=DB$2),0)),"No Data")</f>
        <v>P-S1_Onsite</v>
      </c>
      <c r="DC281" s="15" t="str" cm="1">
        <f t="array" ref="DC281">IFERROR(INDEX('Attendance-Slot-2'!$Q$2:$Q$2595,MATCH(1,('Attendance-Slot-2'!$A$2:$A$2595=$C281)*('Attendance-Slot-2'!$G$2:$G$2595=DB$2),0)),"No Data")</f>
        <v>No Data</v>
      </c>
      <c r="DD281" s="139">
        <f>VLOOKUP($CQ281,'Written Exam Marks'!$H:$Q,10,FALSE)</f>
        <v>25</v>
      </c>
      <c r="DE281" s="139">
        <f>VLOOKUP($CQ281,'Written Exam Marks'!$H:$Q,9,FALSE)</f>
        <v>50</v>
      </c>
      <c r="DF281" s="15" t="str">
        <f t="shared" si="292"/>
        <v>Present</v>
      </c>
      <c r="DG281" s="15" t="str">
        <f t="shared" si="293"/>
        <v>P-S1_Onsite</v>
      </c>
      <c r="DH281" s="139" t="s">
        <v>5</v>
      </c>
      <c r="DI281" s="139">
        <v>0</v>
      </c>
      <c r="DJ281" s="139">
        <v>100</v>
      </c>
      <c r="DK281" s="3" t="str">
        <f t="shared" si="244"/>
        <v>P-1, A-1, No Data-2</v>
      </c>
      <c r="DL281" s="3" t="str">
        <f t="shared" si="245"/>
        <v>P-0, A-3, No Data-1</v>
      </c>
      <c r="DM281" s="1" t="str">
        <f t="shared" si="294"/>
        <v>A-S1_Onsite</v>
      </c>
      <c r="DN281" s="1" t="str">
        <f t="shared" si="295"/>
        <v>P-S1_Onsite</v>
      </c>
      <c r="DO281" s="1" t="str">
        <f t="shared" si="296"/>
        <v>A-S2_Onsite</v>
      </c>
      <c r="DP281" s="1" t="str">
        <f t="shared" si="297"/>
        <v>A-S2_Onsite</v>
      </c>
      <c r="DQ281" s="1" t="str">
        <f t="shared" si="298"/>
        <v>P-1, A-3, No Data-0</v>
      </c>
      <c r="DR281" s="39">
        <f t="shared" si="299"/>
        <v>0</v>
      </c>
      <c r="DS281" s="34" t="s">
        <v>7217</v>
      </c>
      <c r="DT281" s="39" t="s">
        <v>7363</v>
      </c>
      <c r="DU281" s="30" t="s">
        <v>837</v>
      </c>
      <c r="DV281" s="30"/>
    </row>
    <row r="282" spans="1:126" x14ac:dyDescent="0.25">
      <c r="A282" s="1">
        <v>279</v>
      </c>
      <c r="B282" s="1" t="s">
        <v>1000</v>
      </c>
      <c r="C282" s="1" t="s">
        <v>840</v>
      </c>
      <c r="D282" s="1" t="s">
        <v>841</v>
      </c>
      <c r="E282" s="1" t="s">
        <v>842</v>
      </c>
      <c r="F282" s="1" t="s">
        <v>7202</v>
      </c>
      <c r="G282" s="1" t="s">
        <v>3650</v>
      </c>
      <c r="H282" s="143">
        <v>6.4</v>
      </c>
      <c r="I282" s="143">
        <v>5.6</v>
      </c>
      <c r="J282" s="143">
        <v>7.2</v>
      </c>
      <c r="K282" s="143">
        <v>6.4</v>
      </c>
      <c r="L282" s="132">
        <v>28</v>
      </c>
      <c r="M282" s="132">
        <v>53.6</v>
      </c>
      <c r="N282" s="26">
        <v>60</v>
      </c>
      <c r="O282" s="26" t="s">
        <v>997</v>
      </c>
      <c r="P282" s="120" t="s">
        <v>1034</v>
      </c>
      <c r="Q282" s="13" t="str">
        <f t="shared" si="246"/>
        <v>2025EB1100280-BDSDF113</v>
      </c>
      <c r="R282" s="26" t="str">
        <f t="shared" si="247"/>
        <v>0 missed</v>
      </c>
      <c r="S282" s="26" t="str">
        <f t="shared" si="240"/>
        <v>0 missed</v>
      </c>
      <c r="T282" s="26">
        <f t="shared" si="248"/>
        <v>4</v>
      </c>
      <c r="U282" s="26">
        <f t="shared" si="249"/>
        <v>1</v>
      </c>
      <c r="V282" s="13">
        <f t="shared" si="250"/>
        <v>1</v>
      </c>
      <c r="W282" s="13">
        <f t="shared" si="251"/>
        <v>1</v>
      </c>
      <c r="X282" s="26" t="str">
        <f t="shared" si="252"/>
        <v>0 missed</v>
      </c>
      <c r="Y282" s="26">
        <f t="shared" si="253"/>
        <v>5</v>
      </c>
      <c r="Z282" s="13">
        <f t="shared" si="254"/>
        <v>1</v>
      </c>
      <c r="AA282" s="15" t="str">
        <f t="shared" si="255"/>
        <v>Q-4 A-1 || Q Total-4, A Total-1</v>
      </c>
      <c r="AB282" s="13" t="str" cm="1">
        <f t="array" ref="AB282">IFERROR(INDEX('Attendance-Slot-1'!$Q$2:$Q$1112,MATCH(1,('Attendance-Slot-1'!$A$2:$A$1112=$C282)*('Attendance-Slot-1'!$G$2:$G$1112=AB$2),0)),"No Data")</f>
        <v>No Data</v>
      </c>
      <c r="AC282" s="13" t="str" cm="1">
        <f t="array" ref="AC282">IFERROR(INDEX('Attendance-Slot-2'!$Q$2:$Q$2595,MATCH(1,('Attendance-Slot-2'!$A$2:$A$2595=$C282)*('Attendance-Slot-2'!$G$2:$G$2595=AB$2),0)),"No Data")</f>
        <v>P-S2_Onsite</v>
      </c>
      <c r="AD282" s="133">
        <f>VLOOKUP($Q282,'Written Exam Marks'!$H:$Q,10,FALSE)</f>
        <v>4</v>
      </c>
      <c r="AE282" s="133">
        <f>VLOOKUP($Q282,'Written Exam Marks'!$H:$Q,9,FALSE)</f>
        <v>40</v>
      </c>
      <c r="AF282" s="13" t="str">
        <f t="shared" si="256"/>
        <v>Present</v>
      </c>
      <c r="AG282" s="13" t="str">
        <f t="shared" si="257"/>
        <v>P-S2_Onsite</v>
      </c>
      <c r="AH282" s="29">
        <v>13</v>
      </c>
      <c r="AI282" s="29">
        <v>13</v>
      </c>
      <c r="AJ282" s="29">
        <v>8</v>
      </c>
      <c r="AK282" s="29">
        <v>9</v>
      </c>
      <c r="AL282" s="29">
        <v>10</v>
      </c>
      <c r="AM282" s="29">
        <v>53</v>
      </c>
      <c r="AN282" s="131">
        <v>60</v>
      </c>
      <c r="AO282" s="36" t="s">
        <v>7179</v>
      </c>
      <c r="AP282" s="116" t="s">
        <v>1050</v>
      </c>
      <c r="AQ282" s="116" t="str">
        <f t="shared" si="241"/>
        <v>2025EB1100280-BDSDF108</v>
      </c>
      <c r="AR282" s="25" t="str">
        <f t="shared" si="258"/>
        <v>0 missed</v>
      </c>
      <c r="AS282" s="25" t="str">
        <f t="shared" si="259"/>
        <v>0 missed</v>
      </c>
      <c r="AT282" s="25">
        <f t="shared" si="260"/>
        <v>3</v>
      </c>
      <c r="AU282" s="25">
        <f t="shared" si="261"/>
        <v>2</v>
      </c>
      <c r="AV282" s="10">
        <f t="shared" si="262"/>
        <v>1</v>
      </c>
      <c r="AW282" s="10">
        <f t="shared" si="263"/>
        <v>1</v>
      </c>
      <c r="AX282" s="25" t="str">
        <f t="shared" si="264"/>
        <v>0 missed</v>
      </c>
      <c r="AY282" s="25">
        <f t="shared" si="265"/>
        <v>5</v>
      </c>
      <c r="AZ282" s="10">
        <f t="shared" si="266"/>
        <v>1</v>
      </c>
      <c r="BA282" s="10" t="str">
        <f t="shared" si="267"/>
        <v>Q-3 A-2 || Q Total-3, A Total-2</v>
      </c>
      <c r="BB282" s="10" t="str" cm="1">
        <f t="array" ref="BB282">IFERROR(INDEX('Attendance-Slot-1'!$Q$2:$Q$1112,MATCH(1,('Attendance-Slot-1'!$A$2:$A$1112=$C282)*('Attendance-Slot-1'!$G$2:$G$1112=BB$2),0)),"No Data")</f>
        <v>No Data</v>
      </c>
      <c r="BC282" s="10" t="str" cm="1">
        <f t="array" ref="BC282">IFERROR(INDEX('Attendance-Slot-2'!$Q$2:$Q$2595,MATCH(1,('Attendance-Slot-2'!$A$2:$A$2595=$C282)*('Attendance-Slot-2'!$G$2:$G$2595=BB$2),0)),"No Data")</f>
        <v>No Data</v>
      </c>
      <c r="BD282" s="136" t="e">
        <f>VLOOKUP($AQ282,'Written Exam Marks'!$H:$Q,10,FALSE)</f>
        <v>#N/A</v>
      </c>
      <c r="BE282" s="136" t="e">
        <f>VLOOKUP($AQ282,'Written Exam Marks'!$H:$Q,9,FALSE)</f>
        <v>#N/A</v>
      </c>
      <c r="BF282" s="10" t="str">
        <f t="shared" si="268"/>
        <v>No Data</v>
      </c>
      <c r="BG282" s="10" t="str">
        <f t="shared" si="269"/>
        <v>No Data</v>
      </c>
      <c r="BH282" s="129">
        <v>9</v>
      </c>
      <c r="BI282" s="129">
        <v>13.5</v>
      </c>
      <c r="BJ282" s="129">
        <v>12</v>
      </c>
      <c r="BK282" s="129">
        <v>17.5</v>
      </c>
      <c r="BL282" s="144">
        <v>52</v>
      </c>
      <c r="BM282" s="24">
        <v>60</v>
      </c>
      <c r="BN282" s="24" t="s">
        <v>1004</v>
      </c>
      <c r="BO282" s="118" t="s">
        <v>1063</v>
      </c>
      <c r="BP282" s="118" t="str">
        <f t="shared" si="242"/>
        <v>2025EB1100280-BDSDF114</v>
      </c>
      <c r="BQ282" s="24" t="str">
        <f t="shared" si="270"/>
        <v>0 missed</v>
      </c>
      <c r="BR282" s="24" t="str">
        <f t="shared" si="271"/>
        <v>0 missed</v>
      </c>
      <c r="BS282" s="24">
        <f t="shared" si="272"/>
        <v>3</v>
      </c>
      <c r="BT282" s="24">
        <f t="shared" si="273"/>
        <v>1</v>
      </c>
      <c r="BU282" s="14">
        <f t="shared" si="274"/>
        <v>1</v>
      </c>
      <c r="BV282" s="14">
        <f t="shared" si="275"/>
        <v>1</v>
      </c>
      <c r="BW282" s="24" t="str">
        <f t="shared" si="276"/>
        <v>0 missed</v>
      </c>
      <c r="BX282" s="24">
        <f t="shared" si="277"/>
        <v>4</v>
      </c>
      <c r="BY282" s="14">
        <f t="shared" si="278"/>
        <v>1</v>
      </c>
      <c r="BZ282" s="14" t="str">
        <f t="shared" si="279"/>
        <v>Q-3 A-1 || Q Total-3, A Total-1</v>
      </c>
      <c r="CA282" s="14" t="str" cm="1">
        <f t="array" ref="CA282">IFERROR(INDEX('Attendance-Slot-1'!$Q$2:$Q$1112,MATCH(1,('Attendance-Slot-1'!$A$2:$A$1112=$C282)*('Attendance-Slot-1'!$G$2:$G$1112=CA$2),0)),"No Data")</f>
        <v>No Data</v>
      </c>
      <c r="CB282" s="14" t="str" cm="1">
        <f t="array" ref="CB282">IFERROR(INDEX('Attendance-Slot-2'!$Q$2:$Q$2595,MATCH(1,('Attendance-Slot-2'!$A$2:$A$2595=$C282)*('Attendance-Slot-2'!$G$2:$G$2595=CA$2),0)),"No Data")</f>
        <v>P-S2_Onsite</v>
      </c>
      <c r="CC282" s="138">
        <f>VLOOKUP($BP282,'Written Exam Marks'!$H:$Q,10,FALSE)</f>
        <v>2</v>
      </c>
      <c r="CD282" s="138">
        <f>VLOOKUP($BP282,'Written Exam Marks'!$H:$Q,9,FALSE)</f>
        <v>40</v>
      </c>
      <c r="CE282" s="14" t="str">
        <f t="shared" si="280"/>
        <v>Present</v>
      </c>
      <c r="CF282" s="14" t="str">
        <f t="shared" si="281"/>
        <v>P-S2_Onsite</v>
      </c>
      <c r="CG282" s="130">
        <v>5</v>
      </c>
      <c r="CH282" s="130">
        <v>3.5</v>
      </c>
      <c r="CI282" s="130">
        <v>8</v>
      </c>
      <c r="CJ282" s="130">
        <v>8.75</v>
      </c>
      <c r="CK282" s="130">
        <v>10</v>
      </c>
      <c r="CL282" s="130" t="s">
        <v>5</v>
      </c>
      <c r="CM282" s="145">
        <v>35.25</v>
      </c>
      <c r="CN282" s="130">
        <v>50</v>
      </c>
      <c r="CO282" s="27" t="s">
        <v>1005</v>
      </c>
      <c r="CP282" s="119" t="s">
        <v>1044</v>
      </c>
      <c r="CQ282" s="119" t="str">
        <f t="shared" si="243"/>
        <v>2025EB1100280-BDSDF112</v>
      </c>
      <c r="CR282" s="27" t="str">
        <f t="shared" si="282"/>
        <v>0 missed</v>
      </c>
      <c r="CS282" s="27" t="str">
        <f t="shared" si="283"/>
        <v>0 missed</v>
      </c>
      <c r="CT282" s="27">
        <f t="shared" si="284"/>
        <v>2</v>
      </c>
      <c r="CU282" s="27">
        <f t="shared" si="285"/>
        <v>2</v>
      </c>
      <c r="CV282" s="15">
        <f t="shared" si="286"/>
        <v>1</v>
      </c>
      <c r="CW282" s="15">
        <f t="shared" si="287"/>
        <v>1</v>
      </c>
      <c r="CX282" s="27" t="str">
        <f t="shared" si="288"/>
        <v>0 missed</v>
      </c>
      <c r="CY282" s="27">
        <f t="shared" si="289"/>
        <v>4</v>
      </c>
      <c r="CZ282" s="15">
        <f t="shared" si="290"/>
        <v>1</v>
      </c>
      <c r="DA282" s="15" t="str">
        <f t="shared" si="291"/>
        <v>Q-2 A-2 || Q Total-2, A Total-2</v>
      </c>
      <c r="DB282" s="15" t="str" cm="1">
        <f t="array" ref="DB282">IFERROR(INDEX('Attendance-Slot-1'!$Q$2:$Q$1112,MATCH(1,('Attendance-Slot-1'!$A$2:$A$1112=$C282)*('Attendance-Slot-1'!$G$2:$G$1112=DB$2),0)),"No Data")</f>
        <v>No Data</v>
      </c>
      <c r="DC282" s="15" t="str" cm="1">
        <f t="array" ref="DC282">IFERROR(INDEX('Attendance-Slot-2'!$Q$2:$Q$2595,MATCH(1,('Attendance-Slot-2'!$A$2:$A$2595=$C282)*('Attendance-Slot-2'!$G$2:$G$2595=DB$2),0)),"No Data")</f>
        <v>P-S2_Onsite</v>
      </c>
      <c r="DD282" s="139">
        <f>VLOOKUP($CQ282,'Written Exam Marks'!$H:$Q,10,FALSE)</f>
        <v>20.5</v>
      </c>
      <c r="DE282" s="139">
        <f>VLOOKUP($CQ282,'Written Exam Marks'!$H:$Q,9,FALSE)</f>
        <v>50</v>
      </c>
      <c r="DF282" s="15" t="str">
        <f t="shared" si="292"/>
        <v>Present</v>
      </c>
      <c r="DG282" s="15" t="str">
        <f t="shared" si="293"/>
        <v>P-S2_Onsite</v>
      </c>
      <c r="DH282" s="139">
        <v>95</v>
      </c>
      <c r="DI282" s="139">
        <v>95</v>
      </c>
      <c r="DJ282" s="139">
        <v>100</v>
      </c>
      <c r="DK282" s="3" t="str">
        <f t="shared" si="244"/>
        <v>P-0, A-0, No Data-4</v>
      </c>
      <c r="DL282" s="3" t="str">
        <f t="shared" si="245"/>
        <v>P-3, A-0, No Data-1</v>
      </c>
      <c r="DM282" s="1" t="str">
        <f t="shared" si="294"/>
        <v>P-S2_Onsite</v>
      </c>
      <c r="DN282" s="1" t="str">
        <f t="shared" si="295"/>
        <v>P-S2_Onsite</v>
      </c>
      <c r="DO282" s="1" t="str">
        <f t="shared" si="296"/>
        <v>No Data</v>
      </c>
      <c r="DP282" s="1" t="str">
        <f t="shared" si="297"/>
        <v>P-S2_Onsite</v>
      </c>
      <c r="DQ282" s="1" t="str">
        <f t="shared" si="298"/>
        <v>P-3, A-0, No Data-1</v>
      </c>
      <c r="DR282" s="39">
        <f t="shared" si="299"/>
        <v>1</v>
      </c>
      <c r="DS282" s="34" t="s">
        <v>7217</v>
      </c>
      <c r="DT282" s="39" t="s">
        <v>7363</v>
      </c>
      <c r="DU282" s="30" t="s">
        <v>840</v>
      </c>
      <c r="DV282" s="30"/>
    </row>
    <row r="283" spans="1:126" x14ac:dyDescent="0.25">
      <c r="A283" s="1">
        <v>280</v>
      </c>
      <c r="B283" s="1" t="s">
        <v>1000</v>
      </c>
      <c r="C283" s="1" t="s">
        <v>843</v>
      </c>
      <c r="D283" s="1" t="s">
        <v>844</v>
      </c>
      <c r="E283" s="1" t="s">
        <v>845</v>
      </c>
      <c r="F283" s="1" t="s">
        <v>7201</v>
      </c>
      <c r="G283" s="1" t="s">
        <v>1516</v>
      </c>
      <c r="H283" s="143">
        <v>5.6</v>
      </c>
      <c r="I283" s="143" t="s">
        <v>5</v>
      </c>
      <c r="J283" s="143" t="s">
        <v>5</v>
      </c>
      <c r="K283" s="143" t="s">
        <v>5</v>
      </c>
      <c r="L283" s="132" t="s">
        <v>5</v>
      </c>
      <c r="M283" s="132">
        <v>5.6</v>
      </c>
      <c r="N283" s="26">
        <v>60</v>
      </c>
      <c r="O283" s="26" t="s">
        <v>997</v>
      </c>
      <c r="P283" s="120" t="s">
        <v>1034</v>
      </c>
      <c r="Q283" s="13" t="str">
        <f t="shared" si="246"/>
        <v>2025EB1100281-BDSDF113</v>
      </c>
      <c r="R283" s="26" t="str">
        <f t="shared" si="247"/>
        <v>3 missed</v>
      </c>
      <c r="S283" s="26" t="str">
        <f t="shared" si="240"/>
        <v>1 missed</v>
      </c>
      <c r="T283" s="26">
        <f t="shared" si="248"/>
        <v>1</v>
      </c>
      <c r="U283" s="26">
        <f t="shared" si="249"/>
        <v>0</v>
      </c>
      <c r="V283" s="13">
        <f t="shared" si="250"/>
        <v>0.25</v>
      </c>
      <c r="W283" s="13">
        <f t="shared" si="251"/>
        <v>0</v>
      </c>
      <c r="X283" s="26" t="str">
        <f t="shared" si="252"/>
        <v>4 missed</v>
      </c>
      <c r="Y283" s="26">
        <f t="shared" si="253"/>
        <v>1</v>
      </c>
      <c r="Z283" s="13">
        <f t="shared" si="254"/>
        <v>0.2</v>
      </c>
      <c r="AA283" s="15" t="str">
        <f t="shared" si="255"/>
        <v>Q-1 A-0 || Q Total-4, A Total-1</v>
      </c>
      <c r="AB283" s="13" t="str" cm="1">
        <f t="array" ref="AB283">IFERROR(INDEX('Attendance-Slot-1'!$Q$2:$Q$1112,MATCH(1,('Attendance-Slot-1'!$A$2:$A$1112=$C283)*('Attendance-Slot-1'!$G$2:$G$1112=AB$2),0)),"No Data")</f>
        <v>P-S1_Onsite</v>
      </c>
      <c r="AC283" s="13" t="str" cm="1">
        <f t="array" ref="AC283">IFERROR(INDEX('Attendance-Slot-2'!$Q$2:$Q$2595,MATCH(1,('Attendance-Slot-2'!$A$2:$A$2595=$C283)*('Attendance-Slot-2'!$G$2:$G$2595=AB$2),0)),"No Data")</f>
        <v>No Data</v>
      </c>
      <c r="AD283" s="133">
        <f>VLOOKUP($Q283,'Written Exam Marks'!$H:$Q,10,FALSE)</f>
        <v>4</v>
      </c>
      <c r="AE283" s="133">
        <f>VLOOKUP($Q283,'Written Exam Marks'!$H:$Q,9,FALSE)</f>
        <v>40</v>
      </c>
      <c r="AF283" s="13" t="str">
        <f t="shared" si="256"/>
        <v>Present</v>
      </c>
      <c r="AG283" s="13" t="str">
        <f t="shared" si="257"/>
        <v>P-S1_Onsite</v>
      </c>
      <c r="AH283" s="29" t="s">
        <v>5</v>
      </c>
      <c r="AI283" s="29" t="s">
        <v>5</v>
      </c>
      <c r="AJ283" s="29" t="s">
        <v>5</v>
      </c>
      <c r="AK283" s="29" t="s">
        <v>5</v>
      </c>
      <c r="AL283" s="29" t="s">
        <v>5</v>
      </c>
      <c r="AM283" s="29">
        <v>0</v>
      </c>
      <c r="AN283" s="131">
        <v>60</v>
      </c>
      <c r="AO283" s="36" t="s">
        <v>7179</v>
      </c>
      <c r="AP283" s="116" t="s">
        <v>1050</v>
      </c>
      <c r="AQ283" s="116" t="str">
        <f t="shared" si="241"/>
        <v>2025EB1100281-BDSDF108</v>
      </c>
      <c r="AR283" s="25" t="str">
        <f t="shared" si="258"/>
        <v>3 missed</v>
      </c>
      <c r="AS283" s="25" t="str">
        <f t="shared" si="259"/>
        <v>2 missed</v>
      </c>
      <c r="AT283" s="25">
        <f t="shared" si="260"/>
        <v>0</v>
      </c>
      <c r="AU283" s="25">
        <f t="shared" si="261"/>
        <v>0</v>
      </c>
      <c r="AV283" s="10">
        <f t="shared" si="262"/>
        <v>0</v>
      </c>
      <c r="AW283" s="10">
        <f t="shared" si="263"/>
        <v>0</v>
      </c>
      <c r="AX283" s="25" t="str">
        <f t="shared" si="264"/>
        <v>5 missed</v>
      </c>
      <c r="AY283" s="25">
        <f t="shared" si="265"/>
        <v>0</v>
      </c>
      <c r="AZ283" s="10">
        <f t="shared" si="266"/>
        <v>0</v>
      </c>
      <c r="BA283" s="10" t="str">
        <f t="shared" si="267"/>
        <v>Q-0 A-0 || Q Total-3, A Total-2</v>
      </c>
      <c r="BB283" s="10" t="str" cm="1">
        <f t="array" ref="BB283">IFERROR(INDEX('Attendance-Slot-1'!$Q$2:$Q$1112,MATCH(1,('Attendance-Slot-1'!$A$2:$A$1112=$C283)*('Attendance-Slot-1'!$G$2:$G$1112=BB$2),0)),"No Data")</f>
        <v>P-S1_Onsite</v>
      </c>
      <c r="BC283" s="10" t="str" cm="1">
        <f t="array" ref="BC283">IFERROR(INDEX('Attendance-Slot-2'!$Q$2:$Q$2595,MATCH(1,('Attendance-Slot-2'!$A$2:$A$2595=$C283)*('Attendance-Slot-2'!$G$2:$G$2595=BB$2),0)),"No Data")</f>
        <v>No Data</v>
      </c>
      <c r="BD283" s="136">
        <f>VLOOKUP($AQ283,'Written Exam Marks'!$H:$Q,10,FALSE)</f>
        <v>4</v>
      </c>
      <c r="BE283" s="136">
        <f>VLOOKUP($AQ283,'Written Exam Marks'!$H:$Q,9,FALSE)</f>
        <v>40</v>
      </c>
      <c r="BF283" s="10" t="str">
        <f t="shared" si="268"/>
        <v>Present</v>
      </c>
      <c r="BG283" s="10" t="str">
        <f t="shared" si="269"/>
        <v>P-S1_Onsite</v>
      </c>
      <c r="BH283" s="129" t="s">
        <v>5</v>
      </c>
      <c r="BI283" s="129" t="s">
        <v>5</v>
      </c>
      <c r="BJ283" s="129" t="s">
        <v>5</v>
      </c>
      <c r="BK283" s="129" t="s">
        <v>5</v>
      </c>
      <c r="BL283" s="144">
        <v>0</v>
      </c>
      <c r="BM283" s="24">
        <v>60</v>
      </c>
      <c r="BN283" s="24" t="s">
        <v>1004</v>
      </c>
      <c r="BO283" s="118" t="s">
        <v>1063</v>
      </c>
      <c r="BP283" s="118" t="str">
        <f t="shared" si="242"/>
        <v>2025EB1100281-BDSDF114</v>
      </c>
      <c r="BQ283" s="24" t="str">
        <f t="shared" si="270"/>
        <v>3 missed</v>
      </c>
      <c r="BR283" s="24" t="str">
        <f t="shared" si="271"/>
        <v>1 missed</v>
      </c>
      <c r="BS283" s="24">
        <f t="shared" si="272"/>
        <v>0</v>
      </c>
      <c r="BT283" s="24">
        <f t="shared" si="273"/>
        <v>0</v>
      </c>
      <c r="BU283" s="14">
        <f t="shared" si="274"/>
        <v>0</v>
      </c>
      <c r="BV283" s="14">
        <f t="shared" si="275"/>
        <v>0</v>
      </c>
      <c r="BW283" s="24" t="str">
        <f t="shared" si="276"/>
        <v>4 missed</v>
      </c>
      <c r="BX283" s="24">
        <f t="shared" si="277"/>
        <v>0</v>
      </c>
      <c r="BY283" s="14">
        <f t="shared" si="278"/>
        <v>0</v>
      </c>
      <c r="BZ283" s="14" t="str">
        <f t="shared" si="279"/>
        <v>Q-0 A-0 || Q Total-3, A Total-1</v>
      </c>
      <c r="CA283" s="14" t="str" cm="1">
        <f t="array" ref="CA283">IFERROR(INDEX('Attendance-Slot-1'!$Q$2:$Q$1112,MATCH(1,('Attendance-Slot-1'!$A$2:$A$1112=$C283)*('Attendance-Slot-1'!$G$2:$G$1112=CA$2),0)),"No Data")</f>
        <v>P-S1_Onsite</v>
      </c>
      <c r="CB283" s="14" t="str" cm="1">
        <f t="array" ref="CB283">IFERROR(INDEX('Attendance-Slot-2'!$Q$2:$Q$2595,MATCH(1,('Attendance-Slot-2'!$A$2:$A$2595=$C283)*('Attendance-Slot-2'!$G$2:$G$2595=CA$2),0)),"No Data")</f>
        <v>No Data</v>
      </c>
      <c r="CC283" s="138">
        <f>VLOOKUP($BP283,'Written Exam Marks'!$H:$Q,10,FALSE)</f>
        <v>2</v>
      </c>
      <c r="CD283" s="138">
        <f>VLOOKUP($BP283,'Written Exam Marks'!$H:$Q,9,FALSE)</f>
        <v>40</v>
      </c>
      <c r="CE283" s="14" t="str">
        <f t="shared" si="280"/>
        <v>Present</v>
      </c>
      <c r="CF283" s="14" t="str">
        <f t="shared" si="281"/>
        <v>P-S1_Onsite</v>
      </c>
      <c r="CG283" s="130">
        <v>2.5</v>
      </c>
      <c r="CH283" s="130" t="s">
        <v>5</v>
      </c>
      <c r="CI283" s="130" t="s">
        <v>5</v>
      </c>
      <c r="CJ283" s="130" t="s">
        <v>5</v>
      </c>
      <c r="CK283" s="130" t="s">
        <v>5</v>
      </c>
      <c r="CL283" s="130" t="s">
        <v>5</v>
      </c>
      <c r="CM283" s="145">
        <v>2.5</v>
      </c>
      <c r="CN283" s="130">
        <v>50</v>
      </c>
      <c r="CO283" s="27" t="s">
        <v>1005</v>
      </c>
      <c r="CP283" s="119" t="s">
        <v>1044</v>
      </c>
      <c r="CQ283" s="119" t="str">
        <f t="shared" si="243"/>
        <v>2025EB1100281-BDSDF112</v>
      </c>
      <c r="CR283" s="27" t="str">
        <f t="shared" si="282"/>
        <v>1 missed</v>
      </c>
      <c r="CS283" s="27" t="str">
        <f t="shared" si="283"/>
        <v>2 missed</v>
      </c>
      <c r="CT283" s="27">
        <f t="shared" si="284"/>
        <v>1</v>
      </c>
      <c r="CU283" s="27">
        <f t="shared" si="285"/>
        <v>0</v>
      </c>
      <c r="CV283" s="15">
        <f t="shared" si="286"/>
        <v>0.5</v>
      </c>
      <c r="CW283" s="15">
        <f t="shared" si="287"/>
        <v>0</v>
      </c>
      <c r="CX283" s="27" t="str">
        <f t="shared" si="288"/>
        <v>3 missed</v>
      </c>
      <c r="CY283" s="27">
        <f t="shared" si="289"/>
        <v>1</v>
      </c>
      <c r="CZ283" s="15">
        <f t="shared" si="290"/>
        <v>0.25</v>
      </c>
      <c r="DA283" s="15" t="str">
        <f t="shared" si="291"/>
        <v>Q-1 A-0 || Q Total-2, A Total-2</v>
      </c>
      <c r="DB283" s="15" t="str" cm="1">
        <f t="array" ref="DB283">IFERROR(INDEX('Attendance-Slot-1'!$Q$2:$Q$1112,MATCH(1,('Attendance-Slot-1'!$A$2:$A$1112=$C283)*('Attendance-Slot-1'!$G$2:$G$1112=DB$2),0)),"No Data")</f>
        <v>P-S1_Onsite</v>
      </c>
      <c r="DC283" s="15" t="str" cm="1">
        <f t="array" ref="DC283">IFERROR(INDEX('Attendance-Slot-2'!$Q$2:$Q$2595,MATCH(1,('Attendance-Slot-2'!$A$2:$A$2595=$C283)*('Attendance-Slot-2'!$G$2:$G$2595=DB$2),0)),"No Data")</f>
        <v>No Data</v>
      </c>
      <c r="DD283" s="139">
        <f>VLOOKUP($CQ283,'Written Exam Marks'!$H:$Q,10,FALSE)</f>
        <v>14.5</v>
      </c>
      <c r="DE283" s="139">
        <f>VLOOKUP($CQ283,'Written Exam Marks'!$H:$Q,9,FALSE)</f>
        <v>50</v>
      </c>
      <c r="DF283" s="15" t="str">
        <f t="shared" si="292"/>
        <v>Present</v>
      </c>
      <c r="DG283" s="15" t="str">
        <f t="shared" si="293"/>
        <v>P-S1_Onsite</v>
      </c>
      <c r="DH283" s="139">
        <v>90</v>
      </c>
      <c r="DI283" s="139">
        <v>90</v>
      </c>
      <c r="DJ283" s="139">
        <v>100</v>
      </c>
      <c r="DK283" s="3" t="str">
        <f t="shared" si="244"/>
        <v>P-4, A-0, No Data-0</v>
      </c>
      <c r="DL283" s="3" t="str">
        <f t="shared" si="245"/>
        <v>P-0, A-0, No Data-4</v>
      </c>
      <c r="DM283" s="1" t="str">
        <f t="shared" si="294"/>
        <v>P-S1_Onsite</v>
      </c>
      <c r="DN283" s="1" t="str">
        <f t="shared" si="295"/>
        <v>P-S1_Onsite</v>
      </c>
      <c r="DO283" s="1" t="str">
        <f t="shared" si="296"/>
        <v>P-S1_Onsite</v>
      </c>
      <c r="DP283" s="1" t="str">
        <f t="shared" si="297"/>
        <v>P-S1_Onsite</v>
      </c>
      <c r="DQ283" s="1" t="str">
        <f t="shared" si="298"/>
        <v>P-4, A-0, No Data-0</v>
      </c>
      <c r="DR283" s="39">
        <f t="shared" si="299"/>
        <v>0</v>
      </c>
      <c r="DS283" s="34" t="s">
        <v>7217</v>
      </c>
      <c r="DT283" s="39" t="s">
        <v>7363</v>
      </c>
      <c r="DU283" s="30" t="s">
        <v>843</v>
      </c>
      <c r="DV283" s="30"/>
    </row>
    <row r="284" spans="1:126" x14ac:dyDescent="0.25">
      <c r="A284" s="1">
        <v>281</v>
      </c>
      <c r="B284" s="1" t="s">
        <v>1000</v>
      </c>
      <c r="C284" s="1" t="s">
        <v>846</v>
      </c>
      <c r="D284" s="1" t="s">
        <v>847</v>
      </c>
      <c r="E284" s="1" t="s">
        <v>848</v>
      </c>
      <c r="F284" s="1" t="s">
        <v>7201</v>
      </c>
      <c r="G284" s="1" t="s">
        <v>1521</v>
      </c>
      <c r="H284" s="143">
        <v>8</v>
      </c>
      <c r="I284" s="143">
        <v>8</v>
      </c>
      <c r="J284" s="143">
        <v>8</v>
      </c>
      <c r="K284" s="143">
        <v>8</v>
      </c>
      <c r="L284" s="132" t="s">
        <v>5</v>
      </c>
      <c r="M284" s="132">
        <v>32</v>
      </c>
      <c r="N284" s="26">
        <v>60</v>
      </c>
      <c r="O284" s="26" t="s">
        <v>997</v>
      </c>
      <c r="P284" s="120" t="s">
        <v>1034</v>
      </c>
      <c r="Q284" s="13" t="str">
        <f t="shared" si="246"/>
        <v>2025EB1100282-BDSDF113</v>
      </c>
      <c r="R284" s="26" t="str">
        <f t="shared" si="247"/>
        <v>0 missed</v>
      </c>
      <c r="S284" s="26" t="str">
        <f t="shared" si="240"/>
        <v>1 missed</v>
      </c>
      <c r="T284" s="26">
        <f t="shared" si="248"/>
        <v>4</v>
      </c>
      <c r="U284" s="26">
        <f t="shared" si="249"/>
        <v>0</v>
      </c>
      <c r="V284" s="13">
        <f t="shared" si="250"/>
        <v>1</v>
      </c>
      <c r="W284" s="13">
        <f t="shared" si="251"/>
        <v>0</v>
      </c>
      <c r="X284" s="26" t="str">
        <f t="shared" si="252"/>
        <v>1 missed</v>
      </c>
      <c r="Y284" s="26">
        <f t="shared" si="253"/>
        <v>4</v>
      </c>
      <c r="Z284" s="13">
        <f t="shared" si="254"/>
        <v>0.8</v>
      </c>
      <c r="AA284" s="15" t="str">
        <f t="shared" si="255"/>
        <v>Q-4 A-0 || Q Total-4, A Total-1</v>
      </c>
      <c r="AB284" s="13" t="str" cm="1">
        <f t="array" ref="AB284">IFERROR(INDEX('Attendance-Slot-1'!$Q$2:$Q$1112,MATCH(1,('Attendance-Slot-1'!$A$2:$A$1112=$C284)*('Attendance-Slot-1'!$G$2:$G$1112=AB$2),0)),"No Data")</f>
        <v>A-S1_Onsite</v>
      </c>
      <c r="AC284" s="13" t="str" cm="1">
        <f t="array" ref="AC284">IFERROR(INDEX('Attendance-Slot-2'!$Q$2:$Q$2595,MATCH(1,('Attendance-Slot-2'!$A$2:$A$2595=$C284)*('Attendance-Slot-2'!$G$2:$G$2595=AB$2),0)),"No Data")</f>
        <v>A-S2_Onsite</v>
      </c>
      <c r="AD284" s="133" t="e">
        <f>VLOOKUP($Q284,'Written Exam Marks'!$H:$Q,10,FALSE)</f>
        <v>#N/A</v>
      </c>
      <c r="AE284" s="133" t="e">
        <f>VLOOKUP($Q284,'Written Exam Marks'!$H:$Q,9,FALSE)</f>
        <v>#N/A</v>
      </c>
      <c r="AF284" s="13" t="str">
        <f t="shared" si="256"/>
        <v>Absent</v>
      </c>
      <c r="AG284" s="13" t="str">
        <f t="shared" si="257"/>
        <v>A-S1_Onsite</v>
      </c>
      <c r="AH284" s="29">
        <v>13</v>
      </c>
      <c r="AI284" s="29" t="s">
        <v>5</v>
      </c>
      <c r="AJ284" s="29" t="s">
        <v>5</v>
      </c>
      <c r="AK284" s="29" t="s">
        <v>5</v>
      </c>
      <c r="AL284" s="29" t="s">
        <v>5</v>
      </c>
      <c r="AM284" s="29">
        <v>13</v>
      </c>
      <c r="AN284" s="131">
        <v>60</v>
      </c>
      <c r="AO284" s="36" t="s">
        <v>7179</v>
      </c>
      <c r="AP284" s="116" t="s">
        <v>1050</v>
      </c>
      <c r="AQ284" s="116" t="str">
        <f t="shared" si="241"/>
        <v>2025EB1100282-BDSDF108</v>
      </c>
      <c r="AR284" s="25" t="str">
        <f t="shared" si="258"/>
        <v>3 missed</v>
      </c>
      <c r="AS284" s="25" t="str">
        <f t="shared" si="259"/>
        <v>1 missed</v>
      </c>
      <c r="AT284" s="25">
        <f t="shared" si="260"/>
        <v>0</v>
      </c>
      <c r="AU284" s="25">
        <f t="shared" si="261"/>
        <v>1</v>
      </c>
      <c r="AV284" s="10">
        <f t="shared" si="262"/>
        <v>0</v>
      </c>
      <c r="AW284" s="10">
        <f t="shared" si="263"/>
        <v>0.5</v>
      </c>
      <c r="AX284" s="25" t="str">
        <f t="shared" si="264"/>
        <v>4 missed</v>
      </c>
      <c r="AY284" s="25">
        <f t="shared" si="265"/>
        <v>1</v>
      </c>
      <c r="AZ284" s="10">
        <f t="shared" si="266"/>
        <v>0.2</v>
      </c>
      <c r="BA284" s="10" t="str">
        <f t="shared" si="267"/>
        <v>Q-0 A-1 || Q Total-3, A Total-2</v>
      </c>
      <c r="BB284" s="10" t="str" cm="1">
        <f t="array" ref="BB284">IFERROR(INDEX('Attendance-Slot-1'!$Q$2:$Q$1112,MATCH(1,('Attendance-Slot-1'!$A$2:$A$1112=$C284)*('Attendance-Slot-1'!$G$2:$G$1112=BB$2),0)),"No Data")</f>
        <v>A-S1_Onsite</v>
      </c>
      <c r="BC284" s="10" t="str" cm="1">
        <f t="array" ref="BC284">IFERROR(INDEX('Attendance-Slot-2'!$Q$2:$Q$2595,MATCH(1,('Attendance-Slot-2'!$A$2:$A$2595=$C284)*('Attendance-Slot-2'!$G$2:$G$2595=BB$2),0)),"No Data")</f>
        <v>A-S2_Onsite</v>
      </c>
      <c r="BD284" s="136" t="e">
        <f>VLOOKUP($AQ284,'Written Exam Marks'!$H:$Q,10,FALSE)</f>
        <v>#N/A</v>
      </c>
      <c r="BE284" s="136" t="e">
        <f>VLOOKUP($AQ284,'Written Exam Marks'!$H:$Q,9,FALSE)</f>
        <v>#N/A</v>
      </c>
      <c r="BF284" s="10" t="str">
        <f t="shared" si="268"/>
        <v>Absent</v>
      </c>
      <c r="BG284" s="10" t="str">
        <f t="shared" si="269"/>
        <v>A-S1_Onsite</v>
      </c>
      <c r="BH284" s="129">
        <v>10</v>
      </c>
      <c r="BI284" s="129">
        <v>13.5</v>
      </c>
      <c r="BJ284" s="129" t="s">
        <v>5</v>
      </c>
      <c r="BK284" s="129" t="s">
        <v>5</v>
      </c>
      <c r="BL284" s="144">
        <v>23.5</v>
      </c>
      <c r="BM284" s="24">
        <v>60</v>
      </c>
      <c r="BN284" s="24" t="s">
        <v>1004</v>
      </c>
      <c r="BO284" s="118" t="s">
        <v>1063</v>
      </c>
      <c r="BP284" s="118" t="str">
        <f t="shared" si="242"/>
        <v>2025EB1100282-BDSDF114</v>
      </c>
      <c r="BQ284" s="24" t="str">
        <f t="shared" si="270"/>
        <v>1 missed</v>
      </c>
      <c r="BR284" s="24" t="str">
        <f t="shared" si="271"/>
        <v>1 missed</v>
      </c>
      <c r="BS284" s="24">
        <f t="shared" si="272"/>
        <v>2</v>
      </c>
      <c r="BT284" s="24">
        <f t="shared" si="273"/>
        <v>0</v>
      </c>
      <c r="BU284" s="14">
        <f t="shared" si="274"/>
        <v>0.66666666666666663</v>
      </c>
      <c r="BV284" s="14">
        <f t="shared" si="275"/>
        <v>0</v>
      </c>
      <c r="BW284" s="24" t="str">
        <f t="shared" si="276"/>
        <v>2 missed</v>
      </c>
      <c r="BX284" s="24">
        <f t="shared" si="277"/>
        <v>2</v>
      </c>
      <c r="BY284" s="14">
        <f t="shared" si="278"/>
        <v>0.5</v>
      </c>
      <c r="BZ284" s="14" t="str">
        <f t="shared" si="279"/>
        <v>Q-2 A-0 || Q Total-3, A Total-1</v>
      </c>
      <c r="CA284" s="14" t="str" cm="1">
        <f t="array" ref="CA284">IFERROR(INDEX('Attendance-Slot-1'!$Q$2:$Q$1112,MATCH(1,('Attendance-Slot-1'!$A$2:$A$1112=$C284)*('Attendance-Slot-1'!$G$2:$G$1112=CA$2),0)),"No Data")</f>
        <v>A-S1_Onsite</v>
      </c>
      <c r="CB284" s="14" t="str" cm="1">
        <f t="array" ref="CB284">IFERROR(INDEX('Attendance-Slot-2'!$Q$2:$Q$2595,MATCH(1,('Attendance-Slot-2'!$A$2:$A$2595=$C284)*('Attendance-Slot-2'!$G$2:$G$2595=CA$2),0)),"No Data")</f>
        <v>A-S2_Onsite</v>
      </c>
      <c r="CC284" s="138" t="e">
        <f>VLOOKUP($BP284,'Written Exam Marks'!$H:$Q,10,FALSE)</f>
        <v>#N/A</v>
      </c>
      <c r="CD284" s="138" t="e">
        <f>VLOOKUP($BP284,'Written Exam Marks'!$H:$Q,9,FALSE)</f>
        <v>#N/A</v>
      </c>
      <c r="CE284" s="14" t="str">
        <f t="shared" si="280"/>
        <v>Absent</v>
      </c>
      <c r="CF284" s="14" t="str">
        <f t="shared" si="281"/>
        <v>A-S1_Onsite</v>
      </c>
      <c r="CG284" s="130">
        <v>4.5</v>
      </c>
      <c r="CH284" s="130">
        <v>4.5</v>
      </c>
      <c r="CI284" s="130" t="s">
        <v>5</v>
      </c>
      <c r="CJ284" s="130" t="s">
        <v>5</v>
      </c>
      <c r="CK284" s="130" t="s">
        <v>5</v>
      </c>
      <c r="CL284" s="130" t="s">
        <v>5</v>
      </c>
      <c r="CM284" s="145">
        <v>9</v>
      </c>
      <c r="CN284" s="130">
        <v>50</v>
      </c>
      <c r="CO284" s="27" t="s">
        <v>1005</v>
      </c>
      <c r="CP284" s="119" t="s">
        <v>1044</v>
      </c>
      <c r="CQ284" s="119" t="str">
        <f t="shared" si="243"/>
        <v>2025EB1100282-BDSDF112</v>
      </c>
      <c r="CR284" s="27" t="str">
        <f t="shared" si="282"/>
        <v>0 missed</v>
      </c>
      <c r="CS284" s="27" t="str">
        <f t="shared" si="283"/>
        <v>2 missed</v>
      </c>
      <c r="CT284" s="27">
        <f t="shared" si="284"/>
        <v>2</v>
      </c>
      <c r="CU284" s="27">
        <f t="shared" si="285"/>
        <v>0</v>
      </c>
      <c r="CV284" s="15">
        <f t="shared" si="286"/>
        <v>1</v>
      </c>
      <c r="CW284" s="15">
        <f t="shared" si="287"/>
        <v>0</v>
      </c>
      <c r="CX284" s="27" t="str">
        <f t="shared" si="288"/>
        <v>2 missed</v>
      </c>
      <c r="CY284" s="27">
        <f t="shared" si="289"/>
        <v>2</v>
      </c>
      <c r="CZ284" s="15">
        <f t="shared" si="290"/>
        <v>0.5</v>
      </c>
      <c r="DA284" s="15" t="str">
        <f t="shared" si="291"/>
        <v>Q-2 A-0 || Q Total-2, A Total-2</v>
      </c>
      <c r="DB284" s="15" t="str" cm="1">
        <f t="array" ref="DB284">IFERROR(INDEX('Attendance-Slot-1'!$Q$2:$Q$1112,MATCH(1,('Attendance-Slot-1'!$A$2:$A$1112=$C284)*('Attendance-Slot-1'!$G$2:$G$1112=DB$2),0)),"No Data")</f>
        <v>P-S1_Onsite</v>
      </c>
      <c r="DC284" s="15" t="str" cm="1">
        <f t="array" ref="DC284">IFERROR(INDEX('Attendance-Slot-2'!$Q$2:$Q$2595,MATCH(1,('Attendance-Slot-2'!$A$2:$A$2595=$C284)*('Attendance-Slot-2'!$G$2:$G$2595=DB$2),0)),"No Data")</f>
        <v>No Data</v>
      </c>
      <c r="DD284" s="139">
        <f>VLOOKUP($CQ284,'Written Exam Marks'!$H:$Q,10,FALSE)</f>
        <v>36</v>
      </c>
      <c r="DE284" s="139">
        <f>VLOOKUP($CQ284,'Written Exam Marks'!$H:$Q,9,FALSE)</f>
        <v>50</v>
      </c>
      <c r="DF284" s="15" t="str">
        <f t="shared" si="292"/>
        <v>Present</v>
      </c>
      <c r="DG284" s="15" t="str">
        <f t="shared" si="293"/>
        <v>P-S1_Onsite</v>
      </c>
      <c r="DH284" s="139">
        <v>85</v>
      </c>
      <c r="DI284" s="139">
        <v>85</v>
      </c>
      <c r="DJ284" s="139">
        <v>100</v>
      </c>
      <c r="DK284" s="3" t="str">
        <f t="shared" si="244"/>
        <v>P-1, A-3, No Data-0</v>
      </c>
      <c r="DL284" s="3" t="str">
        <f t="shared" si="245"/>
        <v>P-0, A-3, No Data-1</v>
      </c>
      <c r="DM284" s="1" t="str">
        <f t="shared" si="294"/>
        <v>A-S1_Onsite</v>
      </c>
      <c r="DN284" s="1" t="str">
        <f t="shared" si="295"/>
        <v>P-S1_Onsite</v>
      </c>
      <c r="DO284" s="1" t="str">
        <f t="shared" si="296"/>
        <v>A-S1_Onsite</v>
      </c>
      <c r="DP284" s="1" t="str">
        <f t="shared" si="297"/>
        <v>A-S1_Onsite</v>
      </c>
      <c r="DQ284" s="1" t="str">
        <f t="shared" si="298"/>
        <v>P-1, A-3, No Data-0</v>
      </c>
      <c r="DR284" s="39">
        <f t="shared" si="299"/>
        <v>0</v>
      </c>
      <c r="DS284" s="34" t="s">
        <v>7217</v>
      </c>
      <c r="DT284" s="39" t="s">
        <v>7363</v>
      </c>
      <c r="DU284" s="30" t="s">
        <v>846</v>
      </c>
      <c r="DV284" s="30"/>
    </row>
    <row r="285" spans="1:126" x14ac:dyDescent="0.25">
      <c r="A285" s="1">
        <v>282</v>
      </c>
      <c r="B285" s="1" t="s">
        <v>1000</v>
      </c>
      <c r="C285" s="1" t="s">
        <v>849</v>
      </c>
      <c r="D285" s="1" t="s">
        <v>850</v>
      </c>
      <c r="E285" s="1" t="s">
        <v>851</v>
      </c>
      <c r="F285" s="1" t="s">
        <v>7201</v>
      </c>
      <c r="G285" s="1" t="s">
        <v>3651</v>
      </c>
      <c r="H285" s="143">
        <v>1.6</v>
      </c>
      <c r="I285" s="143">
        <v>1.6</v>
      </c>
      <c r="J285" s="143">
        <v>7.2</v>
      </c>
      <c r="K285" s="143">
        <v>3.2</v>
      </c>
      <c r="L285" s="132" t="s">
        <v>5</v>
      </c>
      <c r="M285" s="132">
        <v>13.6</v>
      </c>
      <c r="N285" s="26">
        <v>60</v>
      </c>
      <c r="O285" s="26" t="s">
        <v>997</v>
      </c>
      <c r="P285" s="120" t="s">
        <v>1034</v>
      </c>
      <c r="Q285" s="13" t="str">
        <f t="shared" si="246"/>
        <v>2025EB1100283-BDSDF113</v>
      </c>
      <c r="R285" s="26" t="str">
        <f t="shared" si="247"/>
        <v>0 missed</v>
      </c>
      <c r="S285" s="26" t="str">
        <f t="shared" si="240"/>
        <v>1 missed</v>
      </c>
      <c r="T285" s="26">
        <f t="shared" si="248"/>
        <v>4</v>
      </c>
      <c r="U285" s="26">
        <f t="shared" si="249"/>
        <v>0</v>
      </c>
      <c r="V285" s="13">
        <f t="shared" si="250"/>
        <v>1</v>
      </c>
      <c r="W285" s="13">
        <f t="shared" si="251"/>
        <v>0</v>
      </c>
      <c r="X285" s="26" t="str">
        <f t="shared" si="252"/>
        <v>1 missed</v>
      </c>
      <c r="Y285" s="26">
        <f t="shared" si="253"/>
        <v>4</v>
      </c>
      <c r="Z285" s="13">
        <f t="shared" si="254"/>
        <v>0.8</v>
      </c>
      <c r="AA285" s="15" t="str">
        <f t="shared" si="255"/>
        <v>Q-4 A-0 || Q Total-4, A Total-1</v>
      </c>
      <c r="AB285" s="13" t="str" cm="1">
        <f t="array" ref="AB285">IFERROR(INDEX('Attendance-Slot-1'!$Q$2:$Q$1112,MATCH(1,('Attendance-Slot-1'!$A$2:$A$1112=$C285)*('Attendance-Slot-1'!$G$2:$G$1112=AB$2),0)),"No Data")</f>
        <v>No Data</v>
      </c>
      <c r="AC285" s="13" t="str" cm="1">
        <f t="array" ref="AC285">IFERROR(INDEX('Attendance-Slot-2'!$Q$2:$Q$2595,MATCH(1,('Attendance-Slot-2'!$A$2:$A$2595=$C285)*('Attendance-Slot-2'!$G$2:$G$2595=AB$2),0)),"No Data")</f>
        <v>P-S2_Onsite</v>
      </c>
      <c r="AD285" s="133">
        <f>VLOOKUP($Q285,'Written Exam Marks'!$H:$Q,10,FALSE)</f>
        <v>11</v>
      </c>
      <c r="AE285" s="133">
        <f>VLOOKUP($Q285,'Written Exam Marks'!$H:$Q,9,FALSE)</f>
        <v>40</v>
      </c>
      <c r="AF285" s="13" t="str">
        <f t="shared" si="256"/>
        <v>Present</v>
      </c>
      <c r="AG285" s="13" t="str">
        <f t="shared" si="257"/>
        <v>P-S2_Onsite</v>
      </c>
      <c r="AH285" s="29">
        <v>15</v>
      </c>
      <c r="AI285" s="29" t="s">
        <v>5</v>
      </c>
      <c r="AJ285" s="29" t="s">
        <v>5</v>
      </c>
      <c r="AK285" s="29" t="s">
        <v>5</v>
      </c>
      <c r="AL285" s="29" t="s">
        <v>5</v>
      </c>
      <c r="AM285" s="29">
        <v>15</v>
      </c>
      <c r="AN285" s="131">
        <v>60</v>
      </c>
      <c r="AO285" s="36" t="s">
        <v>7179</v>
      </c>
      <c r="AP285" s="116" t="s">
        <v>1050</v>
      </c>
      <c r="AQ285" s="116" t="str">
        <f t="shared" si="241"/>
        <v>2025EB1100283-BDSDF108</v>
      </c>
      <c r="AR285" s="25" t="str">
        <f t="shared" si="258"/>
        <v>3 missed</v>
      </c>
      <c r="AS285" s="25" t="str">
        <f t="shared" si="259"/>
        <v>1 missed</v>
      </c>
      <c r="AT285" s="25">
        <f t="shared" si="260"/>
        <v>0</v>
      </c>
      <c r="AU285" s="25">
        <f t="shared" si="261"/>
        <v>1</v>
      </c>
      <c r="AV285" s="10">
        <f t="shared" si="262"/>
        <v>0</v>
      </c>
      <c r="AW285" s="10">
        <f t="shared" si="263"/>
        <v>0.5</v>
      </c>
      <c r="AX285" s="25" t="str">
        <f t="shared" si="264"/>
        <v>4 missed</v>
      </c>
      <c r="AY285" s="25">
        <f t="shared" si="265"/>
        <v>1</v>
      </c>
      <c r="AZ285" s="10">
        <f t="shared" si="266"/>
        <v>0.2</v>
      </c>
      <c r="BA285" s="10" t="str">
        <f t="shared" si="267"/>
        <v>Q-0 A-1 || Q Total-3, A Total-2</v>
      </c>
      <c r="BB285" s="10" t="str" cm="1">
        <f t="array" ref="BB285">IFERROR(INDEX('Attendance-Slot-1'!$Q$2:$Q$1112,MATCH(1,('Attendance-Slot-1'!$A$2:$A$1112=$C285)*('Attendance-Slot-1'!$G$2:$G$1112=BB$2),0)),"No Data")</f>
        <v>No Data</v>
      </c>
      <c r="BC285" s="10" t="str" cm="1">
        <f t="array" ref="BC285">IFERROR(INDEX('Attendance-Slot-2'!$Q$2:$Q$2595,MATCH(1,('Attendance-Slot-2'!$A$2:$A$2595=$C285)*('Attendance-Slot-2'!$G$2:$G$2595=BB$2),0)),"No Data")</f>
        <v>P-S2_Onsite</v>
      </c>
      <c r="BD285" s="136">
        <f>VLOOKUP($AQ285,'Written Exam Marks'!$H:$Q,10,FALSE)</f>
        <v>12.5</v>
      </c>
      <c r="BE285" s="136">
        <f>VLOOKUP($AQ285,'Written Exam Marks'!$H:$Q,9,FALSE)</f>
        <v>40</v>
      </c>
      <c r="BF285" s="10" t="str">
        <f t="shared" si="268"/>
        <v>Present</v>
      </c>
      <c r="BG285" s="10" t="str">
        <f t="shared" si="269"/>
        <v>P-S2_Onsite</v>
      </c>
      <c r="BH285" s="129" t="s">
        <v>5</v>
      </c>
      <c r="BI285" s="129" t="s">
        <v>5</v>
      </c>
      <c r="BJ285" s="129" t="s">
        <v>5</v>
      </c>
      <c r="BK285" s="129" t="s">
        <v>5</v>
      </c>
      <c r="BL285" s="144">
        <v>0</v>
      </c>
      <c r="BM285" s="24">
        <v>60</v>
      </c>
      <c r="BN285" s="24" t="s">
        <v>1004</v>
      </c>
      <c r="BO285" s="118" t="s">
        <v>1063</v>
      </c>
      <c r="BP285" s="118" t="str">
        <f t="shared" si="242"/>
        <v>2025EB1100283-BDSDF114</v>
      </c>
      <c r="BQ285" s="24" t="str">
        <f t="shared" si="270"/>
        <v>3 missed</v>
      </c>
      <c r="BR285" s="24" t="str">
        <f t="shared" si="271"/>
        <v>1 missed</v>
      </c>
      <c r="BS285" s="24">
        <f t="shared" si="272"/>
        <v>0</v>
      </c>
      <c r="BT285" s="24">
        <f t="shared" si="273"/>
        <v>0</v>
      </c>
      <c r="BU285" s="14">
        <f t="shared" si="274"/>
        <v>0</v>
      </c>
      <c r="BV285" s="14">
        <f t="shared" si="275"/>
        <v>0</v>
      </c>
      <c r="BW285" s="24" t="str">
        <f t="shared" si="276"/>
        <v>4 missed</v>
      </c>
      <c r="BX285" s="24">
        <f t="shared" si="277"/>
        <v>0</v>
      </c>
      <c r="BY285" s="14">
        <f t="shared" si="278"/>
        <v>0</v>
      </c>
      <c r="BZ285" s="14" t="str">
        <f t="shared" si="279"/>
        <v>Q-0 A-0 || Q Total-3, A Total-1</v>
      </c>
      <c r="CA285" s="14" t="str" cm="1">
        <f t="array" ref="CA285">IFERROR(INDEX('Attendance-Slot-1'!$Q$2:$Q$1112,MATCH(1,('Attendance-Slot-1'!$A$2:$A$1112=$C285)*('Attendance-Slot-1'!$G$2:$G$1112=CA$2),0)),"No Data")</f>
        <v>No Data</v>
      </c>
      <c r="CB285" s="14" t="str" cm="1">
        <f t="array" ref="CB285">IFERROR(INDEX('Attendance-Slot-2'!$Q$2:$Q$2595,MATCH(1,('Attendance-Slot-2'!$A$2:$A$2595=$C285)*('Attendance-Slot-2'!$G$2:$G$2595=CA$2),0)),"No Data")</f>
        <v>P-S2_Onsite</v>
      </c>
      <c r="CC285" s="138">
        <f>VLOOKUP($BP285,'Written Exam Marks'!$H:$Q,10,FALSE)</f>
        <v>3</v>
      </c>
      <c r="CD285" s="138">
        <f>VLOOKUP($BP285,'Written Exam Marks'!$H:$Q,9,FALSE)</f>
        <v>40</v>
      </c>
      <c r="CE285" s="14" t="str">
        <f t="shared" si="280"/>
        <v>Present</v>
      </c>
      <c r="CF285" s="14" t="str">
        <f t="shared" si="281"/>
        <v>P-S2_Onsite</v>
      </c>
      <c r="CG285" s="130">
        <v>1</v>
      </c>
      <c r="CH285" s="130" t="s">
        <v>5</v>
      </c>
      <c r="CI285" s="130" t="s">
        <v>5</v>
      </c>
      <c r="CJ285" s="130" t="s">
        <v>5</v>
      </c>
      <c r="CK285" s="130" t="s">
        <v>5</v>
      </c>
      <c r="CL285" s="130" t="s">
        <v>5</v>
      </c>
      <c r="CM285" s="145">
        <v>1</v>
      </c>
      <c r="CN285" s="130">
        <v>50</v>
      </c>
      <c r="CO285" s="27" t="s">
        <v>1005</v>
      </c>
      <c r="CP285" s="119" t="s">
        <v>1044</v>
      </c>
      <c r="CQ285" s="119" t="str">
        <f t="shared" si="243"/>
        <v>2025EB1100283-BDSDF112</v>
      </c>
      <c r="CR285" s="27" t="str">
        <f t="shared" si="282"/>
        <v>1 missed</v>
      </c>
      <c r="CS285" s="27" t="str">
        <f t="shared" si="283"/>
        <v>2 missed</v>
      </c>
      <c r="CT285" s="27">
        <f t="shared" si="284"/>
        <v>1</v>
      </c>
      <c r="CU285" s="27">
        <f t="shared" si="285"/>
        <v>0</v>
      </c>
      <c r="CV285" s="15">
        <f t="shared" si="286"/>
        <v>0.5</v>
      </c>
      <c r="CW285" s="15">
        <f t="shared" si="287"/>
        <v>0</v>
      </c>
      <c r="CX285" s="27" t="str">
        <f t="shared" si="288"/>
        <v>3 missed</v>
      </c>
      <c r="CY285" s="27">
        <f t="shared" si="289"/>
        <v>1</v>
      </c>
      <c r="CZ285" s="15">
        <f t="shared" si="290"/>
        <v>0.25</v>
      </c>
      <c r="DA285" s="15" t="str">
        <f t="shared" si="291"/>
        <v>Q-1 A-0 || Q Total-2, A Total-2</v>
      </c>
      <c r="DB285" s="15" t="str" cm="1">
        <f t="array" ref="DB285">IFERROR(INDEX('Attendance-Slot-1'!$Q$2:$Q$1112,MATCH(1,('Attendance-Slot-1'!$A$2:$A$1112=$C285)*('Attendance-Slot-1'!$G$2:$G$1112=DB$2),0)),"No Data")</f>
        <v>No Data</v>
      </c>
      <c r="DC285" s="15" t="str" cm="1">
        <f t="array" ref="DC285">IFERROR(INDEX('Attendance-Slot-2'!$Q$2:$Q$2595,MATCH(1,('Attendance-Slot-2'!$A$2:$A$2595=$C285)*('Attendance-Slot-2'!$G$2:$G$2595=DB$2),0)),"No Data")</f>
        <v>P-S2_Onsite</v>
      </c>
      <c r="DD285" s="139">
        <f>VLOOKUP($CQ285,'Written Exam Marks'!$H:$Q,10,FALSE)</f>
        <v>27.5</v>
      </c>
      <c r="DE285" s="139">
        <f>VLOOKUP($CQ285,'Written Exam Marks'!$H:$Q,9,FALSE)</f>
        <v>50</v>
      </c>
      <c r="DF285" s="15" t="str">
        <f t="shared" si="292"/>
        <v>Present</v>
      </c>
      <c r="DG285" s="15" t="str">
        <f t="shared" si="293"/>
        <v>P-S2_Onsite</v>
      </c>
      <c r="DH285" s="139">
        <v>90</v>
      </c>
      <c r="DI285" s="139">
        <v>90</v>
      </c>
      <c r="DJ285" s="139">
        <v>100</v>
      </c>
      <c r="DK285" s="3" t="str">
        <f t="shared" si="244"/>
        <v>P-0, A-0, No Data-4</v>
      </c>
      <c r="DL285" s="3" t="str">
        <f t="shared" si="245"/>
        <v>P-4, A-0, No Data-0</v>
      </c>
      <c r="DM285" s="1" t="str">
        <f t="shared" si="294"/>
        <v>P-S2_Onsite</v>
      </c>
      <c r="DN285" s="1" t="str">
        <f t="shared" si="295"/>
        <v>P-S2_Onsite</v>
      </c>
      <c r="DO285" s="1" t="str">
        <f t="shared" si="296"/>
        <v>P-S2_Onsite</v>
      </c>
      <c r="DP285" s="1" t="str">
        <f t="shared" si="297"/>
        <v>P-S2_Onsite</v>
      </c>
      <c r="DQ285" s="1" t="str">
        <f t="shared" si="298"/>
        <v>P-4, A-0, No Data-0</v>
      </c>
      <c r="DR285" s="39">
        <f t="shared" si="299"/>
        <v>0</v>
      </c>
      <c r="DS285" s="34" t="s">
        <v>7217</v>
      </c>
      <c r="DT285" s="39" t="s">
        <v>7363</v>
      </c>
      <c r="DU285" s="30" t="s">
        <v>849</v>
      </c>
      <c r="DV285" s="30"/>
    </row>
    <row r="286" spans="1:126" x14ac:dyDescent="0.25">
      <c r="A286" s="1">
        <v>283</v>
      </c>
      <c r="B286" s="1" t="s">
        <v>1000</v>
      </c>
      <c r="C286" s="1" t="s">
        <v>852</v>
      </c>
      <c r="D286" s="1" t="s">
        <v>853</v>
      </c>
      <c r="E286" s="1" t="s">
        <v>854</v>
      </c>
      <c r="F286" s="1" t="s">
        <v>7201</v>
      </c>
      <c r="G286" s="1" t="s">
        <v>3652</v>
      </c>
      <c r="H286" s="143">
        <v>1.6</v>
      </c>
      <c r="I286" s="143" t="s">
        <v>5</v>
      </c>
      <c r="J286" s="143">
        <v>7.2</v>
      </c>
      <c r="K286" s="143">
        <v>8</v>
      </c>
      <c r="L286" s="132">
        <v>28</v>
      </c>
      <c r="M286" s="132">
        <v>44.8</v>
      </c>
      <c r="N286" s="26">
        <v>60</v>
      </c>
      <c r="O286" s="26" t="s">
        <v>997</v>
      </c>
      <c r="P286" s="120" t="s">
        <v>1034</v>
      </c>
      <c r="Q286" s="13" t="str">
        <f t="shared" si="246"/>
        <v>2025EB1100284-BDSDF113</v>
      </c>
      <c r="R286" s="26" t="str">
        <f t="shared" si="247"/>
        <v>1 missed</v>
      </c>
      <c r="S286" s="26" t="str">
        <f t="shared" si="240"/>
        <v>0 missed</v>
      </c>
      <c r="T286" s="26">
        <f t="shared" si="248"/>
        <v>3</v>
      </c>
      <c r="U286" s="26">
        <f t="shared" si="249"/>
        <v>1</v>
      </c>
      <c r="V286" s="13">
        <f t="shared" si="250"/>
        <v>0.75</v>
      </c>
      <c r="W286" s="13">
        <f t="shared" si="251"/>
        <v>1</v>
      </c>
      <c r="X286" s="26" t="str">
        <f t="shared" si="252"/>
        <v>1 missed</v>
      </c>
      <c r="Y286" s="26">
        <f t="shared" si="253"/>
        <v>4</v>
      </c>
      <c r="Z286" s="13">
        <f t="shared" si="254"/>
        <v>0.8</v>
      </c>
      <c r="AA286" s="15" t="str">
        <f t="shared" si="255"/>
        <v>Q-3 A-1 || Q Total-4, A Total-1</v>
      </c>
      <c r="AB286" s="13" t="str" cm="1">
        <f t="array" ref="AB286">IFERROR(INDEX('Attendance-Slot-1'!$Q$2:$Q$1112,MATCH(1,('Attendance-Slot-1'!$A$2:$A$1112=$C286)*('Attendance-Slot-1'!$G$2:$G$1112=AB$2),0)),"No Data")</f>
        <v>No Data</v>
      </c>
      <c r="AC286" s="13" t="str" cm="1">
        <f t="array" ref="AC286">IFERROR(INDEX('Attendance-Slot-2'!$Q$2:$Q$2595,MATCH(1,('Attendance-Slot-2'!$A$2:$A$2595=$C286)*('Attendance-Slot-2'!$G$2:$G$2595=AB$2),0)),"No Data")</f>
        <v>A-S2_Onsite</v>
      </c>
      <c r="AD286" s="133" t="e">
        <f>VLOOKUP($Q286,'Written Exam Marks'!$H:$Q,10,FALSE)</f>
        <v>#N/A</v>
      </c>
      <c r="AE286" s="133" t="e">
        <f>VLOOKUP($Q286,'Written Exam Marks'!$H:$Q,9,FALSE)</f>
        <v>#N/A</v>
      </c>
      <c r="AF286" s="13" t="str">
        <f t="shared" si="256"/>
        <v>Absent</v>
      </c>
      <c r="AG286" s="13" t="str">
        <f t="shared" si="257"/>
        <v>A-S2_Onsite</v>
      </c>
      <c r="AH286" s="29">
        <v>14</v>
      </c>
      <c r="AI286" s="29">
        <v>14</v>
      </c>
      <c r="AJ286" s="29" t="s">
        <v>5</v>
      </c>
      <c r="AK286" s="29">
        <v>9</v>
      </c>
      <c r="AL286" s="29">
        <v>10</v>
      </c>
      <c r="AM286" s="29">
        <v>47</v>
      </c>
      <c r="AN286" s="131">
        <v>60</v>
      </c>
      <c r="AO286" s="36" t="s">
        <v>7179</v>
      </c>
      <c r="AP286" s="116" t="s">
        <v>1050</v>
      </c>
      <c r="AQ286" s="116" t="str">
        <f t="shared" si="241"/>
        <v>2025EB1100284-BDSDF108</v>
      </c>
      <c r="AR286" s="25" t="str">
        <f t="shared" si="258"/>
        <v>1 missed</v>
      </c>
      <c r="AS286" s="25" t="str">
        <f t="shared" si="259"/>
        <v>0 missed</v>
      </c>
      <c r="AT286" s="25">
        <f t="shared" si="260"/>
        <v>2</v>
      </c>
      <c r="AU286" s="25">
        <f t="shared" si="261"/>
        <v>2</v>
      </c>
      <c r="AV286" s="10">
        <f t="shared" si="262"/>
        <v>0.66666666666666663</v>
      </c>
      <c r="AW286" s="10">
        <f t="shared" si="263"/>
        <v>1</v>
      </c>
      <c r="AX286" s="25" t="str">
        <f t="shared" si="264"/>
        <v>1 missed</v>
      </c>
      <c r="AY286" s="25">
        <f t="shared" si="265"/>
        <v>4</v>
      </c>
      <c r="AZ286" s="10">
        <f t="shared" si="266"/>
        <v>0.8</v>
      </c>
      <c r="BA286" s="10" t="str">
        <f t="shared" si="267"/>
        <v>Q-2 A-2 || Q Total-3, A Total-2</v>
      </c>
      <c r="BB286" s="10" t="str" cm="1">
        <f t="array" ref="BB286">IFERROR(INDEX('Attendance-Slot-1'!$Q$2:$Q$1112,MATCH(1,('Attendance-Slot-1'!$A$2:$A$1112=$C286)*('Attendance-Slot-1'!$G$2:$G$1112=BB$2),0)),"No Data")</f>
        <v>No Data</v>
      </c>
      <c r="BC286" s="10" t="str" cm="1">
        <f t="array" ref="BC286">IFERROR(INDEX('Attendance-Slot-2'!$Q$2:$Q$2595,MATCH(1,('Attendance-Slot-2'!$A$2:$A$2595=$C286)*('Attendance-Slot-2'!$G$2:$G$2595=BB$2),0)),"No Data")</f>
        <v>A-S2_Onsite</v>
      </c>
      <c r="BD286" s="136" t="e">
        <f>VLOOKUP($AQ286,'Written Exam Marks'!$H:$Q,10,FALSE)</f>
        <v>#N/A</v>
      </c>
      <c r="BE286" s="136" t="e">
        <f>VLOOKUP($AQ286,'Written Exam Marks'!$H:$Q,9,FALSE)</f>
        <v>#N/A</v>
      </c>
      <c r="BF286" s="10" t="str">
        <f t="shared" si="268"/>
        <v>Absent</v>
      </c>
      <c r="BG286" s="10" t="str">
        <f t="shared" si="269"/>
        <v>A-S2_Onsite</v>
      </c>
      <c r="BH286" s="129" t="s">
        <v>5</v>
      </c>
      <c r="BI286" s="129">
        <v>15</v>
      </c>
      <c r="BJ286" s="129">
        <v>15</v>
      </c>
      <c r="BK286" s="129">
        <v>18.5</v>
      </c>
      <c r="BL286" s="144">
        <v>48.5</v>
      </c>
      <c r="BM286" s="24">
        <v>60</v>
      </c>
      <c r="BN286" s="24" t="s">
        <v>1004</v>
      </c>
      <c r="BO286" s="118" t="s">
        <v>1063</v>
      </c>
      <c r="BP286" s="118" t="str">
        <f t="shared" si="242"/>
        <v>2025EB1100284-BDSDF114</v>
      </c>
      <c r="BQ286" s="24" t="str">
        <f t="shared" si="270"/>
        <v>1 missed</v>
      </c>
      <c r="BR286" s="24" t="str">
        <f t="shared" si="271"/>
        <v>0 missed</v>
      </c>
      <c r="BS286" s="24">
        <f t="shared" si="272"/>
        <v>2</v>
      </c>
      <c r="BT286" s="24">
        <f t="shared" si="273"/>
        <v>1</v>
      </c>
      <c r="BU286" s="14">
        <f t="shared" si="274"/>
        <v>0.66666666666666663</v>
      </c>
      <c r="BV286" s="14">
        <f t="shared" si="275"/>
        <v>1</v>
      </c>
      <c r="BW286" s="24" t="str">
        <f t="shared" si="276"/>
        <v>1 missed</v>
      </c>
      <c r="BX286" s="24">
        <f t="shared" si="277"/>
        <v>3</v>
      </c>
      <c r="BY286" s="14">
        <f t="shared" si="278"/>
        <v>0.75</v>
      </c>
      <c r="BZ286" s="14" t="str">
        <f t="shared" si="279"/>
        <v>Q-2 A-1 || Q Total-3, A Total-1</v>
      </c>
      <c r="CA286" s="14" t="str" cm="1">
        <f t="array" ref="CA286">IFERROR(INDEX('Attendance-Slot-1'!$Q$2:$Q$1112,MATCH(1,('Attendance-Slot-1'!$A$2:$A$1112=$C286)*('Attendance-Slot-1'!$G$2:$G$1112=CA$2),0)),"No Data")</f>
        <v>No Data</v>
      </c>
      <c r="CB286" s="14" t="str" cm="1">
        <f t="array" ref="CB286">IFERROR(INDEX('Attendance-Slot-2'!$Q$2:$Q$2595,MATCH(1,('Attendance-Slot-2'!$A$2:$A$2595=$C286)*('Attendance-Slot-2'!$G$2:$G$2595=CA$2),0)),"No Data")</f>
        <v>A-S2_Onsite</v>
      </c>
      <c r="CC286" s="138" t="e">
        <f>VLOOKUP($BP286,'Written Exam Marks'!$H:$Q,10,FALSE)</f>
        <v>#N/A</v>
      </c>
      <c r="CD286" s="138" t="e">
        <f>VLOOKUP($BP286,'Written Exam Marks'!$H:$Q,9,FALSE)</f>
        <v>#N/A</v>
      </c>
      <c r="CE286" s="14" t="str">
        <f t="shared" si="280"/>
        <v>Absent</v>
      </c>
      <c r="CF286" s="14" t="str">
        <f t="shared" si="281"/>
        <v>A-S2_Onsite</v>
      </c>
      <c r="CG286" s="130">
        <v>4.5</v>
      </c>
      <c r="CH286" s="130">
        <v>4.5</v>
      </c>
      <c r="CI286" s="130">
        <v>7</v>
      </c>
      <c r="CJ286" s="130">
        <v>8</v>
      </c>
      <c r="CK286" s="130" t="s">
        <v>5</v>
      </c>
      <c r="CL286" s="130" t="s">
        <v>5</v>
      </c>
      <c r="CM286" s="145">
        <v>24</v>
      </c>
      <c r="CN286" s="130">
        <v>50</v>
      </c>
      <c r="CO286" s="27" t="s">
        <v>1005</v>
      </c>
      <c r="CP286" s="119" t="s">
        <v>1044</v>
      </c>
      <c r="CQ286" s="119" t="str">
        <f t="shared" si="243"/>
        <v>2025EB1100284-BDSDF112</v>
      </c>
      <c r="CR286" s="27" t="str">
        <f t="shared" si="282"/>
        <v>0 missed</v>
      </c>
      <c r="CS286" s="27" t="str">
        <f t="shared" si="283"/>
        <v>0 missed</v>
      </c>
      <c r="CT286" s="27">
        <f t="shared" si="284"/>
        <v>2</v>
      </c>
      <c r="CU286" s="27">
        <f t="shared" si="285"/>
        <v>2</v>
      </c>
      <c r="CV286" s="15">
        <f t="shared" si="286"/>
        <v>1</v>
      </c>
      <c r="CW286" s="15">
        <f t="shared" si="287"/>
        <v>1</v>
      </c>
      <c r="CX286" s="27" t="str">
        <f t="shared" si="288"/>
        <v>0 missed</v>
      </c>
      <c r="CY286" s="27">
        <f t="shared" si="289"/>
        <v>4</v>
      </c>
      <c r="CZ286" s="15">
        <f t="shared" si="290"/>
        <v>1</v>
      </c>
      <c r="DA286" s="15" t="str">
        <f t="shared" si="291"/>
        <v>Q-2 A-2 || Q Total-2, A Total-2</v>
      </c>
      <c r="DB286" s="15" t="str" cm="1">
        <f t="array" ref="DB286">IFERROR(INDEX('Attendance-Slot-1'!$Q$2:$Q$1112,MATCH(1,('Attendance-Slot-1'!$A$2:$A$1112=$C286)*('Attendance-Slot-1'!$G$2:$G$1112=DB$2),0)),"No Data")</f>
        <v>No Data</v>
      </c>
      <c r="DC286" s="15" t="str" cm="1">
        <f t="array" ref="DC286">IFERROR(INDEX('Attendance-Slot-2'!$Q$2:$Q$2595,MATCH(1,('Attendance-Slot-2'!$A$2:$A$2595=$C286)*('Attendance-Slot-2'!$G$2:$G$2595=DB$2),0)),"No Data")</f>
        <v>A-S2_Onsite</v>
      </c>
      <c r="DD286" s="139" t="e">
        <f>VLOOKUP($CQ286,'Written Exam Marks'!$H:$Q,10,FALSE)</f>
        <v>#N/A</v>
      </c>
      <c r="DE286" s="139" t="e">
        <f>VLOOKUP($CQ286,'Written Exam Marks'!$H:$Q,9,FALSE)</f>
        <v>#N/A</v>
      </c>
      <c r="DF286" s="15" t="str">
        <f t="shared" si="292"/>
        <v>Absent</v>
      </c>
      <c r="DG286" s="15" t="str">
        <f t="shared" si="293"/>
        <v>A-S2_Onsite</v>
      </c>
      <c r="DH286" s="139" t="s">
        <v>5</v>
      </c>
      <c r="DI286" s="139">
        <v>0</v>
      </c>
      <c r="DJ286" s="139">
        <v>100</v>
      </c>
      <c r="DK286" s="3" t="str">
        <f t="shared" si="244"/>
        <v>P-0, A-0, No Data-4</v>
      </c>
      <c r="DL286" s="3" t="str">
        <f t="shared" si="245"/>
        <v>P-0, A-4, No Data-0</v>
      </c>
      <c r="DM286" s="1" t="str">
        <f t="shared" si="294"/>
        <v>A-S2_Onsite</v>
      </c>
      <c r="DN286" s="1" t="str">
        <f t="shared" si="295"/>
        <v>A-S2_Onsite</v>
      </c>
      <c r="DO286" s="1" t="str">
        <f t="shared" si="296"/>
        <v>A-S2_Onsite</v>
      </c>
      <c r="DP286" s="1" t="str">
        <f t="shared" si="297"/>
        <v>A-S2_Onsite</v>
      </c>
      <c r="DQ286" s="1" t="str">
        <f t="shared" si="298"/>
        <v>P-0, A-4, No Data-0</v>
      </c>
      <c r="DR286" s="39">
        <f t="shared" si="299"/>
        <v>0</v>
      </c>
      <c r="DS286" s="34" t="s">
        <v>7217</v>
      </c>
      <c r="DT286" s="39" t="s">
        <v>1098</v>
      </c>
      <c r="DU286" s="30" t="s">
        <v>852</v>
      </c>
      <c r="DV286" s="30" t="s">
        <v>1098</v>
      </c>
    </row>
    <row r="287" spans="1:126" x14ac:dyDescent="0.25">
      <c r="A287" s="1">
        <v>284</v>
      </c>
      <c r="B287" s="1" t="s">
        <v>1000</v>
      </c>
      <c r="C287" s="1" t="s">
        <v>855</v>
      </c>
      <c r="D287" s="1" t="s">
        <v>856</v>
      </c>
      <c r="E287" s="1" t="s">
        <v>857</v>
      </c>
      <c r="F287" s="1" t="s">
        <v>7202</v>
      </c>
      <c r="G287" s="1" t="s">
        <v>1526</v>
      </c>
      <c r="H287" s="143">
        <v>7.2</v>
      </c>
      <c r="I287" s="143">
        <v>6.4</v>
      </c>
      <c r="J287" s="143">
        <v>7.2</v>
      </c>
      <c r="K287" s="143">
        <v>8</v>
      </c>
      <c r="L287" s="132">
        <v>28</v>
      </c>
      <c r="M287" s="132">
        <v>56.8</v>
      </c>
      <c r="N287" s="26">
        <v>60</v>
      </c>
      <c r="O287" s="26" t="s">
        <v>997</v>
      </c>
      <c r="P287" s="120" t="s">
        <v>1034</v>
      </c>
      <c r="Q287" s="13" t="str">
        <f t="shared" si="246"/>
        <v>2025EB1100285-BDSDF113</v>
      </c>
      <c r="R287" s="26" t="str">
        <f t="shared" si="247"/>
        <v>0 missed</v>
      </c>
      <c r="S287" s="26" t="str">
        <f t="shared" si="240"/>
        <v>0 missed</v>
      </c>
      <c r="T287" s="26">
        <f t="shared" si="248"/>
        <v>4</v>
      </c>
      <c r="U287" s="26">
        <f t="shared" si="249"/>
        <v>1</v>
      </c>
      <c r="V287" s="13">
        <f t="shared" si="250"/>
        <v>1</v>
      </c>
      <c r="W287" s="13">
        <f t="shared" si="251"/>
        <v>1</v>
      </c>
      <c r="X287" s="26" t="str">
        <f t="shared" si="252"/>
        <v>0 missed</v>
      </c>
      <c r="Y287" s="26">
        <f t="shared" si="253"/>
        <v>5</v>
      </c>
      <c r="Z287" s="13">
        <f t="shared" si="254"/>
        <v>1</v>
      </c>
      <c r="AA287" s="15" t="str">
        <f t="shared" si="255"/>
        <v>Q-4 A-1 || Q Total-4, A Total-1</v>
      </c>
      <c r="AB287" s="13" t="str" cm="1">
        <f t="array" ref="AB287">IFERROR(INDEX('Attendance-Slot-1'!$Q$2:$Q$1112,MATCH(1,('Attendance-Slot-1'!$A$2:$A$1112=$C287)*('Attendance-Slot-1'!$G$2:$G$1112=AB$2),0)),"No Data")</f>
        <v>P-S1_Onsite</v>
      </c>
      <c r="AC287" s="13" t="str" cm="1">
        <f t="array" ref="AC287">IFERROR(INDEX('Attendance-Slot-2'!$Q$2:$Q$2595,MATCH(1,('Attendance-Slot-2'!$A$2:$A$2595=$C287)*('Attendance-Slot-2'!$G$2:$G$2595=AB$2),0)),"No Data")</f>
        <v>No Data</v>
      </c>
      <c r="AD287" s="133">
        <f>VLOOKUP($Q287,'Written Exam Marks'!$H:$Q,10,FALSE)</f>
        <v>22</v>
      </c>
      <c r="AE287" s="133">
        <f>VLOOKUP($Q287,'Written Exam Marks'!$H:$Q,9,FALSE)</f>
        <v>40</v>
      </c>
      <c r="AF287" s="13" t="str">
        <f t="shared" si="256"/>
        <v>Present</v>
      </c>
      <c r="AG287" s="13" t="str">
        <f t="shared" si="257"/>
        <v>P-S1_Onsite</v>
      </c>
      <c r="AH287" s="29">
        <v>13.5</v>
      </c>
      <c r="AI287" s="29">
        <v>14</v>
      </c>
      <c r="AJ287" s="29">
        <v>10</v>
      </c>
      <c r="AK287" s="29">
        <v>9</v>
      </c>
      <c r="AL287" s="29">
        <v>9</v>
      </c>
      <c r="AM287" s="29">
        <v>55.5</v>
      </c>
      <c r="AN287" s="131">
        <v>60</v>
      </c>
      <c r="AO287" s="36" t="s">
        <v>7179</v>
      </c>
      <c r="AP287" s="116" t="s">
        <v>1050</v>
      </c>
      <c r="AQ287" s="116" t="str">
        <f t="shared" si="241"/>
        <v>2025EB1100285-BDSDF108</v>
      </c>
      <c r="AR287" s="25" t="str">
        <f t="shared" si="258"/>
        <v>0 missed</v>
      </c>
      <c r="AS287" s="25" t="str">
        <f t="shared" si="259"/>
        <v>0 missed</v>
      </c>
      <c r="AT287" s="25">
        <f t="shared" si="260"/>
        <v>3</v>
      </c>
      <c r="AU287" s="25">
        <f t="shared" si="261"/>
        <v>2</v>
      </c>
      <c r="AV287" s="10">
        <f t="shared" si="262"/>
        <v>1</v>
      </c>
      <c r="AW287" s="10">
        <f t="shared" si="263"/>
        <v>1</v>
      </c>
      <c r="AX287" s="25" t="str">
        <f t="shared" si="264"/>
        <v>0 missed</v>
      </c>
      <c r="AY287" s="25">
        <f t="shared" si="265"/>
        <v>5</v>
      </c>
      <c r="AZ287" s="10">
        <f t="shared" si="266"/>
        <v>1</v>
      </c>
      <c r="BA287" s="10" t="str">
        <f t="shared" si="267"/>
        <v>Q-3 A-2 || Q Total-3, A Total-2</v>
      </c>
      <c r="BB287" s="10" t="str" cm="1">
        <f t="array" ref="BB287">IFERROR(INDEX('Attendance-Slot-1'!$Q$2:$Q$1112,MATCH(1,('Attendance-Slot-1'!$A$2:$A$1112=$C287)*('Attendance-Slot-1'!$G$2:$G$1112=BB$2),0)),"No Data")</f>
        <v>P-S1_Onsite</v>
      </c>
      <c r="BC287" s="10" t="str" cm="1">
        <f t="array" ref="BC287">IFERROR(INDEX('Attendance-Slot-2'!$Q$2:$Q$2595,MATCH(1,('Attendance-Slot-2'!$A$2:$A$2595=$C287)*('Attendance-Slot-2'!$G$2:$G$2595=BB$2),0)),"No Data")</f>
        <v>No Data</v>
      </c>
      <c r="BD287" s="136">
        <f>VLOOKUP($AQ287,'Written Exam Marks'!$H:$Q,10,FALSE)</f>
        <v>10</v>
      </c>
      <c r="BE287" s="136">
        <f>VLOOKUP($AQ287,'Written Exam Marks'!$H:$Q,9,FALSE)</f>
        <v>40</v>
      </c>
      <c r="BF287" s="10" t="str">
        <f t="shared" si="268"/>
        <v>Present</v>
      </c>
      <c r="BG287" s="10" t="str">
        <f t="shared" si="269"/>
        <v>P-S1_Onsite</v>
      </c>
      <c r="BH287" s="129">
        <v>7</v>
      </c>
      <c r="BI287" s="129">
        <v>15</v>
      </c>
      <c r="BJ287" s="129">
        <v>15</v>
      </c>
      <c r="BK287" s="129">
        <v>19</v>
      </c>
      <c r="BL287" s="144">
        <v>56</v>
      </c>
      <c r="BM287" s="24">
        <v>60</v>
      </c>
      <c r="BN287" s="24" t="s">
        <v>1004</v>
      </c>
      <c r="BO287" s="118" t="s">
        <v>1063</v>
      </c>
      <c r="BP287" s="118" t="str">
        <f t="shared" si="242"/>
        <v>2025EB1100285-BDSDF114</v>
      </c>
      <c r="BQ287" s="24" t="str">
        <f t="shared" si="270"/>
        <v>0 missed</v>
      </c>
      <c r="BR287" s="24" t="str">
        <f t="shared" si="271"/>
        <v>0 missed</v>
      </c>
      <c r="BS287" s="24">
        <f t="shared" si="272"/>
        <v>3</v>
      </c>
      <c r="BT287" s="24">
        <f t="shared" si="273"/>
        <v>1</v>
      </c>
      <c r="BU287" s="14">
        <f t="shared" si="274"/>
        <v>1</v>
      </c>
      <c r="BV287" s="14">
        <f t="shared" si="275"/>
        <v>1</v>
      </c>
      <c r="BW287" s="24" t="str">
        <f t="shared" si="276"/>
        <v>0 missed</v>
      </c>
      <c r="BX287" s="24">
        <f t="shared" si="277"/>
        <v>4</v>
      </c>
      <c r="BY287" s="14">
        <f t="shared" si="278"/>
        <v>1</v>
      </c>
      <c r="BZ287" s="14" t="str">
        <f t="shared" si="279"/>
        <v>Q-3 A-1 || Q Total-3, A Total-1</v>
      </c>
      <c r="CA287" s="14" t="str" cm="1">
        <f t="array" ref="CA287">IFERROR(INDEX('Attendance-Slot-1'!$Q$2:$Q$1112,MATCH(1,('Attendance-Slot-1'!$A$2:$A$1112=$C287)*('Attendance-Slot-1'!$G$2:$G$1112=CA$2),0)),"No Data")</f>
        <v>P-S1_Onsite</v>
      </c>
      <c r="CB287" s="14" t="str" cm="1">
        <f t="array" ref="CB287">IFERROR(INDEX('Attendance-Slot-2'!$Q$2:$Q$2595,MATCH(1,('Attendance-Slot-2'!$A$2:$A$2595=$C287)*('Attendance-Slot-2'!$G$2:$G$2595=CA$2),0)),"No Data")</f>
        <v>No Data</v>
      </c>
      <c r="CC287" s="138">
        <f>VLOOKUP($BP287,'Written Exam Marks'!$H:$Q,10,FALSE)</f>
        <v>13</v>
      </c>
      <c r="CD287" s="138">
        <f>VLOOKUP($BP287,'Written Exam Marks'!$H:$Q,9,FALSE)</f>
        <v>40</v>
      </c>
      <c r="CE287" s="14" t="str">
        <f t="shared" si="280"/>
        <v>Present</v>
      </c>
      <c r="CF287" s="14" t="str">
        <f t="shared" si="281"/>
        <v>P-S1_Onsite</v>
      </c>
      <c r="CG287" s="130">
        <v>5</v>
      </c>
      <c r="CH287" s="130">
        <v>4.5</v>
      </c>
      <c r="CI287" s="130">
        <v>8</v>
      </c>
      <c r="CJ287" s="130">
        <v>8</v>
      </c>
      <c r="CK287" s="130">
        <v>10</v>
      </c>
      <c r="CL287" s="130">
        <v>10</v>
      </c>
      <c r="CM287" s="145">
        <v>45.5</v>
      </c>
      <c r="CN287" s="130">
        <v>50</v>
      </c>
      <c r="CO287" s="27" t="s">
        <v>1005</v>
      </c>
      <c r="CP287" s="119" t="s">
        <v>1044</v>
      </c>
      <c r="CQ287" s="119" t="str">
        <f t="shared" si="243"/>
        <v>2025EB1100285-BDSDF112</v>
      </c>
      <c r="CR287" s="27" t="str">
        <f t="shared" si="282"/>
        <v>0 missed</v>
      </c>
      <c r="CS287" s="27" t="str">
        <f t="shared" si="283"/>
        <v>0 missed</v>
      </c>
      <c r="CT287" s="27">
        <f t="shared" si="284"/>
        <v>2</v>
      </c>
      <c r="CU287" s="27">
        <f t="shared" si="285"/>
        <v>2</v>
      </c>
      <c r="CV287" s="15">
        <f t="shared" si="286"/>
        <v>1</v>
      </c>
      <c r="CW287" s="15">
        <f t="shared" si="287"/>
        <v>1</v>
      </c>
      <c r="CX287" s="27" t="str">
        <f t="shared" si="288"/>
        <v>0 missed</v>
      </c>
      <c r="CY287" s="27">
        <f t="shared" si="289"/>
        <v>4</v>
      </c>
      <c r="CZ287" s="15">
        <f t="shared" si="290"/>
        <v>1</v>
      </c>
      <c r="DA287" s="15" t="str">
        <f t="shared" si="291"/>
        <v>Q-2 A-2 || Q Total-2, A Total-2</v>
      </c>
      <c r="DB287" s="15" t="str" cm="1">
        <f t="array" ref="DB287">IFERROR(INDEX('Attendance-Slot-1'!$Q$2:$Q$1112,MATCH(1,('Attendance-Slot-1'!$A$2:$A$1112=$C287)*('Attendance-Slot-1'!$G$2:$G$1112=DB$2),0)),"No Data")</f>
        <v>P-S1_Onsite</v>
      </c>
      <c r="DC287" s="15" t="str" cm="1">
        <f t="array" ref="DC287">IFERROR(INDEX('Attendance-Slot-2'!$Q$2:$Q$2595,MATCH(1,('Attendance-Slot-2'!$A$2:$A$2595=$C287)*('Attendance-Slot-2'!$G$2:$G$2595=DB$2),0)),"No Data")</f>
        <v>No Data</v>
      </c>
      <c r="DD287" s="139">
        <f>VLOOKUP($CQ287,'Written Exam Marks'!$H:$Q,10,FALSE)</f>
        <v>26.5</v>
      </c>
      <c r="DE287" s="139">
        <f>VLOOKUP($CQ287,'Written Exam Marks'!$H:$Q,9,FALSE)</f>
        <v>50</v>
      </c>
      <c r="DF287" s="15" t="str">
        <f t="shared" si="292"/>
        <v>Present</v>
      </c>
      <c r="DG287" s="15" t="str">
        <f t="shared" si="293"/>
        <v>P-S1_Onsite</v>
      </c>
      <c r="DH287" s="139">
        <v>85</v>
      </c>
      <c r="DI287" s="139">
        <v>85</v>
      </c>
      <c r="DJ287" s="139">
        <v>100</v>
      </c>
      <c r="DK287" s="3" t="str">
        <f t="shared" si="244"/>
        <v>P-4, A-0, No Data-0</v>
      </c>
      <c r="DL287" s="3" t="str">
        <f t="shared" si="245"/>
        <v>P-0, A-0, No Data-4</v>
      </c>
      <c r="DM287" s="1" t="str">
        <f t="shared" si="294"/>
        <v>P-S1_Onsite</v>
      </c>
      <c r="DN287" s="1" t="str">
        <f t="shared" si="295"/>
        <v>P-S1_Onsite</v>
      </c>
      <c r="DO287" s="1" t="str">
        <f t="shared" si="296"/>
        <v>P-S1_Onsite</v>
      </c>
      <c r="DP287" s="1" t="str">
        <f t="shared" si="297"/>
        <v>P-S1_Onsite</v>
      </c>
      <c r="DQ287" s="1" t="str">
        <f t="shared" si="298"/>
        <v>P-4, A-0, No Data-0</v>
      </c>
      <c r="DR287" s="39">
        <f t="shared" si="299"/>
        <v>1</v>
      </c>
      <c r="DS287" s="34" t="s">
        <v>7217</v>
      </c>
      <c r="DT287" s="39" t="s">
        <v>7363</v>
      </c>
      <c r="DU287" s="30" t="s">
        <v>855</v>
      </c>
      <c r="DV287" s="30"/>
    </row>
    <row r="288" spans="1:126" x14ac:dyDescent="0.25">
      <c r="A288" s="1">
        <v>285</v>
      </c>
      <c r="B288" s="1" t="s">
        <v>1000</v>
      </c>
      <c r="C288" s="1" t="s">
        <v>858</v>
      </c>
      <c r="D288" s="1" t="s">
        <v>859</v>
      </c>
      <c r="E288" s="1" t="s">
        <v>860</v>
      </c>
      <c r="F288" s="1" t="s">
        <v>7202</v>
      </c>
      <c r="G288" s="1" t="s">
        <v>1532</v>
      </c>
      <c r="H288" s="143">
        <v>4.8</v>
      </c>
      <c r="I288" s="143">
        <v>4.8</v>
      </c>
      <c r="J288" s="143" t="s">
        <v>5</v>
      </c>
      <c r="K288" s="143" t="s">
        <v>5</v>
      </c>
      <c r="L288" s="132" t="s">
        <v>5</v>
      </c>
      <c r="M288" s="132">
        <v>9.6</v>
      </c>
      <c r="N288" s="26">
        <v>60</v>
      </c>
      <c r="O288" s="26" t="s">
        <v>997</v>
      </c>
      <c r="P288" s="120" t="s">
        <v>1034</v>
      </c>
      <c r="Q288" s="13" t="str">
        <f t="shared" si="246"/>
        <v>2025EB1100286-BDSDF113</v>
      </c>
      <c r="R288" s="26" t="str">
        <f t="shared" si="247"/>
        <v>2 missed</v>
      </c>
      <c r="S288" s="26" t="str">
        <f t="shared" si="240"/>
        <v>1 missed</v>
      </c>
      <c r="T288" s="26">
        <f t="shared" si="248"/>
        <v>2</v>
      </c>
      <c r="U288" s="26">
        <f t="shared" si="249"/>
        <v>0</v>
      </c>
      <c r="V288" s="13">
        <f t="shared" si="250"/>
        <v>0.5</v>
      </c>
      <c r="W288" s="13">
        <f t="shared" si="251"/>
        <v>0</v>
      </c>
      <c r="X288" s="26" t="str">
        <f t="shared" si="252"/>
        <v>3 missed</v>
      </c>
      <c r="Y288" s="26">
        <f t="shared" si="253"/>
        <v>2</v>
      </c>
      <c r="Z288" s="13">
        <f t="shared" si="254"/>
        <v>0.4</v>
      </c>
      <c r="AA288" s="15" t="str">
        <f t="shared" si="255"/>
        <v>Q-2 A-0 || Q Total-4, A Total-1</v>
      </c>
      <c r="AB288" s="13" t="str" cm="1">
        <f t="array" ref="AB288">IFERROR(INDEX('Attendance-Slot-1'!$Q$2:$Q$1112,MATCH(1,('Attendance-Slot-1'!$A$2:$A$1112=$C288)*('Attendance-Slot-1'!$G$2:$G$1112=AB$2),0)),"No Data")</f>
        <v>P-S1_Online</v>
      </c>
      <c r="AC288" s="13" t="str" cm="1">
        <f t="array" ref="AC288">IFERROR(INDEX('Attendance-Slot-2'!$Q$2:$Q$2595,MATCH(1,('Attendance-Slot-2'!$A$2:$A$2595=$C288)*('Attendance-Slot-2'!$G$2:$G$2595=AB$2),0)),"No Data")</f>
        <v>No Data</v>
      </c>
      <c r="AD288" s="133">
        <f>VLOOKUP($Q288,'Written Exam Marks'!$H:$Q,10,FALSE)</f>
        <v>35</v>
      </c>
      <c r="AE288" s="133">
        <f>VLOOKUP($Q288,'Written Exam Marks'!$H:$Q,9,FALSE)</f>
        <v>40</v>
      </c>
      <c r="AF288" s="13" t="str">
        <f t="shared" si="256"/>
        <v>Present</v>
      </c>
      <c r="AG288" s="13" t="str">
        <f t="shared" si="257"/>
        <v>P-S1_Online</v>
      </c>
      <c r="AH288" s="29">
        <v>13</v>
      </c>
      <c r="AI288" s="29" t="s">
        <v>5</v>
      </c>
      <c r="AJ288" s="29" t="s">
        <v>5</v>
      </c>
      <c r="AK288" s="29" t="s">
        <v>5</v>
      </c>
      <c r="AL288" s="29" t="s">
        <v>5</v>
      </c>
      <c r="AM288" s="29">
        <v>13</v>
      </c>
      <c r="AN288" s="131">
        <v>60</v>
      </c>
      <c r="AO288" s="36" t="s">
        <v>7179</v>
      </c>
      <c r="AP288" s="116" t="s">
        <v>1050</v>
      </c>
      <c r="AQ288" s="116" t="str">
        <f t="shared" si="241"/>
        <v>2025EB1100286-BDSDF108</v>
      </c>
      <c r="AR288" s="25" t="str">
        <f t="shared" si="258"/>
        <v>3 missed</v>
      </c>
      <c r="AS288" s="25" t="str">
        <f t="shared" si="259"/>
        <v>1 missed</v>
      </c>
      <c r="AT288" s="25">
        <f t="shared" si="260"/>
        <v>0</v>
      </c>
      <c r="AU288" s="25">
        <f t="shared" si="261"/>
        <v>1</v>
      </c>
      <c r="AV288" s="10">
        <f t="shared" si="262"/>
        <v>0</v>
      </c>
      <c r="AW288" s="10">
        <f t="shared" si="263"/>
        <v>0.5</v>
      </c>
      <c r="AX288" s="25" t="str">
        <f t="shared" si="264"/>
        <v>4 missed</v>
      </c>
      <c r="AY288" s="25">
        <f t="shared" si="265"/>
        <v>1</v>
      </c>
      <c r="AZ288" s="10">
        <f t="shared" si="266"/>
        <v>0.2</v>
      </c>
      <c r="BA288" s="10" t="str">
        <f t="shared" si="267"/>
        <v>Q-0 A-1 || Q Total-3, A Total-2</v>
      </c>
      <c r="BB288" s="10" t="str" cm="1">
        <f t="array" ref="BB288">IFERROR(INDEX('Attendance-Slot-1'!$Q$2:$Q$1112,MATCH(1,('Attendance-Slot-1'!$A$2:$A$1112=$C288)*('Attendance-Slot-1'!$G$2:$G$1112=BB$2),0)),"No Data")</f>
        <v>P-S1_Online</v>
      </c>
      <c r="BC288" s="10" t="str" cm="1">
        <f t="array" ref="BC288">IFERROR(INDEX('Attendance-Slot-2'!$Q$2:$Q$2595,MATCH(1,('Attendance-Slot-2'!$A$2:$A$2595=$C288)*('Attendance-Slot-2'!$G$2:$G$2595=BB$2),0)),"No Data")</f>
        <v>No Data</v>
      </c>
      <c r="BD288" s="136">
        <f>VLOOKUP($AQ288,'Written Exam Marks'!$H:$Q,10,FALSE)</f>
        <v>5.5</v>
      </c>
      <c r="BE288" s="136">
        <f>VLOOKUP($AQ288,'Written Exam Marks'!$H:$Q,9,FALSE)</f>
        <v>40</v>
      </c>
      <c r="BF288" s="10" t="str">
        <f t="shared" si="268"/>
        <v>Present</v>
      </c>
      <c r="BG288" s="10" t="str">
        <f t="shared" si="269"/>
        <v>P-S1_Online</v>
      </c>
      <c r="BH288" s="129">
        <v>8</v>
      </c>
      <c r="BI288" s="129" t="s">
        <v>5</v>
      </c>
      <c r="BJ288" s="129" t="s">
        <v>5</v>
      </c>
      <c r="BK288" s="129" t="s">
        <v>5</v>
      </c>
      <c r="BL288" s="144">
        <v>8</v>
      </c>
      <c r="BM288" s="24">
        <v>60</v>
      </c>
      <c r="BN288" s="24" t="s">
        <v>1004</v>
      </c>
      <c r="BO288" s="118" t="s">
        <v>1063</v>
      </c>
      <c r="BP288" s="118" t="str">
        <f t="shared" si="242"/>
        <v>2025EB1100286-BDSDF114</v>
      </c>
      <c r="BQ288" s="24" t="str">
        <f t="shared" si="270"/>
        <v>2 missed</v>
      </c>
      <c r="BR288" s="24" t="str">
        <f t="shared" si="271"/>
        <v>1 missed</v>
      </c>
      <c r="BS288" s="24">
        <f t="shared" si="272"/>
        <v>1</v>
      </c>
      <c r="BT288" s="24">
        <f t="shared" si="273"/>
        <v>0</v>
      </c>
      <c r="BU288" s="14">
        <f t="shared" si="274"/>
        <v>0.33333333333333331</v>
      </c>
      <c r="BV288" s="14">
        <f t="shared" si="275"/>
        <v>0</v>
      </c>
      <c r="BW288" s="24" t="str">
        <f t="shared" si="276"/>
        <v>3 missed</v>
      </c>
      <c r="BX288" s="24">
        <f t="shared" si="277"/>
        <v>1</v>
      </c>
      <c r="BY288" s="14">
        <f t="shared" si="278"/>
        <v>0.25</v>
      </c>
      <c r="BZ288" s="14" t="str">
        <f t="shared" si="279"/>
        <v>Q-1 A-0 || Q Total-3, A Total-1</v>
      </c>
      <c r="CA288" s="14" t="str" cm="1">
        <f t="array" ref="CA288">IFERROR(INDEX('Attendance-Slot-1'!$Q$2:$Q$1112,MATCH(1,('Attendance-Slot-1'!$A$2:$A$1112=$C288)*('Attendance-Slot-1'!$G$2:$G$1112=CA$2),0)),"No Data")</f>
        <v>No Data</v>
      </c>
      <c r="CB288" s="14" t="str" cm="1">
        <f t="array" ref="CB288">IFERROR(INDEX('Attendance-Slot-2'!$Q$2:$Q$2595,MATCH(1,('Attendance-Slot-2'!$A$2:$A$2595=$C288)*('Attendance-Slot-2'!$G$2:$G$2595=CA$2),0)),"No Data")</f>
        <v>P-S2_Online</v>
      </c>
      <c r="CC288" s="138">
        <f>VLOOKUP($BP288,'Written Exam Marks'!$H:$Q,10,FALSE)</f>
        <v>23.5</v>
      </c>
      <c r="CD288" s="138">
        <f>VLOOKUP($BP288,'Written Exam Marks'!$H:$Q,9,FALSE)</f>
        <v>40</v>
      </c>
      <c r="CE288" s="14" t="str">
        <f t="shared" si="280"/>
        <v>Present</v>
      </c>
      <c r="CF288" s="14" t="str">
        <f t="shared" si="281"/>
        <v>P-S2_Online</v>
      </c>
      <c r="CG288" s="130">
        <v>4</v>
      </c>
      <c r="CH288" s="130" t="s">
        <v>5</v>
      </c>
      <c r="CI288" s="130" t="s">
        <v>5</v>
      </c>
      <c r="CJ288" s="130" t="s">
        <v>5</v>
      </c>
      <c r="CK288" s="130" t="s">
        <v>5</v>
      </c>
      <c r="CL288" s="130" t="s">
        <v>5</v>
      </c>
      <c r="CM288" s="145">
        <v>4</v>
      </c>
      <c r="CN288" s="130">
        <v>50</v>
      </c>
      <c r="CO288" s="27" t="s">
        <v>1005</v>
      </c>
      <c r="CP288" s="119" t="s">
        <v>1044</v>
      </c>
      <c r="CQ288" s="119" t="str">
        <f t="shared" si="243"/>
        <v>2025EB1100286-BDSDF112</v>
      </c>
      <c r="CR288" s="27" t="str">
        <f t="shared" si="282"/>
        <v>1 missed</v>
      </c>
      <c r="CS288" s="27" t="str">
        <f t="shared" si="283"/>
        <v>2 missed</v>
      </c>
      <c r="CT288" s="27">
        <f t="shared" si="284"/>
        <v>1</v>
      </c>
      <c r="CU288" s="27">
        <f t="shared" si="285"/>
        <v>0</v>
      </c>
      <c r="CV288" s="15">
        <f t="shared" si="286"/>
        <v>0.5</v>
      </c>
      <c r="CW288" s="15">
        <f t="shared" si="287"/>
        <v>0</v>
      </c>
      <c r="CX288" s="27" t="str">
        <f t="shared" si="288"/>
        <v>3 missed</v>
      </c>
      <c r="CY288" s="27">
        <f t="shared" si="289"/>
        <v>1</v>
      </c>
      <c r="CZ288" s="15">
        <f t="shared" si="290"/>
        <v>0.25</v>
      </c>
      <c r="DA288" s="15" t="str">
        <f t="shared" si="291"/>
        <v>Q-1 A-0 || Q Total-2, A Total-2</v>
      </c>
      <c r="DB288" s="15" t="str" cm="1">
        <f t="array" ref="DB288">IFERROR(INDEX('Attendance-Slot-1'!$Q$2:$Q$1112,MATCH(1,('Attendance-Slot-1'!$A$2:$A$1112=$C288)*('Attendance-Slot-1'!$G$2:$G$1112=DB$2),0)),"No Data")</f>
        <v>No Data</v>
      </c>
      <c r="DC288" s="15" t="str" cm="1">
        <f t="array" ref="DC288">IFERROR(INDEX('Attendance-Slot-2'!$Q$2:$Q$2595,MATCH(1,('Attendance-Slot-2'!$A$2:$A$2595=$C288)*('Attendance-Slot-2'!$G$2:$G$2595=DB$2),0)),"No Data")</f>
        <v>P-S2_Online</v>
      </c>
      <c r="DD288" s="139">
        <f>VLOOKUP($CQ288,'Written Exam Marks'!$H:$Q,10,FALSE)</f>
        <v>27.5</v>
      </c>
      <c r="DE288" s="139">
        <f>VLOOKUP($CQ288,'Written Exam Marks'!$H:$Q,9,FALSE)</f>
        <v>50</v>
      </c>
      <c r="DF288" s="15" t="str">
        <f t="shared" si="292"/>
        <v>Present</v>
      </c>
      <c r="DG288" s="15" t="str">
        <f t="shared" si="293"/>
        <v>P-S2_Online</v>
      </c>
      <c r="DH288" s="139">
        <v>90</v>
      </c>
      <c r="DI288" s="139">
        <v>90</v>
      </c>
      <c r="DJ288" s="139">
        <v>100</v>
      </c>
      <c r="DK288" s="3" t="str">
        <f t="shared" si="244"/>
        <v>P-2, A-0, No Data-2</v>
      </c>
      <c r="DL288" s="3" t="str">
        <f t="shared" si="245"/>
        <v>P-2, A-0, No Data-2</v>
      </c>
      <c r="DM288" s="1" t="str">
        <f t="shared" si="294"/>
        <v>P-S1_Online</v>
      </c>
      <c r="DN288" s="1" t="str">
        <f t="shared" si="295"/>
        <v>P-S2_Online</v>
      </c>
      <c r="DO288" s="1" t="str">
        <f t="shared" si="296"/>
        <v>P-S1_Online</v>
      </c>
      <c r="DP288" s="1" t="str">
        <f t="shared" si="297"/>
        <v>P-S2_Online</v>
      </c>
      <c r="DQ288" s="1" t="str">
        <f t="shared" si="298"/>
        <v>P-4, A-0, No Data-0</v>
      </c>
      <c r="DR288" s="39">
        <f t="shared" si="299"/>
        <v>0</v>
      </c>
      <c r="DS288" s="34" t="s">
        <v>7217</v>
      </c>
      <c r="DT288" s="39" t="s">
        <v>7363</v>
      </c>
      <c r="DU288" s="30" t="s">
        <v>858</v>
      </c>
      <c r="DV288" s="30"/>
    </row>
    <row r="289" spans="1:126" x14ac:dyDescent="0.25">
      <c r="A289" s="1">
        <v>286</v>
      </c>
      <c r="B289" s="1" t="s">
        <v>1000</v>
      </c>
      <c r="C289" s="1" t="s">
        <v>861</v>
      </c>
      <c r="D289" s="1" t="s">
        <v>862</v>
      </c>
      <c r="E289" s="1" t="s">
        <v>863</v>
      </c>
      <c r="F289" s="1" t="s">
        <v>7201</v>
      </c>
      <c r="G289" s="1" t="s">
        <v>3653</v>
      </c>
      <c r="H289" s="143">
        <v>8</v>
      </c>
      <c r="I289" s="143">
        <v>8</v>
      </c>
      <c r="J289" s="143">
        <v>7.2</v>
      </c>
      <c r="K289" s="143">
        <v>8</v>
      </c>
      <c r="L289" s="132">
        <v>28</v>
      </c>
      <c r="M289" s="132">
        <v>59.2</v>
      </c>
      <c r="N289" s="26">
        <v>60</v>
      </c>
      <c r="O289" s="26" t="s">
        <v>997</v>
      </c>
      <c r="P289" s="120" t="s">
        <v>1034</v>
      </c>
      <c r="Q289" s="13" t="str">
        <f t="shared" si="246"/>
        <v>2025EB1100287-BDSDF113</v>
      </c>
      <c r="R289" s="26" t="str">
        <f t="shared" si="247"/>
        <v>0 missed</v>
      </c>
      <c r="S289" s="26" t="str">
        <f t="shared" si="240"/>
        <v>0 missed</v>
      </c>
      <c r="T289" s="26">
        <f t="shared" si="248"/>
        <v>4</v>
      </c>
      <c r="U289" s="26">
        <f t="shared" si="249"/>
        <v>1</v>
      </c>
      <c r="V289" s="13">
        <f t="shared" si="250"/>
        <v>1</v>
      </c>
      <c r="W289" s="13">
        <f t="shared" si="251"/>
        <v>1</v>
      </c>
      <c r="X289" s="26" t="str">
        <f t="shared" si="252"/>
        <v>0 missed</v>
      </c>
      <c r="Y289" s="26">
        <f t="shared" si="253"/>
        <v>5</v>
      </c>
      <c r="Z289" s="13">
        <f t="shared" si="254"/>
        <v>1</v>
      </c>
      <c r="AA289" s="15" t="str">
        <f t="shared" si="255"/>
        <v>Q-4 A-1 || Q Total-4, A Total-1</v>
      </c>
      <c r="AB289" s="13" t="str" cm="1">
        <f t="array" ref="AB289">IFERROR(INDEX('Attendance-Slot-1'!$Q$2:$Q$1112,MATCH(1,('Attendance-Slot-1'!$A$2:$A$1112=$C289)*('Attendance-Slot-1'!$G$2:$G$1112=AB$2),0)),"No Data")</f>
        <v>No Data</v>
      </c>
      <c r="AC289" s="13" t="str" cm="1">
        <f t="array" ref="AC289">IFERROR(INDEX('Attendance-Slot-2'!$Q$2:$Q$2595,MATCH(1,('Attendance-Slot-2'!$A$2:$A$2595=$C289)*('Attendance-Slot-2'!$G$2:$G$2595=AB$2),0)),"No Data")</f>
        <v>P-S2_Onsite</v>
      </c>
      <c r="AD289" s="133">
        <f>VLOOKUP($Q289,'Written Exam Marks'!$H:$Q,10,FALSE)</f>
        <v>8</v>
      </c>
      <c r="AE289" s="133">
        <f>VLOOKUP($Q289,'Written Exam Marks'!$H:$Q,9,FALSE)</f>
        <v>40</v>
      </c>
      <c r="AF289" s="13" t="str">
        <f t="shared" si="256"/>
        <v>Present</v>
      </c>
      <c r="AG289" s="13" t="str">
        <f t="shared" si="257"/>
        <v>P-S2_Onsite</v>
      </c>
      <c r="AH289" s="29">
        <v>10</v>
      </c>
      <c r="AI289" s="29">
        <v>12</v>
      </c>
      <c r="AJ289" s="29">
        <v>8.6666666669999994</v>
      </c>
      <c r="AK289" s="29">
        <v>9</v>
      </c>
      <c r="AL289" s="29">
        <v>10</v>
      </c>
      <c r="AM289" s="29">
        <v>49.666666667000001</v>
      </c>
      <c r="AN289" s="131">
        <v>60</v>
      </c>
      <c r="AO289" s="36" t="s">
        <v>7179</v>
      </c>
      <c r="AP289" s="116" t="s">
        <v>1050</v>
      </c>
      <c r="AQ289" s="116" t="str">
        <f t="shared" si="241"/>
        <v>2025EB1100287-BDSDF108</v>
      </c>
      <c r="AR289" s="25" t="str">
        <f t="shared" si="258"/>
        <v>0 missed</v>
      </c>
      <c r="AS289" s="25" t="str">
        <f t="shared" si="259"/>
        <v>0 missed</v>
      </c>
      <c r="AT289" s="25">
        <f t="shared" si="260"/>
        <v>3</v>
      </c>
      <c r="AU289" s="25">
        <f t="shared" si="261"/>
        <v>2</v>
      </c>
      <c r="AV289" s="10">
        <f t="shared" si="262"/>
        <v>1</v>
      </c>
      <c r="AW289" s="10">
        <f t="shared" si="263"/>
        <v>1</v>
      </c>
      <c r="AX289" s="25" t="str">
        <f t="shared" si="264"/>
        <v>0 missed</v>
      </c>
      <c r="AY289" s="25">
        <f t="shared" si="265"/>
        <v>5</v>
      </c>
      <c r="AZ289" s="10">
        <f t="shared" si="266"/>
        <v>1</v>
      </c>
      <c r="BA289" s="10" t="str">
        <f t="shared" si="267"/>
        <v>Q-3 A-2 || Q Total-3, A Total-2</v>
      </c>
      <c r="BB289" s="10" t="str" cm="1">
        <f t="array" ref="BB289">IFERROR(INDEX('Attendance-Slot-1'!$Q$2:$Q$1112,MATCH(1,('Attendance-Slot-1'!$A$2:$A$1112=$C289)*('Attendance-Slot-1'!$G$2:$G$1112=BB$2),0)),"No Data")</f>
        <v>No Data</v>
      </c>
      <c r="BC289" s="10" t="str" cm="1">
        <f t="array" ref="BC289">IFERROR(INDEX('Attendance-Slot-2'!$Q$2:$Q$2595,MATCH(1,('Attendance-Slot-2'!$A$2:$A$2595=$C289)*('Attendance-Slot-2'!$G$2:$G$2595=BB$2),0)),"No Data")</f>
        <v>P-S2_Onsite</v>
      </c>
      <c r="BD289" s="136">
        <f>VLOOKUP($AQ289,'Written Exam Marks'!$H:$Q,10,FALSE)</f>
        <v>23.5</v>
      </c>
      <c r="BE289" s="136">
        <f>VLOOKUP($AQ289,'Written Exam Marks'!$H:$Q,9,FALSE)</f>
        <v>40</v>
      </c>
      <c r="BF289" s="10" t="str">
        <f t="shared" si="268"/>
        <v>Present</v>
      </c>
      <c r="BG289" s="10" t="str">
        <f t="shared" si="269"/>
        <v>P-S2_Onsite</v>
      </c>
      <c r="BH289" s="129">
        <v>10</v>
      </c>
      <c r="BI289" s="129">
        <v>15</v>
      </c>
      <c r="BJ289" s="129">
        <v>15</v>
      </c>
      <c r="BK289" s="129">
        <v>19</v>
      </c>
      <c r="BL289" s="144">
        <v>59</v>
      </c>
      <c r="BM289" s="24">
        <v>60</v>
      </c>
      <c r="BN289" s="24" t="s">
        <v>1004</v>
      </c>
      <c r="BO289" s="118" t="s">
        <v>1063</v>
      </c>
      <c r="BP289" s="118" t="str">
        <f t="shared" si="242"/>
        <v>2025EB1100287-BDSDF114</v>
      </c>
      <c r="BQ289" s="24" t="str">
        <f t="shared" si="270"/>
        <v>0 missed</v>
      </c>
      <c r="BR289" s="24" t="str">
        <f t="shared" si="271"/>
        <v>0 missed</v>
      </c>
      <c r="BS289" s="24">
        <f t="shared" si="272"/>
        <v>3</v>
      </c>
      <c r="BT289" s="24">
        <f t="shared" si="273"/>
        <v>1</v>
      </c>
      <c r="BU289" s="14">
        <f t="shared" si="274"/>
        <v>1</v>
      </c>
      <c r="BV289" s="14">
        <f t="shared" si="275"/>
        <v>1</v>
      </c>
      <c r="BW289" s="24" t="str">
        <f t="shared" si="276"/>
        <v>0 missed</v>
      </c>
      <c r="BX289" s="24">
        <f t="shared" si="277"/>
        <v>4</v>
      </c>
      <c r="BY289" s="14">
        <f t="shared" si="278"/>
        <v>1</v>
      </c>
      <c r="BZ289" s="14" t="str">
        <f t="shared" si="279"/>
        <v>Q-3 A-1 || Q Total-3, A Total-1</v>
      </c>
      <c r="CA289" s="14" t="str" cm="1">
        <f t="array" ref="CA289">IFERROR(INDEX('Attendance-Slot-1'!$Q$2:$Q$1112,MATCH(1,('Attendance-Slot-1'!$A$2:$A$1112=$C289)*('Attendance-Slot-1'!$G$2:$G$1112=CA$2),0)),"No Data")</f>
        <v>No Data</v>
      </c>
      <c r="CB289" s="14" t="str" cm="1">
        <f t="array" ref="CB289">IFERROR(INDEX('Attendance-Slot-2'!$Q$2:$Q$2595,MATCH(1,('Attendance-Slot-2'!$A$2:$A$2595=$C289)*('Attendance-Slot-2'!$G$2:$G$2595=CA$2),0)),"No Data")</f>
        <v>P-S2_Onsite</v>
      </c>
      <c r="CC289" s="138">
        <f>VLOOKUP($BP289,'Written Exam Marks'!$H:$Q,10,FALSE)</f>
        <v>23.5</v>
      </c>
      <c r="CD289" s="138">
        <f>VLOOKUP($BP289,'Written Exam Marks'!$H:$Q,9,FALSE)</f>
        <v>40</v>
      </c>
      <c r="CE289" s="14" t="str">
        <f t="shared" si="280"/>
        <v>Present</v>
      </c>
      <c r="CF289" s="14" t="str">
        <f t="shared" si="281"/>
        <v>P-S2_Onsite</v>
      </c>
      <c r="CG289" s="130">
        <v>5</v>
      </c>
      <c r="CH289" s="130">
        <v>5</v>
      </c>
      <c r="CI289" s="130">
        <v>9</v>
      </c>
      <c r="CJ289" s="130">
        <v>7</v>
      </c>
      <c r="CK289" s="130">
        <v>10</v>
      </c>
      <c r="CL289" s="130">
        <v>10</v>
      </c>
      <c r="CM289" s="145">
        <v>46</v>
      </c>
      <c r="CN289" s="130">
        <v>50</v>
      </c>
      <c r="CO289" s="27" t="s">
        <v>1005</v>
      </c>
      <c r="CP289" s="119" t="s">
        <v>1044</v>
      </c>
      <c r="CQ289" s="119" t="str">
        <f t="shared" si="243"/>
        <v>2025EB1100287-BDSDF112</v>
      </c>
      <c r="CR289" s="27" t="str">
        <f t="shared" si="282"/>
        <v>0 missed</v>
      </c>
      <c r="CS289" s="27" t="str">
        <f t="shared" si="283"/>
        <v>0 missed</v>
      </c>
      <c r="CT289" s="27">
        <f t="shared" si="284"/>
        <v>2</v>
      </c>
      <c r="CU289" s="27">
        <f t="shared" si="285"/>
        <v>2</v>
      </c>
      <c r="CV289" s="15">
        <f t="shared" si="286"/>
        <v>1</v>
      </c>
      <c r="CW289" s="15">
        <f t="shared" si="287"/>
        <v>1</v>
      </c>
      <c r="CX289" s="27" t="str">
        <f t="shared" si="288"/>
        <v>0 missed</v>
      </c>
      <c r="CY289" s="27">
        <f t="shared" si="289"/>
        <v>4</v>
      </c>
      <c r="CZ289" s="15">
        <f t="shared" si="290"/>
        <v>1</v>
      </c>
      <c r="DA289" s="15" t="str">
        <f t="shared" si="291"/>
        <v>Q-2 A-2 || Q Total-2, A Total-2</v>
      </c>
      <c r="DB289" s="15" t="str" cm="1">
        <f t="array" ref="DB289">IFERROR(INDEX('Attendance-Slot-1'!$Q$2:$Q$1112,MATCH(1,('Attendance-Slot-1'!$A$2:$A$1112=$C289)*('Attendance-Slot-1'!$G$2:$G$1112=DB$2),0)),"No Data")</f>
        <v>No Data</v>
      </c>
      <c r="DC289" s="15" t="str" cm="1">
        <f t="array" ref="DC289">IFERROR(INDEX('Attendance-Slot-2'!$Q$2:$Q$2595,MATCH(1,('Attendance-Slot-2'!$A$2:$A$2595=$C289)*('Attendance-Slot-2'!$G$2:$G$2595=DB$2),0)),"No Data")</f>
        <v>P-S2_Onsite</v>
      </c>
      <c r="DD289" s="139">
        <f>VLOOKUP($CQ289,'Written Exam Marks'!$H:$Q,10,FALSE)</f>
        <v>28.5</v>
      </c>
      <c r="DE289" s="139">
        <f>VLOOKUP($CQ289,'Written Exam Marks'!$H:$Q,9,FALSE)</f>
        <v>50</v>
      </c>
      <c r="DF289" s="15" t="str">
        <f t="shared" si="292"/>
        <v>Present</v>
      </c>
      <c r="DG289" s="15" t="str">
        <f t="shared" si="293"/>
        <v>P-S2_Onsite</v>
      </c>
      <c r="DH289" s="139">
        <v>95</v>
      </c>
      <c r="DI289" s="139">
        <v>95</v>
      </c>
      <c r="DJ289" s="139">
        <v>100</v>
      </c>
      <c r="DK289" s="3" t="str">
        <f t="shared" si="244"/>
        <v>P-0, A-0, No Data-4</v>
      </c>
      <c r="DL289" s="3" t="str">
        <f t="shared" si="245"/>
        <v>P-4, A-0, No Data-0</v>
      </c>
      <c r="DM289" s="1" t="str">
        <f t="shared" si="294"/>
        <v>P-S2_Onsite</v>
      </c>
      <c r="DN289" s="1" t="str">
        <f t="shared" si="295"/>
        <v>P-S2_Onsite</v>
      </c>
      <c r="DO289" s="1" t="str">
        <f t="shared" si="296"/>
        <v>P-S2_Onsite</v>
      </c>
      <c r="DP289" s="1" t="str">
        <f t="shared" si="297"/>
        <v>P-S2_Onsite</v>
      </c>
      <c r="DQ289" s="1" t="str">
        <f t="shared" si="298"/>
        <v>P-4, A-0, No Data-0</v>
      </c>
      <c r="DR289" s="39">
        <f t="shared" si="299"/>
        <v>1</v>
      </c>
      <c r="DS289" s="34" t="s">
        <v>7217</v>
      </c>
      <c r="DT289" s="39" t="s">
        <v>7363</v>
      </c>
      <c r="DU289" s="30" t="s">
        <v>861</v>
      </c>
      <c r="DV289" s="30"/>
    </row>
    <row r="290" spans="1:126" x14ac:dyDescent="0.25">
      <c r="A290" s="1">
        <v>287</v>
      </c>
      <c r="B290" s="1" t="s">
        <v>1000</v>
      </c>
      <c r="C290" s="1" t="s">
        <v>864</v>
      </c>
      <c r="D290" s="1" t="s">
        <v>865</v>
      </c>
      <c r="E290" s="1" t="s">
        <v>866</v>
      </c>
      <c r="F290" s="1" t="s">
        <v>7201</v>
      </c>
      <c r="G290" s="1" t="s">
        <v>1535</v>
      </c>
      <c r="H290" s="143">
        <v>4.8</v>
      </c>
      <c r="I290" s="143" t="s">
        <v>5</v>
      </c>
      <c r="J290" s="143" t="s">
        <v>5</v>
      </c>
      <c r="K290" s="143">
        <v>7.2</v>
      </c>
      <c r="L290" s="132">
        <v>28</v>
      </c>
      <c r="M290" s="132">
        <v>40</v>
      </c>
      <c r="N290" s="26">
        <v>60</v>
      </c>
      <c r="O290" s="26" t="s">
        <v>997</v>
      </c>
      <c r="P290" s="120" t="s">
        <v>1034</v>
      </c>
      <c r="Q290" s="13" t="str">
        <f t="shared" si="246"/>
        <v>2025EB1100288-BDSDF113</v>
      </c>
      <c r="R290" s="26" t="str">
        <f t="shared" si="247"/>
        <v>2 missed</v>
      </c>
      <c r="S290" s="26" t="str">
        <f t="shared" si="240"/>
        <v>0 missed</v>
      </c>
      <c r="T290" s="26">
        <f t="shared" si="248"/>
        <v>2</v>
      </c>
      <c r="U290" s="26">
        <f t="shared" si="249"/>
        <v>1</v>
      </c>
      <c r="V290" s="13">
        <f t="shared" si="250"/>
        <v>0.5</v>
      </c>
      <c r="W290" s="13">
        <f t="shared" si="251"/>
        <v>1</v>
      </c>
      <c r="X290" s="26" t="str">
        <f t="shared" si="252"/>
        <v>2 missed</v>
      </c>
      <c r="Y290" s="26">
        <f t="shared" si="253"/>
        <v>3</v>
      </c>
      <c r="Z290" s="13">
        <f t="shared" si="254"/>
        <v>0.6</v>
      </c>
      <c r="AA290" s="15" t="str">
        <f t="shared" si="255"/>
        <v>Q-2 A-1 || Q Total-4, A Total-1</v>
      </c>
      <c r="AB290" s="13" t="str" cm="1">
        <f t="array" ref="AB290">IFERROR(INDEX('Attendance-Slot-1'!$Q$2:$Q$1112,MATCH(1,('Attendance-Slot-1'!$A$2:$A$1112=$C290)*('Attendance-Slot-1'!$G$2:$G$1112=AB$2),0)),"No Data")</f>
        <v>P-S1_Onsite</v>
      </c>
      <c r="AC290" s="13" t="str" cm="1">
        <f t="array" ref="AC290">IFERROR(INDEX('Attendance-Slot-2'!$Q$2:$Q$2595,MATCH(1,('Attendance-Slot-2'!$A$2:$A$2595=$C290)*('Attendance-Slot-2'!$G$2:$G$2595=AB$2),0)),"No Data")</f>
        <v>No Data</v>
      </c>
      <c r="AD290" s="133">
        <f>VLOOKUP($Q290,'Written Exam Marks'!$H:$Q,10,FALSE)</f>
        <v>27</v>
      </c>
      <c r="AE290" s="133">
        <f>VLOOKUP($Q290,'Written Exam Marks'!$H:$Q,9,FALSE)</f>
        <v>40</v>
      </c>
      <c r="AF290" s="13" t="str">
        <f t="shared" si="256"/>
        <v>Present</v>
      </c>
      <c r="AG290" s="13" t="str">
        <f t="shared" si="257"/>
        <v>P-S1_Onsite</v>
      </c>
      <c r="AH290" s="29">
        <v>13</v>
      </c>
      <c r="AI290" s="29">
        <v>13</v>
      </c>
      <c r="AJ290" s="29" t="s">
        <v>5</v>
      </c>
      <c r="AK290" s="29">
        <v>10</v>
      </c>
      <c r="AL290" s="29">
        <v>8</v>
      </c>
      <c r="AM290" s="29">
        <v>44</v>
      </c>
      <c r="AN290" s="131">
        <v>60</v>
      </c>
      <c r="AO290" s="36" t="s">
        <v>7179</v>
      </c>
      <c r="AP290" s="116" t="s">
        <v>1050</v>
      </c>
      <c r="AQ290" s="116" t="str">
        <f t="shared" si="241"/>
        <v>2025EB1100288-BDSDF108</v>
      </c>
      <c r="AR290" s="25" t="str">
        <f t="shared" si="258"/>
        <v>1 missed</v>
      </c>
      <c r="AS290" s="25" t="str">
        <f t="shared" si="259"/>
        <v>0 missed</v>
      </c>
      <c r="AT290" s="25">
        <f t="shared" si="260"/>
        <v>2</v>
      </c>
      <c r="AU290" s="25">
        <f t="shared" si="261"/>
        <v>2</v>
      </c>
      <c r="AV290" s="10">
        <f t="shared" si="262"/>
        <v>0.66666666666666663</v>
      </c>
      <c r="AW290" s="10">
        <f t="shared" si="263"/>
        <v>1</v>
      </c>
      <c r="AX290" s="25" t="str">
        <f t="shared" si="264"/>
        <v>1 missed</v>
      </c>
      <c r="AY290" s="25">
        <f t="shared" si="265"/>
        <v>4</v>
      </c>
      <c r="AZ290" s="10">
        <f t="shared" si="266"/>
        <v>0.8</v>
      </c>
      <c r="BA290" s="10" t="str">
        <f t="shared" si="267"/>
        <v>Q-2 A-2 || Q Total-3, A Total-2</v>
      </c>
      <c r="BB290" s="10" t="str" cm="1">
        <f t="array" ref="BB290">IFERROR(INDEX('Attendance-Slot-1'!$Q$2:$Q$1112,MATCH(1,('Attendance-Slot-1'!$A$2:$A$1112=$C290)*('Attendance-Slot-1'!$G$2:$G$1112=BB$2),0)),"No Data")</f>
        <v>No Data</v>
      </c>
      <c r="BC290" s="10" t="str" cm="1">
        <f t="array" ref="BC290">IFERROR(INDEX('Attendance-Slot-2'!$Q$2:$Q$2595,MATCH(1,('Attendance-Slot-2'!$A$2:$A$2595=$C290)*('Attendance-Slot-2'!$G$2:$G$2595=BB$2),0)),"No Data")</f>
        <v>P-S2_Onsite</v>
      </c>
      <c r="BD290" s="136">
        <f>VLOOKUP($AQ290,'Written Exam Marks'!$H:$Q,10,FALSE)</f>
        <v>18</v>
      </c>
      <c r="BE290" s="136">
        <f>VLOOKUP($AQ290,'Written Exam Marks'!$H:$Q,9,FALSE)</f>
        <v>40</v>
      </c>
      <c r="BF290" s="10" t="str">
        <f t="shared" si="268"/>
        <v>Present</v>
      </c>
      <c r="BG290" s="10" t="str">
        <f t="shared" si="269"/>
        <v>P-S2_Onsite</v>
      </c>
      <c r="BH290" s="129">
        <v>10</v>
      </c>
      <c r="BI290" s="129">
        <v>15</v>
      </c>
      <c r="BJ290" s="129">
        <v>15</v>
      </c>
      <c r="BK290" s="129">
        <v>18</v>
      </c>
      <c r="BL290" s="144">
        <v>58</v>
      </c>
      <c r="BM290" s="24">
        <v>60</v>
      </c>
      <c r="BN290" s="24" t="s">
        <v>1004</v>
      </c>
      <c r="BO290" s="118" t="s">
        <v>1063</v>
      </c>
      <c r="BP290" s="118" t="str">
        <f t="shared" si="242"/>
        <v>2025EB1100288-BDSDF114</v>
      </c>
      <c r="BQ290" s="24" t="str">
        <f t="shared" si="270"/>
        <v>0 missed</v>
      </c>
      <c r="BR290" s="24" t="str">
        <f t="shared" si="271"/>
        <v>0 missed</v>
      </c>
      <c r="BS290" s="24">
        <f t="shared" si="272"/>
        <v>3</v>
      </c>
      <c r="BT290" s="24">
        <f t="shared" si="273"/>
        <v>1</v>
      </c>
      <c r="BU290" s="14">
        <f t="shared" si="274"/>
        <v>1</v>
      </c>
      <c r="BV290" s="14">
        <f t="shared" si="275"/>
        <v>1</v>
      </c>
      <c r="BW290" s="24" t="str">
        <f t="shared" si="276"/>
        <v>0 missed</v>
      </c>
      <c r="BX290" s="24">
        <f t="shared" si="277"/>
        <v>4</v>
      </c>
      <c r="BY290" s="14">
        <f t="shared" si="278"/>
        <v>1</v>
      </c>
      <c r="BZ290" s="14" t="str">
        <f t="shared" si="279"/>
        <v>Q-3 A-1 || Q Total-3, A Total-1</v>
      </c>
      <c r="CA290" s="14" t="str" cm="1">
        <f t="array" ref="CA290">IFERROR(INDEX('Attendance-Slot-1'!$Q$2:$Q$1112,MATCH(1,('Attendance-Slot-1'!$A$2:$A$1112=$C290)*('Attendance-Slot-1'!$G$2:$G$1112=CA$2),0)),"No Data")</f>
        <v>P-S1_Onsite</v>
      </c>
      <c r="CB290" s="14" t="str" cm="1">
        <f t="array" ref="CB290">IFERROR(INDEX('Attendance-Slot-2'!$Q$2:$Q$2595,MATCH(1,('Attendance-Slot-2'!$A$2:$A$2595=$C290)*('Attendance-Slot-2'!$G$2:$G$2595=CA$2),0)),"No Data")</f>
        <v>No Data</v>
      </c>
      <c r="CC290" s="138">
        <f>VLOOKUP($BP290,'Written Exam Marks'!$H:$Q,10,FALSE)</f>
        <v>38.5</v>
      </c>
      <c r="CD290" s="138">
        <f>VLOOKUP($BP290,'Written Exam Marks'!$H:$Q,9,FALSE)</f>
        <v>40</v>
      </c>
      <c r="CE290" s="14" t="str">
        <f t="shared" si="280"/>
        <v>Present</v>
      </c>
      <c r="CF290" s="14" t="str">
        <f t="shared" si="281"/>
        <v>P-S1_Onsite</v>
      </c>
      <c r="CG290" s="130">
        <v>4</v>
      </c>
      <c r="CH290" s="130">
        <v>4.5</v>
      </c>
      <c r="CI290" s="130">
        <v>6.5</v>
      </c>
      <c r="CJ290" s="130">
        <v>7</v>
      </c>
      <c r="CK290" s="130" t="s">
        <v>5</v>
      </c>
      <c r="CL290" s="130" t="s">
        <v>5</v>
      </c>
      <c r="CM290" s="145">
        <v>22</v>
      </c>
      <c r="CN290" s="130">
        <v>50</v>
      </c>
      <c r="CO290" s="27" t="s">
        <v>1005</v>
      </c>
      <c r="CP290" s="119" t="s">
        <v>1044</v>
      </c>
      <c r="CQ290" s="119" t="str">
        <f t="shared" si="243"/>
        <v>2025EB1100288-BDSDF112</v>
      </c>
      <c r="CR290" s="27" t="str">
        <f t="shared" si="282"/>
        <v>0 missed</v>
      </c>
      <c r="CS290" s="27" t="str">
        <f t="shared" si="283"/>
        <v>0 missed</v>
      </c>
      <c r="CT290" s="27">
        <f t="shared" si="284"/>
        <v>2</v>
      </c>
      <c r="CU290" s="27">
        <f t="shared" si="285"/>
        <v>2</v>
      </c>
      <c r="CV290" s="15">
        <f t="shared" si="286"/>
        <v>1</v>
      </c>
      <c r="CW290" s="15">
        <f t="shared" si="287"/>
        <v>1</v>
      </c>
      <c r="CX290" s="27" t="str">
        <f t="shared" si="288"/>
        <v>0 missed</v>
      </c>
      <c r="CY290" s="27">
        <f t="shared" si="289"/>
        <v>4</v>
      </c>
      <c r="CZ290" s="15">
        <f t="shared" si="290"/>
        <v>1</v>
      </c>
      <c r="DA290" s="15" t="str">
        <f t="shared" si="291"/>
        <v>Q-2 A-2 || Q Total-2, A Total-2</v>
      </c>
      <c r="DB290" s="15" t="str" cm="1">
        <f t="array" ref="DB290">IFERROR(INDEX('Attendance-Slot-1'!$Q$2:$Q$1112,MATCH(1,('Attendance-Slot-1'!$A$2:$A$1112=$C290)*('Attendance-Slot-1'!$G$2:$G$1112=DB$2),0)),"No Data")</f>
        <v>No Data</v>
      </c>
      <c r="DC290" s="15" t="str" cm="1">
        <f t="array" ref="DC290">IFERROR(INDEX('Attendance-Slot-2'!$Q$2:$Q$2595,MATCH(1,('Attendance-Slot-2'!$A$2:$A$2595=$C290)*('Attendance-Slot-2'!$G$2:$G$2595=DB$2),0)),"No Data")</f>
        <v>P-S2_Onsite</v>
      </c>
      <c r="DD290" s="139">
        <f>VLOOKUP($CQ290,'Written Exam Marks'!$H:$Q,10,FALSE)</f>
        <v>32.5</v>
      </c>
      <c r="DE290" s="139">
        <f>VLOOKUP($CQ290,'Written Exam Marks'!$H:$Q,9,FALSE)</f>
        <v>50</v>
      </c>
      <c r="DF290" s="15" t="str">
        <f t="shared" si="292"/>
        <v>Present</v>
      </c>
      <c r="DG290" s="15" t="str">
        <f t="shared" si="293"/>
        <v>P-S2_Onsite</v>
      </c>
      <c r="DH290" s="139">
        <v>85</v>
      </c>
      <c r="DI290" s="139">
        <v>85</v>
      </c>
      <c r="DJ290" s="139">
        <v>100</v>
      </c>
      <c r="DK290" s="3" t="str">
        <f t="shared" si="244"/>
        <v>P-2, A-0, No Data-2</v>
      </c>
      <c r="DL290" s="3" t="str">
        <f t="shared" si="245"/>
        <v>P-2, A-0, No Data-2</v>
      </c>
      <c r="DM290" s="1" t="str">
        <f t="shared" si="294"/>
        <v>P-S1_Onsite</v>
      </c>
      <c r="DN290" s="1" t="str">
        <f t="shared" si="295"/>
        <v>P-S2_Onsite</v>
      </c>
      <c r="DO290" s="1" t="str">
        <f t="shared" si="296"/>
        <v>P-S2_Onsite</v>
      </c>
      <c r="DP290" s="1" t="str">
        <f t="shared" si="297"/>
        <v>P-S1_Onsite</v>
      </c>
      <c r="DQ290" s="1" t="str">
        <f t="shared" si="298"/>
        <v>P-4, A-0, No Data-0</v>
      </c>
      <c r="DR290" s="39">
        <f t="shared" si="299"/>
        <v>0</v>
      </c>
      <c r="DS290" s="34" t="s">
        <v>7217</v>
      </c>
      <c r="DT290" s="39" t="s">
        <v>7363</v>
      </c>
      <c r="DU290" s="30" t="s">
        <v>864</v>
      </c>
      <c r="DV290" s="30"/>
    </row>
    <row r="291" spans="1:126" x14ac:dyDescent="0.25">
      <c r="A291" s="1">
        <v>288</v>
      </c>
      <c r="B291" s="1" t="s">
        <v>1000</v>
      </c>
      <c r="C291" s="1" t="s">
        <v>867</v>
      </c>
      <c r="D291" s="1" t="s">
        <v>868</v>
      </c>
      <c r="E291" s="1" t="s">
        <v>869</v>
      </c>
      <c r="F291" s="1" t="s">
        <v>7201</v>
      </c>
      <c r="G291" s="1" t="s">
        <v>3654</v>
      </c>
      <c r="H291" s="143">
        <v>1.6</v>
      </c>
      <c r="I291" s="143" t="s">
        <v>5</v>
      </c>
      <c r="J291" s="143" t="s">
        <v>5</v>
      </c>
      <c r="K291" s="143">
        <v>1.6</v>
      </c>
      <c r="L291" s="132" t="s">
        <v>5</v>
      </c>
      <c r="M291" s="132">
        <v>3.2</v>
      </c>
      <c r="N291" s="26">
        <v>60</v>
      </c>
      <c r="O291" s="26" t="s">
        <v>997</v>
      </c>
      <c r="P291" s="120" t="s">
        <v>1034</v>
      </c>
      <c r="Q291" s="13" t="str">
        <f t="shared" si="246"/>
        <v>2025EB1100289-BDSDF113</v>
      </c>
      <c r="R291" s="26" t="str">
        <f t="shared" si="247"/>
        <v>2 missed</v>
      </c>
      <c r="S291" s="26" t="str">
        <f t="shared" si="240"/>
        <v>1 missed</v>
      </c>
      <c r="T291" s="26">
        <f t="shared" si="248"/>
        <v>2</v>
      </c>
      <c r="U291" s="26">
        <f t="shared" si="249"/>
        <v>0</v>
      </c>
      <c r="V291" s="13">
        <f t="shared" si="250"/>
        <v>0.5</v>
      </c>
      <c r="W291" s="13">
        <f t="shared" si="251"/>
        <v>0</v>
      </c>
      <c r="X291" s="26" t="str">
        <f t="shared" si="252"/>
        <v>3 missed</v>
      </c>
      <c r="Y291" s="26">
        <f t="shared" si="253"/>
        <v>2</v>
      </c>
      <c r="Z291" s="13">
        <f t="shared" si="254"/>
        <v>0.4</v>
      </c>
      <c r="AA291" s="15" t="str">
        <f t="shared" si="255"/>
        <v>Q-2 A-0 || Q Total-4, A Total-1</v>
      </c>
      <c r="AB291" s="13" t="str" cm="1">
        <f t="array" ref="AB291">IFERROR(INDEX('Attendance-Slot-1'!$Q$2:$Q$1112,MATCH(1,('Attendance-Slot-1'!$A$2:$A$1112=$C291)*('Attendance-Slot-1'!$G$2:$G$1112=AB$2),0)),"No Data")</f>
        <v>No Data</v>
      </c>
      <c r="AC291" s="13" t="str" cm="1">
        <f t="array" ref="AC291">IFERROR(INDEX('Attendance-Slot-2'!$Q$2:$Q$2595,MATCH(1,('Attendance-Slot-2'!$A$2:$A$2595=$C291)*('Attendance-Slot-2'!$G$2:$G$2595=AB$2),0)),"No Data")</f>
        <v>A-S2_Onsite</v>
      </c>
      <c r="AD291" s="133" t="e">
        <f>VLOOKUP($Q291,'Written Exam Marks'!$H:$Q,10,FALSE)</f>
        <v>#N/A</v>
      </c>
      <c r="AE291" s="133" t="e">
        <f>VLOOKUP($Q291,'Written Exam Marks'!$H:$Q,9,FALSE)</f>
        <v>#N/A</v>
      </c>
      <c r="AF291" s="13" t="str">
        <f t="shared" si="256"/>
        <v>Absent</v>
      </c>
      <c r="AG291" s="13" t="str">
        <f t="shared" si="257"/>
        <v>A-S2_Onsite</v>
      </c>
      <c r="AH291" s="29" t="s">
        <v>5</v>
      </c>
      <c r="AI291" s="29" t="s">
        <v>5</v>
      </c>
      <c r="AJ291" s="29" t="s">
        <v>5</v>
      </c>
      <c r="AK291" s="29" t="s">
        <v>5</v>
      </c>
      <c r="AL291" s="29" t="s">
        <v>5</v>
      </c>
      <c r="AM291" s="29">
        <v>0</v>
      </c>
      <c r="AN291" s="131">
        <v>60</v>
      </c>
      <c r="AO291" s="36" t="s">
        <v>7179</v>
      </c>
      <c r="AP291" s="116" t="s">
        <v>1050</v>
      </c>
      <c r="AQ291" s="116" t="str">
        <f t="shared" si="241"/>
        <v>2025EB1100289-BDSDF108</v>
      </c>
      <c r="AR291" s="25" t="str">
        <f t="shared" si="258"/>
        <v>3 missed</v>
      </c>
      <c r="AS291" s="25" t="str">
        <f t="shared" si="259"/>
        <v>2 missed</v>
      </c>
      <c r="AT291" s="25">
        <f t="shared" si="260"/>
        <v>0</v>
      </c>
      <c r="AU291" s="25">
        <f t="shared" si="261"/>
        <v>0</v>
      </c>
      <c r="AV291" s="10">
        <f t="shared" si="262"/>
        <v>0</v>
      </c>
      <c r="AW291" s="10">
        <f t="shared" si="263"/>
        <v>0</v>
      </c>
      <c r="AX291" s="25" t="str">
        <f t="shared" si="264"/>
        <v>5 missed</v>
      </c>
      <c r="AY291" s="25">
        <f t="shared" si="265"/>
        <v>0</v>
      </c>
      <c r="AZ291" s="10">
        <f t="shared" si="266"/>
        <v>0</v>
      </c>
      <c r="BA291" s="10" t="str">
        <f t="shared" si="267"/>
        <v>Q-0 A-0 || Q Total-3, A Total-2</v>
      </c>
      <c r="BB291" s="10" t="str" cm="1">
        <f t="array" ref="BB291">IFERROR(INDEX('Attendance-Slot-1'!$Q$2:$Q$1112,MATCH(1,('Attendance-Slot-1'!$A$2:$A$1112=$C291)*('Attendance-Slot-1'!$G$2:$G$1112=BB$2),0)),"No Data")</f>
        <v>No Data</v>
      </c>
      <c r="BC291" s="10" t="str" cm="1">
        <f t="array" ref="BC291">IFERROR(INDEX('Attendance-Slot-2'!$Q$2:$Q$2595,MATCH(1,('Attendance-Slot-2'!$A$2:$A$2595=$C291)*('Attendance-Slot-2'!$G$2:$G$2595=BB$2),0)),"No Data")</f>
        <v>A-S2_Onsite</v>
      </c>
      <c r="BD291" s="136" t="e">
        <f>VLOOKUP($AQ291,'Written Exam Marks'!$H:$Q,10,FALSE)</f>
        <v>#N/A</v>
      </c>
      <c r="BE291" s="136" t="e">
        <f>VLOOKUP($AQ291,'Written Exam Marks'!$H:$Q,9,FALSE)</f>
        <v>#N/A</v>
      </c>
      <c r="BF291" s="10" t="str">
        <f t="shared" si="268"/>
        <v>Absent</v>
      </c>
      <c r="BG291" s="10" t="str">
        <f t="shared" si="269"/>
        <v>A-S2_Onsite</v>
      </c>
      <c r="BH291" s="129">
        <v>3</v>
      </c>
      <c r="BI291" s="129" t="s">
        <v>5</v>
      </c>
      <c r="BJ291" s="129" t="s">
        <v>5</v>
      </c>
      <c r="BK291" s="129" t="s">
        <v>5</v>
      </c>
      <c r="BL291" s="144">
        <v>3</v>
      </c>
      <c r="BM291" s="24">
        <v>60</v>
      </c>
      <c r="BN291" s="24" t="s">
        <v>1004</v>
      </c>
      <c r="BO291" s="118" t="s">
        <v>1063</v>
      </c>
      <c r="BP291" s="118" t="str">
        <f t="shared" si="242"/>
        <v>2025EB1100289-BDSDF114</v>
      </c>
      <c r="BQ291" s="24" t="str">
        <f t="shared" si="270"/>
        <v>2 missed</v>
      </c>
      <c r="BR291" s="24" t="str">
        <f t="shared" si="271"/>
        <v>1 missed</v>
      </c>
      <c r="BS291" s="24">
        <f t="shared" si="272"/>
        <v>1</v>
      </c>
      <c r="BT291" s="24">
        <f t="shared" si="273"/>
        <v>0</v>
      </c>
      <c r="BU291" s="14">
        <f t="shared" si="274"/>
        <v>0.33333333333333331</v>
      </c>
      <c r="BV291" s="14">
        <f t="shared" si="275"/>
        <v>0</v>
      </c>
      <c r="BW291" s="24" t="str">
        <f t="shared" si="276"/>
        <v>3 missed</v>
      </c>
      <c r="BX291" s="24">
        <f t="shared" si="277"/>
        <v>1</v>
      </c>
      <c r="BY291" s="14">
        <f t="shared" si="278"/>
        <v>0.25</v>
      </c>
      <c r="BZ291" s="14" t="str">
        <f t="shared" si="279"/>
        <v>Q-1 A-0 || Q Total-3, A Total-1</v>
      </c>
      <c r="CA291" s="14" t="str" cm="1">
        <f t="array" ref="CA291">IFERROR(INDEX('Attendance-Slot-1'!$Q$2:$Q$1112,MATCH(1,('Attendance-Slot-1'!$A$2:$A$1112=$C291)*('Attendance-Slot-1'!$G$2:$G$1112=CA$2),0)),"No Data")</f>
        <v>No Data</v>
      </c>
      <c r="CB291" s="14" t="str" cm="1">
        <f t="array" ref="CB291">IFERROR(INDEX('Attendance-Slot-2'!$Q$2:$Q$2595,MATCH(1,('Attendance-Slot-2'!$A$2:$A$2595=$C291)*('Attendance-Slot-2'!$G$2:$G$2595=CA$2),0)),"No Data")</f>
        <v>A-S2_Onsite</v>
      </c>
      <c r="CC291" s="138" t="e">
        <f>VLOOKUP($BP291,'Written Exam Marks'!$H:$Q,10,FALSE)</f>
        <v>#N/A</v>
      </c>
      <c r="CD291" s="138" t="e">
        <f>VLOOKUP($BP291,'Written Exam Marks'!$H:$Q,9,FALSE)</f>
        <v>#N/A</v>
      </c>
      <c r="CE291" s="14" t="str">
        <f t="shared" si="280"/>
        <v>Absent</v>
      </c>
      <c r="CF291" s="14" t="str">
        <f t="shared" si="281"/>
        <v>A-S2_Onsite</v>
      </c>
      <c r="CG291" s="130">
        <v>1.5</v>
      </c>
      <c r="CH291" s="130" t="s">
        <v>5</v>
      </c>
      <c r="CI291" s="130" t="s">
        <v>5</v>
      </c>
      <c r="CJ291" s="130" t="s">
        <v>5</v>
      </c>
      <c r="CK291" s="130" t="s">
        <v>5</v>
      </c>
      <c r="CL291" s="130" t="s">
        <v>5</v>
      </c>
      <c r="CM291" s="145">
        <v>1.5</v>
      </c>
      <c r="CN291" s="130">
        <v>50</v>
      </c>
      <c r="CO291" s="27" t="s">
        <v>1005</v>
      </c>
      <c r="CP291" s="119" t="s">
        <v>1044</v>
      </c>
      <c r="CQ291" s="119" t="str">
        <f t="shared" si="243"/>
        <v>2025EB1100289-BDSDF112</v>
      </c>
      <c r="CR291" s="27" t="str">
        <f t="shared" si="282"/>
        <v>1 missed</v>
      </c>
      <c r="CS291" s="27" t="str">
        <f t="shared" si="283"/>
        <v>2 missed</v>
      </c>
      <c r="CT291" s="27">
        <f t="shared" si="284"/>
        <v>1</v>
      </c>
      <c r="CU291" s="27">
        <f t="shared" si="285"/>
        <v>0</v>
      </c>
      <c r="CV291" s="15">
        <f t="shared" si="286"/>
        <v>0.5</v>
      </c>
      <c r="CW291" s="15">
        <f t="shared" si="287"/>
        <v>0</v>
      </c>
      <c r="CX291" s="27" t="str">
        <f t="shared" si="288"/>
        <v>3 missed</v>
      </c>
      <c r="CY291" s="27">
        <f t="shared" si="289"/>
        <v>1</v>
      </c>
      <c r="CZ291" s="15">
        <f t="shared" si="290"/>
        <v>0.25</v>
      </c>
      <c r="DA291" s="15" t="str">
        <f t="shared" si="291"/>
        <v>Q-1 A-0 || Q Total-2, A Total-2</v>
      </c>
      <c r="DB291" s="15" t="str" cm="1">
        <f t="array" ref="DB291">IFERROR(INDEX('Attendance-Slot-1'!$Q$2:$Q$1112,MATCH(1,('Attendance-Slot-1'!$A$2:$A$1112=$C291)*('Attendance-Slot-1'!$G$2:$G$1112=DB$2),0)),"No Data")</f>
        <v>No Data</v>
      </c>
      <c r="DC291" s="15" t="str" cm="1">
        <f t="array" ref="DC291">IFERROR(INDEX('Attendance-Slot-2'!$Q$2:$Q$2595,MATCH(1,('Attendance-Slot-2'!$A$2:$A$2595=$C291)*('Attendance-Slot-2'!$G$2:$G$2595=DB$2),0)),"No Data")</f>
        <v>A-S2_Onsite</v>
      </c>
      <c r="DD291" s="139" t="e">
        <f>VLOOKUP($CQ291,'Written Exam Marks'!$H:$Q,10,FALSE)</f>
        <v>#N/A</v>
      </c>
      <c r="DE291" s="139" t="e">
        <f>VLOOKUP($CQ291,'Written Exam Marks'!$H:$Q,9,FALSE)</f>
        <v>#N/A</v>
      </c>
      <c r="DF291" s="15" t="str">
        <f t="shared" si="292"/>
        <v>Absent</v>
      </c>
      <c r="DG291" s="15" t="str">
        <f t="shared" si="293"/>
        <v>A-S2_Onsite</v>
      </c>
      <c r="DH291" s="139" t="s">
        <v>5</v>
      </c>
      <c r="DI291" s="139">
        <v>0</v>
      </c>
      <c r="DJ291" s="139">
        <v>100</v>
      </c>
      <c r="DK291" s="3" t="str">
        <f t="shared" si="244"/>
        <v>P-0, A-0, No Data-4</v>
      </c>
      <c r="DL291" s="3" t="str">
        <f t="shared" si="245"/>
        <v>P-0, A-4, No Data-0</v>
      </c>
      <c r="DM291" s="1" t="str">
        <f t="shared" si="294"/>
        <v>A-S2_Onsite</v>
      </c>
      <c r="DN291" s="1" t="str">
        <f t="shared" si="295"/>
        <v>A-S2_Onsite</v>
      </c>
      <c r="DO291" s="1" t="str">
        <f t="shared" si="296"/>
        <v>A-S2_Onsite</v>
      </c>
      <c r="DP291" s="1" t="str">
        <f t="shared" si="297"/>
        <v>A-S2_Onsite</v>
      </c>
      <c r="DQ291" s="1" t="str">
        <f t="shared" si="298"/>
        <v>P-0, A-4, No Data-0</v>
      </c>
      <c r="DR291" s="39">
        <f t="shared" si="299"/>
        <v>0</v>
      </c>
      <c r="DS291" s="34" t="s">
        <v>7217</v>
      </c>
      <c r="DT291" s="39" t="s">
        <v>1098</v>
      </c>
      <c r="DU291" s="30" t="s">
        <v>867</v>
      </c>
      <c r="DV291" s="30" t="s">
        <v>1098</v>
      </c>
    </row>
    <row r="292" spans="1:126" x14ac:dyDescent="0.25">
      <c r="A292" s="1">
        <v>289</v>
      </c>
      <c r="B292" s="1" t="s">
        <v>1000</v>
      </c>
      <c r="C292" s="1" t="s">
        <v>870</v>
      </c>
      <c r="D292" s="1" t="s">
        <v>871</v>
      </c>
      <c r="E292" s="1" t="s">
        <v>872</v>
      </c>
      <c r="F292" s="1" t="s">
        <v>7201</v>
      </c>
      <c r="G292" s="1" t="s">
        <v>3655</v>
      </c>
      <c r="H292" s="143">
        <v>6.4</v>
      </c>
      <c r="I292" s="143">
        <v>8</v>
      </c>
      <c r="J292" s="143">
        <v>7.2</v>
      </c>
      <c r="K292" s="143">
        <v>8</v>
      </c>
      <c r="L292" s="132">
        <v>28</v>
      </c>
      <c r="M292" s="132">
        <v>57.6</v>
      </c>
      <c r="N292" s="26">
        <v>60</v>
      </c>
      <c r="O292" s="26" t="s">
        <v>997</v>
      </c>
      <c r="P292" s="120" t="s">
        <v>1034</v>
      </c>
      <c r="Q292" s="13" t="str">
        <f t="shared" si="246"/>
        <v>2025EB1100290-BDSDF113</v>
      </c>
      <c r="R292" s="26" t="str">
        <f t="shared" si="247"/>
        <v>0 missed</v>
      </c>
      <c r="S292" s="26" t="str">
        <f t="shared" si="240"/>
        <v>0 missed</v>
      </c>
      <c r="T292" s="26">
        <f t="shared" si="248"/>
        <v>4</v>
      </c>
      <c r="U292" s="26">
        <f t="shared" si="249"/>
        <v>1</v>
      </c>
      <c r="V292" s="13">
        <f t="shared" si="250"/>
        <v>1</v>
      </c>
      <c r="W292" s="13">
        <f t="shared" si="251"/>
        <v>1</v>
      </c>
      <c r="X292" s="26" t="str">
        <f t="shared" si="252"/>
        <v>0 missed</v>
      </c>
      <c r="Y292" s="26">
        <f t="shared" si="253"/>
        <v>5</v>
      </c>
      <c r="Z292" s="13">
        <f t="shared" si="254"/>
        <v>1</v>
      </c>
      <c r="AA292" s="15" t="str">
        <f t="shared" si="255"/>
        <v>Q-4 A-1 || Q Total-4, A Total-1</v>
      </c>
      <c r="AB292" s="13" t="str" cm="1">
        <f t="array" ref="AB292">IFERROR(INDEX('Attendance-Slot-1'!$Q$2:$Q$1112,MATCH(1,('Attendance-Slot-1'!$A$2:$A$1112=$C292)*('Attendance-Slot-1'!$G$2:$G$1112=AB$2),0)),"No Data")</f>
        <v>No Data</v>
      </c>
      <c r="AC292" s="13" t="str" cm="1">
        <f t="array" ref="AC292">IFERROR(INDEX('Attendance-Slot-2'!$Q$2:$Q$2595,MATCH(1,('Attendance-Slot-2'!$A$2:$A$2595=$C292)*('Attendance-Slot-2'!$G$2:$G$2595=AB$2),0)),"No Data")</f>
        <v>P-S2_Onsite</v>
      </c>
      <c r="AD292" s="133">
        <f>VLOOKUP($Q292,'Written Exam Marks'!$H:$Q,10,FALSE)</f>
        <v>31</v>
      </c>
      <c r="AE292" s="133">
        <f>VLOOKUP($Q292,'Written Exam Marks'!$H:$Q,9,FALSE)</f>
        <v>40</v>
      </c>
      <c r="AF292" s="13" t="str">
        <f t="shared" si="256"/>
        <v>Present</v>
      </c>
      <c r="AG292" s="13" t="str">
        <f t="shared" si="257"/>
        <v>P-S2_Onsite</v>
      </c>
      <c r="AH292" s="29">
        <v>12</v>
      </c>
      <c r="AI292" s="29">
        <v>13</v>
      </c>
      <c r="AJ292" s="29">
        <v>8.6666666669999994</v>
      </c>
      <c r="AK292" s="29">
        <v>9</v>
      </c>
      <c r="AL292" s="29">
        <v>10</v>
      </c>
      <c r="AM292" s="29">
        <v>52.666666667000001</v>
      </c>
      <c r="AN292" s="131">
        <v>60</v>
      </c>
      <c r="AO292" s="36" t="s">
        <v>7179</v>
      </c>
      <c r="AP292" s="116" t="s">
        <v>1050</v>
      </c>
      <c r="AQ292" s="116" t="str">
        <f t="shared" si="241"/>
        <v>2025EB1100290-BDSDF108</v>
      </c>
      <c r="AR292" s="25" t="str">
        <f t="shared" si="258"/>
        <v>0 missed</v>
      </c>
      <c r="AS292" s="25" t="str">
        <f t="shared" si="259"/>
        <v>0 missed</v>
      </c>
      <c r="AT292" s="25">
        <f t="shared" si="260"/>
        <v>3</v>
      </c>
      <c r="AU292" s="25">
        <f t="shared" si="261"/>
        <v>2</v>
      </c>
      <c r="AV292" s="10">
        <f t="shared" si="262"/>
        <v>1</v>
      </c>
      <c r="AW292" s="10">
        <f t="shared" si="263"/>
        <v>1</v>
      </c>
      <c r="AX292" s="25" t="str">
        <f t="shared" si="264"/>
        <v>0 missed</v>
      </c>
      <c r="AY292" s="25">
        <f t="shared" si="265"/>
        <v>5</v>
      </c>
      <c r="AZ292" s="10">
        <f t="shared" si="266"/>
        <v>1</v>
      </c>
      <c r="BA292" s="10" t="str">
        <f t="shared" si="267"/>
        <v>Q-3 A-2 || Q Total-3, A Total-2</v>
      </c>
      <c r="BB292" s="10" t="str" cm="1">
        <f t="array" ref="BB292">IFERROR(INDEX('Attendance-Slot-1'!$Q$2:$Q$1112,MATCH(1,('Attendance-Slot-1'!$A$2:$A$1112=$C292)*('Attendance-Slot-1'!$G$2:$G$1112=BB$2),0)),"No Data")</f>
        <v>No Data</v>
      </c>
      <c r="BC292" s="10" t="str" cm="1">
        <f t="array" ref="BC292">IFERROR(INDEX('Attendance-Slot-2'!$Q$2:$Q$2595,MATCH(1,('Attendance-Slot-2'!$A$2:$A$2595=$C292)*('Attendance-Slot-2'!$G$2:$G$2595=BB$2),0)),"No Data")</f>
        <v>P-S2_Onsite</v>
      </c>
      <c r="BD292" s="136">
        <f>VLOOKUP($AQ292,'Written Exam Marks'!$H:$Q,10,FALSE)</f>
        <v>21</v>
      </c>
      <c r="BE292" s="136">
        <f>VLOOKUP($AQ292,'Written Exam Marks'!$H:$Q,9,FALSE)</f>
        <v>40</v>
      </c>
      <c r="BF292" s="10" t="str">
        <f t="shared" si="268"/>
        <v>Present</v>
      </c>
      <c r="BG292" s="10" t="str">
        <f t="shared" si="269"/>
        <v>P-S2_Onsite</v>
      </c>
      <c r="BH292" s="129">
        <v>7</v>
      </c>
      <c r="BI292" s="129">
        <v>15</v>
      </c>
      <c r="BJ292" s="129">
        <v>15</v>
      </c>
      <c r="BK292" s="129">
        <v>19</v>
      </c>
      <c r="BL292" s="144">
        <v>56</v>
      </c>
      <c r="BM292" s="24">
        <v>60</v>
      </c>
      <c r="BN292" s="24" t="s">
        <v>1004</v>
      </c>
      <c r="BO292" s="118" t="s">
        <v>1063</v>
      </c>
      <c r="BP292" s="118" t="str">
        <f t="shared" si="242"/>
        <v>2025EB1100290-BDSDF114</v>
      </c>
      <c r="BQ292" s="24" t="str">
        <f t="shared" si="270"/>
        <v>0 missed</v>
      </c>
      <c r="BR292" s="24" t="str">
        <f t="shared" si="271"/>
        <v>0 missed</v>
      </c>
      <c r="BS292" s="24">
        <f t="shared" si="272"/>
        <v>3</v>
      </c>
      <c r="BT292" s="24">
        <f t="shared" si="273"/>
        <v>1</v>
      </c>
      <c r="BU292" s="14">
        <f t="shared" si="274"/>
        <v>1</v>
      </c>
      <c r="BV292" s="14">
        <f t="shared" si="275"/>
        <v>1</v>
      </c>
      <c r="BW292" s="24" t="str">
        <f t="shared" si="276"/>
        <v>0 missed</v>
      </c>
      <c r="BX292" s="24">
        <f t="shared" si="277"/>
        <v>4</v>
      </c>
      <c r="BY292" s="14">
        <f t="shared" si="278"/>
        <v>1</v>
      </c>
      <c r="BZ292" s="14" t="str">
        <f t="shared" si="279"/>
        <v>Q-3 A-1 || Q Total-3, A Total-1</v>
      </c>
      <c r="CA292" s="14" t="str" cm="1">
        <f t="array" ref="CA292">IFERROR(INDEX('Attendance-Slot-1'!$Q$2:$Q$1112,MATCH(1,('Attendance-Slot-1'!$A$2:$A$1112=$C292)*('Attendance-Slot-1'!$G$2:$G$1112=CA$2),0)),"No Data")</f>
        <v>No Data</v>
      </c>
      <c r="CB292" s="14" t="str" cm="1">
        <f t="array" ref="CB292">IFERROR(INDEX('Attendance-Slot-2'!$Q$2:$Q$2595,MATCH(1,('Attendance-Slot-2'!$A$2:$A$2595=$C292)*('Attendance-Slot-2'!$G$2:$G$2595=CA$2),0)),"No Data")</f>
        <v>P-S2_Onsite</v>
      </c>
      <c r="CC292" s="138">
        <f>VLOOKUP($BP292,'Written Exam Marks'!$H:$Q,10,FALSE)</f>
        <v>18.5</v>
      </c>
      <c r="CD292" s="138">
        <f>VLOOKUP($BP292,'Written Exam Marks'!$H:$Q,9,FALSE)</f>
        <v>40</v>
      </c>
      <c r="CE292" s="14" t="str">
        <f t="shared" si="280"/>
        <v>Present</v>
      </c>
      <c r="CF292" s="14" t="str">
        <f t="shared" si="281"/>
        <v>P-S2_Onsite</v>
      </c>
      <c r="CG292" s="130">
        <v>3</v>
      </c>
      <c r="CH292" s="130">
        <v>2.5</v>
      </c>
      <c r="CI292" s="130">
        <v>6</v>
      </c>
      <c r="CJ292" s="130">
        <v>8.5</v>
      </c>
      <c r="CK292" s="130">
        <v>10</v>
      </c>
      <c r="CL292" s="130">
        <v>10</v>
      </c>
      <c r="CM292" s="145">
        <v>40</v>
      </c>
      <c r="CN292" s="130">
        <v>50</v>
      </c>
      <c r="CO292" s="27" t="s">
        <v>1005</v>
      </c>
      <c r="CP292" s="119" t="s">
        <v>1044</v>
      </c>
      <c r="CQ292" s="119" t="str">
        <f t="shared" si="243"/>
        <v>2025EB1100290-BDSDF112</v>
      </c>
      <c r="CR292" s="27" t="str">
        <f t="shared" si="282"/>
        <v>0 missed</v>
      </c>
      <c r="CS292" s="27" t="str">
        <f t="shared" si="283"/>
        <v>0 missed</v>
      </c>
      <c r="CT292" s="27">
        <f t="shared" si="284"/>
        <v>2</v>
      </c>
      <c r="CU292" s="27">
        <f t="shared" si="285"/>
        <v>2</v>
      </c>
      <c r="CV292" s="15">
        <f t="shared" si="286"/>
        <v>1</v>
      </c>
      <c r="CW292" s="15">
        <f t="shared" si="287"/>
        <v>1</v>
      </c>
      <c r="CX292" s="27" t="str">
        <f t="shared" si="288"/>
        <v>0 missed</v>
      </c>
      <c r="CY292" s="27">
        <f t="shared" si="289"/>
        <v>4</v>
      </c>
      <c r="CZ292" s="15">
        <f t="shared" si="290"/>
        <v>1</v>
      </c>
      <c r="DA292" s="15" t="str">
        <f t="shared" si="291"/>
        <v>Q-2 A-2 || Q Total-2, A Total-2</v>
      </c>
      <c r="DB292" s="15" t="str" cm="1">
        <f t="array" ref="DB292">IFERROR(INDEX('Attendance-Slot-1'!$Q$2:$Q$1112,MATCH(1,('Attendance-Slot-1'!$A$2:$A$1112=$C292)*('Attendance-Slot-1'!$G$2:$G$1112=DB$2),0)),"No Data")</f>
        <v>No Data</v>
      </c>
      <c r="DC292" s="15" t="str" cm="1">
        <f t="array" ref="DC292">IFERROR(INDEX('Attendance-Slot-2'!$Q$2:$Q$2595,MATCH(1,('Attendance-Slot-2'!$A$2:$A$2595=$C292)*('Attendance-Slot-2'!$G$2:$G$2595=DB$2),0)),"No Data")</f>
        <v>P-S2_Onsite</v>
      </c>
      <c r="DD292" s="139">
        <f>VLOOKUP($CQ292,'Written Exam Marks'!$H:$Q,10,FALSE)</f>
        <v>30</v>
      </c>
      <c r="DE292" s="139">
        <f>VLOOKUP($CQ292,'Written Exam Marks'!$H:$Q,9,FALSE)</f>
        <v>50</v>
      </c>
      <c r="DF292" s="15" t="str">
        <f t="shared" si="292"/>
        <v>Present</v>
      </c>
      <c r="DG292" s="15" t="str">
        <f t="shared" si="293"/>
        <v>P-S2_Onsite</v>
      </c>
      <c r="DH292" s="139">
        <v>100</v>
      </c>
      <c r="DI292" s="139">
        <v>100</v>
      </c>
      <c r="DJ292" s="139">
        <v>100</v>
      </c>
      <c r="DK292" s="3" t="str">
        <f t="shared" si="244"/>
        <v>P-0, A-0, No Data-4</v>
      </c>
      <c r="DL292" s="3" t="str">
        <f t="shared" si="245"/>
        <v>P-4, A-0, No Data-0</v>
      </c>
      <c r="DM292" s="1" t="str">
        <f t="shared" si="294"/>
        <v>P-S2_Onsite</v>
      </c>
      <c r="DN292" s="1" t="str">
        <f t="shared" si="295"/>
        <v>P-S2_Onsite</v>
      </c>
      <c r="DO292" s="1" t="str">
        <f t="shared" si="296"/>
        <v>P-S2_Onsite</v>
      </c>
      <c r="DP292" s="1" t="str">
        <f t="shared" si="297"/>
        <v>P-S2_Onsite</v>
      </c>
      <c r="DQ292" s="1" t="str">
        <f t="shared" si="298"/>
        <v>P-4, A-0, No Data-0</v>
      </c>
      <c r="DR292" s="39">
        <f t="shared" si="299"/>
        <v>1</v>
      </c>
      <c r="DS292" s="34" t="s">
        <v>7217</v>
      </c>
      <c r="DT292" s="39" t="s">
        <v>7363</v>
      </c>
      <c r="DU292" s="30" t="s">
        <v>870</v>
      </c>
      <c r="DV292" s="30"/>
    </row>
    <row r="293" spans="1:126" x14ac:dyDescent="0.25">
      <c r="A293" s="1">
        <v>290</v>
      </c>
      <c r="B293" s="1" t="s">
        <v>1000</v>
      </c>
      <c r="C293" s="1" t="s">
        <v>873</v>
      </c>
      <c r="D293" s="1" t="s">
        <v>874</v>
      </c>
      <c r="E293" s="1" t="s">
        <v>875</v>
      </c>
      <c r="F293" s="1" t="s">
        <v>7201</v>
      </c>
      <c r="G293" s="1" t="s">
        <v>7213</v>
      </c>
      <c r="H293" s="143">
        <v>8</v>
      </c>
      <c r="I293" s="143" t="s">
        <v>5</v>
      </c>
      <c r="J293" s="143" t="s">
        <v>5</v>
      </c>
      <c r="K293" s="143" t="s">
        <v>5</v>
      </c>
      <c r="L293" s="132" t="s">
        <v>5</v>
      </c>
      <c r="M293" s="132">
        <v>8</v>
      </c>
      <c r="N293" s="26">
        <v>60</v>
      </c>
      <c r="O293" s="26" t="s">
        <v>997</v>
      </c>
      <c r="P293" s="120" t="s">
        <v>1034</v>
      </c>
      <c r="Q293" s="13" t="str">
        <f t="shared" si="246"/>
        <v>2025EB1100291-BDSDF113</v>
      </c>
      <c r="R293" s="26" t="str">
        <f t="shared" si="247"/>
        <v>3 missed</v>
      </c>
      <c r="S293" s="26" t="str">
        <f t="shared" si="240"/>
        <v>1 missed</v>
      </c>
      <c r="T293" s="26">
        <f t="shared" si="248"/>
        <v>1</v>
      </c>
      <c r="U293" s="26">
        <f t="shared" si="249"/>
        <v>0</v>
      </c>
      <c r="V293" s="13">
        <f t="shared" si="250"/>
        <v>0.25</v>
      </c>
      <c r="W293" s="13">
        <f t="shared" si="251"/>
        <v>0</v>
      </c>
      <c r="X293" s="26" t="str">
        <f t="shared" si="252"/>
        <v>4 missed</v>
      </c>
      <c r="Y293" s="26">
        <f t="shared" si="253"/>
        <v>1</v>
      </c>
      <c r="Z293" s="13">
        <f t="shared" si="254"/>
        <v>0.2</v>
      </c>
      <c r="AA293" s="15" t="str">
        <f t="shared" si="255"/>
        <v>Q-1 A-0 || Q Total-4, A Total-1</v>
      </c>
      <c r="AB293" s="13" t="str" cm="1">
        <f t="array" ref="AB293">IFERROR(INDEX('Attendance-Slot-1'!$Q$2:$Q$1112,MATCH(1,('Attendance-Slot-1'!$A$2:$A$1112=$C293)*('Attendance-Slot-1'!$G$2:$G$1112=AB$2),0)),"No Data")</f>
        <v>No Data</v>
      </c>
      <c r="AC293" s="13" t="str" cm="1">
        <f t="array" ref="AC293">IFERROR(INDEX('Attendance-Slot-2'!$Q$2:$Q$2595,MATCH(1,('Attendance-Slot-2'!$A$2:$A$2595=$C293)*('Attendance-Slot-2'!$G$2:$G$2595=AB$2),0)),"No Data")</f>
        <v>No Data</v>
      </c>
      <c r="AD293" s="133" t="e">
        <f>VLOOKUP($Q293,'Written Exam Marks'!$H:$Q,10,FALSE)</f>
        <v>#N/A</v>
      </c>
      <c r="AE293" s="133" t="e">
        <f>VLOOKUP($Q293,'Written Exam Marks'!$H:$Q,9,FALSE)</f>
        <v>#N/A</v>
      </c>
      <c r="AF293" s="13" t="str">
        <f t="shared" si="256"/>
        <v>No Data</v>
      </c>
      <c r="AG293" s="13" t="str">
        <f t="shared" si="257"/>
        <v>No Data</v>
      </c>
      <c r="AH293" s="29" t="s">
        <v>5</v>
      </c>
      <c r="AI293" s="29" t="s">
        <v>5</v>
      </c>
      <c r="AJ293" s="29" t="s">
        <v>5</v>
      </c>
      <c r="AK293" s="29" t="s">
        <v>5</v>
      </c>
      <c r="AL293" s="29" t="s">
        <v>5</v>
      </c>
      <c r="AM293" s="29">
        <v>0</v>
      </c>
      <c r="AN293" s="131">
        <v>60</v>
      </c>
      <c r="AO293" s="36" t="s">
        <v>7179</v>
      </c>
      <c r="AP293" s="116" t="s">
        <v>1050</v>
      </c>
      <c r="AQ293" s="116" t="str">
        <f t="shared" si="241"/>
        <v>2025EB1100291-BDSDF108</v>
      </c>
      <c r="AR293" s="25" t="str">
        <f t="shared" si="258"/>
        <v>3 missed</v>
      </c>
      <c r="AS293" s="25" t="str">
        <f t="shared" si="259"/>
        <v>2 missed</v>
      </c>
      <c r="AT293" s="25">
        <f t="shared" si="260"/>
        <v>0</v>
      </c>
      <c r="AU293" s="25">
        <f t="shared" si="261"/>
        <v>0</v>
      </c>
      <c r="AV293" s="10">
        <f t="shared" si="262"/>
        <v>0</v>
      </c>
      <c r="AW293" s="10">
        <f t="shared" si="263"/>
        <v>0</v>
      </c>
      <c r="AX293" s="25" t="str">
        <f t="shared" si="264"/>
        <v>5 missed</v>
      </c>
      <c r="AY293" s="25">
        <f t="shared" si="265"/>
        <v>0</v>
      </c>
      <c r="AZ293" s="10">
        <f t="shared" si="266"/>
        <v>0</v>
      </c>
      <c r="BA293" s="10" t="str">
        <f t="shared" si="267"/>
        <v>Q-0 A-0 || Q Total-3, A Total-2</v>
      </c>
      <c r="BB293" s="10" t="str" cm="1">
        <f t="array" ref="BB293">IFERROR(INDEX('Attendance-Slot-1'!$Q$2:$Q$1112,MATCH(1,('Attendance-Slot-1'!$A$2:$A$1112=$C293)*('Attendance-Slot-1'!$G$2:$G$1112=BB$2),0)),"No Data")</f>
        <v>No Data</v>
      </c>
      <c r="BC293" s="10" t="str" cm="1">
        <f t="array" ref="BC293">IFERROR(INDEX('Attendance-Slot-2'!$Q$2:$Q$2595,MATCH(1,('Attendance-Slot-2'!$A$2:$A$2595=$C293)*('Attendance-Slot-2'!$G$2:$G$2595=BB$2),0)),"No Data")</f>
        <v>No Data</v>
      </c>
      <c r="BD293" s="136" t="e">
        <f>VLOOKUP($AQ293,'Written Exam Marks'!$H:$Q,10,FALSE)</f>
        <v>#N/A</v>
      </c>
      <c r="BE293" s="136" t="e">
        <f>VLOOKUP($AQ293,'Written Exam Marks'!$H:$Q,9,FALSE)</f>
        <v>#N/A</v>
      </c>
      <c r="BF293" s="10" t="str">
        <f t="shared" si="268"/>
        <v>No Data</v>
      </c>
      <c r="BG293" s="10" t="str">
        <f t="shared" si="269"/>
        <v>No Data</v>
      </c>
      <c r="BH293" s="129">
        <v>10</v>
      </c>
      <c r="BI293" s="129" t="s">
        <v>5</v>
      </c>
      <c r="BJ293" s="129" t="s">
        <v>5</v>
      </c>
      <c r="BK293" s="129" t="s">
        <v>5</v>
      </c>
      <c r="BL293" s="144">
        <v>10</v>
      </c>
      <c r="BM293" s="24">
        <v>60</v>
      </c>
      <c r="BN293" s="24" t="s">
        <v>1004</v>
      </c>
      <c r="BO293" s="118" t="s">
        <v>1063</v>
      </c>
      <c r="BP293" s="118" t="str">
        <f t="shared" si="242"/>
        <v>2025EB1100291-BDSDF114</v>
      </c>
      <c r="BQ293" s="24" t="str">
        <f t="shared" si="270"/>
        <v>2 missed</v>
      </c>
      <c r="BR293" s="24" t="str">
        <f t="shared" si="271"/>
        <v>1 missed</v>
      </c>
      <c r="BS293" s="24">
        <f t="shared" si="272"/>
        <v>1</v>
      </c>
      <c r="BT293" s="24">
        <f t="shared" si="273"/>
        <v>0</v>
      </c>
      <c r="BU293" s="14">
        <f t="shared" si="274"/>
        <v>0.33333333333333331</v>
      </c>
      <c r="BV293" s="14">
        <f t="shared" si="275"/>
        <v>0</v>
      </c>
      <c r="BW293" s="24" t="str">
        <f t="shared" si="276"/>
        <v>3 missed</v>
      </c>
      <c r="BX293" s="24">
        <f t="shared" si="277"/>
        <v>1</v>
      </c>
      <c r="BY293" s="14">
        <f t="shared" si="278"/>
        <v>0.25</v>
      </c>
      <c r="BZ293" s="14" t="str">
        <f t="shared" si="279"/>
        <v>Q-1 A-0 || Q Total-3, A Total-1</v>
      </c>
      <c r="CA293" s="14" t="str" cm="1">
        <f t="array" ref="CA293">IFERROR(INDEX('Attendance-Slot-1'!$Q$2:$Q$1112,MATCH(1,('Attendance-Slot-1'!$A$2:$A$1112=$C293)*('Attendance-Slot-1'!$G$2:$G$1112=CA$2),0)),"No Data")</f>
        <v>No Data</v>
      </c>
      <c r="CB293" s="14" t="str" cm="1">
        <f t="array" ref="CB293">IFERROR(INDEX('Attendance-Slot-2'!$Q$2:$Q$2595,MATCH(1,('Attendance-Slot-2'!$A$2:$A$2595=$C293)*('Attendance-Slot-2'!$G$2:$G$2595=CA$2),0)),"No Data")</f>
        <v>No Data</v>
      </c>
      <c r="CC293" s="138" t="e">
        <f>VLOOKUP($BP293,'Written Exam Marks'!$H:$Q,10,FALSE)</f>
        <v>#N/A</v>
      </c>
      <c r="CD293" s="138" t="e">
        <f>VLOOKUP($BP293,'Written Exam Marks'!$H:$Q,9,FALSE)</f>
        <v>#N/A</v>
      </c>
      <c r="CE293" s="14" t="str">
        <f t="shared" si="280"/>
        <v>No Data</v>
      </c>
      <c r="CF293" s="14" t="str">
        <f t="shared" si="281"/>
        <v>No Data</v>
      </c>
      <c r="CG293" s="130">
        <v>4.5</v>
      </c>
      <c r="CH293" s="130" t="s">
        <v>5</v>
      </c>
      <c r="CI293" s="130" t="s">
        <v>5</v>
      </c>
      <c r="CJ293" s="130" t="s">
        <v>5</v>
      </c>
      <c r="CK293" s="130" t="s">
        <v>5</v>
      </c>
      <c r="CL293" s="130" t="s">
        <v>5</v>
      </c>
      <c r="CM293" s="145">
        <v>4.5</v>
      </c>
      <c r="CN293" s="130">
        <v>50</v>
      </c>
      <c r="CO293" s="27" t="s">
        <v>1005</v>
      </c>
      <c r="CP293" s="119" t="s">
        <v>1044</v>
      </c>
      <c r="CQ293" s="119" t="str">
        <f t="shared" si="243"/>
        <v>2025EB1100291-BDSDF112</v>
      </c>
      <c r="CR293" s="27" t="str">
        <f t="shared" si="282"/>
        <v>1 missed</v>
      </c>
      <c r="CS293" s="27" t="str">
        <f t="shared" si="283"/>
        <v>2 missed</v>
      </c>
      <c r="CT293" s="27">
        <f t="shared" si="284"/>
        <v>1</v>
      </c>
      <c r="CU293" s="27">
        <f t="shared" si="285"/>
        <v>0</v>
      </c>
      <c r="CV293" s="15">
        <f t="shared" si="286"/>
        <v>0.5</v>
      </c>
      <c r="CW293" s="15">
        <f t="shared" si="287"/>
        <v>0</v>
      </c>
      <c r="CX293" s="27" t="str">
        <f t="shared" si="288"/>
        <v>3 missed</v>
      </c>
      <c r="CY293" s="27">
        <f t="shared" si="289"/>
        <v>1</v>
      </c>
      <c r="CZ293" s="15">
        <f t="shared" si="290"/>
        <v>0.25</v>
      </c>
      <c r="DA293" s="15" t="str">
        <f t="shared" si="291"/>
        <v>Q-1 A-0 || Q Total-2, A Total-2</v>
      </c>
      <c r="DB293" s="15" t="str" cm="1">
        <f t="array" ref="DB293">IFERROR(INDEX('Attendance-Slot-1'!$Q$2:$Q$1112,MATCH(1,('Attendance-Slot-1'!$A$2:$A$1112=$C293)*('Attendance-Slot-1'!$G$2:$G$1112=DB$2),0)),"No Data")</f>
        <v>No Data</v>
      </c>
      <c r="DC293" s="15" t="str" cm="1">
        <f t="array" ref="DC293">IFERROR(INDEX('Attendance-Slot-2'!$Q$2:$Q$2595,MATCH(1,('Attendance-Slot-2'!$A$2:$A$2595=$C293)*('Attendance-Slot-2'!$G$2:$G$2595=DB$2),0)),"No Data")</f>
        <v>No Data</v>
      </c>
      <c r="DD293" s="139" t="e">
        <f>VLOOKUP($CQ293,'Written Exam Marks'!$H:$Q,10,FALSE)</f>
        <v>#N/A</v>
      </c>
      <c r="DE293" s="139" t="e">
        <f>VLOOKUP($CQ293,'Written Exam Marks'!$H:$Q,9,FALSE)</f>
        <v>#N/A</v>
      </c>
      <c r="DF293" s="15" t="str">
        <f t="shared" si="292"/>
        <v>No Data</v>
      </c>
      <c r="DG293" s="15" t="str">
        <f t="shared" si="293"/>
        <v>No Data</v>
      </c>
      <c r="DH293" s="139" t="s">
        <v>5</v>
      </c>
      <c r="DI293" s="139">
        <v>0</v>
      </c>
      <c r="DJ293" s="139">
        <v>100</v>
      </c>
      <c r="DK293" s="3" t="str">
        <f t="shared" si="244"/>
        <v>P-0, A-0, No Data-4</v>
      </c>
      <c r="DL293" s="3" t="str">
        <f t="shared" si="245"/>
        <v>P-0, A-0, No Data-4</v>
      </c>
      <c r="DM293" s="1" t="str">
        <f t="shared" si="294"/>
        <v>No Data</v>
      </c>
      <c r="DN293" s="1" t="str">
        <f t="shared" si="295"/>
        <v>No Data</v>
      </c>
      <c r="DO293" s="1" t="str">
        <f t="shared" si="296"/>
        <v>No Data</v>
      </c>
      <c r="DP293" s="1" t="str">
        <f t="shared" si="297"/>
        <v>No Data</v>
      </c>
      <c r="DQ293" s="1" t="str">
        <f t="shared" si="298"/>
        <v>P-0, A-0, No Data-4</v>
      </c>
      <c r="DR293" s="39">
        <f t="shared" si="299"/>
        <v>0</v>
      </c>
      <c r="DS293" s="34" t="e">
        <v>#N/A</v>
      </c>
      <c r="DT293" s="34" t="s">
        <v>7220</v>
      </c>
      <c r="DU293" s="30" t="s">
        <v>873</v>
      </c>
      <c r="DV293" s="30"/>
    </row>
    <row r="294" spans="1:126" x14ac:dyDescent="0.25">
      <c r="A294" s="1">
        <v>291</v>
      </c>
      <c r="B294" s="1" t="s">
        <v>1000</v>
      </c>
      <c r="C294" s="1" t="s">
        <v>876</v>
      </c>
      <c r="D294" s="1" t="s">
        <v>877</v>
      </c>
      <c r="E294" s="1" t="s">
        <v>878</v>
      </c>
      <c r="F294" s="1" t="s">
        <v>7201</v>
      </c>
      <c r="G294" s="1" t="s">
        <v>3656</v>
      </c>
      <c r="H294" s="143">
        <v>8</v>
      </c>
      <c r="I294" s="143">
        <v>8</v>
      </c>
      <c r="J294" s="143">
        <v>8</v>
      </c>
      <c r="K294" s="143">
        <v>8</v>
      </c>
      <c r="L294" s="132">
        <v>28</v>
      </c>
      <c r="M294" s="132">
        <v>60</v>
      </c>
      <c r="N294" s="26">
        <v>60</v>
      </c>
      <c r="O294" s="26" t="s">
        <v>997</v>
      </c>
      <c r="P294" s="120" t="s">
        <v>1034</v>
      </c>
      <c r="Q294" s="13" t="str">
        <f t="shared" si="246"/>
        <v>2025EB1100292-BDSDF113</v>
      </c>
      <c r="R294" s="26" t="str">
        <f t="shared" si="247"/>
        <v>0 missed</v>
      </c>
      <c r="S294" s="26" t="str">
        <f t="shared" si="240"/>
        <v>0 missed</v>
      </c>
      <c r="T294" s="26">
        <f t="shared" si="248"/>
        <v>4</v>
      </c>
      <c r="U294" s="26">
        <f t="shared" si="249"/>
        <v>1</v>
      </c>
      <c r="V294" s="13">
        <f t="shared" si="250"/>
        <v>1</v>
      </c>
      <c r="W294" s="13">
        <f t="shared" si="251"/>
        <v>1</v>
      </c>
      <c r="X294" s="26" t="str">
        <f t="shared" si="252"/>
        <v>0 missed</v>
      </c>
      <c r="Y294" s="26">
        <f t="shared" si="253"/>
        <v>5</v>
      </c>
      <c r="Z294" s="13">
        <f t="shared" si="254"/>
        <v>1</v>
      </c>
      <c r="AA294" s="15" t="str">
        <f t="shared" si="255"/>
        <v>Q-4 A-1 || Q Total-4, A Total-1</v>
      </c>
      <c r="AB294" s="13" t="str" cm="1">
        <f t="array" ref="AB294">IFERROR(INDEX('Attendance-Slot-1'!$Q$2:$Q$1112,MATCH(1,('Attendance-Slot-1'!$A$2:$A$1112=$C294)*('Attendance-Slot-1'!$G$2:$G$1112=AB$2),0)),"No Data")</f>
        <v>No Data</v>
      </c>
      <c r="AC294" s="13" t="str" cm="1">
        <f t="array" ref="AC294">IFERROR(INDEX('Attendance-Slot-2'!$Q$2:$Q$2595,MATCH(1,('Attendance-Slot-2'!$A$2:$A$2595=$C294)*('Attendance-Slot-2'!$G$2:$G$2595=AB$2),0)),"No Data")</f>
        <v>P-S2_Onsite</v>
      </c>
      <c r="AD294" s="133">
        <f>VLOOKUP($Q294,'Written Exam Marks'!$H:$Q,10,FALSE)</f>
        <v>13</v>
      </c>
      <c r="AE294" s="133">
        <f>VLOOKUP($Q294,'Written Exam Marks'!$H:$Q,9,FALSE)</f>
        <v>40</v>
      </c>
      <c r="AF294" s="13" t="str">
        <f t="shared" si="256"/>
        <v>Present</v>
      </c>
      <c r="AG294" s="13" t="str">
        <f t="shared" si="257"/>
        <v>P-S2_Onsite</v>
      </c>
      <c r="AH294" s="29">
        <v>14</v>
      </c>
      <c r="AI294" s="29">
        <v>10.5</v>
      </c>
      <c r="AJ294" s="29">
        <v>10</v>
      </c>
      <c r="AK294" s="29">
        <v>10</v>
      </c>
      <c r="AL294" s="29">
        <v>10</v>
      </c>
      <c r="AM294" s="29">
        <v>54.5</v>
      </c>
      <c r="AN294" s="131">
        <v>60</v>
      </c>
      <c r="AO294" s="36" t="s">
        <v>7179</v>
      </c>
      <c r="AP294" s="116" t="s">
        <v>1050</v>
      </c>
      <c r="AQ294" s="116" t="str">
        <f t="shared" si="241"/>
        <v>2025EB1100292-BDSDF108</v>
      </c>
      <c r="AR294" s="25" t="str">
        <f t="shared" si="258"/>
        <v>0 missed</v>
      </c>
      <c r="AS294" s="25" t="str">
        <f t="shared" si="259"/>
        <v>0 missed</v>
      </c>
      <c r="AT294" s="25">
        <f t="shared" si="260"/>
        <v>3</v>
      </c>
      <c r="AU294" s="25">
        <f t="shared" si="261"/>
        <v>2</v>
      </c>
      <c r="AV294" s="10">
        <f t="shared" si="262"/>
        <v>1</v>
      </c>
      <c r="AW294" s="10">
        <f t="shared" si="263"/>
        <v>1</v>
      </c>
      <c r="AX294" s="25" t="str">
        <f t="shared" si="264"/>
        <v>0 missed</v>
      </c>
      <c r="AY294" s="25">
        <f t="shared" si="265"/>
        <v>5</v>
      </c>
      <c r="AZ294" s="10">
        <f t="shared" si="266"/>
        <v>1</v>
      </c>
      <c r="BA294" s="10" t="str">
        <f t="shared" si="267"/>
        <v>Q-3 A-2 || Q Total-3, A Total-2</v>
      </c>
      <c r="BB294" s="10" t="str" cm="1">
        <f t="array" ref="BB294">IFERROR(INDEX('Attendance-Slot-1'!$Q$2:$Q$1112,MATCH(1,('Attendance-Slot-1'!$A$2:$A$1112=$C294)*('Attendance-Slot-1'!$G$2:$G$1112=BB$2),0)),"No Data")</f>
        <v>No Data</v>
      </c>
      <c r="BC294" s="10" t="str" cm="1">
        <f t="array" ref="BC294">IFERROR(INDEX('Attendance-Slot-2'!$Q$2:$Q$2595,MATCH(1,('Attendance-Slot-2'!$A$2:$A$2595=$C294)*('Attendance-Slot-2'!$G$2:$G$2595=BB$2),0)),"No Data")</f>
        <v>P-S2_Onsite</v>
      </c>
      <c r="BD294" s="136">
        <f>VLOOKUP($AQ294,'Written Exam Marks'!$H:$Q,10,FALSE)</f>
        <v>21.5</v>
      </c>
      <c r="BE294" s="136">
        <f>VLOOKUP($AQ294,'Written Exam Marks'!$H:$Q,9,FALSE)</f>
        <v>40</v>
      </c>
      <c r="BF294" s="10" t="str">
        <f t="shared" si="268"/>
        <v>Present</v>
      </c>
      <c r="BG294" s="10" t="str">
        <f t="shared" si="269"/>
        <v>P-S2_Onsite</v>
      </c>
      <c r="BH294" s="129">
        <v>10</v>
      </c>
      <c r="BI294" s="129">
        <v>15</v>
      </c>
      <c r="BJ294" s="129">
        <v>15</v>
      </c>
      <c r="BK294" s="129">
        <v>19</v>
      </c>
      <c r="BL294" s="144">
        <v>59</v>
      </c>
      <c r="BM294" s="24">
        <v>60</v>
      </c>
      <c r="BN294" s="24" t="s">
        <v>1004</v>
      </c>
      <c r="BO294" s="118" t="s">
        <v>1063</v>
      </c>
      <c r="BP294" s="118" t="str">
        <f t="shared" si="242"/>
        <v>2025EB1100292-BDSDF114</v>
      </c>
      <c r="BQ294" s="24" t="str">
        <f t="shared" si="270"/>
        <v>0 missed</v>
      </c>
      <c r="BR294" s="24" t="str">
        <f t="shared" si="271"/>
        <v>0 missed</v>
      </c>
      <c r="BS294" s="24">
        <f t="shared" si="272"/>
        <v>3</v>
      </c>
      <c r="BT294" s="24">
        <f t="shared" si="273"/>
        <v>1</v>
      </c>
      <c r="BU294" s="14">
        <f t="shared" si="274"/>
        <v>1</v>
      </c>
      <c r="BV294" s="14">
        <f t="shared" si="275"/>
        <v>1</v>
      </c>
      <c r="BW294" s="24" t="str">
        <f t="shared" si="276"/>
        <v>0 missed</v>
      </c>
      <c r="BX294" s="24">
        <f t="shared" si="277"/>
        <v>4</v>
      </c>
      <c r="BY294" s="14">
        <f t="shared" si="278"/>
        <v>1</v>
      </c>
      <c r="BZ294" s="14" t="str">
        <f t="shared" si="279"/>
        <v>Q-3 A-1 || Q Total-3, A Total-1</v>
      </c>
      <c r="CA294" s="14" t="str" cm="1">
        <f t="array" ref="CA294">IFERROR(INDEX('Attendance-Slot-1'!$Q$2:$Q$1112,MATCH(1,('Attendance-Slot-1'!$A$2:$A$1112=$C294)*('Attendance-Slot-1'!$G$2:$G$1112=CA$2),0)),"No Data")</f>
        <v>No Data</v>
      </c>
      <c r="CB294" s="14" t="str" cm="1">
        <f t="array" ref="CB294">IFERROR(INDEX('Attendance-Slot-2'!$Q$2:$Q$2595,MATCH(1,('Attendance-Slot-2'!$A$2:$A$2595=$C294)*('Attendance-Slot-2'!$G$2:$G$2595=CA$2),0)),"No Data")</f>
        <v>P-S2_Onsite</v>
      </c>
      <c r="CC294" s="138">
        <f>VLOOKUP($BP294,'Written Exam Marks'!$H:$Q,10,FALSE)</f>
        <v>19.5</v>
      </c>
      <c r="CD294" s="138">
        <f>VLOOKUP($BP294,'Written Exam Marks'!$H:$Q,9,FALSE)</f>
        <v>40</v>
      </c>
      <c r="CE294" s="14" t="str">
        <f t="shared" si="280"/>
        <v>Present</v>
      </c>
      <c r="CF294" s="14" t="str">
        <f t="shared" si="281"/>
        <v>P-S2_Onsite</v>
      </c>
      <c r="CG294" s="130">
        <v>5</v>
      </c>
      <c r="CH294" s="130">
        <v>4.5</v>
      </c>
      <c r="CI294" s="130">
        <v>8.5</v>
      </c>
      <c r="CJ294" s="130">
        <v>7</v>
      </c>
      <c r="CK294" s="130">
        <v>10</v>
      </c>
      <c r="CL294" s="130">
        <v>10</v>
      </c>
      <c r="CM294" s="145">
        <v>45</v>
      </c>
      <c r="CN294" s="130">
        <v>50</v>
      </c>
      <c r="CO294" s="27" t="s">
        <v>1005</v>
      </c>
      <c r="CP294" s="119" t="s">
        <v>1044</v>
      </c>
      <c r="CQ294" s="119" t="str">
        <f t="shared" si="243"/>
        <v>2025EB1100292-BDSDF112</v>
      </c>
      <c r="CR294" s="27" t="str">
        <f t="shared" si="282"/>
        <v>0 missed</v>
      </c>
      <c r="CS294" s="27" t="str">
        <f t="shared" si="283"/>
        <v>0 missed</v>
      </c>
      <c r="CT294" s="27">
        <f t="shared" si="284"/>
        <v>2</v>
      </c>
      <c r="CU294" s="27">
        <f t="shared" si="285"/>
        <v>2</v>
      </c>
      <c r="CV294" s="15">
        <f t="shared" si="286"/>
        <v>1</v>
      </c>
      <c r="CW294" s="15">
        <f t="shared" si="287"/>
        <v>1</v>
      </c>
      <c r="CX294" s="27" t="str">
        <f t="shared" si="288"/>
        <v>0 missed</v>
      </c>
      <c r="CY294" s="27">
        <f t="shared" si="289"/>
        <v>4</v>
      </c>
      <c r="CZ294" s="15">
        <f t="shared" si="290"/>
        <v>1</v>
      </c>
      <c r="DA294" s="15" t="str">
        <f t="shared" si="291"/>
        <v>Q-2 A-2 || Q Total-2, A Total-2</v>
      </c>
      <c r="DB294" s="15" t="str" cm="1">
        <f t="array" ref="DB294">IFERROR(INDEX('Attendance-Slot-1'!$Q$2:$Q$1112,MATCH(1,('Attendance-Slot-1'!$A$2:$A$1112=$C294)*('Attendance-Slot-1'!$G$2:$G$1112=DB$2),0)),"No Data")</f>
        <v>No Data</v>
      </c>
      <c r="DC294" s="15" t="str" cm="1">
        <f t="array" ref="DC294">IFERROR(INDEX('Attendance-Slot-2'!$Q$2:$Q$2595,MATCH(1,('Attendance-Slot-2'!$A$2:$A$2595=$C294)*('Attendance-Slot-2'!$G$2:$G$2595=DB$2),0)),"No Data")</f>
        <v>P-S2_Onsite</v>
      </c>
      <c r="DD294" s="139">
        <f>VLOOKUP($CQ294,'Written Exam Marks'!$H:$Q,10,FALSE)</f>
        <v>29</v>
      </c>
      <c r="DE294" s="139">
        <f>VLOOKUP($CQ294,'Written Exam Marks'!$H:$Q,9,FALSE)</f>
        <v>50</v>
      </c>
      <c r="DF294" s="15" t="str">
        <f t="shared" si="292"/>
        <v>Present</v>
      </c>
      <c r="DG294" s="15" t="str">
        <f t="shared" si="293"/>
        <v>P-S2_Onsite</v>
      </c>
      <c r="DH294" s="139">
        <v>90</v>
      </c>
      <c r="DI294" s="139">
        <v>90</v>
      </c>
      <c r="DJ294" s="139">
        <v>100</v>
      </c>
      <c r="DK294" s="3" t="str">
        <f t="shared" si="244"/>
        <v>P-0, A-0, No Data-4</v>
      </c>
      <c r="DL294" s="3" t="str">
        <f t="shared" si="245"/>
        <v>P-4, A-0, No Data-0</v>
      </c>
      <c r="DM294" s="1" t="str">
        <f t="shared" si="294"/>
        <v>P-S2_Onsite</v>
      </c>
      <c r="DN294" s="1" t="str">
        <f t="shared" si="295"/>
        <v>P-S2_Onsite</v>
      </c>
      <c r="DO294" s="1" t="str">
        <f t="shared" si="296"/>
        <v>P-S2_Onsite</v>
      </c>
      <c r="DP294" s="1" t="str">
        <f t="shared" si="297"/>
        <v>P-S2_Onsite</v>
      </c>
      <c r="DQ294" s="1" t="str">
        <f t="shared" si="298"/>
        <v>P-4, A-0, No Data-0</v>
      </c>
      <c r="DR294" s="39">
        <f t="shared" si="299"/>
        <v>1</v>
      </c>
      <c r="DS294" s="34" t="s">
        <v>7217</v>
      </c>
      <c r="DT294" s="39" t="s">
        <v>7363</v>
      </c>
      <c r="DU294" s="30" t="s">
        <v>876</v>
      </c>
      <c r="DV294" s="30"/>
    </row>
    <row r="295" spans="1:126" x14ac:dyDescent="0.25">
      <c r="A295" s="1">
        <v>292</v>
      </c>
      <c r="B295" s="1" t="s">
        <v>1000</v>
      </c>
      <c r="C295" s="1" t="s">
        <v>879</v>
      </c>
      <c r="D295" s="1" t="s">
        <v>880</v>
      </c>
      <c r="E295" s="1" t="s">
        <v>881</v>
      </c>
      <c r="F295" s="1" t="s">
        <v>7202</v>
      </c>
      <c r="G295" s="1" t="s">
        <v>1538</v>
      </c>
      <c r="H295" s="143">
        <v>8</v>
      </c>
      <c r="I295" s="143">
        <v>7.2</v>
      </c>
      <c r="J295" s="143">
        <v>6.4</v>
      </c>
      <c r="K295" s="143">
        <v>8</v>
      </c>
      <c r="L295" s="132">
        <v>28</v>
      </c>
      <c r="M295" s="132">
        <v>57.6</v>
      </c>
      <c r="N295" s="26">
        <v>60</v>
      </c>
      <c r="O295" s="26" t="s">
        <v>997</v>
      </c>
      <c r="P295" s="120" t="s">
        <v>1034</v>
      </c>
      <c r="Q295" s="13" t="str">
        <f t="shared" si="246"/>
        <v>2025EB1100293-BDSDF113</v>
      </c>
      <c r="R295" s="26" t="str">
        <f t="shared" si="247"/>
        <v>0 missed</v>
      </c>
      <c r="S295" s="26" t="str">
        <f t="shared" si="240"/>
        <v>0 missed</v>
      </c>
      <c r="T295" s="26">
        <f t="shared" si="248"/>
        <v>4</v>
      </c>
      <c r="U295" s="26">
        <f t="shared" si="249"/>
        <v>1</v>
      </c>
      <c r="V295" s="13">
        <f t="shared" si="250"/>
        <v>1</v>
      </c>
      <c r="W295" s="13">
        <f t="shared" si="251"/>
        <v>1</v>
      </c>
      <c r="X295" s="26" t="str">
        <f t="shared" si="252"/>
        <v>0 missed</v>
      </c>
      <c r="Y295" s="26">
        <f t="shared" si="253"/>
        <v>5</v>
      </c>
      <c r="Z295" s="13">
        <f t="shared" si="254"/>
        <v>1</v>
      </c>
      <c r="AA295" s="15" t="str">
        <f t="shared" si="255"/>
        <v>Q-4 A-1 || Q Total-4, A Total-1</v>
      </c>
      <c r="AB295" s="13" t="str" cm="1">
        <f t="array" ref="AB295">IFERROR(INDEX('Attendance-Slot-1'!$Q$2:$Q$1112,MATCH(1,('Attendance-Slot-1'!$A$2:$A$1112=$C295)*('Attendance-Slot-1'!$G$2:$G$1112=AB$2),0)),"No Data")</f>
        <v>No Data</v>
      </c>
      <c r="AC295" s="13" t="str" cm="1">
        <f t="array" ref="AC295">IFERROR(INDEX('Attendance-Slot-2'!$Q$2:$Q$2595,MATCH(1,('Attendance-Slot-2'!$A$2:$A$2595=$C295)*('Attendance-Slot-2'!$G$2:$G$2595=AB$2),0)),"No Data")</f>
        <v>P-S2_Onsite</v>
      </c>
      <c r="AD295" s="133">
        <f>VLOOKUP($Q295,'Written Exam Marks'!$H:$Q,10,FALSE)</f>
        <v>13</v>
      </c>
      <c r="AE295" s="133">
        <f>VLOOKUP($Q295,'Written Exam Marks'!$H:$Q,9,FALSE)</f>
        <v>40</v>
      </c>
      <c r="AF295" s="13" t="str">
        <f t="shared" si="256"/>
        <v>Present</v>
      </c>
      <c r="AG295" s="13" t="str">
        <f t="shared" si="257"/>
        <v>P-S2_Onsite</v>
      </c>
      <c r="AH295" s="29">
        <v>14</v>
      </c>
      <c r="AI295" s="29">
        <v>13</v>
      </c>
      <c r="AJ295" s="29">
        <v>7.3333333329999997</v>
      </c>
      <c r="AK295" s="29">
        <v>9</v>
      </c>
      <c r="AL295" s="29">
        <v>10</v>
      </c>
      <c r="AM295" s="29">
        <v>53.333333332999999</v>
      </c>
      <c r="AN295" s="131">
        <v>60</v>
      </c>
      <c r="AO295" s="36" t="s">
        <v>7179</v>
      </c>
      <c r="AP295" s="116" t="s">
        <v>1050</v>
      </c>
      <c r="AQ295" s="116" t="str">
        <f t="shared" si="241"/>
        <v>2025EB1100293-BDSDF108</v>
      </c>
      <c r="AR295" s="25" t="str">
        <f t="shared" si="258"/>
        <v>0 missed</v>
      </c>
      <c r="AS295" s="25" t="str">
        <f t="shared" si="259"/>
        <v>0 missed</v>
      </c>
      <c r="AT295" s="25">
        <f t="shared" si="260"/>
        <v>3</v>
      </c>
      <c r="AU295" s="25">
        <f t="shared" si="261"/>
        <v>2</v>
      </c>
      <c r="AV295" s="10">
        <f t="shared" si="262"/>
        <v>1</v>
      </c>
      <c r="AW295" s="10">
        <f t="shared" si="263"/>
        <v>1</v>
      </c>
      <c r="AX295" s="25" t="str">
        <f t="shared" si="264"/>
        <v>0 missed</v>
      </c>
      <c r="AY295" s="25">
        <f t="shared" si="265"/>
        <v>5</v>
      </c>
      <c r="AZ295" s="10">
        <f t="shared" si="266"/>
        <v>1</v>
      </c>
      <c r="BA295" s="10" t="str">
        <f t="shared" si="267"/>
        <v>Q-3 A-2 || Q Total-3, A Total-2</v>
      </c>
      <c r="BB295" s="10" t="str" cm="1">
        <f t="array" ref="BB295">IFERROR(INDEX('Attendance-Slot-1'!$Q$2:$Q$1112,MATCH(1,('Attendance-Slot-1'!$A$2:$A$1112=$C295)*('Attendance-Slot-1'!$G$2:$G$1112=BB$2),0)),"No Data")</f>
        <v>No Data</v>
      </c>
      <c r="BC295" s="10" t="str" cm="1">
        <f t="array" ref="BC295">IFERROR(INDEX('Attendance-Slot-2'!$Q$2:$Q$2595,MATCH(1,('Attendance-Slot-2'!$A$2:$A$2595=$C295)*('Attendance-Slot-2'!$G$2:$G$2595=BB$2),0)),"No Data")</f>
        <v>No Data</v>
      </c>
      <c r="BD295" s="136" t="e">
        <f>VLOOKUP($AQ295,'Written Exam Marks'!$H:$Q,10,FALSE)</f>
        <v>#N/A</v>
      </c>
      <c r="BE295" s="136" t="e">
        <f>VLOOKUP($AQ295,'Written Exam Marks'!$H:$Q,9,FALSE)</f>
        <v>#N/A</v>
      </c>
      <c r="BF295" s="10" t="str">
        <f t="shared" si="268"/>
        <v>No Data</v>
      </c>
      <c r="BG295" s="10" t="str">
        <f t="shared" si="269"/>
        <v>No Data</v>
      </c>
      <c r="BH295" s="129">
        <v>10</v>
      </c>
      <c r="BI295" s="129">
        <v>15</v>
      </c>
      <c r="BJ295" s="129">
        <v>13.5</v>
      </c>
      <c r="BK295" s="129">
        <v>16</v>
      </c>
      <c r="BL295" s="144">
        <v>54.5</v>
      </c>
      <c r="BM295" s="24">
        <v>60</v>
      </c>
      <c r="BN295" s="24" t="s">
        <v>1004</v>
      </c>
      <c r="BO295" s="118" t="s">
        <v>1063</v>
      </c>
      <c r="BP295" s="118" t="str">
        <f t="shared" si="242"/>
        <v>2025EB1100293-BDSDF114</v>
      </c>
      <c r="BQ295" s="24" t="str">
        <f t="shared" si="270"/>
        <v>0 missed</v>
      </c>
      <c r="BR295" s="24" t="str">
        <f t="shared" si="271"/>
        <v>0 missed</v>
      </c>
      <c r="BS295" s="24">
        <f t="shared" si="272"/>
        <v>3</v>
      </c>
      <c r="BT295" s="24">
        <f t="shared" si="273"/>
        <v>1</v>
      </c>
      <c r="BU295" s="14">
        <f t="shared" si="274"/>
        <v>1</v>
      </c>
      <c r="BV295" s="14">
        <f t="shared" si="275"/>
        <v>1</v>
      </c>
      <c r="BW295" s="24" t="str">
        <f t="shared" si="276"/>
        <v>0 missed</v>
      </c>
      <c r="BX295" s="24">
        <f t="shared" si="277"/>
        <v>4</v>
      </c>
      <c r="BY295" s="14">
        <f t="shared" si="278"/>
        <v>1</v>
      </c>
      <c r="BZ295" s="14" t="str">
        <f t="shared" si="279"/>
        <v>Q-3 A-1 || Q Total-3, A Total-1</v>
      </c>
      <c r="CA295" s="14" t="str" cm="1">
        <f t="array" ref="CA295">IFERROR(INDEX('Attendance-Slot-1'!$Q$2:$Q$1112,MATCH(1,('Attendance-Slot-1'!$A$2:$A$1112=$C295)*('Attendance-Slot-1'!$G$2:$G$1112=CA$2),0)),"No Data")</f>
        <v>No Data</v>
      </c>
      <c r="CB295" s="14" t="str" cm="1">
        <f t="array" ref="CB295">IFERROR(INDEX('Attendance-Slot-2'!$Q$2:$Q$2595,MATCH(1,('Attendance-Slot-2'!$A$2:$A$2595=$C295)*('Attendance-Slot-2'!$G$2:$G$2595=CA$2),0)),"No Data")</f>
        <v>P-S2_Onsite</v>
      </c>
      <c r="CC295" s="138">
        <f>VLOOKUP($BP295,'Written Exam Marks'!$H:$Q,10,FALSE)</f>
        <v>8</v>
      </c>
      <c r="CD295" s="138">
        <f>VLOOKUP($BP295,'Written Exam Marks'!$H:$Q,9,FALSE)</f>
        <v>40</v>
      </c>
      <c r="CE295" s="14" t="str">
        <f t="shared" si="280"/>
        <v>Present</v>
      </c>
      <c r="CF295" s="14" t="str">
        <f t="shared" si="281"/>
        <v>P-S2_Onsite</v>
      </c>
      <c r="CG295" s="130">
        <v>4.5</v>
      </c>
      <c r="CH295" s="130">
        <v>4.5</v>
      </c>
      <c r="CI295" s="130">
        <v>8</v>
      </c>
      <c r="CJ295" s="130">
        <v>6.5</v>
      </c>
      <c r="CK295" s="130">
        <v>10</v>
      </c>
      <c r="CL295" s="130">
        <v>10</v>
      </c>
      <c r="CM295" s="145">
        <v>43.5</v>
      </c>
      <c r="CN295" s="130">
        <v>50</v>
      </c>
      <c r="CO295" s="27" t="s">
        <v>1005</v>
      </c>
      <c r="CP295" s="119" t="s">
        <v>1044</v>
      </c>
      <c r="CQ295" s="119" t="str">
        <f t="shared" si="243"/>
        <v>2025EB1100293-BDSDF112</v>
      </c>
      <c r="CR295" s="27" t="str">
        <f t="shared" si="282"/>
        <v>0 missed</v>
      </c>
      <c r="CS295" s="27" t="str">
        <f t="shared" si="283"/>
        <v>0 missed</v>
      </c>
      <c r="CT295" s="27">
        <f t="shared" si="284"/>
        <v>2</v>
      </c>
      <c r="CU295" s="27">
        <f t="shared" si="285"/>
        <v>2</v>
      </c>
      <c r="CV295" s="15">
        <f t="shared" si="286"/>
        <v>1</v>
      </c>
      <c r="CW295" s="15">
        <f t="shared" si="287"/>
        <v>1</v>
      </c>
      <c r="CX295" s="27" t="str">
        <f t="shared" si="288"/>
        <v>0 missed</v>
      </c>
      <c r="CY295" s="27">
        <f t="shared" si="289"/>
        <v>4</v>
      </c>
      <c r="CZ295" s="15">
        <f t="shared" si="290"/>
        <v>1</v>
      </c>
      <c r="DA295" s="15" t="str">
        <f t="shared" si="291"/>
        <v>Q-2 A-2 || Q Total-2, A Total-2</v>
      </c>
      <c r="DB295" s="15" t="str" cm="1">
        <f t="array" ref="DB295">IFERROR(INDEX('Attendance-Slot-1'!$Q$2:$Q$1112,MATCH(1,('Attendance-Slot-1'!$A$2:$A$1112=$C295)*('Attendance-Slot-1'!$G$2:$G$1112=DB$2),0)),"No Data")</f>
        <v>P-S1_Onsite</v>
      </c>
      <c r="DC295" s="15" t="str" cm="1">
        <f t="array" ref="DC295">IFERROR(INDEX('Attendance-Slot-2'!$Q$2:$Q$2595,MATCH(1,('Attendance-Slot-2'!$A$2:$A$2595=$C295)*('Attendance-Slot-2'!$G$2:$G$2595=DB$2),0)),"No Data")</f>
        <v>No Data</v>
      </c>
      <c r="DD295" s="139">
        <f>VLOOKUP($CQ295,'Written Exam Marks'!$H:$Q,10,FALSE)</f>
        <v>26.5</v>
      </c>
      <c r="DE295" s="139">
        <f>VLOOKUP($CQ295,'Written Exam Marks'!$H:$Q,9,FALSE)</f>
        <v>50</v>
      </c>
      <c r="DF295" s="15" t="str">
        <f t="shared" si="292"/>
        <v>Present</v>
      </c>
      <c r="DG295" s="15" t="str">
        <f t="shared" si="293"/>
        <v>P-S1_Onsite</v>
      </c>
      <c r="DH295" s="139">
        <v>90</v>
      </c>
      <c r="DI295" s="139">
        <v>90</v>
      </c>
      <c r="DJ295" s="139">
        <v>100</v>
      </c>
      <c r="DK295" s="3" t="str">
        <f t="shared" si="244"/>
        <v>P-1, A-0, No Data-3</v>
      </c>
      <c r="DL295" s="3" t="str">
        <f t="shared" si="245"/>
        <v>P-2, A-0, No Data-2</v>
      </c>
      <c r="DM295" s="1" t="str">
        <f t="shared" si="294"/>
        <v>P-S2_Onsite</v>
      </c>
      <c r="DN295" s="1" t="str">
        <f t="shared" si="295"/>
        <v>P-S1_Onsite</v>
      </c>
      <c r="DO295" s="1" t="str">
        <f t="shared" si="296"/>
        <v>No Data</v>
      </c>
      <c r="DP295" s="1" t="str">
        <f t="shared" si="297"/>
        <v>P-S2_Onsite</v>
      </c>
      <c r="DQ295" s="1" t="str">
        <f t="shared" si="298"/>
        <v>P-3, A-0, No Data-1</v>
      </c>
      <c r="DR295" s="39">
        <f t="shared" si="299"/>
        <v>1</v>
      </c>
      <c r="DS295" s="34" t="s">
        <v>7217</v>
      </c>
      <c r="DT295" s="39" t="s">
        <v>7363</v>
      </c>
      <c r="DU295" s="30" t="s">
        <v>879</v>
      </c>
      <c r="DV295" s="30"/>
    </row>
    <row r="296" spans="1:126" x14ac:dyDescent="0.25">
      <c r="A296" s="1">
        <v>293</v>
      </c>
      <c r="B296" s="1" t="s">
        <v>1000</v>
      </c>
      <c r="C296" s="1" t="s">
        <v>882</v>
      </c>
      <c r="D296" s="1" t="s">
        <v>883</v>
      </c>
      <c r="E296" s="1" t="s">
        <v>884</v>
      </c>
      <c r="F296" s="1" t="s">
        <v>7202</v>
      </c>
      <c r="G296" s="1" t="s">
        <v>3657</v>
      </c>
      <c r="H296" s="143">
        <v>3.2</v>
      </c>
      <c r="I296" s="143" t="s">
        <v>5</v>
      </c>
      <c r="J296" s="143">
        <v>6.4</v>
      </c>
      <c r="K296" s="143" t="s">
        <v>5</v>
      </c>
      <c r="L296" s="132" t="s">
        <v>5</v>
      </c>
      <c r="M296" s="132">
        <v>9.6</v>
      </c>
      <c r="N296" s="26">
        <v>60</v>
      </c>
      <c r="O296" s="26" t="s">
        <v>997</v>
      </c>
      <c r="P296" s="120" t="s">
        <v>1034</v>
      </c>
      <c r="Q296" s="13" t="str">
        <f t="shared" si="246"/>
        <v>2025EB1100294-BDSDF113</v>
      </c>
      <c r="R296" s="26" t="str">
        <f t="shared" si="247"/>
        <v>2 missed</v>
      </c>
      <c r="S296" s="26" t="str">
        <f t="shared" si="240"/>
        <v>1 missed</v>
      </c>
      <c r="T296" s="26">
        <f t="shared" si="248"/>
        <v>2</v>
      </c>
      <c r="U296" s="26">
        <f t="shared" si="249"/>
        <v>0</v>
      </c>
      <c r="V296" s="13">
        <f t="shared" si="250"/>
        <v>0.5</v>
      </c>
      <c r="W296" s="13">
        <f t="shared" si="251"/>
        <v>0</v>
      </c>
      <c r="X296" s="26" t="str">
        <f t="shared" si="252"/>
        <v>3 missed</v>
      </c>
      <c r="Y296" s="26">
        <f t="shared" si="253"/>
        <v>2</v>
      </c>
      <c r="Z296" s="13">
        <f t="shared" si="254"/>
        <v>0.4</v>
      </c>
      <c r="AA296" s="15" t="str">
        <f t="shared" si="255"/>
        <v>Q-2 A-0 || Q Total-4, A Total-1</v>
      </c>
      <c r="AB296" s="13" t="str" cm="1">
        <f t="array" ref="AB296">IFERROR(INDEX('Attendance-Slot-1'!$Q$2:$Q$1112,MATCH(1,('Attendance-Slot-1'!$A$2:$A$1112=$C296)*('Attendance-Slot-1'!$G$2:$G$1112=AB$2),0)),"No Data")</f>
        <v>No Data</v>
      </c>
      <c r="AC296" s="13" t="str" cm="1">
        <f t="array" ref="AC296">IFERROR(INDEX('Attendance-Slot-2'!$Q$2:$Q$2595,MATCH(1,('Attendance-Slot-2'!$A$2:$A$2595=$C296)*('Attendance-Slot-2'!$G$2:$G$2595=AB$2),0)),"No Data")</f>
        <v>P-S2_Onsite</v>
      </c>
      <c r="AD296" s="133">
        <f>VLOOKUP($Q296,'Written Exam Marks'!$H:$Q,10,FALSE)</f>
        <v>8</v>
      </c>
      <c r="AE296" s="133">
        <f>VLOOKUP($Q296,'Written Exam Marks'!$H:$Q,9,FALSE)</f>
        <v>40</v>
      </c>
      <c r="AF296" s="13" t="str">
        <f t="shared" si="256"/>
        <v>Present</v>
      </c>
      <c r="AG296" s="13" t="str">
        <f t="shared" si="257"/>
        <v>P-S2_Onsite</v>
      </c>
      <c r="AH296" s="29" t="s">
        <v>5</v>
      </c>
      <c r="AI296" s="29">
        <v>5</v>
      </c>
      <c r="AJ296" s="29" t="s">
        <v>5</v>
      </c>
      <c r="AK296" s="29">
        <v>10</v>
      </c>
      <c r="AL296" s="29">
        <v>9</v>
      </c>
      <c r="AM296" s="29">
        <v>24</v>
      </c>
      <c r="AN296" s="131">
        <v>60</v>
      </c>
      <c r="AO296" s="36" t="s">
        <v>7179</v>
      </c>
      <c r="AP296" s="116" t="s">
        <v>1050</v>
      </c>
      <c r="AQ296" s="116" t="str">
        <f t="shared" si="241"/>
        <v>2025EB1100294-BDSDF108</v>
      </c>
      <c r="AR296" s="25" t="str">
        <f t="shared" si="258"/>
        <v>1 missed</v>
      </c>
      <c r="AS296" s="25" t="str">
        <f t="shared" si="259"/>
        <v>1 missed</v>
      </c>
      <c r="AT296" s="25">
        <f t="shared" si="260"/>
        <v>2</v>
      </c>
      <c r="AU296" s="25">
        <f t="shared" si="261"/>
        <v>1</v>
      </c>
      <c r="AV296" s="10">
        <f t="shared" si="262"/>
        <v>0.66666666666666663</v>
      </c>
      <c r="AW296" s="10">
        <f t="shared" si="263"/>
        <v>0.5</v>
      </c>
      <c r="AX296" s="25" t="str">
        <f t="shared" si="264"/>
        <v>2 missed</v>
      </c>
      <c r="AY296" s="25">
        <f t="shared" si="265"/>
        <v>3</v>
      </c>
      <c r="AZ296" s="10">
        <f t="shared" si="266"/>
        <v>0.6</v>
      </c>
      <c r="BA296" s="10" t="str">
        <f t="shared" si="267"/>
        <v>Q-2 A-1 || Q Total-3, A Total-2</v>
      </c>
      <c r="BB296" s="10" t="str" cm="1">
        <f t="array" ref="BB296">IFERROR(INDEX('Attendance-Slot-1'!$Q$2:$Q$1112,MATCH(1,('Attendance-Slot-1'!$A$2:$A$1112=$C296)*('Attendance-Slot-1'!$G$2:$G$1112=BB$2),0)),"No Data")</f>
        <v>No Data</v>
      </c>
      <c r="BC296" s="10" t="str" cm="1">
        <f t="array" ref="BC296">IFERROR(INDEX('Attendance-Slot-2'!$Q$2:$Q$2595,MATCH(1,('Attendance-Slot-2'!$A$2:$A$2595=$C296)*('Attendance-Slot-2'!$G$2:$G$2595=BB$2),0)),"No Data")</f>
        <v>P-S2_Onsite</v>
      </c>
      <c r="BD296" s="136">
        <f>VLOOKUP($AQ296,'Written Exam Marks'!$H:$Q,10,FALSE)</f>
        <v>7.5</v>
      </c>
      <c r="BE296" s="136">
        <f>VLOOKUP($AQ296,'Written Exam Marks'!$H:$Q,9,FALSE)</f>
        <v>40</v>
      </c>
      <c r="BF296" s="10" t="str">
        <f t="shared" si="268"/>
        <v>Present</v>
      </c>
      <c r="BG296" s="10" t="str">
        <f t="shared" si="269"/>
        <v>P-S2_Onsite</v>
      </c>
      <c r="BH296" s="129">
        <v>8</v>
      </c>
      <c r="BI296" s="129">
        <v>10.5</v>
      </c>
      <c r="BJ296" s="129">
        <v>15</v>
      </c>
      <c r="BK296" s="129">
        <v>19</v>
      </c>
      <c r="BL296" s="144">
        <v>52.5</v>
      </c>
      <c r="BM296" s="24">
        <v>60</v>
      </c>
      <c r="BN296" s="24" t="s">
        <v>1004</v>
      </c>
      <c r="BO296" s="118" t="s">
        <v>1063</v>
      </c>
      <c r="BP296" s="118" t="str">
        <f t="shared" si="242"/>
        <v>2025EB1100294-BDSDF114</v>
      </c>
      <c r="BQ296" s="24" t="str">
        <f t="shared" si="270"/>
        <v>0 missed</v>
      </c>
      <c r="BR296" s="24" t="str">
        <f t="shared" si="271"/>
        <v>0 missed</v>
      </c>
      <c r="BS296" s="24">
        <f t="shared" si="272"/>
        <v>3</v>
      </c>
      <c r="BT296" s="24">
        <f t="shared" si="273"/>
        <v>1</v>
      </c>
      <c r="BU296" s="14">
        <f t="shared" si="274"/>
        <v>1</v>
      </c>
      <c r="BV296" s="14">
        <f t="shared" si="275"/>
        <v>1</v>
      </c>
      <c r="BW296" s="24" t="str">
        <f t="shared" si="276"/>
        <v>0 missed</v>
      </c>
      <c r="BX296" s="24">
        <f t="shared" si="277"/>
        <v>4</v>
      </c>
      <c r="BY296" s="14">
        <f t="shared" si="278"/>
        <v>1</v>
      </c>
      <c r="BZ296" s="14" t="str">
        <f t="shared" si="279"/>
        <v>Q-3 A-1 || Q Total-3, A Total-1</v>
      </c>
      <c r="CA296" s="14" t="str" cm="1">
        <f t="array" ref="CA296">IFERROR(INDEX('Attendance-Slot-1'!$Q$2:$Q$1112,MATCH(1,('Attendance-Slot-1'!$A$2:$A$1112=$C296)*('Attendance-Slot-1'!$G$2:$G$1112=CA$2),0)),"No Data")</f>
        <v>No Data</v>
      </c>
      <c r="CB296" s="14" t="str" cm="1">
        <f t="array" ref="CB296">IFERROR(INDEX('Attendance-Slot-2'!$Q$2:$Q$2595,MATCH(1,('Attendance-Slot-2'!$A$2:$A$2595=$C296)*('Attendance-Slot-2'!$G$2:$G$2595=CA$2),0)),"No Data")</f>
        <v>P-S2_Onsite</v>
      </c>
      <c r="CC296" s="138">
        <f>VLOOKUP($BP296,'Written Exam Marks'!$H:$Q,10,FALSE)</f>
        <v>1</v>
      </c>
      <c r="CD296" s="138">
        <f>VLOOKUP($BP296,'Written Exam Marks'!$H:$Q,9,FALSE)</f>
        <v>40</v>
      </c>
      <c r="CE296" s="14" t="str">
        <f t="shared" si="280"/>
        <v>Present</v>
      </c>
      <c r="CF296" s="14" t="str">
        <f t="shared" si="281"/>
        <v>P-S2_Onsite</v>
      </c>
      <c r="CG296" s="130">
        <v>3.5</v>
      </c>
      <c r="CH296" s="130">
        <v>2</v>
      </c>
      <c r="CI296" s="130" t="s">
        <v>5</v>
      </c>
      <c r="CJ296" s="130">
        <v>9.5</v>
      </c>
      <c r="CK296" s="130">
        <v>10</v>
      </c>
      <c r="CL296" s="130" t="s">
        <v>5</v>
      </c>
      <c r="CM296" s="145">
        <v>25</v>
      </c>
      <c r="CN296" s="130">
        <v>50</v>
      </c>
      <c r="CO296" s="27" t="s">
        <v>1005</v>
      </c>
      <c r="CP296" s="119" t="s">
        <v>1044</v>
      </c>
      <c r="CQ296" s="119" t="str">
        <f t="shared" si="243"/>
        <v>2025EB1100294-BDSDF112</v>
      </c>
      <c r="CR296" s="27" t="str">
        <f t="shared" si="282"/>
        <v>0 missed</v>
      </c>
      <c r="CS296" s="27" t="str">
        <f t="shared" si="283"/>
        <v>1 missed</v>
      </c>
      <c r="CT296" s="27">
        <f t="shared" si="284"/>
        <v>2</v>
      </c>
      <c r="CU296" s="27">
        <f t="shared" si="285"/>
        <v>1</v>
      </c>
      <c r="CV296" s="15">
        <f t="shared" si="286"/>
        <v>1</v>
      </c>
      <c r="CW296" s="15">
        <f t="shared" si="287"/>
        <v>0.5</v>
      </c>
      <c r="CX296" s="27" t="str">
        <f t="shared" si="288"/>
        <v>1 missed</v>
      </c>
      <c r="CY296" s="27">
        <f t="shared" si="289"/>
        <v>3</v>
      </c>
      <c r="CZ296" s="15">
        <f t="shared" si="290"/>
        <v>0.75</v>
      </c>
      <c r="DA296" s="15" t="str">
        <f t="shared" si="291"/>
        <v>Q-2 A-1 || Q Total-2, A Total-2</v>
      </c>
      <c r="DB296" s="15" t="str" cm="1">
        <f t="array" ref="DB296">IFERROR(INDEX('Attendance-Slot-1'!$Q$2:$Q$1112,MATCH(1,('Attendance-Slot-1'!$A$2:$A$1112=$C296)*('Attendance-Slot-1'!$G$2:$G$1112=DB$2),0)),"No Data")</f>
        <v>No Data</v>
      </c>
      <c r="DC296" s="15" t="str" cm="1">
        <f t="array" ref="DC296">IFERROR(INDEX('Attendance-Slot-2'!$Q$2:$Q$2595,MATCH(1,('Attendance-Slot-2'!$A$2:$A$2595=$C296)*('Attendance-Slot-2'!$G$2:$G$2595=DB$2),0)),"No Data")</f>
        <v>P-S2_Onsite</v>
      </c>
      <c r="DD296" s="139">
        <f>VLOOKUP($CQ296,'Written Exam Marks'!$H:$Q,10,FALSE)</f>
        <v>29</v>
      </c>
      <c r="DE296" s="139">
        <f>VLOOKUP($CQ296,'Written Exam Marks'!$H:$Q,9,FALSE)</f>
        <v>50</v>
      </c>
      <c r="DF296" s="15" t="str">
        <f t="shared" si="292"/>
        <v>Present</v>
      </c>
      <c r="DG296" s="15" t="str">
        <f t="shared" si="293"/>
        <v>P-S2_Onsite</v>
      </c>
      <c r="DH296" s="139">
        <v>100</v>
      </c>
      <c r="DI296" s="139">
        <v>100</v>
      </c>
      <c r="DJ296" s="139">
        <v>100</v>
      </c>
      <c r="DK296" s="3" t="str">
        <f t="shared" si="244"/>
        <v>P-0, A-0, No Data-4</v>
      </c>
      <c r="DL296" s="3" t="str">
        <f t="shared" si="245"/>
        <v>P-4, A-0, No Data-0</v>
      </c>
      <c r="DM296" s="1" t="str">
        <f t="shared" si="294"/>
        <v>P-S2_Onsite</v>
      </c>
      <c r="DN296" s="1" t="str">
        <f t="shared" si="295"/>
        <v>P-S2_Onsite</v>
      </c>
      <c r="DO296" s="1" t="str">
        <f t="shared" si="296"/>
        <v>P-S2_Onsite</v>
      </c>
      <c r="DP296" s="1" t="str">
        <f t="shared" si="297"/>
        <v>P-S2_Onsite</v>
      </c>
      <c r="DQ296" s="1" t="str">
        <f t="shared" si="298"/>
        <v>P-4, A-0, No Data-0</v>
      </c>
      <c r="DR296" s="39">
        <f t="shared" si="299"/>
        <v>0</v>
      </c>
      <c r="DS296" s="34" t="s">
        <v>7217</v>
      </c>
      <c r="DT296" s="39" t="s">
        <v>7363</v>
      </c>
      <c r="DU296" s="30" t="s">
        <v>882</v>
      </c>
      <c r="DV296" s="30"/>
    </row>
    <row r="297" spans="1:126" x14ac:dyDescent="0.25">
      <c r="A297" s="1">
        <v>294</v>
      </c>
      <c r="B297" s="1" t="s">
        <v>1000</v>
      </c>
      <c r="C297" s="1" t="s">
        <v>885</v>
      </c>
      <c r="D297" s="1" t="s">
        <v>886</v>
      </c>
      <c r="E297" s="1" t="s">
        <v>887</v>
      </c>
      <c r="F297" s="1" t="s">
        <v>7202</v>
      </c>
      <c r="G297" s="1" t="s">
        <v>3658</v>
      </c>
      <c r="H297" s="143" t="s">
        <v>5</v>
      </c>
      <c r="I297" s="143" t="s">
        <v>5</v>
      </c>
      <c r="J297" s="143" t="s">
        <v>5</v>
      </c>
      <c r="K297" s="143" t="s">
        <v>5</v>
      </c>
      <c r="L297" s="132" t="s">
        <v>5</v>
      </c>
      <c r="M297" s="132">
        <v>1.6</v>
      </c>
      <c r="N297" s="26">
        <v>60</v>
      </c>
      <c r="O297" s="26" t="s">
        <v>997</v>
      </c>
      <c r="P297" s="120" t="s">
        <v>1034</v>
      </c>
      <c r="Q297" s="13" t="str">
        <f t="shared" si="246"/>
        <v>2025EB1100295-BDSDF113</v>
      </c>
      <c r="R297" s="26" t="str">
        <f t="shared" si="247"/>
        <v>4 missed</v>
      </c>
      <c r="S297" s="26" t="str">
        <f t="shared" si="240"/>
        <v>1 missed</v>
      </c>
      <c r="T297" s="26">
        <f t="shared" si="248"/>
        <v>0</v>
      </c>
      <c r="U297" s="26">
        <f t="shared" si="249"/>
        <v>0</v>
      </c>
      <c r="V297" s="13">
        <f t="shared" si="250"/>
        <v>0</v>
      </c>
      <c r="W297" s="13">
        <f t="shared" si="251"/>
        <v>0</v>
      </c>
      <c r="X297" s="26" t="str">
        <f t="shared" si="252"/>
        <v>5 missed</v>
      </c>
      <c r="Y297" s="26">
        <f t="shared" si="253"/>
        <v>0</v>
      </c>
      <c r="Z297" s="13">
        <f t="shared" si="254"/>
        <v>0</v>
      </c>
      <c r="AA297" s="15" t="str">
        <f t="shared" si="255"/>
        <v>Q-0 A-0 || Q Total-4, A Total-1</v>
      </c>
      <c r="AB297" s="13" t="str" cm="1">
        <f t="array" ref="AB297">IFERROR(INDEX('Attendance-Slot-1'!$Q$2:$Q$1112,MATCH(1,('Attendance-Slot-1'!$A$2:$A$1112=$C297)*('Attendance-Slot-1'!$G$2:$G$1112=AB$2),0)),"No Data")</f>
        <v>No Data</v>
      </c>
      <c r="AC297" s="13" t="str" cm="1">
        <f t="array" ref="AC297">IFERROR(INDEX('Attendance-Slot-2'!$Q$2:$Q$2595,MATCH(1,('Attendance-Slot-2'!$A$2:$A$2595=$C297)*('Attendance-Slot-2'!$G$2:$G$2595=AB$2),0)),"No Data")</f>
        <v>A-S2_Onsite</v>
      </c>
      <c r="AD297" s="133" t="e">
        <f>VLOOKUP($Q297,'Written Exam Marks'!$H:$Q,10,FALSE)</f>
        <v>#N/A</v>
      </c>
      <c r="AE297" s="133" t="e">
        <f>VLOOKUP($Q297,'Written Exam Marks'!$H:$Q,9,FALSE)</f>
        <v>#N/A</v>
      </c>
      <c r="AF297" s="13" t="str">
        <f t="shared" si="256"/>
        <v>Absent</v>
      </c>
      <c r="AG297" s="13" t="str">
        <f t="shared" si="257"/>
        <v>A-S2_Onsite</v>
      </c>
      <c r="AH297" s="29" t="s">
        <v>5</v>
      </c>
      <c r="AI297" s="29" t="s">
        <v>5</v>
      </c>
      <c r="AJ297" s="29" t="s">
        <v>5</v>
      </c>
      <c r="AK297" s="29" t="s">
        <v>5</v>
      </c>
      <c r="AL297" s="29" t="s">
        <v>5</v>
      </c>
      <c r="AM297" s="29">
        <v>0</v>
      </c>
      <c r="AN297" s="131">
        <v>60</v>
      </c>
      <c r="AO297" s="36" t="s">
        <v>7179</v>
      </c>
      <c r="AP297" s="116" t="s">
        <v>1050</v>
      </c>
      <c r="AQ297" s="116" t="str">
        <f t="shared" si="241"/>
        <v>2025EB1100295-BDSDF108</v>
      </c>
      <c r="AR297" s="25" t="str">
        <f t="shared" si="258"/>
        <v>3 missed</v>
      </c>
      <c r="AS297" s="25" t="str">
        <f t="shared" si="259"/>
        <v>2 missed</v>
      </c>
      <c r="AT297" s="25">
        <f t="shared" si="260"/>
        <v>0</v>
      </c>
      <c r="AU297" s="25">
        <f t="shared" si="261"/>
        <v>0</v>
      </c>
      <c r="AV297" s="10">
        <f t="shared" si="262"/>
        <v>0</v>
      </c>
      <c r="AW297" s="10">
        <f t="shared" si="263"/>
        <v>0</v>
      </c>
      <c r="AX297" s="25" t="str">
        <f t="shared" si="264"/>
        <v>5 missed</v>
      </c>
      <c r="AY297" s="25">
        <f t="shared" si="265"/>
        <v>0</v>
      </c>
      <c r="AZ297" s="10">
        <f t="shared" si="266"/>
        <v>0</v>
      </c>
      <c r="BA297" s="10" t="str">
        <f t="shared" si="267"/>
        <v>Q-0 A-0 || Q Total-3, A Total-2</v>
      </c>
      <c r="BB297" s="10" t="str" cm="1">
        <f t="array" ref="BB297">IFERROR(INDEX('Attendance-Slot-1'!$Q$2:$Q$1112,MATCH(1,('Attendance-Slot-1'!$A$2:$A$1112=$C297)*('Attendance-Slot-1'!$G$2:$G$1112=BB$2),0)),"No Data")</f>
        <v>No Data</v>
      </c>
      <c r="BC297" s="10" t="str" cm="1">
        <f t="array" ref="BC297">IFERROR(INDEX('Attendance-Slot-2'!$Q$2:$Q$2595,MATCH(1,('Attendance-Slot-2'!$A$2:$A$2595=$C297)*('Attendance-Slot-2'!$G$2:$G$2595=BB$2),0)),"No Data")</f>
        <v>A-S2_Onsite</v>
      </c>
      <c r="BD297" s="136" t="e">
        <f>VLOOKUP($AQ297,'Written Exam Marks'!$H:$Q,10,FALSE)</f>
        <v>#N/A</v>
      </c>
      <c r="BE297" s="136" t="e">
        <f>VLOOKUP($AQ297,'Written Exam Marks'!$H:$Q,9,FALSE)</f>
        <v>#N/A</v>
      </c>
      <c r="BF297" s="10" t="str">
        <f t="shared" si="268"/>
        <v>Absent</v>
      </c>
      <c r="BG297" s="10" t="str">
        <f t="shared" si="269"/>
        <v>A-S2_Onsite</v>
      </c>
      <c r="BH297" s="129" t="s">
        <v>5</v>
      </c>
      <c r="BI297" s="129" t="s">
        <v>5</v>
      </c>
      <c r="BJ297" s="129" t="s">
        <v>5</v>
      </c>
      <c r="BK297" s="129" t="s">
        <v>5</v>
      </c>
      <c r="BL297" s="144">
        <v>0</v>
      </c>
      <c r="BM297" s="24">
        <v>60</v>
      </c>
      <c r="BN297" s="24" t="s">
        <v>1004</v>
      </c>
      <c r="BO297" s="118" t="s">
        <v>1063</v>
      </c>
      <c r="BP297" s="118" t="str">
        <f t="shared" si="242"/>
        <v>2025EB1100295-BDSDF114</v>
      </c>
      <c r="BQ297" s="24" t="str">
        <f t="shared" si="270"/>
        <v>3 missed</v>
      </c>
      <c r="BR297" s="24" t="str">
        <f t="shared" si="271"/>
        <v>1 missed</v>
      </c>
      <c r="BS297" s="24">
        <f t="shared" si="272"/>
        <v>0</v>
      </c>
      <c r="BT297" s="24">
        <f t="shared" si="273"/>
        <v>0</v>
      </c>
      <c r="BU297" s="14">
        <f t="shared" si="274"/>
        <v>0</v>
      </c>
      <c r="BV297" s="14">
        <f t="shared" si="275"/>
        <v>0</v>
      </c>
      <c r="BW297" s="24" t="str">
        <f t="shared" si="276"/>
        <v>4 missed</v>
      </c>
      <c r="BX297" s="24">
        <f t="shared" si="277"/>
        <v>0</v>
      </c>
      <c r="BY297" s="14">
        <f t="shared" si="278"/>
        <v>0</v>
      </c>
      <c r="BZ297" s="14" t="str">
        <f t="shared" si="279"/>
        <v>Q-0 A-0 || Q Total-3, A Total-1</v>
      </c>
      <c r="CA297" s="14" t="str" cm="1">
        <f t="array" ref="CA297">IFERROR(INDEX('Attendance-Slot-1'!$Q$2:$Q$1112,MATCH(1,('Attendance-Slot-1'!$A$2:$A$1112=$C297)*('Attendance-Slot-1'!$G$2:$G$1112=CA$2),0)),"No Data")</f>
        <v>No Data</v>
      </c>
      <c r="CB297" s="14" t="str" cm="1">
        <f t="array" ref="CB297">IFERROR(INDEX('Attendance-Slot-2'!$Q$2:$Q$2595,MATCH(1,('Attendance-Slot-2'!$A$2:$A$2595=$C297)*('Attendance-Slot-2'!$G$2:$G$2595=CA$2),0)),"No Data")</f>
        <v>A-S2_Onsite</v>
      </c>
      <c r="CC297" s="138" t="e">
        <f>VLOOKUP($BP297,'Written Exam Marks'!$H:$Q,10,FALSE)</f>
        <v>#N/A</v>
      </c>
      <c r="CD297" s="138" t="e">
        <f>VLOOKUP($BP297,'Written Exam Marks'!$H:$Q,9,FALSE)</f>
        <v>#N/A</v>
      </c>
      <c r="CE297" s="14" t="str">
        <f t="shared" si="280"/>
        <v>Absent</v>
      </c>
      <c r="CF297" s="14" t="str">
        <f t="shared" si="281"/>
        <v>A-S2_Onsite</v>
      </c>
      <c r="CG297" s="130" t="s">
        <v>5</v>
      </c>
      <c r="CH297" s="130" t="s">
        <v>5</v>
      </c>
      <c r="CI297" s="130" t="s">
        <v>5</v>
      </c>
      <c r="CJ297" s="130" t="s">
        <v>5</v>
      </c>
      <c r="CK297" s="130" t="s">
        <v>5</v>
      </c>
      <c r="CL297" s="130" t="s">
        <v>5</v>
      </c>
      <c r="CM297" s="145">
        <v>0</v>
      </c>
      <c r="CN297" s="130">
        <v>50</v>
      </c>
      <c r="CO297" s="27" t="s">
        <v>1005</v>
      </c>
      <c r="CP297" s="119" t="s">
        <v>1044</v>
      </c>
      <c r="CQ297" s="119" t="str">
        <f t="shared" si="243"/>
        <v>2025EB1100295-BDSDF112</v>
      </c>
      <c r="CR297" s="27" t="str">
        <f t="shared" si="282"/>
        <v>2 missed</v>
      </c>
      <c r="CS297" s="27" t="str">
        <f t="shared" si="283"/>
        <v>2 missed</v>
      </c>
      <c r="CT297" s="27">
        <f t="shared" si="284"/>
        <v>0</v>
      </c>
      <c r="CU297" s="27">
        <f t="shared" si="285"/>
        <v>0</v>
      </c>
      <c r="CV297" s="15">
        <f t="shared" si="286"/>
        <v>0</v>
      </c>
      <c r="CW297" s="15">
        <f t="shared" si="287"/>
        <v>0</v>
      </c>
      <c r="CX297" s="27" t="str">
        <f t="shared" si="288"/>
        <v>4 missed</v>
      </c>
      <c r="CY297" s="27">
        <f t="shared" si="289"/>
        <v>0</v>
      </c>
      <c r="CZ297" s="15">
        <f t="shared" si="290"/>
        <v>0</v>
      </c>
      <c r="DA297" s="15" t="str">
        <f t="shared" si="291"/>
        <v>Q-0 A-0 || Q Total-2, A Total-2</v>
      </c>
      <c r="DB297" s="15" t="str" cm="1">
        <f t="array" ref="DB297">IFERROR(INDEX('Attendance-Slot-1'!$Q$2:$Q$1112,MATCH(1,('Attendance-Slot-1'!$A$2:$A$1112=$C297)*('Attendance-Slot-1'!$G$2:$G$1112=DB$2),0)),"No Data")</f>
        <v>No Data</v>
      </c>
      <c r="DC297" s="15" t="str" cm="1">
        <f t="array" ref="DC297">IFERROR(INDEX('Attendance-Slot-2'!$Q$2:$Q$2595,MATCH(1,('Attendance-Slot-2'!$A$2:$A$2595=$C297)*('Attendance-Slot-2'!$G$2:$G$2595=DB$2),0)),"No Data")</f>
        <v>A-S2_Onsite</v>
      </c>
      <c r="DD297" s="139" t="e">
        <f>VLOOKUP($CQ297,'Written Exam Marks'!$H:$Q,10,FALSE)</f>
        <v>#N/A</v>
      </c>
      <c r="DE297" s="139" t="e">
        <f>VLOOKUP($CQ297,'Written Exam Marks'!$H:$Q,9,FALSE)</f>
        <v>#N/A</v>
      </c>
      <c r="DF297" s="15" t="str">
        <f t="shared" si="292"/>
        <v>Absent</v>
      </c>
      <c r="DG297" s="15" t="str">
        <f t="shared" si="293"/>
        <v>A-S2_Onsite</v>
      </c>
      <c r="DH297" s="139" t="s">
        <v>5</v>
      </c>
      <c r="DI297" s="139">
        <v>0</v>
      </c>
      <c r="DJ297" s="139">
        <v>100</v>
      </c>
      <c r="DK297" s="3" t="str">
        <f t="shared" si="244"/>
        <v>P-0, A-0, No Data-4</v>
      </c>
      <c r="DL297" s="3" t="str">
        <f t="shared" si="245"/>
        <v>P-0, A-4, No Data-0</v>
      </c>
      <c r="DM297" s="1" t="str">
        <f t="shared" si="294"/>
        <v>A-S2_Onsite</v>
      </c>
      <c r="DN297" s="1" t="str">
        <f t="shared" si="295"/>
        <v>A-S2_Onsite</v>
      </c>
      <c r="DO297" s="1" t="str">
        <f t="shared" si="296"/>
        <v>A-S2_Onsite</v>
      </c>
      <c r="DP297" s="1" t="str">
        <f t="shared" si="297"/>
        <v>A-S2_Onsite</v>
      </c>
      <c r="DQ297" s="1" t="str">
        <f t="shared" si="298"/>
        <v>P-0, A-4, No Data-0</v>
      </c>
      <c r="DR297" s="39">
        <f t="shared" si="299"/>
        <v>0</v>
      </c>
      <c r="DS297" s="34" t="s">
        <v>7217</v>
      </c>
      <c r="DT297" s="39" t="s">
        <v>1098</v>
      </c>
      <c r="DU297" s="30" t="s">
        <v>885</v>
      </c>
      <c r="DV297" s="30" t="s">
        <v>3489</v>
      </c>
    </row>
    <row r="298" spans="1:126" x14ac:dyDescent="0.25">
      <c r="A298" s="1">
        <v>295</v>
      </c>
      <c r="B298" s="1" t="s">
        <v>1000</v>
      </c>
      <c r="C298" s="1" t="s">
        <v>888</v>
      </c>
      <c r="D298" s="1" t="s">
        <v>889</v>
      </c>
      <c r="E298" s="1" t="s">
        <v>890</v>
      </c>
      <c r="F298" s="1" t="s">
        <v>7201</v>
      </c>
      <c r="G298" s="1" t="s">
        <v>1540</v>
      </c>
      <c r="H298" s="143">
        <v>8</v>
      </c>
      <c r="I298" s="143">
        <v>7.2</v>
      </c>
      <c r="J298" s="143">
        <v>8</v>
      </c>
      <c r="K298" s="143" t="s">
        <v>5</v>
      </c>
      <c r="L298" s="132">
        <v>28</v>
      </c>
      <c r="M298" s="132">
        <v>51.2</v>
      </c>
      <c r="N298" s="26">
        <v>60</v>
      </c>
      <c r="O298" s="26" t="s">
        <v>997</v>
      </c>
      <c r="P298" s="120" t="s">
        <v>1034</v>
      </c>
      <c r="Q298" s="13" t="str">
        <f t="shared" si="246"/>
        <v>2025EB1100296-BDSDF113</v>
      </c>
      <c r="R298" s="26" t="str">
        <f t="shared" si="247"/>
        <v>1 missed</v>
      </c>
      <c r="S298" s="26" t="str">
        <f t="shared" si="240"/>
        <v>0 missed</v>
      </c>
      <c r="T298" s="26">
        <f t="shared" si="248"/>
        <v>3</v>
      </c>
      <c r="U298" s="26">
        <f t="shared" si="249"/>
        <v>1</v>
      </c>
      <c r="V298" s="13">
        <f t="shared" si="250"/>
        <v>0.75</v>
      </c>
      <c r="W298" s="13">
        <f t="shared" si="251"/>
        <v>1</v>
      </c>
      <c r="X298" s="26" t="str">
        <f t="shared" si="252"/>
        <v>1 missed</v>
      </c>
      <c r="Y298" s="26">
        <f t="shared" si="253"/>
        <v>4</v>
      </c>
      <c r="Z298" s="13">
        <f t="shared" si="254"/>
        <v>0.8</v>
      </c>
      <c r="AA298" s="15" t="str">
        <f t="shared" si="255"/>
        <v>Q-3 A-1 || Q Total-4, A Total-1</v>
      </c>
      <c r="AB298" s="13" t="str" cm="1">
        <f t="array" ref="AB298">IFERROR(INDEX('Attendance-Slot-1'!$Q$2:$Q$1112,MATCH(1,('Attendance-Slot-1'!$A$2:$A$1112=$C298)*('Attendance-Slot-1'!$G$2:$G$1112=AB$2),0)),"No Data")</f>
        <v>No Data</v>
      </c>
      <c r="AC298" s="13" t="str" cm="1">
        <f t="array" ref="AC298">IFERROR(INDEX('Attendance-Slot-2'!$Q$2:$Q$2595,MATCH(1,('Attendance-Slot-2'!$A$2:$A$2595=$C298)*('Attendance-Slot-2'!$G$2:$G$2595=AB$2),0)),"No Data")</f>
        <v>A-S2_Online</v>
      </c>
      <c r="AD298" s="133" t="e">
        <f>VLOOKUP($Q298,'Written Exam Marks'!$H:$Q,10,FALSE)</f>
        <v>#N/A</v>
      </c>
      <c r="AE298" s="133" t="e">
        <f>VLOOKUP($Q298,'Written Exam Marks'!$H:$Q,9,FALSE)</f>
        <v>#N/A</v>
      </c>
      <c r="AF298" s="13" t="str">
        <f t="shared" si="256"/>
        <v>Absent</v>
      </c>
      <c r="AG298" s="13" t="str">
        <f t="shared" si="257"/>
        <v>A-S2_Online</v>
      </c>
      <c r="AH298" s="29">
        <v>11</v>
      </c>
      <c r="AI298" s="29">
        <v>5</v>
      </c>
      <c r="AJ298" s="29">
        <v>8.6666666669999994</v>
      </c>
      <c r="AK298" s="29" t="s">
        <v>5</v>
      </c>
      <c r="AL298" s="29" t="s">
        <v>5</v>
      </c>
      <c r="AM298" s="29">
        <v>24.666666667000001</v>
      </c>
      <c r="AN298" s="131">
        <v>60</v>
      </c>
      <c r="AO298" s="36" t="s">
        <v>7179</v>
      </c>
      <c r="AP298" s="116" t="s">
        <v>1050</v>
      </c>
      <c r="AQ298" s="116" t="str">
        <f t="shared" si="241"/>
        <v>2025EB1100296-BDSDF108</v>
      </c>
      <c r="AR298" s="25" t="str">
        <f t="shared" si="258"/>
        <v>2 missed</v>
      </c>
      <c r="AS298" s="25" t="str">
        <f t="shared" si="259"/>
        <v>0 missed</v>
      </c>
      <c r="AT298" s="25">
        <f t="shared" si="260"/>
        <v>1</v>
      </c>
      <c r="AU298" s="25">
        <f t="shared" si="261"/>
        <v>2</v>
      </c>
      <c r="AV298" s="10">
        <f t="shared" si="262"/>
        <v>0.33333333333333331</v>
      </c>
      <c r="AW298" s="10">
        <f t="shared" si="263"/>
        <v>1</v>
      </c>
      <c r="AX298" s="25" t="str">
        <f t="shared" si="264"/>
        <v>2 missed</v>
      </c>
      <c r="AY298" s="25">
        <f t="shared" si="265"/>
        <v>3</v>
      </c>
      <c r="AZ298" s="10">
        <f t="shared" si="266"/>
        <v>0.6</v>
      </c>
      <c r="BA298" s="10" t="str">
        <f t="shared" si="267"/>
        <v>Q-1 A-2 || Q Total-3, A Total-2</v>
      </c>
      <c r="BB298" s="10" t="str" cm="1">
        <f t="array" ref="BB298">IFERROR(INDEX('Attendance-Slot-1'!$Q$2:$Q$1112,MATCH(1,('Attendance-Slot-1'!$A$2:$A$1112=$C298)*('Attendance-Slot-1'!$G$2:$G$1112=BB$2),0)),"No Data")</f>
        <v>No Data</v>
      </c>
      <c r="BC298" s="10" t="str" cm="1">
        <f t="array" ref="BC298">IFERROR(INDEX('Attendance-Slot-2'!$Q$2:$Q$2595,MATCH(1,('Attendance-Slot-2'!$A$2:$A$2595=$C298)*('Attendance-Slot-2'!$G$2:$G$2595=BB$2),0)),"No Data")</f>
        <v>A-S2_Online</v>
      </c>
      <c r="BD298" s="136" t="e">
        <f>VLOOKUP($AQ298,'Written Exam Marks'!$H:$Q,10,FALSE)</f>
        <v>#N/A</v>
      </c>
      <c r="BE298" s="136" t="e">
        <f>VLOOKUP($AQ298,'Written Exam Marks'!$H:$Q,9,FALSE)</f>
        <v>#N/A</v>
      </c>
      <c r="BF298" s="10" t="str">
        <f t="shared" si="268"/>
        <v>Absent</v>
      </c>
      <c r="BG298" s="10" t="str">
        <f t="shared" si="269"/>
        <v>A-S2_Online</v>
      </c>
      <c r="BH298" s="129">
        <v>10</v>
      </c>
      <c r="BI298" s="129">
        <v>15</v>
      </c>
      <c r="BJ298" s="129">
        <v>15</v>
      </c>
      <c r="BK298" s="129">
        <v>19.5</v>
      </c>
      <c r="BL298" s="144">
        <v>59.5</v>
      </c>
      <c r="BM298" s="24">
        <v>60</v>
      </c>
      <c r="BN298" s="24" t="s">
        <v>1004</v>
      </c>
      <c r="BO298" s="118" t="s">
        <v>1063</v>
      </c>
      <c r="BP298" s="118" t="str">
        <f t="shared" si="242"/>
        <v>2025EB1100296-BDSDF114</v>
      </c>
      <c r="BQ298" s="24" t="str">
        <f t="shared" si="270"/>
        <v>0 missed</v>
      </c>
      <c r="BR298" s="24" t="str">
        <f t="shared" si="271"/>
        <v>0 missed</v>
      </c>
      <c r="BS298" s="24">
        <f t="shared" si="272"/>
        <v>3</v>
      </c>
      <c r="BT298" s="24">
        <f t="shared" si="273"/>
        <v>1</v>
      </c>
      <c r="BU298" s="14">
        <f t="shared" si="274"/>
        <v>1</v>
      </c>
      <c r="BV298" s="14">
        <f t="shared" si="275"/>
        <v>1</v>
      </c>
      <c r="BW298" s="24" t="str">
        <f t="shared" si="276"/>
        <v>0 missed</v>
      </c>
      <c r="BX298" s="24">
        <f t="shared" si="277"/>
        <v>4</v>
      </c>
      <c r="BY298" s="14">
        <f t="shared" si="278"/>
        <v>1</v>
      </c>
      <c r="BZ298" s="14" t="str">
        <f t="shared" si="279"/>
        <v>Q-3 A-1 || Q Total-3, A Total-1</v>
      </c>
      <c r="CA298" s="14" t="str" cm="1">
        <f t="array" ref="CA298">IFERROR(INDEX('Attendance-Slot-1'!$Q$2:$Q$1112,MATCH(1,('Attendance-Slot-1'!$A$2:$A$1112=$C298)*('Attendance-Slot-1'!$G$2:$G$1112=CA$2),0)),"No Data")</f>
        <v>P-S1_Online</v>
      </c>
      <c r="CB298" s="14" t="str" cm="1">
        <f t="array" ref="CB298">IFERROR(INDEX('Attendance-Slot-2'!$Q$2:$Q$2595,MATCH(1,('Attendance-Slot-2'!$A$2:$A$2595=$C298)*('Attendance-Slot-2'!$G$2:$G$2595=CA$2),0)),"No Data")</f>
        <v>No Data</v>
      </c>
      <c r="CC298" s="138" t="e">
        <f>VLOOKUP($BP298,'Written Exam Marks'!$H:$Q,10,FALSE)</f>
        <v>#N/A</v>
      </c>
      <c r="CD298" s="138" t="e">
        <f>VLOOKUP($BP298,'Written Exam Marks'!$H:$Q,9,FALSE)</f>
        <v>#N/A</v>
      </c>
      <c r="CE298" s="14" t="str">
        <f t="shared" si="280"/>
        <v>Present</v>
      </c>
      <c r="CF298" s="14" t="str">
        <f t="shared" si="281"/>
        <v>P-S1_Online</v>
      </c>
      <c r="CG298" s="130">
        <v>4</v>
      </c>
      <c r="CH298" s="130">
        <v>4.5</v>
      </c>
      <c r="CI298" s="130">
        <v>9</v>
      </c>
      <c r="CJ298" s="130">
        <v>7</v>
      </c>
      <c r="CK298" s="130" t="s">
        <v>5</v>
      </c>
      <c r="CL298" s="130" t="s">
        <v>5</v>
      </c>
      <c r="CM298" s="145">
        <v>24.5</v>
      </c>
      <c r="CN298" s="130">
        <v>50</v>
      </c>
      <c r="CO298" s="27" t="s">
        <v>1005</v>
      </c>
      <c r="CP298" s="119" t="s">
        <v>1044</v>
      </c>
      <c r="CQ298" s="119" t="str">
        <f t="shared" si="243"/>
        <v>2025EB1100296-BDSDF112</v>
      </c>
      <c r="CR298" s="27" t="str">
        <f t="shared" si="282"/>
        <v>0 missed</v>
      </c>
      <c r="CS298" s="27" t="str">
        <f t="shared" si="283"/>
        <v>0 missed</v>
      </c>
      <c r="CT298" s="27">
        <f t="shared" si="284"/>
        <v>2</v>
      </c>
      <c r="CU298" s="27">
        <f t="shared" si="285"/>
        <v>2</v>
      </c>
      <c r="CV298" s="15">
        <f t="shared" si="286"/>
        <v>1</v>
      </c>
      <c r="CW298" s="15">
        <f t="shared" si="287"/>
        <v>1</v>
      </c>
      <c r="CX298" s="27" t="str">
        <f t="shared" si="288"/>
        <v>0 missed</v>
      </c>
      <c r="CY298" s="27">
        <f t="shared" si="289"/>
        <v>4</v>
      </c>
      <c r="CZ298" s="15">
        <f t="shared" si="290"/>
        <v>1</v>
      </c>
      <c r="DA298" s="15" t="str">
        <f t="shared" si="291"/>
        <v>Q-2 A-2 || Q Total-2, A Total-2</v>
      </c>
      <c r="DB298" s="15" t="str" cm="1">
        <f t="array" ref="DB298">IFERROR(INDEX('Attendance-Slot-1'!$Q$2:$Q$1112,MATCH(1,('Attendance-Slot-1'!$A$2:$A$1112=$C298)*('Attendance-Slot-1'!$G$2:$G$1112=DB$2),0)),"No Data")</f>
        <v>P-S1_Online</v>
      </c>
      <c r="DC298" s="15" t="str" cm="1">
        <f t="array" ref="DC298">IFERROR(INDEX('Attendance-Slot-2'!$Q$2:$Q$2595,MATCH(1,('Attendance-Slot-2'!$A$2:$A$2595=$C298)*('Attendance-Slot-2'!$G$2:$G$2595=DB$2),0)),"No Data")</f>
        <v>No Data</v>
      </c>
      <c r="DD298" s="139">
        <f>VLOOKUP($CQ298,'Written Exam Marks'!$H:$Q,10,FALSE)</f>
        <v>8.5</v>
      </c>
      <c r="DE298" s="139">
        <f>VLOOKUP($CQ298,'Written Exam Marks'!$H:$Q,9,FALSE)</f>
        <v>50</v>
      </c>
      <c r="DF298" s="15" t="str">
        <f t="shared" si="292"/>
        <v>Present</v>
      </c>
      <c r="DG298" s="15" t="str">
        <f t="shared" si="293"/>
        <v>P-S1_Online</v>
      </c>
      <c r="DH298" s="139">
        <v>90</v>
      </c>
      <c r="DI298" s="139">
        <v>90</v>
      </c>
      <c r="DJ298" s="139">
        <v>100</v>
      </c>
      <c r="DK298" s="3" t="str">
        <f t="shared" si="244"/>
        <v>P-2, A-0, No Data-2</v>
      </c>
      <c r="DL298" s="3" t="str">
        <f t="shared" si="245"/>
        <v>P-0, A-2, No Data-2</v>
      </c>
      <c r="DM298" s="1" t="str">
        <f t="shared" si="294"/>
        <v>A-S2_Online</v>
      </c>
      <c r="DN298" s="1" t="str">
        <f t="shared" si="295"/>
        <v>P-S1_Online</v>
      </c>
      <c r="DO298" s="1" t="str">
        <f t="shared" si="296"/>
        <v>A-S2_Online</v>
      </c>
      <c r="DP298" s="1" t="str">
        <f t="shared" si="297"/>
        <v>P-S1_Online</v>
      </c>
      <c r="DQ298" s="1" t="str">
        <f t="shared" si="298"/>
        <v>P-2, A-2, No Data-0</v>
      </c>
      <c r="DR298" s="39">
        <f t="shared" si="299"/>
        <v>0</v>
      </c>
      <c r="DS298" s="34" t="s">
        <v>7217</v>
      </c>
      <c r="DT298" s="39" t="s">
        <v>7363</v>
      </c>
      <c r="DU298" s="30" t="s">
        <v>888</v>
      </c>
      <c r="DV298" s="30"/>
    </row>
    <row r="299" spans="1:126" x14ac:dyDescent="0.25">
      <c r="A299" s="1">
        <v>296</v>
      </c>
      <c r="B299" s="1" t="s">
        <v>1000</v>
      </c>
      <c r="C299" s="1" t="s">
        <v>891</v>
      </c>
      <c r="D299" s="1" t="s">
        <v>892</v>
      </c>
      <c r="E299" s="1" t="s">
        <v>893</v>
      </c>
      <c r="F299" s="1" t="s">
        <v>7201</v>
      </c>
      <c r="G299" s="1" t="s">
        <v>1543</v>
      </c>
      <c r="H299" s="143">
        <v>8</v>
      </c>
      <c r="I299" s="143">
        <v>7.2</v>
      </c>
      <c r="J299" s="143">
        <v>8</v>
      </c>
      <c r="K299" s="143">
        <v>7.2</v>
      </c>
      <c r="L299" s="132">
        <v>28</v>
      </c>
      <c r="M299" s="132">
        <v>58.4</v>
      </c>
      <c r="N299" s="26">
        <v>60</v>
      </c>
      <c r="O299" s="26" t="s">
        <v>997</v>
      </c>
      <c r="P299" s="120" t="s">
        <v>1034</v>
      </c>
      <c r="Q299" s="13" t="str">
        <f t="shared" si="246"/>
        <v>2025EB1100297-BDSDF113</v>
      </c>
      <c r="R299" s="26" t="str">
        <f t="shared" si="247"/>
        <v>0 missed</v>
      </c>
      <c r="S299" s="26" t="str">
        <f t="shared" si="240"/>
        <v>0 missed</v>
      </c>
      <c r="T299" s="26">
        <f t="shared" si="248"/>
        <v>4</v>
      </c>
      <c r="U299" s="26">
        <f t="shared" si="249"/>
        <v>1</v>
      </c>
      <c r="V299" s="13">
        <f t="shared" si="250"/>
        <v>1</v>
      </c>
      <c r="W299" s="13">
        <f t="shared" si="251"/>
        <v>1</v>
      </c>
      <c r="X299" s="26" t="str">
        <f t="shared" si="252"/>
        <v>0 missed</v>
      </c>
      <c r="Y299" s="26">
        <f t="shared" si="253"/>
        <v>5</v>
      </c>
      <c r="Z299" s="13">
        <f t="shared" si="254"/>
        <v>1</v>
      </c>
      <c r="AA299" s="15" t="str">
        <f t="shared" si="255"/>
        <v>Q-4 A-1 || Q Total-4, A Total-1</v>
      </c>
      <c r="AB299" s="13" t="str" cm="1">
        <f t="array" ref="AB299">IFERROR(INDEX('Attendance-Slot-1'!$Q$2:$Q$1112,MATCH(1,('Attendance-Slot-1'!$A$2:$A$1112=$C299)*('Attendance-Slot-1'!$G$2:$G$1112=AB$2),0)),"No Data")</f>
        <v>P-S1_Onsite</v>
      </c>
      <c r="AC299" s="13" t="str" cm="1">
        <f t="array" ref="AC299">IFERROR(INDEX('Attendance-Slot-2'!$Q$2:$Q$2595,MATCH(1,('Attendance-Slot-2'!$A$2:$A$2595=$C299)*('Attendance-Slot-2'!$G$2:$G$2595=AB$2),0)),"No Data")</f>
        <v>No Data</v>
      </c>
      <c r="AD299" s="133">
        <f>VLOOKUP($Q299,'Written Exam Marks'!$H:$Q,10,FALSE)</f>
        <v>0</v>
      </c>
      <c r="AE299" s="133">
        <f>VLOOKUP($Q299,'Written Exam Marks'!$H:$Q,9,FALSE)</f>
        <v>40</v>
      </c>
      <c r="AF299" s="13" t="str">
        <f t="shared" si="256"/>
        <v>Present</v>
      </c>
      <c r="AG299" s="13" t="str">
        <f t="shared" si="257"/>
        <v>P-S1_Onsite</v>
      </c>
      <c r="AH299" s="29">
        <v>13</v>
      </c>
      <c r="AI299" s="29">
        <v>13</v>
      </c>
      <c r="AJ299" s="29">
        <v>7.3333333329999997</v>
      </c>
      <c r="AK299" s="29">
        <v>10</v>
      </c>
      <c r="AL299" s="29">
        <v>10</v>
      </c>
      <c r="AM299" s="29">
        <v>53.333333332999999</v>
      </c>
      <c r="AN299" s="131">
        <v>60</v>
      </c>
      <c r="AO299" s="36" t="s">
        <v>7179</v>
      </c>
      <c r="AP299" s="116" t="s">
        <v>1050</v>
      </c>
      <c r="AQ299" s="116" t="str">
        <f t="shared" si="241"/>
        <v>2025EB1100297-BDSDF108</v>
      </c>
      <c r="AR299" s="25" t="str">
        <f t="shared" si="258"/>
        <v>0 missed</v>
      </c>
      <c r="AS299" s="25" t="str">
        <f t="shared" si="259"/>
        <v>0 missed</v>
      </c>
      <c r="AT299" s="25">
        <f t="shared" si="260"/>
        <v>3</v>
      </c>
      <c r="AU299" s="25">
        <f t="shared" si="261"/>
        <v>2</v>
      </c>
      <c r="AV299" s="10">
        <f t="shared" si="262"/>
        <v>1</v>
      </c>
      <c r="AW299" s="10">
        <f t="shared" si="263"/>
        <v>1</v>
      </c>
      <c r="AX299" s="25" t="str">
        <f t="shared" si="264"/>
        <v>0 missed</v>
      </c>
      <c r="AY299" s="25">
        <f t="shared" si="265"/>
        <v>5</v>
      </c>
      <c r="AZ299" s="10">
        <f t="shared" si="266"/>
        <v>1</v>
      </c>
      <c r="BA299" s="10" t="str">
        <f t="shared" si="267"/>
        <v>Q-3 A-2 || Q Total-3, A Total-2</v>
      </c>
      <c r="BB299" s="10" t="str" cm="1">
        <f t="array" ref="BB299">IFERROR(INDEX('Attendance-Slot-1'!$Q$2:$Q$1112,MATCH(1,('Attendance-Slot-1'!$A$2:$A$1112=$C299)*('Attendance-Slot-1'!$G$2:$G$1112=BB$2),0)),"No Data")</f>
        <v>P-S1_Onsite</v>
      </c>
      <c r="BC299" s="10" t="str" cm="1">
        <f t="array" ref="BC299">IFERROR(INDEX('Attendance-Slot-2'!$Q$2:$Q$2595,MATCH(1,('Attendance-Slot-2'!$A$2:$A$2595=$C299)*('Attendance-Slot-2'!$G$2:$G$2595=BB$2),0)),"No Data")</f>
        <v>No Data</v>
      </c>
      <c r="BD299" s="136">
        <f>VLOOKUP($AQ299,'Written Exam Marks'!$H:$Q,10,FALSE)</f>
        <v>5</v>
      </c>
      <c r="BE299" s="136">
        <f>VLOOKUP($AQ299,'Written Exam Marks'!$H:$Q,9,FALSE)</f>
        <v>40</v>
      </c>
      <c r="BF299" s="10" t="str">
        <f t="shared" si="268"/>
        <v>Present</v>
      </c>
      <c r="BG299" s="10" t="str">
        <f t="shared" si="269"/>
        <v>P-S1_Onsite</v>
      </c>
      <c r="BH299" s="129">
        <v>10</v>
      </c>
      <c r="BI299" s="129">
        <v>15</v>
      </c>
      <c r="BJ299" s="129">
        <v>15</v>
      </c>
      <c r="BK299" s="129">
        <v>19.5</v>
      </c>
      <c r="BL299" s="144">
        <v>59.5</v>
      </c>
      <c r="BM299" s="24">
        <v>60</v>
      </c>
      <c r="BN299" s="24" t="s">
        <v>1004</v>
      </c>
      <c r="BO299" s="118" t="s">
        <v>1063</v>
      </c>
      <c r="BP299" s="118" t="str">
        <f t="shared" si="242"/>
        <v>2025EB1100297-BDSDF114</v>
      </c>
      <c r="BQ299" s="24" t="str">
        <f t="shared" si="270"/>
        <v>0 missed</v>
      </c>
      <c r="BR299" s="24" t="str">
        <f t="shared" si="271"/>
        <v>0 missed</v>
      </c>
      <c r="BS299" s="24">
        <f t="shared" si="272"/>
        <v>3</v>
      </c>
      <c r="BT299" s="24">
        <f t="shared" si="273"/>
        <v>1</v>
      </c>
      <c r="BU299" s="14">
        <f t="shared" si="274"/>
        <v>1</v>
      </c>
      <c r="BV299" s="14">
        <f t="shared" si="275"/>
        <v>1</v>
      </c>
      <c r="BW299" s="24" t="str">
        <f t="shared" si="276"/>
        <v>0 missed</v>
      </c>
      <c r="BX299" s="24">
        <f t="shared" si="277"/>
        <v>4</v>
      </c>
      <c r="BY299" s="14">
        <f t="shared" si="278"/>
        <v>1</v>
      </c>
      <c r="BZ299" s="14" t="str">
        <f t="shared" si="279"/>
        <v>Q-3 A-1 || Q Total-3, A Total-1</v>
      </c>
      <c r="CA299" s="14" t="str" cm="1">
        <f t="array" ref="CA299">IFERROR(INDEX('Attendance-Slot-1'!$Q$2:$Q$1112,MATCH(1,('Attendance-Slot-1'!$A$2:$A$1112=$C299)*('Attendance-Slot-1'!$G$2:$G$1112=CA$2),0)),"No Data")</f>
        <v>P-S1_Onsite</v>
      </c>
      <c r="CB299" s="14" t="str" cm="1">
        <f t="array" ref="CB299">IFERROR(INDEX('Attendance-Slot-2'!$Q$2:$Q$2595,MATCH(1,('Attendance-Slot-2'!$A$2:$A$2595=$C299)*('Attendance-Slot-2'!$G$2:$G$2595=CA$2),0)),"No Data")</f>
        <v>No Data</v>
      </c>
      <c r="CC299" s="138">
        <f>VLOOKUP($BP299,'Written Exam Marks'!$H:$Q,10,FALSE)</f>
        <v>3</v>
      </c>
      <c r="CD299" s="138">
        <f>VLOOKUP($BP299,'Written Exam Marks'!$H:$Q,9,FALSE)</f>
        <v>40</v>
      </c>
      <c r="CE299" s="14" t="str">
        <f t="shared" si="280"/>
        <v>Present</v>
      </c>
      <c r="CF299" s="14" t="str">
        <f t="shared" si="281"/>
        <v>P-S1_Onsite</v>
      </c>
      <c r="CG299" s="130">
        <v>5</v>
      </c>
      <c r="CH299" s="130">
        <v>2.5</v>
      </c>
      <c r="CI299" s="130">
        <v>7</v>
      </c>
      <c r="CJ299" s="130">
        <v>7</v>
      </c>
      <c r="CK299" s="130" t="s">
        <v>5</v>
      </c>
      <c r="CL299" s="130" t="s">
        <v>5</v>
      </c>
      <c r="CM299" s="145">
        <v>21.5</v>
      </c>
      <c r="CN299" s="130">
        <v>50</v>
      </c>
      <c r="CO299" s="27" t="s">
        <v>1005</v>
      </c>
      <c r="CP299" s="119" t="s">
        <v>1044</v>
      </c>
      <c r="CQ299" s="119" t="str">
        <f t="shared" si="243"/>
        <v>2025EB1100297-BDSDF112</v>
      </c>
      <c r="CR299" s="27" t="str">
        <f t="shared" si="282"/>
        <v>0 missed</v>
      </c>
      <c r="CS299" s="27" t="str">
        <f t="shared" si="283"/>
        <v>0 missed</v>
      </c>
      <c r="CT299" s="27">
        <f t="shared" si="284"/>
        <v>2</v>
      </c>
      <c r="CU299" s="27">
        <f t="shared" si="285"/>
        <v>2</v>
      </c>
      <c r="CV299" s="15">
        <f t="shared" si="286"/>
        <v>1</v>
      </c>
      <c r="CW299" s="15">
        <f t="shared" si="287"/>
        <v>1</v>
      </c>
      <c r="CX299" s="27" t="str">
        <f t="shared" si="288"/>
        <v>0 missed</v>
      </c>
      <c r="CY299" s="27">
        <f t="shared" si="289"/>
        <v>4</v>
      </c>
      <c r="CZ299" s="15">
        <f t="shared" si="290"/>
        <v>1</v>
      </c>
      <c r="DA299" s="15" t="str">
        <f t="shared" si="291"/>
        <v>Q-2 A-2 || Q Total-2, A Total-2</v>
      </c>
      <c r="DB299" s="15" t="str" cm="1">
        <f t="array" ref="DB299">IFERROR(INDEX('Attendance-Slot-1'!$Q$2:$Q$1112,MATCH(1,('Attendance-Slot-1'!$A$2:$A$1112=$C299)*('Attendance-Slot-1'!$G$2:$G$1112=DB$2),0)),"No Data")</f>
        <v>P-S1_Onsite</v>
      </c>
      <c r="DC299" s="15" t="str" cm="1">
        <f t="array" ref="DC299">IFERROR(INDEX('Attendance-Slot-2'!$Q$2:$Q$2595,MATCH(1,('Attendance-Slot-2'!$A$2:$A$2595=$C299)*('Attendance-Slot-2'!$G$2:$G$2595=DB$2),0)),"No Data")</f>
        <v>No Data</v>
      </c>
      <c r="DD299" s="139">
        <f>VLOOKUP($CQ299,'Written Exam Marks'!$H:$Q,10,FALSE)</f>
        <v>20.5</v>
      </c>
      <c r="DE299" s="139">
        <f>VLOOKUP($CQ299,'Written Exam Marks'!$H:$Q,9,FALSE)</f>
        <v>50</v>
      </c>
      <c r="DF299" s="15" t="str">
        <f t="shared" si="292"/>
        <v>Present</v>
      </c>
      <c r="DG299" s="15" t="str">
        <f t="shared" si="293"/>
        <v>P-S1_Onsite</v>
      </c>
      <c r="DH299" s="139">
        <v>90</v>
      </c>
      <c r="DI299" s="139">
        <v>90</v>
      </c>
      <c r="DJ299" s="139">
        <v>100</v>
      </c>
      <c r="DK299" s="3" t="str">
        <f t="shared" si="244"/>
        <v>P-4, A-0, No Data-0</v>
      </c>
      <c r="DL299" s="3" t="str">
        <f t="shared" si="245"/>
        <v>P-0, A-0, No Data-4</v>
      </c>
      <c r="DM299" s="1" t="str">
        <f t="shared" si="294"/>
        <v>P-S1_Onsite</v>
      </c>
      <c r="DN299" s="1" t="str">
        <f t="shared" si="295"/>
        <v>P-S1_Onsite</v>
      </c>
      <c r="DO299" s="1" t="str">
        <f t="shared" si="296"/>
        <v>P-S1_Onsite</v>
      </c>
      <c r="DP299" s="1" t="str">
        <f t="shared" si="297"/>
        <v>P-S1_Onsite</v>
      </c>
      <c r="DQ299" s="1" t="str">
        <f t="shared" si="298"/>
        <v>P-4, A-0, No Data-0</v>
      </c>
      <c r="DR299" s="39">
        <f t="shared" si="299"/>
        <v>1</v>
      </c>
      <c r="DS299" s="34" t="s">
        <v>7217</v>
      </c>
      <c r="DT299" s="39" t="s">
        <v>7363</v>
      </c>
      <c r="DU299" s="30" t="s">
        <v>891</v>
      </c>
      <c r="DV299" s="30"/>
    </row>
    <row r="300" spans="1:126" x14ac:dyDescent="0.25">
      <c r="A300" s="1">
        <v>297</v>
      </c>
      <c r="B300" s="1" t="s">
        <v>1000</v>
      </c>
      <c r="C300" s="1" t="s">
        <v>894</v>
      </c>
      <c r="D300" s="1" t="s">
        <v>895</v>
      </c>
      <c r="E300" s="1" t="s">
        <v>896</v>
      </c>
      <c r="F300" s="1" t="s">
        <v>7201</v>
      </c>
      <c r="G300" s="1" t="s">
        <v>1548</v>
      </c>
      <c r="H300" s="143">
        <v>6.4</v>
      </c>
      <c r="I300" s="143">
        <v>4</v>
      </c>
      <c r="J300" s="143">
        <v>5.6</v>
      </c>
      <c r="K300" s="143">
        <v>5.6</v>
      </c>
      <c r="L300" s="132">
        <v>28</v>
      </c>
      <c r="M300" s="132">
        <v>49.6</v>
      </c>
      <c r="N300" s="26">
        <v>60</v>
      </c>
      <c r="O300" s="26" t="s">
        <v>997</v>
      </c>
      <c r="P300" s="120" t="s">
        <v>1034</v>
      </c>
      <c r="Q300" s="13" t="str">
        <f t="shared" si="246"/>
        <v>2025EB1100298-BDSDF113</v>
      </c>
      <c r="R300" s="26" t="str">
        <f t="shared" si="247"/>
        <v>0 missed</v>
      </c>
      <c r="S300" s="26" t="str">
        <f t="shared" si="240"/>
        <v>0 missed</v>
      </c>
      <c r="T300" s="26">
        <f t="shared" si="248"/>
        <v>4</v>
      </c>
      <c r="U300" s="26">
        <f t="shared" si="249"/>
        <v>1</v>
      </c>
      <c r="V300" s="13">
        <f t="shared" si="250"/>
        <v>1</v>
      </c>
      <c r="W300" s="13">
        <f t="shared" si="251"/>
        <v>1</v>
      </c>
      <c r="X300" s="26" t="str">
        <f t="shared" si="252"/>
        <v>0 missed</v>
      </c>
      <c r="Y300" s="26">
        <f t="shared" si="253"/>
        <v>5</v>
      </c>
      <c r="Z300" s="13">
        <f t="shared" si="254"/>
        <v>1</v>
      </c>
      <c r="AA300" s="15" t="str">
        <f t="shared" si="255"/>
        <v>Q-4 A-1 || Q Total-4, A Total-1</v>
      </c>
      <c r="AB300" s="13" t="str" cm="1">
        <f t="array" ref="AB300">IFERROR(INDEX('Attendance-Slot-1'!$Q$2:$Q$1112,MATCH(1,('Attendance-Slot-1'!$A$2:$A$1112=$C300)*('Attendance-Slot-1'!$G$2:$G$1112=AB$2),0)),"No Data")</f>
        <v>P-S1_Onsite</v>
      </c>
      <c r="AC300" s="13" t="str" cm="1">
        <f t="array" ref="AC300">IFERROR(INDEX('Attendance-Slot-2'!$Q$2:$Q$2595,MATCH(1,('Attendance-Slot-2'!$A$2:$A$2595=$C300)*('Attendance-Slot-2'!$G$2:$G$2595=AB$2),0)),"No Data")</f>
        <v>No Data</v>
      </c>
      <c r="AD300" s="133">
        <f>VLOOKUP($Q300,'Written Exam Marks'!$H:$Q,10,FALSE)</f>
        <v>10</v>
      </c>
      <c r="AE300" s="133">
        <f>VLOOKUP($Q300,'Written Exam Marks'!$H:$Q,9,FALSE)</f>
        <v>40</v>
      </c>
      <c r="AF300" s="13" t="str">
        <f t="shared" si="256"/>
        <v>Present</v>
      </c>
      <c r="AG300" s="13" t="str">
        <f t="shared" si="257"/>
        <v>P-S1_Onsite</v>
      </c>
      <c r="AH300" s="29">
        <v>12.5</v>
      </c>
      <c r="AI300" s="29">
        <v>4</v>
      </c>
      <c r="AJ300" s="29">
        <v>8.6666666669999994</v>
      </c>
      <c r="AK300" s="29">
        <v>8</v>
      </c>
      <c r="AL300" s="29">
        <v>10</v>
      </c>
      <c r="AM300" s="29">
        <v>43.166666667000001</v>
      </c>
      <c r="AN300" s="131">
        <v>60</v>
      </c>
      <c r="AO300" s="36" t="s">
        <v>7179</v>
      </c>
      <c r="AP300" s="116" t="s">
        <v>1050</v>
      </c>
      <c r="AQ300" s="116" t="str">
        <f t="shared" si="241"/>
        <v>2025EB1100298-BDSDF108</v>
      </c>
      <c r="AR300" s="25" t="str">
        <f t="shared" si="258"/>
        <v>0 missed</v>
      </c>
      <c r="AS300" s="25" t="str">
        <f t="shared" si="259"/>
        <v>0 missed</v>
      </c>
      <c r="AT300" s="25">
        <f t="shared" si="260"/>
        <v>3</v>
      </c>
      <c r="AU300" s="25">
        <f t="shared" si="261"/>
        <v>2</v>
      </c>
      <c r="AV300" s="10">
        <f t="shared" si="262"/>
        <v>1</v>
      </c>
      <c r="AW300" s="10">
        <f t="shared" si="263"/>
        <v>1</v>
      </c>
      <c r="AX300" s="25" t="str">
        <f t="shared" si="264"/>
        <v>0 missed</v>
      </c>
      <c r="AY300" s="25">
        <f t="shared" si="265"/>
        <v>5</v>
      </c>
      <c r="AZ300" s="10">
        <f t="shared" si="266"/>
        <v>1</v>
      </c>
      <c r="BA300" s="10" t="str">
        <f t="shared" si="267"/>
        <v>Q-3 A-2 || Q Total-3, A Total-2</v>
      </c>
      <c r="BB300" s="10" t="str" cm="1">
        <f t="array" ref="BB300">IFERROR(INDEX('Attendance-Slot-1'!$Q$2:$Q$1112,MATCH(1,('Attendance-Slot-1'!$A$2:$A$1112=$C300)*('Attendance-Slot-1'!$G$2:$G$1112=BB$2),0)),"No Data")</f>
        <v>P-S1_Onsite</v>
      </c>
      <c r="BC300" s="10" t="str" cm="1">
        <f t="array" ref="BC300">IFERROR(INDEX('Attendance-Slot-2'!$Q$2:$Q$2595,MATCH(1,('Attendance-Slot-2'!$A$2:$A$2595=$C300)*('Attendance-Slot-2'!$G$2:$G$2595=BB$2),0)),"No Data")</f>
        <v>No Data</v>
      </c>
      <c r="BD300" s="136">
        <f>VLOOKUP($AQ300,'Written Exam Marks'!$H:$Q,10,FALSE)</f>
        <v>11</v>
      </c>
      <c r="BE300" s="136">
        <f>VLOOKUP($AQ300,'Written Exam Marks'!$H:$Q,9,FALSE)</f>
        <v>40</v>
      </c>
      <c r="BF300" s="10" t="str">
        <f t="shared" si="268"/>
        <v>Present</v>
      </c>
      <c r="BG300" s="10" t="str">
        <f t="shared" si="269"/>
        <v>P-S1_Onsite</v>
      </c>
      <c r="BH300" s="129">
        <v>8</v>
      </c>
      <c r="BI300" s="129">
        <v>12</v>
      </c>
      <c r="BJ300" s="129">
        <v>13.5</v>
      </c>
      <c r="BK300" s="129">
        <v>18.5</v>
      </c>
      <c r="BL300" s="144">
        <v>52</v>
      </c>
      <c r="BM300" s="24">
        <v>60</v>
      </c>
      <c r="BN300" s="24" t="s">
        <v>1004</v>
      </c>
      <c r="BO300" s="118" t="s">
        <v>1063</v>
      </c>
      <c r="BP300" s="118" t="str">
        <f t="shared" si="242"/>
        <v>2025EB1100298-BDSDF114</v>
      </c>
      <c r="BQ300" s="24" t="str">
        <f t="shared" si="270"/>
        <v>0 missed</v>
      </c>
      <c r="BR300" s="24" t="str">
        <f t="shared" si="271"/>
        <v>0 missed</v>
      </c>
      <c r="BS300" s="24">
        <f t="shared" si="272"/>
        <v>3</v>
      </c>
      <c r="BT300" s="24">
        <f t="shared" si="273"/>
        <v>1</v>
      </c>
      <c r="BU300" s="14">
        <f t="shared" si="274"/>
        <v>1</v>
      </c>
      <c r="BV300" s="14">
        <f t="shared" si="275"/>
        <v>1</v>
      </c>
      <c r="BW300" s="24" t="str">
        <f t="shared" si="276"/>
        <v>0 missed</v>
      </c>
      <c r="BX300" s="24">
        <f t="shared" si="277"/>
        <v>4</v>
      </c>
      <c r="BY300" s="14">
        <f t="shared" si="278"/>
        <v>1</v>
      </c>
      <c r="BZ300" s="14" t="str">
        <f t="shared" si="279"/>
        <v>Q-3 A-1 || Q Total-3, A Total-1</v>
      </c>
      <c r="CA300" s="14" t="str" cm="1">
        <f t="array" ref="CA300">IFERROR(INDEX('Attendance-Slot-1'!$Q$2:$Q$1112,MATCH(1,('Attendance-Slot-1'!$A$2:$A$1112=$C300)*('Attendance-Slot-1'!$G$2:$G$1112=CA$2),0)),"No Data")</f>
        <v>P-S1_Onsite</v>
      </c>
      <c r="CB300" s="14" t="str" cm="1">
        <f t="array" ref="CB300">IFERROR(INDEX('Attendance-Slot-2'!$Q$2:$Q$2595,MATCH(1,('Attendance-Slot-2'!$A$2:$A$2595=$C300)*('Attendance-Slot-2'!$G$2:$G$2595=CA$2),0)),"No Data")</f>
        <v>No Data</v>
      </c>
      <c r="CC300" s="138">
        <f>VLOOKUP($BP300,'Written Exam Marks'!$H:$Q,10,FALSE)</f>
        <v>0.5</v>
      </c>
      <c r="CD300" s="138">
        <f>VLOOKUP($BP300,'Written Exam Marks'!$H:$Q,9,FALSE)</f>
        <v>40</v>
      </c>
      <c r="CE300" s="14" t="str">
        <f t="shared" si="280"/>
        <v>Present</v>
      </c>
      <c r="CF300" s="14" t="str">
        <f t="shared" si="281"/>
        <v>P-S1_Onsite</v>
      </c>
      <c r="CG300" s="130">
        <v>3</v>
      </c>
      <c r="CH300" s="130">
        <v>4</v>
      </c>
      <c r="CI300" s="130">
        <v>7.5</v>
      </c>
      <c r="CJ300" s="130">
        <v>7.5</v>
      </c>
      <c r="CK300" s="130" t="s">
        <v>5</v>
      </c>
      <c r="CL300" s="130" t="s">
        <v>5</v>
      </c>
      <c r="CM300" s="145">
        <v>22</v>
      </c>
      <c r="CN300" s="130">
        <v>50</v>
      </c>
      <c r="CO300" s="27" t="s">
        <v>1005</v>
      </c>
      <c r="CP300" s="119" t="s">
        <v>1044</v>
      </c>
      <c r="CQ300" s="119" t="str">
        <f t="shared" si="243"/>
        <v>2025EB1100298-BDSDF112</v>
      </c>
      <c r="CR300" s="27" t="str">
        <f t="shared" si="282"/>
        <v>0 missed</v>
      </c>
      <c r="CS300" s="27" t="str">
        <f t="shared" si="283"/>
        <v>0 missed</v>
      </c>
      <c r="CT300" s="27">
        <f t="shared" si="284"/>
        <v>2</v>
      </c>
      <c r="CU300" s="27">
        <f t="shared" si="285"/>
        <v>2</v>
      </c>
      <c r="CV300" s="15">
        <f t="shared" si="286"/>
        <v>1</v>
      </c>
      <c r="CW300" s="15">
        <f t="shared" si="287"/>
        <v>1</v>
      </c>
      <c r="CX300" s="27" t="str">
        <f t="shared" si="288"/>
        <v>0 missed</v>
      </c>
      <c r="CY300" s="27">
        <f t="shared" si="289"/>
        <v>4</v>
      </c>
      <c r="CZ300" s="15">
        <f t="shared" si="290"/>
        <v>1</v>
      </c>
      <c r="DA300" s="15" t="str">
        <f t="shared" si="291"/>
        <v>Q-2 A-2 || Q Total-2, A Total-2</v>
      </c>
      <c r="DB300" s="15" t="str" cm="1">
        <f t="array" ref="DB300">IFERROR(INDEX('Attendance-Slot-1'!$Q$2:$Q$1112,MATCH(1,('Attendance-Slot-1'!$A$2:$A$1112=$C300)*('Attendance-Slot-1'!$G$2:$G$1112=DB$2),0)),"No Data")</f>
        <v>P-S1_Onsite</v>
      </c>
      <c r="DC300" s="15" t="str" cm="1">
        <f t="array" ref="DC300">IFERROR(INDEX('Attendance-Slot-2'!$Q$2:$Q$2595,MATCH(1,('Attendance-Slot-2'!$A$2:$A$2595=$C300)*('Attendance-Slot-2'!$G$2:$G$2595=DB$2),0)),"No Data")</f>
        <v>No Data</v>
      </c>
      <c r="DD300" s="139">
        <f>VLOOKUP($CQ300,'Written Exam Marks'!$H:$Q,10,FALSE)</f>
        <v>25</v>
      </c>
      <c r="DE300" s="139">
        <f>VLOOKUP($CQ300,'Written Exam Marks'!$H:$Q,9,FALSE)</f>
        <v>50</v>
      </c>
      <c r="DF300" s="15" t="str">
        <f t="shared" si="292"/>
        <v>Present</v>
      </c>
      <c r="DG300" s="15" t="str">
        <f t="shared" si="293"/>
        <v>P-S1_Onsite</v>
      </c>
      <c r="DH300" s="139">
        <v>90</v>
      </c>
      <c r="DI300" s="139">
        <v>90</v>
      </c>
      <c r="DJ300" s="139">
        <v>100</v>
      </c>
      <c r="DK300" s="3" t="str">
        <f t="shared" si="244"/>
        <v>P-4, A-0, No Data-0</v>
      </c>
      <c r="DL300" s="3" t="str">
        <f t="shared" si="245"/>
        <v>P-0, A-0, No Data-4</v>
      </c>
      <c r="DM300" s="1" t="str">
        <f t="shared" si="294"/>
        <v>P-S1_Onsite</v>
      </c>
      <c r="DN300" s="1" t="str">
        <f t="shared" si="295"/>
        <v>P-S1_Onsite</v>
      </c>
      <c r="DO300" s="1" t="str">
        <f t="shared" si="296"/>
        <v>P-S1_Onsite</v>
      </c>
      <c r="DP300" s="1" t="str">
        <f t="shared" si="297"/>
        <v>P-S1_Onsite</v>
      </c>
      <c r="DQ300" s="1" t="str">
        <f t="shared" si="298"/>
        <v>P-4, A-0, No Data-0</v>
      </c>
      <c r="DR300" s="39">
        <f t="shared" si="299"/>
        <v>1</v>
      </c>
      <c r="DS300" s="34" t="s">
        <v>7217</v>
      </c>
      <c r="DT300" s="39" t="s">
        <v>7363</v>
      </c>
      <c r="DU300" s="30" t="s">
        <v>894</v>
      </c>
      <c r="DV300" s="30"/>
    </row>
    <row r="301" spans="1:126" x14ac:dyDescent="0.25">
      <c r="A301" s="1">
        <v>298</v>
      </c>
      <c r="B301" s="1" t="s">
        <v>1000</v>
      </c>
      <c r="C301" s="1" t="s">
        <v>897</v>
      </c>
      <c r="D301" s="1" t="s">
        <v>898</v>
      </c>
      <c r="E301" s="1" t="s">
        <v>899</v>
      </c>
      <c r="F301" s="1" t="s">
        <v>7201</v>
      </c>
      <c r="G301" s="1" t="s">
        <v>3659</v>
      </c>
      <c r="H301" s="143">
        <v>7.2</v>
      </c>
      <c r="I301" s="143" t="s">
        <v>5</v>
      </c>
      <c r="J301" s="143" t="s">
        <v>5</v>
      </c>
      <c r="K301" s="143" t="s">
        <v>5</v>
      </c>
      <c r="L301" s="132" t="s">
        <v>5</v>
      </c>
      <c r="M301" s="132">
        <v>7.2</v>
      </c>
      <c r="N301" s="26">
        <v>60</v>
      </c>
      <c r="O301" s="26" t="s">
        <v>997</v>
      </c>
      <c r="P301" s="120" t="s">
        <v>1034</v>
      </c>
      <c r="Q301" s="13" t="str">
        <f t="shared" si="246"/>
        <v>2025EB1100299-BDSDF113</v>
      </c>
      <c r="R301" s="26" t="str">
        <f t="shared" si="247"/>
        <v>3 missed</v>
      </c>
      <c r="S301" s="26" t="str">
        <f t="shared" si="240"/>
        <v>1 missed</v>
      </c>
      <c r="T301" s="26">
        <f t="shared" si="248"/>
        <v>1</v>
      </c>
      <c r="U301" s="26">
        <f t="shared" si="249"/>
        <v>0</v>
      </c>
      <c r="V301" s="13">
        <f t="shared" si="250"/>
        <v>0.25</v>
      </c>
      <c r="W301" s="13">
        <f t="shared" si="251"/>
        <v>0</v>
      </c>
      <c r="X301" s="26" t="str">
        <f t="shared" si="252"/>
        <v>4 missed</v>
      </c>
      <c r="Y301" s="26">
        <f t="shared" si="253"/>
        <v>1</v>
      </c>
      <c r="Z301" s="13">
        <f t="shared" si="254"/>
        <v>0.2</v>
      </c>
      <c r="AA301" s="15" t="str">
        <f t="shared" si="255"/>
        <v>Q-1 A-0 || Q Total-4, A Total-1</v>
      </c>
      <c r="AB301" s="13" t="str" cm="1">
        <f t="array" ref="AB301">IFERROR(INDEX('Attendance-Slot-1'!$Q$2:$Q$1112,MATCH(1,('Attendance-Slot-1'!$A$2:$A$1112=$C301)*('Attendance-Slot-1'!$G$2:$G$1112=AB$2),0)),"No Data")</f>
        <v>No Data</v>
      </c>
      <c r="AC301" s="13" t="str" cm="1">
        <f t="array" ref="AC301">IFERROR(INDEX('Attendance-Slot-2'!$Q$2:$Q$2595,MATCH(1,('Attendance-Slot-2'!$A$2:$A$2595=$C301)*('Attendance-Slot-2'!$G$2:$G$2595=AB$2),0)),"No Data")</f>
        <v>P-S2_Onsite</v>
      </c>
      <c r="AD301" s="133">
        <f>VLOOKUP($Q301,'Written Exam Marks'!$H:$Q,10,FALSE)</f>
        <v>16</v>
      </c>
      <c r="AE301" s="133">
        <f>VLOOKUP($Q301,'Written Exam Marks'!$H:$Q,9,FALSE)</f>
        <v>40</v>
      </c>
      <c r="AF301" s="13" t="str">
        <f t="shared" si="256"/>
        <v>Present</v>
      </c>
      <c r="AG301" s="13" t="str">
        <f t="shared" si="257"/>
        <v>P-S2_Onsite</v>
      </c>
      <c r="AH301" s="29" t="s">
        <v>5</v>
      </c>
      <c r="AI301" s="29" t="s">
        <v>5</v>
      </c>
      <c r="AJ301" s="29" t="s">
        <v>5</v>
      </c>
      <c r="AK301" s="29" t="s">
        <v>5</v>
      </c>
      <c r="AL301" s="29" t="s">
        <v>5</v>
      </c>
      <c r="AM301" s="29">
        <v>0</v>
      </c>
      <c r="AN301" s="131">
        <v>60</v>
      </c>
      <c r="AO301" s="36" t="s">
        <v>7179</v>
      </c>
      <c r="AP301" s="116" t="s">
        <v>1050</v>
      </c>
      <c r="AQ301" s="116" t="str">
        <f t="shared" si="241"/>
        <v>2025EB1100299-BDSDF108</v>
      </c>
      <c r="AR301" s="25" t="str">
        <f t="shared" si="258"/>
        <v>3 missed</v>
      </c>
      <c r="AS301" s="25" t="str">
        <f t="shared" si="259"/>
        <v>2 missed</v>
      </c>
      <c r="AT301" s="25">
        <f t="shared" si="260"/>
        <v>0</v>
      </c>
      <c r="AU301" s="25">
        <f t="shared" si="261"/>
        <v>0</v>
      </c>
      <c r="AV301" s="10">
        <f t="shared" si="262"/>
        <v>0</v>
      </c>
      <c r="AW301" s="10">
        <f t="shared" si="263"/>
        <v>0</v>
      </c>
      <c r="AX301" s="25" t="str">
        <f t="shared" si="264"/>
        <v>5 missed</v>
      </c>
      <c r="AY301" s="25">
        <f t="shared" si="265"/>
        <v>0</v>
      </c>
      <c r="AZ301" s="10">
        <f t="shared" si="266"/>
        <v>0</v>
      </c>
      <c r="BA301" s="10" t="str">
        <f t="shared" si="267"/>
        <v>Q-0 A-0 || Q Total-3, A Total-2</v>
      </c>
      <c r="BB301" s="10" t="str" cm="1">
        <f t="array" ref="BB301">IFERROR(INDEX('Attendance-Slot-1'!$Q$2:$Q$1112,MATCH(1,('Attendance-Slot-1'!$A$2:$A$1112=$C301)*('Attendance-Slot-1'!$G$2:$G$1112=BB$2),0)),"No Data")</f>
        <v>No Data</v>
      </c>
      <c r="BC301" s="10" t="str" cm="1">
        <f t="array" ref="BC301">IFERROR(INDEX('Attendance-Slot-2'!$Q$2:$Q$2595,MATCH(1,('Attendance-Slot-2'!$A$2:$A$2595=$C301)*('Attendance-Slot-2'!$G$2:$G$2595=BB$2),0)),"No Data")</f>
        <v>P-S2_Onsite</v>
      </c>
      <c r="BD301" s="136">
        <f>VLOOKUP($AQ301,'Written Exam Marks'!$H:$Q,10,FALSE)</f>
        <v>9</v>
      </c>
      <c r="BE301" s="136">
        <f>VLOOKUP($AQ301,'Written Exam Marks'!$H:$Q,9,FALSE)</f>
        <v>40</v>
      </c>
      <c r="BF301" s="10" t="str">
        <f t="shared" si="268"/>
        <v>Present</v>
      </c>
      <c r="BG301" s="10" t="str">
        <f t="shared" si="269"/>
        <v>P-S2_Onsite</v>
      </c>
      <c r="BH301" s="129">
        <v>10</v>
      </c>
      <c r="BI301" s="129" t="s">
        <v>5</v>
      </c>
      <c r="BJ301" s="129" t="s">
        <v>5</v>
      </c>
      <c r="BK301" s="129" t="s">
        <v>5</v>
      </c>
      <c r="BL301" s="144">
        <v>10</v>
      </c>
      <c r="BM301" s="24">
        <v>60</v>
      </c>
      <c r="BN301" s="24" t="s">
        <v>1004</v>
      </c>
      <c r="BO301" s="118" t="s">
        <v>1063</v>
      </c>
      <c r="BP301" s="118" t="str">
        <f t="shared" si="242"/>
        <v>2025EB1100299-BDSDF114</v>
      </c>
      <c r="BQ301" s="24" t="str">
        <f t="shared" si="270"/>
        <v>2 missed</v>
      </c>
      <c r="BR301" s="24" t="str">
        <f t="shared" si="271"/>
        <v>1 missed</v>
      </c>
      <c r="BS301" s="24">
        <f t="shared" si="272"/>
        <v>1</v>
      </c>
      <c r="BT301" s="24">
        <f t="shared" si="273"/>
        <v>0</v>
      </c>
      <c r="BU301" s="14">
        <f t="shared" si="274"/>
        <v>0.33333333333333331</v>
      </c>
      <c r="BV301" s="14">
        <f t="shared" si="275"/>
        <v>0</v>
      </c>
      <c r="BW301" s="24" t="str">
        <f t="shared" si="276"/>
        <v>3 missed</v>
      </c>
      <c r="BX301" s="24">
        <f t="shared" si="277"/>
        <v>1</v>
      </c>
      <c r="BY301" s="14">
        <f t="shared" si="278"/>
        <v>0.25</v>
      </c>
      <c r="BZ301" s="14" t="str">
        <f t="shared" si="279"/>
        <v>Q-1 A-0 || Q Total-3, A Total-1</v>
      </c>
      <c r="CA301" s="14" t="str" cm="1">
        <f t="array" ref="CA301">IFERROR(INDEX('Attendance-Slot-1'!$Q$2:$Q$1112,MATCH(1,('Attendance-Slot-1'!$A$2:$A$1112=$C301)*('Attendance-Slot-1'!$G$2:$G$1112=CA$2),0)),"No Data")</f>
        <v>No Data</v>
      </c>
      <c r="CB301" s="14" t="str" cm="1">
        <f t="array" ref="CB301">IFERROR(INDEX('Attendance-Slot-2'!$Q$2:$Q$2595,MATCH(1,('Attendance-Slot-2'!$A$2:$A$2595=$C301)*('Attendance-Slot-2'!$G$2:$G$2595=CA$2),0)),"No Data")</f>
        <v>P-S2_Onsite</v>
      </c>
      <c r="CC301" s="138">
        <f>VLOOKUP($BP301,'Written Exam Marks'!$H:$Q,10,FALSE)</f>
        <v>6</v>
      </c>
      <c r="CD301" s="138">
        <f>VLOOKUP($BP301,'Written Exam Marks'!$H:$Q,9,FALSE)</f>
        <v>40</v>
      </c>
      <c r="CE301" s="14" t="str">
        <f t="shared" si="280"/>
        <v>Present</v>
      </c>
      <c r="CF301" s="14" t="str">
        <f t="shared" si="281"/>
        <v>P-S2_Onsite</v>
      </c>
      <c r="CG301" s="130">
        <v>5</v>
      </c>
      <c r="CH301" s="130" t="s">
        <v>5</v>
      </c>
      <c r="CI301" s="130" t="s">
        <v>5</v>
      </c>
      <c r="CJ301" s="130" t="s">
        <v>5</v>
      </c>
      <c r="CK301" s="130" t="s">
        <v>5</v>
      </c>
      <c r="CL301" s="130" t="s">
        <v>5</v>
      </c>
      <c r="CM301" s="145">
        <v>5</v>
      </c>
      <c r="CN301" s="130">
        <v>50</v>
      </c>
      <c r="CO301" s="27" t="s">
        <v>1005</v>
      </c>
      <c r="CP301" s="119" t="s">
        <v>1044</v>
      </c>
      <c r="CQ301" s="119" t="str">
        <f t="shared" si="243"/>
        <v>2025EB1100299-BDSDF112</v>
      </c>
      <c r="CR301" s="27" t="str">
        <f t="shared" si="282"/>
        <v>1 missed</v>
      </c>
      <c r="CS301" s="27" t="str">
        <f t="shared" si="283"/>
        <v>2 missed</v>
      </c>
      <c r="CT301" s="27">
        <f t="shared" si="284"/>
        <v>1</v>
      </c>
      <c r="CU301" s="27">
        <f t="shared" si="285"/>
        <v>0</v>
      </c>
      <c r="CV301" s="15">
        <f t="shared" si="286"/>
        <v>0.5</v>
      </c>
      <c r="CW301" s="15">
        <f t="shared" si="287"/>
        <v>0</v>
      </c>
      <c r="CX301" s="27" t="str">
        <f t="shared" si="288"/>
        <v>3 missed</v>
      </c>
      <c r="CY301" s="27">
        <f t="shared" si="289"/>
        <v>1</v>
      </c>
      <c r="CZ301" s="15">
        <f t="shared" si="290"/>
        <v>0.25</v>
      </c>
      <c r="DA301" s="15" t="str">
        <f t="shared" si="291"/>
        <v>Q-1 A-0 || Q Total-2, A Total-2</v>
      </c>
      <c r="DB301" s="15" t="str" cm="1">
        <f t="array" ref="DB301">IFERROR(INDEX('Attendance-Slot-1'!$Q$2:$Q$1112,MATCH(1,('Attendance-Slot-1'!$A$2:$A$1112=$C301)*('Attendance-Slot-1'!$G$2:$G$1112=DB$2),0)),"No Data")</f>
        <v>No Data</v>
      </c>
      <c r="DC301" s="15" t="str" cm="1">
        <f t="array" ref="DC301">IFERROR(INDEX('Attendance-Slot-2'!$Q$2:$Q$2595,MATCH(1,('Attendance-Slot-2'!$A$2:$A$2595=$C301)*('Attendance-Slot-2'!$G$2:$G$2595=DB$2),0)),"No Data")</f>
        <v>P-S2_Onsite</v>
      </c>
      <c r="DD301" s="139">
        <f>VLOOKUP($CQ301,'Written Exam Marks'!$H:$Q,10,FALSE)</f>
        <v>30</v>
      </c>
      <c r="DE301" s="139">
        <f>VLOOKUP($CQ301,'Written Exam Marks'!$H:$Q,9,FALSE)</f>
        <v>50</v>
      </c>
      <c r="DF301" s="15" t="str">
        <f t="shared" si="292"/>
        <v>Present</v>
      </c>
      <c r="DG301" s="15" t="str">
        <f t="shared" si="293"/>
        <v>P-S2_Onsite</v>
      </c>
      <c r="DH301" s="139" t="s">
        <v>5</v>
      </c>
      <c r="DI301" s="139">
        <v>0</v>
      </c>
      <c r="DJ301" s="139">
        <v>100</v>
      </c>
      <c r="DK301" s="3" t="str">
        <f t="shared" si="244"/>
        <v>P-0, A-0, No Data-4</v>
      </c>
      <c r="DL301" s="3" t="str">
        <f t="shared" si="245"/>
        <v>P-4, A-0, No Data-0</v>
      </c>
      <c r="DM301" s="1" t="str">
        <f t="shared" si="294"/>
        <v>P-S2_Onsite</v>
      </c>
      <c r="DN301" s="1" t="str">
        <f t="shared" si="295"/>
        <v>P-S2_Onsite</v>
      </c>
      <c r="DO301" s="1" t="str">
        <f t="shared" si="296"/>
        <v>P-S2_Onsite</v>
      </c>
      <c r="DP301" s="1" t="str">
        <f t="shared" si="297"/>
        <v>P-S2_Onsite</v>
      </c>
      <c r="DQ301" s="1" t="str">
        <f t="shared" si="298"/>
        <v>P-4, A-0, No Data-0</v>
      </c>
      <c r="DR301" s="39">
        <f t="shared" si="299"/>
        <v>0</v>
      </c>
      <c r="DS301" s="34" t="s">
        <v>7217</v>
      </c>
      <c r="DT301" s="39" t="s">
        <v>7363</v>
      </c>
      <c r="DU301" s="30" t="s">
        <v>897</v>
      </c>
      <c r="DV301" s="30"/>
    </row>
    <row r="302" spans="1:126" x14ac:dyDescent="0.25">
      <c r="A302" s="1">
        <v>299</v>
      </c>
      <c r="B302" s="1" t="s">
        <v>1000</v>
      </c>
      <c r="C302" s="1" t="s">
        <v>900</v>
      </c>
      <c r="D302" s="1" t="s">
        <v>901</v>
      </c>
      <c r="E302" s="1" t="s">
        <v>902</v>
      </c>
      <c r="F302" s="1" t="s">
        <v>7201</v>
      </c>
      <c r="G302" s="1" t="s">
        <v>3664</v>
      </c>
      <c r="H302" s="143">
        <v>4</v>
      </c>
      <c r="I302" s="143" t="s">
        <v>5</v>
      </c>
      <c r="J302" s="143" t="s">
        <v>5</v>
      </c>
      <c r="K302" s="143" t="s">
        <v>5</v>
      </c>
      <c r="L302" s="132" t="s">
        <v>5</v>
      </c>
      <c r="M302" s="132">
        <v>4</v>
      </c>
      <c r="N302" s="26">
        <v>60</v>
      </c>
      <c r="O302" s="26" t="s">
        <v>997</v>
      </c>
      <c r="P302" s="120" t="s">
        <v>1034</v>
      </c>
      <c r="Q302" s="13" t="str">
        <f t="shared" si="246"/>
        <v>2025EB1100301-BDSDF113</v>
      </c>
      <c r="R302" s="26" t="str">
        <f t="shared" si="247"/>
        <v>3 missed</v>
      </c>
      <c r="S302" s="26" t="str">
        <f t="shared" si="240"/>
        <v>1 missed</v>
      </c>
      <c r="T302" s="26">
        <f t="shared" si="248"/>
        <v>1</v>
      </c>
      <c r="U302" s="26">
        <f t="shared" si="249"/>
        <v>0</v>
      </c>
      <c r="V302" s="13">
        <f t="shared" si="250"/>
        <v>0.25</v>
      </c>
      <c r="W302" s="13">
        <f t="shared" si="251"/>
        <v>0</v>
      </c>
      <c r="X302" s="26" t="str">
        <f t="shared" si="252"/>
        <v>4 missed</v>
      </c>
      <c r="Y302" s="26">
        <f t="shared" si="253"/>
        <v>1</v>
      </c>
      <c r="Z302" s="13">
        <f t="shared" si="254"/>
        <v>0.2</v>
      </c>
      <c r="AA302" s="15" t="str">
        <f t="shared" si="255"/>
        <v>Q-1 A-0 || Q Total-4, A Total-1</v>
      </c>
      <c r="AB302" s="13" t="str" cm="1">
        <f t="array" ref="AB302">IFERROR(INDEX('Attendance-Slot-1'!$Q$2:$Q$1112,MATCH(1,('Attendance-Slot-1'!$A$2:$A$1112=$C302)*('Attendance-Slot-1'!$G$2:$G$1112=AB$2),0)),"No Data")</f>
        <v>No Data</v>
      </c>
      <c r="AC302" s="13" t="str" cm="1">
        <f t="array" ref="AC302">IFERROR(INDEX('Attendance-Slot-2'!$Q$2:$Q$2595,MATCH(1,('Attendance-Slot-2'!$A$2:$A$2595=$C302)*('Attendance-Slot-2'!$G$2:$G$2595=AB$2),0)),"No Data")</f>
        <v>A-S2_Onsite</v>
      </c>
      <c r="AD302" s="133" t="e">
        <f>VLOOKUP($Q302,'Written Exam Marks'!$H:$Q,10,FALSE)</f>
        <v>#N/A</v>
      </c>
      <c r="AE302" s="133" t="e">
        <f>VLOOKUP($Q302,'Written Exam Marks'!$H:$Q,9,FALSE)</f>
        <v>#N/A</v>
      </c>
      <c r="AF302" s="13" t="str">
        <f t="shared" si="256"/>
        <v>Absent</v>
      </c>
      <c r="AG302" s="13" t="str">
        <f t="shared" si="257"/>
        <v>A-S2_Onsite</v>
      </c>
      <c r="AH302" s="29" t="s">
        <v>5</v>
      </c>
      <c r="AI302" s="29" t="s">
        <v>5</v>
      </c>
      <c r="AJ302" s="29" t="s">
        <v>5</v>
      </c>
      <c r="AK302" s="29" t="s">
        <v>5</v>
      </c>
      <c r="AL302" s="29" t="s">
        <v>5</v>
      </c>
      <c r="AM302" s="29">
        <v>0</v>
      </c>
      <c r="AN302" s="131">
        <v>60</v>
      </c>
      <c r="AO302" s="36" t="s">
        <v>7179</v>
      </c>
      <c r="AP302" s="116" t="s">
        <v>1050</v>
      </c>
      <c r="AQ302" s="116" t="str">
        <f t="shared" si="241"/>
        <v>2025EB1100301-BDSDF108</v>
      </c>
      <c r="AR302" s="25" t="str">
        <f t="shared" si="258"/>
        <v>3 missed</v>
      </c>
      <c r="AS302" s="25" t="str">
        <f t="shared" si="259"/>
        <v>2 missed</v>
      </c>
      <c r="AT302" s="25">
        <f t="shared" si="260"/>
        <v>0</v>
      </c>
      <c r="AU302" s="25">
        <f t="shared" si="261"/>
        <v>0</v>
      </c>
      <c r="AV302" s="10">
        <f t="shared" si="262"/>
        <v>0</v>
      </c>
      <c r="AW302" s="10">
        <f t="shared" si="263"/>
        <v>0</v>
      </c>
      <c r="AX302" s="25" t="str">
        <f t="shared" si="264"/>
        <v>5 missed</v>
      </c>
      <c r="AY302" s="25">
        <f t="shared" si="265"/>
        <v>0</v>
      </c>
      <c r="AZ302" s="10">
        <f t="shared" si="266"/>
        <v>0</v>
      </c>
      <c r="BA302" s="10" t="str">
        <f t="shared" si="267"/>
        <v>Q-0 A-0 || Q Total-3, A Total-2</v>
      </c>
      <c r="BB302" s="10" t="str" cm="1">
        <f t="array" ref="BB302">IFERROR(INDEX('Attendance-Slot-1'!$Q$2:$Q$1112,MATCH(1,('Attendance-Slot-1'!$A$2:$A$1112=$C302)*('Attendance-Slot-1'!$G$2:$G$1112=BB$2),0)),"No Data")</f>
        <v>No Data</v>
      </c>
      <c r="BC302" s="10" t="str" cm="1">
        <f t="array" ref="BC302">IFERROR(INDEX('Attendance-Slot-2'!$Q$2:$Q$2595,MATCH(1,('Attendance-Slot-2'!$A$2:$A$2595=$C302)*('Attendance-Slot-2'!$G$2:$G$2595=BB$2),0)),"No Data")</f>
        <v>A-S2_Onsite</v>
      </c>
      <c r="BD302" s="136" t="e">
        <f>VLOOKUP($AQ302,'Written Exam Marks'!$H:$Q,10,FALSE)</f>
        <v>#N/A</v>
      </c>
      <c r="BE302" s="136" t="e">
        <f>VLOOKUP($AQ302,'Written Exam Marks'!$H:$Q,9,FALSE)</f>
        <v>#N/A</v>
      </c>
      <c r="BF302" s="10" t="str">
        <f t="shared" si="268"/>
        <v>Absent</v>
      </c>
      <c r="BG302" s="10" t="str">
        <f t="shared" si="269"/>
        <v>A-S2_Onsite</v>
      </c>
      <c r="BH302" s="129">
        <v>2</v>
      </c>
      <c r="BI302" s="129" t="s">
        <v>5</v>
      </c>
      <c r="BJ302" s="129" t="s">
        <v>5</v>
      </c>
      <c r="BK302" s="129" t="s">
        <v>5</v>
      </c>
      <c r="BL302" s="144">
        <v>2</v>
      </c>
      <c r="BM302" s="24">
        <v>60</v>
      </c>
      <c r="BN302" s="24" t="s">
        <v>1004</v>
      </c>
      <c r="BO302" s="118" t="s">
        <v>1063</v>
      </c>
      <c r="BP302" s="118" t="str">
        <f t="shared" si="242"/>
        <v>2025EB1100301-BDSDF114</v>
      </c>
      <c r="BQ302" s="24" t="str">
        <f t="shared" si="270"/>
        <v>2 missed</v>
      </c>
      <c r="BR302" s="24" t="str">
        <f t="shared" si="271"/>
        <v>1 missed</v>
      </c>
      <c r="BS302" s="24">
        <f t="shared" si="272"/>
        <v>1</v>
      </c>
      <c r="BT302" s="24">
        <f t="shared" si="273"/>
        <v>0</v>
      </c>
      <c r="BU302" s="14">
        <f t="shared" si="274"/>
        <v>0.33333333333333331</v>
      </c>
      <c r="BV302" s="14">
        <f t="shared" si="275"/>
        <v>0</v>
      </c>
      <c r="BW302" s="24" t="str">
        <f t="shared" si="276"/>
        <v>3 missed</v>
      </c>
      <c r="BX302" s="24">
        <f t="shared" si="277"/>
        <v>1</v>
      </c>
      <c r="BY302" s="14">
        <f t="shared" si="278"/>
        <v>0.25</v>
      </c>
      <c r="BZ302" s="14" t="str">
        <f t="shared" si="279"/>
        <v>Q-1 A-0 || Q Total-3, A Total-1</v>
      </c>
      <c r="CA302" s="14" t="str" cm="1">
        <f t="array" ref="CA302">IFERROR(INDEX('Attendance-Slot-1'!$Q$2:$Q$1112,MATCH(1,('Attendance-Slot-1'!$A$2:$A$1112=$C302)*('Attendance-Slot-1'!$G$2:$G$1112=CA$2),0)),"No Data")</f>
        <v>No Data</v>
      </c>
      <c r="CB302" s="14" t="str" cm="1">
        <f t="array" ref="CB302">IFERROR(INDEX('Attendance-Slot-2'!$Q$2:$Q$2595,MATCH(1,('Attendance-Slot-2'!$A$2:$A$2595=$C302)*('Attendance-Slot-2'!$G$2:$G$2595=CA$2),0)),"No Data")</f>
        <v>A-S2_Onsite</v>
      </c>
      <c r="CC302" s="138" t="e">
        <f>VLOOKUP($BP302,'Written Exam Marks'!$H:$Q,10,FALSE)</f>
        <v>#N/A</v>
      </c>
      <c r="CD302" s="138" t="e">
        <f>VLOOKUP($BP302,'Written Exam Marks'!$H:$Q,9,FALSE)</f>
        <v>#N/A</v>
      </c>
      <c r="CE302" s="14" t="str">
        <f t="shared" si="280"/>
        <v>Absent</v>
      </c>
      <c r="CF302" s="14" t="str">
        <f t="shared" si="281"/>
        <v>A-S2_Onsite</v>
      </c>
      <c r="CG302" s="130">
        <v>3</v>
      </c>
      <c r="CH302" s="130" t="s">
        <v>5</v>
      </c>
      <c r="CI302" s="130" t="s">
        <v>5</v>
      </c>
      <c r="CJ302" s="130" t="s">
        <v>5</v>
      </c>
      <c r="CK302" s="130" t="s">
        <v>5</v>
      </c>
      <c r="CL302" s="130" t="s">
        <v>5</v>
      </c>
      <c r="CM302" s="145">
        <v>3</v>
      </c>
      <c r="CN302" s="130">
        <v>50</v>
      </c>
      <c r="CO302" s="27" t="s">
        <v>1005</v>
      </c>
      <c r="CP302" s="119" t="s">
        <v>1044</v>
      </c>
      <c r="CQ302" s="119" t="str">
        <f t="shared" si="243"/>
        <v>2025EB1100301-BDSDF112</v>
      </c>
      <c r="CR302" s="27" t="str">
        <f t="shared" si="282"/>
        <v>1 missed</v>
      </c>
      <c r="CS302" s="27" t="str">
        <f t="shared" si="283"/>
        <v>2 missed</v>
      </c>
      <c r="CT302" s="27">
        <f t="shared" si="284"/>
        <v>1</v>
      </c>
      <c r="CU302" s="27">
        <f t="shared" si="285"/>
        <v>0</v>
      </c>
      <c r="CV302" s="15">
        <f t="shared" si="286"/>
        <v>0.5</v>
      </c>
      <c r="CW302" s="15">
        <f t="shared" si="287"/>
        <v>0</v>
      </c>
      <c r="CX302" s="27" t="str">
        <f t="shared" si="288"/>
        <v>3 missed</v>
      </c>
      <c r="CY302" s="27">
        <f t="shared" si="289"/>
        <v>1</v>
      </c>
      <c r="CZ302" s="15">
        <f t="shared" si="290"/>
        <v>0.25</v>
      </c>
      <c r="DA302" s="15" t="str">
        <f t="shared" si="291"/>
        <v>Q-1 A-0 || Q Total-2, A Total-2</v>
      </c>
      <c r="DB302" s="15" t="str" cm="1">
        <f t="array" ref="DB302">IFERROR(INDEX('Attendance-Slot-1'!$Q$2:$Q$1112,MATCH(1,('Attendance-Slot-1'!$A$2:$A$1112=$C302)*('Attendance-Slot-1'!$G$2:$G$1112=DB$2),0)),"No Data")</f>
        <v>No Data</v>
      </c>
      <c r="DC302" s="15" t="str" cm="1">
        <f t="array" ref="DC302">IFERROR(INDEX('Attendance-Slot-2'!$Q$2:$Q$2595,MATCH(1,('Attendance-Slot-2'!$A$2:$A$2595=$C302)*('Attendance-Slot-2'!$G$2:$G$2595=DB$2),0)),"No Data")</f>
        <v>A-S2_Onsite</v>
      </c>
      <c r="DD302" s="139" t="e">
        <f>VLOOKUP($CQ302,'Written Exam Marks'!$H:$Q,10,FALSE)</f>
        <v>#N/A</v>
      </c>
      <c r="DE302" s="139" t="e">
        <f>VLOOKUP($CQ302,'Written Exam Marks'!$H:$Q,9,FALSE)</f>
        <v>#N/A</v>
      </c>
      <c r="DF302" s="15" t="str">
        <f t="shared" si="292"/>
        <v>Absent</v>
      </c>
      <c r="DG302" s="15" t="str">
        <f t="shared" si="293"/>
        <v>A-S2_Onsite</v>
      </c>
      <c r="DH302" s="139" t="s">
        <v>5</v>
      </c>
      <c r="DI302" s="139">
        <v>0</v>
      </c>
      <c r="DJ302" s="139">
        <v>100</v>
      </c>
      <c r="DK302" s="3" t="str">
        <f t="shared" si="244"/>
        <v>P-0, A-0, No Data-4</v>
      </c>
      <c r="DL302" s="3" t="str">
        <f t="shared" si="245"/>
        <v>P-0, A-4, No Data-0</v>
      </c>
      <c r="DM302" s="1" t="str">
        <f t="shared" si="294"/>
        <v>A-S2_Onsite</v>
      </c>
      <c r="DN302" s="1" t="str">
        <f t="shared" si="295"/>
        <v>A-S2_Onsite</v>
      </c>
      <c r="DO302" s="1" t="str">
        <f t="shared" si="296"/>
        <v>A-S2_Onsite</v>
      </c>
      <c r="DP302" s="1" t="str">
        <f t="shared" si="297"/>
        <v>A-S2_Onsite</v>
      </c>
      <c r="DQ302" s="1" t="str">
        <f t="shared" si="298"/>
        <v>P-0, A-4, No Data-0</v>
      </c>
      <c r="DR302" s="39">
        <f t="shared" si="299"/>
        <v>0</v>
      </c>
      <c r="DS302" s="34" t="s">
        <v>7217</v>
      </c>
      <c r="DT302" s="39" t="s">
        <v>1098</v>
      </c>
      <c r="DU302" s="30" t="s">
        <v>900</v>
      </c>
      <c r="DV302" s="30" t="s">
        <v>3489</v>
      </c>
    </row>
    <row r="303" spans="1:126" x14ac:dyDescent="0.25">
      <c r="A303" s="1">
        <v>300</v>
      </c>
      <c r="B303" s="1" t="s">
        <v>1000</v>
      </c>
      <c r="C303" s="1" t="s">
        <v>903</v>
      </c>
      <c r="D303" s="1" t="s">
        <v>904</v>
      </c>
      <c r="E303" s="1" t="s">
        <v>905</v>
      </c>
      <c r="F303" s="1" t="s">
        <v>7201</v>
      </c>
      <c r="G303" s="1" t="s">
        <v>1553</v>
      </c>
      <c r="H303" s="143">
        <v>2.4</v>
      </c>
      <c r="I303" s="143">
        <v>1.6</v>
      </c>
      <c r="J303" s="143" t="s">
        <v>5</v>
      </c>
      <c r="K303" s="143" t="s">
        <v>5</v>
      </c>
      <c r="L303" s="132" t="s">
        <v>5</v>
      </c>
      <c r="M303" s="132">
        <v>4</v>
      </c>
      <c r="N303" s="26">
        <v>60</v>
      </c>
      <c r="O303" s="26" t="s">
        <v>997</v>
      </c>
      <c r="P303" s="120" t="s">
        <v>1034</v>
      </c>
      <c r="Q303" s="13" t="str">
        <f t="shared" si="246"/>
        <v>2025EB1100302-BDSDF113</v>
      </c>
      <c r="R303" s="26" t="str">
        <f t="shared" si="247"/>
        <v>2 missed</v>
      </c>
      <c r="S303" s="26" t="str">
        <f t="shared" si="240"/>
        <v>1 missed</v>
      </c>
      <c r="T303" s="26">
        <f t="shared" si="248"/>
        <v>2</v>
      </c>
      <c r="U303" s="26">
        <f t="shared" si="249"/>
        <v>0</v>
      </c>
      <c r="V303" s="13">
        <f t="shared" si="250"/>
        <v>0.5</v>
      </c>
      <c r="W303" s="13">
        <f t="shared" si="251"/>
        <v>0</v>
      </c>
      <c r="X303" s="26" t="str">
        <f t="shared" si="252"/>
        <v>3 missed</v>
      </c>
      <c r="Y303" s="26">
        <f t="shared" si="253"/>
        <v>2</v>
      </c>
      <c r="Z303" s="13">
        <f t="shared" si="254"/>
        <v>0.4</v>
      </c>
      <c r="AA303" s="15" t="str">
        <f t="shared" si="255"/>
        <v>Q-2 A-0 || Q Total-4, A Total-1</v>
      </c>
      <c r="AB303" s="13" t="str" cm="1">
        <f t="array" ref="AB303">IFERROR(INDEX('Attendance-Slot-1'!$Q$2:$Q$1112,MATCH(1,('Attendance-Slot-1'!$A$2:$A$1112=$C303)*('Attendance-Slot-1'!$G$2:$G$1112=AB$2),0)),"No Data")</f>
        <v>P-S1_Onsite</v>
      </c>
      <c r="AC303" s="13" t="str" cm="1">
        <f t="array" ref="AC303">IFERROR(INDEX('Attendance-Slot-2'!$Q$2:$Q$2595,MATCH(1,('Attendance-Slot-2'!$A$2:$A$2595=$C303)*('Attendance-Slot-2'!$G$2:$G$2595=AB$2),0)),"No Data")</f>
        <v>No Data</v>
      </c>
      <c r="AD303" s="133">
        <f>VLOOKUP($Q303,'Written Exam Marks'!$H:$Q,10,FALSE)</f>
        <v>20</v>
      </c>
      <c r="AE303" s="133">
        <f>VLOOKUP($Q303,'Written Exam Marks'!$H:$Q,9,FALSE)</f>
        <v>40</v>
      </c>
      <c r="AF303" s="13" t="str">
        <f t="shared" si="256"/>
        <v>Present</v>
      </c>
      <c r="AG303" s="13" t="str">
        <f t="shared" si="257"/>
        <v>P-S1_Onsite</v>
      </c>
      <c r="AH303" s="29" t="s">
        <v>5</v>
      </c>
      <c r="AI303" s="29" t="s">
        <v>5</v>
      </c>
      <c r="AJ303" s="29" t="s">
        <v>5</v>
      </c>
      <c r="AK303" s="29">
        <v>9</v>
      </c>
      <c r="AL303" s="29">
        <v>10</v>
      </c>
      <c r="AM303" s="29">
        <v>19</v>
      </c>
      <c r="AN303" s="131">
        <v>60</v>
      </c>
      <c r="AO303" s="36" t="s">
        <v>7179</v>
      </c>
      <c r="AP303" s="116" t="s">
        <v>1050</v>
      </c>
      <c r="AQ303" s="116" t="str">
        <f t="shared" si="241"/>
        <v>2025EB1100302-BDSDF108</v>
      </c>
      <c r="AR303" s="25" t="str">
        <f t="shared" si="258"/>
        <v>1 missed</v>
      </c>
      <c r="AS303" s="25" t="str">
        <f t="shared" si="259"/>
        <v>2 missed</v>
      </c>
      <c r="AT303" s="25">
        <f t="shared" si="260"/>
        <v>2</v>
      </c>
      <c r="AU303" s="25">
        <f t="shared" si="261"/>
        <v>0</v>
      </c>
      <c r="AV303" s="10">
        <f t="shared" si="262"/>
        <v>0.66666666666666663</v>
      </c>
      <c r="AW303" s="10">
        <f t="shared" si="263"/>
        <v>0</v>
      </c>
      <c r="AX303" s="25" t="str">
        <f t="shared" si="264"/>
        <v>3 missed</v>
      </c>
      <c r="AY303" s="25">
        <f t="shared" si="265"/>
        <v>2</v>
      </c>
      <c r="AZ303" s="10">
        <f t="shared" si="266"/>
        <v>0.4</v>
      </c>
      <c r="BA303" s="10" t="str">
        <f t="shared" si="267"/>
        <v>Q-2 A-0 || Q Total-3, A Total-2</v>
      </c>
      <c r="BB303" s="10" t="str" cm="1">
        <f t="array" ref="BB303">IFERROR(INDEX('Attendance-Slot-1'!$Q$2:$Q$1112,MATCH(1,('Attendance-Slot-1'!$A$2:$A$1112=$C303)*('Attendance-Slot-1'!$G$2:$G$1112=BB$2),0)),"No Data")</f>
        <v>P-S1_Onsite</v>
      </c>
      <c r="BC303" s="10" t="str" cm="1">
        <f t="array" ref="BC303">IFERROR(INDEX('Attendance-Slot-2'!$Q$2:$Q$2595,MATCH(1,('Attendance-Slot-2'!$A$2:$A$2595=$C303)*('Attendance-Slot-2'!$G$2:$G$2595=BB$2),0)),"No Data")</f>
        <v>No Data</v>
      </c>
      <c r="BD303" s="136">
        <f>VLOOKUP($AQ303,'Written Exam Marks'!$H:$Q,10,FALSE)</f>
        <v>10</v>
      </c>
      <c r="BE303" s="136">
        <f>VLOOKUP($AQ303,'Written Exam Marks'!$H:$Q,9,FALSE)</f>
        <v>40</v>
      </c>
      <c r="BF303" s="10" t="str">
        <f t="shared" si="268"/>
        <v>Present</v>
      </c>
      <c r="BG303" s="10" t="str">
        <f t="shared" si="269"/>
        <v>P-S1_Onsite</v>
      </c>
      <c r="BH303" s="129" t="s">
        <v>5</v>
      </c>
      <c r="BI303" s="129">
        <v>4.5</v>
      </c>
      <c r="BJ303" s="129" t="s">
        <v>5</v>
      </c>
      <c r="BK303" s="129" t="s">
        <v>5</v>
      </c>
      <c r="BL303" s="144">
        <v>4.5</v>
      </c>
      <c r="BM303" s="24">
        <v>60</v>
      </c>
      <c r="BN303" s="24" t="s">
        <v>1004</v>
      </c>
      <c r="BO303" s="118" t="s">
        <v>1063</v>
      </c>
      <c r="BP303" s="118" t="str">
        <f t="shared" si="242"/>
        <v>2025EB1100302-BDSDF114</v>
      </c>
      <c r="BQ303" s="24" t="str">
        <f t="shared" si="270"/>
        <v>2 missed</v>
      </c>
      <c r="BR303" s="24" t="str">
        <f t="shared" si="271"/>
        <v>1 missed</v>
      </c>
      <c r="BS303" s="24">
        <f t="shared" si="272"/>
        <v>1</v>
      </c>
      <c r="BT303" s="24">
        <f t="shared" si="273"/>
        <v>0</v>
      </c>
      <c r="BU303" s="14">
        <f t="shared" si="274"/>
        <v>0.33333333333333331</v>
      </c>
      <c r="BV303" s="14">
        <f t="shared" si="275"/>
        <v>0</v>
      </c>
      <c r="BW303" s="24" t="str">
        <f t="shared" si="276"/>
        <v>3 missed</v>
      </c>
      <c r="BX303" s="24">
        <f t="shared" si="277"/>
        <v>1</v>
      </c>
      <c r="BY303" s="14">
        <f t="shared" si="278"/>
        <v>0.25</v>
      </c>
      <c r="BZ303" s="14" t="str">
        <f t="shared" si="279"/>
        <v>Q-1 A-0 || Q Total-3, A Total-1</v>
      </c>
      <c r="CA303" s="14" t="str" cm="1">
        <f t="array" ref="CA303">IFERROR(INDEX('Attendance-Slot-1'!$Q$2:$Q$1112,MATCH(1,('Attendance-Slot-1'!$A$2:$A$1112=$C303)*('Attendance-Slot-1'!$G$2:$G$1112=CA$2),0)),"No Data")</f>
        <v>P-S1_Onsite</v>
      </c>
      <c r="CB303" s="14" t="str" cm="1">
        <f t="array" ref="CB303">IFERROR(INDEX('Attendance-Slot-2'!$Q$2:$Q$2595,MATCH(1,('Attendance-Slot-2'!$A$2:$A$2595=$C303)*('Attendance-Slot-2'!$G$2:$G$2595=CA$2),0)),"No Data")</f>
        <v>No Data</v>
      </c>
      <c r="CC303" s="138">
        <f>VLOOKUP($BP303,'Written Exam Marks'!$H:$Q,10,FALSE)</f>
        <v>6</v>
      </c>
      <c r="CD303" s="138">
        <f>VLOOKUP($BP303,'Written Exam Marks'!$H:$Q,9,FALSE)</f>
        <v>40</v>
      </c>
      <c r="CE303" s="14" t="str">
        <f t="shared" si="280"/>
        <v>Present</v>
      </c>
      <c r="CF303" s="14" t="str">
        <f t="shared" si="281"/>
        <v>P-S1_Onsite</v>
      </c>
      <c r="CG303" s="130">
        <v>3</v>
      </c>
      <c r="CH303" s="130">
        <v>1.5</v>
      </c>
      <c r="CI303" s="130" t="s">
        <v>5</v>
      </c>
      <c r="CJ303" s="130" t="s">
        <v>5</v>
      </c>
      <c r="CK303" s="130" t="s">
        <v>5</v>
      </c>
      <c r="CL303" s="130" t="s">
        <v>5</v>
      </c>
      <c r="CM303" s="145">
        <v>4.5</v>
      </c>
      <c r="CN303" s="130">
        <v>50</v>
      </c>
      <c r="CO303" s="27" t="s">
        <v>1005</v>
      </c>
      <c r="CP303" s="119" t="s">
        <v>1044</v>
      </c>
      <c r="CQ303" s="119" t="str">
        <f t="shared" si="243"/>
        <v>2025EB1100302-BDSDF112</v>
      </c>
      <c r="CR303" s="27" t="str">
        <f t="shared" si="282"/>
        <v>0 missed</v>
      </c>
      <c r="CS303" s="27" t="str">
        <f t="shared" si="283"/>
        <v>2 missed</v>
      </c>
      <c r="CT303" s="27">
        <f t="shared" si="284"/>
        <v>2</v>
      </c>
      <c r="CU303" s="27">
        <f t="shared" si="285"/>
        <v>0</v>
      </c>
      <c r="CV303" s="15">
        <f t="shared" si="286"/>
        <v>1</v>
      </c>
      <c r="CW303" s="15">
        <f t="shared" si="287"/>
        <v>0</v>
      </c>
      <c r="CX303" s="27" t="str">
        <f t="shared" si="288"/>
        <v>2 missed</v>
      </c>
      <c r="CY303" s="27">
        <f t="shared" si="289"/>
        <v>2</v>
      </c>
      <c r="CZ303" s="15">
        <f t="shared" si="290"/>
        <v>0.5</v>
      </c>
      <c r="DA303" s="15" t="str">
        <f t="shared" si="291"/>
        <v>Q-2 A-0 || Q Total-2, A Total-2</v>
      </c>
      <c r="DB303" s="15" t="str" cm="1">
        <f t="array" ref="DB303">IFERROR(INDEX('Attendance-Slot-1'!$Q$2:$Q$1112,MATCH(1,('Attendance-Slot-1'!$A$2:$A$1112=$C303)*('Attendance-Slot-1'!$G$2:$G$1112=DB$2),0)),"No Data")</f>
        <v>P-S1_Onsite</v>
      </c>
      <c r="DC303" s="15" t="str" cm="1">
        <f t="array" ref="DC303">IFERROR(INDEX('Attendance-Slot-2'!$Q$2:$Q$2595,MATCH(1,('Attendance-Slot-2'!$A$2:$A$2595=$C303)*('Attendance-Slot-2'!$G$2:$G$2595=DB$2),0)),"No Data")</f>
        <v>No Data</v>
      </c>
      <c r="DD303" s="139">
        <f>VLOOKUP($CQ303,'Written Exam Marks'!$H:$Q,10,FALSE)</f>
        <v>30</v>
      </c>
      <c r="DE303" s="139">
        <f>VLOOKUP($CQ303,'Written Exam Marks'!$H:$Q,9,FALSE)</f>
        <v>50</v>
      </c>
      <c r="DF303" s="15" t="str">
        <f t="shared" si="292"/>
        <v>Present</v>
      </c>
      <c r="DG303" s="15" t="str">
        <f t="shared" si="293"/>
        <v>P-S1_Onsite</v>
      </c>
      <c r="DH303" s="139" t="s">
        <v>5</v>
      </c>
      <c r="DI303" s="139">
        <v>0</v>
      </c>
      <c r="DJ303" s="139">
        <v>100</v>
      </c>
      <c r="DK303" s="3" t="str">
        <f t="shared" si="244"/>
        <v>P-4, A-0, No Data-0</v>
      </c>
      <c r="DL303" s="3" t="str">
        <f t="shared" si="245"/>
        <v>P-0, A-0, No Data-4</v>
      </c>
      <c r="DM303" s="1" t="str">
        <f t="shared" si="294"/>
        <v>P-S1_Onsite</v>
      </c>
      <c r="DN303" s="1" t="str">
        <f t="shared" si="295"/>
        <v>P-S1_Onsite</v>
      </c>
      <c r="DO303" s="1" t="str">
        <f t="shared" si="296"/>
        <v>P-S1_Onsite</v>
      </c>
      <c r="DP303" s="1" t="str">
        <f t="shared" si="297"/>
        <v>P-S1_Onsite</v>
      </c>
      <c r="DQ303" s="1" t="str">
        <f t="shared" si="298"/>
        <v>P-4, A-0, No Data-0</v>
      </c>
      <c r="DR303" s="39">
        <f t="shared" si="299"/>
        <v>0</v>
      </c>
      <c r="DS303" s="34" t="s">
        <v>7217</v>
      </c>
      <c r="DT303" s="39" t="s">
        <v>7363</v>
      </c>
      <c r="DU303" s="30" t="s">
        <v>903</v>
      </c>
      <c r="DV303" s="30"/>
    </row>
    <row r="304" spans="1:126" x14ac:dyDescent="0.25">
      <c r="A304" s="1">
        <v>301</v>
      </c>
      <c r="B304" s="1" t="s">
        <v>1000</v>
      </c>
      <c r="C304" s="1" t="s">
        <v>906</v>
      </c>
      <c r="D304" s="1" t="s">
        <v>907</v>
      </c>
      <c r="E304" s="1" t="s">
        <v>908</v>
      </c>
      <c r="F304" s="1" t="s">
        <v>7201</v>
      </c>
      <c r="G304" s="1" t="s">
        <v>3665</v>
      </c>
      <c r="H304" s="143">
        <v>6.4</v>
      </c>
      <c r="I304" s="143" t="s">
        <v>5</v>
      </c>
      <c r="J304" s="143" t="s">
        <v>5</v>
      </c>
      <c r="K304" s="143">
        <v>8</v>
      </c>
      <c r="L304" s="132" t="s">
        <v>5</v>
      </c>
      <c r="M304" s="132">
        <v>14.4</v>
      </c>
      <c r="N304" s="26">
        <v>60</v>
      </c>
      <c r="O304" s="26" t="s">
        <v>997</v>
      </c>
      <c r="P304" s="120" t="s">
        <v>1034</v>
      </c>
      <c r="Q304" s="13" t="str">
        <f t="shared" si="246"/>
        <v>2025EB1100303-BDSDF113</v>
      </c>
      <c r="R304" s="26" t="str">
        <f t="shared" si="247"/>
        <v>2 missed</v>
      </c>
      <c r="S304" s="26" t="str">
        <f t="shared" si="240"/>
        <v>1 missed</v>
      </c>
      <c r="T304" s="26">
        <f t="shared" si="248"/>
        <v>2</v>
      </c>
      <c r="U304" s="26">
        <f t="shared" si="249"/>
        <v>0</v>
      </c>
      <c r="V304" s="13">
        <f t="shared" si="250"/>
        <v>0.5</v>
      </c>
      <c r="W304" s="13">
        <f t="shared" si="251"/>
        <v>0</v>
      </c>
      <c r="X304" s="26" t="str">
        <f t="shared" si="252"/>
        <v>3 missed</v>
      </c>
      <c r="Y304" s="26">
        <f t="shared" si="253"/>
        <v>2</v>
      </c>
      <c r="Z304" s="13">
        <f t="shared" si="254"/>
        <v>0.4</v>
      </c>
      <c r="AA304" s="15" t="str">
        <f t="shared" si="255"/>
        <v>Q-2 A-0 || Q Total-4, A Total-1</v>
      </c>
      <c r="AB304" s="13" t="str" cm="1">
        <f t="array" ref="AB304">IFERROR(INDEX('Attendance-Slot-1'!$Q$2:$Q$1112,MATCH(1,('Attendance-Slot-1'!$A$2:$A$1112=$C304)*('Attendance-Slot-1'!$G$2:$G$1112=AB$2),0)),"No Data")</f>
        <v>No Data</v>
      </c>
      <c r="AC304" s="13" t="str" cm="1">
        <f t="array" ref="AC304">IFERROR(INDEX('Attendance-Slot-2'!$Q$2:$Q$2595,MATCH(1,('Attendance-Slot-2'!$A$2:$A$2595=$C304)*('Attendance-Slot-2'!$G$2:$G$2595=AB$2),0)),"No Data")</f>
        <v>P-S2_Online</v>
      </c>
      <c r="AD304" s="133">
        <f>VLOOKUP($Q304,'Written Exam Marks'!$H:$Q,10,FALSE)</f>
        <v>25</v>
      </c>
      <c r="AE304" s="133">
        <f>VLOOKUP($Q304,'Written Exam Marks'!$H:$Q,9,FALSE)</f>
        <v>40</v>
      </c>
      <c r="AF304" s="13" t="str">
        <f t="shared" si="256"/>
        <v>Present</v>
      </c>
      <c r="AG304" s="13" t="str">
        <f t="shared" si="257"/>
        <v>P-S2_Online</v>
      </c>
      <c r="AH304" s="29" t="s">
        <v>5</v>
      </c>
      <c r="AI304" s="29">
        <v>13</v>
      </c>
      <c r="AJ304" s="29" t="s">
        <v>5</v>
      </c>
      <c r="AK304" s="29" t="s">
        <v>5</v>
      </c>
      <c r="AL304" s="29" t="s">
        <v>5</v>
      </c>
      <c r="AM304" s="29">
        <v>13</v>
      </c>
      <c r="AN304" s="131">
        <v>60</v>
      </c>
      <c r="AO304" s="36" t="s">
        <v>7179</v>
      </c>
      <c r="AP304" s="116" t="s">
        <v>1050</v>
      </c>
      <c r="AQ304" s="116" t="str">
        <f t="shared" si="241"/>
        <v>2025EB1100303-BDSDF108</v>
      </c>
      <c r="AR304" s="25" t="str">
        <f t="shared" si="258"/>
        <v>3 missed</v>
      </c>
      <c r="AS304" s="25" t="str">
        <f t="shared" si="259"/>
        <v>1 missed</v>
      </c>
      <c r="AT304" s="25">
        <f t="shared" si="260"/>
        <v>0</v>
      </c>
      <c r="AU304" s="25">
        <f t="shared" si="261"/>
        <v>1</v>
      </c>
      <c r="AV304" s="10">
        <f t="shared" si="262"/>
        <v>0</v>
      </c>
      <c r="AW304" s="10">
        <f t="shared" si="263"/>
        <v>0.5</v>
      </c>
      <c r="AX304" s="25" t="str">
        <f t="shared" si="264"/>
        <v>4 missed</v>
      </c>
      <c r="AY304" s="25">
        <f t="shared" si="265"/>
        <v>1</v>
      </c>
      <c r="AZ304" s="10">
        <f t="shared" si="266"/>
        <v>0.2</v>
      </c>
      <c r="BA304" s="10" t="str">
        <f t="shared" si="267"/>
        <v>Q-0 A-1 || Q Total-3, A Total-2</v>
      </c>
      <c r="BB304" s="10" t="str" cm="1">
        <f t="array" ref="BB304">IFERROR(INDEX('Attendance-Slot-1'!$Q$2:$Q$1112,MATCH(1,('Attendance-Slot-1'!$A$2:$A$1112=$C304)*('Attendance-Slot-1'!$G$2:$G$1112=BB$2),0)),"No Data")</f>
        <v>No Data</v>
      </c>
      <c r="BC304" s="10" t="str" cm="1">
        <f t="array" ref="BC304">IFERROR(INDEX('Attendance-Slot-2'!$Q$2:$Q$2595,MATCH(1,('Attendance-Slot-2'!$A$2:$A$2595=$C304)*('Attendance-Slot-2'!$G$2:$G$2595=BB$2),0)),"No Data")</f>
        <v>P-S2_Online</v>
      </c>
      <c r="BD304" s="136">
        <f>VLOOKUP($AQ304,'Written Exam Marks'!$H:$Q,10,FALSE)</f>
        <v>19</v>
      </c>
      <c r="BE304" s="136">
        <f>VLOOKUP($AQ304,'Written Exam Marks'!$H:$Q,9,FALSE)</f>
        <v>40</v>
      </c>
      <c r="BF304" s="10" t="str">
        <f t="shared" si="268"/>
        <v>Present</v>
      </c>
      <c r="BG304" s="10" t="str">
        <f t="shared" si="269"/>
        <v>P-S2_Online</v>
      </c>
      <c r="BH304" s="129" t="s">
        <v>5</v>
      </c>
      <c r="BI304" s="129" t="s">
        <v>5</v>
      </c>
      <c r="BJ304" s="129" t="s">
        <v>5</v>
      </c>
      <c r="BK304" s="129" t="s">
        <v>5</v>
      </c>
      <c r="BL304" s="144">
        <v>0</v>
      </c>
      <c r="BM304" s="24">
        <v>60</v>
      </c>
      <c r="BN304" s="24" t="s">
        <v>1004</v>
      </c>
      <c r="BO304" s="118" t="s">
        <v>1063</v>
      </c>
      <c r="BP304" s="118" t="str">
        <f t="shared" si="242"/>
        <v>2025EB1100303-BDSDF114</v>
      </c>
      <c r="BQ304" s="24" t="str">
        <f t="shared" si="270"/>
        <v>3 missed</v>
      </c>
      <c r="BR304" s="24" t="str">
        <f t="shared" si="271"/>
        <v>1 missed</v>
      </c>
      <c r="BS304" s="24">
        <f t="shared" si="272"/>
        <v>0</v>
      </c>
      <c r="BT304" s="24">
        <f t="shared" si="273"/>
        <v>0</v>
      </c>
      <c r="BU304" s="14">
        <f t="shared" si="274"/>
        <v>0</v>
      </c>
      <c r="BV304" s="14">
        <f t="shared" si="275"/>
        <v>0</v>
      </c>
      <c r="BW304" s="24" t="str">
        <f t="shared" si="276"/>
        <v>4 missed</v>
      </c>
      <c r="BX304" s="24">
        <f t="shared" si="277"/>
        <v>0</v>
      </c>
      <c r="BY304" s="14">
        <f t="shared" si="278"/>
        <v>0</v>
      </c>
      <c r="BZ304" s="14" t="str">
        <f t="shared" si="279"/>
        <v>Q-0 A-0 || Q Total-3, A Total-1</v>
      </c>
      <c r="CA304" s="14" t="str" cm="1">
        <f t="array" ref="CA304">IFERROR(INDEX('Attendance-Slot-1'!$Q$2:$Q$1112,MATCH(1,('Attendance-Slot-1'!$A$2:$A$1112=$C304)*('Attendance-Slot-1'!$G$2:$G$1112=CA$2),0)),"No Data")</f>
        <v>No Data</v>
      </c>
      <c r="CB304" s="14" t="str" cm="1">
        <f t="array" ref="CB304">IFERROR(INDEX('Attendance-Slot-2'!$Q$2:$Q$2595,MATCH(1,('Attendance-Slot-2'!$A$2:$A$2595=$C304)*('Attendance-Slot-2'!$G$2:$G$2595=CA$2),0)),"No Data")</f>
        <v>P-S2_Online</v>
      </c>
      <c r="CC304" s="138">
        <f>VLOOKUP($BP304,'Written Exam Marks'!$H:$Q,10,FALSE)</f>
        <v>19</v>
      </c>
      <c r="CD304" s="138">
        <f>VLOOKUP($BP304,'Written Exam Marks'!$H:$Q,9,FALSE)</f>
        <v>40</v>
      </c>
      <c r="CE304" s="14" t="str">
        <f t="shared" si="280"/>
        <v>Present</v>
      </c>
      <c r="CF304" s="14" t="str">
        <f t="shared" si="281"/>
        <v>P-S2_Online</v>
      </c>
      <c r="CG304" s="130">
        <v>5</v>
      </c>
      <c r="CH304" s="130" t="s">
        <v>5</v>
      </c>
      <c r="CI304" s="130" t="s">
        <v>5</v>
      </c>
      <c r="CJ304" s="130" t="s">
        <v>5</v>
      </c>
      <c r="CK304" s="130" t="s">
        <v>5</v>
      </c>
      <c r="CL304" s="130" t="s">
        <v>5</v>
      </c>
      <c r="CM304" s="145">
        <v>5</v>
      </c>
      <c r="CN304" s="130">
        <v>50</v>
      </c>
      <c r="CO304" s="27" t="s">
        <v>1005</v>
      </c>
      <c r="CP304" s="119" t="s">
        <v>1044</v>
      </c>
      <c r="CQ304" s="119" t="str">
        <f t="shared" si="243"/>
        <v>2025EB1100303-BDSDF112</v>
      </c>
      <c r="CR304" s="27" t="str">
        <f t="shared" si="282"/>
        <v>1 missed</v>
      </c>
      <c r="CS304" s="27" t="str">
        <f t="shared" si="283"/>
        <v>2 missed</v>
      </c>
      <c r="CT304" s="27">
        <f t="shared" si="284"/>
        <v>1</v>
      </c>
      <c r="CU304" s="27">
        <f t="shared" si="285"/>
        <v>0</v>
      </c>
      <c r="CV304" s="15">
        <f t="shared" si="286"/>
        <v>0.5</v>
      </c>
      <c r="CW304" s="15">
        <f t="shared" si="287"/>
        <v>0</v>
      </c>
      <c r="CX304" s="27" t="str">
        <f t="shared" si="288"/>
        <v>3 missed</v>
      </c>
      <c r="CY304" s="27">
        <f t="shared" si="289"/>
        <v>1</v>
      </c>
      <c r="CZ304" s="15">
        <f t="shared" si="290"/>
        <v>0.25</v>
      </c>
      <c r="DA304" s="15" t="str">
        <f t="shared" si="291"/>
        <v>Q-1 A-0 || Q Total-2, A Total-2</v>
      </c>
      <c r="DB304" s="15" t="str" cm="1">
        <f t="array" ref="DB304">IFERROR(INDEX('Attendance-Slot-1'!$Q$2:$Q$1112,MATCH(1,('Attendance-Slot-1'!$A$2:$A$1112=$C304)*('Attendance-Slot-1'!$G$2:$G$1112=DB$2),0)),"No Data")</f>
        <v>No Data</v>
      </c>
      <c r="DC304" s="15" t="str" cm="1">
        <f t="array" ref="DC304">IFERROR(INDEX('Attendance-Slot-2'!$Q$2:$Q$2595,MATCH(1,('Attendance-Slot-2'!$A$2:$A$2595=$C304)*('Attendance-Slot-2'!$G$2:$G$2595=DB$2),0)),"No Data")</f>
        <v>P-S2_Online</v>
      </c>
      <c r="DD304" s="139">
        <f>VLOOKUP($CQ304,'Written Exam Marks'!$H:$Q,10,FALSE)</f>
        <v>17</v>
      </c>
      <c r="DE304" s="139">
        <f>VLOOKUP($CQ304,'Written Exam Marks'!$H:$Q,9,FALSE)</f>
        <v>50</v>
      </c>
      <c r="DF304" s="15" t="str">
        <f t="shared" si="292"/>
        <v>Present</v>
      </c>
      <c r="DG304" s="15" t="str">
        <f t="shared" si="293"/>
        <v>P-S2_Online</v>
      </c>
      <c r="DH304" s="139" t="s">
        <v>5</v>
      </c>
      <c r="DI304" s="139">
        <v>0</v>
      </c>
      <c r="DJ304" s="139">
        <v>100</v>
      </c>
      <c r="DK304" s="3" t="str">
        <f t="shared" si="244"/>
        <v>P-0, A-0, No Data-4</v>
      </c>
      <c r="DL304" s="3" t="str">
        <f t="shared" si="245"/>
        <v>P-4, A-0, No Data-0</v>
      </c>
      <c r="DM304" s="1" t="str">
        <f t="shared" si="294"/>
        <v>P-S2_Online</v>
      </c>
      <c r="DN304" s="1" t="str">
        <f t="shared" si="295"/>
        <v>P-S2_Online</v>
      </c>
      <c r="DO304" s="1" t="str">
        <f t="shared" si="296"/>
        <v>P-S2_Online</v>
      </c>
      <c r="DP304" s="1" t="str">
        <f t="shared" si="297"/>
        <v>P-S2_Online</v>
      </c>
      <c r="DQ304" s="1" t="str">
        <f t="shared" si="298"/>
        <v>P-4, A-0, No Data-0</v>
      </c>
      <c r="DR304" s="39">
        <f t="shared" si="299"/>
        <v>0</v>
      </c>
      <c r="DS304" s="34" t="s">
        <v>7217</v>
      </c>
      <c r="DT304" s="39" t="s">
        <v>7363</v>
      </c>
      <c r="DU304" s="30" t="s">
        <v>906</v>
      </c>
      <c r="DV304" s="30"/>
    </row>
    <row r="305" spans="1:126" x14ac:dyDescent="0.25">
      <c r="A305" s="1">
        <v>302</v>
      </c>
      <c r="B305" s="1" t="s">
        <v>1000</v>
      </c>
      <c r="C305" s="1" t="s">
        <v>909</v>
      </c>
      <c r="D305" s="1" t="s">
        <v>910</v>
      </c>
      <c r="E305" s="1" t="s">
        <v>911</v>
      </c>
      <c r="F305" s="1" t="s">
        <v>7201</v>
      </c>
      <c r="G305" s="1" t="s">
        <v>3667</v>
      </c>
      <c r="H305" s="143">
        <v>8</v>
      </c>
      <c r="I305" s="143">
        <v>7.2</v>
      </c>
      <c r="J305" s="143" t="s">
        <v>5</v>
      </c>
      <c r="K305" s="143">
        <v>8</v>
      </c>
      <c r="L305" s="132">
        <v>28</v>
      </c>
      <c r="M305" s="132">
        <v>51.2</v>
      </c>
      <c r="N305" s="26">
        <v>60</v>
      </c>
      <c r="O305" s="26" t="s">
        <v>997</v>
      </c>
      <c r="P305" s="120" t="s">
        <v>1034</v>
      </c>
      <c r="Q305" s="13" t="str">
        <f t="shared" si="246"/>
        <v>2025EB1100304-BDSDF113</v>
      </c>
      <c r="R305" s="26" t="str">
        <f t="shared" si="247"/>
        <v>1 missed</v>
      </c>
      <c r="S305" s="26" t="str">
        <f t="shared" si="240"/>
        <v>0 missed</v>
      </c>
      <c r="T305" s="26">
        <f t="shared" si="248"/>
        <v>3</v>
      </c>
      <c r="U305" s="26">
        <f t="shared" si="249"/>
        <v>1</v>
      </c>
      <c r="V305" s="13">
        <f t="shared" si="250"/>
        <v>0.75</v>
      </c>
      <c r="W305" s="13">
        <f t="shared" si="251"/>
        <v>1</v>
      </c>
      <c r="X305" s="26" t="str">
        <f t="shared" si="252"/>
        <v>1 missed</v>
      </c>
      <c r="Y305" s="26">
        <f t="shared" si="253"/>
        <v>4</v>
      </c>
      <c r="Z305" s="13">
        <f t="shared" si="254"/>
        <v>0.8</v>
      </c>
      <c r="AA305" s="15" t="str">
        <f t="shared" si="255"/>
        <v>Q-3 A-1 || Q Total-4, A Total-1</v>
      </c>
      <c r="AB305" s="13" t="str" cm="1">
        <f t="array" ref="AB305">IFERROR(INDEX('Attendance-Slot-1'!$Q$2:$Q$1112,MATCH(1,('Attendance-Slot-1'!$A$2:$A$1112=$C305)*('Attendance-Slot-1'!$G$2:$G$1112=AB$2),0)),"No Data")</f>
        <v>No Data</v>
      </c>
      <c r="AC305" s="13" t="str" cm="1">
        <f t="array" ref="AC305">IFERROR(INDEX('Attendance-Slot-2'!$Q$2:$Q$2595,MATCH(1,('Attendance-Slot-2'!$A$2:$A$2595=$C305)*('Attendance-Slot-2'!$G$2:$G$2595=AB$2),0)),"No Data")</f>
        <v>P-S2_Onsite</v>
      </c>
      <c r="AD305" s="133">
        <f>VLOOKUP($Q305,'Written Exam Marks'!$H:$Q,10,FALSE)</f>
        <v>37</v>
      </c>
      <c r="AE305" s="133">
        <f>VLOOKUP($Q305,'Written Exam Marks'!$H:$Q,9,FALSE)</f>
        <v>40</v>
      </c>
      <c r="AF305" s="13" t="str">
        <f t="shared" si="256"/>
        <v>Present</v>
      </c>
      <c r="AG305" s="13" t="str">
        <f t="shared" si="257"/>
        <v>P-S2_Onsite</v>
      </c>
      <c r="AH305" s="29">
        <v>14</v>
      </c>
      <c r="AI305" s="29">
        <v>15</v>
      </c>
      <c r="AJ305" s="29">
        <v>9.3333333330000006</v>
      </c>
      <c r="AK305" s="29">
        <v>9</v>
      </c>
      <c r="AL305" s="29">
        <v>10</v>
      </c>
      <c r="AM305" s="29">
        <v>57.333333332999999</v>
      </c>
      <c r="AN305" s="131">
        <v>60</v>
      </c>
      <c r="AO305" s="36" t="s">
        <v>7179</v>
      </c>
      <c r="AP305" s="116" t="s">
        <v>1050</v>
      </c>
      <c r="AQ305" s="116" t="str">
        <f t="shared" si="241"/>
        <v>2025EB1100304-BDSDF108</v>
      </c>
      <c r="AR305" s="25" t="str">
        <f t="shared" si="258"/>
        <v>0 missed</v>
      </c>
      <c r="AS305" s="25" t="str">
        <f t="shared" si="259"/>
        <v>0 missed</v>
      </c>
      <c r="AT305" s="25">
        <f t="shared" si="260"/>
        <v>3</v>
      </c>
      <c r="AU305" s="25">
        <f t="shared" si="261"/>
        <v>2</v>
      </c>
      <c r="AV305" s="10">
        <f t="shared" si="262"/>
        <v>1</v>
      </c>
      <c r="AW305" s="10">
        <f t="shared" si="263"/>
        <v>1</v>
      </c>
      <c r="AX305" s="25" t="str">
        <f t="shared" si="264"/>
        <v>0 missed</v>
      </c>
      <c r="AY305" s="25">
        <f t="shared" si="265"/>
        <v>5</v>
      </c>
      <c r="AZ305" s="10">
        <f t="shared" si="266"/>
        <v>1</v>
      </c>
      <c r="BA305" s="10" t="str">
        <f t="shared" si="267"/>
        <v>Q-3 A-2 || Q Total-3, A Total-2</v>
      </c>
      <c r="BB305" s="10" t="str" cm="1">
        <f t="array" ref="BB305">IFERROR(INDEX('Attendance-Slot-1'!$Q$2:$Q$1112,MATCH(1,('Attendance-Slot-1'!$A$2:$A$1112=$C305)*('Attendance-Slot-1'!$G$2:$G$1112=BB$2),0)),"No Data")</f>
        <v>No Data</v>
      </c>
      <c r="BC305" s="10" t="str" cm="1">
        <f t="array" ref="BC305">IFERROR(INDEX('Attendance-Slot-2'!$Q$2:$Q$2595,MATCH(1,('Attendance-Slot-2'!$A$2:$A$2595=$C305)*('Attendance-Slot-2'!$G$2:$G$2595=BB$2),0)),"No Data")</f>
        <v>P-S2_Onsite</v>
      </c>
      <c r="BD305" s="136">
        <f>VLOOKUP($AQ305,'Written Exam Marks'!$H:$Q,10,FALSE)</f>
        <v>20</v>
      </c>
      <c r="BE305" s="136">
        <f>VLOOKUP($AQ305,'Written Exam Marks'!$H:$Q,9,FALSE)</f>
        <v>40</v>
      </c>
      <c r="BF305" s="10" t="str">
        <f t="shared" si="268"/>
        <v>Present</v>
      </c>
      <c r="BG305" s="10" t="str">
        <f t="shared" si="269"/>
        <v>P-S2_Onsite</v>
      </c>
      <c r="BH305" s="129">
        <v>9</v>
      </c>
      <c r="BI305" s="129">
        <v>15</v>
      </c>
      <c r="BJ305" s="129">
        <v>15</v>
      </c>
      <c r="BK305" s="129">
        <v>18.5</v>
      </c>
      <c r="BL305" s="144">
        <v>57.5</v>
      </c>
      <c r="BM305" s="24">
        <v>60</v>
      </c>
      <c r="BN305" s="24" t="s">
        <v>1004</v>
      </c>
      <c r="BO305" s="118" t="s">
        <v>1063</v>
      </c>
      <c r="BP305" s="118" t="str">
        <f t="shared" si="242"/>
        <v>2025EB1100304-BDSDF114</v>
      </c>
      <c r="BQ305" s="24" t="str">
        <f t="shared" si="270"/>
        <v>0 missed</v>
      </c>
      <c r="BR305" s="24" t="str">
        <f t="shared" si="271"/>
        <v>0 missed</v>
      </c>
      <c r="BS305" s="24">
        <f t="shared" si="272"/>
        <v>3</v>
      </c>
      <c r="BT305" s="24">
        <f t="shared" si="273"/>
        <v>1</v>
      </c>
      <c r="BU305" s="14">
        <f t="shared" si="274"/>
        <v>1</v>
      </c>
      <c r="BV305" s="14">
        <f t="shared" si="275"/>
        <v>1</v>
      </c>
      <c r="BW305" s="24" t="str">
        <f t="shared" si="276"/>
        <v>0 missed</v>
      </c>
      <c r="BX305" s="24">
        <f t="shared" si="277"/>
        <v>4</v>
      </c>
      <c r="BY305" s="14">
        <f t="shared" si="278"/>
        <v>1</v>
      </c>
      <c r="BZ305" s="14" t="str">
        <f t="shared" si="279"/>
        <v>Q-3 A-1 || Q Total-3, A Total-1</v>
      </c>
      <c r="CA305" s="14" t="str" cm="1">
        <f t="array" ref="CA305">IFERROR(INDEX('Attendance-Slot-1'!$Q$2:$Q$1112,MATCH(1,('Attendance-Slot-1'!$A$2:$A$1112=$C305)*('Attendance-Slot-1'!$G$2:$G$1112=CA$2),0)),"No Data")</f>
        <v>No Data</v>
      </c>
      <c r="CB305" s="14" t="str" cm="1">
        <f t="array" ref="CB305">IFERROR(INDEX('Attendance-Slot-2'!$Q$2:$Q$2595,MATCH(1,('Attendance-Slot-2'!$A$2:$A$2595=$C305)*('Attendance-Slot-2'!$G$2:$G$2595=CA$2),0)),"No Data")</f>
        <v>P-S2_Onsite</v>
      </c>
      <c r="CC305" s="138">
        <f>VLOOKUP($BP305,'Written Exam Marks'!$H:$Q,10,FALSE)</f>
        <v>7.5</v>
      </c>
      <c r="CD305" s="138">
        <f>VLOOKUP($BP305,'Written Exam Marks'!$H:$Q,9,FALSE)</f>
        <v>40</v>
      </c>
      <c r="CE305" s="14" t="str">
        <f t="shared" si="280"/>
        <v>Present</v>
      </c>
      <c r="CF305" s="14" t="str">
        <f t="shared" si="281"/>
        <v>P-S2_Onsite</v>
      </c>
      <c r="CG305" s="130">
        <v>4.5</v>
      </c>
      <c r="CH305" s="130">
        <v>4</v>
      </c>
      <c r="CI305" s="130">
        <v>7.5</v>
      </c>
      <c r="CJ305" s="130" t="s">
        <v>5</v>
      </c>
      <c r="CK305" s="130">
        <v>10</v>
      </c>
      <c r="CL305" s="130">
        <v>10</v>
      </c>
      <c r="CM305" s="145">
        <v>36</v>
      </c>
      <c r="CN305" s="130">
        <v>50</v>
      </c>
      <c r="CO305" s="27" t="s">
        <v>1005</v>
      </c>
      <c r="CP305" s="119" t="s">
        <v>1044</v>
      </c>
      <c r="CQ305" s="119" t="str">
        <f t="shared" si="243"/>
        <v>2025EB1100304-BDSDF112</v>
      </c>
      <c r="CR305" s="27" t="str">
        <f t="shared" si="282"/>
        <v>0 missed</v>
      </c>
      <c r="CS305" s="27" t="str">
        <f t="shared" si="283"/>
        <v>1 missed</v>
      </c>
      <c r="CT305" s="27">
        <f t="shared" si="284"/>
        <v>2</v>
      </c>
      <c r="CU305" s="27">
        <f t="shared" si="285"/>
        <v>1</v>
      </c>
      <c r="CV305" s="15">
        <f t="shared" si="286"/>
        <v>1</v>
      </c>
      <c r="CW305" s="15">
        <f t="shared" si="287"/>
        <v>0.5</v>
      </c>
      <c r="CX305" s="27" t="str">
        <f t="shared" si="288"/>
        <v>1 missed</v>
      </c>
      <c r="CY305" s="27">
        <f t="shared" si="289"/>
        <v>3</v>
      </c>
      <c r="CZ305" s="15">
        <f t="shared" si="290"/>
        <v>0.75</v>
      </c>
      <c r="DA305" s="15" t="str">
        <f t="shared" si="291"/>
        <v>Q-2 A-1 || Q Total-2, A Total-2</v>
      </c>
      <c r="DB305" s="15" t="str" cm="1">
        <f t="array" ref="DB305">IFERROR(INDEX('Attendance-Slot-1'!$Q$2:$Q$1112,MATCH(1,('Attendance-Slot-1'!$A$2:$A$1112=$C305)*('Attendance-Slot-1'!$G$2:$G$1112=DB$2),0)),"No Data")</f>
        <v>No Data</v>
      </c>
      <c r="DC305" s="15" t="str" cm="1">
        <f t="array" ref="DC305">IFERROR(INDEX('Attendance-Slot-2'!$Q$2:$Q$2595,MATCH(1,('Attendance-Slot-2'!$A$2:$A$2595=$C305)*('Attendance-Slot-2'!$G$2:$G$2595=DB$2),0)),"No Data")</f>
        <v>P-S2_Onsite</v>
      </c>
      <c r="DD305" s="139">
        <f>VLOOKUP($CQ305,'Written Exam Marks'!$H:$Q,10,FALSE)</f>
        <v>29.5</v>
      </c>
      <c r="DE305" s="139">
        <f>VLOOKUP($CQ305,'Written Exam Marks'!$H:$Q,9,FALSE)</f>
        <v>50</v>
      </c>
      <c r="DF305" s="15" t="str">
        <f t="shared" si="292"/>
        <v>Present</v>
      </c>
      <c r="DG305" s="15" t="str">
        <f t="shared" si="293"/>
        <v>P-S2_Onsite</v>
      </c>
      <c r="DH305" s="139">
        <v>90</v>
      </c>
      <c r="DI305" s="139">
        <v>90</v>
      </c>
      <c r="DJ305" s="139">
        <v>100</v>
      </c>
      <c r="DK305" s="3" t="str">
        <f t="shared" si="244"/>
        <v>P-0, A-0, No Data-4</v>
      </c>
      <c r="DL305" s="3" t="str">
        <f t="shared" si="245"/>
        <v>P-4, A-0, No Data-0</v>
      </c>
      <c r="DM305" s="1" t="str">
        <f t="shared" si="294"/>
        <v>P-S2_Onsite</v>
      </c>
      <c r="DN305" s="1" t="str">
        <f t="shared" si="295"/>
        <v>P-S2_Onsite</v>
      </c>
      <c r="DO305" s="1" t="str">
        <f t="shared" si="296"/>
        <v>P-S2_Onsite</v>
      </c>
      <c r="DP305" s="1" t="str">
        <f t="shared" si="297"/>
        <v>P-S2_Onsite</v>
      </c>
      <c r="DQ305" s="1" t="str">
        <f t="shared" si="298"/>
        <v>P-4, A-0, No Data-0</v>
      </c>
      <c r="DR305" s="39">
        <f t="shared" si="299"/>
        <v>0</v>
      </c>
      <c r="DS305" s="34" t="s">
        <v>7217</v>
      </c>
      <c r="DT305" s="39" t="s">
        <v>7363</v>
      </c>
      <c r="DU305" s="30" t="s">
        <v>909</v>
      </c>
      <c r="DV305" s="30"/>
    </row>
    <row r="306" spans="1:126" x14ac:dyDescent="0.25">
      <c r="A306" s="1">
        <v>303</v>
      </c>
      <c r="B306" s="1" t="s">
        <v>1000</v>
      </c>
      <c r="C306" s="1" t="s">
        <v>912</v>
      </c>
      <c r="D306" s="1" t="s">
        <v>913</v>
      </c>
      <c r="E306" s="1" t="s">
        <v>914</v>
      </c>
      <c r="F306" s="1" t="s">
        <v>7202</v>
      </c>
      <c r="G306" s="1" t="s">
        <v>3669</v>
      </c>
      <c r="H306" s="143">
        <v>5.6</v>
      </c>
      <c r="I306" s="143">
        <v>3.2</v>
      </c>
      <c r="J306" s="143" t="s">
        <v>5</v>
      </c>
      <c r="K306" s="143">
        <v>4</v>
      </c>
      <c r="L306" s="132" t="s">
        <v>5</v>
      </c>
      <c r="M306" s="132">
        <v>12.8</v>
      </c>
      <c r="N306" s="26">
        <v>60</v>
      </c>
      <c r="O306" s="26" t="s">
        <v>997</v>
      </c>
      <c r="P306" s="120" t="s">
        <v>1034</v>
      </c>
      <c r="Q306" s="13" t="str">
        <f t="shared" si="246"/>
        <v>2025EB1100305-BDSDF113</v>
      </c>
      <c r="R306" s="26" t="str">
        <f t="shared" si="247"/>
        <v>1 missed</v>
      </c>
      <c r="S306" s="26" t="str">
        <f t="shared" si="240"/>
        <v>1 missed</v>
      </c>
      <c r="T306" s="26">
        <f t="shared" si="248"/>
        <v>3</v>
      </c>
      <c r="U306" s="26">
        <f t="shared" si="249"/>
        <v>0</v>
      </c>
      <c r="V306" s="13">
        <f t="shared" si="250"/>
        <v>0.75</v>
      </c>
      <c r="W306" s="13">
        <f t="shared" si="251"/>
        <v>0</v>
      </c>
      <c r="X306" s="26" t="str">
        <f t="shared" si="252"/>
        <v>2 missed</v>
      </c>
      <c r="Y306" s="26">
        <f t="shared" si="253"/>
        <v>3</v>
      </c>
      <c r="Z306" s="13">
        <f t="shared" si="254"/>
        <v>0.6</v>
      </c>
      <c r="AA306" s="15" t="str">
        <f t="shared" si="255"/>
        <v>Q-3 A-0 || Q Total-4, A Total-1</v>
      </c>
      <c r="AB306" s="13" t="str" cm="1">
        <f t="array" ref="AB306">IFERROR(INDEX('Attendance-Slot-1'!$Q$2:$Q$1112,MATCH(1,('Attendance-Slot-1'!$A$2:$A$1112=$C306)*('Attendance-Slot-1'!$G$2:$G$1112=AB$2),0)),"No Data")</f>
        <v>No Data</v>
      </c>
      <c r="AC306" s="13" t="str" cm="1">
        <f t="array" ref="AC306">IFERROR(INDEX('Attendance-Slot-2'!$Q$2:$Q$2595,MATCH(1,('Attendance-Slot-2'!$A$2:$A$2595=$C306)*('Attendance-Slot-2'!$G$2:$G$2595=AB$2),0)),"No Data")</f>
        <v>P-S2_Onsite</v>
      </c>
      <c r="AD306" s="133">
        <f>VLOOKUP($Q306,'Written Exam Marks'!$H:$Q,10,FALSE)</f>
        <v>0</v>
      </c>
      <c r="AE306" s="133">
        <f>VLOOKUP($Q306,'Written Exam Marks'!$H:$Q,9,FALSE)</f>
        <v>40</v>
      </c>
      <c r="AF306" s="13" t="str">
        <f t="shared" si="256"/>
        <v>Present</v>
      </c>
      <c r="AG306" s="13" t="str">
        <f t="shared" si="257"/>
        <v>P-S2_Onsite</v>
      </c>
      <c r="AH306" s="29" t="s">
        <v>5</v>
      </c>
      <c r="AI306" s="29" t="s">
        <v>5</v>
      </c>
      <c r="AJ306" s="29" t="s">
        <v>5</v>
      </c>
      <c r="AK306" s="29" t="s">
        <v>5</v>
      </c>
      <c r="AL306" s="29" t="s">
        <v>5</v>
      </c>
      <c r="AM306" s="29">
        <v>0</v>
      </c>
      <c r="AN306" s="131">
        <v>60</v>
      </c>
      <c r="AO306" s="36" t="s">
        <v>7179</v>
      </c>
      <c r="AP306" s="116" t="s">
        <v>1050</v>
      </c>
      <c r="AQ306" s="116" t="str">
        <f t="shared" si="241"/>
        <v>2025EB1100305-BDSDF108</v>
      </c>
      <c r="AR306" s="25" t="str">
        <f t="shared" si="258"/>
        <v>3 missed</v>
      </c>
      <c r="AS306" s="25" t="str">
        <f t="shared" si="259"/>
        <v>2 missed</v>
      </c>
      <c r="AT306" s="25">
        <f t="shared" si="260"/>
        <v>0</v>
      </c>
      <c r="AU306" s="25">
        <f t="shared" si="261"/>
        <v>0</v>
      </c>
      <c r="AV306" s="10">
        <f t="shared" si="262"/>
        <v>0</v>
      </c>
      <c r="AW306" s="10">
        <f t="shared" si="263"/>
        <v>0</v>
      </c>
      <c r="AX306" s="25" t="str">
        <f t="shared" si="264"/>
        <v>5 missed</v>
      </c>
      <c r="AY306" s="25">
        <f t="shared" si="265"/>
        <v>0</v>
      </c>
      <c r="AZ306" s="10">
        <f t="shared" si="266"/>
        <v>0</v>
      </c>
      <c r="BA306" s="10" t="str">
        <f t="shared" si="267"/>
        <v>Q-0 A-0 || Q Total-3, A Total-2</v>
      </c>
      <c r="BB306" s="10" t="str" cm="1">
        <f t="array" ref="BB306">IFERROR(INDEX('Attendance-Slot-1'!$Q$2:$Q$1112,MATCH(1,('Attendance-Slot-1'!$A$2:$A$1112=$C306)*('Attendance-Slot-1'!$G$2:$G$1112=BB$2),0)),"No Data")</f>
        <v>No Data</v>
      </c>
      <c r="BC306" s="10" t="str" cm="1">
        <f t="array" ref="BC306">IFERROR(INDEX('Attendance-Slot-2'!$Q$2:$Q$2595,MATCH(1,('Attendance-Slot-2'!$A$2:$A$2595=$C306)*('Attendance-Slot-2'!$G$2:$G$2595=BB$2),0)),"No Data")</f>
        <v>P-S2_Onsite</v>
      </c>
      <c r="BD306" s="136">
        <f>VLOOKUP($AQ306,'Written Exam Marks'!$H:$Q,10,FALSE)</f>
        <v>3.5</v>
      </c>
      <c r="BE306" s="136">
        <f>VLOOKUP($AQ306,'Written Exam Marks'!$H:$Q,9,FALSE)</f>
        <v>40</v>
      </c>
      <c r="BF306" s="10" t="str">
        <f t="shared" si="268"/>
        <v>Present</v>
      </c>
      <c r="BG306" s="10" t="str">
        <f t="shared" si="269"/>
        <v>P-S2_Onsite</v>
      </c>
      <c r="BH306" s="129" t="s">
        <v>5</v>
      </c>
      <c r="BI306" s="129" t="s">
        <v>5</v>
      </c>
      <c r="BJ306" s="129">
        <v>4.5</v>
      </c>
      <c r="BK306" s="129" t="s">
        <v>5</v>
      </c>
      <c r="BL306" s="144">
        <v>4.5</v>
      </c>
      <c r="BM306" s="24">
        <v>60</v>
      </c>
      <c r="BN306" s="24" t="s">
        <v>1004</v>
      </c>
      <c r="BO306" s="118" t="s">
        <v>1063</v>
      </c>
      <c r="BP306" s="118" t="str">
        <f t="shared" si="242"/>
        <v>2025EB1100305-BDSDF114</v>
      </c>
      <c r="BQ306" s="24" t="str">
        <f t="shared" si="270"/>
        <v>2 missed</v>
      </c>
      <c r="BR306" s="24" t="str">
        <f t="shared" si="271"/>
        <v>1 missed</v>
      </c>
      <c r="BS306" s="24">
        <f t="shared" si="272"/>
        <v>1</v>
      </c>
      <c r="BT306" s="24">
        <f t="shared" si="273"/>
        <v>0</v>
      </c>
      <c r="BU306" s="14">
        <f t="shared" si="274"/>
        <v>0.33333333333333331</v>
      </c>
      <c r="BV306" s="14">
        <f t="shared" si="275"/>
        <v>0</v>
      </c>
      <c r="BW306" s="24" t="str">
        <f t="shared" si="276"/>
        <v>3 missed</v>
      </c>
      <c r="BX306" s="24">
        <f t="shared" si="277"/>
        <v>1</v>
      </c>
      <c r="BY306" s="14">
        <f t="shared" si="278"/>
        <v>0.25</v>
      </c>
      <c r="BZ306" s="14" t="str">
        <f t="shared" si="279"/>
        <v>Q-1 A-0 || Q Total-3, A Total-1</v>
      </c>
      <c r="CA306" s="14" t="str" cm="1">
        <f t="array" ref="CA306">IFERROR(INDEX('Attendance-Slot-1'!$Q$2:$Q$1112,MATCH(1,('Attendance-Slot-1'!$A$2:$A$1112=$C306)*('Attendance-Slot-1'!$G$2:$G$1112=CA$2),0)),"No Data")</f>
        <v>No Data</v>
      </c>
      <c r="CB306" s="14" t="str" cm="1">
        <f t="array" ref="CB306">IFERROR(INDEX('Attendance-Slot-2'!$Q$2:$Q$2595,MATCH(1,('Attendance-Slot-2'!$A$2:$A$2595=$C306)*('Attendance-Slot-2'!$G$2:$G$2595=CA$2),0)),"No Data")</f>
        <v>P-S2_Onsite</v>
      </c>
      <c r="CC306" s="138">
        <f>VLOOKUP($BP306,'Written Exam Marks'!$H:$Q,10,FALSE)</f>
        <v>1.5</v>
      </c>
      <c r="CD306" s="138">
        <f>VLOOKUP($BP306,'Written Exam Marks'!$H:$Q,9,FALSE)</f>
        <v>40</v>
      </c>
      <c r="CE306" s="14" t="str">
        <f t="shared" si="280"/>
        <v>Present</v>
      </c>
      <c r="CF306" s="14" t="str">
        <f t="shared" si="281"/>
        <v>P-S2_Onsite</v>
      </c>
      <c r="CG306" s="130">
        <v>2</v>
      </c>
      <c r="CH306" s="130" t="s">
        <v>5</v>
      </c>
      <c r="CI306" s="130" t="s">
        <v>5</v>
      </c>
      <c r="CJ306" s="130" t="s">
        <v>5</v>
      </c>
      <c r="CK306" s="130">
        <v>10</v>
      </c>
      <c r="CL306" s="130" t="s">
        <v>5</v>
      </c>
      <c r="CM306" s="145">
        <v>12</v>
      </c>
      <c r="CN306" s="130">
        <v>50</v>
      </c>
      <c r="CO306" s="27" t="s">
        <v>1005</v>
      </c>
      <c r="CP306" s="119" t="s">
        <v>1044</v>
      </c>
      <c r="CQ306" s="119" t="str">
        <f t="shared" si="243"/>
        <v>2025EB1100305-BDSDF112</v>
      </c>
      <c r="CR306" s="27" t="str">
        <f t="shared" si="282"/>
        <v>1 missed</v>
      </c>
      <c r="CS306" s="27" t="str">
        <f t="shared" si="283"/>
        <v>2 missed</v>
      </c>
      <c r="CT306" s="27">
        <f t="shared" si="284"/>
        <v>1</v>
      </c>
      <c r="CU306" s="27">
        <f t="shared" si="285"/>
        <v>0</v>
      </c>
      <c r="CV306" s="15">
        <f t="shared" si="286"/>
        <v>0.5</v>
      </c>
      <c r="CW306" s="15">
        <f t="shared" si="287"/>
        <v>0</v>
      </c>
      <c r="CX306" s="27" t="str">
        <f t="shared" si="288"/>
        <v>3 missed</v>
      </c>
      <c r="CY306" s="27">
        <f t="shared" si="289"/>
        <v>1</v>
      </c>
      <c r="CZ306" s="15">
        <f t="shared" si="290"/>
        <v>0.25</v>
      </c>
      <c r="DA306" s="15" t="str">
        <f t="shared" si="291"/>
        <v>Q-1 A-0 || Q Total-2, A Total-2</v>
      </c>
      <c r="DB306" s="15" t="str" cm="1">
        <f t="array" ref="DB306">IFERROR(INDEX('Attendance-Slot-1'!$Q$2:$Q$1112,MATCH(1,('Attendance-Slot-1'!$A$2:$A$1112=$C306)*('Attendance-Slot-1'!$G$2:$G$1112=DB$2),0)),"No Data")</f>
        <v>No Data</v>
      </c>
      <c r="DC306" s="15" t="str" cm="1">
        <f t="array" ref="DC306">IFERROR(INDEX('Attendance-Slot-2'!$Q$2:$Q$2595,MATCH(1,('Attendance-Slot-2'!$A$2:$A$2595=$C306)*('Attendance-Slot-2'!$G$2:$G$2595=DB$2),0)),"No Data")</f>
        <v>P-S2_Onsite</v>
      </c>
      <c r="DD306" s="139">
        <f>VLOOKUP($CQ306,'Written Exam Marks'!$H:$Q,10,FALSE)</f>
        <v>23.5</v>
      </c>
      <c r="DE306" s="139">
        <f>VLOOKUP($CQ306,'Written Exam Marks'!$H:$Q,9,FALSE)</f>
        <v>50</v>
      </c>
      <c r="DF306" s="15" t="str">
        <f t="shared" si="292"/>
        <v>Present</v>
      </c>
      <c r="DG306" s="15" t="str">
        <f t="shared" si="293"/>
        <v>P-S2_Onsite</v>
      </c>
      <c r="DH306" s="139" t="s">
        <v>5</v>
      </c>
      <c r="DI306" s="139">
        <v>0</v>
      </c>
      <c r="DJ306" s="139">
        <v>100</v>
      </c>
      <c r="DK306" s="3" t="str">
        <f t="shared" si="244"/>
        <v>P-0, A-0, No Data-4</v>
      </c>
      <c r="DL306" s="3" t="str">
        <f t="shared" si="245"/>
        <v>P-4, A-0, No Data-0</v>
      </c>
      <c r="DM306" s="1" t="str">
        <f t="shared" si="294"/>
        <v>P-S2_Onsite</v>
      </c>
      <c r="DN306" s="1" t="str">
        <f t="shared" si="295"/>
        <v>P-S2_Onsite</v>
      </c>
      <c r="DO306" s="1" t="str">
        <f t="shared" si="296"/>
        <v>P-S2_Onsite</v>
      </c>
      <c r="DP306" s="1" t="str">
        <f t="shared" si="297"/>
        <v>P-S2_Onsite</v>
      </c>
      <c r="DQ306" s="1" t="str">
        <f t="shared" si="298"/>
        <v>P-4, A-0, No Data-0</v>
      </c>
      <c r="DR306" s="39">
        <f t="shared" si="299"/>
        <v>0</v>
      </c>
      <c r="DS306" s="34" t="s">
        <v>7217</v>
      </c>
      <c r="DT306" s="39" t="s">
        <v>7363</v>
      </c>
      <c r="DU306" s="30" t="s">
        <v>912</v>
      </c>
      <c r="DV306" s="30"/>
    </row>
    <row r="307" spans="1:126" x14ac:dyDescent="0.25">
      <c r="A307" s="1">
        <v>304</v>
      </c>
      <c r="B307" s="1" t="s">
        <v>1000</v>
      </c>
      <c r="C307" s="1" t="s">
        <v>915</v>
      </c>
      <c r="D307" s="1" t="s">
        <v>916</v>
      </c>
      <c r="E307" s="1" t="s">
        <v>917</v>
      </c>
      <c r="F307" s="1" t="s">
        <v>7202</v>
      </c>
      <c r="G307" s="1" t="s">
        <v>3670</v>
      </c>
      <c r="H307" s="143">
        <v>6.4</v>
      </c>
      <c r="I307" s="143" t="s">
        <v>5</v>
      </c>
      <c r="J307" s="143" t="s">
        <v>5</v>
      </c>
      <c r="K307" s="143" t="s">
        <v>5</v>
      </c>
      <c r="L307" s="132" t="s">
        <v>5</v>
      </c>
      <c r="M307" s="132">
        <v>6.4</v>
      </c>
      <c r="N307" s="26">
        <v>60</v>
      </c>
      <c r="O307" s="26" t="s">
        <v>997</v>
      </c>
      <c r="P307" s="120" t="s">
        <v>1034</v>
      </c>
      <c r="Q307" s="13" t="str">
        <f t="shared" si="246"/>
        <v>2025EB1100306-BDSDF113</v>
      </c>
      <c r="R307" s="26" t="str">
        <f t="shared" si="247"/>
        <v>3 missed</v>
      </c>
      <c r="S307" s="26" t="str">
        <f t="shared" si="240"/>
        <v>1 missed</v>
      </c>
      <c r="T307" s="26">
        <f t="shared" si="248"/>
        <v>1</v>
      </c>
      <c r="U307" s="26">
        <f t="shared" si="249"/>
        <v>0</v>
      </c>
      <c r="V307" s="13">
        <f t="shared" si="250"/>
        <v>0.25</v>
      </c>
      <c r="W307" s="13">
        <f t="shared" si="251"/>
        <v>0</v>
      </c>
      <c r="X307" s="26" t="str">
        <f t="shared" si="252"/>
        <v>4 missed</v>
      </c>
      <c r="Y307" s="26">
        <f t="shared" si="253"/>
        <v>1</v>
      </c>
      <c r="Z307" s="13">
        <f t="shared" si="254"/>
        <v>0.2</v>
      </c>
      <c r="AA307" s="15" t="str">
        <f t="shared" si="255"/>
        <v>Q-1 A-0 || Q Total-4, A Total-1</v>
      </c>
      <c r="AB307" s="13" t="str" cm="1">
        <f t="array" ref="AB307">IFERROR(INDEX('Attendance-Slot-1'!$Q$2:$Q$1112,MATCH(1,('Attendance-Slot-1'!$A$2:$A$1112=$C307)*('Attendance-Slot-1'!$G$2:$G$1112=AB$2),0)),"No Data")</f>
        <v>No Data</v>
      </c>
      <c r="AC307" s="13" t="str" cm="1">
        <f t="array" ref="AC307">IFERROR(INDEX('Attendance-Slot-2'!$Q$2:$Q$2595,MATCH(1,('Attendance-Slot-2'!$A$2:$A$2595=$C307)*('Attendance-Slot-2'!$G$2:$G$2595=AB$2),0)),"No Data")</f>
        <v>A-S2_Onsite</v>
      </c>
      <c r="AD307" s="133" t="e">
        <f>VLOOKUP($Q307,'Written Exam Marks'!$H:$Q,10,FALSE)</f>
        <v>#N/A</v>
      </c>
      <c r="AE307" s="133" t="e">
        <f>VLOOKUP($Q307,'Written Exam Marks'!$H:$Q,9,FALSE)</f>
        <v>#N/A</v>
      </c>
      <c r="AF307" s="13" t="str">
        <f t="shared" si="256"/>
        <v>Absent</v>
      </c>
      <c r="AG307" s="13" t="str">
        <f t="shared" si="257"/>
        <v>A-S2_Onsite</v>
      </c>
      <c r="AH307" s="29" t="s">
        <v>5</v>
      </c>
      <c r="AI307" s="29" t="s">
        <v>5</v>
      </c>
      <c r="AJ307" s="29">
        <v>3.3333333330000001</v>
      </c>
      <c r="AK307" s="29" t="s">
        <v>5</v>
      </c>
      <c r="AL307" s="29" t="s">
        <v>5</v>
      </c>
      <c r="AM307" s="29">
        <v>3.3333333330000001</v>
      </c>
      <c r="AN307" s="131">
        <v>60</v>
      </c>
      <c r="AO307" s="36" t="s">
        <v>7179</v>
      </c>
      <c r="AP307" s="116" t="s">
        <v>1050</v>
      </c>
      <c r="AQ307" s="116" t="str">
        <f t="shared" si="241"/>
        <v>2025EB1100306-BDSDF108</v>
      </c>
      <c r="AR307" s="25" t="str">
        <f t="shared" si="258"/>
        <v>2 missed</v>
      </c>
      <c r="AS307" s="25" t="str">
        <f t="shared" si="259"/>
        <v>2 missed</v>
      </c>
      <c r="AT307" s="25">
        <f t="shared" si="260"/>
        <v>1</v>
      </c>
      <c r="AU307" s="25">
        <f t="shared" si="261"/>
        <v>0</v>
      </c>
      <c r="AV307" s="10">
        <f t="shared" si="262"/>
        <v>0.33333333333333331</v>
      </c>
      <c r="AW307" s="10">
        <f t="shared" si="263"/>
        <v>0</v>
      </c>
      <c r="AX307" s="25" t="str">
        <f t="shared" si="264"/>
        <v>4 missed</v>
      </c>
      <c r="AY307" s="25">
        <f t="shared" si="265"/>
        <v>1</v>
      </c>
      <c r="AZ307" s="10">
        <f t="shared" si="266"/>
        <v>0.2</v>
      </c>
      <c r="BA307" s="10" t="str">
        <f t="shared" si="267"/>
        <v>Q-1 A-0 || Q Total-3, A Total-2</v>
      </c>
      <c r="BB307" s="10" t="str" cm="1">
        <f t="array" ref="BB307">IFERROR(INDEX('Attendance-Slot-1'!$Q$2:$Q$1112,MATCH(1,('Attendance-Slot-1'!$A$2:$A$1112=$C307)*('Attendance-Slot-1'!$G$2:$G$1112=BB$2),0)),"No Data")</f>
        <v>No Data</v>
      </c>
      <c r="BC307" s="10" t="str" cm="1">
        <f t="array" ref="BC307">IFERROR(INDEX('Attendance-Slot-2'!$Q$2:$Q$2595,MATCH(1,('Attendance-Slot-2'!$A$2:$A$2595=$C307)*('Attendance-Slot-2'!$G$2:$G$2595=BB$2),0)),"No Data")</f>
        <v>A-S2_Onsite</v>
      </c>
      <c r="BD307" s="136" t="e">
        <f>VLOOKUP($AQ307,'Written Exam Marks'!$H:$Q,10,FALSE)</f>
        <v>#N/A</v>
      </c>
      <c r="BE307" s="136" t="e">
        <f>VLOOKUP($AQ307,'Written Exam Marks'!$H:$Q,9,FALSE)</f>
        <v>#N/A</v>
      </c>
      <c r="BF307" s="10" t="str">
        <f t="shared" si="268"/>
        <v>Absent</v>
      </c>
      <c r="BG307" s="10" t="str">
        <f t="shared" si="269"/>
        <v>A-S2_Onsite</v>
      </c>
      <c r="BH307" s="129">
        <v>3</v>
      </c>
      <c r="BI307" s="129" t="s">
        <v>5</v>
      </c>
      <c r="BJ307" s="129" t="s">
        <v>5</v>
      </c>
      <c r="BK307" s="129" t="s">
        <v>5</v>
      </c>
      <c r="BL307" s="144">
        <v>3</v>
      </c>
      <c r="BM307" s="24">
        <v>60</v>
      </c>
      <c r="BN307" s="24" t="s">
        <v>1004</v>
      </c>
      <c r="BO307" s="118" t="s">
        <v>1063</v>
      </c>
      <c r="BP307" s="118" t="str">
        <f t="shared" si="242"/>
        <v>2025EB1100306-BDSDF114</v>
      </c>
      <c r="BQ307" s="24" t="str">
        <f t="shared" si="270"/>
        <v>2 missed</v>
      </c>
      <c r="BR307" s="24" t="str">
        <f t="shared" si="271"/>
        <v>1 missed</v>
      </c>
      <c r="BS307" s="24">
        <f t="shared" si="272"/>
        <v>1</v>
      </c>
      <c r="BT307" s="24">
        <f t="shared" si="273"/>
        <v>0</v>
      </c>
      <c r="BU307" s="14">
        <f t="shared" si="274"/>
        <v>0.33333333333333331</v>
      </c>
      <c r="BV307" s="14">
        <f t="shared" si="275"/>
        <v>0</v>
      </c>
      <c r="BW307" s="24" t="str">
        <f t="shared" si="276"/>
        <v>3 missed</v>
      </c>
      <c r="BX307" s="24">
        <f t="shared" si="277"/>
        <v>1</v>
      </c>
      <c r="BY307" s="14">
        <f t="shared" si="278"/>
        <v>0.25</v>
      </c>
      <c r="BZ307" s="14" t="str">
        <f t="shared" si="279"/>
        <v>Q-1 A-0 || Q Total-3, A Total-1</v>
      </c>
      <c r="CA307" s="14" t="str" cm="1">
        <f t="array" ref="CA307">IFERROR(INDEX('Attendance-Slot-1'!$Q$2:$Q$1112,MATCH(1,('Attendance-Slot-1'!$A$2:$A$1112=$C307)*('Attendance-Slot-1'!$G$2:$G$1112=CA$2),0)),"No Data")</f>
        <v>No Data</v>
      </c>
      <c r="CB307" s="14" t="str" cm="1">
        <f t="array" ref="CB307">IFERROR(INDEX('Attendance-Slot-2'!$Q$2:$Q$2595,MATCH(1,('Attendance-Slot-2'!$A$2:$A$2595=$C307)*('Attendance-Slot-2'!$G$2:$G$2595=CA$2),0)),"No Data")</f>
        <v>A-S2_Onsite</v>
      </c>
      <c r="CC307" s="138" t="e">
        <f>VLOOKUP($BP307,'Written Exam Marks'!$H:$Q,10,FALSE)</f>
        <v>#N/A</v>
      </c>
      <c r="CD307" s="138" t="e">
        <f>VLOOKUP($BP307,'Written Exam Marks'!$H:$Q,9,FALSE)</f>
        <v>#N/A</v>
      </c>
      <c r="CE307" s="14" t="str">
        <f t="shared" si="280"/>
        <v>Absent</v>
      </c>
      <c r="CF307" s="14" t="str">
        <f t="shared" si="281"/>
        <v>A-S2_Onsite</v>
      </c>
      <c r="CG307" s="130" t="s">
        <v>5</v>
      </c>
      <c r="CH307" s="130" t="s">
        <v>5</v>
      </c>
      <c r="CI307" s="130" t="s">
        <v>5</v>
      </c>
      <c r="CJ307" s="130" t="s">
        <v>5</v>
      </c>
      <c r="CK307" s="130" t="s">
        <v>5</v>
      </c>
      <c r="CL307" s="130" t="s">
        <v>5</v>
      </c>
      <c r="CM307" s="145">
        <v>0</v>
      </c>
      <c r="CN307" s="130">
        <v>50</v>
      </c>
      <c r="CO307" s="27" t="s">
        <v>1005</v>
      </c>
      <c r="CP307" s="119" t="s">
        <v>1044</v>
      </c>
      <c r="CQ307" s="119" t="str">
        <f t="shared" si="243"/>
        <v>2025EB1100306-BDSDF112</v>
      </c>
      <c r="CR307" s="27" t="str">
        <f t="shared" si="282"/>
        <v>2 missed</v>
      </c>
      <c r="CS307" s="27" t="str">
        <f t="shared" si="283"/>
        <v>2 missed</v>
      </c>
      <c r="CT307" s="27">
        <f t="shared" si="284"/>
        <v>0</v>
      </c>
      <c r="CU307" s="27">
        <f t="shared" si="285"/>
        <v>0</v>
      </c>
      <c r="CV307" s="15">
        <f t="shared" si="286"/>
        <v>0</v>
      </c>
      <c r="CW307" s="15">
        <f t="shared" si="287"/>
        <v>0</v>
      </c>
      <c r="CX307" s="27" t="str">
        <f t="shared" si="288"/>
        <v>4 missed</v>
      </c>
      <c r="CY307" s="27">
        <f t="shared" si="289"/>
        <v>0</v>
      </c>
      <c r="CZ307" s="15">
        <f t="shared" si="290"/>
        <v>0</v>
      </c>
      <c r="DA307" s="15" t="str">
        <f t="shared" si="291"/>
        <v>Q-0 A-0 || Q Total-2, A Total-2</v>
      </c>
      <c r="DB307" s="15" t="str" cm="1">
        <f t="array" ref="DB307">IFERROR(INDEX('Attendance-Slot-1'!$Q$2:$Q$1112,MATCH(1,('Attendance-Slot-1'!$A$2:$A$1112=$C307)*('Attendance-Slot-1'!$G$2:$G$1112=DB$2),0)),"No Data")</f>
        <v>No Data</v>
      </c>
      <c r="DC307" s="15" t="str" cm="1">
        <f t="array" ref="DC307">IFERROR(INDEX('Attendance-Slot-2'!$Q$2:$Q$2595,MATCH(1,('Attendance-Slot-2'!$A$2:$A$2595=$C307)*('Attendance-Slot-2'!$G$2:$G$2595=DB$2),0)),"No Data")</f>
        <v>A-S2_Onsite</v>
      </c>
      <c r="DD307" s="139" t="e">
        <f>VLOOKUP($CQ307,'Written Exam Marks'!$H:$Q,10,FALSE)</f>
        <v>#N/A</v>
      </c>
      <c r="DE307" s="139" t="e">
        <f>VLOOKUP($CQ307,'Written Exam Marks'!$H:$Q,9,FALSE)</f>
        <v>#N/A</v>
      </c>
      <c r="DF307" s="15" t="str">
        <f t="shared" si="292"/>
        <v>Absent</v>
      </c>
      <c r="DG307" s="15" t="str">
        <f t="shared" si="293"/>
        <v>A-S2_Onsite</v>
      </c>
      <c r="DH307" s="139">
        <v>90</v>
      </c>
      <c r="DI307" s="139">
        <v>90</v>
      </c>
      <c r="DJ307" s="139">
        <v>100</v>
      </c>
      <c r="DK307" s="3" t="str">
        <f t="shared" si="244"/>
        <v>P-0, A-0, No Data-4</v>
      </c>
      <c r="DL307" s="3" t="str">
        <f t="shared" si="245"/>
        <v>P-0, A-4, No Data-0</v>
      </c>
      <c r="DM307" s="1" t="str">
        <f t="shared" si="294"/>
        <v>A-S2_Onsite</v>
      </c>
      <c r="DN307" s="1" t="str">
        <f t="shared" si="295"/>
        <v>A-S2_Onsite</v>
      </c>
      <c r="DO307" s="1" t="str">
        <f t="shared" si="296"/>
        <v>A-S2_Onsite</v>
      </c>
      <c r="DP307" s="1" t="str">
        <f t="shared" si="297"/>
        <v>A-S2_Onsite</v>
      </c>
      <c r="DQ307" s="1" t="str">
        <f t="shared" si="298"/>
        <v>P-0, A-4, No Data-0</v>
      </c>
      <c r="DR307" s="39">
        <f t="shared" si="299"/>
        <v>0</v>
      </c>
      <c r="DS307" s="34" t="s">
        <v>7218</v>
      </c>
      <c r="DT307" s="39" t="s">
        <v>1098</v>
      </c>
      <c r="DU307" s="30" t="s">
        <v>915</v>
      </c>
      <c r="DV307" s="30" t="s">
        <v>7218</v>
      </c>
    </row>
    <row r="308" spans="1:126" x14ac:dyDescent="0.25">
      <c r="A308" s="1">
        <v>305</v>
      </c>
      <c r="B308" s="1" t="s">
        <v>1000</v>
      </c>
      <c r="C308" s="1" t="s">
        <v>918</v>
      </c>
      <c r="D308" s="1" t="s">
        <v>919</v>
      </c>
      <c r="E308" s="1" t="s">
        <v>920</v>
      </c>
      <c r="F308" s="1" t="s">
        <v>7202</v>
      </c>
      <c r="G308" s="1" t="s">
        <v>3671</v>
      </c>
      <c r="H308" s="143">
        <v>1.6</v>
      </c>
      <c r="I308" s="143" t="s">
        <v>5</v>
      </c>
      <c r="J308" s="143">
        <v>8</v>
      </c>
      <c r="K308" s="143">
        <v>7.2</v>
      </c>
      <c r="L308" s="132" t="s">
        <v>5</v>
      </c>
      <c r="M308" s="132">
        <v>16.8</v>
      </c>
      <c r="N308" s="26">
        <v>60</v>
      </c>
      <c r="O308" s="26" t="s">
        <v>997</v>
      </c>
      <c r="P308" s="120" t="s">
        <v>1034</v>
      </c>
      <c r="Q308" s="13" t="str">
        <f t="shared" si="246"/>
        <v>2025EB1100307-BDSDF113</v>
      </c>
      <c r="R308" s="26" t="str">
        <f t="shared" si="247"/>
        <v>1 missed</v>
      </c>
      <c r="S308" s="26" t="str">
        <f t="shared" si="240"/>
        <v>1 missed</v>
      </c>
      <c r="T308" s="26">
        <f t="shared" si="248"/>
        <v>3</v>
      </c>
      <c r="U308" s="26">
        <f t="shared" si="249"/>
        <v>0</v>
      </c>
      <c r="V308" s="13">
        <f t="shared" si="250"/>
        <v>0.75</v>
      </c>
      <c r="W308" s="13">
        <f t="shared" si="251"/>
        <v>0</v>
      </c>
      <c r="X308" s="26" t="str">
        <f t="shared" si="252"/>
        <v>2 missed</v>
      </c>
      <c r="Y308" s="26">
        <f t="shared" si="253"/>
        <v>3</v>
      </c>
      <c r="Z308" s="13">
        <f t="shared" si="254"/>
        <v>0.6</v>
      </c>
      <c r="AA308" s="15" t="str">
        <f t="shared" si="255"/>
        <v>Q-3 A-0 || Q Total-4, A Total-1</v>
      </c>
      <c r="AB308" s="13" t="str" cm="1">
        <f t="array" ref="AB308">IFERROR(INDEX('Attendance-Slot-1'!$Q$2:$Q$1112,MATCH(1,('Attendance-Slot-1'!$A$2:$A$1112=$C308)*('Attendance-Slot-1'!$G$2:$G$1112=AB$2),0)),"No Data")</f>
        <v>No Data</v>
      </c>
      <c r="AC308" s="13" t="str" cm="1">
        <f t="array" ref="AC308">IFERROR(INDEX('Attendance-Slot-2'!$Q$2:$Q$2595,MATCH(1,('Attendance-Slot-2'!$A$2:$A$2595=$C308)*('Attendance-Slot-2'!$G$2:$G$2595=AB$2),0)),"No Data")</f>
        <v>P-S2_Onsite</v>
      </c>
      <c r="AD308" s="133">
        <f>VLOOKUP($Q308,'Written Exam Marks'!$H:$Q,10,FALSE)</f>
        <v>18</v>
      </c>
      <c r="AE308" s="133">
        <f>VLOOKUP($Q308,'Written Exam Marks'!$H:$Q,9,FALSE)</f>
        <v>40</v>
      </c>
      <c r="AF308" s="13" t="str">
        <f t="shared" si="256"/>
        <v>Present</v>
      </c>
      <c r="AG308" s="13" t="str">
        <f t="shared" si="257"/>
        <v>P-S2_Onsite</v>
      </c>
      <c r="AH308" s="29" t="s">
        <v>5</v>
      </c>
      <c r="AI308" s="29">
        <v>13</v>
      </c>
      <c r="AJ308" s="29" t="s">
        <v>5</v>
      </c>
      <c r="AK308" s="29">
        <v>9</v>
      </c>
      <c r="AL308" s="29">
        <v>10</v>
      </c>
      <c r="AM308" s="29">
        <v>32</v>
      </c>
      <c r="AN308" s="131">
        <v>60</v>
      </c>
      <c r="AO308" s="36" t="s">
        <v>7179</v>
      </c>
      <c r="AP308" s="116" t="s">
        <v>1050</v>
      </c>
      <c r="AQ308" s="116" t="str">
        <f t="shared" si="241"/>
        <v>2025EB1100307-BDSDF108</v>
      </c>
      <c r="AR308" s="25" t="str">
        <f t="shared" si="258"/>
        <v>1 missed</v>
      </c>
      <c r="AS308" s="25" t="str">
        <f t="shared" si="259"/>
        <v>1 missed</v>
      </c>
      <c r="AT308" s="25">
        <f t="shared" si="260"/>
        <v>2</v>
      </c>
      <c r="AU308" s="25">
        <f t="shared" si="261"/>
        <v>1</v>
      </c>
      <c r="AV308" s="10">
        <f t="shared" si="262"/>
        <v>0.66666666666666663</v>
      </c>
      <c r="AW308" s="10">
        <f t="shared" si="263"/>
        <v>0.5</v>
      </c>
      <c r="AX308" s="25" t="str">
        <f t="shared" si="264"/>
        <v>2 missed</v>
      </c>
      <c r="AY308" s="25">
        <f t="shared" si="265"/>
        <v>3</v>
      </c>
      <c r="AZ308" s="10">
        <f t="shared" si="266"/>
        <v>0.6</v>
      </c>
      <c r="BA308" s="10" t="str">
        <f t="shared" si="267"/>
        <v>Q-2 A-1 || Q Total-3, A Total-2</v>
      </c>
      <c r="BB308" s="10" t="str" cm="1">
        <f t="array" ref="BB308">IFERROR(INDEX('Attendance-Slot-1'!$Q$2:$Q$1112,MATCH(1,('Attendance-Slot-1'!$A$2:$A$1112=$C308)*('Attendance-Slot-1'!$G$2:$G$1112=BB$2),0)),"No Data")</f>
        <v>No Data</v>
      </c>
      <c r="BC308" s="10" t="str" cm="1">
        <f t="array" ref="BC308">IFERROR(INDEX('Attendance-Slot-2'!$Q$2:$Q$2595,MATCH(1,('Attendance-Slot-2'!$A$2:$A$2595=$C308)*('Attendance-Slot-2'!$G$2:$G$2595=BB$2),0)),"No Data")</f>
        <v>P-S2_Onsite</v>
      </c>
      <c r="BD308" s="136">
        <f>VLOOKUP($AQ308,'Written Exam Marks'!$H:$Q,10,FALSE)</f>
        <v>12.5</v>
      </c>
      <c r="BE308" s="136">
        <f>VLOOKUP($AQ308,'Written Exam Marks'!$H:$Q,9,FALSE)</f>
        <v>40</v>
      </c>
      <c r="BF308" s="10" t="str">
        <f t="shared" si="268"/>
        <v>Present</v>
      </c>
      <c r="BG308" s="10" t="str">
        <f t="shared" si="269"/>
        <v>P-S2_Onsite</v>
      </c>
      <c r="BH308" s="129" t="s">
        <v>5</v>
      </c>
      <c r="BI308" s="129" t="s">
        <v>5</v>
      </c>
      <c r="BJ308" s="129">
        <v>15</v>
      </c>
      <c r="BK308" s="129">
        <v>19.5</v>
      </c>
      <c r="BL308" s="144">
        <v>34.5</v>
      </c>
      <c r="BM308" s="24">
        <v>60</v>
      </c>
      <c r="BN308" s="24" t="s">
        <v>1004</v>
      </c>
      <c r="BO308" s="118" t="s">
        <v>1063</v>
      </c>
      <c r="BP308" s="118" t="str">
        <f t="shared" si="242"/>
        <v>2025EB1100307-BDSDF114</v>
      </c>
      <c r="BQ308" s="24" t="str">
        <f t="shared" si="270"/>
        <v>2 missed</v>
      </c>
      <c r="BR308" s="24" t="str">
        <f t="shared" si="271"/>
        <v>0 missed</v>
      </c>
      <c r="BS308" s="24">
        <f t="shared" si="272"/>
        <v>1</v>
      </c>
      <c r="BT308" s="24">
        <f t="shared" si="273"/>
        <v>1</v>
      </c>
      <c r="BU308" s="14">
        <f t="shared" si="274"/>
        <v>0.33333333333333331</v>
      </c>
      <c r="BV308" s="14">
        <f t="shared" si="275"/>
        <v>1</v>
      </c>
      <c r="BW308" s="24" t="str">
        <f t="shared" si="276"/>
        <v>2 missed</v>
      </c>
      <c r="BX308" s="24">
        <f t="shared" si="277"/>
        <v>2</v>
      </c>
      <c r="BY308" s="14">
        <f t="shared" si="278"/>
        <v>0.5</v>
      </c>
      <c r="BZ308" s="14" t="str">
        <f t="shared" si="279"/>
        <v>Q-1 A-1 || Q Total-3, A Total-1</v>
      </c>
      <c r="CA308" s="14" t="str" cm="1">
        <f t="array" ref="CA308">IFERROR(INDEX('Attendance-Slot-1'!$Q$2:$Q$1112,MATCH(1,('Attendance-Slot-1'!$A$2:$A$1112=$C308)*('Attendance-Slot-1'!$G$2:$G$1112=CA$2),0)),"No Data")</f>
        <v>No Data</v>
      </c>
      <c r="CB308" s="14" t="str" cm="1">
        <f t="array" ref="CB308">IFERROR(INDEX('Attendance-Slot-2'!$Q$2:$Q$2595,MATCH(1,('Attendance-Slot-2'!$A$2:$A$2595=$C308)*('Attendance-Slot-2'!$G$2:$G$2595=CA$2),0)),"No Data")</f>
        <v>P-S2_Onsite</v>
      </c>
      <c r="CC308" s="138">
        <f>VLOOKUP($BP308,'Written Exam Marks'!$H:$Q,10,FALSE)</f>
        <v>4.75</v>
      </c>
      <c r="CD308" s="138">
        <f>VLOOKUP($BP308,'Written Exam Marks'!$H:$Q,9,FALSE)</f>
        <v>40</v>
      </c>
      <c r="CE308" s="14" t="str">
        <f t="shared" si="280"/>
        <v>Present</v>
      </c>
      <c r="CF308" s="14" t="str">
        <f t="shared" si="281"/>
        <v>P-S2_Onsite</v>
      </c>
      <c r="CG308" s="130">
        <v>4.5</v>
      </c>
      <c r="CH308" s="130" t="s">
        <v>5</v>
      </c>
      <c r="CI308" s="130" t="s">
        <v>5</v>
      </c>
      <c r="CJ308" s="130" t="s">
        <v>5</v>
      </c>
      <c r="CK308" s="130" t="s">
        <v>5</v>
      </c>
      <c r="CL308" s="130" t="s">
        <v>5</v>
      </c>
      <c r="CM308" s="145">
        <v>4.5</v>
      </c>
      <c r="CN308" s="130">
        <v>50</v>
      </c>
      <c r="CO308" s="27" t="s">
        <v>1005</v>
      </c>
      <c r="CP308" s="119" t="s">
        <v>1044</v>
      </c>
      <c r="CQ308" s="119" t="str">
        <f t="shared" si="243"/>
        <v>2025EB1100307-BDSDF112</v>
      </c>
      <c r="CR308" s="27" t="str">
        <f t="shared" si="282"/>
        <v>1 missed</v>
      </c>
      <c r="CS308" s="27" t="str">
        <f t="shared" si="283"/>
        <v>2 missed</v>
      </c>
      <c r="CT308" s="27">
        <f t="shared" si="284"/>
        <v>1</v>
      </c>
      <c r="CU308" s="27">
        <f t="shared" si="285"/>
        <v>0</v>
      </c>
      <c r="CV308" s="15">
        <f t="shared" si="286"/>
        <v>0.5</v>
      </c>
      <c r="CW308" s="15">
        <f t="shared" si="287"/>
        <v>0</v>
      </c>
      <c r="CX308" s="27" t="str">
        <f t="shared" si="288"/>
        <v>3 missed</v>
      </c>
      <c r="CY308" s="27">
        <f t="shared" si="289"/>
        <v>1</v>
      </c>
      <c r="CZ308" s="15">
        <f t="shared" si="290"/>
        <v>0.25</v>
      </c>
      <c r="DA308" s="15" t="str">
        <f t="shared" si="291"/>
        <v>Q-1 A-0 || Q Total-2, A Total-2</v>
      </c>
      <c r="DB308" s="15" t="str" cm="1">
        <f t="array" ref="DB308">IFERROR(INDEX('Attendance-Slot-1'!$Q$2:$Q$1112,MATCH(1,('Attendance-Slot-1'!$A$2:$A$1112=$C308)*('Attendance-Slot-1'!$G$2:$G$1112=DB$2),0)),"No Data")</f>
        <v>No Data</v>
      </c>
      <c r="DC308" s="15" t="str" cm="1">
        <f t="array" ref="DC308">IFERROR(INDEX('Attendance-Slot-2'!$Q$2:$Q$2595,MATCH(1,('Attendance-Slot-2'!$A$2:$A$2595=$C308)*('Attendance-Slot-2'!$G$2:$G$2595=DB$2),0)),"No Data")</f>
        <v>P-S2_Onsite</v>
      </c>
      <c r="DD308" s="139">
        <f>VLOOKUP($CQ308,'Written Exam Marks'!$H:$Q,10,FALSE)</f>
        <v>23.5</v>
      </c>
      <c r="DE308" s="139">
        <f>VLOOKUP($CQ308,'Written Exam Marks'!$H:$Q,9,FALSE)</f>
        <v>50</v>
      </c>
      <c r="DF308" s="15" t="str">
        <f t="shared" si="292"/>
        <v>Present</v>
      </c>
      <c r="DG308" s="15" t="str">
        <f t="shared" si="293"/>
        <v>P-S2_Onsite</v>
      </c>
      <c r="DH308" s="139" t="s">
        <v>5</v>
      </c>
      <c r="DI308" s="139">
        <v>0</v>
      </c>
      <c r="DJ308" s="139">
        <v>100</v>
      </c>
      <c r="DK308" s="3" t="str">
        <f t="shared" si="244"/>
        <v>P-0, A-0, No Data-4</v>
      </c>
      <c r="DL308" s="3" t="str">
        <f t="shared" si="245"/>
        <v>P-4, A-0, No Data-0</v>
      </c>
      <c r="DM308" s="1" t="str">
        <f t="shared" si="294"/>
        <v>P-S2_Onsite</v>
      </c>
      <c r="DN308" s="1" t="str">
        <f t="shared" si="295"/>
        <v>P-S2_Onsite</v>
      </c>
      <c r="DO308" s="1" t="str">
        <f t="shared" si="296"/>
        <v>P-S2_Onsite</v>
      </c>
      <c r="DP308" s="1" t="str">
        <f t="shared" si="297"/>
        <v>P-S2_Onsite</v>
      </c>
      <c r="DQ308" s="1" t="str">
        <f t="shared" si="298"/>
        <v>P-4, A-0, No Data-0</v>
      </c>
      <c r="DR308" s="39">
        <f t="shared" si="299"/>
        <v>0</v>
      </c>
      <c r="DS308" s="34" t="s">
        <v>7217</v>
      </c>
      <c r="DT308" s="39" t="s">
        <v>7363</v>
      </c>
      <c r="DU308" s="30" t="s">
        <v>918</v>
      </c>
      <c r="DV308" s="30"/>
    </row>
    <row r="309" spans="1:126" x14ac:dyDescent="0.25">
      <c r="A309" s="1">
        <v>306</v>
      </c>
      <c r="B309" s="1" t="s">
        <v>1000</v>
      </c>
      <c r="C309" s="1" t="s">
        <v>921</v>
      </c>
      <c r="D309" s="1" t="s">
        <v>922</v>
      </c>
      <c r="E309" s="1" t="s">
        <v>923</v>
      </c>
      <c r="F309" s="1" t="s">
        <v>7202</v>
      </c>
      <c r="G309" s="1" t="s">
        <v>1558</v>
      </c>
      <c r="H309" s="143">
        <v>8</v>
      </c>
      <c r="I309" s="143">
        <v>7.2</v>
      </c>
      <c r="J309" s="143" t="s">
        <v>5</v>
      </c>
      <c r="K309" s="143" t="s">
        <v>5</v>
      </c>
      <c r="L309" s="132" t="s">
        <v>5</v>
      </c>
      <c r="M309" s="132">
        <v>15.2</v>
      </c>
      <c r="N309" s="26">
        <v>60</v>
      </c>
      <c r="O309" s="26" t="s">
        <v>997</v>
      </c>
      <c r="P309" s="120" t="s">
        <v>1034</v>
      </c>
      <c r="Q309" s="13" t="str">
        <f t="shared" si="246"/>
        <v>2025EB1100308-BDSDF113</v>
      </c>
      <c r="R309" s="26" t="str">
        <f t="shared" si="247"/>
        <v>2 missed</v>
      </c>
      <c r="S309" s="26" t="str">
        <f t="shared" si="240"/>
        <v>1 missed</v>
      </c>
      <c r="T309" s="26">
        <f t="shared" si="248"/>
        <v>2</v>
      </c>
      <c r="U309" s="26">
        <f t="shared" si="249"/>
        <v>0</v>
      </c>
      <c r="V309" s="13">
        <f t="shared" si="250"/>
        <v>0.5</v>
      </c>
      <c r="W309" s="13">
        <f t="shared" si="251"/>
        <v>0</v>
      </c>
      <c r="X309" s="26" t="str">
        <f t="shared" si="252"/>
        <v>3 missed</v>
      </c>
      <c r="Y309" s="26">
        <f t="shared" si="253"/>
        <v>2</v>
      </c>
      <c r="Z309" s="13">
        <f t="shared" si="254"/>
        <v>0.4</v>
      </c>
      <c r="AA309" s="15" t="str">
        <f t="shared" si="255"/>
        <v>Q-2 A-0 || Q Total-4, A Total-1</v>
      </c>
      <c r="AB309" s="13" t="str" cm="1">
        <f t="array" ref="AB309">IFERROR(INDEX('Attendance-Slot-1'!$Q$2:$Q$1112,MATCH(1,('Attendance-Slot-1'!$A$2:$A$1112=$C309)*('Attendance-Slot-1'!$G$2:$G$1112=AB$2),0)),"No Data")</f>
        <v>P-S1_Onsite</v>
      </c>
      <c r="AC309" s="13" t="str" cm="1">
        <f t="array" ref="AC309">IFERROR(INDEX('Attendance-Slot-2'!$Q$2:$Q$2595,MATCH(1,('Attendance-Slot-2'!$A$2:$A$2595=$C309)*('Attendance-Slot-2'!$G$2:$G$2595=AB$2),0)),"No Data")</f>
        <v>No Data</v>
      </c>
      <c r="AD309" s="133">
        <f>VLOOKUP($Q309,'Written Exam Marks'!$H:$Q,10,FALSE)</f>
        <v>9</v>
      </c>
      <c r="AE309" s="133">
        <f>VLOOKUP($Q309,'Written Exam Marks'!$H:$Q,9,FALSE)</f>
        <v>40</v>
      </c>
      <c r="AF309" s="13" t="str">
        <f t="shared" si="256"/>
        <v>Present</v>
      </c>
      <c r="AG309" s="13" t="str">
        <f t="shared" si="257"/>
        <v>P-S1_Onsite</v>
      </c>
      <c r="AH309" s="29" t="s">
        <v>5</v>
      </c>
      <c r="AI309" s="29" t="s">
        <v>5</v>
      </c>
      <c r="AJ309" s="29" t="s">
        <v>5</v>
      </c>
      <c r="AK309" s="29" t="s">
        <v>5</v>
      </c>
      <c r="AL309" s="29" t="s">
        <v>5</v>
      </c>
      <c r="AM309" s="29">
        <v>0</v>
      </c>
      <c r="AN309" s="131">
        <v>60</v>
      </c>
      <c r="AO309" s="36" t="s">
        <v>7179</v>
      </c>
      <c r="AP309" s="116" t="s">
        <v>1050</v>
      </c>
      <c r="AQ309" s="116" t="str">
        <f t="shared" si="241"/>
        <v>2025EB1100308-BDSDF108</v>
      </c>
      <c r="AR309" s="25" t="str">
        <f t="shared" si="258"/>
        <v>3 missed</v>
      </c>
      <c r="AS309" s="25" t="str">
        <f t="shared" si="259"/>
        <v>2 missed</v>
      </c>
      <c r="AT309" s="25">
        <f t="shared" si="260"/>
        <v>0</v>
      </c>
      <c r="AU309" s="25">
        <f t="shared" si="261"/>
        <v>0</v>
      </c>
      <c r="AV309" s="10">
        <f t="shared" si="262"/>
        <v>0</v>
      </c>
      <c r="AW309" s="10">
        <f t="shared" si="263"/>
        <v>0</v>
      </c>
      <c r="AX309" s="25" t="str">
        <f t="shared" si="264"/>
        <v>5 missed</v>
      </c>
      <c r="AY309" s="25">
        <f t="shared" si="265"/>
        <v>0</v>
      </c>
      <c r="AZ309" s="10">
        <f t="shared" si="266"/>
        <v>0</v>
      </c>
      <c r="BA309" s="10" t="str">
        <f t="shared" si="267"/>
        <v>Q-0 A-0 || Q Total-3, A Total-2</v>
      </c>
      <c r="BB309" s="10" t="str" cm="1">
        <f t="array" ref="BB309">IFERROR(INDEX('Attendance-Slot-1'!$Q$2:$Q$1112,MATCH(1,('Attendance-Slot-1'!$A$2:$A$1112=$C309)*('Attendance-Slot-1'!$G$2:$G$1112=BB$2),0)),"No Data")</f>
        <v>A-S1_Onsite</v>
      </c>
      <c r="BC309" s="10" t="str" cm="1">
        <f t="array" ref="BC309">IFERROR(INDEX('Attendance-Slot-2'!$Q$2:$Q$2595,MATCH(1,('Attendance-Slot-2'!$A$2:$A$2595=$C309)*('Attendance-Slot-2'!$G$2:$G$2595=BB$2),0)),"No Data")</f>
        <v>A-S2_Onsite</v>
      </c>
      <c r="BD309" s="136" t="e">
        <f>VLOOKUP($AQ309,'Written Exam Marks'!$H:$Q,10,FALSE)</f>
        <v>#N/A</v>
      </c>
      <c r="BE309" s="136" t="e">
        <f>VLOOKUP($AQ309,'Written Exam Marks'!$H:$Q,9,FALSE)</f>
        <v>#N/A</v>
      </c>
      <c r="BF309" s="10" t="str">
        <f t="shared" si="268"/>
        <v>Absent</v>
      </c>
      <c r="BG309" s="10" t="str">
        <f t="shared" si="269"/>
        <v>A-S1_Onsite</v>
      </c>
      <c r="BH309" s="129">
        <v>10</v>
      </c>
      <c r="BI309" s="129" t="s">
        <v>5</v>
      </c>
      <c r="BJ309" s="129" t="s">
        <v>5</v>
      </c>
      <c r="BK309" s="129" t="s">
        <v>5</v>
      </c>
      <c r="BL309" s="144">
        <v>10</v>
      </c>
      <c r="BM309" s="24">
        <v>60</v>
      </c>
      <c r="BN309" s="24" t="s">
        <v>1004</v>
      </c>
      <c r="BO309" s="118" t="s">
        <v>1063</v>
      </c>
      <c r="BP309" s="118" t="str">
        <f t="shared" si="242"/>
        <v>2025EB1100308-BDSDF114</v>
      </c>
      <c r="BQ309" s="24" t="str">
        <f t="shared" si="270"/>
        <v>2 missed</v>
      </c>
      <c r="BR309" s="24" t="str">
        <f t="shared" si="271"/>
        <v>1 missed</v>
      </c>
      <c r="BS309" s="24">
        <f t="shared" si="272"/>
        <v>1</v>
      </c>
      <c r="BT309" s="24">
        <f t="shared" si="273"/>
        <v>0</v>
      </c>
      <c r="BU309" s="14">
        <f t="shared" si="274"/>
        <v>0.33333333333333331</v>
      </c>
      <c r="BV309" s="14">
        <f t="shared" si="275"/>
        <v>0</v>
      </c>
      <c r="BW309" s="24" t="str">
        <f t="shared" si="276"/>
        <v>3 missed</v>
      </c>
      <c r="BX309" s="24">
        <f t="shared" si="277"/>
        <v>1</v>
      </c>
      <c r="BY309" s="14">
        <f t="shared" si="278"/>
        <v>0.25</v>
      </c>
      <c r="BZ309" s="14" t="str">
        <f t="shared" si="279"/>
        <v>Q-1 A-0 || Q Total-3, A Total-1</v>
      </c>
      <c r="CA309" s="14" t="str" cm="1">
        <f t="array" ref="CA309">IFERROR(INDEX('Attendance-Slot-1'!$Q$2:$Q$1112,MATCH(1,('Attendance-Slot-1'!$A$2:$A$1112=$C309)*('Attendance-Slot-1'!$G$2:$G$1112=CA$2),0)),"No Data")</f>
        <v>A-S1_Onsite</v>
      </c>
      <c r="CB309" s="14" t="str" cm="1">
        <f t="array" ref="CB309">IFERROR(INDEX('Attendance-Slot-2'!$Q$2:$Q$2595,MATCH(1,('Attendance-Slot-2'!$A$2:$A$2595=$C309)*('Attendance-Slot-2'!$G$2:$G$2595=CA$2),0)),"No Data")</f>
        <v>A-S2_Onsite</v>
      </c>
      <c r="CC309" s="138" t="e">
        <f>VLOOKUP($BP309,'Written Exam Marks'!$H:$Q,10,FALSE)</f>
        <v>#N/A</v>
      </c>
      <c r="CD309" s="138" t="e">
        <f>VLOOKUP($BP309,'Written Exam Marks'!$H:$Q,9,FALSE)</f>
        <v>#N/A</v>
      </c>
      <c r="CE309" s="14" t="str">
        <f t="shared" si="280"/>
        <v>Absent</v>
      </c>
      <c r="CF309" s="14" t="str">
        <f t="shared" si="281"/>
        <v>A-S1_Onsite</v>
      </c>
      <c r="CG309" s="130">
        <v>5</v>
      </c>
      <c r="CH309" s="130" t="s">
        <v>5</v>
      </c>
      <c r="CI309" s="130" t="s">
        <v>5</v>
      </c>
      <c r="CJ309" s="130" t="s">
        <v>5</v>
      </c>
      <c r="CK309" s="130" t="s">
        <v>5</v>
      </c>
      <c r="CL309" s="130" t="s">
        <v>5</v>
      </c>
      <c r="CM309" s="145">
        <v>5</v>
      </c>
      <c r="CN309" s="130">
        <v>50</v>
      </c>
      <c r="CO309" s="27" t="s">
        <v>1005</v>
      </c>
      <c r="CP309" s="119" t="s">
        <v>1044</v>
      </c>
      <c r="CQ309" s="119" t="str">
        <f t="shared" si="243"/>
        <v>2025EB1100308-BDSDF112</v>
      </c>
      <c r="CR309" s="27" t="str">
        <f t="shared" si="282"/>
        <v>1 missed</v>
      </c>
      <c r="CS309" s="27" t="str">
        <f t="shared" si="283"/>
        <v>2 missed</v>
      </c>
      <c r="CT309" s="27">
        <f t="shared" si="284"/>
        <v>1</v>
      </c>
      <c r="CU309" s="27">
        <f t="shared" si="285"/>
        <v>0</v>
      </c>
      <c r="CV309" s="15">
        <f t="shared" si="286"/>
        <v>0.5</v>
      </c>
      <c r="CW309" s="15">
        <f t="shared" si="287"/>
        <v>0</v>
      </c>
      <c r="CX309" s="27" t="str">
        <f t="shared" si="288"/>
        <v>3 missed</v>
      </c>
      <c r="CY309" s="27">
        <f t="shared" si="289"/>
        <v>1</v>
      </c>
      <c r="CZ309" s="15">
        <f t="shared" si="290"/>
        <v>0.25</v>
      </c>
      <c r="DA309" s="15" t="str">
        <f t="shared" si="291"/>
        <v>Q-1 A-0 || Q Total-2, A Total-2</v>
      </c>
      <c r="DB309" s="15" t="str" cm="1">
        <f t="array" ref="DB309">IFERROR(INDEX('Attendance-Slot-1'!$Q$2:$Q$1112,MATCH(1,('Attendance-Slot-1'!$A$2:$A$1112=$C309)*('Attendance-Slot-1'!$G$2:$G$1112=DB$2),0)),"No Data")</f>
        <v>P-S1_Onsite</v>
      </c>
      <c r="DC309" s="15" t="str" cm="1">
        <f t="array" ref="DC309">IFERROR(INDEX('Attendance-Slot-2'!$Q$2:$Q$2595,MATCH(1,('Attendance-Slot-2'!$A$2:$A$2595=$C309)*('Attendance-Slot-2'!$G$2:$G$2595=DB$2),0)),"No Data")</f>
        <v>No Data</v>
      </c>
      <c r="DD309" s="139">
        <f>VLOOKUP($CQ309,'Written Exam Marks'!$H:$Q,10,FALSE)</f>
        <v>15</v>
      </c>
      <c r="DE309" s="139">
        <f>VLOOKUP($CQ309,'Written Exam Marks'!$H:$Q,9,FALSE)</f>
        <v>50</v>
      </c>
      <c r="DF309" s="15" t="str">
        <f t="shared" si="292"/>
        <v>Present</v>
      </c>
      <c r="DG309" s="15" t="str">
        <f t="shared" si="293"/>
        <v>P-S1_Onsite</v>
      </c>
      <c r="DH309" s="139" t="s">
        <v>5</v>
      </c>
      <c r="DI309" s="139">
        <v>0</v>
      </c>
      <c r="DJ309" s="139">
        <v>100</v>
      </c>
      <c r="DK309" s="3" t="str">
        <f t="shared" si="244"/>
        <v>P-2, A-2, No Data-0</v>
      </c>
      <c r="DL309" s="3" t="str">
        <f t="shared" si="245"/>
        <v>P-0, A-2, No Data-2</v>
      </c>
      <c r="DM309" s="1" t="str">
        <f t="shared" si="294"/>
        <v>P-S1_Onsite</v>
      </c>
      <c r="DN309" s="1" t="str">
        <f t="shared" si="295"/>
        <v>P-S1_Onsite</v>
      </c>
      <c r="DO309" s="1" t="str">
        <f t="shared" si="296"/>
        <v>A-S1_Onsite</v>
      </c>
      <c r="DP309" s="1" t="str">
        <f t="shared" si="297"/>
        <v>A-S1_Onsite</v>
      </c>
      <c r="DQ309" s="1" t="str">
        <f t="shared" si="298"/>
        <v>P-2, A-2, No Data-0</v>
      </c>
      <c r="DR309" s="39">
        <f t="shared" si="299"/>
        <v>0</v>
      </c>
      <c r="DS309" s="34" t="s">
        <v>7217</v>
      </c>
      <c r="DT309" s="39" t="s">
        <v>7363</v>
      </c>
      <c r="DU309" s="30" t="s">
        <v>921</v>
      </c>
      <c r="DV309" s="30"/>
    </row>
    <row r="310" spans="1:126" x14ac:dyDescent="0.25">
      <c r="A310" s="1">
        <v>307</v>
      </c>
      <c r="B310" s="1" t="s">
        <v>1000</v>
      </c>
      <c r="C310" s="1" t="s">
        <v>924</v>
      </c>
      <c r="D310" s="1" t="s">
        <v>925</v>
      </c>
      <c r="E310" s="1" t="s">
        <v>926</v>
      </c>
      <c r="F310" s="1" t="s">
        <v>7202</v>
      </c>
      <c r="G310" s="1" t="s">
        <v>1563</v>
      </c>
      <c r="H310" s="143">
        <v>7.2</v>
      </c>
      <c r="I310" s="143" t="s">
        <v>5</v>
      </c>
      <c r="J310" s="143" t="s">
        <v>5</v>
      </c>
      <c r="K310" s="143">
        <v>8</v>
      </c>
      <c r="L310" s="132">
        <v>28</v>
      </c>
      <c r="M310" s="132">
        <v>43.2</v>
      </c>
      <c r="N310" s="26">
        <v>60</v>
      </c>
      <c r="O310" s="26" t="s">
        <v>997</v>
      </c>
      <c r="P310" s="120" t="s">
        <v>1034</v>
      </c>
      <c r="Q310" s="13" t="str">
        <f t="shared" si="246"/>
        <v>2025EB1100309-BDSDF113</v>
      </c>
      <c r="R310" s="26" t="str">
        <f t="shared" si="247"/>
        <v>2 missed</v>
      </c>
      <c r="S310" s="26" t="str">
        <f t="shared" si="240"/>
        <v>0 missed</v>
      </c>
      <c r="T310" s="26">
        <f t="shared" si="248"/>
        <v>2</v>
      </c>
      <c r="U310" s="26">
        <f t="shared" si="249"/>
        <v>1</v>
      </c>
      <c r="V310" s="13">
        <f t="shared" si="250"/>
        <v>0.5</v>
      </c>
      <c r="W310" s="13">
        <f t="shared" si="251"/>
        <v>1</v>
      </c>
      <c r="X310" s="26" t="str">
        <f t="shared" si="252"/>
        <v>2 missed</v>
      </c>
      <c r="Y310" s="26">
        <f t="shared" si="253"/>
        <v>3</v>
      </c>
      <c r="Z310" s="13">
        <f t="shared" si="254"/>
        <v>0.6</v>
      </c>
      <c r="AA310" s="15" t="str">
        <f t="shared" si="255"/>
        <v>Q-2 A-1 || Q Total-4, A Total-1</v>
      </c>
      <c r="AB310" s="13" t="str" cm="1">
        <f t="array" ref="AB310">IFERROR(INDEX('Attendance-Slot-1'!$Q$2:$Q$1112,MATCH(1,('Attendance-Slot-1'!$A$2:$A$1112=$C310)*('Attendance-Slot-1'!$G$2:$G$1112=AB$2),0)),"No Data")</f>
        <v>No Data</v>
      </c>
      <c r="AC310" s="13" t="str" cm="1">
        <f t="array" ref="AC310">IFERROR(INDEX('Attendance-Slot-2'!$Q$2:$Q$2595,MATCH(1,('Attendance-Slot-2'!$A$2:$A$2595=$C310)*('Attendance-Slot-2'!$G$2:$G$2595=AB$2),0)),"No Data")</f>
        <v>P-S2_Onsite</v>
      </c>
      <c r="AD310" s="133">
        <f>VLOOKUP($Q310,'Written Exam Marks'!$H:$Q,10,FALSE)</f>
        <v>15</v>
      </c>
      <c r="AE310" s="133">
        <f>VLOOKUP($Q310,'Written Exam Marks'!$H:$Q,9,FALSE)</f>
        <v>40</v>
      </c>
      <c r="AF310" s="13" t="str">
        <f t="shared" si="256"/>
        <v>Present</v>
      </c>
      <c r="AG310" s="13" t="str">
        <f t="shared" si="257"/>
        <v>P-S2_Onsite</v>
      </c>
      <c r="AH310" s="29" t="s">
        <v>5</v>
      </c>
      <c r="AI310" s="29" t="s">
        <v>5</v>
      </c>
      <c r="AJ310" s="29" t="s">
        <v>5</v>
      </c>
      <c r="AK310" s="29">
        <v>10</v>
      </c>
      <c r="AL310" s="29">
        <v>10</v>
      </c>
      <c r="AM310" s="29">
        <v>20</v>
      </c>
      <c r="AN310" s="131">
        <v>60</v>
      </c>
      <c r="AO310" s="36" t="s">
        <v>7179</v>
      </c>
      <c r="AP310" s="116" t="s">
        <v>1050</v>
      </c>
      <c r="AQ310" s="116" t="str">
        <f t="shared" si="241"/>
        <v>2025EB1100309-BDSDF108</v>
      </c>
      <c r="AR310" s="25" t="str">
        <f t="shared" si="258"/>
        <v>1 missed</v>
      </c>
      <c r="AS310" s="25" t="str">
        <f t="shared" si="259"/>
        <v>2 missed</v>
      </c>
      <c r="AT310" s="25">
        <f t="shared" si="260"/>
        <v>2</v>
      </c>
      <c r="AU310" s="25">
        <f t="shared" si="261"/>
        <v>0</v>
      </c>
      <c r="AV310" s="10">
        <f t="shared" si="262"/>
        <v>0.66666666666666663</v>
      </c>
      <c r="AW310" s="10">
        <f t="shared" si="263"/>
        <v>0</v>
      </c>
      <c r="AX310" s="25" t="str">
        <f t="shared" si="264"/>
        <v>3 missed</v>
      </c>
      <c r="AY310" s="25">
        <f t="shared" si="265"/>
        <v>2</v>
      </c>
      <c r="AZ310" s="10">
        <f t="shared" si="266"/>
        <v>0.4</v>
      </c>
      <c r="BA310" s="10" t="str">
        <f t="shared" si="267"/>
        <v>Q-2 A-0 || Q Total-3, A Total-2</v>
      </c>
      <c r="BB310" s="10" t="str" cm="1">
        <f t="array" ref="BB310">IFERROR(INDEX('Attendance-Slot-1'!$Q$2:$Q$1112,MATCH(1,('Attendance-Slot-1'!$A$2:$A$1112=$C310)*('Attendance-Slot-1'!$G$2:$G$1112=BB$2),0)),"No Data")</f>
        <v>P-S1_Onsite</v>
      </c>
      <c r="BC310" s="10" t="str" cm="1">
        <f t="array" ref="BC310">IFERROR(INDEX('Attendance-Slot-2'!$Q$2:$Q$2595,MATCH(1,('Attendance-Slot-2'!$A$2:$A$2595=$C310)*('Attendance-Slot-2'!$G$2:$G$2595=BB$2),0)),"No Data")</f>
        <v>No Data</v>
      </c>
      <c r="BD310" s="136">
        <f>VLOOKUP($AQ310,'Written Exam Marks'!$H:$Q,10,FALSE)</f>
        <v>13</v>
      </c>
      <c r="BE310" s="136">
        <f>VLOOKUP($AQ310,'Written Exam Marks'!$H:$Q,9,FALSE)</f>
        <v>40</v>
      </c>
      <c r="BF310" s="10" t="str">
        <f t="shared" si="268"/>
        <v>Present</v>
      </c>
      <c r="BG310" s="10" t="str">
        <f t="shared" si="269"/>
        <v>P-S1_Onsite</v>
      </c>
      <c r="BH310" s="129">
        <v>9</v>
      </c>
      <c r="BI310" s="129" t="s">
        <v>5</v>
      </c>
      <c r="BJ310" s="129">
        <v>15</v>
      </c>
      <c r="BK310" s="129" t="s">
        <v>5</v>
      </c>
      <c r="BL310" s="144">
        <v>24</v>
      </c>
      <c r="BM310" s="24">
        <v>60</v>
      </c>
      <c r="BN310" s="24" t="s">
        <v>1004</v>
      </c>
      <c r="BO310" s="118" t="s">
        <v>1063</v>
      </c>
      <c r="BP310" s="118" t="str">
        <f t="shared" si="242"/>
        <v>2025EB1100309-BDSDF114</v>
      </c>
      <c r="BQ310" s="24" t="str">
        <f t="shared" si="270"/>
        <v>1 missed</v>
      </c>
      <c r="BR310" s="24" t="str">
        <f t="shared" si="271"/>
        <v>1 missed</v>
      </c>
      <c r="BS310" s="24">
        <f t="shared" si="272"/>
        <v>2</v>
      </c>
      <c r="BT310" s="24">
        <f t="shared" si="273"/>
        <v>0</v>
      </c>
      <c r="BU310" s="14">
        <f t="shared" si="274"/>
        <v>0.66666666666666663</v>
      </c>
      <c r="BV310" s="14">
        <f t="shared" si="275"/>
        <v>0</v>
      </c>
      <c r="BW310" s="24" t="str">
        <f t="shared" si="276"/>
        <v>2 missed</v>
      </c>
      <c r="BX310" s="24">
        <f t="shared" si="277"/>
        <v>2</v>
      </c>
      <c r="BY310" s="14">
        <f t="shared" si="278"/>
        <v>0.5</v>
      </c>
      <c r="BZ310" s="14" t="str">
        <f t="shared" si="279"/>
        <v>Q-2 A-0 || Q Total-3, A Total-1</v>
      </c>
      <c r="CA310" s="14" t="str" cm="1">
        <f t="array" ref="CA310">IFERROR(INDEX('Attendance-Slot-1'!$Q$2:$Q$1112,MATCH(1,('Attendance-Slot-1'!$A$2:$A$1112=$C310)*('Attendance-Slot-1'!$G$2:$G$1112=CA$2),0)),"No Data")</f>
        <v>No Data</v>
      </c>
      <c r="CB310" s="14" t="str" cm="1">
        <f t="array" ref="CB310">IFERROR(INDEX('Attendance-Slot-2'!$Q$2:$Q$2595,MATCH(1,('Attendance-Slot-2'!$A$2:$A$2595=$C310)*('Attendance-Slot-2'!$G$2:$G$2595=CA$2),0)),"No Data")</f>
        <v>P-S2_Onsite</v>
      </c>
      <c r="CC310" s="138">
        <f>VLOOKUP($BP310,'Written Exam Marks'!$H:$Q,10,FALSE)</f>
        <v>21</v>
      </c>
      <c r="CD310" s="138">
        <f>VLOOKUP($BP310,'Written Exam Marks'!$H:$Q,9,FALSE)</f>
        <v>40</v>
      </c>
      <c r="CE310" s="14" t="str">
        <f t="shared" si="280"/>
        <v>Present</v>
      </c>
      <c r="CF310" s="14" t="str">
        <f t="shared" si="281"/>
        <v>P-S2_Onsite</v>
      </c>
      <c r="CG310" s="130">
        <v>4.5</v>
      </c>
      <c r="CH310" s="130" t="s">
        <v>5</v>
      </c>
      <c r="CI310" s="130" t="s">
        <v>5</v>
      </c>
      <c r="CJ310" s="130">
        <v>8</v>
      </c>
      <c r="CK310" s="130">
        <v>10</v>
      </c>
      <c r="CL310" s="130">
        <v>10</v>
      </c>
      <c r="CM310" s="145">
        <v>32.5</v>
      </c>
      <c r="CN310" s="130">
        <v>50</v>
      </c>
      <c r="CO310" s="27" t="s">
        <v>1005</v>
      </c>
      <c r="CP310" s="119" t="s">
        <v>1044</v>
      </c>
      <c r="CQ310" s="119" t="str">
        <f t="shared" si="243"/>
        <v>2025EB1100309-BDSDF112</v>
      </c>
      <c r="CR310" s="27" t="str">
        <f t="shared" si="282"/>
        <v>1 missed</v>
      </c>
      <c r="CS310" s="27" t="str">
        <f t="shared" si="283"/>
        <v>1 missed</v>
      </c>
      <c r="CT310" s="27">
        <f t="shared" si="284"/>
        <v>1</v>
      </c>
      <c r="CU310" s="27">
        <f t="shared" si="285"/>
        <v>1</v>
      </c>
      <c r="CV310" s="15">
        <f t="shared" si="286"/>
        <v>0.5</v>
      </c>
      <c r="CW310" s="15">
        <f t="shared" si="287"/>
        <v>0.5</v>
      </c>
      <c r="CX310" s="27" t="str">
        <f t="shared" si="288"/>
        <v>2 missed</v>
      </c>
      <c r="CY310" s="27">
        <f t="shared" si="289"/>
        <v>2</v>
      </c>
      <c r="CZ310" s="15">
        <f t="shared" si="290"/>
        <v>0.5</v>
      </c>
      <c r="DA310" s="15" t="str">
        <f t="shared" si="291"/>
        <v>Q-1 A-1 || Q Total-2, A Total-2</v>
      </c>
      <c r="DB310" s="15" t="str" cm="1">
        <f t="array" ref="DB310">IFERROR(INDEX('Attendance-Slot-1'!$Q$2:$Q$1112,MATCH(1,('Attendance-Slot-1'!$A$2:$A$1112=$C310)*('Attendance-Slot-1'!$G$2:$G$1112=DB$2),0)),"No Data")</f>
        <v>P-S1_Onsite</v>
      </c>
      <c r="DC310" s="15" t="str" cm="1">
        <f t="array" ref="DC310">IFERROR(INDEX('Attendance-Slot-2'!$Q$2:$Q$2595,MATCH(1,('Attendance-Slot-2'!$A$2:$A$2595=$C310)*('Attendance-Slot-2'!$G$2:$G$2595=DB$2),0)),"No Data")</f>
        <v>No Data</v>
      </c>
      <c r="DD310" s="139">
        <f>VLOOKUP($CQ310,'Written Exam Marks'!$H:$Q,10,FALSE)</f>
        <v>33.5</v>
      </c>
      <c r="DE310" s="139">
        <f>VLOOKUP($CQ310,'Written Exam Marks'!$H:$Q,9,FALSE)</f>
        <v>50</v>
      </c>
      <c r="DF310" s="15" t="str">
        <f t="shared" si="292"/>
        <v>Present</v>
      </c>
      <c r="DG310" s="15" t="str">
        <f t="shared" si="293"/>
        <v>P-S1_Onsite</v>
      </c>
      <c r="DH310" s="139" t="s">
        <v>5</v>
      </c>
      <c r="DI310" s="139">
        <v>0</v>
      </c>
      <c r="DJ310" s="139">
        <v>100</v>
      </c>
      <c r="DK310" s="3" t="str">
        <f t="shared" si="244"/>
        <v>P-2, A-0, No Data-2</v>
      </c>
      <c r="DL310" s="3" t="str">
        <f t="shared" si="245"/>
        <v>P-2, A-0, No Data-2</v>
      </c>
      <c r="DM310" s="1" t="str">
        <f t="shared" si="294"/>
        <v>P-S2_Onsite</v>
      </c>
      <c r="DN310" s="1" t="str">
        <f t="shared" si="295"/>
        <v>P-S1_Onsite</v>
      </c>
      <c r="DO310" s="1" t="str">
        <f t="shared" si="296"/>
        <v>P-S1_Onsite</v>
      </c>
      <c r="DP310" s="1" t="str">
        <f t="shared" si="297"/>
        <v>P-S2_Onsite</v>
      </c>
      <c r="DQ310" s="1" t="str">
        <f t="shared" si="298"/>
        <v>P-4, A-0, No Data-0</v>
      </c>
      <c r="DR310" s="39">
        <f t="shared" si="299"/>
        <v>0</v>
      </c>
      <c r="DS310" s="34" t="s">
        <v>7217</v>
      </c>
      <c r="DT310" s="39" t="s">
        <v>7363</v>
      </c>
      <c r="DU310" s="30" t="s">
        <v>924</v>
      </c>
      <c r="DV310" s="30"/>
    </row>
    <row r="311" spans="1:126" x14ac:dyDescent="0.25">
      <c r="A311" s="1">
        <v>308</v>
      </c>
      <c r="B311" s="1" t="s">
        <v>1000</v>
      </c>
      <c r="C311" s="1" t="s">
        <v>927</v>
      </c>
      <c r="D311" s="1" t="s">
        <v>928</v>
      </c>
      <c r="E311" s="1" t="s">
        <v>929</v>
      </c>
      <c r="F311" s="1" t="s">
        <v>7202</v>
      </c>
      <c r="G311" s="1" t="s">
        <v>3672</v>
      </c>
      <c r="H311" s="143">
        <v>6.4</v>
      </c>
      <c r="I311" s="143" t="s">
        <v>5</v>
      </c>
      <c r="J311" s="143">
        <v>7.2</v>
      </c>
      <c r="K311" s="143">
        <v>8</v>
      </c>
      <c r="L311" s="132" t="s">
        <v>5</v>
      </c>
      <c r="M311" s="132">
        <v>21.6</v>
      </c>
      <c r="N311" s="26">
        <v>60</v>
      </c>
      <c r="O311" s="26" t="s">
        <v>997</v>
      </c>
      <c r="P311" s="120" t="s">
        <v>1034</v>
      </c>
      <c r="Q311" s="13" t="str">
        <f t="shared" si="246"/>
        <v>2025EB1100310-BDSDF113</v>
      </c>
      <c r="R311" s="26" t="str">
        <f t="shared" si="247"/>
        <v>1 missed</v>
      </c>
      <c r="S311" s="26" t="str">
        <f t="shared" si="240"/>
        <v>1 missed</v>
      </c>
      <c r="T311" s="26">
        <f t="shared" si="248"/>
        <v>3</v>
      </c>
      <c r="U311" s="26">
        <f t="shared" si="249"/>
        <v>0</v>
      </c>
      <c r="V311" s="13">
        <f t="shared" si="250"/>
        <v>0.75</v>
      </c>
      <c r="W311" s="13">
        <f t="shared" si="251"/>
        <v>0</v>
      </c>
      <c r="X311" s="26" t="str">
        <f t="shared" si="252"/>
        <v>2 missed</v>
      </c>
      <c r="Y311" s="26">
        <f t="shared" si="253"/>
        <v>3</v>
      </c>
      <c r="Z311" s="13">
        <f t="shared" si="254"/>
        <v>0.6</v>
      </c>
      <c r="AA311" s="15" t="str">
        <f t="shared" si="255"/>
        <v>Q-3 A-0 || Q Total-4, A Total-1</v>
      </c>
      <c r="AB311" s="13" t="str" cm="1">
        <f t="array" ref="AB311">IFERROR(INDEX('Attendance-Slot-1'!$Q$2:$Q$1112,MATCH(1,('Attendance-Slot-1'!$A$2:$A$1112=$C311)*('Attendance-Slot-1'!$G$2:$G$1112=AB$2),0)),"No Data")</f>
        <v>No Data</v>
      </c>
      <c r="AC311" s="13" t="str" cm="1">
        <f t="array" ref="AC311">IFERROR(INDEX('Attendance-Slot-2'!$Q$2:$Q$2595,MATCH(1,('Attendance-Slot-2'!$A$2:$A$2595=$C311)*('Attendance-Slot-2'!$G$2:$G$2595=AB$2),0)),"No Data")</f>
        <v>P-S2_Onsite</v>
      </c>
      <c r="AD311" s="133">
        <f>VLOOKUP($Q311,'Written Exam Marks'!$H:$Q,10,FALSE)</f>
        <v>16</v>
      </c>
      <c r="AE311" s="133">
        <f>VLOOKUP($Q311,'Written Exam Marks'!$H:$Q,9,FALSE)</f>
        <v>40</v>
      </c>
      <c r="AF311" s="13" t="str">
        <f t="shared" si="256"/>
        <v>Present</v>
      </c>
      <c r="AG311" s="13" t="str">
        <f t="shared" si="257"/>
        <v>P-S2_Onsite</v>
      </c>
      <c r="AH311" s="29" t="s">
        <v>5</v>
      </c>
      <c r="AI311" s="29" t="s">
        <v>5</v>
      </c>
      <c r="AJ311" s="29">
        <v>8.6666666669999994</v>
      </c>
      <c r="AK311" s="29">
        <v>9</v>
      </c>
      <c r="AL311" s="29">
        <v>10</v>
      </c>
      <c r="AM311" s="29">
        <v>27.666666667000001</v>
      </c>
      <c r="AN311" s="131">
        <v>60</v>
      </c>
      <c r="AO311" s="36" t="s">
        <v>7179</v>
      </c>
      <c r="AP311" s="116" t="s">
        <v>1050</v>
      </c>
      <c r="AQ311" s="116" t="str">
        <f t="shared" si="241"/>
        <v>2025EB1100310-BDSDF108</v>
      </c>
      <c r="AR311" s="25" t="str">
        <f t="shared" si="258"/>
        <v>0 missed</v>
      </c>
      <c r="AS311" s="25" t="str">
        <f t="shared" si="259"/>
        <v>2 missed</v>
      </c>
      <c r="AT311" s="25">
        <f t="shared" si="260"/>
        <v>3</v>
      </c>
      <c r="AU311" s="25">
        <f t="shared" si="261"/>
        <v>0</v>
      </c>
      <c r="AV311" s="10">
        <f t="shared" si="262"/>
        <v>1</v>
      </c>
      <c r="AW311" s="10">
        <f t="shared" si="263"/>
        <v>0</v>
      </c>
      <c r="AX311" s="25" t="str">
        <f t="shared" si="264"/>
        <v>2 missed</v>
      </c>
      <c r="AY311" s="25">
        <f t="shared" si="265"/>
        <v>3</v>
      </c>
      <c r="AZ311" s="10">
        <f t="shared" si="266"/>
        <v>0.6</v>
      </c>
      <c r="BA311" s="10" t="str">
        <f t="shared" si="267"/>
        <v>Q-3 A-0 || Q Total-3, A Total-2</v>
      </c>
      <c r="BB311" s="10" t="str" cm="1">
        <f t="array" ref="BB311">IFERROR(INDEX('Attendance-Slot-1'!$Q$2:$Q$1112,MATCH(1,('Attendance-Slot-1'!$A$2:$A$1112=$C311)*('Attendance-Slot-1'!$G$2:$G$1112=BB$2),0)),"No Data")</f>
        <v>No Data</v>
      </c>
      <c r="BC311" s="10" t="str" cm="1">
        <f t="array" ref="BC311">IFERROR(INDEX('Attendance-Slot-2'!$Q$2:$Q$2595,MATCH(1,('Attendance-Slot-2'!$A$2:$A$2595=$C311)*('Attendance-Slot-2'!$G$2:$G$2595=BB$2),0)),"No Data")</f>
        <v>P-S2_Onsite</v>
      </c>
      <c r="BD311" s="136">
        <f>VLOOKUP($AQ311,'Written Exam Marks'!$H:$Q,10,FALSE)</f>
        <v>13.5</v>
      </c>
      <c r="BE311" s="136">
        <f>VLOOKUP($AQ311,'Written Exam Marks'!$H:$Q,9,FALSE)</f>
        <v>40</v>
      </c>
      <c r="BF311" s="10" t="str">
        <f t="shared" si="268"/>
        <v>Present</v>
      </c>
      <c r="BG311" s="10" t="str">
        <f t="shared" si="269"/>
        <v>P-S2_Onsite</v>
      </c>
      <c r="BH311" s="129">
        <v>9</v>
      </c>
      <c r="BI311" s="129" t="s">
        <v>5</v>
      </c>
      <c r="BJ311" s="129">
        <v>15</v>
      </c>
      <c r="BK311" s="129">
        <v>19</v>
      </c>
      <c r="BL311" s="144">
        <v>43</v>
      </c>
      <c r="BM311" s="24">
        <v>60</v>
      </c>
      <c r="BN311" s="24" t="s">
        <v>1004</v>
      </c>
      <c r="BO311" s="118" t="s">
        <v>1063</v>
      </c>
      <c r="BP311" s="118" t="str">
        <f t="shared" si="242"/>
        <v>2025EB1100310-BDSDF114</v>
      </c>
      <c r="BQ311" s="24" t="str">
        <f t="shared" si="270"/>
        <v>1 missed</v>
      </c>
      <c r="BR311" s="24" t="str">
        <f t="shared" si="271"/>
        <v>0 missed</v>
      </c>
      <c r="BS311" s="24">
        <f t="shared" si="272"/>
        <v>2</v>
      </c>
      <c r="BT311" s="24">
        <f t="shared" si="273"/>
        <v>1</v>
      </c>
      <c r="BU311" s="14">
        <f t="shared" si="274"/>
        <v>0.66666666666666663</v>
      </c>
      <c r="BV311" s="14">
        <f t="shared" si="275"/>
        <v>1</v>
      </c>
      <c r="BW311" s="24" t="str">
        <f t="shared" si="276"/>
        <v>1 missed</v>
      </c>
      <c r="BX311" s="24">
        <f t="shared" si="277"/>
        <v>3</v>
      </c>
      <c r="BY311" s="14">
        <f t="shared" si="278"/>
        <v>0.75</v>
      </c>
      <c r="BZ311" s="14" t="str">
        <f t="shared" si="279"/>
        <v>Q-2 A-1 || Q Total-3, A Total-1</v>
      </c>
      <c r="CA311" s="14" t="str" cm="1">
        <f t="array" ref="CA311">IFERROR(INDEX('Attendance-Slot-1'!$Q$2:$Q$1112,MATCH(1,('Attendance-Slot-1'!$A$2:$A$1112=$C311)*('Attendance-Slot-1'!$G$2:$G$1112=CA$2),0)),"No Data")</f>
        <v>No Data</v>
      </c>
      <c r="CB311" s="14" t="str" cm="1">
        <f t="array" ref="CB311">IFERROR(INDEX('Attendance-Slot-2'!$Q$2:$Q$2595,MATCH(1,('Attendance-Slot-2'!$A$2:$A$2595=$C311)*('Attendance-Slot-2'!$G$2:$G$2595=CA$2),0)),"No Data")</f>
        <v>P-S2_Onsite</v>
      </c>
      <c r="CC311" s="138">
        <f>VLOOKUP($BP311,'Written Exam Marks'!$H:$Q,10,FALSE)</f>
        <v>13.5</v>
      </c>
      <c r="CD311" s="138">
        <f>VLOOKUP($BP311,'Written Exam Marks'!$H:$Q,9,FALSE)</f>
        <v>40</v>
      </c>
      <c r="CE311" s="14" t="str">
        <f t="shared" si="280"/>
        <v>Present</v>
      </c>
      <c r="CF311" s="14" t="str">
        <f t="shared" si="281"/>
        <v>P-S2_Onsite</v>
      </c>
      <c r="CG311" s="130">
        <v>4.5</v>
      </c>
      <c r="CH311" s="130">
        <v>4</v>
      </c>
      <c r="CI311" s="130" t="s">
        <v>5</v>
      </c>
      <c r="CJ311" s="130">
        <v>8</v>
      </c>
      <c r="CK311" s="130" t="s">
        <v>5</v>
      </c>
      <c r="CL311" s="130" t="s">
        <v>5</v>
      </c>
      <c r="CM311" s="145">
        <v>16.5</v>
      </c>
      <c r="CN311" s="130">
        <v>50</v>
      </c>
      <c r="CO311" s="27" t="s">
        <v>1005</v>
      </c>
      <c r="CP311" s="119" t="s">
        <v>1044</v>
      </c>
      <c r="CQ311" s="119" t="str">
        <f t="shared" si="243"/>
        <v>2025EB1100310-BDSDF112</v>
      </c>
      <c r="CR311" s="27" t="str">
        <f t="shared" si="282"/>
        <v>0 missed</v>
      </c>
      <c r="CS311" s="27" t="str">
        <f t="shared" si="283"/>
        <v>1 missed</v>
      </c>
      <c r="CT311" s="27">
        <f t="shared" si="284"/>
        <v>2</v>
      </c>
      <c r="CU311" s="27">
        <f t="shared" si="285"/>
        <v>1</v>
      </c>
      <c r="CV311" s="15">
        <f t="shared" si="286"/>
        <v>1</v>
      </c>
      <c r="CW311" s="15">
        <f t="shared" si="287"/>
        <v>0.5</v>
      </c>
      <c r="CX311" s="27" t="str">
        <f t="shared" si="288"/>
        <v>1 missed</v>
      </c>
      <c r="CY311" s="27">
        <f t="shared" si="289"/>
        <v>3</v>
      </c>
      <c r="CZ311" s="15">
        <f t="shared" si="290"/>
        <v>0.75</v>
      </c>
      <c r="DA311" s="15" t="str">
        <f t="shared" si="291"/>
        <v>Q-2 A-1 || Q Total-2, A Total-2</v>
      </c>
      <c r="DB311" s="15" t="str" cm="1">
        <f t="array" ref="DB311">IFERROR(INDEX('Attendance-Slot-1'!$Q$2:$Q$1112,MATCH(1,('Attendance-Slot-1'!$A$2:$A$1112=$C311)*('Attendance-Slot-1'!$G$2:$G$1112=DB$2),0)),"No Data")</f>
        <v>No Data</v>
      </c>
      <c r="DC311" s="15" t="str" cm="1">
        <f t="array" ref="DC311">IFERROR(INDEX('Attendance-Slot-2'!$Q$2:$Q$2595,MATCH(1,('Attendance-Slot-2'!$A$2:$A$2595=$C311)*('Attendance-Slot-2'!$G$2:$G$2595=DB$2),0)),"No Data")</f>
        <v>P-S2_Onsite</v>
      </c>
      <c r="DD311" s="139">
        <f>VLOOKUP($CQ311,'Written Exam Marks'!$H:$Q,10,FALSE)</f>
        <v>30</v>
      </c>
      <c r="DE311" s="139">
        <f>VLOOKUP($CQ311,'Written Exam Marks'!$H:$Q,9,FALSE)</f>
        <v>50</v>
      </c>
      <c r="DF311" s="15" t="str">
        <f t="shared" si="292"/>
        <v>Present</v>
      </c>
      <c r="DG311" s="15" t="str">
        <f t="shared" si="293"/>
        <v>P-S2_Onsite</v>
      </c>
      <c r="DH311" s="139">
        <v>85</v>
      </c>
      <c r="DI311" s="139">
        <v>85</v>
      </c>
      <c r="DJ311" s="139">
        <v>100</v>
      </c>
      <c r="DK311" s="3" t="str">
        <f t="shared" si="244"/>
        <v>P-0, A-0, No Data-4</v>
      </c>
      <c r="DL311" s="3" t="str">
        <f t="shared" si="245"/>
        <v>P-4, A-0, No Data-0</v>
      </c>
      <c r="DM311" s="1" t="str">
        <f t="shared" si="294"/>
        <v>P-S2_Onsite</v>
      </c>
      <c r="DN311" s="1" t="str">
        <f t="shared" si="295"/>
        <v>P-S2_Onsite</v>
      </c>
      <c r="DO311" s="1" t="str">
        <f t="shared" si="296"/>
        <v>P-S2_Onsite</v>
      </c>
      <c r="DP311" s="1" t="str">
        <f t="shared" si="297"/>
        <v>P-S2_Onsite</v>
      </c>
      <c r="DQ311" s="1" t="str">
        <f t="shared" si="298"/>
        <v>P-4, A-0, No Data-0</v>
      </c>
      <c r="DR311" s="39">
        <f t="shared" si="299"/>
        <v>0</v>
      </c>
      <c r="DS311" s="34" t="s">
        <v>7217</v>
      </c>
      <c r="DT311" s="39" t="s">
        <v>7363</v>
      </c>
      <c r="DU311" s="30" t="s">
        <v>927</v>
      </c>
      <c r="DV311" s="30"/>
    </row>
    <row r="312" spans="1:126" x14ac:dyDescent="0.25">
      <c r="A312" s="1">
        <v>309</v>
      </c>
      <c r="B312" s="1" t="s">
        <v>1000</v>
      </c>
      <c r="C312" s="1" t="s">
        <v>930</v>
      </c>
      <c r="D312" s="1" t="s">
        <v>931</v>
      </c>
      <c r="E312" s="1" t="s">
        <v>932</v>
      </c>
      <c r="F312" s="1" t="s">
        <v>7202</v>
      </c>
      <c r="G312" s="1" t="s">
        <v>3673</v>
      </c>
      <c r="H312" s="143" t="s">
        <v>5</v>
      </c>
      <c r="I312" s="143" t="s">
        <v>5</v>
      </c>
      <c r="J312" s="143" t="s">
        <v>5</v>
      </c>
      <c r="K312" s="143" t="s">
        <v>5</v>
      </c>
      <c r="L312" s="132" t="s">
        <v>5</v>
      </c>
      <c r="M312" s="132">
        <v>1.6</v>
      </c>
      <c r="N312" s="26">
        <v>60</v>
      </c>
      <c r="O312" s="26" t="s">
        <v>997</v>
      </c>
      <c r="P312" s="120" t="s">
        <v>1034</v>
      </c>
      <c r="Q312" s="13" t="str">
        <f t="shared" si="246"/>
        <v>2025EB1100311-BDSDF113</v>
      </c>
      <c r="R312" s="26" t="str">
        <f t="shared" si="247"/>
        <v>4 missed</v>
      </c>
      <c r="S312" s="26" t="str">
        <f t="shared" si="240"/>
        <v>1 missed</v>
      </c>
      <c r="T312" s="26">
        <f t="shared" si="248"/>
        <v>0</v>
      </c>
      <c r="U312" s="26">
        <f t="shared" si="249"/>
        <v>0</v>
      </c>
      <c r="V312" s="13">
        <f t="shared" si="250"/>
        <v>0</v>
      </c>
      <c r="W312" s="13">
        <f t="shared" si="251"/>
        <v>0</v>
      </c>
      <c r="X312" s="26" t="str">
        <f t="shared" si="252"/>
        <v>5 missed</v>
      </c>
      <c r="Y312" s="26">
        <f t="shared" si="253"/>
        <v>0</v>
      </c>
      <c r="Z312" s="13">
        <f t="shared" si="254"/>
        <v>0</v>
      </c>
      <c r="AA312" s="15" t="str">
        <f t="shared" si="255"/>
        <v>Q-0 A-0 || Q Total-4, A Total-1</v>
      </c>
      <c r="AB312" s="13" t="str" cm="1">
        <f t="array" ref="AB312">IFERROR(INDEX('Attendance-Slot-1'!$Q$2:$Q$1112,MATCH(1,('Attendance-Slot-1'!$A$2:$A$1112=$C312)*('Attendance-Slot-1'!$G$2:$G$1112=AB$2),0)),"No Data")</f>
        <v>No Data</v>
      </c>
      <c r="AC312" s="13" t="str" cm="1">
        <f t="array" ref="AC312">IFERROR(INDEX('Attendance-Slot-2'!$Q$2:$Q$2595,MATCH(1,('Attendance-Slot-2'!$A$2:$A$2595=$C312)*('Attendance-Slot-2'!$G$2:$G$2595=AB$2),0)),"No Data")</f>
        <v>P-S2_Onsite</v>
      </c>
      <c r="AD312" s="133">
        <f>VLOOKUP($Q312,'Written Exam Marks'!$H:$Q,10,FALSE)</f>
        <v>0</v>
      </c>
      <c r="AE312" s="133">
        <f>VLOOKUP($Q312,'Written Exam Marks'!$H:$Q,9,FALSE)</f>
        <v>40</v>
      </c>
      <c r="AF312" s="13" t="str">
        <f t="shared" si="256"/>
        <v>Present</v>
      </c>
      <c r="AG312" s="13" t="str">
        <f t="shared" si="257"/>
        <v>P-S2_Onsite</v>
      </c>
      <c r="AH312" s="29" t="s">
        <v>5</v>
      </c>
      <c r="AI312" s="29" t="s">
        <v>5</v>
      </c>
      <c r="AJ312" s="29" t="s">
        <v>5</v>
      </c>
      <c r="AK312" s="29" t="s">
        <v>5</v>
      </c>
      <c r="AL312" s="29" t="s">
        <v>5</v>
      </c>
      <c r="AM312" s="29">
        <v>0</v>
      </c>
      <c r="AN312" s="131">
        <v>60</v>
      </c>
      <c r="AO312" s="36" t="s">
        <v>7179</v>
      </c>
      <c r="AP312" s="116" t="s">
        <v>1050</v>
      </c>
      <c r="AQ312" s="116" t="str">
        <f t="shared" si="241"/>
        <v>2025EB1100311-BDSDF108</v>
      </c>
      <c r="AR312" s="25" t="str">
        <f t="shared" si="258"/>
        <v>3 missed</v>
      </c>
      <c r="AS312" s="25" t="str">
        <f t="shared" si="259"/>
        <v>2 missed</v>
      </c>
      <c r="AT312" s="25">
        <f t="shared" si="260"/>
        <v>0</v>
      </c>
      <c r="AU312" s="25">
        <f t="shared" si="261"/>
        <v>0</v>
      </c>
      <c r="AV312" s="10">
        <f t="shared" si="262"/>
        <v>0</v>
      </c>
      <c r="AW312" s="10">
        <f t="shared" si="263"/>
        <v>0</v>
      </c>
      <c r="AX312" s="25" t="str">
        <f t="shared" si="264"/>
        <v>5 missed</v>
      </c>
      <c r="AY312" s="25">
        <f t="shared" si="265"/>
        <v>0</v>
      </c>
      <c r="AZ312" s="10">
        <f t="shared" si="266"/>
        <v>0</v>
      </c>
      <c r="BA312" s="10" t="str">
        <f t="shared" si="267"/>
        <v>Q-0 A-0 || Q Total-3, A Total-2</v>
      </c>
      <c r="BB312" s="10" t="str" cm="1">
        <f t="array" ref="BB312">IFERROR(INDEX('Attendance-Slot-1'!$Q$2:$Q$1112,MATCH(1,('Attendance-Slot-1'!$A$2:$A$1112=$C312)*('Attendance-Slot-1'!$G$2:$G$1112=BB$2),0)),"No Data")</f>
        <v>No Data</v>
      </c>
      <c r="BC312" s="10" t="str" cm="1">
        <f t="array" ref="BC312">IFERROR(INDEX('Attendance-Slot-2'!$Q$2:$Q$2595,MATCH(1,('Attendance-Slot-2'!$A$2:$A$2595=$C312)*('Attendance-Slot-2'!$G$2:$G$2595=BB$2),0)),"No Data")</f>
        <v>P-S2_Onsite</v>
      </c>
      <c r="BD312" s="136">
        <f>VLOOKUP($AQ312,'Written Exam Marks'!$H:$Q,10,FALSE)</f>
        <v>0.5</v>
      </c>
      <c r="BE312" s="136">
        <f>VLOOKUP($AQ312,'Written Exam Marks'!$H:$Q,9,FALSE)</f>
        <v>40</v>
      </c>
      <c r="BF312" s="10" t="str">
        <f t="shared" si="268"/>
        <v>Present</v>
      </c>
      <c r="BG312" s="10" t="str">
        <f t="shared" si="269"/>
        <v>P-S2_Onsite</v>
      </c>
      <c r="BH312" s="129" t="s">
        <v>5</v>
      </c>
      <c r="BI312" s="129" t="s">
        <v>5</v>
      </c>
      <c r="BJ312" s="129" t="s">
        <v>5</v>
      </c>
      <c r="BK312" s="129" t="s">
        <v>5</v>
      </c>
      <c r="BL312" s="144">
        <v>0</v>
      </c>
      <c r="BM312" s="24">
        <v>60</v>
      </c>
      <c r="BN312" s="24" t="s">
        <v>1004</v>
      </c>
      <c r="BO312" s="118" t="s">
        <v>1063</v>
      </c>
      <c r="BP312" s="118" t="str">
        <f t="shared" si="242"/>
        <v>2025EB1100311-BDSDF114</v>
      </c>
      <c r="BQ312" s="24" t="str">
        <f t="shared" si="270"/>
        <v>3 missed</v>
      </c>
      <c r="BR312" s="24" t="str">
        <f t="shared" si="271"/>
        <v>1 missed</v>
      </c>
      <c r="BS312" s="24">
        <f t="shared" si="272"/>
        <v>0</v>
      </c>
      <c r="BT312" s="24">
        <f t="shared" si="273"/>
        <v>0</v>
      </c>
      <c r="BU312" s="14">
        <f t="shared" si="274"/>
        <v>0</v>
      </c>
      <c r="BV312" s="14">
        <f t="shared" si="275"/>
        <v>0</v>
      </c>
      <c r="BW312" s="24" t="str">
        <f t="shared" si="276"/>
        <v>4 missed</v>
      </c>
      <c r="BX312" s="24">
        <f t="shared" si="277"/>
        <v>0</v>
      </c>
      <c r="BY312" s="14">
        <f t="shared" si="278"/>
        <v>0</v>
      </c>
      <c r="BZ312" s="14" t="str">
        <f t="shared" si="279"/>
        <v>Q-0 A-0 || Q Total-3, A Total-1</v>
      </c>
      <c r="CA312" s="14" t="str" cm="1">
        <f t="array" ref="CA312">IFERROR(INDEX('Attendance-Slot-1'!$Q$2:$Q$1112,MATCH(1,('Attendance-Slot-1'!$A$2:$A$1112=$C312)*('Attendance-Slot-1'!$G$2:$G$1112=CA$2),0)),"No Data")</f>
        <v>No Data</v>
      </c>
      <c r="CB312" s="14" t="str" cm="1">
        <f t="array" ref="CB312">IFERROR(INDEX('Attendance-Slot-2'!$Q$2:$Q$2595,MATCH(1,('Attendance-Slot-2'!$A$2:$A$2595=$C312)*('Attendance-Slot-2'!$G$2:$G$2595=CA$2),0)),"No Data")</f>
        <v>P-S2_Onsite</v>
      </c>
      <c r="CC312" s="138">
        <f>VLOOKUP($BP312,'Written Exam Marks'!$H:$Q,10,FALSE)</f>
        <v>15.5</v>
      </c>
      <c r="CD312" s="138">
        <f>VLOOKUP($BP312,'Written Exam Marks'!$H:$Q,9,FALSE)</f>
        <v>40</v>
      </c>
      <c r="CE312" s="14" t="str">
        <f t="shared" si="280"/>
        <v>Present</v>
      </c>
      <c r="CF312" s="14" t="str">
        <f t="shared" si="281"/>
        <v>P-S2_Onsite</v>
      </c>
      <c r="CG312" s="130">
        <v>2</v>
      </c>
      <c r="CH312" s="130" t="s">
        <v>5</v>
      </c>
      <c r="CI312" s="130" t="s">
        <v>5</v>
      </c>
      <c r="CJ312" s="130" t="s">
        <v>5</v>
      </c>
      <c r="CK312" s="130" t="s">
        <v>5</v>
      </c>
      <c r="CL312" s="130" t="s">
        <v>5</v>
      </c>
      <c r="CM312" s="145">
        <v>2</v>
      </c>
      <c r="CN312" s="130">
        <v>50</v>
      </c>
      <c r="CO312" s="27" t="s">
        <v>1005</v>
      </c>
      <c r="CP312" s="119" t="s">
        <v>1044</v>
      </c>
      <c r="CQ312" s="119" t="str">
        <f t="shared" si="243"/>
        <v>2025EB1100311-BDSDF112</v>
      </c>
      <c r="CR312" s="27" t="str">
        <f t="shared" si="282"/>
        <v>1 missed</v>
      </c>
      <c r="CS312" s="27" t="str">
        <f t="shared" si="283"/>
        <v>2 missed</v>
      </c>
      <c r="CT312" s="27">
        <f t="shared" si="284"/>
        <v>1</v>
      </c>
      <c r="CU312" s="27">
        <f t="shared" si="285"/>
        <v>0</v>
      </c>
      <c r="CV312" s="15">
        <f t="shared" si="286"/>
        <v>0.5</v>
      </c>
      <c r="CW312" s="15">
        <f t="shared" si="287"/>
        <v>0</v>
      </c>
      <c r="CX312" s="27" t="str">
        <f t="shared" si="288"/>
        <v>3 missed</v>
      </c>
      <c r="CY312" s="27">
        <f t="shared" si="289"/>
        <v>1</v>
      </c>
      <c r="CZ312" s="15">
        <f t="shared" si="290"/>
        <v>0.25</v>
      </c>
      <c r="DA312" s="15" t="str">
        <f t="shared" si="291"/>
        <v>Q-1 A-0 || Q Total-2, A Total-2</v>
      </c>
      <c r="DB312" s="15" t="str" cm="1">
        <f t="array" ref="DB312">IFERROR(INDEX('Attendance-Slot-1'!$Q$2:$Q$1112,MATCH(1,('Attendance-Slot-1'!$A$2:$A$1112=$C312)*('Attendance-Slot-1'!$G$2:$G$1112=DB$2),0)),"No Data")</f>
        <v>No Data</v>
      </c>
      <c r="DC312" s="15" t="str" cm="1">
        <f t="array" ref="DC312">IFERROR(INDEX('Attendance-Slot-2'!$Q$2:$Q$2595,MATCH(1,('Attendance-Slot-2'!$A$2:$A$2595=$C312)*('Attendance-Slot-2'!$G$2:$G$2595=DB$2),0)),"No Data")</f>
        <v>P-S2_Onsite</v>
      </c>
      <c r="DD312" s="139">
        <f>VLOOKUP($CQ312,'Written Exam Marks'!$H:$Q,10,FALSE)</f>
        <v>21.5</v>
      </c>
      <c r="DE312" s="139">
        <f>VLOOKUP($CQ312,'Written Exam Marks'!$H:$Q,9,FALSE)</f>
        <v>50</v>
      </c>
      <c r="DF312" s="15" t="str">
        <f t="shared" si="292"/>
        <v>Present</v>
      </c>
      <c r="DG312" s="15" t="str">
        <f t="shared" si="293"/>
        <v>P-S2_Onsite</v>
      </c>
      <c r="DH312" s="139" t="s">
        <v>5</v>
      </c>
      <c r="DI312" s="139">
        <v>0</v>
      </c>
      <c r="DJ312" s="139">
        <v>100</v>
      </c>
      <c r="DK312" s="3" t="str">
        <f t="shared" si="244"/>
        <v>P-0, A-0, No Data-4</v>
      </c>
      <c r="DL312" s="3" t="str">
        <f t="shared" si="245"/>
        <v>P-4, A-0, No Data-0</v>
      </c>
      <c r="DM312" s="1" t="str">
        <f t="shared" si="294"/>
        <v>P-S2_Onsite</v>
      </c>
      <c r="DN312" s="1" t="str">
        <f t="shared" si="295"/>
        <v>P-S2_Onsite</v>
      </c>
      <c r="DO312" s="1" t="str">
        <f t="shared" si="296"/>
        <v>P-S2_Onsite</v>
      </c>
      <c r="DP312" s="1" t="str">
        <f t="shared" si="297"/>
        <v>P-S2_Onsite</v>
      </c>
      <c r="DQ312" s="1" t="str">
        <f t="shared" si="298"/>
        <v>P-4, A-0, No Data-0</v>
      </c>
      <c r="DR312" s="39">
        <f t="shared" si="299"/>
        <v>0</v>
      </c>
      <c r="DS312" s="34" t="s">
        <v>7217</v>
      </c>
      <c r="DT312" s="39" t="s">
        <v>7363</v>
      </c>
      <c r="DU312" s="30" t="s">
        <v>930</v>
      </c>
      <c r="DV312" s="30"/>
    </row>
    <row r="313" spans="1:126" x14ac:dyDescent="0.25">
      <c r="A313" s="1">
        <v>310</v>
      </c>
      <c r="B313" s="1" t="s">
        <v>1000</v>
      </c>
      <c r="C313" s="1" t="s">
        <v>933</v>
      </c>
      <c r="D313" s="1" t="s">
        <v>934</v>
      </c>
      <c r="E313" s="1" t="s">
        <v>935</v>
      </c>
      <c r="F313" s="1" t="s">
        <v>7202</v>
      </c>
      <c r="G313" s="1" t="s">
        <v>1566</v>
      </c>
      <c r="H313" s="143">
        <v>8</v>
      </c>
      <c r="I313" s="143" t="s">
        <v>5</v>
      </c>
      <c r="J313" s="143">
        <v>7.2</v>
      </c>
      <c r="K313" s="143">
        <v>8</v>
      </c>
      <c r="L313" s="132" t="s">
        <v>5</v>
      </c>
      <c r="M313" s="132">
        <v>23.2</v>
      </c>
      <c r="N313" s="26">
        <v>60</v>
      </c>
      <c r="O313" s="26" t="s">
        <v>997</v>
      </c>
      <c r="P313" s="120" t="s">
        <v>1034</v>
      </c>
      <c r="Q313" s="13" t="str">
        <f t="shared" si="246"/>
        <v>2025EB1100312-BDSDF113</v>
      </c>
      <c r="R313" s="26" t="str">
        <f t="shared" si="247"/>
        <v>1 missed</v>
      </c>
      <c r="S313" s="26" t="str">
        <f t="shared" si="240"/>
        <v>1 missed</v>
      </c>
      <c r="T313" s="26">
        <f t="shared" si="248"/>
        <v>3</v>
      </c>
      <c r="U313" s="26">
        <f t="shared" si="249"/>
        <v>0</v>
      </c>
      <c r="V313" s="13">
        <f t="shared" si="250"/>
        <v>0.75</v>
      </c>
      <c r="W313" s="13">
        <f t="shared" si="251"/>
        <v>0</v>
      </c>
      <c r="X313" s="26" t="str">
        <f t="shared" si="252"/>
        <v>2 missed</v>
      </c>
      <c r="Y313" s="26">
        <f t="shared" si="253"/>
        <v>3</v>
      </c>
      <c r="Z313" s="13">
        <f t="shared" si="254"/>
        <v>0.6</v>
      </c>
      <c r="AA313" s="15" t="str">
        <f t="shared" si="255"/>
        <v>Q-3 A-0 || Q Total-4, A Total-1</v>
      </c>
      <c r="AB313" s="13" t="str" cm="1">
        <f t="array" ref="AB313">IFERROR(INDEX('Attendance-Slot-1'!$Q$2:$Q$1112,MATCH(1,('Attendance-Slot-1'!$A$2:$A$1112=$C313)*('Attendance-Slot-1'!$G$2:$G$1112=AB$2),0)),"No Data")</f>
        <v>A-S1_Onsite</v>
      </c>
      <c r="AC313" s="13" t="str" cm="1">
        <f t="array" ref="AC313">IFERROR(INDEX('Attendance-Slot-2'!$Q$2:$Q$2595,MATCH(1,('Attendance-Slot-2'!$A$2:$A$2595=$C313)*('Attendance-Slot-2'!$G$2:$G$2595=AB$2),0)),"No Data")</f>
        <v>A-S2_Onsite</v>
      </c>
      <c r="AD313" s="133" t="e">
        <f>VLOOKUP($Q313,'Written Exam Marks'!$H:$Q,10,FALSE)</f>
        <v>#N/A</v>
      </c>
      <c r="AE313" s="133" t="e">
        <f>VLOOKUP($Q313,'Written Exam Marks'!$H:$Q,9,FALSE)</f>
        <v>#N/A</v>
      </c>
      <c r="AF313" s="13" t="str">
        <f t="shared" si="256"/>
        <v>Absent</v>
      </c>
      <c r="AG313" s="13" t="str">
        <f t="shared" si="257"/>
        <v>A-S1_Onsite</v>
      </c>
      <c r="AH313" s="29" t="s">
        <v>5</v>
      </c>
      <c r="AI313" s="29" t="s">
        <v>5</v>
      </c>
      <c r="AJ313" s="29" t="s">
        <v>5</v>
      </c>
      <c r="AK313" s="29" t="s">
        <v>5</v>
      </c>
      <c r="AL313" s="29" t="s">
        <v>5</v>
      </c>
      <c r="AM313" s="29">
        <v>0</v>
      </c>
      <c r="AN313" s="131">
        <v>60</v>
      </c>
      <c r="AO313" s="36" t="s">
        <v>7179</v>
      </c>
      <c r="AP313" s="116" t="s">
        <v>1050</v>
      </c>
      <c r="AQ313" s="116" t="str">
        <f t="shared" si="241"/>
        <v>2025EB1100312-BDSDF108</v>
      </c>
      <c r="AR313" s="25" t="str">
        <f t="shared" si="258"/>
        <v>3 missed</v>
      </c>
      <c r="AS313" s="25" t="str">
        <f t="shared" si="259"/>
        <v>2 missed</v>
      </c>
      <c r="AT313" s="25">
        <f t="shared" si="260"/>
        <v>0</v>
      </c>
      <c r="AU313" s="25">
        <f t="shared" si="261"/>
        <v>0</v>
      </c>
      <c r="AV313" s="10">
        <f t="shared" si="262"/>
        <v>0</v>
      </c>
      <c r="AW313" s="10">
        <f t="shared" si="263"/>
        <v>0</v>
      </c>
      <c r="AX313" s="25" t="str">
        <f t="shared" si="264"/>
        <v>5 missed</v>
      </c>
      <c r="AY313" s="25">
        <f t="shared" si="265"/>
        <v>0</v>
      </c>
      <c r="AZ313" s="10">
        <f t="shared" si="266"/>
        <v>0</v>
      </c>
      <c r="BA313" s="10" t="str">
        <f t="shared" si="267"/>
        <v>Q-0 A-0 || Q Total-3, A Total-2</v>
      </c>
      <c r="BB313" s="10" t="str" cm="1">
        <f t="array" ref="BB313">IFERROR(INDEX('Attendance-Slot-1'!$Q$2:$Q$1112,MATCH(1,('Attendance-Slot-1'!$A$2:$A$1112=$C313)*('Attendance-Slot-1'!$G$2:$G$1112=BB$2),0)),"No Data")</f>
        <v>A-S1_Onsite</v>
      </c>
      <c r="BC313" s="10" t="str" cm="1">
        <f t="array" ref="BC313">IFERROR(INDEX('Attendance-Slot-2'!$Q$2:$Q$2595,MATCH(1,('Attendance-Slot-2'!$A$2:$A$2595=$C313)*('Attendance-Slot-2'!$G$2:$G$2595=BB$2),0)),"No Data")</f>
        <v>A-S2_Onsite</v>
      </c>
      <c r="BD313" s="136" t="e">
        <f>VLOOKUP($AQ313,'Written Exam Marks'!$H:$Q,10,FALSE)</f>
        <v>#N/A</v>
      </c>
      <c r="BE313" s="136" t="e">
        <f>VLOOKUP($AQ313,'Written Exam Marks'!$H:$Q,9,FALSE)</f>
        <v>#N/A</v>
      </c>
      <c r="BF313" s="10" t="str">
        <f t="shared" si="268"/>
        <v>Absent</v>
      </c>
      <c r="BG313" s="10" t="str">
        <f t="shared" si="269"/>
        <v>A-S1_Onsite</v>
      </c>
      <c r="BH313" s="129">
        <v>9</v>
      </c>
      <c r="BI313" s="129">
        <v>10.5</v>
      </c>
      <c r="BJ313" s="129" t="s">
        <v>5</v>
      </c>
      <c r="BK313" s="129" t="s">
        <v>5</v>
      </c>
      <c r="BL313" s="144">
        <v>19.5</v>
      </c>
      <c r="BM313" s="24">
        <v>60</v>
      </c>
      <c r="BN313" s="24" t="s">
        <v>1004</v>
      </c>
      <c r="BO313" s="118" t="s">
        <v>1063</v>
      </c>
      <c r="BP313" s="118" t="str">
        <f t="shared" si="242"/>
        <v>2025EB1100312-BDSDF114</v>
      </c>
      <c r="BQ313" s="24" t="str">
        <f t="shared" si="270"/>
        <v>1 missed</v>
      </c>
      <c r="BR313" s="24" t="str">
        <f t="shared" si="271"/>
        <v>1 missed</v>
      </c>
      <c r="BS313" s="24">
        <f t="shared" si="272"/>
        <v>2</v>
      </c>
      <c r="BT313" s="24">
        <f t="shared" si="273"/>
        <v>0</v>
      </c>
      <c r="BU313" s="14">
        <f t="shared" si="274"/>
        <v>0.66666666666666663</v>
      </c>
      <c r="BV313" s="14">
        <f t="shared" si="275"/>
        <v>0</v>
      </c>
      <c r="BW313" s="24" t="str">
        <f t="shared" si="276"/>
        <v>2 missed</v>
      </c>
      <c r="BX313" s="24">
        <f t="shared" si="277"/>
        <v>2</v>
      </c>
      <c r="BY313" s="14">
        <f t="shared" si="278"/>
        <v>0.5</v>
      </c>
      <c r="BZ313" s="14" t="str">
        <f t="shared" si="279"/>
        <v>Q-2 A-0 || Q Total-3, A Total-1</v>
      </c>
      <c r="CA313" s="14" t="str" cm="1">
        <f t="array" ref="CA313">IFERROR(INDEX('Attendance-Slot-1'!$Q$2:$Q$1112,MATCH(1,('Attendance-Slot-1'!$A$2:$A$1112=$C313)*('Attendance-Slot-1'!$G$2:$G$1112=CA$2),0)),"No Data")</f>
        <v>A-S1_Onsite</v>
      </c>
      <c r="CB313" s="14" t="str" cm="1">
        <f t="array" ref="CB313">IFERROR(INDEX('Attendance-Slot-2'!$Q$2:$Q$2595,MATCH(1,('Attendance-Slot-2'!$A$2:$A$2595=$C313)*('Attendance-Slot-2'!$G$2:$G$2595=CA$2),0)),"No Data")</f>
        <v>A-S2_Onsite</v>
      </c>
      <c r="CC313" s="138" t="e">
        <f>VLOOKUP($BP313,'Written Exam Marks'!$H:$Q,10,FALSE)</f>
        <v>#N/A</v>
      </c>
      <c r="CD313" s="138" t="e">
        <f>VLOOKUP($BP313,'Written Exam Marks'!$H:$Q,9,FALSE)</f>
        <v>#N/A</v>
      </c>
      <c r="CE313" s="14" t="str">
        <f t="shared" si="280"/>
        <v>Absent</v>
      </c>
      <c r="CF313" s="14" t="str">
        <f t="shared" si="281"/>
        <v>A-S1_Onsite</v>
      </c>
      <c r="CG313" s="130">
        <v>4.5</v>
      </c>
      <c r="CH313" s="130">
        <v>4.5</v>
      </c>
      <c r="CI313" s="130" t="s">
        <v>5</v>
      </c>
      <c r="CJ313" s="130" t="s">
        <v>5</v>
      </c>
      <c r="CK313" s="130" t="s">
        <v>5</v>
      </c>
      <c r="CL313" s="130" t="s">
        <v>5</v>
      </c>
      <c r="CM313" s="145">
        <v>9</v>
      </c>
      <c r="CN313" s="130">
        <v>50</v>
      </c>
      <c r="CO313" s="27" t="s">
        <v>1005</v>
      </c>
      <c r="CP313" s="119" t="s">
        <v>1044</v>
      </c>
      <c r="CQ313" s="119" t="str">
        <f t="shared" si="243"/>
        <v>2025EB1100312-BDSDF112</v>
      </c>
      <c r="CR313" s="27" t="str">
        <f t="shared" si="282"/>
        <v>0 missed</v>
      </c>
      <c r="CS313" s="27" t="str">
        <f t="shared" si="283"/>
        <v>2 missed</v>
      </c>
      <c r="CT313" s="27">
        <f t="shared" si="284"/>
        <v>2</v>
      </c>
      <c r="CU313" s="27">
        <f t="shared" si="285"/>
        <v>0</v>
      </c>
      <c r="CV313" s="15">
        <f t="shared" si="286"/>
        <v>1</v>
      </c>
      <c r="CW313" s="15">
        <f t="shared" si="287"/>
        <v>0</v>
      </c>
      <c r="CX313" s="27" t="str">
        <f t="shared" si="288"/>
        <v>2 missed</v>
      </c>
      <c r="CY313" s="27">
        <f t="shared" si="289"/>
        <v>2</v>
      </c>
      <c r="CZ313" s="15">
        <f t="shared" si="290"/>
        <v>0.5</v>
      </c>
      <c r="DA313" s="15" t="str">
        <f t="shared" si="291"/>
        <v>Q-2 A-0 || Q Total-2, A Total-2</v>
      </c>
      <c r="DB313" s="15" t="str" cm="1">
        <f t="array" ref="DB313">IFERROR(INDEX('Attendance-Slot-1'!$Q$2:$Q$1112,MATCH(1,('Attendance-Slot-1'!$A$2:$A$1112=$C313)*('Attendance-Slot-1'!$G$2:$G$1112=DB$2),0)),"No Data")</f>
        <v>A-S1_Onsite</v>
      </c>
      <c r="DC313" s="15" t="str" cm="1">
        <f t="array" ref="DC313">IFERROR(INDEX('Attendance-Slot-2'!$Q$2:$Q$2595,MATCH(1,('Attendance-Slot-2'!$A$2:$A$2595=$C313)*('Attendance-Slot-2'!$G$2:$G$2595=DB$2),0)),"No Data")</f>
        <v>A-S2_Onsite</v>
      </c>
      <c r="DD313" s="139" t="e">
        <f>VLOOKUP($CQ313,'Written Exam Marks'!$H:$Q,10,FALSE)</f>
        <v>#N/A</v>
      </c>
      <c r="DE313" s="139" t="e">
        <f>VLOOKUP($CQ313,'Written Exam Marks'!$H:$Q,9,FALSE)</f>
        <v>#N/A</v>
      </c>
      <c r="DF313" s="15" t="str">
        <f t="shared" si="292"/>
        <v>Absent</v>
      </c>
      <c r="DG313" s="15" t="str">
        <f t="shared" si="293"/>
        <v>A-S1_Onsite</v>
      </c>
      <c r="DH313" s="139" t="s">
        <v>5</v>
      </c>
      <c r="DI313" s="139">
        <v>0</v>
      </c>
      <c r="DJ313" s="139">
        <v>100</v>
      </c>
      <c r="DK313" s="3" t="str">
        <f t="shared" si="244"/>
        <v>P-0, A-4, No Data-0</v>
      </c>
      <c r="DL313" s="3" t="str">
        <f t="shared" si="245"/>
        <v>P-0, A-4, No Data-0</v>
      </c>
      <c r="DM313" s="1" t="str">
        <f t="shared" si="294"/>
        <v>A-S1_Onsite</v>
      </c>
      <c r="DN313" s="1" t="str">
        <f t="shared" si="295"/>
        <v>A-S1_Onsite</v>
      </c>
      <c r="DO313" s="1" t="str">
        <f t="shared" si="296"/>
        <v>A-S1_Onsite</v>
      </c>
      <c r="DP313" s="1" t="str">
        <f t="shared" si="297"/>
        <v>A-S1_Onsite</v>
      </c>
      <c r="DQ313" s="1" t="str">
        <f t="shared" si="298"/>
        <v>P-0, A-4, No Data-0</v>
      </c>
      <c r="DR313" s="39">
        <f t="shared" si="299"/>
        <v>0</v>
      </c>
      <c r="DS313" s="34" t="s">
        <v>7217</v>
      </c>
      <c r="DT313" s="39" t="s">
        <v>1098</v>
      </c>
      <c r="DU313" s="30" t="s">
        <v>933</v>
      </c>
      <c r="DV313" s="30" t="s">
        <v>1098</v>
      </c>
    </row>
    <row r="314" spans="1:126" x14ac:dyDescent="0.25">
      <c r="A314" s="1">
        <v>311</v>
      </c>
      <c r="B314" s="1" t="s">
        <v>1000</v>
      </c>
      <c r="C314" s="1" t="s">
        <v>936</v>
      </c>
      <c r="D314" s="1" t="s">
        <v>937</v>
      </c>
      <c r="E314" s="1" t="s">
        <v>938</v>
      </c>
      <c r="F314" s="1" t="s">
        <v>7202</v>
      </c>
      <c r="G314" s="1" t="s">
        <v>3674</v>
      </c>
      <c r="H314" s="143">
        <v>4.8</v>
      </c>
      <c r="I314" s="143" t="s">
        <v>5</v>
      </c>
      <c r="J314" s="143">
        <v>2.4</v>
      </c>
      <c r="K314" s="143" t="s">
        <v>5</v>
      </c>
      <c r="L314" s="132" t="s">
        <v>5</v>
      </c>
      <c r="M314" s="132">
        <v>7.2</v>
      </c>
      <c r="N314" s="26">
        <v>60</v>
      </c>
      <c r="O314" s="26" t="s">
        <v>997</v>
      </c>
      <c r="P314" s="120" t="s">
        <v>1034</v>
      </c>
      <c r="Q314" s="13" t="str">
        <f t="shared" si="246"/>
        <v>2025EB1100313-BDSDF113</v>
      </c>
      <c r="R314" s="26" t="str">
        <f t="shared" si="247"/>
        <v>2 missed</v>
      </c>
      <c r="S314" s="26" t="str">
        <f t="shared" si="240"/>
        <v>1 missed</v>
      </c>
      <c r="T314" s="26">
        <f t="shared" si="248"/>
        <v>2</v>
      </c>
      <c r="U314" s="26">
        <f t="shared" si="249"/>
        <v>0</v>
      </c>
      <c r="V314" s="13">
        <f t="shared" si="250"/>
        <v>0.5</v>
      </c>
      <c r="W314" s="13">
        <f t="shared" si="251"/>
        <v>0</v>
      </c>
      <c r="X314" s="26" t="str">
        <f t="shared" si="252"/>
        <v>3 missed</v>
      </c>
      <c r="Y314" s="26">
        <f t="shared" si="253"/>
        <v>2</v>
      </c>
      <c r="Z314" s="13">
        <f t="shared" si="254"/>
        <v>0.4</v>
      </c>
      <c r="AA314" s="15" t="str">
        <f t="shared" si="255"/>
        <v>Q-2 A-0 || Q Total-4, A Total-1</v>
      </c>
      <c r="AB314" s="13" t="str" cm="1">
        <f t="array" ref="AB314">IFERROR(INDEX('Attendance-Slot-1'!$Q$2:$Q$1112,MATCH(1,('Attendance-Slot-1'!$A$2:$A$1112=$C314)*('Attendance-Slot-1'!$G$2:$G$1112=AB$2),0)),"No Data")</f>
        <v>No Data</v>
      </c>
      <c r="AC314" s="13" t="str" cm="1">
        <f t="array" ref="AC314">IFERROR(INDEX('Attendance-Slot-2'!$Q$2:$Q$2595,MATCH(1,('Attendance-Slot-2'!$A$2:$A$2595=$C314)*('Attendance-Slot-2'!$G$2:$G$2595=AB$2),0)),"No Data")</f>
        <v>A-S2_Onsite</v>
      </c>
      <c r="AD314" s="133" t="e">
        <f>VLOOKUP($Q314,'Written Exam Marks'!$H:$Q,10,FALSE)</f>
        <v>#N/A</v>
      </c>
      <c r="AE314" s="133" t="e">
        <f>VLOOKUP($Q314,'Written Exam Marks'!$H:$Q,9,FALSE)</f>
        <v>#N/A</v>
      </c>
      <c r="AF314" s="13" t="str">
        <f t="shared" si="256"/>
        <v>Absent</v>
      </c>
      <c r="AG314" s="13" t="str">
        <f t="shared" si="257"/>
        <v>A-S2_Onsite</v>
      </c>
      <c r="AH314" s="29" t="s">
        <v>5</v>
      </c>
      <c r="AI314" s="29" t="s">
        <v>5</v>
      </c>
      <c r="AJ314" s="29">
        <v>2</v>
      </c>
      <c r="AK314" s="29">
        <v>5</v>
      </c>
      <c r="AL314" s="29">
        <v>0</v>
      </c>
      <c r="AM314" s="29">
        <v>7</v>
      </c>
      <c r="AN314" s="131">
        <v>60</v>
      </c>
      <c r="AO314" s="36" t="s">
        <v>7179</v>
      </c>
      <c r="AP314" s="116" t="s">
        <v>1050</v>
      </c>
      <c r="AQ314" s="116" t="str">
        <f t="shared" si="241"/>
        <v>2025EB1100313-BDSDF108</v>
      </c>
      <c r="AR314" s="25" t="str">
        <f t="shared" si="258"/>
        <v>0 missed</v>
      </c>
      <c r="AS314" s="25" t="str">
        <f t="shared" si="259"/>
        <v>2 missed</v>
      </c>
      <c r="AT314" s="25">
        <f t="shared" si="260"/>
        <v>3</v>
      </c>
      <c r="AU314" s="25">
        <f t="shared" si="261"/>
        <v>0</v>
      </c>
      <c r="AV314" s="10">
        <f t="shared" si="262"/>
        <v>1</v>
      </c>
      <c r="AW314" s="10">
        <f t="shared" si="263"/>
        <v>0</v>
      </c>
      <c r="AX314" s="25" t="str">
        <f t="shared" si="264"/>
        <v>2 missed</v>
      </c>
      <c r="AY314" s="25">
        <f t="shared" si="265"/>
        <v>3</v>
      </c>
      <c r="AZ314" s="10">
        <f t="shared" si="266"/>
        <v>0.6</v>
      </c>
      <c r="BA314" s="10" t="str">
        <f t="shared" si="267"/>
        <v>Q-3 A-0 || Q Total-3, A Total-2</v>
      </c>
      <c r="BB314" s="10" t="str" cm="1">
        <f t="array" ref="BB314">IFERROR(INDEX('Attendance-Slot-1'!$Q$2:$Q$1112,MATCH(1,('Attendance-Slot-1'!$A$2:$A$1112=$C314)*('Attendance-Slot-1'!$G$2:$G$1112=BB$2),0)),"No Data")</f>
        <v>No Data</v>
      </c>
      <c r="BC314" s="10" t="str" cm="1">
        <f t="array" ref="BC314">IFERROR(INDEX('Attendance-Slot-2'!$Q$2:$Q$2595,MATCH(1,('Attendance-Slot-2'!$A$2:$A$2595=$C314)*('Attendance-Slot-2'!$G$2:$G$2595=BB$2),0)),"No Data")</f>
        <v>A-S2_Onsite</v>
      </c>
      <c r="BD314" s="136" t="e">
        <f>VLOOKUP($AQ314,'Written Exam Marks'!$H:$Q,10,FALSE)</f>
        <v>#N/A</v>
      </c>
      <c r="BE314" s="136" t="e">
        <f>VLOOKUP($AQ314,'Written Exam Marks'!$H:$Q,9,FALSE)</f>
        <v>#N/A</v>
      </c>
      <c r="BF314" s="10" t="str">
        <f t="shared" si="268"/>
        <v>Absent</v>
      </c>
      <c r="BG314" s="10" t="str">
        <f t="shared" si="269"/>
        <v>A-S2_Onsite</v>
      </c>
      <c r="BH314" s="129">
        <v>5</v>
      </c>
      <c r="BI314" s="129">
        <v>7.5</v>
      </c>
      <c r="BJ314" s="129" t="s">
        <v>5</v>
      </c>
      <c r="BK314" s="129" t="s">
        <v>5</v>
      </c>
      <c r="BL314" s="144">
        <v>12.5</v>
      </c>
      <c r="BM314" s="24">
        <v>60</v>
      </c>
      <c r="BN314" s="24" t="s">
        <v>1004</v>
      </c>
      <c r="BO314" s="118" t="s">
        <v>1063</v>
      </c>
      <c r="BP314" s="118" t="str">
        <f t="shared" si="242"/>
        <v>2025EB1100313-BDSDF114</v>
      </c>
      <c r="BQ314" s="24" t="str">
        <f t="shared" si="270"/>
        <v>1 missed</v>
      </c>
      <c r="BR314" s="24" t="str">
        <f t="shared" si="271"/>
        <v>1 missed</v>
      </c>
      <c r="BS314" s="24">
        <f t="shared" si="272"/>
        <v>2</v>
      </c>
      <c r="BT314" s="24">
        <f t="shared" si="273"/>
        <v>0</v>
      </c>
      <c r="BU314" s="14">
        <f t="shared" si="274"/>
        <v>0.66666666666666663</v>
      </c>
      <c r="BV314" s="14">
        <f t="shared" si="275"/>
        <v>0</v>
      </c>
      <c r="BW314" s="24" t="str">
        <f t="shared" si="276"/>
        <v>2 missed</v>
      </c>
      <c r="BX314" s="24">
        <f t="shared" si="277"/>
        <v>2</v>
      </c>
      <c r="BY314" s="14">
        <f t="shared" si="278"/>
        <v>0.5</v>
      </c>
      <c r="BZ314" s="14" t="str">
        <f t="shared" si="279"/>
        <v>Q-2 A-0 || Q Total-3, A Total-1</v>
      </c>
      <c r="CA314" s="14" t="str" cm="1">
        <f t="array" ref="CA314">IFERROR(INDEX('Attendance-Slot-1'!$Q$2:$Q$1112,MATCH(1,('Attendance-Slot-1'!$A$2:$A$1112=$C314)*('Attendance-Slot-1'!$G$2:$G$1112=CA$2),0)),"No Data")</f>
        <v>No Data</v>
      </c>
      <c r="CB314" s="14" t="str" cm="1">
        <f t="array" ref="CB314">IFERROR(INDEX('Attendance-Slot-2'!$Q$2:$Q$2595,MATCH(1,('Attendance-Slot-2'!$A$2:$A$2595=$C314)*('Attendance-Slot-2'!$G$2:$G$2595=CA$2),0)),"No Data")</f>
        <v>A-S2_Onsite</v>
      </c>
      <c r="CC314" s="138" t="e">
        <f>VLOOKUP($BP314,'Written Exam Marks'!$H:$Q,10,FALSE)</f>
        <v>#N/A</v>
      </c>
      <c r="CD314" s="138" t="e">
        <f>VLOOKUP($BP314,'Written Exam Marks'!$H:$Q,9,FALSE)</f>
        <v>#N/A</v>
      </c>
      <c r="CE314" s="14" t="str">
        <f t="shared" si="280"/>
        <v>Absent</v>
      </c>
      <c r="CF314" s="14" t="str">
        <f t="shared" si="281"/>
        <v>A-S2_Onsite</v>
      </c>
      <c r="CG314" s="130">
        <v>3</v>
      </c>
      <c r="CH314" s="130">
        <v>1.5</v>
      </c>
      <c r="CI314" s="130" t="s">
        <v>5</v>
      </c>
      <c r="CJ314" s="130" t="s">
        <v>5</v>
      </c>
      <c r="CK314" s="130" t="s">
        <v>5</v>
      </c>
      <c r="CL314" s="130" t="s">
        <v>5</v>
      </c>
      <c r="CM314" s="145">
        <v>4.5</v>
      </c>
      <c r="CN314" s="130">
        <v>50</v>
      </c>
      <c r="CO314" s="27" t="s">
        <v>1005</v>
      </c>
      <c r="CP314" s="119" t="s">
        <v>1044</v>
      </c>
      <c r="CQ314" s="119" t="str">
        <f t="shared" si="243"/>
        <v>2025EB1100313-BDSDF112</v>
      </c>
      <c r="CR314" s="27" t="str">
        <f t="shared" si="282"/>
        <v>0 missed</v>
      </c>
      <c r="CS314" s="27" t="str">
        <f t="shared" si="283"/>
        <v>2 missed</v>
      </c>
      <c r="CT314" s="27">
        <f t="shared" si="284"/>
        <v>2</v>
      </c>
      <c r="CU314" s="27">
        <f t="shared" si="285"/>
        <v>0</v>
      </c>
      <c r="CV314" s="15">
        <f t="shared" si="286"/>
        <v>1</v>
      </c>
      <c r="CW314" s="15">
        <f t="shared" si="287"/>
        <v>0</v>
      </c>
      <c r="CX314" s="27" t="str">
        <f t="shared" si="288"/>
        <v>2 missed</v>
      </c>
      <c r="CY314" s="27">
        <f t="shared" si="289"/>
        <v>2</v>
      </c>
      <c r="CZ314" s="15">
        <f t="shared" si="290"/>
        <v>0.5</v>
      </c>
      <c r="DA314" s="15" t="str">
        <f t="shared" si="291"/>
        <v>Q-2 A-0 || Q Total-2, A Total-2</v>
      </c>
      <c r="DB314" s="15" t="str" cm="1">
        <f t="array" ref="DB314">IFERROR(INDEX('Attendance-Slot-1'!$Q$2:$Q$1112,MATCH(1,('Attendance-Slot-1'!$A$2:$A$1112=$C314)*('Attendance-Slot-1'!$G$2:$G$1112=DB$2),0)),"No Data")</f>
        <v>No Data</v>
      </c>
      <c r="DC314" s="15" t="str" cm="1">
        <f t="array" ref="DC314">IFERROR(INDEX('Attendance-Slot-2'!$Q$2:$Q$2595,MATCH(1,('Attendance-Slot-2'!$A$2:$A$2595=$C314)*('Attendance-Slot-2'!$G$2:$G$2595=DB$2),0)),"No Data")</f>
        <v>A-S2_Onsite</v>
      </c>
      <c r="DD314" s="139" t="e">
        <f>VLOOKUP($CQ314,'Written Exam Marks'!$H:$Q,10,FALSE)</f>
        <v>#N/A</v>
      </c>
      <c r="DE314" s="139" t="e">
        <f>VLOOKUP($CQ314,'Written Exam Marks'!$H:$Q,9,FALSE)</f>
        <v>#N/A</v>
      </c>
      <c r="DF314" s="15" t="str">
        <f t="shared" si="292"/>
        <v>Absent</v>
      </c>
      <c r="DG314" s="15" t="str">
        <f t="shared" si="293"/>
        <v>A-S2_Onsite</v>
      </c>
      <c r="DH314" s="139">
        <v>90</v>
      </c>
      <c r="DI314" s="139">
        <v>90</v>
      </c>
      <c r="DJ314" s="139">
        <v>100</v>
      </c>
      <c r="DK314" s="3" t="str">
        <f t="shared" si="244"/>
        <v>P-0, A-0, No Data-4</v>
      </c>
      <c r="DL314" s="3" t="str">
        <f t="shared" si="245"/>
        <v>P-0, A-4, No Data-0</v>
      </c>
      <c r="DM314" s="1" t="str">
        <f t="shared" si="294"/>
        <v>A-S2_Onsite</v>
      </c>
      <c r="DN314" s="1" t="str">
        <f t="shared" si="295"/>
        <v>A-S2_Onsite</v>
      </c>
      <c r="DO314" s="1" t="str">
        <f t="shared" si="296"/>
        <v>A-S2_Onsite</v>
      </c>
      <c r="DP314" s="1" t="str">
        <f t="shared" si="297"/>
        <v>A-S2_Onsite</v>
      </c>
      <c r="DQ314" s="1" t="str">
        <f t="shared" si="298"/>
        <v>P-0, A-4, No Data-0</v>
      </c>
      <c r="DR314" s="39">
        <f t="shared" si="299"/>
        <v>0</v>
      </c>
      <c r="DS314" s="34" t="s">
        <v>7217</v>
      </c>
      <c r="DT314" s="39" t="s">
        <v>1098</v>
      </c>
      <c r="DU314" s="30" t="s">
        <v>936</v>
      </c>
      <c r="DV314" s="30" t="s">
        <v>1098</v>
      </c>
    </row>
    <row r="315" spans="1:126" x14ac:dyDescent="0.25">
      <c r="A315" s="1">
        <v>312</v>
      </c>
      <c r="B315" s="1" t="s">
        <v>1000</v>
      </c>
      <c r="C315" s="1" t="s">
        <v>939</v>
      </c>
      <c r="D315" s="1" t="s">
        <v>940</v>
      </c>
      <c r="E315" s="1" t="s">
        <v>941</v>
      </c>
      <c r="F315" s="1" t="s">
        <v>7202</v>
      </c>
      <c r="G315" s="1" t="s">
        <v>3675</v>
      </c>
      <c r="H315" s="143">
        <v>6.4</v>
      </c>
      <c r="I315" s="143">
        <v>7.2</v>
      </c>
      <c r="J315" s="143">
        <v>8</v>
      </c>
      <c r="K315" s="143">
        <v>8</v>
      </c>
      <c r="L315" s="132">
        <v>28</v>
      </c>
      <c r="M315" s="132">
        <v>57.6</v>
      </c>
      <c r="N315" s="26">
        <v>60</v>
      </c>
      <c r="O315" s="26" t="s">
        <v>997</v>
      </c>
      <c r="P315" s="120" t="s">
        <v>1034</v>
      </c>
      <c r="Q315" s="13" t="str">
        <f t="shared" si="246"/>
        <v>2025EB1100314-BDSDF113</v>
      </c>
      <c r="R315" s="26" t="str">
        <f t="shared" si="247"/>
        <v>0 missed</v>
      </c>
      <c r="S315" s="26" t="str">
        <f t="shared" si="240"/>
        <v>0 missed</v>
      </c>
      <c r="T315" s="26">
        <f t="shared" si="248"/>
        <v>4</v>
      </c>
      <c r="U315" s="26">
        <f t="shared" si="249"/>
        <v>1</v>
      </c>
      <c r="V315" s="13">
        <f t="shared" si="250"/>
        <v>1</v>
      </c>
      <c r="W315" s="13">
        <f t="shared" si="251"/>
        <v>1</v>
      </c>
      <c r="X315" s="26" t="str">
        <f t="shared" si="252"/>
        <v>0 missed</v>
      </c>
      <c r="Y315" s="26">
        <f t="shared" si="253"/>
        <v>5</v>
      </c>
      <c r="Z315" s="13">
        <f t="shared" si="254"/>
        <v>1</v>
      </c>
      <c r="AA315" s="15" t="str">
        <f t="shared" si="255"/>
        <v>Q-4 A-1 || Q Total-4, A Total-1</v>
      </c>
      <c r="AB315" s="13" t="str" cm="1">
        <f t="array" ref="AB315">IFERROR(INDEX('Attendance-Slot-1'!$Q$2:$Q$1112,MATCH(1,('Attendance-Slot-1'!$A$2:$A$1112=$C315)*('Attendance-Slot-1'!$G$2:$G$1112=AB$2),0)),"No Data")</f>
        <v>No Data</v>
      </c>
      <c r="AC315" s="13" t="str" cm="1">
        <f t="array" ref="AC315">IFERROR(INDEX('Attendance-Slot-2'!$Q$2:$Q$2595,MATCH(1,('Attendance-Slot-2'!$A$2:$A$2595=$C315)*('Attendance-Slot-2'!$G$2:$G$2595=AB$2),0)),"No Data")</f>
        <v>P-S2_Onsite</v>
      </c>
      <c r="AD315" s="133">
        <f>VLOOKUP($Q315,'Written Exam Marks'!$H:$Q,10,FALSE)</f>
        <v>34</v>
      </c>
      <c r="AE315" s="133">
        <f>VLOOKUP($Q315,'Written Exam Marks'!$H:$Q,9,FALSE)</f>
        <v>40</v>
      </c>
      <c r="AF315" s="13" t="str">
        <f t="shared" si="256"/>
        <v>Present</v>
      </c>
      <c r="AG315" s="13" t="str">
        <f t="shared" si="257"/>
        <v>P-S2_Onsite</v>
      </c>
      <c r="AH315" s="29">
        <v>13</v>
      </c>
      <c r="AI315" s="29">
        <v>12</v>
      </c>
      <c r="AJ315" s="29">
        <v>10</v>
      </c>
      <c r="AK315" s="29">
        <v>10</v>
      </c>
      <c r="AL315" s="29">
        <v>9</v>
      </c>
      <c r="AM315" s="29">
        <v>54</v>
      </c>
      <c r="AN315" s="131">
        <v>60</v>
      </c>
      <c r="AO315" s="36" t="s">
        <v>7179</v>
      </c>
      <c r="AP315" s="116" t="s">
        <v>1050</v>
      </c>
      <c r="AQ315" s="116" t="str">
        <f t="shared" si="241"/>
        <v>2025EB1100314-BDSDF108</v>
      </c>
      <c r="AR315" s="25" t="str">
        <f t="shared" si="258"/>
        <v>0 missed</v>
      </c>
      <c r="AS315" s="25" t="str">
        <f t="shared" si="259"/>
        <v>0 missed</v>
      </c>
      <c r="AT315" s="25">
        <f t="shared" si="260"/>
        <v>3</v>
      </c>
      <c r="AU315" s="25">
        <f t="shared" si="261"/>
        <v>2</v>
      </c>
      <c r="AV315" s="10">
        <f t="shared" si="262"/>
        <v>1</v>
      </c>
      <c r="AW315" s="10">
        <f t="shared" si="263"/>
        <v>1</v>
      </c>
      <c r="AX315" s="25" t="str">
        <f t="shared" si="264"/>
        <v>0 missed</v>
      </c>
      <c r="AY315" s="25">
        <f t="shared" si="265"/>
        <v>5</v>
      </c>
      <c r="AZ315" s="10">
        <f t="shared" si="266"/>
        <v>1</v>
      </c>
      <c r="BA315" s="10" t="str">
        <f t="shared" si="267"/>
        <v>Q-3 A-2 || Q Total-3, A Total-2</v>
      </c>
      <c r="BB315" s="10" t="str" cm="1">
        <f t="array" ref="BB315">IFERROR(INDEX('Attendance-Slot-1'!$Q$2:$Q$1112,MATCH(1,('Attendance-Slot-1'!$A$2:$A$1112=$C315)*('Attendance-Slot-1'!$G$2:$G$1112=BB$2),0)),"No Data")</f>
        <v>No Data</v>
      </c>
      <c r="BC315" s="10" t="str" cm="1">
        <f t="array" ref="BC315">IFERROR(INDEX('Attendance-Slot-2'!$Q$2:$Q$2595,MATCH(1,('Attendance-Slot-2'!$A$2:$A$2595=$C315)*('Attendance-Slot-2'!$G$2:$G$2595=BB$2),0)),"No Data")</f>
        <v>P-S2_Onsite</v>
      </c>
      <c r="BD315" s="136">
        <f>VLOOKUP($AQ315,'Written Exam Marks'!$H:$Q,10,FALSE)</f>
        <v>14.5</v>
      </c>
      <c r="BE315" s="136">
        <f>VLOOKUP($AQ315,'Written Exam Marks'!$H:$Q,9,FALSE)</f>
        <v>40</v>
      </c>
      <c r="BF315" s="10" t="str">
        <f t="shared" si="268"/>
        <v>Present</v>
      </c>
      <c r="BG315" s="10" t="str">
        <f t="shared" si="269"/>
        <v>P-S2_Onsite</v>
      </c>
      <c r="BH315" s="129">
        <v>10</v>
      </c>
      <c r="BI315" s="129">
        <v>15</v>
      </c>
      <c r="BJ315" s="129">
        <v>15</v>
      </c>
      <c r="BK315" s="129">
        <v>19</v>
      </c>
      <c r="BL315" s="144">
        <v>59</v>
      </c>
      <c r="BM315" s="24">
        <v>60</v>
      </c>
      <c r="BN315" s="24" t="s">
        <v>1004</v>
      </c>
      <c r="BO315" s="118" t="s">
        <v>1063</v>
      </c>
      <c r="BP315" s="118" t="str">
        <f t="shared" si="242"/>
        <v>2025EB1100314-BDSDF114</v>
      </c>
      <c r="BQ315" s="24" t="str">
        <f t="shared" si="270"/>
        <v>0 missed</v>
      </c>
      <c r="BR315" s="24" t="str">
        <f t="shared" si="271"/>
        <v>0 missed</v>
      </c>
      <c r="BS315" s="24">
        <f t="shared" si="272"/>
        <v>3</v>
      </c>
      <c r="BT315" s="24">
        <f t="shared" si="273"/>
        <v>1</v>
      </c>
      <c r="BU315" s="14">
        <f t="shared" si="274"/>
        <v>1</v>
      </c>
      <c r="BV315" s="14">
        <f t="shared" si="275"/>
        <v>1</v>
      </c>
      <c r="BW315" s="24" t="str">
        <f t="shared" si="276"/>
        <v>0 missed</v>
      </c>
      <c r="BX315" s="24">
        <f t="shared" si="277"/>
        <v>4</v>
      </c>
      <c r="BY315" s="14">
        <f t="shared" si="278"/>
        <v>1</v>
      </c>
      <c r="BZ315" s="14" t="str">
        <f t="shared" si="279"/>
        <v>Q-3 A-1 || Q Total-3, A Total-1</v>
      </c>
      <c r="CA315" s="14" t="str" cm="1">
        <f t="array" ref="CA315">IFERROR(INDEX('Attendance-Slot-1'!$Q$2:$Q$1112,MATCH(1,('Attendance-Slot-1'!$A$2:$A$1112=$C315)*('Attendance-Slot-1'!$G$2:$G$1112=CA$2),0)),"No Data")</f>
        <v>No Data</v>
      </c>
      <c r="CB315" s="14" t="str" cm="1">
        <f t="array" ref="CB315">IFERROR(INDEX('Attendance-Slot-2'!$Q$2:$Q$2595,MATCH(1,('Attendance-Slot-2'!$A$2:$A$2595=$C315)*('Attendance-Slot-2'!$G$2:$G$2595=CA$2),0)),"No Data")</f>
        <v>P-S2_Onsite</v>
      </c>
      <c r="CC315" s="138">
        <f>VLOOKUP($BP315,'Written Exam Marks'!$H:$Q,10,FALSE)</f>
        <v>21</v>
      </c>
      <c r="CD315" s="138">
        <f>VLOOKUP($BP315,'Written Exam Marks'!$H:$Q,9,FALSE)</f>
        <v>40</v>
      </c>
      <c r="CE315" s="14" t="str">
        <f t="shared" si="280"/>
        <v>Present</v>
      </c>
      <c r="CF315" s="14" t="str">
        <f t="shared" si="281"/>
        <v>P-S2_Onsite</v>
      </c>
      <c r="CG315" s="130">
        <v>4.5</v>
      </c>
      <c r="CH315" s="130">
        <v>4</v>
      </c>
      <c r="CI315" s="130">
        <v>6</v>
      </c>
      <c r="CJ315" s="130">
        <v>8</v>
      </c>
      <c r="CK315" s="130">
        <v>10</v>
      </c>
      <c r="CL315" s="130">
        <v>10</v>
      </c>
      <c r="CM315" s="145">
        <v>42.5</v>
      </c>
      <c r="CN315" s="130">
        <v>50</v>
      </c>
      <c r="CO315" s="27" t="s">
        <v>1005</v>
      </c>
      <c r="CP315" s="119" t="s">
        <v>1044</v>
      </c>
      <c r="CQ315" s="119" t="str">
        <f t="shared" si="243"/>
        <v>2025EB1100314-BDSDF112</v>
      </c>
      <c r="CR315" s="27" t="str">
        <f t="shared" si="282"/>
        <v>0 missed</v>
      </c>
      <c r="CS315" s="27" t="str">
        <f t="shared" si="283"/>
        <v>0 missed</v>
      </c>
      <c r="CT315" s="27">
        <f t="shared" si="284"/>
        <v>2</v>
      </c>
      <c r="CU315" s="27">
        <f t="shared" si="285"/>
        <v>2</v>
      </c>
      <c r="CV315" s="15">
        <f t="shared" si="286"/>
        <v>1</v>
      </c>
      <c r="CW315" s="15">
        <f t="shared" si="287"/>
        <v>1</v>
      </c>
      <c r="CX315" s="27" t="str">
        <f t="shared" si="288"/>
        <v>0 missed</v>
      </c>
      <c r="CY315" s="27">
        <f t="shared" si="289"/>
        <v>4</v>
      </c>
      <c r="CZ315" s="15">
        <f t="shared" si="290"/>
        <v>1</v>
      </c>
      <c r="DA315" s="15" t="str">
        <f t="shared" si="291"/>
        <v>Q-2 A-2 || Q Total-2, A Total-2</v>
      </c>
      <c r="DB315" s="15" t="str" cm="1">
        <f t="array" ref="DB315">IFERROR(INDEX('Attendance-Slot-1'!$Q$2:$Q$1112,MATCH(1,('Attendance-Slot-1'!$A$2:$A$1112=$C315)*('Attendance-Slot-1'!$G$2:$G$1112=DB$2),0)),"No Data")</f>
        <v>No Data</v>
      </c>
      <c r="DC315" s="15" t="str" cm="1">
        <f t="array" ref="DC315">IFERROR(INDEX('Attendance-Slot-2'!$Q$2:$Q$2595,MATCH(1,('Attendance-Slot-2'!$A$2:$A$2595=$C315)*('Attendance-Slot-2'!$G$2:$G$2595=DB$2),0)),"No Data")</f>
        <v>P-S2_Onsite</v>
      </c>
      <c r="DD315" s="139">
        <f>VLOOKUP($CQ315,'Written Exam Marks'!$H:$Q,10,FALSE)</f>
        <v>28.5</v>
      </c>
      <c r="DE315" s="139">
        <f>VLOOKUP($CQ315,'Written Exam Marks'!$H:$Q,9,FALSE)</f>
        <v>50</v>
      </c>
      <c r="DF315" s="15" t="str">
        <f t="shared" si="292"/>
        <v>Present</v>
      </c>
      <c r="DG315" s="15" t="str">
        <f t="shared" si="293"/>
        <v>P-S2_Onsite</v>
      </c>
      <c r="DH315" s="139">
        <v>90</v>
      </c>
      <c r="DI315" s="139">
        <v>90</v>
      </c>
      <c r="DJ315" s="139">
        <v>100</v>
      </c>
      <c r="DK315" s="3" t="str">
        <f t="shared" si="244"/>
        <v>P-0, A-0, No Data-4</v>
      </c>
      <c r="DL315" s="3" t="str">
        <f t="shared" si="245"/>
        <v>P-4, A-0, No Data-0</v>
      </c>
      <c r="DM315" s="1" t="str">
        <f t="shared" si="294"/>
        <v>P-S2_Onsite</v>
      </c>
      <c r="DN315" s="1" t="str">
        <f t="shared" si="295"/>
        <v>P-S2_Onsite</v>
      </c>
      <c r="DO315" s="1" t="str">
        <f t="shared" si="296"/>
        <v>P-S2_Onsite</v>
      </c>
      <c r="DP315" s="1" t="str">
        <f t="shared" si="297"/>
        <v>P-S2_Onsite</v>
      </c>
      <c r="DQ315" s="1" t="str">
        <f t="shared" si="298"/>
        <v>P-4, A-0, No Data-0</v>
      </c>
      <c r="DR315" s="39">
        <f t="shared" si="299"/>
        <v>1</v>
      </c>
      <c r="DS315" s="34" t="s">
        <v>7217</v>
      </c>
      <c r="DT315" s="39" t="s">
        <v>7363</v>
      </c>
      <c r="DU315" s="30" t="s">
        <v>939</v>
      </c>
      <c r="DV315" s="30"/>
    </row>
    <row r="316" spans="1:126" x14ac:dyDescent="0.25">
      <c r="A316" s="1">
        <v>313</v>
      </c>
      <c r="B316" s="1" t="s">
        <v>1000</v>
      </c>
      <c r="C316" s="1" t="s">
        <v>942</v>
      </c>
      <c r="D316" s="1" t="s">
        <v>943</v>
      </c>
      <c r="E316" s="1" t="s">
        <v>944</v>
      </c>
      <c r="F316" s="1" t="s">
        <v>7202</v>
      </c>
      <c r="G316" s="1" t="s">
        <v>3676</v>
      </c>
      <c r="H316" s="143" t="s">
        <v>5</v>
      </c>
      <c r="I316" s="143" t="s">
        <v>5</v>
      </c>
      <c r="J316" s="143" t="s">
        <v>5</v>
      </c>
      <c r="K316" s="143" t="s">
        <v>5</v>
      </c>
      <c r="L316" s="132" t="s">
        <v>5</v>
      </c>
      <c r="M316" s="132">
        <v>1.6</v>
      </c>
      <c r="N316" s="26">
        <v>60</v>
      </c>
      <c r="O316" s="26" t="s">
        <v>997</v>
      </c>
      <c r="P316" s="120" t="s">
        <v>1034</v>
      </c>
      <c r="Q316" s="13" t="str">
        <f t="shared" si="246"/>
        <v>2025EB1100315-BDSDF113</v>
      </c>
      <c r="R316" s="26" t="str">
        <f t="shared" si="247"/>
        <v>4 missed</v>
      </c>
      <c r="S316" s="26" t="str">
        <f t="shared" si="240"/>
        <v>1 missed</v>
      </c>
      <c r="T316" s="26">
        <f t="shared" si="248"/>
        <v>0</v>
      </c>
      <c r="U316" s="26">
        <f t="shared" si="249"/>
        <v>0</v>
      </c>
      <c r="V316" s="13">
        <f t="shared" si="250"/>
        <v>0</v>
      </c>
      <c r="W316" s="13">
        <f t="shared" si="251"/>
        <v>0</v>
      </c>
      <c r="X316" s="26" t="str">
        <f t="shared" si="252"/>
        <v>5 missed</v>
      </c>
      <c r="Y316" s="26">
        <f t="shared" si="253"/>
        <v>0</v>
      </c>
      <c r="Z316" s="13">
        <f t="shared" si="254"/>
        <v>0</v>
      </c>
      <c r="AA316" s="15" t="str">
        <f t="shared" si="255"/>
        <v>Q-0 A-0 || Q Total-4, A Total-1</v>
      </c>
      <c r="AB316" s="13" t="str" cm="1">
        <f t="array" ref="AB316">IFERROR(INDEX('Attendance-Slot-1'!$Q$2:$Q$1112,MATCH(1,('Attendance-Slot-1'!$A$2:$A$1112=$C316)*('Attendance-Slot-1'!$G$2:$G$1112=AB$2),0)),"No Data")</f>
        <v>No Data</v>
      </c>
      <c r="AC316" s="13" t="str" cm="1">
        <f t="array" ref="AC316">IFERROR(INDEX('Attendance-Slot-2'!$Q$2:$Q$2595,MATCH(1,('Attendance-Slot-2'!$A$2:$A$2595=$C316)*('Attendance-Slot-2'!$G$2:$G$2595=AB$2),0)),"No Data")</f>
        <v>A-S2_Onsite</v>
      </c>
      <c r="AD316" s="133" t="e">
        <f>VLOOKUP($Q316,'Written Exam Marks'!$H:$Q,10,FALSE)</f>
        <v>#N/A</v>
      </c>
      <c r="AE316" s="133" t="e">
        <f>VLOOKUP($Q316,'Written Exam Marks'!$H:$Q,9,FALSE)</f>
        <v>#N/A</v>
      </c>
      <c r="AF316" s="13" t="str">
        <f t="shared" si="256"/>
        <v>Absent</v>
      </c>
      <c r="AG316" s="13" t="str">
        <f t="shared" si="257"/>
        <v>A-S2_Onsite</v>
      </c>
      <c r="AH316" s="29" t="s">
        <v>5</v>
      </c>
      <c r="AI316" s="29" t="s">
        <v>5</v>
      </c>
      <c r="AJ316" s="29" t="s">
        <v>5</v>
      </c>
      <c r="AK316" s="29" t="s">
        <v>5</v>
      </c>
      <c r="AL316" s="29" t="s">
        <v>5</v>
      </c>
      <c r="AM316" s="29">
        <v>0</v>
      </c>
      <c r="AN316" s="131">
        <v>60</v>
      </c>
      <c r="AO316" s="36" t="s">
        <v>7179</v>
      </c>
      <c r="AP316" s="116" t="s">
        <v>1050</v>
      </c>
      <c r="AQ316" s="116" t="str">
        <f t="shared" si="241"/>
        <v>2025EB1100315-BDSDF108</v>
      </c>
      <c r="AR316" s="25" t="str">
        <f t="shared" si="258"/>
        <v>3 missed</v>
      </c>
      <c r="AS316" s="25" t="str">
        <f t="shared" si="259"/>
        <v>2 missed</v>
      </c>
      <c r="AT316" s="25">
        <f t="shared" si="260"/>
        <v>0</v>
      </c>
      <c r="AU316" s="25">
        <f t="shared" si="261"/>
        <v>0</v>
      </c>
      <c r="AV316" s="10">
        <f t="shared" si="262"/>
        <v>0</v>
      </c>
      <c r="AW316" s="10">
        <f t="shared" si="263"/>
        <v>0</v>
      </c>
      <c r="AX316" s="25" t="str">
        <f t="shared" si="264"/>
        <v>5 missed</v>
      </c>
      <c r="AY316" s="25">
        <f t="shared" si="265"/>
        <v>0</v>
      </c>
      <c r="AZ316" s="10">
        <f t="shared" si="266"/>
        <v>0</v>
      </c>
      <c r="BA316" s="10" t="str">
        <f t="shared" si="267"/>
        <v>Q-0 A-0 || Q Total-3, A Total-2</v>
      </c>
      <c r="BB316" s="10" t="str" cm="1">
        <f t="array" ref="BB316">IFERROR(INDEX('Attendance-Slot-1'!$Q$2:$Q$1112,MATCH(1,('Attendance-Slot-1'!$A$2:$A$1112=$C316)*('Attendance-Slot-1'!$G$2:$G$1112=BB$2),0)),"No Data")</f>
        <v>No Data</v>
      </c>
      <c r="BC316" s="10" t="str" cm="1">
        <f t="array" ref="BC316">IFERROR(INDEX('Attendance-Slot-2'!$Q$2:$Q$2595,MATCH(1,('Attendance-Slot-2'!$A$2:$A$2595=$C316)*('Attendance-Slot-2'!$G$2:$G$2595=BB$2),0)),"No Data")</f>
        <v>A-S2_Onsite</v>
      </c>
      <c r="BD316" s="136" t="e">
        <f>VLOOKUP($AQ316,'Written Exam Marks'!$H:$Q,10,FALSE)</f>
        <v>#N/A</v>
      </c>
      <c r="BE316" s="136" t="e">
        <f>VLOOKUP($AQ316,'Written Exam Marks'!$H:$Q,9,FALSE)</f>
        <v>#N/A</v>
      </c>
      <c r="BF316" s="10" t="str">
        <f t="shared" si="268"/>
        <v>Absent</v>
      </c>
      <c r="BG316" s="10" t="str">
        <f t="shared" si="269"/>
        <v>A-S2_Onsite</v>
      </c>
      <c r="BH316" s="129" t="s">
        <v>5</v>
      </c>
      <c r="BI316" s="129" t="s">
        <v>5</v>
      </c>
      <c r="BJ316" s="129" t="s">
        <v>5</v>
      </c>
      <c r="BK316" s="129" t="s">
        <v>5</v>
      </c>
      <c r="BL316" s="144">
        <v>0</v>
      </c>
      <c r="BM316" s="24">
        <v>60</v>
      </c>
      <c r="BN316" s="24" t="s">
        <v>1004</v>
      </c>
      <c r="BO316" s="118" t="s">
        <v>1063</v>
      </c>
      <c r="BP316" s="118" t="str">
        <f t="shared" si="242"/>
        <v>2025EB1100315-BDSDF114</v>
      </c>
      <c r="BQ316" s="24" t="str">
        <f t="shared" si="270"/>
        <v>3 missed</v>
      </c>
      <c r="BR316" s="24" t="str">
        <f t="shared" si="271"/>
        <v>1 missed</v>
      </c>
      <c r="BS316" s="24">
        <f t="shared" si="272"/>
        <v>0</v>
      </c>
      <c r="BT316" s="24">
        <f t="shared" si="273"/>
        <v>0</v>
      </c>
      <c r="BU316" s="14">
        <f t="shared" si="274"/>
        <v>0</v>
      </c>
      <c r="BV316" s="14">
        <f t="shared" si="275"/>
        <v>0</v>
      </c>
      <c r="BW316" s="24" t="str">
        <f t="shared" si="276"/>
        <v>4 missed</v>
      </c>
      <c r="BX316" s="24">
        <f t="shared" si="277"/>
        <v>0</v>
      </c>
      <c r="BY316" s="14">
        <f t="shared" si="278"/>
        <v>0</v>
      </c>
      <c r="BZ316" s="14" t="str">
        <f t="shared" si="279"/>
        <v>Q-0 A-0 || Q Total-3, A Total-1</v>
      </c>
      <c r="CA316" s="14" t="str" cm="1">
        <f t="array" ref="CA316">IFERROR(INDEX('Attendance-Slot-1'!$Q$2:$Q$1112,MATCH(1,('Attendance-Slot-1'!$A$2:$A$1112=$C316)*('Attendance-Slot-1'!$G$2:$G$1112=CA$2),0)),"No Data")</f>
        <v>No Data</v>
      </c>
      <c r="CB316" s="14" t="str" cm="1">
        <f t="array" ref="CB316">IFERROR(INDEX('Attendance-Slot-2'!$Q$2:$Q$2595,MATCH(1,('Attendance-Slot-2'!$A$2:$A$2595=$C316)*('Attendance-Slot-2'!$G$2:$G$2595=CA$2),0)),"No Data")</f>
        <v>A-S2_Onsite</v>
      </c>
      <c r="CC316" s="138" t="e">
        <f>VLOOKUP($BP316,'Written Exam Marks'!$H:$Q,10,FALSE)</f>
        <v>#N/A</v>
      </c>
      <c r="CD316" s="138" t="e">
        <f>VLOOKUP($BP316,'Written Exam Marks'!$H:$Q,9,FALSE)</f>
        <v>#N/A</v>
      </c>
      <c r="CE316" s="14" t="str">
        <f t="shared" si="280"/>
        <v>Absent</v>
      </c>
      <c r="CF316" s="14" t="str">
        <f t="shared" si="281"/>
        <v>A-S2_Onsite</v>
      </c>
      <c r="CG316" s="130" t="s">
        <v>5</v>
      </c>
      <c r="CH316" s="130" t="s">
        <v>5</v>
      </c>
      <c r="CI316" s="130" t="s">
        <v>5</v>
      </c>
      <c r="CJ316" s="130" t="s">
        <v>5</v>
      </c>
      <c r="CK316" s="130" t="s">
        <v>5</v>
      </c>
      <c r="CL316" s="130" t="s">
        <v>5</v>
      </c>
      <c r="CM316" s="145">
        <v>0</v>
      </c>
      <c r="CN316" s="130">
        <v>50</v>
      </c>
      <c r="CO316" s="27" t="s">
        <v>1005</v>
      </c>
      <c r="CP316" s="119" t="s">
        <v>1044</v>
      </c>
      <c r="CQ316" s="119" t="str">
        <f t="shared" si="243"/>
        <v>2025EB1100315-BDSDF112</v>
      </c>
      <c r="CR316" s="27" t="str">
        <f t="shared" si="282"/>
        <v>2 missed</v>
      </c>
      <c r="CS316" s="27" t="str">
        <f t="shared" si="283"/>
        <v>2 missed</v>
      </c>
      <c r="CT316" s="27">
        <f t="shared" si="284"/>
        <v>0</v>
      </c>
      <c r="CU316" s="27">
        <f t="shared" si="285"/>
        <v>0</v>
      </c>
      <c r="CV316" s="15">
        <f t="shared" si="286"/>
        <v>0</v>
      </c>
      <c r="CW316" s="15">
        <f t="shared" si="287"/>
        <v>0</v>
      </c>
      <c r="CX316" s="27" t="str">
        <f t="shared" si="288"/>
        <v>4 missed</v>
      </c>
      <c r="CY316" s="27">
        <f t="shared" si="289"/>
        <v>0</v>
      </c>
      <c r="CZ316" s="15">
        <f t="shared" si="290"/>
        <v>0</v>
      </c>
      <c r="DA316" s="15" t="str">
        <f t="shared" si="291"/>
        <v>Q-0 A-0 || Q Total-2, A Total-2</v>
      </c>
      <c r="DB316" s="15" t="str" cm="1">
        <f t="array" ref="DB316">IFERROR(INDEX('Attendance-Slot-1'!$Q$2:$Q$1112,MATCH(1,('Attendance-Slot-1'!$A$2:$A$1112=$C316)*('Attendance-Slot-1'!$G$2:$G$1112=DB$2),0)),"No Data")</f>
        <v>No Data</v>
      </c>
      <c r="DC316" s="15" t="str" cm="1">
        <f t="array" ref="DC316">IFERROR(INDEX('Attendance-Slot-2'!$Q$2:$Q$2595,MATCH(1,('Attendance-Slot-2'!$A$2:$A$2595=$C316)*('Attendance-Slot-2'!$G$2:$G$2595=DB$2),0)),"No Data")</f>
        <v>A-S2_Onsite</v>
      </c>
      <c r="DD316" s="139" t="e">
        <f>VLOOKUP($CQ316,'Written Exam Marks'!$H:$Q,10,FALSE)</f>
        <v>#N/A</v>
      </c>
      <c r="DE316" s="139" t="e">
        <f>VLOOKUP($CQ316,'Written Exam Marks'!$H:$Q,9,FALSE)</f>
        <v>#N/A</v>
      </c>
      <c r="DF316" s="15" t="str">
        <f t="shared" si="292"/>
        <v>Absent</v>
      </c>
      <c r="DG316" s="15" t="str">
        <f t="shared" si="293"/>
        <v>A-S2_Onsite</v>
      </c>
      <c r="DH316" s="139" t="s">
        <v>5</v>
      </c>
      <c r="DI316" s="139">
        <v>0</v>
      </c>
      <c r="DJ316" s="139">
        <v>100</v>
      </c>
      <c r="DK316" s="3" t="str">
        <f t="shared" si="244"/>
        <v>P-0, A-0, No Data-4</v>
      </c>
      <c r="DL316" s="3" t="str">
        <f t="shared" si="245"/>
        <v>P-0, A-4, No Data-0</v>
      </c>
      <c r="DM316" s="1" t="str">
        <f t="shared" si="294"/>
        <v>A-S2_Onsite</v>
      </c>
      <c r="DN316" s="1" t="str">
        <f t="shared" si="295"/>
        <v>A-S2_Onsite</v>
      </c>
      <c r="DO316" s="1" t="str">
        <f t="shared" si="296"/>
        <v>A-S2_Onsite</v>
      </c>
      <c r="DP316" s="1" t="str">
        <f t="shared" si="297"/>
        <v>A-S2_Onsite</v>
      </c>
      <c r="DQ316" s="1" t="str">
        <f t="shared" si="298"/>
        <v>P-0, A-4, No Data-0</v>
      </c>
      <c r="DR316" s="39">
        <f t="shared" si="299"/>
        <v>0</v>
      </c>
      <c r="DS316" s="34" t="s">
        <v>7218</v>
      </c>
      <c r="DT316" s="39" t="s">
        <v>1098</v>
      </c>
      <c r="DU316" s="30" t="s">
        <v>942</v>
      </c>
      <c r="DV316" s="30" t="s">
        <v>7218</v>
      </c>
    </row>
    <row r="317" spans="1:126" x14ac:dyDescent="0.25">
      <c r="A317" s="1">
        <v>314</v>
      </c>
      <c r="B317" s="1" t="s">
        <v>1000</v>
      </c>
      <c r="C317" s="1" t="s">
        <v>945</v>
      </c>
      <c r="D317" s="1" t="s">
        <v>946</v>
      </c>
      <c r="E317" s="1" t="s">
        <v>947</v>
      </c>
      <c r="F317" s="1" t="s">
        <v>7202</v>
      </c>
      <c r="G317" s="1" t="s">
        <v>3677</v>
      </c>
      <c r="H317" s="143" t="s">
        <v>5</v>
      </c>
      <c r="I317" s="143" t="s">
        <v>5</v>
      </c>
      <c r="J317" s="143" t="s">
        <v>5</v>
      </c>
      <c r="K317" s="143" t="s">
        <v>5</v>
      </c>
      <c r="L317" s="132" t="s">
        <v>5</v>
      </c>
      <c r="M317" s="132">
        <v>1.6</v>
      </c>
      <c r="N317" s="26">
        <v>60</v>
      </c>
      <c r="O317" s="26" t="s">
        <v>997</v>
      </c>
      <c r="P317" s="120" t="s">
        <v>1034</v>
      </c>
      <c r="Q317" s="13" t="str">
        <f t="shared" si="246"/>
        <v>2025EB1100316-BDSDF113</v>
      </c>
      <c r="R317" s="26" t="str">
        <f t="shared" si="247"/>
        <v>4 missed</v>
      </c>
      <c r="S317" s="26" t="str">
        <f t="shared" si="240"/>
        <v>1 missed</v>
      </c>
      <c r="T317" s="26">
        <f t="shared" si="248"/>
        <v>0</v>
      </c>
      <c r="U317" s="26">
        <f t="shared" si="249"/>
        <v>0</v>
      </c>
      <c r="V317" s="13">
        <f t="shared" si="250"/>
        <v>0</v>
      </c>
      <c r="W317" s="13">
        <f t="shared" si="251"/>
        <v>0</v>
      </c>
      <c r="X317" s="26" t="str">
        <f t="shared" si="252"/>
        <v>5 missed</v>
      </c>
      <c r="Y317" s="26">
        <f t="shared" si="253"/>
        <v>0</v>
      </c>
      <c r="Z317" s="13">
        <f t="shared" si="254"/>
        <v>0</v>
      </c>
      <c r="AA317" s="15" t="str">
        <f t="shared" si="255"/>
        <v>Q-0 A-0 || Q Total-4, A Total-1</v>
      </c>
      <c r="AB317" s="13" t="str" cm="1">
        <f t="array" ref="AB317">IFERROR(INDEX('Attendance-Slot-1'!$Q$2:$Q$1112,MATCH(1,('Attendance-Slot-1'!$A$2:$A$1112=$C317)*('Attendance-Slot-1'!$G$2:$G$1112=AB$2),0)),"No Data")</f>
        <v>No Data</v>
      </c>
      <c r="AC317" s="13" t="str" cm="1">
        <f t="array" ref="AC317">IFERROR(INDEX('Attendance-Slot-2'!$Q$2:$Q$2595,MATCH(1,('Attendance-Slot-2'!$A$2:$A$2595=$C317)*('Attendance-Slot-2'!$G$2:$G$2595=AB$2),0)),"No Data")</f>
        <v>A-S2_Onsite</v>
      </c>
      <c r="AD317" s="133" t="e">
        <f>VLOOKUP($Q317,'Written Exam Marks'!$H:$Q,10,FALSE)</f>
        <v>#N/A</v>
      </c>
      <c r="AE317" s="133" t="e">
        <f>VLOOKUP($Q317,'Written Exam Marks'!$H:$Q,9,FALSE)</f>
        <v>#N/A</v>
      </c>
      <c r="AF317" s="13" t="str">
        <f t="shared" si="256"/>
        <v>Absent</v>
      </c>
      <c r="AG317" s="13" t="str">
        <f t="shared" si="257"/>
        <v>A-S2_Onsite</v>
      </c>
      <c r="AH317" s="29" t="s">
        <v>5</v>
      </c>
      <c r="AI317" s="29" t="s">
        <v>5</v>
      </c>
      <c r="AJ317" s="29" t="s">
        <v>5</v>
      </c>
      <c r="AK317" s="29" t="s">
        <v>5</v>
      </c>
      <c r="AL317" s="29" t="s">
        <v>5</v>
      </c>
      <c r="AM317" s="29">
        <v>0</v>
      </c>
      <c r="AN317" s="131">
        <v>60</v>
      </c>
      <c r="AO317" s="36" t="s">
        <v>7179</v>
      </c>
      <c r="AP317" s="116" t="s">
        <v>1050</v>
      </c>
      <c r="AQ317" s="116" t="str">
        <f t="shared" si="241"/>
        <v>2025EB1100316-BDSDF108</v>
      </c>
      <c r="AR317" s="25" t="str">
        <f t="shared" si="258"/>
        <v>3 missed</v>
      </c>
      <c r="AS317" s="25" t="str">
        <f t="shared" si="259"/>
        <v>2 missed</v>
      </c>
      <c r="AT317" s="25">
        <f t="shared" si="260"/>
        <v>0</v>
      </c>
      <c r="AU317" s="25">
        <f t="shared" si="261"/>
        <v>0</v>
      </c>
      <c r="AV317" s="10">
        <f t="shared" si="262"/>
        <v>0</v>
      </c>
      <c r="AW317" s="10">
        <f t="shared" si="263"/>
        <v>0</v>
      </c>
      <c r="AX317" s="25" t="str">
        <f t="shared" si="264"/>
        <v>5 missed</v>
      </c>
      <c r="AY317" s="25">
        <f t="shared" si="265"/>
        <v>0</v>
      </c>
      <c r="AZ317" s="10">
        <f t="shared" si="266"/>
        <v>0</v>
      </c>
      <c r="BA317" s="10" t="str">
        <f t="shared" si="267"/>
        <v>Q-0 A-0 || Q Total-3, A Total-2</v>
      </c>
      <c r="BB317" s="10" t="str" cm="1">
        <f t="array" ref="BB317">IFERROR(INDEX('Attendance-Slot-1'!$Q$2:$Q$1112,MATCH(1,('Attendance-Slot-1'!$A$2:$A$1112=$C317)*('Attendance-Slot-1'!$G$2:$G$1112=BB$2),0)),"No Data")</f>
        <v>No Data</v>
      </c>
      <c r="BC317" s="10" t="str" cm="1">
        <f t="array" ref="BC317">IFERROR(INDEX('Attendance-Slot-2'!$Q$2:$Q$2595,MATCH(1,('Attendance-Slot-2'!$A$2:$A$2595=$C317)*('Attendance-Slot-2'!$G$2:$G$2595=BB$2),0)),"No Data")</f>
        <v>A-S2_Onsite</v>
      </c>
      <c r="BD317" s="136" t="e">
        <f>VLOOKUP($AQ317,'Written Exam Marks'!$H:$Q,10,FALSE)</f>
        <v>#N/A</v>
      </c>
      <c r="BE317" s="136" t="e">
        <f>VLOOKUP($AQ317,'Written Exam Marks'!$H:$Q,9,FALSE)</f>
        <v>#N/A</v>
      </c>
      <c r="BF317" s="10" t="str">
        <f t="shared" si="268"/>
        <v>Absent</v>
      </c>
      <c r="BG317" s="10" t="str">
        <f t="shared" si="269"/>
        <v>A-S2_Onsite</v>
      </c>
      <c r="BH317" s="129" t="s">
        <v>5</v>
      </c>
      <c r="BI317" s="129" t="s">
        <v>5</v>
      </c>
      <c r="BJ317" s="129" t="s">
        <v>5</v>
      </c>
      <c r="BK317" s="129" t="s">
        <v>5</v>
      </c>
      <c r="BL317" s="144">
        <v>0</v>
      </c>
      <c r="BM317" s="24">
        <v>60</v>
      </c>
      <c r="BN317" s="24" t="s">
        <v>1004</v>
      </c>
      <c r="BO317" s="118" t="s">
        <v>1063</v>
      </c>
      <c r="BP317" s="118" t="str">
        <f t="shared" si="242"/>
        <v>2025EB1100316-BDSDF114</v>
      </c>
      <c r="BQ317" s="24" t="str">
        <f t="shared" si="270"/>
        <v>3 missed</v>
      </c>
      <c r="BR317" s="24" t="str">
        <f t="shared" si="271"/>
        <v>1 missed</v>
      </c>
      <c r="BS317" s="24">
        <f t="shared" si="272"/>
        <v>0</v>
      </c>
      <c r="BT317" s="24">
        <f t="shared" si="273"/>
        <v>0</v>
      </c>
      <c r="BU317" s="14">
        <f t="shared" si="274"/>
        <v>0</v>
      </c>
      <c r="BV317" s="14">
        <f t="shared" si="275"/>
        <v>0</v>
      </c>
      <c r="BW317" s="24" t="str">
        <f t="shared" si="276"/>
        <v>4 missed</v>
      </c>
      <c r="BX317" s="24">
        <f t="shared" si="277"/>
        <v>0</v>
      </c>
      <c r="BY317" s="14">
        <f t="shared" si="278"/>
        <v>0</v>
      </c>
      <c r="BZ317" s="14" t="str">
        <f t="shared" si="279"/>
        <v>Q-0 A-0 || Q Total-3, A Total-1</v>
      </c>
      <c r="CA317" s="14" t="str" cm="1">
        <f t="array" ref="CA317">IFERROR(INDEX('Attendance-Slot-1'!$Q$2:$Q$1112,MATCH(1,('Attendance-Slot-1'!$A$2:$A$1112=$C317)*('Attendance-Slot-1'!$G$2:$G$1112=CA$2),0)),"No Data")</f>
        <v>No Data</v>
      </c>
      <c r="CB317" s="14" t="str" cm="1">
        <f t="array" ref="CB317">IFERROR(INDEX('Attendance-Slot-2'!$Q$2:$Q$2595,MATCH(1,('Attendance-Slot-2'!$A$2:$A$2595=$C317)*('Attendance-Slot-2'!$G$2:$G$2595=CA$2),0)),"No Data")</f>
        <v>A-S2_Onsite</v>
      </c>
      <c r="CC317" s="138" t="e">
        <f>VLOOKUP($BP317,'Written Exam Marks'!$H:$Q,10,FALSE)</f>
        <v>#N/A</v>
      </c>
      <c r="CD317" s="138" t="e">
        <f>VLOOKUP($BP317,'Written Exam Marks'!$H:$Q,9,FALSE)</f>
        <v>#N/A</v>
      </c>
      <c r="CE317" s="14" t="str">
        <f t="shared" si="280"/>
        <v>Absent</v>
      </c>
      <c r="CF317" s="14" t="str">
        <f t="shared" si="281"/>
        <v>A-S2_Onsite</v>
      </c>
      <c r="CG317" s="130" t="s">
        <v>5</v>
      </c>
      <c r="CH317" s="130" t="s">
        <v>5</v>
      </c>
      <c r="CI317" s="130" t="s">
        <v>5</v>
      </c>
      <c r="CJ317" s="130" t="s">
        <v>5</v>
      </c>
      <c r="CK317" s="130" t="s">
        <v>5</v>
      </c>
      <c r="CL317" s="130" t="s">
        <v>5</v>
      </c>
      <c r="CM317" s="145">
        <v>0</v>
      </c>
      <c r="CN317" s="130">
        <v>50</v>
      </c>
      <c r="CO317" s="27" t="s">
        <v>1005</v>
      </c>
      <c r="CP317" s="119" t="s">
        <v>1044</v>
      </c>
      <c r="CQ317" s="119" t="str">
        <f t="shared" si="243"/>
        <v>2025EB1100316-BDSDF112</v>
      </c>
      <c r="CR317" s="27" t="str">
        <f t="shared" si="282"/>
        <v>2 missed</v>
      </c>
      <c r="CS317" s="27" t="str">
        <f t="shared" si="283"/>
        <v>2 missed</v>
      </c>
      <c r="CT317" s="27">
        <f t="shared" si="284"/>
        <v>0</v>
      </c>
      <c r="CU317" s="27">
        <f t="shared" si="285"/>
        <v>0</v>
      </c>
      <c r="CV317" s="15">
        <f t="shared" si="286"/>
        <v>0</v>
      </c>
      <c r="CW317" s="15">
        <f t="shared" si="287"/>
        <v>0</v>
      </c>
      <c r="CX317" s="27" t="str">
        <f t="shared" si="288"/>
        <v>4 missed</v>
      </c>
      <c r="CY317" s="27">
        <f t="shared" si="289"/>
        <v>0</v>
      </c>
      <c r="CZ317" s="15">
        <f t="shared" si="290"/>
        <v>0</v>
      </c>
      <c r="DA317" s="15" t="str">
        <f t="shared" si="291"/>
        <v>Q-0 A-0 || Q Total-2, A Total-2</v>
      </c>
      <c r="DB317" s="15" t="str" cm="1">
        <f t="array" ref="DB317">IFERROR(INDEX('Attendance-Slot-1'!$Q$2:$Q$1112,MATCH(1,('Attendance-Slot-1'!$A$2:$A$1112=$C317)*('Attendance-Slot-1'!$G$2:$G$1112=DB$2),0)),"No Data")</f>
        <v>No Data</v>
      </c>
      <c r="DC317" s="15" t="str" cm="1">
        <f t="array" ref="DC317">IFERROR(INDEX('Attendance-Slot-2'!$Q$2:$Q$2595,MATCH(1,('Attendance-Slot-2'!$A$2:$A$2595=$C317)*('Attendance-Slot-2'!$G$2:$G$2595=DB$2),0)),"No Data")</f>
        <v>A-S2_Onsite</v>
      </c>
      <c r="DD317" s="139" t="e">
        <f>VLOOKUP($CQ317,'Written Exam Marks'!$H:$Q,10,FALSE)</f>
        <v>#N/A</v>
      </c>
      <c r="DE317" s="139" t="e">
        <f>VLOOKUP($CQ317,'Written Exam Marks'!$H:$Q,9,FALSE)</f>
        <v>#N/A</v>
      </c>
      <c r="DF317" s="15" t="str">
        <f t="shared" si="292"/>
        <v>Absent</v>
      </c>
      <c r="DG317" s="15" t="str">
        <f t="shared" si="293"/>
        <v>A-S2_Onsite</v>
      </c>
      <c r="DH317" s="139" t="s">
        <v>5</v>
      </c>
      <c r="DI317" s="139">
        <v>0</v>
      </c>
      <c r="DJ317" s="139">
        <v>100</v>
      </c>
      <c r="DK317" s="3" t="str">
        <f t="shared" si="244"/>
        <v>P-0, A-0, No Data-4</v>
      </c>
      <c r="DL317" s="3" t="str">
        <f t="shared" si="245"/>
        <v>P-0, A-4, No Data-0</v>
      </c>
      <c r="DM317" s="1" t="str">
        <f t="shared" si="294"/>
        <v>A-S2_Onsite</v>
      </c>
      <c r="DN317" s="1" t="str">
        <f t="shared" si="295"/>
        <v>A-S2_Onsite</v>
      </c>
      <c r="DO317" s="1" t="str">
        <f t="shared" si="296"/>
        <v>A-S2_Onsite</v>
      </c>
      <c r="DP317" s="1" t="str">
        <f t="shared" si="297"/>
        <v>A-S2_Onsite</v>
      </c>
      <c r="DQ317" s="1" t="str">
        <f t="shared" si="298"/>
        <v>P-0, A-4, No Data-0</v>
      </c>
      <c r="DR317" s="39">
        <f t="shared" si="299"/>
        <v>0</v>
      </c>
      <c r="DS317" s="34" t="s">
        <v>7218</v>
      </c>
      <c r="DT317" s="39" t="s">
        <v>1098</v>
      </c>
      <c r="DU317" s="30" t="s">
        <v>945</v>
      </c>
      <c r="DV317" s="30" t="s">
        <v>7218</v>
      </c>
    </row>
    <row r="318" spans="1:126" x14ac:dyDescent="0.25">
      <c r="A318" s="1">
        <v>315</v>
      </c>
      <c r="B318" s="1" t="s">
        <v>1000</v>
      </c>
      <c r="C318" s="1" t="s">
        <v>948</v>
      </c>
      <c r="D318" s="1" t="s">
        <v>949</v>
      </c>
      <c r="E318" s="1" t="s">
        <v>950</v>
      </c>
      <c r="F318" s="1" t="s">
        <v>7202</v>
      </c>
      <c r="G318" s="1" t="s">
        <v>1571</v>
      </c>
      <c r="H318" s="143">
        <v>6.4</v>
      </c>
      <c r="I318" s="143" t="s">
        <v>5</v>
      </c>
      <c r="J318" s="143" t="s">
        <v>5</v>
      </c>
      <c r="K318" s="143" t="s">
        <v>5</v>
      </c>
      <c r="L318" s="132" t="s">
        <v>5</v>
      </c>
      <c r="M318" s="132">
        <v>6.4</v>
      </c>
      <c r="N318" s="26">
        <v>60</v>
      </c>
      <c r="O318" s="26" t="s">
        <v>997</v>
      </c>
      <c r="P318" s="120" t="s">
        <v>1034</v>
      </c>
      <c r="Q318" s="13" t="str">
        <f t="shared" si="246"/>
        <v>2025EB1100317-BDSDF113</v>
      </c>
      <c r="R318" s="26" t="str">
        <f t="shared" si="247"/>
        <v>3 missed</v>
      </c>
      <c r="S318" s="26" t="str">
        <f t="shared" si="240"/>
        <v>1 missed</v>
      </c>
      <c r="T318" s="26">
        <f t="shared" si="248"/>
        <v>1</v>
      </c>
      <c r="U318" s="26">
        <f t="shared" si="249"/>
        <v>0</v>
      </c>
      <c r="V318" s="13">
        <f t="shared" si="250"/>
        <v>0.25</v>
      </c>
      <c r="W318" s="13">
        <f t="shared" si="251"/>
        <v>0</v>
      </c>
      <c r="X318" s="26" t="str">
        <f t="shared" si="252"/>
        <v>4 missed</v>
      </c>
      <c r="Y318" s="26">
        <f t="shared" si="253"/>
        <v>1</v>
      </c>
      <c r="Z318" s="13">
        <f t="shared" si="254"/>
        <v>0.2</v>
      </c>
      <c r="AA318" s="15" t="str">
        <f t="shared" si="255"/>
        <v>Q-1 A-0 || Q Total-4, A Total-1</v>
      </c>
      <c r="AB318" s="13" t="str" cm="1">
        <f t="array" ref="AB318">IFERROR(INDEX('Attendance-Slot-1'!$Q$2:$Q$1112,MATCH(1,('Attendance-Slot-1'!$A$2:$A$1112=$C318)*('Attendance-Slot-1'!$G$2:$G$1112=AB$2),0)),"No Data")</f>
        <v>No Data</v>
      </c>
      <c r="AC318" s="13" t="str" cm="1">
        <f t="array" ref="AC318">IFERROR(INDEX('Attendance-Slot-2'!$Q$2:$Q$2595,MATCH(1,('Attendance-Slot-2'!$A$2:$A$2595=$C318)*('Attendance-Slot-2'!$G$2:$G$2595=AB$2),0)),"No Data")</f>
        <v>A-S2_Onsite</v>
      </c>
      <c r="AD318" s="133" t="e">
        <f>VLOOKUP($Q318,'Written Exam Marks'!$H:$Q,10,FALSE)</f>
        <v>#N/A</v>
      </c>
      <c r="AE318" s="133" t="e">
        <f>VLOOKUP($Q318,'Written Exam Marks'!$H:$Q,9,FALSE)</f>
        <v>#N/A</v>
      </c>
      <c r="AF318" s="13" t="str">
        <f t="shared" si="256"/>
        <v>Absent</v>
      </c>
      <c r="AG318" s="13" t="str">
        <f t="shared" si="257"/>
        <v>A-S2_Onsite</v>
      </c>
      <c r="AH318" s="29" t="s">
        <v>5</v>
      </c>
      <c r="AI318" s="29" t="s">
        <v>5</v>
      </c>
      <c r="AJ318" s="29" t="s">
        <v>5</v>
      </c>
      <c r="AK318" s="29" t="s">
        <v>5</v>
      </c>
      <c r="AL318" s="29" t="s">
        <v>5</v>
      </c>
      <c r="AM318" s="29">
        <v>0</v>
      </c>
      <c r="AN318" s="131">
        <v>60</v>
      </c>
      <c r="AO318" s="36" t="s">
        <v>7179</v>
      </c>
      <c r="AP318" s="116" t="s">
        <v>1050</v>
      </c>
      <c r="AQ318" s="116" t="str">
        <f t="shared" si="241"/>
        <v>2025EB1100317-BDSDF108</v>
      </c>
      <c r="AR318" s="25" t="str">
        <f t="shared" si="258"/>
        <v>3 missed</v>
      </c>
      <c r="AS318" s="25" t="str">
        <f t="shared" si="259"/>
        <v>2 missed</v>
      </c>
      <c r="AT318" s="25">
        <f t="shared" si="260"/>
        <v>0</v>
      </c>
      <c r="AU318" s="25">
        <f t="shared" si="261"/>
        <v>0</v>
      </c>
      <c r="AV318" s="10">
        <f t="shared" si="262"/>
        <v>0</v>
      </c>
      <c r="AW318" s="10">
        <f t="shared" si="263"/>
        <v>0</v>
      </c>
      <c r="AX318" s="25" t="str">
        <f t="shared" si="264"/>
        <v>5 missed</v>
      </c>
      <c r="AY318" s="25">
        <f t="shared" si="265"/>
        <v>0</v>
      </c>
      <c r="AZ318" s="10">
        <f t="shared" si="266"/>
        <v>0</v>
      </c>
      <c r="BA318" s="10" t="str">
        <f t="shared" si="267"/>
        <v>Q-0 A-0 || Q Total-3, A Total-2</v>
      </c>
      <c r="BB318" s="10" t="str" cm="1">
        <f t="array" ref="BB318">IFERROR(INDEX('Attendance-Slot-1'!$Q$2:$Q$1112,MATCH(1,('Attendance-Slot-1'!$A$2:$A$1112=$C318)*('Attendance-Slot-1'!$G$2:$G$1112=BB$2),0)),"No Data")</f>
        <v>No Data</v>
      </c>
      <c r="BC318" s="10" t="str" cm="1">
        <f t="array" ref="BC318">IFERROR(INDEX('Attendance-Slot-2'!$Q$2:$Q$2595,MATCH(1,('Attendance-Slot-2'!$A$2:$A$2595=$C318)*('Attendance-Slot-2'!$G$2:$G$2595=BB$2),0)),"No Data")</f>
        <v>A-S2_Onsite</v>
      </c>
      <c r="BD318" s="136" t="e">
        <f>VLOOKUP($AQ318,'Written Exam Marks'!$H:$Q,10,FALSE)</f>
        <v>#N/A</v>
      </c>
      <c r="BE318" s="136" t="e">
        <f>VLOOKUP($AQ318,'Written Exam Marks'!$H:$Q,9,FALSE)</f>
        <v>#N/A</v>
      </c>
      <c r="BF318" s="10" t="str">
        <f t="shared" si="268"/>
        <v>Absent</v>
      </c>
      <c r="BG318" s="10" t="str">
        <f t="shared" si="269"/>
        <v>A-S2_Onsite</v>
      </c>
      <c r="BH318" s="129" t="s">
        <v>5</v>
      </c>
      <c r="BI318" s="129" t="s">
        <v>5</v>
      </c>
      <c r="BJ318" s="129" t="s">
        <v>5</v>
      </c>
      <c r="BK318" s="129" t="s">
        <v>5</v>
      </c>
      <c r="BL318" s="144">
        <v>0</v>
      </c>
      <c r="BM318" s="24">
        <v>60</v>
      </c>
      <c r="BN318" s="24" t="s">
        <v>1004</v>
      </c>
      <c r="BO318" s="118" t="s">
        <v>1063</v>
      </c>
      <c r="BP318" s="118" t="str">
        <f t="shared" si="242"/>
        <v>2025EB1100317-BDSDF114</v>
      </c>
      <c r="BQ318" s="24" t="str">
        <f t="shared" si="270"/>
        <v>3 missed</v>
      </c>
      <c r="BR318" s="24" t="str">
        <f t="shared" si="271"/>
        <v>1 missed</v>
      </c>
      <c r="BS318" s="24">
        <f t="shared" si="272"/>
        <v>0</v>
      </c>
      <c r="BT318" s="24">
        <f t="shared" si="273"/>
        <v>0</v>
      </c>
      <c r="BU318" s="14">
        <f t="shared" si="274"/>
        <v>0</v>
      </c>
      <c r="BV318" s="14">
        <f t="shared" si="275"/>
        <v>0</v>
      </c>
      <c r="BW318" s="24" t="str">
        <f t="shared" si="276"/>
        <v>4 missed</v>
      </c>
      <c r="BX318" s="24">
        <f t="shared" si="277"/>
        <v>0</v>
      </c>
      <c r="BY318" s="14">
        <f t="shared" si="278"/>
        <v>0</v>
      </c>
      <c r="BZ318" s="14" t="str">
        <f t="shared" si="279"/>
        <v>Q-0 A-0 || Q Total-3, A Total-1</v>
      </c>
      <c r="CA318" s="14" t="str" cm="1">
        <f t="array" ref="CA318">IFERROR(INDEX('Attendance-Slot-1'!$Q$2:$Q$1112,MATCH(1,('Attendance-Slot-1'!$A$2:$A$1112=$C318)*('Attendance-Slot-1'!$G$2:$G$1112=CA$2),0)),"No Data")</f>
        <v>No Data</v>
      </c>
      <c r="CB318" s="14" t="str" cm="1">
        <f t="array" ref="CB318">IFERROR(INDEX('Attendance-Slot-2'!$Q$2:$Q$2595,MATCH(1,('Attendance-Slot-2'!$A$2:$A$2595=$C318)*('Attendance-Slot-2'!$G$2:$G$2595=CA$2),0)),"No Data")</f>
        <v>A-S2_Onsite</v>
      </c>
      <c r="CC318" s="138" t="e">
        <f>VLOOKUP($BP318,'Written Exam Marks'!$H:$Q,10,FALSE)</f>
        <v>#N/A</v>
      </c>
      <c r="CD318" s="138" t="e">
        <f>VLOOKUP($BP318,'Written Exam Marks'!$H:$Q,9,FALSE)</f>
        <v>#N/A</v>
      </c>
      <c r="CE318" s="14" t="str">
        <f t="shared" si="280"/>
        <v>Absent</v>
      </c>
      <c r="CF318" s="14" t="str">
        <f t="shared" si="281"/>
        <v>A-S2_Onsite</v>
      </c>
      <c r="CG318" s="130">
        <v>2.5</v>
      </c>
      <c r="CH318" s="130" t="s">
        <v>5</v>
      </c>
      <c r="CI318" s="130" t="s">
        <v>5</v>
      </c>
      <c r="CJ318" s="130" t="s">
        <v>5</v>
      </c>
      <c r="CK318" s="130" t="s">
        <v>5</v>
      </c>
      <c r="CL318" s="130" t="s">
        <v>5</v>
      </c>
      <c r="CM318" s="145">
        <v>2.5</v>
      </c>
      <c r="CN318" s="130">
        <v>50</v>
      </c>
      <c r="CO318" s="27" t="s">
        <v>1005</v>
      </c>
      <c r="CP318" s="119" t="s">
        <v>1044</v>
      </c>
      <c r="CQ318" s="119" t="str">
        <f t="shared" si="243"/>
        <v>2025EB1100317-BDSDF112</v>
      </c>
      <c r="CR318" s="27" t="str">
        <f t="shared" si="282"/>
        <v>1 missed</v>
      </c>
      <c r="CS318" s="27" t="str">
        <f t="shared" si="283"/>
        <v>2 missed</v>
      </c>
      <c r="CT318" s="27">
        <f t="shared" si="284"/>
        <v>1</v>
      </c>
      <c r="CU318" s="27">
        <f t="shared" si="285"/>
        <v>0</v>
      </c>
      <c r="CV318" s="15">
        <f t="shared" si="286"/>
        <v>0.5</v>
      </c>
      <c r="CW318" s="15">
        <f t="shared" si="287"/>
        <v>0</v>
      </c>
      <c r="CX318" s="27" t="str">
        <f t="shared" si="288"/>
        <v>3 missed</v>
      </c>
      <c r="CY318" s="27">
        <f t="shared" si="289"/>
        <v>1</v>
      </c>
      <c r="CZ318" s="15">
        <f t="shared" si="290"/>
        <v>0.25</v>
      </c>
      <c r="DA318" s="15" t="str">
        <f t="shared" si="291"/>
        <v>Q-1 A-0 || Q Total-2, A Total-2</v>
      </c>
      <c r="DB318" s="15" t="str" cm="1">
        <f t="array" ref="DB318">IFERROR(INDEX('Attendance-Slot-1'!$Q$2:$Q$1112,MATCH(1,('Attendance-Slot-1'!$A$2:$A$1112=$C318)*('Attendance-Slot-1'!$G$2:$G$1112=DB$2),0)),"No Data")</f>
        <v>P-S1_Onsite</v>
      </c>
      <c r="DC318" s="15" t="str" cm="1">
        <f t="array" ref="DC318">IFERROR(INDEX('Attendance-Slot-2'!$Q$2:$Q$2595,MATCH(1,('Attendance-Slot-2'!$A$2:$A$2595=$C318)*('Attendance-Slot-2'!$G$2:$G$2595=DB$2),0)),"No Data")</f>
        <v>No Data</v>
      </c>
      <c r="DD318" s="139">
        <f>VLOOKUP($CQ318,'Written Exam Marks'!$H:$Q,10,FALSE)</f>
        <v>27.5</v>
      </c>
      <c r="DE318" s="139">
        <f>VLOOKUP($CQ318,'Written Exam Marks'!$H:$Q,9,FALSE)</f>
        <v>50</v>
      </c>
      <c r="DF318" s="15" t="str">
        <f t="shared" si="292"/>
        <v>Present</v>
      </c>
      <c r="DG318" s="15" t="str">
        <f t="shared" si="293"/>
        <v>P-S1_Onsite</v>
      </c>
      <c r="DH318" s="139" t="s">
        <v>5</v>
      </c>
      <c r="DI318" s="139">
        <v>0</v>
      </c>
      <c r="DJ318" s="139">
        <v>100</v>
      </c>
      <c r="DK318" s="3" t="str">
        <f t="shared" si="244"/>
        <v>P-1, A-0, No Data-3</v>
      </c>
      <c r="DL318" s="3" t="str">
        <f t="shared" si="245"/>
        <v>P-0, A-3, No Data-1</v>
      </c>
      <c r="DM318" s="1" t="str">
        <f t="shared" si="294"/>
        <v>A-S2_Onsite</v>
      </c>
      <c r="DN318" s="1" t="str">
        <f t="shared" si="295"/>
        <v>P-S1_Onsite</v>
      </c>
      <c r="DO318" s="1" t="str">
        <f t="shared" si="296"/>
        <v>A-S2_Onsite</v>
      </c>
      <c r="DP318" s="1" t="str">
        <f t="shared" si="297"/>
        <v>A-S2_Onsite</v>
      </c>
      <c r="DQ318" s="1" t="str">
        <f t="shared" si="298"/>
        <v>P-1, A-3, No Data-0</v>
      </c>
      <c r="DR318" s="39">
        <f t="shared" si="299"/>
        <v>0</v>
      </c>
      <c r="DS318" s="34" t="s">
        <v>7217</v>
      </c>
      <c r="DT318" s="39" t="s">
        <v>7363</v>
      </c>
      <c r="DU318" s="30" t="s">
        <v>948</v>
      </c>
      <c r="DV318" s="30"/>
    </row>
    <row r="319" spans="1:126" x14ac:dyDescent="0.25">
      <c r="A319" s="1">
        <v>316</v>
      </c>
      <c r="B319" s="1" t="s">
        <v>1000</v>
      </c>
      <c r="C319" s="1" t="s">
        <v>951</v>
      </c>
      <c r="D319" s="1" t="s">
        <v>952</v>
      </c>
      <c r="E319" s="1" t="s">
        <v>953</v>
      </c>
      <c r="F319" s="1" t="s">
        <v>7202</v>
      </c>
      <c r="G319" s="1" t="s">
        <v>3678</v>
      </c>
      <c r="H319" s="143">
        <v>6.4</v>
      </c>
      <c r="I319" s="143">
        <v>6.4</v>
      </c>
      <c r="J319" s="143">
        <v>8</v>
      </c>
      <c r="K319" s="143">
        <v>8</v>
      </c>
      <c r="L319" s="132">
        <v>28</v>
      </c>
      <c r="M319" s="132">
        <v>56.8</v>
      </c>
      <c r="N319" s="26">
        <v>60</v>
      </c>
      <c r="O319" s="26" t="s">
        <v>997</v>
      </c>
      <c r="P319" s="120" t="s">
        <v>1034</v>
      </c>
      <c r="Q319" s="13" t="str">
        <f t="shared" si="246"/>
        <v>2025EB1100318-BDSDF113</v>
      </c>
      <c r="R319" s="26" t="str">
        <f t="shared" si="247"/>
        <v>0 missed</v>
      </c>
      <c r="S319" s="26" t="str">
        <f t="shared" si="240"/>
        <v>0 missed</v>
      </c>
      <c r="T319" s="26">
        <f t="shared" si="248"/>
        <v>4</v>
      </c>
      <c r="U319" s="26">
        <f t="shared" si="249"/>
        <v>1</v>
      </c>
      <c r="V319" s="13">
        <f t="shared" si="250"/>
        <v>1</v>
      </c>
      <c r="W319" s="13">
        <f t="shared" si="251"/>
        <v>1</v>
      </c>
      <c r="X319" s="26" t="str">
        <f t="shared" si="252"/>
        <v>0 missed</v>
      </c>
      <c r="Y319" s="26">
        <f t="shared" si="253"/>
        <v>5</v>
      </c>
      <c r="Z319" s="13">
        <f t="shared" si="254"/>
        <v>1</v>
      </c>
      <c r="AA319" s="15" t="str">
        <f t="shared" si="255"/>
        <v>Q-4 A-1 || Q Total-4, A Total-1</v>
      </c>
      <c r="AB319" s="13" t="str" cm="1">
        <f t="array" ref="AB319">IFERROR(INDEX('Attendance-Slot-1'!$Q$2:$Q$1112,MATCH(1,('Attendance-Slot-1'!$A$2:$A$1112=$C319)*('Attendance-Slot-1'!$G$2:$G$1112=AB$2),0)),"No Data")</f>
        <v>No Data</v>
      </c>
      <c r="AC319" s="13" t="str" cm="1">
        <f t="array" ref="AC319">IFERROR(INDEX('Attendance-Slot-2'!$Q$2:$Q$2595,MATCH(1,('Attendance-Slot-2'!$A$2:$A$2595=$C319)*('Attendance-Slot-2'!$G$2:$G$2595=AB$2),0)),"No Data")</f>
        <v>P-S2_Onsite</v>
      </c>
      <c r="AD319" s="133">
        <f>VLOOKUP($Q319,'Written Exam Marks'!$H:$Q,10,FALSE)</f>
        <v>14</v>
      </c>
      <c r="AE319" s="133">
        <f>VLOOKUP($Q319,'Written Exam Marks'!$H:$Q,9,FALSE)</f>
        <v>40</v>
      </c>
      <c r="AF319" s="13" t="str">
        <f t="shared" si="256"/>
        <v>Present</v>
      </c>
      <c r="AG319" s="13" t="str">
        <f t="shared" si="257"/>
        <v>P-S2_Onsite</v>
      </c>
      <c r="AH319" s="29">
        <v>13</v>
      </c>
      <c r="AI319" s="29">
        <v>8</v>
      </c>
      <c r="AJ319" s="29">
        <v>8.6666666669999994</v>
      </c>
      <c r="AK319" s="29">
        <v>9</v>
      </c>
      <c r="AL319" s="29">
        <v>9</v>
      </c>
      <c r="AM319" s="29">
        <v>47.666666667000001</v>
      </c>
      <c r="AN319" s="131">
        <v>60</v>
      </c>
      <c r="AO319" s="36" t="s">
        <v>7179</v>
      </c>
      <c r="AP319" s="116" t="s">
        <v>1050</v>
      </c>
      <c r="AQ319" s="116" t="str">
        <f t="shared" si="241"/>
        <v>2025EB1100318-BDSDF108</v>
      </c>
      <c r="AR319" s="25" t="str">
        <f t="shared" si="258"/>
        <v>0 missed</v>
      </c>
      <c r="AS319" s="25" t="str">
        <f t="shared" si="259"/>
        <v>0 missed</v>
      </c>
      <c r="AT319" s="25">
        <f t="shared" si="260"/>
        <v>3</v>
      </c>
      <c r="AU319" s="25">
        <f t="shared" si="261"/>
        <v>2</v>
      </c>
      <c r="AV319" s="10">
        <f t="shared" si="262"/>
        <v>1</v>
      </c>
      <c r="AW319" s="10">
        <f t="shared" si="263"/>
        <v>1</v>
      </c>
      <c r="AX319" s="25" t="str">
        <f t="shared" si="264"/>
        <v>0 missed</v>
      </c>
      <c r="AY319" s="25">
        <f t="shared" si="265"/>
        <v>5</v>
      </c>
      <c r="AZ319" s="10">
        <f t="shared" si="266"/>
        <v>1</v>
      </c>
      <c r="BA319" s="10" t="str">
        <f t="shared" si="267"/>
        <v>Q-3 A-2 || Q Total-3, A Total-2</v>
      </c>
      <c r="BB319" s="10" t="str" cm="1">
        <f t="array" ref="BB319">IFERROR(INDEX('Attendance-Slot-1'!$Q$2:$Q$1112,MATCH(1,('Attendance-Slot-1'!$A$2:$A$1112=$C319)*('Attendance-Slot-1'!$G$2:$G$1112=BB$2),0)),"No Data")</f>
        <v>No Data</v>
      </c>
      <c r="BC319" s="10" t="str" cm="1">
        <f t="array" ref="BC319">IFERROR(INDEX('Attendance-Slot-2'!$Q$2:$Q$2595,MATCH(1,('Attendance-Slot-2'!$A$2:$A$2595=$C319)*('Attendance-Slot-2'!$G$2:$G$2595=BB$2),0)),"No Data")</f>
        <v>P-S2_Onsite</v>
      </c>
      <c r="BD319" s="136">
        <f>VLOOKUP($AQ319,'Written Exam Marks'!$H:$Q,10,FALSE)</f>
        <v>13.75</v>
      </c>
      <c r="BE319" s="136">
        <f>VLOOKUP($AQ319,'Written Exam Marks'!$H:$Q,9,FALSE)</f>
        <v>40</v>
      </c>
      <c r="BF319" s="10" t="str">
        <f t="shared" si="268"/>
        <v>Present</v>
      </c>
      <c r="BG319" s="10" t="str">
        <f t="shared" si="269"/>
        <v>P-S2_Onsite</v>
      </c>
      <c r="BH319" s="129">
        <v>9</v>
      </c>
      <c r="BI319" s="129">
        <v>13.5</v>
      </c>
      <c r="BJ319" s="129">
        <v>13.5</v>
      </c>
      <c r="BK319" s="129">
        <v>18.5</v>
      </c>
      <c r="BL319" s="144">
        <v>54.5</v>
      </c>
      <c r="BM319" s="24">
        <v>60</v>
      </c>
      <c r="BN319" s="24" t="s">
        <v>1004</v>
      </c>
      <c r="BO319" s="118" t="s">
        <v>1063</v>
      </c>
      <c r="BP319" s="118" t="str">
        <f t="shared" si="242"/>
        <v>2025EB1100318-BDSDF114</v>
      </c>
      <c r="BQ319" s="24" t="str">
        <f t="shared" si="270"/>
        <v>0 missed</v>
      </c>
      <c r="BR319" s="24" t="str">
        <f t="shared" si="271"/>
        <v>0 missed</v>
      </c>
      <c r="BS319" s="24">
        <f t="shared" si="272"/>
        <v>3</v>
      </c>
      <c r="BT319" s="24">
        <f t="shared" si="273"/>
        <v>1</v>
      </c>
      <c r="BU319" s="14">
        <f t="shared" si="274"/>
        <v>1</v>
      </c>
      <c r="BV319" s="14">
        <f t="shared" si="275"/>
        <v>1</v>
      </c>
      <c r="BW319" s="24" t="str">
        <f t="shared" si="276"/>
        <v>0 missed</v>
      </c>
      <c r="BX319" s="24">
        <f t="shared" si="277"/>
        <v>4</v>
      </c>
      <c r="BY319" s="14">
        <f t="shared" si="278"/>
        <v>1</v>
      </c>
      <c r="BZ319" s="14" t="str">
        <f t="shared" si="279"/>
        <v>Q-3 A-1 || Q Total-3, A Total-1</v>
      </c>
      <c r="CA319" s="14" t="str" cm="1">
        <f t="array" ref="CA319">IFERROR(INDEX('Attendance-Slot-1'!$Q$2:$Q$1112,MATCH(1,('Attendance-Slot-1'!$A$2:$A$1112=$C319)*('Attendance-Slot-1'!$G$2:$G$1112=CA$2),0)),"No Data")</f>
        <v>No Data</v>
      </c>
      <c r="CB319" s="14" t="str" cm="1">
        <f t="array" ref="CB319">IFERROR(INDEX('Attendance-Slot-2'!$Q$2:$Q$2595,MATCH(1,('Attendance-Slot-2'!$A$2:$A$2595=$C319)*('Attendance-Slot-2'!$G$2:$G$2595=CA$2),0)),"No Data")</f>
        <v>P-S2_Onsite</v>
      </c>
      <c r="CC319" s="138">
        <f>VLOOKUP($BP319,'Written Exam Marks'!$H:$Q,10,FALSE)</f>
        <v>6</v>
      </c>
      <c r="CD319" s="138">
        <f>VLOOKUP($BP319,'Written Exam Marks'!$H:$Q,9,FALSE)</f>
        <v>40</v>
      </c>
      <c r="CE319" s="14" t="str">
        <f t="shared" si="280"/>
        <v>Present</v>
      </c>
      <c r="CF319" s="14" t="str">
        <f t="shared" si="281"/>
        <v>P-S2_Onsite</v>
      </c>
      <c r="CG319" s="130">
        <v>5</v>
      </c>
      <c r="CH319" s="130">
        <v>4.5</v>
      </c>
      <c r="CI319" s="130">
        <v>6</v>
      </c>
      <c r="CJ319" s="130">
        <v>8</v>
      </c>
      <c r="CK319" s="130">
        <v>10</v>
      </c>
      <c r="CL319" s="130">
        <v>10</v>
      </c>
      <c r="CM319" s="145">
        <v>43.5</v>
      </c>
      <c r="CN319" s="130">
        <v>50</v>
      </c>
      <c r="CO319" s="27" t="s">
        <v>1005</v>
      </c>
      <c r="CP319" s="119" t="s">
        <v>1044</v>
      </c>
      <c r="CQ319" s="119" t="str">
        <f t="shared" si="243"/>
        <v>2025EB1100318-BDSDF112</v>
      </c>
      <c r="CR319" s="27" t="str">
        <f t="shared" si="282"/>
        <v>0 missed</v>
      </c>
      <c r="CS319" s="27" t="str">
        <f t="shared" si="283"/>
        <v>0 missed</v>
      </c>
      <c r="CT319" s="27">
        <f t="shared" si="284"/>
        <v>2</v>
      </c>
      <c r="CU319" s="27">
        <f t="shared" si="285"/>
        <v>2</v>
      </c>
      <c r="CV319" s="15">
        <f t="shared" si="286"/>
        <v>1</v>
      </c>
      <c r="CW319" s="15">
        <f t="shared" si="287"/>
        <v>1</v>
      </c>
      <c r="CX319" s="27" t="str">
        <f t="shared" si="288"/>
        <v>0 missed</v>
      </c>
      <c r="CY319" s="27">
        <f t="shared" si="289"/>
        <v>4</v>
      </c>
      <c r="CZ319" s="15">
        <f t="shared" si="290"/>
        <v>1</v>
      </c>
      <c r="DA319" s="15" t="str">
        <f t="shared" si="291"/>
        <v>Q-2 A-2 || Q Total-2, A Total-2</v>
      </c>
      <c r="DB319" s="15" t="str" cm="1">
        <f t="array" ref="DB319">IFERROR(INDEX('Attendance-Slot-1'!$Q$2:$Q$1112,MATCH(1,('Attendance-Slot-1'!$A$2:$A$1112=$C319)*('Attendance-Slot-1'!$G$2:$G$1112=DB$2),0)),"No Data")</f>
        <v>No Data</v>
      </c>
      <c r="DC319" s="15" t="str" cm="1">
        <f t="array" ref="DC319">IFERROR(INDEX('Attendance-Slot-2'!$Q$2:$Q$2595,MATCH(1,('Attendance-Slot-2'!$A$2:$A$2595=$C319)*('Attendance-Slot-2'!$G$2:$G$2595=DB$2),0)),"No Data")</f>
        <v>P-S2_Onsite</v>
      </c>
      <c r="DD319" s="139">
        <f>VLOOKUP($CQ319,'Written Exam Marks'!$H:$Q,10,FALSE)</f>
        <v>24.5</v>
      </c>
      <c r="DE319" s="139">
        <f>VLOOKUP($CQ319,'Written Exam Marks'!$H:$Q,9,FALSE)</f>
        <v>50</v>
      </c>
      <c r="DF319" s="15" t="str">
        <f t="shared" si="292"/>
        <v>Present</v>
      </c>
      <c r="DG319" s="15" t="str">
        <f t="shared" si="293"/>
        <v>P-S2_Onsite</v>
      </c>
      <c r="DH319" s="139">
        <v>90</v>
      </c>
      <c r="DI319" s="139">
        <v>90</v>
      </c>
      <c r="DJ319" s="139">
        <v>100</v>
      </c>
      <c r="DK319" s="3" t="str">
        <f t="shared" si="244"/>
        <v>P-0, A-0, No Data-4</v>
      </c>
      <c r="DL319" s="3" t="str">
        <f t="shared" si="245"/>
        <v>P-4, A-0, No Data-0</v>
      </c>
      <c r="DM319" s="1" t="str">
        <f t="shared" si="294"/>
        <v>P-S2_Onsite</v>
      </c>
      <c r="DN319" s="1" t="str">
        <f t="shared" si="295"/>
        <v>P-S2_Onsite</v>
      </c>
      <c r="DO319" s="1" t="str">
        <f t="shared" si="296"/>
        <v>P-S2_Onsite</v>
      </c>
      <c r="DP319" s="1" t="str">
        <f t="shared" si="297"/>
        <v>P-S2_Onsite</v>
      </c>
      <c r="DQ319" s="1" t="str">
        <f t="shared" si="298"/>
        <v>P-4, A-0, No Data-0</v>
      </c>
      <c r="DR319" s="39">
        <f t="shared" si="299"/>
        <v>1</v>
      </c>
      <c r="DS319" s="34" t="s">
        <v>7217</v>
      </c>
      <c r="DT319" s="39" t="s">
        <v>7363</v>
      </c>
      <c r="DU319" s="30" t="s">
        <v>951</v>
      </c>
      <c r="DV319" s="30"/>
    </row>
    <row r="320" spans="1:126" x14ac:dyDescent="0.25">
      <c r="A320" s="1">
        <v>317</v>
      </c>
      <c r="B320" s="1" t="s">
        <v>1000</v>
      </c>
      <c r="C320" s="1" t="s">
        <v>954</v>
      </c>
      <c r="D320" s="1" t="s">
        <v>955</v>
      </c>
      <c r="E320" s="1" t="s">
        <v>956</v>
      </c>
      <c r="F320" s="1" t="s">
        <v>7202</v>
      </c>
      <c r="G320" s="1" t="s">
        <v>3679</v>
      </c>
      <c r="H320" s="143" t="s">
        <v>5</v>
      </c>
      <c r="I320" s="143" t="s">
        <v>5</v>
      </c>
      <c r="J320" s="143" t="s">
        <v>5</v>
      </c>
      <c r="K320" s="143" t="s">
        <v>5</v>
      </c>
      <c r="L320" s="132" t="s">
        <v>5</v>
      </c>
      <c r="M320" s="132">
        <v>1.6</v>
      </c>
      <c r="N320" s="26">
        <v>60</v>
      </c>
      <c r="O320" s="26" t="s">
        <v>997</v>
      </c>
      <c r="P320" s="120" t="s">
        <v>1034</v>
      </c>
      <c r="Q320" s="13" t="str">
        <f t="shared" si="246"/>
        <v>2025EB1100319-BDSDF113</v>
      </c>
      <c r="R320" s="26" t="str">
        <f t="shared" si="247"/>
        <v>4 missed</v>
      </c>
      <c r="S320" s="26" t="str">
        <f t="shared" si="240"/>
        <v>1 missed</v>
      </c>
      <c r="T320" s="26">
        <f t="shared" si="248"/>
        <v>0</v>
      </c>
      <c r="U320" s="26">
        <f t="shared" si="249"/>
        <v>0</v>
      </c>
      <c r="V320" s="13">
        <f t="shared" si="250"/>
        <v>0</v>
      </c>
      <c r="W320" s="13">
        <f t="shared" si="251"/>
        <v>0</v>
      </c>
      <c r="X320" s="26" t="str">
        <f t="shared" si="252"/>
        <v>5 missed</v>
      </c>
      <c r="Y320" s="26">
        <f t="shared" si="253"/>
        <v>0</v>
      </c>
      <c r="Z320" s="13">
        <f t="shared" si="254"/>
        <v>0</v>
      </c>
      <c r="AA320" s="15" t="str">
        <f t="shared" si="255"/>
        <v>Q-0 A-0 || Q Total-4, A Total-1</v>
      </c>
      <c r="AB320" s="13" t="str" cm="1">
        <f t="array" ref="AB320">IFERROR(INDEX('Attendance-Slot-1'!$Q$2:$Q$1112,MATCH(1,('Attendance-Slot-1'!$A$2:$A$1112=$C320)*('Attendance-Slot-1'!$G$2:$G$1112=AB$2),0)),"No Data")</f>
        <v>No Data</v>
      </c>
      <c r="AC320" s="13" t="str" cm="1">
        <f t="array" ref="AC320">IFERROR(INDEX('Attendance-Slot-2'!$Q$2:$Q$2595,MATCH(1,('Attendance-Slot-2'!$A$2:$A$2595=$C320)*('Attendance-Slot-2'!$G$2:$G$2595=AB$2),0)),"No Data")</f>
        <v>A-S2_Onsite</v>
      </c>
      <c r="AD320" s="133" t="e">
        <f>VLOOKUP($Q320,'Written Exam Marks'!$H:$Q,10,FALSE)</f>
        <v>#N/A</v>
      </c>
      <c r="AE320" s="133" t="e">
        <f>VLOOKUP($Q320,'Written Exam Marks'!$H:$Q,9,FALSE)</f>
        <v>#N/A</v>
      </c>
      <c r="AF320" s="13" t="str">
        <f t="shared" si="256"/>
        <v>Absent</v>
      </c>
      <c r="AG320" s="13" t="str">
        <f t="shared" si="257"/>
        <v>A-S2_Onsite</v>
      </c>
      <c r="AH320" s="29" t="s">
        <v>5</v>
      </c>
      <c r="AI320" s="29" t="s">
        <v>5</v>
      </c>
      <c r="AJ320" s="29" t="s">
        <v>5</v>
      </c>
      <c r="AK320" s="29" t="s">
        <v>5</v>
      </c>
      <c r="AL320" s="29" t="s">
        <v>5</v>
      </c>
      <c r="AM320" s="29">
        <v>0</v>
      </c>
      <c r="AN320" s="131">
        <v>60</v>
      </c>
      <c r="AO320" s="36" t="s">
        <v>7179</v>
      </c>
      <c r="AP320" s="116" t="s">
        <v>1050</v>
      </c>
      <c r="AQ320" s="116" t="str">
        <f t="shared" si="241"/>
        <v>2025EB1100319-BDSDF108</v>
      </c>
      <c r="AR320" s="25" t="str">
        <f t="shared" si="258"/>
        <v>3 missed</v>
      </c>
      <c r="AS320" s="25" t="str">
        <f t="shared" si="259"/>
        <v>2 missed</v>
      </c>
      <c r="AT320" s="25">
        <f t="shared" si="260"/>
        <v>0</v>
      </c>
      <c r="AU320" s="25">
        <f t="shared" si="261"/>
        <v>0</v>
      </c>
      <c r="AV320" s="10">
        <f t="shared" si="262"/>
        <v>0</v>
      </c>
      <c r="AW320" s="10">
        <f t="shared" si="263"/>
        <v>0</v>
      </c>
      <c r="AX320" s="25" t="str">
        <f t="shared" si="264"/>
        <v>5 missed</v>
      </c>
      <c r="AY320" s="25">
        <f t="shared" si="265"/>
        <v>0</v>
      </c>
      <c r="AZ320" s="10">
        <f t="shared" si="266"/>
        <v>0</v>
      </c>
      <c r="BA320" s="10" t="str">
        <f t="shared" si="267"/>
        <v>Q-0 A-0 || Q Total-3, A Total-2</v>
      </c>
      <c r="BB320" s="10" t="str" cm="1">
        <f t="array" ref="BB320">IFERROR(INDEX('Attendance-Slot-1'!$Q$2:$Q$1112,MATCH(1,('Attendance-Slot-1'!$A$2:$A$1112=$C320)*('Attendance-Slot-1'!$G$2:$G$1112=BB$2),0)),"No Data")</f>
        <v>No Data</v>
      </c>
      <c r="BC320" s="10" t="str" cm="1">
        <f t="array" ref="BC320">IFERROR(INDEX('Attendance-Slot-2'!$Q$2:$Q$2595,MATCH(1,('Attendance-Slot-2'!$A$2:$A$2595=$C320)*('Attendance-Slot-2'!$G$2:$G$2595=BB$2),0)),"No Data")</f>
        <v>A-S2_Onsite</v>
      </c>
      <c r="BD320" s="136" t="e">
        <f>VLOOKUP($AQ320,'Written Exam Marks'!$H:$Q,10,FALSE)</f>
        <v>#N/A</v>
      </c>
      <c r="BE320" s="136" t="e">
        <f>VLOOKUP($AQ320,'Written Exam Marks'!$H:$Q,9,FALSE)</f>
        <v>#N/A</v>
      </c>
      <c r="BF320" s="10" t="str">
        <f t="shared" si="268"/>
        <v>Absent</v>
      </c>
      <c r="BG320" s="10" t="str">
        <f t="shared" si="269"/>
        <v>A-S2_Onsite</v>
      </c>
      <c r="BH320" s="129" t="s">
        <v>5</v>
      </c>
      <c r="BI320" s="129" t="s">
        <v>5</v>
      </c>
      <c r="BJ320" s="129" t="s">
        <v>5</v>
      </c>
      <c r="BK320" s="129" t="s">
        <v>5</v>
      </c>
      <c r="BL320" s="144">
        <v>0</v>
      </c>
      <c r="BM320" s="24">
        <v>60</v>
      </c>
      <c r="BN320" s="24" t="s">
        <v>1004</v>
      </c>
      <c r="BO320" s="118" t="s">
        <v>1063</v>
      </c>
      <c r="BP320" s="118" t="str">
        <f t="shared" si="242"/>
        <v>2025EB1100319-BDSDF114</v>
      </c>
      <c r="BQ320" s="24" t="str">
        <f t="shared" si="270"/>
        <v>3 missed</v>
      </c>
      <c r="BR320" s="24" t="str">
        <f t="shared" si="271"/>
        <v>1 missed</v>
      </c>
      <c r="BS320" s="24">
        <f t="shared" si="272"/>
        <v>0</v>
      </c>
      <c r="BT320" s="24">
        <f t="shared" si="273"/>
        <v>0</v>
      </c>
      <c r="BU320" s="14">
        <f t="shared" si="274"/>
        <v>0</v>
      </c>
      <c r="BV320" s="14">
        <f t="shared" si="275"/>
        <v>0</v>
      </c>
      <c r="BW320" s="24" t="str">
        <f t="shared" si="276"/>
        <v>4 missed</v>
      </c>
      <c r="BX320" s="24">
        <f t="shared" si="277"/>
        <v>0</v>
      </c>
      <c r="BY320" s="14">
        <f t="shared" si="278"/>
        <v>0</v>
      </c>
      <c r="BZ320" s="14" t="str">
        <f t="shared" si="279"/>
        <v>Q-0 A-0 || Q Total-3, A Total-1</v>
      </c>
      <c r="CA320" s="14" t="str" cm="1">
        <f t="array" ref="CA320">IFERROR(INDEX('Attendance-Slot-1'!$Q$2:$Q$1112,MATCH(1,('Attendance-Slot-1'!$A$2:$A$1112=$C320)*('Attendance-Slot-1'!$G$2:$G$1112=CA$2),0)),"No Data")</f>
        <v>No Data</v>
      </c>
      <c r="CB320" s="14" t="str" cm="1">
        <f t="array" ref="CB320">IFERROR(INDEX('Attendance-Slot-2'!$Q$2:$Q$2595,MATCH(1,('Attendance-Slot-2'!$A$2:$A$2595=$C320)*('Attendance-Slot-2'!$G$2:$G$2595=CA$2),0)),"No Data")</f>
        <v>A-S2_Onsite</v>
      </c>
      <c r="CC320" s="138" t="e">
        <f>VLOOKUP($BP320,'Written Exam Marks'!$H:$Q,10,FALSE)</f>
        <v>#N/A</v>
      </c>
      <c r="CD320" s="138" t="e">
        <f>VLOOKUP($BP320,'Written Exam Marks'!$H:$Q,9,FALSE)</f>
        <v>#N/A</v>
      </c>
      <c r="CE320" s="14" t="str">
        <f t="shared" si="280"/>
        <v>Absent</v>
      </c>
      <c r="CF320" s="14" t="str">
        <f t="shared" si="281"/>
        <v>A-S2_Onsite</v>
      </c>
      <c r="CG320" s="130">
        <v>4.5</v>
      </c>
      <c r="CH320" s="130" t="s">
        <v>5</v>
      </c>
      <c r="CI320" s="130" t="s">
        <v>5</v>
      </c>
      <c r="CJ320" s="130" t="s">
        <v>5</v>
      </c>
      <c r="CK320" s="130" t="s">
        <v>5</v>
      </c>
      <c r="CL320" s="130" t="s">
        <v>5</v>
      </c>
      <c r="CM320" s="145">
        <v>4.5</v>
      </c>
      <c r="CN320" s="130">
        <v>50</v>
      </c>
      <c r="CO320" s="27" t="s">
        <v>1005</v>
      </c>
      <c r="CP320" s="119" t="s">
        <v>1044</v>
      </c>
      <c r="CQ320" s="119" t="str">
        <f t="shared" si="243"/>
        <v>2025EB1100319-BDSDF112</v>
      </c>
      <c r="CR320" s="27" t="str">
        <f t="shared" si="282"/>
        <v>1 missed</v>
      </c>
      <c r="CS320" s="27" t="str">
        <f t="shared" si="283"/>
        <v>2 missed</v>
      </c>
      <c r="CT320" s="27">
        <f t="shared" si="284"/>
        <v>1</v>
      </c>
      <c r="CU320" s="27">
        <f t="shared" si="285"/>
        <v>0</v>
      </c>
      <c r="CV320" s="15">
        <f t="shared" si="286"/>
        <v>0.5</v>
      </c>
      <c r="CW320" s="15">
        <f t="shared" si="287"/>
        <v>0</v>
      </c>
      <c r="CX320" s="27" t="str">
        <f t="shared" si="288"/>
        <v>3 missed</v>
      </c>
      <c r="CY320" s="27">
        <f t="shared" si="289"/>
        <v>1</v>
      </c>
      <c r="CZ320" s="15">
        <f t="shared" si="290"/>
        <v>0.25</v>
      </c>
      <c r="DA320" s="15" t="str">
        <f t="shared" si="291"/>
        <v>Q-1 A-0 || Q Total-2, A Total-2</v>
      </c>
      <c r="DB320" s="15" t="str" cm="1">
        <f t="array" ref="DB320">IFERROR(INDEX('Attendance-Slot-1'!$Q$2:$Q$1112,MATCH(1,('Attendance-Slot-1'!$A$2:$A$1112=$C320)*('Attendance-Slot-1'!$G$2:$G$1112=DB$2),0)),"No Data")</f>
        <v>No Data</v>
      </c>
      <c r="DC320" s="15" t="str" cm="1">
        <f t="array" ref="DC320">IFERROR(INDEX('Attendance-Slot-2'!$Q$2:$Q$2595,MATCH(1,('Attendance-Slot-2'!$A$2:$A$2595=$C320)*('Attendance-Slot-2'!$G$2:$G$2595=DB$2),0)),"No Data")</f>
        <v>A-S2_Onsite</v>
      </c>
      <c r="DD320" s="139" t="e">
        <f>VLOOKUP($CQ320,'Written Exam Marks'!$H:$Q,10,FALSE)</f>
        <v>#N/A</v>
      </c>
      <c r="DE320" s="139" t="e">
        <f>VLOOKUP($CQ320,'Written Exam Marks'!$H:$Q,9,FALSE)</f>
        <v>#N/A</v>
      </c>
      <c r="DF320" s="15" t="str">
        <f t="shared" si="292"/>
        <v>Absent</v>
      </c>
      <c r="DG320" s="15" t="str">
        <f t="shared" si="293"/>
        <v>A-S2_Onsite</v>
      </c>
      <c r="DH320" s="139" t="s">
        <v>5</v>
      </c>
      <c r="DI320" s="139">
        <v>0</v>
      </c>
      <c r="DJ320" s="139">
        <v>100</v>
      </c>
      <c r="DK320" s="3" t="str">
        <f t="shared" si="244"/>
        <v>P-0, A-0, No Data-4</v>
      </c>
      <c r="DL320" s="3" t="str">
        <f t="shared" si="245"/>
        <v>P-0, A-4, No Data-0</v>
      </c>
      <c r="DM320" s="1" t="str">
        <f t="shared" si="294"/>
        <v>A-S2_Onsite</v>
      </c>
      <c r="DN320" s="1" t="str">
        <f t="shared" si="295"/>
        <v>A-S2_Onsite</v>
      </c>
      <c r="DO320" s="1" t="str">
        <f t="shared" si="296"/>
        <v>A-S2_Onsite</v>
      </c>
      <c r="DP320" s="1" t="str">
        <f t="shared" si="297"/>
        <v>A-S2_Onsite</v>
      </c>
      <c r="DQ320" s="1" t="str">
        <f t="shared" si="298"/>
        <v>P-0, A-4, No Data-0</v>
      </c>
      <c r="DR320" s="39">
        <f t="shared" si="299"/>
        <v>0</v>
      </c>
      <c r="DS320" s="34" t="s">
        <v>7218</v>
      </c>
      <c r="DT320" s="39" t="s">
        <v>1098</v>
      </c>
      <c r="DU320" s="30" t="s">
        <v>954</v>
      </c>
      <c r="DV320" s="30" t="s">
        <v>7218</v>
      </c>
    </row>
    <row r="321" spans="1:126" x14ac:dyDescent="0.25">
      <c r="A321" s="1">
        <v>318</v>
      </c>
      <c r="B321" s="1" t="s">
        <v>1000</v>
      </c>
      <c r="C321" s="1" t="s">
        <v>957</v>
      </c>
      <c r="D321" s="1" t="s">
        <v>958</v>
      </c>
      <c r="E321" s="1" t="s">
        <v>959</v>
      </c>
      <c r="F321" s="1" t="s">
        <v>7202</v>
      </c>
      <c r="G321" s="1" t="s">
        <v>3680</v>
      </c>
      <c r="H321" s="143">
        <v>8</v>
      </c>
      <c r="I321" s="143" t="s">
        <v>5</v>
      </c>
      <c r="J321" s="143">
        <v>8</v>
      </c>
      <c r="K321" s="143">
        <v>8</v>
      </c>
      <c r="L321" s="132">
        <v>28</v>
      </c>
      <c r="M321" s="132">
        <v>52</v>
      </c>
      <c r="N321" s="26">
        <v>60</v>
      </c>
      <c r="O321" s="26" t="s">
        <v>997</v>
      </c>
      <c r="P321" s="120" t="s">
        <v>1034</v>
      </c>
      <c r="Q321" s="13" t="str">
        <f t="shared" si="246"/>
        <v>2025EB1100320-BDSDF113</v>
      </c>
      <c r="R321" s="26" t="str">
        <f t="shared" si="247"/>
        <v>1 missed</v>
      </c>
      <c r="S321" s="26" t="str">
        <f t="shared" si="240"/>
        <v>0 missed</v>
      </c>
      <c r="T321" s="26">
        <f t="shared" si="248"/>
        <v>3</v>
      </c>
      <c r="U321" s="26">
        <f t="shared" si="249"/>
        <v>1</v>
      </c>
      <c r="V321" s="13">
        <f t="shared" si="250"/>
        <v>0.75</v>
      </c>
      <c r="W321" s="13">
        <f t="shared" si="251"/>
        <v>1</v>
      </c>
      <c r="X321" s="26" t="str">
        <f t="shared" si="252"/>
        <v>1 missed</v>
      </c>
      <c r="Y321" s="26">
        <f t="shared" si="253"/>
        <v>4</v>
      </c>
      <c r="Z321" s="13">
        <f t="shared" si="254"/>
        <v>0.8</v>
      </c>
      <c r="AA321" s="15" t="str">
        <f t="shared" si="255"/>
        <v>Q-3 A-1 || Q Total-4, A Total-1</v>
      </c>
      <c r="AB321" s="13" t="str" cm="1">
        <f t="array" ref="AB321">IFERROR(INDEX('Attendance-Slot-1'!$Q$2:$Q$1112,MATCH(1,('Attendance-Slot-1'!$A$2:$A$1112=$C321)*('Attendance-Slot-1'!$G$2:$G$1112=AB$2),0)),"No Data")</f>
        <v>No Data</v>
      </c>
      <c r="AC321" s="13" t="str" cm="1">
        <f t="array" ref="AC321">IFERROR(INDEX('Attendance-Slot-2'!$Q$2:$Q$2595,MATCH(1,('Attendance-Slot-2'!$A$2:$A$2595=$C321)*('Attendance-Slot-2'!$G$2:$G$2595=AB$2),0)),"No Data")</f>
        <v>P-S2_Onsite</v>
      </c>
      <c r="AD321" s="133">
        <f>VLOOKUP($Q321,'Written Exam Marks'!$H:$Q,10,FALSE)</f>
        <v>3</v>
      </c>
      <c r="AE321" s="133">
        <f>VLOOKUP($Q321,'Written Exam Marks'!$H:$Q,9,FALSE)</f>
        <v>40</v>
      </c>
      <c r="AF321" s="13" t="str">
        <f t="shared" si="256"/>
        <v>Present</v>
      </c>
      <c r="AG321" s="13" t="str">
        <f t="shared" si="257"/>
        <v>P-S2_Onsite</v>
      </c>
      <c r="AH321" s="29">
        <v>7</v>
      </c>
      <c r="AI321" s="29">
        <v>14</v>
      </c>
      <c r="AJ321" s="29" t="s">
        <v>5</v>
      </c>
      <c r="AK321" s="29">
        <v>10</v>
      </c>
      <c r="AL321" s="29">
        <v>10</v>
      </c>
      <c r="AM321" s="29">
        <v>41</v>
      </c>
      <c r="AN321" s="131">
        <v>60</v>
      </c>
      <c r="AO321" s="36" t="s">
        <v>7179</v>
      </c>
      <c r="AP321" s="116" t="s">
        <v>1050</v>
      </c>
      <c r="AQ321" s="116" t="str">
        <f t="shared" si="241"/>
        <v>2025EB1100320-BDSDF108</v>
      </c>
      <c r="AR321" s="25" t="str">
        <f t="shared" si="258"/>
        <v>1 missed</v>
      </c>
      <c r="AS321" s="25" t="str">
        <f t="shared" si="259"/>
        <v>0 missed</v>
      </c>
      <c r="AT321" s="25">
        <f t="shared" si="260"/>
        <v>2</v>
      </c>
      <c r="AU321" s="25">
        <f t="shared" si="261"/>
        <v>2</v>
      </c>
      <c r="AV321" s="10">
        <f t="shared" si="262"/>
        <v>0.66666666666666663</v>
      </c>
      <c r="AW321" s="10">
        <f t="shared" si="263"/>
        <v>1</v>
      </c>
      <c r="AX321" s="25" t="str">
        <f t="shared" si="264"/>
        <v>1 missed</v>
      </c>
      <c r="AY321" s="25">
        <f t="shared" si="265"/>
        <v>4</v>
      </c>
      <c r="AZ321" s="10">
        <f t="shared" si="266"/>
        <v>0.8</v>
      </c>
      <c r="BA321" s="10" t="str">
        <f t="shared" si="267"/>
        <v>Q-2 A-2 || Q Total-3, A Total-2</v>
      </c>
      <c r="BB321" s="10" t="str" cm="1">
        <f t="array" ref="BB321">IFERROR(INDEX('Attendance-Slot-1'!$Q$2:$Q$1112,MATCH(1,('Attendance-Slot-1'!$A$2:$A$1112=$C321)*('Attendance-Slot-1'!$G$2:$G$1112=BB$2),0)),"No Data")</f>
        <v>No Data</v>
      </c>
      <c r="BC321" s="10" t="str" cm="1">
        <f t="array" ref="BC321">IFERROR(INDEX('Attendance-Slot-2'!$Q$2:$Q$2595,MATCH(1,('Attendance-Slot-2'!$A$2:$A$2595=$C321)*('Attendance-Slot-2'!$G$2:$G$2595=BB$2),0)),"No Data")</f>
        <v>P-S2_Onsite</v>
      </c>
      <c r="BD321" s="136">
        <f>VLOOKUP($AQ321,'Written Exam Marks'!$H:$Q,10,FALSE)</f>
        <v>7.5</v>
      </c>
      <c r="BE321" s="136">
        <f>VLOOKUP($AQ321,'Written Exam Marks'!$H:$Q,9,FALSE)</f>
        <v>40</v>
      </c>
      <c r="BF321" s="10" t="str">
        <f t="shared" si="268"/>
        <v>Present</v>
      </c>
      <c r="BG321" s="10" t="str">
        <f t="shared" si="269"/>
        <v>P-S2_Onsite</v>
      </c>
      <c r="BH321" s="129">
        <v>9</v>
      </c>
      <c r="BI321" s="129">
        <v>15</v>
      </c>
      <c r="BJ321" s="129" t="s">
        <v>5</v>
      </c>
      <c r="BK321" s="129">
        <v>19</v>
      </c>
      <c r="BL321" s="144">
        <v>43</v>
      </c>
      <c r="BM321" s="24">
        <v>60</v>
      </c>
      <c r="BN321" s="24" t="s">
        <v>1004</v>
      </c>
      <c r="BO321" s="118" t="s">
        <v>1063</v>
      </c>
      <c r="BP321" s="118" t="str">
        <f t="shared" si="242"/>
        <v>2025EB1100320-BDSDF114</v>
      </c>
      <c r="BQ321" s="24" t="str">
        <f t="shared" si="270"/>
        <v>1 missed</v>
      </c>
      <c r="BR321" s="24" t="str">
        <f t="shared" si="271"/>
        <v>0 missed</v>
      </c>
      <c r="BS321" s="24">
        <f t="shared" si="272"/>
        <v>2</v>
      </c>
      <c r="BT321" s="24">
        <f t="shared" si="273"/>
        <v>1</v>
      </c>
      <c r="BU321" s="14">
        <f t="shared" si="274"/>
        <v>0.66666666666666663</v>
      </c>
      <c r="BV321" s="14">
        <f t="shared" si="275"/>
        <v>1</v>
      </c>
      <c r="BW321" s="24" t="str">
        <f t="shared" si="276"/>
        <v>1 missed</v>
      </c>
      <c r="BX321" s="24">
        <f t="shared" si="277"/>
        <v>3</v>
      </c>
      <c r="BY321" s="14">
        <f t="shared" si="278"/>
        <v>0.75</v>
      </c>
      <c r="BZ321" s="14" t="str">
        <f t="shared" si="279"/>
        <v>Q-2 A-1 || Q Total-3, A Total-1</v>
      </c>
      <c r="CA321" s="14" t="str" cm="1">
        <f t="array" ref="CA321">IFERROR(INDEX('Attendance-Slot-1'!$Q$2:$Q$1112,MATCH(1,('Attendance-Slot-1'!$A$2:$A$1112=$C321)*('Attendance-Slot-1'!$G$2:$G$1112=CA$2),0)),"No Data")</f>
        <v>No Data</v>
      </c>
      <c r="CB321" s="14" t="str" cm="1">
        <f t="array" ref="CB321">IFERROR(INDEX('Attendance-Slot-2'!$Q$2:$Q$2595,MATCH(1,('Attendance-Slot-2'!$A$2:$A$2595=$C321)*('Attendance-Slot-2'!$G$2:$G$2595=CA$2),0)),"No Data")</f>
        <v>P-S2_Onsite</v>
      </c>
      <c r="CC321" s="138">
        <f>VLOOKUP($BP321,'Written Exam Marks'!$H:$Q,10,FALSE)</f>
        <v>2</v>
      </c>
      <c r="CD321" s="138">
        <f>VLOOKUP($BP321,'Written Exam Marks'!$H:$Q,9,FALSE)</f>
        <v>40</v>
      </c>
      <c r="CE321" s="14" t="str">
        <f t="shared" si="280"/>
        <v>Present</v>
      </c>
      <c r="CF321" s="14" t="str">
        <f t="shared" si="281"/>
        <v>P-S2_Onsite</v>
      </c>
      <c r="CG321" s="130">
        <v>2.5</v>
      </c>
      <c r="CH321" s="130">
        <v>4.5</v>
      </c>
      <c r="CI321" s="130">
        <v>4</v>
      </c>
      <c r="CJ321" s="130">
        <v>9</v>
      </c>
      <c r="CK321" s="130" t="s">
        <v>5</v>
      </c>
      <c r="CL321" s="130" t="s">
        <v>5</v>
      </c>
      <c r="CM321" s="145">
        <v>20</v>
      </c>
      <c r="CN321" s="130">
        <v>50</v>
      </c>
      <c r="CO321" s="27" t="s">
        <v>1005</v>
      </c>
      <c r="CP321" s="119" t="s">
        <v>1044</v>
      </c>
      <c r="CQ321" s="119" t="str">
        <f t="shared" si="243"/>
        <v>2025EB1100320-BDSDF112</v>
      </c>
      <c r="CR321" s="27" t="str">
        <f t="shared" si="282"/>
        <v>0 missed</v>
      </c>
      <c r="CS321" s="27" t="str">
        <f t="shared" si="283"/>
        <v>0 missed</v>
      </c>
      <c r="CT321" s="27">
        <f t="shared" si="284"/>
        <v>2</v>
      </c>
      <c r="CU321" s="27">
        <f t="shared" si="285"/>
        <v>2</v>
      </c>
      <c r="CV321" s="15">
        <f t="shared" si="286"/>
        <v>1</v>
      </c>
      <c r="CW321" s="15">
        <f t="shared" si="287"/>
        <v>1</v>
      </c>
      <c r="CX321" s="27" t="str">
        <f t="shared" si="288"/>
        <v>0 missed</v>
      </c>
      <c r="CY321" s="27">
        <f t="shared" si="289"/>
        <v>4</v>
      </c>
      <c r="CZ321" s="15">
        <f t="shared" si="290"/>
        <v>1</v>
      </c>
      <c r="DA321" s="15" t="str">
        <f t="shared" si="291"/>
        <v>Q-2 A-2 || Q Total-2, A Total-2</v>
      </c>
      <c r="DB321" s="15" t="str" cm="1">
        <f t="array" ref="DB321">IFERROR(INDEX('Attendance-Slot-1'!$Q$2:$Q$1112,MATCH(1,('Attendance-Slot-1'!$A$2:$A$1112=$C321)*('Attendance-Slot-1'!$G$2:$G$1112=DB$2),0)),"No Data")</f>
        <v>No Data</v>
      </c>
      <c r="DC321" s="15" t="str" cm="1">
        <f t="array" ref="DC321">IFERROR(INDEX('Attendance-Slot-2'!$Q$2:$Q$2595,MATCH(1,('Attendance-Slot-2'!$A$2:$A$2595=$C321)*('Attendance-Slot-2'!$G$2:$G$2595=DB$2),0)),"No Data")</f>
        <v>P-S2_Onsite</v>
      </c>
      <c r="DD321" s="139">
        <f>VLOOKUP($CQ321,'Written Exam Marks'!$H:$Q,10,FALSE)</f>
        <v>29</v>
      </c>
      <c r="DE321" s="139">
        <f>VLOOKUP($CQ321,'Written Exam Marks'!$H:$Q,9,FALSE)</f>
        <v>50</v>
      </c>
      <c r="DF321" s="15" t="str">
        <f t="shared" si="292"/>
        <v>Present</v>
      </c>
      <c r="DG321" s="15" t="str">
        <f t="shared" si="293"/>
        <v>P-S2_Onsite</v>
      </c>
      <c r="DH321" s="139">
        <v>85</v>
      </c>
      <c r="DI321" s="139">
        <v>85</v>
      </c>
      <c r="DJ321" s="139">
        <v>100</v>
      </c>
      <c r="DK321" s="3" t="str">
        <f t="shared" si="244"/>
        <v>P-0, A-0, No Data-4</v>
      </c>
      <c r="DL321" s="3" t="str">
        <f t="shared" si="245"/>
        <v>P-4, A-0, No Data-0</v>
      </c>
      <c r="DM321" s="1" t="str">
        <f t="shared" si="294"/>
        <v>P-S2_Onsite</v>
      </c>
      <c r="DN321" s="1" t="str">
        <f t="shared" si="295"/>
        <v>P-S2_Onsite</v>
      </c>
      <c r="DO321" s="1" t="str">
        <f t="shared" si="296"/>
        <v>P-S2_Onsite</v>
      </c>
      <c r="DP321" s="1" t="str">
        <f t="shared" si="297"/>
        <v>P-S2_Onsite</v>
      </c>
      <c r="DQ321" s="1" t="str">
        <f t="shared" si="298"/>
        <v>P-4, A-0, No Data-0</v>
      </c>
      <c r="DR321" s="39">
        <f t="shared" si="299"/>
        <v>0</v>
      </c>
      <c r="DS321" s="34" t="s">
        <v>7217</v>
      </c>
      <c r="DT321" s="39" t="s">
        <v>7363</v>
      </c>
      <c r="DU321" s="30" t="s">
        <v>957</v>
      </c>
      <c r="DV321" s="30"/>
    </row>
    <row r="322" spans="1:126" x14ac:dyDescent="0.25">
      <c r="A322" s="1">
        <v>319</v>
      </c>
      <c r="B322" s="1" t="s">
        <v>1000</v>
      </c>
      <c r="C322" s="1" t="s">
        <v>960</v>
      </c>
      <c r="D322" s="1" t="s">
        <v>961</v>
      </c>
      <c r="E322" s="1" t="s">
        <v>962</v>
      </c>
      <c r="F322" s="1" t="s">
        <v>7202</v>
      </c>
      <c r="G322" s="1" t="s">
        <v>1573</v>
      </c>
      <c r="H322" s="143">
        <v>1.6</v>
      </c>
      <c r="I322" s="143" t="s">
        <v>5</v>
      </c>
      <c r="J322" s="143">
        <v>6.4</v>
      </c>
      <c r="K322" s="143">
        <v>8</v>
      </c>
      <c r="L322" s="132">
        <v>28</v>
      </c>
      <c r="M322" s="132">
        <v>44</v>
      </c>
      <c r="N322" s="26">
        <v>60</v>
      </c>
      <c r="O322" s="26" t="s">
        <v>997</v>
      </c>
      <c r="P322" s="120" t="s">
        <v>1034</v>
      </c>
      <c r="Q322" s="13" t="str">
        <f t="shared" si="246"/>
        <v>2025EB1100321-BDSDF113</v>
      </c>
      <c r="R322" s="26" t="str">
        <f t="shared" si="247"/>
        <v>1 missed</v>
      </c>
      <c r="S322" s="26" t="str">
        <f t="shared" si="240"/>
        <v>0 missed</v>
      </c>
      <c r="T322" s="26">
        <f t="shared" si="248"/>
        <v>3</v>
      </c>
      <c r="U322" s="26">
        <f t="shared" si="249"/>
        <v>1</v>
      </c>
      <c r="V322" s="13">
        <f t="shared" si="250"/>
        <v>0.75</v>
      </c>
      <c r="W322" s="13">
        <f t="shared" si="251"/>
        <v>1</v>
      </c>
      <c r="X322" s="26" t="str">
        <f t="shared" si="252"/>
        <v>1 missed</v>
      </c>
      <c r="Y322" s="26">
        <f t="shared" si="253"/>
        <v>4</v>
      </c>
      <c r="Z322" s="13">
        <f t="shared" si="254"/>
        <v>0.8</v>
      </c>
      <c r="AA322" s="15" t="str">
        <f t="shared" si="255"/>
        <v>Q-3 A-1 || Q Total-4, A Total-1</v>
      </c>
      <c r="AB322" s="13" t="str" cm="1">
        <f t="array" ref="AB322">IFERROR(INDEX('Attendance-Slot-1'!$Q$2:$Q$1112,MATCH(1,('Attendance-Slot-1'!$A$2:$A$1112=$C322)*('Attendance-Slot-1'!$G$2:$G$1112=AB$2),0)),"No Data")</f>
        <v>P-S1_Onsite</v>
      </c>
      <c r="AC322" s="13" t="str" cm="1">
        <f t="array" ref="AC322">IFERROR(INDEX('Attendance-Slot-2'!$Q$2:$Q$2595,MATCH(1,('Attendance-Slot-2'!$A$2:$A$2595=$C322)*('Attendance-Slot-2'!$G$2:$G$2595=AB$2),0)),"No Data")</f>
        <v>No Data</v>
      </c>
      <c r="AD322" s="133">
        <f>VLOOKUP($Q322,'Written Exam Marks'!$H:$Q,10,FALSE)</f>
        <v>20</v>
      </c>
      <c r="AE322" s="133">
        <f>VLOOKUP($Q322,'Written Exam Marks'!$H:$Q,9,FALSE)</f>
        <v>40</v>
      </c>
      <c r="AF322" s="13" t="str">
        <f t="shared" si="256"/>
        <v>Present</v>
      </c>
      <c r="AG322" s="13" t="str">
        <f t="shared" si="257"/>
        <v>P-S1_Onsite</v>
      </c>
      <c r="AH322" s="29">
        <v>12</v>
      </c>
      <c r="AI322" s="29">
        <v>11</v>
      </c>
      <c r="AJ322" s="29">
        <v>9.3333333330000006</v>
      </c>
      <c r="AK322" s="29">
        <v>9</v>
      </c>
      <c r="AL322" s="29">
        <v>10</v>
      </c>
      <c r="AM322" s="29">
        <v>51.333333332999999</v>
      </c>
      <c r="AN322" s="131">
        <v>60</v>
      </c>
      <c r="AO322" s="36" t="s">
        <v>7179</v>
      </c>
      <c r="AP322" s="116" t="s">
        <v>1050</v>
      </c>
      <c r="AQ322" s="116" t="str">
        <f t="shared" si="241"/>
        <v>2025EB1100321-BDSDF108</v>
      </c>
      <c r="AR322" s="25" t="str">
        <f t="shared" si="258"/>
        <v>0 missed</v>
      </c>
      <c r="AS322" s="25" t="str">
        <f t="shared" si="259"/>
        <v>0 missed</v>
      </c>
      <c r="AT322" s="25">
        <f t="shared" si="260"/>
        <v>3</v>
      </c>
      <c r="AU322" s="25">
        <f t="shared" si="261"/>
        <v>2</v>
      </c>
      <c r="AV322" s="10">
        <f t="shared" si="262"/>
        <v>1</v>
      </c>
      <c r="AW322" s="10">
        <f t="shared" si="263"/>
        <v>1</v>
      </c>
      <c r="AX322" s="25" t="str">
        <f t="shared" si="264"/>
        <v>0 missed</v>
      </c>
      <c r="AY322" s="25">
        <f t="shared" si="265"/>
        <v>5</v>
      </c>
      <c r="AZ322" s="10">
        <f t="shared" si="266"/>
        <v>1</v>
      </c>
      <c r="BA322" s="10" t="str">
        <f t="shared" si="267"/>
        <v>Q-3 A-2 || Q Total-3, A Total-2</v>
      </c>
      <c r="BB322" s="10" t="str" cm="1">
        <f t="array" ref="BB322">IFERROR(INDEX('Attendance-Slot-1'!$Q$2:$Q$1112,MATCH(1,('Attendance-Slot-1'!$A$2:$A$1112=$C322)*('Attendance-Slot-1'!$G$2:$G$1112=BB$2),0)),"No Data")</f>
        <v>P-S1_Onsite</v>
      </c>
      <c r="BC322" s="10" t="str" cm="1">
        <f t="array" ref="BC322">IFERROR(INDEX('Attendance-Slot-2'!$Q$2:$Q$2595,MATCH(1,('Attendance-Slot-2'!$A$2:$A$2595=$C322)*('Attendance-Slot-2'!$G$2:$G$2595=BB$2),0)),"No Data")</f>
        <v>No Data</v>
      </c>
      <c r="BD322" s="136">
        <f>VLOOKUP($AQ322,'Written Exam Marks'!$H:$Q,10,FALSE)</f>
        <v>7</v>
      </c>
      <c r="BE322" s="136">
        <f>VLOOKUP($AQ322,'Written Exam Marks'!$H:$Q,9,FALSE)</f>
        <v>40</v>
      </c>
      <c r="BF322" s="10" t="str">
        <f t="shared" si="268"/>
        <v>Present</v>
      </c>
      <c r="BG322" s="10" t="str">
        <f t="shared" si="269"/>
        <v>P-S1_Onsite</v>
      </c>
      <c r="BH322" s="129">
        <v>10</v>
      </c>
      <c r="BI322" s="129">
        <v>12</v>
      </c>
      <c r="BJ322" s="129" t="s">
        <v>5</v>
      </c>
      <c r="BK322" s="129">
        <v>17</v>
      </c>
      <c r="BL322" s="144">
        <v>39</v>
      </c>
      <c r="BM322" s="24">
        <v>60</v>
      </c>
      <c r="BN322" s="24" t="s">
        <v>1004</v>
      </c>
      <c r="BO322" s="118" t="s">
        <v>1063</v>
      </c>
      <c r="BP322" s="118" t="str">
        <f t="shared" si="242"/>
        <v>2025EB1100321-BDSDF114</v>
      </c>
      <c r="BQ322" s="24" t="str">
        <f t="shared" si="270"/>
        <v>1 missed</v>
      </c>
      <c r="BR322" s="24" t="str">
        <f t="shared" si="271"/>
        <v>0 missed</v>
      </c>
      <c r="BS322" s="24">
        <f t="shared" si="272"/>
        <v>2</v>
      </c>
      <c r="BT322" s="24">
        <f t="shared" si="273"/>
        <v>1</v>
      </c>
      <c r="BU322" s="14">
        <f t="shared" si="274"/>
        <v>0.66666666666666663</v>
      </c>
      <c r="BV322" s="14">
        <f t="shared" si="275"/>
        <v>1</v>
      </c>
      <c r="BW322" s="24" t="str">
        <f t="shared" si="276"/>
        <v>1 missed</v>
      </c>
      <c r="BX322" s="24">
        <f t="shared" si="277"/>
        <v>3</v>
      </c>
      <c r="BY322" s="14">
        <f t="shared" si="278"/>
        <v>0.75</v>
      </c>
      <c r="BZ322" s="14" t="str">
        <f t="shared" si="279"/>
        <v>Q-2 A-1 || Q Total-3, A Total-1</v>
      </c>
      <c r="CA322" s="14" t="str" cm="1">
        <f t="array" ref="CA322">IFERROR(INDEX('Attendance-Slot-1'!$Q$2:$Q$1112,MATCH(1,('Attendance-Slot-1'!$A$2:$A$1112=$C322)*('Attendance-Slot-1'!$G$2:$G$1112=CA$2),0)),"No Data")</f>
        <v>P-S1_Onsite</v>
      </c>
      <c r="CB322" s="14" t="str" cm="1">
        <f t="array" ref="CB322">IFERROR(INDEX('Attendance-Slot-2'!$Q$2:$Q$2595,MATCH(1,('Attendance-Slot-2'!$A$2:$A$2595=$C322)*('Attendance-Slot-2'!$G$2:$G$2595=CA$2),0)),"No Data")</f>
        <v>No Data</v>
      </c>
      <c r="CC322" s="138">
        <f>VLOOKUP($BP322,'Written Exam Marks'!$H:$Q,10,FALSE)</f>
        <v>6</v>
      </c>
      <c r="CD322" s="138">
        <f>VLOOKUP($BP322,'Written Exam Marks'!$H:$Q,9,FALSE)</f>
        <v>40</v>
      </c>
      <c r="CE322" s="14" t="str">
        <f t="shared" si="280"/>
        <v>Present</v>
      </c>
      <c r="CF322" s="14" t="str">
        <f t="shared" si="281"/>
        <v>P-S1_Onsite</v>
      </c>
      <c r="CG322" s="130">
        <v>4</v>
      </c>
      <c r="CH322" s="130">
        <v>5</v>
      </c>
      <c r="CI322" s="130">
        <v>9</v>
      </c>
      <c r="CJ322" s="130">
        <v>8.5</v>
      </c>
      <c r="CK322" s="130" t="s">
        <v>5</v>
      </c>
      <c r="CL322" s="130" t="s">
        <v>5</v>
      </c>
      <c r="CM322" s="145">
        <v>26.5</v>
      </c>
      <c r="CN322" s="130">
        <v>50</v>
      </c>
      <c r="CO322" s="27" t="s">
        <v>1005</v>
      </c>
      <c r="CP322" s="119" t="s">
        <v>1044</v>
      </c>
      <c r="CQ322" s="119" t="str">
        <f t="shared" si="243"/>
        <v>2025EB1100321-BDSDF112</v>
      </c>
      <c r="CR322" s="27" t="str">
        <f t="shared" si="282"/>
        <v>0 missed</v>
      </c>
      <c r="CS322" s="27" t="str">
        <f t="shared" si="283"/>
        <v>0 missed</v>
      </c>
      <c r="CT322" s="27">
        <f t="shared" si="284"/>
        <v>2</v>
      </c>
      <c r="CU322" s="27">
        <f t="shared" si="285"/>
        <v>2</v>
      </c>
      <c r="CV322" s="15">
        <f t="shared" si="286"/>
        <v>1</v>
      </c>
      <c r="CW322" s="15">
        <f t="shared" si="287"/>
        <v>1</v>
      </c>
      <c r="CX322" s="27" t="str">
        <f t="shared" si="288"/>
        <v>0 missed</v>
      </c>
      <c r="CY322" s="27">
        <f t="shared" si="289"/>
        <v>4</v>
      </c>
      <c r="CZ322" s="15">
        <f t="shared" si="290"/>
        <v>1</v>
      </c>
      <c r="DA322" s="15" t="str">
        <f t="shared" si="291"/>
        <v>Q-2 A-2 || Q Total-2, A Total-2</v>
      </c>
      <c r="DB322" s="15" t="str" cm="1">
        <f t="array" ref="DB322">IFERROR(INDEX('Attendance-Slot-1'!$Q$2:$Q$1112,MATCH(1,('Attendance-Slot-1'!$A$2:$A$1112=$C322)*('Attendance-Slot-1'!$G$2:$G$1112=DB$2),0)),"No Data")</f>
        <v>P-S1_Onsite</v>
      </c>
      <c r="DC322" s="15" t="str" cm="1">
        <f t="array" ref="DC322">IFERROR(INDEX('Attendance-Slot-2'!$Q$2:$Q$2595,MATCH(1,('Attendance-Slot-2'!$A$2:$A$2595=$C322)*('Attendance-Slot-2'!$G$2:$G$2595=DB$2),0)),"No Data")</f>
        <v>No Data</v>
      </c>
      <c r="DD322" s="139">
        <f>VLOOKUP($CQ322,'Written Exam Marks'!$H:$Q,10,FALSE)</f>
        <v>20</v>
      </c>
      <c r="DE322" s="139">
        <f>VLOOKUP($CQ322,'Written Exam Marks'!$H:$Q,9,FALSE)</f>
        <v>50</v>
      </c>
      <c r="DF322" s="15" t="str">
        <f t="shared" si="292"/>
        <v>Present</v>
      </c>
      <c r="DG322" s="15" t="str">
        <f t="shared" si="293"/>
        <v>P-S1_Onsite</v>
      </c>
      <c r="DH322" s="139">
        <v>90</v>
      </c>
      <c r="DI322" s="139">
        <v>90</v>
      </c>
      <c r="DJ322" s="139">
        <v>100</v>
      </c>
      <c r="DK322" s="3" t="str">
        <f t="shared" si="244"/>
        <v>P-4, A-0, No Data-0</v>
      </c>
      <c r="DL322" s="3" t="str">
        <f t="shared" si="245"/>
        <v>P-0, A-0, No Data-4</v>
      </c>
      <c r="DM322" s="1" t="str">
        <f t="shared" si="294"/>
        <v>P-S1_Onsite</v>
      </c>
      <c r="DN322" s="1" t="str">
        <f t="shared" si="295"/>
        <v>P-S1_Onsite</v>
      </c>
      <c r="DO322" s="1" t="str">
        <f t="shared" si="296"/>
        <v>P-S1_Onsite</v>
      </c>
      <c r="DP322" s="1" t="str">
        <f t="shared" si="297"/>
        <v>P-S1_Onsite</v>
      </c>
      <c r="DQ322" s="1" t="str">
        <f t="shared" si="298"/>
        <v>P-4, A-0, No Data-0</v>
      </c>
      <c r="DR322" s="39">
        <f t="shared" si="299"/>
        <v>0</v>
      </c>
      <c r="DS322" s="34" t="s">
        <v>7217</v>
      </c>
      <c r="DT322" s="39" t="s">
        <v>7363</v>
      </c>
      <c r="DU322" s="30" t="s">
        <v>960</v>
      </c>
      <c r="DV322" s="30"/>
    </row>
    <row r="323" spans="1:126" x14ac:dyDescent="0.25">
      <c r="A323" s="1">
        <v>320</v>
      </c>
      <c r="B323" s="1" t="s">
        <v>1000</v>
      </c>
      <c r="C323" s="1" t="s">
        <v>963</v>
      </c>
      <c r="D323" s="1" t="s">
        <v>964</v>
      </c>
      <c r="E323" s="1" t="s">
        <v>965</v>
      </c>
      <c r="F323" s="1" t="s">
        <v>7202</v>
      </c>
      <c r="G323" s="1" t="s">
        <v>1578</v>
      </c>
      <c r="H323" s="143" t="s">
        <v>5</v>
      </c>
      <c r="I323" s="143" t="s">
        <v>5</v>
      </c>
      <c r="J323" s="143" t="s">
        <v>5</v>
      </c>
      <c r="K323" s="143" t="s">
        <v>5</v>
      </c>
      <c r="L323" s="132" t="s">
        <v>5</v>
      </c>
      <c r="M323" s="132">
        <v>1.6</v>
      </c>
      <c r="N323" s="26">
        <v>60</v>
      </c>
      <c r="O323" s="26" t="s">
        <v>997</v>
      </c>
      <c r="P323" s="120" t="s">
        <v>1034</v>
      </c>
      <c r="Q323" s="13" t="str">
        <f t="shared" si="246"/>
        <v>2025EB1100322-BDSDF113</v>
      </c>
      <c r="R323" s="26" t="str">
        <f t="shared" si="247"/>
        <v>4 missed</v>
      </c>
      <c r="S323" s="26" t="str">
        <f t="shared" si="240"/>
        <v>1 missed</v>
      </c>
      <c r="T323" s="26">
        <f t="shared" si="248"/>
        <v>0</v>
      </c>
      <c r="U323" s="26">
        <f t="shared" si="249"/>
        <v>0</v>
      </c>
      <c r="V323" s="13">
        <f t="shared" si="250"/>
        <v>0</v>
      </c>
      <c r="W323" s="13">
        <f t="shared" si="251"/>
        <v>0</v>
      </c>
      <c r="X323" s="26" t="str">
        <f t="shared" si="252"/>
        <v>5 missed</v>
      </c>
      <c r="Y323" s="26">
        <f t="shared" si="253"/>
        <v>0</v>
      </c>
      <c r="Z323" s="13">
        <f t="shared" si="254"/>
        <v>0</v>
      </c>
      <c r="AA323" s="15" t="str">
        <f t="shared" si="255"/>
        <v>Q-0 A-0 || Q Total-4, A Total-1</v>
      </c>
      <c r="AB323" s="13" t="str" cm="1">
        <f t="array" ref="AB323">IFERROR(INDEX('Attendance-Slot-1'!$Q$2:$Q$1112,MATCH(1,('Attendance-Slot-1'!$A$2:$A$1112=$C323)*('Attendance-Slot-1'!$G$2:$G$1112=AB$2),0)),"No Data")</f>
        <v>A-S1_Onsite</v>
      </c>
      <c r="AC323" s="13" t="str" cm="1">
        <f t="array" ref="AC323">IFERROR(INDEX('Attendance-Slot-2'!$Q$2:$Q$2595,MATCH(1,('Attendance-Slot-2'!$A$2:$A$2595=$C323)*('Attendance-Slot-2'!$G$2:$G$2595=AB$2),0)),"No Data")</f>
        <v>P-S2_Onsite</v>
      </c>
      <c r="AD323" s="133">
        <f>VLOOKUP($Q323,'Written Exam Marks'!$H:$Q,10,FALSE)</f>
        <v>15</v>
      </c>
      <c r="AE323" s="133">
        <f>VLOOKUP($Q323,'Written Exam Marks'!$H:$Q,9,FALSE)</f>
        <v>40</v>
      </c>
      <c r="AF323" s="13" t="str">
        <f t="shared" si="256"/>
        <v>Present</v>
      </c>
      <c r="AG323" s="13" t="str">
        <f t="shared" si="257"/>
        <v>P-S2_Onsite</v>
      </c>
      <c r="AH323" s="29" t="s">
        <v>5</v>
      </c>
      <c r="AI323" s="29" t="s">
        <v>5</v>
      </c>
      <c r="AJ323" s="29" t="s">
        <v>5</v>
      </c>
      <c r="AK323" s="29" t="s">
        <v>5</v>
      </c>
      <c r="AL323" s="29" t="s">
        <v>5</v>
      </c>
      <c r="AM323" s="29">
        <v>0</v>
      </c>
      <c r="AN323" s="131">
        <v>60</v>
      </c>
      <c r="AO323" s="36" t="s">
        <v>7179</v>
      </c>
      <c r="AP323" s="116" t="s">
        <v>1050</v>
      </c>
      <c r="AQ323" s="116" t="str">
        <f t="shared" si="241"/>
        <v>2025EB1100322-BDSDF108</v>
      </c>
      <c r="AR323" s="25" t="str">
        <f t="shared" si="258"/>
        <v>3 missed</v>
      </c>
      <c r="AS323" s="25" t="str">
        <f t="shared" si="259"/>
        <v>2 missed</v>
      </c>
      <c r="AT323" s="25">
        <f t="shared" si="260"/>
        <v>0</v>
      </c>
      <c r="AU323" s="25">
        <f t="shared" si="261"/>
        <v>0</v>
      </c>
      <c r="AV323" s="10">
        <f t="shared" si="262"/>
        <v>0</v>
      </c>
      <c r="AW323" s="10">
        <f t="shared" si="263"/>
        <v>0</v>
      </c>
      <c r="AX323" s="25" t="str">
        <f t="shared" si="264"/>
        <v>5 missed</v>
      </c>
      <c r="AY323" s="25">
        <f t="shared" si="265"/>
        <v>0</v>
      </c>
      <c r="AZ323" s="10">
        <f t="shared" si="266"/>
        <v>0</v>
      </c>
      <c r="BA323" s="10" t="str">
        <f t="shared" si="267"/>
        <v>Q-0 A-0 || Q Total-3, A Total-2</v>
      </c>
      <c r="BB323" s="10" t="str" cm="1">
        <f t="array" ref="BB323">IFERROR(INDEX('Attendance-Slot-1'!$Q$2:$Q$1112,MATCH(1,('Attendance-Slot-1'!$A$2:$A$1112=$C323)*('Attendance-Slot-1'!$G$2:$G$1112=BB$2),0)),"No Data")</f>
        <v>P-S1_Onsite</v>
      </c>
      <c r="BC323" s="10" t="str" cm="1">
        <f t="array" ref="BC323">IFERROR(INDEX('Attendance-Slot-2'!$Q$2:$Q$2595,MATCH(1,('Attendance-Slot-2'!$A$2:$A$2595=$C323)*('Attendance-Slot-2'!$G$2:$G$2595=BB$2),0)),"No Data")</f>
        <v>No Data</v>
      </c>
      <c r="BD323" s="136">
        <f>VLOOKUP($AQ323,'Written Exam Marks'!$H:$Q,10,FALSE)</f>
        <v>7</v>
      </c>
      <c r="BE323" s="136">
        <f>VLOOKUP($AQ323,'Written Exam Marks'!$H:$Q,9,FALSE)</f>
        <v>40</v>
      </c>
      <c r="BF323" s="10" t="str">
        <f t="shared" si="268"/>
        <v>Present</v>
      </c>
      <c r="BG323" s="10" t="str">
        <f t="shared" si="269"/>
        <v>P-S1_Onsite</v>
      </c>
      <c r="BH323" s="129" t="s">
        <v>5</v>
      </c>
      <c r="BI323" s="129" t="s">
        <v>5</v>
      </c>
      <c r="BJ323" s="129" t="s">
        <v>5</v>
      </c>
      <c r="BK323" s="129" t="s">
        <v>5</v>
      </c>
      <c r="BL323" s="144">
        <v>0</v>
      </c>
      <c r="BM323" s="24">
        <v>60</v>
      </c>
      <c r="BN323" s="24" t="s">
        <v>1004</v>
      </c>
      <c r="BO323" s="118" t="s">
        <v>1063</v>
      </c>
      <c r="BP323" s="118" t="str">
        <f t="shared" si="242"/>
        <v>2025EB1100322-BDSDF114</v>
      </c>
      <c r="BQ323" s="24" t="str">
        <f t="shared" si="270"/>
        <v>3 missed</v>
      </c>
      <c r="BR323" s="24" t="str">
        <f t="shared" si="271"/>
        <v>1 missed</v>
      </c>
      <c r="BS323" s="24">
        <f t="shared" si="272"/>
        <v>0</v>
      </c>
      <c r="BT323" s="24">
        <f t="shared" si="273"/>
        <v>0</v>
      </c>
      <c r="BU323" s="14">
        <f t="shared" si="274"/>
        <v>0</v>
      </c>
      <c r="BV323" s="14">
        <f t="shared" si="275"/>
        <v>0</v>
      </c>
      <c r="BW323" s="24" t="str">
        <f t="shared" si="276"/>
        <v>4 missed</v>
      </c>
      <c r="BX323" s="24">
        <f t="shared" si="277"/>
        <v>0</v>
      </c>
      <c r="BY323" s="14">
        <f t="shared" si="278"/>
        <v>0</v>
      </c>
      <c r="BZ323" s="14" t="str">
        <f t="shared" si="279"/>
        <v>Q-0 A-0 || Q Total-3, A Total-1</v>
      </c>
      <c r="CA323" s="14" t="str" cm="1">
        <f t="array" ref="CA323">IFERROR(INDEX('Attendance-Slot-1'!$Q$2:$Q$1112,MATCH(1,('Attendance-Slot-1'!$A$2:$A$1112=$C323)*('Attendance-Slot-1'!$G$2:$G$1112=CA$2),0)),"No Data")</f>
        <v>No Data</v>
      </c>
      <c r="CB323" s="14" t="str" cm="1">
        <f t="array" ref="CB323">IFERROR(INDEX('Attendance-Slot-2'!$Q$2:$Q$2595,MATCH(1,('Attendance-Slot-2'!$A$2:$A$2595=$C323)*('Attendance-Slot-2'!$G$2:$G$2595=CA$2),0)),"No Data")</f>
        <v>P-S2_Onsite</v>
      </c>
      <c r="CC323" s="138">
        <f>VLOOKUP($BP323,'Written Exam Marks'!$H:$Q,10,FALSE)</f>
        <v>4.5</v>
      </c>
      <c r="CD323" s="138">
        <f>VLOOKUP($BP323,'Written Exam Marks'!$H:$Q,9,FALSE)</f>
        <v>40</v>
      </c>
      <c r="CE323" s="14" t="str">
        <f t="shared" si="280"/>
        <v>Present</v>
      </c>
      <c r="CF323" s="14" t="str">
        <f t="shared" si="281"/>
        <v>P-S2_Onsite</v>
      </c>
      <c r="CG323" s="130" t="s">
        <v>5</v>
      </c>
      <c r="CH323" s="130" t="s">
        <v>5</v>
      </c>
      <c r="CI323" s="130" t="s">
        <v>5</v>
      </c>
      <c r="CJ323" s="130" t="s">
        <v>5</v>
      </c>
      <c r="CK323" s="130" t="s">
        <v>5</v>
      </c>
      <c r="CL323" s="130" t="s">
        <v>5</v>
      </c>
      <c r="CM323" s="145">
        <v>0</v>
      </c>
      <c r="CN323" s="130">
        <v>50</v>
      </c>
      <c r="CO323" s="27" t="s">
        <v>1005</v>
      </c>
      <c r="CP323" s="119" t="s">
        <v>1044</v>
      </c>
      <c r="CQ323" s="119" t="str">
        <f t="shared" si="243"/>
        <v>2025EB1100322-BDSDF112</v>
      </c>
      <c r="CR323" s="27" t="str">
        <f t="shared" si="282"/>
        <v>2 missed</v>
      </c>
      <c r="CS323" s="27" t="str">
        <f t="shared" si="283"/>
        <v>2 missed</v>
      </c>
      <c r="CT323" s="27">
        <f t="shared" si="284"/>
        <v>0</v>
      </c>
      <c r="CU323" s="27">
        <f t="shared" si="285"/>
        <v>0</v>
      </c>
      <c r="CV323" s="15">
        <f t="shared" si="286"/>
        <v>0</v>
      </c>
      <c r="CW323" s="15">
        <f t="shared" si="287"/>
        <v>0</v>
      </c>
      <c r="CX323" s="27" t="str">
        <f t="shared" si="288"/>
        <v>4 missed</v>
      </c>
      <c r="CY323" s="27">
        <f t="shared" si="289"/>
        <v>0</v>
      </c>
      <c r="CZ323" s="15">
        <f t="shared" si="290"/>
        <v>0</v>
      </c>
      <c r="DA323" s="15" t="str">
        <f t="shared" si="291"/>
        <v>Q-0 A-0 || Q Total-2, A Total-2</v>
      </c>
      <c r="DB323" s="15" t="str" cm="1">
        <f t="array" ref="DB323">IFERROR(INDEX('Attendance-Slot-1'!$Q$2:$Q$1112,MATCH(1,('Attendance-Slot-1'!$A$2:$A$1112=$C323)*('Attendance-Slot-1'!$G$2:$G$1112=DB$2),0)),"No Data")</f>
        <v>No Data</v>
      </c>
      <c r="DC323" s="15" t="str" cm="1">
        <f t="array" ref="DC323">IFERROR(INDEX('Attendance-Slot-2'!$Q$2:$Q$2595,MATCH(1,('Attendance-Slot-2'!$A$2:$A$2595=$C323)*('Attendance-Slot-2'!$G$2:$G$2595=DB$2),0)),"No Data")</f>
        <v>P-S2_Onsite</v>
      </c>
      <c r="DD323" s="139">
        <f>VLOOKUP($CQ323,'Written Exam Marks'!$H:$Q,10,FALSE)</f>
        <v>21</v>
      </c>
      <c r="DE323" s="139">
        <f>VLOOKUP($CQ323,'Written Exam Marks'!$H:$Q,9,FALSE)</f>
        <v>50</v>
      </c>
      <c r="DF323" s="15" t="str">
        <f t="shared" si="292"/>
        <v>Present</v>
      </c>
      <c r="DG323" s="15" t="str">
        <f t="shared" si="293"/>
        <v>P-S2_Onsite</v>
      </c>
      <c r="DH323" s="139" t="s">
        <v>5</v>
      </c>
      <c r="DI323" s="139">
        <v>0</v>
      </c>
      <c r="DJ323" s="139">
        <v>100</v>
      </c>
      <c r="DK323" s="3" t="str">
        <f t="shared" si="244"/>
        <v>P-1, A-1, No Data-2</v>
      </c>
      <c r="DL323" s="3" t="str">
        <f t="shared" si="245"/>
        <v>P-3, A-0, No Data-1</v>
      </c>
      <c r="DM323" s="1" t="str">
        <f t="shared" si="294"/>
        <v>P-S2_Onsite</v>
      </c>
      <c r="DN323" s="1" t="str">
        <f t="shared" si="295"/>
        <v>P-S2_Onsite</v>
      </c>
      <c r="DO323" s="1" t="str">
        <f t="shared" si="296"/>
        <v>P-S1_Onsite</v>
      </c>
      <c r="DP323" s="1" t="str">
        <f t="shared" si="297"/>
        <v>P-S2_Onsite</v>
      </c>
      <c r="DQ323" s="1" t="str">
        <f t="shared" si="298"/>
        <v>P-4, A-0, No Data-0</v>
      </c>
      <c r="DR323" s="39">
        <f t="shared" si="299"/>
        <v>0</v>
      </c>
      <c r="DS323" s="34" t="s">
        <v>7217</v>
      </c>
      <c r="DT323" s="39" t="s">
        <v>7363</v>
      </c>
      <c r="DU323" s="30" t="s">
        <v>963</v>
      </c>
      <c r="DV323" s="30"/>
    </row>
    <row r="324" spans="1:126" x14ac:dyDescent="0.25">
      <c r="A324" s="1">
        <v>321</v>
      </c>
      <c r="B324" s="1" t="s">
        <v>1000</v>
      </c>
      <c r="C324" s="1" t="s">
        <v>966</v>
      </c>
      <c r="D324" s="1" t="s">
        <v>967</v>
      </c>
      <c r="E324" s="1" t="s">
        <v>968</v>
      </c>
      <c r="F324" s="1" t="s">
        <v>7202</v>
      </c>
      <c r="G324" s="1" t="s">
        <v>3681</v>
      </c>
      <c r="H324" s="143">
        <v>1.6</v>
      </c>
      <c r="I324" s="143" t="s">
        <v>5</v>
      </c>
      <c r="J324" s="143">
        <v>5.6</v>
      </c>
      <c r="K324" s="143">
        <v>6.4</v>
      </c>
      <c r="L324" s="132">
        <v>28</v>
      </c>
      <c r="M324" s="132">
        <v>41.6</v>
      </c>
      <c r="N324" s="26">
        <v>60</v>
      </c>
      <c r="O324" s="26" t="s">
        <v>997</v>
      </c>
      <c r="P324" s="120" t="s">
        <v>1034</v>
      </c>
      <c r="Q324" s="13" t="str">
        <f t="shared" si="246"/>
        <v>2025EB1100323-BDSDF113</v>
      </c>
      <c r="R324" s="26" t="str">
        <f t="shared" si="247"/>
        <v>1 missed</v>
      </c>
      <c r="S324" s="26" t="str">
        <f t="shared" ref="S324:S332" si="300">COUNTIF(L324,"A") &amp; " "  &amp; "missed"</f>
        <v>0 missed</v>
      </c>
      <c r="T324" s="26">
        <f t="shared" si="248"/>
        <v>3</v>
      </c>
      <c r="U324" s="26">
        <f t="shared" si="249"/>
        <v>1</v>
      </c>
      <c r="V324" s="13">
        <f t="shared" si="250"/>
        <v>0.75</v>
      </c>
      <c r="W324" s="13">
        <f t="shared" si="251"/>
        <v>1</v>
      </c>
      <c r="X324" s="26" t="str">
        <f t="shared" si="252"/>
        <v>1 missed</v>
      </c>
      <c r="Y324" s="26">
        <f t="shared" si="253"/>
        <v>4</v>
      </c>
      <c r="Z324" s="13">
        <f t="shared" si="254"/>
        <v>0.8</v>
      </c>
      <c r="AA324" s="15" t="str">
        <f t="shared" si="255"/>
        <v>Q-3 A-1 || Q Total-4, A Total-1</v>
      </c>
      <c r="AB324" s="13" t="str" cm="1">
        <f t="array" ref="AB324">IFERROR(INDEX('Attendance-Slot-1'!$Q$2:$Q$1112,MATCH(1,('Attendance-Slot-1'!$A$2:$A$1112=$C324)*('Attendance-Slot-1'!$G$2:$G$1112=AB$2),0)),"No Data")</f>
        <v>No Data</v>
      </c>
      <c r="AC324" s="13" t="str" cm="1">
        <f t="array" ref="AC324">IFERROR(INDEX('Attendance-Slot-2'!$Q$2:$Q$2595,MATCH(1,('Attendance-Slot-2'!$A$2:$A$2595=$C324)*('Attendance-Slot-2'!$G$2:$G$2595=AB$2),0)),"No Data")</f>
        <v>A-S2_Onsite</v>
      </c>
      <c r="AD324" s="133" t="e">
        <f>VLOOKUP($Q324,'Written Exam Marks'!$H:$Q,10,FALSE)</f>
        <v>#N/A</v>
      </c>
      <c r="AE324" s="133" t="e">
        <f>VLOOKUP($Q324,'Written Exam Marks'!$H:$Q,9,FALSE)</f>
        <v>#N/A</v>
      </c>
      <c r="AF324" s="13" t="str">
        <f t="shared" si="256"/>
        <v>Absent</v>
      </c>
      <c r="AG324" s="13" t="str">
        <f t="shared" si="257"/>
        <v>A-S2_Onsite</v>
      </c>
      <c r="AH324" s="29" t="s">
        <v>5</v>
      </c>
      <c r="AI324" s="29" t="s">
        <v>5</v>
      </c>
      <c r="AJ324" s="29">
        <v>7.3333333329999997</v>
      </c>
      <c r="AK324" s="29" t="s">
        <v>5</v>
      </c>
      <c r="AL324" s="29">
        <v>8</v>
      </c>
      <c r="AM324" s="29">
        <v>15.333333333000001</v>
      </c>
      <c r="AN324" s="131">
        <v>60</v>
      </c>
      <c r="AO324" s="36" t="s">
        <v>7179</v>
      </c>
      <c r="AP324" s="116" t="s">
        <v>1050</v>
      </c>
      <c r="AQ324" s="116" t="str">
        <f t="shared" ref="AQ324:AQ332" si="301">CONCATENATE($C324,"-",$AP324)</f>
        <v>2025EB1100323-BDSDF108</v>
      </c>
      <c r="AR324" s="25" t="str">
        <f t="shared" si="258"/>
        <v>1 missed</v>
      </c>
      <c r="AS324" s="25" t="str">
        <f t="shared" si="259"/>
        <v>2 missed</v>
      </c>
      <c r="AT324" s="25">
        <f t="shared" si="260"/>
        <v>2</v>
      </c>
      <c r="AU324" s="25">
        <f t="shared" si="261"/>
        <v>0</v>
      </c>
      <c r="AV324" s="10">
        <f t="shared" si="262"/>
        <v>0.66666666666666663</v>
      </c>
      <c r="AW324" s="10">
        <f t="shared" si="263"/>
        <v>0</v>
      </c>
      <c r="AX324" s="25" t="str">
        <f t="shared" si="264"/>
        <v>3 missed</v>
      </c>
      <c r="AY324" s="25">
        <f t="shared" si="265"/>
        <v>2</v>
      </c>
      <c r="AZ324" s="10">
        <f t="shared" si="266"/>
        <v>0.4</v>
      </c>
      <c r="BA324" s="10" t="str">
        <f t="shared" si="267"/>
        <v>Q-2 A-0 || Q Total-3, A Total-2</v>
      </c>
      <c r="BB324" s="10" t="str" cm="1">
        <f t="array" ref="BB324">IFERROR(INDEX('Attendance-Slot-1'!$Q$2:$Q$1112,MATCH(1,('Attendance-Slot-1'!$A$2:$A$1112=$C324)*('Attendance-Slot-1'!$G$2:$G$1112=BB$2),0)),"No Data")</f>
        <v>No Data</v>
      </c>
      <c r="BC324" s="10" t="str" cm="1">
        <f t="array" ref="BC324">IFERROR(INDEX('Attendance-Slot-2'!$Q$2:$Q$2595,MATCH(1,('Attendance-Slot-2'!$A$2:$A$2595=$C324)*('Attendance-Slot-2'!$G$2:$G$2595=BB$2),0)),"No Data")</f>
        <v>A-S2_Onsite</v>
      </c>
      <c r="BD324" s="136" t="e">
        <f>VLOOKUP($AQ324,'Written Exam Marks'!$H:$Q,10,FALSE)</f>
        <v>#N/A</v>
      </c>
      <c r="BE324" s="136" t="e">
        <f>VLOOKUP($AQ324,'Written Exam Marks'!$H:$Q,9,FALSE)</f>
        <v>#N/A</v>
      </c>
      <c r="BF324" s="10" t="str">
        <f t="shared" si="268"/>
        <v>Absent</v>
      </c>
      <c r="BG324" s="10" t="str">
        <f t="shared" si="269"/>
        <v>A-S2_Onsite</v>
      </c>
      <c r="BH324" s="129" t="s">
        <v>5</v>
      </c>
      <c r="BI324" s="129" t="s">
        <v>5</v>
      </c>
      <c r="BJ324" s="129" t="s">
        <v>5</v>
      </c>
      <c r="BK324" s="129" t="s">
        <v>5</v>
      </c>
      <c r="BL324" s="144">
        <v>0</v>
      </c>
      <c r="BM324" s="24">
        <v>60</v>
      </c>
      <c r="BN324" s="24" t="s">
        <v>1004</v>
      </c>
      <c r="BO324" s="118" t="s">
        <v>1063</v>
      </c>
      <c r="BP324" s="118" t="str">
        <f t="shared" ref="BP324:BP332" si="302">CONCATENATE($C324,"-",$BO324)</f>
        <v>2025EB1100323-BDSDF114</v>
      </c>
      <c r="BQ324" s="24" t="str">
        <f t="shared" si="270"/>
        <v>3 missed</v>
      </c>
      <c r="BR324" s="24" t="str">
        <f t="shared" si="271"/>
        <v>1 missed</v>
      </c>
      <c r="BS324" s="24">
        <f t="shared" si="272"/>
        <v>0</v>
      </c>
      <c r="BT324" s="24">
        <f t="shared" si="273"/>
        <v>0</v>
      </c>
      <c r="BU324" s="14">
        <f t="shared" si="274"/>
        <v>0</v>
      </c>
      <c r="BV324" s="14">
        <f t="shared" si="275"/>
        <v>0</v>
      </c>
      <c r="BW324" s="24" t="str">
        <f t="shared" si="276"/>
        <v>4 missed</v>
      </c>
      <c r="BX324" s="24">
        <f t="shared" si="277"/>
        <v>0</v>
      </c>
      <c r="BY324" s="14">
        <f t="shared" si="278"/>
        <v>0</v>
      </c>
      <c r="BZ324" s="14" t="str">
        <f t="shared" si="279"/>
        <v>Q-0 A-0 || Q Total-3, A Total-1</v>
      </c>
      <c r="CA324" s="14" t="str" cm="1">
        <f t="array" ref="CA324">IFERROR(INDEX('Attendance-Slot-1'!$Q$2:$Q$1112,MATCH(1,('Attendance-Slot-1'!$A$2:$A$1112=$C324)*('Attendance-Slot-1'!$G$2:$G$1112=CA$2),0)),"No Data")</f>
        <v>No Data</v>
      </c>
      <c r="CB324" s="14" t="str" cm="1">
        <f t="array" ref="CB324">IFERROR(INDEX('Attendance-Slot-2'!$Q$2:$Q$2595,MATCH(1,('Attendance-Slot-2'!$A$2:$A$2595=$C324)*('Attendance-Slot-2'!$G$2:$G$2595=CA$2),0)),"No Data")</f>
        <v>A-S2_Onsite</v>
      </c>
      <c r="CC324" s="138" t="e">
        <f>VLOOKUP($BP324,'Written Exam Marks'!$H:$Q,10,FALSE)</f>
        <v>#N/A</v>
      </c>
      <c r="CD324" s="138" t="e">
        <f>VLOOKUP($BP324,'Written Exam Marks'!$H:$Q,9,FALSE)</f>
        <v>#N/A</v>
      </c>
      <c r="CE324" s="14" t="str">
        <f t="shared" si="280"/>
        <v>Absent</v>
      </c>
      <c r="CF324" s="14" t="str">
        <f t="shared" si="281"/>
        <v>A-S2_Onsite</v>
      </c>
      <c r="CG324" s="130">
        <v>3.5</v>
      </c>
      <c r="CH324" s="130" t="s">
        <v>5</v>
      </c>
      <c r="CI324" s="130" t="s">
        <v>5</v>
      </c>
      <c r="CJ324" s="130" t="s">
        <v>5</v>
      </c>
      <c r="CK324" s="130" t="s">
        <v>5</v>
      </c>
      <c r="CL324" s="130" t="s">
        <v>5</v>
      </c>
      <c r="CM324" s="145">
        <v>3.5</v>
      </c>
      <c r="CN324" s="130">
        <v>50</v>
      </c>
      <c r="CO324" s="27" t="s">
        <v>1005</v>
      </c>
      <c r="CP324" s="119" t="s">
        <v>1044</v>
      </c>
      <c r="CQ324" s="119" t="str">
        <f t="shared" ref="CQ324:CQ332" si="303">CONCATENATE($C324,"-",$CP324)</f>
        <v>2025EB1100323-BDSDF112</v>
      </c>
      <c r="CR324" s="27" t="str">
        <f t="shared" si="282"/>
        <v>1 missed</v>
      </c>
      <c r="CS324" s="27" t="str">
        <f t="shared" si="283"/>
        <v>2 missed</v>
      </c>
      <c r="CT324" s="27">
        <f t="shared" si="284"/>
        <v>1</v>
      </c>
      <c r="CU324" s="27">
        <f t="shared" si="285"/>
        <v>0</v>
      </c>
      <c r="CV324" s="15">
        <f t="shared" si="286"/>
        <v>0.5</v>
      </c>
      <c r="CW324" s="15">
        <f t="shared" si="287"/>
        <v>0</v>
      </c>
      <c r="CX324" s="27" t="str">
        <f t="shared" si="288"/>
        <v>3 missed</v>
      </c>
      <c r="CY324" s="27">
        <f t="shared" si="289"/>
        <v>1</v>
      </c>
      <c r="CZ324" s="15">
        <f t="shared" si="290"/>
        <v>0.25</v>
      </c>
      <c r="DA324" s="15" t="str">
        <f t="shared" si="291"/>
        <v>Q-1 A-0 || Q Total-2, A Total-2</v>
      </c>
      <c r="DB324" s="15" t="str" cm="1">
        <f t="array" ref="DB324">IFERROR(INDEX('Attendance-Slot-1'!$Q$2:$Q$1112,MATCH(1,('Attendance-Slot-1'!$A$2:$A$1112=$C324)*('Attendance-Slot-1'!$G$2:$G$1112=DB$2),0)),"No Data")</f>
        <v>No Data</v>
      </c>
      <c r="DC324" s="15" t="str" cm="1">
        <f t="array" ref="DC324">IFERROR(INDEX('Attendance-Slot-2'!$Q$2:$Q$2595,MATCH(1,('Attendance-Slot-2'!$A$2:$A$2595=$C324)*('Attendance-Slot-2'!$G$2:$G$2595=DB$2),0)),"No Data")</f>
        <v>A-S2_Onsite</v>
      </c>
      <c r="DD324" s="139" t="e">
        <f>VLOOKUP($CQ324,'Written Exam Marks'!$H:$Q,10,FALSE)</f>
        <v>#N/A</v>
      </c>
      <c r="DE324" s="139" t="e">
        <f>VLOOKUP($CQ324,'Written Exam Marks'!$H:$Q,9,FALSE)</f>
        <v>#N/A</v>
      </c>
      <c r="DF324" s="15" t="str">
        <f t="shared" si="292"/>
        <v>Absent</v>
      </c>
      <c r="DG324" s="15" t="str">
        <f t="shared" si="293"/>
        <v>A-S2_Onsite</v>
      </c>
      <c r="DH324" s="139" t="s">
        <v>5</v>
      </c>
      <c r="DI324" s="139">
        <v>0</v>
      </c>
      <c r="DJ324" s="139">
        <v>100</v>
      </c>
      <c r="DK324" s="3" t="str">
        <f t="shared" ref="DK324:DK332" si="304">"P-"&amp;(COUNTIF($AB324,"P-*")+COUNTIF($BB324,"P-*")+COUNTIF($CA324,"P-*")+COUNTIF($DB324,"P-*"))&amp;", A-"&amp;(COUNTIF($AB324,"A-*")+COUNTIF($BB324,"A-*")+COUNTIF($CA324,"A-*")+COUNTIF($DB324,"A-*"))&amp;", No Data-"&amp;(COUNTIF($AB324,"No Data")+COUNTIF($BB324,"No Data")+COUNTIF($CA324,"No Data")+COUNTIF($DB324,"No Data"))</f>
        <v>P-0, A-0, No Data-4</v>
      </c>
      <c r="DL324" s="3" t="str">
        <f t="shared" ref="DL324:DL332" si="305">"P-"&amp;(COUNTIF($AC324,"P-*")+COUNTIF($BC324,"P-*")+COUNTIF($CB324,"P-*")+COUNTIF($DC324,"P-*"))&amp;", A-"&amp;(COUNTIF($AC324,"A-*")+COUNTIF($BC324,"A-*")+COUNTIF($CB324,"A-*")+COUNTIF($DC324,"A-*"))&amp;", No Data-"&amp;(COUNTIF($AC324,"No Data")+COUNTIF($BC324,"No Data")+COUNTIF($CB324,"No Data")+COUNTIF($DC324,"No Data"))</f>
        <v>P-0, A-4, No Data-0</v>
      </c>
      <c r="DM324" s="1" t="str">
        <f t="shared" si="294"/>
        <v>A-S2_Onsite</v>
      </c>
      <c r="DN324" s="1" t="str">
        <f t="shared" si="295"/>
        <v>A-S2_Onsite</v>
      </c>
      <c r="DO324" s="1" t="str">
        <f t="shared" si="296"/>
        <v>A-S2_Onsite</v>
      </c>
      <c r="DP324" s="1" t="str">
        <f t="shared" si="297"/>
        <v>A-S2_Onsite</v>
      </c>
      <c r="DQ324" s="1" t="str">
        <f t="shared" si="298"/>
        <v>P-0, A-4, No Data-0</v>
      </c>
      <c r="DR324" s="39">
        <f t="shared" si="299"/>
        <v>0</v>
      </c>
      <c r="DS324" s="34" t="s">
        <v>7217</v>
      </c>
      <c r="DT324" s="39" t="s">
        <v>1098</v>
      </c>
      <c r="DU324" s="30" t="s">
        <v>966</v>
      </c>
      <c r="DV324" s="30" t="s">
        <v>1098</v>
      </c>
    </row>
    <row r="325" spans="1:126" x14ac:dyDescent="0.25">
      <c r="A325" s="1">
        <v>322</v>
      </c>
      <c r="B325" s="1" t="s">
        <v>1000</v>
      </c>
      <c r="C325" s="1" t="s">
        <v>969</v>
      </c>
      <c r="D325" s="1" t="s">
        <v>970</v>
      </c>
      <c r="E325" s="1" t="s">
        <v>971</v>
      </c>
      <c r="F325" s="1" t="s">
        <v>7202</v>
      </c>
      <c r="G325" s="1" t="s">
        <v>7214</v>
      </c>
      <c r="H325" s="143" t="s">
        <v>5</v>
      </c>
      <c r="I325" s="143" t="s">
        <v>5</v>
      </c>
      <c r="J325" s="143" t="s">
        <v>5</v>
      </c>
      <c r="K325" s="143" t="s">
        <v>5</v>
      </c>
      <c r="L325" s="132" t="s">
        <v>5</v>
      </c>
      <c r="M325" s="132">
        <v>1.6</v>
      </c>
      <c r="N325" s="26">
        <v>60</v>
      </c>
      <c r="O325" s="26" t="s">
        <v>997</v>
      </c>
      <c r="P325" s="120" t="s">
        <v>1034</v>
      </c>
      <c r="Q325" s="13" t="str">
        <f t="shared" ref="Q325:Q332" si="306">CONCATENATE($C325,"-",$P325)</f>
        <v>2025EB1100324-BDSDF113</v>
      </c>
      <c r="R325" s="26" t="str">
        <f t="shared" ref="R325:R332" si="307">COUNTIF($H325:$K325,"A") &amp; " "  &amp; "missed"</f>
        <v>4 missed</v>
      </c>
      <c r="S325" s="26" t="str">
        <f t="shared" si="300"/>
        <v>1 missed</v>
      </c>
      <c r="T325" s="26">
        <f t="shared" ref="T325:T332" si="308">4-COUNTIF($H325:$K325,"A")</f>
        <v>0</v>
      </c>
      <c r="U325" s="26">
        <f t="shared" ref="U325:U332" si="309">1-COUNTIF($L325,"A")</f>
        <v>0</v>
      </c>
      <c r="V325" s="13">
        <f t="shared" ref="V325:V332" si="310">$T325/4</f>
        <v>0</v>
      </c>
      <c r="W325" s="13">
        <f t="shared" ref="W325:W332" si="311">$U325/1</f>
        <v>0</v>
      </c>
      <c r="X325" s="26" t="str">
        <f t="shared" ref="X325:X332" si="312">COUNTIF($H325:$L325, "A") &amp; " " &amp;"missed"</f>
        <v>5 missed</v>
      </c>
      <c r="Y325" s="26">
        <f t="shared" ref="Y325:Y332" si="313">5- COUNTIF($H325:$L325, "A")</f>
        <v>0</v>
      </c>
      <c r="Z325" s="13">
        <f t="shared" ref="Z325:Z332" si="314">$Y325/5</f>
        <v>0</v>
      </c>
      <c r="AA325" s="15" t="str">
        <f t="shared" ref="AA325:AA332" si="315">CONCATENATE("Q-",$T325," A-",$U325," || Q Total-4, A Total-1")</f>
        <v>Q-0 A-0 || Q Total-4, A Total-1</v>
      </c>
      <c r="AB325" s="13" t="str" cm="1">
        <f t="array" ref="AB325">IFERROR(INDEX('Attendance-Slot-1'!$Q$2:$Q$1112,MATCH(1,('Attendance-Slot-1'!$A$2:$A$1112=$C325)*('Attendance-Slot-1'!$G$2:$G$1112=AB$2),0)),"No Data")</f>
        <v>No Data</v>
      </c>
      <c r="AC325" s="13" t="str" cm="1">
        <f t="array" ref="AC325">IFERROR(INDEX('Attendance-Slot-2'!$Q$2:$Q$2595,MATCH(1,('Attendance-Slot-2'!$A$2:$A$2595=$C325)*('Attendance-Slot-2'!$G$2:$G$2595=AB$2),0)),"No Data")</f>
        <v>No Data</v>
      </c>
      <c r="AD325" s="133" t="e">
        <f>VLOOKUP($Q325,'Written Exam Marks'!$H:$Q,10,FALSE)</f>
        <v>#N/A</v>
      </c>
      <c r="AE325" s="133" t="e">
        <f>VLOOKUP($Q325,'Written Exam Marks'!$H:$Q,9,FALSE)</f>
        <v>#N/A</v>
      </c>
      <c r="AF325" s="13" t="str">
        <f t="shared" ref="AF325:AF332" si="316">IF(COUNTIF($AB325:$AC325,"P-*")&gt;0,"Present",
IF(COUNTIF($AB325:$AC325,"A-*")&gt;0,"Absent",
IF(COUNTIF($AB325:$AC325,"No Data")&gt;0,"No Data","")))</f>
        <v>No Data</v>
      </c>
      <c r="AG325" s="13" t="str">
        <f t="shared" ref="AG325:AG332" si="317">IF(LEFT($AB325,2)="P-",$AB325,IF(LEFT($AC325,2)="P-",$AC325,IF(LEFT($AB325,2)="A-",$AB325,IF(LEFT($AC325,2)="A-",$AC325,IF($AB325="No Data",$AB325,IF($AC325="No Data",$AC325,""))))))</f>
        <v>No Data</v>
      </c>
      <c r="AH325" s="29" t="s">
        <v>5</v>
      </c>
      <c r="AI325" s="29" t="s">
        <v>5</v>
      </c>
      <c r="AJ325" s="29" t="s">
        <v>5</v>
      </c>
      <c r="AK325" s="29" t="s">
        <v>5</v>
      </c>
      <c r="AL325" s="29" t="s">
        <v>5</v>
      </c>
      <c r="AM325" s="29">
        <v>0</v>
      </c>
      <c r="AN325" s="131">
        <v>60</v>
      </c>
      <c r="AO325" s="36" t="s">
        <v>7179</v>
      </c>
      <c r="AP325" s="116" t="s">
        <v>1050</v>
      </c>
      <c r="AQ325" s="116" t="str">
        <f t="shared" si="301"/>
        <v>2025EB1100324-BDSDF108</v>
      </c>
      <c r="AR325" s="25" t="str">
        <f t="shared" ref="AR325:AR332" si="318">COUNTIF($AJ325:$AL325,"A") &amp; " "  &amp; "missed"</f>
        <v>3 missed</v>
      </c>
      <c r="AS325" s="25" t="str">
        <f t="shared" ref="AS325:AS332" si="319">COUNTIF($AH325:$AI325,"A") &amp; " "  &amp; "missed"</f>
        <v>2 missed</v>
      </c>
      <c r="AT325" s="25">
        <f t="shared" ref="AT325:AT332" si="320">3-COUNTIF(AJ325:AL325,"A")</f>
        <v>0</v>
      </c>
      <c r="AU325" s="25">
        <f t="shared" ref="AU325:AU332" si="321">2-COUNTIF($AH325:$AI325,"A")</f>
        <v>0</v>
      </c>
      <c r="AV325" s="10">
        <f t="shared" ref="AV325:AV332" si="322">$AT325/3</f>
        <v>0</v>
      </c>
      <c r="AW325" s="10">
        <f t="shared" ref="AW325:AW332" si="323">$AU325/2</f>
        <v>0</v>
      </c>
      <c r="AX325" s="25" t="str">
        <f t="shared" ref="AX325:AX332" si="324">COUNTIF($AH325:$AL325, "A") &amp; " " &amp;"missed"</f>
        <v>5 missed</v>
      </c>
      <c r="AY325" s="25">
        <f t="shared" ref="AY325:AY332" si="325">5- COUNTIF($AH325:$AL325, "A")</f>
        <v>0</v>
      </c>
      <c r="AZ325" s="10">
        <f t="shared" ref="AZ325:AZ332" si="326">$AY325/5</f>
        <v>0</v>
      </c>
      <c r="BA325" s="10" t="str">
        <f t="shared" ref="BA325:BA332" si="327">CONCATENATE("Q-",$AT325," A-",$AU325," || Q Total-3, A Total-2")</f>
        <v>Q-0 A-0 || Q Total-3, A Total-2</v>
      </c>
      <c r="BB325" s="10" t="str" cm="1">
        <f t="array" ref="BB325">IFERROR(INDEX('Attendance-Slot-1'!$Q$2:$Q$1112,MATCH(1,('Attendance-Slot-1'!$A$2:$A$1112=$C325)*('Attendance-Slot-1'!$G$2:$G$1112=BB$2),0)),"No Data")</f>
        <v>No Data</v>
      </c>
      <c r="BC325" s="10" t="str" cm="1">
        <f t="array" ref="BC325">IFERROR(INDEX('Attendance-Slot-2'!$Q$2:$Q$2595,MATCH(1,('Attendance-Slot-2'!$A$2:$A$2595=$C325)*('Attendance-Slot-2'!$G$2:$G$2595=BB$2),0)),"No Data")</f>
        <v>No Data</v>
      </c>
      <c r="BD325" s="136" t="e">
        <f>VLOOKUP($AQ325,'Written Exam Marks'!$H:$Q,10,FALSE)</f>
        <v>#N/A</v>
      </c>
      <c r="BE325" s="136" t="e">
        <f>VLOOKUP($AQ325,'Written Exam Marks'!$H:$Q,9,FALSE)</f>
        <v>#N/A</v>
      </c>
      <c r="BF325" s="10" t="str">
        <f t="shared" ref="BF325:BF332" si="328">IF(COUNTIF($BB325:$BC325,"P-*")&gt;0,"Present",
IF(COUNTIF($BB325:$BC325,"A-*")&gt;0,"Absent",
IF(COUNTIF($BB325:$BC325,"No Data")&gt;0,"No Data","")))</f>
        <v>No Data</v>
      </c>
      <c r="BG325" s="10" t="str">
        <f t="shared" ref="BG325:BG332" si="329">IF(LEFT($BB325,2)="P-",$BB325,IF(LEFT($BC325,2)="P-",$BC325,IF(LEFT($BB325,2)="A-",$BB325,IF(LEFT($BC325,2)="A-",$BC325,IF($BB325="No Data",$BB325,IF($BC325="No Data",$BC325,""))))))</f>
        <v>No Data</v>
      </c>
      <c r="BH325" s="129" t="s">
        <v>5</v>
      </c>
      <c r="BI325" s="129" t="s">
        <v>5</v>
      </c>
      <c r="BJ325" s="129" t="s">
        <v>5</v>
      </c>
      <c r="BK325" s="129" t="s">
        <v>5</v>
      </c>
      <c r="BL325" s="144">
        <v>0</v>
      </c>
      <c r="BM325" s="24">
        <v>60</v>
      </c>
      <c r="BN325" s="24" t="s">
        <v>1004</v>
      </c>
      <c r="BO325" s="118" t="s">
        <v>1063</v>
      </c>
      <c r="BP325" s="118" t="str">
        <f t="shared" si="302"/>
        <v>2025EB1100324-BDSDF114</v>
      </c>
      <c r="BQ325" s="24" t="str">
        <f t="shared" ref="BQ325:BQ332" si="330">COUNTIF($BH325:$BJ325,"A") &amp; " "  &amp; "missed"</f>
        <v>3 missed</v>
      </c>
      <c r="BR325" s="24" t="str">
        <f t="shared" ref="BR325:BR332" si="331">COUNTIF($BK325,"A") &amp; " "  &amp; "missed"</f>
        <v>1 missed</v>
      </c>
      <c r="BS325" s="24">
        <f t="shared" ref="BS325:BS332" si="332">3-COUNTIF($BH325:$BJ325,"A")</f>
        <v>0</v>
      </c>
      <c r="BT325" s="24">
        <f t="shared" ref="BT325:BT332" si="333">1-COUNTIF($BK325,"A")</f>
        <v>0</v>
      </c>
      <c r="BU325" s="14">
        <f t="shared" ref="BU325:BU332" si="334">$BS325/3</f>
        <v>0</v>
      </c>
      <c r="BV325" s="14">
        <f t="shared" ref="BV325:BV332" si="335">$BT325/1</f>
        <v>0</v>
      </c>
      <c r="BW325" s="24" t="str">
        <f t="shared" ref="BW325:BW332" si="336">COUNTIF($BH325:$BK325, "A") &amp; " " &amp;"missed"</f>
        <v>4 missed</v>
      </c>
      <c r="BX325" s="24">
        <f t="shared" ref="BX325:BX332" si="337">4- COUNTIF(BH325:BK325, "A")</f>
        <v>0</v>
      </c>
      <c r="BY325" s="14">
        <f t="shared" ref="BY325:BY332" si="338">$BX325/4</f>
        <v>0</v>
      </c>
      <c r="BZ325" s="14" t="str">
        <f t="shared" ref="BZ325:BZ332" si="339">CONCATENATE("Q-",$BS325," A-",$BT325," || Q Total-3, A Total-1")</f>
        <v>Q-0 A-0 || Q Total-3, A Total-1</v>
      </c>
      <c r="CA325" s="14" t="str" cm="1">
        <f t="array" ref="CA325">IFERROR(INDEX('Attendance-Slot-1'!$Q$2:$Q$1112,MATCH(1,('Attendance-Slot-1'!$A$2:$A$1112=$C325)*('Attendance-Slot-1'!$G$2:$G$1112=CA$2),0)),"No Data")</f>
        <v>No Data</v>
      </c>
      <c r="CB325" s="14" t="str" cm="1">
        <f t="array" ref="CB325">IFERROR(INDEX('Attendance-Slot-2'!$Q$2:$Q$2595,MATCH(1,('Attendance-Slot-2'!$A$2:$A$2595=$C325)*('Attendance-Slot-2'!$G$2:$G$2595=CA$2),0)),"No Data")</f>
        <v>No Data</v>
      </c>
      <c r="CC325" s="138" t="e">
        <f>VLOOKUP($BP325,'Written Exam Marks'!$H:$Q,10,FALSE)</f>
        <v>#N/A</v>
      </c>
      <c r="CD325" s="138" t="e">
        <f>VLOOKUP($BP325,'Written Exam Marks'!$H:$Q,9,FALSE)</f>
        <v>#N/A</v>
      </c>
      <c r="CE325" s="14" t="str">
        <f t="shared" ref="CE325:CE332" si="340">IF(COUNTIF($CA325:$CB325,"P-*")&gt;0,"Present",
IF(COUNTIF($CA325:$CB325,"A-*")&gt;0,"Absent",
IF(COUNTIF($CA325:$CB325,"No Data")&gt;0,"No Data","")))</f>
        <v>No Data</v>
      </c>
      <c r="CF325" s="14" t="str">
        <f t="shared" ref="CF325:CF332" si="341">IF(LEFT($CA325,2)="P-",$CA325,IF(LEFT($CB325,2)="P-",$CB325,IF(LEFT($CA325,2)="A-",$CA325,IF(LEFT($CB325,2)="A-",$CB325,IF($CA325="No Data",$CA325,IF($CB325="No Data",$CB325,""))))))</f>
        <v>No Data</v>
      </c>
      <c r="CG325" s="130" t="s">
        <v>5</v>
      </c>
      <c r="CH325" s="130" t="s">
        <v>5</v>
      </c>
      <c r="CI325" s="130" t="s">
        <v>5</v>
      </c>
      <c r="CJ325" s="130" t="s">
        <v>5</v>
      </c>
      <c r="CK325" s="130" t="s">
        <v>5</v>
      </c>
      <c r="CL325" s="130" t="s">
        <v>5</v>
      </c>
      <c r="CM325" s="145">
        <v>0</v>
      </c>
      <c r="CN325" s="130">
        <v>50</v>
      </c>
      <c r="CO325" s="27" t="s">
        <v>1005</v>
      </c>
      <c r="CP325" s="119" t="s">
        <v>1044</v>
      </c>
      <c r="CQ325" s="119" t="str">
        <f t="shared" si="303"/>
        <v>2025EB1100324-BDSDF112</v>
      </c>
      <c r="CR325" s="27" t="str">
        <f t="shared" ref="CR325:CR332" si="342">COUNTIF($CG325:$CH325,"A") &amp; " "  &amp; "missed"</f>
        <v>2 missed</v>
      </c>
      <c r="CS325" s="27" t="str">
        <f t="shared" ref="CS325:CS332" si="343">COUNTIF($CI325:$CJ325,"A") &amp; " "  &amp; "missed"</f>
        <v>2 missed</v>
      </c>
      <c r="CT325" s="27">
        <f t="shared" ref="CT325:CT332" si="344">2-COUNTIF($CG325:$CH325,"A")</f>
        <v>0</v>
      </c>
      <c r="CU325" s="27">
        <f t="shared" ref="CU325:CU332" si="345">2-COUNTIF($CI325:$CJ325,"A")</f>
        <v>0</v>
      </c>
      <c r="CV325" s="15">
        <f t="shared" ref="CV325:CV332" si="346">$CT325/2</f>
        <v>0</v>
      </c>
      <c r="CW325" s="15">
        <f t="shared" ref="CW325:CW332" si="347">$CU325/2</f>
        <v>0</v>
      </c>
      <c r="CX325" s="27" t="str">
        <f t="shared" ref="CX325:CX332" si="348">COUNTIF($CG325:$CJ325, "A") &amp; " " &amp;"missed"</f>
        <v>4 missed</v>
      </c>
      <c r="CY325" s="27">
        <f t="shared" ref="CY325:CY332" si="349">4- COUNTIF($CG325:$CJ325, "A")</f>
        <v>0</v>
      </c>
      <c r="CZ325" s="15">
        <f t="shared" ref="CZ325:CZ332" si="350">$CY325/4</f>
        <v>0</v>
      </c>
      <c r="DA325" s="15" t="str">
        <f t="shared" ref="DA325:DA332" si="351">CONCATENATE("Q-",$CT325," A-",$CU325," || Q Total-2, A Total-2")</f>
        <v>Q-0 A-0 || Q Total-2, A Total-2</v>
      </c>
      <c r="DB325" s="15" t="str" cm="1">
        <f t="array" ref="DB325">IFERROR(INDEX('Attendance-Slot-1'!$Q$2:$Q$1112,MATCH(1,('Attendance-Slot-1'!$A$2:$A$1112=$C325)*('Attendance-Slot-1'!$G$2:$G$1112=DB$2),0)),"No Data")</f>
        <v>No Data</v>
      </c>
      <c r="DC325" s="15" t="str" cm="1">
        <f t="array" ref="DC325">IFERROR(INDEX('Attendance-Slot-2'!$Q$2:$Q$2595,MATCH(1,('Attendance-Slot-2'!$A$2:$A$2595=$C325)*('Attendance-Slot-2'!$G$2:$G$2595=DB$2),0)),"No Data")</f>
        <v>No Data</v>
      </c>
      <c r="DD325" s="139" t="e">
        <f>VLOOKUP($CQ325,'Written Exam Marks'!$H:$Q,10,FALSE)</f>
        <v>#N/A</v>
      </c>
      <c r="DE325" s="139" t="e">
        <f>VLOOKUP($CQ325,'Written Exam Marks'!$H:$Q,9,FALSE)</f>
        <v>#N/A</v>
      </c>
      <c r="DF325" s="15" t="str">
        <f t="shared" ref="DF325:DF332" si="352">IF(COUNTIF($DB325:$DC325,"P-*")&gt;0,"Present",
IF(COUNTIF($DB325:$DC325,"A-*")&gt;0,"Absent",
IF(COUNTIF($DB325:$DC325,"No Data")&gt;0,"No Data","")))</f>
        <v>No Data</v>
      </c>
      <c r="DG325" s="15" t="str">
        <f t="shared" ref="DG325:DG332" si="353">IF(LEFT($DB325,2)="P-",$DB325,IF(LEFT($DC325,2)="P-",$DC325,IF(LEFT($DB325,2)="A-",$DB325,IF(LEFT($DC325,2)="A-",$DC325,IF($DB325="No Data",$DB325,IF($DC325="No Data",$DC325,""))))))</f>
        <v>No Data</v>
      </c>
      <c r="DH325" s="139" t="s">
        <v>5</v>
      </c>
      <c r="DI325" s="139">
        <v>0</v>
      </c>
      <c r="DJ325" s="139">
        <v>100</v>
      </c>
      <c r="DK325" s="3" t="str">
        <f t="shared" si="304"/>
        <v>P-0, A-0, No Data-4</v>
      </c>
      <c r="DL325" s="3" t="str">
        <f t="shared" si="305"/>
        <v>P-0, A-0, No Data-4</v>
      </c>
      <c r="DM325" s="1" t="str">
        <f t="shared" ref="DM325:DM332" si="354">IF(LEFT($AB325,2)="P-",$AB325,
IF(LEFT($AC325,2)="P-",$AC325,
IF(LEFT($AB325,2)="A-",$AB325,
IF(LEFT($AC325,2)="A-",$AC325,
IF($AB325="No Data",$AB325,
IF($AC325="No Data",$AC325,""))))))</f>
        <v>No Data</v>
      </c>
      <c r="DN325" s="1" t="str">
        <f t="shared" ref="DN325:DN332" si="355">IF(LEFT($DB325,2)="P-",$DB325,
IF(LEFT($DC325,2)="P-",$DC325,
IF(LEFT($DB325,2)="A-",$DB325,
IF(LEFT($DC325,2)="A-",$DC325,
IF($DB325="No Data",$DB325,
IF($DC325="No Data",$DC325,""))))))</f>
        <v>No Data</v>
      </c>
      <c r="DO325" s="1" t="str">
        <f t="shared" ref="DO325:DO332" si="356">IF(LEFT($BB325,2)="P-",$BB325,
IF(LEFT($BC325,2)="P-",$BC325,
IF(LEFT($BB325,2)="A-",$BB325,
IF(LEFT($BC325,2)="A-",$BC325,
IF($BB325="No Data",$BB325,
IF($BC325="No Data",$BC325,""))))))</f>
        <v>No Data</v>
      </c>
      <c r="DP325" s="1" t="str">
        <f t="shared" ref="DP325:DP332" si="357">IF(LEFT($CA325,2)="P-",$CA325,
IF(LEFT($CB325,2)="P-",$CB325,
IF(LEFT($CA325,2)="A-",$CA325,
IF(LEFT($CB325,2)="A-",$CB325,
IF($CA325="No Data",$CA325,
IF($CB325="No Data",$CB325,""))))))</f>
        <v>No Data</v>
      </c>
      <c r="DQ325" s="1" t="str">
        <f t="shared" ref="DQ325:DQ332" si="358">"P-"&amp;COUNTIF($DM325:$DP325,"P-*")&amp;", A-"&amp;COUNTIF($DM325:$DP325,"A-*")&amp;", No Data-"&amp;COUNTIF($DM325:$DP325,"No Data")</f>
        <v>P-0, A-0, No Data-4</v>
      </c>
      <c r="DR325" s="39">
        <f t="shared" ref="DR325:DR332" si="359">IF(
AND(
$AA325="Q-4 A-1 || Q Total-4, A Total-1",
$BA325="Q-3 A-2 || Q Total-3, A Total-2",
$BZ325="Q-3 A-1 || Q Total-3, A Total-1",
$DA325="Q-2 A-2 || Q Total-2, A Total-2"
),
1,
0
)</f>
        <v>0</v>
      </c>
      <c r="DS325" s="34" t="e">
        <v>#N/A</v>
      </c>
      <c r="DT325" s="34" t="s">
        <v>7219</v>
      </c>
      <c r="DU325" s="30" t="s">
        <v>7219</v>
      </c>
      <c r="DV325" s="30"/>
    </row>
    <row r="326" spans="1:126" x14ac:dyDescent="0.25">
      <c r="A326" s="1">
        <v>323</v>
      </c>
      <c r="B326" s="1" t="s">
        <v>1000</v>
      </c>
      <c r="C326" s="1" t="s">
        <v>972</v>
      </c>
      <c r="D326" s="1" t="s">
        <v>973</v>
      </c>
      <c r="E326" s="1" t="s">
        <v>974</v>
      </c>
      <c r="F326" s="1" t="s">
        <v>7202</v>
      </c>
      <c r="G326" s="1" t="s">
        <v>1583</v>
      </c>
      <c r="H326" s="143">
        <v>8</v>
      </c>
      <c r="I326" s="143">
        <v>8</v>
      </c>
      <c r="J326" s="143">
        <v>8</v>
      </c>
      <c r="K326" s="143">
        <v>8</v>
      </c>
      <c r="L326" s="132">
        <v>28</v>
      </c>
      <c r="M326" s="132">
        <v>60</v>
      </c>
      <c r="N326" s="26">
        <v>60</v>
      </c>
      <c r="O326" s="26" t="s">
        <v>997</v>
      </c>
      <c r="P326" s="120" t="s">
        <v>1034</v>
      </c>
      <c r="Q326" s="13" t="str">
        <f t="shared" si="306"/>
        <v>2025EB1100325-BDSDF113</v>
      </c>
      <c r="R326" s="26" t="str">
        <f t="shared" si="307"/>
        <v>0 missed</v>
      </c>
      <c r="S326" s="26" t="str">
        <f t="shared" si="300"/>
        <v>0 missed</v>
      </c>
      <c r="T326" s="26">
        <f t="shared" si="308"/>
        <v>4</v>
      </c>
      <c r="U326" s="26">
        <f t="shared" si="309"/>
        <v>1</v>
      </c>
      <c r="V326" s="13">
        <f t="shared" si="310"/>
        <v>1</v>
      </c>
      <c r="W326" s="13">
        <f t="shared" si="311"/>
        <v>1</v>
      </c>
      <c r="X326" s="26" t="str">
        <f t="shared" si="312"/>
        <v>0 missed</v>
      </c>
      <c r="Y326" s="26">
        <f t="shared" si="313"/>
        <v>5</v>
      </c>
      <c r="Z326" s="13">
        <f t="shared" si="314"/>
        <v>1</v>
      </c>
      <c r="AA326" s="15" t="str">
        <f t="shared" si="315"/>
        <v>Q-4 A-1 || Q Total-4, A Total-1</v>
      </c>
      <c r="AB326" s="13" t="str" cm="1">
        <f t="array" ref="AB326">IFERROR(INDEX('Attendance-Slot-1'!$Q$2:$Q$1112,MATCH(1,('Attendance-Slot-1'!$A$2:$A$1112=$C326)*('Attendance-Slot-1'!$G$2:$G$1112=AB$2),0)),"No Data")</f>
        <v>P-S1_Onsite</v>
      </c>
      <c r="AC326" s="13" t="str" cm="1">
        <f t="array" ref="AC326">IFERROR(INDEX('Attendance-Slot-2'!$Q$2:$Q$2595,MATCH(1,('Attendance-Slot-2'!$A$2:$A$2595=$C326)*('Attendance-Slot-2'!$G$2:$G$2595=AB$2),0)),"No Data")</f>
        <v>No Data</v>
      </c>
      <c r="AD326" s="133">
        <f>VLOOKUP($Q326,'Written Exam Marks'!$H:$Q,10,FALSE)</f>
        <v>40</v>
      </c>
      <c r="AE326" s="133">
        <f>VLOOKUP($Q326,'Written Exam Marks'!$H:$Q,9,FALSE)</f>
        <v>40</v>
      </c>
      <c r="AF326" s="13" t="str">
        <f t="shared" si="316"/>
        <v>Present</v>
      </c>
      <c r="AG326" s="13" t="str">
        <f t="shared" si="317"/>
        <v>P-S1_Onsite</v>
      </c>
      <c r="AH326" s="29">
        <v>12</v>
      </c>
      <c r="AI326" s="29">
        <v>12.5</v>
      </c>
      <c r="AJ326" s="29">
        <v>9.3333333330000006</v>
      </c>
      <c r="AK326" s="29">
        <v>10</v>
      </c>
      <c r="AL326" s="29">
        <v>10</v>
      </c>
      <c r="AM326" s="29">
        <v>53.833333332999999</v>
      </c>
      <c r="AN326" s="131">
        <v>60</v>
      </c>
      <c r="AO326" s="36" t="s">
        <v>7179</v>
      </c>
      <c r="AP326" s="116" t="s">
        <v>1050</v>
      </c>
      <c r="AQ326" s="116" t="str">
        <f t="shared" si="301"/>
        <v>2025EB1100325-BDSDF108</v>
      </c>
      <c r="AR326" s="25" t="str">
        <f t="shared" si="318"/>
        <v>0 missed</v>
      </c>
      <c r="AS326" s="25" t="str">
        <f t="shared" si="319"/>
        <v>0 missed</v>
      </c>
      <c r="AT326" s="25">
        <f t="shared" si="320"/>
        <v>3</v>
      </c>
      <c r="AU326" s="25">
        <f t="shared" si="321"/>
        <v>2</v>
      </c>
      <c r="AV326" s="10">
        <f t="shared" si="322"/>
        <v>1</v>
      </c>
      <c r="AW326" s="10">
        <f t="shared" si="323"/>
        <v>1</v>
      </c>
      <c r="AX326" s="25" t="str">
        <f t="shared" si="324"/>
        <v>0 missed</v>
      </c>
      <c r="AY326" s="25">
        <f t="shared" si="325"/>
        <v>5</v>
      </c>
      <c r="AZ326" s="10">
        <f t="shared" si="326"/>
        <v>1</v>
      </c>
      <c r="BA326" s="10" t="str">
        <f t="shared" si="327"/>
        <v>Q-3 A-2 || Q Total-3, A Total-2</v>
      </c>
      <c r="BB326" s="10" t="str" cm="1">
        <f t="array" ref="BB326">IFERROR(INDEX('Attendance-Slot-1'!$Q$2:$Q$1112,MATCH(1,('Attendance-Slot-1'!$A$2:$A$1112=$C326)*('Attendance-Slot-1'!$G$2:$G$1112=BB$2),0)),"No Data")</f>
        <v>P-S1_Onsite</v>
      </c>
      <c r="BC326" s="10" t="str" cm="1">
        <f t="array" ref="BC326">IFERROR(INDEX('Attendance-Slot-2'!$Q$2:$Q$2595,MATCH(1,('Attendance-Slot-2'!$A$2:$A$2595=$C326)*('Attendance-Slot-2'!$G$2:$G$2595=BB$2),0)),"No Data")</f>
        <v>No Data</v>
      </c>
      <c r="BD326" s="136">
        <f>VLOOKUP($AQ326,'Written Exam Marks'!$H:$Q,10,FALSE)</f>
        <v>32.5</v>
      </c>
      <c r="BE326" s="136">
        <f>VLOOKUP($AQ326,'Written Exam Marks'!$H:$Q,9,FALSE)</f>
        <v>40</v>
      </c>
      <c r="BF326" s="10" t="str">
        <f t="shared" si="328"/>
        <v>Present</v>
      </c>
      <c r="BG326" s="10" t="str">
        <f t="shared" si="329"/>
        <v>P-S1_Onsite</v>
      </c>
      <c r="BH326" s="129">
        <v>10</v>
      </c>
      <c r="BI326" s="129">
        <v>15</v>
      </c>
      <c r="BJ326" s="129">
        <v>15</v>
      </c>
      <c r="BK326" s="129">
        <v>19.5</v>
      </c>
      <c r="BL326" s="144">
        <v>59.5</v>
      </c>
      <c r="BM326" s="24">
        <v>60</v>
      </c>
      <c r="BN326" s="24" t="s">
        <v>1004</v>
      </c>
      <c r="BO326" s="118" t="s">
        <v>1063</v>
      </c>
      <c r="BP326" s="118" t="str">
        <f t="shared" si="302"/>
        <v>2025EB1100325-BDSDF114</v>
      </c>
      <c r="BQ326" s="24" t="str">
        <f t="shared" si="330"/>
        <v>0 missed</v>
      </c>
      <c r="BR326" s="24" t="str">
        <f t="shared" si="331"/>
        <v>0 missed</v>
      </c>
      <c r="BS326" s="24">
        <f t="shared" si="332"/>
        <v>3</v>
      </c>
      <c r="BT326" s="24">
        <f t="shared" si="333"/>
        <v>1</v>
      </c>
      <c r="BU326" s="14">
        <f t="shared" si="334"/>
        <v>1</v>
      </c>
      <c r="BV326" s="14">
        <f t="shared" si="335"/>
        <v>1</v>
      </c>
      <c r="BW326" s="24" t="str">
        <f t="shared" si="336"/>
        <v>0 missed</v>
      </c>
      <c r="BX326" s="24">
        <f t="shared" si="337"/>
        <v>4</v>
      </c>
      <c r="BY326" s="14">
        <f t="shared" si="338"/>
        <v>1</v>
      </c>
      <c r="BZ326" s="14" t="str">
        <f t="shared" si="339"/>
        <v>Q-3 A-1 || Q Total-3, A Total-1</v>
      </c>
      <c r="CA326" s="14" t="str" cm="1">
        <f t="array" ref="CA326">IFERROR(INDEX('Attendance-Slot-1'!$Q$2:$Q$1112,MATCH(1,('Attendance-Slot-1'!$A$2:$A$1112=$C326)*('Attendance-Slot-1'!$G$2:$G$1112=CA$2),0)),"No Data")</f>
        <v>P-S1_Onsite</v>
      </c>
      <c r="CB326" s="14" t="str" cm="1">
        <f t="array" ref="CB326">IFERROR(INDEX('Attendance-Slot-2'!$Q$2:$Q$2595,MATCH(1,('Attendance-Slot-2'!$A$2:$A$2595=$C326)*('Attendance-Slot-2'!$G$2:$G$2595=CA$2),0)),"No Data")</f>
        <v>No Data</v>
      </c>
      <c r="CC326" s="138">
        <f>VLOOKUP($BP326,'Written Exam Marks'!$H:$Q,10,FALSE)</f>
        <v>22</v>
      </c>
      <c r="CD326" s="138">
        <f>VLOOKUP($BP326,'Written Exam Marks'!$H:$Q,9,FALSE)</f>
        <v>40</v>
      </c>
      <c r="CE326" s="14" t="str">
        <f t="shared" si="340"/>
        <v>Present</v>
      </c>
      <c r="CF326" s="14" t="str">
        <f t="shared" si="341"/>
        <v>P-S1_Onsite</v>
      </c>
      <c r="CG326" s="130">
        <v>5</v>
      </c>
      <c r="CH326" s="130">
        <v>5</v>
      </c>
      <c r="CI326" s="130">
        <v>9.5</v>
      </c>
      <c r="CJ326" s="130">
        <v>9</v>
      </c>
      <c r="CK326" s="130">
        <v>10</v>
      </c>
      <c r="CL326" s="130">
        <v>10</v>
      </c>
      <c r="CM326" s="145">
        <v>48.5</v>
      </c>
      <c r="CN326" s="130">
        <v>50</v>
      </c>
      <c r="CO326" s="27" t="s">
        <v>1005</v>
      </c>
      <c r="CP326" s="119" t="s">
        <v>1044</v>
      </c>
      <c r="CQ326" s="119" t="str">
        <f t="shared" si="303"/>
        <v>2025EB1100325-BDSDF112</v>
      </c>
      <c r="CR326" s="27" t="str">
        <f t="shared" si="342"/>
        <v>0 missed</v>
      </c>
      <c r="CS326" s="27" t="str">
        <f t="shared" si="343"/>
        <v>0 missed</v>
      </c>
      <c r="CT326" s="27">
        <f t="shared" si="344"/>
        <v>2</v>
      </c>
      <c r="CU326" s="27">
        <f t="shared" si="345"/>
        <v>2</v>
      </c>
      <c r="CV326" s="15">
        <f t="shared" si="346"/>
        <v>1</v>
      </c>
      <c r="CW326" s="15">
        <f t="shared" si="347"/>
        <v>1</v>
      </c>
      <c r="CX326" s="27" t="str">
        <f t="shared" si="348"/>
        <v>0 missed</v>
      </c>
      <c r="CY326" s="27">
        <f t="shared" si="349"/>
        <v>4</v>
      </c>
      <c r="CZ326" s="15">
        <f t="shared" si="350"/>
        <v>1</v>
      </c>
      <c r="DA326" s="15" t="str">
        <f t="shared" si="351"/>
        <v>Q-2 A-2 || Q Total-2, A Total-2</v>
      </c>
      <c r="DB326" s="15" t="str" cm="1">
        <f t="array" ref="DB326">IFERROR(INDEX('Attendance-Slot-1'!$Q$2:$Q$1112,MATCH(1,('Attendance-Slot-1'!$A$2:$A$1112=$C326)*('Attendance-Slot-1'!$G$2:$G$1112=DB$2),0)),"No Data")</f>
        <v>P-S1_Onsite</v>
      </c>
      <c r="DC326" s="15" t="str" cm="1">
        <f t="array" ref="DC326">IFERROR(INDEX('Attendance-Slot-2'!$Q$2:$Q$2595,MATCH(1,('Attendance-Slot-2'!$A$2:$A$2595=$C326)*('Attendance-Slot-2'!$G$2:$G$2595=DB$2),0)),"No Data")</f>
        <v>No Data</v>
      </c>
      <c r="DD326" s="139">
        <f>VLOOKUP($CQ326,'Written Exam Marks'!$H:$Q,10,FALSE)</f>
        <v>28</v>
      </c>
      <c r="DE326" s="139">
        <f>VLOOKUP($CQ326,'Written Exam Marks'!$H:$Q,9,FALSE)</f>
        <v>50</v>
      </c>
      <c r="DF326" s="15" t="str">
        <f t="shared" si="352"/>
        <v>Present</v>
      </c>
      <c r="DG326" s="15" t="str">
        <f t="shared" si="353"/>
        <v>P-S1_Onsite</v>
      </c>
      <c r="DH326" s="139">
        <v>90</v>
      </c>
      <c r="DI326" s="139">
        <v>90</v>
      </c>
      <c r="DJ326" s="139">
        <v>100</v>
      </c>
      <c r="DK326" s="3" t="str">
        <f t="shared" si="304"/>
        <v>P-4, A-0, No Data-0</v>
      </c>
      <c r="DL326" s="3" t="str">
        <f t="shared" si="305"/>
        <v>P-0, A-0, No Data-4</v>
      </c>
      <c r="DM326" s="1" t="str">
        <f t="shared" si="354"/>
        <v>P-S1_Onsite</v>
      </c>
      <c r="DN326" s="1" t="str">
        <f t="shared" si="355"/>
        <v>P-S1_Onsite</v>
      </c>
      <c r="DO326" s="1" t="str">
        <f t="shared" si="356"/>
        <v>P-S1_Onsite</v>
      </c>
      <c r="DP326" s="1" t="str">
        <f t="shared" si="357"/>
        <v>P-S1_Onsite</v>
      </c>
      <c r="DQ326" s="1" t="str">
        <f t="shared" si="358"/>
        <v>P-4, A-0, No Data-0</v>
      </c>
      <c r="DR326" s="39">
        <f t="shared" si="359"/>
        <v>1</v>
      </c>
      <c r="DS326" s="34" t="s">
        <v>7217</v>
      </c>
      <c r="DT326" s="39" t="s">
        <v>7363</v>
      </c>
      <c r="DU326" s="30" t="s">
        <v>972</v>
      </c>
      <c r="DV326" s="30"/>
    </row>
    <row r="327" spans="1:126" x14ac:dyDescent="0.25">
      <c r="A327" s="1">
        <v>324</v>
      </c>
      <c r="B327" s="1" t="s">
        <v>1000</v>
      </c>
      <c r="C327" s="1" t="s">
        <v>975</v>
      </c>
      <c r="D327" s="1" t="s">
        <v>976</v>
      </c>
      <c r="E327" s="1" t="s">
        <v>977</v>
      </c>
      <c r="F327" s="1" t="s">
        <v>7202</v>
      </c>
      <c r="G327" s="1" t="s">
        <v>3682</v>
      </c>
      <c r="H327" s="143" t="s">
        <v>5</v>
      </c>
      <c r="I327" s="143" t="s">
        <v>5</v>
      </c>
      <c r="J327" s="143" t="s">
        <v>5</v>
      </c>
      <c r="K327" s="143" t="s">
        <v>5</v>
      </c>
      <c r="L327" s="132" t="s">
        <v>5</v>
      </c>
      <c r="M327" s="132">
        <v>1.6</v>
      </c>
      <c r="N327" s="26">
        <v>60</v>
      </c>
      <c r="O327" s="26" t="s">
        <v>997</v>
      </c>
      <c r="P327" s="120" t="s">
        <v>1034</v>
      </c>
      <c r="Q327" s="13" t="str">
        <f t="shared" si="306"/>
        <v>2025EB1100326-BDSDF113</v>
      </c>
      <c r="R327" s="26" t="str">
        <f t="shared" si="307"/>
        <v>4 missed</v>
      </c>
      <c r="S327" s="26" t="str">
        <f t="shared" si="300"/>
        <v>1 missed</v>
      </c>
      <c r="T327" s="26">
        <f t="shared" si="308"/>
        <v>0</v>
      </c>
      <c r="U327" s="26">
        <f t="shared" si="309"/>
        <v>0</v>
      </c>
      <c r="V327" s="13">
        <f t="shared" si="310"/>
        <v>0</v>
      </c>
      <c r="W327" s="13">
        <f t="shared" si="311"/>
        <v>0</v>
      </c>
      <c r="X327" s="26" t="str">
        <f t="shared" si="312"/>
        <v>5 missed</v>
      </c>
      <c r="Y327" s="26">
        <f t="shared" si="313"/>
        <v>0</v>
      </c>
      <c r="Z327" s="13">
        <f t="shared" si="314"/>
        <v>0</v>
      </c>
      <c r="AA327" s="15" t="str">
        <f t="shared" si="315"/>
        <v>Q-0 A-0 || Q Total-4, A Total-1</v>
      </c>
      <c r="AB327" s="13" t="str" cm="1">
        <f t="array" ref="AB327">IFERROR(INDEX('Attendance-Slot-1'!$Q$2:$Q$1112,MATCH(1,('Attendance-Slot-1'!$A$2:$A$1112=$C327)*('Attendance-Slot-1'!$G$2:$G$1112=AB$2),0)),"No Data")</f>
        <v>No Data</v>
      </c>
      <c r="AC327" s="13" t="str" cm="1">
        <f t="array" ref="AC327">IFERROR(INDEX('Attendance-Slot-2'!$Q$2:$Q$2595,MATCH(1,('Attendance-Slot-2'!$A$2:$A$2595=$C327)*('Attendance-Slot-2'!$G$2:$G$2595=AB$2),0)),"No Data")</f>
        <v>A-S2_Onsite</v>
      </c>
      <c r="AD327" s="133" t="e">
        <f>VLOOKUP($Q327,'Written Exam Marks'!$H:$Q,10,FALSE)</f>
        <v>#N/A</v>
      </c>
      <c r="AE327" s="133" t="e">
        <f>VLOOKUP($Q327,'Written Exam Marks'!$H:$Q,9,FALSE)</f>
        <v>#N/A</v>
      </c>
      <c r="AF327" s="13" t="str">
        <f t="shared" si="316"/>
        <v>Absent</v>
      </c>
      <c r="AG327" s="13" t="str">
        <f t="shared" si="317"/>
        <v>A-S2_Onsite</v>
      </c>
      <c r="AH327" s="29" t="s">
        <v>5</v>
      </c>
      <c r="AI327" s="29" t="s">
        <v>5</v>
      </c>
      <c r="AJ327" s="29" t="s">
        <v>5</v>
      </c>
      <c r="AK327" s="29" t="s">
        <v>5</v>
      </c>
      <c r="AL327" s="29" t="s">
        <v>5</v>
      </c>
      <c r="AM327" s="29">
        <v>0</v>
      </c>
      <c r="AN327" s="131">
        <v>60</v>
      </c>
      <c r="AO327" s="36" t="s">
        <v>7179</v>
      </c>
      <c r="AP327" s="116" t="s">
        <v>1050</v>
      </c>
      <c r="AQ327" s="116" t="str">
        <f t="shared" si="301"/>
        <v>2025EB1100326-BDSDF108</v>
      </c>
      <c r="AR327" s="25" t="str">
        <f t="shared" si="318"/>
        <v>3 missed</v>
      </c>
      <c r="AS327" s="25" t="str">
        <f t="shared" si="319"/>
        <v>2 missed</v>
      </c>
      <c r="AT327" s="25">
        <f t="shared" si="320"/>
        <v>0</v>
      </c>
      <c r="AU327" s="25">
        <f t="shared" si="321"/>
        <v>0</v>
      </c>
      <c r="AV327" s="10">
        <f t="shared" si="322"/>
        <v>0</v>
      </c>
      <c r="AW327" s="10">
        <f t="shared" si="323"/>
        <v>0</v>
      </c>
      <c r="AX327" s="25" t="str">
        <f t="shared" si="324"/>
        <v>5 missed</v>
      </c>
      <c r="AY327" s="25">
        <f t="shared" si="325"/>
        <v>0</v>
      </c>
      <c r="AZ327" s="10">
        <f t="shared" si="326"/>
        <v>0</v>
      </c>
      <c r="BA327" s="10" t="str">
        <f t="shared" si="327"/>
        <v>Q-0 A-0 || Q Total-3, A Total-2</v>
      </c>
      <c r="BB327" s="10" t="str" cm="1">
        <f t="array" ref="BB327">IFERROR(INDEX('Attendance-Slot-1'!$Q$2:$Q$1112,MATCH(1,('Attendance-Slot-1'!$A$2:$A$1112=$C327)*('Attendance-Slot-1'!$G$2:$G$1112=BB$2),0)),"No Data")</f>
        <v>No Data</v>
      </c>
      <c r="BC327" s="10" t="str" cm="1">
        <f t="array" ref="BC327">IFERROR(INDEX('Attendance-Slot-2'!$Q$2:$Q$2595,MATCH(1,('Attendance-Slot-2'!$A$2:$A$2595=$C327)*('Attendance-Slot-2'!$G$2:$G$2595=BB$2),0)),"No Data")</f>
        <v>A-S2_Onsite</v>
      </c>
      <c r="BD327" s="136" t="e">
        <f>VLOOKUP($AQ327,'Written Exam Marks'!$H:$Q,10,FALSE)</f>
        <v>#N/A</v>
      </c>
      <c r="BE327" s="136" t="e">
        <f>VLOOKUP($AQ327,'Written Exam Marks'!$H:$Q,9,FALSE)</f>
        <v>#N/A</v>
      </c>
      <c r="BF327" s="10" t="str">
        <f t="shared" si="328"/>
        <v>Absent</v>
      </c>
      <c r="BG327" s="10" t="str">
        <f t="shared" si="329"/>
        <v>A-S2_Onsite</v>
      </c>
      <c r="BH327" s="129" t="s">
        <v>5</v>
      </c>
      <c r="BI327" s="129" t="s">
        <v>5</v>
      </c>
      <c r="BJ327" s="129" t="s">
        <v>5</v>
      </c>
      <c r="BK327" s="129" t="s">
        <v>5</v>
      </c>
      <c r="BL327" s="144">
        <v>0</v>
      </c>
      <c r="BM327" s="24">
        <v>60</v>
      </c>
      <c r="BN327" s="24" t="s">
        <v>1004</v>
      </c>
      <c r="BO327" s="118" t="s">
        <v>1063</v>
      </c>
      <c r="BP327" s="118" t="str">
        <f t="shared" si="302"/>
        <v>2025EB1100326-BDSDF114</v>
      </c>
      <c r="BQ327" s="24" t="str">
        <f t="shared" si="330"/>
        <v>3 missed</v>
      </c>
      <c r="BR327" s="24" t="str">
        <f t="shared" si="331"/>
        <v>1 missed</v>
      </c>
      <c r="BS327" s="24">
        <f t="shared" si="332"/>
        <v>0</v>
      </c>
      <c r="BT327" s="24">
        <f t="shared" si="333"/>
        <v>0</v>
      </c>
      <c r="BU327" s="14">
        <f t="shared" si="334"/>
        <v>0</v>
      </c>
      <c r="BV327" s="14">
        <f t="shared" si="335"/>
        <v>0</v>
      </c>
      <c r="BW327" s="24" t="str">
        <f t="shared" si="336"/>
        <v>4 missed</v>
      </c>
      <c r="BX327" s="24">
        <f t="shared" si="337"/>
        <v>0</v>
      </c>
      <c r="BY327" s="14">
        <f t="shared" si="338"/>
        <v>0</v>
      </c>
      <c r="BZ327" s="14" t="str">
        <f t="shared" si="339"/>
        <v>Q-0 A-0 || Q Total-3, A Total-1</v>
      </c>
      <c r="CA327" s="14" t="str" cm="1">
        <f t="array" ref="CA327">IFERROR(INDEX('Attendance-Slot-1'!$Q$2:$Q$1112,MATCH(1,('Attendance-Slot-1'!$A$2:$A$1112=$C327)*('Attendance-Slot-1'!$G$2:$G$1112=CA$2),0)),"No Data")</f>
        <v>No Data</v>
      </c>
      <c r="CB327" s="14" t="str" cm="1">
        <f t="array" ref="CB327">IFERROR(INDEX('Attendance-Slot-2'!$Q$2:$Q$2595,MATCH(1,('Attendance-Slot-2'!$A$2:$A$2595=$C327)*('Attendance-Slot-2'!$G$2:$G$2595=CA$2),0)),"No Data")</f>
        <v>A-S2_Onsite</v>
      </c>
      <c r="CC327" s="138" t="e">
        <f>VLOOKUP($BP327,'Written Exam Marks'!$H:$Q,10,FALSE)</f>
        <v>#N/A</v>
      </c>
      <c r="CD327" s="138" t="e">
        <f>VLOOKUP($BP327,'Written Exam Marks'!$H:$Q,9,FALSE)</f>
        <v>#N/A</v>
      </c>
      <c r="CE327" s="14" t="str">
        <f t="shared" si="340"/>
        <v>Absent</v>
      </c>
      <c r="CF327" s="14" t="str">
        <f t="shared" si="341"/>
        <v>A-S2_Onsite</v>
      </c>
      <c r="CG327" s="130" t="s">
        <v>5</v>
      </c>
      <c r="CH327" s="130" t="s">
        <v>5</v>
      </c>
      <c r="CI327" s="130" t="s">
        <v>5</v>
      </c>
      <c r="CJ327" s="130" t="s">
        <v>5</v>
      </c>
      <c r="CK327" s="130" t="s">
        <v>5</v>
      </c>
      <c r="CL327" s="130" t="s">
        <v>5</v>
      </c>
      <c r="CM327" s="145">
        <v>0</v>
      </c>
      <c r="CN327" s="130">
        <v>50</v>
      </c>
      <c r="CO327" s="27" t="s">
        <v>1005</v>
      </c>
      <c r="CP327" s="119" t="s">
        <v>1044</v>
      </c>
      <c r="CQ327" s="119" t="str">
        <f t="shared" si="303"/>
        <v>2025EB1100326-BDSDF112</v>
      </c>
      <c r="CR327" s="27" t="str">
        <f t="shared" si="342"/>
        <v>2 missed</v>
      </c>
      <c r="CS327" s="27" t="str">
        <f t="shared" si="343"/>
        <v>2 missed</v>
      </c>
      <c r="CT327" s="27">
        <f t="shared" si="344"/>
        <v>0</v>
      </c>
      <c r="CU327" s="27">
        <f t="shared" si="345"/>
        <v>0</v>
      </c>
      <c r="CV327" s="15">
        <f t="shared" si="346"/>
        <v>0</v>
      </c>
      <c r="CW327" s="15">
        <f t="shared" si="347"/>
        <v>0</v>
      </c>
      <c r="CX327" s="27" t="str">
        <f t="shared" si="348"/>
        <v>4 missed</v>
      </c>
      <c r="CY327" s="27">
        <f t="shared" si="349"/>
        <v>0</v>
      </c>
      <c r="CZ327" s="15">
        <f t="shared" si="350"/>
        <v>0</v>
      </c>
      <c r="DA327" s="15" t="str">
        <f t="shared" si="351"/>
        <v>Q-0 A-0 || Q Total-2, A Total-2</v>
      </c>
      <c r="DB327" s="15" t="str" cm="1">
        <f t="array" ref="DB327">IFERROR(INDEX('Attendance-Slot-1'!$Q$2:$Q$1112,MATCH(1,('Attendance-Slot-1'!$A$2:$A$1112=$C327)*('Attendance-Slot-1'!$G$2:$G$1112=DB$2),0)),"No Data")</f>
        <v>No Data</v>
      </c>
      <c r="DC327" s="15" t="str" cm="1">
        <f t="array" ref="DC327">IFERROR(INDEX('Attendance-Slot-2'!$Q$2:$Q$2595,MATCH(1,('Attendance-Slot-2'!$A$2:$A$2595=$C327)*('Attendance-Slot-2'!$G$2:$G$2595=DB$2),0)),"No Data")</f>
        <v>A-S2_Onsite</v>
      </c>
      <c r="DD327" s="139" t="e">
        <f>VLOOKUP($CQ327,'Written Exam Marks'!$H:$Q,10,FALSE)</f>
        <v>#N/A</v>
      </c>
      <c r="DE327" s="139" t="e">
        <f>VLOOKUP($CQ327,'Written Exam Marks'!$H:$Q,9,FALSE)</f>
        <v>#N/A</v>
      </c>
      <c r="DF327" s="15" t="str">
        <f t="shared" si="352"/>
        <v>Absent</v>
      </c>
      <c r="DG327" s="15" t="str">
        <f t="shared" si="353"/>
        <v>A-S2_Onsite</v>
      </c>
      <c r="DH327" s="139" t="s">
        <v>5</v>
      </c>
      <c r="DI327" s="139">
        <v>0</v>
      </c>
      <c r="DJ327" s="139">
        <v>100</v>
      </c>
      <c r="DK327" s="3" t="str">
        <f t="shared" si="304"/>
        <v>P-0, A-0, No Data-4</v>
      </c>
      <c r="DL327" s="3" t="str">
        <f t="shared" si="305"/>
        <v>P-0, A-4, No Data-0</v>
      </c>
      <c r="DM327" s="1" t="str">
        <f t="shared" si="354"/>
        <v>A-S2_Onsite</v>
      </c>
      <c r="DN327" s="1" t="str">
        <f t="shared" si="355"/>
        <v>A-S2_Onsite</v>
      </c>
      <c r="DO327" s="1" t="str">
        <f t="shared" si="356"/>
        <v>A-S2_Onsite</v>
      </c>
      <c r="DP327" s="1" t="str">
        <f t="shared" si="357"/>
        <v>A-S2_Onsite</v>
      </c>
      <c r="DQ327" s="1" t="str">
        <f t="shared" si="358"/>
        <v>P-0, A-4, No Data-0</v>
      </c>
      <c r="DR327" s="39">
        <f t="shared" si="359"/>
        <v>0</v>
      </c>
      <c r="DS327" s="34" t="s">
        <v>7218</v>
      </c>
      <c r="DT327" s="39" t="s">
        <v>1098</v>
      </c>
      <c r="DU327" s="30" t="s">
        <v>975</v>
      </c>
      <c r="DV327" s="30" t="s">
        <v>7218</v>
      </c>
    </row>
    <row r="328" spans="1:126" x14ac:dyDescent="0.25">
      <c r="A328" s="1">
        <v>325</v>
      </c>
      <c r="B328" s="1" t="s">
        <v>1000</v>
      </c>
      <c r="C328" s="1" t="s">
        <v>978</v>
      </c>
      <c r="D328" s="1" t="s">
        <v>979</v>
      </c>
      <c r="E328" s="1" t="s">
        <v>980</v>
      </c>
      <c r="F328" s="1" t="s">
        <v>7202</v>
      </c>
      <c r="G328" s="1" t="s">
        <v>3683</v>
      </c>
      <c r="H328" s="143" t="s">
        <v>5</v>
      </c>
      <c r="I328" s="143" t="s">
        <v>5</v>
      </c>
      <c r="J328" s="143" t="s">
        <v>5</v>
      </c>
      <c r="K328" s="143" t="s">
        <v>5</v>
      </c>
      <c r="L328" s="132" t="s">
        <v>5</v>
      </c>
      <c r="M328" s="132">
        <v>1.6</v>
      </c>
      <c r="N328" s="26">
        <v>60</v>
      </c>
      <c r="O328" s="26" t="s">
        <v>997</v>
      </c>
      <c r="P328" s="120" t="s">
        <v>1034</v>
      </c>
      <c r="Q328" s="13" t="str">
        <f t="shared" si="306"/>
        <v>2025EB1100327-BDSDF113</v>
      </c>
      <c r="R328" s="26" t="str">
        <f t="shared" si="307"/>
        <v>4 missed</v>
      </c>
      <c r="S328" s="26" t="str">
        <f t="shared" si="300"/>
        <v>1 missed</v>
      </c>
      <c r="T328" s="26">
        <f t="shared" si="308"/>
        <v>0</v>
      </c>
      <c r="U328" s="26">
        <f t="shared" si="309"/>
        <v>0</v>
      </c>
      <c r="V328" s="13">
        <f t="shared" si="310"/>
        <v>0</v>
      </c>
      <c r="W328" s="13">
        <f t="shared" si="311"/>
        <v>0</v>
      </c>
      <c r="X328" s="26" t="str">
        <f t="shared" si="312"/>
        <v>5 missed</v>
      </c>
      <c r="Y328" s="26">
        <f t="shared" si="313"/>
        <v>0</v>
      </c>
      <c r="Z328" s="13">
        <f t="shared" si="314"/>
        <v>0</v>
      </c>
      <c r="AA328" s="15" t="str">
        <f t="shared" si="315"/>
        <v>Q-0 A-0 || Q Total-4, A Total-1</v>
      </c>
      <c r="AB328" s="13" t="str" cm="1">
        <f t="array" ref="AB328">IFERROR(INDEX('Attendance-Slot-1'!$Q$2:$Q$1112,MATCH(1,('Attendance-Slot-1'!$A$2:$A$1112=$C328)*('Attendance-Slot-1'!$G$2:$G$1112=AB$2),0)),"No Data")</f>
        <v>No Data</v>
      </c>
      <c r="AC328" s="13" t="str" cm="1">
        <f t="array" ref="AC328">IFERROR(INDEX('Attendance-Slot-2'!$Q$2:$Q$2595,MATCH(1,('Attendance-Slot-2'!$A$2:$A$2595=$C328)*('Attendance-Slot-2'!$G$2:$G$2595=AB$2),0)),"No Data")</f>
        <v>P-S2_Onsite</v>
      </c>
      <c r="AD328" s="133">
        <f>VLOOKUP($Q328,'Written Exam Marks'!$H:$Q,10,FALSE)</f>
        <v>0</v>
      </c>
      <c r="AE328" s="133">
        <f>VLOOKUP($Q328,'Written Exam Marks'!$H:$Q,9,FALSE)</f>
        <v>40</v>
      </c>
      <c r="AF328" s="13" t="str">
        <f t="shared" si="316"/>
        <v>Present</v>
      </c>
      <c r="AG328" s="13" t="str">
        <f t="shared" si="317"/>
        <v>P-S2_Onsite</v>
      </c>
      <c r="AH328" s="29" t="s">
        <v>5</v>
      </c>
      <c r="AI328" s="29" t="s">
        <v>5</v>
      </c>
      <c r="AJ328" s="29" t="s">
        <v>5</v>
      </c>
      <c r="AK328" s="29" t="s">
        <v>5</v>
      </c>
      <c r="AL328" s="29" t="s">
        <v>5</v>
      </c>
      <c r="AM328" s="29">
        <v>0</v>
      </c>
      <c r="AN328" s="131">
        <v>60</v>
      </c>
      <c r="AO328" s="36" t="s">
        <v>7179</v>
      </c>
      <c r="AP328" s="116" t="s">
        <v>1050</v>
      </c>
      <c r="AQ328" s="116" t="str">
        <f t="shared" si="301"/>
        <v>2025EB1100327-BDSDF108</v>
      </c>
      <c r="AR328" s="25" t="str">
        <f t="shared" si="318"/>
        <v>3 missed</v>
      </c>
      <c r="AS328" s="25" t="str">
        <f t="shared" si="319"/>
        <v>2 missed</v>
      </c>
      <c r="AT328" s="25">
        <f t="shared" si="320"/>
        <v>0</v>
      </c>
      <c r="AU328" s="25">
        <f t="shared" si="321"/>
        <v>0</v>
      </c>
      <c r="AV328" s="10">
        <f t="shared" si="322"/>
        <v>0</v>
      </c>
      <c r="AW328" s="10">
        <f t="shared" si="323"/>
        <v>0</v>
      </c>
      <c r="AX328" s="25" t="str">
        <f t="shared" si="324"/>
        <v>5 missed</v>
      </c>
      <c r="AY328" s="25">
        <f t="shared" si="325"/>
        <v>0</v>
      </c>
      <c r="AZ328" s="10">
        <f t="shared" si="326"/>
        <v>0</v>
      </c>
      <c r="BA328" s="10" t="str">
        <f t="shared" si="327"/>
        <v>Q-0 A-0 || Q Total-3, A Total-2</v>
      </c>
      <c r="BB328" s="10" t="str" cm="1">
        <f t="array" ref="BB328">IFERROR(INDEX('Attendance-Slot-1'!$Q$2:$Q$1112,MATCH(1,('Attendance-Slot-1'!$A$2:$A$1112=$C328)*('Attendance-Slot-1'!$G$2:$G$1112=BB$2),0)),"No Data")</f>
        <v>No Data</v>
      </c>
      <c r="BC328" s="10" t="str" cm="1">
        <f t="array" ref="BC328">IFERROR(INDEX('Attendance-Slot-2'!$Q$2:$Q$2595,MATCH(1,('Attendance-Slot-2'!$A$2:$A$2595=$C328)*('Attendance-Slot-2'!$G$2:$G$2595=BB$2),0)),"No Data")</f>
        <v>P-S2_Onsite</v>
      </c>
      <c r="BD328" s="136">
        <f>VLOOKUP($AQ328,'Written Exam Marks'!$H:$Q,10,FALSE)</f>
        <v>0</v>
      </c>
      <c r="BE328" s="136">
        <f>VLOOKUP($AQ328,'Written Exam Marks'!$H:$Q,9,FALSE)</f>
        <v>40</v>
      </c>
      <c r="BF328" s="10" t="str">
        <f t="shared" si="328"/>
        <v>Present</v>
      </c>
      <c r="BG328" s="10" t="str">
        <f t="shared" si="329"/>
        <v>P-S2_Onsite</v>
      </c>
      <c r="BH328" s="129" t="s">
        <v>5</v>
      </c>
      <c r="BI328" s="129" t="s">
        <v>5</v>
      </c>
      <c r="BJ328" s="129" t="s">
        <v>5</v>
      </c>
      <c r="BK328" s="129" t="s">
        <v>5</v>
      </c>
      <c r="BL328" s="144">
        <v>0</v>
      </c>
      <c r="BM328" s="24">
        <v>60</v>
      </c>
      <c r="BN328" s="24" t="s">
        <v>1004</v>
      </c>
      <c r="BO328" s="118" t="s">
        <v>1063</v>
      </c>
      <c r="BP328" s="118" t="str">
        <f t="shared" si="302"/>
        <v>2025EB1100327-BDSDF114</v>
      </c>
      <c r="BQ328" s="24" t="str">
        <f t="shared" si="330"/>
        <v>3 missed</v>
      </c>
      <c r="BR328" s="24" t="str">
        <f t="shared" si="331"/>
        <v>1 missed</v>
      </c>
      <c r="BS328" s="24">
        <f t="shared" si="332"/>
        <v>0</v>
      </c>
      <c r="BT328" s="24">
        <f t="shared" si="333"/>
        <v>0</v>
      </c>
      <c r="BU328" s="14">
        <f t="shared" si="334"/>
        <v>0</v>
      </c>
      <c r="BV328" s="14">
        <f t="shared" si="335"/>
        <v>0</v>
      </c>
      <c r="BW328" s="24" t="str">
        <f t="shared" si="336"/>
        <v>4 missed</v>
      </c>
      <c r="BX328" s="24">
        <f t="shared" si="337"/>
        <v>0</v>
      </c>
      <c r="BY328" s="14">
        <f t="shared" si="338"/>
        <v>0</v>
      </c>
      <c r="BZ328" s="14" t="str">
        <f t="shared" si="339"/>
        <v>Q-0 A-0 || Q Total-3, A Total-1</v>
      </c>
      <c r="CA328" s="14" t="str" cm="1">
        <f t="array" ref="CA328">IFERROR(INDEX('Attendance-Slot-1'!$Q$2:$Q$1112,MATCH(1,('Attendance-Slot-1'!$A$2:$A$1112=$C328)*('Attendance-Slot-1'!$G$2:$G$1112=CA$2),0)),"No Data")</f>
        <v>No Data</v>
      </c>
      <c r="CB328" s="14" t="str" cm="1">
        <f t="array" ref="CB328">IFERROR(INDEX('Attendance-Slot-2'!$Q$2:$Q$2595,MATCH(1,('Attendance-Slot-2'!$A$2:$A$2595=$C328)*('Attendance-Slot-2'!$G$2:$G$2595=CA$2),0)),"No Data")</f>
        <v>P-S2_Onsite</v>
      </c>
      <c r="CC328" s="138">
        <f>VLOOKUP($BP328,'Written Exam Marks'!$H:$Q,10,FALSE)</f>
        <v>0</v>
      </c>
      <c r="CD328" s="138">
        <f>VLOOKUP($BP328,'Written Exam Marks'!$H:$Q,9,FALSE)</f>
        <v>40</v>
      </c>
      <c r="CE328" s="14" t="str">
        <f t="shared" si="340"/>
        <v>Present</v>
      </c>
      <c r="CF328" s="14" t="str">
        <f t="shared" si="341"/>
        <v>P-S2_Onsite</v>
      </c>
      <c r="CG328" s="130" t="s">
        <v>5</v>
      </c>
      <c r="CH328" s="130" t="s">
        <v>5</v>
      </c>
      <c r="CI328" s="130" t="s">
        <v>5</v>
      </c>
      <c r="CJ328" s="130" t="s">
        <v>5</v>
      </c>
      <c r="CK328" s="130" t="s">
        <v>5</v>
      </c>
      <c r="CL328" s="130" t="s">
        <v>5</v>
      </c>
      <c r="CM328" s="145">
        <v>0</v>
      </c>
      <c r="CN328" s="130">
        <v>50</v>
      </c>
      <c r="CO328" s="27" t="s">
        <v>1005</v>
      </c>
      <c r="CP328" s="119" t="s">
        <v>1044</v>
      </c>
      <c r="CQ328" s="119" t="str">
        <f t="shared" si="303"/>
        <v>2025EB1100327-BDSDF112</v>
      </c>
      <c r="CR328" s="27" t="str">
        <f t="shared" si="342"/>
        <v>2 missed</v>
      </c>
      <c r="CS328" s="27" t="str">
        <f t="shared" si="343"/>
        <v>2 missed</v>
      </c>
      <c r="CT328" s="27">
        <f t="shared" si="344"/>
        <v>0</v>
      </c>
      <c r="CU328" s="27">
        <f t="shared" si="345"/>
        <v>0</v>
      </c>
      <c r="CV328" s="15">
        <f t="shared" si="346"/>
        <v>0</v>
      </c>
      <c r="CW328" s="15">
        <f t="shared" si="347"/>
        <v>0</v>
      </c>
      <c r="CX328" s="27" t="str">
        <f t="shared" si="348"/>
        <v>4 missed</v>
      </c>
      <c r="CY328" s="27">
        <f t="shared" si="349"/>
        <v>0</v>
      </c>
      <c r="CZ328" s="15">
        <f t="shared" si="350"/>
        <v>0</v>
      </c>
      <c r="DA328" s="15" t="str">
        <f t="shared" si="351"/>
        <v>Q-0 A-0 || Q Total-2, A Total-2</v>
      </c>
      <c r="DB328" s="15" t="str" cm="1">
        <f t="array" ref="DB328">IFERROR(INDEX('Attendance-Slot-1'!$Q$2:$Q$1112,MATCH(1,('Attendance-Slot-1'!$A$2:$A$1112=$C328)*('Attendance-Slot-1'!$G$2:$G$1112=DB$2),0)),"No Data")</f>
        <v>No Data</v>
      </c>
      <c r="DC328" s="15" t="str" cm="1">
        <f t="array" ref="DC328">IFERROR(INDEX('Attendance-Slot-2'!$Q$2:$Q$2595,MATCH(1,('Attendance-Slot-2'!$A$2:$A$2595=$C328)*('Attendance-Slot-2'!$G$2:$G$2595=DB$2),0)),"No Data")</f>
        <v>P-S2_Onsite</v>
      </c>
      <c r="DD328" s="139">
        <f>VLOOKUP($CQ328,'Written Exam Marks'!$H:$Q,10,FALSE)</f>
        <v>20</v>
      </c>
      <c r="DE328" s="139">
        <f>VLOOKUP($CQ328,'Written Exam Marks'!$H:$Q,9,FALSE)</f>
        <v>50</v>
      </c>
      <c r="DF328" s="15" t="str">
        <f t="shared" si="352"/>
        <v>Present</v>
      </c>
      <c r="DG328" s="15" t="str">
        <f t="shared" si="353"/>
        <v>P-S2_Onsite</v>
      </c>
      <c r="DH328" s="139" t="s">
        <v>5</v>
      </c>
      <c r="DI328" s="139">
        <v>0</v>
      </c>
      <c r="DJ328" s="139">
        <v>100</v>
      </c>
      <c r="DK328" s="3" t="str">
        <f t="shared" si="304"/>
        <v>P-0, A-0, No Data-4</v>
      </c>
      <c r="DL328" s="3" t="str">
        <f t="shared" si="305"/>
        <v>P-4, A-0, No Data-0</v>
      </c>
      <c r="DM328" s="1" t="str">
        <f t="shared" si="354"/>
        <v>P-S2_Onsite</v>
      </c>
      <c r="DN328" s="1" t="str">
        <f t="shared" si="355"/>
        <v>P-S2_Onsite</v>
      </c>
      <c r="DO328" s="1" t="str">
        <f t="shared" si="356"/>
        <v>P-S2_Onsite</v>
      </c>
      <c r="DP328" s="1" t="str">
        <f t="shared" si="357"/>
        <v>P-S2_Onsite</v>
      </c>
      <c r="DQ328" s="1" t="str">
        <f t="shared" si="358"/>
        <v>P-4, A-0, No Data-0</v>
      </c>
      <c r="DR328" s="39">
        <f t="shared" si="359"/>
        <v>0</v>
      </c>
      <c r="DS328" s="34" t="s">
        <v>7217</v>
      </c>
      <c r="DT328" s="39" t="s">
        <v>7363</v>
      </c>
      <c r="DU328" s="30" t="s">
        <v>978</v>
      </c>
      <c r="DV328" s="30"/>
    </row>
    <row r="329" spans="1:126" x14ac:dyDescent="0.25">
      <c r="A329" s="1">
        <v>326</v>
      </c>
      <c r="B329" s="1" t="s">
        <v>1000</v>
      </c>
      <c r="C329" s="1" t="s">
        <v>981</v>
      </c>
      <c r="D329" s="1" t="s">
        <v>982</v>
      </c>
      <c r="E329" s="1" t="s">
        <v>983</v>
      </c>
      <c r="F329" s="1" t="e">
        <v>#N/A</v>
      </c>
      <c r="G329" s="1" t="s">
        <v>3684</v>
      </c>
      <c r="H329" s="143" t="s">
        <v>5</v>
      </c>
      <c r="I329" s="143" t="s">
        <v>5</v>
      </c>
      <c r="J329" s="143" t="s">
        <v>5</v>
      </c>
      <c r="K329" s="143" t="s">
        <v>5</v>
      </c>
      <c r="L329" s="132" t="s">
        <v>5</v>
      </c>
      <c r="M329" s="132">
        <v>1.6</v>
      </c>
      <c r="N329" s="26">
        <v>60</v>
      </c>
      <c r="O329" s="26" t="s">
        <v>997</v>
      </c>
      <c r="P329" s="120" t="s">
        <v>1034</v>
      </c>
      <c r="Q329" s="13" t="str">
        <f t="shared" si="306"/>
        <v>2025EB1100328-BDSDF113</v>
      </c>
      <c r="R329" s="26" t="str">
        <f t="shared" si="307"/>
        <v>4 missed</v>
      </c>
      <c r="S329" s="26" t="str">
        <f t="shared" si="300"/>
        <v>1 missed</v>
      </c>
      <c r="T329" s="26">
        <f t="shared" si="308"/>
        <v>0</v>
      </c>
      <c r="U329" s="26">
        <f t="shared" si="309"/>
        <v>0</v>
      </c>
      <c r="V329" s="13">
        <f t="shared" si="310"/>
        <v>0</v>
      </c>
      <c r="W329" s="13">
        <f t="shared" si="311"/>
        <v>0</v>
      </c>
      <c r="X329" s="26" t="str">
        <f t="shared" si="312"/>
        <v>5 missed</v>
      </c>
      <c r="Y329" s="26">
        <f t="shared" si="313"/>
        <v>0</v>
      </c>
      <c r="Z329" s="13">
        <f t="shared" si="314"/>
        <v>0</v>
      </c>
      <c r="AA329" s="15" t="str">
        <f t="shared" si="315"/>
        <v>Q-0 A-0 || Q Total-4, A Total-1</v>
      </c>
      <c r="AB329" s="13" t="str" cm="1">
        <f t="array" ref="AB329">IFERROR(INDEX('Attendance-Slot-1'!$Q$2:$Q$1112,MATCH(1,('Attendance-Slot-1'!$A$2:$A$1112=$C329)*('Attendance-Slot-1'!$G$2:$G$1112=AB$2),0)),"No Data")</f>
        <v>No Data</v>
      </c>
      <c r="AC329" s="13" t="str" cm="1">
        <f t="array" ref="AC329">IFERROR(INDEX('Attendance-Slot-2'!$Q$2:$Q$2595,MATCH(1,('Attendance-Slot-2'!$A$2:$A$2595=$C329)*('Attendance-Slot-2'!$G$2:$G$2595=AB$2),0)),"No Data")</f>
        <v>P-S2_Onsite</v>
      </c>
      <c r="AD329" s="133">
        <f>VLOOKUP($Q329,'Written Exam Marks'!$H:$Q,10,FALSE)</f>
        <v>0</v>
      </c>
      <c r="AE329" s="133">
        <f>VLOOKUP($Q329,'Written Exam Marks'!$H:$Q,9,FALSE)</f>
        <v>40</v>
      </c>
      <c r="AF329" s="13" t="str">
        <f t="shared" si="316"/>
        <v>Present</v>
      </c>
      <c r="AG329" s="13" t="str">
        <f t="shared" si="317"/>
        <v>P-S2_Onsite</v>
      </c>
      <c r="AH329" s="29" t="s">
        <v>5</v>
      </c>
      <c r="AI329" s="29" t="s">
        <v>5</v>
      </c>
      <c r="AJ329" s="29" t="s">
        <v>5</v>
      </c>
      <c r="AK329" s="29" t="s">
        <v>5</v>
      </c>
      <c r="AL329" s="29" t="s">
        <v>5</v>
      </c>
      <c r="AM329" s="29">
        <v>0</v>
      </c>
      <c r="AN329" s="131">
        <v>60</v>
      </c>
      <c r="AO329" s="36" t="s">
        <v>7179</v>
      </c>
      <c r="AP329" s="116" t="s">
        <v>1050</v>
      </c>
      <c r="AQ329" s="116" t="str">
        <f t="shared" si="301"/>
        <v>2025EB1100328-BDSDF108</v>
      </c>
      <c r="AR329" s="25" t="str">
        <f t="shared" si="318"/>
        <v>3 missed</v>
      </c>
      <c r="AS329" s="25" t="str">
        <f t="shared" si="319"/>
        <v>2 missed</v>
      </c>
      <c r="AT329" s="25">
        <f t="shared" si="320"/>
        <v>0</v>
      </c>
      <c r="AU329" s="25">
        <f t="shared" si="321"/>
        <v>0</v>
      </c>
      <c r="AV329" s="10">
        <f t="shared" si="322"/>
        <v>0</v>
      </c>
      <c r="AW329" s="10">
        <f t="shared" si="323"/>
        <v>0</v>
      </c>
      <c r="AX329" s="25" t="str">
        <f t="shared" si="324"/>
        <v>5 missed</v>
      </c>
      <c r="AY329" s="25">
        <f t="shared" si="325"/>
        <v>0</v>
      </c>
      <c r="AZ329" s="10">
        <f t="shared" si="326"/>
        <v>0</v>
      </c>
      <c r="BA329" s="10" t="str">
        <f t="shared" si="327"/>
        <v>Q-0 A-0 || Q Total-3, A Total-2</v>
      </c>
      <c r="BB329" s="10" t="str" cm="1">
        <f t="array" ref="BB329">IFERROR(INDEX('Attendance-Slot-1'!$Q$2:$Q$1112,MATCH(1,('Attendance-Slot-1'!$A$2:$A$1112=$C329)*('Attendance-Slot-1'!$G$2:$G$1112=BB$2),0)),"No Data")</f>
        <v>No Data</v>
      </c>
      <c r="BC329" s="10" t="str" cm="1">
        <f t="array" ref="BC329">IFERROR(INDEX('Attendance-Slot-2'!$Q$2:$Q$2595,MATCH(1,('Attendance-Slot-2'!$A$2:$A$2595=$C329)*('Attendance-Slot-2'!$G$2:$G$2595=BB$2),0)),"No Data")</f>
        <v>P-S2_Onsite</v>
      </c>
      <c r="BD329" s="136">
        <f>VLOOKUP($AQ329,'Written Exam Marks'!$H:$Q,10,FALSE)</f>
        <v>7</v>
      </c>
      <c r="BE329" s="136">
        <f>VLOOKUP($AQ329,'Written Exam Marks'!$H:$Q,9,FALSE)</f>
        <v>40</v>
      </c>
      <c r="BF329" s="10" t="str">
        <f t="shared" si="328"/>
        <v>Present</v>
      </c>
      <c r="BG329" s="10" t="str">
        <f t="shared" si="329"/>
        <v>P-S2_Onsite</v>
      </c>
      <c r="BH329" s="129" t="s">
        <v>5</v>
      </c>
      <c r="BI329" s="129" t="s">
        <v>5</v>
      </c>
      <c r="BJ329" s="129" t="s">
        <v>5</v>
      </c>
      <c r="BK329" s="129" t="s">
        <v>5</v>
      </c>
      <c r="BL329" s="144">
        <v>0</v>
      </c>
      <c r="BM329" s="24">
        <v>60</v>
      </c>
      <c r="BN329" s="24" t="s">
        <v>1004</v>
      </c>
      <c r="BO329" s="118" t="s">
        <v>1063</v>
      </c>
      <c r="BP329" s="118" t="str">
        <f t="shared" si="302"/>
        <v>2025EB1100328-BDSDF114</v>
      </c>
      <c r="BQ329" s="24" t="str">
        <f t="shared" si="330"/>
        <v>3 missed</v>
      </c>
      <c r="BR329" s="24" t="str">
        <f t="shared" si="331"/>
        <v>1 missed</v>
      </c>
      <c r="BS329" s="24">
        <f t="shared" si="332"/>
        <v>0</v>
      </c>
      <c r="BT329" s="24">
        <f t="shared" si="333"/>
        <v>0</v>
      </c>
      <c r="BU329" s="14">
        <f t="shared" si="334"/>
        <v>0</v>
      </c>
      <c r="BV329" s="14">
        <f t="shared" si="335"/>
        <v>0</v>
      </c>
      <c r="BW329" s="24" t="str">
        <f t="shared" si="336"/>
        <v>4 missed</v>
      </c>
      <c r="BX329" s="24">
        <f t="shared" si="337"/>
        <v>0</v>
      </c>
      <c r="BY329" s="14">
        <f t="shared" si="338"/>
        <v>0</v>
      </c>
      <c r="BZ329" s="14" t="str">
        <f t="shared" si="339"/>
        <v>Q-0 A-0 || Q Total-3, A Total-1</v>
      </c>
      <c r="CA329" s="14" t="str" cm="1">
        <f t="array" ref="CA329">IFERROR(INDEX('Attendance-Slot-1'!$Q$2:$Q$1112,MATCH(1,('Attendance-Slot-1'!$A$2:$A$1112=$C329)*('Attendance-Slot-1'!$G$2:$G$1112=CA$2),0)),"No Data")</f>
        <v>No Data</v>
      </c>
      <c r="CB329" s="14" t="str" cm="1">
        <f t="array" ref="CB329">IFERROR(INDEX('Attendance-Slot-2'!$Q$2:$Q$2595,MATCH(1,('Attendance-Slot-2'!$A$2:$A$2595=$C329)*('Attendance-Slot-2'!$G$2:$G$2595=CA$2),0)),"No Data")</f>
        <v>P-S2_Onsite</v>
      </c>
      <c r="CC329" s="138">
        <f>VLOOKUP($BP329,'Written Exam Marks'!$H:$Q,10,FALSE)</f>
        <v>2.5</v>
      </c>
      <c r="CD329" s="138">
        <f>VLOOKUP($BP329,'Written Exam Marks'!$H:$Q,9,FALSE)</f>
        <v>40</v>
      </c>
      <c r="CE329" s="14" t="str">
        <f t="shared" si="340"/>
        <v>Present</v>
      </c>
      <c r="CF329" s="14" t="str">
        <f t="shared" si="341"/>
        <v>P-S2_Onsite</v>
      </c>
      <c r="CG329" s="130" t="s">
        <v>5</v>
      </c>
      <c r="CH329" s="130" t="s">
        <v>5</v>
      </c>
      <c r="CI329" s="130" t="s">
        <v>5</v>
      </c>
      <c r="CJ329" s="130" t="s">
        <v>5</v>
      </c>
      <c r="CK329" s="130" t="s">
        <v>5</v>
      </c>
      <c r="CL329" s="130" t="s">
        <v>5</v>
      </c>
      <c r="CM329" s="145">
        <v>0</v>
      </c>
      <c r="CN329" s="130">
        <v>50</v>
      </c>
      <c r="CO329" s="27" t="s">
        <v>1005</v>
      </c>
      <c r="CP329" s="119" t="s">
        <v>1044</v>
      </c>
      <c r="CQ329" s="119" t="str">
        <f t="shared" si="303"/>
        <v>2025EB1100328-BDSDF112</v>
      </c>
      <c r="CR329" s="27" t="str">
        <f t="shared" si="342"/>
        <v>2 missed</v>
      </c>
      <c r="CS329" s="27" t="str">
        <f t="shared" si="343"/>
        <v>2 missed</v>
      </c>
      <c r="CT329" s="27">
        <f t="shared" si="344"/>
        <v>0</v>
      </c>
      <c r="CU329" s="27">
        <f t="shared" si="345"/>
        <v>0</v>
      </c>
      <c r="CV329" s="15">
        <f t="shared" si="346"/>
        <v>0</v>
      </c>
      <c r="CW329" s="15">
        <f t="shared" si="347"/>
        <v>0</v>
      </c>
      <c r="CX329" s="27" t="str">
        <f t="shared" si="348"/>
        <v>4 missed</v>
      </c>
      <c r="CY329" s="27">
        <f t="shared" si="349"/>
        <v>0</v>
      </c>
      <c r="CZ329" s="15">
        <f t="shared" si="350"/>
        <v>0</v>
      </c>
      <c r="DA329" s="15" t="str">
        <f t="shared" si="351"/>
        <v>Q-0 A-0 || Q Total-2, A Total-2</v>
      </c>
      <c r="DB329" s="15" t="str" cm="1">
        <f t="array" ref="DB329">IFERROR(INDEX('Attendance-Slot-1'!$Q$2:$Q$1112,MATCH(1,('Attendance-Slot-1'!$A$2:$A$1112=$C329)*('Attendance-Slot-1'!$G$2:$G$1112=DB$2),0)),"No Data")</f>
        <v>No Data</v>
      </c>
      <c r="DC329" s="15" t="str" cm="1">
        <f t="array" ref="DC329">IFERROR(INDEX('Attendance-Slot-2'!$Q$2:$Q$2595,MATCH(1,('Attendance-Slot-2'!$A$2:$A$2595=$C329)*('Attendance-Slot-2'!$G$2:$G$2595=DB$2),0)),"No Data")</f>
        <v>P-S2_Onsite</v>
      </c>
      <c r="DD329" s="139">
        <f>VLOOKUP($CQ329,'Written Exam Marks'!$H:$Q,10,FALSE)</f>
        <v>25</v>
      </c>
      <c r="DE329" s="139">
        <f>VLOOKUP($CQ329,'Written Exam Marks'!$H:$Q,9,FALSE)</f>
        <v>50</v>
      </c>
      <c r="DF329" s="15" t="str">
        <f t="shared" si="352"/>
        <v>Present</v>
      </c>
      <c r="DG329" s="15" t="str">
        <f t="shared" si="353"/>
        <v>P-S2_Onsite</v>
      </c>
      <c r="DH329" s="139" t="s">
        <v>5</v>
      </c>
      <c r="DI329" s="139">
        <v>0</v>
      </c>
      <c r="DJ329" s="139">
        <v>100</v>
      </c>
      <c r="DK329" s="3" t="str">
        <f t="shared" si="304"/>
        <v>P-0, A-0, No Data-4</v>
      </c>
      <c r="DL329" s="3" t="str">
        <f t="shared" si="305"/>
        <v>P-4, A-0, No Data-0</v>
      </c>
      <c r="DM329" s="1" t="str">
        <f t="shared" si="354"/>
        <v>P-S2_Onsite</v>
      </c>
      <c r="DN329" s="1" t="str">
        <f t="shared" si="355"/>
        <v>P-S2_Onsite</v>
      </c>
      <c r="DO329" s="1" t="str">
        <f t="shared" si="356"/>
        <v>P-S2_Onsite</v>
      </c>
      <c r="DP329" s="1" t="str">
        <f t="shared" si="357"/>
        <v>P-S2_Onsite</v>
      </c>
      <c r="DQ329" s="1" t="str">
        <f t="shared" si="358"/>
        <v>P-4, A-0, No Data-0</v>
      </c>
      <c r="DR329" s="39">
        <f t="shared" si="359"/>
        <v>0</v>
      </c>
      <c r="DS329" s="34" t="s">
        <v>7217</v>
      </c>
      <c r="DT329" s="39" t="s">
        <v>7363</v>
      </c>
      <c r="DU329" s="30" t="s">
        <v>981</v>
      </c>
      <c r="DV329" s="30"/>
    </row>
    <row r="330" spans="1:126" x14ac:dyDescent="0.25">
      <c r="A330" s="1">
        <v>327</v>
      </c>
      <c r="B330" s="1" t="s">
        <v>1000</v>
      </c>
      <c r="C330" s="1" t="s">
        <v>984</v>
      </c>
      <c r="D330" s="1" t="s">
        <v>985</v>
      </c>
      <c r="E330" s="1" t="s">
        <v>986</v>
      </c>
      <c r="F330" s="1" t="e">
        <v>#N/A</v>
      </c>
      <c r="G330" s="1" t="s">
        <v>3685</v>
      </c>
      <c r="H330" s="143">
        <v>8</v>
      </c>
      <c r="I330" s="143" t="s">
        <v>5</v>
      </c>
      <c r="J330" s="143" t="s">
        <v>5</v>
      </c>
      <c r="K330" s="143">
        <v>8</v>
      </c>
      <c r="L330" s="132">
        <v>28</v>
      </c>
      <c r="M330" s="132">
        <v>44</v>
      </c>
      <c r="N330" s="26">
        <v>60</v>
      </c>
      <c r="O330" s="26" t="s">
        <v>997</v>
      </c>
      <c r="P330" s="120" t="s">
        <v>1034</v>
      </c>
      <c r="Q330" s="13" t="str">
        <f t="shared" si="306"/>
        <v>2025EB1100329-BDSDF113</v>
      </c>
      <c r="R330" s="26" t="str">
        <f t="shared" si="307"/>
        <v>2 missed</v>
      </c>
      <c r="S330" s="26" t="str">
        <f t="shared" si="300"/>
        <v>0 missed</v>
      </c>
      <c r="T330" s="26">
        <f t="shared" si="308"/>
        <v>2</v>
      </c>
      <c r="U330" s="26">
        <f t="shared" si="309"/>
        <v>1</v>
      </c>
      <c r="V330" s="13">
        <f t="shared" si="310"/>
        <v>0.5</v>
      </c>
      <c r="W330" s="13">
        <f t="shared" si="311"/>
        <v>1</v>
      </c>
      <c r="X330" s="26" t="str">
        <f t="shared" si="312"/>
        <v>2 missed</v>
      </c>
      <c r="Y330" s="26">
        <f t="shared" si="313"/>
        <v>3</v>
      </c>
      <c r="Z330" s="13">
        <f t="shared" si="314"/>
        <v>0.6</v>
      </c>
      <c r="AA330" s="15" t="str">
        <f t="shared" si="315"/>
        <v>Q-2 A-1 || Q Total-4, A Total-1</v>
      </c>
      <c r="AB330" s="13" t="str" cm="1">
        <f t="array" ref="AB330">IFERROR(INDEX('Attendance-Slot-1'!$Q$2:$Q$1112,MATCH(1,('Attendance-Slot-1'!$A$2:$A$1112=$C330)*('Attendance-Slot-1'!$G$2:$G$1112=AB$2),0)),"No Data")</f>
        <v>No Data</v>
      </c>
      <c r="AC330" s="13" t="str" cm="1">
        <f t="array" ref="AC330">IFERROR(INDEX('Attendance-Slot-2'!$Q$2:$Q$2595,MATCH(1,('Attendance-Slot-2'!$A$2:$A$2595=$C330)*('Attendance-Slot-2'!$G$2:$G$2595=AB$2),0)),"No Data")</f>
        <v>A-S2_Onsite</v>
      </c>
      <c r="AD330" s="133" t="e">
        <f>VLOOKUP($Q330,'Written Exam Marks'!$H:$Q,10,FALSE)</f>
        <v>#N/A</v>
      </c>
      <c r="AE330" s="133" t="e">
        <f>VLOOKUP($Q330,'Written Exam Marks'!$H:$Q,9,FALSE)</f>
        <v>#N/A</v>
      </c>
      <c r="AF330" s="13" t="str">
        <f t="shared" si="316"/>
        <v>Absent</v>
      </c>
      <c r="AG330" s="13" t="str">
        <f t="shared" si="317"/>
        <v>A-S2_Onsite</v>
      </c>
      <c r="AH330" s="29" t="s">
        <v>5</v>
      </c>
      <c r="AI330" s="29" t="s">
        <v>5</v>
      </c>
      <c r="AJ330" s="29" t="s">
        <v>5</v>
      </c>
      <c r="AK330" s="29" t="s">
        <v>5</v>
      </c>
      <c r="AL330" s="29">
        <v>10</v>
      </c>
      <c r="AM330" s="29">
        <v>10</v>
      </c>
      <c r="AN330" s="131">
        <v>60</v>
      </c>
      <c r="AO330" s="36" t="s">
        <v>7179</v>
      </c>
      <c r="AP330" s="116" t="s">
        <v>1050</v>
      </c>
      <c r="AQ330" s="116" t="str">
        <f t="shared" si="301"/>
        <v>2025EB1100329-BDSDF108</v>
      </c>
      <c r="AR330" s="25" t="str">
        <f t="shared" si="318"/>
        <v>2 missed</v>
      </c>
      <c r="AS330" s="25" t="str">
        <f t="shared" si="319"/>
        <v>2 missed</v>
      </c>
      <c r="AT330" s="25">
        <f t="shared" si="320"/>
        <v>1</v>
      </c>
      <c r="AU330" s="25">
        <f t="shared" si="321"/>
        <v>0</v>
      </c>
      <c r="AV330" s="10">
        <f t="shared" si="322"/>
        <v>0.33333333333333331</v>
      </c>
      <c r="AW330" s="10">
        <f t="shared" si="323"/>
        <v>0</v>
      </c>
      <c r="AX330" s="25" t="str">
        <f t="shared" si="324"/>
        <v>4 missed</v>
      </c>
      <c r="AY330" s="25">
        <f t="shared" si="325"/>
        <v>1</v>
      </c>
      <c r="AZ330" s="10">
        <f t="shared" si="326"/>
        <v>0.2</v>
      </c>
      <c r="BA330" s="10" t="str">
        <f t="shared" si="327"/>
        <v>Q-1 A-0 || Q Total-3, A Total-2</v>
      </c>
      <c r="BB330" s="10" t="str" cm="1">
        <f t="array" ref="BB330">IFERROR(INDEX('Attendance-Slot-1'!$Q$2:$Q$1112,MATCH(1,('Attendance-Slot-1'!$A$2:$A$1112=$C330)*('Attendance-Slot-1'!$G$2:$G$1112=BB$2),0)),"No Data")</f>
        <v>No Data</v>
      </c>
      <c r="BC330" s="10" t="str" cm="1">
        <f t="array" ref="BC330">IFERROR(INDEX('Attendance-Slot-2'!$Q$2:$Q$2595,MATCH(1,('Attendance-Slot-2'!$A$2:$A$2595=$C330)*('Attendance-Slot-2'!$G$2:$G$2595=BB$2),0)),"No Data")</f>
        <v>No Data</v>
      </c>
      <c r="BD330" s="136" t="e">
        <f>VLOOKUP($AQ330,'Written Exam Marks'!$H:$Q,10,FALSE)</f>
        <v>#N/A</v>
      </c>
      <c r="BE330" s="136" t="e">
        <f>VLOOKUP($AQ330,'Written Exam Marks'!$H:$Q,9,FALSE)</f>
        <v>#N/A</v>
      </c>
      <c r="BF330" s="10" t="str">
        <f t="shared" si="328"/>
        <v>No Data</v>
      </c>
      <c r="BG330" s="10" t="str">
        <f t="shared" si="329"/>
        <v>No Data</v>
      </c>
      <c r="BH330" s="129">
        <v>10</v>
      </c>
      <c r="BI330" s="129">
        <v>15</v>
      </c>
      <c r="BJ330" s="129">
        <v>15</v>
      </c>
      <c r="BK330" s="129" t="s">
        <v>5</v>
      </c>
      <c r="BL330" s="144">
        <v>40</v>
      </c>
      <c r="BM330" s="24">
        <v>60</v>
      </c>
      <c r="BN330" s="24" t="s">
        <v>1004</v>
      </c>
      <c r="BO330" s="118" t="s">
        <v>1063</v>
      </c>
      <c r="BP330" s="118" t="str">
        <f t="shared" si="302"/>
        <v>2025EB1100329-BDSDF114</v>
      </c>
      <c r="BQ330" s="24" t="str">
        <f t="shared" si="330"/>
        <v>0 missed</v>
      </c>
      <c r="BR330" s="24" t="str">
        <f t="shared" si="331"/>
        <v>1 missed</v>
      </c>
      <c r="BS330" s="24">
        <f t="shared" si="332"/>
        <v>3</v>
      </c>
      <c r="BT330" s="24">
        <f t="shared" si="333"/>
        <v>0</v>
      </c>
      <c r="BU330" s="14">
        <f t="shared" si="334"/>
        <v>1</v>
      </c>
      <c r="BV330" s="14">
        <f t="shared" si="335"/>
        <v>0</v>
      </c>
      <c r="BW330" s="24" t="str">
        <f t="shared" si="336"/>
        <v>1 missed</v>
      </c>
      <c r="BX330" s="24">
        <f t="shared" si="337"/>
        <v>3</v>
      </c>
      <c r="BY330" s="14">
        <f t="shared" si="338"/>
        <v>0.75</v>
      </c>
      <c r="BZ330" s="14" t="str">
        <f t="shared" si="339"/>
        <v>Q-3 A-0 || Q Total-3, A Total-1</v>
      </c>
      <c r="CA330" s="14" t="str" cm="1">
        <f t="array" ref="CA330">IFERROR(INDEX('Attendance-Slot-1'!$Q$2:$Q$1112,MATCH(1,('Attendance-Slot-1'!$A$2:$A$1112=$C330)*('Attendance-Slot-1'!$G$2:$G$1112=CA$2),0)),"No Data")</f>
        <v>No Data</v>
      </c>
      <c r="CB330" s="14" t="str" cm="1">
        <f t="array" ref="CB330">IFERROR(INDEX('Attendance-Slot-2'!$Q$2:$Q$2595,MATCH(1,('Attendance-Slot-2'!$A$2:$A$2595=$C330)*('Attendance-Slot-2'!$G$2:$G$2595=CA$2),0)),"No Data")</f>
        <v>A-S2_Onsite</v>
      </c>
      <c r="CC330" s="138" t="e">
        <f>VLOOKUP($BP330,'Written Exam Marks'!$H:$Q,10,FALSE)</f>
        <v>#N/A</v>
      </c>
      <c r="CD330" s="138" t="e">
        <f>VLOOKUP($BP330,'Written Exam Marks'!$H:$Q,9,FALSE)</f>
        <v>#N/A</v>
      </c>
      <c r="CE330" s="14" t="str">
        <f t="shared" si="340"/>
        <v>Absent</v>
      </c>
      <c r="CF330" s="14" t="str">
        <f t="shared" si="341"/>
        <v>A-S2_Onsite</v>
      </c>
      <c r="CG330" s="130">
        <v>5</v>
      </c>
      <c r="CH330" s="130">
        <v>4.5</v>
      </c>
      <c r="CI330" s="130">
        <v>8.5</v>
      </c>
      <c r="CJ330" s="130">
        <v>7.5</v>
      </c>
      <c r="CK330" s="130">
        <v>10</v>
      </c>
      <c r="CL330" s="130">
        <v>10</v>
      </c>
      <c r="CM330" s="145">
        <v>45.5</v>
      </c>
      <c r="CN330" s="130">
        <v>50</v>
      </c>
      <c r="CO330" s="27" t="s">
        <v>1005</v>
      </c>
      <c r="CP330" s="119" t="s">
        <v>1044</v>
      </c>
      <c r="CQ330" s="119" t="str">
        <f t="shared" si="303"/>
        <v>2025EB1100329-BDSDF112</v>
      </c>
      <c r="CR330" s="27" t="str">
        <f t="shared" si="342"/>
        <v>0 missed</v>
      </c>
      <c r="CS330" s="27" t="str">
        <f t="shared" si="343"/>
        <v>0 missed</v>
      </c>
      <c r="CT330" s="27">
        <f t="shared" si="344"/>
        <v>2</v>
      </c>
      <c r="CU330" s="27">
        <f t="shared" si="345"/>
        <v>2</v>
      </c>
      <c r="CV330" s="15">
        <f t="shared" si="346"/>
        <v>1</v>
      </c>
      <c r="CW330" s="15">
        <f t="shared" si="347"/>
        <v>1</v>
      </c>
      <c r="CX330" s="27" t="str">
        <f t="shared" si="348"/>
        <v>0 missed</v>
      </c>
      <c r="CY330" s="27">
        <f t="shared" si="349"/>
        <v>4</v>
      </c>
      <c r="CZ330" s="15">
        <f t="shared" si="350"/>
        <v>1</v>
      </c>
      <c r="DA330" s="15" t="str">
        <f t="shared" si="351"/>
        <v>Q-2 A-2 || Q Total-2, A Total-2</v>
      </c>
      <c r="DB330" s="15" t="str" cm="1">
        <f t="array" ref="DB330">IFERROR(INDEX('Attendance-Slot-1'!$Q$2:$Q$1112,MATCH(1,('Attendance-Slot-1'!$A$2:$A$1112=$C330)*('Attendance-Slot-1'!$G$2:$G$1112=DB$2),0)),"No Data")</f>
        <v>No Data</v>
      </c>
      <c r="DC330" s="15" t="str" cm="1">
        <f t="array" ref="DC330">IFERROR(INDEX('Attendance-Slot-2'!$Q$2:$Q$2595,MATCH(1,('Attendance-Slot-2'!$A$2:$A$2595=$C330)*('Attendance-Slot-2'!$G$2:$G$2595=DB$2),0)),"No Data")</f>
        <v>P-S2_Onsite</v>
      </c>
      <c r="DD330" s="139">
        <f>VLOOKUP($CQ330,'Written Exam Marks'!$H:$Q,10,FALSE)</f>
        <v>28</v>
      </c>
      <c r="DE330" s="139">
        <f>VLOOKUP($CQ330,'Written Exam Marks'!$H:$Q,9,FALSE)</f>
        <v>50</v>
      </c>
      <c r="DF330" s="15" t="str">
        <f t="shared" si="352"/>
        <v>Present</v>
      </c>
      <c r="DG330" s="15" t="str">
        <f t="shared" si="353"/>
        <v>P-S2_Onsite</v>
      </c>
      <c r="DH330" s="139">
        <v>90</v>
      </c>
      <c r="DI330" s="139">
        <v>90</v>
      </c>
      <c r="DJ330" s="139">
        <v>100</v>
      </c>
      <c r="DK330" s="3" t="str">
        <f t="shared" si="304"/>
        <v>P-0, A-0, No Data-4</v>
      </c>
      <c r="DL330" s="3" t="str">
        <f t="shared" si="305"/>
        <v>P-1, A-2, No Data-1</v>
      </c>
      <c r="DM330" s="1" t="str">
        <f t="shared" si="354"/>
        <v>A-S2_Onsite</v>
      </c>
      <c r="DN330" s="1" t="str">
        <f t="shared" si="355"/>
        <v>P-S2_Onsite</v>
      </c>
      <c r="DO330" s="1" t="str">
        <f t="shared" si="356"/>
        <v>No Data</v>
      </c>
      <c r="DP330" s="1" t="str">
        <f t="shared" si="357"/>
        <v>A-S2_Onsite</v>
      </c>
      <c r="DQ330" s="1" t="str">
        <f t="shared" si="358"/>
        <v>P-1, A-2, No Data-1</v>
      </c>
      <c r="DR330" s="39">
        <f t="shared" si="359"/>
        <v>0</v>
      </c>
      <c r="DS330" s="34" t="s">
        <v>7217</v>
      </c>
      <c r="DT330" s="39" t="s">
        <v>7363</v>
      </c>
      <c r="DU330" s="30" t="s">
        <v>984</v>
      </c>
      <c r="DV330" s="30"/>
    </row>
    <row r="331" spans="1:126" x14ac:dyDescent="0.25">
      <c r="A331" s="39">
        <v>328</v>
      </c>
      <c r="B331" s="39" t="s">
        <v>1000</v>
      </c>
      <c r="C331" s="30" t="s">
        <v>3610</v>
      </c>
      <c r="D331" s="30" t="s">
        <v>3611</v>
      </c>
      <c r="E331" s="39" t="s">
        <v>3612</v>
      </c>
      <c r="F331" s="30" t="s">
        <v>7201</v>
      </c>
      <c r="G331" s="30" t="s">
        <v>3613</v>
      </c>
      <c r="H331" s="143" t="e">
        <v>#N/A</v>
      </c>
      <c r="I331" s="143" t="e">
        <v>#N/A</v>
      </c>
      <c r="J331" s="143" t="e">
        <v>#N/A</v>
      </c>
      <c r="K331" s="143" t="e">
        <v>#N/A</v>
      </c>
      <c r="L331" s="132" t="e">
        <v>#N/A</v>
      </c>
      <c r="M331" s="132" t="e">
        <v>#N/A</v>
      </c>
      <c r="N331" s="37">
        <v>60</v>
      </c>
      <c r="O331" s="37" t="s">
        <v>997</v>
      </c>
      <c r="P331" s="120" t="s">
        <v>1034</v>
      </c>
      <c r="Q331" s="13" t="str">
        <f t="shared" si="306"/>
        <v>2025EB1100220-BDSDF113</v>
      </c>
      <c r="R331" s="37" t="str">
        <f t="shared" si="307"/>
        <v>0 missed</v>
      </c>
      <c r="S331" s="37" t="str">
        <f t="shared" si="300"/>
        <v>0 missed</v>
      </c>
      <c r="T331" s="37">
        <f t="shared" si="308"/>
        <v>4</v>
      </c>
      <c r="U331" s="37">
        <f t="shared" si="309"/>
        <v>1</v>
      </c>
      <c r="V331" s="13">
        <f t="shared" si="310"/>
        <v>1</v>
      </c>
      <c r="W331" s="13">
        <f t="shared" si="311"/>
        <v>1</v>
      </c>
      <c r="X331" s="37" t="str">
        <f t="shared" si="312"/>
        <v>0 missed</v>
      </c>
      <c r="Y331" s="37">
        <f t="shared" si="313"/>
        <v>5</v>
      </c>
      <c r="Z331" s="13">
        <f t="shared" si="314"/>
        <v>1</v>
      </c>
      <c r="AA331" s="15" t="str">
        <f t="shared" si="315"/>
        <v>Q-4 A-1 || Q Total-4, A Total-1</v>
      </c>
      <c r="AB331" s="13" t="str" cm="1">
        <f t="array" ref="AB331">IFERROR(INDEX('Attendance-Slot-1'!$Q$2:$Q$1112,MATCH(1,('Attendance-Slot-1'!$A$2:$A$1112=$C331)*('Attendance-Slot-1'!$G$2:$G$1112=AB$2),0)),"No Data")</f>
        <v>No Data</v>
      </c>
      <c r="AC331" s="13" t="str" cm="1">
        <f t="array" ref="AC331">IFERROR(INDEX('Attendance-Slot-2'!$Q$2:$Q$2595,MATCH(1,('Attendance-Slot-2'!$A$2:$A$2595=$C331)*('Attendance-Slot-2'!$G$2:$G$2595=AB$2),0)),"No Data")</f>
        <v>No Data</v>
      </c>
      <c r="AD331" s="133" t="e">
        <f>VLOOKUP($Q331,'Written Exam Marks'!$H:$Q,10,FALSE)</f>
        <v>#N/A</v>
      </c>
      <c r="AE331" s="133" t="e">
        <f>VLOOKUP($Q331,'Written Exam Marks'!$H:$Q,9,FALSE)</f>
        <v>#N/A</v>
      </c>
      <c r="AF331" s="13" t="str">
        <f t="shared" si="316"/>
        <v>No Data</v>
      </c>
      <c r="AG331" s="13" t="str">
        <f t="shared" si="317"/>
        <v>No Data</v>
      </c>
      <c r="AH331" s="29" t="e">
        <v>#N/A</v>
      </c>
      <c r="AI331" s="29" t="e">
        <v>#N/A</v>
      </c>
      <c r="AJ331" s="29" t="e">
        <v>#N/A</v>
      </c>
      <c r="AK331" s="29" t="e">
        <v>#N/A</v>
      </c>
      <c r="AL331" s="29" t="e">
        <v>#N/A</v>
      </c>
      <c r="AM331" s="29" t="e">
        <v>#N/A</v>
      </c>
      <c r="AN331" s="131">
        <v>60</v>
      </c>
      <c r="AO331" s="36" t="s">
        <v>7179</v>
      </c>
      <c r="AP331" s="116" t="s">
        <v>1050</v>
      </c>
      <c r="AQ331" s="116" t="str">
        <f t="shared" si="301"/>
        <v>2025EB1100220-BDSDF108</v>
      </c>
      <c r="AR331" s="36" t="str">
        <f t="shared" si="318"/>
        <v>0 missed</v>
      </c>
      <c r="AS331" s="36" t="str">
        <f t="shared" si="319"/>
        <v>0 missed</v>
      </c>
      <c r="AT331" s="36">
        <f t="shared" si="320"/>
        <v>3</v>
      </c>
      <c r="AU331" s="36">
        <f t="shared" si="321"/>
        <v>2</v>
      </c>
      <c r="AV331" s="10">
        <f t="shared" si="322"/>
        <v>1</v>
      </c>
      <c r="AW331" s="10">
        <f t="shared" si="323"/>
        <v>1</v>
      </c>
      <c r="AX331" s="36" t="str">
        <f t="shared" si="324"/>
        <v>0 missed</v>
      </c>
      <c r="AY331" s="36">
        <f t="shared" si="325"/>
        <v>5</v>
      </c>
      <c r="AZ331" s="10">
        <f t="shared" si="326"/>
        <v>1</v>
      </c>
      <c r="BA331" s="10" t="str">
        <f t="shared" si="327"/>
        <v>Q-3 A-2 || Q Total-3, A Total-2</v>
      </c>
      <c r="BB331" s="10" t="str" cm="1">
        <f t="array" ref="BB331">IFERROR(INDEX('Attendance-Slot-1'!$Q$2:$Q$1112,MATCH(1,('Attendance-Slot-1'!$A$2:$A$1112=$C331)*('Attendance-Slot-1'!$G$2:$G$1112=BB$2),0)),"No Data")</f>
        <v>No Data</v>
      </c>
      <c r="BC331" s="10" t="str" cm="1">
        <f t="array" ref="BC331">IFERROR(INDEX('Attendance-Slot-2'!$Q$2:$Q$2595,MATCH(1,('Attendance-Slot-2'!$A$2:$A$2595=$C331)*('Attendance-Slot-2'!$G$2:$G$2595=BB$2),0)),"No Data")</f>
        <v>No Data</v>
      </c>
      <c r="BD331" s="136" t="e">
        <f>VLOOKUP($AQ331,'Written Exam Marks'!$H:$Q,10,FALSE)</f>
        <v>#N/A</v>
      </c>
      <c r="BE331" s="136" t="e">
        <f>VLOOKUP($AQ331,'Written Exam Marks'!$H:$Q,9,FALSE)</f>
        <v>#N/A</v>
      </c>
      <c r="BF331" s="10" t="str">
        <f t="shared" si="328"/>
        <v>No Data</v>
      </c>
      <c r="BG331" s="10" t="str">
        <f t="shared" si="329"/>
        <v>No Data</v>
      </c>
      <c r="BH331" s="129">
        <v>9</v>
      </c>
      <c r="BI331" s="129">
        <v>15</v>
      </c>
      <c r="BJ331" s="129">
        <v>15</v>
      </c>
      <c r="BK331" s="129">
        <v>19.5</v>
      </c>
      <c r="BL331" s="144">
        <v>58.5</v>
      </c>
      <c r="BM331" s="35">
        <v>60</v>
      </c>
      <c r="BN331" s="35" t="s">
        <v>1004</v>
      </c>
      <c r="BO331" s="118" t="s">
        <v>1063</v>
      </c>
      <c r="BP331" s="118" t="str">
        <f t="shared" si="302"/>
        <v>2025EB1100220-BDSDF114</v>
      </c>
      <c r="BQ331" s="35" t="str">
        <f t="shared" si="330"/>
        <v>0 missed</v>
      </c>
      <c r="BR331" s="35" t="str">
        <f t="shared" si="331"/>
        <v>0 missed</v>
      </c>
      <c r="BS331" s="35">
        <f t="shared" si="332"/>
        <v>3</v>
      </c>
      <c r="BT331" s="35">
        <f t="shared" si="333"/>
        <v>1</v>
      </c>
      <c r="BU331" s="14">
        <f t="shared" si="334"/>
        <v>1</v>
      </c>
      <c r="BV331" s="14">
        <f t="shared" si="335"/>
        <v>1</v>
      </c>
      <c r="BW331" s="35" t="str">
        <f t="shared" si="336"/>
        <v>0 missed</v>
      </c>
      <c r="BX331" s="35">
        <f t="shared" si="337"/>
        <v>4</v>
      </c>
      <c r="BY331" s="14">
        <f t="shared" si="338"/>
        <v>1</v>
      </c>
      <c r="BZ331" s="14" t="str">
        <f t="shared" si="339"/>
        <v>Q-3 A-1 || Q Total-3, A Total-1</v>
      </c>
      <c r="CA331" s="14" t="str" cm="1">
        <f t="array" ref="CA331">IFERROR(INDEX('Attendance-Slot-1'!$Q$2:$Q$1112,MATCH(1,('Attendance-Slot-1'!$A$2:$A$1112=$C331)*('Attendance-Slot-1'!$G$2:$G$1112=CA$2),0)),"No Data")</f>
        <v>No Data</v>
      </c>
      <c r="CB331" s="14" t="str" cm="1">
        <f t="array" ref="CB331">IFERROR(INDEX('Attendance-Slot-2'!$Q$2:$Q$2595,MATCH(1,('Attendance-Slot-2'!$A$2:$A$2595=$C331)*('Attendance-Slot-2'!$G$2:$G$2595=CA$2),0)),"No Data")</f>
        <v>P-S2_Onsite</v>
      </c>
      <c r="CC331" s="138">
        <f>VLOOKUP($BP331,'Written Exam Marks'!$H:$Q,10,FALSE)</f>
        <v>28</v>
      </c>
      <c r="CD331" s="138">
        <f>VLOOKUP($BP331,'Written Exam Marks'!$H:$Q,9,FALSE)</f>
        <v>40</v>
      </c>
      <c r="CE331" s="14" t="str">
        <f t="shared" si="340"/>
        <v>Present</v>
      </c>
      <c r="CF331" s="14" t="str">
        <f t="shared" si="341"/>
        <v>P-S2_Onsite</v>
      </c>
      <c r="CG331" s="130">
        <v>3.5</v>
      </c>
      <c r="CH331" s="130">
        <v>4</v>
      </c>
      <c r="CI331" s="130">
        <v>8</v>
      </c>
      <c r="CJ331" s="130">
        <v>7</v>
      </c>
      <c r="CK331" s="130">
        <v>10</v>
      </c>
      <c r="CL331" s="130">
        <v>10</v>
      </c>
      <c r="CM331" s="145">
        <v>42.5</v>
      </c>
      <c r="CN331" s="130">
        <v>50</v>
      </c>
      <c r="CO331" s="38" t="s">
        <v>1005</v>
      </c>
      <c r="CP331" s="119" t="s">
        <v>1044</v>
      </c>
      <c r="CQ331" s="119" t="str">
        <f t="shared" si="303"/>
        <v>2025EB1100220-BDSDF112</v>
      </c>
      <c r="CR331" s="38" t="str">
        <f t="shared" si="342"/>
        <v>0 missed</v>
      </c>
      <c r="CS331" s="38" t="str">
        <f t="shared" si="343"/>
        <v>0 missed</v>
      </c>
      <c r="CT331" s="38">
        <f t="shared" si="344"/>
        <v>2</v>
      </c>
      <c r="CU331" s="38">
        <f t="shared" si="345"/>
        <v>2</v>
      </c>
      <c r="CV331" s="15">
        <f t="shared" si="346"/>
        <v>1</v>
      </c>
      <c r="CW331" s="15">
        <f t="shared" si="347"/>
        <v>1</v>
      </c>
      <c r="CX331" s="38" t="str">
        <f t="shared" si="348"/>
        <v>0 missed</v>
      </c>
      <c r="CY331" s="38">
        <f t="shared" si="349"/>
        <v>4</v>
      </c>
      <c r="CZ331" s="15">
        <f t="shared" si="350"/>
        <v>1</v>
      </c>
      <c r="DA331" s="15" t="str">
        <f t="shared" si="351"/>
        <v>Q-2 A-2 || Q Total-2, A Total-2</v>
      </c>
      <c r="DB331" s="15" t="str" cm="1">
        <f t="array" ref="DB331">IFERROR(INDEX('Attendance-Slot-1'!$Q$2:$Q$1112,MATCH(1,('Attendance-Slot-1'!$A$2:$A$1112=$C331)*('Attendance-Slot-1'!$G$2:$G$1112=DB$2),0)),"No Data")</f>
        <v>No Data</v>
      </c>
      <c r="DC331" s="15" t="str" cm="1">
        <f t="array" ref="DC331">IFERROR(INDEX('Attendance-Slot-2'!$Q$2:$Q$2595,MATCH(1,('Attendance-Slot-2'!$A$2:$A$2595=$C331)*('Attendance-Slot-2'!$G$2:$G$2595=DB$2),0)),"No Data")</f>
        <v>P-S2_Onsite</v>
      </c>
      <c r="DD331" s="139">
        <f>VLOOKUP($CQ331,'Written Exam Marks'!$H:$Q,10,FALSE)</f>
        <v>30.5</v>
      </c>
      <c r="DE331" s="139">
        <f>VLOOKUP($CQ331,'Written Exam Marks'!$H:$Q,9,FALSE)</f>
        <v>50</v>
      </c>
      <c r="DF331" s="15" t="str">
        <f t="shared" si="352"/>
        <v>Present</v>
      </c>
      <c r="DG331" s="15" t="str">
        <f t="shared" si="353"/>
        <v>P-S2_Onsite</v>
      </c>
      <c r="DH331" s="139">
        <v>95</v>
      </c>
      <c r="DI331" s="139">
        <v>95</v>
      </c>
      <c r="DJ331" s="139">
        <v>100</v>
      </c>
      <c r="DK331" s="33" t="str">
        <f t="shared" si="304"/>
        <v>P-0, A-0, No Data-4</v>
      </c>
      <c r="DL331" s="33" t="str">
        <f t="shared" si="305"/>
        <v>P-2, A-0, No Data-2</v>
      </c>
      <c r="DM331" s="39" t="str">
        <f t="shared" si="354"/>
        <v>No Data</v>
      </c>
      <c r="DN331" s="39" t="str">
        <f t="shared" si="355"/>
        <v>P-S2_Onsite</v>
      </c>
      <c r="DO331" s="39" t="str">
        <f t="shared" si="356"/>
        <v>No Data</v>
      </c>
      <c r="DP331" s="39" t="str">
        <f t="shared" si="357"/>
        <v>P-S2_Onsite</v>
      </c>
      <c r="DQ331" s="39" t="str">
        <f t="shared" si="358"/>
        <v>P-2, A-0, No Data-2</v>
      </c>
      <c r="DR331" s="39">
        <f t="shared" si="359"/>
        <v>1</v>
      </c>
      <c r="DS331" s="39" t="s">
        <v>7217</v>
      </c>
      <c r="DT331" s="39" t="s">
        <v>1054</v>
      </c>
      <c r="DU331" s="30" t="s">
        <v>3610</v>
      </c>
      <c r="DV331" s="30"/>
    </row>
    <row r="332" spans="1:126" x14ac:dyDescent="0.25">
      <c r="A332" s="39">
        <v>329</v>
      </c>
      <c r="B332" s="39" t="s">
        <v>1000</v>
      </c>
      <c r="C332" s="30" t="s">
        <v>3660</v>
      </c>
      <c r="D332" s="30" t="s">
        <v>3661</v>
      </c>
      <c r="E332" s="39" t="s">
        <v>3662</v>
      </c>
      <c r="F332" s="30" t="s">
        <v>7201</v>
      </c>
      <c r="G332" s="30" t="s">
        <v>3663</v>
      </c>
      <c r="H332" s="143" t="e">
        <v>#N/A</v>
      </c>
      <c r="I332" s="143" t="e">
        <v>#N/A</v>
      </c>
      <c r="J332" s="143" t="e">
        <v>#N/A</v>
      </c>
      <c r="K332" s="143" t="e">
        <v>#N/A</v>
      </c>
      <c r="L332" s="132" t="e">
        <v>#N/A</v>
      </c>
      <c r="M332" s="132" t="e">
        <v>#N/A</v>
      </c>
      <c r="N332" s="37">
        <v>60</v>
      </c>
      <c r="O332" s="37" t="s">
        <v>997</v>
      </c>
      <c r="P332" s="120" t="s">
        <v>1034</v>
      </c>
      <c r="Q332" s="13" t="str">
        <f t="shared" si="306"/>
        <v>2025EB1100300-BDSDF113</v>
      </c>
      <c r="R332" s="37" t="str">
        <f t="shared" si="307"/>
        <v>0 missed</v>
      </c>
      <c r="S332" s="37" t="str">
        <f t="shared" si="300"/>
        <v>0 missed</v>
      </c>
      <c r="T332" s="37">
        <f t="shared" si="308"/>
        <v>4</v>
      </c>
      <c r="U332" s="37">
        <f t="shared" si="309"/>
        <v>1</v>
      </c>
      <c r="V332" s="13">
        <f t="shared" si="310"/>
        <v>1</v>
      </c>
      <c r="W332" s="13">
        <f t="shared" si="311"/>
        <v>1</v>
      </c>
      <c r="X332" s="37" t="str">
        <f t="shared" si="312"/>
        <v>0 missed</v>
      </c>
      <c r="Y332" s="37">
        <f t="shared" si="313"/>
        <v>5</v>
      </c>
      <c r="Z332" s="13">
        <f t="shared" si="314"/>
        <v>1</v>
      </c>
      <c r="AA332" s="15" t="str">
        <f t="shared" si="315"/>
        <v>Q-4 A-1 || Q Total-4, A Total-1</v>
      </c>
      <c r="AB332" s="13" t="str" cm="1">
        <f t="array" ref="AB332">IFERROR(INDEX('Attendance-Slot-1'!$Q$2:$Q$1112,MATCH(1,('Attendance-Slot-1'!$A$2:$A$1112=$C332)*('Attendance-Slot-1'!$G$2:$G$1112=AB$2),0)),"No Data")</f>
        <v>No Data</v>
      </c>
      <c r="AC332" s="13" t="str" cm="1">
        <f t="array" ref="AC332">IFERROR(INDEX('Attendance-Slot-2'!$Q$2:$Q$2595,MATCH(1,('Attendance-Slot-2'!$A$2:$A$2595=$C332)*('Attendance-Slot-2'!$G$2:$G$2595=AB$2),0)),"No Data")</f>
        <v>No Data</v>
      </c>
      <c r="AD332" s="133" t="e">
        <f>VLOOKUP($Q332,'Written Exam Marks'!$H:$Q,10,FALSE)</f>
        <v>#N/A</v>
      </c>
      <c r="AE332" s="133" t="e">
        <f>VLOOKUP($Q332,'Written Exam Marks'!$H:$Q,9,FALSE)</f>
        <v>#N/A</v>
      </c>
      <c r="AF332" s="13" t="str">
        <f t="shared" si="316"/>
        <v>No Data</v>
      </c>
      <c r="AG332" s="13" t="str">
        <f t="shared" si="317"/>
        <v>No Data</v>
      </c>
      <c r="AH332" s="29" t="e">
        <v>#N/A</v>
      </c>
      <c r="AI332" s="29" t="e">
        <v>#N/A</v>
      </c>
      <c r="AJ332" s="29" t="e">
        <v>#N/A</v>
      </c>
      <c r="AK332" s="29" t="e">
        <v>#N/A</v>
      </c>
      <c r="AL332" s="29" t="e">
        <v>#N/A</v>
      </c>
      <c r="AM332" s="29" t="e">
        <v>#N/A</v>
      </c>
      <c r="AN332" s="131">
        <v>60</v>
      </c>
      <c r="AO332" s="36" t="s">
        <v>7179</v>
      </c>
      <c r="AP332" s="116" t="s">
        <v>1050</v>
      </c>
      <c r="AQ332" s="116" t="str">
        <f t="shared" si="301"/>
        <v>2025EB1100300-BDSDF108</v>
      </c>
      <c r="AR332" s="36" t="str">
        <f t="shared" si="318"/>
        <v>0 missed</v>
      </c>
      <c r="AS332" s="36" t="str">
        <f t="shared" si="319"/>
        <v>0 missed</v>
      </c>
      <c r="AT332" s="36">
        <f t="shared" si="320"/>
        <v>3</v>
      </c>
      <c r="AU332" s="36">
        <f t="shared" si="321"/>
        <v>2</v>
      </c>
      <c r="AV332" s="10">
        <f t="shared" si="322"/>
        <v>1</v>
      </c>
      <c r="AW332" s="10">
        <f t="shared" si="323"/>
        <v>1</v>
      </c>
      <c r="AX332" s="36" t="str">
        <f t="shared" si="324"/>
        <v>0 missed</v>
      </c>
      <c r="AY332" s="36">
        <f t="shared" si="325"/>
        <v>5</v>
      </c>
      <c r="AZ332" s="10">
        <f t="shared" si="326"/>
        <v>1</v>
      </c>
      <c r="BA332" s="10" t="str">
        <f t="shared" si="327"/>
        <v>Q-3 A-2 || Q Total-3, A Total-2</v>
      </c>
      <c r="BB332" s="10" t="str" cm="1">
        <f t="array" ref="BB332">IFERROR(INDEX('Attendance-Slot-1'!$Q$2:$Q$1112,MATCH(1,('Attendance-Slot-1'!$A$2:$A$1112=$C332)*('Attendance-Slot-1'!$G$2:$G$1112=BB$2),0)),"No Data")</f>
        <v>No Data</v>
      </c>
      <c r="BC332" s="10" t="str" cm="1">
        <f t="array" ref="BC332">IFERROR(INDEX('Attendance-Slot-2'!$Q$2:$Q$2595,MATCH(1,('Attendance-Slot-2'!$A$2:$A$2595=$C332)*('Attendance-Slot-2'!$G$2:$G$2595=BB$2),0)),"No Data")</f>
        <v>No Data</v>
      </c>
      <c r="BD332" s="136" t="e">
        <f>VLOOKUP($AQ332,'Written Exam Marks'!$H:$Q,10,FALSE)</f>
        <v>#N/A</v>
      </c>
      <c r="BE332" s="136" t="e">
        <f>VLOOKUP($AQ332,'Written Exam Marks'!$H:$Q,9,FALSE)</f>
        <v>#N/A</v>
      </c>
      <c r="BF332" s="10" t="str">
        <f t="shared" si="328"/>
        <v>No Data</v>
      </c>
      <c r="BG332" s="10" t="str">
        <f t="shared" si="329"/>
        <v>No Data</v>
      </c>
      <c r="BH332" s="129">
        <v>9</v>
      </c>
      <c r="BI332" s="129">
        <v>15</v>
      </c>
      <c r="BJ332" s="129">
        <v>15</v>
      </c>
      <c r="BK332" s="129">
        <v>19</v>
      </c>
      <c r="BL332" s="144">
        <v>58</v>
      </c>
      <c r="BM332" s="35">
        <v>60</v>
      </c>
      <c r="BN332" s="35" t="s">
        <v>1004</v>
      </c>
      <c r="BO332" s="118" t="s">
        <v>1063</v>
      </c>
      <c r="BP332" s="118" t="str">
        <f t="shared" si="302"/>
        <v>2025EB1100300-BDSDF114</v>
      </c>
      <c r="BQ332" s="35" t="str">
        <f t="shared" si="330"/>
        <v>0 missed</v>
      </c>
      <c r="BR332" s="35" t="str">
        <f t="shared" si="331"/>
        <v>0 missed</v>
      </c>
      <c r="BS332" s="35">
        <f t="shared" si="332"/>
        <v>3</v>
      </c>
      <c r="BT332" s="35">
        <f t="shared" si="333"/>
        <v>1</v>
      </c>
      <c r="BU332" s="14">
        <f t="shared" si="334"/>
        <v>1</v>
      </c>
      <c r="BV332" s="14">
        <f t="shared" si="335"/>
        <v>1</v>
      </c>
      <c r="BW332" s="35" t="str">
        <f t="shared" si="336"/>
        <v>0 missed</v>
      </c>
      <c r="BX332" s="35">
        <f t="shared" si="337"/>
        <v>4</v>
      </c>
      <c r="BY332" s="14">
        <f t="shared" si="338"/>
        <v>1</v>
      </c>
      <c r="BZ332" s="14" t="str">
        <f t="shared" si="339"/>
        <v>Q-3 A-1 || Q Total-3, A Total-1</v>
      </c>
      <c r="CA332" s="14" t="str" cm="1">
        <f t="array" ref="CA332">IFERROR(INDEX('Attendance-Slot-1'!$Q$2:$Q$1112,MATCH(1,('Attendance-Slot-1'!$A$2:$A$1112=$C332)*('Attendance-Slot-1'!$G$2:$G$1112=CA$2),0)),"No Data")</f>
        <v>No Data</v>
      </c>
      <c r="CB332" s="14" t="str" cm="1">
        <f t="array" ref="CB332">IFERROR(INDEX('Attendance-Slot-2'!$Q$2:$Q$2595,MATCH(1,('Attendance-Slot-2'!$A$2:$A$2595=$C332)*('Attendance-Slot-2'!$G$2:$G$2595=CA$2),0)),"No Data")</f>
        <v>A-S2_Onsite</v>
      </c>
      <c r="CC332" s="138" t="e">
        <f>VLOOKUP($BP332,'Written Exam Marks'!$H:$Q,10,FALSE)</f>
        <v>#N/A</v>
      </c>
      <c r="CD332" s="138" t="e">
        <f>VLOOKUP($BP332,'Written Exam Marks'!$H:$Q,9,FALSE)</f>
        <v>#N/A</v>
      </c>
      <c r="CE332" s="14" t="str">
        <f t="shared" si="340"/>
        <v>Absent</v>
      </c>
      <c r="CF332" s="14" t="str">
        <f t="shared" si="341"/>
        <v>A-S2_Onsite</v>
      </c>
      <c r="CG332" s="130">
        <v>4</v>
      </c>
      <c r="CH332" s="130">
        <v>4.5</v>
      </c>
      <c r="CI332" s="130">
        <v>6</v>
      </c>
      <c r="CJ332" s="130">
        <v>6</v>
      </c>
      <c r="CK332" s="130" t="s">
        <v>5</v>
      </c>
      <c r="CL332" s="130" t="s">
        <v>5</v>
      </c>
      <c r="CM332" s="145">
        <v>20.5</v>
      </c>
      <c r="CN332" s="130">
        <v>50</v>
      </c>
      <c r="CO332" s="38" t="s">
        <v>1005</v>
      </c>
      <c r="CP332" s="119" t="s">
        <v>1044</v>
      </c>
      <c r="CQ332" s="119" t="str">
        <f t="shared" si="303"/>
        <v>2025EB1100300-BDSDF112</v>
      </c>
      <c r="CR332" s="38" t="str">
        <f t="shared" si="342"/>
        <v>0 missed</v>
      </c>
      <c r="CS332" s="38" t="str">
        <f t="shared" si="343"/>
        <v>0 missed</v>
      </c>
      <c r="CT332" s="38">
        <f t="shared" si="344"/>
        <v>2</v>
      </c>
      <c r="CU332" s="38">
        <f t="shared" si="345"/>
        <v>2</v>
      </c>
      <c r="CV332" s="15">
        <f t="shared" si="346"/>
        <v>1</v>
      </c>
      <c r="CW332" s="15">
        <f t="shared" si="347"/>
        <v>1</v>
      </c>
      <c r="CX332" s="38" t="str">
        <f t="shared" si="348"/>
        <v>0 missed</v>
      </c>
      <c r="CY332" s="38">
        <f t="shared" si="349"/>
        <v>4</v>
      </c>
      <c r="CZ332" s="15">
        <f t="shared" si="350"/>
        <v>1</v>
      </c>
      <c r="DA332" s="15" t="str">
        <f t="shared" si="351"/>
        <v>Q-2 A-2 || Q Total-2, A Total-2</v>
      </c>
      <c r="DB332" s="15" t="str" cm="1">
        <f t="array" ref="DB332">IFERROR(INDEX('Attendance-Slot-1'!$Q$2:$Q$1112,MATCH(1,('Attendance-Slot-1'!$A$2:$A$1112=$C332)*('Attendance-Slot-1'!$G$2:$G$1112=DB$2),0)),"No Data")</f>
        <v>No Data</v>
      </c>
      <c r="DC332" s="15" t="str" cm="1">
        <f t="array" ref="DC332">IFERROR(INDEX('Attendance-Slot-2'!$Q$2:$Q$2595,MATCH(1,('Attendance-Slot-2'!$A$2:$A$2595=$C332)*('Attendance-Slot-2'!$G$2:$G$2595=DB$2),0)),"No Data")</f>
        <v>No Data</v>
      </c>
      <c r="DD332" s="139" t="e">
        <f>VLOOKUP($CQ332,'Written Exam Marks'!$H:$Q,10,FALSE)</f>
        <v>#N/A</v>
      </c>
      <c r="DE332" s="139" t="e">
        <f>VLOOKUP($CQ332,'Written Exam Marks'!$H:$Q,9,FALSE)</f>
        <v>#N/A</v>
      </c>
      <c r="DF332" s="15" t="str">
        <f t="shared" si="352"/>
        <v>No Data</v>
      </c>
      <c r="DG332" s="15" t="str">
        <f t="shared" si="353"/>
        <v>No Data</v>
      </c>
      <c r="DH332" s="139">
        <v>85</v>
      </c>
      <c r="DI332" s="139">
        <v>85</v>
      </c>
      <c r="DJ332" s="139">
        <v>100</v>
      </c>
      <c r="DK332" s="33" t="str">
        <f t="shared" si="304"/>
        <v>P-0, A-0, No Data-4</v>
      </c>
      <c r="DL332" s="33" t="str">
        <f t="shared" si="305"/>
        <v>P-0, A-1, No Data-3</v>
      </c>
      <c r="DM332" s="39" t="str">
        <f t="shared" si="354"/>
        <v>No Data</v>
      </c>
      <c r="DN332" s="39" t="str">
        <f t="shared" si="355"/>
        <v>No Data</v>
      </c>
      <c r="DO332" s="39" t="str">
        <f t="shared" si="356"/>
        <v>No Data</v>
      </c>
      <c r="DP332" s="39" t="str">
        <f t="shared" si="357"/>
        <v>A-S2_Onsite</v>
      </c>
      <c r="DQ332" s="39" t="str">
        <f t="shared" si="358"/>
        <v>P-0, A-1, No Data-3</v>
      </c>
      <c r="DR332" s="39">
        <f t="shared" si="359"/>
        <v>1</v>
      </c>
      <c r="DS332" s="39" t="s">
        <v>7217</v>
      </c>
      <c r="DT332" s="39" t="s">
        <v>1054</v>
      </c>
      <c r="DU332" s="30" t="s">
        <v>3660</v>
      </c>
      <c r="DV332" s="30" t="s">
        <v>1098</v>
      </c>
    </row>
  </sheetData>
  <mergeCells count="20">
    <mergeCell ref="AJ2:AL2"/>
    <mergeCell ref="H1:AF1"/>
    <mergeCell ref="AH1:BF1"/>
    <mergeCell ref="BH1:CE1"/>
    <mergeCell ref="AM2:AZ2"/>
    <mergeCell ref="M2:Z2"/>
    <mergeCell ref="BL2:BY2"/>
    <mergeCell ref="H2:K2"/>
    <mergeCell ref="AH2:AI2"/>
    <mergeCell ref="BB2:BC2"/>
    <mergeCell ref="BH2:BJ2"/>
    <mergeCell ref="CA2:CB2"/>
    <mergeCell ref="CI2:CJ2"/>
    <mergeCell ref="CG1:DG1"/>
    <mergeCell ref="DH1:DJ1"/>
    <mergeCell ref="DB2:DC2"/>
    <mergeCell ref="DM2:DQ2"/>
    <mergeCell ref="DK2:DL2"/>
    <mergeCell ref="CM2:CZ2"/>
    <mergeCell ref="CG2:CH2"/>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B0C4-2F35-4EF6-AF5A-26E63A8207E3}">
  <dimension ref="A1:ET512"/>
  <sheetViews>
    <sheetView showGridLines="0" zoomScale="80" zoomScaleNormal="80" workbookViewId="0">
      <pane xSplit="3" ySplit="3" topLeftCell="DZ4" activePane="bottomRight" state="frozen"/>
      <selection pane="topRight" activeCell="D1" sqref="D1"/>
      <selection pane="bottomLeft" activeCell="A3" sqref="A3"/>
      <selection pane="bottomRight" activeCell="EJ1" sqref="EJ1:EJ1048576"/>
    </sheetView>
  </sheetViews>
  <sheetFormatPr defaultRowHeight="12" x14ac:dyDescent="0.25"/>
  <cols>
    <col min="1" max="1" width="5.33203125" style="32" bestFit="1" customWidth="1"/>
    <col min="2" max="2" width="7.6640625" style="32" customWidth="1"/>
    <col min="3" max="3" width="12.5546875" style="32" bestFit="1" customWidth="1"/>
    <col min="4" max="4" width="29.77734375" style="32" customWidth="1"/>
    <col min="5" max="5" width="36.77734375" style="32" bestFit="1" customWidth="1"/>
    <col min="6" max="6" width="6.109375" style="32" customWidth="1"/>
    <col min="7" max="7" width="12.6640625" style="32" bestFit="1" customWidth="1"/>
    <col min="8" max="10" width="10.33203125" style="32" bestFit="1" customWidth="1"/>
    <col min="11" max="11" width="14.33203125" style="32" bestFit="1" customWidth="1"/>
    <col min="12" max="12" width="16.5546875" style="32" customWidth="1"/>
    <col min="13" max="13" width="18.21875" style="32" customWidth="1"/>
    <col min="14" max="14" width="24.77734375" style="32" hidden="1" customWidth="1"/>
    <col min="15" max="15" width="9.5546875" style="32" hidden="1" customWidth="1"/>
    <col min="16" max="16" width="19.44140625" style="32" hidden="1" customWidth="1"/>
    <col min="17" max="17" width="10.77734375" style="32" hidden="1" customWidth="1"/>
    <col min="18" max="18" width="10.6640625" style="32" hidden="1" customWidth="1"/>
    <col min="19" max="19" width="12.33203125" style="32" hidden="1" customWidth="1"/>
    <col min="20" max="20" width="17.5546875" style="32" hidden="1" customWidth="1"/>
    <col min="21" max="21" width="14.33203125" style="32" hidden="1" customWidth="1"/>
    <col min="22" max="22" width="19.44140625" style="32" hidden="1" customWidth="1"/>
    <col min="23" max="23" width="12.88671875" style="32" hidden="1" customWidth="1"/>
    <col min="24" max="24" width="17.5546875" style="32" hidden="1" customWidth="1"/>
    <col min="25" max="25" width="10.33203125" style="32" hidden="1" customWidth="1"/>
    <col min="26" max="26" width="21.77734375" style="32" bestFit="1" customWidth="1"/>
    <col min="27" max="28" width="12.21875" style="7" hidden="1" customWidth="1"/>
    <col min="29" max="29" width="21" style="7" bestFit="1" customWidth="1"/>
    <col min="30" max="30" width="12.21875" style="7" customWidth="1"/>
    <col min="31" max="31" width="21.33203125" style="32" bestFit="1" customWidth="1"/>
    <col min="32" max="32" width="20.5546875" style="32" hidden="1" customWidth="1"/>
    <col min="33" max="38" width="10.33203125" style="32" bestFit="1" customWidth="1"/>
    <col min="39" max="39" width="13.109375" style="32" customWidth="1"/>
    <col min="40" max="40" width="17.109375" style="32" customWidth="1"/>
    <col min="41" max="41" width="14.5546875" style="32" hidden="1" customWidth="1"/>
    <col min="42" max="42" width="9.5546875" style="32" hidden="1" customWidth="1"/>
    <col min="43" max="43" width="19.44140625" style="32" hidden="1" customWidth="1"/>
    <col min="44" max="44" width="10.77734375" style="32" hidden="1" customWidth="1"/>
    <col min="45" max="45" width="10.6640625" style="32" hidden="1" customWidth="1"/>
    <col min="46" max="46" width="12.33203125" style="32" hidden="1" customWidth="1"/>
    <col min="47" max="47" width="17.5546875" style="32" hidden="1" customWidth="1"/>
    <col min="48" max="48" width="14.33203125" style="32" hidden="1" customWidth="1"/>
    <col min="49" max="49" width="19.44140625" style="32" hidden="1" customWidth="1"/>
    <col min="50" max="50" width="12.88671875" style="32" hidden="1" customWidth="1"/>
    <col min="51" max="51" width="17.5546875" style="32" hidden="1" customWidth="1"/>
    <col min="52" max="52" width="10.33203125" style="32" hidden="1" customWidth="1"/>
    <col min="53" max="53" width="22" style="32" bestFit="1" customWidth="1"/>
    <col min="54" max="55" width="12.33203125" style="32" hidden="1" customWidth="1"/>
    <col min="56" max="56" width="14.88671875" style="32" bestFit="1" customWidth="1"/>
    <col min="57" max="57" width="14.6640625" style="32" bestFit="1" customWidth="1"/>
    <col min="58" max="58" width="21.44140625" style="32" bestFit="1" customWidth="1"/>
    <col min="59" max="59" width="20.6640625" style="32" hidden="1" customWidth="1"/>
    <col min="60" max="60" width="10.33203125" style="32" bestFit="1" customWidth="1"/>
    <col min="61" max="61" width="14.33203125" style="32" bestFit="1" customWidth="1"/>
    <col min="62" max="62" width="9.88671875" style="32" bestFit="1" customWidth="1"/>
    <col min="63" max="63" width="9" style="32" bestFit="1" customWidth="1"/>
    <col min="64" max="64" width="14.77734375" style="32" hidden="1" customWidth="1"/>
    <col min="65" max="66" width="9.5546875" style="32" hidden="1" customWidth="1"/>
    <col min="67" max="67" width="10.77734375" style="32" hidden="1" customWidth="1"/>
    <col min="68" max="68" width="10.6640625" style="32" hidden="1" customWidth="1"/>
    <col min="69" max="69" width="12.33203125" style="32" hidden="1" customWidth="1"/>
    <col min="70" max="70" width="17.5546875" style="32" hidden="1" customWidth="1"/>
    <col min="71" max="71" width="14.33203125" style="32" hidden="1" customWidth="1"/>
    <col min="72" max="72" width="19.44140625" style="32" hidden="1" customWidth="1"/>
    <col min="73" max="73" width="12.88671875" style="32" hidden="1" customWidth="1"/>
    <col min="74" max="74" width="17.5546875" style="32" hidden="1" customWidth="1"/>
    <col min="75" max="75" width="10.33203125" style="32" hidden="1" customWidth="1"/>
    <col min="76" max="76" width="21.5546875" style="32" bestFit="1" customWidth="1"/>
    <col min="77" max="78" width="11.109375" style="32" hidden="1" customWidth="1"/>
    <col min="79" max="80" width="11.109375" style="32" customWidth="1"/>
    <col min="81" max="81" width="20.109375" style="32" bestFit="1" customWidth="1"/>
    <col min="82" max="82" width="19.44140625" style="32" hidden="1" customWidth="1"/>
    <col min="83" max="84" width="10.33203125" style="7" bestFit="1" customWidth="1"/>
    <col min="85" max="85" width="14.33203125" style="7" bestFit="1" customWidth="1"/>
    <col min="86" max="86" width="8.6640625" style="7" customWidth="1"/>
    <col min="87" max="87" width="8.109375" style="7" customWidth="1"/>
    <col min="88" max="88" width="23.21875" style="32" hidden="1" customWidth="1"/>
    <col min="89" max="89" width="9.5546875" style="32" hidden="1" customWidth="1"/>
    <col min="90" max="90" width="19.44140625" style="32" hidden="1" customWidth="1"/>
    <col min="91" max="91" width="10.77734375" style="32" hidden="1" customWidth="1"/>
    <col min="92" max="92" width="10.6640625" style="32" hidden="1" customWidth="1"/>
    <col min="93" max="93" width="12.33203125" style="32" hidden="1" customWidth="1"/>
    <col min="94" max="94" width="17.5546875" style="32" hidden="1" customWidth="1"/>
    <col min="95" max="95" width="14.33203125" style="32" hidden="1" customWidth="1"/>
    <col min="96" max="96" width="19.44140625" style="32" hidden="1" customWidth="1"/>
    <col min="97" max="97" width="12.88671875" style="32" hidden="1" customWidth="1"/>
    <col min="98" max="98" width="17.5546875" style="32" hidden="1" customWidth="1"/>
    <col min="99" max="99" width="10.33203125" style="32" hidden="1" customWidth="1"/>
    <col min="100" max="100" width="22" style="32" bestFit="1" customWidth="1"/>
    <col min="101" max="102" width="12.33203125" style="32" hidden="1" customWidth="1"/>
    <col min="103" max="104" width="12.33203125" style="32" customWidth="1"/>
    <col min="105" max="105" width="21.44140625" style="32" bestFit="1" customWidth="1"/>
    <col min="106" max="106" width="20.6640625" style="32" hidden="1" customWidth="1"/>
    <col min="107" max="111" width="8.88671875" style="32"/>
    <col min="112" max="113" width="8.88671875" style="32" customWidth="1"/>
    <col min="114" max="114" width="17" style="32" hidden="1" customWidth="1"/>
    <col min="115" max="115" width="8.88671875" style="32" hidden="1" customWidth="1"/>
    <col min="116" max="116" width="19.44140625" style="32" hidden="1" customWidth="1"/>
    <col min="117" max="125" width="8.88671875" style="32" hidden="1" customWidth="1"/>
    <col min="126" max="126" width="22" style="32" bestFit="1" customWidth="1"/>
    <col min="127" max="128" width="8.88671875" style="32" hidden="1" customWidth="1"/>
    <col min="129" max="129" width="14.88671875" style="32" bestFit="1" customWidth="1"/>
    <col min="130" max="130" width="14.6640625" style="32" bestFit="1" customWidth="1"/>
    <col min="131" max="131" width="25.88671875" style="32" bestFit="1" customWidth="1"/>
    <col min="132" max="132" width="8.88671875" style="32" customWidth="1"/>
    <col min="133" max="134" width="17" style="7" customWidth="1"/>
    <col min="135" max="139" width="17.6640625" style="7" customWidth="1"/>
    <col min="140" max="140" width="18" style="7" bestFit="1" customWidth="1"/>
    <col min="141" max="145" width="18" style="7" customWidth="1"/>
    <col min="146" max="146" width="15.33203125" style="7" customWidth="1"/>
    <col min="147" max="147" width="13.109375" style="7" bestFit="1" customWidth="1"/>
    <col min="148" max="148" width="12.5546875" style="32" bestFit="1" customWidth="1"/>
    <col min="149" max="149" width="17.88671875" style="32" customWidth="1"/>
    <col min="150" max="150" width="14.109375" style="32" bestFit="1" customWidth="1"/>
    <col min="151" max="16384" width="8.88671875" style="32"/>
  </cols>
  <sheetData>
    <row r="1" spans="1:150" ht="12.6" thickBot="1" x14ac:dyDescent="0.3">
      <c r="H1" s="187" t="s">
        <v>7314</v>
      </c>
      <c r="I1" s="188"/>
      <c r="J1" s="188"/>
      <c r="K1" s="188"/>
      <c r="L1" s="188"/>
      <c r="M1" s="188"/>
      <c r="N1" s="188"/>
      <c r="O1" s="188"/>
      <c r="P1" s="188"/>
      <c r="Q1" s="188"/>
      <c r="R1" s="188"/>
      <c r="S1" s="188"/>
      <c r="T1" s="188"/>
      <c r="U1" s="188"/>
      <c r="V1" s="188"/>
      <c r="W1" s="188"/>
      <c r="X1" s="188"/>
      <c r="Y1" s="188"/>
      <c r="Z1" s="188"/>
      <c r="AA1" s="188"/>
      <c r="AB1" s="188"/>
      <c r="AC1" s="188"/>
      <c r="AD1" s="188"/>
      <c r="AE1" s="188"/>
      <c r="AF1" s="189"/>
      <c r="AG1" s="187" t="s">
        <v>7336</v>
      </c>
      <c r="AH1" s="188"/>
      <c r="AI1" s="188"/>
      <c r="AJ1" s="188"/>
      <c r="AK1" s="188"/>
      <c r="AL1" s="188"/>
      <c r="AM1" s="188"/>
      <c r="AN1" s="188"/>
      <c r="AO1" s="188"/>
      <c r="AP1" s="188"/>
      <c r="AQ1" s="188"/>
      <c r="AR1" s="188"/>
      <c r="AS1" s="188"/>
      <c r="AT1" s="188"/>
      <c r="AU1" s="188"/>
      <c r="AV1" s="188"/>
      <c r="AW1" s="188"/>
      <c r="AX1" s="188"/>
      <c r="AY1" s="188"/>
      <c r="AZ1" s="188"/>
      <c r="BA1" s="188"/>
      <c r="BB1" s="188"/>
      <c r="BC1" s="188"/>
      <c r="BD1" s="188"/>
      <c r="BE1" s="188"/>
      <c r="BF1" s="188"/>
      <c r="BG1" s="189"/>
      <c r="BH1" s="187" t="s">
        <v>3697</v>
      </c>
      <c r="BI1" s="188"/>
      <c r="BJ1" s="188"/>
      <c r="BK1" s="188"/>
      <c r="BL1" s="188"/>
      <c r="BM1" s="188"/>
      <c r="BN1" s="188"/>
      <c r="BO1" s="188"/>
      <c r="BP1" s="188"/>
      <c r="BQ1" s="188"/>
      <c r="BR1" s="188"/>
      <c r="BS1" s="188"/>
      <c r="BT1" s="188"/>
      <c r="BU1" s="188"/>
      <c r="BV1" s="188"/>
      <c r="BW1" s="188"/>
      <c r="BX1" s="188"/>
      <c r="BY1" s="188"/>
      <c r="BZ1" s="188"/>
      <c r="CA1" s="188"/>
      <c r="CB1" s="188"/>
      <c r="CC1" s="188"/>
      <c r="CD1" s="189"/>
      <c r="CE1" s="190" t="s">
        <v>7343</v>
      </c>
      <c r="CF1" s="191"/>
      <c r="CG1" s="191"/>
      <c r="CH1" s="191"/>
      <c r="CI1" s="191"/>
      <c r="CJ1" s="191"/>
      <c r="CK1" s="191"/>
      <c r="CL1" s="191"/>
      <c r="CM1" s="191"/>
      <c r="CN1" s="191"/>
      <c r="CO1" s="191"/>
      <c r="CP1" s="191"/>
      <c r="CQ1" s="191"/>
      <c r="CR1" s="191"/>
      <c r="CS1" s="191"/>
      <c r="CT1" s="191"/>
      <c r="CU1" s="191"/>
      <c r="CV1" s="191"/>
      <c r="CW1" s="191"/>
      <c r="CX1" s="191"/>
      <c r="CY1" s="191"/>
      <c r="CZ1" s="191"/>
      <c r="DA1" s="191"/>
      <c r="DB1" s="192"/>
      <c r="DC1" s="187" t="s">
        <v>7351</v>
      </c>
      <c r="DD1" s="188"/>
      <c r="DE1" s="188"/>
      <c r="DF1" s="188"/>
      <c r="DG1" s="188"/>
      <c r="DH1" s="188"/>
      <c r="DI1" s="188"/>
      <c r="DJ1" s="188"/>
      <c r="DK1" s="188"/>
      <c r="DL1" s="188"/>
      <c r="DM1" s="188"/>
      <c r="DN1" s="188"/>
      <c r="DO1" s="188"/>
      <c r="DP1" s="188"/>
      <c r="DQ1" s="188"/>
      <c r="DR1" s="188"/>
      <c r="DS1" s="188"/>
      <c r="DT1" s="188"/>
      <c r="DU1" s="188"/>
      <c r="DV1" s="188"/>
      <c r="DW1" s="188"/>
      <c r="DX1" s="188"/>
      <c r="DY1" s="188"/>
      <c r="DZ1" s="188"/>
      <c r="EA1" s="188"/>
      <c r="EB1" s="189"/>
    </row>
    <row r="2" spans="1:150" ht="14.4" customHeight="1" x14ac:dyDescent="0.25">
      <c r="A2" s="121"/>
      <c r="B2" s="121"/>
      <c r="C2" s="121"/>
      <c r="D2" s="121"/>
      <c r="E2" s="121"/>
      <c r="F2" s="121"/>
      <c r="G2" s="121"/>
      <c r="H2" s="172" t="s">
        <v>3469</v>
      </c>
      <c r="I2" s="173"/>
      <c r="J2" s="172" t="s">
        <v>1001</v>
      </c>
      <c r="K2" s="173"/>
      <c r="L2" s="177" t="s">
        <v>7352</v>
      </c>
      <c r="M2" s="172"/>
      <c r="N2" s="172"/>
      <c r="O2" s="172"/>
      <c r="P2" s="172"/>
      <c r="Q2" s="172"/>
      <c r="R2" s="172"/>
      <c r="S2" s="172"/>
      <c r="T2" s="172"/>
      <c r="U2" s="172"/>
      <c r="V2" s="172"/>
      <c r="W2" s="172"/>
      <c r="X2" s="172"/>
      <c r="Y2" s="172"/>
      <c r="Z2" s="173"/>
      <c r="AA2" s="183" t="s">
        <v>1593</v>
      </c>
      <c r="AB2" s="183"/>
      <c r="AC2" s="122"/>
      <c r="AD2" s="122"/>
      <c r="AE2" s="122" t="s">
        <v>7325</v>
      </c>
      <c r="AF2" s="123" t="s">
        <v>7325</v>
      </c>
      <c r="AG2" s="178" t="s">
        <v>3469</v>
      </c>
      <c r="AH2" s="179"/>
      <c r="AI2" s="179"/>
      <c r="AJ2" s="179"/>
      <c r="AK2" s="179"/>
      <c r="AL2" s="180"/>
      <c r="AM2" s="177" t="s">
        <v>7353</v>
      </c>
      <c r="AN2" s="172"/>
      <c r="AO2" s="172"/>
      <c r="AP2" s="172"/>
      <c r="AQ2" s="172"/>
      <c r="AR2" s="172"/>
      <c r="AS2" s="172"/>
      <c r="AT2" s="172"/>
      <c r="AU2" s="172"/>
      <c r="AV2" s="172"/>
      <c r="AW2" s="172"/>
      <c r="AX2" s="172"/>
      <c r="AY2" s="172"/>
      <c r="AZ2" s="172"/>
      <c r="BA2" s="173"/>
      <c r="BB2" s="183" t="s">
        <v>1598</v>
      </c>
      <c r="BC2" s="183"/>
      <c r="BD2" s="122"/>
      <c r="BE2" s="122"/>
      <c r="BF2" s="122" t="s">
        <v>7333</v>
      </c>
      <c r="BG2" s="124" t="s">
        <v>7333</v>
      </c>
      <c r="BH2" s="152" t="s">
        <v>3469</v>
      </c>
      <c r="BI2" s="152" t="s">
        <v>1001</v>
      </c>
      <c r="BJ2" s="174" t="s">
        <v>7354</v>
      </c>
      <c r="BK2" s="175"/>
      <c r="BL2" s="175"/>
      <c r="BM2" s="175"/>
      <c r="BN2" s="175"/>
      <c r="BO2" s="175"/>
      <c r="BP2" s="175"/>
      <c r="BQ2" s="175"/>
      <c r="BR2" s="175"/>
      <c r="BS2" s="175"/>
      <c r="BT2" s="175"/>
      <c r="BU2" s="175"/>
      <c r="BV2" s="175"/>
      <c r="BW2" s="175"/>
      <c r="BX2" s="176"/>
      <c r="BY2" s="183" t="s">
        <v>1606</v>
      </c>
      <c r="BZ2" s="183"/>
      <c r="CA2" s="122"/>
      <c r="CB2" s="122"/>
      <c r="CC2" s="122" t="s">
        <v>7341</v>
      </c>
      <c r="CD2" s="125" t="s">
        <v>7341</v>
      </c>
      <c r="CE2" s="185" t="s">
        <v>7355</v>
      </c>
      <c r="CF2" s="185"/>
      <c r="CG2" s="185"/>
      <c r="CH2" s="185"/>
      <c r="CI2" s="185"/>
      <c r="CJ2" s="185"/>
      <c r="CK2" s="185"/>
      <c r="CL2" s="185"/>
      <c r="CM2" s="185"/>
      <c r="CN2" s="185"/>
      <c r="CO2" s="185"/>
      <c r="CP2" s="185"/>
      <c r="CQ2" s="185"/>
      <c r="CR2" s="185"/>
      <c r="CS2" s="185"/>
      <c r="CT2" s="185"/>
      <c r="CU2" s="185"/>
      <c r="CV2" s="185"/>
      <c r="CW2" s="183" t="s">
        <v>1613</v>
      </c>
      <c r="CX2" s="183"/>
      <c r="CY2" s="122"/>
      <c r="CZ2" s="122"/>
      <c r="DA2" s="122" t="s">
        <v>7349</v>
      </c>
      <c r="DB2" s="126" t="s">
        <v>7349</v>
      </c>
      <c r="DC2" s="184" t="s">
        <v>7356</v>
      </c>
      <c r="DD2" s="185"/>
      <c r="DE2" s="185"/>
      <c r="DF2" s="185"/>
      <c r="DG2" s="185"/>
      <c r="DH2" s="185"/>
      <c r="DI2" s="185"/>
      <c r="DJ2" s="185"/>
      <c r="DK2" s="185"/>
      <c r="DL2" s="185"/>
      <c r="DM2" s="185"/>
      <c r="DN2" s="185"/>
      <c r="DO2" s="185"/>
      <c r="DP2" s="185"/>
      <c r="DQ2" s="185"/>
      <c r="DR2" s="185"/>
      <c r="DS2" s="185"/>
      <c r="DT2" s="185"/>
      <c r="DU2" s="185"/>
      <c r="DV2" s="185"/>
      <c r="DW2" s="183" t="s">
        <v>1631</v>
      </c>
      <c r="DX2" s="183"/>
      <c r="DY2" s="122"/>
      <c r="DZ2" s="122"/>
      <c r="EA2" s="122" t="s">
        <v>7388</v>
      </c>
      <c r="EB2" s="127" t="s">
        <v>7349</v>
      </c>
      <c r="EC2" s="186" t="s">
        <v>7196</v>
      </c>
      <c r="ED2" s="186"/>
      <c r="EE2" s="182" t="s">
        <v>7313</v>
      </c>
      <c r="EF2" s="182"/>
      <c r="EG2" s="182"/>
      <c r="EH2" s="182"/>
      <c r="EI2" s="182"/>
      <c r="EJ2" s="182"/>
      <c r="EK2" s="181" t="s">
        <v>10451</v>
      </c>
      <c r="EL2" s="181"/>
      <c r="EM2" s="181"/>
      <c r="EN2" s="181"/>
      <c r="EO2" s="181"/>
      <c r="EP2" s="128"/>
      <c r="EQ2" s="128"/>
    </row>
    <row r="3" spans="1:150" x14ac:dyDescent="0.25">
      <c r="A3" s="31" t="s">
        <v>999</v>
      </c>
      <c r="B3" s="18" t="s">
        <v>987</v>
      </c>
      <c r="C3" s="31" t="s">
        <v>7221</v>
      </c>
      <c r="D3" s="31" t="s">
        <v>2</v>
      </c>
      <c r="E3" s="31" t="s">
        <v>7222</v>
      </c>
      <c r="F3" s="31" t="s">
        <v>7200</v>
      </c>
      <c r="G3" s="31" t="s">
        <v>7223</v>
      </c>
      <c r="H3" s="142" t="s">
        <v>10423</v>
      </c>
      <c r="I3" s="142" t="s">
        <v>10434</v>
      </c>
      <c r="J3" s="142" t="s">
        <v>10429</v>
      </c>
      <c r="K3" s="142" t="s">
        <v>10428</v>
      </c>
      <c r="L3" s="113" t="s">
        <v>1002</v>
      </c>
      <c r="M3" s="113" t="s">
        <v>1003</v>
      </c>
      <c r="N3" s="112" t="s">
        <v>998</v>
      </c>
      <c r="O3" s="112" t="s">
        <v>1007</v>
      </c>
      <c r="P3" s="117" t="s">
        <v>7627</v>
      </c>
      <c r="Q3" s="112" t="s">
        <v>988</v>
      </c>
      <c r="R3" s="112" t="s">
        <v>989</v>
      </c>
      <c r="S3" s="112" t="s">
        <v>990</v>
      </c>
      <c r="T3" s="112" t="s">
        <v>991</v>
      </c>
      <c r="U3" s="5" t="s">
        <v>992</v>
      </c>
      <c r="V3" s="6" t="s">
        <v>993</v>
      </c>
      <c r="W3" s="112" t="s">
        <v>1006</v>
      </c>
      <c r="X3" s="112" t="s">
        <v>995</v>
      </c>
      <c r="Y3" s="112" t="s">
        <v>996</v>
      </c>
      <c r="Z3" s="113" t="s">
        <v>7320</v>
      </c>
      <c r="AA3" s="112" t="s">
        <v>7321</v>
      </c>
      <c r="AB3" s="112" t="s">
        <v>7322</v>
      </c>
      <c r="AC3" s="117" t="s">
        <v>7628</v>
      </c>
      <c r="AD3" s="117" t="s">
        <v>7629</v>
      </c>
      <c r="AE3" s="112" t="s">
        <v>7323</v>
      </c>
      <c r="AF3" s="112" t="s">
        <v>7324</v>
      </c>
      <c r="AG3" s="44" t="s">
        <v>10425</v>
      </c>
      <c r="AH3" s="44" t="s">
        <v>10426</v>
      </c>
      <c r="AI3" s="44" t="s">
        <v>10427</v>
      </c>
      <c r="AJ3" s="44" t="s">
        <v>10435</v>
      </c>
      <c r="AK3" s="44" t="s">
        <v>10436</v>
      </c>
      <c r="AL3" s="44" t="s">
        <v>10437</v>
      </c>
      <c r="AM3" s="43" t="s">
        <v>7326</v>
      </c>
      <c r="AN3" s="43" t="s">
        <v>7327</v>
      </c>
      <c r="AO3" s="44" t="s">
        <v>998</v>
      </c>
      <c r="AP3" s="44" t="s">
        <v>1007</v>
      </c>
      <c r="AQ3" s="44" t="s">
        <v>7627</v>
      </c>
      <c r="AR3" s="44" t="s">
        <v>988</v>
      </c>
      <c r="AS3" s="44" t="s">
        <v>989</v>
      </c>
      <c r="AT3" s="44" t="s">
        <v>990</v>
      </c>
      <c r="AU3" s="44" t="s">
        <v>991</v>
      </c>
      <c r="AV3" s="45" t="s">
        <v>992</v>
      </c>
      <c r="AW3" s="46" t="s">
        <v>993</v>
      </c>
      <c r="AX3" s="44" t="s">
        <v>1006</v>
      </c>
      <c r="AY3" s="44" t="s">
        <v>995</v>
      </c>
      <c r="AZ3" s="44" t="s">
        <v>996</v>
      </c>
      <c r="BA3" s="42" t="s">
        <v>7328</v>
      </c>
      <c r="BB3" s="44" t="s">
        <v>7329</v>
      </c>
      <c r="BC3" s="44" t="s">
        <v>7330</v>
      </c>
      <c r="BD3" s="44" t="s">
        <v>7628</v>
      </c>
      <c r="BE3" s="44" t="s">
        <v>7629</v>
      </c>
      <c r="BF3" s="44" t="s">
        <v>7331</v>
      </c>
      <c r="BG3" s="44" t="s">
        <v>7332</v>
      </c>
      <c r="BH3" s="53" t="s">
        <v>10429</v>
      </c>
      <c r="BI3" s="53" t="s">
        <v>10438</v>
      </c>
      <c r="BJ3" s="52" t="s">
        <v>7334</v>
      </c>
      <c r="BK3" s="52" t="s">
        <v>7335</v>
      </c>
      <c r="BL3" s="53" t="s">
        <v>998</v>
      </c>
      <c r="BM3" s="53" t="s">
        <v>1007</v>
      </c>
      <c r="BN3" s="53" t="s">
        <v>7627</v>
      </c>
      <c r="BO3" s="53" t="s">
        <v>988</v>
      </c>
      <c r="BP3" s="53" t="s">
        <v>989</v>
      </c>
      <c r="BQ3" s="53" t="s">
        <v>990</v>
      </c>
      <c r="BR3" s="53" t="s">
        <v>991</v>
      </c>
      <c r="BS3" s="54" t="s">
        <v>992</v>
      </c>
      <c r="BT3" s="55" t="s">
        <v>993</v>
      </c>
      <c r="BU3" s="53" t="s">
        <v>1006</v>
      </c>
      <c r="BV3" s="53" t="s">
        <v>995</v>
      </c>
      <c r="BW3" s="53" t="s">
        <v>996</v>
      </c>
      <c r="BX3" s="51" t="s">
        <v>7350</v>
      </c>
      <c r="BY3" s="53" t="s">
        <v>7337</v>
      </c>
      <c r="BZ3" s="53" t="s">
        <v>7338</v>
      </c>
      <c r="CA3" s="53" t="s">
        <v>7628</v>
      </c>
      <c r="CB3" s="53" t="s">
        <v>7629</v>
      </c>
      <c r="CC3" s="53" t="s">
        <v>7339</v>
      </c>
      <c r="CD3" s="53" t="s">
        <v>7340</v>
      </c>
      <c r="CE3" s="111" t="s">
        <v>10439</v>
      </c>
      <c r="CF3" s="111" t="s">
        <v>10440</v>
      </c>
      <c r="CG3" s="111" t="s">
        <v>10441</v>
      </c>
      <c r="CH3" s="111" t="s">
        <v>7334</v>
      </c>
      <c r="CI3" s="111" t="s">
        <v>7335</v>
      </c>
      <c r="CJ3" s="58" t="s">
        <v>998</v>
      </c>
      <c r="CK3" s="58" t="s">
        <v>1007</v>
      </c>
      <c r="CL3" s="58" t="s">
        <v>7627</v>
      </c>
      <c r="CM3" s="58" t="s">
        <v>988</v>
      </c>
      <c r="CN3" s="58" t="s">
        <v>989</v>
      </c>
      <c r="CO3" s="58" t="s">
        <v>990</v>
      </c>
      <c r="CP3" s="58" t="s">
        <v>991</v>
      </c>
      <c r="CQ3" s="59" t="s">
        <v>992</v>
      </c>
      <c r="CR3" s="60" t="s">
        <v>993</v>
      </c>
      <c r="CS3" s="58" t="s">
        <v>1006</v>
      </c>
      <c r="CT3" s="58" t="s">
        <v>995</v>
      </c>
      <c r="CU3" s="58" t="s">
        <v>996</v>
      </c>
      <c r="CV3" s="111" t="s">
        <v>7344</v>
      </c>
      <c r="CW3" s="58" t="s">
        <v>7345</v>
      </c>
      <c r="CX3" s="58" t="s">
        <v>7346</v>
      </c>
      <c r="CY3" s="58" t="s">
        <v>7628</v>
      </c>
      <c r="CZ3" s="58" t="s">
        <v>7629</v>
      </c>
      <c r="DA3" s="58" t="s">
        <v>7347</v>
      </c>
      <c r="DB3" s="58" t="s">
        <v>7348</v>
      </c>
      <c r="DC3" s="62" t="s">
        <v>10442</v>
      </c>
      <c r="DD3" s="62" t="s">
        <v>10443</v>
      </c>
      <c r="DE3" s="62" t="s">
        <v>10444</v>
      </c>
      <c r="DF3" s="62" t="s">
        <v>10445</v>
      </c>
      <c r="DG3" s="62" t="s">
        <v>10446</v>
      </c>
      <c r="DH3" s="62" t="s">
        <v>7334</v>
      </c>
      <c r="DI3" s="62" t="s">
        <v>7335</v>
      </c>
      <c r="DJ3" s="63" t="s">
        <v>998</v>
      </c>
      <c r="DK3" s="63" t="s">
        <v>1007</v>
      </c>
      <c r="DL3" s="63" t="s">
        <v>7627</v>
      </c>
      <c r="DM3" s="63" t="s">
        <v>988</v>
      </c>
      <c r="DN3" s="63" t="s">
        <v>989</v>
      </c>
      <c r="DO3" s="63" t="s">
        <v>990</v>
      </c>
      <c r="DP3" s="63" t="s">
        <v>991</v>
      </c>
      <c r="DQ3" s="64" t="s">
        <v>992</v>
      </c>
      <c r="DR3" s="65" t="s">
        <v>993</v>
      </c>
      <c r="DS3" s="63" t="s">
        <v>1006</v>
      </c>
      <c r="DT3" s="63" t="s">
        <v>995</v>
      </c>
      <c r="DU3" s="63" t="s">
        <v>996</v>
      </c>
      <c r="DV3" s="62" t="s">
        <v>7389</v>
      </c>
      <c r="DW3" s="63" t="s">
        <v>7385</v>
      </c>
      <c r="DX3" s="63" t="s">
        <v>7386</v>
      </c>
      <c r="DY3" s="63" t="s">
        <v>7628</v>
      </c>
      <c r="DZ3" s="63" t="s">
        <v>7629</v>
      </c>
      <c r="EA3" s="63" t="s">
        <v>7387</v>
      </c>
      <c r="EB3" s="63" t="s">
        <v>7348</v>
      </c>
      <c r="EC3" s="18" t="s">
        <v>7197</v>
      </c>
      <c r="ED3" s="18" t="s">
        <v>7198</v>
      </c>
      <c r="EE3" s="110" t="s">
        <v>7315</v>
      </c>
      <c r="EF3" s="110" t="s">
        <v>7316</v>
      </c>
      <c r="EG3" s="110" t="s">
        <v>7317</v>
      </c>
      <c r="EH3" s="110" t="s">
        <v>7318</v>
      </c>
      <c r="EI3" s="110" t="s">
        <v>7319</v>
      </c>
      <c r="EJ3" s="110" t="s">
        <v>3471</v>
      </c>
      <c r="EK3" s="149" t="s">
        <v>10452</v>
      </c>
      <c r="EL3" s="149" t="s">
        <v>10447</v>
      </c>
      <c r="EM3" s="149" t="s">
        <v>10448</v>
      </c>
      <c r="EN3" s="149" t="s">
        <v>10449</v>
      </c>
      <c r="EO3" s="149" t="s">
        <v>10450</v>
      </c>
      <c r="EP3" s="110" t="s">
        <v>10458</v>
      </c>
      <c r="EQ3" s="110" t="s">
        <v>10459</v>
      </c>
      <c r="ER3" s="149" t="s">
        <v>7365</v>
      </c>
      <c r="ES3" s="149" t="s">
        <v>7409</v>
      </c>
      <c r="ET3" s="149" t="s">
        <v>7626</v>
      </c>
    </row>
    <row r="4" spans="1:150" x14ac:dyDescent="0.25">
      <c r="A4" s="114">
        <v>1</v>
      </c>
      <c r="B4" s="114" t="s">
        <v>7224</v>
      </c>
      <c r="C4" s="80" t="s">
        <v>3686</v>
      </c>
      <c r="D4" s="30" t="s">
        <v>3687</v>
      </c>
      <c r="E4" s="30" t="s">
        <v>3688</v>
      </c>
      <c r="F4" s="33" t="s">
        <v>7201</v>
      </c>
      <c r="G4" s="30" t="s">
        <v>3689</v>
      </c>
      <c r="H4" s="113" t="s">
        <v>5</v>
      </c>
      <c r="I4" s="113" t="s">
        <v>5</v>
      </c>
      <c r="J4" s="113" t="s">
        <v>5</v>
      </c>
      <c r="K4" s="113" t="s">
        <v>5</v>
      </c>
      <c r="L4" s="143">
        <v>0</v>
      </c>
      <c r="M4" s="143">
        <v>65</v>
      </c>
      <c r="N4" s="40" t="s">
        <v>7314</v>
      </c>
      <c r="O4" s="40" t="s">
        <v>1593</v>
      </c>
      <c r="P4" s="13" t="str">
        <f>CONCATENATE($C4,"-",$O4)</f>
        <v>2025EM1100001-MDSDF401</v>
      </c>
      <c r="Q4" s="40" t="str">
        <f>COUNTIF($H4:$J4,"A") &amp; " " &amp; "missed"</f>
        <v>3 missed</v>
      </c>
      <c r="R4" s="40" t="str">
        <f>COUNTIF($K4,"A") &amp; " " &amp; "missed"</f>
        <v>1 missed</v>
      </c>
      <c r="S4" s="40">
        <f>3-LEFT($Q4,1)</f>
        <v>0</v>
      </c>
      <c r="T4" s="40">
        <f>1-LEFT($R4,1)</f>
        <v>0</v>
      </c>
      <c r="U4" s="41">
        <f>$S4/3</f>
        <v>0</v>
      </c>
      <c r="V4" s="41">
        <f>$T4/1</f>
        <v>0</v>
      </c>
      <c r="W4" s="40" t="str">
        <f>COUNTIF($H4:$K4,"A") &amp; " " &amp; "missed"</f>
        <v>4 missed</v>
      </c>
      <c r="X4" s="113">
        <f>4- COUNTIF($H4:$K4, "A")</f>
        <v>0</v>
      </c>
      <c r="Y4" s="13">
        <f>$X4/4</f>
        <v>0</v>
      </c>
      <c r="Z4" s="13" t="str">
        <f>CONCATENATE("Q-",$S4," A-",$T4," || Q Total-3, A Total-1")</f>
        <v>Q-0 A-0 || Q Total-3, A Total-1</v>
      </c>
      <c r="AA4" s="113" t="str" cm="1">
        <f t="array" ref="AA4">IFERROR(INDEX('Attendance-Slot-1'!$Q$2:$Q$1112,MATCH(1,('Attendance-Slot-1'!$A$2:$A$1112=$C4)*('Attendance-Slot-1'!$G$2:$G$1112=AA$2),0)),"No Data")</f>
        <v>No Data</v>
      </c>
      <c r="AB4" s="113" t="str" cm="1">
        <f t="array" ref="AB4">IFERROR(INDEX('Attendance-Slot-2'!$Q$2:$Q$2595,MATCH(1,('Attendance-Slot-2'!$A$2:$A$2595=$C4)*('Attendance-Slot-2'!$G$2:$G$2595=AA$2),0)),"No Data")</f>
        <v>P-S2_Onsite</v>
      </c>
      <c r="AC4" s="133">
        <f>VLOOKUP($P4,'Written Exam Marks'!$H:$Q,10,FALSE)</f>
        <v>6</v>
      </c>
      <c r="AD4" s="133">
        <f>VLOOKUP($P4,'Written Exam Marks'!$H:$Q,9,FALSE)</f>
        <v>35</v>
      </c>
      <c r="AE4" s="113" t="str">
        <f>IF(COUNTIF($AA4:$AB4,"P-*")&gt;0,"Present",
IF(COUNTIF($AA4:$AB4,"A-*")&gt;0,"Absent",
IF(COUNTIF($AA4:$AB4,"No Data")&gt;0,"No Data","")))</f>
        <v>Present</v>
      </c>
      <c r="AF4" s="113" t="str">
        <f>IF(LEFT($AA4,2)="P-",$AA4,IF(LEFT($AB4,2)="P-",$AB4,IF(LEFT($AA4,2)="A-",$AA4,IF(LEFT($AB4,2)="A-",$AB4,IF($AA4="No Data",$AA4,IF($AB4="No Data",$AB4,""))))))</f>
        <v>P-S2_Onsite</v>
      </c>
      <c r="AG4" s="42" t="s">
        <v>5</v>
      </c>
      <c r="AH4" s="42" t="s">
        <v>5</v>
      </c>
      <c r="AI4" s="42" t="s">
        <v>5</v>
      </c>
      <c r="AJ4" s="42" t="s">
        <v>5</v>
      </c>
      <c r="AK4" s="42" t="s">
        <v>5</v>
      </c>
      <c r="AL4" s="42" t="s">
        <v>5</v>
      </c>
      <c r="AM4" s="146">
        <v>0</v>
      </c>
      <c r="AN4" s="146">
        <v>60</v>
      </c>
      <c r="AO4" s="43" t="s">
        <v>7336</v>
      </c>
      <c r="AP4" s="43" t="s">
        <v>1598</v>
      </c>
      <c r="AQ4" s="50" t="str">
        <f>CONCATENATE($C4,"-",$AP4)</f>
        <v>2025EM1100001-MDSDF402</v>
      </c>
      <c r="AR4" s="43" t="str">
        <f>COUNTIF($AG4:$AL4, "A") &amp; " " &amp;"missed"</f>
        <v>6 missed</v>
      </c>
      <c r="AS4" s="47" t="s">
        <v>7342</v>
      </c>
      <c r="AT4" s="43">
        <f>6- COUNTIF($AG4:$AL4, "A")</f>
        <v>0</v>
      </c>
      <c r="AU4" s="48" t="s">
        <v>7342</v>
      </c>
      <c r="AV4" s="49">
        <f>$AT4/6</f>
        <v>0</v>
      </c>
      <c r="AW4" s="48" t="s">
        <v>7342</v>
      </c>
      <c r="AX4" s="43" t="str">
        <f>COUNTIF($AG4:$AL4,"A") &amp; " " &amp; "missed"</f>
        <v>6 missed</v>
      </c>
      <c r="AY4" s="42">
        <f>6- COUNTIF($AG4:$AL4, "A")</f>
        <v>0</v>
      </c>
      <c r="AZ4" s="50">
        <f>$AY4/6</f>
        <v>0</v>
      </c>
      <c r="BA4" s="50" t="str">
        <f>CONCATENATE("Q-",$AT4," A-",$AU4," || Q Total-6, A Total-0")</f>
        <v>Q-0 A-- || Q Total-6, A Total-0</v>
      </c>
      <c r="BB4" s="42" t="str" cm="1">
        <f t="array" ref="BB4">IFERROR(INDEX('Attendance-Slot-1'!$Q$2:$Q$1112,MATCH(1,('Attendance-Slot-1'!$A$2:$A$1112=$C4)*('Attendance-Slot-1'!$G$2:$G$1112=BB$2),0)),"No Data")</f>
        <v>No Data</v>
      </c>
      <c r="BC4" s="42" t="str" cm="1">
        <f t="array" ref="BC4">IFERROR(INDEX('Attendance-Slot-2'!$Q$2:$Q$2595,MATCH(1,('Attendance-Slot-2'!$A$2:$A$2595=$C4)*('Attendance-Slot-2'!$G$2:$G$2595=BB$2),0)),"No Data")</f>
        <v>P-S2_Onsite</v>
      </c>
      <c r="BD4" s="134">
        <f>VLOOKUP($AQ4,'Written Exam Marks'!$H:$Q,10,FALSE)</f>
        <v>17</v>
      </c>
      <c r="BE4" s="134">
        <f>VLOOKUP($AQ4,'Written Exam Marks'!$H:$Q,9,FALSE)</f>
        <v>40</v>
      </c>
      <c r="BF4" s="42" t="str">
        <f>IF(COUNTIF($BB4:$BC4,"P-*")&gt;0,"Present",
IF(COUNTIF($BB4:$BC4,"A-*")&gt;0,"Absent",
IF(COUNTIF($BB4:$BC4,"No Data")&gt;0,"No Data","")))</f>
        <v>Present</v>
      </c>
      <c r="BG4" s="42" t="str">
        <f>IF(LEFT($BB4,2)="P-",$BB4,IF(LEFT($BC4,2)="P-",$BC4,IF(LEFT($BB4,2)="A-",$BB4,IF(LEFT($BC4,2)="A-",$BC4,IF($BB4="No Data",$BB4,IF($BC4="No Data",$BC4,""))))))</f>
        <v>P-S2_Onsite</v>
      </c>
      <c r="BH4" s="51" t="s">
        <v>5</v>
      </c>
      <c r="BI4" s="51" t="s">
        <v>5</v>
      </c>
      <c r="BJ4" s="147">
        <v>0</v>
      </c>
      <c r="BK4" s="147">
        <v>60</v>
      </c>
      <c r="BL4" s="52" t="s">
        <v>3697</v>
      </c>
      <c r="BM4" s="52" t="s">
        <v>1606</v>
      </c>
      <c r="BN4" s="57" t="str">
        <f>CONCATENATE($C4,"-",$BM4)</f>
        <v>2025EM1100001-MDSDF403</v>
      </c>
      <c r="BO4" s="52" t="str">
        <f>COUNTIF($BH4,"A") &amp; " " &amp; "missed"</f>
        <v>1 missed</v>
      </c>
      <c r="BP4" s="52" t="str">
        <f>COUNTIF($BI4,"A") &amp; " " &amp; "missed"</f>
        <v>1 missed</v>
      </c>
      <c r="BQ4" s="52">
        <f>1-LEFT($BO4,1)</f>
        <v>0</v>
      </c>
      <c r="BR4" s="52">
        <f>1-LEFT($BP4,1)</f>
        <v>0</v>
      </c>
      <c r="BS4" s="56">
        <f>$BQ4/1</f>
        <v>0</v>
      </c>
      <c r="BT4" s="56">
        <f>$BR4/1</f>
        <v>0</v>
      </c>
      <c r="BU4" s="52" t="str">
        <f>COUNTIF($BH4:$BI4,"A") &amp; " " &amp; "missed"</f>
        <v>2 missed</v>
      </c>
      <c r="BV4" s="51">
        <f>2- COUNTIF($BH4:$BI4, "A")</f>
        <v>0</v>
      </c>
      <c r="BW4" s="57">
        <f>$BV4/2</f>
        <v>0</v>
      </c>
      <c r="BX4" s="57" t="str">
        <f>CONCATENATE("Q-",$BQ4," A-",$BR4," || Q Total-1, A Total-1")</f>
        <v>Q-0 A-0 || Q Total-1, A Total-1</v>
      </c>
      <c r="BY4" s="51" t="str" cm="1">
        <f t="array" ref="BY4">IFERROR(INDEX('Attendance-Slot-1'!$Q$2:$Q$1112,MATCH(1,('Attendance-Slot-1'!$A$2:$A$1112=$C4)*('Attendance-Slot-1'!$G$2:$G$1112=BY$2),0)),"No Data")</f>
        <v>No Data</v>
      </c>
      <c r="BZ4" s="51" t="str" cm="1">
        <f t="array" ref="BZ4">IFERROR(INDEX('Attendance-Slot-2'!$Q$2:$Q$2595,MATCH(1,('Attendance-Slot-2'!$A$2:$A$2595=$C4)*('Attendance-Slot-2'!$G$2:$G$2595=BY$2),0)),"No Data")</f>
        <v>P-S2_Onsite</v>
      </c>
      <c r="CA4" s="135">
        <f>VLOOKUP($BN4,'Written Exam Marks'!$H:$Q,10,FALSE)</f>
        <v>17.5</v>
      </c>
      <c r="CB4" s="135">
        <f>VLOOKUP($BN4,'Written Exam Marks'!$H:$Q,9,FALSE)</f>
        <v>40</v>
      </c>
      <c r="CC4" s="51" t="str">
        <f>IF(COUNTIF($BY4:$BZ4,"P-*")&gt;0,"Present",
IF(COUNTIF($BY4:$BZ4,"A-*")&gt;0,"Absent",
IF(COUNTIF($BY4:$BZ4,"No Data")&gt;0,"No Data","")))</f>
        <v>Present</v>
      </c>
      <c r="CD4" s="51" t="str">
        <f>IF(LEFT($BY4,2)="P-",$BY4,IF(LEFT($BZ4,2)="P-",$BZ4,IF(LEFT($BY4,2)="A-",$BY4,IF(LEFT($BZ4,2)="A-",$BZ4,IF($BY4="No Data",$BY4,IF($BZ4="No Data",$BZ4,""))))))</f>
        <v>P-S2_Onsite</v>
      </c>
      <c r="CE4" s="111" t="s">
        <v>5</v>
      </c>
      <c r="CF4" s="111" t="s">
        <v>5</v>
      </c>
      <c r="CG4" s="111" t="s">
        <v>5</v>
      </c>
      <c r="CH4" s="29">
        <v>0</v>
      </c>
      <c r="CI4" s="29">
        <v>60</v>
      </c>
      <c r="CJ4" s="61" t="s">
        <v>7343</v>
      </c>
      <c r="CK4" s="61" t="s">
        <v>1613</v>
      </c>
      <c r="CL4" s="10" t="str">
        <f>CONCATENATE($C4,"-",$CK4)</f>
        <v>2025EM1100001-MDSDF404</v>
      </c>
      <c r="CM4" s="61" t="str">
        <f>COUNTIF($CE4:$CF4,"A") &amp; " " &amp; "missed"</f>
        <v>2 missed</v>
      </c>
      <c r="CN4" s="61" t="str">
        <f>COUNTIF($CG4,"A") &amp; " " &amp; "missed"</f>
        <v>1 missed</v>
      </c>
      <c r="CO4" s="111">
        <f>2-LEFT($CM4,1)</f>
        <v>0</v>
      </c>
      <c r="CP4" s="111">
        <f>1-LEFT($CN4,1)</f>
        <v>0</v>
      </c>
      <c r="CQ4" s="9">
        <f>$CO4/2</f>
        <v>0</v>
      </c>
      <c r="CR4" s="9">
        <f>$CP4/1</f>
        <v>0</v>
      </c>
      <c r="CS4" s="61" t="str">
        <f>COUNTIF($CE4:$CG4,"A") &amp; " " &amp; "missed"</f>
        <v>3 missed</v>
      </c>
      <c r="CT4" s="111">
        <f>3- COUNTIF($CE4:$CG4, "A")</f>
        <v>0</v>
      </c>
      <c r="CU4" s="10">
        <f>$CT4/3</f>
        <v>0</v>
      </c>
      <c r="CV4" s="10" t="str">
        <f>CONCATENATE("Q-",$CO4," A-",$CP4," || Q Total-2, A Total-1")</f>
        <v>Q-0 A-0 || Q Total-2, A Total-1</v>
      </c>
      <c r="CW4" s="111" t="str" cm="1">
        <f t="array" ref="CW4">IFERROR(INDEX('Attendance-Slot-1'!$Q$2:$Q$1112,MATCH(1,('Attendance-Slot-1'!$A$2:$A$1112=$C4)*('Attendance-Slot-1'!$G$2:$G$1112=CW$2),0)),"No Data")</f>
        <v>No Data</v>
      </c>
      <c r="CX4" s="111" t="str" cm="1">
        <f t="array" ref="CX4">IFERROR(INDEX('Attendance-Slot-2'!$Q$2:$Q$2595,MATCH(1,('Attendance-Slot-2'!$A$2:$A$2595=$C4)*('Attendance-Slot-2'!$G$2:$G$2595=CW$2),0)),"No Data")</f>
        <v>P-S2_Onsite</v>
      </c>
      <c r="CY4" s="136">
        <f>VLOOKUP($CL4,'Written Exam Marks'!$H:$Q,10,FALSE)</f>
        <v>13</v>
      </c>
      <c r="CZ4" s="136">
        <f>VLOOKUP($CL4,'Written Exam Marks'!$H:$Q,9,FALSE)</f>
        <v>40</v>
      </c>
      <c r="DA4" s="111" t="str">
        <f>IF(COUNTIF($CW4:$CX4,"P-*")&gt;0,"Present",
IF(COUNTIF($CW4:$CX4,"A-*")&gt;0,"Absent",
IF(COUNTIF($CW4:$CX4,"No Data")&gt;0,"No Data","")))</f>
        <v>Present</v>
      </c>
      <c r="DB4" s="111" t="str">
        <f>IF(LEFT($CW4,2)="P-",$CW4,IF(LEFT($CX4,2)="P-",$CX4,IF(LEFT($CW4,2)="A-",$CW4,IF(LEFT($CX4,2)="A-",$CX4,IF($CW4="No Data",$CW4,IF($CX4="No Data",$CX4,""))))))</f>
        <v>P-S2_Onsite</v>
      </c>
      <c r="DC4" s="62" t="s">
        <v>5</v>
      </c>
      <c r="DD4" s="62" t="s">
        <v>5</v>
      </c>
      <c r="DE4" s="62" t="s">
        <v>5</v>
      </c>
      <c r="DF4" s="62" t="s">
        <v>5</v>
      </c>
      <c r="DG4" s="62" t="s">
        <v>5</v>
      </c>
      <c r="DH4" s="148">
        <v>0</v>
      </c>
      <c r="DI4" s="148">
        <v>65</v>
      </c>
      <c r="DJ4" s="66" t="s">
        <v>7351</v>
      </c>
      <c r="DK4" s="66" t="s">
        <v>1631</v>
      </c>
      <c r="DL4" s="68" t="str">
        <f>CONCATENATE($C4,"-",$DK4)</f>
        <v>2025EM1100001-MDSDF406</v>
      </c>
      <c r="DM4" s="66" t="str">
        <f>COUNTIF($DC4:$DE4,"A") &amp; " " &amp; "missed"</f>
        <v>3 missed</v>
      </c>
      <c r="DN4" s="66" t="str">
        <f>COUNTIF($DF4:$DG4,"A") &amp; " " &amp; "missed"</f>
        <v>2 missed</v>
      </c>
      <c r="DO4" s="62">
        <f>3-LEFT($DM4,1)</f>
        <v>0</v>
      </c>
      <c r="DP4" s="62">
        <f>2-LEFT($DN4,1)</f>
        <v>0</v>
      </c>
      <c r="DQ4" s="67">
        <f>$DO4/3</f>
        <v>0</v>
      </c>
      <c r="DR4" s="67">
        <f>$DP4/2</f>
        <v>0</v>
      </c>
      <c r="DS4" s="66" t="str">
        <f>COUNTIF($DC4:$DG4,"A") &amp; " " &amp; "missed"</f>
        <v>5 missed</v>
      </c>
      <c r="DT4" s="62">
        <f>5- COUNTIF($DC4:$DG4, "A")</f>
        <v>0</v>
      </c>
      <c r="DU4" s="68">
        <f>$DT4/5</f>
        <v>0</v>
      </c>
      <c r="DV4" s="68" t="str">
        <f>CONCATENATE("Q-",$DO4," A-",$DP4," || Q Total-3, A Total-2")</f>
        <v>Q-0 A-0 || Q Total-3, A Total-2</v>
      </c>
      <c r="DW4" s="62" t="str" cm="1">
        <f t="array" ref="DW4">IFERROR(INDEX('Attendance-Slot-1'!$Q$2:$Q$1112,MATCH(1,('Attendance-Slot-1'!$A$2:$A$1112=$C4)*('Attendance-Slot-1'!$G$2:$G$1112=DW$2),0)),"No Data")</f>
        <v>No Data</v>
      </c>
      <c r="DX4" s="62" t="str" cm="1">
        <f t="array" ref="DX4">IFERROR(INDEX('Attendance-Slot-2'!$Q$2:$Q$2595,MATCH(1,('Attendance-Slot-2'!$A$2:$A$2595=$C4)*('Attendance-Slot-2'!$G$2:$G$2595=DW$2),0)),"No Data")</f>
        <v>P-S2_Onsite</v>
      </c>
      <c r="DY4" s="137">
        <f>VLOOKUP($DL4,'Written Exam Marks'!$H:$Q,10,FALSE)</f>
        <v>16.5</v>
      </c>
      <c r="DZ4" s="137">
        <f>VLOOKUP($DL4,'Written Exam Marks'!$H:$Q,9,FALSE)</f>
        <v>35</v>
      </c>
      <c r="EA4" s="62" t="str">
        <f>IF(COUNTIF($DW4:$DX4,"P-*")&gt;0,"Present",
IF(COUNTIF($DW4:$DX4,"A-*")&gt;0,"Absent",
IF(COUNTIF($DW4:$DX4,"No Data")&gt;0,"No Data","")))</f>
        <v>Present</v>
      </c>
      <c r="EB4" s="62" t="str">
        <f>IF(LEFT($DW4,2)="P-",$DW4,IF(LEFT($DX4,2)="P-",$DX4,IF(LEFT($DW4,2)="A-",$DW4,IF(LEFT($DX4,2)="A-",$DX4,IF($DW4="No Data",$DW4,IF($DX4="No Data",$DX4,""))))))</f>
        <v>P-S2_Onsite</v>
      </c>
      <c r="EC4" s="114" t="str">
        <f t="shared" ref="EC4:EC67" si="0">"P-"&amp;(COUNTIF($AA4,"P-*")
+COUNTIF($BB4,"P-*")
+COUNTIF($BY4,"P-*")
+COUNTIF($CW4,"P-*")
+COUNTIF($DW4,"P-*"))&amp;", 
A-"&amp;(COUNTIF($AA4,"A-*")
+COUNTIF($BB4,"A-*")
+COUNTIF($BY4,"A-*")
+COUNTIF($CW4,"A-*")
+COUNTIF($DW4,"A-*"))&amp;", 
No Data-"&amp;(COUNTIF($AA4,"No Data")
+COUNTIF($BB4,"No Data")
+COUNTIF($BY4,"No Data")
+COUNTIF($CW4,"No Data")
+COUNTIF($DW4,"No Data"))</f>
        <v>P-0, 
A-0, 
No Data-5</v>
      </c>
      <c r="ED4" s="114" t="str">
        <f t="shared" ref="ED4:ED67" si="1">"P-"&amp;(COUNTIF($AB4,"P-*")
+COUNTIF($BC4,"P-*")
+COUNTIF($BZ4,"P-*")
+COUNTIF($CX4,"P-*")
+COUNTIF($DX4,"P-*"))&amp;", 
A-"&amp;(COUNTIF($AB4,"A-*")
+COUNTIF($BC4,"A-*")
+COUNTIF($BZ4,"A-*")
+COUNTIF($CX4,"A-*")
+COUNTIF($DX4,"A-*"))&amp;", 
No Data-"&amp;(COUNTIF($AB4,"No Data")
+COUNTIF($BC4,"No Data")
+COUNTIF($BZ4,"No Data")
+COUNTIF($CX4,"No Data")
+COUNTIF($DX4,"No Data"))</f>
        <v>P-5, 
A-0, 
No Data-0</v>
      </c>
      <c r="EE4" s="114" t="str">
        <f>IF(LEFT($AA4,2)="P-",$AA4,
IF(LEFT($AB4,2)="P-",$AB4,
IF(LEFT($AA4,2)="A-",$AA4,
IF(LEFT($AB4,2)="A-",$AB4,
IF($AA4="No Data",$AA4,
IF($AB4="No Data",$AB4,""))))))</f>
        <v>P-S2_Onsite</v>
      </c>
      <c r="EF4" s="114" t="str">
        <f>IF(LEFT($BB4,2)="P-",$BB4,
IF(LEFT($BC4,2)="P-",$BC4,
IF(LEFT($BB4,2)="A-",$BB4,
IF(LEFT($BC4,2)="A-",$BC4,
IF($BB4="No Data",$BB4,
IF($BC4="No Data",$BC4,""))))))</f>
        <v>P-S2_Onsite</v>
      </c>
      <c r="EG4" s="114" t="str">
        <f>IF(LEFT($BY4,2)="P-",$BY4,
IF(LEFT($BZ4,2)="P-",$BZ4,
IF(LEFT($BY4,2)="A-",$BY4,
IF(LEFT($BZ4,2)="A-",$BZ4,
IF($BY4="No Data",$BY4,
IF($BZ4="No Data",$BZ4,""))))))</f>
        <v>P-S2_Onsite</v>
      </c>
      <c r="EH4" s="114" t="str">
        <f>IF(LEFT($CW4,2)="P-",$CW4,
IF(LEFT($CX4,2)="P-",$CX4,
IF(LEFT($CW4,2)="A-",$CW4,
IF(LEFT($CX4,2)="A-",$CX4,
IF($CW4="No Data",$CW4,
IF($CX4="No Data",$CX4,""))))))</f>
        <v>P-S2_Onsite</v>
      </c>
      <c r="EI4" s="114" t="str">
        <f>IF(LEFT($DW4,2)="P-",$DW4,
IF(LEFT($DX4,2)="P-",$DX4,
IF(LEFT($DW4,2)="A-",$DW4,
IF(LEFT($DX4,2)="A-",$DX4,
IF($DW4="No Data",$DW4,
IF($DX4="No Data",$DX4,""))))))</f>
        <v>P-S2_Onsite</v>
      </c>
      <c r="EJ4" s="114" t="str">
        <f>"P-"&amp;COUNTIF($EE4:$EI4,"P-*")&amp;", A-"&amp;COUNTIF($EE4:$EI4,"A-*")&amp;", No Data-"&amp;COUNTIF($EE4:$EI4,"No Data")</f>
        <v>P-5, A-0, No Data-0</v>
      </c>
      <c r="EK4" s="114" t="s">
        <v>10453</v>
      </c>
      <c r="EL4" s="114">
        <v>20.5</v>
      </c>
      <c r="EM4" s="114">
        <v>10</v>
      </c>
      <c r="EN4" s="114">
        <v>50</v>
      </c>
      <c r="EO4" s="114">
        <v>80.5</v>
      </c>
      <c r="EP4" s="114" t="s">
        <v>7217</v>
      </c>
      <c r="EQ4" s="114" t="s">
        <v>1054</v>
      </c>
      <c r="ER4" s="114" t="s">
        <v>3686</v>
      </c>
      <c r="ES4" s="114"/>
      <c r="ET4" s="30" t="s">
        <v>3686</v>
      </c>
    </row>
    <row r="5" spans="1:150" x14ac:dyDescent="0.25">
      <c r="A5" s="114">
        <v>2</v>
      </c>
      <c r="B5" s="114" t="s">
        <v>7224</v>
      </c>
      <c r="C5" s="80" t="s">
        <v>1588</v>
      </c>
      <c r="D5" s="30" t="s">
        <v>1589</v>
      </c>
      <c r="E5" s="30" t="s">
        <v>1590</v>
      </c>
      <c r="F5" s="33" t="s">
        <v>7201</v>
      </c>
      <c r="G5" s="30" t="s">
        <v>1591</v>
      </c>
      <c r="H5" s="143">
        <v>15</v>
      </c>
      <c r="I5" s="143">
        <v>15</v>
      </c>
      <c r="J5" s="143">
        <v>17</v>
      </c>
      <c r="K5" s="143">
        <v>15</v>
      </c>
      <c r="L5" s="143">
        <v>62</v>
      </c>
      <c r="M5" s="143">
        <v>65</v>
      </c>
      <c r="N5" s="40" t="s">
        <v>7314</v>
      </c>
      <c r="O5" s="40" t="s">
        <v>1593</v>
      </c>
      <c r="P5" s="13" t="str">
        <f t="shared" ref="P5:P68" si="2">CONCATENATE($C5,"-",$O5)</f>
        <v>2025EM1100002-MDSDF401</v>
      </c>
      <c r="Q5" s="40" t="str">
        <f t="shared" ref="Q5:Q68" si="3">COUNTIF($H5:$J5,"A") &amp; " " &amp; "missed"</f>
        <v>0 missed</v>
      </c>
      <c r="R5" s="40" t="str">
        <f t="shared" ref="R5:R68" si="4">COUNTIF($K5,"A") &amp; " " &amp; "missed"</f>
        <v>0 missed</v>
      </c>
      <c r="S5" s="40">
        <f t="shared" ref="S5:S68" si="5">3-LEFT($Q5,1)</f>
        <v>3</v>
      </c>
      <c r="T5" s="40">
        <f t="shared" ref="T5:T68" si="6">1-LEFT($R5,1)</f>
        <v>1</v>
      </c>
      <c r="U5" s="41">
        <f t="shared" ref="U5:U68" si="7">$S5/3</f>
        <v>1</v>
      </c>
      <c r="V5" s="41">
        <f t="shared" ref="V5:V68" si="8">$T5/1</f>
        <v>1</v>
      </c>
      <c r="W5" s="40" t="str">
        <f t="shared" ref="W5:W68" si="9">COUNTIF($H5:$K5,"A") &amp; " " &amp; "missed"</f>
        <v>0 missed</v>
      </c>
      <c r="X5" s="113">
        <f t="shared" ref="X5:X68" si="10">4- COUNTIF($H5:$K5, "A")</f>
        <v>4</v>
      </c>
      <c r="Y5" s="13">
        <f t="shared" ref="Y5:Y68" si="11">$X5/4</f>
        <v>1</v>
      </c>
      <c r="Z5" s="13" t="str">
        <f t="shared" ref="Z5:Z68" si="12">CONCATENATE("Q-",$S5," A-",$T5," || Q Total-3, A Total-1")</f>
        <v>Q-3 A-1 || Q Total-3, A Total-1</v>
      </c>
      <c r="AA5" s="113" t="str" cm="1">
        <f t="array" ref="AA5">IFERROR(INDEX('Attendance-Slot-1'!$Q$2:$Q$1112,MATCH(1,('Attendance-Slot-1'!$A$2:$A$1112=$C5)*('Attendance-Slot-1'!$G$2:$G$1112=AA$2),0)),"No Data")</f>
        <v>P-S1_Onsite</v>
      </c>
      <c r="AB5" s="113" t="str" cm="1">
        <f t="array" ref="AB5">IFERROR(INDEX('Attendance-Slot-2'!$Q$2:$Q$2595,MATCH(1,('Attendance-Slot-2'!$A$2:$A$2595=$C5)*('Attendance-Slot-2'!$G$2:$G$2595=AA$2),0)),"No Data")</f>
        <v>No Data</v>
      </c>
      <c r="AC5" s="133">
        <f>VLOOKUP($P5,'Written Exam Marks'!$H:$Q,10,FALSE)</f>
        <v>23.5</v>
      </c>
      <c r="AD5" s="133">
        <f>VLOOKUP($P5,'Written Exam Marks'!$H:$Q,9,FALSE)</f>
        <v>35</v>
      </c>
      <c r="AE5" s="113" t="str">
        <f t="shared" ref="AE5:AE68" si="13">IF(COUNTIF($AA5:$AB5,"P-*")&gt;0,"Present",
IF(COUNTIF($AA5:$AB5,"A-*")&gt;0,"Absent",
IF(COUNTIF($AA5:$AB5,"No Data")&gt;0,"No Data","")))</f>
        <v>Present</v>
      </c>
      <c r="AF5" s="113" t="str">
        <f t="shared" ref="AF5:AF68" si="14">IF(LEFT($AA5,2)="P-",$AA5,IF(LEFT($AB5,2)="P-",$AB5,IF(LEFT($AA5,2)="A-",$AA5,IF(LEFT($AB5,2)="A-",$AB5,IF($AA5="No Data",$AA5,IF($AB5="No Data",$AB5,""))))))</f>
        <v>P-S1_Onsite</v>
      </c>
      <c r="AG5" s="146">
        <v>10</v>
      </c>
      <c r="AH5" s="146">
        <v>9.5</v>
      </c>
      <c r="AI5" s="146">
        <v>10</v>
      </c>
      <c r="AJ5" s="146">
        <v>10</v>
      </c>
      <c r="AK5" s="146">
        <v>10</v>
      </c>
      <c r="AL5" s="146">
        <v>10</v>
      </c>
      <c r="AM5" s="146">
        <v>59.5</v>
      </c>
      <c r="AN5" s="146">
        <v>60</v>
      </c>
      <c r="AO5" s="43" t="s">
        <v>7336</v>
      </c>
      <c r="AP5" s="43" t="s">
        <v>1598</v>
      </c>
      <c r="AQ5" s="50" t="str">
        <f t="shared" ref="AQ5:AQ68" si="15">CONCATENATE($C5,"-",$AP5)</f>
        <v>2025EM1100002-MDSDF402</v>
      </c>
      <c r="AR5" s="43" t="str">
        <f t="shared" ref="AR5:AR68" si="16">COUNTIF($AG5:$AL5, "A") &amp; " " &amp;"missed"</f>
        <v>0 missed</v>
      </c>
      <c r="AS5" s="47" t="s">
        <v>7342</v>
      </c>
      <c r="AT5" s="43">
        <f t="shared" ref="AT5:AT68" si="17">6- COUNTIF($AG5:$AL5, "A")</f>
        <v>6</v>
      </c>
      <c r="AU5" s="48" t="s">
        <v>7342</v>
      </c>
      <c r="AV5" s="49">
        <f t="shared" ref="AV5:AV68" si="18">$AT5/6</f>
        <v>1</v>
      </c>
      <c r="AW5" s="48" t="s">
        <v>7342</v>
      </c>
      <c r="AX5" s="43" t="str">
        <f t="shared" ref="AX5:AX68" si="19">COUNTIF($AG5:$AL5,"A") &amp; " " &amp; "missed"</f>
        <v>0 missed</v>
      </c>
      <c r="AY5" s="42">
        <f t="shared" ref="AY5:AY68" si="20">6- COUNTIF($AG5:$AL5, "A")</f>
        <v>6</v>
      </c>
      <c r="AZ5" s="50">
        <f t="shared" ref="AZ5:AZ68" si="21">$AY5/6</f>
        <v>1</v>
      </c>
      <c r="BA5" s="50" t="str">
        <f t="shared" ref="BA5:BA68" si="22">CONCATENATE("Q-",$AT5," A-",$AU5," || Q Total-6, A Total-0")</f>
        <v>Q-6 A-- || Q Total-6, A Total-0</v>
      </c>
      <c r="BB5" s="42" t="str" cm="1">
        <f t="array" ref="BB5">IFERROR(INDEX('Attendance-Slot-1'!$Q$2:$Q$1112,MATCH(1,('Attendance-Slot-1'!$A$2:$A$1112=$C5)*('Attendance-Slot-1'!$G$2:$G$1112=BB$2),0)),"No Data")</f>
        <v>P-S1_Onsite</v>
      </c>
      <c r="BC5" s="42" t="str" cm="1">
        <f t="array" ref="BC5">IFERROR(INDEX('Attendance-Slot-2'!$Q$2:$Q$2595,MATCH(1,('Attendance-Slot-2'!$A$2:$A$2595=$C5)*('Attendance-Slot-2'!$G$2:$G$2595=BB$2),0)),"No Data")</f>
        <v>No Data</v>
      </c>
      <c r="BD5" s="134">
        <f>VLOOKUP($AQ5,'Written Exam Marks'!$H:$Q,10,FALSE)</f>
        <v>30</v>
      </c>
      <c r="BE5" s="134">
        <f>VLOOKUP($AQ5,'Written Exam Marks'!$H:$Q,9,FALSE)</f>
        <v>40</v>
      </c>
      <c r="BF5" s="42" t="str">
        <f t="shared" ref="BF5:BF68" si="23">IF(COUNTIF($BB5:$BC5,"P-*")&gt;0,"Present",
IF(COUNTIF($BB5:$BC5,"A-*")&gt;0,"Absent",
IF(COUNTIF($BB5:$BC5,"No Data")&gt;0,"No Data","")))</f>
        <v>Present</v>
      </c>
      <c r="BG5" s="42" t="str">
        <f t="shared" ref="BG5:BG68" si="24">IF(LEFT($BB5,2)="P-",$BB5,IF(LEFT($BC5,2)="P-",$BC5,IF(LEFT($BB5,2)="A-",$BB5,IF(LEFT($BC5,2)="A-",$BC5,IF($BB5="No Data",$BB5,IF($BC5="No Data",$BC5,""))))))</f>
        <v>P-S1_Onsite</v>
      </c>
      <c r="BH5" s="147">
        <v>20</v>
      </c>
      <c r="BI5" s="147">
        <v>29</v>
      </c>
      <c r="BJ5" s="147">
        <v>49</v>
      </c>
      <c r="BK5" s="147">
        <v>60</v>
      </c>
      <c r="BL5" s="52" t="s">
        <v>3697</v>
      </c>
      <c r="BM5" s="52" t="s">
        <v>1606</v>
      </c>
      <c r="BN5" s="57" t="str">
        <f t="shared" ref="BN5:BN68" si="25">CONCATENATE($C5,"-",$BM5)</f>
        <v>2025EM1100002-MDSDF403</v>
      </c>
      <c r="BO5" s="52" t="str">
        <f t="shared" ref="BO5:BO68" si="26">COUNTIF($BH5,"A") &amp; " " &amp; "missed"</f>
        <v>0 missed</v>
      </c>
      <c r="BP5" s="52" t="str">
        <f t="shared" ref="BP5:BP68" si="27">COUNTIF($BI5,"A") &amp; " " &amp; "missed"</f>
        <v>0 missed</v>
      </c>
      <c r="BQ5" s="52">
        <f t="shared" ref="BQ5:BQ68" si="28">1-LEFT($BO5,1)</f>
        <v>1</v>
      </c>
      <c r="BR5" s="52">
        <f t="shared" ref="BR5:BR68" si="29">1-LEFT($BP5,1)</f>
        <v>1</v>
      </c>
      <c r="BS5" s="56">
        <f t="shared" ref="BS5:BS68" si="30">$BQ5/1</f>
        <v>1</v>
      </c>
      <c r="BT5" s="56">
        <f t="shared" ref="BT5:BT68" si="31">$BR5/1</f>
        <v>1</v>
      </c>
      <c r="BU5" s="52" t="str">
        <f t="shared" ref="BU5:BU68" si="32">COUNTIF($BH5:$BI5,"A") &amp; " " &amp; "missed"</f>
        <v>0 missed</v>
      </c>
      <c r="BV5" s="51">
        <f t="shared" ref="BV5:BV68" si="33">2- COUNTIF($BH5:$BI5, "A")</f>
        <v>2</v>
      </c>
      <c r="BW5" s="57">
        <f t="shared" ref="BW5:BW68" si="34">$BV5/2</f>
        <v>1</v>
      </c>
      <c r="BX5" s="57" t="str">
        <f t="shared" ref="BX5:BX68" si="35">CONCATENATE("Q-",$BQ5," A-",$BR5," || Q Total-1, A Total-1")</f>
        <v>Q-1 A-1 || Q Total-1, A Total-1</v>
      </c>
      <c r="BY5" s="51" t="str" cm="1">
        <f t="array" ref="BY5">IFERROR(INDEX('Attendance-Slot-1'!$Q$2:$Q$1112,MATCH(1,('Attendance-Slot-1'!$A$2:$A$1112=$C5)*('Attendance-Slot-1'!$G$2:$G$1112=BY$2),0)),"No Data")</f>
        <v>No Data</v>
      </c>
      <c r="BZ5" s="51" t="str" cm="1">
        <f t="array" ref="BZ5">IFERROR(INDEX('Attendance-Slot-2'!$Q$2:$Q$2595,MATCH(1,('Attendance-Slot-2'!$A$2:$A$2595=$C5)*('Attendance-Slot-2'!$G$2:$G$2595=BY$2),0)),"No Data")</f>
        <v>P-S2_Onsite</v>
      </c>
      <c r="CA5" s="135">
        <f>VLOOKUP($BN5,'Written Exam Marks'!$H:$Q,10,FALSE)</f>
        <v>23</v>
      </c>
      <c r="CB5" s="135">
        <f>VLOOKUP($BN5,'Written Exam Marks'!$H:$Q,9,FALSE)</f>
        <v>40</v>
      </c>
      <c r="CC5" s="51" t="str">
        <f t="shared" ref="CC5:CC68" si="36">IF(COUNTIF($BY5:$BZ5,"P-*")&gt;0,"Present",
IF(COUNTIF($BY5:$BZ5,"A-*")&gt;0,"Absent",
IF(COUNTIF($BY5:$BZ5,"No Data")&gt;0,"No Data","")))</f>
        <v>Present</v>
      </c>
      <c r="CD5" s="51" t="str">
        <f t="shared" ref="CD5:CD68" si="37">IF(LEFT($BY5,2)="P-",$BY5,IF(LEFT($BZ5,2)="P-",$BZ5,IF(LEFT($BY5,2)="A-",$BY5,IF(LEFT($BZ5,2)="A-",$BZ5,IF($BY5="No Data",$BY5,IF($BZ5="No Data",$BZ5,""))))))</f>
        <v>P-S2_Onsite</v>
      </c>
      <c r="CE5" s="29">
        <v>20</v>
      </c>
      <c r="CF5" s="29">
        <v>18</v>
      </c>
      <c r="CG5" s="29">
        <v>20</v>
      </c>
      <c r="CH5" s="29">
        <v>58</v>
      </c>
      <c r="CI5" s="29">
        <v>60</v>
      </c>
      <c r="CJ5" s="61" t="s">
        <v>7343</v>
      </c>
      <c r="CK5" s="61" t="s">
        <v>1613</v>
      </c>
      <c r="CL5" s="10" t="str">
        <f t="shared" ref="CL5:CL68" si="38">CONCATENATE($C5,"-",$CK5)</f>
        <v>2025EM1100002-MDSDF404</v>
      </c>
      <c r="CM5" s="61" t="str">
        <f t="shared" ref="CM5:CM68" si="39">COUNTIF($CE5:$CF5,"A") &amp; " " &amp; "missed"</f>
        <v>0 missed</v>
      </c>
      <c r="CN5" s="61" t="str">
        <f t="shared" ref="CN5:CN68" si="40">COUNTIF($CG5,"A") &amp; " " &amp; "missed"</f>
        <v>0 missed</v>
      </c>
      <c r="CO5" s="111">
        <f t="shared" ref="CO5:CO68" si="41">2-LEFT($CM5,1)</f>
        <v>2</v>
      </c>
      <c r="CP5" s="111">
        <f t="shared" ref="CP5:CP68" si="42">1-LEFT($CN5,1)</f>
        <v>1</v>
      </c>
      <c r="CQ5" s="9">
        <f t="shared" ref="CQ5:CQ68" si="43">$CO5/2</f>
        <v>1</v>
      </c>
      <c r="CR5" s="9">
        <f t="shared" ref="CR5:CR68" si="44">$CP5/1</f>
        <v>1</v>
      </c>
      <c r="CS5" s="61" t="str">
        <f t="shared" ref="CS5:CS68" si="45">COUNTIF($CE5:$CG5,"A") &amp; " " &amp; "missed"</f>
        <v>0 missed</v>
      </c>
      <c r="CT5" s="111">
        <f t="shared" ref="CT5:CT68" si="46">3- COUNTIF($CE5:$CG5, "A")</f>
        <v>3</v>
      </c>
      <c r="CU5" s="10">
        <f t="shared" ref="CU5:CU68" si="47">$CT5/3</f>
        <v>1</v>
      </c>
      <c r="CV5" s="10" t="str">
        <f t="shared" ref="CV5:CV68" si="48">CONCATENATE("Q-",$CO5," A-",$CP5," || Q Total-2, A Total-1")</f>
        <v>Q-2 A-1 || Q Total-2, A Total-1</v>
      </c>
      <c r="CW5" s="111" t="str" cm="1">
        <f t="array" ref="CW5">IFERROR(INDEX('Attendance-Slot-1'!$Q$2:$Q$1112,MATCH(1,('Attendance-Slot-1'!$A$2:$A$1112=$C5)*('Attendance-Slot-1'!$G$2:$G$1112=CW$2),0)),"No Data")</f>
        <v>No Data</v>
      </c>
      <c r="CX5" s="111" t="str" cm="1">
        <f t="array" ref="CX5">IFERROR(INDEX('Attendance-Slot-2'!$Q$2:$Q$2595,MATCH(1,('Attendance-Slot-2'!$A$2:$A$2595=$C5)*('Attendance-Slot-2'!$G$2:$G$2595=CW$2),0)),"No Data")</f>
        <v>P-S2_Onsite</v>
      </c>
      <c r="CY5" s="136">
        <f>VLOOKUP($CL5,'Written Exam Marks'!$H:$Q,10,FALSE)</f>
        <v>13</v>
      </c>
      <c r="CZ5" s="136">
        <f>VLOOKUP($CL5,'Written Exam Marks'!$H:$Q,9,FALSE)</f>
        <v>40</v>
      </c>
      <c r="DA5" s="111" t="str">
        <f t="shared" ref="DA5:DA68" si="49">IF(COUNTIF($CW5:$CX5,"P-*")&gt;0,"Present",
IF(COUNTIF($CW5:$CX5,"A-*")&gt;0,"Absent",
IF(COUNTIF($CW5:$CX5,"No Data")&gt;0,"No Data","")))</f>
        <v>Present</v>
      </c>
      <c r="DB5" s="111" t="str">
        <f t="shared" ref="DB5:DB68" si="50">IF(LEFT($CW5,2)="P-",$CW5,IF(LEFT($CX5,2)="P-",$CX5,IF(LEFT($CW5,2)="A-",$CW5,IF(LEFT($CX5,2)="A-",$CX5,IF($CW5="No Data",$CW5,IF($CX5="No Data",$CX5,""))))))</f>
        <v>P-S2_Onsite</v>
      </c>
      <c r="DC5" s="148">
        <v>6</v>
      </c>
      <c r="DD5" s="148">
        <v>7.25</v>
      </c>
      <c r="DE5" s="148">
        <v>8</v>
      </c>
      <c r="DF5" s="148">
        <v>14</v>
      </c>
      <c r="DG5" s="148">
        <v>19</v>
      </c>
      <c r="DH5" s="148">
        <v>54.25</v>
      </c>
      <c r="DI5" s="148">
        <v>65</v>
      </c>
      <c r="DJ5" s="66" t="s">
        <v>7351</v>
      </c>
      <c r="DK5" s="66" t="s">
        <v>1631</v>
      </c>
      <c r="DL5" s="68" t="str">
        <f t="shared" ref="DL5:DL68" si="51">CONCATENATE($C5,"-",$DK5)</f>
        <v>2025EM1100002-MDSDF406</v>
      </c>
      <c r="DM5" s="66" t="str">
        <f t="shared" ref="DM5:DM68" si="52">COUNTIF($DC5:$DE5,"A") &amp; " " &amp; "missed"</f>
        <v>0 missed</v>
      </c>
      <c r="DN5" s="66" t="str">
        <f t="shared" ref="DN5:DN68" si="53">COUNTIF($DF5:$DG5,"A") &amp; " " &amp; "missed"</f>
        <v>0 missed</v>
      </c>
      <c r="DO5" s="62">
        <f t="shared" ref="DO5:DO68" si="54">3-LEFT($DM5,1)</f>
        <v>3</v>
      </c>
      <c r="DP5" s="62">
        <f t="shared" ref="DP5:DP68" si="55">2-LEFT($DN5,1)</f>
        <v>2</v>
      </c>
      <c r="DQ5" s="67">
        <f t="shared" ref="DQ5:DQ68" si="56">$DO5/3</f>
        <v>1</v>
      </c>
      <c r="DR5" s="67">
        <f t="shared" ref="DR5:DR68" si="57">$DP5/2</f>
        <v>1</v>
      </c>
      <c r="DS5" s="66" t="str">
        <f t="shared" ref="DS5:DS68" si="58">COUNTIF($DC5:$DG5,"A") &amp; " " &amp; "missed"</f>
        <v>0 missed</v>
      </c>
      <c r="DT5" s="62">
        <f t="shared" ref="DT5:DT68" si="59">5- COUNTIF($DC5:$DG5, "A")</f>
        <v>5</v>
      </c>
      <c r="DU5" s="68">
        <f t="shared" ref="DU5:DU68" si="60">$DT5/5</f>
        <v>1</v>
      </c>
      <c r="DV5" s="68" t="str">
        <f t="shared" ref="DV5:DV68" si="61">CONCATENATE("Q-",$DO5," A-",$DP5," || Q Total-3, A Total-2")</f>
        <v>Q-3 A-2 || Q Total-3, A Total-2</v>
      </c>
      <c r="DW5" s="62" t="str" cm="1">
        <f t="array" ref="DW5">IFERROR(INDEX('Attendance-Slot-1'!$Q$2:$Q$1112,MATCH(1,('Attendance-Slot-1'!$A$2:$A$1112=$C5)*('Attendance-Slot-1'!$G$2:$G$1112=DW$2),0)),"No Data")</f>
        <v>No Data</v>
      </c>
      <c r="DX5" s="62" t="str" cm="1">
        <f t="array" ref="DX5">IFERROR(INDEX('Attendance-Slot-2'!$Q$2:$Q$2595,MATCH(1,('Attendance-Slot-2'!$A$2:$A$2595=$C5)*('Attendance-Slot-2'!$G$2:$G$2595=DW$2),0)),"No Data")</f>
        <v>P-S2_Onsite</v>
      </c>
      <c r="DY5" s="137">
        <f>VLOOKUP($DL5,'Written Exam Marks'!$H:$Q,10,FALSE)</f>
        <v>25.5</v>
      </c>
      <c r="DZ5" s="137">
        <f>VLOOKUP($DL5,'Written Exam Marks'!$H:$Q,9,FALSE)</f>
        <v>35</v>
      </c>
      <c r="EA5" s="62" t="str">
        <f t="shared" ref="EA5:EA68" si="62">IF(COUNTIF($DW5:$DX5,"P-*")&gt;0,"Present",
IF(COUNTIF($DW5:$DX5,"A-*")&gt;0,"Absent",
IF(COUNTIF($DW5:$DX5,"No Data")&gt;0,"No Data","")))</f>
        <v>Present</v>
      </c>
      <c r="EB5" s="62" t="str">
        <f t="shared" ref="EB5:EB68" si="63">IF(LEFT($DW5,2)="P-",$DW5,IF(LEFT($DX5,2)="P-",$DX5,IF(LEFT($DW5,2)="A-",$DW5,IF(LEFT($DX5,2)="A-",$DX5,IF($DW5="No Data",$DW5,IF($DX5="No Data",$DX5,""))))))</f>
        <v>P-S2_Onsite</v>
      </c>
      <c r="EC5" s="114" t="str">
        <f t="shared" si="0"/>
        <v>P-2, 
A-0, 
No Data-3</v>
      </c>
      <c r="ED5" s="114" t="str">
        <f t="shared" si="1"/>
        <v>P-3, 
A-0, 
No Data-2</v>
      </c>
      <c r="EE5" s="114" t="str">
        <f t="shared" ref="EE5:EE68" si="64">IF(LEFT($AA5,2)="P-",$AA5,
IF(LEFT($AB5,2)="P-",$AB5,
IF(LEFT($AA5,2)="A-",$AA5,
IF(LEFT($AB5,2)="A-",$AB5,
IF($AA5="No Data",$AA5,
IF($AB5="No Data",$AB5,""))))))</f>
        <v>P-S1_Onsite</v>
      </c>
      <c r="EF5" s="114" t="str">
        <f t="shared" ref="EF5:EF68" si="65">IF(LEFT($BB5,2)="P-",$BB5,
IF(LEFT($BC5,2)="P-",$BC5,
IF(LEFT($BB5,2)="A-",$BB5,
IF(LEFT($BC5,2)="A-",$BC5,
IF($BB5="No Data",$BB5,
IF($BC5="No Data",$BC5,""))))))</f>
        <v>P-S1_Onsite</v>
      </c>
      <c r="EG5" s="114" t="str">
        <f t="shared" ref="EG5:EG68" si="66">IF(LEFT($BY5,2)="P-",$BY5,
IF(LEFT($BZ5,2)="P-",$BZ5,
IF(LEFT($BY5,2)="A-",$BY5,
IF(LEFT($BZ5,2)="A-",$BZ5,
IF($BY5="No Data",$BY5,
IF($BZ5="No Data",$BZ5,""))))))</f>
        <v>P-S2_Onsite</v>
      </c>
      <c r="EH5" s="114" t="str">
        <f t="shared" ref="EH5:EH68" si="67">IF(LEFT($CW5,2)="P-",$CW5,
IF(LEFT($CX5,2)="P-",$CX5,
IF(LEFT($CW5,2)="A-",$CW5,
IF(LEFT($CX5,2)="A-",$CX5,
IF($CW5="No Data",$CW5,
IF($CX5="No Data",$CX5,""))))))</f>
        <v>P-S2_Onsite</v>
      </c>
      <c r="EI5" s="114" t="str">
        <f t="shared" ref="EI5:EI68" si="68">IF(LEFT($DW5,2)="P-",$DW5,
IF(LEFT($DX5,2)="P-",$DX5,
IF(LEFT($DW5,2)="A-",$DW5,
IF(LEFT($DX5,2)="A-",$DX5,
IF($DW5="No Data",$DW5,
IF($DX5="No Data",$DX5,""))))))</f>
        <v>P-S2_Onsite</v>
      </c>
      <c r="EJ5" s="114" t="str">
        <f t="shared" ref="EJ5:EJ68" si="69">"P-"&amp;COUNTIF($EE5:$EI5,"P-*")&amp;", A-"&amp;COUNTIF($EE5:$EI5,"A-*")&amp;", No Data-"&amp;COUNTIF($EE5:$EI5,"No Data")</f>
        <v>P-5, A-0, No Data-0</v>
      </c>
      <c r="EK5" s="114" t="s">
        <v>10453</v>
      </c>
      <c r="EL5" s="114">
        <v>26</v>
      </c>
      <c r="EM5" s="114">
        <v>9</v>
      </c>
      <c r="EN5" s="114">
        <v>57</v>
      </c>
      <c r="EO5" s="114">
        <v>92</v>
      </c>
      <c r="EP5" s="114" t="s">
        <v>7217</v>
      </c>
      <c r="EQ5" s="114" t="s">
        <v>1054</v>
      </c>
      <c r="ER5" s="114" t="s">
        <v>1588</v>
      </c>
      <c r="ES5" s="114"/>
      <c r="ET5" s="30" t="s">
        <v>1588</v>
      </c>
    </row>
    <row r="6" spans="1:150" x14ac:dyDescent="0.25">
      <c r="A6" s="114">
        <v>3</v>
      </c>
      <c r="B6" s="114" t="s">
        <v>7224</v>
      </c>
      <c r="C6" s="80" t="s">
        <v>3702</v>
      </c>
      <c r="D6" s="30" t="s">
        <v>3703</v>
      </c>
      <c r="E6" s="30" t="s">
        <v>3704</v>
      </c>
      <c r="F6" s="33" t="s">
        <v>7202</v>
      </c>
      <c r="G6" s="30" t="s">
        <v>3705</v>
      </c>
      <c r="H6" s="143">
        <v>15</v>
      </c>
      <c r="I6" s="143">
        <v>15</v>
      </c>
      <c r="J6" s="143">
        <v>17</v>
      </c>
      <c r="K6" s="143">
        <v>15</v>
      </c>
      <c r="L6" s="143">
        <v>62</v>
      </c>
      <c r="M6" s="143">
        <v>65</v>
      </c>
      <c r="N6" s="40" t="s">
        <v>7314</v>
      </c>
      <c r="O6" s="40" t="s">
        <v>1593</v>
      </c>
      <c r="P6" s="13" t="str">
        <f t="shared" si="2"/>
        <v>2025EM1100003-MDSDF401</v>
      </c>
      <c r="Q6" s="40" t="str">
        <f t="shared" si="3"/>
        <v>0 missed</v>
      </c>
      <c r="R6" s="40" t="str">
        <f t="shared" si="4"/>
        <v>0 missed</v>
      </c>
      <c r="S6" s="40">
        <f t="shared" si="5"/>
        <v>3</v>
      </c>
      <c r="T6" s="40">
        <f t="shared" si="6"/>
        <v>1</v>
      </c>
      <c r="U6" s="41">
        <f t="shared" si="7"/>
        <v>1</v>
      </c>
      <c r="V6" s="41">
        <f t="shared" si="8"/>
        <v>1</v>
      </c>
      <c r="W6" s="40" t="str">
        <f t="shared" si="9"/>
        <v>0 missed</v>
      </c>
      <c r="X6" s="113">
        <f t="shared" si="10"/>
        <v>4</v>
      </c>
      <c r="Y6" s="13">
        <f t="shared" si="11"/>
        <v>1</v>
      </c>
      <c r="Z6" s="13" t="str">
        <f t="shared" si="12"/>
        <v>Q-3 A-1 || Q Total-3, A Total-1</v>
      </c>
      <c r="AA6" s="113" t="str" cm="1">
        <f t="array" ref="AA6">IFERROR(INDEX('Attendance-Slot-1'!$Q$2:$Q$1112,MATCH(1,('Attendance-Slot-1'!$A$2:$A$1112=$C6)*('Attendance-Slot-1'!$G$2:$G$1112=AA$2),0)),"No Data")</f>
        <v>No Data</v>
      </c>
      <c r="AB6" s="113" t="str" cm="1">
        <f t="array" ref="AB6">IFERROR(INDEX('Attendance-Slot-2'!$Q$2:$Q$2595,MATCH(1,('Attendance-Slot-2'!$A$2:$A$2595=$C6)*('Attendance-Slot-2'!$G$2:$G$2595=AA$2),0)),"No Data")</f>
        <v>P-S2_Onsite</v>
      </c>
      <c r="AC6" s="133">
        <f>VLOOKUP($P6,'Written Exam Marks'!$H:$Q,10,FALSE)</f>
        <v>28</v>
      </c>
      <c r="AD6" s="133">
        <f>VLOOKUP($P6,'Written Exam Marks'!$H:$Q,9,FALSE)</f>
        <v>35</v>
      </c>
      <c r="AE6" s="113" t="str">
        <f t="shared" si="13"/>
        <v>Present</v>
      </c>
      <c r="AF6" s="113" t="str">
        <f t="shared" si="14"/>
        <v>P-S2_Onsite</v>
      </c>
      <c r="AG6" s="146">
        <v>10</v>
      </c>
      <c r="AH6" s="146">
        <v>9</v>
      </c>
      <c r="AI6" s="146">
        <v>10</v>
      </c>
      <c r="AJ6" s="146">
        <v>10</v>
      </c>
      <c r="AK6" s="146">
        <v>9</v>
      </c>
      <c r="AL6" s="146">
        <v>9</v>
      </c>
      <c r="AM6" s="146">
        <v>57</v>
      </c>
      <c r="AN6" s="146">
        <v>60</v>
      </c>
      <c r="AO6" s="43" t="s">
        <v>7336</v>
      </c>
      <c r="AP6" s="43" t="s">
        <v>1598</v>
      </c>
      <c r="AQ6" s="50" t="str">
        <f t="shared" si="15"/>
        <v>2025EM1100003-MDSDF402</v>
      </c>
      <c r="AR6" s="43" t="str">
        <f t="shared" si="16"/>
        <v>0 missed</v>
      </c>
      <c r="AS6" s="47" t="s">
        <v>7342</v>
      </c>
      <c r="AT6" s="43">
        <f t="shared" si="17"/>
        <v>6</v>
      </c>
      <c r="AU6" s="48" t="s">
        <v>7342</v>
      </c>
      <c r="AV6" s="49">
        <f t="shared" si="18"/>
        <v>1</v>
      </c>
      <c r="AW6" s="48" t="s">
        <v>7342</v>
      </c>
      <c r="AX6" s="43" t="str">
        <f t="shared" si="19"/>
        <v>0 missed</v>
      </c>
      <c r="AY6" s="42">
        <f t="shared" si="20"/>
        <v>6</v>
      </c>
      <c r="AZ6" s="50">
        <f t="shared" si="21"/>
        <v>1</v>
      </c>
      <c r="BA6" s="50" t="str">
        <f t="shared" si="22"/>
        <v>Q-6 A-- || Q Total-6, A Total-0</v>
      </c>
      <c r="BB6" s="42" t="str" cm="1">
        <f t="array" ref="BB6">IFERROR(INDEX('Attendance-Slot-1'!$Q$2:$Q$1112,MATCH(1,('Attendance-Slot-1'!$A$2:$A$1112=$C6)*('Attendance-Slot-1'!$G$2:$G$1112=BB$2),0)),"No Data")</f>
        <v>No Data</v>
      </c>
      <c r="BC6" s="42" t="str" cm="1">
        <f t="array" ref="BC6">IFERROR(INDEX('Attendance-Slot-2'!$Q$2:$Q$2595,MATCH(1,('Attendance-Slot-2'!$A$2:$A$2595=$C6)*('Attendance-Slot-2'!$G$2:$G$2595=BB$2),0)),"No Data")</f>
        <v>P-S2_Onsite</v>
      </c>
      <c r="BD6" s="134">
        <f>VLOOKUP($AQ6,'Written Exam Marks'!$H:$Q,10,FALSE)</f>
        <v>32</v>
      </c>
      <c r="BE6" s="134">
        <f>VLOOKUP($AQ6,'Written Exam Marks'!$H:$Q,9,FALSE)</f>
        <v>40</v>
      </c>
      <c r="BF6" s="42" t="str">
        <f t="shared" si="23"/>
        <v>Present</v>
      </c>
      <c r="BG6" s="42" t="str">
        <f t="shared" si="24"/>
        <v>P-S2_Onsite</v>
      </c>
      <c r="BH6" s="147">
        <v>19</v>
      </c>
      <c r="BI6" s="147">
        <v>29</v>
      </c>
      <c r="BJ6" s="147">
        <v>48</v>
      </c>
      <c r="BK6" s="147">
        <v>60</v>
      </c>
      <c r="BL6" s="52" t="s">
        <v>3697</v>
      </c>
      <c r="BM6" s="52" t="s">
        <v>1606</v>
      </c>
      <c r="BN6" s="57" t="str">
        <f t="shared" si="25"/>
        <v>2025EM1100003-MDSDF403</v>
      </c>
      <c r="BO6" s="52" t="str">
        <f t="shared" si="26"/>
        <v>0 missed</v>
      </c>
      <c r="BP6" s="52" t="str">
        <f t="shared" si="27"/>
        <v>0 missed</v>
      </c>
      <c r="BQ6" s="52">
        <f t="shared" si="28"/>
        <v>1</v>
      </c>
      <c r="BR6" s="52">
        <f t="shared" si="29"/>
        <v>1</v>
      </c>
      <c r="BS6" s="56">
        <f t="shared" si="30"/>
        <v>1</v>
      </c>
      <c r="BT6" s="56">
        <f t="shared" si="31"/>
        <v>1</v>
      </c>
      <c r="BU6" s="52" t="str">
        <f t="shared" si="32"/>
        <v>0 missed</v>
      </c>
      <c r="BV6" s="51">
        <f t="shared" si="33"/>
        <v>2</v>
      </c>
      <c r="BW6" s="57">
        <f t="shared" si="34"/>
        <v>1</v>
      </c>
      <c r="BX6" s="57" t="str">
        <f t="shared" si="35"/>
        <v>Q-1 A-1 || Q Total-1, A Total-1</v>
      </c>
      <c r="BY6" s="51" t="str" cm="1">
        <f t="array" ref="BY6">IFERROR(INDEX('Attendance-Slot-1'!$Q$2:$Q$1112,MATCH(1,('Attendance-Slot-1'!$A$2:$A$1112=$C6)*('Attendance-Slot-1'!$G$2:$G$1112=BY$2),0)),"No Data")</f>
        <v>No Data</v>
      </c>
      <c r="BZ6" s="51" t="str" cm="1">
        <f t="array" ref="BZ6">IFERROR(INDEX('Attendance-Slot-2'!$Q$2:$Q$2595,MATCH(1,('Attendance-Slot-2'!$A$2:$A$2595=$C6)*('Attendance-Slot-2'!$G$2:$G$2595=BY$2),0)),"No Data")</f>
        <v>P-S2_Onsite</v>
      </c>
      <c r="CA6" s="135">
        <f>VLOOKUP($BN6,'Written Exam Marks'!$H:$Q,10,FALSE)</f>
        <v>29</v>
      </c>
      <c r="CB6" s="135">
        <f>VLOOKUP($BN6,'Written Exam Marks'!$H:$Q,9,FALSE)</f>
        <v>40</v>
      </c>
      <c r="CC6" s="51" t="str">
        <f t="shared" si="36"/>
        <v>Present</v>
      </c>
      <c r="CD6" s="51" t="str">
        <f t="shared" si="37"/>
        <v>P-S2_Onsite</v>
      </c>
      <c r="CE6" s="29">
        <v>20</v>
      </c>
      <c r="CF6" s="29">
        <v>20</v>
      </c>
      <c r="CG6" s="29">
        <v>15</v>
      </c>
      <c r="CH6" s="29">
        <v>55</v>
      </c>
      <c r="CI6" s="29">
        <v>60</v>
      </c>
      <c r="CJ6" s="61" t="s">
        <v>7343</v>
      </c>
      <c r="CK6" s="61" t="s">
        <v>1613</v>
      </c>
      <c r="CL6" s="10" t="str">
        <f t="shared" si="38"/>
        <v>2025EM1100003-MDSDF404</v>
      </c>
      <c r="CM6" s="61" t="str">
        <f t="shared" si="39"/>
        <v>0 missed</v>
      </c>
      <c r="CN6" s="61" t="str">
        <f t="shared" si="40"/>
        <v>0 missed</v>
      </c>
      <c r="CO6" s="111">
        <f t="shared" si="41"/>
        <v>2</v>
      </c>
      <c r="CP6" s="111">
        <f t="shared" si="42"/>
        <v>1</v>
      </c>
      <c r="CQ6" s="9">
        <f t="shared" si="43"/>
        <v>1</v>
      </c>
      <c r="CR6" s="9">
        <f t="shared" si="44"/>
        <v>1</v>
      </c>
      <c r="CS6" s="61" t="str">
        <f t="shared" si="45"/>
        <v>0 missed</v>
      </c>
      <c r="CT6" s="111">
        <f t="shared" si="46"/>
        <v>3</v>
      </c>
      <c r="CU6" s="10">
        <f t="shared" si="47"/>
        <v>1</v>
      </c>
      <c r="CV6" s="10" t="str">
        <f t="shared" si="48"/>
        <v>Q-2 A-1 || Q Total-2, A Total-1</v>
      </c>
      <c r="CW6" s="111" t="str" cm="1">
        <f t="array" ref="CW6">IFERROR(INDEX('Attendance-Slot-1'!$Q$2:$Q$1112,MATCH(1,('Attendance-Slot-1'!$A$2:$A$1112=$C6)*('Attendance-Slot-1'!$G$2:$G$1112=CW$2),0)),"No Data")</f>
        <v>No Data</v>
      </c>
      <c r="CX6" s="111" t="str" cm="1">
        <f t="array" ref="CX6">IFERROR(INDEX('Attendance-Slot-2'!$Q$2:$Q$2595,MATCH(1,('Attendance-Slot-2'!$A$2:$A$2595=$C6)*('Attendance-Slot-2'!$G$2:$G$2595=CW$2),0)),"No Data")</f>
        <v>P-S2_Onsite</v>
      </c>
      <c r="CY6" s="136">
        <f>VLOOKUP($CL6,'Written Exam Marks'!$H:$Q,10,FALSE)</f>
        <v>24.5</v>
      </c>
      <c r="CZ6" s="136">
        <f>VLOOKUP($CL6,'Written Exam Marks'!$H:$Q,9,FALSE)</f>
        <v>40</v>
      </c>
      <c r="DA6" s="111" t="str">
        <f t="shared" si="49"/>
        <v>Present</v>
      </c>
      <c r="DB6" s="111" t="str">
        <f t="shared" si="50"/>
        <v>P-S2_Onsite</v>
      </c>
      <c r="DC6" s="148">
        <v>6.5</v>
      </c>
      <c r="DD6" s="148">
        <v>6.625</v>
      </c>
      <c r="DE6" s="148">
        <v>9</v>
      </c>
      <c r="DF6" s="148">
        <v>13</v>
      </c>
      <c r="DG6" s="148">
        <v>18</v>
      </c>
      <c r="DH6" s="148">
        <v>53.125</v>
      </c>
      <c r="DI6" s="148">
        <v>65</v>
      </c>
      <c r="DJ6" s="66" t="s">
        <v>7351</v>
      </c>
      <c r="DK6" s="66" t="s">
        <v>1631</v>
      </c>
      <c r="DL6" s="68" t="str">
        <f t="shared" si="51"/>
        <v>2025EM1100003-MDSDF406</v>
      </c>
      <c r="DM6" s="66" t="str">
        <f t="shared" si="52"/>
        <v>0 missed</v>
      </c>
      <c r="DN6" s="66" t="str">
        <f t="shared" si="53"/>
        <v>0 missed</v>
      </c>
      <c r="DO6" s="62">
        <f t="shared" si="54"/>
        <v>3</v>
      </c>
      <c r="DP6" s="62">
        <f t="shared" si="55"/>
        <v>2</v>
      </c>
      <c r="DQ6" s="67">
        <f t="shared" si="56"/>
        <v>1</v>
      </c>
      <c r="DR6" s="67">
        <f t="shared" si="57"/>
        <v>1</v>
      </c>
      <c r="DS6" s="66" t="str">
        <f t="shared" si="58"/>
        <v>0 missed</v>
      </c>
      <c r="DT6" s="62">
        <f t="shared" si="59"/>
        <v>5</v>
      </c>
      <c r="DU6" s="68">
        <f t="shared" si="60"/>
        <v>1</v>
      </c>
      <c r="DV6" s="68" t="str">
        <f t="shared" si="61"/>
        <v>Q-3 A-2 || Q Total-3, A Total-2</v>
      </c>
      <c r="DW6" s="62" t="str" cm="1">
        <f t="array" ref="DW6">IFERROR(INDEX('Attendance-Slot-1'!$Q$2:$Q$1112,MATCH(1,('Attendance-Slot-1'!$A$2:$A$1112=$C6)*('Attendance-Slot-1'!$G$2:$G$1112=DW$2),0)),"No Data")</f>
        <v>No Data</v>
      </c>
      <c r="DX6" s="62" t="str" cm="1">
        <f t="array" ref="DX6">IFERROR(INDEX('Attendance-Slot-2'!$Q$2:$Q$2595,MATCH(1,('Attendance-Slot-2'!$A$2:$A$2595=$C6)*('Attendance-Slot-2'!$G$2:$G$2595=DW$2),0)),"No Data")</f>
        <v>P-S2_Onsite</v>
      </c>
      <c r="DY6" s="137">
        <f>VLOOKUP($DL6,'Written Exam Marks'!$H:$Q,10,FALSE)</f>
        <v>22.5</v>
      </c>
      <c r="DZ6" s="137">
        <f>VLOOKUP($DL6,'Written Exam Marks'!$H:$Q,9,FALSE)</f>
        <v>35</v>
      </c>
      <c r="EA6" s="62" t="str">
        <f t="shared" si="62"/>
        <v>Present</v>
      </c>
      <c r="EB6" s="62" t="str">
        <f t="shared" si="63"/>
        <v>P-S2_Onsite</v>
      </c>
      <c r="EC6" s="114" t="str">
        <f t="shared" si="0"/>
        <v>P-0, 
A-0, 
No Data-5</v>
      </c>
      <c r="ED6" s="114" t="str">
        <f t="shared" si="1"/>
        <v>P-5, 
A-0, 
No Data-0</v>
      </c>
      <c r="EE6" s="114" t="str">
        <f t="shared" si="64"/>
        <v>P-S2_Onsite</v>
      </c>
      <c r="EF6" s="114" t="str">
        <f t="shared" si="65"/>
        <v>P-S2_Onsite</v>
      </c>
      <c r="EG6" s="114" t="str">
        <f t="shared" si="66"/>
        <v>P-S2_Onsite</v>
      </c>
      <c r="EH6" s="114" t="str">
        <f t="shared" si="67"/>
        <v>P-S2_Onsite</v>
      </c>
      <c r="EI6" s="114" t="str">
        <f t="shared" si="68"/>
        <v>P-S2_Onsite</v>
      </c>
      <c r="EJ6" s="114" t="str">
        <f t="shared" si="69"/>
        <v>P-5, A-0, No Data-0</v>
      </c>
      <c r="EK6" s="114" t="s">
        <v>10453</v>
      </c>
      <c r="EL6" s="114">
        <v>28.5</v>
      </c>
      <c r="EM6" s="114">
        <v>10</v>
      </c>
      <c r="EN6" s="114">
        <v>60</v>
      </c>
      <c r="EO6" s="114">
        <v>98.5</v>
      </c>
      <c r="EP6" s="114" t="s">
        <v>7217</v>
      </c>
      <c r="EQ6" s="114" t="s">
        <v>1054</v>
      </c>
      <c r="ER6" s="114" t="s">
        <v>3702</v>
      </c>
      <c r="ES6" s="114"/>
      <c r="ET6" s="30" t="s">
        <v>3702</v>
      </c>
    </row>
    <row r="7" spans="1:150" x14ac:dyDescent="0.25">
      <c r="A7" s="114">
        <v>4</v>
      </c>
      <c r="B7" s="114" t="s">
        <v>7224</v>
      </c>
      <c r="C7" s="80" t="s">
        <v>3706</v>
      </c>
      <c r="D7" s="30" t="s">
        <v>3707</v>
      </c>
      <c r="E7" s="30" t="s">
        <v>3708</v>
      </c>
      <c r="F7" s="33" t="s">
        <v>7202</v>
      </c>
      <c r="G7" s="30" t="s">
        <v>3709</v>
      </c>
      <c r="H7" s="143">
        <v>15</v>
      </c>
      <c r="I7" s="143">
        <v>15</v>
      </c>
      <c r="J7" s="143">
        <v>18</v>
      </c>
      <c r="K7" s="143">
        <v>15</v>
      </c>
      <c r="L7" s="143">
        <v>63</v>
      </c>
      <c r="M7" s="143">
        <v>65</v>
      </c>
      <c r="N7" s="40" t="s">
        <v>7314</v>
      </c>
      <c r="O7" s="40" t="s">
        <v>1593</v>
      </c>
      <c r="P7" s="13" t="str">
        <f t="shared" si="2"/>
        <v>2025EM1100004-MDSDF401</v>
      </c>
      <c r="Q7" s="40" t="str">
        <f t="shared" si="3"/>
        <v>0 missed</v>
      </c>
      <c r="R7" s="40" t="str">
        <f t="shared" si="4"/>
        <v>0 missed</v>
      </c>
      <c r="S7" s="40">
        <f t="shared" si="5"/>
        <v>3</v>
      </c>
      <c r="T7" s="40">
        <f t="shared" si="6"/>
        <v>1</v>
      </c>
      <c r="U7" s="41">
        <f t="shared" si="7"/>
        <v>1</v>
      </c>
      <c r="V7" s="41">
        <f t="shared" si="8"/>
        <v>1</v>
      </c>
      <c r="W7" s="40" t="str">
        <f t="shared" si="9"/>
        <v>0 missed</v>
      </c>
      <c r="X7" s="113">
        <f t="shared" si="10"/>
        <v>4</v>
      </c>
      <c r="Y7" s="13">
        <f t="shared" si="11"/>
        <v>1</v>
      </c>
      <c r="Z7" s="13" t="str">
        <f t="shared" si="12"/>
        <v>Q-3 A-1 || Q Total-3, A Total-1</v>
      </c>
      <c r="AA7" s="113" t="str" cm="1">
        <f t="array" ref="AA7">IFERROR(INDEX('Attendance-Slot-1'!$Q$2:$Q$1112,MATCH(1,('Attendance-Slot-1'!$A$2:$A$1112=$C7)*('Attendance-Slot-1'!$G$2:$G$1112=AA$2),0)),"No Data")</f>
        <v>No Data</v>
      </c>
      <c r="AB7" s="113" t="str" cm="1">
        <f t="array" ref="AB7">IFERROR(INDEX('Attendance-Slot-2'!$Q$2:$Q$2595,MATCH(1,('Attendance-Slot-2'!$A$2:$A$2595=$C7)*('Attendance-Slot-2'!$G$2:$G$2595=AA$2),0)),"No Data")</f>
        <v>P-S2_Onsite</v>
      </c>
      <c r="AC7" s="133">
        <f>VLOOKUP($P7,'Written Exam Marks'!$H:$Q,10,FALSE)</f>
        <v>23</v>
      </c>
      <c r="AD7" s="133">
        <f>VLOOKUP($P7,'Written Exam Marks'!$H:$Q,9,FALSE)</f>
        <v>35</v>
      </c>
      <c r="AE7" s="113" t="str">
        <f t="shared" si="13"/>
        <v>Present</v>
      </c>
      <c r="AF7" s="113" t="str">
        <f t="shared" si="14"/>
        <v>P-S2_Onsite</v>
      </c>
      <c r="AG7" s="146">
        <v>9.5</v>
      </c>
      <c r="AH7" s="146">
        <v>9.5</v>
      </c>
      <c r="AI7" s="146">
        <v>10</v>
      </c>
      <c r="AJ7" s="146">
        <v>10</v>
      </c>
      <c r="AK7" s="146">
        <v>10</v>
      </c>
      <c r="AL7" s="146">
        <v>10</v>
      </c>
      <c r="AM7" s="146">
        <v>59</v>
      </c>
      <c r="AN7" s="146">
        <v>60</v>
      </c>
      <c r="AO7" s="43" t="s">
        <v>7336</v>
      </c>
      <c r="AP7" s="43" t="s">
        <v>1598</v>
      </c>
      <c r="AQ7" s="50" t="str">
        <f t="shared" si="15"/>
        <v>2025EM1100004-MDSDF402</v>
      </c>
      <c r="AR7" s="43" t="str">
        <f t="shared" si="16"/>
        <v>0 missed</v>
      </c>
      <c r="AS7" s="47" t="s">
        <v>7342</v>
      </c>
      <c r="AT7" s="43">
        <f t="shared" si="17"/>
        <v>6</v>
      </c>
      <c r="AU7" s="48" t="s">
        <v>7342</v>
      </c>
      <c r="AV7" s="49">
        <f t="shared" si="18"/>
        <v>1</v>
      </c>
      <c r="AW7" s="48" t="s">
        <v>7342</v>
      </c>
      <c r="AX7" s="43" t="str">
        <f t="shared" si="19"/>
        <v>0 missed</v>
      </c>
      <c r="AY7" s="42">
        <f t="shared" si="20"/>
        <v>6</v>
      </c>
      <c r="AZ7" s="50">
        <f t="shared" si="21"/>
        <v>1</v>
      </c>
      <c r="BA7" s="50" t="str">
        <f t="shared" si="22"/>
        <v>Q-6 A-- || Q Total-6, A Total-0</v>
      </c>
      <c r="BB7" s="42" t="str" cm="1">
        <f t="array" ref="BB7">IFERROR(INDEX('Attendance-Slot-1'!$Q$2:$Q$1112,MATCH(1,('Attendance-Slot-1'!$A$2:$A$1112=$C7)*('Attendance-Slot-1'!$G$2:$G$1112=BB$2),0)),"No Data")</f>
        <v>No Data</v>
      </c>
      <c r="BC7" s="42" t="str" cm="1">
        <f t="array" ref="BC7">IFERROR(INDEX('Attendance-Slot-2'!$Q$2:$Q$2595,MATCH(1,('Attendance-Slot-2'!$A$2:$A$2595=$C7)*('Attendance-Slot-2'!$G$2:$G$2595=BB$2),0)),"No Data")</f>
        <v>P-S2_Onsite</v>
      </c>
      <c r="BD7" s="134">
        <f>VLOOKUP($AQ7,'Written Exam Marks'!$H:$Q,10,FALSE)</f>
        <v>30</v>
      </c>
      <c r="BE7" s="134">
        <f>VLOOKUP($AQ7,'Written Exam Marks'!$H:$Q,9,FALSE)</f>
        <v>40</v>
      </c>
      <c r="BF7" s="42" t="str">
        <f t="shared" si="23"/>
        <v>Present</v>
      </c>
      <c r="BG7" s="42" t="str">
        <f t="shared" si="24"/>
        <v>P-S2_Onsite</v>
      </c>
      <c r="BH7" s="147">
        <v>20</v>
      </c>
      <c r="BI7" s="147">
        <v>32.5</v>
      </c>
      <c r="BJ7" s="147">
        <v>52.5</v>
      </c>
      <c r="BK7" s="147">
        <v>60</v>
      </c>
      <c r="BL7" s="52" t="s">
        <v>3697</v>
      </c>
      <c r="BM7" s="52" t="s">
        <v>1606</v>
      </c>
      <c r="BN7" s="57" t="str">
        <f t="shared" si="25"/>
        <v>2025EM1100004-MDSDF403</v>
      </c>
      <c r="BO7" s="52" t="str">
        <f t="shared" si="26"/>
        <v>0 missed</v>
      </c>
      <c r="BP7" s="52" t="str">
        <f t="shared" si="27"/>
        <v>0 missed</v>
      </c>
      <c r="BQ7" s="52">
        <f t="shared" si="28"/>
        <v>1</v>
      </c>
      <c r="BR7" s="52">
        <f t="shared" si="29"/>
        <v>1</v>
      </c>
      <c r="BS7" s="56">
        <f t="shared" si="30"/>
        <v>1</v>
      </c>
      <c r="BT7" s="56">
        <f t="shared" si="31"/>
        <v>1</v>
      </c>
      <c r="BU7" s="52" t="str">
        <f t="shared" si="32"/>
        <v>0 missed</v>
      </c>
      <c r="BV7" s="51">
        <f t="shared" si="33"/>
        <v>2</v>
      </c>
      <c r="BW7" s="57">
        <f t="shared" si="34"/>
        <v>1</v>
      </c>
      <c r="BX7" s="57" t="str">
        <f t="shared" si="35"/>
        <v>Q-1 A-1 || Q Total-1, A Total-1</v>
      </c>
      <c r="BY7" s="51" t="str" cm="1">
        <f t="array" ref="BY7">IFERROR(INDEX('Attendance-Slot-1'!$Q$2:$Q$1112,MATCH(1,('Attendance-Slot-1'!$A$2:$A$1112=$C7)*('Attendance-Slot-1'!$G$2:$G$1112=BY$2),0)),"No Data")</f>
        <v>No Data</v>
      </c>
      <c r="BZ7" s="51" t="str" cm="1">
        <f t="array" ref="BZ7">IFERROR(INDEX('Attendance-Slot-2'!$Q$2:$Q$2595,MATCH(1,('Attendance-Slot-2'!$A$2:$A$2595=$C7)*('Attendance-Slot-2'!$G$2:$G$2595=BY$2),0)),"No Data")</f>
        <v>P-S2_Onsite</v>
      </c>
      <c r="CA7" s="135">
        <f>VLOOKUP($BN7,'Written Exam Marks'!$H:$Q,10,FALSE)</f>
        <v>31.5</v>
      </c>
      <c r="CB7" s="135">
        <f>VLOOKUP($BN7,'Written Exam Marks'!$H:$Q,9,FALSE)</f>
        <v>40</v>
      </c>
      <c r="CC7" s="51" t="str">
        <f t="shared" si="36"/>
        <v>Present</v>
      </c>
      <c r="CD7" s="51" t="str">
        <f t="shared" si="37"/>
        <v>P-S2_Onsite</v>
      </c>
      <c r="CE7" s="29">
        <v>19</v>
      </c>
      <c r="CF7" s="29">
        <v>19</v>
      </c>
      <c r="CG7" s="29">
        <v>18</v>
      </c>
      <c r="CH7" s="29">
        <v>56</v>
      </c>
      <c r="CI7" s="29">
        <v>60</v>
      </c>
      <c r="CJ7" s="61" t="s">
        <v>7343</v>
      </c>
      <c r="CK7" s="61" t="s">
        <v>1613</v>
      </c>
      <c r="CL7" s="10" t="str">
        <f t="shared" si="38"/>
        <v>2025EM1100004-MDSDF404</v>
      </c>
      <c r="CM7" s="61" t="str">
        <f t="shared" si="39"/>
        <v>0 missed</v>
      </c>
      <c r="CN7" s="61" t="str">
        <f t="shared" si="40"/>
        <v>0 missed</v>
      </c>
      <c r="CO7" s="111">
        <f t="shared" si="41"/>
        <v>2</v>
      </c>
      <c r="CP7" s="111">
        <f t="shared" si="42"/>
        <v>1</v>
      </c>
      <c r="CQ7" s="9">
        <f t="shared" si="43"/>
        <v>1</v>
      </c>
      <c r="CR7" s="9">
        <f t="shared" si="44"/>
        <v>1</v>
      </c>
      <c r="CS7" s="61" t="str">
        <f t="shared" si="45"/>
        <v>0 missed</v>
      </c>
      <c r="CT7" s="111">
        <f t="shared" si="46"/>
        <v>3</v>
      </c>
      <c r="CU7" s="10">
        <f t="shared" si="47"/>
        <v>1</v>
      </c>
      <c r="CV7" s="10" t="str">
        <f t="shared" si="48"/>
        <v>Q-2 A-1 || Q Total-2, A Total-1</v>
      </c>
      <c r="CW7" s="111" t="str" cm="1">
        <f t="array" ref="CW7">IFERROR(INDEX('Attendance-Slot-1'!$Q$2:$Q$1112,MATCH(1,('Attendance-Slot-1'!$A$2:$A$1112=$C7)*('Attendance-Slot-1'!$G$2:$G$1112=CW$2),0)),"No Data")</f>
        <v>No Data</v>
      </c>
      <c r="CX7" s="111" t="str" cm="1">
        <f t="array" ref="CX7">IFERROR(INDEX('Attendance-Slot-2'!$Q$2:$Q$2595,MATCH(1,('Attendance-Slot-2'!$A$2:$A$2595=$C7)*('Attendance-Slot-2'!$G$2:$G$2595=CW$2),0)),"No Data")</f>
        <v>P-S2_Onsite</v>
      </c>
      <c r="CY7" s="136">
        <f>VLOOKUP($CL7,'Written Exam Marks'!$H:$Q,10,FALSE)</f>
        <v>28.5</v>
      </c>
      <c r="CZ7" s="136">
        <f>VLOOKUP($CL7,'Written Exam Marks'!$H:$Q,9,FALSE)</f>
        <v>40</v>
      </c>
      <c r="DA7" s="111" t="str">
        <f t="shared" si="49"/>
        <v>Present</v>
      </c>
      <c r="DB7" s="111" t="str">
        <f t="shared" si="50"/>
        <v>P-S2_Onsite</v>
      </c>
      <c r="DC7" s="148">
        <v>6</v>
      </c>
      <c r="DD7" s="148" t="s">
        <v>5</v>
      </c>
      <c r="DE7" s="148">
        <v>9</v>
      </c>
      <c r="DF7" s="148">
        <v>10</v>
      </c>
      <c r="DG7" s="148">
        <v>17</v>
      </c>
      <c r="DH7" s="148">
        <v>42</v>
      </c>
      <c r="DI7" s="148">
        <v>65</v>
      </c>
      <c r="DJ7" s="66" t="s">
        <v>7351</v>
      </c>
      <c r="DK7" s="66" t="s">
        <v>1631</v>
      </c>
      <c r="DL7" s="68" t="str">
        <f t="shared" si="51"/>
        <v>2025EM1100004-MDSDF406</v>
      </c>
      <c r="DM7" s="66" t="str">
        <f t="shared" si="52"/>
        <v>1 missed</v>
      </c>
      <c r="DN7" s="66" t="str">
        <f t="shared" si="53"/>
        <v>0 missed</v>
      </c>
      <c r="DO7" s="62">
        <f t="shared" si="54"/>
        <v>2</v>
      </c>
      <c r="DP7" s="62">
        <f t="shared" si="55"/>
        <v>2</v>
      </c>
      <c r="DQ7" s="67">
        <f t="shared" si="56"/>
        <v>0.66666666666666663</v>
      </c>
      <c r="DR7" s="67">
        <f t="shared" si="57"/>
        <v>1</v>
      </c>
      <c r="DS7" s="66" t="str">
        <f t="shared" si="58"/>
        <v>1 missed</v>
      </c>
      <c r="DT7" s="62">
        <f t="shared" si="59"/>
        <v>4</v>
      </c>
      <c r="DU7" s="68">
        <f t="shared" si="60"/>
        <v>0.8</v>
      </c>
      <c r="DV7" s="68" t="str">
        <f t="shared" si="61"/>
        <v>Q-2 A-2 || Q Total-3, A Total-2</v>
      </c>
      <c r="DW7" s="62" t="str" cm="1">
        <f t="array" ref="DW7">IFERROR(INDEX('Attendance-Slot-1'!$Q$2:$Q$1112,MATCH(1,('Attendance-Slot-1'!$A$2:$A$1112=$C7)*('Attendance-Slot-1'!$G$2:$G$1112=DW$2),0)),"No Data")</f>
        <v>No Data</v>
      </c>
      <c r="DX7" s="62" t="str" cm="1">
        <f t="array" ref="DX7">IFERROR(INDEX('Attendance-Slot-2'!$Q$2:$Q$2595,MATCH(1,('Attendance-Slot-2'!$A$2:$A$2595=$C7)*('Attendance-Slot-2'!$G$2:$G$2595=DW$2),0)),"No Data")</f>
        <v>P-S2_Onsite</v>
      </c>
      <c r="DY7" s="137">
        <f>VLOOKUP($DL7,'Written Exam Marks'!$H:$Q,10,FALSE)</f>
        <v>25</v>
      </c>
      <c r="DZ7" s="137">
        <f>VLOOKUP($DL7,'Written Exam Marks'!$H:$Q,9,FALSE)</f>
        <v>35</v>
      </c>
      <c r="EA7" s="62" t="str">
        <f t="shared" si="62"/>
        <v>Present</v>
      </c>
      <c r="EB7" s="62" t="str">
        <f t="shared" si="63"/>
        <v>P-S2_Onsite</v>
      </c>
      <c r="EC7" s="114" t="str">
        <f t="shared" si="0"/>
        <v>P-0, 
A-0, 
No Data-5</v>
      </c>
      <c r="ED7" s="114" t="str">
        <f t="shared" si="1"/>
        <v>P-5, 
A-0, 
No Data-0</v>
      </c>
      <c r="EE7" s="114" t="str">
        <f t="shared" si="64"/>
        <v>P-S2_Onsite</v>
      </c>
      <c r="EF7" s="114" t="str">
        <f t="shared" si="65"/>
        <v>P-S2_Onsite</v>
      </c>
      <c r="EG7" s="114" t="str">
        <f t="shared" si="66"/>
        <v>P-S2_Onsite</v>
      </c>
      <c r="EH7" s="114" t="str">
        <f t="shared" si="67"/>
        <v>P-S2_Onsite</v>
      </c>
      <c r="EI7" s="114" t="str">
        <f t="shared" si="68"/>
        <v>P-S2_Onsite</v>
      </c>
      <c r="EJ7" s="114" t="str">
        <f t="shared" si="69"/>
        <v>P-5, A-0, No Data-0</v>
      </c>
      <c r="EK7" s="114" t="s">
        <v>10453</v>
      </c>
      <c r="EL7" s="114">
        <v>27</v>
      </c>
      <c r="EM7" s="114">
        <v>9</v>
      </c>
      <c r="EN7" s="114">
        <v>59</v>
      </c>
      <c r="EO7" s="114">
        <v>95</v>
      </c>
      <c r="EP7" s="114" t="s">
        <v>7217</v>
      </c>
      <c r="EQ7" s="114" t="s">
        <v>1054</v>
      </c>
      <c r="ER7" s="114" t="s">
        <v>3706</v>
      </c>
      <c r="ES7" s="114"/>
      <c r="ET7" s="30" t="s">
        <v>3706</v>
      </c>
    </row>
    <row r="8" spans="1:150" x14ac:dyDescent="0.25">
      <c r="A8" s="114">
        <v>5</v>
      </c>
      <c r="B8" s="114" t="s">
        <v>7224</v>
      </c>
      <c r="C8" s="80" t="s">
        <v>1601</v>
      </c>
      <c r="D8" s="30" t="s">
        <v>1602</v>
      </c>
      <c r="E8" s="30" t="s">
        <v>1603</v>
      </c>
      <c r="F8" s="33" t="s">
        <v>7201</v>
      </c>
      <c r="G8" s="30" t="s">
        <v>1604</v>
      </c>
      <c r="H8" s="143">
        <v>13</v>
      </c>
      <c r="I8" s="143">
        <v>15</v>
      </c>
      <c r="J8" s="143">
        <v>20</v>
      </c>
      <c r="K8" s="143">
        <v>15</v>
      </c>
      <c r="L8" s="143">
        <v>63</v>
      </c>
      <c r="M8" s="143">
        <v>65</v>
      </c>
      <c r="N8" s="40" t="s">
        <v>7314</v>
      </c>
      <c r="O8" s="40" t="s">
        <v>1593</v>
      </c>
      <c r="P8" s="13" t="str">
        <f t="shared" si="2"/>
        <v>2025EM1100005-MDSDF401</v>
      </c>
      <c r="Q8" s="40" t="str">
        <f t="shared" si="3"/>
        <v>0 missed</v>
      </c>
      <c r="R8" s="40" t="str">
        <f t="shared" si="4"/>
        <v>0 missed</v>
      </c>
      <c r="S8" s="40">
        <f t="shared" si="5"/>
        <v>3</v>
      </c>
      <c r="T8" s="40">
        <f t="shared" si="6"/>
        <v>1</v>
      </c>
      <c r="U8" s="41">
        <f t="shared" si="7"/>
        <v>1</v>
      </c>
      <c r="V8" s="41">
        <f t="shared" si="8"/>
        <v>1</v>
      </c>
      <c r="W8" s="40" t="str">
        <f t="shared" si="9"/>
        <v>0 missed</v>
      </c>
      <c r="X8" s="113">
        <f t="shared" si="10"/>
        <v>4</v>
      </c>
      <c r="Y8" s="13">
        <f t="shared" si="11"/>
        <v>1</v>
      </c>
      <c r="Z8" s="13" t="str">
        <f t="shared" si="12"/>
        <v>Q-3 A-1 || Q Total-3, A Total-1</v>
      </c>
      <c r="AA8" s="113" t="str" cm="1">
        <f t="array" ref="AA8">IFERROR(INDEX('Attendance-Slot-1'!$Q$2:$Q$1112,MATCH(1,('Attendance-Slot-1'!$A$2:$A$1112=$C8)*('Attendance-Slot-1'!$G$2:$G$1112=AA$2),0)),"No Data")</f>
        <v>No Data</v>
      </c>
      <c r="AB8" s="113" t="str" cm="1">
        <f t="array" ref="AB8">IFERROR(INDEX('Attendance-Slot-2'!$Q$2:$Q$2595,MATCH(1,('Attendance-Slot-2'!$A$2:$A$2595=$C8)*('Attendance-Slot-2'!$G$2:$G$2595=AA$2),0)),"No Data")</f>
        <v>P-S2_Onsite</v>
      </c>
      <c r="AC8" s="133">
        <f>VLOOKUP($P8,'Written Exam Marks'!$H:$Q,10,FALSE)</f>
        <v>11</v>
      </c>
      <c r="AD8" s="133">
        <f>VLOOKUP($P8,'Written Exam Marks'!$H:$Q,9,FALSE)</f>
        <v>35</v>
      </c>
      <c r="AE8" s="113" t="str">
        <f t="shared" si="13"/>
        <v>Present</v>
      </c>
      <c r="AF8" s="113" t="str">
        <f t="shared" si="14"/>
        <v>P-S2_Onsite</v>
      </c>
      <c r="AG8" s="146">
        <v>9</v>
      </c>
      <c r="AH8" s="146">
        <v>8.5</v>
      </c>
      <c r="AI8" s="146">
        <v>10</v>
      </c>
      <c r="AJ8" s="146">
        <v>10</v>
      </c>
      <c r="AK8" s="146">
        <v>9</v>
      </c>
      <c r="AL8" s="146">
        <v>9</v>
      </c>
      <c r="AM8" s="146">
        <v>55.5</v>
      </c>
      <c r="AN8" s="146">
        <v>60</v>
      </c>
      <c r="AO8" s="43" t="s">
        <v>7336</v>
      </c>
      <c r="AP8" s="43" t="s">
        <v>1598</v>
      </c>
      <c r="AQ8" s="50" t="str">
        <f t="shared" si="15"/>
        <v>2025EM1100005-MDSDF402</v>
      </c>
      <c r="AR8" s="43" t="str">
        <f t="shared" si="16"/>
        <v>0 missed</v>
      </c>
      <c r="AS8" s="47" t="s">
        <v>7342</v>
      </c>
      <c r="AT8" s="43">
        <f t="shared" si="17"/>
        <v>6</v>
      </c>
      <c r="AU8" s="48" t="s">
        <v>7342</v>
      </c>
      <c r="AV8" s="49">
        <f t="shared" si="18"/>
        <v>1</v>
      </c>
      <c r="AW8" s="48" t="s">
        <v>7342</v>
      </c>
      <c r="AX8" s="43" t="str">
        <f t="shared" si="19"/>
        <v>0 missed</v>
      </c>
      <c r="AY8" s="42">
        <f t="shared" si="20"/>
        <v>6</v>
      </c>
      <c r="AZ8" s="50">
        <f t="shared" si="21"/>
        <v>1</v>
      </c>
      <c r="BA8" s="50" t="str">
        <f t="shared" si="22"/>
        <v>Q-6 A-- || Q Total-6, A Total-0</v>
      </c>
      <c r="BB8" s="42" t="str" cm="1">
        <f t="array" ref="BB8">IFERROR(INDEX('Attendance-Slot-1'!$Q$2:$Q$1112,MATCH(1,('Attendance-Slot-1'!$A$2:$A$1112=$C8)*('Attendance-Slot-1'!$G$2:$G$1112=BB$2),0)),"No Data")</f>
        <v>P-S1_Onsite</v>
      </c>
      <c r="BC8" s="42" t="str" cm="1">
        <f t="array" ref="BC8">IFERROR(INDEX('Attendance-Slot-2'!$Q$2:$Q$2595,MATCH(1,('Attendance-Slot-2'!$A$2:$A$2595=$C8)*('Attendance-Slot-2'!$G$2:$G$2595=BB$2),0)),"No Data")</f>
        <v>No Data</v>
      </c>
      <c r="BD8" s="134">
        <f>VLOOKUP($AQ8,'Written Exam Marks'!$H:$Q,10,FALSE)</f>
        <v>18</v>
      </c>
      <c r="BE8" s="134">
        <f>VLOOKUP($AQ8,'Written Exam Marks'!$H:$Q,9,FALSE)</f>
        <v>40</v>
      </c>
      <c r="BF8" s="42" t="str">
        <f t="shared" si="23"/>
        <v>Present</v>
      </c>
      <c r="BG8" s="42" t="str">
        <f t="shared" si="24"/>
        <v>P-S1_Onsite</v>
      </c>
      <c r="BH8" s="147">
        <v>18</v>
      </c>
      <c r="BI8" s="147">
        <v>21</v>
      </c>
      <c r="BJ8" s="147">
        <v>39</v>
      </c>
      <c r="BK8" s="147">
        <v>60</v>
      </c>
      <c r="BL8" s="52" t="s">
        <v>3697</v>
      </c>
      <c r="BM8" s="52" t="s">
        <v>1606</v>
      </c>
      <c r="BN8" s="57" t="str">
        <f t="shared" si="25"/>
        <v>2025EM1100005-MDSDF403</v>
      </c>
      <c r="BO8" s="52" t="str">
        <f t="shared" si="26"/>
        <v>0 missed</v>
      </c>
      <c r="BP8" s="52" t="str">
        <f t="shared" si="27"/>
        <v>0 missed</v>
      </c>
      <c r="BQ8" s="52">
        <f t="shared" si="28"/>
        <v>1</v>
      </c>
      <c r="BR8" s="52">
        <f t="shared" si="29"/>
        <v>1</v>
      </c>
      <c r="BS8" s="56">
        <f t="shared" si="30"/>
        <v>1</v>
      </c>
      <c r="BT8" s="56">
        <f t="shared" si="31"/>
        <v>1</v>
      </c>
      <c r="BU8" s="52" t="str">
        <f t="shared" si="32"/>
        <v>0 missed</v>
      </c>
      <c r="BV8" s="51">
        <f t="shared" si="33"/>
        <v>2</v>
      </c>
      <c r="BW8" s="57">
        <f t="shared" si="34"/>
        <v>1</v>
      </c>
      <c r="BX8" s="57" t="str">
        <f t="shared" si="35"/>
        <v>Q-1 A-1 || Q Total-1, A Total-1</v>
      </c>
      <c r="BY8" s="51" t="str" cm="1">
        <f t="array" ref="BY8">IFERROR(INDEX('Attendance-Slot-1'!$Q$2:$Q$1112,MATCH(1,('Attendance-Slot-1'!$A$2:$A$1112=$C8)*('Attendance-Slot-1'!$G$2:$G$1112=BY$2),0)),"No Data")</f>
        <v>P-S1_Onsite</v>
      </c>
      <c r="BZ8" s="51" t="str" cm="1">
        <f t="array" ref="BZ8">IFERROR(INDEX('Attendance-Slot-2'!$Q$2:$Q$2595,MATCH(1,('Attendance-Slot-2'!$A$2:$A$2595=$C8)*('Attendance-Slot-2'!$G$2:$G$2595=BY$2),0)),"No Data")</f>
        <v>No Data</v>
      </c>
      <c r="CA8" s="135">
        <f>VLOOKUP($BN8,'Written Exam Marks'!$H:$Q,10,FALSE)</f>
        <v>28.25</v>
      </c>
      <c r="CB8" s="135">
        <f>VLOOKUP($BN8,'Written Exam Marks'!$H:$Q,9,FALSE)</f>
        <v>40</v>
      </c>
      <c r="CC8" s="51" t="str">
        <f t="shared" si="36"/>
        <v>Present</v>
      </c>
      <c r="CD8" s="51" t="str">
        <f t="shared" si="37"/>
        <v>P-S1_Onsite</v>
      </c>
      <c r="CE8" s="29">
        <v>18</v>
      </c>
      <c r="CF8" s="29">
        <v>19</v>
      </c>
      <c r="CG8" s="29">
        <v>18</v>
      </c>
      <c r="CH8" s="29">
        <v>55</v>
      </c>
      <c r="CI8" s="29">
        <v>60</v>
      </c>
      <c r="CJ8" s="61" t="s">
        <v>7343</v>
      </c>
      <c r="CK8" s="61" t="s">
        <v>1613</v>
      </c>
      <c r="CL8" s="10" t="str">
        <f t="shared" si="38"/>
        <v>2025EM1100005-MDSDF404</v>
      </c>
      <c r="CM8" s="61" t="str">
        <f t="shared" si="39"/>
        <v>0 missed</v>
      </c>
      <c r="CN8" s="61" t="str">
        <f t="shared" si="40"/>
        <v>0 missed</v>
      </c>
      <c r="CO8" s="111">
        <f t="shared" si="41"/>
        <v>2</v>
      </c>
      <c r="CP8" s="111">
        <f t="shared" si="42"/>
        <v>1</v>
      </c>
      <c r="CQ8" s="9">
        <f t="shared" si="43"/>
        <v>1</v>
      </c>
      <c r="CR8" s="9">
        <f t="shared" si="44"/>
        <v>1</v>
      </c>
      <c r="CS8" s="61" t="str">
        <f t="shared" si="45"/>
        <v>0 missed</v>
      </c>
      <c r="CT8" s="111">
        <f t="shared" si="46"/>
        <v>3</v>
      </c>
      <c r="CU8" s="10">
        <f t="shared" si="47"/>
        <v>1</v>
      </c>
      <c r="CV8" s="10" t="str">
        <f t="shared" si="48"/>
        <v>Q-2 A-1 || Q Total-2, A Total-1</v>
      </c>
      <c r="CW8" s="111" t="str" cm="1">
        <f t="array" ref="CW8">IFERROR(INDEX('Attendance-Slot-1'!$Q$2:$Q$1112,MATCH(1,('Attendance-Slot-1'!$A$2:$A$1112=$C8)*('Attendance-Slot-1'!$G$2:$G$1112=CW$2),0)),"No Data")</f>
        <v>P-S1_Onsite</v>
      </c>
      <c r="CX8" s="111" t="str" cm="1">
        <f t="array" ref="CX8">IFERROR(INDEX('Attendance-Slot-2'!$Q$2:$Q$2595,MATCH(1,('Attendance-Slot-2'!$A$2:$A$2595=$C8)*('Attendance-Slot-2'!$G$2:$G$2595=CW$2),0)),"No Data")</f>
        <v>No Data</v>
      </c>
      <c r="CY8" s="136">
        <f>VLOOKUP($CL8,'Written Exam Marks'!$H:$Q,10,FALSE)</f>
        <v>22</v>
      </c>
      <c r="CZ8" s="136">
        <f>VLOOKUP($CL8,'Written Exam Marks'!$H:$Q,9,FALSE)</f>
        <v>40</v>
      </c>
      <c r="DA8" s="111" t="str">
        <f t="shared" si="49"/>
        <v>Present</v>
      </c>
      <c r="DB8" s="111" t="str">
        <f t="shared" si="50"/>
        <v>P-S1_Onsite</v>
      </c>
      <c r="DC8" s="148">
        <v>6.5</v>
      </c>
      <c r="DD8" s="148">
        <v>5.375</v>
      </c>
      <c r="DE8" s="148">
        <v>6</v>
      </c>
      <c r="DF8" s="148">
        <v>15</v>
      </c>
      <c r="DG8" s="148">
        <v>19</v>
      </c>
      <c r="DH8" s="148">
        <v>51.875</v>
      </c>
      <c r="DI8" s="148">
        <v>65</v>
      </c>
      <c r="DJ8" s="66" t="s">
        <v>7351</v>
      </c>
      <c r="DK8" s="66" t="s">
        <v>1631</v>
      </c>
      <c r="DL8" s="68" t="str">
        <f t="shared" si="51"/>
        <v>2025EM1100005-MDSDF406</v>
      </c>
      <c r="DM8" s="66" t="str">
        <f t="shared" si="52"/>
        <v>0 missed</v>
      </c>
      <c r="DN8" s="66" t="str">
        <f t="shared" si="53"/>
        <v>0 missed</v>
      </c>
      <c r="DO8" s="62">
        <f t="shared" si="54"/>
        <v>3</v>
      </c>
      <c r="DP8" s="62">
        <f t="shared" si="55"/>
        <v>2</v>
      </c>
      <c r="DQ8" s="67">
        <f t="shared" si="56"/>
        <v>1</v>
      </c>
      <c r="DR8" s="67">
        <f t="shared" si="57"/>
        <v>1</v>
      </c>
      <c r="DS8" s="66" t="str">
        <f t="shared" si="58"/>
        <v>0 missed</v>
      </c>
      <c r="DT8" s="62">
        <f t="shared" si="59"/>
        <v>5</v>
      </c>
      <c r="DU8" s="68">
        <f t="shared" si="60"/>
        <v>1</v>
      </c>
      <c r="DV8" s="68" t="str">
        <f t="shared" si="61"/>
        <v>Q-3 A-2 || Q Total-3, A Total-2</v>
      </c>
      <c r="DW8" s="62" t="str" cm="1">
        <f t="array" ref="DW8">IFERROR(INDEX('Attendance-Slot-1'!$Q$2:$Q$1112,MATCH(1,('Attendance-Slot-1'!$A$2:$A$1112=$C8)*('Attendance-Slot-1'!$G$2:$G$1112=DW$2),0)),"No Data")</f>
        <v>No Data</v>
      </c>
      <c r="DX8" s="62" t="str" cm="1">
        <f t="array" ref="DX8">IFERROR(INDEX('Attendance-Slot-2'!$Q$2:$Q$2595,MATCH(1,('Attendance-Slot-2'!$A$2:$A$2595=$C8)*('Attendance-Slot-2'!$G$2:$G$2595=DW$2),0)),"No Data")</f>
        <v>P-S2_Onsite</v>
      </c>
      <c r="DY8" s="137">
        <f>VLOOKUP($DL8,'Written Exam Marks'!$H:$Q,10,FALSE)</f>
        <v>18.5</v>
      </c>
      <c r="DZ8" s="137">
        <f>VLOOKUP($DL8,'Written Exam Marks'!$H:$Q,9,FALSE)</f>
        <v>35</v>
      </c>
      <c r="EA8" s="62" t="str">
        <f t="shared" si="62"/>
        <v>Present</v>
      </c>
      <c r="EB8" s="62" t="str">
        <f t="shared" si="63"/>
        <v>P-S2_Onsite</v>
      </c>
      <c r="EC8" s="114" t="str">
        <f t="shared" si="0"/>
        <v>P-3, 
A-0, 
No Data-2</v>
      </c>
      <c r="ED8" s="114" t="str">
        <f t="shared" si="1"/>
        <v>P-2, 
A-0, 
No Data-3</v>
      </c>
      <c r="EE8" s="114" t="str">
        <f t="shared" si="64"/>
        <v>P-S2_Onsite</v>
      </c>
      <c r="EF8" s="114" t="str">
        <f t="shared" si="65"/>
        <v>P-S1_Onsite</v>
      </c>
      <c r="EG8" s="114" t="str">
        <f t="shared" si="66"/>
        <v>P-S1_Onsite</v>
      </c>
      <c r="EH8" s="114" t="str">
        <f t="shared" si="67"/>
        <v>P-S1_Onsite</v>
      </c>
      <c r="EI8" s="114" t="str">
        <f t="shared" si="68"/>
        <v>P-S2_Onsite</v>
      </c>
      <c r="EJ8" s="114" t="str">
        <f t="shared" si="69"/>
        <v>P-5, A-0, No Data-0</v>
      </c>
      <c r="EK8" s="114" t="s">
        <v>10453</v>
      </c>
      <c r="EL8" s="114">
        <v>27</v>
      </c>
      <c r="EM8" s="114">
        <v>10</v>
      </c>
      <c r="EN8" s="114">
        <v>49</v>
      </c>
      <c r="EO8" s="114">
        <v>86</v>
      </c>
      <c r="EP8" s="114" t="s">
        <v>7217</v>
      </c>
      <c r="EQ8" s="114" t="s">
        <v>1054</v>
      </c>
      <c r="ER8" s="114" t="s">
        <v>1601</v>
      </c>
      <c r="ES8" s="114"/>
      <c r="ET8" s="30" t="s">
        <v>1601</v>
      </c>
    </row>
    <row r="9" spans="1:150" x14ac:dyDescent="0.25">
      <c r="A9" s="114">
        <v>6</v>
      </c>
      <c r="B9" s="114" t="s">
        <v>7224</v>
      </c>
      <c r="C9" s="80" t="s">
        <v>3710</v>
      </c>
      <c r="D9" s="30" t="s">
        <v>3711</v>
      </c>
      <c r="E9" s="30" t="s">
        <v>3712</v>
      </c>
      <c r="F9" s="33" t="s">
        <v>7201</v>
      </c>
      <c r="G9" s="30" t="s">
        <v>3713</v>
      </c>
      <c r="H9" s="143">
        <v>15</v>
      </c>
      <c r="I9" s="143">
        <v>15</v>
      </c>
      <c r="J9" s="143">
        <v>17</v>
      </c>
      <c r="K9" s="143">
        <v>15</v>
      </c>
      <c r="L9" s="143">
        <v>62</v>
      </c>
      <c r="M9" s="143">
        <v>65</v>
      </c>
      <c r="N9" s="40" t="s">
        <v>7314</v>
      </c>
      <c r="O9" s="40" t="s">
        <v>1593</v>
      </c>
      <c r="P9" s="13" t="str">
        <f t="shared" si="2"/>
        <v>2025EM1100006-MDSDF401</v>
      </c>
      <c r="Q9" s="40" t="str">
        <f t="shared" si="3"/>
        <v>0 missed</v>
      </c>
      <c r="R9" s="40" t="str">
        <f t="shared" si="4"/>
        <v>0 missed</v>
      </c>
      <c r="S9" s="40">
        <f t="shared" si="5"/>
        <v>3</v>
      </c>
      <c r="T9" s="40">
        <f t="shared" si="6"/>
        <v>1</v>
      </c>
      <c r="U9" s="41">
        <f t="shared" si="7"/>
        <v>1</v>
      </c>
      <c r="V9" s="41">
        <f t="shared" si="8"/>
        <v>1</v>
      </c>
      <c r="W9" s="40" t="str">
        <f t="shared" si="9"/>
        <v>0 missed</v>
      </c>
      <c r="X9" s="113">
        <f t="shared" si="10"/>
        <v>4</v>
      </c>
      <c r="Y9" s="13">
        <f t="shared" si="11"/>
        <v>1</v>
      </c>
      <c r="Z9" s="13" t="str">
        <f t="shared" si="12"/>
        <v>Q-3 A-1 || Q Total-3, A Total-1</v>
      </c>
      <c r="AA9" s="113" t="str" cm="1">
        <f t="array" ref="AA9">IFERROR(INDEX('Attendance-Slot-1'!$Q$2:$Q$1112,MATCH(1,('Attendance-Slot-1'!$A$2:$A$1112=$C9)*('Attendance-Slot-1'!$G$2:$G$1112=AA$2),0)),"No Data")</f>
        <v>No Data</v>
      </c>
      <c r="AB9" s="113" t="str" cm="1">
        <f t="array" ref="AB9">IFERROR(INDEX('Attendance-Slot-2'!$Q$2:$Q$2595,MATCH(1,('Attendance-Slot-2'!$A$2:$A$2595=$C9)*('Attendance-Slot-2'!$G$2:$G$2595=AA$2),0)),"No Data")</f>
        <v>P-S2_Onsite</v>
      </c>
      <c r="AC9" s="133">
        <f>VLOOKUP($P9,'Written Exam Marks'!$H:$Q,10,FALSE)</f>
        <v>32</v>
      </c>
      <c r="AD9" s="133">
        <f>VLOOKUP($P9,'Written Exam Marks'!$H:$Q,9,FALSE)</f>
        <v>35</v>
      </c>
      <c r="AE9" s="113" t="str">
        <f t="shared" si="13"/>
        <v>Present</v>
      </c>
      <c r="AF9" s="113" t="str">
        <f t="shared" si="14"/>
        <v>P-S2_Onsite</v>
      </c>
      <c r="AG9" s="146">
        <v>10</v>
      </c>
      <c r="AH9" s="146">
        <v>10</v>
      </c>
      <c r="AI9" s="146">
        <v>10</v>
      </c>
      <c r="AJ9" s="146">
        <v>10</v>
      </c>
      <c r="AK9" s="146">
        <v>10</v>
      </c>
      <c r="AL9" s="146">
        <v>10</v>
      </c>
      <c r="AM9" s="146">
        <v>60</v>
      </c>
      <c r="AN9" s="146">
        <v>60</v>
      </c>
      <c r="AO9" s="43" t="s">
        <v>7336</v>
      </c>
      <c r="AP9" s="43" t="s">
        <v>1598</v>
      </c>
      <c r="AQ9" s="50" t="str">
        <f t="shared" si="15"/>
        <v>2025EM1100006-MDSDF402</v>
      </c>
      <c r="AR9" s="43" t="str">
        <f t="shared" si="16"/>
        <v>0 missed</v>
      </c>
      <c r="AS9" s="47" t="s">
        <v>7342</v>
      </c>
      <c r="AT9" s="43">
        <f t="shared" si="17"/>
        <v>6</v>
      </c>
      <c r="AU9" s="48" t="s">
        <v>7342</v>
      </c>
      <c r="AV9" s="49">
        <f t="shared" si="18"/>
        <v>1</v>
      </c>
      <c r="AW9" s="48" t="s">
        <v>7342</v>
      </c>
      <c r="AX9" s="43" t="str">
        <f t="shared" si="19"/>
        <v>0 missed</v>
      </c>
      <c r="AY9" s="42">
        <f t="shared" si="20"/>
        <v>6</v>
      </c>
      <c r="AZ9" s="50">
        <f t="shared" si="21"/>
        <v>1</v>
      </c>
      <c r="BA9" s="50" t="str">
        <f t="shared" si="22"/>
        <v>Q-6 A-- || Q Total-6, A Total-0</v>
      </c>
      <c r="BB9" s="42" t="str" cm="1">
        <f t="array" ref="BB9">IFERROR(INDEX('Attendance-Slot-1'!$Q$2:$Q$1112,MATCH(1,('Attendance-Slot-1'!$A$2:$A$1112=$C9)*('Attendance-Slot-1'!$G$2:$G$1112=BB$2),0)),"No Data")</f>
        <v>No Data</v>
      </c>
      <c r="BC9" s="42" t="str" cm="1">
        <f t="array" ref="BC9">IFERROR(INDEX('Attendance-Slot-2'!$Q$2:$Q$2595,MATCH(1,('Attendance-Slot-2'!$A$2:$A$2595=$C9)*('Attendance-Slot-2'!$G$2:$G$2595=BB$2),0)),"No Data")</f>
        <v>P-S2_Onsite</v>
      </c>
      <c r="BD9" s="134">
        <f>VLOOKUP($AQ9,'Written Exam Marks'!$H:$Q,10,FALSE)</f>
        <v>31</v>
      </c>
      <c r="BE9" s="134">
        <f>VLOOKUP($AQ9,'Written Exam Marks'!$H:$Q,9,FALSE)</f>
        <v>40</v>
      </c>
      <c r="BF9" s="42" t="str">
        <f t="shared" si="23"/>
        <v>Present</v>
      </c>
      <c r="BG9" s="42" t="str">
        <f t="shared" si="24"/>
        <v>P-S2_Onsite</v>
      </c>
      <c r="BH9" s="147">
        <v>19</v>
      </c>
      <c r="BI9" s="147">
        <v>23</v>
      </c>
      <c r="BJ9" s="147">
        <v>42</v>
      </c>
      <c r="BK9" s="147">
        <v>60</v>
      </c>
      <c r="BL9" s="52" t="s">
        <v>3697</v>
      </c>
      <c r="BM9" s="52" t="s">
        <v>1606</v>
      </c>
      <c r="BN9" s="57" t="str">
        <f t="shared" si="25"/>
        <v>2025EM1100006-MDSDF403</v>
      </c>
      <c r="BO9" s="52" t="str">
        <f t="shared" si="26"/>
        <v>0 missed</v>
      </c>
      <c r="BP9" s="52" t="str">
        <f t="shared" si="27"/>
        <v>0 missed</v>
      </c>
      <c r="BQ9" s="52">
        <f t="shared" si="28"/>
        <v>1</v>
      </c>
      <c r="BR9" s="52">
        <f t="shared" si="29"/>
        <v>1</v>
      </c>
      <c r="BS9" s="56">
        <f t="shared" si="30"/>
        <v>1</v>
      </c>
      <c r="BT9" s="56">
        <f t="shared" si="31"/>
        <v>1</v>
      </c>
      <c r="BU9" s="52" t="str">
        <f t="shared" si="32"/>
        <v>0 missed</v>
      </c>
      <c r="BV9" s="51">
        <f t="shared" si="33"/>
        <v>2</v>
      </c>
      <c r="BW9" s="57">
        <f t="shared" si="34"/>
        <v>1</v>
      </c>
      <c r="BX9" s="57" t="str">
        <f t="shared" si="35"/>
        <v>Q-1 A-1 || Q Total-1, A Total-1</v>
      </c>
      <c r="BY9" s="51" t="str" cm="1">
        <f t="array" ref="BY9">IFERROR(INDEX('Attendance-Slot-1'!$Q$2:$Q$1112,MATCH(1,('Attendance-Slot-1'!$A$2:$A$1112=$C9)*('Attendance-Slot-1'!$G$2:$G$1112=BY$2),0)),"No Data")</f>
        <v>No Data</v>
      </c>
      <c r="BZ9" s="51" t="str" cm="1">
        <f t="array" ref="BZ9">IFERROR(INDEX('Attendance-Slot-2'!$Q$2:$Q$2595,MATCH(1,('Attendance-Slot-2'!$A$2:$A$2595=$C9)*('Attendance-Slot-2'!$G$2:$G$2595=BY$2),0)),"No Data")</f>
        <v>P-S2_Onsite</v>
      </c>
      <c r="CA9" s="135">
        <f>VLOOKUP($BN9,'Written Exam Marks'!$H:$Q,10,FALSE)</f>
        <v>36</v>
      </c>
      <c r="CB9" s="135">
        <f>VLOOKUP($BN9,'Written Exam Marks'!$H:$Q,9,FALSE)</f>
        <v>40</v>
      </c>
      <c r="CC9" s="51" t="str">
        <f t="shared" si="36"/>
        <v>Present</v>
      </c>
      <c r="CD9" s="51" t="str">
        <f t="shared" si="37"/>
        <v>P-S2_Onsite</v>
      </c>
      <c r="CE9" s="29">
        <v>20</v>
      </c>
      <c r="CF9" s="29">
        <v>20</v>
      </c>
      <c r="CG9" s="29">
        <v>16</v>
      </c>
      <c r="CH9" s="29">
        <v>56</v>
      </c>
      <c r="CI9" s="29">
        <v>60</v>
      </c>
      <c r="CJ9" s="61" t="s">
        <v>7343</v>
      </c>
      <c r="CK9" s="61" t="s">
        <v>1613</v>
      </c>
      <c r="CL9" s="10" t="str">
        <f t="shared" si="38"/>
        <v>2025EM1100006-MDSDF404</v>
      </c>
      <c r="CM9" s="61" t="str">
        <f t="shared" si="39"/>
        <v>0 missed</v>
      </c>
      <c r="CN9" s="61" t="str">
        <f t="shared" si="40"/>
        <v>0 missed</v>
      </c>
      <c r="CO9" s="111">
        <f t="shared" si="41"/>
        <v>2</v>
      </c>
      <c r="CP9" s="111">
        <f t="shared" si="42"/>
        <v>1</v>
      </c>
      <c r="CQ9" s="9">
        <f t="shared" si="43"/>
        <v>1</v>
      </c>
      <c r="CR9" s="9">
        <f t="shared" si="44"/>
        <v>1</v>
      </c>
      <c r="CS9" s="61" t="str">
        <f t="shared" si="45"/>
        <v>0 missed</v>
      </c>
      <c r="CT9" s="111">
        <f t="shared" si="46"/>
        <v>3</v>
      </c>
      <c r="CU9" s="10">
        <f t="shared" si="47"/>
        <v>1</v>
      </c>
      <c r="CV9" s="10" t="str">
        <f t="shared" si="48"/>
        <v>Q-2 A-1 || Q Total-2, A Total-1</v>
      </c>
      <c r="CW9" s="111" t="str" cm="1">
        <f t="array" ref="CW9">IFERROR(INDEX('Attendance-Slot-1'!$Q$2:$Q$1112,MATCH(1,('Attendance-Slot-1'!$A$2:$A$1112=$C9)*('Attendance-Slot-1'!$G$2:$G$1112=CW$2),0)),"No Data")</f>
        <v>No Data</v>
      </c>
      <c r="CX9" s="111" t="str" cm="1">
        <f t="array" ref="CX9">IFERROR(INDEX('Attendance-Slot-2'!$Q$2:$Q$2595,MATCH(1,('Attendance-Slot-2'!$A$2:$A$2595=$C9)*('Attendance-Slot-2'!$G$2:$G$2595=CW$2),0)),"No Data")</f>
        <v>P-S2_Onsite</v>
      </c>
      <c r="CY9" s="136">
        <f>VLOOKUP($CL9,'Written Exam Marks'!$H:$Q,10,FALSE)</f>
        <v>19</v>
      </c>
      <c r="CZ9" s="136">
        <f>VLOOKUP($CL9,'Written Exam Marks'!$H:$Q,9,FALSE)</f>
        <v>40</v>
      </c>
      <c r="DA9" s="111" t="str">
        <f t="shared" si="49"/>
        <v>Present</v>
      </c>
      <c r="DB9" s="111" t="str">
        <f t="shared" si="50"/>
        <v>P-S2_Onsite</v>
      </c>
      <c r="DC9" s="148">
        <v>6.5</v>
      </c>
      <c r="DD9" s="148">
        <v>7</v>
      </c>
      <c r="DE9" s="148" t="s">
        <v>5</v>
      </c>
      <c r="DF9" s="148">
        <v>17</v>
      </c>
      <c r="DG9" s="148">
        <v>18</v>
      </c>
      <c r="DH9" s="148">
        <v>48.5</v>
      </c>
      <c r="DI9" s="148">
        <v>65</v>
      </c>
      <c r="DJ9" s="66" t="s">
        <v>7351</v>
      </c>
      <c r="DK9" s="66" t="s">
        <v>1631</v>
      </c>
      <c r="DL9" s="68" t="str">
        <f t="shared" si="51"/>
        <v>2025EM1100006-MDSDF406</v>
      </c>
      <c r="DM9" s="66" t="str">
        <f t="shared" si="52"/>
        <v>1 missed</v>
      </c>
      <c r="DN9" s="66" t="str">
        <f t="shared" si="53"/>
        <v>0 missed</v>
      </c>
      <c r="DO9" s="62">
        <f t="shared" si="54"/>
        <v>2</v>
      </c>
      <c r="DP9" s="62">
        <f t="shared" si="55"/>
        <v>2</v>
      </c>
      <c r="DQ9" s="67">
        <f t="shared" si="56"/>
        <v>0.66666666666666663</v>
      </c>
      <c r="DR9" s="67">
        <f t="shared" si="57"/>
        <v>1</v>
      </c>
      <c r="DS9" s="66" t="str">
        <f t="shared" si="58"/>
        <v>1 missed</v>
      </c>
      <c r="DT9" s="62">
        <f t="shared" si="59"/>
        <v>4</v>
      </c>
      <c r="DU9" s="68">
        <f t="shared" si="60"/>
        <v>0.8</v>
      </c>
      <c r="DV9" s="68" t="str">
        <f t="shared" si="61"/>
        <v>Q-2 A-2 || Q Total-3, A Total-2</v>
      </c>
      <c r="DW9" s="62" t="str" cm="1">
        <f t="array" ref="DW9">IFERROR(INDEX('Attendance-Slot-1'!$Q$2:$Q$1112,MATCH(1,('Attendance-Slot-1'!$A$2:$A$1112=$C9)*('Attendance-Slot-1'!$G$2:$G$1112=DW$2),0)),"No Data")</f>
        <v>No Data</v>
      </c>
      <c r="DX9" s="62" t="str" cm="1">
        <f t="array" ref="DX9">IFERROR(INDEX('Attendance-Slot-2'!$Q$2:$Q$2595,MATCH(1,('Attendance-Slot-2'!$A$2:$A$2595=$C9)*('Attendance-Slot-2'!$G$2:$G$2595=DW$2),0)),"No Data")</f>
        <v>P-S2_Onsite</v>
      </c>
      <c r="DY9" s="137">
        <f>VLOOKUP($DL9,'Written Exam Marks'!$H:$Q,10,FALSE)</f>
        <v>30.5</v>
      </c>
      <c r="DZ9" s="137">
        <f>VLOOKUP($DL9,'Written Exam Marks'!$H:$Q,9,FALSE)</f>
        <v>35</v>
      </c>
      <c r="EA9" s="62" t="str">
        <f t="shared" si="62"/>
        <v>Present</v>
      </c>
      <c r="EB9" s="62" t="str">
        <f t="shared" si="63"/>
        <v>P-S2_Onsite</v>
      </c>
      <c r="EC9" s="114" t="str">
        <f t="shared" si="0"/>
        <v>P-0, 
A-0, 
No Data-5</v>
      </c>
      <c r="ED9" s="114" t="str">
        <f t="shared" si="1"/>
        <v>P-5, 
A-0, 
No Data-0</v>
      </c>
      <c r="EE9" s="114" t="str">
        <f t="shared" si="64"/>
        <v>P-S2_Onsite</v>
      </c>
      <c r="EF9" s="114" t="str">
        <f t="shared" si="65"/>
        <v>P-S2_Onsite</v>
      </c>
      <c r="EG9" s="114" t="str">
        <f t="shared" si="66"/>
        <v>P-S2_Onsite</v>
      </c>
      <c r="EH9" s="114" t="str">
        <f t="shared" si="67"/>
        <v>P-S2_Onsite</v>
      </c>
      <c r="EI9" s="114" t="str">
        <f t="shared" si="68"/>
        <v>P-S2_Onsite</v>
      </c>
      <c r="EJ9" s="114" t="str">
        <f t="shared" si="69"/>
        <v>P-5, A-0, No Data-0</v>
      </c>
      <c r="EK9" s="114" t="s">
        <v>10453</v>
      </c>
      <c r="EL9" s="114">
        <v>30</v>
      </c>
      <c r="EM9" s="114">
        <v>10</v>
      </c>
      <c r="EN9" s="114">
        <v>60</v>
      </c>
      <c r="EO9" s="114">
        <v>100</v>
      </c>
      <c r="EP9" s="114" t="s">
        <v>7217</v>
      </c>
      <c r="EQ9" s="114" t="s">
        <v>1054</v>
      </c>
      <c r="ER9" s="114" t="s">
        <v>3710</v>
      </c>
      <c r="ES9" s="114"/>
      <c r="ET9" s="30" t="s">
        <v>3710</v>
      </c>
    </row>
    <row r="10" spans="1:150" x14ac:dyDescent="0.25">
      <c r="A10" s="114">
        <v>7</v>
      </c>
      <c r="B10" s="114" t="s">
        <v>7224</v>
      </c>
      <c r="C10" s="80" t="s">
        <v>1616</v>
      </c>
      <c r="D10" s="30" t="s">
        <v>1617</v>
      </c>
      <c r="E10" s="30" t="s">
        <v>1618</v>
      </c>
      <c r="F10" s="33" t="s">
        <v>7201</v>
      </c>
      <c r="G10" s="30" t="s">
        <v>1619</v>
      </c>
      <c r="H10" s="143">
        <v>14</v>
      </c>
      <c r="I10" s="143">
        <v>15</v>
      </c>
      <c r="J10" s="143">
        <v>17</v>
      </c>
      <c r="K10" s="143">
        <v>15</v>
      </c>
      <c r="L10" s="143">
        <v>61</v>
      </c>
      <c r="M10" s="143">
        <v>65</v>
      </c>
      <c r="N10" s="40" t="s">
        <v>7314</v>
      </c>
      <c r="O10" s="40" t="s">
        <v>1593</v>
      </c>
      <c r="P10" s="13" t="str">
        <f t="shared" si="2"/>
        <v>2025EM1100007-MDSDF401</v>
      </c>
      <c r="Q10" s="40" t="str">
        <f t="shared" si="3"/>
        <v>0 missed</v>
      </c>
      <c r="R10" s="40" t="str">
        <f t="shared" si="4"/>
        <v>0 missed</v>
      </c>
      <c r="S10" s="40">
        <f t="shared" si="5"/>
        <v>3</v>
      </c>
      <c r="T10" s="40">
        <f t="shared" si="6"/>
        <v>1</v>
      </c>
      <c r="U10" s="41">
        <f t="shared" si="7"/>
        <v>1</v>
      </c>
      <c r="V10" s="41">
        <f t="shared" si="8"/>
        <v>1</v>
      </c>
      <c r="W10" s="40" t="str">
        <f t="shared" si="9"/>
        <v>0 missed</v>
      </c>
      <c r="X10" s="113">
        <f t="shared" si="10"/>
        <v>4</v>
      </c>
      <c r="Y10" s="13">
        <f t="shared" si="11"/>
        <v>1</v>
      </c>
      <c r="Z10" s="13" t="str">
        <f t="shared" si="12"/>
        <v>Q-3 A-1 || Q Total-3, A Total-1</v>
      </c>
      <c r="AA10" s="113" t="str" cm="1">
        <f t="array" ref="AA10">IFERROR(INDEX('Attendance-Slot-1'!$Q$2:$Q$1112,MATCH(1,('Attendance-Slot-1'!$A$2:$A$1112=$C10)*('Attendance-Slot-1'!$G$2:$G$1112=AA$2),0)),"No Data")</f>
        <v>No Data</v>
      </c>
      <c r="AB10" s="113" t="str" cm="1">
        <f t="array" ref="AB10">IFERROR(INDEX('Attendance-Slot-2'!$Q$2:$Q$2595,MATCH(1,('Attendance-Slot-2'!$A$2:$A$2595=$C10)*('Attendance-Slot-2'!$G$2:$G$2595=AA$2),0)),"No Data")</f>
        <v>P-S2_Onsite</v>
      </c>
      <c r="AC10" s="133">
        <f>VLOOKUP($P10,'Written Exam Marks'!$H:$Q,10,FALSE)</f>
        <v>26</v>
      </c>
      <c r="AD10" s="133">
        <f>VLOOKUP($P10,'Written Exam Marks'!$H:$Q,9,FALSE)</f>
        <v>35</v>
      </c>
      <c r="AE10" s="113" t="str">
        <f t="shared" si="13"/>
        <v>Present</v>
      </c>
      <c r="AF10" s="113" t="str">
        <f t="shared" si="14"/>
        <v>P-S2_Onsite</v>
      </c>
      <c r="AG10" s="146">
        <v>9.5</v>
      </c>
      <c r="AH10" s="146">
        <v>10</v>
      </c>
      <c r="AI10" s="146">
        <v>10</v>
      </c>
      <c r="AJ10" s="146">
        <v>10</v>
      </c>
      <c r="AK10" s="146">
        <v>10</v>
      </c>
      <c r="AL10" s="146">
        <v>10</v>
      </c>
      <c r="AM10" s="146">
        <v>59.5</v>
      </c>
      <c r="AN10" s="146">
        <v>60</v>
      </c>
      <c r="AO10" s="43" t="s">
        <v>7336</v>
      </c>
      <c r="AP10" s="43" t="s">
        <v>1598</v>
      </c>
      <c r="AQ10" s="50" t="str">
        <f t="shared" si="15"/>
        <v>2025EM1100007-MDSDF402</v>
      </c>
      <c r="AR10" s="43" t="str">
        <f t="shared" si="16"/>
        <v>0 missed</v>
      </c>
      <c r="AS10" s="47" t="s">
        <v>7342</v>
      </c>
      <c r="AT10" s="43">
        <f t="shared" si="17"/>
        <v>6</v>
      </c>
      <c r="AU10" s="48" t="s">
        <v>7342</v>
      </c>
      <c r="AV10" s="49">
        <f t="shared" si="18"/>
        <v>1</v>
      </c>
      <c r="AW10" s="48" t="s">
        <v>7342</v>
      </c>
      <c r="AX10" s="43" t="str">
        <f t="shared" si="19"/>
        <v>0 missed</v>
      </c>
      <c r="AY10" s="42">
        <f t="shared" si="20"/>
        <v>6</v>
      </c>
      <c r="AZ10" s="50">
        <f t="shared" si="21"/>
        <v>1</v>
      </c>
      <c r="BA10" s="50" t="str">
        <f t="shared" si="22"/>
        <v>Q-6 A-- || Q Total-6, A Total-0</v>
      </c>
      <c r="BB10" s="42" t="str" cm="1">
        <f t="array" ref="BB10">IFERROR(INDEX('Attendance-Slot-1'!$Q$2:$Q$1112,MATCH(1,('Attendance-Slot-1'!$A$2:$A$1112=$C10)*('Attendance-Slot-1'!$G$2:$G$1112=BB$2),0)),"No Data")</f>
        <v>P-S1_Onsite</v>
      </c>
      <c r="BC10" s="42" t="str" cm="1">
        <f t="array" ref="BC10">IFERROR(INDEX('Attendance-Slot-2'!$Q$2:$Q$2595,MATCH(1,('Attendance-Slot-2'!$A$2:$A$2595=$C10)*('Attendance-Slot-2'!$G$2:$G$2595=BB$2),0)),"No Data")</f>
        <v>No Data</v>
      </c>
      <c r="BD10" s="134">
        <f>VLOOKUP($AQ10,'Written Exam Marks'!$H:$Q,10,FALSE)</f>
        <v>28</v>
      </c>
      <c r="BE10" s="134">
        <f>VLOOKUP($AQ10,'Written Exam Marks'!$H:$Q,9,FALSE)</f>
        <v>40</v>
      </c>
      <c r="BF10" s="42" t="str">
        <f t="shared" si="23"/>
        <v>Present</v>
      </c>
      <c r="BG10" s="42" t="str">
        <f t="shared" si="24"/>
        <v>P-S1_Onsite</v>
      </c>
      <c r="BH10" s="147">
        <v>20</v>
      </c>
      <c r="BI10" s="147">
        <v>30</v>
      </c>
      <c r="BJ10" s="147">
        <v>50</v>
      </c>
      <c r="BK10" s="147">
        <v>60</v>
      </c>
      <c r="BL10" s="52" t="s">
        <v>3697</v>
      </c>
      <c r="BM10" s="52" t="s">
        <v>1606</v>
      </c>
      <c r="BN10" s="57" t="str">
        <f t="shared" si="25"/>
        <v>2025EM1100007-MDSDF403</v>
      </c>
      <c r="BO10" s="52" t="str">
        <f t="shared" si="26"/>
        <v>0 missed</v>
      </c>
      <c r="BP10" s="52" t="str">
        <f t="shared" si="27"/>
        <v>0 missed</v>
      </c>
      <c r="BQ10" s="52">
        <f t="shared" si="28"/>
        <v>1</v>
      </c>
      <c r="BR10" s="52">
        <f t="shared" si="29"/>
        <v>1</v>
      </c>
      <c r="BS10" s="56">
        <f t="shared" si="30"/>
        <v>1</v>
      </c>
      <c r="BT10" s="56">
        <f t="shared" si="31"/>
        <v>1</v>
      </c>
      <c r="BU10" s="52" t="str">
        <f t="shared" si="32"/>
        <v>0 missed</v>
      </c>
      <c r="BV10" s="51">
        <f t="shared" si="33"/>
        <v>2</v>
      </c>
      <c r="BW10" s="57">
        <f t="shared" si="34"/>
        <v>1</v>
      </c>
      <c r="BX10" s="57" t="str">
        <f t="shared" si="35"/>
        <v>Q-1 A-1 || Q Total-1, A Total-1</v>
      </c>
      <c r="BY10" s="51" t="str" cm="1">
        <f t="array" ref="BY10">IFERROR(INDEX('Attendance-Slot-1'!$Q$2:$Q$1112,MATCH(1,('Attendance-Slot-1'!$A$2:$A$1112=$C10)*('Attendance-Slot-1'!$G$2:$G$1112=BY$2),0)),"No Data")</f>
        <v>No Data</v>
      </c>
      <c r="BZ10" s="51" t="str" cm="1">
        <f t="array" ref="BZ10">IFERROR(INDEX('Attendance-Slot-2'!$Q$2:$Q$2595,MATCH(1,('Attendance-Slot-2'!$A$2:$A$2595=$C10)*('Attendance-Slot-2'!$G$2:$G$2595=BY$2),0)),"No Data")</f>
        <v>P-S2_Onsite</v>
      </c>
      <c r="CA10" s="135">
        <f>VLOOKUP($BN10,'Written Exam Marks'!$H:$Q,10,FALSE)</f>
        <v>30</v>
      </c>
      <c r="CB10" s="135">
        <f>VLOOKUP($BN10,'Written Exam Marks'!$H:$Q,9,FALSE)</f>
        <v>40</v>
      </c>
      <c r="CC10" s="51" t="str">
        <f t="shared" si="36"/>
        <v>Present</v>
      </c>
      <c r="CD10" s="51" t="str">
        <f t="shared" si="37"/>
        <v>P-S2_Onsite</v>
      </c>
      <c r="CE10" s="29">
        <v>20</v>
      </c>
      <c r="CF10" s="29">
        <v>20</v>
      </c>
      <c r="CG10" s="29">
        <v>16</v>
      </c>
      <c r="CH10" s="29">
        <v>56</v>
      </c>
      <c r="CI10" s="29">
        <v>60</v>
      </c>
      <c r="CJ10" s="61" t="s">
        <v>7343</v>
      </c>
      <c r="CK10" s="61" t="s">
        <v>1613</v>
      </c>
      <c r="CL10" s="10" t="str">
        <f t="shared" si="38"/>
        <v>2025EM1100007-MDSDF404</v>
      </c>
      <c r="CM10" s="61" t="str">
        <f t="shared" si="39"/>
        <v>0 missed</v>
      </c>
      <c r="CN10" s="61" t="str">
        <f t="shared" si="40"/>
        <v>0 missed</v>
      </c>
      <c r="CO10" s="111">
        <f t="shared" si="41"/>
        <v>2</v>
      </c>
      <c r="CP10" s="111">
        <f t="shared" si="42"/>
        <v>1</v>
      </c>
      <c r="CQ10" s="9">
        <f t="shared" si="43"/>
        <v>1</v>
      </c>
      <c r="CR10" s="9">
        <f t="shared" si="44"/>
        <v>1</v>
      </c>
      <c r="CS10" s="61" t="str">
        <f t="shared" si="45"/>
        <v>0 missed</v>
      </c>
      <c r="CT10" s="111">
        <f t="shared" si="46"/>
        <v>3</v>
      </c>
      <c r="CU10" s="10">
        <f t="shared" si="47"/>
        <v>1</v>
      </c>
      <c r="CV10" s="10" t="str">
        <f t="shared" si="48"/>
        <v>Q-2 A-1 || Q Total-2, A Total-1</v>
      </c>
      <c r="CW10" s="111" t="str" cm="1">
        <f t="array" ref="CW10">IFERROR(INDEX('Attendance-Slot-1'!$Q$2:$Q$1112,MATCH(1,('Attendance-Slot-1'!$A$2:$A$1112=$C10)*('Attendance-Slot-1'!$G$2:$G$1112=CW$2),0)),"No Data")</f>
        <v>P-S1_Onsite</v>
      </c>
      <c r="CX10" s="111" t="str" cm="1">
        <f t="array" ref="CX10">IFERROR(INDEX('Attendance-Slot-2'!$Q$2:$Q$2595,MATCH(1,('Attendance-Slot-2'!$A$2:$A$2595=$C10)*('Attendance-Slot-2'!$G$2:$G$2595=CW$2),0)),"No Data")</f>
        <v>No Data</v>
      </c>
      <c r="CY10" s="136">
        <f>VLOOKUP($CL10,'Written Exam Marks'!$H:$Q,10,FALSE)</f>
        <v>26</v>
      </c>
      <c r="CZ10" s="136">
        <f>VLOOKUP($CL10,'Written Exam Marks'!$H:$Q,9,FALSE)</f>
        <v>40</v>
      </c>
      <c r="DA10" s="111" t="str">
        <f t="shared" si="49"/>
        <v>Present</v>
      </c>
      <c r="DB10" s="111" t="str">
        <f t="shared" si="50"/>
        <v>P-S1_Onsite</v>
      </c>
      <c r="DC10" s="148">
        <v>6.5</v>
      </c>
      <c r="DD10" s="148">
        <v>7.5</v>
      </c>
      <c r="DE10" s="148">
        <v>8</v>
      </c>
      <c r="DF10" s="148">
        <v>12</v>
      </c>
      <c r="DG10" s="148">
        <v>18</v>
      </c>
      <c r="DH10" s="148">
        <v>52</v>
      </c>
      <c r="DI10" s="148">
        <v>65</v>
      </c>
      <c r="DJ10" s="66" t="s">
        <v>7351</v>
      </c>
      <c r="DK10" s="66" t="s">
        <v>1631</v>
      </c>
      <c r="DL10" s="68" t="str">
        <f t="shared" si="51"/>
        <v>2025EM1100007-MDSDF406</v>
      </c>
      <c r="DM10" s="66" t="str">
        <f t="shared" si="52"/>
        <v>0 missed</v>
      </c>
      <c r="DN10" s="66" t="str">
        <f t="shared" si="53"/>
        <v>0 missed</v>
      </c>
      <c r="DO10" s="62">
        <f t="shared" si="54"/>
        <v>3</v>
      </c>
      <c r="DP10" s="62">
        <f t="shared" si="55"/>
        <v>2</v>
      </c>
      <c r="DQ10" s="67">
        <f t="shared" si="56"/>
        <v>1</v>
      </c>
      <c r="DR10" s="67">
        <f t="shared" si="57"/>
        <v>1</v>
      </c>
      <c r="DS10" s="66" t="str">
        <f t="shared" si="58"/>
        <v>0 missed</v>
      </c>
      <c r="DT10" s="62">
        <f t="shared" si="59"/>
        <v>5</v>
      </c>
      <c r="DU10" s="68">
        <f t="shared" si="60"/>
        <v>1</v>
      </c>
      <c r="DV10" s="68" t="str">
        <f t="shared" si="61"/>
        <v>Q-3 A-2 || Q Total-3, A Total-2</v>
      </c>
      <c r="DW10" s="62" t="str" cm="1">
        <f t="array" ref="DW10">IFERROR(INDEX('Attendance-Slot-1'!$Q$2:$Q$1112,MATCH(1,('Attendance-Slot-1'!$A$2:$A$1112=$C10)*('Attendance-Slot-1'!$G$2:$G$1112=DW$2),0)),"No Data")</f>
        <v>No Data</v>
      </c>
      <c r="DX10" s="62" t="str" cm="1">
        <f t="array" ref="DX10">IFERROR(INDEX('Attendance-Slot-2'!$Q$2:$Q$2595,MATCH(1,('Attendance-Slot-2'!$A$2:$A$2595=$C10)*('Attendance-Slot-2'!$G$2:$G$2595=DW$2),0)),"No Data")</f>
        <v>P-S2_Onsite</v>
      </c>
      <c r="DY10" s="137">
        <f>VLOOKUP($DL10,'Written Exam Marks'!$H:$Q,10,FALSE)</f>
        <v>24</v>
      </c>
      <c r="DZ10" s="137">
        <f>VLOOKUP($DL10,'Written Exam Marks'!$H:$Q,9,FALSE)</f>
        <v>35</v>
      </c>
      <c r="EA10" s="62" t="str">
        <f t="shared" si="62"/>
        <v>Present</v>
      </c>
      <c r="EB10" s="62" t="str">
        <f t="shared" si="63"/>
        <v>P-S2_Onsite</v>
      </c>
      <c r="EC10" s="114" t="str">
        <f t="shared" si="0"/>
        <v>P-2, 
A-0, 
No Data-3</v>
      </c>
      <c r="ED10" s="114" t="str">
        <f t="shared" si="1"/>
        <v>P-3, 
A-0, 
No Data-2</v>
      </c>
      <c r="EE10" s="114" t="str">
        <f t="shared" si="64"/>
        <v>P-S2_Onsite</v>
      </c>
      <c r="EF10" s="114" t="str">
        <f t="shared" si="65"/>
        <v>P-S1_Onsite</v>
      </c>
      <c r="EG10" s="114" t="str">
        <f t="shared" si="66"/>
        <v>P-S2_Onsite</v>
      </c>
      <c r="EH10" s="114" t="str">
        <f t="shared" si="67"/>
        <v>P-S1_Onsite</v>
      </c>
      <c r="EI10" s="114" t="str">
        <f t="shared" si="68"/>
        <v>P-S2_Onsite</v>
      </c>
      <c r="EJ10" s="114" t="str">
        <f t="shared" si="69"/>
        <v>P-5, A-0, No Data-0</v>
      </c>
      <c r="EK10" s="114" t="s">
        <v>10453</v>
      </c>
      <c r="EL10" s="114">
        <v>20</v>
      </c>
      <c r="EM10" s="114">
        <v>10</v>
      </c>
      <c r="EN10" s="114">
        <v>57</v>
      </c>
      <c r="EO10" s="114">
        <v>87</v>
      </c>
      <c r="EP10" s="114" t="s">
        <v>7217</v>
      </c>
      <c r="EQ10" s="114" t="s">
        <v>1054</v>
      </c>
      <c r="ER10" s="114" t="s">
        <v>1616</v>
      </c>
      <c r="ES10" s="114"/>
      <c r="ET10" s="30" t="s">
        <v>1616</v>
      </c>
    </row>
    <row r="11" spans="1:150" x14ac:dyDescent="0.25">
      <c r="A11" s="114">
        <v>8</v>
      </c>
      <c r="B11" s="114" t="s">
        <v>7224</v>
      </c>
      <c r="C11" s="80" t="s">
        <v>3714</v>
      </c>
      <c r="D11" s="30" t="s">
        <v>3715</v>
      </c>
      <c r="E11" s="30" t="s">
        <v>3716</v>
      </c>
      <c r="F11" s="33" t="s">
        <v>7201</v>
      </c>
      <c r="G11" s="30" t="s">
        <v>3717</v>
      </c>
      <c r="H11" s="143" t="s">
        <v>5</v>
      </c>
      <c r="I11" s="143" t="s">
        <v>5</v>
      </c>
      <c r="J11" s="143" t="s">
        <v>5</v>
      </c>
      <c r="K11" s="143" t="s">
        <v>5</v>
      </c>
      <c r="L11" s="143">
        <v>0</v>
      </c>
      <c r="M11" s="143">
        <v>65</v>
      </c>
      <c r="N11" s="40" t="s">
        <v>7314</v>
      </c>
      <c r="O11" s="40" t="s">
        <v>1593</v>
      </c>
      <c r="P11" s="13" t="str">
        <f t="shared" si="2"/>
        <v>2025EM1100008-MDSDF401</v>
      </c>
      <c r="Q11" s="40" t="str">
        <f t="shared" si="3"/>
        <v>3 missed</v>
      </c>
      <c r="R11" s="40" t="str">
        <f t="shared" si="4"/>
        <v>1 missed</v>
      </c>
      <c r="S11" s="40">
        <f t="shared" si="5"/>
        <v>0</v>
      </c>
      <c r="T11" s="40">
        <f t="shared" si="6"/>
        <v>0</v>
      </c>
      <c r="U11" s="41">
        <f t="shared" si="7"/>
        <v>0</v>
      </c>
      <c r="V11" s="41">
        <f t="shared" si="8"/>
        <v>0</v>
      </c>
      <c r="W11" s="40" t="str">
        <f t="shared" si="9"/>
        <v>4 missed</v>
      </c>
      <c r="X11" s="113">
        <f t="shared" si="10"/>
        <v>0</v>
      </c>
      <c r="Y11" s="13">
        <f t="shared" si="11"/>
        <v>0</v>
      </c>
      <c r="Z11" s="13" t="str">
        <f t="shared" si="12"/>
        <v>Q-0 A-0 || Q Total-3, A Total-1</v>
      </c>
      <c r="AA11" s="113" t="str" cm="1">
        <f t="array" ref="AA11">IFERROR(INDEX('Attendance-Slot-1'!$Q$2:$Q$1112,MATCH(1,('Attendance-Slot-1'!$A$2:$A$1112=$C11)*('Attendance-Slot-1'!$G$2:$G$1112=AA$2),0)),"No Data")</f>
        <v>No Data</v>
      </c>
      <c r="AB11" s="113" t="str" cm="1">
        <f t="array" ref="AB11">IFERROR(INDEX('Attendance-Slot-2'!$Q$2:$Q$2595,MATCH(1,('Attendance-Slot-2'!$A$2:$A$2595=$C11)*('Attendance-Slot-2'!$G$2:$G$2595=AA$2),0)),"No Data")</f>
        <v>A-S2_Onsite</v>
      </c>
      <c r="AC11" s="133" t="e">
        <f>VLOOKUP($P11,'Written Exam Marks'!$H:$Q,10,FALSE)</f>
        <v>#N/A</v>
      </c>
      <c r="AD11" s="133" t="e">
        <f>VLOOKUP($P11,'Written Exam Marks'!$H:$Q,9,FALSE)</f>
        <v>#N/A</v>
      </c>
      <c r="AE11" s="113" t="str">
        <f t="shared" si="13"/>
        <v>Absent</v>
      </c>
      <c r="AF11" s="113" t="str">
        <f t="shared" si="14"/>
        <v>A-S2_Onsite</v>
      </c>
      <c r="AG11" s="146" t="s">
        <v>5</v>
      </c>
      <c r="AH11" s="146" t="s">
        <v>5</v>
      </c>
      <c r="AI11" s="146" t="s">
        <v>5</v>
      </c>
      <c r="AJ11" s="146" t="s">
        <v>5</v>
      </c>
      <c r="AK11" s="146" t="s">
        <v>5</v>
      </c>
      <c r="AL11" s="146" t="s">
        <v>5</v>
      </c>
      <c r="AM11" s="146">
        <v>0</v>
      </c>
      <c r="AN11" s="146">
        <v>60</v>
      </c>
      <c r="AO11" s="43" t="s">
        <v>7336</v>
      </c>
      <c r="AP11" s="43" t="s">
        <v>1598</v>
      </c>
      <c r="AQ11" s="50" t="str">
        <f t="shared" si="15"/>
        <v>2025EM1100008-MDSDF402</v>
      </c>
      <c r="AR11" s="43" t="str">
        <f t="shared" si="16"/>
        <v>6 missed</v>
      </c>
      <c r="AS11" s="47" t="s">
        <v>7342</v>
      </c>
      <c r="AT11" s="43">
        <f t="shared" si="17"/>
        <v>0</v>
      </c>
      <c r="AU11" s="48" t="s">
        <v>7342</v>
      </c>
      <c r="AV11" s="49">
        <f t="shared" si="18"/>
        <v>0</v>
      </c>
      <c r="AW11" s="48" t="s">
        <v>7342</v>
      </c>
      <c r="AX11" s="43" t="str">
        <f t="shared" si="19"/>
        <v>6 missed</v>
      </c>
      <c r="AY11" s="42">
        <f t="shared" si="20"/>
        <v>0</v>
      </c>
      <c r="AZ11" s="50">
        <f t="shared" si="21"/>
        <v>0</v>
      </c>
      <c r="BA11" s="50" t="str">
        <f t="shared" si="22"/>
        <v>Q-0 A-- || Q Total-6, A Total-0</v>
      </c>
      <c r="BB11" s="42" t="str" cm="1">
        <f t="array" ref="BB11">IFERROR(INDEX('Attendance-Slot-1'!$Q$2:$Q$1112,MATCH(1,('Attendance-Slot-1'!$A$2:$A$1112=$C11)*('Attendance-Slot-1'!$G$2:$G$1112=BB$2),0)),"No Data")</f>
        <v>No Data</v>
      </c>
      <c r="BC11" s="42" t="str" cm="1">
        <f t="array" ref="BC11">IFERROR(INDEX('Attendance-Slot-2'!$Q$2:$Q$2595,MATCH(1,('Attendance-Slot-2'!$A$2:$A$2595=$C11)*('Attendance-Slot-2'!$G$2:$G$2595=BB$2),0)),"No Data")</f>
        <v>A-S2_Onsite</v>
      </c>
      <c r="BD11" s="134" t="e">
        <f>VLOOKUP($AQ11,'Written Exam Marks'!$H:$Q,10,FALSE)</f>
        <v>#N/A</v>
      </c>
      <c r="BE11" s="134" t="e">
        <f>VLOOKUP($AQ11,'Written Exam Marks'!$H:$Q,9,FALSE)</f>
        <v>#N/A</v>
      </c>
      <c r="BF11" s="42" t="str">
        <f t="shared" si="23"/>
        <v>Absent</v>
      </c>
      <c r="BG11" s="42" t="str">
        <f t="shared" si="24"/>
        <v>A-S2_Onsite</v>
      </c>
      <c r="BH11" s="147" t="s">
        <v>5</v>
      </c>
      <c r="BI11" s="147" t="s">
        <v>5</v>
      </c>
      <c r="BJ11" s="147">
        <v>0</v>
      </c>
      <c r="BK11" s="147">
        <v>60</v>
      </c>
      <c r="BL11" s="52" t="s">
        <v>3697</v>
      </c>
      <c r="BM11" s="52" t="s">
        <v>1606</v>
      </c>
      <c r="BN11" s="57" t="str">
        <f t="shared" si="25"/>
        <v>2025EM1100008-MDSDF403</v>
      </c>
      <c r="BO11" s="52" t="str">
        <f t="shared" si="26"/>
        <v>1 missed</v>
      </c>
      <c r="BP11" s="52" t="str">
        <f t="shared" si="27"/>
        <v>1 missed</v>
      </c>
      <c r="BQ11" s="52">
        <f t="shared" si="28"/>
        <v>0</v>
      </c>
      <c r="BR11" s="52">
        <f t="shared" si="29"/>
        <v>0</v>
      </c>
      <c r="BS11" s="56">
        <f t="shared" si="30"/>
        <v>0</v>
      </c>
      <c r="BT11" s="56">
        <f t="shared" si="31"/>
        <v>0</v>
      </c>
      <c r="BU11" s="52" t="str">
        <f t="shared" si="32"/>
        <v>2 missed</v>
      </c>
      <c r="BV11" s="51">
        <f t="shared" si="33"/>
        <v>0</v>
      </c>
      <c r="BW11" s="57">
        <f t="shared" si="34"/>
        <v>0</v>
      </c>
      <c r="BX11" s="57" t="str">
        <f t="shared" si="35"/>
        <v>Q-0 A-0 || Q Total-1, A Total-1</v>
      </c>
      <c r="BY11" s="51" t="str" cm="1">
        <f t="array" ref="BY11">IFERROR(INDEX('Attendance-Slot-1'!$Q$2:$Q$1112,MATCH(1,('Attendance-Slot-1'!$A$2:$A$1112=$C11)*('Attendance-Slot-1'!$G$2:$G$1112=BY$2),0)),"No Data")</f>
        <v>No Data</v>
      </c>
      <c r="BZ11" s="51" t="str" cm="1">
        <f t="array" ref="BZ11">IFERROR(INDEX('Attendance-Slot-2'!$Q$2:$Q$2595,MATCH(1,('Attendance-Slot-2'!$A$2:$A$2595=$C11)*('Attendance-Slot-2'!$G$2:$G$2595=BY$2),0)),"No Data")</f>
        <v>A-S2_Onsite</v>
      </c>
      <c r="CA11" s="135" t="e">
        <f>VLOOKUP($BN11,'Written Exam Marks'!$H:$Q,10,FALSE)</f>
        <v>#N/A</v>
      </c>
      <c r="CB11" s="135" t="e">
        <f>VLOOKUP($BN11,'Written Exam Marks'!$H:$Q,9,FALSE)</f>
        <v>#N/A</v>
      </c>
      <c r="CC11" s="51" t="str">
        <f t="shared" si="36"/>
        <v>Absent</v>
      </c>
      <c r="CD11" s="51" t="str">
        <f t="shared" si="37"/>
        <v>A-S2_Onsite</v>
      </c>
      <c r="CE11" s="29" t="s">
        <v>5</v>
      </c>
      <c r="CF11" s="29" t="s">
        <v>5</v>
      </c>
      <c r="CG11" s="29" t="s">
        <v>5</v>
      </c>
      <c r="CH11" s="29">
        <v>0</v>
      </c>
      <c r="CI11" s="29">
        <v>60</v>
      </c>
      <c r="CJ11" s="61" t="s">
        <v>7343</v>
      </c>
      <c r="CK11" s="61" t="s">
        <v>1613</v>
      </c>
      <c r="CL11" s="10" t="str">
        <f t="shared" si="38"/>
        <v>2025EM1100008-MDSDF404</v>
      </c>
      <c r="CM11" s="61" t="str">
        <f t="shared" si="39"/>
        <v>2 missed</v>
      </c>
      <c r="CN11" s="61" t="str">
        <f t="shared" si="40"/>
        <v>1 missed</v>
      </c>
      <c r="CO11" s="111">
        <f t="shared" si="41"/>
        <v>0</v>
      </c>
      <c r="CP11" s="111">
        <f t="shared" si="42"/>
        <v>0</v>
      </c>
      <c r="CQ11" s="9">
        <f t="shared" si="43"/>
        <v>0</v>
      </c>
      <c r="CR11" s="9">
        <f t="shared" si="44"/>
        <v>0</v>
      </c>
      <c r="CS11" s="61" t="str">
        <f t="shared" si="45"/>
        <v>3 missed</v>
      </c>
      <c r="CT11" s="111">
        <f t="shared" si="46"/>
        <v>0</v>
      </c>
      <c r="CU11" s="10">
        <f t="shared" si="47"/>
        <v>0</v>
      </c>
      <c r="CV11" s="10" t="str">
        <f t="shared" si="48"/>
        <v>Q-0 A-0 || Q Total-2, A Total-1</v>
      </c>
      <c r="CW11" s="111" t="str" cm="1">
        <f t="array" ref="CW11">IFERROR(INDEX('Attendance-Slot-1'!$Q$2:$Q$1112,MATCH(1,('Attendance-Slot-1'!$A$2:$A$1112=$C11)*('Attendance-Slot-1'!$G$2:$G$1112=CW$2),0)),"No Data")</f>
        <v>No Data</v>
      </c>
      <c r="CX11" s="111" t="str" cm="1">
        <f t="array" ref="CX11">IFERROR(INDEX('Attendance-Slot-2'!$Q$2:$Q$2595,MATCH(1,('Attendance-Slot-2'!$A$2:$A$2595=$C11)*('Attendance-Slot-2'!$G$2:$G$2595=CW$2),0)),"No Data")</f>
        <v>A-S2_Onsite</v>
      </c>
      <c r="CY11" s="136" t="e">
        <f>VLOOKUP($CL11,'Written Exam Marks'!$H:$Q,10,FALSE)</f>
        <v>#N/A</v>
      </c>
      <c r="CZ11" s="136" t="e">
        <f>VLOOKUP($CL11,'Written Exam Marks'!$H:$Q,9,FALSE)</f>
        <v>#N/A</v>
      </c>
      <c r="DA11" s="111" t="str">
        <f t="shared" si="49"/>
        <v>Absent</v>
      </c>
      <c r="DB11" s="111" t="str">
        <f t="shared" si="50"/>
        <v>A-S2_Onsite</v>
      </c>
      <c r="DC11" s="148" t="s">
        <v>5</v>
      </c>
      <c r="DD11" s="148" t="s">
        <v>5</v>
      </c>
      <c r="DE11" s="148" t="s">
        <v>5</v>
      </c>
      <c r="DF11" s="148" t="s">
        <v>5</v>
      </c>
      <c r="DG11" s="148" t="s">
        <v>5</v>
      </c>
      <c r="DH11" s="148">
        <v>0</v>
      </c>
      <c r="DI11" s="148">
        <v>65</v>
      </c>
      <c r="DJ11" s="66" t="s">
        <v>7351</v>
      </c>
      <c r="DK11" s="66" t="s">
        <v>1631</v>
      </c>
      <c r="DL11" s="68" t="str">
        <f t="shared" si="51"/>
        <v>2025EM1100008-MDSDF406</v>
      </c>
      <c r="DM11" s="66" t="str">
        <f t="shared" si="52"/>
        <v>3 missed</v>
      </c>
      <c r="DN11" s="66" t="str">
        <f t="shared" si="53"/>
        <v>2 missed</v>
      </c>
      <c r="DO11" s="62">
        <f t="shared" si="54"/>
        <v>0</v>
      </c>
      <c r="DP11" s="62">
        <f t="shared" si="55"/>
        <v>0</v>
      </c>
      <c r="DQ11" s="67">
        <f t="shared" si="56"/>
        <v>0</v>
      </c>
      <c r="DR11" s="67">
        <f t="shared" si="57"/>
        <v>0</v>
      </c>
      <c r="DS11" s="66" t="str">
        <f t="shared" si="58"/>
        <v>5 missed</v>
      </c>
      <c r="DT11" s="62">
        <f t="shared" si="59"/>
        <v>0</v>
      </c>
      <c r="DU11" s="68">
        <f t="shared" si="60"/>
        <v>0</v>
      </c>
      <c r="DV11" s="68" t="str">
        <f t="shared" si="61"/>
        <v>Q-0 A-0 || Q Total-3, A Total-2</v>
      </c>
      <c r="DW11" s="62" t="str" cm="1">
        <f t="array" ref="DW11">IFERROR(INDEX('Attendance-Slot-1'!$Q$2:$Q$1112,MATCH(1,('Attendance-Slot-1'!$A$2:$A$1112=$C11)*('Attendance-Slot-1'!$G$2:$G$1112=DW$2),0)),"No Data")</f>
        <v>No Data</v>
      </c>
      <c r="DX11" s="62" t="str" cm="1">
        <f t="array" ref="DX11">IFERROR(INDEX('Attendance-Slot-2'!$Q$2:$Q$2595,MATCH(1,('Attendance-Slot-2'!$A$2:$A$2595=$C11)*('Attendance-Slot-2'!$G$2:$G$2595=DW$2),0)),"No Data")</f>
        <v>A-S2_Onsite</v>
      </c>
      <c r="DY11" s="137" t="e">
        <f>VLOOKUP($DL11,'Written Exam Marks'!$H:$Q,10,FALSE)</f>
        <v>#N/A</v>
      </c>
      <c r="DZ11" s="137" t="e">
        <f>VLOOKUP($DL11,'Written Exam Marks'!$H:$Q,9,FALSE)</f>
        <v>#N/A</v>
      </c>
      <c r="EA11" s="62" t="str">
        <f t="shared" si="62"/>
        <v>Absent</v>
      </c>
      <c r="EB11" s="62" t="str">
        <f t="shared" si="63"/>
        <v>A-S2_Onsite</v>
      </c>
      <c r="EC11" s="114" t="str">
        <f t="shared" si="0"/>
        <v>P-0, 
A-0, 
No Data-5</v>
      </c>
      <c r="ED11" s="114" t="str">
        <f t="shared" si="1"/>
        <v>P-0, 
A-5, 
No Data-0</v>
      </c>
      <c r="EE11" s="114" t="str">
        <f t="shared" si="64"/>
        <v>A-S2_Onsite</v>
      </c>
      <c r="EF11" s="114" t="str">
        <f t="shared" si="65"/>
        <v>A-S2_Onsite</v>
      </c>
      <c r="EG11" s="114" t="str">
        <f t="shared" si="66"/>
        <v>A-S2_Onsite</v>
      </c>
      <c r="EH11" s="114" t="str">
        <f t="shared" si="67"/>
        <v>A-S2_Onsite</v>
      </c>
      <c r="EI11" s="114" t="str">
        <f t="shared" si="68"/>
        <v>A-S2_Onsite</v>
      </c>
      <c r="EJ11" s="114" t="str">
        <f t="shared" si="69"/>
        <v>P-0, A-5, No Data-0</v>
      </c>
      <c r="EK11" s="114" t="s">
        <v>10453</v>
      </c>
      <c r="EL11" s="114">
        <v>30</v>
      </c>
      <c r="EM11" s="114">
        <v>9</v>
      </c>
      <c r="EN11" s="114" t="s">
        <v>10455</v>
      </c>
      <c r="EO11" s="114">
        <v>39</v>
      </c>
      <c r="EP11" s="114" t="s">
        <v>7218</v>
      </c>
      <c r="EQ11" s="114" t="s">
        <v>1054</v>
      </c>
      <c r="ER11" s="114" t="s">
        <v>3714</v>
      </c>
      <c r="ES11" s="114" t="s">
        <v>7218</v>
      </c>
      <c r="ET11" s="30" t="s">
        <v>3714</v>
      </c>
    </row>
    <row r="12" spans="1:150" x14ac:dyDescent="0.25">
      <c r="A12" s="114">
        <v>9</v>
      </c>
      <c r="B12" s="114" t="s">
        <v>7224</v>
      </c>
      <c r="C12" s="80" t="s">
        <v>1622</v>
      </c>
      <c r="D12" s="30" t="s">
        <v>1623</v>
      </c>
      <c r="E12" s="30" t="s">
        <v>1624</v>
      </c>
      <c r="F12" s="33" t="s">
        <v>7202</v>
      </c>
      <c r="G12" s="30" t="s">
        <v>1625</v>
      </c>
      <c r="H12" s="143">
        <v>15</v>
      </c>
      <c r="I12" s="143">
        <v>15</v>
      </c>
      <c r="J12" s="143">
        <v>17</v>
      </c>
      <c r="K12" s="143">
        <v>15</v>
      </c>
      <c r="L12" s="143">
        <v>62</v>
      </c>
      <c r="M12" s="143">
        <v>65</v>
      </c>
      <c r="N12" s="40" t="s">
        <v>7314</v>
      </c>
      <c r="O12" s="40" t="s">
        <v>1593</v>
      </c>
      <c r="P12" s="13" t="str">
        <f t="shared" si="2"/>
        <v>2025EM1100009-MDSDF401</v>
      </c>
      <c r="Q12" s="40" t="str">
        <f t="shared" si="3"/>
        <v>0 missed</v>
      </c>
      <c r="R12" s="40" t="str">
        <f t="shared" si="4"/>
        <v>0 missed</v>
      </c>
      <c r="S12" s="40">
        <f t="shared" si="5"/>
        <v>3</v>
      </c>
      <c r="T12" s="40">
        <f t="shared" si="6"/>
        <v>1</v>
      </c>
      <c r="U12" s="41">
        <f t="shared" si="7"/>
        <v>1</v>
      </c>
      <c r="V12" s="41">
        <f t="shared" si="8"/>
        <v>1</v>
      </c>
      <c r="W12" s="40" t="str">
        <f t="shared" si="9"/>
        <v>0 missed</v>
      </c>
      <c r="X12" s="113">
        <f t="shared" si="10"/>
        <v>4</v>
      </c>
      <c r="Y12" s="13">
        <f t="shared" si="11"/>
        <v>1</v>
      </c>
      <c r="Z12" s="13" t="str">
        <f t="shared" si="12"/>
        <v>Q-3 A-1 || Q Total-3, A Total-1</v>
      </c>
      <c r="AA12" s="113" t="str" cm="1">
        <f t="array" ref="AA12">IFERROR(INDEX('Attendance-Slot-1'!$Q$2:$Q$1112,MATCH(1,('Attendance-Slot-1'!$A$2:$A$1112=$C12)*('Attendance-Slot-1'!$G$2:$G$1112=AA$2),0)),"No Data")</f>
        <v>P-S1_Onsite</v>
      </c>
      <c r="AB12" s="113" t="str" cm="1">
        <f t="array" ref="AB12">IFERROR(INDEX('Attendance-Slot-2'!$Q$2:$Q$2595,MATCH(1,('Attendance-Slot-2'!$A$2:$A$2595=$C12)*('Attendance-Slot-2'!$G$2:$G$2595=AA$2),0)),"No Data")</f>
        <v>No Data</v>
      </c>
      <c r="AC12" s="133">
        <f>VLOOKUP($P12,'Written Exam Marks'!$H:$Q,10,FALSE)</f>
        <v>16.5</v>
      </c>
      <c r="AD12" s="133">
        <f>VLOOKUP($P12,'Written Exam Marks'!$H:$Q,9,FALSE)</f>
        <v>35</v>
      </c>
      <c r="AE12" s="113" t="str">
        <f t="shared" si="13"/>
        <v>Present</v>
      </c>
      <c r="AF12" s="113" t="str">
        <f t="shared" si="14"/>
        <v>P-S1_Onsite</v>
      </c>
      <c r="AG12" s="146">
        <v>10</v>
      </c>
      <c r="AH12" s="146">
        <v>10</v>
      </c>
      <c r="AI12" s="146">
        <v>10</v>
      </c>
      <c r="AJ12" s="146">
        <v>10</v>
      </c>
      <c r="AK12" s="146">
        <v>9</v>
      </c>
      <c r="AL12" s="146">
        <v>10</v>
      </c>
      <c r="AM12" s="146">
        <v>59</v>
      </c>
      <c r="AN12" s="146">
        <v>60</v>
      </c>
      <c r="AO12" s="43" t="s">
        <v>7336</v>
      </c>
      <c r="AP12" s="43" t="s">
        <v>1598</v>
      </c>
      <c r="AQ12" s="50" t="str">
        <f t="shared" si="15"/>
        <v>2025EM1100009-MDSDF402</v>
      </c>
      <c r="AR12" s="43" t="str">
        <f t="shared" si="16"/>
        <v>0 missed</v>
      </c>
      <c r="AS12" s="47" t="s">
        <v>7342</v>
      </c>
      <c r="AT12" s="43">
        <f t="shared" si="17"/>
        <v>6</v>
      </c>
      <c r="AU12" s="48" t="s">
        <v>7342</v>
      </c>
      <c r="AV12" s="49">
        <f t="shared" si="18"/>
        <v>1</v>
      </c>
      <c r="AW12" s="48" t="s">
        <v>7342</v>
      </c>
      <c r="AX12" s="43" t="str">
        <f t="shared" si="19"/>
        <v>0 missed</v>
      </c>
      <c r="AY12" s="42">
        <f t="shared" si="20"/>
        <v>6</v>
      </c>
      <c r="AZ12" s="50">
        <f t="shared" si="21"/>
        <v>1</v>
      </c>
      <c r="BA12" s="50" t="str">
        <f t="shared" si="22"/>
        <v>Q-6 A-- || Q Total-6, A Total-0</v>
      </c>
      <c r="BB12" s="42" t="str" cm="1">
        <f t="array" ref="BB12">IFERROR(INDEX('Attendance-Slot-1'!$Q$2:$Q$1112,MATCH(1,('Attendance-Slot-1'!$A$2:$A$1112=$C12)*('Attendance-Slot-1'!$G$2:$G$1112=BB$2),0)),"No Data")</f>
        <v>P-S1_Onsite</v>
      </c>
      <c r="BC12" s="42" t="str" cm="1">
        <f t="array" ref="BC12">IFERROR(INDEX('Attendance-Slot-2'!$Q$2:$Q$2595,MATCH(1,('Attendance-Slot-2'!$A$2:$A$2595=$C12)*('Attendance-Slot-2'!$G$2:$G$2595=BB$2),0)),"No Data")</f>
        <v>No Data</v>
      </c>
      <c r="BD12" s="134">
        <f>VLOOKUP($AQ12,'Written Exam Marks'!$H:$Q,10,FALSE)</f>
        <v>26</v>
      </c>
      <c r="BE12" s="134">
        <f>VLOOKUP($AQ12,'Written Exam Marks'!$H:$Q,9,FALSE)</f>
        <v>40</v>
      </c>
      <c r="BF12" s="42" t="str">
        <f t="shared" si="23"/>
        <v>Present</v>
      </c>
      <c r="BG12" s="42" t="str">
        <f t="shared" si="24"/>
        <v>P-S1_Onsite</v>
      </c>
      <c r="BH12" s="147">
        <v>20</v>
      </c>
      <c r="BI12" s="147">
        <v>28</v>
      </c>
      <c r="BJ12" s="147">
        <v>48</v>
      </c>
      <c r="BK12" s="147">
        <v>60</v>
      </c>
      <c r="BL12" s="52" t="s">
        <v>3697</v>
      </c>
      <c r="BM12" s="52" t="s">
        <v>1606</v>
      </c>
      <c r="BN12" s="57" t="str">
        <f t="shared" si="25"/>
        <v>2025EM1100009-MDSDF403</v>
      </c>
      <c r="BO12" s="52" t="str">
        <f t="shared" si="26"/>
        <v>0 missed</v>
      </c>
      <c r="BP12" s="52" t="str">
        <f t="shared" si="27"/>
        <v>0 missed</v>
      </c>
      <c r="BQ12" s="52">
        <f t="shared" si="28"/>
        <v>1</v>
      </c>
      <c r="BR12" s="52">
        <f t="shared" si="29"/>
        <v>1</v>
      </c>
      <c r="BS12" s="56">
        <f t="shared" si="30"/>
        <v>1</v>
      </c>
      <c r="BT12" s="56">
        <f t="shared" si="31"/>
        <v>1</v>
      </c>
      <c r="BU12" s="52" t="str">
        <f t="shared" si="32"/>
        <v>0 missed</v>
      </c>
      <c r="BV12" s="51">
        <f t="shared" si="33"/>
        <v>2</v>
      </c>
      <c r="BW12" s="57">
        <f t="shared" si="34"/>
        <v>1</v>
      </c>
      <c r="BX12" s="57" t="str">
        <f t="shared" si="35"/>
        <v>Q-1 A-1 || Q Total-1, A Total-1</v>
      </c>
      <c r="BY12" s="51" t="str" cm="1">
        <f t="array" ref="BY12">IFERROR(INDEX('Attendance-Slot-1'!$Q$2:$Q$1112,MATCH(1,('Attendance-Slot-1'!$A$2:$A$1112=$C12)*('Attendance-Slot-1'!$G$2:$G$1112=BY$2),0)),"No Data")</f>
        <v>P-S1_Onsite</v>
      </c>
      <c r="BZ12" s="51" t="str" cm="1">
        <f t="array" ref="BZ12">IFERROR(INDEX('Attendance-Slot-2'!$Q$2:$Q$2595,MATCH(1,('Attendance-Slot-2'!$A$2:$A$2595=$C12)*('Attendance-Slot-2'!$G$2:$G$2595=BY$2),0)),"No Data")</f>
        <v>No Data</v>
      </c>
      <c r="CA12" s="135">
        <f>VLOOKUP($BN12,'Written Exam Marks'!$H:$Q,10,FALSE)</f>
        <v>28</v>
      </c>
      <c r="CB12" s="135">
        <f>VLOOKUP($BN12,'Written Exam Marks'!$H:$Q,9,FALSE)</f>
        <v>40</v>
      </c>
      <c r="CC12" s="51" t="str">
        <f t="shared" si="36"/>
        <v>Present</v>
      </c>
      <c r="CD12" s="51" t="str">
        <f t="shared" si="37"/>
        <v>P-S1_Onsite</v>
      </c>
      <c r="CE12" s="29">
        <v>20</v>
      </c>
      <c r="CF12" s="29">
        <v>20</v>
      </c>
      <c r="CG12" s="29">
        <v>17</v>
      </c>
      <c r="CH12" s="29">
        <v>57</v>
      </c>
      <c r="CI12" s="29">
        <v>60</v>
      </c>
      <c r="CJ12" s="61" t="s">
        <v>7343</v>
      </c>
      <c r="CK12" s="61" t="s">
        <v>1613</v>
      </c>
      <c r="CL12" s="10" t="str">
        <f t="shared" si="38"/>
        <v>2025EM1100009-MDSDF404</v>
      </c>
      <c r="CM12" s="61" t="str">
        <f t="shared" si="39"/>
        <v>0 missed</v>
      </c>
      <c r="CN12" s="61" t="str">
        <f t="shared" si="40"/>
        <v>0 missed</v>
      </c>
      <c r="CO12" s="111">
        <f t="shared" si="41"/>
        <v>2</v>
      </c>
      <c r="CP12" s="111">
        <f t="shared" si="42"/>
        <v>1</v>
      </c>
      <c r="CQ12" s="9">
        <f t="shared" si="43"/>
        <v>1</v>
      </c>
      <c r="CR12" s="9">
        <f t="shared" si="44"/>
        <v>1</v>
      </c>
      <c r="CS12" s="61" t="str">
        <f t="shared" si="45"/>
        <v>0 missed</v>
      </c>
      <c r="CT12" s="111">
        <f t="shared" si="46"/>
        <v>3</v>
      </c>
      <c r="CU12" s="10">
        <f t="shared" si="47"/>
        <v>1</v>
      </c>
      <c r="CV12" s="10" t="str">
        <f t="shared" si="48"/>
        <v>Q-2 A-1 || Q Total-2, A Total-1</v>
      </c>
      <c r="CW12" s="111" t="str" cm="1">
        <f t="array" ref="CW12">IFERROR(INDEX('Attendance-Slot-1'!$Q$2:$Q$1112,MATCH(1,('Attendance-Slot-1'!$A$2:$A$1112=$C12)*('Attendance-Slot-1'!$G$2:$G$1112=CW$2),0)),"No Data")</f>
        <v>P-S1_Onsite</v>
      </c>
      <c r="CX12" s="111" t="str" cm="1">
        <f t="array" ref="CX12">IFERROR(INDEX('Attendance-Slot-2'!$Q$2:$Q$2595,MATCH(1,('Attendance-Slot-2'!$A$2:$A$2595=$C12)*('Attendance-Slot-2'!$G$2:$G$2595=CW$2),0)),"No Data")</f>
        <v>No Data</v>
      </c>
      <c r="CY12" s="136">
        <f>VLOOKUP($CL12,'Written Exam Marks'!$H:$Q,10,FALSE)</f>
        <v>22</v>
      </c>
      <c r="CZ12" s="136">
        <f>VLOOKUP($CL12,'Written Exam Marks'!$H:$Q,9,FALSE)</f>
        <v>40</v>
      </c>
      <c r="DA12" s="111" t="str">
        <f t="shared" si="49"/>
        <v>Present</v>
      </c>
      <c r="DB12" s="111" t="str">
        <f t="shared" si="50"/>
        <v>P-S1_Onsite</v>
      </c>
      <c r="DC12" s="148">
        <v>7.5</v>
      </c>
      <c r="DD12" s="148">
        <v>7.75</v>
      </c>
      <c r="DE12" s="148">
        <v>8</v>
      </c>
      <c r="DF12" s="148">
        <v>14</v>
      </c>
      <c r="DG12" s="148">
        <v>19</v>
      </c>
      <c r="DH12" s="148">
        <v>56.25</v>
      </c>
      <c r="DI12" s="148">
        <v>65</v>
      </c>
      <c r="DJ12" s="66" t="s">
        <v>7351</v>
      </c>
      <c r="DK12" s="66" t="s">
        <v>1631</v>
      </c>
      <c r="DL12" s="68" t="str">
        <f t="shared" si="51"/>
        <v>2025EM1100009-MDSDF406</v>
      </c>
      <c r="DM12" s="66" t="str">
        <f t="shared" si="52"/>
        <v>0 missed</v>
      </c>
      <c r="DN12" s="66" t="str">
        <f t="shared" si="53"/>
        <v>0 missed</v>
      </c>
      <c r="DO12" s="62">
        <f t="shared" si="54"/>
        <v>3</v>
      </c>
      <c r="DP12" s="62">
        <f t="shared" si="55"/>
        <v>2</v>
      </c>
      <c r="DQ12" s="67">
        <f t="shared" si="56"/>
        <v>1</v>
      </c>
      <c r="DR12" s="67">
        <f t="shared" si="57"/>
        <v>1</v>
      </c>
      <c r="DS12" s="66" t="str">
        <f t="shared" si="58"/>
        <v>0 missed</v>
      </c>
      <c r="DT12" s="62">
        <f t="shared" si="59"/>
        <v>5</v>
      </c>
      <c r="DU12" s="68">
        <f t="shared" si="60"/>
        <v>1</v>
      </c>
      <c r="DV12" s="68" t="str">
        <f t="shared" si="61"/>
        <v>Q-3 A-2 || Q Total-3, A Total-2</v>
      </c>
      <c r="DW12" s="62" t="str" cm="1">
        <f t="array" ref="DW12">IFERROR(INDEX('Attendance-Slot-1'!$Q$2:$Q$1112,MATCH(1,('Attendance-Slot-1'!$A$2:$A$1112=$C12)*('Attendance-Slot-1'!$G$2:$G$1112=DW$2),0)),"No Data")</f>
        <v>P-S1_Onsite</v>
      </c>
      <c r="DX12" s="62" t="str" cm="1">
        <f t="array" ref="DX12">IFERROR(INDEX('Attendance-Slot-2'!$Q$2:$Q$2595,MATCH(1,('Attendance-Slot-2'!$A$2:$A$2595=$C12)*('Attendance-Slot-2'!$G$2:$G$2595=DW$2),0)),"No Data")</f>
        <v>No Data</v>
      </c>
      <c r="DY12" s="137">
        <f>VLOOKUP($DL12,'Written Exam Marks'!$H:$Q,10,FALSE)</f>
        <v>27</v>
      </c>
      <c r="DZ12" s="137">
        <f>VLOOKUP($DL12,'Written Exam Marks'!$H:$Q,9,FALSE)</f>
        <v>35</v>
      </c>
      <c r="EA12" s="62" t="str">
        <f t="shared" si="62"/>
        <v>Present</v>
      </c>
      <c r="EB12" s="62" t="str">
        <f t="shared" si="63"/>
        <v>P-S1_Onsite</v>
      </c>
      <c r="EC12" s="114" t="str">
        <f t="shared" si="0"/>
        <v>P-5, 
A-0, 
No Data-0</v>
      </c>
      <c r="ED12" s="114" t="str">
        <f t="shared" si="1"/>
        <v>P-0, 
A-0, 
No Data-5</v>
      </c>
      <c r="EE12" s="114" t="str">
        <f t="shared" si="64"/>
        <v>P-S1_Onsite</v>
      </c>
      <c r="EF12" s="114" t="str">
        <f t="shared" si="65"/>
        <v>P-S1_Onsite</v>
      </c>
      <c r="EG12" s="114" t="str">
        <f t="shared" si="66"/>
        <v>P-S1_Onsite</v>
      </c>
      <c r="EH12" s="114" t="str">
        <f t="shared" si="67"/>
        <v>P-S1_Onsite</v>
      </c>
      <c r="EI12" s="114" t="str">
        <f t="shared" si="68"/>
        <v>P-S1_Onsite</v>
      </c>
      <c r="EJ12" s="114" t="str">
        <f t="shared" si="69"/>
        <v>P-5, A-0, No Data-0</v>
      </c>
      <c r="EK12" s="114" t="s">
        <v>10453</v>
      </c>
      <c r="EL12" s="114">
        <v>28.5</v>
      </c>
      <c r="EM12" s="114">
        <v>9</v>
      </c>
      <c r="EN12" s="114">
        <v>50</v>
      </c>
      <c r="EO12" s="114">
        <v>87.5</v>
      </c>
      <c r="EP12" s="114" t="s">
        <v>7217</v>
      </c>
      <c r="EQ12" s="114" t="s">
        <v>1054</v>
      </c>
      <c r="ER12" s="114" t="s">
        <v>1622</v>
      </c>
      <c r="ES12" s="114"/>
      <c r="ET12" s="30" t="s">
        <v>1622</v>
      </c>
    </row>
    <row r="13" spans="1:150" x14ac:dyDescent="0.25">
      <c r="A13" s="114">
        <v>10</v>
      </c>
      <c r="B13" s="114" t="s">
        <v>7224</v>
      </c>
      <c r="C13" s="80" t="s">
        <v>3718</v>
      </c>
      <c r="D13" s="30" t="s">
        <v>3719</v>
      </c>
      <c r="E13" s="30" t="s">
        <v>3720</v>
      </c>
      <c r="F13" s="33" t="s">
        <v>7202</v>
      </c>
      <c r="G13" s="30" t="s">
        <v>3721</v>
      </c>
      <c r="H13" s="143">
        <v>15</v>
      </c>
      <c r="I13" s="143">
        <v>15</v>
      </c>
      <c r="J13" s="143">
        <v>20</v>
      </c>
      <c r="K13" s="143">
        <v>15</v>
      </c>
      <c r="L13" s="143">
        <v>65</v>
      </c>
      <c r="M13" s="143">
        <v>65</v>
      </c>
      <c r="N13" s="40" t="s">
        <v>7314</v>
      </c>
      <c r="O13" s="40" t="s">
        <v>1593</v>
      </c>
      <c r="P13" s="13" t="str">
        <f t="shared" si="2"/>
        <v>2025EM1100010-MDSDF401</v>
      </c>
      <c r="Q13" s="40" t="str">
        <f t="shared" si="3"/>
        <v>0 missed</v>
      </c>
      <c r="R13" s="40" t="str">
        <f t="shared" si="4"/>
        <v>0 missed</v>
      </c>
      <c r="S13" s="40">
        <f t="shared" si="5"/>
        <v>3</v>
      </c>
      <c r="T13" s="40">
        <f t="shared" si="6"/>
        <v>1</v>
      </c>
      <c r="U13" s="41">
        <f t="shared" si="7"/>
        <v>1</v>
      </c>
      <c r="V13" s="41">
        <f t="shared" si="8"/>
        <v>1</v>
      </c>
      <c r="W13" s="40" t="str">
        <f t="shared" si="9"/>
        <v>0 missed</v>
      </c>
      <c r="X13" s="113">
        <f t="shared" si="10"/>
        <v>4</v>
      </c>
      <c r="Y13" s="13">
        <f t="shared" si="11"/>
        <v>1</v>
      </c>
      <c r="Z13" s="13" t="str">
        <f t="shared" si="12"/>
        <v>Q-3 A-1 || Q Total-3, A Total-1</v>
      </c>
      <c r="AA13" s="113" t="str" cm="1">
        <f t="array" ref="AA13">IFERROR(INDEX('Attendance-Slot-1'!$Q$2:$Q$1112,MATCH(1,('Attendance-Slot-1'!$A$2:$A$1112=$C13)*('Attendance-Slot-1'!$G$2:$G$1112=AA$2),0)),"No Data")</f>
        <v>No Data</v>
      </c>
      <c r="AB13" s="113" t="str" cm="1">
        <f t="array" ref="AB13">IFERROR(INDEX('Attendance-Slot-2'!$Q$2:$Q$2595,MATCH(1,('Attendance-Slot-2'!$A$2:$A$2595=$C13)*('Attendance-Slot-2'!$G$2:$G$2595=AA$2),0)),"No Data")</f>
        <v>P-S2_Onsite</v>
      </c>
      <c r="AC13" s="133">
        <f>VLOOKUP($P13,'Written Exam Marks'!$H:$Q,10,FALSE)</f>
        <v>25</v>
      </c>
      <c r="AD13" s="133">
        <f>VLOOKUP($P13,'Written Exam Marks'!$H:$Q,9,FALSE)</f>
        <v>35</v>
      </c>
      <c r="AE13" s="113" t="str">
        <f t="shared" si="13"/>
        <v>Present</v>
      </c>
      <c r="AF13" s="113" t="str">
        <f t="shared" si="14"/>
        <v>P-S2_Onsite</v>
      </c>
      <c r="AG13" s="146">
        <v>10</v>
      </c>
      <c r="AH13" s="146">
        <v>9.5</v>
      </c>
      <c r="AI13" s="146">
        <v>10</v>
      </c>
      <c r="AJ13" s="146">
        <v>10</v>
      </c>
      <c r="AK13" s="146">
        <v>10</v>
      </c>
      <c r="AL13" s="146">
        <v>10</v>
      </c>
      <c r="AM13" s="146">
        <v>59.5</v>
      </c>
      <c r="AN13" s="146">
        <v>60</v>
      </c>
      <c r="AO13" s="43" t="s">
        <v>7336</v>
      </c>
      <c r="AP13" s="43" t="s">
        <v>1598</v>
      </c>
      <c r="AQ13" s="50" t="str">
        <f t="shared" si="15"/>
        <v>2025EM1100010-MDSDF402</v>
      </c>
      <c r="AR13" s="43" t="str">
        <f t="shared" si="16"/>
        <v>0 missed</v>
      </c>
      <c r="AS13" s="47" t="s">
        <v>7342</v>
      </c>
      <c r="AT13" s="43">
        <f t="shared" si="17"/>
        <v>6</v>
      </c>
      <c r="AU13" s="48" t="s">
        <v>7342</v>
      </c>
      <c r="AV13" s="49">
        <f t="shared" si="18"/>
        <v>1</v>
      </c>
      <c r="AW13" s="48" t="s">
        <v>7342</v>
      </c>
      <c r="AX13" s="43" t="str">
        <f t="shared" si="19"/>
        <v>0 missed</v>
      </c>
      <c r="AY13" s="42">
        <f t="shared" si="20"/>
        <v>6</v>
      </c>
      <c r="AZ13" s="50">
        <f t="shared" si="21"/>
        <v>1</v>
      </c>
      <c r="BA13" s="50" t="str">
        <f t="shared" si="22"/>
        <v>Q-6 A-- || Q Total-6, A Total-0</v>
      </c>
      <c r="BB13" s="42" t="str" cm="1">
        <f t="array" ref="BB13">IFERROR(INDEX('Attendance-Slot-1'!$Q$2:$Q$1112,MATCH(1,('Attendance-Slot-1'!$A$2:$A$1112=$C13)*('Attendance-Slot-1'!$G$2:$G$1112=BB$2),0)),"No Data")</f>
        <v>No Data</v>
      </c>
      <c r="BC13" s="42" t="str" cm="1">
        <f t="array" ref="BC13">IFERROR(INDEX('Attendance-Slot-2'!$Q$2:$Q$2595,MATCH(1,('Attendance-Slot-2'!$A$2:$A$2595=$C13)*('Attendance-Slot-2'!$G$2:$G$2595=BB$2),0)),"No Data")</f>
        <v>P-S2_Onsite</v>
      </c>
      <c r="BD13" s="134">
        <f>VLOOKUP($AQ13,'Written Exam Marks'!$H:$Q,10,FALSE)</f>
        <v>27</v>
      </c>
      <c r="BE13" s="134">
        <f>VLOOKUP($AQ13,'Written Exam Marks'!$H:$Q,9,FALSE)</f>
        <v>40</v>
      </c>
      <c r="BF13" s="42" t="str">
        <f t="shared" si="23"/>
        <v>Present</v>
      </c>
      <c r="BG13" s="42" t="str">
        <f t="shared" si="24"/>
        <v>P-S2_Onsite</v>
      </c>
      <c r="BH13" s="147">
        <v>20</v>
      </c>
      <c r="BI13" s="147">
        <v>24</v>
      </c>
      <c r="BJ13" s="147">
        <v>44</v>
      </c>
      <c r="BK13" s="147">
        <v>60</v>
      </c>
      <c r="BL13" s="52" t="s">
        <v>3697</v>
      </c>
      <c r="BM13" s="52" t="s">
        <v>1606</v>
      </c>
      <c r="BN13" s="57" t="str">
        <f t="shared" si="25"/>
        <v>2025EM1100010-MDSDF403</v>
      </c>
      <c r="BO13" s="52" t="str">
        <f t="shared" si="26"/>
        <v>0 missed</v>
      </c>
      <c r="BP13" s="52" t="str">
        <f t="shared" si="27"/>
        <v>0 missed</v>
      </c>
      <c r="BQ13" s="52">
        <f t="shared" si="28"/>
        <v>1</v>
      </c>
      <c r="BR13" s="52">
        <f t="shared" si="29"/>
        <v>1</v>
      </c>
      <c r="BS13" s="56">
        <f t="shared" si="30"/>
        <v>1</v>
      </c>
      <c r="BT13" s="56">
        <f t="shared" si="31"/>
        <v>1</v>
      </c>
      <c r="BU13" s="52" t="str">
        <f t="shared" si="32"/>
        <v>0 missed</v>
      </c>
      <c r="BV13" s="51">
        <f t="shared" si="33"/>
        <v>2</v>
      </c>
      <c r="BW13" s="57">
        <f t="shared" si="34"/>
        <v>1</v>
      </c>
      <c r="BX13" s="57" t="str">
        <f t="shared" si="35"/>
        <v>Q-1 A-1 || Q Total-1, A Total-1</v>
      </c>
      <c r="BY13" s="51" t="str" cm="1">
        <f t="array" ref="BY13">IFERROR(INDEX('Attendance-Slot-1'!$Q$2:$Q$1112,MATCH(1,('Attendance-Slot-1'!$A$2:$A$1112=$C13)*('Attendance-Slot-1'!$G$2:$G$1112=BY$2),0)),"No Data")</f>
        <v>No Data</v>
      </c>
      <c r="BZ13" s="51" t="str" cm="1">
        <f t="array" ref="BZ13">IFERROR(INDEX('Attendance-Slot-2'!$Q$2:$Q$2595,MATCH(1,('Attendance-Slot-2'!$A$2:$A$2595=$C13)*('Attendance-Slot-2'!$G$2:$G$2595=BY$2),0)),"No Data")</f>
        <v>P-S2_Onsite</v>
      </c>
      <c r="CA13" s="135">
        <f>VLOOKUP($BN13,'Written Exam Marks'!$H:$Q,10,FALSE)</f>
        <v>23.5</v>
      </c>
      <c r="CB13" s="135">
        <f>VLOOKUP($BN13,'Written Exam Marks'!$H:$Q,9,FALSE)</f>
        <v>40</v>
      </c>
      <c r="CC13" s="51" t="str">
        <f t="shared" si="36"/>
        <v>Present</v>
      </c>
      <c r="CD13" s="51" t="str">
        <f t="shared" si="37"/>
        <v>P-S2_Onsite</v>
      </c>
      <c r="CE13" s="29">
        <v>20</v>
      </c>
      <c r="CF13" s="29">
        <v>20</v>
      </c>
      <c r="CG13" s="29">
        <v>19</v>
      </c>
      <c r="CH13" s="29">
        <v>59</v>
      </c>
      <c r="CI13" s="29">
        <v>60</v>
      </c>
      <c r="CJ13" s="61" t="s">
        <v>7343</v>
      </c>
      <c r="CK13" s="61" t="s">
        <v>1613</v>
      </c>
      <c r="CL13" s="10" t="str">
        <f t="shared" si="38"/>
        <v>2025EM1100010-MDSDF404</v>
      </c>
      <c r="CM13" s="61" t="str">
        <f t="shared" si="39"/>
        <v>0 missed</v>
      </c>
      <c r="CN13" s="61" t="str">
        <f t="shared" si="40"/>
        <v>0 missed</v>
      </c>
      <c r="CO13" s="111">
        <f t="shared" si="41"/>
        <v>2</v>
      </c>
      <c r="CP13" s="111">
        <f t="shared" si="42"/>
        <v>1</v>
      </c>
      <c r="CQ13" s="9">
        <f t="shared" si="43"/>
        <v>1</v>
      </c>
      <c r="CR13" s="9">
        <f t="shared" si="44"/>
        <v>1</v>
      </c>
      <c r="CS13" s="61" t="str">
        <f t="shared" si="45"/>
        <v>0 missed</v>
      </c>
      <c r="CT13" s="111">
        <f t="shared" si="46"/>
        <v>3</v>
      </c>
      <c r="CU13" s="10">
        <f t="shared" si="47"/>
        <v>1</v>
      </c>
      <c r="CV13" s="10" t="str">
        <f t="shared" si="48"/>
        <v>Q-2 A-1 || Q Total-2, A Total-1</v>
      </c>
      <c r="CW13" s="111" t="str" cm="1">
        <f t="array" ref="CW13">IFERROR(INDEX('Attendance-Slot-1'!$Q$2:$Q$1112,MATCH(1,('Attendance-Slot-1'!$A$2:$A$1112=$C13)*('Attendance-Slot-1'!$G$2:$G$1112=CW$2),0)),"No Data")</f>
        <v>No Data</v>
      </c>
      <c r="CX13" s="111" t="str" cm="1">
        <f t="array" ref="CX13">IFERROR(INDEX('Attendance-Slot-2'!$Q$2:$Q$2595,MATCH(1,('Attendance-Slot-2'!$A$2:$A$2595=$C13)*('Attendance-Slot-2'!$G$2:$G$2595=CW$2),0)),"No Data")</f>
        <v>P-S2_Onsite</v>
      </c>
      <c r="CY13" s="136">
        <f>VLOOKUP($CL13,'Written Exam Marks'!$H:$Q,10,FALSE)</f>
        <v>23.5</v>
      </c>
      <c r="CZ13" s="136">
        <f>VLOOKUP($CL13,'Written Exam Marks'!$H:$Q,9,FALSE)</f>
        <v>40</v>
      </c>
      <c r="DA13" s="111" t="str">
        <f t="shared" si="49"/>
        <v>Present</v>
      </c>
      <c r="DB13" s="111" t="str">
        <f t="shared" si="50"/>
        <v>P-S2_Onsite</v>
      </c>
      <c r="DC13" s="148">
        <v>5.5</v>
      </c>
      <c r="DD13" s="148">
        <v>7.5</v>
      </c>
      <c r="DE13" s="148">
        <v>9</v>
      </c>
      <c r="DF13" s="148">
        <v>13</v>
      </c>
      <c r="DG13" s="148">
        <v>18</v>
      </c>
      <c r="DH13" s="148">
        <v>53</v>
      </c>
      <c r="DI13" s="148">
        <v>65</v>
      </c>
      <c r="DJ13" s="66" t="s">
        <v>7351</v>
      </c>
      <c r="DK13" s="66" t="s">
        <v>1631</v>
      </c>
      <c r="DL13" s="68" t="str">
        <f t="shared" si="51"/>
        <v>2025EM1100010-MDSDF406</v>
      </c>
      <c r="DM13" s="66" t="str">
        <f t="shared" si="52"/>
        <v>0 missed</v>
      </c>
      <c r="DN13" s="66" t="str">
        <f t="shared" si="53"/>
        <v>0 missed</v>
      </c>
      <c r="DO13" s="62">
        <f t="shared" si="54"/>
        <v>3</v>
      </c>
      <c r="DP13" s="62">
        <f t="shared" si="55"/>
        <v>2</v>
      </c>
      <c r="DQ13" s="67">
        <f t="shared" si="56"/>
        <v>1</v>
      </c>
      <c r="DR13" s="67">
        <f t="shared" si="57"/>
        <v>1</v>
      </c>
      <c r="DS13" s="66" t="str">
        <f t="shared" si="58"/>
        <v>0 missed</v>
      </c>
      <c r="DT13" s="62">
        <f t="shared" si="59"/>
        <v>5</v>
      </c>
      <c r="DU13" s="68">
        <f t="shared" si="60"/>
        <v>1</v>
      </c>
      <c r="DV13" s="68" t="str">
        <f t="shared" si="61"/>
        <v>Q-3 A-2 || Q Total-3, A Total-2</v>
      </c>
      <c r="DW13" s="62" t="str" cm="1">
        <f t="array" ref="DW13">IFERROR(INDEX('Attendance-Slot-1'!$Q$2:$Q$1112,MATCH(1,('Attendance-Slot-1'!$A$2:$A$1112=$C13)*('Attendance-Slot-1'!$G$2:$G$1112=DW$2),0)),"No Data")</f>
        <v>No Data</v>
      </c>
      <c r="DX13" s="62" t="str" cm="1">
        <f t="array" ref="DX13">IFERROR(INDEX('Attendance-Slot-2'!$Q$2:$Q$2595,MATCH(1,('Attendance-Slot-2'!$A$2:$A$2595=$C13)*('Attendance-Slot-2'!$G$2:$G$2595=DW$2),0)),"No Data")</f>
        <v>P-S2_Onsite</v>
      </c>
      <c r="DY13" s="137">
        <f>VLOOKUP($DL13,'Written Exam Marks'!$H:$Q,10,FALSE)</f>
        <v>22.5</v>
      </c>
      <c r="DZ13" s="137">
        <f>VLOOKUP($DL13,'Written Exam Marks'!$H:$Q,9,FALSE)</f>
        <v>35</v>
      </c>
      <c r="EA13" s="62" t="str">
        <f t="shared" si="62"/>
        <v>Present</v>
      </c>
      <c r="EB13" s="62" t="str">
        <f t="shared" si="63"/>
        <v>P-S2_Onsite</v>
      </c>
      <c r="EC13" s="114" t="str">
        <f t="shared" si="0"/>
        <v>P-0, 
A-0, 
No Data-5</v>
      </c>
      <c r="ED13" s="114" t="str">
        <f t="shared" si="1"/>
        <v>P-5, 
A-0, 
No Data-0</v>
      </c>
      <c r="EE13" s="114" t="str">
        <f t="shared" si="64"/>
        <v>P-S2_Onsite</v>
      </c>
      <c r="EF13" s="114" t="str">
        <f t="shared" si="65"/>
        <v>P-S2_Onsite</v>
      </c>
      <c r="EG13" s="114" t="str">
        <f t="shared" si="66"/>
        <v>P-S2_Onsite</v>
      </c>
      <c r="EH13" s="114" t="str">
        <f t="shared" si="67"/>
        <v>P-S2_Onsite</v>
      </c>
      <c r="EI13" s="114" t="str">
        <f t="shared" si="68"/>
        <v>P-S2_Onsite</v>
      </c>
      <c r="EJ13" s="114" t="str">
        <f t="shared" si="69"/>
        <v>P-5, A-0, No Data-0</v>
      </c>
      <c r="EK13" s="114" t="s">
        <v>10453</v>
      </c>
      <c r="EL13" s="114">
        <v>27</v>
      </c>
      <c r="EM13" s="114">
        <v>9</v>
      </c>
      <c r="EN13" s="114">
        <v>31</v>
      </c>
      <c r="EO13" s="114">
        <v>67</v>
      </c>
      <c r="EP13" s="114" t="s">
        <v>7217</v>
      </c>
      <c r="EQ13" s="114" t="s">
        <v>1054</v>
      </c>
      <c r="ER13" s="114" t="s">
        <v>3718</v>
      </c>
      <c r="ES13" s="114"/>
      <c r="ET13" s="30" t="s">
        <v>3718</v>
      </c>
    </row>
    <row r="14" spans="1:150" x14ac:dyDescent="0.25">
      <c r="A14" s="114">
        <v>11</v>
      </c>
      <c r="B14" s="114" t="s">
        <v>7224</v>
      </c>
      <c r="C14" s="80" t="s">
        <v>1634</v>
      </c>
      <c r="D14" s="30" t="s">
        <v>1635</v>
      </c>
      <c r="E14" s="30" t="s">
        <v>1636</v>
      </c>
      <c r="F14" s="33" t="s">
        <v>7201</v>
      </c>
      <c r="G14" s="30" t="s">
        <v>1637</v>
      </c>
      <c r="H14" s="143">
        <v>15</v>
      </c>
      <c r="I14" s="143">
        <v>15</v>
      </c>
      <c r="J14" s="143">
        <v>20</v>
      </c>
      <c r="K14" s="143">
        <v>15</v>
      </c>
      <c r="L14" s="143">
        <v>65</v>
      </c>
      <c r="M14" s="143">
        <v>65</v>
      </c>
      <c r="N14" s="40" t="s">
        <v>7314</v>
      </c>
      <c r="O14" s="40" t="s">
        <v>1593</v>
      </c>
      <c r="P14" s="13" t="str">
        <f t="shared" si="2"/>
        <v>2025EM1100011-MDSDF401</v>
      </c>
      <c r="Q14" s="40" t="str">
        <f t="shared" si="3"/>
        <v>0 missed</v>
      </c>
      <c r="R14" s="40" t="str">
        <f t="shared" si="4"/>
        <v>0 missed</v>
      </c>
      <c r="S14" s="40">
        <f t="shared" si="5"/>
        <v>3</v>
      </c>
      <c r="T14" s="40">
        <f t="shared" si="6"/>
        <v>1</v>
      </c>
      <c r="U14" s="41">
        <f t="shared" si="7"/>
        <v>1</v>
      </c>
      <c r="V14" s="41">
        <f t="shared" si="8"/>
        <v>1</v>
      </c>
      <c r="W14" s="40" t="str">
        <f t="shared" si="9"/>
        <v>0 missed</v>
      </c>
      <c r="X14" s="113">
        <f t="shared" si="10"/>
        <v>4</v>
      </c>
      <c r="Y14" s="13">
        <f t="shared" si="11"/>
        <v>1</v>
      </c>
      <c r="Z14" s="13" t="str">
        <f t="shared" si="12"/>
        <v>Q-3 A-1 || Q Total-3, A Total-1</v>
      </c>
      <c r="AA14" s="113" t="str" cm="1">
        <f t="array" ref="AA14">IFERROR(INDEX('Attendance-Slot-1'!$Q$2:$Q$1112,MATCH(1,('Attendance-Slot-1'!$A$2:$A$1112=$C14)*('Attendance-Slot-1'!$G$2:$G$1112=AA$2),0)),"No Data")</f>
        <v>P-S1_Onsite</v>
      </c>
      <c r="AB14" s="113" t="str" cm="1">
        <f t="array" ref="AB14">IFERROR(INDEX('Attendance-Slot-2'!$Q$2:$Q$2595,MATCH(1,('Attendance-Slot-2'!$A$2:$A$2595=$C14)*('Attendance-Slot-2'!$G$2:$G$2595=AA$2),0)),"No Data")</f>
        <v>No Data</v>
      </c>
      <c r="AC14" s="133">
        <f>VLOOKUP($P14,'Written Exam Marks'!$H:$Q,10,FALSE)</f>
        <v>18</v>
      </c>
      <c r="AD14" s="133">
        <f>VLOOKUP($P14,'Written Exam Marks'!$H:$Q,9,FALSE)</f>
        <v>35</v>
      </c>
      <c r="AE14" s="113" t="str">
        <f t="shared" si="13"/>
        <v>Present</v>
      </c>
      <c r="AF14" s="113" t="str">
        <f t="shared" si="14"/>
        <v>P-S1_Onsite</v>
      </c>
      <c r="AG14" s="146">
        <v>9.5</v>
      </c>
      <c r="AH14" s="146">
        <v>10</v>
      </c>
      <c r="AI14" s="146">
        <v>10</v>
      </c>
      <c r="AJ14" s="146">
        <v>10</v>
      </c>
      <c r="AK14" s="146">
        <v>10</v>
      </c>
      <c r="AL14" s="146" t="s">
        <v>5</v>
      </c>
      <c r="AM14" s="146">
        <v>49.5</v>
      </c>
      <c r="AN14" s="146">
        <v>60</v>
      </c>
      <c r="AO14" s="43" t="s">
        <v>7336</v>
      </c>
      <c r="AP14" s="43" t="s">
        <v>1598</v>
      </c>
      <c r="AQ14" s="50" t="str">
        <f t="shared" si="15"/>
        <v>2025EM1100011-MDSDF402</v>
      </c>
      <c r="AR14" s="43" t="str">
        <f t="shared" si="16"/>
        <v>1 missed</v>
      </c>
      <c r="AS14" s="47" t="s">
        <v>7342</v>
      </c>
      <c r="AT14" s="43">
        <f t="shared" si="17"/>
        <v>5</v>
      </c>
      <c r="AU14" s="48" t="s">
        <v>7342</v>
      </c>
      <c r="AV14" s="49">
        <f t="shared" si="18"/>
        <v>0.83333333333333337</v>
      </c>
      <c r="AW14" s="48" t="s">
        <v>7342</v>
      </c>
      <c r="AX14" s="43" t="str">
        <f t="shared" si="19"/>
        <v>1 missed</v>
      </c>
      <c r="AY14" s="42">
        <f t="shared" si="20"/>
        <v>5</v>
      </c>
      <c r="AZ14" s="50">
        <f t="shared" si="21"/>
        <v>0.83333333333333337</v>
      </c>
      <c r="BA14" s="50" t="str">
        <f t="shared" si="22"/>
        <v>Q-5 A-- || Q Total-6, A Total-0</v>
      </c>
      <c r="BB14" s="42" t="str" cm="1">
        <f t="array" ref="BB14">IFERROR(INDEX('Attendance-Slot-1'!$Q$2:$Q$1112,MATCH(1,('Attendance-Slot-1'!$A$2:$A$1112=$C14)*('Attendance-Slot-1'!$G$2:$G$1112=BB$2),0)),"No Data")</f>
        <v>No Data</v>
      </c>
      <c r="BC14" s="42" t="str" cm="1">
        <f t="array" ref="BC14">IFERROR(INDEX('Attendance-Slot-2'!$Q$2:$Q$2595,MATCH(1,('Attendance-Slot-2'!$A$2:$A$2595=$C14)*('Attendance-Slot-2'!$G$2:$G$2595=BB$2),0)),"No Data")</f>
        <v>P-S2_Onsite</v>
      </c>
      <c r="BD14" s="134">
        <f>VLOOKUP($AQ14,'Written Exam Marks'!$H:$Q,10,FALSE)</f>
        <v>27</v>
      </c>
      <c r="BE14" s="134">
        <f>VLOOKUP($AQ14,'Written Exam Marks'!$H:$Q,9,FALSE)</f>
        <v>40</v>
      </c>
      <c r="BF14" s="42" t="str">
        <f t="shared" si="23"/>
        <v>Present</v>
      </c>
      <c r="BG14" s="42" t="str">
        <f t="shared" si="24"/>
        <v>P-S2_Onsite</v>
      </c>
      <c r="BH14" s="147">
        <v>19</v>
      </c>
      <c r="BI14" s="147">
        <v>27</v>
      </c>
      <c r="BJ14" s="147">
        <v>46</v>
      </c>
      <c r="BK14" s="147">
        <v>60</v>
      </c>
      <c r="BL14" s="52" t="s">
        <v>3697</v>
      </c>
      <c r="BM14" s="52" t="s">
        <v>1606</v>
      </c>
      <c r="BN14" s="57" t="str">
        <f t="shared" si="25"/>
        <v>2025EM1100011-MDSDF403</v>
      </c>
      <c r="BO14" s="52" t="str">
        <f t="shared" si="26"/>
        <v>0 missed</v>
      </c>
      <c r="BP14" s="52" t="str">
        <f t="shared" si="27"/>
        <v>0 missed</v>
      </c>
      <c r="BQ14" s="52">
        <f t="shared" si="28"/>
        <v>1</v>
      </c>
      <c r="BR14" s="52">
        <f t="shared" si="29"/>
        <v>1</v>
      </c>
      <c r="BS14" s="56">
        <f t="shared" si="30"/>
        <v>1</v>
      </c>
      <c r="BT14" s="56">
        <f t="shared" si="31"/>
        <v>1</v>
      </c>
      <c r="BU14" s="52" t="str">
        <f t="shared" si="32"/>
        <v>0 missed</v>
      </c>
      <c r="BV14" s="51">
        <f t="shared" si="33"/>
        <v>2</v>
      </c>
      <c r="BW14" s="57">
        <f t="shared" si="34"/>
        <v>1</v>
      </c>
      <c r="BX14" s="57" t="str">
        <f t="shared" si="35"/>
        <v>Q-1 A-1 || Q Total-1, A Total-1</v>
      </c>
      <c r="BY14" s="51" t="str" cm="1">
        <f t="array" ref="BY14">IFERROR(INDEX('Attendance-Slot-1'!$Q$2:$Q$1112,MATCH(1,('Attendance-Slot-1'!$A$2:$A$1112=$C14)*('Attendance-Slot-1'!$G$2:$G$1112=BY$2),0)),"No Data")</f>
        <v>No Data</v>
      </c>
      <c r="BZ14" s="51" t="str" cm="1">
        <f t="array" ref="BZ14">IFERROR(INDEX('Attendance-Slot-2'!$Q$2:$Q$2595,MATCH(1,('Attendance-Slot-2'!$A$2:$A$2595=$C14)*('Attendance-Slot-2'!$G$2:$G$2595=BY$2),0)),"No Data")</f>
        <v>P-S2_Onsite</v>
      </c>
      <c r="CA14" s="135">
        <f>VLOOKUP($BN14,'Written Exam Marks'!$H:$Q,10,FALSE)</f>
        <v>28.5</v>
      </c>
      <c r="CB14" s="135">
        <f>VLOOKUP($BN14,'Written Exam Marks'!$H:$Q,9,FALSE)</f>
        <v>40</v>
      </c>
      <c r="CC14" s="51" t="str">
        <f t="shared" si="36"/>
        <v>Present</v>
      </c>
      <c r="CD14" s="51" t="str">
        <f t="shared" si="37"/>
        <v>P-S2_Onsite</v>
      </c>
      <c r="CE14" s="29">
        <v>20</v>
      </c>
      <c r="CF14" s="29">
        <v>20</v>
      </c>
      <c r="CG14" s="29">
        <v>18</v>
      </c>
      <c r="CH14" s="29">
        <v>58</v>
      </c>
      <c r="CI14" s="29">
        <v>60</v>
      </c>
      <c r="CJ14" s="61" t="s">
        <v>7343</v>
      </c>
      <c r="CK14" s="61" t="s">
        <v>1613</v>
      </c>
      <c r="CL14" s="10" t="str">
        <f t="shared" si="38"/>
        <v>2025EM1100011-MDSDF404</v>
      </c>
      <c r="CM14" s="61" t="str">
        <f t="shared" si="39"/>
        <v>0 missed</v>
      </c>
      <c r="CN14" s="61" t="str">
        <f t="shared" si="40"/>
        <v>0 missed</v>
      </c>
      <c r="CO14" s="111">
        <f t="shared" si="41"/>
        <v>2</v>
      </c>
      <c r="CP14" s="111">
        <f t="shared" si="42"/>
        <v>1</v>
      </c>
      <c r="CQ14" s="9">
        <f t="shared" si="43"/>
        <v>1</v>
      </c>
      <c r="CR14" s="9">
        <f t="shared" si="44"/>
        <v>1</v>
      </c>
      <c r="CS14" s="61" t="str">
        <f t="shared" si="45"/>
        <v>0 missed</v>
      </c>
      <c r="CT14" s="111">
        <f t="shared" si="46"/>
        <v>3</v>
      </c>
      <c r="CU14" s="10">
        <f t="shared" si="47"/>
        <v>1</v>
      </c>
      <c r="CV14" s="10" t="str">
        <f t="shared" si="48"/>
        <v>Q-2 A-1 || Q Total-2, A Total-1</v>
      </c>
      <c r="CW14" s="111" t="str" cm="1">
        <f t="array" ref="CW14">IFERROR(INDEX('Attendance-Slot-1'!$Q$2:$Q$1112,MATCH(1,('Attendance-Slot-1'!$A$2:$A$1112=$C14)*('Attendance-Slot-1'!$G$2:$G$1112=CW$2),0)),"No Data")</f>
        <v>P-S1_Onsite</v>
      </c>
      <c r="CX14" s="111" t="str" cm="1">
        <f t="array" ref="CX14">IFERROR(INDEX('Attendance-Slot-2'!$Q$2:$Q$2595,MATCH(1,('Attendance-Slot-2'!$A$2:$A$2595=$C14)*('Attendance-Slot-2'!$G$2:$G$2595=CW$2),0)),"No Data")</f>
        <v>No Data</v>
      </c>
      <c r="CY14" s="136">
        <f>VLOOKUP($CL14,'Written Exam Marks'!$H:$Q,10,FALSE)</f>
        <v>30.5</v>
      </c>
      <c r="CZ14" s="136">
        <f>VLOOKUP($CL14,'Written Exam Marks'!$H:$Q,9,FALSE)</f>
        <v>40</v>
      </c>
      <c r="DA14" s="111" t="str">
        <f t="shared" si="49"/>
        <v>Present</v>
      </c>
      <c r="DB14" s="111" t="str">
        <f t="shared" si="50"/>
        <v>P-S1_Onsite</v>
      </c>
      <c r="DC14" s="148">
        <v>5.5</v>
      </c>
      <c r="DD14" s="148">
        <v>6.625</v>
      </c>
      <c r="DE14" s="148">
        <v>9</v>
      </c>
      <c r="DF14" s="148">
        <v>12</v>
      </c>
      <c r="DG14" s="148">
        <v>18</v>
      </c>
      <c r="DH14" s="148">
        <v>51.125</v>
      </c>
      <c r="DI14" s="148">
        <v>65</v>
      </c>
      <c r="DJ14" s="66" t="s">
        <v>7351</v>
      </c>
      <c r="DK14" s="66" t="s">
        <v>1631</v>
      </c>
      <c r="DL14" s="68" t="str">
        <f t="shared" si="51"/>
        <v>2025EM1100011-MDSDF406</v>
      </c>
      <c r="DM14" s="66" t="str">
        <f t="shared" si="52"/>
        <v>0 missed</v>
      </c>
      <c r="DN14" s="66" t="str">
        <f t="shared" si="53"/>
        <v>0 missed</v>
      </c>
      <c r="DO14" s="62">
        <f t="shared" si="54"/>
        <v>3</v>
      </c>
      <c r="DP14" s="62">
        <f t="shared" si="55"/>
        <v>2</v>
      </c>
      <c r="DQ14" s="67">
        <f t="shared" si="56"/>
        <v>1</v>
      </c>
      <c r="DR14" s="67">
        <f t="shared" si="57"/>
        <v>1</v>
      </c>
      <c r="DS14" s="66" t="str">
        <f t="shared" si="58"/>
        <v>0 missed</v>
      </c>
      <c r="DT14" s="62">
        <f t="shared" si="59"/>
        <v>5</v>
      </c>
      <c r="DU14" s="68">
        <f t="shared" si="60"/>
        <v>1</v>
      </c>
      <c r="DV14" s="68" t="str">
        <f t="shared" si="61"/>
        <v>Q-3 A-2 || Q Total-3, A Total-2</v>
      </c>
      <c r="DW14" s="62" t="str" cm="1">
        <f t="array" ref="DW14">IFERROR(INDEX('Attendance-Slot-1'!$Q$2:$Q$1112,MATCH(1,('Attendance-Slot-1'!$A$2:$A$1112=$C14)*('Attendance-Slot-1'!$G$2:$G$1112=DW$2),0)),"No Data")</f>
        <v>P-S1_Onsite</v>
      </c>
      <c r="DX14" s="62" t="str" cm="1">
        <f t="array" ref="DX14">IFERROR(INDEX('Attendance-Slot-2'!$Q$2:$Q$2595,MATCH(1,('Attendance-Slot-2'!$A$2:$A$2595=$C14)*('Attendance-Slot-2'!$G$2:$G$2595=DW$2),0)),"No Data")</f>
        <v>No Data</v>
      </c>
      <c r="DY14" s="137">
        <f>VLOOKUP($DL14,'Written Exam Marks'!$H:$Q,10,FALSE)</f>
        <v>32</v>
      </c>
      <c r="DZ14" s="137">
        <f>VLOOKUP($DL14,'Written Exam Marks'!$H:$Q,9,FALSE)</f>
        <v>35</v>
      </c>
      <c r="EA14" s="62" t="str">
        <f t="shared" si="62"/>
        <v>Present</v>
      </c>
      <c r="EB14" s="62" t="str">
        <f t="shared" si="63"/>
        <v>P-S1_Onsite</v>
      </c>
      <c r="EC14" s="114" t="str">
        <f t="shared" si="0"/>
        <v>P-3, 
A-0, 
No Data-2</v>
      </c>
      <c r="ED14" s="114" t="str">
        <f t="shared" si="1"/>
        <v>P-2, 
A-0, 
No Data-3</v>
      </c>
      <c r="EE14" s="114" t="str">
        <f t="shared" si="64"/>
        <v>P-S1_Onsite</v>
      </c>
      <c r="EF14" s="114" t="str">
        <f t="shared" si="65"/>
        <v>P-S2_Onsite</v>
      </c>
      <c r="EG14" s="114" t="str">
        <f t="shared" si="66"/>
        <v>P-S2_Onsite</v>
      </c>
      <c r="EH14" s="114" t="str">
        <f t="shared" si="67"/>
        <v>P-S1_Onsite</v>
      </c>
      <c r="EI14" s="114" t="str">
        <f t="shared" si="68"/>
        <v>P-S1_Onsite</v>
      </c>
      <c r="EJ14" s="114" t="str">
        <f t="shared" si="69"/>
        <v>P-5, A-0, No Data-0</v>
      </c>
      <c r="EK14" s="114" t="s">
        <v>10453</v>
      </c>
      <c r="EL14" s="114">
        <v>29.5</v>
      </c>
      <c r="EM14" s="114">
        <v>10</v>
      </c>
      <c r="EN14" s="114">
        <v>56</v>
      </c>
      <c r="EO14" s="114">
        <v>95.5</v>
      </c>
      <c r="EP14" s="114" t="s">
        <v>7217</v>
      </c>
      <c r="EQ14" s="114" t="s">
        <v>1054</v>
      </c>
      <c r="ER14" s="114" t="s">
        <v>1634</v>
      </c>
      <c r="ES14" s="114"/>
      <c r="ET14" s="30" t="s">
        <v>1634</v>
      </c>
    </row>
    <row r="15" spans="1:150" x14ac:dyDescent="0.25">
      <c r="A15" s="114">
        <v>12</v>
      </c>
      <c r="B15" s="114" t="s">
        <v>7224</v>
      </c>
      <c r="C15" s="80" t="s">
        <v>3722</v>
      </c>
      <c r="D15" s="30" t="s">
        <v>3723</v>
      </c>
      <c r="E15" s="30" t="s">
        <v>3724</v>
      </c>
      <c r="F15" s="33" t="s">
        <v>7201</v>
      </c>
      <c r="G15" s="30" t="s">
        <v>3725</v>
      </c>
      <c r="H15" s="143">
        <v>15</v>
      </c>
      <c r="I15" s="143">
        <v>15</v>
      </c>
      <c r="J15" s="143">
        <v>15</v>
      </c>
      <c r="K15" s="143">
        <v>15</v>
      </c>
      <c r="L15" s="143">
        <v>60</v>
      </c>
      <c r="M15" s="143">
        <v>65</v>
      </c>
      <c r="N15" s="40" t="s">
        <v>7314</v>
      </c>
      <c r="O15" s="40" t="s">
        <v>1593</v>
      </c>
      <c r="P15" s="13" t="str">
        <f t="shared" si="2"/>
        <v>2025EM1100012-MDSDF401</v>
      </c>
      <c r="Q15" s="40" t="str">
        <f t="shared" si="3"/>
        <v>0 missed</v>
      </c>
      <c r="R15" s="40" t="str">
        <f t="shared" si="4"/>
        <v>0 missed</v>
      </c>
      <c r="S15" s="40">
        <f t="shared" si="5"/>
        <v>3</v>
      </c>
      <c r="T15" s="40">
        <f t="shared" si="6"/>
        <v>1</v>
      </c>
      <c r="U15" s="41">
        <f t="shared" si="7"/>
        <v>1</v>
      </c>
      <c r="V15" s="41">
        <f t="shared" si="8"/>
        <v>1</v>
      </c>
      <c r="W15" s="40" t="str">
        <f t="shared" si="9"/>
        <v>0 missed</v>
      </c>
      <c r="X15" s="113">
        <f t="shared" si="10"/>
        <v>4</v>
      </c>
      <c r="Y15" s="13">
        <f t="shared" si="11"/>
        <v>1</v>
      </c>
      <c r="Z15" s="13" t="str">
        <f t="shared" si="12"/>
        <v>Q-3 A-1 || Q Total-3, A Total-1</v>
      </c>
      <c r="AA15" s="113" t="str" cm="1">
        <f t="array" ref="AA15">IFERROR(INDEX('Attendance-Slot-1'!$Q$2:$Q$1112,MATCH(1,('Attendance-Slot-1'!$A$2:$A$1112=$C15)*('Attendance-Slot-1'!$G$2:$G$1112=AA$2),0)),"No Data")</f>
        <v>No Data</v>
      </c>
      <c r="AB15" s="113" t="str" cm="1">
        <f t="array" ref="AB15">IFERROR(INDEX('Attendance-Slot-2'!$Q$2:$Q$2595,MATCH(1,('Attendance-Slot-2'!$A$2:$A$2595=$C15)*('Attendance-Slot-2'!$G$2:$G$2595=AA$2),0)),"No Data")</f>
        <v>P-S2_Onsite</v>
      </c>
      <c r="AC15" s="133">
        <f>VLOOKUP($P15,'Written Exam Marks'!$H:$Q,10,FALSE)</f>
        <v>6</v>
      </c>
      <c r="AD15" s="133">
        <f>VLOOKUP($P15,'Written Exam Marks'!$H:$Q,9,FALSE)</f>
        <v>35</v>
      </c>
      <c r="AE15" s="113" t="str">
        <f t="shared" si="13"/>
        <v>Present</v>
      </c>
      <c r="AF15" s="113" t="str">
        <f t="shared" si="14"/>
        <v>P-S2_Onsite</v>
      </c>
      <c r="AG15" s="146">
        <v>9.5</v>
      </c>
      <c r="AH15" s="146">
        <v>10</v>
      </c>
      <c r="AI15" s="146">
        <v>10</v>
      </c>
      <c r="AJ15" s="146">
        <v>10</v>
      </c>
      <c r="AK15" s="146">
        <v>10</v>
      </c>
      <c r="AL15" s="146">
        <v>9</v>
      </c>
      <c r="AM15" s="146">
        <v>58.5</v>
      </c>
      <c r="AN15" s="146">
        <v>60</v>
      </c>
      <c r="AO15" s="43" t="s">
        <v>7336</v>
      </c>
      <c r="AP15" s="43" t="s">
        <v>1598</v>
      </c>
      <c r="AQ15" s="50" t="str">
        <f t="shared" si="15"/>
        <v>2025EM1100012-MDSDF402</v>
      </c>
      <c r="AR15" s="43" t="str">
        <f t="shared" si="16"/>
        <v>0 missed</v>
      </c>
      <c r="AS15" s="47" t="s">
        <v>7342</v>
      </c>
      <c r="AT15" s="43">
        <f t="shared" si="17"/>
        <v>6</v>
      </c>
      <c r="AU15" s="48" t="s">
        <v>7342</v>
      </c>
      <c r="AV15" s="49">
        <f t="shared" si="18"/>
        <v>1</v>
      </c>
      <c r="AW15" s="48" t="s">
        <v>7342</v>
      </c>
      <c r="AX15" s="43" t="str">
        <f t="shared" si="19"/>
        <v>0 missed</v>
      </c>
      <c r="AY15" s="42">
        <f t="shared" si="20"/>
        <v>6</v>
      </c>
      <c r="AZ15" s="50">
        <f t="shared" si="21"/>
        <v>1</v>
      </c>
      <c r="BA15" s="50" t="str">
        <f t="shared" si="22"/>
        <v>Q-6 A-- || Q Total-6, A Total-0</v>
      </c>
      <c r="BB15" s="42" t="str" cm="1">
        <f t="array" ref="BB15">IFERROR(INDEX('Attendance-Slot-1'!$Q$2:$Q$1112,MATCH(1,('Attendance-Slot-1'!$A$2:$A$1112=$C15)*('Attendance-Slot-1'!$G$2:$G$1112=BB$2),0)),"No Data")</f>
        <v>No Data</v>
      </c>
      <c r="BC15" s="42" t="str" cm="1">
        <f t="array" ref="BC15">IFERROR(INDEX('Attendance-Slot-2'!$Q$2:$Q$2595,MATCH(1,('Attendance-Slot-2'!$A$2:$A$2595=$C15)*('Attendance-Slot-2'!$G$2:$G$2595=BB$2),0)),"No Data")</f>
        <v>P-S2_Onsite</v>
      </c>
      <c r="BD15" s="134">
        <f>VLOOKUP($AQ15,'Written Exam Marks'!$H:$Q,10,FALSE)</f>
        <v>25</v>
      </c>
      <c r="BE15" s="134">
        <f>VLOOKUP($AQ15,'Written Exam Marks'!$H:$Q,9,FALSE)</f>
        <v>40</v>
      </c>
      <c r="BF15" s="42" t="str">
        <f t="shared" si="23"/>
        <v>Present</v>
      </c>
      <c r="BG15" s="42" t="str">
        <f t="shared" si="24"/>
        <v>P-S2_Onsite</v>
      </c>
      <c r="BH15" s="147">
        <v>20</v>
      </c>
      <c r="BI15" s="147">
        <v>21.5</v>
      </c>
      <c r="BJ15" s="147">
        <v>41.5</v>
      </c>
      <c r="BK15" s="147">
        <v>60</v>
      </c>
      <c r="BL15" s="52" t="s">
        <v>3697</v>
      </c>
      <c r="BM15" s="52" t="s">
        <v>1606</v>
      </c>
      <c r="BN15" s="57" t="str">
        <f t="shared" si="25"/>
        <v>2025EM1100012-MDSDF403</v>
      </c>
      <c r="BO15" s="52" t="str">
        <f t="shared" si="26"/>
        <v>0 missed</v>
      </c>
      <c r="BP15" s="52" t="str">
        <f t="shared" si="27"/>
        <v>0 missed</v>
      </c>
      <c r="BQ15" s="52">
        <f t="shared" si="28"/>
        <v>1</v>
      </c>
      <c r="BR15" s="52">
        <f t="shared" si="29"/>
        <v>1</v>
      </c>
      <c r="BS15" s="56">
        <f t="shared" si="30"/>
        <v>1</v>
      </c>
      <c r="BT15" s="56">
        <f t="shared" si="31"/>
        <v>1</v>
      </c>
      <c r="BU15" s="52" t="str">
        <f t="shared" si="32"/>
        <v>0 missed</v>
      </c>
      <c r="BV15" s="51">
        <f t="shared" si="33"/>
        <v>2</v>
      </c>
      <c r="BW15" s="57">
        <f t="shared" si="34"/>
        <v>1</v>
      </c>
      <c r="BX15" s="57" t="str">
        <f t="shared" si="35"/>
        <v>Q-1 A-1 || Q Total-1, A Total-1</v>
      </c>
      <c r="BY15" s="51" t="str" cm="1">
        <f t="array" ref="BY15">IFERROR(INDEX('Attendance-Slot-1'!$Q$2:$Q$1112,MATCH(1,('Attendance-Slot-1'!$A$2:$A$1112=$C15)*('Attendance-Slot-1'!$G$2:$G$1112=BY$2),0)),"No Data")</f>
        <v>No Data</v>
      </c>
      <c r="BZ15" s="51" t="str" cm="1">
        <f t="array" ref="BZ15">IFERROR(INDEX('Attendance-Slot-2'!$Q$2:$Q$2595,MATCH(1,('Attendance-Slot-2'!$A$2:$A$2595=$C15)*('Attendance-Slot-2'!$G$2:$G$2595=BY$2),0)),"No Data")</f>
        <v>P-S2_Onsite</v>
      </c>
      <c r="CA15" s="135">
        <f>VLOOKUP($BN15,'Written Exam Marks'!$H:$Q,10,FALSE)</f>
        <v>19.5</v>
      </c>
      <c r="CB15" s="135">
        <f>VLOOKUP($BN15,'Written Exam Marks'!$H:$Q,9,FALSE)</f>
        <v>40</v>
      </c>
      <c r="CC15" s="51" t="str">
        <f t="shared" si="36"/>
        <v>Present</v>
      </c>
      <c r="CD15" s="51" t="str">
        <f t="shared" si="37"/>
        <v>P-S2_Onsite</v>
      </c>
      <c r="CE15" s="29">
        <v>20</v>
      </c>
      <c r="CF15" s="29">
        <v>20</v>
      </c>
      <c r="CG15" s="29">
        <v>16</v>
      </c>
      <c r="CH15" s="29">
        <v>56</v>
      </c>
      <c r="CI15" s="29">
        <v>60</v>
      </c>
      <c r="CJ15" s="61" t="s">
        <v>7343</v>
      </c>
      <c r="CK15" s="61" t="s">
        <v>1613</v>
      </c>
      <c r="CL15" s="10" t="str">
        <f t="shared" si="38"/>
        <v>2025EM1100012-MDSDF404</v>
      </c>
      <c r="CM15" s="61" t="str">
        <f t="shared" si="39"/>
        <v>0 missed</v>
      </c>
      <c r="CN15" s="61" t="str">
        <f t="shared" si="40"/>
        <v>0 missed</v>
      </c>
      <c r="CO15" s="111">
        <f t="shared" si="41"/>
        <v>2</v>
      </c>
      <c r="CP15" s="111">
        <f t="shared" si="42"/>
        <v>1</v>
      </c>
      <c r="CQ15" s="9">
        <f t="shared" si="43"/>
        <v>1</v>
      </c>
      <c r="CR15" s="9">
        <f t="shared" si="44"/>
        <v>1</v>
      </c>
      <c r="CS15" s="61" t="str">
        <f t="shared" si="45"/>
        <v>0 missed</v>
      </c>
      <c r="CT15" s="111">
        <f t="shared" si="46"/>
        <v>3</v>
      </c>
      <c r="CU15" s="10">
        <f t="shared" si="47"/>
        <v>1</v>
      </c>
      <c r="CV15" s="10" t="str">
        <f t="shared" si="48"/>
        <v>Q-2 A-1 || Q Total-2, A Total-1</v>
      </c>
      <c r="CW15" s="111" t="str" cm="1">
        <f t="array" ref="CW15">IFERROR(INDEX('Attendance-Slot-1'!$Q$2:$Q$1112,MATCH(1,('Attendance-Slot-1'!$A$2:$A$1112=$C15)*('Attendance-Slot-1'!$G$2:$G$1112=CW$2),0)),"No Data")</f>
        <v>No Data</v>
      </c>
      <c r="CX15" s="111" t="str" cm="1">
        <f t="array" ref="CX15">IFERROR(INDEX('Attendance-Slot-2'!$Q$2:$Q$2595,MATCH(1,('Attendance-Slot-2'!$A$2:$A$2595=$C15)*('Attendance-Slot-2'!$G$2:$G$2595=CW$2),0)),"No Data")</f>
        <v>P-S2_Onsite</v>
      </c>
      <c r="CY15" s="136">
        <f>VLOOKUP($CL15,'Written Exam Marks'!$H:$Q,10,FALSE)</f>
        <v>11</v>
      </c>
      <c r="CZ15" s="136">
        <f>VLOOKUP($CL15,'Written Exam Marks'!$H:$Q,9,FALSE)</f>
        <v>40</v>
      </c>
      <c r="DA15" s="111" t="str">
        <f t="shared" si="49"/>
        <v>Present</v>
      </c>
      <c r="DB15" s="111" t="str">
        <f t="shared" si="50"/>
        <v>P-S2_Onsite</v>
      </c>
      <c r="DC15" s="148">
        <v>6</v>
      </c>
      <c r="DD15" s="148">
        <v>6.5</v>
      </c>
      <c r="DE15" s="148">
        <v>9</v>
      </c>
      <c r="DF15" s="148">
        <v>17</v>
      </c>
      <c r="DG15" s="148">
        <v>18</v>
      </c>
      <c r="DH15" s="148">
        <v>56.5</v>
      </c>
      <c r="DI15" s="148">
        <v>65</v>
      </c>
      <c r="DJ15" s="66" t="s">
        <v>7351</v>
      </c>
      <c r="DK15" s="66" t="s">
        <v>1631</v>
      </c>
      <c r="DL15" s="68" t="str">
        <f t="shared" si="51"/>
        <v>2025EM1100012-MDSDF406</v>
      </c>
      <c r="DM15" s="66" t="str">
        <f t="shared" si="52"/>
        <v>0 missed</v>
      </c>
      <c r="DN15" s="66" t="str">
        <f t="shared" si="53"/>
        <v>0 missed</v>
      </c>
      <c r="DO15" s="62">
        <f t="shared" si="54"/>
        <v>3</v>
      </c>
      <c r="DP15" s="62">
        <f t="shared" si="55"/>
        <v>2</v>
      </c>
      <c r="DQ15" s="67">
        <f t="shared" si="56"/>
        <v>1</v>
      </c>
      <c r="DR15" s="67">
        <f t="shared" si="57"/>
        <v>1</v>
      </c>
      <c r="DS15" s="66" t="str">
        <f t="shared" si="58"/>
        <v>0 missed</v>
      </c>
      <c r="DT15" s="62">
        <f t="shared" si="59"/>
        <v>5</v>
      </c>
      <c r="DU15" s="68">
        <f t="shared" si="60"/>
        <v>1</v>
      </c>
      <c r="DV15" s="68" t="str">
        <f t="shared" si="61"/>
        <v>Q-3 A-2 || Q Total-3, A Total-2</v>
      </c>
      <c r="DW15" s="62" t="str" cm="1">
        <f t="array" ref="DW15">IFERROR(INDEX('Attendance-Slot-1'!$Q$2:$Q$1112,MATCH(1,('Attendance-Slot-1'!$A$2:$A$1112=$C15)*('Attendance-Slot-1'!$G$2:$G$1112=DW$2),0)),"No Data")</f>
        <v>No Data</v>
      </c>
      <c r="DX15" s="62" t="str" cm="1">
        <f t="array" ref="DX15">IFERROR(INDEX('Attendance-Slot-2'!$Q$2:$Q$2595,MATCH(1,('Attendance-Slot-2'!$A$2:$A$2595=$C15)*('Attendance-Slot-2'!$G$2:$G$2595=DW$2),0)),"No Data")</f>
        <v>P-S2_Onsite</v>
      </c>
      <c r="DY15" s="137">
        <f>VLOOKUP($DL15,'Written Exam Marks'!$H:$Q,10,FALSE)</f>
        <v>20</v>
      </c>
      <c r="DZ15" s="137">
        <f>VLOOKUP($DL15,'Written Exam Marks'!$H:$Q,9,FALSE)</f>
        <v>35</v>
      </c>
      <c r="EA15" s="62" t="str">
        <f t="shared" si="62"/>
        <v>Present</v>
      </c>
      <c r="EB15" s="62" t="str">
        <f t="shared" si="63"/>
        <v>P-S2_Onsite</v>
      </c>
      <c r="EC15" s="114" t="str">
        <f t="shared" si="0"/>
        <v>P-0, 
A-0, 
No Data-5</v>
      </c>
      <c r="ED15" s="114" t="str">
        <f t="shared" si="1"/>
        <v>P-5, 
A-0, 
No Data-0</v>
      </c>
      <c r="EE15" s="114" t="str">
        <f t="shared" si="64"/>
        <v>P-S2_Onsite</v>
      </c>
      <c r="EF15" s="114" t="str">
        <f t="shared" si="65"/>
        <v>P-S2_Onsite</v>
      </c>
      <c r="EG15" s="114" t="str">
        <f t="shared" si="66"/>
        <v>P-S2_Onsite</v>
      </c>
      <c r="EH15" s="114" t="str">
        <f t="shared" si="67"/>
        <v>P-S2_Onsite</v>
      </c>
      <c r="EI15" s="114" t="str">
        <f t="shared" si="68"/>
        <v>P-S2_Onsite</v>
      </c>
      <c r="EJ15" s="114" t="str">
        <f t="shared" si="69"/>
        <v>P-5, A-0, No Data-0</v>
      </c>
      <c r="EK15" s="114" t="s">
        <v>10453</v>
      </c>
      <c r="EL15" s="114">
        <v>28</v>
      </c>
      <c r="EM15" s="114">
        <v>9</v>
      </c>
      <c r="EN15" s="114">
        <v>58</v>
      </c>
      <c r="EO15" s="114">
        <v>95</v>
      </c>
      <c r="EP15" s="114" t="s">
        <v>7217</v>
      </c>
      <c r="EQ15" s="114" t="s">
        <v>1054</v>
      </c>
      <c r="ER15" s="114" t="s">
        <v>3722</v>
      </c>
      <c r="ES15" s="114"/>
      <c r="ET15" s="30" t="s">
        <v>3722</v>
      </c>
    </row>
    <row r="16" spans="1:150" x14ac:dyDescent="0.25">
      <c r="A16" s="114">
        <v>13</v>
      </c>
      <c r="B16" s="114" t="s">
        <v>7224</v>
      </c>
      <c r="C16" s="80" t="s">
        <v>3726</v>
      </c>
      <c r="D16" s="30" t="s">
        <v>3727</v>
      </c>
      <c r="E16" s="30" t="s">
        <v>3728</v>
      </c>
      <c r="F16" s="33" t="s">
        <v>7202</v>
      </c>
      <c r="G16" s="30" t="s">
        <v>3729</v>
      </c>
      <c r="H16" s="143" t="s">
        <v>5</v>
      </c>
      <c r="I16" s="143" t="s">
        <v>5</v>
      </c>
      <c r="J16" s="143" t="s">
        <v>5</v>
      </c>
      <c r="K16" s="143" t="s">
        <v>5</v>
      </c>
      <c r="L16" s="143">
        <v>0</v>
      </c>
      <c r="M16" s="143">
        <v>65</v>
      </c>
      <c r="N16" s="40" t="s">
        <v>7314</v>
      </c>
      <c r="O16" s="40" t="s">
        <v>1593</v>
      </c>
      <c r="P16" s="13" t="str">
        <f t="shared" si="2"/>
        <v>2025EM1100013-MDSDF401</v>
      </c>
      <c r="Q16" s="40" t="str">
        <f t="shared" si="3"/>
        <v>3 missed</v>
      </c>
      <c r="R16" s="40" t="str">
        <f t="shared" si="4"/>
        <v>1 missed</v>
      </c>
      <c r="S16" s="40">
        <f t="shared" si="5"/>
        <v>0</v>
      </c>
      <c r="T16" s="40">
        <f t="shared" si="6"/>
        <v>0</v>
      </c>
      <c r="U16" s="41">
        <f t="shared" si="7"/>
        <v>0</v>
      </c>
      <c r="V16" s="41">
        <f t="shared" si="8"/>
        <v>0</v>
      </c>
      <c r="W16" s="40" t="str">
        <f t="shared" si="9"/>
        <v>4 missed</v>
      </c>
      <c r="X16" s="113">
        <f t="shared" si="10"/>
        <v>0</v>
      </c>
      <c r="Y16" s="13">
        <f t="shared" si="11"/>
        <v>0</v>
      </c>
      <c r="Z16" s="13" t="str">
        <f t="shared" si="12"/>
        <v>Q-0 A-0 || Q Total-3, A Total-1</v>
      </c>
      <c r="AA16" s="113" t="str" cm="1">
        <f t="array" ref="AA16">IFERROR(INDEX('Attendance-Slot-1'!$Q$2:$Q$1112,MATCH(1,('Attendance-Slot-1'!$A$2:$A$1112=$C16)*('Attendance-Slot-1'!$G$2:$G$1112=AA$2),0)),"No Data")</f>
        <v>No Data</v>
      </c>
      <c r="AB16" s="113" t="str" cm="1">
        <f t="array" ref="AB16">IFERROR(INDEX('Attendance-Slot-2'!$Q$2:$Q$2595,MATCH(1,('Attendance-Slot-2'!$A$2:$A$2595=$C16)*('Attendance-Slot-2'!$G$2:$G$2595=AA$2),0)),"No Data")</f>
        <v>A-S2_Onsite</v>
      </c>
      <c r="AC16" s="133" t="e">
        <f>VLOOKUP($P16,'Written Exam Marks'!$H:$Q,10,FALSE)</f>
        <v>#N/A</v>
      </c>
      <c r="AD16" s="133" t="e">
        <f>VLOOKUP($P16,'Written Exam Marks'!$H:$Q,9,FALSE)</f>
        <v>#N/A</v>
      </c>
      <c r="AE16" s="113" t="str">
        <f t="shared" si="13"/>
        <v>Absent</v>
      </c>
      <c r="AF16" s="113" t="str">
        <f t="shared" si="14"/>
        <v>A-S2_Onsite</v>
      </c>
      <c r="AG16" s="146" t="s">
        <v>5</v>
      </c>
      <c r="AH16" s="146" t="s">
        <v>5</v>
      </c>
      <c r="AI16" s="146" t="s">
        <v>5</v>
      </c>
      <c r="AJ16" s="146" t="s">
        <v>5</v>
      </c>
      <c r="AK16" s="146" t="s">
        <v>5</v>
      </c>
      <c r="AL16" s="146" t="s">
        <v>5</v>
      </c>
      <c r="AM16" s="146">
        <v>0</v>
      </c>
      <c r="AN16" s="146">
        <v>60</v>
      </c>
      <c r="AO16" s="43" t="s">
        <v>7336</v>
      </c>
      <c r="AP16" s="43" t="s">
        <v>1598</v>
      </c>
      <c r="AQ16" s="50" t="str">
        <f t="shared" si="15"/>
        <v>2025EM1100013-MDSDF402</v>
      </c>
      <c r="AR16" s="43" t="str">
        <f t="shared" si="16"/>
        <v>6 missed</v>
      </c>
      <c r="AS16" s="47" t="s">
        <v>7342</v>
      </c>
      <c r="AT16" s="43">
        <f t="shared" si="17"/>
        <v>0</v>
      </c>
      <c r="AU16" s="48" t="s">
        <v>7342</v>
      </c>
      <c r="AV16" s="49">
        <f t="shared" si="18"/>
        <v>0</v>
      </c>
      <c r="AW16" s="48" t="s">
        <v>7342</v>
      </c>
      <c r="AX16" s="43" t="str">
        <f t="shared" si="19"/>
        <v>6 missed</v>
      </c>
      <c r="AY16" s="42">
        <f t="shared" si="20"/>
        <v>0</v>
      </c>
      <c r="AZ16" s="50">
        <f t="shared" si="21"/>
        <v>0</v>
      </c>
      <c r="BA16" s="50" t="str">
        <f t="shared" si="22"/>
        <v>Q-0 A-- || Q Total-6, A Total-0</v>
      </c>
      <c r="BB16" s="42" t="str" cm="1">
        <f t="array" ref="BB16">IFERROR(INDEX('Attendance-Slot-1'!$Q$2:$Q$1112,MATCH(1,('Attendance-Slot-1'!$A$2:$A$1112=$C16)*('Attendance-Slot-1'!$G$2:$G$1112=BB$2),0)),"No Data")</f>
        <v>No Data</v>
      </c>
      <c r="BC16" s="42" t="str" cm="1">
        <f t="array" ref="BC16">IFERROR(INDEX('Attendance-Slot-2'!$Q$2:$Q$2595,MATCH(1,('Attendance-Slot-2'!$A$2:$A$2595=$C16)*('Attendance-Slot-2'!$G$2:$G$2595=BB$2),0)),"No Data")</f>
        <v>A-S2_Onsite</v>
      </c>
      <c r="BD16" s="134" t="e">
        <f>VLOOKUP($AQ16,'Written Exam Marks'!$H:$Q,10,FALSE)</f>
        <v>#N/A</v>
      </c>
      <c r="BE16" s="134" t="e">
        <f>VLOOKUP($AQ16,'Written Exam Marks'!$H:$Q,9,FALSE)</f>
        <v>#N/A</v>
      </c>
      <c r="BF16" s="42" t="str">
        <f t="shared" si="23"/>
        <v>Absent</v>
      </c>
      <c r="BG16" s="42" t="str">
        <f t="shared" si="24"/>
        <v>A-S2_Onsite</v>
      </c>
      <c r="BH16" s="147" t="s">
        <v>5</v>
      </c>
      <c r="BI16" s="147" t="s">
        <v>5</v>
      </c>
      <c r="BJ16" s="147">
        <v>0</v>
      </c>
      <c r="BK16" s="147">
        <v>60</v>
      </c>
      <c r="BL16" s="52" t="s">
        <v>3697</v>
      </c>
      <c r="BM16" s="52" t="s">
        <v>1606</v>
      </c>
      <c r="BN16" s="57" t="str">
        <f t="shared" si="25"/>
        <v>2025EM1100013-MDSDF403</v>
      </c>
      <c r="BO16" s="52" t="str">
        <f t="shared" si="26"/>
        <v>1 missed</v>
      </c>
      <c r="BP16" s="52" t="str">
        <f t="shared" si="27"/>
        <v>1 missed</v>
      </c>
      <c r="BQ16" s="52">
        <f t="shared" si="28"/>
        <v>0</v>
      </c>
      <c r="BR16" s="52">
        <f t="shared" si="29"/>
        <v>0</v>
      </c>
      <c r="BS16" s="56">
        <f t="shared" si="30"/>
        <v>0</v>
      </c>
      <c r="BT16" s="56">
        <f t="shared" si="31"/>
        <v>0</v>
      </c>
      <c r="BU16" s="52" t="str">
        <f t="shared" si="32"/>
        <v>2 missed</v>
      </c>
      <c r="BV16" s="51">
        <f t="shared" si="33"/>
        <v>0</v>
      </c>
      <c r="BW16" s="57">
        <f t="shared" si="34"/>
        <v>0</v>
      </c>
      <c r="BX16" s="57" t="str">
        <f t="shared" si="35"/>
        <v>Q-0 A-0 || Q Total-1, A Total-1</v>
      </c>
      <c r="BY16" s="51" t="str" cm="1">
        <f t="array" ref="BY16">IFERROR(INDEX('Attendance-Slot-1'!$Q$2:$Q$1112,MATCH(1,('Attendance-Slot-1'!$A$2:$A$1112=$C16)*('Attendance-Slot-1'!$G$2:$G$1112=BY$2),0)),"No Data")</f>
        <v>No Data</v>
      </c>
      <c r="BZ16" s="51" t="str" cm="1">
        <f t="array" ref="BZ16">IFERROR(INDEX('Attendance-Slot-2'!$Q$2:$Q$2595,MATCH(1,('Attendance-Slot-2'!$A$2:$A$2595=$C16)*('Attendance-Slot-2'!$G$2:$G$2595=BY$2),0)),"No Data")</f>
        <v>A-S2_Onsite</v>
      </c>
      <c r="CA16" s="135" t="e">
        <f>VLOOKUP($BN16,'Written Exam Marks'!$H:$Q,10,FALSE)</f>
        <v>#N/A</v>
      </c>
      <c r="CB16" s="135" t="e">
        <f>VLOOKUP($BN16,'Written Exam Marks'!$H:$Q,9,FALSE)</f>
        <v>#N/A</v>
      </c>
      <c r="CC16" s="51" t="str">
        <f t="shared" si="36"/>
        <v>Absent</v>
      </c>
      <c r="CD16" s="51" t="str">
        <f t="shared" si="37"/>
        <v>A-S2_Onsite</v>
      </c>
      <c r="CE16" s="29" t="s">
        <v>5</v>
      </c>
      <c r="CF16" s="29" t="s">
        <v>5</v>
      </c>
      <c r="CG16" s="29" t="s">
        <v>5</v>
      </c>
      <c r="CH16" s="29">
        <v>0</v>
      </c>
      <c r="CI16" s="29">
        <v>60</v>
      </c>
      <c r="CJ16" s="61" t="s">
        <v>7343</v>
      </c>
      <c r="CK16" s="61" t="s">
        <v>1613</v>
      </c>
      <c r="CL16" s="10" t="str">
        <f t="shared" si="38"/>
        <v>2025EM1100013-MDSDF404</v>
      </c>
      <c r="CM16" s="61" t="str">
        <f t="shared" si="39"/>
        <v>2 missed</v>
      </c>
      <c r="CN16" s="61" t="str">
        <f t="shared" si="40"/>
        <v>1 missed</v>
      </c>
      <c r="CO16" s="111">
        <f t="shared" si="41"/>
        <v>0</v>
      </c>
      <c r="CP16" s="111">
        <f t="shared" si="42"/>
        <v>0</v>
      </c>
      <c r="CQ16" s="9">
        <f t="shared" si="43"/>
        <v>0</v>
      </c>
      <c r="CR16" s="9">
        <f t="shared" si="44"/>
        <v>0</v>
      </c>
      <c r="CS16" s="61" t="str">
        <f t="shared" si="45"/>
        <v>3 missed</v>
      </c>
      <c r="CT16" s="111">
        <f t="shared" si="46"/>
        <v>0</v>
      </c>
      <c r="CU16" s="10">
        <f t="shared" si="47"/>
        <v>0</v>
      </c>
      <c r="CV16" s="10" t="str">
        <f t="shared" si="48"/>
        <v>Q-0 A-0 || Q Total-2, A Total-1</v>
      </c>
      <c r="CW16" s="111" t="str" cm="1">
        <f t="array" ref="CW16">IFERROR(INDEX('Attendance-Slot-1'!$Q$2:$Q$1112,MATCH(1,('Attendance-Slot-1'!$A$2:$A$1112=$C16)*('Attendance-Slot-1'!$G$2:$G$1112=CW$2),0)),"No Data")</f>
        <v>No Data</v>
      </c>
      <c r="CX16" s="111" t="str" cm="1">
        <f t="array" ref="CX16">IFERROR(INDEX('Attendance-Slot-2'!$Q$2:$Q$2595,MATCH(1,('Attendance-Slot-2'!$A$2:$A$2595=$C16)*('Attendance-Slot-2'!$G$2:$G$2595=CW$2),0)),"No Data")</f>
        <v>A-S2_Onsite</v>
      </c>
      <c r="CY16" s="136" t="e">
        <f>VLOOKUP($CL16,'Written Exam Marks'!$H:$Q,10,FALSE)</f>
        <v>#N/A</v>
      </c>
      <c r="CZ16" s="136" t="e">
        <f>VLOOKUP($CL16,'Written Exam Marks'!$H:$Q,9,FALSE)</f>
        <v>#N/A</v>
      </c>
      <c r="DA16" s="111" t="str">
        <f t="shared" si="49"/>
        <v>Absent</v>
      </c>
      <c r="DB16" s="111" t="str">
        <f t="shared" si="50"/>
        <v>A-S2_Onsite</v>
      </c>
      <c r="DC16" s="148" t="s">
        <v>5</v>
      </c>
      <c r="DD16" s="148" t="s">
        <v>5</v>
      </c>
      <c r="DE16" s="148" t="s">
        <v>5</v>
      </c>
      <c r="DF16" s="148" t="s">
        <v>5</v>
      </c>
      <c r="DG16" s="148" t="s">
        <v>5</v>
      </c>
      <c r="DH16" s="148">
        <v>0</v>
      </c>
      <c r="DI16" s="148">
        <v>65</v>
      </c>
      <c r="DJ16" s="66" t="s">
        <v>7351</v>
      </c>
      <c r="DK16" s="66" t="s">
        <v>1631</v>
      </c>
      <c r="DL16" s="68" t="str">
        <f t="shared" si="51"/>
        <v>2025EM1100013-MDSDF406</v>
      </c>
      <c r="DM16" s="66" t="str">
        <f t="shared" si="52"/>
        <v>3 missed</v>
      </c>
      <c r="DN16" s="66" t="str">
        <f t="shared" si="53"/>
        <v>2 missed</v>
      </c>
      <c r="DO16" s="62">
        <f t="shared" si="54"/>
        <v>0</v>
      </c>
      <c r="DP16" s="62">
        <f t="shared" si="55"/>
        <v>0</v>
      </c>
      <c r="DQ16" s="67">
        <f t="shared" si="56"/>
        <v>0</v>
      </c>
      <c r="DR16" s="67">
        <f t="shared" si="57"/>
        <v>0</v>
      </c>
      <c r="DS16" s="66" t="str">
        <f t="shared" si="58"/>
        <v>5 missed</v>
      </c>
      <c r="DT16" s="62">
        <f t="shared" si="59"/>
        <v>0</v>
      </c>
      <c r="DU16" s="68">
        <f t="shared" si="60"/>
        <v>0</v>
      </c>
      <c r="DV16" s="68" t="str">
        <f t="shared" si="61"/>
        <v>Q-0 A-0 || Q Total-3, A Total-2</v>
      </c>
      <c r="DW16" s="62" t="str" cm="1">
        <f t="array" ref="DW16">IFERROR(INDEX('Attendance-Slot-1'!$Q$2:$Q$1112,MATCH(1,('Attendance-Slot-1'!$A$2:$A$1112=$C16)*('Attendance-Slot-1'!$G$2:$G$1112=DW$2),0)),"No Data")</f>
        <v>No Data</v>
      </c>
      <c r="DX16" s="62" t="str" cm="1">
        <f t="array" ref="DX16">IFERROR(INDEX('Attendance-Slot-2'!$Q$2:$Q$2595,MATCH(1,('Attendance-Slot-2'!$A$2:$A$2595=$C16)*('Attendance-Slot-2'!$G$2:$G$2595=DW$2),0)),"No Data")</f>
        <v>A-S2_Onsite</v>
      </c>
      <c r="DY16" s="137" t="e">
        <f>VLOOKUP($DL16,'Written Exam Marks'!$H:$Q,10,FALSE)</f>
        <v>#N/A</v>
      </c>
      <c r="DZ16" s="137" t="e">
        <f>VLOOKUP($DL16,'Written Exam Marks'!$H:$Q,9,FALSE)</f>
        <v>#N/A</v>
      </c>
      <c r="EA16" s="62" t="str">
        <f t="shared" si="62"/>
        <v>Absent</v>
      </c>
      <c r="EB16" s="62" t="str">
        <f t="shared" si="63"/>
        <v>A-S2_Onsite</v>
      </c>
      <c r="EC16" s="114" t="str">
        <f t="shared" si="0"/>
        <v>P-0, 
A-0, 
No Data-5</v>
      </c>
      <c r="ED16" s="114" t="str">
        <f t="shared" si="1"/>
        <v>P-0, 
A-5, 
No Data-0</v>
      </c>
      <c r="EE16" s="114" t="str">
        <f t="shared" si="64"/>
        <v>A-S2_Onsite</v>
      </c>
      <c r="EF16" s="114" t="str">
        <f t="shared" si="65"/>
        <v>A-S2_Onsite</v>
      </c>
      <c r="EG16" s="114" t="str">
        <f t="shared" si="66"/>
        <v>A-S2_Onsite</v>
      </c>
      <c r="EH16" s="114" t="str">
        <f t="shared" si="67"/>
        <v>A-S2_Onsite</v>
      </c>
      <c r="EI16" s="114" t="str">
        <f t="shared" si="68"/>
        <v>A-S2_Onsite</v>
      </c>
      <c r="EJ16" s="114" t="str">
        <f t="shared" si="69"/>
        <v>P-0, A-5, No Data-0</v>
      </c>
      <c r="EK16" s="114" t="s">
        <v>10453</v>
      </c>
      <c r="EL16" s="114">
        <v>28.5</v>
      </c>
      <c r="EM16" s="114">
        <v>10</v>
      </c>
      <c r="EN16" s="114" t="s">
        <v>10455</v>
      </c>
      <c r="EO16" s="114">
        <v>38.5</v>
      </c>
      <c r="EP16" s="114" t="s">
        <v>7218</v>
      </c>
      <c r="EQ16" s="114" t="s">
        <v>1054</v>
      </c>
      <c r="ER16" s="114" t="s">
        <v>3726</v>
      </c>
      <c r="ES16" s="114" t="s">
        <v>7218</v>
      </c>
      <c r="ET16" s="30" t="s">
        <v>3726</v>
      </c>
    </row>
    <row r="17" spans="1:150" x14ac:dyDescent="0.25">
      <c r="A17" s="114">
        <v>14</v>
      </c>
      <c r="B17" s="114" t="s">
        <v>7224</v>
      </c>
      <c r="C17" s="80" t="s">
        <v>1641</v>
      </c>
      <c r="D17" s="30" t="s">
        <v>1642</v>
      </c>
      <c r="E17" s="30" t="s">
        <v>1643</v>
      </c>
      <c r="F17" s="33" t="s">
        <v>7201</v>
      </c>
      <c r="G17" s="30" t="s">
        <v>1644</v>
      </c>
      <c r="H17" s="143">
        <v>15</v>
      </c>
      <c r="I17" s="143">
        <v>15</v>
      </c>
      <c r="J17" s="143">
        <v>20</v>
      </c>
      <c r="K17" s="143">
        <v>15</v>
      </c>
      <c r="L17" s="143">
        <v>65</v>
      </c>
      <c r="M17" s="143">
        <v>65</v>
      </c>
      <c r="N17" s="40" t="s">
        <v>7314</v>
      </c>
      <c r="O17" s="40" t="s">
        <v>1593</v>
      </c>
      <c r="P17" s="13" t="str">
        <f t="shared" si="2"/>
        <v>2025EM1100014-MDSDF401</v>
      </c>
      <c r="Q17" s="40" t="str">
        <f t="shared" si="3"/>
        <v>0 missed</v>
      </c>
      <c r="R17" s="40" t="str">
        <f t="shared" si="4"/>
        <v>0 missed</v>
      </c>
      <c r="S17" s="40">
        <f t="shared" si="5"/>
        <v>3</v>
      </c>
      <c r="T17" s="40">
        <f t="shared" si="6"/>
        <v>1</v>
      </c>
      <c r="U17" s="41">
        <f t="shared" si="7"/>
        <v>1</v>
      </c>
      <c r="V17" s="41">
        <f t="shared" si="8"/>
        <v>1</v>
      </c>
      <c r="W17" s="40" t="str">
        <f t="shared" si="9"/>
        <v>0 missed</v>
      </c>
      <c r="X17" s="113">
        <f t="shared" si="10"/>
        <v>4</v>
      </c>
      <c r="Y17" s="13">
        <f t="shared" si="11"/>
        <v>1</v>
      </c>
      <c r="Z17" s="13" t="str">
        <f t="shared" si="12"/>
        <v>Q-3 A-1 || Q Total-3, A Total-1</v>
      </c>
      <c r="AA17" s="113" t="str" cm="1">
        <f t="array" ref="AA17">IFERROR(INDEX('Attendance-Slot-1'!$Q$2:$Q$1112,MATCH(1,('Attendance-Slot-1'!$A$2:$A$1112=$C17)*('Attendance-Slot-1'!$G$2:$G$1112=AA$2),0)),"No Data")</f>
        <v>No Data</v>
      </c>
      <c r="AB17" s="113" t="str" cm="1">
        <f t="array" ref="AB17">IFERROR(INDEX('Attendance-Slot-2'!$Q$2:$Q$2595,MATCH(1,('Attendance-Slot-2'!$A$2:$A$2595=$C17)*('Attendance-Slot-2'!$G$2:$G$2595=AA$2),0)),"No Data")</f>
        <v>P-S2_Onsite</v>
      </c>
      <c r="AC17" s="133">
        <f>VLOOKUP($P17,'Written Exam Marks'!$H:$Q,10,FALSE)</f>
        <v>18</v>
      </c>
      <c r="AD17" s="133">
        <f>VLOOKUP($P17,'Written Exam Marks'!$H:$Q,9,FALSE)</f>
        <v>35</v>
      </c>
      <c r="AE17" s="113" t="str">
        <f t="shared" si="13"/>
        <v>Present</v>
      </c>
      <c r="AF17" s="113" t="str">
        <f t="shared" si="14"/>
        <v>P-S2_Onsite</v>
      </c>
      <c r="AG17" s="146">
        <v>10</v>
      </c>
      <c r="AH17" s="146">
        <v>9.5</v>
      </c>
      <c r="AI17" s="146">
        <v>10</v>
      </c>
      <c r="AJ17" s="146">
        <v>10</v>
      </c>
      <c r="AK17" s="146">
        <v>10</v>
      </c>
      <c r="AL17" s="146">
        <v>10</v>
      </c>
      <c r="AM17" s="146">
        <v>59.5</v>
      </c>
      <c r="AN17" s="146">
        <v>60</v>
      </c>
      <c r="AO17" s="43" t="s">
        <v>7336</v>
      </c>
      <c r="AP17" s="43" t="s">
        <v>1598</v>
      </c>
      <c r="AQ17" s="50" t="str">
        <f t="shared" si="15"/>
        <v>2025EM1100014-MDSDF402</v>
      </c>
      <c r="AR17" s="43" t="str">
        <f t="shared" si="16"/>
        <v>0 missed</v>
      </c>
      <c r="AS17" s="47" t="s">
        <v>7342</v>
      </c>
      <c r="AT17" s="43">
        <f t="shared" si="17"/>
        <v>6</v>
      </c>
      <c r="AU17" s="48" t="s">
        <v>7342</v>
      </c>
      <c r="AV17" s="49">
        <f t="shared" si="18"/>
        <v>1</v>
      </c>
      <c r="AW17" s="48" t="s">
        <v>7342</v>
      </c>
      <c r="AX17" s="43" t="str">
        <f t="shared" si="19"/>
        <v>0 missed</v>
      </c>
      <c r="AY17" s="42">
        <f t="shared" si="20"/>
        <v>6</v>
      </c>
      <c r="AZ17" s="50">
        <f t="shared" si="21"/>
        <v>1</v>
      </c>
      <c r="BA17" s="50" t="str">
        <f t="shared" si="22"/>
        <v>Q-6 A-- || Q Total-6, A Total-0</v>
      </c>
      <c r="BB17" s="42" t="str" cm="1">
        <f t="array" ref="BB17">IFERROR(INDEX('Attendance-Slot-1'!$Q$2:$Q$1112,MATCH(1,('Attendance-Slot-1'!$A$2:$A$1112=$C17)*('Attendance-Slot-1'!$G$2:$G$1112=BB$2),0)),"No Data")</f>
        <v>P-S1_Onsite</v>
      </c>
      <c r="BC17" s="42" t="str" cm="1">
        <f t="array" ref="BC17">IFERROR(INDEX('Attendance-Slot-2'!$Q$2:$Q$2595,MATCH(1,('Attendance-Slot-2'!$A$2:$A$2595=$C17)*('Attendance-Slot-2'!$G$2:$G$2595=BB$2),0)),"No Data")</f>
        <v>No Data</v>
      </c>
      <c r="BD17" s="134">
        <f>VLOOKUP($AQ17,'Written Exam Marks'!$H:$Q,10,FALSE)</f>
        <v>23</v>
      </c>
      <c r="BE17" s="134">
        <f>VLOOKUP($AQ17,'Written Exam Marks'!$H:$Q,9,FALSE)</f>
        <v>40</v>
      </c>
      <c r="BF17" s="42" t="str">
        <f t="shared" si="23"/>
        <v>Present</v>
      </c>
      <c r="BG17" s="42" t="str">
        <f t="shared" si="24"/>
        <v>P-S1_Onsite</v>
      </c>
      <c r="BH17" s="147">
        <v>19</v>
      </c>
      <c r="BI17" s="147">
        <v>26.5</v>
      </c>
      <c r="BJ17" s="147">
        <v>45.5</v>
      </c>
      <c r="BK17" s="147">
        <v>60</v>
      </c>
      <c r="BL17" s="52" t="s">
        <v>3697</v>
      </c>
      <c r="BM17" s="52" t="s">
        <v>1606</v>
      </c>
      <c r="BN17" s="57" t="str">
        <f t="shared" si="25"/>
        <v>2025EM1100014-MDSDF403</v>
      </c>
      <c r="BO17" s="52" t="str">
        <f t="shared" si="26"/>
        <v>0 missed</v>
      </c>
      <c r="BP17" s="52" t="str">
        <f t="shared" si="27"/>
        <v>0 missed</v>
      </c>
      <c r="BQ17" s="52">
        <f t="shared" si="28"/>
        <v>1</v>
      </c>
      <c r="BR17" s="52">
        <f t="shared" si="29"/>
        <v>1</v>
      </c>
      <c r="BS17" s="56">
        <f t="shared" si="30"/>
        <v>1</v>
      </c>
      <c r="BT17" s="56">
        <f t="shared" si="31"/>
        <v>1</v>
      </c>
      <c r="BU17" s="52" t="str">
        <f t="shared" si="32"/>
        <v>0 missed</v>
      </c>
      <c r="BV17" s="51">
        <f t="shared" si="33"/>
        <v>2</v>
      </c>
      <c r="BW17" s="57">
        <f t="shared" si="34"/>
        <v>1</v>
      </c>
      <c r="BX17" s="57" t="str">
        <f t="shared" si="35"/>
        <v>Q-1 A-1 || Q Total-1, A Total-1</v>
      </c>
      <c r="BY17" s="51" t="str" cm="1">
        <f t="array" ref="BY17">IFERROR(INDEX('Attendance-Slot-1'!$Q$2:$Q$1112,MATCH(1,('Attendance-Slot-1'!$A$2:$A$1112=$C17)*('Attendance-Slot-1'!$G$2:$G$1112=BY$2),0)),"No Data")</f>
        <v>No Data</v>
      </c>
      <c r="BZ17" s="51" t="str" cm="1">
        <f t="array" ref="BZ17">IFERROR(INDEX('Attendance-Slot-2'!$Q$2:$Q$2595,MATCH(1,('Attendance-Slot-2'!$A$2:$A$2595=$C17)*('Attendance-Slot-2'!$G$2:$G$2595=BY$2),0)),"No Data")</f>
        <v>P-S2_Onsite</v>
      </c>
      <c r="CA17" s="135">
        <f>VLOOKUP($BN17,'Written Exam Marks'!$H:$Q,10,FALSE)</f>
        <v>19</v>
      </c>
      <c r="CB17" s="135">
        <f>VLOOKUP($BN17,'Written Exam Marks'!$H:$Q,9,FALSE)</f>
        <v>40</v>
      </c>
      <c r="CC17" s="51" t="str">
        <f t="shared" si="36"/>
        <v>Present</v>
      </c>
      <c r="CD17" s="51" t="str">
        <f t="shared" si="37"/>
        <v>P-S2_Onsite</v>
      </c>
      <c r="CE17" s="29">
        <v>20</v>
      </c>
      <c r="CF17" s="29">
        <v>20</v>
      </c>
      <c r="CG17" s="29">
        <v>18</v>
      </c>
      <c r="CH17" s="29">
        <v>58</v>
      </c>
      <c r="CI17" s="29">
        <v>60</v>
      </c>
      <c r="CJ17" s="61" t="s">
        <v>7343</v>
      </c>
      <c r="CK17" s="61" t="s">
        <v>1613</v>
      </c>
      <c r="CL17" s="10" t="str">
        <f t="shared" si="38"/>
        <v>2025EM1100014-MDSDF404</v>
      </c>
      <c r="CM17" s="61" t="str">
        <f t="shared" si="39"/>
        <v>0 missed</v>
      </c>
      <c r="CN17" s="61" t="str">
        <f t="shared" si="40"/>
        <v>0 missed</v>
      </c>
      <c r="CO17" s="111">
        <f t="shared" si="41"/>
        <v>2</v>
      </c>
      <c r="CP17" s="111">
        <f t="shared" si="42"/>
        <v>1</v>
      </c>
      <c r="CQ17" s="9">
        <f t="shared" si="43"/>
        <v>1</v>
      </c>
      <c r="CR17" s="9">
        <f t="shared" si="44"/>
        <v>1</v>
      </c>
      <c r="CS17" s="61" t="str">
        <f t="shared" si="45"/>
        <v>0 missed</v>
      </c>
      <c r="CT17" s="111">
        <f t="shared" si="46"/>
        <v>3</v>
      </c>
      <c r="CU17" s="10">
        <f t="shared" si="47"/>
        <v>1</v>
      </c>
      <c r="CV17" s="10" t="str">
        <f t="shared" si="48"/>
        <v>Q-2 A-1 || Q Total-2, A Total-1</v>
      </c>
      <c r="CW17" s="111" t="str" cm="1">
        <f t="array" ref="CW17">IFERROR(INDEX('Attendance-Slot-1'!$Q$2:$Q$1112,MATCH(1,('Attendance-Slot-1'!$A$2:$A$1112=$C17)*('Attendance-Slot-1'!$G$2:$G$1112=CW$2),0)),"No Data")</f>
        <v>P-S1_Onsite</v>
      </c>
      <c r="CX17" s="111" t="str" cm="1">
        <f t="array" ref="CX17">IFERROR(INDEX('Attendance-Slot-2'!$Q$2:$Q$2595,MATCH(1,('Attendance-Slot-2'!$A$2:$A$2595=$C17)*('Attendance-Slot-2'!$G$2:$G$2595=CW$2),0)),"No Data")</f>
        <v>No Data</v>
      </c>
      <c r="CY17" s="136">
        <f>VLOOKUP($CL17,'Written Exam Marks'!$H:$Q,10,FALSE)</f>
        <v>21</v>
      </c>
      <c r="CZ17" s="136">
        <f>VLOOKUP($CL17,'Written Exam Marks'!$H:$Q,9,FALSE)</f>
        <v>40</v>
      </c>
      <c r="DA17" s="111" t="str">
        <f t="shared" si="49"/>
        <v>Present</v>
      </c>
      <c r="DB17" s="111" t="str">
        <f t="shared" si="50"/>
        <v>P-S1_Onsite</v>
      </c>
      <c r="DC17" s="148">
        <v>5.5</v>
      </c>
      <c r="DD17" s="148">
        <v>7.375</v>
      </c>
      <c r="DE17" s="148">
        <v>9</v>
      </c>
      <c r="DF17" s="148">
        <v>14</v>
      </c>
      <c r="DG17" s="148">
        <v>19</v>
      </c>
      <c r="DH17" s="148">
        <v>54.875</v>
      </c>
      <c r="DI17" s="148">
        <v>65</v>
      </c>
      <c r="DJ17" s="66" t="s">
        <v>7351</v>
      </c>
      <c r="DK17" s="66" t="s">
        <v>1631</v>
      </c>
      <c r="DL17" s="68" t="str">
        <f t="shared" si="51"/>
        <v>2025EM1100014-MDSDF406</v>
      </c>
      <c r="DM17" s="66" t="str">
        <f t="shared" si="52"/>
        <v>0 missed</v>
      </c>
      <c r="DN17" s="66" t="str">
        <f t="shared" si="53"/>
        <v>0 missed</v>
      </c>
      <c r="DO17" s="62">
        <f t="shared" si="54"/>
        <v>3</v>
      </c>
      <c r="DP17" s="62">
        <f t="shared" si="55"/>
        <v>2</v>
      </c>
      <c r="DQ17" s="67">
        <f t="shared" si="56"/>
        <v>1</v>
      </c>
      <c r="DR17" s="67">
        <f t="shared" si="57"/>
        <v>1</v>
      </c>
      <c r="DS17" s="66" t="str">
        <f t="shared" si="58"/>
        <v>0 missed</v>
      </c>
      <c r="DT17" s="62">
        <f t="shared" si="59"/>
        <v>5</v>
      </c>
      <c r="DU17" s="68">
        <f t="shared" si="60"/>
        <v>1</v>
      </c>
      <c r="DV17" s="68" t="str">
        <f t="shared" si="61"/>
        <v>Q-3 A-2 || Q Total-3, A Total-2</v>
      </c>
      <c r="DW17" s="62" t="str" cm="1">
        <f t="array" ref="DW17">IFERROR(INDEX('Attendance-Slot-1'!$Q$2:$Q$1112,MATCH(1,('Attendance-Slot-1'!$A$2:$A$1112=$C17)*('Attendance-Slot-1'!$G$2:$G$1112=DW$2),0)),"No Data")</f>
        <v>No Data</v>
      </c>
      <c r="DX17" s="62" t="str" cm="1">
        <f t="array" ref="DX17">IFERROR(INDEX('Attendance-Slot-2'!$Q$2:$Q$2595,MATCH(1,('Attendance-Slot-2'!$A$2:$A$2595=$C17)*('Attendance-Slot-2'!$G$2:$G$2595=DW$2),0)),"No Data")</f>
        <v>P-S2_Onsite</v>
      </c>
      <c r="DY17" s="137">
        <f>VLOOKUP($DL17,'Written Exam Marks'!$H:$Q,10,FALSE)</f>
        <v>22</v>
      </c>
      <c r="DZ17" s="137">
        <f>VLOOKUP($DL17,'Written Exam Marks'!$H:$Q,9,FALSE)</f>
        <v>35</v>
      </c>
      <c r="EA17" s="62" t="str">
        <f t="shared" si="62"/>
        <v>Present</v>
      </c>
      <c r="EB17" s="62" t="str">
        <f t="shared" si="63"/>
        <v>P-S2_Onsite</v>
      </c>
      <c r="EC17" s="114" t="str">
        <f t="shared" si="0"/>
        <v>P-2, 
A-0, 
No Data-3</v>
      </c>
      <c r="ED17" s="114" t="str">
        <f t="shared" si="1"/>
        <v>P-3, 
A-0, 
No Data-2</v>
      </c>
      <c r="EE17" s="114" t="str">
        <f t="shared" si="64"/>
        <v>P-S2_Onsite</v>
      </c>
      <c r="EF17" s="114" t="str">
        <f t="shared" si="65"/>
        <v>P-S1_Onsite</v>
      </c>
      <c r="EG17" s="114" t="str">
        <f t="shared" si="66"/>
        <v>P-S2_Onsite</v>
      </c>
      <c r="EH17" s="114" t="str">
        <f t="shared" si="67"/>
        <v>P-S1_Onsite</v>
      </c>
      <c r="EI17" s="114" t="str">
        <f t="shared" si="68"/>
        <v>P-S2_Onsite</v>
      </c>
      <c r="EJ17" s="114" t="str">
        <f t="shared" si="69"/>
        <v>P-5, A-0, No Data-0</v>
      </c>
      <c r="EK17" s="114" t="s">
        <v>10453</v>
      </c>
      <c r="EL17" s="114">
        <v>27</v>
      </c>
      <c r="EM17" s="114">
        <v>10</v>
      </c>
      <c r="EN17" s="114">
        <v>46</v>
      </c>
      <c r="EO17" s="114">
        <v>83</v>
      </c>
      <c r="EP17" s="114" t="s">
        <v>7217</v>
      </c>
      <c r="EQ17" s="114" t="s">
        <v>1054</v>
      </c>
      <c r="ER17" s="114" t="s">
        <v>1641</v>
      </c>
      <c r="ES17" s="114"/>
      <c r="ET17" s="30" t="s">
        <v>1641</v>
      </c>
    </row>
    <row r="18" spans="1:150" x14ac:dyDescent="0.25">
      <c r="A18" s="114">
        <v>15</v>
      </c>
      <c r="B18" s="114" t="s">
        <v>7224</v>
      </c>
      <c r="C18" s="80" t="s">
        <v>1647</v>
      </c>
      <c r="D18" s="30" t="s">
        <v>1648</v>
      </c>
      <c r="E18" s="30" t="s">
        <v>1649</v>
      </c>
      <c r="F18" s="33" t="s">
        <v>7201</v>
      </c>
      <c r="G18" s="30" t="s">
        <v>1650</v>
      </c>
      <c r="H18" s="143" t="s">
        <v>5</v>
      </c>
      <c r="I18" s="143" t="s">
        <v>5</v>
      </c>
      <c r="J18" s="143">
        <v>15</v>
      </c>
      <c r="K18" s="143">
        <v>15</v>
      </c>
      <c r="L18" s="143">
        <v>30</v>
      </c>
      <c r="M18" s="143">
        <v>65</v>
      </c>
      <c r="N18" s="40" t="s">
        <v>7314</v>
      </c>
      <c r="O18" s="40" t="s">
        <v>1593</v>
      </c>
      <c r="P18" s="13" t="str">
        <f t="shared" si="2"/>
        <v>2025EM1100015-MDSDF401</v>
      </c>
      <c r="Q18" s="40" t="str">
        <f t="shared" si="3"/>
        <v>2 missed</v>
      </c>
      <c r="R18" s="40" t="str">
        <f t="shared" si="4"/>
        <v>0 missed</v>
      </c>
      <c r="S18" s="40">
        <f t="shared" si="5"/>
        <v>1</v>
      </c>
      <c r="T18" s="40">
        <f t="shared" si="6"/>
        <v>1</v>
      </c>
      <c r="U18" s="41">
        <f t="shared" si="7"/>
        <v>0.33333333333333331</v>
      </c>
      <c r="V18" s="41">
        <f t="shared" si="8"/>
        <v>1</v>
      </c>
      <c r="W18" s="40" t="str">
        <f t="shared" si="9"/>
        <v>2 missed</v>
      </c>
      <c r="X18" s="113">
        <f t="shared" si="10"/>
        <v>2</v>
      </c>
      <c r="Y18" s="13">
        <f t="shared" si="11"/>
        <v>0.5</v>
      </c>
      <c r="Z18" s="13" t="str">
        <f t="shared" si="12"/>
        <v>Q-1 A-1 || Q Total-3, A Total-1</v>
      </c>
      <c r="AA18" s="113" t="str" cm="1">
        <f t="array" ref="AA18">IFERROR(INDEX('Attendance-Slot-1'!$Q$2:$Q$1112,MATCH(1,('Attendance-Slot-1'!$A$2:$A$1112=$C18)*('Attendance-Slot-1'!$G$2:$G$1112=AA$2),0)),"No Data")</f>
        <v>No Data</v>
      </c>
      <c r="AB18" s="113" t="str" cm="1">
        <f t="array" ref="AB18">IFERROR(INDEX('Attendance-Slot-2'!$Q$2:$Q$2595,MATCH(1,('Attendance-Slot-2'!$A$2:$A$2595=$C18)*('Attendance-Slot-2'!$G$2:$G$2595=AA$2),0)),"No Data")</f>
        <v>P-S2_Onsite</v>
      </c>
      <c r="AC18" s="133">
        <f>VLOOKUP($P18,'Written Exam Marks'!$H:$Q,10,FALSE)</f>
        <v>13</v>
      </c>
      <c r="AD18" s="133">
        <f>VLOOKUP($P18,'Written Exam Marks'!$H:$Q,9,FALSE)</f>
        <v>35</v>
      </c>
      <c r="AE18" s="113" t="str">
        <f t="shared" si="13"/>
        <v>Present</v>
      </c>
      <c r="AF18" s="113" t="str">
        <f t="shared" si="14"/>
        <v>P-S2_Onsite</v>
      </c>
      <c r="AG18" s="146" t="s">
        <v>5</v>
      </c>
      <c r="AH18" s="146">
        <v>5</v>
      </c>
      <c r="AI18" s="146">
        <v>10</v>
      </c>
      <c r="AJ18" s="146">
        <v>10</v>
      </c>
      <c r="AK18" s="146">
        <v>10</v>
      </c>
      <c r="AL18" s="146">
        <v>10</v>
      </c>
      <c r="AM18" s="146">
        <v>45</v>
      </c>
      <c r="AN18" s="146">
        <v>60</v>
      </c>
      <c r="AO18" s="43" t="s">
        <v>7336</v>
      </c>
      <c r="AP18" s="43" t="s">
        <v>1598</v>
      </c>
      <c r="AQ18" s="50" t="str">
        <f t="shared" si="15"/>
        <v>2025EM1100015-MDSDF402</v>
      </c>
      <c r="AR18" s="43" t="str">
        <f t="shared" si="16"/>
        <v>1 missed</v>
      </c>
      <c r="AS18" s="47" t="s">
        <v>7342</v>
      </c>
      <c r="AT18" s="43">
        <f t="shared" si="17"/>
        <v>5</v>
      </c>
      <c r="AU18" s="48" t="s">
        <v>7342</v>
      </c>
      <c r="AV18" s="49">
        <f t="shared" si="18"/>
        <v>0.83333333333333337</v>
      </c>
      <c r="AW18" s="48" t="s">
        <v>7342</v>
      </c>
      <c r="AX18" s="43" t="str">
        <f t="shared" si="19"/>
        <v>1 missed</v>
      </c>
      <c r="AY18" s="42">
        <f t="shared" si="20"/>
        <v>5</v>
      </c>
      <c r="AZ18" s="50">
        <f t="shared" si="21"/>
        <v>0.83333333333333337</v>
      </c>
      <c r="BA18" s="50" t="str">
        <f t="shared" si="22"/>
        <v>Q-5 A-- || Q Total-6, A Total-0</v>
      </c>
      <c r="BB18" s="42" t="str" cm="1">
        <f t="array" ref="BB18">IFERROR(INDEX('Attendance-Slot-1'!$Q$2:$Q$1112,MATCH(1,('Attendance-Slot-1'!$A$2:$A$1112=$C18)*('Attendance-Slot-1'!$G$2:$G$1112=BB$2),0)),"No Data")</f>
        <v>P-S1_Onsite</v>
      </c>
      <c r="BC18" s="42" t="str" cm="1">
        <f t="array" ref="BC18">IFERROR(INDEX('Attendance-Slot-2'!$Q$2:$Q$2595,MATCH(1,('Attendance-Slot-2'!$A$2:$A$2595=$C18)*('Attendance-Slot-2'!$G$2:$G$2595=BB$2),0)),"No Data")</f>
        <v>No Data</v>
      </c>
      <c r="BD18" s="134">
        <f>VLOOKUP($AQ18,'Written Exam Marks'!$H:$Q,10,FALSE)</f>
        <v>14</v>
      </c>
      <c r="BE18" s="134">
        <f>VLOOKUP($AQ18,'Written Exam Marks'!$H:$Q,9,FALSE)</f>
        <v>40</v>
      </c>
      <c r="BF18" s="42" t="str">
        <f t="shared" si="23"/>
        <v>Present</v>
      </c>
      <c r="BG18" s="42" t="str">
        <f t="shared" si="24"/>
        <v>P-S1_Onsite</v>
      </c>
      <c r="BH18" s="147">
        <v>20</v>
      </c>
      <c r="BI18" s="147" t="s">
        <v>5</v>
      </c>
      <c r="BJ18" s="147">
        <v>20</v>
      </c>
      <c r="BK18" s="147">
        <v>60</v>
      </c>
      <c r="BL18" s="52" t="s">
        <v>3697</v>
      </c>
      <c r="BM18" s="52" t="s">
        <v>1606</v>
      </c>
      <c r="BN18" s="57" t="str">
        <f t="shared" si="25"/>
        <v>2025EM1100015-MDSDF403</v>
      </c>
      <c r="BO18" s="52" t="str">
        <f t="shared" si="26"/>
        <v>0 missed</v>
      </c>
      <c r="BP18" s="52" t="str">
        <f t="shared" si="27"/>
        <v>1 missed</v>
      </c>
      <c r="BQ18" s="52">
        <f t="shared" si="28"/>
        <v>1</v>
      </c>
      <c r="BR18" s="52">
        <f t="shared" si="29"/>
        <v>0</v>
      </c>
      <c r="BS18" s="56">
        <f t="shared" si="30"/>
        <v>1</v>
      </c>
      <c r="BT18" s="56">
        <f t="shared" si="31"/>
        <v>0</v>
      </c>
      <c r="BU18" s="52" t="str">
        <f t="shared" si="32"/>
        <v>1 missed</v>
      </c>
      <c r="BV18" s="51">
        <f t="shared" si="33"/>
        <v>1</v>
      </c>
      <c r="BW18" s="57">
        <f t="shared" si="34"/>
        <v>0.5</v>
      </c>
      <c r="BX18" s="57" t="str">
        <f t="shared" si="35"/>
        <v>Q-1 A-0 || Q Total-1, A Total-1</v>
      </c>
      <c r="BY18" s="51" t="str" cm="1">
        <f t="array" ref="BY18">IFERROR(INDEX('Attendance-Slot-1'!$Q$2:$Q$1112,MATCH(1,('Attendance-Slot-1'!$A$2:$A$1112=$C18)*('Attendance-Slot-1'!$G$2:$G$1112=BY$2),0)),"No Data")</f>
        <v>P-S1_Onsite</v>
      </c>
      <c r="BZ18" s="51" t="str" cm="1">
        <f t="array" ref="BZ18">IFERROR(INDEX('Attendance-Slot-2'!$Q$2:$Q$2595,MATCH(1,('Attendance-Slot-2'!$A$2:$A$2595=$C18)*('Attendance-Slot-2'!$G$2:$G$2595=BY$2),0)),"No Data")</f>
        <v>No Data</v>
      </c>
      <c r="CA18" s="135">
        <f>VLOOKUP($BN18,'Written Exam Marks'!$H:$Q,10,FALSE)</f>
        <v>13.5</v>
      </c>
      <c r="CB18" s="135">
        <f>VLOOKUP($BN18,'Written Exam Marks'!$H:$Q,9,FALSE)</f>
        <v>40</v>
      </c>
      <c r="CC18" s="51" t="str">
        <f t="shared" si="36"/>
        <v>Present</v>
      </c>
      <c r="CD18" s="51" t="str">
        <f t="shared" si="37"/>
        <v>P-S1_Onsite</v>
      </c>
      <c r="CE18" s="29">
        <v>20</v>
      </c>
      <c r="CF18" s="29">
        <v>20</v>
      </c>
      <c r="CG18" s="29">
        <v>18</v>
      </c>
      <c r="CH18" s="29">
        <v>58</v>
      </c>
      <c r="CI18" s="29">
        <v>60</v>
      </c>
      <c r="CJ18" s="61" t="s">
        <v>7343</v>
      </c>
      <c r="CK18" s="61" t="s">
        <v>1613</v>
      </c>
      <c r="CL18" s="10" t="str">
        <f t="shared" si="38"/>
        <v>2025EM1100015-MDSDF404</v>
      </c>
      <c r="CM18" s="61" t="str">
        <f t="shared" si="39"/>
        <v>0 missed</v>
      </c>
      <c r="CN18" s="61" t="str">
        <f t="shared" si="40"/>
        <v>0 missed</v>
      </c>
      <c r="CO18" s="111">
        <f t="shared" si="41"/>
        <v>2</v>
      </c>
      <c r="CP18" s="111">
        <f t="shared" si="42"/>
        <v>1</v>
      </c>
      <c r="CQ18" s="9">
        <f t="shared" si="43"/>
        <v>1</v>
      </c>
      <c r="CR18" s="9">
        <f t="shared" si="44"/>
        <v>1</v>
      </c>
      <c r="CS18" s="61" t="str">
        <f t="shared" si="45"/>
        <v>0 missed</v>
      </c>
      <c r="CT18" s="111">
        <f t="shared" si="46"/>
        <v>3</v>
      </c>
      <c r="CU18" s="10">
        <f t="shared" si="47"/>
        <v>1</v>
      </c>
      <c r="CV18" s="10" t="str">
        <f t="shared" si="48"/>
        <v>Q-2 A-1 || Q Total-2, A Total-1</v>
      </c>
      <c r="CW18" s="111" t="str" cm="1">
        <f t="array" ref="CW18">IFERROR(INDEX('Attendance-Slot-1'!$Q$2:$Q$1112,MATCH(1,('Attendance-Slot-1'!$A$2:$A$1112=$C18)*('Attendance-Slot-1'!$G$2:$G$1112=CW$2),0)),"No Data")</f>
        <v>P-S1_Onsite</v>
      </c>
      <c r="CX18" s="111" t="str" cm="1">
        <f t="array" ref="CX18">IFERROR(INDEX('Attendance-Slot-2'!$Q$2:$Q$2595,MATCH(1,('Attendance-Slot-2'!$A$2:$A$2595=$C18)*('Attendance-Slot-2'!$G$2:$G$2595=CW$2),0)),"No Data")</f>
        <v>No Data</v>
      </c>
      <c r="CY18" s="136">
        <f>VLOOKUP($CL18,'Written Exam Marks'!$H:$Q,10,FALSE)</f>
        <v>10</v>
      </c>
      <c r="CZ18" s="136">
        <f>VLOOKUP($CL18,'Written Exam Marks'!$H:$Q,9,FALSE)</f>
        <v>40</v>
      </c>
      <c r="DA18" s="111" t="str">
        <f t="shared" si="49"/>
        <v>Present</v>
      </c>
      <c r="DB18" s="111" t="str">
        <f t="shared" si="50"/>
        <v>P-S1_Onsite</v>
      </c>
      <c r="DC18" s="148">
        <v>6</v>
      </c>
      <c r="DD18" s="148" t="s">
        <v>5</v>
      </c>
      <c r="DE18" s="148">
        <v>9</v>
      </c>
      <c r="DF18" s="148">
        <v>18</v>
      </c>
      <c r="DG18" s="148">
        <v>17</v>
      </c>
      <c r="DH18" s="148">
        <v>50</v>
      </c>
      <c r="DI18" s="148">
        <v>65</v>
      </c>
      <c r="DJ18" s="66" t="s">
        <v>7351</v>
      </c>
      <c r="DK18" s="66" t="s">
        <v>1631</v>
      </c>
      <c r="DL18" s="68" t="str">
        <f t="shared" si="51"/>
        <v>2025EM1100015-MDSDF406</v>
      </c>
      <c r="DM18" s="66" t="str">
        <f t="shared" si="52"/>
        <v>1 missed</v>
      </c>
      <c r="DN18" s="66" t="str">
        <f t="shared" si="53"/>
        <v>0 missed</v>
      </c>
      <c r="DO18" s="62">
        <f t="shared" si="54"/>
        <v>2</v>
      </c>
      <c r="DP18" s="62">
        <f t="shared" si="55"/>
        <v>2</v>
      </c>
      <c r="DQ18" s="67">
        <f t="shared" si="56"/>
        <v>0.66666666666666663</v>
      </c>
      <c r="DR18" s="67">
        <f t="shared" si="57"/>
        <v>1</v>
      </c>
      <c r="DS18" s="66" t="str">
        <f t="shared" si="58"/>
        <v>1 missed</v>
      </c>
      <c r="DT18" s="62">
        <f t="shared" si="59"/>
        <v>4</v>
      </c>
      <c r="DU18" s="68">
        <f t="shared" si="60"/>
        <v>0.8</v>
      </c>
      <c r="DV18" s="68" t="str">
        <f t="shared" si="61"/>
        <v>Q-2 A-2 || Q Total-3, A Total-2</v>
      </c>
      <c r="DW18" s="62" t="str" cm="1">
        <f t="array" ref="DW18">IFERROR(INDEX('Attendance-Slot-1'!$Q$2:$Q$1112,MATCH(1,('Attendance-Slot-1'!$A$2:$A$1112=$C18)*('Attendance-Slot-1'!$G$2:$G$1112=DW$2),0)),"No Data")</f>
        <v>No Data</v>
      </c>
      <c r="DX18" s="62" t="str" cm="1">
        <f t="array" ref="DX18">IFERROR(INDEX('Attendance-Slot-2'!$Q$2:$Q$2595,MATCH(1,('Attendance-Slot-2'!$A$2:$A$2595=$C18)*('Attendance-Slot-2'!$G$2:$G$2595=DW$2),0)),"No Data")</f>
        <v>P-S2_Onsite</v>
      </c>
      <c r="DY18" s="137">
        <f>VLOOKUP($DL18,'Written Exam Marks'!$H:$Q,10,FALSE)</f>
        <v>14</v>
      </c>
      <c r="DZ18" s="137">
        <f>VLOOKUP($DL18,'Written Exam Marks'!$H:$Q,9,FALSE)</f>
        <v>35</v>
      </c>
      <c r="EA18" s="62" t="str">
        <f t="shared" si="62"/>
        <v>Present</v>
      </c>
      <c r="EB18" s="62" t="str">
        <f t="shared" si="63"/>
        <v>P-S2_Onsite</v>
      </c>
      <c r="EC18" s="114" t="str">
        <f t="shared" si="0"/>
        <v>P-3, 
A-0, 
No Data-2</v>
      </c>
      <c r="ED18" s="114" t="str">
        <f t="shared" si="1"/>
        <v>P-2, 
A-0, 
No Data-3</v>
      </c>
      <c r="EE18" s="114" t="str">
        <f t="shared" si="64"/>
        <v>P-S2_Onsite</v>
      </c>
      <c r="EF18" s="114" t="str">
        <f t="shared" si="65"/>
        <v>P-S1_Onsite</v>
      </c>
      <c r="EG18" s="114" t="str">
        <f t="shared" si="66"/>
        <v>P-S1_Onsite</v>
      </c>
      <c r="EH18" s="114" t="str">
        <f t="shared" si="67"/>
        <v>P-S1_Onsite</v>
      </c>
      <c r="EI18" s="114" t="str">
        <f t="shared" si="68"/>
        <v>P-S2_Onsite</v>
      </c>
      <c r="EJ18" s="114" t="str">
        <f t="shared" si="69"/>
        <v>P-5, A-0, No Data-0</v>
      </c>
      <c r="EK18" s="114" t="s">
        <v>10453</v>
      </c>
      <c r="EL18" s="114">
        <v>29</v>
      </c>
      <c r="EM18" s="114">
        <v>10</v>
      </c>
      <c r="EN18" s="114">
        <v>54</v>
      </c>
      <c r="EO18" s="114">
        <v>93</v>
      </c>
      <c r="EP18" s="114" t="s">
        <v>7217</v>
      </c>
      <c r="EQ18" s="114" t="s">
        <v>1054</v>
      </c>
      <c r="ER18" s="114" t="s">
        <v>1647</v>
      </c>
      <c r="ES18" s="114"/>
      <c r="ET18" s="30" t="s">
        <v>1647</v>
      </c>
    </row>
    <row r="19" spans="1:150" x14ac:dyDescent="0.25">
      <c r="A19" s="114">
        <v>16</v>
      </c>
      <c r="B19" s="114" t="s">
        <v>7224</v>
      </c>
      <c r="C19" s="80" t="s">
        <v>1654</v>
      </c>
      <c r="D19" s="30" t="s">
        <v>1655</v>
      </c>
      <c r="E19" s="30" t="s">
        <v>1656</v>
      </c>
      <c r="F19" s="33" t="s">
        <v>7202</v>
      </c>
      <c r="G19" s="30" t="s">
        <v>1657</v>
      </c>
      <c r="H19" s="143">
        <v>15</v>
      </c>
      <c r="I19" s="143">
        <v>15</v>
      </c>
      <c r="J19" s="143">
        <v>20</v>
      </c>
      <c r="K19" s="143">
        <v>15</v>
      </c>
      <c r="L19" s="143">
        <v>65</v>
      </c>
      <c r="M19" s="143">
        <v>65</v>
      </c>
      <c r="N19" s="40" t="s">
        <v>7314</v>
      </c>
      <c r="O19" s="40" t="s">
        <v>1593</v>
      </c>
      <c r="P19" s="13" t="str">
        <f t="shared" si="2"/>
        <v>2025EM1100016-MDSDF401</v>
      </c>
      <c r="Q19" s="40" t="str">
        <f t="shared" si="3"/>
        <v>0 missed</v>
      </c>
      <c r="R19" s="40" t="str">
        <f t="shared" si="4"/>
        <v>0 missed</v>
      </c>
      <c r="S19" s="40">
        <f t="shared" si="5"/>
        <v>3</v>
      </c>
      <c r="T19" s="40">
        <f t="shared" si="6"/>
        <v>1</v>
      </c>
      <c r="U19" s="41">
        <f t="shared" si="7"/>
        <v>1</v>
      </c>
      <c r="V19" s="41">
        <f t="shared" si="8"/>
        <v>1</v>
      </c>
      <c r="W19" s="40" t="str">
        <f t="shared" si="9"/>
        <v>0 missed</v>
      </c>
      <c r="X19" s="113">
        <f t="shared" si="10"/>
        <v>4</v>
      </c>
      <c r="Y19" s="13">
        <f t="shared" si="11"/>
        <v>1</v>
      </c>
      <c r="Z19" s="13" t="str">
        <f t="shared" si="12"/>
        <v>Q-3 A-1 || Q Total-3, A Total-1</v>
      </c>
      <c r="AA19" s="113" t="str" cm="1">
        <f t="array" ref="AA19">IFERROR(INDEX('Attendance-Slot-1'!$Q$2:$Q$1112,MATCH(1,('Attendance-Slot-1'!$A$2:$A$1112=$C19)*('Attendance-Slot-1'!$G$2:$G$1112=AA$2),0)),"No Data")</f>
        <v>P-S1_Onsite</v>
      </c>
      <c r="AB19" s="113" t="str" cm="1">
        <f t="array" ref="AB19">IFERROR(INDEX('Attendance-Slot-2'!$Q$2:$Q$2595,MATCH(1,('Attendance-Slot-2'!$A$2:$A$2595=$C19)*('Attendance-Slot-2'!$G$2:$G$2595=AA$2),0)),"No Data")</f>
        <v>No Data</v>
      </c>
      <c r="AC19" s="133">
        <f>VLOOKUP($P19,'Written Exam Marks'!$H:$Q,10,FALSE)</f>
        <v>6</v>
      </c>
      <c r="AD19" s="133">
        <f>VLOOKUP($P19,'Written Exam Marks'!$H:$Q,9,FALSE)</f>
        <v>35</v>
      </c>
      <c r="AE19" s="113" t="str">
        <f t="shared" si="13"/>
        <v>Present</v>
      </c>
      <c r="AF19" s="113" t="str">
        <f t="shared" si="14"/>
        <v>P-S1_Onsite</v>
      </c>
      <c r="AG19" s="146">
        <v>9</v>
      </c>
      <c r="AH19" s="146">
        <v>10</v>
      </c>
      <c r="AI19" s="146">
        <v>10</v>
      </c>
      <c r="AJ19" s="146">
        <v>10</v>
      </c>
      <c r="AK19" s="146">
        <v>10</v>
      </c>
      <c r="AL19" s="146">
        <v>10</v>
      </c>
      <c r="AM19" s="146">
        <v>59</v>
      </c>
      <c r="AN19" s="146">
        <v>60</v>
      </c>
      <c r="AO19" s="43" t="s">
        <v>7336</v>
      </c>
      <c r="AP19" s="43" t="s">
        <v>1598</v>
      </c>
      <c r="AQ19" s="50" t="str">
        <f t="shared" si="15"/>
        <v>2025EM1100016-MDSDF402</v>
      </c>
      <c r="AR19" s="43" t="str">
        <f t="shared" si="16"/>
        <v>0 missed</v>
      </c>
      <c r="AS19" s="47" t="s">
        <v>7342</v>
      </c>
      <c r="AT19" s="43">
        <f t="shared" si="17"/>
        <v>6</v>
      </c>
      <c r="AU19" s="48" t="s">
        <v>7342</v>
      </c>
      <c r="AV19" s="49">
        <f t="shared" si="18"/>
        <v>1</v>
      </c>
      <c r="AW19" s="48" t="s">
        <v>7342</v>
      </c>
      <c r="AX19" s="43" t="str">
        <f t="shared" si="19"/>
        <v>0 missed</v>
      </c>
      <c r="AY19" s="42">
        <f t="shared" si="20"/>
        <v>6</v>
      </c>
      <c r="AZ19" s="50">
        <f t="shared" si="21"/>
        <v>1</v>
      </c>
      <c r="BA19" s="50" t="str">
        <f t="shared" si="22"/>
        <v>Q-6 A-- || Q Total-6, A Total-0</v>
      </c>
      <c r="BB19" s="42" t="str" cm="1">
        <f t="array" ref="BB19">IFERROR(INDEX('Attendance-Slot-1'!$Q$2:$Q$1112,MATCH(1,('Attendance-Slot-1'!$A$2:$A$1112=$C19)*('Attendance-Slot-1'!$G$2:$G$1112=BB$2),0)),"No Data")</f>
        <v>No Data</v>
      </c>
      <c r="BC19" s="42" t="str" cm="1">
        <f t="array" ref="BC19">IFERROR(INDEX('Attendance-Slot-2'!$Q$2:$Q$2595,MATCH(1,('Attendance-Slot-2'!$A$2:$A$2595=$C19)*('Attendance-Slot-2'!$G$2:$G$2595=BB$2),0)),"No Data")</f>
        <v>P-S2_Onsite</v>
      </c>
      <c r="BD19" s="134">
        <f>VLOOKUP($AQ19,'Written Exam Marks'!$H:$Q,10,FALSE)</f>
        <v>24</v>
      </c>
      <c r="BE19" s="134">
        <f>VLOOKUP($AQ19,'Written Exam Marks'!$H:$Q,9,FALSE)</f>
        <v>40</v>
      </c>
      <c r="BF19" s="42" t="str">
        <f t="shared" si="23"/>
        <v>Present</v>
      </c>
      <c r="BG19" s="42" t="str">
        <f t="shared" si="24"/>
        <v>P-S2_Onsite</v>
      </c>
      <c r="BH19" s="147">
        <v>18</v>
      </c>
      <c r="BI19" s="147">
        <v>27</v>
      </c>
      <c r="BJ19" s="147">
        <v>45</v>
      </c>
      <c r="BK19" s="147">
        <v>60</v>
      </c>
      <c r="BL19" s="52" t="s">
        <v>3697</v>
      </c>
      <c r="BM19" s="52" t="s">
        <v>1606</v>
      </c>
      <c r="BN19" s="57" t="str">
        <f t="shared" si="25"/>
        <v>2025EM1100016-MDSDF403</v>
      </c>
      <c r="BO19" s="52" t="str">
        <f t="shared" si="26"/>
        <v>0 missed</v>
      </c>
      <c r="BP19" s="52" t="str">
        <f t="shared" si="27"/>
        <v>0 missed</v>
      </c>
      <c r="BQ19" s="52">
        <f t="shared" si="28"/>
        <v>1</v>
      </c>
      <c r="BR19" s="52">
        <f t="shared" si="29"/>
        <v>1</v>
      </c>
      <c r="BS19" s="56">
        <f t="shared" si="30"/>
        <v>1</v>
      </c>
      <c r="BT19" s="56">
        <f t="shared" si="31"/>
        <v>1</v>
      </c>
      <c r="BU19" s="52" t="str">
        <f t="shared" si="32"/>
        <v>0 missed</v>
      </c>
      <c r="BV19" s="51">
        <f t="shared" si="33"/>
        <v>2</v>
      </c>
      <c r="BW19" s="57">
        <f t="shared" si="34"/>
        <v>1</v>
      </c>
      <c r="BX19" s="57" t="str">
        <f t="shared" si="35"/>
        <v>Q-1 A-1 || Q Total-1, A Total-1</v>
      </c>
      <c r="BY19" s="51" t="str" cm="1">
        <f t="array" ref="BY19">IFERROR(INDEX('Attendance-Slot-1'!$Q$2:$Q$1112,MATCH(1,('Attendance-Slot-1'!$A$2:$A$1112=$C19)*('Attendance-Slot-1'!$G$2:$G$1112=BY$2),0)),"No Data")</f>
        <v>No Data</v>
      </c>
      <c r="BZ19" s="51" t="str" cm="1">
        <f t="array" ref="BZ19">IFERROR(INDEX('Attendance-Slot-2'!$Q$2:$Q$2595,MATCH(1,('Attendance-Slot-2'!$A$2:$A$2595=$C19)*('Attendance-Slot-2'!$G$2:$G$2595=BY$2),0)),"No Data")</f>
        <v>P-S2_Onsite</v>
      </c>
      <c r="CA19" s="135">
        <f>VLOOKUP($BN19,'Written Exam Marks'!$H:$Q,10,FALSE)</f>
        <v>17</v>
      </c>
      <c r="CB19" s="135">
        <f>VLOOKUP($BN19,'Written Exam Marks'!$H:$Q,9,FALSE)</f>
        <v>40</v>
      </c>
      <c r="CC19" s="51" t="str">
        <f t="shared" si="36"/>
        <v>Present</v>
      </c>
      <c r="CD19" s="51" t="str">
        <f t="shared" si="37"/>
        <v>P-S2_Onsite</v>
      </c>
      <c r="CE19" s="29">
        <v>18</v>
      </c>
      <c r="CF19" s="29">
        <v>20</v>
      </c>
      <c r="CG19" s="29">
        <v>20</v>
      </c>
      <c r="CH19" s="29">
        <v>58</v>
      </c>
      <c r="CI19" s="29">
        <v>60</v>
      </c>
      <c r="CJ19" s="61" t="s">
        <v>7343</v>
      </c>
      <c r="CK19" s="61" t="s">
        <v>1613</v>
      </c>
      <c r="CL19" s="10" t="str">
        <f t="shared" si="38"/>
        <v>2025EM1100016-MDSDF404</v>
      </c>
      <c r="CM19" s="61" t="str">
        <f t="shared" si="39"/>
        <v>0 missed</v>
      </c>
      <c r="CN19" s="61" t="str">
        <f t="shared" si="40"/>
        <v>0 missed</v>
      </c>
      <c r="CO19" s="111">
        <f t="shared" si="41"/>
        <v>2</v>
      </c>
      <c r="CP19" s="111">
        <f t="shared" si="42"/>
        <v>1</v>
      </c>
      <c r="CQ19" s="9">
        <f t="shared" si="43"/>
        <v>1</v>
      </c>
      <c r="CR19" s="9">
        <f t="shared" si="44"/>
        <v>1</v>
      </c>
      <c r="CS19" s="61" t="str">
        <f t="shared" si="45"/>
        <v>0 missed</v>
      </c>
      <c r="CT19" s="111">
        <f t="shared" si="46"/>
        <v>3</v>
      </c>
      <c r="CU19" s="10">
        <f t="shared" si="47"/>
        <v>1</v>
      </c>
      <c r="CV19" s="10" t="str">
        <f t="shared" si="48"/>
        <v>Q-2 A-1 || Q Total-2, A Total-1</v>
      </c>
      <c r="CW19" s="111" t="str" cm="1">
        <f t="array" ref="CW19">IFERROR(INDEX('Attendance-Slot-1'!$Q$2:$Q$1112,MATCH(1,('Attendance-Slot-1'!$A$2:$A$1112=$C19)*('Attendance-Slot-1'!$G$2:$G$1112=CW$2),0)),"No Data")</f>
        <v>P-S1_Onsite</v>
      </c>
      <c r="CX19" s="111" t="str" cm="1">
        <f t="array" ref="CX19">IFERROR(INDEX('Attendance-Slot-2'!$Q$2:$Q$2595,MATCH(1,('Attendance-Slot-2'!$A$2:$A$2595=$C19)*('Attendance-Slot-2'!$G$2:$G$2595=CW$2),0)),"No Data")</f>
        <v>No Data</v>
      </c>
      <c r="CY19" s="136">
        <f>VLOOKUP($CL19,'Written Exam Marks'!$H:$Q,10,FALSE)</f>
        <v>18</v>
      </c>
      <c r="CZ19" s="136">
        <f>VLOOKUP($CL19,'Written Exam Marks'!$H:$Q,9,FALSE)</f>
        <v>40</v>
      </c>
      <c r="DA19" s="111" t="str">
        <f t="shared" si="49"/>
        <v>Present</v>
      </c>
      <c r="DB19" s="111" t="str">
        <f t="shared" si="50"/>
        <v>P-S1_Onsite</v>
      </c>
      <c r="DC19" s="148">
        <v>5.5</v>
      </c>
      <c r="DD19" s="148">
        <v>7.125</v>
      </c>
      <c r="DE19" s="148">
        <v>8</v>
      </c>
      <c r="DF19" s="148">
        <v>19</v>
      </c>
      <c r="DG19" s="148">
        <v>20</v>
      </c>
      <c r="DH19" s="148">
        <v>59.625</v>
      </c>
      <c r="DI19" s="148">
        <v>65</v>
      </c>
      <c r="DJ19" s="66" t="s">
        <v>7351</v>
      </c>
      <c r="DK19" s="66" t="s">
        <v>1631</v>
      </c>
      <c r="DL19" s="68" t="str">
        <f t="shared" si="51"/>
        <v>2025EM1100016-MDSDF406</v>
      </c>
      <c r="DM19" s="66" t="str">
        <f t="shared" si="52"/>
        <v>0 missed</v>
      </c>
      <c r="DN19" s="66" t="str">
        <f t="shared" si="53"/>
        <v>0 missed</v>
      </c>
      <c r="DO19" s="62">
        <f t="shared" si="54"/>
        <v>3</v>
      </c>
      <c r="DP19" s="62">
        <f t="shared" si="55"/>
        <v>2</v>
      </c>
      <c r="DQ19" s="67">
        <f t="shared" si="56"/>
        <v>1</v>
      </c>
      <c r="DR19" s="67">
        <f t="shared" si="57"/>
        <v>1</v>
      </c>
      <c r="DS19" s="66" t="str">
        <f t="shared" si="58"/>
        <v>0 missed</v>
      </c>
      <c r="DT19" s="62">
        <f t="shared" si="59"/>
        <v>5</v>
      </c>
      <c r="DU19" s="68">
        <f t="shared" si="60"/>
        <v>1</v>
      </c>
      <c r="DV19" s="68" t="str">
        <f t="shared" si="61"/>
        <v>Q-3 A-2 || Q Total-3, A Total-2</v>
      </c>
      <c r="DW19" s="62" t="str" cm="1">
        <f t="array" ref="DW19">IFERROR(INDEX('Attendance-Slot-1'!$Q$2:$Q$1112,MATCH(1,('Attendance-Slot-1'!$A$2:$A$1112=$C19)*('Attendance-Slot-1'!$G$2:$G$1112=DW$2),0)),"No Data")</f>
        <v>No Data</v>
      </c>
      <c r="DX19" s="62" t="str" cm="1">
        <f t="array" ref="DX19">IFERROR(INDEX('Attendance-Slot-2'!$Q$2:$Q$2595,MATCH(1,('Attendance-Slot-2'!$A$2:$A$2595=$C19)*('Attendance-Slot-2'!$G$2:$G$2595=DW$2),0)),"No Data")</f>
        <v>P-S2_Onsite</v>
      </c>
      <c r="DY19" s="137">
        <f>VLOOKUP($DL19,'Written Exam Marks'!$H:$Q,10,FALSE)</f>
        <v>23.5</v>
      </c>
      <c r="DZ19" s="137">
        <f>VLOOKUP($DL19,'Written Exam Marks'!$H:$Q,9,FALSE)</f>
        <v>35</v>
      </c>
      <c r="EA19" s="62" t="str">
        <f t="shared" si="62"/>
        <v>Present</v>
      </c>
      <c r="EB19" s="62" t="str">
        <f t="shared" si="63"/>
        <v>P-S2_Onsite</v>
      </c>
      <c r="EC19" s="114" t="str">
        <f t="shared" si="0"/>
        <v>P-2, 
A-0, 
No Data-3</v>
      </c>
      <c r="ED19" s="114" t="str">
        <f t="shared" si="1"/>
        <v>P-3, 
A-0, 
No Data-2</v>
      </c>
      <c r="EE19" s="114" t="str">
        <f t="shared" si="64"/>
        <v>P-S1_Onsite</v>
      </c>
      <c r="EF19" s="114" t="str">
        <f t="shared" si="65"/>
        <v>P-S2_Onsite</v>
      </c>
      <c r="EG19" s="114" t="str">
        <f t="shared" si="66"/>
        <v>P-S2_Onsite</v>
      </c>
      <c r="EH19" s="114" t="str">
        <f t="shared" si="67"/>
        <v>P-S1_Onsite</v>
      </c>
      <c r="EI19" s="114" t="str">
        <f t="shared" si="68"/>
        <v>P-S2_Onsite</v>
      </c>
      <c r="EJ19" s="114" t="str">
        <f t="shared" si="69"/>
        <v>P-5, A-0, No Data-0</v>
      </c>
      <c r="EK19" s="114" t="s">
        <v>10453</v>
      </c>
      <c r="EL19" s="114">
        <v>27</v>
      </c>
      <c r="EM19" s="114">
        <v>9</v>
      </c>
      <c r="EN19" s="114">
        <v>56</v>
      </c>
      <c r="EO19" s="114">
        <v>92</v>
      </c>
      <c r="EP19" s="114" t="s">
        <v>7217</v>
      </c>
      <c r="EQ19" s="114" t="s">
        <v>1054</v>
      </c>
      <c r="ER19" s="114" t="s">
        <v>1654</v>
      </c>
      <c r="ES19" s="114"/>
      <c r="ET19" s="30" t="s">
        <v>1654</v>
      </c>
    </row>
    <row r="20" spans="1:150" x14ac:dyDescent="0.25">
      <c r="A20" s="114">
        <v>17</v>
      </c>
      <c r="B20" s="114" t="s">
        <v>7224</v>
      </c>
      <c r="C20" s="80" t="s">
        <v>1660</v>
      </c>
      <c r="D20" s="30" t="s">
        <v>1661</v>
      </c>
      <c r="E20" s="30" t="s">
        <v>1662</v>
      </c>
      <c r="F20" s="33" t="s">
        <v>7201</v>
      </c>
      <c r="G20" s="30" t="s">
        <v>1663</v>
      </c>
      <c r="H20" s="143">
        <v>15</v>
      </c>
      <c r="I20" s="143">
        <v>15</v>
      </c>
      <c r="J20" s="143">
        <v>20</v>
      </c>
      <c r="K20" s="143">
        <v>15</v>
      </c>
      <c r="L20" s="143">
        <v>65</v>
      </c>
      <c r="M20" s="143">
        <v>65</v>
      </c>
      <c r="N20" s="40" t="s">
        <v>7314</v>
      </c>
      <c r="O20" s="40" t="s">
        <v>1593</v>
      </c>
      <c r="P20" s="13" t="str">
        <f t="shared" si="2"/>
        <v>2025EM1100017-MDSDF401</v>
      </c>
      <c r="Q20" s="40" t="str">
        <f t="shared" si="3"/>
        <v>0 missed</v>
      </c>
      <c r="R20" s="40" t="str">
        <f t="shared" si="4"/>
        <v>0 missed</v>
      </c>
      <c r="S20" s="40">
        <f t="shared" si="5"/>
        <v>3</v>
      </c>
      <c r="T20" s="40">
        <f t="shared" si="6"/>
        <v>1</v>
      </c>
      <c r="U20" s="41">
        <f t="shared" si="7"/>
        <v>1</v>
      </c>
      <c r="V20" s="41">
        <f t="shared" si="8"/>
        <v>1</v>
      </c>
      <c r="W20" s="40" t="str">
        <f t="shared" si="9"/>
        <v>0 missed</v>
      </c>
      <c r="X20" s="113">
        <f t="shared" si="10"/>
        <v>4</v>
      </c>
      <c r="Y20" s="13">
        <f t="shared" si="11"/>
        <v>1</v>
      </c>
      <c r="Z20" s="13" t="str">
        <f t="shared" si="12"/>
        <v>Q-3 A-1 || Q Total-3, A Total-1</v>
      </c>
      <c r="AA20" s="113" t="str" cm="1">
        <f t="array" ref="AA20">IFERROR(INDEX('Attendance-Slot-1'!$Q$2:$Q$1112,MATCH(1,('Attendance-Slot-1'!$A$2:$A$1112=$C20)*('Attendance-Slot-1'!$G$2:$G$1112=AA$2),0)),"No Data")</f>
        <v>P-S1_Onsite</v>
      </c>
      <c r="AB20" s="113" t="str" cm="1">
        <f t="array" ref="AB20">IFERROR(INDEX('Attendance-Slot-2'!$Q$2:$Q$2595,MATCH(1,('Attendance-Slot-2'!$A$2:$A$2595=$C20)*('Attendance-Slot-2'!$G$2:$G$2595=AA$2),0)),"No Data")</f>
        <v>No Data</v>
      </c>
      <c r="AC20" s="133">
        <f>VLOOKUP($P20,'Written Exam Marks'!$H:$Q,10,FALSE)</f>
        <v>14.5</v>
      </c>
      <c r="AD20" s="133">
        <f>VLOOKUP($P20,'Written Exam Marks'!$H:$Q,9,FALSE)</f>
        <v>35</v>
      </c>
      <c r="AE20" s="113" t="str">
        <f t="shared" si="13"/>
        <v>Present</v>
      </c>
      <c r="AF20" s="113" t="str">
        <f t="shared" si="14"/>
        <v>P-S1_Onsite</v>
      </c>
      <c r="AG20" s="146">
        <v>10</v>
      </c>
      <c r="AH20" s="146">
        <v>10</v>
      </c>
      <c r="AI20" s="146">
        <v>10</v>
      </c>
      <c r="AJ20" s="146">
        <v>10</v>
      </c>
      <c r="AK20" s="146">
        <v>10</v>
      </c>
      <c r="AL20" s="146">
        <v>10</v>
      </c>
      <c r="AM20" s="146">
        <v>60</v>
      </c>
      <c r="AN20" s="146">
        <v>60</v>
      </c>
      <c r="AO20" s="43" t="s">
        <v>7336</v>
      </c>
      <c r="AP20" s="43" t="s">
        <v>1598</v>
      </c>
      <c r="AQ20" s="50" t="str">
        <f t="shared" si="15"/>
        <v>2025EM1100017-MDSDF402</v>
      </c>
      <c r="AR20" s="43" t="str">
        <f t="shared" si="16"/>
        <v>0 missed</v>
      </c>
      <c r="AS20" s="47" t="s">
        <v>7342</v>
      </c>
      <c r="AT20" s="43">
        <f t="shared" si="17"/>
        <v>6</v>
      </c>
      <c r="AU20" s="48" t="s">
        <v>7342</v>
      </c>
      <c r="AV20" s="49">
        <f t="shared" si="18"/>
        <v>1</v>
      </c>
      <c r="AW20" s="48" t="s">
        <v>7342</v>
      </c>
      <c r="AX20" s="43" t="str">
        <f t="shared" si="19"/>
        <v>0 missed</v>
      </c>
      <c r="AY20" s="42">
        <f t="shared" si="20"/>
        <v>6</v>
      </c>
      <c r="AZ20" s="50">
        <f t="shared" si="21"/>
        <v>1</v>
      </c>
      <c r="BA20" s="50" t="str">
        <f t="shared" si="22"/>
        <v>Q-6 A-- || Q Total-6, A Total-0</v>
      </c>
      <c r="BB20" s="42" t="str" cm="1">
        <f t="array" ref="BB20">IFERROR(INDEX('Attendance-Slot-1'!$Q$2:$Q$1112,MATCH(1,('Attendance-Slot-1'!$A$2:$A$1112=$C20)*('Attendance-Slot-1'!$G$2:$G$1112=BB$2),0)),"No Data")</f>
        <v>P-S1_Onsite</v>
      </c>
      <c r="BC20" s="42" t="str" cm="1">
        <f t="array" ref="BC20">IFERROR(INDEX('Attendance-Slot-2'!$Q$2:$Q$2595,MATCH(1,('Attendance-Slot-2'!$A$2:$A$2595=$C20)*('Attendance-Slot-2'!$G$2:$G$2595=BB$2),0)),"No Data")</f>
        <v>No Data</v>
      </c>
      <c r="BD20" s="134">
        <f>VLOOKUP($AQ20,'Written Exam Marks'!$H:$Q,10,FALSE)</f>
        <v>24</v>
      </c>
      <c r="BE20" s="134">
        <f>VLOOKUP($AQ20,'Written Exam Marks'!$H:$Q,9,FALSE)</f>
        <v>40</v>
      </c>
      <c r="BF20" s="42" t="str">
        <f t="shared" si="23"/>
        <v>Present</v>
      </c>
      <c r="BG20" s="42" t="str">
        <f t="shared" si="24"/>
        <v>P-S1_Onsite</v>
      </c>
      <c r="BH20" s="147">
        <v>20</v>
      </c>
      <c r="BI20" s="147">
        <v>14</v>
      </c>
      <c r="BJ20" s="147">
        <v>34</v>
      </c>
      <c r="BK20" s="147">
        <v>60</v>
      </c>
      <c r="BL20" s="52" t="s">
        <v>3697</v>
      </c>
      <c r="BM20" s="52" t="s">
        <v>1606</v>
      </c>
      <c r="BN20" s="57" t="str">
        <f t="shared" si="25"/>
        <v>2025EM1100017-MDSDF403</v>
      </c>
      <c r="BO20" s="52" t="str">
        <f t="shared" si="26"/>
        <v>0 missed</v>
      </c>
      <c r="BP20" s="52" t="str">
        <f t="shared" si="27"/>
        <v>0 missed</v>
      </c>
      <c r="BQ20" s="52">
        <f t="shared" si="28"/>
        <v>1</v>
      </c>
      <c r="BR20" s="52">
        <f t="shared" si="29"/>
        <v>1</v>
      </c>
      <c r="BS20" s="56">
        <f t="shared" si="30"/>
        <v>1</v>
      </c>
      <c r="BT20" s="56">
        <f t="shared" si="31"/>
        <v>1</v>
      </c>
      <c r="BU20" s="52" t="str">
        <f t="shared" si="32"/>
        <v>0 missed</v>
      </c>
      <c r="BV20" s="51">
        <f t="shared" si="33"/>
        <v>2</v>
      </c>
      <c r="BW20" s="57">
        <f t="shared" si="34"/>
        <v>1</v>
      </c>
      <c r="BX20" s="57" t="str">
        <f t="shared" si="35"/>
        <v>Q-1 A-1 || Q Total-1, A Total-1</v>
      </c>
      <c r="BY20" s="51" t="str" cm="1">
        <f t="array" ref="BY20">IFERROR(INDEX('Attendance-Slot-1'!$Q$2:$Q$1112,MATCH(1,('Attendance-Slot-1'!$A$2:$A$1112=$C20)*('Attendance-Slot-1'!$G$2:$G$1112=BY$2),0)),"No Data")</f>
        <v>P-S1_Onsite</v>
      </c>
      <c r="BZ20" s="51" t="str" cm="1">
        <f t="array" ref="BZ20">IFERROR(INDEX('Attendance-Slot-2'!$Q$2:$Q$2595,MATCH(1,('Attendance-Slot-2'!$A$2:$A$2595=$C20)*('Attendance-Slot-2'!$G$2:$G$2595=BY$2),0)),"No Data")</f>
        <v>No Data</v>
      </c>
      <c r="CA20" s="135">
        <f>VLOOKUP($BN20,'Written Exam Marks'!$H:$Q,10,FALSE)</f>
        <v>17</v>
      </c>
      <c r="CB20" s="135">
        <f>VLOOKUP($BN20,'Written Exam Marks'!$H:$Q,9,FALSE)</f>
        <v>40</v>
      </c>
      <c r="CC20" s="51" t="str">
        <f t="shared" si="36"/>
        <v>Present</v>
      </c>
      <c r="CD20" s="51" t="str">
        <f t="shared" si="37"/>
        <v>P-S1_Onsite</v>
      </c>
      <c r="CE20" s="29">
        <v>20</v>
      </c>
      <c r="CF20" s="29">
        <v>20</v>
      </c>
      <c r="CG20" s="29">
        <v>18</v>
      </c>
      <c r="CH20" s="29">
        <v>58</v>
      </c>
      <c r="CI20" s="29">
        <v>60</v>
      </c>
      <c r="CJ20" s="61" t="s">
        <v>7343</v>
      </c>
      <c r="CK20" s="61" t="s">
        <v>1613</v>
      </c>
      <c r="CL20" s="10" t="str">
        <f t="shared" si="38"/>
        <v>2025EM1100017-MDSDF404</v>
      </c>
      <c r="CM20" s="61" t="str">
        <f t="shared" si="39"/>
        <v>0 missed</v>
      </c>
      <c r="CN20" s="61" t="str">
        <f t="shared" si="40"/>
        <v>0 missed</v>
      </c>
      <c r="CO20" s="111">
        <f t="shared" si="41"/>
        <v>2</v>
      </c>
      <c r="CP20" s="111">
        <f t="shared" si="42"/>
        <v>1</v>
      </c>
      <c r="CQ20" s="9">
        <f t="shared" si="43"/>
        <v>1</v>
      </c>
      <c r="CR20" s="9">
        <f t="shared" si="44"/>
        <v>1</v>
      </c>
      <c r="CS20" s="61" t="str">
        <f t="shared" si="45"/>
        <v>0 missed</v>
      </c>
      <c r="CT20" s="111">
        <f t="shared" si="46"/>
        <v>3</v>
      </c>
      <c r="CU20" s="10">
        <f t="shared" si="47"/>
        <v>1</v>
      </c>
      <c r="CV20" s="10" t="str">
        <f t="shared" si="48"/>
        <v>Q-2 A-1 || Q Total-2, A Total-1</v>
      </c>
      <c r="CW20" s="111" t="str" cm="1">
        <f t="array" ref="CW20">IFERROR(INDEX('Attendance-Slot-1'!$Q$2:$Q$1112,MATCH(1,('Attendance-Slot-1'!$A$2:$A$1112=$C20)*('Attendance-Slot-1'!$G$2:$G$1112=CW$2),0)),"No Data")</f>
        <v>P-S1_Onsite</v>
      </c>
      <c r="CX20" s="111" t="str" cm="1">
        <f t="array" ref="CX20">IFERROR(INDEX('Attendance-Slot-2'!$Q$2:$Q$2595,MATCH(1,('Attendance-Slot-2'!$A$2:$A$2595=$C20)*('Attendance-Slot-2'!$G$2:$G$2595=CW$2),0)),"No Data")</f>
        <v>No Data</v>
      </c>
      <c r="CY20" s="136">
        <f>VLOOKUP($CL20,'Written Exam Marks'!$H:$Q,10,FALSE)</f>
        <v>13</v>
      </c>
      <c r="CZ20" s="136">
        <f>VLOOKUP($CL20,'Written Exam Marks'!$H:$Q,9,FALSE)</f>
        <v>40</v>
      </c>
      <c r="DA20" s="111" t="str">
        <f t="shared" si="49"/>
        <v>Present</v>
      </c>
      <c r="DB20" s="111" t="str">
        <f t="shared" si="50"/>
        <v>P-S1_Onsite</v>
      </c>
      <c r="DC20" s="148">
        <v>6.5</v>
      </c>
      <c r="DD20" s="148">
        <v>6.5</v>
      </c>
      <c r="DE20" s="148">
        <v>8</v>
      </c>
      <c r="DF20" s="148">
        <v>20</v>
      </c>
      <c r="DG20" s="148">
        <v>18</v>
      </c>
      <c r="DH20" s="148">
        <v>59</v>
      </c>
      <c r="DI20" s="148">
        <v>65</v>
      </c>
      <c r="DJ20" s="66" t="s">
        <v>7351</v>
      </c>
      <c r="DK20" s="66" t="s">
        <v>1631</v>
      </c>
      <c r="DL20" s="68" t="str">
        <f t="shared" si="51"/>
        <v>2025EM1100017-MDSDF406</v>
      </c>
      <c r="DM20" s="66" t="str">
        <f t="shared" si="52"/>
        <v>0 missed</v>
      </c>
      <c r="DN20" s="66" t="str">
        <f t="shared" si="53"/>
        <v>0 missed</v>
      </c>
      <c r="DO20" s="62">
        <f t="shared" si="54"/>
        <v>3</v>
      </c>
      <c r="DP20" s="62">
        <f t="shared" si="55"/>
        <v>2</v>
      </c>
      <c r="DQ20" s="67">
        <f t="shared" si="56"/>
        <v>1</v>
      </c>
      <c r="DR20" s="67">
        <f t="shared" si="57"/>
        <v>1</v>
      </c>
      <c r="DS20" s="66" t="str">
        <f t="shared" si="58"/>
        <v>0 missed</v>
      </c>
      <c r="DT20" s="62">
        <f t="shared" si="59"/>
        <v>5</v>
      </c>
      <c r="DU20" s="68">
        <f t="shared" si="60"/>
        <v>1</v>
      </c>
      <c r="DV20" s="68" t="str">
        <f t="shared" si="61"/>
        <v>Q-3 A-2 || Q Total-3, A Total-2</v>
      </c>
      <c r="DW20" s="62" t="str" cm="1">
        <f t="array" ref="DW20">IFERROR(INDEX('Attendance-Slot-1'!$Q$2:$Q$1112,MATCH(1,('Attendance-Slot-1'!$A$2:$A$1112=$C20)*('Attendance-Slot-1'!$G$2:$G$1112=DW$2),0)),"No Data")</f>
        <v>P-S1_Onsite</v>
      </c>
      <c r="DX20" s="62" t="str" cm="1">
        <f t="array" ref="DX20">IFERROR(INDEX('Attendance-Slot-2'!$Q$2:$Q$2595,MATCH(1,('Attendance-Slot-2'!$A$2:$A$2595=$C20)*('Attendance-Slot-2'!$G$2:$G$2595=DW$2),0)),"No Data")</f>
        <v>No Data</v>
      </c>
      <c r="DY20" s="137">
        <f>VLOOKUP($DL20,'Written Exam Marks'!$H:$Q,10,FALSE)</f>
        <v>17</v>
      </c>
      <c r="DZ20" s="137">
        <f>VLOOKUP($DL20,'Written Exam Marks'!$H:$Q,9,FALSE)</f>
        <v>35</v>
      </c>
      <c r="EA20" s="62" t="str">
        <f t="shared" si="62"/>
        <v>Present</v>
      </c>
      <c r="EB20" s="62" t="str">
        <f t="shared" si="63"/>
        <v>P-S1_Onsite</v>
      </c>
      <c r="EC20" s="114" t="str">
        <f t="shared" si="0"/>
        <v>P-5, 
A-0, 
No Data-0</v>
      </c>
      <c r="ED20" s="114" t="str">
        <f t="shared" si="1"/>
        <v>P-0, 
A-0, 
No Data-5</v>
      </c>
      <c r="EE20" s="114" t="str">
        <f t="shared" si="64"/>
        <v>P-S1_Onsite</v>
      </c>
      <c r="EF20" s="114" t="str">
        <f t="shared" si="65"/>
        <v>P-S1_Onsite</v>
      </c>
      <c r="EG20" s="114" t="str">
        <f t="shared" si="66"/>
        <v>P-S1_Onsite</v>
      </c>
      <c r="EH20" s="114" t="str">
        <f t="shared" si="67"/>
        <v>P-S1_Onsite</v>
      </c>
      <c r="EI20" s="114" t="str">
        <f t="shared" si="68"/>
        <v>P-S1_Onsite</v>
      </c>
      <c r="EJ20" s="114" t="str">
        <f t="shared" si="69"/>
        <v>P-5, A-0, No Data-0</v>
      </c>
      <c r="EK20" s="114" t="s">
        <v>10453</v>
      </c>
      <c r="EL20" s="114">
        <v>30</v>
      </c>
      <c r="EM20" s="114">
        <v>10</v>
      </c>
      <c r="EN20" s="114">
        <v>32</v>
      </c>
      <c r="EO20" s="114">
        <v>72</v>
      </c>
      <c r="EP20" s="114" t="s">
        <v>7217</v>
      </c>
      <c r="EQ20" s="114" t="s">
        <v>1054</v>
      </c>
      <c r="ER20" s="114" t="s">
        <v>1660</v>
      </c>
      <c r="ES20" s="114"/>
      <c r="ET20" s="30" t="s">
        <v>1660</v>
      </c>
    </row>
    <row r="21" spans="1:150" x14ac:dyDescent="0.25">
      <c r="A21" s="114">
        <v>18</v>
      </c>
      <c r="B21" s="114" t="s">
        <v>7224</v>
      </c>
      <c r="C21" s="80" t="s">
        <v>1669</v>
      </c>
      <c r="D21" s="30" t="s">
        <v>1670</v>
      </c>
      <c r="E21" s="30" t="s">
        <v>1671</v>
      </c>
      <c r="F21" s="33" t="s">
        <v>7202</v>
      </c>
      <c r="G21" s="30" t="s">
        <v>1672</v>
      </c>
      <c r="H21" s="143">
        <v>14</v>
      </c>
      <c r="I21" s="143">
        <v>15</v>
      </c>
      <c r="J21" s="143">
        <v>15</v>
      </c>
      <c r="K21" s="143">
        <v>15</v>
      </c>
      <c r="L21" s="143">
        <v>59</v>
      </c>
      <c r="M21" s="143">
        <v>65</v>
      </c>
      <c r="N21" s="40" t="s">
        <v>7314</v>
      </c>
      <c r="O21" s="40" t="s">
        <v>1593</v>
      </c>
      <c r="P21" s="13" t="str">
        <f t="shared" si="2"/>
        <v>2025EM1100018-MDSDF401</v>
      </c>
      <c r="Q21" s="40" t="str">
        <f t="shared" si="3"/>
        <v>0 missed</v>
      </c>
      <c r="R21" s="40" t="str">
        <f t="shared" si="4"/>
        <v>0 missed</v>
      </c>
      <c r="S21" s="40">
        <f t="shared" si="5"/>
        <v>3</v>
      </c>
      <c r="T21" s="40">
        <f t="shared" si="6"/>
        <v>1</v>
      </c>
      <c r="U21" s="41">
        <f t="shared" si="7"/>
        <v>1</v>
      </c>
      <c r="V21" s="41">
        <f t="shared" si="8"/>
        <v>1</v>
      </c>
      <c r="W21" s="40" t="str">
        <f t="shared" si="9"/>
        <v>0 missed</v>
      </c>
      <c r="X21" s="113">
        <f t="shared" si="10"/>
        <v>4</v>
      </c>
      <c r="Y21" s="13">
        <f t="shared" si="11"/>
        <v>1</v>
      </c>
      <c r="Z21" s="13" t="str">
        <f t="shared" si="12"/>
        <v>Q-3 A-1 || Q Total-3, A Total-1</v>
      </c>
      <c r="AA21" s="113" t="str" cm="1">
        <f t="array" ref="AA21">IFERROR(INDEX('Attendance-Slot-1'!$Q$2:$Q$1112,MATCH(1,('Attendance-Slot-1'!$A$2:$A$1112=$C21)*('Attendance-Slot-1'!$G$2:$G$1112=AA$2),0)),"No Data")</f>
        <v>P-S1_Onsite</v>
      </c>
      <c r="AB21" s="113" t="str" cm="1">
        <f t="array" ref="AB21">IFERROR(INDEX('Attendance-Slot-2'!$Q$2:$Q$2595,MATCH(1,('Attendance-Slot-2'!$A$2:$A$2595=$C21)*('Attendance-Slot-2'!$G$2:$G$2595=AA$2),0)),"No Data")</f>
        <v>No Data</v>
      </c>
      <c r="AC21" s="133">
        <f>VLOOKUP($P21,'Written Exam Marks'!$H:$Q,10,FALSE)</f>
        <v>10.5</v>
      </c>
      <c r="AD21" s="133">
        <f>VLOOKUP($P21,'Written Exam Marks'!$H:$Q,9,FALSE)</f>
        <v>35</v>
      </c>
      <c r="AE21" s="113" t="str">
        <f t="shared" si="13"/>
        <v>Present</v>
      </c>
      <c r="AF21" s="113" t="str">
        <f t="shared" si="14"/>
        <v>P-S1_Onsite</v>
      </c>
      <c r="AG21" s="146">
        <v>8.5</v>
      </c>
      <c r="AH21" s="146">
        <v>10</v>
      </c>
      <c r="AI21" s="146">
        <v>9</v>
      </c>
      <c r="AJ21" s="146">
        <v>8</v>
      </c>
      <c r="AK21" s="146">
        <v>9</v>
      </c>
      <c r="AL21" s="146">
        <v>9</v>
      </c>
      <c r="AM21" s="146">
        <v>53.5</v>
      </c>
      <c r="AN21" s="146">
        <v>60</v>
      </c>
      <c r="AO21" s="43" t="s">
        <v>7336</v>
      </c>
      <c r="AP21" s="43" t="s">
        <v>1598</v>
      </c>
      <c r="AQ21" s="50" t="str">
        <f t="shared" si="15"/>
        <v>2025EM1100018-MDSDF402</v>
      </c>
      <c r="AR21" s="43" t="str">
        <f t="shared" si="16"/>
        <v>0 missed</v>
      </c>
      <c r="AS21" s="47" t="s">
        <v>7342</v>
      </c>
      <c r="AT21" s="43">
        <f t="shared" si="17"/>
        <v>6</v>
      </c>
      <c r="AU21" s="48" t="s">
        <v>7342</v>
      </c>
      <c r="AV21" s="49">
        <f t="shared" si="18"/>
        <v>1</v>
      </c>
      <c r="AW21" s="48" t="s">
        <v>7342</v>
      </c>
      <c r="AX21" s="43" t="str">
        <f t="shared" si="19"/>
        <v>0 missed</v>
      </c>
      <c r="AY21" s="42">
        <f t="shared" si="20"/>
        <v>6</v>
      </c>
      <c r="AZ21" s="50">
        <f t="shared" si="21"/>
        <v>1</v>
      </c>
      <c r="BA21" s="50" t="str">
        <f t="shared" si="22"/>
        <v>Q-6 A-- || Q Total-6, A Total-0</v>
      </c>
      <c r="BB21" s="42" t="str" cm="1">
        <f t="array" ref="BB21">IFERROR(INDEX('Attendance-Slot-1'!$Q$2:$Q$1112,MATCH(1,('Attendance-Slot-1'!$A$2:$A$1112=$C21)*('Attendance-Slot-1'!$G$2:$G$1112=BB$2),0)),"No Data")</f>
        <v>P-S1_Onsite</v>
      </c>
      <c r="BC21" s="42" t="str" cm="1">
        <f t="array" ref="BC21">IFERROR(INDEX('Attendance-Slot-2'!$Q$2:$Q$2595,MATCH(1,('Attendance-Slot-2'!$A$2:$A$2595=$C21)*('Attendance-Slot-2'!$G$2:$G$2595=BB$2),0)),"No Data")</f>
        <v>No Data</v>
      </c>
      <c r="BD21" s="134">
        <f>VLOOKUP($AQ21,'Written Exam Marks'!$H:$Q,10,FALSE)</f>
        <v>19</v>
      </c>
      <c r="BE21" s="134">
        <f>VLOOKUP($AQ21,'Written Exam Marks'!$H:$Q,9,FALSE)</f>
        <v>40</v>
      </c>
      <c r="BF21" s="42" t="str">
        <f t="shared" si="23"/>
        <v>Present</v>
      </c>
      <c r="BG21" s="42" t="str">
        <f t="shared" si="24"/>
        <v>P-S1_Onsite</v>
      </c>
      <c r="BH21" s="147">
        <v>19</v>
      </c>
      <c r="BI21" s="147">
        <v>17.5</v>
      </c>
      <c r="BJ21" s="147">
        <v>36.5</v>
      </c>
      <c r="BK21" s="147">
        <v>60</v>
      </c>
      <c r="BL21" s="52" t="s">
        <v>3697</v>
      </c>
      <c r="BM21" s="52" t="s">
        <v>1606</v>
      </c>
      <c r="BN21" s="57" t="str">
        <f t="shared" si="25"/>
        <v>2025EM1100018-MDSDF403</v>
      </c>
      <c r="BO21" s="52" t="str">
        <f t="shared" si="26"/>
        <v>0 missed</v>
      </c>
      <c r="BP21" s="52" t="str">
        <f t="shared" si="27"/>
        <v>0 missed</v>
      </c>
      <c r="BQ21" s="52">
        <f t="shared" si="28"/>
        <v>1</v>
      </c>
      <c r="BR21" s="52">
        <f t="shared" si="29"/>
        <v>1</v>
      </c>
      <c r="BS21" s="56">
        <f t="shared" si="30"/>
        <v>1</v>
      </c>
      <c r="BT21" s="56">
        <f t="shared" si="31"/>
        <v>1</v>
      </c>
      <c r="BU21" s="52" t="str">
        <f t="shared" si="32"/>
        <v>0 missed</v>
      </c>
      <c r="BV21" s="51">
        <f t="shared" si="33"/>
        <v>2</v>
      </c>
      <c r="BW21" s="57">
        <f t="shared" si="34"/>
        <v>1</v>
      </c>
      <c r="BX21" s="57" t="str">
        <f t="shared" si="35"/>
        <v>Q-1 A-1 || Q Total-1, A Total-1</v>
      </c>
      <c r="BY21" s="51" t="str" cm="1">
        <f t="array" ref="BY21">IFERROR(INDEX('Attendance-Slot-1'!$Q$2:$Q$1112,MATCH(1,('Attendance-Slot-1'!$A$2:$A$1112=$C21)*('Attendance-Slot-1'!$G$2:$G$1112=BY$2),0)),"No Data")</f>
        <v>No Data</v>
      </c>
      <c r="BZ21" s="51" t="str" cm="1">
        <f t="array" ref="BZ21">IFERROR(INDEX('Attendance-Slot-2'!$Q$2:$Q$2595,MATCH(1,('Attendance-Slot-2'!$A$2:$A$2595=$C21)*('Attendance-Slot-2'!$G$2:$G$2595=BY$2),0)),"No Data")</f>
        <v>P-S2_Onsite</v>
      </c>
      <c r="CA21" s="135">
        <f>VLOOKUP($BN21,'Written Exam Marks'!$H:$Q,10,FALSE)</f>
        <v>13.5</v>
      </c>
      <c r="CB21" s="135">
        <f>VLOOKUP($BN21,'Written Exam Marks'!$H:$Q,9,FALSE)</f>
        <v>40</v>
      </c>
      <c r="CC21" s="51" t="str">
        <f t="shared" si="36"/>
        <v>Present</v>
      </c>
      <c r="CD21" s="51" t="str">
        <f t="shared" si="37"/>
        <v>P-S2_Onsite</v>
      </c>
      <c r="CE21" s="29">
        <v>17</v>
      </c>
      <c r="CF21" s="29">
        <v>19</v>
      </c>
      <c r="CG21" s="29">
        <v>16</v>
      </c>
      <c r="CH21" s="29">
        <v>52</v>
      </c>
      <c r="CI21" s="29">
        <v>60</v>
      </c>
      <c r="CJ21" s="61" t="s">
        <v>7343</v>
      </c>
      <c r="CK21" s="61" t="s">
        <v>1613</v>
      </c>
      <c r="CL21" s="10" t="str">
        <f t="shared" si="38"/>
        <v>2025EM1100018-MDSDF404</v>
      </c>
      <c r="CM21" s="61" t="str">
        <f t="shared" si="39"/>
        <v>0 missed</v>
      </c>
      <c r="CN21" s="61" t="str">
        <f t="shared" si="40"/>
        <v>0 missed</v>
      </c>
      <c r="CO21" s="111">
        <f t="shared" si="41"/>
        <v>2</v>
      </c>
      <c r="CP21" s="111">
        <f t="shared" si="42"/>
        <v>1</v>
      </c>
      <c r="CQ21" s="9">
        <f t="shared" si="43"/>
        <v>1</v>
      </c>
      <c r="CR21" s="9">
        <f t="shared" si="44"/>
        <v>1</v>
      </c>
      <c r="CS21" s="61" t="str">
        <f t="shared" si="45"/>
        <v>0 missed</v>
      </c>
      <c r="CT21" s="111">
        <f t="shared" si="46"/>
        <v>3</v>
      </c>
      <c r="CU21" s="10">
        <f t="shared" si="47"/>
        <v>1</v>
      </c>
      <c r="CV21" s="10" t="str">
        <f t="shared" si="48"/>
        <v>Q-2 A-1 || Q Total-2, A Total-1</v>
      </c>
      <c r="CW21" s="111" t="str" cm="1">
        <f t="array" ref="CW21">IFERROR(INDEX('Attendance-Slot-1'!$Q$2:$Q$1112,MATCH(1,('Attendance-Slot-1'!$A$2:$A$1112=$C21)*('Attendance-Slot-1'!$G$2:$G$1112=CW$2),0)),"No Data")</f>
        <v>P-S1_Onsite</v>
      </c>
      <c r="CX21" s="111" t="str" cm="1">
        <f t="array" ref="CX21">IFERROR(INDEX('Attendance-Slot-2'!$Q$2:$Q$2595,MATCH(1,('Attendance-Slot-2'!$A$2:$A$2595=$C21)*('Attendance-Slot-2'!$G$2:$G$2595=CW$2),0)),"No Data")</f>
        <v>No Data</v>
      </c>
      <c r="CY21" s="136">
        <f>VLOOKUP($CL21,'Written Exam Marks'!$H:$Q,10,FALSE)</f>
        <v>17.5</v>
      </c>
      <c r="CZ21" s="136">
        <f>VLOOKUP($CL21,'Written Exam Marks'!$H:$Q,9,FALSE)</f>
        <v>40</v>
      </c>
      <c r="DA21" s="111" t="str">
        <f t="shared" si="49"/>
        <v>Present</v>
      </c>
      <c r="DB21" s="111" t="str">
        <f t="shared" si="50"/>
        <v>P-S1_Onsite</v>
      </c>
      <c r="DC21" s="148">
        <v>7.5</v>
      </c>
      <c r="DD21" s="148">
        <v>7.375</v>
      </c>
      <c r="DE21" s="148">
        <v>8</v>
      </c>
      <c r="DF21" s="148">
        <v>13</v>
      </c>
      <c r="DG21" s="148">
        <v>17</v>
      </c>
      <c r="DH21" s="148">
        <v>52.875</v>
      </c>
      <c r="DI21" s="148">
        <v>65</v>
      </c>
      <c r="DJ21" s="66" t="s">
        <v>7351</v>
      </c>
      <c r="DK21" s="66" t="s">
        <v>1631</v>
      </c>
      <c r="DL21" s="68" t="str">
        <f t="shared" si="51"/>
        <v>2025EM1100018-MDSDF406</v>
      </c>
      <c r="DM21" s="66" t="str">
        <f t="shared" si="52"/>
        <v>0 missed</v>
      </c>
      <c r="DN21" s="66" t="str">
        <f t="shared" si="53"/>
        <v>0 missed</v>
      </c>
      <c r="DO21" s="62">
        <f t="shared" si="54"/>
        <v>3</v>
      </c>
      <c r="DP21" s="62">
        <f t="shared" si="55"/>
        <v>2</v>
      </c>
      <c r="DQ21" s="67">
        <f t="shared" si="56"/>
        <v>1</v>
      </c>
      <c r="DR21" s="67">
        <f t="shared" si="57"/>
        <v>1</v>
      </c>
      <c r="DS21" s="66" t="str">
        <f t="shared" si="58"/>
        <v>0 missed</v>
      </c>
      <c r="DT21" s="62">
        <f t="shared" si="59"/>
        <v>5</v>
      </c>
      <c r="DU21" s="68">
        <f t="shared" si="60"/>
        <v>1</v>
      </c>
      <c r="DV21" s="68" t="str">
        <f t="shared" si="61"/>
        <v>Q-3 A-2 || Q Total-3, A Total-2</v>
      </c>
      <c r="DW21" s="62" t="str" cm="1">
        <f t="array" ref="DW21">IFERROR(INDEX('Attendance-Slot-1'!$Q$2:$Q$1112,MATCH(1,('Attendance-Slot-1'!$A$2:$A$1112=$C21)*('Attendance-Slot-1'!$G$2:$G$1112=DW$2),0)),"No Data")</f>
        <v>No Data</v>
      </c>
      <c r="DX21" s="62" t="str" cm="1">
        <f t="array" ref="DX21">IFERROR(INDEX('Attendance-Slot-2'!$Q$2:$Q$2595,MATCH(1,('Attendance-Slot-2'!$A$2:$A$2595=$C21)*('Attendance-Slot-2'!$G$2:$G$2595=DW$2),0)),"No Data")</f>
        <v>P-S2_Onsite</v>
      </c>
      <c r="DY21" s="137">
        <f>VLOOKUP($DL21,'Written Exam Marks'!$H:$Q,10,FALSE)</f>
        <v>15.5</v>
      </c>
      <c r="DZ21" s="137">
        <f>VLOOKUP($DL21,'Written Exam Marks'!$H:$Q,9,FALSE)</f>
        <v>35</v>
      </c>
      <c r="EA21" s="62" t="str">
        <f t="shared" si="62"/>
        <v>Present</v>
      </c>
      <c r="EB21" s="62" t="str">
        <f t="shared" si="63"/>
        <v>P-S2_Onsite</v>
      </c>
      <c r="EC21" s="114" t="str">
        <f t="shared" si="0"/>
        <v>P-3, 
A-0, 
No Data-2</v>
      </c>
      <c r="ED21" s="114" t="str">
        <f t="shared" si="1"/>
        <v>P-2, 
A-0, 
No Data-3</v>
      </c>
      <c r="EE21" s="114" t="str">
        <f t="shared" si="64"/>
        <v>P-S1_Onsite</v>
      </c>
      <c r="EF21" s="114" t="str">
        <f t="shared" si="65"/>
        <v>P-S1_Onsite</v>
      </c>
      <c r="EG21" s="114" t="str">
        <f t="shared" si="66"/>
        <v>P-S2_Onsite</v>
      </c>
      <c r="EH21" s="114" t="str">
        <f t="shared" si="67"/>
        <v>P-S1_Onsite</v>
      </c>
      <c r="EI21" s="114" t="str">
        <f t="shared" si="68"/>
        <v>P-S2_Onsite</v>
      </c>
      <c r="EJ21" s="114" t="str">
        <f t="shared" si="69"/>
        <v>P-5, A-0, No Data-0</v>
      </c>
      <c r="EK21" s="114" t="s">
        <v>10453</v>
      </c>
      <c r="EL21" s="114">
        <v>28.5</v>
      </c>
      <c r="EM21" s="114">
        <v>9</v>
      </c>
      <c r="EN21" s="114">
        <v>48</v>
      </c>
      <c r="EO21" s="114">
        <v>85.5</v>
      </c>
      <c r="EP21" s="114" t="s">
        <v>7217</v>
      </c>
      <c r="EQ21" s="114" t="s">
        <v>1054</v>
      </c>
      <c r="ER21" s="114" t="s">
        <v>1669</v>
      </c>
      <c r="ES21" s="114"/>
      <c r="ET21" s="30" t="s">
        <v>1669</v>
      </c>
    </row>
    <row r="22" spans="1:150" x14ac:dyDescent="0.25">
      <c r="A22" s="114">
        <v>19</v>
      </c>
      <c r="B22" s="114" t="s">
        <v>7224</v>
      </c>
      <c r="C22" s="80" t="s">
        <v>1676</v>
      </c>
      <c r="D22" s="30" t="s">
        <v>1677</v>
      </c>
      <c r="E22" s="30" t="s">
        <v>1678</v>
      </c>
      <c r="F22" s="33" t="s">
        <v>7201</v>
      </c>
      <c r="G22" s="30" t="s">
        <v>1679</v>
      </c>
      <c r="H22" s="143">
        <v>15</v>
      </c>
      <c r="I22" s="143">
        <v>15</v>
      </c>
      <c r="J22" s="143">
        <v>19</v>
      </c>
      <c r="K22" s="143">
        <v>15</v>
      </c>
      <c r="L22" s="143">
        <v>64</v>
      </c>
      <c r="M22" s="143">
        <v>65</v>
      </c>
      <c r="N22" s="40" t="s">
        <v>7314</v>
      </c>
      <c r="O22" s="40" t="s">
        <v>1593</v>
      </c>
      <c r="P22" s="13" t="str">
        <f t="shared" si="2"/>
        <v>2025EM1100019-MDSDF401</v>
      </c>
      <c r="Q22" s="40" t="str">
        <f t="shared" si="3"/>
        <v>0 missed</v>
      </c>
      <c r="R22" s="40" t="str">
        <f t="shared" si="4"/>
        <v>0 missed</v>
      </c>
      <c r="S22" s="40">
        <f t="shared" si="5"/>
        <v>3</v>
      </c>
      <c r="T22" s="40">
        <f t="shared" si="6"/>
        <v>1</v>
      </c>
      <c r="U22" s="41">
        <f t="shared" si="7"/>
        <v>1</v>
      </c>
      <c r="V22" s="41">
        <f t="shared" si="8"/>
        <v>1</v>
      </c>
      <c r="W22" s="40" t="str">
        <f t="shared" si="9"/>
        <v>0 missed</v>
      </c>
      <c r="X22" s="113">
        <f t="shared" si="10"/>
        <v>4</v>
      </c>
      <c r="Y22" s="13">
        <f t="shared" si="11"/>
        <v>1</v>
      </c>
      <c r="Z22" s="13" t="str">
        <f t="shared" si="12"/>
        <v>Q-3 A-1 || Q Total-3, A Total-1</v>
      </c>
      <c r="AA22" s="113" t="str" cm="1">
        <f t="array" ref="AA22">IFERROR(INDEX('Attendance-Slot-1'!$Q$2:$Q$1112,MATCH(1,('Attendance-Slot-1'!$A$2:$A$1112=$C22)*('Attendance-Slot-1'!$G$2:$G$1112=AA$2),0)),"No Data")</f>
        <v>No Data</v>
      </c>
      <c r="AB22" s="113" t="str" cm="1">
        <f t="array" ref="AB22">IFERROR(INDEX('Attendance-Slot-2'!$Q$2:$Q$2595,MATCH(1,('Attendance-Slot-2'!$A$2:$A$2595=$C22)*('Attendance-Slot-2'!$G$2:$G$2595=AA$2),0)),"No Data")</f>
        <v>P-S2_Onsite</v>
      </c>
      <c r="AC22" s="133">
        <f>VLOOKUP($P22,'Written Exam Marks'!$H:$Q,10,FALSE)</f>
        <v>20.5</v>
      </c>
      <c r="AD22" s="133">
        <f>VLOOKUP($P22,'Written Exam Marks'!$H:$Q,9,FALSE)</f>
        <v>35</v>
      </c>
      <c r="AE22" s="113" t="str">
        <f t="shared" si="13"/>
        <v>Present</v>
      </c>
      <c r="AF22" s="113" t="str">
        <f t="shared" si="14"/>
        <v>P-S2_Onsite</v>
      </c>
      <c r="AG22" s="146">
        <v>8.5</v>
      </c>
      <c r="AH22" s="146">
        <v>9</v>
      </c>
      <c r="AI22" s="146">
        <v>10</v>
      </c>
      <c r="AJ22" s="146">
        <v>10</v>
      </c>
      <c r="AK22" s="146">
        <v>10</v>
      </c>
      <c r="AL22" s="146">
        <v>9</v>
      </c>
      <c r="AM22" s="146">
        <v>56.5</v>
      </c>
      <c r="AN22" s="146">
        <v>60</v>
      </c>
      <c r="AO22" s="43" t="s">
        <v>7336</v>
      </c>
      <c r="AP22" s="43" t="s">
        <v>1598</v>
      </c>
      <c r="AQ22" s="50" t="str">
        <f t="shared" si="15"/>
        <v>2025EM1100019-MDSDF402</v>
      </c>
      <c r="AR22" s="43" t="str">
        <f t="shared" si="16"/>
        <v>0 missed</v>
      </c>
      <c r="AS22" s="47" t="s">
        <v>7342</v>
      </c>
      <c r="AT22" s="43">
        <f t="shared" si="17"/>
        <v>6</v>
      </c>
      <c r="AU22" s="48" t="s">
        <v>7342</v>
      </c>
      <c r="AV22" s="49">
        <f t="shared" si="18"/>
        <v>1</v>
      </c>
      <c r="AW22" s="48" t="s">
        <v>7342</v>
      </c>
      <c r="AX22" s="43" t="str">
        <f t="shared" si="19"/>
        <v>0 missed</v>
      </c>
      <c r="AY22" s="42">
        <f t="shared" si="20"/>
        <v>6</v>
      </c>
      <c r="AZ22" s="50">
        <f t="shared" si="21"/>
        <v>1</v>
      </c>
      <c r="BA22" s="50" t="str">
        <f t="shared" si="22"/>
        <v>Q-6 A-- || Q Total-6, A Total-0</v>
      </c>
      <c r="BB22" s="42" t="str" cm="1">
        <f t="array" ref="BB22">IFERROR(INDEX('Attendance-Slot-1'!$Q$2:$Q$1112,MATCH(1,('Attendance-Slot-1'!$A$2:$A$1112=$C22)*('Attendance-Slot-1'!$G$2:$G$1112=BB$2),0)),"No Data")</f>
        <v>No Data</v>
      </c>
      <c r="BC22" s="42" t="str" cm="1">
        <f t="array" ref="BC22">IFERROR(INDEX('Attendance-Slot-2'!$Q$2:$Q$2595,MATCH(1,('Attendance-Slot-2'!$A$2:$A$2595=$C22)*('Attendance-Slot-2'!$G$2:$G$2595=BB$2),0)),"No Data")</f>
        <v>P-S2_Onsite</v>
      </c>
      <c r="BD22" s="134">
        <f>VLOOKUP($AQ22,'Written Exam Marks'!$H:$Q,10,FALSE)</f>
        <v>25</v>
      </c>
      <c r="BE22" s="134">
        <f>VLOOKUP($AQ22,'Written Exam Marks'!$H:$Q,9,FALSE)</f>
        <v>40</v>
      </c>
      <c r="BF22" s="42" t="str">
        <f t="shared" si="23"/>
        <v>Present</v>
      </c>
      <c r="BG22" s="42" t="str">
        <f t="shared" si="24"/>
        <v>P-S2_Onsite</v>
      </c>
      <c r="BH22" s="147">
        <v>20</v>
      </c>
      <c r="BI22" s="147">
        <v>26</v>
      </c>
      <c r="BJ22" s="147">
        <v>46</v>
      </c>
      <c r="BK22" s="147">
        <v>60</v>
      </c>
      <c r="BL22" s="52" t="s">
        <v>3697</v>
      </c>
      <c r="BM22" s="52" t="s">
        <v>1606</v>
      </c>
      <c r="BN22" s="57" t="str">
        <f t="shared" si="25"/>
        <v>2025EM1100019-MDSDF403</v>
      </c>
      <c r="BO22" s="52" t="str">
        <f t="shared" si="26"/>
        <v>0 missed</v>
      </c>
      <c r="BP22" s="52" t="str">
        <f t="shared" si="27"/>
        <v>0 missed</v>
      </c>
      <c r="BQ22" s="52">
        <f t="shared" si="28"/>
        <v>1</v>
      </c>
      <c r="BR22" s="52">
        <f t="shared" si="29"/>
        <v>1</v>
      </c>
      <c r="BS22" s="56">
        <f t="shared" si="30"/>
        <v>1</v>
      </c>
      <c r="BT22" s="56">
        <f t="shared" si="31"/>
        <v>1</v>
      </c>
      <c r="BU22" s="52" t="str">
        <f t="shared" si="32"/>
        <v>0 missed</v>
      </c>
      <c r="BV22" s="51">
        <f t="shared" si="33"/>
        <v>2</v>
      </c>
      <c r="BW22" s="57">
        <f t="shared" si="34"/>
        <v>1</v>
      </c>
      <c r="BX22" s="57" t="str">
        <f t="shared" si="35"/>
        <v>Q-1 A-1 || Q Total-1, A Total-1</v>
      </c>
      <c r="BY22" s="51" t="str" cm="1">
        <f t="array" ref="BY22">IFERROR(INDEX('Attendance-Slot-1'!$Q$2:$Q$1112,MATCH(1,('Attendance-Slot-1'!$A$2:$A$1112=$C22)*('Attendance-Slot-1'!$G$2:$G$1112=BY$2),0)),"No Data")</f>
        <v>No Data</v>
      </c>
      <c r="BZ22" s="51" t="str" cm="1">
        <f t="array" ref="BZ22">IFERROR(INDEX('Attendance-Slot-2'!$Q$2:$Q$2595,MATCH(1,('Attendance-Slot-2'!$A$2:$A$2595=$C22)*('Attendance-Slot-2'!$G$2:$G$2595=BY$2),0)),"No Data")</f>
        <v>P-S2_Onsite</v>
      </c>
      <c r="CA22" s="135">
        <f>VLOOKUP($BN22,'Written Exam Marks'!$H:$Q,10,FALSE)</f>
        <v>15.5</v>
      </c>
      <c r="CB22" s="135">
        <f>VLOOKUP($BN22,'Written Exam Marks'!$H:$Q,9,FALSE)</f>
        <v>40</v>
      </c>
      <c r="CC22" s="51" t="str">
        <f t="shared" si="36"/>
        <v>Present</v>
      </c>
      <c r="CD22" s="51" t="str">
        <f t="shared" si="37"/>
        <v>P-S2_Onsite</v>
      </c>
      <c r="CE22" s="29">
        <v>19</v>
      </c>
      <c r="CF22" s="29">
        <v>18</v>
      </c>
      <c r="CG22" s="29">
        <v>19</v>
      </c>
      <c r="CH22" s="29">
        <v>56</v>
      </c>
      <c r="CI22" s="29">
        <v>60</v>
      </c>
      <c r="CJ22" s="61" t="s">
        <v>7343</v>
      </c>
      <c r="CK22" s="61" t="s">
        <v>1613</v>
      </c>
      <c r="CL22" s="10" t="str">
        <f t="shared" si="38"/>
        <v>2025EM1100019-MDSDF404</v>
      </c>
      <c r="CM22" s="61" t="str">
        <f t="shared" si="39"/>
        <v>0 missed</v>
      </c>
      <c r="CN22" s="61" t="str">
        <f t="shared" si="40"/>
        <v>0 missed</v>
      </c>
      <c r="CO22" s="111">
        <f t="shared" si="41"/>
        <v>2</v>
      </c>
      <c r="CP22" s="111">
        <f t="shared" si="42"/>
        <v>1</v>
      </c>
      <c r="CQ22" s="9">
        <f t="shared" si="43"/>
        <v>1</v>
      </c>
      <c r="CR22" s="9">
        <f t="shared" si="44"/>
        <v>1</v>
      </c>
      <c r="CS22" s="61" t="str">
        <f t="shared" si="45"/>
        <v>0 missed</v>
      </c>
      <c r="CT22" s="111">
        <f t="shared" si="46"/>
        <v>3</v>
      </c>
      <c r="CU22" s="10">
        <f t="shared" si="47"/>
        <v>1</v>
      </c>
      <c r="CV22" s="10" t="str">
        <f t="shared" si="48"/>
        <v>Q-2 A-1 || Q Total-2, A Total-1</v>
      </c>
      <c r="CW22" s="111" t="str" cm="1">
        <f t="array" ref="CW22">IFERROR(INDEX('Attendance-Slot-1'!$Q$2:$Q$1112,MATCH(1,('Attendance-Slot-1'!$A$2:$A$1112=$C22)*('Attendance-Slot-1'!$G$2:$G$1112=CW$2),0)),"No Data")</f>
        <v>No Data</v>
      </c>
      <c r="CX22" s="111" t="str" cm="1">
        <f t="array" ref="CX22">IFERROR(INDEX('Attendance-Slot-2'!$Q$2:$Q$2595,MATCH(1,('Attendance-Slot-2'!$A$2:$A$2595=$C22)*('Attendance-Slot-2'!$G$2:$G$2595=CW$2),0)),"No Data")</f>
        <v>P-S2_Onsite</v>
      </c>
      <c r="CY22" s="136">
        <f>VLOOKUP($CL22,'Written Exam Marks'!$H:$Q,10,FALSE)</f>
        <v>14</v>
      </c>
      <c r="CZ22" s="136">
        <f>VLOOKUP($CL22,'Written Exam Marks'!$H:$Q,9,FALSE)</f>
        <v>40</v>
      </c>
      <c r="DA22" s="111" t="str">
        <f t="shared" si="49"/>
        <v>Present</v>
      </c>
      <c r="DB22" s="111" t="str">
        <f t="shared" si="50"/>
        <v>P-S2_Onsite</v>
      </c>
      <c r="DC22" s="148">
        <v>5.5</v>
      </c>
      <c r="DD22" s="148">
        <v>7.125</v>
      </c>
      <c r="DE22" s="148">
        <v>9</v>
      </c>
      <c r="DF22" s="148">
        <v>18</v>
      </c>
      <c r="DG22" s="148">
        <v>18</v>
      </c>
      <c r="DH22" s="148">
        <v>57.625</v>
      </c>
      <c r="DI22" s="148">
        <v>65</v>
      </c>
      <c r="DJ22" s="66" t="s">
        <v>7351</v>
      </c>
      <c r="DK22" s="66" t="s">
        <v>1631</v>
      </c>
      <c r="DL22" s="68" t="str">
        <f t="shared" si="51"/>
        <v>2025EM1100019-MDSDF406</v>
      </c>
      <c r="DM22" s="66" t="str">
        <f t="shared" si="52"/>
        <v>0 missed</v>
      </c>
      <c r="DN22" s="66" t="str">
        <f t="shared" si="53"/>
        <v>0 missed</v>
      </c>
      <c r="DO22" s="62">
        <f t="shared" si="54"/>
        <v>3</v>
      </c>
      <c r="DP22" s="62">
        <f t="shared" si="55"/>
        <v>2</v>
      </c>
      <c r="DQ22" s="67">
        <f t="shared" si="56"/>
        <v>1</v>
      </c>
      <c r="DR22" s="67">
        <f t="shared" si="57"/>
        <v>1</v>
      </c>
      <c r="DS22" s="66" t="str">
        <f t="shared" si="58"/>
        <v>0 missed</v>
      </c>
      <c r="DT22" s="62">
        <f t="shared" si="59"/>
        <v>5</v>
      </c>
      <c r="DU22" s="68">
        <f t="shared" si="60"/>
        <v>1</v>
      </c>
      <c r="DV22" s="68" t="str">
        <f t="shared" si="61"/>
        <v>Q-3 A-2 || Q Total-3, A Total-2</v>
      </c>
      <c r="DW22" s="62" t="str" cm="1">
        <f t="array" ref="DW22">IFERROR(INDEX('Attendance-Slot-1'!$Q$2:$Q$1112,MATCH(1,('Attendance-Slot-1'!$A$2:$A$1112=$C22)*('Attendance-Slot-1'!$G$2:$G$1112=DW$2),0)),"No Data")</f>
        <v>P-S1_Onsite</v>
      </c>
      <c r="DX22" s="62" t="str" cm="1">
        <f t="array" ref="DX22">IFERROR(INDEX('Attendance-Slot-2'!$Q$2:$Q$2595,MATCH(1,('Attendance-Slot-2'!$A$2:$A$2595=$C22)*('Attendance-Slot-2'!$G$2:$G$2595=DW$2),0)),"No Data")</f>
        <v>No Data</v>
      </c>
      <c r="DY22" s="137">
        <f>VLOOKUP($DL22,'Written Exam Marks'!$H:$Q,10,FALSE)</f>
        <v>20</v>
      </c>
      <c r="DZ22" s="137">
        <f>VLOOKUP($DL22,'Written Exam Marks'!$H:$Q,9,FALSE)</f>
        <v>35</v>
      </c>
      <c r="EA22" s="62" t="str">
        <f t="shared" si="62"/>
        <v>Present</v>
      </c>
      <c r="EB22" s="62" t="str">
        <f t="shared" si="63"/>
        <v>P-S1_Onsite</v>
      </c>
      <c r="EC22" s="114" t="str">
        <f t="shared" si="0"/>
        <v>P-1, 
A-0, 
No Data-4</v>
      </c>
      <c r="ED22" s="114" t="str">
        <f t="shared" si="1"/>
        <v>P-4, 
A-0, 
No Data-1</v>
      </c>
      <c r="EE22" s="114" t="str">
        <f t="shared" si="64"/>
        <v>P-S2_Onsite</v>
      </c>
      <c r="EF22" s="114" t="str">
        <f t="shared" si="65"/>
        <v>P-S2_Onsite</v>
      </c>
      <c r="EG22" s="114" t="str">
        <f t="shared" si="66"/>
        <v>P-S2_Onsite</v>
      </c>
      <c r="EH22" s="114" t="str">
        <f t="shared" si="67"/>
        <v>P-S2_Onsite</v>
      </c>
      <c r="EI22" s="114" t="str">
        <f t="shared" si="68"/>
        <v>P-S1_Onsite</v>
      </c>
      <c r="EJ22" s="114" t="str">
        <f t="shared" si="69"/>
        <v>P-5, A-0, No Data-0</v>
      </c>
      <c r="EK22" s="114" t="s">
        <v>10453</v>
      </c>
      <c r="EL22" s="114">
        <v>29</v>
      </c>
      <c r="EM22" s="114">
        <v>10</v>
      </c>
      <c r="EN22" s="114">
        <v>48</v>
      </c>
      <c r="EO22" s="114">
        <v>87</v>
      </c>
      <c r="EP22" s="114" t="s">
        <v>7217</v>
      </c>
      <c r="EQ22" s="114" t="s">
        <v>1054</v>
      </c>
      <c r="ER22" s="114" t="s">
        <v>1676</v>
      </c>
      <c r="ES22" s="114"/>
      <c r="ET22" s="30" t="s">
        <v>1676</v>
      </c>
    </row>
    <row r="23" spans="1:150" x14ac:dyDescent="0.25">
      <c r="A23" s="114">
        <v>20</v>
      </c>
      <c r="B23" s="114" t="s">
        <v>7224</v>
      </c>
      <c r="C23" s="80" t="s">
        <v>3730</v>
      </c>
      <c r="D23" s="30" t="s">
        <v>3731</v>
      </c>
      <c r="E23" s="30" t="s">
        <v>3732</v>
      </c>
      <c r="F23" s="33" t="s">
        <v>7201</v>
      </c>
      <c r="G23" s="30" t="s">
        <v>3733</v>
      </c>
      <c r="H23" s="143">
        <v>12.667</v>
      </c>
      <c r="I23" s="143">
        <v>15</v>
      </c>
      <c r="J23" s="143">
        <v>17</v>
      </c>
      <c r="K23" s="143">
        <v>15</v>
      </c>
      <c r="L23" s="143">
        <v>59.667000000000002</v>
      </c>
      <c r="M23" s="143">
        <v>65</v>
      </c>
      <c r="N23" s="40" t="s">
        <v>7314</v>
      </c>
      <c r="O23" s="40" t="s">
        <v>1593</v>
      </c>
      <c r="P23" s="13" t="str">
        <f t="shared" si="2"/>
        <v>2025EM1100020-MDSDF401</v>
      </c>
      <c r="Q23" s="40" t="str">
        <f t="shared" si="3"/>
        <v>0 missed</v>
      </c>
      <c r="R23" s="40" t="str">
        <f t="shared" si="4"/>
        <v>0 missed</v>
      </c>
      <c r="S23" s="40">
        <f t="shared" si="5"/>
        <v>3</v>
      </c>
      <c r="T23" s="40">
        <f t="shared" si="6"/>
        <v>1</v>
      </c>
      <c r="U23" s="41">
        <f t="shared" si="7"/>
        <v>1</v>
      </c>
      <c r="V23" s="41">
        <f t="shared" si="8"/>
        <v>1</v>
      </c>
      <c r="W23" s="40" t="str">
        <f t="shared" si="9"/>
        <v>0 missed</v>
      </c>
      <c r="X23" s="113">
        <f t="shared" si="10"/>
        <v>4</v>
      </c>
      <c r="Y23" s="13">
        <f t="shared" si="11"/>
        <v>1</v>
      </c>
      <c r="Z23" s="13" t="str">
        <f t="shared" si="12"/>
        <v>Q-3 A-1 || Q Total-3, A Total-1</v>
      </c>
      <c r="AA23" s="113" t="str" cm="1">
        <f t="array" ref="AA23">IFERROR(INDEX('Attendance-Slot-1'!$Q$2:$Q$1112,MATCH(1,('Attendance-Slot-1'!$A$2:$A$1112=$C23)*('Attendance-Slot-1'!$G$2:$G$1112=AA$2),0)),"No Data")</f>
        <v>No Data</v>
      </c>
      <c r="AB23" s="113" t="str" cm="1">
        <f t="array" ref="AB23">IFERROR(INDEX('Attendance-Slot-2'!$Q$2:$Q$2595,MATCH(1,('Attendance-Slot-2'!$A$2:$A$2595=$C23)*('Attendance-Slot-2'!$G$2:$G$2595=AA$2),0)),"No Data")</f>
        <v>A-S2_Online</v>
      </c>
      <c r="AC23" s="133" t="e">
        <f>VLOOKUP($P23,'Written Exam Marks'!$H:$Q,10,FALSE)</f>
        <v>#N/A</v>
      </c>
      <c r="AD23" s="133" t="e">
        <f>VLOOKUP($P23,'Written Exam Marks'!$H:$Q,9,FALSE)</f>
        <v>#N/A</v>
      </c>
      <c r="AE23" s="113" t="str">
        <f t="shared" si="13"/>
        <v>Absent</v>
      </c>
      <c r="AF23" s="113" t="str">
        <f t="shared" si="14"/>
        <v>A-S2_Online</v>
      </c>
      <c r="AG23" s="146">
        <v>8.5</v>
      </c>
      <c r="AH23" s="146">
        <v>8.5</v>
      </c>
      <c r="AI23" s="146">
        <v>9</v>
      </c>
      <c r="AJ23" s="146">
        <v>10</v>
      </c>
      <c r="AK23" s="146">
        <v>8</v>
      </c>
      <c r="AL23" s="146">
        <v>10</v>
      </c>
      <c r="AM23" s="146">
        <v>54</v>
      </c>
      <c r="AN23" s="146">
        <v>60</v>
      </c>
      <c r="AO23" s="43" t="s">
        <v>7336</v>
      </c>
      <c r="AP23" s="43" t="s">
        <v>1598</v>
      </c>
      <c r="AQ23" s="50" t="str">
        <f t="shared" si="15"/>
        <v>2025EM1100020-MDSDF402</v>
      </c>
      <c r="AR23" s="43" t="str">
        <f t="shared" si="16"/>
        <v>0 missed</v>
      </c>
      <c r="AS23" s="47" t="s">
        <v>7342</v>
      </c>
      <c r="AT23" s="43">
        <f t="shared" si="17"/>
        <v>6</v>
      </c>
      <c r="AU23" s="48" t="s">
        <v>7342</v>
      </c>
      <c r="AV23" s="49">
        <f t="shared" si="18"/>
        <v>1</v>
      </c>
      <c r="AW23" s="48" t="s">
        <v>7342</v>
      </c>
      <c r="AX23" s="43" t="str">
        <f t="shared" si="19"/>
        <v>0 missed</v>
      </c>
      <c r="AY23" s="42">
        <f t="shared" si="20"/>
        <v>6</v>
      </c>
      <c r="AZ23" s="50">
        <f t="shared" si="21"/>
        <v>1</v>
      </c>
      <c r="BA23" s="50" t="str">
        <f t="shared" si="22"/>
        <v>Q-6 A-- || Q Total-6, A Total-0</v>
      </c>
      <c r="BB23" s="42" t="str" cm="1">
        <f t="array" ref="BB23">IFERROR(INDEX('Attendance-Slot-1'!$Q$2:$Q$1112,MATCH(1,('Attendance-Slot-1'!$A$2:$A$1112=$C23)*('Attendance-Slot-1'!$G$2:$G$1112=BB$2),0)),"No Data")</f>
        <v>No Data</v>
      </c>
      <c r="BC23" s="42" t="str" cm="1">
        <f t="array" ref="BC23">IFERROR(INDEX('Attendance-Slot-2'!$Q$2:$Q$2595,MATCH(1,('Attendance-Slot-2'!$A$2:$A$2595=$C23)*('Attendance-Slot-2'!$G$2:$G$2595=BB$2),0)),"No Data")</f>
        <v>A-S2_Online</v>
      </c>
      <c r="BD23" s="134" t="e">
        <f>VLOOKUP($AQ23,'Written Exam Marks'!$H:$Q,10,FALSE)</f>
        <v>#N/A</v>
      </c>
      <c r="BE23" s="134" t="e">
        <f>VLOOKUP($AQ23,'Written Exam Marks'!$H:$Q,9,FALSE)</f>
        <v>#N/A</v>
      </c>
      <c r="BF23" s="42" t="str">
        <f t="shared" si="23"/>
        <v>Absent</v>
      </c>
      <c r="BG23" s="42" t="str">
        <f t="shared" si="24"/>
        <v>A-S2_Online</v>
      </c>
      <c r="BH23" s="147">
        <v>15</v>
      </c>
      <c r="BI23" s="147">
        <v>27</v>
      </c>
      <c r="BJ23" s="147">
        <v>42</v>
      </c>
      <c r="BK23" s="147">
        <v>60</v>
      </c>
      <c r="BL23" s="52" t="s">
        <v>3697</v>
      </c>
      <c r="BM23" s="52" t="s">
        <v>1606</v>
      </c>
      <c r="BN23" s="57" t="str">
        <f t="shared" si="25"/>
        <v>2025EM1100020-MDSDF403</v>
      </c>
      <c r="BO23" s="52" t="str">
        <f t="shared" si="26"/>
        <v>0 missed</v>
      </c>
      <c r="BP23" s="52" t="str">
        <f t="shared" si="27"/>
        <v>0 missed</v>
      </c>
      <c r="BQ23" s="52">
        <f t="shared" si="28"/>
        <v>1</v>
      </c>
      <c r="BR23" s="52">
        <f t="shared" si="29"/>
        <v>1</v>
      </c>
      <c r="BS23" s="56">
        <f t="shared" si="30"/>
        <v>1</v>
      </c>
      <c r="BT23" s="56">
        <f t="shared" si="31"/>
        <v>1</v>
      </c>
      <c r="BU23" s="52" t="str">
        <f t="shared" si="32"/>
        <v>0 missed</v>
      </c>
      <c r="BV23" s="51">
        <f t="shared" si="33"/>
        <v>2</v>
      </c>
      <c r="BW23" s="57">
        <f t="shared" si="34"/>
        <v>1</v>
      </c>
      <c r="BX23" s="57" t="str">
        <f t="shared" si="35"/>
        <v>Q-1 A-1 || Q Total-1, A Total-1</v>
      </c>
      <c r="BY23" s="51" t="str" cm="1">
        <f t="array" ref="BY23">IFERROR(INDEX('Attendance-Slot-1'!$Q$2:$Q$1112,MATCH(1,('Attendance-Slot-1'!$A$2:$A$1112=$C23)*('Attendance-Slot-1'!$G$2:$G$1112=BY$2),0)),"No Data")</f>
        <v>No Data</v>
      </c>
      <c r="BZ23" s="51" t="str" cm="1">
        <f t="array" ref="BZ23">IFERROR(INDEX('Attendance-Slot-2'!$Q$2:$Q$2595,MATCH(1,('Attendance-Slot-2'!$A$2:$A$2595=$C23)*('Attendance-Slot-2'!$G$2:$G$2595=BY$2),0)),"No Data")</f>
        <v>A-S2_Online</v>
      </c>
      <c r="CA23" s="135" t="e">
        <f>VLOOKUP($BN23,'Written Exam Marks'!$H:$Q,10,FALSE)</f>
        <v>#N/A</v>
      </c>
      <c r="CB23" s="135" t="e">
        <f>VLOOKUP($BN23,'Written Exam Marks'!$H:$Q,9,FALSE)</f>
        <v>#N/A</v>
      </c>
      <c r="CC23" s="51" t="str">
        <f t="shared" si="36"/>
        <v>Absent</v>
      </c>
      <c r="CD23" s="51" t="str">
        <f t="shared" si="37"/>
        <v>A-S2_Online</v>
      </c>
      <c r="CE23" s="29">
        <v>17</v>
      </c>
      <c r="CF23" s="29" t="s">
        <v>5</v>
      </c>
      <c r="CG23" s="29">
        <v>19</v>
      </c>
      <c r="CH23" s="29">
        <v>36</v>
      </c>
      <c r="CI23" s="29">
        <v>60</v>
      </c>
      <c r="CJ23" s="61" t="s">
        <v>7343</v>
      </c>
      <c r="CK23" s="61" t="s">
        <v>1613</v>
      </c>
      <c r="CL23" s="10" t="str">
        <f t="shared" si="38"/>
        <v>2025EM1100020-MDSDF404</v>
      </c>
      <c r="CM23" s="61" t="str">
        <f t="shared" si="39"/>
        <v>1 missed</v>
      </c>
      <c r="CN23" s="61" t="str">
        <f t="shared" si="40"/>
        <v>0 missed</v>
      </c>
      <c r="CO23" s="111">
        <f t="shared" si="41"/>
        <v>1</v>
      </c>
      <c r="CP23" s="111">
        <f t="shared" si="42"/>
        <v>1</v>
      </c>
      <c r="CQ23" s="9">
        <f t="shared" si="43"/>
        <v>0.5</v>
      </c>
      <c r="CR23" s="9">
        <f t="shared" si="44"/>
        <v>1</v>
      </c>
      <c r="CS23" s="61" t="str">
        <f t="shared" si="45"/>
        <v>1 missed</v>
      </c>
      <c r="CT23" s="111">
        <f t="shared" si="46"/>
        <v>2</v>
      </c>
      <c r="CU23" s="10">
        <f t="shared" si="47"/>
        <v>0.66666666666666663</v>
      </c>
      <c r="CV23" s="10" t="str">
        <f t="shared" si="48"/>
        <v>Q-1 A-1 || Q Total-2, A Total-1</v>
      </c>
      <c r="CW23" s="111" t="str" cm="1">
        <f t="array" ref="CW23">IFERROR(INDEX('Attendance-Slot-1'!$Q$2:$Q$1112,MATCH(1,('Attendance-Slot-1'!$A$2:$A$1112=$C23)*('Attendance-Slot-1'!$G$2:$G$1112=CW$2),0)),"No Data")</f>
        <v>No Data</v>
      </c>
      <c r="CX23" s="111" t="str" cm="1">
        <f t="array" ref="CX23">IFERROR(INDEX('Attendance-Slot-2'!$Q$2:$Q$2595,MATCH(1,('Attendance-Slot-2'!$A$2:$A$2595=$C23)*('Attendance-Slot-2'!$G$2:$G$2595=CW$2),0)),"No Data")</f>
        <v>A-S2_Online</v>
      </c>
      <c r="CY23" s="136" t="e">
        <f>VLOOKUP($CL23,'Written Exam Marks'!$H:$Q,10,FALSE)</f>
        <v>#N/A</v>
      </c>
      <c r="CZ23" s="136" t="e">
        <f>VLOOKUP($CL23,'Written Exam Marks'!$H:$Q,9,FALSE)</f>
        <v>#N/A</v>
      </c>
      <c r="DA23" s="111" t="str">
        <f t="shared" si="49"/>
        <v>Absent</v>
      </c>
      <c r="DB23" s="111" t="str">
        <f t="shared" si="50"/>
        <v>A-S2_Online</v>
      </c>
      <c r="DC23" s="148">
        <v>4.5</v>
      </c>
      <c r="DD23" s="148" t="s">
        <v>5</v>
      </c>
      <c r="DE23" s="148" t="s">
        <v>5</v>
      </c>
      <c r="DF23" s="148">
        <v>10</v>
      </c>
      <c r="DG23" s="148" t="s">
        <v>5</v>
      </c>
      <c r="DH23" s="148">
        <v>14.5</v>
      </c>
      <c r="DI23" s="148">
        <v>65</v>
      </c>
      <c r="DJ23" s="66" t="s">
        <v>7351</v>
      </c>
      <c r="DK23" s="66" t="s">
        <v>1631</v>
      </c>
      <c r="DL23" s="68" t="str">
        <f t="shared" si="51"/>
        <v>2025EM1100020-MDSDF406</v>
      </c>
      <c r="DM23" s="66" t="str">
        <f t="shared" si="52"/>
        <v>2 missed</v>
      </c>
      <c r="DN23" s="66" t="str">
        <f t="shared" si="53"/>
        <v>1 missed</v>
      </c>
      <c r="DO23" s="62">
        <f t="shared" si="54"/>
        <v>1</v>
      </c>
      <c r="DP23" s="62">
        <f t="shared" si="55"/>
        <v>1</v>
      </c>
      <c r="DQ23" s="67">
        <f t="shared" si="56"/>
        <v>0.33333333333333331</v>
      </c>
      <c r="DR23" s="67">
        <f t="shared" si="57"/>
        <v>0.5</v>
      </c>
      <c r="DS23" s="66" t="str">
        <f t="shared" si="58"/>
        <v>3 missed</v>
      </c>
      <c r="DT23" s="62">
        <f t="shared" si="59"/>
        <v>2</v>
      </c>
      <c r="DU23" s="68">
        <f t="shared" si="60"/>
        <v>0.4</v>
      </c>
      <c r="DV23" s="68" t="str">
        <f t="shared" si="61"/>
        <v>Q-1 A-1 || Q Total-3, A Total-2</v>
      </c>
      <c r="DW23" s="62" t="str" cm="1">
        <f t="array" ref="DW23">IFERROR(INDEX('Attendance-Slot-1'!$Q$2:$Q$1112,MATCH(1,('Attendance-Slot-1'!$A$2:$A$1112=$C23)*('Attendance-Slot-1'!$G$2:$G$1112=DW$2),0)),"No Data")</f>
        <v>No Data</v>
      </c>
      <c r="DX23" s="62" t="str" cm="1">
        <f t="array" ref="DX23">IFERROR(INDEX('Attendance-Slot-2'!$Q$2:$Q$2595,MATCH(1,('Attendance-Slot-2'!$A$2:$A$2595=$C23)*('Attendance-Slot-2'!$G$2:$G$2595=DW$2),0)),"No Data")</f>
        <v>A-S2_Online</v>
      </c>
      <c r="DY23" s="137" t="e">
        <f>VLOOKUP($DL23,'Written Exam Marks'!$H:$Q,10,FALSE)</f>
        <v>#N/A</v>
      </c>
      <c r="DZ23" s="137" t="e">
        <f>VLOOKUP($DL23,'Written Exam Marks'!$H:$Q,9,FALSE)</f>
        <v>#N/A</v>
      </c>
      <c r="EA23" s="62" t="str">
        <f t="shared" si="62"/>
        <v>Absent</v>
      </c>
      <c r="EB23" s="62" t="str">
        <f t="shared" si="63"/>
        <v>A-S2_Online</v>
      </c>
      <c r="EC23" s="114" t="str">
        <f t="shared" si="0"/>
        <v>P-0, 
A-0, 
No Data-5</v>
      </c>
      <c r="ED23" s="114" t="str">
        <f t="shared" si="1"/>
        <v>P-0, 
A-5, 
No Data-0</v>
      </c>
      <c r="EE23" s="114" t="str">
        <f t="shared" si="64"/>
        <v>A-S2_Online</v>
      </c>
      <c r="EF23" s="114" t="str">
        <f t="shared" si="65"/>
        <v>A-S2_Online</v>
      </c>
      <c r="EG23" s="114" t="str">
        <f t="shared" si="66"/>
        <v>A-S2_Online</v>
      </c>
      <c r="EH23" s="114" t="str">
        <f t="shared" si="67"/>
        <v>A-S2_Online</v>
      </c>
      <c r="EI23" s="114" t="str">
        <f t="shared" si="68"/>
        <v>A-S2_Online</v>
      </c>
      <c r="EJ23" s="114" t="str">
        <f t="shared" si="69"/>
        <v>P-0, A-5, No Data-0</v>
      </c>
      <c r="EK23" s="114" t="s">
        <v>10453</v>
      </c>
      <c r="EL23" s="114">
        <v>29.5</v>
      </c>
      <c r="EM23" s="114">
        <v>10</v>
      </c>
      <c r="EN23" s="114" t="s">
        <v>10455</v>
      </c>
      <c r="EO23" s="114">
        <v>39.5</v>
      </c>
      <c r="EP23" s="114" t="s">
        <v>7218</v>
      </c>
      <c r="EQ23" s="114" t="s">
        <v>1031</v>
      </c>
      <c r="ER23" s="114" t="s">
        <v>3730</v>
      </c>
      <c r="ES23" s="114" t="s">
        <v>7218</v>
      </c>
      <c r="ET23" s="30" t="s">
        <v>3730</v>
      </c>
    </row>
    <row r="24" spans="1:150" x14ac:dyDescent="0.25">
      <c r="A24" s="114">
        <v>21</v>
      </c>
      <c r="B24" s="114" t="s">
        <v>7224</v>
      </c>
      <c r="C24" s="80" t="s">
        <v>7225</v>
      </c>
      <c r="D24" s="30" t="s">
        <v>7227</v>
      </c>
      <c r="E24" s="30" t="s">
        <v>7226</v>
      </c>
      <c r="F24" s="33" t="s">
        <v>7201</v>
      </c>
      <c r="G24" s="30" t="s">
        <v>7228</v>
      </c>
      <c r="H24" s="143" t="s">
        <v>5</v>
      </c>
      <c r="I24" s="143" t="s">
        <v>5</v>
      </c>
      <c r="J24" s="143" t="s">
        <v>5</v>
      </c>
      <c r="K24" s="143" t="s">
        <v>5</v>
      </c>
      <c r="L24" s="143">
        <v>0</v>
      </c>
      <c r="M24" s="143">
        <v>65</v>
      </c>
      <c r="N24" s="40" t="s">
        <v>7314</v>
      </c>
      <c r="O24" s="40" t="s">
        <v>1593</v>
      </c>
      <c r="P24" s="13" t="str">
        <f t="shared" si="2"/>
        <v>2025EM1100021-MDSDF401</v>
      </c>
      <c r="Q24" s="40" t="str">
        <f t="shared" si="3"/>
        <v>3 missed</v>
      </c>
      <c r="R24" s="40" t="str">
        <f t="shared" si="4"/>
        <v>1 missed</v>
      </c>
      <c r="S24" s="40">
        <f t="shared" si="5"/>
        <v>0</v>
      </c>
      <c r="T24" s="40">
        <f t="shared" si="6"/>
        <v>0</v>
      </c>
      <c r="U24" s="41">
        <f t="shared" si="7"/>
        <v>0</v>
      </c>
      <c r="V24" s="41">
        <f t="shared" si="8"/>
        <v>0</v>
      </c>
      <c r="W24" s="40" t="str">
        <f t="shared" si="9"/>
        <v>4 missed</v>
      </c>
      <c r="X24" s="113">
        <f t="shared" si="10"/>
        <v>0</v>
      </c>
      <c r="Y24" s="13">
        <f t="shared" si="11"/>
        <v>0</v>
      </c>
      <c r="Z24" s="13" t="str">
        <f t="shared" si="12"/>
        <v>Q-0 A-0 || Q Total-3, A Total-1</v>
      </c>
      <c r="AA24" s="113" t="str" cm="1">
        <f t="array" ref="AA24">IFERROR(INDEX('Attendance-Slot-1'!$Q$2:$Q$1112,MATCH(1,('Attendance-Slot-1'!$A$2:$A$1112=$C24)*('Attendance-Slot-1'!$G$2:$G$1112=AA$2),0)),"No Data")</f>
        <v>No Data</v>
      </c>
      <c r="AB24" s="113" t="str" cm="1">
        <f t="array" ref="AB24">IFERROR(INDEX('Attendance-Slot-2'!$Q$2:$Q$2595,MATCH(1,('Attendance-Slot-2'!$A$2:$A$2595=$C24)*('Attendance-Slot-2'!$G$2:$G$2595=AA$2),0)),"No Data")</f>
        <v>No Data</v>
      </c>
      <c r="AC24" s="133" t="e">
        <f>VLOOKUP($P24,'Written Exam Marks'!$H:$Q,10,FALSE)</f>
        <v>#N/A</v>
      </c>
      <c r="AD24" s="133" t="e">
        <f>VLOOKUP($P24,'Written Exam Marks'!$H:$Q,9,FALSE)</f>
        <v>#N/A</v>
      </c>
      <c r="AE24" s="113" t="str">
        <f t="shared" si="13"/>
        <v>No Data</v>
      </c>
      <c r="AF24" s="113" t="str">
        <f t="shared" si="14"/>
        <v>No Data</v>
      </c>
      <c r="AG24" s="146" t="s">
        <v>5</v>
      </c>
      <c r="AH24" s="146" t="s">
        <v>5</v>
      </c>
      <c r="AI24" s="146" t="s">
        <v>5</v>
      </c>
      <c r="AJ24" s="146" t="s">
        <v>5</v>
      </c>
      <c r="AK24" s="146" t="s">
        <v>5</v>
      </c>
      <c r="AL24" s="146" t="s">
        <v>5</v>
      </c>
      <c r="AM24" s="146">
        <v>0</v>
      </c>
      <c r="AN24" s="146">
        <v>60</v>
      </c>
      <c r="AO24" s="43" t="s">
        <v>7336</v>
      </c>
      <c r="AP24" s="43" t="s">
        <v>1598</v>
      </c>
      <c r="AQ24" s="50" t="str">
        <f t="shared" si="15"/>
        <v>2025EM1100021-MDSDF402</v>
      </c>
      <c r="AR24" s="43" t="str">
        <f t="shared" si="16"/>
        <v>6 missed</v>
      </c>
      <c r="AS24" s="47" t="s">
        <v>7342</v>
      </c>
      <c r="AT24" s="43">
        <f t="shared" si="17"/>
        <v>0</v>
      </c>
      <c r="AU24" s="48" t="s">
        <v>7342</v>
      </c>
      <c r="AV24" s="49">
        <f t="shared" si="18"/>
        <v>0</v>
      </c>
      <c r="AW24" s="48" t="s">
        <v>7342</v>
      </c>
      <c r="AX24" s="43" t="str">
        <f t="shared" si="19"/>
        <v>6 missed</v>
      </c>
      <c r="AY24" s="42">
        <f t="shared" si="20"/>
        <v>0</v>
      </c>
      <c r="AZ24" s="50">
        <f t="shared" si="21"/>
        <v>0</v>
      </c>
      <c r="BA24" s="50" t="str">
        <f t="shared" si="22"/>
        <v>Q-0 A-- || Q Total-6, A Total-0</v>
      </c>
      <c r="BB24" s="42" t="str" cm="1">
        <f t="array" ref="BB24">IFERROR(INDEX('Attendance-Slot-1'!$Q$2:$Q$1112,MATCH(1,('Attendance-Slot-1'!$A$2:$A$1112=$C24)*('Attendance-Slot-1'!$G$2:$G$1112=BB$2),0)),"No Data")</f>
        <v>No Data</v>
      </c>
      <c r="BC24" s="42" t="str" cm="1">
        <f t="array" ref="BC24">IFERROR(INDEX('Attendance-Slot-2'!$Q$2:$Q$2595,MATCH(1,('Attendance-Slot-2'!$A$2:$A$2595=$C24)*('Attendance-Slot-2'!$G$2:$G$2595=BB$2),0)),"No Data")</f>
        <v>No Data</v>
      </c>
      <c r="BD24" s="134" t="e">
        <f>VLOOKUP($AQ24,'Written Exam Marks'!$H:$Q,10,FALSE)</f>
        <v>#N/A</v>
      </c>
      <c r="BE24" s="134" t="e">
        <f>VLOOKUP($AQ24,'Written Exam Marks'!$H:$Q,9,FALSE)</f>
        <v>#N/A</v>
      </c>
      <c r="BF24" s="42" t="str">
        <f t="shared" si="23"/>
        <v>No Data</v>
      </c>
      <c r="BG24" s="42" t="str">
        <f t="shared" si="24"/>
        <v>No Data</v>
      </c>
      <c r="BH24" s="147" t="s">
        <v>5</v>
      </c>
      <c r="BI24" s="147" t="s">
        <v>5</v>
      </c>
      <c r="BJ24" s="147">
        <v>0</v>
      </c>
      <c r="BK24" s="147">
        <v>60</v>
      </c>
      <c r="BL24" s="52" t="s">
        <v>3697</v>
      </c>
      <c r="BM24" s="52" t="s">
        <v>1606</v>
      </c>
      <c r="BN24" s="57" t="str">
        <f t="shared" si="25"/>
        <v>2025EM1100021-MDSDF403</v>
      </c>
      <c r="BO24" s="52" t="str">
        <f t="shared" si="26"/>
        <v>1 missed</v>
      </c>
      <c r="BP24" s="52" t="str">
        <f t="shared" si="27"/>
        <v>1 missed</v>
      </c>
      <c r="BQ24" s="52">
        <f t="shared" si="28"/>
        <v>0</v>
      </c>
      <c r="BR24" s="52">
        <f t="shared" si="29"/>
        <v>0</v>
      </c>
      <c r="BS24" s="56">
        <f t="shared" si="30"/>
        <v>0</v>
      </c>
      <c r="BT24" s="56">
        <f t="shared" si="31"/>
        <v>0</v>
      </c>
      <c r="BU24" s="52" t="str">
        <f t="shared" si="32"/>
        <v>2 missed</v>
      </c>
      <c r="BV24" s="51">
        <f t="shared" si="33"/>
        <v>0</v>
      </c>
      <c r="BW24" s="57">
        <f t="shared" si="34"/>
        <v>0</v>
      </c>
      <c r="BX24" s="57" t="str">
        <f t="shared" si="35"/>
        <v>Q-0 A-0 || Q Total-1, A Total-1</v>
      </c>
      <c r="BY24" s="51" t="str" cm="1">
        <f t="array" ref="BY24">IFERROR(INDEX('Attendance-Slot-1'!$Q$2:$Q$1112,MATCH(1,('Attendance-Slot-1'!$A$2:$A$1112=$C24)*('Attendance-Slot-1'!$G$2:$G$1112=BY$2),0)),"No Data")</f>
        <v>No Data</v>
      </c>
      <c r="BZ24" s="51" t="str" cm="1">
        <f t="array" ref="BZ24">IFERROR(INDEX('Attendance-Slot-2'!$Q$2:$Q$2595,MATCH(1,('Attendance-Slot-2'!$A$2:$A$2595=$C24)*('Attendance-Slot-2'!$G$2:$G$2595=BY$2),0)),"No Data")</f>
        <v>No Data</v>
      </c>
      <c r="CA24" s="135" t="e">
        <f>VLOOKUP($BN24,'Written Exam Marks'!$H:$Q,10,FALSE)</f>
        <v>#N/A</v>
      </c>
      <c r="CB24" s="135" t="e">
        <f>VLOOKUP($BN24,'Written Exam Marks'!$H:$Q,9,FALSE)</f>
        <v>#N/A</v>
      </c>
      <c r="CC24" s="51" t="str">
        <f t="shared" si="36"/>
        <v>No Data</v>
      </c>
      <c r="CD24" s="51" t="str">
        <f t="shared" si="37"/>
        <v>No Data</v>
      </c>
      <c r="CE24" s="29" t="s">
        <v>5</v>
      </c>
      <c r="CF24" s="29" t="s">
        <v>5</v>
      </c>
      <c r="CG24" s="29" t="s">
        <v>5</v>
      </c>
      <c r="CH24" s="29">
        <v>0</v>
      </c>
      <c r="CI24" s="29">
        <v>60</v>
      </c>
      <c r="CJ24" s="61" t="s">
        <v>7343</v>
      </c>
      <c r="CK24" s="61" t="s">
        <v>1613</v>
      </c>
      <c r="CL24" s="10" t="str">
        <f t="shared" si="38"/>
        <v>2025EM1100021-MDSDF404</v>
      </c>
      <c r="CM24" s="61" t="str">
        <f t="shared" si="39"/>
        <v>2 missed</v>
      </c>
      <c r="CN24" s="61" t="str">
        <f t="shared" si="40"/>
        <v>1 missed</v>
      </c>
      <c r="CO24" s="111">
        <f t="shared" si="41"/>
        <v>0</v>
      </c>
      <c r="CP24" s="111">
        <f t="shared" si="42"/>
        <v>0</v>
      </c>
      <c r="CQ24" s="9">
        <f t="shared" si="43"/>
        <v>0</v>
      </c>
      <c r="CR24" s="9">
        <f t="shared" si="44"/>
        <v>0</v>
      </c>
      <c r="CS24" s="61" t="str">
        <f t="shared" si="45"/>
        <v>3 missed</v>
      </c>
      <c r="CT24" s="111">
        <f t="shared" si="46"/>
        <v>0</v>
      </c>
      <c r="CU24" s="10">
        <f t="shared" si="47"/>
        <v>0</v>
      </c>
      <c r="CV24" s="10" t="str">
        <f t="shared" si="48"/>
        <v>Q-0 A-0 || Q Total-2, A Total-1</v>
      </c>
      <c r="CW24" s="111" t="str" cm="1">
        <f t="array" ref="CW24">IFERROR(INDEX('Attendance-Slot-1'!$Q$2:$Q$1112,MATCH(1,('Attendance-Slot-1'!$A$2:$A$1112=$C24)*('Attendance-Slot-1'!$G$2:$G$1112=CW$2),0)),"No Data")</f>
        <v>No Data</v>
      </c>
      <c r="CX24" s="111" t="str" cm="1">
        <f t="array" ref="CX24">IFERROR(INDEX('Attendance-Slot-2'!$Q$2:$Q$2595,MATCH(1,('Attendance-Slot-2'!$A$2:$A$2595=$C24)*('Attendance-Slot-2'!$G$2:$G$2595=CW$2),0)),"No Data")</f>
        <v>No Data</v>
      </c>
      <c r="CY24" s="136" t="e">
        <f>VLOOKUP($CL24,'Written Exam Marks'!$H:$Q,10,FALSE)</f>
        <v>#N/A</v>
      </c>
      <c r="CZ24" s="136" t="e">
        <f>VLOOKUP($CL24,'Written Exam Marks'!$H:$Q,9,FALSE)</f>
        <v>#N/A</v>
      </c>
      <c r="DA24" s="111" t="str">
        <f t="shared" si="49"/>
        <v>No Data</v>
      </c>
      <c r="DB24" s="111" t="str">
        <f t="shared" si="50"/>
        <v>No Data</v>
      </c>
      <c r="DC24" s="148" t="s">
        <v>5</v>
      </c>
      <c r="DD24" s="148" t="s">
        <v>5</v>
      </c>
      <c r="DE24" s="148" t="s">
        <v>5</v>
      </c>
      <c r="DF24" s="148" t="s">
        <v>5</v>
      </c>
      <c r="DG24" s="148" t="s">
        <v>5</v>
      </c>
      <c r="DH24" s="148">
        <v>0</v>
      </c>
      <c r="DI24" s="148">
        <v>65</v>
      </c>
      <c r="DJ24" s="66" t="s">
        <v>7351</v>
      </c>
      <c r="DK24" s="66" t="s">
        <v>1631</v>
      </c>
      <c r="DL24" s="68" t="str">
        <f t="shared" si="51"/>
        <v>2025EM1100021-MDSDF406</v>
      </c>
      <c r="DM24" s="66" t="str">
        <f t="shared" si="52"/>
        <v>3 missed</v>
      </c>
      <c r="DN24" s="66" t="str">
        <f t="shared" si="53"/>
        <v>2 missed</v>
      </c>
      <c r="DO24" s="62">
        <f t="shared" si="54"/>
        <v>0</v>
      </c>
      <c r="DP24" s="62">
        <f t="shared" si="55"/>
        <v>0</v>
      </c>
      <c r="DQ24" s="67">
        <f t="shared" si="56"/>
        <v>0</v>
      </c>
      <c r="DR24" s="67">
        <f t="shared" si="57"/>
        <v>0</v>
      </c>
      <c r="DS24" s="66" t="str">
        <f t="shared" si="58"/>
        <v>5 missed</v>
      </c>
      <c r="DT24" s="62">
        <f t="shared" si="59"/>
        <v>0</v>
      </c>
      <c r="DU24" s="68">
        <f t="shared" si="60"/>
        <v>0</v>
      </c>
      <c r="DV24" s="68" t="str">
        <f t="shared" si="61"/>
        <v>Q-0 A-0 || Q Total-3, A Total-2</v>
      </c>
      <c r="DW24" s="62" t="str" cm="1">
        <f t="array" ref="DW24">IFERROR(INDEX('Attendance-Slot-1'!$Q$2:$Q$1112,MATCH(1,('Attendance-Slot-1'!$A$2:$A$1112=$C24)*('Attendance-Slot-1'!$G$2:$G$1112=DW$2),0)),"No Data")</f>
        <v>No Data</v>
      </c>
      <c r="DX24" s="62" t="str" cm="1">
        <f t="array" ref="DX24">IFERROR(INDEX('Attendance-Slot-2'!$Q$2:$Q$2595,MATCH(1,('Attendance-Slot-2'!$A$2:$A$2595=$C24)*('Attendance-Slot-2'!$G$2:$G$2595=DW$2),0)),"No Data")</f>
        <v>No Data</v>
      </c>
      <c r="DY24" s="137" t="e">
        <f>VLOOKUP($DL24,'Written Exam Marks'!$H:$Q,10,FALSE)</f>
        <v>#N/A</v>
      </c>
      <c r="DZ24" s="137" t="e">
        <f>VLOOKUP($DL24,'Written Exam Marks'!$H:$Q,9,FALSE)</f>
        <v>#N/A</v>
      </c>
      <c r="EA24" s="62" t="str">
        <f t="shared" si="62"/>
        <v>No Data</v>
      </c>
      <c r="EB24" s="62" t="str">
        <f t="shared" si="63"/>
        <v>No Data</v>
      </c>
      <c r="EC24" s="114" t="str">
        <f t="shared" si="0"/>
        <v>P-0, 
A-0, 
No Data-5</v>
      </c>
      <c r="ED24" s="114" t="str">
        <f t="shared" si="1"/>
        <v>P-0, 
A-0, 
No Data-5</v>
      </c>
      <c r="EE24" s="114" t="str">
        <f t="shared" si="64"/>
        <v>No Data</v>
      </c>
      <c r="EF24" s="114" t="str">
        <f t="shared" si="65"/>
        <v>No Data</v>
      </c>
      <c r="EG24" s="114" t="str">
        <f t="shared" si="66"/>
        <v>No Data</v>
      </c>
      <c r="EH24" s="114" t="str">
        <f t="shared" si="67"/>
        <v>No Data</v>
      </c>
      <c r="EI24" s="114" t="str">
        <f t="shared" si="68"/>
        <v>No Data</v>
      </c>
      <c r="EJ24" s="114" t="str">
        <f t="shared" si="69"/>
        <v>P-0, A-0, No Data-5</v>
      </c>
      <c r="EK24" s="114" t="e">
        <v>#N/A</v>
      </c>
      <c r="EL24" s="114" t="e">
        <v>#N/A</v>
      </c>
      <c r="EM24" s="114" t="e">
        <v>#N/A</v>
      </c>
      <c r="EN24" s="114" t="e">
        <v>#N/A</v>
      </c>
      <c r="EO24" s="114" t="e">
        <v>#N/A</v>
      </c>
      <c r="EP24" s="114" t="e">
        <v>#N/A</v>
      </c>
      <c r="EQ24" s="114" t="e">
        <v>#N/A</v>
      </c>
      <c r="ER24" s="114" t="e">
        <v>#N/A</v>
      </c>
      <c r="ES24" s="114"/>
      <c r="ET24" s="30" t="e">
        <v>#N/A</v>
      </c>
    </row>
    <row r="25" spans="1:150" x14ac:dyDescent="0.25">
      <c r="A25" s="114">
        <v>22</v>
      </c>
      <c r="B25" s="114" t="s">
        <v>7224</v>
      </c>
      <c r="C25" s="80" t="s">
        <v>3739</v>
      </c>
      <c r="D25" s="30" t="s">
        <v>3740</v>
      </c>
      <c r="E25" s="30" t="s">
        <v>3741</v>
      </c>
      <c r="F25" s="33" t="s">
        <v>7201</v>
      </c>
      <c r="G25" s="30" t="s">
        <v>3742</v>
      </c>
      <c r="H25" s="143">
        <v>15</v>
      </c>
      <c r="I25" s="143">
        <v>15</v>
      </c>
      <c r="J25" s="143" t="s">
        <v>5</v>
      </c>
      <c r="K25" s="143">
        <v>15</v>
      </c>
      <c r="L25" s="143">
        <v>45</v>
      </c>
      <c r="M25" s="143">
        <v>65</v>
      </c>
      <c r="N25" s="40" t="s">
        <v>7314</v>
      </c>
      <c r="O25" s="40" t="s">
        <v>1593</v>
      </c>
      <c r="P25" s="13" t="str">
        <f t="shared" si="2"/>
        <v>2025EM1100022-MDSDF401</v>
      </c>
      <c r="Q25" s="40" t="str">
        <f t="shared" si="3"/>
        <v>1 missed</v>
      </c>
      <c r="R25" s="40" t="str">
        <f t="shared" si="4"/>
        <v>0 missed</v>
      </c>
      <c r="S25" s="40">
        <f t="shared" si="5"/>
        <v>2</v>
      </c>
      <c r="T25" s="40">
        <f t="shared" si="6"/>
        <v>1</v>
      </c>
      <c r="U25" s="41">
        <f t="shared" si="7"/>
        <v>0.66666666666666663</v>
      </c>
      <c r="V25" s="41">
        <f t="shared" si="8"/>
        <v>1</v>
      </c>
      <c r="W25" s="40" t="str">
        <f t="shared" si="9"/>
        <v>1 missed</v>
      </c>
      <c r="X25" s="113">
        <f t="shared" si="10"/>
        <v>3</v>
      </c>
      <c r="Y25" s="13">
        <f t="shared" si="11"/>
        <v>0.75</v>
      </c>
      <c r="Z25" s="13" t="str">
        <f t="shared" si="12"/>
        <v>Q-2 A-1 || Q Total-3, A Total-1</v>
      </c>
      <c r="AA25" s="113" t="str" cm="1">
        <f t="array" ref="AA25">IFERROR(INDEX('Attendance-Slot-1'!$Q$2:$Q$1112,MATCH(1,('Attendance-Slot-1'!$A$2:$A$1112=$C25)*('Attendance-Slot-1'!$G$2:$G$1112=AA$2),0)),"No Data")</f>
        <v>No Data</v>
      </c>
      <c r="AB25" s="113" t="str" cm="1">
        <f t="array" ref="AB25">IFERROR(INDEX('Attendance-Slot-2'!$Q$2:$Q$2595,MATCH(1,('Attendance-Slot-2'!$A$2:$A$2595=$C25)*('Attendance-Slot-2'!$G$2:$G$2595=AA$2),0)),"No Data")</f>
        <v>P-S2_Onsite</v>
      </c>
      <c r="AC25" s="133">
        <f>VLOOKUP($P25,'Written Exam Marks'!$H:$Q,10,FALSE)</f>
        <v>9</v>
      </c>
      <c r="AD25" s="133">
        <f>VLOOKUP($P25,'Written Exam Marks'!$H:$Q,9,FALSE)</f>
        <v>35</v>
      </c>
      <c r="AE25" s="113" t="str">
        <f t="shared" si="13"/>
        <v>Present</v>
      </c>
      <c r="AF25" s="113" t="str">
        <f t="shared" si="14"/>
        <v>P-S2_Onsite</v>
      </c>
      <c r="AG25" s="146">
        <v>9</v>
      </c>
      <c r="AH25" s="146">
        <v>9</v>
      </c>
      <c r="AI25" s="146">
        <v>10</v>
      </c>
      <c r="AJ25" s="146">
        <v>10</v>
      </c>
      <c r="AK25" s="146">
        <v>10</v>
      </c>
      <c r="AL25" s="146">
        <v>10</v>
      </c>
      <c r="AM25" s="146">
        <v>58</v>
      </c>
      <c r="AN25" s="146">
        <v>60</v>
      </c>
      <c r="AO25" s="43" t="s">
        <v>7336</v>
      </c>
      <c r="AP25" s="43" t="s">
        <v>1598</v>
      </c>
      <c r="AQ25" s="50" t="str">
        <f t="shared" si="15"/>
        <v>2025EM1100022-MDSDF402</v>
      </c>
      <c r="AR25" s="43" t="str">
        <f t="shared" si="16"/>
        <v>0 missed</v>
      </c>
      <c r="AS25" s="47" t="s">
        <v>7342</v>
      </c>
      <c r="AT25" s="43">
        <f t="shared" si="17"/>
        <v>6</v>
      </c>
      <c r="AU25" s="48" t="s">
        <v>7342</v>
      </c>
      <c r="AV25" s="49">
        <f t="shared" si="18"/>
        <v>1</v>
      </c>
      <c r="AW25" s="48" t="s">
        <v>7342</v>
      </c>
      <c r="AX25" s="43" t="str">
        <f t="shared" si="19"/>
        <v>0 missed</v>
      </c>
      <c r="AY25" s="42">
        <f t="shared" si="20"/>
        <v>6</v>
      </c>
      <c r="AZ25" s="50">
        <f t="shared" si="21"/>
        <v>1</v>
      </c>
      <c r="BA25" s="50" t="str">
        <f t="shared" si="22"/>
        <v>Q-6 A-- || Q Total-6, A Total-0</v>
      </c>
      <c r="BB25" s="42" t="str" cm="1">
        <f t="array" ref="BB25">IFERROR(INDEX('Attendance-Slot-1'!$Q$2:$Q$1112,MATCH(1,('Attendance-Slot-1'!$A$2:$A$1112=$C25)*('Attendance-Slot-1'!$G$2:$G$1112=BB$2),0)),"No Data")</f>
        <v>No Data</v>
      </c>
      <c r="BC25" s="42" t="str" cm="1">
        <f t="array" ref="BC25">IFERROR(INDEX('Attendance-Slot-2'!$Q$2:$Q$2595,MATCH(1,('Attendance-Slot-2'!$A$2:$A$2595=$C25)*('Attendance-Slot-2'!$G$2:$G$2595=BB$2),0)),"No Data")</f>
        <v>P-S2_Onsite</v>
      </c>
      <c r="BD25" s="134">
        <f>VLOOKUP($AQ25,'Written Exam Marks'!$H:$Q,10,FALSE)</f>
        <v>12</v>
      </c>
      <c r="BE25" s="134">
        <f>VLOOKUP($AQ25,'Written Exam Marks'!$H:$Q,9,FALSE)</f>
        <v>40</v>
      </c>
      <c r="BF25" s="42" t="str">
        <f t="shared" si="23"/>
        <v>Present</v>
      </c>
      <c r="BG25" s="42" t="str">
        <f t="shared" si="24"/>
        <v>P-S2_Onsite</v>
      </c>
      <c r="BH25" s="147">
        <v>19</v>
      </c>
      <c r="BI25" s="147">
        <v>16</v>
      </c>
      <c r="BJ25" s="147">
        <v>35</v>
      </c>
      <c r="BK25" s="147">
        <v>60</v>
      </c>
      <c r="BL25" s="52" t="s">
        <v>3697</v>
      </c>
      <c r="BM25" s="52" t="s">
        <v>1606</v>
      </c>
      <c r="BN25" s="57" t="str">
        <f t="shared" si="25"/>
        <v>2025EM1100022-MDSDF403</v>
      </c>
      <c r="BO25" s="52" t="str">
        <f t="shared" si="26"/>
        <v>0 missed</v>
      </c>
      <c r="BP25" s="52" t="str">
        <f t="shared" si="27"/>
        <v>0 missed</v>
      </c>
      <c r="BQ25" s="52">
        <f t="shared" si="28"/>
        <v>1</v>
      </c>
      <c r="BR25" s="52">
        <f t="shared" si="29"/>
        <v>1</v>
      </c>
      <c r="BS25" s="56">
        <f t="shared" si="30"/>
        <v>1</v>
      </c>
      <c r="BT25" s="56">
        <f t="shared" si="31"/>
        <v>1</v>
      </c>
      <c r="BU25" s="52" t="str">
        <f t="shared" si="32"/>
        <v>0 missed</v>
      </c>
      <c r="BV25" s="51">
        <f t="shared" si="33"/>
        <v>2</v>
      </c>
      <c r="BW25" s="57">
        <f t="shared" si="34"/>
        <v>1</v>
      </c>
      <c r="BX25" s="57" t="str">
        <f t="shared" si="35"/>
        <v>Q-1 A-1 || Q Total-1, A Total-1</v>
      </c>
      <c r="BY25" s="51" t="str" cm="1">
        <f t="array" ref="BY25">IFERROR(INDEX('Attendance-Slot-1'!$Q$2:$Q$1112,MATCH(1,('Attendance-Slot-1'!$A$2:$A$1112=$C25)*('Attendance-Slot-1'!$G$2:$G$1112=BY$2),0)),"No Data")</f>
        <v>No Data</v>
      </c>
      <c r="BZ25" s="51" t="str" cm="1">
        <f t="array" ref="BZ25">IFERROR(INDEX('Attendance-Slot-2'!$Q$2:$Q$2595,MATCH(1,('Attendance-Slot-2'!$A$2:$A$2595=$C25)*('Attendance-Slot-2'!$G$2:$G$2595=BY$2),0)),"No Data")</f>
        <v>P-S2_Onsite</v>
      </c>
      <c r="CA25" s="135">
        <f>VLOOKUP($BN25,'Written Exam Marks'!$H:$Q,10,FALSE)</f>
        <v>11</v>
      </c>
      <c r="CB25" s="135">
        <f>VLOOKUP($BN25,'Written Exam Marks'!$H:$Q,9,FALSE)</f>
        <v>40</v>
      </c>
      <c r="CC25" s="51" t="str">
        <f t="shared" si="36"/>
        <v>Present</v>
      </c>
      <c r="CD25" s="51" t="str">
        <f t="shared" si="37"/>
        <v>P-S2_Onsite</v>
      </c>
      <c r="CE25" s="29">
        <v>19</v>
      </c>
      <c r="CF25" s="29">
        <v>20</v>
      </c>
      <c r="CG25" s="29" t="s">
        <v>5</v>
      </c>
      <c r="CH25" s="29">
        <v>39</v>
      </c>
      <c r="CI25" s="29">
        <v>60</v>
      </c>
      <c r="CJ25" s="61" t="s">
        <v>7343</v>
      </c>
      <c r="CK25" s="61" t="s">
        <v>1613</v>
      </c>
      <c r="CL25" s="10" t="str">
        <f t="shared" si="38"/>
        <v>2025EM1100022-MDSDF404</v>
      </c>
      <c r="CM25" s="61" t="str">
        <f t="shared" si="39"/>
        <v>0 missed</v>
      </c>
      <c r="CN25" s="61" t="str">
        <f t="shared" si="40"/>
        <v>1 missed</v>
      </c>
      <c r="CO25" s="111">
        <f t="shared" si="41"/>
        <v>2</v>
      </c>
      <c r="CP25" s="111">
        <f t="shared" si="42"/>
        <v>0</v>
      </c>
      <c r="CQ25" s="9">
        <f t="shared" si="43"/>
        <v>1</v>
      </c>
      <c r="CR25" s="9">
        <f t="shared" si="44"/>
        <v>0</v>
      </c>
      <c r="CS25" s="61" t="str">
        <f t="shared" si="45"/>
        <v>1 missed</v>
      </c>
      <c r="CT25" s="111">
        <f t="shared" si="46"/>
        <v>2</v>
      </c>
      <c r="CU25" s="10">
        <f t="shared" si="47"/>
        <v>0.66666666666666663</v>
      </c>
      <c r="CV25" s="10" t="str">
        <f t="shared" si="48"/>
        <v>Q-2 A-0 || Q Total-2, A Total-1</v>
      </c>
      <c r="CW25" s="111" t="str" cm="1">
        <f t="array" ref="CW25">IFERROR(INDEX('Attendance-Slot-1'!$Q$2:$Q$1112,MATCH(1,('Attendance-Slot-1'!$A$2:$A$1112=$C25)*('Attendance-Slot-1'!$G$2:$G$1112=CW$2),0)),"No Data")</f>
        <v>No Data</v>
      </c>
      <c r="CX25" s="111" t="str" cm="1">
        <f t="array" ref="CX25">IFERROR(INDEX('Attendance-Slot-2'!$Q$2:$Q$2595,MATCH(1,('Attendance-Slot-2'!$A$2:$A$2595=$C25)*('Attendance-Slot-2'!$G$2:$G$2595=CW$2),0)),"No Data")</f>
        <v>P-S2_Onsite</v>
      </c>
      <c r="CY25" s="136">
        <f>VLOOKUP($CL25,'Written Exam Marks'!$H:$Q,10,FALSE)</f>
        <v>6</v>
      </c>
      <c r="CZ25" s="136">
        <f>VLOOKUP($CL25,'Written Exam Marks'!$H:$Q,9,FALSE)</f>
        <v>40</v>
      </c>
      <c r="DA25" s="111" t="str">
        <f t="shared" si="49"/>
        <v>Present</v>
      </c>
      <c r="DB25" s="111" t="str">
        <f t="shared" si="50"/>
        <v>P-S2_Onsite</v>
      </c>
      <c r="DC25" s="148">
        <v>6</v>
      </c>
      <c r="DD25" s="148">
        <v>6.5</v>
      </c>
      <c r="DE25" s="148" t="s">
        <v>5</v>
      </c>
      <c r="DF25" s="148" t="s">
        <v>5</v>
      </c>
      <c r="DG25" s="148" t="s">
        <v>5</v>
      </c>
      <c r="DH25" s="148">
        <v>12.5</v>
      </c>
      <c r="DI25" s="148">
        <v>65</v>
      </c>
      <c r="DJ25" s="66" t="s">
        <v>7351</v>
      </c>
      <c r="DK25" s="66" t="s">
        <v>1631</v>
      </c>
      <c r="DL25" s="68" t="str">
        <f t="shared" si="51"/>
        <v>2025EM1100022-MDSDF406</v>
      </c>
      <c r="DM25" s="66" t="str">
        <f t="shared" si="52"/>
        <v>1 missed</v>
      </c>
      <c r="DN25" s="66" t="str">
        <f t="shared" si="53"/>
        <v>2 missed</v>
      </c>
      <c r="DO25" s="62">
        <f t="shared" si="54"/>
        <v>2</v>
      </c>
      <c r="DP25" s="62">
        <f t="shared" si="55"/>
        <v>0</v>
      </c>
      <c r="DQ25" s="67">
        <f t="shared" si="56"/>
        <v>0.66666666666666663</v>
      </c>
      <c r="DR25" s="67">
        <f t="shared" si="57"/>
        <v>0</v>
      </c>
      <c r="DS25" s="66" t="str">
        <f t="shared" si="58"/>
        <v>3 missed</v>
      </c>
      <c r="DT25" s="62">
        <f t="shared" si="59"/>
        <v>2</v>
      </c>
      <c r="DU25" s="68">
        <f t="shared" si="60"/>
        <v>0.4</v>
      </c>
      <c r="DV25" s="68" t="str">
        <f t="shared" si="61"/>
        <v>Q-2 A-0 || Q Total-3, A Total-2</v>
      </c>
      <c r="DW25" s="62" t="str" cm="1">
        <f t="array" ref="DW25">IFERROR(INDEX('Attendance-Slot-1'!$Q$2:$Q$1112,MATCH(1,('Attendance-Slot-1'!$A$2:$A$1112=$C25)*('Attendance-Slot-1'!$G$2:$G$1112=DW$2),0)),"No Data")</f>
        <v>No Data</v>
      </c>
      <c r="DX25" s="62" t="str" cm="1">
        <f t="array" ref="DX25">IFERROR(INDEX('Attendance-Slot-2'!$Q$2:$Q$2595,MATCH(1,('Attendance-Slot-2'!$A$2:$A$2595=$C25)*('Attendance-Slot-2'!$G$2:$G$2595=DW$2),0)),"No Data")</f>
        <v>P-S2_Onsite</v>
      </c>
      <c r="DY25" s="137">
        <f>VLOOKUP($DL25,'Written Exam Marks'!$H:$Q,10,FALSE)</f>
        <v>13.5</v>
      </c>
      <c r="DZ25" s="137">
        <f>VLOOKUP($DL25,'Written Exam Marks'!$H:$Q,9,FALSE)</f>
        <v>35</v>
      </c>
      <c r="EA25" s="62" t="str">
        <f t="shared" si="62"/>
        <v>Present</v>
      </c>
      <c r="EB25" s="62" t="str">
        <f t="shared" si="63"/>
        <v>P-S2_Onsite</v>
      </c>
      <c r="EC25" s="114" t="str">
        <f t="shared" si="0"/>
        <v>P-0, 
A-0, 
No Data-5</v>
      </c>
      <c r="ED25" s="114" t="str">
        <f t="shared" si="1"/>
        <v>P-5, 
A-0, 
No Data-0</v>
      </c>
      <c r="EE25" s="114" t="str">
        <f t="shared" si="64"/>
        <v>P-S2_Onsite</v>
      </c>
      <c r="EF25" s="114" t="str">
        <f t="shared" si="65"/>
        <v>P-S2_Onsite</v>
      </c>
      <c r="EG25" s="114" t="str">
        <f t="shared" si="66"/>
        <v>P-S2_Onsite</v>
      </c>
      <c r="EH25" s="114" t="str">
        <f t="shared" si="67"/>
        <v>P-S2_Onsite</v>
      </c>
      <c r="EI25" s="114" t="str">
        <f t="shared" si="68"/>
        <v>P-S2_Onsite</v>
      </c>
      <c r="EJ25" s="114" t="str">
        <f t="shared" si="69"/>
        <v>P-5, A-0, No Data-0</v>
      </c>
      <c r="EK25" s="114" t="s">
        <v>10453</v>
      </c>
      <c r="EL25" s="114">
        <v>29.5</v>
      </c>
      <c r="EM25" s="114">
        <v>10</v>
      </c>
      <c r="EN25" s="114">
        <v>46</v>
      </c>
      <c r="EO25" s="114">
        <v>85.5</v>
      </c>
      <c r="EP25" s="114" t="s">
        <v>7217</v>
      </c>
      <c r="EQ25" s="114" t="s">
        <v>1054</v>
      </c>
      <c r="ER25" s="114" t="s">
        <v>3739</v>
      </c>
      <c r="ES25" s="114"/>
      <c r="ET25" s="30" t="s">
        <v>3739</v>
      </c>
    </row>
    <row r="26" spans="1:150" x14ac:dyDescent="0.25">
      <c r="A26" s="114">
        <v>23</v>
      </c>
      <c r="B26" s="114" t="s">
        <v>7224</v>
      </c>
      <c r="C26" s="80" t="s">
        <v>3743</v>
      </c>
      <c r="D26" s="30" t="s">
        <v>3744</v>
      </c>
      <c r="E26" s="30" t="s">
        <v>3745</v>
      </c>
      <c r="F26" s="33" t="s">
        <v>7201</v>
      </c>
      <c r="G26" s="30" t="s">
        <v>3746</v>
      </c>
      <c r="H26" s="143">
        <v>15</v>
      </c>
      <c r="I26" s="143">
        <v>15</v>
      </c>
      <c r="J26" s="143">
        <v>15</v>
      </c>
      <c r="K26" s="143">
        <v>15</v>
      </c>
      <c r="L26" s="143">
        <v>60</v>
      </c>
      <c r="M26" s="143">
        <v>65</v>
      </c>
      <c r="N26" s="40" t="s">
        <v>7314</v>
      </c>
      <c r="O26" s="40" t="s">
        <v>1593</v>
      </c>
      <c r="P26" s="13" t="str">
        <f t="shared" si="2"/>
        <v>2025EM1100023-MDSDF401</v>
      </c>
      <c r="Q26" s="40" t="str">
        <f t="shared" si="3"/>
        <v>0 missed</v>
      </c>
      <c r="R26" s="40" t="str">
        <f t="shared" si="4"/>
        <v>0 missed</v>
      </c>
      <c r="S26" s="40">
        <f t="shared" si="5"/>
        <v>3</v>
      </c>
      <c r="T26" s="40">
        <f t="shared" si="6"/>
        <v>1</v>
      </c>
      <c r="U26" s="41">
        <f t="shared" si="7"/>
        <v>1</v>
      </c>
      <c r="V26" s="41">
        <f t="shared" si="8"/>
        <v>1</v>
      </c>
      <c r="W26" s="40" t="str">
        <f t="shared" si="9"/>
        <v>0 missed</v>
      </c>
      <c r="X26" s="113">
        <f t="shared" si="10"/>
        <v>4</v>
      </c>
      <c r="Y26" s="13">
        <f t="shared" si="11"/>
        <v>1</v>
      </c>
      <c r="Z26" s="13" t="str">
        <f t="shared" si="12"/>
        <v>Q-3 A-1 || Q Total-3, A Total-1</v>
      </c>
      <c r="AA26" s="113" t="str" cm="1">
        <f t="array" ref="AA26">IFERROR(INDEX('Attendance-Slot-1'!$Q$2:$Q$1112,MATCH(1,('Attendance-Slot-1'!$A$2:$A$1112=$C26)*('Attendance-Slot-1'!$G$2:$G$1112=AA$2),0)),"No Data")</f>
        <v>No Data</v>
      </c>
      <c r="AB26" s="113" t="str" cm="1">
        <f t="array" ref="AB26">IFERROR(INDEX('Attendance-Slot-2'!$Q$2:$Q$2595,MATCH(1,('Attendance-Slot-2'!$A$2:$A$2595=$C26)*('Attendance-Slot-2'!$G$2:$G$2595=AA$2),0)),"No Data")</f>
        <v>P-S2_Onsite</v>
      </c>
      <c r="AC26" s="133">
        <f>VLOOKUP($P26,'Written Exam Marks'!$H:$Q,10,FALSE)</f>
        <v>11</v>
      </c>
      <c r="AD26" s="133">
        <f>VLOOKUP($P26,'Written Exam Marks'!$H:$Q,9,FALSE)</f>
        <v>35</v>
      </c>
      <c r="AE26" s="113" t="str">
        <f t="shared" si="13"/>
        <v>Present</v>
      </c>
      <c r="AF26" s="113" t="str">
        <f t="shared" si="14"/>
        <v>P-S2_Onsite</v>
      </c>
      <c r="AG26" s="146">
        <v>10</v>
      </c>
      <c r="AH26" s="146">
        <v>9.5</v>
      </c>
      <c r="AI26" s="146">
        <v>10</v>
      </c>
      <c r="AJ26" s="146">
        <v>10</v>
      </c>
      <c r="AK26" s="146">
        <v>10</v>
      </c>
      <c r="AL26" s="146">
        <v>10</v>
      </c>
      <c r="AM26" s="146">
        <v>59.5</v>
      </c>
      <c r="AN26" s="146">
        <v>60</v>
      </c>
      <c r="AO26" s="43" t="s">
        <v>7336</v>
      </c>
      <c r="AP26" s="43" t="s">
        <v>1598</v>
      </c>
      <c r="AQ26" s="50" t="str">
        <f t="shared" si="15"/>
        <v>2025EM1100023-MDSDF402</v>
      </c>
      <c r="AR26" s="43" t="str">
        <f t="shared" si="16"/>
        <v>0 missed</v>
      </c>
      <c r="AS26" s="47" t="s">
        <v>7342</v>
      </c>
      <c r="AT26" s="43">
        <f t="shared" si="17"/>
        <v>6</v>
      </c>
      <c r="AU26" s="48" t="s">
        <v>7342</v>
      </c>
      <c r="AV26" s="49">
        <f t="shared" si="18"/>
        <v>1</v>
      </c>
      <c r="AW26" s="48" t="s">
        <v>7342</v>
      </c>
      <c r="AX26" s="43" t="str">
        <f t="shared" si="19"/>
        <v>0 missed</v>
      </c>
      <c r="AY26" s="42">
        <f t="shared" si="20"/>
        <v>6</v>
      </c>
      <c r="AZ26" s="50">
        <f t="shared" si="21"/>
        <v>1</v>
      </c>
      <c r="BA26" s="50" t="str">
        <f t="shared" si="22"/>
        <v>Q-6 A-- || Q Total-6, A Total-0</v>
      </c>
      <c r="BB26" s="42" t="str" cm="1">
        <f t="array" ref="BB26">IFERROR(INDEX('Attendance-Slot-1'!$Q$2:$Q$1112,MATCH(1,('Attendance-Slot-1'!$A$2:$A$1112=$C26)*('Attendance-Slot-1'!$G$2:$G$1112=BB$2),0)),"No Data")</f>
        <v>No Data</v>
      </c>
      <c r="BC26" s="42" t="str" cm="1">
        <f t="array" ref="BC26">IFERROR(INDEX('Attendance-Slot-2'!$Q$2:$Q$2595,MATCH(1,('Attendance-Slot-2'!$A$2:$A$2595=$C26)*('Attendance-Slot-2'!$G$2:$G$2595=BB$2),0)),"No Data")</f>
        <v>P-S2_Onsite</v>
      </c>
      <c r="BD26" s="134">
        <f>VLOOKUP($AQ26,'Written Exam Marks'!$H:$Q,10,FALSE)</f>
        <v>26</v>
      </c>
      <c r="BE26" s="134">
        <f>VLOOKUP($AQ26,'Written Exam Marks'!$H:$Q,9,FALSE)</f>
        <v>40</v>
      </c>
      <c r="BF26" s="42" t="str">
        <f t="shared" si="23"/>
        <v>Present</v>
      </c>
      <c r="BG26" s="42" t="str">
        <f t="shared" si="24"/>
        <v>P-S2_Onsite</v>
      </c>
      <c r="BH26" s="147">
        <v>19</v>
      </c>
      <c r="BI26" s="147">
        <v>23</v>
      </c>
      <c r="BJ26" s="147">
        <v>42</v>
      </c>
      <c r="BK26" s="147">
        <v>60</v>
      </c>
      <c r="BL26" s="52" t="s">
        <v>3697</v>
      </c>
      <c r="BM26" s="52" t="s">
        <v>1606</v>
      </c>
      <c r="BN26" s="57" t="str">
        <f t="shared" si="25"/>
        <v>2025EM1100023-MDSDF403</v>
      </c>
      <c r="BO26" s="52" t="str">
        <f t="shared" si="26"/>
        <v>0 missed</v>
      </c>
      <c r="BP26" s="52" t="str">
        <f t="shared" si="27"/>
        <v>0 missed</v>
      </c>
      <c r="BQ26" s="52">
        <f t="shared" si="28"/>
        <v>1</v>
      </c>
      <c r="BR26" s="52">
        <f t="shared" si="29"/>
        <v>1</v>
      </c>
      <c r="BS26" s="56">
        <f t="shared" si="30"/>
        <v>1</v>
      </c>
      <c r="BT26" s="56">
        <f t="shared" si="31"/>
        <v>1</v>
      </c>
      <c r="BU26" s="52" t="str">
        <f t="shared" si="32"/>
        <v>0 missed</v>
      </c>
      <c r="BV26" s="51">
        <f t="shared" si="33"/>
        <v>2</v>
      </c>
      <c r="BW26" s="57">
        <f t="shared" si="34"/>
        <v>1</v>
      </c>
      <c r="BX26" s="57" t="str">
        <f t="shared" si="35"/>
        <v>Q-1 A-1 || Q Total-1, A Total-1</v>
      </c>
      <c r="BY26" s="51" t="str" cm="1">
        <f t="array" ref="BY26">IFERROR(INDEX('Attendance-Slot-1'!$Q$2:$Q$1112,MATCH(1,('Attendance-Slot-1'!$A$2:$A$1112=$C26)*('Attendance-Slot-1'!$G$2:$G$1112=BY$2),0)),"No Data")</f>
        <v>No Data</v>
      </c>
      <c r="BZ26" s="51" t="str" cm="1">
        <f t="array" ref="BZ26">IFERROR(INDEX('Attendance-Slot-2'!$Q$2:$Q$2595,MATCH(1,('Attendance-Slot-2'!$A$2:$A$2595=$C26)*('Attendance-Slot-2'!$G$2:$G$2595=BY$2),0)),"No Data")</f>
        <v>P-S2_Onsite</v>
      </c>
      <c r="CA26" s="135">
        <f>VLOOKUP($BN26,'Written Exam Marks'!$H:$Q,10,FALSE)</f>
        <v>33</v>
      </c>
      <c r="CB26" s="135">
        <f>VLOOKUP($BN26,'Written Exam Marks'!$H:$Q,9,FALSE)</f>
        <v>40</v>
      </c>
      <c r="CC26" s="51" t="str">
        <f t="shared" si="36"/>
        <v>Present</v>
      </c>
      <c r="CD26" s="51" t="str">
        <f t="shared" si="37"/>
        <v>P-S2_Onsite</v>
      </c>
      <c r="CE26" s="29">
        <v>19</v>
      </c>
      <c r="CF26" s="29">
        <v>20</v>
      </c>
      <c r="CG26" s="29">
        <v>19</v>
      </c>
      <c r="CH26" s="29">
        <v>58</v>
      </c>
      <c r="CI26" s="29">
        <v>60</v>
      </c>
      <c r="CJ26" s="61" t="s">
        <v>7343</v>
      </c>
      <c r="CK26" s="61" t="s">
        <v>1613</v>
      </c>
      <c r="CL26" s="10" t="str">
        <f t="shared" si="38"/>
        <v>2025EM1100023-MDSDF404</v>
      </c>
      <c r="CM26" s="61" t="str">
        <f t="shared" si="39"/>
        <v>0 missed</v>
      </c>
      <c r="CN26" s="61" t="str">
        <f t="shared" si="40"/>
        <v>0 missed</v>
      </c>
      <c r="CO26" s="111">
        <f t="shared" si="41"/>
        <v>2</v>
      </c>
      <c r="CP26" s="111">
        <f t="shared" si="42"/>
        <v>1</v>
      </c>
      <c r="CQ26" s="9">
        <f t="shared" si="43"/>
        <v>1</v>
      </c>
      <c r="CR26" s="9">
        <f t="shared" si="44"/>
        <v>1</v>
      </c>
      <c r="CS26" s="61" t="str">
        <f t="shared" si="45"/>
        <v>0 missed</v>
      </c>
      <c r="CT26" s="111">
        <f t="shared" si="46"/>
        <v>3</v>
      </c>
      <c r="CU26" s="10">
        <f t="shared" si="47"/>
        <v>1</v>
      </c>
      <c r="CV26" s="10" t="str">
        <f t="shared" si="48"/>
        <v>Q-2 A-1 || Q Total-2, A Total-1</v>
      </c>
      <c r="CW26" s="111" t="str" cm="1">
        <f t="array" ref="CW26">IFERROR(INDEX('Attendance-Slot-1'!$Q$2:$Q$1112,MATCH(1,('Attendance-Slot-1'!$A$2:$A$1112=$C26)*('Attendance-Slot-1'!$G$2:$G$1112=CW$2),0)),"No Data")</f>
        <v>No Data</v>
      </c>
      <c r="CX26" s="111" t="str" cm="1">
        <f t="array" ref="CX26">IFERROR(INDEX('Attendance-Slot-2'!$Q$2:$Q$2595,MATCH(1,('Attendance-Slot-2'!$A$2:$A$2595=$C26)*('Attendance-Slot-2'!$G$2:$G$2595=CW$2),0)),"No Data")</f>
        <v>P-S2_Onsite</v>
      </c>
      <c r="CY26" s="136">
        <f>VLOOKUP($CL26,'Written Exam Marks'!$H:$Q,10,FALSE)</f>
        <v>23</v>
      </c>
      <c r="CZ26" s="136">
        <f>VLOOKUP($CL26,'Written Exam Marks'!$H:$Q,9,FALSE)</f>
        <v>40</v>
      </c>
      <c r="DA26" s="111" t="str">
        <f t="shared" si="49"/>
        <v>Present</v>
      </c>
      <c r="DB26" s="111" t="str">
        <f t="shared" si="50"/>
        <v>P-S2_Onsite</v>
      </c>
      <c r="DC26" s="148">
        <v>5.5</v>
      </c>
      <c r="DD26" s="148">
        <v>6.75</v>
      </c>
      <c r="DE26" s="148">
        <v>8</v>
      </c>
      <c r="DF26" s="148">
        <v>14</v>
      </c>
      <c r="DG26" s="148">
        <v>19</v>
      </c>
      <c r="DH26" s="148">
        <v>53.25</v>
      </c>
      <c r="DI26" s="148">
        <v>65</v>
      </c>
      <c r="DJ26" s="66" t="s">
        <v>7351</v>
      </c>
      <c r="DK26" s="66" t="s">
        <v>1631</v>
      </c>
      <c r="DL26" s="68" t="str">
        <f t="shared" si="51"/>
        <v>2025EM1100023-MDSDF406</v>
      </c>
      <c r="DM26" s="66" t="str">
        <f t="shared" si="52"/>
        <v>0 missed</v>
      </c>
      <c r="DN26" s="66" t="str">
        <f t="shared" si="53"/>
        <v>0 missed</v>
      </c>
      <c r="DO26" s="62">
        <f t="shared" si="54"/>
        <v>3</v>
      </c>
      <c r="DP26" s="62">
        <f t="shared" si="55"/>
        <v>2</v>
      </c>
      <c r="DQ26" s="67">
        <f t="shared" si="56"/>
        <v>1</v>
      </c>
      <c r="DR26" s="67">
        <f t="shared" si="57"/>
        <v>1</v>
      </c>
      <c r="DS26" s="66" t="str">
        <f t="shared" si="58"/>
        <v>0 missed</v>
      </c>
      <c r="DT26" s="62">
        <f t="shared" si="59"/>
        <v>5</v>
      </c>
      <c r="DU26" s="68">
        <f t="shared" si="60"/>
        <v>1</v>
      </c>
      <c r="DV26" s="68" t="str">
        <f t="shared" si="61"/>
        <v>Q-3 A-2 || Q Total-3, A Total-2</v>
      </c>
      <c r="DW26" s="62" t="str" cm="1">
        <f t="array" ref="DW26">IFERROR(INDEX('Attendance-Slot-1'!$Q$2:$Q$1112,MATCH(1,('Attendance-Slot-1'!$A$2:$A$1112=$C26)*('Attendance-Slot-1'!$G$2:$G$1112=DW$2),0)),"No Data")</f>
        <v>No Data</v>
      </c>
      <c r="DX26" s="62" t="str" cm="1">
        <f t="array" ref="DX26">IFERROR(INDEX('Attendance-Slot-2'!$Q$2:$Q$2595,MATCH(1,('Attendance-Slot-2'!$A$2:$A$2595=$C26)*('Attendance-Slot-2'!$G$2:$G$2595=DW$2),0)),"No Data")</f>
        <v>P-S2_Onsite</v>
      </c>
      <c r="DY26" s="137">
        <f>VLOOKUP($DL26,'Written Exam Marks'!$H:$Q,10,FALSE)</f>
        <v>24.5</v>
      </c>
      <c r="DZ26" s="137">
        <f>VLOOKUP($DL26,'Written Exam Marks'!$H:$Q,9,FALSE)</f>
        <v>35</v>
      </c>
      <c r="EA26" s="62" t="str">
        <f t="shared" si="62"/>
        <v>Present</v>
      </c>
      <c r="EB26" s="62" t="str">
        <f t="shared" si="63"/>
        <v>P-S2_Onsite</v>
      </c>
      <c r="EC26" s="114" t="str">
        <f t="shared" si="0"/>
        <v>P-0, 
A-0, 
No Data-5</v>
      </c>
      <c r="ED26" s="114" t="str">
        <f t="shared" si="1"/>
        <v>P-5, 
A-0, 
No Data-0</v>
      </c>
      <c r="EE26" s="114" t="str">
        <f t="shared" si="64"/>
        <v>P-S2_Onsite</v>
      </c>
      <c r="EF26" s="114" t="str">
        <f t="shared" si="65"/>
        <v>P-S2_Onsite</v>
      </c>
      <c r="EG26" s="114" t="str">
        <f t="shared" si="66"/>
        <v>P-S2_Onsite</v>
      </c>
      <c r="EH26" s="114" t="str">
        <f t="shared" si="67"/>
        <v>P-S2_Onsite</v>
      </c>
      <c r="EI26" s="114" t="str">
        <f t="shared" si="68"/>
        <v>P-S2_Onsite</v>
      </c>
      <c r="EJ26" s="114" t="str">
        <f t="shared" si="69"/>
        <v>P-5, A-0, No Data-0</v>
      </c>
      <c r="EK26" s="114" t="s">
        <v>10453</v>
      </c>
      <c r="EL26" s="114">
        <v>27</v>
      </c>
      <c r="EM26" s="114">
        <v>10</v>
      </c>
      <c r="EN26" s="114">
        <v>60</v>
      </c>
      <c r="EO26" s="114">
        <v>97</v>
      </c>
      <c r="EP26" s="114" t="s">
        <v>7217</v>
      </c>
      <c r="EQ26" s="114" t="s">
        <v>1054</v>
      </c>
      <c r="ER26" s="114" t="s">
        <v>3743</v>
      </c>
      <c r="ES26" s="114"/>
      <c r="ET26" s="30" t="s">
        <v>3743</v>
      </c>
    </row>
    <row r="27" spans="1:150" x14ac:dyDescent="0.25">
      <c r="A27" s="114">
        <v>24</v>
      </c>
      <c r="B27" s="114" t="s">
        <v>7224</v>
      </c>
      <c r="C27" s="80" t="s">
        <v>1681</v>
      </c>
      <c r="D27" s="30" t="s">
        <v>1682</v>
      </c>
      <c r="E27" s="30" t="s">
        <v>1683</v>
      </c>
      <c r="F27" s="33" t="s">
        <v>7202</v>
      </c>
      <c r="G27" s="30" t="s">
        <v>1684</v>
      </c>
      <c r="H27" s="143">
        <v>15</v>
      </c>
      <c r="I27" s="143">
        <v>15</v>
      </c>
      <c r="J27" s="143">
        <v>17</v>
      </c>
      <c r="K27" s="143">
        <v>15</v>
      </c>
      <c r="L27" s="143">
        <v>62</v>
      </c>
      <c r="M27" s="143">
        <v>65</v>
      </c>
      <c r="N27" s="40" t="s">
        <v>7314</v>
      </c>
      <c r="O27" s="40" t="s">
        <v>1593</v>
      </c>
      <c r="P27" s="13" t="str">
        <f t="shared" si="2"/>
        <v>2025EM1100024-MDSDF401</v>
      </c>
      <c r="Q27" s="40" t="str">
        <f t="shared" si="3"/>
        <v>0 missed</v>
      </c>
      <c r="R27" s="40" t="str">
        <f t="shared" si="4"/>
        <v>0 missed</v>
      </c>
      <c r="S27" s="40">
        <f t="shared" si="5"/>
        <v>3</v>
      </c>
      <c r="T27" s="40">
        <f t="shared" si="6"/>
        <v>1</v>
      </c>
      <c r="U27" s="41">
        <f t="shared" si="7"/>
        <v>1</v>
      </c>
      <c r="V27" s="41">
        <f t="shared" si="8"/>
        <v>1</v>
      </c>
      <c r="W27" s="40" t="str">
        <f t="shared" si="9"/>
        <v>0 missed</v>
      </c>
      <c r="X27" s="113">
        <f t="shared" si="10"/>
        <v>4</v>
      </c>
      <c r="Y27" s="13">
        <f t="shared" si="11"/>
        <v>1</v>
      </c>
      <c r="Z27" s="13" t="str">
        <f t="shared" si="12"/>
        <v>Q-3 A-1 || Q Total-3, A Total-1</v>
      </c>
      <c r="AA27" s="113" t="str" cm="1">
        <f t="array" ref="AA27">IFERROR(INDEX('Attendance-Slot-1'!$Q$2:$Q$1112,MATCH(1,('Attendance-Slot-1'!$A$2:$A$1112=$C27)*('Attendance-Slot-1'!$G$2:$G$1112=AA$2),0)),"No Data")</f>
        <v>P-S1_Onsite</v>
      </c>
      <c r="AB27" s="113" t="str" cm="1">
        <f t="array" ref="AB27">IFERROR(INDEX('Attendance-Slot-2'!$Q$2:$Q$2595,MATCH(1,('Attendance-Slot-2'!$A$2:$A$2595=$C27)*('Attendance-Slot-2'!$G$2:$G$2595=AA$2),0)),"No Data")</f>
        <v>No Data</v>
      </c>
      <c r="AC27" s="133">
        <f>VLOOKUP($P27,'Written Exam Marks'!$H:$Q,10,FALSE)</f>
        <v>11</v>
      </c>
      <c r="AD27" s="133">
        <f>VLOOKUP($P27,'Written Exam Marks'!$H:$Q,9,FALSE)</f>
        <v>35</v>
      </c>
      <c r="AE27" s="113" t="str">
        <f t="shared" si="13"/>
        <v>Present</v>
      </c>
      <c r="AF27" s="113" t="str">
        <f t="shared" si="14"/>
        <v>P-S1_Onsite</v>
      </c>
      <c r="AG27" s="146">
        <v>9.5</v>
      </c>
      <c r="AH27" s="146">
        <v>9</v>
      </c>
      <c r="AI27" s="146">
        <v>10</v>
      </c>
      <c r="AJ27" s="146">
        <v>10</v>
      </c>
      <c r="AK27" s="146">
        <v>10</v>
      </c>
      <c r="AL27" s="146">
        <v>10</v>
      </c>
      <c r="AM27" s="146">
        <v>58.5</v>
      </c>
      <c r="AN27" s="146">
        <v>60</v>
      </c>
      <c r="AO27" s="43" t="s">
        <v>7336</v>
      </c>
      <c r="AP27" s="43" t="s">
        <v>1598</v>
      </c>
      <c r="AQ27" s="50" t="str">
        <f t="shared" si="15"/>
        <v>2025EM1100024-MDSDF402</v>
      </c>
      <c r="AR27" s="43" t="str">
        <f t="shared" si="16"/>
        <v>0 missed</v>
      </c>
      <c r="AS27" s="47" t="s">
        <v>7342</v>
      </c>
      <c r="AT27" s="43">
        <f t="shared" si="17"/>
        <v>6</v>
      </c>
      <c r="AU27" s="48" t="s">
        <v>7342</v>
      </c>
      <c r="AV27" s="49">
        <f t="shared" si="18"/>
        <v>1</v>
      </c>
      <c r="AW27" s="48" t="s">
        <v>7342</v>
      </c>
      <c r="AX27" s="43" t="str">
        <f t="shared" si="19"/>
        <v>0 missed</v>
      </c>
      <c r="AY27" s="42">
        <f t="shared" si="20"/>
        <v>6</v>
      </c>
      <c r="AZ27" s="50">
        <f t="shared" si="21"/>
        <v>1</v>
      </c>
      <c r="BA27" s="50" t="str">
        <f t="shared" si="22"/>
        <v>Q-6 A-- || Q Total-6, A Total-0</v>
      </c>
      <c r="BB27" s="42" t="str" cm="1">
        <f t="array" ref="BB27">IFERROR(INDEX('Attendance-Slot-1'!$Q$2:$Q$1112,MATCH(1,('Attendance-Slot-1'!$A$2:$A$1112=$C27)*('Attendance-Slot-1'!$G$2:$G$1112=BB$2),0)),"No Data")</f>
        <v>P-S1_Onsite</v>
      </c>
      <c r="BC27" s="42" t="str" cm="1">
        <f t="array" ref="BC27">IFERROR(INDEX('Attendance-Slot-2'!$Q$2:$Q$2595,MATCH(1,('Attendance-Slot-2'!$A$2:$A$2595=$C27)*('Attendance-Slot-2'!$G$2:$G$2595=BB$2),0)),"No Data")</f>
        <v>No Data</v>
      </c>
      <c r="BD27" s="134">
        <f>VLOOKUP($AQ27,'Written Exam Marks'!$H:$Q,10,FALSE)</f>
        <v>18</v>
      </c>
      <c r="BE27" s="134">
        <f>VLOOKUP($AQ27,'Written Exam Marks'!$H:$Q,9,FALSE)</f>
        <v>40</v>
      </c>
      <c r="BF27" s="42" t="str">
        <f t="shared" si="23"/>
        <v>Present</v>
      </c>
      <c r="BG27" s="42" t="str">
        <f t="shared" si="24"/>
        <v>P-S1_Onsite</v>
      </c>
      <c r="BH27" s="147">
        <v>20</v>
      </c>
      <c r="BI27" s="147">
        <v>28</v>
      </c>
      <c r="BJ27" s="147">
        <v>48</v>
      </c>
      <c r="BK27" s="147">
        <v>60</v>
      </c>
      <c r="BL27" s="52" t="s">
        <v>3697</v>
      </c>
      <c r="BM27" s="52" t="s">
        <v>1606</v>
      </c>
      <c r="BN27" s="57" t="str">
        <f t="shared" si="25"/>
        <v>2025EM1100024-MDSDF403</v>
      </c>
      <c r="BO27" s="52" t="str">
        <f t="shared" si="26"/>
        <v>0 missed</v>
      </c>
      <c r="BP27" s="52" t="str">
        <f t="shared" si="27"/>
        <v>0 missed</v>
      </c>
      <c r="BQ27" s="52">
        <f t="shared" si="28"/>
        <v>1</v>
      </c>
      <c r="BR27" s="52">
        <f t="shared" si="29"/>
        <v>1</v>
      </c>
      <c r="BS27" s="56">
        <f t="shared" si="30"/>
        <v>1</v>
      </c>
      <c r="BT27" s="56">
        <f t="shared" si="31"/>
        <v>1</v>
      </c>
      <c r="BU27" s="52" t="str">
        <f t="shared" si="32"/>
        <v>0 missed</v>
      </c>
      <c r="BV27" s="51">
        <f t="shared" si="33"/>
        <v>2</v>
      </c>
      <c r="BW27" s="57">
        <f t="shared" si="34"/>
        <v>1</v>
      </c>
      <c r="BX27" s="57" t="str">
        <f t="shared" si="35"/>
        <v>Q-1 A-1 || Q Total-1, A Total-1</v>
      </c>
      <c r="BY27" s="51" t="str" cm="1">
        <f t="array" ref="BY27">IFERROR(INDEX('Attendance-Slot-1'!$Q$2:$Q$1112,MATCH(1,('Attendance-Slot-1'!$A$2:$A$1112=$C27)*('Attendance-Slot-1'!$G$2:$G$1112=BY$2),0)),"No Data")</f>
        <v>No Data</v>
      </c>
      <c r="BZ27" s="51" t="str" cm="1">
        <f t="array" ref="BZ27">IFERROR(INDEX('Attendance-Slot-2'!$Q$2:$Q$2595,MATCH(1,('Attendance-Slot-2'!$A$2:$A$2595=$C27)*('Attendance-Slot-2'!$G$2:$G$2595=BY$2),0)),"No Data")</f>
        <v>P-S2_Onsite</v>
      </c>
      <c r="CA27" s="135">
        <f>VLOOKUP($BN27,'Written Exam Marks'!$H:$Q,10,FALSE)</f>
        <v>32</v>
      </c>
      <c r="CB27" s="135">
        <f>VLOOKUP($BN27,'Written Exam Marks'!$H:$Q,9,FALSE)</f>
        <v>40</v>
      </c>
      <c r="CC27" s="51" t="str">
        <f t="shared" si="36"/>
        <v>Present</v>
      </c>
      <c r="CD27" s="51" t="str">
        <f t="shared" si="37"/>
        <v>P-S2_Onsite</v>
      </c>
      <c r="CE27" s="29">
        <v>20</v>
      </c>
      <c r="CF27" s="29">
        <v>20</v>
      </c>
      <c r="CG27" s="29">
        <v>18</v>
      </c>
      <c r="CH27" s="29">
        <v>58</v>
      </c>
      <c r="CI27" s="29">
        <v>60</v>
      </c>
      <c r="CJ27" s="61" t="s">
        <v>7343</v>
      </c>
      <c r="CK27" s="61" t="s">
        <v>1613</v>
      </c>
      <c r="CL27" s="10" t="str">
        <f t="shared" si="38"/>
        <v>2025EM1100024-MDSDF404</v>
      </c>
      <c r="CM27" s="61" t="str">
        <f t="shared" si="39"/>
        <v>0 missed</v>
      </c>
      <c r="CN27" s="61" t="str">
        <f t="shared" si="40"/>
        <v>0 missed</v>
      </c>
      <c r="CO27" s="111">
        <f t="shared" si="41"/>
        <v>2</v>
      </c>
      <c r="CP27" s="111">
        <f t="shared" si="42"/>
        <v>1</v>
      </c>
      <c r="CQ27" s="9">
        <f t="shared" si="43"/>
        <v>1</v>
      </c>
      <c r="CR27" s="9">
        <f t="shared" si="44"/>
        <v>1</v>
      </c>
      <c r="CS27" s="61" t="str">
        <f t="shared" si="45"/>
        <v>0 missed</v>
      </c>
      <c r="CT27" s="111">
        <f t="shared" si="46"/>
        <v>3</v>
      </c>
      <c r="CU27" s="10">
        <f t="shared" si="47"/>
        <v>1</v>
      </c>
      <c r="CV27" s="10" t="str">
        <f t="shared" si="48"/>
        <v>Q-2 A-1 || Q Total-2, A Total-1</v>
      </c>
      <c r="CW27" s="111" t="str" cm="1">
        <f t="array" ref="CW27">IFERROR(INDEX('Attendance-Slot-1'!$Q$2:$Q$1112,MATCH(1,('Attendance-Slot-1'!$A$2:$A$1112=$C27)*('Attendance-Slot-1'!$G$2:$G$1112=CW$2),0)),"No Data")</f>
        <v>No Data</v>
      </c>
      <c r="CX27" s="111" t="str" cm="1">
        <f t="array" ref="CX27">IFERROR(INDEX('Attendance-Slot-2'!$Q$2:$Q$2595,MATCH(1,('Attendance-Slot-2'!$A$2:$A$2595=$C27)*('Attendance-Slot-2'!$G$2:$G$2595=CW$2),0)),"No Data")</f>
        <v>P-S2_Onsite</v>
      </c>
      <c r="CY27" s="136">
        <f>VLOOKUP($CL27,'Written Exam Marks'!$H:$Q,10,FALSE)</f>
        <v>23</v>
      </c>
      <c r="CZ27" s="136">
        <f>VLOOKUP($CL27,'Written Exam Marks'!$H:$Q,9,FALSE)</f>
        <v>40</v>
      </c>
      <c r="DA27" s="111" t="str">
        <f t="shared" si="49"/>
        <v>Present</v>
      </c>
      <c r="DB27" s="111" t="str">
        <f t="shared" si="50"/>
        <v>P-S2_Onsite</v>
      </c>
      <c r="DC27" s="148">
        <v>5.5</v>
      </c>
      <c r="DD27" s="148">
        <v>7.625</v>
      </c>
      <c r="DE27" s="148">
        <v>9</v>
      </c>
      <c r="DF27" s="148">
        <v>19</v>
      </c>
      <c r="DG27" s="148">
        <v>18</v>
      </c>
      <c r="DH27" s="148">
        <v>59.125</v>
      </c>
      <c r="DI27" s="148">
        <v>65</v>
      </c>
      <c r="DJ27" s="66" t="s">
        <v>7351</v>
      </c>
      <c r="DK27" s="66" t="s">
        <v>1631</v>
      </c>
      <c r="DL27" s="68" t="str">
        <f t="shared" si="51"/>
        <v>2025EM1100024-MDSDF406</v>
      </c>
      <c r="DM27" s="66" t="str">
        <f t="shared" si="52"/>
        <v>0 missed</v>
      </c>
      <c r="DN27" s="66" t="str">
        <f t="shared" si="53"/>
        <v>0 missed</v>
      </c>
      <c r="DO27" s="62">
        <f t="shared" si="54"/>
        <v>3</v>
      </c>
      <c r="DP27" s="62">
        <f t="shared" si="55"/>
        <v>2</v>
      </c>
      <c r="DQ27" s="67">
        <f t="shared" si="56"/>
        <v>1</v>
      </c>
      <c r="DR27" s="67">
        <f t="shared" si="57"/>
        <v>1</v>
      </c>
      <c r="DS27" s="66" t="str">
        <f t="shared" si="58"/>
        <v>0 missed</v>
      </c>
      <c r="DT27" s="62">
        <f t="shared" si="59"/>
        <v>5</v>
      </c>
      <c r="DU27" s="68">
        <f t="shared" si="60"/>
        <v>1</v>
      </c>
      <c r="DV27" s="68" t="str">
        <f t="shared" si="61"/>
        <v>Q-3 A-2 || Q Total-3, A Total-2</v>
      </c>
      <c r="DW27" s="62" t="str" cm="1">
        <f t="array" ref="DW27">IFERROR(INDEX('Attendance-Slot-1'!$Q$2:$Q$1112,MATCH(1,('Attendance-Slot-1'!$A$2:$A$1112=$C27)*('Attendance-Slot-1'!$G$2:$G$1112=DW$2),0)),"No Data")</f>
        <v>No Data</v>
      </c>
      <c r="DX27" s="62" t="str" cm="1">
        <f t="array" ref="DX27">IFERROR(INDEX('Attendance-Slot-2'!$Q$2:$Q$2595,MATCH(1,('Attendance-Slot-2'!$A$2:$A$2595=$C27)*('Attendance-Slot-2'!$G$2:$G$2595=DW$2),0)),"No Data")</f>
        <v>P-S2_Onsite</v>
      </c>
      <c r="DY27" s="137">
        <f>VLOOKUP($DL27,'Written Exam Marks'!$H:$Q,10,FALSE)</f>
        <v>23.5</v>
      </c>
      <c r="DZ27" s="137">
        <f>VLOOKUP($DL27,'Written Exam Marks'!$H:$Q,9,FALSE)</f>
        <v>35</v>
      </c>
      <c r="EA27" s="62" t="str">
        <f t="shared" si="62"/>
        <v>Present</v>
      </c>
      <c r="EB27" s="62" t="str">
        <f t="shared" si="63"/>
        <v>P-S2_Onsite</v>
      </c>
      <c r="EC27" s="114" t="str">
        <f t="shared" si="0"/>
        <v>P-2, 
A-0, 
No Data-3</v>
      </c>
      <c r="ED27" s="114" t="str">
        <f t="shared" si="1"/>
        <v>P-3, 
A-0, 
No Data-2</v>
      </c>
      <c r="EE27" s="114" t="str">
        <f t="shared" si="64"/>
        <v>P-S1_Onsite</v>
      </c>
      <c r="EF27" s="114" t="str">
        <f t="shared" si="65"/>
        <v>P-S1_Onsite</v>
      </c>
      <c r="EG27" s="114" t="str">
        <f t="shared" si="66"/>
        <v>P-S2_Onsite</v>
      </c>
      <c r="EH27" s="114" t="str">
        <f t="shared" si="67"/>
        <v>P-S2_Onsite</v>
      </c>
      <c r="EI27" s="114" t="str">
        <f t="shared" si="68"/>
        <v>P-S2_Onsite</v>
      </c>
      <c r="EJ27" s="114" t="str">
        <f t="shared" si="69"/>
        <v>P-5, A-0, No Data-0</v>
      </c>
      <c r="EK27" s="114" t="s">
        <v>10453</v>
      </c>
      <c r="EL27" s="114">
        <v>30</v>
      </c>
      <c r="EM27" s="114">
        <v>10</v>
      </c>
      <c r="EN27" s="114">
        <v>38</v>
      </c>
      <c r="EO27" s="114">
        <v>78</v>
      </c>
      <c r="EP27" s="114" t="s">
        <v>7217</v>
      </c>
      <c r="EQ27" s="114" t="s">
        <v>1054</v>
      </c>
      <c r="ER27" s="114" t="s">
        <v>1681</v>
      </c>
      <c r="ES27" s="114"/>
      <c r="ET27" s="30" t="s">
        <v>1681</v>
      </c>
    </row>
    <row r="28" spans="1:150" x14ac:dyDescent="0.25">
      <c r="A28" s="114">
        <v>25</v>
      </c>
      <c r="B28" s="114" t="s">
        <v>7224</v>
      </c>
      <c r="C28" s="80" t="s">
        <v>1687</v>
      </c>
      <c r="D28" s="30" t="s">
        <v>1688</v>
      </c>
      <c r="E28" s="30" t="s">
        <v>1689</v>
      </c>
      <c r="F28" s="33" t="s">
        <v>7201</v>
      </c>
      <c r="G28" s="30" t="s">
        <v>1690</v>
      </c>
      <c r="H28" s="143">
        <v>15</v>
      </c>
      <c r="I28" s="143">
        <v>15</v>
      </c>
      <c r="J28" s="143">
        <v>20</v>
      </c>
      <c r="K28" s="143">
        <v>15</v>
      </c>
      <c r="L28" s="143">
        <v>65</v>
      </c>
      <c r="M28" s="143">
        <v>65</v>
      </c>
      <c r="N28" s="40" t="s">
        <v>7314</v>
      </c>
      <c r="O28" s="40" t="s">
        <v>1593</v>
      </c>
      <c r="P28" s="13" t="str">
        <f t="shared" si="2"/>
        <v>2025EM1100025-MDSDF401</v>
      </c>
      <c r="Q28" s="40" t="str">
        <f t="shared" si="3"/>
        <v>0 missed</v>
      </c>
      <c r="R28" s="40" t="str">
        <f t="shared" si="4"/>
        <v>0 missed</v>
      </c>
      <c r="S28" s="40">
        <f t="shared" si="5"/>
        <v>3</v>
      </c>
      <c r="T28" s="40">
        <f t="shared" si="6"/>
        <v>1</v>
      </c>
      <c r="U28" s="41">
        <f t="shared" si="7"/>
        <v>1</v>
      </c>
      <c r="V28" s="41">
        <f t="shared" si="8"/>
        <v>1</v>
      </c>
      <c r="W28" s="40" t="str">
        <f t="shared" si="9"/>
        <v>0 missed</v>
      </c>
      <c r="X28" s="113">
        <f t="shared" si="10"/>
        <v>4</v>
      </c>
      <c r="Y28" s="13">
        <f t="shared" si="11"/>
        <v>1</v>
      </c>
      <c r="Z28" s="13" t="str">
        <f t="shared" si="12"/>
        <v>Q-3 A-1 || Q Total-3, A Total-1</v>
      </c>
      <c r="AA28" s="113" t="str" cm="1">
        <f t="array" ref="AA28">IFERROR(INDEX('Attendance-Slot-1'!$Q$2:$Q$1112,MATCH(1,('Attendance-Slot-1'!$A$2:$A$1112=$C28)*('Attendance-Slot-1'!$G$2:$G$1112=AA$2),0)),"No Data")</f>
        <v>P-S1_Onsite</v>
      </c>
      <c r="AB28" s="113" t="str" cm="1">
        <f t="array" ref="AB28">IFERROR(INDEX('Attendance-Slot-2'!$Q$2:$Q$2595,MATCH(1,('Attendance-Slot-2'!$A$2:$A$2595=$C28)*('Attendance-Slot-2'!$G$2:$G$2595=AA$2),0)),"No Data")</f>
        <v>No Data</v>
      </c>
      <c r="AC28" s="133">
        <f>VLOOKUP($P28,'Written Exam Marks'!$H:$Q,10,FALSE)</f>
        <v>26</v>
      </c>
      <c r="AD28" s="133">
        <f>VLOOKUP($P28,'Written Exam Marks'!$H:$Q,9,FALSE)</f>
        <v>35</v>
      </c>
      <c r="AE28" s="113" t="str">
        <f t="shared" si="13"/>
        <v>Present</v>
      </c>
      <c r="AF28" s="113" t="str">
        <f t="shared" si="14"/>
        <v>P-S1_Onsite</v>
      </c>
      <c r="AG28" s="146">
        <v>9.5</v>
      </c>
      <c r="AH28" s="146">
        <v>9.5</v>
      </c>
      <c r="AI28" s="146">
        <v>10</v>
      </c>
      <c r="AJ28" s="146">
        <v>10</v>
      </c>
      <c r="AK28" s="146">
        <v>10</v>
      </c>
      <c r="AL28" s="146">
        <v>10</v>
      </c>
      <c r="AM28" s="146">
        <v>59</v>
      </c>
      <c r="AN28" s="146">
        <v>60</v>
      </c>
      <c r="AO28" s="43" t="s">
        <v>7336</v>
      </c>
      <c r="AP28" s="43" t="s">
        <v>1598</v>
      </c>
      <c r="AQ28" s="50" t="str">
        <f t="shared" si="15"/>
        <v>2025EM1100025-MDSDF402</v>
      </c>
      <c r="AR28" s="43" t="str">
        <f t="shared" si="16"/>
        <v>0 missed</v>
      </c>
      <c r="AS28" s="47" t="s">
        <v>7342</v>
      </c>
      <c r="AT28" s="43">
        <f t="shared" si="17"/>
        <v>6</v>
      </c>
      <c r="AU28" s="48" t="s">
        <v>7342</v>
      </c>
      <c r="AV28" s="49">
        <f t="shared" si="18"/>
        <v>1</v>
      </c>
      <c r="AW28" s="48" t="s">
        <v>7342</v>
      </c>
      <c r="AX28" s="43" t="str">
        <f t="shared" si="19"/>
        <v>0 missed</v>
      </c>
      <c r="AY28" s="42">
        <f t="shared" si="20"/>
        <v>6</v>
      </c>
      <c r="AZ28" s="50">
        <f t="shared" si="21"/>
        <v>1</v>
      </c>
      <c r="BA28" s="50" t="str">
        <f t="shared" si="22"/>
        <v>Q-6 A-- || Q Total-6, A Total-0</v>
      </c>
      <c r="BB28" s="42" t="str" cm="1">
        <f t="array" ref="BB28">IFERROR(INDEX('Attendance-Slot-1'!$Q$2:$Q$1112,MATCH(1,('Attendance-Slot-1'!$A$2:$A$1112=$C28)*('Attendance-Slot-1'!$G$2:$G$1112=BB$2),0)),"No Data")</f>
        <v>P-S1_Onsite</v>
      </c>
      <c r="BC28" s="42" t="str" cm="1">
        <f t="array" ref="BC28">IFERROR(INDEX('Attendance-Slot-2'!$Q$2:$Q$2595,MATCH(1,('Attendance-Slot-2'!$A$2:$A$2595=$C28)*('Attendance-Slot-2'!$G$2:$G$2595=BB$2),0)),"No Data")</f>
        <v>No Data</v>
      </c>
      <c r="BD28" s="134">
        <f>VLOOKUP($AQ28,'Written Exam Marks'!$H:$Q,10,FALSE)</f>
        <v>33</v>
      </c>
      <c r="BE28" s="134">
        <f>VLOOKUP($AQ28,'Written Exam Marks'!$H:$Q,9,FALSE)</f>
        <v>40</v>
      </c>
      <c r="BF28" s="42" t="str">
        <f t="shared" si="23"/>
        <v>Present</v>
      </c>
      <c r="BG28" s="42" t="str">
        <f t="shared" si="24"/>
        <v>P-S1_Onsite</v>
      </c>
      <c r="BH28" s="147">
        <v>20</v>
      </c>
      <c r="BI28" s="147">
        <v>26</v>
      </c>
      <c r="BJ28" s="147">
        <v>46</v>
      </c>
      <c r="BK28" s="147">
        <v>60</v>
      </c>
      <c r="BL28" s="52" t="s">
        <v>3697</v>
      </c>
      <c r="BM28" s="52" t="s">
        <v>1606</v>
      </c>
      <c r="BN28" s="57" t="str">
        <f t="shared" si="25"/>
        <v>2025EM1100025-MDSDF403</v>
      </c>
      <c r="BO28" s="52" t="str">
        <f t="shared" si="26"/>
        <v>0 missed</v>
      </c>
      <c r="BP28" s="52" t="str">
        <f t="shared" si="27"/>
        <v>0 missed</v>
      </c>
      <c r="BQ28" s="52">
        <f t="shared" si="28"/>
        <v>1</v>
      </c>
      <c r="BR28" s="52">
        <f t="shared" si="29"/>
        <v>1</v>
      </c>
      <c r="BS28" s="56">
        <f t="shared" si="30"/>
        <v>1</v>
      </c>
      <c r="BT28" s="56">
        <f t="shared" si="31"/>
        <v>1</v>
      </c>
      <c r="BU28" s="52" t="str">
        <f t="shared" si="32"/>
        <v>0 missed</v>
      </c>
      <c r="BV28" s="51">
        <f t="shared" si="33"/>
        <v>2</v>
      </c>
      <c r="BW28" s="57">
        <f t="shared" si="34"/>
        <v>1</v>
      </c>
      <c r="BX28" s="57" t="str">
        <f t="shared" si="35"/>
        <v>Q-1 A-1 || Q Total-1, A Total-1</v>
      </c>
      <c r="BY28" s="51" t="str" cm="1">
        <f t="array" ref="BY28">IFERROR(INDEX('Attendance-Slot-1'!$Q$2:$Q$1112,MATCH(1,('Attendance-Slot-1'!$A$2:$A$1112=$C28)*('Attendance-Slot-1'!$G$2:$G$1112=BY$2),0)),"No Data")</f>
        <v>No Data</v>
      </c>
      <c r="BZ28" s="51" t="str" cm="1">
        <f t="array" ref="BZ28">IFERROR(INDEX('Attendance-Slot-2'!$Q$2:$Q$2595,MATCH(1,('Attendance-Slot-2'!$A$2:$A$2595=$C28)*('Attendance-Slot-2'!$G$2:$G$2595=BY$2),0)),"No Data")</f>
        <v>P-S2_Onsite</v>
      </c>
      <c r="CA28" s="135">
        <f>VLOOKUP($BN28,'Written Exam Marks'!$H:$Q,10,FALSE)</f>
        <v>27</v>
      </c>
      <c r="CB28" s="135">
        <f>VLOOKUP($BN28,'Written Exam Marks'!$H:$Q,9,FALSE)</f>
        <v>40</v>
      </c>
      <c r="CC28" s="51" t="str">
        <f t="shared" si="36"/>
        <v>Present</v>
      </c>
      <c r="CD28" s="51" t="str">
        <f t="shared" si="37"/>
        <v>P-S2_Onsite</v>
      </c>
      <c r="CE28" s="29">
        <v>19</v>
      </c>
      <c r="CF28" s="29">
        <v>20</v>
      </c>
      <c r="CG28" s="29">
        <v>20</v>
      </c>
      <c r="CH28" s="29">
        <v>59</v>
      </c>
      <c r="CI28" s="29">
        <v>60</v>
      </c>
      <c r="CJ28" s="61" t="s">
        <v>7343</v>
      </c>
      <c r="CK28" s="61" t="s">
        <v>1613</v>
      </c>
      <c r="CL28" s="10" t="str">
        <f t="shared" si="38"/>
        <v>2025EM1100025-MDSDF404</v>
      </c>
      <c r="CM28" s="61" t="str">
        <f t="shared" si="39"/>
        <v>0 missed</v>
      </c>
      <c r="CN28" s="61" t="str">
        <f t="shared" si="40"/>
        <v>0 missed</v>
      </c>
      <c r="CO28" s="111">
        <f t="shared" si="41"/>
        <v>2</v>
      </c>
      <c r="CP28" s="111">
        <f t="shared" si="42"/>
        <v>1</v>
      </c>
      <c r="CQ28" s="9">
        <f t="shared" si="43"/>
        <v>1</v>
      </c>
      <c r="CR28" s="9">
        <f t="shared" si="44"/>
        <v>1</v>
      </c>
      <c r="CS28" s="61" t="str">
        <f t="shared" si="45"/>
        <v>0 missed</v>
      </c>
      <c r="CT28" s="111">
        <f t="shared" si="46"/>
        <v>3</v>
      </c>
      <c r="CU28" s="10">
        <f t="shared" si="47"/>
        <v>1</v>
      </c>
      <c r="CV28" s="10" t="str">
        <f t="shared" si="48"/>
        <v>Q-2 A-1 || Q Total-2, A Total-1</v>
      </c>
      <c r="CW28" s="111" t="str" cm="1">
        <f t="array" ref="CW28">IFERROR(INDEX('Attendance-Slot-1'!$Q$2:$Q$1112,MATCH(1,('Attendance-Slot-1'!$A$2:$A$1112=$C28)*('Attendance-Slot-1'!$G$2:$G$1112=CW$2),0)),"No Data")</f>
        <v>No Data</v>
      </c>
      <c r="CX28" s="111" t="str" cm="1">
        <f t="array" ref="CX28">IFERROR(INDEX('Attendance-Slot-2'!$Q$2:$Q$2595,MATCH(1,('Attendance-Slot-2'!$A$2:$A$2595=$C28)*('Attendance-Slot-2'!$G$2:$G$2595=CW$2),0)),"No Data")</f>
        <v>P-S2_Onsite</v>
      </c>
      <c r="CY28" s="136">
        <f>VLOOKUP($CL28,'Written Exam Marks'!$H:$Q,10,FALSE)</f>
        <v>26.5</v>
      </c>
      <c r="CZ28" s="136">
        <f>VLOOKUP($CL28,'Written Exam Marks'!$H:$Q,9,FALSE)</f>
        <v>40</v>
      </c>
      <c r="DA28" s="111" t="str">
        <f t="shared" si="49"/>
        <v>Present</v>
      </c>
      <c r="DB28" s="111" t="str">
        <f t="shared" si="50"/>
        <v>P-S2_Onsite</v>
      </c>
      <c r="DC28" s="148">
        <v>5.5</v>
      </c>
      <c r="DD28" s="148">
        <v>7.625</v>
      </c>
      <c r="DE28" s="148">
        <v>8</v>
      </c>
      <c r="DF28" s="148">
        <v>17</v>
      </c>
      <c r="DG28" s="148">
        <v>18</v>
      </c>
      <c r="DH28" s="148">
        <v>56.125</v>
      </c>
      <c r="DI28" s="148">
        <v>65</v>
      </c>
      <c r="DJ28" s="66" t="s">
        <v>7351</v>
      </c>
      <c r="DK28" s="66" t="s">
        <v>1631</v>
      </c>
      <c r="DL28" s="68" t="str">
        <f t="shared" si="51"/>
        <v>2025EM1100025-MDSDF406</v>
      </c>
      <c r="DM28" s="66" t="str">
        <f t="shared" si="52"/>
        <v>0 missed</v>
      </c>
      <c r="DN28" s="66" t="str">
        <f t="shared" si="53"/>
        <v>0 missed</v>
      </c>
      <c r="DO28" s="62">
        <f t="shared" si="54"/>
        <v>3</v>
      </c>
      <c r="DP28" s="62">
        <f t="shared" si="55"/>
        <v>2</v>
      </c>
      <c r="DQ28" s="67">
        <f t="shared" si="56"/>
        <v>1</v>
      </c>
      <c r="DR28" s="67">
        <f t="shared" si="57"/>
        <v>1</v>
      </c>
      <c r="DS28" s="66" t="str">
        <f t="shared" si="58"/>
        <v>0 missed</v>
      </c>
      <c r="DT28" s="62">
        <f t="shared" si="59"/>
        <v>5</v>
      </c>
      <c r="DU28" s="68">
        <f t="shared" si="60"/>
        <v>1</v>
      </c>
      <c r="DV28" s="68" t="str">
        <f t="shared" si="61"/>
        <v>Q-3 A-2 || Q Total-3, A Total-2</v>
      </c>
      <c r="DW28" s="62" t="str" cm="1">
        <f t="array" ref="DW28">IFERROR(INDEX('Attendance-Slot-1'!$Q$2:$Q$1112,MATCH(1,('Attendance-Slot-1'!$A$2:$A$1112=$C28)*('Attendance-Slot-1'!$G$2:$G$1112=DW$2),0)),"No Data")</f>
        <v>No Data</v>
      </c>
      <c r="DX28" s="62" t="str" cm="1">
        <f t="array" ref="DX28">IFERROR(INDEX('Attendance-Slot-2'!$Q$2:$Q$2595,MATCH(1,('Attendance-Slot-2'!$A$2:$A$2595=$C28)*('Attendance-Slot-2'!$G$2:$G$2595=DW$2),0)),"No Data")</f>
        <v>P-S2_Onsite</v>
      </c>
      <c r="DY28" s="137">
        <f>VLOOKUP($DL28,'Written Exam Marks'!$H:$Q,10,FALSE)</f>
        <v>31</v>
      </c>
      <c r="DZ28" s="137">
        <f>VLOOKUP($DL28,'Written Exam Marks'!$H:$Q,9,FALSE)</f>
        <v>35</v>
      </c>
      <c r="EA28" s="62" t="str">
        <f t="shared" si="62"/>
        <v>Present</v>
      </c>
      <c r="EB28" s="62" t="str">
        <f t="shared" si="63"/>
        <v>P-S2_Onsite</v>
      </c>
      <c r="EC28" s="114" t="str">
        <f t="shared" si="0"/>
        <v>P-2, 
A-0, 
No Data-3</v>
      </c>
      <c r="ED28" s="114" t="str">
        <f t="shared" si="1"/>
        <v>P-3, 
A-0, 
No Data-2</v>
      </c>
      <c r="EE28" s="114" t="str">
        <f t="shared" si="64"/>
        <v>P-S1_Onsite</v>
      </c>
      <c r="EF28" s="114" t="str">
        <f t="shared" si="65"/>
        <v>P-S1_Onsite</v>
      </c>
      <c r="EG28" s="114" t="str">
        <f t="shared" si="66"/>
        <v>P-S2_Onsite</v>
      </c>
      <c r="EH28" s="114" t="str">
        <f t="shared" si="67"/>
        <v>P-S2_Onsite</v>
      </c>
      <c r="EI28" s="114" t="str">
        <f t="shared" si="68"/>
        <v>P-S2_Onsite</v>
      </c>
      <c r="EJ28" s="114" t="str">
        <f t="shared" si="69"/>
        <v>P-5, A-0, No Data-0</v>
      </c>
      <c r="EK28" s="114" t="s">
        <v>10453</v>
      </c>
      <c r="EL28" s="114">
        <v>30</v>
      </c>
      <c r="EM28" s="114">
        <v>10</v>
      </c>
      <c r="EN28" s="114">
        <v>39</v>
      </c>
      <c r="EO28" s="114">
        <v>79</v>
      </c>
      <c r="EP28" s="114" t="s">
        <v>7217</v>
      </c>
      <c r="EQ28" s="114" t="s">
        <v>1054</v>
      </c>
      <c r="ER28" s="114" t="s">
        <v>1687</v>
      </c>
      <c r="ES28" s="114"/>
      <c r="ET28" s="30" t="s">
        <v>1687</v>
      </c>
    </row>
    <row r="29" spans="1:150" x14ac:dyDescent="0.25">
      <c r="A29" s="114">
        <v>26</v>
      </c>
      <c r="B29" s="114" t="s">
        <v>7224</v>
      </c>
      <c r="C29" s="80" t="s">
        <v>3747</v>
      </c>
      <c r="D29" s="30" t="s">
        <v>3748</v>
      </c>
      <c r="E29" s="30" t="s">
        <v>3749</v>
      </c>
      <c r="F29" s="33" t="s">
        <v>7201</v>
      </c>
      <c r="G29" s="30" t="s">
        <v>3750</v>
      </c>
      <c r="H29" s="143">
        <v>15</v>
      </c>
      <c r="I29" s="143">
        <v>15</v>
      </c>
      <c r="J29" s="143">
        <v>17</v>
      </c>
      <c r="K29" s="143">
        <v>15</v>
      </c>
      <c r="L29" s="143">
        <v>62</v>
      </c>
      <c r="M29" s="143">
        <v>65</v>
      </c>
      <c r="N29" s="40" t="s">
        <v>7314</v>
      </c>
      <c r="O29" s="40" t="s">
        <v>1593</v>
      </c>
      <c r="P29" s="13" t="str">
        <f t="shared" si="2"/>
        <v>2025EM1100026-MDSDF401</v>
      </c>
      <c r="Q29" s="40" t="str">
        <f t="shared" si="3"/>
        <v>0 missed</v>
      </c>
      <c r="R29" s="40" t="str">
        <f t="shared" si="4"/>
        <v>0 missed</v>
      </c>
      <c r="S29" s="40">
        <f t="shared" si="5"/>
        <v>3</v>
      </c>
      <c r="T29" s="40">
        <f t="shared" si="6"/>
        <v>1</v>
      </c>
      <c r="U29" s="41">
        <f t="shared" si="7"/>
        <v>1</v>
      </c>
      <c r="V29" s="41">
        <f t="shared" si="8"/>
        <v>1</v>
      </c>
      <c r="W29" s="40" t="str">
        <f t="shared" si="9"/>
        <v>0 missed</v>
      </c>
      <c r="X29" s="113">
        <f t="shared" si="10"/>
        <v>4</v>
      </c>
      <c r="Y29" s="13">
        <f t="shared" si="11"/>
        <v>1</v>
      </c>
      <c r="Z29" s="13" t="str">
        <f t="shared" si="12"/>
        <v>Q-3 A-1 || Q Total-3, A Total-1</v>
      </c>
      <c r="AA29" s="113" t="str" cm="1">
        <f t="array" ref="AA29">IFERROR(INDEX('Attendance-Slot-1'!$Q$2:$Q$1112,MATCH(1,('Attendance-Slot-1'!$A$2:$A$1112=$C29)*('Attendance-Slot-1'!$G$2:$G$1112=AA$2),0)),"No Data")</f>
        <v>No Data</v>
      </c>
      <c r="AB29" s="113" t="str" cm="1">
        <f t="array" ref="AB29">IFERROR(INDEX('Attendance-Slot-2'!$Q$2:$Q$2595,MATCH(1,('Attendance-Slot-2'!$A$2:$A$2595=$C29)*('Attendance-Slot-2'!$G$2:$G$2595=AA$2),0)),"No Data")</f>
        <v>P-S2_Onsite</v>
      </c>
      <c r="AC29" s="133">
        <f>VLOOKUP($P29,'Written Exam Marks'!$H:$Q,10,FALSE)</f>
        <v>7</v>
      </c>
      <c r="AD29" s="133">
        <f>VLOOKUP($P29,'Written Exam Marks'!$H:$Q,9,FALSE)</f>
        <v>35</v>
      </c>
      <c r="AE29" s="113" t="str">
        <f t="shared" si="13"/>
        <v>Present</v>
      </c>
      <c r="AF29" s="113" t="str">
        <f t="shared" si="14"/>
        <v>P-S2_Onsite</v>
      </c>
      <c r="AG29" s="146">
        <v>9.5</v>
      </c>
      <c r="AH29" s="146">
        <v>9.5</v>
      </c>
      <c r="AI29" s="146">
        <v>10</v>
      </c>
      <c r="AJ29" s="146">
        <v>10</v>
      </c>
      <c r="AK29" s="146">
        <v>10</v>
      </c>
      <c r="AL29" s="146">
        <v>10</v>
      </c>
      <c r="AM29" s="146">
        <v>59</v>
      </c>
      <c r="AN29" s="146">
        <v>60</v>
      </c>
      <c r="AO29" s="43" t="s">
        <v>7336</v>
      </c>
      <c r="AP29" s="43" t="s">
        <v>1598</v>
      </c>
      <c r="AQ29" s="50" t="str">
        <f t="shared" si="15"/>
        <v>2025EM1100026-MDSDF402</v>
      </c>
      <c r="AR29" s="43" t="str">
        <f t="shared" si="16"/>
        <v>0 missed</v>
      </c>
      <c r="AS29" s="47" t="s">
        <v>7342</v>
      </c>
      <c r="AT29" s="43">
        <f t="shared" si="17"/>
        <v>6</v>
      </c>
      <c r="AU29" s="48" t="s">
        <v>7342</v>
      </c>
      <c r="AV29" s="49">
        <f t="shared" si="18"/>
        <v>1</v>
      </c>
      <c r="AW29" s="48" t="s">
        <v>7342</v>
      </c>
      <c r="AX29" s="43" t="str">
        <f t="shared" si="19"/>
        <v>0 missed</v>
      </c>
      <c r="AY29" s="42">
        <f t="shared" si="20"/>
        <v>6</v>
      </c>
      <c r="AZ29" s="50">
        <f t="shared" si="21"/>
        <v>1</v>
      </c>
      <c r="BA29" s="50" t="str">
        <f t="shared" si="22"/>
        <v>Q-6 A-- || Q Total-6, A Total-0</v>
      </c>
      <c r="BB29" s="42" t="str" cm="1">
        <f t="array" ref="BB29">IFERROR(INDEX('Attendance-Slot-1'!$Q$2:$Q$1112,MATCH(1,('Attendance-Slot-1'!$A$2:$A$1112=$C29)*('Attendance-Slot-1'!$G$2:$G$1112=BB$2),0)),"No Data")</f>
        <v>No Data</v>
      </c>
      <c r="BC29" s="42" t="str" cm="1">
        <f t="array" ref="BC29">IFERROR(INDEX('Attendance-Slot-2'!$Q$2:$Q$2595,MATCH(1,('Attendance-Slot-2'!$A$2:$A$2595=$C29)*('Attendance-Slot-2'!$G$2:$G$2595=BB$2),0)),"No Data")</f>
        <v>P-S2_Onsite</v>
      </c>
      <c r="BD29" s="134">
        <f>VLOOKUP($AQ29,'Written Exam Marks'!$H:$Q,10,FALSE)</f>
        <v>10</v>
      </c>
      <c r="BE29" s="134">
        <f>VLOOKUP($AQ29,'Written Exam Marks'!$H:$Q,9,FALSE)</f>
        <v>40</v>
      </c>
      <c r="BF29" s="42" t="str">
        <f t="shared" si="23"/>
        <v>Present</v>
      </c>
      <c r="BG29" s="42" t="str">
        <f t="shared" si="24"/>
        <v>P-S2_Onsite</v>
      </c>
      <c r="BH29" s="147">
        <v>20</v>
      </c>
      <c r="BI29" s="147">
        <v>27</v>
      </c>
      <c r="BJ29" s="147">
        <v>47</v>
      </c>
      <c r="BK29" s="147">
        <v>60</v>
      </c>
      <c r="BL29" s="52" t="s">
        <v>3697</v>
      </c>
      <c r="BM29" s="52" t="s">
        <v>1606</v>
      </c>
      <c r="BN29" s="57" t="str">
        <f t="shared" si="25"/>
        <v>2025EM1100026-MDSDF403</v>
      </c>
      <c r="BO29" s="52" t="str">
        <f t="shared" si="26"/>
        <v>0 missed</v>
      </c>
      <c r="BP29" s="52" t="str">
        <f t="shared" si="27"/>
        <v>0 missed</v>
      </c>
      <c r="BQ29" s="52">
        <f t="shared" si="28"/>
        <v>1</v>
      </c>
      <c r="BR29" s="52">
        <f t="shared" si="29"/>
        <v>1</v>
      </c>
      <c r="BS29" s="56">
        <f t="shared" si="30"/>
        <v>1</v>
      </c>
      <c r="BT29" s="56">
        <f t="shared" si="31"/>
        <v>1</v>
      </c>
      <c r="BU29" s="52" t="str">
        <f t="shared" si="32"/>
        <v>0 missed</v>
      </c>
      <c r="BV29" s="51">
        <f t="shared" si="33"/>
        <v>2</v>
      </c>
      <c r="BW29" s="57">
        <f t="shared" si="34"/>
        <v>1</v>
      </c>
      <c r="BX29" s="57" t="str">
        <f t="shared" si="35"/>
        <v>Q-1 A-1 || Q Total-1, A Total-1</v>
      </c>
      <c r="BY29" s="51" t="str" cm="1">
        <f t="array" ref="BY29">IFERROR(INDEX('Attendance-Slot-1'!$Q$2:$Q$1112,MATCH(1,('Attendance-Slot-1'!$A$2:$A$1112=$C29)*('Attendance-Slot-1'!$G$2:$G$1112=BY$2),0)),"No Data")</f>
        <v>No Data</v>
      </c>
      <c r="BZ29" s="51" t="str" cm="1">
        <f t="array" ref="BZ29">IFERROR(INDEX('Attendance-Slot-2'!$Q$2:$Q$2595,MATCH(1,('Attendance-Slot-2'!$A$2:$A$2595=$C29)*('Attendance-Slot-2'!$G$2:$G$2595=BY$2),0)),"No Data")</f>
        <v>P-S2_Onsite</v>
      </c>
      <c r="CA29" s="135">
        <f>VLOOKUP($BN29,'Written Exam Marks'!$H:$Q,10,FALSE)</f>
        <v>9.5</v>
      </c>
      <c r="CB29" s="135">
        <f>VLOOKUP($BN29,'Written Exam Marks'!$H:$Q,9,FALSE)</f>
        <v>40</v>
      </c>
      <c r="CC29" s="51" t="str">
        <f t="shared" si="36"/>
        <v>Present</v>
      </c>
      <c r="CD29" s="51" t="str">
        <f t="shared" si="37"/>
        <v>P-S2_Onsite</v>
      </c>
      <c r="CE29" s="29">
        <v>20</v>
      </c>
      <c r="CF29" s="29">
        <v>20</v>
      </c>
      <c r="CG29" s="29">
        <v>18</v>
      </c>
      <c r="CH29" s="29">
        <v>58</v>
      </c>
      <c r="CI29" s="29">
        <v>60</v>
      </c>
      <c r="CJ29" s="61" t="s">
        <v>7343</v>
      </c>
      <c r="CK29" s="61" t="s">
        <v>1613</v>
      </c>
      <c r="CL29" s="10" t="str">
        <f t="shared" si="38"/>
        <v>2025EM1100026-MDSDF404</v>
      </c>
      <c r="CM29" s="61" t="str">
        <f t="shared" si="39"/>
        <v>0 missed</v>
      </c>
      <c r="CN29" s="61" t="str">
        <f t="shared" si="40"/>
        <v>0 missed</v>
      </c>
      <c r="CO29" s="111">
        <f t="shared" si="41"/>
        <v>2</v>
      </c>
      <c r="CP29" s="111">
        <f t="shared" si="42"/>
        <v>1</v>
      </c>
      <c r="CQ29" s="9">
        <f t="shared" si="43"/>
        <v>1</v>
      </c>
      <c r="CR29" s="9">
        <f t="shared" si="44"/>
        <v>1</v>
      </c>
      <c r="CS29" s="61" t="str">
        <f t="shared" si="45"/>
        <v>0 missed</v>
      </c>
      <c r="CT29" s="111">
        <f t="shared" si="46"/>
        <v>3</v>
      </c>
      <c r="CU29" s="10">
        <f t="shared" si="47"/>
        <v>1</v>
      </c>
      <c r="CV29" s="10" t="str">
        <f t="shared" si="48"/>
        <v>Q-2 A-1 || Q Total-2, A Total-1</v>
      </c>
      <c r="CW29" s="111" t="str" cm="1">
        <f t="array" ref="CW29">IFERROR(INDEX('Attendance-Slot-1'!$Q$2:$Q$1112,MATCH(1,('Attendance-Slot-1'!$A$2:$A$1112=$C29)*('Attendance-Slot-1'!$G$2:$G$1112=CW$2),0)),"No Data")</f>
        <v>No Data</v>
      </c>
      <c r="CX29" s="111" t="str" cm="1">
        <f t="array" ref="CX29">IFERROR(INDEX('Attendance-Slot-2'!$Q$2:$Q$2595,MATCH(1,('Attendance-Slot-2'!$A$2:$A$2595=$C29)*('Attendance-Slot-2'!$G$2:$G$2595=CW$2),0)),"No Data")</f>
        <v>P-S2_Onsite</v>
      </c>
      <c r="CY29" s="136">
        <f>VLOOKUP($CL29,'Written Exam Marks'!$H:$Q,10,FALSE)</f>
        <v>8.5</v>
      </c>
      <c r="CZ29" s="136">
        <f>VLOOKUP($CL29,'Written Exam Marks'!$H:$Q,9,FALSE)</f>
        <v>40</v>
      </c>
      <c r="DA29" s="111" t="str">
        <f t="shared" si="49"/>
        <v>Present</v>
      </c>
      <c r="DB29" s="111" t="str">
        <f t="shared" si="50"/>
        <v>P-S2_Onsite</v>
      </c>
      <c r="DC29" s="148">
        <v>6</v>
      </c>
      <c r="DD29" s="148">
        <v>7.625</v>
      </c>
      <c r="DE29" s="148">
        <v>9</v>
      </c>
      <c r="DF29" s="148">
        <v>18</v>
      </c>
      <c r="DG29" s="148">
        <v>20</v>
      </c>
      <c r="DH29" s="148">
        <v>60.625</v>
      </c>
      <c r="DI29" s="148">
        <v>65</v>
      </c>
      <c r="DJ29" s="66" t="s">
        <v>7351</v>
      </c>
      <c r="DK29" s="66" t="s">
        <v>1631</v>
      </c>
      <c r="DL29" s="68" t="str">
        <f t="shared" si="51"/>
        <v>2025EM1100026-MDSDF406</v>
      </c>
      <c r="DM29" s="66" t="str">
        <f t="shared" si="52"/>
        <v>0 missed</v>
      </c>
      <c r="DN29" s="66" t="str">
        <f t="shared" si="53"/>
        <v>0 missed</v>
      </c>
      <c r="DO29" s="62">
        <f t="shared" si="54"/>
        <v>3</v>
      </c>
      <c r="DP29" s="62">
        <f t="shared" si="55"/>
        <v>2</v>
      </c>
      <c r="DQ29" s="67">
        <f t="shared" si="56"/>
        <v>1</v>
      </c>
      <c r="DR29" s="67">
        <f t="shared" si="57"/>
        <v>1</v>
      </c>
      <c r="DS29" s="66" t="str">
        <f t="shared" si="58"/>
        <v>0 missed</v>
      </c>
      <c r="DT29" s="62">
        <f t="shared" si="59"/>
        <v>5</v>
      </c>
      <c r="DU29" s="68">
        <f t="shared" si="60"/>
        <v>1</v>
      </c>
      <c r="DV29" s="68" t="str">
        <f t="shared" si="61"/>
        <v>Q-3 A-2 || Q Total-3, A Total-2</v>
      </c>
      <c r="DW29" s="62" t="str" cm="1">
        <f t="array" ref="DW29">IFERROR(INDEX('Attendance-Slot-1'!$Q$2:$Q$1112,MATCH(1,('Attendance-Slot-1'!$A$2:$A$1112=$C29)*('Attendance-Slot-1'!$G$2:$G$1112=DW$2),0)),"No Data")</f>
        <v>No Data</v>
      </c>
      <c r="DX29" s="62" t="str" cm="1">
        <f t="array" ref="DX29">IFERROR(INDEX('Attendance-Slot-2'!$Q$2:$Q$2595,MATCH(1,('Attendance-Slot-2'!$A$2:$A$2595=$C29)*('Attendance-Slot-2'!$G$2:$G$2595=DW$2),0)),"No Data")</f>
        <v>P-S2_Onsite</v>
      </c>
      <c r="DY29" s="137">
        <f>VLOOKUP($DL29,'Written Exam Marks'!$H:$Q,10,FALSE)</f>
        <v>15.5</v>
      </c>
      <c r="DZ29" s="137">
        <f>VLOOKUP($DL29,'Written Exam Marks'!$H:$Q,9,FALSE)</f>
        <v>35</v>
      </c>
      <c r="EA29" s="62" t="str">
        <f t="shared" si="62"/>
        <v>Present</v>
      </c>
      <c r="EB29" s="62" t="str">
        <f t="shared" si="63"/>
        <v>P-S2_Onsite</v>
      </c>
      <c r="EC29" s="114" t="str">
        <f t="shared" si="0"/>
        <v>P-0, 
A-0, 
No Data-5</v>
      </c>
      <c r="ED29" s="114" t="str">
        <f t="shared" si="1"/>
        <v>P-5, 
A-0, 
No Data-0</v>
      </c>
      <c r="EE29" s="114" t="str">
        <f t="shared" si="64"/>
        <v>P-S2_Onsite</v>
      </c>
      <c r="EF29" s="114" t="str">
        <f t="shared" si="65"/>
        <v>P-S2_Onsite</v>
      </c>
      <c r="EG29" s="114" t="str">
        <f t="shared" si="66"/>
        <v>P-S2_Onsite</v>
      </c>
      <c r="EH29" s="114" t="str">
        <f t="shared" si="67"/>
        <v>P-S2_Onsite</v>
      </c>
      <c r="EI29" s="114" t="str">
        <f t="shared" si="68"/>
        <v>P-S2_Onsite</v>
      </c>
      <c r="EJ29" s="114" t="str">
        <f t="shared" si="69"/>
        <v>P-5, A-0, No Data-0</v>
      </c>
      <c r="EK29" s="114" t="s">
        <v>10453</v>
      </c>
      <c r="EL29" s="114">
        <v>30</v>
      </c>
      <c r="EM29" s="114">
        <v>10</v>
      </c>
      <c r="EN29" s="114">
        <v>56</v>
      </c>
      <c r="EO29" s="114">
        <v>96</v>
      </c>
      <c r="EP29" s="114" t="s">
        <v>7217</v>
      </c>
      <c r="EQ29" s="114" t="s">
        <v>1054</v>
      </c>
      <c r="ER29" s="114" t="s">
        <v>3747</v>
      </c>
      <c r="ES29" s="114"/>
      <c r="ET29" s="30" t="s">
        <v>3747</v>
      </c>
    </row>
    <row r="30" spans="1:150" x14ac:dyDescent="0.25">
      <c r="A30" s="114">
        <v>27</v>
      </c>
      <c r="B30" s="114" t="s">
        <v>7224</v>
      </c>
      <c r="C30" s="80" t="s">
        <v>3751</v>
      </c>
      <c r="D30" s="30" t="s">
        <v>3752</v>
      </c>
      <c r="E30" s="30" t="s">
        <v>3753</v>
      </c>
      <c r="F30" s="33" t="s">
        <v>7201</v>
      </c>
      <c r="G30" s="30" t="s">
        <v>3754</v>
      </c>
      <c r="H30" s="143">
        <v>15</v>
      </c>
      <c r="I30" s="143">
        <v>15</v>
      </c>
      <c r="J30" s="143">
        <v>19</v>
      </c>
      <c r="K30" s="143">
        <v>15</v>
      </c>
      <c r="L30" s="143">
        <v>64</v>
      </c>
      <c r="M30" s="143">
        <v>65</v>
      </c>
      <c r="N30" s="40" t="s">
        <v>7314</v>
      </c>
      <c r="O30" s="40" t="s">
        <v>1593</v>
      </c>
      <c r="P30" s="13" t="str">
        <f t="shared" si="2"/>
        <v>2025EM1100027-MDSDF401</v>
      </c>
      <c r="Q30" s="40" t="str">
        <f t="shared" si="3"/>
        <v>0 missed</v>
      </c>
      <c r="R30" s="40" t="str">
        <f t="shared" si="4"/>
        <v>0 missed</v>
      </c>
      <c r="S30" s="40">
        <f t="shared" si="5"/>
        <v>3</v>
      </c>
      <c r="T30" s="40">
        <f t="shared" si="6"/>
        <v>1</v>
      </c>
      <c r="U30" s="41">
        <f t="shared" si="7"/>
        <v>1</v>
      </c>
      <c r="V30" s="41">
        <f t="shared" si="8"/>
        <v>1</v>
      </c>
      <c r="W30" s="40" t="str">
        <f t="shared" si="9"/>
        <v>0 missed</v>
      </c>
      <c r="X30" s="113">
        <f t="shared" si="10"/>
        <v>4</v>
      </c>
      <c r="Y30" s="13">
        <f t="shared" si="11"/>
        <v>1</v>
      </c>
      <c r="Z30" s="13" t="str">
        <f t="shared" si="12"/>
        <v>Q-3 A-1 || Q Total-3, A Total-1</v>
      </c>
      <c r="AA30" s="113" t="str" cm="1">
        <f t="array" ref="AA30">IFERROR(INDEX('Attendance-Slot-1'!$Q$2:$Q$1112,MATCH(1,('Attendance-Slot-1'!$A$2:$A$1112=$C30)*('Attendance-Slot-1'!$G$2:$G$1112=AA$2),0)),"No Data")</f>
        <v>No Data</v>
      </c>
      <c r="AB30" s="113" t="str" cm="1">
        <f t="array" ref="AB30">IFERROR(INDEX('Attendance-Slot-2'!$Q$2:$Q$2595,MATCH(1,('Attendance-Slot-2'!$A$2:$A$2595=$C30)*('Attendance-Slot-2'!$G$2:$G$2595=AA$2),0)),"No Data")</f>
        <v>P-S2_Onsite</v>
      </c>
      <c r="AC30" s="133">
        <f>VLOOKUP($P30,'Written Exam Marks'!$H:$Q,10,FALSE)</f>
        <v>23</v>
      </c>
      <c r="AD30" s="133">
        <f>VLOOKUP($P30,'Written Exam Marks'!$H:$Q,9,FALSE)</f>
        <v>35</v>
      </c>
      <c r="AE30" s="113" t="str">
        <f t="shared" si="13"/>
        <v>Present</v>
      </c>
      <c r="AF30" s="113" t="str">
        <f t="shared" si="14"/>
        <v>P-S2_Onsite</v>
      </c>
      <c r="AG30" s="146">
        <v>10</v>
      </c>
      <c r="AH30" s="146">
        <v>10</v>
      </c>
      <c r="AI30" s="146">
        <v>10</v>
      </c>
      <c r="AJ30" s="146">
        <v>10</v>
      </c>
      <c r="AK30" s="146">
        <v>10</v>
      </c>
      <c r="AL30" s="146">
        <v>10</v>
      </c>
      <c r="AM30" s="146">
        <v>60</v>
      </c>
      <c r="AN30" s="146">
        <v>60</v>
      </c>
      <c r="AO30" s="43" t="s">
        <v>7336</v>
      </c>
      <c r="AP30" s="43" t="s">
        <v>1598</v>
      </c>
      <c r="AQ30" s="50" t="str">
        <f t="shared" si="15"/>
        <v>2025EM1100027-MDSDF402</v>
      </c>
      <c r="AR30" s="43" t="str">
        <f t="shared" si="16"/>
        <v>0 missed</v>
      </c>
      <c r="AS30" s="47" t="s">
        <v>7342</v>
      </c>
      <c r="AT30" s="43">
        <f t="shared" si="17"/>
        <v>6</v>
      </c>
      <c r="AU30" s="48" t="s">
        <v>7342</v>
      </c>
      <c r="AV30" s="49">
        <f t="shared" si="18"/>
        <v>1</v>
      </c>
      <c r="AW30" s="48" t="s">
        <v>7342</v>
      </c>
      <c r="AX30" s="43" t="str">
        <f t="shared" si="19"/>
        <v>0 missed</v>
      </c>
      <c r="AY30" s="42">
        <f t="shared" si="20"/>
        <v>6</v>
      </c>
      <c r="AZ30" s="50">
        <f t="shared" si="21"/>
        <v>1</v>
      </c>
      <c r="BA30" s="50" t="str">
        <f t="shared" si="22"/>
        <v>Q-6 A-- || Q Total-6, A Total-0</v>
      </c>
      <c r="BB30" s="42" t="str" cm="1">
        <f t="array" ref="BB30">IFERROR(INDEX('Attendance-Slot-1'!$Q$2:$Q$1112,MATCH(1,('Attendance-Slot-1'!$A$2:$A$1112=$C30)*('Attendance-Slot-1'!$G$2:$G$1112=BB$2),0)),"No Data")</f>
        <v>No Data</v>
      </c>
      <c r="BC30" s="42" t="str" cm="1">
        <f t="array" ref="BC30">IFERROR(INDEX('Attendance-Slot-2'!$Q$2:$Q$2595,MATCH(1,('Attendance-Slot-2'!$A$2:$A$2595=$C30)*('Attendance-Slot-2'!$G$2:$G$2595=BB$2),0)),"No Data")</f>
        <v>P-S2_Onsite</v>
      </c>
      <c r="BD30" s="134">
        <f>VLOOKUP($AQ30,'Written Exam Marks'!$H:$Q,10,FALSE)</f>
        <v>35</v>
      </c>
      <c r="BE30" s="134">
        <f>VLOOKUP($AQ30,'Written Exam Marks'!$H:$Q,9,FALSE)</f>
        <v>40</v>
      </c>
      <c r="BF30" s="42" t="str">
        <f t="shared" si="23"/>
        <v>Present</v>
      </c>
      <c r="BG30" s="42" t="str">
        <f t="shared" si="24"/>
        <v>P-S2_Onsite</v>
      </c>
      <c r="BH30" s="147">
        <v>19</v>
      </c>
      <c r="BI30" s="147">
        <v>27</v>
      </c>
      <c r="BJ30" s="147">
        <v>46</v>
      </c>
      <c r="BK30" s="147">
        <v>60</v>
      </c>
      <c r="BL30" s="52" t="s">
        <v>3697</v>
      </c>
      <c r="BM30" s="52" t="s">
        <v>1606</v>
      </c>
      <c r="BN30" s="57" t="str">
        <f t="shared" si="25"/>
        <v>2025EM1100027-MDSDF403</v>
      </c>
      <c r="BO30" s="52" t="str">
        <f t="shared" si="26"/>
        <v>0 missed</v>
      </c>
      <c r="BP30" s="52" t="str">
        <f t="shared" si="27"/>
        <v>0 missed</v>
      </c>
      <c r="BQ30" s="52">
        <f t="shared" si="28"/>
        <v>1</v>
      </c>
      <c r="BR30" s="52">
        <f t="shared" si="29"/>
        <v>1</v>
      </c>
      <c r="BS30" s="56">
        <f t="shared" si="30"/>
        <v>1</v>
      </c>
      <c r="BT30" s="56">
        <f t="shared" si="31"/>
        <v>1</v>
      </c>
      <c r="BU30" s="52" t="str">
        <f t="shared" si="32"/>
        <v>0 missed</v>
      </c>
      <c r="BV30" s="51">
        <f t="shared" si="33"/>
        <v>2</v>
      </c>
      <c r="BW30" s="57">
        <f t="shared" si="34"/>
        <v>1</v>
      </c>
      <c r="BX30" s="57" t="str">
        <f t="shared" si="35"/>
        <v>Q-1 A-1 || Q Total-1, A Total-1</v>
      </c>
      <c r="BY30" s="51" t="str" cm="1">
        <f t="array" ref="BY30">IFERROR(INDEX('Attendance-Slot-1'!$Q$2:$Q$1112,MATCH(1,('Attendance-Slot-1'!$A$2:$A$1112=$C30)*('Attendance-Slot-1'!$G$2:$G$1112=BY$2),0)),"No Data")</f>
        <v>No Data</v>
      </c>
      <c r="BZ30" s="51" t="str" cm="1">
        <f t="array" ref="BZ30">IFERROR(INDEX('Attendance-Slot-2'!$Q$2:$Q$2595,MATCH(1,('Attendance-Slot-2'!$A$2:$A$2595=$C30)*('Attendance-Slot-2'!$G$2:$G$2595=BY$2),0)),"No Data")</f>
        <v>P-S2_Onsite</v>
      </c>
      <c r="CA30" s="135">
        <f>VLOOKUP($BN30,'Written Exam Marks'!$H:$Q,10,FALSE)</f>
        <v>28.5</v>
      </c>
      <c r="CB30" s="135">
        <f>VLOOKUP($BN30,'Written Exam Marks'!$H:$Q,9,FALSE)</f>
        <v>40</v>
      </c>
      <c r="CC30" s="51" t="str">
        <f t="shared" si="36"/>
        <v>Present</v>
      </c>
      <c r="CD30" s="51" t="str">
        <f t="shared" si="37"/>
        <v>P-S2_Onsite</v>
      </c>
      <c r="CE30" s="29">
        <v>20</v>
      </c>
      <c r="CF30" s="29">
        <v>20</v>
      </c>
      <c r="CG30" s="29">
        <v>17</v>
      </c>
      <c r="CH30" s="29">
        <v>57</v>
      </c>
      <c r="CI30" s="29">
        <v>60</v>
      </c>
      <c r="CJ30" s="61" t="s">
        <v>7343</v>
      </c>
      <c r="CK30" s="61" t="s">
        <v>1613</v>
      </c>
      <c r="CL30" s="10" t="str">
        <f t="shared" si="38"/>
        <v>2025EM1100027-MDSDF404</v>
      </c>
      <c r="CM30" s="61" t="str">
        <f t="shared" si="39"/>
        <v>0 missed</v>
      </c>
      <c r="CN30" s="61" t="str">
        <f t="shared" si="40"/>
        <v>0 missed</v>
      </c>
      <c r="CO30" s="111">
        <f t="shared" si="41"/>
        <v>2</v>
      </c>
      <c r="CP30" s="111">
        <f t="shared" si="42"/>
        <v>1</v>
      </c>
      <c r="CQ30" s="9">
        <f t="shared" si="43"/>
        <v>1</v>
      </c>
      <c r="CR30" s="9">
        <f t="shared" si="44"/>
        <v>1</v>
      </c>
      <c r="CS30" s="61" t="str">
        <f t="shared" si="45"/>
        <v>0 missed</v>
      </c>
      <c r="CT30" s="111">
        <f t="shared" si="46"/>
        <v>3</v>
      </c>
      <c r="CU30" s="10">
        <f t="shared" si="47"/>
        <v>1</v>
      </c>
      <c r="CV30" s="10" t="str">
        <f t="shared" si="48"/>
        <v>Q-2 A-1 || Q Total-2, A Total-1</v>
      </c>
      <c r="CW30" s="111" t="str" cm="1">
        <f t="array" ref="CW30">IFERROR(INDEX('Attendance-Slot-1'!$Q$2:$Q$1112,MATCH(1,('Attendance-Slot-1'!$A$2:$A$1112=$C30)*('Attendance-Slot-1'!$G$2:$G$1112=CW$2),0)),"No Data")</f>
        <v>No Data</v>
      </c>
      <c r="CX30" s="111" t="str" cm="1">
        <f t="array" ref="CX30">IFERROR(INDEX('Attendance-Slot-2'!$Q$2:$Q$2595,MATCH(1,('Attendance-Slot-2'!$A$2:$A$2595=$C30)*('Attendance-Slot-2'!$G$2:$G$2595=CW$2),0)),"No Data")</f>
        <v>P-S2_Onsite</v>
      </c>
      <c r="CY30" s="136">
        <f>VLOOKUP($CL30,'Written Exam Marks'!$H:$Q,10,FALSE)</f>
        <v>29.5</v>
      </c>
      <c r="CZ30" s="136">
        <f>VLOOKUP($CL30,'Written Exam Marks'!$H:$Q,9,FALSE)</f>
        <v>40</v>
      </c>
      <c r="DA30" s="111" t="str">
        <f t="shared" si="49"/>
        <v>Present</v>
      </c>
      <c r="DB30" s="111" t="str">
        <f t="shared" si="50"/>
        <v>P-S2_Onsite</v>
      </c>
      <c r="DC30" s="148">
        <v>6.5</v>
      </c>
      <c r="DD30" s="148">
        <v>7.625</v>
      </c>
      <c r="DE30" s="148">
        <v>8</v>
      </c>
      <c r="DF30" s="148">
        <v>19</v>
      </c>
      <c r="DG30" s="148">
        <v>20</v>
      </c>
      <c r="DH30" s="148">
        <v>61.125</v>
      </c>
      <c r="DI30" s="148">
        <v>65</v>
      </c>
      <c r="DJ30" s="66" t="s">
        <v>7351</v>
      </c>
      <c r="DK30" s="66" t="s">
        <v>1631</v>
      </c>
      <c r="DL30" s="68" t="str">
        <f t="shared" si="51"/>
        <v>2025EM1100027-MDSDF406</v>
      </c>
      <c r="DM30" s="66" t="str">
        <f t="shared" si="52"/>
        <v>0 missed</v>
      </c>
      <c r="DN30" s="66" t="str">
        <f t="shared" si="53"/>
        <v>0 missed</v>
      </c>
      <c r="DO30" s="62">
        <f t="shared" si="54"/>
        <v>3</v>
      </c>
      <c r="DP30" s="62">
        <f t="shared" si="55"/>
        <v>2</v>
      </c>
      <c r="DQ30" s="67">
        <f t="shared" si="56"/>
        <v>1</v>
      </c>
      <c r="DR30" s="67">
        <f t="shared" si="57"/>
        <v>1</v>
      </c>
      <c r="DS30" s="66" t="str">
        <f t="shared" si="58"/>
        <v>0 missed</v>
      </c>
      <c r="DT30" s="62">
        <f t="shared" si="59"/>
        <v>5</v>
      </c>
      <c r="DU30" s="68">
        <f t="shared" si="60"/>
        <v>1</v>
      </c>
      <c r="DV30" s="68" t="str">
        <f t="shared" si="61"/>
        <v>Q-3 A-2 || Q Total-3, A Total-2</v>
      </c>
      <c r="DW30" s="62" t="str" cm="1">
        <f t="array" ref="DW30">IFERROR(INDEX('Attendance-Slot-1'!$Q$2:$Q$1112,MATCH(1,('Attendance-Slot-1'!$A$2:$A$1112=$C30)*('Attendance-Slot-1'!$G$2:$G$1112=DW$2),0)),"No Data")</f>
        <v>No Data</v>
      </c>
      <c r="DX30" s="62" t="str" cm="1">
        <f t="array" ref="DX30">IFERROR(INDEX('Attendance-Slot-2'!$Q$2:$Q$2595,MATCH(1,('Attendance-Slot-2'!$A$2:$A$2595=$C30)*('Attendance-Slot-2'!$G$2:$G$2595=DW$2),0)),"No Data")</f>
        <v>P-S2_Onsite</v>
      </c>
      <c r="DY30" s="137">
        <f>VLOOKUP($DL30,'Written Exam Marks'!$H:$Q,10,FALSE)</f>
        <v>24.5</v>
      </c>
      <c r="DZ30" s="137">
        <f>VLOOKUP($DL30,'Written Exam Marks'!$H:$Q,9,FALSE)</f>
        <v>35</v>
      </c>
      <c r="EA30" s="62" t="str">
        <f t="shared" si="62"/>
        <v>Present</v>
      </c>
      <c r="EB30" s="62" t="str">
        <f t="shared" si="63"/>
        <v>P-S2_Onsite</v>
      </c>
      <c r="EC30" s="114" t="str">
        <f t="shared" si="0"/>
        <v>P-0, 
A-0, 
No Data-5</v>
      </c>
      <c r="ED30" s="114" t="str">
        <f t="shared" si="1"/>
        <v>P-5, 
A-0, 
No Data-0</v>
      </c>
      <c r="EE30" s="114" t="str">
        <f t="shared" si="64"/>
        <v>P-S2_Onsite</v>
      </c>
      <c r="EF30" s="114" t="str">
        <f t="shared" si="65"/>
        <v>P-S2_Onsite</v>
      </c>
      <c r="EG30" s="114" t="str">
        <f t="shared" si="66"/>
        <v>P-S2_Onsite</v>
      </c>
      <c r="EH30" s="114" t="str">
        <f t="shared" si="67"/>
        <v>P-S2_Onsite</v>
      </c>
      <c r="EI30" s="114" t="str">
        <f t="shared" si="68"/>
        <v>P-S2_Onsite</v>
      </c>
      <c r="EJ30" s="114" t="str">
        <f t="shared" si="69"/>
        <v>P-5, A-0, No Data-0</v>
      </c>
      <c r="EK30" s="114" t="s">
        <v>10453</v>
      </c>
      <c r="EL30" s="114">
        <v>29.5</v>
      </c>
      <c r="EM30" s="114">
        <v>10</v>
      </c>
      <c r="EN30" s="114">
        <v>60</v>
      </c>
      <c r="EO30" s="114">
        <v>99.5</v>
      </c>
      <c r="EP30" s="114" t="s">
        <v>7217</v>
      </c>
      <c r="EQ30" s="114" t="s">
        <v>1054</v>
      </c>
      <c r="ER30" s="114" t="s">
        <v>3751</v>
      </c>
      <c r="ES30" s="114"/>
      <c r="ET30" s="30" t="s">
        <v>3751</v>
      </c>
    </row>
    <row r="31" spans="1:150" x14ac:dyDescent="0.25">
      <c r="A31" s="114">
        <v>28</v>
      </c>
      <c r="B31" s="114" t="s">
        <v>7224</v>
      </c>
      <c r="C31" s="80" t="s">
        <v>3755</v>
      </c>
      <c r="D31" s="30" t="s">
        <v>3756</v>
      </c>
      <c r="E31" s="30" t="s">
        <v>3757</v>
      </c>
      <c r="F31" s="33" t="s">
        <v>7202</v>
      </c>
      <c r="G31" s="30" t="s">
        <v>3758</v>
      </c>
      <c r="H31" s="143">
        <v>14</v>
      </c>
      <c r="I31" s="143">
        <v>15</v>
      </c>
      <c r="J31" s="143">
        <v>16.5</v>
      </c>
      <c r="K31" s="143">
        <v>15</v>
      </c>
      <c r="L31" s="143">
        <v>60.5</v>
      </c>
      <c r="M31" s="143">
        <v>65</v>
      </c>
      <c r="N31" s="40" t="s">
        <v>7314</v>
      </c>
      <c r="O31" s="40" t="s">
        <v>1593</v>
      </c>
      <c r="P31" s="13" t="str">
        <f t="shared" si="2"/>
        <v>2025EM1100028-MDSDF401</v>
      </c>
      <c r="Q31" s="40" t="str">
        <f t="shared" si="3"/>
        <v>0 missed</v>
      </c>
      <c r="R31" s="40" t="str">
        <f t="shared" si="4"/>
        <v>0 missed</v>
      </c>
      <c r="S31" s="40">
        <f t="shared" si="5"/>
        <v>3</v>
      </c>
      <c r="T31" s="40">
        <f t="shared" si="6"/>
        <v>1</v>
      </c>
      <c r="U31" s="41">
        <f t="shared" si="7"/>
        <v>1</v>
      </c>
      <c r="V31" s="41">
        <f t="shared" si="8"/>
        <v>1</v>
      </c>
      <c r="W31" s="40" t="str">
        <f t="shared" si="9"/>
        <v>0 missed</v>
      </c>
      <c r="X31" s="113">
        <f t="shared" si="10"/>
        <v>4</v>
      </c>
      <c r="Y31" s="13">
        <f t="shared" si="11"/>
        <v>1</v>
      </c>
      <c r="Z31" s="13" t="str">
        <f t="shared" si="12"/>
        <v>Q-3 A-1 || Q Total-3, A Total-1</v>
      </c>
      <c r="AA31" s="113" t="str" cm="1">
        <f t="array" ref="AA31">IFERROR(INDEX('Attendance-Slot-1'!$Q$2:$Q$1112,MATCH(1,('Attendance-Slot-1'!$A$2:$A$1112=$C31)*('Attendance-Slot-1'!$G$2:$G$1112=AA$2),0)),"No Data")</f>
        <v>No Data</v>
      </c>
      <c r="AB31" s="113" t="str" cm="1">
        <f t="array" ref="AB31">IFERROR(INDEX('Attendance-Slot-2'!$Q$2:$Q$2595,MATCH(1,('Attendance-Slot-2'!$A$2:$A$2595=$C31)*('Attendance-Slot-2'!$G$2:$G$2595=AA$2),0)),"No Data")</f>
        <v>P-S2_Online</v>
      </c>
      <c r="AC31" s="133">
        <f>VLOOKUP($P31,'Written Exam Marks'!$H:$Q,10,FALSE)</f>
        <v>33</v>
      </c>
      <c r="AD31" s="133">
        <f>VLOOKUP($P31,'Written Exam Marks'!$H:$Q,9,FALSE)</f>
        <v>35</v>
      </c>
      <c r="AE31" s="113" t="str">
        <f t="shared" si="13"/>
        <v>Present</v>
      </c>
      <c r="AF31" s="113" t="str">
        <f t="shared" si="14"/>
        <v>P-S2_Online</v>
      </c>
      <c r="AG31" s="146">
        <v>10</v>
      </c>
      <c r="AH31" s="146">
        <v>9.5</v>
      </c>
      <c r="AI31" s="146">
        <v>10</v>
      </c>
      <c r="AJ31" s="146">
        <v>10</v>
      </c>
      <c r="AK31" s="146">
        <v>10</v>
      </c>
      <c r="AL31" s="146">
        <v>10</v>
      </c>
      <c r="AM31" s="146">
        <v>59.5</v>
      </c>
      <c r="AN31" s="146">
        <v>60</v>
      </c>
      <c r="AO31" s="43" t="s">
        <v>7336</v>
      </c>
      <c r="AP31" s="43" t="s">
        <v>1598</v>
      </c>
      <c r="AQ31" s="50" t="str">
        <f t="shared" si="15"/>
        <v>2025EM1100028-MDSDF402</v>
      </c>
      <c r="AR31" s="43" t="str">
        <f t="shared" si="16"/>
        <v>0 missed</v>
      </c>
      <c r="AS31" s="47" t="s">
        <v>7342</v>
      </c>
      <c r="AT31" s="43">
        <f t="shared" si="17"/>
        <v>6</v>
      </c>
      <c r="AU31" s="48" t="s">
        <v>7342</v>
      </c>
      <c r="AV31" s="49">
        <f t="shared" si="18"/>
        <v>1</v>
      </c>
      <c r="AW31" s="48" t="s">
        <v>7342</v>
      </c>
      <c r="AX31" s="43" t="str">
        <f t="shared" si="19"/>
        <v>0 missed</v>
      </c>
      <c r="AY31" s="42">
        <f t="shared" si="20"/>
        <v>6</v>
      </c>
      <c r="AZ31" s="50">
        <f t="shared" si="21"/>
        <v>1</v>
      </c>
      <c r="BA31" s="50" t="str">
        <f t="shared" si="22"/>
        <v>Q-6 A-- || Q Total-6, A Total-0</v>
      </c>
      <c r="BB31" s="42" t="str" cm="1">
        <f t="array" ref="BB31">IFERROR(INDEX('Attendance-Slot-1'!$Q$2:$Q$1112,MATCH(1,('Attendance-Slot-1'!$A$2:$A$1112=$C31)*('Attendance-Slot-1'!$G$2:$G$1112=BB$2),0)),"No Data")</f>
        <v>No Data</v>
      </c>
      <c r="BC31" s="42" t="str" cm="1">
        <f t="array" ref="BC31">IFERROR(INDEX('Attendance-Slot-2'!$Q$2:$Q$2595,MATCH(1,('Attendance-Slot-2'!$A$2:$A$2595=$C31)*('Attendance-Slot-2'!$G$2:$G$2595=BB$2),0)),"No Data")</f>
        <v>P-S2_Online</v>
      </c>
      <c r="BD31" s="134">
        <f>VLOOKUP($AQ31,'Written Exam Marks'!$H:$Q,10,FALSE)</f>
        <v>34</v>
      </c>
      <c r="BE31" s="134">
        <f>VLOOKUP($AQ31,'Written Exam Marks'!$H:$Q,9,FALSE)</f>
        <v>40</v>
      </c>
      <c r="BF31" s="42" t="str">
        <f t="shared" si="23"/>
        <v>Present</v>
      </c>
      <c r="BG31" s="42" t="str">
        <f t="shared" si="24"/>
        <v>P-S2_Online</v>
      </c>
      <c r="BH31" s="147">
        <v>19</v>
      </c>
      <c r="BI31" s="147">
        <v>19</v>
      </c>
      <c r="BJ31" s="147">
        <v>38</v>
      </c>
      <c r="BK31" s="147">
        <v>60</v>
      </c>
      <c r="BL31" s="52" t="s">
        <v>3697</v>
      </c>
      <c r="BM31" s="52" t="s">
        <v>1606</v>
      </c>
      <c r="BN31" s="57" t="str">
        <f t="shared" si="25"/>
        <v>2025EM1100028-MDSDF403</v>
      </c>
      <c r="BO31" s="52" t="str">
        <f t="shared" si="26"/>
        <v>0 missed</v>
      </c>
      <c r="BP31" s="52" t="str">
        <f t="shared" si="27"/>
        <v>0 missed</v>
      </c>
      <c r="BQ31" s="52">
        <f t="shared" si="28"/>
        <v>1</v>
      </c>
      <c r="BR31" s="52">
        <f t="shared" si="29"/>
        <v>1</v>
      </c>
      <c r="BS31" s="56">
        <f t="shared" si="30"/>
        <v>1</v>
      </c>
      <c r="BT31" s="56">
        <f t="shared" si="31"/>
        <v>1</v>
      </c>
      <c r="BU31" s="52" t="str">
        <f t="shared" si="32"/>
        <v>0 missed</v>
      </c>
      <c r="BV31" s="51">
        <f t="shared" si="33"/>
        <v>2</v>
      </c>
      <c r="BW31" s="57">
        <f t="shared" si="34"/>
        <v>1</v>
      </c>
      <c r="BX31" s="57" t="str">
        <f t="shared" si="35"/>
        <v>Q-1 A-1 || Q Total-1, A Total-1</v>
      </c>
      <c r="BY31" s="51" t="str" cm="1">
        <f t="array" ref="BY31">IFERROR(INDEX('Attendance-Slot-1'!$Q$2:$Q$1112,MATCH(1,('Attendance-Slot-1'!$A$2:$A$1112=$C31)*('Attendance-Slot-1'!$G$2:$G$1112=BY$2),0)),"No Data")</f>
        <v>No Data</v>
      </c>
      <c r="BZ31" s="51" t="str" cm="1">
        <f t="array" ref="BZ31">IFERROR(INDEX('Attendance-Slot-2'!$Q$2:$Q$2595,MATCH(1,('Attendance-Slot-2'!$A$2:$A$2595=$C31)*('Attendance-Slot-2'!$G$2:$G$2595=BY$2),0)),"No Data")</f>
        <v>P-S2_Online</v>
      </c>
      <c r="CA31" s="135">
        <f>VLOOKUP($BN31,'Written Exam Marks'!$H:$Q,10,FALSE)</f>
        <v>34</v>
      </c>
      <c r="CB31" s="135">
        <f>VLOOKUP($BN31,'Written Exam Marks'!$H:$Q,9,FALSE)</f>
        <v>40</v>
      </c>
      <c r="CC31" s="51" t="str">
        <f t="shared" si="36"/>
        <v>Present</v>
      </c>
      <c r="CD31" s="51" t="str">
        <f t="shared" si="37"/>
        <v>P-S2_Online</v>
      </c>
      <c r="CE31" s="29">
        <v>20</v>
      </c>
      <c r="CF31" s="29">
        <v>20</v>
      </c>
      <c r="CG31" s="29">
        <v>19</v>
      </c>
      <c r="CH31" s="29">
        <v>59</v>
      </c>
      <c r="CI31" s="29">
        <v>60</v>
      </c>
      <c r="CJ31" s="61" t="s">
        <v>7343</v>
      </c>
      <c r="CK31" s="61" t="s">
        <v>1613</v>
      </c>
      <c r="CL31" s="10" t="str">
        <f t="shared" si="38"/>
        <v>2025EM1100028-MDSDF404</v>
      </c>
      <c r="CM31" s="61" t="str">
        <f t="shared" si="39"/>
        <v>0 missed</v>
      </c>
      <c r="CN31" s="61" t="str">
        <f t="shared" si="40"/>
        <v>0 missed</v>
      </c>
      <c r="CO31" s="111">
        <f t="shared" si="41"/>
        <v>2</v>
      </c>
      <c r="CP31" s="111">
        <f t="shared" si="42"/>
        <v>1</v>
      </c>
      <c r="CQ31" s="9">
        <f t="shared" si="43"/>
        <v>1</v>
      </c>
      <c r="CR31" s="9">
        <f t="shared" si="44"/>
        <v>1</v>
      </c>
      <c r="CS31" s="61" t="str">
        <f t="shared" si="45"/>
        <v>0 missed</v>
      </c>
      <c r="CT31" s="111">
        <f t="shared" si="46"/>
        <v>3</v>
      </c>
      <c r="CU31" s="10">
        <f t="shared" si="47"/>
        <v>1</v>
      </c>
      <c r="CV31" s="10" t="str">
        <f t="shared" si="48"/>
        <v>Q-2 A-1 || Q Total-2, A Total-1</v>
      </c>
      <c r="CW31" s="111" t="str" cm="1">
        <f t="array" ref="CW31">IFERROR(INDEX('Attendance-Slot-1'!$Q$2:$Q$1112,MATCH(1,('Attendance-Slot-1'!$A$2:$A$1112=$C31)*('Attendance-Slot-1'!$G$2:$G$1112=CW$2),0)),"No Data")</f>
        <v>No Data</v>
      </c>
      <c r="CX31" s="111" t="str" cm="1">
        <f t="array" ref="CX31">IFERROR(INDEX('Attendance-Slot-2'!$Q$2:$Q$2595,MATCH(1,('Attendance-Slot-2'!$A$2:$A$2595=$C31)*('Attendance-Slot-2'!$G$2:$G$2595=CW$2),0)),"No Data")</f>
        <v>P-S2_Online</v>
      </c>
      <c r="CY31" s="136">
        <f>VLOOKUP($CL31,'Written Exam Marks'!$H:$Q,10,FALSE)</f>
        <v>18</v>
      </c>
      <c r="CZ31" s="136">
        <f>VLOOKUP($CL31,'Written Exam Marks'!$H:$Q,9,FALSE)</f>
        <v>40</v>
      </c>
      <c r="DA31" s="111" t="str">
        <f t="shared" si="49"/>
        <v>Present</v>
      </c>
      <c r="DB31" s="111" t="str">
        <f t="shared" si="50"/>
        <v>P-S2_Online</v>
      </c>
      <c r="DC31" s="148">
        <v>7</v>
      </c>
      <c r="DD31" s="148">
        <v>7.375</v>
      </c>
      <c r="DE31" s="148">
        <v>9</v>
      </c>
      <c r="DF31" s="148">
        <v>17</v>
      </c>
      <c r="DG31" s="148">
        <v>19</v>
      </c>
      <c r="DH31" s="148">
        <v>59.375</v>
      </c>
      <c r="DI31" s="148">
        <v>65</v>
      </c>
      <c r="DJ31" s="66" t="s">
        <v>7351</v>
      </c>
      <c r="DK31" s="66" t="s">
        <v>1631</v>
      </c>
      <c r="DL31" s="68" t="str">
        <f t="shared" si="51"/>
        <v>2025EM1100028-MDSDF406</v>
      </c>
      <c r="DM31" s="66" t="str">
        <f t="shared" si="52"/>
        <v>0 missed</v>
      </c>
      <c r="DN31" s="66" t="str">
        <f t="shared" si="53"/>
        <v>0 missed</v>
      </c>
      <c r="DO31" s="62">
        <f t="shared" si="54"/>
        <v>3</v>
      </c>
      <c r="DP31" s="62">
        <f t="shared" si="55"/>
        <v>2</v>
      </c>
      <c r="DQ31" s="67">
        <f t="shared" si="56"/>
        <v>1</v>
      </c>
      <c r="DR31" s="67">
        <f t="shared" si="57"/>
        <v>1</v>
      </c>
      <c r="DS31" s="66" t="str">
        <f t="shared" si="58"/>
        <v>0 missed</v>
      </c>
      <c r="DT31" s="62">
        <f t="shared" si="59"/>
        <v>5</v>
      </c>
      <c r="DU31" s="68">
        <f t="shared" si="60"/>
        <v>1</v>
      </c>
      <c r="DV31" s="68" t="str">
        <f t="shared" si="61"/>
        <v>Q-3 A-2 || Q Total-3, A Total-2</v>
      </c>
      <c r="DW31" s="62" t="str" cm="1">
        <f t="array" ref="DW31">IFERROR(INDEX('Attendance-Slot-1'!$Q$2:$Q$1112,MATCH(1,('Attendance-Slot-1'!$A$2:$A$1112=$C31)*('Attendance-Slot-1'!$G$2:$G$1112=DW$2),0)),"No Data")</f>
        <v>No Data</v>
      </c>
      <c r="DX31" s="62" t="str" cm="1">
        <f t="array" ref="DX31">IFERROR(INDEX('Attendance-Slot-2'!$Q$2:$Q$2595,MATCH(1,('Attendance-Slot-2'!$A$2:$A$2595=$C31)*('Attendance-Slot-2'!$G$2:$G$2595=DW$2),0)),"No Data")</f>
        <v>P-S2_Online</v>
      </c>
      <c r="DY31" s="137">
        <f>VLOOKUP($DL31,'Written Exam Marks'!$H:$Q,10,FALSE)</f>
        <v>29.5</v>
      </c>
      <c r="DZ31" s="137">
        <f>VLOOKUP($DL31,'Written Exam Marks'!$H:$Q,9,FALSE)</f>
        <v>35</v>
      </c>
      <c r="EA31" s="62" t="str">
        <f t="shared" si="62"/>
        <v>Present</v>
      </c>
      <c r="EB31" s="62" t="str">
        <f t="shared" si="63"/>
        <v>P-S2_Online</v>
      </c>
      <c r="EC31" s="114" t="str">
        <f t="shared" si="0"/>
        <v>P-0, 
A-0, 
No Data-5</v>
      </c>
      <c r="ED31" s="114" t="str">
        <f t="shared" si="1"/>
        <v>P-5, 
A-0, 
No Data-0</v>
      </c>
      <c r="EE31" s="114" t="str">
        <f t="shared" si="64"/>
        <v>P-S2_Online</v>
      </c>
      <c r="EF31" s="114" t="str">
        <f t="shared" si="65"/>
        <v>P-S2_Online</v>
      </c>
      <c r="EG31" s="114" t="str">
        <f t="shared" si="66"/>
        <v>P-S2_Online</v>
      </c>
      <c r="EH31" s="114" t="str">
        <f t="shared" si="67"/>
        <v>P-S2_Online</v>
      </c>
      <c r="EI31" s="114" t="str">
        <f t="shared" si="68"/>
        <v>P-S2_Online</v>
      </c>
      <c r="EJ31" s="114" t="str">
        <f t="shared" si="69"/>
        <v>P-5, A-0, No Data-0</v>
      </c>
      <c r="EK31" s="114" t="s">
        <v>10453</v>
      </c>
      <c r="EL31" s="114">
        <v>30</v>
      </c>
      <c r="EM31" s="114">
        <v>10</v>
      </c>
      <c r="EN31" s="114">
        <v>54</v>
      </c>
      <c r="EO31" s="114">
        <v>94</v>
      </c>
      <c r="EP31" s="114" t="s">
        <v>7217</v>
      </c>
      <c r="EQ31" s="114" t="s">
        <v>1031</v>
      </c>
      <c r="ER31" s="114" t="s">
        <v>3755</v>
      </c>
      <c r="ES31" s="114"/>
      <c r="ET31" s="30" t="s">
        <v>3755</v>
      </c>
    </row>
    <row r="32" spans="1:150" x14ac:dyDescent="0.25">
      <c r="A32" s="114">
        <v>29</v>
      </c>
      <c r="B32" s="114" t="s">
        <v>7224</v>
      </c>
      <c r="C32" s="80" t="s">
        <v>1693</v>
      </c>
      <c r="D32" s="30" t="s">
        <v>1694</v>
      </c>
      <c r="E32" s="30" t="s">
        <v>1695</v>
      </c>
      <c r="F32" s="33" t="s">
        <v>7201</v>
      </c>
      <c r="G32" s="30" t="s">
        <v>1696</v>
      </c>
      <c r="H32" s="143" t="s">
        <v>5</v>
      </c>
      <c r="I32" s="143">
        <v>15</v>
      </c>
      <c r="J32" s="143">
        <v>17</v>
      </c>
      <c r="K32" s="143">
        <v>13.5</v>
      </c>
      <c r="L32" s="143">
        <v>45.5</v>
      </c>
      <c r="M32" s="143">
        <v>65</v>
      </c>
      <c r="N32" s="40" t="s">
        <v>7314</v>
      </c>
      <c r="O32" s="40" t="s">
        <v>1593</v>
      </c>
      <c r="P32" s="13" t="str">
        <f t="shared" si="2"/>
        <v>2025EM1100029-MDSDF401</v>
      </c>
      <c r="Q32" s="40" t="str">
        <f t="shared" si="3"/>
        <v>1 missed</v>
      </c>
      <c r="R32" s="40" t="str">
        <f t="shared" si="4"/>
        <v>0 missed</v>
      </c>
      <c r="S32" s="40">
        <f t="shared" si="5"/>
        <v>2</v>
      </c>
      <c r="T32" s="40">
        <f t="shared" si="6"/>
        <v>1</v>
      </c>
      <c r="U32" s="41">
        <f t="shared" si="7"/>
        <v>0.66666666666666663</v>
      </c>
      <c r="V32" s="41">
        <f t="shared" si="8"/>
        <v>1</v>
      </c>
      <c r="W32" s="40" t="str">
        <f t="shared" si="9"/>
        <v>1 missed</v>
      </c>
      <c r="X32" s="113">
        <f t="shared" si="10"/>
        <v>3</v>
      </c>
      <c r="Y32" s="13">
        <f t="shared" si="11"/>
        <v>0.75</v>
      </c>
      <c r="Z32" s="13" t="str">
        <f t="shared" si="12"/>
        <v>Q-2 A-1 || Q Total-3, A Total-1</v>
      </c>
      <c r="AA32" s="113" t="str" cm="1">
        <f t="array" ref="AA32">IFERROR(INDEX('Attendance-Slot-1'!$Q$2:$Q$1112,MATCH(1,('Attendance-Slot-1'!$A$2:$A$1112=$C32)*('Attendance-Slot-1'!$G$2:$G$1112=AA$2),0)),"No Data")</f>
        <v>P-S1_Onsite</v>
      </c>
      <c r="AB32" s="113" t="str" cm="1">
        <f t="array" ref="AB32">IFERROR(INDEX('Attendance-Slot-2'!$Q$2:$Q$2595,MATCH(1,('Attendance-Slot-2'!$A$2:$A$2595=$C32)*('Attendance-Slot-2'!$G$2:$G$2595=AA$2),0)),"No Data")</f>
        <v>No Data</v>
      </c>
      <c r="AC32" s="133">
        <f>VLOOKUP($P32,'Written Exam Marks'!$H:$Q,10,FALSE)</f>
        <v>23.5</v>
      </c>
      <c r="AD32" s="133">
        <f>VLOOKUP($P32,'Written Exam Marks'!$H:$Q,9,FALSE)</f>
        <v>35</v>
      </c>
      <c r="AE32" s="113" t="str">
        <f t="shared" si="13"/>
        <v>Present</v>
      </c>
      <c r="AF32" s="113" t="str">
        <f t="shared" si="14"/>
        <v>P-S1_Onsite</v>
      </c>
      <c r="AG32" s="146">
        <v>9</v>
      </c>
      <c r="AH32" s="146">
        <v>9.5</v>
      </c>
      <c r="AI32" s="146">
        <v>10</v>
      </c>
      <c r="AJ32" s="146">
        <v>10</v>
      </c>
      <c r="AK32" s="146">
        <v>10</v>
      </c>
      <c r="AL32" s="146">
        <v>10</v>
      </c>
      <c r="AM32" s="146">
        <v>58.5</v>
      </c>
      <c r="AN32" s="146">
        <v>60</v>
      </c>
      <c r="AO32" s="43" t="s">
        <v>7336</v>
      </c>
      <c r="AP32" s="43" t="s">
        <v>1598</v>
      </c>
      <c r="AQ32" s="50" t="str">
        <f t="shared" si="15"/>
        <v>2025EM1100029-MDSDF402</v>
      </c>
      <c r="AR32" s="43" t="str">
        <f t="shared" si="16"/>
        <v>0 missed</v>
      </c>
      <c r="AS32" s="47" t="s">
        <v>7342</v>
      </c>
      <c r="AT32" s="43">
        <f t="shared" si="17"/>
        <v>6</v>
      </c>
      <c r="AU32" s="48" t="s">
        <v>7342</v>
      </c>
      <c r="AV32" s="49">
        <f t="shared" si="18"/>
        <v>1</v>
      </c>
      <c r="AW32" s="48" t="s">
        <v>7342</v>
      </c>
      <c r="AX32" s="43" t="str">
        <f t="shared" si="19"/>
        <v>0 missed</v>
      </c>
      <c r="AY32" s="42">
        <f t="shared" si="20"/>
        <v>6</v>
      </c>
      <c r="AZ32" s="50">
        <f t="shared" si="21"/>
        <v>1</v>
      </c>
      <c r="BA32" s="50" t="str">
        <f t="shared" si="22"/>
        <v>Q-6 A-- || Q Total-6, A Total-0</v>
      </c>
      <c r="BB32" s="42" t="str" cm="1">
        <f t="array" ref="BB32">IFERROR(INDEX('Attendance-Slot-1'!$Q$2:$Q$1112,MATCH(1,('Attendance-Slot-1'!$A$2:$A$1112=$C32)*('Attendance-Slot-1'!$G$2:$G$1112=BB$2),0)),"No Data")</f>
        <v>P-S1_Onsite</v>
      </c>
      <c r="BC32" s="42" t="str" cm="1">
        <f t="array" ref="BC32">IFERROR(INDEX('Attendance-Slot-2'!$Q$2:$Q$2595,MATCH(1,('Attendance-Slot-2'!$A$2:$A$2595=$C32)*('Attendance-Slot-2'!$G$2:$G$2595=BB$2),0)),"No Data")</f>
        <v>No Data</v>
      </c>
      <c r="BD32" s="134">
        <f>VLOOKUP($AQ32,'Written Exam Marks'!$H:$Q,10,FALSE)</f>
        <v>18</v>
      </c>
      <c r="BE32" s="134">
        <f>VLOOKUP($AQ32,'Written Exam Marks'!$H:$Q,9,FALSE)</f>
        <v>40</v>
      </c>
      <c r="BF32" s="42" t="str">
        <f t="shared" si="23"/>
        <v>Present</v>
      </c>
      <c r="BG32" s="42" t="str">
        <f t="shared" si="24"/>
        <v>P-S1_Onsite</v>
      </c>
      <c r="BH32" s="147" t="s">
        <v>5</v>
      </c>
      <c r="BI32" s="147">
        <v>34</v>
      </c>
      <c r="BJ32" s="147">
        <v>34</v>
      </c>
      <c r="BK32" s="147">
        <v>60</v>
      </c>
      <c r="BL32" s="52" t="s">
        <v>3697</v>
      </c>
      <c r="BM32" s="52" t="s">
        <v>1606</v>
      </c>
      <c r="BN32" s="57" t="str">
        <f t="shared" si="25"/>
        <v>2025EM1100029-MDSDF403</v>
      </c>
      <c r="BO32" s="52" t="str">
        <f t="shared" si="26"/>
        <v>1 missed</v>
      </c>
      <c r="BP32" s="52" t="str">
        <f t="shared" si="27"/>
        <v>0 missed</v>
      </c>
      <c r="BQ32" s="52">
        <f t="shared" si="28"/>
        <v>0</v>
      </c>
      <c r="BR32" s="52">
        <f t="shared" si="29"/>
        <v>1</v>
      </c>
      <c r="BS32" s="56">
        <f t="shared" si="30"/>
        <v>0</v>
      </c>
      <c r="BT32" s="56">
        <f t="shared" si="31"/>
        <v>1</v>
      </c>
      <c r="BU32" s="52" t="str">
        <f t="shared" si="32"/>
        <v>1 missed</v>
      </c>
      <c r="BV32" s="51">
        <f t="shared" si="33"/>
        <v>1</v>
      </c>
      <c r="BW32" s="57">
        <f t="shared" si="34"/>
        <v>0.5</v>
      </c>
      <c r="BX32" s="57" t="str">
        <f t="shared" si="35"/>
        <v>Q-0 A-1 || Q Total-1, A Total-1</v>
      </c>
      <c r="BY32" s="51" t="str" cm="1">
        <f t="array" ref="BY32">IFERROR(INDEX('Attendance-Slot-1'!$Q$2:$Q$1112,MATCH(1,('Attendance-Slot-1'!$A$2:$A$1112=$C32)*('Attendance-Slot-1'!$G$2:$G$1112=BY$2),0)),"No Data")</f>
        <v>P-S1_Onsite</v>
      </c>
      <c r="BZ32" s="51" t="str" cm="1">
        <f t="array" ref="BZ32">IFERROR(INDEX('Attendance-Slot-2'!$Q$2:$Q$2595,MATCH(1,('Attendance-Slot-2'!$A$2:$A$2595=$C32)*('Attendance-Slot-2'!$G$2:$G$2595=BY$2),0)),"No Data")</f>
        <v>No Data</v>
      </c>
      <c r="CA32" s="135">
        <f>VLOOKUP($BN32,'Written Exam Marks'!$H:$Q,10,FALSE)</f>
        <v>29</v>
      </c>
      <c r="CB32" s="135">
        <f>VLOOKUP($BN32,'Written Exam Marks'!$H:$Q,9,FALSE)</f>
        <v>40</v>
      </c>
      <c r="CC32" s="51" t="str">
        <f t="shared" si="36"/>
        <v>Present</v>
      </c>
      <c r="CD32" s="51" t="str">
        <f t="shared" si="37"/>
        <v>P-S1_Onsite</v>
      </c>
      <c r="CE32" s="29">
        <v>19</v>
      </c>
      <c r="CF32" s="29">
        <v>19</v>
      </c>
      <c r="CG32" s="29">
        <v>15</v>
      </c>
      <c r="CH32" s="29">
        <v>53</v>
      </c>
      <c r="CI32" s="29">
        <v>60</v>
      </c>
      <c r="CJ32" s="61" t="s">
        <v>7343</v>
      </c>
      <c r="CK32" s="61" t="s">
        <v>1613</v>
      </c>
      <c r="CL32" s="10" t="str">
        <f t="shared" si="38"/>
        <v>2025EM1100029-MDSDF404</v>
      </c>
      <c r="CM32" s="61" t="str">
        <f t="shared" si="39"/>
        <v>0 missed</v>
      </c>
      <c r="CN32" s="61" t="str">
        <f t="shared" si="40"/>
        <v>0 missed</v>
      </c>
      <c r="CO32" s="111">
        <f t="shared" si="41"/>
        <v>2</v>
      </c>
      <c r="CP32" s="111">
        <f t="shared" si="42"/>
        <v>1</v>
      </c>
      <c r="CQ32" s="9">
        <f t="shared" si="43"/>
        <v>1</v>
      </c>
      <c r="CR32" s="9">
        <f t="shared" si="44"/>
        <v>1</v>
      </c>
      <c r="CS32" s="61" t="str">
        <f t="shared" si="45"/>
        <v>0 missed</v>
      </c>
      <c r="CT32" s="111">
        <f t="shared" si="46"/>
        <v>3</v>
      </c>
      <c r="CU32" s="10">
        <f t="shared" si="47"/>
        <v>1</v>
      </c>
      <c r="CV32" s="10" t="str">
        <f t="shared" si="48"/>
        <v>Q-2 A-1 || Q Total-2, A Total-1</v>
      </c>
      <c r="CW32" s="111" t="str" cm="1">
        <f t="array" ref="CW32">IFERROR(INDEX('Attendance-Slot-1'!$Q$2:$Q$1112,MATCH(1,('Attendance-Slot-1'!$A$2:$A$1112=$C32)*('Attendance-Slot-1'!$G$2:$G$1112=CW$2),0)),"No Data")</f>
        <v>No Data</v>
      </c>
      <c r="CX32" s="111" t="str" cm="1">
        <f t="array" ref="CX32">IFERROR(INDEX('Attendance-Slot-2'!$Q$2:$Q$2595,MATCH(1,('Attendance-Slot-2'!$A$2:$A$2595=$C32)*('Attendance-Slot-2'!$G$2:$G$2595=CW$2),0)),"No Data")</f>
        <v>P-S2_Onsite</v>
      </c>
      <c r="CY32" s="136">
        <f>VLOOKUP($CL32,'Written Exam Marks'!$H:$Q,10,FALSE)</f>
        <v>25.5</v>
      </c>
      <c r="CZ32" s="136">
        <f>VLOOKUP($CL32,'Written Exam Marks'!$H:$Q,9,FALSE)</f>
        <v>40</v>
      </c>
      <c r="DA32" s="111" t="str">
        <f t="shared" si="49"/>
        <v>Present</v>
      </c>
      <c r="DB32" s="111" t="str">
        <f t="shared" si="50"/>
        <v>P-S2_Onsite</v>
      </c>
      <c r="DC32" s="148" t="s">
        <v>5</v>
      </c>
      <c r="DD32" s="148">
        <v>6.75</v>
      </c>
      <c r="DE32" s="148">
        <v>9</v>
      </c>
      <c r="DF32" s="148">
        <v>13</v>
      </c>
      <c r="DG32" s="148">
        <v>18</v>
      </c>
      <c r="DH32" s="148">
        <v>46.75</v>
      </c>
      <c r="DI32" s="148">
        <v>65</v>
      </c>
      <c r="DJ32" s="66" t="s">
        <v>7351</v>
      </c>
      <c r="DK32" s="66" t="s">
        <v>1631</v>
      </c>
      <c r="DL32" s="68" t="str">
        <f t="shared" si="51"/>
        <v>2025EM1100029-MDSDF406</v>
      </c>
      <c r="DM32" s="66" t="str">
        <f t="shared" si="52"/>
        <v>1 missed</v>
      </c>
      <c r="DN32" s="66" t="str">
        <f t="shared" si="53"/>
        <v>0 missed</v>
      </c>
      <c r="DO32" s="62">
        <f t="shared" si="54"/>
        <v>2</v>
      </c>
      <c r="DP32" s="62">
        <f t="shared" si="55"/>
        <v>2</v>
      </c>
      <c r="DQ32" s="67">
        <f t="shared" si="56"/>
        <v>0.66666666666666663</v>
      </c>
      <c r="DR32" s="67">
        <f t="shared" si="57"/>
        <v>1</v>
      </c>
      <c r="DS32" s="66" t="str">
        <f t="shared" si="58"/>
        <v>1 missed</v>
      </c>
      <c r="DT32" s="62">
        <f t="shared" si="59"/>
        <v>4</v>
      </c>
      <c r="DU32" s="68">
        <f t="shared" si="60"/>
        <v>0.8</v>
      </c>
      <c r="DV32" s="68" t="str">
        <f t="shared" si="61"/>
        <v>Q-2 A-2 || Q Total-3, A Total-2</v>
      </c>
      <c r="DW32" s="62" t="str" cm="1">
        <f t="array" ref="DW32">IFERROR(INDEX('Attendance-Slot-1'!$Q$2:$Q$1112,MATCH(1,('Attendance-Slot-1'!$A$2:$A$1112=$C32)*('Attendance-Slot-1'!$G$2:$G$1112=DW$2),0)),"No Data")</f>
        <v>No Data</v>
      </c>
      <c r="DX32" s="62" t="str" cm="1">
        <f t="array" ref="DX32">IFERROR(INDEX('Attendance-Slot-2'!$Q$2:$Q$2595,MATCH(1,('Attendance-Slot-2'!$A$2:$A$2595=$C32)*('Attendance-Slot-2'!$G$2:$G$2595=DW$2),0)),"No Data")</f>
        <v>P-S2_Onsite</v>
      </c>
      <c r="DY32" s="137">
        <f>VLOOKUP($DL32,'Written Exam Marks'!$H:$Q,10,FALSE)</f>
        <v>21</v>
      </c>
      <c r="DZ32" s="137">
        <f>VLOOKUP($DL32,'Written Exam Marks'!$H:$Q,9,FALSE)</f>
        <v>35</v>
      </c>
      <c r="EA32" s="62" t="str">
        <f t="shared" si="62"/>
        <v>Present</v>
      </c>
      <c r="EB32" s="62" t="str">
        <f t="shared" si="63"/>
        <v>P-S2_Onsite</v>
      </c>
      <c r="EC32" s="114" t="str">
        <f t="shared" si="0"/>
        <v>P-3, 
A-0, 
No Data-2</v>
      </c>
      <c r="ED32" s="114" t="str">
        <f t="shared" si="1"/>
        <v>P-2, 
A-0, 
No Data-3</v>
      </c>
      <c r="EE32" s="114" t="str">
        <f t="shared" si="64"/>
        <v>P-S1_Onsite</v>
      </c>
      <c r="EF32" s="114" t="str">
        <f t="shared" si="65"/>
        <v>P-S1_Onsite</v>
      </c>
      <c r="EG32" s="114" t="str">
        <f t="shared" si="66"/>
        <v>P-S1_Onsite</v>
      </c>
      <c r="EH32" s="114" t="str">
        <f t="shared" si="67"/>
        <v>P-S2_Onsite</v>
      </c>
      <c r="EI32" s="114" t="str">
        <f t="shared" si="68"/>
        <v>P-S2_Onsite</v>
      </c>
      <c r="EJ32" s="114" t="str">
        <f t="shared" si="69"/>
        <v>P-5, A-0, No Data-0</v>
      </c>
      <c r="EK32" s="114" t="s">
        <v>10453</v>
      </c>
      <c r="EL32" s="114">
        <v>23.5</v>
      </c>
      <c r="EM32" s="114">
        <v>10</v>
      </c>
      <c r="EN32" s="114">
        <v>42</v>
      </c>
      <c r="EO32" s="114">
        <v>75.5</v>
      </c>
      <c r="EP32" s="114" t="s">
        <v>7217</v>
      </c>
      <c r="EQ32" s="114" t="s">
        <v>1054</v>
      </c>
      <c r="ER32" s="114" t="s">
        <v>1693</v>
      </c>
      <c r="ES32" s="114"/>
      <c r="ET32" s="30" t="s">
        <v>1693</v>
      </c>
    </row>
    <row r="33" spans="1:150" x14ac:dyDescent="0.25">
      <c r="A33" s="114">
        <v>30</v>
      </c>
      <c r="B33" s="114" t="s">
        <v>7224</v>
      </c>
      <c r="C33" s="80" t="s">
        <v>1700</v>
      </c>
      <c r="D33" s="30" t="s">
        <v>1701</v>
      </c>
      <c r="E33" s="30" t="s">
        <v>1702</v>
      </c>
      <c r="F33" s="33" t="s">
        <v>7201</v>
      </c>
      <c r="G33" s="30" t="s">
        <v>1703</v>
      </c>
      <c r="H33" s="143">
        <v>15</v>
      </c>
      <c r="I33" s="143">
        <v>15</v>
      </c>
      <c r="J33" s="143">
        <v>15.5</v>
      </c>
      <c r="K33" s="143">
        <v>15</v>
      </c>
      <c r="L33" s="143">
        <v>60.5</v>
      </c>
      <c r="M33" s="143">
        <v>65</v>
      </c>
      <c r="N33" s="40" t="s">
        <v>7314</v>
      </c>
      <c r="O33" s="40" t="s">
        <v>1593</v>
      </c>
      <c r="P33" s="13" t="str">
        <f t="shared" si="2"/>
        <v>2025EM1100030-MDSDF401</v>
      </c>
      <c r="Q33" s="40" t="str">
        <f t="shared" si="3"/>
        <v>0 missed</v>
      </c>
      <c r="R33" s="40" t="str">
        <f t="shared" si="4"/>
        <v>0 missed</v>
      </c>
      <c r="S33" s="40">
        <f t="shared" si="5"/>
        <v>3</v>
      </c>
      <c r="T33" s="40">
        <f t="shared" si="6"/>
        <v>1</v>
      </c>
      <c r="U33" s="41">
        <f t="shared" si="7"/>
        <v>1</v>
      </c>
      <c r="V33" s="41">
        <f t="shared" si="8"/>
        <v>1</v>
      </c>
      <c r="W33" s="40" t="str">
        <f t="shared" si="9"/>
        <v>0 missed</v>
      </c>
      <c r="X33" s="113">
        <f t="shared" si="10"/>
        <v>4</v>
      </c>
      <c r="Y33" s="13">
        <f t="shared" si="11"/>
        <v>1</v>
      </c>
      <c r="Z33" s="13" t="str">
        <f t="shared" si="12"/>
        <v>Q-3 A-1 || Q Total-3, A Total-1</v>
      </c>
      <c r="AA33" s="113" t="str" cm="1">
        <f t="array" ref="AA33">IFERROR(INDEX('Attendance-Slot-1'!$Q$2:$Q$1112,MATCH(1,('Attendance-Slot-1'!$A$2:$A$1112=$C33)*('Attendance-Slot-1'!$G$2:$G$1112=AA$2),0)),"No Data")</f>
        <v>P-S1_Onsite</v>
      </c>
      <c r="AB33" s="113" t="str" cm="1">
        <f t="array" ref="AB33">IFERROR(INDEX('Attendance-Slot-2'!$Q$2:$Q$2595,MATCH(1,('Attendance-Slot-2'!$A$2:$A$2595=$C33)*('Attendance-Slot-2'!$G$2:$G$2595=AA$2),0)),"No Data")</f>
        <v>No Data</v>
      </c>
      <c r="AC33" s="133">
        <f>VLOOKUP($P33,'Written Exam Marks'!$H:$Q,10,FALSE)</f>
        <v>11.5</v>
      </c>
      <c r="AD33" s="133">
        <f>VLOOKUP($P33,'Written Exam Marks'!$H:$Q,9,FALSE)</f>
        <v>35</v>
      </c>
      <c r="AE33" s="113" t="str">
        <f t="shared" si="13"/>
        <v>Present</v>
      </c>
      <c r="AF33" s="113" t="str">
        <f t="shared" si="14"/>
        <v>P-S1_Onsite</v>
      </c>
      <c r="AG33" s="146" t="s">
        <v>5</v>
      </c>
      <c r="AH33" s="146">
        <v>5</v>
      </c>
      <c r="AI33" s="146">
        <v>10</v>
      </c>
      <c r="AJ33" s="146">
        <v>10</v>
      </c>
      <c r="AK33" s="146">
        <v>10</v>
      </c>
      <c r="AL33" s="146">
        <v>10</v>
      </c>
      <c r="AM33" s="146">
        <v>45</v>
      </c>
      <c r="AN33" s="146">
        <v>60</v>
      </c>
      <c r="AO33" s="43" t="s">
        <v>7336</v>
      </c>
      <c r="AP33" s="43" t="s">
        <v>1598</v>
      </c>
      <c r="AQ33" s="50" t="str">
        <f t="shared" si="15"/>
        <v>2025EM1100030-MDSDF402</v>
      </c>
      <c r="AR33" s="43" t="str">
        <f t="shared" si="16"/>
        <v>1 missed</v>
      </c>
      <c r="AS33" s="47" t="s">
        <v>7342</v>
      </c>
      <c r="AT33" s="43">
        <f t="shared" si="17"/>
        <v>5</v>
      </c>
      <c r="AU33" s="48" t="s">
        <v>7342</v>
      </c>
      <c r="AV33" s="49">
        <f t="shared" si="18"/>
        <v>0.83333333333333337</v>
      </c>
      <c r="AW33" s="48" t="s">
        <v>7342</v>
      </c>
      <c r="AX33" s="43" t="str">
        <f t="shared" si="19"/>
        <v>1 missed</v>
      </c>
      <c r="AY33" s="42">
        <f t="shared" si="20"/>
        <v>5</v>
      </c>
      <c r="AZ33" s="50">
        <f t="shared" si="21"/>
        <v>0.83333333333333337</v>
      </c>
      <c r="BA33" s="50" t="str">
        <f t="shared" si="22"/>
        <v>Q-5 A-- || Q Total-6, A Total-0</v>
      </c>
      <c r="BB33" s="42" t="str" cm="1">
        <f t="array" ref="BB33">IFERROR(INDEX('Attendance-Slot-1'!$Q$2:$Q$1112,MATCH(1,('Attendance-Slot-1'!$A$2:$A$1112=$C33)*('Attendance-Slot-1'!$G$2:$G$1112=BB$2),0)),"No Data")</f>
        <v>P-S1_Onsite</v>
      </c>
      <c r="BC33" s="42" t="str" cm="1">
        <f t="array" ref="BC33">IFERROR(INDEX('Attendance-Slot-2'!$Q$2:$Q$2595,MATCH(1,('Attendance-Slot-2'!$A$2:$A$2595=$C33)*('Attendance-Slot-2'!$G$2:$G$2595=BB$2),0)),"No Data")</f>
        <v>No Data</v>
      </c>
      <c r="BD33" s="134">
        <f>VLOOKUP($AQ33,'Written Exam Marks'!$H:$Q,10,FALSE)</f>
        <v>14</v>
      </c>
      <c r="BE33" s="134">
        <f>VLOOKUP($AQ33,'Written Exam Marks'!$H:$Q,9,FALSE)</f>
        <v>40</v>
      </c>
      <c r="BF33" s="42" t="str">
        <f t="shared" si="23"/>
        <v>Present</v>
      </c>
      <c r="BG33" s="42" t="str">
        <f t="shared" si="24"/>
        <v>P-S1_Onsite</v>
      </c>
      <c r="BH33" s="147">
        <v>20</v>
      </c>
      <c r="BI33" s="147">
        <v>12.5</v>
      </c>
      <c r="BJ33" s="147">
        <v>32.5</v>
      </c>
      <c r="BK33" s="147">
        <v>60</v>
      </c>
      <c r="BL33" s="52" t="s">
        <v>3697</v>
      </c>
      <c r="BM33" s="52" t="s">
        <v>1606</v>
      </c>
      <c r="BN33" s="57" t="str">
        <f t="shared" si="25"/>
        <v>2025EM1100030-MDSDF403</v>
      </c>
      <c r="BO33" s="52" t="str">
        <f t="shared" si="26"/>
        <v>0 missed</v>
      </c>
      <c r="BP33" s="52" t="str">
        <f t="shared" si="27"/>
        <v>0 missed</v>
      </c>
      <c r="BQ33" s="52">
        <f t="shared" si="28"/>
        <v>1</v>
      </c>
      <c r="BR33" s="52">
        <f t="shared" si="29"/>
        <v>1</v>
      </c>
      <c r="BS33" s="56">
        <f t="shared" si="30"/>
        <v>1</v>
      </c>
      <c r="BT33" s="56">
        <f t="shared" si="31"/>
        <v>1</v>
      </c>
      <c r="BU33" s="52" t="str">
        <f t="shared" si="32"/>
        <v>0 missed</v>
      </c>
      <c r="BV33" s="51">
        <f t="shared" si="33"/>
        <v>2</v>
      </c>
      <c r="BW33" s="57">
        <f t="shared" si="34"/>
        <v>1</v>
      </c>
      <c r="BX33" s="57" t="str">
        <f t="shared" si="35"/>
        <v>Q-1 A-1 || Q Total-1, A Total-1</v>
      </c>
      <c r="BY33" s="51" t="str" cm="1">
        <f t="array" ref="BY33">IFERROR(INDEX('Attendance-Slot-1'!$Q$2:$Q$1112,MATCH(1,('Attendance-Slot-1'!$A$2:$A$1112=$C33)*('Attendance-Slot-1'!$G$2:$G$1112=BY$2),0)),"No Data")</f>
        <v>P-S1_Onsite</v>
      </c>
      <c r="BZ33" s="51" t="str" cm="1">
        <f t="array" ref="BZ33">IFERROR(INDEX('Attendance-Slot-2'!$Q$2:$Q$2595,MATCH(1,('Attendance-Slot-2'!$A$2:$A$2595=$C33)*('Attendance-Slot-2'!$G$2:$G$2595=BY$2),0)),"No Data")</f>
        <v>No Data</v>
      </c>
      <c r="CA33" s="135">
        <f>VLOOKUP($BN33,'Written Exam Marks'!$H:$Q,10,FALSE)</f>
        <v>14</v>
      </c>
      <c r="CB33" s="135">
        <f>VLOOKUP($BN33,'Written Exam Marks'!$H:$Q,9,FALSE)</f>
        <v>40</v>
      </c>
      <c r="CC33" s="51" t="str">
        <f t="shared" si="36"/>
        <v>Present</v>
      </c>
      <c r="CD33" s="51" t="str">
        <f t="shared" si="37"/>
        <v>P-S1_Onsite</v>
      </c>
      <c r="CE33" s="29">
        <v>19</v>
      </c>
      <c r="CF33" s="29">
        <v>20</v>
      </c>
      <c r="CG33" s="29">
        <v>16</v>
      </c>
      <c r="CH33" s="29">
        <v>55</v>
      </c>
      <c r="CI33" s="29">
        <v>60</v>
      </c>
      <c r="CJ33" s="61" t="s">
        <v>7343</v>
      </c>
      <c r="CK33" s="61" t="s">
        <v>1613</v>
      </c>
      <c r="CL33" s="10" t="str">
        <f t="shared" si="38"/>
        <v>2025EM1100030-MDSDF404</v>
      </c>
      <c r="CM33" s="61" t="str">
        <f t="shared" si="39"/>
        <v>0 missed</v>
      </c>
      <c r="CN33" s="61" t="str">
        <f t="shared" si="40"/>
        <v>0 missed</v>
      </c>
      <c r="CO33" s="111">
        <f t="shared" si="41"/>
        <v>2</v>
      </c>
      <c r="CP33" s="111">
        <f t="shared" si="42"/>
        <v>1</v>
      </c>
      <c r="CQ33" s="9">
        <f t="shared" si="43"/>
        <v>1</v>
      </c>
      <c r="CR33" s="9">
        <f t="shared" si="44"/>
        <v>1</v>
      </c>
      <c r="CS33" s="61" t="str">
        <f t="shared" si="45"/>
        <v>0 missed</v>
      </c>
      <c r="CT33" s="111">
        <f t="shared" si="46"/>
        <v>3</v>
      </c>
      <c r="CU33" s="10">
        <f t="shared" si="47"/>
        <v>1</v>
      </c>
      <c r="CV33" s="10" t="str">
        <f t="shared" si="48"/>
        <v>Q-2 A-1 || Q Total-2, A Total-1</v>
      </c>
      <c r="CW33" s="111" t="str" cm="1">
        <f t="array" ref="CW33">IFERROR(INDEX('Attendance-Slot-1'!$Q$2:$Q$1112,MATCH(1,('Attendance-Slot-1'!$A$2:$A$1112=$C33)*('Attendance-Slot-1'!$G$2:$G$1112=CW$2),0)),"No Data")</f>
        <v>P-S1_Onsite</v>
      </c>
      <c r="CX33" s="111" t="str" cm="1">
        <f t="array" ref="CX33">IFERROR(INDEX('Attendance-Slot-2'!$Q$2:$Q$2595,MATCH(1,('Attendance-Slot-2'!$A$2:$A$2595=$C33)*('Attendance-Slot-2'!$G$2:$G$2595=CW$2),0)),"No Data")</f>
        <v>No Data</v>
      </c>
      <c r="CY33" s="136">
        <f>VLOOKUP($CL33,'Written Exam Marks'!$H:$Q,10,FALSE)</f>
        <v>5</v>
      </c>
      <c r="CZ33" s="136">
        <f>VLOOKUP($CL33,'Written Exam Marks'!$H:$Q,9,FALSE)</f>
        <v>40</v>
      </c>
      <c r="DA33" s="111" t="str">
        <f t="shared" si="49"/>
        <v>Present</v>
      </c>
      <c r="DB33" s="111" t="str">
        <f t="shared" si="50"/>
        <v>P-S1_Onsite</v>
      </c>
      <c r="DC33" s="148">
        <v>5.5</v>
      </c>
      <c r="DD33" s="148" t="s">
        <v>5</v>
      </c>
      <c r="DE33" s="148" t="s">
        <v>5</v>
      </c>
      <c r="DF33" s="148" t="s">
        <v>5</v>
      </c>
      <c r="DG33" s="148" t="s">
        <v>5</v>
      </c>
      <c r="DH33" s="148">
        <v>5.5</v>
      </c>
      <c r="DI33" s="148">
        <v>65</v>
      </c>
      <c r="DJ33" s="66" t="s">
        <v>7351</v>
      </c>
      <c r="DK33" s="66" t="s">
        <v>1631</v>
      </c>
      <c r="DL33" s="68" t="str">
        <f t="shared" si="51"/>
        <v>2025EM1100030-MDSDF406</v>
      </c>
      <c r="DM33" s="66" t="str">
        <f t="shared" si="52"/>
        <v>2 missed</v>
      </c>
      <c r="DN33" s="66" t="str">
        <f t="shared" si="53"/>
        <v>2 missed</v>
      </c>
      <c r="DO33" s="62">
        <f t="shared" si="54"/>
        <v>1</v>
      </c>
      <c r="DP33" s="62">
        <f t="shared" si="55"/>
        <v>0</v>
      </c>
      <c r="DQ33" s="67">
        <f t="shared" si="56"/>
        <v>0.33333333333333331</v>
      </c>
      <c r="DR33" s="67">
        <f t="shared" si="57"/>
        <v>0</v>
      </c>
      <c r="DS33" s="66" t="str">
        <f t="shared" si="58"/>
        <v>4 missed</v>
      </c>
      <c r="DT33" s="62">
        <f t="shared" si="59"/>
        <v>1</v>
      </c>
      <c r="DU33" s="68">
        <f t="shared" si="60"/>
        <v>0.2</v>
      </c>
      <c r="DV33" s="68" t="str">
        <f t="shared" si="61"/>
        <v>Q-1 A-0 || Q Total-3, A Total-2</v>
      </c>
      <c r="DW33" s="62" t="str" cm="1">
        <f t="array" ref="DW33">IFERROR(INDEX('Attendance-Slot-1'!$Q$2:$Q$1112,MATCH(1,('Attendance-Slot-1'!$A$2:$A$1112=$C33)*('Attendance-Slot-1'!$G$2:$G$1112=DW$2),0)),"No Data")</f>
        <v>P-S1_Onsite</v>
      </c>
      <c r="DX33" s="62" t="str" cm="1">
        <f t="array" ref="DX33">IFERROR(INDEX('Attendance-Slot-2'!$Q$2:$Q$2595,MATCH(1,('Attendance-Slot-2'!$A$2:$A$2595=$C33)*('Attendance-Slot-2'!$G$2:$G$2595=DW$2),0)),"No Data")</f>
        <v>No Data</v>
      </c>
      <c r="DY33" s="137">
        <f>VLOOKUP($DL33,'Written Exam Marks'!$H:$Q,10,FALSE)</f>
        <v>6</v>
      </c>
      <c r="DZ33" s="137">
        <f>VLOOKUP($DL33,'Written Exam Marks'!$H:$Q,9,FALSE)</f>
        <v>35</v>
      </c>
      <c r="EA33" s="62" t="str">
        <f t="shared" si="62"/>
        <v>Present</v>
      </c>
      <c r="EB33" s="62" t="str">
        <f t="shared" si="63"/>
        <v>P-S1_Onsite</v>
      </c>
      <c r="EC33" s="114" t="str">
        <f t="shared" si="0"/>
        <v>P-5, 
A-0, 
No Data-0</v>
      </c>
      <c r="ED33" s="114" t="str">
        <f t="shared" si="1"/>
        <v>P-0, 
A-0, 
No Data-5</v>
      </c>
      <c r="EE33" s="114" t="str">
        <f t="shared" si="64"/>
        <v>P-S1_Onsite</v>
      </c>
      <c r="EF33" s="114" t="str">
        <f t="shared" si="65"/>
        <v>P-S1_Onsite</v>
      </c>
      <c r="EG33" s="114" t="str">
        <f t="shared" si="66"/>
        <v>P-S1_Onsite</v>
      </c>
      <c r="EH33" s="114" t="str">
        <f t="shared" si="67"/>
        <v>P-S1_Onsite</v>
      </c>
      <c r="EI33" s="114" t="str">
        <f t="shared" si="68"/>
        <v>P-S1_Onsite</v>
      </c>
      <c r="EJ33" s="114" t="str">
        <f t="shared" si="69"/>
        <v>P-5, A-0, No Data-0</v>
      </c>
      <c r="EK33" s="114" t="s">
        <v>10453</v>
      </c>
      <c r="EL33" s="114">
        <v>28</v>
      </c>
      <c r="EM33" s="114">
        <v>10</v>
      </c>
      <c r="EN33" s="114">
        <v>53</v>
      </c>
      <c r="EO33" s="114">
        <v>91</v>
      </c>
      <c r="EP33" s="114" t="s">
        <v>7217</v>
      </c>
      <c r="EQ33" s="114" t="s">
        <v>1054</v>
      </c>
      <c r="ER33" s="114" t="s">
        <v>1700</v>
      </c>
      <c r="ES33" s="114"/>
      <c r="ET33" s="30" t="s">
        <v>1700</v>
      </c>
    </row>
    <row r="34" spans="1:150" x14ac:dyDescent="0.25">
      <c r="A34" s="114">
        <v>31</v>
      </c>
      <c r="B34" s="114" t="s">
        <v>7224</v>
      </c>
      <c r="C34" s="80" t="s">
        <v>3759</v>
      </c>
      <c r="D34" s="30" t="s">
        <v>3760</v>
      </c>
      <c r="E34" s="30" t="s">
        <v>3761</v>
      </c>
      <c r="F34" s="33" t="s">
        <v>7202</v>
      </c>
      <c r="G34" s="30" t="s">
        <v>3762</v>
      </c>
      <c r="H34" s="143">
        <v>15</v>
      </c>
      <c r="I34" s="143">
        <v>15</v>
      </c>
      <c r="J34" s="143">
        <v>18</v>
      </c>
      <c r="K34" s="143">
        <v>15</v>
      </c>
      <c r="L34" s="143">
        <v>63</v>
      </c>
      <c r="M34" s="143">
        <v>65</v>
      </c>
      <c r="N34" s="40" t="s">
        <v>7314</v>
      </c>
      <c r="O34" s="40" t="s">
        <v>1593</v>
      </c>
      <c r="P34" s="13" t="str">
        <f t="shared" si="2"/>
        <v>2025EM1100031-MDSDF401</v>
      </c>
      <c r="Q34" s="40" t="str">
        <f t="shared" si="3"/>
        <v>0 missed</v>
      </c>
      <c r="R34" s="40" t="str">
        <f t="shared" si="4"/>
        <v>0 missed</v>
      </c>
      <c r="S34" s="40">
        <f t="shared" si="5"/>
        <v>3</v>
      </c>
      <c r="T34" s="40">
        <f t="shared" si="6"/>
        <v>1</v>
      </c>
      <c r="U34" s="41">
        <f t="shared" si="7"/>
        <v>1</v>
      </c>
      <c r="V34" s="41">
        <f t="shared" si="8"/>
        <v>1</v>
      </c>
      <c r="W34" s="40" t="str">
        <f t="shared" si="9"/>
        <v>0 missed</v>
      </c>
      <c r="X34" s="113">
        <f t="shared" si="10"/>
        <v>4</v>
      </c>
      <c r="Y34" s="13">
        <f t="shared" si="11"/>
        <v>1</v>
      </c>
      <c r="Z34" s="13" t="str">
        <f t="shared" si="12"/>
        <v>Q-3 A-1 || Q Total-3, A Total-1</v>
      </c>
      <c r="AA34" s="113" t="str" cm="1">
        <f t="array" ref="AA34">IFERROR(INDEX('Attendance-Slot-1'!$Q$2:$Q$1112,MATCH(1,('Attendance-Slot-1'!$A$2:$A$1112=$C34)*('Attendance-Slot-1'!$G$2:$G$1112=AA$2),0)),"No Data")</f>
        <v>No Data</v>
      </c>
      <c r="AB34" s="113" t="str" cm="1">
        <f t="array" ref="AB34">IFERROR(INDEX('Attendance-Slot-2'!$Q$2:$Q$2595,MATCH(1,('Attendance-Slot-2'!$A$2:$A$2595=$C34)*('Attendance-Slot-2'!$G$2:$G$2595=AA$2),0)),"No Data")</f>
        <v>A-S2_Online</v>
      </c>
      <c r="AC34" s="133" t="e">
        <f>VLOOKUP($P34,'Written Exam Marks'!$H:$Q,10,FALSE)</f>
        <v>#N/A</v>
      </c>
      <c r="AD34" s="133" t="e">
        <f>VLOOKUP($P34,'Written Exam Marks'!$H:$Q,9,FALSE)</f>
        <v>#N/A</v>
      </c>
      <c r="AE34" s="113" t="str">
        <f t="shared" si="13"/>
        <v>Absent</v>
      </c>
      <c r="AF34" s="113" t="str">
        <f t="shared" si="14"/>
        <v>A-S2_Online</v>
      </c>
      <c r="AG34" s="146">
        <v>9.5</v>
      </c>
      <c r="AH34" s="146">
        <v>9.5</v>
      </c>
      <c r="AI34" s="146">
        <v>10</v>
      </c>
      <c r="AJ34" s="146">
        <v>10</v>
      </c>
      <c r="AK34" s="146">
        <v>10</v>
      </c>
      <c r="AL34" s="146" t="s">
        <v>5</v>
      </c>
      <c r="AM34" s="146">
        <v>49</v>
      </c>
      <c r="AN34" s="146">
        <v>60</v>
      </c>
      <c r="AO34" s="43" t="s">
        <v>7336</v>
      </c>
      <c r="AP34" s="43" t="s">
        <v>1598</v>
      </c>
      <c r="AQ34" s="50" t="str">
        <f t="shared" si="15"/>
        <v>2025EM1100031-MDSDF402</v>
      </c>
      <c r="AR34" s="43" t="str">
        <f t="shared" si="16"/>
        <v>1 missed</v>
      </c>
      <c r="AS34" s="47" t="s">
        <v>7342</v>
      </c>
      <c r="AT34" s="43">
        <f t="shared" si="17"/>
        <v>5</v>
      </c>
      <c r="AU34" s="48" t="s">
        <v>7342</v>
      </c>
      <c r="AV34" s="49">
        <f t="shared" si="18"/>
        <v>0.83333333333333337</v>
      </c>
      <c r="AW34" s="48" t="s">
        <v>7342</v>
      </c>
      <c r="AX34" s="43" t="str">
        <f t="shared" si="19"/>
        <v>1 missed</v>
      </c>
      <c r="AY34" s="42">
        <f t="shared" si="20"/>
        <v>5</v>
      </c>
      <c r="AZ34" s="50">
        <f t="shared" si="21"/>
        <v>0.83333333333333337</v>
      </c>
      <c r="BA34" s="50" t="str">
        <f t="shared" si="22"/>
        <v>Q-5 A-- || Q Total-6, A Total-0</v>
      </c>
      <c r="BB34" s="42" t="str" cm="1">
        <f t="array" ref="BB34">IFERROR(INDEX('Attendance-Slot-1'!$Q$2:$Q$1112,MATCH(1,('Attendance-Slot-1'!$A$2:$A$1112=$C34)*('Attendance-Slot-1'!$G$2:$G$1112=BB$2),0)),"No Data")</f>
        <v>No Data</v>
      </c>
      <c r="BC34" s="42" t="str" cm="1">
        <f t="array" ref="BC34">IFERROR(INDEX('Attendance-Slot-2'!$Q$2:$Q$2595,MATCH(1,('Attendance-Slot-2'!$A$2:$A$2595=$C34)*('Attendance-Slot-2'!$G$2:$G$2595=BB$2),0)),"No Data")</f>
        <v>A-S2_Online</v>
      </c>
      <c r="BD34" s="134" t="e">
        <f>VLOOKUP($AQ34,'Written Exam Marks'!$H:$Q,10,FALSE)</f>
        <v>#N/A</v>
      </c>
      <c r="BE34" s="134" t="e">
        <f>VLOOKUP($AQ34,'Written Exam Marks'!$H:$Q,9,FALSE)</f>
        <v>#N/A</v>
      </c>
      <c r="BF34" s="42" t="str">
        <f t="shared" si="23"/>
        <v>Absent</v>
      </c>
      <c r="BG34" s="42" t="str">
        <f t="shared" si="24"/>
        <v>A-S2_Online</v>
      </c>
      <c r="BH34" s="147">
        <v>20</v>
      </c>
      <c r="BI34" s="147">
        <v>8</v>
      </c>
      <c r="BJ34" s="147">
        <v>28</v>
      </c>
      <c r="BK34" s="147">
        <v>60</v>
      </c>
      <c r="BL34" s="52" t="s">
        <v>3697</v>
      </c>
      <c r="BM34" s="52" t="s">
        <v>1606</v>
      </c>
      <c r="BN34" s="57" t="str">
        <f t="shared" si="25"/>
        <v>2025EM1100031-MDSDF403</v>
      </c>
      <c r="BO34" s="52" t="str">
        <f t="shared" si="26"/>
        <v>0 missed</v>
      </c>
      <c r="BP34" s="52" t="str">
        <f t="shared" si="27"/>
        <v>0 missed</v>
      </c>
      <c r="BQ34" s="52">
        <f t="shared" si="28"/>
        <v>1</v>
      </c>
      <c r="BR34" s="52">
        <f t="shared" si="29"/>
        <v>1</v>
      </c>
      <c r="BS34" s="56">
        <f t="shared" si="30"/>
        <v>1</v>
      </c>
      <c r="BT34" s="56">
        <f t="shared" si="31"/>
        <v>1</v>
      </c>
      <c r="BU34" s="52" t="str">
        <f t="shared" si="32"/>
        <v>0 missed</v>
      </c>
      <c r="BV34" s="51">
        <f t="shared" si="33"/>
        <v>2</v>
      </c>
      <c r="BW34" s="57">
        <f t="shared" si="34"/>
        <v>1</v>
      </c>
      <c r="BX34" s="57" t="str">
        <f t="shared" si="35"/>
        <v>Q-1 A-1 || Q Total-1, A Total-1</v>
      </c>
      <c r="BY34" s="51" t="str" cm="1">
        <f t="array" ref="BY34">IFERROR(INDEX('Attendance-Slot-1'!$Q$2:$Q$1112,MATCH(1,('Attendance-Slot-1'!$A$2:$A$1112=$C34)*('Attendance-Slot-1'!$G$2:$G$1112=BY$2),0)),"No Data")</f>
        <v>No Data</v>
      </c>
      <c r="BZ34" s="51" t="str" cm="1">
        <f t="array" ref="BZ34">IFERROR(INDEX('Attendance-Slot-2'!$Q$2:$Q$2595,MATCH(1,('Attendance-Slot-2'!$A$2:$A$2595=$C34)*('Attendance-Slot-2'!$G$2:$G$2595=BY$2),0)),"No Data")</f>
        <v>A-S2_Online</v>
      </c>
      <c r="CA34" s="135" t="e">
        <f>VLOOKUP($BN34,'Written Exam Marks'!$H:$Q,10,FALSE)</f>
        <v>#N/A</v>
      </c>
      <c r="CB34" s="135" t="e">
        <f>VLOOKUP($BN34,'Written Exam Marks'!$H:$Q,9,FALSE)</f>
        <v>#N/A</v>
      </c>
      <c r="CC34" s="51" t="str">
        <f t="shared" si="36"/>
        <v>Absent</v>
      </c>
      <c r="CD34" s="51" t="str">
        <f t="shared" si="37"/>
        <v>A-S2_Online</v>
      </c>
      <c r="CE34" s="29">
        <v>19</v>
      </c>
      <c r="CF34" s="29" t="s">
        <v>5</v>
      </c>
      <c r="CG34" s="29">
        <v>17</v>
      </c>
      <c r="CH34" s="29">
        <v>36</v>
      </c>
      <c r="CI34" s="29">
        <v>60</v>
      </c>
      <c r="CJ34" s="61" t="s">
        <v>7343</v>
      </c>
      <c r="CK34" s="61" t="s">
        <v>1613</v>
      </c>
      <c r="CL34" s="10" t="str">
        <f t="shared" si="38"/>
        <v>2025EM1100031-MDSDF404</v>
      </c>
      <c r="CM34" s="61" t="str">
        <f t="shared" si="39"/>
        <v>1 missed</v>
      </c>
      <c r="CN34" s="61" t="str">
        <f t="shared" si="40"/>
        <v>0 missed</v>
      </c>
      <c r="CO34" s="111">
        <f t="shared" si="41"/>
        <v>1</v>
      </c>
      <c r="CP34" s="111">
        <f t="shared" si="42"/>
        <v>1</v>
      </c>
      <c r="CQ34" s="9">
        <f t="shared" si="43"/>
        <v>0.5</v>
      </c>
      <c r="CR34" s="9">
        <f t="shared" si="44"/>
        <v>1</v>
      </c>
      <c r="CS34" s="61" t="str">
        <f t="shared" si="45"/>
        <v>1 missed</v>
      </c>
      <c r="CT34" s="111">
        <f t="shared" si="46"/>
        <v>2</v>
      </c>
      <c r="CU34" s="10">
        <f t="shared" si="47"/>
        <v>0.66666666666666663</v>
      </c>
      <c r="CV34" s="10" t="str">
        <f t="shared" si="48"/>
        <v>Q-1 A-1 || Q Total-2, A Total-1</v>
      </c>
      <c r="CW34" s="111" t="str" cm="1">
        <f t="array" ref="CW34">IFERROR(INDEX('Attendance-Slot-1'!$Q$2:$Q$1112,MATCH(1,('Attendance-Slot-1'!$A$2:$A$1112=$C34)*('Attendance-Slot-1'!$G$2:$G$1112=CW$2),0)),"No Data")</f>
        <v>No Data</v>
      </c>
      <c r="CX34" s="111" t="str" cm="1">
        <f t="array" ref="CX34">IFERROR(INDEX('Attendance-Slot-2'!$Q$2:$Q$2595,MATCH(1,('Attendance-Slot-2'!$A$2:$A$2595=$C34)*('Attendance-Slot-2'!$G$2:$G$2595=CW$2),0)),"No Data")</f>
        <v>A-S2_Online</v>
      </c>
      <c r="CY34" s="136" t="e">
        <f>VLOOKUP($CL34,'Written Exam Marks'!$H:$Q,10,FALSE)</f>
        <v>#N/A</v>
      </c>
      <c r="CZ34" s="136" t="e">
        <f>VLOOKUP($CL34,'Written Exam Marks'!$H:$Q,9,FALSE)</f>
        <v>#N/A</v>
      </c>
      <c r="DA34" s="111" t="str">
        <f t="shared" si="49"/>
        <v>Absent</v>
      </c>
      <c r="DB34" s="111" t="str">
        <f t="shared" si="50"/>
        <v>A-S2_Online</v>
      </c>
      <c r="DC34" s="148" t="s">
        <v>5</v>
      </c>
      <c r="DD34" s="148">
        <v>7</v>
      </c>
      <c r="DE34" s="148" t="s">
        <v>5</v>
      </c>
      <c r="DF34" s="148">
        <v>10</v>
      </c>
      <c r="DG34" s="148" t="s">
        <v>5</v>
      </c>
      <c r="DH34" s="148">
        <v>17</v>
      </c>
      <c r="DI34" s="148">
        <v>65</v>
      </c>
      <c r="DJ34" s="66" t="s">
        <v>7351</v>
      </c>
      <c r="DK34" s="66" t="s">
        <v>1631</v>
      </c>
      <c r="DL34" s="68" t="str">
        <f t="shared" si="51"/>
        <v>2025EM1100031-MDSDF406</v>
      </c>
      <c r="DM34" s="66" t="str">
        <f t="shared" si="52"/>
        <v>2 missed</v>
      </c>
      <c r="DN34" s="66" t="str">
        <f t="shared" si="53"/>
        <v>1 missed</v>
      </c>
      <c r="DO34" s="62">
        <f t="shared" si="54"/>
        <v>1</v>
      </c>
      <c r="DP34" s="62">
        <f t="shared" si="55"/>
        <v>1</v>
      </c>
      <c r="DQ34" s="67">
        <f t="shared" si="56"/>
        <v>0.33333333333333331</v>
      </c>
      <c r="DR34" s="67">
        <f t="shared" si="57"/>
        <v>0.5</v>
      </c>
      <c r="DS34" s="66" t="str">
        <f t="shared" si="58"/>
        <v>3 missed</v>
      </c>
      <c r="DT34" s="62">
        <f t="shared" si="59"/>
        <v>2</v>
      </c>
      <c r="DU34" s="68">
        <f t="shared" si="60"/>
        <v>0.4</v>
      </c>
      <c r="DV34" s="68" t="str">
        <f t="shared" si="61"/>
        <v>Q-1 A-1 || Q Total-3, A Total-2</v>
      </c>
      <c r="DW34" s="62" t="str" cm="1">
        <f t="array" ref="DW34">IFERROR(INDEX('Attendance-Slot-1'!$Q$2:$Q$1112,MATCH(1,('Attendance-Slot-1'!$A$2:$A$1112=$C34)*('Attendance-Slot-1'!$G$2:$G$1112=DW$2),0)),"No Data")</f>
        <v>No Data</v>
      </c>
      <c r="DX34" s="62" t="str" cm="1">
        <f t="array" ref="DX34">IFERROR(INDEX('Attendance-Slot-2'!$Q$2:$Q$2595,MATCH(1,('Attendance-Slot-2'!$A$2:$A$2595=$C34)*('Attendance-Slot-2'!$G$2:$G$2595=DW$2),0)),"No Data")</f>
        <v>A-S2_Online</v>
      </c>
      <c r="DY34" s="137" t="e">
        <f>VLOOKUP($DL34,'Written Exam Marks'!$H:$Q,10,FALSE)</f>
        <v>#N/A</v>
      </c>
      <c r="DZ34" s="137" t="e">
        <f>VLOOKUP($DL34,'Written Exam Marks'!$H:$Q,9,FALSE)</f>
        <v>#N/A</v>
      </c>
      <c r="EA34" s="62" t="str">
        <f t="shared" si="62"/>
        <v>Absent</v>
      </c>
      <c r="EB34" s="62" t="str">
        <f t="shared" si="63"/>
        <v>A-S2_Online</v>
      </c>
      <c r="EC34" s="114" t="str">
        <f t="shared" si="0"/>
        <v>P-0, 
A-0, 
No Data-5</v>
      </c>
      <c r="ED34" s="114" t="str">
        <f t="shared" si="1"/>
        <v>P-0, 
A-5, 
No Data-0</v>
      </c>
      <c r="EE34" s="114" t="str">
        <f t="shared" si="64"/>
        <v>A-S2_Online</v>
      </c>
      <c r="EF34" s="114" t="str">
        <f t="shared" si="65"/>
        <v>A-S2_Online</v>
      </c>
      <c r="EG34" s="114" t="str">
        <f t="shared" si="66"/>
        <v>A-S2_Online</v>
      </c>
      <c r="EH34" s="114" t="str">
        <f t="shared" si="67"/>
        <v>A-S2_Online</v>
      </c>
      <c r="EI34" s="114" t="str">
        <f t="shared" si="68"/>
        <v>A-S2_Online</v>
      </c>
      <c r="EJ34" s="114" t="str">
        <f t="shared" si="69"/>
        <v>P-0, A-5, No Data-0</v>
      </c>
      <c r="EK34" s="114" t="s">
        <v>10453</v>
      </c>
      <c r="EL34" s="114">
        <v>28</v>
      </c>
      <c r="EM34" s="114">
        <v>9</v>
      </c>
      <c r="EN34" s="114">
        <v>43</v>
      </c>
      <c r="EO34" s="114">
        <v>80</v>
      </c>
      <c r="EP34" s="114" t="s">
        <v>7217</v>
      </c>
      <c r="EQ34" s="114" t="s">
        <v>1031</v>
      </c>
      <c r="ER34" s="114" t="s">
        <v>3759</v>
      </c>
      <c r="ES34" s="114" t="s">
        <v>1098</v>
      </c>
      <c r="ET34" s="30" t="s">
        <v>3759</v>
      </c>
    </row>
    <row r="35" spans="1:150" x14ac:dyDescent="0.25">
      <c r="A35" s="114">
        <v>32</v>
      </c>
      <c r="B35" s="114" t="s">
        <v>7224</v>
      </c>
      <c r="C35" s="80" t="s">
        <v>1709</v>
      </c>
      <c r="D35" s="30" t="s">
        <v>1710</v>
      </c>
      <c r="E35" s="30" t="s">
        <v>1711</v>
      </c>
      <c r="F35" s="33" t="s">
        <v>7201</v>
      </c>
      <c r="G35" s="30" t="s">
        <v>1712</v>
      </c>
      <c r="H35" s="143">
        <v>15</v>
      </c>
      <c r="I35" s="143">
        <v>15</v>
      </c>
      <c r="J35" s="143">
        <v>17</v>
      </c>
      <c r="K35" s="143">
        <v>15</v>
      </c>
      <c r="L35" s="143">
        <v>62</v>
      </c>
      <c r="M35" s="143">
        <v>65</v>
      </c>
      <c r="N35" s="40" t="s">
        <v>7314</v>
      </c>
      <c r="O35" s="40" t="s">
        <v>1593</v>
      </c>
      <c r="P35" s="13" t="str">
        <f t="shared" si="2"/>
        <v>2025EM1100032-MDSDF401</v>
      </c>
      <c r="Q35" s="40" t="str">
        <f t="shared" si="3"/>
        <v>0 missed</v>
      </c>
      <c r="R35" s="40" t="str">
        <f t="shared" si="4"/>
        <v>0 missed</v>
      </c>
      <c r="S35" s="40">
        <f t="shared" si="5"/>
        <v>3</v>
      </c>
      <c r="T35" s="40">
        <f t="shared" si="6"/>
        <v>1</v>
      </c>
      <c r="U35" s="41">
        <f t="shared" si="7"/>
        <v>1</v>
      </c>
      <c r="V35" s="41">
        <f t="shared" si="8"/>
        <v>1</v>
      </c>
      <c r="W35" s="40" t="str">
        <f t="shared" si="9"/>
        <v>0 missed</v>
      </c>
      <c r="X35" s="113">
        <f t="shared" si="10"/>
        <v>4</v>
      </c>
      <c r="Y35" s="13">
        <f t="shared" si="11"/>
        <v>1</v>
      </c>
      <c r="Z35" s="13" t="str">
        <f t="shared" si="12"/>
        <v>Q-3 A-1 || Q Total-3, A Total-1</v>
      </c>
      <c r="AA35" s="113" t="str" cm="1">
        <f t="array" ref="AA35">IFERROR(INDEX('Attendance-Slot-1'!$Q$2:$Q$1112,MATCH(1,('Attendance-Slot-1'!$A$2:$A$1112=$C35)*('Attendance-Slot-1'!$G$2:$G$1112=AA$2),0)),"No Data")</f>
        <v>No Data</v>
      </c>
      <c r="AB35" s="113" t="str" cm="1">
        <f t="array" ref="AB35">IFERROR(INDEX('Attendance-Slot-2'!$Q$2:$Q$2595,MATCH(1,('Attendance-Slot-2'!$A$2:$A$2595=$C35)*('Attendance-Slot-2'!$G$2:$G$2595=AA$2),0)),"No Data")</f>
        <v>P-S2_Onsite</v>
      </c>
      <c r="AC35" s="133">
        <f>VLOOKUP($P35,'Written Exam Marks'!$H:$Q,10,FALSE)</f>
        <v>13</v>
      </c>
      <c r="AD35" s="133">
        <f>VLOOKUP($P35,'Written Exam Marks'!$H:$Q,9,FALSE)</f>
        <v>35</v>
      </c>
      <c r="AE35" s="113" t="str">
        <f t="shared" si="13"/>
        <v>Present</v>
      </c>
      <c r="AF35" s="113" t="str">
        <f t="shared" si="14"/>
        <v>P-S2_Onsite</v>
      </c>
      <c r="AG35" s="146">
        <v>9.5</v>
      </c>
      <c r="AH35" s="146">
        <v>10</v>
      </c>
      <c r="AI35" s="146">
        <v>10</v>
      </c>
      <c r="AJ35" s="146">
        <v>10</v>
      </c>
      <c r="AK35" s="146">
        <v>10</v>
      </c>
      <c r="AL35" s="146">
        <v>10</v>
      </c>
      <c r="AM35" s="146">
        <v>59.5</v>
      </c>
      <c r="AN35" s="146">
        <v>60</v>
      </c>
      <c r="AO35" s="43" t="s">
        <v>7336</v>
      </c>
      <c r="AP35" s="43" t="s">
        <v>1598</v>
      </c>
      <c r="AQ35" s="50" t="str">
        <f t="shared" si="15"/>
        <v>2025EM1100032-MDSDF402</v>
      </c>
      <c r="AR35" s="43" t="str">
        <f t="shared" si="16"/>
        <v>0 missed</v>
      </c>
      <c r="AS35" s="47" t="s">
        <v>7342</v>
      </c>
      <c r="AT35" s="43">
        <f t="shared" si="17"/>
        <v>6</v>
      </c>
      <c r="AU35" s="48" t="s">
        <v>7342</v>
      </c>
      <c r="AV35" s="49">
        <f t="shared" si="18"/>
        <v>1</v>
      </c>
      <c r="AW35" s="48" t="s">
        <v>7342</v>
      </c>
      <c r="AX35" s="43" t="str">
        <f t="shared" si="19"/>
        <v>0 missed</v>
      </c>
      <c r="AY35" s="42">
        <f t="shared" si="20"/>
        <v>6</v>
      </c>
      <c r="AZ35" s="50">
        <f t="shared" si="21"/>
        <v>1</v>
      </c>
      <c r="BA35" s="50" t="str">
        <f t="shared" si="22"/>
        <v>Q-6 A-- || Q Total-6, A Total-0</v>
      </c>
      <c r="BB35" s="42" t="str" cm="1">
        <f t="array" ref="BB35">IFERROR(INDEX('Attendance-Slot-1'!$Q$2:$Q$1112,MATCH(1,('Attendance-Slot-1'!$A$2:$A$1112=$C35)*('Attendance-Slot-1'!$G$2:$G$1112=BB$2),0)),"No Data")</f>
        <v>No Data</v>
      </c>
      <c r="BC35" s="42" t="str" cm="1">
        <f t="array" ref="BC35">IFERROR(INDEX('Attendance-Slot-2'!$Q$2:$Q$2595,MATCH(1,('Attendance-Slot-2'!$A$2:$A$2595=$C35)*('Attendance-Slot-2'!$G$2:$G$2595=BB$2),0)),"No Data")</f>
        <v>P-S2_Onsite</v>
      </c>
      <c r="BD35" s="134">
        <f>VLOOKUP($AQ35,'Written Exam Marks'!$H:$Q,10,FALSE)</f>
        <v>19</v>
      </c>
      <c r="BE35" s="134">
        <f>VLOOKUP($AQ35,'Written Exam Marks'!$H:$Q,9,FALSE)</f>
        <v>40</v>
      </c>
      <c r="BF35" s="42" t="str">
        <f t="shared" si="23"/>
        <v>Present</v>
      </c>
      <c r="BG35" s="42" t="str">
        <f t="shared" si="24"/>
        <v>P-S2_Onsite</v>
      </c>
      <c r="BH35" s="147">
        <v>19</v>
      </c>
      <c r="BI35" s="147">
        <v>20</v>
      </c>
      <c r="BJ35" s="147">
        <v>39</v>
      </c>
      <c r="BK35" s="147">
        <v>60</v>
      </c>
      <c r="BL35" s="52" t="s">
        <v>3697</v>
      </c>
      <c r="BM35" s="52" t="s">
        <v>1606</v>
      </c>
      <c r="BN35" s="57" t="str">
        <f t="shared" si="25"/>
        <v>2025EM1100032-MDSDF403</v>
      </c>
      <c r="BO35" s="52" t="str">
        <f t="shared" si="26"/>
        <v>0 missed</v>
      </c>
      <c r="BP35" s="52" t="str">
        <f t="shared" si="27"/>
        <v>0 missed</v>
      </c>
      <c r="BQ35" s="52">
        <f t="shared" si="28"/>
        <v>1</v>
      </c>
      <c r="BR35" s="52">
        <f t="shared" si="29"/>
        <v>1</v>
      </c>
      <c r="BS35" s="56">
        <f t="shared" si="30"/>
        <v>1</v>
      </c>
      <c r="BT35" s="56">
        <f t="shared" si="31"/>
        <v>1</v>
      </c>
      <c r="BU35" s="52" t="str">
        <f t="shared" si="32"/>
        <v>0 missed</v>
      </c>
      <c r="BV35" s="51">
        <f t="shared" si="33"/>
        <v>2</v>
      </c>
      <c r="BW35" s="57">
        <f t="shared" si="34"/>
        <v>1</v>
      </c>
      <c r="BX35" s="57" t="str">
        <f t="shared" si="35"/>
        <v>Q-1 A-1 || Q Total-1, A Total-1</v>
      </c>
      <c r="BY35" s="51" t="str" cm="1">
        <f t="array" ref="BY35">IFERROR(INDEX('Attendance-Slot-1'!$Q$2:$Q$1112,MATCH(1,('Attendance-Slot-1'!$A$2:$A$1112=$C35)*('Attendance-Slot-1'!$G$2:$G$1112=BY$2),0)),"No Data")</f>
        <v>No Data</v>
      </c>
      <c r="BZ35" s="51" t="str" cm="1">
        <f t="array" ref="BZ35">IFERROR(INDEX('Attendance-Slot-2'!$Q$2:$Q$2595,MATCH(1,('Attendance-Slot-2'!$A$2:$A$2595=$C35)*('Attendance-Slot-2'!$G$2:$G$2595=BY$2),0)),"No Data")</f>
        <v>P-S2_Onsite</v>
      </c>
      <c r="CA35" s="135">
        <f>VLOOKUP($BN35,'Written Exam Marks'!$H:$Q,10,FALSE)</f>
        <v>31.5</v>
      </c>
      <c r="CB35" s="135">
        <f>VLOOKUP($BN35,'Written Exam Marks'!$H:$Q,9,FALSE)</f>
        <v>40</v>
      </c>
      <c r="CC35" s="51" t="str">
        <f t="shared" si="36"/>
        <v>Present</v>
      </c>
      <c r="CD35" s="51" t="str">
        <f t="shared" si="37"/>
        <v>P-S2_Onsite</v>
      </c>
      <c r="CE35" s="29">
        <v>20</v>
      </c>
      <c r="CF35" s="29">
        <v>19</v>
      </c>
      <c r="CG35" s="29">
        <v>17</v>
      </c>
      <c r="CH35" s="29">
        <v>56</v>
      </c>
      <c r="CI35" s="29">
        <v>60</v>
      </c>
      <c r="CJ35" s="61" t="s">
        <v>7343</v>
      </c>
      <c r="CK35" s="61" t="s">
        <v>1613</v>
      </c>
      <c r="CL35" s="10" t="str">
        <f t="shared" si="38"/>
        <v>2025EM1100032-MDSDF404</v>
      </c>
      <c r="CM35" s="61" t="str">
        <f t="shared" si="39"/>
        <v>0 missed</v>
      </c>
      <c r="CN35" s="61" t="str">
        <f t="shared" si="40"/>
        <v>0 missed</v>
      </c>
      <c r="CO35" s="111">
        <f t="shared" si="41"/>
        <v>2</v>
      </c>
      <c r="CP35" s="111">
        <f t="shared" si="42"/>
        <v>1</v>
      </c>
      <c r="CQ35" s="9">
        <f t="shared" si="43"/>
        <v>1</v>
      </c>
      <c r="CR35" s="9">
        <f t="shared" si="44"/>
        <v>1</v>
      </c>
      <c r="CS35" s="61" t="str">
        <f t="shared" si="45"/>
        <v>0 missed</v>
      </c>
      <c r="CT35" s="111">
        <f t="shared" si="46"/>
        <v>3</v>
      </c>
      <c r="CU35" s="10">
        <f t="shared" si="47"/>
        <v>1</v>
      </c>
      <c r="CV35" s="10" t="str">
        <f t="shared" si="48"/>
        <v>Q-2 A-1 || Q Total-2, A Total-1</v>
      </c>
      <c r="CW35" s="111" t="str" cm="1">
        <f t="array" ref="CW35">IFERROR(INDEX('Attendance-Slot-1'!$Q$2:$Q$1112,MATCH(1,('Attendance-Slot-1'!$A$2:$A$1112=$C35)*('Attendance-Slot-1'!$G$2:$G$1112=CW$2),0)),"No Data")</f>
        <v>P-S1_Onsite</v>
      </c>
      <c r="CX35" s="111" t="str" cm="1">
        <f t="array" ref="CX35">IFERROR(INDEX('Attendance-Slot-2'!$Q$2:$Q$2595,MATCH(1,('Attendance-Slot-2'!$A$2:$A$2595=$C35)*('Attendance-Slot-2'!$G$2:$G$2595=CW$2),0)),"No Data")</f>
        <v>No Data</v>
      </c>
      <c r="CY35" s="136">
        <f>VLOOKUP($CL35,'Written Exam Marks'!$H:$Q,10,FALSE)</f>
        <v>26</v>
      </c>
      <c r="CZ35" s="136">
        <f>VLOOKUP($CL35,'Written Exam Marks'!$H:$Q,9,FALSE)</f>
        <v>40</v>
      </c>
      <c r="DA35" s="111" t="str">
        <f t="shared" si="49"/>
        <v>Present</v>
      </c>
      <c r="DB35" s="111" t="str">
        <f t="shared" si="50"/>
        <v>P-S1_Onsite</v>
      </c>
      <c r="DC35" s="148">
        <v>5.5</v>
      </c>
      <c r="DD35" s="148">
        <v>6.625</v>
      </c>
      <c r="DE35" s="148">
        <v>7</v>
      </c>
      <c r="DF35" s="148">
        <v>14</v>
      </c>
      <c r="DG35" s="148">
        <v>18</v>
      </c>
      <c r="DH35" s="148">
        <v>51.125</v>
      </c>
      <c r="DI35" s="148">
        <v>65</v>
      </c>
      <c r="DJ35" s="66" t="s">
        <v>7351</v>
      </c>
      <c r="DK35" s="66" t="s">
        <v>1631</v>
      </c>
      <c r="DL35" s="68" t="str">
        <f t="shared" si="51"/>
        <v>2025EM1100032-MDSDF406</v>
      </c>
      <c r="DM35" s="66" t="str">
        <f t="shared" si="52"/>
        <v>0 missed</v>
      </c>
      <c r="DN35" s="66" t="str">
        <f t="shared" si="53"/>
        <v>0 missed</v>
      </c>
      <c r="DO35" s="62">
        <f t="shared" si="54"/>
        <v>3</v>
      </c>
      <c r="DP35" s="62">
        <f t="shared" si="55"/>
        <v>2</v>
      </c>
      <c r="DQ35" s="67">
        <f t="shared" si="56"/>
        <v>1</v>
      </c>
      <c r="DR35" s="67">
        <f t="shared" si="57"/>
        <v>1</v>
      </c>
      <c r="DS35" s="66" t="str">
        <f t="shared" si="58"/>
        <v>0 missed</v>
      </c>
      <c r="DT35" s="62">
        <f t="shared" si="59"/>
        <v>5</v>
      </c>
      <c r="DU35" s="68">
        <f t="shared" si="60"/>
        <v>1</v>
      </c>
      <c r="DV35" s="68" t="str">
        <f t="shared" si="61"/>
        <v>Q-3 A-2 || Q Total-3, A Total-2</v>
      </c>
      <c r="DW35" s="62" t="str" cm="1">
        <f t="array" ref="DW35">IFERROR(INDEX('Attendance-Slot-1'!$Q$2:$Q$1112,MATCH(1,('Attendance-Slot-1'!$A$2:$A$1112=$C35)*('Attendance-Slot-1'!$G$2:$G$1112=DW$2),0)),"No Data")</f>
        <v>No Data</v>
      </c>
      <c r="DX35" s="62" t="str" cm="1">
        <f t="array" ref="DX35">IFERROR(INDEX('Attendance-Slot-2'!$Q$2:$Q$2595,MATCH(1,('Attendance-Slot-2'!$A$2:$A$2595=$C35)*('Attendance-Slot-2'!$G$2:$G$2595=DW$2),0)),"No Data")</f>
        <v>P-S2_Onsite</v>
      </c>
      <c r="DY35" s="137">
        <f>VLOOKUP($DL35,'Written Exam Marks'!$H:$Q,10,FALSE)</f>
        <v>24</v>
      </c>
      <c r="DZ35" s="137">
        <f>VLOOKUP($DL35,'Written Exam Marks'!$H:$Q,9,FALSE)</f>
        <v>35</v>
      </c>
      <c r="EA35" s="62" t="str">
        <f t="shared" si="62"/>
        <v>Present</v>
      </c>
      <c r="EB35" s="62" t="str">
        <f t="shared" si="63"/>
        <v>P-S2_Onsite</v>
      </c>
      <c r="EC35" s="114" t="str">
        <f t="shared" si="0"/>
        <v>P-1, 
A-0, 
No Data-4</v>
      </c>
      <c r="ED35" s="114" t="str">
        <f t="shared" si="1"/>
        <v>P-4, 
A-0, 
No Data-1</v>
      </c>
      <c r="EE35" s="114" t="str">
        <f t="shared" si="64"/>
        <v>P-S2_Onsite</v>
      </c>
      <c r="EF35" s="114" t="str">
        <f t="shared" si="65"/>
        <v>P-S2_Onsite</v>
      </c>
      <c r="EG35" s="114" t="str">
        <f t="shared" si="66"/>
        <v>P-S2_Onsite</v>
      </c>
      <c r="EH35" s="114" t="str">
        <f t="shared" si="67"/>
        <v>P-S1_Onsite</v>
      </c>
      <c r="EI35" s="114" t="str">
        <f t="shared" si="68"/>
        <v>P-S2_Onsite</v>
      </c>
      <c r="EJ35" s="114" t="str">
        <f t="shared" si="69"/>
        <v>P-5, A-0, No Data-0</v>
      </c>
      <c r="EK35" s="114" t="s">
        <v>10453</v>
      </c>
      <c r="EL35" s="114">
        <v>30</v>
      </c>
      <c r="EM35" s="114">
        <v>10</v>
      </c>
      <c r="EN35" s="114">
        <v>57</v>
      </c>
      <c r="EO35" s="114">
        <v>97</v>
      </c>
      <c r="EP35" s="114" t="s">
        <v>7217</v>
      </c>
      <c r="EQ35" s="114" t="s">
        <v>1054</v>
      </c>
      <c r="ER35" s="114" t="s">
        <v>1709</v>
      </c>
      <c r="ES35" s="114"/>
      <c r="ET35" s="30" t="s">
        <v>1709</v>
      </c>
    </row>
    <row r="36" spans="1:150" x14ac:dyDescent="0.25">
      <c r="A36" s="114">
        <v>33</v>
      </c>
      <c r="B36" s="114" t="s">
        <v>7224</v>
      </c>
      <c r="C36" s="80" t="s">
        <v>3763</v>
      </c>
      <c r="D36" s="30" t="s">
        <v>3764</v>
      </c>
      <c r="E36" s="30" t="s">
        <v>3765</v>
      </c>
      <c r="F36" s="33" t="s">
        <v>7201</v>
      </c>
      <c r="G36" s="30" t="s">
        <v>3766</v>
      </c>
      <c r="H36" s="143" t="s">
        <v>5</v>
      </c>
      <c r="I36" s="143">
        <v>15</v>
      </c>
      <c r="J36" s="143">
        <v>19</v>
      </c>
      <c r="K36" s="143">
        <v>15</v>
      </c>
      <c r="L36" s="143">
        <v>49</v>
      </c>
      <c r="M36" s="143">
        <v>65</v>
      </c>
      <c r="N36" s="40" t="s">
        <v>7314</v>
      </c>
      <c r="O36" s="40" t="s">
        <v>1593</v>
      </c>
      <c r="P36" s="13" t="str">
        <f t="shared" si="2"/>
        <v>2025EM1100033-MDSDF401</v>
      </c>
      <c r="Q36" s="40" t="str">
        <f t="shared" si="3"/>
        <v>1 missed</v>
      </c>
      <c r="R36" s="40" t="str">
        <f t="shared" si="4"/>
        <v>0 missed</v>
      </c>
      <c r="S36" s="40">
        <f t="shared" si="5"/>
        <v>2</v>
      </c>
      <c r="T36" s="40">
        <f t="shared" si="6"/>
        <v>1</v>
      </c>
      <c r="U36" s="41">
        <f t="shared" si="7"/>
        <v>0.66666666666666663</v>
      </c>
      <c r="V36" s="41">
        <f t="shared" si="8"/>
        <v>1</v>
      </c>
      <c r="W36" s="40" t="str">
        <f t="shared" si="9"/>
        <v>1 missed</v>
      </c>
      <c r="X36" s="113">
        <f t="shared" si="10"/>
        <v>3</v>
      </c>
      <c r="Y36" s="13">
        <f t="shared" si="11"/>
        <v>0.75</v>
      </c>
      <c r="Z36" s="13" t="str">
        <f t="shared" si="12"/>
        <v>Q-2 A-1 || Q Total-3, A Total-1</v>
      </c>
      <c r="AA36" s="113" t="str" cm="1">
        <f t="array" ref="AA36">IFERROR(INDEX('Attendance-Slot-1'!$Q$2:$Q$1112,MATCH(1,('Attendance-Slot-1'!$A$2:$A$1112=$C36)*('Attendance-Slot-1'!$G$2:$G$1112=AA$2),0)),"No Data")</f>
        <v>No Data</v>
      </c>
      <c r="AB36" s="113" t="str" cm="1">
        <f t="array" ref="AB36">IFERROR(INDEX('Attendance-Slot-2'!$Q$2:$Q$2595,MATCH(1,('Attendance-Slot-2'!$A$2:$A$2595=$C36)*('Attendance-Slot-2'!$G$2:$G$2595=AA$2),0)),"No Data")</f>
        <v>P-S2_Onsite</v>
      </c>
      <c r="AC36" s="133">
        <f>VLOOKUP($P36,'Written Exam Marks'!$H:$Q,10,FALSE)</f>
        <v>14.5</v>
      </c>
      <c r="AD36" s="133">
        <f>VLOOKUP($P36,'Written Exam Marks'!$H:$Q,9,FALSE)</f>
        <v>35</v>
      </c>
      <c r="AE36" s="113" t="str">
        <f t="shared" si="13"/>
        <v>Present</v>
      </c>
      <c r="AF36" s="113" t="str">
        <f t="shared" si="14"/>
        <v>P-S2_Onsite</v>
      </c>
      <c r="AG36" s="146">
        <v>9.5</v>
      </c>
      <c r="AH36" s="146">
        <v>10</v>
      </c>
      <c r="AI36" s="146">
        <v>10</v>
      </c>
      <c r="AJ36" s="146">
        <v>10</v>
      </c>
      <c r="AK36" s="146">
        <v>10</v>
      </c>
      <c r="AL36" s="146">
        <v>9</v>
      </c>
      <c r="AM36" s="146">
        <v>58.5</v>
      </c>
      <c r="AN36" s="146">
        <v>60</v>
      </c>
      <c r="AO36" s="43" t="s">
        <v>7336</v>
      </c>
      <c r="AP36" s="43" t="s">
        <v>1598</v>
      </c>
      <c r="AQ36" s="50" t="str">
        <f t="shared" si="15"/>
        <v>2025EM1100033-MDSDF402</v>
      </c>
      <c r="AR36" s="43" t="str">
        <f t="shared" si="16"/>
        <v>0 missed</v>
      </c>
      <c r="AS36" s="47" t="s">
        <v>7342</v>
      </c>
      <c r="AT36" s="43">
        <f t="shared" si="17"/>
        <v>6</v>
      </c>
      <c r="AU36" s="48" t="s">
        <v>7342</v>
      </c>
      <c r="AV36" s="49">
        <f t="shared" si="18"/>
        <v>1</v>
      </c>
      <c r="AW36" s="48" t="s">
        <v>7342</v>
      </c>
      <c r="AX36" s="43" t="str">
        <f t="shared" si="19"/>
        <v>0 missed</v>
      </c>
      <c r="AY36" s="42">
        <f t="shared" si="20"/>
        <v>6</v>
      </c>
      <c r="AZ36" s="50">
        <f t="shared" si="21"/>
        <v>1</v>
      </c>
      <c r="BA36" s="50" t="str">
        <f t="shared" si="22"/>
        <v>Q-6 A-- || Q Total-6, A Total-0</v>
      </c>
      <c r="BB36" s="42" t="str" cm="1">
        <f t="array" ref="BB36">IFERROR(INDEX('Attendance-Slot-1'!$Q$2:$Q$1112,MATCH(1,('Attendance-Slot-1'!$A$2:$A$1112=$C36)*('Attendance-Slot-1'!$G$2:$G$1112=BB$2),0)),"No Data")</f>
        <v>No Data</v>
      </c>
      <c r="BC36" s="42" t="str" cm="1">
        <f t="array" ref="BC36">IFERROR(INDEX('Attendance-Slot-2'!$Q$2:$Q$2595,MATCH(1,('Attendance-Slot-2'!$A$2:$A$2595=$C36)*('Attendance-Slot-2'!$G$2:$G$2595=BB$2),0)),"No Data")</f>
        <v>P-S2_Onsite</v>
      </c>
      <c r="BD36" s="134">
        <f>VLOOKUP($AQ36,'Written Exam Marks'!$H:$Q,10,FALSE)</f>
        <v>25</v>
      </c>
      <c r="BE36" s="134">
        <f>VLOOKUP($AQ36,'Written Exam Marks'!$H:$Q,9,FALSE)</f>
        <v>40</v>
      </c>
      <c r="BF36" s="42" t="str">
        <f t="shared" si="23"/>
        <v>Present</v>
      </c>
      <c r="BG36" s="42" t="str">
        <f t="shared" si="24"/>
        <v>P-S2_Onsite</v>
      </c>
      <c r="BH36" s="147">
        <v>19</v>
      </c>
      <c r="BI36" s="147">
        <v>16</v>
      </c>
      <c r="BJ36" s="147">
        <v>35</v>
      </c>
      <c r="BK36" s="147">
        <v>60</v>
      </c>
      <c r="BL36" s="52" t="s">
        <v>3697</v>
      </c>
      <c r="BM36" s="52" t="s">
        <v>1606</v>
      </c>
      <c r="BN36" s="57" t="str">
        <f t="shared" si="25"/>
        <v>2025EM1100033-MDSDF403</v>
      </c>
      <c r="BO36" s="52" t="str">
        <f t="shared" si="26"/>
        <v>0 missed</v>
      </c>
      <c r="BP36" s="52" t="str">
        <f t="shared" si="27"/>
        <v>0 missed</v>
      </c>
      <c r="BQ36" s="52">
        <f t="shared" si="28"/>
        <v>1</v>
      </c>
      <c r="BR36" s="52">
        <f t="shared" si="29"/>
        <v>1</v>
      </c>
      <c r="BS36" s="56">
        <f t="shared" si="30"/>
        <v>1</v>
      </c>
      <c r="BT36" s="56">
        <f t="shared" si="31"/>
        <v>1</v>
      </c>
      <c r="BU36" s="52" t="str">
        <f t="shared" si="32"/>
        <v>0 missed</v>
      </c>
      <c r="BV36" s="51">
        <f t="shared" si="33"/>
        <v>2</v>
      </c>
      <c r="BW36" s="57">
        <f t="shared" si="34"/>
        <v>1</v>
      </c>
      <c r="BX36" s="57" t="str">
        <f t="shared" si="35"/>
        <v>Q-1 A-1 || Q Total-1, A Total-1</v>
      </c>
      <c r="BY36" s="51" t="str" cm="1">
        <f t="array" ref="BY36">IFERROR(INDEX('Attendance-Slot-1'!$Q$2:$Q$1112,MATCH(1,('Attendance-Slot-1'!$A$2:$A$1112=$C36)*('Attendance-Slot-1'!$G$2:$G$1112=BY$2),0)),"No Data")</f>
        <v>No Data</v>
      </c>
      <c r="BZ36" s="51" t="str" cm="1">
        <f t="array" ref="BZ36">IFERROR(INDEX('Attendance-Slot-2'!$Q$2:$Q$2595,MATCH(1,('Attendance-Slot-2'!$A$2:$A$2595=$C36)*('Attendance-Slot-2'!$G$2:$G$2595=BY$2),0)),"No Data")</f>
        <v>P-S2_Onsite</v>
      </c>
      <c r="CA36" s="135">
        <f>VLOOKUP($BN36,'Written Exam Marks'!$H:$Q,10,FALSE)</f>
        <v>28.5</v>
      </c>
      <c r="CB36" s="135">
        <f>VLOOKUP($BN36,'Written Exam Marks'!$H:$Q,9,FALSE)</f>
        <v>40</v>
      </c>
      <c r="CC36" s="51" t="str">
        <f t="shared" si="36"/>
        <v>Present</v>
      </c>
      <c r="CD36" s="51" t="str">
        <f t="shared" si="37"/>
        <v>P-S2_Onsite</v>
      </c>
      <c r="CE36" s="29">
        <v>20</v>
      </c>
      <c r="CF36" s="29">
        <v>20</v>
      </c>
      <c r="CG36" s="29">
        <v>16</v>
      </c>
      <c r="CH36" s="29">
        <v>56</v>
      </c>
      <c r="CI36" s="29">
        <v>60</v>
      </c>
      <c r="CJ36" s="61" t="s">
        <v>7343</v>
      </c>
      <c r="CK36" s="61" t="s">
        <v>1613</v>
      </c>
      <c r="CL36" s="10" t="str">
        <f t="shared" si="38"/>
        <v>2025EM1100033-MDSDF404</v>
      </c>
      <c r="CM36" s="61" t="str">
        <f t="shared" si="39"/>
        <v>0 missed</v>
      </c>
      <c r="CN36" s="61" t="str">
        <f t="shared" si="40"/>
        <v>0 missed</v>
      </c>
      <c r="CO36" s="111">
        <f t="shared" si="41"/>
        <v>2</v>
      </c>
      <c r="CP36" s="111">
        <f t="shared" si="42"/>
        <v>1</v>
      </c>
      <c r="CQ36" s="9">
        <f t="shared" si="43"/>
        <v>1</v>
      </c>
      <c r="CR36" s="9">
        <f t="shared" si="44"/>
        <v>1</v>
      </c>
      <c r="CS36" s="61" t="str">
        <f t="shared" si="45"/>
        <v>0 missed</v>
      </c>
      <c r="CT36" s="111">
        <f t="shared" si="46"/>
        <v>3</v>
      </c>
      <c r="CU36" s="10">
        <f t="shared" si="47"/>
        <v>1</v>
      </c>
      <c r="CV36" s="10" t="str">
        <f t="shared" si="48"/>
        <v>Q-2 A-1 || Q Total-2, A Total-1</v>
      </c>
      <c r="CW36" s="111" t="str" cm="1">
        <f t="array" ref="CW36">IFERROR(INDEX('Attendance-Slot-1'!$Q$2:$Q$1112,MATCH(1,('Attendance-Slot-1'!$A$2:$A$1112=$C36)*('Attendance-Slot-1'!$G$2:$G$1112=CW$2),0)),"No Data")</f>
        <v>No Data</v>
      </c>
      <c r="CX36" s="111" t="str" cm="1">
        <f t="array" ref="CX36">IFERROR(INDEX('Attendance-Slot-2'!$Q$2:$Q$2595,MATCH(1,('Attendance-Slot-2'!$A$2:$A$2595=$C36)*('Attendance-Slot-2'!$G$2:$G$2595=CW$2),0)),"No Data")</f>
        <v>P-S2_Onsite</v>
      </c>
      <c r="CY36" s="136">
        <f>VLOOKUP($CL36,'Written Exam Marks'!$H:$Q,10,FALSE)</f>
        <v>28</v>
      </c>
      <c r="CZ36" s="136">
        <f>VLOOKUP($CL36,'Written Exam Marks'!$H:$Q,9,FALSE)</f>
        <v>40</v>
      </c>
      <c r="DA36" s="111" t="str">
        <f t="shared" si="49"/>
        <v>Present</v>
      </c>
      <c r="DB36" s="111" t="str">
        <f t="shared" si="50"/>
        <v>P-S2_Onsite</v>
      </c>
      <c r="DC36" s="148">
        <v>5.5</v>
      </c>
      <c r="DD36" s="148">
        <v>7</v>
      </c>
      <c r="DE36" s="148">
        <v>8</v>
      </c>
      <c r="DF36" s="148">
        <v>16</v>
      </c>
      <c r="DG36" s="148">
        <v>19</v>
      </c>
      <c r="DH36" s="148">
        <v>55.5</v>
      </c>
      <c r="DI36" s="148">
        <v>65</v>
      </c>
      <c r="DJ36" s="66" t="s">
        <v>7351</v>
      </c>
      <c r="DK36" s="66" t="s">
        <v>1631</v>
      </c>
      <c r="DL36" s="68" t="str">
        <f t="shared" si="51"/>
        <v>2025EM1100033-MDSDF406</v>
      </c>
      <c r="DM36" s="66" t="str">
        <f t="shared" si="52"/>
        <v>0 missed</v>
      </c>
      <c r="DN36" s="66" t="str">
        <f t="shared" si="53"/>
        <v>0 missed</v>
      </c>
      <c r="DO36" s="62">
        <f t="shared" si="54"/>
        <v>3</v>
      </c>
      <c r="DP36" s="62">
        <f t="shared" si="55"/>
        <v>2</v>
      </c>
      <c r="DQ36" s="67">
        <f t="shared" si="56"/>
        <v>1</v>
      </c>
      <c r="DR36" s="67">
        <f t="shared" si="57"/>
        <v>1</v>
      </c>
      <c r="DS36" s="66" t="str">
        <f t="shared" si="58"/>
        <v>0 missed</v>
      </c>
      <c r="DT36" s="62">
        <f t="shared" si="59"/>
        <v>5</v>
      </c>
      <c r="DU36" s="68">
        <f t="shared" si="60"/>
        <v>1</v>
      </c>
      <c r="DV36" s="68" t="str">
        <f t="shared" si="61"/>
        <v>Q-3 A-2 || Q Total-3, A Total-2</v>
      </c>
      <c r="DW36" s="62" t="str" cm="1">
        <f t="array" ref="DW36">IFERROR(INDEX('Attendance-Slot-1'!$Q$2:$Q$1112,MATCH(1,('Attendance-Slot-1'!$A$2:$A$1112=$C36)*('Attendance-Slot-1'!$G$2:$G$1112=DW$2),0)),"No Data")</f>
        <v>No Data</v>
      </c>
      <c r="DX36" s="62" t="str" cm="1">
        <f t="array" ref="DX36">IFERROR(INDEX('Attendance-Slot-2'!$Q$2:$Q$2595,MATCH(1,('Attendance-Slot-2'!$A$2:$A$2595=$C36)*('Attendance-Slot-2'!$G$2:$G$2595=DW$2),0)),"No Data")</f>
        <v>P-S2_Onsite</v>
      </c>
      <c r="DY36" s="137">
        <f>VLOOKUP($DL36,'Written Exam Marks'!$H:$Q,10,FALSE)</f>
        <v>24</v>
      </c>
      <c r="DZ36" s="137">
        <f>VLOOKUP($DL36,'Written Exam Marks'!$H:$Q,9,FALSE)</f>
        <v>35</v>
      </c>
      <c r="EA36" s="62" t="str">
        <f t="shared" si="62"/>
        <v>Present</v>
      </c>
      <c r="EB36" s="62" t="str">
        <f t="shared" si="63"/>
        <v>P-S2_Onsite</v>
      </c>
      <c r="EC36" s="114" t="str">
        <f t="shared" si="0"/>
        <v>P-0, 
A-0, 
No Data-5</v>
      </c>
      <c r="ED36" s="114" t="str">
        <f t="shared" si="1"/>
        <v>P-5, 
A-0, 
No Data-0</v>
      </c>
      <c r="EE36" s="114" t="str">
        <f t="shared" si="64"/>
        <v>P-S2_Onsite</v>
      </c>
      <c r="EF36" s="114" t="str">
        <f t="shared" si="65"/>
        <v>P-S2_Onsite</v>
      </c>
      <c r="EG36" s="114" t="str">
        <f t="shared" si="66"/>
        <v>P-S2_Onsite</v>
      </c>
      <c r="EH36" s="114" t="str">
        <f t="shared" si="67"/>
        <v>P-S2_Onsite</v>
      </c>
      <c r="EI36" s="114" t="str">
        <f t="shared" si="68"/>
        <v>P-S2_Onsite</v>
      </c>
      <c r="EJ36" s="114" t="str">
        <f t="shared" si="69"/>
        <v>P-5, A-0, No Data-0</v>
      </c>
      <c r="EK36" s="114" t="s">
        <v>10453</v>
      </c>
      <c r="EL36" s="114">
        <v>28.5</v>
      </c>
      <c r="EM36" s="114">
        <v>10</v>
      </c>
      <c r="EN36" s="114">
        <v>57</v>
      </c>
      <c r="EO36" s="114">
        <v>95.5</v>
      </c>
      <c r="EP36" s="114" t="s">
        <v>7217</v>
      </c>
      <c r="EQ36" s="114" t="s">
        <v>1054</v>
      </c>
      <c r="ER36" s="114" t="s">
        <v>3763</v>
      </c>
      <c r="ES36" s="114"/>
      <c r="ET36" s="30" t="s">
        <v>3763</v>
      </c>
    </row>
    <row r="37" spans="1:150" x14ac:dyDescent="0.25">
      <c r="A37" s="114">
        <v>34</v>
      </c>
      <c r="B37" s="114" t="s">
        <v>7224</v>
      </c>
      <c r="C37" s="80" t="s">
        <v>3767</v>
      </c>
      <c r="D37" s="30" t="s">
        <v>3768</v>
      </c>
      <c r="E37" s="30" t="s">
        <v>3769</v>
      </c>
      <c r="F37" s="33" t="s">
        <v>7201</v>
      </c>
      <c r="G37" s="30" t="s">
        <v>3770</v>
      </c>
      <c r="H37" s="143">
        <v>15</v>
      </c>
      <c r="I37" s="143" t="s">
        <v>5</v>
      </c>
      <c r="J37" s="143" t="s">
        <v>5</v>
      </c>
      <c r="K37" s="143" t="s">
        <v>5</v>
      </c>
      <c r="L37" s="143">
        <v>15</v>
      </c>
      <c r="M37" s="143">
        <v>65</v>
      </c>
      <c r="N37" s="40" t="s">
        <v>7314</v>
      </c>
      <c r="O37" s="40" t="s">
        <v>1593</v>
      </c>
      <c r="P37" s="13" t="str">
        <f t="shared" si="2"/>
        <v>2025EM1100034-MDSDF401</v>
      </c>
      <c r="Q37" s="40" t="str">
        <f t="shared" si="3"/>
        <v>2 missed</v>
      </c>
      <c r="R37" s="40" t="str">
        <f t="shared" si="4"/>
        <v>1 missed</v>
      </c>
      <c r="S37" s="40">
        <f t="shared" si="5"/>
        <v>1</v>
      </c>
      <c r="T37" s="40">
        <f t="shared" si="6"/>
        <v>0</v>
      </c>
      <c r="U37" s="41">
        <f t="shared" si="7"/>
        <v>0.33333333333333331</v>
      </c>
      <c r="V37" s="41">
        <f t="shared" si="8"/>
        <v>0</v>
      </c>
      <c r="W37" s="40" t="str">
        <f t="shared" si="9"/>
        <v>3 missed</v>
      </c>
      <c r="X37" s="113">
        <f t="shared" si="10"/>
        <v>1</v>
      </c>
      <c r="Y37" s="13">
        <f t="shared" si="11"/>
        <v>0.25</v>
      </c>
      <c r="Z37" s="13" t="str">
        <f t="shared" si="12"/>
        <v>Q-1 A-0 || Q Total-3, A Total-1</v>
      </c>
      <c r="AA37" s="113" t="str" cm="1">
        <f t="array" ref="AA37">IFERROR(INDEX('Attendance-Slot-1'!$Q$2:$Q$1112,MATCH(1,('Attendance-Slot-1'!$A$2:$A$1112=$C37)*('Attendance-Slot-1'!$G$2:$G$1112=AA$2),0)),"No Data")</f>
        <v>No Data</v>
      </c>
      <c r="AB37" s="113" t="str" cm="1">
        <f t="array" ref="AB37">IFERROR(INDEX('Attendance-Slot-2'!$Q$2:$Q$2595,MATCH(1,('Attendance-Slot-2'!$A$2:$A$2595=$C37)*('Attendance-Slot-2'!$G$2:$G$2595=AA$2),0)),"No Data")</f>
        <v>A-S2_Onsite</v>
      </c>
      <c r="AC37" s="133" t="e">
        <f>VLOOKUP($P37,'Written Exam Marks'!$H:$Q,10,FALSE)</f>
        <v>#N/A</v>
      </c>
      <c r="AD37" s="133" t="e">
        <f>VLOOKUP($P37,'Written Exam Marks'!$H:$Q,9,FALSE)</f>
        <v>#N/A</v>
      </c>
      <c r="AE37" s="113" t="str">
        <f t="shared" si="13"/>
        <v>Absent</v>
      </c>
      <c r="AF37" s="113" t="str">
        <f t="shared" si="14"/>
        <v>A-S2_Onsite</v>
      </c>
      <c r="AG37" s="146">
        <v>9.5</v>
      </c>
      <c r="AH37" s="146">
        <v>5</v>
      </c>
      <c r="AI37" s="146" t="s">
        <v>5</v>
      </c>
      <c r="AJ37" s="146" t="s">
        <v>5</v>
      </c>
      <c r="AK37" s="146" t="s">
        <v>5</v>
      </c>
      <c r="AL37" s="146" t="s">
        <v>5</v>
      </c>
      <c r="AM37" s="146">
        <v>14.5</v>
      </c>
      <c r="AN37" s="146">
        <v>60</v>
      </c>
      <c r="AO37" s="43" t="s">
        <v>7336</v>
      </c>
      <c r="AP37" s="43" t="s">
        <v>1598</v>
      </c>
      <c r="AQ37" s="50" t="str">
        <f t="shared" si="15"/>
        <v>2025EM1100034-MDSDF402</v>
      </c>
      <c r="AR37" s="43" t="str">
        <f t="shared" si="16"/>
        <v>4 missed</v>
      </c>
      <c r="AS37" s="47" t="s">
        <v>7342</v>
      </c>
      <c r="AT37" s="43">
        <f t="shared" si="17"/>
        <v>2</v>
      </c>
      <c r="AU37" s="48" t="s">
        <v>7342</v>
      </c>
      <c r="AV37" s="49">
        <f t="shared" si="18"/>
        <v>0.33333333333333331</v>
      </c>
      <c r="AW37" s="48" t="s">
        <v>7342</v>
      </c>
      <c r="AX37" s="43" t="str">
        <f t="shared" si="19"/>
        <v>4 missed</v>
      </c>
      <c r="AY37" s="42">
        <f t="shared" si="20"/>
        <v>2</v>
      </c>
      <c r="AZ37" s="50">
        <f t="shared" si="21"/>
        <v>0.33333333333333331</v>
      </c>
      <c r="BA37" s="50" t="str">
        <f t="shared" si="22"/>
        <v>Q-2 A-- || Q Total-6, A Total-0</v>
      </c>
      <c r="BB37" s="42" t="str" cm="1">
        <f t="array" ref="BB37">IFERROR(INDEX('Attendance-Slot-1'!$Q$2:$Q$1112,MATCH(1,('Attendance-Slot-1'!$A$2:$A$1112=$C37)*('Attendance-Slot-1'!$G$2:$G$1112=BB$2),0)),"No Data")</f>
        <v>No Data</v>
      </c>
      <c r="BC37" s="42" t="str" cm="1">
        <f t="array" ref="BC37">IFERROR(INDEX('Attendance-Slot-2'!$Q$2:$Q$2595,MATCH(1,('Attendance-Slot-2'!$A$2:$A$2595=$C37)*('Attendance-Slot-2'!$G$2:$G$2595=BB$2),0)),"No Data")</f>
        <v>A-S2_Onsite</v>
      </c>
      <c r="BD37" s="134" t="e">
        <f>VLOOKUP($AQ37,'Written Exam Marks'!$H:$Q,10,FALSE)</f>
        <v>#N/A</v>
      </c>
      <c r="BE37" s="134" t="e">
        <f>VLOOKUP($AQ37,'Written Exam Marks'!$H:$Q,9,FALSE)</f>
        <v>#N/A</v>
      </c>
      <c r="BF37" s="42" t="str">
        <f t="shared" si="23"/>
        <v>Absent</v>
      </c>
      <c r="BG37" s="42" t="str">
        <f t="shared" si="24"/>
        <v>A-S2_Onsite</v>
      </c>
      <c r="BH37" s="147" t="s">
        <v>5</v>
      </c>
      <c r="BI37" s="147" t="s">
        <v>5</v>
      </c>
      <c r="BJ37" s="147">
        <v>0</v>
      </c>
      <c r="BK37" s="147">
        <v>60</v>
      </c>
      <c r="BL37" s="52" t="s">
        <v>3697</v>
      </c>
      <c r="BM37" s="52" t="s">
        <v>1606</v>
      </c>
      <c r="BN37" s="57" t="str">
        <f t="shared" si="25"/>
        <v>2025EM1100034-MDSDF403</v>
      </c>
      <c r="BO37" s="52" t="str">
        <f t="shared" si="26"/>
        <v>1 missed</v>
      </c>
      <c r="BP37" s="52" t="str">
        <f t="shared" si="27"/>
        <v>1 missed</v>
      </c>
      <c r="BQ37" s="52">
        <f t="shared" si="28"/>
        <v>0</v>
      </c>
      <c r="BR37" s="52">
        <f t="shared" si="29"/>
        <v>0</v>
      </c>
      <c r="BS37" s="56">
        <f t="shared" si="30"/>
        <v>0</v>
      </c>
      <c r="BT37" s="56">
        <f t="shared" si="31"/>
        <v>0</v>
      </c>
      <c r="BU37" s="52" t="str">
        <f t="shared" si="32"/>
        <v>2 missed</v>
      </c>
      <c r="BV37" s="51">
        <f t="shared" si="33"/>
        <v>0</v>
      </c>
      <c r="BW37" s="57">
        <f t="shared" si="34"/>
        <v>0</v>
      </c>
      <c r="BX37" s="57" t="str">
        <f t="shared" si="35"/>
        <v>Q-0 A-0 || Q Total-1, A Total-1</v>
      </c>
      <c r="BY37" s="51" t="str" cm="1">
        <f t="array" ref="BY37">IFERROR(INDEX('Attendance-Slot-1'!$Q$2:$Q$1112,MATCH(1,('Attendance-Slot-1'!$A$2:$A$1112=$C37)*('Attendance-Slot-1'!$G$2:$G$1112=BY$2),0)),"No Data")</f>
        <v>No Data</v>
      </c>
      <c r="BZ37" s="51" t="str" cm="1">
        <f t="array" ref="BZ37">IFERROR(INDEX('Attendance-Slot-2'!$Q$2:$Q$2595,MATCH(1,('Attendance-Slot-2'!$A$2:$A$2595=$C37)*('Attendance-Slot-2'!$G$2:$G$2595=BY$2),0)),"No Data")</f>
        <v>A-S2_Onsite</v>
      </c>
      <c r="CA37" s="135" t="e">
        <f>VLOOKUP($BN37,'Written Exam Marks'!$H:$Q,10,FALSE)</f>
        <v>#N/A</v>
      </c>
      <c r="CB37" s="135" t="e">
        <f>VLOOKUP($BN37,'Written Exam Marks'!$H:$Q,9,FALSE)</f>
        <v>#N/A</v>
      </c>
      <c r="CC37" s="51" t="str">
        <f t="shared" si="36"/>
        <v>Absent</v>
      </c>
      <c r="CD37" s="51" t="str">
        <f t="shared" si="37"/>
        <v>A-S2_Onsite</v>
      </c>
      <c r="CE37" s="29" t="s">
        <v>5</v>
      </c>
      <c r="CF37" s="29" t="s">
        <v>5</v>
      </c>
      <c r="CG37" s="29" t="s">
        <v>5</v>
      </c>
      <c r="CH37" s="29">
        <v>0</v>
      </c>
      <c r="CI37" s="29">
        <v>60</v>
      </c>
      <c r="CJ37" s="61" t="s">
        <v>7343</v>
      </c>
      <c r="CK37" s="61" t="s">
        <v>1613</v>
      </c>
      <c r="CL37" s="10" t="str">
        <f t="shared" si="38"/>
        <v>2025EM1100034-MDSDF404</v>
      </c>
      <c r="CM37" s="61" t="str">
        <f t="shared" si="39"/>
        <v>2 missed</v>
      </c>
      <c r="CN37" s="61" t="str">
        <f t="shared" si="40"/>
        <v>1 missed</v>
      </c>
      <c r="CO37" s="111">
        <f t="shared" si="41"/>
        <v>0</v>
      </c>
      <c r="CP37" s="111">
        <f t="shared" si="42"/>
        <v>0</v>
      </c>
      <c r="CQ37" s="9">
        <f t="shared" si="43"/>
        <v>0</v>
      </c>
      <c r="CR37" s="9">
        <f t="shared" si="44"/>
        <v>0</v>
      </c>
      <c r="CS37" s="61" t="str">
        <f t="shared" si="45"/>
        <v>3 missed</v>
      </c>
      <c r="CT37" s="111">
        <f t="shared" si="46"/>
        <v>0</v>
      </c>
      <c r="CU37" s="10">
        <f t="shared" si="47"/>
        <v>0</v>
      </c>
      <c r="CV37" s="10" t="str">
        <f t="shared" si="48"/>
        <v>Q-0 A-0 || Q Total-2, A Total-1</v>
      </c>
      <c r="CW37" s="111" t="str" cm="1">
        <f t="array" ref="CW37">IFERROR(INDEX('Attendance-Slot-1'!$Q$2:$Q$1112,MATCH(1,('Attendance-Slot-1'!$A$2:$A$1112=$C37)*('Attendance-Slot-1'!$G$2:$G$1112=CW$2),0)),"No Data")</f>
        <v>No Data</v>
      </c>
      <c r="CX37" s="111" t="str" cm="1">
        <f t="array" ref="CX37">IFERROR(INDEX('Attendance-Slot-2'!$Q$2:$Q$2595,MATCH(1,('Attendance-Slot-2'!$A$2:$A$2595=$C37)*('Attendance-Slot-2'!$G$2:$G$2595=CW$2),0)),"No Data")</f>
        <v>A-S2_Onsite</v>
      </c>
      <c r="CY37" s="136" t="e">
        <f>VLOOKUP($CL37,'Written Exam Marks'!$H:$Q,10,FALSE)</f>
        <v>#N/A</v>
      </c>
      <c r="CZ37" s="136" t="e">
        <f>VLOOKUP($CL37,'Written Exam Marks'!$H:$Q,9,FALSE)</f>
        <v>#N/A</v>
      </c>
      <c r="DA37" s="111" t="str">
        <f t="shared" si="49"/>
        <v>Absent</v>
      </c>
      <c r="DB37" s="111" t="str">
        <f t="shared" si="50"/>
        <v>A-S2_Onsite</v>
      </c>
      <c r="DC37" s="148" t="s">
        <v>5</v>
      </c>
      <c r="DD37" s="148" t="s">
        <v>5</v>
      </c>
      <c r="DE37" s="148" t="s">
        <v>5</v>
      </c>
      <c r="DF37" s="148" t="s">
        <v>5</v>
      </c>
      <c r="DG37" s="148" t="s">
        <v>5</v>
      </c>
      <c r="DH37" s="148">
        <v>0</v>
      </c>
      <c r="DI37" s="148">
        <v>65</v>
      </c>
      <c r="DJ37" s="66" t="s">
        <v>7351</v>
      </c>
      <c r="DK37" s="66" t="s">
        <v>1631</v>
      </c>
      <c r="DL37" s="68" t="str">
        <f t="shared" si="51"/>
        <v>2025EM1100034-MDSDF406</v>
      </c>
      <c r="DM37" s="66" t="str">
        <f t="shared" si="52"/>
        <v>3 missed</v>
      </c>
      <c r="DN37" s="66" t="str">
        <f t="shared" si="53"/>
        <v>2 missed</v>
      </c>
      <c r="DO37" s="62">
        <f t="shared" si="54"/>
        <v>0</v>
      </c>
      <c r="DP37" s="62">
        <f t="shared" si="55"/>
        <v>0</v>
      </c>
      <c r="DQ37" s="67">
        <f t="shared" si="56"/>
        <v>0</v>
      </c>
      <c r="DR37" s="67">
        <f t="shared" si="57"/>
        <v>0</v>
      </c>
      <c r="DS37" s="66" t="str">
        <f t="shared" si="58"/>
        <v>5 missed</v>
      </c>
      <c r="DT37" s="62">
        <f t="shared" si="59"/>
        <v>0</v>
      </c>
      <c r="DU37" s="68">
        <f t="shared" si="60"/>
        <v>0</v>
      </c>
      <c r="DV37" s="68" t="str">
        <f t="shared" si="61"/>
        <v>Q-0 A-0 || Q Total-3, A Total-2</v>
      </c>
      <c r="DW37" s="62" t="str" cm="1">
        <f t="array" ref="DW37">IFERROR(INDEX('Attendance-Slot-1'!$Q$2:$Q$1112,MATCH(1,('Attendance-Slot-1'!$A$2:$A$1112=$C37)*('Attendance-Slot-1'!$G$2:$G$1112=DW$2),0)),"No Data")</f>
        <v>No Data</v>
      </c>
      <c r="DX37" s="62" t="str" cm="1">
        <f t="array" ref="DX37">IFERROR(INDEX('Attendance-Slot-2'!$Q$2:$Q$2595,MATCH(1,('Attendance-Slot-2'!$A$2:$A$2595=$C37)*('Attendance-Slot-2'!$G$2:$G$2595=DW$2),0)),"No Data")</f>
        <v>A-S2_Onsite</v>
      </c>
      <c r="DY37" s="137" t="e">
        <f>VLOOKUP($DL37,'Written Exam Marks'!$H:$Q,10,FALSE)</f>
        <v>#N/A</v>
      </c>
      <c r="DZ37" s="137" t="e">
        <f>VLOOKUP($DL37,'Written Exam Marks'!$H:$Q,9,FALSE)</f>
        <v>#N/A</v>
      </c>
      <c r="EA37" s="62" t="str">
        <f t="shared" si="62"/>
        <v>Absent</v>
      </c>
      <c r="EB37" s="62" t="str">
        <f t="shared" si="63"/>
        <v>A-S2_Onsite</v>
      </c>
      <c r="EC37" s="114" t="str">
        <f t="shared" si="0"/>
        <v>P-0, 
A-0, 
No Data-5</v>
      </c>
      <c r="ED37" s="114" t="str">
        <f t="shared" si="1"/>
        <v>P-0, 
A-5, 
No Data-0</v>
      </c>
      <c r="EE37" s="114" t="str">
        <f t="shared" si="64"/>
        <v>A-S2_Onsite</v>
      </c>
      <c r="EF37" s="114" t="str">
        <f t="shared" si="65"/>
        <v>A-S2_Onsite</v>
      </c>
      <c r="EG37" s="114" t="str">
        <f t="shared" si="66"/>
        <v>A-S2_Onsite</v>
      </c>
      <c r="EH37" s="114" t="str">
        <f t="shared" si="67"/>
        <v>A-S2_Onsite</v>
      </c>
      <c r="EI37" s="114" t="str">
        <f t="shared" si="68"/>
        <v>A-S2_Onsite</v>
      </c>
      <c r="EJ37" s="114" t="str">
        <f t="shared" si="69"/>
        <v>P-0, A-5, No Data-0</v>
      </c>
      <c r="EK37" s="114" t="s">
        <v>10453</v>
      </c>
      <c r="EL37" s="114">
        <v>25</v>
      </c>
      <c r="EM37" s="114">
        <v>9</v>
      </c>
      <c r="EN37" s="114" t="s">
        <v>10455</v>
      </c>
      <c r="EO37" s="114">
        <v>34</v>
      </c>
      <c r="EP37" s="114" t="s">
        <v>7218</v>
      </c>
      <c r="EQ37" s="114" t="s">
        <v>1054</v>
      </c>
      <c r="ER37" s="114" t="s">
        <v>3767</v>
      </c>
      <c r="ES37" s="114" t="s">
        <v>7218</v>
      </c>
      <c r="ET37" s="30" t="s">
        <v>3767</v>
      </c>
    </row>
    <row r="38" spans="1:150" x14ac:dyDescent="0.25">
      <c r="A38" s="114">
        <v>35</v>
      </c>
      <c r="B38" s="114" t="s">
        <v>7224</v>
      </c>
      <c r="C38" s="80" t="s">
        <v>3771</v>
      </c>
      <c r="D38" s="30" t="s">
        <v>3772</v>
      </c>
      <c r="E38" s="30" t="s">
        <v>1840</v>
      </c>
      <c r="F38" s="33" t="s">
        <v>7201</v>
      </c>
      <c r="G38" s="30" t="s">
        <v>3773</v>
      </c>
      <c r="H38" s="143">
        <v>15</v>
      </c>
      <c r="I38" s="143">
        <v>15</v>
      </c>
      <c r="J38" s="143">
        <v>17</v>
      </c>
      <c r="K38" s="143">
        <v>15</v>
      </c>
      <c r="L38" s="143">
        <v>62</v>
      </c>
      <c r="M38" s="143">
        <v>65</v>
      </c>
      <c r="N38" s="40" t="s">
        <v>7314</v>
      </c>
      <c r="O38" s="40" t="s">
        <v>1593</v>
      </c>
      <c r="P38" s="13" t="str">
        <f t="shared" si="2"/>
        <v>2025EM1100035-MDSDF401</v>
      </c>
      <c r="Q38" s="40" t="str">
        <f t="shared" si="3"/>
        <v>0 missed</v>
      </c>
      <c r="R38" s="40" t="str">
        <f t="shared" si="4"/>
        <v>0 missed</v>
      </c>
      <c r="S38" s="40">
        <f t="shared" si="5"/>
        <v>3</v>
      </c>
      <c r="T38" s="40">
        <f t="shared" si="6"/>
        <v>1</v>
      </c>
      <c r="U38" s="41">
        <f t="shared" si="7"/>
        <v>1</v>
      </c>
      <c r="V38" s="41">
        <f t="shared" si="8"/>
        <v>1</v>
      </c>
      <c r="W38" s="40" t="str">
        <f t="shared" si="9"/>
        <v>0 missed</v>
      </c>
      <c r="X38" s="113">
        <f t="shared" si="10"/>
        <v>4</v>
      </c>
      <c r="Y38" s="13">
        <f t="shared" si="11"/>
        <v>1</v>
      </c>
      <c r="Z38" s="13" t="str">
        <f t="shared" si="12"/>
        <v>Q-3 A-1 || Q Total-3, A Total-1</v>
      </c>
      <c r="AA38" s="113" t="str" cm="1">
        <f t="array" ref="AA38">IFERROR(INDEX('Attendance-Slot-1'!$Q$2:$Q$1112,MATCH(1,('Attendance-Slot-1'!$A$2:$A$1112=$C38)*('Attendance-Slot-1'!$G$2:$G$1112=AA$2),0)),"No Data")</f>
        <v>No Data</v>
      </c>
      <c r="AB38" s="113" t="str" cm="1">
        <f t="array" ref="AB38">IFERROR(INDEX('Attendance-Slot-2'!$Q$2:$Q$2595,MATCH(1,('Attendance-Slot-2'!$A$2:$A$2595=$C38)*('Attendance-Slot-2'!$G$2:$G$2595=AA$2),0)),"No Data")</f>
        <v>P-S2_Onsite</v>
      </c>
      <c r="AC38" s="133">
        <f>VLOOKUP($P38,'Written Exam Marks'!$H:$Q,10,FALSE)</f>
        <v>8</v>
      </c>
      <c r="AD38" s="133">
        <f>VLOOKUP($P38,'Written Exam Marks'!$H:$Q,9,FALSE)</f>
        <v>35</v>
      </c>
      <c r="AE38" s="113" t="str">
        <f t="shared" si="13"/>
        <v>Present</v>
      </c>
      <c r="AF38" s="113" t="str">
        <f t="shared" si="14"/>
        <v>P-S2_Onsite</v>
      </c>
      <c r="AG38" s="146">
        <v>10</v>
      </c>
      <c r="AH38" s="146">
        <v>10</v>
      </c>
      <c r="AI38" s="146">
        <v>10</v>
      </c>
      <c r="AJ38" s="146">
        <v>10</v>
      </c>
      <c r="AK38" s="146">
        <v>10</v>
      </c>
      <c r="AL38" s="146">
        <v>9</v>
      </c>
      <c r="AM38" s="146">
        <v>59</v>
      </c>
      <c r="AN38" s="146">
        <v>60</v>
      </c>
      <c r="AO38" s="43" t="s">
        <v>7336</v>
      </c>
      <c r="AP38" s="43" t="s">
        <v>1598</v>
      </c>
      <c r="AQ38" s="50" t="str">
        <f t="shared" si="15"/>
        <v>2025EM1100035-MDSDF402</v>
      </c>
      <c r="AR38" s="43" t="str">
        <f t="shared" si="16"/>
        <v>0 missed</v>
      </c>
      <c r="AS38" s="47" t="s">
        <v>7342</v>
      </c>
      <c r="AT38" s="43">
        <f t="shared" si="17"/>
        <v>6</v>
      </c>
      <c r="AU38" s="48" t="s">
        <v>7342</v>
      </c>
      <c r="AV38" s="49">
        <f t="shared" si="18"/>
        <v>1</v>
      </c>
      <c r="AW38" s="48" t="s">
        <v>7342</v>
      </c>
      <c r="AX38" s="43" t="str">
        <f t="shared" si="19"/>
        <v>0 missed</v>
      </c>
      <c r="AY38" s="42">
        <f t="shared" si="20"/>
        <v>6</v>
      </c>
      <c r="AZ38" s="50">
        <f t="shared" si="21"/>
        <v>1</v>
      </c>
      <c r="BA38" s="50" t="str">
        <f t="shared" si="22"/>
        <v>Q-6 A-- || Q Total-6, A Total-0</v>
      </c>
      <c r="BB38" s="42" t="str" cm="1">
        <f t="array" ref="BB38">IFERROR(INDEX('Attendance-Slot-1'!$Q$2:$Q$1112,MATCH(1,('Attendance-Slot-1'!$A$2:$A$1112=$C38)*('Attendance-Slot-1'!$G$2:$G$1112=BB$2),0)),"No Data")</f>
        <v>No Data</v>
      </c>
      <c r="BC38" s="42" t="str" cm="1">
        <f t="array" ref="BC38">IFERROR(INDEX('Attendance-Slot-2'!$Q$2:$Q$2595,MATCH(1,('Attendance-Slot-2'!$A$2:$A$2595=$C38)*('Attendance-Slot-2'!$G$2:$G$2595=BB$2),0)),"No Data")</f>
        <v>P-S2_Onsite</v>
      </c>
      <c r="BD38" s="134">
        <f>VLOOKUP($AQ38,'Written Exam Marks'!$H:$Q,10,FALSE)</f>
        <v>14</v>
      </c>
      <c r="BE38" s="134">
        <f>VLOOKUP($AQ38,'Written Exam Marks'!$H:$Q,9,FALSE)</f>
        <v>40</v>
      </c>
      <c r="BF38" s="42" t="str">
        <f t="shared" si="23"/>
        <v>Present</v>
      </c>
      <c r="BG38" s="42" t="str">
        <f t="shared" si="24"/>
        <v>P-S2_Onsite</v>
      </c>
      <c r="BH38" s="147">
        <v>20</v>
      </c>
      <c r="BI38" s="147">
        <v>25</v>
      </c>
      <c r="BJ38" s="147">
        <v>45</v>
      </c>
      <c r="BK38" s="147">
        <v>60</v>
      </c>
      <c r="BL38" s="52" t="s">
        <v>3697</v>
      </c>
      <c r="BM38" s="52" t="s">
        <v>1606</v>
      </c>
      <c r="BN38" s="57" t="str">
        <f t="shared" si="25"/>
        <v>2025EM1100035-MDSDF403</v>
      </c>
      <c r="BO38" s="52" t="str">
        <f t="shared" si="26"/>
        <v>0 missed</v>
      </c>
      <c r="BP38" s="52" t="str">
        <f t="shared" si="27"/>
        <v>0 missed</v>
      </c>
      <c r="BQ38" s="52">
        <f t="shared" si="28"/>
        <v>1</v>
      </c>
      <c r="BR38" s="52">
        <f t="shared" si="29"/>
        <v>1</v>
      </c>
      <c r="BS38" s="56">
        <f t="shared" si="30"/>
        <v>1</v>
      </c>
      <c r="BT38" s="56">
        <f t="shared" si="31"/>
        <v>1</v>
      </c>
      <c r="BU38" s="52" t="str">
        <f t="shared" si="32"/>
        <v>0 missed</v>
      </c>
      <c r="BV38" s="51">
        <f t="shared" si="33"/>
        <v>2</v>
      </c>
      <c r="BW38" s="57">
        <f t="shared" si="34"/>
        <v>1</v>
      </c>
      <c r="BX38" s="57" t="str">
        <f t="shared" si="35"/>
        <v>Q-1 A-1 || Q Total-1, A Total-1</v>
      </c>
      <c r="BY38" s="51" t="str" cm="1">
        <f t="array" ref="BY38">IFERROR(INDEX('Attendance-Slot-1'!$Q$2:$Q$1112,MATCH(1,('Attendance-Slot-1'!$A$2:$A$1112=$C38)*('Attendance-Slot-1'!$G$2:$G$1112=BY$2),0)),"No Data")</f>
        <v>No Data</v>
      </c>
      <c r="BZ38" s="51" t="str" cm="1">
        <f t="array" ref="BZ38">IFERROR(INDEX('Attendance-Slot-2'!$Q$2:$Q$2595,MATCH(1,('Attendance-Slot-2'!$A$2:$A$2595=$C38)*('Attendance-Slot-2'!$G$2:$G$2595=BY$2),0)),"No Data")</f>
        <v>P-S2_Onsite</v>
      </c>
      <c r="CA38" s="135">
        <f>VLOOKUP($BN38,'Written Exam Marks'!$H:$Q,10,FALSE)</f>
        <v>20.5</v>
      </c>
      <c r="CB38" s="135">
        <f>VLOOKUP($BN38,'Written Exam Marks'!$H:$Q,9,FALSE)</f>
        <v>40</v>
      </c>
      <c r="CC38" s="51" t="str">
        <f t="shared" si="36"/>
        <v>Present</v>
      </c>
      <c r="CD38" s="51" t="str">
        <f t="shared" si="37"/>
        <v>P-S2_Onsite</v>
      </c>
      <c r="CE38" s="29">
        <v>19</v>
      </c>
      <c r="CF38" s="29">
        <v>20</v>
      </c>
      <c r="CG38" s="29">
        <v>19</v>
      </c>
      <c r="CH38" s="29">
        <v>58</v>
      </c>
      <c r="CI38" s="29">
        <v>60</v>
      </c>
      <c r="CJ38" s="61" t="s">
        <v>7343</v>
      </c>
      <c r="CK38" s="61" t="s">
        <v>1613</v>
      </c>
      <c r="CL38" s="10" t="str">
        <f t="shared" si="38"/>
        <v>2025EM1100035-MDSDF404</v>
      </c>
      <c r="CM38" s="61" t="str">
        <f t="shared" si="39"/>
        <v>0 missed</v>
      </c>
      <c r="CN38" s="61" t="str">
        <f t="shared" si="40"/>
        <v>0 missed</v>
      </c>
      <c r="CO38" s="111">
        <f t="shared" si="41"/>
        <v>2</v>
      </c>
      <c r="CP38" s="111">
        <f t="shared" si="42"/>
        <v>1</v>
      </c>
      <c r="CQ38" s="9">
        <f t="shared" si="43"/>
        <v>1</v>
      </c>
      <c r="CR38" s="9">
        <f t="shared" si="44"/>
        <v>1</v>
      </c>
      <c r="CS38" s="61" t="str">
        <f t="shared" si="45"/>
        <v>0 missed</v>
      </c>
      <c r="CT38" s="111">
        <f t="shared" si="46"/>
        <v>3</v>
      </c>
      <c r="CU38" s="10">
        <f t="shared" si="47"/>
        <v>1</v>
      </c>
      <c r="CV38" s="10" t="str">
        <f t="shared" si="48"/>
        <v>Q-2 A-1 || Q Total-2, A Total-1</v>
      </c>
      <c r="CW38" s="111" t="str" cm="1">
        <f t="array" ref="CW38">IFERROR(INDEX('Attendance-Slot-1'!$Q$2:$Q$1112,MATCH(1,('Attendance-Slot-1'!$A$2:$A$1112=$C38)*('Attendance-Slot-1'!$G$2:$G$1112=CW$2),0)),"No Data")</f>
        <v>No Data</v>
      </c>
      <c r="CX38" s="111" t="str" cm="1">
        <f t="array" ref="CX38">IFERROR(INDEX('Attendance-Slot-2'!$Q$2:$Q$2595,MATCH(1,('Attendance-Slot-2'!$A$2:$A$2595=$C38)*('Attendance-Slot-2'!$G$2:$G$2595=CW$2),0)),"No Data")</f>
        <v>P-S2_Onsite</v>
      </c>
      <c r="CY38" s="136">
        <f>VLOOKUP($CL38,'Written Exam Marks'!$H:$Q,10,FALSE)</f>
        <v>19.5</v>
      </c>
      <c r="CZ38" s="136">
        <f>VLOOKUP($CL38,'Written Exam Marks'!$H:$Q,9,FALSE)</f>
        <v>40</v>
      </c>
      <c r="DA38" s="111" t="str">
        <f t="shared" si="49"/>
        <v>Present</v>
      </c>
      <c r="DB38" s="111" t="str">
        <f t="shared" si="50"/>
        <v>P-S2_Onsite</v>
      </c>
      <c r="DC38" s="148">
        <v>5.5</v>
      </c>
      <c r="DD38" s="148">
        <v>7</v>
      </c>
      <c r="DE38" s="148">
        <v>9</v>
      </c>
      <c r="DF38" s="148">
        <v>16</v>
      </c>
      <c r="DG38" s="148">
        <v>18</v>
      </c>
      <c r="DH38" s="148">
        <v>55.5</v>
      </c>
      <c r="DI38" s="148">
        <v>65</v>
      </c>
      <c r="DJ38" s="66" t="s">
        <v>7351</v>
      </c>
      <c r="DK38" s="66" t="s">
        <v>1631</v>
      </c>
      <c r="DL38" s="68" t="str">
        <f t="shared" si="51"/>
        <v>2025EM1100035-MDSDF406</v>
      </c>
      <c r="DM38" s="66" t="str">
        <f t="shared" si="52"/>
        <v>0 missed</v>
      </c>
      <c r="DN38" s="66" t="str">
        <f t="shared" si="53"/>
        <v>0 missed</v>
      </c>
      <c r="DO38" s="62">
        <f t="shared" si="54"/>
        <v>3</v>
      </c>
      <c r="DP38" s="62">
        <f t="shared" si="55"/>
        <v>2</v>
      </c>
      <c r="DQ38" s="67">
        <f t="shared" si="56"/>
        <v>1</v>
      </c>
      <c r="DR38" s="67">
        <f t="shared" si="57"/>
        <v>1</v>
      </c>
      <c r="DS38" s="66" t="str">
        <f t="shared" si="58"/>
        <v>0 missed</v>
      </c>
      <c r="DT38" s="62">
        <f t="shared" si="59"/>
        <v>5</v>
      </c>
      <c r="DU38" s="68">
        <f t="shared" si="60"/>
        <v>1</v>
      </c>
      <c r="DV38" s="68" t="str">
        <f t="shared" si="61"/>
        <v>Q-3 A-2 || Q Total-3, A Total-2</v>
      </c>
      <c r="DW38" s="62" t="str" cm="1">
        <f t="array" ref="DW38">IFERROR(INDEX('Attendance-Slot-1'!$Q$2:$Q$1112,MATCH(1,('Attendance-Slot-1'!$A$2:$A$1112=$C38)*('Attendance-Slot-1'!$G$2:$G$1112=DW$2),0)),"No Data")</f>
        <v>No Data</v>
      </c>
      <c r="DX38" s="62" t="str" cm="1">
        <f t="array" ref="DX38">IFERROR(INDEX('Attendance-Slot-2'!$Q$2:$Q$2595,MATCH(1,('Attendance-Slot-2'!$A$2:$A$2595=$C38)*('Attendance-Slot-2'!$G$2:$G$2595=DW$2),0)),"No Data")</f>
        <v>P-S2_Onsite</v>
      </c>
      <c r="DY38" s="137">
        <f>VLOOKUP($DL38,'Written Exam Marks'!$H:$Q,10,FALSE)</f>
        <v>20.5</v>
      </c>
      <c r="DZ38" s="137">
        <f>VLOOKUP($DL38,'Written Exam Marks'!$H:$Q,9,FALSE)</f>
        <v>35</v>
      </c>
      <c r="EA38" s="62" t="str">
        <f t="shared" si="62"/>
        <v>Present</v>
      </c>
      <c r="EB38" s="62" t="str">
        <f t="shared" si="63"/>
        <v>P-S2_Onsite</v>
      </c>
      <c r="EC38" s="114" t="str">
        <f t="shared" si="0"/>
        <v>P-0, 
A-0, 
No Data-5</v>
      </c>
      <c r="ED38" s="114" t="str">
        <f t="shared" si="1"/>
        <v>P-5, 
A-0, 
No Data-0</v>
      </c>
      <c r="EE38" s="114" t="str">
        <f t="shared" si="64"/>
        <v>P-S2_Onsite</v>
      </c>
      <c r="EF38" s="114" t="str">
        <f t="shared" si="65"/>
        <v>P-S2_Onsite</v>
      </c>
      <c r="EG38" s="114" t="str">
        <f t="shared" si="66"/>
        <v>P-S2_Onsite</v>
      </c>
      <c r="EH38" s="114" t="str">
        <f t="shared" si="67"/>
        <v>P-S2_Onsite</v>
      </c>
      <c r="EI38" s="114" t="str">
        <f t="shared" si="68"/>
        <v>P-S2_Onsite</v>
      </c>
      <c r="EJ38" s="114" t="str">
        <f t="shared" si="69"/>
        <v>P-5, A-0, No Data-0</v>
      </c>
      <c r="EK38" s="114" t="s">
        <v>10453</v>
      </c>
      <c r="EL38" s="114">
        <v>27</v>
      </c>
      <c r="EM38" s="114">
        <v>9</v>
      </c>
      <c r="EN38" s="114">
        <v>57</v>
      </c>
      <c r="EO38" s="114">
        <v>93</v>
      </c>
      <c r="EP38" s="114" t="s">
        <v>7217</v>
      </c>
      <c r="EQ38" s="114" t="s">
        <v>1054</v>
      </c>
      <c r="ER38" s="114" t="s">
        <v>3771</v>
      </c>
      <c r="ES38" s="114"/>
      <c r="ET38" s="30" t="s">
        <v>3771</v>
      </c>
    </row>
    <row r="39" spans="1:150" x14ac:dyDescent="0.25">
      <c r="A39" s="114">
        <v>36</v>
      </c>
      <c r="B39" s="114" t="s">
        <v>7224</v>
      </c>
      <c r="C39" s="80" t="s">
        <v>3774</v>
      </c>
      <c r="D39" s="30" t="s">
        <v>3775</v>
      </c>
      <c r="E39" s="30" t="s">
        <v>3776</v>
      </c>
      <c r="F39" s="33" t="s">
        <v>7201</v>
      </c>
      <c r="G39" s="30" t="s">
        <v>3777</v>
      </c>
      <c r="H39" s="143">
        <v>15</v>
      </c>
      <c r="I39" s="143">
        <v>15</v>
      </c>
      <c r="J39" s="143">
        <v>17</v>
      </c>
      <c r="K39" s="143">
        <v>15</v>
      </c>
      <c r="L39" s="143">
        <v>62</v>
      </c>
      <c r="M39" s="143">
        <v>65</v>
      </c>
      <c r="N39" s="40" t="s">
        <v>7314</v>
      </c>
      <c r="O39" s="40" t="s">
        <v>1593</v>
      </c>
      <c r="P39" s="13" t="str">
        <f t="shared" si="2"/>
        <v>2025EM1100036-MDSDF401</v>
      </c>
      <c r="Q39" s="40" t="str">
        <f t="shared" si="3"/>
        <v>0 missed</v>
      </c>
      <c r="R39" s="40" t="str">
        <f t="shared" si="4"/>
        <v>0 missed</v>
      </c>
      <c r="S39" s="40">
        <f t="shared" si="5"/>
        <v>3</v>
      </c>
      <c r="T39" s="40">
        <f t="shared" si="6"/>
        <v>1</v>
      </c>
      <c r="U39" s="41">
        <f t="shared" si="7"/>
        <v>1</v>
      </c>
      <c r="V39" s="41">
        <f t="shared" si="8"/>
        <v>1</v>
      </c>
      <c r="W39" s="40" t="str">
        <f t="shared" si="9"/>
        <v>0 missed</v>
      </c>
      <c r="X39" s="113">
        <f t="shared" si="10"/>
        <v>4</v>
      </c>
      <c r="Y39" s="13">
        <f t="shared" si="11"/>
        <v>1</v>
      </c>
      <c r="Z39" s="13" t="str">
        <f t="shared" si="12"/>
        <v>Q-3 A-1 || Q Total-3, A Total-1</v>
      </c>
      <c r="AA39" s="113" t="str" cm="1">
        <f t="array" ref="AA39">IFERROR(INDEX('Attendance-Slot-1'!$Q$2:$Q$1112,MATCH(1,('Attendance-Slot-1'!$A$2:$A$1112=$C39)*('Attendance-Slot-1'!$G$2:$G$1112=AA$2),0)),"No Data")</f>
        <v>No Data</v>
      </c>
      <c r="AB39" s="113" t="str" cm="1">
        <f t="array" ref="AB39">IFERROR(INDEX('Attendance-Slot-2'!$Q$2:$Q$2595,MATCH(1,('Attendance-Slot-2'!$A$2:$A$2595=$C39)*('Attendance-Slot-2'!$G$2:$G$2595=AA$2),0)),"No Data")</f>
        <v>P-S2_Onsite</v>
      </c>
      <c r="AC39" s="133">
        <f>VLOOKUP($P39,'Written Exam Marks'!$H:$Q,10,FALSE)</f>
        <v>20.5</v>
      </c>
      <c r="AD39" s="133">
        <f>VLOOKUP($P39,'Written Exam Marks'!$H:$Q,9,FALSE)</f>
        <v>35</v>
      </c>
      <c r="AE39" s="113" t="str">
        <f t="shared" si="13"/>
        <v>Present</v>
      </c>
      <c r="AF39" s="113" t="str">
        <f t="shared" si="14"/>
        <v>P-S2_Onsite</v>
      </c>
      <c r="AG39" s="146">
        <v>10</v>
      </c>
      <c r="AH39" s="146">
        <v>10</v>
      </c>
      <c r="AI39" s="146">
        <v>10</v>
      </c>
      <c r="AJ39" s="146">
        <v>10</v>
      </c>
      <c r="AK39" s="146">
        <v>10</v>
      </c>
      <c r="AL39" s="146">
        <v>10</v>
      </c>
      <c r="AM39" s="146">
        <v>60</v>
      </c>
      <c r="AN39" s="146">
        <v>60</v>
      </c>
      <c r="AO39" s="43" t="s">
        <v>7336</v>
      </c>
      <c r="AP39" s="43" t="s">
        <v>1598</v>
      </c>
      <c r="AQ39" s="50" t="str">
        <f t="shared" si="15"/>
        <v>2025EM1100036-MDSDF402</v>
      </c>
      <c r="AR39" s="43" t="str">
        <f t="shared" si="16"/>
        <v>0 missed</v>
      </c>
      <c r="AS39" s="47" t="s">
        <v>7342</v>
      </c>
      <c r="AT39" s="43">
        <f t="shared" si="17"/>
        <v>6</v>
      </c>
      <c r="AU39" s="48" t="s">
        <v>7342</v>
      </c>
      <c r="AV39" s="49">
        <f t="shared" si="18"/>
        <v>1</v>
      </c>
      <c r="AW39" s="48" t="s">
        <v>7342</v>
      </c>
      <c r="AX39" s="43" t="str">
        <f t="shared" si="19"/>
        <v>0 missed</v>
      </c>
      <c r="AY39" s="42">
        <f t="shared" si="20"/>
        <v>6</v>
      </c>
      <c r="AZ39" s="50">
        <f t="shared" si="21"/>
        <v>1</v>
      </c>
      <c r="BA39" s="50" t="str">
        <f t="shared" si="22"/>
        <v>Q-6 A-- || Q Total-6, A Total-0</v>
      </c>
      <c r="BB39" s="42" t="str" cm="1">
        <f t="array" ref="BB39">IFERROR(INDEX('Attendance-Slot-1'!$Q$2:$Q$1112,MATCH(1,('Attendance-Slot-1'!$A$2:$A$1112=$C39)*('Attendance-Slot-1'!$G$2:$G$1112=BB$2),0)),"No Data")</f>
        <v>No Data</v>
      </c>
      <c r="BC39" s="42" t="str" cm="1">
        <f t="array" ref="BC39">IFERROR(INDEX('Attendance-Slot-2'!$Q$2:$Q$2595,MATCH(1,('Attendance-Slot-2'!$A$2:$A$2595=$C39)*('Attendance-Slot-2'!$G$2:$G$2595=BB$2),0)),"No Data")</f>
        <v>P-S2_Onsite</v>
      </c>
      <c r="BD39" s="134">
        <f>VLOOKUP($AQ39,'Written Exam Marks'!$H:$Q,10,FALSE)</f>
        <v>25</v>
      </c>
      <c r="BE39" s="134">
        <f>VLOOKUP($AQ39,'Written Exam Marks'!$H:$Q,9,FALSE)</f>
        <v>40</v>
      </c>
      <c r="BF39" s="42" t="str">
        <f t="shared" si="23"/>
        <v>Present</v>
      </c>
      <c r="BG39" s="42" t="str">
        <f t="shared" si="24"/>
        <v>P-S2_Onsite</v>
      </c>
      <c r="BH39" s="147">
        <v>19</v>
      </c>
      <c r="BI39" s="147">
        <v>24.5</v>
      </c>
      <c r="BJ39" s="147">
        <v>43.5</v>
      </c>
      <c r="BK39" s="147">
        <v>60</v>
      </c>
      <c r="BL39" s="52" t="s">
        <v>3697</v>
      </c>
      <c r="BM39" s="52" t="s">
        <v>1606</v>
      </c>
      <c r="BN39" s="57" t="str">
        <f t="shared" si="25"/>
        <v>2025EM1100036-MDSDF403</v>
      </c>
      <c r="BO39" s="52" t="str">
        <f t="shared" si="26"/>
        <v>0 missed</v>
      </c>
      <c r="BP39" s="52" t="str">
        <f t="shared" si="27"/>
        <v>0 missed</v>
      </c>
      <c r="BQ39" s="52">
        <f t="shared" si="28"/>
        <v>1</v>
      </c>
      <c r="BR39" s="52">
        <f t="shared" si="29"/>
        <v>1</v>
      </c>
      <c r="BS39" s="56">
        <f t="shared" si="30"/>
        <v>1</v>
      </c>
      <c r="BT39" s="56">
        <f t="shared" si="31"/>
        <v>1</v>
      </c>
      <c r="BU39" s="52" t="str">
        <f t="shared" si="32"/>
        <v>0 missed</v>
      </c>
      <c r="BV39" s="51">
        <f t="shared" si="33"/>
        <v>2</v>
      </c>
      <c r="BW39" s="57">
        <f t="shared" si="34"/>
        <v>1</v>
      </c>
      <c r="BX39" s="57" t="str">
        <f t="shared" si="35"/>
        <v>Q-1 A-1 || Q Total-1, A Total-1</v>
      </c>
      <c r="BY39" s="51" t="str" cm="1">
        <f t="array" ref="BY39">IFERROR(INDEX('Attendance-Slot-1'!$Q$2:$Q$1112,MATCH(1,('Attendance-Slot-1'!$A$2:$A$1112=$C39)*('Attendance-Slot-1'!$G$2:$G$1112=BY$2),0)),"No Data")</f>
        <v>No Data</v>
      </c>
      <c r="BZ39" s="51" t="str" cm="1">
        <f t="array" ref="BZ39">IFERROR(INDEX('Attendance-Slot-2'!$Q$2:$Q$2595,MATCH(1,('Attendance-Slot-2'!$A$2:$A$2595=$C39)*('Attendance-Slot-2'!$G$2:$G$2595=BY$2),0)),"No Data")</f>
        <v>P-S2_Onsite</v>
      </c>
      <c r="CA39" s="135">
        <f>VLOOKUP($BN39,'Written Exam Marks'!$H:$Q,10,FALSE)</f>
        <v>21.5</v>
      </c>
      <c r="CB39" s="135">
        <f>VLOOKUP($BN39,'Written Exam Marks'!$H:$Q,9,FALSE)</f>
        <v>40</v>
      </c>
      <c r="CC39" s="51" t="str">
        <f t="shared" si="36"/>
        <v>Present</v>
      </c>
      <c r="CD39" s="51" t="str">
        <f t="shared" si="37"/>
        <v>P-S2_Onsite</v>
      </c>
      <c r="CE39" s="29" t="s">
        <v>5</v>
      </c>
      <c r="CF39" s="29">
        <v>20</v>
      </c>
      <c r="CG39" s="29">
        <v>18</v>
      </c>
      <c r="CH39" s="29">
        <v>38</v>
      </c>
      <c r="CI39" s="29">
        <v>60</v>
      </c>
      <c r="CJ39" s="61" t="s">
        <v>7343</v>
      </c>
      <c r="CK39" s="61" t="s">
        <v>1613</v>
      </c>
      <c r="CL39" s="10" t="str">
        <f t="shared" si="38"/>
        <v>2025EM1100036-MDSDF404</v>
      </c>
      <c r="CM39" s="61" t="str">
        <f t="shared" si="39"/>
        <v>1 missed</v>
      </c>
      <c r="CN39" s="61" t="str">
        <f t="shared" si="40"/>
        <v>0 missed</v>
      </c>
      <c r="CO39" s="111">
        <f t="shared" si="41"/>
        <v>1</v>
      </c>
      <c r="CP39" s="111">
        <f t="shared" si="42"/>
        <v>1</v>
      </c>
      <c r="CQ39" s="9">
        <f t="shared" si="43"/>
        <v>0.5</v>
      </c>
      <c r="CR39" s="9">
        <f t="shared" si="44"/>
        <v>1</v>
      </c>
      <c r="CS39" s="61" t="str">
        <f t="shared" si="45"/>
        <v>1 missed</v>
      </c>
      <c r="CT39" s="111">
        <f t="shared" si="46"/>
        <v>2</v>
      </c>
      <c r="CU39" s="10">
        <f t="shared" si="47"/>
        <v>0.66666666666666663</v>
      </c>
      <c r="CV39" s="10" t="str">
        <f t="shared" si="48"/>
        <v>Q-1 A-1 || Q Total-2, A Total-1</v>
      </c>
      <c r="CW39" s="111" t="str" cm="1">
        <f t="array" ref="CW39">IFERROR(INDEX('Attendance-Slot-1'!$Q$2:$Q$1112,MATCH(1,('Attendance-Slot-1'!$A$2:$A$1112=$C39)*('Attendance-Slot-1'!$G$2:$G$1112=CW$2),0)),"No Data")</f>
        <v>No Data</v>
      </c>
      <c r="CX39" s="111" t="str" cm="1">
        <f t="array" ref="CX39">IFERROR(INDEX('Attendance-Slot-2'!$Q$2:$Q$2595,MATCH(1,('Attendance-Slot-2'!$A$2:$A$2595=$C39)*('Attendance-Slot-2'!$G$2:$G$2595=CW$2),0)),"No Data")</f>
        <v>P-S2_Onsite</v>
      </c>
      <c r="CY39" s="136">
        <f>VLOOKUP($CL39,'Written Exam Marks'!$H:$Q,10,FALSE)</f>
        <v>23</v>
      </c>
      <c r="CZ39" s="136">
        <f>VLOOKUP($CL39,'Written Exam Marks'!$H:$Q,9,FALSE)</f>
        <v>40</v>
      </c>
      <c r="DA39" s="111" t="str">
        <f t="shared" si="49"/>
        <v>Present</v>
      </c>
      <c r="DB39" s="111" t="str">
        <f t="shared" si="50"/>
        <v>P-S2_Onsite</v>
      </c>
      <c r="DC39" s="148">
        <v>5.5</v>
      </c>
      <c r="DD39" s="148">
        <v>7</v>
      </c>
      <c r="DE39" s="148">
        <v>8</v>
      </c>
      <c r="DF39" s="148">
        <v>12</v>
      </c>
      <c r="DG39" s="148" t="s">
        <v>5</v>
      </c>
      <c r="DH39" s="148">
        <v>32.5</v>
      </c>
      <c r="DI39" s="148">
        <v>65</v>
      </c>
      <c r="DJ39" s="66" t="s">
        <v>7351</v>
      </c>
      <c r="DK39" s="66" t="s">
        <v>1631</v>
      </c>
      <c r="DL39" s="68" t="str">
        <f t="shared" si="51"/>
        <v>2025EM1100036-MDSDF406</v>
      </c>
      <c r="DM39" s="66" t="str">
        <f t="shared" si="52"/>
        <v>0 missed</v>
      </c>
      <c r="DN39" s="66" t="str">
        <f t="shared" si="53"/>
        <v>1 missed</v>
      </c>
      <c r="DO39" s="62">
        <f t="shared" si="54"/>
        <v>3</v>
      </c>
      <c r="DP39" s="62">
        <f t="shared" si="55"/>
        <v>1</v>
      </c>
      <c r="DQ39" s="67">
        <f t="shared" si="56"/>
        <v>1</v>
      </c>
      <c r="DR39" s="67">
        <f t="shared" si="57"/>
        <v>0.5</v>
      </c>
      <c r="DS39" s="66" t="str">
        <f t="shared" si="58"/>
        <v>1 missed</v>
      </c>
      <c r="DT39" s="62">
        <f t="shared" si="59"/>
        <v>4</v>
      </c>
      <c r="DU39" s="68">
        <f t="shared" si="60"/>
        <v>0.8</v>
      </c>
      <c r="DV39" s="68" t="str">
        <f t="shared" si="61"/>
        <v>Q-3 A-1 || Q Total-3, A Total-2</v>
      </c>
      <c r="DW39" s="62" t="str" cm="1">
        <f t="array" ref="DW39">IFERROR(INDEX('Attendance-Slot-1'!$Q$2:$Q$1112,MATCH(1,('Attendance-Slot-1'!$A$2:$A$1112=$C39)*('Attendance-Slot-1'!$G$2:$G$1112=DW$2),0)),"No Data")</f>
        <v>No Data</v>
      </c>
      <c r="DX39" s="62" t="str" cm="1">
        <f t="array" ref="DX39">IFERROR(INDEX('Attendance-Slot-2'!$Q$2:$Q$2595,MATCH(1,('Attendance-Slot-2'!$A$2:$A$2595=$C39)*('Attendance-Slot-2'!$G$2:$G$2595=DW$2),0)),"No Data")</f>
        <v>P-S2_Onsite</v>
      </c>
      <c r="DY39" s="137">
        <f>VLOOKUP($DL39,'Written Exam Marks'!$H:$Q,10,FALSE)</f>
        <v>26.5</v>
      </c>
      <c r="DZ39" s="137">
        <f>VLOOKUP($DL39,'Written Exam Marks'!$H:$Q,9,FALSE)</f>
        <v>35</v>
      </c>
      <c r="EA39" s="62" t="str">
        <f t="shared" si="62"/>
        <v>Present</v>
      </c>
      <c r="EB39" s="62" t="str">
        <f t="shared" si="63"/>
        <v>P-S2_Onsite</v>
      </c>
      <c r="EC39" s="114" t="str">
        <f t="shared" si="0"/>
        <v>P-0, 
A-0, 
No Data-5</v>
      </c>
      <c r="ED39" s="114" t="str">
        <f t="shared" si="1"/>
        <v>P-5, 
A-0, 
No Data-0</v>
      </c>
      <c r="EE39" s="114" t="str">
        <f t="shared" si="64"/>
        <v>P-S2_Onsite</v>
      </c>
      <c r="EF39" s="114" t="str">
        <f t="shared" si="65"/>
        <v>P-S2_Onsite</v>
      </c>
      <c r="EG39" s="114" t="str">
        <f t="shared" si="66"/>
        <v>P-S2_Onsite</v>
      </c>
      <c r="EH39" s="114" t="str">
        <f t="shared" si="67"/>
        <v>P-S2_Onsite</v>
      </c>
      <c r="EI39" s="114" t="str">
        <f t="shared" si="68"/>
        <v>P-S2_Onsite</v>
      </c>
      <c r="EJ39" s="114" t="str">
        <f t="shared" si="69"/>
        <v>P-5, A-0, No Data-0</v>
      </c>
      <c r="EK39" s="114" t="s">
        <v>10453</v>
      </c>
      <c r="EL39" s="114">
        <v>27.5</v>
      </c>
      <c r="EM39" s="114">
        <v>2</v>
      </c>
      <c r="EN39" s="114">
        <v>15</v>
      </c>
      <c r="EO39" s="114">
        <v>44.5</v>
      </c>
      <c r="EP39" s="114" t="s">
        <v>7217</v>
      </c>
      <c r="EQ39" s="114" t="s">
        <v>1054</v>
      </c>
      <c r="ER39" s="114" t="s">
        <v>3774</v>
      </c>
      <c r="ES39" s="114"/>
      <c r="ET39" s="30" t="s">
        <v>3774</v>
      </c>
    </row>
    <row r="40" spans="1:150" x14ac:dyDescent="0.25">
      <c r="A40" s="114">
        <v>37</v>
      </c>
      <c r="B40" s="114" t="s">
        <v>7224</v>
      </c>
      <c r="C40" s="80" t="s">
        <v>3778</v>
      </c>
      <c r="D40" s="30" t="s">
        <v>3779</v>
      </c>
      <c r="E40" s="30" t="s">
        <v>3780</v>
      </c>
      <c r="F40" s="33" t="s">
        <v>7201</v>
      </c>
      <c r="G40" s="30" t="s">
        <v>3781</v>
      </c>
      <c r="H40" s="143">
        <v>15</v>
      </c>
      <c r="I40" s="143">
        <v>15</v>
      </c>
      <c r="J40" s="143">
        <v>16</v>
      </c>
      <c r="K40" s="143">
        <v>15</v>
      </c>
      <c r="L40" s="143">
        <v>61</v>
      </c>
      <c r="M40" s="143">
        <v>65</v>
      </c>
      <c r="N40" s="40" t="s">
        <v>7314</v>
      </c>
      <c r="O40" s="40" t="s">
        <v>1593</v>
      </c>
      <c r="P40" s="13" t="str">
        <f t="shared" si="2"/>
        <v>2025EM1100037-MDSDF401</v>
      </c>
      <c r="Q40" s="40" t="str">
        <f t="shared" si="3"/>
        <v>0 missed</v>
      </c>
      <c r="R40" s="40" t="str">
        <f t="shared" si="4"/>
        <v>0 missed</v>
      </c>
      <c r="S40" s="40">
        <f t="shared" si="5"/>
        <v>3</v>
      </c>
      <c r="T40" s="40">
        <f t="shared" si="6"/>
        <v>1</v>
      </c>
      <c r="U40" s="41">
        <f t="shared" si="7"/>
        <v>1</v>
      </c>
      <c r="V40" s="41">
        <f t="shared" si="8"/>
        <v>1</v>
      </c>
      <c r="W40" s="40" t="str">
        <f t="shared" si="9"/>
        <v>0 missed</v>
      </c>
      <c r="X40" s="113">
        <f t="shared" si="10"/>
        <v>4</v>
      </c>
      <c r="Y40" s="13">
        <f t="shared" si="11"/>
        <v>1</v>
      </c>
      <c r="Z40" s="13" t="str">
        <f t="shared" si="12"/>
        <v>Q-3 A-1 || Q Total-3, A Total-1</v>
      </c>
      <c r="AA40" s="113" t="str" cm="1">
        <f t="array" ref="AA40">IFERROR(INDEX('Attendance-Slot-1'!$Q$2:$Q$1112,MATCH(1,('Attendance-Slot-1'!$A$2:$A$1112=$C40)*('Attendance-Slot-1'!$G$2:$G$1112=AA$2),0)),"No Data")</f>
        <v>No Data</v>
      </c>
      <c r="AB40" s="113" t="str" cm="1">
        <f t="array" ref="AB40">IFERROR(INDEX('Attendance-Slot-2'!$Q$2:$Q$2595,MATCH(1,('Attendance-Slot-2'!$A$2:$A$2595=$C40)*('Attendance-Slot-2'!$G$2:$G$2595=AA$2),0)),"No Data")</f>
        <v>P-S2_Onsite</v>
      </c>
      <c r="AC40" s="133">
        <f>VLOOKUP($P40,'Written Exam Marks'!$H:$Q,10,FALSE)</f>
        <v>22.5</v>
      </c>
      <c r="AD40" s="133">
        <f>VLOOKUP($P40,'Written Exam Marks'!$H:$Q,9,FALSE)</f>
        <v>35</v>
      </c>
      <c r="AE40" s="113" t="str">
        <f t="shared" si="13"/>
        <v>Present</v>
      </c>
      <c r="AF40" s="113" t="str">
        <f t="shared" si="14"/>
        <v>P-S2_Onsite</v>
      </c>
      <c r="AG40" s="146">
        <v>10</v>
      </c>
      <c r="AH40" s="146">
        <v>9</v>
      </c>
      <c r="AI40" s="146">
        <v>10</v>
      </c>
      <c r="AJ40" s="146">
        <v>10</v>
      </c>
      <c r="AK40" s="146">
        <v>10</v>
      </c>
      <c r="AL40" s="146">
        <v>10</v>
      </c>
      <c r="AM40" s="146">
        <v>59</v>
      </c>
      <c r="AN40" s="146">
        <v>60</v>
      </c>
      <c r="AO40" s="43" t="s">
        <v>7336</v>
      </c>
      <c r="AP40" s="43" t="s">
        <v>1598</v>
      </c>
      <c r="AQ40" s="50" t="str">
        <f t="shared" si="15"/>
        <v>2025EM1100037-MDSDF402</v>
      </c>
      <c r="AR40" s="43" t="str">
        <f t="shared" si="16"/>
        <v>0 missed</v>
      </c>
      <c r="AS40" s="47" t="s">
        <v>7342</v>
      </c>
      <c r="AT40" s="43">
        <f t="shared" si="17"/>
        <v>6</v>
      </c>
      <c r="AU40" s="48" t="s">
        <v>7342</v>
      </c>
      <c r="AV40" s="49">
        <f t="shared" si="18"/>
        <v>1</v>
      </c>
      <c r="AW40" s="48" t="s">
        <v>7342</v>
      </c>
      <c r="AX40" s="43" t="str">
        <f t="shared" si="19"/>
        <v>0 missed</v>
      </c>
      <c r="AY40" s="42">
        <f t="shared" si="20"/>
        <v>6</v>
      </c>
      <c r="AZ40" s="50">
        <f t="shared" si="21"/>
        <v>1</v>
      </c>
      <c r="BA40" s="50" t="str">
        <f t="shared" si="22"/>
        <v>Q-6 A-- || Q Total-6, A Total-0</v>
      </c>
      <c r="BB40" s="42" t="str" cm="1">
        <f t="array" ref="BB40">IFERROR(INDEX('Attendance-Slot-1'!$Q$2:$Q$1112,MATCH(1,('Attendance-Slot-1'!$A$2:$A$1112=$C40)*('Attendance-Slot-1'!$G$2:$G$1112=BB$2),0)),"No Data")</f>
        <v>No Data</v>
      </c>
      <c r="BC40" s="42" t="str" cm="1">
        <f t="array" ref="BC40">IFERROR(INDEX('Attendance-Slot-2'!$Q$2:$Q$2595,MATCH(1,('Attendance-Slot-2'!$A$2:$A$2595=$C40)*('Attendance-Slot-2'!$G$2:$G$2595=BB$2),0)),"No Data")</f>
        <v>P-S2_Onsite</v>
      </c>
      <c r="BD40" s="134">
        <f>VLOOKUP($AQ40,'Written Exam Marks'!$H:$Q,10,FALSE)</f>
        <v>20</v>
      </c>
      <c r="BE40" s="134">
        <f>VLOOKUP($AQ40,'Written Exam Marks'!$H:$Q,9,FALSE)</f>
        <v>40</v>
      </c>
      <c r="BF40" s="42" t="str">
        <f t="shared" si="23"/>
        <v>Present</v>
      </c>
      <c r="BG40" s="42" t="str">
        <f t="shared" si="24"/>
        <v>P-S2_Onsite</v>
      </c>
      <c r="BH40" s="147">
        <v>20</v>
      </c>
      <c r="BI40" s="147">
        <v>22</v>
      </c>
      <c r="BJ40" s="147">
        <v>42</v>
      </c>
      <c r="BK40" s="147">
        <v>60</v>
      </c>
      <c r="BL40" s="52" t="s">
        <v>3697</v>
      </c>
      <c r="BM40" s="52" t="s">
        <v>1606</v>
      </c>
      <c r="BN40" s="57" t="str">
        <f t="shared" si="25"/>
        <v>2025EM1100037-MDSDF403</v>
      </c>
      <c r="BO40" s="52" t="str">
        <f t="shared" si="26"/>
        <v>0 missed</v>
      </c>
      <c r="BP40" s="52" t="str">
        <f t="shared" si="27"/>
        <v>0 missed</v>
      </c>
      <c r="BQ40" s="52">
        <f t="shared" si="28"/>
        <v>1</v>
      </c>
      <c r="BR40" s="52">
        <f t="shared" si="29"/>
        <v>1</v>
      </c>
      <c r="BS40" s="56">
        <f t="shared" si="30"/>
        <v>1</v>
      </c>
      <c r="BT40" s="56">
        <f t="shared" si="31"/>
        <v>1</v>
      </c>
      <c r="BU40" s="52" t="str">
        <f t="shared" si="32"/>
        <v>0 missed</v>
      </c>
      <c r="BV40" s="51">
        <f t="shared" si="33"/>
        <v>2</v>
      </c>
      <c r="BW40" s="57">
        <f t="shared" si="34"/>
        <v>1</v>
      </c>
      <c r="BX40" s="57" t="str">
        <f t="shared" si="35"/>
        <v>Q-1 A-1 || Q Total-1, A Total-1</v>
      </c>
      <c r="BY40" s="51" t="str" cm="1">
        <f t="array" ref="BY40">IFERROR(INDEX('Attendance-Slot-1'!$Q$2:$Q$1112,MATCH(1,('Attendance-Slot-1'!$A$2:$A$1112=$C40)*('Attendance-Slot-1'!$G$2:$G$1112=BY$2),0)),"No Data")</f>
        <v>No Data</v>
      </c>
      <c r="BZ40" s="51" t="str" cm="1">
        <f t="array" ref="BZ40">IFERROR(INDEX('Attendance-Slot-2'!$Q$2:$Q$2595,MATCH(1,('Attendance-Slot-2'!$A$2:$A$2595=$C40)*('Attendance-Slot-2'!$G$2:$G$2595=BY$2),0)),"No Data")</f>
        <v>P-S2_Onsite</v>
      </c>
      <c r="CA40" s="135">
        <f>VLOOKUP($BN40,'Written Exam Marks'!$H:$Q,10,FALSE)</f>
        <v>12</v>
      </c>
      <c r="CB40" s="135">
        <f>VLOOKUP($BN40,'Written Exam Marks'!$H:$Q,9,FALSE)</f>
        <v>40</v>
      </c>
      <c r="CC40" s="51" t="str">
        <f t="shared" si="36"/>
        <v>Present</v>
      </c>
      <c r="CD40" s="51" t="str">
        <f t="shared" si="37"/>
        <v>P-S2_Onsite</v>
      </c>
      <c r="CE40" s="29">
        <v>19</v>
      </c>
      <c r="CF40" s="29">
        <v>20</v>
      </c>
      <c r="CG40" s="29">
        <v>18</v>
      </c>
      <c r="CH40" s="29">
        <v>57</v>
      </c>
      <c r="CI40" s="29">
        <v>60</v>
      </c>
      <c r="CJ40" s="61" t="s">
        <v>7343</v>
      </c>
      <c r="CK40" s="61" t="s">
        <v>1613</v>
      </c>
      <c r="CL40" s="10" t="str">
        <f t="shared" si="38"/>
        <v>2025EM1100037-MDSDF404</v>
      </c>
      <c r="CM40" s="61" t="str">
        <f t="shared" si="39"/>
        <v>0 missed</v>
      </c>
      <c r="CN40" s="61" t="str">
        <f t="shared" si="40"/>
        <v>0 missed</v>
      </c>
      <c r="CO40" s="111">
        <f t="shared" si="41"/>
        <v>2</v>
      </c>
      <c r="CP40" s="111">
        <f t="shared" si="42"/>
        <v>1</v>
      </c>
      <c r="CQ40" s="9">
        <f t="shared" si="43"/>
        <v>1</v>
      </c>
      <c r="CR40" s="9">
        <f t="shared" si="44"/>
        <v>1</v>
      </c>
      <c r="CS40" s="61" t="str">
        <f t="shared" si="45"/>
        <v>0 missed</v>
      </c>
      <c r="CT40" s="111">
        <f t="shared" si="46"/>
        <v>3</v>
      </c>
      <c r="CU40" s="10">
        <f t="shared" si="47"/>
        <v>1</v>
      </c>
      <c r="CV40" s="10" t="str">
        <f t="shared" si="48"/>
        <v>Q-2 A-1 || Q Total-2, A Total-1</v>
      </c>
      <c r="CW40" s="111" t="str" cm="1">
        <f t="array" ref="CW40">IFERROR(INDEX('Attendance-Slot-1'!$Q$2:$Q$1112,MATCH(1,('Attendance-Slot-1'!$A$2:$A$1112=$C40)*('Attendance-Slot-1'!$G$2:$G$1112=CW$2),0)),"No Data")</f>
        <v>No Data</v>
      </c>
      <c r="CX40" s="111" t="str" cm="1">
        <f t="array" ref="CX40">IFERROR(INDEX('Attendance-Slot-2'!$Q$2:$Q$2595,MATCH(1,('Attendance-Slot-2'!$A$2:$A$2595=$C40)*('Attendance-Slot-2'!$G$2:$G$2595=CW$2),0)),"No Data")</f>
        <v>P-S2_Onsite</v>
      </c>
      <c r="CY40" s="136">
        <f>VLOOKUP($CL40,'Written Exam Marks'!$H:$Q,10,FALSE)</f>
        <v>25</v>
      </c>
      <c r="CZ40" s="136">
        <f>VLOOKUP($CL40,'Written Exam Marks'!$H:$Q,9,FALSE)</f>
        <v>40</v>
      </c>
      <c r="DA40" s="111" t="str">
        <f t="shared" si="49"/>
        <v>Present</v>
      </c>
      <c r="DB40" s="111" t="str">
        <f t="shared" si="50"/>
        <v>P-S2_Onsite</v>
      </c>
      <c r="DC40" s="148">
        <v>5.5</v>
      </c>
      <c r="DD40" s="148">
        <v>7.625</v>
      </c>
      <c r="DE40" s="148">
        <v>8</v>
      </c>
      <c r="DF40" s="148">
        <v>14</v>
      </c>
      <c r="DG40" s="148">
        <v>18</v>
      </c>
      <c r="DH40" s="148">
        <v>53.125</v>
      </c>
      <c r="DI40" s="148">
        <v>65</v>
      </c>
      <c r="DJ40" s="66" t="s">
        <v>7351</v>
      </c>
      <c r="DK40" s="66" t="s">
        <v>1631</v>
      </c>
      <c r="DL40" s="68" t="str">
        <f t="shared" si="51"/>
        <v>2025EM1100037-MDSDF406</v>
      </c>
      <c r="DM40" s="66" t="str">
        <f t="shared" si="52"/>
        <v>0 missed</v>
      </c>
      <c r="DN40" s="66" t="str">
        <f t="shared" si="53"/>
        <v>0 missed</v>
      </c>
      <c r="DO40" s="62">
        <f t="shared" si="54"/>
        <v>3</v>
      </c>
      <c r="DP40" s="62">
        <f t="shared" si="55"/>
        <v>2</v>
      </c>
      <c r="DQ40" s="67">
        <f t="shared" si="56"/>
        <v>1</v>
      </c>
      <c r="DR40" s="67">
        <f t="shared" si="57"/>
        <v>1</v>
      </c>
      <c r="DS40" s="66" t="str">
        <f t="shared" si="58"/>
        <v>0 missed</v>
      </c>
      <c r="DT40" s="62">
        <f t="shared" si="59"/>
        <v>5</v>
      </c>
      <c r="DU40" s="68">
        <f t="shared" si="60"/>
        <v>1</v>
      </c>
      <c r="DV40" s="68" t="str">
        <f t="shared" si="61"/>
        <v>Q-3 A-2 || Q Total-3, A Total-2</v>
      </c>
      <c r="DW40" s="62" t="str" cm="1">
        <f t="array" ref="DW40">IFERROR(INDEX('Attendance-Slot-1'!$Q$2:$Q$1112,MATCH(1,('Attendance-Slot-1'!$A$2:$A$1112=$C40)*('Attendance-Slot-1'!$G$2:$G$1112=DW$2),0)),"No Data")</f>
        <v>No Data</v>
      </c>
      <c r="DX40" s="62" t="str" cm="1">
        <f t="array" ref="DX40">IFERROR(INDEX('Attendance-Slot-2'!$Q$2:$Q$2595,MATCH(1,('Attendance-Slot-2'!$A$2:$A$2595=$C40)*('Attendance-Slot-2'!$G$2:$G$2595=DW$2),0)),"No Data")</f>
        <v>P-S2_Onsite</v>
      </c>
      <c r="DY40" s="137">
        <f>VLOOKUP($DL40,'Written Exam Marks'!$H:$Q,10,FALSE)</f>
        <v>19.5</v>
      </c>
      <c r="DZ40" s="137">
        <f>VLOOKUP($DL40,'Written Exam Marks'!$H:$Q,9,FALSE)</f>
        <v>35</v>
      </c>
      <c r="EA40" s="62" t="str">
        <f t="shared" si="62"/>
        <v>Present</v>
      </c>
      <c r="EB40" s="62" t="str">
        <f t="shared" si="63"/>
        <v>P-S2_Onsite</v>
      </c>
      <c r="EC40" s="114" t="str">
        <f t="shared" si="0"/>
        <v>P-0, 
A-0, 
No Data-5</v>
      </c>
      <c r="ED40" s="114" t="str">
        <f t="shared" si="1"/>
        <v>P-5, 
A-0, 
No Data-0</v>
      </c>
      <c r="EE40" s="114" t="str">
        <f t="shared" si="64"/>
        <v>P-S2_Onsite</v>
      </c>
      <c r="EF40" s="114" t="str">
        <f t="shared" si="65"/>
        <v>P-S2_Onsite</v>
      </c>
      <c r="EG40" s="114" t="str">
        <f t="shared" si="66"/>
        <v>P-S2_Onsite</v>
      </c>
      <c r="EH40" s="114" t="str">
        <f t="shared" si="67"/>
        <v>P-S2_Onsite</v>
      </c>
      <c r="EI40" s="114" t="str">
        <f t="shared" si="68"/>
        <v>P-S2_Onsite</v>
      </c>
      <c r="EJ40" s="114" t="str">
        <f t="shared" si="69"/>
        <v>P-5, A-0, No Data-0</v>
      </c>
      <c r="EK40" s="114" t="s">
        <v>10453</v>
      </c>
      <c r="EL40" s="114">
        <v>29.5</v>
      </c>
      <c r="EM40" s="114">
        <v>10</v>
      </c>
      <c r="EN40" s="114">
        <v>60</v>
      </c>
      <c r="EO40" s="114">
        <v>99.5</v>
      </c>
      <c r="EP40" s="114" t="s">
        <v>7217</v>
      </c>
      <c r="EQ40" s="114" t="s">
        <v>1054</v>
      </c>
      <c r="ER40" s="114" t="s">
        <v>3778</v>
      </c>
      <c r="ES40" s="114"/>
      <c r="ET40" s="30" t="s">
        <v>3778</v>
      </c>
    </row>
    <row r="41" spans="1:150" x14ac:dyDescent="0.25">
      <c r="A41" s="114">
        <v>38</v>
      </c>
      <c r="B41" s="114" t="s">
        <v>7224</v>
      </c>
      <c r="C41" s="80" t="s">
        <v>3782</v>
      </c>
      <c r="D41" s="30" t="s">
        <v>3783</v>
      </c>
      <c r="E41" s="30" t="s">
        <v>3784</v>
      </c>
      <c r="F41" s="33" t="s">
        <v>7201</v>
      </c>
      <c r="G41" s="30" t="s">
        <v>3785</v>
      </c>
      <c r="H41" s="143">
        <v>15</v>
      </c>
      <c r="I41" s="143">
        <v>15</v>
      </c>
      <c r="J41" s="143">
        <v>17</v>
      </c>
      <c r="K41" s="143">
        <v>15</v>
      </c>
      <c r="L41" s="143">
        <v>62</v>
      </c>
      <c r="M41" s="143">
        <v>65</v>
      </c>
      <c r="N41" s="40" t="s">
        <v>7314</v>
      </c>
      <c r="O41" s="40" t="s">
        <v>1593</v>
      </c>
      <c r="P41" s="13" t="str">
        <f t="shared" si="2"/>
        <v>2025EM1100038-MDSDF401</v>
      </c>
      <c r="Q41" s="40" t="str">
        <f t="shared" si="3"/>
        <v>0 missed</v>
      </c>
      <c r="R41" s="40" t="str">
        <f t="shared" si="4"/>
        <v>0 missed</v>
      </c>
      <c r="S41" s="40">
        <f t="shared" si="5"/>
        <v>3</v>
      </c>
      <c r="T41" s="40">
        <f t="shared" si="6"/>
        <v>1</v>
      </c>
      <c r="U41" s="41">
        <f t="shared" si="7"/>
        <v>1</v>
      </c>
      <c r="V41" s="41">
        <f t="shared" si="8"/>
        <v>1</v>
      </c>
      <c r="W41" s="40" t="str">
        <f t="shared" si="9"/>
        <v>0 missed</v>
      </c>
      <c r="X41" s="113">
        <f t="shared" si="10"/>
        <v>4</v>
      </c>
      <c r="Y41" s="13">
        <f t="shared" si="11"/>
        <v>1</v>
      </c>
      <c r="Z41" s="13" t="str">
        <f t="shared" si="12"/>
        <v>Q-3 A-1 || Q Total-3, A Total-1</v>
      </c>
      <c r="AA41" s="113" t="str" cm="1">
        <f t="array" ref="AA41">IFERROR(INDEX('Attendance-Slot-1'!$Q$2:$Q$1112,MATCH(1,('Attendance-Slot-1'!$A$2:$A$1112=$C41)*('Attendance-Slot-1'!$G$2:$G$1112=AA$2),0)),"No Data")</f>
        <v>No Data</v>
      </c>
      <c r="AB41" s="113" t="str" cm="1">
        <f t="array" ref="AB41">IFERROR(INDEX('Attendance-Slot-2'!$Q$2:$Q$2595,MATCH(1,('Attendance-Slot-2'!$A$2:$A$2595=$C41)*('Attendance-Slot-2'!$G$2:$G$2595=AA$2),0)),"No Data")</f>
        <v>P-S2_Onsite</v>
      </c>
      <c r="AC41" s="133">
        <f>VLOOKUP($P41,'Written Exam Marks'!$H:$Q,10,FALSE)</f>
        <v>4</v>
      </c>
      <c r="AD41" s="133">
        <f>VLOOKUP($P41,'Written Exam Marks'!$H:$Q,9,FALSE)</f>
        <v>35</v>
      </c>
      <c r="AE41" s="113" t="str">
        <f t="shared" si="13"/>
        <v>Present</v>
      </c>
      <c r="AF41" s="113" t="str">
        <f t="shared" si="14"/>
        <v>P-S2_Onsite</v>
      </c>
      <c r="AG41" s="146">
        <v>9.5</v>
      </c>
      <c r="AH41" s="146">
        <v>9.5</v>
      </c>
      <c r="AI41" s="146">
        <v>10</v>
      </c>
      <c r="AJ41" s="146">
        <v>10</v>
      </c>
      <c r="AK41" s="146">
        <v>10</v>
      </c>
      <c r="AL41" s="146">
        <v>10</v>
      </c>
      <c r="AM41" s="146">
        <v>59</v>
      </c>
      <c r="AN41" s="146">
        <v>60</v>
      </c>
      <c r="AO41" s="43" t="s">
        <v>7336</v>
      </c>
      <c r="AP41" s="43" t="s">
        <v>1598</v>
      </c>
      <c r="AQ41" s="50" t="str">
        <f t="shared" si="15"/>
        <v>2025EM1100038-MDSDF402</v>
      </c>
      <c r="AR41" s="43" t="str">
        <f t="shared" si="16"/>
        <v>0 missed</v>
      </c>
      <c r="AS41" s="47" t="s">
        <v>7342</v>
      </c>
      <c r="AT41" s="43">
        <f t="shared" si="17"/>
        <v>6</v>
      </c>
      <c r="AU41" s="48" t="s">
        <v>7342</v>
      </c>
      <c r="AV41" s="49">
        <f t="shared" si="18"/>
        <v>1</v>
      </c>
      <c r="AW41" s="48" t="s">
        <v>7342</v>
      </c>
      <c r="AX41" s="43" t="str">
        <f t="shared" si="19"/>
        <v>0 missed</v>
      </c>
      <c r="AY41" s="42">
        <f t="shared" si="20"/>
        <v>6</v>
      </c>
      <c r="AZ41" s="50">
        <f t="shared" si="21"/>
        <v>1</v>
      </c>
      <c r="BA41" s="50" t="str">
        <f t="shared" si="22"/>
        <v>Q-6 A-- || Q Total-6, A Total-0</v>
      </c>
      <c r="BB41" s="42" t="str" cm="1">
        <f t="array" ref="BB41">IFERROR(INDEX('Attendance-Slot-1'!$Q$2:$Q$1112,MATCH(1,('Attendance-Slot-1'!$A$2:$A$1112=$C41)*('Attendance-Slot-1'!$G$2:$G$1112=BB$2),0)),"No Data")</f>
        <v>No Data</v>
      </c>
      <c r="BC41" s="42" t="str" cm="1">
        <f t="array" ref="BC41">IFERROR(INDEX('Attendance-Slot-2'!$Q$2:$Q$2595,MATCH(1,('Attendance-Slot-2'!$A$2:$A$2595=$C41)*('Attendance-Slot-2'!$G$2:$G$2595=BB$2),0)),"No Data")</f>
        <v>P-S2_Onsite</v>
      </c>
      <c r="BD41" s="134">
        <f>VLOOKUP($AQ41,'Written Exam Marks'!$H:$Q,10,FALSE)</f>
        <v>14</v>
      </c>
      <c r="BE41" s="134">
        <f>VLOOKUP($AQ41,'Written Exam Marks'!$H:$Q,9,FALSE)</f>
        <v>40</v>
      </c>
      <c r="BF41" s="42" t="str">
        <f t="shared" si="23"/>
        <v>Present</v>
      </c>
      <c r="BG41" s="42" t="str">
        <f t="shared" si="24"/>
        <v>P-S2_Onsite</v>
      </c>
      <c r="BH41" s="147">
        <v>20</v>
      </c>
      <c r="BI41" s="147" t="s">
        <v>5</v>
      </c>
      <c r="BJ41" s="147">
        <v>20</v>
      </c>
      <c r="BK41" s="147">
        <v>60</v>
      </c>
      <c r="BL41" s="52" t="s">
        <v>3697</v>
      </c>
      <c r="BM41" s="52" t="s">
        <v>1606</v>
      </c>
      <c r="BN41" s="57" t="str">
        <f t="shared" si="25"/>
        <v>2025EM1100038-MDSDF403</v>
      </c>
      <c r="BO41" s="52" t="str">
        <f t="shared" si="26"/>
        <v>0 missed</v>
      </c>
      <c r="BP41" s="52" t="str">
        <f t="shared" si="27"/>
        <v>1 missed</v>
      </c>
      <c r="BQ41" s="52">
        <f t="shared" si="28"/>
        <v>1</v>
      </c>
      <c r="BR41" s="52">
        <f t="shared" si="29"/>
        <v>0</v>
      </c>
      <c r="BS41" s="56">
        <f t="shared" si="30"/>
        <v>1</v>
      </c>
      <c r="BT41" s="56">
        <f t="shared" si="31"/>
        <v>0</v>
      </c>
      <c r="BU41" s="52" t="str">
        <f t="shared" si="32"/>
        <v>1 missed</v>
      </c>
      <c r="BV41" s="51">
        <f t="shared" si="33"/>
        <v>1</v>
      </c>
      <c r="BW41" s="57">
        <f t="shared" si="34"/>
        <v>0.5</v>
      </c>
      <c r="BX41" s="57" t="str">
        <f t="shared" si="35"/>
        <v>Q-1 A-0 || Q Total-1, A Total-1</v>
      </c>
      <c r="BY41" s="51" t="str" cm="1">
        <f t="array" ref="BY41">IFERROR(INDEX('Attendance-Slot-1'!$Q$2:$Q$1112,MATCH(1,('Attendance-Slot-1'!$A$2:$A$1112=$C41)*('Attendance-Slot-1'!$G$2:$G$1112=BY$2),0)),"No Data")</f>
        <v>No Data</v>
      </c>
      <c r="BZ41" s="51" t="str" cm="1">
        <f t="array" ref="BZ41">IFERROR(INDEX('Attendance-Slot-2'!$Q$2:$Q$2595,MATCH(1,('Attendance-Slot-2'!$A$2:$A$2595=$C41)*('Attendance-Slot-2'!$G$2:$G$2595=BY$2),0)),"No Data")</f>
        <v>P-S2_Onsite</v>
      </c>
      <c r="CA41" s="135">
        <f>VLOOKUP($BN41,'Written Exam Marks'!$H:$Q,10,FALSE)</f>
        <v>13</v>
      </c>
      <c r="CB41" s="135">
        <f>VLOOKUP($BN41,'Written Exam Marks'!$H:$Q,9,FALSE)</f>
        <v>40</v>
      </c>
      <c r="CC41" s="51" t="str">
        <f t="shared" si="36"/>
        <v>Present</v>
      </c>
      <c r="CD41" s="51" t="str">
        <f t="shared" si="37"/>
        <v>P-S2_Onsite</v>
      </c>
      <c r="CE41" s="29">
        <v>19</v>
      </c>
      <c r="CF41" s="29">
        <v>20</v>
      </c>
      <c r="CG41" s="29">
        <v>19</v>
      </c>
      <c r="CH41" s="29">
        <v>58</v>
      </c>
      <c r="CI41" s="29">
        <v>60</v>
      </c>
      <c r="CJ41" s="61" t="s">
        <v>7343</v>
      </c>
      <c r="CK41" s="61" t="s">
        <v>1613</v>
      </c>
      <c r="CL41" s="10" t="str">
        <f t="shared" si="38"/>
        <v>2025EM1100038-MDSDF404</v>
      </c>
      <c r="CM41" s="61" t="str">
        <f t="shared" si="39"/>
        <v>0 missed</v>
      </c>
      <c r="CN41" s="61" t="str">
        <f t="shared" si="40"/>
        <v>0 missed</v>
      </c>
      <c r="CO41" s="111">
        <f t="shared" si="41"/>
        <v>2</v>
      </c>
      <c r="CP41" s="111">
        <f t="shared" si="42"/>
        <v>1</v>
      </c>
      <c r="CQ41" s="9">
        <f t="shared" si="43"/>
        <v>1</v>
      </c>
      <c r="CR41" s="9">
        <f t="shared" si="44"/>
        <v>1</v>
      </c>
      <c r="CS41" s="61" t="str">
        <f t="shared" si="45"/>
        <v>0 missed</v>
      </c>
      <c r="CT41" s="111">
        <f t="shared" si="46"/>
        <v>3</v>
      </c>
      <c r="CU41" s="10">
        <f t="shared" si="47"/>
        <v>1</v>
      </c>
      <c r="CV41" s="10" t="str">
        <f t="shared" si="48"/>
        <v>Q-2 A-1 || Q Total-2, A Total-1</v>
      </c>
      <c r="CW41" s="111" t="str" cm="1">
        <f t="array" ref="CW41">IFERROR(INDEX('Attendance-Slot-1'!$Q$2:$Q$1112,MATCH(1,('Attendance-Slot-1'!$A$2:$A$1112=$C41)*('Attendance-Slot-1'!$G$2:$G$1112=CW$2),0)),"No Data")</f>
        <v>No Data</v>
      </c>
      <c r="CX41" s="111" t="str" cm="1">
        <f t="array" ref="CX41">IFERROR(INDEX('Attendance-Slot-2'!$Q$2:$Q$2595,MATCH(1,('Attendance-Slot-2'!$A$2:$A$2595=$C41)*('Attendance-Slot-2'!$G$2:$G$2595=CW$2),0)),"No Data")</f>
        <v>P-S2_Onsite</v>
      </c>
      <c r="CY41" s="136">
        <f>VLOOKUP($CL41,'Written Exam Marks'!$H:$Q,10,FALSE)</f>
        <v>20.5</v>
      </c>
      <c r="CZ41" s="136">
        <f>VLOOKUP($CL41,'Written Exam Marks'!$H:$Q,9,FALSE)</f>
        <v>40</v>
      </c>
      <c r="DA41" s="111" t="str">
        <f t="shared" si="49"/>
        <v>Present</v>
      </c>
      <c r="DB41" s="111" t="str">
        <f t="shared" si="50"/>
        <v>P-S2_Onsite</v>
      </c>
      <c r="DC41" s="148">
        <v>6</v>
      </c>
      <c r="DD41" s="148">
        <v>6</v>
      </c>
      <c r="DE41" s="148">
        <v>8</v>
      </c>
      <c r="DF41" s="148">
        <v>16</v>
      </c>
      <c r="DG41" s="148">
        <v>20</v>
      </c>
      <c r="DH41" s="148">
        <v>56</v>
      </c>
      <c r="DI41" s="148">
        <v>65</v>
      </c>
      <c r="DJ41" s="66" t="s">
        <v>7351</v>
      </c>
      <c r="DK41" s="66" t="s">
        <v>1631</v>
      </c>
      <c r="DL41" s="68" t="str">
        <f t="shared" si="51"/>
        <v>2025EM1100038-MDSDF406</v>
      </c>
      <c r="DM41" s="66" t="str">
        <f t="shared" si="52"/>
        <v>0 missed</v>
      </c>
      <c r="DN41" s="66" t="str">
        <f t="shared" si="53"/>
        <v>0 missed</v>
      </c>
      <c r="DO41" s="62">
        <f t="shared" si="54"/>
        <v>3</v>
      </c>
      <c r="DP41" s="62">
        <f t="shared" si="55"/>
        <v>2</v>
      </c>
      <c r="DQ41" s="67">
        <f t="shared" si="56"/>
        <v>1</v>
      </c>
      <c r="DR41" s="67">
        <f t="shared" si="57"/>
        <v>1</v>
      </c>
      <c r="DS41" s="66" t="str">
        <f t="shared" si="58"/>
        <v>0 missed</v>
      </c>
      <c r="DT41" s="62">
        <f t="shared" si="59"/>
        <v>5</v>
      </c>
      <c r="DU41" s="68">
        <f t="shared" si="60"/>
        <v>1</v>
      </c>
      <c r="DV41" s="68" t="str">
        <f t="shared" si="61"/>
        <v>Q-3 A-2 || Q Total-3, A Total-2</v>
      </c>
      <c r="DW41" s="62" t="str" cm="1">
        <f t="array" ref="DW41">IFERROR(INDEX('Attendance-Slot-1'!$Q$2:$Q$1112,MATCH(1,('Attendance-Slot-1'!$A$2:$A$1112=$C41)*('Attendance-Slot-1'!$G$2:$G$1112=DW$2),0)),"No Data")</f>
        <v>No Data</v>
      </c>
      <c r="DX41" s="62" t="str" cm="1">
        <f t="array" ref="DX41">IFERROR(INDEX('Attendance-Slot-2'!$Q$2:$Q$2595,MATCH(1,('Attendance-Slot-2'!$A$2:$A$2595=$C41)*('Attendance-Slot-2'!$G$2:$G$2595=DW$2),0)),"No Data")</f>
        <v>P-S2_Onsite</v>
      </c>
      <c r="DY41" s="137">
        <f>VLOOKUP($DL41,'Written Exam Marks'!$H:$Q,10,FALSE)</f>
        <v>21</v>
      </c>
      <c r="DZ41" s="137">
        <f>VLOOKUP($DL41,'Written Exam Marks'!$H:$Q,9,FALSE)</f>
        <v>35</v>
      </c>
      <c r="EA41" s="62" t="str">
        <f t="shared" si="62"/>
        <v>Present</v>
      </c>
      <c r="EB41" s="62" t="str">
        <f t="shared" si="63"/>
        <v>P-S2_Onsite</v>
      </c>
      <c r="EC41" s="114" t="str">
        <f t="shared" si="0"/>
        <v>P-0, 
A-0, 
No Data-5</v>
      </c>
      <c r="ED41" s="114" t="str">
        <f t="shared" si="1"/>
        <v>P-5, 
A-0, 
No Data-0</v>
      </c>
      <c r="EE41" s="114" t="str">
        <f t="shared" si="64"/>
        <v>P-S2_Onsite</v>
      </c>
      <c r="EF41" s="114" t="str">
        <f t="shared" si="65"/>
        <v>P-S2_Onsite</v>
      </c>
      <c r="EG41" s="114" t="str">
        <f t="shared" si="66"/>
        <v>P-S2_Onsite</v>
      </c>
      <c r="EH41" s="114" t="str">
        <f t="shared" si="67"/>
        <v>P-S2_Onsite</v>
      </c>
      <c r="EI41" s="114" t="str">
        <f t="shared" si="68"/>
        <v>P-S2_Onsite</v>
      </c>
      <c r="EJ41" s="114" t="str">
        <f t="shared" si="69"/>
        <v>P-5, A-0, No Data-0</v>
      </c>
      <c r="EK41" s="114" t="s">
        <v>10453</v>
      </c>
      <c r="EL41" s="114">
        <v>28</v>
      </c>
      <c r="EM41" s="114">
        <v>9</v>
      </c>
      <c r="EN41" s="114">
        <v>43</v>
      </c>
      <c r="EO41" s="114">
        <v>80</v>
      </c>
      <c r="EP41" s="114" t="s">
        <v>7217</v>
      </c>
      <c r="EQ41" s="114" t="s">
        <v>1054</v>
      </c>
      <c r="ER41" s="114" t="s">
        <v>3782</v>
      </c>
      <c r="ES41" s="114"/>
      <c r="ET41" s="30" t="s">
        <v>3782</v>
      </c>
    </row>
    <row r="42" spans="1:150" x14ac:dyDescent="0.25">
      <c r="A42" s="114">
        <v>39</v>
      </c>
      <c r="B42" s="114" t="s">
        <v>7224</v>
      </c>
      <c r="C42" s="80" t="s">
        <v>1714</v>
      </c>
      <c r="D42" s="30" t="s">
        <v>1715</v>
      </c>
      <c r="E42" s="30" t="s">
        <v>1716</v>
      </c>
      <c r="F42" s="33" t="s">
        <v>7201</v>
      </c>
      <c r="G42" s="30" t="s">
        <v>1717</v>
      </c>
      <c r="H42" s="143">
        <v>15</v>
      </c>
      <c r="I42" s="143">
        <v>15</v>
      </c>
      <c r="J42" s="143">
        <v>19</v>
      </c>
      <c r="K42" s="143">
        <v>15</v>
      </c>
      <c r="L42" s="143">
        <v>64</v>
      </c>
      <c r="M42" s="143">
        <v>65</v>
      </c>
      <c r="N42" s="40" t="s">
        <v>7314</v>
      </c>
      <c r="O42" s="40" t="s">
        <v>1593</v>
      </c>
      <c r="P42" s="13" t="str">
        <f t="shared" si="2"/>
        <v>2025EM1100039-MDSDF401</v>
      </c>
      <c r="Q42" s="40" t="str">
        <f t="shared" si="3"/>
        <v>0 missed</v>
      </c>
      <c r="R42" s="40" t="str">
        <f t="shared" si="4"/>
        <v>0 missed</v>
      </c>
      <c r="S42" s="40">
        <f t="shared" si="5"/>
        <v>3</v>
      </c>
      <c r="T42" s="40">
        <f t="shared" si="6"/>
        <v>1</v>
      </c>
      <c r="U42" s="41">
        <f t="shared" si="7"/>
        <v>1</v>
      </c>
      <c r="V42" s="41">
        <f t="shared" si="8"/>
        <v>1</v>
      </c>
      <c r="W42" s="40" t="str">
        <f t="shared" si="9"/>
        <v>0 missed</v>
      </c>
      <c r="X42" s="113">
        <f t="shared" si="10"/>
        <v>4</v>
      </c>
      <c r="Y42" s="13">
        <f t="shared" si="11"/>
        <v>1</v>
      </c>
      <c r="Z42" s="13" t="str">
        <f t="shared" si="12"/>
        <v>Q-3 A-1 || Q Total-3, A Total-1</v>
      </c>
      <c r="AA42" s="113" t="str" cm="1">
        <f t="array" ref="AA42">IFERROR(INDEX('Attendance-Slot-1'!$Q$2:$Q$1112,MATCH(1,('Attendance-Slot-1'!$A$2:$A$1112=$C42)*('Attendance-Slot-1'!$G$2:$G$1112=AA$2),0)),"No Data")</f>
        <v>No Data</v>
      </c>
      <c r="AB42" s="113" t="str" cm="1">
        <f t="array" ref="AB42">IFERROR(INDEX('Attendance-Slot-2'!$Q$2:$Q$2595,MATCH(1,('Attendance-Slot-2'!$A$2:$A$2595=$C42)*('Attendance-Slot-2'!$G$2:$G$2595=AA$2),0)),"No Data")</f>
        <v>P-S2_Onsite</v>
      </c>
      <c r="AC42" s="133">
        <f>VLOOKUP($P42,'Written Exam Marks'!$H:$Q,10,FALSE)</f>
        <v>12</v>
      </c>
      <c r="AD42" s="133">
        <f>VLOOKUP($P42,'Written Exam Marks'!$H:$Q,9,FALSE)</f>
        <v>35</v>
      </c>
      <c r="AE42" s="113" t="str">
        <f t="shared" si="13"/>
        <v>Present</v>
      </c>
      <c r="AF42" s="113" t="str">
        <f t="shared" si="14"/>
        <v>P-S2_Onsite</v>
      </c>
      <c r="AG42" s="146">
        <v>10</v>
      </c>
      <c r="AH42" s="146">
        <v>9.5</v>
      </c>
      <c r="AI42" s="146">
        <v>10</v>
      </c>
      <c r="AJ42" s="146">
        <v>10</v>
      </c>
      <c r="AK42" s="146">
        <v>10</v>
      </c>
      <c r="AL42" s="146">
        <v>10</v>
      </c>
      <c r="AM42" s="146">
        <v>59.5</v>
      </c>
      <c r="AN42" s="146">
        <v>60</v>
      </c>
      <c r="AO42" s="43" t="s">
        <v>7336</v>
      </c>
      <c r="AP42" s="43" t="s">
        <v>1598</v>
      </c>
      <c r="AQ42" s="50" t="str">
        <f t="shared" si="15"/>
        <v>2025EM1100039-MDSDF402</v>
      </c>
      <c r="AR42" s="43" t="str">
        <f t="shared" si="16"/>
        <v>0 missed</v>
      </c>
      <c r="AS42" s="47" t="s">
        <v>7342</v>
      </c>
      <c r="AT42" s="43">
        <f t="shared" si="17"/>
        <v>6</v>
      </c>
      <c r="AU42" s="48" t="s">
        <v>7342</v>
      </c>
      <c r="AV42" s="49">
        <f t="shared" si="18"/>
        <v>1</v>
      </c>
      <c r="AW42" s="48" t="s">
        <v>7342</v>
      </c>
      <c r="AX42" s="43" t="str">
        <f t="shared" si="19"/>
        <v>0 missed</v>
      </c>
      <c r="AY42" s="42">
        <f t="shared" si="20"/>
        <v>6</v>
      </c>
      <c r="AZ42" s="50">
        <f t="shared" si="21"/>
        <v>1</v>
      </c>
      <c r="BA42" s="50" t="str">
        <f t="shared" si="22"/>
        <v>Q-6 A-- || Q Total-6, A Total-0</v>
      </c>
      <c r="BB42" s="42" t="str" cm="1">
        <f t="array" ref="BB42">IFERROR(INDEX('Attendance-Slot-1'!$Q$2:$Q$1112,MATCH(1,('Attendance-Slot-1'!$A$2:$A$1112=$C42)*('Attendance-Slot-1'!$G$2:$G$1112=BB$2),0)),"No Data")</f>
        <v>P-S1_Onsite</v>
      </c>
      <c r="BC42" s="42" t="str" cm="1">
        <f t="array" ref="BC42">IFERROR(INDEX('Attendance-Slot-2'!$Q$2:$Q$2595,MATCH(1,('Attendance-Slot-2'!$A$2:$A$2595=$C42)*('Attendance-Slot-2'!$G$2:$G$2595=BB$2),0)),"No Data")</f>
        <v>No Data</v>
      </c>
      <c r="BD42" s="134">
        <f>VLOOKUP($AQ42,'Written Exam Marks'!$H:$Q,10,FALSE)</f>
        <v>22</v>
      </c>
      <c r="BE42" s="134">
        <f>VLOOKUP($AQ42,'Written Exam Marks'!$H:$Q,9,FALSE)</f>
        <v>40</v>
      </c>
      <c r="BF42" s="42" t="str">
        <f t="shared" si="23"/>
        <v>Present</v>
      </c>
      <c r="BG42" s="42" t="str">
        <f t="shared" si="24"/>
        <v>P-S1_Onsite</v>
      </c>
      <c r="BH42" s="147">
        <v>19</v>
      </c>
      <c r="BI42" s="147">
        <v>29</v>
      </c>
      <c r="BJ42" s="147">
        <v>48</v>
      </c>
      <c r="BK42" s="147">
        <v>60</v>
      </c>
      <c r="BL42" s="52" t="s">
        <v>3697</v>
      </c>
      <c r="BM42" s="52" t="s">
        <v>1606</v>
      </c>
      <c r="BN42" s="57" t="str">
        <f t="shared" si="25"/>
        <v>2025EM1100039-MDSDF403</v>
      </c>
      <c r="BO42" s="52" t="str">
        <f t="shared" si="26"/>
        <v>0 missed</v>
      </c>
      <c r="BP42" s="52" t="str">
        <f t="shared" si="27"/>
        <v>0 missed</v>
      </c>
      <c r="BQ42" s="52">
        <f t="shared" si="28"/>
        <v>1</v>
      </c>
      <c r="BR42" s="52">
        <f t="shared" si="29"/>
        <v>1</v>
      </c>
      <c r="BS42" s="56">
        <f t="shared" si="30"/>
        <v>1</v>
      </c>
      <c r="BT42" s="56">
        <f t="shared" si="31"/>
        <v>1</v>
      </c>
      <c r="BU42" s="52" t="str">
        <f t="shared" si="32"/>
        <v>0 missed</v>
      </c>
      <c r="BV42" s="51">
        <f t="shared" si="33"/>
        <v>2</v>
      </c>
      <c r="BW42" s="57">
        <f t="shared" si="34"/>
        <v>1</v>
      </c>
      <c r="BX42" s="57" t="str">
        <f t="shared" si="35"/>
        <v>Q-1 A-1 || Q Total-1, A Total-1</v>
      </c>
      <c r="BY42" s="51" t="str" cm="1">
        <f t="array" ref="BY42">IFERROR(INDEX('Attendance-Slot-1'!$Q$2:$Q$1112,MATCH(1,('Attendance-Slot-1'!$A$2:$A$1112=$C42)*('Attendance-Slot-1'!$G$2:$G$1112=BY$2),0)),"No Data")</f>
        <v>P-S1_Onsite</v>
      </c>
      <c r="BZ42" s="51" t="str" cm="1">
        <f t="array" ref="BZ42">IFERROR(INDEX('Attendance-Slot-2'!$Q$2:$Q$2595,MATCH(1,('Attendance-Slot-2'!$A$2:$A$2595=$C42)*('Attendance-Slot-2'!$G$2:$G$2595=BY$2),0)),"No Data")</f>
        <v>No Data</v>
      </c>
      <c r="CA42" s="135">
        <f>VLOOKUP($BN42,'Written Exam Marks'!$H:$Q,10,FALSE)</f>
        <v>15</v>
      </c>
      <c r="CB42" s="135">
        <f>VLOOKUP($BN42,'Written Exam Marks'!$H:$Q,9,FALSE)</f>
        <v>40</v>
      </c>
      <c r="CC42" s="51" t="str">
        <f t="shared" si="36"/>
        <v>Present</v>
      </c>
      <c r="CD42" s="51" t="str">
        <f t="shared" si="37"/>
        <v>P-S1_Onsite</v>
      </c>
      <c r="CE42" s="29">
        <v>19</v>
      </c>
      <c r="CF42" s="29">
        <v>20</v>
      </c>
      <c r="CG42" s="29">
        <v>20</v>
      </c>
      <c r="CH42" s="29">
        <v>59</v>
      </c>
      <c r="CI42" s="29">
        <v>60</v>
      </c>
      <c r="CJ42" s="61" t="s">
        <v>7343</v>
      </c>
      <c r="CK42" s="61" t="s">
        <v>1613</v>
      </c>
      <c r="CL42" s="10" t="str">
        <f t="shared" si="38"/>
        <v>2025EM1100039-MDSDF404</v>
      </c>
      <c r="CM42" s="61" t="str">
        <f t="shared" si="39"/>
        <v>0 missed</v>
      </c>
      <c r="CN42" s="61" t="str">
        <f t="shared" si="40"/>
        <v>0 missed</v>
      </c>
      <c r="CO42" s="111">
        <f t="shared" si="41"/>
        <v>2</v>
      </c>
      <c r="CP42" s="111">
        <f t="shared" si="42"/>
        <v>1</v>
      </c>
      <c r="CQ42" s="9">
        <f t="shared" si="43"/>
        <v>1</v>
      </c>
      <c r="CR42" s="9">
        <f t="shared" si="44"/>
        <v>1</v>
      </c>
      <c r="CS42" s="61" t="str">
        <f t="shared" si="45"/>
        <v>0 missed</v>
      </c>
      <c r="CT42" s="111">
        <f t="shared" si="46"/>
        <v>3</v>
      </c>
      <c r="CU42" s="10">
        <f t="shared" si="47"/>
        <v>1</v>
      </c>
      <c r="CV42" s="10" t="str">
        <f t="shared" si="48"/>
        <v>Q-2 A-1 || Q Total-2, A Total-1</v>
      </c>
      <c r="CW42" s="111" t="str" cm="1">
        <f t="array" ref="CW42">IFERROR(INDEX('Attendance-Slot-1'!$Q$2:$Q$1112,MATCH(1,('Attendance-Slot-1'!$A$2:$A$1112=$C42)*('Attendance-Slot-1'!$G$2:$G$1112=CW$2),0)),"No Data")</f>
        <v>P-S1_Onsite</v>
      </c>
      <c r="CX42" s="111" t="str" cm="1">
        <f t="array" ref="CX42">IFERROR(INDEX('Attendance-Slot-2'!$Q$2:$Q$2595,MATCH(1,('Attendance-Slot-2'!$A$2:$A$2595=$C42)*('Attendance-Slot-2'!$G$2:$G$2595=CW$2),0)),"No Data")</f>
        <v>No Data</v>
      </c>
      <c r="CY42" s="136">
        <f>VLOOKUP($CL42,'Written Exam Marks'!$H:$Q,10,FALSE)</f>
        <v>27</v>
      </c>
      <c r="CZ42" s="136">
        <f>VLOOKUP($CL42,'Written Exam Marks'!$H:$Q,9,FALSE)</f>
        <v>40</v>
      </c>
      <c r="DA42" s="111" t="str">
        <f t="shared" si="49"/>
        <v>Present</v>
      </c>
      <c r="DB42" s="111" t="str">
        <f t="shared" si="50"/>
        <v>P-S1_Onsite</v>
      </c>
      <c r="DC42" s="148">
        <v>5.5</v>
      </c>
      <c r="DD42" s="148">
        <v>7.625</v>
      </c>
      <c r="DE42" s="148">
        <v>8.5</v>
      </c>
      <c r="DF42" s="148">
        <v>18</v>
      </c>
      <c r="DG42" s="148">
        <v>17</v>
      </c>
      <c r="DH42" s="148">
        <v>56.625</v>
      </c>
      <c r="DI42" s="148">
        <v>65</v>
      </c>
      <c r="DJ42" s="66" t="s">
        <v>7351</v>
      </c>
      <c r="DK42" s="66" t="s">
        <v>1631</v>
      </c>
      <c r="DL42" s="68" t="str">
        <f t="shared" si="51"/>
        <v>2025EM1100039-MDSDF406</v>
      </c>
      <c r="DM42" s="66" t="str">
        <f t="shared" si="52"/>
        <v>0 missed</v>
      </c>
      <c r="DN42" s="66" t="str">
        <f t="shared" si="53"/>
        <v>0 missed</v>
      </c>
      <c r="DO42" s="62">
        <f t="shared" si="54"/>
        <v>3</v>
      </c>
      <c r="DP42" s="62">
        <f t="shared" si="55"/>
        <v>2</v>
      </c>
      <c r="DQ42" s="67">
        <f t="shared" si="56"/>
        <v>1</v>
      </c>
      <c r="DR42" s="67">
        <f t="shared" si="57"/>
        <v>1</v>
      </c>
      <c r="DS42" s="66" t="str">
        <f t="shared" si="58"/>
        <v>0 missed</v>
      </c>
      <c r="DT42" s="62">
        <f t="shared" si="59"/>
        <v>5</v>
      </c>
      <c r="DU42" s="68">
        <f t="shared" si="60"/>
        <v>1</v>
      </c>
      <c r="DV42" s="68" t="str">
        <f t="shared" si="61"/>
        <v>Q-3 A-2 || Q Total-3, A Total-2</v>
      </c>
      <c r="DW42" s="62" t="str" cm="1">
        <f t="array" ref="DW42">IFERROR(INDEX('Attendance-Slot-1'!$Q$2:$Q$1112,MATCH(1,('Attendance-Slot-1'!$A$2:$A$1112=$C42)*('Attendance-Slot-1'!$G$2:$G$1112=DW$2),0)),"No Data")</f>
        <v>No Data</v>
      </c>
      <c r="DX42" s="62" t="str" cm="1">
        <f t="array" ref="DX42">IFERROR(INDEX('Attendance-Slot-2'!$Q$2:$Q$2595,MATCH(1,('Attendance-Slot-2'!$A$2:$A$2595=$C42)*('Attendance-Slot-2'!$G$2:$G$2595=DW$2),0)),"No Data")</f>
        <v>P-S2_Onsite</v>
      </c>
      <c r="DY42" s="137">
        <f>VLOOKUP($DL42,'Written Exam Marks'!$H:$Q,10,FALSE)</f>
        <v>13</v>
      </c>
      <c r="DZ42" s="137">
        <f>VLOOKUP($DL42,'Written Exam Marks'!$H:$Q,9,FALSE)</f>
        <v>35</v>
      </c>
      <c r="EA42" s="62" t="str">
        <f t="shared" si="62"/>
        <v>Present</v>
      </c>
      <c r="EB42" s="62" t="str">
        <f t="shared" si="63"/>
        <v>P-S2_Onsite</v>
      </c>
      <c r="EC42" s="114" t="str">
        <f t="shared" si="0"/>
        <v>P-3, 
A-0, 
No Data-2</v>
      </c>
      <c r="ED42" s="114" t="str">
        <f t="shared" si="1"/>
        <v>P-2, 
A-0, 
No Data-3</v>
      </c>
      <c r="EE42" s="114" t="str">
        <f t="shared" si="64"/>
        <v>P-S2_Onsite</v>
      </c>
      <c r="EF42" s="114" t="str">
        <f t="shared" si="65"/>
        <v>P-S1_Onsite</v>
      </c>
      <c r="EG42" s="114" t="str">
        <f t="shared" si="66"/>
        <v>P-S1_Onsite</v>
      </c>
      <c r="EH42" s="114" t="str">
        <f t="shared" si="67"/>
        <v>P-S1_Onsite</v>
      </c>
      <c r="EI42" s="114" t="str">
        <f t="shared" si="68"/>
        <v>P-S2_Onsite</v>
      </c>
      <c r="EJ42" s="114" t="str">
        <f t="shared" si="69"/>
        <v>P-5, A-0, No Data-0</v>
      </c>
      <c r="EK42" s="114" t="s">
        <v>10453</v>
      </c>
      <c r="EL42" s="114">
        <v>29</v>
      </c>
      <c r="EM42" s="114">
        <v>9</v>
      </c>
      <c r="EN42" s="114">
        <v>57</v>
      </c>
      <c r="EO42" s="114">
        <v>95</v>
      </c>
      <c r="EP42" s="114" t="s">
        <v>7217</v>
      </c>
      <c r="EQ42" s="114" t="s">
        <v>1054</v>
      </c>
      <c r="ER42" s="114" t="s">
        <v>1714</v>
      </c>
      <c r="ES42" s="114"/>
      <c r="ET42" s="30" t="s">
        <v>1714</v>
      </c>
    </row>
    <row r="43" spans="1:150" x14ac:dyDescent="0.25">
      <c r="A43" s="114">
        <v>40</v>
      </c>
      <c r="B43" s="114" t="s">
        <v>7224</v>
      </c>
      <c r="C43" s="80" t="s">
        <v>1721</v>
      </c>
      <c r="D43" s="30" t="s">
        <v>1722</v>
      </c>
      <c r="E43" s="30" t="s">
        <v>1723</v>
      </c>
      <c r="F43" s="33" t="s">
        <v>7201</v>
      </c>
      <c r="G43" s="30" t="s">
        <v>1724</v>
      </c>
      <c r="H43" s="143">
        <v>15</v>
      </c>
      <c r="I43" s="143">
        <v>15</v>
      </c>
      <c r="J43" s="143">
        <v>18</v>
      </c>
      <c r="K43" s="143">
        <v>15</v>
      </c>
      <c r="L43" s="143">
        <v>63</v>
      </c>
      <c r="M43" s="143">
        <v>65</v>
      </c>
      <c r="N43" s="40" t="s">
        <v>7314</v>
      </c>
      <c r="O43" s="40" t="s">
        <v>1593</v>
      </c>
      <c r="P43" s="13" t="str">
        <f t="shared" si="2"/>
        <v>2025EM1100040-MDSDF401</v>
      </c>
      <c r="Q43" s="40" t="str">
        <f t="shared" si="3"/>
        <v>0 missed</v>
      </c>
      <c r="R43" s="40" t="str">
        <f t="shared" si="4"/>
        <v>0 missed</v>
      </c>
      <c r="S43" s="40">
        <f t="shared" si="5"/>
        <v>3</v>
      </c>
      <c r="T43" s="40">
        <f t="shared" si="6"/>
        <v>1</v>
      </c>
      <c r="U43" s="41">
        <f t="shared" si="7"/>
        <v>1</v>
      </c>
      <c r="V43" s="41">
        <f t="shared" si="8"/>
        <v>1</v>
      </c>
      <c r="W43" s="40" t="str">
        <f t="shared" si="9"/>
        <v>0 missed</v>
      </c>
      <c r="X43" s="113">
        <f t="shared" si="10"/>
        <v>4</v>
      </c>
      <c r="Y43" s="13">
        <f t="shared" si="11"/>
        <v>1</v>
      </c>
      <c r="Z43" s="13" t="str">
        <f t="shared" si="12"/>
        <v>Q-3 A-1 || Q Total-3, A Total-1</v>
      </c>
      <c r="AA43" s="113" t="str" cm="1">
        <f t="array" ref="AA43">IFERROR(INDEX('Attendance-Slot-1'!$Q$2:$Q$1112,MATCH(1,('Attendance-Slot-1'!$A$2:$A$1112=$C43)*('Attendance-Slot-1'!$G$2:$G$1112=AA$2),0)),"No Data")</f>
        <v>P-S1_Onsite</v>
      </c>
      <c r="AB43" s="113" t="str" cm="1">
        <f t="array" ref="AB43">IFERROR(INDEX('Attendance-Slot-2'!$Q$2:$Q$2595,MATCH(1,('Attendance-Slot-2'!$A$2:$A$2595=$C43)*('Attendance-Slot-2'!$G$2:$G$2595=AA$2),0)),"No Data")</f>
        <v>No Data</v>
      </c>
      <c r="AC43" s="133">
        <f>VLOOKUP($P43,'Written Exam Marks'!$H:$Q,10,FALSE)</f>
        <v>21</v>
      </c>
      <c r="AD43" s="133">
        <f>VLOOKUP($P43,'Written Exam Marks'!$H:$Q,9,FALSE)</f>
        <v>35</v>
      </c>
      <c r="AE43" s="113" t="str">
        <f t="shared" si="13"/>
        <v>Present</v>
      </c>
      <c r="AF43" s="113" t="str">
        <f t="shared" si="14"/>
        <v>P-S1_Onsite</v>
      </c>
      <c r="AG43" s="146">
        <v>9.5</v>
      </c>
      <c r="AH43" s="146">
        <v>9.5</v>
      </c>
      <c r="AI43" s="146">
        <v>10</v>
      </c>
      <c r="AJ43" s="146">
        <v>10</v>
      </c>
      <c r="AK43" s="146">
        <v>10</v>
      </c>
      <c r="AL43" s="146">
        <v>10</v>
      </c>
      <c r="AM43" s="146">
        <v>59</v>
      </c>
      <c r="AN43" s="146">
        <v>60</v>
      </c>
      <c r="AO43" s="43" t="s">
        <v>7336</v>
      </c>
      <c r="AP43" s="43" t="s">
        <v>1598</v>
      </c>
      <c r="AQ43" s="50" t="str">
        <f t="shared" si="15"/>
        <v>2025EM1100040-MDSDF402</v>
      </c>
      <c r="AR43" s="43" t="str">
        <f t="shared" si="16"/>
        <v>0 missed</v>
      </c>
      <c r="AS43" s="47" t="s">
        <v>7342</v>
      </c>
      <c r="AT43" s="43">
        <f t="shared" si="17"/>
        <v>6</v>
      </c>
      <c r="AU43" s="48" t="s">
        <v>7342</v>
      </c>
      <c r="AV43" s="49">
        <f t="shared" si="18"/>
        <v>1</v>
      </c>
      <c r="AW43" s="48" t="s">
        <v>7342</v>
      </c>
      <c r="AX43" s="43" t="str">
        <f t="shared" si="19"/>
        <v>0 missed</v>
      </c>
      <c r="AY43" s="42">
        <f t="shared" si="20"/>
        <v>6</v>
      </c>
      <c r="AZ43" s="50">
        <f t="shared" si="21"/>
        <v>1</v>
      </c>
      <c r="BA43" s="50" t="str">
        <f t="shared" si="22"/>
        <v>Q-6 A-- || Q Total-6, A Total-0</v>
      </c>
      <c r="BB43" s="42" t="str" cm="1">
        <f t="array" ref="BB43">IFERROR(INDEX('Attendance-Slot-1'!$Q$2:$Q$1112,MATCH(1,('Attendance-Slot-1'!$A$2:$A$1112=$C43)*('Attendance-Slot-1'!$G$2:$G$1112=BB$2),0)),"No Data")</f>
        <v>P-S1_Onsite</v>
      </c>
      <c r="BC43" s="42" t="str" cm="1">
        <f t="array" ref="BC43">IFERROR(INDEX('Attendance-Slot-2'!$Q$2:$Q$2595,MATCH(1,('Attendance-Slot-2'!$A$2:$A$2595=$C43)*('Attendance-Slot-2'!$G$2:$G$2595=BB$2),0)),"No Data")</f>
        <v>No Data</v>
      </c>
      <c r="BD43" s="134">
        <f>VLOOKUP($AQ43,'Written Exam Marks'!$H:$Q,10,FALSE)</f>
        <v>27</v>
      </c>
      <c r="BE43" s="134">
        <f>VLOOKUP($AQ43,'Written Exam Marks'!$H:$Q,9,FALSE)</f>
        <v>40</v>
      </c>
      <c r="BF43" s="42" t="str">
        <f t="shared" si="23"/>
        <v>Present</v>
      </c>
      <c r="BG43" s="42" t="str">
        <f t="shared" si="24"/>
        <v>P-S1_Onsite</v>
      </c>
      <c r="BH43" s="147" t="s">
        <v>5</v>
      </c>
      <c r="BI43" s="147">
        <v>20.5</v>
      </c>
      <c r="BJ43" s="147">
        <v>20.5</v>
      </c>
      <c r="BK43" s="147">
        <v>60</v>
      </c>
      <c r="BL43" s="52" t="s">
        <v>3697</v>
      </c>
      <c r="BM43" s="52" t="s">
        <v>1606</v>
      </c>
      <c r="BN43" s="57" t="str">
        <f t="shared" si="25"/>
        <v>2025EM1100040-MDSDF403</v>
      </c>
      <c r="BO43" s="52" t="str">
        <f t="shared" si="26"/>
        <v>1 missed</v>
      </c>
      <c r="BP43" s="52" t="str">
        <f t="shared" si="27"/>
        <v>0 missed</v>
      </c>
      <c r="BQ43" s="52">
        <f t="shared" si="28"/>
        <v>0</v>
      </c>
      <c r="BR43" s="52">
        <f t="shared" si="29"/>
        <v>1</v>
      </c>
      <c r="BS43" s="56">
        <f t="shared" si="30"/>
        <v>0</v>
      </c>
      <c r="BT43" s="56">
        <f t="shared" si="31"/>
        <v>1</v>
      </c>
      <c r="BU43" s="52" t="str">
        <f t="shared" si="32"/>
        <v>1 missed</v>
      </c>
      <c r="BV43" s="51">
        <f t="shared" si="33"/>
        <v>1</v>
      </c>
      <c r="BW43" s="57">
        <f t="shared" si="34"/>
        <v>0.5</v>
      </c>
      <c r="BX43" s="57" t="str">
        <f t="shared" si="35"/>
        <v>Q-0 A-1 || Q Total-1, A Total-1</v>
      </c>
      <c r="BY43" s="51" t="str" cm="1">
        <f t="array" ref="BY43">IFERROR(INDEX('Attendance-Slot-1'!$Q$2:$Q$1112,MATCH(1,('Attendance-Slot-1'!$A$2:$A$1112=$C43)*('Attendance-Slot-1'!$G$2:$G$1112=BY$2),0)),"No Data")</f>
        <v>P-S1_Onsite</v>
      </c>
      <c r="BZ43" s="51" t="str" cm="1">
        <f t="array" ref="BZ43">IFERROR(INDEX('Attendance-Slot-2'!$Q$2:$Q$2595,MATCH(1,('Attendance-Slot-2'!$A$2:$A$2595=$C43)*('Attendance-Slot-2'!$G$2:$G$2595=BY$2),0)),"No Data")</f>
        <v>No Data</v>
      </c>
      <c r="CA43" s="135">
        <f>VLOOKUP($BN43,'Written Exam Marks'!$H:$Q,10,FALSE)</f>
        <v>30.5</v>
      </c>
      <c r="CB43" s="135">
        <f>VLOOKUP($BN43,'Written Exam Marks'!$H:$Q,9,FALSE)</f>
        <v>40</v>
      </c>
      <c r="CC43" s="51" t="str">
        <f t="shared" si="36"/>
        <v>Present</v>
      </c>
      <c r="CD43" s="51" t="str">
        <f t="shared" si="37"/>
        <v>P-S1_Onsite</v>
      </c>
      <c r="CE43" s="29">
        <v>20</v>
      </c>
      <c r="CF43" s="29">
        <v>20</v>
      </c>
      <c r="CG43" s="29">
        <v>18</v>
      </c>
      <c r="CH43" s="29">
        <v>58</v>
      </c>
      <c r="CI43" s="29">
        <v>60</v>
      </c>
      <c r="CJ43" s="61" t="s">
        <v>7343</v>
      </c>
      <c r="CK43" s="61" t="s">
        <v>1613</v>
      </c>
      <c r="CL43" s="10" t="str">
        <f t="shared" si="38"/>
        <v>2025EM1100040-MDSDF404</v>
      </c>
      <c r="CM43" s="61" t="str">
        <f t="shared" si="39"/>
        <v>0 missed</v>
      </c>
      <c r="CN43" s="61" t="str">
        <f t="shared" si="40"/>
        <v>0 missed</v>
      </c>
      <c r="CO43" s="111">
        <f t="shared" si="41"/>
        <v>2</v>
      </c>
      <c r="CP43" s="111">
        <f t="shared" si="42"/>
        <v>1</v>
      </c>
      <c r="CQ43" s="9">
        <f t="shared" si="43"/>
        <v>1</v>
      </c>
      <c r="CR43" s="9">
        <f t="shared" si="44"/>
        <v>1</v>
      </c>
      <c r="CS43" s="61" t="str">
        <f t="shared" si="45"/>
        <v>0 missed</v>
      </c>
      <c r="CT43" s="111">
        <f t="shared" si="46"/>
        <v>3</v>
      </c>
      <c r="CU43" s="10">
        <f t="shared" si="47"/>
        <v>1</v>
      </c>
      <c r="CV43" s="10" t="str">
        <f t="shared" si="48"/>
        <v>Q-2 A-1 || Q Total-2, A Total-1</v>
      </c>
      <c r="CW43" s="111" t="str" cm="1">
        <f t="array" ref="CW43">IFERROR(INDEX('Attendance-Slot-1'!$Q$2:$Q$1112,MATCH(1,('Attendance-Slot-1'!$A$2:$A$1112=$C43)*('Attendance-Slot-1'!$G$2:$G$1112=CW$2),0)),"No Data")</f>
        <v>No Data</v>
      </c>
      <c r="CX43" s="111" t="str" cm="1">
        <f t="array" ref="CX43">IFERROR(INDEX('Attendance-Slot-2'!$Q$2:$Q$2595,MATCH(1,('Attendance-Slot-2'!$A$2:$A$2595=$C43)*('Attendance-Slot-2'!$G$2:$G$2595=CW$2),0)),"No Data")</f>
        <v>P-S2_Onsite</v>
      </c>
      <c r="CY43" s="136">
        <f>VLOOKUP($CL43,'Written Exam Marks'!$H:$Q,10,FALSE)</f>
        <v>32.5</v>
      </c>
      <c r="CZ43" s="136">
        <f>VLOOKUP($CL43,'Written Exam Marks'!$H:$Q,9,FALSE)</f>
        <v>40</v>
      </c>
      <c r="DA43" s="111" t="str">
        <f t="shared" si="49"/>
        <v>Present</v>
      </c>
      <c r="DB43" s="111" t="str">
        <f t="shared" si="50"/>
        <v>P-S2_Onsite</v>
      </c>
      <c r="DC43" s="148">
        <v>6.5</v>
      </c>
      <c r="DD43" s="148">
        <v>7.5</v>
      </c>
      <c r="DE43" s="148">
        <v>9</v>
      </c>
      <c r="DF43" s="148">
        <v>4</v>
      </c>
      <c r="DG43" s="148">
        <v>19</v>
      </c>
      <c r="DH43" s="148">
        <v>46</v>
      </c>
      <c r="DI43" s="148">
        <v>65</v>
      </c>
      <c r="DJ43" s="66" t="s">
        <v>7351</v>
      </c>
      <c r="DK43" s="66" t="s">
        <v>1631</v>
      </c>
      <c r="DL43" s="68" t="str">
        <f t="shared" si="51"/>
        <v>2025EM1100040-MDSDF406</v>
      </c>
      <c r="DM43" s="66" t="str">
        <f t="shared" si="52"/>
        <v>0 missed</v>
      </c>
      <c r="DN43" s="66" t="str">
        <f t="shared" si="53"/>
        <v>0 missed</v>
      </c>
      <c r="DO43" s="62">
        <f t="shared" si="54"/>
        <v>3</v>
      </c>
      <c r="DP43" s="62">
        <f t="shared" si="55"/>
        <v>2</v>
      </c>
      <c r="DQ43" s="67">
        <f t="shared" si="56"/>
        <v>1</v>
      </c>
      <c r="DR43" s="67">
        <f t="shared" si="57"/>
        <v>1</v>
      </c>
      <c r="DS43" s="66" t="str">
        <f t="shared" si="58"/>
        <v>0 missed</v>
      </c>
      <c r="DT43" s="62">
        <f t="shared" si="59"/>
        <v>5</v>
      </c>
      <c r="DU43" s="68">
        <f t="shared" si="60"/>
        <v>1</v>
      </c>
      <c r="DV43" s="68" t="str">
        <f t="shared" si="61"/>
        <v>Q-3 A-2 || Q Total-3, A Total-2</v>
      </c>
      <c r="DW43" s="62" t="str" cm="1">
        <f t="array" ref="DW43">IFERROR(INDEX('Attendance-Slot-1'!$Q$2:$Q$1112,MATCH(1,('Attendance-Slot-1'!$A$2:$A$1112=$C43)*('Attendance-Slot-1'!$G$2:$G$1112=DW$2),0)),"No Data")</f>
        <v>No Data</v>
      </c>
      <c r="DX43" s="62" t="str" cm="1">
        <f t="array" ref="DX43">IFERROR(INDEX('Attendance-Slot-2'!$Q$2:$Q$2595,MATCH(1,('Attendance-Slot-2'!$A$2:$A$2595=$C43)*('Attendance-Slot-2'!$G$2:$G$2595=DW$2),0)),"No Data")</f>
        <v>P-S2_Onsite</v>
      </c>
      <c r="DY43" s="137">
        <f>VLOOKUP($DL43,'Written Exam Marks'!$H:$Q,10,FALSE)</f>
        <v>27.5</v>
      </c>
      <c r="DZ43" s="137">
        <f>VLOOKUP($DL43,'Written Exam Marks'!$H:$Q,9,FALSE)</f>
        <v>35</v>
      </c>
      <c r="EA43" s="62" t="str">
        <f t="shared" si="62"/>
        <v>Present</v>
      </c>
      <c r="EB43" s="62" t="str">
        <f t="shared" si="63"/>
        <v>P-S2_Onsite</v>
      </c>
      <c r="EC43" s="114" t="str">
        <f t="shared" si="0"/>
        <v>P-3, 
A-0, 
No Data-2</v>
      </c>
      <c r="ED43" s="114" t="str">
        <f t="shared" si="1"/>
        <v>P-2, 
A-0, 
No Data-3</v>
      </c>
      <c r="EE43" s="114" t="str">
        <f t="shared" si="64"/>
        <v>P-S1_Onsite</v>
      </c>
      <c r="EF43" s="114" t="str">
        <f t="shared" si="65"/>
        <v>P-S1_Onsite</v>
      </c>
      <c r="EG43" s="114" t="str">
        <f t="shared" si="66"/>
        <v>P-S1_Onsite</v>
      </c>
      <c r="EH43" s="114" t="str">
        <f t="shared" si="67"/>
        <v>P-S2_Onsite</v>
      </c>
      <c r="EI43" s="114" t="str">
        <f t="shared" si="68"/>
        <v>P-S2_Onsite</v>
      </c>
      <c r="EJ43" s="114" t="str">
        <f t="shared" si="69"/>
        <v>P-5, A-0, No Data-0</v>
      </c>
      <c r="EK43" s="114" t="s">
        <v>10453</v>
      </c>
      <c r="EL43" s="114">
        <v>24</v>
      </c>
      <c r="EM43" s="114">
        <v>10</v>
      </c>
      <c r="EN43" s="114">
        <v>53</v>
      </c>
      <c r="EO43" s="114">
        <v>87</v>
      </c>
      <c r="EP43" s="114" t="s">
        <v>7217</v>
      </c>
      <c r="EQ43" s="114" t="s">
        <v>1054</v>
      </c>
      <c r="ER43" s="114" t="s">
        <v>1721</v>
      </c>
      <c r="ES43" s="114"/>
      <c r="ET43" s="30" t="s">
        <v>1721</v>
      </c>
    </row>
    <row r="44" spans="1:150" x14ac:dyDescent="0.25">
      <c r="A44" s="114">
        <v>41</v>
      </c>
      <c r="B44" s="114" t="s">
        <v>7224</v>
      </c>
      <c r="C44" s="80" t="s">
        <v>1728</v>
      </c>
      <c r="D44" s="30" t="s">
        <v>1729</v>
      </c>
      <c r="E44" s="30" t="s">
        <v>1730</v>
      </c>
      <c r="F44" s="33" t="s">
        <v>7202</v>
      </c>
      <c r="G44" s="30" t="s">
        <v>1731</v>
      </c>
      <c r="H44" s="143">
        <v>14</v>
      </c>
      <c r="I44" s="143">
        <v>15</v>
      </c>
      <c r="J44" s="143">
        <v>20</v>
      </c>
      <c r="K44" s="143">
        <v>15</v>
      </c>
      <c r="L44" s="143">
        <v>64</v>
      </c>
      <c r="M44" s="143">
        <v>65</v>
      </c>
      <c r="N44" s="40" t="s">
        <v>7314</v>
      </c>
      <c r="O44" s="40" t="s">
        <v>1593</v>
      </c>
      <c r="P44" s="13" t="str">
        <f t="shared" si="2"/>
        <v>2025EM1100041-MDSDF401</v>
      </c>
      <c r="Q44" s="40" t="str">
        <f t="shared" si="3"/>
        <v>0 missed</v>
      </c>
      <c r="R44" s="40" t="str">
        <f t="shared" si="4"/>
        <v>0 missed</v>
      </c>
      <c r="S44" s="40">
        <f t="shared" si="5"/>
        <v>3</v>
      </c>
      <c r="T44" s="40">
        <f t="shared" si="6"/>
        <v>1</v>
      </c>
      <c r="U44" s="41">
        <f t="shared" si="7"/>
        <v>1</v>
      </c>
      <c r="V44" s="41">
        <f t="shared" si="8"/>
        <v>1</v>
      </c>
      <c r="W44" s="40" t="str">
        <f t="shared" si="9"/>
        <v>0 missed</v>
      </c>
      <c r="X44" s="113">
        <f t="shared" si="10"/>
        <v>4</v>
      </c>
      <c r="Y44" s="13">
        <f t="shared" si="11"/>
        <v>1</v>
      </c>
      <c r="Z44" s="13" t="str">
        <f t="shared" si="12"/>
        <v>Q-3 A-1 || Q Total-3, A Total-1</v>
      </c>
      <c r="AA44" s="113" t="str" cm="1">
        <f t="array" ref="AA44">IFERROR(INDEX('Attendance-Slot-1'!$Q$2:$Q$1112,MATCH(1,('Attendance-Slot-1'!$A$2:$A$1112=$C44)*('Attendance-Slot-1'!$G$2:$G$1112=AA$2),0)),"No Data")</f>
        <v>No Data</v>
      </c>
      <c r="AB44" s="113" t="str" cm="1">
        <f t="array" ref="AB44">IFERROR(INDEX('Attendance-Slot-2'!$Q$2:$Q$2595,MATCH(1,('Attendance-Slot-2'!$A$2:$A$2595=$C44)*('Attendance-Slot-2'!$G$2:$G$2595=AA$2),0)),"No Data")</f>
        <v>P-S2_Onsite</v>
      </c>
      <c r="AC44" s="133">
        <f>VLOOKUP($P44,'Written Exam Marks'!$H:$Q,10,FALSE)</f>
        <v>11.5</v>
      </c>
      <c r="AD44" s="133">
        <f>VLOOKUP($P44,'Written Exam Marks'!$H:$Q,9,FALSE)</f>
        <v>35</v>
      </c>
      <c r="AE44" s="113" t="str">
        <f t="shared" si="13"/>
        <v>Present</v>
      </c>
      <c r="AF44" s="113" t="str">
        <f t="shared" si="14"/>
        <v>P-S2_Onsite</v>
      </c>
      <c r="AG44" s="146">
        <v>9</v>
      </c>
      <c r="AH44" s="146">
        <v>9.5</v>
      </c>
      <c r="AI44" s="146">
        <v>10</v>
      </c>
      <c r="AJ44" s="146">
        <v>10</v>
      </c>
      <c r="AK44" s="146">
        <v>10</v>
      </c>
      <c r="AL44" s="146">
        <v>10</v>
      </c>
      <c r="AM44" s="146">
        <v>58.5</v>
      </c>
      <c r="AN44" s="146">
        <v>60</v>
      </c>
      <c r="AO44" s="43" t="s">
        <v>7336</v>
      </c>
      <c r="AP44" s="43" t="s">
        <v>1598</v>
      </c>
      <c r="AQ44" s="50" t="str">
        <f t="shared" si="15"/>
        <v>2025EM1100041-MDSDF402</v>
      </c>
      <c r="AR44" s="43" t="str">
        <f t="shared" si="16"/>
        <v>0 missed</v>
      </c>
      <c r="AS44" s="47" t="s">
        <v>7342</v>
      </c>
      <c r="AT44" s="43">
        <f t="shared" si="17"/>
        <v>6</v>
      </c>
      <c r="AU44" s="48" t="s">
        <v>7342</v>
      </c>
      <c r="AV44" s="49">
        <f t="shared" si="18"/>
        <v>1</v>
      </c>
      <c r="AW44" s="48" t="s">
        <v>7342</v>
      </c>
      <c r="AX44" s="43" t="str">
        <f t="shared" si="19"/>
        <v>0 missed</v>
      </c>
      <c r="AY44" s="42">
        <f t="shared" si="20"/>
        <v>6</v>
      </c>
      <c r="AZ44" s="50">
        <f t="shared" si="21"/>
        <v>1</v>
      </c>
      <c r="BA44" s="50" t="str">
        <f t="shared" si="22"/>
        <v>Q-6 A-- || Q Total-6, A Total-0</v>
      </c>
      <c r="BB44" s="42" t="str" cm="1">
        <f t="array" ref="BB44">IFERROR(INDEX('Attendance-Slot-1'!$Q$2:$Q$1112,MATCH(1,('Attendance-Slot-1'!$A$2:$A$1112=$C44)*('Attendance-Slot-1'!$G$2:$G$1112=BB$2),0)),"No Data")</f>
        <v>P-S1_Onsite</v>
      </c>
      <c r="BC44" s="42" t="str" cm="1">
        <f t="array" ref="BC44">IFERROR(INDEX('Attendance-Slot-2'!$Q$2:$Q$2595,MATCH(1,('Attendance-Slot-2'!$A$2:$A$2595=$C44)*('Attendance-Slot-2'!$G$2:$G$2595=BB$2),0)),"No Data")</f>
        <v>No Data</v>
      </c>
      <c r="BD44" s="134">
        <f>VLOOKUP($AQ44,'Written Exam Marks'!$H:$Q,10,FALSE)</f>
        <v>14</v>
      </c>
      <c r="BE44" s="134">
        <f>VLOOKUP($AQ44,'Written Exam Marks'!$H:$Q,9,FALSE)</f>
        <v>40</v>
      </c>
      <c r="BF44" s="42" t="str">
        <f t="shared" si="23"/>
        <v>Present</v>
      </c>
      <c r="BG44" s="42" t="str">
        <f t="shared" si="24"/>
        <v>P-S1_Onsite</v>
      </c>
      <c r="BH44" s="147">
        <v>20</v>
      </c>
      <c r="BI44" s="147">
        <v>19</v>
      </c>
      <c r="BJ44" s="147">
        <v>39</v>
      </c>
      <c r="BK44" s="147">
        <v>60</v>
      </c>
      <c r="BL44" s="52" t="s">
        <v>3697</v>
      </c>
      <c r="BM44" s="52" t="s">
        <v>1606</v>
      </c>
      <c r="BN44" s="57" t="str">
        <f t="shared" si="25"/>
        <v>2025EM1100041-MDSDF403</v>
      </c>
      <c r="BO44" s="52" t="str">
        <f t="shared" si="26"/>
        <v>0 missed</v>
      </c>
      <c r="BP44" s="52" t="str">
        <f t="shared" si="27"/>
        <v>0 missed</v>
      </c>
      <c r="BQ44" s="52">
        <f t="shared" si="28"/>
        <v>1</v>
      </c>
      <c r="BR44" s="52">
        <f t="shared" si="29"/>
        <v>1</v>
      </c>
      <c r="BS44" s="56">
        <f t="shared" si="30"/>
        <v>1</v>
      </c>
      <c r="BT44" s="56">
        <f t="shared" si="31"/>
        <v>1</v>
      </c>
      <c r="BU44" s="52" t="str">
        <f t="shared" si="32"/>
        <v>0 missed</v>
      </c>
      <c r="BV44" s="51">
        <f t="shared" si="33"/>
        <v>2</v>
      </c>
      <c r="BW44" s="57">
        <f t="shared" si="34"/>
        <v>1</v>
      </c>
      <c r="BX44" s="57" t="str">
        <f t="shared" si="35"/>
        <v>Q-1 A-1 || Q Total-1, A Total-1</v>
      </c>
      <c r="BY44" s="51" t="str" cm="1">
        <f t="array" ref="BY44">IFERROR(INDEX('Attendance-Slot-1'!$Q$2:$Q$1112,MATCH(1,('Attendance-Slot-1'!$A$2:$A$1112=$C44)*('Attendance-Slot-1'!$G$2:$G$1112=BY$2),0)),"No Data")</f>
        <v>No Data</v>
      </c>
      <c r="BZ44" s="51" t="str" cm="1">
        <f t="array" ref="BZ44">IFERROR(INDEX('Attendance-Slot-2'!$Q$2:$Q$2595,MATCH(1,('Attendance-Slot-2'!$A$2:$A$2595=$C44)*('Attendance-Slot-2'!$G$2:$G$2595=BY$2),0)),"No Data")</f>
        <v>P-S2_Onsite</v>
      </c>
      <c r="CA44" s="135">
        <f>VLOOKUP($BN44,'Written Exam Marks'!$H:$Q,10,FALSE)</f>
        <v>19</v>
      </c>
      <c r="CB44" s="135">
        <f>VLOOKUP($BN44,'Written Exam Marks'!$H:$Q,9,FALSE)</f>
        <v>40</v>
      </c>
      <c r="CC44" s="51" t="str">
        <f t="shared" si="36"/>
        <v>Present</v>
      </c>
      <c r="CD44" s="51" t="str">
        <f t="shared" si="37"/>
        <v>P-S2_Onsite</v>
      </c>
      <c r="CE44" s="29">
        <v>19</v>
      </c>
      <c r="CF44" s="29">
        <v>19</v>
      </c>
      <c r="CG44" s="29">
        <v>19</v>
      </c>
      <c r="CH44" s="29">
        <v>57</v>
      </c>
      <c r="CI44" s="29">
        <v>60</v>
      </c>
      <c r="CJ44" s="61" t="s">
        <v>7343</v>
      </c>
      <c r="CK44" s="61" t="s">
        <v>1613</v>
      </c>
      <c r="CL44" s="10" t="str">
        <f t="shared" si="38"/>
        <v>2025EM1100041-MDSDF404</v>
      </c>
      <c r="CM44" s="61" t="str">
        <f t="shared" si="39"/>
        <v>0 missed</v>
      </c>
      <c r="CN44" s="61" t="str">
        <f t="shared" si="40"/>
        <v>0 missed</v>
      </c>
      <c r="CO44" s="111">
        <f t="shared" si="41"/>
        <v>2</v>
      </c>
      <c r="CP44" s="111">
        <f t="shared" si="42"/>
        <v>1</v>
      </c>
      <c r="CQ44" s="9">
        <f t="shared" si="43"/>
        <v>1</v>
      </c>
      <c r="CR44" s="9">
        <f t="shared" si="44"/>
        <v>1</v>
      </c>
      <c r="CS44" s="61" t="str">
        <f t="shared" si="45"/>
        <v>0 missed</v>
      </c>
      <c r="CT44" s="111">
        <f t="shared" si="46"/>
        <v>3</v>
      </c>
      <c r="CU44" s="10">
        <f t="shared" si="47"/>
        <v>1</v>
      </c>
      <c r="CV44" s="10" t="str">
        <f t="shared" si="48"/>
        <v>Q-2 A-1 || Q Total-2, A Total-1</v>
      </c>
      <c r="CW44" s="111" t="str" cm="1">
        <f t="array" ref="CW44">IFERROR(INDEX('Attendance-Slot-1'!$Q$2:$Q$1112,MATCH(1,('Attendance-Slot-1'!$A$2:$A$1112=$C44)*('Attendance-Slot-1'!$G$2:$G$1112=CW$2),0)),"No Data")</f>
        <v>P-S1_Onsite</v>
      </c>
      <c r="CX44" s="111" t="str" cm="1">
        <f t="array" ref="CX44">IFERROR(INDEX('Attendance-Slot-2'!$Q$2:$Q$2595,MATCH(1,('Attendance-Slot-2'!$A$2:$A$2595=$C44)*('Attendance-Slot-2'!$G$2:$G$2595=CW$2),0)),"No Data")</f>
        <v>No Data</v>
      </c>
      <c r="CY44" s="136">
        <f>VLOOKUP($CL44,'Written Exam Marks'!$H:$Q,10,FALSE)</f>
        <v>19</v>
      </c>
      <c r="CZ44" s="136">
        <f>VLOOKUP($CL44,'Written Exam Marks'!$H:$Q,9,FALSE)</f>
        <v>40</v>
      </c>
      <c r="DA44" s="111" t="str">
        <f t="shared" si="49"/>
        <v>Present</v>
      </c>
      <c r="DB44" s="111" t="str">
        <f t="shared" si="50"/>
        <v>P-S1_Onsite</v>
      </c>
      <c r="DC44" s="148">
        <v>5.5</v>
      </c>
      <c r="DD44" s="148">
        <v>6.5</v>
      </c>
      <c r="DE44" s="148">
        <v>8</v>
      </c>
      <c r="DF44" s="148">
        <v>15</v>
      </c>
      <c r="DG44" s="148">
        <v>18</v>
      </c>
      <c r="DH44" s="148">
        <v>53</v>
      </c>
      <c r="DI44" s="148">
        <v>65</v>
      </c>
      <c r="DJ44" s="66" t="s">
        <v>7351</v>
      </c>
      <c r="DK44" s="66" t="s">
        <v>1631</v>
      </c>
      <c r="DL44" s="68" t="str">
        <f t="shared" si="51"/>
        <v>2025EM1100041-MDSDF406</v>
      </c>
      <c r="DM44" s="66" t="str">
        <f t="shared" si="52"/>
        <v>0 missed</v>
      </c>
      <c r="DN44" s="66" t="str">
        <f t="shared" si="53"/>
        <v>0 missed</v>
      </c>
      <c r="DO44" s="62">
        <f t="shared" si="54"/>
        <v>3</v>
      </c>
      <c r="DP44" s="62">
        <f t="shared" si="55"/>
        <v>2</v>
      </c>
      <c r="DQ44" s="67">
        <f t="shared" si="56"/>
        <v>1</v>
      </c>
      <c r="DR44" s="67">
        <f t="shared" si="57"/>
        <v>1</v>
      </c>
      <c r="DS44" s="66" t="str">
        <f t="shared" si="58"/>
        <v>0 missed</v>
      </c>
      <c r="DT44" s="62">
        <f t="shared" si="59"/>
        <v>5</v>
      </c>
      <c r="DU44" s="68">
        <f t="shared" si="60"/>
        <v>1</v>
      </c>
      <c r="DV44" s="68" t="str">
        <f t="shared" si="61"/>
        <v>Q-3 A-2 || Q Total-3, A Total-2</v>
      </c>
      <c r="DW44" s="62" t="str" cm="1">
        <f t="array" ref="DW44">IFERROR(INDEX('Attendance-Slot-1'!$Q$2:$Q$1112,MATCH(1,('Attendance-Slot-1'!$A$2:$A$1112=$C44)*('Attendance-Slot-1'!$G$2:$G$1112=DW$2),0)),"No Data")</f>
        <v>P-S1_Onsite</v>
      </c>
      <c r="DX44" s="62" t="str" cm="1">
        <f t="array" ref="DX44">IFERROR(INDEX('Attendance-Slot-2'!$Q$2:$Q$2595,MATCH(1,('Attendance-Slot-2'!$A$2:$A$2595=$C44)*('Attendance-Slot-2'!$G$2:$G$2595=DW$2),0)),"No Data")</f>
        <v>No Data</v>
      </c>
      <c r="DY44" s="137">
        <f>VLOOKUP($DL44,'Written Exam Marks'!$H:$Q,10,FALSE)</f>
        <v>25</v>
      </c>
      <c r="DZ44" s="137">
        <f>VLOOKUP($DL44,'Written Exam Marks'!$H:$Q,9,FALSE)</f>
        <v>35</v>
      </c>
      <c r="EA44" s="62" t="str">
        <f t="shared" si="62"/>
        <v>Present</v>
      </c>
      <c r="EB44" s="62" t="str">
        <f t="shared" si="63"/>
        <v>P-S1_Onsite</v>
      </c>
      <c r="EC44" s="114" t="str">
        <f t="shared" si="0"/>
        <v>P-3, 
A-0, 
No Data-2</v>
      </c>
      <c r="ED44" s="114" t="str">
        <f t="shared" si="1"/>
        <v>P-2, 
A-0, 
No Data-3</v>
      </c>
      <c r="EE44" s="114" t="str">
        <f t="shared" si="64"/>
        <v>P-S2_Onsite</v>
      </c>
      <c r="EF44" s="114" t="str">
        <f t="shared" si="65"/>
        <v>P-S1_Onsite</v>
      </c>
      <c r="EG44" s="114" t="str">
        <f t="shared" si="66"/>
        <v>P-S2_Onsite</v>
      </c>
      <c r="EH44" s="114" t="str">
        <f t="shared" si="67"/>
        <v>P-S1_Onsite</v>
      </c>
      <c r="EI44" s="114" t="str">
        <f t="shared" si="68"/>
        <v>P-S1_Onsite</v>
      </c>
      <c r="EJ44" s="114" t="str">
        <f t="shared" si="69"/>
        <v>P-5, A-0, No Data-0</v>
      </c>
      <c r="EK44" s="114" t="s">
        <v>10453</v>
      </c>
      <c r="EL44" s="114">
        <v>28.5</v>
      </c>
      <c r="EM44" s="114">
        <v>10</v>
      </c>
      <c r="EN44" s="114">
        <v>46</v>
      </c>
      <c r="EO44" s="114">
        <v>84.5</v>
      </c>
      <c r="EP44" s="114" t="s">
        <v>7217</v>
      </c>
      <c r="EQ44" s="114" t="s">
        <v>1054</v>
      </c>
      <c r="ER44" s="114" t="s">
        <v>1728</v>
      </c>
      <c r="ES44" s="114"/>
      <c r="ET44" s="30" t="s">
        <v>1728</v>
      </c>
    </row>
    <row r="45" spans="1:150" x14ac:dyDescent="0.25">
      <c r="A45" s="114">
        <v>42</v>
      </c>
      <c r="B45" s="114" t="s">
        <v>7224</v>
      </c>
      <c r="C45" s="80" t="s">
        <v>3786</v>
      </c>
      <c r="D45" s="30" t="s">
        <v>3787</v>
      </c>
      <c r="E45" s="30" t="s">
        <v>3788</v>
      </c>
      <c r="F45" s="33" t="s">
        <v>7202</v>
      </c>
      <c r="G45" s="30" t="s">
        <v>3789</v>
      </c>
      <c r="H45" s="143">
        <v>15</v>
      </c>
      <c r="I45" s="143">
        <v>15</v>
      </c>
      <c r="J45" s="143">
        <v>20</v>
      </c>
      <c r="K45" s="143">
        <v>15</v>
      </c>
      <c r="L45" s="143">
        <v>65</v>
      </c>
      <c r="M45" s="143">
        <v>65</v>
      </c>
      <c r="N45" s="40" t="s">
        <v>7314</v>
      </c>
      <c r="O45" s="40" t="s">
        <v>1593</v>
      </c>
      <c r="P45" s="13" t="str">
        <f t="shared" si="2"/>
        <v>2025EM1100042-MDSDF401</v>
      </c>
      <c r="Q45" s="40" t="str">
        <f t="shared" si="3"/>
        <v>0 missed</v>
      </c>
      <c r="R45" s="40" t="str">
        <f t="shared" si="4"/>
        <v>0 missed</v>
      </c>
      <c r="S45" s="40">
        <f t="shared" si="5"/>
        <v>3</v>
      </c>
      <c r="T45" s="40">
        <f t="shared" si="6"/>
        <v>1</v>
      </c>
      <c r="U45" s="41">
        <f t="shared" si="7"/>
        <v>1</v>
      </c>
      <c r="V45" s="41">
        <f t="shared" si="8"/>
        <v>1</v>
      </c>
      <c r="W45" s="40" t="str">
        <f t="shared" si="9"/>
        <v>0 missed</v>
      </c>
      <c r="X45" s="113">
        <f t="shared" si="10"/>
        <v>4</v>
      </c>
      <c r="Y45" s="13">
        <f t="shared" si="11"/>
        <v>1</v>
      </c>
      <c r="Z45" s="13" t="str">
        <f t="shared" si="12"/>
        <v>Q-3 A-1 || Q Total-3, A Total-1</v>
      </c>
      <c r="AA45" s="113" t="str" cm="1">
        <f t="array" ref="AA45">IFERROR(INDEX('Attendance-Slot-1'!$Q$2:$Q$1112,MATCH(1,('Attendance-Slot-1'!$A$2:$A$1112=$C45)*('Attendance-Slot-1'!$G$2:$G$1112=AA$2),0)),"No Data")</f>
        <v>No Data</v>
      </c>
      <c r="AB45" s="113" t="str" cm="1">
        <f t="array" ref="AB45">IFERROR(INDEX('Attendance-Slot-2'!$Q$2:$Q$2595,MATCH(1,('Attendance-Slot-2'!$A$2:$A$2595=$C45)*('Attendance-Slot-2'!$G$2:$G$2595=AA$2),0)),"No Data")</f>
        <v>P-S2_Onsite</v>
      </c>
      <c r="AC45" s="133">
        <f>VLOOKUP($P45,'Written Exam Marks'!$H:$Q,10,FALSE)</f>
        <v>4</v>
      </c>
      <c r="AD45" s="133">
        <f>VLOOKUP($P45,'Written Exam Marks'!$H:$Q,9,FALSE)</f>
        <v>35</v>
      </c>
      <c r="AE45" s="113" t="str">
        <f t="shared" si="13"/>
        <v>Present</v>
      </c>
      <c r="AF45" s="113" t="str">
        <f t="shared" si="14"/>
        <v>P-S2_Onsite</v>
      </c>
      <c r="AG45" s="146">
        <v>10</v>
      </c>
      <c r="AH45" s="146">
        <v>9</v>
      </c>
      <c r="AI45" s="146">
        <v>10</v>
      </c>
      <c r="AJ45" s="146">
        <v>10</v>
      </c>
      <c r="AK45" s="146">
        <v>10</v>
      </c>
      <c r="AL45" s="146">
        <v>10</v>
      </c>
      <c r="AM45" s="146">
        <v>59</v>
      </c>
      <c r="AN45" s="146">
        <v>60</v>
      </c>
      <c r="AO45" s="43" t="s">
        <v>7336</v>
      </c>
      <c r="AP45" s="43" t="s">
        <v>1598</v>
      </c>
      <c r="AQ45" s="50" t="str">
        <f t="shared" si="15"/>
        <v>2025EM1100042-MDSDF402</v>
      </c>
      <c r="AR45" s="43" t="str">
        <f t="shared" si="16"/>
        <v>0 missed</v>
      </c>
      <c r="AS45" s="47" t="s">
        <v>7342</v>
      </c>
      <c r="AT45" s="43">
        <f t="shared" si="17"/>
        <v>6</v>
      </c>
      <c r="AU45" s="48" t="s">
        <v>7342</v>
      </c>
      <c r="AV45" s="49">
        <f t="shared" si="18"/>
        <v>1</v>
      </c>
      <c r="AW45" s="48" t="s">
        <v>7342</v>
      </c>
      <c r="AX45" s="43" t="str">
        <f t="shared" si="19"/>
        <v>0 missed</v>
      </c>
      <c r="AY45" s="42">
        <f t="shared" si="20"/>
        <v>6</v>
      </c>
      <c r="AZ45" s="50">
        <f t="shared" si="21"/>
        <v>1</v>
      </c>
      <c r="BA45" s="50" t="str">
        <f t="shared" si="22"/>
        <v>Q-6 A-- || Q Total-6, A Total-0</v>
      </c>
      <c r="BB45" s="42" t="str" cm="1">
        <f t="array" ref="BB45">IFERROR(INDEX('Attendance-Slot-1'!$Q$2:$Q$1112,MATCH(1,('Attendance-Slot-1'!$A$2:$A$1112=$C45)*('Attendance-Slot-1'!$G$2:$G$1112=BB$2),0)),"No Data")</f>
        <v>No Data</v>
      </c>
      <c r="BC45" s="42" t="str" cm="1">
        <f t="array" ref="BC45">IFERROR(INDEX('Attendance-Slot-2'!$Q$2:$Q$2595,MATCH(1,('Attendance-Slot-2'!$A$2:$A$2595=$C45)*('Attendance-Slot-2'!$G$2:$G$2595=BB$2),0)),"No Data")</f>
        <v>P-S2_Onsite</v>
      </c>
      <c r="BD45" s="134">
        <f>VLOOKUP($AQ45,'Written Exam Marks'!$H:$Q,10,FALSE)</f>
        <v>9</v>
      </c>
      <c r="BE45" s="134">
        <f>VLOOKUP($AQ45,'Written Exam Marks'!$H:$Q,9,FALSE)</f>
        <v>40</v>
      </c>
      <c r="BF45" s="42" t="str">
        <f t="shared" si="23"/>
        <v>Present</v>
      </c>
      <c r="BG45" s="42" t="str">
        <f t="shared" si="24"/>
        <v>P-S2_Onsite</v>
      </c>
      <c r="BH45" s="147" t="s">
        <v>5</v>
      </c>
      <c r="BI45" s="147">
        <v>26</v>
      </c>
      <c r="BJ45" s="147">
        <v>26</v>
      </c>
      <c r="BK45" s="147">
        <v>60</v>
      </c>
      <c r="BL45" s="52" t="s">
        <v>3697</v>
      </c>
      <c r="BM45" s="52" t="s">
        <v>1606</v>
      </c>
      <c r="BN45" s="57" t="str">
        <f t="shared" si="25"/>
        <v>2025EM1100042-MDSDF403</v>
      </c>
      <c r="BO45" s="52" t="str">
        <f t="shared" si="26"/>
        <v>1 missed</v>
      </c>
      <c r="BP45" s="52" t="str">
        <f t="shared" si="27"/>
        <v>0 missed</v>
      </c>
      <c r="BQ45" s="52">
        <f t="shared" si="28"/>
        <v>0</v>
      </c>
      <c r="BR45" s="52">
        <f t="shared" si="29"/>
        <v>1</v>
      </c>
      <c r="BS45" s="56">
        <f t="shared" si="30"/>
        <v>0</v>
      </c>
      <c r="BT45" s="56">
        <f t="shared" si="31"/>
        <v>1</v>
      </c>
      <c r="BU45" s="52" t="str">
        <f t="shared" si="32"/>
        <v>1 missed</v>
      </c>
      <c r="BV45" s="51">
        <f t="shared" si="33"/>
        <v>1</v>
      </c>
      <c r="BW45" s="57">
        <f t="shared" si="34"/>
        <v>0.5</v>
      </c>
      <c r="BX45" s="57" t="str">
        <f t="shared" si="35"/>
        <v>Q-0 A-1 || Q Total-1, A Total-1</v>
      </c>
      <c r="BY45" s="51" t="str" cm="1">
        <f t="array" ref="BY45">IFERROR(INDEX('Attendance-Slot-1'!$Q$2:$Q$1112,MATCH(1,('Attendance-Slot-1'!$A$2:$A$1112=$C45)*('Attendance-Slot-1'!$G$2:$G$1112=BY$2),0)),"No Data")</f>
        <v>No Data</v>
      </c>
      <c r="BZ45" s="51" t="str" cm="1">
        <f t="array" ref="BZ45">IFERROR(INDEX('Attendance-Slot-2'!$Q$2:$Q$2595,MATCH(1,('Attendance-Slot-2'!$A$2:$A$2595=$C45)*('Attendance-Slot-2'!$G$2:$G$2595=BY$2),0)),"No Data")</f>
        <v>P-S2_Onsite</v>
      </c>
      <c r="CA45" s="135">
        <f>VLOOKUP($BN45,'Written Exam Marks'!$H:$Q,10,FALSE)</f>
        <v>9.5</v>
      </c>
      <c r="CB45" s="135">
        <f>VLOOKUP($BN45,'Written Exam Marks'!$H:$Q,9,FALSE)</f>
        <v>40</v>
      </c>
      <c r="CC45" s="51" t="str">
        <f t="shared" si="36"/>
        <v>Present</v>
      </c>
      <c r="CD45" s="51" t="str">
        <f t="shared" si="37"/>
        <v>P-S2_Onsite</v>
      </c>
      <c r="CE45" s="29">
        <v>20</v>
      </c>
      <c r="CF45" s="29">
        <v>20</v>
      </c>
      <c r="CG45" s="29">
        <v>18</v>
      </c>
      <c r="CH45" s="29">
        <v>58</v>
      </c>
      <c r="CI45" s="29">
        <v>60</v>
      </c>
      <c r="CJ45" s="61" t="s">
        <v>7343</v>
      </c>
      <c r="CK45" s="61" t="s">
        <v>1613</v>
      </c>
      <c r="CL45" s="10" t="str">
        <f t="shared" si="38"/>
        <v>2025EM1100042-MDSDF404</v>
      </c>
      <c r="CM45" s="61" t="str">
        <f t="shared" si="39"/>
        <v>0 missed</v>
      </c>
      <c r="CN45" s="61" t="str">
        <f t="shared" si="40"/>
        <v>0 missed</v>
      </c>
      <c r="CO45" s="111">
        <f t="shared" si="41"/>
        <v>2</v>
      </c>
      <c r="CP45" s="111">
        <f t="shared" si="42"/>
        <v>1</v>
      </c>
      <c r="CQ45" s="9">
        <f t="shared" si="43"/>
        <v>1</v>
      </c>
      <c r="CR45" s="9">
        <f t="shared" si="44"/>
        <v>1</v>
      </c>
      <c r="CS45" s="61" t="str">
        <f t="shared" si="45"/>
        <v>0 missed</v>
      </c>
      <c r="CT45" s="111">
        <f t="shared" si="46"/>
        <v>3</v>
      </c>
      <c r="CU45" s="10">
        <f t="shared" si="47"/>
        <v>1</v>
      </c>
      <c r="CV45" s="10" t="str">
        <f t="shared" si="48"/>
        <v>Q-2 A-1 || Q Total-2, A Total-1</v>
      </c>
      <c r="CW45" s="111" t="str" cm="1">
        <f t="array" ref="CW45">IFERROR(INDEX('Attendance-Slot-1'!$Q$2:$Q$1112,MATCH(1,('Attendance-Slot-1'!$A$2:$A$1112=$C45)*('Attendance-Slot-1'!$G$2:$G$1112=CW$2),0)),"No Data")</f>
        <v>No Data</v>
      </c>
      <c r="CX45" s="111" t="str" cm="1">
        <f t="array" ref="CX45">IFERROR(INDEX('Attendance-Slot-2'!$Q$2:$Q$2595,MATCH(1,('Attendance-Slot-2'!$A$2:$A$2595=$C45)*('Attendance-Slot-2'!$G$2:$G$2595=CW$2),0)),"No Data")</f>
        <v>P-S2_Onsite</v>
      </c>
      <c r="CY45" s="136">
        <f>VLOOKUP($CL45,'Written Exam Marks'!$H:$Q,10,FALSE)</f>
        <v>10.5</v>
      </c>
      <c r="CZ45" s="136">
        <f>VLOOKUP($CL45,'Written Exam Marks'!$H:$Q,9,FALSE)</f>
        <v>40</v>
      </c>
      <c r="DA45" s="111" t="str">
        <f t="shared" si="49"/>
        <v>Present</v>
      </c>
      <c r="DB45" s="111" t="str">
        <f t="shared" si="50"/>
        <v>P-S2_Onsite</v>
      </c>
      <c r="DC45" s="148">
        <v>5.5</v>
      </c>
      <c r="DD45" s="148">
        <v>6.625</v>
      </c>
      <c r="DE45" s="148">
        <v>9</v>
      </c>
      <c r="DF45" s="148" t="s">
        <v>5</v>
      </c>
      <c r="DG45" s="148" t="s">
        <v>5</v>
      </c>
      <c r="DH45" s="148">
        <v>21.125</v>
      </c>
      <c r="DI45" s="148">
        <v>65</v>
      </c>
      <c r="DJ45" s="66" t="s">
        <v>7351</v>
      </c>
      <c r="DK45" s="66" t="s">
        <v>1631</v>
      </c>
      <c r="DL45" s="68" t="str">
        <f t="shared" si="51"/>
        <v>2025EM1100042-MDSDF406</v>
      </c>
      <c r="DM45" s="66" t="str">
        <f t="shared" si="52"/>
        <v>0 missed</v>
      </c>
      <c r="DN45" s="66" t="str">
        <f t="shared" si="53"/>
        <v>2 missed</v>
      </c>
      <c r="DO45" s="62">
        <f t="shared" si="54"/>
        <v>3</v>
      </c>
      <c r="DP45" s="62">
        <f t="shared" si="55"/>
        <v>0</v>
      </c>
      <c r="DQ45" s="67">
        <f t="shared" si="56"/>
        <v>1</v>
      </c>
      <c r="DR45" s="67">
        <f t="shared" si="57"/>
        <v>0</v>
      </c>
      <c r="DS45" s="66" t="str">
        <f t="shared" si="58"/>
        <v>2 missed</v>
      </c>
      <c r="DT45" s="62">
        <f t="shared" si="59"/>
        <v>3</v>
      </c>
      <c r="DU45" s="68">
        <f t="shared" si="60"/>
        <v>0.6</v>
      </c>
      <c r="DV45" s="68" t="str">
        <f t="shared" si="61"/>
        <v>Q-3 A-0 || Q Total-3, A Total-2</v>
      </c>
      <c r="DW45" s="62" t="str" cm="1">
        <f t="array" ref="DW45">IFERROR(INDEX('Attendance-Slot-1'!$Q$2:$Q$1112,MATCH(1,('Attendance-Slot-1'!$A$2:$A$1112=$C45)*('Attendance-Slot-1'!$G$2:$G$1112=DW$2),0)),"No Data")</f>
        <v>No Data</v>
      </c>
      <c r="DX45" s="62" t="str" cm="1">
        <f t="array" ref="DX45">IFERROR(INDEX('Attendance-Slot-2'!$Q$2:$Q$2595,MATCH(1,('Attendance-Slot-2'!$A$2:$A$2595=$C45)*('Attendance-Slot-2'!$G$2:$G$2595=DW$2),0)),"No Data")</f>
        <v>P-S2_Onsite</v>
      </c>
      <c r="DY45" s="137">
        <f>VLOOKUP($DL45,'Written Exam Marks'!$H:$Q,10,FALSE)</f>
        <v>19</v>
      </c>
      <c r="DZ45" s="137">
        <f>VLOOKUP($DL45,'Written Exam Marks'!$H:$Q,9,FALSE)</f>
        <v>35</v>
      </c>
      <c r="EA45" s="62" t="str">
        <f t="shared" si="62"/>
        <v>Present</v>
      </c>
      <c r="EB45" s="62" t="str">
        <f t="shared" si="63"/>
        <v>P-S2_Onsite</v>
      </c>
      <c r="EC45" s="114" t="str">
        <f t="shared" si="0"/>
        <v>P-0, 
A-0, 
No Data-5</v>
      </c>
      <c r="ED45" s="114" t="str">
        <f t="shared" si="1"/>
        <v>P-5, 
A-0, 
No Data-0</v>
      </c>
      <c r="EE45" s="114" t="str">
        <f t="shared" si="64"/>
        <v>P-S2_Onsite</v>
      </c>
      <c r="EF45" s="114" t="str">
        <f t="shared" si="65"/>
        <v>P-S2_Onsite</v>
      </c>
      <c r="EG45" s="114" t="str">
        <f t="shared" si="66"/>
        <v>P-S2_Onsite</v>
      </c>
      <c r="EH45" s="114" t="str">
        <f t="shared" si="67"/>
        <v>P-S2_Onsite</v>
      </c>
      <c r="EI45" s="114" t="str">
        <f t="shared" si="68"/>
        <v>P-S2_Onsite</v>
      </c>
      <c r="EJ45" s="114" t="str">
        <f t="shared" si="69"/>
        <v>P-5, A-0, No Data-0</v>
      </c>
      <c r="EK45" s="114" t="s">
        <v>10453</v>
      </c>
      <c r="EL45" s="114">
        <v>28</v>
      </c>
      <c r="EM45" s="114">
        <v>10</v>
      </c>
      <c r="EN45" s="114">
        <v>48</v>
      </c>
      <c r="EO45" s="114">
        <v>86</v>
      </c>
      <c r="EP45" s="114" t="s">
        <v>7217</v>
      </c>
      <c r="EQ45" s="114" t="s">
        <v>1054</v>
      </c>
      <c r="ER45" s="114" t="s">
        <v>3786</v>
      </c>
      <c r="ES45" s="114"/>
      <c r="ET45" s="30" t="s">
        <v>3786</v>
      </c>
    </row>
    <row r="46" spans="1:150" x14ac:dyDescent="0.25">
      <c r="A46" s="114">
        <v>43</v>
      </c>
      <c r="B46" s="114" t="s">
        <v>7224</v>
      </c>
      <c r="C46" s="80" t="s">
        <v>3790</v>
      </c>
      <c r="D46" s="30" t="s">
        <v>3791</v>
      </c>
      <c r="E46" s="30" t="s">
        <v>3792</v>
      </c>
      <c r="F46" s="33" t="s">
        <v>7202</v>
      </c>
      <c r="G46" s="30" t="s">
        <v>3793</v>
      </c>
      <c r="H46" s="143">
        <v>12</v>
      </c>
      <c r="I46" s="143" t="s">
        <v>5</v>
      </c>
      <c r="J46" s="143">
        <v>17</v>
      </c>
      <c r="K46" s="143" t="s">
        <v>5</v>
      </c>
      <c r="L46" s="143">
        <v>29</v>
      </c>
      <c r="M46" s="143">
        <v>65</v>
      </c>
      <c r="N46" s="40" t="s">
        <v>7314</v>
      </c>
      <c r="O46" s="40" t="s">
        <v>1593</v>
      </c>
      <c r="P46" s="13" t="str">
        <f t="shared" si="2"/>
        <v>2025EM1100043-MDSDF401</v>
      </c>
      <c r="Q46" s="40" t="str">
        <f t="shared" si="3"/>
        <v>1 missed</v>
      </c>
      <c r="R46" s="40" t="str">
        <f t="shared" si="4"/>
        <v>1 missed</v>
      </c>
      <c r="S46" s="40">
        <f t="shared" si="5"/>
        <v>2</v>
      </c>
      <c r="T46" s="40">
        <f t="shared" si="6"/>
        <v>0</v>
      </c>
      <c r="U46" s="41">
        <f t="shared" si="7"/>
        <v>0.66666666666666663</v>
      </c>
      <c r="V46" s="41">
        <f t="shared" si="8"/>
        <v>0</v>
      </c>
      <c r="W46" s="40" t="str">
        <f t="shared" si="9"/>
        <v>2 missed</v>
      </c>
      <c r="X46" s="113">
        <f t="shared" si="10"/>
        <v>2</v>
      </c>
      <c r="Y46" s="13">
        <f t="shared" si="11"/>
        <v>0.5</v>
      </c>
      <c r="Z46" s="13" t="str">
        <f t="shared" si="12"/>
        <v>Q-2 A-0 || Q Total-3, A Total-1</v>
      </c>
      <c r="AA46" s="113" t="str" cm="1">
        <f t="array" ref="AA46">IFERROR(INDEX('Attendance-Slot-1'!$Q$2:$Q$1112,MATCH(1,('Attendance-Slot-1'!$A$2:$A$1112=$C46)*('Attendance-Slot-1'!$G$2:$G$1112=AA$2),0)),"No Data")</f>
        <v>No Data</v>
      </c>
      <c r="AB46" s="113" t="str" cm="1">
        <f t="array" ref="AB46">IFERROR(INDEX('Attendance-Slot-2'!$Q$2:$Q$2595,MATCH(1,('Attendance-Slot-2'!$A$2:$A$2595=$C46)*('Attendance-Slot-2'!$G$2:$G$2595=AA$2),0)),"No Data")</f>
        <v>P-S2_Onsite</v>
      </c>
      <c r="AC46" s="133">
        <f>VLOOKUP($P46,'Written Exam Marks'!$H:$Q,10,FALSE)</f>
        <v>2</v>
      </c>
      <c r="AD46" s="133">
        <f>VLOOKUP($P46,'Written Exam Marks'!$H:$Q,9,FALSE)</f>
        <v>35</v>
      </c>
      <c r="AE46" s="113" t="str">
        <f t="shared" si="13"/>
        <v>Present</v>
      </c>
      <c r="AF46" s="113" t="str">
        <f t="shared" si="14"/>
        <v>P-S2_Onsite</v>
      </c>
      <c r="AG46" s="146">
        <v>4.5</v>
      </c>
      <c r="AH46" s="146">
        <v>9.5</v>
      </c>
      <c r="AI46" s="146">
        <v>10</v>
      </c>
      <c r="AJ46" s="146">
        <v>10</v>
      </c>
      <c r="AK46" s="146">
        <v>10</v>
      </c>
      <c r="AL46" s="146">
        <v>10</v>
      </c>
      <c r="AM46" s="146">
        <v>54</v>
      </c>
      <c r="AN46" s="146">
        <v>60</v>
      </c>
      <c r="AO46" s="43" t="s">
        <v>7336</v>
      </c>
      <c r="AP46" s="43" t="s">
        <v>1598</v>
      </c>
      <c r="AQ46" s="50" t="str">
        <f t="shared" si="15"/>
        <v>2025EM1100043-MDSDF402</v>
      </c>
      <c r="AR46" s="43" t="str">
        <f t="shared" si="16"/>
        <v>0 missed</v>
      </c>
      <c r="AS46" s="47" t="s">
        <v>7342</v>
      </c>
      <c r="AT46" s="43">
        <f t="shared" si="17"/>
        <v>6</v>
      </c>
      <c r="AU46" s="48" t="s">
        <v>7342</v>
      </c>
      <c r="AV46" s="49">
        <f t="shared" si="18"/>
        <v>1</v>
      </c>
      <c r="AW46" s="48" t="s">
        <v>7342</v>
      </c>
      <c r="AX46" s="43" t="str">
        <f t="shared" si="19"/>
        <v>0 missed</v>
      </c>
      <c r="AY46" s="42">
        <f t="shared" si="20"/>
        <v>6</v>
      </c>
      <c r="AZ46" s="50">
        <f t="shared" si="21"/>
        <v>1</v>
      </c>
      <c r="BA46" s="50" t="str">
        <f t="shared" si="22"/>
        <v>Q-6 A-- || Q Total-6, A Total-0</v>
      </c>
      <c r="BB46" s="42" t="str" cm="1">
        <f t="array" ref="BB46">IFERROR(INDEX('Attendance-Slot-1'!$Q$2:$Q$1112,MATCH(1,('Attendance-Slot-1'!$A$2:$A$1112=$C46)*('Attendance-Slot-1'!$G$2:$G$1112=BB$2),0)),"No Data")</f>
        <v>No Data</v>
      </c>
      <c r="BC46" s="42" t="str" cm="1">
        <f t="array" ref="BC46">IFERROR(INDEX('Attendance-Slot-2'!$Q$2:$Q$2595,MATCH(1,('Attendance-Slot-2'!$A$2:$A$2595=$C46)*('Attendance-Slot-2'!$G$2:$G$2595=BB$2),0)),"No Data")</f>
        <v>P-S2_Onsite</v>
      </c>
      <c r="BD46" s="134">
        <f>VLOOKUP($AQ46,'Written Exam Marks'!$H:$Q,10,FALSE)</f>
        <v>10</v>
      </c>
      <c r="BE46" s="134">
        <f>VLOOKUP($AQ46,'Written Exam Marks'!$H:$Q,9,FALSE)</f>
        <v>40</v>
      </c>
      <c r="BF46" s="42" t="str">
        <f t="shared" si="23"/>
        <v>Present</v>
      </c>
      <c r="BG46" s="42" t="str">
        <f t="shared" si="24"/>
        <v>P-S2_Onsite</v>
      </c>
      <c r="BH46" s="147" t="s">
        <v>5</v>
      </c>
      <c r="BI46" s="147">
        <v>33</v>
      </c>
      <c r="BJ46" s="147">
        <v>33</v>
      </c>
      <c r="BK46" s="147">
        <v>60</v>
      </c>
      <c r="BL46" s="52" t="s">
        <v>3697</v>
      </c>
      <c r="BM46" s="52" t="s">
        <v>1606</v>
      </c>
      <c r="BN46" s="57" t="str">
        <f t="shared" si="25"/>
        <v>2025EM1100043-MDSDF403</v>
      </c>
      <c r="BO46" s="52" t="str">
        <f t="shared" si="26"/>
        <v>1 missed</v>
      </c>
      <c r="BP46" s="52" t="str">
        <f t="shared" si="27"/>
        <v>0 missed</v>
      </c>
      <c r="BQ46" s="52">
        <f t="shared" si="28"/>
        <v>0</v>
      </c>
      <c r="BR46" s="52">
        <f t="shared" si="29"/>
        <v>1</v>
      </c>
      <c r="BS46" s="56">
        <f t="shared" si="30"/>
        <v>0</v>
      </c>
      <c r="BT46" s="56">
        <f t="shared" si="31"/>
        <v>1</v>
      </c>
      <c r="BU46" s="52" t="str">
        <f t="shared" si="32"/>
        <v>1 missed</v>
      </c>
      <c r="BV46" s="51">
        <f t="shared" si="33"/>
        <v>1</v>
      </c>
      <c r="BW46" s="57">
        <f t="shared" si="34"/>
        <v>0.5</v>
      </c>
      <c r="BX46" s="57" t="str">
        <f t="shared" si="35"/>
        <v>Q-0 A-1 || Q Total-1, A Total-1</v>
      </c>
      <c r="BY46" s="51" t="str" cm="1">
        <f t="array" ref="BY46">IFERROR(INDEX('Attendance-Slot-1'!$Q$2:$Q$1112,MATCH(1,('Attendance-Slot-1'!$A$2:$A$1112=$C46)*('Attendance-Slot-1'!$G$2:$G$1112=BY$2),0)),"No Data")</f>
        <v>No Data</v>
      </c>
      <c r="BZ46" s="51" t="str" cm="1">
        <f t="array" ref="BZ46">IFERROR(INDEX('Attendance-Slot-2'!$Q$2:$Q$2595,MATCH(1,('Attendance-Slot-2'!$A$2:$A$2595=$C46)*('Attendance-Slot-2'!$G$2:$G$2595=BY$2),0)),"No Data")</f>
        <v>P-S2_Onsite</v>
      </c>
      <c r="CA46" s="135">
        <f>VLOOKUP($BN46,'Written Exam Marks'!$H:$Q,10,FALSE)</f>
        <v>6</v>
      </c>
      <c r="CB46" s="135">
        <f>VLOOKUP($BN46,'Written Exam Marks'!$H:$Q,9,FALSE)</f>
        <v>40</v>
      </c>
      <c r="CC46" s="51" t="str">
        <f t="shared" si="36"/>
        <v>Present</v>
      </c>
      <c r="CD46" s="51" t="str">
        <f t="shared" si="37"/>
        <v>P-S2_Onsite</v>
      </c>
      <c r="CE46" s="29">
        <v>20</v>
      </c>
      <c r="CF46" s="29">
        <v>20</v>
      </c>
      <c r="CG46" s="29">
        <v>16</v>
      </c>
      <c r="CH46" s="29">
        <v>56</v>
      </c>
      <c r="CI46" s="29">
        <v>60</v>
      </c>
      <c r="CJ46" s="61" t="s">
        <v>7343</v>
      </c>
      <c r="CK46" s="61" t="s">
        <v>1613</v>
      </c>
      <c r="CL46" s="10" t="str">
        <f t="shared" si="38"/>
        <v>2025EM1100043-MDSDF404</v>
      </c>
      <c r="CM46" s="61" t="str">
        <f t="shared" si="39"/>
        <v>0 missed</v>
      </c>
      <c r="CN46" s="61" t="str">
        <f t="shared" si="40"/>
        <v>0 missed</v>
      </c>
      <c r="CO46" s="111">
        <f t="shared" si="41"/>
        <v>2</v>
      </c>
      <c r="CP46" s="111">
        <f t="shared" si="42"/>
        <v>1</v>
      </c>
      <c r="CQ46" s="9">
        <f t="shared" si="43"/>
        <v>1</v>
      </c>
      <c r="CR46" s="9">
        <f t="shared" si="44"/>
        <v>1</v>
      </c>
      <c r="CS46" s="61" t="str">
        <f t="shared" si="45"/>
        <v>0 missed</v>
      </c>
      <c r="CT46" s="111">
        <f t="shared" si="46"/>
        <v>3</v>
      </c>
      <c r="CU46" s="10">
        <f t="shared" si="47"/>
        <v>1</v>
      </c>
      <c r="CV46" s="10" t="str">
        <f t="shared" si="48"/>
        <v>Q-2 A-1 || Q Total-2, A Total-1</v>
      </c>
      <c r="CW46" s="111" t="str" cm="1">
        <f t="array" ref="CW46">IFERROR(INDEX('Attendance-Slot-1'!$Q$2:$Q$1112,MATCH(1,('Attendance-Slot-1'!$A$2:$A$1112=$C46)*('Attendance-Slot-1'!$G$2:$G$1112=CW$2),0)),"No Data")</f>
        <v>No Data</v>
      </c>
      <c r="CX46" s="111" t="str" cm="1">
        <f t="array" ref="CX46">IFERROR(INDEX('Attendance-Slot-2'!$Q$2:$Q$2595,MATCH(1,('Attendance-Slot-2'!$A$2:$A$2595=$C46)*('Attendance-Slot-2'!$G$2:$G$2595=CW$2),0)),"No Data")</f>
        <v>P-S2_Onsite</v>
      </c>
      <c r="CY46" s="136">
        <f>VLOOKUP($CL46,'Written Exam Marks'!$H:$Q,10,FALSE)</f>
        <v>7</v>
      </c>
      <c r="CZ46" s="136">
        <f>VLOOKUP($CL46,'Written Exam Marks'!$H:$Q,9,FALSE)</f>
        <v>40</v>
      </c>
      <c r="DA46" s="111" t="str">
        <f t="shared" si="49"/>
        <v>Present</v>
      </c>
      <c r="DB46" s="111" t="str">
        <f t="shared" si="50"/>
        <v>P-S2_Onsite</v>
      </c>
      <c r="DC46" s="148" t="s">
        <v>5</v>
      </c>
      <c r="DD46" s="148" t="s">
        <v>5</v>
      </c>
      <c r="DE46" s="148" t="s">
        <v>5</v>
      </c>
      <c r="DF46" s="148">
        <v>16</v>
      </c>
      <c r="DG46" s="148">
        <v>20</v>
      </c>
      <c r="DH46" s="148">
        <v>36</v>
      </c>
      <c r="DI46" s="148">
        <v>65</v>
      </c>
      <c r="DJ46" s="66" t="s">
        <v>7351</v>
      </c>
      <c r="DK46" s="66" t="s">
        <v>1631</v>
      </c>
      <c r="DL46" s="68" t="str">
        <f t="shared" si="51"/>
        <v>2025EM1100043-MDSDF406</v>
      </c>
      <c r="DM46" s="66" t="str">
        <f t="shared" si="52"/>
        <v>3 missed</v>
      </c>
      <c r="DN46" s="66" t="str">
        <f t="shared" si="53"/>
        <v>0 missed</v>
      </c>
      <c r="DO46" s="62">
        <f t="shared" si="54"/>
        <v>0</v>
      </c>
      <c r="DP46" s="62">
        <f t="shared" si="55"/>
        <v>2</v>
      </c>
      <c r="DQ46" s="67">
        <f t="shared" si="56"/>
        <v>0</v>
      </c>
      <c r="DR46" s="67">
        <f t="shared" si="57"/>
        <v>1</v>
      </c>
      <c r="DS46" s="66" t="str">
        <f t="shared" si="58"/>
        <v>3 missed</v>
      </c>
      <c r="DT46" s="62">
        <f t="shared" si="59"/>
        <v>2</v>
      </c>
      <c r="DU46" s="68">
        <f t="shared" si="60"/>
        <v>0.4</v>
      </c>
      <c r="DV46" s="68" t="str">
        <f t="shared" si="61"/>
        <v>Q-0 A-2 || Q Total-3, A Total-2</v>
      </c>
      <c r="DW46" s="62" t="str" cm="1">
        <f t="array" ref="DW46">IFERROR(INDEX('Attendance-Slot-1'!$Q$2:$Q$1112,MATCH(1,('Attendance-Slot-1'!$A$2:$A$1112=$C46)*('Attendance-Slot-1'!$G$2:$G$1112=DW$2),0)),"No Data")</f>
        <v>No Data</v>
      </c>
      <c r="DX46" s="62" t="str" cm="1">
        <f t="array" ref="DX46">IFERROR(INDEX('Attendance-Slot-2'!$Q$2:$Q$2595,MATCH(1,('Attendance-Slot-2'!$A$2:$A$2595=$C46)*('Attendance-Slot-2'!$G$2:$G$2595=DW$2),0)),"No Data")</f>
        <v>P-S2_Onsite</v>
      </c>
      <c r="DY46" s="137">
        <f>VLOOKUP($DL46,'Written Exam Marks'!$H:$Q,10,FALSE)</f>
        <v>9</v>
      </c>
      <c r="DZ46" s="137">
        <f>VLOOKUP($DL46,'Written Exam Marks'!$H:$Q,9,FALSE)</f>
        <v>35</v>
      </c>
      <c r="EA46" s="62" t="str">
        <f t="shared" si="62"/>
        <v>Present</v>
      </c>
      <c r="EB46" s="62" t="str">
        <f t="shared" si="63"/>
        <v>P-S2_Onsite</v>
      </c>
      <c r="EC46" s="114" t="str">
        <f t="shared" si="0"/>
        <v>P-0, 
A-0, 
No Data-5</v>
      </c>
      <c r="ED46" s="114" t="str">
        <f t="shared" si="1"/>
        <v>P-5, 
A-0, 
No Data-0</v>
      </c>
      <c r="EE46" s="114" t="str">
        <f t="shared" si="64"/>
        <v>P-S2_Onsite</v>
      </c>
      <c r="EF46" s="114" t="str">
        <f t="shared" si="65"/>
        <v>P-S2_Onsite</v>
      </c>
      <c r="EG46" s="114" t="str">
        <f t="shared" si="66"/>
        <v>P-S2_Onsite</v>
      </c>
      <c r="EH46" s="114" t="str">
        <f t="shared" si="67"/>
        <v>P-S2_Onsite</v>
      </c>
      <c r="EI46" s="114" t="str">
        <f t="shared" si="68"/>
        <v>P-S2_Onsite</v>
      </c>
      <c r="EJ46" s="114" t="str">
        <f t="shared" si="69"/>
        <v>P-5, A-0, No Data-0</v>
      </c>
      <c r="EK46" s="114" t="s">
        <v>10453</v>
      </c>
      <c r="EL46" s="114">
        <v>28</v>
      </c>
      <c r="EM46" s="114">
        <v>10</v>
      </c>
      <c r="EN46" s="114">
        <v>35</v>
      </c>
      <c r="EO46" s="114">
        <v>73</v>
      </c>
      <c r="EP46" s="114" t="s">
        <v>7217</v>
      </c>
      <c r="EQ46" s="114" t="s">
        <v>1054</v>
      </c>
      <c r="ER46" s="114" t="s">
        <v>3790</v>
      </c>
      <c r="ES46" s="114"/>
      <c r="ET46" s="30" t="s">
        <v>3790</v>
      </c>
    </row>
    <row r="47" spans="1:150" x14ac:dyDescent="0.25">
      <c r="A47" s="114">
        <v>44</v>
      </c>
      <c r="B47" s="114" t="s">
        <v>7224</v>
      </c>
      <c r="C47" s="80" t="s">
        <v>3794</v>
      </c>
      <c r="D47" s="30" t="s">
        <v>3795</v>
      </c>
      <c r="E47" s="30" t="s">
        <v>3796</v>
      </c>
      <c r="F47" s="33" t="s">
        <v>7201</v>
      </c>
      <c r="G47" s="30" t="s">
        <v>3797</v>
      </c>
      <c r="H47" s="143">
        <v>15</v>
      </c>
      <c r="I47" s="143">
        <v>15</v>
      </c>
      <c r="J47" s="143">
        <v>15</v>
      </c>
      <c r="K47" s="143">
        <v>15</v>
      </c>
      <c r="L47" s="143">
        <v>60</v>
      </c>
      <c r="M47" s="143">
        <v>65</v>
      </c>
      <c r="N47" s="40" t="s">
        <v>7314</v>
      </c>
      <c r="O47" s="40" t="s">
        <v>1593</v>
      </c>
      <c r="P47" s="13" t="str">
        <f t="shared" si="2"/>
        <v>2025EM1100044-MDSDF401</v>
      </c>
      <c r="Q47" s="40" t="str">
        <f t="shared" si="3"/>
        <v>0 missed</v>
      </c>
      <c r="R47" s="40" t="str">
        <f t="shared" si="4"/>
        <v>0 missed</v>
      </c>
      <c r="S47" s="40">
        <f t="shared" si="5"/>
        <v>3</v>
      </c>
      <c r="T47" s="40">
        <f t="shared" si="6"/>
        <v>1</v>
      </c>
      <c r="U47" s="41">
        <f t="shared" si="7"/>
        <v>1</v>
      </c>
      <c r="V47" s="41">
        <f t="shared" si="8"/>
        <v>1</v>
      </c>
      <c r="W47" s="40" t="str">
        <f t="shared" si="9"/>
        <v>0 missed</v>
      </c>
      <c r="X47" s="113">
        <f t="shared" si="10"/>
        <v>4</v>
      </c>
      <c r="Y47" s="13">
        <f t="shared" si="11"/>
        <v>1</v>
      </c>
      <c r="Z47" s="13" t="str">
        <f t="shared" si="12"/>
        <v>Q-3 A-1 || Q Total-3, A Total-1</v>
      </c>
      <c r="AA47" s="113" t="str" cm="1">
        <f t="array" ref="AA47">IFERROR(INDEX('Attendance-Slot-1'!$Q$2:$Q$1112,MATCH(1,('Attendance-Slot-1'!$A$2:$A$1112=$C47)*('Attendance-Slot-1'!$G$2:$G$1112=AA$2),0)),"No Data")</f>
        <v>No Data</v>
      </c>
      <c r="AB47" s="113" t="str" cm="1">
        <f t="array" ref="AB47">IFERROR(INDEX('Attendance-Slot-2'!$Q$2:$Q$2595,MATCH(1,('Attendance-Slot-2'!$A$2:$A$2595=$C47)*('Attendance-Slot-2'!$G$2:$G$2595=AA$2),0)),"No Data")</f>
        <v>P-S2_Onsite</v>
      </c>
      <c r="AC47" s="133">
        <f>VLOOKUP($P47,'Written Exam Marks'!$H:$Q,10,FALSE)</f>
        <v>26.5</v>
      </c>
      <c r="AD47" s="133">
        <f>VLOOKUP($P47,'Written Exam Marks'!$H:$Q,9,FALSE)</f>
        <v>35</v>
      </c>
      <c r="AE47" s="113" t="str">
        <f t="shared" si="13"/>
        <v>Present</v>
      </c>
      <c r="AF47" s="113" t="str">
        <f t="shared" si="14"/>
        <v>P-S2_Onsite</v>
      </c>
      <c r="AG47" s="146">
        <v>10</v>
      </c>
      <c r="AH47" s="146">
        <v>9.5</v>
      </c>
      <c r="AI47" s="146">
        <v>10</v>
      </c>
      <c r="AJ47" s="146">
        <v>10</v>
      </c>
      <c r="AK47" s="146">
        <v>10</v>
      </c>
      <c r="AL47" s="146">
        <v>10</v>
      </c>
      <c r="AM47" s="146">
        <v>59.5</v>
      </c>
      <c r="AN47" s="146">
        <v>60</v>
      </c>
      <c r="AO47" s="43" t="s">
        <v>7336</v>
      </c>
      <c r="AP47" s="43" t="s">
        <v>1598</v>
      </c>
      <c r="AQ47" s="50" t="str">
        <f t="shared" si="15"/>
        <v>2025EM1100044-MDSDF402</v>
      </c>
      <c r="AR47" s="43" t="str">
        <f t="shared" si="16"/>
        <v>0 missed</v>
      </c>
      <c r="AS47" s="47" t="s">
        <v>7342</v>
      </c>
      <c r="AT47" s="43">
        <f t="shared" si="17"/>
        <v>6</v>
      </c>
      <c r="AU47" s="48" t="s">
        <v>7342</v>
      </c>
      <c r="AV47" s="49">
        <f t="shared" si="18"/>
        <v>1</v>
      </c>
      <c r="AW47" s="48" t="s">
        <v>7342</v>
      </c>
      <c r="AX47" s="43" t="str">
        <f t="shared" si="19"/>
        <v>0 missed</v>
      </c>
      <c r="AY47" s="42">
        <f t="shared" si="20"/>
        <v>6</v>
      </c>
      <c r="AZ47" s="50">
        <f t="shared" si="21"/>
        <v>1</v>
      </c>
      <c r="BA47" s="50" t="str">
        <f t="shared" si="22"/>
        <v>Q-6 A-- || Q Total-6, A Total-0</v>
      </c>
      <c r="BB47" s="42" t="str" cm="1">
        <f t="array" ref="BB47">IFERROR(INDEX('Attendance-Slot-1'!$Q$2:$Q$1112,MATCH(1,('Attendance-Slot-1'!$A$2:$A$1112=$C47)*('Attendance-Slot-1'!$G$2:$G$1112=BB$2),0)),"No Data")</f>
        <v>No Data</v>
      </c>
      <c r="BC47" s="42" t="str" cm="1">
        <f t="array" ref="BC47">IFERROR(INDEX('Attendance-Slot-2'!$Q$2:$Q$2595,MATCH(1,('Attendance-Slot-2'!$A$2:$A$2595=$C47)*('Attendance-Slot-2'!$G$2:$G$2595=BB$2),0)),"No Data")</f>
        <v>P-S2_Onsite</v>
      </c>
      <c r="BD47" s="134">
        <f>VLOOKUP($AQ47,'Written Exam Marks'!$H:$Q,10,FALSE)</f>
        <v>33</v>
      </c>
      <c r="BE47" s="134">
        <f>VLOOKUP($AQ47,'Written Exam Marks'!$H:$Q,9,FALSE)</f>
        <v>40</v>
      </c>
      <c r="BF47" s="42" t="str">
        <f t="shared" si="23"/>
        <v>Present</v>
      </c>
      <c r="BG47" s="42" t="str">
        <f t="shared" si="24"/>
        <v>P-S2_Onsite</v>
      </c>
      <c r="BH47" s="147">
        <v>20</v>
      </c>
      <c r="BI47" s="147">
        <v>15</v>
      </c>
      <c r="BJ47" s="147">
        <v>35</v>
      </c>
      <c r="BK47" s="147">
        <v>60</v>
      </c>
      <c r="BL47" s="52" t="s">
        <v>3697</v>
      </c>
      <c r="BM47" s="52" t="s">
        <v>1606</v>
      </c>
      <c r="BN47" s="57" t="str">
        <f t="shared" si="25"/>
        <v>2025EM1100044-MDSDF403</v>
      </c>
      <c r="BO47" s="52" t="str">
        <f t="shared" si="26"/>
        <v>0 missed</v>
      </c>
      <c r="BP47" s="52" t="str">
        <f t="shared" si="27"/>
        <v>0 missed</v>
      </c>
      <c r="BQ47" s="52">
        <f t="shared" si="28"/>
        <v>1</v>
      </c>
      <c r="BR47" s="52">
        <f t="shared" si="29"/>
        <v>1</v>
      </c>
      <c r="BS47" s="56">
        <f t="shared" si="30"/>
        <v>1</v>
      </c>
      <c r="BT47" s="56">
        <f t="shared" si="31"/>
        <v>1</v>
      </c>
      <c r="BU47" s="52" t="str">
        <f t="shared" si="32"/>
        <v>0 missed</v>
      </c>
      <c r="BV47" s="51">
        <f t="shared" si="33"/>
        <v>2</v>
      </c>
      <c r="BW47" s="57">
        <f t="shared" si="34"/>
        <v>1</v>
      </c>
      <c r="BX47" s="57" t="str">
        <f t="shared" si="35"/>
        <v>Q-1 A-1 || Q Total-1, A Total-1</v>
      </c>
      <c r="BY47" s="51" t="str" cm="1">
        <f t="array" ref="BY47">IFERROR(INDEX('Attendance-Slot-1'!$Q$2:$Q$1112,MATCH(1,('Attendance-Slot-1'!$A$2:$A$1112=$C47)*('Attendance-Slot-1'!$G$2:$G$1112=BY$2),0)),"No Data")</f>
        <v>No Data</v>
      </c>
      <c r="BZ47" s="51" t="str" cm="1">
        <f t="array" ref="BZ47">IFERROR(INDEX('Attendance-Slot-2'!$Q$2:$Q$2595,MATCH(1,('Attendance-Slot-2'!$A$2:$A$2595=$C47)*('Attendance-Slot-2'!$G$2:$G$2595=BY$2),0)),"No Data")</f>
        <v>P-S2_Onsite</v>
      </c>
      <c r="CA47" s="135">
        <f>VLOOKUP($BN47,'Written Exam Marks'!$H:$Q,10,FALSE)</f>
        <v>28.5</v>
      </c>
      <c r="CB47" s="135">
        <f>VLOOKUP($BN47,'Written Exam Marks'!$H:$Q,9,FALSE)</f>
        <v>40</v>
      </c>
      <c r="CC47" s="51" t="str">
        <f t="shared" si="36"/>
        <v>Present</v>
      </c>
      <c r="CD47" s="51" t="str">
        <f t="shared" si="37"/>
        <v>P-S2_Onsite</v>
      </c>
      <c r="CE47" s="29">
        <v>20</v>
      </c>
      <c r="CF47" s="29">
        <v>20</v>
      </c>
      <c r="CG47" s="29">
        <v>18</v>
      </c>
      <c r="CH47" s="29">
        <v>58</v>
      </c>
      <c r="CI47" s="29">
        <v>60</v>
      </c>
      <c r="CJ47" s="61" t="s">
        <v>7343</v>
      </c>
      <c r="CK47" s="61" t="s">
        <v>1613</v>
      </c>
      <c r="CL47" s="10" t="str">
        <f t="shared" si="38"/>
        <v>2025EM1100044-MDSDF404</v>
      </c>
      <c r="CM47" s="61" t="str">
        <f t="shared" si="39"/>
        <v>0 missed</v>
      </c>
      <c r="CN47" s="61" t="str">
        <f t="shared" si="40"/>
        <v>0 missed</v>
      </c>
      <c r="CO47" s="111">
        <f t="shared" si="41"/>
        <v>2</v>
      </c>
      <c r="CP47" s="111">
        <f t="shared" si="42"/>
        <v>1</v>
      </c>
      <c r="CQ47" s="9">
        <f t="shared" si="43"/>
        <v>1</v>
      </c>
      <c r="CR47" s="9">
        <f t="shared" si="44"/>
        <v>1</v>
      </c>
      <c r="CS47" s="61" t="str">
        <f t="shared" si="45"/>
        <v>0 missed</v>
      </c>
      <c r="CT47" s="111">
        <f t="shared" si="46"/>
        <v>3</v>
      </c>
      <c r="CU47" s="10">
        <f t="shared" si="47"/>
        <v>1</v>
      </c>
      <c r="CV47" s="10" t="str">
        <f t="shared" si="48"/>
        <v>Q-2 A-1 || Q Total-2, A Total-1</v>
      </c>
      <c r="CW47" s="111" t="str" cm="1">
        <f t="array" ref="CW47">IFERROR(INDEX('Attendance-Slot-1'!$Q$2:$Q$1112,MATCH(1,('Attendance-Slot-1'!$A$2:$A$1112=$C47)*('Attendance-Slot-1'!$G$2:$G$1112=CW$2),0)),"No Data")</f>
        <v>No Data</v>
      </c>
      <c r="CX47" s="111" t="str" cm="1">
        <f t="array" ref="CX47">IFERROR(INDEX('Attendance-Slot-2'!$Q$2:$Q$2595,MATCH(1,('Attendance-Slot-2'!$A$2:$A$2595=$C47)*('Attendance-Slot-2'!$G$2:$G$2595=CW$2),0)),"No Data")</f>
        <v>P-S2_Onsite</v>
      </c>
      <c r="CY47" s="136">
        <f>VLOOKUP($CL47,'Written Exam Marks'!$H:$Q,10,FALSE)</f>
        <v>22.5</v>
      </c>
      <c r="CZ47" s="136">
        <f>VLOOKUP($CL47,'Written Exam Marks'!$H:$Q,9,FALSE)</f>
        <v>40</v>
      </c>
      <c r="DA47" s="111" t="str">
        <f t="shared" si="49"/>
        <v>Present</v>
      </c>
      <c r="DB47" s="111" t="str">
        <f t="shared" si="50"/>
        <v>P-S2_Onsite</v>
      </c>
      <c r="DC47" s="148">
        <v>5.5</v>
      </c>
      <c r="DD47" s="148">
        <v>6.625</v>
      </c>
      <c r="DE47" s="148">
        <v>9</v>
      </c>
      <c r="DF47" s="148">
        <v>12</v>
      </c>
      <c r="DG47" s="148">
        <v>18</v>
      </c>
      <c r="DH47" s="148">
        <v>51.125</v>
      </c>
      <c r="DI47" s="148">
        <v>65</v>
      </c>
      <c r="DJ47" s="66" t="s">
        <v>7351</v>
      </c>
      <c r="DK47" s="66" t="s">
        <v>1631</v>
      </c>
      <c r="DL47" s="68" t="str">
        <f t="shared" si="51"/>
        <v>2025EM1100044-MDSDF406</v>
      </c>
      <c r="DM47" s="66" t="str">
        <f t="shared" si="52"/>
        <v>0 missed</v>
      </c>
      <c r="DN47" s="66" t="str">
        <f t="shared" si="53"/>
        <v>0 missed</v>
      </c>
      <c r="DO47" s="62">
        <f t="shared" si="54"/>
        <v>3</v>
      </c>
      <c r="DP47" s="62">
        <f t="shared" si="55"/>
        <v>2</v>
      </c>
      <c r="DQ47" s="67">
        <f t="shared" si="56"/>
        <v>1</v>
      </c>
      <c r="DR47" s="67">
        <f t="shared" si="57"/>
        <v>1</v>
      </c>
      <c r="DS47" s="66" t="str">
        <f t="shared" si="58"/>
        <v>0 missed</v>
      </c>
      <c r="DT47" s="62">
        <f t="shared" si="59"/>
        <v>5</v>
      </c>
      <c r="DU47" s="68">
        <f t="shared" si="60"/>
        <v>1</v>
      </c>
      <c r="DV47" s="68" t="str">
        <f t="shared" si="61"/>
        <v>Q-3 A-2 || Q Total-3, A Total-2</v>
      </c>
      <c r="DW47" s="62" t="str" cm="1">
        <f t="array" ref="DW47">IFERROR(INDEX('Attendance-Slot-1'!$Q$2:$Q$1112,MATCH(1,('Attendance-Slot-1'!$A$2:$A$1112=$C47)*('Attendance-Slot-1'!$G$2:$G$1112=DW$2),0)),"No Data")</f>
        <v>No Data</v>
      </c>
      <c r="DX47" s="62" t="str" cm="1">
        <f t="array" ref="DX47">IFERROR(INDEX('Attendance-Slot-2'!$Q$2:$Q$2595,MATCH(1,('Attendance-Slot-2'!$A$2:$A$2595=$C47)*('Attendance-Slot-2'!$G$2:$G$2595=DW$2),0)),"No Data")</f>
        <v>P-S2_Onsite</v>
      </c>
      <c r="DY47" s="137">
        <f>VLOOKUP($DL47,'Written Exam Marks'!$H:$Q,10,FALSE)</f>
        <v>25.5</v>
      </c>
      <c r="DZ47" s="137">
        <f>VLOOKUP($DL47,'Written Exam Marks'!$H:$Q,9,FALSE)</f>
        <v>35</v>
      </c>
      <c r="EA47" s="62" t="str">
        <f t="shared" si="62"/>
        <v>Present</v>
      </c>
      <c r="EB47" s="62" t="str">
        <f t="shared" si="63"/>
        <v>P-S2_Onsite</v>
      </c>
      <c r="EC47" s="114" t="str">
        <f t="shared" si="0"/>
        <v>P-0, 
A-0, 
No Data-5</v>
      </c>
      <c r="ED47" s="114" t="str">
        <f t="shared" si="1"/>
        <v>P-5, 
A-0, 
No Data-0</v>
      </c>
      <c r="EE47" s="114" t="str">
        <f t="shared" si="64"/>
        <v>P-S2_Onsite</v>
      </c>
      <c r="EF47" s="114" t="str">
        <f t="shared" si="65"/>
        <v>P-S2_Onsite</v>
      </c>
      <c r="EG47" s="114" t="str">
        <f t="shared" si="66"/>
        <v>P-S2_Onsite</v>
      </c>
      <c r="EH47" s="114" t="str">
        <f t="shared" si="67"/>
        <v>P-S2_Onsite</v>
      </c>
      <c r="EI47" s="114" t="str">
        <f t="shared" si="68"/>
        <v>P-S2_Onsite</v>
      </c>
      <c r="EJ47" s="114" t="str">
        <f t="shared" si="69"/>
        <v>P-5, A-0, No Data-0</v>
      </c>
      <c r="EK47" s="114" t="s">
        <v>10453</v>
      </c>
      <c r="EL47" s="114">
        <v>27</v>
      </c>
      <c r="EM47" s="114">
        <v>7.5</v>
      </c>
      <c r="EN47" s="114">
        <v>57</v>
      </c>
      <c r="EO47" s="114">
        <v>91.5</v>
      </c>
      <c r="EP47" s="114" t="s">
        <v>7217</v>
      </c>
      <c r="EQ47" s="114" t="s">
        <v>1054</v>
      </c>
      <c r="ER47" s="114" t="s">
        <v>3794</v>
      </c>
      <c r="ES47" s="114"/>
      <c r="ET47" s="30" t="s">
        <v>3794</v>
      </c>
    </row>
    <row r="48" spans="1:150" x14ac:dyDescent="0.25">
      <c r="A48" s="114">
        <v>45</v>
      </c>
      <c r="B48" s="114" t="s">
        <v>7224</v>
      </c>
      <c r="C48" s="80" t="s">
        <v>1735</v>
      </c>
      <c r="D48" s="30" t="s">
        <v>1736</v>
      </c>
      <c r="E48" s="30" t="s">
        <v>1737</v>
      </c>
      <c r="F48" s="33" t="s">
        <v>7201</v>
      </c>
      <c r="G48" s="30" t="s">
        <v>1738</v>
      </c>
      <c r="H48" s="143">
        <v>15</v>
      </c>
      <c r="I48" s="143">
        <v>15</v>
      </c>
      <c r="J48" s="143">
        <v>18</v>
      </c>
      <c r="K48" s="143">
        <v>15</v>
      </c>
      <c r="L48" s="143">
        <v>63</v>
      </c>
      <c r="M48" s="143">
        <v>65</v>
      </c>
      <c r="N48" s="40" t="s">
        <v>7314</v>
      </c>
      <c r="O48" s="40" t="s">
        <v>1593</v>
      </c>
      <c r="P48" s="13" t="str">
        <f t="shared" si="2"/>
        <v>2025EM1100045-MDSDF401</v>
      </c>
      <c r="Q48" s="40" t="str">
        <f t="shared" si="3"/>
        <v>0 missed</v>
      </c>
      <c r="R48" s="40" t="str">
        <f t="shared" si="4"/>
        <v>0 missed</v>
      </c>
      <c r="S48" s="40">
        <f t="shared" si="5"/>
        <v>3</v>
      </c>
      <c r="T48" s="40">
        <f t="shared" si="6"/>
        <v>1</v>
      </c>
      <c r="U48" s="41">
        <f t="shared" si="7"/>
        <v>1</v>
      </c>
      <c r="V48" s="41">
        <f t="shared" si="8"/>
        <v>1</v>
      </c>
      <c r="W48" s="40" t="str">
        <f t="shared" si="9"/>
        <v>0 missed</v>
      </c>
      <c r="X48" s="113">
        <f t="shared" si="10"/>
        <v>4</v>
      </c>
      <c r="Y48" s="13">
        <f t="shared" si="11"/>
        <v>1</v>
      </c>
      <c r="Z48" s="13" t="str">
        <f t="shared" si="12"/>
        <v>Q-3 A-1 || Q Total-3, A Total-1</v>
      </c>
      <c r="AA48" s="113" t="str" cm="1">
        <f t="array" ref="AA48">IFERROR(INDEX('Attendance-Slot-1'!$Q$2:$Q$1112,MATCH(1,('Attendance-Slot-1'!$A$2:$A$1112=$C48)*('Attendance-Slot-1'!$G$2:$G$1112=AA$2),0)),"No Data")</f>
        <v>P-S1_Onsite</v>
      </c>
      <c r="AB48" s="113" t="str" cm="1">
        <f t="array" ref="AB48">IFERROR(INDEX('Attendance-Slot-2'!$Q$2:$Q$2595,MATCH(1,('Attendance-Slot-2'!$A$2:$A$2595=$C48)*('Attendance-Slot-2'!$G$2:$G$2595=AA$2),0)),"No Data")</f>
        <v>No Data</v>
      </c>
      <c r="AC48" s="133">
        <f>VLOOKUP($P48,'Written Exam Marks'!$H:$Q,10,FALSE)</f>
        <v>9</v>
      </c>
      <c r="AD48" s="133">
        <f>VLOOKUP($P48,'Written Exam Marks'!$H:$Q,9,FALSE)</f>
        <v>35</v>
      </c>
      <c r="AE48" s="113" t="str">
        <f t="shared" si="13"/>
        <v>Present</v>
      </c>
      <c r="AF48" s="113" t="str">
        <f t="shared" si="14"/>
        <v>P-S1_Onsite</v>
      </c>
      <c r="AG48" s="146">
        <v>9.5</v>
      </c>
      <c r="AH48" s="146">
        <v>9</v>
      </c>
      <c r="AI48" s="146">
        <v>10</v>
      </c>
      <c r="AJ48" s="146">
        <v>10</v>
      </c>
      <c r="AK48" s="146">
        <v>10</v>
      </c>
      <c r="AL48" s="146">
        <v>9</v>
      </c>
      <c r="AM48" s="146">
        <v>57.5</v>
      </c>
      <c r="AN48" s="146">
        <v>60</v>
      </c>
      <c r="AO48" s="43" t="s">
        <v>7336</v>
      </c>
      <c r="AP48" s="43" t="s">
        <v>1598</v>
      </c>
      <c r="AQ48" s="50" t="str">
        <f t="shared" si="15"/>
        <v>2025EM1100045-MDSDF402</v>
      </c>
      <c r="AR48" s="43" t="str">
        <f t="shared" si="16"/>
        <v>0 missed</v>
      </c>
      <c r="AS48" s="47" t="s">
        <v>7342</v>
      </c>
      <c r="AT48" s="43">
        <f t="shared" si="17"/>
        <v>6</v>
      </c>
      <c r="AU48" s="48" t="s">
        <v>7342</v>
      </c>
      <c r="AV48" s="49">
        <f t="shared" si="18"/>
        <v>1</v>
      </c>
      <c r="AW48" s="48" t="s">
        <v>7342</v>
      </c>
      <c r="AX48" s="43" t="str">
        <f t="shared" si="19"/>
        <v>0 missed</v>
      </c>
      <c r="AY48" s="42">
        <f t="shared" si="20"/>
        <v>6</v>
      </c>
      <c r="AZ48" s="50">
        <f t="shared" si="21"/>
        <v>1</v>
      </c>
      <c r="BA48" s="50" t="str">
        <f t="shared" si="22"/>
        <v>Q-6 A-- || Q Total-6, A Total-0</v>
      </c>
      <c r="BB48" s="42" t="str" cm="1">
        <f t="array" ref="BB48">IFERROR(INDEX('Attendance-Slot-1'!$Q$2:$Q$1112,MATCH(1,('Attendance-Slot-1'!$A$2:$A$1112=$C48)*('Attendance-Slot-1'!$G$2:$G$1112=BB$2),0)),"No Data")</f>
        <v>P-S1_Onsite</v>
      </c>
      <c r="BC48" s="42" t="str" cm="1">
        <f t="array" ref="BC48">IFERROR(INDEX('Attendance-Slot-2'!$Q$2:$Q$2595,MATCH(1,('Attendance-Slot-2'!$A$2:$A$2595=$C48)*('Attendance-Slot-2'!$G$2:$G$2595=BB$2),0)),"No Data")</f>
        <v>No Data</v>
      </c>
      <c r="BD48" s="134">
        <f>VLOOKUP($AQ48,'Written Exam Marks'!$H:$Q,10,FALSE)</f>
        <v>15</v>
      </c>
      <c r="BE48" s="134">
        <f>VLOOKUP($AQ48,'Written Exam Marks'!$H:$Q,9,FALSE)</f>
        <v>40</v>
      </c>
      <c r="BF48" s="42" t="str">
        <f t="shared" si="23"/>
        <v>Present</v>
      </c>
      <c r="BG48" s="42" t="str">
        <f t="shared" si="24"/>
        <v>P-S1_Onsite</v>
      </c>
      <c r="BH48" s="147">
        <v>20</v>
      </c>
      <c r="BI48" s="147">
        <v>24</v>
      </c>
      <c r="BJ48" s="147">
        <v>44</v>
      </c>
      <c r="BK48" s="147">
        <v>60</v>
      </c>
      <c r="BL48" s="52" t="s">
        <v>3697</v>
      </c>
      <c r="BM48" s="52" t="s">
        <v>1606</v>
      </c>
      <c r="BN48" s="57" t="str">
        <f t="shared" si="25"/>
        <v>2025EM1100045-MDSDF403</v>
      </c>
      <c r="BO48" s="52" t="str">
        <f t="shared" si="26"/>
        <v>0 missed</v>
      </c>
      <c r="BP48" s="52" t="str">
        <f t="shared" si="27"/>
        <v>0 missed</v>
      </c>
      <c r="BQ48" s="52">
        <f t="shared" si="28"/>
        <v>1</v>
      </c>
      <c r="BR48" s="52">
        <f t="shared" si="29"/>
        <v>1</v>
      </c>
      <c r="BS48" s="56">
        <f t="shared" si="30"/>
        <v>1</v>
      </c>
      <c r="BT48" s="56">
        <f t="shared" si="31"/>
        <v>1</v>
      </c>
      <c r="BU48" s="52" t="str">
        <f t="shared" si="32"/>
        <v>0 missed</v>
      </c>
      <c r="BV48" s="51">
        <f t="shared" si="33"/>
        <v>2</v>
      </c>
      <c r="BW48" s="57">
        <f t="shared" si="34"/>
        <v>1</v>
      </c>
      <c r="BX48" s="57" t="str">
        <f t="shared" si="35"/>
        <v>Q-1 A-1 || Q Total-1, A Total-1</v>
      </c>
      <c r="BY48" s="51" t="str" cm="1">
        <f t="array" ref="BY48">IFERROR(INDEX('Attendance-Slot-1'!$Q$2:$Q$1112,MATCH(1,('Attendance-Slot-1'!$A$2:$A$1112=$C48)*('Attendance-Slot-1'!$G$2:$G$1112=BY$2),0)),"No Data")</f>
        <v>P-S1_Onsite</v>
      </c>
      <c r="BZ48" s="51" t="str" cm="1">
        <f t="array" ref="BZ48">IFERROR(INDEX('Attendance-Slot-2'!$Q$2:$Q$2595,MATCH(1,('Attendance-Slot-2'!$A$2:$A$2595=$C48)*('Attendance-Slot-2'!$G$2:$G$2595=BY$2),0)),"No Data")</f>
        <v>No Data</v>
      </c>
      <c r="CA48" s="135">
        <f>VLOOKUP($BN48,'Written Exam Marks'!$H:$Q,10,FALSE)</f>
        <v>10</v>
      </c>
      <c r="CB48" s="135">
        <f>VLOOKUP($BN48,'Written Exam Marks'!$H:$Q,9,FALSE)</f>
        <v>40</v>
      </c>
      <c r="CC48" s="51" t="str">
        <f t="shared" si="36"/>
        <v>Present</v>
      </c>
      <c r="CD48" s="51" t="str">
        <f t="shared" si="37"/>
        <v>P-S1_Onsite</v>
      </c>
      <c r="CE48" s="29">
        <v>19</v>
      </c>
      <c r="CF48" s="29">
        <v>19</v>
      </c>
      <c r="CG48" s="29">
        <v>16</v>
      </c>
      <c r="CH48" s="29">
        <v>54</v>
      </c>
      <c r="CI48" s="29">
        <v>60</v>
      </c>
      <c r="CJ48" s="61" t="s">
        <v>7343</v>
      </c>
      <c r="CK48" s="61" t="s">
        <v>1613</v>
      </c>
      <c r="CL48" s="10" t="str">
        <f t="shared" si="38"/>
        <v>2025EM1100045-MDSDF404</v>
      </c>
      <c r="CM48" s="61" t="str">
        <f t="shared" si="39"/>
        <v>0 missed</v>
      </c>
      <c r="CN48" s="61" t="str">
        <f t="shared" si="40"/>
        <v>0 missed</v>
      </c>
      <c r="CO48" s="111">
        <f t="shared" si="41"/>
        <v>2</v>
      </c>
      <c r="CP48" s="111">
        <f t="shared" si="42"/>
        <v>1</v>
      </c>
      <c r="CQ48" s="9">
        <f t="shared" si="43"/>
        <v>1</v>
      </c>
      <c r="CR48" s="9">
        <f t="shared" si="44"/>
        <v>1</v>
      </c>
      <c r="CS48" s="61" t="str">
        <f t="shared" si="45"/>
        <v>0 missed</v>
      </c>
      <c r="CT48" s="111">
        <f t="shared" si="46"/>
        <v>3</v>
      </c>
      <c r="CU48" s="10">
        <f t="shared" si="47"/>
        <v>1</v>
      </c>
      <c r="CV48" s="10" t="str">
        <f t="shared" si="48"/>
        <v>Q-2 A-1 || Q Total-2, A Total-1</v>
      </c>
      <c r="CW48" s="111" t="str" cm="1">
        <f t="array" ref="CW48">IFERROR(INDEX('Attendance-Slot-1'!$Q$2:$Q$1112,MATCH(1,('Attendance-Slot-1'!$A$2:$A$1112=$C48)*('Attendance-Slot-1'!$G$2:$G$1112=CW$2),0)),"No Data")</f>
        <v>P-S1_Onsite</v>
      </c>
      <c r="CX48" s="111" t="str" cm="1">
        <f t="array" ref="CX48">IFERROR(INDEX('Attendance-Slot-2'!$Q$2:$Q$2595,MATCH(1,('Attendance-Slot-2'!$A$2:$A$2595=$C48)*('Attendance-Slot-2'!$G$2:$G$2595=CW$2),0)),"No Data")</f>
        <v>No Data</v>
      </c>
      <c r="CY48" s="136">
        <f>VLOOKUP($CL48,'Written Exam Marks'!$H:$Q,10,FALSE)</f>
        <v>13</v>
      </c>
      <c r="CZ48" s="136">
        <f>VLOOKUP($CL48,'Written Exam Marks'!$H:$Q,9,FALSE)</f>
        <v>40</v>
      </c>
      <c r="DA48" s="111" t="str">
        <f t="shared" si="49"/>
        <v>Present</v>
      </c>
      <c r="DB48" s="111" t="str">
        <f t="shared" si="50"/>
        <v>P-S1_Onsite</v>
      </c>
      <c r="DC48" s="148">
        <v>6</v>
      </c>
      <c r="DD48" s="148">
        <v>7.625</v>
      </c>
      <c r="DE48" s="148">
        <v>9</v>
      </c>
      <c r="DF48" s="148">
        <v>20</v>
      </c>
      <c r="DG48" s="148">
        <v>17</v>
      </c>
      <c r="DH48" s="148">
        <v>59.625</v>
      </c>
      <c r="DI48" s="148">
        <v>65</v>
      </c>
      <c r="DJ48" s="66" t="s">
        <v>7351</v>
      </c>
      <c r="DK48" s="66" t="s">
        <v>1631</v>
      </c>
      <c r="DL48" s="68" t="str">
        <f t="shared" si="51"/>
        <v>2025EM1100045-MDSDF406</v>
      </c>
      <c r="DM48" s="66" t="str">
        <f t="shared" si="52"/>
        <v>0 missed</v>
      </c>
      <c r="DN48" s="66" t="str">
        <f t="shared" si="53"/>
        <v>0 missed</v>
      </c>
      <c r="DO48" s="62">
        <f t="shared" si="54"/>
        <v>3</v>
      </c>
      <c r="DP48" s="62">
        <f t="shared" si="55"/>
        <v>2</v>
      </c>
      <c r="DQ48" s="67">
        <f t="shared" si="56"/>
        <v>1</v>
      </c>
      <c r="DR48" s="67">
        <f t="shared" si="57"/>
        <v>1</v>
      </c>
      <c r="DS48" s="66" t="str">
        <f t="shared" si="58"/>
        <v>0 missed</v>
      </c>
      <c r="DT48" s="62">
        <f t="shared" si="59"/>
        <v>5</v>
      </c>
      <c r="DU48" s="68">
        <f t="shared" si="60"/>
        <v>1</v>
      </c>
      <c r="DV48" s="68" t="str">
        <f t="shared" si="61"/>
        <v>Q-3 A-2 || Q Total-3, A Total-2</v>
      </c>
      <c r="DW48" s="62" t="str" cm="1">
        <f t="array" ref="DW48">IFERROR(INDEX('Attendance-Slot-1'!$Q$2:$Q$1112,MATCH(1,('Attendance-Slot-1'!$A$2:$A$1112=$C48)*('Attendance-Slot-1'!$G$2:$G$1112=DW$2),0)),"No Data")</f>
        <v>P-S1_Onsite</v>
      </c>
      <c r="DX48" s="62" t="str" cm="1">
        <f t="array" ref="DX48">IFERROR(INDEX('Attendance-Slot-2'!$Q$2:$Q$2595,MATCH(1,('Attendance-Slot-2'!$A$2:$A$2595=$C48)*('Attendance-Slot-2'!$G$2:$G$2595=DW$2),0)),"No Data")</f>
        <v>No Data</v>
      </c>
      <c r="DY48" s="137">
        <f>VLOOKUP($DL48,'Written Exam Marks'!$H:$Q,10,FALSE)</f>
        <v>25</v>
      </c>
      <c r="DZ48" s="137">
        <f>VLOOKUP($DL48,'Written Exam Marks'!$H:$Q,9,FALSE)</f>
        <v>35</v>
      </c>
      <c r="EA48" s="62" t="str">
        <f t="shared" si="62"/>
        <v>Present</v>
      </c>
      <c r="EB48" s="62" t="str">
        <f t="shared" si="63"/>
        <v>P-S1_Onsite</v>
      </c>
      <c r="EC48" s="114" t="str">
        <f t="shared" si="0"/>
        <v>P-5, 
A-0, 
No Data-0</v>
      </c>
      <c r="ED48" s="114" t="str">
        <f t="shared" si="1"/>
        <v>P-0, 
A-0, 
No Data-5</v>
      </c>
      <c r="EE48" s="114" t="str">
        <f t="shared" si="64"/>
        <v>P-S1_Onsite</v>
      </c>
      <c r="EF48" s="114" t="str">
        <f t="shared" si="65"/>
        <v>P-S1_Onsite</v>
      </c>
      <c r="EG48" s="114" t="str">
        <f t="shared" si="66"/>
        <v>P-S1_Onsite</v>
      </c>
      <c r="EH48" s="114" t="str">
        <f t="shared" si="67"/>
        <v>P-S1_Onsite</v>
      </c>
      <c r="EI48" s="114" t="str">
        <f t="shared" si="68"/>
        <v>P-S1_Onsite</v>
      </c>
      <c r="EJ48" s="114" t="str">
        <f t="shared" si="69"/>
        <v>P-5, A-0, No Data-0</v>
      </c>
      <c r="EK48" s="114" t="s">
        <v>10453</v>
      </c>
      <c r="EL48" s="114">
        <v>13</v>
      </c>
      <c r="EM48" s="114">
        <v>10</v>
      </c>
      <c r="EN48" s="114" t="s">
        <v>10455</v>
      </c>
      <c r="EO48" s="114">
        <v>23</v>
      </c>
      <c r="EP48" s="114" t="s">
        <v>7217</v>
      </c>
      <c r="EQ48" s="114" t="s">
        <v>1054</v>
      </c>
      <c r="ER48" s="114" t="s">
        <v>1735</v>
      </c>
      <c r="ES48" s="114"/>
      <c r="ET48" s="30" t="s">
        <v>1735</v>
      </c>
    </row>
    <row r="49" spans="1:150" x14ac:dyDescent="0.25">
      <c r="A49" s="114">
        <v>46</v>
      </c>
      <c r="B49" s="114" t="s">
        <v>7224</v>
      </c>
      <c r="C49" s="80" t="s">
        <v>1744</v>
      </c>
      <c r="D49" s="30" t="s">
        <v>1745</v>
      </c>
      <c r="E49" s="30" t="s">
        <v>1746</v>
      </c>
      <c r="F49" s="33" t="s">
        <v>7202</v>
      </c>
      <c r="G49" s="30" t="s">
        <v>1747</v>
      </c>
      <c r="H49" s="143">
        <v>15</v>
      </c>
      <c r="I49" s="143">
        <v>15</v>
      </c>
      <c r="J49" s="143">
        <v>17</v>
      </c>
      <c r="K49" s="143">
        <v>15</v>
      </c>
      <c r="L49" s="143">
        <v>62</v>
      </c>
      <c r="M49" s="143">
        <v>65</v>
      </c>
      <c r="N49" s="40" t="s">
        <v>7314</v>
      </c>
      <c r="O49" s="40" t="s">
        <v>1593</v>
      </c>
      <c r="P49" s="13" t="str">
        <f t="shared" si="2"/>
        <v>2025EM1100046-MDSDF401</v>
      </c>
      <c r="Q49" s="40" t="str">
        <f t="shared" si="3"/>
        <v>0 missed</v>
      </c>
      <c r="R49" s="40" t="str">
        <f t="shared" si="4"/>
        <v>0 missed</v>
      </c>
      <c r="S49" s="40">
        <f t="shared" si="5"/>
        <v>3</v>
      </c>
      <c r="T49" s="40">
        <f t="shared" si="6"/>
        <v>1</v>
      </c>
      <c r="U49" s="41">
        <f t="shared" si="7"/>
        <v>1</v>
      </c>
      <c r="V49" s="41">
        <f t="shared" si="8"/>
        <v>1</v>
      </c>
      <c r="W49" s="40" t="str">
        <f t="shared" si="9"/>
        <v>0 missed</v>
      </c>
      <c r="X49" s="113">
        <f t="shared" si="10"/>
        <v>4</v>
      </c>
      <c r="Y49" s="13">
        <f t="shared" si="11"/>
        <v>1</v>
      </c>
      <c r="Z49" s="13" t="str">
        <f t="shared" si="12"/>
        <v>Q-3 A-1 || Q Total-3, A Total-1</v>
      </c>
      <c r="AA49" s="113" t="str" cm="1">
        <f t="array" ref="AA49">IFERROR(INDEX('Attendance-Slot-1'!$Q$2:$Q$1112,MATCH(1,('Attendance-Slot-1'!$A$2:$A$1112=$C49)*('Attendance-Slot-1'!$G$2:$G$1112=AA$2),0)),"No Data")</f>
        <v>P-S1_Onsite</v>
      </c>
      <c r="AB49" s="113" t="str" cm="1">
        <f t="array" ref="AB49">IFERROR(INDEX('Attendance-Slot-2'!$Q$2:$Q$2595,MATCH(1,('Attendance-Slot-2'!$A$2:$A$2595=$C49)*('Attendance-Slot-2'!$G$2:$G$2595=AA$2),0)),"No Data")</f>
        <v>No Data</v>
      </c>
      <c r="AC49" s="133">
        <f>VLOOKUP($P49,'Written Exam Marks'!$H:$Q,10,FALSE)</f>
        <v>17.5</v>
      </c>
      <c r="AD49" s="133">
        <f>VLOOKUP($P49,'Written Exam Marks'!$H:$Q,9,FALSE)</f>
        <v>35</v>
      </c>
      <c r="AE49" s="113" t="str">
        <f t="shared" si="13"/>
        <v>Present</v>
      </c>
      <c r="AF49" s="113" t="str">
        <f t="shared" si="14"/>
        <v>P-S1_Onsite</v>
      </c>
      <c r="AG49" s="146">
        <v>10</v>
      </c>
      <c r="AH49" s="146">
        <v>9.5</v>
      </c>
      <c r="AI49" s="146">
        <v>10</v>
      </c>
      <c r="AJ49" s="146">
        <v>10</v>
      </c>
      <c r="AK49" s="146">
        <v>10</v>
      </c>
      <c r="AL49" s="146">
        <v>10</v>
      </c>
      <c r="AM49" s="146">
        <v>59.5</v>
      </c>
      <c r="AN49" s="146">
        <v>60</v>
      </c>
      <c r="AO49" s="43" t="s">
        <v>7336</v>
      </c>
      <c r="AP49" s="43" t="s">
        <v>1598</v>
      </c>
      <c r="AQ49" s="50" t="str">
        <f t="shared" si="15"/>
        <v>2025EM1100046-MDSDF402</v>
      </c>
      <c r="AR49" s="43" t="str">
        <f t="shared" si="16"/>
        <v>0 missed</v>
      </c>
      <c r="AS49" s="47" t="s">
        <v>7342</v>
      </c>
      <c r="AT49" s="43">
        <f t="shared" si="17"/>
        <v>6</v>
      </c>
      <c r="AU49" s="48" t="s">
        <v>7342</v>
      </c>
      <c r="AV49" s="49">
        <f t="shared" si="18"/>
        <v>1</v>
      </c>
      <c r="AW49" s="48" t="s">
        <v>7342</v>
      </c>
      <c r="AX49" s="43" t="str">
        <f t="shared" si="19"/>
        <v>0 missed</v>
      </c>
      <c r="AY49" s="42">
        <f t="shared" si="20"/>
        <v>6</v>
      </c>
      <c r="AZ49" s="50">
        <f t="shared" si="21"/>
        <v>1</v>
      </c>
      <c r="BA49" s="50" t="str">
        <f t="shared" si="22"/>
        <v>Q-6 A-- || Q Total-6, A Total-0</v>
      </c>
      <c r="BB49" s="42" t="str" cm="1">
        <f t="array" ref="BB49">IFERROR(INDEX('Attendance-Slot-1'!$Q$2:$Q$1112,MATCH(1,('Attendance-Slot-1'!$A$2:$A$1112=$C49)*('Attendance-Slot-1'!$G$2:$G$1112=BB$2),0)),"No Data")</f>
        <v>P-S1_Onsite</v>
      </c>
      <c r="BC49" s="42" t="str" cm="1">
        <f t="array" ref="BC49">IFERROR(INDEX('Attendance-Slot-2'!$Q$2:$Q$2595,MATCH(1,('Attendance-Slot-2'!$A$2:$A$2595=$C49)*('Attendance-Slot-2'!$G$2:$G$2595=BB$2),0)),"No Data")</f>
        <v>No Data</v>
      </c>
      <c r="BD49" s="134">
        <f>VLOOKUP($AQ49,'Written Exam Marks'!$H:$Q,10,FALSE)</f>
        <v>24</v>
      </c>
      <c r="BE49" s="134">
        <f>VLOOKUP($AQ49,'Written Exam Marks'!$H:$Q,9,FALSE)</f>
        <v>40</v>
      </c>
      <c r="BF49" s="42" t="str">
        <f t="shared" si="23"/>
        <v>Present</v>
      </c>
      <c r="BG49" s="42" t="str">
        <f t="shared" si="24"/>
        <v>P-S1_Onsite</v>
      </c>
      <c r="BH49" s="147">
        <v>19</v>
      </c>
      <c r="BI49" s="147">
        <v>30.5</v>
      </c>
      <c r="BJ49" s="147">
        <v>49.5</v>
      </c>
      <c r="BK49" s="147">
        <v>60</v>
      </c>
      <c r="BL49" s="52" t="s">
        <v>3697</v>
      </c>
      <c r="BM49" s="52" t="s">
        <v>1606</v>
      </c>
      <c r="BN49" s="57" t="str">
        <f t="shared" si="25"/>
        <v>2025EM1100046-MDSDF403</v>
      </c>
      <c r="BO49" s="52" t="str">
        <f t="shared" si="26"/>
        <v>0 missed</v>
      </c>
      <c r="BP49" s="52" t="str">
        <f t="shared" si="27"/>
        <v>0 missed</v>
      </c>
      <c r="BQ49" s="52">
        <f t="shared" si="28"/>
        <v>1</v>
      </c>
      <c r="BR49" s="52">
        <f t="shared" si="29"/>
        <v>1</v>
      </c>
      <c r="BS49" s="56">
        <f t="shared" si="30"/>
        <v>1</v>
      </c>
      <c r="BT49" s="56">
        <f t="shared" si="31"/>
        <v>1</v>
      </c>
      <c r="BU49" s="52" t="str">
        <f t="shared" si="32"/>
        <v>0 missed</v>
      </c>
      <c r="BV49" s="51">
        <f t="shared" si="33"/>
        <v>2</v>
      </c>
      <c r="BW49" s="57">
        <f t="shared" si="34"/>
        <v>1</v>
      </c>
      <c r="BX49" s="57" t="str">
        <f t="shared" si="35"/>
        <v>Q-1 A-1 || Q Total-1, A Total-1</v>
      </c>
      <c r="BY49" s="51" t="str" cm="1">
        <f t="array" ref="BY49">IFERROR(INDEX('Attendance-Slot-1'!$Q$2:$Q$1112,MATCH(1,('Attendance-Slot-1'!$A$2:$A$1112=$C49)*('Attendance-Slot-1'!$G$2:$G$1112=BY$2),0)),"No Data")</f>
        <v>P-S1_Onsite</v>
      </c>
      <c r="BZ49" s="51" t="str" cm="1">
        <f t="array" ref="BZ49">IFERROR(INDEX('Attendance-Slot-2'!$Q$2:$Q$2595,MATCH(1,('Attendance-Slot-2'!$A$2:$A$2595=$C49)*('Attendance-Slot-2'!$G$2:$G$2595=BY$2),0)),"No Data")</f>
        <v>No Data</v>
      </c>
      <c r="CA49" s="135">
        <f>VLOOKUP($BN49,'Written Exam Marks'!$H:$Q,10,FALSE)</f>
        <v>30</v>
      </c>
      <c r="CB49" s="135">
        <f>VLOOKUP($BN49,'Written Exam Marks'!$H:$Q,9,FALSE)</f>
        <v>40</v>
      </c>
      <c r="CC49" s="51" t="str">
        <f t="shared" si="36"/>
        <v>Present</v>
      </c>
      <c r="CD49" s="51" t="str">
        <f t="shared" si="37"/>
        <v>P-S1_Onsite</v>
      </c>
      <c r="CE49" s="29">
        <v>20</v>
      </c>
      <c r="CF49" s="29" t="s">
        <v>5</v>
      </c>
      <c r="CG49" s="29">
        <v>18</v>
      </c>
      <c r="CH49" s="29">
        <v>38</v>
      </c>
      <c r="CI49" s="29">
        <v>60</v>
      </c>
      <c r="CJ49" s="61" t="s">
        <v>7343</v>
      </c>
      <c r="CK49" s="61" t="s">
        <v>1613</v>
      </c>
      <c r="CL49" s="10" t="str">
        <f t="shared" si="38"/>
        <v>2025EM1100046-MDSDF404</v>
      </c>
      <c r="CM49" s="61" t="str">
        <f t="shared" si="39"/>
        <v>1 missed</v>
      </c>
      <c r="CN49" s="61" t="str">
        <f t="shared" si="40"/>
        <v>0 missed</v>
      </c>
      <c r="CO49" s="111">
        <f t="shared" si="41"/>
        <v>1</v>
      </c>
      <c r="CP49" s="111">
        <f t="shared" si="42"/>
        <v>1</v>
      </c>
      <c r="CQ49" s="9">
        <f t="shared" si="43"/>
        <v>0.5</v>
      </c>
      <c r="CR49" s="9">
        <f t="shared" si="44"/>
        <v>1</v>
      </c>
      <c r="CS49" s="61" t="str">
        <f t="shared" si="45"/>
        <v>1 missed</v>
      </c>
      <c r="CT49" s="111">
        <f t="shared" si="46"/>
        <v>2</v>
      </c>
      <c r="CU49" s="10">
        <f t="shared" si="47"/>
        <v>0.66666666666666663</v>
      </c>
      <c r="CV49" s="10" t="str">
        <f t="shared" si="48"/>
        <v>Q-1 A-1 || Q Total-2, A Total-1</v>
      </c>
      <c r="CW49" s="111" t="str" cm="1">
        <f t="array" ref="CW49">IFERROR(INDEX('Attendance-Slot-1'!$Q$2:$Q$1112,MATCH(1,('Attendance-Slot-1'!$A$2:$A$1112=$C49)*('Attendance-Slot-1'!$G$2:$G$1112=CW$2),0)),"No Data")</f>
        <v>No Data</v>
      </c>
      <c r="CX49" s="111" t="str" cm="1">
        <f t="array" ref="CX49">IFERROR(INDEX('Attendance-Slot-2'!$Q$2:$Q$2595,MATCH(1,('Attendance-Slot-2'!$A$2:$A$2595=$C49)*('Attendance-Slot-2'!$G$2:$G$2595=CW$2),0)),"No Data")</f>
        <v>P-S2_Onsite</v>
      </c>
      <c r="CY49" s="136">
        <f>VLOOKUP($CL49,'Written Exam Marks'!$H:$Q,10,FALSE)</f>
        <v>33</v>
      </c>
      <c r="CZ49" s="136">
        <f>VLOOKUP($CL49,'Written Exam Marks'!$H:$Q,9,FALSE)</f>
        <v>40</v>
      </c>
      <c r="DA49" s="111" t="str">
        <f t="shared" si="49"/>
        <v>Present</v>
      </c>
      <c r="DB49" s="111" t="str">
        <f t="shared" si="50"/>
        <v>P-S2_Onsite</v>
      </c>
      <c r="DC49" s="148">
        <v>5.5</v>
      </c>
      <c r="DD49" s="148" t="s">
        <v>5</v>
      </c>
      <c r="DE49" s="148">
        <v>8</v>
      </c>
      <c r="DF49" s="148">
        <v>14</v>
      </c>
      <c r="DG49" s="148">
        <v>17</v>
      </c>
      <c r="DH49" s="148">
        <v>44.5</v>
      </c>
      <c r="DI49" s="148">
        <v>65</v>
      </c>
      <c r="DJ49" s="66" t="s">
        <v>7351</v>
      </c>
      <c r="DK49" s="66" t="s">
        <v>1631</v>
      </c>
      <c r="DL49" s="68" t="str">
        <f t="shared" si="51"/>
        <v>2025EM1100046-MDSDF406</v>
      </c>
      <c r="DM49" s="66" t="str">
        <f t="shared" si="52"/>
        <v>1 missed</v>
      </c>
      <c r="DN49" s="66" t="str">
        <f t="shared" si="53"/>
        <v>0 missed</v>
      </c>
      <c r="DO49" s="62">
        <f t="shared" si="54"/>
        <v>2</v>
      </c>
      <c r="DP49" s="62">
        <f t="shared" si="55"/>
        <v>2</v>
      </c>
      <c r="DQ49" s="67">
        <f t="shared" si="56"/>
        <v>0.66666666666666663</v>
      </c>
      <c r="DR49" s="67">
        <f t="shared" si="57"/>
        <v>1</v>
      </c>
      <c r="DS49" s="66" t="str">
        <f t="shared" si="58"/>
        <v>1 missed</v>
      </c>
      <c r="DT49" s="62">
        <f t="shared" si="59"/>
        <v>4</v>
      </c>
      <c r="DU49" s="68">
        <f t="shared" si="60"/>
        <v>0.8</v>
      </c>
      <c r="DV49" s="68" t="str">
        <f t="shared" si="61"/>
        <v>Q-2 A-2 || Q Total-3, A Total-2</v>
      </c>
      <c r="DW49" s="62" t="str" cm="1">
        <f t="array" ref="DW49">IFERROR(INDEX('Attendance-Slot-1'!$Q$2:$Q$1112,MATCH(1,('Attendance-Slot-1'!$A$2:$A$1112=$C49)*('Attendance-Slot-1'!$G$2:$G$1112=DW$2),0)),"No Data")</f>
        <v>No Data</v>
      </c>
      <c r="DX49" s="62" t="str" cm="1">
        <f t="array" ref="DX49">IFERROR(INDEX('Attendance-Slot-2'!$Q$2:$Q$2595,MATCH(1,('Attendance-Slot-2'!$A$2:$A$2595=$C49)*('Attendance-Slot-2'!$G$2:$G$2595=DW$2),0)),"No Data")</f>
        <v>P-S2_Onsite</v>
      </c>
      <c r="DY49" s="137">
        <f>VLOOKUP($DL49,'Written Exam Marks'!$H:$Q,10,FALSE)</f>
        <v>26.5</v>
      </c>
      <c r="DZ49" s="137">
        <f>VLOOKUP($DL49,'Written Exam Marks'!$H:$Q,9,FALSE)</f>
        <v>35</v>
      </c>
      <c r="EA49" s="62" t="str">
        <f t="shared" si="62"/>
        <v>Present</v>
      </c>
      <c r="EB49" s="62" t="str">
        <f t="shared" si="63"/>
        <v>P-S2_Onsite</v>
      </c>
      <c r="EC49" s="114" t="str">
        <f t="shared" si="0"/>
        <v>P-3, 
A-0, 
No Data-2</v>
      </c>
      <c r="ED49" s="114" t="str">
        <f t="shared" si="1"/>
        <v>P-2, 
A-0, 
No Data-3</v>
      </c>
      <c r="EE49" s="114" t="str">
        <f t="shared" si="64"/>
        <v>P-S1_Onsite</v>
      </c>
      <c r="EF49" s="114" t="str">
        <f t="shared" si="65"/>
        <v>P-S1_Onsite</v>
      </c>
      <c r="EG49" s="114" t="str">
        <f t="shared" si="66"/>
        <v>P-S1_Onsite</v>
      </c>
      <c r="EH49" s="114" t="str">
        <f t="shared" si="67"/>
        <v>P-S2_Onsite</v>
      </c>
      <c r="EI49" s="114" t="str">
        <f t="shared" si="68"/>
        <v>P-S2_Onsite</v>
      </c>
      <c r="EJ49" s="114" t="str">
        <f t="shared" si="69"/>
        <v>P-5, A-0, No Data-0</v>
      </c>
      <c r="EK49" s="114" t="s">
        <v>10453</v>
      </c>
      <c r="EL49" s="114">
        <v>28</v>
      </c>
      <c r="EM49" s="114">
        <v>9</v>
      </c>
      <c r="EN49" s="114">
        <v>50</v>
      </c>
      <c r="EO49" s="114">
        <v>87</v>
      </c>
      <c r="EP49" s="114" t="s">
        <v>7217</v>
      </c>
      <c r="EQ49" s="114" t="s">
        <v>1054</v>
      </c>
      <c r="ER49" s="114" t="s">
        <v>1744</v>
      </c>
      <c r="ES49" s="114"/>
      <c r="ET49" s="30" t="s">
        <v>1744</v>
      </c>
    </row>
    <row r="50" spans="1:150" x14ac:dyDescent="0.25">
      <c r="A50" s="114">
        <v>47</v>
      </c>
      <c r="B50" s="114" t="s">
        <v>7224</v>
      </c>
      <c r="C50" s="80" t="s">
        <v>1751</v>
      </c>
      <c r="D50" s="30" t="s">
        <v>1752</v>
      </c>
      <c r="E50" s="30" t="s">
        <v>1753</v>
      </c>
      <c r="F50" s="33" t="s">
        <v>7201</v>
      </c>
      <c r="G50" s="30" t="s">
        <v>1754</v>
      </c>
      <c r="H50" s="143">
        <v>13</v>
      </c>
      <c r="I50" s="143">
        <v>15</v>
      </c>
      <c r="J50" s="143">
        <v>18</v>
      </c>
      <c r="K50" s="143">
        <v>15</v>
      </c>
      <c r="L50" s="143">
        <v>61</v>
      </c>
      <c r="M50" s="143">
        <v>65</v>
      </c>
      <c r="N50" s="40" t="s">
        <v>7314</v>
      </c>
      <c r="O50" s="40" t="s">
        <v>1593</v>
      </c>
      <c r="P50" s="13" t="str">
        <f t="shared" si="2"/>
        <v>2025EM1100047-MDSDF401</v>
      </c>
      <c r="Q50" s="40" t="str">
        <f t="shared" si="3"/>
        <v>0 missed</v>
      </c>
      <c r="R50" s="40" t="str">
        <f t="shared" si="4"/>
        <v>0 missed</v>
      </c>
      <c r="S50" s="40">
        <f t="shared" si="5"/>
        <v>3</v>
      </c>
      <c r="T50" s="40">
        <f t="shared" si="6"/>
        <v>1</v>
      </c>
      <c r="U50" s="41">
        <f t="shared" si="7"/>
        <v>1</v>
      </c>
      <c r="V50" s="41">
        <f t="shared" si="8"/>
        <v>1</v>
      </c>
      <c r="W50" s="40" t="str">
        <f t="shared" si="9"/>
        <v>0 missed</v>
      </c>
      <c r="X50" s="113">
        <f t="shared" si="10"/>
        <v>4</v>
      </c>
      <c r="Y50" s="13">
        <f t="shared" si="11"/>
        <v>1</v>
      </c>
      <c r="Z50" s="13" t="str">
        <f t="shared" si="12"/>
        <v>Q-3 A-1 || Q Total-3, A Total-1</v>
      </c>
      <c r="AA50" s="113" t="str" cm="1">
        <f t="array" ref="AA50">IFERROR(INDEX('Attendance-Slot-1'!$Q$2:$Q$1112,MATCH(1,('Attendance-Slot-1'!$A$2:$A$1112=$C50)*('Attendance-Slot-1'!$G$2:$G$1112=AA$2),0)),"No Data")</f>
        <v>P-S1_Onsite</v>
      </c>
      <c r="AB50" s="113" t="str" cm="1">
        <f t="array" ref="AB50">IFERROR(INDEX('Attendance-Slot-2'!$Q$2:$Q$2595,MATCH(1,('Attendance-Slot-2'!$A$2:$A$2595=$C50)*('Attendance-Slot-2'!$G$2:$G$2595=AA$2),0)),"No Data")</f>
        <v>No Data</v>
      </c>
      <c r="AC50" s="133">
        <f>VLOOKUP($P50,'Written Exam Marks'!$H:$Q,10,FALSE)</f>
        <v>23</v>
      </c>
      <c r="AD50" s="133">
        <f>VLOOKUP($P50,'Written Exam Marks'!$H:$Q,9,FALSE)</f>
        <v>35</v>
      </c>
      <c r="AE50" s="113" t="str">
        <f t="shared" si="13"/>
        <v>Present</v>
      </c>
      <c r="AF50" s="113" t="str">
        <f t="shared" si="14"/>
        <v>P-S1_Onsite</v>
      </c>
      <c r="AG50" s="146">
        <v>9</v>
      </c>
      <c r="AH50" s="146">
        <v>9.5</v>
      </c>
      <c r="AI50" s="146">
        <v>10</v>
      </c>
      <c r="AJ50" s="146">
        <v>10</v>
      </c>
      <c r="AK50" s="146">
        <v>9</v>
      </c>
      <c r="AL50" s="146">
        <v>10</v>
      </c>
      <c r="AM50" s="146">
        <v>57.5</v>
      </c>
      <c r="AN50" s="146">
        <v>60</v>
      </c>
      <c r="AO50" s="43" t="s">
        <v>7336</v>
      </c>
      <c r="AP50" s="43" t="s">
        <v>1598</v>
      </c>
      <c r="AQ50" s="50" t="str">
        <f t="shared" si="15"/>
        <v>2025EM1100047-MDSDF402</v>
      </c>
      <c r="AR50" s="43" t="str">
        <f t="shared" si="16"/>
        <v>0 missed</v>
      </c>
      <c r="AS50" s="47" t="s">
        <v>7342</v>
      </c>
      <c r="AT50" s="43">
        <f t="shared" si="17"/>
        <v>6</v>
      </c>
      <c r="AU50" s="48" t="s">
        <v>7342</v>
      </c>
      <c r="AV50" s="49">
        <f t="shared" si="18"/>
        <v>1</v>
      </c>
      <c r="AW50" s="48" t="s">
        <v>7342</v>
      </c>
      <c r="AX50" s="43" t="str">
        <f t="shared" si="19"/>
        <v>0 missed</v>
      </c>
      <c r="AY50" s="42">
        <f t="shared" si="20"/>
        <v>6</v>
      </c>
      <c r="AZ50" s="50">
        <f t="shared" si="21"/>
        <v>1</v>
      </c>
      <c r="BA50" s="50" t="str">
        <f t="shared" si="22"/>
        <v>Q-6 A-- || Q Total-6, A Total-0</v>
      </c>
      <c r="BB50" s="42" t="str" cm="1">
        <f t="array" ref="BB50">IFERROR(INDEX('Attendance-Slot-1'!$Q$2:$Q$1112,MATCH(1,('Attendance-Slot-1'!$A$2:$A$1112=$C50)*('Attendance-Slot-1'!$G$2:$G$1112=BB$2),0)),"No Data")</f>
        <v>P-S1_Onsite</v>
      </c>
      <c r="BC50" s="42" t="str" cm="1">
        <f t="array" ref="BC50">IFERROR(INDEX('Attendance-Slot-2'!$Q$2:$Q$2595,MATCH(1,('Attendance-Slot-2'!$A$2:$A$2595=$C50)*('Attendance-Slot-2'!$G$2:$G$2595=BB$2),0)),"No Data")</f>
        <v>No Data</v>
      </c>
      <c r="BD50" s="134">
        <f>VLOOKUP($AQ50,'Written Exam Marks'!$H:$Q,10,FALSE)</f>
        <v>32</v>
      </c>
      <c r="BE50" s="134">
        <f>VLOOKUP($AQ50,'Written Exam Marks'!$H:$Q,9,FALSE)</f>
        <v>40</v>
      </c>
      <c r="BF50" s="42" t="str">
        <f t="shared" si="23"/>
        <v>Present</v>
      </c>
      <c r="BG50" s="42" t="str">
        <f t="shared" si="24"/>
        <v>P-S1_Onsite</v>
      </c>
      <c r="BH50" s="147">
        <v>20</v>
      </c>
      <c r="BI50" s="147">
        <v>28.5</v>
      </c>
      <c r="BJ50" s="147">
        <v>48.5</v>
      </c>
      <c r="BK50" s="147">
        <v>60</v>
      </c>
      <c r="BL50" s="52" t="s">
        <v>3697</v>
      </c>
      <c r="BM50" s="52" t="s">
        <v>1606</v>
      </c>
      <c r="BN50" s="57" t="str">
        <f t="shared" si="25"/>
        <v>2025EM1100047-MDSDF403</v>
      </c>
      <c r="BO50" s="52" t="str">
        <f t="shared" si="26"/>
        <v>0 missed</v>
      </c>
      <c r="BP50" s="52" t="str">
        <f t="shared" si="27"/>
        <v>0 missed</v>
      </c>
      <c r="BQ50" s="52">
        <f t="shared" si="28"/>
        <v>1</v>
      </c>
      <c r="BR50" s="52">
        <f t="shared" si="29"/>
        <v>1</v>
      </c>
      <c r="BS50" s="56">
        <f t="shared" si="30"/>
        <v>1</v>
      </c>
      <c r="BT50" s="56">
        <f t="shared" si="31"/>
        <v>1</v>
      </c>
      <c r="BU50" s="52" t="str">
        <f t="shared" si="32"/>
        <v>0 missed</v>
      </c>
      <c r="BV50" s="51">
        <f t="shared" si="33"/>
        <v>2</v>
      </c>
      <c r="BW50" s="57">
        <f t="shared" si="34"/>
        <v>1</v>
      </c>
      <c r="BX50" s="57" t="str">
        <f t="shared" si="35"/>
        <v>Q-1 A-1 || Q Total-1, A Total-1</v>
      </c>
      <c r="BY50" s="51" t="str" cm="1">
        <f t="array" ref="BY50">IFERROR(INDEX('Attendance-Slot-1'!$Q$2:$Q$1112,MATCH(1,('Attendance-Slot-1'!$A$2:$A$1112=$C50)*('Attendance-Slot-1'!$G$2:$G$1112=BY$2),0)),"No Data")</f>
        <v>P-S1_Onsite</v>
      </c>
      <c r="BZ50" s="51" t="str" cm="1">
        <f t="array" ref="BZ50">IFERROR(INDEX('Attendance-Slot-2'!$Q$2:$Q$2595,MATCH(1,('Attendance-Slot-2'!$A$2:$A$2595=$C50)*('Attendance-Slot-2'!$G$2:$G$2595=BY$2),0)),"No Data")</f>
        <v>No Data</v>
      </c>
      <c r="CA50" s="135">
        <f>VLOOKUP($BN50,'Written Exam Marks'!$H:$Q,10,FALSE)</f>
        <v>30.5</v>
      </c>
      <c r="CB50" s="135">
        <f>VLOOKUP($BN50,'Written Exam Marks'!$H:$Q,9,FALSE)</f>
        <v>40</v>
      </c>
      <c r="CC50" s="51" t="str">
        <f t="shared" si="36"/>
        <v>Present</v>
      </c>
      <c r="CD50" s="51" t="str">
        <f t="shared" si="37"/>
        <v>P-S1_Onsite</v>
      </c>
      <c r="CE50" s="29">
        <v>19</v>
      </c>
      <c r="CF50" s="29">
        <v>18</v>
      </c>
      <c r="CG50" s="29">
        <v>18</v>
      </c>
      <c r="CH50" s="29">
        <v>55</v>
      </c>
      <c r="CI50" s="29">
        <v>60</v>
      </c>
      <c r="CJ50" s="61" t="s">
        <v>7343</v>
      </c>
      <c r="CK50" s="61" t="s">
        <v>1613</v>
      </c>
      <c r="CL50" s="10" t="str">
        <f t="shared" si="38"/>
        <v>2025EM1100047-MDSDF404</v>
      </c>
      <c r="CM50" s="61" t="str">
        <f t="shared" si="39"/>
        <v>0 missed</v>
      </c>
      <c r="CN50" s="61" t="str">
        <f t="shared" si="40"/>
        <v>0 missed</v>
      </c>
      <c r="CO50" s="111">
        <f t="shared" si="41"/>
        <v>2</v>
      </c>
      <c r="CP50" s="111">
        <f t="shared" si="42"/>
        <v>1</v>
      </c>
      <c r="CQ50" s="9">
        <f t="shared" si="43"/>
        <v>1</v>
      </c>
      <c r="CR50" s="9">
        <f t="shared" si="44"/>
        <v>1</v>
      </c>
      <c r="CS50" s="61" t="str">
        <f t="shared" si="45"/>
        <v>0 missed</v>
      </c>
      <c r="CT50" s="111">
        <f t="shared" si="46"/>
        <v>3</v>
      </c>
      <c r="CU50" s="10">
        <f t="shared" si="47"/>
        <v>1</v>
      </c>
      <c r="CV50" s="10" t="str">
        <f t="shared" si="48"/>
        <v>Q-2 A-1 || Q Total-2, A Total-1</v>
      </c>
      <c r="CW50" s="111" t="str" cm="1">
        <f t="array" ref="CW50">IFERROR(INDEX('Attendance-Slot-1'!$Q$2:$Q$1112,MATCH(1,('Attendance-Slot-1'!$A$2:$A$1112=$C50)*('Attendance-Slot-1'!$G$2:$G$1112=CW$2),0)),"No Data")</f>
        <v>P-S1_Onsite</v>
      </c>
      <c r="CX50" s="111" t="str" cm="1">
        <f t="array" ref="CX50">IFERROR(INDEX('Attendance-Slot-2'!$Q$2:$Q$2595,MATCH(1,('Attendance-Slot-2'!$A$2:$A$2595=$C50)*('Attendance-Slot-2'!$G$2:$G$2595=CW$2),0)),"No Data")</f>
        <v>No Data</v>
      </c>
      <c r="CY50" s="136">
        <f>VLOOKUP($CL50,'Written Exam Marks'!$H:$Q,10,FALSE)</f>
        <v>29</v>
      </c>
      <c r="CZ50" s="136">
        <f>VLOOKUP($CL50,'Written Exam Marks'!$H:$Q,9,FALSE)</f>
        <v>40</v>
      </c>
      <c r="DA50" s="111" t="str">
        <f t="shared" si="49"/>
        <v>Present</v>
      </c>
      <c r="DB50" s="111" t="str">
        <f t="shared" si="50"/>
        <v>P-S1_Onsite</v>
      </c>
      <c r="DC50" s="148">
        <v>5</v>
      </c>
      <c r="DD50" s="148">
        <v>7.625</v>
      </c>
      <c r="DE50" s="148">
        <v>8</v>
      </c>
      <c r="DF50" s="148">
        <v>15</v>
      </c>
      <c r="DG50" s="148">
        <v>18</v>
      </c>
      <c r="DH50" s="148">
        <v>53.625</v>
      </c>
      <c r="DI50" s="148">
        <v>65</v>
      </c>
      <c r="DJ50" s="66" t="s">
        <v>7351</v>
      </c>
      <c r="DK50" s="66" t="s">
        <v>1631</v>
      </c>
      <c r="DL50" s="68" t="str">
        <f t="shared" si="51"/>
        <v>2025EM1100047-MDSDF406</v>
      </c>
      <c r="DM50" s="66" t="str">
        <f t="shared" si="52"/>
        <v>0 missed</v>
      </c>
      <c r="DN50" s="66" t="str">
        <f t="shared" si="53"/>
        <v>0 missed</v>
      </c>
      <c r="DO50" s="62">
        <f t="shared" si="54"/>
        <v>3</v>
      </c>
      <c r="DP50" s="62">
        <f t="shared" si="55"/>
        <v>2</v>
      </c>
      <c r="DQ50" s="67">
        <f t="shared" si="56"/>
        <v>1</v>
      </c>
      <c r="DR50" s="67">
        <f t="shared" si="57"/>
        <v>1</v>
      </c>
      <c r="DS50" s="66" t="str">
        <f t="shared" si="58"/>
        <v>0 missed</v>
      </c>
      <c r="DT50" s="62">
        <f t="shared" si="59"/>
        <v>5</v>
      </c>
      <c r="DU50" s="68">
        <f t="shared" si="60"/>
        <v>1</v>
      </c>
      <c r="DV50" s="68" t="str">
        <f t="shared" si="61"/>
        <v>Q-3 A-2 || Q Total-3, A Total-2</v>
      </c>
      <c r="DW50" s="62" t="str" cm="1">
        <f t="array" ref="DW50">IFERROR(INDEX('Attendance-Slot-1'!$Q$2:$Q$1112,MATCH(1,('Attendance-Slot-1'!$A$2:$A$1112=$C50)*('Attendance-Slot-1'!$G$2:$G$1112=DW$2),0)),"No Data")</f>
        <v>P-S1_Onsite</v>
      </c>
      <c r="DX50" s="62" t="str" cm="1">
        <f t="array" ref="DX50">IFERROR(INDEX('Attendance-Slot-2'!$Q$2:$Q$2595,MATCH(1,('Attendance-Slot-2'!$A$2:$A$2595=$C50)*('Attendance-Slot-2'!$G$2:$G$2595=DW$2),0)),"No Data")</f>
        <v>No Data</v>
      </c>
      <c r="DY50" s="137">
        <f>VLOOKUP($DL50,'Written Exam Marks'!$H:$Q,10,FALSE)</f>
        <v>29</v>
      </c>
      <c r="DZ50" s="137">
        <f>VLOOKUP($DL50,'Written Exam Marks'!$H:$Q,9,FALSE)</f>
        <v>35</v>
      </c>
      <c r="EA50" s="62" t="str">
        <f t="shared" si="62"/>
        <v>Present</v>
      </c>
      <c r="EB50" s="62" t="str">
        <f t="shared" si="63"/>
        <v>P-S1_Onsite</v>
      </c>
      <c r="EC50" s="114" t="str">
        <f t="shared" si="0"/>
        <v>P-5, 
A-0, 
No Data-0</v>
      </c>
      <c r="ED50" s="114" t="str">
        <f t="shared" si="1"/>
        <v>P-0, 
A-0, 
No Data-5</v>
      </c>
      <c r="EE50" s="114" t="str">
        <f t="shared" si="64"/>
        <v>P-S1_Onsite</v>
      </c>
      <c r="EF50" s="114" t="str">
        <f t="shared" si="65"/>
        <v>P-S1_Onsite</v>
      </c>
      <c r="EG50" s="114" t="str">
        <f t="shared" si="66"/>
        <v>P-S1_Onsite</v>
      </c>
      <c r="EH50" s="114" t="str">
        <f t="shared" si="67"/>
        <v>P-S1_Onsite</v>
      </c>
      <c r="EI50" s="114" t="str">
        <f t="shared" si="68"/>
        <v>P-S1_Onsite</v>
      </c>
      <c r="EJ50" s="114" t="str">
        <f t="shared" si="69"/>
        <v>P-5, A-0, No Data-0</v>
      </c>
      <c r="EK50" s="114" t="s">
        <v>10453</v>
      </c>
      <c r="EL50" s="114">
        <v>25.5</v>
      </c>
      <c r="EM50" s="114">
        <v>9</v>
      </c>
      <c r="EN50" s="114">
        <v>57</v>
      </c>
      <c r="EO50" s="114">
        <v>91.5</v>
      </c>
      <c r="EP50" s="114" t="s">
        <v>7217</v>
      </c>
      <c r="EQ50" s="114" t="s">
        <v>1054</v>
      </c>
      <c r="ER50" s="114" t="s">
        <v>1751</v>
      </c>
      <c r="ES50" s="114"/>
      <c r="ET50" s="30" t="s">
        <v>1751</v>
      </c>
    </row>
    <row r="51" spans="1:150" x14ac:dyDescent="0.25">
      <c r="A51" s="114">
        <v>48</v>
      </c>
      <c r="B51" s="114" t="s">
        <v>7224</v>
      </c>
      <c r="C51" s="80" t="s">
        <v>1760</v>
      </c>
      <c r="D51" s="30" t="s">
        <v>1761</v>
      </c>
      <c r="E51" s="30" t="s">
        <v>1762</v>
      </c>
      <c r="F51" s="33" t="s">
        <v>7201</v>
      </c>
      <c r="G51" s="30" t="s">
        <v>1763</v>
      </c>
      <c r="H51" s="143">
        <v>15</v>
      </c>
      <c r="I51" s="143">
        <v>15</v>
      </c>
      <c r="J51" s="143">
        <v>17</v>
      </c>
      <c r="K51" s="143">
        <v>15</v>
      </c>
      <c r="L51" s="143">
        <v>62</v>
      </c>
      <c r="M51" s="143">
        <v>65</v>
      </c>
      <c r="N51" s="40" t="s">
        <v>7314</v>
      </c>
      <c r="O51" s="40" t="s">
        <v>1593</v>
      </c>
      <c r="P51" s="13" t="str">
        <f t="shared" si="2"/>
        <v>2025EM1100048-MDSDF401</v>
      </c>
      <c r="Q51" s="40" t="str">
        <f t="shared" si="3"/>
        <v>0 missed</v>
      </c>
      <c r="R51" s="40" t="str">
        <f t="shared" si="4"/>
        <v>0 missed</v>
      </c>
      <c r="S51" s="40">
        <f t="shared" si="5"/>
        <v>3</v>
      </c>
      <c r="T51" s="40">
        <f t="shared" si="6"/>
        <v>1</v>
      </c>
      <c r="U51" s="41">
        <f t="shared" si="7"/>
        <v>1</v>
      </c>
      <c r="V51" s="41">
        <f t="shared" si="8"/>
        <v>1</v>
      </c>
      <c r="W51" s="40" t="str">
        <f t="shared" si="9"/>
        <v>0 missed</v>
      </c>
      <c r="X51" s="113">
        <f t="shared" si="10"/>
        <v>4</v>
      </c>
      <c r="Y51" s="13">
        <f t="shared" si="11"/>
        <v>1</v>
      </c>
      <c r="Z51" s="13" t="str">
        <f t="shared" si="12"/>
        <v>Q-3 A-1 || Q Total-3, A Total-1</v>
      </c>
      <c r="AA51" s="113" t="str" cm="1">
        <f t="array" ref="AA51">IFERROR(INDEX('Attendance-Slot-1'!$Q$2:$Q$1112,MATCH(1,('Attendance-Slot-1'!$A$2:$A$1112=$C51)*('Attendance-Slot-1'!$G$2:$G$1112=AA$2),0)),"No Data")</f>
        <v>No Data</v>
      </c>
      <c r="AB51" s="113" t="str" cm="1">
        <f t="array" ref="AB51">IFERROR(INDEX('Attendance-Slot-2'!$Q$2:$Q$2595,MATCH(1,('Attendance-Slot-2'!$A$2:$A$2595=$C51)*('Attendance-Slot-2'!$G$2:$G$2595=AA$2),0)),"No Data")</f>
        <v>P-S2_Onsite</v>
      </c>
      <c r="AC51" s="133">
        <f>VLOOKUP($P51,'Written Exam Marks'!$H:$Q,10,FALSE)</f>
        <v>8</v>
      </c>
      <c r="AD51" s="133">
        <f>VLOOKUP($P51,'Written Exam Marks'!$H:$Q,9,FALSE)</f>
        <v>35</v>
      </c>
      <c r="AE51" s="113" t="str">
        <f t="shared" si="13"/>
        <v>Present</v>
      </c>
      <c r="AF51" s="113" t="str">
        <f t="shared" si="14"/>
        <v>P-S2_Onsite</v>
      </c>
      <c r="AG51" s="146">
        <v>10</v>
      </c>
      <c r="AH51" s="146">
        <v>10</v>
      </c>
      <c r="AI51" s="146">
        <v>10</v>
      </c>
      <c r="AJ51" s="146">
        <v>10</v>
      </c>
      <c r="AK51" s="146">
        <v>10</v>
      </c>
      <c r="AL51" s="146">
        <v>10</v>
      </c>
      <c r="AM51" s="146">
        <v>60</v>
      </c>
      <c r="AN51" s="146">
        <v>60</v>
      </c>
      <c r="AO51" s="43" t="s">
        <v>7336</v>
      </c>
      <c r="AP51" s="43" t="s">
        <v>1598</v>
      </c>
      <c r="AQ51" s="50" t="str">
        <f t="shared" si="15"/>
        <v>2025EM1100048-MDSDF402</v>
      </c>
      <c r="AR51" s="43" t="str">
        <f t="shared" si="16"/>
        <v>0 missed</v>
      </c>
      <c r="AS51" s="47" t="s">
        <v>7342</v>
      </c>
      <c r="AT51" s="43">
        <f t="shared" si="17"/>
        <v>6</v>
      </c>
      <c r="AU51" s="48" t="s">
        <v>7342</v>
      </c>
      <c r="AV51" s="49">
        <f t="shared" si="18"/>
        <v>1</v>
      </c>
      <c r="AW51" s="48" t="s">
        <v>7342</v>
      </c>
      <c r="AX51" s="43" t="str">
        <f t="shared" si="19"/>
        <v>0 missed</v>
      </c>
      <c r="AY51" s="42">
        <f t="shared" si="20"/>
        <v>6</v>
      </c>
      <c r="AZ51" s="50">
        <f t="shared" si="21"/>
        <v>1</v>
      </c>
      <c r="BA51" s="50" t="str">
        <f t="shared" si="22"/>
        <v>Q-6 A-- || Q Total-6, A Total-0</v>
      </c>
      <c r="BB51" s="42" t="str" cm="1">
        <f t="array" ref="BB51">IFERROR(INDEX('Attendance-Slot-1'!$Q$2:$Q$1112,MATCH(1,('Attendance-Slot-1'!$A$2:$A$1112=$C51)*('Attendance-Slot-1'!$G$2:$G$1112=BB$2),0)),"No Data")</f>
        <v>No Data</v>
      </c>
      <c r="BC51" s="42" t="str" cm="1">
        <f t="array" ref="BC51">IFERROR(INDEX('Attendance-Slot-2'!$Q$2:$Q$2595,MATCH(1,('Attendance-Slot-2'!$A$2:$A$2595=$C51)*('Attendance-Slot-2'!$G$2:$G$2595=BB$2),0)),"No Data")</f>
        <v>P-S2_Onsite</v>
      </c>
      <c r="BD51" s="134">
        <f>VLOOKUP($AQ51,'Written Exam Marks'!$H:$Q,10,FALSE)</f>
        <v>10</v>
      </c>
      <c r="BE51" s="134">
        <f>VLOOKUP($AQ51,'Written Exam Marks'!$H:$Q,9,FALSE)</f>
        <v>40</v>
      </c>
      <c r="BF51" s="42" t="str">
        <f t="shared" si="23"/>
        <v>Present</v>
      </c>
      <c r="BG51" s="42" t="str">
        <f t="shared" si="24"/>
        <v>P-S2_Onsite</v>
      </c>
      <c r="BH51" s="147">
        <v>19</v>
      </c>
      <c r="BI51" s="147">
        <v>31</v>
      </c>
      <c r="BJ51" s="147">
        <v>50</v>
      </c>
      <c r="BK51" s="147">
        <v>60</v>
      </c>
      <c r="BL51" s="52" t="s">
        <v>3697</v>
      </c>
      <c r="BM51" s="52" t="s">
        <v>1606</v>
      </c>
      <c r="BN51" s="57" t="str">
        <f t="shared" si="25"/>
        <v>2025EM1100048-MDSDF403</v>
      </c>
      <c r="BO51" s="52" t="str">
        <f t="shared" si="26"/>
        <v>0 missed</v>
      </c>
      <c r="BP51" s="52" t="str">
        <f t="shared" si="27"/>
        <v>0 missed</v>
      </c>
      <c r="BQ51" s="52">
        <f t="shared" si="28"/>
        <v>1</v>
      </c>
      <c r="BR51" s="52">
        <f t="shared" si="29"/>
        <v>1</v>
      </c>
      <c r="BS51" s="56">
        <f t="shared" si="30"/>
        <v>1</v>
      </c>
      <c r="BT51" s="56">
        <f t="shared" si="31"/>
        <v>1</v>
      </c>
      <c r="BU51" s="52" t="str">
        <f t="shared" si="32"/>
        <v>0 missed</v>
      </c>
      <c r="BV51" s="51">
        <f t="shared" si="33"/>
        <v>2</v>
      </c>
      <c r="BW51" s="57">
        <f t="shared" si="34"/>
        <v>1</v>
      </c>
      <c r="BX51" s="57" t="str">
        <f t="shared" si="35"/>
        <v>Q-1 A-1 || Q Total-1, A Total-1</v>
      </c>
      <c r="BY51" s="51" t="str" cm="1">
        <f t="array" ref="BY51">IFERROR(INDEX('Attendance-Slot-1'!$Q$2:$Q$1112,MATCH(1,('Attendance-Slot-1'!$A$2:$A$1112=$C51)*('Attendance-Slot-1'!$G$2:$G$1112=BY$2),0)),"No Data")</f>
        <v>No Data</v>
      </c>
      <c r="BZ51" s="51" t="str" cm="1">
        <f t="array" ref="BZ51">IFERROR(INDEX('Attendance-Slot-2'!$Q$2:$Q$2595,MATCH(1,('Attendance-Slot-2'!$A$2:$A$2595=$C51)*('Attendance-Slot-2'!$G$2:$G$2595=BY$2),0)),"No Data")</f>
        <v>P-S2_Onsite</v>
      </c>
      <c r="CA51" s="135">
        <f>VLOOKUP($BN51,'Written Exam Marks'!$H:$Q,10,FALSE)</f>
        <v>17.5</v>
      </c>
      <c r="CB51" s="135">
        <f>VLOOKUP($BN51,'Written Exam Marks'!$H:$Q,9,FALSE)</f>
        <v>40</v>
      </c>
      <c r="CC51" s="51" t="str">
        <f t="shared" si="36"/>
        <v>Present</v>
      </c>
      <c r="CD51" s="51" t="str">
        <f t="shared" si="37"/>
        <v>P-S2_Onsite</v>
      </c>
      <c r="CE51" s="29">
        <v>18</v>
      </c>
      <c r="CF51" s="29">
        <v>20</v>
      </c>
      <c r="CG51" s="29">
        <v>18</v>
      </c>
      <c r="CH51" s="29">
        <v>56</v>
      </c>
      <c r="CI51" s="29">
        <v>60</v>
      </c>
      <c r="CJ51" s="61" t="s">
        <v>7343</v>
      </c>
      <c r="CK51" s="61" t="s">
        <v>1613</v>
      </c>
      <c r="CL51" s="10" t="str">
        <f t="shared" si="38"/>
        <v>2025EM1100048-MDSDF404</v>
      </c>
      <c r="CM51" s="61" t="str">
        <f t="shared" si="39"/>
        <v>0 missed</v>
      </c>
      <c r="CN51" s="61" t="str">
        <f t="shared" si="40"/>
        <v>0 missed</v>
      </c>
      <c r="CO51" s="111">
        <f t="shared" si="41"/>
        <v>2</v>
      </c>
      <c r="CP51" s="111">
        <f t="shared" si="42"/>
        <v>1</v>
      </c>
      <c r="CQ51" s="9">
        <f t="shared" si="43"/>
        <v>1</v>
      </c>
      <c r="CR51" s="9">
        <f t="shared" si="44"/>
        <v>1</v>
      </c>
      <c r="CS51" s="61" t="str">
        <f t="shared" si="45"/>
        <v>0 missed</v>
      </c>
      <c r="CT51" s="111">
        <f t="shared" si="46"/>
        <v>3</v>
      </c>
      <c r="CU51" s="10">
        <f t="shared" si="47"/>
        <v>1</v>
      </c>
      <c r="CV51" s="10" t="str">
        <f t="shared" si="48"/>
        <v>Q-2 A-1 || Q Total-2, A Total-1</v>
      </c>
      <c r="CW51" s="111" t="str" cm="1">
        <f t="array" ref="CW51">IFERROR(INDEX('Attendance-Slot-1'!$Q$2:$Q$1112,MATCH(1,('Attendance-Slot-1'!$A$2:$A$1112=$C51)*('Attendance-Slot-1'!$G$2:$G$1112=CW$2),0)),"No Data")</f>
        <v>No Data</v>
      </c>
      <c r="CX51" s="111" t="str" cm="1">
        <f t="array" ref="CX51">IFERROR(INDEX('Attendance-Slot-2'!$Q$2:$Q$2595,MATCH(1,('Attendance-Slot-2'!$A$2:$A$2595=$C51)*('Attendance-Slot-2'!$G$2:$G$2595=CW$2),0)),"No Data")</f>
        <v>P-S2_Onsite</v>
      </c>
      <c r="CY51" s="136">
        <f>VLOOKUP($CL51,'Written Exam Marks'!$H:$Q,10,FALSE)</f>
        <v>10</v>
      </c>
      <c r="CZ51" s="136">
        <f>VLOOKUP($CL51,'Written Exam Marks'!$H:$Q,9,FALSE)</f>
        <v>40</v>
      </c>
      <c r="DA51" s="111" t="str">
        <f t="shared" si="49"/>
        <v>Present</v>
      </c>
      <c r="DB51" s="111" t="str">
        <f t="shared" si="50"/>
        <v>P-S2_Onsite</v>
      </c>
      <c r="DC51" s="148">
        <v>5.5</v>
      </c>
      <c r="DD51" s="148">
        <v>7</v>
      </c>
      <c r="DE51" s="148">
        <v>8</v>
      </c>
      <c r="DF51" s="148">
        <v>14</v>
      </c>
      <c r="DG51" s="148">
        <v>17</v>
      </c>
      <c r="DH51" s="148">
        <v>51.5</v>
      </c>
      <c r="DI51" s="148">
        <v>65</v>
      </c>
      <c r="DJ51" s="66" t="s">
        <v>7351</v>
      </c>
      <c r="DK51" s="66" t="s">
        <v>1631</v>
      </c>
      <c r="DL51" s="68" t="str">
        <f t="shared" si="51"/>
        <v>2025EM1100048-MDSDF406</v>
      </c>
      <c r="DM51" s="66" t="str">
        <f t="shared" si="52"/>
        <v>0 missed</v>
      </c>
      <c r="DN51" s="66" t="str">
        <f t="shared" si="53"/>
        <v>0 missed</v>
      </c>
      <c r="DO51" s="62">
        <f t="shared" si="54"/>
        <v>3</v>
      </c>
      <c r="DP51" s="62">
        <f t="shared" si="55"/>
        <v>2</v>
      </c>
      <c r="DQ51" s="67">
        <f t="shared" si="56"/>
        <v>1</v>
      </c>
      <c r="DR51" s="67">
        <f t="shared" si="57"/>
        <v>1</v>
      </c>
      <c r="DS51" s="66" t="str">
        <f t="shared" si="58"/>
        <v>0 missed</v>
      </c>
      <c r="DT51" s="62">
        <f t="shared" si="59"/>
        <v>5</v>
      </c>
      <c r="DU51" s="68">
        <f t="shared" si="60"/>
        <v>1</v>
      </c>
      <c r="DV51" s="68" t="str">
        <f t="shared" si="61"/>
        <v>Q-3 A-2 || Q Total-3, A Total-2</v>
      </c>
      <c r="DW51" s="62" t="str" cm="1">
        <f t="array" ref="DW51">IFERROR(INDEX('Attendance-Slot-1'!$Q$2:$Q$1112,MATCH(1,('Attendance-Slot-1'!$A$2:$A$1112=$C51)*('Attendance-Slot-1'!$G$2:$G$1112=DW$2),0)),"No Data")</f>
        <v>P-S1_Onsite</v>
      </c>
      <c r="DX51" s="62" t="str" cm="1">
        <f t="array" ref="DX51">IFERROR(INDEX('Attendance-Slot-2'!$Q$2:$Q$2595,MATCH(1,('Attendance-Slot-2'!$A$2:$A$2595=$C51)*('Attendance-Slot-2'!$G$2:$G$2595=DW$2),0)),"No Data")</f>
        <v>No Data</v>
      </c>
      <c r="DY51" s="137">
        <f>VLOOKUP($DL51,'Written Exam Marks'!$H:$Q,10,FALSE)</f>
        <v>31</v>
      </c>
      <c r="DZ51" s="137">
        <f>VLOOKUP($DL51,'Written Exam Marks'!$H:$Q,9,FALSE)</f>
        <v>35</v>
      </c>
      <c r="EA51" s="62" t="str">
        <f t="shared" si="62"/>
        <v>Present</v>
      </c>
      <c r="EB51" s="62" t="str">
        <f t="shared" si="63"/>
        <v>P-S1_Onsite</v>
      </c>
      <c r="EC51" s="114" t="str">
        <f t="shared" si="0"/>
        <v>P-1, 
A-0, 
No Data-4</v>
      </c>
      <c r="ED51" s="114" t="str">
        <f t="shared" si="1"/>
        <v>P-4, 
A-0, 
No Data-1</v>
      </c>
      <c r="EE51" s="114" t="str">
        <f t="shared" si="64"/>
        <v>P-S2_Onsite</v>
      </c>
      <c r="EF51" s="114" t="str">
        <f t="shared" si="65"/>
        <v>P-S2_Onsite</v>
      </c>
      <c r="EG51" s="114" t="str">
        <f t="shared" si="66"/>
        <v>P-S2_Onsite</v>
      </c>
      <c r="EH51" s="114" t="str">
        <f t="shared" si="67"/>
        <v>P-S2_Onsite</v>
      </c>
      <c r="EI51" s="114" t="str">
        <f t="shared" si="68"/>
        <v>P-S1_Onsite</v>
      </c>
      <c r="EJ51" s="114" t="str">
        <f t="shared" si="69"/>
        <v>P-5, A-0, No Data-0</v>
      </c>
      <c r="EK51" s="114" t="s">
        <v>10453</v>
      </c>
      <c r="EL51" s="114">
        <v>28.5</v>
      </c>
      <c r="EM51" s="114">
        <v>10</v>
      </c>
      <c r="EN51" s="114">
        <v>60</v>
      </c>
      <c r="EO51" s="114">
        <v>98.5</v>
      </c>
      <c r="EP51" s="114" t="s">
        <v>7217</v>
      </c>
      <c r="EQ51" s="114" t="s">
        <v>1054</v>
      </c>
      <c r="ER51" s="114" t="s">
        <v>1760</v>
      </c>
      <c r="ES51" s="114"/>
      <c r="ET51" s="30" t="s">
        <v>1760</v>
      </c>
    </row>
    <row r="52" spans="1:150" x14ac:dyDescent="0.25">
      <c r="A52" s="114">
        <v>49</v>
      </c>
      <c r="B52" s="114" t="s">
        <v>7224</v>
      </c>
      <c r="C52" s="80" t="s">
        <v>1765</v>
      </c>
      <c r="D52" s="30" t="s">
        <v>1766</v>
      </c>
      <c r="E52" s="30" t="s">
        <v>1767</v>
      </c>
      <c r="F52" s="33" t="s">
        <v>7201</v>
      </c>
      <c r="G52" s="30" t="s">
        <v>1768</v>
      </c>
      <c r="H52" s="143">
        <v>15</v>
      </c>
      <c r="I52" s="143">
        <v>15</v>
      </c>
      <c r="J52" s="143">
        <v>15</v>
      </c>
      <c r="K52" s="143">
        <v>15</v>
      </c>
      <c r="L52" s="143">
        <v>60</v>
      </c>
      <c r="M52" s="143">
        <v>65</v>
      </c>
      <c r="N52" s="40" t="s">
        <v>7314</v>
      </c>
      <c r="O52" s="40" t="s">
        <v>1593</v>
      </c>
      <c r="P52" s="13" t="str">
        <f t="shared" si="2"/>
        <v>2025EM1100049-MDSDF401</v>
      </c>
      <c r="Q52" s="40" t="str">
        <f t="shared" si="3"/>
        <v>0 missed</v>
      </c>
      <c r="R52" s="40" t="str">
        <f t="shared" si="4"/>
        <v>0 missed</v>
      </c>
      <c r="S52" s="40">
        <f t="shared" si="5"/>
        <v>3</v>
      </c>
      <c r="T52" s="40">
        <f t="shared" si="6"/>
        <v>1</v>
      </c>
      <c r="U52" s="41">
        <f t="shared" si="7"/>
        <v>1</v>
      </c>
      <c r="V52" s="41">
        <f t="shared" si="8"/>
        <v>1</v>
      </c>
      <c r="W52" s="40" t="str">
        <f t="shared" si="9"/>
        <v>0 missed</v>
      </c>
      <c r="X52" s="113">
        <f t="shared" si="10"/>
        <v>4</v>
      </c>
      <c r="Y52" s="13">
        <f t="shared" si="11"/>
        <v>1</v>
      </c>
      <c r="Z52" s="13" t="str">
        <f t="shared" si="12"/>
        <v>Q-3 A-1 || Q Total-3, A Total-1</v>
      </c>
      <c r="AA52" s="113" t="str" cm="1">
        <f t="array" ref="AA52">IFERROR(INDEX('Attendance-Slot-1'!$Q$2:$Q$1112,MATCH(1,('Attendance-Slot-1'!$A$2:$A$1112=$C52)*('Attendance-Slot-1'!$G$2:$G$1112=AA$2),0)),"No Data")</f>
        <v>No Data</v>
      </c>
      <c r="AB52" s="113" t="str" cm="1">
        <f t="array" ref="AB52">IFERROR(INDEX('Attendance-Slot-2'!$Q$2:$Q$2595,MATCH(1,('Attendance-Slot-2'!$A$2:$A$2595=$C52)*('Attendance-Slot-2'!$G$2:$G$2595=AA$2),0)),"No Data")</f>
        <v>P-S2_Onsite</v>
      </c>
      <c r="AC52" s="133">
        <f>VLOOKUP($P52,'Written Exam Marks'!$H:$Q,10,FALSE)</f>
        <v>19.5</v>
      </c>
      <c r="AD52" s="133">
        <f>VLOOKUP($P52,'Written Exam Marks'!$H:$Q,9,FALSE)</f>
        <v>35</v>
      </c>
      <c r="AE52" s="113" t="str">
        <f t="shared" si="13"/>
        <v>Present</v>
      </c>
      <c r="AF52" s="113" t="str">
        <f t="shared" si="14"/>
        <v>P-S2_Onsite</v>
      </c>
      <c r="AG52" s="146">
        <v>9.5</v>
      </c>
      <c r="AH52" s="146">
        <v>10</v>
      </c>
      <c r="AI52" s="146">
        <v>10</v>
      </c>
      <c r="AJ52" s="146">
        <v>10</v>
      </c>
      <c r="AK52" s="146">
        <v>10</v>
      </c>
      <c r="AL52" s="146">
        <v>10</v>
      </c>
      <c r="AM52" s="146">
        <v>59.5</v>
      </c>
      <c r="AN52" s="146">
        <v>60</v>
      </c>
      <c r="AO52" s="43" t="s">
        <v>7336</v>
      </c>
      <c r="AP52" s="43" t="s">
        <v>1598</v>
      </c>
      <c r="AQ52" s="50" t="str">
        <f t="shared" si="15"/>
        <v>2025EM1100049-MDSDF402</v>
      </c>
      <c r="AR52" s="43" t="str">
        <f t="shared" si="16"/>
        <v>0 missed</v>
      </c>
      <c r="AS52" s="47" t="s">
        <v>7342</v>
      </c>
      <c r="AT52" s="43">
        <f t="shared" si="17"/>
        <v>6</v>
      </c>
      <c r="AU52" s="48" t="s">
        <v>7342</v>
      </c>
      <c r="AV52" s="49">
        <f t="shared" si="18"/>
        <v>1</v>
      </c>
      <c r="AW52" s="48" t="s">
        <v>7342</v>
      </c>
      <c r="AX52" s="43" t="str">
        <f t="shared" si="19"/>
        <v>0 missed</v>
      </c>
      <c r="AY52" s="42">
        <f t="shared" si="20"/>
        <v>6</v>
      </c>
      <c r="AZ52" s="50">
        <f t="shared" si="21"/>
        <v>1</v>
      </c>
      <c r="BA52" s="50" t="str">
        <f t="shared" si="22"/>
        <v>Q-6 A-- || Q Total-6, A Total-0</v>
      </c>
      <c r="BB52" s="42" t="str" cm="1">
        <f t="array" ref="BB52">IFERROR(INDEX('Attendance-Slot-1'!$Q$2:$Q$1112,MATCH(1,('Attendance-Slot-1'!$A$2:$A$1112=$C52)*('Attendance-Slot-1'!$G$2:$G$1112=BB$2),0)),"No Data")</f>
        <v>P-S1_Onsite</v>
      </c>
      <c r="BC52" s="42" t="str" cm="1">
        <f t="array" ref="BC52">IFERROR(INDEX('Attendance-Slot-2'!$Q$2:$Q$2595,MATCH(1,('Attendance-Slot-2'!$A$2:$A$2595=$C52)*('Attendance-Slot-2'!$G$2:$G$2595=BB$2),0)),"No Data")</f>
        <v>No Data</v>
      </c>
      <c r="BD52" s="134">
        <f>VLOOKUP($AQ52,'Written Exam Marks'!$H:$Q,10,FALSE)</f>
        <v>30</v>
      </c>
      <c r="BE52" s="134">
        <f>VLOOKUP($AQ52,'Written Exam Marks'!$H:$Q,9,FALSE)</f>
        <v>40</v>
      </c>
      <c r="BF52" s="42" t="str">
        <f t="shared" si="23"/>
        <v>Present</v>
      </c>
      <c r="BG52" s="42" t="str">
        <f t="shared" si="24"/>
        <v>P-S1_Onsite</v>
      </c>
      <c r="BH52" s="147">
        <v>19</v>
      </c>
      <c r="BI52" s="147">
        <v>28</v>
      </c>
      <c r="BJ52" s="147">
        <v>47</v>
      </c>
      <c r="BK52" s="147">
        <v>60</v>
      </c>
      <c r="BL52" s="52" t="s">
        <v>3697</v>
      </c>
      <c r="BM52" s="52" t="s">
        <v>1606</v>
      </c>
      <c r="BN52" s="57" t="str">
        <f t="shared" si="25"/>
        <v>2025EM1100049-MDSDF403</v>
      </c>
      <c r="BO52" s="52" t="str">
        <f t="shared" si="26"/>
        <v>0 missed</v>
      </c>
      <c r="BP52" s="52" t="str">
        <f t="shared" si="27"/>
        <v>0 missed</v>
      </c>
      <c r="BQ52" s="52">
        <f t="shared" si="28"/>
        <v>1</v>
      </c>
      <c r="BR52" s="52">
        <f t="shared" si="29"/>
        <v>1</v>
      </c>
      <c r="BS52" s="56">
        <f t="shared" si="30"/>
        <v>1</v>
      </c>
      <c r="BT52" s="56">
        <f t="shared" si="31"/>
        <v>1</v>
      </c>
      <c r="BU52" s="52" t="str">
        <f t="shared" si="32"/>
        <v>0 missed</v>
      </c>
      <c r="BV52" s="51">
        <f t="shared" si="33"/>
        <v>2</v>
      </c>
      <c r="BW52" s="57">
        <f t="shared" si="34"/>
        <v>1</v>
      </c>
      <c r="BX52" s="57" t="str">
        <f t="shared" si="35"/>
        <v>Q-1 A-1 || Q Total-1, A Total-1</v>
      </c>
      <c r="BY52" s="51" t="str" cm="1">
        <f t="array" ref="BY52">IFERROR(INDEX('Attendance-Slot-1'!$Q$2:$Q$1112,MATCH(1,('Attendance-Slot-1'!$A$2:$A$1112=$C52)*('Attendance-Slot-1'!$G$2:$G$1112=BY$2),0)),"No Data")</f>
        <v>P-S1_Onsite</v>
      </c>
      <c r="BZ52" s="51" t="str" cm="1">
        <f t="array" ref="BZ52">IFERROR(INDEX('Attendance-Slot-2'!$Q$2:$Q$2595,MATCH(1,('Attendance-Slot-2'!$A$2:$A$2595=$C52)*('Attendance-Slot-2'!$G$2:$G$2595=BY$2),0)),"No Data")</f>
        <v>No Data</v>
      </c>
      <c r="CA52" s="135">
        <f>VLOOKUP($BN52,'Written Exam Marks'!$H:$Q,10,FALSE)</f>
        <v>32.5</v>
      </c>
      <c r="CB52" s="135">
        <f>VLOOKUP($BN52,'Written Exam Marks'!$H:$Q,9,FALSE)</f>
        <v>40</v>
      </c>
      <c r="CC52" s="51" t="str">
        <f t="shared" si="36"/>
        <v>Present</v>
      </c>
      <c r="CD52" s="51" t="str">
        <f t="shared" si="37"/>
        <v>P-S1_Onsite</v>
      </c>
      <c r="CE52" s="29">
        <v>20</v>
      </c>
      <c r="CF52" s="29">
        <v>20</v>
      </c>
      <c r="CG52" s="29">
        <v>18</v>
      </c>
      <c r="CH52" s="29">
        <v>58</v>
      </c>
      <c r="CI52" s="29">
        <v>60</v>
      </c>
      <c r="CJ52" s="61" t="s">
        <v>7343</v>
      </c>
      <c r="CK52" s="61" t="s">
        <v>1613</v>
      </c>
      <c r="CL52" s="10" t="str">
        <f t="shared" si="38"/>
        <v>2025EM1100049-MDSDF404</v>
      </c>
      <c r="CM52" s="61" t="str">
        <f t="shared" si="39"/>
        <v>0 missed</v>
      </c>
      <c r="CN52" s="61" t="str">
        <f t="shared" si="40"/>
        <v>0 missed</v>
      </c>
      <c r="CO52" s="111">
        <f t="shared" si="41"/>
        <v>2</v>
      </c>
      <c r="CP52" s="111">
        <f t="shared" si="42"/>
        <v>1</v>
      </c>
      <c r="CQ52" s="9">
        <f t="shared" si="43"/>
        <v>1</v>
      </c>
      <c r="CR52" s="9">
        <f t="shared" si="44"/>
        <v>1</v>
      </c>
      <c r="CS52" s="61" t="str">
        <f t="shared" si="45"/>
        <v>0 missed</v>
      </c>
      <c r="CT52" s="111">
        <f t="shared" si="46"/>
        <v>3</v>
      </c>
      <c r="CU52" s="10">
        <f t="shared" si="47"/>
        <v>1</v>
      </c>
      <c r="CV52" s="10" t="str">
        <f t="shared" si="48"/>
        <v>Q-2 A-1 || Q Total-2, A Total-1</v>
      </c>
      <c r="CW52" s="111" t="str" cm="1">
        <f t="array" ref="CW52">IFERROR(INDEX('Attendance-Slot-1'!$Q$2:$Q$1112,MATCH(1,('Attendance-Slot-1'!$A$2:$A$1112=$C52)*('Attendance-Slot-1'!$G$2:$G$1112=CW$2),0)),"No Data")</f>
        <v>P-S1_Onsite</v>
      </c>
      <c r="CX52" s="111" t="str" cm="1">
        <f t="array" ref="CX52">IFERROR(INDEX('Attendance-Slot-2'!$Q$2:$Q$2595,MATCH(1,('Attendance-Slot-2'!$A$2:$A$2595=$C52)*('Attendance-Slot-2'!$G$2:$G$2595=CW$2),0)),"No Data")</f>
        <v>No Data</v>
      </c>
      <c r="CY52" s="136">
        <f>VLOOKUP($CL52,'Written Exam Marks'!$H:$Q,10,FALSE)</f>
        <v>27</v>
      </c>
      <c r="CZ52" s="136">
        <f>VLOOKUP($CL52,'Written Exam Marks'!$H:$Q,9,FALSE)</f>
        <v>40</v>
      </c>
      <c r="DA52" s="111" t="str">
        <f t="shared" si="49"/>
        <v>Present</v>
      </c>
      <c r="DB52" s="111" t="str">
        <f t="shared" si="50"/>
        <v>P-S1_Onsite</v>
      </c>
      <c r="DC52" s="148">
        <v>5.5</v>
      </c>
      <c r="DD52" s="148">
        <v>7.25</v>
      </c>
      <c r="DE52" s="148">
        <v>8</v>
      </c>
      <c r="DF52" s="148">
        <v>18</v>
      </c>
      <c r="DG52" s="148">
        <v>18</v>
      </c>
      <c r="DH52" s="148">
        <v>56.75</v>
      </c>
      <c r="DI52" s="148">
        <v>65</v>
      </c>
      <c r="DJ52" s="66" t="s">
        <v>7351</v>
      </c>
      <c r="DK52" s="66" t="s">
        <v>1631</v>
      </c>
      <c r="DL52" s="68" t="str">
        <f t="shared" si="51"/>
        <v>2025EM1100049-MDSDF406</v>
      </c>
      <c r="DM52" s="66" t="str">
        <f t="shared" si="52"/>
        <v>0 missed</v>
      </c>
      <c r="DN52" s="66" t="str">
        <f t="shared" si="53"/>
        <v>0 missed</v>
      </c>
      <c r="DO52" s="62">
        <f t="shared" si="54"/>
        <v>3</v>
      </c>
      <c r="DP52" s="62">
        <f t="shared" si="55"/>
        <v>2</v>
      </c>
      <c r="DQ52" s="67">
        <f t="shared" si="56"/>
        <v>1</v>
      </c>
      <c r="DR52" s="67">
        <f t="shared" si="57"/>
        <v>1</v>
      </c>
      <c r="DS52" s="66" t="str">
        <f t="shared" si="58"/>
        <v>0 missed</v>
      </c>
      <c r="DT52" s="62">
        <f t="shared" si="59"/>
        <v>5</v>
      </c>
      <c r="DU52" s="68">
        <f t="shared" si="60"/>
        <v>1</v>
      </c>
      <c r="DV52" s="68" t="str">
        <f t="shared" si="61"/>
        <v>Q-3 A-2 || Q Total-3, A Total-2</v>
      </c>
      <c r="DW52" s="62" t="str" cm="1">
        <f t="array" ref="DW52">IFERROR(INDEX('Attendance-Slot-1'!$Q$2:$Q$1112,MATCH(1,('Attendance-Slot-1'!$A$2:$A$1112=$C52)*('Attendance-Slot-1'!$G$2:$G$1112=DW$2),0)),"No Data")</f>
        <v>No Data</v>
      </c>
      <c r="DX52" s="62" t="str" cm="1">
        <f t="array" ref="DX52">IFERROR(INDEX('Attendance-Slot-2'!$Q$2:$Q$2595,MATCH(1,('Attendance-Slot-2'!$A$2:$A$2595=$C52)*('Attendance-Slot-2'!$G$2:$G$2595=DW$2),0)),"No Data")</f>
        <v>P-S2_Onsite</v>
      </c>
      <c r="DY52" s="137">
        <f>VLOOKUP($DL52,'Written Exam Marks'!$H:$Q,10,FALSE)</f>
        <v>27.5</v>
      </c>
      <c r="DZ52" s="137">
        <f>VLOOKUP($DL52,'Written Exam Marks'!$H:$Q,9,FALSE)</f>
        <v>35</v>
      </c>
      <c r="EA52" s="62" t="str">
        <f t="shared" si="62"/>
        <v>Present</v>
      </c>
      <c r="EB52" s="62" t="str">
        <f t="shared" si="63"/>
        <v>P-S2_Onsite</v>
      </c>
      <c r="EC52" s="114" t="str">
        <f t="shared" si="0"/>
        <v>P-3, 
A-0, 
No Data-2</v>
      </c>
      <c r="ED52" s="114" t="str">
        <f t="shared" si="1"/>
        <v>P-2, 
A-0, 
No Data-3</v>
      </c>
      <c r="EE52" s="114" t="str">
        <f t="shared" si="64"/>
        <v>P-S2_Onsite</v>
      </c>
      <c r="EF52" s="114" t="str">
        <f t="shared" si="65"/>
        <v>P-S1_Onsite</v>
      </c>
      <c r="EG52" s="114" t="str">
        <f t="shared" si="66"/>
        <v>P-S1_Onsite</v>
      </c>
      <c r="EH52" s="114" t="str">
        <f t="shared" si="67"/>
        <v>P-S1_Onsite</v>
      </c>
      <c r="EI52" s="114" t="str">
        <f t="shared" si="68"/>
        <v>P-S2_Onsite</v>
      </c>
      <c r="EJ52" s="114" t="str">
        <f t="shared" si="69"/>
        <v>P-5, A-0, No Data-0</v>
      </c>
      <c r="EK52" s="114" t="s">
        <v>10453</v>
      </c>
      <c r="EL52" s="114">
        <v>29</v>
      </c>
      <c r="EM52" s="114">
        <v>10</v>
      </c>
      <c r="EN52" s="114">
        <v>60</v>
      </c>
      <c r="EO52" s="114">
        <v>99</v>
      </c>
      <c r="EP52" s="114" t="s">
        <v>7217</v>
      </c>
      <c r="EQ52" s="114" t="s">
        <v>1054</v>
      </c>
      <c r="ER52" s="114" t="s">
        <v>1765</v>
      </c>
      <c r="ES52" s="114"/>
      <c r="ET52" s="30" t="s">
        <v>1765</v>
      </c>
    </row>
    <row r="53" spans="1:150" x14ac:dyDescent="0.25">
      <c r="A53" s="114">
        <v>50</v>
      </c>
      <c r="B53" s="114" t="s">
        <v>7224</v>
      </c>
      <c r="C53" s="80" t="s">
        <v>1772</v>
      </c>
      <c r="D53" s="30" t="s">
        <v>1773</v>
      </c>
      <c r="E53" s="30" t="s">
        <v>1774</v>
      </c>
      <c r="F53" s="33" t="s">
        <v>7201</v>
      </c>
      <c r="G53" s="30" t="s">
        <v>1775</v>
      </c>
      <c r="H53" s="143">
        <v>15</v>
      </c>
      <c r="I53" s="143">
        <v>15</v>
      </c>
      <c r="J53" s="143">
        <v>17</v>
      </c>
      <c r="K53" s="143">
        <v>15</v>
      </c>
      <c r="L53" s="143">
        <v>62</v>
      </c>
      <c r="M53" s="143">
        <v>65</v>
      </c>
      <c r="N53" s="40" t="s">
        <v>7314</v>
      </c>
      <c r="O53" s="40" t="s">
        <v>1593</v>
      </c>
      <c r="P53" s="13" t="str">
        <f t="shared" si="2"/>
        <v>2025EM1100050-MDSDF401</v>
      </c>
      <c r="Q53" s="40" t="str">
        <f t="shared" si="3"/>
        <v>0 missed</v>
      </c>
      <c r="R53" s="40" t="str">
        <f t="shared" si="4"/>
        <v>0 missed</v>
      </c>
      <c r="S53" s="40">
        <f t="shared" si="5"/>
        <v>3</v>
      </c>
      <c r="T53" s="40">
        <f t="shared" si="6"/>
        <v>1</v>
      </c>
      <c r="U53" s="41">
        <f t="shared" si="7"/>
        <v>1</v>
      </c>
      <c r="V53" s="41">
        <f t="shared" si="8"/>
        <v>1</v>
      </c>
      <c r="W53" s="40" t="str">
        <f t="shared" si="9"/>
        <v>0 missed</v>
      </c>
      <c r="X53" s="113">
        <f t="shared" si="10"/>
        <v>4</v>
      </c>
      <c r="Y53" s="13">
        <f t="shared" si="11"/>
        <v>1</v>
      </c>
      <c r="Z53" s="13" t="str">
        <f t="shared" si="12"/>
        <v>Q-3 A-1 || Q Total-3, A Total-1</v>
      </c>
      <c r="AA53" s="113" t="str" cm="1">
        <f t="array" ref="AA53">IFERROR(INDEX('Attendance-Slot-1'!$Q$2:$Q$1112,MATCH(1,('Attendance-Slot-1'!$A$2:$A$1112=$C53)*('Attendance-Slot-1'!$G$2:$G$1112=AA$2),0)),"No Data")</f>
        <v>No Data</v>
      </c>
      <c r="AB53" s="113" t="str" cm="1">
        <f t="array" ref="AB53">IFERROR(INDEX('Attendance-Slot-2'!$Q$2:$Q$2595,MATCH(1,('Attendance-Slot-2'!$A$2:$A$2595=$C53)*('Attendance-Slot-2'!$G$2:$G$2595=AA$2),0)),"No Data")</f>
        <v>P-S2_Onsite</v>
      </c>
      <c r="AC53" s="133">
        <f>VLOOKUP($P53,'Written Exam Marks'!$H:$Q,10,FALSE)</f>
        <v>28</v>
      </c>
      <c r="AD53" s="133">
        <f>VLOOKUP($P53,'Written Exam Marks'!$H:$Q,9,FALSE)</f>
        <v>35</v>
      </c>
      <c r="AE53" s="113" t="str">
        <f t="shared" si="13"/>
        <v>Present</v>
      </c>
      <c r="AF53" s="113" t="str">
        <f t="shared" si="14"/>
        <v>P-S2_Onsite</v>
      </c>
      <c r="AG53" s="146">
        <v>9.5</v>
      </c>
      <c r="AH53" s="146">
        <v>9.5</v>
      </c>
      <c r="AI53" s="146">
        <v>10</v>
      </c>
      <c r="AJ53" s="146">
        <v>10</v>
      </c>
      <c r="AK53" s="146">
        <v>10</v>
      </c>
      <c r="AL53" s="146">
        <v>10</v>
      </c>
      <c r="AM53" s="146">
        <v>59</v>
      </c>
      <c r="AN53" s="146">
        <v>60</v>
      </c>
      <c r="AO53" s="43" t="s">
        <v>7336</v>
      </c>
      <c r="AP53" s="43" t="s">
        <v>1598</v>
      </c>
      <c r="AQ53" s="50" t="str">
        <f t="shared" si="15"/>
        <v>2025EM1100050-MDSDF402</v>
      </c>
      <c r="AR53" s="43" t="str">
        <f t="shared" si="16"/>
        <v>0 missed</v>
      </c>
      <c r="AS53" s="47" t="s">
        <v>7342</v>
      </c>
      <c r="AT53" s="43">
        <f t="shared" si="17"/>
        <v>6</v>
      </c>
      <c r="AU53" s="48" t="s">
        <v>7342</v>
      </c>
      <c r="AV53" s="49">
        <f t="shared" si="18"/>
        <v>1</v>
      </c>
      <c r="AW53" s="48" t="s">
        <v>7342</v>
      </c>
      <c r="AX53" s="43" t="str">
        <f t="shared" si="19"/>
        <v>0 missed</v>
      </c>
      <c r="AY53" s="42">
        <f t="shared" si="20"/>
        <v>6</v>
      </c>
      <c r="AZ53" s="50">
        <f t="shared" si="21"/>
        <v>1</v>
      </c>
      <c r="BA53" s="50" t="str">
        <f t="shared" si="22"/>
        <v>Q-6 A-- || Q Total-6, A Total-0</v>
      </c>
      <c r="BB53" s="42" t="str" cm="1">
        <f t="array" ref="BB53">IFERROR(INDEX('Attendance-Slot-1'!$Q$2:$Q$1112,MATCH(1,('Attendance-Slot-1'!$A$2:$A$1112=$C53)*('Attendance-Slot-1'!$G$2:$G$1112=BB$2),0)),"No Data")</f>
        <v>P-S1_Onsite</v>
      </c>
      <c r="BC53" s="42" t="str" cm="1">
        <f t="array" ref="BC53">IFERROR(INDEX('Attendance-Slot-2'!$Q$2:$Q$2595,MATCH(1,('Attendance-Slot-2'!$A$2:$A$2595=$C53)*('Attendance-Slot-2'!$G$2:$G$2595=BB$2),0)),"No Data")</f>
        <v>No Data</v>
      </c>
      <c r="BD53" s="134">
        <f>VLOOKUP($AQ53,'Written Exam Marks'!$H:$Q,10,FALSE)</f>
        <v>32</v>
      </c>
      <c r="BE53" s="134">
        <f>VLOOKUP($AQ53,'Written Exam Marks'!$H:$Q,9,FALSE)</f>
        <v>40</v>
      </c>
      <c r="BF53" s="42" t="str">
        <f t="shared" si="23"/>
        <v>Present</v>
      </c>
      <c r="BG53" s="42" t="str">
        <f t="shared" si="24"/>
        <v>P-S1_Onsite</v>
      </c>
      <c r="BH53" s="147">
        <v>19</v>
      </c>
      <c r="BI53" s="147">
        <v>33</v>
      </c>
      <c r="BJ53" s="147">
        <v>52</v>
      </c>
      <c r="BK53" s="147">
        <v>60</v>
      </c>
      <c r="BL53" s="52" t="s">
        <v>3697</v>
      </c>
      <c r="BM53" s="52" t="s">
        <v>1606</v>
      </c>
      <c r="BN53" s="57" t="str">
        <f t="shared" si="25"/>
        <v>2025EM1100050-MDSDF403</v>
      </c>
      <c r="BO53" s="52" t="str">
        <f t="shared" si="26"/>
        <v>0 missed</v>
      </c>
      <c r="BP53" s="52" t="str">
        <f t="shared" si="27"/>
        <v>0 missed</v>
      </c>
      <c r="BQ53" s="52">
        <f t="shared" si="28"/>
        <v>1</v>
      </c>
      <c r="BR53" s="52">
        <f t="shared" si="29"/>
        <v>1</v>
      </c>
      <c r="BS53" s="56">
        <f t="shared" si="30"/>
        <v>1</v>
      </c>
      <c r="BT53" s="56">
        <f t="shared" si="31"/>
        <v>1</v>
      </c>
      <c r="BU53" s="52" t="str">
        <f t="shared" si="32"/>
        <v>0 missed</v>
      </c>
      <c r="BV53" s="51">
        <f t="shared" si="33"/>
        <v>2</v>
      </c>
      <c r="BW53" s="57">
        <f t="shared" si="34"/>
        <v>1</v>
      </c>
      <c r="BX53" s="57" t="str">
        <f t="shared" si="35"/>
        <v>Q-1 A-1 || Q Total-1, A Total-1</v>
      </c>
      <c r="BY53" s="51" t="str" cm="1">
        <f t="array" ref="BY53">IFERROR(INDEX('Attendance-Slot-1'!$Q$2:$Q$1112,MATCH(1,('Attendance-Slot-1'!$A$2:$A$1112=$C53)*('Attendance-Slot-1'!$G$2:$G$1112=BY$2),0)),"No Data")</f>
        <v>P-S1_Onsite</v>
      </c>
      <c r="BZ53" s="51" t="str" cm="1">
        <f t="array" ref="BZ53">IFERROR(INDEX('Attendance-Slot-2'!$Q$2:$Q$2595,MATCH(1,('Attendance-Slot-2'!$A$2:$A$2595=$C53)*('Attendance-Slot-2'!$G$2:$G$2595=BY$2),0)),"No Data")</f>
        <v>No Data</v>
      </c>
      <c r="CA53" s="135">
        <f>VLOOKUP($BN53,'Written Exam Marks'!$H:$Q,10,FALSE)</f>
        <v>31.5</v>
      </c>
      <c r="CB53" s="135">
        <f>VLOOKUP($BN53,'Written Exam Marks'!$H:$Q,9,FALSE)</f>
        <v>40</v>
      </c>
      <c r="CC53" s="51" t="str">
        <f t="shared" si="36"/>
        <v>Present</v>
      </c>
      <c r="CD53" s="51" t="str">
        <f t="shared" si="37"/>
        <v>P-S1_Onsite</v>
      </c>
      <c r="CE53" s="29">
        <v>20</v>
      </c>
      <c r="CF53" s="29">
        <v>19</v>
      </c>
      <c r="CG53" s="29">
        <v>18</v>
      </c>
      <c r="CH53" s="29">
        <v>57</v>
      </c>
      <c r="CI53" s="29">
        <v>60</v>
      </c>
      <c r="CJ53" s="61" t="s">
        <v>7343</v>
      </c>
      <c r="CK53" s="61" t="s">
        <v>1613</v>
      </c>
      <c r="CL53" s="10" t="str">
        <f t="shared" si="38"/>
        <v>2025EM1100050-MDSDF404</v>
      </c>
      <c r="CM53" s="61" t="str">
        <f t="shared" si="39"/>
        <v>0 missed</v>
      </c>
      <c r="CN53" s="61" t="str">
        <f t="shared" si="40"/>
        <v>0 missed</v>
      </c>
      <c r="CO53" s="111">
        <f t="shared" si="41"/>
        <v>2</v>
      </c>
      <c r="CP53" s="111">
        <f t="shared" si="42"/>
        <v>1</v>
      </c>
      <c r="CQ53" s="9">
        <f t="shared" si="43"/>
        <v>1</v>
      </c>
      <c r="CR53" s="9">
        <f t="shared" si="44"/>
        <v>1</v>
      </c>
      <c r="CS53" s="61" t="str">
        <f t="shared" si="45"/>
        <v>0 missed</v>
      </c>
      <c r="CT53" s="111">
        <f t="shared" si="46"/>
        <v>3</v>
      </c>
      <c r="CU53" s="10">
        <f t="shared" si="47"/>
        <v>1</v>
      </c>
      <c r="CV53" s="10" t="str">
        <f t="shared" si="48"/>
        <v>Q-2 A-1 || Q Total-2, A Total-1</v>
      </c>
      <c r="CW53" s="111" t="str" cm="1">
        <f t="array" ref="CW53">IFERROR(INDEX('Attendance-Slot-1'!$Q$2:$Q$1112,MATCH(1,('Attendance-Slot-1'!$A$2:$A$1112=$C53)*('Attendance-Slot-1'!$G$2:$G$1112=CW$2),0)),"No Data")</f>
        <v>No Data</v>
      </c>
      <c r="CX53" s="111" t="str" cm="1">
        <f t="array" ref="CX53">IFERROR(INDEX('Attendance-Slot-2'!$Q$2:$Q$2595,MATCH(1,('Attendance-Slot-2'!$A$2:$A$2595=$C53)*('Attendance-Slot-2'!$G$2:$G$2595=CW$2),0)),"No Data")</f>
        <v>P-S2_Onsite</v>
      </c>
      <c r="CY53" s="136">
        <f>VLOOKUP($CL53,'Written Exam Marks'!$H:$Q,10,FALSE)</f>
        <v>37.5</v>
      </c>
      <c r="CZ53" s="136">
        <f>VLOOKUP($CL53,'Written Exam Marks'!$H:$Q,9,FALSE)</f>
        <v>40</v>
      </c>
      <c r="DA53" s="111" t="str">
        <f t="shared" si="49"/>
        <v>Present</v>
      </c>
      <c r="DB53" s="111" t="str">
        <f t="shared" si="50"/>
        <v>P-S2_Onsite</v>
      </c>
      <c r="DC53" s="148">
        <v>6.5</v>
      </c>
      <c r="DD53" s="148">
        <v>7.625</v>
      </c>
      <c r="DE53" s="148">
        <v>9</v>
      </c>
      <c r="DF53" s="148">
        <v>15</v>
      </c>
      <c r="DG53" s="148">
        <v>18</v>
      </c>
      <c r="DH53" s="148">
        <v>56.125</v>
      </c>
      <c r="DI53" s="148">
        <v>65</v>
      </c>
      <c r="DJ53" s="66" t="s">
        <v>7351</v>
      </c>
      <c r="DK53" s="66" t="s">
        <v>1631</v>
      </c>
      <c r="DL53" s="68" t="str">
        <f t="shared" si="51"/>
        <v>2025EM1100050-MDSDF406</v>
      </c>
      <c r="DM53" s="66" t="str">
        <f t="shared" si="52"/>
        <v>0 missed</v>
      </c>
      <c r="DN53" s="66" t="str">
        <f t="shared" si="53"/>
        <v>0 missed</v>
      </c>
      <c r="DO53" s="62">
        <f t="shared" si="54"/>
        <v>3</v>
      </c>
      <c r="DP53" s="62">
        <f t="shared" si="55"/>
        <v>2</v>
      </c>
      <c r="DQ53" s="67">
        <f t="shared" si="56"/>
        <v>1</v>
      </c>
      <c r="DR53" s="67">
        <f t="shared" si="57"/>
        <v>1</v>
      </c>
      <c r="DS53" s="66" t="str">
        <f t="shared" si="58"/>
        <v>0 missed</v>
      </c>
      <c r="DT53" s="62">
        <f t="shared" si="59"/>
        <v>5</v>
      </c>
      <c r="DU53" s="68">
        <f t="shared" si="60"/>
        <v>1</v>
      </c>
      <c r="DV53" s="68" t="str">
        <f t="shared" si="61"/>
        <v>Q-3 A-2 || Q Total-3, A Total-2</v>
      </c>
      <c r="DW53" s="62" t="str" cm="1">
        <f t="array" ref="DW53">IFERROR(INDEX('Attendance-Slot-1'!$Q$2:$Q$1112,MATCH(1,('Attendance-Slot-1'!$A$2:$A$1112=$C53)*('Attendance-Slot-1'!$G$2:$G$1112=DW$2),0)),"No Data")</f>
        <v>No Data</v>
      </c>
      <c r="DX53" s="62" t="str" cm="1">
        <f t="array" ref="DX53">IFERROR(INDEX('Attendance-Slot-2'!$Q$2:$Q$2595,MATCH(1,('Attendance-Slot-2'!$A$2:$A$2595=$C53)*('Attendance-Slot-2'!$G$2:$G$2595=DW$2),0)),"No Data")</f>
        <v>P-S2_Onsite</v>
      </c>
      <c r="DY53" s="137">
        <f>VLOOKUP($DL53,'Written Exam Marks'!$H:$Q,10,FALSE)</f>
        <v>27</v>
      </c>
      <c r="DZ53" s="137">
        <f>VLOOKUP($DL53,'Written Exam Marks'!$H:$Q,9,FALSE)</f>
        <v>35</v>
      </c>
      <c r="EA53" s="62" t="str">
        <f t="shared" si="62"/>
        <v>Present</v>
      </c>
      <c r="EB53" s="62" t="str">
        <f t="shared" si="63"/>
        <v>P-S2_Onsite</v>
      </c>
      <c r="EC53" s="114" t="str">
        <f t="shared" si="0"/>
        <v>P-2, 
A-0, 
No Data-3</v>
      </c>
      <c r="ED53" s="114" t="str">
        <f t="shared" si="1"/>
        <v>P-3, 
A-0, 
No Data-2</v>
      </c>
      <c r="EE53" s="114" t="str">
        <f t="shared" si="64"/>
        <v>P-S2_Onsite</v>
      </c>
      <c r="EF53" s="114" t="str">
        <f t="shared" si="65"/>
        <v>P-S1_Onsite</v>
      </c>
      <c r="EG53" s="114" t="str">
        <f t="shared" si="66"/>
        <v>P-S1_Onsite</v>
      </c>
      <c r="EH53" s="114" t="str">
        <f t="shared" si="67"/>
        <v>P-S2_Onsite</v>
      </c>
      <c r="EI53" s="114" t="str">
        <f t="shared" si="68"/>
        <v>P-S2_Onsite</v>
      </c>
      <c r="EJ53" s="114" t="str">
        <f t="shared" si="69"/>
        <v>P-5, A-0, No Data-0</v>
      </c>
      <c r="EK53" s="114" t="s">
        <v>10453</v>
      </c>
      <c r="EL53" s="114">
        <v>29.5</v>
      </c>
      <c r="EM53" s="114">
        <v>10</v>
      </c>
      <c r="EN53" s="114">
        <v>58</v>
      </c>
      <c r="EO53" s="114">
        <v>97.5</v>
      </c>
      <c r="EP53" s="114" t="s">
        <v>7217</v>
      </c>
      <c r="EQ53" s="114" t="s">
        <v>1054</v>
      </c>
      <c r="ER53" s="114" t="s">
        <v>1772</v>
      </c>
      <c r="ES53" s="114"/>
      <c r="ET53" s="30" t="s">
        <v>1772</v>
      </c>
    </row>
    <row r="54" spans="1:150" x14ac:dyDescent="0.25">
      <c r="A54" s="114">
        <v>51</v>
      </c>
      <c r="B54" s="114" t="s">
        <v>7224</v>
      </c>
      <c r="C54" s="80" t="s">
        <v>1778</v>
      </c>
      <c r="D54" s="30" t="s">
        <v>1779</v>
      </c>
      <c r="E54" s="30" t="s">
        <v>1780</v>
      </c>
      <c r="F54" s="33" t="s">
        <v>7201</v>
      </c>
      <c r="G54" s="30" t="s">
        <v>1781</v>
      </c>
      <c r="H54" s="143">
        <v>15</v>
      </c>
      <c r="I54" s="143">
        <v>15</v>
      </c>
      <c r="J54" s="143" t="s">
        <v>5</v>
      </c>
      <c r="K54" s="143" t="s">
        <v>5</v>
      </c>
      <c r="L54" s="143">
        <v>30</v>
      </c>
      <c r="M54" s="143">
        <v>65</v>
      </c>
      <c r="N54" s="40" t="s">
        <v>7314</v>
      </c>
      <c r="O54" s="40" t="s">
        <v>1593</v>
      </c>
      <c r="P54" s="13" t="str">
        <f t="shared" si="2"/>
        <v>2025EM1100051-MDSDF401</v>
      </c>
      <c r="Q54" s="40" t="str">
        <f t="shared" si="3"/>
        <v>1 missed</v>
      </c>
      <c r="R54" s="40" t="str">
        <f t="shared" si="4"/>
        <v>1 missed</v>
      </c>
      <c r="S54" s="40">
        <f t="shared" si="5"/>
        <v>2</v>
      </c>
      <c r="T54" s="40">
        <f t="shared" si="6"/>
        <v>0</v>
      </c>
      <c r="U54" s="41">
        <f t="shared" si="7"/>
        <v>0.66666666666666663</v>
      </c>
      <c r="V54" s="41">
        <f t="shared" si="8"/>
        <v>0</v>
      </c>
      <c r="W54" s="40" t="str">
        <f t="shared" si="9"/>
        <v>2 missed</v>
      </c>
      <c r="X54" s="113">
        <f t="shared" si="10"/>
        <v>2</v>
      </c>
      <c r="Y54" s="13">
        <f t="shared" si="11"/>
        <v>0.5</v>
      </c>
      <c r="Z54" s="13" t="str">
        <f t="shared" si="12"/>
        <v>Q-2 A-0 || Q Total-3, A Total-1</v>
      </c>
      <c r="AA54" s="113" t="str" cm="1">
        <f t="array" ref="AA54">IFERROR(INDEX('Attendance-Slot-1'!$Q$2:$Q$1112,MATCH(1,('Attendance-Slot-1'!$A$2:$A$1112=$C54)*('Attendance-Slot-1'!$G$2:$G$1112=AA$2),0)),"No Data")</f>
        <v>A-S1_Onsite</v>
      </c>
      <c r="AB54" s="113" t="str" cm="1">
        <f t="array" ref="AB54">IFERROR(INDEX('Attendance-Slot-2'!$Q$2:$Q$2595,MATCH(1,('Attendance-Slot-2'!$A$2:$A$2595=$C54)*('Attendance-Slot-2'!$G$2:$G$2595=AA$2),0)),"No Data")</f>
        <v>A-S2_Onsite</v>
      </c>
      <c r="AC54" s="133" t="e">
        <f>VLOOKUP($P54,'Written Exam Marks'!$H:$Q,10,FALSE)</f>
        <v>#N/A</v>
      </c>
      <c r="AD54" s="133" t="e">
        <f>VLOOKUP($P54,'Written Exam Marks'!$H:$Q,9,FALSE)</f>
        <v>#N/A</v>
      </c>
      <c r="AE54" s="113" t="str">
        <f t="shared" si="13"/>
        <v>Absent</v>
      </c>
      <c r="AF54" s="113" t="str">
        <f t="shared" si="14"/>
        <v>A-S1_Onsite</v>
      </c>
      <c r="AG54" s="146">
        <v>9.5</v>
      </c>
      <c r="AH54" s="146">
        <v>5</v>
      </c>
      <c r="AI54" s="146" t="s">
        <v>5</v>
      </c>
      <c r="AJ54" s="146">
        <v>10</v>
      </c>
      <c r="AK54" s="146" t="s">
        <v>5</v>
      </c>
      <c r="AL54" s="146" t="s">
        <v>5</v>
      </c>
      <c r="AM54" s="146">
        <v>24.5</v>
      </c>
      <c r="AN54" s="146">
        <v>60</v>
      </c>
      <c r="AO54" s="43" t="s">
        <v>7336</v>
      </c>
      <c r="AP54" s="43" t="s">
        <v>1598</v>
      </c>
      <c r="AQ54" s="50" t="str">
        <f t="shared" si="15"/>
        <v>2025EM1100051-MDSDF402</v>
      </c>
      <c r="AR54" s="43" t="str">
        <f t="shared" si="16"/>
        <v>3 missed</v>
      </c>
      <c r="AS54" s="47" t="s">
        <v>7342</v>
      </c>
      <c r="AT54" s="43">
        <f t="shared" si="17"/>
        <v>3</v>
      </c>
      <c r="AU54" s="48" t="s">
        <v>7342</v>
      </c>
      <c r="AV54" s="49">
        <f t="shared" si="18"/>
        <v>0.5</v>
      </c>
      <c r="AW54" s="48" t="s">
        <v>7342</v>
      </c>
      <c r="AX54" s="43" t="str">
        <f t="shared" si="19"/>
        <v>3 missed</v>
      </c>
      <c r="AY54" s="42">
        <f t="shared" si="20"/>
        <v>3</v>
      </c>
      <c r="AZ54" s="50">
        <f t="shared" si="21"/>
        <v>0.5</v>
      </c>
      <c r="BA54" s="50" t="str">
        <f t="shared" si="22"/>
        <v>Q-3 A-- || Q Total-6, A Total-0</v>
      </c>
      <c r="BB54" s="42" t="str" cm="1">
        <f t="array" ref="BB54">IFERROR(INDEX('Attendance-Slot-1'!$Q$2:$Q$1112,MATCH(1,('Attendance-Slot-1'!$A$2:$A$1112=$C54)*('Attendance-Slot-1'!$G$2:$G$1112=BB$2),0)),"No Data")</f>
        <v>A-S1_Onsite</v>
      </c>
      <c r="BC54" s="42" t="str" cm="1">
        <f t="array" ref="BC54">IFERROR(INDEX('Attendance-Slot-2'!$Q$2:$Q$2595,MATCH(1,('Attendance-Slot-2'!$A$2:$A$2595=$C54)*('Attendance-Slot-2'!$G$2:$G$2595=BB$2),0)),"No Data")</f>
        <v>A-S2_Onsite</v>
      </c>
      <c r="BD54" s="134" t="e">
        <f>VLOOKUP($AQ54,'Written Exam Marks'!$H:$Q,10,FALSE)</f>
        <v>#N/A</v>
      </c>
      <c r="BE54" s="134" t="e">
        <f>VLOOKUP($AQ54,'Written Exam Marks'!$H:$Q,9,FALSE)</f>
        <v>#N/A</v>
      </c>
      <c r="BF54" s="42" t="str">
        <f t="shared" si="23"/>
        <v>Absent</v>
      </c>
      <c r="BG54" s="42" t="str">
        <f t="shared" si="24"/>
        <v>A-S1_Onsite</v>
      </c>
      <c r="BH54" s="147" t="s">
        <v>5</v>
      </c>
      <c r="BI54" s="147" t="s">
        <v>5</v>
      </c>
      <c r="BJ54" s="147">
        <v>0</v>
      </c>
      <c r="BK54" s="147">
        <v>60</v>
      </c>
      <c r="BL54" s="52" t="s">
        <v>3697</v>
      </c>
      <c r="BM54" s="52" t="s">
        <v>1606</v>
      </c>
      <c r="BN54" s="57" t="str">
        <f t="shared" si="25"/>
        <v>2025EM1100051-MDSDF403</v>
      </c>
      <c r="BO54" s="52" t="str">
        <f t="shared" si="26"/>
        <v>1 missed</v>
      </c>
      <c r="BP54" s="52" t="str">
        <f t="shared" si="27"/>
        <v>1 missed</v>
      </c>
      <c r="BQ54" s="52">
        <f t="shared" si="28"/>
        <v>0</v>
      </c>
      <c r="BR54" s="52">
        <f t="shared" si="29"/>
        <v>0</v>
      </c>
      <c r="BS54" s="56">
        <f t="shared" si="30"/>
        <v>0</v>
      </c>
      <c r="BT54" s="56">
        <f t="shared" si="31"/>
        <v>0</v>
      </c>
      <c r="BU54" s="52" t="str">
        <f t="shared" si="32"/>
        <v>2 missed</v>
      </c>
      <c r="BV54" s="51">
        <f t="shared" si="33"/>
        <v>0</v>
      </c>
      <c r="BW54" s="57">
        <f t="shared" si="34"/>
        <v>0</v>
      </c>
      <c r="BX54" s="57" t="str">
        <f t="shared" si="35"/>
        <v>Q-0 A-0 || Q Total-1, A Total-1</v>
      </c>
      <c r="BY54" s="51" t="str" cm="1">
        <f t="array" ref="BY54">IFERROR(INDEX('Attendance-Slot-1'!$Q$2:$Q$1112,MATCH(1,('Attendance-Slot-1'!$A$2:$A$1112=$C54)*('Attendance-Slot-1'!$G$2:$G$1112=BY$2),0)),"No Data")</f>
        <v>A-S1_Onsite</v>
      </c>
      <c r="BZ54" s="51" t="str" cm="1">
        <f t="array" ref="BZ54">IFERROR(INDEX('Attendance-Slot-2'!$Q$2:$Q$2595,MATCH(1,('Attendance-Slot-2'!$A$2:$A$2595=$C54)*('Attendance-Slot-2'!$G$2:$G$2595=BY$2),0)),"No Data")</f>
        <v>A-S2_Onsite</v>
      </c>
      <c r="CA54" s="135" t="e">
        <f>VLOOKUP($BN54,'Written Exam Marks'!$H:$Q,10,FALSE)</f>
        <v>#N/A</v>
      </c>
      <c r="CB54" s="135" t="e">
        <f>VLOOKUP($BN54,'Written Exam Marks'!$H:$Q,9,FALSE)</f>
        <v>#N/A</v>
      </c>
      <c r="CC54" s="51" t="str">
        <f t="shared" si="36"/>
        <v>Absent</v>
      </c>
      <c r="CD54" s="51" t="str">
        <f t="shared" si="37"/>
        <v>A-S1_Onsite</v>
      </c>
      <c r="CE54" s="29">
        <v>19</v>
      </c>
      <c r="CF54" s="29" t="s">
        <v>5</v>
      </c>
      <c r="CG54" s="29" t="s">
        <v>5</v>
      </c>
      <c r="CH54" s="29">
        <v>19</v>
      </c>
      <c r="CI54" s="29">
        <v>60</v>
      </c>
      <c r="CJ54" s="61" t="s">
        <v>7343</v>
      </c>
      <c r="CK54" s="61" t="s">
        <v>1613</v>
      </c>
      <c r="CL54" s="10" t="str">
        <f t="shared" si="38"/>
        <v>2025EM1100051-MDSDF404</v>
      </c>
      <c r="CM54" s="61" t="str">
        <f t="shared" si="39"/>
        <v>1 missed</v>
      </c>
      <c r="CN54" s="61" t="str">
        <f t="shared" si="40"/>
        <v>1 missed</v>
      </c>
      <c r="CO54" s="111">
        <f t="shared" si="41"/>
        <v>1</v>
      </c>
      <c r="CP54" s="111">
        <f t="shared" si="42"/>
        <v>0</v>
      </c>
      <c r="CQ54" s="9">
        <f t="shared" si="43"/>
        <v>0.5</v>
      </c>
      <c r="CR54" s="9">
        <f t="shared" si="44"/>
        <v>0</v>
      </c>
      <c r="CS54" s="61" t="str">
        <f t="shared" si="45"/>
        <v>2 missed</v>
      </c>
      <c r="CT54" s="111">
        <f t="shared" si="46"/>
        <v>1</v>
      </c>
      <c r="CU54" s="10">
        <f t="shared" si="47"/>
        <v>0.33333333333333331</v>
      </c>
      <c r="CV54" s="10" t="str">
        <f t="shared" si="48"/>
        <v>Q-1 A-0 || Q Total-2, A Total-1</v>
      </c>
      <c r="CW54" s="111" t="str" cm="1">
        <f t="array" ref="CW54">IFERROR(INDEX('Attendance-Slot-1'!$Q$2:$Q$1112,MATCH(1,('Attendance-Slot-1'!$A$2:$A$1112=$C54)*('Attendance-Slot-1'!$G$2:$G$1112=CW$2),0)),"No Data")</f>
        <v>A-S1_Onsite</v>
      </c>
      <c r="CX54" s="111" t="str" cm="1">
        <f t="array" ref="CX54">IFERROR(INDEX('Attendance-Slot-2'!$Q$2:$Q$2595,MATCH(1,('Attendance-Slot-2'!$A$2:$A$2595=$C54)*('Attendance-Slot-2'!$G$2:$G$2595=CW$2),0)),"No Data")</f>
        <v>A-S2_Onsite</v>
      </c>
      <c r="CY54" s="136" t="e">
        <f>VLOOKUP($CL54,'Written Exam Marks'!$H:$Q,10,FALSE)</f>
        <v>#N/A</v>
      </c>
      <c r="CZ54" s="136" t="e">
        <f>VLOOKUP($CL54,'Written Exam Marks'!$H:$Q,9,FALSE)</f>
        <v>#N/A</v>
      </c>
      <c r="DA54" s="111" t="str">
        <f t="shared" si="49"/>
        <v>Absent</v>
      </c>
      <c r="DB54" s="111" t="str">
        <f t="shared" si="50"/>
        <v>A-S1_Onsite</v>
      </c>
      <c r="DC54" s="148">
        <v>2</v>
      </c>
      <c r="DD54" s="148" t="s">
        <v>5</v>
      </c>
      <c r="DE54" s="148" t="s">
        <v>5</v>
      </c>
      <c r="DF54" s="148" t="s">
        <v>5</v>
      </c>
      <c r="DG54" s="148" t="s">
        <v>5</v>
      </c>
      <c r="DH54" s="148">
        <v>2</v>
      </c>
      <c r="DI54" s="148">
        <v>65</v>
      </c>
      <c r="DJ54" s="66" t="s">
        <v>7351</v>
      </c>
      <c r="DK54" s="66" t="s">
        <v>1631</v>
      </c>
      <c r="DL54" s="68" t="str">
        <f t="shared" si="51"/>
        <v>2025EM1100051-MDSDF406</v>
      </c>
      <c r="DM54" s="66" t="str">
        <f t="shared" si="52"/>
        <v>2 missed</v>
      </c>
      <c r="DN54" s="66" t="str">
        <f t="shared" si="53"/>
        <v>2 missed</v>
      </c>
      <c r="DO54" s="62">
        <f t="shared" si="54"/>
        <v>1</v>
      </c>
      <c r="DP54" s="62">
        <f t="shared" si="55"/>
        <v>0</v>
      </c>
      <c r="DQ54" s="67">
        <f t="shared" si="56"/>
        <v>0.33333333333333331</v>
      </c>
      <c r="DR54" s="67">
        <f t="shared" si="57"/>
        <v>0</v>
      </c>
      <c r="DS54" s="66" t="str">
        <f t="shared" si="58"/>
        <v>4 missed</v>
      </c>
      <c r="DT54" s="62">
        <f t="shared" si="59"/>
        <v>1</v>
      </c>
      <c r="DU54" s="68">
        <f t="shared" si="60"/>
        <v>0.2</v>
      </c>
      <c r="DV54" s="68" t="str">
        <f t="shared" si="61"/>
        <v>Q-1 A-0 || Q Total-3, A Total-2</v>
      </c>
      <c r="DW54" s="62" t="str" cm="1">
        <f t="array" ref="DW54">IFERROR(INDEX('Attendance-Slot-1'!$Q$2:$Q$1112,MATCH(1,('Attendance-Slot-1'!$A$2:$A$1112=$C54)*('Attendance-Slot-1'!$G$2:$G$1112=DW$2),0)),"No Data")</f>
        <v>A-S1_Onsite</v>
      </c>
      <c r="DX54" s="62" t="str" cm="1">
        <f t="array" ref="DX54">IFERROR(INDEX('Attendance-Slot-2'!$Q$2:$Q$2595,MATCH(1,('Attendance-Slot-2'!$A$2:$A$2595=$C54)*('Attendance-Slot-2'!$G$2:$G$2595=DW$2),0)),"No Data")</f>
        <v>A-S2_Onsite</v>
      </c>
      <c r="DY54" s="137" t="e">
        <f>VLOOKUP($DL54,'Written Exam Marks'!$H:$Q,10,FALSE)</f>
        <v>#N/A</v>
      </c>
      <c r="DZ54" s="137" t="e">
        <f>VLOOKUP($DL54,'Written Exam Marks'!$H:$Q,9,FALSE)</f>
        <v>#N/A</v>
      </c>
      <c r="EA54" s="62" t="str">
        <f t="shared" si="62"/>
        <v>Absent</v>
      </c>
      <c r="EB54" s="62" t="str">
        <f t="shared" si="63"/>
        <v>A-S1_Onsite</v>
      </c>
      <c r="EC54" s="114" t="str">
        <f t="shared" si="0"/>
        <v>P-0, 
A-5, 
No Data-0</v>
      </c>
      <c r="ED54" s="114" t="str">
        <f t="shared" si="1"/>
        <v>P-0, 
A-5, 
No Data-0</v>
      </c>
      <c r="EE54" s="114" t="str">
        <f t="shared" si="64"/>
        <v>A-S1_Onsite</v>
      </c>
      <c r="EF54" s="114" t="str">
        <f t="shared" si="65"/>
        <v>A-S1_Onsite</v>
      </c>
      <c r="EG54" s="114" t="str">
        <f t="shared" si="66"/>
        <v>A-S1_Onsite</v>
      </c>
      <c r="EH54" s="114" t="str">
        <f t="shared" si="67"/>
        <v>A-S1_Onsite</v>
      </c>
      <c r="EI54" s="114" t="str">
        <f t="shared" si="68"/>
        <v>A-S1_Onsite</v>
      </c>
      <c r="EJ54" s="114" t="str">
        <f t="shared" si="69"/>
        <v>P-0, A-5, No Data-0</v>
      </c>
      <c r="EK54" s="114" t="s">
        <v>10453</v>
      </c>
      <c r="EL54" s="114">
        <v>30</v>
      </c>
      <c r="EM54" s="114">
        <v>9</v>
      </c>
      <c r="EN54" s="114">
        <v>51</v>
      </c>
      <c r="EO54" s="114">
        <v>90</v>
      </c>
      <c r="EP54" s="114" t="s">
        <v>7217</v>
      </c>
      <c r="EQ54" s="114" t="s">
        <v>1054</v>
      </c>
      <c r="ER54" s="114" t="s">
        <v>1778</v>
      </c>
      <c r="ES54" s="114" t="s">
        <v>1098</v>
      </c>
      <c r="ET54" s="30" t="s">
        <v>1778</v>
      </c>
    </row>
    <row r="55" spans="1:150" x14ac:dyDescent="0.25">
      <c r="A55" s="114">
        <v>52</v>
      </c>
      <c r="B55" s="114" t="s">
        <v>7224</v>
      </c>
      <c r="C55" s="80" t="s">
        <v>3798</v>
      </c>
      <c r="D55" s="30" t="s">
        <v>3799</v>
      </c>
      <c r="E55" s="30" t="s">
        <v>3800</v>
      </c>
      <c r="F55" s="33" t="s">
        <v>7201</v>
      </c>
      <c r="G55" s="30" t="s">
        <v>3801</v>
      </c>
      <c r="H55" s="143">
        <v>12.667</v>
      </c>
      <c r="I55" s="143" t="s">
        <v>5</v>
      </c>
      <c r="J55" s="143" t="s">
        <v>5</v>
      </c>
      <c r="K55" s="143" t="s">
        <v>5</v>
      </c>
      <c r="L55" s="143">
        <v>12.667</v>
      </c>
      <c r="M55" s="143">
        <v>65</v>
      </c>
      <c r="N55" s="40" t="s">
        <v>7314</v>
      </c>
      <c r="O55" s="40" t="s">
        <v>1593</v>
      </c>
      <c r="P55" s="13" t="str">
        <f t="shared" si="2"/>
        <v>2025EM1100052-MDSDF401</v>
      </c>
      <c r="Q55" s="40" t="str">
        <f t="shared" si="3"/>
        <v>2 missed</v>
      </c>
      <c r="R55" s="40" t="str">
        <f t="shared" si="4"/>
        <v>1 missed</v>
      </c>
      <c r="S55" s="40">
        <f t="shared" si="5"/>
        <v>1</v>
      </c>
      <c r="T55" s="40">
        <f t="shared" si="6"/>
        <v>0</v>
      </c>
      <c r="U55" s="41">
        <f t="shared" si="7"/>
        <v>0.33333333333333331</v>
      </c>
      <c r="V55" s="41">
        <f t="shared" si="8"/>
        <v>0</v>
      </c>
      <c r="W55" s="40" t="str">
        <f t="shared" si="9"/>
        <v>3 missed</v>
      </c>
      <c r="X55" s="113">
        <f t="shared" si="10"/>
        <v>1</v>
      </c>
      <c r="Y55" s="13">
        <f t="shared" si="11"/>
        <v>0.25</v>
      </c>
      <c r="Z55" s="13" t="str">
        <f t="shared" si="12"/>
        <v>Q-1 A-0 || Q Total-3, A Total-1</v>
      </c>
      <c r="AA55" s="113" t="str" cm="1">
        <f t="array" ref="AA55">IFERROR(INDEX('Attendance-Slot-1'!$Q$2:$Q$1112,MATCH(1,('Attendance-Slot-1'!$A$2:$A$1112=$C55)*('Attendance-Slot-1'!$G$2:$G$1112=AA$2),0)),"No Data")</f>
        <v>No Data</v>
      </c>
      <c r="AB55" s="113" t="str" cm="1">
        <f t="array" ref="AB55">IFERROR(INDEX('Attendance-Slot-2'!$Q$2:$Q$2595,MATCH(1,('Attendance-Slot-2'!$A$2:$A$2595=$C55)*('Attendance-Slot-2'!$G$2:$G$2595=AA$2),0)),"No Data")</f>
        <v>A-S2_Onsite</v>
      </c>
      <c r="AC55" s="133" t="e">
        <f>VLOOKUP($P55,'Written Exam Marks'!$H:$Q,10,FALSE)</f>
        <v>#N/A</v>
      </c>
      <c r="AD55" s="133" t="e">
        <f>VLOOKUP($P55,'Written Exam Marks'!$H:$Q,9,FALSE)</f>
        <v>#N/A</v>
      </c>
      <c r="AE55" s="113" t="str">
        <f t="shared" si="13"/>
        <v>Absent</v>
      </c>
      <c r="AF55" s="113" t="str">
        <f t="shared" si="14"/>
        <v>A-S2_Onsite</v>
      </c>
      <c r="AG55" s="146">
        <v>8.5</v>
      </c>
      <c r="AH55" s="146">
        <v>4</v>
      </c>
      <c r="AI55" s="146" t="s">
        <v>5</v>
      </c>
      <c r="AJ55" s="146" t="s">
        <v>5</v>
      </c>
      <c r="AK55" s="146" t="s">
        <v>5</v>
      </c>
      <c r="AL55" s="146" t="s">
        <v>5</v>
      </c>
      <c r="AM55" s="146">
        <v>12.5</v>
      </c>
      <c r="AN55" s="146">
        <v>60</v>
      </c>
      <c r="AO55" s="43" t="s">
        <v>7336</v>
      </c>
      <c r="AP55" s="43" t="s">
        <v>1598</v>
      </c>
      <c r="AQ55" s="50" t="str">
        <f t="shared" si="15"/>
        <v>2025EM1100052-MDSDF402</v>
      </c>
      <c r="AR55" s="43" t="str">
        <f t="shared" si="16"/>
        <v>4 missed</v>
      </c>
      <c r="AS55" s="47" t="s">
        <v>7342</v>
      </c>
      <c r="AT55" s="43">
        <f t="shared" si="17"/>
        <v>2</v>
      </c>
      <c r="AU55" s="48" t="s">
        <v>7342</v>
      </c>
      <c r="AV55" s="49">
        <f t="shared" si="18"/>
        <v>0.33333333333333331</v>
      </c>
      <c r="AW55" s="48" t="s">
        <v>7342</v>
      </c>
      <c r="AX55" s="43" t="str">
        <f t="shared" si="19"/>
        <v>4 missed</v>
      </c>
      <c r="AY55" s="42">
        <f t="shared" si="20"/>
        <v>2</v>
      </c>
      <c r="AZ55" s="50">
        <f t="shared" si="21"/>
        <v>0.33333333333333331</v>
      </c>
      <c r="BA55" s="50" t="str">
        <f t="shared" si="22"/>
        <v>Q-2 A-- || Q Total-6, A Total-0</v>
      </c>
      <c r="BB55" s="42" t="str" cm="1">
        <f t="array" ref="BB55">IFERROR(INDEX('Attendance-Slot-1'!$Q$2:$Q$1112,MATCH(1,('Attendance-Slot-1'!$A$2:$A$1112=$C55)*('Attendance-Slot-1'!$G$2:$G$1112=BB$2),0)),"No Data")</f>
        <v>No Data</v>
      </c>
      <c r="BC55" s="42" t="str" cm="1">
        <f t="array" ref="BC55">IFERROR(INDEX('Attendance-Slot-2'!$Q$2:$Q$2595,MATCH(1,('Attendance-Slot-2'!$A$2:$A$2595=$C55)*('Attendance-Slot-2'!$G$2:$G$2595=BB$2),0)),"No Data")</f>
        <v>A-S2_Onsite</v>
      </c>
      <c r="BD55" s="134" t="e">
        <f>VLOOKUP($AQ55,'Written Exam Marks'!$H:$Q,10,FALSE)</f>
        <v>#N/A</v>
      </c>
      <c r="BE55" s="134" t="e">
        <f>VLOOKUP($AQ55,'Written Exam Marks'!$H:$Q,9,FALSE)</f>
        <v>#N/A</v>
      </c>
      <c r="BF55" s="42" t="str">
        <f t="shared" si="23"/>
        <v>Absent</v>
      </c>
      <c r="BG55" s="42" t="str">
        <f t="shared" si="24"/>
        <v>A-S2_Onsite</v>
      </c>
      <c r="BH55" s="147" t="s">
        <v>5</v>
      </c>
      <c r="BI55" s="147" t="s">
        <v>5</v>
      </c>
      <c r="BJ55" s="147">
        <v>0</v>
      </c>
      <c r="BK55" s="147">
        <v>60</v>
      </c>
      <c r="BL55" s="52" t="s">
        <v>3697</v>
      </c>
      <c r="BM55" s="52" t="s">
        <v>1606</v>
      </c>
      <c r="BN55" s="57" t="str">
        <f t="shared" si="25"/>
        <v>2025EM1100052-MDSDF403</v>
      </c>
      <c r="BO55" s="52" t="str">
        <f t="shared" si="26"/>
        <v>1 missed</v>
      </c>
      <c r="BP55" s="52" t="str">
        <f t="shared" si="27"/>
        <v>1 missed</v>
      </c>
      <c r="BQ55" s="52">
        <f t="shared" si="28"/>
        <v>0</v>
      </c>
      <c r="BR55" s="52">
        <f t="shared" si="29"/>
        <v>0</v>
      </c>
      <c r="BS55" s="56">
        <f t="shared" si="30"/>
        <v>0</v>
      </c>
      <c r="BT55" s="56">
        <f t="shared" si="31"/>
        <v>0</v>
      </c>
      <c r="BU55" s="52" t="str">
        <f t="shared" si="32"/>
        <v>2 missed</v>
      </c>
      <c r="BV55" s="51">
        <f t="shared" si="33"/>
        <v>0</v>
      </c>
      <c r="BW55" s="57">
        <f t="shared" si="34"/>
        <v>0</v>
      </c>
      <c r="BX55" s="57" t="str">
        <f t="shared" si="35"/>
        <v>Q-0 A-0 || Q Total-1, A Total-1</v>
      </c>
      <c r="BY55" s="51" t="str" cm="1">
        <f t="array" ref="BY55">IFERROR(INDEX('Attendance-Slot-1'!$Q$2:$Q$1112,MATCH(1,('Attendance-Slot-1'!$A$2:$A$1112=$C55)*('Attendance-Slot-1'!$G$2:$G$1112=BY$2),0)),"No Data")</f>
        <v>No Data</v>
      </c>
      <c r="BZ55" s="51" t="str" cm="1">
        <f t="array" ref="BZ55">IFERROR(INDEX('Attendance-Slot-2'!$Q$2:$Q$2595,MATCH(1,('Attendance-Slot-2'!$A$2:$A$2595=$C55)*('Attendance-Slot-2'!$G$2:$G$2595=BY$2),0)),"No Data")</f>
        <v>A-S2_Onsite</v>
      </c>
      <c r="CA55" s="135" t="e">
        <f>VLOOKUP($BN55,'Written Exam Marks'!$H:$Q,10,FALSE)</f>
        <v>#N/A</v>
      </c>
      <c r="CB55" s="135" t="e">
        <f>VLOOKUP($BN55,'Written Exam Marks'!$H:$Q,9,FALSE)</f>
        <v>#N/A</v>
      </c>
      <c r="CC55" s="51" t="str">
        <f t="shared" si="36"/>
        <v>Absent</v>
      </c>
      <c r="CD55" s="51" t="str">
        <f t="shared" si="37"/>
        <v>A-S2_Onsite</v>
      </c>
      <c r="CE55" s="29" t="s">
        <v>5</v>
      </c>
      <c r="CF55" s="29" t="s">
        <v>5</v>
      </c>
      <c r="CG55" s="29" t="s">
        <v>5</v>
      </c>
      <c r="CH55" s="29">
        <v>0</v>
      </c>
      <c r="CI55" s="29">
        <v>60</v>
      </c>
      <c r="CJ55" s="61" t="s">
        <v>7343</v>
      </c>
      <c r="CK55" s="61" t="s">
        <v>1613</v>
      </c>
      <c r="CL55" s="10" t="str">
        <f t="shared" si="38"/>
        <v>2025EM1100052-MDSDF404</v>
      </c>
      <c r="CM55" s="61" t="str">
        <f t="shared" si="39"/>
        <v>2 missed</v>
      </c>
      <c r="CN55" s="61" t="str">
        <f t="shared" si="40"/>
        <v>1 missed</v>
      </c>
      <c r="CO55" s="111">
        <f t="shared" si="41"/>
        <v>0</v>
      </c>
      <c r="CP55" s="111">
        <f t="shared" si="42"/>
        <v>0</v>
      </c>
      <c r="CQ55" s="9">
        <f t="shared" si="43"/>
        <v>0</v>
      </c>
      <c r="CR55" s="9">
        <f t="shared" si="44"/>
        <v>0</v>
      </c>
      <c r="CS55" s="61" t="str">
        <f t="shared" si="45"/>
        <v>3 missed</v>
      </c>
      <c r="CT55" s="111">
        <f t="shared" si="46"/>
        <v>0</v>
      </c>
      <c r="CU55" s="10">
        <f t="shared" si="47"/>
        <v>0</v>
      </c>
      <c r="CV55" s="10" t="str">
        <f t="shared" si="48"/>
        <v>Q-0 A-0 || Q Total-2, A Total-1</v>
      </c>
      <c r="CW55" s="111" t="str" cm="1">
        <f t="array" ref="CW55">IFERROR(INDEX('Attendance-Slot-1'!$Q$2:$Q$1112,MATCH(1,('Attendance-Slot-1'!$A$2:$A$1112=$C55)*('Attendance-Slot-1'!$G$2:$G$1112=CW$2),0)),"No Data")</f>
        <v>No Data</v>
      </c>
      <c r="CX55" s="111" t="str" cm="1">
        <f t="array" ref="CX55">IFERROR(INDEX('Attendance-Slot-2'!$Q$2:$Q$2595,MATCH(1,('Attendance-Slot-2'!$A$2:$A$2595=$C55)*('Attendance-Slot-2'!$G$2:$G$2595=CW$2),0)),"No Data")</f>
        <v>A-S2_Onsite</v>
      </c>
      <c r="CY55" s="136" t="e">
        <f>VLOOKUP($CL55,'Written Exam Marks'!$H:$Q,10,FALSE)</f>
        <v>#N/A</v>
      </c>
      <c r="CZ55" s="136" t="e">
        <f>VLOOKUP($CL55,'Written Exam Marks'!$H:$Q,9,FALSE)</f>
        <v>#N/A</v>
      </c>
      <c r="DA55" s="111" t="str">
        <f t="shared" si="49"/>
        <v>Absent</v>
      </c>
      <c r="DB55" s="111" t="str">
        <f t="shared" si="50"/>
        <v>A-S2_Onsite</v>
      </c>
      <c r="DC55" s="148" t="s">
        <v>5</v>
      </c>
      <c r="DD55" s="148" t="s">
        <v>5</v>
      </c>
      <c r="DE55" s="148" t="s">
        <v>5</v>
      </c>
      <c r="DF55" s="148" t="s">
        <v>5</v>
      </c>
      <c r="DG55" s="148" t="s">
        <v>5</v>
      </c>
      <c r="DH55" s="148">
        <v>0</v>
      </c>
      <c r="DI55" s="148">
        <v>65</v>
      </c>
      <c r="DJ55" s="66" t="s">
        <v>7351</v>
      </c>
      <c r="DK55" s="66" t="s">
        <v>1631</v>
      </c>
      <c r="DL55" s="68" t="str">
        <f t="shared" si="51"/>
        <v>2025EM1100052-MDSDF406</v>
      </c>
      <c r="DM55" s="66" t="str">
        <f t="shared" si="52"/>
        <v>3 missed</v>
      </c>
      <c r="DN55" s="66" t="str">
        <f t="shared" si="53"/>
        <v>2 missed</v>
      </c>
      <c r="DO55" s="62">
        <f t="shared" si="54"/>
        <v>0</v>
      </c>
      <c r="DP55" s="62">
        <f t="shared" si="55"/>
        <v>0</v>
      </c>
      <c r="DQ55" s="67">
        <f t="shared" si="56"/>
        <v>0</v>
      </c>
      <c r="DR55" s="67">
        <f t="shared" si="57"/>
        <v>0</v>
      </c>
      <c r="DS55" s="66" t="str">
        <f t="shared" si="58"/>
        <v>5 missed</v>
      </c>
      <c r="DT55" s="62">
        <f t="shared" si="59"/>
        <v>0</v>
      </c>
      <c r="DU55" s="68">
        <f t="shared" si="60"/>
        <v>0</v>
      </c>
      <c r="DV55" s="68" t="str">
        <f t="shared" si="61"/>
        <v>Q-0 A-0 || Q Total-3, A Total-2</v>
      </c>
      <c r="DW55" s="62" t="str" cm="1">
        <f t="array" ref="DW55">IFERROR(INDEX('Attendance-Slot-1'!$Q$2:$Q$1112,MATCH(1,('Attendance-Slot-1'!$A$2:$A$1112=$C55)*('Attendance-Slot-1'!$G$2:$G$1112=DW$2),0)),"No Data")</f>
        <v>No Data</v>
      </c>
      <c r="DX55" s="62" t="str" cm="1">
        <f t="array" ref="DX55">IFERROR(INDEX('Attendance-Slot-2'!$Q$2:$Q$2595,MATCH(1,('Attendance-Slot-2'!$A$2:$A$2595=$C55)*('Attendance-Slot-2'!$G$2:$G$2595=DW$2),0)),"No Data")</f>
        <v>A-S2_Onsite</v>
      </c>
      <c r="DY55" s="137" t="e">
        <f>VLOOKUP($DL55,'Written Exam Marks'!$H:$Q,10,FALSE)</f>
        <v>#N/A</v>
      </c>
      <c r="DZ55" s="137" t="e">
        <f>VLOOKUP($DL55,'Written Exam Marks'!$H:$Q,9,FALSE)</f>
        <v>#N/A</v>
      </c>
      <c r="EA55" s="62" t="str">
        <f t="shared" si="62"/>
        <v>Absent</v>
      </c>
      <c r="EB55" s="62" t="str">
        <f t="shared" si="63"/>
        <v>A-S2_Onsite</v>
      </c>
      <c r="EC55" s="114" t="str">
        <f t="shared" si="0"/>
        <v>P-0, 
A-0, 
No Data-5</v>
      </c>
      <c r="ED55" s="114" t="str">
        <f t="shared" si="1"/>
        <v>P-0, 
A-5, 
No Data-0</v>
      </c>
      <c r="EE55" s="114" t="str">
        <f t="shared" si="64"/>
        <v>A-S2_Onsite</v>
      </c>
      <c r="EF55" s="114" t="str">
        <f t="shared" si="65"/>
        <v>A-S2_Onsite</v>
      </c>
      <c r="EG55" s="114" t="str">
        <f t="shared" si="66"/>
        <v>A-S2_Onsite</v>
      </c>
      <c r="EH55" s="114" t="str">
        <f t="shared" si="67"/>
        <v>A-S2_Onsite</v>
      </c>
      <c r="EI55" s="114" t="str">
        <f t="shared" si="68"/>
        <v>A-S2_Onsite</v>
      </c>
      <c r="EJ55" s="114" t="str">
        <f t="shared" si="69"/>
        <v>P-0, A-5, No Data-0</v>
      </c>
      <c r="EK55" s="114" t="s">
        <v>10453</v>
      </c>
      <c r="EL55" s="114">
        <v>20.5</v>
      </c>
      <c r="EM55" s="114">
        <v>9</v>
      </c>
      <c r="EN55" s="114" t="s">
        <v>10455</v>
      </c>
      <c r="EO55" s="114">
        <v>29.5</v>
      </c>
      <c r="EP55" s="114" t="s">
        <v>7218</v>
      </c>
      <c r="EQ55" s="114" t="s">
        <v>1054</v>
      </c>
      <c r="ER55" s="114" t="s">
        <v>3798</v>
      </c>
      <c r="ES55" s="114" t="s">
        <v>7218</v>
      </c>
      <c r="ET55" s="30" t="s">
        <v>3798</v>
      </c>
    </row>
    <row r="56" spans="1:150" x14ac:dyDescent="0.25">
      <c r="A56" s="114">
        <v>53</v>
      </c>
      <c r="B56" s="114" t="s">
        <v>7224</v>
      </c>
      <c r="C56" s="80" t="s">
        <v>1787</v>
      </c>
      <c r="D56" s="30" t="s">
        <v>1788</v>
      </c>
      <c r="E56" s="30" t="s">
        <v>1789</v>
      </c>
      <c r="F56" s="33" t="s">
        <v>7202</v>
      </c>
      <c r="G56" s="30" t="s">
        <v>1790</v>
      </c>
      <c r="H56" s="143">
        <v>15</v>
      </c>
      <c r="I56" s="143">
        <v>15</v>
      </c>
      <c r="J56" s="143" t="s">
        <v>5</v>
      </c>
      <c r="K56" s="143">
        <v>15</v>
      </c>
      <c r="L56" s="143">
        <v>45</v>
      </c>
      <c r="M56" s="143">
        <v>65</v>
      </c>
      <c r="N56" s="40" t="s">
        <v>7314</v>
      </c>
      <c r="O56" s="40" t="s">
        <v>1593</v>
      </c>
      <c r="P56" s="13" t="str">
        <f t="shared" si="2"/>
        <v>2025EM1100053-MDSDF401</v>
      </c>
      <c r="Q56" s="40" t="str">
        <f t="shared" si="3"/>
        <v>1 missed</v>
      </c>
      <c r="R56" s="40" t="str">
        <f t="shared" si="4"/>
        <v>0 missed</v>
      </c>
      <c r="S56" s="40">
        <f t="shared" si="5"/>
        <v>2</v>
      </c>
      <c r="T56" s="40">
        <f t="shared" si="6"/>
        <v>1</v>
      </c>
      <c r="U56" s="41">
        <f t="shared" si="7"/>
        <v>0.66666666666666663</v>
      </c>
      <c r="V56" s="41">
        <f t="shared" si="8"/>
        <v>1</v>
      </c>
      <c r="W56" s="40" t="str">
        <f t="shared" si="9"/>
        <v>1 missed</v>
      </c>
      <c r="X56" s="113">
        <f t="shared" si="10"/>
        <v>3</v>
      </c>
      <c r="Y56" s="13">
        <f t="shared" si="11"/>
        <v>0.75</v>
      </c>
      <c r="Z56" s="13" t="str">
        <f t="shared" si="12"/>
        <v>Q-2 A-1 || Q Total-3, A Total-1</v>
      </c>
      <c r="AA56" s="113" t="str" cm="1">
        <f t="array" ref="AA56">IFERROR(INDEX('Attendance-Slot-1'!$Q$2:$Q$1112,MATCH(1,('Attendance-Slot-1'!$A$2:$A$1112=$C56)*('Attendance-Slot-1'!$G$2:$G$1112=AA$2),0)),"No Data")</f>
        <v>No Data</v>
      </c>
      <c r="AB56" s="113" t="str" cm="1">
        <f t="array" ref="AB56">IFERROR(INDEX('Attendance-Slot-2'!$Q$2:$Q$2595,MATCH(1,('Attendance-Slot-2'!$A$2:$A$2595=$C56)*('Attendance-Slot-2'!$G$2:$G$2595=AA$2),0)),"No Data")</f>
        <v>P-S2_Onsite</v>
      </c>
      <c r="AC56" s="133">
        <f>VLOOKUP($P56,'Written Exam Marks'!$H:$Q,10,FALSE)</f>
        <v>0</v>
      </c>
      <c r="AD56" s="133">
        <f>VLOOKUP($P56,'Written Exam Marks'!$H:$Q,9,FALSE)</f>
        <v>35</v>
      </c>
      <c r="AE56" s="113" t="str">
        <f t="shared" si="13"/>
        <v>Present</v>
      </c>
      <c r="AF56" s="113" t="str">
        <f t="shared" si="14"/>
        <v>P-S2_Onsite</v>
      </c>
      <c r="AG56" s="146">
        <v>9.5</v>
      </c>
      <c r="AH56" s="146">
        <v>8</v>
      </c>
      <c r="AI56" s="146">
        <v>10</v>
      </c>
      <c r="AJ56" s="146">
        <v>10</v>
      </c>
      <c r="AK56" s="146">
        <v>10</v>
      </c>
      <c r="AL56" s="146">
        <v>10</v>
      </c>
      <c r="AM56" s="146">
        <v>57.5</v>
      </c>
      <c r="AN56" s="146">
        <v>60</v>
      </c>
      <c r="AO56" s="43" t="s">
        <v>7336</v>
      </c>
      <c r="AP56" s="43" t="s">
        <v>1598</v>
      </c>
      <c r="AQ56" s="50" t="str">
        <f t="shared" si="15"/>
        <v>2025EM1100053-MDSDF402</v>
      </c>
      <c r="AR56" s="43" t="str">
        <f t="shared" si="16"/>
        <v>0 missed</v>
      </c>
      <c r="AS56" s="47" t="s">
        <v>7342</v>
      </c>
      <c r="AT56" s="43">
        <f t="shared" si="17"/>
        <v>6</v>
      </c>
      <c r="AU56" s="48" t="s">
        <v>7342</v>
      </c>
      <c r="AV56" s="49">
        <f t="shared" si="18"/>
        <v>1</v>
      </c>
      <c r="AW56" s="48" t="s">
        <v>7342</v>
      </c>
      <c r="AX56" s="43" t="str">
        <f t="shared" si="19"/>
        <v>0 missed</v>
      </c>
      <c r="AY56" s="42">
        <f t="shared" si="20"/>
        <v>6</v>
      </c>
      <c r="AZ56" s="50">
        <f t="shared" si="21"/>
        <v>1</v>
      </c>
      <c r="BA56" s="50" t="str">
        <f t="shared" si="22"/>
        <v>Q-6 A-- || Q Total-6, A Total-0</v>
      </c>
      <c r="BB56" s="42" t="str" cm="1">
        <f t="array" ref="BB56">IFERROR(INDEX('Attendance-Slot-1'!$Q$2:$Q$1112,MATCH(1,('Attendance-Slot-1'!$A$2:$A$1112=$C56)*('Attendance-Slot-1'!$G$2:$G$1112=BB$2),0)),"No Data")</f>
        <v>No Data</v>
      </c>
      <c r="BC56" s="42" t="str" cm="1">
        <f t="array" ref="BC56">IFERROR(INDEX('Attendance-Slot-2'!$Q$2:$Q$2595,MATCH(1,('Attendance-Slot-2'!$A$2:$A$2595=$C56)*('Attendance-Slot-2'!$G$2:$G$2595=BB$2),0)),"No Data")</f>
        <v>P-S2_Onsite</v>
      </c>
      <c r="BD56" s="134">
        <f>VLOOKUP($AQ56,'Written Exam Marks'!$H:$Q,10,FALSE)</f>
        <v>9</v>
      </c>
      <c r="BE56" s="134">
        <f>VLOOKUP($AQ56,'Written Exam Marks'!$H:$Q,9,FALSE)</f>
        <v>40</v>
      </c>
      <c r="BF56" s="42" t="str">
        <f t="shared" si="23"/>
        <v>Present</v>
      </c>
      <c r="BG56" s="42" t="str">
        <f t="shared" si="24"/>
        <v>P-S2_Onsite</v>
      </c>
      <c r="BH56" s="147">
        <v>19</v>
      </c>
      <c r="BI56" s="147">
        <v>20</v>
      </c>
      <c r="BJ56" s="147">
        <v>39</v>
      </c>
      <c r="BK56" s="147">
        <v>60</v>
      </c>
      <c r="BL56" s="52" t="s">
        <v>3697</v>
      </c>
      <c r="BM56" s="52" t="s">
        <v>1606</v>
      </c>
      <c r="BN56" s="57" t="str">
        <f t="shared" si="25"/>
        <v>2025EM1100053-MDSDF403</v>
      </c>
      <c r="BO56" s="52" t="str">
        <f t="shared" si="26"/>
        <v>0 missed</v>
      </c>
      <c r="BP56" s="52" t="str">
        <f t="shared" si="27"/>
        <v>0 missed</v>
      </c>
      <c r="BQ56" s="52">
        <f t="shared" si="28"/>
        <v>1</v>
      </c>
      <c r="BR56" s="52">
        <f t="shared" si="29"/>
        <v>1</v>
      </c>
      <c r="BS56" s="56">
        <f t="shared" si="30"/>
        <v>1</v>
      </c>
      <c r="BT56" s="56">
        <f t="shared" si="31"/>
        <v>1</v>
      </c>
      <c r="BU56" s="52" t="str">
        <f t="shared" si="32"/>
        <v>0 missed</v>
      </c>
      <c r="BV56" s="51">
        <f t="shared" si="33"/>
        <v>2</v>
      </c>
      <c r="BW56" s="57">
        <f t="shared" si="34"/>
        <v>1</v>
      </c>
      <c r="BX56" s="57" t="str">
        <f t="shared" si="35"/>
        <v>Q-1 A-1 || Q Total-1, A Total-1</v>
      </c>
      <c r="BY56" s="51" t="str" cm="1">
        <f t="array" ref="BY56">IFERROR(INDEX('Attendance-Slot-1'!$Q$2:$Q$1112,MATCH(1,('Attendance-Slot-1'!$A$2:$A$1112=$C56)*('Attendance-Slot-1'!$G$2:$G$1112=BY$2),0)),"No Data")</f>
        <v>No Data</v>
      </c>
      <c r="BZ56" s="51" t="str" cm="1">
        <f t="array" ref="BZ56">IFERROR(INDEX('Attendance-Slot-2'!$Q$2:$Q$2595,MATCH(1,('Attendance-Slot-2'!$A$2:$A$2595=$C56)*('Attendance-Slot-2'!$G$2:$G$2595=BY$2),0)),"No Data")</f>
        <v>P-S2_Onsite</v>
      </c>
      <c r="CA56" s="135">
        <f>VLOOKUP($BN56,'Written Exam Marks'!$H:$Q,10,FALSE)</f>
        <v>2</v>
      </c>
      <c r="CB56" s="135">
        <f>VLOOKUP($BN56,'Written Exam Marks'!$H:$Q,9,FALSE)</f>
        <v>40</v>
      </c>
      <c r="CC56" s="51" t="str">
        <f t="shared" si="36"/>
        <v>Present</v>
      </c>
      <c r="CD56" s="51" t="str">
        <f t="shared" si="37"/>
        <v>P-S2_Onsite</v>
      </c>
      <c r="CE56" s="29">
        <v>20</v>
      </c>
      <c r="CF56" s="29">
        <v>20</v>
      </c>
      <c r="CG56" s="29" t="s">
        <v>5</v>
      </c>
      <c r="CH56" s="29">
        <v>40</v>
      </c>
      <c r="CI56" s="29">
        <v>60</v>
      </c>
      <c r="CJ56" s="61" t="s">
        <v>7343</v>
      </c>
      <c r="CK56" s="61" t="s">
        <v>1613</v>
      </c>
      <c r="CL56" s="10" t="str">
        <f t="shared" si="38"/>
        <v>2025EM1100053-MDSDF404</v>
      </c>
      <c r="CM56" s="61" t="str">
        <f t="shared" si="39"/>
        <v>0 missed</v>
      </c>
      <c r="CN56" s="61" t="str">
        <f t="shared" si="40"/>
        <v>1 missed</v>
      </c>
      <c r="CO56" s="111">
        <f t="shared" si="41"/>
        <v>2</v>
      </c>
      <c r="CP56" s="111">
        <f t="shared" si="42"/>
        <v>0</v>
      </c>
      <c r="CQ56" s="9">
        <f t="shared" si="43"/>
        <v>1</v>
      </c>
      <c r="CR56" s="9">
        <f t="shared" si="44"/>
        <v>0</v>
      </c>
      <c r="CS56" s="61" t="str">
        <f t="shared" si="45"/>
        <v>1 missed</v>
      </c>
      <c r="CT56" s="111">
        <f t="shared" si="46"/>
        <v>2</v>
      </c>
      <c r="CU56" s="10">
        <f t="shared" si="47"/>
        <v>0.66666666666666663</v>
      </c>
      <c r="CV56" s="10" t="str">
        <f t="shared" si="48"/>
        <v>Q-2 A-0 || Q Total-2, A Total-1</v>
      </c>
      <c r="CW56" s="111" t="str" cm="1">
        <f t="array" ref="CW56">IFERROR(INDEX('Attendance-Slot-1'!$Q$2:$Q$1112,MATCH(1,('Attendance-Slot-1'!$A$2:$A$1112=$C56)*('Attendance-Slot-1'!$G$2:$G$1112=CW$2),0)),"No Data")</f>
        <v>No Data</v>
      </c>
      <c r="CX56" s="111" t="str" cm="1">
        <f t="array" ref="CX56">IFERROR(INDEX('Attendance-Slot-2'!$Q$2:$Q$2595,MATCH(1,('Attendance-Slot-2'!$A$2:$A$2595=$C56)*('Attendance-Slot-2'!$G$2:$G$2595=CW$2),0)),"No Data")</f>
        <v>P-S2_Onsite</v>
      </c>
      <c r="CY56" s="136">
        <f>VLOOKUP($CL56,'Written Exam Marks'!$H:$Q,10,FALSE)</f>
        <v>5</v>
      </c>
      <c r="CZ56" s="136">
        <f>VLOOKUP($CL56,'Written Exam Marks'!$H:$Q,9,FALSE)</f>
        <v>40</v>
      </c>
      <c r="DA56" s="111" t="str">
        <f t="shared" si="49"/>
        <v>Present</v>
      </c>
      <c r="DB56" s="111" t="str">
        <f t="shared" si="50"/>
        <v>P-S2_Onsite</v>
      </c>
      <c r="DC56" s="148">
        <v>5.5</v>
      </c>
      <c r="DD56" s="148">
        <v>7.375</v>
      </c>
      <c r="DE56" s="148">
        <v>8</v>
      </c>
      <c r="DF56" s="148" t="s">
        <v>5</v>
      </c>
      <c r="DG56" s="148" t="s">
        <v>5</v>
      </c>
      <c r="DH56" s="148">
        <v>20.875</v>
      </c>
      <c r="DI56" s="148">
        <v>65</v>
      </c>
      <c r="DJ56" s="66" t="s">
        <v>7351</v>
      </c>
      <c r="DK56" s="66" t="s">
        <v>1631</v>
      </c>
      <c r="DL56" s="68" t="str">
        <f t="shared" si="51"/>
        <v>2025EM1100053-MDSDF406</v>
      </c>
      <c r="DM56" s="66" t="str">
        <f t="shared" si="52"/>
        <v>0 missed</v>
      </c>
      <c r="DN56" s="66" t="str">
        <f t="shared" si="53"/>
        <v>2 missed</v>
      </c>
      <c r="DO56" s="62">
        <f t="shared" si="54"/>
        <v>3</v>
      </c>
      <c r="DP56" s="62">
        <f t="shared" si="55"/>
        <v>0</v>
      </c>
      <c r="DQ56" s="67">
        <f t="shared" si="56"/>
        <v>1</v>
      </c>
      <c r="DR56" s="67">
        <f t="shared" si="57"/>
        <v>0</v>
      </c>
      <c r="DS56" s="66" t="str">
        <f t="shared" si="58"/>
        <v>2 missed</v>
      </c>
      <c r="DT56" s="62">
        <f t="shared" si="59"/>
        <v>3</v>
      </c>
      <c r="DU56" s="68">
        <f t="shared" si="60"/>
        <v>0.6</v>
      </c>
      <c r="DV56" s="68" t="str">
        <f t="shared" si="61"/>
        <v>Q-3 A-0 || Q Total-3, A Total-2</v>
      </c>
      <c r="DW56" s="62" t="str" cm="1">
        <f t="array" ref="DW56">IFERROR(INDEX('Attendance-Slot-1'!$Q$2:$Q$1112,MATCH(1,('Attendance-Slot-1'!$A$2:$A$1112=$C56)*('Attendance-Slot-1'!$G$2:$G$1112=DW$2),0)),"No Data")</f>
        <v>A-S1_Onsite</v>
      </c>
      <c r="DX56" s="62" t="str" cm="1">
        <f t="array" ref="DX56">IFERROR(INDEX('Attendance-Slot-2'!$Q$2:$Q$2595,MATCH(1,('Attendance-Slot-2'!$A$2:$A$2595=$C56)*('Attendance-Slot-2'!$G$2:$G$2595=DW$2),0)),"No Data")</f>
        <v>P-S2_Onsite</v>
      </c>
      <c r="DY56" s="137">
        <f>VLOOKUP($DL56,'Written Exam Marks'!$H:$Q,10,FALSE)</f>
        <v>9.5</v>
      </c>
      <c r="DZ56" s="137">
        <f>VLOOKUP($DL56,'Written Exam Marks'!$H:$Q,9,FALSE)</f>
        <v>35</v>
      </c>
      <c r="EA56" s="62" t="str">
        <f t="shared" si="62"/>
        <v>Present</v>
      </c>
      <c r="EB56" s="62" t="str">
        <f t="shared" si="63"/>
        <v>P-S2_Onsite</v>
      </c>
      <c r="EC56" s="114" t="str">
        <f t="shared" si="0"/>
        <v>P-0, 
A-1, 
No Data-4</v>
      </c>
      <c r="ED56" s="114" t="str">
        <f t="shared" si="1"/>
        <v>P-5, 
A-0, 
No Data-0</v>
      </c>
      <c r="EE56" s="114" t="str">
        <f t="shared" si="64"/>
        <v>P-S2_Onsite</v>
      </c>
      <c r="EF56" s="114" t="str">
        <f t="shared" si="65"/>
        <v>P-S2_Onsite</v>
      </c>
      <c r="EG56" s="114" t="str">
        <f t="shared" si="66"/>
        <v>P-S2_Onsite</v>
      </c>
      <c r="EH56" s="114" t="str">
        <f t="shared" si="67"/>
        <v>P-S2_Onsite</v>
      </c>
      <c r="EI56" s="114" t="str">
        <f t="shared" si="68"/>
        <v>P-S2_Onsite</v>
      </c>
      <c r="EJ56" s="114" t="str">
        <f t="shared" si="69"/>
        <v>P-5, A-0, No Data-0</v>
      </c>
      <c r="EK56" s="114" t="s">
        <v>10453</v>
      </c>
      <c r="EL56" s="114">
        <v>30</v>
      </c>
      <c r="EM56" s="114">
        <v>10</v>
      </c>
      <c r="EN56" s="114" t="s">
        <v>10455</v>
      </c>
      <c r="EO56" s="114">
        <v>40</v>
      </c>
      <c r="EP56" s="114" t="s">
        <v>7217</v>
      </c>
      <c r="EQ56" s="114" t="s">
        <v>1054</v>
      </c>
      <c r="ER56" s="114" t="s">
        <v>1787</v>
      </c>
      <c r="ES56" s="114"/>
      <c r="ET56" s="30" t="s">
        <v>1787</v>
      </c>
    </row>
    <row r="57" spans="1:150" x14ac:dyDescent="0.25">
      <c r="A57" s="114">
        <v>54</v>
      </c>
      <c r="B57" s="114" t="s">
        <v>7224</v>
      </c>
      <c r="C57" s="80" t="s">
        <v>1792</v>
      </c>
      <c r="D57" s="30" t="s">
        <v>1793</v>
      </c>
      <c r="E57" s="30" t="s">
        <v>1794</v>
      </c>
      <c r="F57" s="33" t="s">
        <v>7201</v>
      </c>
      <c r="G57" s="30" t="s">
        <v>1795</v>
      </c>
      <c r="H57" s="143" t="s">
        <v>5</v>
      </c>
      <c r="I57" s="143">
        <v>15</v>
      </c>
      <c r="J57" s="143">
        <v>16</v>
      </c>
      <c r="K57" s="143">
        <v>15</v>
      </c>
      <c r="L57" s="143">
        <v>46</v>
      </c>
      <c r="M57" s="143">
        <v>65</v>
      </c>
      <c r="N57" s="40" t="s">
        <v>7314</v>
      </c>
      <c r="O57" s="40" t="s">
        <v>1593</v>
      </c>
      <c r="P57" s="13" t="str">
        <f t="shared" si="2"/>
        <v>2025EM1100054-MDSDF401</v>
      </c>
      <c r="Q57" s="40" t="str">
        <f t="shared" si="3"/>
        <v>1 missed</v>
      </c>
      <c r="R57" s="40" t="str">
        <f t="shared" si="4"/>
        <v>0 missed</v>
      </c>
      <c r="S57" s="40">
        <f t="shared" si="5"/>
        <v>2</v>
      </c>
      <c r="T57" s="40">
        <f t="shared" si="6"/>
        <v>1</v>
      </c>
      <c r="U57" s="41">
        <f t="shared" si="7"/>
        <v>0.66666666666666663</v>
      </c>
      <c r="V57" s="41">
        <f t="shared" si="8"/>
        <v>1</v>
      </c>
      <c r="W57" s="40" t="str">
        <f t="shared" si="9"/>
        <v>1 missed</v>
      </c>
      <c r="X57" s="113">
        <f t="shared" si="10"/>
        <v>3</v>
      </c>
      <c r="Y57" s="13">
        <f t="shared" si="11"/>
        <v>0.75</v>
      </c>
      <c r="Z57" s="13" t="str">
        <f t="shared" si="12"/>
        <v>Q-2 A-1 || Q Total-3, A Total-1</v>
      </c>
      <c r="AA57" s="113" t="str" cm="1">
        <f t="array" ref="AA57">IFERROR(INDEX('Attendance-Slot-1'!$Q$2:$Q$1112,MATCH(1,('Attendance-Slot-1'!$A$2:$A$1112=$C57)*('Attendance-Slot-1'!$G$2:$G$1112=AA$2),0)),"No Data")</f>
        <v>P-S1_Onsite</v>
      </c>
      <c r="AB57" s="113" t="str" cm="1">
        <f t="array" ref="AB57">IFERROR(INDEX('Attendance-Slot-2'!$Q$2:$Q$2595,MATCH(1,('Attendance-Slot-2'!$A$2:$A$2595=$C57)*('Attendance-Slot-2'!$G$2:$G$2595=AA$2),0)),"No Data")</f>
        <v>No Data</v>
      </c>
      <c r="AC57" s="133">
        <f>VLOOKUP($P57,'Written Exam Marks'!$H:$Q,10,FALSE)</f>
        <v>10.5</v>
      </c>
      <c r="AD57" s="133">
        <f>VLOOKUP($P57,'Written Exam Marks'!$H:$Q,9,FALSE)</f>
        <v>35</v>
      </c>
      <c r="AE57" s="113" t="str">
        <f t="shared" si="13"/>
        <v>Present</v>
      </c>
      <c r="AF57" s="113" t="str">
        <f t="shared" si="14"/>
        <v>P-S1_Onsite</v>
      </c>
      <c r="AG57" s="146">
        <v>7.5</v>
      </c>
      <c r="AH57" s="146">
        <v>10</v>
      </c>
      <c r="AI57" s="146">
        <v>8</v>
      </c>
      <c r="AJ57" s="146">
        <v>8</v>
      </c>
      <c r="AK57" s="146">
        <v>10</v>
      </c>
      <c r="AL57" s="146">
        <v>10</v>
      </c>
      <c r="AM57" s="146">
        <v>53.5</v>
      </c>
      <c r="AN57" s="146">
        <v>60</v>
      </c>
      <c r="AO57" s="43" t="s">
        <v>7336</v>
      </c>
      <c r="AP57" s="43" t="s">
        <v>1598</v>
      </c>
      <c r="AQ57" s="50" t="str">
        <f t="shared" si="15"/>
        <v>2025EM1100054-MDSDF402</v>
      </c>
      <c r="AR57" s="43" t="str">
        <f t="shared" si="16"/>
        <v>0 missed</v>
      </c>
      <c r="AS57" s="47" t="s">
        <v>7342</v>
      </c>
      <c r="AT57" s="43">
        <f t="shared" si="17"/>
        <v>6</v>
      </c>
      <c r="AU57" s="48" t="s">
        <v>7342</v>
      </c>
      <c r="AV57" s="49">
        <f t="shared" si="18"/>
        <v>1</v>
      </c>
      <c r="AW57" s="48" t="s">
        <v>7342</v>
      </c>
      <c r="AX57" s="43" t="str">
        <f t="shared" si="19"/>
        <v>0 missed</v>
      </c>
      <c r="AY57" s="42">
        <f t="shared" si="20"/>
        <v>6</v>
      </c>
      <c r="AZ57" s="50">
        <f t="shared" si="21"/>
        <v>1</v>
      </c>
      <c r="BA57" s="50" t="str">
        <f t="shared" si="22"/>
        <v>Q-6 A-- || Q Total-6, A Total-0</v>
      </c>
      <c r="BB57" s="42" t="str" cm="1">
        <f t="array" ref="BB57">IFERROR(INDEX('Attendance-Slot-1'!$Q$2:$Q$1112,MATCH(1,('Attendance-Slot-1'!$A$2:$A$1112=$C57)*('Attendance-Slot-1'!$G$2:$G$1112=BB$2),0)),"No Data")</f>
        <v>P-S1_Onsite</v>
      </c>
      <c r="BC57" s="42" t="str" cm="1">
        <f t="array" ref="BC57">IFERROR(INDEX('Attendance-Slot-2'!$Q$2:$Q$2595,MATCH(1,('Attendance-Slot-2'!$A$2:$A$2595=$C57)*('Attendance-Slot-2'!$G$2:$G$2595=BB$2),0)),"No Data")</f>
        <v>No Data</v>
      </c>
      <c r="BD57" s="134">
        <f>VLOOKUP($AQ57,'Written Exam Marks'!$H:$Q,10,FALSE)</f>
        <v>8</v>
      </c>
      <c r="BE57" s="134">
        <f>VLOOKUP($AQ57,'Written Exam Marks'!$H:$Q,9,FALSE)</f>
        <v>40</v>
      </c>
      <c r="BF57" s="42" t="str">
        <f t="shared" si="23"/>
        <v>Present</v>
      </c>
      <c r="BG57" s="42" t="str">
        <f t="shared" si="24"/>
        <v>P-S1_Onsite</v>
      </c>
      <c r="BH57" s="147" t="s">
        <v>5</v>
      </c>
      <c r="BI57" s="147">
        <v>36</v>
      </c>
      <c r="BJ57" s="147">
        <v>36</v>
      </c>
      <c r="BK57" s="147">
        <v>60</v>
      </c>
      <c r="BL57" s="52" t="s">
        <v>3697</v>
      </c>
      <c r="BM57" s="52" t="s">
        <v>1606</v>
      </c>
      <c r="BN57" s="57" t="str">
        <f t="shared" si="25"/>
        <v>2025EM1100054-MDSDF403</v>
      </c>
      <c r="BO57" s="52" t="str">
        <f t="shared" si="26"/>
        <v>1 missed</v>
      </c>
      <c r="BP57" s="52" t="str">
        <f t="shared" si="27"/>
        <v>0 missed</v>
      </c>
      <c r="BQ57" s="52">
        <f t="shared" si="28"/>
        <v>0</v>
      </c>
      <c r="BR57" s="52">
        <f t="shared" si="29"/>
        <v>1</v>
      </c>
      <c r="BS57" s="56">
        <f t="shared" si="30"/>
        <v>0</v>
      </c>
      <c r="BT57" s="56">
        <f t="shared" si="31"/>
        <v>1</v>
      </c>
      <c r="BU57" s="52" t="str">
        <f t="shared" si="32"/>
        <v>1 missed</v>
      </c>
      <c r="BV57" s="51">
        <f t="shared" si="33"/>
        <v>1</v>
      </c>
      <c r="BW57" s="57">
        <f t="shared" si="34"/>
        <v>0.5</v>
      </c>
      <c r="BX57" s="57" t="str">
        <f t="shared" si="35"/>
        <v>Q-0 A-1 || Q Total-1, A Total-1</v>
      </c>
      <c r="BY57" s="51" t="str" cm="1">
        <f t="array" ref="BY57">IFERROR(INDEX('Attendance-Slot-1'!$Q$2:$Q$1112,MATCH(1,('Attendance-Slot-1'!$A$2:$A$1112=$C57)*('Attendance-Slot-1'!$G$2:$G$1112=BY$2),0)),"No Data")</f>
        <v>P-S1_Onsite</v>
      </c>
      <c r="BZ57" s="51" t="str" cm="1">
        <f t="array" ref="BZ57">IFERROR(INDEX('Attendance-Slot-2'!$Q$2:$Q$2595,MATCH(1,('Attendance-Slot-2'!$A$2:$A$2595=$C57)*('Attendance-Slot-2'!$G$2:$G$2595=BY$2),0)),"No Data")</f>
        <v>No Data</v>
      </c>
      <c r="CA57" s="135">
        <f>VLOOKUP($BN57,'Written Exam Marks'!$H:$Q,10,FALSE)</f>
        <v>9</v>
      </c>
      <c r="CB57" s="135">
        <f>VLOOKUP($BN57,'Written Exam Marks'!$H:$Q,9,FALSE)</f>
        <v>40</v>
      </c>
      <c r="CC57" s="51" t="str">
        <f t="shared" si="36"/>
        <v>Present</v>
      </c>
      <c r="CD57" s="51" t="str">
        <f t="shared" si="37"/>
        <v>P-S1_Onsite</v>
      </c>
      <c r="CE57" s="29">
        <v>13</v>
      </c>
      <c r="CF57" s="29">
        <v>18</v>
      </c>
      <c r="CG57" s="29">
        <v>17</v>
      </c>
      <c r="CH57" s="29">
        <v>48</v>
      </c>
      <c r="CI57" s="29">
        <v>60</v>
      </c>
      <c r="CJ57" s="61" t="s">
        <v>7343</v>
      </c>
      <c r="CK57" s="61" t="s">
        <v>1613</v>
      </c>
      <c r="CL57" s="10" t="str">
        <f t="shared" si="38"/>
        <v>2025EM1100054-MDSDF404</v>
      </c>
      <c r="CM57" s="61" t="str">
        <f t="shared" si="39"/>
        <v>0 missed</v>
      </c>
      <c r="CN57" s="61" t="str">
        <f t="shared" si="40"/>
        <v>0 missed</v>
      </c>
      <c r="CO57" s="111">
        <f t="shared" si="41"/>
        <v>2</v>
      </c>
      <c r="CP57" s="111">
        <f t="shared" si="42"/>
        <v>1</v>
      </c>
      <c r="CQ57" s="9">
        <f t="shared" si="43"/>
        <v>1</v>
      </c>
      <c r="CR57" s="9">
        <f t="shared" si="44"/>
        <v>1</v>
      </c>
      <c r="CS57" s="61" t="str">
        <f t="shared" si="45"/>
        <v>0 missed</v>
      </c>
      <c r="CT57" s="111">
        <f t="shared" si="46"/>
        <v>3</v>
      </c>
      <c r="CU57" s="10">
        <f t="shared" si="47"/>
        <v>1</v>
      </c>
      <c r="CV57" s="10" t="str">
        <f t="shared" si="48"/>
        <v>Q-2 A-1 || Q Total-2, A Total-1</v>
      </c>
      <c r="CW57" s="111" t="str" cm="1">
        <f t="array" ref="CW57">IFERROR(INDEX('Attendance-Slot-1'!$Q$2:$Q$1112,MATCH(1,('Attendance-Slot-1'!$A$2:$A$1112=$C57)*('Attendance-Slot-1'!$G$2:$G$1112=CW$2),0)),"No Data")</f>
        <v>P-S1_Onsite</v>
      </c>
      <c r="CX57" s="111" t="str" cm="1">
        <f t="array" ref="CX57">IFERROR(INDEX('Attendance-Slot-2'!$Q$2:$Q$2595,MATCH(1,('Attendance-Slot-2'!$A$2:$A$2595=$C57)*('Attendance-Slot-2'!$G$2:$G$2595=CW$2),0)),"No Data")</f>
        <v>No Data</v>
      </c>
      <c r="CY57" s="136">
        <f>VLOOKUP($CL57,'Written Exam Marks'!$H:$Q,10,FALSE)</f>
        <v>20.5</v>
      </c>
      <c r="CZ57" s="136">
        <f>VLOOKUP($CL57,'Written Exam Marks'!$H:$Q,9,FALSE)</f>
        <v>40</v>
      </c>
      <c r="DA57" s="111" t="str">
        <f t="shared" si="49"/>
        <v>Present</v>
      </c>
      <c r="DB57" s="111" t="str">
        <f t="shared" si="50"/>
        <v>P-S1_Onsite</v>
      </c>
      <c r="DC57" s="148">
        <v>5</v>
      </c>
      <c r="DD57" s="148">
        <v>6.125</v>
      </c>
      <c r="DE57" s="148">
        <v>9</v>
      </c>
      <c r="DF57" s="148" t="s">
        <v>5</v>
      </c>
      <c r="DG57" s="148">
        <v>18</v>
      </c>
      <c r="DH57" s="148">
        <v>38.125</v>
      </c>
      <c r="DI57" s="148">
        <v>65</v>
      </c>
      <c r="DJ57" s="66" t="s">
        <v>7351</v>
      </c>
      <c r="DK57" s="66" t="s">
        <v>1631</v>
      </c>
      <c r="DL57" s="68" t="str">
        <f t="shared" si="51"/>
        <v>2025EM1100054-MDSDF406</v>
      </c>
      <c r="DM57" s="66" t="str">
        <f t="shared" si="52"/>
        <v>0 missed</v>
      </c>
      <c r="DN57" s="66" t="str">
        <f t="shared" si="53"/>
        <v>1 missed</v>
      </c>
      <c r="DO57" s="62">
        <f t="shared" si="54"/>
        <v>3</v>
      </c>
      <c r="DP57" s="62">
        <f t="shared" si="55"/>
        <v>1</v>
      </c>
      <c r="DQ57" s="67">
        <f t="shared" si="56"/>
        <v>1</v>
      </c>
      <c r="DR57" s="67">
        <f t="shared" si="57"/>
        <v>0.5</v>
      </c>
      <c r="DS57" s="66" t="str">
        <f t="shared" si="58"/>
        <v>1 missed</v>
      </c>
      <c r="DT57" s="62">
        <f t="shared" si="59"/>
        <v>4</v>
      </c>
      <c r="DU57" s="68">
        <f t="shared" si="60"/>
        <v>0.8</v>
      </c>
      <c r="DV57" s="68" t="str">
        <f t="shared" si="61"/>
        <v>Q-3 A-1 || Q Total-3, A Total-2</v>
      </c>
      <c r="DW57" s="62" t="str" cm="1">
        <f t="array" ref="DW57">IFERROR(INDEX('Attendance-Slot-1'!$Q$2:$Q$1112,MATCH(1,('Attendance-Slot-1'!$A$2:$A$1112=$C57)*('Attendance-Slot-1'!$G$2:$G$1112=DW$2),0)),"No Data")</f>
        <v>P-S1_Onsite</v>
      </c>
      <c r="DX57" s="62" t="str" cm="1">
        <f t="array" ref="DX57">IFERROR(INDEX('Attendance-Slot-2'!$Q$2:$Q$2595,MATCH(1,('Attendance-Slot-2'!$A$2:$A$2595=$C57)*('Attendance-Slot-2'!$G$2:$G$2595=DW$2),0)),"No Data")</f>
        <v>No Data</v>
      </c>
      <c r="DY57" s="137">
        <f>VLOOKUP($DL57,'Written Exam Marks'!$H:$Q,10,FALSE)</f>
        <v>26</v>
      </c>
      <c r="DZ57" s="137">
        <f>VLOOKUP($DL57,'Written Exam Marks'!$H:$Q,9,FALSE)</f>
        <v>35</v>
      </c>
      <c r="EA57" s="62" t="str">
        <f t="shared" si="62"/>
        <v>Present</v>
      </c>
      <c r="EB57" s="62" t="str">
        <f t="shared" si="63"/>
        <v>P-S1_Onsite</v>
      </c>
      <c r="EC57" s="114" t="str">
        <f t="shared" si="0"/>
        <v>P-5, 
A-0, 
No Data-0</v>
      </c>
      <c r="ED57" s="114" t="str">
        <f t="shared" si="1"/>
        <v>P-0, 
A-0, 
No Data-5</v>
      </c>
      <c r="EE57" s="114" t="str">
        <f t="shared" si="64"/>
        <v>P-S1_Onsite</v>
      </c>
      <c r="EF57" s="114" t="str">
        <f t="shared" si="65"/>
        <v>P-S1_Onsite</v>
      </c>
      <c r="EG57" s="114" t="str">
        <f t="shared" si="66"/>
        <v>P-S1_Onsite</v>
      </c>
      <c r="EH57" s="114" t="str">
        <f t="shared" si="67"/>
        <v>P-S1_Onsite</v>
      </c>
      <c r="EI57" s="114" t="str">
        <f t="shared" si="68"/>
        <v>P-S1_Onsite</v>
      </c>
      <c r="EJ57" s="114" t="str">
        <f t="shared" si="69"/>
        <v>P-5, A-0, No Data-0</v>
      </c>
      <c r="EK57" s="114" t="s">
        <v>10453</v>
      </c>
      <c r="EL57" s="114">
        <v>26.5</v>
      </c>
      <c r="EM57" s="114">
        <v>10</v>
      </c>
      <c r="EN57" s="114">
        <v>40</v>
      </c>
      <c r="EO57" s="114">
        <v>76.5</v>
      </c>
      <c r="EP57" s="114" t="s">
        <v>7217</v>
      </c>
      <c r="EQ57" s="114" t="s">
        <v>1054</v>
      </c>
      <c r="ER57" s="114" t="s">
        <v>1792</v>
      </c>
      <c r="ES57" s="114"/>
      <c r="ET57" s="30" t="s">
        <v>1792</v>
      </c>
    </row>
    <row r="58" spans="1:150" x14ac:dyDescent="0.25">
      <c r="A58" s="114">
        <v>55</v>
      </c>
      <c r="B58" s="114" t="s">
        <v>7224</v>
      </c>
      <c r="C58" s="80" t="s">
        <v>3802</v>
      </c>
      <c r="D58" s="30" t="s">
        <v>3803</v>
      </c>
      <c r="E58" s="30" t="s">
        <v>3804</v>
      </c>
      <c r="F58" s="33" t="s">
        <v>7201</v>
      </c>
      <c r="G58" s="30" t="s">
        <v>3805</v>
      </c>
      <c r="H58" s="143" t="s">
        <v>5</v>
      </c>
      <c r="I58" s="143" t="s">
        <v>5</v>
      </c>
      <c r="J58" s="143" t="s">
        <v>5</v>
      </c>
      <c r="K58" s="143" t="s">
        <v>5</v>
      </c>
      <c r="L58" s="143">
        <v>0</v>
      </c>
      <c r="M58" s="143">
        <v>65</v>
      </c>
      <c r="N58" s="40" t="s">
        <v>7314</v>
      </c>
      <c r="O58" s="40" t="s">
        <v>1593</v>
      </c>
      <c r="P58" s="13" t="str">
        <f t="shared" si="2"/>
        <v>2025EM1100055-MDSDF401</v>
      </c>
      <c r="Q58" s="40" t="str">
        <f t="shared" si="3"/>
        <v>3 missed</v>
      </c>
      <c r="R58" s="40" t="str">
        <f t="shared" si="4"/>
        <v>1 missed</v>
      </c>
      <c r="S58" s="40">
        <f t="shared" si="5"/>
        <v>0</v>
      </c>
      <c r="T58" s="40">
        <f t="shared" si="6"/>
        <v>0</v>
      </c>
      <c r="U58" s="41">
        <f t="shared" si="7"/>
        <v>0</v>
      </c>
      <c r="V58" s="41">
        <f t="shared" si="8"/>
        <v>0</v>
      </c>
      <c r="W58" s="40" t="str">
        <f t="shared" si="9"/>
        <v>4 missed</v>
      </c>
      <c r="X58" s="113">
        <f t="shared" si="10"/>
        <v>0</v>
      </c>
      <c r="Y58" s="13">
        <f t="shared" si="11"/>
        <v>0</v>
      </c>
      <c r="Z58" s="13" t="str">
        <f t="shared" si="12"/>
        <v>Q-0 A-0 || Q Total-3, A Total-1</v>
      </c>
      <c r="AA58" s="113" t="str" cm="1">
        <f t="array" ref="AA58">IFERROR(INDEX('Attendance-Slot-1'!$Q$2:$Q$1112,MATCH(1,('Attendance-Slot-1'!$A$2:$A$1112=$C58)*('Attendance-Slot-1'!$G$2:$G$1112=AA$2),0)),"No Data")</f>
        <v>No Data</v>
      </c>
      <c r="AB58" s="113" t="str" cm="1">
        <f t="array" ref="AB58">IFERROR(INDEX('Attendance-Slot-2'!$Q$2:$Q$2595,MATCH(1,('Attendance-Slot-2'!$A$2:$A$2595=$C58)*('Attendance-Slot-2'!$G$2:$G$2595=AA$2),0)),"No Data")</f>
        <v>P-S2_Onsite</v>
      </c>
      <c r="AC58" s="133">
        <f>VLOOKUP($P58,'Written Exam Marks'!$H:$Q,10,FALSE)</f>
        <v>10.5</v>
      </c>
      <c r="AD58" s="133">
        <f>VLOOKUP($P58,'Written Exam Marks'!$H:$Q,9,FALSE)</f>
        <v>35</v>
      </c>
      <c r="AE58" s="113" t="str">
        <f t="shared" si="13"/>
        <v>Present</v>
      </c>
      <c r="AF58" s="113" t="str">
        <f t="shared" si="14"/>
        <v>P-S2_Onsite</v>
      </c>
      <c r="AG58" s="146">
        <v>9.5</v>
      </c>
      <c r="AH58" s="146">
        <v>4.5</v>
      </c>
      <c r="AI58" s="146" t="s">
        <v>5</v>
      </c>
      <c r="AJ58" s="146" t="s">
        <v>5</v>
      </c>
      <c r="AK58" s="146" t="s">
        <v>5</v>
      </c>
      <c r="AL58" s="146" t="s">
        <v>5</v>
      </c>
      <c r="AM58" s="146">
        <v>14</v>
      </c>
      <c r="AN58" s="146">
        <v>60</v>
      </c>
      <c r="AO58" s="43" t="s">
        <v>7336</v>
      </c>
      <c r="AP58" s="43" t="s">
        <v>1598</v>
      </c>
      <c r="AQ58" s="50" t="str">
        <f t="shared" si="15"/>
        <v>2025EM1100055-MDSDF402</v>
      </c>
      <c r="AR58" s="43" t="str">
        <f t="shared" si="16"/>
        <v>4 missed</v>
      </c>
      <c r="AS58" s="47" t="s">
        <v>7342</v>
      </c>
      <c r="AT58" s="43">
        <f t="shared" si="17"/>
        <v>2</v>
      </c>
      <c r="AU58" s="48" t="s">
        <v>7342</v>
      </c>
      <c r="AV58" s="49">
        <f t="shared" si="18"/>
        <v>0.33333333333333331</v>
      </c>
      <c r="AW58" s="48" t="s">
        <v>7342</v>
      </c>
      <c r="AX58" s="43" t="str">
        <f t="shared" si="19"/>
        <v>4 missed</v>
      </c>
      <c r="AY58" s="42">
        <f t="shared" si="20"/>
        <v>2</v>
      </c>
      <c r="AZ58" s="50">
        <f t="shared" si="21"/>
        <v>0.33333333333333331</v>
      </c>
      <c r="BA58" s="50" t="str">
        <f t="shared" si="22"/>
        <v>Q-2 A-- || Q Total-6, A Total-0</v>
      </c>
      <c r="BB58" s="42" t="str" cm="1">
        <f t="array" ref="BB58">IFERROR(INDEX('Attendance-Slot-1'!$Q$2:$Q$1112,MATCH(1,('Attendance-Slot-1'!$A$2:$A$1112=$C58)*('Attendance-Slot-1'!$G$2:$G$1112=BB$2),0)),"No Data")</f>
        <v>No Data</v>
      </c>
      <c r="BC58" s="42" t="str" cm="1">
        <f t="array" ref="BC58">IFERROR(INDEX('Attendance-Slot-2'!$Q$2:$Q$2595,MATCH(1,('Attendance-Slot-2'!$A$2:$A$2595=$C58)*('Attendance-Slot-2'!$G$2:$G$2595=BB$2),0)),"No Data")</f>
        <v>P-S2_Onsite</v>
      </c>
      <c r="BD58" s="134">
        <f>VLOOKUP($AQ58,'Written Exam Marks'!$H:$Q,10,FALSE)</f>
        <v>15</v>
      </c>
      <c r="BE58" s="134">
        <f>VLOOKUP($AQ58,'Written Exam Marks'!$H:$Q,9,FALSE)</f>
        <v>40</v>
      </c>
      <c r="BF58" s="42" t="str">
        <f t="shared" si="23"/>
        <v>Present</v>
      </c>
      <c r="BG58" s="42" t="str">
        <f t="shared" si="24"/>
        <v>P-S2_Onsite</v>
      </c>
      <c r="BH58" s="147">
        <v>19</v>
      </c>
      <c r="BI58" s="147" t="s">
        <v>5</v>
      </c>
      <c r="BJ58" s="147">
        <v>19</v>
      </c>
      <c r="BK58" s="147">
        <v>60</v>
      </c>
      <c r="BL58" s="52" t="s">
        <v>3697</v>
      </c>
      <c r="BM58" s="52" t="s">
        <v>1606</v>
      </c>
      <c r="BN58" s="57" t="str">
        <f t="shared" si="25"/>
        <v>2025EM1100055-MDSDF403</v>
      </c>
      <c r="BO58" s="52" t="str">
        <f t="shared" si="26"/>
        <v>0 missed</v>
      </c>
      <c r="BP58" s="52" t="str">
        <f t="shared" si="27"/>
        <v>1 missed</v>
      </c>
      <c r="BQ58" s="52">
        <f t="shared" si="28"/>
        <v>1</v>
      </c>
      <c r="BR58" s="52">
        <f t="shared" si="29"/>
        <v>0</v>
      </c>
      <c r="BS58" s="56">
        <f t="shared" si="30"/>
        <v>1</v>
      </c>
      <c r="BT58" s="56">
        <f t="shared" si="31"/>
        <v>0</v>
      </c>
      <c r="BU58" s="52" t="str">
        <f t="shared" si="32"/>
        <v>1 missed</v>
      </c>
      <c r="BV58" s="51">
        <f t="shared" si="33"/>
        <v>1</v>
      </c>
      <c r="BW58" s="57">
        <f t="shared" si="34"/>
        <v>0.5</v>
      </c>
      <c r="BX58" s="57" t="str">
        <f t="shared" si="35"/>
        <v>Q-1 A-0 || Q Total-1, A Total-1</v>
      </c>
      <c r="BY58" s="51" t="str" cm="1">
        <f t="array" ref="BY58">IFERROR(INDEX('Attendance-Slot-1'!$Q$2:$Q$1112,MATCH(1,('Attendance-Slot-1'!$A$2:$A$1112=$C58)*('Attendance-Slot-1'!$G$2:$G$1112=BY$2),0)),"No Data")</f>
        <v>No Data</v>
      </c>
      <c r="BZ58" s="51" t="str" cm="1">
        <f t="array" ref="BZ58">IFERROR(INDEX('Attendance-Slot-2'!$Q$2:$Q$2595,MATCH(1,('Attendance-Slot-2'!$A$2:$A$2595=$C58)*('Attendance-Slot-2'!$G$2:$G$2595=BY$2),0)),"No Data")</f>
        <v>P-S2_Onsite</v>
      </c>
      <c r="CA58" s="135">
        <f>VLOOKUP($BN58,'Written Exam Marks'!$H:$Q,10,FALSE)</f>
        <v>7</v>
      </c>
      <c r="CB58" s="135">
        <f>VLOOKUP($BN58,'Written Exam Marks'!$H:$Q,9,FALSE)</f>
        <v>40</v>
      </c>
      <c r="CC58" s="51" t="str">
        <f t="shared" si="36"/>
        <v>Present</v>
      </c>
      <c r="CD58" s="51" t="str">
        <f t="shared" si="37"/>
        <v>P-S2_Onsite</v>
      </c>
      <c r="CE58" s="29" t="s">
        <v>5</v>
      </c>
      <c r="CF58" s="29" t="s">
        <v>5</v>
      </c>
      <c r="CG58" s="29" t="s">
        <v>5</v>
      </c>
      <c r="CH58" s="29">
        <v>0</v>
      </c>
      <c r="CI58" s="29">
        <v>60</v>
      </c>
      <c r="CJ58" s="61" t="s">
        <v>7343</v>
      </c>
      <c r="CK58" s="61" t="s">
        <v>1613</v>
      </c>
      <c r="CL58" s="10" t="str">
        <f t="shared" si="38"/>
        <v>2025EM1100055-MDSDF404</v>
      </c>
      <c r="CM58" s="61" t="str">
        <f t="shared" si="39"/>
        <v>2 missed</v>
      </c>
      <c r="CN58" s="61" t="str">
        <f t="shared" si="40"/>
        <v>1 missed</v>
      </c>
      <c r="CO58" s="111">
        <f t="shared" si="41"/>
        <v>0</v>
      </c>
      <c r="CP58" s="111">
        <f t="shared" si="42"/>
        <v>0</v>
      </c>
      <c r="CQ58" s="9">
        <f t="shared" si="43"/>
        <v>0</v>
      </c>
      <c r="CR58" s="9">
        <f t="shared" si="44"/>
        <v>0</v>
      </c>
      <c r="CS58" s="61" t="str">
        <f t="shared" si="45"/>
        <v>3 missed</v>
      </c>
      <c r="CT58" s="111">
        <f t="shared" si="46"/>
        <v>0</v>
      </c>
      <c r="CU58" s="10">
        <f t="shared" si="47"/>
        <v>0</v>
      </c>
      <c r="CV58" s="10" t="str">
        <f t="shared" si="48"/>
        <v>Q-0 A-0 || Q Total-2, A Total-1</v>
      </c>
      <c r="CW58" s="111" t="str" cm="1">
        <f t="array" ref="CW58">IFERROR(INDEX('Attendance-Slot-1'!$Q$2:$Q$1112,MATCH(1,('Attendance-Slot-1'!$A$2:$A$1112=$C58)*('Attendance-Slot-1'!$G$2:$G$1112=CW$2),0)),"No Data")</f>
        <v>No Data</v>
      </c>
      <c r="CX58" s="111" t="str" cm="1">
        <f t="array" ref="CX58">IFERROR(INDEX('Attendance-Slot-2'!$Q$2:$Q$2595,MATCH(1,('Attendance-Slot-2'!$A$2:$A$2595=$C58)*('Attendance-Slot-2'!$G$2:$G$2595=CW$2),0)),"No Data")</f>
        <v>P-S2_Onsite</v>
      </c>
      <c r="CY58" s="136">
        <f>VLOOKUP($CL58,'Written Exam Marks'!$H:$Q,10,FALSE)</f>
        <v>15.5</v>
      </c>
      <c r="CZ58" s="136">
        <f>VLOOKUP($CL58,'Written Exam Marks'!$H:$Q,9,FALSE)</f>
        <v>40</v>
      </c>
      <c r="DA58" s="111" t="str">
        <f t="shared" si="49"/>
        <v>Present</v>
      </c>
      <c r="DB58" s="111" t="str">
        <f t="shared" si="50"/>
        <v>P-S2_Onsite</v>
      </c>
      <c r="DC58" s="148" t="s">
        <v>5</v>
      </c>
      <c r="DD58" s="148" t="s">
        <v>5</v>
      </c>
      <c r="DE58" s="148" t="s">
        <v>5</v>
      </c>
      <c r="DF58" s="148" t="s">
        <v>5</v>
      </c>
      <c r="DG58" s="148" t="s">
        <v>5</v>
      </c>
      <c r="DH58" s="148">
        <v>0</v>
      </c>
      <c r="DI58" s="148">
        <v>65</v>
      </c>
      <c r="DJ58" s="66" t="s">
        <v>7351</v>
      </c>
      <c r="DK58" s="66" t="s">
        <v>1631</v>
      </c>
      <c r="DL58" s="68" t="str">
        <f t="shared" si="51"/>
        <v>2025EM1100055-MDSDF406</v>
      </c>
      <c r="DM58" s="66" t="str">
        <f t="shared" si="52"/>
        <v>3 missed</v>
      </c>
      <c r="DN58" s="66" t="str">
        <f t="shared" si="53"/>
        <v>2 missed</v>
      </c>
      <c r="DO58" s="62">
        <f t="shared" si="54"/>
        <v>0</v>
      </c>
      <c r="DP58" s="62">
        <f t="shared" si="55"/>
        <v>0</v>
      </c>
      <c r="DQ58" s="67">
        <f t="shared" si="56"/>
        <v>0</v>
      </c>
      <c r="DR58" s="67">
        <f t="shared" si="57"/>
        <v>0</v>
      </c>
      <c r="DS58" s="66" t="str">
        <f t="shared" si="58"/>
        <v>5 missed</v>
      </c>
      <c r="DT58" s="62">
        <f t="shared" si="59"/>
        <v>0</v>
      </c>
      <c r="DU58" s="68">
        <f t="shared" si="60"/>
        <v>0</v>
      </c>
      <c r="DV58" s="68" t="str">
        <f t="shared" si="61"/>
        <v>Q-0 A-0 || Q Total-3, A Total-2</v>
      </c>
      <c r="DW58" s="62" t="str" cm="1">
        <f t="array" ref="DW58">IFERROR(INDEX('Attendance-Slot-1'!$Q$2:$Q$1112,MATCH(1,('Attendance-Slot-1'!$A$2:$A$1112=$C58)*('Attendance-Slot-1'!$G$2:$G$1112=DW$2),0)),"No Data")</f>
        <v>No Data</v>
      </c>
      <c r="DX58" s="62" t="str" cm="1">
        <f t="array" ref="DX58">IFERROR(INDEX('Attendance-Slot-2'!$Q$2:$Q$2595,MATCH(1,('Attendance-Slot-2'!$A$2:$A$2595=$C58)*('Attendance-Slot-2'!$G$2:$G$2595=DW$2),0)),"No Data")</f>
        <v>P-S2_Onsite</v>
      </c>
      <c r="DY58" s="137">
        <f>VLOOKUP($DL58,'Written Exam Marks'!$H:$Q,10,FALSE)</f>
        <v>18</v>
      </c>
      <c r="DZ58" s="137">
        <f>VLOOKUP($DL58,'Written Exam Marks'!$H:$Q,9,FALSE)</f>
        <v>35</v>
      </c>
      <c r="EA58" s="62" t="str">
        <f t="shared" si="62"/>
        <v>Present</v>
      </c>
      <c r="EB58" s="62" t="str">
        <f t="shared" si="63"/>
        <v>P-S2_Onsite</v>
      </c>
      <c r="EC58" s="114" t="str">
        <f t="shared" si="0"/>
        <v>P-0, 
A-0, 
No Data-5</v>
      </c>
      <c r="ED58" s="114" t="str">
        <f t="shared" si="1"/>
        <v>P-5, 
A-0, 
No Data-0</v>
      </c>
      <c r="EE58" s="114" t="str">
        <f t="shared" si="64"/>
        <v>P-S2_Onsite</v>
      </c>
      <c r="EF58" s="114" t="str">
        <f t="shared" si="65"/>
        <v>P-S2_Onsite</v>
      </c>
      <c r="EG58" s="114" t="str">
        <f t="shared" si="66"/>
        <v>P-S2_Onsite</v>
      </c>
      <c r="EH58" s="114" t="str">
        <f t="shared" si="67"/>
        <v>P-S2_Onsite</v>
      </c>
      <c r="EI58" s="114" t="str">
        <f t="shared" si="68"/>
        <v>P-S2_Onsite</v>
      </c>
      <c r="EJ58" s="114" t="str">
        <f t="shared" si="69"/>
        <v>P-5, A-0, No Data-0</v>
      </c>
      <c r="EK58" s="114" t="s">
        <v>10453</v>
      </c>
      <c r="EL58" s="114">
        <v>29</v>
      </c>
      <c r="EM58" s="114">
        <v>10</v>
      </c>
      <c r="EN58" s="114">
        <v>37</v>
      </c>
      <c r="EO58" s="114">
        <v>76</v>
      </c>
      <c r="EP58" s="114" t="s">
        <v>7217</v>
      </c>
      <c r="EQ58" s="114" t="s">
        <v>1054</v>
      </c>
      <c r="ER58" s="114" t="s">
        <v>3802</v>
      </c>
      <c r="ES58" s="114"/>
      <c r="ET58" s="30" t="s">
        <v>3802</v>
      </c>
    </row>
    <row r="59" spans="1:150" x14ac:dyDescent="0.25">
      <c r="A59" s="114">
        <v>56</v>
      </c>
      <c r="B59" s="114" t="s">
        <v>7224</v>
      </c>
      <c r="C59" s="80" t="s">
        <v>1801</v>
      </c>
      <c r="D59" s="30" t="s">
        <v>1802</v>
      </c>
      <c r="E59" s="30" t="s">
        <v>1803</v>
      </c>
      <c r="F59" s="33" t="s">
        <v>7202</v>
      </c>
      <c r="G59" s="30" t="s">
        <v>1804</v>
      </c>
      <c r="H59" s="143">
        <v>14</v>
      </c>
      <c r="I59" s="143">
        <v>15</v>
      </c>
      <c r="J59" s="143" t="s">
        <v>5</v>
      </c>
      <c r="K59" s="143">
        <v>15</v>
      </c>
      <c r="L59" s="143">
        <v>44</v>
      </c>
      <c r="M59" s="143">
        <v>65</v>
      </c>
      <c r="N59" s="40" t="s">
        <v>7314</v>
      </c>
      <c r="O59" s="40" t="s">
        <v>1593</v>
      </c>
      <c r="P59" s="13" t="str">
        <f t="shared" si="2"/>
        <v>2025EM1100056-MDSDF401</v>
      </c>
      <c r="Q59" s="40" t="str">
        <f t="shared" si="3"/>
        <v>1 missed</v>
      </c>
      <c r="R59" s="40" t="str">
        <f t="shared" si="4"/>
        <v>0 missed</v>
      </c>
      <c r="S59" s="40">
        <f t="shared" si="5"/>
        <v>2</v>
      </c>
      <c r="T59" s="40">
        <f t="shared" si="6"/>
        <v>1</v>
      </c>
      <c r="U59" s="41">
        <f t="shared" si="7"/>
        <v>0.66666666666666663</v>
      </c>
      <c r="V59" s="41">
        <f t="shared" si="8"/>
        <v>1</v>
      </c>
      <c r="W59" s="40" t="str">
        <f t="shared" si="9"/>
        <v>1 missed</v>
      </c>
      <c r="X59" s="113">
        <f t="shared" si="10"/>
        <v>3</v>
      </c>
      <c r="Y59" s="13">
        <f t="shared" si="11"/>
        <v>0.75</v>
      </c>
      <c r="Z59" s="13" t="str">
        <f t="shared" si="12"/>
        <v>Q-2 A-1 || Q Total-3, A Total-1</v>
      </c>
      <c r="AA59" s="113" t="str" cm="1">
        <f t="array" ref="AA59">IFERROR(INDEX('Attendance-Slot-1'!$Q$2:$Q$1112,MATCH(1,('Attendance-Slot-1'!$A$2:$A$1112=$C59)*('Attendance-Slot-1'!$G$2:$G$1112=AA$2),0)),"No Data")</f>
        <v>No Data</v>
      </c>
      <c r="AB59" s="113" t="str" cm="1">
        <f t="array" ref="AB59">IFERROR(INDEX('Attendance-Slot-2'!$Q$2:$Q$2595,MATCH(1,('Attendance-Slot-2'!$A$2:$A$2595=$C59)*('Attendance-Slot-2'!$G$2:$G$2595=AA$2),0)),"No Data")</f>
        <v>P-S2_Onsite</v>
      </c>
      <c r="AC59" s="133">
        <f>VLOOKUP($P59,'Written Exam Marks'!$H:$Q,10,FALSE)</f>
        <v>25.5</v>
      </c>
      <c r="AD59" s="133">
        <f>VLOOKUP($P59,'Written Exam Marks'!$H:$Q,9,FALSE)</f>
        <v>35</v>
      </c>
      <c r="AE59" s="113" t="str">
        <f t="shared" si="13"/>
        <v>Present</v>
      </c>
      <c r="AF59" s="113" t="str">
        <f t="shared" si="14"/>
        <v>P-S2_Onsite</v>
      </c>
      <c r="AG59" s="146">
        <v>10</v>
      </c>
      <c r="AH59" s="146">
        <v>9.5</v>
      </c>
      <c r="AI59" s="146">
        <v>10</v>
      </c>
      <c r="AJ59" s="146">
        <v>10</v>
      </c>
      <c r="AK59" s="146">
        <v>8</v>
      </c>
      <c r="AL59" s="146" t="s">
        <v>5</v>
      </c>
      <c r="AM59" s="146">
        <v>47.5</v>
      </c>
      <c r="AN59" s="146">
        <v>60</v>
      </c>
      <c r="AO59" s="43" t="s">
        <v>7336</v>
      </c>
      <c r="AP59" s="43" t="s">
        <v>1598</v>
      </c>
      <c r="AQ59" s="50" t="str">
        <f t="shared" si="15"/>
        <v>2025EM1100056-MDSDF402</v>
      </c>
      <c r="AR59" s="43" t="str">
        <f t="shared" si="16"/>
        <v>1 missed</v>
      </c>
      <c r="AS59" s="47" t="s">
        <v>7342</v>
      </c>
      <c r="AT59" s="43">
        <f t="shared" si="17"/>
        <v>5</v>
      </c>
      <c r="AU59" s="48" t="s">
        <v>7342</v>
      </c>
      <c r="AV59" s="49">
        <f t="shared" si="18"/>
        <v>0.83333333333333337</v>
      </c>
      <c r="AW59" s="48" t="s">
        <v>7342</v>
      </c>
      <c r="AX59" s="43" t="str">
        <f t="shared" si="19"/>
        <v>1 missed</v>
      </c>
      <c r="AY59" s="42">
        <f t="shared" si="20"/>
        <v>5</v>
      </c>
      <c r="AZ59" s="50">
        <f t="shared" si="21"/>
        <v>0.83333333333333337</v>
      </c>
      <c r="BA59" s="50" t="str">
        <f t="shared" si="22"/>
        <v>Q-5 A-- || Q Total-6, A Total-0</v>
      </c>
      <c r="BB59" s="42" t="str" cm="1">
        <f t="array" ref="BB59">IFERROR(INDEX('Attendance-Slot-1'!$Q$2:$Q$1112,MATCH(1,('Attendance-Slot-1'!$A$2:$A$1112=$C59)*('Attendance-Slot-1'!$G$2:$G$1112=BB$2),0)),"No Data")</f>
        <v>No Data</v>
      </c>
      <c r="BC59" s="42" t="str" cm="1">
        <f t="array" ref="BC59">IFERROR(INDEX('Attendance-Slot-2'!$Q$2:$Q$2595,MATCH(1,('Attendance-Slot-2'!$A$2:$A$2595=$C59)*('Attendance-Slot-2'!$G$2:$G$2595=BB$2),0)),"No Data")</f>
        <v>P-S2_Onsite</v>
      </c>
      <c r="BD59" s="134">
        <f>VLOOKUP($AQ59,'Written Exam Marks'!$H:$Q,10,FALSE)</f>
        <v>32</v>
      </c>
      <c r="BE59" s="134">
        <f>VLOOKUP($AQ59,'Written Exam Marks'!$H:$Q,9,FALSE)</f>
        <v>40</v>
      </c>
      <c r="BF59" s="42" t="str">
        <f t="shared" si="23"/>
        <v>Present</v>
      </c>
      <c r="BG59" s="42" t="str">
        <f t="shared" si="24"/>
        <v>P-S2_Onsite</v>
      </c>
      <c r="BH59" s="147">
        <v>19</v>
      </c>
      <c r="BI59" s="147">
        <v>14</v>
      </c>
      <c r="BJ59" s="147">
        <v>33</v>
      </c>
      <c r="BK59" s="147">
        <v>60</v>
      </c>
      <c r="BL59" s="52" t="s">
        <v>3697</v>
      </c>
      <c r="BM59" s="52" t="s">
        <v>1606</v>
      </c>
      <c r="BN59" s="57" t="str">
        <f t="shared" si="25"/>
        <v>2025EM1100056-MDSDF403</v>
      </c>
      <c r="BO59" s="52" t="str">
        <f t="shared" si="26"/>
        <v>0 missed</v>
      </c>
      <c r="BP59" s="52" t="str">
        <f t="shared" si="27"/>
        <v>0 missed</v>
      </c>
      <c r="BQ59" s="52">
        <f t="shared" si="28"/>
        <v>1</v>
      </c>
      <c r="BR59" s="52">
        <f t="shared" si="29"/>
        <v>1</v>
      </c>
      <c r="BS59" s="56">
        <f t="shared" si="30"/>
        <v>1</v>
      </c>
      <c r="BT59" s="56">
        <f t="shared" si="31"/>
        <v>1</v>
      </c>
      <c r="BU59" s="52" t="str">
        <f t="shared" si="32"/>
        <v>0 missed</v>
      </c>
      <c r="BV59" s="51">
        <f t="shared" si="33"/>
        <v>2</v>
      </c>
      <c r="BW59" s="57">
        <f t="shared" si="34"/>
        <v>1</v>
      </c>
      <c r="BX59" s="57" t="str">
        <f t="shared" si="35"/>
        <v>Q-1 A-1 || Q Total-1, A Total-1</v>
      </c>
      <c r="BY59" s="51" t="str" cm="1">
        <f t="array" ref="BY59">IFERROR(INDEX('Attendance-Slot-1'!$Q$2:$Q$1112,MATCH(1,('Attendance-Slot-1'!$A$2:$A$1112=$C59)*('Attendance-Slot-1'!$G$2:$G$1112=BY$2),0)),"No Data")</f>
        <v>No Data</v>
      </c>
      <c r="BZ59" s="51" t="str" cm="1">
        <f t="array" ref="BZ59">IFERROR(INDEX('Attendance-Slot-2'!$Q$2:$Q$2595,MATCH(1,('Attendance-Slot-2'!$A$2:$A$2595=$C59)*('Attendance-Slot-2'!$G$2:$G$2595=BY$2),0)),"No Data")</f>
        <v>P-S2_Onsite</v>
      </c>
      <c r="CA59" s="135">
        <f>VLOOKUP($BN59,'Written Exam Marks'!$H:$Q,10,FALSE)</f>
        <v>24.5</v>
      </c>
      <c r="CB59" s="135">
        <f>VLOOKUP($BN59,'Written Exam Marks'!$H:$Q,9,FALSE)</f>
        <v>40</v>
      </c>
      <c r="CC59" s="51" t="str">
        <f t="shared" si="36"/>
        <v>Present</v>
      </c>
      <c r="CD59" s="51" t="str">
        <f t="shared" si="37"/>
        <v>P-S2_Onsite</v>
      </c>
      <c r="CE59" s="29">
        <v>19</v>
      </c>
      <c r="CF59" s="29">
        <v>19</v>
      </c>
      <c r="CG59" s="29" t="s">
        <v>5</v>
      </c>
      <c r="CH59" s="29">
        <v>38</v>
      </c>
      <c r="CI59" s="29">
        <v>60</v>
      </c>
      <c r="CJ59" s="61" t="s">
        <v>7343</v>
      </c>
      <c r="CK59" s="61" t="s">
        <v>1613</v>
      </c>
      <c r="CL59" s="10" t="str">
        <f t="shared" si="38"/>
        <v>2025EM1100056-MDSDF404</v>
      </c>
      <c r="CM59" s="61" t="str">
        <f t="shared" si="39"/>
        <v>0 missed</v>
      </c>
      <c r="CN59" s="61" t="str">
        <f t="shared" si="40"/>
        <v>1 missed</v>
      </c>
      <c r="CO59" s="111">
        <f t="shared" si="41"/>
        <v>2</v>
      </c>
      <c r="CP59" s="111">
        <f t="shared" si="42"/>
        <v>0</v>
      </c>
      <c r="CQ59" s="9">
        <f t="shared" si="43"/>
        <v>1</v>
      </c>
      <c r="CR59" s="9">
        <f t="shared" si="44"/>
        <v>0</v>
      </c>
      <c r="CS59" s="61" t="str">
        <f t="shared" si="45"/>
        <v>1 missed</v>
      </c>
      <c r="CT59" s="111">
        <f t="shared" si="46"/>
        <v>2</v>
      </c>
      <c r="CU59" s="10">
        <f t="shared" si="47"/>
        <v>0.66666666666666663</v>
      </c>
      <c r="CV59" s="10" t="str">
        <f t="shared" si="48"/>
        <v>Q-2 A-0 || Q Total-2, A Total-1</v>
      </c>
      <c r="CW59" s="111" t="str" cm="1">
        <f t="array" ref="CW59">IFERROR(INDEX('Attendance-Slot-1'!$Q$2:$Q$1112,MATCH(1,('Attendance-Slot-1'!$A$2:$A$1112=$C59)*('Attendance-Slot-1'!$G$2:$G$1112=CW$2),0)),"No Data")</f>
        <v>P-S1_Onsite</v>
      </c>
      <c r="CX59" s="111" t="str" cm="1">
        <f t="array" ref="CX59">IFERROR(INDEX('Attendance-Slot-2'!$Q$2:$Q$2595,MATCH(1,('Attendance-Slot-2'!$A$2:$A$2595=$C59)*('Attendance-Slot-2'!$G$2:$G$2595=CW$2),0)),"No Data")</f>
        <v>No Data</v>
      </c>
      <c r="CY59" s="136">
        <f>VLOOKUP($CL59,'Written Exam Marks'!$H:$Q,10,FALSE)</f>
        <v>33.5</v>
      </c>
      <c r="CZ59" s="136">
        <f>VLOOKUP($CL59,'Written Exam Marks'!$H:$Q,9,FALSE)</f>
        <v>40</v>
      </c>
      <c r="DA59" s="111" t="str">
        <f t="shared" si="49"/>
        <v>Present</v>
      </c>
      <c r="DB59" s="111" t="str">
        <f t="shared" si="50"/>
        <v>P-S1_Onsite</v>
      </c>
      <c r="DC59" s="148">
        <v>6</v>
      </c>
      <c r="DD59" s="148">
        <v>6.625</v>
      </c>
      <c r="DE59" s="148">
        <v>8</v>
      </c>
      <c r="DF59" s="148">
        <v>10</v>
      </c>
      <c r="DG59" s="148">
        <v>18</v>
      </c>
      <c r="DH59" s="148">
        <v>48.625</v>
      </c>
      <c r="DI59" s="148">
        <v>65</v>
      </c>
      <c r="DJ59" s="66" t="s">
        <v>7351</v>
      </c>
      <c r="DK59" s="66" t="s">
        <v>1631</v>
      </c>
      <c r="DL59" s="68" t="str">
        <f t="shared" si="51"/>
        <v>2025EM1100056-MDSDF406</v>
      </c>
      <c r="DM59" s="66" t="str">
        <f t="shared" si="52"/>
        <v>0 missed</v>
      </c>
      <c r="DN59" s="66" t="str">
        <f t="shared" si="53"/>
        <v>0 missed</v>
      </c>
      <c r="DO59" s="62">
        <f t="shared" si="54"/>
        <v>3</v>
      </c>
      <c r="DP59" s="62">
        <f t="shared" si="55"/>
        <v>2</v>
      </c>
      <c r="DQ59" s="67">
        <f t="shared" si="56"/>
        <v>1</v>
      </c>
      <c r="DR59" s="67">
        <f t="shared" si="57"/>
        <v>1</v>
      </c>
      <c r="DS59" s="66" t="str">
        <f t="shared" si="58"/>
        <v>0 missed</v>
      </c>
      <c r="DT59" s="62">
        <f t="shared" si="59"/>
        <v>5</v>
      </c>
      <c r="DU59" s="68">
        <f t="shared" si="60"/>
        <v>1</v>
      </c>
      <c r="DV59" s="68" t="str">
        <f t="shared" si="61"/>
        <v>Q-3 A-2 || Q Total-3, A Total-2</v>
      </c>
      <c r="DW59" s="62" t="str" cm="1">
        <f t="array" ref="DW59">IFERROR(INDEX('Attendance-Slot-1'!$Q$2:$Q$1112,MATCH(1,('Attendance-Slot-1'!$A$2:$A$1112=$C59)*('Attendance-Slot-1'!$G$2:$G$1112=DW$2),0)),"No Data")</f>
        <v>P-S1_Onsite</v>
      </c>
      <c r="DX59" s="62" t="str" cm="1">
        <f t="array" ref="DX59">IFERROR(INDEX('Attendance-Slot-2'!$Q$2:$Q$2595,MATCH(1,('Attendance-Slot-2'!$A$2:$A$2595=$C59)*('Attendance-Slot-2'!$G$2:$G$2595=DW$2),0)),"No Data")</f>
        <v>No Data</v>
      </c>
      <c r="DY59" s="137">
        <f>VLOOKUP($DL59,'Written Exam Marks'!$H:$Q,10,FALSE)</f>
        <v>30</v>
      </c>
      <c r="DZ59" s="137">
        <f>VLOOKUP($DL59,'Written Exam Marks'!$H:$Q,9,FALSE)</f>
        <v>35</v>
      </c>
      <c r="EA59" s="62" t="str">
        <f t="shared" si="62"/>
        <v>Present</v>
      </c>
      <c r="EB59" s="62" t="str">
        <f t="shared" si="63"/>
        <v>P-S1_Onsite</v>
      </c>
      <c r="EC59" s="114" t="str">
        <f t="shared" si="0"/>
        <v>P-2, 
A-0, 
No Data-3</v>
      </c>
      <c r="ED59" s="114" t="str">
        <f t="shared" si="1"/>
        <v>P-3, 
A-0, 
No Data-2</v>
      </c>
      <c r="EE59" s="114" t="str">
        <f t="shared" si="64"/>
        <v>P-S2_Onsite</v>
      </c>
      <c r="EF59" s="114" t="str">
        <f t="shared" si="65"/>
        <v>P-S2_Onsite</v>
      </c>
      <c r="EG59" s="114" t="str">
        <f t="shared" si="66"/>
        <v>P-S2_Onsite</v>
      </c>
      <c r="EH59" s="114" t="str">
        <f t="shared" si="67"/>
        <v>P-S1_Onsite</v>
      </c>
      <c r="EI59" s="114" t="str">
        <f t="shared" si="68"/>
        <v>P-S1_Onsite</v>
      </c>
      <c r="EJ59" s="114" t="str">
        <f t="shared" si="69"/>
        <v>P-5, A-0, No Data-0</v>
      </c>
      <c r="EK59" s="114" t="s">
        <v>10453</v>
      </c>
      <c r="EL59" s="114">
        <v>30</v>
      </c>
      <c r="EM59" s="114">
        <v>9</v>
      </c>
      <c r="EN59" s="114">
        <v>54</v>
      </c>
      <c r="EO59" s="114">
        <v>93</v>
      </c>
      <c r="EP59" s="114" t="s">
        <v>7217</v>
      </c>
      <c r="EQ59" s="114" t="s">
        <v>1054</v>
      </c>
      <c r="ER59" s="114" t="s">
        <v>1801</v>
      </c>
      <c r="ES59" s="114"/>
      <c r="ET59" s="30" t="s">
        <v>1801</v>
      </c>
    </row>
    <row r="60" spans="1:150" x14ac:dyDescent="0.25">
      <c r="A60" s="114">
        <v>57</v>
      </c>
      <c r="B60" s="114" t="s">
        <v>7224</v>
      </c>
      <c r="C60" s="80" t="s">
        <v>3806</v>
      </c>
      <c r="D60" s="30" t="s">
        <v>3807</v>
      </c>
      <c r="E60" s="30" t="s">
        <v>3808</v>
      </c>
      <c r="F60" s="33" t="s">
        <v>7202</v>
      </c>
      <c r="G60" s="30" t="s">
        <v>3809</v>
      </c>
      <c r="H60" s="143">
        <v>15</v>
      </c>
      <c r="I60" s="143">
        <v>15</v>
      </c>
      <c r="J60" s="143">
        <v>20</v>
      </c>
      <c r="K60" s="143">
        <v>15</v>
      </c>
      <c r="L60" s="143">
        <v>65</v>
      </c>
      <c r="M60" s="143">
        <v>65</v>
      </c>
      <c r="N60" s="40" t="s">
        <v>7314</v>
      </c>
      <c r="O60" s="40" t="s">
        <v>1593</v>
      </c>
      <c r="P60" s="13" t="str">
        <f t="shared" si="2"/>
        <v>2025EM1100057-MDSDF401</v>
      </c>
      <c r="Q60" s="40" t="str">
        <f t="shared" si="3"/>
        <v>0 missed</v>
      </c>
      <c r="R60" s="40" t="str">
        <f t="shared" si="4"/>
        <v>0 missed</v>
      </c>
      <c r="S60" s="40">
        <f t="shared" si="5"/>
        <v>3</v>
      </c>
      <c r="T60" s="40">
        <f t="shared" si="6"/>
        <v>1</v>
      </c>
      <c r="U60" s="41">
        <f t="shared" si="7"/>
        <v>1</v>
      </c>
      <c r="V60" s="41">
        <f t="shared" si="8"/>
        <v>1</v>
      </c>
      <c r="W60" s="40" t="str">
        <f t="shared" si="9"/>
        <v>0 missed</v>
      </c>
      <c r="X60" s="113">
        <f t="shared" si="10"/>
        <v>4</v>
      </c>
      <c r="Y60" s="13">
        <f t="shared" si="11"/>
        <v>1</v>
      </c>
      <c r="Z60" s="13" t="str">
        <f t="shared" si="12"/>
        <v>Q-3 A-1 || Q Total-3, A Total-1</v>
      </c>
      <c r="AA60" s="113" t="str" cm="1">
        <f t="array" ref="AA60">IFERROR(INDEX('Attendance-Slot-1'!$Q$2:$Q$1112,MATCH(1,('Attendance-Slot-1'!$A$2:$A$1112=$C60)*('Attendance-Slot-1'!$G$2:$G$1112=AA$2),0)),"No Data")</f>
        <v>No Data</v>
      </c>
      <c r="AB60" s="113" t="str" cm="1">
        <f t="array" ref="AB60">IFERROR(INDEX('Attendance-Slot-2'!$Q$2:$Q$2595,MATCH(1,('Attendance-Slot-2'!$A$2:$A$2595=$C60)*('Attendance-Slot-2'!$G$2:$G$2595=AA$2),0)),"No Data")</f>
        <v>P-S2_Onsite</v>
      </c>
      <c r="AC60" s="133">
        <f>VLOOKUP($P60,'Written Exam Marks'!$H:$Q,10,FALSE)</f>
        <v>19.5</v>
      </c>
      <c r="AD60" s="133">
        <f>VLOOKUP($P60,'Written Exam Marks'!$H:$Q,9,FALSE)</f>
        <v>35</v>
      </c>
      <c r="AE60" s="113" t="str">
        <f t="shared" si="13"/>
        <v>Present</v>
      </c>
      <c r="AF60" s="113" t="str">
        <f t="shared" si="14"/>
        <v>P-S2_Onsite</v>
      </c>
      <c r="AG60" s="146">
        <v>10</v>
      </c>
      <c r="AH60" s="146">
        <v>9.5</v>
      </c>
      <c r="AI60" s="146">
        <v>10</v>
      </c>
      <c r="AJ60" s="146">
        <v>10</v>
      </c>
      <c r="AK60" s="146">
        <v>10</v>
      </c>
      <c r="AL60" s="146">
        <v>10</v>
      </c>
      <c r="AM60" s="146">
        <v>59.5</v>
      </c>
      <c r="AN60" s="146">
        <v>60</v>
      </c>
      <c r="AO60" s="43" t="s">
        <v>7336</v>
      </c>
      <c r="AP60" s="43" t="s">
        <v>1598</v>
      </c>
      <c r="AQ60" s="50" t="str">
        <f t="shared" si="15"/>
        <v>2025EM1100057-MDSDF402</v>
      </c>
      <c r="AR60" s="43" t="str">
        <f t="shared" si="16"/>
        <v>0 missed</v>
      </c>
      <c r="AS60" s="47" t="s">
        <v>7342</v>
      </c>
      <c r="AT60" s="43">
        <f t="shared" si="17"/>
        <v>6</v>
      </c>
      <c r="AU60" s="48" t="s">
        <v>7342</v>
      </c>
      <c r="AV60" s="49">
        <f t="shared" si="18"/>
        <v>1</v>
      </c>
      <c r="AW60" s="48" t="s">
        <v>7342</v>
      </c>
      <c r="AX60" s="43" t="str">
        <f t="shared" si="19"/>
        <v>0 missed</v>
      </c>
      <c r="AY60" s="42">
        <f t="shared" si="20"/>
        <v>6</v>
      </c>
      <c r="AZ60" s="50">
        <f t="shared" si="21"/>
        <v>1</v>
      </c>
      <c r="BA60" s="50" t="str">
        <f t="shared" si="22"/>
        <v>Q-6 A-- || Q Total-6, A Total-0</v>
      </c>
      <c r="BB60" s="42" t="str" cm="1">
        <f t="array" ref="BB60">IFERROR(INDEX('Attendance-Slot-1'!$Q$2:$Q$1112,MATCH(1,('Attendance-Slot-1'!$A$2:$A$1112=$C60)*('Attendance-Slot-1'!$G$2:$G$1112=BB$2),0)),"No Data")</f>
        <v>No Data</v>
      </c>
      <c r="BC60" s="42" t="str" cm="1">
        <f t="array" ref="BC60">IFERROR(INDEX('Attendance-Slot-2'!$Q$2:$Q$2595,MATCH(1,('Attendance-Slot-2'!$A$2:$A$2595=$C60)*('Attendance-Slot-2'!$G$2:$G$2595=BB$2),0)),"No Data")</f>
        <v>P-S2_Onsite</v>
      </c>
      <c r="BD60" s="134">
        <f>VLOOKUP($AQ60,'Written Exam Marks'!$H:$Q,10,FALSE)</f>
        <v>31</v>
      </c>
      <c r="BE60" s="134">
        <f>VLOOKUP($AQ60,'Written Exam Marks'!$H:$Q,9,FALSE)</f>
        <v>40</v>
      </c>
      <c r="BF60" s="42" t="str">
        <f t="shared" si="23"/>
        <v>Present</v>
      </c>
      <c r="BG60" s="42" t="str">
        <f t="shared" si="24"/>
        <v>P-S2_Onsite</v>
      </c>
      <c r="BH60" s="147">
        <v>20</v>
      </c>
      <c r="BI60" s="147">
        <v>25</v>
      </c>
      <c r="BJ60" s="147">
        <v>45</v>
      </c>
      <c r="BK60" s="147">
        <v>60</v>
      </c>
      <c r="BL60" s="52" t="s">
        <v>3697</v>
      </c>
      <c r="BM60" s="52" t="s">
        <v>1606</v>
      </c>
      <c r="BN60" s="57" t="str">
        <f t="shared" si="25"/>
        <v>2025EM1100057-MDSDF403</v>
      </c>
      <c r="BO60" s="52" t="str">
        <f t="shared" si="26"/>
        <v>0 missed</v>
      </c>
      <c r="BP60" s="52" t="str">
        <f t="shared" si="27"/>
        <v>0 missed</v>
      </c>
      <c r="BQ60" s="52">
        <f t="shared" si="28"/>
        <v>1</v>
      </c>
      <c r="BR60" s="52">
        <f t="shared" si="29"/>
        <v>1</v>
      </c>
      <c r="BS60" s="56">
        <f t="shared" si="30"/>
        <v>1</v>
      </c>
      <c r="BT60" s="56">
        <f t="shared" si="31"/>
        <v>1</v>
      </c>
      <c r="BU60" s="52" t="str">
        <f t="shared" si="32"/>
        <v>0 missed</v>
      </c>
      <c r="BV60" s="51">
        <f t="shared" si="33"/>
        <v>2</v>
      </c>
      <c r="BW60" s="57">
        <f t="shared" si="34"/>
        <v>1</v>
      </c>
      <c r="BX60" s="57" t="str">
        <f t="shared" si="35"/>
        <v>Q-1 A-1 || Q Total-1, A Total-1</v>
      </c>
      <c r="BY60" s="51" t="str" cm="1">
        <f t="array" ref="BY60">IFERROR(INDEX('Attendance-Slot-1'!$Q$2:$Q$1112,MATCH(1,('Attendance-Slot-1'!$A$2:$A$1112=$C60)*('Attendance-Slot-1'!$G$2:$G$1112=BY$2),0)),"No Data")</f>
        <v>No Data</v>
      </c>
      <c r="BZ60" s="51" t="str" cm="1">
        <f t="array" ref="BZ60">IFERROR(INDEX('Attendance-Slot-2'!$Q$2:$Q$2595,MATCH(1,('Attendance-Slot-2'!$A$2:$A$2595=$C60)*('Attendance-Slot-2'!$G$2:$G$2595=BY$2),0)),"No Data")</f>
        <v>P-S2_Onsite</v>
      </c>
      <c r="CA60" s="135">
        <f>VLOOKUP($BN60,'Written Exam Marks'!$H:$Q,10,FALSE)</f>
        <v>22</v>
      </c>
      <c r="CB60" s="135">
        <f>VLOOKUP($BN60,'Written Exam Marks'!$H:$Q,9,FALSE)</f>
        <v>40</v>
      </c>
      <c r="CC60" s="51" t="str">
        <f t="shared" si="36"/>
        <v>Present</v>
      </c>
      <c r="CD60" s="51" t="str">
        <f t="shared" si="37"/>
        <v>P-S2_Onsite</v>
      </c>
      <c r="CE60" s="29">
        <v>19</v>
      </c>
      <c r="CF60" s="29">
        <v>20</v>
      </c>
      <c r="CG60" s="29">
        <v>18</v>
      </c>
      <c r="CH60" s="29">
        <v>57</v>
      </c>
      <c r="CI60" s="29">
        <v>60</v>
      </c>
      <c r="CJ60" s="61" t="s">
        <v>7343</v>
      </c>
      <c r="CK60" s="61" t="s">
        <v>1613</v>
      </c>
      <c r="CL60" s="10" t="str">
        <f t="shared" si="38"/>
        <v>2025EM1100057-MDSDF404</v>
      </c>
      <c r="CM60" s="61" t="str">
        <f t="shared" si="39"/>
        <v>0 missed</v>
      </c>
      <c r="CN60" s="61" t="str">
        <f t="shared" si="40"/>
        <v>0 missed</v>
      </c>
      <c r="CO60" s="111">
        <f t="shared" si="41"/>
        <v>2</v>
      </c>
      <c r="CP60" s="111">
        <f t="shared" si="42"/>
        <v>1</v>
      </c>
      <c r="CQ60" s="9">
        <f t="shared" si="43"/>
        <v>1</v>
      </c>
      <c r="CR60" s="9">
        <f t="shared" si="44"/>
        <v>1</v>
      </c>
      <c r="CS60" s="61" t="str">
        <f t="shared" si="45"/>
        <v>0 missed</v>
      </c>
      <c r="CT60" s="111">
        <f t="shared" si="46"/>
        <v>3</v>
      </c>
      <c r="CU60" s="10">
        <f t="shared" si="47"/>
        <v>1</v>
      </c>
      <c r="CV60" s="10" t="str">
        <f t="shared" si="48"/>
        <v>Q-2 A-1 || Q Total-2, A Total-1</v>
      </c>
      <c r="CW60" s="111" t="str" cm="1">
        <f t="array" ref="CW60">IFERROR(INDEX('Attendance-Slot-1'!$Q$2:$Q$1112,MATCH(1,('Attendance-Slot-1'!$A$2:$A$1112=$C60)*('Attendance-Slot-1'!$G$2:$G$1112=CW$2),0)),"No Data")</f>
        <v>No Data</v>
      </c>
      <c r="CX60" s="111" t="str" cm="1">
        <f t="array" ref="CX60">IFERROR(INDEX('Attendance-Slot-2'!$Q$2:$Q$2595,MATCH(1,('Attendance-Slot-2'!$A$2:$A$2595=$C60)*('Attendance-Slot-2'!$G$2:$G$2595=CW$2),0)),"No Data")</f>
        <v>P-S2_Onsite</v>
      </c>
      <c r="CY60" s="136">
        <f>VLOOKUP($CL60,'Written Exam Marks'!$H:$Q,10,FALSE)</f>
        <v>34</v>
      </c>
      <c r="CZ60" s="136">
        <f>VLOOKUP($CL60,'Written Exam Marks'!$H:$Q,9,FALSE)</f>
        <v>40</v>
      </c>
      <c r="DA60" s="111" t="str">
        <f t="shared" si="49"/>
        <v>Present</v>
      </c>
      <c r="DB60" s="111" t="str">
        <f t="shared" si="50"/>
        <v>P-S2_Onsite</v>
      </c>
      <c r="DC60" s="148">
        <v>7</v>
      </c>
      <c r="DD60" s="148">
        <v>7.5</v>
      </c>
      <c r="DE60" s="148">
        <v>8</v>
      </c>
      <c r="DF60" s="148">
        <v>10</v>
      </c>
      <c r="DG60" s="148">
        <v>18</v>
      </c>
      <c r="DH60" s="148">
        <v>50.5</v>
      </c>
      <c r="DI60" s="148">
        <v>65</v>
      </c>
      <c r="DJ60" s="66" t="s">
        <v>7351</v>
      </c>
      <c r="DK60" s="66" t="s">
        <v>1631</v>
      </c>
      <c r="DL60" s="68" t="str">
        <f t="shared" si="51"/>
        <v>2025EM1100057-MDSDF406</v>
      </c>
      <c r="DM60" s="66" t="str">
        <f t="shared" si="52"/>
        <v>0 missed</v>
      </c>
      <c r="DN60" s="66" t="str">
        <f t="shared" si="53"/>
        <v>0 missed</v>
      </c>
      <c r="DO60" s="62">
        <f t="shared" si="54"/>
        <v>3</v>
      </c>
      <c r="DP60" s="62">
        <f t="shared" si="55"/>
        <v>2</v>
      </c>
      <c r="DQ60" s="67">
        <f t="shared" si="56"/>
        <v>1</v>
      </c>
      <c r="DR60" s="67">
        <f t="shared" si="57"/>
        <v>1</v>
      </c>
      <c r="DS60" s="66" t="str">
        <f t="shared" si="58"/>
        <v>0 missed</v>
      </c>
      <c r="DT60" s="62">
        <f t="shared" si="59"/>
        <v>5</v>
      </c>
      <c r="DU60" s="68">
        <f t="shared" si="60"/>
        <v>1</v>
      </c>
      <c r="DV60" s="68" t="str">
        <f t="shared" si="61"/>
        <v>Q-3 A-2 || Q Total-3, A Total-2</v>
      </c>
      <c r="DW60" s="62" t="str" cm="1">
        <f t="array" ref="DW60">IFERROR(INDEX('Attendance-Slot-1'!$Q$2:$Q$1112,MATCH(1,('Attendance-Slot-1'!$A$2:$A$1112=$C60)*('Attendance-Slot-1'!$G$2:$G$1112=DW$2),0)),"No Data")</f>
        <v>No Data</v>
      </c>
      <c r="DX60" s="62" t="str" cm="1">
        <f t="array" ref="DX60">IFERROR(INDEX('Attendance-Slot-2'!$Q$2:$Q$2595,MATCH(1,('Attendance-Slot-2'!$A$2:$A$2595=$C60)*('Attendance-Slot-2'!$G$2:$G$2595=DW$2),0)),"No Data")</f>
        <v>P-S2_Onsite</v>
      </c>
      <c r="DY60" s="137">
        <f>VLOOKUP($DL60,'Written Exam Marks'!$H:$Q,10,FALSE)</f>
        <v>29</v>
      </c>
      <c r="DZ60" s="137">
        <f>VLOOKUP($DL60,'Written Exam Marks'!$H:$Q,9,FALSE)</f>
        <v>35</v>
      </c>
      <c r="EA60" s="62" t="str">
        <f t="shared" si="62"/>
        <v>Present</v>
      </c>
      <c r="EB60" s="62" t="str">
        <f t="shared" si="63"/>
        <v>P-S2_Onsite</v>
      </c>
      <c r="EC60" s="114" t="str">
        <f t="shared" si="0"/>
        <v>P-0, 
A-0, 
No Data-5</v>
      </c>
      <c r="ED60" s="114" t="str">
        <f t="shared" si="1"/>
        <v>P-5, 
A-0, 
No Data-0</v>
      </c>
      <c r="EE60" s="114" t="str">
        <f t="shared" si="64"/>
        <v>P-S2_Onsite</v>
      </c>
      <c r="EF60" s="114" t="str">
        <f t="shared" si="65"/>
        <v>P-S2_Onsite</v>
      </c>
      <c r="EG60" s="114" t="str">
        <f t="shared" si="66"/>
        <v>P-S2_Onsite</v>
      </c>
      <c r="EH60" s="114" t="str">
        <f t="shared" si="67"/>
        <v>P-S2_Onsite</v>
      </c>
      <c r="EI60" s="114" t="str">
        <f t="shared" si="68"/>
        <v>P-S2_Onsite</v>
      </c>
      <c r="EJ60" s="114" t="str">
        <f t="shared" si="69"/>
        <v>P-5, A-0, No Data-0</v>
      </c>
      <c r="EK60" s="114" t="s">
        <v>10453</v>
      </c>
      <c r="EL60" s="114">
        <v>30</v>
      </c>
      <c r="EM60" s="114">
        <v>10</v>
      </c>
      <c r="EN60" s="114">
        <v>58</v>
      </c>
      <c r="EO60" s="114">
        <v>98</v>
      </c>
      <c r="EP60" s="114" t="s">
        <v>7217</v>
      </c>
      <c r="EQ60" s="114" t="s">
        <v>1054</v>
      </c>
      <c r="ER60" s="114" t="s">
        <v>3806</v>
      </c>
      <c r="ES60" s="114"/>
      <c r="ET60" s="30" t="s">
        <v>3806</v>
      </c>
    </row>
    <row r="61" spans="1:150" x14ac:dyDescent="0.25">
      <c r="A61" s="114">
        <v>58</v>
      </c>
      <c r="B61" s="114" t="s">
        <v>7224</v>
      </c>
      <c r="C61" s="80" t="s">
        <v>1807</v>
      </c>
      <c r="D61" s="30" t="s">
        <v>1808</v>
      </c>
      <c r="E61" s="30" t="s">
        <v>1809</v>
      </c>
      <c r="F61" s="33" t="s">
        <v>7202</v>
      </c>
      <c r="G61" s="30" t="s">
        <v>1810</v>
      </c>
      <c r="H61" s="143">
        <v>14</v>
      </c>
      <c r="I61" s="143">
        <v>15</v>
      </c>
      <c r="J61" s="143">
        <v>20</v>
      </c>
      <c r="K61" s="143">
        <v>15</v>
      </c>
      <c r="L61" s="143">
        <v>64</v>
      </c>
      <c r="M61" s="143">
        <v>65</v>
      </c>
      <c r="N61" s="40" t="s">
        <v>7314</v>
      </c>
      <c r="O61" s="40" t="s">
        <v>1593</v>
      </c>
      <c r="P61" s="13" t="str">
        <f t="shared" si="2"/>
        <v>2025EM1100058-MDSDF401</v>
      </c>
      <c r="Q61" s="40" t="str">
        <f t="shared" si="3"/>
        <v>0 missed</v>
      </c>
      <c r="R61" s="40" t="str">
        <f t="shared" si="4"/>
        <v>0 missed</v>
      </c>
      <c r="S61" s="40">
        <f t="shared" si="5"/>
        <v>3</v>
      </c>
      <c r="T61" s="40">
        <f t="shared" si="6"/>
        <v>1</v>
      </c>
      <c r="U61" s="41">
        <f t="shared" si="7"/>
        <v>1</v>
      </c>
      <c r="V61" s="41">
        <f t="shared" si="8"/>
        <v>1</v>
      </c>
      <c r="W61" s="40" t="str">
        <f t="shared" si="9"/>
        <v>0 missed</v>
      </c>
      <c r="X61" s="113">
        <f t="shared" si="10"/>
        <v>4</v>
      </c>
      <c r="Y61" s="13">
        <f t="shared" si="11"/>
        <v>1</v>
      </c>
      <c r="Z61" s="13" t="str">
        <f t="shared" si="12"/>
        <v>Q-3 A-1 || Q Total-3, A Total-1</v>
      </c>
      <c r="AA61" s="113" t="str" cm="1">
        <f t="array" ref="AA61">IFERROR(INDEX('Attendance-Slot-1'!$Q$2:$Q$1112,MATCH(1,('Attendance-Slot-1'!$A$2:$A$1112=$C61)*('Attendance-Slot-1'!$G$2:$G$1112=AA$2),0)),"No Data")</f>
        <v>No Data</v>
      </c>
      <c r="AB61" s="113" t="str" cm="1">
        <f t="array" ref="AB61">IFERROR(INDEX('Attendance-Slot-2'!$Q$2:$Q$2595,MATCH(1,('Attendance-Slot-2'!$A$2:$A$2595=$C61)*('Attendance-Slot-2'!$G$2:$G$2595=AA$2),0)),"No Data")</f>
        <v>P-S2_Onsite</v>
      </c>
      <c r="AC61" s="133">
        <f>VLOOKUP($P61,'Written Exam Marks'!$H:$Q,10,FALSE)</f>
        <v>17.5</v>
      </c>
      <c r="AD61" s="133">
        <f>VLOOKUP($P61,'Written Exam Marks'!$H:$Q,9,FALSE)</f>
        <v>35</v>
      </c>
      <c r="AE61" s="113" t="str">
        <f t="shared" si="13"/>
        <v>Present</v>
      </c>
      <c r="AF61" s="113" t="str">
        <f t="shared" si="14"/>
        <v>P-S2_Onsite</v>
      </c>
      <c r="AG61" s="146">
        <v>9.5</v>
      </c>
      <c r="AH61" s="146">
        <v>9.5</v>
      </c>
      <c r="AI61" s="146">
        <v>10</v>
      </c>
      <c r="AJ61" s="146">
        <v>9</v>
      </c>
      <c r="AK61" s="146">
        <v>9</v>
      </c>
      <c r="AL61" s="146">
        <v>10</v>
      </c>
      <c r="AM61" s="146">
        <v>57</v>
      </c>
      <c r="AN61" s="146">
        <v>60</v>
      </c>
      <c r="AO61" s="43" t="s">
        <v>7336</v>
      </c>
      <c r="AP61" s="43" t="s">
        <v>1598</v>
      </c>
      <c r="AQ61" s="50" t="str">
        <f t="shared" si="15"/>
        <v>2025EM1100058-MDSDF402</v>
      </c>
      <c r="AR61" s="43" t="str">
        <f t="shared" si="16"/>
        <v>0 missed</v>
      </c>
      <c r="AS61" s="47" t="s">
        <v>7342</v>
      </c>
      <c r="AT61" s="43">
        <f t="shared" si="17"/>
        <v>6</v>
      </c>
      <c r="AU61" s="48" t="s">
        <v>7342</v>
      </c>
      <c r="AV61" s="49">
        <f t="shared" si="18"/>
        <v>1</v>
      </c>
      <c r="AW61" s="48" t="s">
        <v>7342</v>
      </c>
      <c r="AX61" s="43" t="str">
        <f t="shared" si="19"/>
        <v>0 missed</v>
      </c>
      <c r="AY61" s="42">
        <f t="shared" si="20"/>
        <v>6</v>
      </c>
      <c r="AZ61" s="50">
        <f t="shared" si="21"/>
        <v>1</v>
      </c>
      <c r="BA61" s="50" t="str">
        <f t="shared" si="22"/>
        <v>Q-6 A-- || Q Total-6, A Total-0</v>
      </c>
      <c r="BB61" s="42" t="str" cm="1">
        <f t="array" ref="BB61">IFERROR(INDEX('Attendance-Slot-1'!$Q$2:$Q$1112,MATCH(1,('Attendance-Slot-1'!$A$2:$A$1112=$C61)*('Attendance-Slot-1'!$G$2:$G$1112=BB$2),0)),"No Data")</f>
        <v>P-S1_Onsite</v>
      </c>
      <c r="BC61" s="42" t="str" cm="1">
        <f t="array" ref="BC61">IFERROR(INDEX('Attendance-Slot-2'!$Q$2:$Q$2595,MATCH(1,('Attendance-Slot-2'!$A$2:$A$2595=$C61)*('Attendance-Slot-2'!$G$2:$G$2595=BB$2),0)),"No Data")</f>
        <v>No Data</v>
      </c>
      <c r="BD61" s="134">
        <f>VLOOKUP($AQ61,'Written Exam Marks'!$H:$Q,10,FALSE)</f>
        <v>27</v>
      </c>
      <c r="BE61" s="134">
        <f>VLOOKUP($AQ61,'Written Exam Marks'!$H:$Q,9,FALSE)</f>
        <v>40</v>
      </c>
      <c r="BF61" s="42" t="str">
        <f t="shared" si="23"/>
        <v>Present</v>
      </c>
      <c r="BG61" s="42" t="str">
        <f t="shared" si="24"/>
        <v>P-S1_Onsite</v>
      </c>
      <c r="BH61" s="147">
        <v>17</v>
      </c>
      <c r="BI61" s="147">
        <v>18</v>
      </c>
      <c r="BJ61" s="147">
        <v>35</v>
      </c>
      <c r="BK61" s="147">
        <v>60</v>
      </c>
      <c r="BL61" s="52" t="s">
        <v>3697</v>
      </c>
      <c r="BM61" s="52" t="s">
        <v>1606</v>
      </c>
      <c r="BN61" s="57" t="str">
        <f t="shared" si="25"/>
        <v>2025EM1100058-MDSDF403</v>
      </c>
      <c r="BO61" s="52" t="str">
        <f t="shared" si="26"/>
        <v>0 missed</v>
      </c>
      <c r="BP61" s="52" t="str">
        <f t="shared" si="27"/>
        <v>0 missed</v>
      </c>
      <c r="BQ61" s="52">
        <f t="shared" si="28"/>
        <v>1</v>
      </c>
      <c r="BR61" s="52">
        <f t="shared" si="29"/>
        <v>1</v>
      </c>
      <c r="BS61" s="56">
        <f t="shared" si="30"/>
        <v>1</v>
      </c>
      <c r="BT61" s="56">
        <f t="shared" si="31"/>
        <v>1</v>
      </c>
      <c r="BU61" s="52" t="str">
        <f t="shared" si="32"/>
        <v>0 missed</v>
      </c>
      <c r="BV61" s="51">
        <f t="shared" si="33"/>
        <v>2</v>
      </c>
      <c r="BW61" s="57">
        <f t="shared" si="34"/>
        <v>1</v>
      </c>
      <c r="BX61" s="57" t="str">
        <f t="shared" si="35"/>
        <v>Q-1 A-1 || Q Total-1, A Total-1</v>
      </c>
      <c r="BY61" s="51" t="str" cm="1">
        <f t="array" ref="BY61">IFERROR(INDEX('Attendance-Slot-1'!$Q$2:$Q$1112,MATCH(1,('Attendance-Slot-1'!$A$2:$A$1112=$C61)*('Attendance-Slot-1'!$G$2:$G$1112=BY$2),0)),"No Data")</f>
        <v>P-S1_Onsite</v>
      </c>
      <c r="BZ61" s="51" t="str" cm="1">
        <f t="array" ref="BZ61">IFERROR(INDEX('Attendance-Slot-2'!$Q$2:$Q$2595,MATCH(1,('Attendance-Slot-2'!$A$2:$A$2595=$C61)*('Attendance-Slot-2'!$G$2:$G$2595=BY$2),0)),"No Data")</f>
        <v>No Data</v>
      </c>
      <c r="CA61" s="135">
        <f>VLOOKUP($BN61,'Written Exam Marks'!$H:$Q,10,FALSE)</f>
        <v>22</v>
      </c>
      <c r="CB61" s="135">
        <f>VLOOKUP($BN61,'Written Exam Marks'!$H:$Q,9,FALSE)</f>
        <v>40</v>
      </c>
      <c r="CC61" s="51" t="str">
        <f t="shared" si="36"/>
        <v>Present</v>
      </c>
      <c r="CD61" s="51" t="str">
        <f t="shared" si="37"/>
        <v>P-S1_Onsite</v>
      </c>
      <c r="CE61" s="29">
        <v>15</v>
      </c>
      <c r="CF61" s="29">
        <v>20</v>
      </c>
      <c r="CG61" s="29">
        <v>19</v>
      </c>
      <c r="CH61" s="29">
        <v>54</v>
      </c>
      <c r="CI61" s="29">
        <v>60</v>
      </c>
      <c r="CJ61" s="61" t="s">
        <v>7343</v>
      </c>
      <c r="CK61" s="61" t="s">
        <v>1613</v>
      </c>
      <c r="CL61" s="10" t="str">
        <f t="shared" si="38"/>
        <v>2025EM1100058-MDSDF404</v>
      </c>
      <c r="CM61" s="61" t="str">
        <f t="shared" si="39"/>
        <v>0 missed</v>
      </c>
      <c r="CN61" s="61" t="str">
        <f t="shared" si="40"/>
        <v>0 missed</v>
      </c>
      <c r="CO61" s="111">
        <f t="shared" si="41"/>
        <v>2</v>
      </c>
      <c r="CP61" s="111">
        <f t="shared" si="42"/>
        <v>1</v>
      </c>
      <c r="CQ61" s="9">
        <f t="shared" si="43"/>
        <v>1</v>
      </c>
      <c r="CR61" s="9">
        <f t="shared" si="44"/>
        <v>1</v>
      </c>
      <c r="CS61" s="61" t="str">
        <f t="shared" si="45"/>
        <v>0 missed</v>
      </c>
      <c r="CT61" s="111">
        <f t="shared" si="46"/>
        <v>3</v>
      </c>
      <c r="CU61" s="10">
        <f t="shared" si="47"/>
        <v>1</v>
      </c>
      <c r="CV61" s="10" t="str">
        <f t="shared" si="48"/>
        <v>Q-2 A-1 || Q Total-2, A Total-1</v>
      </c>
      <c r="CW61" s="111" t="str" cm="1">
        <f t="array" ref="CW61">IFERROR(INDEX('Attendance-Slot-1'!$Q$2:$Q$1112,MATCH(1,('Attendance-Slot-1'!$A$2:$A$1112=$C61)*('Attendance-Slot-1'!$G$2:$G$1112=CW$2),0)),"No Data")</f>
        <v>No Data</v>
      </c>
      <c r="CX61" s="111" t="str" cm="1">
        <f t="array" ref="CX61">IFERROR(INDEX('Attendance-Slot-2'!$Q$2:$Q$2595,MATCH(1,('Attendance-Slot-2'!$A$2:$A$2595=$C61)*('Attendance-Slot-2'!$G$2:$G$2595=CW$2),0)),"No Data")</f>
        <v>P-S2_Onsite</v>
      </c>
      <c r="CY61" s="136">
        <f>VLOOKUP($CL61,'Written Exam Marks'!$H:$Q,10,FALSE)</f>
        <v>36</v>
      </c>
      <c r="CZ61" s="136">
        <f>VLOOKUP($CL61,'Written Exam Marks'!$H:$Q,9,FALSE)</f>
        <v>40</v>
      </c>
      <c r="DA61" s="111" t="str">
        <f t="shared" si="49"/>
        <v>Present</v>
      </c>
      <c r="DB61" s="111" t="str">
        <f t="shared" si="50"/>
        <v>P-S2_Onsite</v>
      </c>
      <c r="DC61" s="148">
        <v>7</v>
      </c>
      <c r="DD61" s="148">
        <v>7.5</v>
      </c>
      <c r="DE61" s="148">
        <v>8</v>
      </c>
      <c r="DF61" s="148">
        <v>16</v>
      </c>
      <c r="DG61" s="148">
        <v>20</v>
      </c>
      <c r="DH61" s="148">
        <v>58.5</v>
      </c>
      <c r="DI61" s="148">
        <v>65</v>
      </c>
      <c r="DJ61" s="66" t="s">
        <v>7351</v>
      </c>
      <c r="DK61" s="66" t="s">
        <v>1631</v>
      </c>
      <c r="DL61" s="68" t="str">
        <f t="shared" si="51"/>
        <v>2025EM1100058-MDSDF406</v>
      </c>
      <c r="DM61" s="66" t="str">
        <f t="shared" si="52"/>
        <v>0 missed</v>
      </c>
      <c r="DN61" s="66" t="str">
        <f t="shared" si="53"/>
        <v>0 missed</v>
      </c>
      <c r="DO61" s="62">
        <f t="shared" si="54"/>
        <v>3</v>
      </c>
      <c r="DP61" s="62">
        <f t="shared" si="55"/>
        <v>2</v>
      </c>
      <c r="DQ61" s="67">
        <f t="shared" si="56"/>
        <v>1</v>
      </c>
      <c r="DR61" s="67">
        <f t="shared" si="57"/>
        <v>1</v>
      </c>
      <c r="DS61" s="66" t="str">
        <f t="shared" si="58"/>
        <v>0 missed</v>
      </c>
      <c r="DT61" s="62">
        <f t="shared" si="59"/>
        <v>5</v>
      </c>
      <c r="DU61" s="68">
        <f t="shared" si="60"/>
        <v>1</v>
      </c>
      <c r="DV61" s="68" t="str">
        <f t="shared" si="61"/>
        <v>Q-3 A-2 || Q Total-3, A Total-2</v>
      </c>
      <c r="DW61" s="62" t="str" cm="1">
        <f t="array" ref="DW61">IFERROR(INDEX('Attendance-Slot-1'!$Q$2:$Q$1112,MATCH(1,('Attendance-Slot-1'!$A$2:$A$1112=$C61)*('Attendance-Slot-1'!$G$2:$G$1112=DW$2),0)),"No Data")</f>
        <v>No Data</v>
      </c>
      <c r="DX61" s="62" t="str" cm="1">
        <f t="array" ref="DX61">IFERROR(INDEX('Attendance-Slot-2'!$Q$2:$Q$2595,MATCH(1,('Attendance-Slot-2'!$A$2:$A$2595=$C61)*('Attendance-Slot-2'!$G$2:$G$2595=DW$2),0)),"No Data")</f>
        <v>P-S2_Onsite</v>
      </c>
      <c r="DY61" s="137">
        <f>VLOOKUP($DL61,'Written Exam Marks'!$H:$Q,10,FALSE)</f>
        <v>26</v>
      </c>
      <c r="DZ61" s="137">
        <f>VLOOKUP($DL61,'Written Exam Marks'!$H:$Q,9,FALSE)</f>
        <v>35</v>
      </c>
      <c r="EA61" s="62" t="str">
        <f t="shared" si="62"/>
        <v>Present</v>
      </c>
      <c r="EB61" s="62" t="str">
        <f t="shared" si="63"/>
        <v>P-S2_Onsite</v>
      </c>
      <c r="EC61" s="114" t="str">
        <f t="shared" si="0"/>
        <v>P-2, 
A-0, 
No Data-3</v>
      </c>
      <c r="ED61" s="114" t="str">
        <f t="shared" si="1"/>
        <v>P-3, 
A-0, 
No Data-2</v>
      </c>
      <c r="EE61" s="114" t="str">
        <f t="shared" si="64"/>
        <v>P-S2_Onsite</v>
      </c>
      <c r="EF61" s="114" t="str">
        <f t="shared" si="65"/>
        <v>P-S1_Onsite</v>
      </c>
      <c r="EG61" s="114" t="str">
        <f t="shared" si="66"/>
        <v>P-S1_Onsite</v>
      </c>
      <c r="EH61" s="114" t="str">
        <f t="shared" si="67"/>
        <v>P-S2_Onsite</v>
      </c>
      <c r="EI61" s="114" t="str">
        <f t="shared" si="68"/>
        <v>P-S2_Onsite</v>
      </c>
      <c r="EJ61" s="114" t="str">
        <f t="shared" si="69"/>
        <v>P-5, A-0, No Data-0</v>
      </c>
      <c r="EK61" s="114" t="s">
        <v>10453</v>
      </c>
      <c r="EL61" s="114">
        <v>23.5</v>
      </c>
      <c r="EM61" s="114">
        <v>10</v>
      </c>
      <c r="EN61" s="114">
        <v>51</v>
      </c>
      <c r="EO61" s="114">
        <v>84.5</v>
      </c>
      <c r="EP61" s="114" t="s">
        <v>7217</v>
      </c>
      <c r="EQ61" s="114" t="s">
        <v>1054</v>
      </c>
      <c r="ER61" s="114" t="s">
        <v>1807</v>
      </c>
      <c r="ES61" s="114"/>
      <c r="ET61" s="30" t="s">
        <v>1807</v>
      </c>
    </row>
    <row r="62" spans="1:150" x14ac:dyDescent="0.25">
      <c r="A62" s="114">
        <v>59</v>
      </c>
      <c r="B62" s="114" t="s">
        <v>7224</v>
      </c>
      <c r="C62" s="80" t="s">
        <v>1813</v>
      </c>
      <c r="D62" s="30" t="s">
        <v>1814</v>
      </c>
      <c r="E62" s="30" t="s">
        <v>1815</v>
      </c>
      <c r="F62" s="33" t="s">
        <v>7201</v>
      </c>
      <c r="G62" s="30" t="s">
        <v>1816</v>
      </c>
      <c r="H62" s="143">
        <v>15</v>
      </c>
      <c r="I62" s="143">
        <v>15</v>
      </c>
      <c r="J62" s="143">
        <v>17</v>
      </c>
      <c r="K62" s="143">
        <v>15</v>
      </c>
      <c r="L62" s="143">
        <v>62</v>
      </c>
      <c r="M62" s="143">
        <v>65</v>
      </c>
      <c r="N62" s="40" t="s">
        <v>7314</v>
      </c>
      <c r="O62" s="40" t="s">
        <v>1593</v>
      </c>
      <c r="P62" s="13" t="str">
        <f t="shared" si="2"/>
        <v>2025EM1100059-MDSDF401</v>
      </c>
      <c r="Q62" s="40" t="str">
        <f t="shared" si="3"/>
        <v>0 missed</v>
      </c>
      <c r="R62" s="40" t="str">
        <f t="shared" si="4"/>
        <v>0 missed</v>
      </c>
      <c r="S62" s="40">
        <f t="shared" si="5"/>
        <v>3</v>
      </c>
      <c r="T62" s="40">
        <f t="shared" si="6"/>
        <v>1</v>
      </c>
      <c r="U62" s="41">
        <f t="shared" si="7"/>
        <v>1</v>
      </c>
      <c r="V62" s="41">
        <f t="shared" si="8"/>
        <v>1</v>
      </c>
      <c r="W62" s="40" t="str">
        <f t="shared" si="9"/>
        <v>0 missed</v>
      </c>
      <c r="X62" s="113">
        <f t="shared" si="10"/>
        <v>4</v>
      </c>
      <c r="Y62" s="13">
        <f t="shared" si="11"/>
        <v>1</v>
      </c>
      <c r="Z62" s="13" t="str">
        <f t="shared" si="12"/>
        <v>Q-3 A-1 || Q Total-3, A Total-1</v>
      </c>
      <c r="AA62" s="113" t="str" cm="1">
        <f t="array" ref="AA62">IFERROR(INDEX('Attendance-Slot-1'!$Q$2:$Q$1112,MATCH(1,('Attendance-Slot-1'!$A$2:$A$1112=$C62)*('Attendance-Slot-1'!$G$2:$G$1112=AA$2),0)),"No Data")</f>
        <v>No Data</v>
      </c>
      <c r="AB62" s="113" t="str" cm="1">
        <f t="array" ref="AB62">IFERROR(INDEX('Attendance-Slot-2'!$Q$2:$Q$2595,MATCH(1,('Attendance-Slot-2'!$A$2:$A$2595=$C62)*('Attendance-Slot-2'!$G$2:$G$2595=AA$2),0)),"No Data")</f>
        <v>P-S2_Onsite</v>
      </c>
      <c r="AC62" s="133">
        <f>VLOOKUP($P62,'Written Exam Marks'!$H:$Q,10,FALSE)</f>
        <v>14</v>
      </c>
      <c r="AD62" s="133">
        <f>VLOOKUP($P62,'Written Exam Marks'!$H:$Q,9,FALSE)</f>
        <v>35</v>
      </c>
      <c r="AE62" s="113" t="str">
        <f t="shared" si="13"/>
        <v>Present</v>
      </c>
      <c r="AF62" s="113" t="str">
        <f t="shared" si="14"/>
        <v>P-S2_Onsite</v>
      </c>
      <c r="AG62" s="146">
        <v>9.5</v>
      </c>
      <c r="AH62" s="146">
        <v>8.5</v>
      </c>
      <c r="AI62" s="146">
        <v>10</v>
      </c>
      <c r="AJ62" s="146">
        <v>10</v>
      </c>
      <c r="AK62" s="146">
        <v>10</v>
      </c>
      <c r="AL62" s="146">
        <v>9</v>
      </c>
      <c r="AM62" s="146">
        <v>57</v>
      </c>
      <c r="AN62" s="146">
        <v>60</v>
      </c>
      <c r="AO62" s="43" t="s">
        <v>7336</v>
      </c>
      <c r="AP62" s="43" t="s">
        <v>1598</v>
      </c>
      <c r="AQ62" s="50" t="str">
        <f t="shared" si="15"/>
        <v>2025EM1100059-MDSDF402</v>
      </c>
      <c r="AR62" s="43" t="str">
        <f t="shared" si="16"/>
        <v>0 missed</v>
      </c>
      <c r="AS62" s="47" t="s">
        <v>7342</v>
      </c>
      <c r="AT62" s="43">
        <f t="shared" si="17"/>
        <v>6</v>
      </c>
      <c r="AU62" s="48" t="s">
        <v>7342</v>
      </c>
      <c r="AV62" s="49">
        <f t="shared" si="18"/>
        <v>1</v>
      </c>
      <c r="AW62" s="48" t="s">
        <v>7342</v>
      </c>
      <c r="AX62" s="43" t="str">
        <f t="shared" si="19"/>
        <v>0 missed</v>
      </c>
      <c r="AY62" s="42">
        <f t="shared" si="20"/>
        <v>6</v>
      </c>
      <c r="AZ62" s="50">
        <f t="shared" si="21"/>
        <v>1</v>
      </c>
      <c r="BA62" s="50" t="str">
        <f t="shared" si="22"/>
        <v>Q-6 A-- || Q Total-6, A Total-0</v>
      </c>
      <c r="BB62" s="42" t="str" cm="1">
        <f t="array" ref="BB62">IFERROR(INDEX('Attendance-Slot-1'!$Q$2:$Q$1112,MATCH(1,('Attendance-Slot-1'!$A$2:$A$1112=$C62)*('Attendance-Slot-1'!$G$2:$G$1112=BB$2),0)),"No Data")</f>
        <v>P-S1_Onsite</v>
      </c>
      <c r="BC62" s="42" t="str" cm="1">
        <f t="array" ref="BC62">IFERROR(INDEX('Attendance-Slot-2'!$Q$2:$Q$2595,MATCH(1,('Attendance-Slot-2'!$A$2:$A$2595=$C62)*('Attendance-Slot-2'!$G$2:$G$2595=BB$2),0)),"No Data")</f>
        <v>No Data</v>
      </c>
      <c r="BD62" s="134">
        <f>VLOOKUP($AQ62,'Written Exam Marks'!$H:$Q,10,FALSE)</f>
        <v>15.5</v>
      </c>
      <c r="BE62" s="134">
        <f>VLOOKUP($AQ62,'Written Exam Marks'!$H:$Q,9,FALSE)</f>
        <v>40</v>
      </c>
      <c r="BF62" s="42" t="str">
        <f t="shared" si="23"/>
        <v>Present</v>
      </c>
      <c r="BG62" s="42" t="str">
        <f t="shared" si="24"/>
        <v>P-S1_Onsite</v>
      </c>
      <c r="BH62" s="147">
        <v>20</v>
      </c>
      <c r="BI62" s="147">
        <v>15.5</v>
      </c>
      <c r="BJ62" s="147">
        <v>35.5</v>
      </c>
      <c r="BK62" s="147">
        <v>60</v>
      </c>
      <c r="BL62" s="52" t="s">
        <v>3697</v>
      </c>
      <c r="BM62" s="52" t="s">
        <v>1606</v>
      </c>
      <c r="BN62" s="57" t="str">
        <f t="shared" si="25"/>
        <v>2025EM1100059-MDSDF403</v>
      </c>
      <c r="BO62" s="52" t="str">
        <f t="shared" si="26"/>
        <v>0 missed</v>
      </c>
      <c r="BP62" s="52" t="str">
        <f t="shared" si="27"/>
        <v>0 missed</v>
      </c>
      <c r="BQ62" s="52">
        <f t="shared" si="28"/>
        <v>1</v>
      </c>
      <c r="BR62" s="52">
        <f t="shared" si="29"/>
        <v>1</v>
      </c>
      <c r="BS62" s="56">
        <f t="shared" si="30"/>
        <v>1</v>
      </c>
      <c r="BT62" s="56">
        <f t="shared" si="31"/>
        <v>1</v>
      </c>
      <c r="BU62" s="52" t="str">
        <f t="shared" si="32"/>
        <v>0 missed</v>
      </c>
      <c r="BV62" s="51">
        <f t="shared" si="33"/>
        <v>2</v>
      </c>
      <c r="BW62" s="57">
        <f t="shared" si="34"/>
        <v>1</v>
      </c>
      <c r="BX62" s="57" t="str">
        <f t="shared" si="35"/>
        <v>Q-1 A-1 || Q Total-1, A Total-1</v>
      </c>
      <c r="BY62" s="51" t="str" cm="1">
        <f t="array" ref="BY62">IFERROR(INDEX('Attendance-Slot-1'!$Q$2:$Q$1112,MATCH(1,('Attendance-Slot-1'!$A$2:$A$1112=$C62)*('Attendance-Slot-1'!$G$2:$G$1112=BY$2),0)),"No Data")</f>
        <v>No Data</v>
      </c>
      <c r="BZ62" s="51" t="str" cm="1">
        <f t="array" ref="BZ62">IFERROR(INDEX('Attendance-Slot-2'!$Q$2:$Q$2595,MATCH(1,('Attendance-Slot-2'!$A$2:$A$2595=$C62)*('Attendance-Slot-2'!$G$2:$G$2595=BY$2),0)),"No Data")</f>
        <v>P-S2_Onsite</v>
      </c>
      <c r="CA62" s="135">
        <f>VLOOKUP($BN62,'Written Exam Marks'!$H:$Q,10,FALSE)</f>
        <v>8</v>
      </c>
      <c r="CB62" s="135">
        <f>VLOOKUP($BN62,'Written Exam Marks'!$H:$Q,9,FALSE)</f>
        <v>40</v>
      </c>
      <c r="CC62" s="51" t="str">
        <f t="shared" si="36"/>
        <v>Present</v>
      </c>
      <c r="CD62" s="51" t="str">
        <f t="shared" si="37"/>
        <v>P-S2_Onsite</v>
      </c>
      <c r="CE62" s="29">
        <v>20</v>
      </c>
      <c r="CF62" s="29">
        <v>19</v>
      </c>
      <c r="CG62" s="29">
        <v>17</v>
      </c>
      <c r="CH62" s="29">
        <v>56</v>
      </c>
      <c r="CI62" s="29">
        <v>60</v>
      </c>
      <c r="CJ62" s="61" t="s">
        <v>7343</v>
      </c>
      <c r="CK62" s="61" t="s">
        <v>1613</v>
      </c>
      <c r="CL62" s="10" t="str">
        <f t="shared" si="38"/>
        <v>2025EM1100059-MDSDF404</v>
      </c>
      <c r="CM62" s="61" t="str">
        <f t="shared" si="39"/>
        <v>0 missed</v>
      </c>
      <c r="CN62" s="61" t="str">
        <f t="shared" si="40"/>
        <v>0 missed</v>
      </c>
      <c r="CO62" s="111">
        <f t="shared" si="41"/>
        <v>2</v>
      </c>
      <c r="CP62" s="111">
        <f t="shared" si="42"/>
        <v>1</v>
      </c>
      <c r="CQ62" s="9">
        <f t="shared" si="43"/>
        <v>1</v>
      </c>
      <c r="CR62" s="9">
        <f t="shared" si="44"/>
        <v>1</v>
      </c>
      <c r="CS62" s="61" t="str">
        <f t="shared" si="45"/>
        <v>0 missed</v>
      </c>
      <c r="CT62" s="111">
        <f t="shared" si="46"/>
        <v>3</v>
      </c>
      <c r="CU62" s="10">
        <f t="shared" si="47"/>
        <v>1</v>
      </c>
      <c r="CV62" s="10" t="str">
        <f t="shared" si="48"/>
        <v>Q-2 A-1 || Q Total-2, A Total-1</v>
      </c>
      <c r="CW62" s="111" t="str" cm="1">
        <f t="array" ref="CW62">IFERROR(INDEX('Attendance-Slot-1'!$Q$2:$Q$1112,MATCH(1,('Attendance-Slot-1'!$A$2:$A$1112=$C62)*('Attendance-Slot-1'!$G$2:$G$1112=CW$2),0)),"No Data")</f>
        <v>P-S1_Onsite</v>
      </c>
      <c r="CX62" s="111" t="str" cm="1">
        <f t="array" ref="CX62">IFERROR(INDEX('Attendance-Slot-2'!$Q$2:$Q$2595,MATCH(1,('Attendance-Slot-2'!$A$2:$A$2595=$C62)*('Attendance-Slot-2'!$G$2:$G$2595=CW$2),0)),"No Data")</f>
        <v>No Data</v>
      </c>
      <c r="CY62" s="136">
        <f>VLOOKUP($CL62,'Written Exam Marks'!$H:$Q,10,FALSE)</f>
        <v>16.75</v>
      </c>
      <c r="CZ62" s="136">
        <f>VLOOKUP($CL62,'Written Exam Marks'!$H:$Q,9,FALSE)</f>
        <v>40</v>
      </c>
      <c r="DA62" s="111" t="str">
        <f t="shared" si="49"/>
        <v>Present</v>
      </c>
      <c r="DB62" s="111" t="str">
        <f t="shared" si="50"/>
        <v>P-S1_Onsite</v>
      </c>
      <c r="DC62" s="148">
        <v>6</v>
      </c>
      <c r="DD62" s="148">
        <v>7.5</v>
      </c>
      <c r="DE62" s="148">
        <v>8</v>
      </c>
      <c r="DF62" s="148">
        <v>17</v>
      </c>
      <c r="DG62" s="148">
        <v>17</v>
      </c>
      <c r="DH62" s="148">
        <v>55.5</v>
      </c>
      <c r="DI62" s="148">
        <v>65</v>
      </c>
      <c r="DJ62" s="66" t="s">
        <v>7351</v>
      </c>
      <c r="DK62" s="66" t="s">
        <v>1631</v>
      </c>
      <c r="DL62" s="68" t="str">
        <f t="shared" si="51"/>
        <v>2025EM1100059-MDSDF406</v>
      </c>
      <c r="DM62" s="66" t="str">
        <f t="shared" si="52"/>
        <v>0 missed</v>
      </c>
      <c r="DN62" s="66" t="str">
        <f t="shared" si="53"/>
        <v>0 missed</v>
      </c>
      <c r="DO62" s="62">
        <f t="shared" si="54"/>
        <v>3</v>
      </c>
      <c r="DP62" s="62">
        <f t="shared" si="55"/>
        <v>2</v>
      </c>
      <c r="DQ62" s="67">
        <f t="shared" si="56"/>
        <v>1</v>
      </c>
      <c r="DR62" s="67">
        <f t="shared" si="57"/>
        <v>1</v>
      </c>
      <c r="DS62" s="66" t="str">
        <f t="shared" si="58"/>
        <v>0 missed</v>
      </c>
      <c r="DT62" s="62">
        <f t="shared" si="59"/>
        <v>5</v>
      </c>
      <c r="DU62" s="68">
        <f t="shared" si="60"/>
        <v>1</v>
      </c>
      <c r="DV62" s="68" t="str">
        <f t="shared" si="61"/>
        <v>Q-3 A-2 || Q Total-3, A Total-2</v>
      </c>
      <c r="DW62" s="62" t="str" cm="1">
        <f t="array" ref="DW62">IFERROR(INDEX('Attendance-Slot-1'!$Q$2:$Q$1112,MATCH(1,('Attendance-Slot-1'!$A$2:$A$1112=$C62)*('Attendance-Slot-1'!$G$2:$G$1112=DW$2),0)),"No Data")</f>
        <v>No Data</v>
      </c>
      <c r="DX62" s="62" t="str" cm="1">
        <f t="array" ref="DX62">IFERROR(INDEX('Attendance-Slot-2'!$Q$2:$Q$2595,MATCH(1,('Attendance-Slot-2'!$A$2:$A$2595=$C62)*('Attendance-Slot-2'!$G$2:$G$2595=DW$2),0)),"No Data")</f>
        <v>P-S2_Onsite</v>
      </c>
      <c r="DY62" s="137">
        <f>VLOOKUP($DL62,'Written Exam Marks'!$H:$Q,10,FALSE)</f>
        <v>19.5</v>
      </c>
      <c r="DZ62" s="137">
        <f>VLOOKUP($DL62,'Written Exam Marks'!$H:$Q,9,FALSE)</f>
        <v>35</v>
      </c>
      <c r="EA62" s="62" t="str">
        <f t="shared" si="62"/>
        <v>Present</v>
      </c>
      <c r="EB62" s="62" t="str">
        <f t="shared" si="63"/>
        <v>P-S2_Onsite</v>
      </c>
      <c r="EC62" s="114" t="str">
        <f t="shared" si="0"/>
        <v>P-2, 
A-0, 
No Data-3</v>
      </c>
      <c r="ED62" s="114" t="str">
        <f t="shared" si="1"/>
        <v>P-3, 
A-0, 
No Data-2</v>
      </c>
      <c r="EE62" s="114" t="str">
        <f t="shared" si="64"/>
        <v>P-S2_Onsite</v>
      </c>
      <c r="EF62" s="114" t="str">
        <f t="shared" si="65"/>
        <v>P-S1_Onsite</v>
      </c>
      <c r="EG62" s="114" t="str">
        <f t="shared" si="66"/>
        <v>P-S2_Onsite</v>
      </c>
      <c r="EH62" s="114" t="str">
        <f t="shared" si="67"/>
        <v>P-S1_Onsite</v>
      </c>
      <c r="EI62" s="114" t="str">
        <f t="shared" si="68"/>
        <v>P-S2_Onsite</v>
      </c>
      <c r="EJ62" s="114" t="str">
        <f t="shared" si="69"/>
        <v>P-5, A-0, No Data-0</v>
      </c>
      <c r="EK62" s="114" t="s">
        <v>10453</v>
      </c>
      <c r="EL62" s="114">
        <v>23.5</v>
      </c>
      <c r="EM62" s="114">
        <v>7</v>
      </c>
      <c r="EN62" s="114">
        <v>55</v>
      </c>
      <c r="EO62" s="114">
        <v>85.5</v>
      </c>
      <c r="EP62" s="114" t="s">
        <v>7217</v>
      </c>
      <c r="EQ62" s="114" t="s">
        <v>1054</v>
      </c>
      <c r="ER62" s="114" t="s">
        <v>1813</v>
      </c>
      <c r="ES62" s="114"/>
      <c r="ET62" s="30" t="s">
        <v>1813</v>
      </c>
    </row>
    <row r="63" spans="1:150" x14ac:dyDescent="0.25">
      <c r="A63" s="114">
        <v>60</v>
      </c>
      <c r="B63" s="114" t="s">
        <v>7224</v>
      </c>
      <c r="C63" s="80" t="s">
        <v>1819</v>
      </c>
      <c r="D63" s="30" t="s">
        <v>1820</v>
      </c>
      <c r="E63" s="30" t="s">
        <v>1821</v>
      </c>
      <c r="F63" s="33" t="s">
        <v>7202</v>
      </c>
      <c r="G63" s="30" t="s">
        <v>1822</v>
      </c>
      <c r="H63" s="143">
        <v>15</v>
      </c>
      <c r="I63" s="143">
        <v>15</v>
      </c>
      <c r="J63" s="143">
        <v>16.5</v>
      </c>
      <c r="K63" s="143">
        <v>15</v>
      </c>
      <c r="L63" s="143">
        <v>61.5</v>
      </c>
      <c r="M63" s="143">
        <v>65</v>
      </c>
      <c r="N63" s="40" t="s">
        <v>7314</v>
      </c>
      <c r="O63" s="40" t="s">
        <v>1593</v>
      </c>
      <c r="P63" s="13" t="str">
        <f t="shared" si="2"/>
        <v>2025EM1100060-MDSDF401</v>
      </c>
      <c r="Q63" s="40" t="str">
        <f t="shared" si="3"/>
        <v>0 missed</v>
      </c>
      <c r="R63" s="40" t="str">
        <f t="shared" si="4"/>
        <v>0 missed</v>
      </c>
      <c r="S63" s="40">
        <f t="shared" si="5"/>
        <v>3</v>
      </c>
      <c r="T63" s="40">
        <f t="shared" si="6"/>
        <v>1</v>
      </c>
      <c r="U63" s="41">
        <f t="shared" si="7"/>
        <v>1</v>
      </c>
      <c r="V63" s="41">
        <f t="shared" si="8"/>
        <v>1</v>
      </c>
      <c r="W63" s="40" t="str">
        <f t="shared" si="9"/>
        <v>0 missed</v>
      </c>
      <c r="X63" s="113">
        <f t="shared" si="10"/>
        <v>4</v>
      </c>
      <c r="Y63" s="13">
        <f t="shared" si="11"/>
        <v>1</v>
      </c>
      <c r="Z63" s="13" t="str">
        <f t="shared" si="12"/>
        <v>Q-3 A-1 || Q Total-3, A Total-1</v>
      </c>
      <c r="AA63" s="113" t="str" cm="1">
        <f t="array" ref="AA63">IFERROR(INDEX('Attendance-Slot-1'!$Q$2:$Q$1112,MATCH(1,('Attendance-Slot-1'!$A$2:$A$1112=$C63)*('Attendance-Slot-1'!$G$2:$G$1112=AA$2),0)),"No Data")</f>
        <v>No Data</v>
      </c>
      <c r="AB63" s="113" t="str" cm="1">
        <f t="array" ref="AB63">IFERROR(INDEX('Attendance-Slot-2'!$Q$2:$Q$2595,MATCH(1,('Attendance-Slot-2'!$A$2:$A$2595=$C63)*('Attendance-Slot-2'!$G$2:$G$2595=AA$2),0)),"No Data")</f>
        <v>P-S2_Onsite</v>
      </c>
      <c r="AC63" s="133">
        <f>VLOOKUP($P63,'Written Exam Marks'!$H:$Q,10,FALSE)</f>
        <v>25.5</v>
      </c>
      <c r="AD63" s="133">
        <f>VLOOKUP($P63,'Written Exam Marks'!$H:$Q,9,FALSE)</f>
        <v>35</v>
      </c>
      <c r="AE63" s="113" t="str">
        <f t="shared" si="13"/>
        <v>Present</v>
      </c>
      <c r="AF63" s="113" t="str">
        <f t="shared" si="14"/>
        <v>P-S2_Onsite</v>
      </c>
      <c r="AG63" s="146">
        <v>10</v>
      </c>
      <c r="AH63" s="146">
        <v>9.5</v>
      </c>
      <c r="AI63" s="146">
        <v>10</v>
      </c>
      <c r="AJ63" s="146">
        <v>10</v>
      </c>
      <c r="AK63" s="146">
        <v>9</v>
      </c>
      <c r="AL63" s="146">
        <v>10</v>
      </c>
      <c r="AM63" s="146">
        <v>58.5</v>
      </c>
      <c r="AN63" s="146">
        <v>60</v>
      </c>
      <c r="AO63" s="43" t="s">
        <v>7336</v>
      </c>
      <c r="AP63" s="43" t="s">
        <v>1598</v>
      </c>
      <c r="AQ63" s="50" t="str">
        <f t="shared" si="15"/>
        <v>2025EM1100060-MDSDF402</v>
      </c>
      <c r="AR63" s="43" t="str">
        <f t="shared" si="16"/>
        <v>0 missed</v>
      </c>
      <c r="AS63" s="47" t="s">
        <v>7342</v>
      </c>
      <c r="AT63" s="43">
        <f t="shared" si="17"/>
        <v>6</v>
      </c>
      <c r="AU63" s="48" t="s">
        <v>7342</v>
      </c>
      <c r="AV63" s="49">
        <f t="shared" si="18"/>
        <v>1</v>
      </c>
      <c r="AW63" s="48" t="s">
        <v>7342</v>
      </c>
      <c r="AX63" s="43" t="str">
        <f t="shared" si="19"/>
        <v>0 missed</v>
      </c>
      <c r="AY63" s="42">
        <f t="shared" si="20"/>
        <v>6</v>
      </c>
      <c r="AZ63" s="50">
        <f t="shared" si="21"/>
        <v>1</v>
      </c>
      <c r="BA63" s="50" t="str">
        <f t="shared" si="22"/>
        <v>Q-6 A-- || Q Total-6, A Total-0</v>
      </c>
      <c r="BB63" s="42" t="str" cm="1">
        <f t="array" ref="BB63">IFERROR(INDEX('Attendance-Slot-1'!$Q$2:$Q$1112,MATCH(1,('Attendance-Slot-1'!$A$2:$A$1112=$C63)*('Attendance-Slot-1'!$G$2:$G$1112=BB$2),0)),"No Data")</f>
        <v>P-S1_Onsite</v>
      </c>
      <c r="BC63" s="42" t="str" cm="1">
        <f t="array" ref="BC63">IFERROR(INDEX('Attendance-Slot-2'!$Q$2:$Q$2595,MATCH(1,('Attendance-Slot-2'!$A$2:$A$2595=$C63)*('Attendance-Slot-2'!$G$2:$G$2595=BB$2),0)),"No Data")</f>
        <v>No Data</v>
      </c>
      <c r="BD63" s="134">
        <f>VLOOKUP($AQ63,'Written Exam Marks'!$H:$Q,10,FALSE)</f>
        <v>36</v>
      </c>
      <c r="BE63" s="134">
        <f>VLOOKUP($AQ63,'Written Exam Marks'!$H:$Q,9,FALSE)</f>
        <v>40</v>
      </c>
      <c r="BF63" s="42" t="str">
        <f t="shared" si="23"/>
        <v>Present</v>
      </c>
      <c r="BG63" s="42" t="str">
        <f t="shared" si="24"/>
        <v>P-S1_Onsite</v>
      </c>
      <c r="BH63" s="147">
        <v>20</v>
      </c>
      <c r="BI63" s="147">
        <v>19</v>
      </c>
      <c r="BJ63" s="147">
        <v>39</v>
      </c>
      <c r="BK63" s="147">
        <v>60</v>
      </c>
      <c r="BL63" s="52" t="s">
        <v>3697</v>
      </c>
      <c r="BM63" s="52" t="s">
        <v>1606</v>
      </c>
      <c r="BN63" s="57" t="str">
        <f t="shared" si="25"/>
        <v>2025EM1100060-MDSDF403</v>
      </c>
      <c r="BO63" s="52" t="str">
        <f t="shared" si="26"/>
        <v>0 missed</v>
      </c>
      <c r="BP63" s="52" t="str">
        <f t="shared" si="27"/>
        <v>0 missed</v>
      </c>
      <c r="BQ63" s="52">
        <f t="shared" si="28"/>
        <v>1</v>
      </c>
      <c r="BR63" s="52">
        <f t="shared" si="29"/>
        <v>1</v>
      </c>
      <c r="BS63" s="56">
        <f t="shared" si="30"/>
        <v>1</v>
      </c>
      <c r="BT63" s="56">
        <f t="shared" si="31"/>
        <v>1</v>
      </c>
      <c r="BU63" s="52" t="str">
        <f t="shared" si="32"/>
        <v>0 missed</v>
      </c>
      <c r="BV63" s="51">
        <f t="shared" si="33"/>
        <v>2</v>
      </c>
      <c r="BW63" s="57">
        <f t="shared" si="34"/>
        <v>1</v>
      </c>
      <c r="BX63" s="57" t="str">
        <f t="shared" si="35"/>
        <v>Q-1 A-1 || Q Total-1, A Total-1</v>
      </c>
      <c r="BY63" s="51" t="str" cm="1">
        <f t="array" ref="BY63">IFERROR(INDEX('Attendance-Slot-1'!$Q$2:$Q$1112,MATCH(1,('Attendance-Slot-1'!$A$2:$A$1112=$C63)*('Attendance-Slot-1'!$G$2:$G$1112=BY$2),0)),"No Data")</f>
        <v>No Data</v>
      </c>
      <c r="BZ63" s="51" t="str" cm="1">
        <f t="array" ref="BZ63">IFERROR(INDEX('Attendance-Slot-2'!$Q$2:$Q$2595,MATCH(1,('Attendance-Slot-2'!$A$2:$A$2595=$C63)*('Attendance-Slot-2'!$G$2:$G$2595=BY$2),0)),"No Data")</f>
        <v>P-S2_Onsite</v>
      </c>
      <c r="CA63" s="135">
        <f>VLOOKUP($BN63,'Written Exam Marks'!$H:$Q,10,FALSE)</f>
        <v>27.5</v>
      </c>
      <c r="CB63" s="135">
        <f>VLOOKUP($BN63,'Written Exam Marks'!$H:$Q,9,FALSE)</f>
        <v>40</v>
      </c>
      <c r="CC63" s="51" t="str">
        <f t="shared" si="36"/>
        <v>Present</v>
      </c>
      <c r="CD63" s="51" t="str">
        <f t="shared" si="37"/>
        <v>P-S2_Onsite</v>
      </c>
      <c r="CE63" s="29">
        <v>20</v>
      </c>
      <c r="CF63" s="29">
        <v>20</v>
      </c>
      <c r="CG63" s="29">
        <v>19</v>
      </c>
      <c r="CH63" s="29">
        <v>59</v>
      </c>
      <c r="CI63" s="29">
        <v>60</v>
      </c>
      <c r="CJ63" s="61" t="s">
        <v>7343</v>
      </c>
      <c r="CK63" s="61" t="s">
        <v>1613</v>
      </c>
      <c r="CL63" s="10" t="str">
        <f t="shared" si="38"/>
        <v>2025EM1100060-MDSDF404</v>
      </c>
      <c r="CM63" s="61" t="str">
        <f t="shared" si="39"/>
        <v>0 missed</v>
      </c>
      <c r="CN63" s="61" t="str">
        <f t="shared" si="40"/>
        <v>0 missed</v>
      </c>
      <c r="CO63" s="111">
        <f t="shared" si="41"/>
        <v>2</v>
      </c>
      <c r="CP63" s="111">
        <f t="shared" si="42"/>
        <v>1</v>
      </c>
      <c r="CQ63" s="9">
        <f t="shared" si="43"/>
        <v>1</v>
      </c>
      <c r="CR63" s="9">
        <f t="shared" si="44"/>
        <v>1</v>
      </c>
      <c r="CS63" s="61" t="str">
        <f t="shared" si="45"/>
        <v>0 missed</v>
      </c>
      <c r="CT63" s="111">
        <f t="shared" si="46"/>
        <v>3</v>
      </c>
      <c r="CU63" s="10">
        <f t="shared" si="47"/>
        <v>1</v>
      </c>
      <c r="CV63" s="10" t="str">
        <f t="shared" si="48"/>
        <v>Q-2 A-1 || Q Total-2, A Total-1</v>
      </c>
      <c r="CW63" s="111" t="str" cm="1">
        <f t="array" ref="CW63">IFERROR(INDEX('Attendance-Slot-1'!$Q$2:$Q$1112,MATCH(1,('Attendance-Slot-1'!$A$2:$A$1112=$C63)*('Attendance-Slot-1'!$G$2:$G$1112=CW$2),0)),"No Data")</f>
        <v>P-S1_Onsite</v>
      </c>
      <c r="CX63" s="111" t="str" cm="1">
        <f t="array" ref="CX63">IFERROR(INDEX('Attendance-Slot-2'!$Q$2:$Q$2595,MATCH(1,('Attendance-Slot-2'!$A$2:$A$2595=$C63)*('Attendance-Slot-2'!$G$2:$G$2595=CW$2),0)),"No Data")</f>
        <v>No Data</v>
      </c>
      <c r="CY63" s="136">
        <f>VLOOKUP($CL63,'Written Exam Marks'!$H:$Q,10,FALSE)</f>
        <v>32.5</v>
      </c>
      <c r="CZ63" s="136">
        <f>VLOOKUP($CL63,'Written Exam Marks'!$H:$Q,9,FALSE)</f>
        <v>40</v>
      </c>
      <c r="DA63" s="111" t="str">
        <f t="shared" si="49"/>
        <v>Present</v>
      </c>
      <c r="DB63" s="111" t="str">
        <f t="shared" si="50"/>
        <v>P-S1_Onsite</v>
      </c>
      <c r="DC63" s="148">
        <v>6</v>
      </c>
      <c r="DD63" s="148">
        <v>7.625</v>
      </c>
      <c r="DE63" s="148">
        <v>8</v>
      </c>
      <c r="DF63" s="148">
        <v>15</v>
      </c>
      <c r="DG63" s="148">
        <v>18</v>
      </c>
      <c r="DH63" s="148">
        <v>54.625</v>
      </c>
      <c r="DI63" s="148">
        <v>65</v>
      </c>
      <c r="DJ63" s="66" t="s">
        <v>7351</v>
      </c>
      <c r="DK63" s="66" t="s">
        <v>1631</v>
      </c>
      <c r="DL63" s="68" t="str">
        <f t="shared" si="51"/>
        <v>2025EM1100060-MDSDF406</v>
      </c>
      <c r="DM63" s="66" t="str">
        <f t="shared" si="52"/>
        <v>0 missed</v>
      </c>
      <c r="DN63" s="66" t="str">
        <f t="shared" si="53"/>
        <v>0 missed</v>
      </c>
      <c r="DO63" s="62">
        <f t="shared" si="54"/>
        <v>3</v>
      </c>
      <c r="DP63" s="62">
        <f t="shared" si="55"/>
        <v>2</v>
      </c>
      <c r="DQ63" s="67">
        <f t="shared" si="56"/>
        <v>1</v>
      </c>
      <c r="DR63" s="67">
        <f t="shared" si="57"/>
        <v>1</v>
      </c>
      <c r="DS63" s="66" t="str">
        <f t="shared" si="58"/>
        <v>0 missed</v>
      </c>
      <c r="DT63" s="62">
        <f t="shared" si="59"/>
        <v>5</v>
      </c>
      <c r="DU63" s="68">
        <f t="shared" si="60"/>
        <v>1</v>
      </c>
      <c r="DV63" s="68" t="str">
        <f t="shared" si="61"/>
        <v>Q-3 A-2 || Q Total-3, A Total-2</v>
      </c>
      <c r="DW63" s="62" t="str" cm="1">
        <f t="array" ref="DW63">IFERROR(INDEX('Attendance-Slot-1'!$Q$2:$Q$1112,MATCH(1,('Attendance-Slot-1'!$A$2:$A$1112=$C63)*('Attendance-Slot-1'!$G$2:$G$1112=DW$2),0)),"No Data")</f>
        <v>P-S1_Onsite</v>
      </c>
      <c r="DX63" s="62" t="str" cm="1">
        <f t="array" ref="DX63">IFERROR(INDEX('Attendance-Slot-2'!$Q$2:$Q$2595,MATCH(1,('Attendance-Slot-2'!$A$2:$A$2595=$C63)*('Attendance-Slot-2'!$G$2:$G$2595=DW$2),0)),"No Data")</f>
        <v>No Data</v>
      </c>
      <c r="DY63" s="137">
        <f>VLOOKUP($DL63,'Written Exam Marks'!$H:$Q,10,FALSE)</f>
        <v>27</v>
      </c>
      <c r="DZ63" s="137">
        <f>VLOOKUP($DL63,'Written Exam Marks'!$H:$Q,9,FALSE)</f>
        <v>35</v>
      </c>
      <c r="EA63" s="62" t="str">
        <f t="shared" si="62"/>
        <v>Present</v>
      </c>
      <c r="EB63" s="62" t="str">
        <f t="shared" si="63"/>
        <v>P-S1_Onsite</v>
      </c>
      <c r="EC63" s="114" t="str">
        <f t="shared" si="0"/>
        <v>P-3, 
A-0, 
No Data-2</v>
      </c>
      <c r="ED63" s="114" t="str">
        <f t="shared" si="1"/>
        <v>P-2, 
A-0, 
No Data-3</v>
      </c>
      <c r="EE63" s="114" t="str">
        <f t="shared" si="64"/>
        <v>P-S2_Onsite</v>
      </c>
      <c r="EF63" s="114" t="str">
        <f t="shared" si="65"/>
        <v>P-S1_Onsite</v>
      </c>
      <c r="EG63" s="114" t="str">
        <f t="shared" si="66"/>
        <v>P-S2_Onsite</v>
      </c>
      <c r="EH63" s="114" t="str">
        <f t="shared" si="67"/>
        <v>P-S1_Onsite</v>
      </c>
      <c r="EI63" s="114" t="str">
        <f t="shared" si="68"/>
        <v>P-S1_Onsite</v>
      </c>
      <c r="EJ63" s="114" t="str">
        <f t="shared" si="69"/>
        <v>P-5, A-0, No Data-0</v>
      </c>
      <c r="EK63" s="114" t="s">
        <v>10453</v>
      </c>
      <c r="EL63" s="114">
        <v>27.5</v>
      </c>
      <c r="EM63" s="114">
        <v>9</v>
      </c>
      <c r="EN63" s="114">
        <v>58</v>
      </c>
      <c r="EO63" s="114">
        <v>94.5</v>
      </c>
      <c r="EP63" s="114" t="s">
        <v>7217</v>
      </c>
      <c r="EQ63" s="114" t="s">
        <v>1054</v>
      </c>
      <c r="ER63" s="114" t="s">
        <v>1819</v>
      </c>
      <c r="ES63" s="114"/>
      <c r="ET63" s="30" t="s">
        <v>1819</v>
      </c>
    </row>
    <row r="64" spans="1:150" x14ac:dyDescent="0.25">
      <c r="A64" s="114">
        <v>61</v>
      </c>
      <c r="B64" s="114" t="s">
        <v>7224</v>
      </c>
      <c r="C64" s="80" t="s">
        <v>7229</v>
      </c>
      <c r="D64" s="30" t="s">
        <v>7231</v>
      </c>
      <c r="E64" s="30" t="s">
        <v>7230</v>
      </c>
      <c r="F64" s="33" t="s">
        <v>7201</v>
      </c>
      <c r="G64" s="30" t="s">
        <v>7232</v>
      </c>
      <c r="H64" s="143" t="s">
        <v>5</v>
      </c>
      <c r="I64" s="143" t="s">
        <v>5</v>
      </c>
      <c r="J64" s="143" t="s">
        <v>5</v>
      </c>
      <c r="K64" s="143" t="s">
        <v>5</v>
      </c>
      <c r="L64" s="143">
        <v>0</v>
      </c>
      <c r="M64" s="143">
        <v>65</v>
      </c>
      <c r="N64" s="40" t="s">
        <v>7314</v>
      </c>
      <c r="O64" s="40" t="s">
        <v>1593</v>
      </c>
      <c r="P64" s="13" t="str">
        <f t="shared" si="2"/>
        <v>2025EM1100061-MDSDF401</v>
      </c>
      <c r="Q64" s="40" t="str">
        <f t="shared" si="3"/>
        <v>3 missed</v>
      </c>
      <c r="R64" s="40" t="str">
        <f t="shared" si="4"/>
        <v>1 missed</v>
      </c>
      <c r="S64" s="40">
        <f t="shared" si="5"/>
        <v>0</v>
      </c>
      <c r="T64" s="40">
        <f t="shared" si="6"/>
        <v>0</v>
      </c>
      <c r="U64" s="41">
        <f t="shared" si="7"/>
        <v>0</v>
      </c>
      <c r="V64" s="41">
        <f t="shared" si="8"/>
        <v>0</v>
      </c>
      <c r="W64" s="40" t="str">
        <f t="shared" si="9"/>
        <v>4 missed</v>
      </c>
      <c r="X64" s="113">
        <f t="shared" si="10"/>
        <v>0</v>
      </c>
      <c r="Y64" s="13">
        <f t="shared" si="11"/>
        <v>0</v>
      </c>
      <c r="Z64" s="13" t="str">
        <f t="shared" si="12"/>
        <v>Q-0 A-0 || Q Total-3, A Total-1</v>
      </c>
      <c r="AA64" s="113" t="str" cm="1">
        <f t="array" ref="AA64">IFERROR(INDEX('Attendance-Slot-1'!$Q$2:$Q$1112,MATCH(1,('Attendance-Slot-1'!$A$2:$A$1112=$C64)*('Attendance-Slot-1'!$G$2:$G$1112=AA$2),0)),"No Data")</f>
        <v>No Data</v>
      </c>
      <c r="AB64" s="113" t="str" cm="1">
        <f t="array" ref="AB64">IFERROR(INDEX('Attendance-Slot-2'!$Q$2:$Q$2595,MATCH(1,('Attendance-Slot-2'!$A$2:$A$2595=$C64)*('Attendance-Slot-2'!$G$2:$G$2595=AA$2),0)),"No Data")</f>
        <v>No Data</v>
      </c>
      <c r="AC64" s="133" t="e">
        <f>VLOOKUP($P64,'Written Exam Marks'!$H:$Q,10,FALSE)</f>
        <v>#N/A</v>
      </c>
      <c r="AD64" s="133" t="e">
        <f>VLOOKUP($P64,'Written Exam Marks'!$H:$Q,9,FALSE)</f>
        <v>#N/A</v>
      </c>
      <c r="AE64" s="113" t="str">
        <f t="shared" si="13"/>
        <v>No Data</v>
      </c>
      <c r="AF64" s="113" t="str">
        <f t="shared" si="14"/>
        <v>No Data</v>
      </c>
      <c r="AG64" s="146" t="s">
        <v>5</v>
      </c>
      <c r="AH64" s="146" t="s">
        <v>5</v>
      </c>
      <c r="AI64" s="146" t="s">
        <v>5</v>
      </c>
      <c r="AJ64" s="146" t="s">
        <v>5</v>
      </c>
      <c r="AK64" s="146" t="s">
        <v>5</v>
      </c>
      <c r="AL64" s="146" t="s">
        <v>5</v>
      </c>
      <c r="AM64" s="146">
        <v>0</v>
      </c>
      <c r="AN64" s="146">
        <v>60</v>
      </c>
      <c r="AO64" s="43" t="s">
        <v>7336</v>
      </c>
      <c r="AP64" s="43" t="s">
        <v>1598</v>
      </c>
      <c r="AQ64" s="50" t="str">
        <f t="shared" si="15"/>
        <v>2025EM1100061-MDSDF402</v>
      </c>
      <c r="AR64" s="43" t="str">
        <f t="shared" si="16"/>
        <v>6 missed</v>
      </c>
      <c r="AS64" s="47" t="s">
        <v>7342</v>
      </c>
      <c r="AT64" s="43">
        <f t="shared" si="17"/>
        <v>0</v>
      </c>
      <c r="AU64" s="48" t="s">
        <v>7342</v>
      </c>
      <c r="AV64" s="49">
        <f t="shared" si="18"/>
        <v>0</v>
      </c>
      <c r="AW64" s="48" t="s">
        <v>7342</v>
      </c>
      <c r="AX64" s="43" t="str">
        <f t="shared" si="19"/>
        <v>6 missed</v>
      </c>
      <c r="AY64" s="42">
        <f t="shared" si="20"/>
        <v>0</v>
      </c>
      <c r="AZ64" s="50">
        <f t="shared" si="21"/>
        <v>0</v>
      </c>
      <c r="BA64" s="50" t="str">
        <f t="shared" si="22"/>
        <v>Q-0 A-- || Q Total-6, A Total-0</v>
      </c>
      <c r="BB64" s="42" t="str" cm="1">
        <f t="array" ref="BB64">IFERROR(INDEX('Attendance-Slot-1'!$Q$2:$Q$1112,MATCH(1,('Attendance-Slot-1'!$A$2:$A$1112=$C64)*('Attendance-Slot-1'!$G$2:$G$1112=BB$2),0)),"No Data")</f>
        <v>No Data</v>
      </c>
      <c r="BC64" s="42" t="str" cm="1">
        <f t="array" ref="BC64">IFERROR(INDEX('Attendance-Slot-2'!$Q$2:$Q$2595,MATCH(1,('Attendance-Slot-2'!$A$2:$A$2595=$C64)*('Attendance-Slot-2'!$G$2:$G$2595=BB$2),0)),"No Data")</f>
        <v>No Data</v>
      </c>
      <c r="BD64" s="134" t="e">
        <f>VLOOKUP($AQ64,'Written Exam Marks'!$H:$Q,10,FALSE)</f>
        <v>#N/A</v>
      </c>
      <c r="BE64" s="134" t="e">
        <f>VLOOKUP($AQ64,'Written Exam Marks'!$H:$Q,9,FALSE)</f>
        <v>#N/A</v>
      </c>
      <c r="BF64" s="42" t="str">
        <f t="shared" si="23"/>
        <v>No Data</v>
      </c>
      <c r="BG64" s="42" t="str">
        <f t="shared" si="24"/>
        <v>No Data</v>
      </c>
      <c r="BH64" s="147" t="s">
        <v>5</v>
      </c>
      <c r="BI64" s="147" t="s">
        <v>5</v>
      </c>
      <c r="BJ64" s="147">
        <v>0</v>
      </c>
      <c r="BK64" s="147">
        <v>60</v>
      </c>
      <c r="BL64" s="52" t="s">
        <v>3697</v>
      </c>
      <c r="BM64" s="52" t="s">
        <v>1606</v>
      </c>
      <c r="BN64" s="57" t="str">
        <f t="shared" si="25"/>
        <v>2025EM1100061-MDSDF403</v>
      </c>
      <c r="BO64" s="52" t="str">
        <f t="shared" si="26"/>
        <v>1 missed</v>
      </c>
      <c r="BP64" s="52" t="str">
        <f t="shared" si="27"/>
        <v>1 missed</v>
      </c>
      <c r="BQ64" s="52">
        <f t="shared" si="28"/>
        <v>0</v>
      </c>
      <c r="BR64" s="52">
        <f t="shared" si="29"/>
        <v>0</v>
      </c>
      <c r="BS64" s="56">
        <f t="shared" si="30"/>
        <v>0</v>
      </c>
      <c r="BT64" s="56">
        <f t="shared" si="31"/>
        <v>0</v>
      </c>
      <c r="BU64" s="52" t="str">
        <f t="shared" si="32"/>
        <v>2 missed</v>
      </c>
      <c r="BV64" s="51">
        <f t="shared" si="33"/>
        <v>0</v>
      </c>
      <c r="BW64" s="57">
        <f t="shared" si="34"/>
        <v>0</v>
      </c>
      <c r="BX64" s="57" t="str">
        <f t="shared" si="35"/>
        <v>Q-0 A-0 || Q Total-1, A Total-1</v>
      </c>
      <c r="BY64" s="51" t="str" cm="1">
        <f t="array" ref="BY64">IFERROR(INDEX('Attendance-Slot-1'!$Q$2:$Q$1112,MATCH(1,('Attendance-Slot-1'!$A$2:$A$1112=$C64)*('Attendance-Slot-1'!$G$2:$G$1112=BY$2),0)),"No Data")</f>
        <v>No Data</v>
      </c>
      <c r="BZ64" s="51" t="str" cm="1">
        <f t="array" ref="BZ64">IFERROR(INDEX('Attendance-Slot-2'!$Q$2:$Q$2595,MATCH(1,('Attendance-Slot-2'!$A$2:$A$2595=$C64)*('Attendance-Slot-2'!$G$2:$G$2595=BY$2),0)),"No Data")</f>
        <v>No Data</v>
      </c>
      <c r="CA64" s="135" t="e">
        <f>VLOOKUP($BN64,'Written Exam Marks'!$H:$Q,10,FALSE)</f>
        <v>#N/A</v>
      </c>
      <c r="CB64" s="135" t="e">
        <f>VLOOKUP($BN64,'Written Exam Marks'!$H:$Q,9,FALSE)</f>
        <v>#N/A</v>
      </c>
      <c r="CC64" s="51" t="str">
        <f t="shared" si="36"/>
        <v>No Data</v>
      </c>
      <c r="CD64" s="51" t="str">
        <f t="shared" si="37"/>
        <v>No Data</v>
      </c>
      <c r="CE64" s="29" t="s">
        <v>5</v>
      </c>
      <c r="CF64" s="29" t="s">
        <v>5</v>
      </c>
      <c r="CG64" s="29" t="s">
        <v>5</v>
      </c>
      <c r="CH64" s="29">
        <v>0</v>
      </c>
      <c r="CI64" s="29">
        <v>60</v>
      </c>
      <c r="CJ64" s="61" t="s">
        <v>7343</v>
      </c>
      <c r="CK64" s="61" t="s">
        <v>1613</v>
      </c>
      <c r="CL64" s="10" t="str">
        <f t="shared" si="38"/>
        <v>2025EM1100061-MDSDF404</v>
      </c>
      <c r="CM64" s="61" t="str">
        <f t="shared" si="39"/>
        <v>2 missed</v>
      </c>
      <c r="CN64" s="61" t="str">
        <f t="shared" si="40"/>
        <v>1 missed</v>
      </c>
      <c r="CO64" s="111">
        <f t="shared" si="41"/>
        <v>0</v>
      </c>
      <c r="CP64" s="111">
        <f t="shared" si="42"/>
        <v>0</v>
      </c>
      <c r="CQ64" s="9">
        <f t="shared" si="43"/>
        <v>0</v>
      </c>
      <c r="CR64" s="9">
        <f t="shared" si="44"/>
        <v>0</v>
      </c>
      <c r="CS64" s="61" t="str">
        <f t="shared" si="45"/>
        <v>3 missed</v>
      </c>
      <c r="CT64" s="111">
        <f t="shared" si="46"/>
        <v>0</v>
      </c>
      <c r="CU64" s="10">
        <f t="shared" si="47"/>
        <v>0</v>
      </c>
      <c r="CV64" s="10" t="str">
        <f t="shared" si="48"/>
        <v>Q-0 A-0 || Q Total-2, A Total-1</v>
      </c>
      <c r="CW64" s="111" t="str" cm="1">
        <f t="array" ref="CW64">IFERROR(INDEX('Attendance-Slot-1'!$Q$2:$Q$1112,MATCH(1,('Attendance-Slot-1'!$A$2:$A$1112=$C64)*('Attendance-Slot-1'!$G$2:$G$1112=CW$2),0)),"No Data")</f>
        <v>No Data</v>
      </c>
      <c r="CX64" s="111" t="str" cm="1">
        <f t="array" ref="CX64">IFERROR(INDEX('Attendance-Slot-2'!$Q$2:$Q$2595,MATCH(1,('Attendance-Slot-2'!$A$2:$A$2595=$C64)*('Attendance-Slot-2'!$G$2:$G$2595=CW$2),0)),"No Data")</f>
        <v>No Data</v>
      </c>
      <c r="CY64" s="136" t="e">
        <f>VLOOKUP($CL64,'Written Exam Marks'!$H:$Q,10,FALSE)</f>
        <v>#N/A</v>
      </c>
      <c r="CZ64" s="136" t="e">
        <f>VLOOKUP($CL64,'Written Exam Marks'!$H:$Q,9,FALSE)</f>
        <v>#N/A</v>
      </c>
      <c r="DA64" s="111" t="str">
        <f t="shared" si="49"/>
        <v>No Data</v>
      </c>
      <c r="DB64" s="111" t="str">
        <f t="shared" si="50"/>
        <v>No Data</v>
      </c>
      <c r="DC64" s="148" t="s">
        <v>5</v>
      </c>
      <c r="DD64" s="148" t="s">
        <v>5</v>
      </c>
      <c r="DE64" s="148" t="s">
        <v>5</v>
      </c>
      <c r="DF64" s="148" t="s">
        <v>5</v>
      </c>
      <c r="DG64" s="148" t="s">
        <v>5</v>
      </c>
      <c r="DH64" s="148">
        <v>0</v>
      </c>
      <c r="DI64" s="148">
        <v>65</v>
      </c>
      <c r="DJ64" s="66" t="s">
        <v>7351</v>
      </c>
      <c r="DK64" s="66" t="s">
        <v>1631</v>
      </c>
      <c r="DL64" s="68" t="str">
        <f t="shared" si="51"/>
        <v>2025EM1100061-MDSDF406</v>
      </c>
      <c r="DM64" s="66" t="str">
        <f t="shared" si="52"/>
        <v>3 missed</v>
      </c>
      <c r="DN64" s="66" t="str">
        <f t="shared" si="53"/>
        <v>2 missed</v>
      </c>
      <c r="DO64" s="62">
        <f t="shared" si="54"/>
        <v>0</v>
      </c>
      <c r="DP64" s="62">
        <f t="shared" si="55"/>
        <v>0</v>
      </c>
      <c r="DQ64" s="67">
        <f t="shared" si="56"/>
        <v>0</v>
      </c>
      <c r="DR64" s="67">
        <f t="shared" si="57"/>
        <v>0</v>
      </c>
      <c r="DS64" s="66" t="str">
        <f t="shared" si="58"/>
        <v>5 missed</v>
      </c>
      <c r="DT64" s="62">
        <f t="shared" si="59"/>
        <v>0</v>
      </c>
      <c r="DU64" s="68">
        <f t="shared" si="60"/>
        <v>0</v>
      </c>
      <c r="DV64" s="68" t="str">
        <f t="shared" si="61"/>
        <v>Q-0 A-0 || Q Total-3, A Total-2</v>
      </c>
      <c r="DW64" s="62" t="str" cm="1">
        <f t="array" ref="DW64">IFERROR(INDEX('Attendance-Slot-1'!$Q$2:$Q$1112,MATCH(1,('Attendance-Slot-1'!$A$2:$A$1112=$C64)*('Attendance-Slot-1'!$G$2:$G$1112=DW$2),0)),"No Data")</f>
        <v>No Data</v>
      </c>
      <c r="DX64" s="62" t="str" cm="1">
        <f t="array" ref="DX64">IFERROR(INDEX('Attendance-Slot-2'!$Q$2:$Q$2595,MATCH(1,('Attendance-Slot-2'!$A$2:$A$2595=$C64)*('Attendance-Slot-2'!$G$2:$G$2595=DW$2),0)),"No Data")</f>
        <v>No Data</v>
      </c>
      <c r="DY64" s="137" t="e">
        <f>VLOOKUP($DL64,'Written Exam Marks'!$H:$Q,10,FALSE)</f>
        <v>#N/A</v>
      </c>
      <c r="DZ64" s="137" t="e">
        <f>VLOOKUP($DL64,'Written Exam Marks'!$H:$Q,9,FALSE)</f>
        <v>#N/A</v>
      </c>
      <c r="EA64" s="62" t="str">
        <f t="shared" si="62"/>
        <v>No Data</v>
      </c>
      <c r="EB64" s="62" t="str">
        <f t="shared" si="63"/>
        <v>No Data</v>
      </c>
      <c r="EC64" s="114" t="str">
        <f t="shared" si="0"/>
        <v>P-0, 
A-0, 
No Data-5</v>
      </c>
      <c r="ED64" s="114" t="str">
        <f t="shared" si="1"/>
        <v>P-0, 
A-0, 
No Data-5</v>
      </c>
      <c r="EE64" s="114" t="str">
        <f t="shared" si="64"/>
        <v>No Data</v>
      </c>
      <c r="EF64" s="114" t="str">
        <f t="shared" si="65"/>
        <v>No Data</v>
      </c>
      <c r="EG64" s="114" t="str">
        <f t="shared" si="66"/>
        <v>No Data</v>
      </c>
      <c r="EH64" s="114" t="str">
        <f t="shared" si="67"/>
        <v>No Data</v>
      </c>
      <c r="EI64" s="114" t="str">
        <f t="shared" si="68"/>
        <v>No Data</v>
      </c>
      <c r="EJ64" s="114" t="str">
        <f t="shared" si="69"/>
        <v>P-0, A-0, No Data-5</v>
      </c>
      <c r="EK64" s="114" t="e">
        <v>#N/A</v>
      </c>
      <c r="EL64" s="114" t="e">
        <v>#N/A</v>
      </c>
      <c r="EM64" s="114" t="e">
        <v>#N/A</v>
      </c>
      <c r="EN64" s="114" t="e">
        <v>#N/A</v>
      </c>
      <c r="EO64" s="114" t="e">
        <v>#N/A</v>
      </c>
      <c r="EP64" s="114" t="e">
        <v>#N/A</v>
      </c>
      <c r="EQ64" s="114" t="e">
        <v>#N/A</v>
      </c>
      <c r="ER64" s="114" t="e">
        <v>#N/A</v>
      </c>
      <c r="ES64" s="114"/>
      <c r="ET64" s="30" t="e">
        <v>#N/A</v>
      </c>
    </row>
    <row r="65" spans="1:150" x14ac:dyDescent="0.25">
      <c r="A65" s="114">
        <v>62</v>
      </c>
      <c r="B65" s="114" t="s">
        <v>7224</v>
      </c>
      <c r="C65" s="80" t="s">
        <v>1826</v>
      </c>
      <c r="D65" s="30" t="s">
        <v>1827</v>
      </c>
      <c r="E65" s="30" t="s">
        <v>1828</v>
      </c>
      <c r="F65" s="33" t="s">
        <v>7201</v>
      </c>
      <c r="G65" s="30" t="s">
        <v>1829</v>
      </c>
      <c r="H65" s="143">
        <v>15</v>
      </c>
      <c r="I65" s="143">
        <v>15</v>
      </c>
      <c r="J65" s="143">
        <v>17</v>
      </c>
      <c r="K65" s="143">
        <v>15</v>
      </c>
      <c r="L65" s="143">
        <v>62</v>
      </c>
      <c r="M65" s="143">
        <v>65</v>
      </c>
      <c r="N65" s="40" t="s">
        <v>7314</v>
      </c>
      <c r="O65" s="40" t="s">
        <v>1593</v>
      </c>
      <c r="P65" s="13" t="str">
        <f t="shared" si="2"/>
        <v>2025EM1100062-MDSDF401</v>
      </c>
      <c r="Q65" s="40" t="str">
        <f t="shared" si="3"/>
        <v>0 missed</v>
      </c>
      <c r="R65" s="40" t="str">
        <f t="shared" si="4"/>
        <v>0 missed</v>
      </c>
      <c r="S65" s="40">
        <f t="shared" si="5"/>
        <v>3</v>
      </c>
      <c r="T65" s="40">
        <f t="shared" si="6"/>
        <v>1</v>
      </c>
      <c r="U65" s="41">
        <f t="shared" si="7"/>
        <v>1</v>
      </c>
      <c r="V65" s="41">
        <f t="shared" si="8"/>
        <v>1</v>
      </c>
      <c r="W65" s="40" t="str">
        <f t="shared" si="9"/>
        <v>0 missed</v>
      </c>
      <c r="X65" s="113">
        <f t="shared" si="10"/>
        <v>4</v>
      </c>
      <c r="Y65" s="13">
        <f t="shared" si="11"/>
        <v>1</v>
      </c>
      <c r="Z65" s="13" t="str">
        <f t="shared" si="12"/>
        <v>Q-3 A-1 || Q Total-3, A Total-1</v>
      </c>
      <c r="AA65" s="113" t="str" cm="1">
        <f t="array" ref="AA65">IFERROR(INDEX('Attendance-Slot-1'!$Q$2:$Q$1112,MATCH(1,('Attendance-Slot-1'!$A$2:$A$1112=$C65)*('Attendance-Slot-1'!$G$2:$G$1112=AA$2),0)),"No Data")</f>
        <v>No Data</v>
      </c>
      <c r="AB65" s="113" t="str" cm="1">
        <f t="array" ref="AB65">IFERROR(INDEX('Attendance-Slot-2'!$Q$2:$Q$2595,MATCH(1,('Attendance-Slot-2'!$A$2:$A$2595=$C65)*('Attendance-Slot-2'!$G$2:$G$2595=AA$2),0)),"No Data")</f>
        <v>P-S2_Onsite</v>
      </c>
      <c r="AC65" s="133">
        <f>VLOOKUP($P65,'Written Exam Marks'!$H:$Q,10,FALSE)</f>
        <v>22</v>
      </c>
      <c r="AD65" s="133">
        <f>VLOOKUP($P65,'Written Exam Marks'!$H:$Q,9,FALSE)</f>
        <v>35</v>
      </c>
      <c r="AE65" s="113" t="str">
        <f t="shared" si="13"/>
        <v>Present</v>
      </c>
      <c r="AF65" s="113" t="str">
        <f t="shared" si="14"/>
        <v>P-S2_Onsite</v>
      </c>
      <c r="AG65" s="146">
        <v>9.5</v>
      </c>
      <c r="AH65" s="146">
        <v>8.5</v>
      </c>
      <c r="AI65" s="146">
        <v>9</v>
      </c>
      <c r="AJ65" s="146">
        <v>10</v>
      </c>
      <c r="AK65" s="146">
        <v>10</v>
      </c>
      <c r="AL65" s="146">
        <v>10</v>
      </c>
      <c r="AM65" s="146">
        <v>57</v>
      </c>
      <c r="AN65" s="146">
        <v>60</v>
      </c>
      <c r="AO65" s="43" t="s">
        <v>7336</v>
      </c>
      <c r="AP65" s="43" t="s">
        <v>1598</v>
      </c>
      <c r="AQ65" s="50" t="str">
        <f t="shared" si="15"/>
        <v>2025EM1100062-MDSDF402</v>
      </c>
      <c r="AR65" s="43" t="str">
        <f t="shared" si="16"/>
        <v>0 missed</v>
      </c>
      <c r="AS65" s="47" t="s">
        <v>7342</v>
      </c>
      <c r="AT65" s="43">
        <f t="shared" si="17"/>
        <v>6</v>
      </c>
      <c r="AU65" s="48" t="s">
        <v>7342</v>
      </c>
      <c r="AV65" s="49">
        <f t="shared" si="18"/>
        <v>1</v>
      </c>
      <c r="AW65" s="48" t="s">
        <v>7342</v>
      </c>
      <c r="AX65" s="43" t="str">
        <f t="shared" si="19"/>
        <v>0 missed</v>
      </c>
      <c r="AY65" s="42">
        <f t="shared" si="20"/>
        <v>6</v>
      </c>
      <c r="AZ65" s="50">
        <f t="shared" si="21"/>
        <v>1</v>
      </c>
      <c r="BA65" s="50" t="str">
        <f t="shared" si="22"/>
        <v>Q-6 A-- || Q Total-6, A Total-0</v>
      </c>
      <c r="BB65" s="42" t="str" cm="1">
        <f t="array" ref="BB65">IFERROR(INDEX('Attendance-Slot-1'!$Q$2:$Q$1112,MATCH(1,('Attendance-Slot-1'!$A$2:$A$1112=$C65)*('Attendance-Slot-1'!$G$2:$G$1112=BB$2),0)),"No Data")</f>
        <v>P-S1_Onsite</v>
      </c>
      <c r="BC65" s="42" t="str" cm="1">
        <f t="array" ref="BC65">IFERROR(INDEX('Attendance-Slot-2'!$Q$2:$Q$2595,MATCH(1,('Attendance-Slot-2'!$A$2:$A$2595=$C65)*('Attendance-Slot-2'!$G$2:$G$2595=BB$2),0)),"No Data")</f>
        <v>No Data</v>
      </c>
      <c r="BD65" s="134">
        <f>VLOOKUP($AQ65,'Written Exam Marks'!$H:$Q,10,FALSE)</f>
        <v>30</v>
      </c>
      <c r="BE65" s="134">
        <f>VLOOKUP($AQ65,'Written Exam Marks'!$H:$Q,9,FALSE)</f>
        <v>40</v>
      </c>
      <c r="BF65" s="42" t="str">
        <f t="shared" si="23"/>
        <v>Present</v>
      </c>
      <c r="BG65" s="42" t="str">
        <f t="shared" si="24"/>
        <v>P-S1_Onsite</v>
      </c>
      <c r="BH65" s="147">
        <v>20</v>
      </c>
      <c r="BI65" s="147">
        <v>23</v>
      </c>
      <c r="BJ65" s="147">
        <v>43</v>
      </c>
      <c r="BK65" s="147">
        <v>60</v>
      </c>
      <c r="BL65" s="52" t="s">
        <v>3697</v>
      </c>
      <c r="BM65" s="52" t="s">
        <v>1606</v>
      </c>
      <c r="BN65" s="57" t="str">
        <f t="shared" si="25"/>
        <v>2025EM1100062-MDSDF403</v>
      </c>
      <c r="BO65" s="52" t="str">
        <f t="shared" si="26"/>
        <v>0 missed</v>
      </c>
      <c r="BP65" s="52" t="str">
        <f t="shared" si="27"/>
        <v>0 missed</v>
      </c>
      <c r="BQ65" s="52">
        <f t="shared" si="28"/>
        <v>1</v>
      </c>
      <c r="BR65" s="52">
        <f t="shared" si="29"/>
        <v>1</v>
      </c>
      <c r="BS65" s="56">
        <f t="shared" si="30"/>
        <v>1</v>
      </c>
      <c r="BT65" s="56">
        <f t="shared" si="31"/>
        <v>1</v>
      </c>
      <c r="BU65" s="52" t="str">
        <f t="shared" si="32"/>
        <v>0 missed</v>
      </c>
      <c r="BV65" s="51">
        <f t="shared" si="33"/>
        <v>2</v>
      </c>
      <c r="BW65" s="57">
        <f t="shared" si="34"/>
        <v>1</v>
      </c>
      <c r="BX65" s="57" t="str">
        <f t="shared" si="35"/>
        <v>Q-1 A-1 || Q Total-1, A Total-1</v>
      </c>
      <c r="BY65" s="51" t="str" cm="1">
        <f t="array" ref="BY65">IFERROR(INDEX('Attendance-Slot-1'!$Q$2:$Q$1112,MATCH(1,('Attendance-Slot-1'!$A$2:$A$1112=$C65)*('Attendance-Slot-1'!$G$2:$G$1112=BY$2),0)),"No Data")</f>
        <v>No Data</v>
      </c>
      <c r="BZ65" s="51" t="str" cm="1">
        <f t="array" ref="BZ65">IFERROR(INDEX('Attendance-Slot-2'!$Q$2:$Q$2595,MATCH(1,('Attendance-Slot-2'!$A$2:$A$2595=$C65)*('Attendance-Slot-2'!$G$2:$G$2595=BY$2),0)),"No Data")</f>
        <v>P-S2_Onsite</v>
      </c>
      <c r="CA65" s="135">
        <f>VLOOKUP($BN65,'Written Exam Marks'!$H:$Q,10,FALSE)</f>
        <v>26</v>
      </c>
      <c r="CB65" s="135">
        <f>VLOOKUP($BN65,'Written Exam Marks'!$H:$Q,9,FALSE)</f>
        <v>40</v>
      </c>
      <c r="CC65" s="51" t="str">
        <f t="shared" si="36"/>
        <v>Present</v>
      </c>
      <c r="CD65" s="51" t="str">
        <f t="shared" si="37"/>
        <v>P-S2_Onsite</v>
      </c>
      <c r="CE65" s="29">
        <v>19</v>
      </c>
      <c r="CF65" s="29">
        <v>20</v>
      </c>
      <c r="CG65" s="29">
        <v>19</v>
      </c>
      <c r="CH65" s="29">
        <v>58</v>
      </c>
      <c r="CI65" s="29">
        <v>60</v>
      </c>
      <c r="CJ65" s="61" t="s">
        <v>7343</v>
      </c>
      <c r="CK65" s="61" t="s">
        <v>1613</v>
      </c>
      <c r="CL65" s="10" t="str">
        <f t="shared" si="38"/>
        <v>2025EM1100062-MDSDF404</v>
      </c>
      <c r="CM65" s="61" t="str">
        <f t="shared" si="39"/>
        <v>0 missed</v>
      </c>
      <c r="CN65" s="61" t="str">
        <f t="shared" si="40"/>
        <v>0 missed</v>
      </c>
      <c r="CO65" s="111">
        <f t="shared" si="41"/>
        <v>2</v>
      </c>
      <c r="CP65" s="111">
        <f t="shared" si="42"/>
        <v>1</v>
      </c>
      <c r="CQ65" s="9">
        <f t="shared" si="43"/>
        <v>1</v>
      </c>
      <c r="CR65" s="9">
        <f t="shared" si="44"/>
        <v>1</v>
      </c>
      <c r="CS65" s="61" t="str">
        <f t="shared" si="45"/>
        <v>0 missed</v>
      </c>
      <c r="CT65" s="111">
        <f t="shared" si="46"/>
        <v>3</v>
      </c>
      <c r="CU65" s="10">
        <f t="shared" si="47"/>
        <v>1</v>
      </c>
      <c r="CV65" s="10" t="str">
        <f t="shared" si="48"/>
        <v>Q-2 A-1 || Q Total-2, A Total-1</v>
      </c>
      <c r="CW65" s="111" t="str" cm="1">
        <f t="array" ref="CW65">IFERROR(INDEX('Attendance-Slot-1'!$Q$2:$Q$1112,MATCH(1,('Attendance-Slot-1'!$A$2:$A$1112=$C65)*('Attendance-Slot-1'!$G$2:$G$1112=CW$2),0)),"No Data")</f>
        <v>P-S1_Onsite</v>
      </c>
      <c r="CX65" s="111" t="str" cm="1">
        <f t="array" ref="CX65">IFERROR(INDEX('Attendance-Slot-2'!$Q$2:$Q$2595,MATCH(1,('Attendance-Slot-2'!$A$2:$A$2595=$C65)*('Attendance-Slot-2'!$G$2:$G$2595=CW$2),0)),"No Data")</f>
        <v>No Data</v>
      </c>
      <c r="CY65" s="136">
        <f>VLOOKUP($CL65,'Written Exam Marks'!$H:$Q,10,FALSE)</f>
        <v>36</v>
      </c>
      <c r="CZ65" s="136">
        <f>VLOOKUP($CL65,'Written Exam Marks'!$H:$Q,9,FALSE)</f>
        <v>40</v>
      </c>
      <c r="DA65" s="111" t="str">
        <f t="shared" si="49"/>
        <v>Present</v>
      </c>
      <c r="DB65" s="111" t="str">
        <f t="shared" si="50"/>
        <v>P-S1_Onsite</v>
      </c>
      <c r="DC65" s="148">
        <v>5.5</v>
      </c>
      <c r="DD65" s="148">
        <v>7.375</v>
      </c>
      <c r="DE65" s="148">
        <v>7</v>
      </c>
      <c r="DF65" s="148">
        <v>4</v>
      </c>
      <c r="DG65" s="148">
        <v>19</v>
      </c>
      <c r="DH65" s="148">
        <v>42.875</v>
      </c>
      <c r="DI65" s="148">
        <v>65</v>
      </c>
      <c r="DJ65" s="66" t="s">
        <v>7351</v>
      </c>
      <c r="DK65" s="66" t="s">
        <v>1631</v>
      </c>
      <c r="DL65" s="68" t="str">
        <f t="shared" si="51"/>
        <v>2025EM1100062-MDSDF406</v>
      </c>
      <c r="DM65" s="66" t="str">
        <f t="shared" si="52"/>
        <v>0 missed</v>
      </c>
      <c r="DN65" s="66" t="str">
        <f t="shared" si="53"/>
        <v>0 missed</v>
      </c>
      <c r="DO65" s="62">
        <f t="shared" si="54"/>
        <v>3</v>
      </c>
      <c r="DP65" s="62">
        <f t="shared" si="55"/>
        <v>2</v>
      </c>
      <c r="DQ65" s="67">
        <f t="shared" si="56"/>
        <v>1</v>
      </c>
      <c r="DR65" s="67">
        <f t="shared" si="57"/>
        <v>1</v>
      </c>
      <c r="DS65" s="66" t="str">
        <f t="shared" si="58"/>
        <v>0 missed</v>
      </c>
      <c r="DT65" s="62">
        <f t="shared" si="59"/>
        <v>5</v>
      </c>
      <c r="DU65" s="68">
        <f t="shared" si="60"/>
        <v>1</v>
      </c>
      <c r="DV65" s="68" t="str">
        <f t="shared" si="61"/>
        <v>Q-3 A-2 || Q Total-3, A Total-2</v>
      </c>
      <c r="DW65" s="62" t="str" cm="1">
        <f t="array" ref="DW65">IFERROR(INDEX('Attendance-Slot-1'!$Q$2:$Q$1112,MATCH(1,('Attendance-Slot-1'!$A$2:$A$1112=$C65)*('Attendance-Slot-1'!$G$2:$G$1112=DW$2),0)),"No Data")</f>
        <v>No Data</v>
      </c>
      <c r="DX65" s="62" t="str" cm="1">
        <f t="array" ref="DX65">IFERROR(INDEX('Attendance-Slot-2'!$Q$2:$Q$2595,MATCH(1,('Attendance-Slot-2'!$A$2:$A$2595=$C65)*('Attendance-Slot-2'!$G$2:$G$2595=DW$2),0)),"No Data")</f>
        <v>P-S2_Onsite</v>
      </c>
      <c r="DY65" s="137">
        <f>VLOOKUP($DL65,'Written Exam Marks'!$H:$Q,10,FALSE)</f>
        <v>26</v>
      </c>
      <c r="DZ65" s="137">
        <f>VLOOKUP($DL65,'Written Exam Marks'!$H:$Q,9,FALSE)</f>
        <v>35</v>
      </c>
      <c r="EA65" s="62" t="str">
        <f t="shared" si="62"/>
        <v>Present</v>
      </c>
      <c r="EB65" s="62" t="str">
        <f t="shared" si="63"/>
        <v>P-S2_Onsite</v>
      </c>
      <c r="EC65" s="114" t="str">
        <f t="shared" si="0"/>
        <v>P-2, 
A-0, 
No Data-3</v>
      </c>
      <c r="ED65" s="114" t="str">
        <f t="shared" si="1"/>
        <v>P-3, 
A-0, 
No Data-2</v>
      </c>
      <c r="EE65" s="114" t="str">
        <f t="shared" si="64"/>
        <v>P-S2_Onsite</v>
      </c>
      <c r="EF65" s="114" t="str">
        <f t="shared" si="65"/>
        <v>P-S1_Onsite</v>
      </c>
      <c r="EG65" s="114" t="str">
        <f t="shared" si="66"/>
        <v>P-S2_Onsite</v>
      </c>
      <c r="EH65" s="114" t="str">
        <f t="shared" si="67"/>
        <v>P-S1_Onsite</v>
      </c>
      <c r="EI65" s="114" t="str">
        <f t="shared" si="68"/>
        <v>P-S2_Onsite</v>
      </c>
      <c r="EJ65" s="114" t="str">
        <f t="shared" si="69"/>
        <v>P-5, A-0, No Data-0</v>
      </c>
      <c r="EK65" s="114" t="s">
        <v>10453</v>
      </c>
      <c r="EL65" s="114">
        <v>30</v>
      </c>
      <c r="EM65" s="114">
        <v>10</v>
      </c>
      <c r="EN65" s="114">
        <v>38</v>
      </c>
      <c r="EO65" s="114">
        <v>78</v>
      </c>
      <c r="EP65" s="114" t="s">
        <v>7217</v>
      </c>
      <c r="EQ65" s="114" t="s">
        <v>1054</v>
      </c>
      <c r="ER65" s="114" t="s">
        <v>1826</v>
      </c>
      <c r="ES65" s="114"/>
      <c r="ET65" s="30" t="s">
        <v>1826</v>
      </c>
    </row>
    <row r="66" spans="1:150" x14ac:dyDescent="0.25">
      <c r="A66" s="114">
        <v>63</v>
      </c>
      <c r="B66" s="114" t="s">
        <v>7224</v>
      </c>
      <c r="C66" s="80" t="s">
        <v>3810</v>
      </c>
      <c r="D66" s="30" t="s">
        <v>3811</v>
      </c>
      <c r="E66" s="30" t="s">
        <v>3812</v>
      </c>
      <c r="F66" s="33" t="s">
        <v>7201</v>
      </c>
      <c r="G66" s="30" t="s">
        <v>3813</v>
      </c>
      <c r="H66" s="143">
        <v>15</v>
      </c>
      <c r="I66" s="143" t="s">
        <v>5</v>
      </c>
      <c r="J66" s="143" t="s">
        <v>5</v>
      </c>
      <c r="K66" s="143" t="s">
        <v>5</v>
      </c>
      <c r="L66" s="143">
        <v>15</v>
      </c>
      <c r="M66" s="143">
        <v>65</v>
      </c>
      <c r="N66" s="40" t="s">
        <v>7314</v>
      </c>
      <c r="O66" s="40" t="s">
        <v>1593</v>
      </c>
      <c r="P66" s="13" t="str">
        <f t="shared" si="2"/>
        <v>2025EM1100063-MDSDF401</v>
      </c>
      <c r="Q66" s="40" t="str">
        <f t="shared" si="3"/>
        <v>2 missed</v>
      </c>
      <c r="R66" s="40" t="str">
        <f t="shared" si="4"/>
        <v>1 missed</v>
      </c>
      <c r="S66" s="40">
        <f t="shared" si="5"/>
        <v>1</v>
      </c>
      <c r="T66" s="40">
        <f t="shared" si="6"/>
        <v>0</v>
      </c>
      <c r="U66" s="41">
        <f t="shared" si="7"/>
        <v>0.33333333333333331</v>
      </c>
      <c r="V66" s="41">
        <f t="shared" si="8"/>
        <v>0</v>
      </c>
      <c r="W66" s="40" t="str">
        <f t="shared" si="9"/>
        <v>3 missed</v>
      </c>
      <c r="X66" s="113">
        <f t="shared" si="10"/>
        <v>1</v>
      </c>
      <c r="Y66" s="13">
        <f t="shared" si="11"/>
        <v>0.25</v>
      </c>
      <c r="Z66" s="13" t="str">
        <f t="shared" si="12"/>
        <v>Q-1 A-0 || Q Total-3, A Total-1</v>
      </c>
      <c r="AA66" s="113" t="str" cm="1">
        <f t="array" ref="AA66">IFERROR(INDEX('Attendance-Slot-1'!$Q$2:$Q$1112,MATCH(1,('Attendance-Slot-1'!$A$2:$A$1112=$C66)*('Attendance-Slot-1'!$G$2:$G$1112=AA$2),0)),"No Data")</f>
        <v>No Data</v>
      </c>
      <c r="AB66" s="113" t="str" cm="1">
        <f t="array" ref="AB66">IFERROR(INDEX('Attendance-Slot-2'!$Q$2:$Q$2595,MATCH(1,('Attendance-Slot-2'!$A$2:$A$2595=$C66)*('Attendance-Slot-2'!$G$2:$G$2595=AA$2),0)),"No Data")</f>
        <v>A-S2_Onsite</v>
      </c>
      <c r="AC66" s="133" t="e">
        <f>VLOOKUP($P66,'Written Exam Marks'!$H:$Q,10,FALSE)</f>
        <v>#N/A</v>
      </c>
      <c r="AD66" s="133" t="e">
        <f>VLOOKUP($P66,'Written Exam Marks'!$H:$Q,9,FALSE)</f>
        <v>#N/A</v>
      </c>
      <c r="AE66" s="113" t="str">
        <f t="shared" si="13"/>
        <v>Absent</v>
      </c>
      <c r="AF66" s="113" t="str">
        <f t="shared" si="14"/>
        <v>A-S2_Onsite</v>
      </c>
      <c r="AG66" s="146" t="s">
        <v>5</v>
      </c>
      <c r="AH66" s="146">
        <v>4.5</v>
      </c>
      <c r="AI66" s="146">
        <v>7</v>
      </c>
      <c r="AJ66" s="146" t="s">
        <v>5</v>
      </c>
      <c r="AK66" s="146" t="s">
        <v>5</v>
      </c>
      <c r="AL66" s="146" t="s">
        <v>5</v>
      </c>
      <c r="AM66" s="146">
        <v>11.5</v>
      </c>
      <c r="AN66" s="146">
        <v>60</v>
      </c>
      <c r="AO66" s="43" t="s">
        <v>7336</v>
      </c>
      <c r="AP66" s="43" t="s">
        <v>1598</v>
      </c>
      <c r="AQ66" s="50" t="str">
        <f t="shared" si="15"/>
        <v>2025EM1100063-MDSDF402</v>
      </c>
      <c r="AR66" s="43" t="str">
        <f t="shared" si="16"/>
        <v>4 missed</v>
      </c>
      <c r="AS66" s="47" t="s">
        <v>7342</v>
      </c>
      <c r="AT66" s="43">
        <f t="shared" si="17"/>
        <v>2</v>
      </c>
      <c r="AU66" s="48" t="s">
        <v>7342</v>
      </c>
      <c r="AV66" s="49">
        <f t="shared" si="18"/>
        <v>0.33333333333333331</v>
      </c>
      <c r="AW66" s="48" t="s">
        <v>7342</v>
      </c>
      <c r="AX66" s="43" t="str">
        <f t="shared" si="19"/>
        <v>4 missed</v>
      </c>
      <c r="AY66" s="42">
        <f t="shared" si="20"/>
        <v>2</v>
      </c>
      <c r="AZ66" s="50">
        <f t="shared" si="21"/>
        <v>0.33333333333333331</v>
      </c>
      <c r="BA66" s="50" t="str">
        <f t="shared" si="22"/>
        <v>Q-2 A-- || Q Total-6, A Total-0</v>
      </c>
      <c r="BB66" s="42" t="str" cm="1">
        <f t="array" ref="BB66">IFERROR(INDEX('Attendance-Slot-1'!$Q$2:$Q$1112,MATCH(1,('Attendance-Slot-1'!$A$2:$A$1112=$C66)*('Attendance-Slot-1'!$G$2:$G$1112=BB$2),0)),"No Data")</f>
        <v>No Data</v>
      </c>
      <c r="BC66" s="42" t="str" cm="1">
        <f t="array" ref="BC66">IFERROR(INDEX('Attendance-Slot-2'!$Q$2:$Q$2595,MATCH(1,('Attendance-Slot-2'!$A$2:$A$2595=$C66)*('Attendance-Slot-2'!$G$2:$G$2595=BB$2),0)),"No Data")</f>
        <v>A-S2_Onsite</v>
      </c>
      <c r="BD66" s="134" t="e">
        <f>VLOOKUP($AQ66,'Written Exam Marks'!$H:$Q,10,FALSE)</f>
        <v>#N/A</v>
      </c>
      <c r="BE66" s="134" t="e">
        <f>VLOOKUP($AQ66,'Written Exam Marks'!$H:$Q,9,FALSE)</f>
        <v>#N/A</v>
      </c>
      <c r="BF66" s="42" t="str">
        <f t="shared" si="23"/>
        <v>Absent</v>
      </c>
      <c r="BG66" s="42" t="str">
        <f t="shared" si="24"/>
        <v>A-S2_Onsite</v>
      </c>
      <c r="BH66" s="147" t="s">
        <v>5</v>
      </c>
      <c r="BI66" s="147" t="s">
        <v>5</v>
      </c>
      <c r="BJ66" s="147">
        <v>0</v>
      </c>
      <c r="BK66" s="147">
        <v>60</v>
      </c>
      <c r="BL66" s="52" t="s">
        <v>3697</v>
      </c>
      <c r="BM66" s="52" t="s">
        <v>1606</v>
      </c>
      <c r="BN66" s="57" t="str">
        <f t="shared" si="25"/>
        <v>2025EM1100063-MDSDF403</v>
      </c>
      <c r="BO66" s="52" t="str">
        <f t="shared" si="26"/>
        <v>1 missed</v>
      </c>
      <c r="BP66" s="52" t="str">
        <f t="shared" si="27"/>
        <v>1 missed</v>
      </c>
      <c r="BQ66" s="52">
        <f t="shared" si="28"/>
        <v>0</v>
      </c>
      <c r="BR66" s="52">
        <f t="shared" si="29"/>
        <v>0</v>
      </c>
      <c r="BS66" s="56">
        <f t="shared" si="30"/>
        <v>0</v>
      </c>
      <c r="BT66" s="56">
        <f t="shared" si="31"/>
        <v>0</v>
      </c>
      <c r="BU66" s="52" t="str">
        <f t="shared" si="32"/>
        <v>2 missed</v>
      </c>
      <c r="BV66" s="51">
        <f t="shared" si="33"/>
        <v>0</v>
      </c>
      <c r="BW66" s="57">
        <f t="shared" si="34"/>
        <v>0</v>
      </c>
      <c r="BX66" s="57" t="str">
        <f t="shared" si="35"/>
        <v>Q-0 A-0 || Q Total-1, A Total-1</v>
      </c>
      <c r="BY66" s="51" t="str" cm="1">
        <f t="array" ref="BY66">IFERROR(INDEX('Attendance-Slot-1'!$Q$2:$Q$1112,MATCH(1,('Attendance-Slot-1'!$A$2:$A$1112=$C66)*('Attendance-Slot-1'!$G$2:$G$1112=BY$2),0)),"No Data")</f>
        <v>No Data</v>
      </c>
      <c r="BZ66" s="51" t="str" cm="1">
        <f t="array" ref="BZ66">IFERROR(INDEX('Attendance-Slot-2'!$Q$2:$Q$2595,MATCH(1,('Attendance-Slot-2'!$A$2:$A$2595=$C66)*('Attendance-Slot-2'!$G$2:$G$2595=BY$2),0)),"No Data")</f>
        <v>A-S2_Onsite</v>
      </c>
      <c r="CA66" s="135" t="e">
        <f>VLOOKUP($BN66,'Written Exam Marks'!$H:$Q,10,FALSE)</f>
        <v>#N/A</v>
      </c>
      <c r="CB66" s="135" t="e">
        <f>VLOOKUP($BN66,'Written Exam Marks'!$H:$Q,9,FALSE)</f>
        <v>#N/A</v>
      </c>
      <c r="CC66" s="51" t="str">
        <f t="shared" si="36"/>
        <v>Absent</v>
      </c>
      <c r="CD66" s="51" t="str">
        <f t="shared" si="37"/>
        <v>A-S2_Onsite</v>
      </c>
      <c r="CE66" s="29" t="s">
        <v>5</v>
      </c>
      <c r="CF66" s="29" t="s">
        <v>5</v>
      </c>
      <c r="CG66" s="29" t="s">
        <v>5</v>
      </c>
      <c r="CH66" s="29">
        <v>0</v>
      </c>
      <c r="CI66" s="29">
        <v>60</v>
      </c>
      <c r="CJ66" s="61" t="s">
        <v>7343</v>
      </c>
      <c r="CK66" s="61" t="s">
        <v>1613</v>
      </c>
      <c r="CL66" s="10" t="str">
        <f t="shared" si="38"/>
        <v>2025EM1100063-MDSDF404</v>
      </c>
      <c r="CM66" s="61" t="str">
        <f t="shared" si="39"/>
        <v>2 missed</v>
      </c>
      <c r="CN66" s="61" t="str">
        <f t="shared" si="40"/>
        <v>1 missed</v>
      </c>
      <c r="CO66" s="111">
        <f t="shared" si="41"/>
        <v>0</v>
      </c>
      <c r="CP66" s="111">
        <f t="shared" si="42"/>
        <v>0</v>
      </c>
      <c r="CQ66" s="9">
        <f t="shared" si="43"/>
        <v>0</v>
      </c>
      <c r="CR66" s="9">
        <f t="shared" si="44"/>
        <v>0</v>
      </c>
      <c r="CS66" s="61" t="str">
        <f t="shared" si="45"/>
        <v>3 missed</v>
      </c>
      <c r="CT66" s="111">
        <f t="shared" si="46"/>
        <v>0</v>
      </c>
      <c r="CU66" s="10">
        <f t="shared" si="47"/>
        <v>0</v>
      </c>
      <c r="CV66" s="10" t="str">
        <f t="shared" si="48"/>
        <v>Q-0 A-0 || Q Total-2, A Total-1</v>
      </c>
      <c r="CW66" s="111" t="str" cm="1">
        <f t="array" ref="CW66">IFERROR(INDEX('Attendance-Slot-1'!$Q$2:$Q$1112,MATCH(1,('Attendance-Slot-1'!$A$2:$A$1112=$C66)*('Attendance-Slot-1'!$G$2:$G$1112=CW$2),0)),"No Data")</f>
        <v>No Data</v>
      </c>
      <c r="CX66" s="111" t="str" cm="1">
        <f t="array" ref="CX66">IFERROR(INDEX('Attendance-Slot-2'!$Q$2:$Q$2595,MATCH(1,('Attendance-Slot-2'!$A$2:$A$2595=$C66)*('Attendance-Slot-2'!$G$2:$G$2595=CW$2),0)),"No Data")</f>
        <v>A-S2_Onsite</v>
      </c>
      <c r="CY66" s="136" t="e">
        <f>VLOOKUP($CL66,'Written Exam Marks'!$H:$Q,10,FALSE)</f>
        <v>#N/A</v>
      </c>
      <c r="CZ66" s="136" t="e">
        <f>VLOOKUP($CL66,'Written Exam Marks'!$H:$Q,9,FALSE)</f>
        <v>#N/A</v>
      </c>
      <c r="DA66" s="111" t="str">
        <f t="shared" si="49"/>
        <v>Absent</v>
      </c>
      <c r="DB66" s="111" t="str">
        <f t="shared" si="50"/>
        <v>A-S2_Onsite</v>
      </c>
      <c r="DC66" s="148">
        <v>5.5</v>
      </c>
      <c r="DD66" s="148">
        <v>6.75</v>
      </c>
      <c r="DE66" s="148" t="s">
        <v>5</v>
      </c>
      <c r="DF66" s="148" t="s">
        <v>5</v>
      </c>
      <c r="DG66" s="148" t="s">
        <v>5</v>
      </c>
      <c r="DH66" s="148">
        <v>12.25</v>
      </c>
      <c r="DI66" s="148">
        <v>65</v>
      </c>
      <c r="DJ66" s="66" t="s">
        <v>7351</v>
      </c>
      <c r="DK66" s="66" t="s">
        <v>1631</v>
      </c>
      <c r="DL66" s="68" t="str">
        <f t="shared" si="51"/>
        <v>2025EM1100063-MDSDF406</v>
      </c>
      <c r="DM66" s="66" t="str">
        <f t="shared" si="52"/>
        <v>1 missed</v>
      </c>
      <c r="DN66" s="66" t="str">
        <f t="shared" si="53"/>
        <v>2 missed</v>
      </c>
      <c r="DO66" s="62">
        <f t="shared" si="54"/>
        <v>2</v>
      </c>
      <c r="DP66" s="62">
        <f t="shared" si="55"/>
        <v>0</v>
      </c>
      <c r="DQ66" s="67">
        <f t="shared" si="56"/>
        <v>0.66666666666666663</v>
      </c>
      <c r="DR66" s="67">
        <f t="shared" si="57"/>
        <v>0</v>
      </c>
      <c r="DS66" s="66" t="str">
        <f t="shared" si="58"/>
        <v>3 missed</v>
      </c>
      <c r="DT66" s="62">
        <f t="shared" si="59"/>
        <v>2</v>
      </c>
      <c r="DU66" s="68">
        <f t="shared" si="60"/>
        <v>0.4</v>
      </c>
      <c r="DV66" s="68" t="str">
        <f t="shared" si="61"/>
        <v>Q-2 A-0 || Q Total-3, A Total-2</v>
      </c>
      <c r="DW66" s="62" t="str" cm="1">
        <f t="array" ref="DW66">IFERROR(INDEX('Attendance-Slot-1'!$Q$2:$Q$1112,MATCH(1,('Attendance-Slot-1'!$A$2:$A$1112=$C66)*('Attendance-Slot-1'!$G$2:$G$1112=DW$2),0)),"No Data")</f>
        <v>No Data</v>
      </c>
      <c r="DX66" s="62" t="str" cm="1">
        <f t="array" ref="DX66">IFERROR(INDEX('Attendance-Slot-2'!$Q$2:$Q$2595,MATCH(1,('Attendance-Slot-2'!$A$2:$A$2595=$C66)*('Attendance-Slot-2'!$G$2:$G$2595=DW$2),0)),"No Data")</f>
        <v>A-S2_Onsite</v>
      </c>
      <c r="DY66" s="137" t="e">
        <f>VLOOKUP($DL66,'Written Exam Marks'!$H:$Q,10,FALSE)</f>
        <v>#N/A</v>
      </c>
      <c r="DZ66" s="137" t="e">
        <f>VLOOKUP($DL66,'Written Exam Marks'!$H:$Q,9,FALSE)</f>
        <v>#N/A</v>
      </c>
      <c r="EA66" s="62" t="str">
        <f t="shared" si="62"/>
        <v>Absent</v>
      </c>
      <c r="EB66" s="62" t="str">
        <f t="shared" si="63"/>
        <v>A-S2_Onsite</v>
      </c>
      <c r="EC66" s="114" t="str">
        <f t="shared" si="0"/>
        <v>P-0, 
A-0, 
No Data-5</v>
      </c>
      <c r="ED66" s="114" t="str">
        <f t="shared" si="1"/>
        <v>P-0, 
A-5, 
No Data-0</v>
      </c>
      <c r="EE66" s="114" t="str">
        <f t="shared" si="64"/>
        <v>A-S2_Onsite</v>
      </c>
      <c r="EF66" s="114" t="str">
        <f t="shared" si="65"/>
        <v>A-S2_Onsite</v>
      </c>
      <c r="EG66" s="114" t="str">
        <f t="shared" si="66"/>
        <v>A-S2_Onsite</v>
      </c>
      <c r="EH66" s="114" t="str">
        <f t="shared" si="67"/>
        <v>A-S2_Onsite</v>
      </c>
      <c r="EI66" s="114" t="str">
        <f t="shared" si="68"/>
        <v>A-S2_Onsite</v>
      </c>
      <c r="EJ66" s="114" t="str">
        <f t="shared" si="69"/>
        <v>P-0, A-5, No Data-0</v>
      </c>
      <c r="EK66" s="114" t="s">
        <v>10453</v>
      </c>
      <c r="EL66" s="114">
        <v>26</v>
      </c>
      <c r="EM66" s="114">
        <v>10</v>
      </c>
      <c r="EN66" s="114" t="s">
        <v>10455</v>
      </c>
      <c r="EO66" s="114">
        <v>36</v>
      </c>
      <c r="EP66" s="114" t="s">
        <v>7218</v>
      </c>
      <c r="EQ66" s="114" t="s">
        <v>1054</v>
      </c>
      <c r="ER66" s="114" t="s">
        <v>3810</v>
      </c>
      <c r="ES66" s="114" t="s">
        <v>7218</v>
      </c>
      <c r="ET66" s="30" t="s">
        <v>3810</v>
      </c>
    </row>
    <row r="67" spans="1:150" x14ac:dyDescent="0.25">
      <c r="A67" s="114">
        <v>64</v>
      </c>
      <c r="B67" s="114" t="s">
        <v>7224</v>
      </c>
      <c r="C67" s="80" t="s">
        <v>1832</v>
      </c>
      <c r="D67" s="30" t="s">
        <v>1833</v>
      </c>
      <c r="E67" s="30" t="s">
        <v>1834</v>
      </c>
      <c r="F67" s="33" t="s">
        <v>7201</v>
      </c>
      <c r="G67" s="30" t="s">
        <v>1835</v>
      </c>
      <c r="H67" s="143">
        <v>15</v>
      </c>
      <c r="I67" s="143">
        <v>15</v>
      </c>
      <c r="J67" s="143">
        <v>17</v>
      </c>
      <c r="K67" s="143">
        <v>15</v>
      </c>
      <c r="L67" s="143">
        <v>62</v>
      </c>
      <c r="M67" s="143">
        <v>65</v>
      </c>
      <c r="N67" s="40" t="s">
        <v>7314</v>
      </c>
      <c r="O67" s="40" t="s">
        <v>1593</v>
      </c>
      <c r="P67" s="13" t="str">
        <f t="shared" si="2"/>
        <v>2025EM1100064-MDSDF401</v>
      </c>
      <c r="Q67" s="40" t="str">
        <f t="shared" si="3"/>
        <v>0 missed</v>
      </c>
      <c r="R67" s="40" t="str">
        <f t="shared" si="4"/>
        <v>0 missed</v>
      </c>
      <c r="S67" s="40">
        <f t="shared" si="5"/>
        <v>3</v>
      </c>
      <c r="T67" s="40">
        <f t="shared" si="6"/>
        <v>1</v>
      </c>
      <c r="U67" s="41">
        <f t="shared" si="7"/>
        <v>1</v>
      </c>
      <c r="V67" s="41">
        <f t="shared" si="8"/>
        <v>1</v>
      </c>
      <c r="W67" s="40" t="str">
        <f t="shared" si="9"/>
        <v>0 missed</v>
      </c>
      <c r="X67" s="113">
        <f t="shared" si="10"/>
        <v>4</v>
      </c>
      <c r="Y67" s="13">
        <f t="shared" si="11"/>
        <v>1</v>
      </c>
      <c r="Z67" s="13" t="str">
        <f t="shared" si="12"/>
        <v>Q-3 A-1 || Q Total-3, A Total-1</v>
      </c>
      <c r="AA67" s="113" t="str" cm="1">
        <f t="array" ref="AA67">IFERROR(INDEX('Attendance-Slot-1'!$Q$2:$Q$1112,MATCH(1,('Attendance-Slot-1'!$A$2:$A$1112=$C67)*('Attendance-Slot-1'!$G$2:$G$1112=AA$2),0)),"No Data")</f>
        <v>No Data</v>
      </c>
      <c r="AB67" s="113" t="str" cm="1">
        <f t="array" ref="AB67">IFERROR(INDEX('Attendance-Slot-2'!$Q$2:$Q$2595,MATCH(1,('Attendance-Slot-2'!$A$2:$A$2595=$C67)*('Attendance-Slot-2'!$G$2:$G$2595=AA$2),0)),"No Data")</f>
        <v>P-S2_Onsite</v>
      </c>
      <c r="AC67" s="133">
        <f>VLOOKUP($P67,'Written Exam Marks'!$H:$Q,10,FALSE)</f>
        <v>23.5</v>
      </c>
      <c r="AD67" s="133">
        <f>VLOOKUP($P67,'Written Exam Marks'!$H:$Q,9,FALSE)</f>
        <v>35</v>
      </c>
      <c r="AE67" s="113" t="str">
        <f t="shared" si="13"/>
        <v>Present</v>
      </c>
      <c r="AF67" s="113" t="str">
        <f t="shared" si="14"/>
        <v>P-S2_Onsite</v>
      </c>
      <c r="AG67" s="146">
        <v>9</v>
      </c>
      <c r="AH67" s="146">
        <v>8.5</v>
      </c>
      <c r="AI67" s="146">
        <v>10</v>
      </c>
      <c r="AJ67" s="146">
        <v>9</v>
      </c>
      <c r="AK67" s="146">
        <v>10</v>
      </c>
      <c r="AL67" s="146" t="s">
        <v>5</v>
      </c>
      <c r="AM67" s="146">
        <v>46.5</v>
      </c>
      <c r="AN67" s="146">
        <v>60</v>
      </c>
      <c r="AO67" s="43" t="s">
        <v>7336</v>
      </c>
      <c r="AP67" s="43" t="s">
        <v>1598</v>
      </c>
      <c r="AQ67" s="50" t="str">
        <f t="shared" si="15"/>
        <v>2025EM1100064-MDSDF402</v>
      </c>
      <c r="AR67" s="43" t="str">
        <f t="shared" si="16"/>
        <v>1 missed</v>
      </c>
      <c r="AS67" s="47" t="s">
        <v>7342</v>
      </c>
      <c r="AT67" s="43">
        <f t="shared" si="17"/>
        <v>5</v>
      </c>
      <c r="AU67" s="48" t="s">
        <v>7342</v>
      </c>
      <c r="AV67" s="49">
        <f t="shared" si="18"/>
        <v>0.83333333333333337</v>
      </c>
      <c r="AW67" s="48" t="s">
        <v>7342</v>
      </c>
      <c r="AX67" s="43" t="str">
        <f t="shared" si="19"/>
        <v>1 missed</v>
      </c>
      <c r="AY67" s="42">
        <f t="shared" si="20"/>
        <v>5</v>
      </c>
      <c r="AZ67" s="50">
        <f t="shared" si="21"/>
        <v>0.83333333333333337</v>
      </c>
      <c r="BA67" s="50" t="str">
        <f t="shared" si="22"/>
        <v>Q-5 A-- || Q Total-6, A Total-0</v>
      </c>
      <c r="BB67" s="42" t="str" cm="1">
        <f t="array" ref="BB67">IFERROR(INDEX('Attendance-Slot-1'!$Q$2:$Q$1112,MATCH(1,('Attendance-Slot-1'!$A$2:$A$1112=$C67)*('Attendance-Slot-1'!$G$2:$G$1112=BB$2),0)),"No Data")</f>
        <v>P-S1_Onsite</v>
      </c>
      <c r="BC67" s="42" t="str" cm="1">
        <f t="array" ref="BC67">IFERROR(INDEX('Attendance-Slot-2'!$Q$2:$Q$2595,MATCH(1,('Attendance-Slot-2'!$A$2:$A$2595=$C67)*('Attendance-Slot-2'!$G$2:$G$2595=BB$2),0)),"No Data")</f>
        <v>No Data</v>
      </c>
      <c r="BD67" s="134">
        <f>VLOOKUP($AQ67,'Written Exam Marks'!$H:$Q,10,FALSE)</f>
        <v>36</v>
      </c>
      <c r="BE67" s="134">
        <f>VLOOKUP($AQ67,'Written Exam Marks'!$H:$Q,9,FALSE)</f>
        <v>40</v>
      </c>
      <c r="BF67" s="42" t="str">
        <f t="shared" si="23"/>
        <v>Present</v>
      </c>
      <c r="BG67" s="42" t="str">
        <f t="shared" si="24"/>
        <v>P-S1_Onsite</v>
      </c>
      <c r="BH67" s="147">
        <v>17</v>
      </c>
      <c r="BI67" s="147">
        <v>24</v>
      </c>
      <c r="BJ67" s="147">
        <v>41</v>
      </c>
      <c r="BK67" s="147">
        <v>60</v>
      </c>
      <c r="BL67" s="52" t="s">
        <v>3697</v>
      </c>
      <c r="BM67" s="52" t="s">
        <v>1606</v>
      </c>
      <c r="BN67" s="57" t="str">
        <f t="shared" si="25"/>
        <v>2025EM1100064-MDSDF403</v>
      </c>
      <c r="BO67" s="52" t="str">
        <f t="shared" si="26"/>
        <v>0 missed</v>
      </c>
      <c r="BP67" s="52" t="str">
        <f t="shared" si="27"/>
        <v>0 missed</v>
      </c>
      <c r="BQ67" s="52">
        <f t="shared" si="28"/>
        <v>1</v>
      </c>
      <c r="BR67" s="52">
        <f t="shared" si="29"/>
        <v>1</v>
      </c>
      <c r="BS67" s="56">
        <f t="shared" si="30"/>
        <v>1</v>
      </c>
      <c r="BT67" s="56">
        <f t="shared" si="31"/>
        <v>1</v>
      </c>
      <c r="BU67" s="52" t="str">
        <f t="shared" si="32"/>
        <v>0 missed</v>
      </c>
      <c r="BV67" s="51">
        <f t="shared" si="33"/>
        <v>2</v>
      </c>
      <c r="BW67" s="57">
        <f t="shared" si="34"/>
        <v>1</v>
      </c>
      <c r="BX67" s="57" t="str">
        <f t="shared" si="35"/>
        <v>Q-1 A-1 || Q Total-1, A Total-1</v>
      </c>
      <c r="BY67" s="51" t="str" cm="1">
        <f t="array" ref="BY67">IFERROR(INDEX('Attendance-Slot-1'!$Q$2:$Q$1112,MATCH(1,('Attendance-Slot-1'!$A$2:$A$1112=$C67)*('Attendance-Slot-1'!$G$2:$G$1112=BY$2),0)),"No Data")</f>
        <v>P-S1_Onsite</v>
      </c>
      <c r="BZ67" s="51" t="str" cm="1">
        <f t="array" ref="BZ67">IFERROR(INDEX('Attendance-Slot-2'!$Q$2:$Q$2595,MATCH(1,('Attendance-Slot-2'!$A$2:$A$2595=$C67)*('Attendance-Slot-2'!$G$2:$G$2595=BY$2),0)),"No Data")</f>
        <v>No Data</v>
      </c>
      <c r="CA67" s="135">
        <f>VLOOKUP($BN67,'Written Exam Marks'!$H:$Q,10,FALSE)</f>
        <v>30.5</v>
      </c>
      <c r="CB67" s="135">
        <f>VLOOKUP($BN67,'Written Exam Marks'!$H:$Q,9,FALSE)</f>
        <v>40</v>
      </c>
      <c r="CC67" s="51" t="str">
        <f t="shared" si="36"/>
        <v>Present</v>
      </c>
      <c r="CD67" s="51" t="str">
        <f t="shared" si="37"/>
        <v>P-S1_Onsite</v>
      </c>
      <c r="CE67" s="29">
        <v>18</v>
      </c>
      <c r="CF67" s="29">
        <v>19</v>
      </c>
      <c r="CG67" s="29">
        <v>17</v>
      </c>
      <c r="CH67" s="29">
        <v>54</v>
      </c>
      <c r="CI67" s="29">
        <v>60</v>
      </c>
      <c r="CJ67" s="61" t="s">
        <v>7343</v>
      </c>
      <c r="CK67" s="61" t="s">
        <v>1613</v>
      </c>
      <c r="CL67" s="10" t="str">
        <f t="shared" si="38"/>
        <v>2025EM1100064-MDSDF404</v>
      </c>
      <c r="CM67" s="61" t="str">
        <f t="shared" si="39"/>
        <v>0 missed</v>
      </c>
      <c r="CN67" s="61" t="str">
        <f t="shared" si="40"/>
        <v>0 missed</v>
      </c>
      <c r="CO67" s="111">
        <f t="shared" si="41"/>
        <v>2</v>
      </c>
      <c r="CP67" s="111">
        <f t="shared" si="42"/>
        <v>1</v>
      </c>
      <c r="CQ67" s="9">
        <f t="shared" si="43"/>
        <v>1</v>
      </c>
      <c r="CR67" s="9">
        <f t="shared" si="44"/>
        <v>1</v>
      </c>
      <c r="CS67" s="61" t="str">
        <f t="shared" si="45"/>
        <v>0 missed</v>
      </c>
      <c r="CT67" s="111">
        <f t="shared" si="46"/>
        <v>3</v>
      </c>
      <c r="CU67" s="10">
        <f t="shared" si="47"/>
        <v>1</v>
      </c>
      <c r="CV67" s="10" t="str">
        <f t="shared" si="48"/>
        <v>Q-2 A-1 || Q Total-2, A Total-1</v>
      </c>
      <c r="CW67" s="111" t="str" cm="1">
        <f t="array" ref="CW67">IFERROR(INDEX('Attendance-Slot-1'!$Q$2:$Q$1112,MATCH(1,('Attendance-Slot-1'!$A$2:$A$1112=$C67)*('Attendance-Slot-1'!$G$2:$G$1112=CW$2),0)),"No Data")</f>
        <v>No Data</v>
      </c>
      <c r="CX67" s="111" t="str" cm="1">
        <f t="array" ref="CX67">IFERROR(INDEX('Attendance-Slot-2'!$Q$2:$Q$2595,MATCH(1,('Attendance-Slot-2'!$A$2:$A$2595=$C67)*('Attendance-Slot-2'!$G$2:$G$2595=CW$2),0)),"No Data")</f>
        <v>P-S2_Onsite</v>
      </c>
      <c r="CY67" s="136">
        <f>VLOOKUP($CL67,'Written Exam Marks'!$H:$Q,10,FALSE)</f>
        <v>27</v>
      </c>
      <c r="CZ67" s="136">
        <f>VLOOKUP($CL67,'Written Exam Marks'!$H:$Q,9,FALSE)</f>
        <v>40</v>
      </c>
      <c r="DA67" s="111" t="str">
        <f t="shared" si="49"/>
        <v>Present</v>
      </c>
      <c r="DB67" s="111" t="str">
        <f t="shared" si="50"/>
        <v>P-S2_Onsite</v>
      </c>
      <c r="DC67" s="148">
        <v>6</v>
      </c>
      <c r="DD67" s="148">
        <v>5.625</v>
      </c>
      <c r="DE67" s="148">
        <v>8</v>
      </c>
      <c r="DF67" s="148">
        <v>16</v>
      </c>
      <c r="DG67" s="148">
        <v>18</v>
      </c>
      <c r="DH67" s="148">
        <v>53.625</v>
      </c>
      <c r="DI67" s="148">
        <v>65</v>
      </c>
      <c r="DJ67" s="66" t="s">
        <v>7351</v>
      </c>
      <c r="DK67" s="66" t="s">
        <v>1631</v>
      </c>
      <c r="DL67" s="68" t="str">
        <f t="shared" si="51"/>
        <v>2025EM1100064-MDSDF406</v>
      </c>
      <c r="DM67" s="66" t="str">
        <f t="shared" si="52"/>
        <v>0 missed</v>
      </c>
      <c r="DN67" s="66" t="str">
        <f t="shared" si="53"/>
        <v>0 missed</v>
      </c>
      <c r="DO67" s="62">
        <f t="shared" si="54"/>
        <v>3</v>
      </c>
      <c r="DP67" s="62">
        <f t="shared" si="55"/>
        <v>2</v>
      </c>
      <c r="DQ67" s="67">
        <f t="shared" si="56"/>
        <v>1</v>
      </c>
      <c r="DR67" s="67">
        <f t="shared" si="57"/>
        <v>1</v>
      </c>
      <c r="DS67" s="66" t="str">
        <f t="shared" si="58"/>
        <v>0 missed</v>
      </c>
      <c r="DT67" s="62">
        <f t="shared" si="59"/>
        <v>5</v>
      </c>
      <c r="DU67" s="68">
        <f t="shared" si="60"/>
        <v>1</v>
      </c>
      <c r="DV67" s="68" t="str">
        <f t="shared" si="61"/>
        <v>Q-3 A-2 || Q Total-3, A Total-2</v>
      </c>
      <c r="DW67" s="62" t="str" cm="1">
        <f t="array" ref="DW67">IFERROR(INDEX('Attendance-Slot-1'!$Q$2:$Q$1112,MATCH(1,('Attendance-Slot-1'!$A$2:$A$1112=$C67)*('Attendance-Slot-1'!$G$2:$G$1112=DW$2),0)),"No Data")</f>
        <v>No Data</v>
      </c>
      <c r="DX67" s="62" t="str" cm="1">
        <f t="array" ref="DX67">IFERROR(INDEX('Attendance-Slot-2'!$Q$2:$Q$2595,MATCH(1,('Attendance-Slot-2'!$A$2:$A$2595=$C67)*('Attendance-Slot-2'!$G$2:$G$2595=DW$2),0)),"No Data")</f>
        <v>P-S2_Onsite</v>
      </c>
      <c r="DY67" s="137">
        <f>VLOOKUP($DL67,'Written Exam Marks'!$H:$Q,10,FALSE)</f>
        <v>27</v>
      </c>
      <c r="DZ67" s="137">
        <f>VLOOKUP($DL67,'Written Exam Marks'!$H:$Q,9,FALSE)</f>
        <v>35</v>
      </c>
      <c r="EA67" s="62" t="str">
        <f t="shared" si="62"/>
        <v>Present</v>
      </c>
      <c r="EB67" s="62" t="str">
        <f t="shared" si="63"/>
        <v>P-S2_Onsite</v>
      </c>
      <c r="EC67" s="114" t="str">
        <f t="shared" si="0"/>
        <v>P-2, 
A-0, 
No Data-3</v>
      </c>
      <c r="ED67" s="114" t="str">
        <f t="shared" si="1"/>
        <v>P-3, 
A-0, 
No Data-2</v>
      </c>
      <c r="EE67" s="114" t="str">
        <f t="shared" si="64"/>
        <v>P-S2_Onsite</v>
      </c>
      <c r="EF67" s="114" t="str">
        <f t="shared" si="65"/>
        <v>P-S1_Onsite</v>
      </c>
      <c r="EG67" s="114" t="str">
        <f t="shared" si="66"/>
        <v>P-S1_Onsite</v>
      </c>
      <c r="EH67" s="114" t="str">
        <f t="shared" si="67"/>
        <v>P-S2_Onsite</v>
      </c>
      <c r="EI67" s="114" t="str">
        <f t="shared" si="68"/>
        <v>P-S2_Onsite</v>
      </c>
      <c r="EJ67" s="114" t="str">
        <f t="shared" si="69"/>
        <v>P-5, A-0, No Data-0</v>
      </c>
      <c r="EK67" s="114" t="s">
        <v>10453</v>
      </c>
      <c r="EL67" s="114">
        <v>29</v>
      </c>
      <c r="EM67" s="114">
        <v>10</v>
      </c>
      <c r="EN67" s="114">
        <v>54</v>
      </c>
      <c r="EO67" s="114">
        <v>93</v>
      </c>
      <c r="EP67" s="114" t="s">
        <v>7217</v>
      </c>
      <c r="EQ67" s="114" t="s">
        <v>1054</v>
      </c>
      <c r="ER67" s="114" t="s">
        <v>1832</v>
      </c>
      <c r="ES67" s="114"/>
      <c r="ET67" s="30" t="s">
        <v>1832</v>
      </c>
    </row>
    <row r="68" spans="1:150" x14ac:dyDescent="0.25">
      <c r="A68" s="114">
        <v>65</v>
      </c>
      <c r="B68" s="114" t="s">
        <v>7224</v>
      </c>
      <c r="C68" s="80" t="s">
        <v>1838</v>
      </c>
      <c r="D68" s="30" t="s">
        <v>1839</v>
      </c>
      <c r="E68" s="30" t="s">
        <v>1840</v>
      </c>
      <c r="F68" s="33" t="s">
        <v>7201</v>
      </c>
      <c r="G68" s="30" t="s">
        <v>1841</v>
      </c>
      <c r="H68" s="143">
        <v>15</v>
      </c>
      <c r="I68" s="143">
        <v>15</v>
      </c>
      <c r="J68" s="143">
        <v>8</v>
      </c>
      <c r="K68" s="143">
        <v>15</v>
      </c>
      <c r="L68" s="143">
        <v>53</v>
      </c>
      <c r="M68" s="143">
        <v>65</v>
      </c>
      <c r="N68" s="40" t="s">
        <v>7314</v>
      </c>
      <c r="O68" s="40" t="s">
        <v>1593</v>
      </c>
      <c r="P68" s="13" t="str">
        <f t="shared" si="2"/>
        <v>2025EM1100065-MDSDF401</v>
      </c>
      <c r="Q68" s="40" t="str">
        <f t="shared" si="3"/>
        <v>0 missed</v>
      </c>
      <c r="R68" s="40" t="str">
        <f t="shared" si="4"/>
        <v>0 missed</v>
      </c>
      <c r="S68" s="40">
        <f t="shared" si="5"/>
        <v>3</v>
      </c>
      <c r="T68" s="40">
        <f t="shared" si="6"/>
        <v>1</v>
      </c>
      <c r="U68" s="41">
        <f t="shared" si="7"/>
        <v>1</v>
      </c>
      <c r="V68" s="41">
        <f t="shared" si="8"/>
        <v>1</v>
      </c>
      <c r="W68" s="40" t="str">
        <f t="shared" si="9"/>
        <v>0 missed</v>
      </c>
      <c r="X68" s="113">
        <f t="shared" si="10"/>
        <v>4</v>
      </c>
      <c r="Y68" s="13">
        <f t="shared" si="11"/>
        <v>1</v>
      </c>
      <c r="Z68" s="13" t="str">
        <f t="shared" si="12"/>
        <v>Q-3 A-1 || Q Total-3, A Total-1</v>
      </c>
      <c r="AA68" s="113" t="str" cm="1">
        <f t="array" ref="AA68">IFERROR(INDEX('Attendance-Slot-1'!$Q$2:$Q$1112,MATCH(1,('Attendance-Slot-1'!$A$2:$A$1112=$C68)*('Attendance-Slot-1'!$G$2:$G$1112=AA$2),0)),"No Data")</f>
        <v>No Data</v>
      </c>
      <c r="AB68" s="113" t="str" cm="1">
        <f t="array" ref="AB68">IFERROR(INDEX('Attendance-Slot-2'!$Q$2:$Q$2595,MATCH(1,('Attendance-Slot-2'!$A$2:$A$2595=$C68)*('Attendance-Slot-2'!$G$2:$G$2595=AA$2),0)),"No Data")</f>
        <v>P-S2_Onsite</v>
      </c>
      <c r="AC68" s="133">
        <f>VLOOKUP($P68,'Written Exam Marks'!$H:$Q,10,FALSE)</f>
        <v>10.5</v>
      </c>
      <c r="AD68" s="133">
        <f>VLOOKUP($P68,'Written Exam Marks'!$H:$Q,9,FALSE)</f>
        <v>35</v>
      </c>
      <c r="AE68" s="113" t="str">
        <f t="shared" si="13"/>
        <v>Present</v>
      </c>
      <c r="AF68" s="113" t="str">
        <f t="shared" si="14"/>
        <v>P-S2_Onsite</v>
      </c>
      <c r="AG68" s="146">
        <v>9</v>
      </c>
      <c r="AH68" s="146">
        <v>10</v>
      </c>
      <c r="AI68" s="146">
        <v>8</v>
      </c>
      <c r="AJ68" s="146">
        <v>10</v>
      </c>
      <c r="AK68" s="146">
        <v>10</v>
      </c>
      <c r="AL68" s="146">
        <v>10</v>
      </c>
      <c r="AM68" s="146">
        <v>57</v>
      </c>
      <c r="AN68" s="146">
        <v>60</v>
      </c>
      <c r="AO68" s="43" t="s">
        <v>7336</v>
      </c>
      <c r="AP68" s="43" t="s">
        <v>1598</v>
      </c>
      <c r="AQ68" s="50" t="str">
        <f t="shared" si="15"/>
        <v>2025EM1100065-MDSDF402</v>
      </c>
      <c r="AR68" s="43" t="str">
        <f t="shared" si="16"/>
        <v>0 missed</v>
      </c>
      <c r="AS68" s="47" t="s">
        <v>7342</v>
      </c>
      <c r="AT68" s="43">
        <f t="shared" si="17"/>
        <v>6</v>
      </c>
      <c r="AU68" s="48" t="s">
        <v>7342</v>
      </c>
      <c r="AV68" s="49">
        <f t="shared" si="18"/>
        <v>1</v>
      </c>
      <c r="AW68" s="48" t="s">
        <v>7342</v>
      </c>
      <c r="AX68" s="43" t="str">
        <f t="shared" si="19"/>
        <v>0 missed</v>
      </c>
      <c r="AY68" s="42">
        <f t="shared" si="20"/>
        <v>6</v>
      </c>
      <c r="AZ68" s="50">
        <f t="shared" si="21"/>
        <v>1</v>
      </c>
      <c r="BA68" s="50" t="str">
        <f t="shared" si="22"/>
        <v>Q-6 A-- || Q Total-6, A Total-0</v>
      </c>
      <c r="BB68" s="42" t="str" cm="1">
        <f t="array" ref="BB68">IFERROR(INDEX('Attendance-Slot-1'!$Q$2:$Q$1112,MATCH(1,('Attendance-Slot-1'!$A$2:$A$1112=$C68)*('Attendance-Slot-1'!$G$2:$G$1112=BB$2),0)),"No Data")</f>
        <v>P-S1_Onsite</v>
      </c>
      <c r="BC68" s="42" t="str" cm="1">
        <f t="array" ref="BC68">IFERROR(INDEX('Attendance-Slot-2'!$Q$2:$Q$2595,MATCH(1,('Attendance-Slot-2'!$A$2:$A$2595=$C68)*('Attendance-Slot-2'!$G$2:$G$2595=BB$2),0)),"No Data")</f>
        <v>No Data</v>
      </c>
      <c r="BD68" s="134">
        <f>VLOOKUP($AQ68,'Written Exam Marks'!$H:$Q,10,FALSE)</f>
        <v>18</v>
      </c>
      <c r="BE68" s="134">
        <f>VLOOKUP($AQ68,'Written Exam Marks'!$H:$Q,9,FALSE)</f>
        <v>40</v>
      </c>
      <c r="BF68" s="42" t="str">
        <f t="shared" si="23"/>
        <v>Present</v>
      </c>
      <c r="BG68" s="42" t="str">
        <f t="shared" si="24"/>
        <v>P-S1_Onsite</v>
      </c>
      <c r="BH68" s="147">
        <v>19</v>
      </c>
      <c r="BI68" s="147">
        <v>25.5</v>
      </c>
      <c r="BJ68" s="147">
        <v>44.5</v>
      </c>
      <c r="BK68" s="147">
        <v>60</v>
      </c>
      <c r="BL68" s="52" t="s">
        <v>3697</v>
      </c>
      <c r="BM68" s="52" t="s">
        <v>1606</v>
      </c>
      <c r="BN68" s="57" t="str">
        <f t="shared" si="25"/>
        <v>2025EM1100065-MDSDF403</v>
      </c>
      <c r="BO68" s="52" t="str">
        <f t="shared" si="26"/>
        <v>0 missed</v>
      </c>
      <c r="BP68" s="52" t="str">
        <f t="shared" si="27"/>
        <v>0 missed</v>
      </c>
      <c r="BQ68" s="52">
        <f t="shared" si="28"/>
        <v>1</v>
      </c>
      <c r="BR68" s="52">
        <f t="shared" si="29"/>
        <v>1</v>
      </c>
      <c r="BS68" s="56">
        <f t="shared" si="30"/>
        <v>1</v>
      </c>
      <c r="BT68" s="56">
        <f t="shared" si="31"/>
        <v>1</v>
      </c>
      <c r="BU68" s="52" t="str">
        <f t="shared" si="32"/>
        <v>0 missed</v>
      </c>
      <c r="BV68" s="51">
        <f t="shared" si="33"/>
        <v>2</v>
      </c>
      <c r="BW68" s="57">
        <f t="shared" si="34"/>
        <v>1</v>
      </c>
      <c r="BX68" s="57" t="str">
        <f t="shared" si="35"/>
        <v>Q-1 A-1 || Q Total-1, A Total-1</v>
      </c>
      <c r="BY68" s="51" t="str" cm="1">
        <f t="array" ref="BY68">IFERROR(INDEX('Attendance-Slot-1'!$Q$2:$Q$1112,MATCH(1,('Attendance-Slot-1'!$A$2:$A$1112=$C68)*('Attendance-Slot-1'!$G$2:$G$1112=BY$2),0)),"No Data")</f>
        <v>P-S1_Onsite</v>
      </c>
      <c r="BZ68" s="51" t="str" cm="1">
        <f t="array" ref="BZ68">IFERROR(INDEX('Attendance-Slot-2'!$Q$2:$Q$2595,MATCH(1,('Attendance-Slot-2'!$A$2:$A$2595=$C68)*('Attendance-Slot-2'!$G$2:$G$2595=BY$2),0)),"No Data")</f>
        <v>No Data</v>
      </c>
      <c r="CA68" s="135">
        <f>VLOOKUP($BN68,'Written Exam Marks'!$H:$Q,10,FALSE)</f>
        <v>14.5</v>
      </c>
      <c r="CB68" s="135">
        <f>VLOOKUP($BN68,'Written Exam Marks'!$H:$Q,9,FALSE)</f>
        <v>40</v>
      </c>
      <c r="CC68" s="51" t="str">
        <f t="shared" si="36"/>
        <v>Present</v>
      </c>
      <c r="CD68" s="51" t="str">
        <f t="shared" si="37"/>
        <v>P-S1_Onsite</v>
      </c>
      <c r="CE68" s="29">
        <v>20</v>
      </c>
      <c r="CF68" s="29">
        <v>20</v>
      </c>
      <c r="CG68" s="29">
        <v>19</v>
      </c>
      <c r="CH68" s="29">
        <v>59</v>
      </c>
      <c r="CI68" s="29">
        <v>60</v>
      </c>
      <c r="CJ68" s="61" t="s">
        <v>7343</v>
      </c>
      <c r="CK68" s="61" t="s">
        <v>1613</v>
      </c>
      <c r="CL68" s="10" t="str">
        <f t="shared" si="38"/>
        <v>2025EM1100065-MDSDF404</v>
      </c>
      <c r="CM68" s="61" t="str">
        <f t="shared" si="39"/>
        <v>0 missed</v>
      </c>
      <c r="CN68" s="61" t="str">
        <f t="shared" si="40"/>
        <v>0 missed</v>
      </c>
      <c r="CO68" s="111">
        <f t="shared" si="41"/>
        <v>2</v>
      </c>
      <c r="CP68" s="111">
        <f t="shared" si="42"/>
        <v>1</v>
      </c>
      <c r="CQ68" s="9">
        <f t="shared" si="43"/>
        <v>1</v>
      </c>
      <c r="CR68" s="9">
        <f t="shared" si="44"/>
        <v>1</v>
      </c>
      <c r="CS68" s="61" t="str">
        <f t="shared" si="45"/>
        <v>0 missed</v>
      </c>
      <c r="CT68" s="111">
        <f t="shared" si="46"/>
        <v>3</v>
      </c>
      <c r="CU68" s="10">
        <f t="shared" si="47"/>
        <v>1</v>
      </c>
      <c r="CV68" s="10" t="str">
        <f t="shared" si="48"/>
        <v>Q-2 A-1 || Q Total-2, A Total-1</v>
      </c>
      <c r="CW68" s="111" t="str" cm="1">
        <f t="array" ref="CW68">IFERROR(INDEX('Attendance-Slot-1'!$Q$2:$Q$1112,MATCH(1,('Attendance-Slot-1'!$A$2:$A$1112=$C68)*('Attendance-Slot-1'!$G$2:$G$1112=CW$2),0)),"No Data")</f>
        <v>P-S1_Onsite</v>
      </c>
      <c r="CX68" s="111" t="str" cm="1">
        <f t="array" ref="CX68">IFERROR(INDEX('Attendance-Slot-2'!$Q$2:$Q$2595,MATCH(1,('Attendance-Slot-2'!$A$2:$A$2595=$C68)*('Attendance-Slot-2'!$G$2:$G$2595=CW$2),0)),"No Data")</f>
        <v>No Data</v>
      </c>
      <c r="CY68" s="136">
        <f>VLOOKUP($CL68,'Written Exam Marks'!$H:$Q,10,FALSE)</f>
        <v>15.75</v>
      </c>
      <c r="CZ68" s="136">
        <f>VLOOKUP($CL68,'Written Exam Marks'!$H:$Q,9,FALSE)</f>
        <v>40</v>
      </c>
      <c r="DA68" s="111" t="str">
        <f t="shared" si="49"/>
        <v>Present</v>
      </c>
      <c r="DB68" s="111" t="str">
        <f t="shared" si="50"/>
        <v>P-S1_Onsite</v>
      </c>
      <c r="DC68" s="148">
        <v>5.5</v>
      </c>
      <c r="DD68" s="148" t="s">
        <v>5</v>
      </c>
      <c r="DE68" s="148">
        <v>8</v>
      </c>
      <c r="DF68" s="148">
        <v>19</v>
      </c>
      <c r="DG68" s="148">
        <v>18</v>
      </c>
      <c r="DH68" s="148">
        <v>50.5</v>
      </c>
      <c r="DI68" s="148">
        <v>65</v>
      </c>
      <c r="DJ68" s="66" t="s">
        <v>7351</v>
      </c>
      <c r="DK68" s="66" t="s">
        <v>1631</v>
      </c>
      <c r="DL68" s="68" t="str">
        <f t="shared" si="51"/>
        <v>2025EM1100065-MDSDF406</v>
      </c>
      <c r="DM68" s="66" t="str">
        <f t="shared" si="52"/>
        <v>1 missed</v>
      </c>
      <c r="DN68" s="66" t="str">
        <f t="shared" si="53"/>
        <v>0 missed</v>
      </c>
      <c r="DO68" s="62">
        <f t="shared" si="54"/>
        <v>2</v>
      </c>
      <c r="DP68" s="62">
        <f t="shared" si="55"/>
        <v>2</v>
      </c>
      <c r="DQ68" s="67">
        <f t="shared" si="56"/>
        <v>0.66666666666666663</v>
      </c>
      <c r="DR68" s="67">
        <f t="shared" si="57"/>
        <v>1</v>
      </c>
      <c r="DS68" s="66" t="str">
        <f t="shared" si="58"/>
        <v>1 missed</v>
      </c>
      <c r="DT68" s="62">
        <f t="shared" si="59"/>
        <v>4</v>
      </c>
      <c r="DU68" s="68">
        <f t="shared" si="60"/>
        <v>0.8</v>
      </c>
      <c r="DV68" s="68" t="str">
        <f t="shared" si="61"/>
        <v>Q-2 A-2 || Q Total-3, A Total-2</v>
      </c>
      <c r="DW68" s="62" t="str" cm="1">
        <f t="array" ref="DW68">IFERROR(INDEX('Attendance-Slot-1'!$Q$2:$Q$1112,MATCH(1,('Attendance-Slot-1'!$A$2:$A$1112=$C68)*('Attendance-Slot-1'!$G$2:$G$1112=DW$2),0)),"No Data")</f>
        <v>No Data</v>
      </c>
      <c r="DX68" s="62" t="str" cm="1">
        <f t="array" ref="DX68">IFERROR(INDEX('Attendance-Slot-2'!$Q$2:$Q$2595,MATCH(1,('Attendance-Slot-2'!$A$2:$A$2595=$C68)*('Attendance-Slot-2'!$G$2:$G$2595=DW$2),0)),"No Data")</f>
        <v>P-S2_Onsite</v>
      </c>
      <c r="DY68" s="137">
        <f>VLOOKUP($DL68,'Written Exam Marks'!$H:$Q,10,FALSE)</f>
        <v>22</v>
      </c>
      <c r="DZ68" s="137">
        <f>VLOOKUP($DL68,'Written Exam Marks'!$H:$Q,9,FALSE)</f>
        <v>35</v>
      </c>
      <c r="EA68" s="62" t="str">
        <f t="shared" si="62"/>
        <v>Present</v>
      </c>
      <c r="EB68" s="62" t="str">
        <f t="shared" si="63"/>
        <v>P-S2_Onsite</v>
      </c>
      <c r="EC68" s="114" t="str">
        <f t="shared" ref="EC68:EC131" si="70">"P-"&amp;(COUNTIF($AA68,"P-*")
+COUNTIF($BB68,"P-*")
+COUNTIF($BY68,"P-*")
+COUNTIF($CW68,"P-*")
+COUNTIF($DW68,"P-*"))&amp;", 
A-"&amp;(COUNTIF($AA68,"A-*")
+COUNTIF($BB68,"A-*")
+COUNTIF($BY68,"A-*")
+COUNTIF($CW68,"A-*")
+COUNTIF($DW68,"A-*"))&amp;", 
No Data-"&amp;(COUNTIF($AA68,"No Data")
+COUNTIF($BB68,"No Data")
+COUNTIF($BY68,"No Data")
+COUNTIF($CW68,"No Data")
+COUNTIF($DW68,"No Data"))</f>
        <v>P-3, 
A-0, 
No Data-2</v>
      </c>
      <c r="ED68" s="114" t="str">
        <f t="shared" ref="ED68:ED131" si="71">"P-"&amp;(COUNTIF($AB68,"P-*")
+COUNTIF($BC68,"P-*")
+COUNTIF($BZ68,"P-*")
+COUNTIF($CX68,"P-*")
+COUNTIF($DX68,"P-*"))&amp;", 
A-"&amp;(COUNTIF($AB68,"A-*")
+COUNTIF($BC68,"A-*")
+COUNTIF($BZ68,"A-*")
+COUNTIF($CX68,"A-*")
+COUNTIF($DX68,"A-*"))&amp;", 
No Data-"&amp;(COUNTIF($AB68,"No Data")
+COUNTIF($BC68,"No Data")
+COUNTIF($BZ68,"No Data")
+COUNTIF($CX68,"No Data")
+COUNTIF($DX68,"No Data"))</f>
        <v>P-2, 
A-0, 
No Data-3</v>
      </c>
      <c r="EE68" s="114" t="str">
        <f t="shared" si="64"/>
        <v>P-S2_Onsite</v>
      </c>
      <c r="EF68" s="114" t="str">
        <f t="shared" si="65"/>
        <v>P-S1_Onsite</v>
      </c>
      <c r="EG68" s="114" t="str">
        <f t="shared" si="66"/>
        <v>P-S1_Onsite</v>
      </c>
      <c r="EH68" s="114" t="str">
        <f t="shared" si="67"/>
        <v>P-S1_Onsite</v>
      </c>
      <c r="EI68" s="114" t="str">
        <f t="shared" si="68"/>
        <v>P-S2_Onsite</v>
      </c>
      <c r="EJ68" s="114" t="str">
        <f t="shared" si="69"/>
        <v>P-5, A-0, No Data-0</v>
      </c>
      <c r="EK68" s="114" t="s">
        <v>10453</v>
      </c>
      <c r="EL68" s="114">
        <v>17.5</v>
      </c>
      <c r="EM68" s="114">
        <v>10</v>
      </c>
      <c r="EN68" s="114">
        <v>43</v>
      </c>
      <c r="EO68" s="114">
        <v>70.5</v>
      </c>
      <c r="EP68" s="114" t="s">
        <v>7217</v>
      </c>
      <c r="EQ68" s="114" t="s">
        <v>1054</v>
      </c>
      <c r="ER68" s="114" t="s">
        <v>1838</v>
      </c>
      <c r="ES68" s="114"/>
      <c r="ET68" s="30" t="s">
        <v>1838</v>
      </c>
    </row>
    <row r="69" spans="1:150" x14ac:dyDescent="0.25">
      <c r="A69" s="114">
        <v>66</v>
      </c>
      <c r="B69" s="114" t="s">
        <v>7224</v>
      </c>
      <c r="C69" s="80" t="s">
        <v>1845</v>
      </c>
      <c r="D69" s="30" t="s">
        <v>1846</v>
      </c>
      <c r="E69" s="30" t="s">
        <v>7233</v>
      </c>
      <c r="F69" s="33" t="s">
        <v>7201</v>
      </c>
      <c r="G69" s="30" t="s">
        <v>1848</v>
      </c>
      <c r="H69" s="143">
        <v>15</v>
      </c>
      <c r="I69" s="143">
        <v>15</v>
      </c>
      <c r="J69" s="143">
        <v>18</v>
      </c>
      <c r="K69" s="143">
        <v>15</v>
      </c>
      <c r="L69" s="143">
        <v>63</v>
      </c>
      <c r="M69" s="143">
        <v>65</v>
      </c>
      <c r="N69" s="40" t="s">
        <v>7314</v>
      </c>
      <c r="O69" s="40" t="s">
        <v>1593</v>
      </c>
      <c r="P69" s="13" t="str">
        <f t="shared" ref="P69:P132" si="72">CONCATENATE($C69,"-",$O69)</f>
        <v>2025EM1100066-MDSDF401</v>
      </c>
      <c r="Q69" s="40" t="str">
        <f t="shared" ref="Q69:Q132" si="73">COUNTIF($H69:$J69,"A") &amp; " " &amp; "missed"</f>
        <v>0 missed</v>
      </c>
      <c r="R69" s="40" t="str">
        <f t="shared" ref="R69:R132" si="74">COUNTIF($K69,"A") &amp; " " &amp; "missed"</f>
        <v>0 missed</v>
      </c>
      <c r="S69" s="40">
        <f t="shared" ref="S69:S132" si="75">3-LEFT($Q69,1)</f>
        <v>3</v>
      </c>
      <c r="T69" s="40">
        <f t="shared" ref="T69:T132" si="76">1-LEFT($R69,1)</f>
        <v>1</v>
      </c>
      <c r="U69" s="41">
        <f t="shared" ref="U69:U132" si="77">$S69/3</f>
        <v>1</v>
      </c>
      <c r="V69" s="41">
        <f t="shared" ref="V69:V132" si="78">$T69/1</f>
        <v>1</v>
      </c>
      <c r="W69" s="40" t="str">
        <f t="shared" ref="W69:W132" si="79">COUNTIF($H69:$K69,"A") &amp; " " &amp; "missed"</f>
        <v>0 missed</v>
      </c>
      <c r="X69" s="113">
        <f t="shared" ref="X69:X132" si="80">4- COUNTIF($H69:$K69, "A")</f>
        <v>4</v>
      </c>
      <c r="Y69" s="13">
        <f t="shared" ref="Y69:Y132" si="81">$X69/4</f>
        <v>1</v>
      </c>
      <c r="Z69" s="13" t="str">
        <f t="shared" ref="Z69:Z132" si="82">CONCATENATE("Q-",$S69," A-",$T69," || Q Total-3, A Total-1")</f>
        <v>Q-3 A-1 || Q Total-3, A Total-1</v>
      </c>
      <c r="AA69" s="113" t="str" cm="1">
        <f t="array" ref="AA69">IFERROR(INDEX('Attendance-Slot-1'!$Q$2:$Q$1112,MATCH(1,('Attendance-Slot-1'!$A$2:$A$1112=$C69)*('Attendance-Slot-1'!$G$2:$G$1112=AA$2),0)),"No Data")</f>
        <v>No Data</v>
      </c>
      <c r="AB69" s="113" t="str" cm="1">
        <f t="array" ref="AB69">IFERROR(INDEX('Attendance-Slot-2'!$Q$2:$Q$2595,MATCH(1,('Attendance-Slot-2'!$A$2:$A$2595=$C69)*('Attendance-Slot-2'!$G$2:$G$2595=AA$2),0)),"No Data")</f>
        <v>P-S2_Onsite</v>
      </c>
      <c r="AC69" s="133">
        <f>VLOOKUP($P69,'Written Exam Marks'!$H:$Q,10,FALSE)</f>
        <v>27.5</v>
      </c>
      <c r="AD69" s="133">
        <f>VLOOKUP($P69,'Written Exam Marks'!$H:$Q,9,FALSE)</f>
        <v>35</v>
      </c>
      <c r="AE69" s="113" t="str">
        <f t="shared" ref="AE69:AE132" si="83">IF(COUNTIF($AA69:$AB69,"P-*")&gt;0,"Present",
IF(COUNTIF($AA69:$AB69,"A-*")&gt;0,"Absent",
IF(COUNTIF($AA69:$AB69,"No Data")&gt;0,"No Data","")))</f>
        <v>Present</v>
      </c>
      <c r="AF69" s="113" t="str">
        <f t="shared" ref="AF69:AF132" si="84">IF(LEFT($AA69,2)="P-",$AA69,IF(LEFT($AB69,2)="P-",$AB69,IF(LEFT($AA69,2)="A-",$AA69,IF(LEFT($AB69,2)="A-",$AB69,IF($AA69="No Data",$AA69,IF($AB69="No Data",$AB69,""))))))</f>
        <v>P-S2_Onsite</v>
      </c>
      <c r="AG69" s="146">
        <v>9.5</v>
      </c>
      <c r="AH69" s="146">
        <v>8.5</v>
      </c>
      <c r="AI69" s="146">
        <v>10</v>
      </c>
      <c r="AJ69" s="146">
        <v>10</v>
      </c>
      <c r="AK69" s="146">
        <v>10</v>
      </c>
      <c r="AL69" s="146">
        <v>10</v>
      </c>
      <c r="AM69" s="146">
        <v>58</v>
      </c>
      <c r="AN69" s="146">
        <v>60</v>
      </c>
      <c r="AO69" s="43" t="s">
        <v>7336</v>
      </c>
      <c r="AP69" s="43" t="s">
        <v>1598</v>
      </c>
      <c r="AQ69" s="50" t="str">
        <f t="shared" ref="AQ69:AQ132" si="85">CONCATENATE($C69,"-",$AP69)</f>
        <v>2025EM1100066-MDSDF402</v>
      </c>
      <c r="AR69" s="43" t="str">
        <f t="shared" ref="AR69:AR132" si="86">COUNTIF($AG69:$AL69, "A") &amp; " " &amp;"missed"</f>
        <v>0 missed</v>
      </c>
      <c r="AS69" s="47" t="s">
        <v>7342</v>
      </c>
      <c r="AT69" s="43">
        <f t="shared" ref="AT69:AT132" si="87">6- COUNTIF($AG69:$AL69, "A")</f>
        <v>6</v>
      </c>
      <c r="AU69" s="48" t="s">
        <v>7342</v>
      </c>
      <c r="AV69" s="49">
        <f t="shared" ref="AV69:AV132" si="88">$AT69/6</f>
        <v>1</v>
      </c>
      <c r="AW69" s="48" t="s">
        <v>7342</v>
      </c>
      <c r="AX69" s="43" t="str">
        <f t="shared" ref="AX69:AX132" si="89">COUNTIF($AG69:$AL69,"A") &amp; " " &amp; "missed"</f>
        <v>0 missed</v>
      </c>
      <c r="AY69" s="42">
        <f t="shared" ref="AY69:AY132" si="90">6- COUNTIF($AG69:$AL69, "A")</f>
        <v>6</v>
      </c>
      <c r="AZ69" s="50">
        <f t="shared" ref="AZ69:AZ132" si="91">$AY69/6</f>
        <v>1</v>
      </c>
      <c r="BA69" s="50" t="str">
        <f t="shared" ref="BA69:BA132" si="92">CONCATENATE("Q-",$AT69," A-",$AU69," || Q Total-6, A Total-0")</f>
        <v>Q-6 A-- || Q Total-6, A Total-0</v>
      </c>
      <c r="BB69" s="42" t="str" cm="1">
        <f t="array" ref="BB69">IFERROR(INDEX('Attendance-Slot-1'!$Q$2:$Q$1112,MATCH(1,('Attendance-Slot-1'!$A$2:$A$1112=$C69)*('Attendance-Slot-1'!$G$2:$G$1112=BB$2),0)),"No Data")</f>
        <v>No Data</v>
      </c>
      <c r="BC69" s="42" t="str" cm="1">
        <f t="array" ref="BC69">IFERROR(INDEX('Attendance-Slot-2'!$Q$2:$Q$2595,MATCH(1,('Attendance-Slot-2'!$A$2:$A$2595=$C69)*('Attendance-Slot-2'!$G$2:$G$2595=BB$2),0)),"No Data")</f>
        <v>P-S2_Onsite</v>
      </c>
      <c r="BD69" s="134">
        <f>VLOOKUP($AQ69,'Written Exam Marks'!$H:$Q,10,FALSE)</f>
        <v>33</v>
      </c>
      <c r="BE69" s="134">
        <f>VLOOKUP($AQ69,'Written Exam Marks'!$H:$Q,9,FALSE)</f>
        <v>40</v>
      </c>
      <c r="BF69" s="42" t="str">
        <f t="shared" ref="BF69:BF132" si="93">IF(COUNTIF($BB69:$BC69,"P-*")&gt;0,"Present",
IF(COUNTIF($BB69:$BC69,"A-*")&gt;0,"Absent",
IF(COUNTIF($BB69:$BC69,"No Data")&gt;0,"No Data","")))</f>
        <v>Present</v>
      </c>
      <c r="BG69" s="42" t="str">
        <f t="shared" ref="BG69:BG132" si="94">IF(LEFT($BB69,2)="P-",$BB69,IF(LEFT($BC69,2)="P-",$BC69,IF(LEFT($BB69,2)="A-",$BB69,IF(LEFT($BC69,2)="A-",$BC69,IF($BB69="No Data",$BB69,IF($BC69="No Data",$BC69,""))))))</f>
        <v>P-S2_Onsite</v>
      </c>
      <c r="BH69" s="147">
        <v>18</v>
      </c>
      <c r="BI69" s="147">
        <v>24</v>
      </c>
      <c r="BJ69" s="147">
        <v>42</v>
      </c>
      <c r="BK69" s="147">
        <v>60</v>
      </c>
      <c r="BL69" s="52" t="s">
        <v>3697</v>
      </c>
      <c r="BM69" s="52" t="s">
        <v>1606</v>
      </c>
      <c r="BN69" s="57" t="str">
        <f t="shared" ref="BN69:BN132" si="95">CONCATENATE($C69,"-",$BM69)</f>
        <v>2025EM1100066-MDSDF403</v>
      </c>
      <c r="BO69" s="52" t="str">
        <f t="shared" ref="BO69:BO132" si="96">COUNTIF($BH69,"A") &amp; " " &amp; "missed"</f>
        <v>0 missed</v>
      </c>
      <c r="BP69" s="52" t="str">
        <f t="shared" ref="BP69:BP132" si="97">COUNTIF($BI69,"A") &amp; " " &amp; "missed"</f>
        <v>0 missed</v>
      </c>
      <c r="BQ69" s="52">
        <f t="shared" ref="BQ69:BQ132" si="98">1-LEFT($BO69,1)</f>
        <v>1</v>
      </c>
      <c r="BR69" s="52">
        <f t="shared" ref="BR69:BR132" si="99">1-LEFT($BP69,1)</f>
        <v>1</v>
      </c>
      <c r="BS69" s="56">
        <f t="shared" ref="BS69:BS132" si="100">$BQ69/1</f>
        <v>1</v>
      </c>
      <c r="BT69" s="56">
        <f t="shared" ref="BT69:BT132" si="101">$BR69/1</f>
        <v>1</v>
      </c>
      <c r="BU69" s="52" t="str">
        <f t="shared" ref="BU69:BU132" si="102">COUNTIF($BH69:$BI69,"A") &amp; " " &amp; "missed"</f>
        <v>0 missed</v>
      </c>
      <c r="BV69" s="51">
        <f t="shared" ref="BV69:BV132" si="103">2- COUNTIF($BH69:$BI69, "A")</f>
        <v>2</v>
      </c>
      <c r="BW69" s="57">
        <f t="shared" ref="BW69:BW132" si="104">$BV69/2</f>
        <v>1</v>
      </c>
      <c r="BX69" s="57" t="str">
        <f t="shared" ref="BX69:BX132" si="105">CONCATENATE("Q-",$BQ69," A-",$BR69," || Q Total-1, A Total-1")</f>
        <v>Q-1 A-1 || Q Total-1, A Total-1</v>
      </c>
      <c r="BY69" s="51" t="str" cm="1">
        <f t="array" ref="BY69">IFERROR(INDEX('Attendance-Slot-1'!$Q$2:$Q$1112,MATCH(1,('Attendance-Slot-1'!$A$2:$A$1112=$C69)*('Attendance-Slot-1'!$G$2:$G$1112=BY$2),0)),"No Data")</f>
        <v>No Data</v>
      </c>
      <c r="BZ69" s="51" t="str" cm="1">
        <f t="array" ref="BZ69">IFERROR(INDEX('Attendance-Slot-2'!$Q$2:$Q$2595,MATCH(1,('Attendance-Slot-2'!$A$2:$A$2595=$C69)*('Attendance-Slot-2'!$G$2:$G$2595=BY$2),0)),"No Data")</f>
        <v>P-S2_Onsite</v>
      </c>
      <c r="CA69" s="135">
        <f>VLOOKUP($BN69,'Written Exam Marks'!$H:$Q,10,FALSE)</f>
        <v>32.5</v>
      </c>
      <c r="CB69" s="135">
        <f>VLOOKUP($BN69,'Written Exam Marks'!$H:$Q,9,FALSE)</f>
        <v>40</v>
      </c>
      <c r="CC69" s="51" t="str">
        <f t="shared" ref="CC69:CC132" si="106">IF(COUNTIF($BY69:$BZ69,"P-*")&gt;0,"Present",
IF(COUNTIF($BY69:$BZ69,"A-*")&gt;0,"Absent",
IF(COUNTIF($BY69:$BZ69,"No Data")&gt;0,"No Data","")))</f>
        <v>Present</v>
      </c>
      <c r="CD69" s="51" t="str">
        <f t="shared" ref="CD69:CD132" si="107">IF(LEFT($BY69,2)="P-",$BY69,IF(LEFT($BZ69,2)="P-",$BZ69,IF(LEFT($BY69,2)="A-",$BY69,IF(LEFT($BZ69,2)="A-",$BZ69,IF($BY69="No Data",$BY69,IF($BZ69="No Data",$BZ69,""))))))</f>
        <v>P-S2_Onsite</v>
      </c>
      <c r="CE69" s="29">
        <v>19</v>
      </c>
      <c r="CF69" s="29">
        <v>18</v>
      </c>
      <c r="CG69" s="29">
        <v>18</v>
      </c>
      <c r="CH69" s="29">
        <v>55</v>
      </c>
      <c r="CI69" s="29">
        <v>60</v>
      </c>
      <c r="CJ69" s="61" t="s">
        <v>7343</v>
      </c>
      <c r="CK69" s="61" t="s">
        <v>1613</v>
      </c>
      <c r="CL69" s="10" t="str">
        <f t="shared" ref="CL69:CL132" si="108">CONCATENATE($C69,"-",$CK69)</f>
        <v>2025EM1100066-MDSDF404</v>
      </c>
      <c r="CM69" s="61" t="str">
        <f t="shared" ref="CM69:CM132" si="109">COUNTIF($CE69:$CF69,"A") &amp; " " &amp; "missed"</f>
        <v>0 missed</v>
      </c>
      <c r="CN69" s="61" t="str">
        <f t="shared" ref="CN69:CN132" si="110">COUNTIF($CG69,"A") &amp; " " &amp; "missed"</f>
        <v>0 missed</v>
      </c>
      <c r="CO69" s="111">
        <f t="shared" ref="CO69:CO132" si="111">2-LEFT($CM69,1)</f>
        <v>2</v>
      </c>
      <c r="CP69" s="111">
        <f t="shared" ref="CP69:CP132" si="112">1-LEFT($CN69,1)</f>
        <v>1</v>
      </c>
      <c r="CQ69" s="9">
        <f t="shared" ref="CQ69:CQ132" si="113">$CO69/2</f>
        <v>1</v>
      </c>
      <c r="CR69" s="9">
        <f t="shared" ref="CR69:CR132" si="114">$CP69/1</f>
        <v>1</v>
      </c>
      <c r="CS69" s="61" t="str">
        <f t="shared" ref="CS69:CS132" si="115">COUNTIF($CE69:$CG69,"A") &amp; " " &amp; "missed"</f>
        <v>0 missed</v>
      </c>
      <c r="CT69" s="111">
        <f t="shared" ref="CT69:CT132" si="116">3- COUNTIF($CE69:$CG69, "A")</f>
        <v>3</v>
      </c>
      <c r="CU69" s="10">
        <f t="shared" ref="CU69:CU132" si="117">$CT69/3</f>
        <v>1</v>
      </c>
      <c r="CV69" s="10" t="str">
        <f t="shared" ref="CV69:CV132" si="118">CONCATENATE("Q-",$CO69," A-",$CP69," || Q Total-2, A Total-1")</f>
        <v>Q-2 A-1 || Q Total-2, A Total-1</v>
      </c>
      <c r="CW69" s="111" t="str" cm="1">
        <f t="array" ref="CW69">IFERROR(INDEX('Attendance-Slot-1'!$Q$2:$Q$1112,MATCH(1,('Attendance-Slot-1'!$A$2:$A$1112=$C69)*('Attendance-Slot-1'!$G$2:$G$1112=CW$2),0)),"No Data")</f>
        <v>P-S1_Onsite</v>
      </c>
      <c r="CX69" s="111" t="str" cm="1">
        <f t="array" ref="CX69">IFERROR(INDEX('Attendance-Slot-2'!$Q$2:$Q$2595,MATCH(1,('Attendance-Slot-2'!$A$2:$A$2595=$C69)*('Attendance-Slot-2'!$G$2:$G$2595=CW$2),0)),"No Data")</f>
        <v>No Data</v>
      </c>
      <c r="CY69" s="136">
        <f>VLOOKUP($CL69,'Written Exam Marks'!$H:$Q,10,FALSE)</f>
        <v>30</v>
      </c>
      <c r="CZ69" s="136">
        <f>VLOOKUP($CL69,'Written Exam Marks'!$H:$Q,9,FALSE)</f>
        <v>40</v>
      </c>
      <c r="DA69" s="111" t="str">
        <f t="shared" ref="DA69:DA132" si="119">IF(COUNTIF($CW69:$CX69,"P-*")&gt;0,"Present",
IF(COUNTIF($CW69:$CX69,"A-*")&gt;0,"Absent",
IF(COUNTIF($CW69:$CX69,"No Data")&gt;0,"No Data","")))</f>
        <v>Present</v>
      </c>
      <c r="DB69" s="111" t="str">
        <f t="shared" ref="DB69:DB132" si="120">IF(LEFT($CW69,2)="P-",$CW69,IF(LEFT($CX69,2)="P-",$CX69,IF(LEFT($CW69,2)="A-",$CW69,IF(LEFT($CX69,2)="A-",$CX69,IF($CW69="No Data",$CW69,IF($CX69="No Data",$CX69,""))))))</f>
        <v>P-S1_Onsite</v>
      </c>
      <c r="DC69" s="148">
        <v>6.5</v>
      </c>
      <c r="DD69" s="148">
        <v>8</v>
      </c>
      <c r="DE69" s="148">
        <v>9</v>
      </c>
      <c r="DF69" s="148">
        <v>16</v>
      </c>
      <c r="DG69" s="148">
        <v>16</v>
      </c>
      <c r="DH69" s="148">
        <v>55.5</v>
      </c>
      <c r="DI69" s="148">
        <v>65</v>
      </c>
      <c r="DJ69" s="66" t="s">
        <v>7351</v>
      </c>
      <c r="DK69" s="66" t="s">
        <v>1631</v>
      </c>
      <c r="DL69" s="68" t="str">
        <f t="shared" ref="DL69:DL132" si="121">CONCATENATE($C69,"-",$DK69)</f>
        <v>2025EM1100066-MDSDF406</v>
      </c>
      <c r="DM69" s="66" t="str">
        <f t="shared" ref="DM69:DM132" si="122">COUNTIF($DC69:$DE69,"A") &amp; " " &amp; "missed"</f>
        <v>0 missed</v>
      </c>
      <c r="DN69" s="66" t="str">
        <f t="shared" ref="DN69:DN132" si="123">COUNTIF($DF69:$DG69,"A") &amp; " " &amp; "missed"</f>
        <v>0 missed</v>
      </c>
      <c r="DO69" s="62">
        <f t="shared" ref="DO69:DO132" si="124">3-LEFT($DM69,1)</f>
        <v>3</v>
      </c>
      <c r="DP69" s="62">
        <f t="shared" ref="DP69:DP132" si="125">2-LEFT($DN69,1)</f>
        <v>2</v>
      </c>
      <c r="DQ69" s="67">
        <f t="shared" ref="DQ69:DQ132" si="126">$DO69/3</f>
        <v>1</v>
      </c>
      <c r="DR69" s="67">
        <f t="shared" ref="DR69:DR132" si="127">$DP69/2</f>
        <v>1</v>
      </c>
      <c r="DS69" s="66" t="str">
        <f t="shared" ref="DS69:DS132" si="128">COUNTIF($DC69:$DG69,"A") &amp; " " &amp; "missed"</f>
        <v>0 missed</v>
      </c>
      <c r="DT69" s="62">
        <f t="shared" ref="DT69:DT132" si="129">5- COUNTIF($DC69:$DG69, "A")</f>
        <v>5</v>
      </c>
      <c r="DU69" s="68">
        <f t="shared" ref="DU69:DU132" si="130">$DT69/5</f>
        <v>1</v>
      </c>
      <c r="DV69" s="68" t="str">
        <f t="shared" ref="DV69:DV132" si="131">CONCATENATE("Q-",$DO69," A-",$DP69," || Q Total-3, A Total-2")</f>
        <v>Q-3 A-2 || Q Total-3, A Total-2</v>
      </c>
      <c r="DW69" s="62" t="str" cm="1">
        <f t="array" ref="DW69">IFERROR(INDEX('Attendance-Slot-1'!$Q$2:$Q$1112,MATCH(1,('Attendance-Slot-1'!$A$2:$A$1112=$C69)*('Attendance-Slot-1'!$G$2:$G$1112=DW$2),0)),"No Data")</f>
        <v>No Data</v>
      </c>
      <c r="DX69" s="62" t="str" cm="1">
        <f t="array" ref="DX69">IFERROR(INDEX('Attendance-Slot-2'!$Q$2:$Q$2595,MATCH(1,('Attendance-Slot-2'!$A$2:$A$2595=$C69)*('Attendance-Slot-2'!$G$2:$G$2595=DW$2),0)),"No Data")</f>
        <v>P-S2_Onsite</v>
      </c>
      <c r="DY69" s="137">
        <f>VLOOKUP($DL69,'Written Exam Marks'!$H:$Q,10,FALSE)</f>
        <v>29</v>
      </c>
      <c r="DZ69" s="137">
        <f>VLOOKUP($DL69,'Written Exam Marks'!$H:$Q,9,FALSE)</f>
        <v>35</v>
      </c>
      <c r="EA69" s="62" t="str">
        <f t="shared" ref="EA69:EA132" si="132">IF(COUNTIF($DW69:$DX69,"P-*")&gt;0,"Present",
IF(COUNTIF($DW69:$DX69,"A-*")&gt;0,"Absent",
IF(COUNTIF($DW69:$DX69,"No Data")&gt;0,"No Data","")))</f>
        <v>Present</v>
      </c>
      <c r="EB69" s="62" t="str">
        <f t="shared" ref="EB69:EB132" si="133">IF(LEFT($DW69,2)="P-",$DW69,IF(LEFT($DX69,2)="P-",$DX69,IF(LEFT($DW69,2)="A-",$DW69,IF(LEFT($DX69,2)="A-",$DX69,IF($DW69="No Data",$DW69,IF($DX69="No Data",$DX69,""))))))</f>
        <v>P-S2_Onsite</v>
      </c>
      <c r="EC69" s="114" t="str">
        <f t="shared" si="70"/>
        <v>P-1, 
A-0, 
No Data-4</v>
      </c>
      <c r="ED69" s="114" t="str">
        <f t="shared" si="71"/>
        <v>P-4, 
A-0, 
No Data-1</v>
      </c>
      <c r="EE69" s="114" t="str">
        <f t="shared" ref="EE69:EE132" si="134">IF(LEFT($AA69,2)="P-",$AA69,
IF(LEFT($AB69,2)="P-",$AB69,
IF(LEFT($AA69,2)="A-",$AA69,
IF(LEFT($AB69,2)="A-",$AB69,
IF($AA69="No Data",$AA69,
IF($AB69="No Data",$AB69,""))))))</f>
        <v>P-S2_Onsite</v>
      </c>
      <c r="EF69" s="114" t="str">
        <f t="shared" ref="EF69:EF132" si="135">IF(LEFT($BB69,2)="P-",$BB69,
IF(LEFT($BC69,2)="P-",$BC69,
IF(LEFT($BB69,2)="A-",$BB69,
IF(LEFT($BC69,2)="A-",$BC69,
IF($BB69="No Data",$BB69,
IF($BC69="No Data",$BC69,""))))))</f>
        <v>P-S2_Onsite</v>
      </c>
      <c r="EG69" s="114" t="str">
        <f t="shared" ref="EG69:EG132" si="136">IF(LEFT($BY69,2)="P-",$BY69,
IF(LEFT($BZ69,2)="P-",$BZ69,
IF(LEFT($BY69,2)="A-",$BY69,
IF(LEFT($BZ69,2)="A-",$BZ69,
IF($BY69="No Data",$BY69,
IF($BZ69="No Data",$BZ69,""))))))</f>
        <v>P-S2_Onsite</v>
      </c>
      <c r="EH69" s="114" t="str">
        <f t="shared" ref="EH69:EH132" si="137">IF(LEFT($CW69,2)="P-",$CW69,
IF(LEFT($CX69,2)="P-",$CX69,
IF(LEFT($CW69,2)="A-",$CW69,
IF(LEFT($CX69,2)="A-",$CX69,
IF($CW69="No Data",$CW69,
IF($CX69="No Data",$CX69,""))))))</f>
        <v>P-S1_Onsite</v>
      </c>
      <c r="EI69" s="114" t="str">
        <f t="shared" ref="EI69:EI132" si="138">IF(LEFT($DW69,2)="P-",$DW69,
IF(LEFT($DX69,2)="P-",$DX69,
IF(LEFT($DW69,2)="A-",$DW69,
IF(LEFT($DX69,2)="A-",$DX69,
IF($DW69="No Data",$DW69,
IF($DX69="No Data",$DX69,""))))))</f>
        <v>P-S2_Onsite</v>
      </c>
      <c r="EJ69" s="114" t="str">
        <f t="shared" ref="EJ69:EJ132" si="139">"P-"&amp;COUNTIF($EE69:$EI69,"P-*")&amp;", A-"&amp;COUNTIF($EE69:$EI69,"A-*")&amp;", No Data-"&amp;COUNTIF($EE69:$EI69,"No Data")</f>
        <v>P-5, A-0, No Data-0</v>
      </c>
      <c r="EK69" s="114" t="s">
        <v>10453</v>
      </c>
      <c r="EL69" s="114">
        <v>27.5</v>
      </c>
      <c r="EM69" s="114">
        <v>10</v>
      </c>
      <c r="EN69" s="114">
        <v>45</v>
      </c>
      <c r="EO69" s="114">
        <v>82.5</v>
      </c>
      <c r="EP69" s="114" t="s">
        <v>7217</v>
      </c>
      <c r="EQ69" s="114" t="s">
        <v>1054</v>
      </c>
      <c r="ER69" s="114" t="s">
        <v>1845</v>
      </c>
      <c r="ES69" s="114"/>
      <c r="ET69" s="30" t="s">
        <v>1845</v>
      </c>
    </row>
    <row r="70" spans="1:150" x14ac:dyDescent="0.25">
      <c r="A70" s="114">
        <v>67</v>
      </c>
      <c r="B70" s="114" t="s">
        <v>7224</v>
      </c>
      <c r="C70" s="80" t="s">
        <v>3814</v>
      </c>
      <c r="D70" s="30" t="s">
        <v>3815</v>
      </c>
      <c r="E70" s="30" t="s">
        <v>3816</v>
      </c>
      <c r="F70" s="33" t="s">
        <v>7201</v>
      </c>
      <c r="G70" s="30" t="s">
        <v>3817</v>
      </c>
      <c r="H70" s="143">
        <v>15</v>
      </c>
      <c r="I70" s="143">
        <v>15</v>
      </c>
      <c r="J70" s="143">
        <v>17</v>
      </c>
      <c r="K70" s="143">
        <v>15</v>
      </c>
      <c r="L70" s="143">
        <v>62</v>
      </c>
      <c r="M70" s="143">
        <v>65</v>
      </c>
      <c r="N70" s="40" t="s">
        <v>7314</v>
      </c>
      <c r="O70" s="40" t="s">
        <v>1593</v>
      </c>
      <c r="P70" s="13" t="str">
        <f t="shared" si="72"/>
        <v>2025EM1100067-MDSDF401</v>
      </c>
      <c r="Q70" s="40" t="str">
        <f t="shared" si="73"/>
        <v>0 missed</v>
      </c>
      <c r="R70" s="40" t="str">
        <f t="shared" si="74"/>
        <v>0 missed</v>
      </c>
      <c r="S70" s="40">
        <f t="shared" si="75"/>
        <v>3</v>
      </c>
      <c r="T70" s="40">
        <f t="shared" si="76"/>
        <v>1</v>
      </c>
      <c r="U70" s="41">
        <f t="shared" si="77"/>
        <v>1</v>
      </c>
      <c r="V70" s="41">
        <f t="shared" si="78"/>
        <v>1</v>
      </c>
      <c r="W70" s="40" t="str">
        <f t="shared" si="79"/>
        <v>0 missed</v>
      </c>
      <c r="X70" s="113">
        <f t="shared" si="80"/>
        <v>4</v>
      </c>
      <c r="Y70" s="13">
        <f t="shared" si="81"/>
        <v>1</v>
      </c>
      <c r="Z70" s="13" t="str">
        <f t="shared" si="82"/>
        <v>Q-3 A-1 || Q Total-3, A Total-1</v>
      </c>
      <c r="AA70" s="113" t="str" cm="1">
        <f t="array" ref="AA70">IFERROR(INDEX('Attendance-Slot-1'!$Q$2:$Q$1112,MATCH(1,('Attendance-Slot-1'!$A$2:$A$1112=$C70)*('Attendance-Slot-1'!$G$2:$G$1112=AA$2),0)),"No Data")</f>
        <v>No Data</v>
      </c>
      <c r="AB70" s="113" t="str" cm="1">
        <f t="array" ref="AB70">IFERROR(INDEX('Attendance-Slot-2'!$Q$2:$Q$2595,MATCH(1,('Attendance-Slot-2'!$A$2:$A$2595=$C70)*('Attendance-Slot-2'!$G$2:$G$2595=AA$2),0)),"No Data")</f>
        <v>P-S2_Onsite</v>
      </c>
      <c r="AC70" s="133">
        <f>VLOOKUP($P70,'Written Exam Marks'!$H:$Q,10,FALSE)</f>
        <v>15.5</v>
      </c>
      <c r="AD70" s="133">
        <f>VLOOKUP($P70,'Written Exam Marks'!$H:$Q,9,FALSE)</f>
        <v>35</v>
      </c>
      <c r="AE70" s="113" t="str">
        <f t="shared" si="83"/>
        <v>Present</v>
      </c>
      <c r="AF70" s="113" t="str">
        <f t="shared" si="84"/>
        <v>P-S2_Onsite</v>
      </c>
      <c r="AG70" s="146">
        <v>7.5</v>
      </c>
      <c r="AH70" s="146">
        <v>9.5</v>
      </c>
      <c r="AI70" s="146">
        <v>10</v>
      </c>
      <c r="AJ70" s="146">
        <v>10</v>
      </c>
      <c r="AK70" s="146">
        <v>9</v>
      </c>
      <c r="AL70" s="146">
        <v>10</v>
      </c>
      <c r="AM70" s="146">
        <v>56</v>
      </c>
      <c r="AN70" s="146">
        <v>60</v>
      </c>
      <c r="AO70" s="43" t="s">
        <v>7336</v>
      </c>
      <c r="AP70" s="43" t="s">
        <v>1598</v>
      </c>
      <c r="AQ70" s="50" t="str">
        <f t="shared" si="85"/>
        <v>2025EM1100067-MDSDF402</v>
      </c>
      <c r="AR70" s="43" t="str">
        <f t="shared" si="86"/>
        <v>0 missed</v>
      </c>
      <c r="AS70" s="47" t="s">
        <v>7342</v>
      </c>
      <c r="AT70" s="43">
        <f t="shared" si="87"/>
        <v>6</v>
      </c>
      <c r="AU70" s="48" t="s">
        <v>7342</v>
      </c>
      <c r="AV70" s="49">
        <f t="shared" si="88"/>
        <v>1</v>
      </c>
      <c r="AW70" s="48" t="s">
        <v>7342</v>
      </c>
      <c r="AX70" s="43" t="str">
        <f t="shared" si="89"/>
        <v>0 missed</v>
      </c>
      <c r="AY70" s="42">
        <f t="shared" si="90"/>
        <v>6</v>
      </c>
      <c r="AZ70" s="50">
        <f t="shared" si="91"/>
        <v>1</v>
      </c>
      <c r="BA70" s="50" t="str">
        <f t="shared" si="92"/>
        <v>Q-6 A-- || Q Total-6, A Total-0</v>
      </c>
      <c r="BB70" s="42" t="str" cm="1">
        <f t="array" ref="BB70">IFERROR(INDEX('Attendance-Slot-1'!$Q$2:$Q$1112,MATCH(1,('Attendance-Slot-1'!$A$2:$A$1112=$C70)*('Attendance-Slot-1'!$G$2:$G$1112=BB$2),0)),"No Data")</f>
        <v>No Data</v>
      </c>
      <c r="BC70" s="42" t="str" cm="1">
        <f t="array" ref="BC70">IFERROR(INDEX('Attendance-Slot-2'!$Q$2:$Q$2595,MATCH(1,('Attendance-Slot-2'!$A$2:$A$2595=$C70)*('Attendance-Slot-2'!$G$2:$G$2595=BB$2),0)),"No Data")</f>
        <v>P-S2_Onsite</v>
      </c>
      <c r="BD70" s="134">
        <f>VLOOKUP($AQ70,'Written Exam Marks'!$H:$Q,10,FALSE)</f>
        <v>22</v>
      </c>
      <c r="BE70" s="134">
        <f>VLOOKUP($AQ70,'Written Exam Marks'!$H:$Q,9,FALSE)</f>
        <v>40</v>
      </c>
      <c r="BF70" s="42" t="str">
        <f t="shared" si="93"/>
        <v>Present</v>
      </c>
      <c r="BG70" s="42" t="str">
        <f t="shared" si="94"/>
        <v>P-S2_Onsite</v>
      </c>
      <c r="BH70" s="147">
        <v>20</v>
      </c>
      <c r="BI70" s="147">
        <v>34</v>
      </c>
      <c r="BJ70" s="147">
        <v>54</v>
      </c>
      <c r="BK70" s="147">
        <v>60</v>
      </c>
      <c r="BL70" s="52" t="s">
        <v>3697</v>
      </c>
      <c r="BM70" s="52" t="s">
        <v>1606</v>
      </c>
      <c r="BN70" s="57" t="str">
        <f t="shared" si="95"/>
        <v>2025EM1100067-MDSDF403</v>
      </c>
      <c r="BO70" s="52" t="str">
        <f t="shared" si="96"/>
        <v>0 missed</v>
      </c>
      <c r="BP70" s="52" t="str">
        <f t="shared" si="97"/>
        <v>0 missed</v>
      </c>
      <c r="BQ70" s="52">
        <f t="shared" si="98"/>
        <v>1</v>
      </c>
      <c r="BR70" s="52">
        <f t="shared" si="99"/>
        <v>1</v>
      </c>
      <c r="BS70" s="56">
        <f t="shared" si="100"/>
        <v>1</v>
      </c>
      <c r="BT70" s="56">
        <f t="shared" si="101"/>
        <v>1</v>
      </c>
      <c r="BU70" s="52" t="str">
        <f t="shared" si="102"/>
        <v>0 missed</v>
      </c>
      <c r="BV70" s="51">
        <f t="shared" si="103"/>
        <v>2</v>
      </c>
      <c r="BW70" s="57">
        <f t="shared" si="104"/>
        <v>1</v>
      </c>
      <c r="BX70" s="57" t="str">
        <f t="shared" si="105"/>
        <v>Q-1 A-1 || Q Total-1, A Total-1</v>
      </c>
      <c r="BY70" s="51" t="str" cm="1">
        <f t="array" ref="BY70">IFERROR(INDEX('Attendance-Slot-1'!$Q$2:$Q$1112,MATCH(1,('Attendance-Slot-1'!$A$2:$A$1112=$C70)*('Attendance-Slot-1'!$G$2:$G$1112=BY$2),0)),"No Data")</f>
        <v>No Data</v>
      </c>
      <c r="BZ70" s="51" t="str" cm="1">
        <f t="array" ref="BZ70">IFERROR(INDEX('Attendance-Slot-2'!$Q$2:$Q$2595,MATCH(1,('Attendance-Slot-2'!$A$2:$A$2595=$C70)*('Attendance-Slot-2'!$G$2:$G$2595=BY$2),0)),"No Data")</f>
        <v>P-S2_Onsite</v>
      </c>
      <c r="CA70" s="135">
        <f>VLOOKUP($BN70,'Written Exam Marks'!$H:$Q,10,FALSE)</f>
        <v>15</v>
      </c>
      <c r="CB70" s="135">
        <f>VLOOKUP($BN70,'Written Exam Marks'!$H:$Q,9,FALSE)</f>
        <v>40</v>
      </c>
      <c r="CC70" s="51" t="str">
        <f t="shared" si="106"/>
        <v>Present</v>
      </c>
      <c r="CD70" s="51" t="str">
        <f t="shared" si="107"/>
        <v>P-S2_Onsite</v>
      </c>
      <c r="CE70" s="29">
        <v>20</v>
      </c>
      <c r="CF70" s="29">
        <v>20</v>
      </c>
      <c r="CG70" s="29">
        <v>17</v>
      </c>
      <c r="CH70" s="29">
        <v>57</v>
      </c>
      <c r="CI70" s="29">
        <v>60</v>
      </c>
      <c r="CJ70" s="61" t="s">
        <v>7343</v>
      </c>
      <c r="CK70" s="61" t="s">
        <v>1613</v>
      </c>
      <c r="CL70" s="10" t="str">
        <f t="shared" si="108"/>
        <v>2025EM1100067-MDSDF404</v>
      </c>
      <c r="CM70" s="61" t="str">
        <f t="shared" si="109"/>
        <v>0 missed</v>
      </c>
      <c r="CN70" s="61" t="str">
        <f t="shared" si="110"/>
        <v>0 missed</v>
      </c>
      <c r="CO70" s="111">
        <f t="shared" si="111"/>
        <v>2</v>
      </c>
      <c r="CP70" s="111">
        <f t="shared" si="112"/>
        <v>1</v>
      </c>
      <c r="CQ70" s="9">
        <f t="shared" si="113"/>
        <v>1</v>
      </c>
      <c r="CR70" s="9">
        <f t="shared" si="114"/>
        <v>1</v>
      </c>
      <c r="CS70" s="61" t="str">
        <f t="shared" si="115"/>
        <v>0 missed</v>
      </c>
      <c r="CT70" s="111">
        <f t="shared" si="116"/>
        <v>3</v>
      </c>
      <c r="CU70" s="10">
        <f t="shared" si="117"/>
        <v>1</v>
      </c>
      <c r="CV70" s="10" t="str">
        <f t="shared" si="118"/>
        <v>Q-2 A-1 || Q Total-2, A Total-1</v>
      </c>
      <c r="CW70" s="111" t="str" cm="1">
        <f t="array" ref="CW70">IFERROR(INDEX('Attendance-Slot-1'!$Q$2:$Q$1112,MATCH(1,('Attendance-Slot-1'!$A$2:$A$1112=$C70)*('Attendance-Slot-1'!$G$2:$G$1112=CW$2),0)),"No Data")</f>
        <v>No Data</v>
      </c>
      <c r="CX70" s="111" t="str" cm="1">
        <f t="array" ref="CX70">IFERROR(INDEX('Attendance-Slot-2'!$Q$2:$Q$2595,MATCH(1,('Attendance-Slot-2'!$A$2:$A$2595=$C70)*('Attendance-Slot-2'!$G$2:$G$2595=CW$2),0)),"No Data")</f>
        <v>P-S2_Onsite</v>
      </c>
      <c r="CY70" s="136">
        <f>VLOOKUP($CL70,'Written Exam Marks'!$H:$Q,10,FALSE)</f>
        <v>17</v>
      </c>
      <c r="CZ70" s="136">
        <f>VLOOKUP($CL70,'Written Exam Marks'!$H:$Q,9,FALSE)</f>
        <v>40</v>
      </c>
      <c r="DA70" s="111" t="str">
        <f t="shared" si="119"/>
        <v>Present</v>
      </c>
      <c r="DB70" s="111" t="str">
        <f t="shared" si="120"/>
        <v>P-S2_Onsite</v>
      </c>
      <c r="DC70" s="148" t="s">
        <v>5</v>
      </c>
      <c r="DD70" s="148">
        <v>7.5</v>
      </c>
      <c r="DE70" s="148">
        <v>8</v>
      </c>
      <c r="DF70" s="148">
        <v>16</v>
      </c>
      <c r="DG70" s="148">
        <v>20</v>
      </c>
      <c r="DH70" s="148">
        <v>51.5</v>
      </c>
      <c r="DI70" s="148">
        <v>65</v>
      </c>
      <c r="DJ70" s="66" t="s">
        <v>7351</v>
      </c>
      <c r="DK70" s="66" t="s">
        <v>1631</v>
      </c>
      <c r="DL70" s="68" t="str">
        <f t="shared" si="121"/>
        <v>2025EM1100067-MDSDF406</v>
      </c>
      <c r="DM70" s="66" t="str">
        <f t="shared" si="122"/>
        <v>1 missed</v>
      </c>
      <c r="DN70" s="66" t="str">
        <f t="shared" si="123"/>
        <v>0 missed</v>
      </c>
      <c r="DO70" s="62">
        <f t="shared" si="124"/>
        <v>2</v>
      </c>
      <c r="DP70" s="62">
        <f t="shared" si="125"/>
        <v>2</v>
      </c>
      <c r="DQ70" s="67">
        <f t="shared" si="126"/>
        <v>0.66666666666666663</v>
      </c>
      <c r="DR70" s="67">
        <f t="shared" si="127"/>
        <v>1</v>
      </c>
      <c r="DS70" s="66" t="str">
        <f t="shared" si="128"/>
        <v>1 missed</v>
      </c>
      <c r="DT70" s="62">
        <f t="shared" si="129"/>
        <v>4</v>
      </c>
      <c r="DU70" s="68">
        <f t="shared" si="130"/>
        <v>0.8</v>
      </c>
      <c r="DV70" s="68" t="str">
        <f t="shared" si="131"/>
        <v>Q-2 A-2 || Q Total-3, A Total-2</v>
      </c>
      <c r="DW70" s="62" t="str" cm="1">
        <f t="array" ref="DW70">IFERROR(INDEX('Attendance-Slot-1'!$Q$2:$Q$1112,MATCH(1,('Attendance-Slot-1'!$A$2:$A$1112=$C70)*('Attendance-Slot-1'!$G$2:$G$1112=DW$2),0)),"No Data")</f>
        <v>No Data</v>
      </c>
      <c r="DX70" s="62" t="str" cm="1">
        <f t="array" ref="DX70">IFERROR(INDEX('Attendance-Slot-2'!$Q$2:$Q$2595,MATCH(1,('Attendance-Slot-2'!$A$2:$A$2595=$C70)*('Attendance-Slot-2'!$G$2:$G$2595=DW$2),0)),"No Data")</f>
        <v>P-S2_Onsite</v>
      </c>
      <c r="DY70" s="137">
        <f>VLOOKUP($DL70,'Written Exam Marks'!$H:$Q,10,FALSE)</f>
        <v>28</v>
      </c>
      <c r="DZ70" s="137">
        <f>VLOOKUP($DL70,'Written Exam Marks'!$H:$Q,9,FALSE)</f>
        <v>35</v>
      </c>
      <c r="EA70" s="62" t="str">
        <f t="shared" si="132"/>
        <v>Present</v>
      </c>
      <c r="EB70" s="62" t="str">
        <f t="shared" si="133"/>
        <v>P-S2_Onsite</v>
      </c>
      <c r="EC70" s="114" t="str">
        <f t="shared" si="70"/>
        <v>P-0, 
A-0, 
No Data-5</v>
      </c>
      <c r="ED70" s="114" t="str">
        <f t="shared" si="71"/>
        <v>P-5, 
A-0, 
No Data-0</v>
      </c>
      <c r="EE70" s="114" t="str">
        <f t="shared" si="134"/>
        <v>P-S2_Onsite</v>
      </c>
      <c r="EF70" s="114" t="str">
        <f t="shared" si="135"/>
        <v>P-S2_Onsite</v>
      </c>
      <c r="EG70" s="114" t="str">
        <f t="shared" si="136"/>
        <v>P-S2_Onsite</v>
      </c>
      <c r="EH70" s="114" t="str">
        <f t="shared" si="137"/>
        <v>P-S2_Onsite</v>
      </c>
      <c r="EI70" s="114" t="str">
        <f t="shared" si="138"/>
        <v>P-S2_Onsite</v>
      </c>
      <c r="EJ70" s="114" t="str">
        <f t="shared" si="139"/>
        <v>P-5, A-0, No Data-0</v>
      </c>
      <c r="EK70" s="114" t="s">
        <v>10453</v>
      </c>
      <c r="EL70" s="114">
        <v>17.5</v>
      </c>
      <c r="EM70" s="114">
        <v>10</v>
      </c>
      <c r="EN70" s="114">
        <v>43</v>
      </c>
      <c r="EO70" s="114">
        <v>70.5</v>
      </c>
      <c r="EP70" s="114" t="s">
        <v>7217</v>
      </c>
      <c r="EQ70" s="114" t="s">
        <v>1054</v>
      </c>
      <c r="ER70" s="114" t="s">
        <v>3814</v>
      </c>
      <c r="ES70" s="114"/>
      <c r="ET70" s="30" t="s">
        <v>3814</v>
      </c>
    </row>
    <row r="71" spans="1:150" x14ac:dyDescent="0.25">
      <c r="A71" s="114">
        <v>68</v>
      </c>
      <c r="B71" s="114" t="s">
        <v>7224</v>
      </c>
      <c r="C71" s="80" t="s">
        <v>3818</v>
      </c>
      <c r="D71" s="30" t="s">
        <v>3819</v>
      </c>
      <c r="E71" s="30" t="s">
        <v>3820</v>
      </c>
      <c r="F71" s="33" t="s">
        <v>7201</v>
      </c>
      <c r="G71" s="30" t="s">
        <v>3821</v>
      </c>
      <c r="H71" s="143">
        <v>15</v>
      </c>
      <c r="I71" s="143">
        <v>15</v>
      </c>
      <c r="J71" s="143">
        <v>16</v>
      </c>
      <c r="K71" s="143">
        <v>15</v>
      </c>
      <c r="L71" s="143">
        <v>61</v>
      </c>
      <c r="M71" s="143">
        <v>65</v>
      </c>
      <c r="N71" s="40" t="s">
        <v>7314</v>
      </c>
      <c r="O71" s="40" t="s">
        <v>1593</v>
      </c>
      <c r="P71" s="13" t="str">
        <f t="shared" si="72"/>
        <v>2025EM1100068-MDSDF401</v>
      </c>
      <c r="Q71" s="40" t="str">
        <f t="shared" si="73"/>
        <v>0 missed</v>
      </c>
      <c r="R71" s="40" t="str">
        <f t="shared" si="74"/>
        <v>0 missed</v>
      </c>
      <c r="S71" s="40">
        <f t="shared" si="75"/>
        <v>3</v>
      </c>
      <c r="T71" s="40">
        <f t="shared" si="76"/>
        <v>1</v>
      </c>
      <c r="U71" s="41">
        <f t="shared" si="77"/>
        <v>1</v>
      </c>
      <c r="V71" s="41">
        <f t="shared" si="78"/>
        <v>1</v>
      </c>
      <c r="W71" s="40" t="str">
        <f t="shared" si="79"/>
        <v>0 missed</v>
      </c>
      <c r="X71" s="113">
        <f t="shared" si="80"/>
        <v>4</v>
      </c>
      <c r="Y71" s="13">
        <f t="shared" si="81"/>
        <v>1</v>
      </c>
      <c r="Z71" s="13" t="str">
        <f t="shared" si="82"/>
        <v>Q-3 A-1 || Q Total-3, A Total-1</v>
      </c>
      <c r="AA71" s="113" t="str" cm="1">
        <f t="array" ref="AA71">IFERROR(INDEX('Attendance-Slot-1'!$Q$2:$Q$1112,MATCH(1,('Attendance-Slot-1'!$A$2:$A$1112=$C71)*('Attendance-Slot-1'!$G$2:$G$1112=AA$2),0)),"No Data")</f>
        <v>No Data</v>
      </c>
      <c r="AB71" s="113" t="str" cm="1">
        <f t="array" ref="AB71">IFERROR(INDEX('Attendance-Slot-2'!$Q$2:$Q$2595,MATCH(1,('Attendance-Slot-2'!$A$2:$A$2595=$C71)*('Attendance-Slot-2'!$G$2:$G$2595=AA$2),0)),"No Data")</f>
        <v>P-S2_Onsite</v>
      </c>
      <c r="AC71" s="133">
        <f>VLOOKUP($P71,'Written Exam Marks'!$H:$Q,10,FALSE)</f>
        <v>17</v>
      </c>
      <c r="AD71" s="133">
        <f>VLOOKUP($P71,'Written Exam Marks'!$H:$Q,9,FALSE)</f>
        <v>35</v>
      </c>
      <c r="AE71" s="113" t="str">
        <f t="shared" si="83"/>
        <v>Present</v>
      </c>
      <c r="AF71" s="113" t="str">
        <f t="shared" si="84"/>
        <v>P-S2_Onsite</v>
      </c>
      <c r="AG71" s="146">
        <v>5</v>
      </c>
      <c r="AH71" s="146">
        <v>10</v>
      </c>
      <c r="AI71" s="146" t="s">
        <v>5</v>
      </c>
      <c r="AJ71" s="146">
        <v>10</v>
      </c>
      <c r="AK71" s="146" t="s">
        <v>5</v>
      </c>
      <c r="AL71" s="146">
        <v>10</v>
      </c>
      <c r="AM71" s="146">
        <v>35</v>
      </c>
      <c r="AN71" s="146">
        <v>60</v>
      </c>
      <c r="AO71" s="43" t="s">
        <v>7336</v>
      </c>
      <c r="AP71" s="43" t="s">
        <v>1598</v>
      </c>
      <c r="AQ71" s="50" t="str">
        <f t="shared" si="85"/>
        <v>2025EM1100068-MDSDF402</v>
      </c>
      <c r="AR71" s="43" t="str">
        <f t="shared" si="86"/>
        <v>2 missed</v>
      </c>
      <c r="AS71" s="47" t="s">
        <v>7342</v>
      </c>
      <c r="AT71" s="43">
        <f t="shared" si="87"/>
        <v>4</v>
      </c>
      <c r="AU71" s="48" t="s">
        <v>7342</v>
      </c>
      <c r="AV71" s="49">
        <f t="shared" si="88"/>
        <v>0.66666666666666663</v>
      </c>
      <c r="AW71" s="48" t="s">
        <v>7342</v>
      </c>
      <c r="AX71" s="43" t="str">
        <f t="shared" si="89"/>
        <v>2 missed</v>
      </c>
      <c r="AY71" s="42">
        <f t="shared" si="90"/>
        <v>4</v>
      </c>
      <c r="AZ71" s="50">
        <f t="shared" si="91"/>
        <v>0.66666666666666663</v>
      </c>
      <c r="BA71" s="50" t="str">
        <f t="shared" si="92"/>
        <v>Q-4 A-- || Q Total-6, A Total-0</v>
      </c>
      <c r="BB71" s="42" t="str" cm="1">
        <f t="array" ref="BB71">IFERROR(INDEX('Attendance-Slot-1'!$Q$2:$Q$1112,MATCH(1,('Attendance-Slot-1'!$A$2:$A$1112=$C71)*('Attendance-Slot-1'!$G$2:$G$1112=BB$2),0)),"No Data")</f>
        <v>No Data</v>
      </c>
      <c r="BC71" s="42" t="str" cm="1">
        <f t="array" ref="BC71">IFERROR(INDEX('Attendance-Slot-2'!$Q$2:$Q$2595,MATCH(1,('Attendance-Slot-2'!$A$2:$A$2595=$C71)*('Attendance-Slot-2'!$G$2:$G$2595=BB$2),0)),"No Data")</f>
        <v>P-S2_Onsite</v>
      </c>
      <c r="BD71" s="134">
        <f>VLOOKUP($AQ71,'Written Exam Marks'!$H:$Q,10,FALSE)</f>
        <v>21</v>
      </c>
      <c r="BE71" s="134">
        <f>VLOOKUP($AQ71,'Written Exam Marks'!$H:$Q,9,FALSE)</f>
        <v>40</v>
      </c>
      <c r="BF71" s="42" t="str">
        <f t="shared" si="93"/>
        <v>Present</v>
      </c>
      <c r="BG71" s="42" t="str">
        <f t="shared" si="94"/>
        <v>P-S2_Onsite</v>
      </c>
      <c r="BH71" s="147">
        <v>20</v>
      </c>
      <c r="BI71" s="147">
        <v>25</v>
      </c>
      <c r="BJ71" s="147">
        <v>45</v>
      </c>
      <c r="BK71" s="147">
        <v>60</v>
      </c>
      <c r="BL71" s="52" t="s">
        <v>3697</v>
      </c>
      <c r="BM71" s="52" t="s">
        <v>1606</v>
      </c>
      <c r="BN71" s="57" t="str">
        <f t="shared" si="95"/>
        <v>2025EM1100068-MDSDF403</v>
      </c>
      <c r="BO71" s="52" t="str">
        <f t="shared" si="96"/>
        <v>0 missed</v>
      </c>
      <c r="BP71" s="52" t="str">
        <f t="shared" si="97"/>
        <v>0 missed</v>
      </c>
      <c r="BQ71" s="52">
        <f t="shared" si="98"/>
        <v>1</v>
      </c>
      <c r="BR71" s="52">
        <f t="shared" si="99"/>
        <v>1</v>
      </c>
      <c r="BS71" s="56">
        <f t="shared" si="100"/>
        <v>1</v>
      </c>
      <c r="BT71" s="56">
        <f t="shared" si="101"/>
        <v>1</v>
      </c>
      <c r="BU71" s="52" t="str">
        <f t="shared" si="102"/>
        <v>0 missed</v>
      </c>
      <c r="BV71" s="51">
        <f t="shared" si="103"/>
        <v>2</v>
      </c>
      <c r="BW71" s="57">
        <f t="shared" si="104"/>
        <v>1</v>
      </c>
      <c r="BX71" s="57" t="str">
        <f t="shared" si="105"/>
        <v>Q-1 A-1 || Q Total-1, A Total-1</v>
      </c>
      <c r="BY71" s="51" t="str" cm="1">
        <f t="array" ref="BY71">IFERROR(INDEX('Attendance-Slot-1'!$Q$2:$Q$1112,MATCH(1,('Attendance-Slot-1'!$A$2:$A$1112=$C71)*('Attendance-Slot-1'!$G$2:$G$1112=BY$2),0)),"No Data")</f>
        <v>No Data</v>
      </c>
      <c r="BZ71" s="51" t="str" cm="1">
        <f t="array" ref="BZ71">IFERROR(INDEX('Attendance-Slot-2'!$Q$2:$Q$2595,MATCH(1,('Attendance-Slot-2'!$A$2:$A$2595=$C71)*('Attendance-Slot-2'!$G$2:$G$2595=BY$2),0)),"No Data")</f>
        <v>P-S2_Onsite</v>
      </c>
      <c r="CA71" s="135">
        <f>VLOOKUP($BN71,'Written Exam Marks'!$H:$Q,10,FALSE)</f>
        <v>9</v>
      </c>
      <c r="CB71" s="135">
        <f>VLOOKUP($BN71,'Written Exam Marks'!$H:$Q,9,FALSE)</f>
        <v>40</v>
      </c>
      <c r="CC71" s="51" t="str">
        <f t="shared" si="106"/>
        <v>Present</v>
      </c>
      <c r="CD71" s="51" t="str">
        <f t="shared" si="107"/>
        <v>P-S2_Onsite</v>
      </c>
      <c r="CE71" s="29">
        <v>20</v>
      </c>
      <c r="CF71" s="29">
        <v>20</v>
      </c>
      <c r="CG71" s="29">
        <v>18</v>
      </c>
      <c r="CH71" s="29">
        <v>58</v>
      </c>
      <c r="CI71" s="29">
        <v>60</v>
      </c>
      <c r="CJ71" s="61" t="s">
        <v>7343</v>
      </c>
      <c r="CK71" s="61" t="s">
        <v>1613</v>
      </c>
      <c r="CL71" s="10" t="str">
        <f t="shared" si="108"/>
        <v>2025EM1100068-MDSDF404</v>
      </c>
      <c r="CM71" s="61" t="str">
        <f t="shared" si="109"/>
        <v>0 missed</v>
      </c>
      <c r="CN71" s="61" t="str">
        <f t="shared" si="110"/>
        <v>0 missed</v>
      </c>
      <c r="CO71" s="111">
        <f t="shared" si="111"/>
        <v>2</v>
      </c>
      <c r="CP71" s="111">
        <f t="shared" si="112"/>
        <v>1</v>
      </c>
      <c r="CQ71" s="9">
        <f t="shared" si="113"/>
        <v>1</v>
      </c>
      <c r="CR71" s="9">
        <f t="shared" si="114"/>
        <v>1</v>
      </c>
      <c r="CS71" s="61" t="str">
        <f t="shared" si="115"/>
        <v>0 missed</v>
      </c>
      <c r="CT71" s="111">
        <f t="shared" si="116"/>
        <v>3</v>
      </c>
      <c r="CU71" s="10">
        <f t="shared" si="117"/>
        <v>1</v>
      </c>
      <c r="CV71" s="10" t="str">
        <f t="shared" si="118"/>
        <v>Q-2 A-1 || Q Total-2, A Total-1</v>
      </c>
      <c r="CW71" s="111" t="str" cm="1">
        <f t="array" ref="CW71">IFERROR(INDEX('Attendance-Slot-1'!$Q$2:$Q$1112,MATCH(1,('Attendance-Slot-1'!$A$2:$A$1112=$C71)*('Attendance-Slot-1'!$G$2:$G$1112=CW$2),0)),"No Data")</f>
        <v>No Data</v>
      </c>
      <c r="CX71" s="111" t="str" cm="1">
        <f t="array" ref="CX71">IFERROR(INDEX('Attendance-Slot-2'!$Q$2:$Q$2595,MATCH(1,('Attendance-Slot-2'!$A$2:$A$2595=$C71)*('Attendance-Slot-2'!$G$2:$G$2595=CW$2),0)),"No Data")</f>
        <v>P-S2_Onsite</v>
      </c>
      <c r="CY71" s="136">
        <f>VLOOKUP($CL71,'Written Exam Marks'!$H:$Q,10,FALSE)</f>
        <v>19.5</v>
      </c>
      <c r="CZ71" s="136">
        <f>VLOOKUP($CL71,'Written Exam Marks'!$H:$Q,9,FALSE)</f>
        <v>40</v>
      </c>
      <c r="DA71" s="111" t="str">
        <f t="shared" si="119"/>
        <v>Present</v>
      </c>
      <c r="DB71" s="111" t="str">
        <f t="shared" si="120"/>
        <v>P-S2_Onsite</v>
      </c>
      <c r="DC71" s="148">
        <v>5.5</v>
      </c>
      <c r="DD71" s="148">
        <v>6.875</v>
      </c>
      <c r="DE71" s="148">
        <v>9</v>
      </c>
      <c r="DF71" s="148">
        <v>18</v>
      </c>
      <c r="DG71" s="148">
        <v>20</v>
      </c>
      <c r="DH71" s="148">
        <v>59.375</v>
      </c>
      <c r="DI71" s="148">
        <v>65</v>
      </c>
      <c r="DJ71" s="66" t="s">
        <v>7351</v>
      </c>
      <c r="DK71" s="66" t="s">
        <v>1631</v>
      </c>
      <c r="DL71" s="68" t="str">
        <f t="shared" si="121"/>
        <v>2025EM1100068-MDSDF406</v>
      </c>
      <c r="DM71" s="66" t="str">
        <f t="shared" si="122"/>
        <v>0 missed</v>
      </c>
      <c r="DN71" s="66" t="str">
        <f t="shared" si="123"/>
        <v>0 missed</v>
      </c>
      <c r="DO71" s="62">
        <f t="shared" si="124"/>
        <v>3</v>
      </c>
      <c r="DP71" s="62">
        <f t="shared" si="125"/>
        <v>2</v>
      </c>
      <c r="DQ71" s="67">
        <f t="shared" si="126"/>
        <v>1</v>
      </c>
      <c r="DR71" s="67">
        <f t="shared" si="127"/>
        <v>1</v>
      </c>
      <c r="DS71" s="66" t="str">
        <f t="shared" si="128"/>
        <v>0 missed</v>
      </c>
      <c r="DT71" s="62">
        <f t="shared" si="129"/>
        <v>5</v>
      </c>
      <c r="DU71" s="68">
        <f t="shared" si="130"/>
        <v>1</v>
      </c>
      <c r="DV71" s="68" t="str">
        <f t="shared" si="131"/>
        <v>Q-3 A-2 || Q Total-3, A Total-2</v>
      </c>
      <c r="DW71" s="62" t="str" cm="1">
        <f t="array" ref="DW71">IFERROR(INDEX('Attendance-Slot-1'!$Q$2:$Q$1112,MATCH(1,('Attendance-Slot-1'!$A$2:$A$1112=$C71)*('Attendance-Slot-1'!$G$2:$G$1112=DW$2),0)),"No Data")</f>
        <v>No Data</v>
      </c>
      <c r="DX71" s="62" t="str" cm="1">
        <f t="array" ref="DX71">IFERROR(INDEX('Attendance-Slot-2'!$Q$2:$Q$2595,MATCH(1,('Attendance-Slot-2'!$A$2:$A$2595=$C71)*('Attendance-Slot-2'!$G$2:$G$2595=DW$2),0)),"No Data")</f>
        <v>P-S2_Onsite</v>
      </c>
      <c r="DY71" s="137">
        <f>VLOOKUP($DL71,'Written Exam Marks'!$H:$Q,10,FALSE)</f>
        <v>18</v>
      </c>
      <c r="DZ71" s="137">
        <f>VLOOKUP($DL71,'Written Exam Marks'!$H:$Q,9,FALSE)</f>
        <v>35</v>
      </c>
      <c r="EA71" s="62" t="str">
        <f t="shared" si="132"/>
        <v>Present</v>
      </c>
      <c r="EB71" s="62" t="str">
        <f t="shared" si="133"/>
        <v>P-S2_Onsite</v>
      </c>
      <c r="EC71" s="114" t="str">
        <f t="shared" si="70"/>
        <v>P-0, 
A-0, 
No Data-5</v>
      </c>
      <c r="ED71" s="114" t="str">
        <f t="shared" si="71"/>
        <v>P-5, 
A-0, 
No Data-0</v>
      </c>
      <c r="EE71" s="114" t="str">
        <f t="shared" si="134"/>
        <v>P-S2_Onsite</v>
      </c>
      <c r="EF71" s="114" t="str">
        <f t="shared" si="135"/>
        <v>P-S2_Onsite</v>
      </c>
      <c r="EG71" s="114" t="str">
        <f t="shared" si="136"/>
        <v>P-S2_Onsite</v>
      </c>
      <c r="EH71" s="114" t="str">
        <f t="shared" si="137"/>
        <v>P-S2_Onsite</v>
      </c>
      <c r="EI71" s="114" t="str">
        <f t="shared" si="138"/>
        <v>P-S2_Onsite</v>
      </c>
      <c r="EJ71" s="114" t="str">
        <f t="shared" si="139"/>
        <v>P-5, A-0, No Data-0</v>
      </c>
      <c r="EK71" s="114" t="s">
        <v>10453</v>
      </c>
      <c r="EL71" s="114">
        <v>17.5</v>
      </c>
      <c r="EM71" s="114">
        <v>10</v>
      </c>
      <c r="EN71" s="114">
        <v>43</v>
      </c>
      <c r="EO71" s="114">
        <v>70.5</v>
      </c>
      <c r="EP71" s="114" t="s">
        <v>7217</v>
      </c>
      <c r="EQ71" s="114" t="s">
        <v>1054</v>
      </c>
      <c r="ER71" s="114" t="s">
        <v>3818</v>
      </c>
      <c r="ES71" s="114"/>
      <c r="ET71" s="30" t="s">
        <v>3818</v>
      </c>
    </row>
    <row r="72" spans="1:150" x14ac:dyDescent="0.25">
      <c r="A72" s="114">
        <v>69</v>
      </c>
      <c r="B72" s="114" t="s">
        <v>7224</v>
      </c>
      <c r="C72" s="80" t="s">
        <v>1850</v>
      </c>
      <c r="D72" s="30" t="s">
        <v>1851</v>
      </c>
      <c r="E72" s="30" t="s">
        <v>1852</v>
      </c>
      <c r="F72" s="33" t="s">
        <v>7201</v>
      </c>
      <c r="G72" s="30" t="s">
        <v>1853</v>
      </c>
      <c r="H72" s="143">
        <v>15</v>
      </c>
      <c r="I72" s="143" t="s">
        <v>5</v>
      </c>
      <c r="J72" s="143">
        <v>18</v>
      </c>
      <c r="K72" s="143">
        <v>15</v>
      </c>
      <c r="L72" s="143">
        <v>48</v>
      </c>
      <c r="M72" s="143">
        <v>65</v>
      </c>
      <c r="N72" s="40" t="s">
        <v>7314</v>
      </c>
      <c r="O72" s="40" t="s">
        <v>1593</v>
      </c>
      <c r="P72" s="13" t="str">
        <f t="shared" si="72"/>
        <v>2025EM1100069-MDSDF401</v>
      </c>
      <c r="Q72" s="40" t="str">
        <f t="shared" si="73"/>
        <v>1 missed</v>
      </c>
      <c r="R72" s="40" t="str">
        <f t="shared" si="74"/>
        <v>0 missed</v>
      </c>
      <c r="S72" s="40">
        <f t="shared" si="75"/>
        <v>2</v>
      </c>
      <c r="T72" s="40">
        <f t="shared" si="76"/>
        <v>1</v>
      </c>
      <c r="U72" s="41">
        <f t="shared" si="77"/>
        <v>0.66666666666666663</v>
      </c>
      <c r="V72" s="41">
        <f t="shared" si="78"/>
        <v>1</v>
      </c>
      <c r="W72" s="40" t="str">
        <f t="shared" si="79"/>
        <v>1 missed</v>
      </c>
      <c r="X72" s="113">
        <f t="shared" si="80"/>
        <v>3</v>
      </c>
      <c r="Y72" s="13">
        <f t="shared" si="81"/>
        <v>0.75</v>
      </c>
      <c r="Z72" s="13" t="str">
        <f t="shared" si="82"/>
        <v>Q-2 A-1 || Q Total-3, A Total-1</v>
      </c>
      <c r="AA72" s="113" t="str" cm="1">
        <f t="array" ref="AA72">IFERROR(INDEX('Attendance-Slot-1'!$Q$2:$Q$1112,MATCH(1,('Attendance-Slot-1'!$A$2:$A$1112=$C72)*('Attendance-Slot-1'!$G$2:$G$1112=AA$2),0)),"No Data")</f>
        <v>P-S1_Onsite</v>
      </c>
      <c r="AB72" s="113" t="str" cm="1">
        <f t="array" ref="AB72">IFERROR(INDEX('Attendance-Slot-2'!$Q$2:$Q$2595,MATCH(1,('Attendance-Slot-2'!$A$2:$A$2595=$C72)*('Attendance-Slot-2'!$G$2:$G$2595=AA$2),0)),"No Data")</f>
        <v>No Data</v>
      </c>
      <c r="AC72" s="133">
        <f>VLOOKUP($P72,'Written Exam Marks'!$H:$Q,10,FALSE)</f>
        <v>19</v>
      </c>
      <c r="AD72" s="133">
        <f>VLOOKUP($P72,'Written Exam Marks'!$H:$Q,9,FALSE)</f>
        <v>35</v>
      </c>
      <c r="AE72" s="113" t="str">
        <f t="shared" si="83"/>
        <v>Present</v>
      </c>
      <c r="AF72" s="113" t="str">
        <f t="shared" si="84"/>
        <v>P-S1_Onsite</v>
      </c>
      <c r="AG72" s="146">
        <v>9</v>
      </c>
      <c r="AH72" s="146">
        <v>9.5</v>
      </c>
      <c r="AI72" s="146">
        <v>10</v>
      </c>
      <c r="AJ72" s="146" t="s">
        <v>5</v>
      </c>
      <c r="AK72" s="146">
        <v>9</v>
      </c>
      <c r="AL72" s="146">
        <v>10</v>
      </c>
      <c r="AM72" s="146">
        <v>47.5</v>
      </c>
      <c r="AN72" s="146">
        <v>60</v>
      </c>
      <c r="AO72" s="43" t="s">
        <v>7336</v>
      </c>
      <c r="AP72" s="43" t="s">
        <v>1598</v>
      </c>
      <c r="AQ72" s="50" t="str">
        <f t="shared" si="85"/>
        <v>2025EM1100069-MDSDF402</v>
      </c>
      <c r="AR72" s="43" t="str">
        <f t="shared" si="86"/>
        <v>1 missed</v>
      </c>
      <c r="AS72" s="47" t="s">
        <v>7342</v>
      </c>
      <c r="AT72" s="43">
        <f t="shared" si="87"/>
        <v>5</v>
      </c>
      <c r="AU72" s="48" t="s">
        <v>7342</v>
      </c>
      <c r="AV72" s="49">
        <f t="shared" si="88"/>
        <v>0.83333333333333337</v>
      </c>
      <c r="AW72" s="48" t="s">
        <v>7342</v>
      </c>
      <c r="AX72" s="43" t="str">
        <f t="shared" si="89"/>
        <v>1 missed</v>
      </c>
      <c r="AY72" s="42">
        <f t="shared" si="90"/>
        <v>5</v>
      </c>
      <c r="AZ72" s="50">
        <f t="shared" si="91"/>
        <v>0.83333333333333337</v>
      </c>
      <c r="BA72" s="50" t="str">
        <f t="shared" si="92"/>
        <v>Q-5 A-- || Q Total-6, A Total-0</v>
      </c>
      <c r="BB72" s="42" t="str" cm="1">
        <f t="array" ref="BB72">IFERROR(INDEX('Attendance-Slot-1'!$Q$2:$Q$1112,MATCH(1,('Attendance-Slot-1'!$A$2:$A$1112=$C72)*('Attendance-Slot-1'!$G$2:$G$1112=BB$2),0)),"No Data")</f>
        <v>P-S1_Onsite</v>
      </c>
      <c r="BC72" s="42" t="str" cm="1">
        <f t="array" ref="BC72">IFERROR(INDEX('Attendance-Slot-2'!$Q$2:$Q$2595,MATCH(1,('Attendance-Slot-2'!$A$2:$A$2595=$C72)*('Attendance-Slot-2'!$G$2:$G$2595=BB$2),0)),"No Data")</f>
        <v>No Data</v>
      </c>
      <c r="BD72" s="134">
        <f>VLOOKUP($AQ72,'Written Exam Marks'!$H:$Q,10,FALSE)</f>
        <v>25</v>
      </c>
      <c r="BE72" s="134">
        <f>VLOOKUP($AQ72,'Written Exam Marks'!$H:$Q,9,FALSE)</f>
        <v>40</v>
      </c>
      <c r="BF72" s="42" t="str">
        <f t="shared" si="93"/>
        <v>Present</v>
      </c>
      <c r="BG72" s="42" t="str">
        <f t="shared" si="94"/>
        <v>P-S1_Onsite</v>
      </c>
      <c r="BH72" s="147">
        <v>19</v>
      </c>
      <c r="BI72" s="147">
        <v>29</v>
      </c>
      <c r="BJ72" s="147">
        <v>48</v>
      </c>
      <c r="BK72" s="147">
        <v>60</v>
      </c>
      <c r="BL72" s="52" t="s">
        <v>3697</v>
      </c>
      <c r="BM72" s="52" t="s">
        <v>1606</v>
      </c>
      <c r="BN72" s="57" t="str">
        <f t="shared" si="95"/>
        <v>2025EM1100069-MDSDF403</v>
      </c>
      <c r="BO72" s="52" t="str">
        <f t="shared" si="96"/>
        <v>0 missed</v>
      </c>
      <c r="BP72" s="52" t="str">
        <f t="shared" si="97"/>
        <v>0 missed</v>
      </c>
      <c r="BQ72" s="52">
        <f t="shared" si="98"/>
        <v>1</v>
      </c>
      <c r="BR72" s="52">
        <f t="shared" si="99"/>
        <v>1</v>
      </c>
      <c r="BS72" s="56">
        <f t="shared" si="100"/>
        <v>1</v>
      </c>
      <c r="BT72" s="56">
        <f t="shared" si="101"/>
        <v>1</v>
      </c>
      <c r="BU72" s="52" t="str">
        <f t="shared" si="102"/>
        <v>0 missed</v>
      </c>
      <c r="BV72" s="51">
        <f t="shared" si="103"/>
        <v>2</v>
      </c>
      <c r="BW72" s="57">
        <f t="shared" si="104"/>
        <v>1</v>
      </c>
      <c r="BX72" s="57" t="str">
        <f t="shared" si="105"/>
        <v>Q-1 A-1 || Q Total-1, A Total-1</v>
      </c>
      <c r="BY72" s="51" t="str" cm="1">
        <f t="array" ref="BY72">IFERROR(INDEX('Attendance-Slot-1'!$Q$2:$Q$1112,MATCH(1,('Attendance-Slot-1'!$A$2:$A$1112=$C72)*('Attendance-Slot-1'!$G$2:$G$1112=BY$2),0)),"No Data")</f>
        <v>No Data</v>
      </c>
      <c r="BZ72" s="51" t="str" cm="1">
        <f t="array" ref="BZ72">IFERROR(INDEX('Attendance-Slot-2'!$Q$2:$Q$2595,MATCH(1,('Attendance-Slot-2'!$A$2:$A$2595=$C72)*('Attendance-Slot-2'!$G$2:$G$2595=BY$2),0)),"No Data")</f>
        <v>P-S2_Onsite</v>
      </c>
      <c r="CA72" s="135">
        <f>VLOOKUP($BN72,'Written Exam Marks'!$H:$Q,10,FALSE)</f>
        <v>28</v>
      </c>
      <c r="CB72" s="135">
        <f>VLOOKUP($BN72,'Written Exam Marks'!$H:$Q,9,FALSE)</f>
        <v>40</v>
      </c>
      <c r="CC72" s="51" t="str">
        <f t="shared" si="106"/>
        <v>Present</v>
      </c>
      <c r="CD72" s="51" t="str">
        <f t="shared" si="107"/>
        <v>P-S2_Onsite</v>
      </c>
      <c r="CE72" s="29">
        <v>18</v>
      </c>
      <c r="CF72" s="29">
        <v>19</v>
      </c>
      <c r="CG72" s="29">
        <v>17</v>
      </c>
      <c r="CH72" s="29">
        <v>54</v>
      </c>
      <c r="CI72" s="29">
        <v>60</v>
      </c>
      <c r="CJ72" s="61" t="s">
        <v>7343</v>
      </c>
      <c r="CK72" s="61" t="s">
        <v>1613</v>
      </c>
      <c r="CL72" s="10" t="str">
        <f t="shared" si="108"/>
        <v>2025EM1100069-MDSDF404</v>
      </c>
      <c r="CM72" s="61" t="str">
        <f t="shared" si="109"/>
        <v>0 missed</v>
      </c>
      <c r="CN72" s="61" t="str">
        <f t="shared" si="110"/>
        <v>0 missed</v>
      </c>
      <c r="CO72" s="111">
        <f t="shared" si="111"/>
        <v>2</v>
      </c>
      <c r="CP72" s="111">
        <f t="shared" si="112"/>
        <v>1</v>
      </c>
      <c r="CQ72" s="9">
        <f t="shared" si="113"/>
        <v>1</v>
      </c>
      <c r="CR72" s="9">
        <f t="shared" si="114"/>
        <v>1</v>
      </c>
      <c r="CS72" s="61" t="str">
        <f t="shared" si="115"/>
        <v>0 missed</v>
      </c>
      <c r="CT72" s="111">
        <f t="shared" si="116"/>
        <v>3</v>
      </c>
      <c r="CU72" s="10">
        <f t="shared" si="117"/>
        <v>1</v>
      </c>
      <c r="CV72" s="10" t="str">
        <f t="shared" si="118"/>
        <v>Q-2 A-1 || Q Total-2, A Total-1</v>
      </c>
      <c r="CW72" s="111" t="str" cm="1">
        <f t="array" ref="CW72">IFERROR(INDEX('Attendance-Slot-1'!$Q$2:$Q$1112,MATCH(1,('Attendance-Slot-1'!$A$2:$A$1112=$C72)*('Attendance-Slot-1'!$G$2:$G$1112=CW$2),0)),"No Data")</f>
        <v>No Data</v>
      </c>
      <c r="CX72" s="111" t="str" cm="1">
        <f t="array" ref="CX72">IFERROR(INDEX('Attendance-Slot-2'!$Q$2:$Q$2595,MATCH(1,('Attendance-Slot-2'!$A$2:$A$2595=$C72)*('Attendance-Slot-2'!$G$2:$G$2595=CW$2),0)),"No Data")</f>
        <v>P-S2_Onsite</v>
      </c>
      <c r="CY72" s="136">
        <f>VLOOKUP($CL72,'Written Exam Marks'!$H:$Q,10,FALSE)</f>
        <v>25</v>
      </c>
      <c r="CZ72" s="136">
        <f>VLOOKUP($CL72,'Written Exam Marks'!$H:$Q,9,FALSE)</f>
        <v>40</v>
      </c>
      <c r="DA72" s="111" t="str">
        <f t="shared" si="119"/>
        <v>Present</v>
      </c>
      <c r="DB72" s="111" t="str">
        <f t="shared" si="120"/>
        <v>P-S2_Onsite</v>
      </c>
      <c r="DC72" s="148">
        <v>5</v>
      </c>
      <c r="DD72" s="148">
        <v>7</v>
      </c>
      <c r="DE72" s="148">
        <v>9</v>
      </c>
      <c r="DF72" s="148">
        <v>19</v>
      </c>
      <c r="DG72" s="148">
        <v>19</v>
      </c>
      <c r="DH72" s="148">
        <v>59</v>
      </c>
      <c r="DI72" s="148">
        <v>65</v>
      </c>
      <c r="DJ72" s="66" t="s">
        <v>7351</v>
      </c>
      <c r="DK72" s="66" t="s">
        <v>1631</v>
      </c>
      <c r="DL72" s="68" t="str">
        <f t="shared" si="121"/>
        <v>2025EM1100069-MDSDF406</v>
      </c>
      <c r="DM72" s="66" t="str">
        <f t="shared" si="122"/>
        <v>0 missed</v>
      </c>
      <c r="DN72" s="66" t="str">
        <f t="shared" si="123"/>
        <v>0 missed</v>
      </c>
      <c r="DO72" s="62">
        <f t="shared" si="124"/>
        <v>3</v>
      </c>
      <c r="DP72" s="62">
        <f t="shared" si="125"/>
        <v>2</v>
      </c>
      <c r="DQ72" s="67">
        <f t="shared" si="126"/>
        <v>1</v>
      </c>
      <c r="DR72" s="67">
        <f t="shared" si="127"/>
        <v>1</v>
      </c>
      <c r="DS72" s="66" t="str">
        <f t="shared" si="128"/>
        <v>0 missed</v>
      </c>
      <c r="DT72" s="62">
        <f t="shared" si="129"/>
        <v>5</v>
      </c>
      <c r="DU72" s="68">
        <f t="shared" si="130"/>
        <v>1</v>
      </c>
      <c r="DV72" s="68" t="str">
        <f t="shared" si="131"/>
        <v>Q-3 A-2 || Q Total-3, A Total-2</v>
      </c>
      <c r="DW72" s="62" t="str" cm="1">
        <f t="array" ref="DW72">IFERROR(INDEX('Attendance-Slot-1'!$Q$2:$Q$1112,MATCH(1,('Attendance-Slot-1'!$A$2:$A$1112=$C72)*('Attendance-Slot-1'!$G$2:$G$1112=DW$2),0)),"No Data")</f>
        <v>No Data</v>
      </c>
      <c r="DX72" s="62" t="str" cm="1">
        <f t="array" ref="DX72">IFERROR(INDEX('Attendance-Slot-2'!$Q$2:$Q$2595,MATCH(1,('Attendance-Slot-2'!$A$2:$A$2595=$C72)*('Attendance-Slot-2'!$G$2:$G$2595=DW$2),0)),"No Data")</f>
        <v>P-S2_Onsite</v>
      </c>
      <c r="DY72" s="137">
        <f>VLOOKUP($DL72,'Written Exam Marks'!$H:$Q,10,FALSE)</f>
        <v>24</v>
      </c>
      <c r="DZ72" s="137">
        <f>VLOOKUP($DL72,'Written Exam Marks'!$H:$Q,9,FALSE)</f>
        <v>35</v>
      </c>
      <c r="EA72" s="62" t="str">
        <f t="shared" si="132"/>
        <v>Present</v>
      </c>
      <c r="EB72" s="62" t="str">
        <f t="shared" si="133"/>
        <v>P-S2_Onsite</v>
      </c>
      <c r="EC72" s="114" t="str">
        <f t="shared" si="70"/>
        <v>P-2, 
A-0, 
No Data-3</v>
      </c>
      <c r="ED72" s="114" t="str">
        <f t="shared" si="71"/>
        <v>P-3, 
A-0, 
No Data-2</v>
      </c>
      <c r="EE72" s="114" t="str">
        <f t="shared" si="134"/>
        <v>P-S1_Onsite</v>
      </c>
      <c r="EF72" s="114" t="str">
        <f t="shared" si="135"/>
        <v>P-S1_Onsite</v>
      </c>
      <c r="EG72" s="114" t="str">
        <f t="shared" si="136"/>
        <v>P-S2_Onsite</v>
      </c>
      <c r="EH72" s="114" t="str">
        <f t="shared" si="137"/>
        <v>P-S2_Onsite</v>
      </c>
      <c r="EI72" s="114" t="str">
        <f t="shared" si="138"/>
        <v>P-S2_Onsite</v>
      </c>
      <c r="EJ72" s="114" t="str">
        <f t="shared" si="139"/>
        <v>P-5, A-0, No Data-0</v>
      </c>
      <c r="EK72" s="114" t="s">
        <v>10453</v>
      </c>
      <c r="EL72" s="114">
        <v>28.5</v>
      </c>
      <c r="EM72" s="114">
        <v>10</v>
      </c>
      <c r="EN72" s="114">
        <v>60</v>
      </c>
      <c r="EO72" s="114">
        <v>98.5</v>
      </c>
      <c r="EP72" s="114" t="s">
        <v>7217</v>
      </c>
      <c r="EQ72" s="114" t="s">
        <v>1054</v>
      </c>
      <c r="ER72" s="114" t="s">
        <v>1850</v>
      </c>
      <c r="ES72" s="114"/>
      <c r="ET72" s="30" t="s">
        <v>1850</v>
      </c>
    </row>
    <row r="73" spans="1:150" x14ac:dyDescent="0.25">
      <c r="A73" s="114">
        <v>70</v>
      </c>
      <c r="B73" s="114" t="s">
        <v>7224</v>
      </c>
      <c r="C73" s="80" t="s">
        <v>3822</v>
      </c>
      <c r="D73" s="30" t="s">
        <v>3823</v>
      </c>
      <c r="E73" s="30" t="s">
        <v>3824</v>
      </c>
      <c r="F73" s="33" t="s">
        <v>7201</v>
      </c>
      <c r="G73" s="30" t="s">
        <v>3825</v>
      </c>
      <c r="H73" s="143" t="e">
        <v>#N/A</v>
      </c>
      <c r="I73" s="143" t="e">
        <v>#N/A</v>
      </c>
      <c r="J73" s="143" t="e">
        <v>#N/A</v>
      </c>
      <c r="K73" s="143" t="e">
        <v>#N/A</v>
      </c>
      <c r="L73" s="143" t="e">
        <v>#N/A</v>
      </c>
      <c r="M73" s="143" t="e">
        <v>#N/A</v>
      </c>
      <c r="N73" s="40" t="s">
        <v>7314</v>
      </c>
      <c r="O73" s="40" t="s">
        <v>1593</v>
      </c>
      <c r="P73" s="13" t="str">
        <f t="shared" si="72"/>
        <v>2025EM1100070-MDSDF401</v>
      </c>
      <c r="Q73" s="40" t="str">
        <f t="shared" si="73"/>
        <v>0 missed</v>
      </c>
      <c r="R73" s="40" t="str">
        <f t="shared" si="74"/>
        <v>0 missed</v>
      </c>
      <c r="S73" s="40">
        <f t="shared" si="75"/>
        <v>3</v>
      </c>
      <c r="T73" s="40">
        <f t="shared" si="76"/>
        <v>1</v>
      </c>
      <c r="U73" s="41">
        <f t="shared" si="77"/>
        <v>1</v>
      </c>
      <c r="V73" s="41">
        <f t="shared" si="78"/>
        <v>1</v>
      </c>
      <c r="W73" s="40" t="str">
        <f t="shared" si="79"/>
        <v>0 missed</v>
      </c>
      <c r="X73" s="113">
        <f t="shared" si="80"/>
        <v>4</v>
      </c>
      <c r="Y73" s="13">
        <f t="shared" si="81"/>
        <v>1</v>
      </c>
      <c r="Z73" s="13" t="str">
        <f t="shared" si="82"/>
        <v>Q-3 A-1 || Q Total-3, A Total-1</v>
      </c>
      <c r="AA73" s="113" t="str" cm="1">
        <f t="array" ref="AA73">IFERROR(INDEX('Attendance-Slot-1'!$Q$2:$Q$1112,MATCH(1,('Attendance-Slot-1'!$A$2:$A$1112=$C73)*('Attendance-Slot-1'!$G$2:$G$1112=AA$2),0)),"No Data")</f>
        <v>No Data</v>
      </c>
      <c r="AB73" s="113" t="str" cm="1">
        <f t="array" ref="AB73">IFERROR(INDEX('Attendance-Slot-2'!$Q$2:$Q$2595,MATCH(1,('Attendance-Slot-2'!$A$2:$A$2595=$C73)*('Attendance-Slot-2'!$G$2:$G$2595=AA$2),0)),"No Data")</f>
        <v>No Data</v>
      </c>
      <c r="AC73" s="133" t="e">
        <f>VLOOKUP($P73,'Written Exam Marks'!$H:$Q,10,FALSE)</f>
        <v>#N/A</v>
      </c>
      <c r="AD73" s="133" t="e">
        <f>VLOOKUP($P73,'Written Exam Marks'!$H:$Q,9,FALSE)</f>
        <v>#N/A</v>
      </c>
      <c r="AE73" s="113" t="str">
        <f t="shared" si="83"/>
        <v>No Data</v>
      </c>
      <c r="AF73" s="113" t="str">
        <f t="shared" si="84"/>
        <v>No Data</v>
      </c>
      <c r="AG73" s="146">
        <v>10</v>
      </c>
      <c r="AH73" s="146">
        <v>9</v>
      </c>
      <c r="AI73" s="146">
        <v>10</v>
      </c>
      <c r="AJ73" s="146">
        <v>10</v>
      </c>
      <c r="AK73" s="146">
        <v>10</v>
      </c>
      <c r="AL73" s="146">
        <v>10</v>
      </c>
      <c r="AM73" s="146">
        <v>59</v>
      </c>
      <c r="AN73" s="146">
        <v>60</v>
      </c>
      <c r="AO73" s="43" t="s">
        <v>7336</v>
      </c>
      <c r="AP73" s="43" t="s">
        <v>1598</v>
      </c>
      <c r="AQ73" s="50" t="str">
        <f t="shared" si="85"/>
        <v>2025EM1100070-MDSDF402</v>
      </c>
      <c r="AR73" s="43" t="str">
        <f t="shared" si="86"/>
        <v>0 missed</v>
      </c>
      <c r="AS73" s="47" t="s">
        <v>7342</v>
      </c>
      <c r="AT73" s="43">
        <f t="shared" si="87"/>
        <v>6</v>
      </c>
      <c r="AU73" s="48" t="s">
        <v>7342</v>
      </c>
      <c r="AV73" s="49">
        <f t="shared" si="88"/>
        <v>1</v>
      </c>
      <c r="AW73" s="48" t="s">
        <v>7342</v>
      </c>
      <c r="AX73" s="43" t="str">
        <f t="shared" si="89"/>
        <v>0 missed</v>
      </c>
      <c r="AY73" s="42">
        <f t="shared" si="90"/>
        <v>6</v>
      </c>
      <c r="AZ73" s="50">
        <f t="shared" si="91"/>
        <v>1</v>
      </c>
      <c r="BA73" s="50" t="str">
        <f t="shared" si="92"/>
        <v>Q-6 A-- || Q Total-6, A Total-0</v>
      </c>
      <c r="BB73" s="42" t="str" cm="1">
        <f t="array" ref="BB73">IFERROR(INDEX('Attendance-Slot-1'!$Q$2:$Q$1112,MATCH(1,('Attendance-Slot-1'!$A$2:$A$1112=$C73)*('Attendance-Slot-1'!$G$2:$G$1112=BB$2),0)),"No Data")</f>
        <v>No Data</v>
      </c>
      <c r="BC73" s="42" t="str" cm="1">
        <f t="array" ref="BC73">IFERROR(INDEX('Attendance-Slot-2'!$Q$2:$Q$2595,MATCH(1,('Attendance-Slot-2'!$A$2:$A$2595=$C73)*('Attendance-Slot-2'!$G$2:$G$2595=BB$2),0)),"No Data")</f>
        <v>A-S2_Onsite</v>
      </c>
      <c r="BD73" s="134" t="e">
        <f>VLOOKUP($AQ73,'Written Exam Marks'!$H:$Q,10,FALSE)</f>
        <v>#N/A</v>
      </c>
      <c r="BE73" s="134" t="e">
        <f>VLOOKUP($AQ73,'Written Exam Marks'!$H:$Q,9,FALSE)</f>
        <v>#N/A</v>
      </c>
      <c r="BF73" s="42" t="str">
        <f t="shared" si="93"/>
        <v>Absent</v>
      </c>
      <c r="BG73" s="42" t="str">
        <f t="shared" si="94"/>
        <v>A-S2_Onsite</v>
      </c>
      <c r="BH73" s="147" t="e">
        <v>#N/A</v>
      </c>
      <c r="BI73" s="147" t="e">
        <v>#N/A</v>
      </c>
      <c r="BJ73" s="147" t="e">
        <v>#N/A</v>
      </c>
      <c r="BK73" s="147" t="e">
        <v>#N/A</v>
      </c>
      <c r="BL73" s="52" t="s">
        <v>3697</v>
      </c>
      <c r="BM73" s="52" t="s">
        <v>1606</v>
      </c>
      <c r="BN73" s="57" t="str">
        <f t="shared" si="95"/>
        <v>2025EM1100070-MDSDF403</v>
      </c>
      <c r="BO73" s="52" t="str">
        <f t="shared" si="96"/>
        <v>0 missed</v>
      </c>
      <c r="BP73" s="52" t="str">
        <f t="shared" si="97"/>
        <v>0 missed</v>
      </c>
      <c r="BQ73" s="52">
        <f t="shared" si="98"/>
        <v>1</v>
      </c>
      <c r="BR73" s="52">
        <f t="shared" si="99"/>
        <v>1</v>
      </c>
      <c r="BS73" s="56">
        <f t="shared" si="100"/>
        <v>1</v>
      </c>
      <c r="BT73" s="56">
        <f t="shared" si="101"/>
        <v>1</v>
      </c>
      <c r="BU73" s="52" t="str">
        <f t="shared" si="102"/>
        <v>0 missed</v>
      </c>
      <c r="BV73" s="51">
        <f t="shared" si="103"/>
        <v>2</v>
      </c>
      <c r="BW73" s="57">
        <f t="shared" si="104"/>
        <v>1</v>
      </c>
      <c r="BX73" s="57" t="str">
        <f t="shared" si="105"/>
        <v>Q-1 A-1 || Q Total-1, A Total-1</v>
      </c>
      <c r="BY73" s="51" t="str" cm="1">
        <f t="array" ref="BY73">IFERROR(INDEX('Attendance-Slot-1'!$Q$2:$Q$1112,MATCH(1,('Attendance-Slot-1'!$A$2:$A$1112=$C73)*('Attendance-Slot-1'!$G$2:$G$1112=BY$2),0)),"No Data")</f>
        <v>No Data</v>
      </c>
      <c r="BZ73" s="51" t="str" cm="1">
        <f t="array" ref="BZ73">IFERROR(INDEX('Attendance-Slot-2'!$Q$2:$Q$2595,MATCH(1,('Attendance-Slot-2'!$A$2:$A$2595=$C73)*('Attendance-Slot-2'!$G$2:$G$2595=BY$2),0)),"No Data")</f>
        <v>No Data</v>
      </c>
      <c r="CA73" s="135" t="e">
        <f>VLOOKUP($BN73,'Written Exam Marks'!$H:$Q,10,FALSE)</f>
        <v>#N/A</v>
      </c>
      <c r="CB73" s="135" t="e">
        <f>VLOOKUP($BN73,'Written Exam Marks'!$H:$Q,9,FALSE)</f>
        <v>#N/A</v>
      </c>
      <c r="CC73" s="51" t="str">
        <f t="shared" si="106"/>
        <v>No Data</v>
      </c>
      <c r="CD73" s="51" t="str">
        <f t="shared" si="107"/>
        <v>No Data</v>
      </c>
      <c r="CE73" s="29">
        <v>20</v>
      </c>
      <c r="CF73" s="29">
        <v>20</v>
      </c>
      <c r="CG73" s="29" t="s">
        <v>5</v>
      </c>
      <c r="CH73" s="29">
        <v>40</v>
      </c>
      <c r="CI73" s="29">
        <v>60</v>
      </c>
      <c r="CJ73" s="61" t="s">
        <v>7343</v>
      </c>
      <c r="CK73" s="61" t="s">
        <v>1613</v>
      </c>
      <c r="CL73" s="10" t="str">
        <f t="shared" si="108"/>
        <v>2025EM1100070-MDSDF404</v>
      </c>
      <c r="CM73" s="61" t="str">
        <f t="shared" si="109"/>
        <v>0 missed</v>
      </c>
      <c r="CN73" s="61" t="str">
        <f t="shared" si="110"/>
        <v>1 missed</v>
      </c>
      <c r="CO73" s="111">
        <f t="shared" si="111"/>
        <v>2</v>
      </c>
      <c r="CP73" s="111">
        <f t="shared" si="112"/>
        <v>0</v>
      </c>
      <c r="CQ73" s="9">
        <f t="shared" si="113"/>
        <v>1</v>
      </c>
      <c r="CR73" s="9">
        <f t="shared" si="114"/>
        <v>0</v>
      </c>
      <c r="CS73" s="61" t="str">
        <f t="shared" si="115"/>
        <v>1 missed</v>
      </c>
      <c r="CT73" s="111">
        <f t="shared" si="116"/>
        <v>2</v>
      </c>
      <c r="CU73" s="10">
        <f t="shared" si="117"/>
        <v>0.66666666666666663</v>
      </c>
      <c r="CV73" s="10" t="str">
        <f t="shared" si="118"/>
        <v>Q-2 A-0 || Q Total-2, A Total-1</v>
      </c>
      <c r="CW73" s="111" t="str" cm="1">
        <f t="array" ref="CW73">IFERROR(INDEX('Attendance-Slot-1'!$Q$2:$Q$1112,MATCH(1,('Attendance-Slot-1'!$A$2:$A$1112=$C73)*('Attendance-Slot-1'!$G$2:$G$1112=CW$2),0)),"No Data")</f>
        <v>No Data</v>
      </c>
      <c r="CX73" s="111" t="str" cm="1">
        <f t="array" ref="CX73">IFERROR(INDEX('Attendance-Slot-2'!$Q$2:$Q$2595,MATCH(1,('Attendance-Slot-2'!$A$2:$A$2595=$C73)*('Attendance-Slot-2'!$G$2:$G$2595=CW$2),0)),"No Data")</f>
        <v>A-S2_Onsite</v>
      </c>
      <c r="CY73" s="136" t="e">
        <f>VLOOKUP($CL73,'Written Exam Marks'!$H:$Q,10,FALSE)</f>
        <v>#N/A</v>
      </c>
      <c r="CZ73" s="136" t="e">
        <f>VLOOKUP($CL73,'Written Exam Marks'!$H:$Q,9,FALSE)</f>
        <v>#N/A</v>
      </c>
      <c r="DA73" s="111" t="str">
        <f t="shared" si="119"/>
        <v>Absent</v>
      </c>
      <c r="DB73" s="111" t="str">
        <f t="shared" si="120"/>
        <v>A-S2_Onsite</v>
      </c>
      <c r="DC73" s="148" t="e">
        <v>#N/A</v>
      </c>
      <c r="DD73" s="148" t="e">
        <v>#N/A</v>
      </c>
      <c r="DE73" s="148" t="e">
        <v>#N/A</v>
      </c>
      <c r="DF73" s="148" t="e">
        <v>#N/A</v>
      </c>
      <c r="DG73" s="148" t="e">
        <v>#N/A</v>
      </c>
      <c r="DH73" s="148" t="e">
        <v>#N/A</v>
      </c>
      <c r="DI73" s="148" t="e">
        <v>#N/A</v>
      </c>
      <c r="DJ73" s="66" t="s">
        <v>7351</v>
      </c>
      <c r="DK73" s="66" t="s">
        <v>1631</v>
      </c>
      <c r="DL73" s="68" t="str">
        <f t="shared" si="121"/>
        <v>2025EM1100070-MDSDF406</v>
      </c>
      <c r="DM73" s="66" t="str">
        <f t="shared" si="122"/>
        <v>0 missed</v>
      </c>
      <c r="DN73" s="66" t="str">
        <f t="shared" si="123"/>
        <v>0 missed</v>
      </c>
      <c r="DO73" s="62">
        <f t="shared" si="124"/>
        <v>3</v>
      </c>
      <c r="DP73" s="62">
        <f t="shared" si="125"/>
        <v>2</v>
      </c>
      <c r="DQ73" s="67">
        <f t="shared" si="126"/>
        <v>1</v>
      </c>
      <c r="DR73" s="67">
        <f t="shared" si="127"/>
        <v>1</v>
      </c>
      <c r="DS73" s="66" t="str">
        <f t="shared" si="128"/>
        <v>0 missed</v>
      </c>
      <c r="DT73" s="62">
        <f t="shared" si="129"/>
        <v>5</v>
      </c>
      <c r="DU73" s="68">
        <f t="shared" si="130"/>
        <v>1</v>
      </c>
      <c r="DV73" s="68" t="str">
        <f t="shared" si="131"/>
        <v>Q-3 A-2 || Q Total-3, A Total-2</v>
      </c>
      <c r="DW73" s="62" t="str" cm="1">
        <f t="array" ref="DW73">IFERROR(INDEX('Attendance-Slot-1'!$Q$2:$Q$1112,MATCH(1,('Attendance-Slot-1'!$A$2:$A$1112=$C73)*('Attendance-Slot-1'!$G$2:$G$1112=DW$2),0)),"No Data")</f>
        <v>No Data</v>
      </c>
      <c r="DX73" s="62" t="str" cm="1">
        <f t="array" ref="DX73">IFERROR(INDEX('Attendance-Slot-2'!$Q$2:$Q$2595,MATCH(1,('Attendance-Slot-2'!$A$2:$A$2595=$C73)*('Attendance-Slot-2'!$G$2:$G$2595=DW$2),0)),"No Data")</f>
        <v>No Data</v>
      </c>
      <c r="DY73" s="137" t="e">
        <f>VLOOKUP($DL73,'Written Exam Marks'!$H:$Q,10,FALSE)</f>
        <v>#N/A</v>
      </c>
      <c r="DZ73" s="137" t="e">
        <f>VLOOKUP($DL73,'Written Exam Marks'!$H:$Q,9,FALSE)</f>
        <v>#N/A</v>
      </c>
      <c r="EA73" s="62" t="str">
        <f t="shared" si="132"/>
        <v>No Data</v>
      </c>
      <c r="EB73" s="62" t="str">
        <f t="shared" si="133"/>
        <v>No Data</v>
      </c>
      <c r="EC73" s="114" t="str">
        <f t="shared" si="70"/>
        <v>P-0, 
A-0, 
No Data-5</v>
      </c>
      <c r="ED73" s="114" t="str">
        <f t="shared" si="71"/>
        <v>P-0, 
A-2, 
No Data-3</v>
      </c>
      <c r="EE73" s="114" t="str">
        <f t="shared" si="134"/>
        <v>No Data</v>
      </c>
      <c r="EF73" s="114" t="str">
        <f t="shared" si="135"/>
        <v>A-S2_Onsite</v>
      </c>
      <c r="EG73" s="114" t="str">
        <f t="shared" si="136"/>
        <v>No Data</v>
      </c>
      <c r="EH73" s="114" t="str">
        <f t="shared" si="137"/>
        <v>A-S2_Onsite</v>
      </c>
      <c r="EI73" s="114" t="str">
        <f t="shared" si="138"/>
        <v>No Data</v>
      </c>
      <c r="EJ73" s="114" t="str">
        <f t="shared" si="139"/>
        <v>P-0, A-2, No Data-3</v>
      </c>
      <c r="EK73" s="114" t="s">
        <v>10454</v>
      </c>
      <c r="EL73" s="114" t="e">
        <v>#N/A</v>
      </c>
      <c r="EM73" s="114" t="e">
        <v>#N/A</v>
      </c>
      <c r="EN73" s="114" t="e">
        <v>#N/A</v>
      </c>
      <c r="EO73" s="114" t="e">
        <v>#N/A</v>
      </c>
      <c r="EP73" s="114" t="s">
        <v>7218</v>
      </c>
      <c r="EQ73" s="114" t="s">
        <v>1054</v>
      </c>
      <c r="ER73" s="114" t="s">
        <v>3822</v>
      </c>
      <c r="ES73" s="114" t="s">
        <v>7218</v>
      </c>
      <c r="ET73" s="30" t="s">
        <v>3822</v>
      </c>
    </row>
    <row r="74" spans="1:150" x14ac:dyDescent="0.25">
      <c r="A74" s="114">
        <v>71</v>
      </c>
      <c r="B74" s="114" t="s">
        <v>7224</v>
      </c>
      <c r="C74" s="80" t="s">
        <v>7234</v>
      </c>
      <c r="D74" s="30" t="s">
        <v>7236</v>
      </c>
      <c r="E74" s="30" t="s">
        <v>7235</v>
      </c>
      <c r="F74" s="33" t="s">
        <v>7202</v>
      </c>
      <c r="G74" s="30" t="s">
        <v>7237</v>
      </c>
      <c r="H74" s="143" t="s">
        <v>5</v>
      </c>
      <c r="I74" s="143" t="s">
        <v>5</v>
      </c>
      <c r="J74" s="143" t="s">
        <v>5</v>
      </c>
      <c r="K74" s="143" t="s">
        <v>5</v>
      </c>
      <c r="L74" s="143">
        <v>0</v>
      </c>
      <c r="M74" s="143">
        <v>65</v>
      </c>
      <c r="N74" s="40" t="s">
        <v>7314</v>
      </c>
      <c r="O74" s="40" t="s">
        <v>1593</v>
      </c>
      <c r="P74" s="13" t="str">
        <f t="shared" si="72"/>
        <v>2025EM1100071-MDSDF401</v>
      </c>
      <c r="Q74" s="40" t="str">
        <f t="shared" si="73"/>
        <v>3 missed</v>
      </c>
      <c r="R74" s="40" t="str">
        <f t="shared" si="74"/>
        <v>1 missed</v>
      </c>
      <c r="S74" s="40">
        <f t="shared" si="75"/>
        <v>0</v>
      </c>
      <c r="T74" s="40">
        <f t="shared" si="76"/>
        <v>0</v>
      </c>
      <c r="U74" s="41">
        <f t="shared" si="77"/>
        <v>0</v>
      </c>
      <c r="V74" s="41">
        <f t="shared" si="78"/>
        <v>0</v>
      </c>
      <c r="W74" s="40" t="str">
        <f t="shared" si="79"/>
        <v>4 missed</v>
      </c>
      <c r="X74" s="113">
        <f t="shared" si="80"/>
        <v>0</v>
      </c>
      <c r="Y74" s="13">
        <f t="shared" si="81"/>
        <v>0</v>
      </c>
      <c r="Z74" s="13" t="str">
        <f t="shared" si="82"/>
        <v>Q-0 A-0 || Q Total-3, A Total-1</v>
      </c>
      <c r="AA74" s="113" t="str" cm="1">
        <f t="array" ref="AA74">IFERROR(INDEX('Attendance-Slot-1'!$Q$2:$Q$1112,MATCH(1,('Attendance-Slot-1'!$A$2:$A$1112=$C74)*('Attendance-Slot-1'!$G$2:$G$1112=AA$2),0)),"No Data")</f>
        <v>No Data</v>
      </c>
      <c r="AB74" s="113" t="str" cm="1">
        <f t="array" ref="AB74">IFERROR(INDEX('Attendance-Slot-2'!$Q$2:$Q$2595,MATCH(1,('Attendance-Slot-2'!$A$2:$A$2595=$C74)*('Attendance-Slot-2'!$G$2:$G$2595=AA$2),0)),"No Data")</f>
        <v>No Data</v>
      </c>
      <c r="AC74" s="133" t="e">
        <f>VLOOKUP($P74,'Written Exam Marks'!$H:$Q,10,FALSE)</f>
        <v>#N/A</v>
      </c>
      <c r="AD74" s="133" t="e">
        <f>VLOOKUP($P74,'Written Exam Marks'!$H:$Q,9,FALSE)</f>
        <v>#N/A</v>
      </c>
      <c r="AE74" s="113" t="str">
        <f t="shared" si="83"/>
        <v>No Data</v>
      </c>
      <c r="AF74" s="113" t="str">
        <f t="shared" si="84"/>
        <v>No Data</v>
      </c>
      <c r="AG74" s="146" t="s">
        <v>5</v>
      </c>
      <c r="AH74" s="146" t="s">
        <v>5</v>
      </c>
      <c r="AI74" s="146" t="s">
        <v>5</v>
      </c>
      <c r="AJ74" s="146" t="s">
        <v>5</v>
      </c>
      <c r="AK74" s="146" t="s">
        <v>5</v>
      </c>
      <c r="AL74" s="146" t="s">
        <v>5</v>
      </c>
      <c r="AM74" s="146">
        <v>0</v>
      </c>
      <c r="AN74" s="146">
        <v>60</v>
      </c>
      <c r="AO74" s="43" t="s">
        <v>7336</v>
      </c>
      <c r="AP74" s="43" t="s">
        <v>1598</v>
      </c>
      <c r="AQ74" s="50" t="str">
        <f t="shared" si="85"/>
        <v>2025EM1100071-MDSDF402</v>
      </c>
      <c r="AR74" s="43" t="str">
        <f t="shared" si="86"/>
        <v>6 missed</v>
      </c>
      <c r="AS74" s="47" t="s">
        <v>7342</v>
      </c>
      <c r="AT74" s="43">
        <f t="shared" si="87"/>
        <v>0</v>
      </c>
      <c r="AU74" s="48" t="s">
        <v>7342</v>
      </c>
      <c r="AV74" s="49">
        <f t="shared" si="88"/>
        <v>0</v>
      </c>
      <c r="AW74" s="48" t="s">
        <v>7342</v>
      </c>
      <c r="AX74" s="43" t="str">
        <f t="shared" si="89"/>
        <v>6 missed</v>
      </c>
      <c r="AY74" s="42">
        <f t="shared" si="90"/>
        <v>0</v>
      </c>
      <c r="AZ74" s="50">
        <f t="shared" si="91"/>
        <v>0</v>
      </c>
      <c r="BA74" s="50" t="str">
        <f t="shared" si="92"/>
        <v>Q-0 A-- || Q Total-6, A Total-0</v>
      </c>
      <c r="BB74" s="42" t="str" cm="1">
        <f t="array" ref="BB74">IFERROR(INDEX('Attendance-Slot-1'!$Q$2:$Q$1112,MATCH(1,('Attendance-Slot-1'!$A$2:$A$1112=$C74)*('Attendance-Slot-1'!$G$2:$G$1112=BB$2),0)),"No Data")</f>
        <v>No Data</v>
      </c>
      <c r="BC74" s="42" t="str" cm="1">
        <f t="array" ref="BC74">IFERROR(INDEX('Attendance-Slot-2'!$Q$2:$Q$2595,MATCH(1,('Attendance-Slot-2'!$A$2:$A$2595=$C74)*('Attendance-Slot-2'!$G$2:$G$2595=BB$2),0)),"No Data")</f>
        <v>No Data</v>
      </c>
      <c r="BD74" s="134" t="e">
        <f>VLOOKUP($AQ74,'Written Exam Marks'!$H:$Q,10,FALSE)</f>
        <v>#N/A</v>
      </c>
      <c r="BE74" s="134" t="e">
        <f>VLOOKUP($AQ74,'Written Exam Marks'!$H:$Q,9,FALSE)</f>
        <v>#N/A</v>
      </c>
      <c r="BF74" s="42" t="str">
        <f t="shared" si="93"/>
        <v>No Data</v>
      </c>
      <c r="BG74" s="42" t="str">
        <f t="shared" si="94"/>
        <v>No Data</v>
      </c>
      <c r="BH74" s="147" t="s">
        <v>5</v>
      </c>
      <c r="BI74" s="147" t="s">
        <v>5</v>
      </c>
      <c r="BJ74" s="147">
        <v>0</v>
      </c>
      <c r="BK74" s="147">
        <v>60</v>
      </c>
      <c r="BL74" s="52" t="s">
        <v>3697</v>
      </c>
      <c r="BM74" s="52" t="s">
        <v>1606</v>
      </c>
      <c r="BN74" s="57" t="str">
        <f t="shared" si="95"/>
        <v>2025EM1100071-MDSDF403</v>
      </c>
      <c r="BO74" s="52" t="str">
        <f t="shared" si="96"/>
        <v>1 missed</v>
      </c>
      <c r="BP74" s="52" t="str">
        <f t="shared" si="97"/>
        <v>1 missed</v>
      </c>
      <c r="BQ74" s="52">
        <f t="shared" si="98"/>
        <v>0</v>
      </c>
      <c r="BR74" s="52">
        <f t="shared" si="99"/>
        <v>0</v>
      </c>
      <c r="BS74" s="56">
        <f t="shared" si="100"/>
        <v>0</v>
      </c>
      <c r="BT74" s="56">
        <f t="shared" si="101"/>
        <v>0</v>
      </c>
      <c r="BU74" s="52" t="str">
        <f t="shared" si="102"/>
        <v>2 missed</v>
      </c>
      <c r="BV74" s="51">
        <f t="shared" si="103"/>
        <v>0</v>
      </c>
      <c r="BW74" s="57">
        <f t="shared" si="104"/>
        <v>0</v>
      </c>
      <c r="BX74" s="57" t="str">
        <f t="shared" si="105"/>
        <v>Q-0 A-0 || Q Total-1, A Total-1</v>
      </c>
      <c r="BY74" s="51" t="str" cm="1">
        <f t="array" ref="BY74">IFERROR(INDEX('Attendance-Slot-1'!$Q$2:$Q$1112,MATCH(1,('Attendance-Slot-1'!$A$2:$A$1112=$C74)*('Attendance-Slot-1'!$G$2:$G$1112=BY$2),0)),"No Data")</f>
        <v>No Data</v>
      </c>
      <c r="BZ74" s="51" t="str" cm="1">
        <f t="array" ref="BZ74">IFERROR(INDEX('Attendance-Slot-2'!$Q$2:$Q$2595,MATCH(1,('Attendance-Slot-2'!$A$2:$A$2595=$C74)*('Attendance-Slot-2'!$G$2:$G$2595=BY$2),0)),"No Data")</f>
        <v>No Data</v>
      </c>
      <c r="CA74" s="135" t="e">
        <f>VLOOKUP($BN74,'Written Exam Marks'!$H:$Q,10,FALSE)</f>
        <v>#N/A</v>
      </c>
      <c r="CB74" s="135" t="e">
        <f>VLOOKUP($BN74,'Written Exam Marks'!$H:$Q,9,FALSE)</f>
        <v>#N/A</v>
      </c>
      <c r="CC74" s="51" t="str">
        <f t="shared" si="106"/>
        <v>No Data</v>
      </c>
      <c r="CD74" s="51" t="str">
        <f t="shared" si="107"/>
        <v>No Data</v>
      </c>
      <c r="CE74" s="29" t="s">
        <v>5</v>
      </c>
      <c r="CF74" s="29" t="s">
        <v>5</v>
      </c>
      <c r="CG74" s="29" t="s">
        <v>5</v>
      </c>
      <c r="CH74" s="29">
        <v>0</v>
      </c>
      <c r="CI74" s="29">
        <v>60</v>
      </c>
      <c r="CJ74" s="61" t="s">
        <v>7343</v>
      </c>
      <c r="CK74" s="61" t="s">
        <v>1613</v>
      </c>
      <c r="CL74" s="10" t="str">
        <f t="shared" si="108"/>
        <v>2025EM1100071-MDSDF404</v>
      </c>
      <c r="CM74" s="61" t="str">
        <f t="shared" si="109"/>
        <v>2 missed</v>
      </c>
      <c r="CN74" s="61" t="str">
        <f t="shared" si="110"/>
        <v>1 missed</v>
      </c>
      <c r="CO74" s="111">
        <f t="shared" si="111"/>
        <v>0</v>
      </c>
      <c r="CP74" s="111">
        <f t="shared" si="112"/>
        <v>0</v>
      </c>
      <c r="CQ74" s="9">
        <f t="shared" si="113"/>
        <v>0</v>
      </c>
      <c r="CR74" s="9">
        <f t="shared" si="114"/>
        <v>0</v>
      </c>
      <c r="CS74" s="61" t="str">
        <f t="shared" si="115"/>
        <v>3 missed</v>
      </c>
      <c r="CT74" s="111">
        <f t="shared" si="116"/>
        <v>0</v>
      </c>
      <c r="CU74" s="10">
        <f t="shared" si="117"/>
        <v>0</v>
      </c>
      <c r="CV74" s="10" t="str">
        <f t="shared" si="118"/>
        <v>Q-0 A-0 || Q Total-2, A Total-1</v>
      </c>
      <c r="CW74" s="111" t="str" cm="1">
        <f t="array" ref="CW74">IFERROR(INDEX('Attendance-Slot-1'!$Q$2:$Q$1112,MATCH(1,('Attendance-Slot-1'!$A$2:$A$1112=$C74)*('Attendance-Slot-1'!$G$2:$G$1112=CW$2),0)),"No Data")</f>
        <v>No Data</v>
      </c>
      <c r="CX74" s="111" t="str" cm="1">
        <f t="array" ref="CX74">IFERROR(INDEX('Attendance-Slot-2'!$Q$2:$Q$2595,MATCH(1,('Attendance-Slot-2'!$A$2:$A$2595=$C74)*('Attendance-Slot-2'!$G$2:$G$2595=CW$2),0)),"No Data")</f>
        <v>No Data</v>
      </c>
      <c r="CY74" s="136" t="e">
        <f>VLOOKUP($CL74,'Written Exam Marks'!$H:$Q,10,FALSE)</f>
        <v>#N/A</v>
      </c>
      <c r="CZ74" s="136" t="e">
        <f>VLOOKUP($CL74,'Written Exam Marks'!$H:$Q,9,FALSE)</f>
        <v>#N/A</v>
      </c>
      <c r="DA74" s="111" t="str">
        <f t="shared" si="119"/>
        <v>No Data</v>
      </c>
      <c r="DB74" s="111" t="str">
        <f t="shared" si="120"/>
        <v>No Data</v>
      </c>
      <c r="DC74" s="148" t="s">
        <v>5</v>
      </c>
      <c r="DD74" s="148" t="s">
        <v>5</v>
      </c>
      <c r="DE74" s="148" t="s">
        <v>5</v>
      </c>
      <c r="DF74" s="148" t="s">
        <v>5</v>
      </c>
      <c r="DG74" s="148" t="s">
        <v>5</v>
      </c>
      <c r="DH74" s="148">
        <v>0</v>
      </c>
      <c r="DI74" s="148">
        <v>65</v>
      </c>
      <c r="DJ74" s="66" t="s">
        <v>7351</v>
      </c>
      <c r="DK74" s="66" t="s">
        <v>1631</v>
      </c>
      <c r="DL74" s="68" t="str">
        <f t="shared" si="121"/>
        <v>2025EM1100071-MDSDF406</v>
      </c>
      <c r="DM74" s="66" t="str">
        <f t="shared" si="122"/>
        <v>3 missed</v>
      </c>
      <c r="DN74" s="66" t="str">
        <f t="shared" si="123"/>
        <v>2 missed</v>
      </c>
      <c r="DO74" s="62">
        <f t="shared" si="124"/>
        <v>0</v>
      </c>
      <c r="DP74" s="62">
        <f t="shared" si="125"/>
        <v>0</v>
      </c>
      <c r="DQ74" s="67">
        <f t="shared" si="126"/>
        <v>0</v>
      </c>
      <c r="DR74" s="67">
        <f t="shared" si="127"/>
        <v>0</v>
      </c>
      <c r="DS74" s="66" t="str">
        <f t="shared" si="128"/>
        <v>5 missed</v>
      </c>
      <c r="DT74" s="62">
        <f t="shared" si="129"/>
        <v>0</v>
      </c>
      <c r="DU74" s="68">
        <f t="shared" si="130"/>
        <v>0</v>
      </c>
      <c r="DV74" s="68" t="str">
        <f t="shared" si="131"/>
        <v>Q-0 A-0 || Q Total-3, A Total-2</v>
      </c>
      <c r="DW74" s="62" t="str" cm="1">
        <f t="array" ref="DW74">IFERROR(INDEX('Attendance-Slot-1'!$Q$2:$Q$1112,MATCH(1,('Attendance-Slot-1'!$A$2:$A$1112=$C74)*('Attendance-Slot-1'!$G$2:$G$1112=DW$2),0)),"No Data")</f>
        <v>No Data</v>
      </c>
      <c r="DX74" s="62" t="str" cm="1">
        <f t="array" ref="DX74">IFERROR(INDEX('Attendance-Slot-2'!$Q$2:$Q$2595,MATCH(1,('Attendance-Slot-2'!$A$2:$A$2595=$C74)*('Attendance-Slot-2'!$G$2:$G$2595=DW$2),0)),"No Data")</f>
        <v>No Data</v>
      </c>
      <c r="DY74" s="137" t="e">
        <f>VLOOKUP($DL74,'Written Exam Marks'!$H:$Q,10,FALSE)</f>
        <v>#N/A</v>
      </c>
      <c r="DZ74" s="137" t="e">
        <f>VLOOKUP($DL74,'Written Exam Marks'!$H:$Q,9,FALSE)</f>
        <v>#N/A</v>
      </c>
      <c r="EA74" s="62" t="str">
        <f t="shared" si="132"/>
        <v>No Data</v>
      </c>
      <c r="EB74" s="62" t="str">
        <f t="shared" si="133"/>
        <v>No Data</v>
      </c>
      <c r="EC74" s="114" t="str">
        <f t="shared" si="70"/>
        <v>P-0, 
A-0, 
No Data-5</v>
      </c>
      <c r="ED74" s="114" t="str">
        <f t="shared" si="71"/>
        <v>P-0, 
A-0, 
No Data-5</v>
      </c>
      <c r="EE74" s="114" t="str">
        <f t="shared" si="134"/>
        <v>No Data</v>
      </c>
      <c r="EF74" s="114" t="str">
        <f t="shared" si="135"/>
        <v>No Data</v>
      </c>
      <c r="EG74" s="114" t="str">
        <f t="shared" si="136"/>
        <v>No Data</v>
      </c>
      <c r="EH74" s="114" t="str">
        <f t="shared" si="137"/>
        <v>No Data</v>
      </c>
      <c r="EI74" s="114" t="str">
        <f t="shared" si="138"/>
        <v>No Data</v>
      </c>
      <c r="EJ74" s="114" t="str">
        <f t="shared" si="139"/>
        <v>P-0, A-0, No Data-5</v>
      </c>
      <c r="EK74" s="114" t="e">
        <v>#N/A</v>
      </c>
      <c r="EL74" s="114" t="e">
        <v>#N/A</v>
      </c>
      <c r="EM74" s="114" t="e">
        <v>#N/A</v>
      </c>
      <c r="EN74" s="114" t="e">
        <v>#N/A</v>
      </c>
      <c r="EO74" s="114" t="e">
        <v>#N/A</v>
      </c>
      <c r="EP74" s="114" t="e">
        <v>#N/A</v>
      </c>
      <c r="EQ74" s="114" t="e">
        <v>#N/A</v>
      </c>
      <c r="ER74" s="114" t="e">
        <v>#N/A</v>
      </c>
      <c r="ES74" s="114"/>
      <c r="ET74" s="30" t="e">
        <v>#N/A</v>
      </c>
    </row>
    <row r="75" spans="1:150" x14ac:dyDescent="0.25">
      <c r="A75" s="114">
        <v>72</v>
      </c>
      <c r="B75" s="114" t="s">
        <v>7224</v>
      </c>
      <c r="C75" s="80" t="s">
        <v>1856</v>
      </c>
      <c r="D75" s="30" t="s">
        <v>1857</v>
      </c>
      <c r="E75" s="30" t="s">
        <v>1858</v>
      </c>
      <c r="F75" s="33" t="s">
        <v>7201</v>
      </c>
      <c r="G75" s="30" t="s">
        <v>1859</v>
      </c>
      <c r="H75" s="143">
        <v>14</v>
      </c>
      <c r="I75" s="143">
        <v>13.5</v>
      </c>
      <c r="J75" s="143">
        <v>19</v>
      </c>
      <c r="K75" s="143">
        <v>15</v>
      </c>
      <c r="L75" s="143">
        <v>61.5</v>
      </c>
      <c r="M75" s="143">
        <v>65</v>
      </c>
      <c r="N75" s="40" t="s">
        <v>7314</v>
      </c>
      <c r="O75" s="40" t="s">
        <v>1593</v>
      </c>
      <c r="P75" s="13" t="str">
        <f t="shared" si="72"/>
        <v>2025EM1100072-MDSDF401</v>
      </c>
      <c r="Q75" s="40" t="str">
        <f t="shared" si="73"/>
        <v>0 missed</v>
      </c>
      <c r="R75" s="40" t="str">
        <f t="shared" si="74"/>
        <v>0 missed</v>
      </c>
      <c r="S75" s="40">
        <f t="shared" si="75"/>
        <v>3</v>
      </c>
      <c r="T75" s="40">
        <f t="shared" si="76"/>
        <v>1</v>
      </c>
      <c r="U75" s="41">
        <f t="shared" si="77"/>
        <v>1</v>
      </c>
      <c r="V75" s="41">
        <f t="shared" si="78"/>
        <v>1</v>
      </c>
      <c r="W75" s="40" t="str">
        <f t="shared" si="79"/>
        <v>0 missed</v>
      </c>
      <c r="X75" s="113">
        <f t="shared" si="80"/>
        <v>4</v>
      </c>
      <c r="Y75" s="13">
        <f t="shared" si="81"/>
        <v>1</v>
      </c>
      <c r="Z75" s="13" t="str">
        <f t="shared" si="82"/>
        <v>Q-3 A-1 || Q Total-3, A Total-1</v>
      </c>
      <c r="AA75" s="113" t="str" cm="1">
        <f t="array" ref="AA75">IFERROR(INDEX('Attendance-Slot-1'!$Q$2:$Q$1112,MATCH(1,('Attendance-Slot-1'!$A$2:$A$1112=$C75)*('Attendance-Slot-1'!$G$2:$G$1112=AA$2),0)),"No Data")</f>
        <v>P-S1_Online</v>
      </c>
      <c r="AB75" s="113" t="str" cm="1">
        <f t="array" ref="AB75">IFERROR(INDEX('Attendance-Slot-2'!$Q$2:$Q$2595,MATCH(1,('Attendance-Slot-2'!$A$2:$A$2595=$C75)*('Attendance-Slot-2'!$G$2:$G$2595=AA$2),0)),"No Data")</f>
        <v>No Data</v>
      </c>
      <c r="AC75" s="133">
        <f>VLOOKUP($P75,'Written Exam Marks'!$H:$Q,10,FALSE)</f>
        <v>7.5</v>
      </c>
      <c r="AD75" s="133">
        <f>VLOOKUP($P75,'Written Exam Marks'!$H:$Q,9,FALSE)</f>
        <v>35</v>
      </c>
      <c r="AE75" s="113" t="str">
        <f t="shared" si="83"/>
        <v>Present</v>
      </c>
      <c r="AF75" s="113" t="str">
        <f t="shared" si="84"/>
        <v>P-S1_Online</v>
      </c>
      <c r="AG75" s="146">
        <v>9.5</v>
      </c>
      <c r="AH75" s="146">
        <v>8</v>
      </c>
      <c r="AI75" s="146">
        <v>10</v>
      </c>
      <c r="AJ75" s="146">
        <v>10</v>
      </c>
      <c r="AK75" s="146">
        <v>9</v>
      </c>
      <c r="AL75" s="146">
        <v>9</v>
      </c>
      <c r="AM75" s="146">
        <v>55.5</v>
      </c>
      <c r="AN75" s="146">
        <v>60</v>
      </c>
      <c r="AO75" s="43" t="s">
        <v>7336</v>
      </c>
      <c r="AP75" s="43" t="s">
        <v>1598</v>
      </c>
      <c r="AQ75" s="50" t="str">
        <f t="shared" si="85"/>
        <v>2025EM1100072-MDSDF402</v>
      </c>
      <c r="AR75" s="43" t="str">
        <f t="shared" si="86"/>
        <v>0 missed</v>
      </c>
      <c r="AS75" s="47" t="s">
        <v>7342</v>
      </c>
      <c r="AT75" s="43">
        <f t="shared" si="87"/>
        <v>6</v>
      </c>
      <c r="AU75" s="48" t="s">
        <v>7342</v>
      </c>
      <c r="AV75" s="49">
        <f t="shared" si="88"/>
        <v>1</v>
      </c>
      <c r="AW75" s="48" t="s">
        <v>7342</v>
      </c>
      <c r="AX75" s="43" t="str">
        <f t="shared" si="89"/>
        <v>0 missed</v>
      </c>
      <c r="AY75" s="42">
        <f t="shared" si="90"/>
        <v>6</v>
      </c>
      <c r="AZ75" s="50">
        <f t="shared" si="91"/>
        <v>1</v>
      </c>
      <c r="BA75" s="50" t="str">
        <f t="shared" si="92"/>
        <v>Q-6 A-- || Q Total-6, A Total-0</v>
      </c>
      <c r="BB75" s="42" t="str" cm="1">
        <f t="array" ref="BB75">IFERROR(INDEX('Attendance-Slot-1'!$Q$2:$Q$1112,MATCH(1,('Attendance-Slot-1'!$A$2:$A$1112=$C75)*('Attendance-Slot-1'!$G$2:$G$1112=BB$2),0)),"No Data")</f>
        <v>No Data</v>
      </c>
      <c r="BC75" s="42" t="str" cm="1">
        <f t="array" ref="BC75">IFERROR(INDEX('Attendance-Slot-2'!$Q$2:$Q$2595,MATCH(1,('Attendance-Slot-2'!$A$2:$A$2595=$C75)*('Attendance-Slot-2'!$G$2:$G$2595=BB$2),0)),"No Data")</f>
        <v>P-S2_Online</v>
      </c>
      <c r="BD75" s="134">
        <f>VLOOKUP($AQ75,'Written Exam Marks'!$H:$Q,10,FALSE)</f>
        <v>23</v>
      </c>
      <c r="BE75" s="134">
        <f>VLOOKUP($AQ75,'Written Exam Marks'!$H:$Q,9,FALSE)</f>
        <v>40</v>
      </c>
      <c r="BF75" s="42" t="str">
        <f t="shared" si="93"/>
        <v>Present</v>
      </c>
      <c r="BG75" s="42" t="str">
        <f t="shared" si="94"/>
        <v>P-S2_Online</v>
      </c>
      <c r="BH75" s="147">
        <v>20</v>
      </c>
      <c r="BI75" s="147">
        <v>27</v>
      </c>
      <c r="BJ75" s="147">
        <v>47</v>
      </c>
      <c r="BK75" s="147">
        <v>60</v>
      </c>
      <c r="BL75" s="52" t="s">
        <v>3697</v>
      </c>
      <c r="BM75" s="52" t="s">
        <v>1606</v>
      </c>
      <c r="BN75" s="57" t="str">
        <f t="shared" si="95"/>
        <v>2025EM1100072-MDSDF403</v>
      </c>
      <c r="BO75" s="52" t="str">
        <f t="shared" si="96"/>
        <v>0 missed</v>
      </c>
      <c r="BP75" s="52" t="str">
        <f t="shared" si="97"/>
        <v>0 missed</v>
      </c>
      <c r="BQ75" s="52">
        <f t="shared" si="98"/>
        <v>1</v>
      </c>
      <c r="BR75" s="52">
        <f t="shared" si="99"/>
        <v>1</v>
      </c>
      <c r="BS75" s="56">
        <f t="shared" si="100"/>
        <v>1</v>
      </c>
      <c r="BT75" s="56">
        <f t="shared" si="101"/>
        <v>1</v>
      </c>
      <c r="BU75" s="52" t="str">
        <f t="shared" si="102"/>
        <v>0 missed</v>
      </c>
      <c r="BV75" s="51">
        <f t="shared" si="103"/>
        <v>2</v>
      </c>
      <c r="BW75" s="57">
        <f t="shared" si="104"/>
        <v>1</v>
      </c>
      <c r="BX75" s="57" t="str">
        <f t="shared" si="105"/>
        <v>Q-1 A-1 || Q Total-1, A Total-1</v>
      </c>
      <c r="BY75" s="51" t="str" cm="1">
        <f t="array" ref="BY75">IFERROR(INDEX('Attendance-Slot-1'!$Q$2:$Q$1112,MATCH(1,('Attendance-Slot-1'!$A$2:$A$1112=$C75)*('Attendance-Slot-1'!$G$2:$G$1112=BY$2),0)),"No Data")</f>
        <v>No Data</v>
      </c>
      <c r="BZ75" s="51" t="str" cm="1">
        <f t="array" ref="BZ75">IFERROR(INDEX('Attendance-Slot-2'!$Q$2:$Q$2595,MATCH(1,('Attendance-Slot-2'!$A$2:$A$2595=$C75)*('Attendance-Slot-2'!$G$2:$G$2595=BY$2),0)),"No Data")</f>
        <v>P-S2_Online</v>
      </c>
      <c r="CA75" s="135">
        <f>VLOOKUP($BN75,'Written Exam Marks'!$H:$Q,10,FALSE)</f>
        <v>13.5</v>
      </c>
      <c r="CB75" s="135">
        <f>VLOOKUP($BN75,'Written Exam Marks'!$H:$Q,9,FALSE)</f>
        <v>40</v>
      </c>
      <c r="CC75" s="51" t="str">
        <f t="shared" si="106"/>
        <v>Present</v>
      </c>
      <c r="CD75" s="51" t="str">
        <f t="shared" si="107"/>
        <v>P-S2_Online</v>
      </c>
      <c r="CE75" s="29">
        <v>16</v>
      </c>
      <c r="CF75" s="29">
        <v>20</v>
      </c>
      <c r="CG75" s="29">
        <v>17</v>
      </c>
      <c r="CH75" s="29">
        <v>53</v>
      </c>
      <c r="CI75" s="29">
        <v>60</v>
      </c>
      <c r="CJ75" s="61" t="s">
        <v>7343</v>
      </c>
      <c r="CK75" s="61" t="s">
        <v>1613</v>
      </c>
      <c r="CL75" s="10" t="str">
        <f t="shared" si="108"/>
        <v>2025EM1100072-MDSDF404</v>
      </c>
      <c r="CM75" s="61" t="str">
        <f t="shared" si="109"/>
        <v>0 missed</v>
      </c>
      <c r="CN75" s="61" t="str">
        <f t="shared" si="110"/>
        <v>0 missed</v>
      </c>
      <c r="CO75" s="111">
        <f t="shared" si="111"/>
        <v>2</v>
      </c>
      <c r="CP75" s="111">
        <f t="shared" si="112"/>
        <v>1</v>
      </c>
      <c r="CQ75" s="9">
        <f t="shared" si="113"/>
        <v>1</v>
      </c>
      <c r="CR75" s="9">
        <f t="shared" si="114"/>
        <v>1</v>
      </c>
      <c r="CS75" s="61" t="str">
        <f t="shared" si="115"/>
        <v>0 missed</v>
      </c>
      <c r="CT75" s="111">
        <f t="shared" si="116"/>
        <v>3</v>
      </c>
      <c r="CU75" s="10">
        <f t="shared" si="117"/>
        <v>1</v>
      </c>
      <c r="CV75" s="10" t="str">
        <f t="shared" si="118"/>
        <v>Q-2 A-1 || Q Total-2, A Total-1</v>
      </c>
      <c r="CW75" s="111" t="str" cm="1">
        <f t="array" ref="CW75">IFERROR(INDEX('Attendance-Slot-1'!$Q$2:$Q$1112,MATCH(1,('Attendance-Slot-1'!$A$2:$A$1112=$C75)*('Attendance-Slot-1'!$G$2:$G$1112=CW$2),0)),"No Data")</f>
        <v>P-S1_Online</v>
      </c>
      <c r="CX75" s="111" t="str" cm="1">
        <f t="array" ref="CX75">IFERROR(INDEX('Attendance-Slot-2'!$Q$2:$Q$2595,MATCH(1,('Attendance-Slot-2'!$A$2:$A$2595=$C75)*('Attendance-Slot-2'!$G$2:$G$2595=CW$2),0)),"No Data")</f>
        <v>No Data</v>
      </c>
      <c r="CY75" s="136">
        <f>VLOOKUP($CL75,'Written Exam Marks'!$H:$Q,10,FALSE)</f>
        <v>29</v>
      </c>
      <c r="CZ75" s="136">
        <f>VLOOKUP($CL75,'Written Exam Marks'!$H:$Q,9,FALSE)</f>
        <v>40</v>
      </c>
      <c r="DA75" s="111" t="str">
        <f t="shared" si="119"/>
        <v>Present</v>
      </c>
      <c r="DB75" s="111" t="str">
        <f t="shared" si="120"/>
        <v>P-S1_Online</v>
      </c>
      <c r="DC75" s="148">
        <v>5.5</v>
      </c>
      <c r="DD75" s="148">
        <v>7.5</v>
      </c>
      <c r="DE75" s="148">
        <v>9</v>
      </c>
      <c r="DF75" s="148">
        <v>14</v>
      </c>
      <c r="DG75" s="148">
        <v>20</v>
      </c>
      <c r="DH75" s="148">
        <v>56</v>
      </c>
      <c r="DI75" s="148">
        <v>65</v>
      </c>
      <c r="DJ75" s="66" t="s">
        <v>7351</v>
      </c>
      <c r="DK75" s="66" t="s">
        <v>1631</v>
      </c>
      <c r="DL75" s="68" t="str">
        <f t="shared" si="121"/>
        <v>2025EM1100072-MDSDF406</v>
      </c>
      <c r="DM75" s="66" t="str">
        <f t="shared" si="122"/>
        <v>0 missed</v>
      </c>
      <c r="DN75" s="66" t="str">
        <f t="shared" si="123"/>
        <v>0 missed</v>
      </c>
      <c r="DO75" s="62">
        <f t="shared" si="124"/>
        <v>3</v>
      </c>
      <c r="DP75" s="62">
        <f t="shared" si="125"/>
        <v>2</v>
      </c>
      <c r="DQ75" s="67">
        <f t="shared" si="126"/>
        <v>1</v>
      </c>
      <c r="DR75" s="67">
        <f t="shared" si="127"/>
        <v>1</v>
      </c>
      <c r="DS75" s="66" t="str">
        <f t="shared" si="128"/>
        <v>0 missed</v>
      </c>
      <c r="DT75" s="62">
        <f t="shared" si="129"/>
        <v>5</v>
      </c>
      <c r="DU75" s="68">
        <f t="shared" si="130"/>
        <v>1</v>
      </c>
      <c r="DV75" s="68" t="str">
        <f t="shared" si="131"/>
        <v>Q-3 A-2 || Q Total-3, A Total-2</v>
      </c>
      <c r="DW75" s="62" t="str" cm="1">
        <f t="array" ref="DW75">IFERROR(INDEX('Attendance-Slot-1'!$Q$2:$Q$1112,MATCH(1,('Attendance-Slot-1'!$A$2:$A$1112=$C75)*('Attendance-Slot-1'!$G$2:$G$1112=DW$2),0)),"No Data")</f>
        <v>No Data</v>
      </c>
      <c r="DX75" s="62" t="str" cm="1">
        <f t="array" ref="DX75">IFERROR(INDEX('Attendance-Slot-2'!$Q$2:$Q$2595,MATCH(1,('Attendance-Slot-2'!$A$2:$A$2595=$C75)*('Attendance-Slot-2'!$G$2:$G$2595=DW$2),0)),"No Data")</f>
        <v>P-S2_Online</v>
      </c>
      <c r="DY75" s="137">
        <f>VLOOKUP($DL75,'Written Exam Marks'!$H:$Q,10,FALSE)</f>
        <v>21.5</v>
      </c>
      <c r="DZ75" s="137">
        <f>VLOOKUP($DL75,'Written Exam Marks'!$H:$Q,9,FALSE)</f>
        <v>35</v>
      </c>
      <c r="EA75" s="62" t="str">
        <f t="shared" si="132"/>
        <v>Present</v>
      </c>
      <c r="EB75" s="62" t="str">
        <f t="shared" si="133"/>
        <v>P-S2_Online</v>
      </c>
      <c r="EC75" s="114" t="str">
        <f t="shared" si="70"/>
        <v>P-2, 
A-0, 
No Data-3</v>
      </c>
      <c r="ED75" s="114" t="str">
        <f t="shared" si="71"/>
        <v>P-3, 
A-0, 
No Data-2</v>
      </c>
      <c r="EE75" s="114" t="str">
        <f t="shared" si="134"/>
        <v>P-S1_Online</v>
      </c>
      <c r="EF75" s="114" t="str">
        <f t="shared" si="135"/>
        <v>P-S2_Online</v>
      </c>
      <c r="EG75" s="114" t="str">
        <f t="shared" si="136"/>
        <v>P-S2_Online</v>
      </c>
      <c r="EH75" s="114" t="str">
        <f t="shared" si="137"/>
        <v>P-S1_Online</v>
      </c>
      <c r="EI75" s="114" t="str">
        <f t="shared" si="138"/>
        <v>P-S2_Online</v>
      </c>
      <c r="EJ75" s="114" t="str">
        <f t="shared" si="139"/>
        <v>P-5, A-0, No Data-0</v>
      </c>
      <c r="EK75" s="114" t="s">
        <v>10453</v>
      </c>
      <c r="EL75" s="114">
        <v>29.5</v>
      </c>
      <c r="EM75" s="114">
        <v>10</v>
      </c>
      <c r="EN75" s="114">
        <v>52</v>
      </c>
      <c r="EO75" s="114">
        <v>91.5</v>
      </c>
      <c r="EP75" s="114" t="s">
        <v>7217</v>
      </c>
      <c r="EQ75" s="114" t="s">
        <v>1031</v>
      </c>
      <c r="ER75" s="114" t="s">
        <v>1856</v>
      </c>
      <c r="ES75" s="114"/>
      <c r="ET75" s="30" t="s">
        <v>1856</v>
      </c>
    </row>
    <row r="76" spans="1:150" x14ac:dyDescent="0.25">
      <c r="A76" s="114">
        <v>73</v>
      </c>
      <c r="B76" s="114" t="s">
        <v>7224</v>
      </c>
      <c r="C76" s="80" t="s">
        <v>3826</v>
      </c>
      <c r="D76" s="30" t="s">
        <v>3827</v>
      </c>
      <c r="E76" s="30" t="s">
        <v>3828</v>
      </c>
      <c r="F76" s="33" t="s">
        <v>7202</v>
      </c>
      <c r="G76" s="30" t="s">
        <v>3829</v>
      </c>
      <c r="H76" s="143">
        <v>15</v>
      </c>
      <c r="I76" s="143">
        <v>15</v>
      </c>
      <c r="J76" s="143">
        <v>17</v>
      </c>
      <c r="K76" s="143">
        <v>15</v>
      </c>
      <c r="L76" s="143">
        <v>62</v>
      </c>
      <c r="M76" s="143">
        <v>65</v>
      </c>
      <c r="N76" s="40" t="s">
        <v>7314</v>
      </c>
      <c r="O76" s="40" t="s">
        <v>1593</v>
      </c>
      <c r="P76" s="13" t="str">
        <f t="shared" si="72"/>
        <v>2025EM1100073-MDSDF401</v>
      </c>
      <c r="Q76" s="40" t="str">
        <f t="shared" si="73"/>
        <v>0 missed</v>
      </c>
      <c r="R76" s="40" t="str">
        <f t="shared" si="74"/>
        <v>0 missed</v>
      </c>
      <c r="S76" s="40">
        <f t="shared" si="75"/>
        <v>3</v>
      </c>
      <c r="T76" s="40">
        <f t="shared" si="76"/>
        <v>1</v>
      </c>
      <c r="U76" s="41">
        <f t="shared" si="77"/>
        <v>1</v>
      </c>
      <c r="V76" s="41">
        <f t="shared" si="78"/>
        <v>1</v>
      </c>
      <c r="W76" s="40" t="str">
        <f t="shared" si="79"/>
        <v>0 missed</v>
      </c>
      <c r="X76" s="113">
        <f t="shared" si="80"/>
        <v>4</v>
      </c>
      <c r="Y76" s="13">
        <f t="shared" si="81"/>
        <v>1</v>
      </c>
      <c r="Z76" s="13" t="str">
        <f t="shared" si="82"/>
        <v>Q-3 A-1 || Q Total-3, A Total-1</v>
      </c>
      <c r="AA76" s="113" t="str" cm="1">
        <f t="array" ref="AA76">IFERROR(INDEX('Attendance-Slot-1'!$Q$2:$Q$1112,MATCH(1,('Attendance-Slot-1'!$A$2:$A$1112=$C76)*('Attendance-Slot-1'!$G$2:$G$1112=AA$2),0)),"No Data")</f>
        <v>No Data</v>
      </c>
      <c r="AB76" s="113" t="str" cm="1">
        <f t="array" ref="AB76">IFERROR(INDEX('Attendance-Slot-2'!$Q$2:$Q$2595,MATCH(1,('Attendance-Slot-2'!$A$2:$A$2595=$C76)*('Attendance-Slot-2'!$G$2:$G$2595=AA$2),0)),"No Data")</f>
        <v>P-S2_Onsite</v>
      </c>
      <c r="AC76" s="133">
        <f>VLOOKUP($P76,'Written Exam Marks'!$H:$Q,10,FALSE)</f>
        <v>27</v>
      </c>
      <c r="AD76" s="133">
        <f>VLOOKUP($P76,'Written Exam Marks'!$H:$Q,9,FALSE)</f>
        <v>35</v>
      </c>
      <c r="AE76" s="113" t="str">
        <f t="shared" si="83"/>
        <v>Present</v>
      </c>
      <c r="AF76" s="113" t="str">
        <f t="shared" si="84"/>
        <v>P-S2_Onsite</v>
      </c>
      <c r="AG76" s="146">
        <v>10</v>
      </c>
      <c r="AH76" s="146">
        <v>10</v>
      </c>
      <c r="AI76" s="146">
        <v>10</v>
      </c>
      <c r="AJ76" s="146">
        <v>10</v>
      </c>
      <c r="AK76" s="146">
        <v>10</v>
      </c>
      <c r="AL76" s="146">
        <v>10</v>
      </c>
      <c r="AM76" s="146">
        <v>60</v>
      </c>
      <c r="AN76" s="146">
        <v>60</v>
      </c>
      <c r="AO76" s="43" t="s">
        <v>7336</v>
      </c>
      <c r="AP76" s="43" t="s">
        <v>1598</v>
      </c>
      <c r="AQ76" s="50" t="str">
        <f t="shared" si="85"/>
        <v>2025EM1100073-MDSDF402</v>
      </c>
      <c r="AR76" s="43" t="str">
        <f t="shared" si="86"/>
        <v>0 missed</v>
      </c>
      <c r="AS76" s="47" t="s">
        <v>7342</v>
      </c>
      <c r="AT76" s="43">
        <f t="shared" si="87"/>
        <v>6</v>
      </c>
      <c r="AU76" s="48" t="s">
        <v>7342</v>
      </c>
      <c r="AV76" s="49">
        <f t="shared" si="88"/>
        <v>1</v>
      </c>
      <c r="AW76" s="48" t="s">
        <v>7342</v>
      </c>
      <c r="AX76" s="43" t="str">
        <f t="shared" si="89"/>
        <v>0 missed</v>
      </c>
      <c r="AY76" s="42">
        <f t="shared" si="90"/>
        <v>6</v>
      </c>
      <c r="AZ76" s="50">
        <f t="shared" si="91"/>
        <v>1</v>
      </c>
      <c r="BA76" s="50" t="str">
        <f t="shared" si="92"/>
        <v>Q-6 A-- || Q Total-6, A Total-0</v>
      </c>
      <c r="BB76" s="42" t="str" cm="1">
        <f t="array" ref="BB76">IFERROR(INDEX('Attendance-Slot-1'!$Q$2:$Q$1112,MATCH(1,('Attendance-Slot-1'!$A$2:$A$1112=$C76)*('Attendance-Slot-1'!$G$2:$G$1112=BB$2),0)),"No Data")</f>
        <v>No Data</v>
      </c>
      <c r="BC76" s="42" t="str" cm="1">
        <f t="array" ref="BC76">IFERROR(INDEX('Attendance-Slot-2'!$Q$2:$Q$2595,MATCH(1,('Attendance-Slot-2'!$A$2:$A$2595=$C76)*('Attendance-Slot-2'!$G$2:$G$2595=BB$2),0)),"No Data")</f>
        <v>P-S2_Onsite</v>
      </c>
      <c r="BD76" s="134">
        <f>VLOOKUP($AQ76,'Written Exam Marks'!$H:$Q,10,FALSE)</f>
        <v>26</v>
      </c>
      <c r="BE76" s="134">
        <f>VLOOKUP($AQ76,'Written Exam Marks'!$H:$Q,9,FALSE)</f>
        <v>40</v>
      </c>
      <c r="BF76" s="42" t="str">
        <f t="shared" si="93"/>
        <v>Present</v>
      </c>
      <c r="BG76" s="42" t="str">
        <f t="shared" si="94"/>
        <v>P-S2_Onsite</v>
      </c>
      <c r="BH76" s="147">
        <v>20</v>
      </c>
      <c r="BI76" s="147">
        <v>29</v>
      </c>
      <c r="BJ76" s="147">
        <v>49</v>
      </c>
      <c r="BK76" s="147">
        <v>60</v>
      </c>
      <c r="BL76" s="52" t="s">
        <v>3697</v>
      </c>
      <c r="BM76" s="52" t="s">
        <v>1606</v>
      </c>
      <c r="BN76" s="57" t="str">
        <f t="shared" si="95"/>
        <v>2025EM1100073-MDSDF403</v>
      </c>
      <c r="BO76" s="52" t="str">
        <f t="shared" si="96"/>
        <v>0 missed</v>
      </c>
      <c r="BP76" s="52" t="str">
        <f t="shared" si="97"/>
        <v>0 missed</v>
      </c>
      <c r="BQ76" s="52">
        <f t="shared" si="98"/>
        <v>1</v>
      </c>
      <c r="BR76" s="52">
        <f t="shared" si="99"/>
        <v>1</v>
      </c>
      <c r="BS76" s="56">
        <f t="shared" si="100"/>
        <v>1</v>
      </c>
      <c r="BT76" s="56">
        <f t="shared" si="101"/>
        <v>1</v>
      </c>
      <c r="BU76" s="52" t="str">
        <f t="shared" si="102"/>
        <v>0 missed</v>
      </c>
      <c r="BV76" s="51">
        <f t="shared" si="103"/>
        <v>2</v>
      </c>
      <c r="BW76" s="57">
        <f t="shared" si="104"/>
        <v>1</v>
      </c>
      <c r="BX76" s="57" t="str">
        <f t="shared" si="105"/>
        <v>Q-1 A-1 || Q Total-1, A Total-1</v>
      </c>
      <c r="BY76" s="51" t="str" cm="1">
        <f t="array" ref="BY76">IFERROR(INDEX('Attendance-Slot-1'!$Q$2:$Q$1112,MATCH(1,('Attendance-Slot-1'!$A$2:$A$1112=$C76)*('Attendance-Slot-1'!$G$2:$G$1112=BY$2),0)),"No Data")</f>
        <v>No Data</v>
      </c>
      <c r="BZ76" s="51" t="str" cm="1">
        <f t="array" ref="BZ76">IFERROR(INDEX('Attendance-Slot-2'!$Q$2:$Q$2595,MATCH(1,('Attendance-Slot-2'!$A$2:$A$2595=$C76)*('Attendance-Slot-2'!$G$2:$G$2595=BY$2),0)),"No Data")</f>
        <v>P-S2_Onsite</v>
      </c>
      <c r="CA76" s="135">
        <f>VLOOKUP($BN76,'Written Exam Marks'!$H:$Q,10,FALSE)</f>
        <v>29.5</v>
      </c>
      <c r="CB76" s="135">
        <f>VLOOKUP($BN76,'Written Exam Marks'!$H:$Q,9,FALSE)</f>
        <v>40</v>
      </c>
      <c r="CC76" s="51" t="str">
        <f t="shared" si="106"/>
        <v>Present</v>
      </c>
      <c r="CD76" s="51" t="str">
        <f t="shared" si="107"/>
        <v>P-S2_Onsite</v>
      </c>
      <c r="CE76" s="29">
        <v>18</v>
      </c>
      <c r="CF76" s="29">
        <v>20</v>
      </c>
      <c r="CG76" s="29">
        <v>18</v>
      </c>
      <c r="CH76" s="29">
        <v>56</v>
      </c>
      <c r="CI76" s="29">
        <v>60</v>
      </c>
      <c r="CJ76" s="61" t="s">
        <v>7343</v>
      </c>
      <c r="CK76" s="61" t="s">
        <v>1613</v>
      </c>
      <c r="CL76" s="10" t="str">
        <f t="shared" si="108"/>
        <v>2025EM1100073-MDSDF404</v>
      </c>
      <c r="CM76" s="61" t="str">
        <f t="shared" si="109"/>
        <v>0 missed</v>
      </c>
      <c r="CN76" s="61" t="str">
        <f t="shared" si="110"/>
        <v>0 missed</v>
      </c>
      <c r="CO76" s="111">
        <f t="shared" si="111"/>
        <v>2</v>
      </c>
      <c r="CP76" s="111">
        <f t="shared" si="112"/>
        <v>1</v>
      </c>
      <c r="CQ76" s="9">
        <f t="shared" si="113"/>
        <v>1</v>
      </c>
      <c r="CR76" s="9">
        <f t="shared" si="114"/>
        <v>1</v>
      </c>
      <c r="CS76" s="61" t="str">
        <f t="shared" si="115"/>
        <v>0 missed</v>
      </c>
      <c r="CT76" s="111">
        <f t="shared" si="116"/>
        <v>3</v>
      </c>
      <c r="CU76" s="10">
        <f t="shared" si="117"/>
        <v>1</v>
      </c>
      <c r="CV76" s="10" t="str">
        <f t="shared" si="118"/>
        <v>Q-2 A-1 || Q Total-2, A Total-1</v>
      </c>
      <c r="CW76" s="111" t="str" cm="1">
        <f t="array" ref="CW76">IFERROR(INDEX('Attendance-Slot-1'!$Q$2:$Q$1112,MATCH(1,('Attendance-Slot-1'!$A$2:$A$1112=$C76)*('Attendance-Slot-1'!$G$2:$G$1112=CW$2),0)),"No Data")</f>
        <v>No Data</v>
      </c>
      <c r="CX76" s="111" t="str" cm="1">
        <f t="array" ref="CX76">IFERROR(INDEX('Attendance-Slot-2'!$Q$2:$Q$2595,MATCH(1,('Attendance-Slot-2'!$A$2:$A$2595=$C76)*('Attendance-Slot-2'!$G$2:$G$2595=CW$2),0)),"No Data")</f>
        <v>P-S2_Onsite</v>
      </c>
      <c r="CY76" s="136">
        <f>VLOOKUP($CL76,'Written Exam Marks'!$H:$Q,10,FALSE)</f>
        <v>33.5</v>
      </c>
      <c r="CZ76" s="136">
        <f>VLOOKUP($CL76,'Written Exam Marks'!$H:$Q,9,FALSE)</f>
        <v>40</v>
      </c>
      <c r="DA76" s="111" t="str">
        <f t="shared" si="119"/>
        <v>Present</v>
      </c>
      <c r="DB76" s="111" t="str">
        <f t="shared" si="120"/>
        <v>P-S2_Onsite</v>
      </c>
      <c r="DC76" s="148">
        <v>6</v>
      </c>
      <c r="DD76" s="148">
        <v>7.125</v>
      </c>
      <c r="DE76" s="148">
        <v>8</v>
      </c>
      <c r="DF76" s="148">
        <v>6</v>
      </c>
      <c r="DG76" s="148">
        <v>17</v>
      </c>
      <c r="DH76" s="148">
        <v>44.125</v>
      </c>
      <c r="DI76" s="148">
        <v>65</v>
      </c>
      <c r="DJ76" s="66" t="s">
        <v>7351</v>
      </c>
      <c r="DK76" s="66" t="s">
        <v>1631</v>
      </c>
      <c r="DL76" s="68" t="str">
        <f t="shared" si="121"/>
        <v>2025EM1100073-MDSDF406</v>
      </c>
      <c r="DM76" s="66" t="str">
        <f t="shared" si="122"/>
        <v>0 missed</v>
      </c>
      <c r="DN76" s="66" t="str">
        <f t="shared" si="123"/>
        <v>0 missed</v>
      </c>
      <c r="DO76" s="62">
        <f t="shared" si="124"/>
        <v>3</v>
      </c>
      <c r="DP76" s="62">
        <f t="shared" si="125"/>
        <v>2</v>
      </c>
      <c r="DQ76" s="67">
        <f t="shared" si="126"/>
        <v>1</v>
      </c>
      <c r="DR76" s="67">
        <f t="shared" si="127"/>
        <v>1</v>
      </c>
      <c r="DS76" s="66" t="str">
        <f t="shared" si="128"/>
        <v>0 missed</v>
      </c>
      <c r="DT76" s="62">
        <f t="shared" si="129"/>
        <v>5</v>
      </c>
      <c r="DU76" s="68">
        <f t="shared" si="130"/>
        <v>1</v>
      </c>
      <c r="DV76" s="68" t="str">
        <f t="shared" si="131"/>
        <v>Q-3 A-2 || Q Total-3, A Total-2</v>
      </c>
      <c r="DW76" s="62" t="str" cm="1">
        <f t="array" ref="DW76">IFERROR(INDEX('Attendance-Slot-1'!$Q$2:$Q$1112,MATCH(1,('Attendance-Slot-1'!$A$2:$A$1112=$C76)*('Attendance-Slot-1'!$G$2:$G$1112=DW$2),0)),"No Data")</f>
        <v>No Data</v>
      </c>
      <c r="DX76" s="62" t="str" cm="1">
        <f t="array" ref="DX76">IFERROR(INDEX('Attendance-Slot-2'!$Q$2:$Q$2595,MATCH(1,('Attendance-Slot-2'!$A$2:$A$2595=$C76)*('Attendance-Slot-2'!$G$2:$G$2595=DW$2),0)),"No Data")</f>
        <v>P-S2_Onsite</v>
      </c>
      <c r="DY76" s="137">
        <f>VLOOKUP($DL76,'Written Exam Marks'!$H:$Q,10,FALSE)</f>
        <v>27</v>
      </c>
      <c r="DZ76" s="137">
        <f>VLOOKUP($DL76,'Written Exam Marks'!$H:$Q,9,FALSE)</f>
        <v>35</v>
      </c>
      <c r="EA76" s="62" t="str">
        <f t="shared" si="132"/>
        <v>Present</v>
      </c>
      <c r="EB76" s="62" t="str">
        <f t="shared" si="133"/>
        <v>P-S2_Onsite</v>
      </c>
      <c r="EC76" s="114" t="str">
        <f t="shared" si="70"/>
        <v>P-0, 
A-0, 
No Data-5</v>
      </c>
      <c r="ED76" s="114" t="str">
        <f t="shared" si="71"/>
        <v>P-5, 
A-0, 
No Data-0</v>
      </c>
      <c r="EE76" s="114" t="str">
        <f t="shared" si="134"/>
        <v>P-S2_Onsite</v>
      </c>
      <c r="EF76" s="114" t="str">
        <f t="shared" si="135"/>
        <v>P-S2_Onsite</v>
      </c>
      <c r="EG76" s="114" t="str">
        <f t="shared" si="136"/>
        <v>P-S2_Onsite</v>
      </c>
      <c r="EH76" s="114" t="str">
        <f t="shared" si="137"/>
        <v>P-S2_Onsite</v>
      </c>
      <c r="EI76" s="114" t="str">
        <f t="shared" si="138"/>
        <v>P-S2_Onsite</v>
      </c>
      <c r="EJ76" s="114" t="str">
        <f t="shared" si="139"/>
        <v>P-5, A-0, No Data-0</v>
      </c>
      <c r="EK76" s="114" t="s">
        <v>10453</v>
      </c>
      <c r="EL76" s="114">
        <v>20</v>
      </c>
      <c r="EM76" s="114">
        <v>10</v>
      </c>
      <c r="EN76" s="114">
        <v>57</v>
      </c>
      <c r="EO76" s="114">
        <v>87</v>
      </c>
      <c r="EP76" s="114" t="s">
        <v>7217</v>
      </c>
      <c r="EQ76" s="114" t="s">
        <v>1054</v>
      </c>
      <c r="ER76" s="114" t="s">
        <v>3826</v>
      </c>
      <c r="ES76" s="114"/>
      <c r="ET76" s="30" t="s">
        <v>3826</v>
      </c>
    </row>
    <row r="77" spans="1:150" x14ac:dyDescent="0.25">
      <c r="A77" s="114">
        <v>74</v>
      </c>
      <c r="B77" s="114" t="s">
        <v>7224</v>
      </c>
      <c r="C77" s="80" t="s">
        <v>3830</v>
      </c>
      <c r="D77" s="30" t="s">
        <v>3831</v>
      </c>
      <c r="E77" s="30" t="s">
        <v>3832</v>
      </c>
      <c r="F77" s="33" t="s">
        <v>7201</v>
      </c>
      <c r="G77" s="30" t="s">
        <v>3833</v>
      </c>
      <c r="H77" s="143">
        <v>12.667</v>
      </c>
      <c r="I77" s="143">
        <v>15</v>
      </c>
      <c r="J77" s="143">
        <v>17</v>
      </c>
      <c r="K77" s="143">
        <v>15</v>
      </c>
      <c r="L77" s="143">
        <v>59.667000000000002</v>
      </c>
      <c r="M77" s="143">
        <v>65</v>
      </c>
      <c r="N77" s="40" t="s">
        <v>7314</v>
      </c>
      <c r="O77" s="40" t="s">
        <v>1593</v>
      </c>
      <c r="P77" s="13" t="str">
        <f t="shared" si="72"/>
        <v>2025EM1100074-MDSDF401</v>
      </c>
      <c r="Q77" s="40" t="str">
        <f t="shared" si="73"/>
        <v>0 missed</v>
      </c>
      <c r="R77" s="40" t="str">
        <f t="shared" si="74"/>
        <v>0 missed</v>
      </c>
      <c r="S77" s="40">
        <f t="shared" si="75"/>
        <v>3</v>
      </c>
      <c r="T77" s="40">
        <f t="shared" si="76"/>
        <v>1</v>
      </c>
      <c r="U77" s="41">
        <f t="shared" si="77"/>
        <v>1</v>
      </c>
      <c r="V77" s="41">
        <f t="shared" si="78"/>
        <v>1</v>
      </c>
      <c r="W77" s="40" t="str">
        <f t="shared" si="79"/>
        <v>0 missed</v>
      </c>
      <c r="X77" s="113">
        <f t="shared" si="80"/>
        <v>4</v>
      </c>
      <c r="Y77" s="13">
        <f t="shared" si="81"/>
        <v>1</v>
      </c>
      <c r="Z77" s="13" t="str">
        <f t="shared" si="82"/>
        <v>Q-3 A-1 || Q Total-3, A Total-1</v>
      </c>
      <c r="AA77" s="113" t="str" cm="1">
        <f t="array" ref="AA77">IFERROR(INDEX('Attendance-Slot-1'!$Q$2:$Q$1112,MATCH(1,('Attendance-Slot-1'!$A$2:$A$1112=$C77)*('Attendance-Slot-1'!$G$2:$G$1112=AA$2),0)),"No Data")</f>
        <v>No Data</v>
      </c>
      <c r="AB77" s="113" t="str" cm="1">
        <f t="array" ref="AB77">IFERROR(INDEX('Attendance-Slot-2'!$Q$2:$Q$2595,MATCH(1,('Attendance-Slot-2'!$A$2:$A$2595=$C77)*('Attendance-Slot-2'!$G$2:$G$2595=AA$2),0)),"No Data")</f>
        <v>P-S2_Onsite</v>
      </c>
      <c r="AC77" s="133">
        <f>VLOOKUP($P77,'Written Exam Marks'!$H:$Q,10,FALSE)</f>
        <v>12.5</v>
      </c>
      <c r="AD77" s="133">
        <f>VLOOKUP($P77,'Written Exam Marks'!$H:$Q,9,FALSE)</f>
        <v>35</v>
      </c>
      <c r="AE77" s="113" t="str">
        <f t="shared" si="83"/>
        <v>Present</v>
      </c>
      <c r="AF77" s="113" t="str">
        <f t="shared" si="84"/>
        <v>P-S2_Onsite</v>
      </c>
      <c r="AG77" s="146">
        <v>9.5</v>
      </c>
      <c r="AH77" s="146">
        <v>10</v>
      </c>
      <c r="AI77" s="146">
        <v>10</v>
      </c>
      <c r="AJ77" s="146">
        <v>10</v>
      </c>
      <c r="AK77" s="146">
        <v>10</v>
      </c>
      <c r="AL77" s="146">
        <v>10</v>
      </c>
      <c r="AM77" s="146">
        <v>59.5</v>
      </c>
      <c r="AN77" s="146">
        <v>60</v>
      </c>
      <c r="AO77" s="43" t="s">
        <v>7336</v>
      </c>
      <c r="AP77" s="43" t="s">
        <v>1598</v>
      </c>
      <c r="AQ77" s="50" t="str">
        <f t="shared" si="85"/>
        <v>2025EM1100074-MDSDF402</v>
      </c>
      <c r="AR77" s="43" t="str">
        <f t="shared" si="86"/>
        <v>0 missed</v>
      </c>
      <c r="AS77" s="47" t="s">
        <v>7342</v>
      </c>
      <c r="AT77" s="43">
        <f t="shared" si="87"/>
        <v>6</v>
      </c>
      <c r="AU77" s="48" t="s">
        <v>7342</v>
      </c>
      <c r="AV77" s="49">
        <f t="shared" si="88"/>
        <v>1</v>
      </c>
      <c r="AW77" s="48" t="s">
        <v>7342</v>
      </c>
      <c r="AX77" s="43" t="str">
        <f t="shared" si="89"/>
        <v>0 missed</v>
      </c>
      <c r="AY77" s="42">
        <f t="shared" si="90"/>
        <v>6</v>
      </c>
      <c r="AZ77" s="50">
        <f t="shared" si="91"/>
        <v>1</v>
      </c>
      <c r="BA77" s="50" t="str">
        <f t="shared" si="92"/>
        <v>Q-6 A-- || Q Total-6, A Total-0</v>
      </c>
      <c r="BB77" s="42" t="str" cm="1">
        <f t="array" ref="BB77">IFERROR(INDEX('Attendance-Slot-1'!$Q$2:$Q$1112,MATCH(1,('Attendance-Slot-1'!$A$2:$A$1112=$C77)*('Attendance-Slot-1'!$G$2:$G$1112=BB$2),0)),"No Data")</f>
        <v>No Data</v>
      </c>
      <c r="BC77" s="42" t="str" cm="1">
        <f t="array" ref="BC77">IFERROR(INDEX('Attendance-Slot-2'!$Q$2:$Q$2595,MATCH(1,('Attendance-Slot-2'!$A$2:$A$2595=$C77)*('Attendance-Slot-2'!$G$2:$G$2595=BB$2),0)),"No Data")</f>
        <v>P-S2_Onsite</v>
      </c>
      <c r="BD77" s="134">
        <f>VLOOKUP($AQ77,'Written Exam Marks'!$H:$Q,10,FALSE)</f>
        <v>13</v>
      </c>
      <c r="BE77" s="134">
        <f>VLOOKUP($AQ77,'Written Exam Marks'!$H:$Q,9,FALSE)</f>
        <v>40</v>
      </c>
      <c r="BF77" s="42" t="str">
        <f t="shared" si="93"/>
        <v>Present</v>
      </c>
      <c r="BG77" s="42" t="str">
        <f t="shared" si="94"/>
        <v>P-S2_Onsite</v>
      </c>
      <c r="BH77" s="147">
        <v>19</v>
      </c>
      <c r="BI77" s="147">
        <v>24</v>
      </c>
      <c r="BJ77" s="147">
        <v>43</v>
      </c>
      <c r="BK77" s="147">
        <v>60</v>
      </c>
      <c r="BL77" s="52" t="s">
        <v>3697</v>
      </c>
      <c r="BM77" s="52" t="s">
        <v>1606</v>
      </c>
      <c r="BN77" s="57" t="str">
        <f t="shared" si="95"/>
        <v>2025EM1100074-MDSDF403</v>
      </c>
      <c r="BO77" s="52" t="str">
        <f t="shared" si="96"/>
        <v>0 missed</v>
      </c>
      <c r="BP77" s="52" t="str">
        <f t="shared" si="97"/>
        <v>0 missed</v>
      </c>
      <c r="BQ77" s="52">
        <f t="shared" si="98"/>
        <v>1</v>
      </c>
      <c r="BR77" s="52">
        <f t="shared" si="99"/>
        <v>1</v>
      </c>
      <c r="BS77" s="56">
        <f t="shared" si="100"/>
        <v>1</v>
      </c>
      <c r="BT77" s="56">
        <f t="shared" si="101"/>
        <v>1</v>
      </c>
      <c r="BU77" s="52" t="str">
        <f t="shared" si="102"/>
        <v>0 missed</v>
      </c>
      <c r="BV77" s="51">
        <f t="shared" si="103"/>
        <v>2</v>
      </c>
      <c r="BW77" s="57">
        <f t="shared" si="104"/>
        <v>1</v>
      </c>
      <c r="BX77" s="57" t="str">
        <f t="shared" si="105"/>
        <v>Q-1 A-1 || Q Total-1, A Total-1</v>
      </c>
      <c r="BY77" s="51" t="str" cm="1">
        <f t="array" ref="BY77">IFERROR(INDEX('Attendance-Slot-1'!$Q$2:$Q$1112,MATCH(1,('Attendance-Slot-1'!$A$2:$A$1112=$C77)*('Attendance-Slot-1'!$G$2:$G$1112=BY$2),0)),"No Data")</f>
        <v>No Data</v>
      </c>
      <c r="BZ77" s="51" t="str" cm="1">
        <f t="array" ref="BZ77">IFERROR(INDEX('Attendance-Slot-2'!$Q$2:$Q$2595,MATCH(1,('Attendance-Slot-2'!$A$2:$A$2595=$C77)*('Attendance-Slot-2'!$G$2:$G$2595=BY$2),0)),"No Data")</f>
        <v>P-S2_Onsite</v>
      </c>
      <c r="CA77" s="135">
        <f>VLOOKUP($BN77,'Written Exam Marks'!$H:$Q,10,FALSE)</f>
        <v>5</v>
      </c>
      <c r="CB77" s="135">
        <f>VLOOKUP($BN77,'Written Exam Marks'!$H:$Q,9,FALSE)</f>
        <v>40</v>
      </c>
      <c r="CC77" s="51" t="str">
        <f t="shared" si="106"/>
        <v>Present</v>
      </c>
      <c r="CD77" s="51" t="str">
        <f t="shared" si="107"/>
        <v>P-S2_Onsite</v>
      </c>
      <c r="CE77" s="29">
        <v>19</v>
      </c>
      <c r="CF77" s="29">
        <v>20</v>
      </c>
      <c r="CG77" s="29">
        <v>18</v>
      </c>
      <c r="CH77" s="29">
        <v>57</v>
      </c>
      <c r="CI77" s="29">
        <v>60</v>
      </c>
      <c r="CJ77" s="61" t="s">
        <v>7343</v>
      </c>
      <c r="CK77" s="61" t="s">
        <v>1613</v>
      </c>
      <c r="CL77" s="10" t="str">
        <f t="shared" si="108"/>
        <v>2025EM1100074-MDSDF404</v>
      </c>
      <c r="CM77" s="61" t="str">
        <f t="shared" si="109"/>
        <v>0 missed</v>
      </c>
      <c r="CN77" s="61" t="str">
        <f t="shared" si="110"/>
        <v>0 missed</v>
      </c>
      <c r="CO77" s="111">
        <f t="shared" si="111"/>
        <v>2</v>
      </c>
      <c r="CP77" s="111">
        <f t="shared" si="112"/>
        <v>1</v>
      </c>
      <c r="CQ77" s="9">
        <f t="shared" si="113"/>
        <v>1</v>
      </c>
      <c r="CR77" s="9">
        <f t="shared" si="114"/>
        <v>1</v>
      </c>
      <c r="CS77" s="61" t="str">
        <f t="shared" si="115"/>
        <v>0 missed</v>
      </c>
      <c r="CT77" s="111">
        <f t="shared" si="116"/>
        <v>3</v>
      </c>
      <c r="CU77" s="10">
        <f t="shared" si="117"/>
        <v>1</v>
      </c>
      <c r="CV77" s="10" t="str">
        <f t="shared" si="118"/>
        <v>Q-2 A-1 || Q Total-2, A Total-1</v>
      </c>
      <c r="CW77" s="111" t="str" cm="1">
        <f t="array" ref="CW77">IFERROR(INDEX('Attendance-Slot-1'!$Q$2:$Q$1112,MATCH(1,('Attendance-Slot-1'!$A$2:$A$1112=$C77)*('Attendance-Slot-1'!$G$2:$G$1112=CW$2),0)),"No Data")</f>
        <v>No Data</v>
      </c>
      <c r="CX77" s="111" t="str" cm="1">
        <f t="array" ref="CX77">IFERROR(INDEX('Attendance-Slot-2'!$Q$2:$Q$2595,MATCH(1,('Attendance-Slot-2'!$A$2:$A$2595=$C77)*('Attendance-Slot-2'!$G$2:$G$2595=CW$2),0)),"No Data")</f>
        <v>P-S2_Onsite</v>
      </c>
      <c r="CY77" s="136">
        <f>VLOOKUP($CL77,'Written Exam Marks'!$H:$Q,10,FALSE)</f>
        <v>24</v>
      </c>
      <c r="CZ77" s="136">
        <f>VLOOKUP($CL77,'Written Exam Marks'!$H:$Q,9,FALSE)</f>
        <v>40</v>
      </c>
      <c r="DA77" s="111" t="str">
        <f t="shared" si="119"/>
        <v>Present</v>
      </c>
      <c r="DB77" s="111" t="str">
        <f t="shared" si="120"/>
        <v>P-S2_Onsite</v>
      </c>
      <c r="DC77" s="148">
        <v>6.5</v>
      </c>
      <c r="DD77" s="148">
        <v>7.5</v>
      </c>
      <c r="DE77" s="148">
        <v>9</v>
      </c>
      <c r="DF77" s="148">
        <v>14</v>
      </c>
      <c r="DG77" s="148">
        <v>20</v>
      </c>
      <c r="DH77" s="148">
        <v>57</v>
      </c>
      <c r="DI77" s="148">
        <v>65</v>
      </c>
      <c r="DJ77" s="66" t="s">
        <v>7351</v>
      </c>
      <c r="DK77" s="66" t="s">
        <v>1631</v>
      </c>
      <c r="DL77" s="68" t="str">
        <f t="shared" si="121"/>
        <v>2025EM1100074-MDSDF406</v>
      </c>
      <c r="DM77" s="66" t="str">
        <f t="shared" si="122"/>
        <v>0 missed</v>
      </c>
      <c r="DN77" s="66" t="str">
        <f t="shared" si="123"/>
        <v>0 missed</v>
      </c>
      <c r="DO77" s="62">
        <f t="shared" si="124"/>
        <v>3</v>
      </c>
      <c r="DP77" s="62">
        <f t="shared" si="125"/>
        <v>2</v>
      </c>
      <c r="DQ77" s="67">
        <f t="shared" si="126"/>
        <v>1</v>
      </c>
      <c r="DR77" s="67">
        <f t="shared" si="127"/>
        <v>1</v>
      </c>
      <c r="DS77" s="66" t="str">
        <f t="shared" si="128"/>
        <v>0 missed</v>
      </c>
      <c r="DT77" s="62">
        <f t="shared" si="129"/>
        <v>5</v>
      </c>
      <c r="DU77" s="68">
        <f t="shared" si="130"/>
        <v>1</v>
      </c>
      <c r="DV77" s="68" t="str">
        <f t="shared" si="131"/>
        <v>Q-3 A-2 || Q Total-3, A Total-2</v>
      </c>
      <c r="DW77" s="62" t="str" cm="1">
        <f t="array" ref="DW77">IFERROR(INDEX('Attendance-Slot-1'!$Q$2:$Q$1112,MATCH(1,('Attendance-Slot-1'!$A$2:$A$1112=$C77)*('Attendance-Slot-1'!$G$2:$G$1112=DW$2),0)),"No Data")</f>
        <v>No Data</v>
      </c>
      <c r="DX77" s="62" t="str" cm="1">
        <f t="array" ref="DX77">IFERROR(INDEX('Attendance-Slot-2'!$Q$2:$Q$2595,MATCH(1,('Attendance-Slot-2'!$A$2:$A$2595=$C77)*('Attendance-Slot-2'!$G$2:$G$2595=DW$2),0)),"No Data")</f>
        <v>P-S2_Onsite</v>
      </c>
      <c r="DY77" s="137">
        <f>VLOOKUP($DL77,'Written Exam Marks'!$H:$Q,10,FALSE)</f>
        <v>13.5</v>
      </c>
      <c r="DZ77" s="137">
        <f>VLOOKUP($DL77,'Written Exam Marks'!$H:$Q,9,FALSE)</f>
        <v>35</v>
      </c>
      <c r="EA77" s="62" t="str">
        <f t="shared" si="132"/>
        <v>Present</v>
      </c>
      <c r="EB77" s="62" t="str">
        <f t="shared" si="133"/>
        <v>P-S2_Onsite</v>
      </c>
      <c r="EC77" s="114" t="str">
        <f t="shared" si="70"/>
        <v>P-0, 
A-0, 
No Data-5</v>
      </c>
      <c r="ED77" s="114" t="str">
        <f t="shared" si="71"/>
        <v>P-5, 
A-0, 
No Data-0</v>
      </c>
      <c r="EE77" s="114" t="str">
        <f t="shared" si="134"/>
        <v>P-S2_Onsite</v>
      </c>
      <c r="EF77" s="114" t="str">
        <f t="shared" si="135"/>
        <v>P-S2_Onsite</v>
      </c>
      <c r="EG77" s="114" t="str">
        <f t="shared" si="136"/>
        <v>P-S2_Onsite</v>
      </c>
      <c r="EH77" s="114" t="str">
        <f t="shared" si="137"/>
        <v>P-S2_Onsite</v>
      </c>
      <c r="EI77" s="114" t="str">
        <f t="shared" si="138"/>
        <v>P-S2_Onsite</v>
      </c>
      <c r="EJ77" s="114" t="str">
        <f t="shared" si="139"/>
        <v>P-5, A-0, No Data-0</v>
      </c>
      <c r="EK77" s="114" t="s">
        <v>10453</v>
      </c>
      <c r="EL77" s="114">
        <v>29</v>
      </c>
      <c r="EM77" s="114">
        <v>10</v>
      </c>
      <c r="EN77" s="114">
        <v>57</v>
      </c>
      <c r="EO77" s="114">
        <v>96</v>
      </c>
      <c r="EP77" s="114" t="s">
        <v>7217</v>
      </c>
      <c r="EQ77" s="114" t="s">
        <v>1054</v>
      </c>
      <c r="ER77" s="114" t="s">
        <v>3830</v>
      </c>
      <c r="ES77" s="114"/>
      <c r="ET77" s="30" t="s">
        <v>3830</v>
      </c>
    </row>
    <row r="78" spans="1:150" x14ac:dyDescent="0.25">
      <c r="A78" s="114">
        <v>75</v>
      </c>
      <c r="B78" s="114" t="s">
        <v>7224</v>
      </c>
      <c r="C78" s="80" t="s">
        <v>1864</v>
      </c>
      <c r="D78" s="30" t="s">
        <v>1865</v>
      </c>
      <c r="E78" s="30" t="s">
        <v>1866</v>
      </c>
      <c r="F78" s="33" t="s">
        <v>7201</v>
      </c>
      <c r="G78" s="30" t="s">
        <v>1867</v>
      </c>
      <c r="H78" s="143">
        <v>15</v>
      </c>
      <c r="I78" s="143">
        <v>15</v>
      </c>
      <c r="J78" s="143">
        <v>18</v>
      </c>
      <c r="K78" s="143">
        <v>15</v>
      </c>
      <c r="L78" s="143">
        <v>63</v>
      </c>
      <c r="M78" s="143">
        <v>65</v>
      </c>
      <c r="N78" s="40" t="s">
        <v>7314</v>
      </c>
      <c r="O78" s="40" t="s">
        <v>1593</v>
      </c>
      <c r="P78" s="13" t="str">
        <f t="shared" si="72"/>
        <v>2025EM1100075-MDSDF401</v>
      </c>
      <c r="Q78" s="40" t="str">
        <f t="shared" si="73"/>
        <v>0 missed</v>
      </c>
      <c r="R78" s="40" t="str">
        <f t="shared" si="74"/>
        <v>0 missed</v>
      </c>
      <c r="S78" s="40">
        <f t="shared" si="75"/>
        <v>3</v>
      </c>
      <c r="T78" s="40">
        <f t="shared" si="76"/>
        <v>1</v>
      </c>
      <c r="U78" s="41">
        <f t="shared" si="77"/>
        <v>1</v>
      </c>
      <c r="V78" s="41">
        <f t="shared" si="78"/>
        <v>1</v>
      </c>
      <c r="W78" s="40" t="str">
        <f t="shared" si="79"/>
        <v>0 missed</v>
      </c>
      <c r="X78" s="113">
        <f t="shared" si="80"/>
        <v>4</v>
      </c>
      <c r="Y78" s="13">
        <f t="shared" si="81"/>
        <v>1</v>
      </c>
      <c r="Z78" s="13" t="str">
        <f t="shared" si="82"/>
        <v>Q-3 A-1 || Q Total-3, A Total-1</v>
      </c>
      <c r="AA78" s="113" t="str" cm="1">
        <f t="array" ref="AA78">IFERROR(INDEX('Attendance-Slot-1'!$Q$2:$Q$1112,MATCH(1,('Attendance-Slot-1'!$A$2:$A$1112=$C78)*('Attendance-Slot-1'!$G$2:$G$1112=AA$2),0)),"No Data")</f>
        <v>P-S1_Onsite</v>
      </c>
      <c r="AB78" s="113" t="str" cm="1">
        <f t="array" ref="AB78">IFERROR(INDEX('Attendance-Slot-2'!$Q$2:$Q$2595,MATCH(1,('Attendance-Slot-2'!$A$2:$A$2595=$C78)*('Attendance-Slot-2'!$G$2:$G$2595=AA$2),0)),"No Data")</f>
        <v>No Data</v>
      </c>
      <c r="AC78" s="133">
        <f>VLOOKUP($P78,'Written Exam Marks'!$H:$Q,10,FALSE)</f>
        <v>8.5</v>
      </c>
      <c r="AD78" s="133">
        <f>VLOOKUP($P78,'Written Exam Marks'!$H:$Q,9,FALSE)</f>
        <v>35</v>
      </c>
      <c r="AE78" s="113" t="str">
        <f t="shared" si="83"/>
        <v>Present</v>
      </c>
      <c r="AF78" s="113" t="str">
        <f t="shared" si="84"/>
        <v>P-S1_Onsite</v>
      </c>
      <c r="AG78" s="146">
        <v>9.5</v>
      </c>
      <c r="AH78" s="146">
        <v>10</v>
      </c>
      <c r="AI78" s="146">
        <v>10</v>
      </c>
      <c r="AJ78" s="146">
        <v>10</v>
      </c>
      <c r="AK78" s="146">
        <v>10</v>
      </c>
      <c r="AL78" s="146">
        <v>10</v>
      </c>
      <c r="AM78" s="146">
        <v>59.5</v>
      </c>
      <c r="AN78" s="146">
        <v>60</v>
      </c>
      <c r="AO78" s="43" t="s">
        <v>7336</v>
      </c>
      <c r="AP78" s="43" t="s">
        <v>1598</v>
      </c>
      <c r="AQ78" s="50" t="str">
        <f t="shared" si="85"/>
        <v>2025EM1100075-MDSDF402</v>
      </c>
      <c r="AR78" s="43" t="str">
        <f t="shared" si="86"/>
        <v>0 missed</v>
      </c>
      <c r="AS78" s="47" t="s">
        <v>7342</v>
      </c>
      <c r="AT78" s="43">
        <f t="shared" si="87"/>
        <v>6</v>
      </c>
      <c r="AU78" s="48" t="s">
        <v>7342</v>
      </c>
      <c r="AV78" s="49">
        <f t="shared" si="88"/>
        <v>1</v>
      </c>
      <c r="AW78" s="48" t="s">
        <v>7342</v>
      </c>
      <c r="AX78" s="43" t="str">
        <f t="shared" si="89"/>
        <v>0 missed</v>
      </c>
      <c r="AY78" s="42">
        <f t="shared" si="90"/>
        <v>6</v>
      </c>
      <c r="AZ78" s="50">
        <f t="shared" si="91"/>
        <v>1</v>
      </c>
      <c r="BA78" s="50" t="str">
        <f t="shared" si="92"/>
        <v>Q-6 A-- || Q Total-6, A Total-0</v>
      </c>
      <c r="BB78" s="42" t="str" cm="1">
        <f t="array" ref="BB78">IFERROR(INDEX('Attendance-Slot-1'!$Q$2:$Q$1112,MATCH(1,('Attendance-Slot-1'!$A$2:$A$1112=$C78)*('Attendance-Slot-1'!$G$2:$G$1112=BB$2),0)),"No Data")</f>
        <v>P-S1_Onsite</v>
      </c>
      <c r="BC78" s="42" t="str" cm="1">
        <f t="array" ref="BC78">IFERROR(INDEX('Attendance-Slot-2'!$Q$2:$Q$2595,MATCH(1,('Attendance-Slot-2'!$A$2:$A$2595=$C78)*('Attendance-Slot-2'!$G$2:$G$2595=BB$2),0)),"No Data")</f>
        <v>No Data</v>
      </c>
      <c r="BD78" s="134">
        <f>VLOOKUP($AQ78,'Written Exam Marks'!$H:$Q,10,FALSE)</f>
        <v>16</v>
      </c>
      <c r="BE78" s="134">
        <f>VLOOKUP($AQ78,'Written Exam Marks'!$H:$Q,9,FALSE)</f>
        <v>40</v>
      </c>
      <c r="BF78" s="42" t="str">
        <f t="shared" si="93"/>
        <v>Present</v>
      </c>
      <c r="BG78" s="42" t="str">
        <f t="shared" si="94"/>
        <v>P-S1_Onsite</v>
      </c>
      <c r="BH78" s="147">
        <v>19</v>
      </c>
      <c r="BI78" s="147">
        <v>20</v>
      </c>
      <c r="BJ78" s="147">
        <v>39</v>
      </c>
      <c r="BK78" s="147">
        <v>60</v>
      </c>
      <c r="BL78" s="52" t="s">
        <v>3697</v>
      </c>
      <c r="BM78" s="52" t="s">
        <v>1606</v>
      </c>
      <c r="BN78" s="57" t="str">
        <f t="shared" si="95"/>
        <v>2025EM1100075-MDSDF403</v>
      </c>
      <c r="BO78" s="52" t="str">
        <f t="shared" si="96"/>
        <v>0 missed</v>
      </c>
      <c r="BP78" s="52" t="str">
        <f t="shared" si="97"/>
        <v>0 missed</v>
      </c>
      <c r="BQ78" s="52">
        <f t="shared" si="98"/>
        <v>1</v>
      </c>
      <c r="BR78" s="52">
        <f t="shared" si="99"/>
        <v>1</v>
      </c>
      <c r="BS78" s="56">
        <f t="shared" si="100"/>
        <v>1</v>
      </c>
      <c r="BT78" s="56">
        <f t="shared" si="101"/>
        <v>1</v>
      </c>
      <c r="BU78" s="52" t="str">
        <f t="shared" si="102"/>
        <v>0 missed</v>
      </c>
      <c r="BV78" s="51">
        <f t="shared" si="103"/>
        <v>2</v>
      </c>
      <c r="BW78" s="57">
        <f t="shared" si="104"/>
        <v>1</v>
      </c>
      <c r="BX78" s="57" t="str">
        <f t="shared" si="105"/>
        <v>Q-1 A-1 || Q Total-1, A Total-1</v>
      </c>
      <c r="BY78" s="51" t="str" cm="1">
        <f t="array" ref="BY78">IFERROR(INDEX('Attendance-Slot-1'!$Q$2:$Q$1112,MATCH(1,('Attendance-Slot-1'!$A$2:$A$1112=$C78)*('Attendance-Slot-1'!$G$2:$G$1112=BY$2),0)),"No Data")</f>
        <v>No Data</v>
      </c>
      <c r="BZ78" s="51" t="str" cm="1">
        <f t="array" ref="BZ78">IFERROR(INDEX('Attendance-Slot-2'!$Q$2:$Q$2595,MATCH(1,('Attendance-Slot-2'!$A$2:$A$2595=$C78)*('Attendance-Slot-2'!$G$2:$G$2595=BY$2),0)),"No Data")</f>
        <v>P-S2_Onsite</v>
      </c>
      <c r="CA78" s="135">
        <f>VLOOKUP($BN78,'Written Exam Marks'!$H:$Q,10,FALSE)</f>
        <v>13.5</v>
      </c>
      <c r="CB78" s="135">
        <f>VLOOKUP($BN78,'Written Exam Marks'!$H:$Q,9,FALSE)</f>
        <v>40</v>
      </c>
      <c r="CC78" s="51" t="str">
        <f t="shared" si="106"/>
        <v>Present</v>
      </c>
      <c r="CD78" s="51" t="str">
        <f t="shared" si="107"/>
        <v>P-S2_Onsite</v>
      </c>
      <c r="CE78" s="29">
        <v>19</v>
      </c>
      <c r="CF78" s="29">
        <v>20</v>
      </c>
      <c r="CG78" s="29">
        <v>18</v>
      </c>
      <c r="CH78" s="29">
        <v>57</v>
      </c>
      <c r="CI78" s="29">
        <v>60</v>
      </c>
      <c r="CJ78" s="61" t="s">
        <v>7343</v>
      </c>
      <c r="CK78" s="61" t="s">
        <v>1613</v>
      </c>
      <c r="CL78" s="10" t="str">
        <f t="shared" si="108"/>
        <v>2025EM1100075-MDSDF404</v>
      </c>
      <c r="CM78" s="61" t="str">
        <f t="shared" si="109"/>
        <v>0 missed</v>
      </c>
      <c r="CN78" s="61" t="str">
        <f t="shared" si="110"/>
        <v>0 missed</v>
      </c>
      <c r="CO78" s="111">
        <f t="shared" si="111"/>
        <v>2</v>
      </c>
      <c r="CP78" s="111">
        <f t="shared" si="112"/>
        <v>1</v>
      </c>
      <c r="CQ78" s="9">
        <f t="shared" si="113"/>
        <v>1</v>
      </c>
      <c r="CR78" s="9">
        <f t="shared" si="114"/>
        <v>1</v>
      </c>
      <c r="CS78" s="61" t="str">
        <f t="shared" si="115"/>
        <v>0 missed</v>
      </c>
      <c r="CT78" s="111">
        <f t="shared" si="116"/>
        <v>3</v>
      </c>
      <c r="CU78" s="10">
        <f t="shared" si="117"/>
        <v>1</v>
      </c>
      <c r="CV78" s="10" t="str">
        <f t="shared" si="118"/>
        <v>Q-2 A-1 || Q Total-2, A Total-1</v>
      </c>
      <c r="CW78" s="111" t="str" cm="1">
        <f t="array" ref="CW78">IFERROR(INDEX('Attendance-Slot-1'!$Q$2:$Q$1112,MATCH(1,('Attendance-Slot-1'!$A$2:$A$1112=$C78)*('Attendance-Slot-1'!$G$2:$G$1112=CW$2),0)),"No Data")</f>
        <v>P-S1_Onsite</v>
      </c>
      <c r="CX78" s="111" t="str" cm="1">
        <f t="array" ref="CX78">IFERROR(INDEX('Attendance-Slot-2'!$Q$2:$Q$2595,MATCH(1,('Attendance-Slot-2'!$A$2:$A$2595=$C78)*('Attendance-Slot-2'!$G$2:$G$2595=CW$2),0)),"No Data")</f>
        <v>No Data</v>
      </c>
      <c r="CY78" s="136">
        <f>VLOOKUP($CL78,'Written Exam Marks'!$H:$Q,10,FALSE)</f>
        <v>25.5</v>
      </c>
      <c r="CZ78" s="136">
        <f>VLOOKUP($CL78,'Written Exam Marks'!$H:$Q,9,FALSE)</f>
        <v>40</v>
      </c>
      <c r="DA78" s="111" t="str">
        <f t="shared" si="119"/>
        <v>Present</v>
      </c>
      <c r="DB78" s="111" t="str">
        <f t="shared" si="120"/>
        <v>P-S1_Onsite</v>
      </c>
      <c r="DC78" s="148">
        <v>6.5</v>
      </c>
      <c r="DD78" s="148">
        <v>7</v>
      </c>
      <c r="DE78" s="148">
        <v>8</v>
      </c>
      <c r="DF78" s="148">
        <v>14</v>
      </c>
      <c r="DG78" s="148">
        <v>17</v>
      </c>
      <c r="DH78" s="148">
        <v>52.5</v>
      </c>
      <c r="DI78" s="148">
        <v>65</v>
      </c>
      <c r="DJ78" s="66" t="s">
        <v>7351</v>
      </c>
      <c r="DK78" s="66" t="s">
        <v>1631</v>
      </c>
      <c r="DL78" s="68" t="str">
        <f t="shared" si="121"/>
        <v>2025EM1100075-MDSDF406</v>
      </c>
      <c r="DM78" s="66" t="str">
        <f t="shared" si="122"/>
        <v>0 missed</v>
      </c>
      <c r="DN78" s="66" t="str">
        <f t="shared" si="123"/>
        <v>0 missed</v>
      </c>
      <c r="DO78" s="62">
        <f t="shared" si="124"/>
        <v>3</v>
      </c>
      <c r="DP78" s="62">
        <f t="shared" si="125"/>
        <v>2</v>
      </c>
      <c r="DQ78" s="67">
        <f t="shared" si="126"/>
        <v>1</v>
      </c>
      <c r="DR78" s="67">
        <f t="shared" si="127"/>
        <v>1</v>
      </c>
      <c r="DS78" s="66" t="str">
        <f t="shared" si="128"/>
        <v>0 missed</v>
      </c>
      <c r="DT78" s="62">
        <f t="shared" si="129"/>
        <v>5</v>
      </c>
      <c r="DU78" s="68">
        <f t="shared" si="130"/>
        <v>1</v>
      </c>
      <c r="DV78" s="68" t="str">
        <f t="shared" si="131"/>
        <v>Q-3 A-2 || Q Total-3, A Total-2</v>
      </c>
      <c r="DW78" s="62" t="str" cm="1">
        <f t="array" ref="DW78">IFERROR(INDEX('Attendance-Slot-1'!$Q$2:$Q$1112,MATCH(1,('Attendance-Slot-1'!$A$2:$A$1112=$C78)*('Attendance-Slot-1'!$G$2:$G$1112=DW$2),0)),"No Data")</f>
        <v>No Data</v>
      </c>
      <c r="DX78" s="62" t="str" cm="1">
        <f t="array" ref="DX78">IFERROR(INDEX('Attendance-Slot-2'!$Q$2:$Q$2595,MATCH(1,('Attendance-Slot-2'!$A$2:$A$2595=$C78)*('Attendance-Slot-2'!$G$2:$G$2595=DW$2),0)),"No Data")</f>
        <v>P-S2_Onsite</v>
      </c>
      <c r="DY78" s="137">
        <f>VLOOKUP($DL78,'Written Exam Marks'!$H:$Q,10,FALSE)</f>
        <v>22</v>
      </c>
      <c r="DZ78" s="137">
        <f>VLOOKUP($DL78,'Written Exam Marks'!$H:$Q,9,FALSE)</f>
        <v>35</v>
      </c>
      <c r="EA78" s="62" t="str">
        <f t="shared" si="132"/>
        <v>Present</v>
      </c>
      <c r="EB78" s="62" t="str">
        <f t="shared" si="133"/>
        <v>P-S2_Onsite</v>
      </c>
      <c r="EC78" s="114" t="str">
        <f t="shared" si="70"/>
        <v>P-3, 
A-0, 
No Data-2</v>
      </c>
      <c r="ED78" s="114" t="str">
        <f t="shared" si="71"/>
        <v>P-2, 
A-0, 
No Data-3</v>
      </c>
      <c r="EE78" s="114" t="str">
        <f t="shared" si="134"/>
        <v>P-S1_Onsite</v>
      </c>
      <c r="EF78" s="114" t="str">
        <f t="shared" si="135"/>
        <v>P-S1_Onsite</v>
      </c>
      <c r="EG78" s="114" t="str">
        <f t="shared" si="136"/>
        <v>P-S2_Onsite</v>
      </c>
      <c r="EH78" s="114" t="str">
        <f t="shared" si="137"/>
        <v>P-S1_Onsite</v>
      </c>
      <c r="EI78" s="114" t="str">
        <f t="shared" si="138"/>
        <v>P-S2_Onsite</v>
      </c>
      <c r="EJ78" s="114" t="str">
        <f t="shared" si="139"/>
        <v>P-5, A-0, No Data-0</v>
      </c>
      <c r="EK78" s="114" t="s">
        <v>10453</v>
      </c>
      <c r="EL78" s="114">
        <v>25</v>
      </c>
      <c r="EM78" s="114">
        <v>9</v>
      </c>
      <c r="EN78" s="114">
        <v>39</v>
      </c>
      <c r="EO78" s="114">
        <v>73</v>
      </c>
      <c r="EP78" s="114" t="s">
        <v>7217</v>
      </c>
      <c r="EQ78" s="114" t="s">
        <v>1054</v>
      </c>
      <c r="ER78" s="114" t="s">
        <v>1864</v>
      </c>
      <c r="ES78" s="114"/>
      <c r="ET78" s="30" t="s">
        <v>1864</v>
      </c>
    </row>
    <row r="79" spans="1:150" x14ac:dyDescent="0.25">
      <c r="A79" s="114">
        <v>76</v>
      </c>
      <c r="B79" s="114" t="s">
        <v>7224</v>
      </c>
      <c r="C79" s="80" t="s">
        <v>1871</v>
      </c>
      <c r="D79" s="30" t="s">
        <v>1872</v>
      </c>
      <c r="E79" s="30" t="s">
        <v>1873</v>
      </c>
      <c r="F79" s="33" t="s">
        <v>7202</v>
      </c>
      <c r="G79" s="30" t="s">
        <v>1874</v>
      </c>
      <c r="H79" s="143">
        <v>15</v>
      </c>
      <c r="I79" s="143">
        <v>15</v>
      </c>
      <c r="J79" s="143">
        <v>18</v>
      </c>
      <c r="K79" s="143">
        <v>15</v>
      </c>
      <c r="L79" s="143">
        <v>63</v>
      </c>
      <c r="M79" s="143">
        <v>65</v>
      </c>
      <c r="N79" s="40" t="s">
        <v>7314</v>
      </c>
      <c r="O79" s="40" t="s">
        <v>1593</v>
      </c>
      <c r="P79" s="13" t="str">
        <f t="shared" si="72"/>
        <v>2025EM1100076-MDSDF401</v>
      </c>
      <c r="Q79" s="40" t="str">
        <f t="shared" si="73"/>
        <v>0 missed</v>
      </c>
      <c r="R79" s="40" t="str">
        <f t="shared" si="74"/>
        <v>0 missed</v>
      </c>
      <c r="S79" s="40">
        <f t="shared" si="75"/>
        <v>3</v>
      </c>
      <c r="T79" s="40">
        <f t="shared" si="76"/>
        <v>1</v>
      </c>
      <c r="U79" s="41">
        <f t="shared" si="77"/>
        <v>1</v>
      </c>
      <c r="V79" s="41">
        <f t="shared" si="78"/>
        <v>1</v>
      </c>
      <c r="W79" s="40" t="str">
        <f t="shared" si="79"/>
        <v>0 missed</v>
      </c>
      <c r="X79" s="113">
        <f t="shared" si="80"/>
        <v>4</v>
      </c>
      <c r="Y79" s="13">
        <f t="shared" si="81"/>
        <v>1</v>
      </c>
      <c r="Z79" s="13" t="str">
        <f t="shared" si="82"/>
        <v>Q-3 A-1 || Q Total-3, A Total-1</v>
      </c>
      <c r="AA79" s="113" t="str" cm="1">
        <f t="array" ref="AA79">IFERROR(INDEX('Attendance-Slot-1'!$Q$2:$Q$1112,MATCH(1,('Attendance-Slot-1'!$A$2:$A$1112=$C79)*('Attendance-Slot-1'!$G$2:$G$1112=AA$2),0)),"No Data")</f>
        <v>P-S1_Onsite</v>
      </c>
      <c r="AB79" s="113" t="str" cm="1">
        <f t="array" ref="AB79">IFERROR(INDEX('Attendance-Slot-2'!$Q$2:$Q$2595,MATCH(1,('Attendance-Slot-2'!$A$2:$A$2595=$C79)*('Attendance-Slot-2'!$G$2:$G$2595=AA$2),0)),"No Data")</f>
        <v>No Data</v>
      </c>
      <c r="AC79" s="133">
        <f>VLOOKUP($P79,'Written Exam Marks'!$H:$Q,10,FALSE)</f>
        <v>15</v>
      </c>
      <c r="AD79" s="133">
        <f>VLOOKUP($P79,'Written Exam Marks'!$H:$Q,9,FALSE)</f>
        <v>35</v>
      </c>
      <c r="AE79" s="113" t="str">
        <f t="shared" si="83"/>
        <v>Present</v>
      </c>
      <c r="AF79" s="113" t="str">
        <f t="shared" si="84"/>
        <v>P-S1_Onsite</v>
      </c>
      <c r="AG79" s="146">
        <v>9.5</v>
      </c>
      <c r="AH79" s="146">
        <v>9</v>
      </c>
      <c r="AI79" s="146">
        <v>10</v>
      </c>
      <c r="AJ79" s="146">
        <v>10</v>
      </c>
      <c r="AK79" s="146">
        <v>10</v>
      </c>
      <c r="AL79" s="146">
        <v>9</v>
      </c>
      <c r="AM79" s="146">
        <v>57.5</v>
      </c>
      <c r="AN79" s="146">
        <v>60</v>
      </c>
      <c r="AO79" s="43" t="s">
        <v>7336</v>
      </c>
      <c r="AP79" s="43" t="s">
        <v>1598</v>
      </c>
      <c r="AQ79" s="50" t="str">
        <f t="shared" si="85"/>
        <v>2025EM1100076-MDSDF402</v>
      </c>
      <c r="AR79" s="43" t="str">
        <f t="shared" si="86"/>
        <v>0 missed</v>
      </c>
      <c r="AS79" s="47" t="s">
        <v>7342</v>
      </c>
      <c r="AT79" s="43">
        <f t="shared" si="87"/>
        <v>6</v>
      </c>
      <c r="AU79" s="48" t="s">
        <v>7342</v>
      </c>
      <c r="AV79" s="49">
        <f t="shared" si="88"/>
        <v>1</v>
      </c>
      <c r="AW79" s="48" t="s">
        <v>7342</v>
      </c>
      <c r="AX79" s="43" t="str">
        <f t="shared" si="89"/>
        <v>0 missed</v>
      </c>
      <c r="AY79" s="42">
        <f t="shared" si="90"/>
        <v>6</v>
      </c>
      <c r="AZ79" s="50">
        <f t="shared" si="91"/>
        <v>1</v>
      </c>
      <c r="BA79" s="50" t="str">
        <f t="shared" si="92"/>
        <v>Q-6 A-- || Q Total-6, A Total-0</v>
      </c>
      <c r="BB79" s="42" t="str" cm="1">
        <f t="array" ref="BB79">IFERROR(INDEX('Attendance-Slot-1'!$Q$2:$Q$1112,MATCH(1,('Attendance-Slot-1'!$A$2:$A$1112=$C79)*('Attendance-Slot-1'!$G$2:$G$1112=BB$2),0)),"No Data")</f>
        <v>P-S1_Onsite</v>
      </c>
      <c r="BC79" s="42" t="str" cm="1">
        <f t="array" ref="BC79">IFERROR(INDEX('Attendance-Slot-2'!$Q$2:$Q$2595,MATCH(1,('Attendance-Slot-2'!$A$2:$A$2595=$C79)*('Attendance-Slot-2'!$G$2:$G$2595=BB$2),0)),"No Data")</f>
        <v>No Data</v>
      </c>
      <c r="BD79" s="134">
        <f>VLOOKUP($AQ79,'Written Exam Marks'!$H:$Q,10,FALSE)</f>
        <v>24</v>
      </c>
      <c r="BE79" s="134">
        <f>VLOOKUP($AQ79,'Written Exam Marks'!$H:$Q,9,FALSE)</f>
        <v>40</v>
      </c>
      <c r="BF79" s="42" t="str">
        <f t="shared" si="93"/>
        <v>Present</v>
      </c>
      <c r="BG79" s="42" t="str">
        <f t="shared" si="94"/>
        <v>P-S1_Onsite</v>
      </c>
      <c r="BH79" s="147" t="s">
        <v>5</v>
      </c>
      <c r="BI79" s="147">
        <v>31</v>
      </c>
      <c r="BJ79" s="147">
        <v>31</v>
      </c>
      <c r="BK79" s="147">
        <v>60</v>
      </c>
      <c r="BL79" s="52" t="s">
        <v>3697</v>
      </c>
      <c r="BM79" s="52" t="s">
        <v>1606</v>
      </c>
      <c r="BN79" s="57" t="str">
        <f t="shared" si="95"/>
        <v>2025EM1100076-MDSDF403</v>
      </c>
      <c r="BO79" s="52" t="str">
        <f t="shared" si="96"/>
        <v>1 missed</v>
      </c>
      <c r="BP79" s="52" t="str">
        <f t="shared" si="97"/>
        <v>0 missed</v>
      </c>
      <c r="BQ79" s="52">
        <f t="shared" si="98"/>
        <v>0</v>
      </c>
      <c r="BR79" s="52">
        <f t="shared" si="99"/>
        <v>1</v>
      </c>
      <c r="BS79" s="56">
        <f t="shared" si="100"/>
        <v>0</v>
      </c>
      <c r="BT79" s="56">
        <f t="shared" si="101"/>
        <v>1</v>
      </c>
      <c r="BU79" s="52" t="str">
        <f t="shared" si="102"/>
        <v>1 missed</v>
      </c>
      <c r="BV79" s="51">
        <f t="shared" si="103"/>
        <v>1</v>
      </c>
      <c r="BW79" s="57">
        <f t="shared" si="104"/>
        <v>0.5</v>
      </c>
      <c r="BX79" s="57" t="str">
        <f t="shared" si="105"/>
        <v>Q-0 A-1 || Q Total-1, A Total-1</v>
      </c>
      <c r="BY79" s="51" t="str" cm="1">
        <f t="array" ref="BY79">IFERROR(INDEX('Attendance-Slot-1'!$Q$2:$Q$1112,MATCH(1,('Attendance-Slot-1'!$A$2:$A$1112=$C79)*('Attendance-Slot-1'!$G$2:$G$1112=BY$2),0)),"No Data")</f>
        <v>P-S1_Onsite</v>
      </c>
      <c r="BZ79" s="51" t="str" cm="1">
        <f t="array" ref="BZ79">IFERROR(INDEX('Attendance-Slot-2'!$Q$2:$Q$2595,MATCH(1,('Attendance-Slot-2'!$A$2:$A$2595=$C79)*('Attendance-Slot-2'!$G$2:$G$2595=BY$2),0)),"No Data")</f>
        <v>No Data</v>
      </c>
      <c r="CA79" s="135">
        <f>VLOOKUP($BN79,'Written Exam Marks'!$H:$Q,10,FALSE)</f>
        <v>25.5</v>
      </c>
      <c r="CB79" s="135">
        <f>VLOOKUP($BN79,'Written Exam Marks'!$H:$Q,9,FALSE)</f>
        <v>40</v>
      </c>
      <c r="CC79" s="51" t="str">
        <f t="shared" si="106"/>
        <v>Present</v>
      </c>
      <c r="CD79" s="51" t="str">
        <f t="shared" si="107"/>
        <v>P-S1_Onsite</v>
      </c>
      <c r="CE79" s="29">
        <v>20</v>
      </c>
      <c r="CF79" s="29" t="s">
        <v>5</v>
      </c>
      <c r="CG79" s="29">
        <v>18</v>
      </c>
      <c r="CH79" s="29">
        <v>38</v>
      </c>
      <c r="CI79" s="29">
        <v>60</v>
      </c>
      <c r="CJ79" s="61" t="s">
        <v>7343</v>
      </c>
      <c r="CK79" s="61" t="s">
        <v>1613</v>
      </c>
      <c r="CL79" s="10" t="str">
        <f t="shared" si="108"/>
        <v>2025EM1100076-MDSDF404</v>
      </c>
      <c r="CM79" s="61" t="str">
        <f t="shared" si="109"/>
        <v>1 missed</v>
      </c>
      <c r="CN79" s="61" t="str">
        <f t="shared" si="110"/>
        <v>0 missed</v>
      </c>
      <c r="CO79" s="111">
        <f t="shared" si="111"/>
        <v>1</v>
      </c>
      <c r="CP79" s="111">
        <f t="shared" si="112"/>
        <v>1</v>
      </c>
      <c r="CQ79" s="9">
        <f t="shared" si="113"/>
        <v>0.5</v>
      </c>
      <c r="CR79" s="9">
        <f t="shared" si="114"/>
        <v>1</v>
      </c>
      <c r="CS79" s="61" t="str">
        <f t="shared" si="115"/>
        <v>1 missed</v>
      </c>
      <c r="CT79" s="111">
        <f t="shared" si="116"/>
        <v>2</v>
      </c>
      <c r="CU79" s="10">
        <f t="shared" si="117"/>
        <v>0.66666666666666663</v>
      </c>
      <c r="CV79" s="10" t="str">
        <f t="shared" si="118"/>
        <v>Q-1 A-1 || Q Total-2, A Total-1</v>
      </c>
      <c r="CW79" s="111" t="str" cm="1">
        <f t="array" ref="CW79">IFERROR(INDEX('Attendance-Slot-1'!$Q$2:$Q$1112,MATCH(1,('Attendance-Slot-1'!$A$2:$A$1112=$C79)*('Attendance-Slot-1'!$G$2:$G$1112=CW$2),0)),"No Data")</f>
        <v>P-S1_Onsite</v>
      </c>
      <c r="CX79" s="111" t="str" cm="1">
        <f t="array" ref="CX79">IFERROR(INDEX('Attendance-Slot-2'!$Q$2:$Q$2595,MATCH(1,('Attendance-Slot-2'!$A$2:$A$2595=$C79)*('Attendance-Slot-2'!$G$2:$G$2595=CW$2),0)),"No Data")</f>
        <v>No Data</v>
      </c>
      <c r="CY79" s="136">
        <f>VLOOKUP($CL79,'Written Exam Marks'!$H:$Q,10,FALSE)</f>
        <v>29.5</v>
      </c>
      <c r="CZ79" s="136">
        <f>VLOOKUP($CL79,'Written Exam Marks'!$H:$Q,9,FALSE)</f>
        <v>40</v>
      </c>
      <c r="DA79" s="111" t="str">
        <f t="shared" si="119"/>
        <v>Present</v>
      </c>
      <c r="DB79" s="111" t="str">
        <f t="shared" si="120"/>
        <v>P-S1_Onsite</v>
      </c>
      <c r="DC79" s="148" t="s">
        <v>5</v>
      </c>
      <c r="DD79" s="148" t="s">
        <v>5</v>
      </c>
      <c r="DE79" s="148" t="s">
        <v>5</v>
      </c>
      <c r="DF79" s="148">
        <v>13</v>
      </c>
      <c r="DG79" s="148">
        <v>19</v>
      </c>
      <c r="DH79" s="148">
        <v>32</v>
      </c>
      <c r="DI79" s="148">
        <v>65</v>
      </c>
      <c r="DJ79" s="66" t="s">
        <v>7351</v>
      </c>
      <c r="DK79" s="66" t="s">
        <v>1631</v>
      </c>
      <c r="DL79" s="68" t="str">
        <f t="shared" si="121"/>
        <v>2025EM1100076-MDSDF406</v>
      </c>
      <c r="DM79" s="66" t="str">
        <f t="shared" si="122"/>
        <v>3 missed</v>
      </c>
      <c r="DN79" s="66" t="str">
        <f t="shared" si="123"/>
        <v>0 missed</v>
      </c>
      <c r="DO79" s="62">
        <f t="shared" si="124"/>
        <v>0</v>
      </c>
      <c r="DP79" s="62">
        <f t="shared" si="125"/>
        <v>2</v>
      </c>
      <c r="DQ79" s="67">
        <f t="shared" si="126"/>
        <v>0</v>
      </c>
      <c r="DR79" s="67">
        <f t="shared" si="127"/>
        <v>1</v>
      </c>
      <c r="DS79" s="66" t="str">
        <f t="shared" si="128"/>
        <v>3 missed</v>
      </c>
      <c r="DT79" s="62">
        <f t="shared" si="129"/>
        <v>2</v>
      </c>
      <c r="DU79" s="68">
        <f t="shared" si="130"/>
        <v>0.4</v>
      </c>
      <c r="DV79" s="68" t="str">
        <f t="shared" si="131"/>
        <v>Q-0 A-2 || Q Total-3, A Total-2</v>
      </c>
      <c r="DW79" s="62" t="str" cm="1">
        <f t="array" ref="DW79">IFERROR(INDEX('Attendance-Slot-1'!$Q$2:$Q$1112,MATCH(1,('Attendance-Slot-1'!$A$2:$A$1112=$C79)*('Attendance-Slot-1'!$G$2:$G$1112=DW$2),0)),"No Data")</f>
        <v>P-S1_Onsite</v>
      </c>
      <c r="DX79" s="62" t="str" cm="1">
        <f t="array" ref="DX79">IFERROR(INDEX('Attendance-Slot-2'!$Q$2:$Q$2595,MATCH(1,('Attendance-Slot-2'!$A$2:$A$2595=$C79)*('Attendance-Slot-2'!$G$2:$G$2595=DW$2),0)),"No Data")</f>
        <v>No Data</v>
      </c>
      <c r="DY79" s="137">
        <f>VLOOKUP($DL79,'Written Exam Marks'!$H:$Q,10,FALSE)</f>
        <v>27</v>
      </c>
      <c r="DZ79" s="137">
        <f>VLOOKUP($DL79,'Written Exam Marks'!$H:$Q,9,FALSE)</f>
        <v>35</v>
      </c>
      <c r="EA79" s="62" t="str">
        <f t="shared" si="132"/>
        <v>Present</v>
      </c>
      <c r="EB79" s="62" t="str">
        <f t="shared" si="133"/>
        <v>P-S1_Onsite</v>
      </c>
      <c r="EC79" s="114" t="str">
        <f t="shared" si="70"/>
        <v>P-5, 
A-0, 
No Data-0</v>
      </c>
      <c r="ED79" s="114" t="str">
        <f t="shared" si="71"/>
        <v>P-0, 
A-0, 
No Data-5</v>
      </c>
      <c r="EE79" s="114" t="str">
        <f t="shared" si="134"/>
        <v>P-S1_Onsite</v>
      </c>
      <c r="EF79" s="114" t="str">
        <f t="shared" si="135"/>
        <v>P-S1_Onsite</v>
      </c>
      <c r="EG79" s="114" t="str">
        <f t="shared" si="136"/>
        <v>P-S1_Onsite</v>
      </c>
      <c r="EH79" s="114" t="str">
        <f t="shared" si="137"/>
        <v>P-S1_Onsite</v>
      </c>
      <c r="EI79" s="114" t="str">
        <f t="shared" si="138"/>
        <v>P-S1_Onsite</v>
      </c>
      <c r="EJ79" s="114" t="str">
        <f t="shared" si="139"/>
        <v>P-5, A-0, No Data-0</v>
      </c>
      <c r="EK79" s="114" t="s">
        <v>10453</v>
      </c>
      <c r="EL79" s="114">
        <v>20.5</v>
      </c>
      <c r="EM79" s="114">
        <v>9</v>
      </c>
      <c r="EN79" s="114">
        <v>49</v>
      </c>
      <c r="EO79" s="114">
        <v>78.5</v>
      </c>
      <c r="EP79" s="114" t="s">
        <v>7217</v>
      </c>
      <c r="EQ79" s="114" t="s">
        <v>1054</v>
      </c>
      <c r="ER79" s="114" t="s">
        <v>1871</v>
      </c>
      <c r="ES79" s="114"/>
      <c r="ET79" s="30" t="s">
        <v>1871</v>
      </c>
    </row>
    <row r="80" spans="1:150" x14ac:dyDescent="0.25">
      <c r="A80" s="114">
        <v>77</v>
      </c>
      <c r="B80" s="114" t="s">
        <v>7224</v>
      </c>
      <c r="C80" s="80" t="s">
        <v>1880</v>
      </c>
      <c r="D80" s="30" t="s">
        <v>1881</v>
      </c>
      <c r="E80" s="30" t="s">
        <v>1882</v>
      </c>
      <c r="F80" s="33" t="s">
        <v>7202</v>
      </c>
      <c r="G80" s="30" t="s">
        <v>1883</v>
      </c>
      <c r="H80" s="143" t="s">
        <v>5</v>
      </c>
      <c r="I80" s="143">
        <v>15</v>
      </c>
      <c r="J80" s="143">
        <v>17</v>
      </c>
      <c r="K80" s="143">
        <v>15</v>
      </c>
      <c r="L80" s="143">
        <v>47</v>
      </c>
      <c r="M80" s="143">
        <v>65</v>
      </c>
      <c r="N80" s="40" t="s">
        <v>7314</v>
      </c>
      <c r="O80" s="40" t="s">
        <v>1593</v>
      </c>
      <c r="P80" s="13" t="str">
        <f t="shared" si="72"/>
        <v>2025EM1100077-MDSDF401</v>
      </c>
      <c r="Q80" s="40" t="str">
        <f t="shared" si="73"/>
        <v>1 missed</v>
      </c>
      <c r="R80" s="40" t="str">
        <f t="shared" si="74"/>
        <v>0 missed</v>
      </c>
      <c r="S80" s="40">
        <f t="shared" si="75"/>
        <v>2</v>
      </c>
      <c r="T80" s="40">
        <f t="shared" si="76"/>
        <v>1</v>
      </c>
      <c r="U80" s="41">
        <f t="shared" si="77"/>
        <v>0.66666666666666663</v>
      </c>
      <c r="V80" s="41">
        <f t="shared" si="78"/>
        <v>1</v>
      </c>
      <c r="W80" s="40" t="str">
        <f t="shared" si="79"/>
        <v>1 missed</v>
      </c>
      <c r="X80" s="113">
        <f t="shared" si="80"/>
        <v>3</v>
      </c>
      <c r="Y80" s="13">
        <f t="shared" si="81"/>
        <v>0.75</v>
      </c>
      <c r="Z80" s="13" t="str">
        <f t="shared" si="82"/>
        <v>Q-2 A-1 || Q Total-3, A Total-1</v>
      </c>
      <c r="AA80" s="113" t="str" cm="1">
        <f t="array" ref="AA80">IFERROR(INDEX('Attendance-Slot-1'!$Q$2:$Q$1112,MATCH(1,('Attendance-Slot-1'!$A$2:$A$1112=$C80)*('Attendance-Slot-1'!$G$2:$G$1112=AA$2),0)),"No Data")</f>
        <v>A-S1_Onsite</v>
      </c>
      <c r="AB80" s="113" t="str" cm="1">
        <f t="array" ref="AB80">IFERROR(INDEX('Attendance-Slot-2'!$Q$2:$Q$2595,MATCH(1,('Attendance-Slot-2'!$A$2:$A$2595=$C80)*('Attendance-Slot-2'!$G$2:$G$2595=AA$2),0)),"No Data")</f>
        <v>A-S2_Onsite</v>
      </c>
      <c r="AC80" s="133" t="e">
        <f>VLOOKUP($P80,'Written Exam Marks'!$H:$Q,10,FALSE)</f>
        <v>#N/A</v>
      </c>
      <c r="AD80" s="133" t="e">
        <f>VLOOKUP($P80,'Written Exam Marks'!$H:$Q,9,FALSE)</f>
        <v>#N/A</v>
      </c>
      <c r="AE80" s="113" t="str">
        <f t="shared" si="83"/>
        <v>Absent</v>
      </c>
      <c r="AF80" s="113" t="str">
        <f t="shared" si="84"/>
        <v>A-S1_Onsite</v>
      </c>
      <c r="AG80" s="146" t="s">
        <v>5</v>
      </c>
      <c r="AH80" s="146" t="s">
        <v>5</v>
      </c>
      <c r="AI80" s="146">
        <v>10</v>
      </c>
      <c r="AJ80" s="146">
        <v>9</v>
      </c>
      <c r="AK80" s="146">
        <v>10</v>
      </c>
      <c r="AL80" s="146">
        <v>10</v>
      </c>
      <c r="AM80" s="146">
        <v>39</v>
      </c>
      <c r="AN80" s="146">
        <v>60</v>
      </c>
      <c r="AO80" s="43" t="s">
        <v>7336</v>
      </c>
      <c r="AP80" s="43" t="s">
        <v>1598</v>
      </c>
      <c r="AQ80" s="50" t="str">
        <f t="shared" si="85"/>
        <v>2025EM1100077-MDSDF402</v>
      </c>
      <c r="AR80" s="43" t="str">
        <f t="shared" si="86"/>
        <v>2 missed</v>
      </c>
      <c r="AS80" s="47" t="s">
        <v>7342</v>
      </c>
      <c r="AT80" s="43">
        <f t="shared" si="87"/>
        <v>4</v>
      </c>
      <c r="AU80" s="48" t="s">
        <v>7342</v>
      </c>
      <c r="AV80" s="49">
        <f t="shared" si="88"/>
        <v>0.66666666666666663</v>
      </c>
      <c r="AW80" s="48" t="s">
        <v>7342</v>
      </c>
      <c r="AX80" s="43" t="str">
        <f t="shared" si="89"/>
        <v>2 missed</v>
      </c>
      <c r="AY80" s="42">
        <f t="shared" si="90"/>
        <v>4</v>
      </c>
      <c r="AZ80" s="50">
        <f t="shared" si="91"/>
        <v>0.66666666666666663</v>
      </c>
      <c r="BA80" s="50" t="str">
        <f t="shared" si="92"/>
        <v>Q-4 A-- || Q Total-6, A Total-0</v>
      </c>
      <c r="BB80" s="42" t="str" cm="1">
        <f t="array" ref="BB80">IFERROR(INDEX('Attendance-Slot-1'!$Q$2:$Q$1112,MATCH(1,('Attendance-Slot-1'!$A$2:$A$1112=$C80)*('Attendance-Slot-1'!$G$2:$G$1112=BB$2),0)),"No Data")</f>
        <v>P-S1_Onsite</v>
      </c>
      <c r="BC80" s="42" t="str" cm="1">
        <f t="array" ref="BC80">IFERROR(INDEX('Attendance-Slot-2'!$Q$2:$Q$2595,MATCH(1,('Attendance-Slot-2'!$A$2:$A$2595=$C80)*('Attendance-Slot-2'!$G$2:$G$2595=BB$2),0)),"No Data")</f>
        <v>No Data</v>
      </c>
      <c r="BD80" s="134">
        <f>VLOOKUP($AQ80,'Written Exam Marks'!$H:$Q,10,FALSE)</f>
        <v>23</v>
      </c>
      <c r="BE80" s="134">
        <f>VLOOKUP($AQ80,'Written Exam Marks'!$H:$Q,9,FALSE)</f>
        <v>40</v>
      </c>
      <c r="BF80" s="42" t="str">
        <f t="shared" si="93"/>
        <v>Present</v>
      </c>
      <c r="BG80" s="42" t="str">
        <f t="shared" si="94"/>
        <v>P-S1_Onsite</v>
      </c>
      <c r="BH80" s="147" t="s">
        <v>5</v>
      </c>
      <c r="BI80" s="147">
        <v>22.5</v>
      </c>
      <c r="BJ80" s="147">
        <v>22.5</v>
      </c>
      <c r="BK80" s="147">
        <v>60</v>
      </c>
      <c r="BL80" s="52" t="s">
        <v>3697</v>
      </c>
      <c r="BM80" s="52" t="s">
        <v>1606</v>
      </c>
      <c r="BN80" s="57" t="str">
        <f t="shared" si="95"/>
        <v>2025EM1100077-MDSDF403</v>
      </c>
      <c r="BO80" s="52" t="str">
        <f t="shared" si="96"/>
        <v>1 missed</v>
      </c>
      <c r="BP80" s="52" t="str">
        <f t="shared" si="97"/>
        <v>0 missed</v>
      </c>
      <c r="BQ80" s="52">
        <f t="shared" si="98"/>
        <v>0</v>
      </c>
      <c r="BR80" s="52">
        <f t="shared" si="99"/>
        <v>1</v>
      </c>
      <c r="BS80" s="56">
        <f t="shared" si="100"/>
        <v>0</v>
      </c>
      <c r="BT80" s="56">
        <f t="shared" si="101"/>
        <v>1</v>
      </c>
      <c r="BU80" s="52" t="str">
        <f t="shared" si="102"/>
        <v>1 missed</v>
      </c>
      <c r="BV80" s="51">
        <f t="shared" si="103"/>
        <v>1</v>
      </c>
      <c r="BW80" s="57">
        <f t="shared" si="104"/>
        <v>0.5</v>
      </c>
      <c r="BX80" s="57" t="str">
        <f t="shared" si="105"/>
        <v>Q-0 A-1 || Q Total-1, A Total-1</v>
      </c>
      <c r="BY80" s="51" t="str" cm="1">
        <f t="array" ref="BY80">IFERROR(INDEX('Attendance-Slot-1'!$Q$2:$Q$1112,MATCH(1,('Attendance-Slot-1'!$A$2:$A$1112=$C80)*('Attendance-Slot-1'!$G$2:$G$1112=BY$2),0)),"No Data")</f>
        <v>A-S1_Onsite</v>
      </c>
      <c r="BZ80" s="51" t="str" cm="1">
        <f t="array" ref="BZ80">IFERROR(INDEX('Attendance-Slot-2'!$Q$2:$Q$2595,MATCH(1,('Attendance-Slot-2'!$A$2:$A$2595=$C80)*('Attendance-Slot-2'!$G$2:$G$2595=BY$2),0)),"No Data")</f>
        <v>A-S2_Onsite</v>
      </c>
      <c r="CA80" s="135" t="e">
        <f>VLOOKUP($BN80,'Written Exam Marks'!$H:$Q,10,FALSE)</f>
        <v>#N/A</v>
      </c>
      <c r="CB80" s="135" t="e">
        <f>VLOOKUP($BN80,'Written Exam Marks'!$H:$Q,9,FALSE)</f>
        <v>#N/A</v>
      </c>
      <c r="CC80" s="51" t="str">
        <f t="shared" si="106"/>
        <v>Absent</v>
      </c>
      <c r="CD80" s="51" t="str">
        <f t="shared" si="107"/>
        <v>A-S1_Onsite</v>
      </c>
      <c r="CE80" s="29">
        <v>18</v>
      </c>
      <c r="CF80" s="29" t="s">
        <v>5</v>
      </c>
      <c r="CG80" s="29">
        <v>18</v>
      </c>
      <c r="CH80" s="29">
        <v>36</v>
      </c>
      <c r="CI80" s="29">
        <v>60</v>
      </c>
      <c r="CJ80" s="61" t="s">
        <v>7343</v>
      </c>
      <c r="CK80" s="61" t="s">
        <v>1613</v>
      </c>
      <c r="CL80" s="10" t="str">
        <f t="shared" si="108"/>
        <v>2025EM1100077-MDSDF404</v>
      </c>
      <c r="CM80" s="61" t="str">
        <f t="shared" si="109"/>
        <v>1 missed</v>
      </c>
      <c r="CN80" s="61" t="str">
        <f t="shared" si="110"/>
        <v>0 missed</v>
      </c>
      <c r="CO80" s="111">
        <f t="shared" si="111"/>
        <v>1</v>
      </c>
      <c r="CP80" s="111">
        <f t="shared" si="112"/>
        <v>1</v>
      </c>
      <c r="CQ80" s="9">
        <f t="shared" si="113"/>
        <v>0.5</v>
      </c>
      <c r="CR80" s="9">
        <f t="shared" si="114"/>
        <v>1</v>
      </c>
      <c r="CS80" s="61" t="str">
        <f t="shared" si="115"/>
        <v>1 missed</v>
      </c>
      <c r="CT80" s="111">
        <f t="shared" si="116"/>
        <v>2</v>
      </c>
      <c r="CU80" s="10">
        <f t="shared" si="117"/>
        <v>0.66666666666666663</v>
      </c>
      <c r="CV80" s="10" t="str">
        <f t="shared" si="118"/>
        <v>Q-1 A-1 || Q Total-2, A Total-1</v>
      </c>
      <c r="CW80" s="111" t="str" cm="1">
        <f t="array" ref="CW80">IFERROR(INDEX('Attendance-Slot-1'!$Q$2:$Q$1112,MATCH(1,('Attendance-Slot-1'!$A$2:$A$1112=$C80)*('Attendance-Slot-1'!$G$2:$G$1112=CW$2),0)),"No Data")</f>
        <v>A-S1_Onsite</v>
      </c>
      <c r="CX80" s="111" t="str" cm="1">
        <f t="array" ref="CX80">IFERROR(INDEX('Attendance-Slot-2'!$Q$2:$Q$2595,MATCH(1,('Attendance-Slot-2'!$A$2:$A$2595=$C80)*('Attendance-Slot-2'!$G$2:$G$2595=CW$2),0)),"No Data")</f>
        <v>A-S2_Onsite</v>
      </c>
      <c r="CY80" s="136" t="e">
        <f>VLOOKUP($CL80,'Written Exam Marks'!$H:$Q,10,FALSE)</f>
        <v>#N/A</v>
      </c>
      <c r="CZ80" s="136" t="e">
        <f>VLOOKUP($CL80,'Written Exam Marks'!$H:$Q,9,FALSE)</f>
        <v>#N/A</v>
      </c>
      <c r="DA80" s="111" t="str">
        <f t="shared" si="119"/>
        <v>Absent</v>
      </c>
      <c r="DB80" s="111" t="str">
        <f t="shared" si="120"/>
        <v>A-S1_Onsite</v>
      </c>
      <c r="DC80" s="148" t="s">
        <v>5</v>
      </c>
      <c r="DD80" s="148" t="s">
        <v>5</v>
      </c>
      <c r="DE80" s="148" t="s">
        <v>5</v>
      </c>
      <c r="DF80" s="148" t="s">
        <v>5</v>
      </c>
      <c r="DG80" s="148">
        <v>18</v>
      </c>
      <c r="DH80" s="148">
        <v>18</v>
      </c>
      <c r="DI80" s="148">
        <v>65</v>
      </c>
      <c r="DJ80" s="66" t="s">
        <v>7351</v>
      </c>
      <c r="DK80" s="66" t="s">
        <v>1631</v>
      </c>
      <c r="DL80" s="68" t="str">
        <f t="shared" si="121"/>
        <v>2025EM1100077-MDSDF406</v>
      </c>
      <c r="DM80" s="66" t="str">
        <f t="shared" si="122"/>
        <v>3 missed</v>
      </c>
      <c r="DN80" s="66" t="str">
        <f t="shared" si="123"/>
        <v>1 missed</v>
      </c>
      <c r="DO80" s="62">
        <f t="shared" si="124"/>
        <v>0</v>
      </c>
      <c r="DP80" s="62">
        <f t="shared" si="125"/>
        <v>1</v>
      </c>
      <c r="DQ80" s="67">
        <f t="shared" si="126"/>
        <v>0</v>
      </c>
      <c r="DR80" s="67">
        <f t="shared" si="127"/>
        <v>0.5</v>
      </c>
      <c r="DS80" s="66" t="str">
        <f t="shared" si="128"/>
        <v>4 missed</v>
      </c>
      <c r="DT80" s="62">
        <f t="shared" si="129"/>
        <v>1</v>
      </c>
      <c r="DU80" s="68">
        <f t="shared" si="130"/>
        <v>0.2</v>
      </c>
      <c r="DV80" s="68" t="str">
        <f t="shared" si="131"/>
        <v>Q-0 A-1 || Q Total-3, A Total-2</v>
      </c>
      <c r="DW80" s="62" t="str" cm="1">
        <f t="array" ref="DW80">IFERROR(INDEX('Attendance-Slot-1'!$Q$2:$Q$1112,MATCH(1,('Attendance-Slot-1'!$A$2:$A$1112=$C80)*('Attendance-Slot-1'!$G$2:$G$1112=DW$2),0)),"No Data")</f>
        <v>A-S1_Onsite</v>
      </c>
      <c r="DX80" s="62" t="str" cm="1">
        <f t="array" ref="DX80">IFERROR(INDEX('Attendance-Slot-2'!$Q$2:$Q$2595,MATCH(1,('Attendance-Slot-2'!$A$2:$A$2595=$C80)*('Attendance-Slot-2'!$G$2:$G$2595=DW$2),0)),"No Data")</f>
        <v>A-S2_Onsite</v>
      </c>
      <c r="DY80" s="137" t="e">
        <f>VLOOKUP($DL80,'Written Exam Marks'!$H:$Q,10,FALSE)</f>
        <v>#N/A</v>
      </c>
      <c r="DZ80" s="137" t="e">
        <f>VLOOKUP($DL80,'Written Exam Marks'!$H:$Q,9,FALSE)</f>
        <v>#N/A</v>
      </c>
      <c r="EA80" s="62" t="str">
        <f t="shared" si="132"/>
        <v>Absent</v>
      </c>
      <c r="EB80" s="62" t="str">
        <f t="shared" si="133"/>
        <v>A-S1_Onsite</v>
      </c>
      <c r="EC80" s="114" t="str">
        <f t="shared" si="70"/>
        <v>P-1, 
A-4, 
No Data-0</v>
      </c>
      <c r="ED80" s="114" t="str">
        <f t="shared" si="71"/>
        <v>P-0, 
A-4, 
No Data-1</v>
      </c>
      <c r="EE80" s="114" t="str">
        <f t="shared" si="134"/>
        <v>A-S1_Onsite</v>
      </c>
      <c r="EF80" s="114" t="str">
        <f t="shared" si="135"/>
        <v>P-S1_Onsite</v>
      </c>
      <c r="EG80" s="114" t="str">
        <f t="shared" si="136"/>
        <v>A-S1_Onsite</v>
      </c>
      <c r="EH80" s="114" t="str">
        <f t="shared" si="137"/>
        <v>A-S1_Onsite</v>
      </c>
      <c r="EI80" s="114" t="str">
        <f t="shared" si="138"/>
        <v>A-S1_Onsite</v>
      </c>
      <c r="EJ80" s="114" t="str">
        <f t="shared" si="139"/>
        <v>P-1, A-4, No Data-0</v>
      </c>
      <c r="EK80" s="114" t="s">
        <v>10453</v>
      </c>
      <c r="EL80" s="114">
        <v>26.5</v>
      </c>
      <c r="EM80" s="114">
        <v>9</v>
      </c>
      <c r="EN80" s="114">
        <v>57</v>
      </c>
      <c r="EO80" s="114">
        <v>92.5</v>
      </c>
      <c r="EP80" s="114" t="s">
        <v>7217</v>
      </c>
      <c r="EQ80" s="114" t="s">
        <v>1054</v>
      </c>
      <c r="ER80" s="114" t="s">
        <v>1880</v>
      </c>
      <c r="ES80" s="114"/>
      <c r="ET80" s="30" t="s">
        <v>1880</v>
      </c>
    </row>
    <row r="81" spans="1:150" x14ac:dyDescent="0.25">
      <c r="A81" s="114">
        <v>78</v>
      </c>
      <c r="B81" s="114" t="s">
        <v>7224</v>
      </c>
      <c r="C81" s="80" t="s">
        <v>1889</v>
      </c>
      <c r="D81" s="30" t="s">
        <v>1890</v>
      </c>
      <c r="E81" s="30" t="s">
        <v>1891</v>
      </c>
      <c r="F81" s="33" t="s">
        <v>7202</v>
      </c>
      <c r="G81" s="30" t="s">
        <v>1892</v>
      </c>
      <c r="H81" s="143">
        <v>15</v>
      </c>
      <c r="I81" s="143">
        <v>15</v>
      </c>
      <c r="J81" s="143">
        <v>18</v>
      </c>
      <c r="K81" s="143">
        <v>15</v>
      </c>
      <c r="L81" s="143">
        <v>63</v>
      </c>
      <c r="M81" s="143">
        <v>65</v>
      </c>
      <c r="N81" s="40" t="s">
        <v>7314</v>
      </c>
      <c r="O81" s="40" t="s">
        <v>1593</v>
      </c>
      <c r="P81" s="13" t="str">
        <f t="shared" si="72"/>
        <v>2025EM1100078-MDSDF401</v>
      </c>
      <c r="Q81" s="40" t="str">
        <f t="shared" si="73"/>
        <v>0 missed</v>
      </c>
      <c r="R81" s="40" t="str">
        <f t="shared" si="74"/>
        <v>0 missed</v>
      </c>
      <c r="S81" s="40">
        <f t="shared" si="75"/>
        <v>3</v>
      </c>
      <c r="T81" s="40">
        <f t="shared" si="76"/>
        <v>1</v>
      </c>
      <c r="U81" s="41">
        <f t="shared" si="77"/>
        <v>1</v>
      </c>
      <c r="V81" s="41">
        <f t="shared" si="78"/>
        <v>1</v>
      </c>
      <c r="W81" s="40" t="str">
        <f t="shared" si="79"/>
        <v>0 missed</v>
      </c>
      <c r="X81" s="113">
        <f t="shared" si="80"/>
        <v>4</v>
      </c>
      <c r="Y81" s="13">
        <f t="shared" si="81"/>
        <v>1</v>
      </c>
      <c r="Z81" s="13" t="str">
        <f t="shared" si="82"/>
        <v>Q-3 A-1 || Q Total-3, A Total-1</v>
      </c>
      <c r="AA81" s="113" t="str" cm="1">
        <f t="array" ref="AA81">IFERROR(INDEX('Attendance-Slot-1'!$Q$2:$Q$1112,MATCH(1,('Attendance-Slot-1'!$A$2:$A$1112=$C81)*('Attendance-Slot-1'!$G$2:$G$1112=AA$2),0)),"No Data")</f>
        <v>P-S1_Onsite</v>
      </c>
      <c r="AB81" s="113" t="str" cm="1">
        <f t="array" ref="AB81">IFERROR(INDEX('Attendance-Slot-2'!$Q$2:$Q$2595,MATCH(1,('Attendance-Slot-2'!$A$2:$A$2595=$C81)*('Attendance-Slot-2'!$G$2:$G$2595=AA$2),0)),"No Data")</f>
        <v>No Data</v>
      </c>
      <c r="AC81" s="133">
        <f>VLOOKUP($P81,'Written Exam Marks'!$H:$Q,10,FALSE)</f>
        <v>14</v>
      </c>
      <c r="AD81" s="133">
        <f>VLOOKUP($P81,'Written Exam Marks'!$H:$Q,9,FALSE)</f>
        <v>35</v>
      </c>
      <c r="AE81" s="113" t="str">
        <f t="shared" si="83"/>
        <v>Present</v>
      </c>
      <c r="AF81" s="113" t="str">
        <f t="shared" si="84"/>
        <v>P-S1_Onsite</v>
      </c>
      <c r="AG81" s="146">
        <v>9.5</v>
      </c>
      <c r="AH81" s="146">
        <v>9</v>
      </c>
      <c r="AI81" s="146">
        <v>10</v>
      </c>
      <c r="AJ81" s="146">
        <v>10</v>
      </c>
      <c r="AK81" s="146">
        <v>10</v>
      </c>
      <c r="AL81" s="146">
        <v>10</v>
      </c>
      <c r="AM81" s="146">
        <v>58.5</v>
      </c>
      <c r="AN81" s="146">
        <v>60</v>
      </c>
      <c r="AO81" s="43" t="s">
        <v>7336</v>
      </c>
      <c r="AP81" s="43" t="s">
        <v>1598</v>
      </c>
      <c r="AQ81" s="50" t="str">
        <f t="shared" si="85"/>
        <v>2025EM1100078-MDSDF402</v>
      </c>
      <c r="AR81" s="43" t="str">
        <f t="shared" si="86"/>
        <v>0 missed</v>
      </c>
      <c r="AS81" s="47" t="s">
        <v>7342</v>
      </c>
      <c r="AT81" s="43">
        <f t="shared" si="87"/>
        <v>6</v>
      </c>
      <c r="AU81" s="48" t="s">
        <v>7342</v>
      </c>
      <c r="AV81" s="49">
        <f t="shared" si="88"/>
        <v>1</v>
      </c>
      <c r="AW81" s="48" t="s">
        <v>7342</v>
      </c>
      <c r="AX81" s="43" t="str">
        <f t="shared" si="89"/>
        <v>0 missed</v>
      </c>
      <c r="AY81" s="42">
        <f t="shared" si="90"/>
        <v>6</v>
      </c>
      <c r="AZ81" s="50">
        <f t="shared" si="91"/>
        <v>1</v>
      </c>
      <c r="BA81" s="50" t="str">
        <f t="shared" si="92"/>
        <v>Q-6 A-- || Q Total-6, A Total-0</v>
      </c>
      <c r="BB81" s="42" t="str" cm="1">
        <f t="array" ref="BB81">IFERROR(INDEX('Attendance-Slot-1'!$Q$2:$Q$1112,MATCH(1,('Attendance-Slot-1'!$A$2:$A$1112=$C81)*('Attendance-Slot-1'!$G$2:$G$1112=BB$2),0)),"No Data")</f>
        <v>P-S1_Onsite</v>
      </c>
      <c r="BC81" s="42" t="str" cm="1">
        <f t="array" ref="BC81">IFERROR(INDEX('Attendance-Slot-2'!$Q$2:$Q$2595,MATCH(1,('Attendance-Slot-2'!$A$2:$A$2595=$C81)*('Attendance-Slot-2'!$G$2:$G$2595=BB$2),0)),"No Data")</f>
        <v>No Data</v>
      </c>
      <c r="BD81" s="134">
        <f>VLOOKUP($AQ81,'Written Exam Marks'!$H:$Q,10,FALSE)</f>
        <v>11</v>
      </c>
      <c r="BE81" s="134">
        <f>VLOOKUP($AQ81,'Written Exam Marks'!$H:$Q,9,FALSE)</f>
        <v>40</v>
      </c>
      <c r="BF81" s="42" t="str">
        <f t="shared" si="93"/>
        <v>Present</v>
      </c>
      <c r="BG81" s="42" t="str">
        <f t="shared" si="94"/>
        <v>P-S1_Onsite</v>
      </c>
      <c r="BH81" s="147">
        <v>20</v>
      </c>
      <c r="BI81" s="147">
        <v>31</v>
      </c>
      <c r="BJ81" s="147">
        <v>51</v>
      </c>
      <c r="BK81" s="147">
        <v>60</v>
      </c>
      <c r="BL81" s="52" t="s">
        <v>3697</v>
      </c>
      <c r="BM81" s="52" t="s">
        <v>1606</v>
      </c>
      <c r="BN81" s="57" t="str">
        <f t="shared" si="95"/>
        <v>2025EM1100078-MDSDF403</v>
      </c>
      <c r="BO81" s="52" t="str">
        <f t="shared" si="96"/>
        <v>0 missed</v>
      </c>
      <c r="BP81" s="52" t="str">
        <f t="shared" si="97"/>
        <v>0 missed</v>
      </c>
      <c r="BQ81" s="52">
        <f t="shared" si="98"/>
        <v>1</v>
      </c>
      <c r="BR81" s="52">
        <f t="shared" si="99"/>
        <v>1</v>
      </c>
      <c r="BS81" s="56">
        <f t="shared" si="100"/>
        <v>1</v>
      </c>
      <c r="BT81" s="56">
        <f t="shared" si="101"/>
        <v>1</v>
      </c>
      <c r="BU81" s="52" t="str">
        <f t="shared" si="102"/>
        <v>0 missed</v>
      </c>
      <c r="BV81" s="51">
        <f t="shared" si="103"/>
        <v>2</v>
      </c>
      <c r="BW81" s="57">
        <f t="shared" si="104"/>
        <v>1</v>
      </c>
      <c r="BX81" s="57" t="str">
        <f t="shared" si="105"/>
        <v>Q-1 A-1 || Q Total-1, A Total-1</v>
      </c>
      <c r="BY81" s="51" t="str" cm="1">
        <f t="array" ref="BY81">IFERROR(INDEX('Attendance-Slot-1'!$Q$2:$Q$1112,MATCH(1,('Attendance-Slot-1'!$A$2:$A$1112=$C81)*('Attendance-Slot-1'!$G$2:$G$1112=BY$2),0)),"No Data")</f>
        <v>No Data</v>
      </c>
      <c r="BZ81" s="51" t="str" cm="1">
        <f t="array" ref="BZ81">IFERROR(INDEX('Attendance-Slot-2'!$Q$2:$Q$2595,MATCH(1,('Attendance-Slot-2'!$A$2:$A$2595=$C81)*('Attendance-Slot-2'!$G$2:$G$2595=BY$2),0)),"No Data")</f>
        <v>P-S2_Onsite</v>
      </c>
      <c r="CA81" s="135">
        <f>VLOOKUP($BN81,'Written Exam Marks'!$H:$Q,10,FALSE)</f>
        <v>20.5</v>
      </c>
      <c r="CB81" s="135">
        <f>VLOOKUP($BN81,'Written Exam Marks'!$H:$Q,9,FALSE)</f>
        <v>40</v>
      </c>
      <c r="CC81" s="51" t="str">
        <f t="shared" si="106"/>
        <v>Present</v>
      </c>
      <c r="CD81" s="51" t="str">
        <f t="shared" si="107"/>
        <v>P-S2_Onsite</v>
      </c>
      <c r="CE81" s="29">
        <v>19</v>
      </c>
      <c r="CF81" s="29">
        <v>20</v>
      </c>
      <c r="CG81" s="29">
        <v>18</v>
      </c>
      <c r="CH81" s="29">
        <v>57</v>
      </c>
      <c r="CI81" s="29">
        <v>60</v>
      </c>
      <c r="CJ81" s="61" t="s">
        <v>7343</v>
      </c>
      <c r="CK81" s="61" t="s">
        <v>1613</v>
      </c>
      <c r="CL81" s="10" t="str">
        <f t="shared" si="108"/>
        <v>2025EM1100078-MDSDF404</v>
      </c>
      <c r="CM81" s="61" t="str">
        <f t="shared" si="109"/>
        <v>0 missed</v>
      </c>
      <c r="CN81" s="61" t="str">
        <f t="shared" si="110"/>
        <v>0 missed</v>
      </c>
      <c r="CO81" s="111">
        <f t="shared" si="111"/>
        <v>2</v>
      </c>
      <c r="CP81" s="111">
        <f t="shared" si="112"/>
        <v>1</v>
      </c>
      <c r="CQ81" s="9">
        <f t="shared" si="113"/>
        <v>1</v>
      </c>
      <c r="CR81" s="9">
        <f t="shared" si="114"/>
        <v>1</v>
      </c>
      <c r="CS81" s="61" t="str">
        <f t="shared" si="115"/>
        <v>0 missed</v>
      </c>
      <c r="CT81" s="111">
        <f t="shared" si="116"/>
        <v>3</v>
      </c>
      <c r="CU81" s="10">
        <f t="shared" si="117"/>
        <v>1</v>
      </c>
      <c r="CV81" s="10" t="str">
        <f t="shared" si="118"/>
        <v>Q-2 A-1 || Q Total-2, A Total-1</v>
      </c>
      <c r="CW81" s="111" t="str" cm="1">
        <f t="array" ref="CW81">IFERROR(INDEX('Attendance-Slot-1'!$Q$2:$Q$1112,MATCH(1,('Attendance-Slot-1'!$A$2:$A$1112=$C81)*('Attendance-Slot-1'!$G$2:$G$1112=CW$2),0)),"No Data")</f>
        <v>P-S1_Onsite</v>
      </c>
      <c r="CX81" s="111" t="str" cm="1">
        <f t="array" ref="CX81">IFERROR(INDEX('Attendance-Slot-2'!$Q$2:$Q$2595,MATCH(1,('Attendance-Slot-2'!$A$2:$A$2595=$C81)*('Attendance-Slot-2'!$G$2:$G$2595=CW$2),0)),"No Data")</f>
        <v>No Data</v>
      </c>
      <c r="CY81" s="136">
        <f>VLOOKUP($CL81,'Written Exam Marks'!$H:$Q,10,FALSE)</f>
        <v>26.5</v>
      </c>
      <c r="CZ81" s="136">
        <f>VLOOKUP($CL81,'Written Exam Marks'!$H:$Q,9,FALSE)</f>
        <v>40</v>
      </c>
      <c r="DA81" s="111" t="str">
        <f t="shared" si="119"/>
        <v>Present</v>
      </c>
      <c r="DB81" s="111" t="str">
        <f t="shared" si="120"/>
        <v>P-S1_Onsite</v>
      </c>
      <c r="DC81" s="148">
        <v>6</v>
      </c>
      <c r="DD81" s="148" t="s">
        <v>5</v>
      </c>
      <c r="DE81" s="148">
        <v>8</v>
      </c>
      <c r="DF81" s="148">
        <v>16</v>
      </c>
      <c r="DG81" s="148">
        <v>17</v>
      </c>
      <c r="DH81" s="148">
        <v>47</v>
      </c>
      <c r="DI81" s="148">
        <v>65</v>
      </c>
      <c r="DJ81" s="66" t="s">
        <v>7351</v>
      </c>
      <c r="DK81" s="66" t="s">
        <v>1631</v>
      </c>
      <c r="DL81" s="68" t="str">
        <f t="shared" si="121"/>
        <v>2025EM1100078-MDSDF406</v>
      </c>
      <c r="DM81" s="66" t="str">
        <f t="shared" si="122"/>
        <v>1 missed</v>
      </c>
      <c r="DN81" s="66" t="str">
        <f t="shared" si="123"/>
        <v>0 missed</v>
      </c>
      <c r="DO81" s="62">
        <f t="shared" si="124"/>
        <v>2</v>
      </c>
      <c r="DP81" s="62">
        <f t="shared" si="125"/>
        <v>2</v>
      </c>
      <c r="DQ81" s="67">
        <f t="shared" si="126"/>
        <v>0.66666666666666663</v>
      </c>
      <c r="DR81" s="67">
        <f t="shared" si="127"/>
        <v>1</v>
      </c>
      <c r="DS81" s="66" t="str">
        <f t="shared" si="128"/>
        <v>1 missed</v>
      </c>
      <c r="DT81" s="62">
        <f t="shared" si="129"/>
        <v>4</v>
      </c>
      <c r="DU81" s="68">
        <f t="shared" si="130"/>
        <v>0.8</v>
      </c>
      <c r="DV81" s="68" t="str">
        <f t="shared" si="131"/>
        <v>Q-2 A-2 || Q Total-3, A Total-2</v>
      </c>
      <c r="DW81" s="62" t="str" cm="1">
        <f t="array" ref="DW81">IFERROR(INDEX('Attendance-Slot-1'!$Q$2:$Q$1112,MATCH(1,('Attendance-Slot-1'!$A$2:$A$1112=$C81)*('Attendance-Slot-1'!$G$2:$G$1112=DW$2),0)),"No Data")</f>
        <v>No Data</v>
      </c>
      <c r="DX81" s="62" t="str" cm="1">
        <f t="array" ref="DX81">IFERROR(INDEX('Attendance-Slot-2'!$Q$2:$Q$2595,MATCH(1,('Attendance-Slot-2'!$A$2:$A$2595=$C81)*('Attendance-Slot-2'!$G$2:$G$2595=DW$2),0)),"No Data")</f>
        <v>P-S2_Onsite</v>
      </c>
      <c r="DY81" s="137">
        <f>VLOOKUP($DL81,'Written Exam Marks'!$H:$Q,10,FALSE)</f>
        <v>27</v>
      </c>
      <c r="DZ81" s="137">
        <f>VLOOKUP($DL81,'Written Exam Marks'!$H:$Q,9,FALSE)</f>
        <v>35</v>
      </c>
      <c r="EA81" s="62" t="str">
        <f t="shared" si="132"/>
        <v>Present</v>
      </c>
      <c r="EB81" s="62" t="str">
        <f t="shared" si="133"/>
        <v>P-S2_Onsite</v>
      </c>
      <c r="EC81" s="114" t="str">
        <f t="shared" si="70"/>
        <v>P-3, 
A-0, 
No Data-2</v>
      </c>
      <c r="ED81" s="114" t="str">
        <f t="shared" si="71"/>
        <v>P-2, 
A-0, 
No Data-3</v>
      </c>
      <c r="EE81" s="114" t="str">
        <f t="shared" si="134"/>
        <v>P-S1_Onsite</v>
      </c>
      <c r="EF81" s="114" t="str">
        <f t="shared" si="135"/>
        <v>P-S1_Onsite</v>
      </c>
      <c r="EG81" s="114" t="str">
        <f t="shared" si="136"/>
        <v>P-S2_Onsite</v>
      </c>
      <c r="EH81" s="114" t="str">
        <f t="shared" si="137"/>
        <v>P-S1_Onsite</v>
      </c>
      <c r="EI81" s="114" t="str">
        <f t="shared" si="138"/>
        <v>P-S2_Onsite</v>
      </c>
      <c r="EJ81" s="114" t="str">
        <f t="shared" si="139"/>
        <v>P-5, A-0, No Data-0</v>
      </c>
      <c r="EK81" s="114" t="s">
        <v>10453</v>
      </c>
      <c r="EL81" s="114">
        <v>29</v>
      </c>
      <c r="EM81" s="114">
        <v>10</v>
      </c>
      <c r="EN81" s="114">
        <v>41</v>
      </c>
      <c r="EO81" s="114">
        <v>80</v>
      </c>
      <c r="EP81" s="114" t="s">
        <v>7217</v>
      </c>
      <c r="EQ81" s="114" t="s">
        <v>1054</v>
      </c>
      <c r="ER81" s="114" t="s">
        <v>1889</v>
      </c>
      <c r="ES81" s="114"/>
      <c r="ET81" s="30" t="s">
        <v>1889</v>
      </c>
    </row>
    <row r="82" spans="1:150" x14ac:dyDescent="0.25">
      <c r="A82" s="114">
        <v>79</v>
      </c>
      <c r="B82" s="114" t="s">
        <v>7224</v>
      </c>
      <c r="C82" s="80" t="s">
        <v>3834</v>
      </c>
      <c r="D82" s="30" t="s">
        <v>3835</v>
      </c>
      <c r="E82" s="30" t="s">
        <v>3836</v>
      </c>
      <c r="F82" s="33" t="s">
        <v>7202</v>
      </c>
      <c r="G82" s="30" t="s">
        <v>3837</v>
      </c>
      <c r="H82" s="143">
        <v>15</v>
      </c>
      <c r="I82" s="143">
        <v>15</v>
      </c>
      <c r="J82" s="143" t="s">
        <v>5</v>
      </c>
      <c r="K82" s="143" t="s">
        <v>5</v>
      </c>
      <c r="L82" s="143">
        <v>30</v>
      </c>
      <c r="M82" s="143">
        <v>65</v>
      </c>
      <c r="N82" s="40" t="s">
        <v>7314</v>
      </c>
      <c r="O82" s="40" t="s">
        <v>1593</v>
      </c>
      <c r="P82" s="13" t="str">
        <f t="shared" si="72"/>
        <v>2025EM1100079-MDSDF401</v>
      </c>
      <c r="Q82" s="40" t="str">
        <f t="shared" si="73"/>
        <v>1 missed</v>
      </c>
      <c r="R82" s="40" t="str">
        <f t="shared" si="74"/>
        <v>1 missed</v>
      </c>
      <c r="S82" s="40">
        <f t="shared" si="75"/>
        <v>2</v>
      </c>
      <c r="T82" s="40">
        <f t="shared" si="76"/>
        <v>0</v>
      </c>
      <c r="U82" s="41">
        <f t="shared" si="77"/>
        <v>0.66666666666666663</v>
      </c>
      <c r="V82" s="41">
        <f t="shared" si="78"/>
        <v>0</v>
      </c>
      <c r="W82" s="40" t="str">
        <f t="shared" si="79"/>
        <v>2 missed</v>
      </c>
      <c r="X82" s="113">
        <f t="shared" si="80"/>
        <v>2</v>
      </c>
      <c r="Y82" s="13">
        <f t="shared" si="81"/>
        <v>0.5</v>
      </c>
      <c r="Z82" s="13" t="str">
        <f t="shared" si="82"/>
        <v>Q-2 A-0 || Q Total-3, A Total-1</v>
      </c>
      <c r="AA82" s="113" t="str" cm="1">
        <f t="array" ref="AA82">IFERROR(INDEX('Attendance-Slot-1'!$Q$2:$Q$1112,MATCH(1,('Attendance-Slot-1'!$A$2:$A$1112=$C82)*('Attendance-Slot-1'!$G$2:$G$1112=AA$2),0)),"No Data")</f>
        <v>No Data</v>
      </c>
      <c r="AB82" s="113" t="str" cm="1">
        <f t="array" ref="AB82">IFERROR(INDEX('Attendance-Slot-2'!$Q$2:$Q$2595,MATCH(1,('Attendance-Slot-2'!$A$2:$A$2595=$C82)*('Attendance-Slot-2'!$G$2:$G$2595=AA$2),0)),"No Data")</f>
        <v>A-S2_Onsite</v>
      </c>
      <c r="AC82" s="133" t="e">
        <f>VLOOKUP($P82,'Written Exam Marks'!$H:$Q,10,FALSE)</f>
        <v>#N/A</v>
      </c>
      <c r="AD82" s="133" t="e">
        <f>VLOOKUP($P82,'Written Exam Marks'!$H:$Q,9,FALSE)</f>
        <v>#N/A</v>
      </c>
      <c r="AE82" s="113" t="str">
        <f t="shared" si="83"/>
        <v>Absent</v>
      </c>
      <c r="AF82" s="113" t="str">
        <f t="shared" si="84"/>
        <v>A-S2_Onsite</v>
      </c>
      <c r="AG82" s="146">
        <v>8.5</v>
      </c>
      <c r="AH82" s="146">
        <v>5</v>
      </c>
      <c r="AI82" s="146">
        <v>10</v>
      </c>
      <c r="AJ82" s="146">
        <v>10</v>
      </c>
      <c r="AK82" s="146" t="s">
        <v>5</v>
      </c>
      <c r="AL82" s="146" t="s">
        <v>5</v>
      </c>
      <c r="AM82" s="146">
        <v>33.5</v>
      </c>
      <c r="AN82" s="146">
        <v>60</v>
      </c>
      <c r="AO82" s="43" t="s">
        <v>7336</v>
      </c>
      <c r="AP82" s="43" t="s">
        <v>1598</v>
      </c>
      <c r="AQ82" s="50" t="str">
        <f t="shared" si="85"/>
        <v>2025EM1100079-MDSDF402</v>
      </c>
      <c r="AR82" s="43" t="str">
        <f t="shared" si="86"/>
        <v>2 missed</v>
      </c>
      <c r="AS82" s="47" t="s">
        <v>7342</v>
      </c>
      <c r="AT82" s="43">
        <f t="shared" si="87"/>
        <v>4</v>
      </c>
      <c r="AU82" s="48" t="s">
        <v>7342</v>
      </c>
      <c r="AV82" s="49">
        <f t="shared" si="88"/>
        <v>0.66666666666666663</v>
      </c>
      <c r="AW82" s="48" t="s">
        <v>7342</v>
      </c>
      <c r="AX82" s="43" t="str">
        <f t="shared" si="89"/>
        <v>2 missed</v>
      </c>
      <c r="AY82" s="42">
        <f t="shared" si="90"/>
        <v>4</v>
      </c>
      <c r="AZ82" s="50">
        <f t="shared" si="91"/>
        <v>0.66666666666666663</v>
      </c>
      <c r="BA82" s="50" t="str">
        <f t="shared" si="92"/>
        <v>Q-4 A-- || Q Total-6, A Total-0</v>
      </c>
      <c r="BB82" s="42" t="str" cm="1">
        <f t="array" ref="BB82">IFERROR(INDEX('Attendance-Slot-1'!$Q$2:$Q$1112,MATCH(1,('Attendance-Slot-1'!$A$2:$A$1112=$C82)*('Attendance-Slot-1'!$G$2:$G$1112=BB$2),0)),"No Data")</f>
        <v>No Data</v>
      </c>
      <c r="BC82" s="42" t="str" cm="1">
        <f t="array" ref="BC82">IFERROR(INDEX('Attendance-Slot-2'!$Q$2:$Q$2595,MATCH(1,('Attendance-Slot-2'!$A$2:$A$2595=$C82)*('Attendance-Slot-2'!$G$2:$G$2595=BB$2),0)),"No Data")</f>
        <v>A-S2_Onsite</v>
      </c>
      <c r="BD82" s="134" t="e">
        <f>VLOOKUP($AQ82,'Written Exam Marks'!$H:$Q,10,FALSE)</f>
        <v>#N/A</v>
      </c>
      <c r="BE82" s="134" t="e">
        <f>VLOOKUP($AQ82,'Written Exam Marks'!$H:$Q,9,FALSE)</f>
        <v>#N/A</v>
      </c>
      <c r="BF82" s="42" t="str">
        <f t="shared" si="93"/>
        <v>Absent</v>
      </c>
      <c r="BG82" s="42" t="str">
        <f t="shared" si="94"/>
        <v>A-S2_Onsite</v>
      </c>
      <c r="BH82" s="147">
        <v>20</v>
      </c>
      <c r="BI82" s="147">
        <v>25</v>
      </c>
      <c r="BJ82" s="147">
        <v>45</v>
      </c>
      <c r="BK82" s="147">
        <v>60</v>
      </c>
      <c r="BL82" s="52" t="s">
        <v>3697</v>
      </c>
      <c r="BM82" s="52" t="s">
        <v>1606</v>
      </c>
      <c r="BN82" s="57" t="str">
        <f t="shared" si="95"/>
        <v>2025EM1100079-MDSDF403</v>
      </c>
      <c r="BO82" s="52" t="str">
        <f t="shared" si="96"/>
        <v>0 missed</v>
      </c>
      <c r="BP82" s="52" t="str">
        <f t="shared" si="97"/>
        <v>0 missed</v>
      </c>
      <c r="BQ82" s="52">
        <f t="shared" si="98"/>
        <v>1</v>
      </c>
      <c r="BR82" s="52">
        <f t="shared" si="99"/>
        <v>1</v>
      </c>
      <c r="BS82" s="56">
        <f t="shared" si="100"/>
        <v>1</v>
      </c>
      <c r="BT82" s="56">
        <f t="shared" si="101"/>
        <v>1</v>
      </c>
      <c r="BU82" s="52" t="str">
        <f t="shared" si="102"/>
        <v>0 missed</v>
      </c>
      <c r="BV82" s="51">
        <f t="shared" si="103"/>
        <v>2</v>
      </c>
      <c r="BW82" s="57">
        <f t="shared" si="104"/>
        <v>1</v>
      </c>
      <c r="BX82" s="57" t="str">
        <f t="shared" si="105"/>
        <v>Q-1 A-1 || Q Total-1, A Total-1</v>
      </c>
      <c r="BY82" s="51" t="str" cm="1">
        <f t="array" ref="BY82">IFERROR(INDEX('Attendance-Slot-1'!$Q$2:$Q$1112,MATCH(1,('Attendance-Slot-1'!$A$2:$A$1112=$C82)*('Attendance-Slot-1'!$G$2:$G$1112=BY$2),0)),"No Data")</f>
        <v>No Data</v>
      </c>
      <c r="BZ82" s="51" t="str" cm="1">
        <f t="array" ref="BZ82">IFERROR(INDEX('Attendance-Slot-2'!$Q$2:$Q$2595,MATCH(1,('Attendance-Slot-2'!$A$2:$A$2595=$C82)*('Attendance-Slot-2'!$G$2:$G$2595=BY$2),0)),"No Data")</f>
        <v>A-S2_Onsite</v>
      </c>
      <c r="CA82" s="135" t="e">
        <f>VLOOKUP($BN82,'Written Exam Marks'!$H:$Q,10,FALSE)</f>
        <v>#N/A</v>
      </c>
      <c r="CB82" s="135" t="e">
        <f>VLOOKUP($BN82,'Written Exam Marks'!$H:$Q,9,FALSE)</f>
        <v>#N/A</v>
      </c>
      <c r="CC82" s="51" t="str">
        <f t="shared" si="106"/>
        <v>Absent</v>
      </c>
      <c r="CD82" s="51" t="str">
        <f t="shared" si="107"/>
        <v>A-S2_Onsite</v>
      </c>
      <c r="CE82" s="29">
        <v>20</v>
      </c>
      <c r="CF82" s="29" t="s">
        <v>5</v>
      </c>
      <c r="CG82" s="29" t="s">
        <v>5</v>
      </c>
      <c r="CH82" s="29">
        <v>20</v>
      </c>
      <c r="CI82" s="29">
        <v>60</v>
      </c>
      <c r="CJ82" s="61" t="s">
        <v>7343</v>
      </c>
      <c r="CK82" s="61" t="s">
        <v>1613</v>
      </c>
      <c r="CL82" s="10" t="str">
        <f t="shared" si="108"/>
        <v>2025EM1100079-MDSDF404</v>
      </c>
      <c r="CM82" s="61" t="str">
        <f t="shared" si="109"/>
        <v>1 missed</v>
      </c>
      <c r="CN82" s="61" t="str">
        <f t="shared" si="110"/>
        <v>1 missed</v>
      </c>
      <c r="CO82" s="111">
        <f t="shared" si="111"/>
        <v>1</v>
      </c>
      <c r="CP82" s="111">
        <f t="shared" si="112"/>
        <v>0</v>
      </c>
      <c r="CQ82" s="9">
        <f t="shared" si="113"/>
        <v>0.5</v>
      </c>
      <c r="CR82" s="9">
        <f t="shared" si="114"/>
        <v>0</v>
      </c>
      <c r="CS82" s="61" t="str">
        <f t="shared" si="115"/>
        <v>2 missed</v>
      </c>
      <c r="CT82" s="111">
        <f t="shared" si="116"/>
        <v>1</v>
      </c>
      <c r="CU82" s="10">
        <f t="shared" si="117"/>
        <v>0.33333333333333331</v>
      </c>
      <c r="CV82" s="10" t="str">
        <f t="shared" si="118"/>
        <v>Q-1 A-0 || Q Total-2, A Total-1</v>
      </c>
      <c r="CW82" s="111" t="str" cm="1">
        <f t="array" ref="CW82">IFERROR(INDEX('Attendance-Slot-1'!$Q$2:$Q$1112,MATCH(1,('Attendance-Slot-1'!$A$2:$A$1112=$C82)*('Attendance-Slot-1'!$G$2:$G$1112=CW$2),0)),"No Data")</f>
        <v>No Data</v>
      </c>
      <c r="CX82" s="111" t="str" cm="1">
        <f t="array" ref="CX82">IFERROR(INDEX('Attendance-Slot-2'!$Q$2:$Q$2595,MATCH(1,('Attendance-Slot-2'!$A$2:$A$2595=$C82)*('Attendance-Slot-2'!$G$2:$G$2595=CW$2),0)),"No Data")</f>
        <v>A-S2_Onsite</v>
      </c>
      <c r="CY82" s="136" t="e">
        <f>VLOOKUP($CL82,'Written Exam Marks'!$H:$Q,10,FALSE)</f>
        <v>#N/A</v>
      </c>
      <c r="CZ82" s="136" t="e">
        <f>VLOOKUP($CL82,'Written Exam Marks'!$H:$Q,9,FALSE)</f>
        <v>#N/A</v>
      </c>
      <c r="DA82" s="111" t="str">
        <f t="shared" si="119"/>
        <v>Absent</v>
      </c>
      <c r="DB82" s="111" t="str">
        <f t="shared" si="120"/>
        <v>A-S2_Onsite</v>
      </c>
      <c r="DC82" s="148">
        <v>7.5</v>
      </c>
      <c r="DD82" s="148">
        <v>7.625</v>
      </c>
      <c r="DE82" s="148" t="s">
        <v>5</v>
      </c>
      <c r="DF82" s="148" t="s">
        <v>5</v>
      </c>
      <c r="DG82" s="148" t="s">
        <v>5</v>
      </c>
      <c r="DH82" s="148">
        <v>15.125</v>
      </c>
      <c r="DI82" s="148">
        <v>65</v>
      </c>
      <c r="DJ82" s="66" t="s">
        <v>7351</v>
      </c>
      <c r="DK82" s="66" t="s">
        <v>1631</v>
      </c>
      <c r="DL82" s="68" t="str">
        <f t="shared" si="121"/>
        <v>2025EM1100079-MDSDF406</v>
      </c>
      <c r="DM82" s="66" t="str">
        <f t="shared" si="122"/>
        <v>1 missed</v>
      </c>
      <c r="DN82" s="66" t="str">
        <f t="shared" si="123"/>
        <v>2 missed</v>
      </c>
      <c r="DO82" s="62">
        <f t="shared" si="124"/>
        <v>2</v>
      </c>
      <c r="DP82" s="62">
        <f t="shared" si="125"/>
        <v>0</v>
      </c>
      <c r="DQ82" s="67">
        <f t="shared" si="126"/>
        <v>0.66666666666666663</v>
      </c>
      <c r="DR82" s="67">
        <f t="shared" si="127"/>
        <v>0</v>
      </c>
      <c r="DS82" s="66" t="str">
        <f t="shared" si="128"/>
        <v>3 missed</v>
      </c>
      <c r="DT82" s="62">
        <f t="shared" si="129"/>
        <v>2</v>
      </c>
      <c r="DU82" s="68">
        <f t="shared" si="130"/>
        <v>0.4</v>
      </c>
      <c r="DV82" s="68" t="str">
        <f t="shared" si="131"/>
        <v>Q-2 A-0 || Q Total-3, A Total-2</v>
      </c>
      <c r="DW82" s="62" t="str" cm="1">
        <f t="array" ref="DW82">IFERROR(INDEX('Attendance-Slot-1'!$Q$2:$Q$1112,MATCH(1,('Attendance-Slot-1'!$A$2:$A$1112=$C82)*('Attendance-Slot-1'!$G$2:$G$1112=DW$2),0)),"No Data")</f>
        <v>No Data</v>
      </c>
      <c r="DX82" s="62" t="str" cm="1">
        <f t="array" ref="DX82">IFERROR(INDEX('Attendance-Slot-2'!$Q$2:$Q$2595,MATCH(1,('Attendance-Slot-2'!$A$2:$A$2595=$C82)*('Attendance-Slot-2'!$G$2:$G$2595=DW$2),0)),"No Data")</f>
        <v>A-S2_Onsite</v>
      </c>
      <c r="DY82" s="137" t="e">
        <f>VLOOKUP($DL82,'Written Exam Marks'!$H:$Q,10,FALSE)</f>
        <v>#N/A</v>
      </c>
      <c r="DZ82" s="137" t="e">
        <f>VLOOKUP($DL82,'Written Exam Marks'!$H:$Q,9,FALSE)</f>
        <v>#N/A</v>
      </c>
      <c r="EA82" s="62" t="str">
        <f t="shared" si="132"/>
        <v>Absent</v>
      </c>
      <c r="EB82" s="62" t="str">
        <f t="shared" si="133"/>
        <v>A-S2_Onsite</v>
      </c>
      <c r="EC82" s="114" t="str">
        <f t="shared" si="70"/>
        <v>P-0, 
A-0, 
No Data-5</v>
      </c>
      <c r="ED82" s="114" t="str">
        <f t="shared" si="71"/>
        <v>P-0, 
A-5, 
No Data-0</v>
      </c>
      <c r="EE82" s="114" t="str">
        <f t="shared" si="134"/>
        <v>A-S2_Onsite</v>
      </c>
      <c r="EF82" s="114" t="str">
        <f t="shared" si="135"/>
        <v>A-S2_Onsite</v>
      </c>
      <c r="EG82" s="114" t="str">
        <f t="shared" si="136"/>
        <v>A-S2_Onsite</v>
      </c>
      <c r="EH82" s="114" t="str">
        <f t="shared" si="137"/>
        <v>A-S2_Onsite</v>
      </c>
      <c r="EI82" s="114" t="str">
        <f t="shared" si="138"/>
        <v>A-S2_Onsite</v>
      </c>
      <c r="EJ82" s="114" t="str">
        <f t="shared" si="139"/>
        <v>P-0, A-5, No Data-0</v>
      </c>
      <c r="EK82" s="114" t="s">
        <v>10453</v>
      </c>
      <c r="EL82" s="114">
        <v>29.5</v>
      </c>
      <c r="EM82" s="114">
        <v>10</v>
      </c>
      <c r="EN82" s="114" t="s">
        <v>10455</v>
      </c>
      <c r="EO82" s="114">
        <v>39.5</v>
      </c>
      <c r="EP82" s="114" t="s">
        <v>7218</v>
      </c>
      <c r="EQ82" s="114" t="s">
        <v>1054</v>
      </c>
      <c r="ER82" s="114" t="s">
        <v>3834</v>
      </c>
      <c r="ES82" s="114" t="s">
        <v>7218</v>
      </c>
      <c r="ET82" s="30" t="s">
        <v>3834</v>
      </c>
    </row>
    <row r="83" spans="1:150" x14ac:dyDescent="0.25">
      <c r="A83" s="114">
        <v>80</v>
      </c>
      <c r="B83" s="114" t="s">
        <v>7224</v>
      </c>
      <c r="C83" s="80" t="s">
        <v>1896</v>
      </c>
      <c r="D83" s="30" t="s">
        <v>1897</v>
      </c>
      <c r="E83" s="30" t="s">
        <v>1898</v>
      </c>
      <c r="F83" s="33" t="s">
        <v>7202</v>
      </c>
      <c r="G83" s="30" t="s">
        <v>1899</v>
      </c>
      <c r="H83" s="143">
        <v>15</v>
      </c>
      <c r="I83" s="143">
        <v>15</v>
      </c>
      <c r="J83" s="143">
        <v>18</v>
      </c>
      <c r="K83" s="143">
        <v>15</v>
      </c>
      <c r="L83" s="143">
        <v>63</v>
      </c>
      <c r="M83" s="143">
        <v>65</v>
      </c>
      <c r="N83" s="40" t="s">
        <v>7314</v>
      </c>
      <c r="O83" s="40" t="s">
        <v>1593</v>
      </c>
      <c r="P83" s="13" t="str">
        <f t="shared" si="72"/>
        <v>2025EM1100080-MDSDF401</v>
      </c>
      <c r="Q83" s="40" t="str">
        <f t="shared" si="73"/>
        <v>0 missed</v>
      </c>
      <c r="R83" s="40" t="str">
        <f t="shared" si="74"/>
        <v>0 missed</v>
      </c>
      <c r="S83" s="40">
        <f t="shared" si="75"/>
        <v>3</v>
      </c>
      <c r="T83" s="40">
        <f t="shared" si="76"/>
        <v>1</v>
      </c>
      <c r="U83" s="41">
        <f t="shared" si="77"/>
        <v>1</v>
      </c>
      <c r="V83" s="41">
        <f t="shared" si="78"/>
        <v>1</v>
      </c>
      <c r="W83" s="40" t="str">
        <f t="shared" si="79"/>
        <v>0 missed</v>
      </c>
      <c r="X83" s="113">
        <f t="shared" si="80"/>
        <v>4</v>
      </c>
      <c r="Y83" s="13">
        <f t="shared" si="81"/>
        <v>1</v>
      </c>
      <c r="Z83" s="13" t="str">
        <f t="shared" si="82"/>
        <v>Q-3 A-1 || Q Total-3, A Total-1</v>
      </c>
      <c r="AA83" s="113" t="str" cm="1">
        <f t="array" ref="AA83">IFERROR(INDEX('Attendance-Slot-1'!$Q$2:$Q$1112,MATCH(1,('Attendance-Slot-1'!$A$2:$A$1112=$C83)*('Attendance-Slot-1'!$G$2:$G$1112=AA$2),0)),"No Data")</f>
        <v>P-S1_Onsite</v>
      </c>
      <c r="AB83" s="113" t="str" cm="1">
        <f t="array" ref="AB83">IFERROR(INDEX('Attendance-Slot-2'!$Q$2:$Q$2595,MATCH(1,('Attendance-Slot-2'!$A$2:$A$2595=$C83)*('Attendance-Slot-2'!$G$2:$G$2595=AA$2),0)),"No Data")</f>
        <v>No Data</v>
      </c>
      <c r="AC83" s="133">
        <f>VLOOKUP($P83,'Written Exam Marks'!$H:$Q,10,FALSE)</f>
        <v>16</v>
      </c>
      <c r="AD83" s="133">
        <f>VLOOKUP($P83,'Written Exam Marks'!$H:$Q,9,FALSE)</f>
        <v>35</v>
      </c>
      <c r="AE83" s="113" t="str">
        <f t="shared" si="83"/>
        <v>Present</v>
      </c>
      <c r="AF83" s="113" t="str">
        <f t="shared" si="84"/>
        <v>P-S1_Onsite</v>
      </c>
      <c r="AG83" s="146">
        <v>9.5</v>
      </c>
      <c r="AH83" s="146">
        <v>8.5</v>
      </c>
      <c r="AI83" s="146">
        <v>10</v>
      </c>
      <c r="AJ83" s="146">
        <v>10</v>
      </c>
      <c r="AK83" s="146">
        <v>10</v>
      </c>
      <c r="AL83" s="146" t="s">
        <v>5</v>
      </c>
      <c r="AM83" s="146">
        <v>48</v>
      </c>
      <c r="AN83" s="146">
        <v>60</v>
      </c>
      <c r="AO83" s="43" t="s">
        <v>7336</v>
      </c>
      <c r="AP83" s="43" t="s">
        <v>1598</v>
      </c>
      <c r="AQ83" s="50" t="str">
        <f t="shared" si="85"/>
        <v>2025EM1100080-MDSDF402</v>
      </c>
      <c r="AR83" s="43" t="str">
        <f t="shared" si="86"/>
        <v>1 missed</v>
      </c>
      <c r="AS83" s="47" t="s">
        <v>7342</v>
      </c>
      <c r="AT83" s="43">
        <f t="shared" si="87"/>
        <v>5</v>
      </c>
      <c r="AU83" s="48" t="s">
        <v>7342</v>
      </c>
      <c r="AV83" s="49">
        <f t="shared" si="88"/>
        <v>0.83333333333333337</v>
      </c>
      <c r="AW83" s="48" t="s">
        <v>7342</v>
      </c>
      <c r="AX83" s="43" t="str">
        <f t="shared" si="89"/>
        <v>1 missed</v>
      </c>
      <c r="AY83" s="42">
        <f t="shared" si="90"/>
        <v>5</v>
      </c>
      <c r="AZ83" s="50">
        <f t="shared" si="91"/>
        <v>0.83333333333333337</v>
      </c>
      <c r="BA83" s="50" t="str">
        <f t="shared" si="92"/>
        <v>Q-5 A-- || Q Total-6, A Total-0</v>
      </c>
      <c r="BB83" s="42" t="str" cm="1">
        <f t="array" ref="BB83">IFERROR(INDEX('Attendance-Slot-1'!$Q$2:$Q$1112,MATCH(1,('Attendance-Slot-1'!$A$2:$A$1112=$C83)*('Attendance-Slot-1'!$G$2:$G$1112=BB$2),0)),"No Data")</f>
        <v>P-S1_Onsite</v>
      </c>
      <c r="BC83" s="42" t="str" cm="1">
        <f t="array" ref="BC83">IFERROR(INDEX('Attendance-Slot-2'!$Q$2:$Q$2595,MATCH(1,('Attendance-Slot-2'!$A$2:$A$2595=$C83)*('Attendance-Slot-2'!$G$2:$G$2595=BB$2),0)),"No Data")</f>
        <v>No Data</v>
      </c>
      <c r="BD83" s="134">
        <f>VLOOKUP($AQ83,'Written Exam Marks'!$H:$Q,10,FALSE)</f>
        <v>20</v>
      </c>
      <c r="BE83" s="134">
        <f>VLOOKUP($AQ83,'Written Exam Marks'!$H:$Q,9,FALSE)</f>
        <v>40</v>
      </c>
      <c r="BF83" s="42" t="str">
        <f t="shared" si="93"/>
        <v>Present</v>
      </c>
      <c r="BG83" s="42" t="str">
        <f t="shared" si="94"/>
        <v>P-S1_Onsite</v>
      </c>
      <c r="BH83" s="147">
        <v>20</v>
      </c>
      <c r="BI83" s="147">
        <v>28</v>
      </c>
      <c r="BJ83" s="147">
        <v>48</v>
      </c>
      <c r="BK83" s="147">
        <v>60</v>
      </c>
      <c r="BL83" s="52" t="s">
        <v>3697</v>
      </c>
      <c r="BM83" s="52" t="s">
        <v>1606</v>
      </c>
      <c r="BN83" s="57" t="str">
        <f t="shared" si="95"/>
        <v>2025EM1100080-MDSDF403</v>
      </c>
      <c r="BO83" s="52" t="str">
        <f t="shared" si="96"/>
        <v>0 missed</v>
      </c>
      <c r="BP83" s="52" t="str">
        <f t="shared" si="97"/>
        <v>0 missed</v>
      </c>
      <c r="BQ83" s="52">
        <f t="shared" si="98"/>
        <v>1</v>
      </c>
      <c r="BR83" s="52">
        <f t="shared" si="99"/>
        <v>1</v>
      </c>
      <c r="BS83" s="56">
        <f t="shared" si="100"/>
        <v>1</v>
      </c>
      <c r="BT83" s="56">
        <f t="shared" si="101"/>
        <v>1</v>
      </c>
      <c r="BU83" s="52" t="str">
        <f t="shared" si="102"/>
        <v>0 missed</v>
      </c>
      <c r="BV83" s="51">
        <f t="shared" si="103"/>
        <v>2</v>
      </c>
      <c r="BW83" s="57">
        <f t="shared" si="104"/>
        <v>1</v>
      </c>
      <c r="BX83" s="57" t="str">
        <f t="shared" si="105"/>
        <v>Q-1 A-1 || Q Total-1, A Total-1</v>
      </c>
      <c r="BY83" s="51" t="str" cm="1">
        <f t="array" ref="BY83">IFERROR(INDEX('Attendance-Slot-1'!$Q$2:$Q$1112,MATCH(1,('Attendance-Slot-1'!$A$2:$A$1112=$C83)*('Attendance-Slot-1'!$G$2:$G$1112=BY$2),0)),"No Data")</f>
        <v>P-S1_Onsite</v>
      </c>
      <c r="BZ83" s="51" t="str" cm="1">
        <f t="array" ref="BZ83">IFERROR(INDEX('Attendance-Slot-2'!$Q$2:$Q$2595,MATCH(1,('Attendance-Slot-2'!$A$2:$A$2595=$C83)*('Attendance-Slot-2'!$G$2:$G$2595=BY$2),0)),"No Data")</f>
        <v>No Data</v>
      </c>
      <c r="CA83" s="135">
        <f>VLOOKUP($BN83,'Written Exam Marks'!$H:$Q,10,FALSE)</f>
        <v>19</v>
      </c>
      <c r="CB83" s="135">
        <f>VLOOKUP($BN83,'Written Exam Marks'!$H:$Q,9,FALSE)</f>
        <v>40</v>
      </c>
      <c r="CC83" s="51" t="str">
        <f t="shared" si="106"/>
        <v>Present</v>
      </c>
      <c r="CD83" s="51" t="str">
        <f t="shared" si="107"/>
        <v>P-S1_Onsite</v>
      </c>
      <c r="CE83" s="29">
        <v>19</v>
      </c>
      <c r="CF83" s="29">
        <v>19</v>
      </c>
      <c r="CG83" s="29">
        <v>18</v>
      </c>
      <c r="CH83" s="29">
        <v>56</v>
      </c>
      <c r="CI83" s="29">
        <v>60</v>
      </c>
      <c r="CJ83" s="61" t="s">
        <v>7343</v>
      </c>
      <c r="CK83" s="61" t="s">
        <v>1613</v>
      </c>
      <c r="CL83" s="10" t="str">
        <f t="shared" si="108"/>
        <v>2025EM1100080-MDSDF404</v>
      </c>
      <c r="CM83" s="61" t="str">
        <f t="shared" si="109"/>
        <v>0 missed</v>
      </c>
      <c r="CN83" s="61" t="str">
        <f t="shared" si="110"/>
        <v>0 missed</v>
      </c>
      <c r="CO83" s="111">
        <f t="shared" si="111"/>
        <v>2</v>
      </c>
      <c r="CP83" s="111">
        <f t="shared" si="112"/>
        <v>1</v>
      </c>
      <c r="CQ83" s="9">
        <f t="shared" si="113"/>
        <v>1</v>
      </c>
      <c r="CR83" s="9">
        <f t="shared" si="114"/>
        <v>1</v>
      </c>
      <c r="CS83" s="61" t="str">
        <f t="shared" si="115"/>
        <v>0 missed</v>
      </c>
      <c r="CT83" s="111">
        <f t="shared" si="116"/>
        <v>3</v>
      </c>
      <c r="CU83" s="10">
        <f t="shared" si="117"/>
        <v>1</v>
      </c>
      <c r="CV83" s="10" t="str">
        <f t="shared" si="118"/>
        <v>Q-2 A-1 || Q Total-2, A Total-1</v>
      </c>
      <c r="CW83" s="111" t="str" cm="1">
        <f t="array" ref="CW83">IFERROR(INDEX('Attendance-Slot-1'!$Q$2:$Q$1112,MATCH(1,('Attendance-Slot-1'!$A$2:$A$1112=$C83)*('Attendance-Slot-1'!$G$2:$G$1112=CW$2),0)),"No Data")</f>
        <v>P-S1_Onsite</v>
      </c>
      <c r="CX83" s="111" t="str" cm="1">
        <f t="array" ref="CX83">IFERROR(INDEX('Attendance-Slot-2'!$Q$2:$Q$2595,MATCH(1,('Attendance-Slot-2'!$A$2:$A$2595=$C83)*('Attendance-Slot-2'!$G$2:$G$2595=CW$2),0)),"No Data")</f>
        <v>No Data</v>
      </c>
      <c r="CY83" s="136">
        <f>VLOOKUP($CL83,'Written Exam Marks'!$H:$Q,10,FALSE)</f>
        <v>25</v>
      </c>
      <c r="CZ83" s="136">
        <f>VLOOKUP($CL83,'Written Exam Marks'!$H:$Q,9,FALSE)</f>
        <v>40</v>
      </c>
      <c r="DA83" s="111" t="str">
        <f t="shared" si="119"/>
        <v>Present</v>
      </c>
      <c r="DB83" s="111" t="str">
        <f t="shared" si="120"/>
        <v>P-S1_Onsite</v>
      </c>
      <c r="DC83" s="148">
        <v>5</v>
      </c>
      <c r="DD83" s="148">
        <v>6.125</v>
      </c>
      <c r="DE83" s="148">
        <v>8</v>
      </c>
      <c r="DF83" s="148">
        <v>16</v>
      </c>
      <c r="DG83" s="148">
        <v>18</v>
      </c>
      <c r="DH83" s="148">
        <v>53.125</v>
      </c>
      <c r="DI83" s="148">
        <v>65</v>
      </c>
      <c r="DJ83" s="66" t="s">
        <v>7351</v>
      </c>
      <c r="DK83" s="66" t="s">
        <v>1631</v>
      </c>
      <c r="DL83" s="68" t="str">
        <f t="shared" si="121"/>
        <v>2025EM1100080-MDSDF406</v>
      </c>
      <c r="DM83" s="66" t="str">
        <f t="shared" si="122"/>
        <v>0 missed</v>
      </c>
      <c r="DN83" s="66" t="str">
        <f t="shared" si="123"/>
        <v>0 missed</v>
      </c>
      <c r="DO83" s="62">
        <f t="shared" si="124"/>
        <v>3</v>
      </c>
      <c r="DP83" s="62">
        <f t="shared" si="125"/>
        <v>2</v>
      </c>
      <c r="DQ83" s="67">
        <f t="shared" si="126"/>
        <v>1</v>
      </c>
      <c r="DR83" s="67">
        <f t="shared" si="127"/>
        <v>1</v>
      </c>
      <c r="DS83" s="66" t="str">
        <f t="shared" si="128"/>
        <v>0 missed</v>
      </c>
      <c r="DT83" s="62">
        <f t="shared" si="129"/>
        <v>5</v>
      </c>
      <c r="DU83" s="68">
        <f t="shared" si="130"/>
        <v>1</v>
      </c>
      <c r="DV83" s="68" t="str">
        <f t="shared" si="131"/>
        <v>Q-3 A-2 || Q Total-3, A Total-2</v>
      </c>
      <c r="DW83" s="62" t="str" cm="1">
        <f t="array" ref="DW83">IFERROR(INDEX('Attendance-Slot-1'!$Q$2:$Q$1112,MATCH(1,('Attendance-Slot-1'!$A$2:$A$1112=$C83)*('Attendance-Slot-1'!$G$2:$G$1112=DW$2),0)),"No Data")</f>
        <v>P-S1_Onsite</v>
      </c>
      <c r="DX83" s="62" t="str" cm="1">
        <f t="array" ref="DX83">IFERROR(INDEX('Attendance-Slot-2'!$Q$2:$Q$2595,MATCH(1,('Attendance-Slot-2'!$A$2:$A$2595=$C83)*('Attendance-Slot-2'!$G$2:$G$2595=DW$2),0)),"No Data")</f>
        <v>No Data</v>
      </c>
      <c r="DY83" s="137">
        <f>VLOOKUP($DL83,'Written Exam Marks'!$H:$Q,10,FALSE)</f>
        <v>24</v>
      </c>
      <c r="DZ83" s="137">
        <f>VLOOKUP($DL83,'Written Exam Marks'!$H:$Q,9,FALSE)</f>
        <v>35</v>
      </c>
      <c r="EA83" s="62" t="str">
        <f t="shared" si="132"/>
        <v>Present</v>
      </c>
      <c r="EB83" s="62" t="str">
        <f t="shared" si="133"/>
        <v>P-S1_Onsite</v>
      </c>
      <c r="EC83" s="114" t="str">
        <f t="shared" si="70"/>
        <v>P-5, 
A-0, 
No Data-0</v>
      </c>
      <c r="ED83" s="114" t="str">
        <f t="shared" si="71"/>
        <v>P-0, 
A-0, 
No Data-5</v>
      </c>
      <c r="EE83" s="114" t="str">
        <f t="shared" si="134"/>
        <v>P-S1_Onsite</v>
      </c>
      <c r="EF83" s="114" t="str">
        <f t="shared" si="135"/>
        <v>P-S1_Onsite</v>
      </c>
      <c r="EG83" s="114" t="str">
        <f t="shared" si="136"/>
        <v>P-S1_Onsite</v>
      </c>
      <c r="EH83" s="114" t="str">
        <f t="shared" si="137"/>
        <v>P-S1_Onsite</v>
      </c>
      <c r="EI83" s="114" t="str">
        <f t="shared" si="138"/>
        <v>P-S1_Onsite</v>
      </c>
      <c r="EJ83" s="114" t="str">
        <f t="shared" si="139"/>
        <v>P-5, A-0, No Data-0</v>
      </c>
      <c r="EK83" s="114" t="s">
        <v>10453</v>
      </c>
      <c r="EL83" s="114">
        <v>28</v>
      </c>
      <c r="EM83" s="114">
        <v>9</v>
      </c>
      <c r="EN83" s="114">
        <v>58</v>
      </c>
      <c r="EO83" s="114">
        <v>95</v>
      </c>
      <c r="EP83" s="114" t="s">
        <v>7217</v>
      </c>
      <c r="EQ83" s="114" t="s">
        <v>1054</v>
      </c>
      <c r="ER83" s="114" t="s">
        <v>1896</v>
      </c>
      <c r="ES83" s="114"/>
      <c r="ET83" s="30" t="s">
        <v>1896</v>
      </c>
    </row>
    <row r="84" spans="1:150" x14ac:dyDescent="0.25">
      <c r="A84" s="114">
        <v>81</v>
      </c>
      <c r="B84" s="114" t="s">
        <v>7224</v>
      </c>
      <c r="C84" s="80" t="s">
        <v>1905</v>
      </c>
      <c r="D84" s="30" t="s">
        <v>1906</v>
      </c>
      <c r="E84" s="30" t="s">
        <v>1907</v>
      </c>
      <c r="F84" s="33" t="s">
        <v>7201</v>
      </c>
      <c r="G84" s="30" t="s">
        <v>1908</v>
      </c>
      <c r="H84" s="143">
        <v>14.667</v>
      </c>
      <c r="I84" s="143">
        <v>15</v>
      </c>
      <c r="J84" s="143">
        <v>18</v>
      </c>
      <c r="K84" s="143">
        <v>15</v>
      </c>
      <c r="L84" s="143">
        <v>62.667000000000002</v>
      </c>
      <c r="M84" s="143">
        <v>65</v>
      </c>
      <c r="N84" s="40" t="s">
        <v>7314</v>
      </c>
      <c r="O84" s="40" t="s">
        <v>1593</v>
      </c>
      <c r="P84" s="13" t="str">
        <f t="shared" si="72"/>
        <v>2025EM1100081-MDSDF401</v>
      </c>
      <c r="Q84" s="40" t="str">
        <f t="shared" si="73"/>
        <v>0 missed</v>
      </c>
      <c r="R84" s="40" t="str">
        <f t="shared" si="74"/>
        <v>0 missed</v>
      </c>
      <c r="S84" s="40">
        <f t="shared" si="75"/>
        <v>3</v>
      </c>
      <c r="T84" s="40">
        <f t="shared" si="76"/>
        <v>1</v>
      </c>
      <c r="U84" s="41">
        <f t="shared" si="77"/>
        <v>1</v>
      </c>
      <c r="V84" s="41">
        <f t="shared" si="78"/>
        <v>1</v>
      </c>
      <c r="W84" s="40" t="str">
        <f t="shared" si="79"/>
        <v>0 missed</v>
      </c>
      <c r="X84" s="113">
        <f t="shared" si="80"/>
        <v>4</v>
      </c>
      <c r="Y84" s="13">
        <f t="shared" si="81"/>
        <v>1</v>
      </c>
      <c r="Z84" s="13" t="str">
        <f t="shared" si="82"/>
        <v>Q-3 A-1 || Q Total-3, A Total-1</v>
      </c>
      <c r="AA84" s="113" t="str" cm="1">
        <f t="array" ref="AA84">IFERROR(INDEX('Attendance-Slot-1'!$Q$2:$Q$1112,MATCH(1,('Attendance-Slot-1'!$A$2:$A$1112=$C84)*('Attendance-Slot-1'!$G$2:$G$1112=AA$2),0)),"No Data")</f>
        <v>P-S1_Onsite</v>
      </c>
      <c r="AB84" s="113" t="str" cm="1">
        <f t="array" ref="AB84">IFERROR(INDEX('Attendance-Slot-2'!$Q$2:$Q$2595,MATCH(1,('Attendance-Slot-2'!$A$2:$A$2595=$C84)*('Attendance-Slot-2'!$G$2:$G$2595=AA$2),0)),"No Data")</f>
        <v>No Data</v>
      </c>
      <c r="AC84" s="133">
        <f>VLOOKUP($P84,'Written Exam Marks'!$H:$Q,10,FALSE)</f>
        <v>8.5</v>
      </c>
      <c r="AD84" s="133">
        <f>VLOOKUP($P84,'Written Exam Marks'!$H:$Q,9,FALSE)</f>
        <v>35</v>
      </c>
      <c r="AE84" s="113" t="str">
        <f t="shared" si="83"/>
        <v>Present</v>
      </c>
      <c r="AF84" s="113" t="str">
        <f t="shared" si="84"/>
        <v>P-S1_Onsite</v>
      </c>
      <c r="AG84" s="146">
        <v>8.5</v>
      </c>
      <c r="AH84" s="146">
        <v>9</v>
      </c>
      <c r="AI84" s="146">
        <v>10</v>
      </c>
      <c r="AJ84" s="146">
        <v>10</v>
      </c>
      <c r="AK84" s="146">
        <v>10</v>
      </c>
      <c r="AL84" s="146">
        <v>10</v>
      </c>
      <c r="AM84" s="146">
        <v>57.5</v>
      </c>
      <c r="AN84" s="146">
        <v>60</v>
      </c>
      <c r="AO84" s="43" t="s">
        <v>7336</v>
      </c>
      <c r="AP84" s="43" t="s">
        <v>1598</v>
      </c>
      <c r="AQ84" s="50" t="str">
        <f t="shared" si="85"/>
        <v>2025EM1100081-MDSDF402</v>
      </c>
      <c r="AR84" s="43" t="str">
        <f t="shared" si="86"/>
        <v>0 missed</v>
      </c>
      <c r="AS84" s="47" t="s">
        <v>7342</v>
      </c>
      <c r="AT84" s="43">
        <f t="shared" si="87"/>
        <v>6</v>
      </c>
      <c r="AU84" s="48" t="s">
        <v>7342</v>
      </c>
      <c r="AV84" s="49">
        <f t="shared" si="88"/>
        <v>1</v>
      </c>
      <c r="AW84" s="48" t="s">
        <v>7342</v>
      </c>
      <c r="AX84" s="43" t="str">
        <f t="shared" si="89"/>
        <v>0 missed</v>
      </c>
      <c r="AY84" s="42">
        <f t="shared" si="90"/>
        <v>6</v>
      </c>
      <c r="AZ84" s="50">
        <f t="shared" si="91"/>
        <v>1</v>
      </c>
      <c r="BA84" s="50" t="str">
        <f t="shared" si="92"/>
        <v>Q-6 A-- || Q Total-6, A Total-0</v>
      </c>
      <c r="BB84" s="42" t="str" cm="1">
        <f t="array" ref="BB84">IFERROR(INDEX('Attendance-Slot-1'!$Q$2:$Q$1112,MATCH(1,('Attendance-Slot-1'!$A$2:$A$1112=$C84)*('Attendance-Slot-1'!$G$2:$G$1112=BB$2),0)),"No Data")</f>
        <v>P-S1_Onsite</v>
      </c>
      <c r="BC84" s="42" t="str" cm="1">
        <f t="array" ref="BC84">IFERROR(INDEX('Attendance-Slot-2'!$Q$2:$Q$2595,MATCH(1,('Attendance-Slot-2'!$A$2:$A$2595=$C84)*('Attendance-Slot-2'!$G$2:$G$2595=BB$2),0)),"No Data")</f>
        <v>No Data</v>
      </c>
      <c r="BD84" s="134">
        <f>VLOOKUP($AQ84,'Written Exam Marks'!$H:$Q,10,FALSE)</f>
        <v>13</v>
      </c>
      <c r="BE84" s="134">
        <f>VLOOKUP($AQ84,'Written Exam Marks'!$H:$Q,9,FALSE)</f>
        <v>40</v>
      </c>
      <c r="BF84" s="42" t="str">
        <f t="shared" si="93"/>
        <v>Present</v>
      </c>
      <c r="BG84" s="42" t="str">
        <f t="shared" si="94"/>
        <v>P-S1_Onsite</v>
      </c>
      <c r="BH84" s="147">
        <v>20</v>
      </c>
      <c r="BI84" s="147">
        <v>24</v>
      </c>
      <c r="BJ84" s="147">
        <v>44</v>
      </c>
      <c r="BK84" s="147">
        <v>60</v>
      </c>
      <c r="BL84" s="52" t="s">
        <v>3697</v>
      </c>
      <c r="BM84" s="52" t="s">
        <v>1606</v>
      </c>
      <c r="BN84" s="57" t="str">
        <f t="shared" si="95"/>
        <v>2025EM1100081-MDSDF403</v>
      </c>
      <c r="BO84" s="52" t="str">
        <f t="shared" si="96"/>
        <v>0 missed</v>
      </c>
      <c r="BP84" s="52" t="str">
        <f t="shared" si="97"/>
        <v>0 missed</v>
      </c>
      <c r="BQ84" s="52">
        <f t="shared" si="98"/>
        <v>1</v>
      </c>
      <c r="BR84" s="52">
        <f t="shared" si="99"/>
        <v>1</v>
      </c>
      <c r="BS84" s="56">
        <f t="shared" si="100"/>
        <v>1</v>
      </c>
      <c r="BT84" s="56">
        <f t="shared" si="101"/>
        <v>1</v>
      </c>
      <c r="BU84" s="52" t="str">
        <f t="shared" si="102"/>
        <v>0 missed</v>
      </c>
      <c r="BV84" s="51">
        <f t="shared" si="103"/>
        <v>2</v>
      </c>
      <c r="BW84" s="57">
        <f t="shared" si="104"/>
        <v>1</v>
      </c>
      <c r="BX84" s="57" t="str">
        <f t="shared" si="105"/>
        <v>Q-1 A-1 || Q Total-1, A Total-1</v>
      </c>
      <c r="BY84" s="51" t="str" cm="1">
        <f t="array" ref="BY84">IFERROR(INDEX('Attendance-Slot-1'!$Q$2:$Q$1112,MATCH(1,('Attendance-Slot-1'!$A$2:$A$1112=$C84)*('Attendance-Slot-1'!$G$2:$G$1112=BY$2),0)),"No Data")</f>
        <v>P-S1_Onsite</v>
      </c>
      <c r="BZ84" s="51" t="str" cm="1">
        <f t="array" ref="BZ84">IFERROR(INDEX('Attendance-Slot-2'!$Q$2:$Q$2595,MATCH(1,('Attendance-Slot-2'!$A$2:$A$2595=$C84)*('Attendance-Slot-2'!$G$2:$G$2595=BY$2),0)),"No Data")</f>
        <v>No Data</v>
      </c>
      <c r="CA84" s="135">
        <f>VLOOKUP($BN84,'Written Exam Marks'!$H:$Q,10,FALSE)</f>
        <v>15.5</v>
      </c>
      <c r="CB84" s="135">
        <f>VLOOKUP($BN84,'Written Exam Marks'!$H:$Q,9,FALSE)</f>
        <v>40</v>
      </c>
      <c r="CC84" s="51" t="str">
        <f t="shared" si="106"/>
        <v>Present</v>
      </c>
      <c r="CD84" s="51" t="str">
        <f t="shared" si="107"/>
        <v>P-S1_Onsite</v>
      </c>
      <c r="CE84" s="29">
        <v>18</v>
      </c>
      <c r="CF84" s="29">
        <v>20</v>
      </c>
      <c r="CG84" s="29">
        <v>18</v>
      </c>
      <c r="CH84" s="29">
        <v>56</v>
      </c>
      <c r="CI84" s="29">
        <v>60</v>
      </c>
      <c r="CJ84" s="61" t="s">
        <v>7343</v>
      </c>
      <c r="CK84" s="61" t="s">
        <v>1613</v>
      </c>
      <c r="CL84" s="10" t="str">
        <f t="shared" si="108"/>
        <v>2025EM1100081-MDSDF404</v>
      </c>
      <c r="CM84" s="61" t="str">
        <f t="shared" si="109"/>
        <v>0 missed</v>
      </c>
      <c r="CN84" s="61" t="str">
        <f t="shared" si="110"/>
        <v>0 missed</v>
      </c>
      <c r="CO84" s="111">
        <f t="shared" si="111"/>
        <v>2</v>
      </c>
      <c r="CP84" s="111">
        <f t="shared" si="112"/>
        <v>1</v>
      </c>
      <c r="CQ84" s="9">
        <f t="shared" si="113"/>
        <v>1</v>
      </c>
      <c r="CR84" s="9">
        <f t="shared" si="114"/>
        <v>1</v>
      </c>
      <c r="CS84" s="61" t="str">
        <f t="shared" si="115"/>
        <v>0 missed</v>
      </c>
      <c r="CT84" s="111">
        <f t="shared" si="116"/>
        <v>3</v>
      </c>
      <c r="CU84" s="10">
        <f t="shared" si="117"/>
        <v>1</v>
      </c>
      <c r="CV84" s="10" t="str">
        <f t="shared" si="118"/>
        <v>Q-2 A-1 || Q Total-2, A Total-1</v>
      </c>
      <c r="CW84" s="111" t="str" cm="1">
        <f t="array" ref="CW84">IFERROR(INDEX('Attendance-Slot-1'!$Q$2:$Q$1112,MATCH(1,('Attendance-Slot-1'!$A$2:$A$1112=$C84)*('Attendance-Slot-1'!$G$2:$G$1112=CW$2),0)),"No Data")</f>
        <v>P-S1_Onsite</v>
      </c>
      <c r="CX84" s="111" t="str" cm="1">
        <f t="array" ref="CX84">IFERROR(INDEX('Attendance-Slot-2'!$Q$2:$Q$2595,MATCH(1,('Attendance-Slot-2'!$A$2:$A$2595=$C84)*('Attendance-Slot-2'!$G$2:$G$2595=CW$2),0)),"No Data")</f>
        <v>No Data</v>
      </c>
      <c r="CY84" s="136">
        <f>VLOOKUP($CL84,'Written Exam Marks'!$H:$Q,10,FALSE)</f>
        <v>16</v>
      </c>
      <c r="CZ84" s="136">
        <f>VLOOKUP($CL84,'Written Exam Marks'!$H:$Q,9,FALSE)</f>
        <v>40</v>
      </c>
      <c r="DA84" s="111" t="str">
        <f t="shared" si="119"/>
        <v>Present</v>
      </c>
      <c r="DB84" s="111" t="str">
        <f t="shared" si="120"/>
        <v>P-S1_Onsite</v>
      </c>
      <c r="DC84" s="148">
        <v>6</v>
      </c>
      <c r="DD84" s="148">
        <v>6</v>
      </c>
      <c r="DE84" s="148">
        <v>8</v>
      </c>
      <c r="DF84" s="148">
        <v>8</v>
      </c>
      <c r="DG84" s="148">
        <v>20</v>
      </c>
      <c r="DH84" s="148">
        <v>48</v>
      </c>
      <c r="DI84" s="148">
        <v>65</v>
      </c>
      <c r="DJ84" s="66" t="s">
        <v>7351</v>
      </c>
      <c r="DK84" s="66" t="s">
        <v>1631</v>
      </c>
      <c r="DL84" s="68" t="str">
        <f t="shared" si="121"/>
        <v>2025EM1100081-MDSDF406</v>
      </c>
      <c r="DM84" s="66" t="str">
        <f t="shared" si="122"/>
        <v>0 missed</v>
      </c>
      <c r="DN84" s="66" t="str">
        <f t="shared" si="123"/>
        <v>0 missed</v>
      </c>
      <c r="DO84" s="62">
        <f t="shared" si="124"/>
        <v>3</v>
      </c>
      <c r="DP84" s="62">
        <f t="shared" si="125"/>
        <v>2</v>
      </c>
      <c r="DQ84" s="67">
        <f t="shared" si="126"/>
        <v>1</v>
      </c>
      <c r="DR84" s="67">
        <f t="shared" si="127"/>
        <v>1</v>
      </c>
      <c r="DS84" s="66" t="str">
        <f t="shared" si="128"/>
        <v>0 missed</v>
      </c>
      <c r="DT84" s="62">
        <f t="shared" si="129"/>
        <v>5</v>
      </c>
      <c r="DU84" s="68">
        <f t="shared" si="130"/>
        <v>1</v>
      </c>
      <c r="DV84" s="68" t="str">
        <f t="shared" si="131"/>
        <v>Q-3 A-2 || Q Total-3, A Total-2</v>
      </c>
      <c r="DW84" s="62" t="str" cm="1">
        <f t="array" ref="DW84">IFERROR(INDEX('Attendance-Slot-1'!$Q$2:$Q$1112,MATCH(1,('Attendance-Slot-1'!$A$2:$A$1112=$C84)*('Attendance-Slot-1'!$G$2:$G$1112=DW$2),0)),"No Data")</f>
        <v>P-S1_Onsite</v>
      </c>
      <c r="DX84" s="62" t="str" cm="1">
        <f t="array" ref="DX84">IFERROR(INDEX('Attendance-Slot-2'!$Q$2:$Q$2595,MATCH(1,('Attendance-Slot-2'!$A$2:$A$2595=$C84)*('Attendance-Slot-2'!$G$2:$G$2595=DW$2),0)),"No Data")</f>
        <v>No Data</v>
      </c>
      <c r="DY84" s="137">
        <f>VLOOKUP($DL84,'Written Exam Marks'!$H:$Q,10,FALSE)</f>
        <v>24</v>
      </c>
      <c r="DZ84" s="137">
        <f>VLOOKUP($DL84,'Written Exam Marks'!$H:$Q,9,FALSE)</f>
        <v>35</v>
      </c>
      <c r="EA84" s="62" t="str">
        <f t="shared" si="132"/>
        <v>Present</v>
      </c>
      <c r="EB84" s="62" t="str">
        <f t="shared" si="133"/>
        <v>P-S1_Onsite</v>
      </c>
      <c r="EC84" s="114" t="str">
        <f t="shared" si="70"/>
        <v>P-5, 
A-0, 
No Data-0</v>
      </c>
      <c r="ED84" s="114" t="str">
        <f t="shared" si="71"/>
        <v>P-0, 
A-0, 
No Data-5</v>
      </c>
      <c r="EE84" s="114" t="str">
        <f t="shared" si="134"/>
        <v>P-S1_Onsite</v>
      </c>
      <c r="EF84" s="114" t="str">
        <f t="shared" si="135"/>
        <v>P-S1_Onsite</v>
      </c>
      <c r="EG84" s="114" t="str">
        <f t="shared" si="136"/>
        <v>P-S1_Onsite</v>
      </c>
      <c r="EH84" s="114" t="str">
        <f t="shared" si="137"/>
        <v>P-S1_Onsite</v>
      </c>
      <c r="EI84" s="114" t="str">
        <f t="shared" si="138"/>
        <v>P-S1_Onsite</v>
      </c>
      <c r="EJ84" s="114" t="str">
        <f t="shared" si="139"/>
        <v>P-5, A-0, No Data-0</v>
      </c>
      <c r="EK84" s="114" t="s">
        <v>10453</v>
      </c>
      <c r="EL84" s="114">
        <v>27</v>
      </c>
      <c r="EM84" s="114">
        <v>9</v>
      </c>
      <c r="EN84" s="114">
        <v>31</v>
      </c>
      <c r="EO84" s="114">
        <v>67</v>
      </c>
      <c r="EP84" s="114" t="s">
        <v>7217</v>
      </c>
      <c r="EQ84" s="114" t="s">
        <v>1054</v>
      </c>
      <c r="ER84" s="114" t="s">
        <v>1905</v>
      </c>
      <c r="ES84" s="114"/>
      <c r="ET84" s="30" t="s">
        <v>1905</v>
      </c>
    </row>
    <row r="85" spans="1:150" x14ac:dyDescent="0.25">
      <c r="A85" s="114">
        <v>82</v>
      </c>
      <c r="B85" s="114" t="s">
        <v>7224</v>
      </c>
      <c r="C85" s="80" t="s">
        <v>3838</v>
      </c>
      <c r="D85" s="30" t="s">
        <v>3839</v>
      </c>
      <c r="E85" s="30" t="s">
        <v>3840</v>
      </c>
      <c r="F85" s="33" t="s">
        <v>7201</v>
      </c>
      <c r="G85" s="30" t="s">
        <v>3841</v>
      </c>
      <c r="H85" s="143">
        <v>11.333</v>
      </c>
      <c r="I85" s="143">
        <v>15</v>
      </c>
      <c r="J85" s="143" t="s">
        <v>5</v>
      </c>
      <c r="K85" s="143" t="s">
        <v>5</v>
      </c>
      <c r="L85" s="143">
        <v>26.332999999999998</v>
      </c>
      <c r="M85" s="143">
        <v>65</v>
      </c>
      <c r="N85" s="40" t="s">
        <v>7314</v>
      </c>
      <c r="O85" s="40" t="s">
        <v>1593</v>
      </c>
      <c r="P85" s="13" t="str">
        <f t="shared" si="72"/>
        <v>2025EM1100082-MDSDF401</v>
      </c>
      <c r="Q85" s="40" t="str">
        <f t="shared" si="73"/>
        <v>1 missed</v>
      </c>
      <c r="R85" s="40" t="str">
        <f t="shared" si="74"/>
        <v>1 missed</v>
      </c>
      <c r="S85" s="40">
        <f t="shared" si="75"/>
        <v>2</v>
      </c>
      <c r="T85" s="40">
        <f t="shared" si="76"/>
        <v>0</v>
      </c>
      <c r="U85" s="41">
        <f t="shared" si="77"/>
        <v>0.66666666666666663</v>
      </c>
      <c r="V85" s="41">
        <f t="shared" si="78"/>
        <v>0</v>
      </c>
      <c r="W85" s="40" t="str">
        <f t="shared" si="79"/>
        <v>2 missed</v>
      </c>
      <c r="X85" s="113">
        <f t="shared" si="80"/>
        <v>2</v>
      </c>
      <c r="Y85" s="13">
        <f t="shared" si="81"/>
        <v>0.5</v>
      </c>
      <c r="Z85" s="13" t="str">
        <f t="shared" si="82"/>
        <v>Q-2 A-0 || Q Total-3, A Total-1</v>
      </c>
      <c r="AA85" s="113" t="str" cm="1">
        <f t="array" ref="AA85">IFERROR(INDEX('Attendance-Slot-1'!$Q$2:$Q$1112,MATCH(1,('Attendance-Slot-1'!$A$2:$A$1112=$C85)*('Attendance-Slot-1'!$G$2:$G$1112=AA$2),0)),"No Data")</f>
        <v>No Data</v>
      </c>
      <c r="AB85" s="113" t="str" cm="1">
        <f t="array" ref="AB85">IFERROR(INDEX('Attendance-Slot-2'!$Q$2:$Q$2595,MATCH(1,('Attendance-Slot-2'!$A$2:$A$2595=$C85)*('Attendance-Slot-2'!$G$2:$G$2595=AA$2),0)),"No Data")</f>
        <v>A-S2_Onsite</v>
      </c>
      <c r="AC85" s="133" t="e">
        <f>VLOOKUP($P85,'Written Exam Marks'!$H:$Q,10,FALSE)</f>
        <v>#N/A</v>
      </c>
      <c r="AD85" s="133" t="e">
        <f>VLOOKUP($P85,'Written Exam Marks'!$H:$Q,9,FALSE)</f>
        <v>#N/A</v>
      </c>
      <c r="AE85" s="113" t="str">
        <f t="shared" si="83"/>
        <v>Absent</v>
      </c>
      <c r="AF85" s="113" t="str">
        <f t="shared" si="84"/>
        <v>A-S2_Onsite</v>
      </c>
      <c r="AG85" s="146">
        <v>6.5</v>
      </c>
      <c r="AH85" s="146">
        <v>6.5</v>
      </c>
      <c r="AI85" s="146">
        <v>9</v>
      </c>
      <c r="AJ85" s="146">
        <v>10</v>
      </c>
      <c r="AK85" s="146">
        <v>9</v>
      </c>
      <c r="AL85" s="146">
        <v>10</v>
      </c>
      <c r="AM85" s="146">
        <v>51</v>
      </c>
      <c r="AN85" s="146">
        <v>60</v>
      </c>
      <c r="AO85" s="43" t="s">
        <v>7336</v>
      </c>
      <c r="AP85" s="43" t="s">
        <v>1598</v>
      </c>
      <c r="AQ85" s="50" t="str">
        <f t="shared" si="85"/>
        <v>2025EM1100082-MDSDF402</v>
      </c>
      <c r="AR85" s="43" t="str">
        <f t="shared" si="86"/>
        <v>0 missed</v>
      </c>
      <c r="AS85" s="47" t="s">
        <v>7342</v>
      </c>
      <c r="AT85" s="43">
        <f t="shared" si="87"/>
        <v>6</v>
      </c>
      <c r="AU85" s="48" t="s">
        <v>7342</v>
      </c>
      <c r="AV85" s="49">
        <f t="shared" si="88"/>
        <v>1</v>
      </c>
      <c r="AW85" s="48" t="s">
        <v>7342</v>
      </c>
      <c r="AX85" s="43" t="str">
        <f t="shared" si="89"/>
        <v>0 missed</v>
      </c>
      <c r="AY85" s="42">
        <f t="shared" si="90"/>
        <v>6</v>
      </c>
      <c r="AZ85" s="50">
        <f t="shared" si="91"/>
        <v>1</v>
      </c>
      <c r="BA85" s="50" t="str">
        <f t="shared" si="92"/>
        <v>Q-6 A-- || Q Total-6, A Total-0</v>
      </c>
      <c r="BB85" s="42" t="str" cm="1">
        <f t="array" ref="BB85">IFERROR(INDEX('Attendance-Slot-1'!$Q$2:$Q$1112,MATCH(1,('Attendance-Slot-1'!$A$2:$A$1112=$C85)*('Attendance-Slot-1'!$G$2:$G$1112=BB$2),0)),"No Data")</f>
        <v>No Data</v>
      </c>
      <c r="BC85" s="42" t="str" cm="1">
        <f t="array" ref="BC85">IFERROR(INDEX('Attendance-Slot-2'!$Q$2:$Q$2595,MATCH(1,('Attendance-Slot-2'!$A$2:$A$2595=$C85)*('Attendance-Slot-2'!$G$2:$G$2595=BB$2),0)),"No Data")</f>
        <v>A-S2_Onsite</v>
      </c>
      <c r="BD85" s="134" t="e">
        <f>VLOOKUP($AQ85,'Written Exam Marks'!$H:$Q,10,FALSE)</f>
        <v>#N/A</v>
      </c>
      <c r="BE85" s="134" t="e">
        <f>VLOOKUP($AQ85,'Written Exam Marks'!$H:$Q,9,FALSE)</f>
        <v>#N/A</v>
      </c>
      <c r="BF85" s="42" t="str">
        <f t="shared" si="93"/>
        <v>Absent</v>
      </c>
      <c r="BG85" s="42" t="str">
        <f t="shared" si="94"/>
        <v>A-S2_Onsite</v>
      </c>
      <c r="BH85" s="147">
        <v>18</v>
      </c>
      <c r="BI85" s="147">
        <v>15</v>
      </c>
      <c r="BJ85" s="147">
        <v>33</v>
      </c>
      <c r="BK85" s="147">
        <v>60</v>
      </c>
      <c r="BL85" s="52" t="s">
        <v>3697</v>
      </c>
      <c r="BM85" s="52" t="s">
        <v>1606</v>
      </c>
      <c r="BN85" s="57" t="str">
        <f t="shared" si="95"/>
        <v>2025EM1100082-MDSDF403</v>
      </c>
      <c r="BO85" s="52" t="str">
        <f t="shared" si="96"/>
        <v>0 missed</v>
      </c>
      <c r="BP85" s="52" t="str">
        <f t="shared" si="97"/>
        <v>0 missed</v>
      </c>
      <c r="BQ85" s="52">
        <f t="shared" si="98"/>
        <v>1</v>
      </c>
      <c r="BR85" s="52">
        <f t="shared" si="99"/>
        <v>1</v>
      </c>
      <c r="BS85" s="56">
        <f t="shared" si="100"/>
        <v>1</v>
      </c>
      <c r="BT85" s="56">
        <f t="shared" si="101"/>
        <v>1</v>
      </c>
      <c r="BU85" s="52" t="str">
        <f t="shared" si="102"/>
        <v>0 missed</v>
      </c>
      <c r="BV85" s="51">
        <f t="shared" si="103"/>
        <v>2</v>
      </c>
      <c r="BW85" s="57">
        <f t="shared" si="104"/>
        <v>1</v>
      </c>
      <c r="BX85" s="57" t="str">
        <f t="shared" si="105"/>
        <v>Q-1 A-1 || Q Total-1, A Total-1</v>
      </c>
      <c r="BY85" s="51" t="str" cm="1">
        <f t="array" ref="BY85">IFERROR(INDEX('Attendance-Slot-1'!$Q$2:$Q$1112,MATCH(1,('Attendance-Slot-1'!$A$2:$A$1112=$C85)*('Attendance-Slot-1'!$G$2:$G$1112=BY$2),0)),"No Data")</f>
        <v>No Data</v>
      </c>
      <c r="BZ85" s="51" t="str" cm="1">
        <f t="array" ref="BZ85">IFERROR(INDEX('Attendance-Slot-2'!$Q$2:$Q$2595,MATCH(1,('Attendance-Slot-2'!$A$2:$A$2595=$C85)*('Attendance-Slot-2'!$G$2:$G$2595=BY$2),0)),"No Data")</f>
        <v>A-S2_Onsite</v>
      </c>
      <c r="CA85" s="135" t="e">
        <f>VLOOKUP($BN85,'Written Exam Marks'!$H:$Q,10,FALSE)</f>
        <v>#N/A</v>
      </c>
      <c r="CB85" s="135" t="e">
        <f>VLOOKUP($BN85,'Written Exam Marks'!$H:$Q,9,FALSE)</f>
        <v>#N/A</v>
      </c>
      <c r="CC85" s="51" t="str">
        <f t="shared" si="106"/>
        <v>Absent</v>
      </c>
      <c r="CD85" s="51" t="str">
        <f t="shared" si="107"/>
        <v>A-S2_Onsite</v>
      </c>
      <c r="CE85" s="29">
        <v>19</v>
      </c>
      <c r="CF85" s="29">
        <v>17</v>
      </c>
      <c r="CG85" s="29" t="s">
        <v>5</v>
      </c>
      <c r="CH85" s="29">
        <v>36</v>
      </c>
      <c r="CI85" s="29">
        <v>60</v>
      </c>
      <c r="CJ85" s="61" t="s">
        <v>7343</v>
      </c>
      <c r="CK85" s="61" t="s">
        <v>1613</v>
      </c>
      <c r="CL85" s="10" t="str">
        <f t="shared" si="108"/>
        <v>2025EM1100082-MDSDF404</v>
      </c>
      <c r="CM85" s="61" t="str">
        <f t="shared" si="109"/>
        <v>0 missed</v>
      </c>
      <c r="CN85" s="61" t="str">
        <f t="shared" si="110"/>
        <v>1 missed</v>
      </c>
      <c r="CO85" s="111">
        <f t="shared" si="111"/>
        <v>2</v>
      </c>
      <c r="CP85" s="111">
        <f t="shared" si="112"/>
        <v>0</v>
      </c>
      <c r="CQ85" s="9">
        <f t="shared" si="113"/>
        <v>1</v>
      </c>
      <c r="CR85" s="9">
        <f t="shared" si="114"/>
        <v>0</v>
      </c>
      <c r="CS85" s="61" t="str">
        <f t="shared" si="115"/>
        <v>1 missed</v>
      </c>
      <c r="CT85" s="111">
        <f t="shared" si="116"/>
        <v>2</v>
      </c>
      <c r="CU85" s="10">
        <f t="shared" si="117"/>
        <v>0.66666666666666663</v>
      </c>
      <c r="CV85" s="10" t="str">
        <f t="shared" si="118"/>
        <v>Q-2 A-0 || Q Total-2, A Total-1</v>
      </c>
      <c r="CW85" s="111" t="str" cm="1">
        <f t="array" ref="CW85">IFERROR(INDEX('Attendance-Slot-1'!$Q$2:$Q$1112,MATCH(1,('Attendance-Slot-1'!$A$2:$A$1112=$C85)*('Attendance-Slot-1'!$G$2:$G$1112=CW$2),0)),"No Data")</f>
        <v>No Data</v>
      </c>
      <c r="CX85" s="111" t="str" cm="1">
        <f t="array" ref="CX85">IFERROR(INDEX('Attendance-Slot-2'!$Q$2:$Q$2595,MATCH(1,('Attendance-Slot-2'!$A$2:$A$2595=$C85)*('Attendance-Slot-2'!$G$2:$G$2595=CW$2),0)),"No Data")</f>
        <v>A-S2_Onsite</v>
      </c>
      <c r="CY85" s="136" t="e">
        <f>VLOOKUP($CL85,'Written Exam Marks'!$H:$Q,10,FALSE)</f>
        <v>#N/A</v>
      </c>
      <c r="CZ85" s="136" t="e">
        <f>VLOOKUP($CL85,'Written Exam Marks'!$H:$Q,9,FALSE)</f>
        <v>#N/A</v>
      </c>
      <c r="DA85" s="111" t="str">
        <f t="shared" si="119"/>
        <v>Absent</v>
      </c>
      <c r="DB85" s="111" t="str">
        <f t="shared" si="120"/>
        <v>A-S2_Onsite</v>
      </c>
      <c r="DC85" s="148">
        <v>4.5</v>
      </c>
      <c r="DD85" s="148">
        <v>6.25</v>
      </c>
      <c r="DE85" s="148" t="s">
        <v>5</v>
      </c>
      <c r="DF85" s="148" t="s">
        <v>5</v>
      </c>
      <c r="DG85" s="148" t="s">
        <v>5</v>
      </c>
      <c r="DH85" s="148">
        <v>10.75</v>
      </c>
      <c r="DI85" s="148">
        <v>65</v>
      </c>
      <c r="DJ85" s="66" t="s">
        <v>7351</v>
      </c>
      <c r="DK85" s="66" t="s">
        <v>1631</v>
      </c>
      <c r="DL85" s="68" t="str">
        <f t="shared" si="121"/>
        <v>2025EM1100082-MDSDF406</v>
      </c>
      <c r="DM85" s="66" t="str">
        <f t="shared" si="122"/>
        <v>1 missed</v>
      </c>
      <c r="DN85" s="66" t="str">
        <f t="shared" si="123"/>
        <v>2 missed</v>
      </c>
      <c r="DO85" s="62">
        <f t="shared" si="124"/>
        <v>2</v>
      </c>
      <c r="DP85" s="62">
        <f t="shared" si="125"/>
        <v>0</v>
      </c>
      <c r="DQ85" s="67">
        <f t="shared" si="126"/>
        <v>0.66666666666666663</v>
      </c>
      <c r="DR85" s="67">
        <f t="shared" si="127"/>
        <v>0</v>
      </c>
      <c r="DS85" s="66" t="str">
        <f t="shared" si="128"/>
        <v>3 missed</v>
      </c>
      <c r="DT85" s="62">
        <f t="shared" si="129"/>
        <v>2</v>
      </c>
      <c r="DU85" s="68">
        <f t="shared" si="130"/>
        <v>0.4</v>
      </c>
      <c r="DV85" s="68" t="str">
        <f t="shared" si="131"/>
        <v>Q-2 A-0 || Q Total-3, A Total-2</v>
      </c>
      <c r="DW85" s="62" t="str" cm="1">
        <f t="array" ref="DW85">IFERROR(INDEX('Attendance-Slot-1'!$Q$2:$Q$1112,MATCH(1,('Attendance-Slot-1'!$A$2:$A$1112=$C85)*('Attendance-Slot-1'!$G$2:$G$1112=DW$2),0)),"No Data")</f>
        <v>No Data</v>
      </c>
      <c r="DX85" s="62" t="str" cm="1">
        <f t="array" ref="DX85">IFERROR(INDEX('Attendance-Slot-2'!$Q$2:$Q$2595,MATCH(1,('Attendance-Slot-2'!$A$2:$A$2595=$C85)*('Attendance-Slot-2'!$G$2:$G$2595=DW$2),0)),"No Data")</f>
        <v>A-S2_Onsite</v>
      </c>
      <c r="DY85" s="137" t="e">
        <f>VLOOKUP($DL85,'Written Exam Marks'!$H:$Q,10,FALSE)</f>
        <v>#N/A</v>
      </c>
      <c r="DZ85" s="137" t="e">
        <f>VLOOKUP($DL85,'Written Exam Marks'!$H:$Q,9,FALSE)</f>
        <v>#N/A</v>
      </c>
      <c r="EA85" s="62" t="str">
        <f t="shared" si="132"/>
        <v>Absent</v>
      </c>
      <c r="EB85" s="62" t="str">
        <f t="shared" si="133"/>
        <v>A-S2_Onsite</v>
      </c>
      <c r="EC85" s="114" t="str">
        <f t="shared" si="70"/>
        <v>P-0, 
A-0, 
No Data-5</v>
      </c>
      <c r="ED85" s="114" t="str">
        <f t="shared" si="71"/>
        <v>P-0, 
A-5, 
No Data-0</v>
      </c>
      <c r="EE85" s="114" t="str">
        <f t="shared" si="134"/>
        <v>A-S2_Onsite</v>
      </c>
      <c r="EF85" s="114" t="str">
        <f t="shared" si="135"/>
        <v>A-S2_Onsite</v>
      </c>
      <c r="EG85" s="114" t="str">
        <f t="shared" si="136"/>
        <v>A-S2_Onsite</v>
      </c>
      <c r="EH85" s="114" t="str">
        <f t="shared" si="137"/>
        <v>A-S2_Onsite</v>
      </c>
      <c r="EI85" s="114" t="str">
        <f t="shared" si="138"/>
        <v>A-S2_Onsite</v>
      </c>
      <c r="EJ85" s="114" t="str">
        <f t="shared" si="139"/>
        <v>P-0, A-5, No Data-0</v>
      </c>
      <c r="EK85" s="114" t="s">
        <v>10453</v>
      </c>
      <c r="EL85" s="114">
        <v>26.5</v>
      </c>
      <c r="EM85" s="114">
        <v>9</v>
      </c>
      <c r="EN85" s="114" t="s">
        <v>10455</v>
      </c>
      <c r="EO85" s="114">
        <v>35.5</v>
      </c>
      <c r="EP85" s="114" t="s">
        <v>7218</v>
      </c>
      <c r="EQ85" s="114" t="s">
        <v>1054</v>
      </c>
      <c r="ER85" s="114" t="s">
        <v>3838</v>
      </c>
      <c r="ES85" s="114" t="s">
        <v>7218</v>
      </c>
      <c r="ET85" s="30" t="s">
        <v>3838</v>
      </c>
    </row>
    <row r="86" spans="1:150" x14ac:dyDescent="0.25">
      <c r="A86" s="114">
        <v>83</v>
      </c>
      <c r="B86" s="114" t="s">
        <v>7224</v>
      </c>
      <c r="C86" s="80" t="s">
        <v>3842</v>
      </c>
      <c r="D86" s="30" t="s">
        <v>3843</v>
      </c>
      <c r="E86" s="30" t="s">
        <v>3844</v>
      </c>
      <c r="F86" s="33" t="s">
        <v>7201</v>
      </c>
      <c r="G86" s="30" t="s">
        <v>3845</v>
      </c>
      <c r="H86" s="143">
        <v>15</v>
      </c>
      <c r="I86" s="143">
        <v>15</v>
      </c>
      <c r="J86" s="143">
        <v>18</v>
      </c>
      <c r="K86" s="143">
        <v>15</v>
      </c>
      <c r="L86" s="143">
        <v>63</v>
      </c>
      <c r="M86" s="143">
        <v>65</v>
      </c>
      <c r="N86" s="40" t="s">
        <v>7314</v>
      </c>
      <c r="O86" s="40" t="s">
        <v>1593</v>
      </c>
      <c r="P86" s="13" t="str">
        <f t="shared" si="72"/>
        <v>2025EM1100083-MDSDF401</v>
      </c>
      <c r="Q86" s="40" t="str">
        <f t="shared" si="73"/>
        <v>0 missed</v>
      </c>
      <c r="R86" s="40" t="str">
        <f t="shared" si="74"/>
        <v>0 missed</v>
      </c>
      <c r="S86" s="40">
        <f t="shared" si="75"/>
        <v>3</v>
      </c>
      <c r="T86" s="40">
        <f t="shared" si="76"/>
        <v>1</v>
      </c>
      <c r="U86" s="41">
        <f t="shared" si="77"/>
        <v>1</v>
      </c>
      <c r="V86" s="41">
        <f t="shared" si="78"/>
        <v>1</v>
      </c>
      <c r="W86" s="40" t="str">
        <f t="shared" si="79"/>
        <v>0 missed</v>
      </c>
      <c r="X86" s="113">
        <f t="shared" si="80"/>
        <v>4</v>
      </c>
      <c r="Y86" s="13">
        <f t="shared" si="81"/>
        <v>1</v>
      </c>
      <c r="Z86" s="13" t="str">
        <f t="shared" si="82"/>
        <v>Q-3 A-1 || Q Total-3, A Total-1</v>
      </c>
      <c r="AA86" s="113" t="str" cm="1">
        <f t="array" ref="AA86">IFERROR(INDEX('Attendance-Slot-1'!$Q$2:$Q$1112,MATCH(1,('Attendance-Slot-1'!$A$2:$A$1112=$C86)*('Attendance-Slot-1'!$G$2:$G$1112=AA$2),0)),"No Data")</f>
        <v>No Data</v>
      </c>
      <c r="AB86" s="113" t="str" cm="1">
        <f t="array" ref="AB86">IFERROR(INDEX('Attendance-Slot-2'!$Q$2:$Q$2595,MATCH(1,('Attendance-Slot-2'!$A$2:$A$2595=$C86)*('Attendance-Slot-2'!$G$2:$G$2595=AA$2),0)),"No Data")</f>
        <v>P-S2_Onsite</v>
      </c>
      <c r="AC86" s="133">
        <f>VLOOKUP($P86,'Written Exam Marks'!$H:$Q,10,FALSE)</f>
        <v>25.5</v>
      </c>
      <c r="AD86" s="133">
        <f>VLOOKUP($P86,'Written Exam Marks'!$H:$Q,9,FALSE)</f>
        <v>35</v>
      </c>
      <c r="AE86" s="113" t="str">
        <f t="shared" si="83"/>
        <v>Present</v>
      </c>
      <c r="AF86" s="113" t="str">
        <f t="shared" si="84"/>
        <v>P-S2_Onsite</v>
      </c>
      <c r="AG86" s="146">
        <v>9.5</v>
      </c>
      <c r="AH86" s="146">
        <v>10</v>
      </c>
      <c r="AI86" s="146">
        <v>10</v>
      </c>
      <c r="AJ86" s="146">
        <v>10</v>
      </c>
      <c r="AK86" s="146">
        <v>9</v>
      </c>
      <c r="AL86" s="146">
        <v>10</v>
      </c>
      <c r="AM86" s="146">
        <v>58.5</v>
      </c>
      <c r="AN86" s="146">
        <v>60</v>
      </c>
      <c r="AO86" s="43" t="s">
        <v>7336</v>
      </c>
      <c r="AP86" s="43" t="s">
        <v>1598</v>
      </c>
      <c r="AQ86" s="50" t="str">
        <f t="shared" si="85"/>
        <v>2025EM1100083-MDSDF402</v>
      </c>
      <c r="AR86" s="43" t="str">
        <f t="shared" si="86"/>
        <v>0 missed</v>
      </c>
      <c r="AS86" s="47" t="s">
        <v>7342</v>
      </c>
      <c r="AT86" s="43">
        <f t="shared" si="87"/>
        <v>6</v>
      </c>
      <c r="AU86" s="48" t="s">
        <v>7342</v>
      </c>
      <c r="AV86" s="49">
        <f t="shared" si="88"/>
        <v>1</v>
      </c>
      <c r="AW86" s="48" t="s">
        <v>7342</v>
      </c>
      <c r="AX86" s="43" t="str">
        <f t="shared" si="89"/>
        <v>0 missed</v>
      </c>
      <c r="AY86" s="42">
        <f t="shared" si="90"/>
        <v>6</v>
      </c>
      <c r="AZ86" s="50">
        <f t="shared" si="91"/>
        <v>1</v>
      </c>
      <c r="BA86" s="50" t="str">
        <f t="shared" si="92"/>
        <v>Q-6 A-- || Q Total-6, A Total-0</v>
      </c>
      <c r="BB86" s="42" t="str" cm="1">
        <f t="array" ref="BB86">IFERROR(INDEX('Attendance-Slot-1'!$Q$2:$Q$1112,MATCH(1,('Attendance-Slot-1'!$A$2:$A$1112=$C86)*('Attendance-Slot-1'!$G$2:$G$1112=BB$2),0)),"No Data")</f>
        <v>No Data</v>
      </c>
      <c r="BC86" s="42" t="str" cm="1">
        <f t="array" ref="BC86">IFERROR(INDEX('Attendance-Slot-2'!$Q$2:$Q$2595,MATCH(1,('Attendance-Slot-2'!$A$2:$A$2595=$C86)*('Attendance-Slot-2'!$G$2:$G$2595=BB$2),0)),"No Data")</f>
        <v>P-S2_Onsite</v>
      </c>
      <c r="BD86" s="134">
        <f>VLOOKUP($AQ86,'Written Exam Marks'!$H:$Q,10,FALSE)</f>
        <v>34</v>
      </c>
      <c r="BE86" s="134">
        <f>VLOOKUP($AQ86,'Written Exam Marks'!$H:$Q,9,FALSE)</f>
        <v>40</v>
      </c>
      <c r="BF86" s="42" t="str">
        <f t="shared" si="93"/>
        <v>Present</v>
      </c>
      <c r="BG86" s="42" t="str">
        <f t="shared" si="94"/>
        <v>P-S2_Onsite</v>
      </c>
      <c r="BH86" s="147">
        <v>19</v>
      </c>
      <c r="BI86" s="147">
        <v>35</v>
      </c>
      <c r="BJ86" s="147">
        <v>54</v>
      </c>
      <c r="BK86" s="147">
        <v>60</v>
      </c>
      <c r="BL86" s="52" t="s">
        <v>3697</v>
      </c>
      <c r="BM86" s="52" t="s">
        <v>1606</v>
      </c>
      <c r="BN86" s="57" t="str">
        <f t="shared" si="95"/>
        <v>2025EM1100083-MDSDF403</v>
      </c>
      <c r="BO86" s="52" t="str">
        <f t="shared" si="96"/>
        <v>0 missed</v>
      </c>
      <c r="BP86" s="52" t="str">
        <f t="shared" si="97"/>
        <v>0 missed</v>
      </c>
      <c r="BQ86" s="52">
        <f t="shared" si="98"/>
        <v>1</v>
      </c>
      <c r="BR86" s="52">
        <f t="shared" si="99"/>
        <v>1</v>
      </c>
      <c r="BS86" s="56">
        <f t="shared" si="100"/>
        <v>1</v>
      </c>
      <c r="BT86" s="56">
        <f t="shared" si="101"/>
        <v>1</v>
      </c>
      <c r="BU86" s="52" t="str">
        <f t="shared" si="102"/>
        <v>0 missed</v>
      </c>
      <c r="BV86" s="51">
        <f t="shared" si="103"/>
        <v>2</v>
      </c>
      <c r="BW86" s="57">
        <f t="shared" si="104"/>
        <v>1</v>
      </c>
      <c r="BX86" s="57" t="str">
        <f t="shared" si="105"/>
        <v>Q-1 A-1 || Q Total-1, A Total-1</v>
      </c>
      <c r="BY86" s="51" t="str" cm="1">
        <f t="array" ref="BY86">IFERROR(INDEX('Attendance-Slot-1'!$Q$2:$Q$1112,MATCH(1,('Attendance-Slot-1'!$A$2:$A$1112=$C86)*('Attendance-Slot-1'!$G$2:$G$1112=BY$2),0)),"No Data")</f>
        <v>No Data</v>
      </c>
      <c r="BZ86" s="51" t="str" cm="1">
        <f t="array" ref="BZ86">IFERROR(INDEX('Attendance-Slot-2'!$Q$2:$Q$2595,MATCH(1,('Attendance-Slot-2'!$A$2:$A$2595=$C86)*('Attendance-Slot-2'!$G$2:$G$2595=BY$2),0)),"No Data")</f>
        <v>P-S2_Onsite</v>
      </c>
      <c r="CA86" s="135">
        <f>VLOOKUP($BN86,'Written Exam Marks'!$H:$Q,10,FALSE)</f>
        <v>27.5</v>
      </c>
      <c r="CB86" s="135">
        <f>VLOOKUP($BN86,'Written Exam Marks'!$H:$Q,9,FALSE)</f>
        <v>40</v>
      </c>
      <c r="CC86" s="51" t="str">
        <f t="shared" si="106"/>
        <v>Present</v>
      </c>
      <c r="CD86" s="51" t="str">
        <f t="shared" si="107"/>
        <v>P-S2_Onsite</v>
      </c>
      <c r="CE86" s="29">
        <v>19</v>
      </c>
      <c r="CF86" s="29">
        <v>20</v>
      </c>
      <c r="CG86" s="29">
        <v>19</v>
      </c>
      <c r="CH86" s="29">
        <v>58</v>
      </c>
      <c r="CI86" s="29">
        <v>60</v>
      </c>
      <c r="CJ86" s="61" t="s">
        <v>7343</v>
      </c>
      <c r="CK86" s="61" t="s">
        <v>1613</v>
      </c>
      <c r="CL86" s="10" t="str">
        <f t="shared" si="108"/>
        <v>2025EM1100083-MDSDF404</v>
      </c>
      <c r="CM86" s="61" t="str">
        <f t="shared" si="109"/>
        <v>0 missed</v>
      </c>
      <c r="CN86" s="61" t="str">
        <f t="shared" si="110"/>
        <v>0 missed</v>
      </c>
      <c r="CO86" s="111">
        <f t="shared" si="111"/>
        <v>2</v>
      </c>
      <c r="CP86" s="111">
        <f t="shared" si="112"/>
        <v>1</v>
      </c>
      <c r="CQ86" s="9">
        <f t="shared" si="113"/>
        <v>1</v>
      </c>
      <c r="CR86" s="9">
        <f t="shared" si="114"/>
        <v>1</v>
      </c>
      <c r="CS86" s="61" t="str">
        <f t="shared" si="115"/>
        <v>0 missed</v>
      </c>
      <c r="CT86" s="111">
        <f t="shared" si="116"/>
        <v>3</v>
      </c>
      <c r="CU86" s="10">
        <f t="shared" si="117"/>
        <v>1</v>
      </c>
      <c r="CV86" s="10" t="str">
        <f t="shared" si="118"/>
        <v>Q-2 A-1 || Q Total-2, A Total-1</v>
      </c>
      <c r="CW86" s="111" t="str" cm="1">
        <f t="array" ref="CW86">IFERROR(INDEX('Attendance-Slot-1'!$Q$2:$Q$1112,MATCH(1,('Attendance-Slot-1'!$A$2:$A$1112=$C86)*('Attendance-Slot-1'!$G$2:$G$1112=CW$2),0)),"No Data")</f>
        <v>No Data</v>
      </c>
      <c r="CX86" s="111" t="str" cm="1">
        <f t="array" ref="CX86">IFERROR(INDEX('Attendance-Slot-2'!$Q$2:$Q$2595,MATCH(1,('Attendance-Slot-2'!$A$2:$A$2595=$C86)*('Attendance-Slot-2'!$G$2:$G$2595=CW$2),0)),"No Data")</f>
        <v>P-S2_Onsite</v>
      </c>
      <c r="CY86" s="136">
        <f>VLOOKUP($CL86,'Written Exam Marks'!$H:$Q,10,FALSE)</f>
        <v>35</v>
      </c>
      <c r="CZ86" s="136">
        <f>VLOOKUP($CL86,'Written Exam Marks'!$H:$Q,9,FALSE)</f>
        <v>40</v>
      </c>
      <c r="DA86" s="111" t="str">
        <f t="shared" si="119"/>
        <v>Present</v>
      </c>
      <c r="DB86" s="111" t="str">
        <f t="shared" si="120"/>
        <v>P-S2_Onsite</v>
      </c>
      <c r="DC86" s="148">
        <v>6</v>
      </c>
      <c r="DD86" s="148">
        <v>7.75</v>
      </c>
      <c r="DE86" s="148">
        <v>9</v>
      </c>
      <c r="DF86" s="148">
        <v>16</v>
      </c>
      <c r="DG86" s="148">
        <v>20</v>
      </c>
      <c r="DH86" s="148">
        <v>58.75</v>
      </c>
      <c r="DI86" s="148">
        <v>65</v>
      </c>
      <c r="DJ86" s="66" t="s">
        <v>7351</v>
      </c>
      <c r="DK86" s="66" t="s">
        <v>1631</v>
      </c>
      <c r="DL86" s="68" t="str">
        <f t="shared" si="121"/>
        <v>2025EM1100083-MDSDF406</v>
      </c>
      <c r="DM86" s="66" t="str">
        <f t="shared" si="122"/>
        <v>0 missed</v>
      </c>
      <c r="DN86" s="66" t="str">
        <f t="shared" si="123"/>
        <v>0 missed</v>
      </c>
      <c r="DO86" s="62">
        <f t="shared" si="124"/>
        <v>3</v>
      </c>
      <c r="DP86" s="62">
        <f t="shared" si="125"/>
        <v>2</v>
      </c>
      <c r="DQ86" s="67">
        <f t="shared" si="126"/>
        <v>1</v>
      </c>
      <c r="DR86" s="67">
        <f t="shared" si="127"/>
        <v>1</v>
      </c>
      <c r="DS86" s="66" t="str">
        <f t="shared" si="128"/>
        <v>0 missed</v>
      </c>
      <c r="DT86" s="62">
        <f t="shared" si="129"/>
        <v>5</v>
      </c>
      <c r="DU86" s="68">
        <f t="shared" si="130"/>
        <v>1</v>
      </c>
      <c r="DV86" s="68" t="str">
        <f t="shared" si="131"/>
        <v>Q-3 A-2 || Q Total-3, A Total-2</v>
      </c>
      <c r="DW86" s="62" t="str" cm="1">
        <f t="array" ref="DW86">IFERROR(INDEX('Attendance-Slot-1'!$Q$2:$Q$1112,MATCH(1,('Attendance-Slot-1'!$A$2:$A$1112=$C86)*('Attendance-Slot-1'!$G$2:$G$1112=DW$2),0)),"No Data")</f>
        <v>No Data</v>
      </c>
      <c r="DX86" s="62" t="str" cm="1">
        <f t="array" ref="DX86">IFERROR(INDEX('Attendance-Slot-2'!$Q$2:$Q$2595,MATCH(1,('Attendance-Slot-2'!$A$2:$A$2595=$C86)*('Attendance-Slot-2'!$G$2:$G$2595=DW$2),0)),"No Data")</f>
        <v>P-S2_Onsite</v>
      </c>
      <c r="DY86" s="137">
        <f>VLOOKUP($DL86,'Written Exam Marks'!$H:$Q,10,FALSE)</f>
        <v>27.5</v>
      </c>
      <c r="DZ86" s="137">
        <f>VLOOKUP($DL86,'Written Exam Marks'!$H:$Q,9,FALSE)</f>
        <v>35</v>
      </c>
      <c r="EA86" s="62" t="str">
        <f t="shared" si="132"/>
        <v>Present</v>
      </c>
      <c r="EB86" s="62" t="str">
        <f t="shared" si="133"/>
        <v>P-S2_Onsite</v>
      </c>
      <c r="EC86" s="114" t="str">
        <f t="shared" si="70"/>
        <v>P-0, 
A-0, 
No Data-5</v>
      </c>
      <c r="ED86" s="114" t="str">
        <f t="shared" si="71"/>
        <v>P-5, 
A-0, 
No Data-0</v>
      </c>
      <c r="EE86" s="114" t="str">
        <f t="shared" si="134"/>
        <v>P-S2_Onsite</v>
      </c>
      <c r="EF86" s="114" t="str">
        <f t="shared" si="135"/>
        <v>P-S2_Onsite</v>
      </c>
      <c r="EG86" s="114" t="str">
        <f t="shared" si="136"/>
        <v>P-S2_Onsite</v>
      </c>
      <c r="EH86" s="114" t="str">
        <f t="shared" si="137"/>
        <v>P-S2_Onsite</v>
      </c>
      <c r="EI86" s="114" t="str">
        <f t="shared" si="138"/>
        <v>P-S2_Onsite</v>
      </c>
      <c r="EJ86" s="114" t="str">
        <f t="shared" si="139"/>
        <v>P-5, A-0, No Data-0</v>
      </c>
      <c r="EK86" s="114" t="s">
        <v>10453</v>
      </c>
      <c r="EL86" s="114">
        <v>27.5</v>
      </c>
      <c r="EM86" s="114">
        <v>9</v>
      </c>
      <c r="EN86" s="114">
        <v>58</v>
      </c>
      <c r="EO86" s="114">
        <v>94.5</v>
      </c>
      <c r="EP86" s="114" t="s">
        <v>7217</v>
      </c>
      <c r="EQ86" s="114" t="s">
        <v>1054</v>
      </c>
      <c r="ER86" s="114" t="s">
        <v>3842</v>
      </c>
      <c r="ES86" s="114"/>
      <c r="ET86" s="30" t="s">
        <v>3842</v>
      </c>
    </row>
    <row r="87" spans="1:150" x14ac:dyDescent="0.25">
      <c r="A87" s="114">
        <v>84</v>
      </c>
      <c r="B87" s="114" t="s">
        <v>7224</v>
      </c>
      <c r="C87" s="80" t="s">
        <v>7238</v>
      </c>
      <c r="D87" s="30" t="s">
        <v>7240</v>
      </c>
      <c r="E87" s="30" t="s">
        <v>7239</v>
      </c>
      <c r="F87" s="33" t="s">
        <v>7202</v>
      </c>
      <c r="G87" s="30" t="s">
        <v>7241</v>
      </c>
      <c r="H87" s="143">
        <v>15</v>
      </c>
      <c r="I87" s="143" t="s">
        <v>5</v>
      </c>
      <c r="J87" s="143" t="s">
        <v>5</v>
      </c>
      <c r="K87" s="143" t="s">
        <v>5</v>
      </c>
      <c r="L87" s="143">
        <v>15</v>
      </c>
      <c r="M87" s="143">
        <v>65</v>
      </c>
      <c r="N87" s="40" t="s">
        <v>7314</v>
      </c>
      <c r="O87" s="40" t="s">
        <v>1593</v>
      </c>
      <c r="P87" s="13" t="str">
        <f t="shared" si="72"/>
        <v>2025EM1100084-MDSDF401</v>
      </c>
      <c r="Q87" s="40" t="str">
        <f t="shared" si="73"/>
        <v>2 missed</v>
      </c>
      <c r="R87" s="40" t="str">
        <f t="shared" si="74"/>
        <v>1 missed</v>
      </c>
      <c r="S87" s="40">
        <f t="shared" si="75"/>
        <v>1</v>
      </c>
      <c r="T87" s="40">
        <f t="shared" si="76"/>
        <v>0</v>
      </c>
      <c r="U87" s="41">
        <f t="shared" si="77"/>
        <v>0.33333333333333331</v>
      </c>
      <c r="V87" s="41">
        <f t="shared" si="78"/>
        <v>0</v>
      </c>
      <c r="W87" s="40" t="str">
        <f t="shared" si="79"/>
        <v>3 missed</v>
      </c>
      <c r="X87" s="113">
        <f t="shared" si="80"/>
        <v>1</v>
      </c>
      <c r="Y87" s="13">
        <f t="shared" si="81"/>
        <v>0.25</v>
      </c>
      <c r="Z87" s="13" t="str">
        <f t="shared" si="82"/>
        <v>Q-1 A-0 || Q Total-3, A Total-1</v>
      </c>
      <c r="AA87" s="113" t="str" cm="1">
        <f t="array" ref="AA87">IFERROR(INDEX('Attendance-Slot-1'!$Q$2:$Q$1112,MATCH(1,('Attendance-Slot-1'!$A$2:$A$1112=$C87)*('Attendance-Slot-1'!$G$2:$G$1112=AA$2),0)),"No Data")</f>
        <v>No Data</v>
      </c>
      <c r="AB87" s="113" t="str" cm="1">
        <f t="array" ref="AB87">IFERROR(INDEX('Attendance-Slot-2'!$Q$2:$Q$2595,MATCH(1,('Attendance-Slot-2'!$A$2:$A$2595=$C87)*('Attendance-Slot-2'!$G$2:$G$2595=AA$2),0)),"No Data")</f>
        <v>No Data</v>
      </c>
      <c r="AC87" s="133" t="e">
        <f>VLOOKUP($P87,'Written Exam Marks'!$H:$Q,10,FALSE)</f>
        <v>#N/A</v>
      </c>
      <c r="AD87" s="133" t="e">
        <f>VLOOKUP($P87,'Written Exam Marks'!$H:$Q,9,FALSE)</f>
        <v>#N/A</v>
      </c>
      <c r="AE87" s="113" t="str">
        <f t="shared" si="83"/>
        <v>No Data</v>
      </c>
      <c r="AF87" s="113" t="str">
        <f t="shared" si="84"/>
        <v>No Data</v>
      </c>
      <c r="AG87" s="146">
        <v>10</v>
      </c>
      <c r="AH87" s="146">
        <v>4.5</v>
      </c>
      <c r="AI87" s="146" t="s">
        <v>5</v>
      </c>
      <c r="AJ87" s="146" t="s">
        <v>5</v>
      </c>
      <c r="AK87" s="146" t="s">
        <v>5</v>
      </c>
      <c r="AL87" s="146" t="s">
        <v>5</v>
      </c>
      <c r="AM87" s="146">
        <v>14.5</v>
      </c>
      <c r="AN87" s="146">
        <v>60</v>
      </c>
      <c r="AO87" s="43" t="s">
        <v>7336</v>
      </c>
      <c r="AP87" s="43" t="s">
        <v>1598</v>
      </c>
      <c r="AQ87" s="50" t="str">
        <f t="shared" si="85"/>
        <v>2025EM1100084-MDSDF402</v>
      </c>
      <c r="AR87" s="43" t="str">
        <f t="shared" si="86"/>
        <v>4 missed</v>
      </c>
      <c r="AS87" s="47" t="s">
        <v>7342</v>
      </c>
      <c r="AT87" s="43">
        <f t="shared" si="87"/>
        <v>2</v>
      </c>
      <c r="AU87" s="48" t="s">
        <v>7342</v>
      </c>
      <c r="AV87" s="49">
        <f t="shared" si="88"/>
        <v>0.33333333333333331</v>
      </c>
      <c r="AW87" s="48" t="s">
        <v>7342</v>
      </c>
      <c r="AX87" s="43" t="str">
        <f t="shared" si="89"/>
        <v>4 missed</v>
      </c>
      <c r="AY87" s="42">
        <f t="shared" si="90"/>
        <v>2</v>
      </c>
      <c r="AZ87" s="50">
        <f t="shared" si="91"/>
        <v>0.33333333333333331</v>
      </c>
      <c r="BA87" s="50" t="str">
        <f t="shared" si="92"/>
        <v>Q-2 A-- || Q Total-6, A Total-0</v>
      </c>
      <c r="BB87" s="42" t="str" cm="1">
        <f t="array" ref="BB87">IFERROR(INDEX('Attendance-Slot-1'!$Q$2:$Q$1112,MATCH(1,('Attendance-Slot-1'!$A$2:$A$1112=$C87)*('Attendance-Slot-1'!$G$2:$G$1112=BB$2),0)),"No Data")</f>
        <v>No Data</v>
      </c>
      <c r="BC87" s="42" t="str" cm="1">
        <f t="array" ref="BC87">IFERROR(INDEX('Attendance-Slot-2'!$Q$2:$Q$2595,MATCH(1,('Attendance-Slot-2'!$A$2:$A$2595=$C87)*('Attendance-Slot-2'!$G$2:$G$2595=BB$2),0)),"No Data")</f>
        <v>No Data</v>
      </c>
      <c r="BD87" s="134" t="e">
        <f>VLOOKUP($AQ87,'Written Exam Marks'!$H:$Q,10,FALSE)</f>
        <v>#N/A</v>
      </c>
      <c r="BE87" s="134" t="e">
        <f>VLOOKUP($AQ87,'Written Exam Marks'!$H:$Q,9,FALSE)</f>
        <v>#N/A</v>
      </c>
      <c r="BF87" s="42" t="str">
        <f t="shared" si="93"/>
        <v>No Data</v>
      </c>
      <c r="BG87" s="42" t="str">
        <f t="shared" si="94"/>
        <v>No Data</v>
      </c>
      <c r="BH87" s="147" t="s">
        <v>5</v>
      </c>
      <c r="BI87" s="147" t="s">
        <v>5</v>
      </c>
      <c r="BJ87" s="147">
        <v>0</v>
      </c>
      <c r="BK87" s="147">
        <v>60</v>
      </c>
      <c r="BL87" s="52" t="s">
        <v>3697</v>
      </c>
      <c r="BM87" s="52" t="s">
        <v>1606</v>
      </c>
      <c r="BN87" s="57" t="str">
        <f t="shared" si="95"/>
        <v>2025EM1100084-MDSDF403</v>
      </c>
      <c r="BO87" s="52" t="str">
        <f t="shared" si="96"/>
        <v>1 missed</v>
      </c>
      <c r="BP87" s="52" t="str">
        <f t="shared" si="97"/>
        <v>1 missed</v>
      </c>
      <c r="BQ87" s="52">
        <f t="shared" si="98"/>
        <v>0</v>
      </c>
      <c r="BR87" s="52">
        <f t="shared" si="99"/>
        <v>0</v>
      </c>
      <c r="BS87" s="56">
        <f t="shared" si="100"/>
        <v>0</v>
      </c>
      <c r="BT87" s="56">
        <f t="shared" si="101"/>
        <v>0</v>
      </c>
      <c r="BU87" s="52" t="str">
        <f t="shared" si="102"/>
        <v>2 missed</v>
      </c>
      <c r="BV87" s="51">
        <f t="shared" si="103"/>
        <v>0</v>
      </c>
      <c r="BW87" s="57">
        <f t="shared" si="104"/>
        <v>0</v>
      </c>
      <c r="BX87" s="57" t="str">
        <f t="shared" si="105"/>
        <v>Q-0 A-0 || Q Total-1, A Total-1</v>
      </c>
      <c r="BY87" s="51" t="str" cm="1">
        <f t="array" ref="BY87">IFERROR(INDEX('Attendance-Slot-1'!$Q$2:$Q$1112,MATCH(1,('Attendance-Slot-1'!$A$2:$A$1112=$C87)*('Attendance-Slot-1'!$G$2:$G$1112=BY$2),0)),"No Data")</f>
        <v>No Data</v>
      </c>
      <c r="BZ87" s="51" t="str" cm="1">
        <f t="array" ref="BZ87">IFERROR(INDEX('Attendance-Slot-2'!$Q$2:$Q$2595,MATCH(1,('Attendance-Slot-2'!$A$2:$A$2595=$C87)*('Attendance-Slot-2'!$G$2:$G$2595=BY$2),0)),"No Data")</f>
        <v>No Data</v>
      </c>
      <c r="CA87" s="135" t="e">
        <f>VLOOKUP($BN87,'Written Exam Marks'!$H:$Q,10,FALSE)</f>
        <v>#N/A</v>
      </c>
      <c r="CB87" s="135" t="e">
        <f>VLOOKUP($BN87,'Written Exam Marks'!$H:$Q,9,FALSE)</f>
        <v>#N/A</v>
      </c>
      <c r="CC87" s="51" t="str">
        <f t="shared" si="106"/>
        <v>No Data</v>
      </c>
      <c r="CD87" s="51" t="str">
        <f t="shared" si="107"/>
        <v>No Data</v>
      </c>
      <c r="CE87" s="29" t="s">
        <v>5</v>
      </c>
      <c r="CF87" s="29" t="s">
        <v>5</v>
      </c>
      <c r="CG87" s="29" t="s">
        <v>5</v>
      </c>
      <c r="CH87" s="29">
        <v>0</v>
      </c>
      <c r="CI87" s="29">
        <v>60</v>
      </c>
      <c r="CJ87" s="61" t="s">
        <v>7343</v>
      </c>
      <c r="CK87" s="61" t="s">
        <v>1613</v>
      </c>
      <c r="CL87" s="10" t="str">
        <f t="shared" si="108"/>
        <v>2025EM1100084-MDSDF404</v>
      </c>
      <c r="CM87" s="61" t="str">
        <f t="shared" si="109"/>
        <v>2 missed</v>
      </c>
      <c r="CN87" s="61" t="str">
        <f t="shared" si="110"/>
        <v>1 missed</v>
      </c>
      <c r="CO87" s="111">
        <f t="shared" si="111"/>
        <v>0</v>
      </c>
      <c r="CP87" s="111">
        <f t="shared" si="112"/>
        <v>0</v>
      </c>
      <c r="CQ87" s="9">
        <f t="shared" si="113"/>
        <v>0</v>
      </c>
      <c r="CR87" s="9">
        <f t="shared" si="114"/>
        <v>0</v>
      </c>
      <c r="CS87" s="61" t="str">
        <f t="shared" si="115"/>
        <v>3 missed</v>
      </c>
      <c r="CT87" s="111">
        <f t="shared" si="116"/>
        <v>0</v>
      </c>
      <c r="CU87" s="10">
        <f t="shared" si="117"/>
        <v>0</v>
      </c>
      <c r="CV87" s="10" t="str">
        <f t="shared" si="118"/>
        <v>Q-0 A-0 || Q Total-2, A Total-1</v>
      </c>
      <c r="CW87" s="111" t="str" cm="1">
        <f t="array" ref="CW87">IFERROR(INDEX('Attendance-Slot-1'!$Q$2:$Q$1112,MATCH(1,('Attendance-Slot-1'!$A$2:$A$1112=$C87)*('Attendance-Slot-1'!$G$2:$G$1112=CW$2),0)),"No Data")</f>
        <v>No Data</v>
      </c>
      <c r="CX87" s="111" t="str" cm="1">
        <f t="array" ref="CX87">IFERROR(INDEX('Attendance-Slot-2'!$Q$2:$Q$2595,MATCH(1,('Attendance-Slot-2'!$A$2:$A$2595=$C87)*('Attendance-Slot-2'!$G$2:$G$2595=CW$2),0)),"No Data")</f>
        <v>No Data</v>
      </c>
      <c r="CY87" s="136" t="e">
        <f>VLOOKUP($CL87,'Written Exam Marks'!$H:$Q,10,FALSE)</f>
        <v>#N/A</v>
      </c>
      <c r="CZ87" s="136" t="e">
        <f>VLOOKUP($CL87,'Written Exam Marks'!$H:$Q,9,FALSE)</f>
        <v>#N/A</v>
      </c>
      <c r="DA87" s="111" t="str">
        <f t="shared" si="119"/>
        <v>No Data</v>
      </c>
      <c r="DB87" s="111" t="str">
        <f t="shared" si="120"/>
        <v>No Data</v>
      </c>
      <c r="DC87" s="148" t="s">
        <v>5</v>
      </c>
      <c r="DD87" s="148" t="s">
        <v>5</v>
      </c>
      <c r="DE87" s="148" t="s">
        <v>5</v>
      </c>
      <c r="DF87" s="148" t="s">
        <v>5</v>
      </c>
      <c r="DG87" s="148" t="s">
        <v>5</v>
      </c>
      <c r="DH87" s="148">
        <v>0</v>
      </c>
      <c r="DI87" s="148">
        <v>65</v>
      </c>
      <c r="DJ87" s="66" t="s">
        <v>7351</v>
      </c>
      <c r="DK87" s="66" t="s">
        <v>1631</v>
      </c>
      <c r="DL87" s="68" t="str">
        <f t="shared" si="121"/>
        <v>2025EM1100084-MDSDF406</v>
      </c>
      <c r="DM87" s="66" t="str">
        <f t="shared" si="122"/>
        <v>3 missed</v>
      </c>
      <c r="DN87" s="66" t="str">
        <f t="shared" si="123"/>
        <v>2 missed</v>
      </c>
      <c r="DO87" s="62">
        <f t="shared" si="124"/>
        <v>0</v>
      </c>
      <c r="DP87" s="62">
        <f t="shared" si="125"/>
        <v>0</v>
      </c>
      <c r="DQ87" s="67">
        <f t="shared" si="126"/>
        <v>0</v>
      </c>
      <c r="DR87" s="67">
        <f t="shared" si="127"/>
        <v>0</v>
      </c>
      <c r="DS87" s="66" t="str">
        <f t="shared" si="128"/>
        <v>5 missed</v>
      </c>
      <c r="DT87" s="62">
        <f t="shared" si="129"/>
        <v>0</v>
      </c>
      <c r="DU87" s="68">
        <f t="shared" si="130"/>
        <v>0</v>
      </c>
      <c r="DV87" s="68" t="str">
        <f t="shared" si="131"/>
        <v>Q-0 A-0 || Q Total-3, A Total-2</v>
      </c>
      <c r="DW87" s="62" t="str" cm="1">
        <f t="array" ref="DW87">IFERROR(INDEX('Attendance-Slot-1'!$Q$2:$Q$1112,MATCH(1,('Attendance-Slot-1'!$A$2:$A$1112=$C87)*('Attendance-Slot-1'!$G$2:$G$1112=DW$2),0)),"No Data")</f>
        <v>No Data</v>
      </c>
      <c r="DX87" s="62" t="str" cm="1">
        <f t="array" ref="DX87">IFERROR(INDEX('Attendance-Slot-2'!$Q$2:$Q$2595,MATCH(1,('Attendance-Slot-2'!$A$2:$A$2595=$C87)*('Attendance-Slot-2'!$G$2:$G$2595=DW$2),0)),"No Data")</f>
        <v>No Data</v>
      </c>
      <c r="DY87" s="137" t="e">
        <f>VLOOKUP($DL87,'Written Exam Marks'!$H:$Q,10,FALSE)</f>
        <v>#N/A</v>
      </c>
      <c r="DZ87" s="137" t="e">
        <f>VLOOKUP($DL87,'Written Exam Marks'!$H:$Q,9,FALSE)</f>
        <v>#N/A</v>
      </c>
      <c r="EA87" s="62" t="str">
        <f t="shared" si="132"/>
        <v>No Data</v>
      </c>
      <c r="EB87" s="62" t="str">
        <f t="shared" si="133"/>
        <v>No Data</v>
      </c>
      <c r="EC87" s="114" t="str">
        <f t="shared" si="70"/>
        <v>P-0, 
A-0, 
No Data-5</v>
      </c>
      <c r="ED87" s="114" t="str">
        <f t="shared" si="71"/>
        <v>P-0, 
A-0, 
No Data-5</v>
      </c>
      <c r="EE87" s="114" t="str">
        <f t="shared" si="134"/>
        <v>No Data</v>
      </c>
      <c r="EF87" s="114" t="str">
        <f t="shared" si="135"/>
        <v>No Data</v>
      </c>
      <c r="EG87" s="114" t="str">
        <f t="shared" si="136"/>
        <v>No Data</v>
      </c>
      <c r="EH87" s="114" t="str">
        <f t="shared" si="137"/>
        <v>No Data</v>
      </c>
      <c r="EI87" s="114" t="str">
        <f t="shared" si="138"/>
        <v>No Data</v>
      </c>
      <c r="EJ87" s="114" t="str">
        <f t="shared" si="139"/>
        <v>P-0, A-0, No Data-5</v>
      </c>
      <c r="EK87" s="114" t="e">
        <v>#N/A</v>
      </c>
      <c r="EL87" s="114" t="e">
        <v>#N/A</v>
      </c>
      <c r="EM87" s="114" t="e">
        <v>#N/A</v>
      </c>
      <c r="EN87" s="114" t="e">
        <v>#N/A</v>
      </c>
      <c r="EO87" s="114" t="e">
        <v>#N/A</v>
      </c>
      <c r="EP87" s="114" t="e">
        <v>#N/A</v>
      </c>
      <c r="EQ87" s="114" t="e">
        <v>#N/A</v>
      </c>
      <c r="ER87" s="114" t="e">
        <v>#N/A</v>
      </c>
      <c r="ES87" s="114"/>
      <c r="ET87" s="30" t="e">
        <v>#N/A</v>
      </c>
    </row>
    <row r="88" spans="1:150" x14ac:dyDescent="0.25">
      <c r="A88" s="114">
        <v>85</v>
      </c>
      <c r="B88" s="114" t="s">
        <v>7224</v>
      </c>
      <c r="C88" s="80" t="s">
        <v>1914</v>
      </c>
      <c r="D88" s="30" t="s">
        <v>1915</v>
      </c>
      <c r="E88" s="30" t="s">
        <v>1916</v>
      </c>
      <c r="F88" s="33" t="s">
        <v>7202</v>
      </c>
      <c r="G88" s="30" t="s">
        <v>1917</v>
      </c>
      <c r="H88" s="143">
        <v>15</v>
      </c>
      <c r="I88" s="143">
        <v>15</v>
      </c>
      <c r="J88" s="143">
        <v>20</v>
      </c>
      <c r="K88" s="143">
        <v>15</v>
      </c>
      <c r="L88" s="143">
        <v>65</v>
      </c>
      <c r="M88" s="143">
        <v>65</v>
      </c>
      <c r="N88" s="40" t="s">
        <v>7314</v>
      </c>
      <c r="O88" s="40" t="s">
        <v>1593</v>
      </c>
      <c r="P88" s="13" t="str">
        <f t="shared" si="72"/>
        <v>2025EM1100085-MDSDF401</v>
      </c>
      <c r="Q88" s="40" t="str">
        <f t="shared" si="73"/>
        <v>0 missed</v>
      </c>
      <c r="R88" s="40" t="str">
        <f t="shared" si="74"/>
        <v>0 missed</v>
      </c>
      <c r="S88" s="40">
        <f t="shared" si="75"/>
        <v>3</v>
      </c>
      <c r="T88" s="40">
        <f t="shared" si="76"/>
        <v>1</v>
      </c>
      <c r="U88" s="41">
        <f t="shared" si="77"/>
        <v>1</v>
      </c>
      <c r="V88" s="41">
        <f t="shared" si="78"/>
        <v>1</v>
      </c>
      <c r="W88" s="40" t="str">
        <f t="shared" si="79"/>
        <v>0 missed</v>
      </c>
      <c r="X88" s="113">
        <f t="shared" si="80"/>
        <v>4</v>
      </c>
      <c r="Y88" s="13">
        <f t="shared" si="81"/>
        <v>1</v>
      </c>
      <c r="Z88" s="13" t="str">
        <f t="shared" si="82"/>
        <v>Q-3 A-1 || Q Total-3, A Total-1</v>
      </c>
      <c r="AA88" s="113" t="str" cm="1">
        <f t="array" ref="AA88">IFERROR(INDEX('Attendance-Slot-1'!$Q$2:$Q$1112,MATCH(1,('Attendance-Slot-1'!$A$2:$A$1112=$C88)*('Attendance-Slot-1'!$G$2:$G$1112=AA$2),0)),"No Data")</f>
        <v>P-S1_Onsite</v>
      </c>
      <c r="AB88" s="113" t="str" cm="1">
        <f t="array" ref="AB88">IFERROR(INDEX('Attendance-Slot-2'!$Q$2:$Q$2595,MATCH(1,('Attendance-Slot-2'!$A$2:$A$2595=$C88)*('Attendance-Slot-2'!$G$2:$G$2595=AA$2),0)),"No Data")</f>
        <v>No Data</v>
      </c>
      <c r="AC88" s="133">
        <f>VLOOKUP($P88,'Written Exam Marks'!$H:$Q,10,FALSE)</f>
        <v>26</v>
      </c>
      <c r="AD88" s="133">
        <f>VLOOKUP($P88,'Written Exam Marks'!$H:$Q,9,FALSE)</f>
        <v>35</v>
      </c>
      <c r="AE88" s="113" t="str">
        <f t="shared" si="83"/>
        <v>Present</v>
      </c>
      <c r="AF88" s="113" t="str">
        <f t="shared" si="84"/>
        <v>P-S1_Onsite</v>
      </c>
      <c r="AG88" s="146">
        <v>9</v>
      </c>
      <c r="AH88" s="146">
        <v>9</v>
      </c>
      <c r="AI88" s="146">
        <v>9</v>
      </c>
      <c r="AJ88" s="146">
        <v>10</v>
      </c>
      <c r="AK88" s="146">
        <v>10</v>
      </c>
      <c r="AL88" s="146">
        <v>10</v>
      </c>
      <c r="AM88" s="146">
        <v>57</v>
      </c>
      <c r="AN88" s="146">
        <v>60</v>
      </c>
      <c r="AO88" s="43" t="s">
        <v>7336</v>
      </c>
      <c r="AP88" s="43" t="s">
        <v>1598</v>
      </c>
      <c r="AQ88" s="50" t="str">
        <f t="shared" si="85"/>
        <v>2025EM1100085-MDSDF402</v>
      </c>
      <c r="AR88" s="43" t="str">
        <f t="shared" si="86"/>
        <v>0 missed</v>
      </c>
      <c r="AS88" s="47" t="s">
        <v>7342</v>
      </c>
      <c r="AT88" s="43">
        <f t="shared" si="87"/>
        <v>6</v>
      </c>
      <c r="AU88" s="48" t="s">
        <v>7342</v>
      </c>
      <c r="AV88" s="49">
        <f t="shared" si="88"/>
        <v>1</v>
      </c>
      <c r="AW88" s="48" t="s">
        <v>7342</v>
      </c>
      <c r="AX88" s="43" t="str">
        <f t="shared" si="89"/>
        <v>0 missed</v>
      </c>
      <c r="AY88" s="42">
        <f t="shared" si="90"/>
        <v>6</v>
      </c>
      <c r="AZ88" s="50">
        <f t="shared" si="91"/>
        <v>1</v>
      </c>
      <c r="BA88" s="50" t="str">
        <f t="shared" si="92"/>
        <v>Q-6 A-- || Q Total-6, A Total-0</v>
      </c>
      <c r="BB88" s="42" t="str" cm="1">
        <f t="array" ref="BB88">IFERROR(INDEX('Attendance-Slot-1'!$Q$2:$Q$1112,MATCH(1,('Attendance-Slot-1'!$A$2:$A$1112=$C88)*('Attendance-Slot-1'!$G$2:$G$1112=BB$2),0)),"No Data")</f>
        <v>No Data</v>
      </c>
      <c r="BC88" s="42" t="str" cm="1">
        <f t="array" ref="BC88">IFERROR(INDEX('Attendance-Slot-2'!$Q$2:$Q$2595,MATCH(1,('Attendance-Slot-2'!$A$2:$A$2595=$C88)*('Attendance-Slot-2'!$G$2:$G$2595=BB$2),0)),"No Data")</f>
        <v>P-S2_Onsite</v>
      </c>
      <c r="BD88" s="134">
        <f>VLOOKUP($AQ88,'Written Exam Marks'!$H:$Q,10,FALSE)</f>
        <v>32</v>
      </c>
      <c r="BE88" s="134">
        <f>VLOOKUP($AQ88,'Written Exam Marks'!$H:$Q,9,FALSE)</f>
        <v>40</v>
      </c>
      <c r="BF88" s="42" t="str">
        <f t="shared" si="93"/>
        <v>Present</v>
      </c>
      <c r="BG88" s="42" t="str">
        <f t="shared" si="94"/>
        <v>P-S2_Onsite</v>
      </c>
      <c r="BH88" s="147">
        <v>19</v>
      </c>
      <c r="BI88" s="147">
        <v>18</v>
      </c>
      <c r="BJ88" s="147">
        <v>37</v>
      </c>
      <c r="BK88" s="147">
        <v>60</v>
      </c>
      <c r="BL88" s="52" t="s">
        <v>3697</v>
      </c>
      <c r="BM88" s="52" t="s">
        <v>1606</v>
      </c>
      <c r="BN88" s="57" t="str">
        <f t="shared" si="95"/>
        <v>2025EM1100085-MDSDF403</v>
      </c>
      <c r="BO88" s="52" t="str">
        <f t="shared" si="96"/>
        <v>0 missed</v>
      </c>
      <c r="BP88" s="52" t="str">
        <f t="shared" si="97"/>
        <v>0 missed</v>
      </c>
      <c r="BQ88" s="52">
        <f t="shared" si="98"/>
        <v>1</v>
      </c>
      <c r="BR88" s="52">
        <f t="shared" si="99"/>
        <v>1</v>
      </c>
      <c r="BS88" s="56">
        <f t="shared" si="100"/>
        <v>1</v>
      </c>
      <c r="BT88" s="56">
        <f t="shared" si="101"/>
        <v>1</v>
      </c>
      <c r="BU88" s="52" t="str">
        <f t="shared" si="102"/>
        <v>0 missed</v>
      </c>
      <c r="BV88" s="51">
        <f t="shared" si="103"/>
        <v>2</v>
      </c>
      <c r="BW88" s="57">
        <f t="shared" si="104"/>
        <v>1</v>
      </c>
      <c r="BX88" s="57" t="str">
        <f t="shared" si="105"/>
        <v>Q-1 A-1 || Q Total-1, A Total-1</v>
      </c>
      <c r="BY88" s="51" t="str" cm="1">
        <f t="array" ref="BY88">IFERROR(INDEX('Attendance-Slot-1'!$Q$2:$Q$1112,MATCH(1,('Attendance-Slot-1'!$A$2:$A$1112=$C88)*('Attendance-Slot-1'!$G$2:$G$1112=BY$2),0)),"No Data")</f>
        <v>No Data</v>
      </c>
      <c r="BZ88" s="51" t="str" cm="1">
        <f t="array" ref="BZ88">IFERROR(INDEX('Attendance-Slot-2'!$Q$2:$Q$2595,MATCH(1,('Attendance-Slot-2'!$A$2:$A$2595=$C88)*('Attendance-Slot-2'!$G$2:$G$2595=BY$2),0)),"No Data")</f>
        <v>P-S2_Onsite</v>
      </c>
      <c r="CA88" s="135">
        <f>VLOOKUP($BN88,'Written Exam Marks'!$H:$Q,10,FALSE)</f>
        <v>20</v>
      </c>
      <c r="CB88" s="135">
        <f>VLOOKUP($BN88,'Written Exam Marks'!$H:$Q,9,FALSE)</f>
        <v>40</v>
      </c>
      <c r="CC88" s="51" t="str">
        <f t="shared" si="106"/>
        <v>Present</v>
      </c>
      <c r="CD88" s="51" t="str">
        <f t="shared" si="107"/>
        <v>P-S2_Onsite</v>
      </c>
      <c r="CE88" s="29">
        <v>20</v>
      </c>
      <c r="CF88" s="29">
        <v>19</v>
      </c>
      <c r="CG88" s="29">
        <v>18</v>
      </c>
      <c r="CH88" s="29">
        <v>57</v>
      </c>
      <c r="CI88" s="29">
        <v>60</v>
      </c>
      <c r="CJ88" s="61" t="s">
        <v>7343</v>
      </c>
      <c r="CK88" s="61" t="s">
        <v>1613</v>
      </c>
      <c r="CL88" s="10" t="str">
        <f t="shared" si="108"/>
        <v>2025EM1100085-MDSDF404</v>
      </c>
      <c r="CM88" s="61" t="str">
        <f t="shared" si="109"/>
        <v>0 missed</v>
      </c>
      <c r="CN88" s="61" t="str">
        <f t="shared" si="110"/>
        <v>0 missed</v>
      </c>
      <c r="CO88" s="111">
        <f t="shared" si="111"/>
        <v>2</v>
      </c>
      <c r="CP88" s="111">
        <f t="shared" si="112"/>
        <v>1</v>
      </c>
      <c r="CQ88" s="9">
        <f t="shared" si="113"/>
        <v>1</v>
      </c>
      <c r="CR88" s="9">
        <f t="shared" si="114"/>
        <v>1</v>
      </c>
      <c r="CS88" s="61" t="str">
        <f t="shared" si="115"/>
        <v>0 missed</v>
      </c>
      <c r="CT88" s="111">
        <f t="shared" si="116"/>
        <v>3</v>
      </c>
      <c r="CU88" s="10">
        <f t="shared" si="117"/>
        <v>1</v>
      </c>
      <c r="CV88" s="10" t="str">
        <f t="shared" si="118"/>
        <v>Q-2 A-1 || Q Total-2, A Total-1</v>
      </c>
      <c r="CW88" s="111" t="str" cm="1">
        <f t="array" ref="CW88">IFERROR(INDEX('Attendance-Slot-1'!$Q$2:$Q$1112,MATCH(1,('Attendance-Slot-1'!$A$2:$A$1112=$C88)*('Attendance-Slot-1'!$G$2:$G$1112=CW$2),0)),"No Data")</f>
        <v>P-S1_Onsite</v>
      </c>
      <c r="CX88" s="111" t="str" cm="1">
        <f t="array" ref="CX88">IFERROR(INDEX('Attendance-Slot-2'!$Q$2:$Q$2595,MATCH(1,('Attendance-Slot-2'!$A$2:$A$2595=$C88)*('Attendance-Slot-2'!$G$2:$G$2595=CW$2),0)),"No Data")</f>
        <v>No Data</v>
      </c>
      <c r="CY88" s="136">
        <f>VLOOKUP($CL88,'Written Exam Marks'!$H:$Q,10,FALSE)</f>
        <v>36</v>
      </c>
      <c r="CZ88" s="136">
        <f>VLOOKUP($CL88,'Written Exam Marks'!$H:$Q,9,FALSE)</f>
        <v>40</v>
      </c>
      <c r="DA88" s="111" t="str">
        <f t="shared" si="119"/>
        <v>Present</v>
      </c>
      <c r="DB88" s="111" t="str">
        <f t="shared" si="120"/>
        <v>P-S1_Onsite</v>
      </c>
      <c r="DC88" s="148">
        <v>7.5</v>
      </c>
      <c r="DD88" s="148">
        <v>6.625</v>
      </c>
      <c r="DE88" s="148">
        <v>9</v>
      </c>
      <c r="DF88" s="148">
        <v>10</v>
      </c>
      <c r="DG88" s="148">
        <v>18</v>
      </c>
      <c r="DH88" s="148">
        <v>51.125</v>
      </c>
      <c r="DI88" s="148">
        <v>65</v>
      </c>
      <c r="DJ88" s="66" t="s">
        <v>7351</v>
      </c>
      <c r="DK88" s="66" t="s">
        <v>1631</v>
      </c>
      <c r="DL88" s="68" t="str">
        <f t="shared" si="121"/>
        <v>2025EM1100085-MDSDF406</v>
      </c>
      <c r="DM88" s="66" t="str">
        <f t="shared" si="122"/>
        <v>0 missed</v>
      </c>
      <c r="DN88" s="66" t="str">
        <f t="shared" si="123"/>
        <v>0 missed</v>
      </c>
      <c r="DO88" s="62">
        <f t="shared" si="124"/>
        <v>3</v>
      </c>
      <c r="DP88" s="62">
        <f t="shared" si="125"/>
        <v>2</v>
      </c>
      <c r="DQ88" s="67">
        <f t="shared" si="126"/>
        <v>1</v>
      </c>
      <c r="DR88" s="67">
        <f t="shared" si="127"/>
        <v>1</v>
      </c>
      <c r="DS88" s="66" t="str">
        <f t="shared" si="128"/>
        <v>0 missed</v>
      </c>
      <c r="DT88" s="62">
        <f t="shared" si="129"/>
        <v>5</v>
      </c>
      <c r="DU88" s="68">
        <f t="shared" si="130"/>
        <v>1</v>
      </c>
      <c r="DV88" s="68" t="str">
        <f t="shared" si="131"/>
        <v>Q-3 A-2 || Q Total-3, A Total-2</v>
      </c>
      <c r="DW88" s="62" t="str" cm="1">
        <f t="array" ref="DW88">IFERROR(INDEX('Attendance-Slot-1'!$Q$2:$Q$1112,MATCH(1,('Attendance-Slot-1'!$A$2:$A$1112=$C88)*('Attendance-Slot-1'!$G$2:$G$1112=DW$2),0)),"No Data")</f>
        <v>No Data</v>
      </c>
      <c r="DX88" s="62" t="str" cm="1">
        <f t="array" ref="DX88">IFERROR(INDEX('Attendance-Slot-2'!$Q$2:$Q$2595,MATCH(1,('Attendance-Slot-2'!$A$2:$A$2595=$C88)*('Attendance-Slot-2'!$G$2:$G$2595=DW$2),0)),"No Data")</f>
        <v>P-S2_Onsite</v>
      </c>
      <c r="DY88" s="137">
        <f>VLOOKUP($DL88,'Written Exam Marks'!$H:$Q,10,FALSE)</f>
        <v>29.5</v>
      </c>
      <c r="DZ88" s="137">
        <f>VLOOKUP($DL88,'Written Exam Marks'!$H:$Q,9,FALSE)</f>
        <v>35</v>
      </c>
      <c r="EA88" s="62" t="str">
        <f t="shared" si="132"/>
        <v>Present</v>
      </c>
      <c r="EB88" s="62" t="str">
        <f t="shared" si="133"/>
        <v>P-S2_Onsite</v>
      </c>
      <c r="EC88" s="114" t="str">
        <f t="shared" si="70"/>
        <v>P-2, 
A-0, 
No Data-3</v>
      </c>
      <c r="ED88" s="114" t="str">
        <f t="shared" si="71"/>
        <v>P-3, 
A-0, 
No Data-2</v>
      </c>
      <c r="EE88" s="114" t="str">
        <f t="shared" si="134"/>
        <v>P-S1_Onsite</v>
      </c>
      <c r="EF88" s="114" t="str">
        <f t="shared" si="135"/>
        <v>P-S2_Onsite</v>
      </c>
      <c r="EG88" s="114" t="str">
        <f t="shared" si="136"/>
        <v>P-S2_Onsite</v>
      </c>
      <c r="EH88" s="114" t="str">
        <f t="shared" si="137"/>
        <v>P-S1_Onsite</v>
      </c>
      <c r="EI88" s="114" t="str">
        <f t="shared" si="138"/>
        <v>P-S2_Onsite</v>
      </c>
      <c r="EJ88" s="114" t="str">
        <f t="shared" si="139"/>
        <v>P-5, A-0, No Data-0</v>
      </c>
      <c r="EK88" s="114" t="s">
        <v>10453</v>
      </c>
      <c r="EL88" s="114">
        <v>27</v>
      </c>
      <c r="EM88" s="114">
        <v>9</v>
      </c>
      <c r="EN88" s="114">
        <v>59</v>
      </c>
      <c r="EO88" s="114">
        <v>95</v>
      </c>
      <c r="EP88" s="114" t="s">
        <v>7217</v>
      </c>
      <c r="EQ88" s="114" t="s">
        <v>1054</v>
      </c>
      <c r="ER88" s="114" t="s">
        <v>1914</v>
      </c>
      <c r="ES88" s="114"/>
      <c r="ET88" s="30" t="s">
        <v>1914</v>
      </c>
    </row>
    <row r="89" spans="1:150" x14ac:dyDescent="0.25">
      <c r="A89" s="114">
        <v>86</v>
      </c>
      <c r="B89" s="114" t="s">
        <v>7224</v>
      </c>
      <c r="C89" s="80" t="s">
        <v>1920</v>
      </c>
      <c r="D89" s="30" t="s">
        <v>1921</v>
      </c>
      <c r="E89" s="30" t="s">
        <v>1922</v>
      </c>
      <c r="F89" s="33" t="s">
        <v>7202</v>
      </c>
      <c r="G89" s="30" t="s">
        <v>1923</v>
      </c>
      <c r="H89" s="143">
        <v>14</v>
      </c>
      <c r="I89" s="143">
        <v>15</v>
      </c>
      <c r="J89" s="143">
        <v>18</v>
      </c>
      <c r="K89" s="143">
        <v>15</v>
      </c>
      <c r="L89" s="143">
        <v>62</v>
      </c>
      <c r="M89" s="143">
        <v>65</v>
      </c>
      <c r="N89" s="40" t="s">
        <v>7314</v>
      </c>
      <c r="O89" s="40" t="s">
        <v>1593</v>
      </c>
      <c r="P89" s="13" t="str">
        <f t="shared" si="72"/>
        <v>2025EM1100086-MDSDF401</v>
      </c>
      <c r="Q89" s="40" t="str">
        <f t="shared" si="73"/>
        <v>0 missed</v>
      </c>
      <c r="R89" s="40" t="str">
        <f t="shared" si="74"/>
        <v>0 missed</v>
      </c>
      <c r="S89" s="40">
        <f t="shared" si="75"/>
        <v>3</v>
      </c>
      <c r="T89" s="40">
        <f t="shared" si="76"/>
        <v>1</v>
      </c>
      <c r="U89" s="41">
        <f t="shared" si="77"/>
        <v>1</v>
      </c>
      <c r="V89" s="41">
        <f t="shared" si="78"/>
        <v>1</v>
      </c>
      <c r="W89" s="40" t="str">
        <f t="shared" si="79"/>
        <v>0 missed</v>
      </c>
      <c r="X89" s="113">
        <f t="shared" si="80"/>
        <v>4</v>
      </c>
      <c r="Y89" s="13">
        <f t="shared" si="81"/>
        <v>1</v>
      </c>
      <c r="Z89" s="13" t="str">
        <f t="shared" si="82"/>
        <v>Q-3 A-1 || Q Total-3, A Total-1</v>
      </c>
      <c r="AA89" s="113" t="str" cm="1">
        <f t="array" ref="AA89">IFERROR(INDEX('Attendance-Slot-1'!$Q$2:$Q$1112,MATCH(1,('Attendance-Slot-1'!$A$2:$A$1112=$C89)*('Attendance-Slot-1'!$G$2:$G$1112=AA$2),0)),"No Data")</f>
        <v>P-S1_Onsite</v>
      </c>
      <c r="AB89" s="113" t="str" cm="1">
        <f t="array" ref="AB89">IFERROR(INDEX('Attendance-Slot-2'!$Q$2:$Q$2595,MATCH(1,('Attendance-Slot-2'!$A$2:$A$2595=$C89)*('Attendance-Slot-2'!$G$2:$G$2595=AA$2),0)),"No Data")</f>
        <v>No Data</v>
      </c>
      <c r="AC89" s="133">
        <f>VLOOKUP($P89,'Written Exam Marks'!$H:$Q,10,FALSE)</f>
        <v>28.5</v>
      </c>
      <c r="AD89" s="133">
        <f>VLOOKUP($P89,'Written Exam Marks'!$H:$Q,9,FALSE)</f>
        <v>35</v>
      </c>
      <c r="AE89" s="113" t="str">
        <f t="shared" si="83"/>
        <v>Present</v>
      </c>
      <c r="AF89" s="113" t="str">
        <f t="shared" si="84"/>
        <v>P-S1_Onsite</v>
      </c>
      <c r="AG89" s="146">
        <v>9.5</v>
      </c>
      <c r="AH89" s="146">
        <v>9.5</v>
      </c>
      <c r="AI89" s="146">
        <v>9</v>
      </c>
      <c r="AJ89" s="146">
        <v>10</v>
      </c>
      <c r="AK89" s="146">
        <v>10</v>
      </c>
      <c r="AL89" s="146">
        <v>10</v>
      </c>
      <c r="AM89" s="146">
        <v>58</v>
      </c>
      <c r="AN89" s="146">
        <v>60</v>
      </c>
      <c r="AO89" s="43" t="s">
        <v>7336</v>
      </c>
      <c r="AP89" s="43" t="s">
        <v>1598</v>
      </c>
      <c r="AQ89" s="50" t="str">
        <f t="shared" si="85"/>
        <v>2025EM1100086-MDSDF402</v>
      </c>
      <c r="AR89" s="43" t="str">
        <f t="shared" si="86"/>
        <v>0 missed</v>
      </c>
      <c r="AS89" s="47" t="s">
        <v>7342</v>
      </c>
      <c r="AT89" s="43">
        <f t="shared" si="87"/>
        <v>6</v>
      </c>
      <c r="AU89" s="48" t="s">
        <v>7342</v>
      </c>
      <c r="AV89" s="49">
        <f t="shared" si="88"/>
        <v>1</v>
      </c>
      <c r="AW89" s="48" t="s">
        <v>7342</v>
      </c>
      <c r="AX89" s="43" t="str">
        <f t="shared" si="89"/>
        <v>0 missed</v>
      </c>
      <c r="AY89" s="42">
        <f t="shared" si="90"/>
        <v>6</v>
      </c>
      <c r="AZ89" s="50">
        <f t="shared" si="91"/>
        <v>1</v>
      </c>
      <c r="BA89" s="50" t="str">
        <f t="shared" si="92"/>
        <v>Q-6 A-- || Q Total-6, A Total-0</v>
      </c>
      <c r="BB89" s="42" t="str" cm="1">
        <f t="array" ref="BB89">IFERROR(INDEX('Attendance-Slot-1'!$Q$2:$Q$1112,MATCH(1,('Attendance-Slot-1'!$A$2:$A$1112=$C89)*('Attendance-Slot-1'!$G$2:$G$1112=BB$2),0)),"No Data")</f>
        <v>P-S1_Onsite</v>
      </c>
      <c r="BC89" s="42" t="str" cm="1">
        <f t="array" ref="BC89">IFERROR(INDEX('Attendance-Slot-2'!$Q$2:$Q$2595,MATCH(1,('Attendance-Slot-2'!$A$2:$A$2595=$C89)*('Attendance-Slot-2'!$G$2:$G$2595=BB$2),0)),"No Data")</f>
        <v>No Data</v>
      </c>
      <c r="BD89" s="134">
        <f>VLOOKUP($AQ89,'Written Exam Marks'!$H:$Q,10,FALSE)</f>
        <v>30</v>
      </c>
      <c r="BE89" s="134">
        <f>VLOOKUP($AQ89,'Written Exam Marks'!$H:$Q,9,FALSE)</f>
        <v>40</v>
      </c>
      <c r="BF89" s="42" t="str">
        <f t="shared" si="93"/>
        <v>Present</v>
      </c>
      <c r="BG89" s="42" t="str">
        <f t="shared" si="94"/>
        <v>P-S1_Onsite</v>
      </c>
      <c r="BH89" s="147">
        <v>18</v>
      </c>
      <c r="BI89" s="147">
        <v>26</v>
      </c>
      <c r="BJ89" s="147">
        <v>44</v>
      </c>
      <c r="BK89" s="147">
        <v>60</v>
      </c>
      <c r="BL89" s="52" t="s">
        <v>3697</v>
      </c>
      <c r="BM89" s="52" t="s">
        <v>1606</v>
      </c>
      <c r="BN89" s="57" t="str">
        <f t="shared" si="95"/>
        <v>2025EM1100086-MDSDF403</v>
      </c>
      <c r="BO89" s="52" t="str">
        <f t="shared" si="96"/>
        <v>0 missed</v>
      </c>
      <c r="BP89" s="52" t="str">
        <f t="shared" si="97"/>
        <v>0 missed</v>
      </c>
      <c r="BQ89" s="52">
        <f t="shared" si="98"/>
        <v>1</v>
      </c>
      <c r="BR89" s="52">
        <f t="shared" si="99"/>
        <v>1</v>
      </c>
      <c r="BS89" s="56">
        <f t="shared" si="100"/>
        <v>1</v>
      </c>
      <c r="BT89" s="56">
        <f t="shared" si="101"/>
        <v>1</v>
      </c>
      <c r="BU89" s="52" t="str">
        <f t="shared" si="102"/>
        <v>0 missed</v>
      </c>
      <c r="BV89" s="51">
        <f t="shared" si="103"/>
        <v>2</v>
      </c>
      <c r="BW89" s="57">
        <f t="shared" si="104"/>
        <v>1</v>
      </c>
      <c r="BX89" s="57" t="str">
        <f t="shared" si="105"/>
        <v>Q-1 A-1 || Q Total-1, A Total-1</v>
      </c>
      <c r="BY89" s="51" t="str" cm="1">
        <f t="array" ref="BY89">IFERROR(INDEX('Attendance-Slot-1'!$Q$2:$Q$1112,MATCH(1,('Attendance-Slot-1'!$A$2:$A$1112=$C89)*('Attendance-Slot-1'!$G$2:$G$1112=BY$2),0)),"No Data")</f>
        <v>No Data</v>
      </c>
      <c r="BZ89" s="51" t="str" cm="1">
        <f t="array" ref="BZ89">IFERROR(INDEX('Attendance-Slot-2'!$Q$2:$Q$2595,MATCH(1,('Attendance-Slot-2'!$A$2:$A$2595=$C89)*('Attendance-Slot-2'!$G$2:$G$2595=BY$2),0)),"No Data")</f>
        <v>P-S2_Onsite</v>
      </c>
      <c r="CA89" s="135">
        <f>VLOOKUP($BN89,'Written Exam Marks'!$H:$Q,10,FALSE)</f>
        <v>26</v>
      </c>
      <c r="CB89" s="135">
        <f>VLOOKUP($BN89,'Written Exam Marks'!$H:$Q,9,FALSE)</f>
        <v>40</v>
      </c>
      <c r="CC89" s="51" t="str">
        <f t="shared" si="106"/>
        <v>Present</v>
      </c>
      <c r="CD89" s="51" t="str">
        <f t="shared" si="107"/>
        <v>P-S2_Onsite</v>
      </c>
      <c r="CE89" s="29">
        <v>20</v>
      </c>
      <c r="CF89" s="29">
        <v>20</v>
      </c>
      <c r="CG89" s="29">
        <v>17</v>
      </c>
      <c r="CH89" s="29">
        <v>57</v>
      </c>
      <c r="CI89" s="29">
        <v>60</v>
      </c>
      <c r="CJ89" s="61" t="s">
        <v>7343</v>
      </c>
      <c r="CK89" s="61" t="s">
        <v>1613</v>
      </c>
      <c r="CL89" s="10" t="str">
        <f t="shared" si="108"/>
        <v>2025EM1100086-MDSDF404</v>
      </c>
      <c r="CM89" s="61" t="str">
        <f t="shared" si="109"/>
        <v>0 missed</v>
      </c>
      <c r="CN89" s="61" t="str">
        <f t="shared" si="110"/>
        <v>0 missed</v>
      </c>
      <c r="CO89" s="111">
        <f t="shared" si="111"/>
        <v>2</v>
      </c>
      <c r="CP89" s="111">
        <f t="shared" si="112"/>
        <v>1</v>
      </c>
      <c r="CQ89" s="9">
        <f t="shared" si="113"/>
        <v>1</v>
      </c>
      <c r="CR89" s="9">
        <f t="shared" si="114"/>
        <v>1</v>
      </c>
      <c r="CS89" s="61" t="str">
        <f t="shared" si="115"/>
        <v>0 missed</v>
      </c>
      <c r="CT89" s="111">
        <f t="shared" si="116"/>
        <v>3</v>
      </c>
      <c r="CU89" s="10">
        <f t="shared" si="117"/>
        <v>1</v>
      </c>
      <c r="CV89" s="10" t="str">
        <f t="shared" si="118"/>
        <v>Q-2 A-1 || Q Total-2, A Total-1</v>
      </c>
      <c r="CW89" s="111" t="str" cm="1">
        <f t="array" ref="CW89">IFERROR(INDEX('Attendance-Slot-1'!$Q$2:$Q$1112,MATCH(1,('Attendance-Slot-1'!$A$2:$A$1112=$C89)*('Attendance-Slot-1'!$G$2:$G$1112=CW$2),0)),"No Data")</f>
        <v>P-S1_Onsite</v>
      </c>
      <c r="CX89" s="111" t="str" cm="1">
        <f t="array" ref="CX89">IFERROR(INDEX('Attendance-Slot-2'!$Q$2:$Q$2595,MATCH(1,('Attendance-Slot-2'!$A$2:$A$2595=$C89)*('Attendance-Slot-2'!$G$2:$G$2595=CW$2),0)),"No Data")</f>
        <v>No Data</v>
      </c>
      <c r="CY89" s="136">
        <f>VLOOKUP($CL89,'Written Exam Marks'!$H:$Q,10,FALSE)</f>
        <v>30</v>
      </c>
      <c r="CZ89" s="136">
        <f>VLOOKUP($CL89,'Written Exam Marks'!$H:$Q,9,FALSE)</f>
        <v>40</v>
      </c>
      <c r="DA89" s="111" t="str">
        <f t="shared" si="119"/>
        <v>Present</v>
      </c>
      <c r="DB89" s="111" t="str">
        <f t="shared" si="120"/>
        <v>P-S1_Onsite</v>
      </c>
      <c r="DC89" s="148">
        <v>4.5</v>
      </c>
      <c r="DD89" s="148">
        <v>7.5</v>
      </c>
      <c r="DE89" s="148">
        <v>7</v>
      </c>
      <c r="DF89" s="148">
        <v>15</v>
      </c>
      <c r="DG89" s="148">
        <v>17</v>
      </c>
      <c r="DH89" s="148">
        <v>51</v>
      </c>
      <c r="DI89" s="148">
        <v>65</v>
      </c>
      <c r="DJ89" s="66" t="s">
        <v>7351</v>
      </c>
      <c r="DK89" s="66" t="s">
        <v>1631</v>
      </c>
      <c r="DL89" s="68" t="str">
        <f t="shared" si="121"/>
        <v>2025EM1100086-MDSDF406</v>
      </c>
      <c r="DM89" s="66" t="str">
        <f t="shared" si="122"/>
        <v>0 missed</v>
      </c>
      <c r="DN89" s="66" t="str">
        <f t="shared" si="123"/>
        <v>0 missed</v>
      </c>
      <c r="DO89" s="62">
        <f t="shared" si="124"/>
        <v>3</v>
      </c>
      <c r="DP89" s="62">
        <f t="shared" si="125"/>
        <v>2</v>
      </c>
      <c r="DQ89" s="67">
        <f t="shared" si="126"/>
        <v>1</v>
      </c>
      <c r="DR89" s="67">
        <f t="shared" si="127"/>
        <v>1</v>
      </c>
      <c r="DS89" s="66" t="str">
        <f t="shared" si="128"/>
        <v>0 missed</v>
      </c>
      <c r="DT89" s="62">
        <f t="shared" si="129"/>
        <v>5</v>
      </c>
      <c r="DU89" s="68">
        <f t="shared" si="130"/>
        <v>1</v>
      </c>
      <c r="DV89" s="68" t="str">
        <f t="shared" si="131"/>
        <v>Q-3 A-2 || Q Total-3, A Total-2</v>
      </c>
      <c r="DW89" s="62" t="str" cm="1">
        <f t="array" ref="DW89">IFERROR(INDEX('Attendance-Slot-1'!$Q$2:$Q$1112,MATCH(1,('Attendance-Slot-1'!$A$2:$A$1112=$C89)*('Attendance-Slot-1'!$G$2:$G$1112=DW$2),0)),"No Data")</f>
        <v>No Data</v>
      </c>
      <c r="DX89" s="62" t="str" cm="1">
        <f t="array" ref="DX89">IFERROR(INDEX('Attendance-Slot-2'!$Q$2:$Q$2595,MATCH(1,('Attendance-Slot-2'!$A$2:$A$2595=$C89)*('Attendance-Slot-2'!$G$2:$G$2595=DW$2),0)),"No Data")</f>
        <v>P-S2_Onsite</v>
      </c>
      <c r="DY89" s="137">
        <f>VLOOKUP($DL89,'Written Exam Marks'!$H:$Q,10,FALSE)</f>
        <v>18</v>
      </c>
      <c r="DZ89" s="137">
        <f>VLOOKUP($DL89,'Written Exam Marks'!$H:$Q,9,FALSE)</f>
        <v>35</v>
      </c>
      <c r="EA89" s="62" t="str">
        <f t="shared" si="132"/>
        <v>Present</v>
      </c>
      <c r="EB89" s="62" t="str">
        <f t="shared" si="133"/>
        <v>P-S2_Onsite</v>
      </c>
      <c r="EC89" s="114" t="str">
        <f t="shared" si="70"/>
        <v>P-3, 
A-0, 
No Data-2</v>
      </c>
      <c r="ED89" s="114" t="str">
        <f t="shared" si="71"/>
        <v>P-2, 
A-0, 
No Data-3</v>
      </c>
      <c r="EE89" s="114" t="str">
        <f t="shared" si="134"/>
        <v>P-S1_Onsite</v>
      </c>
      <c r="EF89" s="114" t="str">
        <f t="shared" si="135"/>
        <v>P-S1_Onsite</v>
      </c>
      <c r="EG89" s="114" t="str">
        <f t="shared" si="136"/>
        <v>P-S2_Onsite</v>
      </c>
      <c r="EH89" s="114" t="str">
        <f t="shared" si="137"/>
        <v>P-S1_Onsite</v>
      </c>
      <c r="EI89" s="114" t="str">
        <f t="shared" si="138"/>
        <v>P-S2_Onsite</v>
      </c>
      <c r="EJ89" s="114" t="str">
        <f t="shared" si="139"/>
        <v>P-5, A-0, No Data-0</v>
      </c>
      <c r="EK89" s="114" t="s">
        <v>10453</v>
      </c>
      <c r="EL89" s="114">
        <v>17.5</v>
      </c>
      <c r="EM89" s="114">
        <v>10</v>
      </c>
      <c r="EN89" s="114">
        <v>54</v>
      </c>
      <c r="EO89" s="114">
        <v>81.5</v>
      </c>
      <c r="EP89" s="114" t="s">
        <v>7217</v>
      </c>
      <c r="EQ89" s="114" t="s">
        <v>1054</v>
      </c>
      <c r="ER89" s="114" t="s">
        <v>1920</v>
      </c>
      <c r="ES89" s="114"/>
      <c r="ET89" s="30" t="s">
        <v>1920</v>
      </c>
    </row>
    <row r="90" spans="1:150" x14ac:dyDescent="0.25">
      <c r="A90" s="114">
        <v>87</v>
      </c>
      <c r="B90" s="114" t="s">
        <v>7224</v>
      </c>
      <c r="C90" s="80" t="s">
        <v>1927</v>
      </c>
      <c r="D90" s="30" t="s">
        <v>1928</v>
      </c>
      <c r="E90" s="30" t="s">
        <v>1929</v>
      </c>
      <c r="F90" s="33" t="s">
        <v>7201</v>
      </c>
      <c r="G90" s="30" t="s">
        <v>1930</v>
      </c>
      <c r="H90" s="143">
        <v>15</v>
      </c>
      <c r="I90" s="143">
        <v>12</v>
      </c>
      <c r="J90" s="143">
        <v>17</v>
      </c>
      <c r="K90" s="143">
        <v>15</v>
      </c>
      <c r="L90" s="143">
        <v>59</v>
      </c>
      <c r="M90" s="143">
        <v>65</v>
      </c>
      <c r="N90" s="40" t="s">
        <v>7314</v>
      </c>
      <c r="O90" s="40" t="s">
        <v>1593</v>
      </c>
      <c r="P90" s="13" t="str">
        <f t="shared" si="72"/>
        <v>2025EM1100087-MDSDF401</v>
      </c>
      <c r="Q90" s="40" t="str">
        <f t="shared" si="73"/>
        <v>0 missed</v>
      </c>
      <c r="R90" s="40" t="str">
        <f t="shared" si="74"/>
        <v>0 missed</v>
      </c>
      <c r="S90" s="40">
        <f t="shared" si="75"/>
        <v>3</v>
      </c>
      <c r="T90" s="40">
        <f t="shared" si="76"/>
        <v>1</v>
      </c>
      <c r="U90" s="41">
        <f t="shared" si="77"/>
        <v>1</v>
      </c>
      <c r="V90" s="41">
        <f t="shared" si="78"/>
        <v>1</v>
      </c>
      <c r="W90" s="40" t="str">
        <f t="shared" si="79"/>
        <v>0 missed</v>
      </c>
      <c r="X90" s="113">
        <f t="shared" si="80"/>
        <v>4</v>
      </c>
      <c r="Y90" s="13">
        <f t="shared" si="81"/>
        <v>1</v>
      </c>
      <c r="Z90" s="13" t="str">
        <f t="shared" si="82"/>
        <v>Q-3 A-1 || Q Total-3, A Total-1</v>
      </c>
      <c r="AA90" s="113" t="str" cm="1">
        <f t="array" ref="AA90">IFERROR(INDEX('Attendance-Slot-1'!$Q$2:$Q$1112,MATCH(1,('Attendance-Slot-1'!$A$2:$A$1112=$C90)*('Attendance-Slot-1'!$G$2:$G$1112=AA$2),0)),"No Data")</f>
        <v>P-S1_Onsite</v>
      </c>
      <c r="AB90" s="113" t="str" cm="1">
        <f t="array" ref="AB90">IFERROR(INDEX('Attendance-Slot-2'!$Q$2:$Q$2595,MATCH(1,('Attendance-Slot-2'!$A$2:$A$2595=$C90)*('Attendance-Slot-2'!$G$2:$G$2595=AA$2),0)),"No Data")</f>
        <v>No Data</v>
      </c>
      <c r="AC90" s="133">
        <f>VLOOKUP($P90,'Written Exam Marks'!$H:$Q,10,FALSE)</f>
        <v>10</v>
      </c>
      <c r="AD90" s="133">
        <f>VLOOKUP($P90,'Written Exam Marks'!$H:$Q,9,FALSE)</f>
        <v>35</v>
      </c>
      <c r="AE90" s="113" t="str">
        <f t="shared" si="83"/>
        <v>Present</v>
      </c>
      <c r="AF90" s="113" t="str">
        <f t="shared" si="84"/>
        <v>P-S1_Onsite</v>
      </c>
      <c r="AG90" s="146">
        <v>7.5</v>
      </c>
      <c r="AH90" s="146">
        <v>8.5</v>
      </c>
      <c r="AI90" s="146">
        <v>9</v>
      </c>
      <c r="AJ90" s="146">
        <v>9</v>
      </c>
      <c r="AK90" s="146">
        <v>10</v>
      </c>
      <c r="AL90" s="146">
        <v>8</v>
      </c>
      <c r="AM90" s="146">
        <v>52</v>
      </c>
      <c r="AN90" s="146">
        <v>60</v>
      </c>
      <c r="AO90" s="43" t="s">
        <v>7336</v>
      </c>
      <c r="AP90" s="43" t="s">
        <v>1598</v>
      </c>
      <c r="AQ90" s="50" t="str">
        <f t="shared" si="85"/>
        <v>2025EM1100087-MDSDF402</v>
      </c>
      <c r="AR90" s="43" t="str">
        <f t="shared" si="86"/>
        <v>0 missed</v>
      </c>
      <c r="AS90" s="47" t="s">
        <v>7342</v>
      </c>
      <c r="AT90" s="43">
        <f t="shared" si="87"/>
        <v>6</v>
      </c>
      <c r="AU90" s="48" t="s">
        <v>7342</v>
      </c>
      <c r="AV90" s="49">
        <f t="shared" si="88"/>
        <v>1</v>
      </c>
      <c r="AW90" s="48" t="s">
        <v>7342</v>
      </c>
      <c r="AX90" s="43" t="str">
        <f t="shared" si="89"/>
        <v>0 missed</v>
      </c>
      <c r="AY90" s="42">
        <f t="shared" si="90"/>
        <v>6</v>
      </c>
      <c r="AZ90" s="50">
        <f t="shared" si="91"/>
        <v>1</v>
      </c>
      <c r="BA90" s="50" t="str">
        <f t="shared" si="92"/>
        <v>Q-6 A-- || Q Total-6, A Total-0</v>
      </c>
      <c r="BB90" s="42" t="str" cm="1">
        <f t="array" ref="BB90">IFERROR(INDEX('Attendance-Slot-1'!$Q$2:$Q$1112,MATCH(1,('Attendance-Slot-1'!$A$2:$A$1112=$C90)*('Attendance-Slot-1'!$G$2:$G$1112=BB$2),0)),"No Data")</f>
        <v>P-S1_Onsite</v>
      </c>
      <c r="BC90" s="42" t="str" cm="1">
        <f t="array" ref="BC90">IFERROR(INDEX('Attendance-Slot-2'!$Q$2:$Q$2595,MATCH(1,('Attendance-Slot-2'!$A$2:$A$2595=$C90)*('Attendance-Slot-2'!$G$2:$G$2595=BB$2),0)),"No Data")</f>
        <v>No Data</v>
      </c>
      <c r="BD90" s="134">
        <f>VLOOKUP($AQ90,'Written Exam Marks'!$H:$Q,10,FALSE)</f>
        <v>10</v>
      </c>
      <c r="BE90" s="134">
        <f>VLOOKUP($AQ90,'Written Exam Marks'!$H:$Q,9,FALSE)</f>
        <v>40</v>
      </c>
      <c r="BF90" s="42" t="str">
        <f t="shared" si="93"/>
        <v>Present</v>
      </c>
      <c r="BG90" s="42" t="str">
        <f t="shared" si="94"/>
        <v>P-S1_Onsite</v>
      </c>
      <c r="BH90" s="147">
        <v>12</v>
      </c>
      <c r="BI90" s="147">
        <v>12</v>
      </c>
      <c r="BJ90" s="147">
        <v>24</v>
      </c>
      <c r="BK90" s="147">
        <v>60</v>
      </c>
      <c r="BL90" s="52" t="s">
        <v>3697</v>
      </c>
      <c r="BM90" s="52" t="s">
        <v>1606</v>
      </c>
      <c r="BN90" s="57" t="str">
        <f t="shared" si="95"/>
        <v>2025EM1100087-MDSDF403</v>
      </c>
      <c r="BO90" s="52" t="str">
        <f t="shared" si="96"/>
        <v>0 missed</v>
      </c>
      <c r="BP90" s="52" t="str">
        <f t="shared" si="97"/>
        <v>0 missed</v>
      </c>
      <c r="BQ90" s="52">
        <f t="shared" si="98"/>
        <v>1</v>
      </c>
      <c r="BR90" s="52">
        <f t="shared" si="99"/>
        <v>1</v>
      </c>
      <c r="BS90" s="56">
        <f t="shared" si="100"/>
        <v>1</v>
      </c>
      <c r="BT90" s="56">
        <f t="shared" si="101"/>
        <v>1</v>
      </c>
      <c r="BU90" s="52" t="str">
        <f t="shared" si="102"/>
        <v>0 missed</v>
      </c>
      <c r="BV90" s="51">
        <f t="shared" si="103"/>
        <v>2</v>
      </c>
      <c r="BW90" s="57">
        <f t="shared" si="104"/>
        <v>1</v>
      </c>
      <c r="BX90" s="57" t="str">
        <f t="shared" si="105"/>
        <v>Q-1 A-1 || Q Total-1, A Total-1</v>
      </c>
      <c r="BY90" s="51" t="str" cm="1">
        <f t="array" ref="BY90">IFERROR(INDEX('Attendance-Slot-1'!$Q$2:$Q$1112,MATCH(1,('Attendance-Slot-1'!$A$2:$A$1112=$C90)*('Attendance-Slot-1'!$G$2:$G$1112=BY$2),0)),"No Data")</f>
        <v>P-S1_Onsite</v>
      </c>
      <c r="BZ90" s="51" t="str" cm="1">
        <f t="array" ref="BZ90">IFERROR(INDEX('Attendance-Slot-2'!$Q$2:$Q$2595,MATCH(1,('Attendance-Slot-2'!$A$2:$A$2595=$C90)*('Attendance-Slot-2'!$G$2:$G$2595=BY$2),0)),"No Data")</f>
        <v>No Data</v>
      </c>
      <c r="CA90" s="135">
        <f>VLOOKUP($BN90,'Written Exam Marks'!$H:$Q,10,FALSE)</f>
        <v>7</v>
      </c>
      <c r="CB90" s="135">
        <f>VLOOKUP($BN90,'Written Exam Marks'!$H:$Q,9,FALSE)</f>
        <v>40</v>
      </c>
      <c r="CC90" s="51" t="str">
        <f t="shared" si="106"/>
        <v>Present</v>
      </c>
      <c r="CD90" s="51" t="str">
        <f t="shared" si="107"/>
        <v>P-S1_Onsite</v>
      </c>
      <c r="CE90" s="29">
        <v>15</v>
      </c>
      <c r="CF90" s="29">
        <v>17</v>
      </c>
      <c r="CG90" s="29">
        <v>16</v>
      </c>
      <c r="CH90" s="29">
        <v>48</v>
      </c>
      <c r="CI90" s="29">
        <v>60</v>
      </c>
      <c r="CJ90" s="61" t="s">
        <v>7343</v>
      </c>
      <c r="CK90" s="61" t="s">
        <v>1613</v>
      </c>
      <c r="CL90" s="10" t="str">
        <f t="shared" si="108"/>
        <v>2025EM1100087-MDSDF404</v>
      </c>
      <c r="CM90" s="61" t="str">
        <f t="shared" si="109"/>
        <v>0 missed</v>
      </c>
      <c r="CN90" s="61" t="str">
        <f t="shared" si="110"/>
        <v>0 missed</v>
      </c>
      <c r="CO90" s="111">
        <f t="shared" si="111"/>
        <v>2</v>
      </c>
      <c r="CP90" s="111">
        <f t="shared" si="112"/>
        <v>1</v>
      </c>
      <c r="CQ90" s="9">
        <f t="shared" si="113"/>
        <v>1</v>
      </c>
      <c r="CR90" s="9">
        <f t="shared" si="114"/>
        <v>1</v>
      </c>
      <c r="CS90" s="61" t="str">
        <f t="shared" si="115"/>
        <v>0 missed</v>
      </c>
      <c r="CT90" s="111">
        <f t="shared" si="116"/>
        <v>3</v>
      </c>
      <c r="CU90" s="10">
        <f t="shared" si="117"/>
        <v>1</v>
      </c>
      <c r="CV90" s="10" t="str">
        <f t="shared" si="118"/>
        <v>Q-2 A-1 || Q Total-2, A Total-1</v>
      </c>
      <c r="CW90" s="111" t="str" cm="1">
        <f t="array" ref="CW90">IFERROR(INDEX('Attendance-Slot-1'!$Q$2:$Q$1112,MATCH(1,('Attendance-Slot-1'!$A$2:$A$1112=$C90)*('Attendance-Slot-1'!$G$2:$G$1112=CW$2),0)),"No Data")</f>
        <v>P-S1_Onsite</v>
      </c>
      <c r="CX90" s="111" t="str" cm="1">
        <f t="array" ref="CX90">IFERROR(INDEX('Attendance-Slot-2'!$Q$2:$Q$2595,MATCH(1,('Attendance-Slot-2'!$A$2:$A$2595=$C90)*('Attendance-Slot-2'!$G$2:$G$2595=CW$2),0)),"No Data")</f>
        <v>No Data</v>
      </c>
      <c r="CY90" s="136">
        <f>VLOOKUP($CL90,'Written Exam Marks'!$H:$Q,10,FALSE)</f>
        <v>24</v>
      </c>
      <c r="CZ90" s="136">
        <f>VLOOKUP($CL90,'Written Exam Marks'!$H:$Q,9,FALSE)</f>
        <v>40</v>
      </c>
      <c r="DA90" s="111" t="str">
        <f t="shared" si="119"/>
        <v>Present</v>
      </c>
      <c r="DB90" s="111" t="str">
        <f t="shared" si="120"/>
        <v>P-S1_Onsite</v>
      </c>
      <c r="DC90" s="148">
        <v>5</v>
      </c>
      <c r="DD90" s="148">
        <v>7.625</v>
      </c>
      <c r="DE90" s="148" t="s">
        <v>5</v>
      </c>
      <c r="DF90" s="148">
        <v>12</v>
      </c>
      <c r="DG90" s="148">
        <v>18</v>
      </c>
      <c r="DH90" s="148">
        <v>42.625</v>
      </c>
      <c r="DI90" s="148">
        <v>65</v>
      </c>
      <c r="DJ90" s="66" t="s">
        <v>7351</v>
      </c>
      <c r="DK90" s="66" t="s">
        <v>1631</v>
      </c>
      <c r="DL90" s="68" t="str">
        <f t="shared" si="121"/>
        <v>2025EM1100087-MDSDF406</v>
      </c>
      <c r="DM90" s="66" t="str">
        <f t="shared" si="122"/>
        <v>1 missed</v>
      </c>
      <c r="DN90" s="66" t="str">
        <f t="shared" si="123"/>
        <v>0 missed</v>
      </c>
      <c r="DO90" s="62">
        <f t="shared" si="124"/>
        <v>2</v>
      </c>
      <c r="DP90" s="62">
        <f t="shared" si="125"/>
        <v>2</v>
      </c>
      <c r="DQ90" s="67">
        <f t="shared" si="126"/>
        <v>0.66666666666666663</v>
      </c>
      <c r="DR90" s="67">
        <f t="shared" si="127"/>
        <v>1</v>
      </c>
      <c r="DS90" s="66" t="str">
        <f t="shared" si="128"/>
        <v>1 missed</v>
      </c>
      <c r="DT90" s="62">
        <f t="shared" si="129"/>
        <v>4</v>
      </c>
      <c r="DU90" s="68">
        <f t="shared" si="130"/>
        <v>0.8</v>
      </c>
      <c r="DV90" s="68" t="str">
        <f t="shared" si="131"/>
        <v>Q-2 A-2 || Q Total-3, A Total-2</v>
      </c>
      <c r="DW90" s="62" t="str" cm="1">
        <f t="array" ref="DW90">IFERROR(INDEX('Attendance-Slot-1'!$Q$2:$Q$1112,MATCH(1,('Attendance-Slot-1'!$A$2:$A$1112=$C90)*('Attendance-Slot-1'!$G$2:$G$1112=DW$2),0)),"No Data")</f>
        <v>P-S1_Onsite</v>
      </c>
      <c r="DX90" s="62" t="str" cm="1">
        <f t="array" ref="DX90">IFERROR(INDEX('Attendance-Slot-2'!$Q$2:$Q$2595,MATCH(1,('Attendance-Slot-2'!$A$2:$A$2595=$C90)*('Attendance-Slot-2'!$G$2:$G$2595=DW$2),0)),"No Data")</f>
        <v>No Data</v>
      </c>
      <c r="DY90" s="137">
        <f>VLOOKUP($DL90,'Written Exam Marks'!$H:$Q,10,FALSE)</f>
        <v>13</v>
      </c>
      <c r="DZ90" s="137">
        <f>VLOOKUP($DL90,'Written Exam Marks'!$H:$Q,9,FALSE)</f>
        <v>35</v>
      </c>
      <c r="EA90" s="62" t="str">
        <f t="shared" si="132"/>
        <v>Present</v>
      </c>
      <c r="EB90" s="62" t="str">
        <f t="shared" si="133"/>
        <v>P-S1_Onsite</v>
      </c>
      <c r="EC90" s="114" t="str">
        <f t="shared" si="70"/>
        <v>P-5, 
A-0, 
No Data-0</v>
      </c>
      <c r="ED90" s="114" t="str">
        <f t="shared" si="71"/>
        <v>P-0, 
A-0, 
No Data-5</v>
      </c>
      <c r="EE90" s="114" t="str">
        <f t="shared" si="134"/>
        <v>P-S1_Onsite</v>
      </c>
      <c r="EF90" s="114" t="str">
        <f t="shared" si="135"/>
        <v>P-S1_Onsite</v>
      </c>
      <c r="EG90" s="114" t="str">
        <f t="shared" si="136"/>
        <v>P-S1_Onsite</v>
      </c>
      <c r="EH90" s="114" t="str">
        <f t="shared" si="137"/>
        <v>P-S1_Onsite</v>
      </c>
      <c r="EI90" s="114" t="str">
        <f t="shared" si="138"/>
        <v>P-S1_Onsite</v>
      </c>
      <c r="EJ90" s="114" t="str">
        <f t="shared" si="139"/>
        <v>P-5, A-0, No Data-0</v>
      </c>
      <c r="EK90" s="114" t="s">
        <v>10453</v>
      </c>
      <c r="EL90" s="114">
        <v>28.5</v>
      </c>
      <c r="EM90" s="114">
        <v>10</v>
      </c>
      <c r="EN90" s="114">
        <v>43</v>
      </c>
      <c r="EO90" s="114">
        <v>81.5</v>
      </c>
      <c r="EP90" s="114" t="s">
        <v>7217</v>
      </c>
      <c r="EQ90" s="114" t="s">
        <v>1054</v>
      </c>
      <c r="ER90" s="114" t="s">
        <v>1927</v>
      </c>
      <c r="ES90" s="114"/>
      <c r="ET90" s="30" t="s">
        <v>1927</v>
      </c>
    </row>
    <row r="91" spans="1:150" x14ac:dyDescent="0.25">
      <c r="A91" s="114">
        <v>88</v>
      </c>
      <c r="B91" s="114" t="s">
        <v>7224</v>
      </c>
      <c r="C91" s="80" t="s">
        <v>1936</v>
      </c>
      <c r="D91" s="30" t="s">
        <v>1937</v>
      </c>
      <c r="E91" s="30" t="s">
        <v>1938</v>
      </c>
      <c r="F91" s="33" t="s">
        <v>7201</v>
      </c>
      <c r="G91" s="30" t="s">
        <v>1939</v>
      </c>
      <c r="H91" s="143">
        <v>14.333</v>
      </c>
      <c r="I91" s="143">
        <v>15</v>
      </c>
      <c r="J91" s="143">
        <v>15</v>
      </c>
      <c r="K91" s="143">
        <v>15</v>
      </c>
      <c r="L91" s="143">
        <v>59.332999999999998</v>
      </c>
      <c r="M91" s="143">
        <v>65</v>
      </c>
      <c r="N91" s="40" t="s">
        <v>7314</v>
      </c>
      <c r="O91" s="40" t="s">
        <v>1593</v>
      </c>
      <c r="P91" s="13" t="str">
        <f t="shared" si="72"/>
        <v>2025EM1100088-MDSDF401</v>
      </c>
      <c r="Q91" s="40" t="str">
        <f t="shared" si="73"/>
        <v>0 missed</v>
      </c>
      <c r="R91" s="40" t="str">
        <f t="shared" si="74"/>
        <v>0 missed</v>
      </c>
      <c r="S91" s="40">
        <f t="shared" si="75"/>
        <v>3</v>
      </c>
      <c r="T91" s="40">
        <f t="shared" si="76"/>
        <v>1</v>
      </c>
      <c r="U91" s="41">
        <f t="shared" si="77"/>
        <v>1</v>
      </c>
      <c r="V91" s="41">
        <f t="shared" si="78"/>
        <v>1</v>
      </c>
      <c r="W91" s="40" t="str">
        <f t="shared" si="79"/>
        <v>0 missed</v>
      </c>
      <c r="X91" s="113">
        <f t="shared" si="80"/>
        <v>4</v>
      </c>
      <c r="Y91" s="13">
        <f t="shared" si="81"/>
        <v>1</v>
      </c>
      <c r="Z91" s="13" t="str">
        <f t="shared" si="82"/>
        <v>Q-3 A-1 || Q Total-3, A Total-1</v>
      </c>
      <c r="AA91" s="113" t="str" cm="1">
        <f t="array" ref="AA91">IFERROR(INDEX('Attendance-Slot-1'!$Q$2:$Q$1112,MATCH(1,('Attendance-Slot-1'!$A$2:$A$1112=$C91)*('Attendance-Slot-1'!$G$2:$G$1112=AA$2),0)),"No Data")</f>
        <v>P-S1_Onsite</v>
      </c>
      <c r="AB91" s="113" t="str" cm="1">
        <f t="array" ref="AB91">IFERROR(INDEX('Attendance-Slot-2'!$Q$2:$Q$2595,MATCH(1,('Attendance-Slot-2'!$A$2:$A$2595=$C91)*('Attendance-Slot-2'!$G$2:$G$2595=AA$2),0)),"No Data")</f>
        <v>No Data</v>
      </c>
      <c r="AC91" s="133">
        <f>VLOOKUP($P91,'Written Exam Marks'!$H:$Q,10,FALSE)</f>
        <v>21</v>
      </c>
      <c r="AD91" s="133">
        <f>VLOOKUP($P91,'Written Exam Marks'!$H:$Q,9,FALSE)</f>
        <v>35</v>
      </c>
      <c r="AE91" s="113" t="str">
        <f t="shared" si="83"/>
        <v>Present</v>
      </c>
      <c r="AF91" s="113" t="str">
        <f t="shared" si="84"/>
        <v>P-S1_Onsite</v>
      </c>
      <c r="AG91" s="146">
        <v>10</v>
      </c>
      <c r="AH91" s="146">
        <v>10</v>
      </c>
      <c r="AI91" s="146">
        <v>10</v>
      </c>
      <c r="AJ91" s="146">
        <v>10</v>
      </c>
      <c r="AK91" s="146" t="s">
        <v>5</v>
      </c>
      <c r="AL91" s="146">
        <v>10</v>
      </c>
      <c r="AM91" s="146">
        <v>50</v>
      </c>
      <c r="AN91" s="146">
        <v>60</v>
      </c>
      <c r="AO91" s="43" t="s">
        <v>7336</v>
      </c>
      <c r="AP91" s="43" t="s">
        <v>1598</v>
      </c>
      <c r="AQ91" s="50" t="str">
        <f t="shared" si="85"/>
        <v>2025EM1100088-MDSDF402</v>
      </c>
      <c r="AR91" s="43" t="str">
        <f t="shared" si="86"/>
        <v>1 missed</v>
      </c>
      <c r="AS91" s="47" t="s">
        <v>7342</v>
      </c>
      <c r="AT91" s="43">
        <f t="shared" si="87"/>
        <v>5</v>
      </c>
      <c r="AU91" s="48" t="s">
        <v>7342</v>
      </c>
      <c r="AV91" s="49">
        <f t="shared" si="88"/>
        <v>0.83333333333333337</v>
      </c>
      <c r="AW91" s="48" t="s">
        <v>7342</v>
      </c>
      <c r="AX91" s="43" t="str">
        <f t="shared" si="89"/>
        <v>1 missed</v>
      </c>
      <c r="AY91" s="42">
        <f t="shared" si="90"/>
        <v>5</v>
      </c>
      <c r="AZ91" s="50">
        <f t="shared" si="91"/>
        <v>0.83333333333333337</v>
      </c>
      <c r="BA91" s="50" t="str">
        <f t="shared" si="92"/>
        <v>Q-5 A-- || Q Total-6, A Total-0</v>
      </c>
      <c r="BB91" s="42" t="str" cm="1">
        <f t="array" ref="BB91">IFERROR(INDEX('Attendance-Slot-1'!$Q$2:$Q$1112,MATCH(1,('Attendance-Slot-1'!$A$2:$A$1112=$C91)*('Attendance-Slot-1'!$G$2:$G$1112=BB$2),0)),"No Data")</f>
        <v>P-S1_Onsite</v>
      </c>
      <c r="BC91" s="42" t="str" cm="1">
        <f t="array" ref="BC91">IFERROR(INDEX('Attendance-Slot-2'!$Q$2:$Q$2595,MATCH(1,('Attendance-Slot-2'!$A$2:$A$2595=$C91)*('Attendance-Slot-2'!$G$2:$G$2595=BB$2),0)),"No Data")</f>
        <v>No Data</v>
      </c>
      <c r="BD91" s="134">
        <f>VLOOKUP($AQ91,'Written Exam Marks'!$H:$Q,10,FALSE)</f>
        <v>21</v>
      </c>
      <c r="BE91" s="134">
        <f>VLOOKUP($AQ91,'Written Exam Marks'!$H:$Q,9,FALSE)</f>
        <v>40</v>
      </c>
      <c r="BF91" s="42" t="str">
        <f t="shared" si="93"/>
        <v>Present</v>
      </c>
      <c r="BG91" s="42" t="str">
        <f t="shared" si="94"/>
        <v>P-S1_Onsite</v>
      </c>
      <c r="BH91" s="147">
        <v>20</v>
      </c>
      <c r="BI91" s="147">
        <v>14</v>
      </c>
      <c r="BJ91" s="147">
        <v>34</v>
      </c>
      <c r="BK91" s="147">
        <v>60</v>
      </c>
      <c r="BL91" s="52" t="s">
        <v>3697</v>
      </c>
      <c r="BM91" s="52" t="s">
        <v>1606</v>
      </c>
      <c r="BN91" s="57" t="str">
        <f t="shared" si="95"/>
        <v>2025EM1100088-MDSDF403</v>
      </c>
      <c r="BO91" s="52" t="str">
        <f t="shared" si="96"/>
        <v>0 missed</v>
      </c>
      <c r="BP91" s="52" t="str">
        <f t="shared" si="97"/>
        <v>0 missed</v>
      </c>
      <c r="BQ91" s="52">
        <f t="shared" si="98"/>
        <v>1</v>
      </c>
      <c r="BR91" s="52">
        <f t="shared" si="99"/>
        <v>1</v>
      </c>
      <c r="BS91" s="56">
        <f t="shared" si="100"/>
        <v>1</v>
      </c>
      <c r="BT91" s="56">
        <f t="shared" si="101"/>
        <v>1</v>
      </c>
      <c r="BU91" s="52" t="str">
        <f t="shared" si="102"/>
        <v>0 missed</v>
      </c>
      <c r="BV91" s="51">
        <f t="shared" si="103"/>
        <v>2</v>
      </c>
      <c r="BW91" s="57">
        <f t="shared" si="104"/>
        <v>1</v>
      </c>
      <c r="BX91" s="57" t="str">
        <f t="shared" si="105"/>
        <v>Q-1 A-1 || Q Total-1, A Total-1</v>
      </c>
      <c r="BY91" s="51" t="str" cm="1">
        <f t="array" ref="BY91">IFERROR(INDEX('Attendance-Slot-1'!$Q$2:$Q$1112,MATCH(1,('Attendance-Slot-1'!$A$2:$A$1112=$C91)*('Attendance-Slot-1'!$G$2:$G$1112=BY$2),0)),"No Data")</f>
        <v>P-S1_Onsite</v>
      </c>
      <c r="BZ91" s="51" t="str" cm="1">
        <f t="array" ref="BZ91">IFERROR(INDEX('Attendance-Slot-2'!$Q$2:$Q$2595,MATCH(1,('Attendance-Slot-2'!$A$2:$A$2595=$C91)*('Attendance-Slot-2'!$G$2:$G$2595=BY$2),0)),"No Data")</f>
        <v>No Data</v>
      </c>
      <c r="CA91" s="135">
        <f>VLOOKUP($BN91,'Written Exam Marks'!$H:$Q,10,FALSE)</f>
        <v>8</v>
      </c>
      <c r="CB91" s="135">
        <f>VLOOKUP($BN91,'Written Exam Marks'!$H:$Q,9,FALSE)</f>
        <v>40</v>
      </c>
      <c r="CC91" s="51" t="str">
        <f t="shared" si="106"/>
        <v>Present</v>
      </c>
      <c r="CD91" s="51" t="str">
        <f t="shared" si="107"/>
        <v>P-S1_Onsite</v>
      </c>
      <c r="CE91" s="29">
        <v>19</v>
      </c>
      <c r="CF91" s="29">
        <v>19</v>
      </c>
      <c r="CG91" s="29">
        <v>18</v>
      </c>
      <c r="CH91" s="29">
        <v>56</v>
      </c>
      <c r="CI91" s="29">
        <v>60</v>
      </c>
      <c r="CJ91" s="61" t="s">
        <v>7343</v>
      </c>
      <c r="CK91" s="61" t="s">
        <v>1613</v>
      </c>
      <c r="CL91" s="10" t="str">
        <f t="shared" si="108"/>
        <v>2025EM1100088-MDSDF404</v>
      </c>
      <c r="CM91" s="61" t="str">
        <f t="shared" si="109"/>
        <v>0 missed</v>
      </c>
      <c r="CN91" s="61" t="str">
        <f t="shared" si="110"/>
        <v>0 missed</v>
      </c>
      <c r="CO91" s="111">
        <f t="shared" si="111"/>
        <v>2</v>
      </c>
      <c r="CP91" s="111">
        <f t="shared" si="112"/>
        <v>1</v>
      </c>
      <c r="CQ91" s="9">
        <f t="shared" si="113"/>
        <v>1</v>
      </c>
      <c r="CR91" s="9">
        <f t="shared" si="114"/>
        <v>1</v>
      </c>
      <c r="CS91" s="61" t="str">
        <f t="shared" si="115"/>
        <v>0 missed</v>
      </c>
      <c r="CT91" s="111">
        <f t="shared" si="116"/>
        <v>3</v>
      </c>
      <c r="CU91" s="10">
        <f t="shared" si="117"/>
        <v>1</v>
      </c>
      <c r="CV91" s="10" t="str">
        <f t="shared" si="118"/>
        <v>Q-2 A-1 || Q Total-2, A Total-1</v>
      </c>
      <c r="CW91" s="111" t="str" cm="1">
        <f t="array" ref="CW91">IFERROR(INDEX('Attendance-Slot-1'!$Q$2:$Q$1112,MATCH(1,('Attendance-Slot-1'!$A$2:$A$1112=$C91)*('Attendance-Slot-1'!$G$2:$G$1112=CW$2),0)),"No Data")</f>
        <v>P-S1_Onsite</v>
      </c>
      <c r="CX91" s="111" t="str" cm="1">
        <f t="array" ref="CX91">IFERROR(INDEX('Attendance-Slot-2'!$Q$2:$Q$2595,MATCH(1,('Attendance-Slot-2'!$A$2:$A$2595=$C91)*('Attendance-Slot-2'!$G$2:$G$2595=CW$2),0)),"No Data")</f>
        <v>No Data</v>
      </c>
      <c r="CY91" s="136">
        <f>VLOOKUP($CL91,'Written Exam Marks'!$H:$Q,10,FALSE)</f>
        <v>21</v>
      </c>
      <c r="CZ91" s="136">
        <f>VLOOKUP($CL91,'Written Exam Marks'!$H:$Q,9,FALSE)</f>
        <v>40</v>
      </c>
      <c r="DA91" s="111" t="str">
        <f t="shared" si="119"/>
        <v>Present</v>
      </c>
      <c r="DB91" s="111" t="str">
        <f t="shared" si="120"/>
        <v>P-S1_Onsite</v>
      </c>
      <c r="DC91" s="148" t="s">
        <v>5</v>
      </c>
      <c r="DD91" s="148" t="s">
        <v>5</v>
      </c>
      <c r="DE91" s="148">
        <v>7</v>
      </c>
      <c r="DF91" s="148">
        <v>12</v>
      </c>
      <c r="DG91" s="148">
        <v>18</v>
      </c>
      <c r="DH91" s="148">
        <v>37</v>
      </c>
      <c r="DI91" s="148">
        <v>65</v>
      </c>
      <c r="DJ91" s="66" t="s">
        <v>7351</v>
      </c>
      <c r="DK91" s="66" t="s">
        <v>1631</v>
      </c>
      <c r="DL91" s="68" t="str">
        <f t="shared" si="121"/>
        <v>2025EM1100088-MDSDF406</v>
      </c>
      <c r="DM91" s="66" t="str">
        <f t="shared" si="122"/>
        <v>2 missed</v>
      </c>
      <c r="DN91" s="66" t="str">
        <f t="shared" si="123"/>
        <v>0 missed</v>
      </c>
      <c r="DO91" s="62">
        <f t="shared" si="124"/>
        <v>1</v>
      </c>
      <c r="DP91" s="62">
        <f t="shared" si="125"/>
        <v>2</v>
      </c>
      <c r="DQ91" s="67">
        <f t="shared" si="126"/>
        <v>0.33333333333333331</v>
      </c>
      <c r="DR91" s="67">
        <f t="shared" si="127"/>
        <v>1</v>
      </c>
      <c r="DS91" s="66" t="str">
        <f t="shared" si="128"/>
        <v>2 missed</v>
      </c>
      <c r="DT91" s="62">
        <f t="shared" si="129"/>
        <v>3</v>
      </c>
      <c r="DU91" s="68">
        <f t="shared" si="130"/>
        <v>0.6</v>
      </c>
      <c r="DV91" s="68" t="str">
        <f t="shared" si="131"/>
        <v>Q-1 A-2 || Q Total-3, A Total-2</v>
      </c>
      <c r="DW91" s="62" t="str" cm="1">
        <f t="array" ref="DW91">IFERROR(INDEX('Attendance-Slot-1'!$Q$2:$Q$1112,MATCH(1,('Attendance-Slot-1'!$A$2:$A$1112=$C91)*('Attendance-Slot-1'!$G$2:$G$1112=DW$2),0)),"No Data")</f>
        <v>P-S1_Onsite</v>
      </c>
      <c r="DX91" s="62" t="str" cm="1">
        <f t="array" ref="DX91">IFERROR(INDEX('Attendance-Slot-2'!$Q$2:$Q$2595,MATCH(1,('Attendance-Slot-2'!$A$2:$A$2595=$C91)*('Attendance-Slot-2'!$G$2:$G$2595=DW$2),0)),"No Data")</f>
        <v>No Data</v>
      </c>
      <c r="DY91" s="137">
        <f>VLOOKUP($DL91,'Written Exam Marks'!$H:$Q,10,FALSE)</f>
        <v>18</v>
      </c>
      <c r="DZ91" s="137">
        <f>VLOOKUP($DL91,'Written Exam Marks'!$H:$Q,9,FALSE)</f>
        <v>35</v>
      </c>
      <c r="EA91" s="62" t="str">
        <f t="shared" si="132"/>
        <v>Present</v>
      </c>
      <c r="EB91" s="62" t="str">
        <f t="shared" si="133"/>
        <v>P-S1_Onsite</v>
      </c>
      <c r="EC91" s="114" t="str">
        <f t="shared" si="70"/>
        <v>P-5, 
A-0, 
No Data-0</v>
      </c>
      <c r="ED91" s="114" t="str">
        <f t="shared" si="71"/>
        <v>P-0, 
A-0, 
No Data-5</v>
      </c>
      <c r="EE91" s="114" t="str">
        <f t="shared" si="134"/>
        <v>P-S1_Onsite</v>
      </c>
      <c r="EF91" s="114" t="str">
        <f t="shared" si="135"/>
        <v>P-S1_Onsite</v>
      </c>
      <c r="EG91" s="114" t="str">
        <f t="shared" si="136"/>
        <v>P-S1_Onsite</v>
      </c>
      <c r="EH91" s="114" t="str">
        <f t="shared" si="137"/>
        <v>P-S1_Onsite</v>
      </c>
      <c r="EI91" s="114" t="str">
        <f t="shared" si="138"/>
        <v>P-S1_Onsite</v>
      </c>
      <c r="EJ91" s="114" t="str">
        <f t="shared" si="139"/>
        <v>P-5, A-0, No Data-0</v>
      </c>
      <c r="EK91" s="114" t="s">
        <v>10453</v>
      </c>
      <c r="EL91" s="114">
        <v>28</v>
      </c>
      <c r="EM91" s="114">
        <v>8</v>
      </c>
      <c r="EN91" s="114">
        <v>55</v>
      </c>
      <c r="EO91" s="114">
        <v>91</v>
      </c>
      <c r="EP91" s="114" t="s">
        <v>7217</v>
      </c>
      <c r="EQ91" s="114" t="s">
        <v>1054</v>
      </c>
      <c r="ER91" s="114" t="s">
        <v>1936</v>
      </c>
      <c r="ES91" s="114"/>
      <c r="ET91" s="30" t="s">
        <v>1936</v>
      </c>
    </row>
    <row r="92" spans="1:150" x14ac:dyDescent="0.25">
      <c r="A92" s="114">
        <v>89</v>
      </c>
      <c r="B92" s="114" t="s">
        <v>7224</v>
      </c>
      <c r="C92" s="80" t="s">
        <v>3846</v>
      </c>
      <c r="D92" s="30" t="s">
        <v>3847</v>
      </c>
      <c r="E92" s="30" t="s">
        <v>3848</v>
      </c>
      <c r="F92" s="33" t="s">
        <v>7201</v>
      </c>
      <c r="G92" s="30" t="s">
        <v>3849</v>
      </c>
      <c r="H92" s="143">
        <v>15</v>
      </c>
      <c r="I92" s="143">
        <v>15</v>
      </c>
      <c r="J92" s="143">
        <v>15</v>
      </c>
      <c r="K92" s="143">
        <v>15</v>
      </c>
      <c r="L92" s="143">
        <v>60</v>
      </c>
      <c r="M92" s="143">
        <v>65</v>
      </c>
      <c r="N92" s="40" t="s">
        <v>7314</v>
      </c>
      <c r="O92" s="40" t="s">
        <v>1593</v>
      </c>
      <c r="P92" s="13" t="str">
        <f t="shared" si="72"/>
        <v>2025EM1100089-MDSDF401</v>
      </c>
      <c r="Q92" s="40" t="str">
        <f t="shared" si="73"/>
        <v>0 missed</v>
      </c>
      <c r="R92" s="40" t="str">
        <f t="shared" si="74"/>
        <v>0 missed</v>
      </c>
      <c r="S92" s="40">
        <f t="shared" si="75"/>
        <v>3</v>
      </c>
      <c r="T92" s="40">
        <f t="shared" si="76"/>
        <v>1</v>
      </c>
      <c r="U92" s="41">
        <f t="shared" si="77"/>
        <v>1</v>
      </c>
      <c r="V92" s="41">
        <f t="shared" si="78"/>
        <v>1</v>
      </c>
      <c r="W92" s="40" t="str">
        <f t="shared" si="79"/>
        <v>0 missed</v>
      </c>
      <c r="X92" s="113">
        <f t="shared" si="80"/>
        <v>4</v>
      </c>
      <c r="Y92" s="13">
        <f t="shared" si="81"/>
        <v>1</v>
      </c>
      <c r="Z92" s="13" t="str">
        <f t="shared" si="82"/>
        <v>Q-3 A-1 || Q Total-3, A Total-1</v>
      </c>
      <c r="AA92" s="113" t="str" cm="1">
        <f t="array" ref="AA92">IFERROR(INDEX('Attendance-Slot-1'!$Q$2:$Q$1112,MATCH(1,('Attendance-Slot-1'!$A$2:$A$1112=$C92)*('Attendance-Slot-1'!$G$2:$G$1112=AA$2),0)),"No Data")</f>
        <v>No Data</v>
      </c>
      <c r="AB92" s="113" t="str" cm="1">
        <f t="array" ref="AB92">IFERROR(INDEX('Attendance-Slot-2'!$Q$2:$Q$2595,MATCH(1,('Attendance-Slot-2'!$A$2:$A$2595=$C92)*('Attendance-Slot-2'!$G$2:$G$2595=AA$2),0)),"No Data")</f>
        <v>P-S2_Onsite</v>
      </c>
      <c r="AC92" s="133">
        <f>VLOOKUP($P92,'Written Exam Marks'!$H:$Q,10,FALSE)</f>
        <v>8.5</v>
      </c>
      <c r="AD92" s="133">
        <f>VLOOKUP($P92,'Written Exam Marks'!$H:$Q,9,FALSE)</f>
        <v>35</v>
      </c>
      <c r="AE92" s="113" t="str">
        <f t="shared" si="83"/>
        <v>Present</v>
      </c>
      <c r="AF92" s="113" t="str">
        <f t="shared" si="84"/>
        <v>P-S2_Onsite</v>
      </c>
      <c r="AG92" s="146">
        <v>10</v>
      </c>
      <c r="AH92" s="146">
        <v>10</v>
      </c>
      <c r="AI92" s="146">
        <v>10</v>
      </c>
      <c r="AJ92" s="146">
        <v>10</v>
      </c>
      <c r="AK92" s="146">
        <v>10</v>
      </c>
      <c r="AL92" s="146">
        <v>10</v>
      </c>
      <c r="AM92" s="146">
        <v>60</v>
      </c>
      <c r="AN92" s="146">
        <v>60</v>
      </c>
      <c r="AO92" s="43" t="s">
        <v>7336</v>
      </c>
      <c r="AP92" s="43" t="s">
        <v>1598</v>
      </c>
      <c r="AQ92" s="50" t="str">
        <f t="shared" si="85"/>
        <v>2025EM1100089-MDSDF402</v>
      </c>
      <c r="AR92" s="43" t="str">
        <f t="shared" si="86"/>
        <v>0 missed</v>
      </c>
      <c r="AS92" s="47" t="s">
        <v>7342</v>
      </c>
      <c r="AT92" s="43">
        <f t="shared" si="87"/>
        <v>6</v>
      </c>
      <c r="AU92" s="48" t="s">
        <v>7342</v>
      </c>
      <c r="AV92" s="49">
        <f t="shared" si="88"/>
        <v>1</v>
      </c>
      <c r="AW92" s="48" t="s">
        <v>7342</v>
      </c>
      <c r="AX92" s="43" t="str">
        <f t="shared" si="89"/>
        <v>0 missed</v>
      </c>
      <c r="AY92" s="42">
        <f t="shared" si="90"/>
        <v>6</v>
      </c>
      <c r="AZ92" s="50">
        <f t="shared" si="91"/>
        <v>1</v>
      </c>
      <c r="BA92" s="50" t="str">
        <f t="shared" si="92"/>
        <v>Q-6 A-- || Q Total-6, A Total-0</v>
      </c>
      <c r="BB92" s="42" t="str" cm="1">
        <f t="array" ref="BB92">IFERROR(INDEX('Attendance-Slot-1'!$Q$2:$Q$1112,MATCH(1,('Attendance-Slot-1'!$A$2:$A$1112=$C92)*('Attendance-Slot-1'!$G$2:$G$1112=BB$2),0)),"No Data")</f>
        <v>No Data</v>
      </c>
      <c r="BC92" s="42" t="str" cm="1">
        <f t="array" ref="BC92">IFERROR(INDEX('Attendance-Slot-2'!$Q$2:$Q$2595,MATCH(1,('Attendance-Slot-2'!$A$2:$A$2595=$C92)*('Attendance-Slot-2'!$G$2:$G$2595=BB$2),0)),"No Data")</f>
        <v>P-S2_Onsite</v>
      </c>
      <c r="BD92" s="134">
        <f>VLOOKUP($AQ92,'Written Exam Marks'!$H:$Q,10,FALSE)</f>
        <v>15</v>
      </c>
      <c r="BE92" s="134">
        <f>VLOOKUP($AQ92,'Written Exam Marks'!$H:$Q,9,FALSE)</f>
        <v>40</v>
      </c>
      <c r="BF92" s="42" t="str">
        <f t="shared" si="93"/>
        <v>Present</v>
      </c>
      <c r="BG92" s="42" t="str">
        <f t="shared" si="94"/>
        <v>P-S2_Onsite</v>
      </c>
      <c r="BH92" s="147">
        <v>20</v>
      </c>
      <c r="BI92" s="147">
        <v>14</v>
      </c>
      <c r="BJ92" s="147">
        <v>34</v>
      </c>
      <c r="BK92" s="147">
        <v>60</v>
      </c>
      <c r="BL92" s="52" t="s">
        <v>3697</v>
      </c>
      <c r="BM92" s="52" t="s">
        <v>1606</v>
      </c>
      <c r="BN92" s="57" t="str">
        <f t="shared" si="95"/>
        <v>2025EM1100089-MDSDF403</v>
      </c>
      <c r="BO92" s="52" t="str">
        <f t="shared" si="96"/>
        <v>0 missed</v>
      </c>
      <c r="BP92" s="52" t="str">
        <f t="shared" si="97"/>
        <v>0 missed</v>
      </c>
      <c r="BQ92" s="52">
        <f t="shared" si="98"/>
        <v>1</v>
      </c>
      <c r="BR92" s="52">
        <f t="shared" si="99"/>
        <v>1</v>
      </c>
      <c r="BS92" s="56">
        <f t="shared" si="100"/>
        <v>1</v>
      </c>
      <c r="BT92" s="56">
        <f t="shared" si="101"/>
        <v>1</v>
      </c>
      <c r="BU92" s="52" t="str">
        <f t="shared" si="102"/>
        <v>0 missed</v>
      </c>
      <c r="BV92" s="51">
        <f t="shared" si="103"/>
        <v>2</v>
      </c>
      <c r="BW92" s="57">
        <f t="shared" si="104"/>
        <v>1</v>
      </c>
      <c r="BX92" s="57" t="str">
        <f t="shared" si="105"/>
        <v>Q-1 A-1 || Q Total-1, A Total-1</v>
      </c>
      <c r="BY92" s="51" t="str" cm="1">
        <f t="array" ref="BY92">IFERROR(INDEX('Attendance-Slot-1'!$Q$2:$Q$1112,MATCH(1,('Attendance-Slot-1'!$A$2:$A$1112=$C92)*('Attendance-Slot-1'!$G$2:$G$1112=BY$2),0)),"No Data")</f>
        <v>No Data</v>
      </c>
      <c r="BZ92" s="51" t="str" cm="1">
        <f t="array" ref="BZ92">IFERROR(INDEX('Attendance-Slot-2'!$Q$2:$Q$2595,MATCH(1,('Attendance-Slot-2'!$A$2:$A$2595=$C92)*('Attendance-Slot-2'!$G$2:$G$2595=BY$2),0)),"No Data")</f>
        <v>P-S2_Onsite</v>
      </c>
      <c r="CA92" s="135">
        <f>VLOOKUP($BN92,'Written Exam Marks'!$H:$Q,10,FALSE)</f>
        <v>27.5</v>
      </c>
      <c r="CB92" s="135">
        <f>VLOOKUP($BN92,'Written Exam Marks'!$H:$Q,9,FALSE)</f>
        <v>40</v>
      </c>
      <c r="CC92" s="51" t="str">
        <f t="shared" si="106"/>
        <v>Present</v>
      </c>
      <c r="CD92" s="51" t="str">
        <f t="shared" si="107"/>
        <v>P-S2_Onsite</v>
      </c>
      <c r="CE92" s="29">
        <v>18</v>
      </c>
      <c r="CF92" s="29">
        <v>20</v>
      </c>
      <c r="CG92" s="29">
        <v>17</v>
      </c>
      <c r="CH92" s="29">
        <v>55</v>
      </c>
      <c r="CI92" s="29">
        <v>60</v>
      </c>
      <c r="CJ92" s="61" t="s">
        <v>7343</v>
      </c>
      <c r="CK92" s="61" t="s">
        <v>1613</v>
      </c>
      <c r="CL92" s="10" t="str">
        <f t="shared" si="108"/>
        <v>2025EM1100089-MDSDF404</v>
      </c>
      <c r="CM92" s="61" t="str">
        <f t="shared" si="109"/>
        <v>0 missed</v>
      </c>
      <c r="CN92" s="61" t="str">
        <f t="shared" si="110"/>
        <v>0 missed</v>
      </c>
      <c r="CO92" s="111">
        <f t="shared" si="111"/>
        <v>2</v>
      </c>
      <c r="CP92" s="111">
        <f t="shared" si="112"/>
        <v>1</v>
      </c>
      <c r="CQ92" s="9">
        <f t="shared" si="113"/>
        <v>1</v>
      </c>
      <c r="CR92" s="9">
        <f t="shared" si="114"/>
        <v>1</v>
      </c>
      <c r="CS92" s="61" t="str">
        <f t="shared" si="115"/>
        <v>0 missed</v>
      </c>
      <c r="CT92" s="111">
        <f t="shared" si="116"/>
        <v>3</v>
      </c>
      <c r="CU92" s="10">
        <f t="shared" si="117"/>
        <v>1</v>
      </c>
      <c r="CV92" s="10" t="str">
        <f t="shared" si="118"/>
        <v>Q-2 A-1 || Q Total-2, A Total-1</v>
      </c>
      <c r="CW92" s="111" t="str" cm="1">
        <f t="array" ref="CW92">IFERROR(INDEX('Attendance-Slot-1'!$Q$2:$Q$1112,MATCH(1,('Attendance-Slot-1'!$A$2:$A$1112=$C92)*('Attendance-Slot-1'!$G$2:$G$1112=CW$2),0)),"No Data")</f>
        <v>No Data</v>
      </c>
      <c r="CX92" s="111" t="str" cm="1">
        <f t="array" ref="CX92">IFERROR(INDEX('Attendance-Slot-2'!$Q$2:$Q$2595,MATCH(1,('Attendance-Slot-2'!$A$2:$A$2595=$C92)*('Attendance-Slot-2'!$G$2:$G$2595=CW$2),0)),"No Data")</f>
        <v>P-S2_Onsite</v>
      </c>
      <c r="CY92" s="136">
        <f>VLOOKUP($CL92,'Written Exam Marks'!$H:$Q,10,FALSE)</f>
        <v>23</v>
      </c>
      <c r="CZ92" s="136">
        <f>VLOOKUP($CL92,'Written Exam Marks'!$H:$Q,9,FALSE)</f>
        <v>40</v>
      </c>
      <c r="DA92" s="111" t="str">
        <f t="shared" si="119"/>
        <v>Present</v>
      </c>
      <c r="DB92" s="111" t="str">
        <f t="shared" si="120"/>
        <v>P-S2_Onsite</v>
      </c>
      <c r="DC92" s="148">
        <v>6</v>
      </c>
      <c r="DD92" s="148">
        <v>7.5</v>
      </c>
      <c r="DE92" s="148">
        <v>5</v>
      </c>
      <c r="DF92" s="148">
        <v>18</v>
      </c>
      <c r="DG92" s="148">
        <v>17</v>
      </c>
      <c r="DH92" s="148">
        <v>53.5</v>
      </c>
      <c r="DI92" s="148">
        <v>65</v>
      </c>
      <c r="DJ92" s="66" t="s">
        <v>7351</v>
      </c>
      <c r="DK92" s="66" t="s">
        <v>1631</v>
      </c>
      <c r="DL92" s="68" t="str">
        <f t="shared" si="121"/>
        <v>2025EM1100089-MDSDF406</v>
      </c>
      <c r="DM92" s="66" t="str">
        <f t="shared" si="122"/>
        <v>0 missed</v>
      </c>
      <c r="DN92" s="66" t="str">
        <f t="shared" si="123"/>
        <v>0 missed</v>
      </c>
      <c r="DO92" s="62">
        <f t="shared" si="124"/>
        <v>3</v>
      </c>
      <c r="DP92" s="62">
        <f t="shared" si="125"/>
        <v>2</v>
      </c>
      <c r="DQ92" s="67">
        <f t="shared" si="126"/>
        <v>1</v>
      </c>
      <c r="DR92" s="67">
        <f t="shared" si="127"/>
        <v>1</v>
      </c>
      <c r="DS92" s="66" t="str">
        <f t="shared" si="128"/>
        <v>0 missed</v>
      </c>
      <c r="DT92" s="62">
        <f t="shared" si="129"/>
        <v>5</v>
      </c>
      <c r="DU92" s="68">
        <f t="shared" si="130"/>
        <v>1</v>
      </c>
      <c r="DV92" s="68" t="str">
        <f t="shared" si="131"/>
        <v>Q-3 A-2 || Q Total-3, A Total-2</v>
      </c>
      <c r="DW92" s="62" t="str" cm="1">
        <f t="array" ref="DW92">IFERROR(INDEX('Attendance-Slot-1'!$Q$2:$Q$1112,MATCH(1,('Attendance-Slot-1'!$A$2:$A$1112=$C92)*('Attendance-Slot-1'!$G$2:$G$1112=DW$2),0)),"No Data")</f>
        <v>No Data</v>
      </c>
      <c r="DX92" s="62" t="str" cm="1">
        <f t="array" ref="DX92">IFERROR(INDEX('Attendance-Slot-2'!$Q$2:$Q$2595,MATCH(1,('Attendance-Slot-2'!$A$2:$A$2595=$C92)*('Attendance-Slot-2'!$G$2:$G$2595=DW$2),0)),"No Data")</f>
        <v>P-S2_Onsite</v>
      </c>
      <c r="DY92" s="137">
        <f>VLOOKUP($DL92,'Written Exam Marks'!$H:$Q,10,FALSE)</f>
        <v>18.5</v>
      </c>
      <c r="DZ92" s="137">
        <f>VLOOKUP($DL92,'Written Exam Marks'!$H:$Q,9,FALSE)</f>
        <v>35</v>
      </c>
      <c r="EA92" s="62" t="str">
        <f t="shared" si="132"/>
        <v>Present</v>
      </c>
      <c r="EB92" s="62" t="str">
        <f t="shared" si="133"/>
        <v>P-S2_Onsite</v>
      </c>
      <c r="EC92" s="114" t="str">
        <f t="shared" si="70"/>
        <v>P-0, 
A-0, 
No Data-5</v>
      </c>
      <c r="ED92" s="114" t="str">
        <f t="shared" si="71"/>
        <v>P-5, 
A-0, 
No Data-0</v>
      </c>
      <c r="EE92" s="114" t="str">
        <f t="shared" si="134"/>
        <v>P-S2_Onsite</v>
      </c>
      <c r="EF92" s="114" t="str">
        <f t="shared" si="135"/>
        <v>P-S2_Onsite</v>
      </c>
      <c r="EG92" s="114" t="str">
        <f t="shared" si="136"/>
        <v>P-S2_Onsite</v>
      </c>
      <c r="EH92" s="114" t="str">
        <f t="shared" si="137"/>
        <v>P-S2_Onsite</v>
      </c>
      <c r="EI92" s="114" t="str">
        <f t="shared" si="138"/>
        <v>P-S2_Onsite</v>
      </c>
      <c r="EJ92" s="114" t="str">
        <f t="shared" si="139"/>
        <v>P-5, A-0, No Data-0</v>
      </c>
      <c r="EK92" s="114" t="s">
        <v>10453</v>
      </c>
      <c r="EL92" s="114">
        <v>26.5</v>
      </c>
      <c r="EM92" s="114">
        <v>9</v>
      </c>
      <c r="EN92" s="114">
        <v>59</v>
      </c>
      <c r="EO92" s="114">
        <v>94.5</v>
      </c>
      <c r="EP92" s="114" t="s">
        <v>7217</v>
      </c>
      <c r="EQ92" s="114" t="s">
        <v>1054</v>
      </c>
      <c r="ER92" s="114" t="s">
        <v>3846</v>
      </c>
      <c r="ES92" s="114"/>
      <c r="ET92" s="30" t="s">
        <v>3846</v>
      </c>
    </row>
    <row r="93" spans="1:150" x14ac:dyDescent="0.25">
      <c r="A93" s="114">
        <v>90</v>
      </c>
      <c r="B93" s="114" t="s">
        <v>7224</v>
      </c>
      <c r="C93" s="80" t="s">
        <v>1945</v>
      </c>
      <c r="D93" s="30" t="s">
        <v>1946</v>
      </c>
      <c r="E93" s="30" t="s">
        <v>1947</v>
      </c>
      <c r="F93" s="33" t="s">
        <v>7201</v>
      </c>
      <c r="G93" s="30" t="s">
        <v>1948</v>
      </c>
      <c r="H93" s="143">
        <v>15</v>
      </c>
      <c r="I93" s="143">
        <v>15</v>
      </c>
      <c r="J93" s="143">
        <v>18</v>
      </c>
      <c r="K93" s="143">
        <v>15</v>
      </c>
      <c r="L93" s="143">
        <v>63</v>
      </c>
      <c r="M93" s="143">
        <v>65</v>
      </c>
      <c r="N93" s="40" t="s">
        <v>7314</v>
      </c>
      <c r="O93" s="40" t="s">
        <v>1593</v>
      </c>
      <c r="P93" s="13" t="str">
        <f t="shared" si="72"/>
        <v>2025EM1100090-MDSDF401</v>
      </c>
      <c r="Q93" s="40" t="str">
        <f t="shared" si="73"/>
        <v>0 missed</v>
      </c>
      <c r="R93" s="40" t="str">
        <f t="shared" si="74"/>
        <v>0 missed</v>
      </c>
      <c r="S93" s="40">
        <f t="shared" si="75"/>
        <v>3</v>
      </c>
      <c r="T93" s="40">
        <f t="shared" si="76"/>
        <v>1</v>
      </c>
      <c r="U93" s="41">
        <f t="shared" si="77"/>
        <v>1</v>
      </c>
      <c r="V93" s="41">
        <f t="shared" si="78"/>
        <v>1</v>
      </c>
      <c r="W93" s="40" t="str">
        <f t="shared" si="79"/>
        <v>0 missed</v>
      </c>
      <c r="X93" s="113">
        <f t="shared" si="80"/>
        <v>4</v>
      </c>
      <c r="Y93" s="13">
        <f t="shared" si="81"/>
        <v>1</v>
      </c>
      <c r="Z93" s="13" t="str">
        <f t="shared" si="82"/>
        <v>Q-3 A-1 || Q Total-3, A Total-1</v>
      </c>
      <c r="AA93" s="113" t="str" cm="1">
        <f t="array" ref="AA93">IFERROR(INDEX('Attendance-Slot-1'!$Q$2:$Q$1112,MATCH(1,('Attendance-Slot-1'!$A$2:$A$1112=$C93)*('Attendance-Slot-1'!$G$2:$G$1112=AA$2),0)),"No Data")</f>
        <v>No Data</v>
      </c>
      <c r="AB93" s="113" t="str" cm="1">
        <f t="array" ref="AB93">IFERROR(INDEX('Attendance-Slot-2'!$Q$2:$Q$2595,MATCH(1,('Attendance-Slot-2'!$A$2:$A$2595=$C93)*('Attendance-Slot-2'!$G$2:$G$2595=AA$2),0)),"No Data")</f>
        <v>P-S2_Onsite</v>
      </c>
      <c r="AC93" s="133">
        <f>VLOOKUP($P93,'Written Exam Marks'!$H:$Q,10,FALSE)</f>
        <v>12.5</v>
      </c>
      <c r="AD93" s="133">
        <f>VLOOKUP($P93,'Written Exam Marks'!$H:$Q,9,FALSE)</f>
        <v>35</v>
      </c>
      <c r="AE93" s="113" t="str">
        <f t="shared" si="83"/>
        <v>Present</v>
      </c>
      <c r="AF93" s="113" t="str">
        <f t="shared" si="84"/>
        <v>P-S2_Onsite</v>
      </c>
      <c r="AG93" s="146">
        <v>10</v>
      </c>
      <c r="AH93" s="146">
        <v>10</v>
      </c>
      <c r="AI93" s="146">
        <v>10</v>
      </c>
      <c r="AJ93" s="146">
        <v>10</v>
      </c>
      <c r="AK93" s="146">
        <v>10</v>
      </c>
      <c r="AL93" s="146">
        <v>10</v>
      </c>
      <c r="AM93" s="146">
        <v>60</v>
      </c>
      <c r="AN93" s="146">
        <v>60</v>
      </c>
      <c r="AO93" s="43" t="s">
        <v>7336</v>
      </c>
      <c r="AP93" s="43" t="s">
        <v>1598</v>
      </c>
      <c r="AQ93" s="50" t="str">
        <f t="shared" si="85"/>
        <v>2025EM1100090-MDSDF402</v>
      </c>
      <c r="AR93" s="43" t="str">
        <f t="shared" si="86"/>
        <v>0 missed</v>
      </c>
      <c r="AS93" s="47" t="s">
        <v>7342</v>
      </c>
      <c r="AT93" s="43">
        <f t="shared" si="87"/>
        <v>6</v>
      </c>
      <c r="AU93" s="48" t="s">
        <v>7342</v>
      </c>
      <c r="AV93" s="49">
        <f t="shared" si="88"/>
        <v>1</v>
      </c>
      <c r="AW93" s="48" t="s">
        <v>7342</v>
      </c>
      <c r="AX93" s="43" t="str">
        <f t="shared" si="89"/>
        <v>0 missed</v>
      </c>
      <c r="AY93" s="42">
        <f t="shared" si="90"/>
        <v>6</v>
      </c>
      <c r="AZ93" s="50">
        <f t="shared" si="91"/>
        <v>1</v>
      </c>
      <c r="BA93" s="50" t="str">
        <f t="shared" si="92"/>
        <v>Q-6 A-- || Q Total-6, A Total-0</v>
      </c>
      <c r="BB93" s="42" t="str" cm="1">
        <f t="array" ref="BB93">IFERROR(INDEX('Attendance-Slot-1'!$Q$2:$Q$1112,MATCH(1,('Attendance-Slot-1'!$A$2:$A$1112=$C93)*('Attendance-Slot-1'!$G$2:$G$1112=BB$2),0)),"No Data")</f>
        <v>P-S1_Onsite</v>
      </c>
      <c r="BC93" s="42" t="str" cm="1">
        <f t="array" ref="BC93">IFERROR(INDEX('Attendance-Slot-2'!$Q$2:$Q$2595,MATCH(1,('Attendance-Slot-2'!$A$2:$A$2595=$C93)*('Attendance-Slot-2'!$G$2:$G$2595=BB$2),0)),"No Data")</f>
        <v>No Data</v>
      </c>
      <c r="BD93" s="134">
        <f>VLOOKUP($AQ93,'Written Exam Marks'!$H:$Q,10,FALSE)</f>
        <v>28</v>
      </c>
      <c r="BE93" s="134">
        <f>VLOOKUP($AQ93,'Written Exam Marks'!$H:$Q,9,FALSE)</f>
        <v>40</v>
      </c>
      <c r="BF93" s="42" t="str">
        <f t="shared" si="93"/>
        <v>Present</v>
      </c>
      <c r="BG93" s="42" t="str">
        <f t="shared" si="94"/>
        <v>P-S1_Onsite</v>
      </c>
      <c r="BH93" s="147">
        <v>20</v>
      </c>
      <c r="BI93" s="147">
        <v>24.5</v>
      </c>
      <c r="BJ93" s="147">
        <v>44.5</v>
      </c>
      <c r="BK93" s="147">
        <v>60</v>
      </c>
      <c r="BL93" s="52" t="s">
        <v>3697</v>
      </c>
      <c r="BM93" s="52" t="s">
        <v>1606</v>
      </c>
      <c r="BN93" s="57" t="str">
        <f t="shared" si="95"/>
        <v>2025EM1100090-MDSDF403</v>
      </c>
      <c r="BO93" s="52" t="str">
        <f t="shared" si="96"/>
        <v>0 missed</v>
      </c>
      <c r="BP93" s="52" t="str">
        <f t="shared" si="97"/>
        <v>0 missed</v>
      </c>
      <c r="BQ93" s="52">
        <f t="shared" si="98"/>
        <v>1</v>
      </c>
      <c r="BR93" s="52">
        <f t="shared" si="99"/>
        <v>1</v>
      </c>
      <c r="BS93" s="56">
        <f t="shared" si="100"/>
        <v>1</v>
      </c>
      <c r="BT93" s="56">
        <f t="shared" si="101"/>
        <v>1</v>
      </c>
      <c r="BU93" s="52" t="str">
        <f t="shared" si="102"/>
        <v>0 missed</v>
      </c>
      <c r="BV93" s="51">
        <f t="shared" si="103"/>
        <v>2</v>
      </c>
      <c r="BW93" s="57">
        <f t="shared" si="104"/>
        <v>1</v>
      </c>
      <c r="BX93" s="57" t="str">
        <f t="shared" si="105"/>
        <v>Q-1 A-1 || Q Total-1, A Total-1</v>
      </c>
      <c r="BY93" s="51" t="str" cm="1">
        <f t="array" ref="BY93">IFERROR(INDEX('Attendance-Slot-1'!$Q$2:$Q$1112,MATCH(1,('Attendance-Slot-1'!$A$2:$A$1112=$C93)*('Attendance-Slot-1'!$G$2:$G$1112=BY$2),0)),"No Data")</f>
        <v>No Data</v>
      </c>
      <c r="BZ93" s="51" t="str" cm="1">
        <f t="array" ref="BZ93">IFERROR(INDEX('Attendance-Slot-2'!$Q$2:$Q$2595,MATCH(1,('Attendance-Slot-2'!$A$2:$A$2595=$C93)*('Attendance-Slot-2'!$G$2:$G$2595=BY$2),0)),"No Data")</f>
        <v>P-S2_Onsite</v>
      </c>
      <c r="CA93" s="135">
        <f>VLOOKUP($BN93,'Written Exam Marks'!$H:$Q,10,FALSE)</f>
        <v>30.5</v>
      </c>
      <c r="CB93" s="135">
        <f>VLOOKUP($BN93,'Written Exam Marks'!$H:$Q,9,FALSE)</f>
        <v>40</v>
      </c>
      <c r="CC93" s="51" t="str">
        <f t="shared" si="106"/>
        <v>Present</v>
      </c>
      <c r="CD93" s="51" t="str">
        <f t="shared" si="107"/>
        <v>P-S2_Onsite</v>
      </c>
      <c r="CE93" s="29">
        <v>19</v>
      </c>
      <c r="CF93" s="29">
        <v>20</v>
      </c>
      <c r="CG93" s="29">
        <v>18</v>
      </c>
      <c r="CH93" s="29">
        <v>57</v>
      </c>
      <c r="CI93" s="29">
        <v>60</v>
      </c>
      <c r="CJ93" s="61" t="s">
        <v>7343</v>
      </c>
      <c r="CK93" s="61" t="s">
        <v>1613</v>
      </c>
      <c r="CL93" s="10" t="str">
        <f t="shared" si="108"/>
        <v>2025EM1100090-MDSDF404</v>
      </c>
      <c r="CM93" s="61" t="str">
        <f t="shared" si="109"/>
        <v>0 missed</v>
      </c>
      <c r="CN93" s="61" t="str">
        <f t="shared" si="110"/>
        <v>0 missed</v>
      </c>
      <c r="CO93" s="111">
        <f t="shared" si="111"/>
        <v>2</v>
      </c>
      <c r="CP93" s="111">
        <f t="shared" si="112"/>
        <v>1</v>
      </c>
      <c r="CQ93" s="9">
        <f t="shared" si="113"/>
        <v>1</v>
      </c>
      <c r="CR93" s="9">
        <f t="shared" si="114"/>
        <v>1</v>
      </c>
      <c r="CS93" s="61" t="str">
        <f t="shared" si="115"/>
        <v>0 missed</v>
      </c>
      <c r="CT93" s="111">
        <f t="shared" si="116"/>
        <v>3</v>
      </c>
      <c r="CU93" s="10">
        <f t="shared" si="117"/>
        <v>1</v>
      </c>
      <c r="CV93" s="10" t="str">
        <f t="shared" si="118"/>
        <v>Q-2 A-1 || Q Total-2, A Total-1</v>
      </c>
      <c r="CW93" s="111" t="str" cm="1">
        <f t="array" ref="CW93">IFERROR(INDEX('Attendance-Slot-1'!$Q$2:$Q$1112,MATCH(1,('Attendance-Slot-1'!$A$2:$A$1112=$C93)*('Attendance-Slot-1'!$G$2:$G$1112=CW$2),0)),"No Data")</f>
        <v>No Data</v>
      </c>
      <c r="CX93" s="111" t="str" cm="1">
        <f t="array" ref="CX93">IFERROR(INDEX('Attendance-Slot-2'!$Q$2:$Q$2595,MATCH(1,('Attendance-Slot-2'!$A$2:$A$2595=$C93)*('Attendance-Slot-2'!$G$2:$G$2595=CW$2),0)),"No Data")</f>
        <v>P-S2_Onsite</v>
      </c>
      <c r="CY93" s="136">
        <f>VLOOKUP($CL93,'Written Exam Marks'!$H:$Q,10,FALSE)</f>
        <v>23</v>
      </c>
      <c r="CZ93" s="136">
        <f>VLOOKUP($CL93,'Written Exam Marks'!$H:$Q,9,FALSE)</f>
        <v>40</v>
      </c>
      <c r="DA93" s="111" t="str">
        <f t="shared" si="119"/>
        <v>Present</v>
      </c>
      <c r="DB93" s="111" t="str">
        <f t="shared" si="120"/>
        <v>P-S2_Onsite</v>
      </c>
      <c r="DC93" s="148">
        <v>5.5</v>
      </c>
      <c r="DD93" s="148">
        <v>7.625</v>
      </c>
      <c r="DE93" s="148">
        <v>9</v>
      </c>
      <c r="DF93" s="148">
        <v>17</v>
      </c>
      <c r="DG93" s="148">
        <v>18</v>
      </c>
      <c r="DH93" s="148">
        <v>57.125</v>
      </c>
      <c r="DI93" s="148">
        <v>65</v>
      </c>
      <c r="DJ93" s="66" t="s">
        <v>7351</v>
      </c>
      <c r="DK93" s="66" t="s">
        <v>1631</v>
      </c>
      <c r="DL93" s="68" t="str">
        <f t="shared" si="121"/>
        <v>2025EM1100090-MDSDF406</v>
      </c>
      <c r="DM93" s="66" t="str">
        <f t="shared" si="122"/>
        <v>0 missed</v>
      </c>
      <c r="DN93" s="66" t="str">
        <f t="shared" si="123"/>
        <v>0 missed</v>
      </c>
      <c r="DO93" s="62">
        <f t="shared" si="124"/>
        <v>3</v>
      </c>
      <c r="DP93" s="62">
        <f t="shared" si="125"/>
        <v>2</v>
      </c>
      <c r="DQ93" s="67">
        <f t="shared" si="126"/>
        <v>1</v>
      </c>
      <c r="DR93" s="67">
        <f t="shared" si="127"/>
        <v>1</v>
      </c>
      <c r="DS93" s="66" t="str">
        <f t="shared" si="128"/>
        <v>0 missed</v>
      </c>
      <c r="DT93" s="62">
        <f t="shared" si="129"/>
        <v>5</v>
      </c>
      <c r="DU93" s="68">
        <f t="shared" si="130"/>
        <v>1</v>
      </c>
      <c r="DV93" s="68" t="str">
        <f t="shared" si="131"/>
        <v>Q-3 A-2 || Q Total-3, A Total-2</v>
      </c>
      <c r="DW93" s="62" t="str" cm="1">
        <f t="array" ref="DW93">IFERROR(INDEX('Attendance-Slot-1'!$Q$2:$Q$1112,MATCH(1,('Attendance-Slot-1'!$A$2:$A$1112=$C93)*('Attendance-Slot-1'!$G$2:$G$1112=DW$2),0)),"No Data")</f>
        <v>P-S1_Onsite</v>
      </c>
      <c r="DX93" s="62" t="str" cm="1">
        <f t="array" ref="DX93">IFERROR(INDEX('Attendance-Slot-2'!$Q$2:$Q$2595,MATCH(1,('Attendance-Slot-2'!$A$2:$A$2595=$C93)*('Attendance-Slot-2'!$G$2:$G$2595=DW$2),0)),"No Data")</f>
        <v>No Data</v>
      </c>
      <c r="DY93" s="137">
        <f>VLOOKUP($DL93,'Written Exam Marks'!$H:$Q,10,FALSE)</f>
        <v>20</v>
      </c>
      <c r="DZ93" s="137">
        <f>VLOOKUP($DL93,'Written Exam Marks'!$H:$Q,9,FALSE)</f>
        <v>35</v>
      </c>
      <c r="EA93" s="62" t="str">
        <f t="shared" si="132"/>
        <v>Present</v>
      </c>
      <c r="EB93" s="62" t="str">
        <f t="shared" si="133"/>
        <v>P-S1_Onsite</v>
      </c>
      <c r="EC93" s="114" t="str">
        <f t="shared" si="70"/>
        <v>P-2, 
A-0, 
No Data-3</v>
      </c>
      <c r="ED93" s="114" t="str">
        <f t="shared" si="71"/>
        <v>P-3, 
A-0, 
No Data-2</v>
      </c>
      <c r="EE93" s="114" t="str">
        <f t="shared" si="134"/>
        <v>P-S2_Onsite</v>
      </c>
      <c r="EF93" s="114" t="str">
        <f t="shared" si="135"/>
        <v>P-S1_Onsite</v>
      </c>
      <c r="EG93" s="114" t="str">
        <f t="shared" si="136"/>
        <v>P-S2_Onsite</v>
      </c>
      <c r="EH93" s="114" t="str">
        <f t="shared" si="137"/>
        <v>P-S2_Onsite</v>
      </c>
      <c r="EI93" s="114" t="str">
        <f t="shared" si="138"/>
        <v>P-S1_Onsite</v>
      </c>
      <c r="EJ93" s="114" t="str">
        <f t="shared" si="139"/>
        <v>P-5, A-0, No Data-0</v>
      </c>
      <c r="EK93" s="114" t="s">
        <v>10453</v>
      </c>
      <c r="EL93" s="114">
        <v>27</v>
      </c>
      <c r="EM93" s="114">
        <v>10</v>
      </c>
      <c r="EN93" s="114">
        <v>46</v>
      </c>
      <c r="EO93" s="114">
        <v>83</v>
      </c>
      <c r="EP93" s="114" t="s">
        <v>7217</v>
      </c>
      <c r="EQ93" s="114" t="s">
        <v>1054</v>
      </c>
      <c r="ER93" s="114" t="s">
        <v>1945</v>
      </c>
      <c r="ES93" s="114"/>
      <c r="ET93" s="30" t="s">
        <v>1945</v>
      </c>
    </row>
    <row r="94" spans="1:150" x14ac:dyDescent="0.25">
      <c r="A94" s="114">
        <v>91</v>
      </c>
      <c r="B94" s="114" t="s">
        <v>7224</v>
      </c>
      <c r="C94" s="80" t="s">
        <v>3850</v>
      </c>
      <c r="D94" s="30" t="s">
        <v>3851</v>
      </c>
      <c r="E94" s="30" t="s">
        <v>3852</v>
      </c>
      <c r="F94" s="33" t="s">
        <v>7202</v>
      </c>
      <c r="G94" s="30" t="s">
        <v>3853</v>
      </c>
      <c r="H94" s="143">
        <v>15</v>
      </c>
      <c r="I94" s="143">
        <v>15</v>
      </c>
      <c r="J94" s="143">
        <v>10</v>
      </c>
      <c r="K94" s="143">
        <v>15</v>
      </c>
      <c r="L94" s="143">
        <v>55</v>
      </c>
      <c r="M94" s="143">
        <v>65</v>
      </c>
      <c r="N94" s="40" t="s">
        <v>7314</v>
      </c>
      <c r="O94" s="40" t="s">
        <v>1593</v>
      </c>
      <c r="P94" s="13" t="str">
        <f t="shared" si="72"/>
        <v>2025EM1100091-MDSDF401</v>
      </c>
      <c r="Q94" s="40" t="str">
        <f t="shared" si="73"/>
        <v>0 missed</v>
      </c>
      <c r="R94" s="40" t="str">
        <f t="shared" si="74"/>
        <v>0 missed</v>
      </c>
      <c r="S94" s="40">
        <f t="shared" si="75"/>
        <v>3</v>
      </c>
      <c r="T94" s="40">
        <f t="shared" si="76"/>
        <v>1</v>
      </c>
      <c r="U94" s="41">
        <f t="shared" si="77"/>
        <v>1</v>
      </c>
      <c r="V94" s="41">
        <f t="shared" si="78"/>
        <v>1</v>
      </c>
      <c r="W94" s="40" t="str">
        <f t="shared" si="79"/>
        <v>0 missed</v>
      </c>
      <c r="X94" s="113">
        <f t="shared" si="80"/>
        <v>4</v>
      </c>
      <c r="Y94" s="13">
        <f t="shared" si="81"/>
        <v>1</v>
      </c>
      <c r="Z94" s="13" t="str">
        <f t="shared" si="82"/>
        <v>Q-3 A-1 || Q Total-3, A Total-1</v>
      </c>
      <c r="AA94" s="113" t="str" cm="1">
        <f t="array" ref="AA94">IFERROR(INDEX('Attendance-Slot-1'!$Q$2:$Q$1112,MATCH(1,('Attendance-Slot-1'!$A$2:$A$1112=$C94)*('Attendance-Slot-1'!$G$2:$G$1112=AA$2),0)),"No Data")</f>
        <v>No Data</v>
      </c>
      <c r="AB94" s="113" t="str" cm="1">
        <f t="array" ref="AB94">IFERROR(INDEX('Attendance-Slot-2'!$Q$2:$Q$2595,MATCH(1,('Attendance-Slot-2'!$A$2:$A$2595=$C94)*('Attendance-Slot-2'!$G$2:$G$2595=AA$2),0)),"No Data")</f>
        <v>P-S2_Onsite</v>
      </c>
      <c r="AC94" s="133">
        <f>VLOOKUP($P94,'Written Exam Marks'!$H:$Q,10,FALSE)</f>
        <v>32.5</v>
      </c>
      <c r="AD94" s="133">
        <f>VLOOKUP($P94,'Written Exam Marks'!$H:$Q,9,FALSE)</f>
        <v>35</v>
      </c>
      <c r="AE94" s="113" t="str">
        <f t="shared" si="83"/>
        <v>Present</v>
      </c>
      <c r="AF94" s="113" t="str">
        <f t="shared" si="84"/>
        <v>P-S2_Onsite</v>
      </c>
      <c r="AG94" s="146">
        <v>9.5</v>
      </c>
      <c r="AH94" s="146">
        <v>9</v>
      </c>
      <c r="AI94" s="146">
        <v>10</v>
      </c>
      <c r="AJ94" s="146">
        <v>10</v>
      </c>
      <c r="AK94" s="146" t="s">
        <v>5</v>
      </c>
      <c r="AL94" s="146">
        <v>10</v>
      </c>
      <c r="AM94" s="146">
        <v>48.5</v>
      </c>
      <c r="AN94" s="146">
        <v>60</v>
      </c>
      <c r="AO94" s="43" t="s">
        <v>7336</v>
      </c>
      <c r="AP94" s="43" t="s">
        <v>1598</v>
      </c>
      <c r="AQ94" s="50" t="str">
        <f t="shared" si="85"/>
        <v>2025EM1100091-MDSDF402</v>
      </c>
      <c r="AR94" s="43" t="str">
        <f t="shared" si="86"/>
        <v>1 missed</v>
      </c>
      <c r="AS94" s="47" t="s">
        <v>7342</v>
      </c>
      <c r="AT94" s="43">
        <f t="shared" si="87"/>
        <v>5</v>
      </c>
      <c r="AU94" s="48" t="s">
        <v>7342</v>
      </c>
      <c r="AV94" s="49">
        <f t="shared" si="88"/>
        <v>0.83333333333333337</v>
      </c>
      <c r="AW94" s="48" t="s">
        <v>7342</v>
      </c>
      <c r="AX94" s="43" t="str">
        <f t="shared" si="89"/>
        <v>1 missed</v>
      </c>
      <c r="AY94" s="42">
        <f t="shared" si="90"/>
        <v>5</v>
      </c>
      <c r="AZ94" s="50">
        <f t="shared" si="91"/>
        <v>0.83333333333333337</v>
      </c>
      <c r="BA94" s="50" t="str">
        <f t="shared" si="92"/>
        <v>Q-5 A-- || Q Total-6, A Total-0</v>
      </c>
      <c r="BB94" s="42" t="str" cm="1">
        <f t="array" ref="BB94">IFERROR(INDEX('Attendance-Slot-1'!$Q$2:$Q$1112,MATCH(1,('Attendance-Slot-1'!$A$2:$A$1112=$C94)*('Attendance-Slot-1'!$G$2:$G$1112=BB$2),0)),"No Data")</f>
        <v>No Data</v>
      </c>
      <c r="BC94" s="42" t="str" cm="1">
        <f t="array" ref="BC94">IFERROR(INDEX('Attendance-Slot-2'!$Q$2:$Q$2595,MATCH(1,('Attendance-Slot-2'!$A$2:$A$2595=$C94)*('Attendance-Slot-2'!$G$2:$G$2595=BB$2),0)),"No Data")</f>
        <v>P-S2_Onsite</v>
      </c>
      <c r="BD94" s="134">
        <f>VLOOKUP($AQ94,'Written Exam Marks'!$H:$Q,10,FALSE)</f>
        <v>33</v>
      </c>
      <c r="BE94" s="134">
        <f>VLOOKUP($AQ94,'Written Exam Marks'!$H:$Q,9,FALSE)</f>
        <v>40</v>
      </c>
      <c r="BF94" s="42" t="str">
        <f t="shared" si="93"/>
        <v>Present</v>
      </c>
      <c r="BG94" s="42" t="str">
        <f t="shared" si="94"/>
        <v>P-S2_Onsite</v>
      </c>
      <c r="BH94" s="147">
        <v>19</v>
      </c>
      <c r="BI94" s="147" t="s">
        <v>5</v>
      </c>
      <c r="BJ94" s="147">
        <v>19</v>
      </c>
      <c r="BK94" s="147">
        <v>60</v>
      </c>
      <c r="BL94" s="52" t="s">
        <v>3697</v>
      </c>
      <c r="BM94" s="52" t="s">
        <v>1606</v>
      </c>
      <c r="BN94" s="57" t="str">
        <f t="shared" si="95"/>
        <v>2025EM1100091-MDSDF403</v>
      </c>
      <c r="BO94" s="52" t="str">
        <f t="shared" si="96"/>
        <v>0 missed</v>
      </c>
      <c r="BP94" s="52" t="str">
        <f t="shared" si="97"/>
        <v>1 missed</v>
      </c>
      <c r="BQ94" s="52">
        <f t="shared" si="98"/>
        <v>1</v>
      </c>
      <c r="BR94" s="52">
        <f t="shared" si="99"/>
        <v>0</v>
      </c>
      <c r="BS94" s="56">
        <f t="shared" si="100"/>
        <v>1</v>
      </c>
      <c r="BT94" s="56">
        <f t="shared" si="101"/>
        <v>0</v>
      </c>
      <c r="BU94" s="52" t="str">
        <f t="shared" si="102"/>
        <v>1 missed</v>
      </c>
      <c r="BV94" s="51">
        <f t="shared" si="103"/>
        <v>1</v>
      </c>
      <c r="BW94" s="57">
        <f t="shared" si="104"/>
        <v>0.5</v>
      </c>
      <c r="BX94" s="57" t="str">
        <f t="shared" si="105"/>
        <v>Q-1 A-0 || Q Total-1, A Total-1</v>
      </c>
      <c r="BY94" s="51" t="str" cm="1">
        <f t="array" ref="BY94">IFERROR(INDEX('Attendance-Slot-1'!$Q$2:$Q$1112,MATCH(1,('Attendance-Slot-1'!$A$2:$A$1112=$C94)*('Attendance-Slot-1'!$G$2:$G$1112=BY$2),0)),"No Data")</f>
        <v>No Data</v>
      </c>
      <c r="BZ94" s="51" t="str" cm="1">
        <f t="array" ref="BZ94">IFERROR(INDEX('Attendance-Slot-2'!$Q$2:$Q$2595,MATCH(1,('Attendance-Slot-2'!$A$2:$A$2595=$C94)*('Attendance-Slot-2'!$G$2:$G$2595=BY$2),0)),"No Data")</f>
        <v>P-S2_Onsite</v>
      </c>
      <c r="CA94" s="135">
        <f>VLOOKUP($BN94,'Written Exam Marks'!$H:$Q,10,FALSE)</f>
        <v>31</v>
      </c>
      <c r="CB94" s="135">
        <f>VLOOKUP($BN94,'Written Exam Marks'!$H:$Q,9,FALSE)</f>
        <v>40</v>
      </c>
      <c r="CC94" s="51" t="str">
        <f t="shared" si="106"/>
        <v>Present</v>
      </c>
      <c r="CD94" s="51" t="str">
        <f t="shared" si="107"/>
        <v>P-S2_Onsite</v>
      </c>
      <c r="CE94" s="29">
        <v>20</v>
      </c>
      <c r="CF94" s="29">
        <v>19</v>
      </c>
      <c r="CG94" s="29">
        <v>18</v>
      </c>
      <c r="CH94" s="29">
        <v>57</v>
      </c>
      <c r="CI94" s="29">
        <v>60</v>
      </c>
      <c r="CJ94" s="61" t="s">
        <v>7343</v>
      </c>
      <c r="CK94" s="61" t="s">
        <v>1613</v>
      </c>
      <c r="CL94" s="10" t="str">
        <f t="shared" si="108"/>
        <v>2025EM1100091-MDSDF404</v>
      </c>
      <c r="CM94" s="61" t="str">
        <f t="shared" si="109"/>
        <v>0 missed</v>
      </c>
      <c r="CN94" s="61" t="str">
        <f t="shared" si="110"/>
        <v>0 missed</v>
      </c>
      <c r="CO94" s="111">
        <f t="shared" si="111"/>
        <v>2</v>
      </c>
      <c r="CP94" s="111">
        <f t="shared" si="112"/>
        <v>1</v>
      </c>
      <c r="CQ94" s="9">
        <f t="shared" si="113"/>
        <v>1</v>
      </c>
      <c r="CR94" s="9">
        <f t="shared" si="114"/>
        <v>1</v>
      </c>
      <c r="CS94" s="61" t="str">
        <f t="shared" si="115"/>
        <v>0 missed</v>
      </c>
      <c r="CT94" s="111">
        <f t="shared" si="116"/>
        <v>3</v>
      </c>
      <c r="CU94" s="10">
        <f t="shared" si="117"/>
        <v>1</v>
      </c>
      <c r="CV94" s="10" t="str">
        <f t="shared" si="118"/>
        <v>Q-2 A-1 || Q Total-2, A Total-1</v>
      </c>
      <c r="CW94" s="111" t="str" cm="1">
        <f t="array" ref="CW94">IFERROR(INDEX('Attendance-Slot-1'!$Q$2:$Q$1112,MATCH(1,('Attendance-Slot-1'!$A$2:$A$1112=$C94)*('Attendance-Slot-1'!$G$2:$G$1112=CW$2),0)),"No Data")</f>
        <v>No Data</v>
      </c>
      <c r="CX94" s="111" t="str" cm="1">
        <f t="array" ref="CX94">IFERROR(INDEX('Attendance-Slot-2'!$Q$2:$Q$2595,MATCH(1,('Attendance-Slot-2'!$A$2:$A$2595=$C94)*('Attendance-Slot-2'!$G$2:$G$2595=CW$2),0)),"No Data")</f>
        <v>P-S2_Onsite</v>
      </c>
      <c r="CY94" s="136">
        <f>VLOOKUP($CL94,'Written Exam Marks'!$H:$Q,10,FALSE)</f>
        <v>33.5</v>
      </c>
      <c r="CZ94" s="136">
        <f>VLOOKUP($CL94,'Written Exam Marks'!$H:$Q,9,FALSE)</f>
        <v>40</v>
      </c>
      <c r="DA94" s="111" t="str">
        <f t="shared" si="119"/>
        <v>Present</v>
      </c>
      <c r="DB94" s="111" t="str">
        <f t="shared" si="120"/>
        <v>P-S2_Onsite</v>
      </c>
      <c r="DC94" s="148">
        <v>5.5</v>
      </c>
      <c r="DD94" s="148" t="s">
        <v>5</v>
      </c>
      <c r="DE94" s="148">
        <v>8</v>
      </c>
      <c r="DF94" s="148">
        <v>14</v>
      </c>
      <c r="DG94" s="148" t="s">
        <v>5</v>
      </c>
      <c r="DH94" s="148">
        <v>27.5</v>
      </c>
      <c r="DI94" s="148">
        <v>65</v>
      </c>
      <c r="DJ94" s="66" t="s">
        <v>7351</v>
      </c>
      <c r="DK94" s="66" t="s">
        <v>1631</v>
      </c>
      <c r="DL94" s="68" t="str">
        <f t="shared" si="121"/>
        <v>2025EM1100091-MDSDF406</v>
      </c>
      <c r="DM94" s="66" t="str">
        <f t="shared" si="122"/>
        <v>1 missed</v>
      </c>
      <c r="DN94" s="66" t="str">
        <f t="shared" si="123"/>
        <v>1 missed</v>
      </c>
      <c r="DO94" s="62">
        <f t="shared" si="124"/>
        <v>2</v>
      </c>
      <c r="DP94" s="62">
        <f t="shared" si="125"/>
        <v>1</v>
      </c>
      <c r="DQ94" s="67">
        <f t="shared" si="126"/>
        <v>0.66666666666666663</v>
      </c>
      <c r="DR94" s="67">
        <f t="shared" si="127"/>
        <v>0.5</v>
      </c>
      <c r="DS94" s="66" t="str">
        <f t="shared" si="128"/>
        <v>2 missed</v>
      </c>
      <c r="DT94" s="62">
        <f t="shared" si="129"/>
        <v>3</v>
      </c>
      <c r="DU94" s="68">
        <f t="shared" si="130"/>
        <v>0.6</v>
      </c>
      <c r="DV94" s="68" t="str">
        <f t="shared" si="131"/>
        <v>Q-2 A-1 || Q Total-3, A Total-2</v>
      </c>
      <c r="DW94" s="62" t="str" cm="1">
        <f t="array" ref="DW94">IFERROR(INDEX('Attendance-Slot-1'!$Q$2:$Q$1112,MATCH(1,('Attendance-Slot-1'!$A$2:$A$1112=$C94)*('Attendance-Slot-1'!$G$2:$G$1112=DW$2),0)),"No Data")</f>
        <v>No Data</v>
      </c>
      <c r="DX94" s="62" t="str" cm="1">
        <f t="array" ref="DX94">IFERROR(INDEX('Attendance-Slot-2'!$Q$2:$Q$2595,MATCH(1,('Attendance-Slot-2'!$A$2:$A$2595=$C94)*('Attendance-Slot-2'!$G$2:$G$2595=DW$2),0)),"No Data")</f>
        <v>P-S2_Onsite</v>
      </c>
      <c r="DY94" s="137">
        <f>VLOOKUP($DL94,'Written Exam Marks'!$H:$Q,10,FALSE)</f>
        <v>31</v>
      </c>
      <c r="DZ94" s="137">
        <f>VLOOKUP($DL94,'Written Exam Marks'!$H:$Q,9,FALSE)</f>
        <v>35</v>
      </c>
      <c r="EA94" s="62" t="str">
        <f t="shared" si="132"/>
        <v>Present</v>
      </c>
      <c r="EB94" s="62" t="str">
        <f t="shared" si="133"/>
        <v>P-S2_Onsite</v>
      </c>
      <c r="EC94" s="114" t="str">
        <f t="shared" si="70"/>
        <v>P-0, 
A-0, 
No Data-5</v>
      </c>
      <c r="ED94" s="114" t="str">
        <f t="shared" si="71"/>
        <v>P-5, 
A-0, 
No Data-0</v>
      </c>
      <c r="EE94" s="114" t="str">
        <f t="shared" si="134"/>
        <v>P-S2_Onsite</v>
      </c>
      <c r="EF94" s="114" t="str">
        <f t="shared" si="135"/>
        <v>P-S2_Onsite</v>
      </c>
      <c r="EG94" s="114" t="str">
        <f t="shared" si="136"/>
        <v>P-S2_Onsite</v>
      </c>
      <c r="EH94" s="114" t="str">
        <f t="shared" si="137"/>
        <v>P-S2_Onsite</v>
      </c>
      <c r="EI94" s="114" t="str">
        <f t="shared" si="138"/>
        <v>P-S2_Onsite</v>
      </c>
      <c r="EJ94" s="114" t="str">
        <f t="shared" si="139"/>
        <v>P-5, A-0, No Data-0</v>
      </c>
      <c r="EK94" s="114" t="s">
        <v>10453</v>
      </c>
      <c r="EL94" s="114">
        <v>28.5</v>
      </c>
      <c r="EM94" s="114">
        <v>10</v>
      </c>
      <c r="EN94" s="114">
        <v>60</v>
      </c>
      <c r="EO94" s="114">
        <v>98.5</v>
      </c>
      <c r="EP94" s="114" t="s">
        <v>7217</v>
      </c>
      <c r="EQ94" s="114" t="s">
        <v>1054</v>
      </c>
      <c r="ER94" s="114" t="s">
        <v>3850</v>
      </c>
      <c r="ES94" s="114"/>
      <c r="ET94" s="30" t="s">
        <v>3850</v>
      </c>
    </row>
    <row r="95" spans="1:150" x14ac:dyDescent="0.25">
      <c r="A95" s="114">
        <v>92</v>
      </c>
      <c r="B95" s="114" t="s">
        <v>7224</v>
      </c>
      <c r="C95" s="80" t="s">
        <v>1951</v>
      </c>
      <c r="D95" s="30" t="s">
        <v>1952</v>
      </c>
      <c r="E95" s="30" t="s">
        <v>1953</v>
      </c>
      <c r="F95" s="33" t="s">
        <v>7201</v>
      </c>
      <c r="G95" s="30" t="s">
        <v>1954</v>
      </c>
      <c r="H95" s="143" t="s">
        <v>5</v>
      </c>
      <c r="I95" s="143">
        <v>15</v>
      </c>
      <c r="J95" s="143">
        <v>20</v>
      </c>
      <c r="K95" s="143">
        <v>15</v>
      </c>
      <c r="L95" s="143">
        <v>50</v>
      </c>
      <c r="M95" s="143">
        <v>65</v>
      </c>
      <c r="N95" s="40" t="s">
        <v>7314</v>
      </c>
      <c r="O95" s="40" t="s">
        <v>1593</v>
      </c>
      <c r="P95" s="13" t="str">
        <f t="shared" si="72"/>
        <v>2025EM1100092-MDSDF401</v>
      </c>
      <c r="Q95" s="40" t="str">
        <f t="shared" si="73"/>
        <v>1 missed</v>
      </c>
      <c r="R95" s="40" t="str">
        <f t="shared" si="74"/>
        <v>0 missed</v>
      </c>
      <c r="S95" s="40">
        <f t="shared" si="75"/>
        <v>2</v>
      </c>
      <c r="T95" s="40">
        <f t="shared" si="76"/>
        <v>1</v>
      </c>
      <c r="U95" s="41">
        <f t="shared" si="77"/>
        <v>0.66666666666666663</v>
      </c>
      <c r="V95" s="41">
        <f t="shared" si="78"/>
        <v>1</v>
      </c>
      <c r="W95" s="40" t="str">
        <f t="shared" si="79"/>
        <v>1 missed</v>
      </c>
      <c r="X95" s="113">
        <f t="shared" si="80"/>
        <v>3</v>
      </c>
      <c r="Y95" s="13">
        <f t="shared" si="81"/>
        <v>0.75</v>
      </c>
      <c r="Z95" s="13" t="str">
        <f t="shared" si="82"/>
        <v>Q-2 A-1 || Q Total-3, A Total-1</v>
      </c>
      <c r="AA95" s="113" t="str" cm="1">
        <f t="array" ref="AA95">IFERROR(INDEX('Attendance-Slot-1'!$Q$2:$Q$1112,MATCH(1,('Attendance-Slot-1'!$A$2:$A$1112=$C95)*('Attendance-Slot-1'!$G$2:$G$1112=AA$2),0)),"No Data")</f>
        <v>P-S1_Onsite</v>
      </c>
      <c r="AB95" s="113" t="str" cm="1">
        <f t="array" ref="AB95">IFERROR(INDEX('Attendance-Slot-2'!$Q$2:$Q$2595,MATCH(1,('Attendance-Slot-2'!$A$2:$A$2595=$C95)*('Attendance-Slot-2'!$G$2:$G$2595=AA$2),0)),"No Data")</f>
        <v>No Data</v>
      </c>
      <c r="AC95" s="133">
        <f>VLOOKUP($P95,'Written Exam Marks'!$H:$Q,10,FALSE)</f>
        <v>25</v>
      </c>
      <c r="AD95" s="133">
        <f>VLOOKUP($P95,'Written Exam Marks'!$H:$Q,9,FALSE)</f>
        <v>35</v>
      </c>
      <c r="AE95" s="113" t="str">
        <f t="shared" si="83"/>
        <v>Present</v>
      </c>
      <c r="AF95" s="113" t="str">
        <f t="shared" si="84"/>
        <v>P-S1_Onsite</v>
      </c>
      <c r="AG95" s="146">
        <v>10</v>
      </c>
      <c r="AH95" s="146">
        <v>10</v>
      </c>
      <c r="AI95" s="146">
        <v>10</v>
      </c>
      <c r="AJ95" s="146">
        <v>10</v>
      </c>
      <c r="AK95" s="146">
        <v>10</v>
      </c>
      <c r="AL95" s="146">
        <v>10</v>
      </c>
      <c r="AM95" s="146">
        <v>60</v>
      </c>
      <c r="AN95" s="146">
        <v>60</v>
      </c>
      <c r="AO95" s="43" t="s">
        <v>7336</v>
      </c>
      <c r="AP95" s="43" t="s">
        <v>1598</v>
      </c>
      <c r="AQ95" s="50" t="str">
        <f t="shared" si="85"/>
        <v>2025EM1100092-MDSDF402</v>
      </c>
      <c r="AR95" s="43" t="str">
        <f t="shared" si="86"/>
        <v>0 missed</v>
      </c>
      <c r="AS95" s="47" t="s">
        <v>7342</v>
      </c>
      <c r="AT95" s="43">
        <f t="shared" si="87"/>
        <v>6</v>
      </c>
      <c r="AU95" s="48" t="s">
        <v>7342</v>
      </c>
      <c r="AV95" s="49">
        <f t="shared" si="88"/>
        <v>1</v>
      </c>
      <c r="AW95" s="48" t="s">
        <v>7342</v>
      </c>
      <c r="AX95" s="43" t="str">
        <f t="shared" si="89"/>
        <v>0 missed</v>
      </c>
      <c r="AY95" s="42">
        <f t="shared" si="90"/>
        <v>6</v>
      </c>
      <c r="AZ95" s="50">
        <f t="shared" si="91"/>
        <v>1</v>
      </c>
      <c r="BA95" s="50" t="str">
        <f t="shared" si="92"/>
        <v>Q-6 A-- || Q Total-6, A Total-0</v>
      </c>
      <c r="BB95" s="42" t="str" cm="1">
        <f t="array" ref="BB95">IFERROR(INDEX('Attendance-Slot-1'!$Q$2:$Q$1112,MATCH(1,('Attendance-Slot-1'!$A$2:$A$1112=$C95)*('Attendance-Slot-1'!$G$2:$G$1112=BB$2),0)),"No Data")</f>
        <v>P-S1_Onsite</v>
      </c>
      <c r="BC95" s="42" t="str" cm="1">
        <f t="array" ref="BC95">IFERROR(INDEX('Attendance-Slot-2'!$Q$2:$Q$2595,MATCH(1,('Attendance-Slot-2'!$A$2:$A$2595=$C95)*('Attendance-Slot-2'!$G$2:$G$2595=BB$2),0)),"No Data")</f>
        <v>No Data</v>
      </c>
      <c r="BD95" s="134">
        <f>VLOOKUP($AQ95,'Written Exam Marks'!$H:$Q,10,FALSE)</f>
        <v>34</v>
      </c>
      <c r="BE95" s="134">
        <f>VLOOKUP($AQ95,'Written Exam Marks'!$H:$Q,9,FALSE)</f>
        <v>40</v>
      </c>
      <c r="BF95" s="42" t="str">
        <f t="shared" si="93"/>
        <v>Present</v>
      </c>
      <c r="BG95" s="42" t="str">
        <f t="shared" si="94"/>
        <v>P-S1_Onsite</v>
      </c>
      <c r="BH95" s="147">
        <v>20</v>
      </c>
      <c r="BI95" s="147">
        <v>27.5</v>
      </c>
      <c r="BJ95" s="147">
        <v>47.5</v>
      </c>
      <c r="BK95" s="147">
        <v>60</v>
      </c>
      <c r="BL95" s="52" t="s">
        <v>3697</v>
      </c>
      <c r="BM95" s="52" t="s">
        <v>1606</v>
      </c>
      <c r="BN95" s="57" t="str">
        <f t="shared" si="95"/>
        <v>2025EM1100092-MDSDF403</v>
      </c>
      <c r="BO95" s="52" t="str">
        <f t="shared" si="96"/>
        <v>0 missed</v>
      </c>
      <c r="BP95" s="52" t="str">
        <f t="shared" si="97"/>
        <v>0 missed</v>
      </c>
      <c r="BQ95" s="52">
        <f t="shared" si="98"/>
        <v>1</v>
      </c>
      <c r="BR95" s="52">
        <f t="shared" si="99"/>
        <v>1</v>
      </c>
      <c r="BS95" s="56">
        <f t="shared" si="100"/>
        <v>1</v>
      </c>
      <c r="BT95" s="56">
        <f t="shared" si="101"/>
        <v>1</v>
      </c>
      <c r="BU95" s="52" t="str">
        <f t="shared" si="102"/>
        <v>0 missed</v>
      </c>
      <c r="BV95" s="51">
        <f t="shared" si="103"/>
        <v>2</v>
      </c>
      <c r="BW95" s="57">
        <f t="shared" si="104"/>
        <v>1</v>
      </c>
      <c r="BX95" s="57" t="str">
        <f t="shared" si="105"/>
        <v>Q-1 A-1 || Q Total-1, A Total-1</v>
      </c>
      <c r="BY95" s="51" t="str" cm="1">
        <f t="array" ref="BY95">IFERROR(INDEX('Attendance-Slot-1'!$Q$2:$Q$1112,MATCH(1,('Attendance-Slot-1'!$A$2:$A$1112=$C95)*('Attendance-Slot-1'!$G$2:$G$1112=BY$2),0)),"No Data")</f>
        <v>P-S1_Onsite</v>
      </c>
      <c r="BZ95" s="51" t="str" cm="1">
        <f t="array" ref="BZ95">IFERROR(INDEX('Attendance-Slot-2'!$Q$2:$Q$2595,MATCH(1,('Attendance-Slot-2'!$A$2:$A$2595=$C95)*('Attendance-Slot-2'!$G$2:$G$2595=BY$2),0)),"No Data")</f>
        <v>No Data</v>
      </c>
      <c r="CA95" s="135">
        <f>VLOOKUP($BN95,'Written Exam Marks'!$H:$Q,10,FALSE)</f>
        <v>28</v>
      </c>
      <c r="CB95" s="135">
        <f>VLOOKUP($BN95,'Written Exam Marks'!$H:$Q,9,FALSE)</f>
        <v>40</v>
      </c>
      <c r="CC95" s="51" t="str">
        <f t="shared" si="106"/>
        <v>Present</v>
      </c>
      <c r="CD95" s="51" t="str">
        <f t="shared" si="107"/>
        <v>P-S1_Onsite</v>
      </c>
      <c r="CE95" s="29">
        <v>19</v>
      </c>
      <c r="CF95" s="29">
        <v>20</v>
      </c>
      <c r="CG95" s="29">
        <v>18</v>
      </c>
      <c r="CH95" s="29">
        <v>57</v>
      </c>
      <c r="CI95" s="29">
        <v>60</v>
      </c>
      <c r="CJ95" s="61" t="s">
        <v>7343</v>
      </c>
      <c r="CK95" s="61" t="s">
        <v>1613</v>
      </c>
      <c r="CL95" s="10" t="str">
        <f t="shared" si="108"/>
        <v>2025EM1100092-MDSDF404</v>
      </c>
      <c r="CM95" s="61" t="str">
        <f t="shared" si="109"/>
        <v>0 missed</v>
      </c>
      <c r="CN95" s="61" t="str">
        <f t="shared" si="110"/>
        <v>0 missed</v>
      </c>
      <c r="CO95" s="111">
        <f t="shared" si="111"/>
        <v>2</v>
      </c>
      <c r="CP95" s="111">
        <f t="shared" si="112"/>
        <v>1</v>
      </c>
      <c r="CQ95" s="9">
        <f t="shared" si="113"/>
        <v>1</v>
      </c>
      <c r="CR95" s="9">
        <f t="shared" si="114"/>
        <v>1</v>
      </c>
      <c r="CS95" s="61" t="str">
        <f t="shared" si="115"/>
        <v>0 missed</v>
      </c>
      <c r="CT95" s="111">
        <f t="shared" si="116"/>
        <v>3</v>
      </c>
      <c r="CU95" s="10">
        <f t="shared" si="117"/>
        <v>1</v>
      </c>
      <c r="CV95" s="10" t="str">
        <f t="shared" si="118"/>
        <v>Q-2 A-1 || Q Total-2, A Total-1</v>
      </c>
      <c r="CW95" s="111" t="str" cm="1">
        <f t="array" ref="CW95">IFERROR(INDEX('Attendance-Slot-1'!$Q$2:$Q$1112,MATCH(1,('Attendance-Slot-1'!$A$2:$A$1112=$C95)*('Attendance-Slot-1'!$G$2:$G$1112=CW$2),0)),"No Data")</f>
        <v>No Data</v>
      </c>
      <c r="CX95" s="111" t="str" cm="1">
        <f t="array" ref="CX95">IFERROR(INDEX('Attendance-Slot-2'!$Q$2:$Q$2595,MATCH(1,('Attendance-Slot-2'!$A$2:$A$2595=$C95)*('Attendance-Slot-2'!$G$2:$G$2595=CW$2),0)),"No Data")</f>
        <v>P-S2_Onsite</v>
      </c>
      <c r="CY95" s="136">
        <f>VLOOKUP($CL95,'Written Exam Marks'!$H:$Q,10,FALSE)</f>
        <v>27</v>
      </c>
      <c r="CZ95" s="136">
        <f>VLOOKUP($CL95,'Written Exam Marks'!$H:$Q,9,FALSE)</f>
        <v>40</v>
      </c>
      <c r="DA95" s="111" t="str">
        <f t="shared" si="119"/>
        <v>Present</v>
      </c>
      <c r="DB95" s="111" t="str">
        <f t="shared" si="120"/>
        <v>P-S2_Onsite</v>
      </c>
      <c r="DC95" s="148">
        <v>7.5</v>
      </c>
      <c r="DD95" s="148">
        <v>6.5</v>
      </c>
      <c r="DE95" s="148">
        <v>9</v>
      </c>
      <c r="DF95" s="148">
        <v>18</v>
      </c>
      <c r="DG95" s="148">
        <v>20</v>
      </c>
      <c r="DH95" s="148">
        <v>61</v>
      </c>
      <c r="DI95" s="148">
        <v>65</v>
      </c>
      <c r="DJ95" s="66" t="s">
        <v>7351</v>
      </c>
      <c r="DK95" s="66" t="s">
        <v>1631</v>
      </c>
      <c r="DL95" s="68" t="str">
        <f t="shared" si="121"/>
        <v>2025EM1100092-MDSDF406</v>
      </c>
      <c r="DM95" s="66" t="str">
        <f t="shared" si="122"/>
        <v>0 missed</v>
      </c>
      <c r="DN95" s="66" t="str">
        <f t="shared" si="123"/>
        <v>0 missed</v>
      </c>
      <c r="DO95" s="62">
        <f t="shared" si="124"/>
        <v>3</v>
      </c>
      <c r="DP95" s="62">
        <f t="shared" si="125"/>
        <v>2</v>
      </c>
      <c r="DQ95" s="67">
        <f t="shared" si="126"/>
        <v>1</v>
      </c>
      <c r="DR95" s="67">
        <f t="shared" si="127"/>
        <v>1</v>
      </c>
      <c r="DS95" s="66" t="str">
        <f t="shared" si="128"/>
        <v>0 missed</v>
      </c>
      <c r="DT95" s="62">
        <f t="shared" si="129"/>
        <v>5</v>
      </c>
      <c r="DU95" s="68">
        <f t="shared" si="130"/>
        <v>1</v>
      </c>
      <c r="DV95" s="68" t="str">
        <f t="shared" si="131"/>
        <v>Q-3 A-2 || Q Total-3, A Total-2</v>
      </c>
      <c r="DW95" s="62" t="str" cm="1">
        <f t="array" ref="DW95">IFERROR(INDEX('Attendance-Slot-1'!$Q$2:$Q$1112,MATCH(1,('Attendance-Slot-1'!$A$2:$A$1112=$C95)*('Attendance-Slot-1'!$G$2:$G$1112=DW$2),0)),"No Data")</f>
        <v>No Data</v>
      </c>
      <c r="DX95" s="62" t="str" cm="1">
        <f t="array" ref="DX95">IFERROR(INDEX('Attendance-Slot-2'!$Q$2:$Q$2595,MATCH(1,('Attendance-Slot-2'!$A$2:$A$2595=$C95)*('Attendance-Slot-2'!$G$2:$G$2595=DW$2),0)),"No Data")</f>
        <v>P-S2_Onsite</v>
      </c>
      <c r="DY95" s="137">
        <f>VLOOKUP($DL95,'Written Exam Marks'!$H:$Q,10,FALSE)</f>
        <v>26.5</v>
      </c>
      <c r="DZ95" s="137">
        <f>VLOOKUP($DL95,'Written Exam Marks'!$H:$Q,9,FALSE)</f>
        <v>35</v>
      </c>
      <c r="EA95" s="62" t="str">
        <f t="shared" si="132"/>
        <v>Present</v>
      </c>
      <c r="EB95" s="62" t="str">
        <f t="shared" si="133"/>
        <v>P-S2_Onsite</v>
      </c>
      <c r="EC95" s="114" t="str">
        <f t="shared" si="70"/>
        <v>P-3, 
A-0, 
No Data-2</v>
      </c>
      <c r="ED95" s="114" t="str">
        <f t="shared" si="71"/>
        <v>P-2, 
A-0, 
No Data-3</v>
      </c>
      <c r="EE95" s="114" t="str">
        <f t="shared" si="134"/>
        <v>P-S1_Onsite</v>
      </c>
      <c r="EF95" s="114" t="str">
        <f t="shared" si="135"/>
        <v>P-S1_Onsite</v>
      </c>
      <c r="EG95" s="114" t="str">
        <f t="shared" si="136"/>
        <v>P-S1_Onsite</v>
      </c>
      <c r="EH95" s="114" t="str">
        <f t="shared" si="137"/>
        <v>P-S2_Onsite</v>
      </c>
      <c r="EI95" s="114" t="str">
        <f t="shared" si="138"/>
        <v>P-S2_Onsite</v>
      </c>
      <c r="EJ95" s="114" t="str">
        <f t="shared" si="139"/>
        <v>P-5, A-0, No Data-0</v>
      </c>
      <c r="EK95" s="114" t="s">
        <v>10453</v>
      </c>
      <c r="EL95" s="114">
        <v>30</v>
      </c>
      <c r="EM95" s="114">
        <v>10</v>
      </c>
      <c r="EN95" s="114">
        <v>60</v>
      </c>
      <c r="EO95" s="114">
        <v>100</v>
      </c>
      <c r="EP95" s="114" t="s">
        <v>7217</v>
      </c>
      <c r="EQ95" s="114" t="s">
        <v>1054</v>
      </c>
      <c r="ER95" s="114" t="s">
        <v>1951</v>
      </c>
      <c r="ES95" s="114"/>
      <c r="ET95" s="30" t="s">
        <v>1951</v>
      </c>
    </row>
    <row r="96" spans="1:150" x14ac:dyDescent="0.25">
      <c r="A96" s="114">
        <v>93</v>
      </c>
      <c r="B96" s="114" t="s">
        <v>7224</v>
      </c>
      <c r="C96" s="80" t="s">
        <v>7242</v>
      </c>
      <c r="D96" s="30" t="s">
        <v>7244</v>
      </c>
      <c r="E96" s="30" t="s">
        <v>7243</v>
      </c>
      <c r="F96" s="33" t="s">
        <v>7202</v>
      </c>
      <c r="G96" s="30" t="s">
        <v>7245</v>
      </c>
      <c r="H96" s="143" t="s">
        <v>5</v>
      </c>
      <c r="I96" s="143" t="s">
        <v>5</v>
      </c>
      <c r="J96" s="143" t="s">
        <v>5</v>
      </c>
      <c r="K96" s="143" t="s">
        <v>5</v>
      </c>
      <c r="L96" s="143">
        <v>0</v>
      </c>
      <c r="M96" s="143">
        <v>65</v>
      </c>
      <c r="N96" s="40" t="s">
        <v>7314</v>
      </c>
      <c r="O96" s="40" t="s">
        <v>1593</v>
      </c>
      <c r="P96" s="13" t="str">
        <f t="shared" si="72"/>
        <v>2025EM1100093-MDSDF401</v>
      </c>
      <c r="Q96" s="40" t="str">
        <f t="shared" si="73"/>
        <v>3 missed</v>
      </c>
      <c r="R96" s="40" t="str">
        <f t="shared" si="74"/>
        <v>1 missed</v>
      </c>
      <c r="S96" s="40">
        <f t="shared" si="75"/>
        <v>0</v>
      </c>
      <c r="T96" s="40">
        <f t="shared" si="76"/>
        <v>0</v>
      </c>
      <c r="U96" s="41">
        <f t="shared" si="77"/>
        <v>0</v>
      </c>
      <c r="V96" s="41">
        <f t="shared" si="78"/>
        <v>0</v>
      </c>
      <c r="W96" s="40" t="str">
        <f t="shared" si="79"/>
        <v>4 missed</v>
      </c>
      <c r="X96" s="113">
        <f t="shared" si="80"/>
        <v>0</v>
      </c>
      <c r="Y96" s="13">
        <f t="shared" si="81"/>
        <v>0</v>
      </c>
      <c r="Z96" s="13" t="str">
        <f t="shared" si="82"/>
        <v>Q-0 A-0 || Q Total-3, A Total-1</v>
      </c>
      <c r="AA96" s="113" t="str" cm="1">
        <f t="array" ref="AA96">IFERROR(INDEX('Attendance-Slot-1'!$Q$2:$Q$1112,MATCH(1,('Attendance-Slot-1'!$A$2:$A$1112=$C96)*('Attendance-Slot-1'!$G$2:$G$1112=AA$2),0)),"No Data")</f>
        <v>No Data</v>
      </c>
      <c r="AB96" s="113" t="str" cm="1">
        <f t="array" ref="AB96">IFERROR(INDEX('Attendance-Slot-2'!$Q$2:$Q$2595,MATCH(1,('Attendance-Slot-2'!$A$2:$A$2595=$C96)*('Attendance-Slot-2'!$G$2:$G$2595=AA$2),0)),"No Data")</f>
        <v>No Data</v>
      </c>
      <c r="AC96" s="133" t="e">
        <f>VLOOKUP($P96,'Written Exam Marks'!$H:$Q,10,FALSE)</f>
        <v>#N/A</v>
      </c>
      <c r="AD96" s="133" t="e">
        <f>VLOOKUP($P96,'Written Exam Marks'!$H:$Q,9,FALSE)</f>
        <v>#N/A</v>
      </c>
      <c r="AE96" s="113" t="str">
        <f t="shared" si="83"/>
        <v>No Data</v>
      </c>
      <c r="AF96" s="113" t="str">
        <f t="shared" si="84"/>
        <v>No Data</v>
      </c>
      <c r="AG96" s="146" t="s">
        <v>5</v>
      </c>
      <c r="AH96" s="146" t="s">
        <v>5</v>
      </c>
      <c r="AI96" s="146" t="s">
        <v>5</v>
      </c>
      <c r="AJ96" s="146" t="s">
        <v>5</v>
      </c>
      <c r="AK96" s="146" t="s">
        <v>5</v>
      </c>
      <c r="AL96" s="146" t="s">
        <v>5</v>
      </c>
      <c r="AM96" s="146">
        <v>0</v>
      </c>
      <c r="AN96" s="146">
        <v>60</v>
      </c>
      <c r="AO96" s="43" t="s">
        <v>7336</v>
      </c>
      <c r="AP96" s="43" t="s">
        <v>1598</v>
      </c>
      <c r="AQ96" s="50" t="str">
        <f t="shared" si="85"/>
        <v>2025EM1100093-MDSDF402</v>
      </c>
      <c r="AR96" s="43" t="str">
        <f t="shared" si="86"/>
        <v>6 missed</v>
      </c>
      <c r="AS96" s="47" t="s">
        <v>7342</v>
      </c>
      <c r="AT96" s="43">
        <f t="shared" si="87"/>
        <v>0</v>
      </c>
      <c r="AU96" s="48" t="s">
        <v>7342</v>
      </c>
      <c r="AV96" s="49">
        <f t="shared" si="88"/>
        <v>0</v>
      </c>
      <c r="AW96" s="48" t="s">
        <v>7342</v>
      </c>
      <c r="AX96" s="43" t="str">
        <f t="shared" si="89"/>
        <v>6 missed</v>
      </c>
      <c r="AY96" s="42">
        <f t="shared" si="90"/>
        <v>0</v>
      </c>
      <c r="AZ96" s="50">
        <f t="shared" si="91"/>
        <v>0</v>
      </c>
      <c r="BA96" s="50" t="str">
        <f t="shared" si="92"/>
        <v>Q-0 A-- || Q Total-6, A Total-0</v>
      </c>
      <c r="BB96" s="42" t="str" cm="1">
        <f t="array" ref="BB96">IFERROR(INDEX('Attendance-Slot-1'!$Q$2:$Q$1112,MATCH(1,('Attendance-Slot-1'!$A$2:$A$1112=$C96)*('Attendance-Slot-1'!$G$2:$G$1112=BB$2),0)),"No Data")</f>
        <v>No Data</v>
      </c>
      <c r="BC96" s="42" t="str" cm="1">
        <f t="array" ref="BC96">IFERROR(INDEX('Attendance-Slot-2'!$Q$2:$Q$2595,MATCH(1,('Attendance-Slot-2'!$A$2:$A$2595=$C96)*('Attendance-Slot-2'!$G$2:$G$2595=BB$2),0)),"No Data")</f>
        <v>No Data</v>
      </c>
      <c r="BD96" s="134" t="e">
        <f>VLOOKUP($AQ96,'Written Exam Marks'!$H:$Q,10,FALSE)</f>
        <v>#N/A</v>
      </c>
      <c r="BE96" s="134" t="e">
        <f>VLOOKUP($AQ96,'Written Exam Marks'!$H:$Q,9,FALSE)</f>
        <v>#N/A</v>
      </c>
      <c r="BF96" s="42" t="str">
        <f t="shared" si="93"/>
        <v>No Data</v>
      </c>
      <c r="BG96" s="42" t="str">
        <f t="shared" si="94"/>
        <v>No Data</v>
      </c>
      <c r="BH96" s="147" t="s">
        <v>5</v>
      </c>
      <c r="BI96" s="147" t="s">
        <v>5</v>
      </c>
      <c r="BJ96" s="147">
        <v>0</v>
      </c>
      <c r="BK96" s="147">
        <v>60</v>
      </c>
      <c r="BL96" s="52" t="s">
        <v>3697</v>
      </c>
      <c r="BM96" s="52" t="s">
        <v>1606</v>
      </c>
      <c r="BN96" s="57" t="str">
        <f t="shared" si="95"/>
        <v>2025EM1100093-MDSDF403</v>
      </c>
      <c r="BO96" s="52" t="str">
        <f t="shared" si="96"/>
        <v>1 missed</v>
      </c>
      <c r="BP96" s="52" t="str">
        <f t="shared" si="97"/>
        <v>1 missed</v>
      </c>
      <c r="BQ96" s="52">
        <f t="shared" si="98"/>
        <v>0</v>
      </c>
      <c r="BR96" s="52">
        <f t="shared" si="99"/>
        <v>0</v>
      </c>
      <c r="BS96" s="56">
        <f t="shared" si="100"/>
        <v>0</v>
      </c>
      <c r="BT96" s="56">
        <f t="shared" si="101"/>
        <v>0</v>
      </c>
      <c r="BU96" s="52" t="str">
        <f t="shared" si="102"/>
        <v>2 missed</v>
      </c>
      <c r="BV96" s="51">
        <f t="shared" si="103"/>
        <v>0</v>
      </c>
      <c r="BW96" s="57">
        <f t="shared" si="104"/>
        <v>0</v>
      </c>
      <c r="BX96" s="57" t="str">
        <f t="shared" si="105"/>
        <v>Q-0 A-0 || Q Total-1, A Total-1</v>
      </c>
      <c r="BY96" s="51" t="str" cm="1">
        <f t="array" ref="BY96">IFERROR(INDEX('Attendance-Slot-1'!$Q$2:$Q$1112,MATCH(1,('Attendance-Slot-1'!$A$2:$A$1112=$C96)*('Attendance-Slot-1'!$G$2:$G$1112=BY$2),0)),"No Data")</f>
        <v>No Data</v>
      </c>
      <c r="BZ96" s="51" t="str" cm="1">
        <f t="array" ref="BZ96">IFERROR(INDEX('Attendance-Slot-2'!$Q$2:$Q$2595,MATCH(1,('Attendance-Slot-2'!$A$2:$A$2595=$C96)*('Attendance-Slot-2'!$G$2:$G$2595=BY$2),0)),"No Data")</f>
        <v>No Data</v>
      </c>
      <c r="CA96" s="135" t="e">
        <f>VLOOKUP($BN96,'Written Exam Marks'!$H:$Q,10,FALSE)</f>
        <v>#N/A</v>
      </c>
      <c r="CB96" s="135" t="e">
        <f>VLOOKUP($BN96,'Written Exam Marks'!$H:$Q,9,FALSE)</f>
        <v>#N/A</v>
      </c>
      <c r="CC96" s="51" t="str">
        <f t="shared" si="106"/>
        <v>No Data</v>
      </c>
      <c r="CD96" s="51" t="str">
        <f t="shared" si="107"/>
        <v>No Data</v>
      </c>
      <c r="CE96" s="29" t="s">
        <v>5</v>
      </c>
      <c r="CF96" s="29" t="s">
        <v>5</v>
      </c>
      <c r="CG96" s="29" t="s">
        <v>5</v>
      </c>
      <c r="CH96" s="29">
        <v>0</v>
      </c>
      <c r="CI96" s="29">
        <v>60</v>
      </c>
      <c r="CJ96" s="61" t="s">
        <v>7343</v>
      </c>
      <c r="CK96" s="61" t="s">
        <v>1613</v>
      </c>
      <c r="CL96" s="10" t="str">
        <f t="shared" si="108"/>
        <v>2025EM1100093-MDSDF404</v>
      </c>
      <c r="CM96" s="61" t="str">
        <f t="shared" si="109"/>
        <v>2 missed</v>
      </c>
      <c r="CN96" s="61" t="str">
        <f t="shared" si="110"/>
        <v>1 missed</v>
      </c>
      <c r="CO96" s="111">
        <f t="shared" si="111"/>
        <v>0</v>
      </c>
      <c r="CP96" s="111">
        <f t="shared" si="112"/>
        <v>0</v>
      </c>
      <c r="CQ96" s="9">
        <f t="shared" si="113"/>
        <v>0</v>
      </c>
      <c r="CR96" s="9">
        <f t="shared" si="114"/>
        <v>0</v>
      </c>
      <c r="CS96" s="61" t="str">
        <f t="shared" si="115"/>
        <v>3 missed</v>
      </c>
      <c r="CT96" s="111">
        <f t="shared" si="116"/>
        <v>0</v>
      </c>
      <c r="CU96" s="10">
        <f t="shared" si="117"/>
        <v>0</v>
      </c>
      <c r="CV96" s="10" t="str">
        <f t="shared" si="118"/>
        <v>Q-0 A-0 || Q Total-2, A Total-1</v>
      </c>
      <c r="CW96" s="111" t="str" cm="1">
        <f t="array" ref="CW96">IFERROR(INDEX('Attendance-Slot-1'!$Q$2:$Q$1112,MATCH(1,('Attendance-Slot-1'!$A$2:$A$1112=$C96)*('Attendance-Slot-1'!$G$2:$G$1112=CW$2),0)),"No Data")</f>
        <v>No Data</v>
      </c>
      <c r="CX96" s="111" t="str" cm="1">
        <f t="array" ref="CX96">IFERROR(INDEX('Attendance-Slot-2'!$Q$2:$Q$2595,MATCH(1,('Attendance-Slot-2'!$A$2:$A$2595=$C96)*('Attendance-Slot-2'!$G$2:$G$2595=CW$2),0)),"No Data")</f>
        <v>No Data</v>
      </c>
      <c r="CY96" s="136" t="e">
        <f>VLOOKUP($CL96,'Written Exam Marks'!$H:$Q,10,FALSE)</f>
        <v>#N/A</v>
      </c>
      <c r="CZ96" s="136" t="e">
        <f>VLOOKUP($CL96,'Written Exam Marks'!$H:$Q,9,FALSE)</f>
        <v>#N/A</v>
      </c>
      <c r="DA96" s="111" t="str">
        <f t="shared" si="119"/>
        <v>No Data</v>
      </c>
      <c r="DB96" s="111" t="str">
        <f t="shared" si="120"/>
        <v>No Data</v>
      </c>
      <c r="DC96" s="148" t="s">
        <v>5</v>
      </c>
      <c r="DD96" s="148" t="s">
        <v>5</v>
      </c>
      <c r="DE96" s="148" t="s">
        <v>5</v>
      </c>
      <c r="DF96" s="148" t="s">
        <v>5</v>
      </c>
      <c r="DG96" s="148" t="s">
        <v>5</v>
      </c>
      <c r="DH96" s="148">
        <v>0</v>
      </c>
      <c r="DI96" s="148">
        <v>65</v>
      </c>
      <c r="DJ96" s="66" t="s">
        <v>7351</v>
      </c>
      <c r="DK96" s="66" t="s">
        <v>1631</v>
      </c>
      <c r="DL96" s="68" t="str">
        <f t="shared" si="121"/>
        <v>2025EM1100093-MDSDF406</v>
      </c>
      <c r="DM96" s="66" t="str">
        <f t="shared" si="122"/>
        <v>3 missed</v>
      </c>
      <c r="DN96" s="66" t="str">
        <f t="shared" si="123"/>
        <v>2 missed</v>
      </c>
      <c r="DO96" s="62">
        <f t="shared" si="124"/>
        <v>0</v>
      </c>
      <c r="DP96" s="62">
        <f t="shared" si="125"/>
        <v>0</v>
      </c>
      <c r="DQ96" s="67">
        <f t="shared" si="126"/>
        <v>0</v>
      </c>
      <c r="DR96" s="67">
        <f t="shared" si="127"/>
        <v>0</v>
      </c>
      <c r="DS96" s="66" t="str">
        <f t="shared" si="128"/>
        <v>5 missed</v>
      </c>
      <c r="DT96" s="62">
        <f t="shared" si="129"/>
        <v>0</v>
      </c>
      <c r="DU96" s="68">
        <f t="shared" si="130"/>
        <v>0</v>
      </c>
      <c r="DV96" s="68" t="str">
        <f t="shared" si="131"/>
        <v>Q-0 A-0 || Q Total-3, A Total-2</v>
      </c>
      <c r="DW96" s="62" t="str" cm="1">
        <f t="array" ref="DW96">IFERROR(INDEX('Attendance-Slot-1'!$Q$2:$Q$1112,MATCH(1,('Attendance-Slot-1'!$A$2:$A$1112=$C96)*('Attendance-Slot-1'!$G$2:$G$1112=DW$2),0)),"No Data")</f>
        <v>No Data</v>
      </c>
      <c r="DX96" s="62" t="str" cm="1">
        <f t="array" ref="DX96">IFERROR(INDEX('Attendance-Slot-2'!$Q$2:$Q$2595,MATCH(1,('Attendance-Slot-2'!$A$2:$A$2595=$C96)*('Attendance-Slot-2'!$G$2:$G$2595=DW$2),0)),"No Data")</f>
        <v>No Data</v>
      </c>
      <c r="DY96" s="137" t="e">
        <f>VLOOKUP($DL96,'Written Exam Marks'!$H:$Q,10,FALSE)</f>
        <v>#N/A</v>
      </c>
      <c r="DZ96" s="137" t="e">
        <f>VLOOKUP($DL96,'Written Exam Marks'!$H:$Q,9,FALSE)</f>
        <v>#N/A</v>
      </c>
      <c r="EA96" s="62" t="str">
        <f t="shared" si="132"/>
        <v>No Data</v>
      </c>
      <c r="EB96" s="62" t="str">
        <f t="shared" si="133"/>
        <v>No Data</v>
      </c>
      <c r="EC96" s="114" t="str">
        <f t="shared" si="70"/>
        <v>P-0, 
A-0, 
No Data-5</v>
      </c>
      <c r="ED96" s="114" t="str">
        <f t="shared" si="71"/>
        <v>P-0, 
A-0, 
No Data-5</v>
      </c>
      <c r="EE96" s="114" t="str">
        <f t="shared" si="134"/>
        <v>No Data</v>
      </c>
      <c r="EF96" s="114" t="str">
        <f t="shared" si="135"/>
        <v>No Data</v>
      </c>
      <c r="EG96" s="114" t="str">
        <f t="shared" si="136"/>
        <v>No Data</v>
      </c>
      <c r="EH96" s="114" t="str">
        <f t="shared" si="137"/>
        <v>No Data</v>
      </c>
      <c r="EI96" s="114" t="str">
        <f t="shared" si="138"/>
        <v>No Data</v>
      </c>
      <c r="EJ96" s="114" t="str">
        <f t="shared" si="139"/>
        <v>P-0, A-0, No Data-5</v>
      </c>
      <c r="EK96" s="114" t="e">
        <v>#N/A</v>
      </c>
      <c r="EL96" s="114" t="e">
        <v>#N/A</v>
      </c>
      <c r="EM96" s="114" t="e">
        <v>#N/A</v>
      </c>
      <c r="EN96" s="114" t="e">
        <v>#N/A</v>
      </c>
      <c r="EO96" s="114" t="e">
        <v>#N/A</v>
      </c>
      <c r="EP96" s="114" t="e">
        <v>#N/A</v>
      </c>
      <c r="EQ96" s="114" t="e">
        <v>#N/A</v>
      </c>
      <c r="ER96" s="114" t="e">
        <v>#N/A</v>
      </c>
      <c r="ES96" s="114"/>
      <c r="ET96" s="30" t="e">
        <v>#N/A</v>
      </c>
    </row>
    <row r="97" spans="1:150" x14ac:dyDescent="0.25">
      <c r="A97" s="114">
        <v>94</v>
      </c>
      <c r="B97" s="114" t="s">
        <v>7224</v>
      </c>
      <c r="C97" s="80" t="s">
        <v>1958</v>
      </c>
      <c r="D97" s="30" t="s">
        <v>1959</v>
      </c>
      <c r="E97" s="30" t="s">
        <v>1960</v>
      </c>
      <c r="F97" s="33" t="s">
        <v>7201</v>
      </c>
      <c r="G97" s="30" t="s">
        <v>1961</v>
      </c>
      <c r="H97" s="143">
        <v>15</v>
      </c>
      <c r="I97" s="143">
        <v>15</v>
      </c>
      <c r="J97" s="143">
        <v>15</v>
      </c>
      <c r="K97" s="143">
        <v>15</v>
      </c>
      <c r="L97" s="143">
        <v>60</v>
      </c>
      <c r="M97" s="143">
        <v>65</v>
      </c>
      <c r="N97" s="40" t="s">
        <v>7314</v>
      </c>
      <c r="O97" s="40" t="s">
        <v>1593</v>
      </c>
      <c r="P97" s="13" t="str">
        <f t="shared" si="72"/>
        <v>2025EM1100094-MDSDF401</v>
      </c>
      <c r="Q97" s="40" t="str">
        <f t="shared" si="73"/>
        <v>0 missed</v>
      </c>
      <c r="R97" s="40" t="str">
        <f t="shared" si="74"/>
        <v>0 missed</v>
      </c>
      <c r="S97" s="40">
        <f t="shared" si="75"/>
        <v>3</v>
      </c>
      <c r="T97" s="40">
        <f t="shared" si="76"/>
        <v>1</v>
      </c>
      <c r="U97" s="41">
        <f t="shared" si="77"/>
        <v>1</v>
      </c>
      <c r="V97" s="41">
        <f t="shared" si="78"/>
        <v>1</v>
      </c>
      <c r="W97" s="40" t="str">
        <f t="shared" si="79"/>
        <v>0 missed</v>
      </c>
      <c r="X97" s="113">
        <f t="shared" si="80"/>
        <v>4</v>
      </c>
      <c r="Y97" s="13">
        <f t="shared" si="81"/>
        <v>1</v>
      </c>
      <c r="Z97" s="13" t="str">
        <f t="shared" si="82"/>
        <v>Q-3 A-1 || Q Total-3, A Total-1</v>
      </c>
      <c r="AA97" s="113" t="str" cm="1">
        <f t="array" ref="AA97">IFERROR(INDEX('Attendance-Slot-1'!$Q$2:$Q$1112,MATCH(1,('Attendance-Slot-1'!$A$2:$A$1112=$C97)*('Attendance-Slot-1'!$G$2:$G$1112=AA$2),0)),"No Data")</f>
        <v>No Data</v>
      </c>
      <c r="AB97" s="113" t="str" cm="1">
        <f t="array" ref="AB97">IFERROR(INDEX('Attendance-Slot-2'!$Q$2:$Q$2595,MATCH(1,('Attendance-Slot-2'!$A$2:$A$2595=$C97)*('Attendance-Slot-2'!$G$2:$G$2595=AA$2),0)),"No Data")</f>
        <v>P-S2_Online</v>
      </c>
      <c r="AC97" s="133">
        <f>VLOOKUP($P97,'Written Exam Marks'!$H:$Q,10,FALSE)</f>
        <v>25</v>
      </c>
      <c r="AD97" s="133">
        <f>VLOOKUP($P97,'Written Exam Marks'!$H:$Q,9,FALSE)</f>
        <v>35</v>
      </c>
      <c r="AE97" s="113" t="str">
        <f t="shared" si="83"/>
        <v>Present</v>
      </c>
      <c r="AF97" s="113" t="str">
        <f t="shared" si="84"/>
        <v>P-S2_Online</v>
      </c>
      <c r="AG97" s="146">
        <v>9</v>
      </c>
      <c r="AH97" s="146">
        <v>10</v>
      </c>
      <c r="AI97" s="146">
        <v>10</v>
      </c>
      <c r="AJ97" s="146">
        <v>10</v>
      </c>
      <c r="AK97" s="146">
        <v>10</v>
      </c>
      <c r="AL97" s="146">
        <v>10</v>
      </c>
      <c r="AM97" s="146">
        <v>59</v>
      </c>
      <c r="AN97" s="146">
        <v>60</v>
      </c>
      <c r="AO97" s="43" t="s">
        <v>7336</v>
      </c>
      <c r="AP97" s="43" t="s">
        <v>1598</v>
      </c>
      <c r="AQ97" s="50" t="str">
        <f t="shared" si="85"/>
        <v>2025EM1100094-MDSDF402</v>
      </c>
      <c r="AR97" s="43" t="str">
        <f t="shared" si="86"/>
        <v>0 missed</v>
      </c>
      <c r="AS97" s="47" t="s">
        <v>7342</v>
      </c>
      <c r="AT97" s="43">
        <f t="shared" si="87"/>
        <v>6</v>
      </c>
      <c r="AU97" s="48" t="s">
        <v>7342</v>
      </c>
      <c r="AV97" s="49">
        <f t="shared" si="88"/>
        <v>1</v>
      </c>
      <c r="AW97" s="48" t="s">
        <v>7342</v>
      </c>
      <c r="AX97" s="43" t="str">
        <f t="shared" si="89"/>
        <v>0 missed</v>
      </c>
      <c r="AY97" s="42">
        <f t="shared" si="90"/>
        <v>6</v>
      </c>
      <c r="AZ97" s="50">
        <f t="shared" si="91"/>
        <v>1</v>
      </c>
      <c r="BA97" s="50" t="str">
        <f t="shared" si="92"/>
        <v>Q-6 A-- || Q Total-6, A Total-0</v>
      </c>
      <c r="BB97" s="42" t="str" cm="1">
        <f t="array" ref="BB97">IFERROR(INDEX('Attendance-Slot-1'!$Q$2:$Q$1112,MATCH(1,('Attendance-Slot-1'!$A$2:$A$1112=$C97)*('Attendance-Slot-1'!$G$2:$G$1112=BB$2),0)),"No Data")</f>
        <v>P-ine_OLD 2</v>
      </c>
      <c r="BC97" s="42" t="str" cm="1">
        <f t="array" ref="BC97">IFERROR(INDEX('Attendance-Slot-2'!$Q$2:$Q$2595,MATCH(1,('Attendance-Slot-2'!$A$2:$A$2595=$C97)*('Attendance-Slot-2'!$G$2:$G$2595=BB$2),0)),"No Data")</f>
        <v>No Data</v>
      </c>
      <c r="BD97" s="134">
        <f>VLOOKUP($AQ97,'Written Exam Marks'!$H:$Q,10,FALSE)</f>
        <v>23</v>
      </c>
      <c r="BE97" s="134">
        <f>VLOOKUP($AQ97,'Written Exam Marks'!$H:$Q,9,FALSE)</f>
        <v>40</v>
      </c>
      <c r="BF97" s="42" t="str">
        <f t="shared" si="93"/>
        <v>Present</v>
      </c>
      <c r="BG97" s="42" t="str">
        <f t="shared" si="94"/>
        <v>P-ine_OLD 2</v>
      </c>
      <c r="BH97" s="147">
        <v>20</v>
      </c>
      <c r="BI97" s="147">
        <v>25</v>
      </c>
      <c r="BJ97" s="147">
        <v>45</v>
      </c>
      <c r="BK97" s="147">
        <v>60</v>
      </c>
      <c r="BL97" s="52" t="s">
        <v>3697</v>
      </c>
      <c r="BM97" s="52" t="s">
        <v>1606</v>
      </c>
      <c r="BN97" s="57" t="str">
        <f t="shared" si="95"/>
        <v>2025EM1100094-MDSDF403</v>
      </c>
      <c r="BO97" s="52" t="str">
        <f t="shared" si="96"/>
        <v>0 missed</v>
      </c>
      <c r="BP97" s="52" t="str">
        <f t="shared" si="97"/>
        <v>0 missed</v>
      </c>
      <c r="BQ97" s="52">
        <f t="shared" si="98"/>
        <v>1</v>
      </c>
      <c r="BR97" s="52">
        <f t="shared" si="99"/>
        <v>1</v>
      </c>
      <c r="BS97" s="56">
        <f t="shared" si="100"/>
        <v>1</v>
      </c>
      <c r="BT97" s="56">
        <f t="shared" si="101"/>
        <v>1</v>
      </c>
      <c r="BU97" s="52" t="str">
        <f t="shared" si="102"/>
        <v>0 missed</v>
      </c>
      <c r="BV97" s="51">
        <f t="shared" si="103"/>
        <v>2</v>
      </c>
      <c r="BW97" s="57">
        <f t="shared" si="104"/>
        <v>1</v>
      </c>
      <c r="BX97" s="57" t="str">
        <f t="shared" si="105"/>
        <v>Q-1 A-1 || Q Total-1, A Total-1</v>
      </c>
      <c r="BY97" s="51" t="str" cm="1">
        <f t="array" ref="BY97">IFERROR(INDEX('Attendance-Slot-1'!$Q$2:$Q$1112,MATCH(1,('Attendance-Slot-1'!$A$2:$A$1112=$C97)*('Attendance-Slot-1'!$G$2:$G$1112=BY$2),0)),"No Data")</f>
        <v>No Data</v>
      </c>
      <c r="BZ97" s="51" t="str" cm="1">
        <f t="array" ref="BZ97">IFERROR(INDEX('Attendance-Slot-2'!$Q$2:$Q$2595,MATCH(1,('Attendance-Slot-2'!$A$2:$A$2595=$C97)*('Attendance-Slot-2'!$G$2:$G$2595=BY$2),0)),"No Data")</f>
        <v>P-S2_Online</v>
      </c>
      <c r="CA97" s="135">
        <f>VLOOKUP($BN97,'Written Exam Marks'!$H:$Q,10,FALSE)</f>
        <v>34</v>
      </c>
      <c r="CB97" s="135">
        <f>VLOOKUP($BN97,'Written Exam Marks'!$H:$Q,9,FALSE)</f>
        <v>40</v>
      </c>
      <c r="CC97" s="51" t="str">
        <f t="shared" si="106"/>
        <v>Present</v>
      </c>
      <c r="CD97" s="51" t="str">
        <f t="shared" si="107"/>
        <v>P-S2_Online</v>
      </c>
      <c r="CE97" s="29">
        <v>19</v>
      </c>
      <c r="CF97" s="29">
        <v>20</v>
      </c>
      <c r="CG97" s="29">
        <v>19</v>
      </c>
      <c r="CH97" s="29">
        <v>58</v>
      </c>
      <c r="CI97" s="29">
        <v>60</v>
      </c>
      <c r="CJ97" s="61" t="s">
        <v>7343</v>
      </c>
      <c r="CK97" s="61" t="s">
        <v>1613</v>
      </c>
      <c r="CL97" s="10" t="str">
        <f t="shared" si="108"/>
        <v>2025EM1100094-MDSDF404</v>
      </c>
      <c r="CM97" s="61" t="str">
        <f t="shared" si="109"/>
        <v>0 missed</v>
      </c>
      <c r="CN97" s="61" t="str">
        <f t="shared" si="110"/>
        <v>0 missed</v>
      </c>
      <c r="CO97" s="111">
        <f t="shared" si="111"/>
        <v>2</v>
      </c>
      <c r="CP97" s="111">
        <f t="shared" si="112"/>
        <v>1</v>
      </c>
      <c r="CQ97" s="9">
        <f t="shared" si="113"/>
        <v>1</v>
      </c>
      <c r="CR97" s="9">
        <f t="shared" si="114"/>
        <v>1</v>
      </c>
      <c r="CS97" s="61" t="str">
        <f t="shared" si="115"/>
        <v>0 missed</v>
      </c>
      <c r="CT97" s="111">
        <f t="shared" si="116"/>
        <v>3</v>
      </c>
      <c r="CU97" s="10">
        <f t="shared" si="117"/>
        <v>1</v>
      </c>
      <c r="CV97" s="10" t="str">
        <f t="shared" si="118"/>
        <v>Q-2 A-1 || Q Total-2, A Total-1</v>
      </c>
      <c r="CW97" s="111" t="str" cm="1">
        <f t="array" ref="CW97">IFERROR(INDEX('Attendance-Slot-1'!$Q$2:$Q$1112,MATCH(1,('Attendance-Slot-1'!$A$2:$A$1112=$C97)*('Attendance-Slot-1'!$G$2:$G$1112=CW$2),0)),"No Data")</f>
        <v>P-S1_Online</v>
      </c>
      <c r="CX97" s="111" t="str" cm="1">
        <f t="array" ref="CX97">IFERROR(INDEX('Attendance-Slot-2'!$Q$2:$Q$2595,MATCH(1,('Attendance-Slot-2'!$A$2:$A$2595=$C97)*('Attendance-Slot-2'!$G$2:$G$2595=CW$2),0)),"No Data")</f>
        <v>No Data</v>
      </c>
      <c r="CY97" s="136">
        <f>VLOOKUP($CL97,'Written Exam Marks'!$H:$Q,10,FALSE)</f>
        <v>37</v>
      </c>
      <c r="CZ97" s="136">
        <f>VLOOKUP($CL97,'Written Exam Marks'!$H:$Q,9,FALSE)</f>
        <v>40</v>
      </c>
      <c r="DA97" s="111" t="str">
        <f t="shared" si="119"/>
        <v>Present</v>
      </c>
      <c r="DB97" s="111" t="str">
        <f t="shared" si="120"/>
        <v>P-S1_Online</v>
      </c>
      <c r="DC97" s="148">
        <v>5.5</v>
      </c>
      <c r="DD97" s="148">
        <v>7.5</v>
      </c>
      <c r="DE97" s="148">
        <v>9</v>
      </c>
      <c r="DF97" s="148">
        <v>18</v>
      </c>
      <c r="DG97" s="148">
        <v>19</v>
      </c>
      <c r="DH97" s="148">
        <v>59</v>
      </c>
      <c r="DI97" s="148">
        <v>65</v>
      </c>
      <c r="DJ97" s="66" t="s">
        <v>7351</v>
      </c>
      <c r="DK97" s="66" t="s">
        <v>1631</v>
      </c>
      <c r="DL97" s="68" t="str">
        <f t="shared" si="121"/>
        <v>2025EM1100094-MDSDF406</v>
      </c>
      <c r="DM97" s="66" t="str">
        <f t="shared" si="122"/>
        <v>0 missed</v>
      </c>
      <c r="DN97" s="66" t="str">
        <f t="shared" si="123"/>
        <v>0 missed</v>
      </c>
      <c r="DO97" s="62">
        <f t="shared" si="124"/>
        <v>3</v>
      </c>
      <c r="DP97" s="62">
        <f t="shared" si="125"/>
        <v>2</v>
      </c>
      <c r="DQ97" s="67">
        <f t="shared" si="126"/>
        <v>1</v>
      </c>
      <c r="DR97" s="67">
        <f t="shared" si="127"/>
        <v>1</v>
      </c>
      <c r="DS97" s="66" t="str">
        <f t="shared" si="128"/>
        <v>0 missed</v>
      </c>
      <c r="DT97" s="62">
        <f t="shared" si="129"/>
        <v>5</v>
      </c>
      <c r="DU97" s="68">
        <f t="shared" si="130"/>
        <v>1</v>
      </c>
      <c r="DV97" s="68" t="str">
        <f t="shared" si="131"/>
        <v>Q-3 A-2 || Q Total-3, A Total-2</v>
      </c>
      <c r="DW97" s="62" t="str" cm="1">
        <f t="array" ref="DW97">IFERROR(INDEX('Attendance-Slot-1'!$Q$2:$Q$1112,MATCH(1,('Attendance-Slot-1'!$A$2:$A$1112=$C97)*('Attendance-Slot-1'!$G$2:$G$1112=DW$2),0)),"No Data")</f>
        <v>No Data</v>
      </c>
      <c r="DX97" s="62" t="str" cm="1">
        <f t="array" ref="DX97">IFERROR(INDEX('Attendance-Slot-2'!$Q$2:$Q$2595,MATCH(1,('Attendance-Slot-2'!$A$2:$A$2595=$C97)*('Attendance-Slot-2'!$G$2:$G$2595=DW$2),0)),"No Data")</f>
        <v>P-S2_Online</v>
      </c>
      <c r="DY97" s="137">
        <f>VLOOKUP($DL97,'Written Exam Marks'!$H:$Q,10,FALSE)</f>
        <v>30.5</v>
      </c>
      <c r="DZ97" s="137">
        <f>VLOOKUP($DL97,'Written Exam Marks'!$H:$Q,9,FALSE)</f>
        <v>35</v>
      </c>
      <c r="EA97" s="62" t="str">
        <f t="shared" si="132"/>
        <v>Present</v>
      </c>
      <c r="EB97" s="62" t="str">
        <f t="shared" si="133"/>
        <v>P-S2_Online</v>
      </c>
      <c r="EC97" s="114" t="str">
        <f t="shared" si="70"/>
        <v>P-2, 
A-0, 
No Data-3</v>
      </c>
      <c r="ED97" s="114" t="str">
        <f t="shared" si="71"/>
        <v>P-3, 
A-0, 
No Data-2</v>
      </c>
      <c r="EE97" s="114" t="str">
        <f t="shared" si="134"/>
        <v>P-S2_Online</v>
      </c>
      <c r="EF97" s="114" t="str">
        <f t="shared" si="135"/>
        <v>P-ine_OLD 2</v>
      </c>
      <c r="EG97" s="114" t="str">
        <f t="shared" si="136"/>
        <v>P-S2_Online</v>
      </c>
      <c r="EH97" s="114" t="str">
        <f t="shared" si="137"/>
        <v>P-S1_Online</v>
      </c>
      <c r="EI97" s="114" t="str">
        <f t="shared" si="138"/>
        <v>P-S2_Online</v>
      </c>
      <c r="EJ97" s="114" t="str">
        <f t="shared" si="139"/>
        <v>P-5, A-0, No Data-0</v>
      </c>
      <c r="EK97" s="114" t="s">
        <v>10453</v>
      </c>
      <c r="EL97" s="114">
        <v>28.5</v>
      </c>
      <c r="EM97" s="114">
        <v>10</v>
      </c>
      <c r="EN97" s="114">
        <v>60</v>
      </c>
      <c r="EO97" s="114">
        <v>98.5</v>
      </c>
      <c r="EP97" s="114" t="s">
        <v>7217</v>
      </c>
      <c r="EQ97" s="114" t="s">
        <v>1031</v>
      </c>
      <c r="ER97" s="114" t="s">
        <v>1958</v>
      </c>
      <c r="ES97" s="114"/>
      <c r="ET97" s="30" t="s">
        <v>1958</v>
      </c>
    </row>
    <row r="98" spans="1:150" x14ac:dyDescent="0.25">
      <c r="A98" s="114">
        <v>95</v>
      </c>
      <c r="B98" s="114" t="s">
        <v>7224</v>
      </c>
      <c r="C98" s="80" t="s">
        <v>3854</v>
      </c>
      <c r="D98" s="30" t="s">
        <v>3855</v>
      </c>
      <c r="E98" s="30" t="s">
        <v>3856</v>
      </c>
      <c r="F98" s="33" t="s">
        <v>7202</v>
      </c>
      <c r="G98" s="30" t="s">
        <v>3857</v>
      </c>
      <c r="H98" s="143">
        <v>15</v>
      </c>
      <c r="I98" s="143">
        <v>15</v>
      </c>
      <c r="J98" s="143">
        <v>20</v>
      </c>
      <c r="K98" s="143">
        <v>15</v>
      </c>
      <c r="L98" s="143">
        <v>65</v>
      </c>
      <c r="M98" s="143">
        <v>65</v>
      </c>
      <c r="N98" s="40" t="s">
        <v>7314</v>
      </c>
      <c r="O98" s="40" t="s">
        <v>1593</v>
      </c>
      <c r="P98" s="13" t="str">
        <f t="shared" si="72"/>
        <v>2025EM1100095-MDSDF401</v>
      </c>
      <c r="Q98" s="40" t="str">
        <f t="shared" si="73"/>
        <v>0 missed</v>
      </c>
      <c r="R98" s="40" t="str">
        <f t="shared" si="74"/>
        <v>0 missed</v>
      </c>
      <c r="S98" s="40">
        <f t="shared" si="75"/>
        <v>3</v>
      </c>
      <c r="T98" s="40">
        <f t="shared" si="76"/>
        <v>1</v>
      </c>
      <c r="U98" s="41">
        <f t="shared" si="77"/>
        <v>1</v>
      </c>
      <c r="V98" s="41">
        <f t="shared" si="78"/>
        <v>1</v>
      </c>
      <c r="W98" s="40" t="str">
        <f t="shared" si="79"/>
        <v>0 missed</v>
      </c>
      <c r="X98" s="113">
        <f t="shared" si="80"/>
        <v>4</v>
      </c>
      <c r="Y98" s="13">
        <f t="shared" si="81"/>
        <v>1</v>
      </c>
      <c r="Z98" s="13" t="str">
        <f t="shared" si="82"/>
        <v>Q-3 A-1 || Q Total-3, A Total-1</v>
      </c>
      <c r="AA98" s="113" t="str" cm="1">
        <f t="array" ref="AA98">IFERROR(INDEX('Attendance-Slot-1'!$Q$2:$Q$1112,MATCH(1,('Attendance-Slot-1'!$A$2:$A$1112=$C98)*('Attendance-Slot-1'!$G$2:$G$1112=AA$2),0)),"No Data")</f>
        <v>No Data</v>
      </c>
      <c r="AB98" s="113" t="str" cm="1">
        <f t="array" ref="AB98">IFERROR(INDEX('Attendance-Slot-2'!$Q$2:$Q$2595,MATCH(1,('Attendance-Slot-2'!$A$2:$A$2595=$C98)*('Attendance-Slot-2'!$G$2:$G$2595=AA$2),0)),"No Data")</f>
        <v>P-S2_Onsite</v>
      </c>
      <c r="AC98" s="133">
        <f>VLOOKUP($P98,'Written Exam Marks'!$H:$Q,10,FALSE)</f>
        <v>3.5</v>
      </c>
      <c r="AD98" s="133">
        <f>VLOOKUP($P98,'Written Exam Marks'!$H:$Q,9,FALSE)</f>
        <v>35</v>
      </c>
      <c r="AE98" s="113" t="str">
        <f t="shared" si="83"/>
        <v>Present</v>
      </c>
      <c r="AF98" s="113" t="str">
        <f t="shared" si="84"/>
        <v>P-S2_Onsite</v>
      </c>
      <c r="AG98" s="146">
        <v>9.5</v>
      </c>
      <c r="AH98" s="146">
        <v>10</v>
      </c>
      <c r="AI98" s="146">
        <v>10</v>
      </c>
      <c r="AJ98" s="146">
        <v>10</v>
      </c>
      <c r="AK98" s="146">
        <v>10</v>
      </c>
      <c r="AL98" s="146" t="s">
        <v>5</v>
      </c>
      <c r="AM98" s="146">
        <v>49.5</v>
      </c>
      <c r="AN98" s="146">
        <v>60</v>
      </c>
      <c r="AO98" s="43" t="s">
        <v>7336</v>
      </c>
      <c r="AP98" s="43" t="s">
        <v>1598</v>
      </c>
      <c r="AQ98" s="50" t="str">
        <f t="shared" si="85"/>
        <v>2025EM1100095-MDSDF402</v>
      </c>
      <c r="AR98" s="43" t="str">
        <f t="shared" si="86"/>
        <v>1 missed</v>
      </c>
      <c r="AS98" s="47" t="s">
        <v>7342</v>
      </c>
      <c r="AT98" s="43">
        <f t="shared" si="87"/>
        <v>5</v>
      </c>
      <c r="AU98" s="48" t="s">
        <v>7342</v>
      </c>
      <c r="AV98" s="49">
        <f t="shared" si="88"/>
        <v>0.83333333333333337</v>
      </c>
      <c r="AW98" s="48" t="s">
        <v>7342</v>
      </c>
      <c r="AX98" s="43" t="str">
        <f t="shared" si="89"/>
        <v>1 missed</v>
      </c>
      <c r="AY98" s="42">
        <f t="shared" si="90"/>
        <v>5</v>
      </c>
      <c r="AZ98" s="50">
        <f t="shared" si="91"/>
        <v>0.83333333333333337</v>
      </c>
      <c r="BA98" s="50" t="str">
        <f t="shared" si="92"/>
        <v>Q-5 A-- || Q Total-6, A Total-0</v>
      </c>
      <c r="BB98" s="42" t="str" cm="1">
        <f t="array" ref="BB98">IFERROR(INDEX('Attendance-Slot-1'!$Q$2:$Q$1112,MATCH(1,('Attendance-Slot-1'!$A$2:$A$1112=$C98)*('Attendance-Slot-1'!$G$2:$G$1112=BB$2),0)),"No Data")</f>
        <v>No Data</v>
      </c>
      <c r="BC98" s="42" t="str" cm="1">
        <f t="array" ref="BC98">IFERROR(INDEX('Attendance-Slot-2'!$Q$2:$Q$2595,MATCH(1,('Attendance-Slot-2'!$A$2:$A$2595=$C98)*('Attendance-Slot-2'!$G$2:$G$2595=BB$2),0)),"No Data")</f>
        <v>P-S2_Onsite</v>
      </c>
      <c r="BD98" s="134">
        <f>VLOOKUP($AQ98,'Written Exam Marks'!$H:$Q,10,FALSE)</f>
        <v>26</v>
      </c>
      <c r="BE98" s="134">
        <f>VLOOKUP($AQ98,'Written Exam Marks'!$H:$Q,9,FALSE)</f>
        <v>40</v>
      </c>
      <c r="BF98" s="42" t="str">
        <f t="shared" si="93"/>
        <v>Present</v>
      </c>
      <c r="BG98" s="42" t="str">
        <f t="shared" si="94"/>
        <v>P-S2_Onsite</v>
      </c>
      <c r="BH98" s="147">
        <v>20</v>
      </c>
      <c r="BI98" s="147">
        <v>26</v>
      </c>
      <c r="BJ98" s="147">
        <v>46</v>
      </c>
      <c r="BK98" s="147">
        <v>60</v>
      </c>
      <c r="BL98" s="52" t="s">
        <v>3697</v>
      </c>
      <c r="BM98" s="52" t="s">
        <v>1606</v>
      </c>
      <c r="BN98" s="57" t="str">
        <f t="shared" si="95"/>
        <v>2025EM1100095-MDSDF403</v>
      </c>
      <c r="BO98" s="52" t="str">
        <f t="shared" si="96"/>
        <v>0 missed</v>
      </c>
      <c r="BP98" s="52" t="str">
        <f t="shared" si="97"/>
        <v>0 missed</v>
      </c>
      <c r="BQ98" s="52">
        <f t="shared" si="98"/>
        <v>1</v>
      </c>
      <c r="BR98" s="52">
        <f t="shared" si="99"/>
        <v>1</v>
      </c>
      <c r="BS98" s="56">
        <f t="shared" si="100"/>
        <v>1</v>
      </c>
      <c r="BT98" s="56">
        <f t="shared" si="101"/>
        <v>1</v>
      </c>
      <c r="BU98" s="52" t="str">
        <f t="shared" si="102"/>
        <v>0 missed</v>
      </c>
      <c r="BV98" s="51">
        <f t="shared" si="103"/>
        <v>2</v>
      </c>
      <c r="BW98" s="57">
        <f t="shared" si="104"/>
        <v>1</v>
      </c>
      <c r="BX98" s="57" t="str">
        <f t="shared" si="105"/>
        <v>Q-1 A-1 || Q Total-1, A Total-1</v>
      </c>
      <c r="BY98" s="51" t="str" cm="1">
        <f t="array" ref="BY98">IFERROR(INDEX('Attendance-Slot-1'!$Q$2:$Q$1112,MATCH(1,('Attendance-Slot-1'!$A$2:$A$1112=$C98)*('Attendance-Slot-1'!$G$2:$G$1112=BY$2),0)),"No Data")</f>
        <v>No Data</v>
      </c>
      <c r="BZ98" s="51" t="str" cm="1">
        <f t="array" ref="BZ98">IFERROR(INDEX('Attendance-Slot-2'!$Q$2:$Q$2595,MATCH(1,('Attendance-Slot-2'!$A$2:$A$2595=$C98)*('Attendance-Slot-2'!$G$2:$G$2595=BY$2),0)),"No Data")</f>
        <v>P-S2_Onsite</v>
      </c>
      <c r="CA98" s="135">
        <f>VLOOKUP($BN98,'Written Exam Marks'!$H:$Q,10,FALSE)</f>
        <v>24</v>
      </c>
      <c r="CB98" s="135">
        <f>VLOOKUP($BN98,'Written Exam Marks'!$H:$Q,9,FALSE)</f>
        <v>40</v>
      </c>
      <c r="CC98" s="51" t="str">
        <f t="shared" si="106"/>
        <v>Present</v>
      </c>
      <c r="CD98" s="51" t="str">
        <f t="shared" si="107"/>
        <v>P-S2_Onsite</v>
      </c>
      <c r="CE98" s="29">
        <v>20</v>
      </c>
      <c r="CF98" s="29">
        <v>20</v>
      </c>
      <c r="CG98" s="29">
        <v>17</v>
      </c>
      <c r="CH98" s="29">
        <v>57</v>
      </c>
      <c r="CI98" s="29">
        <v>60</v>
      </c>
      <c r="CJ98" s="61" t="s">
        <v>7343</v>
      </c>
      <c r="CK98" s="61" t="s">
        <v>1613</v>
      </c>
      <c r="CL98" s="10" t="str">
        <f t="shared" si="108"/>
        <v>2025EM1100095-MDSDF404</v>
      </c>
      <c r="CM98" s="61" t="str">
        <f t="shared" si="109"/>
        <v>0 missed</v>
      </c>
      <c r="CN98" s="61" t="str">
        <f t="shared" si="110"/>
        <v>0 missed</v>
      </c>
      <c r="CO98" s="111">
        <f t="shared" si="111"/>
        <v>2</v>
      </c>
      <c r="CP98" s="111">
        <f t="shared" si="112"/>
        <v>1</v>
      </c>
      <c r="CQ98" s="9">
        <f t="shared" si="113"/>
        <v>1</v>
      </c>
      <c r="CR98" s="9">
        <f t="shared" si="114"/>
        <v>1</v>
      </c>
      <c r="CS98" s="61" t="str">
        <f t="shared" si="115"/>
        <v>0 missed</v>
      </c>
      <c r="CT98" s="111">
        <f t="shared" si="116"/>
        <v>3</v>
      </c>
      <c r="CU98" s="10">
        <f t="shared" si="117"/>
        <v>1</v>
      </c>
      <c r="CV98" s="10" t="str">
        <f t="shared" si="118"/>
        <v>Q-2 A-1 || Q Total-2, A Total-1</v>
      </c>
      <c r="CW98" s="111" t="str" cm="1">
        <f t="array" ref="CW98">IFERROR(INDEX('Attendance-Slot-1'!$Q$2:$Q$1112,MATCH(1,('Attendance-Slot-1'!$A$2:$A$1112=$C98)*('Attendance-Slot-1'!$G$2:$G$1112=CW$2),0)),"No Data")</f>
        <v>No Data</v>
      </c>
      <c r="CX98" s="111" t="str" cm="1">
        <f t="array" ref="CX98">IFERROR(INDEX('Attendance-Slot-2'!$Q$2:$Q$2595,MATCH(1,('Attendance-Slot-2'!$A$2:$A$2595=$C98)*('Attendance-Slot-2'!$G$2:$G$2595=CW$2),0)),"No Data")</f>
        <v>P-S2_Onsite</v>
      </c>
      <c r="CY98" s="136">
        <f>VLOOKUP($CL98,'Written Exam Marks'!$H:$Q,10,FALSE)</f>
        <v>19</v>
      </c>
      <c r="CZ98" s="136">
        <f>VLOOKUP($CL98,'Written Exam Marks'!$H:$Q,9,FALSE)</f>
        <v>40</v>
      </c>
      <c r="DA98" s="111" t="str">
        <f t="shared" si="119"/>
        <v>Present</v>
      </c>
      <c r="DB98" s="111" t="str">
        <f t="shared" si="120"/>
        <v>P-S2_Onsite</v>
      </c>
      <c r="DC98" s="148">
        <v>6</v>
      </c>
      <c r="DD98" s="148">
        <v>7.625</v>
      </c>
      <c r="DE98" s="148">
        <v>9</v>
      </c>
      <c r="DF98" s="148">
        <v>15</v>
      </c>
      <c r="DG98" s="148">
        <v>20</v>
      </c>
      <c r="DH98" s="148">
        <v>57.625</v>
      </c>
      <c r="DI98" s="148">
        <v>65</v>
      </c>
      <c r="DJ98" s="66" t="s">
        <v>7351</v>
      </c>
      <c r="DK98" s="66" t="s">
        <v>1631</v>
      </c>
      <c r="DL98" s="68" t="str">
        <f t="shared" si="121"/>
        <v>2025EM1100095-MDSDF406</v>
      </c>
      <c r="DM98" s="66" t="str">
        <f t="shared" si="122"/>
        <v>0 missed</v>
      </c>
      <c r="DN98" s="66" t="str">
        <f t="shared" si="123"/>
        <v>0 missed</v>
      </c>
      <c r="DO98" s="62">
        <f t="shared" si="124"/>
        <v>3</v>
      </c>
      <c r="DP98" s="62">
        <f t="shared" si="125"/>
        <v>2</v>
      </c>
      <c r="DQ98" s="67">
        <f t="shared" si="126"/>
        <v>1</v>
      </c>
      <c r="DR98" s="67">
        <f t="shared" si="127"/>
        <v>1</v>
      </c>
      <c r="DS98" s="66" t="str">
        <f t="shared" si="128"/>
        <v>0 missed</v>
      </c>
      <c r="DT98" s="62">
        <f t="shared" si="129"/>
        <v>5</v>
      </c>
      <c r="DU98" s="68">
        <f t="shared" si="130"/>
        <v>1</v>
      </c>
      <c r="DV98" s="68" t="str">
        <f t="shared" si="131"/>
        <v>Q-3 A-2 || Q Total-3, A Total-2</v>
      </c>
      <c r="DW98" s="62" t="str" cm="1">
        <f t="array" ref="DW98">IFERROR(INDEX('Attendance-Slot-1'!$Q$2:$Q$1112,MATCH(1,('Attendance-Slot-1'!$A$2:$A$1112=$C98)*('Attendance-Slot-1'!$G$2:$G$1112=DW$2),0)),"No Data")</f>
        <v>No Data</v>
      </c>
      <c r="DX98" s="62" t="str" cm="1">
        <f t="array" ref="DX98">IFERROR(INDEX('Attendance-Slot-2'!$Q$2:$Q$2595,MATCH(1,('Attendance-Slot-2'!$A$2:$A$2595=$C98)*('Attendance-Slot-2'!$G$2:$G$2595=DW$2),0)),"No Data")</f>
        <v>P-S2_Onsite</v>
      </c>
      <c r="DY98" s="137">
        <f>VLOOKUP($DL98,'Written Exam Marks'!$H:$Q,10,FALSE)</f>
        <v>18</v>
      </c>
      <c r="DZ98" s="137">
        <f>VLOOKUP($DL98,'Written Exam Marks'!$H:$Q,9,FALSE)</f>
        <v>35</v>
      </c>
      <c r="EA98" s="62" t="str">
        <f t="shared" si="132"/>
        <v>Present</v>
      </c>
      <c r="EB98" s="62" t="str">
        <f t="shared" si="133"/>
        <v>P-S2_Onsite</v>
      </c>
      <c r="EC98" s="114" t="str">
        <f t="shared" si="70"/>
        <v>P-0, 
A-0, 
No Data-5</v>
      </c>
      <c r="ED98" s="114" t="str">
        <f t="shared" si="71"/>
        <v>P-5, 
A-0, 
No Data-0</v>
      </c>
      <c r="EE98" s="114" t="str">
        <f t="shared" si="134"/>
        <v>P-S2_Onsite</v>
      </c>
      <c r="EF98" s="114" t="str">
        <f t="shared" si="135"/>
        <v>P-S2_Onsite</v>
      </c>
      <c r="EG98" s="114" t="str">
        <f t="shared" si="136"/>
        <v>P-S2_Onsite</v>
      </c>
      <c r="EH98" s="114" t="str">
        <f t="shared" si="137"/>
        <v>P-S2_Onsite</v>
      </c>
      <c r="EI98" s="114" t="str">
        <f t="shared" si="138"/>
        <v>P-S2_Onsite</v>
      </c>
      <c r="EJ98" s="114" t="str">
        <f t="shared" si="139"/>
        <v>P-5, A-0, No Data-0</v>
      </c>
      <c r="EK98" s="114" t="s">
        <v>10453</v>
      </c>
      <c r="EL98" s="114">
        <v>28.5</v>
      </c>
      <c r="EM98" s="114">
        <v>10</v>
      </c>
      <c r="EN98" s="114">
        <v>57</v>
      </c>
      <c r="EO98" s="114">
        <v>95.5</v>
      </c>
      <c r="EP98" s="114" t="s">
        <v>7217</v>
      </c>
      <c r="EQ98" s="114" t="s">
        <v>1054</v>
      </c>
      <c r="ER98" s="114" t="s">
        <v>3854</v>
      </c>
      <c r="ES98" s="114"/>
      <c r="ET98" s="30" t="s">
        <v>3854</v>
      </c>
    </row>
    <row r="99" spans="1:150" x14ac:dyDescent="0.25">
      <c r="A99" s="114">
        <v>96</v>
      </c>
      <c r="B99" s="114" t="s">
        <v>7224</v>
      </c>
      <c r="C99" s="80" t="s">
        <v>1963</v>
      </c>
      <c r="D99" s="30" t="s">
        <v>1964</v>
      </c>
      <c r="E99" s="30" t="s">
        <v>1965</v>
      </c>
      <c r="F99" s="33" t="s">
        <v>7201</v>
      </c>
      <c r="G99" s="30" t="s">
        <v>1966</v>
      </c>
      <c r="H99" s="143">
        <v>15</v>
      </c>
      <c r="I99" s="143">
        <v>15</v>
      </c>
      <c r="J99" s="143">
        <v>15</v>
      </c>
      <c r="K99" s="143">
        <v>15</v>
      </c>
      <c r="L99" s="143">
        <v>60</v>
      </c>
      <c r="M99" s="143">
        <v>65</v>
      </c>
      <c r="N99" s="40" t="s">
        <v>7314</v>
      </c>
      <c r="O99" s="40" t="s">
        <v>1593</v>
      </c>
      <c r="P99" s="13" t="str">
        <f t="shared" si="72"/>
        <v>2025EM1100096-MDSDF401</v>
      </c>
      <c r="Q99" s="40" t="str">
        <f t="shared" si="73"/>
        <v>0 missed</v>
      </c>
      <c r="R99" s="40" t="str">
        <f t="shared" si="74"/>
        <v>0 missed</v>
      </c>
      <c r="S99" s="40">
        <f t="shared" si="75"/>
        <v>3</v>
      </c>
      <c r="T99" s="40">
        <f t="shared" si="76"/>
        <v>1</v>
      </c>
      <c r="U99" s="41">
        <f t="shared" si="77"/>
        <v>1</v>
      </c>
      <c r="V99" s="41">
        <f t="shared" si="78"/>
        <v>1</v>
      </c>
      <c r="W99" s="40" t="str">
        <f t="shared" si="79"/>
        <v>0 missed</v>
      </c>
      <c r="X99" s="113">
        <f t="shared" si="80"/>
        <v>4</v>
      </c>
      <c r="Y99" s="13">
        <f t="shared" si="81"/>
        <v>1</v>
      </c>
      <c r="Z99" s="13" t="str">
        <f t="shared" si="82"/>
        <v>Q-3 A-1 || Q Total-3, A Total-1</v>
      </c>
      <c r="AA99" s="113" t="str" cm="1">
        <f t="array" ref="AA99">IFERROR(INDEX('Attendance-Slot-1'!$Q$2:$Q$1112,MATCH(1,('Attendance-Slot-1'!$A$2:$A$1112=$C99)*('Attendance-Slot-1'!$G$2:$G$1112=AA$2),0)),"No Data")</f>
        <v>No Data</v>
      </c>
      <c r="AB99" s="113" t="str" cm="1">
        <f t="array" ref="AB99">IFERROR(INDEX('Attendance-Slot-2'!$Q$2:$Q$2595,MATCH(1,('Attendance-Slot-2'!$A$2:$A$2595=$C99)*('Attendance-Slot-2'!$G$2:$G$2595=AA$2),0)),"No Data")</f>
        <v>P-S2_Onsite</v>
      </c>
      <c r="AC99" s="133">
        <f>VLOOKUP($P99,'Written Exam Marks'!$H:$Q,10,FALSE)</f>
        <v>25</v>
      </c>
      <c r="AD99" s="133">
        <f>VLOOKUP($P99,'Written Exam Marks'!$H:$Q,9,FALSE)</f>
        <v>35</v>
      </c>
      <c r="AE99" s="113" t="str">
        <f t="shared" si="83"/>
        <v>Present</v>
      </c>
      <c r="AF99" s="113" t="str">
        <f t="shared" si="84"/>
        <v>P-S2_Onsite</v>
      </c>
      <c r="AG99" s="146">
        <v>5</v>
      </c>
      <c r="AH99" s="146">
        <v>9</v>
      </c>
      <c r="AI99" s="146">
        <v>10</v>
      </c>
      <c r="AJ99" s="146">
        <v>10</v>
      </c>
      <c r="AK99" s="146">
        <v>10</v>
      </c>
      <c r="AL99" s="146">
        <v>10</v>
      </c>
      <c r="AM99" s="146">
        <v>54</v>
      </c>
      <c r="AN99" s="146">
        <v>60</v>
      </c>
      <c r="AO99" s="43" t="s">
        <v>7336</v>
      </c>
      <c r="AP99" s="43" t="s">
        <v>1598</v>
      </c>
      <c r="AQ99" s="50" t="str">
        <f t="shared" si="85"/>
        <v>2025EM1100096-MDSDF402</v>
      </c>
      <c r="AR99" s="43" t="str">
        <f t="shared" si="86"/>
        <v>0 missed</v>
      </c>
      <c r="AS99" s="47" t="s">
        <v>7342</v>
      </c>
      <c r="AT99" s="43">
        <f t="shared" si="87"/>
        <v>6</v>
      </c>
      <c r="AU99" s="48" t="s">
        <v>7342</v>
      </c>
      <c r="AV99" s="49">
        <f t="shared" si="88"/>
        <v>1</v>
      </c>
      <c r="AW99" s="48" t="s">
        <v>7342</v>
      </c>
      <c r="AX99" s="43" t="str">
        <f t="shared" si="89"/>
        <v>0 missed</v>
      </c>
      <c r="AY99" s="42">
        <f t="shared" si="90"/>
        <v>6</v>
      </c>
      <c r="AZ99" s="50">
        <f t="shared" si="91"/>
        <v>1</v>
      </c>
      <c r="BA99" s="50" t="str">
        <f t="shared" si="92"/>
        <v>Q-6 A-- || Q Total-6, A Total-0</v>
      </c>
      <c r="BB99" s="42" t="str" cm="1">
        <f t="array" ref="BB99">IFERROR(INDEX('Attendance-Slot-1'!$Q$2:$Q$1112,MATCH(1,('Attendance-Slot-1'!$A$2:$A$1112=$C99)*('Attendance-Slot-1'!$G$2:$G$1112=BB$2),0)),"No Data")</f>
        <v>P-S1_Onsite</v>
      </c>
      <c r="BC99" s="42" t="str" cm="1">
        <f t="array" ref="BC99">IFERROR(INDEX('Attendance-Slot-2'!$Q$2:$Q$2595,MATCH(1,('Attendance-Slot-2'!$A$2:$A$2595=$C99)*('Attendance-Slot-2'!$G$2:$G$2595=BB$2),0)),"No Data")</f>
        <v>No Data</v>
      </c>
      <c r="BD99" s="134">
        <f>VLOOKUP($AQ99,'Written Exam Marks'!$H:$Q,10,FALSE)</f>
        <v>33</v>
      </c>
      <c r="BE99" s="134">
        <f>VLOOKUP($AQ99,'Written Exam Marks'!$H:$Q,9,FALSE)</f>
        <v>40</v>
      </c>
      <c r="BF99" s="42" t="str">
        <f t="shared" si="93"/>
        <v>Present</v>
      </c>
      <c r="BG99" s="42" t="str">
        <f t="shared" si="94"/>
        <v>P-S1_Onsite</v>
      </c>
      <c r="BH99" s="147">
        <v>20</v>
      </c>
      <c r="BI99" s="147">
        <v>30.5</v>
      </c>
      <c r="BJ99" s="147">
        <v>50.5</v>
      </c>
      <c r="BK99" s="147">
        <v>60</v>
      </c>
      <c r="BL99" s="52" t="s">
        <v>3697</v>
      </c>
      <c r="BM99" s="52" t="s">
        <v>1606</v>
      </c>
      <c r="BN99" s="57" t="str">
        <f t="shared" si="95"/>
        <v>2025EM1100096-MDSDF403</v>
      </c>
      <c r="BO99" s="52" t="str">
        <f t="shared" si="96"/>
        <v>0 missed</v>
      </c>
      <c r="BP99" s="52" t="str">
        <f t="shared" si="97"/>
        <v>0 missed</v>
      </c>
      <c r="BQ99" s="52">
        <f t="shared" si="98"/>
        <v>1</v>
      </c>
      <c r="BR99" s="52">
        <f t="shared" si="99"/>
        <v>1</v>
      </c>
      <c r="BS99" s="56">
        <f t="shared" si="100"/>
        <v>1</v>
      </c>
      <c r="BT99" s="56">
        <f t="shared" si="101"/>
        <v>1</v>
      </c>
      <c r="BU99" s="52" t="str">
        <f t="shared" si="102"/>
        <v>0 missed</v>
      </c>
      <c r="BV99" s="51">
        <f t="shared" si="103"/>
        <v>2</v>
      </c>
      <c r="BW99" s="57">
        <f t="shared" si="104"/>
        <v>1</v>
      </c>
      <c r="BX99" s="57" t="str">
        <f t="shared" si="105"/>
        <v>Q-1 A-1 || Q Total-1, A Total-1</v>
      </c>
      <c r="BY99" s="51" t="str" cm="1">
        <f t="array" ref="BY99">IFERROR(INDEX('Attendance-Slot-1'!$Q$2:$Q$1112,MATCH(1,('Attendance-Slot-1'!$A$2:$A$1112=$C99)*('Attendance-Slot-1'!$G$2:$G$1112=BY$2),0)),"No Data")</f>
        <v>No Data</v>
      </c>
      <c r="BZ99" s="51" t="str" cm="1">
        <f t="array" ref="BZ99">IFERROR(INDEX('Attendance-Slot-2'!$Q$2:$Q$2595,MATCH(1,('Attendance-Slot-2'!$A$2:$A$2595=$C99)*('Attendance-Slot-2'!$G$2:$G$2595=BY$2),0)),"No Data")</f>
        <v>P-S2_Onsite</v>
      </c>
      <c r="CA99" s="135">
        <f>VLOOKUP($BN99,'Written Exam Marks'!$H:$Q,10,FALSE)</f>
        <v>29</v>
      </c>
      <c r="CB99" s="135">
        <f>VLOOKUP($BN99,'Written Exam Marks'!$H:$Q,9,FALSE)</f>
        <v>40</v>
      </c>
      <c r="CC99" s="51" t="str">
        <f t="shared" si="106"/>
        <v>Present</v>
      </c>
      <c r="CD99" s="51" t="str">
        <f t="shared" si="107"/>
        <v>P-S2_Onsite</v>
      </c>
      <c r="CE99" s="29">
        <v>19</v>
      </c>
      <c r="CF99" s="29">
        <v>20</v>
      </c>
      <c r="CG99" s="29">
        <v>18</v>
      </c>
      <c r="CH99" s="29">
        <v>57</v>
      </c>
      <c r="CI99" s="29">
        <v>60</v>
      </c>
      <c r="CJ99" s="61" t="s">
        <v>7343</v>
      </c>
      <c r="CK99" s="61" t="s">
        <v>1613</v>
      </c>
      <c r="CL99" s="10" t="str">
        <f t="shared" si="108"/>
        <v>2025EM1100096-MDSDF404</v>
      </c>
      <c r="CM99" s="61" t="str">
        <f t="shared" si="109"/>
        <v>0 missed</v>
      </c>
      <c r="CN99" s="61" t="str">
        <f t="shared" si="110"/>
        <v>0 missed</v>
      </c>
      <c r="CO99" s="111">
        <f t="shared" si="111"/>
        <v>2</v>
      </c>
      <c r="CP99" s="111">
        <f t="shared" si="112"/>
        <v>1</v>
      </c>
      <c r="CQ99" s="9">
        <f t="shared" si="113"/>
        <v>1</v>
      </c>
      <c r="CR99" s="9">
        <f t="shared" si="114"/>
        <v>1</v>
      </c>
      <c r="CS99" s="61" t="str">
        <f t="shared" si="115"/>
        <v>0 missed</v>
      </c>
      <c r="CT99" s="111">
        <f t="shared" si="116"/>
        <v>3</v>
      </c>
      <c r="CU99" s="10">
        <f t="shared" si="117"/>
        <v>1</v>
      </c>
      <c r="CV99" s="10" t="str">
        <f t="shared" si="118"/>
        <v>Q-2 A-1 || Q Total-2, A Total-1</v>
      </c>
      <c r="CW99" s="111" t="str" cm="1">
        <f t="array" ref="CW99">IFERROR(INDEX('Attendance-Slot-1'!$Q$2:$Q$1112,MATCH(1,('Attendance-Slot-1'!$A$2:$A$1112=$C99)*('Attendance-Slot-1'!$G$2:$G$1112=CW$2),0)),"No Data")</f>
        <v>P-S1_Onsite</v>
      </c>
      <c r="CX99" s="111" t="str" cm="1">
        <f t="array" ref="CX99">IFERROR(INDEX('Attendance-Slot-2'!$Q$2:$Q$2595,MATCH(1,('Attendance-Slot-2'!$A$2:$A$2595=$C99)*('Attendance-Slot-2'!$G$2:$G$2595=CW$2),0)),"No Data")</f>
        <v>No Data</v>
      </c>
      <c r="CY99" s="136">
        <f>VLOOKUP($CL99,'Written Exam Marks'!$H:$Q,10,FALSE)</f>
        <v>23.5</v>
      </c>
      <c r="CZ99" s="136">
        <f>VLOOKUP($CL99,'Written Exam Marks'!$H:$Q,9,FALSE)</f>
        <v>40</v>
      </c>
      <c r="DA99" s="111" t="str">
        <f t="shared" si="119"/>
        <v>Present</v>
      </c>
      <c r="DB99" s="111" t="str">
        <f t="shared" si="120"/>
        <v>P-S1_Onsite</v>
      </c>
      <c r="DC99" s="148">
        <v>6.5</v>
      </c>
      <c r="DD99" s="148">
        <v>6.375</v>
      </c>
      <c r="DE99" s="148">
        <v>8</v>
      </c>
      <c r="DF99" s="148">
        <v>14</v>
      </c>
      <c r="DG99" s="148">
        <v>17</v>
      </c>
      <c r="DH99" s="148">
        <v>51.875</v>
      </c>
      <c r="DI99" s="148">
        <v>65</v>
      </c>
      <c r="DJ99" s="66" t="s">
        <v>7351</v>
      </c>
      <c r="DK99" s="66" t="s">
        <v>1631</v>
      </c>
      <c r="DL99" s="68" t="str">
        <f t="shared" si="121"/>
        <v>2025EM1100096-MDSDF406</v>
      </c>
      <c r="DM99" s="66" t="str">
        <f t="shared" si="122"/>
        <v>0 missed</v>
      </c>
      <c r="DN99" s="66" t="str">
        <f t="shared" si="123"/>
        <v>0 missed</v>
      </c>
      <c r="DO99" s="62">
        <f t="shared" si="124"/>
        <v>3</v>
      </c>
      <c r="DP99" s="62">
        <f t="shared" si="125"/>
        <v>2</v>
      </c>
      <c r="DQ99" s="67">
        <f t="shared" si="126"/>
        <v>1</v>
      </c>
      <c r="DR99" s="67">
        <f t="shared" si="127"/>
        <v>1</v>
      </c>
      <c r="DS99" s="66" t="str">
        <f t="shared" si="128"/>
        <v>0 missed</v>
      </c>
      <c r="DT99" s="62">
        <f t="shared" si="129"/>
        <v>5</v>
      </c>
      <c r="DU99" s="68">
        <f t="shared" si="130"/>
        <v>1</v>
      </c>
      <c r="DV99" s="68" t="str">
        <f t="shared" si="131"/>
        <v>Q-3 A-2 || Q Total-3, A Total-2</v>
      </c>
      <c r="DW99" s="62" t="str" cm="1">
        <f t="array" ref="DW99">IFERROR(INDEX('Attendance-Slot-1'!$Q$2:$Q$1112,MATCH(1,('Attendance-Slot-1'!$A$2:$A$1112=$C99)*('Attendance-Slot-1'!$G$2:$G$1112=DW$2),0)),"No Data")</f>
        <v>No Data</v>
      </c>
      <c r="DX99" s="62" t="str" cm="1">
        <f t="array" ref="DX99">IFERROR(INDEX('Attendance-Slot-2'!$Q$2:$Q$2595,MATCH(1,('Attendance-Slot-2'!$A$2:$A$2595=$C99)*('Attendance-Slot-2'!$G$2:$G$2595=DW$2),0)),"No Data")</f>
        <v>P-S2_Onsite</v>
      </c>
      <c r="DY99" s="137">
        <f>VLOOKUP($DL99,'Written Exam Marks'!$H:$Q,10,FALSE)</f>
        <v>26.5</v>
      </c>
      <c r="DZ99" s="137">
        <f>VLOOKUP($DL99,'Written Exam Marks'!$H:$Q,9,FALSE)</f>
        <v>35</v>
      </c>
      <c r="EA99" s="62" t="str">
        <f t="shared" si="132"/>
        <v>Present</v>
      </c>
      <c r="EB99" s="62" t="str">
        <f t="shared" si="133"/>
        <v>P-S2_Onsite</v>
      </c>
      <c r="EC99" s="114" t="str">
        <f t="shared" si="70"/>
        <v>P-2, 
A-0, 
No Data-3</v>
      </c>
      <c r="ED99" s="114" t="str">
        <f t="shared" si="71"/>
        <v>P-3, 
A-0, 
No Data-2</v>
      </c>
      <c r="EE99" s="114" t="str">
        <f t="shared" si="134"/>
        <v>P-S2_Onsite</v>
      </c>
      <c r="EF99" s="114" t="str">
        <f t="shared" si="135"/>
        <v>P-S1_Onsite</v>
      </c>
      <c r="EG99" s="114" t="str">
        <f t="shared" si="136"/>
        <v>P-S2_Onsite</v>
      </c>
      <c r="EH99" s="114" t="str">
        <f t="shared" si="137"/>
        <v>P-S1_Onsite</v>
      </c>
      <c r="EI99" s="114" t="str">
        <f t="shared" si="138"/>
        <v>P-S2_Onsite</v>
      </c>
      <c r="EJ99" s="114" t="str">
        <f t="shared" si="139"/>
        <v>P-5, A-0, No Data-0</v>
      </c>
      <c r="EK99" s="114" t="s">
        <v>10453</v>
      </c>
      <c r="EL99" s="114">
        <v>28.5</v>
      </c>
      <c r="EM99" s="114">
        <v>10</v>
      </c>
      <c r="EN99" s="114">
        <v>49</v>
      </c>
      <c r="EO99" s="114">
        <v>87.5</v>
      </c>
      <c r="EP99" s="114" t="s">
        <v>7217</v>
      </c>
      <c r="EQ99" s="114" t="s">
        <v>1054</v>
      </c>
      <c r="ER99" s="114" t="s">
        <v>1963</v>
      </c>
      <c r="ES99" s="114"/>
      <c r="ET99" s="30" t="s">
        <v>1963</v>
      </c>
    </row>
    <row r="100" spans="1:150" x14ac:dyDescent="0.25">
      <c r="A100" s="114">
        <v>97</v>
      </c>
      <c r="B100" s="114" t="s">
        <v>7224</v>
      </c>
      <c r="C100" s="80" t="s">
        <v>1969</v>
      </c>
      <c r="D100" s="30" t="s">
        <v>1970</v>
      </c>
      <c r="E100" s="30" t="s">
        <v>1971</v>
      </c>
      <c r="F100" s="33" t="s">
        <v>7202</v>
      </c>
      <c r="G100" s="30" t="s">
        <v>1972</v>
      </c>
      <c r="H100" s="143">
        <v>15</v>
      </c>
      <c r="I100" s="143">
        <v>15</v>
      </c>
      <c r="J100" s="143">
        <v>20</v>
      </c>
      <c r="K100" s="143">
        <v>15</v>
      </c>
      <c r="L100" s="143">
        <v>65</v>
      </c>
      <c r="M100" s="143">
        <v>65</v>
      </c>
      <c r="N100" s="40" t="s">
        <v>7314</v>
      </c>
      <c r="O100" s="40" t="s">
        <v>1593</v>
      </c>
      <c r="P100" s="13" t="str">
        <f t="shared" si="72"/>
        <v>2025EM1100097-MDSDF401</v>
      </c>
      <c r="Q100" s="40" t="str">
        <f t="shared" si="73"/>
        <v>0 missed</v>
      </c>
      <c r="R100" s="40" t="str">
        <f t="shared" si="74"/>
        <v>0 missed</v>
      </c>
      <c r="S100" s="40">
        <f t="shared" si="75"/>
        <v>3</v>
      </c>
      <c r="T100" s="40">
        <f t="shared" si="76"/>
        <v>1</v>
      </c>
      <c r="U100" s="41">
        <f t="shared" si="77"/>
        <v>1</v>
      </c>
      <c r="V100" s="41">
        <f t="shared" si="78"/>
        <v>1</v>
      </c>
      <c r="W100" s="40" t="str">
        <f t="shared" si="79"/>
        <v>0 missed</v>
      </c>
      <c r="X100" s="113">
        <f t="shared" si="80"/>
        <v>4</v>
      </c>
      <c r="Y100" s="13">
        <f t="shared" si="81"/>
        <v>1</v>
      </c>
      <c r="Z100" s="13" t="str">
        <f t="shared" si="82"/>
        <v>Q-3 A-1 || Q Total-3, A Total-1</v>
      </c>
      <c r="AA100" s="113" t="str" cm="1">
        <f t="array" ref="AA100">IFERROR(INDEX('Attendance-Slot-1'!$Q$2:$Q$1112,MATCH(1,('Attendance-Slot-1'!$A$2:$A$1112=$C100)*('Attendance-Slot-1'!$G$2:$G$1112=AA$2),0)),"No Data")</f>
        <v>No Data</v>
      </c>
      <c r="AB100" s="113" t="str" cm="1">
        <f t="array" ref="AB100">IFERROR(INDEX('Attendance-Slot-2'!$Q$2:$Q$2595,MATCH(1,('Attendance-Slot-2'!$A$2:$A$2595=$C100)*('Attendance-Slot-2'!$G$2:$G$2595=AA$2),0)),"No Data")</f>
        <v>P-S2_Onsite</v>
      </c>
      <c r="AC100" s="133">
        <f>VLOOKUP($P100,'Written Exam Marks'!$H:$Q,10,FALSE)</f>
        <v>2</v>
      </c>
      <c r="AD100" s="133">
        <f>VLOOKUP($P100,'Written Exam Marks'!$H:$Q,9,FALSE)</f>
        <v>35</v>
      </c>
      <c r="AE100" s="113" t="str">
        <f t="shared" si="83"/>
        <v>Present</v>
      </c>
      <c r="AF100" s="113" t="str">
        <f t="shared" si="84"/>
        <v>P-S2_Onsite</v>
      </c>
      <c r="AG100" s="146">
        <v>9.5</v>
      </c>
      <c r="AH100" s="146">
        <v>9.5</v>
      </c>
      <c r="AI100" s="146">
        <v>10</v>
      </c>
      <c r="AJ100" s="146">
        <v>10</v>
      </c>
      <c r="AK100" s="146">
        <v>10</v>
      </c>
      <c r="AL100" s="146">
        <v>10</v>
      </c>
      <c r="AM100" s="146">
        <v>59</v>
      </c>
      <c r="AN100" s="146">
        <v>60</v>
      </c>
      <c r="AO100" s="43" t="s">
        <v>7336</v>
      </c>
      <c r="AP100" s="43" t="s">
        <v>1598</v>
      </c>
      <c r="AQ100" s="50" t="str">
        <f t="shared" si="85"/>
        <v>2025EM1100097-MDSDF402</v>
      </c>
      <c r="AR100" s="43" t="str">
        <f t="shared" si="86"/>
        <v>0 missed</v>
      </c>
      <c r="AS100" s="47" t="s">
        <v>7342</v>
      </c>
      <c r="AT100" s="43">
        <f t="shared" si="87"/>
        <v>6</v>
      </c>
      <c r="AU100" s="48" t="s">
        <v>7342</v>
      </c>
      <c r="AV100" s="49">
        <f t="shared" si="88"/>
        <v>1</v>
      </c>
      <c r="AW100" s="48" t="s">
        <v>7342</v>
      </c>
      <c r="AX100" s="43" t="str">
        <f t="shared" si="89"/>
        <v>0 missed</v>
      </c>
      <c r="AY100" s="42">
        <f t="shared" si="90"/>
        <v>6</v>
      </c>
      <c r="AZ100" s="50">
        <f t="shared" si="91"/>
        <v>1</v>
      </c>
      <c r="BA100" s="50" t="str">
        <f t="shared" si="92"/>
        <v>Q-6 A-- || Q Total-6, A Total-0</v>
      </c>
      <c r="BB100" s="42" t="str" cm="1">
        <f t="array" ref="BB100">IFERROR(INDEX('Attendance-Slot-1'!$Q$2:$Q$1112,MATCH(1,('Attendance-Slot-1'!$A$2:$A$1112=$C100)*('Attendance-Slot-1'!$G$2:$G$1112=BB$2),0)),"No Data")</f>
        <v>P-S1_Onsite</v>
      </c>
      <c r="BC100" s="42" t="str" cm="1">
        <f t="array" ref="BC100">IFERROR(INDEX('Attendance-Slot-2'!$Q$2:$Q$2595,MATCH(1,('Attendance-Slot-2'!$A$2:$A$2595=$C100)*('Attendance-Slot-2'!$G$2:$G$2595=BB$2),0)),"No Data")</f>
        <v>No Data</v>
      </c>
      <c r="BD100" s="134">
        <f>VLOOKUP($AQ100,'Written Exam Marks'!$H:$Q,10,FALSE)</f>
        <v>17</v>
      </c>
      <c r="BE100" s="134">
        <f>VLOOKUP($AQ100,'Written Exam Marks'!$H:$Q,9,FALSE)</f>
        <v>40</v>
      </c>
      <c r="BF100" s="42" t="str">
        <f t="shared" si="93"/>
        <v>Present</v>
      </c>
      <c r="BG100" s="42" t="str">
        <f t="shared" si="94"/>
        <v>P-S1_Onsite</v>
      </c>
      <c r="BH100" s="147" t="s">
        <v>5</v>
      </c>
      <c r="BI100" s="147">
        <v>13</v>
      </c>
      <c r="BJ100" s="147">
        <v>13</v>
      </c>
      <c r="BK100" s="147">
        <v>60</v>
      </c>
      <c r="BL100" s="52" t="s">
        <v>3697</v>
      </c>
      <c r="BM100" s="52" t="s">
        <v>1606</v>
      </c>
      <c r="BN100" s="57" t="str">
        <f t="shared" si="95"/>
        <v>2025EM1100097-MDSDF403</v>
      </c>
      <c r="BO100" s="52" t="str">
        <f t="shared" si="96"/>
        <v>1 missed</v>
      </c>
      <c r="BP100" s="52" t="str">
        <f t="shared" si="97"/>
        <v>0 missed</v>
      </c>
      <c r="BQ100" s="52">
        <f t="shared" si="98"/>
        <v>0</v>
      </c>
      <c r="BR100" s="52">
        <f t="shared" si="99"/>
        <v>1</v>
      </c>
      <c r="BS100" s="56">
        <f t="shared" si="100"/>
        <v>0</v>
      </c>
      <c r="BT100" s="56">
        <f t="shared" si="101"/>
        <v>1</v>
      </c>
      <c r="BU100" s="52" t="str">
        <f t="shared" si="102"/>
        <v>1 missed</v>
      </c>
      <c r="BV100" s="51">
        <f t="shared" si="103"/>
        <v>1</v>
      </c>
      <c r="BW100" s="57">
        <f t="shared" si="104"/>
        <v>0.5</v>
      </c>
      <c r="BX100" s="57" t="str">
        <f t="shared" si="105"/>
        <v>Q-0 A-1 || Q Total-1, A Total-1</v>
      </c>
      <c r="BY100" s="51" t="str" cm="1">
        <f t="array" ref="BY100">IFERROR(INDEX('Attendance-Slot-1'!$Q$2:$Q$1112,MATCH(1,('Attendance-Slot-1'!$A$2:$A$1112=$C100)*('Attendance-Slot-1'!$G$2:$G$1112=BY$2),0)),"No Data")</f>
        <v>P-S1_Onsite</v>
      </c>
      <c r="BZ100" s="51" t="str" cm="1">
        <f t="array" ref="BZ100">IFERROR(INDEX('Attendance-Slot-2'!$Q$2:$Q$2595,MATCH(1,('Attendance-Slot-2'!$A$2:$A$2595=$C100)*('Attendance-Slot-2'!$G$2:$G$2595=BY$2),0)),"No Data")</f>
        <v>No Data</v>
      </c>
      <c r="CA100" s="135">
        <f>VLOOKUP($BN100,'Written Exam Marks'!$H:$Q,10,FALSE)</f>
        <v>5</v>
      </c>
      <c r="CB100" s="135">
        <f>VLOOKUP($BN100,'Written Exam Marks'!$H:$Q,9,FALSE)</f>
        <v>40</v>
      </c>
      <c r="CC100" s="51" t="str">
        <f t="shared" si="106"/>
        <v>Present</v>
      </c>
      <c r="CD100" s="51" t="str">
        <f t="shared" si="107"/>
        <v>P-S1_Onsite</v>
      </c>
      <c r="CE100" s="29">
        <v>20</v>
      </c>
      <c r="CF100" s="29">
        <v>20</v>
      </c>
      <c r="CG100" s="29" t="s">
        <v>5</v>
      </c>
      <c r="CH100" s="29">
        <v>40</v>
      </c>
      <c r="CI100" s="29">
        <v>60</v>
      </c>
      <c r="CJ100" s="61" t="s">
        <v>7343</v>
      </c>
      <c r="CK100" s="61" t="s">
        <v>1613</v>
      </c>
      <c r="CL100" s="10" t="str">
        <f t="shared" si="108"/>
        <v>2025EM1100097-MDSDF404</v>
      </c>
      <c r="CM100" s="61" t="str">
        <f t="shared" si="109"/>
        <v>0 missed</v>
      </c>
      <c r="CN100" s="61" t="str">
        <f t="shared" si="110"/>
        <v>1 missed</v>
      </c>
      <c r="CO100" s="111">
        <f t="shared" si="111"/>
        <v>2</v>
      </c>
      <c r="CP100" s="111">
        <f t="shared" si="112"/>
        <v>0</v>
      </c>
      <c r="CQ100" s="9">
        <f t="shared" si="113"/>
        <v>1</v>
      </c>
      <c r="CR100" s="9">
        <f t="shared" si="114"/>
        <v>0</v>
      </c>
      <c r="CS100" s="61" t="str">
        <f t="shared" si="115"/>
        <v>1 missed</v>
      </c>
      <c r="CT100" s="111">
        <f t="shared" si="116"/>
        <v>2</v>
      </c>
      <c r="CU100" s="10">
        <f t="shared" si="117"/>
        <v>0.66666666666666663</v>
      </c>
      <c r="CV100" s="10" t="str">
        <f t="shared" si="118"/>
        <v>Q-2 A-0 || Q Total-2, A Total-1</v>
      </c>
      <c r="CW100" s="111" t="str" cm="1">
        <f t="array" ref="CW100">IFERROR(INDEX('Attendance-Slot-1'!$Q$2:$Q$1112,MATCH(1,('Attendance-Slot-1'!$A$2:$A$1112=$C100)*('Attendance-Slot-1'!$G$2:$G$1112=CW$2),0)),"No Data")</f>
        <v>No Data</v>
      </c>
      <c r="CX100" s="111" t="str" cm="1">
        <f t="array" ref="CX100">IFERROR(INDEX('Attendance-Slot-2'!$Q$2:$Q$2595,MATCH(1,('Attendance-Slot-2'!$A$2:$A$2595=$C100)*('Attendance-Slot-2'!$G$2:$G$2595=CW$2),0)),"No Data")</f>
        <v>P-S2_Onsite</v>
      </c>
      <c r="CY100" s="136">
        <f>VLOOKUP($CL100,'Written Exam Marks'!$H:$Q,10,FALSE)</f>
        <v>16</v>
      </c>
      <c r="CZ100" s="136">
        <f>VLOOKUP($CL100,'Written Exam Marks'!$H:$Q,9,FALSE)</f>
        <v>40</v>
      </c>
      <c r="DA100" s="111" t="str">
        <f t="shared" si="119"/>
        <v>Present</v>
      </c>
      <c r="DB100" s="111" t="str">
        <f t="shared" si="120"/>
        <v>P-S2_Onsite</v>
      </c>
      <c r="DC100" s="148">
        <v>2</v>
      </c>
      <c r="DD100" s="148">
        <v>7.625</v>
      </c>
      <c r="DE100" s="148">
        <v>9</v>
      </c>
      <c r="DF100" s="148" t="s">
        <v>5</v>
      </c>
      <c r="DG100" s="148">
        <v>18</v>
      </c>
      <c r="DH100" s="148">
        <v>36.625</v>
      </c>
      <c r="DI100" s="148">
        <v>65</v>
      </c>
      <c r="DJ100" s="66" t="s">
        <v>7351</v>
      </c>
      <c r="DK100" s="66" t="s">
        <v>1631</v>
      </c>
      <c r="DL100" s="68" t="str">
        <f t="shared" si="121"/>
        <v>2025EM1100097-MDSDF406</v>
      </c>
      <c r="DM100" s="66" t="str">
        <f t="shared" si="122"/>
        <v>0 missed</v>
      </c>
      <c r="DN100" s="66" t="str">
        <f t="shared" si="123"/>
        <v>1 missed</v>
      </c>
      <c r="DO100" s="62">
        <f t="shared" si="124"/>
        <v>3</v>
      </c>
      <c r="DP100" s="62">
        <f t="shared" si="125"/>
        <v>1</v>
      </c>
      <c r="DQ100" s="67">
        <f t="shared" si="126"/>
        <v>1</v>
      </c>
      <c r="DR100" s="67">
        <f t="shared" si="127"/>
        <v>0.5</v>
      </c>
      <c r="DS100" s="66" t="str">
        <f t="shared" si="128"/>
        <v>1 missed</v>
      </c>
      <c r="DT100" s="62">
        <f t="shared" si="129"/>
        <v>4</v>
      </c>
      <c r="DU100" s="68">
        <f t="shared" si="130"/>
        <v>0.8</v>
      </c>
      <c r="DV100" s="68" t="str">
        <f t="shared" si="131"/>
        <v>Q-3 A-1 || Q Total-3, A Total-2</v>
      </c>
      <c r="DW100" s="62" t="str" cm="1">
        <f t="array" ref="DW100">IFERROR(INDEX('Attendance-Slot-1'!$Q$2:$Q$1112,MATCH(1,('Attendance-Slot-1'!$A$2:$A$1112=$C100)*('Attendance-Slot-1'!$G$2:$G$1112=DW$2),0)),"No Data")</f>
        <v>No Data</v>
      </c>
      <c r="DX100" s="62" t="str" cm="1">
        <f t="array" ref="DX100">IFERROR(INDEX('Attendance-Slot-2'!$Q$2:$Q$2595,MATCH(1,('Attendance-Slot-2'!$A$2:$A$2595=$C100)*('Attendance-Slot-2'!$G$2:$G$2595=DW$2),0)),"No Data")</f>
        <v>P-S2_Onsite</v>
      </c>
      <c r="DY100" s="137">
        <f>VLOOKUP($DL100,'Written Exam Marks'!$H:$Q,10,FALSE)</f>
        <v>15.5</v>
      </c>
      <c r="DZ100" s="137">
        <f>VLOOKUP($DL100,'Written Exam Marks'!$H:$Q,9,FALSE)</f>
        <v>35</v>
      </c>
      <c r="EA100" s="62" t="str">
        <f t="shared" si="132"/>
        <v>Present</v>
      </c>
      <c r="EB100" s="62" t="str">
        <f t="shared" si="133"/>
        <v>P-S2_Onsite</v>
      </c>
      <c r="EC100" s="114" t="str">
        <f t="shared" si="70"/>
        <v>P-2, 
A-0, 
No Data-3</v>
      </c>
      <c r="ED100" s="114" t="str">
        <f t="shared" si="71"/>
        <v>P-3, 
A-0, 
No Data-2</v>
      </c>
      <c r="EE100" s="114" t="str">
        <f t="shared" si="134"/>
        <v>P-S2_Onsite</v>
      </c>
      <c r="EF100" s="114" t="str">
        <f t="shared" si="135"/>
        <v>P-S1_Onsite</v>
      </c>
      <c r="EG100" s="114" t="str">
        <f t="shared" si="136"/>
        <v>P-S1_Onsite</v>
      </c>
      <c r="EH100" s="114" t="str">
        <f t="shared" si="137"/>
        <v>P-S2_Onsite</v>
      </c>
      <c r="EI100" s="114" t="str">
        <f t="shared" si="138"/>
        <v>P-S2_Onsite</v>
      </c>
      <c r="EJ100" s="114" t="str">
        <f t="shared" si="139"/>
        <v>P-5, A-0, No Data-0</v>
      </c>
      <c r="EK100" s="114" t="s">
        <v>10453</v>
      </c>
      <c r="EL100" s="114">
        <v>27.5</v>
      </c>
      <c r="EM100" s="114">
        <v>2</v>
      </c>
      <c r="EN100" s="114">
        <v>15</v>
      </c>
      <c r="EO100" s="114">
        <v>44.5</v>
      </c>
      <c r="EP100" s="114" t="s">
        <v>7217</v>
      </c>
      <c r="EQ100" s="114" t="s">
        <v>1054</v>
      </c>
      <c r="ER100" s="114" t="s">
        <v>1969</v>
      </c>
      <c r="ES100" s="114"/>
      <c r="ET100" s="30" t="s">
        <v>1969</v>
      </c>
    </row>
    <row r="101" spans="1:150" x14ac:dyDescent="0.25">
      <c r="A101" s="114">
        <v>98</v>
      </c>
      <c r="B101" s="114" t="s">
        <v>7224</v>
      </c>
      <c r="C101" s="80" t="s">
        <v>1975</v>
      </c>
      <c r="D101" s="30" t="s">
        <v>1976</v>
      </c>
      <c r="E101" s="30" t="s">
        <v>1977</v>
      </c>
      <c r="F101" s="33" t="s">
        <v>7201</v>
      </c>
      <c r="G101" s="30" t="s">
        <v>1978</v>
      </c>
      <c r="H101" s="143" t="s">
        <v>5</v>
      </c>
      <c r="I101" s="143">
        <v>15</v>
      </c>
      <c r="J101" s="143">
        <v>15</v>
      </c>
      <c r="K101" s="143">
        <v>15</v>
      </c>
      <c r="L101" s="143">
        <v>45</v>
      </c>
      <c r="M101" s="143">
        <v>65</v>
      </c>
      <c r="N101" s="40" t="s">
        <v>7314</v>
      </c>
      <c r="O101" s="40" t="s">
        <v>1593</v>
      </c>
      <c r="P101" s="13" t="str">
        <f t="shared" si="72"/>
        <v>2025EM1100098-MDSDF401</v>
      </c>
      <c r="Q101" s="40" t="str">
        <f t="shared" si="73"/>
        <v>1 missed</v>
      </c>
      <c r="R101" s="40" t="str">
        <f t="shared" si="74"/>
        <v>0 missed</v>
      </c>
      <c r="S101" s="40">
        <f t="shared" si="75"/>
        <v>2</v>
      </c>
      <c r="T101" s="40">
        <f t="shared" si="76"/>
        <v>1</v>
      </c>
      <c r="U101" s="41">
        <f t="shared" si="77"/>
        <v>0.66666666666666663</v>
      </c>
      <c r="V101" s="41">
        <f t="shared" si="78"/>
        <v>1</v>
      </c>
      <c r="W101" s="40" t="str">
        <f t="shared" si="79"/>
        <v>1 missed</v>
      </c>
      <c r="X101" s="113">
        <f t="shared" si="80"/>
        <v>3</v>
      </c>
      <c r="Y101" s="13">
        <f t="shared" si="81"/>
        <v>0.75</v>
      </c>
      <c r="Z101" s="13" t="str">
        <f t="shared" si="82"/>
        <v>Q-2 A-1 || Q Total-3, A Total-1</v>
      </c>
      <c r="AA101" s="113" t="str" cm="1">
        <f t="array" ref="AA101">IFERROR(INDEX('Attendance-Slot-1'!$Q$2:$Q$1112,MATCH(1,('Attendance-Slot-1'!$A$2:$A$1112=$C101)*('Attendance-Slot-1'!$G$2:$G$1112=AA$2),0)),"No Data")</f>
        <v>P-S1_Onsite</v>
      </c>
      <c r="AB101" s="113" t="str" cm="1">
        <f t="array" ref="AB101">IFERROR(INDEX('Attendance-Slot-2'!$Q$2:$Q$2595,MATCH(1,('Attendance-Slot-2'!$A$2:$A$2595=$C101)*('Attendance-Slot-2'!$G$2:$G$2595=AA$2),0)),"No Data")</f>
        <v>No Data</v>
      </c>
      <c r="AC101" s="133">
        <f>VLOOKUP($P101,'Written Exam Marks'!$H:$Q,10,FALSE)</f>
        <v>12.5</v>
      </c>
      <c r="AD101" s="133">
        <f>VLOOKUP($P101,'Written Exam Marks'!$H:$Q,9,FALSE)</f>
        <v>35</v>
      </c>
      <c r="AE101" s="113" t="str">
        <f t="shared" si="83"/>
        <v>Present</v>
      </c>
      <c r="AF101" s="113" t="str">
        <f t="shared" si="84"/>
        <v>P-S1_Onsite</v>
      </c>
      <c r="AG101" s="146" t="s">
        <v>5</v>
      </c>
      <c r="AH101" s="146">
        <v>4.5</v>
      </c>
      <c r="AI101" s="146" t="s">
        <v>5</v>
      </c>
      <c r="AJ101" s="146">
        <v>10</v>
      </c>
      <c r="AK101" s="146">
        <v>9</v>
      </c>
      <c r="AL101" s="146">
        <v>10</v>
      </c>
      <c r="AM101" s="146">
        <v>33.5</v>
      </c>
      <c r="AN101" s="146">
        <v>60</v>
      </c>
      <c r="AO101" s="43" t="s">
        <v>7336</v>
      </c>
      <c r="AP101" s="43" t="s">
        <v>1598</v>
      </c>
      <c r="AQ101" s="50" t="str">
        <f t="shared" si="85"/>
        <v>2025EM1100098-MDSDF402</v>
      </c>
      <c r="AR101" s="43" t="str">
        <f t="shared" si="86"/>
        <v>2 missed</v>
      </c>
      <c r="AS101" s="47" t="s">
        <v>7342</v>
      </c>
      <c r="AT101" s="43">
        <f t="shared" si="87"/>
        <v>4</v>
      </c>
      <c r="AU101" s="48" t="s">
        <v>7342</v>
      </c>
      <c r="AV101" s="49">
        <f t="shared" si="88"/>
        <v>0.66666666666666663</v>
      </c>
      <c r="AW101" s="48" t="s">
        <v>7342</v>
      </c>
      <c r="AX101" s="43" t="str">
        <f t="shared" si="89"/>
        <v>2 missed</v>
      </c>
      <c r="AY101" s="42">
        <f t="shared" si="90"/>
        <v>4</v>
      </c>
      <c r="AZ101" s="50">
        <f t="shared" si="91"/>
        <v>0.66666666666666663</v>
      </c>
      <c r="BA101" s="50" t="str">
        <f t="shared" si="92"/>
        <v>Q-4 A-- || Q Total-6, A Total-0</v>
      </c>
      <c r="BB101" s="42" t="str" cm="1">
        <f t="array" ref="BB101">IFERROR(INDEX('Attendance-Slot-1'!$Q$2:$Q$1112,MATCH(1,('Attendance-Slot-1'!$A$2:$A$1112=$C101)*('Attendance-Slot-1'!$G$2:$G$1112=BB$2),0)),"No Data")</f>
        <v>P-S1_Onsite</v>
      </c>
      <c r="BC101" s="42" t="str" cm="1">
        <f t="array" ref="BC101">IFERROR(INDEX('Attendance-Slot-2'!$Q$2:$Q$2595,MATCH(1,('Attendance-Slot-2'!$A$2:$A$2595=$C101)*('Attendance-Slot-2'!$G$2:$G$2595=BB$2),0)),"No Data")</f>
        <v>No Data</v>
      </c>
      <c r="BD101" s="134">
        <f>VLOOKUP($AQ101,'Written Exam Marks'!$H:$Q,10,FALSE)</f>
        <v>21</v>
      </c>
      <c r="BE101" s="134">
        <f>VLOOKUP($AQ101,'Written Exam Marks'!$H:$Q,9,FALSE)</f>
        <v>40</v>
      </c>
      <c r="BF101" s="42" t="str">
        <f t="shared" si="93"/>
        <v>Present</v>
      </c>
      <c r="BG101" s="42" t="str">
        <f t="shared" si="94"/>
        <v>P-S1_Onsite</v>
      </c>
      <c r="BH101" s="147" t="s">
        <v>5</v>
      </c>
      <c r="BI101" s="147">
        <v>22</v>
      </c>
      <c r="BJ101" s="147">
        <v>22</v>
      </c>
      <c r="BK101" s="147">
        <v>60</v>
      </c>
      <c r="BL101" s="52" t="s">
        <v>3697</v>
      </c>
      <c r="BM101" s="52" t="s">
        <v>1606</v>
      </c>
      <c r="BN101" s="57" t="str">
        <f t="shared" si="95"/>
        <v>2025EM1100098-MDSDF403</v>
      </c>
      <c r="BO101" s="52" t="str">
        <f t="shared" si="96"/>
        <v>1 missed</v>
      </c>
      <c r="BP101" s="52" t="str">
        <f t="shared" si="97"/>
        <v>0 missed</v>
      </c>
      <c r="BQ101" s="52">
        <f t="shared" si="98"/>
        <v>0</v>
      </c>
      <c r="BR101" s="52">
        <f t="shared" si="99"/>
        <v>1</v>
      </c>
      <c r="BS101" s="56">
        <f t="shared" si="100"/>
        <v>0</v>
      </c>
      <c r="BT101" s="56">
        <f t="shared" si="101"/>
        <v>1</v>
      </c>
      <c r="BU101" s="52" t="str">
        <f t="shared" si="102"/>
        <v>1 missed</v>
      </c>
      <c r="BV101" s="51">
        <f t="shared" si="103"/>
        <v>1</v>
      </c>
      <c r="BW101" s="57">
        <f t="shared" si="104"/>
        <v>0.5</v>
      </c>
      <c r="BX101" s="57" t="str">
        <f t="shared" si="105"/>
        <v>Q-0 A-1 || Q Total-1, A Total-1</v>
      </c>
      <c r="BY101" s="51" t="str" cm="1">
        <f t="array" ref="BY101">IFERROR(INDEX('Attendance-Slot-1'!$Q$2:$Q$1112,MATCH(1,('Attendance-Slot-1'!$A$2:$A$1112=$C101)*('Attendance-Slot-1'!$G$2:$G$1112=BY$2),0)),"No Data")</f>
        <v>P-S1_Onsite</v>
      </c>
      <c r="BZ101" s="51" t="str" cm="1">
        <f t="array" ref="BZ101">IFERROR(INDEX('Attendance-Slot-2'!$Q$2:$Q$2595,MATCH(1,('Attendance-Slot-2'!$A$2:$A$2595=$C101)*('Attendance-Slot-2'!$G$2:$G$2595=BY$2),0)),"No Data")</f>
        <v>No Data</v>
      </c>
      <c r="CA101" s="135">
        <f>VLOOKUP($BN101,'Written Exam Marks'!$H:$Q,10,FALSE)</f>
        <v>8.5</v>
      </c>
      <c r="CB101" s="135">
        <f>VLOOKUP($BN101,'Written Exam Marks'!$H:$Q,9,FALSE)</f>
        <v>40</v>
      </c>
      <c r="CC101" s="51" t="str">
        <f t="shared" si="106"/>
        <v>Present</v>
      </c>
      <c r="CD101" s="51" t="str">
        <f t="shared" si="107"/>
        <v>P-S1_Onsite</v>
      </c>
      <c r="CE101" s="29">
        <v>19</v>
      </c>
      <c r="CF101" s="29">
        <v>19</v>
      </c>
      <c r="CG101" s="29">
        <v>19</v>
      </c>
      <c r="CH101" s="29">
        <v>57</v>
      </c>
      <c r="CI101" s="29">
        <v>60</v>
      </c>
      <c r="CJ101" s="61" t="s">
        <v>7343</v>
      </c>
      <c r="CK101" s="61" t="s">
        <v>1613</v>
      </c>
      <c r="CL101" s="10" t="str">
        <f t="shared" si="108"/>
        <v>2025EM1100098-MDSDF404</v>
      </c>
      <c r="CM101" s="61" t="str">
        <f t="shared" si="109"/>
        <v>0 missed</v>
      </c>
      <c r="CN101" s="61" t="str">
        <f t="shared" si="110"/>
        <v>0 missed</v>
      </c>
      <c r="CO101" s="111">
        <f t="shared" si="111"/>
        <v>2</v>
      </c>
      <c r="CP101" s="111">
        <f t="shared" si="112"/>
        <v>1</v>
      </c>
      <c r="CQ101" s="9">
        <f t="shared" si="113"/>
        <v>1</v>
      </c>
      <c r="CR101" s="9">
        <f t="shared" si="114"/>
        <v>1</v>
      </c>
      <c r="CS101" s="61" t="str">
        <f t="shared" si="115"/>
        <v>0 missed</v>
      </c>
      <c r="CT101" s="111">
        <f t="shared" si="116"/>
        <v>3</v>
      </c>
      <c r="CU101" s="10">
        <f t="shared" si="117"/>
        <v>1</v>
      </c>
      <c r="CV101" s="10" t="str">
        <f t="shared" si="118"/>
        <v>Q-2 A-1 || Q Total-2, A Total-1</v>
      </c>
      <c r="CW101" s="111" t="str" cm="1">
        <f t="array" ref="CW101">IFERROR(INDEX('Attendance-Slot-1'!$Q$2:$Q$1112,MATCH(1,('Attendance-Slot-1'!$A$2:$A$1112=$C101)*('Attendance-Slot-1'!$G$2:$G$1112=CW$2),0)),"No Data")</f>
        <v>P-S1_Onsite</v>
      </c>
      <c r="CX101" s="111" t="str" cm="1">
        <f t="array" ref="CX101">IFERROR(INDEX('Attendance-Slot-2'!$Q$2:$Q$2595,MATCH(1,('Attendance-Slot-2'!$A$2:$A$2595=$C101)*('Attendance-Slot-2'!$G$2:$G$2595=CW$2),0)),"No Data")</f>
        <v>No Data</v>
      </c>
      <c r="CY101" s="136">
        <f>VLOOKUP($CL101,'Written Exam Marks'!$H:$Q,10,FALSE)</f>
        <v>27</v>
      </c>
      <c r="CZ101" s="136">
        <f>VLOOKUP($CL101,'Written Exam Marks'!$H:$Q,9,FALSE)</f>
        <v>40</v>
      </c>
      <c r="DA101" s="111" t="str">
        <f t="shared" si="119"/>
        <v>Present</v>
      </c>
      <c r="DB101" s="111" t="str">
        <f t="shared" si="120"/>
        <v>P-S1_Onsite</v>
      </c>
      <c r="DC101" s="148" t="s">
        <v>5</v>
      </c>
      <c r="DD101" s="148">
        <v>7.375</v>
      </c>
      <c r="DE101" s="148">
        <v>8</v>
      </c>
      <c r="DF101" s="148">
        <v>12</v>
      </c>
      <c r="DG101" s="148">
        <v>17</v>
      </c>
      <c r="DH101" s="148">
        <v>44.375</v>
      </c>
      <c r="DI101" s="148">
        <v>65</v>
      </c>
      <c r="DJ101" s="66" t="s">
        <v>7351</v>
      </c>
      <c r="DK101" s="66" t="s">
        <v>1631</v>
      </c>
      <c r="DL101" s="68" t="str">
        <f t="shared" si="121"/>
        <v>2025EM1100098-MDSDF406</v>
      </c>
      <c r="DM101" s="66" t="str">
        <f t="shared" si="122"/>
        <v>1 missed</v>
      </c>
      <c r="DN101" s="66" t="str">
        <f t="shared" si="123"/>
        <v>0 missed</v>
      </c>
      <c r="DO101" s="62">
        <f t="shared" si="124"/>
        <v>2</v>
      </c>
      <c r="DP101" s="62">
        <f t="shared" si="125"/>
        <v>2</v>
      </c>
      <c r="DQ101" s="67">
        <f t="shared" si="126"/>
        <v>0.66666666666666663</v>
      </c>
      <c r="DR101" s="67">
        <f t="shared" si="127"/>
        <v>1</v>
      </c>
      <c r="DS101" s="66" t="str">
        <f t="shared" si="128"/>
        <v>1 missed</v>
      </c>
      <c r="DT101" s="62">
        <f t="shared" si="129"/>
        <v>4</v>
      </c>
      <c r="DU101" s="68">
        <f t="shared" si="130"/>
        <v>0.8</v>
      </c>
      <c r="DV101" s="68" t="str">
        <f t="shared" si="131"/>
        <v>Q-2 A-2 || Q Total-3, A Total-2</v>
      </c>
      <c r="DW101" s="62" t="str" cm="1">
        <f t="array" ref="DW101">IFERROR(INDEX('Attendance-Slot-1'!$Q$2:$Q$1112,MATCH(1,('Attendance-Slot-1'!$A$2:$A$1112=$C101)*('Attendance-Slot-1'!$G$2:$G$1112=DW$2),0)),"No Data")</f>
        <v>P-S1_Onsite</v>
      </c>
      <c r="DX101" s="62" t="str" cm="1">
        <f t="array" ref="DX101">IFERROR(INDEX('Attendance-Slot-2'!$Q$2:$Q$2595,MATCH(1,('Attendance-Slot-2'!$A$2:$A$2595=$C101)*('Attendance-Slot-2'!$G$2:$G$2595=DW$2),0)),"No Data")</f>
        <v>No Data</v>
      </c>
      <c r="DY101" s="137">
        <f>VLOOKUP($DL101,'Written Exam Marks'!$H:$Q,10,FALSE)</f>
        <v>18</v>
      </c>
      <c r="DZ101" s="137">
        <f>VLOOKUP($DL101,'Written Exam Marks'!$H:$Q,9,FALSE)</f>
        <v>35</v>
      </c>
      <c r="EA101" s="62" t="str">
        <f t="shared" si="132"/>
        <v>Present</v>
      </c>
      <c r="EB101" s="62" t="str">
        <f t="shared" si="133"/>
        <v>P-S1_Onsite</v>
      </c>
      <c r="EC101" s="114" t="str">
        <f t="shared" si="70"/>
        <v>P-5, 
A-0, 
No Data-0</v>
      </c>
      <c r="ED101" s="114" t="str">
        <f t="shared" si="71"/>
        <v>P-0, 
A-0, 
No Data-5</v>
      </c>
      <c r="EE101" s="114" t="str">
        <f t="shared" si="134"/>
        <v>P-S1_Onsite</v>
      </c>
      <c r="EF101" s="114" t="str">
        <f t="shared" si="135"/>
        <v>P-S1_Onsite</v>
      </c>
      <c r="EG101" s="114" t="str">
        <f t="shared" si="136"/>
        <v>P-S1_Onsite</v>
      </c>
      <c r="EH101" s="114" t="str">
        <f t="shared" si="137"/>
        <v>P-S1_Onsite</v>
      </c>
      <c r="EI101" s="114" t="str">
        <f t="shared" si="138"/>
        <v>P-S1_Onsite</v>
      </c>
      <c r="EJ101" s="114" t="str">
        <f t="shared" si="139"/>
        <v>P-5, A-0, No Data-0</v>
      </c>
      <c r="EK101" s="114" t="s">
        <v>10453</v>
      </c>
      <c r="EL101" s="114">
        <v>27</v>
      </c>
      <c r="EM101" s="114">
        <v>10</v>
      </c>
      <c r="EN101" s="114">
        <v>39</v>
      </c>
      <c r="EO101" s="114">
        <v>76</v>
      </c>
      <c r="EP101" s="114" t="s">
        <v>7217</v>
      </c>
      <c r="EQ101" s="114" t="s">
        <v>1054</v>
      </c>
      <c r="ER101" s="114" t="s">
        <v>1975</v>
      </c>
      <c r="ES101" s="114"/>
      <c r="ET101" s="30" t="s">
        <v>1975</v>
      </c>
    </row>
    <row r="102" spans="1:150" x14ac:dyDescent="0.25">
      <c r="A102" s="114">
        <v>99</v>
      </c>
      <c r="B102" s="114" t="s">
        <v>7224</v>
      </c>
      <c r="C102" s="80" t="s">
        <v>1984</v>
      </c>
      <c r="D102" s="30" t="s">
        <v>1985</v>
      </c>
      <c r="E102" s="30" t="s">
        <v>1986</v>
      </c>
      <c r="F102" s="33" t="s">
        <v>7202</v>
      </c>
      <c r="G102" s="30" t="s">
        <v>1987</v>
      </c>
      <c r="H102" s="143">
        <v>15</v>
      </c>
      <c r="I102" s="143">
        <v>15</v>
      </c>
      <c r="J102" s="143">
        <v>18</v>
      </c>
      <c r="K102" s="143">
        <v>15</v>
      </c>
      <c r="L102" s="143">
        <v>63</v>
      </c>
      <c r="M102" s="143">
        <v>65</v>
      </c>
      <c r="N102" s="40" t="s">
        <v>7314</v>
      </c>
      <c r="O102" s="40" t="s">
        <v>1593</v>
      </c>
      <c r="P102" s="13" t="str">
        <f t="shared" si="72"/>
        <v>2025EM1100099-MDSDF401</v>
      </c>
      <c r="Q102" s="40" t="str">
        <f t="shared" si="73"/>
        <v>0 missed</v>
      </c>
      <c r="R102" s="40" t="str">
        <f t="shared" si="74"/>
        <v>0 missed</v>
      </c>
      <c r="S102" s="40">
        <f t="shared" si="75"/>
        <v>3</v>
      </c>
      <c r="T102" s="40">
        <f t="shared" si="76"/>
        <v>1</v>
      </c>
      <c r="U102" s="41">
        <f t="shared" si="77"/>
        <v>1</v>
      </c>
      <c r="V102" s="41">
        <f t="shared" si="78"/>
        <v>1</v>
      </c>
      <c r="W102" s="40" t="str">
        <f t="shared" si="79"/>
        <v>0 missed</v>
      </c>
      <c r="X102" s="113">
        <f t="shared" si="80"/>
        <v>4</v>
      </c>
      <c r="Y102" s="13">
        <f t="shared" si="81"/>
        <v>1</v>
      </c>
      <c r="Z102" s="13" t="str">
        <f t="shared" si="82"/>
        <v>Q-3 A-1 || Q Total-3, A Total-1</v>
      </c>
      <c r="AA102" s="113" t="str" cm="1">
        <f t="array" ref="AA102">IFERROR(INDEX('Attendance-Slot-1'!$Q$2:$Q$1112,MATCH(1,('Attendance-Slot-1'!$A$2:$A$1112=$C102)*('Attendance-Slot-1'!$G$2:$G$1112=AA$2),0)),"No Data")</f>
        <v>No Data</v>
      </c>
      <c r="AB102" s="113" t="str" cm="1">
        <f t="array" ref="AB102">IFERROR(INDEX('Attendance-Slot-2'!$Q$2:$Q$2595,MATCH(1,('Attendance-Slot-2'!$A$2:$A$2595=$C102)*('Attendance-Slot-2'!$G$2:$G$2595=AA$2),0)),"No Data")</f>
        <v>P-S2_Onsite</v>
      </c>
      <c r="AC102" s="133">
        <f>VLOOKUP($P102,'Written Exam Marks'!$H:$Q,10,FALSE)</f>
        <v>26</v>
      </c>
      <c r="AD102" s="133">
        <f>VLOOKUP($P102,'Written Exam Marks'!$H:$Q,9,FALSE)</f>
        <v>35</v>
      </c>
      <c r="AE102" s="113" t="str">
        <f t="shared" si="83"/>
        <v>Present</v>
      </c>
      <c r="AF102" s="113" t="str">
        <f t="shared" si="84"/>
        <v>P-S2_Onsite</v>
      </c>
      <c r="AG102" s="146">
        <v>10</v>
      </c>
      <c r="AH102" s="146">
        <v>10</v>
      </c>
      <c r="AI102" s="146">
        <v>10</v>
      </c>
      <c r="AJ102" s="146">
        <v>10</v>
      </c>
      <c r="AK102" s="146">
        <v>10</v>
      </c>
      <c r="AL102" s="146">
        <v>10</v>
      </c>
      <c r="AM102" s="146">
        <v>60</v>
      </c>
      <c r="AN102" s="146">
        <v>60</v>
      </c>
      <c r="AO102" s="43" t="s">
        <v>7336</v>
      </c>
      <c r="AP102" s="43" t="s">
        <v>1598</v>
      </c>
      <c r="AQ102" s="50" t="str">
        <f t="shared" si="85"/>
        <v>2025EM1100099-MDSDF402</v>
      </c>
      <c r="AR102" s="43" t="str">
        <f t="shared" si="86"/>
        <v>0 missed</v>
      </c>
      <c r="AS102" s="47" t="s">
        <v>7342</v>
      </c>
      <c r="AT102" s="43">
        <f t="shared" si="87"/>
        <v>6</v>
      </c>
      <c r="AU102" s="48" t="s">
        <v>7342</v>
      </c>
      <c r="AV102" s="49">
        <f t="shared" si="88"/>
        <v>1</v>
      </c>
      <c r="AW102" s="48" t="s">
        <v>7342</v>
      </c>
      <c r="AX102" s="43" t="str">
        <f t="shared" si="89"/>
        <v>0 missed</v>
      </c>
      <c r="AY102" s="42">
        <f t="shared" si="90"/>
        <v>6</v>
      </c>
      <c r="AZ102" s="50">
        <f t="shared" si="91"/>
        <v>1</v>
      </c>
      <c r="BA102" s="50" t="str">
        <f t="shared" si="92"/>
        <v>Q-6 A-- || Q Total-6, A Total-0</v>
      </c>
      <c r="BB102" s="42" t="str" cm="1">
        <f t="array" ref="BB102">IFERROR(INDEX('Attendance-Slot-1'!$Q$2:$Q$1112,MATCH(1,('Attendance-Slot-1'!$A$2:$A$1112=$C102)*('Attendance-Slot-1'!$G$2:$G$1112=BB$2),0)),"No Data")</f>
        <v>P-S1_Onsite</v>
      </c>
      <c r="BC102" s="42" t="str" cm="1">
        <f t="array" ref="BC102">IFERROR(INDEX('Attendance-Slot-2'!$Q$2:$Q$2595,MATCH(1,('Attendance-Slot-2'!$A$2:$A$2595=$C102)*('Attendance-Slot-2'!$G$2:$G$2595=BB$2),0)),"No Data")</f>
        <v>No Data</v>
      </c>
      <c r="BD102" s="134">
        <f>VLOOKUP($AQ102,'Written Exam Marks'!$H:$Q,10,FALSE)</f>
        <v>35</v>
      </c>
      <c r="BE102" s="134">
        <f>VLOOKUP($AQ102,'Written Exam Marks'!$H:$Q,9,FALSE)</f>
        <v>40</v>
      </c>
      <c r="BF102" s="42" t="str">
        <f t="shared" si="93"/>
        <v>Present</v>
      </c>
      <c r="BG102" s="42" t="str">
        <f t="shared" si="94"/>
        <v>P-S1_Onsite</v>
      </c>
      <c r="BH102" s="147">
        <v>20</v>
      </c>
      <c r="BI102" s="147">
        <v>20</v>
      </c>
      <c r="BJ102" s="147">
        <v>40</v>
      </c>
      <c r="BK102" s="147">
        <v>60</v>
      </c>
      <c r="BL102" s="52" t="s">
        <v>3697</v>
      </c>
      <c r="BM102" s="52" t="s">
        <v>1606</v>
      </c>
      <c r="BN102" s="57" t="str">
        <f t="shared" si="95"/>
        <v>2025EM1100099-MDSDF403</v>
      </c>
      <c r="BO102" s="52" t="str">
        <f t="shared" si="96"/>
        <v>0 missed</v>
      </c>
      <c r="BP102" s="52" t="str">
        <f t="shared" si="97"/>
        <v>0 missed</v>
      </c>
      <c r="BQ102" s="52">
        <f t="shared" si="98"/>
        <v>1</v>
      </c>
      <c r="BR102" s="52">
        <f t="shared" si="99"/>
        <v>1</v>
      </c>
      <c r="BS102" s="56">
        <f t="shared" si="100"/>
        <v>1</v>
      </c>
      <c r="BT102" s="56">
        <f t="shared" si="101"/>
        <v>1</v>
      </c>
      <c r="BU102" s="52" t="str">
        <f t="shared" si="102"/>
        <v>0 missed</v>
      </c>
      <c r="BV102" s="51">
        <f t="shared" si="103"/>
        <v>2</v>
      </c>
      <c r="BW102" s="57">
        <f t="shared" si="104"/>
        <v>1</v>
      </c>
      <c r="BX102" s="57" t="str">
        <f t="shared" si="105"/>
        <v>Q-1 A-1 || Q Total-1, A Total-1</v>
      </c>
      <c r="BY102" s="51" t="str" cm="1">
        <f t="array" ref="BY102">IFERROR(INDEX('Attendance-Slot-1'!$Q$2:$Q$1112,MATCH(1,('Attendance-Slot-1'!$A$2:$A$1112=$C102)*('Attendance-Slot-1'!$G$2:$G$1112=BY$2),0)),"No Data")</f>
        <v>No Data</v>
      </c>
      <c r="BZ102" s="51" t="str" cm="1">
        <f t="array" ref="BZ102">IFERROR(INDEX('Attendance-Slot-2'!$Q$2:$Q$2595,MATCH(1,('Attendance-Slot-2'!$A$2:$A$2595=$C102)*('Attendance-Slot-2'!$G$2:$G$2595=BY$2),0)),"No Data")</f>
        <v>P-S2_Onsite</v>
      </c>
      <c r="CA102" s="135">
        <f>VLOOKUP($BN102,'Written Exam Marks'!$H:$Q,10,FALSE)</f>
        <v>28</v>
      </c>
      <c r="CB102" s="135">
        <f>VLOOKUP($BN102,'Written Exam Marks'!$H:$Q,9,FALSE)</f>
        <v>40</v>
      </c>
      <c r="CC102" s="51" t="str">
        <f t="shared" si="106"/>
        <v>Present</v>
      </c>
      <c r="CD102" s="51" t="str">
        <f t="shared" si="107"/>
        <v>P-S2_Onsite</v>
      </c>
      <c r="CE102" s="29">
        <v>18</v>
      </c>
      <c r="CF102" s="29">
        <v>20</v>
      </c>
      <c r="CG102" s="29">
        <v>18</v>
      </c>
      <c r="CH102" s="29">
        <v>56</v>
      </c>
      <c r="CI102" s="29">
        <v>60</v>
      </c>
      <c r="CJ102" s="61" t="s">
        <v>7343</v>
      </c>
      <c r="CK102" s="61" t="s">
        <v>1613</v>
      </c>
      <c r="CL102" s="10" t="str">
        <f t="shared" si="108"/>
        <v>2025EM1100099-MDSDF404</v>
      </c>
      <c r="CM102" s="61" t="str">
        <f t="shared" si="109"/>
        <v>0 missed</v>
      </c>
      <c r="CN102" s="61" t="str">
        <f t="shared" si="110"/>
        <v>0 missed</v>
      </c>
      <c r="CO102" s="111">
        <f t="shared" si="111"/>
        <v>2</v>
      </c>
      <c r="CP102" s="111">
        <f t="shared" si="112"/>
        <v>1</v>
      </c>
      <c r="CQ102" s="9">
        <f t="shared" si="113"/>
        <v>1</v>
      </c>
      <c r="CR102" s="9">
        <f t="shared" si="114"/>
        <v>1</v>
      </c>
      <c r="CS102" s="61" t="str">
        <f t="shared" si="115"/>
        <v>0 missed</v>
      </c>
      <c r="CT102" s="111">
        <f t="shared" si="116"/>
        <v>3</v>
      </c>
      <c r="CU102" s="10">
        <f t="shared" si="117"/>
        <v>1</v>
      </c>
      <c r="CV102" s="10" t="str">
        <f t="shared" si="118"/>
        <v>Q-2 A-1 || Q Total-2, A Total-1</v>
      </c>
      <c r="CW102" s="111" t="str" cm="1">
        <f t="array" ref="CW102">IFERROR(INDEX('Attendance-Slot-1'!$Q$2:$Q$1112,MATCH(1,('Attendance-Slot-1'!$A$2:$A$1112=$C102)*('Attendance-Slot-1'!$G$2:$G$1112=CW$2),0)),"No Data")</f>
        <v>No Data</v>
      </c>
      <c r="CX102" s="111" t="str" cm="1">
        <f t="array" ref="CX102">IFERROR(INDEX('Attendance-Slot-2'!$Q$2:$Q$2595,MATCH(1,('Attendance-Slot-2'!$A$2:$A$2595=$C102)*('Attendance-Slot-2'!$G$2:$G$2595=CW$2),0)),"No Data")</f>
        <v>P-S2_Onsite</v>
      </c>
      <c r="CY102" s="136">
        <f>VLOOKUP($CL102,'Written Exam Marks'!$H:$Q,10,FALSE)</f>
        <v>27</v>
      </c>
      <c r="CZ102" s="136">
        <f>VLOOKUP($CL102,'Written Exam Marks'!$H:$Q,9,FALSE)</f>
        <v>40</v>
      </c>
      <c r="DA102" s="111" t="str">
        <f t="shared" si="119"/>
        <v>Present</v>
      </c>
      <c r="DB102" s="111" t="str">
        <f t="shared" si="120"/>
        <v>P-S2_Onsite</v>
      </c>
      <c r="DC102" s="148">
        <v>7.5</v>
      </c>
      <c r="DD102" s="148">
        <v>7.75</v>
      </c>
      <c r="DE102" s="148">
        <v>9</v>
      </c>
      <c r="DF102" s="148">
        <v>17</v>
      </c>
      <c r="DG102" s="148">
        <v>17</v>
      </c>
      <c r="DH102" s="148">
        <v>58.25</v>
      </c>
      <c r="DI102" s="148">
        <v>65</v>
      </c>
      <c r="DJ102" s="66" t="s">
        <v>7351</v>
      </c>
      <c r="DK102" s="66" t="s">
        <v>1631</v>
      </c>
      <c r="DL102" s="68" t="str">
        <f t="shared" si="121"/>
        <v>2025EM1100099-MDSDF406</v>
      </c>
      <c r="DM102" s="66" t="str">
        <f t="shared" si="122"/>
        <v>0 missed</v>
      </c>
      <c r="DN102" s="66" t="str">
        <f t="shared" si="123"/>
        <v>0 missed</v>
      </c>
      <c r="DO102" s="62">
        <f t="shared" si="124"/>
        <v>3</v>
      </c>
      <c r="DP102" s="62">
        <f t="shared" si="125"/>
        <v>2</v>
      </c>
      <c r="DQ102" s="67">
        <f t="shared" si="126"/>
        <v>1</v>
      </c>
      <c r="DR102" s="67">
        <f t="shared" si="127"/>
        <v>1</v>
      </c>
      <c r="DS102" s="66" t="str">
        <f t="shared" si="128"/>
        <v>0 missed</v>
      </c>
      <c r="DT102" s="62">
        <f t="shared" si="129"/>
        <v>5</v>
      </c>
      <c r="DU102" s="68">
        <f t="shared" si="130"/>
        <v>1</v>
      </c>
      <c r="DV102" s="68" t="str">
        <f t="shared" si="131"/>
        <v>Q-3 A-2 || Q Total-3, A Total-2</v>
      </c>
      <c r="DW102" s="62" t="str" cm="1">
        <f t="array" ref="DW102">IFERROR(INDEX('Attendance-Slot-1'!$Q$2:$Q$1112,MATCH(1,('Attendance-Slot-1'!$A$2:$A$1112=$C102)*('Attendance-Slot-1'!$G$2:$G$1112=DW$2),0)),"No Data")</f>
        <v>No Data</v>
      </c>
      <c r="DX102" s="62" t="str" cm="1">
        <f t="array" ref="DX102">IFERROR(INDEX('Attendance-Slot-2'!$Q$2:$Q$2595,MATCH(1,('Attendance-Slot-2'!$A$2:$A$2595=$C102)*('Attendance-Slot-2'!$G$2:$G$2595=DW$2),0)),"No Data")</f>
        <v>P-S2_Onsite</v>
      </c>
      <c r="DY102" s="137">
        <f>VLOOKUP($DL102,'Written Exam Marks'!$H:$Q,10,FALSE)</f>
        <v>30.5</v>
      </c>
      <c r="DZ102" s="137">
        <f>VLOOKUP($DL102,'Written Exam Marks'!$H:$Q,9,FALSE)</f>
        <v>35</v>
      </c>
      <c r="EA102" s="62" t="str">
        <f t="shared" si="132"/>
        <v>Present</v>
      </c>
      <c r="EB102" s="62" t="str">
        <f t="shared" si="133"/>
        <v>P-S2_Onsite</v>
      </c>
      <c r="EC102" s="114" t="str">
        <f t="shared" si="70"/>
        <v>P-1, 
A-0, 
No Data-4</v>
      </c>
      <c r="ED102" s="114" t="str">
        <f t="shared" si="71"/>
        <v>P-4, 
A-0, 
No Data-1</v>
      </c>
      <c r="EE102" s="114" t="str">
        <f t="shared" si="134"/>
        <v>P-S2_Onsite</v>
      </c>
      <c r="EF102" s="114" t="str">
        <f t="shared" si="135"/>
        <v>P-S1_Onsite</v>
      </c>
      <c r="EG102" s="114" t="str">
        <f t="shared" si="136"/>
        <v>P-S2_Onsite</v>
      </c>
      <c r="EH102" s="114" t="str">
        <f t="shared" si="137"/>
        <v>P-S2_Onsite</v>
      </c>
      <c r="EI102" s="114" t="str">
        <f t="shared" si="138"/>
        <v>P-S2_Onsite</v>
      </c>
      <c r="EJ102" s="114" t="str">
        <f t="shared" si="139"/>
        <v>P-5, A-0, No Data-0</v>
      </c>
      <c r="EK102" s="114" t="s">
        <v>10453</v>
      </c>
      <c r="EL102" s="114">
        <v>30</v>
      </c>
      <c r="EM102" s="114">
        <v>10</v>
      </c>
      <c r="EN102" s="114">
        <v>58</v>
      </c>
      <c r="EO102" s="114">
        <v>98</v>
      </c>
      <c r="EP102" s="114" t="s">
        <v>7217</v>
      </c>
      <c r="EQ102" s="114" t="s">
        <v>1054</v>
      </c>
      <c r="ER102" s="114" t="s">
        <v>1984</v>
      </c>
      <c r="ES102" s="114"/>
      <c r="ET102" s="30" t="s">
        <v>1984</v>
      </c>
    </row>
    <row r="103" spans="1:150" x14ac:dyDescent="0.25">
      <c r="A103" s="114">
        <v>100</v>
      </c>
      <c r="B103" s="114" t="s">
        <v>7224</v>
      </c>
      <c r="C103" s="80" t="s">
        <v>1989</v>
      </c>
      <c r="D103" s="30" t="s">
        <v>1990</v>
      </c>
      <c r="E103" s="30" t="s">
        <v>1991</v>
      </c>
      <c r="F103" s="33" t="s">
        <v>7201</v>
      </c>
      <c r="G103" s="30" t="s">
        <v>1992</v>
      </c>
      <c r="H103" s="143">
        <v>15</v>
      </c>
      <c r="I103" s="143">
        <v>15</v>
      </c>
      <c r="J103" s="143">
        <v>16</v>
      </c>
      <c r="K103" s="143">
        <v>15</v>
      </c>
      <c r="L103" s="143">
        <v>61</v>
      </c>
      <c r="M103" s="143">
        <v>65</v>
      </c>
      <c r="N103" s="40" t="s">
        <v>7314</v>
      </c>
      <c r="O103" s="40" t="s">
        <v>1593</v>
      </c>
      <c r="P103" s="13" t="str">
        <f t="shared" si="72"/>
        <v>2025EM1100100-MDSDF401</v>
      </c>
      <c r="Q103" s="40" t="str">
        <f t="shared" si="73"/>
        <v>0 missed</v>
      </c>
      <c r="R103" s="40" t="str">
        <f t="shared" si="74"/>
        <v>0 missed</v>
      </c>
      <c r="S103" s="40">
        <f t="shared" si="75"/>
        <v>3</v>
      </c>
      <c r="T103" s="40">
        <f t="shared" si="76"/>
        <v>1</v>
      </c>
      <c r="U103" s="41">
        <f t="shared" si="77"/>
        <v>1</v>
      </c>
      <c r="V103" s="41">
        <f t="shared" si="78"/>
        <v>1</v>
      </c>
      <c r="W103" s="40" t="str">
        <f t="shared" si="79"/>
        <v>0 missed</v>
      </c>
      <c r="X103" s="113">
        <f t="shared" si="80"/>
        <v>4</v>
      </c>
      <c r="Y103" s="13">
        <f t="shared" si="81"/>
        <v>1</v>
      </c>
      <c r="Z103" s="13" t="str">
        <f t="shared" si="82"/>
        <v>Q-3 A-1 || Q Total-3, A Total-1</v>
      </c>
      <c r="AA103" s="113" t="str" cm="1">
        <f t="array" ref="AA103">IFERROR(INDEX('Attendance-Slot-1'!$Q$2:$Q$1112,MATCH(1,('Attendance-Slot-1'!$A$2:$A$1112=$C103)*('Attendance-Slot-1'!$G$2:$G$1112=AA$2),0)),"No Data")</f>
        <v>No Data</v>
      </c>
      <c r="AB103" s="113" t="str" cm="1">
        <f t="array" ref="AB103">IFERROR(INDEX('Attendance-Slot-2'!$Q$2:$Q$2595,MATCH(1,('Attendance-Slot-2'!$A$2:$A$2595=$C103)*('Attendance-Slot-2'!$G$2:$G$2595=AA$2),0)),"No Data")</f>
        <v>P-S2_Onsite</v>
      </c>
      <c r="AC103" s="133">
        <f>VLOOKUP($P103,'Written Exam Marks'!$H:$Q,10,FALSE)</f>
        <v>26.5</v>
      </c>
      <c r="AD103" s="133">
        <f>VLOOKUP($P103,'Written Exam Marks'!$H:$Q,9,FALSE)</f>
        <v>35</v>
      </c>
      <c r="AE103" s="113" t="str">
        <f t="shared" si="83"/>
        <v>Present</v>
      </c>
      <c r="AF103" s="113" t="str">
        <f t="shared" si="84"/>
        <v>P-S2_Onsite</v>
      </c>
      <c r="AG103" s="146">
        <v>10</v>
      </c>
      <c r="AH103" s="146">
        <v>9.5</v>
      </c>
      <c r="AI103" s="146">
        <v>10</v>
      </c>
      <c r="AJ103" s="146">
        <v>10</v>
      </c>
      <c r="AK103" s="146">
        <v>10</v>
      </c>
      <c r="AL103" s="146">
        <v>10</v>
      </c>
      <c r="AM103" s="146">
        <v>59.5</v>
      </c>
      <c r="AN103" s="146">
        <v>60</v>
      </c>
      <c r="AO103" s="43" t="s">
        <v>7336</v>
      </c>
      <c r="AP103" s="43" t="s">
        <v>1598</v>
      </c>
      <c r="AQ103" s="50" t="str">
        <f t="shared" si="85"/>
        <v>2025EM1100100-MDSDF402</v>
      </c>
      <c r="AR103" s="43" t="str">
        <f t="shared" si="86"/>
        <v>0 missed</v>
      </c>
      <c r="AS103" s="47" t="s">
        <v>7342</v>
      </c>
      <c r="AT103" s="43">
        <f t="shared" si="87"/>
        <v>6</v>
      </c>
      <c r="AU103" s="48" t="s">
        <v>7342</v>
      </c>
      <c r="AV103" s="49">
        <f t="shared" si="88"/>
        <v>1</v>
      </c>
      <c r="AW103" s="48" t="s">
        <v>7342</v>
      </c>
      <c r="AX103" s="43" t="str">
        <f t="shared" si="89"/>
        <v>0 missed</v>
      </c>
      <c r="AY103" s="42">
        <f t="shared" si="90"/>
        <v>6</v>
      </c>
      <c r="AZ103" s="50">
        <f t="shared" si="91"/>
        <v>1</v>
      </c>
      <c r="BA103" s="50" t="str">
        <f t="shared" si="92"/>
        <v>Q-6 A-- || Q Total-6, A Total-0</v>
      </c>
      <c r="BB103" s="42" t="str" cm="1">
        <f t="array" ref="BB103">IFERROR(INDEX('Attendance-Slot-1'!$Q$2:$Q$1112,MATCH(1,('Attendance-Slot-1'!$A$2:$A$1112=$C103)*('Attendance-Slot-1'!$G$2:$G$1112=BB$2),0)),"No Data")</f>
        <v>P-S1_Onsite</v>
      </c>
      <c r="BC103" s="42" t="str" cm="1">
        <f t="array" ref="BC103">IFERROR(INDEX('Attendance-Slot-2'!$Q$2:$Q$2595,MATCH(1,('Attendance-Slot-2'!$A$2:$A$2595=$C103)*('Attendance-Slot-2'!$G$2:$G$2595=BB$2),0)),"No Data")</f>
        <v>No Data</v>
      </c>
      <c r="BD103" s="134">
        <f>VLOOKUP($AQ103,'Written Exam Marks'!$H:$Q,10,FALSE)</f>
        <v>29</v>
      </c>
      <c r="BE103" s="134">
        <f>VLOOKUP($AQ103,'Written Exam Marks'!$H:$Q,9,FALSE)</f>
        <v>40</v>
      </c>
      <c r="BF103" s="42" t="str">
        <f t="shared" si="93"/>
        <v>Present</v>
      </c>
      <c r="BG103" s="42" t="str">
        <f t="shared" si="94"/>
        <v>P-S1_Onsite</v>
      </c>
      <c r="BH103" s="147">
        <v>20</v>
      </c>
      <c r="BI103" s="147">
        <v>34</v>
      </c>
      <c r="BJ103" s="147">
        <v>54</v>
      </c>
      <c r="BK103" s="147">
        <v>60</v>
      </c>
      <c r="BL103" s="52" t="s">
        <v>3697</v>
      </c>
      <c r="BM103" s="52" t="s">
        <v>1606</v>
      </c>
      <c r="BN103" s="57" t="str">
        <f t="shared" si="95"/>
        <v>2025EM1100100-MDSDF403</v>
      </c>
      <c r="BO103" s="52" t="str">
        <f t="shared" si="96"/>
        <v>0 missed</v>
      </c>
      <c r="BP103" s="52" t="str">
        <f t="shared" si="97"/>
        <v>0 missed</v>
      </c>
      <c r="BQ103" s="52">
        <f t="shared" si="98"/>
        <v>1</v>
      </c>
      <c r="BR103" s="52">
        <f t="shared" si="99"/>
        <v>1</v>
      </c>
      <c r="BS103" s="56">
        <f t="shared" si="100"/>
        <v>1</v>
      </c>
      <c r="BT103" s="56">
        <f t="shared" si="101"/>
        <v>1</v>
      </c>
      <c r="BU103" s="52" t="str">
        <f t="shared" si="102"/>
        <v>0 missed</v>
      </c>
      <c r="BV103" s="51">
        <f t="shared" si="103"/>
        <v>2</v>
      </c>
      <c r="BW103" s="57">
        <f t="shared" si="104"/>
        <v>1</v>
      </c>
      <c r="BX103" s="57" t="str">
        <f t="shared" si="105"/>
        <v>Q-1 A-1 || Q Total-1, A Total-1</v>
      </c>
      <c r="BY103" s="51" t="str" cm="1">
        <f t="array" ref="BY103">IFERROR(INDEX('Attendance-Slot-1'!$Q$2:$Q$1112,MATCH(1,('Attendance-Slot-1'!$A$2:$A$1112=$C103)*('Attendance-Slot-1'!$G$2:$G$1112=BY$2),0)),"No Data")</f>
        <v>P-S1_Onsite</v>
      </c>
      <c r="BZ103" s="51" t="str" cm="1">
        <f t="array" ref="BZ103">IFERROR(INDEX('Attendance-Slot-2'!$Q$2:$Q$2595,MATCH(1,('Attendance-Slot-2'!$A$2:$A$2595=$C103)*('Attendance-Slot-2'!$G$2:$G$2595=BY$2),0)),"No Data")</f>
        <v>No Data</v>
      </c>
      <c r="CA103" s="135">
        <f>VLOOKUP($BN103,'Written Exam Marks'!$H:$Q,10,FALSE)</f>
        <v>29</v>
      </c>
      <c r="CB103" s="135">
        <f>VLOOKUP($BN103,'Written Exam Marks'!$H:$Q,9,FALSE)</f>
        <v>40</v>
      </c>
      <c r="CC103" s="51" t="str">
        <f t="shared" si="106"/>
        <v>Present</v>
      </c>
      <c r="CD103" s="51" t="str">
        <f t="shared" si="107"/>
        <v>P-S1_Onsite</v>
      </c>
      <c r="CE103" s="29">
        <v>20</v>
      </c>
      <c r="CF103" s="29">
        <v>20</v>
      </c>
      <c r="CG103" s="29">
        <v>20</v>
      </c>
      <c r="CH103" s="29">
        <v>60</v>
      </c>
      <c r="CI103" s="29">
        <v>60</v>
      </c>
      <c r="CJ103" s="61" t="s">
        <v>7343</v>
      </c>
      <c r="CK103" s="61" t="s">
        <v>1613</v>
      </c>
      <c r="CL103" s="10" t="str">
        <f t="shared" si="108"/>
        <v>2025EM1100100-MDSDF404</v>
      </c>
      <c r="CM103" s="61" t="str">
        <f t="shared" si="109"/>
        <v>0 missed</v>
      </c>
      <c r="CN103" s="61" t="str">
        <f t="shared" si="110"/>
        <v>0 missed</v>
      </c>
      <c r="CO103" s="111">
        <f t="shared" si="111"/>
        <v>2</v>
      </c>
      <c r="CP103" s="111">
        <f t="shared" si="112"/>
        <v>1</v>
      </c>
      <c r="CQ103" s="9">
        <f t="shared" si="113"/>
        <v>1</v>
      </c>
      <c r="CR103" s="9">
        <f t="shared" si="114"/>
        <v>1</v>
      </c>
      <c r="CS103" s="61" t="str">
        <f t="shared" si="115"/>
        <v>0 missed</v>
      </c>
      <c r="CT103" s="111">
        <f t="shared" si="116"/>
        <v>3</v>
      </c>
      <c r="CU103" s="10">
        <f t="shared" si="117"/>
        <v>1</v>
      </c>
      <c r="CV103" s="10" t="str">
        <f t="shared" si="118"/>
        <v>Q-2 A-1 || Q Total-2, A Total-1</v>
      </c>
      <c r="CW103" s="111" t="str" cm="1">
        <f t="array" ref="CW103">IFERROR(INDEX('Attendance-Slot-1'!$Q$2:$Q$1112,MATCH(1,('Attendance-Slot-1'!$A$2:$A$1112=$C103)*('Attendance-Slot-1'!$G$2:$G$1112=CW$2),0)),"No Data")</f>
        <v>No Data</v>
      </c>
      <c r="CX103" s="111" t="str" cm="1">
        <f t="array" ref="CX103">IFERROR(INDEX('Attendance-Slot-2'!$Q$2:$Q$2595,MATCH(1,('Attendance-Slot-2'!$A$2:$A$2595=$C103)*('Attendance-Slot-2'!$G$2:$G$2595=CW$2),0)),"No Data")</f>
        <v>P-S2_Onsite</v>
      </c>
      <c r="CY103" s="136">
        <f>VLOOKUP($CL103,'Written Exam Marks'!$H:$Q,10,FALSE)</f>
        <v>33</v>
      </c>
      <c r="CZ103" s="136">
        <f>VLOOKUP($CL103,'Written Exam Marks'!$H:$Q,9,FALSE)</f>
        <v>40</v>
      </c>
      <c r="DA103" s="111" t="str">
        <f t="shared" si="119"/>
        <v>Present</v>
      </c>
      <c r="DB103" s="111" t="str">
        <f t="shared" si="120"/>
        <v>P-S2_Onsite</v>
      </c>
      <c r="DC103" s="148">
        <v>5.5</v>
      </c>
      <c r="DD103" s="148">
        <v>7.75</v>
      </c>
      <c r="DE103" s="148">
        <v>9</v>
      </c>
      <c r="DF103" s="148">
        <v>12</v>
      </c>
      <c r="DG103" s="148">
        <v>18</v>
      </c>
      <c r="DH103" s="148">
        <v>52.25</v>
      </c>
      <c r="DI103" s="148">
        <v>65</v>
      </c>
      <c r="DJ103" s="66" t="s">
        <v>7351</v>
      </c>
      <c r="DK103" s="66" t="s">
        <v>1631</v>
      </c>
      <c r="DL103" s="68" t="str">
        <f t="shared" si="121"/>
        <v>2025EM1100100-MDSDF406</v>
      </c>
      <c r="DM103" s="66" t="str">
        <f t="shared" si="122"/>
        <v>0 missed</v>
      </c>
      <c r="DN103" s="66" t="str">
        <f t="shared" si="123"/>
        <v>0 missed</v>
      </c>
      <c r="DO103" s="62">
        <f t="shared" si="124"/>
        <v>3</v>
      </c>
      <c r="DP103" s="62">
        <f t="shared" si="125"/>
        <v>2</v>
      </c>
      <c r="DQ103" s="67">
        <f t="shared" si="126"/>
        <v>1</v>
      </c>
      <c r="DR103" s="67">
        <f t="shared" si="127"/>
        <v>1</v>
      </c>
      <c r="DS103" s="66" t="str">
        <f t="shared" si="128"/>
        <v>0 missed</v>
      </c>
      <c r="DT103" s="62">
        <f t="shared" si="129"/>
        <v>5</v>
      </c>
      <c r="DU103" s="68">
        <f t="shared" si="130"/>
        <v>1</v>
      </c>
      <c r="DV103" s="68" t="str">
        <f t="shared" si="131"/>
        <v>Q-3 A-2 || Q Total-3, A Total-2</v>
      </c>
      <c r="DW103" s="62" t="str" cm="1">
        <f t="array" ref="DW103">IFERROR(INDEX('Attendance-Slot-1'!$Q$2:$Q$1112,MATCH(1,('Attendance-Slot-1'!$A$2:$A$1112=$C103)*('Attendance-Slot-1'!$G$2:$G$1112=DW$2),0)),"No Data")</f>
        <v>No Data</v>
      </c>
      <c r="DX103" s="62" t="str" cm="1">
        <f t="array" ref="DX103">IFERROR(INDEX('Attendance-Slot-2'!$Q$2:$Q$2595,MATCH(1,('Attendance-Slot-2'!$A$2:$A$2595=$C103)*('Attendance-Slot-2'!$G$2:$G$2595=DW$2),0)),"No Data")</f>
        <v>P-S2_Onsite</v>
      </c>
      <c r="DY103" s="137">
        <f>VLOOKUP($DL103,'Written Exam Marks'!$H:$Q,10,FALSE)</f>
        <v>30</v>
      </c>
      <c r="DZ103" s="137">
        <f>VLOOKUP($DL103,'Written Exam Marks'!$H:$Q,9,FALSE)</f>
        <v>35</v>
      </c>
      <c r="EA103" s="62" t="str">
        <f t="shared" si="132"/>
        <v>Present</v>
      </c>
      <c r="EB103" s="62" t="str">
        <f t="shared" si="133"/>
        <v>P-S2_Onsite</v>
      </c>
      <c r="EC103" s="114" t="str">
        <f t="shared" si="70"/>
        <v>P-2, 
A-0, 
No Data-3</v>
      </c>
      <c r="ED103" s="114" t="str">
        <f t="shared" si="71"/>
        <v>P-3, 
A-0, 
No Data-2</v>
      </c>
      <c r="EE103" s="114" t="str">
        <f t="shared" si="134"/>
        <v>P-S2_Onsite</v>
      </c>
      <c r="EF103" s="114" t="str">
        <f t="shared" si="135"/>
        <v>P-S1_Onsite</v>
      </c>
      <c r="EG103" s="114" t="str">
        <f t="shared" si="136"/>
        <v>P-S1_Onsite</v>
      </c>
      <c r="EH103" s="114" t="str">
        <f t="shared" si="137"/>
        <v>P-S2_Onsite</v>
      </c>
      <c r="EI103" s="114" t="str">
        <f t="shared" si="138"/>
        <v>P-S2_Onsite</v>
      </c>
      <c r="EJ103" s="114" t="str">
        <f t="shared" si="139"/>
        <v>P-5, A-0, No Data-0</v>
      </c>
      <c r="EK103" s="114" t="s">
        <v>10453</v>
      </c>
      <c r="EL103" s="114">
        <v>30</v>
      </c>
      <c r="EM103" s="114">
        <v>10</v>
      </c>
      <c r="EN103" s="114">
        <v>56</v>
      </c>
      <c r="EO103" s="114">
        <v>96</v>
      </c>
      <c r="EP103" s="114" t="s">
        <v>7217</v>
      </c>
      <c r="EQ103" s="114" t="s">
        <v>1054</v>
      </c>
      <c r="ER103" s="114" t="s">
        <v>1989</v>
      </c>
      <c r="ES103" s="114"/>
      <c r="ET103" s="30" t="s">
        <v>1989</v>
      </c>
    </row>
    <row r="104" spans="1:150" x14ac:dyDescent="0.25">
      <c r="A104" s="114">
        <v>101</v>
      </c>
      <c r="B104" s="114" t="s">
        <v>7224</v>
      </c>
      <c r="C104" s="80" t="s">
        <v>1995</v>
      </c>
      <c r="D104" s="30" t="s">
        <v>1996</v>
      </c>
      <c r="E104" s="30" t="s">
        <v>1997</v>
      </c>
      <c r="F104" s="33" t="s">
        <v>7201</v>
      </c>
      <c r="G104" s="30" t="s">
        <v>1998</v>
      </c>
      <c r="H104" s="143">
        <v>15</v>
      </c>
      <c r="I104" s="143">
        <v>15</v>
      </c>
      <c r="J104" s="143">
        <v>20</v>
      </c>
      <c r="K104" s="143">
        <v>15</v>
      </c>
      <c r="L104" s="143">
        <v>65</v>
      </c>
      <c r="M104" s="143">
        <v>65</v>
      </c>
      <c r="N104" s="40" t="s">
        <v>7314</v>
      </c>
      <c r="O104" s="40" t="s">
        <v>1593</v>
      </c>
      <c r="P104" s="13" t="str">
        <f t="shared" si="72"/>
        <v>2025EM1100101-MDSDF401</v>
      </c>
      <c r="Q104" s="40" t="str">
        <f t="shared" si="73"/>
        <v>0 missed</v>
      </c>
      <c r="R104" s="40" t="str">
        <f t="shared" si="74"/>
        <v>0 missed</v>
      </c>
      <c r="S104" s="40">
        <f t="shared" si="75"/>
        <v>3</v>
      </c>
      <c r="T104" s="40">
        <f t="shared" si="76"/>
        <v>1</v>
      </c>
      <c r="U104" s="41">
        <f t="shared" si="77"/>
        <v>1</v>
      </c>
      <c r="V104" s="41">
        <f t="shared" si="78"/>
        <v>1</v>
      </c>
      <c r="W104" s="40" t="str">
        <f t="shared" si="79"/>
        <v>0 missed</v>
      </c>
      <c r="X104" s="113">
        <f t="shared" si="80"/>
        <v>4</v>
      </c>
      <c r="Y104" s="13">
        <f t="shared" si="81"/>
        <v>1</v>
      </c>
      <c r="Z104" s="13" t="str">
        <f t="shared" si="82"/>
        <v>Q-3 A-1 || Q Total-3, A Total-1</v>
      </c>
      <c r="AA104" s="113" t="str" cm="1">
        <f t="array" ref="AA104">IFERROR(INDEX('Attendance-Slot-1'!$Q$2:$Q$1112,MATCH(1,('Attendance-Slot-1'!$A$2:$A$1112=$C104)*('Attendance-Slot-1'!$G$2:$G$1112=AA$2),0)),"No Data")</f>
        <v>P-S1_Onsite</v>
      </c>
      <c r="AB104" s="113" t="str" cm="1">
        <f t="array" ref="AB104">IFERROR(INDEX('Attendance-Slot-2'!$Q$2:$Q$2595,MATCH(1,('Attendance-Slot-2'!$A$2:$A$2595=$C104)*('Attendance-Slot-2'!$G$2:$G$2595=AA$2),0)),"No Data")</f>
        <v>No Data</v>
      </c>
      <c r="AC104" s="133">
        <f>VLOOKUP($P104,'Written Exam Marks'!$H:$Q,10,FALSE)</f>
        <v>10.5</v>
      </c>
      <c r="AD104" s="133">
        <f>VLOOKUP($P104,'Written Exam Marks'!$H:$Q,9,FALSE)</f>
        <v>35</v>
      </c>
      <c r="AE104" s="113" t="str">
        <f t="shared" si="83"/>
        <v>Present</v>
      </c>
      <c r="AF104" s="113" t="str">
        <f t="shared" si="84"/>
        <v>P-S1_Onsite</v>
      </c>
      <c r="AG104" s="146">
        <v>9.5</v>
      </c>
      <c r="AH104" s="146">
        <v>10</v>
      </c>
      <c r="AI104" s="146">
        <v>10</v>
      </c>
      <c r="AJ104" s="146">
        <v>10</v>
      </c>
      <c r="AK104" s="146">
        <v>10</v>
      </c>
      <c r="AL104" s="146">
        <v>10</v>
      </c>
      <c r="AM104" s="146">
        <v>59.5</v>
      </c>
      <c r="AN104" s="146">
        <v>60</v>
      </c>
      <c r="AO104" s="43" t="s">
        <v>7336</v>
      </c>
      <c r="AP104" s="43" t="s">
        <v>1598</v>
      </c>
      <c r="AQ104" s="50" t="str">
        <f t="shared" si="85"/>
        <v>2025EM1100101-MDSDF402</v>
      </c>
      <c r="AR104" s="43" t="str">
        <f t="shared" si="86"/>
        <v>0 missed</v>
      </c>
      <c r="AS104" s="47" t="s">
        <v>7342</v>
      </c>
      <c r="AT104" s="43">
        <f t="shared" si="87"/>
        <v>6</v>
      </c>
      <c r="AU104" s="48" t="s">
        <v>7342</v>
      </c>
      <c r="AV104" s="49">
        <f t="shared" si="88"/>
        <v>1</v>
      </c>
      <c r="AW104" s="48" t="s">
        <v>7342</v>
      </c>
      <c r="AX104" s="43" t="str">
        <f t="shared" si="89"/>
        <v>0 missed</v>
      </c>
      <c r="AY104" s="42">
        <f t="shared" si="90"/>
        <v>6</v>
      </c>
      <c r="AZ104" s="50">
        <f t="shared" si="91"/>
        <v>1</v>
      </c>
      <c r="BA104" s="50" t="str">
        <f t="shared" si="92"/>
        <v>Q-6 A-- || Q Total-6, A Total-0</v>
      </c>
      <c r="BB104" s="42" t="str" cm="1">
        <f t="array" ref="BB104">IFERROR(INDEX('Attendance-Slot-1'!$Q$2:$Q$1112,MATCH(1,('Attendance-Slot-1'!$A$2:$A$1112=$C104)*('Attendance-Slot-1'!$G$2:$G$1112=BB$2),0)),"No Data")</f>
        <v>P-S1_Onsite</v>
      </c>
      <c r="BC104" s="42" t="str" cm="1">
        <f t="array" ref="BC104">IFERROR(INDEX('Attendance-Slot-2'!$Q$2:$Q$2595,MATCH(1,('Attendance-Slot-2'!$A$2:$A$2595=$C104)*('Attendance-Slot-2'!$G$2:$G$2595=BB$2),0)),"No Data")</f>
        <v>No Data</v>
      </c>
      <c r="BD104" s="134">
        <f>VLOOKUP($AQ104,'Written Exam Marks'!$H:$Q,10,FALSE)</f>
        <v>18</v>
      </c>
      <c r="BE104" s="134">
        <f>VLOOKUP($AQ104,'Written Exam Marks'!$H:$Q,9,FALSE)</f>
        <v>40</v>
      </c>
      <c r="BF104" s="42" t="str">
        <f t="shared" si="93"/>
        <v>Present</v>
      </c>
      <c r="BG104" s="42" t="str">
        <f t="shared" si="94"/>
        <v>P-S1_Onsite</v>
      </c>
      <c r="BH104" s="147">
        <v>20</v>
      </c>
      <c r="BI104" s="147">
        <v>19</v>
      </c>
      <c r="BJ104" s="147">
        <v>39</v>
      </c>
      <c r="BK104" s="147">
        <v>60</v>
      </c>
      <c r="BL104" s="52" t="s">
        <v>3697</v>
      </c>
      <c r="BM104" s="52" t="s">
        <v>1606</v>
      </c>
      <c r="BN104" s="57" t="str">
        <f t="shared" si="95"/>
        <v>2025EM1100101-MDSDF403</v>
      </c>
      <c r="BO104" s="52" t="str">
        <f t="shared" si="96"/>
        <v>0 missed</v>
      </c>
      <c r="BP104" s="52" t="str">
        <f t="shared" si="97"/>
        <v>0 missed</v>
      </c>
      <c r="BQ104" s="52">
        <f t="shared" si="98"/>
        <v>1</v>
      </c>
      <c r="BR104" s="52">
        <f t="shared" si="99"/>
        <v>1</v>
      </c>
      <c r="BS104" s="56">
        <f t="shared" si="100"/>
        <v>1</v>
      </c>
      <c r="BT104" s="56">
        <f t="shared" si="101"/>
        <v>1</v>
      </c>
      <c r="BU104" s="52" t="str">
        <f t="shared" si="102"/>
        <v>0 missed</v>
      </c>
      <c r="BV104" s="51">
        <f t="shared" si="103"/>
        <v>2</v>
      </c>
      <c r="BW104" s="57">
        <f t="shared" si="104"/>
        <v>1</v>
      </c>
      <c r="BX104" s="57" t="str">
        <f t="shared" si="105"/>
        <v>Q-1 A-1 || Q Total-1, A Total-1</v>
      </c>
      <c r="BY104" s="51" t="str" cm="1">
        <f t="array" ref="BY104">IFERROR(INDEX('Attendance-Slot-1'!$Q$2:$Q$1112,MATCH(1,('Attendance-Slot-1'!$A$2:$A$1112=$C104)*('Attendance-Slot-1'!$G$2:$G$1112=BY$2),0)),"No Data")</f>
        <v>P-S1_Onsite</v>
      </c>
      <c r="BZ104" s="51" t="str" cm="1">
        <f t="array" ref="BZ104">IFERROR(INDEX('Attendance-Slot-2'!$Q$2:$Q$2595,MATCH(1,('Attendance-Slot-2'!$A$2:$A$2595=$C104)*('Attendance-Slot-2'!$G$2:$G$2595=BY$2),0)),"No Data")</f>
        <v>No Data</v>
      </c>
      <c r="CA104" s="135">
        <f>VLOOKUP($BN104,'Written Exam Marks'!$H:$Q,10,FALSE)</f>
        <v>16.5</v>
      </c>
      <c r="CB104" s="135">
        <f>VLOOKUP($BN104,'Written Exam Marks'!$H:$Q,9,FALSE)</f>
        <v>40</v>
      </c>
      <c r="CC104" s="51" t="str">
        <f t="shared" si="106"/>
        <v>Present</v>
      </c>
      <c r="CD104" s="51" t="str">
        <f t="shared" si="107"/>
        <v>P-S1_Onsite</v>
      </c>
      <c r="CE104" s="29">
        <v>19</v>
      </c>
      <c r="CF104" s="29" t="s">
        <v>5</v>
      </c>
      <c r="CG104" s="29">
        <v>18</v>
      </c>
      <c r="CH104" s="29">
        <v>37</v>
      </c>
      <c r="CI104" s="29">
        <v>60</v>
      </c>
      <c r="CJ104" s="61" t="s">
        <v>7343</v>
      </c>
      <c r="CK104" s="61" t="s">
        <v>1613</v>
      </c>
      <c r="CL104" s="10" t="str">
        <f t="shared" si="108"/>
        <v>2025EM1100101-MDSDF404</v>
      </c>
      <c r="CM104" s="61" t="str">
        <f t="shared" si="109"/>
        <v>1 missed</v>
      </c>
      <c r="CN104" s="61" t="str">
        <f t="shared" si="110"/>
        <v>0 missed</v>
      </c>
      <c r="CO104" s="111">
        <f t="shared" si="111"/>
        <v>1</v>
      </c>
      <c r="CP104" s="111">
        <f t="shared" si="112"/>
        <v>1</v>
      </c>
      <c r="CQ104" s="9">
        <f t="shared" si="113"/>
        <v>0.5</v>
      </c>
      <c r="CR104" s="9">
        <f t="shared" si="114"/>
        <v>1</v>
      </c>
      <c r="CS104" s="61" t="str">
        <f t="shared" si="115"/>
        <v>1 missed</v>
      </c>
      <c r="CT104" s="111">
        <f t="shared" si="116"/>
        <v>2</v>
      </c>
      <c r="CU104" s="10">
        <f t="shared" si="117"/>
        <v>0.66666666666666663</v>
      </c>
      <c r="CV104" s="10" t="str">
        <f t="shared" si="118"/>
        <v>Q-1 A-1 || Q Total-2, A Total-1</v>
      </c>
      <c r="CW104" s="111" t="str" cm="1">
        <f t="array" ref="CW104">IFERROR(INDEX('Attendance-Slot-1'!$Q$2:$Q$1112,MATCH(1,('Attendance-Slot-1'!$A$2:$A$1112=$C104)*('Attendance-Slot-1'!$G$2:$G$1112=CW$2),0)),"No Data")</f>
        <v>P-S1_Onsite</v>
      </c>
      <c r="CX104" s="111" t="str" cm="1">
        <f t="array" ref="CX104">IFERROR(INDEX('Attendance-Slot-2'!$Q$2:$Q$2595,MATCH(1,('Attendance-Slot-2'!$A$2:$A$2595=$C104)*('Attendance-Slot-2'!$G$2:$G$2595=CW$2),0)),"No Data")</f>
        <v>No Data</v>
      </c>
      <c r="CY104" s="136">
        <f>VLOOKUP($CL104,'Written Exam Marks'!$H:$Q,10,FALSE)</f>
        <v>26</v>
      </c>
      <c r="CZ104" s="136">
        <f>VLOOKUP($CL104,'Written Exam Marks'!$H:$Q,9,FALSE)</f>
        <v>40</v>
      </c>
      <c r="DA104" s="111" t="str">
        <f t="shared" si="119"/>
        <v>Present</v>
      </c>
      <c r="DB104" s="111" t="str">
        <f t="shared" si="120"/>
        <v>P-S1_Onsite</v>
      </c>
      <c r="DC104" s="148">
        <v>4.5</v>
      </c>
      <c r="DD104" s="148">
        <v>6.75</v>
      </c>
      <c r="DE104" s="148">
        <v>7</v>
      </c>
      <c r="DF104" s="148">
        <v>12</v>
      </c>
      <c r="DG104" s="148">
        <v>18</v>
      </c>
      <c r="DH104" s="148">
        <v>48.25</v>
      </c>
      <c r="DI104" s="148">
        <v>65</v>
      </c>
      <c r="DJ104" s="66" t="s">
        <v>7351</v>
      </c>
      <c r="DK104" s="66" t="s">
        <v>1631</v>
      </c>
      <c r="DL104" s="68" t="str">
        <f t="shared" si="121"/>
        <v>2025EM1100101-MDSDF406</v>
      </c>
      <c r="DM104" s="66" t="str">
        <f t="shared" si="122"/>
        <v>0 missed</v>
      </c>
      <c r="DN104" s="66" t="str">
        <f t="shared" si="123"/>
        <v>0 missed</v>
      </c>
      <c r="DO104" s="62">
        <f t="shared" si="124"/>
        <v>3</v>
      </c>
      <c r="DP104" s="62">
        <f t="shared" si="125"/>
        <v>2</v>
      </c>
      <c r="DQ104" s="67">
        <f t="shared" si="126"/>
        <v>1</v>
      </c>
      <c r="DR104" s="67">
        <f t="shared" si="127"/>
        <v>1</v>
      </c>
      <c r="DS104" s="66" t="str">
        <f t="shared" si="128"/>
        <v>0 missed</v>
      </c>
      <c r="DT104" s="62">
        <f t="shared" si="129"/>
        <v>5</v>
      </c>
      <c r="DU104" s="68">
        <f t="shared" si="130"/>
        <v>1</v>
      </c>
      <c r="DV104" s="68" t="str">
        <f t="shared" si="131"/>
        <v>Q-3 A-2 || Q Total-3, A Total-2</v>
      </c>
      <c r="DW104" s="62" t="str" cm="1">
        <f t="array" ref="DW104">IFERROR(INDEX('Attendance-Slot-1'!$Q$2:$Q$1112,MATCH(1,('Attendance-Slot-1'!$A$2:$A$1112=$C104)*('Attendance-Slot-1'!$G$2:$G$1112=DW$2),0)),"No Data")</f>
        <v>P-S1_Onsite</v>
      </c>
      <c r="DX104" s="62" t="str" cm="1">
        <f t="array" ref="DX104">IFERROR(INDEX('Attendance-Slot-2'!$Q$2:$Q$2595,MATCH(1,('Attendance-Slot-2'!$A$2:$A$2595=$C104)*('Attendance-Slot-2'!$G$2:$G$2595=DW$2),0)),"No Data")</f>
        <v>No Data</v>
      </c>
      <c r="DY104" s="137">
        <f>VLOOKUP($DL104,'Written Exam Marks'!$H:$Q,10,FALSE)</f>
        <v>25</v>
      </c>
      <c r="DZ104" s="137">
        <f>VLOOKUP($DL104,'Written Exam Marks'!$H:$Q,9,FALSE)</f>
        <v>35</v>
      </c>
      <c r="EA104" s="62" t="str">
        <f t="shared" si="132"/>
        <v>Present</v>
      </c>
      <c r="EB104" s="62" t="str">
        <f t="shared" si="133"/>
        <v>P-S1_Onsite</v>
      </c>
      <c r="EC104" s="114" t="str">
        <f t="shared" si="70"/>
        <v>P-5, 
A-0, 
No Data-0</v>
      </c>
      <c r="ED104" s="114" t="str">
        <f t="shared" si="71"/>
        <v>P-0, 
A-0, 
No Data-5</v>
      </c>
      <c r="EE104" s="114" t="str">
        <f t="shared" si="134"/>
        <v>P-S1_Onsite</v>
      </c>
      <c r="EF104" s="114" t="str">
        <f t="shared" si="135"/>
        <v>P-S1_Onsite</v>
      </c>
      <c r="EG104" s="114" t="str">
        <f t="shared" si="136"/>
        <v>P-S1_Onsite</v>
      </c>
      <c r="EH104" s="114" t="str">
        <f t="shared" si="137"/>
        <v>P-S1_Onsite</v>
      </c>
      <c r="EI104" s="114" t="str">
        <f t="shared" si="138"/>
        <v>P-S1_Onsite</v>
      </c>
      <c r="EJ104" s="114" t="str">
        <f t="shared" si="139"/>
        <v>P-5, A-0, No Data-0</v>
      </c>
      <c r="EK104" s="114" t="s">
        <v>10453</v>
      </c>
      <c r="EL104" s="114">
        <v>28</v>
      </c>
      <c r="EM104" s="114">
        <v>10</v>
      </c>
      <c r="EN104" s="114">
        <v>53</v>
      </c>
      <c r="EO104" s="114">
        <v>91</v>
      </c>
      <c r="EP104" s="114" t="s">
        <v>7217</v>
      </c>
      <c r="EQ104" s="114" t="s">
        <v>1054</v>
      </c>
      <c r="ER104" s="114" t="s">
        <v>1995</v>
      </c>
      <c r="ES104" s="114"/>
      <c r="ET104" s="30" t="s">
        <v>1995</v>
      </c>
    </row>
    <row r="105" spans="1:150" x14ac:dyDescent="0.25">
      <c r="A105" s="114">
        <v>102</v>
      </c>
      <c r="B105" s="114" t="s">
        <v>7224</v>
      </c>
      <c r="C105" s="80" t="s">
        <v>2004</v>
      </c>
      <c r="D105" s="30" t="s">
        <v>2005</v>
      </c>
      <c r="E105" s="30" t="s">
        <v>7246</v>
      </c>
      <c r="F105" s="33" t="s">
        <v>7201</v>
      </c>
      <c r="G105" s="30" t="s">
        <v>2007</v>
      </c>
      <c r="H105" s="143">
        <v>14</v>
      </c>
      <c r="I105" s="143">
        <v>15</v>
      </c>
      <c r="J105" s="143">
        <v>18</v>
      </c>
      <c r="K105" s="143">
        <v>15</v>
      </c>
      <c r="L105" s="143">
        <v>62</v>
      </c>
      <c r="M105" s="143">
        <v>65</v>
      </c>
      <c r="N105" s="40" t="s">
        <v>7314</v>
      </c>
      <c r="O105" s="40" t="s">
        <v>1593</v>
      </c>
      <c r="P105" s="13" t="str">
        <f t="shared" si="72"/>
        <v>2025EM1100102-MDSDF401</v>
      </c>
      <c r="Q105" s="40" t="str">
        <f t="shared" si="73"/>
        <v>0 missed</v>
      </c>
      <c r="R105" s="40" t="str">
        <f t="shared" si="74"/>
        <v>0 missed</v>
      </c>
      <c r="S105" s="40">
        <f t="shared" si="75"/>
        <v>3</v>
      </c>
      <c r="T105" s="40">
        <f t="shared" si="76"/>
        <v>1</v>
      </c>
      <c r="U105" s="41">
        <f t="shared" si="77"/>
        <v>1</v>
      </c>
      <c r="V105" s="41">
        <f t="shared" si="78"/>
        <v>1</v>
      </c>
      <c r="W105" s="40" t="str">
        <f t="shared" si="79"/>
        <v>0 missed</v>
      </c>
      <c r="X105" s="113">
        <f t="shared" si="80"/>
        <v>4</v>
      </c>
      <c r="Y105" s="13">
        <f t="shared" si="81"/>
        <v>1</v>
      </c>
      <c r="Z105" s="13" t="str">
        <f t="shared" si="82"/>
        <v>Q-3 A-1 || Q Total-3, A Total-1</v>
      </c>
      <c r="AA105" s="113" t="str" cm="1">
        <f t="array" ref="AA105">IFERROR(INDEX('Attendance-Slot-1'!$Q$2:$Q$1112,MATCH(1,('Attendance-Slot-1'!$A$2:$A$1112=$C105)*('Attendance-Slot-1'!$G$2:$G$1112=AA$2),0)),"No Data")</f>
        <v>P-S1_Onsite</v>
      </c>
      <c r="AB105" s="113" t="str" cm="1">
        <f t="array" ref="AB105">IFERROR(INDEX('Attendance-Slot-2'!$Q$2:$Q$2595,MATCH(1,('Attendance-Slot-2'!$A$2:$A$2595=$C105)*('Attendance-Slot-2'!$G$2:$G$2595=AA$2),0)),"No Data")</f>
        <v>No Data</v>
      </c>
      <c r="AC105" s="133">
        <f>VLOOKUP($P105,'Written Exam Marks'!$H:$Q,10,FALSE)</f>
        <v>15</v>
      </c>
      <c r="AD105" s="133">
        <f>VLOOKUP($P105,'Written Exam Marks'!$H:$Q,9,FALSE)</f>
        <v>35</v>
      </c>
      <c r="AE105" s="113" t="str">
        <f t="shared" si="83"/>
        <v>Present</v>
      </c>
      <c r="AF105" s="113" t="str">
        <f t="shared" si="84"/>
        <v>P-S1_Onsite</v>
      </c>
      <c r="AG105" s="146">
        <v>9.5</v>
      </c>
      <c r="AH105" s="146">
        <v>9.5</v>
      </c>
      <c r="AI105" s="146">
        <v>10</v>
      </c>
      <c r="AJ105" s="146">
        <v>10</v>
      </c>
      <c r="AK105" s="146">
        <v>10</v>
      </c>
      <c r="AL105" s="146">
        <v>10</v>
      </c>
      <c r="AM105" s="146">
        <v>59</v>
      </c>
      <c r="AN105" s="146">
        <v>60</v>
      </c>
      <c r="AO105" s="43" t="s">
        <v>7336</v>
      </c>
      <c r="AP105" s="43" t="s">
        <v>1598</v>
      </c>
      <c r="AQ105" s="50" t="str">
        <f t="shared" si="85"/>
        <v>2025EM1100102-MDSDF402</v>
      </c>
      <c r="AR105" s="43" t="str">
        <f t="shared" si="86"/>
        <v>0 missed</v>
      </c>
      <c r="AS105" s="47" t="s">
        <v>7342</v>
      </c>
      <c r="AT105" s="43">
        <f t="shared" si="87"/>
        <v>6</v>
      </c>
      <c r="AU105" s="48" t="s">
        <v>7342</v>
      </c>
      <c r="AV105" s="49">
        <f t="shared" si="88"/>
        <v>1</v>
      </c>
      <c r="AW105" s="48" t="s">
        <v>7342</v>
      </c>
      <c r="AX105" s="43" t="str">
        <f t="shared" si="89"/>
        <v>0 missed</v>
      </c>
      <c r="AY105" s="42">
        <f t="shared" si="90"/>
        <v>6</v>
      </c>
      <c r="AZ105" s="50">
        <f t="shared" si="91"/>
        <v>1</v>
      </c>
      <c r="BA105" s="50" t="str">
        <f t="shared" si="92"/>
        <v>Q-6 A-- || Q Total-6, A Total-0</v>
      </c>
      <c r="BB105" s="42" t="str" cm="1">
        <f t="array" ref="BB105">IFERROR(INDEX('Attendance-Slot-1'!$Q$2:$Q$1112,MATCH(1,('Attendance-Slot-1'!$A$2:$A$1112=$C105)*('Attendance-Slot-1'!$G$2:$G$1112=BB$2),0)),"No Data")</f>
        <v>P-S1_Onsite</v>
      </c>
      <c r="BC105" s="42" t="str" cm="1">
        <f t="array" ref="BC105">IFERROR(INDEX('Attendance-Slot-2'!$Q$2:$Q$2595,MATCH(1,('Attendance-Slot-2'!$A$2:$A$2595=$C105)*('Attendance-Slot-2'!$G$2:$G$2595=BB$2),0)),"No Data")</f>
        <v>No Data</v>
      </c>
      <c r="BD105" s="134">
        <f>VLOOKUP($AQ105,'Written Exam Marks'!$H:$Q,10,FALSE)</f>
        <v>26</v>
      </c>
      <c r="BE105" s="134">
        <f>VLOOKUP($AQ105,'Written Exam Marks'!$H:$Q,9,FALSE)</f>
        <v>40</v>
      </c>
      <c r="BF105" s="42" t="str">
        <f t="shared" si="93"/>
        <v>Present</v>
      </c>
      <c r="BG105" s="42" t="str">
        <f t="shared" si="94"/>
        <v>P-S1_Onsite</v>
      </c>
      <c r="BH105" s="147">
        <v>20</v>
      </c>
      <c r="BI105" s="147">
        <v>18</v>
      </c>
      <c r="BJ105" s="147">
        <v>38</v>
      </c>
      <c r="BK105" s="147">
        <v>60</v>
      </c>
      <c r="BL105" s="52" t="s">
        <v>3697</v>
      </c>
      <c r="BM105" s="52" t="s">
        <v>1606</v>
      </c>
      <c r="BN105" s="57" t="str">
        <f t="shared" si="95"/>
        <v>2025EM1100102-MDSDF403</v>
      </c>
      <c r="BO105" s="52" t="str">
        <f t="shared" si="96"/>
        <v>0 missed</v>
      </c>
      <c r="BP105" s="52" t="str">
        <f t="shared" si="97"/>
        <v>0 missed</v>
      </c>
      <c r="BQ105" s="52">
        <f t="shared" si="98"/>
        <v>1</v>
      </c>
      <c r="BR105" s="52">
        <f t="shared" si="99"/>
        <v>1</v>
      </c>
      <c r="BS105" s="56">
        <f t="shared" si="100"/>
        <v>1</v>
      </c>
      <c r="BT105" s="56">
        <f t="shared" si="101"/>
        <v>1</v>
      </c>
      <c r="BU105" s="52" t="str">
        <f t="shared" si="102"/>
        <v>0 missed</v>
      </c>
      <c r="BV105" s="51">
        <f t="shared" si="103"/>
        <v>2</v>
      </c>
      <c r="BW105" s="57">
        <f t="shared" si="104"/>
        <v>1</v>
      </c>
      <c r="BX105" s="57" t="str">
        <f t="shared" si="105"/>
        <v>Q-1 A-1 || Q Total-1, A Total-1</v>
      </c>
      <c r="BY105" s="51" t="str" cm="1">
        <f t="array" ref="BY105">IFERROR(INDEX('Attendance-Slot-1'!$Q$2:$Q$1112,MATCH(1,('Attendance-Slot-1'!$A$2:$A$1112=$C105)*('Attendance-Slot-1'!$G$2:$G$1112=BY$2),0)),"No Data")</f>
        <v>No Data</v>
      </c>
      <c r="BZ105" s="51" t="str" cm="1">
        <f t="array" ref="BZ105">IFERROR(INDEX('Attendance-Slot-2'!$Q$2:$Q$2595,MATCH(1,('Attendance-Slot-2'!$A$2:$A$2595=$C105)*('Attendance-Slot-2'!$G$2:$G$2595=BY$2),0)),"No Data")</f>
        <v>P-S2_Onsite</v>
      </c>
      <c r="CA105" s="135">
        <f>VLOOKUP($BN105,'Written Exam Marks'!$H:$Q,10,FALSE)</f>
        <v>27</v>
      </c>
      <c r="CB105" s="135">
        <f>VLOOKUP($BN105,'Written Exam Marks'!$H:$Q,9,FALSE)</f>
        <v>40</v>
      </c>
      <c r="CC105" s="51" t="str">
        <f t="shared" si="106"/>
        <v>Present</v>
      </c>
      <c r="CD105" s="51" t="str">
        <f t="shared" si="107"/>
        <v>P-S2_Onsite</v>
      </c>
      <c r="CE105" s="29">
        <v>20</v>
      </c>
      <c r="CF105" s="29">
        <v>20</v>
      </c>
      <c r="CG105" s="29">
        <v>20</v>
      </c>
      <c r="CH105" s="29">
        <v>60</v>
      </c>
      <c r="CI105" s="29">
        <v>60</v>
      </c>
      <c r="CJ105" s="61" t="s">
        <v>7343</v>
      </c>
      <c r="CK105" s="61" t="s">
        <v>1613</v>
      </c>
      <c r="CL105" s="10" t="str">
        <f t="shared" si="108"/>
        <v>2025EM1100102-MDSDF404</v>
      </c>
      <c r="CM105" s="61" t="str">
        <f t="shared" si="109"/>
        <v>0 missed</v>
      </c>
      <c r="CN105" s="61" t="str">
        <f t="shared" si="110"/>
        <v>0 missed</v>
      </c>
      <c r="CO105" s="111">
        <f t="shared" si="111"/>
        <v>2</v>
      </c>
      <c r="CP105" s="111">
        <f t="shared" si="112"/>
        <v>1</v>
      </c>
      <c r="CQ105" s="9">
        <f t="shared" si="113"/>
        <v>1</v>
      </c>
      <c r="CR105" s="9">
        <f t="shared" si="114"/>
        <v>1</v>
      </c>
      <c r="CS105" s="61" t="str">
        <f t="shared" si="115"/>
        <v>0 missed</v>
      </c>
      <c r="CT105" s="111">
        <f t="shared" si="116"/>
        <v>3</v>
      </c>
      <c r="CU105" s="10">
        <f t="shared" si="117"/>
        <v>1</v>
      </c>
      <c r="CV105" s="10" t="str">
        <f t="shared" si="118"/>
        <v>Q-2 A-1 || Q Total-2, A Total-1</v>
      </c>
      <c r="CW105" s="111" t="str" cm="1">
        <f t="array" ref="CW105">IFERROR(INDEX('Attendance-Slot-1'!$Q$2:$Q$1112,MATCH(1,('Attendance-Slot-1'!$A$2:$A$1112=$C105)*('Attendance-Slot-1'!$G$2:$G$1112=CW$2),0)),"No Data")</f>
        <v>P-S1_Onsite</v>
      </c>
      <c r="CX105" s="111" t="str" cm="1">
        <f t="array" ref="CX105">IFERROR(INDEX('Attendance-Slot-2'!$Q$2:$Q$2595,MATCH(1,('Attendance-Slot-2'!$A$2:$A$2595=$C105)*('Attendance-Slot-2'!$G$2:$G$2595=CW$2),0)),"No Data")</f>
        <v>No Data</v>
      </c>
      <c r="CY105" s="136">
        <f>VLOOKUP($CL105,'Written Exam Marks'!$H:$Q,10,FALSE)</f>
        <v>29.25</v>
      </c>
      <c r="CZ105" s="136">
        <f>VLOOKUP($CL105,'Written Exam Marks'!$H:$Q,9,FALSE)</f>
        <v>40</v>
      </c>
      <c r="DA105" s="111" t="str">
        <f t="shared" si="119"/>
        <v>Present</v>
      </c>
      <c r="DB105" s="111" t="str">
        <f t="shared" si="120"/>
        <v>P-S1_Onsite</v>
      </c>
      <c r="DC105" s="148">
        <v>5.5</v>
      </c>
      <c r="DD105" s="148">
        <v>7.25</v>
      </c>
      <c r="DE105" s="148">
        <v>8</v>
      </c>
      <c r="DF105" s="148">
        <v>20</v>
      </c>
      <c r="DG105" s="148">
        <v>18</v>
      </c>
      <c r="DH105" s="148">
        <v>58.75</v>
      </c>
      <c r="DI105" s="148">
        <v>65</v>
      </c>
      <c r="DJ105" s="66" t="s">
        <v>7351</v>
      </c>
      <c r="DK105" s="66" t="s">
        <v>1631</v>
      </c>
      <c r="DL105" s="68" t="str">
        <f t="shared" si="121"/>
        <v>2025EM1100102-MDSDF406</v>
      </c>
      <c r="DM105" s="66" t="str">
        <f t="shared" si="122"/>
        <v>0 missed</v>
      </c>
      <c r="DN105" s="66" t="str">
        <f t="shared" si="123"/>
        <v>0 missed</v>
      </c>
      <c r="DO105" s="62">
        <f t="shared" si="124"/>
        <v>3</v>
      </c>
      <c r="DP105" s="62">
        <f t="shared" si="125"/>
        <v>2</v>
      </c>
      <c r="DQ105" s="67">
        <f t="shared" si="126"/>
        <v>1</v>
      </c>
      <c r="DR105" s="67">
        <f t="shared" si="127"/>
        <v>1</v>
      </c>
      <c r="DS105" s="66" t="str">
        <f t="shared" si="128"/>
        <v>0 missed</v>
      </c>
      <c r="DT105" s="62">
        <f t="shared" si="129"/>
        <v>5</v>
      </c>
      <c r="DU105" s="68">
        <f t="shared" si="130"/>
        <v>1</v>
      </c>
      <c r="DV105" s="68" t="str">
        <f t="shared" si="131"/>
        <v>Q-3 A-2 || Q Total-3, A Total-2</v>
      </c>
      <c r="DW105" s="62" t="str" cm="1">
        <f t="array" ref="DW105">IFERROR(INDEX('Attendance-Slot-1'!$Q$2:$Q$1112,MATCH(1,('Attendance-Slot-1'!$A$2:$A$1112=$C105)*('Attendance-Slot-1'!$G$2:$G$1112=DW$2),0)),"No Data")</f>
        <v>No Data</v>
      </c>
      <c r="DX105" s="62" t="str" cm="1">
        <f t="array" ref="DX105">IFERROR(INDEX('Attendance-Slot-2'!$Q$2:$Q$2595,MATCH(1,('Attendance-Slot-2'!$A$2:$A$2595=$C105)*('Attendance-Slot-2'!$G$2:$G$2595=DW$2),0)),"No Data")</f>
        <v>P-S2_Onsite</v>
      </c>
      <c r="DY105" s="137">
        <f>VLOOKUP($DL105,'Written Exam Marks'!$H:$Q,10,FALSE)</f>
        <v>26</v>
      </c>
      <c r="DZ105" s="137">
        <f>VLOOKUP($DL105,'Written Exam Marks'!$H:$Q,9,FALSE)</f>
        <v>35</v>
      </c>
      <c r="EA105" s="62" t="str">
        <f t="shared" si="132"/>
        <v>Present</v>
      </c>
      <c r="EB105" s="62" t="str">
        <f t="shared" si="133"/>
        <v>P-S2_Onsite</v>
      </c>
      <c r="EC105" s="114" t="str">
        <f t="shared" si="70"/>
        <v>P-3, 
A-0, 
No Data-2</v>
      </c>
      <c r="ED105" s="114" t="str">
        <f t="shared" si="71"/>
        <v>P-2, 
A-0, 
No Data-3</v>
      </c>
      <c r="EE105" s="114" t="str">
        <f t="shared" si="134"/>
        <v>P-S1_Onsite</v>
      </c>
      <c r="EF105" s="114" t="str">
        <f t="shared" si="135"/>
        <v>P-S1_Onsite</v>
      </c>
      <c r="EG105" s="114" t="str">
        <f t="shared" si="136"/>
        <v>P-S2_Onsite</v>
      </c>
      <c r="EH105" s="114" t="str">
        <f t="shared" si="137"/>
        <v>P-S1_Onsite</v>
      </c>
      <c r="EI105" s="114" t="str">
        <f t="shared" si="138"/>
        <v>P-S2_Onsite</v>
      </c>
      <c r="EJ105" s="114" t="str">
        <f t="shared" si="139"/>
        <v>P-5, A-0, No Data-0</v>
      </c>
      <c r="EK105" s="114" t="s">
        <v>10453</v>
      </c>
      <c r="EL105" s="114">
        <v>21.5</v>
      </c>
      <c r="EM105" s="114">
        <v>10</v>
      </c>
      <c r="EN105" s="114">
        <v>60</v>
      </c>
      <c r="EO105" s="114">
        <v>91.5</v>
      </c>
      <c r="EP105" s="114" t="s">
        <v>7217</v>
      </c>
      <c r="EQ105" s="114" t="s">
        <v>1054</v>
      </c>
      <c r="ER105" s="114" t="s">
        <v>2004</v>
      </c>
      <c r="ES105" s="114"/>
      <c r="ET105" s="30" t="s">
        <v>2004</v>
      </c>
    </row>
    <row r="106" spans="1:150" x14ac:dyDescent="0.25">
      <c r="A106" s="114">
        <v>103</v>
      </c>
      <c r="B106" s="114" t="s">
        <v>7224</v>
      </c>
      <c r="C106" s="80" t="s">
        <v>2011</v>
      </c>
      <c r="D106" s="30" t="s">
        <v>2012</v>
      </c>
      <c r="E106" s="30" t="s">
        <v>2013</v>
      </c>
      <c r="F106" s="33" t="s">
        <v>7202</v>
      </c>
      <c r="G106" s="30" t="s">
        <v>2014</v>
      </c>
      <c r="H106" s="143">
        <v>15</v>
      </c>
      <c r="I106" s="143">
        <v>15</v>
      </c>
      <c r="J106" s="143">
        <v>20</v>
      </c>
      <c r="K106" s="143">
        <v>15</v>
      </c>
      <c r="L106" s="143">
        <v>65</v>
      </c>
      <c r="M106" s="143">
        <v>65</v>
      </c>
      <c r="N106" s="40" t="s">
        <v>7314</v>
      </c>
      <c r="O106" s="40" t="s">
        <v>1593</v>
      </c>
      <c r="P106" s="13" t="str">
        <f t="shared" si="72"/>
        <v>2025EM1100103-MDSDF401</v>
      </c>
      <c r="Q106" s="40" t="str">
        <f t="shared" si="73"/>
        <v>0 missed</v>
      </c>
      <c r="R106" s="40" t="str">
        <f t="shared" si="74"/>
        <v>0 missed</v>
      </c>
      <c r="S106" s="40">
        <f t="shared" si="75"/>
        <v>3</v>
      </c>
      <c r="T106" s="40">
        <f t="shared" si="76"/>
        <v>1</v>
      </c>
      <c r="U106" s="41">
        <f t="shared" si="77"/>
        <v>1</v>
      </c>
      <c r="V106" s="41">
        <f t="shared" si="78"/>
        <v>1</v>
      </c>
      <c r="W106" s="40" t="str">
        <f t="shared" si="79"/>
        <v>0 missed</v>
      </c>
      <c r="X106" s="113">
        <f t="shared" si="80"/>
        <v>4</v>
      </c>
      <c r="Y106" s="13">
        <f t="shared" si="81"/>
        <v>1</v>
      </c>
      <c r="Z106" s="13" t="str">
        <f t="shared" si="82"/>
        <v>Q-3 A-1 || Q Total-3, A Total-1</v>
      </c>
      <c r="AA106" s="113" t="str" cm="1">
        <f t="array" ref="AA106">IFERROR(INDEX('Attendance-Slot-1'!$Q$2:$Q$1112,MATCH(1,('Attendance-Slot-1'!$A$2:$A$1112=$C106)*('Attendance-Slot-1'!$G$2:$G$1112=AA$2),0)),"No Data")</f>
        <v>P-S1_Onsite</v>
      </c>
      <c r="AB106" s="113" t="str" cm="1">
        <f t="array" ref="AB106">IFERROR(INDEX('Attendance-Slot-2'!$Q$2:$Q$2595,MATCH(1,('Attendance-Slot-2'!$A$2:$A$2595=$C106)*('Attendance-Slot-2'!$G$2:$G$2595=AA$2),0)),"No Data")</f>
        <v>No Data</v>
      </c>
      <c r="AC106" s="133">
        <f>VLOOKUP($P106,'Written Exam Marks'!$H:$Q,10,FALSE)</f>
        <v>21</v>
      </c>
      <c r="AD106" s="133">
        <f>VLOOKUP($P106,'Written Exam Marks'!$H:$Q,9,FALSE)</f>
        <v>35</v>
      </c>
      <c r="AE106" s="113" t="str">
        <f t="shared" si="83"/>
        <v>Present</v>
      </c>
      <c r="AF106" s="113" t="str">
        <f t="shared" si="84"/>
        <v>P-S1_Onsite</v>
      </c>
      <c r="AG106" s="146">
        <v>9.5</v>
      </c>
      <c r="AH106" s="146">
        <v>10</v>
      </c>
      <c r="AI106" s="146">
        <v>9</v>
      </c>
      <c r="AJ106" s="146">
        <v>10</v>
      </c>
      <c r="AK106" s="146">
        <v>10</v>
      </c>
      <c r="AL106" s="146">
        <v>10</v>
      </c>
      <c r="AM106" s="146">
        <v>58.5</v>
      </c>
      <c r="AN106" s="146">
        <v>60</v>
      </c>
      <c r="AO106" s="43" t="s">
        <v>7336</v>
      </c>
      <c r="AP106" s="43" t="s">
        <v>1598</v>
      </c>
      <c r="AQ106" s="50" t="str">
        <f t="shared" si="85"/>
        <v>2025EM1100103-MDSDF402</v>
      </c>
      <c r="AR106" s="43" t="str">
        <f t="shared" si="86"/>
        <v>0 missed</v>
      </c>
      <c r="AS106" s="47" t="s">
        <v>7342</v>
      </c>
      <c r="AT106" s="43">
        <f t="shared" si="87"/>
        <v>6</v>
      </c>
      <c r="AU106" s="48" t="s">
        <v>7342</v>
      </c>
      <c r="AV106" s="49">
        <f t="shared" si="88"/>
        <v>1</v>
      </c>
      <c r="AW106" s="48" t="s">
        <v>7342</v>
      </c>
      <c r="AX106" s="43" t="str">
        <f t="shared" si="89"/>
        <v>0 missed</v>
      </c>
      <c r="AY106" s="42">
        <f t="shared" si="90"/>
        <v>6</v>
      </c>
      <c r="AZ106" s="50">
        <f t="shared" si="91"/>
        <v>1</v>
      </c>
      <c r="BA106" s="50" t="str">
        <f t="shared" si="92"/>
        <v>Q-6 A-- || Q Total-6, A Total-0</v>
      </c>
      <c r="BB106" s="42" t="str" cm="1">
        <f t="array" ref="BB106">IFERROR(INDEX('Attendance-Slot-1'!$Q$2:$Q$1112,MATCH(1,('Attendance-Slot-1'!$A$2:$A$1112=$C106)*('Attendance-Slot-1'!$G$2:$G$1112=BB$2),0)),"No Data")</f>
        <v>P-S1_Onsite</v>
      </c>
      <c r="BC106" s="42" t="str" cm="1">
        <f t="array" ref="BC106">IFERROR(INDEX('Attendance-Slot-2'!$Q$2:$Q$2595,MATCH(1,('Attendance-Slot-2'!$A$2:$A$2595=$C106)*('Attendance-Slot-2'!$G$2:$G$2595=BB$2),0)),"No Data")</f>
        <v>No Data</v>
      </c>
      <c r="BD106" s="134">
        <f>VLOOKUP($AQ106,'Written Exam Marks'!$H:$Q,10,FALSE)</f>
        <v>27</v>
      </c>
      <c r="BE106" s="134">
        <f>VLOOKUP($AQ106,'Written Exam Marks'!$H:$Q,9,FALSE)</f>
        <v>40</v>
      </c>
      <c r="BF106" s="42" t="str">
        <f t="shared" si="93"/>
        <v>Present</v>
      </c>
      <c r="BG106" s="42" t="str">
        <f t="shared" si="94"/>
        <v>P-S1_Onsite</v>
      </c>
      <c r="BH106" s="147">
        <v>19</v>
      </c>
      <c r="BI106" s="147">
        <v>30.5</v>
      </c>
      <c r="BJ106" s="147">
        <v>49.5</v>
      </c>
      <c r="BK106" s="147">
        <v>60</v>
      </c>
      <c r="BL106" s="52" t="s">
        <v>3697</v>
      </c>
      <c r="BM106" s="52" t="s">
        <v>1606</v>
      </c>
      <c r="BN106" s="57" t="str">
        <f t="shared" si="95"/>
        <v>2025EM1100103-MDSDF403</v>
      </c>
      <c r="BO106" s="52" t="str">
        <f t="shared" si="96"/>
        <v>0 missed</v>
      </c>
      <c r="BP106" s="52" t="str">
        <f t="shared" si="97"/>
        <v>0 missed</v>
      </c>
      <c r="BQ106" s="52">
        <f t="shared" si="98"/>
        <v>1</v>
      </c>
      <c r="BR106" s="52">
        <f t="shared" si="99"/>
        <v>1</v>
      </c>
      <c r="BS106" s="56">
        <f t="shared" si="100"/>
        <v>1</v>
      </c>
      <c r="BT106" s="56">
        <f t="shared" si="101"/>
        <v>1</v>
      </c>
      <c r="BU106" s="52" t="str">
        <f t="shared" si="102"/>
        <v>0 missed</v>
      </c>
      <c r="BV106" s="51">
        <f t="shared" si="103"/>
        <v>2</v>
      </c>
      <c r="BW106" s="57">
        <f t="shared" si="104"/>
        <v>1</v>
      </c>
      <c r="BX106" s="57" t="str">
        <f t="shared" si="105"/>
        <v>Q-1 A-1 || Q Total-1, A Total-1</v>
      </c>
      <c r="BY106" s="51" t="str" cm="1">
        <f t="array" ref="BY106">IFERROR(INDEX('Attendance-Slot-1'!$Q$2:$Q$1112,MATCH(1,('Attendance-Slot-1'!$A$2:$A$1112=$C106)*('Attendance-Slot-1'!$G$2:$G$1112=BY$2),0)),"No Data")</f>
        <v>P-S1_Onsite</v>
      </c>
      <c r="BZ106" s="51" t="str" cm="1">
        <f t="array" ref="BZ106">IFERROR(INDEX('Attendance-Slot-2'!$Q$2:$Q$2595,MATCH(1,('Attendance-Slot-2'!$A$2:$A$2595=$C106)*('Attendance-Slot-2'!$G$2:$G$2595=BY$2),0)),"No Data")</f>
        <v>No Data</v>
      </c>
      <c r="CA106" s="135">
        <f>VLOOKUP($BN106,'Written Exam Marks'!$H:$Q,10,FALSE)</f>
        <v>24</v>
      </c>
      <c r="CB106" s="135">
        <f>VLOOKUP($BN106,'Written Exam Marks'!$H:$Q,9,FALSE)</f>
        <v>40</v>
      </c>
      <c r="CC106" s="51" t="str">
        <f t="shared" si="106"/>
        <v>Present</v>
      </c>
      <c r="CD106" s="51" t="str">
        <f t="shared" si="107"/>
        <v>P-S1_Onsite</v>
      </c>
      <c r="CE106" s="29">
        <v>20</v>
      </c>
      <c r="CF106" s="29">
        <v>20</v>
      </c>
      <c r="CG106" s="29">
        <v>20</v>
      </c>
      <c r="CH106" s="29">
        <v>60</v>
      </c>
      <c r="CI106" s="29">
        <v>60</v>
      </c>
      <c r="CJ106" s="61" t="s">
        <v>7343</v>
      </c>
      <c r="CK106" s="61" t="s">
        <v>1613</v>
      </c>
      <c r="CL106" s="10" t="str">
        <f t="shared" si="108"/>
        <v>2025EM1100103-MDSDF404</v>
      </c>
      <c r="CM106" s="61" t="str">
        <f t="shared" si="109"/>
        <v>0 missed</v>
      </c>
      <c r="CN106" s="61" t="str">
        <f t="shared" si="110"/>
        <v>0 missed</v>
      </c>
      <c r="CO106" s="111">
        <f t="shared" si="111"/>
        <v>2</v>
      </c>
      <c r="CP106" s="111">
        <f t="shared" si="112"/>
        <v>1</v>
      </c>
      <c r="CQ106" s="9">
        <f t="shared" si="113"/>
        <v>1</v>
      </c>
      <c r="CR106" s="9">
        <f t="shared" si="114"/>
        <v>1</v>
      </c>
      <c r="CS106" s="61" t="str">
        <f t="shared" si="115"/>
        <v>0 missed</v>
      </c>
      <c r="CT106" s="111">
        <f t="shared" si="116"/>
        <v>3</v>
      </c>
      <c r="CU106" s="10">
        <f t="shared" si="117"/>
        <v>1</v>
      </c>
      <c r="CV106" s="10" t="str">
        <f t="shared" si="118"/>
        <v>Q-2 A-1 || Q Total-2, A Total-1</v>
      </c>
      <c r="CW106" s="111" t="str" cm="1">
        <f t="array" ref="CW106">IFERROR(INDEX('Attendance-Slot-1'!$Q$2:$Q$1112,MATCH(1,('Attendance-Slot-1'!$A$2:$A$1112=$C106)*('Attendance-Slot-1'!$G$2:$G$1112=CW$2),0)),"No Data")</f>
        <v>P-S1_Onsite</v>
      </c>
      <c r="CX106" s="111" t="str" cm="1">
        <f t="array" ref="CX106">IFERROR(INDEX('Attendance-Slot-2'!$Q$2:$Q$2595,MATCH(1,('Attendance-Slot-2'!$A$2:$A$2595=$C106)*('Attendance-Slot-2'!$G$2:$G$2595=CW$2),0)),"No Data")</f>
        <v>No Data</v>
      </c>
      <c r="CY106" s="136">
        <f>VLOOKUP($CL106,'Written Exam Marks'!$H:$Q,10,FALSE)</f>
        <v>21.5</v>
      </c>
      <c r="CZ106" s="136">
        <f>VLOOKUP($CL106,'Written Exam Marks'!$H:$Q,9,FALSE)</f>
        <v>40</v>
      </c>
      <c r="DA106" s="111" t="str">
        <f t="shared" si="119"/>
        <v>Present</v>
      </c>
      <c r="DB106" s="111" t="str">
        <f t="shared" si="120"/>
        <v>P-S1_Onsite</v>
      </c>
      <c r="DC106" s="148">
        <v>7</v>
      </c>
      <c r="DD106" s="148">
        <v>7.625</v>
      </c>
      <c r="DE106" s="148">
        <v>8</v>
      </c>
      <c r="DF106" s="148">
        <v>16</v>
      </c>
      <c r="DG106" s="148">
        <v>16</v>
      </c>
      <c r="DH106" s="148">
        <v>54.625</v>
      </c>
      <c r="DI106" s="148">
        <v>65</v>
      </c>
      <c r="DJ106" s="66" t="s">
        <v>7351</v>
      </c>
      <c r="DK106" s="66" t="s">
        <v>1631</v>
      </c>
      <c r="DL106" s="68" t="str">
        <f t="shared" si="121"/>
        <v>2025EM1100103-MDSDF406</v>
      </c>
      <c r="DM106" s="66" t="str">
        <f t="shared" si="122"/>
        <v>0 missed</v>
      </c>
      <c r="DN106" s="66" t="str">
        <f t="shared" si="123"/>
        <v>0 missed</v>
      </c>
      <c r="DO106" s="62">
        <f t="shared" si="124"/>
        <v>3</v>
      </c>
      <c r="DP106" s="62">
        <f t="shared" si="125"/>
        <v>2</v>
      </c>
      <c r="DQ106" s="67">
        <f t="shared" si="126"/>
        <v>1</v>
      </c>
      <c r="DR106" s="67">
        <f t="shared" si="127"/>
        <v>1</v>
      </c>
      <c r="DS106" s="66" t="str">
        <f t="shared" si="128"/>
        <v>0 missed</v>
      </c>
      <c r="DT106" s="62">
        <f t="shared" si="129"/>
        <v>5</v>
      </c>
      <c r="DU106" s="68">
        <f t="shared" si="130"/>
        <v>1</v>
      </c>
      <c r="DV106" s="68" t="str">
        <f t="shared" si="131"/>
        <v>Q-3 A-2 || Q Total-3, A Total-2</v>
      </c>
      <c r="DW106" s="62" t="str" cm="1">
        <f t="array" ref="DW106">IFERROR(INDEX('Attendance-Slot-1'!$Q$2:$Q$1112,MATCH(1,('Attendance-Slot-1'!$A$2:$A$1112=$C106)*('Attendance-Slot-1'!$G$2:$G$1112=DW$2),0)),"No Data")</f>
        <v>P-S1_Onsite</v>
      </c>
      <c r="DX106" s="62" t="str" cm="1">
        <f t="array" ref="DX106">IFERROR(INDEX('Attendance-Slot-2'!$Q$2:$Q$2595,MATCH(1,('Attendance-Slot-2'!$A$2:$A$2595=$C106)*('Attendance-Slot-2'!$G$2:$G$2595=DW$2),0)),"No Data")</f>
        <v>No Data</v>
      </c>
      <c r="DY106" s="137">
        <f>VLOOKUP($DL106,'Written Exam Marks'!$H:$Q,10,FALSE)</f>
        <v>30</v>
      </c>
      <c r="DZ106" s="137">
        <f>VLOOKUP($DL106,'Written Exam Marks'!$H:$Q,9,FALSE)</f>
        <v>35</v>
      </c>
      <c r="EA106" s="62" t="str">
        <f t="shared" si="132"/>
        <v>Present</v>
      </c>
      <c r="EB106" s="62" t="str">
        <f t="shared" si="133"/>
        <v>P-S1_Onsite</v>
      </c>
      <c r="EC106" s="114" t="str">
        <f t="shared" si="70"/>
        <v>P-5, 
A-0, 
No Data-0</v>
      </c>
      <c r="ED106" s="114" t="str">
        <f t="shared" si="71"/>
        <v>P-0, 
A-0, 
No Data-5</v>
      </c>
      <c r="EE106" s="114" t="str">
        <f t="shared" si="134"/>
        <v>P-S1_Onsite</v>
      </c>
      <c r="EF106" s="114" t="str">
        <f t="shared" si="135"/>
        <v>P-S1_Onsite</v>
      </c>
      <c r="EG106" s="114" t="str">
        <f t="shared" si="136"/>
        <v>P-S1_Onsite</v>
      </c>
      <c r="EH106" s="114" t="str">
        <f t="shared" si="137"/>
        <v>P-S1_Onsite</v>
      </c>
      <c r="EI106" s="114" t="str">
        <f t="shared" si="138"/>
        <v>P-S1_Onsite</v>
      </c>
      <c r="EJ106" s="114" t="str">
        <f t="shared" si="139"/>
        <v>P-5, A-0, No Data-0</v>
      </c>
      <c r="EK106" s="114" t="s">
        <v>10453</v>
      </c>
      <c r="EL106" s="114">
        <v>25.5</v>
      </c>
      <c r="EM106" s="114">
        <v>9</v>
      </c>
      <c r="EN106" s="114">
        <v>48</v>
      </c>
      <c r="EO106" s="114">
        <v>82.5</v>
      </c>
      <c r="EP106" s="114" t="s">
        <v>7217</v>
      </c>
      <c r="EQ106" s="114" t="s">
        <v>1054</v>
      </c>
      <c r="ER106" s="114" t="s">
        <v>2011</v>
      </c>
      <c r="ES106" s="114"/>
      <c r="ET106" s="30" t="s">
        <v>2011</v>
      </c>
    </row>
    <row r="107" spans="1:150" x14ac:dyDescent="0.25">
      <c r="A107" s="114">
        <v>104</v>
      </c>
      <c r="B107" s="114" t="s">
        <v>7224</v>
      </c>
      <c r="C107" s="80" t="s">
        <v>3858</v>
      </c>
      <c r="D107" s="30" t="s">
        <v>3859</v>
      </c>
      <c r="E107" s="30" t="s">
        <v>3860</v>
      </c>
      <c r="F107" s="33" t="s">
        <v>7201</v>
      </c>
      <c r="G107" s="30" t="s">
        <v>3861</v>
      </c>
      <c r="H107" s="143">
        <v>15</v>
      </c>
      <c r="I107" s="143">
        <v>12</v>
      </c>
      <c r="J107" s="143">
        <v>16</v>
      </c>
      <c r="K107" s="143">
        <v>15</v>
      </c>
      <c r="L107" s="143">
        <v>58</v>
      </c>
      <c r="M107" s="143">
        <v>65</v>
      </c>
      <c r="N107" s="40" t="s">
        <v>7314</v>
      </c>
      <c r="O107" s="40" t="s">
        <v>1593</v>
      </c>
      <c r="P107" s="13" t="str">
        <f t="shared" si="72"/>
        <v>2025EM1100104-MDSDF401</v>
      </c>
      <c r="Q107" s="40" t="str">
        <f t="shared" si="73"/>
        <v>0 missed</v>
      </c>
      <c r="R107" s="40" t="str">
        <f t="shared" si="74"/>
        <v>0 missed</v>
      </c>
      <c r="S107" s="40">
        <f t="shared" si="75"/>
        <v>3</v>
      </c>
      <c r="T107" s="40">
        <f t="shared" si="76"/>
        <v>1</v>
      </c>
      <c r="U107" s="41">
        <f t="shared" si="77"/>
        <v>1</v>
      </c>
      <c r="V107" s="41">
        <f t="shared" si="78"/>
        <v>1</v>
      </c>
      <c r="W107" s="40" t="str">
        <f t="shared" si="79"/>
        <v>0 missed</v>
      </c>
      <c r="X107" s="113">
        <f t="shared" si="80"/>
        <v>4</v>
      </c>
      <c r="Y107" s="13">
        <f t="shared" si="81"/>
        <v>1</v>
      </c>
      <c r="Z107" s="13" t="str">
        <f t="shared" si="82"/>
        <v>Q-3 A-1 || Q Total-3, A Total-1</v>
      </c>
      <c r="AA107" s="113" t="str" cm="1">
        <f t="array" ref="AA107">IFERROR(INDEX('Attendance-Slot-1'!$Q$2:$Q$1112,MATCH(1,('Attendance-Slot-1'!$A$2:$A$1112=$C107)*('Attendance-Slot-1'!$G$2:$G$1112=AA$2),0)),"No Data")</f>
        <v>No Data</v>
      </c>
      <c r="AB107" s="113" t="str" cm="1">
        <f t="array" ref="AB107">IFERROR(INDEX('Attendance-Slot-2'!$Q$2:$Q$2595,MATCH(1,('Attendance-Slot-2'!$A$2:$A$2595=$C107)*('Attendance-Slot-2'!$G$2:$G$2595=AA$2),0)),"No Data")</f>
        <v>P-S2_Onsite</v>
      </c>
      <c r="AC107" s="133">
        <f>VLOOKUP($P107,'Written Exam Marks'!$H:$Q,10,FALSE)</f>
        <v>15</v>
      </c>
      <c r="AD107" s="133">
        <f>VLOOKUP($P107,'Written Exam Marks'!$H:$Q,9,FALSE)</f>
        <v>35</v>
      </c>
      <c r="AE107" s="113" t="str">
        <f t="shared" si="83"/>
        <v>Present</v>
      </c>
      <c r="AF107" s="113" t="str">
        <f t="shared" si="84"/>
        <v>P-S2_Onsite</v>
      </c>
      <c r="AG107" s="146">
        <v>9</v>
      </c>
      <c r="AH107" s="146">
        <v>7.5</v>
      </c>
      <c r="AI107" s="146">
        <v>10</v>
      </c>
      <c r="AJ107" s="146">
        <v>10</v>
      </c>
      <c r="AK107" s="146">
        <v>9</v>
      </c>
      <c r="AL107" s="146">
        <v>9</v>
      </c>
      <c r="AM107" s="146">
        <v>54.5</v>
      </c>
      <c r="AN107" s="146">
        <v>60</v>
      </c>
      <c r="AO107" s="43" t="s">
        <v>7336</v>
      </c>
      <c r="AP107" s="43" t="s">
        <v>1598</v>
      </c>
      <c r="AQ107" s="50" t="str">
        <f t="shared" si="85"/>
        <v>2025EM1100104-MDSDF402</v>
      </c>
      <c r="AR107" s="43" t="str">
        <f t="shared" si="86"/>
        <v>0 missed</v>
      </c>
      <c r="AS107" s="47" t="s">
        <v>7342</v>
      </c>
      <c r="AT107" s="43">
        <f t="shared" si="87"/>
        <v>6</v>
      </c>
      <c r="AU107" s="48" t="s">
        <v>7342</v>
      </c>
      <c r="AV107" s="49">
        <f t="shared" si="88"/>
        <v>1</v>
      </c>
      <c r="AW107" s="48" t="s">
        <v>7342</v>
      </c>
      <c r="AX107" s="43" t="str">
        <f t="shared" si="89"/>
        <v>0 missed</v>
      </c>
      <c r="AY107" s="42">
        <f t="shared" si="90"/>
        <v>6</v>
      </c>
      <c r="AZ107" s="50">
        <f t="shared" si="91"/>
        <v>1</v>
      </c>
      <c r="BA107" s="50" t="str">
        <f t="shared" si="92"/>
        <v>Q-6 A-- || Q Total-6, A Total-0</v>
      </c>
      <c r="BB107" s="42" t="str" cm="1">
        <f t="array" ref="BB107">IFERROR(INDEX('Attendance-Slot-1'!$Q$2:$Q$1112,MATCH(1,('Attendance-Slot-1'!$A$2:$A$1112=$C107)*('Attendance-Slot-1'!$G$2:$G$1112=BB$2),0)),"No Data")</f>
        <v>No Data</v>
      </c>
      <c r="BC107" s="42" t="str" cm="1">
        <f t="array" ref="BC107">IFERROR(INDEX('Attendance-Slot-2'!$Q$2:$Q$2595,MATCH(1,('Attendance-Slot-2'!$A$2:$A$2595=$C107)*('Attendance-Slot-2'!$G$2:$G$2595=BB$2),0)),"No Data")</f>
        <v>P-S2_Onsite</v>
      </c>
      <c r="BD107" s="134">
        <f>VLOOKUP($AQ107,'Written Exam Marks'!$H:$Q,10,FALSE)</f>
        <v>20</v>
      </c>
      <c r="BE107" s="134">
        <f>VLOOKUP($AQ107,'Written Exam Marks'!$H:$Q,9,FALSE)</f>
        <v>40</v>
      </c>
      <c r="BF107" s="42" t="str">
        <f t="shared" si="93"/>
        <v>Present</v>
      </c>
      <c r="BG107" s="42" t="str">
        <f t="shared" si="94"/>
        <v>P-S2_Onsite</v>
      </c>
      <c r="BH107" s="147">
        <v>20</v>
      </c>
      <c r="BI107" s="147">
        <v>10.5</v>
      </c>
      <c r="BJ107" s="147">
        <v>30.5</v>
      </c>
      <c r="BK107" s="147">
        <v>60</v>
      </c>
      <c r="BL107" s="52" t="s">
        <v>3697</v>
      </c>
      <c r="BM107" s="52" t="s">
        <v>1606</v>
      </c>
      <c r="BN107" s="57" t="str">
        <f t="shared" si="95"/>
        <v>2025EM1100104-MDSDF403</v>
      </c>
      <c r="BO107" s="52" t="str">
        <f t="shared" si="96"/>
        <v>0 missed</v>
      </c>
      <c r="BP107" s="52" t="str">
        <f t="shared" si="97"/>
        <v>0 missed</v>
      </c>
      <c r="BQ107" s="52">
        <f t="shared" si="98"/>
        <v>1</v>
      </c>
      <c r="BR107" s="52">
        <f t="shared" si="99"/>
        <v>1</v>
      </c>
      <c r="BS107" s="56">
        <f t="shared" si="100"/>
        <v>1</v>
      </c>
      <c r="BT107" s="56">
        <f t="shared" si="101"/>
        <v>1</v>
      </c>
      <c r="BU107" s="52" t="str">
        <f t="shared" si="102"/>
        <v>0 missed</v>
      </c>
      <c r="BV107" s="51">
        <f t="shared" si="103"/>
        <v>2</v>
      </c>
      <c r="BW107" s="57">
        <f t="shared" si="104"/>
        <v>1</v>
      </c>
      <c r="BX107" s="57" t="str">
        <f t="shared" si="105"/>
        <v>Q-1 A-1 || Q Total-1, A Total-1</v>
      </c>
      <c r="BY107" s="51" t="str" cm="1">
        <f t="array" ref="BY107">IFERROR(INDEX('Attendance-Slot-1'!$Q$2:$Q$1112,MATCH(1,('Attendance-Slot-1'!$A$2:$A$1112=$C107)*('Attendance-Slot-1'!$G$2:$G$1112=BY$2),0)),"No Data")</f>
        <v>No Data</v>
      </c>
      <c r="BZ107" s="51" t="str" cm="1">
        <f t="array" ref="BZ107">IFERROR(INDEX('Attendance-Slot-2'!$Q$2:$Q$2595,MATCH(1,('Attendance-Slot-2'!$A$2:$A$2595=$C107)*('Attendance-Slot-2'!$G$2:$G$2595=BY$2),0)),"No Data")</f>
        <v>P-S2_Onsite</v>
      </c>
      <c r="CA107" s="135">
        <f>VLOOKUP($BN107,'Written Exam Marks'!$H:$Q,10,FALSE)</f>
        <v>4.5</v>
      </c>
      <c r="CB107" s="135">
        <f>VLOOKUP($BN107,'Written Exam Marks'!$H:$Q,9,FALSE)</f>
        <v>40</v>
      </c>
      <c r="CC107" s="51" t="str">
        <f t="shared" si="106"/>
        <v>Present</v>
      </c>
      <c r="CD107" s="51" t="str">
        <f t="shared" si="107"/>
        <v>P-S2_Onsite</v>
      </c>
      <c r="CE107" s="29">
        <v>19</v>
      </c>
      <c r="CF107" s="29">
        <v>20</v>
      </c>
      <c r="CG107" s="29">
        <v>18</v>
      </c>
      <c r="CH107" s="29">
        <v>57</v>
      </c>
      <c r="CI107" s="29">
        <v>60</v>
      </c>
      <c r="CJ107" s="61" t="s">
        <v>7343</v>
      </c>
      <c r="CK107" s="61" t="s">
        <v>1613</v>
      </c>
      <c r="CL107" s="10" t="str">
        <f t="shared" si="108"/>
        <v>2025EM1100104-MDSDF404</v>
      </c>
      <c r="CM107" s="61" t="str">
        <f t="shared" si="109"/>
        <v>0 missed</v>
      </c>
      <c r="CN107" s="61" t="str">
        <f t="shared" si="110"/>
        <v>0 missed</v>
      </c>
      <c r="CO107" s="111">
        <f t="shared" si="111"/>
        <v>2</v>
      </c>
      <c r="CP107" s="111">
        <f t="shared" si="112"/>
        <v>1</v>
      </c>
      <c r="CQ107" s="9">
        <f t="shared" si="113"/>
        <v>1</v>
      </c>
      <c r="CR107" s="9">
        <f t="shared" si="114"/>
        <v>1</v>
      </c>
      <c r="CS107" s="61" t="str">
        <f t="shared" si="115"/>
        <v>0 missed</v>
      </c>
      <c r="CT107" s="111">
        <f t="shared" si="116"/>
        <v>3</v>
      </c>
      <c r="CU107" s="10">
        <f t="shared" si="117"/>
        <v>1</v>
      </c>
      <c r="CV107" s="10" t="str">
        <f t="shared" si="118"/>
        <v>Q-2 A-1 || Q Total-2, A Total-1</v>
      </c>
      <c r="CW107" s="111" t="str" cm="1">
        <f t="array" ref="CW107">IFERROR(INDEX('Attendance-Slot-1'!$Q$2:$Q$1112,MATCH(1,('Attendance-Slot-1'!$A$2:$A$1112=$C107)*('Attendance-Slot-1'!$G$2:$G$1112=CW$2),0)),"No Data")</f>
        <v>No Data</v>
      </c>
      <c r="CX107" s="111" t="str" cm="1">
        <f t="array" ref="CX107">IFERROR(INDEX('Attendance-Slot-2'!$Q$2:$Q$2595,MATCH(1,('Attendance-Slot-2'!$A$2:$A$2595=$C107)*('Attendance-Slot-2'!$G$2:$G$2595=CW$2),0)),"No Data")</f>
        <v>P-S2_Onsite</v>
      </c>
      <c r="CY107" s="136">
        <f>VLOOKUP($CL107,'Written Exam Marks'!$H:$Q,10,FALSE)</f>
        <v>12</v>
      </c>
      <c r="CZ107" s="136">
        <f>VLOOKUP($CL107,'Written Exam Marks'!$H:$Q,9,FALSE)</f>
        <v>40</v>
      </c>
      <c r="DA107" s="111" t="str">
        <f t="shared" si="119"/>
        <v>Present</v>
      </c>
      <c r="DB107" s="111" t="str">
        <f t="shared" si="120"/>
        <v>P-S2_Onsite</v>
      </c>
      <c r="DC107" s="148">
        <v>5.5</v>
      </c>
      <c r="DD107" s="148">
        <v>7</v>
      </c>
      <c r="DE107" s="148">
        <v>7</v>
      </c>
      <c r="DF107" s="148" t="s">
        <v>5</v>
      </c>
      <c r="DG107" s="148" t="s">
        <v>5</v>
      </c>
      <c r="DH107" s="148">
        <v>19.5</v>
      </c>
      <c r="DI107" s="148">
        <v>65</v>
      </c>
      <c r="DJ107" s="66" t="s">
        <v>7351</v>
      </c>
      <c r="DK107" s="66" t="s">
        <v>1631</v>
      </c>
      <c r="DL107" s="68" t="str">
        <f t="shared" si="121"/>
        <v>2025EM1100104-MDSDF406</v>
      </c>
      <c r="DM107" s="66" t="str">
        <f t="shared" si="122"/>
        <v>0 missed</v>
      </c>
      <c r="DN107" s="66" t="str">
        <f t="shared" si="123"/>
        <v>2 missed</v>
      </c>
      <c r="DO107" s="62">
        <f t="shared" si="124"/>
        <v>3</v>
      </c>
      <c r="DP107" s="62">
        <f t="shared" si="125"/>
        <v>0</v>
      </c>
      <c r="DQ107" s="67">
        <f t="shared" si="126"/>
        <v>1</v>
      </c>
      <c r="DR107" s="67">
        <f t="shared" si="127"/>
        <v>0</v>
      </c>
      <c r="DS107" s="66" t="str">
        <f t="shared" si="128"/>
        <v>2 missed</v>
      </c>
      <c r="DT107" s="62">
        <f t="shared" si="129"/>
        <v>3</v>
      </c>
      <c r="DU107" s="68">
        <f t="shared" si="130"/>
        <v>0.6</v>
      </c>
      <c r="DV107" s="68" t="str">
        <f t="shared" si="131"/>
        <v>Q-3 A-0 || Q Total-3, A Total-2</v>
      </c>
      <c r="DW107" s="62" t="str" cm="1">
        <f t="array" ref="DW107">IFERROR(INDEX('Attendance-Slot-1'!$Q$2:$Q$1112,MATCH(1,('Attendance-Slot-1'!$A$2:$A$1112=$C107)*('Attendance-Slot-1'!$G$2:$G$1112=DW$2),0)),"No Data")</f>
        <v>No Data</v>
      </c>
      <c r="DX107" s="62" t="str" cm="1">
        <f t="array" ref="DX107">IFERROR(INDEX('Attendance-Slot-2'!$Q$2:$Q$2595,MATCH(1,('Attendance-Slot-2'!$A$2:$A$2595=$C107)*('Attendance-Slot-2'!$G$2:$G$2595=DW$2),0)),"No Data")</f>
        <v>P-S2_Onsite</v>
      </c>
      <c r="DY107" s="137">
        <f>VLOOKUP($DL107,'Written Exam Marks'!$H:$Q,10,FALSE)</f>
        <v>8.5</v>
      </c>
      <c r="DZ107" s="137">
        <f>VLOOKUP($DL107,'Written Exam Marks'!$H:$Q,9,FALSE)</f>
        <v>35</v>
      </c>
      <c r="EA107" s="62" t="str">
        <f t="shared" si="132"/>
        <v>Present</v>
      </c>
      <c r="EB107" s="62" t="str">
        <f t="shared" si="133"/>
        <v>P-S2_Onsite</v>
      </c>
      <c r="EC107" s="114" t="str">
        <f t="shared" si="70"/>
        <v>P-0, 
A-0, 
No Data-5</v>
      </c>
      <c r="ED107" s="114" t="str">
        <f t="shared" si="71"/>
        <v>P-5, 
A-0, 
No Data-0</v>
      </c>
      <c r="EE107" s="114" t="str">
        <f t="shared" si="134"/>
        <v>P-S2_Onsite</v>
      </c>
      <c r="EF107" s="114" t="str">
        <f t="shared" si="135"/>
        <v>P-S2_Onsite</v>
      </c>
      <c r="EG107" s="114" t="str">
        <f t="shared" si="136"/>
        <v>P-S2_Onsite</v>
      </c>
      <c r="EH107" s="114" t="str">
        <f t="shared" si="137"/>
        <v>P-S2_Onsite</v>
      </c>
      <c r="EI107" s="114" t="str">
        <f t="shared" si="138"/>
        <v>P-S2_Onsite</v>
      </c>
      <c r="EJ107" s="114" t="str">
        <f t="shared" si="139"/>
        <v>P-5, A-0, No Data-0</v>
      </c>
      <c r="EK107" s="114" t="s">
        <v>10453</v>
      </c>
      <c r="EL107" s="114">
        <v>30</v>
      </c>
      <c r="EM107" s="114">
        <v>10</v>
      </c>
      <c r="EN107" s="114">
        <v>41</v>
      </c>
      <c r="EO107" s="114">
        <v>81</v>
      </c>
      <c r="EP107" s="114" t="s">
        <v>7217</v>
      </c>
      <c r="EQ107" s="114" t="s">
        <v>1054</v>
      </c>
      <c r="ER107" s="114" t="s">
        <v>3858</v>
      </c>
      <c r="ES107" s="114"/>
      <c r="ET107" s="30" t="s">
        <v>3858</v>
      </c>
    </row>
    <row r="108" spans="1:150" x14ac:dyDescent="0.25">
      <c r="A108" s="114">
        <v>105</v>
      </c>
      <c r="B108" s="114" t="s">
        <v>7224</v>
      </c>
      <c r="C108" s="80" t="s">
        <v>2020</v>
      </c>
      <c r="D108" s="30" t="s">
        <v>2021</v>
      </c>
      <c r="E108" s="30" t="s">
        <v>2022</v>
      </c>
      <c r="F108" s="33" t="s">
        <v>7202</v>
      </c>
      <c r="G108" s="30" t="s">
        <v>2023</v>
      </c>
      <c r="H108" s="143">
        <v>15</v>
      </c>
      <c r="I108" s="143">
        <v>15</v>
      </c>
      <c r="J108" s="143">
        <v>15</v>
      </c>
      <c r="K108" s="143">
        <v>15</v>
      </c>
      <c r="L108" s="143">
        <v>60</v>
      </c>
      <c r="M108" s="143">
        <v>65</v>
      </c>
      <c r="N108" s="40" t="s">
        <v>7314</v>
      </c>
      <c r="O108" s="40" t="s">
        <v>1593</v>
      </c>
      <c r="P108" s="13" t="str">
        <f t="shared" si="72"/>
        <v>2025EM1100105-MDSDF401</v>
      </c>
      <c r="Q108" s="40" t="str">
        <f t="shared" si="73"/>
        <v>0 missed</v>
      </c>
      <c r="R108" s="40" t="str">
        <f t="shared" si="74"/>
        <v>0 missed</v>
      </c>
      <c r="S108" s="40">
        <f t="shared" si="75"/>
        <v>3</v>
      </c>
      <c r="T108" s="40">
        <f t="shared" si="76"/>
        <v>1</v>
      </c>
      <c r="U108" s="41">
        <f t="shared" si="77"/>
        <v>1</v>
      </c>
      <c r="V108" s="41">
        <f t="shared" si="78"/>
        <v>1</v>
      </c>
      <c r="W108" s="40" t="str">
        <f t="shared" si="79"/>
        <v>0 missed</v>
      </c>
      <c r="X108" s="113">
        <f t="shared" si="80"/>
        <v>4</v>
      </c>
      <c r="Y108" s="13">
        <f t="shared" si="81"/>
        <v>1</v>
      </c>
      <c r="Z108" s="13" t="str">
        <f t="shared" si="82"/>
        <v>Q-3 A-1 || Q Total-3, A Total-1</v>
      </c>
      <c r="AA108" s="113" t="str" cm="1">
        <f t="array" ref="AA108">IFERROR(INDEX('Attendance-Slot-1'!$Q$2:$Q$1112,MATCH(1,('Attendance-Slot-1'!$A$2:$A$1112=$C108)*('Attendance-Slot-1'!$G$2:$G$1112=AA$2),0)),"No Data")</f>
        <v>P-S1_Onsite</v>
      </c>
      <c r="AB108" s="113" t="str" cm="1">
        <f t="array" ref="AB108">IFERROR(INDEX('Attendance-Slot-2'!$Q$2:$Q$2595,MATCH(1,('Attendance-Slot-2'!$A$2:$A$2595=$C108)*('Attendance-Slot-2'!$G$2:$G$2595=AA$2),0)),"No Data")</f>
        <v>No Data</v>
      </c>
      <c r="AC108" s="133">
        <f>VLOOKUP($P108,'Written Exam Marks'!$H:$Q,10,FALSE)</f>
        <v>13</v>
      </c>
      <c r="AD108" s="133">
        <f>VLOOKUP($P108,'Written Exam Marks'!$H:$Q,9,FALSE)</f>
        <v>35</v>
      </c>
      <c r="AE108" s="113" t="str">
        <f t="shared" si="83"/>
        <v>Present</v>
      </c>
      <c r="AF108" s="113" t="str">
        <f t="shared" si="84"/>
        <v>P-S1_Onsite</v>
      </c>
      <c r="AG108" s="146">
        <v>9.5</v>
      </c>
      <c r="AH108" s="146">
        <v>9</v>
      </c>
      <c r="AI108" s="146">
        <v>10</v>
      </c>
      <c r="AJ108" s="146">
        <v>10</v>
      </c>
      <c r="AK108" s="146">
        <v>9</v>
      </c>
      <c r="AL108" s="146">
        <v>10</v>
      </c>
      <c r="AM108" s="146">
        <v>57.5</v>
      </c>
      <c r="AN108" s="146">
        <v>60</v>
      </c>
      <c r="AO108" s="43" t="s">
        <v>7336</v>
      </c>
      <c r="AP108" s="43" t="s">
        <v>1598</v>
      </c>
      <c r="AQ108" s="50" t="str">
        <f t="shared" si="85"/>
        <v>2025EM1100105-MDSDF402</v>
      </c>
      <c r="AR108" s="43" t="str">
        <f t="shared" si="86"/>
        <v>0 missed</v>
      </c>
      <c r="AS108" s="47" t="s">
        <v>7342</v>
      </c>
      <c r="AT108" s="43">
        <f t="shared" si="87"/>
        <v>6</v>
      </c>
      <c r="AU108" s="48" t="s">
        <v>7342</v>
      </c>
      <c r="AV108" s="49">
        <f t="shared" si="88"/>
        <v>1</v>
      </c>
      <c r="AW108" s="48" t="s">
        <v>7342</v>
      </c>
      <c r="AX108" s="43" t="str">
        <f t="shared" si="89"/>
        <v>0 missed</v>
      </c>
      <c r="AY108" s="42">
        <f t="shared" si="90"/>
        <v>6</v>
      </c>
      <c r="AZ108" s="50">
        <f t="shared" si="91"/>
        <v>1</v>
      </c>
      <c r="BA108" s="50" t="str">
        <f t="shared" si="92"/>
        <v>Q-6 A-- || Q Total-6, A Total-0</v>
      </c>
      <c r="BB108" s="42" t="str" cm="1">
        <f t="array" ref="BB108">IFERROR(INDEX('Attendance-Slot-1'!$Q$2:$Q$1112,MATCH(1,('Attendance-Slot-1'!$A$2:$A$1112=$C108)*('Attendance-Slot-1'!$G$2:$G$1112=BB$2),0)),"No Data")</f>
        <v>P-S1_Onsite</v>
      </c>
      <c r="BC108" s="42" t="str" cm="1">
        <f t="array" ref="BC108">IFERROR(INDEX('Attendance-Slot-2'!$Q$2:$Q$2595,MATCH(1,('Attendance-Slot-2'!$A$2:$A$2595=$C108)*('Attendance-Slot-2'!$G$2:$G$2595=BB$2),0)),"No Data")</f>
        <v>No Data</v>
      </c>
      <c r="BD108" s="134">
        <f>VLOOKUP($AQ108,'Written Exam Marks'!$H:$Q,10,FALSE)</f>
        <v>18</v>
      </c>
      <c r="BE108" s="134">
        <f>VLOOKUP($AQ108,'Written Exam Marks'!$H:$Q,9,FALSE)</f>
        <v>40</v>
      </c>
      <c r="BF108" s="42" t="str">
        <f t="shared" si="93"/>
        <v>Present</v>
      </c>
      <c r="BG108" s="42" t="str">
        <f t="shared" si="94"/>
        <v>P-S1_Onsite</v>
      </c>
      <c r="BH108" s="147">
        <v>20</v>
      </c>
      <c r="BI108" s="147">
        <v>26</v>
      </c>
      <c r="BJ108" s="147">
        <v>46</v>
      </c>
      <c r="BK108" s="147">
        <v>60</v>
      </c>
      <c r="BL108" s="52" t="s">
        <v>3697</v>
      </c>
      <c r="BM108" s="52" t="s">
        <v>1606</v>
      </c>
      <c r="BN108" s="57" t="str">
        <f t="shared" si="95"/>
        <v>2025EM1100105-MDSDF403</v>
      </c>
      <c r="BO108" s="52" t="str">
        <f t="shared" si="96"/>
        <v>0 missed</v>
      </c>
      <c r="BP108" s="52" t="str">
        <f t="shared" si="97"/>
        <v>0 missed</v>
      </c>
      <c r="BQ108" s="52">
        <f t="shared" si="98"/>
        <v>1</v>
      </c>
      <c r="BR108" s="52">
        <f t="shared" si="99"/>
        <v>1</v>
      </c>
      <c r="BS108" s="56">
        <f t="shared" si="100"/>
        <v>1</v>
      </c>
      <c r="BT108" s="56">
        <f t="shared" si="101"/>
        <v>1</v>
      </c>
      <c r="BU108" s="52" t="str">
        <f t="shared" si="102"/>
        <v>0 missed</v>
      </c>
      <c r="BV108" s="51">
        <f t="shared" si="103"/>
        <v>2</v>
      </c>
      <c r="BW108" s="57">
        <f t="shared" si="104"/>
        <v>1</v>
      </c>
      <c r="BX108" s="57" t="str">
        <f t="shared" si="105"/>
        <v>Q-1 A-1 || Q Total-1, A Total-1</v>
      </c>
      <c r="BY108" s="51" t="str" cm="1">
        <f t="array" ref="BY108">IFERROR(INDEX('Attendance-Slot-1'!$Q$2:$Q$1112,MATCH(1,('Attendance-Slot-1'!$A$2:$A$1112=$C108)*('Attendance-Slot-1'!$G$2:$G$1112=BY$2),0)),"No Data")</f>
        <v>P-S1_Onsite</v>
      </c>
      <c r="BZ108" s="51" t="str" cm="1">
        <f t="array" ref="BZ108">IFERROR(INDEX('Attendance-Slot-2'!$Q$2:$Q$2595,MATCH(1,('Attendance-Slot-2'!$A$2:$A$2595=$C108)*('Attendance-Slot-2'!$G$2:$G$2595=BY$2),0)),"No Data")</f>
        <v>No Data</v>
      </c>
      <c r="CA108" s="135">
        <f>VLOOKUP($BN108,'Written Exam Marks'!$H:$Q,10,FALSE)</f>
        <v>20</v>
      </c>
      <c r="CB108" s="135">
        <f>VLOOKUP($BN108,'Written Exam Marks'!$H:$Q,9,FALSE)</f>
        <v>40</v>
      </c>
      <c r="CC108" s="51" t="str">
        <f t="shared" si="106"/>
        <v>Present</v>
      </c>
      <c r="CD108" s="51" t="str">
        <f t="shared" si="107"/>
        <v>P-S1_Onsite</v>
      </c>
      <c r="CE108" s="29">
        <v>19</v>
      </c>
      <c r="CF108" s="29">
        <v>20</v>
      </c>
      <c r="CG108" s="29">
        <v>17</v>
      </c>
      <c r="CH108" s="29">
        <v>56</v>
      </c>
      <c r="CI108" s="29">
        <v>60</v>
      </c>
      <c r="CJ108" s="61" t="s">
        <v>7343</v>
      </c>
      <c r="CK108" s="61" t="s">
        <v>1613</v>
      </c>
      <c r="CL108" s="10" t="str">
        <f t="shared" si="108"/>
        <v>2025EM1100105-MDSDF404</v>
      </c>
      <c r="CM108" s="61" t="str">
        <f t="shared" si="109"/>
        <v>0 missed</v>
      </c>
      <c r="CN108" s="61" t="str">
        <f t="shared" si="110"/>
        <v>0 missed</v>
      </c>
      <c r="CO108" s="111">
        <f t="shared" si="111"/>
        <v>2</v>
      </c>
      <c r="CP108" s="111">
        <f t="shared" si="112"/>
        <v>1</v>
      </c>
      <c r="CQ108" s="9">
        <f t="shared" si="113"/>
        <v>1</v>
      </c>
      <c r="CR108" s="9">
        <f t="shared" si="114"/>
        <v>1</v>
      </c>
      <c r="CS108" s="61" t="str">
        <f t="shared" si="115"/>
        <v>0 missed</v>
      </c>
      <c r="CT108" s="111">
        <f t="shared" si="116"/>
        <v>3</v>
      </c>
      <c r="CU108" s="10">
        <f t="shared" si="117"/>
        <v>1</v>
      </c>
      <c r="CV108" s="10" t="str">
        <f t="shared" si="118"/>
        <v>Q-2 A-1 || Q Total-2, A Total-1</v>
      </c>
      <c r="CW108" s="111" t="str" cm="1">
        <f t="array" ref="CW108">IFERROR(INDEX('Attendance-Slot-1'!$Q$2:$Q$1112,MATCH(1,('Attendance-Slot-1'!$A$2:$A$1112=$C108)*('Attendance-Slot-1'!$G$2:$G$1112=CW$2),0)),"No Data")</f>
        <v>P-S1_Onsite</v>
      </c>
      <c r="CX108" s="111" t="str" cm="1">
        <f t="array" ref="CX108">IFERROR(INDEX('Attendance-Slot-2'!$Q$2:$Q$2595,MATCH(1,('Attendance-Slot-2'!$A$2:$A$2595=$C108)*('Attendance-Slot-2'!$G$2:$G$2595=CW$2),0)),"No Data")</f>
        <v>No Data</v>
      </c>
      <c r="CY108" s="136">
        <f>VLOOKUP($CL108,'Written Exam Marks'!$H:$Q,10,FALSE)</f>
        <v>15.5</v>
      </c>
      <c r="CZ108" s="136">
        <f>VLOOKUP($CL108,'Written Exam Marks'!$H:$Q,9,FALSE)</f>
        <v>40</v>
      </c>
      <c r="DA108" s="111" t="str">
        <f t="shared" si="119"/>
        <v>Present</v>
      </c>
      <c r="DB108" s="111" t="str">
        <f t="shared" si="120"/>
        <v>P-S1_Onsite</v>
      </c>
      <c r="DC108" s="148">
        <v>5</v>
      </c>
      <c r="DD108" s="148">
        <v>6.625</v>
      </c>
      <c r="DE108" s="148">
        <v>8</v>
      </c>
      <c r="DF108" s="148">
        <v>14</v>
      </c>
      <c r="DG108" s="148">
        <v>18</v>
      </c>
      <c r="DH108" s="148">
        <v>51.625</v>
      </c>
      <c r="DI108" s="148">
        <v>65</v>
      </c>
      <c r="DJ108" s="66" t="s">
        <v>7351</v>
      </c>
      <c r="DK108" s="66" t="s">
        <v>1631</v>
      </c>
      <c r="DL108" s="68" t="str">
        <f t="shared" si="121"/>
        <v>2025EM1100105-MDSDF406</v>
      </c>
      <c r="DM108" s="66" t="str">
        <f t="shared" si="122"/>
        <v>0 missed</v>
      </c>
      <c r="DN108" s="66" t="str">
        <f t="shared" si="123"/>
        <v>0 missed</v>
      </c>
      <c r="DO108" s="62">
        <f t="shared" si="124"/>
        <v>3</v>
      </c>
      <c r="DP108" s="62">
        <f t="shared" si="125"/>
        <v>2</v>
      </c>
      <c r="DQ108" s="67">
        <f t="shared" si="126"/>
        <v>1</v>
      </c>
      <c r="DR108" s="67">
        <f t="shared" si="127"/>
        <v>1</v>
      </c>
      <c r="DS108" s="66" t="str">
        <f t="shared" si="128"/>
        <v>0 missed</v>
      </c>
      <c r="DT108" s="62">
        <f t="shared" si="129"/>
        <v>5</v>
      </c>
      <c r="DU108" s="68">
        <f t="shared" si="130"/>
        <v>1</v>
      </c>
      <c r="DV108" s="68" t="str">
        <f t="shared" si="131"/>
        <v>Q-3 A-2 || Q Total-3, A Total-2</v>
      </c>
      <c r="DW108" s="62" t="str" cm="1">
        <f t="array" ref="DW108">IFERROR(INDEX('Attendance-Slot-1'!$Q$2:$Q$1112,MATCH(1,('Attendance-Slot-1'!$A$2:$A$1112=$C108)*('Attendance-Slot-1'!$G$2:$G$1112=DW$2),0)),"No Data")</f>
        <v>P-S1_Onsite</v>
      </c>
      <c r="DX108" s="62" t="str" cm="1">
        <f t="array" ref="DX108">IFERROR(INDEX('Attendance-Slot-2'!$Q$2:$Q$2595,MATCH(1,('Attendance-Slot-2'!$A$2:$A$2595=$C108)*('Attendance-Slot-2'!$G$2:$G$2595=DW$2),0)),"No Data")</f>
        <v>No Data</v>
      </c>
      <c r="DY108" s="137">
        <f>VLOOKUP($DL108,'Written Exam Marks'!$H:$Q,10,FALSE)</f>
        <v>26</v>
      </c>
      <c r="DZ108" s="137">
        <f>VLOOKUP($DL108,'Written Exam Marks'!$H:$Q,9,FALSE)</f>
        <v>35</v>
      </c>
      <c r="EA108" s="62" t="str">
        <f t="shared" si="132"/>
        <v>Present</v>
      </c>
      <c r="EB108" s="62" t="str">
        <f t="shared" si="133"/>
        <v>P-S1_Onsite</v>
      </c>
      <c r="EC108" s="114" t="str">
        <f t="shared" si="70"/>
        <v>P-5, 
A-0, 
No Data-0</v>
      </c>
      <c r="ED108" s="114" t="str">
        <f t="shared" si="71"/>
        <v>P-0, 
A-0, 
No Data-5</v>
      </c>
      <c r="EE108" s="114" t="str">
        <f t="shared" si="134"/>
        <v>P-S1_Onsite</v>
      </c>
      <c r="EF108" s="114" t="str">
        <f t="shared" si="135"/>
        <v>P-S1_Onsite</v>
      </c>
      <c r="EG108" s="114" t="str">
        <f t="shared" si="136"/>
        <v>P-S1_Onsite</v>
      </c>
      <c r="EH108" s="114" t="str">
        <f t="shared" si="137"/>
        <v>P-S1_Onsite</v>
      </c>
      <c r="EI108" s="114" t="str">
        <f t="shared" si="138"/>
        <v>P-S1_Onsite</v>
      </c>
      <c r="EJ108" s="114" t="str">
        <f t="shared" si="139"/>
        <v>P-5, A-0, No Data-0</v>
      </c>
      <c r="EK108" s="114" t="s">
        <v>10453</v>
      </c>
      <c r="EL108" s="114">
        <v>28</v>
      </c>
      <c r="EM108" s="114">
        <v>9</v>
      </c>
      <c r="EN108" s="114">
        <v>58</v>
      </c>
      <c r="EO108" s="114">
        <v>95</v>
      </c>
      <c r="EP108" s="114" t="s">
        <v>7217</v>
      </c>
      <c r="EQ108" s="114" t="s">
        <v>1054</v>
      </c>
      <c r="ER108" s="114" t="s">
        <v>2020</v>
      </c>
      <c r="ES108" s="114"/>
      <c r="ET108" s="30" t="s">
        <v>2020</v>
      </c>
    </row>
    <row r="109" spans="1:150" x14ac:dyDescent="0.25">
      <c r="A109" s="114">
        <v>106</v>
      </c>
      <c r="B109" s="114" t="s">
        <v>7224</v>
      </c>
      <c r="C109" s="80" t="s">
        <v>3862</v>
      </c>
      <c r="D109" s="30" t="s">
        <v>3863</v>
      </c>
      <c r="E109" s="30" t="s">
        <v>3864</v>
      </c>
      <c r="F109" s="33" t="s">
        <v>7201</v>
      </c>
      <c r="G109" s="30" t="s">
        <v>3865</v>
      </c>
      <c r="H109" s="143">
        <v>15</v>
      </c>
      <c r="I109" s="143" t="s">
        <v>5</v>
      </c>
      <c r="J109" s="143" t="s">
        <v>5</v>
      </c>
      <c r="K109" s="143" t="s">
        <v>5</v>
      </c>
      <c r="L109" s="143">
        <v>15</v>
      </c>
      <c r="M109" s="143">
        <v>65</v>
      </c>
      <c r="N109" s="40" t="s">
        <v>7314</v>
      </c>
      <c r="O109" s="40" t="s">
        <v>1593</v>
      </c>
      <c r="P109" s="13" t="str">
        <f t="shared" si="72"/>
        <v>2025EM1100106-MDSDF401</v>
      </c>
      <c r="Q109" s="40" t="str">
        <f t="shared" si="73"/>
        <v>2 missed</v>
      </c>
      <c r="R109" s="40" t="str">
        <f t="shared" si="74"/>
        <v>1 missed</v>
      </c>
      <c r="S109" s="40">
        <f t="shared" si="75"/>
        <v>1</v>
      </c>
      <c r="T109" s="40">
        <f t="shared" si="76"/>
        <v>0</v>
      </c>
      <c r="U109" s="41">
        <f t="shared" si="77"/>
        <v>0.33333333333333331</v>
      </c>
      <c r="V109" s="41">
        <f t="shared" si="78"/>
        <v>0</v>
      </c>
      <c r="W109" s="40" t="str">
        <f t="shared" si="79"/>
        <v>3 missed</v>
      </c>
      <c r="X109" s="113">
        <f t="shared" si="80"/>
        <v>1</v>
      </c>
      <c r="Y109" s="13">
        <f t="shared" si="81"/>
        <v>0.25</v>
      </c>
      <c r="Z109" s="13" t="str">
        <f t="shared" si="82"/>
        <v>Q-1 A-0 || Q Total-3, A Total-1</v>
      </c>
      <c r="AA109" s="113" t="str" cm="1">
        <f t="array" ref="AA109">IFERROR(INDEX('Attendance-Slot-1'!$Q$2:$Q$1112,MATCH(1,('Attendance-Slot-1'!$A$2:$A$1112=$C109)*('Attendance-Slot-1'!$G$2:$G$1112=AA$2),0)),"No Data")</f>
        <v>No Data</v>
      </c>
      <c r="AB109" s="113" t="str" cm="1">
        <f t="array" ref="AB109">IFERROR(INDEX('Attendance-Slot-2'!$Q$2:$Q$2595,MATCH(1,('Attendance-Slot-2'!$A$2:$A$2595=$C109)*('Attendance-Slot-2'!$G$2:$G$2595=AA$2),0)),"No Data")</f>
        <v>P-S2_Onsite</v>
      </c>
      <c r="AC109" s="133">
        <f>VLOOKUP($P109,'Written Exam Marks'!$H:$Q,10,FALSE)</f>
        <v>3</v>
      </c>
      <c r="AD109" s="133">
        <f>VLOOKUP($P109,'Written Exam Marks'!$H:$Q,9,FALSE)</f>
        <v>35</v>
      </c>
      <c r="AE109" s="113" t="str">
        <f t="shared" si="83"/>
        <v>Present</v>
      </c>
      <c r="AF109" s="113" t="str">
        <f t="shared" si="84"/>
        <v>P-S2_Onsite</v>
      </c>
      <c r="AG109" s="146">
        <v>9.5</v>
      </c>
      <c r="AH109" s="146">
        <v>9.5</v>
      </c>
      <c r="AI109" s="146" t="s">
        <v>5</v>
      </c>
      <c r="AJ109" s="146" t="s">
        <v>5</v>
      </c>
      <c r="AK109" s="146">
        <v>10</v>
      </c>
      <c r="AL109" s="146" t="s">
        <v>5</v>
      </c>
      <c r="AM109" s="146">
        <v>29</v>
      </c>
      <c r="AN109" s="146">
        <v>60</v>
      </c>
      <c r="AO109" s="43" t="s">
        <v>7336</v>
      </c>
      <c r="AP109" s="43" t="s">
        <v>1598</v>
      </c>
      <c r="AQ109" s="50" t="str">
        <f t="shared" si="85"/>
        <v>2025EM1100106-MDSDF402</v>
      </c>
      <c r="AR109" s="43" t="str">
        <f t="shared" si="86"/>
        <v>3 missed</v>
      </c>
      <c r="AS109" s="47" t="s">
        <v>7342</v>
      </c>
      <c r="AT109" s="43">
        <f t="shared" si="87"/>
        <v>3</v>
      </c>
      <c r="AU109" s="48" t="s">
        <v>7342</v>
      </c>
      <c r="AV109" s="49">
        <f t="shared" si="88"/>
        <v>0.5</v>
      </c>
      <c r="AW109" s="48" t="s">
        <v>7342</v>
      </c>
      <c r="AX109" s="43" t="str">
        <f t="shared" si="89"/>
        <v>3 missed</v>
      </c>
      <c r="AY109" s="42">
        <f t="shared" si="90"/>
        <v>3</v>
      </c>
      <c r="AZ109" s="50">
        <f t="shared" si="91"/>
        <v>0.5</v>
      </c>
      <c r="BA109" s="50" t="str">
        <f t="shared" si="92"/>
        <v>Q-3 A-- || Q Total-6, A Total-0</v>
      </c>
      <c r="BB109" s="42" t="str" cm="1">
        <f t="array" ref="BB109">IFERROR(INDEX('Attendance-Slot-1'!$Q$2:$Q$1112,MATCH(1,('Attendance-Slot-1'!$A$2:$A$1112=$C109)*('Attendance-Slot-1'!$G$2:$G$1112=BB$2),0)),"No Data")</f>
        <v>No Data</v>
      </c>
      <c r="BC109" s="42" t="str" cm="1">
        <f t="array" ref="BC109">IFERROR(INDEX('Attendance-Slot-2'!$Q$2:$Q$2595,MATCH(1,('Attendance-Slot-2'!$A$2:$A$2595=$C109)*('Attendance-Slot-2'!$G$2:$G$2595=BB$2),0)),"No Data")</f>
        <v>P-S2_Onsite</v>
      </c>
      <c r="BD109" s="134">
        <f>VLOOKUP($AQ109,'Written Exam Marks'!$H:$Q,10,FALSE)</f>
        <v>9</v>
      </c>
      <c r="BE109" s="134">
        <f>VLOOKUP($AQ109,'Written Exam Marks'!$H:$Q,9,FALSE)</f>
        <v>40</v>
      </c>
      <c r="BF109" s="42" t="str">
        <f t="shared" si="93"/>
        <v>Present</v>
      </c>
      <c r="BG109" s="42" t="str">
        <f t="shared" si="94"/>
        <v>P-S2_Onsite</v>
      </c>
      <c r="BH109" s="147" t="s">
        <v>5</v>
      </c>
      <c r="BI109" s="147" t="s">
        <v>5</v>
      </c>
      <c r="BJ109" s="147">
        <v>0</v>
      </c>
      <c r="BK109" s="147">
        <v>60</v>
      </c>
      <c r="BL109" s="52" t="s">
        <v>3697</v>
      </c>
      <c r="BM109" s="52" t="s">
        <v>1606</v>
      </c>
      <c r="BN109" s="57" t="str">
        <f t="shared" si="95"/>
        <v>2025EM1100106-MDSDF403</v>
      </c>
      <c r="BO109" s="52" t="str">
        <f t="shared" si="96"/>
        <v>1 missed</v>
      </c>
      <c r="BP109" s="52" t="str">
        <f t="shared" si="97"/>
        <v>1 missed</v>
      </c>
      <c r="BQ109" s="52">
        <f t="shared" si="98"/>
        <v>0</v>
      </c>
      <c r="BR109" s="52">
        <f t="shared" si="99"/>
        <v>0</v>
      </c>
      <c r="BS109" s="56">
        <f t="shared" si="100"/>
        <v>0</v>
      </c>
      <c r="BT109" s="56">
        <f t="shared" si="101"/>
        <v>0</v>
      </c>
      <c r="BU109" s="52" t="str">
        <f t="shared" si="102"/>
        <v>2 missed</v>
      </c>
      <c r="BV109" s="51">
        <f t="shared" si="103"/>
        <v>0</v>
      </c>
      <c r="BW109" s="57">
        <f t="shared" si="104"/>
        <v>0</v>
      </c>
      <c r="BX109" s="57" t="str">
        <f t="shared" si="105"/>
        <v>Q-0 A-0 || Q Total-1, A Total-1</v>
      </c>
      <c r="BY109" s="51" t="str" cm="1">
        <f t="array" ref="BY109">IFERROR(INDEX('Attendance-Slot-1'!$Q$2:$Q$1112,MATCH(1,('Attendance-Slot-1'!$A$2:$A$1112=$C109)*('Attendance-Slot-1'!$G$2:$G$1112=BY$2),0)),"No Data")</f>
        <v>No Data</v>
      </c>
      <c r="BZ109" s="51" t="str" cm="1">
        <f t="array" ref="BZ109">IFERROR(INDEX('Attendance-Slot-2'!$Q$2:$Q$2595,MATCH(1,('Attendance-Slot-2'!$A$2:$A$2595=$C109)*('Attendance-Slot-2'!$G$2:$G$2595=BY$2),0)),"No Data")</f>
        <v>P-S2_Onsite</v>
      </c>
      <c r="CA109" s="135">
        <f>VLOOKUP($BN109,'Written Exam Marks'!$H:$Q,10,FALSE)</f>
        <v>6.5</v>
      </c>
      <c r="CB109" s="135">
        <f>VLOOKUP($BN109,'Written Exam Marks'!$H:$Q,9,FALSE)</f>
        <v>40</v>
      </c>
      <c r="CC109" s="51" t="str">
        <f t="shared" si="106"/>
        <v>Present</v>
      </c>
      <c r="CD109" s="51" t="str">
        <f t="shared" si="107"/>
        <v>P-S2_Onsite</v>
      </c>
      <c r="CE109" s="29" t="s">
        <v>5</v>
      </c>
      <c r="CF109" s="29" t="s">
        <v>5</v>
      </c>
      <c r="CG109" s="29" t="s">
        <v>5</v>
      </c>
      <c r="CH109" s="29">
        <v>0</v>
      </c>
      <c r="CI109" s="29">
        <v>60</v>
      </c>
      <c r="CJ109" s="61" t="s">
        <v>7343</v>
      </c>
      <c r="CK109" s="61" t="s">
        <v>1613</v>
      </c>
      <c r="CL109" s="10" t="str">
        <f t="shared" si="108"/>
        <v>2025EM1100106-MDSDF404</v>
      </c>
      <c r="CM109" s="61" t="str">
        <f t="shared" si="109"/>
        <v>2 missed</v>
      </c>
      <c r="CN109" s="61" t="str">
        <f t="shared" si="110"/>
        <v>1 missed</v>
      </c>
      <c r="CO109" s="111">
        <f t="shared" si="111"/>
        <v>0</v>
      </c>
      <c r="CP109" s="111">
        <f t="shared" si="112"/>
        <v>0</v>
      </c>
      <c r="CQ109" s="9">
        <f t="shared" si="113"/>
        <v>0</v>
      </c>
      <c r="CR109" s="9">
        <f t="shared" si="114"/>
        <v>0</v>
      </c>
      <c r="CS109" s="61" t="str">
        <f t="shared" si="115"/>
        <v>3 missed</v>
      </c>
      <c r="CT109" s="111">
        <f t="shared" si="116"/>
        <v>0</v>
      </c>
      <c r="CU109" s="10">
        <f t="shared" si="117"/>
        <v>0</v>
      </c>
      <c r="CV109" s="10" t="str">
        <f t="shared" si="118"/>
        <v>Q-0 A-0 || Q Total-2, A Total-1</v>
      </c>
      <c r="CW109" s="111" t="str" cm="1">
        <f t="array" ref="CW109">IFERROR(INDEX('Attendance-Slot-1'!$Q$2:$Q$1112,MATCH(1,('Attendance-Slot-1'!$A$2:$A$1112=$C109)*('Attendance-Slot-1'!$G$2:$G$1112=CW$2),0)),"No Data")</f>
        <v>No Data</v>
      </c>
      <c r="CX109" s="111" t="str" cm="1">
        <f t="array" ref="CX109">IFERROR(INDEX('Attendance-Slot-2'!$Q$2:$Q$2595,MATCH(1,('Attendance-Slot-2'!$A$2:$A$2595=$C109)*('Attendance-Slot-2'!$G$2:$G$2595=CW$2),0)),"No Data")</f>
        <v>P-S2_Onsite</v>
      </c>
      <c r="CY109" s="136">
        <f>VLOOKUP($CL109,'Written Exam Marks'!$H:$Q,10,FALSE)</f>
        <v>14.5</v>
      </c>
      <c r="CZ109" s="136">
        <f>VLOOKUP($CL109,'Written Exam Marks'!$H:$Q,9,FALSE)</f>
        <v>40</v>
      </c>
      <c r="DA109" s="111" t="str">
        <f t="shared" si="119"/>
        <v>Present</v>
      </c>
      <c r="DB109" s="111" t="str">
        <f t="shared" si="120"/>
        <v>P-S2_Onsite</v>
      </c>
      <c r="DC109" s="148">
        <v>5.5</v>
      </c>
      <c r="DD109" s="148">
        <v>7</v>
      </c>
      <c r="DE109" s="148" t="s">
        <v>5</v>
      </c>
      <c r="DF109" s="148" t="s">
        <v>5</v>
      </c>
      <c r="DG109" s="148" t="s">
        <v>5</v>
      </c>
      <c r="DH109" s="148">
        <v>12.5</v>
      </c>
      <c r="DI109" s="148">
        <v>65</v>
      </c>
      <c r="DJ109" s="66" t="s">
        <v>7351</v>
      </c>
      <c r="DK109" s="66" t="s">
        <v>1631</v>
      </c>
      <c r="DL109" s="68" t="str">
        <f t="shared" si="121"/>
        <v>2025EM1100106-MDSDF406</v>
      </c>
      <c r="DM109" s="66" t="str">
        <f t="shared" si="122"/>
        <v>1 missed</v>
      </c>
      <c r="DN109" s="66" t="str">
        <f t="shared" si="123"/>
        <v>2 missed</v>
      </c>
      <c r="DO109" s="62">
        <f t="shared" si="124"/>
        <v>2</v>
      </c>
      <c r="DP109" s="62">
        <f t="shared" si="125"/>
        <v>0</v>
      </c>
      <c r="DQ109" s="67">
        <f t="shared" si="126"/>
        <v>0.66666666666666663</v>
      </c>
      <c r="DR109" s="67">
        <f t="shared" si="127"/>
        <v>0</v>
      </c>
      <c r="DS109" s="66" t="str">
        <f t="shared" si="128"/>
        <v>3 missed</v>
      </c>
      <c r="DT109" s="62">
        <f t="shared" si="129"/>
        <v>2</v>
      </c>
      <c r="DU109" s="68">
        <f t="shared" si="130"/>
        <v>0.4</v>
      </c>
      <c r="DV109" s="68" t="str">
        <f t="shared" si="131"/>
        <v>Q-2 A-0 || Q Total-3, A Total-2</v>
      </c>
      <c r="DW109" s="62" t="str" cm="1">
        <f t="array" ref="DW109">IFERROR(INDEX('Attendance-Slot-1'!$Q$2:$Q$1112,MATCH(1,('Attendance-Slot-1'!$A$2:$A$1112=$C109)*('Attendance-Slot-1'!$G$2:$G$1112=DW$2),0)),"No Data")</f>
        <v>No Data</v>
      </c>
      <c r="DX109" s="62" t="str" cm="1">
        <f t="array" ref="DX109">IFERROR(INDEX('Attendance-Slot-2'!$Q$2:$Q$2595,MATCH(1,('Attendance-Slot-2'!$A$2:$A$2595=$C109)*('Attendance-Slot-2'!$G$2:$G$2595=DW$2),0)),"No Data")</f>
        <v>P-S2_Onsite</v>
      </c>
      <c r="DY109" s="137">
        <f>VLOOKUP($DL109,'Written Exam Marks'!$H:$Q,10,FALSE)</f>
        <v>14.5</v>
      </c>
      <c r="DZ109" s="137">
        <f>VLOOKUP($DL109,'Written Exam Marks'!$H:$Q,9,FALSE)</f>
        <v>35</v>
      </c>
      <c r="EA109" s="62" t="str">
        <f t="shared" si="132"/>
        <v>Present</v>
      </c>
      <c r="EB109" s="62" t="str">
        <f t="shared" si="133"/>
        <v>P-S2_Onsite</v>
      </c>
      <c r="EC109" s="114" t="str">
        <f t="shared" si="70"/>
        <v>P-0, 
A-0, 
No Data-5</v>
      </c>
      <c r="ED109" s="114" t="str">
        <f t="shared" si="71"/>
        <v>P-5, 
A-0, 
No Data-0</v>
      </c>
      <c r="EE109" s="114" t="str">
        <f t="shared" si="134"/>
        <v>P-S2_Onsite</v>
      </c>
      <c r="EF109" s="114" t="str">
        <f t="shared" si="135"/>
        <v>P-S2_Onsite</v>
      </c>
      <c r="EG109" s="114" t="str">
        <f t="shared" si="136"/>
        <v>P-S2_Onsite</v>
      </c>
      <c r="EH109" s="114" t="str">
        <f t="shared" si="137"/>
        <v>P-S2_Onsite</v>
      </c>
      <c r="EI109" s="114" t="str">
        <f t="shared" si="138"/>
        <v>P-S2_Onsite</v>
      </c>
      <c r="EJ109" s="114" t="str">
        <f t="shared" si="139"/>
        <v>P-5, A-0, No Data-0</v>
      </c>
      <c r="EK109" s="114" t="s">
        <v>10453</v>
      </c>
      <c r="EL109" s="114">
        <v>27</v>
      </c>
      <c r="EM109" s="114">
        <v>9</v>
      </c>
      <c r="EN109" s="114">
        <v>45</v>
      </c>
      <c r="EO109" s="114">
        <v>81</v>
      </c>
      <c r="EP109" s="114" t="s">
        <v>7217</v>
      </c>
      <c r="EQ109" s="114" t="s">
        <v>1054</v>
      </c>
      <c r="ER109" s="114" t="s">
        <v>3862</v>
      </c>
      <c r="ES109" s="114"/>
      <c r="ET109" s="30" t="s">
        <v>3862</v>
      </c>
    </row>
    <row r="110" spans="1:150" x14ac:dyDescent="0.25">
      <c r="A110" s="114">
        <v>107</v>
      </c>
      <c r="B110" s="114" t="s">
        <v>7224</v>
      </c>
      <c r="C110" s="80" t="s">
        <v>2029</v>
      </c>
      <c r="D110" s="30" t="s">
        <v>2030</v>
      </c>
      <c r="E110" s="30" t="s">
        <v>2031</v>
      </c>
      <c r="F110" s="33" t="s">
        <v>7201</v>
      </c>
      <c r="G110" s="30" t="s">
        <v>2032</v>
      </c>
      <c r="H110" s="143">
        <v>15</v>
      </c>
      <c r="I110" s="143">
        <v>15</v>
      </c>
      <c r="J110" s="143">
        <v>14</v>
      </c>
      <c r="K110" s="143">
        <v>15</v>
      </c>
      <c r="L110" s="143">
        <v>59</v>
      </c>
      <c r="M110" s="143">
        <v>65</v>
      </c>
      <c r="N110" s="40" t="s">
        <v>7314</v>
      </c>
      <c r="O110" s="40" t="s">
        <v>1593</v>
      </c>
      <c r="P110" s="13" t="str">
        <f t="shared" si="72"/>
        <v>2025EM1100107-MDSDF401</v>
      </c>
      <c r="Q110" s="40" t="str">
        <f t="shared" si="73"/>
        <v>0 missed</v>
      </c>
      <c r="R110" s="40" t="str">
        <f t="shared" si="74"/>
        <v>0 missed</v>
      </c>
      <c r="S110" s="40">
        <f t="shared" si="75"/>
        <v>3</v>
      </c>
      <c r="T110" s="40">
        <f t="shared" si="76"/>
        <v>1</v>
      </c>
      <c r="U110" s="41">
        <f t="shared" si="77"/>
        <v>1</v>
      </c>
      <c r="V110" s="41">
        <f t="shared" si="78"/>
        <v>1</v>
      </c>
      <c r="W110" s="40" t="str">
        <f t="shared" si="79"/>
        <v>0 missed</v>
      </c>
      <c r="X110" s="113">
        <f t="shared" si="80"/>
        <v>4</v>
      </c>
      <c r="Y110" s="13">
        <f t="shared" si="81"/>
        <v>1</v>
      </c>
      <c r="Z110" s="13" t="str">
        <f t="shared" si="82"/>
        <v>Q-3 A-1 || Q Total-3, A Total-1</v>
      </c>
      <c r="AA110" s="113" t="str" cm="1">
        <f t="array" ref="AA110">IFERROR(INDEX('Attendance-Slot-1'!$Q$2:$Q$1112,MATCH(1,('Attendance-Slot-1'!$A$2:$A$1112=$C110)*('Attendance-Slot-1'!$G$2:$G$1112=AA$2),0)),"No Data")</f>
        <v>P-S1_Onsite</v>
      </c>
      <c r="AB110" s="113" t="str" cm="1">
        <f t="array" ref="AB110">IFERROR(INDEX('Attendance-Slot-2'!$Q$2:$Q$2595,MATCH(1,('Attendance-Slot-2'!$A$2:$A$2595=$C110)*('Attendance-Slot-2'!$G$2:$G$2595=AA$2),0)),"No Data")</f>
        <v>No Data</v>
      </c>
      <c r="AC110" s="133">
        <f>VLOOKUP($P110,'Written Exam Marks'!$H:$Q,10,FALSE)</f>
        <v>23</v>
      </c>
      <c r="AD110" s="133">
        <f>VLOOKUP($P110,'Written Exam Marks'!$H:$Q,9,FALSE)</f>
        <v>35</v>
      </c>
      <c r="AE110" s="113" t="str">
        <f t="shared" si="83"/>
        <v>Present</v>
      </c>
      <c r="AF110" s="113" t="str">
        <f t="shared" si="84"/>
        <v>P-S1_Onsite</v>
      </c>
      <c r="AG110" s="146">
        <v>10</v>
      </c>
      <c r="AH110" s="146">
        <v>9.5</v>
      </c>
      <c r="AI110" s="146">
        <v>10</v>
      </c>
      <c r="AJ110" s="146">
        <v>10</v>
      </c>
      <c r="AK110" s="146">
        <v>10</v>
      </c>
      <c r="AL110" s="146">
        <v>10</v>
      </c>
      <c r="AM110" s="146">
        <v>59.5</v>
      </c>
      <c r="AN110" s="146">
        <v>60</v>
      </c>
      <c r="AO110" s="43" t="s">
        <v>7336</v>
      </c>
      <c r="AP110" s="43" t="s">
        <v>1598</v>
      </c>
      <c r="AQ110" s="50" t="str">
        <f t="shared" si="85"/>
        <v>2025EM1100107-MDSDF402</v>
      </c>
      <c r="AR110" s="43" t="str">
        <f t="shared" si="86"/>
        <v>0 missed</v>
      </c>
      <c r="AS110" s="47" t="s">
        <v>7342</v>
      </c>
      <c r="AT110" s="43">
        <f t="shared" si="87"/>
        <v>6</v>
      </c>
      <c r="AU110" s="48" t="s">
        <v>7342</v>
      </c>
      <c r="AV110" s="49">
        <f t="shared" si="88"/>
        <v>1</v>
      </c>
      <c r="AW110" s="48" t="s">
        <v>7342</v>
      </c>
      <c r="AX110" s="43" t="str">
        <f t="shared" si="89"/>
        <v>0 missed</v>
      </c>
      <c r="AY110" s="42">
        <f t="shared" si="90"/>
        <v>6</v>
      </c>
      <c r="AZ110" s="50">
        <f t="shared" si="91"/>
        <v>1</v>
      </c>
      <c r="BA110" s="50" t="str">
        <f t="shared" si="92"/>
        <v>Q-6 A-- || Q Total-6, A Total-0</v>
      </c>
      <c r="BB110" s="42" t="str" cm="1">
        <f t="array" ref="BB110">IFERROR(INDEX('Attendance-Slot-1'!$Q$2:$Q$1112,MATCH(1,('Attendance-Slot-1'!$A$2:$A$1112=$C110)*('Attendance-Slot-1'!$G$2:$G$1112=BB$2),0)),"No Data")</f>
        <v>P-S1_Onsite</v>
      </c>
      <c r="BC110" s="42" t="str" cm="1">
        <f t="array" ref="BC110">IFERROR(INDEX('Attendance-Slot-2'!$Q$2:$Q$2595,MATCH(1,('Attendance-Slot-2'!$A$2:$A$2595=$C110)*('Attendance-Slot-2'!$G$2:$G$2595=BB$2),0)),"No Data")</f>
        <v>No Data</v>
      </c>
      <c r="BD110" s="134">
        <f>VLOOKUP($AQ110,'Written Exam Marks'!$H:$Q,10,FALSE)</f>
        <v>29</v>
      </c>
      <c r="BE110" s="134">
        <f>VLOOKUP($AQ110,'Written Exam Marks'!$H:$Q,9,FALSE)</f>
        <v>40</v>
      </c>
      <c r="BF110" s="42" t="str">
        <f t="shared" si="93"/>
        <v>Present</v>
      </c>
      <c r="BG110" s="42" t="str">
        <f t="shared" si="94"/>
        <v>P-S1_Onsite</v>
      </c>
      <c r="BH110" s="147">
        <v>19</v>
      </c>
      <c r="BI110" s="147">
        <v>35</v>
      </c>
      <c r="BJ110" s="147">
        <v>54</v>
      </c>
      <c r="BK110" s="147">
        <v>60</v>
      </c>
      <c r="BL110" s="52" t="s">
        <v>3697</v>
      </c>
      <c r="BM110" s="52" t="s">
        <v>1606</v>
      </c>
      <c r="BN110" s="57" t="str">
        <f t="shared" si="95"/>
        <v>2025EM1100107-MDSDF403</v>
      </c>
      <c r="BO110" s="52" t="str">
        <f t="shared" si="96"/>
        <v>0 missed</v>
      </c>
      <c r="BP110" s="52" t="str">
        <f t="shared" si="97"/>
        <v>0 missed</v>
      </c>
      <c r="BQ110" s="52">
        <f t="shared" si="98"/>
        <v>1</v>
      </c>
      <c r="BR110" s="52">
        <f t="shared" si="99"/>
        <v>1</v>
      </c>
      <c r="BS110" s="56">
        <f t="shared" si="100"/>
        <v>1</v>
      </c>
      <c r="BT110" s="56">
        <f t="shared" si="101"/>
        <v>1</v>
      </c>
      <c r="BU110" s="52" t="str">
        <f t="shared" si="102"/>
        <v>0 missed</v>
      </c>
      <c r="BV110" s="51">
        <f t="shared" si="103"/>
        <v>2</v>
      </c>
      <c r="BW110" s="57">
        <f t="shared" si="104"/>
        <v>1</v>
      </c>
      <c r="BX110" s="57" t="str">
        <f t="shared" si="105"/>
        <v>Q-1 A-1 || Q Total-1, A Total-1</v>
      </c>
      <c r="BY110" s="51" t="str" cm="1">
        <f t="array" ref="BY110">IFERROR(INDEX('Attendance-Slot-1'!$Q$2:$Q$1112,MATCH(1,('Attendance-Slot-1'!$A$2:$A$1112=$C110)*('Attendance-Slot-1'!$G$2:$G$1112=BY$2),0)),"No Data")</f>
        <v>P-S1_Onsite</v>
      </c>
      <c r="BZ110" s="51" t="str" cm="1">
        <f t="array" ref="BZ110">IFERROR(INDEX('Attendance-Slot-2'!$Q$2:$Q$2595,MATCH(1,('Attendance-Slot-2'!$A$2:$A$2595=$C110)*('Attendance-Slot-2'!$G$2:$G$2595=BY$2),0)),"No Data")</f>
        <v>No Data</v>
      </c>
      <c r="CA110" s="135">
        <f>VLOOKUP($BN110,'Written Exam Marks'!$H:$Q,10,FALSE)</f>
        <v>26</v>
      </c>
      <c r="CB110" s="135">
        <f>VLOOKUP($BN110,'Written Exam Marks'!$H:$Q,9,FALSE)</f>
        <v>40</v>
      </c>
      <c r="CC110" s="51" t="str">
        <f t="shared" si="106"/>
        <v>Present</v>
      </c>
      <c r="CD110" s="51" t="str">
        <f t="shared" si="107"/>
        <v>P-S1_Onsite</v>
      </c>
      <c r="CE110" s="29">
        <v>19</v>
      </c>
      <c r="CF110" s="29">
        <v>20</v>
      </c>
      <c r="CG110" s="29">
        <v>18</v>
      </c>
      <c r="CH110" s="29">
        <v>57</v>
      </c>
      <c r="CI110" s="29">
        <v>60</v>
      </c>
      <c r="CJ110" s="61" t="s">
        <v>7343</v>
      </c>
      <c r="CK110" s="61" t="s">
        <v>1613</v>
      </c>
      <c r="CL110" s="10" t="str">
        <f t="shared" si="108"/>
        <v>2025EM1100107-MDSDF404</v>
      </c>
      <c r="CM110" s="61" t="str">
        <f t="shared" si="109"/>
        <v>0 missed</v>
      </c>
      <c r="CN110" s="61" t="str">
        <f t="shared" si="110"/>
        <v>0 missed</v>
      </c>
      <c r="CO110" s="111">
        <f t="shared" si="111"/>
        <v>2</v>
      </c>
      <c r="CP110" s="111">
        <f t="shared" si="112"/>
        <v>1</v>
      </c>
      <c r="CQ110" s="9">
        <f t="shared" si="113"/>
        <v>1</v>
      </c>
      <c r="CR110" s="9">
        <f t="shared" si="114"/>
        <v>1</v>
      </c>
      <c r="CS110" s="61" t="str">
        <f t="shared" si="115"/>
        <v>0 missed</v>
      </c>
      <c r="CT110" s="111">
        <f t="shared" si="116"/>
        <v>3</v>
      </c>
      <c r="CU110" s="10">
        <f t="shared" si="117"/>
        <v>1</v>
      </c>
      <c r="CV110" s="10" t="str">
        <f t="shared" si="118"/>
        <v>Q-2 A-1 || Q Total-2, A Total-1</v>
      </c>
      <c r="CW110" s="111" t="str" cm="1">
        <f t="array" ref="CW110">IFERROR(INDEX('Attendance-Slot-1'!$Q$2:$Q$1112,MATCH(1,('Attendance-Slot-1'!$A$2:$A$1112=$C110)*('Attendance-Slot-1'!$G$2:$G$1112=CW$2),0)),"No Data")</f>
        <v>No Data</v>
      </c>
      <c r="CX110" s="111" t="str" cm="1">
        <f t="array" ref="CX110">IFERROR(INDEX('Attendance-Slot-2'!$Q$2:$Q$2595,MATCH(1,('Attendance-Slot-2'!$A$2:$A$2595=$C110)*('Attendance-Slot-2'!$G$2:$G$2595=CW$2),0)),"No Data")</f>
        <v>P-S2_Onsite</v>
      </c>
      <c r="CY110" s="136">
        <f>VLOOKUP($CL110,'Written Exam Marks'!$H:$Q,10,FALSE)</f>
        <v>30</v>
      </c>
      <c r="CZ110" s="136">
        <f>VLOOKUP($CL110,'Written Exam Marks'!$H:$Q,9,FALSE)</f>
        <v>40</v>
      </c>
      <c r="DA110" s="111" t="str">
        <f t="shared" si="119"/>
        <v>Present</v>
      </c>
      <c r="DB110" s="111" t="str">
        <f t="shared" si="120"/>
        <v>P-S2_Onsite</v>
      </c>
      <c r="DC110" s="148">
        <v>5.5</v>
      </c>
      <c r="DD110" s="148">
        <v>7</v>
      </c>
      <c r="DE110" s="148">
        <v>8</v>
      </c>
      <c r="DF110" s="148">
        <v>14</v>
      </c>
      <c r="DG110" s="148">
        <v>20</v>
      </c>
      <c r="DH110" s="148">
        <v>54.5</v>
      </c>
      <c r="DI110" s="148">
        <v>65</v>
      </c>
      <c r="DJ110" s="66" t="s">
        <v>7351</v>
      </c>
      <c r="DK110" s="66" t="s">
        <v>1631</v>
      </c>
      <c r="DL110" s="68" t="str">
        <f t="shared" si="121"/>
        <v>2025EM1100107-MDSDF406</v>
      </c>
      <c r="DM110" s="66" t="str">
        <f t="shared" si="122"/>
        <v>0 missed</v>
      </c>
      <c r="DN110" s="66" t="str">
        <f t="shared" si="123"/>
        <v>0 missed</v>
      </c>
      <c r="DO110" s="62">
        <f t="shared" si="124"/>
        <v>3</v>
      </c>
      <c r="DP110" s="62">
        <f t="shared" si="125"/>
        <v>2</v>
      </c>
      <c r="DQ110" s="67">
        <f t="shared" si="126"/>
        <v>1</v>
      </c>
      <c r="DR110" s="67">
        <f t="shared" si="127"/>
        <v>1</v>
      </c>
      <c r="DS110" s="66" t="str">
        <f t="shared" si="128"/>
        <v>0 missed</v>
      </c>
      <c r="DT110" s="62">
        <f t="shared" si="129"/>
        <v>5</v>
      </c>
      <c r="DU110" s="68">
        <f t="shared" si="130"/>
        <v>1</v>
      </c>
      <c r="DV110" s="68" t="str">
        <f t="shared" si="131"/>
        <v>Q-3 A-2 || Q Total-3, A Total-2</v>
      </c>
      <c r="DW110" s="62" t="str" cm="1">
        <f t="array" ref="DW110">IFERROR(INDEX('Attendance-Slot-1'!$Q$2:$Q$1112,MATCH(1,('Attendance-Slot-1'!$A$2:$A$1112=$C110)*('Attendance-Slot-1'!$G$2:$G$1112=DW$2),0)),"No Data")</f>
        <v>No Data</v>
      </c>
      <c r="DX110" s="62" t="str" cm="1">
        <f t="array" ref="DX110">IFERROR(INDEX('Attendance-Slot-2'!$Q$2:$Q$2595,MATCH(1,('Attendance-Slot-2'!$A$2:$A$2595=$C110)*('Attendance-Slot-2'!$G$2:$G$2595=DW$2),0)),"No Data")</f>
        <v>P-S2_Onsite</v>
      </c>
      <c r="DY110" s="137">
        <f>VLOOKUP($DL110,'Written Exam Marks'!$H:$Q,10,FALSE)</f>
        <v>23.5</v>
      </c>
      <c r="DZ110" s="137">
        <f>VLOOKUP($DL110,'Written Exam Marks'!$H:$Q,9,FALSE)</f>
        <v>35</v>
      </c>
      <c r="EA110" s="62" t="str">
        <f t="shared" si="132"/>
        <v>Present</v>
      </c>
      <c r="EB110" s="62" t="str">
        <f t="shared" si="133"/>
        <v>P-S2_Onsite</v>
      </c>
      <c r="EC110" s="114" t="str">
        <f t="shared" si="70"/>
        <v>P-3, 
A-0, 
No Data-2</v>
      </c>
      <c r="ED110" s="114" t="str">
        <f t="shared" si="71"/>
        <v>P-2, 
A-0, 
No Data-3</v>
      </c>
      <c r="EE110" s="114" t="str">
        <f t="shared" si="134"/>
        <v>P-S1_Onsite</v>
      </c>
      <c r="EF110" s="114" t="str">
        <f t="shared" si="135"/>
        <v>P-S1_Onsite</v>
      </c>
      <c r="EG110" s="114" t="str">
        <f t="shared" si="136"/>
        <v>P-S1_Onsite</v>
      </c>
      <c r="EH110" s="114" t="str">
        <f t="shared" si="137"/>
        <v>P-S2_Onsite</v>
      </c>
      <c r="EI110" s="114" t="str">
        <f t="shared" si="138"/>
        <v>P-S2_Onsite</v>
      </c>
      <c r="EJ110" s="114" t="str">
        <f t="shared" si="139"/>
        <v>P-5, A-0, No Data-0</v>
      </c>
      <c r="EK110" s="114" t="s">
        <v>10453</v>
      </c>
      <c r="EL110" s="114">
        <v>30</v>
      </c>
      <c r="EM110" s="114">
        <v>10</v>
      </c>
      <c r="EN110" s="114">
        <v>60</v>
      </c>
      <c r="EO110" s="114">
        <v>100</v>
      </c>
      <c r="EP110" s="114" t="s">
        <v>7217</v>
      </c>
      <c r="EQ110" s="114" t="s">
        <v>1054</v>
      </c>
      <c r="ER110" s="114" t="s">
        <v>2029</v>
      </c>
      <c r="ES110" s="114"/>
      <c r="ET110" s="30" t="s">
        <v>2029</v>
      </c>
    </row>
    <row r="111" spans="1:150" x14ac:dyDescent="0.25">
      <c r="A111" s="114">
        <v>108</v>
      </c>
      <c r="B111" s="114" t="s">
        <v>7224</v>
      </c>
      <c r="C111" s="80" t="s">
        <v>3866</v>
      </c>
      <c r="D111" s="30" t="s">
        <v>3867</v>
      </c>
      <c r="E111" s="30" t="s">
        <v>3868</v>
      </c>
      <c r="F111" s="33" t="s">
        <v>7202</v>
      </c>
      <c r="G111" s="30" t="s">
        <v>3869</v>
      </c>
      <c r="H111" s="143">
        <v>15</v>
      </c>
      <c r="I111" s="143">
        <v>15</v>
      </c>
      <c r="J111" s="143">
        <v>20</v>
      </c>
      <c r="K111" s="143">
        <v>15</v>
      </c>
      <c r="L111" s="143">
        <v>65</v>
      </c>
      <c r="M111" s="143">
        <v>65</v>
      </c>
      <c r="N111" s="40" t="s">
        <v>7314</v>
      </c>
      <c r="O111" s="40" t="s">
        <v>1593</v>
      </c>
      <c r="P111" s="13" t="str">
        <f t="shared" si="72"/>
        <v>2025EM1100108-MDSDF401</v>
      </c>
      <c r="Q111" s="40" t="str">
        <f t="shared" si="73"/>
        <v>0 missed</v>
      </c>
      <c r="R111" s="40" t="str">
        <f t="shared" si="74"/>
        <v>0 missed</v>
      </c>
      <c r="S111" s="40">
        <f t="shared" si="75"/>
        <v>3</v>
      </c>
      <c r="T111" s="40">
        <f t="shared" si="76"/>
        <v>1</v>
      </c>
      <c r="U111" s="41">
        <f t="shared" si="77"/>
        <v>1</v>
      </c>
      <c r="V111" s="41">
        <f t="shared" si="78"/>
        <v>1</v>
      </c>
      <c r="W111" s="40" t="str">
        <f t="shared" si="79"/>
        <v>0 missed</v>
      </c>
      <c r="X111" s="113">
        <f t="shared" si="80"/>
        <v>4</v>
      </c>
      <c r="Y111" s="13">
        <f t="shared" si="81"/>
        <v>1</v>
      </c>
      <c r="Z111" s="13" t="str">
        <f t="shared" si="82"/>
        <v>Q-3 A-1 || Q Total-3, A Total-1</v>
      </c>
      <c r="AA111" s="113" t="str" cm="1">
        <f t="array" ref="AA111">IFERROR(INDEX('Attendance-Slot-1'!$Q$2:$Q$1112,MATCH(1,('Attendance-Slot-1'!$A$2:$A$1112=$C111)*('Attendance-Slot-1'!$G$2:$G$1112=AA$2),0)),"No Data")</f>
        <v>No Data</v>
      </c>
      <c r="AB111" s="113" t="str" cm="1">
        <f t="array" ref="AB111">IFERROR(INDEX('Attendance-Slot-2'!$Q$2:$Q$2595,MATCH(1,('Attendance-Slot-2'!$A$2:$A$2595=$C111)*('Attendance-Slot-2'!$G$2:$G$2595=AA$2),0)),"No Data")</f>
        <v>P-S2_Onsite</v>
      </c>
      <c r="AC111" s="133">
        <f>VLOOKUP($P111,'Written Exam Marks'!$H:$Q,10,FALSE)</f>
        <v>17</v>
      </c>
      <c r="AD111" s="133">
        <f>VLOOKUP($P111,'Written Exam Marks'!$H:$Q,9,FALSE)</f>
        <v>35</v>
      </c>
      <c r="AE111" s="113" t="str">
        <f t="shared" si="83"/>
        <v>Present</v>
      </c>
      <c r="AF111" s="113" t="str">
        <f t="shared" si="84"/>
        <v>P-S2_Onsite</v>
      </c>
      <c r="AG111" s="146">
        <v>9.5</v>
      </c>
      <c r="AH111" s="146">
        <v>9</v>
      </c>
      <c r="AI111" s="146">
        <v>10</v>
      </c>
      <c r="AJ111" s="146">
        <v>10</v>
      </c>
      <c r="AK111" s="146">
        <v>10</v>
      </c>
      <c r="AL111" s="146">
        <v>10</v>
      </c>
      <c r="AM111" s="146">
        <v>58.5</v>
      </c>
      <c r="AN111" s="146">
        <v>60</v>
      </c>
      <c r="AO111" s="43" t="s">
        <v>7336</v>
      </c>
      <c r="AP111" s="43" t="s">
        <v>1598</v>
      </c>
      <c r="AQ111" s="50" t="str">
        <f t="shared" si="85"/>
        <v>2025EM1100108-MDSDF402</v>
      </c>
      <c r="AR111" s="43" t="str">
        <f t="shared" si="86"/>
        <v>0 missed</v>
      </c>
      <c r="AS111" s="47" t="s">
        <v>7342</v>
      </c>
      <c r="AT111" s="43">
        <f t="shared" si="87"/>
        <v>6</v>
      </c>
      <c r="AU111" s="48" t="s">
        <v>7342</v>
      </c>
      <c r="AV111" s="49">
        <f t="shared" si="88"/>
        <v>1</v>
      </c>
      <c r="AW111" s="48" t="s">
        <v>7342</v>
      </c>
      <c r="AX111" s="43" t="str">
        <f t="shared" si="89"/>
        <v>0 missed</v>
      </c>
      <c r="AY111" s="42">
        <f t="shared" si="90"/>
        <v>6</v>
      </c>
      <c r="AZ111" s="50">
        <f t="shared" si="91"/>
        <v>1</v>
      </c>
      <c r="BA111" s="50" t="str">
        <f t="shared" si="92"/>
        <v>Q-6 A-- || Q Total-6, A Total-0</v>
      </c>
      <c r="BB111" s="42" t="str" cm="1">
        <f t="array" ref="BB111">IFERROR(INDEX('Attendance-Slot-1'!$Q$2:$Q$1112,MATCH(1,('Attendance-Slot-1'!$A$2:$A$1112=$C111)*('Attendance-Slot-1'!$G$2:$G$1112=BB$2),0)),"No Data")</f>
        <v>No Data</v>
      </c>
      <c r="BC111" s="42" t="str" cm="1">
        <f t="array" ref="BC111">IFERROR(INDEX('Attendance-Slot-2'!$Q$2:$Q$2595,MATCH(1,('Attendance-Slot-2'!$A$2:$A$2595=$C111)*('Attendance-Slot-2'!$G$2:$G$2595=BB$2),0)),"No Data")</f>
        <v>P-S2_Onsite</v>
      </c>
      <c r="BD111" s="134">
        <f>VLOOKUP($AQ111,'Written Exam Marks'!$H:$Q,10,FALSE)</f>
        <v>26</v>
      </c>
      <c r="BE111" s="134">
        <f>VLOOKUP($AQ111,'Written Exam Marks'!$H:$Q,9,FALSE)</f>
        <v>40</v>
      </c>
      <c r="BF111" s="42" t="str">
        <f t="shared" si="93"/>
        <v>Present</v>
      </c>
      <c r="BG111" s="42" t="str">
        <f t="shared" si="94"/>
        <v>P-S2_Onsite</v>
      </c>
      <c r="BH111" s="147" t="s">
        <v>5</v>
      </c>
      <c r="BI111" s="147">
        <v>17</v>
      </c>
      <c r="BJ111" s="147">
        <v>17</v>
      </c>
      <c r="BK111" s="147">
        <v>60</v>
      </c>
      <c r="BL111" s="52" t="s">
        <v>3697</v>
      </c>
      <c r="BM111" s="52" t="s">
        <v>1606</v>
      </c>
      <c r="BN111" s="57" t="str">
        <f t="shared" si="95"/>
        <v>2025EM1100108-MDSDF403</v>
      </c>
      <c r="BO111" s="52" t="str">
        <f t="shared" si="96"/>
        <v>1 missed</v>
      </c>
      <c r="BP111" s="52" t="str">
        <f t="shared" si="97"/>
        <v>0 missed</v>
      </c>
      <c r="BQ111" s="52">
        <f t="shared" si="98"/>
        <v>0</v>
      </c>
      <c r="BR111" s="52">
        <f t="shared" si="99"/>
        <v>1</v>
      </c>
      <c r="BS111" s="56">
        <f t="shared" si="100"/>
        <v>0</v>
      </c>
      <c r="BT111" s="56">
        <f t="shared" si="101"/>
        <v>1</v>
      </c>
      <c r="BU111" s="52" t="str">
        <f t="shared" si="102"/>
        <v>1 missed</v>
      </c>
      <c r="BV111" s="51">
        <f t="shared" si="103"/>
        <v>1</v>
      </c>
      <c r="BW111" s="57">
        <f t="shared" si="104"/>
        <v>0.5</v>
      </c>
      <c r="BX111" s="57" t="str">
        <f t="shared" si="105"/>
        <v>Q-0 A-1 || Q Total-1, A Total-1</v>
      </c>
      <c r="BY111" s="51" t="str" cm="1">
        <f t="array" ref="BY111">IFERROR(INDEX('Attendance-Slot-1'!$Q$2:$Q$1112,MATCH(1,('Attendance-Slot-1'!$A$2:$A$1112=$C111)*('Attendance-Slot-1'!$G$2:$G$1112=BY$2),0)),"No Data")</f>
        <v>No Data</v>
      </c>
      <c r="BZ111" s="51" t="str" cm="1">
        <f t="array" ref="BZ111">IFERROR(INDEX('Attendance-Slot-2'!$Q$2:$Q$2595,MATCH(1,('Attendance-Slot-2'!$A$2:$A$2595=$C111)*('Attendance-Slot-2'!$G$2:$G$2595=BY$2),0)),"No Data")</f>
        <v>P-S2_Onsite</v>
      </c>
      <c r="CA111" s="135">
        <f>VLOOKUP($BN111,'Written Exam Marks'!$H:$Q,10,FALSE)</f>
        <v>11</v>
      </c>
      <c r="CB111" s="135">
        <f>VLOOKUP($BN111,'Written Exam Marks'!$H:$Q,9,FALSE)</f>
        <v>40</v>
      </c>
      <c r="CC111" s="51" t="str">
        <f t="shared" si="106"/>
        <v>Present</v>
      </c>
      <c r="CD111" s="51" t="str">
        <f t="shared" si="107"/>
        <v>P-S2_Onsite</v>
      </c>
      <c r="CE111" s="29">
        <v>19</v>
      </c>
      <c r="CF111" s="29">
        <v>20</v>
      </c>
      <c r="CG111" s="29">
        <v>18</v>
      </c>
      <c r="CH111" s="29">
        <v>57</v>
      </c>
      <c r="CI111" s="29">
        <v>60</v>
      </c>
      <c r="CJ111" s="61" t="s">
        <v>7343</v>
      </c>
      <c r="CK111" s="61" t="s">
        <v>1613</v>
      </c>
      <c r="CL111" s="10" t="str">
        <f t="shared" si="108"/>
        <v>2025EM1100108-MDSDF404</v>
      </c>
      <c r="CM111" s="61" t="str">
        <f t="shared" si="109"/>
        <v>0 missed</v>
      </c>
      <c r="CN111" s="61" t="str">
        <f t="shared" si="110"/>
        <v>0 missed</v>
      </c>
      <c r="CO111" s="111">
        <f t="shared" si="111"/>
        <v>2</v>
      </c>
      <c r="CP111" s="111">
        <f t="shared" si="112"/>
        <v>1</v>
      </c>
      <c r="CQ111" s="9">
        <f t="shared" si="113"/>
        <v>1</v>
      </c>
      <c r="CR111" s="9">
        <f t="shared" si="114"/>
        <v>1</v>
      </c>
      <c r="CS111" s="61" t="str">
        <f t="shared" si="115"/>
        <v>0 missed</v>
      </c>
      <c r="CT111" s="111">
        <f t="shared" si="116"/>
        <v>3</v>
      </c>
      <c r="CU111" s="10">
        <f t="shared" si="117"/>
        <v>1</v>
      </c>
      <c r="CV111" s="10" t="str">
        <f t="shared" si="118"/>
        <v>Q-2 A-1 || Q Total-2, A Total-1</v>
      </c>
      <c r="CW111" s="111" t="str" cm="1">
        <f t="array" ref="CW111">IFERROR(INDEX('Attendance-Slot-1'!$Q$2:$Q$1112,MATCH(1,('Attendance-Slot-1'!$A$2:$A$1112=$C111)*('Attendance-Slot-1'!$G$2:$G$1112=CW$2),0)),"No Data")</f>
        <v>No Data</v>
      </c>
      <c r="CX111" s="111" t="str" cm="1">
        <f t="array" ref="CX111">IFERROR(INDEX('Attendance-Slot-2'!$Q$2:$Q$2595,MATCH(1,('Attendance-Slot-2'!$A$2:$A$2595=$C111)*('Attendance-Slot-2'!$G$2:$G$2595=CW$2),0)),"No Data")</f>
        <v>P-S2_Onsite</v>
      </c>
      <c r="CY111" s="136">
        <f>VLOOKUP($CL111,'Written Exam Marks'!$H:$Q,10,FALSE)</f>
        <v>12.5</v>
      </c>
      <c r="CZ111" s="136">
        <f>VLOOKUP($CL111,'Written Exam Marks'!$H:$Q,9,FALSE)</f>
        <v>40</v>
      </c>
      <c r="DA111" s="111" t="str">
        <f t="shared" si="119"/>
        <v>Present</v>
      </c>
      <c r="DB111" s="111" t="str">
        <f t="shared" si="120"/>
        <v>P-S2_Onsite</v>
      </c>
      <c r="DC111" s="148">
        <v>5.5</v>
      </c>
      <c r="DD111" s="148" t="s">
        <v>5</v>
      </c>
      <c r="DE111" s="148">
        <v>9</v>
      </c>
      <c r="DF111" s="148">
        <v>13</v>
      </c>
      <c r="DG111" s="148">
        <v>14</v>
      </c>
      <c r="DH111" s="148">
        <v>41.5</v>
      </c>
      <c r="DI111" s="148">
        <v>65</v>
      </c>
      <c r="DJ111" s="66" t="s">
        <v>7351</v>
      </c>
      <c r="DK111" s="66" t="s">
        <v>1631</v>
      </c>
      <c r="DL111" s="68" t="str">
        <f t="shared" si="121"/>
        <v>2025EM1100108-MDSDF406</v>
      </c>
      <c r="DM111" s="66" t="str">
        <f t="shared" si="122"/>
        <v>1 missed</v>
      </c>
      <c r="DN111" s="66" t="str">
        <f t="shared" si="123"/>
        <v>0 missed</v>
      </c>
      <c r="DO111" s="62">
        <f t="shared" si="124"/>
        <v>2</v>
      </c>
      <c r="DP111" s="62">
        <f t="shared" si="125"/>
        <v>2</v>
      </c>
      <c r="DQ111" s="67">
        <f t="shared" si="126"/>
        <v>0.66666666666666663</v>
      </c>
      <c r="DR111" s="67">
        <f t="shared" si="127"/>
        <v>1</v>
      </c>
      <c r="DS111" s="66" t="str">
        <f t="shared" si="128"/>
        <v>1 missed</v>
      </c>
      <c r="DT111" s="62">
        <f t="shared" si="129"/>
        <v>4</v>
      </c>
      <c r="DU111" s="68">
        <f t="shared" si="130"/>
        <v>0.8</v>
      </c>
      <c r="DV111" s="68" t="str">
        <f t="shared" si="131"/>
        <v>Q-2 A-2 || Q Total-3, A Total-2</v>
      </c>
      <c r="DW111" s="62" t="str" cm="1">
        <f t="array" ref="DW111">IFERROR(INDEX('Attendance-Slot-1'!$Q$2:$Q$1112,MATCH(1,('Attendance-Slot-1'!$A$2:$A$1112=$C111)*('Attendance-Slot-1'!$G$2:$G$1112=DW$2),0)),"No Data")</f>
        <v>No Data</v>
      </c>
      <c r="DX111" s="62" t="str" cm="1">
        <f t="array" ref="DX111">IFERROR(INDEX('Attendance-Slot-2'!$Q$2:$Q$2595,MATCH(1,('Attendance-Slot-2'!$A$2:$A$2595=$C111)*('Attendance-Slot-2'!$G$2:$G$2595=DW$2),0)),"No Data")</f>
        <v>P-S2_Onsite</v>
      </c>
      <c r="DY111" s="137">
        <f>VLOOKUP($DL111,'Written Exam Marks'!$H:$Q,10,FALSE)</f>
        <v>13.5</v>
      </c>
      <c r="DZ111" s="137">
        <f>VLOOKUP($DL111,'Written Exam Marks'!$H:$Q,9,FALSE)</f>
        <v>35</v>
      </c>
      <c r="EA111" s="62" t="str">
        <f t="shared" si="132"/>
        <v>Present</v>
      </c>
      <c r="EB111" s="62" t="str">
        <f t="shared" si="133"/>
        <v>P-S2_Onsite</v>
      </c>
      <c r="EC111" s="114" t="str">
        <f t="shared" si="70"/>
        <v>P-0, 
A-0, 
No Data-5</v>
      </c>
      <c r="ED111" s="114" t="str">
        <f t="shared" si="71"/>
        <v>P-5, 
A-0, 
No Data-0</v>
      </c>
      <c r="EE111" s="114" t="str">
        <f t="shared" si="134"/>
        <v>P-S2_Onsite</v>
      </c>
      <c r="EF111" s="114" t="str">
        <f t="shared" si="135"/>
        <v>P-S2_Onsite</v>
      </c>
      <c r="EG111" s="114" t="str">
        <f t="shared" si="136"/>
        <v>P-S2_Onsite</v>
      </c>
      <c r="EH111" s="114" t="str">
        <f t="shared" si="137"/>
        <v>P-S2_Onsite</v>
      </c>
      <c r="EI111" s="114" t="str">
        <f t="shared" si="138"/>
        <v>P-S2_Onsite</v>
      </c>
      <c r="EJ111" s="114" t="str">
        <f t="shared" si="139"/>
        <v>P-5, A-0, No Data-0</v>
      </c>
      <c r="EK111" s="114" t="s">
        <v>10453</v>
      </c>
      <c r="EL111" s="114">
        <v>30</v>
      </c>
      <c r="EM111" s="114">
        <v>10</v>
      </c>
      <c r="EN111" s="114">
        <v>53</v>
      </c>
      <c r="EO111" s="114">
        <v>93</v>
      </c>
      <c r="EP111" s="114" t="s">
        <v>7217</v>
      </c>
      <c r="EQ111" s="114" t="s">
        <v>1054</v>
      </c>
      <c r="ER111" s="114" t="s">
        <v>3866</v>
      </c>
      <c r="ES111" s="114"/>
      <c r="ET111" s="30" t="s">
        <v>3866</v>
      </c>
    </row>
    <row r="112" spans="1:150" x14ac:dyDescent="0.25">
      <c r="A112" s="114">
        <v>109</v>
      </c>
      <c r="B112" s="114" t="s">
        <v>7224</v>
      </c>
      <c r="C112" s="80" t="s">
        <v>3870</v>
      </c>
      <c r="D112" s="30" t="s">
        <v>3871</v>
      </c>
      <c r="E112" s="30" t="s">
        <v>3872</v>
      </c>
      <c r="F112" s="33" t="s">
        <v>7201</v>
      </c>
      <c r="G112" s="30" t="s">
        <v>3873</v>
      </c>
      <c r="H112" s="143">
        <v>15</v>
      </c>
      <c r="I112" s="143">
        <v>15</v>
      </c>
      <c r="J112" s="143">
        <v>14</v>
      </c>
      <c r="K112" s="143">
        <v>15</v>
      </c>
      <c r="L112" s="143">
        <v>59</v>
      </c>
      <c r="M112" s="143">
        <v>65</v>
      </c>
      <c r="N112" s="40" t="s">
        <v>7314</v>
      </c>
      <c r="O112" s="40" t="s">
        <v>1593</v>
      </c>
      <c r="P112" s="13" t="str">
        <f t="shared" si="72"/>
        <v>2025EM1100109-MDSDF401</v>
      </c>
      <c r="Q112" s="40" t="str">
        <f t="shared" si="73"/>
        <v>0 missed</v>
      </c>
      <c r="R112" s="40" t="str">
        <f t="shared" si="74"/>
        <v>0 missed</v>
      </c>
      <c r="S112" s="40">
        <f t="shared" si="75"/>
        <v>3</v>
      </c>
      <c r="T112" s="40">
        <f t="shared" si="76"/>
        <v>1</v>
      </c>
      <c r="U112" s="41">
        <f t="shared" si="77"/>
        <v>1</v>
      </c>
      <c r="V112" s="41">
        <f t="shared" si="78"/>
        <v>1</v>
      </c>
      <c r="W112" s="40" t="str">
        <f t="shared" si="79"/>
        <v>0 missed</v>
      </c>
      <c r="X112" s="113">
        <f t="shared" si="80"/>
        <v>4</v>
      </c>
      <c r="Y112" s="13">
        <f t="shared" si="81"/>
        <v>1</v>
      </c>
      <c r="Z112" s="13" t="str">
        <f t="shared" si="82"/>
        <v>Q-3 A-1 || Q Total-3, A Total-1</v>
      </c>
      <c r="AA112" s="113" t="str" cm="1">
        <f t="array" ref="AA112">IFERROR(INDEX('Attendance-Slot-1'!$Q$2:$Q$1112,MATCH(1,('Attendance-Slot-1'!$A$2:$A$1112=$C112)*('Attendance-Slot-1'!$G$2:$G$1112=AA$2),0)),"No Data")</f>
        <v>No Data</v>
      </c>
      <c r="AB112" s="113" t="str" cm="1">
        <f t="array" ref="AB112">IFERROR(INDEX('Attendance-Slot-2'!$Q$2:$Q$2595,MATCH(1,('Attendance-Slot-2'!$A$2:$A$2595=$C112)*('Attendance-Slot-2'!$G$2:$G$2595=AA$2),0)),"No Data")</f>
        <v>P-S2_Onsite</v>
      </c>
      <c r="AC112" s="133">
        <f>VLOOKUP($P112,'Written Exam Marks'!$H:$Q,10,FALSE)</f>
        <v>12</v>
      </c>
      <c r="AD112" s="133">
        <f>VLOOKUP($P112,'Written Exam Marks'!$H:$Q,9,FALSE)</f>
        <v>35</v>
      </c>
      <c r="AE112" s="113" t="str">
        <f t="shared" si="83"/>
        <v>Present</v>
      </c>
      <c r="AF112" s="113" t="str">
        <f t="shared" si="84"/>
        <v>P-S2_Onsite</v>
      </c>
      <c r="AG112" s="146">
        <v>9.5</v>
      </c>
      <c r="AH112" s="146">
        <v>9.5</v>
      </c>
      <c r="AI112" s="146">
        <v>10</v>
      </c>
      <c r="AJ112" s="146">
        <v>10</v>
      </c>
      <c r="AK112" s="146">
        <v>8</v>
      </c>
      <c r="AL112" s="146">
        <v>10</v>
      </c>
      <c r="AM112" s="146">
        <v>57</v>
      </c>
      <c r="AN112" s="146">
        <v>60</v>
      </c>
      <c r="AO112" s="43" t="s">
        <v>7336</v>
      </c>
      <c r="AP112" s="43" t="s">
        <v>1598</v>
      </c>
      <c r="AQ112" s="50" t="str">
        <f t="shared" si="85"/>
        <v>2025EM1100109-MDSDF402</v>
      </c>
      <c r="AR112" s="43" t="str">
        <f t="shared" si="86"/>
        <v>0 missed</v>
      </c>
      <c r="AS112" s="47" t="s">
        <v>7342</v>
      </c>
      <c r="AT112" s="43">
        <f t="shared" si="87"/>
        <v>6</v>
      </c>
      <c r="AU112" s="48" t="s">
        <v>7342</v>
      </c>
      <c r="AV112" s="49">
        <f t="shared" si="88"/>
        <v>1</v>
      </c>
      <c r="AW112" s="48" t="s">
        <v>7342</v>
      </c>
      <c r="AX112" s="43" t="str">
        <f t="shared" si="89"/>
        <v>0 missed</v>
      </c>
      <c r="AY112" s="42">
        <f t="shared" si="90"/>
        <v>6</v>
      </c>
      <c r="AZ112" s="50">
        <f t="shared" si="91"/>
        <v>1</v>
      </c>
      <c r="BA112" s="50" t="str">
        <f t="shared" si="92"/>
        <v>Q-6 A-- || Q Total-6, A Total-0</v>
      </c>
      <c r="BB112" s="42" t="str" cm="1">
        <f t="array" ref="BB112">IFERROR(INDEX('Attendance-Slot-1'!$Q$2:$Q$1112,MATCH(1,('Attendance-Slot-1'!$A$2:$A$1112=$C112)*('Attendance-Slot-1'!$G$2:$G$1112=BB$2),0)),"No Data")</f>
        <v>No Data</v>
      </c>
      <c r="BC112" s="42" t="str" cm="1">
        <f t="array" ref="BC112">IFERROR(INDEX('Attendance-Slot-2'!$Q$2:$Q$2595,MATCH(1,('Attendance-Slot-2'!$A$2:$A$2595=$C112)*('Attendance-Slot-2'!$G$2:$G$2595=BB$2),0)),"No Data")</f>
        <v>P-S2_Onsite</v>
      </c>
      <c r="BD112" s="134">
        <f>VLOOKUP($AQ112,'Written Exam Marks'!$H:$Q,10,FALSE)</f>
        <v>20</v>
      </c>
      <c r="BE112" s="134">
        <f>VLOOKUP($AQ112,'Written Exam Marks'!$H:$Q,9,FALSE)</f>
        <v>40</v>
      </c>
      <c r="BF112" s="42" t="str">
        <f t="shared" si="93"/>
        <v>Present</v>
      </c>
      <c r="BG112" s="42" t="str">
        <f t="shared" si="94"/>
        <v>P-S2_Onsite</v>
      </c>
      <c r="BH112" s="147">
        <v>20</v>
      </c>
      <c r="BI112" s="147">
        <v>36.5</v>
      </c>
      <c r="BJ112" s="147">
        <v>56.5</v>
      </c>
      <c r="BK112" s="147">
        <v>60</v>
      </c>
      <c r="BL112" s="52" t="s">
        <v>3697</v>
      </c>
      <c r="BM112" s="52" t="s">
        <v>1606</v>
      </c>
      <c r="BN112" s="57" t="str">
        <f t="shared" si="95"/>
        <v>2025EM1100109-MDSDF403</v>
      </c>
      <c r="BO112" s="52" t="str">
        <f t="shared" si="96"/>
        <v>0 missed</v>
      </c>
      <c r="BP112" s="52" t="str">
        <f t="shared" si="97"/>
        <v>0 missed</v>
      </c>
      <c r="BQ112" s="52">
        <f t="shared" si="98"/>
        <v>1</v>
      </c>
      <c r="BR112" s="52">
        <f t="shared" si="99"/>
        <v>1</v>
      </c>
      <c r="BS112" s="56">
        <f t="shared" si="100"/>
        <v>1</v>
      </c>
      <c r="BT112" s="56">
        <f t="shared" si="101"/>
        <v>1</v>
      </c>
      <c r="BU112" s="52" t="str">
        <f t="shared" si="102"/>
        <v>0 missed</v>
      </c>
      <c r="BV112" s="51">
        <f t="shared" si="103"/>
        <v>2</v>
      </c>
      <c r="BW112" s="57">
        <f t="shared" si="104"/>
        <v>1</v>
      </c>
      <c r="BX112" s="57" t="str">
        <f t="shared" si="105"/>
        <v>Q-1 A-1 || Q Total-1, A Total-1</v>
      </c>
      <c r="BY112" s="51" t="str" cm="1">
        <f t="array" ref="BY112">IFERROR(INDEX('Attendance-Slot-1'!$Q$2:$Q$1112,MATCH(1,('Attendance-Slot-1'!$A$2:$A$1112=$C112)*('Attendance-Slot-1'!$G$2:$G$1112=BY$2),0)),"No Data")</f>
        <v>No Data</v>
      </c>
      <c r="BZ112" s="51" t="str" cm="1">
        <f t="array" ref="BZ112">IFERROR(INDEX('Attendance-Slot-2'!$Q$2:$Q$2595,MATCH(1,('Attendance-Slot-2'!$A$2:$A$2595=$C112)*('Attendance-Slot-2'!$G$2:$G$2595=BY$2),0)),"No Data")</f>
        <v>P-S2_Onsite</v>
      </c>
      <c r="CA112" s="135">
        <f>VLOOKUP($BN112,'Written Exam Marks'!$H:$Q,10,FALSE)</f>
        <v>15</v>
      </c>
      <c r="CB112" s="135">
        <f>VLOOKUP($BN112,'Written Exam Marks'!$H:$Q,9,FALSE)</f>
        <v>40</v>
      </c>
      <c r="CC112" s="51" t="str">
        <f t="shared" si="106"/>
        <v>Present</v>
      </c>
      <c r="CD112" s="51" t="str">
        <f t="shared" si="107"/>
        <v>P-S2_Onsite</v>
      </c>
      <c r="CE112" s="29">
        <v>20</v>
      </c>
      <c r="CF112" s="29" t="s">
        <v>5</v>
      </c>
      <c r="CG112" s="29">
        <v>17</v>
      </c>
      <c r="CH112" s="29">
        <v>37</v>
      </c>
      <c r="CI112" s="29">
        <v>60</v>
      </c>
      <c r="CJ112" s="61" t="s">
        <v>7343</v>
      </c>
      <c r="CK112" s="61" t="s">
        <v>1613</v>
      </c>
      <c r="CL112" s="10" t="str">
        <f t="shared" si="108"/>
        <v>2025EM1100109-MDSDF404</v>
      </c>
      <c r="CM112" s="61" t="str">
        <f t="shared" si="109"/>
        <v>1 missed</v>
      </c>
      <c r="CN112" s="61" t="str">
        <f t="shared" si="110"/>
        <v>0 missed</v>
      </c>
      <c r="CO112" s="111">
        <f t="shared" si="111"/>
        <v>1</v>
      </c>
      <c r="CP112" s="111">
        <f t="shared" si="112"/>
        <v>1</v>
      </c>
      <c r="CQ112" s="9">
        <f t="shared" si="113"/>
        <v>0.5</v>
      </c>
      <c r="CR112" s="9">
        <f t="shared" si="114"/>
        <v>1</v>
      </c>
      <c r="CS112" s="61" t="str">
        <f t="shared" si="115"/>
        <v>1 missed</v>
      </c>
      <c r="CT112" s="111">
        <f t="shared" si="116"/>
        <v>2</v>
      </c>
      <c r="CU112" s="10">
        <f t="shared" si="117"/>
        <v>0.66666666666666663</v>
      </c>
      <c r="CV112" s="10" t="str">
        <f t="shared" si="118"/>
        <v>Q-1 A-1 || Q Total-2, A Total-1</v>
      </c>
      <c r="CW112" s="111" t="str" cm="1">
        <f t="array" ref="CW112">IFERROR(INDEX('Attendance-Slot-1'!$Q$2:$Q$1112,MATCH(1,('Attendance-Slot-1'!$A$2:$A$1112=$C112)*('Attendance-Slot-1'!$G$2:$G$1112=CW$2),0)),"No Data")</f>
        <v>No Data</v>
      </c>
      <c r="CX112" s="111" t="str" cm="1">
        <f t="array" ref="CX112">IFERROR(INDEX('Attendance-Slot-2'!$Q$2:$Q$2595,MATCH(1,('Attendance-Slot-2'!$A$2:$A$2595=$C112)*('Attendance-Slot-2'!$G$2:$G$2595=CW$2),0)),"No Data")</f>
        <v>P-S2_Onsite</v>
      </c>
      <c r="CY112" s="136">
        <f>VLOOKUP($CL112,'Written Exam Marks'!$H:$Q,10,FALSE)</f>
        <v>8.5</v>
      </c>
      <c r="CZ112" s="136">
        <f>VLOOKUP($CL112,'Written Exam Marks'!$H:$Q,9,FALSE)</f>
        <v>40</v>
      </c>
      <c r="DA112" s="111" t="str">
        <f t="shared" si="119"/>
        <v>Present</v>
      </c>
      <c r="DB112" s="111" t="str">
        <f t="shared" si="120"/>
        <v>P-S2_Onsite</v>
      </c>
      <c r="DC112" s="148">
        <v>7.5</v>
      </c>
      <c r="DD112" s="148">
        <v>6.375</v>
      </c>
      <c r="DE112" s="148" t="s">
        <v>5</v>
      </c>
      <c r="DF112" s="148">
        <v>20</v>
      </c>
      <c r="DG112" s="148">
        <v>18</v>
      </c>
      <c r="DH112" s="148">
        <v>51.875</v>
      </c>
      <c r="DI112" s="148">
        <v>65</v>
      </c>
      <c r="DJ112" s="66" t="s">
        <v>7351</v>
      </c>
      <c r="DK112" s="66" t="s">
        <v>1631</v>
      </c>
      <c r="DL112" s="68" t="str">
        <f t="shared" si="121"/>
        <v>2025EM1100109-MDSDF406</v>
      </c>
      <c r="DM112" s="66" t="str">
        <f t="shared" si="122"/>
        <v>1 missed</v>
      </c>
      <c r="DN112" s="66" t="str">
        <f t="shared" si="123"/>
        <v>0 missed</v>
      </c>
      <c r="DO112" s="62">
        <f t="shared" si="124"/>
        <v>2</v>
      </c>
      <c r="DP112" s="62">
        <f t="shared" si="125"/>
        <v>2</v>
      </c>
      <c r="DQ112" s="67">
        <f t="shared" si="126"/>
        <v>0.66666666666666663</v>
      </c>
      <c r="DR112" s="67">
        <f t="shared" si="127"/>
        <v>1</v>
      </c>
      <c r="DS112" s="66" t="str">
        <f t="shared" si="128"/>
        <v>1 missed</v>
      </c>
      <c r="DT112" s="62">
        <f t="shared" si="129"/>
        <v>4</v>
      </c>
      <c r="DU112" s="68">
        <f t="shared" si="130"/>
        <v>0.8</v>
      </c>
      <c r="DV112" s="68" t="str">
        <f t="shared" si="131"/>
        <v>Q-2 A-2 || Q Total-3, A Total-2</v>
      </c>
      <c r="DW112" s="62" t="str" cm="1">
        <f t="array" ref="DW112">IFERROR(INDEX('Attendance-Slot-1'!$Q$2:$Q$1112,MATCH(1,('Attendance-Slot-1'!$A$2:$A$1112=$C112)*('Attendance-Slot-1'!$G$2:$G$1112=DW$2),0)),"No Data")</f>
        <v>No Data</v>
      </c>
      <c r="DX112" s="62" t="str" cm="1">
        <f t="array" ref="DX112">IFERROR(INDEX('Attendance-Slot-2'!$Q$2:$Q$2595,MATCH(1,('Attendance-Slot-2'!$A$2:$A$2595=$C112)*('Attendance-Slot-2'!$G$2:$G$2595=DW$2),0)),"No Data")</f>
        <v>P-S2_Onsite</v>
      </c>
      <c r="DY112" s="137">
        <f>VLOOKUP($DL112,'Written Exam Marks'!$H:$Q,10,FALSE)</f>
        <v>18</v>
      </c>
      <c r="DZ112" s="137">
        <f>VLOOKUP($DL112,'Written Exam Marks'!$H:$Q,9,FALSE)</f>
        <v>35</v>
      </c>
      <c r="EA112" s="62" t="str">
        <f t="shared" si="132"/>
        <v>Present</v>
      </c>
      <c r="EB112" s="62" t="str">
        <f t="shared" si="133"/>
        <v>P-S2_Onsite</v>
      </c>
      <c r="EC112" s="114" t="str">
        <f t="shared" si="70"/>
        <v>P-0, 
A-0, 
No Data-5</v>
      </c>
      <c r="ED112" s="114" t="str">
        <f t="shared" si="71"/>
        <v>P-5, 
A-0, 
No Data-0</v>
      </c>
      <c r="EE112" s="114" t="str">
        <f t="shared" si="134"/>
        <v>P-S2_Onsite</v>
      </c>
      <c r="EF112" s="114" t="str">
        <f t="shared" si="135"/>
        <v>P-S2_Onsite</v>
      </c>
      <c r="EG112" s="114" t="str">
        <f t="shared" si="136"/>
        <v>P-S2_Onsite</v>
      </c>
      <c r="EH112" s="114" t="str">
        <f t="shared" si="137"/>
        <v>P-S2_Onsite</v>
      </c>
      <c r="EI112" s="114" t="str">
        <f t="shared" si="138"/>
        <v>P-S2_Onsite</v>
      </c>
      <c r="EJ112" s="114" t="str">
        <f t="shared" si="139"/>
        <v>P-5, A-0, No Data-0</v>
      </c>
      <c r="EK112" s="114" t="s">
        <v>10453</v>
      </c>
      <c r="EL112" s="114">
        <v>30</v>
      </c>
      <c r="EM112" s="114">
        <v>10</v>
      </c>
      <c r="EN112" s="114">
        <v>53</v>
      </c>
      <c r="EO112" s="114">
        <v>93</v>
      </c>
      <c r="EP112" s="114" t="s">
        <v>7217</v>
      </c>
      <c r="EQ112" s="114" t="s">
        <v>1054</v>
      </c>
      <c r="ER112" s="114" t="s">
        <v>3870</v>
      </c>
      <c r="ES112" s="114"/>
      <c r="ET112" s="30" t="s">
        <v>3870</v>
      </c>
    </row>
    <row r="113" spans="1:150" x14ac:dyDescent="0.25">
      <c r="A113" s="114">
        <v>110</v>
      </c>
      <c r="B113" s="114" t="s">
        <v>7224</v>
      </c>
      <c r="C113" s="80" t="s">
        <v>2036</v>
      </c>
      <c r="D113" s="30" t="s">
        <v>2037</v>
      </c>
      <c r="E113" s="30" t="s">
        <v>2038</v>
      </c>
      <c r="F113" s="33" t="s">
        <v>7202</v>
      </c>
      <c r="G113" s="30" t="s">
        <v>2039</v>
      </c>
      <c r="H113" s="143">
        <v>15</v>
      </c>
      <c r="I113" s="143">
        <v>15</v>
      </c>
      <c r="J113" s="143">
        <v>19</v>
      </c>
      <c r="K113" s="143">
        <v>15</v>
      </c>
      <c r="L113" s="143">
        <v>64</v>
      </c>
      <c r="M113" s="143">
        <v>65</v>
      </c>
      <c r="N113" s="40" t="s">
        <v>7314</v>
      </c>
      <c r="O113" s="40" t="s">
        <v>1593</v>
      </c>
      <c r="P113" s="13" t="str">
        <f t="shared" si="72"/>
        <v>2025EM1100110-MDSDF401</v>
      </c>
      <c r="Q113" s="40" t="str">
        <f t="shared" si="73"/>
        <v>0 missed</v>
      </c>
      <c r="R113" s="40" t="str">
        <f t="shared" si="74"/>
        <v>0 missed</v>
      </c>
      <c r="S113" s="40">
        <f t="shared" si="75"/>
        <v>3</v>
      </c>
      <c r="T113" s="40">
        <f t="shared" si="76"/>
        <v>1</v>
      </c>
      <c r="U113" s="41">
        <f t="shared" si="77"/>
        <v>1</v>
      </c>
      <c r="V113" s="41">
        <f t="shared" si="78"/>
        <v>1</v>
      </c>
      <c r="W113" s="40" t="str">
        <f t="shared" si="79"/>
        <v>0 missed</v>
      </c>
      <c r="X113" s="113">
        <f t="shared" si="80"/>
        <v>4</v>
      </c>
      <c r="Y113" s="13">
        <f t="shared" si="81"/>
        <v>1</v>
      </c>
      <c r="Z113" s="13" t="str">
        <f t="shared" si="82"/>
        <v>Q-3 A-1 || Q Total-3, A Total-1</v>
      </c>
      <c r="AA113" s="113" t="str" cm="1">
        <f t="array" ref="AA113">IFERROR(INDEX('Attendance-Slot-1'!$Q$2:$Q$1112,MATCH(1,('Attendance-Slot-1'!$A$2:$A$1112=$C113)*('Attendance-Slot-1'!$G$2:$G$1112=AA$2),0)),"No Data")</f>
        <v>P-S1_Onsite</v>
      </c>
      <c r="AB113" s="113" t="str" cm="1">
        <f t="array" ref="AB113">IFERROR(INDEX('Attendance-Slot-2'!$Q$2:$Q$2595,MATCH(1,('Attendance-Slot-2'!$A$2:$A$2595=$C113)*('Attendance-Slot-2'!$G$2:$G$2595=AA$2),0)),"No Data")</f>
        <v>No Data</v>
      </c>
      <c r="AC113" s="133">
        <f>VLOOKUP($P113,'Written Exam Marks'!$H:$Q,10,FALSE)</f>
        <v>7.5</v>
      </c>
      <c r="AD113" s="133">
        <f>VLOOKUP($P113,'Written Exam Marks'!$H:$Q,9,FALSE)</f>
        <v>35</v>
      </c>
      <c r="AE113" s="113" t="str">
        <f t="shared" si="83"/>
        <v>Present</v>
      </c>
      <c r="AF113" s="113" t="str">
        <f t="shared" si="84"/>
        <v>P-S1_Onsite</v>
      </c>
      <c r="AG113" s="146">
        <v>10</v>
      </c>
      <c r="AH113" s="146">
        <v>10</v>
      </c>
      <c r="AI113" s="146">
        <v>10</v>
      </c>
      <c r="AJ113" s="146">
        <v>10</v>
      </c>
      <c r="AK113" s="146">
        <v>10</v>
      </c>
      <c r="AL113" s="146">
        <v>10</v>
      </c>
      <c r="AM113" s="146">
        <v>60</v>
      </c>
      <c r="AN113" s="146">
        <v>60</v>
      </c>
      <c r="AO113" s="43" t="s">
        <v>7336</v>
      </c>
      <c r="AP113" s="43" t="s">
        <v>1598</v>
      </c>
      <c r="AQ113" s="50" t="str">
        <f t="shared" si="85"/>
        <v>2025EM1100110-MDSDF402</v>
      </c>
      <c r="AR113" s="43" t="str">
        <f t="shared" si="86"/>
        <v>0 missed</v>
      </c>
      <c r="AS113" s="47" t="s">
        <v>7342</v>
      </c>
      <c r="AT113" s="43">
        <f t="shared" si="87"/>
        <v>6</v>
      </c>
      <c r="AU113" s="48" t="s">
        <v>7342</v>
      </c>
      <c r="AV113" s="49">
        <f t="shared" si="88"/>
        <v>1</v>
      </c>
      <c r="AW113" s="48" t="s">
        <v>7342</v>
      </c>
      <c r="AX113" s="43" t="str">
        <f t="shared" si="89"/>
        <v>0 missed</v>
      </c>
      <c r="AY113" s="42">
        <f t="shared" si="90"/>
        <v>6</v>
      </c>
      <c r="AZ113" s="50">
        <f t="shared" si="91"/>
        <v>1</v>
      </c>
      <c r="BA113" s="50" t="str">
        <f t="shared" si="92"/>
        <v>Q-6 A-- || Q Total-6, A Total-0</v>
      </c>
      <c r="BB113" s="42" t="str" cm="1">
        <f t="array" ref="BB113">IFERROR(INDEX('Attendance-Slot-1'!$Q$2:$Q$1112,MATCH(1,('Attendance-Slot-1'!$A$2:$A$1112=$C113)*('Attendance-Slot-1'!$G$2:$G$1112=BB$2),0)),"No Data")</f>
        <v>No Data</v>
      </c>
      <c r="BC113" s="42" t="str" cm="1">
        <f t="array" ref="BC113">IFERROR(INDEX('Attendance-Slot-2'!$Q$2:$Q$2595,MATCH(1,('Attendance-Slot-2'!$A$2:$A$2595=$C113)*('Attendance-Slot-2'!$G$2:$G$2595=BB$2),0)),"No Data")</f>
        <v>P-S2_Onsite</v>
      </c>
      <c r="BD113" s="134">
        <f>VLOOKUP($AQ113,'Written Exam Marks'!$H:$Q,10,FALSE)</f>
        <v>17</v>
      </c>
      <c r="BE113" s="134">
        <f>VLOOKUP($AQ113,'Written Exam Marks'!$H:$Q,9,FALSE)</f>
        <v>40</v>
      </c>
      <c r="BF113" s="42" t="str">
        <f t="shared" si="93"/>
        <v>Present</v>
      </c>
      <c r="BG113" s="42" t="str">
        <f t="shared" si="94"/>
        <v>P-S2_Onsite</v>
      </c>
      <c r="BH113" s="147">
        <v>19</v>
      </c>
      <c r="BI113" s="147">
        <v>27</v>
      </c>
      <c r="BJ113" s="147">
        <v>46</v>
      </c>
      <c r="BK113" s="147">
        <v>60</v>
      </c>
      <c r="BL113" s="52" t="s">
        <v>3697</v>
      </c>
      <c r="BM113" s="52" t="s">
        <v>1606</v>
      </c>
      <c r="BN113" s="57" t="str">
        <f t="shared" si="95"/>
        <v>2025EM1100110-MDSDF403</v>
      </c>
      <c r="BO113" s="52" t="str">
        <f t="shared" si="96"/>
        <v>0 missed</v>
      </c>
      <c r="BP113" s="52" t="str">
        <f t="shared" si="97"/>
        <v>0 missed</v>
      </c>
      <c r="BQ113" s="52">
        <f t="shared" si="98"/>
        <v>1</v>
      </c>
      <c r="BR113" s="52">
        <f t="shared" si="99"/>
        <v>1</v>
      </c>
      <c r="BS113" s="56">
        <f t="shared" si="100"/>
        <v>1</v>
      </c>
      <c r="BT113" s="56">
        <f t="shared" si="101"/>
        <v>1</v>
      </c>
      <c r="BU113" s="52" t="str">
        <f t="shared" si="102"/>
        <v>0 missed</v>
      </c>
      <c r="BV113" s="51">
        <f t="shared" si="103"/>
        <v>2</v>
      </c>
      <c r="BW113" s="57">
        <f t="shared" si="104"/>
        <v>1</v>
      </c>
      <c r="BX113" s="57" t="str">
        <f t="shared" si="105"/>
        <v>Q-1 A-1 || Q Total-1, A Total-1</v>
      </c>
      <c r="BY113" s="51" t="str" cm="1">
        <f t="array" ref="BY113">IFERROR(INDEX('Attendance-Slot-1'!$Q$2:$Q$1112,MATCH(1,('Attendance-Slot-1'!$A$2:$A$1112=$C113)*('Attendance-Slot-1'!$G$2:$G$1112=BY$2),0)),"No Data")</f>
        <v>No Data</v>
      </c>
      <c r="BZ113" s="51" t="str" cm="1">
        <f t="array" ref="BZ113">IFERROR(INDEX('Attendance-Slot-2'!$Q$2:$Q$2595,MATCH(1,('Attendance-Slot-2'!$A$2:$A$2595=$C113)*('Attendance-Slot-2'!$G$2:$G$2595=BY$2),0)),"No Data")</f>
        <v>P-S2_Onsite</v>
      </c>
      <c r="CA113" s="135">
        <f>VLOOKUP($BN113,'Written Exam Marks'!$H:$Q,10,FALSE)</f>
        <v>10.5</v>
      </c>
      <c r="CB113" s="135">
        <f>VLOOKUP($BN113,'Written Exam Marks'!$H:$Q,9,FALSE)</f>
        <v>40</v>
      </c>
      <c r="CC113" s="51" t="str">
        <f t="shared" si="106"/>
        <v>Present</v>
      </c>
      <c r="CD113" s="51" t="str">
        <f t="shared" si="107"/>
        <v>P-S2_Onsite</v>
      </c>
      <c r="CE113" s="29">
        <v>20</v>
      </c>
      <c r="CF113" s="29">
        <v>20</v>
      </c>
      <c r="CG113" s="29">
        <v>18</v>
      </c>
      <c r="CH113" s="29">
        <v>58</v>
      </c>
      <c r="CI113" s="29">
        <v>60</v>
      </c>
      <c r="CJ113" s="61" t="s">
        <v>7343</v>
      </c>
      <c r="CK113" s="61" t="s">
        <v>1613</v>
      </c>
      <c r="CL113" s="10" t="str">
        <f t="shared" si="108"/>
        <v>2025EM1100110-MDSDF404</v>
      </c>
      <c r="CM113" s="61" t="str">
        <f t="shared" si="109"/>
        <v>0 missed</v>
      </c>
      <c r="CN113" s="61" t="str">
        <f t="shared" si="110"/>
        <v>0 missed</v>
      </c>
      <c r="CO113" s="111">
        <f t="shared" si="111"/>
        <v>2</v>
      </c>
      <c r="CP113" s="111">
        <f t="shared" si="112"/>
        <v>1</v>
      </c>
      <c r="CQ113" s="9">
        <f t="shared" si="113"/>
        <v>1</v>
      </c>
      <c r="CR113" s="9">
        <f t="shared" si="114"/>
        <v>1</v>
      </c>
      <c r="CS113" s="61" t="str">
        <f t="shared" si="115"/>
        <v>0 missed</v>
      </c>
      <c r="CT113" s="111">
        <f t="shared" si="116"/>
        <v>3</v>
      </c>
      <c r="CU113" s="10">
        <f t="shared" si="117"/>
        <v>1</v>
      </c>
      <c r="CV113" s="10" t="str">
        <f t="shared" si="118"/>
        <v>Q-2 A-1 || Q Total-2, A Total-1</v>
      </c>
      <c r="CW113" s="111" t="str" cm="1">
        <f t="array" ref="CW113">IFERROR(INDEX('Attendance-Slot-1'!$Q$2:$Q$1112,MATCH(1,('Attendance-Slot-1'!$A$2:$A$1112=$C113)*('Attendance-Slot-1'!$G$2:$G$1112=CW$2),0)),"No Data")</f>
        <v>P-S1_Onsite</v>
      </c>
      <c r="CX113" s="111" t="str" cm="1">
        <f t="array" ref="CX113">IFERROR(INDEX('Attendance-Slot-2'!$Q$2:$Q$2595,MATCH(1,('Attendance-Slot-2'!$A$2:$A$2595=$C113)*('Attendance-Slot-2'!$G$2:$G$2595=CW$2),0)),"No Data")</f>
        <v>No Data</v>
      </c>
      <c r="CY113" s="136">
        <f>VLOOKUP($CL113,'Written Exam Marks'!$H:$Q,10,FALSE)</f>
        <v>16</v>
      </c>
      <c r="CZ113" s="136">
        <f>VLOOKUP($CL113,'Written Exam Marks'!$H:$Q,9,FALSE)</f>
        <v>40</v>
      </c>
      <c r="DA113" s="111" t="str">
        <f t="shared" si="119"/>
        <v>Present</v>
      </c>
      <c r="DB113" s="111" t="str">
        <f t="shared" si="120"/>
        <v>P-S1_Onsite</v>
      </c>
      <c r="DC113" s="148">
        <v>6</v>
      </c>
      <c r="DD113" s="148">
        <v>7.5</v>
      </c>
      <c r="DE113" s="148">
        <v>8</v>
      </c>
      <c r="DF113" s="148">
        <v>15</v>
      </c>
      <c r="DG113" s="148">
        <v>18</v>
      </c>
      <c r="DH113" s="148">
        <v>54.5</v>
      </c>
      <c r="DI113" s="148">
        <v>65</v>
      </c>
      <c r="DJ113" s="66" t="s">
        <v>7351</v>
      </c>
      <c r="DK113" s="66" t="s">
        <v>1631</v>
      </c>
      <c r="DL113" s="68" t="str">
        <f t="shared" si="121"/>
        <v>2025EM1100110-MDSDF406</v>
      </c>
      <c r="DM113" s="66" t="str">
        <f t="shared" si="122"/>
        <v>0 missed</v>
      </c>
      <c r="DN113" s="66" t="str">
        <f t="shared" si="123"/>
        <v>0 missed</v>
      </c>
      <c r="DO113" s="62">
        <f t="shared" si="124"/>
        <v>3</v>
      </c>
      <c r="DP113" s="62">
        <f t="shared" si="125"/>
        <v>2</v>
      </c>
      <c r="DQ113" s="67">
        <f t="shared" si="126"/>
        <v>1</v>
      </c>
      <c r="DR113" s="67">
        <f t="shared" si="127"/>
        <v>1</v>
      </c>
      <c r="DS113" s="66" t="str">
        <f t="shared" si="128"/>
        <v>0 missed</v>
      </c>
      <c r="DT113" s="62">
        <f t="shared" si="129"/>
        <v>5</v>
      </c>
      <c r="DU113" s="68">
        <f t="shared" si="130"/>
        <v>1</v>
      </c>
      <c r="DV113" s="68" t="str">
        <f t="shared" si="131"/>
        <v>Q-3 A-2 || Q Total-3, A Total-2</v>
      </c>
      <c r="DW113" s="62" t="str" cm="1">
        <f t="array" ref="DW113">IFERROR(INDEX('Attendance-Slot-1'!$Q$2:$Q$1112,MATCH(1,('Attendance-Slot-1'!$A$2:$A$1112=$C113)*('Attendance-Slot-1'!$G$2:$G$1112=DW$2),0)),"No Data")</f>
        <v>P-S1_Onsite</v>
      </c>
      <c r="DX113" s="62" t="str" cm="1">
        <f t="array" ref="DX113">IFERROR(INDEX('Attendance-Slot-2'!$Q$2:$Q$2595,MATCH(1,('Attendance-Slot-2'!$A$2:$A$2595=$C113)*('Attendance-Slot-2'!$G$2:$G$2595=DW$2),0)),"No Data")</f>
        <v>No Data</v>
      </c>
      <c r="DY113" s="137">
        <f>VLOOKUP($DL113,'Written Exam Marks'!$H:$Q,10,FALSE)</f>
        <v>18</v>
      </c>
      <c r="DZ113" s="137">
        <f>VLOOKUP($DL113,'Written Exam Marks'!$H:$Q,9,FALSE)</f>
        <v>35</v>
      </c>
      <c r="EA113" s="62" t="str">
        <f t="shared" si="132"/>
        <v>Present</v>
      </c>
      <c r="EB113" s="62" t="str">
        <f t="shared" si="133"/>
        <v>P-S1_Onsite</v>
      </c>
      <c r="EC113" s="114" t="str">
        <f t="shared" si="70"/>
        <v>P-3, 
A-0, 
No Data-2</v>
      </c>
      <c r="ED113" s="114" t="str">
        <f t="shared" si="71"/>
        <v>P-2, 
A-0, 
No Data-3</v>
      </c>
      <c r="EE113" s="114" t="str">
        <f t="shared" si="134"/>
        <v>P-S1_Onsite</v>
      </c>
      <c r="EF113" s="114" t="str">
        <f t="shared" si="135"/>
        <v>P-S2_Onsite</v>
      </c>
      <c r="EG113" s="114" t="str">
        <f t="shared" si="136"/>
        <v>P-S2_Onsite</v>
      </c>
      <c r="EH113" s="114" t="str">
        <f t="shared" si="137"/>
        <v>P-S1_Onsite</v>
      </c>
      <c r="EI113" s="114" t="str">
        <f t="shared" si="138"/>
        <v>P-S1_Onsite</v>
      </c>
      <c r="EJ113" s="114" t="str">
        <f t="shared" si="139"/>
        <v>P-5, A-0, No Data-0</v>
      </c>
      <c r="EK113" s="114" t="s">
        <v>10453</v>
      </c>
      <c r="EL113" s="114">
        <v>26</v>
      </c>
      <c r="EM113" s="114">
        <v>10</v>
      </c>
      <c r="EN113" s="114">
        <v>57</v>
      </c>
      <c r="EO113" s="114">
        <v>93</v>
      </c>
      <c r="EP113" s="114" t="s">
        <v>7217</v>
      </c>
      <c r="EQ113" s="114" t="s">
        <v>1054</v>
      </c>
      <c r="ER113" s="114" t="s">
        <v>2036</v>
      </c>
      <c r="ES113" s="114"/>
      <c r="ET113" s="30" t="s">
        <v>2036</v>
      </c>
    </row>
    <row r="114" spans="1:150" x14ac:dyDescent="0.25">
      <c r="A114" s="114">
        <v>111</v>
      </c>
      <c r="B114" s="114" t="s">
        <v>7224</v>
      </c>
      <c r="C114" s="80" t="s">
        <v>3874</v>
      </c>
      <c r="D114" s="30" t="s">
        <v>3875</v>
      </c>
      <c r="E114" s="30" t="s">
        <v>3876</v>
      </c>
      <c r="F114" s="33" t="s">
        <v>7202</v>
      </c>
      <c r="G114" s="30" t="s">
        <v>3877</v>
      </c>
      <c r="H114" s="143">
        <v>15</v>
      </c>
      <c r="I114" s="143">
        <v>13.5</v>
      </c>
      <c r="J114" s="143" t="s">
        <v>5</v>
      </c>
      <c r="K114" s="143" t="s">
        <v>5</v>
      </c>
      <c r="L114" s="143">
        <v>28.5</v>
      </c>
      <c r="M114" s="143">
        <v>65</v>
      </c>
      <c r="N114" s="40" t="s">
        <v>7314</v>
      </c>
      <c r="O114" s="40" t="s">
        <v>1593</v>
      </c>
      <c r="P114" s="13" t="str">
        <f t="shared" si="72"/>
        <v>2025EM1100111-MDSDF401</v>
      </c>
      <c r="Q114" s="40" t="str">
        <f t="shared" si="73"/>
        <v>1 missed</v>
      </c>
      <c r="R114" s="40" t="str">
        <f t="shared" si="74"/>
        <v>1 missed</v>
      </c>
      <c r="S114" s="40">
        <f t="shared" si="75"/>
        <v>2</v>
      </c>
      <c r="T114" s="40">
        <f t="shared" si="76"/>
        <v>0</v>
      </c>
      <c r="U114" s="41">
        <f t="shared" si="77"/>
        <v>0.66666666666666663</v>
      </c>
      <c r="V114" s="41">
        <f t="shared" si="78"/>
        <v>0</v>
      </c>
      <c r="W114" s="40" t="str">
        <f t="shared" si="79"/>
        <v>2 missed</v>
      </c>
      <c r="X114" s="113">
        <f t="shared" si="80"/>
        <v>2</v>
      </c>
      <c r="Y114" s="13">
        <f t="shared" si="81"/>
        <v>0.5</v>
      </c>
      <c r="Z114" s="13" t="str">
        <f t="shared" si="82"/>
        <v>Q-2 A-0 || Q Total-3, A Total-1</v>
      </c>
      <c r="AA114" s="113" t="str" cm="1">
        <f t="array" ref="AA114">IFERROR(INDEX('Attendance-Slot-1'!$Q$2:$Q$1112,MATCH(1,('Attendance-Slot-1'!$A$2:$A$1112=$C114)*('Attendance-Slot-1'!$G$2:$G$1112=AA$2),0)),"No Data")</f>
        <v>No Data</v>
      </c>
      <c r="AB114" s="113" t="str" cm="1">
        <f t="array" ref="AB114">IFERROR(INDEX('Attendance-Slot-2'!$Q$2:$Q$2595,MATCH(1,('Attendance-Slot-2'!$A$2:$A$2595=$C114)*('Attendance-Slot-2'!$G$2:$G$2595=AA$2),0)),"No Data")</f>
        <v>A-S2_Onsite</v>
      </c>
      <c r="AC114" s="133" t="e">
        <f>VLOOKUP($P114,'Written Exam Marks'!$H:$Q,10,FALSE)</f>
        <v>#N/A</v>
      </c>
      <c r="AD114" s="133" t="e">
        <f>VLOOKUP($P114,'Written Exam Marks'!$H:$Q,9,FALSE)</f>
        <v>#N/A</v>
      </c>
      <c r="AE114" s="113" t="str">
        <f t="shared" si="83"/>
        <v>Absent</v>
      </c>
      <c r="AF114" s="113" t="str">
        <f t="shared" si="84"/>
        <v>A-S2_Onsite</v>
      </c>
      <c r="AG114" s="146">
        <v>9.5</v>
      </c>
      <c r="AH114" s="146">
        <v>10</v>
      </c>
      <c r="AI114" s="146" t="s">
        <v>5</v>
      </c>
      <c r="AJ114" s="146">
        <v>9</v>
      </c>
      <c r="AK114" s="146" t="s">
        <v>5</v>
      </c>
      <c r="AL114" s="146" t="s">
        <v>5</v>
      </c>
      <c r="AM114" s="146">
        <v>28.5</v>
      </c>
      <c r="AN114" s="146">
        <v>60</v>
      </c>
      <c r="AO114" s="43" t="s">
        <v>7336</v>
      </c>
      <c r="AP114" s="43" t="s">
        <v>1598</v>
      </c>
      <c r="AQ114" s="50" t="str">
        <f t="shared" si="85"/>
        <v>2025EM1100111-MDSDF402</v>
      </c>
      <c r="AR114" s="43" t="str">
        <f t="shared" si="86"/>
        <v>3 missed</v>
      </c>
      <c r="AS114" s="47" t="s">
        <v>7342</v>
      </c>
      <c r="AT114" s="43">
        <f t="shared" si="87"/>
        <v>3</v>
      </c>
      <c r="AU114" s="48" t="s">
        <v>7342</v>
      </c>
      <c r="AV114" s="49">
        <f t="shared" si="88"/>
        <v>0.5</v>
      </c>
      <c r="AW114" s="48" t="s">
        <v>7342</v>
      </c>
      <c r="AX114" s="43" t="str">
        <f t="shared" si="89"/>
        <v>3 missed</v>
      </c>
      <c r="AY114" s="42">
        <f t="shared" si="90"/>
        <v>3</v>
      </c>
      <c r="AZ114" s="50">
        <f t="shared" si="91"/>
        <v>0.5</v>
      </c>
      <c r="BA114" s="50" t="str">
        <f t="shared" si="92"/>
        <v>Q-3 A-- || Q Total-6, A Total-0</v>
      </c>
      <c r="BB114" s="42" t="str" cm="1">
        <f t="array" ref="BB114">IFERROR(INDEX('Attendance-Slot-1'!$Q$2:$Q$1112,MATCH(1,('Attendance-Slot-1'!$A$2:$A$1112=$C114)*('Attendance-Slot-1'!$G$2:$G$1112=BB$2),0)),"No Data")</f>
        <v>No Data</v>
      </c>
      <c r="BC114" s="42" t="str" cm="1">
        <f t="array" ref="BC114">IFERROR(INDEX('Attendance-Slot-2'!$Q$2:$Q$2595,MATCH(1,('Attendance-Slot-2'!$A$2:$A$2595=$C114)*('Attendance-Slot-2'!$G$2:$G$2595=BB$2),0)),"No Data")</f>
        <v>A-S2_Onsite</v>
      </c>
      <c r="BD114" s="134" t="e">
        <f>VLOOKUP($AQ114,'Written Exam Marks'!$H:$Q,10,FALSE)</f>
        <v>#N/A</v>
      </c>
      <c r="BE114" s="134" t="e">
        <f>VLOOKUP($AQ114,'Written Exam Marks'!$H:$Q,9,FALSE)</f>
        <v>#N/A</v>
      </c>
      <c r="BF114" s="42" t="str">
        <f t="shared" si="93"/>
        <v>Absent</v>
      </c>
      <c r="BG114" s="42" t="str">
        <f t="shared" si="94"/>
        <v>A-S2_Onsite</v>
      </c>
      <c r="BH114" s="147" t="s">
        <v>5</v>
      </c>
      <c r="BI114" s="147" t="s">
        <v>5</v>
      </c>
      <c r="BJ114" s="147">
        <v>0</v>
      </c>
      <c r="BK114" s="147">
        <v>60</v>
      </c>
      <c r="BL114" s="52" t="s">
        <v>3697</v>
      </c>
      <c r="BM114" s="52" t="s">
        <v>1606</v>
      </c>
      <c r="BN114" s="57" t="str">
        <f t="shared" si="95"/>
        <v>2025EM1100111-MDSDF403</v>
      </c>
      <c r="BO114" s="52" t="str">
        <f t="shared" si="96"/>
        <v>1 missed</v>
      </c>
      <c r="BP114" s="52" t="str">
        <f t="shared" si="97"/>
        <v>1 missed</v>
      </c>
      <c r="BQ114" s="52">
        <f t="shared" si="98"/>
        <v>0</v>
      </c>
      <c r="BR114" s="52">
        <f t="shared" si="99"/>
        <v>0</v>
      </c>
      <c r="BS114" s="56">
        <f t="shared" si="100"/>
        <v>0</v>
      </c>
      <c r="BT114" s="56">
        <f t="shared" si="101"/>
        <v>0</v>
      </c>
      <c r="BU114" s="52" t="str">
        <f t="shared" si="102"/>
        <v>2 missed</v>
      </c>
      <c r="BV114" s="51">
        <f t="shared" si="103"/>
        <v>0</v>
      </c>
      <c r="BW114" s="57">
        <f t="shared" si="104"/>
        <v>0</v>
      </c>
      <c r="BX114" s="57" t="str">
        <f t="shared" si="105"/>
        <v>Q-0 A-0 || Q Total-1, A Total-1</v>
      </c>
      <c r="BY114" s="51" t="str" cm="1">
        <f t="array" ref="BY114">IFERROR(INDEX('Attendance-Slot-1'!$Q$2:$Q$1112,MATCH(1,('Attendance-Slot-1'!$A$2:$A$1112=$C114)*('Attendance-Slot-1'!$G$2:$G$1112=BY$2),0)),"No Data")</f>
        <v>No Data</v>
      </c>
      <c r="BZ114" s="51" t="str" cm="1">
        <f t="array" ref="BZ114">IFERROR(INDEX('Attendance-Slot-2'!$Q$2:$Q$2595,MATCH(1,('Attendance-Slot-2'!$A$2:$A$2595=$C114)*('Attendance-Slot-2'!$G$2:$G$2595=BY$2),0)),"No Data")</f>
        <v>A-S2_Onsite</v>
      </c>
      <c r="CA114" s="135" t="e">
        <f>VLOOKUP($BN114,'Written Exam Marks'!$H:$Q,10,FALSE)</f>
        <v>#N/A</v>
      </c>
      <c r="CB114" s="135" t="e">
        <f>VLOOKUP($BN114,'Written Exam Marks'!$H:$Q,9,FALSE)</f>
        <v>#N/A</v>
      </c>
      <c r="CC114" s="51" t="str">
        <f t="shared" si="106"/>
        <v>Absent</v>
      </c>
      <c r="CD114" s="51" t="str">
        <f t="shared" si="107"/>
        <v>A-S2_Onsite</v>
      </c>
      <c r="CE114" s="29">
        <v>16</v>
      </c>
      <c r="CF114" s="29" t="s">
        <v>5</v>
      </c>
      <c r="CG114" s="29" t="s">
        <v>5</v>
      </c>
      <c r="CH114" s="29">
        <v>16</v>
      </c>
      <c r="CI114" s="29">
        <v>60</v>
      </c>
      <c r="CJ114" s="61" t="s">
        <v>7343</v>
      </c>
      <c r="CK114" s="61" t="s">
        <v>1613</v>
      </c>
      <c r="CL114" s="10" t="str">
        <f t="shared" si="108"/>
        <v>2025EM1100111-MDSDF404</v>
      </c>
      <c r="CM114" s="61" t="str">
        <f t="shared" si="109"/>
        <v>1 missed</v>
      </c>
      <c r="CN114" s="61" t="str">
        <f t="shared" si="110"/>
        <v>1 missed</v>
      </c>
      <c r="CO114" s="111">
        <f t="shared" si="111"/>
        <v>1</v>
      </c>
      <c r="CP114" s="111">
        <f t="shared" si="112"/>
        <v>0</v>
      </c>
      <c r="CQ114" s="9">
        <f t="shared" si="113"/>
        <v>0.5</v>
      </c>
      <c r="CR114" s="9">
        <f t="shared" si="114"/>
        <v>0</v>
      </c>
      <c r="CS114" s="61" t="str">
        <f t="shared" si="115"/>
        <v>2 missed</v>
      </c>
      <c r="CT114" s="111">
        <f t="shared" si="116"/>
        <v>1</v>
      </c>
      <c r="CU114" s="10">
        <f t="shared" si="117"/>
        <v>0.33333333333333331</v>
      </c>
      <c r="CV114" s="10" t="str">
        <f t="shared" si="118"/>
        <v>Q-1 A-0 || Q Total-2, A Total-1</v>
      </c>
      <c r="CW114" s="111" t="str" cm="1">
        <f t="array" ref="CW114">IFERROR(INDEX('Attendance-Slot-1'!$Q$2:$Q$1112,MATCH(1,('Attendance-Slot-1'!$A$2:$A$1112=$C114)*('Attendance-Slot-1'!$G$2:$G$1112=CW$2),0)),"No Data")</f>
        <v>No Data</v>
      </c>
      <c r="CX114" s="111" t="str" cm="1">
        <f t="array" ref="CX114">IFERROR(INDEX('Attendance-Slot-2'!$Q$2:$Q$2595,MATCH(1,('Attendance-Slot-2'!$A$2:$A$2595=$C114)*('Attendance-Slot-2'!$G$2:$G$2595=CW$2),0)),"No Data")</f>
        <v>A-S2_Onsite</v>
      </c>
      <c r="CY114" s="136" t="e">
        <f>VLOOKUP($CL114,'Written Exam Marks'!$H:$Q,10,FALSE)</f>
        <v>#N/A</v>
      </c>
      <c r="CZ114" s="136" t="e">
        <f>VLOOKUP($CL114,'Written Exam Marks'!$H:$Q,9,FALSE)</f>
        <v>#N/A</v>
      </c>
      <c r="DA114" s="111" t="str">
        <f t="shared" si="119"/>
        <v>Absent</v>
      </c>
      <c r="DB114" s="111" t="str">
        <f t="shared" si="120"/>
        <v>A-S2_Onsite</v>
      </c>
      <c r="DC114" s="148" t="s">
        <v>5</v>
      </c>
      <c r="DD114" s="148" t="s">
        <v>5</v>
      </c>
      <c r="DE114" s="148" t="s">
        <v>5</v>
      </c>
      <c r="DF114" s="148" t="s">
        <v>5</v>
      </c>
      <c r="DG114" s="148" t="s">
        <v>5</v>
      </c>
      <c r="DH114" s="148">
        <v>0</v>
      </c>
      <c r="DI114" s="148">
        <v>65</v>
      </c>
      <c r="DJ114" s="66" t="s">
        <v>7351</v>
      </c>
      <c r="DK114" s="66" t="s">
        <v>1631</v>
      </c>
      <c r="DL114" s="68" t="str">
        <f t="shared" si="121"/>
        <v>2025EM1100111-MDSDF406</v>
      </c>
      <c r="DM114" s="66" t="str">
        <f t="shared" si="122"/>
        <v>3 missed</v>
      </c>
      <c r="DN114" s="66" t="str">
        <f t="shared" si="123"/>
        <v>2 missed</v>
      </c>
      <c r="DO114" s="62">
        <f t="shared" si="124"/>
        <v>0</v>
      </c>
      <c r="DP114" s="62">
        <f t="shared" si="125"/>
        <v>0</v>
      </c>
      <c r="DQ114" s="67">
        <f t="shared" si="126"/>
        <v>0</v>
      </c>
      <c r="DR114" s="67">
        <f t="shared" si="127"/>
        <v>0</v>
      </c>
      <c r="DS114" s="66" t="str">
        <f t="shared" si="128"/>
        <v>5 missed</v>
      </c>
      <c r="DT114" s="62">
        <f t="shared" si="129"/>
        <v>0</v>
      </c>
      <c r="DU114" s="68">
        <f t="shared" si="130"/>
        <v>0</v>
      </c>
      <c r="DV114" s="68" t="str">
        <f t="shared" si="131"/>
        <v>Q-0 A-0 || Q Total-3, A Total-2</v>
      </c>
      <c r="DW114" s="62" t="str" cm="1">
        <f t="array" ref="DW114">IFERROR(INDEX('Attendance-Slot-1'!$Q$2:$Q$1112,MATCH(1,('Attendance-Slot-1'!$A$2:$A$1112=$C114)*('Attendance-Slot-1'!$G$2:$G$1112=DW$2),0)),"No Data")</f>
        <v>No Data</v>
      </c>
      <c r="DX114" s="62" t="str" cm="1">
        <f t="array" ref="DX114">IFERROR(INDEX('Attendance-Slot-2'!$Q$2:$Q$2595,MATCH(1,('Attendance-Slot-2'!$A$2:$A$2595=$C114)*('Attendance-Slot-2'!$G$2:$G$2595=DW$2),0)),"No Data")</f>
        <v>A-S2_Onsite</v>
      </c>
      <c r="DY114" s="137" t="e">
        <f>VLOOKUP($DL114,'Written Exam Marks'!$H:$Q,10,FALSE)</f>
        <v>#N/A</v>
      </c>
      <c r="DZ114" s="137" t="e">
        <f>VLOOKUP($DL114,'Written Exam Marks'!$H:$Q,9,FALSE)</f>
        <v>#N/A</v>
      </c>
      <c r="EA114" s="62" t="str">
        <f t="shared" si="132"/>
        <v>Absent</v>
      </c>
      <c r="EB114" s="62" t="str">
        <f t="shared" si="133"/>
        <v>A-S2_Onsite</v>
      </c>
      <c r="EC114" s="114" t="str">
        <f t="shared" si="70"/>
        <v>P-0, 
A-0, 
No Data-5</v>
      </c>
      <c r="ED114" s="114" t="str">
        <f t="shared" si="71"/>
        <v>P-0, 
A-5, 
No Data-0</v>
      </c>
      <c r="EE114" s="114" t="str">
        <f t="shared" si="134"/>
        <v>A-S2_Onsite</v>
      </c>
      <c r="EF114" s="114" t="str">
        <f t="shared" si="135"/>
        <v>A-S2_Onsite</v>
      </c>
      <c r="EG114" s="114" t="str">
        <f t="shared" si="136"/>
        <v>A-S2_Onsite</v>
      </c>
      <c r="EH114" s="114" t="str">
        <f t="shared" si="137"/>
        <v>A-S2_Onsite</v>
      </c>
      <c r="EI114" s="114" t="str">
        <f t="shared" si="138"/>
        <v>A-S2_Onsite</v>
      </c>
      <c r="EJ114" s="114" t="str">
        <f t="shared" si="139"/>
        <v>P-0, A-5, No Data-0</v>
      </c>
      <c r="EK114" s="114" t="s">
        <v>10453</v>
      </c>
      <c r="EL114" s="114">
        <v>30</v>
      </c>
      <c r="EM114" s="114">
        <v>10</v>
      </c>
      <c r="EN114" s="114" t="s">
        <v>10455</v>
      </c>
      <c r="EO114" s="114">
        <v>40</v>
      </c>
      <c r="EP114" s="114" t="s">
        <v>7218</v>
      </c>
      <c r="EQ114" s="114" t="s">
        <v>1054</v>
      </c>
      <c r="ER114" s="114" t="s">
        <v>3874</v>
      </c>
      <c r="ES114" s="114" t="s">
        <v>7218</v>
      </c>
      <c r="ET114" s="30" t="s">
        <v>3874</v>
      </c>
    </row>
    <row r="115" spans="1:150" x14ac:dyDescent="0.25">
      <c r="A115" s="114">
        <v>112</v>
      </c>
      <c r="B115" s="114" t="s">
        <v>7224</v>
      </c>
      <c r="C115" s="80" t="s">
        <v>7247</v>
      </c>
      <c r="D115" s="30" t="s">
        <v>7249</v>
      </c>
      <c r="E115" s="30" t="s">
        <v>7248</v>
      </c>
      <c r="F115" s="33" t="s">
        <v>7201</v>
      </c>
      <c r="G115" s="30" t="s">
        <v>7250</v>
      </c>
      <c r="H115" s="143" t="s">
        <v>5</v>
      </c>
      <c r="I115" s="143" t="s">
        <v>5</v>
      </c>
      <c r="J115" s="143" t="s">
        <v>5</v>
      </c>
      <c r="K115" s="143" t="s">
        <v>5</v>
      </c>
      <c r="L115" s="143">
        <v>0</v>
      </c>
      <c r="M115" s="143">
        <v>65</v>
      </c>
      <c r="N115" s="40" t="s">
        <v>7314</v>
      </c>
      <c r="O115" s="40" t="s">
        <v>1593</v>
      </c>
      <c r="P115" s="13" t="str">
        <f t="shared" si="72"/>
        <v>2025EM1100112-MDSDF401</v>
      </c>
      <c r="Q115" s="40" t="str">
        <f t="shared" si="73"/>
        <v>3 missed</v>
      </c>
      <c r="R115" s="40" t="str">
        <f t="shared" si="74"/>
        <v>1 missed</v>
      </c>
      <c r="S115" s="40">
        <f t="shared" si="75"/>
        <v>0</v>
      </c>
      <c r="T115" s="40">
        <f t="shared" si="76"/>
        <v>0</v>
      </c>
      <c r="U115" s="41">
        <f t="shared" si="77"/>
        <v>0</v>
      </c>
      <c r="V115" s="41">
        <f t="shared" si="78"/>
        <v>0</v>
      </c>
      <c r="W115" s="40" t="str">
        <f t="shared" si="79"/>
        <v>4 missed</v>
      </c>
      <c r="X115" s="113">
        <f t="shared" si="80"/>
        <v>0</v>
      </c>
      <c r="Y115" s="13">
        <f t="shared" si="81"/>
        <v>0</v>
      </c>
      <c r="Z115" s="13" t="str">
        <f t="shared" si="82"/>
        <v>Q-0 A-0 || Q Total-3, A Total-1</v>
      </c>
      <c r="AA115" s="113" t="str" cm="1">
        <f t="array" ref="AA115">IFERROR(INDEX('Attendance-Slot-1'!$Q$2:$Q$1112,MATCH(1,('Attendance-Slot-1'!$A$2:$A$1112=$C115)*('Attendance-Slot-1'!$G$2:$G$1112=AA$2),0)),"No Data")</f>
        <v>No Data</v>
      </c>
      <c r="AB115" s="113" t="str" cm="1">
        <f t="array" ref="AB115">IFERROR(INDEX('Attendance-Slot-2'!$Q$2:$Q$2595,MATCH(1,('Attendance-Slot-2'!$A$2:$A$2595=$C115)*('Attendance-Slot-2'!$G$2:$G$2595=AA$2),0)),"No Data")</f>
        <v>No Data</v>
      </c>
      <c r="AC115" s="133" t="e">
        <f>VLOOKUP($P115,'Written Exam Marks'!$H:$Q,10,FALSE)</f>
        <v>#N/A</v>
      </c>
      <c r="AD115" s="133" t="e">
        <f>VLOOKUP($P115,'Written Exam Marks'!$H:$Q,9,FALSE)</f>
        <v>#N/A</v>
      </c>
      <c r="AE115" s="113" t="str">
        <f t="shared" si="83"/>
        <v>No Data</v>
      </c>
      <c r="AF115" s="113" t="str">
        <f t="shared" si="84"/>
        <v>No Data</v>
      </c>
      <c r="AG115" s="146" t="s">
        <v>5</v>
      </c>
      <c r="AH115" s="146" t="s">
        <v>5</v>
      </c>
      <c r="AI115" s="146" t="s">
        <v>5</v>
      </c>
      <c r="AJ115" s="146" t="s">
        <v>5</v>
      </c>
      <c r="AK115" s="146" t="s">
        <v>5</v>
      </c>
      <c r="AL115" s="146" t="s">
        <v>5</v>
      </c>
      <c r="AM115" s="146">
        <v>0</v>
      </c>
      <c r="AN115" s="146">
        <v>60</v>
      </c>
      <c r="AO115" s="43" t="s">
        <v>7336</v>
      </c>
      <c r="AP115" s="43" t="s">
        <v>1598</v>
      </c>
      <c r="AQ115" s="50" t="str">
        <f t="shared" si="85"/>
        <v>2025EM1100112-MDSDF402</v>
      </c>
      <c r="AR115" s="43" t="str">
        <f t="shared" si="86"/>
        <v>6 missed</v>
      </c>
      <c r="AS115" s="47" t="s">
        <v>7342</v>
      </c>
      <c r="AT115" s="43">
        <f t="shared" si="87"/>
        <v>0</v>
      </c>
      <c r="AU115" s="48" t="s">
        <v>7342</v>
      </c>
      <c r="AV115" s="49">
        <f t="shared" si="88"/>
        <v>0</v>
      </c>
      <c r="AW115" s="48" t="s">
        <v>7342</v>
      </c>
      <c r="AX115" s="43" t="str">
        <f t="shared" si="89"/>
        <v>6 missed</v>
      </c>
      <c r="AY115" s="42">
        <f t="shared" si="90"/>
        <v>0</v>
      </c>
      <c r="AZ115" s="50">
        <f t="shared" si="91"/>
        <v>0</v>
      </c>
      <c r="BA115" s="50" t="str">
        <f t="shared" si="92"/>
        <v>Q-0 A-- || Q Total-6, A Total-0</v>
      </c>
      <c r="BB115" s="42" t="str" cm="1">
        <f t="array" ref="BB115">IFERROR(INDEX('Attendance-Slot-1'!$Q$2:$Q$1112,MATCH(1,('Attendance-Slot-1'!$A$2:$A$1112=$C115)*('Attendance-Slot-1'!$G$2:$G$1112=BB$2),0)),"No Data")</f>
        <v>No Data</v>
      </c>
      <c r="BC115" s="42" t="str" cm="1">
        <f t="array" ref="BC115">IFERROR(INDEX('Attendance-Slot-2'!$Q$2:$Q$2595,MATCH(1,('Attendance-Slot-2'!$A$2:$A$2595=$C115)*('Attendance-Slot-2'!$G$2:$G$2595=BB$2),0)),"No Data")</f>
        <v>No Data</v>
      </c>
      <c r="BD115" s="134" t="e">
        <f>VLOOKUP($AQ115,'Written Exam Marks'!$H:$Q,10,FALSE)</f>
        <v>#N/A</v>
      </c>
      <c r="BE115" s="134" t="e">
        <f>VLOOKUP($AQ115,'Written Exam Marks'!$H:$Q,9,FALSE)</f>
        <v>#N/A</v>
      </c>
      <c r="BF115" s="42" t="str">
        <f t="shared" si="93"/>
        <v>No Data</v>
      </c>
      <c r="BG115" s="42" t="str">
        <f t="shared" si="94"/>
        <v>No Data</v>
      </c>
      <c r="BH115" s="147" t="s">
        <v>5</v>
      </c>
      <c r="BI115" s="147" t="s">
        <v>5</v>
      </c>
      <c r="BJ115" s="147">
        <v>0</v>
      </c>
      <c r="BK115" s="147">
        <v>60</v>
      </c>
      <c r="BL115" s="52" t="s">
        <v>3697</v>
      </c>
      <c r="BM115" s="52" t="s">
        <v>1606</v>
      </c>
      <c r="BN115" s="57" t="str">
        <f t="shared" si="95"/>
        <v>2025EM1100112-MDSDF403</v>
      </c>
      <c r="BO115" s="52" t="str">
        <f t="shared" si="96"/>
        <v>1 missed</v>
      </c>
      <c r="BP115" s="52" t="str">
        <f t="shared" si="97"/>
        <v>1 missed</v>
      </c>
      <c r="BQ115" s="52">
        <f t="shared" si="98"/>
        <v>0</v>
      </c>
      <c r="BR115" s="52">
        <f t="shared" si="99"/>
        <v>0</v>
      </c>
      <c r="BS115" s="56">
        <f t="shared" si="100"/>
        <v>0</v>
      </c>
      <c r="BT115" s="56">
        <f t="shared" si="101"/>
        <v>0</v>
      </c>
      <c r="BU115" s="52" t="str">
        <f t="shared" si="102"/>
        <v>2 missed</v>
      </c>
      <c r="BV115" s="51">
        <f t="shared" si="103"/>
        <v>0</v>
      </c>
      <c r="BW115" s="57">
        <f t="shared" si="104"/>
        <v>0</v>
      </c>
      <c r="BX115" s="57" t="str">
        <f t="shared" si="105"/>
        <v>Q-0 A-0 || Q Total-1, A Total-1</v>
      </c>
      <c r="BY115" s="51" t="str" cm="1">
        <f t="array" ref="BY115">IFERROR(INDEX('Attendance-Slot-1'!$Q$2:$Q$1112,MATCH(1,('Attendance-Slot-1'!$A$2:$A$1112=$C115)*('Attendance-Slot-1'!$G$2:$G$1112=BY$2),0)),"No Data")</f>
        <v>No Data</v>
      </c>
      <c r="BZ115" s="51" t="str" cm="1">
        <f t="array" ref="BZ115">IFERROR(INDEX('Attendance-Slot-2'!$Q$2:$Q$2595,MATCH(1,('Attendance-Slot-2'!$A$2:$A$2595=$C115)*('Attendance-Slot-2'!$G$2:$G$2595=BY$2),0)),"No Data")</f>
        <v>No Data</v>
      </c>
      <c r="CA115" s="135" t="e">
        <f>VLOOKUP($BN115,'Written Exam Marks'!$H:$Q,10,FALSE)</f>
        <v>#N/A</v>
      </c>
      <c r="CB115" s="135" t="e">
        <f>VLOOKUP($BN115,'Written Exam Marks'!$H:$Q,9,FALSE)</f>
        <v>#N/A</v>
      </c>
      <c r="CC115" s="51" t="str">
        <f t="shared" si="106"/>
        <v>No Data</v>
      </c>
      <c r="CD115" s="51" t="str">
        <f t="shared" si="107"/>
        <v>No Data</v>
      </c>
      <c r="CE115" s="29" t="s">
        <v>5</v>
      </c>
      <c r="CF115" s="29" t="s">
        <v>5</v>
      </c>
      <c r="CG115" s="29" t="s">
        <v>5</v>
      </c>
      <c r="CH115" s="29">
        <v>0</v>
      </c>
      <c r="CI115" s="29">
        <v>60</v>
      </c>
      <c r="CJ115" s="61" t="s">
        <v>7343</v>
      </c>
      <c r="CK115" s="61" t="s">
        <v>1613</v>
      </c>
      <c r="CL115" s="10" t="str">
        <f t="shared" si="108"/>
        <v>2025EM1100112-MDSDF404</v>
      </c>
      <c r="CM115" s="61" t="str">
        <f t="shared" si="109"/>
        <v>2 missed</v>
      </c>
      <c r="CN115" s="61" t="str">
        <f t="shared" si="110"/>
        <v>1 missed</v>
      </c>
      <c r="CO115" s="111">
        <f t="shared" si="111"/>
        <v>0</v>
      </c>
      <c r="CP115" s="111">
        <f t="shared" si="112"/>
        <v>0</v>
      </c>
      <c r="CQ115" s="9">
        <f t="shared" si="113"/>
        <v>0</v>
      </c>
      <c r="CR115" s="9">
        <f t="shared" si="114"/>
        <v>0</v>
      </c>
      <c r="CS115" s="61" t="str">
        <f t="shared" si="115"/>
        <v>3 missed</v>
      </c>
      <c r="CT115" s="111">
        <f t="shared" si="116"/>
        <v>0</v>
      </c>
      <c r="CU115" s="10">
        <f t="shared" si="117"/>
        <v>0</v>
      </c>
      <c r="CV115" s="10" t="str">
        <f t="shared" si="118"/>
        <v>Q-0 A-0 || Q Total-2, A Total-1</v>
      </c>
      <c r="CW115" s="111" t="str" cm="1">
        <f t="array" ref="CW115">IFERROR(INDEX('Attendance-Slot-1'!$Q$2:$Q$1112,MATCH(1,('Attendance-Slot-1'!$A$2:$A$1112=$C115)*('Attendance-Slot-1'!$G$2:$G$1112=CW$2),0)),"No Data")</f>
        <v>No Data</v>
      </c>
      <c r="CX115" s="111" t="str" cm="1">
        <f t="array" ref="CX115">IFERROR(INDEX('Attendance-Slot-2'!$Q$2:$Q$2595,MATCH(1,('Attendance-Slot-2'!$A$2:$A$2595=$C115)*('Attendance-Slot-2'!$G$2:$G$2595=CW$2),0)),"No Data")</f>
        <v>No Data</v>
      </c>
      <c r="CY115" s="136" t="e">
        <f>VLOOKUP($CL115,'Written Exam Marks'!$H:$Q,10,FALSE)</f>
        <v>#N/A</v>
      </c>
      <c r="CZ115" s="136" t="e">
        <f>VLOOKUP($CL115,'Written Exam Marks'!$H:$Q,9,FALSE)</f>
        <v>#N/A</v>
      </c>
      <c r="DA115" s="111" t="str">
        <f t="shared" si="119"/>
        <v>No Data</v>
      </c>
      <c r="DB115" s="111" t="str">
        <f t="shared" si="120"/>
        <v>No Data</v>
      </c>
      <c r="DC115" s="148" t="s">
        <v>5</v>
      </c>
      <c r="DD115" s="148" t="s">
        <v>5</v>
      </c>
      <c r="DE115" s="148" t="s">
        <v>5</v>
      </c>
      <c r="DF115" s="148" t="s">
        <v>5</v>
      </c>
      <c r="DG115" s="148" t="s">
        <v>5</v>
      </c>
      <c r="DH115" s="148">
        <v>0</v>
      </c>
      <c r="DI115" s="148">
        <v>65</v>
      </c>
      <c r="DJ115" s="66" t="s">
        <v>7351</v>
      </c>
      <c r="DK115" s="66" t="s">
        <v>1631</v>
      </c>
      <c r="DL115" s="68" t="str">
        <f t="shared" si="121"/>
        <v>2025EM1100112-MDSDF406</v>
      </c>
      <c r="DM115" s="66" t="str">
        <f t="shared" si="122"/>
        <v>3 missed</v>
      </c>
      <c r="DN115" s="66" t="str">
        <f t="shared" si="123"/>
        <v>2 missed</v>
      </c>
      <c r="DO115" s="62">
        <f t="shared" si="124"/>
        <v>0</v>
      </c>
      <c r="DP115" s="62">
        <f t="shared" si="125"/>
        <v>0</v>
      </c>
      <c r="DQ115" s="67">
        <f t="shared" si="126"/>
        <v>0</v>
      </c>
      <c r="DR115" s="67">
        <f t="shared" si="127"/>
        <v>0</v>
      </c>
      <c r="DS115" s="66" t="str">
        <f t="shared" si="128"/>
        <v>5 missed</v>
      </c>
      <c r="DT115" s="62">
        <f t="shared" si="129"/>
        <v>0</v>
      </c>
      <c r="DU115" s="68">
        <f t="shared" si="130"/>
        <v>0</v>
      </c>
      <c r="DV115" s="68" t="str">
        <f t="shared" si="131"/>
        <v>Q-0 A-0 || Q Total-3, A Total-2</v>
      </c>
      <c r="DW115" s="62" t="str" cm="1">
        <f t="array" ref="DW115">IFERROR(INDEX('Attendance-Slot-1'!$Q$2:$Q$1112,MATCH(1,('Attendance-Slot-1'!$A$2:$A$1112=$C115)*('Attendance-Slot-1'!$G$2:$G$1112=DW$2),0)),"No Data")</f>
        <v>No Data</v>
      </c>
      <c r="DX115" s="62" t="str" cm="1">
        <f t="array" ref="DX115">IFERROR(INDEX('Attendance-Slot-2'!$Q$2:$Q$2595,MATCH(1,('Attendance-Slot-2'!$A$2:$A$2595=$C115)*('Attendance-Slot-2'!$G$2:$G$2595=DW$2),0)),"No Data")</f>
        <v>No Data</v>
      </c>
      <c r="DY115" s="137" t="e">
        <f>VLOOKUP($DL115,'Written Exam Marks'!$H:$Q,10,FALSE)</f>
        <v>#N/A</v>
      </c>
      <c r="DZ115" s="137" t="e">
        <f>VLOOKUP($DL115,'Written Exam Marks'!$H:$Q,9,FALSE)</f>
        <v>#N/A</v>
      </c>
      <c r="EA115" s="62" t="str">
        <f t="shared" si="132"/>
        <v>No Data</v>
      </c>
      <c r="EB115" s="62" t="str">
        <f t="shared" si="133"/>
        <v>No Data</v>
      </c>
      <c r="EC115" s="114" t="str">
        <f t="shared" si="70"/>
        <v>P-0, 
A-0, 
No Data-5</v>
      </c>
      <c r="ED115" s="114" t="str">
        <f t="shared" si="71"/>
        <v>P-0, 
A-0, 
No Data-5</v>
      </c>
      <c r="EE115" s="114" t="str">
        <f t="shared" si="134"/>
        <v>No Data</v>
      </c>
      <c r="EF115" s="114" t="str">
        <f t="shared" si="135"/>
        <v>No Data</v>
      </c>
      <c r="EG115" s="114" t="str">
        <f t="shared" si="136"/>
        <v>No Data</v>
      </c>
      <c r="EH115" s="114" t="str">
        <f t="shared" si="137"/>
        <v>No Data</v>
      </c>
      <c r="EI115" s="114" t="str">
        <f t="shared" si="138"/>
        <v>No Data</v>
      </c>
      <c r="EJ115" s="114" t="str">
        <f t="shared" si="139"/>
        <v>P-0, A-0, No Data-5</v>
      </c>
      <c r="EK115" s="114" t="e">
        <v>#N/A</v>
      </c>
      <c r="EL115" s="114" t="e">
        <v>#N/A</v>
      </c>
      <c r="EM115" s="114" t="e">
        <v>#N/A</v>
      </c>
      <c r="EN115" s="114" t="e">
        <v>#N/A</v>
      </c>
      <c r="EO115" s="114" t="e">
        <v>#N/A</v>
      </c>
      <c r="EP115" s="114" t="e">
        <v>#N/A</v>
      </c>
      <c r="EQ115" s="114" t="e">
        <v>#N/A</v>
      </c>
      <c r="ER115" s="114" t="e">
        <v>#N/A</v>
      </c>
      <c r="ES115" s="114"/>
      <c r="ET115" s="30" t="e">
        <v>#N/A</v>
      </c>
    </row>
    <row r="116" spans="1:150" x14ac:dyDescent="0.25">
      <c r="A116" s="114">
        <v>113</v>
      </c>
      <c r="B116" s="114" t="s">
        <v>7224</v>
      </c>
      <c r="C116" s="80" t="s">
        <v>2043</v>
      </c>
      <c r="D116" s="30" t="s">
        <v>2044</v>
      </c>
      <c r="E116" s="30" t="s">
        <v>2045</v>
      </c>
      <c r="F116" s="33" t="s">
        <v>7202</v>
      </c>
      <c r="G116" s="30" t="s">
        <v>2046</v>
      </c>
      <c r="H116" s="143">
        <v>14</v>
      </c>
      <c r="I116" s="143">
        <v>15</v>
      </c>
      <c r="J116" s="143">
        <v>17</v>
      </c>
      <c r="K116" s="143">
        <v>15</v>
      </c>
      <c r="L116" s="143">
        <v>61</v>
      </c>
      <c r="M116" s="143">
        <v>65</v>
      </c>
      <c r="N116" s="40" t="s">
        <v>7314</v>
      </c>
      <c r="O116" s="40" t="s">
        <v>1593</v>
      </c>
      <c r="P116" s="13" t="str">
        <f t="shared" si="72"/>
        <v>2025EM1100113-MDSDF401</v>
      </c>
      <c r="Q116" s="40" t="str">
        <f t="shared" si="73"/>
        <v>0 missed</v>
      </c>
      <c r="R116" s="40" t="str">
        <f t="shared" si="74"/>
        <v>0 missed</v>
      </c>
      <c r="S116" s="40">
        <f t="shared" si="75"/>
        <v>3</v>
      </c>
      <c r="T116" s="40">
        <f t="shared" si="76"/>
        <v>1</v>
      </c>
      <c r="U116" s="41">
        <f t="shared" si="77"/>
        <v>1</v>
      </c>
      <c r="V116" s="41">
        <f t="shared" si="78"/>
        <v>1</v>
      </c>
      <c r="W116" s="40" t="str">
        <f t="shared" si="79"/>
        <v>0 missed</v>
      </c>
      <c r="X116" s="113">
        <f t="shared" si="80"/>
        <v>4</v>
      </c>
      <c r="Y116" s="13">
        <f t="shared" si="81"/>
        <v>1</v>
      </c>
      <c r="Z116" s="13" t="str">
        <f t="shared" si="82"/>
        <v>Q-3 A-1 || Q Total-3, A Total-1</v>
      </c>
      <c r="AA116" s="113" t="str" cm="1">
        <f t="array" ref="AA116">IFERROR(INDEX('Attendance-Slot-1'!$Q$2:$Q$1112,MATCH(1,('Attendance-Slot-1'!$A$2:$A$1112=$C116)*('Attendance-Slot-1'!$G$2:$G$1112=AA$2),0)),"No Data")</f>
        <v>P-S1_Onsite</v>
      </c>
      <c r="AB116" s="113" t="str" cm="1">
        <f t="array" ref="AB116">IFERROR(INDEX('Attendance-Slot-2'!$Q$2:$Q$2595,MATCH(1,('Attendance-Slot-2'!$A$2:$A$2595=$C116)*('Attendance-Slot-2'!$G$2:$G$2595=AA$2),0)),"No Data")</f>
        <v>No Data</v>
      </c>
      <c r="AC116" s="133">
        <f>VLOOKUP($P116,'Written Exam Marks'!$H:$Q,10,FALSE)</f>
        <v>29</v>
      </c>
      <c r="AD116" s="133">
        <f>VLOOKUP($P116,'Written Exam Marks'!$H:$Q,9,FALSE)</f>
        <v>35</v>
      </c>
      <c r="AE116" s="113" t="str">
        <f t="shared" si="83"/>
        <v>Present</v>
      </c>
      <c r="AF116" s="113" t="str">
        <f t="shared" si="84"/>
        <v>P-S1_Onsite</v>
      </c>
      <c r="AG116" s="146">
        <v>10</v>
      </c>
      <c r="AH116" s="146">
        <v>9.5</v>
      </c>
      <c r="AI116" s="146">
        <v>10</v>
      </c>
      <c r="AJ116" s="146">
        <v>10</v>
      </c>
      <c r="AK116" s="146">
        <v>10</v>
      </c>
      <c r="AL116" s="146">
        <v>10</v>
      </c>
      <c r="AM116" s="146">
        <v>59.5</v>
      </c>
      <c r="AN116" s="146">
        <v>60</v>
      </c>
      <c r="AO116" s="43" t="s">
        <v>7336</v>
      </c>
      <c r="AP116" s="43" t="s">
        <v>1598</v>
      </c>
      <c r="AQ116" s="50" t="str">
        <f t="shared" si="85"/>
        <v>2025EM1100113-MDSDF402</v>
      </c>
      <c r="AR116" s="43" t="str">
        <f t="shared" si="86"/>
        <v>0 missed</v>
      </c>
      <c r="AS116" s="47" t="s">
        <v>7342</v>
      </c>
      <c r="AT116" s="43">
        <f t="shared" si="87"/>
        <v>6</v>
      </c>
      <c r="AU116" s="48" t="s">
        <v>7342</v>
      </c>
      <c r="AV116" s="49">
        <f t="shared" si="88"/>
        <v>1</v>
      </c>
      <c r="AW116" s="48" t="s">
        <v>7342</v>
      </c>
      <c r="AX116" s="43" t="str">
        <f t="shared" si="89"/>
        <v>0 missed</v>
      </c>
      <c r="AY116" s="42">
        <f t="shared" si="90"/>
        <v>6</v>
      </c>
      <c r="AZ116" s="50">
        <f t="shared" si="91"/>
        <v>1</v>
      </c>
      <c r="BA116" s="50" t="str">
        <f t="shared" si="92"/>
        <v>Q-6 A-- || Q Total-6, A Total-0</v>
      </c>
      <c r="BB116" s="42" t="str" cm="1">
        <f t="array" ref="BB116">IFERROR(INDEX('Attendance-Slot-1'!$Q$2:$Q$1112,MATCH(1,('Attendance-Slot-1'!$A$2:$A$1112=$C116)*('Attendance-Slot-1'!$G$2:$G$1112=BB$2),0)),"No Data")</f>
        <v>P-S1_Onsite</v>
      </c>
      <c r="BC116" s="42" t="str" cm="1">
        <f t="array" ref="BC116">IFERROR(INDEX('Attendance-Slot-2'!$Q$2:$Q$2595,MATCH(1,('Attendance-Slot-2'!$A$2:$A$2595=$C116)*('Attendance-Slot-2'!$G$2:$G$2595=BB$2),0)),"No Data")</f>
        <v>No Data</v>
      </c>
      <c r="BD116" s="134">
        <f>VLOOKUP($AQ116,'Written Exam Marks'!$H:$Q,10,FALSE)</f>
        <v>25</v>
      </c>
      <c r="BE116" s="134">
        <f>VLOOKUP($AQ116,'Written Exam Marks'!$H:$Q,9,FALSE)</f>
        <v>40</v>
      </c>
      <c r="BF116" s="42" t="str">
        <f t="shared" si="93"/>
        <v>Present</v>
      </c>
      <c r="BG116" s="42" t="str">
        <f t="shared" si="94"/>
        <v>P-S1_Onsite</v>
      </c>
      <c r="BH116" s="147">
        <v>20</v>
      </c>
      <c r="BI116" s="147">
        <v>21</v>
      </c>
      <c r="BJ116" s="147">
        <v>41</v>
      </c>
      <c r="BK116" s="147">
        <v>60</v>
      </c>
      <c r="BL116" s="52" t="s">
        <v>3697</v>
      </c>
      <c r="BM116" s="52" t="s">
        <v>1606</v>
      </c>
      <c r="BN116" s="57" t="str">
        <f t="shared" si="95"/>
        <v>2025EM1100113-MDSDF403</v>
      </c>
      <c r="BO116" s="52" t="str">
        <f t="shared" si="96"/>
        <v>0 missed</v>
      </c>
      <c r="BP116" s="52" t="str">
        <f t="shared" si="97"/>
        <v>0 missed</v>
      </c>
      <c r="BQ116" s="52">
        <f t="shared" si="98"/>
        <v>1</v>
      </c>
      <c r="BR116" s="52">
        <f t="shared" si="99"/>
        <v>1</v>
      </c>
      <c r="BS116" s="56">
        <f t="shared" si="100"/>
        <v>1</v>
      </c>
      <c r="BT116" s="56">
        <f t="shared" si="101"/>
        <v>1</v>
      </c>
      <c r="BU116" s="52" t="str">
        <f t="shared" si="102"/>
        <v>0 missed</v>
      </c>
      <c r="BV116" s="51">
        <f t="shared" si="103"/>
        <v>2</v>
      </c>
      <c r="BW116" s="57">
        <f t="shared" si="104"/>
        <v>1</v>
      </c>
      <c r="BX116" s="57" t="str">
        <f t="shared" si="105"/>
        <v>Q-1 A-1 || Q Total-1, A Total-1</v>
      </c>
      <c r="BY116" s="51" t="str" cm="1">
        <f t="array" ref="BY116">IFERROR(INDEX('Attendance-Slot-1'!$Q$2:$Q$1112,MATCH(1,('Attendance-Slot-1'!$A$2:$A$1112=$C116)*('Attendance-Slot-1'!$G$2:$G$1112=BY$2),0)),"No Data")</f>
        <v>No Data</v>
      </c>
      <c r="BZ116" s="51" t="str" cm="1">
        <f t="array" ref="BZ116">IFERROR(INDEX('Attendance-Slot-2'!$Q$2:$Q$2595,MATCH(1,('Attendance-Slot-2'!$A$2:$A$2595=$C116)*('Attendance-Slot-2'!$G$2:$G$2595=BY$2),0)),"No Data")</f>
        <v>P-S2_Onsite</v>
      </c>
      <c r="CA116" s="135">
        <f>VLOOKUP($BN116,'Written Exam Marks'!$H:$Q,10,FALSE)</f>
        <v>33</v>
      </c>
      <c r="CB116" s="135">
        <f>VLOOKUP($BN116,'Written Exam Marks'!$H:$Q,9,FALSE)</f>
        <v>40</v>
      </c>
      <c r="CC116" s="51" t="str">
        <f t="shared" si="106"/>
        <v>Present</v>
      </c>
      <c r="CD116" s="51" t="str">
        <f t="shared" si="107"/>
        <v>P-S2_Onsite</v>
      </c>
      <c r="CE116" s="29">
        <v>20</v>
      </c>
      <c r="CF116" s="29" t="s">
        <v>5</v>
      </c>
      <c r="CG116" s="29">
        <v>18</v>
      </c>
      <c r="CH116" s="29">
        <v>38</v>
      </c>
      <c r="CI116" s="29">
        <v>60</v>
      </c>
      <c r="CJ116" s="61" t="s">
        <v>7343</v>
      </c>
      <c r="CK116" s="61" t="s">
        <v>1613</v>
      </c>
      <c r="CL116" s="10" t="str">
        <f t="shared" si="108"/>
        <v>2025EM1100113-MDSDF404</v>
      </c>
      <c r="CM116" s="61" t="str">
        <f t="shared" si="109"/>
        <v>1 missed</v>
      </c>
      <c r="CN116" s="61" t="str">
        <f t="shared" si="110"/>
        <v>0 missed</v>
      </c>
      <c r="CO116" s="111">
        <f t="shared" si="111"/>
        <v>1</v>
      </c>
      <c r="CP116" s="111">
        <f t="shared" si="112"/>
        <v>1</v>
      </c>
      <c r="CQ116" s="9">
        <f t="shared" si="113"/>
        <v>0.5</v>
      </c>
      <c r="CR116" s="9">
        <f t="shared" si="114"/>
        <v>1</v>
      </c>
      <c r="CS116" s="61" t="str">
        <f t="shared" si="115"/>
        <v>1 missed</v>
      </c>
      <c r="CT116" s="111">
        <f t="shared" si="116"/>
        <v>2</v>
      </c>
      <c r="CU116" s="10">
        <f t="shared" si="117"/>
        <v>0.66666666666666663</v>
      </c>
      <c r="CV116" s="10" t="str">
        <f t="shared" si="118"/>
        <v>Q-1 A-1 || Q Total-2, A Total-1</v>
      </c>
      <c r="CW116" s="111" t="str" cm="1">
        <f t="array" ref="CW116">IFERROR(INDEX('Attendance-Slot-1'!$Q$2:$Q$1112,MATCH(1,('Attendance-Slot-1'!$A$2:$A$1112=$C116)*('Attendance-Slot-1'!$G$2:$G$1112=CW$2),0)),"No Data")</f>
        <v>P-S1_Onsite</v>
      </c>
      <c r="CX116" s="111" t="str" cm="1">
        <f t="array" ref="CX116">IFERROR(INDEX('Attendance-Slot-2'!$Q$2:$Q$2595,MATCH(1,('Attendance-Slot-2'!$A$2:$A$2595=$C116)*('Attendance-Slot-2'!$G$2:$G$2595=CW$2),0)),"No Data")</f>
        <v>No Data</v>
      </c>
      <c r="CY116" s="136">
        <f>VLOOKUP($CL116,'Written Exam Marks'!$H:$Q,10,FALSE)</f>
        <v>35</v>
      </c>
      <c r="CZ116" s="136">
        <f>VLOOKUP($CL116,'Written Exam Marks'!$H:$Q,9,FALSE)</f>
        <v>40</v>
      </c>
      <c r="DA116" s="111" t="str">
        <f t="shared" si="119"/>
        <v>Present</v>
      </c>
      <c r="DB116" s="111" t="str">
        <f t="shared" si="120"/>
        <v>P-S1_Onsite</v>
      </c>
      <c r="DC116" s="148">
        <v>7.5</v>
      </c>
      <c r="DD116" s="148">
        <v>7.75</v>
      </c>
      <c r="DE116" s="148">
        <v>9</v>
      </c>
      <c r="DF116" s="148">
        <v>10</v>
      </c>
      <c r="DG116" s="148">
        <v>17</v>
      </c>
      <c r="DH116" s="148">
        <v>51.25</v>
      </c>
      <c r="DI116" s="148">
        <v>65</v>
      </c>
      <c r="DJ116" s="66" t="s">
        <v>7351</v>
      </c>
      <c r="DK116" s="66" t="s">
        <v>1631</v>
      </c>
      <c r="DL116" s="68" t="str">
        <f t="shared" si="121"/>
        <v>2025EM1100113-MDSDF406</v>
      </c>
      <c r="DM116" s="66" t="str">
        <f t="shared" si="122"/>
        <v>0 missed</v>
      </c>
      <c r="DN116" s="66" t="str">
        <f t="shared" si="123"/>
        <v>0 missed</v>
      </c>
      <c r="DO116" s="62">
        <f t="shared" si="124"/>
        <v>3</v>
      </c>
      <c r="DP116" s="62">
        <f t="shared" si="125"/>
        <v>2</v>
      </c>
      <c r="DQ116" s="67">
        <f t="shared" si="126"/>
        <v>1</v>
      </c>
      <c r="DR116" s="67">
        <f t="shared" si="127"/>
        <v>1</v>
      </c>
      <c r="DS116" s="66" t="str">
        <f t="shared" si="128"/>
        <v>0 missed</v>
      </c>
      <c r="DT116" s="62">
        <f t="shared" si="129"/>
        <v>5</v>
      </c>
      <c r="DU116" s="68">
        <f t="shared" si="130"/>
        <v>1</v>
      </c>
      <c r="DV116" s="68" t="str">
        <f t="shared" si="131"/>
        <v>Q-3 A-2 || Q Total-3, A Total-2</v>
      </c>
      <c r="DW116" s="62" t="str" cm="1">
        <f t="array" ref="DW116">IFERROR(INDEX('Attendance-Slot-1'!$Q$2:$Q$1112,MATCH(1,('Attendance-Slot-1'!$A$2:$A$1112=$C116)*('Attendance-Slot-1'!$G$2:$G$1112=DW$2),0)),"No Data")</f>
        <v>No Data</v>
      </c>
      <c r="DX116" s="62" t="str" cm="1">
        <f t="array" ref="DX116">IFERROR(INDEX('Attendance-Slot-2'!$Q$2:$Q$2595,MATCH(1,('Attendance-Slot-2'!$A$2:$A$2595=$C116)*('Attendance-Slot-2'!$G$2:$G$2595=DW$2),0)),"No Data")</f>
        <v>P-S2_Onsite</v>
      </c>
      <c r="DY116" s="137">
        <f>VLOOKUP($DL116,'Written Exam Marks'!$H:$Q,10,FALSE)</f>
        <v>24.5</v>
      </c>
      <c r="DZ116" s="137">
        <f>VLOOKUP($DL116,'Written Exam Marks'!$H:$Q,9,FALSE)</f>
        <v>35</v>
      </c>
      <c r="EA116" s="62" t="str">
        <f t="shared" si="132"/>
        <v>Present</v>
      </c>
      <c r="EB116" s="62" t="str">
        <f t="shared" si="133"/>
        <v>P-S2_Onsite</v>
      </c>
      <c r="EC116" s="114" t="str">
        <f t="shared" si="70"/>
        <v>P-3, 
A-0, 
No Data-2</v>
      </c>
      <c r="ED116" s="114" t="str">
        <f t="shared" si="71"/>
        <v>P-2, 
A-0, 
No Data-3</v>
      </c>
      <c r="EE116" s="114" t="str">
        <f t="shared" si="134"/>
        <v>P-S1_Onsite</v>
      </c>
      <c r="EF116" s="114" t="str">
        <f t="shared" si="135"/>
        <v>P-S1_Onsite</v>
      </c>
      <c r="EG116" s="114" t="str">
        <f t="shared" si="136"/>
        <v>P-S2_Onsite</v>
      </c>
      <c r="EH116" s="114" t="str">
        <f t="shared" si="137"/>
        <v>P-S1_Onsite</v>
      </c>
      <c r="EI116" s="114" t="str">
        <f t="shared" si="138"/>
        <v>P-S2_Onsite</v>
      </c>
      <c r="EJ116" s="114" t="str">
        <f t="shared" si="139"/>
        <v>P-5, A-0, No Data-0</v>
      </c>
      <c r="EK116" s="114" t="s">
        <v>10453</v>
      </c>
      <c r="EL116" s="114">
        <v>29.5</v>
      </c>
      <c r="EM116" s="114">
        <v>10</v>
      </c>
      <c r="EN116" s="114">
        <v>55</v>
      </c>
      <c r="EO116" s="114">
        <v>94.5</v>
      </c>
      <c r="EP116" s="114" t="s">
        <v>7217</v>
      </c>
      <c r="EQ116" s="114" t="s">
        <v>1054</v>
      </c>
      <c r="ER116" s="114" t="s">
        <v>2043</v>
      </c>
      <c r="ES116" s="114"/>
      <c r="ET116" s="30" t="s">
        <v>2043</v>
      </c>
    </row>
    <row r="117" spans="1:150" x14ac:dyDescent="0.25">
      <c r="A117" s="114">
        <v>114</v>
      </c>
      <c r="B117" s="114" t="s">
        <v>7224</v>
      </c>
      <c r="C117" s="80" t="s">
        <v>7251</v>
      </c>
      <c r="D117" s="30" t="s">
        <v>7253</v>
      </c>
      <c r="E117" s="30" t="s">
        <v>7252</v>
      </c>
      <c r="F117" s="33" t="s">
        <v>7202</v>
      </c>
      <c r="G117" s="30" t="s">
        <v>7254</v>
      </c>
      <c r="H117" s="143" t="s">
        <v>5</v>
      </c>
      <c r="I117" s="143" t="s">
        <v>5</v>
      </c>
      <c r="J117" s="143" t="s">
        <v>5</v>
      </c>
      <c r="K117" s="143" t="s">
        <v>5</v>
      </c>
      <c r="L117" s="143">
        <v>0</v>
      </c>
      <c r="M117" s="143">
        <v>65</v>
      </c>
      <c r="N117" s="40" t="s">
        <v>7314</v>
      </c>
      <c r="O117" s="40" t="s">
        <v>1593</v>
      </c>
      <c r="P117" s="13" t="str">
        <f t="shared" si="72"/>
        <v>2025EM1100114-MDSDF401</v>
      </c>
      <c r="Q117" s="40" t="str">
        <f t="shared" si="73"/>
        <v>3 missed</v>
      </c>
      <c r="R117" s="40" t="str">
        <f t="shared" si="74"/>
        <v>1 missed</v>
      </c>
      <c r="S117" s="40">
        <f t="shared" si="75"/>
        <v>0</v>
      </c>
      <c r="T117" s="40">
        <f t="shared" si="76"/>
        <v>0</v>
      </c>
      <c r="U117" s="41">
        <f t="shared" si="77"/>
        <v>0</v>
      </c>
      <c r="V117" s="41">
        <f t="shared" si="78"/>
        <v>0</v>
      </c>
      <c r="W117" s="40" t="str">
        <f t="shared" si="79"/>
        <v>4 missed</v>
      </c>
      <c r="X117" s="113">
        <f t="shared" si="80"/>
        <v>0</v>
      </c>
      <c r="Y117" s="13">
        <f t="shared" si="81"/>
        <v>0</v>
      </c>
      <c r="Z117" s="13" t="str">
        <f t="shared" si="82"/>
        <v>Q-0 A-0 || Q Total-3, A Total-1</v>
      </c>
      <c r="AA117" s="113" t="str" cm="1">
        <f t="array" ref="AA117">IFERROR(INDEX('Attendance-Slot-1'!$Q$2:$Q$1112,MATCH(1,('Attendance-Slot-1'!$A$2:$A$1112=$C117)*('Attendance-Slot-1'!$G$2:$G$1112=AA$2),0)),"No Data")</f>
        <v>No Data</v>
      </c>
      <c r="AB117" s="113" t="str" cm="1">
        <f t="array" ref="AB117">IFERROR(INDEX('Attendance-Slot-2'!$Q$2:$Q$2595,MATCH(1,('Attendance-Slot-2'!$A$2:$A$2595=$C117)*('Attendance-Slot-2'!$G$2:$G$2595=AA$2),0)),"No Data")</f>
        <v>No Data</v>
      </c>
      <c r="AC117" s="133" t="e">
        <f>VLOOKUP($P117,'Written Exam Marks'!$H:$Q,10,FALSE)</f>
        <v>#N/A</v>
      </c>
      <c r="AD117" s="133" t="e">
        <f>VLOOKUP($P117,'Written Exam Marks'!$H:$Q,9,FALSE)</f>
        <v>#N/A</v>
      </c>
      <c r="AE117" s="113" t="str">
        <f t="shared" si="83"/>
        <v>No Data</v>
      </c>
      <c r="AF117" s="113" t="str">
        <f t="shared" si="84"/>
        <v>No Data</v>
      </c>
      <c r="AG117" s="146" t="s">
        <v>5</v>
      </c>
      <c r="AH117" s="146" t="s">
        <v>5</v>
      </c>
      <c r="AI117" s="146" t="s">
        <v>5</v>
      </c>
      <c r="AJ117" s="146" t="s">
        <v>5</v>
      </c>
      <c r="AK117" s="146" t="s">
        <v>5</v>
      </c>
      <c r="AL117" s="146" t="s">
        <v>5</v>
      </c>
      <c r="AM117" s="146">
        <v>0</v>
      </c>
      <c r="AN117" s="146">
        <v>60</v>
      </c>
      <c r="AO117" s="43" t="s">
        <v>7336</v>
      </c>
      <c r="AP117" s="43" t="s">
        <v>1598</v>
      </c>
      <c r="AQ117" s="50" t="str">
        <f t="shared" si="85"/>
        <v>2025EM1100114-MDSDF402</v>
      </c>
      <c r="AR117" s="43" t="str">
        <f t="shared" si="86"/>
        <v>6 missed</v>
      </c>
      <c r="AS117" s="47" t="s">
        <v>7342</v>
      </c>
      <c r="AT117" s="43">
        <f t="shared" si="87"/>
        <v>0</v>
      </c>
      <c r="AU117" s="48" t="s">
        <v>7342</v>
      </c>
      <c r="AV117" s="49">
        <f t="shared" si="88"/>
        <v>0</v>
      </c>
      <c r="AW117" s="48" t="s">
        <v>7342</v>
      </c>
      <c r="AX117" s="43" t="str">
        <f t="shared" si="89"/>
        <v>6 missed</v>
      </c>
      <c r="AY117" s="42">
        <f t="shared" si="90"/>
        <v>0</v>
      </c>
      <c r="AZ117" s="50">
        <f t="shared" si="91"/>
        <v>0</v>
      </c>
      <c r="BA117" s="50" t="str">
        <f t="shared" si="92"/>
        <v>Q-0 A-- || Q Total-6, A Total-0</v>
      </c>
      <c r="BB117" s="42" t="str" cm="1">
        <f t="array" ref="BB117">IFERROR(INDEX('Attendance-Slot-1'!$Q$2:$Q$1112,MATCH(1,('Attendance-Slot-1'!$A$2:$A$1112=$C117)*('Attendance-Slot-1'!$G$2:$G$1112=BB$2),0)),"No Data")</f>
        <v>No Data</v>
      </c>
      <c r="BC117" s="42" t="str" cm="1">
        <f t="array" ref="BC117">IFERROR(INDEX('Attendance-Slot-2'!$Q$2:$Q$2595,MATCH(1,('Attendance-Slot-2'!$A$2:$A$2595=$C117)*('Attendance-Slot-2'!$G$2:$G$2595=BB$2),0)),"No Data")</f>
        <v>No Data</v>
      </c>
      <c r="BD117" s="134" t="e">
        <f>VLOOKUP($AQ117,'Written Exam Marks'!$H:$Q,10,FALSE)</f>
        <v>#N/A</v>
      </c>
      <c r="BE117" s="134" t="e">
        <f>VLOOKUP($AQ117,'Written Exam Marks'!$H:$Q,9,FALSE)</f>
        <v>#N/A</v>
      </c>
      <c r="BF117" s="42" t="str">
        <f t="shared" si="93"/>
        <v>No Data</v>
      </c>
      <c r="BG117" s="42" t="str">
        <f t="shared" si="94"/>
        <v>No Data</v>
      </c>
      <c r="BH117" s="147" t="s">
        <v>5</v>
      </c>
      <c r="BI117" s="147" t="s">
        <v>5</v>
      </c>
      <c r="BJ117" s="147">
        <v>0</v>
      </c>
      <c r="BK117" s="147">
        <v>60</v>
      </c>
      <c r="BL117" s="52" t="s">
        <v>3697</v>
      </c>
      <c r="BM117" s="52" t="s">
        <v>1606</v>
      </c>
      <c r="BN117" s="57" t="str">
        <f t="shared" si="95"/>
        <v>2025EM1100114-MDSDF403</v>
      </c>
      <c r="BO117" s="52" t="str">
        <f t="shared" si="96"/>
        <v>1 missed</v>
      </c>
      <c r="BP117" s="52" t="str">
        <f t="shared" si="97"/>
        <v>1 missed</v>
      </c>
      <c r="BQ117" s="52">
        <f t="shared" si="98"/>
        <v>0</v>
      </c>
      <c r="BR117" s="52">
        <f t="shared" si="99"/>
        <v>0</v>
      </c>
      <c r="BS117" s="56">
        <f t="shared" si="100"/>
        <v>0</v>
      </c>
      <c r="BT117" s="56">
        <f t="shared" si="101"/>
        <v>0</v>
      </c>
      <c r="BU117" s="52" t="str">
        <f t="shared" si="102"/>
        <v>2 missed</v>
      </c>
      <c r="BV117" s="51">
        <f t="shared" si="103"/>
        <v>0</v>
      </c>
      <c r="BW117" s="57">
        <f t="shared" si="104"/>
        <v>0</v>
      </c>
      <c r="BX117" s="57" t="str">
        <f t="shared" si="105"/>
        <v>Q-0 A-0 || Q Total-1, A Total-1</v>
      </c>
      <c r="BY117" s="51" t="str" cm="1">
        <f t="array" ref="BY117">IFERROR(INDEX('Attendance-Slot-1'!$Q$2:$Q$1112,MATCH(1,('Attendance-Slot-1'!$A$2:$A$1112=$C117)*('Attendance-Slot-1'!$G$2:$G$1112=BY$2),0)),"No Data")</f>
        <v>No Data</v>
      </c>
      <c r="BZ117" s="51" t="str" cm="1">
        <f t="array" ref="BZ117">IFERROR(INDEX('Attendance-Slot-2'!$Q$2:$Q$2595,MATCH(1,('Attendance-Slot-2'!$A$2:$A$2595=$C117)*('Attendance-Slot-2'!$G$2:$G$2595=BY$2),0)),"No Data")</f>
        <v>No Data</v>
      </c>
      <c r="CA117" s="135" t="e">
        <f>VLOOKUP($BN117,'Written Exam Marks'!$H:$Q,10,FALSE)</f>
        <v>#N/A</v>
      </c>
      <c r="CB117" s="135" t="e">
        <f>VLOOKUP($BN117,'Written Exam Marks'!$H:$Q,9,FALSE)</f>
        <v>#N/A</v>
      </c>
      <c r="CC117" s="51" t="str">
        <f t="shared" si="106"/>
        <v>No Data</v>
      </c>
      <c r="CD117" s="51" t="str">
        <f t="shared" si="107"/>
        <v>No Data</v>
      </c>
      <c r="CE117" s="29" t="s">
        <v>5</v>
      </c>
      <c r="CF117" s="29" t="s">
        <v>5</v>
      </c>
      <c r="CG117" s="29" t="s">
        <v>5</v>
      </c>
      <c r="CH117" s="29">
        <v>0</v>
      </c>
      <c r="CI117" s="29">
        <v>60</v>
      </c>
      <c r="CJ117" s="61" t="s">
        <v>7343</v>
      </c>
      <c r="CK117" s="61" t="s">
        <v>1613</v>
      </c>
      <c r="CL117" s="10" t="str">
        <f t="shared" si="108"/>
        <v>2025EM1100114-MDSDF404</v>
      </c>
      <c r="CM117" s="61" t="str">
        <f t="shared" si="109"/>
        <v>2 missed</v>
      </c>
      <c r="CN117" s="61" t="str">
        <f t="shared" si="110"/>
        <v>1 missed</v>
      </c>
      <c r="CO117" s="111">
        <f t="shared" si="111"/>
        <v>0</v>
      </c>
      <c r="CP117" s="111">
        <f t="shared" si="112"/>
        <v>0</v>
      </c>
      <c r="CQ117" s="9">
        <f t="shared" si="113"/>
        <v>0</v>
      </c>
      <c r="CR117" s="9">
        <f t="shared" si="114"/>
        <v>0</v>
      </c>
      <c r="CS117" s="61" t="str">
        <f t="shared" si="115"/>
        <v>3 missed</v>
      </c>
      <c r="CT117" s="111">
        <f t="shared" si="116"/>
        <v>0</v>
      </c>
      <c r="CU117" s="10">
        <f t="shared" si="117"/>
        <v>0</v>
      </c>
      <c r="CV117" s="10" t="str">
        <f t="shared" si="118"/>
        <v>Q-0 A-0 || Q Total-2, A Total-1</v>
      </c>
      <c r="CW117" s="111" t="str" cm="1">
        <f t="array" ref="CW117">IFERROR(INDEX('Attendance-Slot-1'!$Q$2:$Q$1112,MATCH(1,('Attendance-Slot-1'!$A$2:$A$1112=$C117)*('Attendance-Slot-1'!$G$2:$G$1112=CW$2),0)),"No Data")</f>
        <v>No Data</v>
      </c>
      <c r="CX117" s="111" t="str" cm="1">
        <f t="array" ref="CX117">IFERROR(INDEX('Attendance-Slot-2'!$Q$2:$Q$2595,MATCH(1,('Attendance-Slot-2'!$A$2:$A$2595=$C117)*('Attendance-Slot-2'!$G$2:$G$2595=CW$2),0)),"No Data")</f>
        <v>No Data</v>
      </c>
      <c r="CY117" s="136" t="e">
        <f>VLOOKUP($CL117,'Written Exam Marks'!$H:$Q,10,FALSE)</f>
        <v>#N/A</v>
      </c>
      <c r="CZ117" s="136" t="e">
        <f>VLOOKUP($CL117,'Written Exam Marks'!$H:$Q,9,FALSE)</f>
        <v>#N/A</v>
      </c>
      <c r="DA117" s="111" t="str">
        <f t="shared" si="119"/>
        <v>No Data</v>
      </c>
      <c r="DB117" s="111" t="str">
        <f t="shared" si="120"/>
        <v>No Data</v>
      </c>
      <c r="DC117" s="148" t="s">
        <v>5</v>
      </c>
      <c r="DD117" s="148" t="s">
        <v>5</v>
      </c>
      <c r="DE117" s="148" t="s">
        <v>5</v>
      </c>
      <c r="DF117" s="148" t="s">
        <v>5</v>
      </c>
      <c r="DG117" s="148" t="s">
        <v>5</v>
      </c>
      <c r="DH117" s="148">
        <v>0</v>
      </c>
      <c r="DI117" s="148">
        <v>65</v>
      </c>
      <c r="DJ117" s="66" t="s">
        <v>7351</v>
      </c>
      <c r="DK117" s="66" t="s">
        <v>1631</v>
      </c>
      <c r="DL117" s="68" t="str">
        <f t="shared" si="121"/>
        <v>2025EM1100114-MDSDF406</v>
      </c>
      <c r="DM117" s="66" t="str">
        <f t="shared" si="122"/>
        <v>3 missed</v>
      </c>
      <c r="DN117" s="66" t="str">
        <f t="shared" si="123"/>
        <v>2 missed</v>
      </c>
      <c r="DO117" s="62">
        <f t="shared" si="124"/>
        <v>0</v>
      </c>
      <c r="DP117" s="62">
        <f t="shared" si="125"/>
        <v>0</v>
      </c>
      <c r="DQ117" s="67">
        <f t="shared" si="126"/>
        <v>0</v>
      </c>
      <c r="DR117" s="67">
        <f t="shared" si="127"/>
        <v>0</v>
      </c>
      <c r="DS117" s="66" t="str">
        <f t="shared" si="128"/>
        <v>5 missed</v>
      </c>
      <c r="DT117" s="62">
        <f t="shared" si="129"/>
        <v>0</v>
      </c>
      <c r="DU117" s="68">
        <f t="shared" si="130"/>
        <v>0</v>
      </c>
      <c r="DV117" s="68" t="str">
        <f t="shared" si="131"/>
        <v>Q-0 A-0 || Q Total-3, A Total-2</v>
      </c>
      <c r="DW117" s="62" t="str" cm="1">
        <f t="array" ref="DW117">IFERROR(INDEX('Attendance-Slot-1'!$Q$2:$Q$1112,MATCH(1,('Attendance-Slot-1'!$A$2:$A$1112=$C117)*('Attendance-Slot-1'!$G$2:$G$1112=DW$2),0)),"No Data")</f>
        <v>No Data</v>
      </c>
      <c r="DX117" s="62" t="str" cm="1">
        <f t="array" ref="DX117">IFERROR(INDEX('Attendance-Slot-2'!$Q$2:$Q$2595,MATCH(1,('Attendance-Slot-2'!$A$2:$A$2595=$C117)*('Attendance-Slot-2'!$G$2:$G$2595=DW$2),0)),"No Data")</f>
        <v>No Data</v>
      </c>
      <c r="DY117" s="137" t="e">
        <f>VLOOKUP($DL117,'Written Exam Marks'!$H:$Q,10,FALSE)</f>
        <v>#N/A</v>
      </c>
      <c r="DZ117" s="137" t="e">
        <f>VLOOKUP($DL117,'Written Exam Marks'!$H:$Q,9,FALSE)</f>
        <v>#N/A</v>
      </c>
      <c r="EA117" s="62" t="str">
        <f t="shared" si="132"/>
        <v>No Data</v>
      </c>
      <c r="EB117" s="62" t="str">
        <f t="shared" si="133"/>
        <v>No Data</v>
      </c>
      <c r="EC117" s="114" t="str">
        <f t="shared" si="70"/>
        <v>P-0, 
A-0, 
No Data-5</v>
      </c>
      <c r="ED117" s="114" t="str">
        <f t="shared" si="71"/>
        <v>P-0, 
A-0, 
No Data-5</v>
      </c>
      <c r="EE117" s="114" t="str">
        <f t="shared" si="134"/>
        <v>No Data</v>
      </c>
      <c r="EF117" s="114" t="str">
        <f t="shared" si="135"/>
        <v>No Data</v>
      </c>
      <c r="EG117" s="114" t="str">
        <f t="shared" si="136"/>
        <v>No Data</v>
      </c>
      <c r="EH117" s="114" t="str">
        <f t="shared" si="137"/>
        <v>No Data</v>
      </c>
      <c r="EI117" s="114" t="str">
        <f t="shared" si="138"/>
        <v>No Data</v>
      </c>
      <c r="EJ117" s="114" t="str">
        <f t="shared" si="139"/>
        <v>P-0, A-0, No Data-5</v>
      </c>
      <c r="EK117" s="114" t="e">
        <v>#N/A</v>
      </c>
      <c r="EL117" s="114" t="e">
        <v>#N/A</v>
      </c>
      <c r="EM117" s="114" t="e">
        <v>#N/A</v>
      </c>
      <c r="EN117" s="114" t="e">
        <v>#N/A</v>
      </c>
      <c r="EO117" s="114" t="e">
        <v>#N/A</v>
      </c>
      <c r="EP117" s="114" t="e">
        <v>#N/A</v>
      </c>
      <c r="EQ117" s="114" t="e">
        <v>#N/A</v>
      </c>
      <c r="ER117" s="114" t="e">
        <v>#N/A</v>
      </c>
      <c r="ES117" s="114"/>
      <c r="ET117" s="30" t="e">
        <v>#N/A</v>
      </c>
    </row>
    <row r="118" spans="1:150" x14ac:dyDescent="0.25">
      <c r="A118" s="114">
        <v>115</v>
      </c>
      <c r="B118" s="114" t="s">
        <v>7224</v>
      </c>
      <c r="C118" s="80" t="s">
        <v>2050</v>
      </c>
      <c r="D118" s="30" t="s">
        <v>2051</v>
      </c>
      <c r="E118" s="30" t="s">
        <v>2052</v>
      </c>
      <c r="F118" s="33" t="s">
        <v>7201</v>
      </c>
      <c r="G118" s="30" t="s">
        <v>2053</v>
      </c>
      <c r="H118" s="143">
        <v>15</v>
      </c>
      <c r="I118" s="143">
        <v>15</v>
      </c>
      <c r="J118" s="143" t="s">
        <v>5</v>
      </c>
      <c r="K118" s="143">
        <v>15</v>
      </c>
      <c r="L118" s="143">
        <v>45</v>
      </c>
      <c r="M118" s="143">
        <v>65</v>
      </c>
      <c r="N118" s="40" t="s">
        <v>7314</v>
      </c>
      <c r="O118" s="40" t="s">
        <v>1593</v>
      </c>
      <c r="P118" s="13" t="str">
        <f t="shared" si="72"/>
        <v>2025EM1100115-MDSDF401</v>
      </c>
      <c r="Q118" s="40" t="str">
        <f t="shared" si="73"/>
        <v>1 missed</v>
      </c>
      <c r="R118" s="40" t="str">
        <f t="shared" si="74"/>
        <v>0 missed</v>
      </c>
      <c r="S118" s="40">
        <f t="shared" si="75"/>
        <v>2</v>
      </c>
      <c r="T118" s="40">
        <f t="shared" si="76"/>
        <v>1</v>
      </c>
      <c r="U118" s="41">
        <f t="shared" si="77"/>
        <v>0.66666666666666663</v>
      </c>
      <c r="V118" s="41">
        <f t="shared" si="78"/>
        <v>1</v>
      </c>
      <c r="W118" s="40" t="str">
        <f t="shared" si="79"/>
        <v>1 missed</v>
      </c>
      <c r="X118" s="113">
        <f t="shared" si="80"/>
        <v>3</v>
      </c>
      <c r="Y118" s="13">
        <f t="shared" si="81"/>
        <v>0.75</v>
      </c>
      <c r="Z118" s="13" t="str">
        <f t="shared" si="82"/>
        <v>Q-2 A-1 || Q Total-3, A Total-1</v>
      </c>
      <c r="AA118" s="113" t="str" cm="1">
        <f t="array" ref="AA118">IFERROR(INDEX('Attendance-Slot-1'!$Q$2:$Q$1112,MATCH(1,('Attendance-Slot-1'!$A$2:$A$1112=$C118)*('Attendance-Slot-1'!$G$2:$G$1112=AA$2),0)),"No Data")</f>
        <v>No Data</v>
      </c>
      <c r="AB118" s="113" t="str" cm="1">
        <f t="array" ref="AB118">IFERROR(INDEX('Attendance-Slot-2'!$Q$2:$Q$2595,MATCH(1,('Attendance-Slot-2'!$A$2:$A$2595=$C118)*('Attendance-Slot-2'!$G$2:$G$2595=AA$2),0)),"No Data")</f>
        <v>P-S2_Onsite</v>
      </c>
      <c r="AC118" s="133">
        <f>VLOOKUP($P118,'Written Exam Marks'!$H:$Q,10,FALSE)</f>
        <v>10.5</v>
      </c>
      <c r="AD118" s="133">
        <f>VLOOKUP($P118,'Written Exam Marks'!$H:$Q,9,FALSE)</f>
        <v>35</v>
      </c>
      <c r="AE118" s="113" t="str">
        <f t="shared" si="83"/>
        <v>Present</v>
      </c>
      <c r="AF118" s="113" t="str">
        <f t="shared" si="84"/>
        <v>P-S2_Onsite</v>
      </c>
      <c r="AG118" s="146">
        <v>10</v>
      </c>
      <c r="AH118" s="146">
        <v>8.5</v>
      </c>
      <c r="AI118" s="146">
        <v>10</v>
      </c>
      <c r="AJ118" s="146">
        <v>10</v>
      </c>
      <c r="AK118" s="146">
        <v>9</v>
      </c>
      <c r="AL118" s="146">
        <v>10</v>
      </c>
      <c r="AM118" s="146">
        <v>57.5</v>
      </c>
      <c r="AN118" s="146">
        <v>60</v>
      </c>
      <c r="AO118" s="43" t="s">
        <v>7336</v>
      </c>
      <c r="AP118" s="43" t="s">
        <v>1598</v>
      </c>
      <c r="AQ118" s="50" t="str">
        <f t="shared" si="85"/>
        <v>2025EM1100115-MDSDF402</v>
      </c>
      <c r="AR118" s="43" t="str">
        <f t="shared" si="86"/>
        <v>0 missed</v>
      </c>
      <c r="AS118" s="47" t="s">
        <v>7342</v>
      </c>
      <c r="AT118" s="43">
        <f t="shared" si="87"/>
        <v>6</v>
      </c>
      <c r="AU118" s="48" t="s">
        <v>7342</v>
      </c>
      <c r="AV118" s="49">
        <f t="shared" si="88"/>
        <v>1</v>
      </c>
      <c r="AW118" s="48" t="s">
        <v>7342</v>
      </c>
      <c r="AX118" s="43" t="str">
        <f t="shared" si="89"/>
        <v>0 missed</v>
      </c>
      <c r="AY118" s="42">
        <f t="shared" si="90"/>
        <v>6</v>
      </c>
      <c r="AZ118" s="50">
        <f t="shared" si="91"/>
        <v>1</v>
      </c>
      <c r="BA118" s="50" t="str">
        <f t="shared" si="92"/>
        <v>Q-6 A-- || Q Total-6, A Total-0</v>
      </c>
      <c r="BB118" s="42" t="str" cm="1">
        <f t="array" ref="BB118">IFERROR(INDEX('Attendance-Slot-1'!$Q$2:$Q$1112,MATCH(1,('Attendance-Slot-1'!$A$2:$A$1112=$C118)*('Attendance-Slot-1'!$G$2:$G$1112=BB$2),0)),"No Data")</f>
        <v>P-S1_Onsite</v>
      </c>
      <c r="BC118" s="42" t="str" cm="1">
        <f t="array" ref="BC118">IFERROR(INDEX('Attendance-Slot-2'!$Q$2:$Q$2595,MATCH(1,('Attendance-Slot-2'!$A$2:$A$2595=$C118)*('Attendance-Slot-2'!$G$2:$G$2595=BB$2),0)),"No Data")</f>
        <v>No Data</v>
      </c>
      <c r="BD118" s="134">
        <f>VLOOKUP($AQ118,'Written Exam Marks'!$H:$Q,10,FALSE)</f>
        <v>21</v>
      </c>
      <c r="BE118" s="134">
        <f>VLOOKUP($AQ118,'Written Exam Marks'!$H:$Q,9,FALSE)</f>
        <v>40</v>
      </c>
      <c r="BF118" s="42" t="str">
        <f t="shared" si="93"/>
        <v>Present</v>
      </c>
      <c r="BG118" s="42" t="str">
        <f t="shared" si="94"/>
        <v>P-S1_Onsite</v>
      </c>
      <c r="BH118" s="147">
        <v>19</v>
      </c>
      <c r="BI118" s="147">
        <v>20.5</v>
      </c>
      <c r="BJ118" s="147">
        <v>39.5</v>
      </c>
      <c r="BK118" s="147">
        <v>60</v>
      </c>
      <c r="BL118" s="52" t="s">
        <v>3697</v>
      </c>
      <c r="BM118" s="52" t="s">
        <v>1606</v>
      </c>
      <c r="BN118" s="57" t="str">
        <f t="shared" si="95"/>
        <v>2025EM1100115-MDSDF403</v>
      </c>
      <c r="BO118" s="52" t="str">
        <f t="shared" si="96"/>
        <v>0 missed</v>
      </c>
      <c r="BP118" s="52" t="str">
        <f t="shared" si="97"/>
        <v>0 missed</v>
      </c>
      <c r="BQ118" s="52">
        <f t="shared" si="98"/>
        <v>1</v>
      </c>
      <c r="BR118" s="52">
        <f t="shared" si="99"/>
        <v>1</v>
      </c>
      <c r="BS118" s="56">
        <f t="shared" si="100"/>
        <v>1</v>
      </c>
      <c r="BT118" s="56">
        <f t="shared" si="101"/>
        <v>1</v>
      </c>
      <c r="BU118" s="52" t="str">
        <f t="shared" si="102"/>
        <v>0 missed</v>
      </c>
      <c r="BV118" s="51">
        <f t="shared" si="103"/>
        <v>2</v>
      </c>
      <c r="BW118" s="57">
        <f t="shared" si="104"/>
        <v>1</v>
      </c>
      <c r="BX118" s="57" t="str">
        <f t="shared" si="105"/>
        <v>Q-1 A-1 || Q Total-1, A Total-1</v>
      </c>
      <c r="BY118" s="51" t="str" cm="1">
        <f t="array" ref="BY118">IFERROR(INDEX('Attendance-Slot-1'!$Q$2:$Q$1112,MATCH(1,('Attendance-Slot-1'!$A$2:$A$1112=$C118)*('Attendance-Slot-1'!$G$2:$G$1112=BY$2),0)),"No Data")</f>
        <v>No Data</v>
      </c>
      <c r="BZ118" s="51" t="str" cm="1">
        <f t="array" ref="BZ118">IFERROR(INDEX('Attendance-Slot-2'!$Q$2:$Q$2595,MATCH(1,('Attendance-Slot-2'!$A$2:$A$2595=$C118)*('Attendance-Slot-2'!$G$2:$G$2595=BY$2),0)),"No Data")</f>
        <v>P-S2_Onsite</v>
      </c>
      <c r="CA118" s="135">
        <f>VLOOKUP($BN118,'Written Exam Marks'!$H:$Q,10,FALSE)</f>
        <v>27</v>
      </c>
      <c r="CB118" s="135">
        <f>VLOOKUP($BN118,'Written Exam Marks'!$H:$Q,9,FALSE)</f>
        <v>40</v>
      </c>
      <c r="CC118" s="51" t="str">
        <f t="shared" si="106"/>
        <v>Present</v>
      </c>
      <c r="CD118" s="51" t="str">
        <f t="shared" si="107"/>
        <v>P-S2_Onsite</v>
      </c>
      <c r="CE118" s="29">
        <v>19</v>
      </c>
      <c r="CF118" s="29" t="s">
        <v>5</v>
      </c>
      <c r="CG118" s="29" t="s">
        <v>5</v>
      </c>
      <c r="CH118" s="29">
        <v>19</v>
      </c>
      <c r="CI118" s="29">
        <v>60</v>
      </c>
      <c r="CJ118" s="61" t="s">
        <v>7343</v>
      </c>
      <c r="CK118" s="61" t="s">
        <v>1613</v>
      </c>
      <c r="CL118" s="10" t="str">
        <f t="shared" si="108"/>
        <v>2025EM1100115-MDSDF404</v>
      </c>
      <c r="CM118" s="61" t="str">
        <f t="shared" si="109"/>
        <v>1 missed</v>
      </c>
      <c r="CN118" s="61" t="str">
        <f t="shared" si="110"/>
        <v>1 missed</v>
      </c>
      <c r="CO118" s="111">
        <f t="shared" si="111"/>
        <v>1</v>
      </c>
      <c r="CP118" s="111">
        <f t="shared" si="112"/>
        <v>0</v>
      </c>
      <c r="CQ118" s="9">
        <f t="shared" si="113"/>
        <v>0.5</v>
      </c>
      <c r="CR118" s="9">
        <f t="shared" si="114"/>
        <v>0</v>
      </c>
      <c r="CS118" s="61" t="str">
        <f t="shared" si="115"/>
        <v>2 missed</v>
      </c>
      <c r="CT118" s="111">
        <f t="shared" si="116"/>
        <v>1</v>
      </c>
      <c r="CU118" s="10">
        <f t="shared" si="117"/>
        <v>0.33333333333333331</v>
      </c>
      <c r="CV118" s="10" t="str">
        <f t="shared" si="118"/>
        <v>Q-1 A-0 || Q Total-2, A Total-1</v>
      </c>
      <c r="CW118" s="111" t="str" cm="1">
        <f t="array" ref="CW118">IFERROR(INDEX('Attendance-Slot-1'!$Q$2:$Q$1112,MATCH(1,('Attendance-Slot-1'!$A$2:$A$1112=$C118)*('Attendance-Slot-1'!$G$2:$G$1112=CW$2),0)),"No Data")</f>
        <v>No Data</v>
      </c>
      <c r="CX118" s="111" t="str" cm="1">
        <f t="array" ref="CX118">IFERROR(INDEX('Attendance-Slot-2'!$Q$2:$Q$2595,MATCH(1,('Attendance-Slot-2'!$A$2:$A$2595=$C118)*('Attendance-Slot-2'!$G$2:$G$2595=CW$2),0)),"No Data")</f>
        <v>P-S2_Onsite</v>
      </c>
      <c r="CY118" s="136">
        <f>VLOOKUP($CL118,'Written Exam Marks'!$H:$Q,10,FALSE)</f>
        <v>13.5</v>
      </c>
      <c r="CZ118" s="136">
        <f>VLOOKUP($CL118,'Written Exam Marks'!$H:$Q,9,FALSE)</f>
        <v>40</v>
      </c>
      <c r="DA118" s="111" t="str">
        <f t="shared" si="119"/>
        <v>Present</v>
      </c>
      <c r="DB118" s="111" t="str">
        <f t="shared" si="120"/>
        <v>P-S2_Onsite</v>
      </c>
      <c r="DC118" s="148">
        <v>6.5</v>
      </c>
      <c r="DD118" s="148">
        <v>6.75</v>
      </c>
      <c r="DE118" s="148">
        <v>9</v>
      </c>
      <c r="DF118" s="148" t="s">
        <v>5</v>
      </c>
      <c r="DG118" s="148">
        <v>15</v>
      </c>
      <c r="DH118" s="148">
        <v>37.25</v>
      </c>
      <c r="DI118" s="148">
        <v>65</v>
      </c>
      <c r="DJ118" s="66" t="s">
        <v>7351</v>
      </c>
      <c r="DK118" s="66" t="s">
        <v>1631</v>
      </c>
      <c r="DL118" s="68" t="str">
        <f t="shared" si="121"/>
        <v>2025EM1100115-MDSDF406</v>
      </c>
      <c r="DM118" s="66" t="str">
        <f t="shared" si="122"/>
        <v>0 missed</v>
      </c>
      <c r="DN118" s="66" t="str">
        <f t="shared" si="123"/>
        <v>1 missed</v>
      </c>
      <c r="DO118" s="62">
        <f t="shared" si="124"/>
        <v>3</v>
      </c>
      <c r="DP118" s="62">
        <f t="shared" si="125"/>
        <v>1</v>
      </c>
      <c r="DQ118" s="67">
        <f t="shared" si="126"/>
        <v>1</v>
      </c>
      <c r="DR118" s="67">
        <f t="shared" si="127"/>
        <v>0.5</v>
      </c>
      <c r="DS118" s="66" t="str">
        <f t="shared" si="128"/>
        <v>1 missed</v>
      </c>
      <c r="DT118" s="62">
        <f t="shared" si="129"/>
        <v>4</v>
      </c>
      <c r="DU118" s="68">
        <f t="shared" si="130"/>
        <v>0.8</v>
      </c>
      <c r="DV118" s="68" t="str">
        <f t="shared" si="131"/>
        <v>Q-3 A-1 || Q Total-3, A Total-2</v>
      </c>
      <c r="DW118" s="62" t="str" cm="1">
        <f t="array" ref="DW118">IFERROR(INDEX('Attendance-Slot-1'!$Q$2:$Q$1112,MATCH(1,('Attendance-Slot-1'!$A$2:$A$1112=$C118)*('Attendance-Slot-1'!$G$2:$G$1112=DW$2),0)),"No Data")</f>
        <v>No Data</v>
      </c>
      <c r="DX118" s="62" t="str" cm="1">
        <f t="array" ref="DX118">IFERROR(INDEX('Attendance-Slot-2'!$Q$2:$Q$2595,MATCH(1,('Attendance-Slot-2'!$A$2:$A$2595=$C118)*('Attendance-Slot-2'!$G$2:$G$2595=DW$2),0)),"No Data")</f>
        <v>P-S2_Onsite</v>
      </c>
      <c r="DY118" s="137">
        <f>VLOOKUP($DL118,'Written Exam Marks'!$H:$Q,10,FALSE)</f>
        <v>22.5</v>
      </c>
      <c r="DZ118" s="137">
        <f>VLOOKUP($DL118,'Written Exam Marks'!$H:$Q,9,FALSE)</f>
        <v>35</v>
      </c>
      <c r="EA118" s="62" t="str">
        <f t="shared" si="132"/>
        <v>Present</v>
      </c>
      <c r="EB118" s="62" t="str">
        <f t="shared" si="133"/>
        <v>P-S2_Onsite</v>
      </c>
      <c r="EC118" s="114" t="str">
        <f t="shared" si="70"/>
        <v>P-1, 
A-0, 
No Data-4</v>
      </c>
      <c r="ED118" s="114" t="str">
        <f t="shared" si="71"/>
        <v>P-4, 
A-0, 
No Data-1</v>
      </c>
      <c r="EE118" s="114" t="str">
        <f t="shared" si="134"/>
        <v>P-S2_Onsite</v>
      </c>
      <c r="EF118" s="114" t="str">
        <f t="shared" si="135"/>
        <v>P-S1_Onsite</v>
      </c>
      <c r="EG118" s="114" t="str">
        <f t="shared" si="136"/>
        <v>P-S2_Onsite</v>
      </c>
      <c r="EH118" s="114" t="str">
        <f t="shared" si="137"/>
        <v>P-S2_Onsite</v>
      </c>
      <c r="EI118" s="114" t="str">
        <f t="shared" si="138"/>
        <v>P-S2_Onsite</v>
      </c>
      <c r="EJ118" s="114" t="str">
        <f t="shared" si="139"/>
        <v>P-5, A-0, No Data-0</v>
      </c>
      <c r="EK118" s="114" t="s">
        <v>10453</v>
      </c>
      <c r="EL118" s="114">
        <v>25</v>
      </c>
      <c r="EM118" s="114">
        <v>10</v>
      </c>
      <c r="EN118" s="114">
        <v>54</v>
      </c>
      <c r="EO118" s="114">
        <v>89</v>
      </c>
      <c r="EP118" s="114" t="s">
        <v>7217</v>
      </c>
      <c r="EQ118" s="114" t="s">
        <v>1054</v>
      </c>
      <c r="ER118" s="114" t="s">
        <v>2050</v>
      </c>
      <c r="ES118" s="114"/>
      <c r="ET118" s="30" t="s">
        <v>2050</v>
      </c>
    </row>
    <row r="119" spans="1:150" x14ac:dyDescent="0.25">
      <c r="A119" s="114">
        <v>116</v>
      </c>
      <c r="B119" s="114" t="s">
        <v>7224</v>
      </c>
      <c r="C119" s="80" t="s">
        <v>3878</v>
      </c>
      <c r="D119" s="30" t="s">
        <v>3879</v>
      </c>
      <c r="E119" s="30" t="s">
        <v>3880</v>
      </c>
      <c r="F119" s="33" t="s">
        <v>7201</v>
      </c>
      <c r="G119" s="30" t="s">
        <v>3881</v>
      </c>
      <c r="H119" s="143" t="s">
        <v>5</v>
      </c>
      <c r="I119" s="143">
        <v>15</v>
      </c>
      <c r="J119" s="143">
        <v>17</v>
      </c>
      <c r="K119" s="143">
        <v>15</v>
      </c>
      <c r="L119" s="143">
        <v>47</v>
      </c>
      <c r="M119" s="143">
        <v>65</v>
      </c>
      <c r="N119" s="40" t="s">
        <v>7314</v>
      </c>
      <c r="O119" s="40" t="s">
        <v>1593</v>
      </c>
      <c r="P119" s="13" t="str">
        <f t="shared" si="72"/>
        <v>2025EM1100116-MDSDF401</v>
      </c>
      <c r="Q119" s="40" t="str">
        <f t="shared" si="73"/>
        <v>1 missed</v>
      </c>
      <c r="R119" s="40" t="str">
        <f t="shared" si="74"/>
        <v>0 missed</v>
      </c>
      <c r="S119" s="40">
        <f t="shared" si="75"/>
        <v>2</v>
      </c>
      <c r="T119" s="40">
        <f t="shared" si="76"/>
        <v>1</v>
      </c>
      <c r="U119" s="41">
        <f t="shared" si="77"/>
        <v>0.66666666666666663</v>
      </c>
      <c r="V119" s="41">
        <f t="shared" si="78"/>
        <v>1</v>
      </c>
      <c r="W119" s="40" t="str">
        <f t="shared" si="79"/>
        <v>1 missed</v>
      </c>
      <c r="X119" s="113">
        <f t="shared" si="80"/>
        <v>3</v>
      </c>
      <c r="Y119" s="13">
        <f t="shared" si="81"/>
        <v>0.75</v>
      </c>
      <c r="Z119" s="13" t="str">
        <f t="shared" si="82"/>
        <v>Q-2 A-1 || Q Total-3, A Total-1</v>
      </c>
      <c r="AA119" s="113" t="str" cm="1">
        <f t="array" ref="AA119">IFERROR(INDEX('Attendance-Slot-1'!$Q$2:$Q$1112,MATCH(1,('Attendance-Slot-1'!$A$2:$A$1112=$C119)*('Attendance-Slot-1'!$G$2:$G$1112=AA$2),0)),"No Data")</f>
        <v>No Data</v>
      </c>
      <c r="AB119" s="113" t="str" cm="1">
        <f t="array" ref="AB119">IFERROR(INDEX('Attendance-Slot-2'!$Q$2:$Q$2595,MATCH(1,('Attendance-Slot-2'!$A$2:$A$2595=$C119)*('Attendance-Slot-2'!$G$2:$G$2595=AA$2),0)),"No Data")</f>
        <v>P-S2_Onsite</v>
      </c>
      <c r="AC119" s="133">
        <f>VLOOKUP($P119,'Written Exam Marks'!$H:$Q,10,FALSE)</f>
        <v>15</v>
      </c>
      <c r="AD119" s="133">
        <f>VLOOKUP($P119,'Written Exam Marks'!$H:$Q,9,FALSE)</f>
        <v>35</v>
      </c>
      <c r="AE119" s="113" t="str">
        <f t="shared" si="83"/>
        <v>Present</v>
      </c>
      <c r="AF119" s="113" t="str">
        <f t="shared" si="84"/>
        <v>P-S2_Onsite</v>
      </c>
      <c r="AG119" s="146">
        <v>9.5</v>
      </c>
      <c r="AH119" s="146">
        <v>10</v>
      </c>
      <c r="AI119" s="146">
        <v>10</v>
      </c>
      <c r="AJ119" s="146">
        <v>10</v>
      </c>
      <c r="AK119" s="146">
        <v>10</v>
      </c>
      <c r="AL119" s="146">
        <v>10</v>
      </c>
      <c r="AM119" s="146">
        <v>59.5</v>
      </c>
      <c r="AN119" s="146">
        <v>60</v>
      </c>
      <c r="AO119" s="43" t="s">
        <v>7336</v>
      </c>
      <c r="AP119" s="43" t="s">
        <v>1598</v>
      </c>
      <c r="AQ119" s="50" t="str">
        <f t="shared" si="85"/>
        <v>2025EM1100116-MDSDF402</v>
      </c>
      <c r="AR119" s="43" t="str">
        <f t="shared" si="86"/>
        <v>0 missed</v>
      </c>
      <c r="AS119" s="47" t="s">
        <v>7342</v>
      </c>
      <c r="AT119" s="43">
        <f t="shared" si="87"/>
        <v>6</v>
      </c>
      <c r="AU119" s="48" t="s">
        <v>7342</v>
      </c>
      <c r="AV119" s="49">
        <f t="shared" si="88"/>
        <v>1</v>
      </c>
      <c r="AW119" s="48" t="s">
        <v>7342</v>
      </c>
      <c r="AX119" s="43" t="str">
        <f t="shared" si="89"/>
        <v>0 missed</v>
      </c>
      <c r="AY119" s="42">
        <f t="shared" si="90"/>
        <v>6</v>
      </c>
      <c r="AZ119" s="50">
        <f t="shared" si="91"/>
        <v>1</v>
      </c>
      <c r="BA119" s="50" t="str">
        <f t="shared" si="92"/>
        <v>Q-6 A-- || Q Total-6, A Total-0</v>
      </c>
      <c r="BB119" s="42" t="str" cm="1">
        <f t="array" ref="BB119">IFERROR(INDEX('Attendance-Slot-1'!$Q$2:$Q$1112,MATCH(1,('Attendance-Slot-1'!$A$2:$A$1112=$C119)*('Attendance-Slot-1'!$G$2:$G$1112=BB$2),0)),"No Data")</f>
        <v>No Data</v>
      </c>
      <c r="BC119" s="42" t="str" cm="1">
        <f t="array" ref="BC119">IFERROR(INDEX('Attendance-Slot-2'!$Q$2:$Q$2595,MATCH(1,('Attendance-Slot-2'!$A$2:$A$2595=$C119)*('Attendance-Slot-2'!$G$2:$G$2595=BB$2),0)),"No Data")</f>
        <v>P-S2_Onsite</v>
      </c>
      <c r="BD119" s="134">
        <f>VLOOKUP($AQ119,'Written Exam Marks'!$H:$Q,10,FALSE)</f>
        <v>23</v>
      </c>
      <c r="BE119" s="134">
        <f>VLOOKUP($AQ119,'Written Exam Marks'!$H:$Q,9,FALSE)</f>
        <v>40</v>
      </c>
      <c r="BF119" s="42" t="str">
        <f t="shared" si="93"/>
        <v>Present</v>
      </c>
      <c r="BG119" s="42" t="str">
        <f t="shared" si="94"/>
        <v>P-S2_Onsite</v>
      </c>
      <c r="BH119" s="147">
        <v>20</v>
      </c>
      <c r="BI119" s="147" t="s">
        <v>5</v>
      </c>
      <c r="BJ119" s="147">
        <v>20</v>
      </c>
      <c r="BK119" s="147">
        <v>60</v>
      </c>
      <c r="BL119" s="52" t="s">
        <v>3697</v>
      </c>
      <c r="BM119" s="52" t="s">
        <v>1606</v>
      </c>
      <c r="BN119" s="57" t="str">
        <f t="shared" si="95"/>
        <v>2025EM1100116-MDSDF403</v>
      </c>
      <c r="BO119" s="52" t="str">
        <f t="shared" si="96"/>
        <v>0 missed</v>
      </c>
      <c r="BP119" s="52" t="str">
        <f t="shared" si="97"/>
        <v>1 missed</v>
      </c>
      <c r="BQ119" s="52">
        <f t="shared" si="98"/>
        <v>1</v>
      </c>
      <c r="BR119" s="52">
        <f t="shared" si="99"/>
        <v>0</v>
      </c>
      <c r="BS119" s="56">
        <f t="shared" si="100"/>
        <v>1</v>
      </c>
      <c r="BT119" s="56">
        <f t="shared" si="101"/>
        <v>0</v>
      </c>
      <c r="BU119" s="52" t="str">
        <f t="shared" si="102"/>
        <v>1 missed</v>
      </c>
      <c r="BV119" s="51">
        <f t="shared" si="103"/>
        <v>1</v>
      </c>
      <c r="BW119" s="57">
        <f t="shared" si="104"/>
        <v>0.5</v>
      </c>
      <c r="BX119" s="57" t="str">
        <f t="shared" si="105"/>
        <v>Q-1 A-0 || Q Total-1, A Total-1</v>
      </c>
      <c r="BY119" s="51" t="str" cm="1">
        <f t="array" ref="BY119">IFERROR(INDEX('Attendance-Slot-1'!$Q$2:$Q$1112,MATCH(1,('Attendance-Slot-1'!$A$2:$A$1112=$C119)*('Attendance-Slot-1'!$G$2:$G$1112=BY$2),0)),"No Data")</f>
        <v>No Data</v>
      </c>
      <c r="BZ119" s="51" t="str" cm="1">
        <f t="array" ref="BZ119">IFERROR(INDEX('Attendance-Slot-2'!$Q$2:$Q$2595,MATCH(1,('Attendance-Slot-2'!$A$2:$A$2595=$C119)*('Attendance-Slot-2'!$G$2:$G$2595=BY$2),0)),"No Data")</f>
        <v>P-S2_Onsite</v>
      </c>
      <c r="CA119" s="135">
        <f>VLOOKUP($BN119,'Written Exam Marks'!$H:$Q,10,FALSE)</f>
        <v>24.5</v>
      </c>
      <c r="CB119" s="135">
        <f>VLOOKUP($BN119,'Written Exam Marks'!$H:$Q,9,FALSE)</f>
        <v>40</v>
      </c>
      <c r="CC119" s="51" t="str">
        <f t="shared" si="106"/>
        <v>Present</v>
      </c>
      <c r="CD119" s="51" t="str">
        <f t="shared" si="107"/>
        <v>P-S2_Onsite</v>
      </c>
      <c r="CE119" s="29">
        <v>8</v>
      </c>
      <c r="CF119" s="29">
        <v>19</v>
      </c>
      <c r="CG119" s="29">
        <v>17</v>
      </c>
      <c r="CH119" s="29">
        <v>44</v>
      </c>
      <c r="CI119" s="29">
        <v>60</v>
      </c>
      <c r="CJ119" s="61" t="s">
        <v>7343</v>
      </c>
      <c r="CK119" s="61" t="s">
        <v>1613</v>
      </c>
      <c r="CL119" s="10" t="str">
        <f t="shared" si="108"/>
        <v>2025EM1100116-MDSDF404</v>
      </c>
      <c r="CM119" s="61" t="str">
        <f t="shared" si="109"/>
        <v>0 missed</v>
      </c>
      <c r="CN119" s="61" t="str">
        <f t="shared" si="110"/>
        <v>0 missed</v>
      </c>
      <c r="CO119" s="111">
        <f t="shared" si="111"/>
        <v>2</v>
      </c>
      <c r="CP119" s="111">
        <f t="shared" si="112"/>
        <v>1</v>
      </c>
      <c r="CQ119" s="9">
        <f t="shared" si="113"/>
        <v>1</v>
      </c>
      <c r="CR119" s="9">
        <f t="shared" si="114"/>
        <v>1</v>
      </c>
      <c r="CS119" s="61" t="str">
        <f t="shared" si="115"/>
        <v>0 missed</v>
      </c>
      <c r="CT119" s="111">
        <f t="shared" si="116"/>
        <v>3</v>
      </c>
      <c r="CU119" s="10">
        <f t="shared" si="117"/>
        <v>1</v>
      </c>
      <c r="CV119" s="10" t="str">
        <f t="shared" si="118"/>
        <v>Q-2 A-1 || Q Total-2, A Total-1</v>
      </c>
      <c r="CW119" s="111" t="str" cm="1">
        <f t="array" ref="CW119">IFERROR(INDEX('Attendance-Slot-1'!$Q$2:$Q$1112,MATCH(1,('Attendance-Slot-1'!$A$2:$A$1112=$C119)*('Attendance-Slot-1'!$G$2:$G$1112=CW$2),0)),"No Data")</f>
        <v>No Data</v>
      </c>
      <c r="CX119" s="111" t="str" cm="1">
        <f t="array" ref="CX119">IFERROR(INDEX('Attendance-Slot-2'!$Q$2:$Q$2595,MATCH(1,('Attendance-Slot-2'!$A$2:$A$2595=$C119)*('Attendance-Slot-2'!$G$2:$G$2595=CW$2),0)),"No Data")</f>
        <v>P-S2_Onsite</v>
      </c>
      <c r="CY119" s="136">
        <f>VLOOKUP($CL119,'Written Exam Marks'!$H:$Q,10,FALSE)</f>
        <v>7.5</v>
      </c>
      <c r="CZ119" s="136">
        <f>VLOOKUP($CL119,'Written Exam Marks'!$H:$Q,9,FALSE)</f>
        <v>40</v>
      </c>
      <c r="DA119" s="111" t="str">
        <f t="shared" si="119"/>
        <v>Present</v>
      </c>
      <c r="DB119" s="111" t="str">
        <f t="shared" si="120"/>
        <v>P-S2_Onsite</v>
      </c>
      <c r="DC119" s="148" t="s">
        <v>5</v>
      </c>
      <c r="DD119" s="148">
        <v>7.625</v>
      </c>
      <c r="DE119" s="148" t="s">
        <v>5</v>
      </c>
      <c r="DF119" s="148">
        <v>16</v>
      </c>
      <c r="DG119" s="148">
        <v>4</v>
      </c>
      <c r="DH119" s="148">
        <v>27.625</v>
      </c>
      <c r="DI119" s="148">
        <v>65</v>
      </c>
      <c r="DJ119" s="66" t="s">
        <v>7351</v>
      </c>
      <c r="DK119" s="66" t="s">
        <v>1631</v>
      </c>
      <c r="DL119" s="68" t="str">
        <f t="shared" si="121"/>
        <v>2025EM1100116-MDSDF406</v>
      </c>
      <c r="DM119" s="66" t="str">
        <f t="shared" si="122"/>
        <v>2 missed</v>
      </c>
      <c r="DN119" s="66" t="str">
        <f t="shared" si="123"/>
        <v>0 missed</v>
      </c>
      <c r="DO119" s="62">
        <f t="shared" si="124"/>
        <v>1</v>
      </c>
      <c r="DP119" s="62">
        <f t="shared" si="125"/>
        <v>2</v>
      </c>
      <c r="DQ119" s="67">
        <f t="shared" si="126"/>
        <v>0.33333333333333331</v>
      </c>
      <c r="DR119" s="67">
        <f t="shared" si="127"/>
        <v>1</v>
      </c>
      <c r="DS119" s="66" t="str">
        <f t="shared" si="128"/>
        <v>2 missed</v>
      </c>
      <c r="DT119" s="62">
        <f t="shared" si="129"/>
        <v>3</v>
      </c>
      <c r="DU119" s="68">
        <f t="shared" si="130"/>
        <v>0.6</v>
      </c>
      <c r="DV119" s="68" t="str">
        <f t="shared" si="131"/>
        <v>Q-1 A-2 || Q Total-3, A Total-2</v>
      </c>
      <c r="DW119" s="62" t="str" cm="1">
        <f t="array" ref="DW119">IFERROR(INDEX('Attendance-Slot-1'!$Q$2:$Q$1112,MATCH(1,('Attendance-Slot-1'!$A$2:$A$1112=$C119)*('Attendance-Slot-1'!$G$2:$G$1112=DW$2),0)),"No Data")</f>
        <v>No Data</v>
      </c>
      <c r="DX119" s="62" t="str" cm="1">
        <f t="array" ref="DX119">IFERROR(INDEX('Attendance-Slot-2'!$Q$2:$Q$2595,MATCH(1,('Attendance-Slot-2'!$A$2:$A$2595=$C119)*('Attendance-Slot-2'!$G$2:$G$2595=DW$2),0)),"No Data")</f>
        <v>P-S2_Onsite</v>
      </c>
      <c r="DY119" s="137">
        <f>VLOOKUP($DL119,'Written Exam Marks'!$H:$Q,10,FALSE)</f>
        <v>21.5</v>
      </c>
      <c r="DZ119" s="137">
        <f>VLOOKUP($DL119,'Written Exam Marks'!$H:$Q,9,FALSE)</f>
        <v>35</v>
      </c>
      <c r="EA119" s="62" t="str">
        <f t="shared" si="132"/>
        <v>Present</v>
      </c>
      <c r="EB119" s="62" t="str">
        <f t="shared" si="133"/>
        <v>P-S2_Onsite</v>
      </c>
      <c r="EC119" s="114" t="str">
        <f t="shared" si="70"/>
        <v>P-0, 
A-0, 
No Data-5</v>
      </c>
      <c r="ED119" s="114" t="str">
        <f t="shared" si="71"/>
        <v>P-5, 
A-0, 
No Data-0</v>
      </c>
      <c r="EE119" s="114" t="str">
        <f t="shared" si="134"/>
        <v>P-S2_Onsite</v>
      </c>
      <c r="EF119" s="114" t="str">
        <f t="shared" si="135"/>
        <v>P-S2_Onsite</v>
      </c>
      <c r="EG119" s="114" t="str">
        <f t="shared" si="136"/>
        <v>P-S2_Onsite</v>
      </c>
      <c r="EH119" s="114" t="str">
        <f t="shared" si="137"/>
        <v>P-S2_Onsite</v>
      </c>
      <c r="EI119" s="114" t="str">
        <f t="shared" si="138"/>
        <v>P-S2_Onsite</v>
      </c>
      <c r="EJ119" s="114" t="str">
        <f t="shared" si="139"/>
        <v>P-5, A-0, No Data-0</v>
      </c>
      <c r="EK119" s="114" t="s">
        <v>10453</v>
      </c>
      <c r="EL119" s="114">
        <v>29</v>
      </c>
      <c r="EM119" s="114">
        <v>10</v>
      </c>
      <c r="EN119" s="114">
        <v>54</v>
      </c>
      <c r="EO119" s="114">
        <v>93</v>
      </c>
      <c r="EP119" s="114" t="s">
        <v>7217</v>
      </c>
      <c r="EQ119" s="114" t="s">
        <v>1054</v>
      </c>
      <c r="ER119" s="114" t="s">
        <v>3878</v>
      </c>
      <c r="ES119" s="114"/>
      <c r="ET119" s="30" t="s">
        <v>3878</v>
      </c>
    </row>
    <row r="120" spans="1:150" x14ac:dyDescent="0.25">
      <c r="A120" s="114">
        <v>117</v>
      </c>
      <c r="B120" s="114" t="s">
        <v>7224</v>
      </c>
      <c r="C120" s="80" t="s">
        <v>7255</v>
      </c>
      <c r="D120" s="30" t="s">
        <v>7257</v>
      </c>
      <c r="E120" s="30" t="s">
        <v>7256</v>
      </c>
      <c r="F120" s="33" t="s">
        <v>7201</v>
      </c>
      <c r="G120" s="30" t="s">
        <v>7258</v>
      </c>
      <c r="H120" s="143" t="s">
        <v>5</v>
      </c>
      <c r="I120" s="143" t="s">
        <v>5</v>
      </c>
      <c r="J120" s="143" t="s">
        <v>5</v>
      </c>
      <c r="K120" s="143" t="s">
        <v>5</v>
      </c>
      <c r="L120" s="143">
        <v>0</v>
      </c>
      <c r="M120" s="143">
        <v>65</v>
      </c>
      <c r="N120" s="40" t="s">
        <v>7314</v>
      </c>
      <c r="O120" s="40" t="s">
        <v>1593</v>
      </c>
      <c r="P120" s="13" t="str">
        <f t="shared" si="72"/>
        <v>2025EM1100117-MDSDF401</v>
      </c>
      <c r="Q120" s="40" t="str">
        <f t="shared" si="73"/>
        <v>3 missed</v>
      </c>
      <c r="R120" s="40" t="str">
        <f t="shared" si="74"/>
        <v>1 missed</v>
      </c>
      <c r="S120" s="40">
        <f t="shared" si="75"/>
        <v>0</v>
      </c>
      <c r="T120" s="40">
        <f t="shared" si="76"/>
        <v>0</v>
      </c>
      <c r="U120" s="41">
        <f t="shared" si="77"/>
        <v>0</v>
      </c>
      <c r="V120" s="41">
        <f t="shared" si="78"/>
        <v>0</v>
      </c>
      <c r="W120" s="40" t="str">
        <f t="shared" si="79"/>
        <v>4 missed</v>
      </c>
      <c r="X120" s="113">
        <f t="shared" si="80"/>
        <v>0</v>
      </c>
      <c r="Y120" s="13">
        <f t="shared" si="81"/>
        <v>0</v>
      </c>
      <c r="Z120" s="13" t="str">
        <f t="shared" si="82"/>
        <v>Q-0 A-0 || Q Total-3, A Total-1</v>
      </c>
      <c r="AA120" s="113" t="str" cm="1">
        <f t="array" ref="AA120">IFERROR(INDEX('Attendance-Slot-1'!$Q$2:$Q$1112,MATCH(1,('Attendance-Slot-1'!$A$2:$A$1112=$C120)*('Attendance-Slot-1'!$G$2:$G$1112=AA$2),0)),"No Data")</f>
        <v>No Data</v>
      </c>
      <c r="AB120" s="113" t="str" cm="1">
        <f t="array" ref="AB120">IFERROR(INDEX('Attendance-Slot-2'!$Q$2:$Q$2595,MATCH(1,('Attendance-Slot-2'!$A$2:$A$2595=$C120)*('Attendance-Slot-2'!$G$2:$G$2595=AA$2),0)),"No Data")</f>
        <v>No Data</v>
      </c>
      <c r="AC120" s="133" t="e">
        <f>VLOOKUP($P120,'Written Exam Marks'!$H:$Q,10,FALSE)</f>
        <v>#N/A</v>
      </c>
      <c r="AD120" s="133" t="e">
        <f>VLOOKUP($P120,'Written Exam Marks'!$H:$Q,9,FALSE)</f>
        <v>#N/A</v>
      </c>
      <c r="AE120" s="113" t="str">
        <f t="shared" si="83"/>
        <v>No Data</v>
      </c>
      <c r="AF120" s="113" t="str">
        <f t="shared" si="84"/>
        <v>No Data</v>
      </c>
      <c r="AG120" s="146" t="s">
        <v>5</v>
      </c>
      <c r="AH120" s="146" t="s">
        <v>5</v>
      </c>
      <c r="AI120" s="146" t="s">
        <v>5</v>
      </c>
      <c r="AJ120" s="146" t="s">
        <v>5</v>
      </c>
      <c r="AK120" s="146" t="s">
        <v>5</v>
      </c>
      <c r="AL120" s="146" t="s">
        <v>5</v>
      </c>
      <c r="AM120" s="146">
        <v>0</v>
      </c>
      <c r="AN120" s="146">
        <v>60</v>
      </c>
      <c r="AO120" s="43" t="s">
        <v>7336</v>
      </c>
      <c r="AP120" s="43" t="s">
        <v>1598</v>
      </c>
      <c r="AQ120" s="50" t="str">
        <f t="shared" si="85"/>
        <v>2025EM1100117-MDSDF402</v>
      </c>
      <c r="AR120" s="43" t="str">
        <f t="shared" si="86"/>
        <v>6 missed</v>
      </c>
      <c r="AS120" s="47" t="s">
        <v>7342</v>
      </c>
      <c r="AT120" s="43">
        <f t="shared" si="87"/>
        <v>0</v>
      </c>
      <c r="AU120" s="48" t="s">
        <v>7342</v>
      </c>
      <c r="AV120" s="49">
        <f t="shared" si="88"/>
        <v>0</v>
      </c>
      <c r="AW120" s="48" t="s">
        <v>7342</v>
      </c>
      <c r="AX120" s="43" t="str">
        <f t="shared" si="89"/>
        <v>6 missed</v>
      </c>
      <c r="AY120" s="42">
        <f t="shared" si="90"/>
        <v>0</v>
      </c>
      <c r="AZ120" s="50">
        <f t="shared" si="91"/>
        <v>0</v>
      </c>
      <c r="BA120" s="50" t="str">
        <f t="shared" si="92"/>
        <v>Q-0 A-- || Q Total-6, A Total-0</v>
      </c>
      <c r="BB120" s="42" t="str" cm="1">
        <f t="array" ref="BB120">IFERROR(INDEX('Attendance-Slot-1'!$Q$2:$Q$1112,MATCH(1,('Attendance-Slot-1'!$A$2:$A$1112=$C120)*('Attendance-Slot-1'!$G$2:$G$1112=BB$2),0)),"No Data")</f>
        <v>No Data</v>
      </c>
      <c r="BC120" s="42" t="str" cm="1">
        <f t="array" ref="BC120">IFERROR(INDEX('Attendance-Slot-2'!$Q$2:$Q$2595,MATCH(1,('Attendance-Slot-2'!$A$2:$A$2595=$C120)*('Attendance-Slot-2'!$G$2:$G$2595=BB$2),0)),"No Data")</f>
        <v>No Data</v>
      </c>
      <c r="BD120" s="134" t="e">
        <f>VLOOKUP($AQ120,'Written Exam Marks'!$H:$Q,10,FALSE)</f>
        <v>#N/A</v>
      </c>
      <c r="BE120" s="134" t="e">
        <f>VLOOKUP($AQ120,'Written Exam Marks'!$H:$Q,9,FALSE)</f>
        <v>#N/A</v>
      </c>
      <c r="BF120" s="42" t="str">
        <f t="shared" si="93"/>
        <v>No Data</v>
      </c>
      <c r="BG120" s="42" t="str">
        <f t="shared" si="94"/>
        <v>No Data</v>
      </c>
      <c r="BH120" s="147" t="s">
        <v>5</v>
      </c>
      <c r="BI120" s="147" t="s">
        <v>5</v>
      </c>
      <c r="BJ120" s="147">
        <v>0</v>
      </c>
      <c r="BK120" s="147">
        <v>60</v>
      </c>
      <c r="BL120" s="52" t="s">
        <v>3697</v>
      </c>
      <c r="BM120" s="52" t="s">
        <v>1606</v>
      </c>
      <c r="BN120" s="57" t="str">
        <f t="shared" si="95"/>
        <v>2025EM1100117-MDSDF403</v>
      </c>
      <c r="BO120" s="52" t="str">
        <f t="shared" si="96"/>
        <v>1 missed</v>
      </c>
      <c r="BP120" s="52" t="str">
        <f t="shared" si="97"/>
        <v>1 missed</v>
      </c>
      <c r="BQ120" s="52">
        <f t="shared" si="98"/>
        <v>0</v>
      </c>
      <c r="BR120" s="52">
        <f t="shared" si="99"/>
        <v>0</v>
      </c>
      <c r="BS120" s="56">
        <f t="shared" si="100"/>
        <v>0</v>
      </c>
      <c r="BT120" s="56">
        <f t="shared" si="101"/>
        <v>0</v>
      </c>
      <c r="BU120" s="52" t="str">
        <f t="shared" si="102"/>
        <v>2 missed</v>
      </c>
      <c r="BV120" s="51">
        <f t="shared" si="103"/>
        <v>0</v>
      </c>
      <c r="BW120" s="57">
        <f t="shared" si="104"/>
        <v>0</v>
      </c>
      <c r="BX120" s="57" t="str">
        <f t="shared" si="105"/>
        <v>Q-0 A-0 || Q Total-1, A Total-1</v>
      </c>
      <c r="BY120" s="51" t="str" cm="1">
        <f t="array" ref="BY120">IFERROR(INDEX('Attendance-Slot-1'!$Q$2:$Q$1112,MATCH(1,('Attendance-Slot-1'!$A$2:$A$1112=$C120)*('Attendance-Slot-1'!$G$2:$G$1112=BY$2),0)),"No Data")</f>
        <v>No Data</v>
      </c>
      <c r="BZ120" s="51" t="str" cm="1">
        <f t="array" ref="BZ120">IFERROR(INDEX('Attendance-Slot-2'!$Q$2:$Q$2595,MATCH(1,('Attendance-Slot-2'!$A$2:$A$2595=$C120)*('Attendance-Slot-2'!$G$2:$G$2595=BY$2),0)),"No Data")</f>
        <v>No Data</v>
      </c>
      <c r="CA120" s="135" t="e">
        <f>VLOOKUP($BN120,'Written Exam Marks'!$H:$Q,10,FALSE)</f>
        <v>#N/A</v>
      </c>
      <c r="CB120" s="135" t="e">
        <f>VLOOKUP($BN120,'Written Exam Marks'!$H:$Q,9,FALSE)</f>
        <v>#N/A</v>
      </c>
      <c r="CC120" s="51" t="str">
        <f t="shared" si="106"/>
        <v>No Data</v>
      </c>
      <c r="CD120" s="51" t="str">
        <f t="shared" si="107"/>
        <v>No Data</v>
      </c>
      <c r="CE120" s="29" t="s">
        <v>5</v>
      </c>
      <c r="CF120" s="29" t="s">
        <v>5</v>
      </c>
      <c r="CG120" s="29" t="s">
        <v>5</v>
      </c>
      <c r="CH120" s="29">
        <v>0</v>
      </c>
      <c r="CI120" s="29">
        <v>60</v>
      </c>
      <c r="CJ120" s="61" t="s">
        <v>7343</v>
      </c>
      <c r="CK120" s="61" t="s">
        <v>1613</v>
      </c>
      <c r="CL120" s="10" t="str">
        <f t="shared" si="108"/>
        <v>2025EM1100117-MDSDF404</v>
      </c>
      <c r="CM120" s="61" t="str">
        <f t="shared" si="109"/>
        <v>2 missed</v>
      </c>
      <c r="CN120" s="61" t="str">
        <f t="shared" si="110"/>
        <v>1 missed</v>
      </c>
      <c r="CO120" s="111">
        <f t="shared" si="111"/>
        <v>0</v>
      </c>
      <c r="CP120" s="111">
        <f t="shared" si="112"/>
        <v>0</v>
      </c>
      <c r="CQ120" s="9">
        <f t="shared" si="113"/>
        <v>0</v>
      </c>
      <c r="CR120" s="9">
        <f t="shared" si="114"/>
        <v>0</v>
      </c>
      <c r="CS120" s="61" t="str">
        <f t="shared" si="115"/>
        <v>3 missed</v>
      </c>
      <c r="CT120" s="111">
        <f t="shared" si="116"/>
        <v>0</v>
      </c>
      <c r="CU120" s="10">
        <f t="shared" si="117"/>
        <v>0</v>
      </c>
      <c r="CV120" s="10" t="str">
        <f t="shared" si="118"/>
        <v>Q-0 A-0 || Q Total-2, A Total-1</v>
      </c>
      <c r="CW120" s="111" t="str" cm="1">
        <f t="array" ref="CW120">IFERROR(INDEX('Attendance-Slot-1'!$Q$2:$Q$1112,MATCH(1,('Attendance-Slot-1'!$A$2:$A$1112=$C120)*('Attendance-Slot-1'!$G$2:$G$1112=CW$2),0)),"No Data")</f>
        <v>No Data</v>
      </c>
      <c r="CX120" s="111" t="str" cm="1">
        <f t="array" ref="CX120">IFERROR(INDEX('Attendance-Slot-2'!$Q$2:$Q$2595,MATCH(1,('Attendance-Slot-2'!$A$2:$A$2595=$C120)*('Attendance-Slot-2'!$G$2:$G$2595=CW$2),0)),"No Data")</f>
        <v>No Data</v>
      </c>
      <c r="CY120" s="136" t="e">
        <f>VLOOKUP($CL120,'Written Exam Marks'!$H:$Q,10,FALSE)</f>
        <v>#N/A</v>
      </c>
      <c r="CZ120" s="136" t="e">
        <f>VLOOKUP($CL120,'Written Exam Marks'!$H:$Q,9,FALSE)</f>
        <v>#N/A</v>
      </c>
      <c r="DA120" s="111" t="str">
        <f t="shared" si="119"/>
        <v>No Data</v>
      </c>
      <c r="DB120" s="111" t="str">
        <f t="shared" si="120"/>
        <v>No Data</v>
      </c>
      <c r="DC120" s="148" t="s">
        <v>5</v>
      </c>
      <c r="DD120" s="148" t="s">
        <v>5</v>
      </c>
      <c r="DE120" s="148" t="s">
        <v>5</v>
      </c>
      <c r="DF120" s="148" t="s">
        <v>5</v>
      </c>
      <c r="DG120" s="148" t="s">
        <v>5</v>
      </c>
      <c r="DH120" s="148">
        <v>0</v>
      </c>
      <c r="DI120" s="148">
        <v>65</v>
      </c>
      <c r="DJ120" s="66" t="s">
        <v>7351</v>
      </c>
      <c r="DK120" s="66" t="s">
        <v>1631</v>
      </c>
      <c r="DL120" s="68" t="str">
        <f t="shared" si="121"/>
        <v>2025EM1100117-MDSDF406</v>
      </c>
      <c r="DM120" s="66" t="str">
        <f t="shared" si="122"/>
        <v>3 missed</v>
      </c>
      <c r="DN120" s="66" t="str">
        <f t="shared" si="123"/>
        <v>2 missed</v>
      </c>
      <c r="DO120" s="62">
        <f t="shared" si="124"/>
        <v>0</v>
      </c>
      <c r="DP120" s="62">
        <f t="shared" si="125"/>
        <v>0</v>
      </c>
      <c r="DQ120" s="67">
        <f t="shared" si="126"/>
        <v>0</v>
      </c>
      <c r="DR120" s="67">
        <f t="shared" si="127"/>
        <v>0</v>
      </c>
      <c r="DS120" s="66" t="str">
        <f t="shared" si="128"/>
        <v>5 missed</v>
      </c>
      <c r="DT120" s="62">
        <f t="shared" si="129"/>
        <v>0</v>
      </c>
      <c r="DU120" s="68">
        <f t="shared" si="130"/>
        <v>0</v>
      </c>
      <c r="DV120" s="68" t="str">
        <f t="shared" si="131"/>
        <v>Q-0 A-0 || Q Total-3, A Total-2</v>
      </c>
      <c r="DW120" s="62" t="str" cm="1">
        <f t="array" ref="DW120">IFERROR(INDEX('Attendance-Slot-1'!$Q$2:$Q$1112,MATCH(1,('Attendance-Slot-1'!$A$2:$A$1112=$C120)*('Attendance-Slot-1'!$G$2:$G$1112=DW$2),0)),"No Data")</f>
        <v>No Data</v>
      </c>
      <c r="DX120" s="62" t="str" cm="1">
        <f t="array" ref="DX120">IFERROR(INDEX('Attendance-Slot-2'!$Q$2:$Q$2595,MATCH(1,('Attendance-Slot-2'!$A$2:$A$2595=$C120)*('Attendance-Slot-2'!$G$2:$G$2595=DW$2),0)),"No Data")</f>
        <v>No Data</v>
      </c>
      <c r="DY120" s="137" t="e">
        <f>VLOOKUP($DL120,'Written Exam Marks'!$H:$Q,10,FALSE)</f>
        <v>#N/A</v>
      </c>
      <c r="DZ120" s="137" t="e">
        <f>VLOOKUP($DL120,'Written Exam Marks'!$H:$Q,9,FALSE)</f>
        <v>#N/A</v>
      </c>
      <c r="EA120" s="62" t="str">
        <f t="shared" si="132"/>
        <v>No Data</v>
      </c>
      <c r="EB120" s="62" t="str">
        <f t="shared" si="133"/>
        <v>No Data</v>
      </c>
      <c r="EC120" s="114" t="str">
        <f t="shared" si="70"/>
        <v>P-0, 
A-0, 
No Data-5</v>
      </c>
      <c r="ED120" s="114" t="str">
        <f t="shared" si="71"/>
        <v>P-0, 
A-0, 
No Data-5</v>
      </c>
      <c r="EE120" s="114" t="str">
        <f t="shared" si="134"/>
        <v>No Data</v>
      </c>
      <c r="EF120" s="114" t="str">
        <f t="shared" si="135"/>
        <v>No Data</v>
      </c>
      <c r="EG120" s="114" t="str">
        <f t="shared" si="136"/>
        <v>No Data</v>
      </c>
      <c r="EH120" s="114" t="str">
        <f t="shared" si="137"/>
        <v>No Data</v>
      </c>
      <c r="EI120" s="114" t="str">
        <f t="shared" si="138"/>
        <v>No Data</v>
      </c>
      <c r="EJ120" s="114" t="str">
        <f t="shared" si="139"/>
        <v>P-0, A-0, No Data-5</v>
      </c>
      <c r="EK120" s="114" t="e">
        <v>#N/A</v>
      </c>
      <c r="EL120" s="114" t="e">
        <v>#N/A</v>
      </c>
      <c r="EM120" s="114" t="e">
        <v>#N/A</v>
      </c>
      <c r="EN120" s="114" t="e">
        <v>#N/A</v>
      </c>
      <c r="EO120" s="114" t="e">
        <v>#N/A</v>
      </c>
      <c r="EP120" s="114" t="e">
        <v>#N/A</v>
      </c>
      <c r="EQ120" s="114" t="e">
        <v>#N/A</v>
      </c>
      <c r="ER120" s="114" t="e">
        <v>#N/A</v>
      </c>
      <c r="ES120" s="114"/>
      <c r="ET120" s="30" t="e">
        <v>#N/A</v>
      </c>
    </row>
    <row r="121" spans="1:150" x14ac:dyDescent="0.25">
      <c r="A121" s="114">
        <v>118</v>
      </c>
      <c r="B121" s="114" t="s">
        <v>7224</v>
      </c>
      <c r="C121" s="80" t="s">
        <v>3882</v>
      </c>
      <c r="D121" s="30" t="s">
        <v>3883</v>
      </c>
      <c r="E121" s="30" t="s">
        <v>3884</v>
      </c>
      <c r="F121" s="33" t="s">
        <v>7201</v>
      </c>
      <c r="G121" s="30" t="s">
        <v>3885</v>
      </c>
      <c r="H121" s="143" t="s">
        <v>5</v>
      </c>
      <c r="I121" s="143" t="s">
        <v>5</v>
      </c>
      <c r="J121" s="143" t="s">
        <v>5</v>
      </c>
      <c r="K121" s="143" t="s">
        <v>5</v>
      </c>
      <c r="L121" s="143">
        <v>0</v>
      </c>
      <c r="M121" s="143">
        <v>65</v>
      </c>
      <c r="N121" s="40" t="s">
        <v>7314</v>
      </c>
      <c r="O121" s="40" t="s">
        <v>1593</v>
      </c>
      <c r="P121" s="13" t="str">
        <f t="shared" si="72"/>
        <v>2025EM1100118-MDSDF401</v>
      </c>
      <c r="Q121" s="40" t="str">
        <f t="shared" si="73"/>
        <v>3 missed</v>
      </c>
      <c r="R121" s="40" t="str">
        <f t="shared" si="74"/>
        <v>1 missed</v>
      </c>
      <c r="S121" s="40">
        <f t="shared" si="75"/>
        <v>0</v>
      </c>
      <c r="T121" s="40">
        <f t="shared" si="76"/>
        <v>0</v>
      </c>
      <c r="U121" s="41">
        <f t="shared" si="77"/>
        <v>0</v>
      </c>
      <c r="V121" s="41">
        <f t="shared" si="78"/>
        <v>0</v>
      </c>
      <c r="W121" s="40" t="str">
        <f t="shared" si="79"/>
        <v>4 missed</v>
      </c>
      <c r="X121" s="113">
        <f t="shared" si="80"/>
        <v>0</v>
      </c>
      <c r="Y121" s="13">
        <f t="shared" si="81"/>
        <v>0</v>
      </c>
      <c r="Z121" s="13" t="str">
        <f t="shared" si="82"/>
        <v>Q-0 A-0 || Q Total-3, A Total-1</v>
      </c>
      <c r="AA121" s="113" t="str" cm="1">
        <f t="array" ref="AA121">IFERROR(INDEX('Attendance-Slot-1'!$Q$2:$Q$1112,MATCH(1,('Attendance-Slot-1'!$A$2:$A$1112=$C121)*('Attendance-Slot-1'!$G$2:$G$1112=AA$2),0)),"No Data")</f>
        <v>No Data</v>
      </c>
      <c r="AB121" s="113" t="str" cm="1">
        <f t="array" ref="AB121">IFERROR(INDEX('Attendance-Slot-2'!$Q$2:$Q$2595,MATCH(1,('Attendance-Slot-2'!$A$2:$A$2595=$C121)*('Attendance-Slot-2'!$G$2:$G$2595=AA$2),0)),"No Data")</f>
        <v>A-S2_Onsite</v>
      </c>
      <c r="AC121" s="133" t="e">
        <f>VLOOKUP($P121,'Written Exam Marks'!$H:$Q,10,FALSE)</f>
        <v>#N/A</v>
      </c>
      <c r="AD121" s="133" t="e">
        <f>VLOOKUP($P121,'Written Exam Marks'!$H:$Q,9,FALSE)</f>
        <v>#N/A</v>
      </c>
      <c r="AE121" s="113" t="str">
        <f t="shared" si="83"/>
        <v>Absent</v>
      </c>
      <c r="AF121" s="113" t="str">
        <f t="shared" si="84"/>
        <v>A-S2_Onsite</v>
      </c>
      <c r="AG121" s="146" t="s">
        <v>5</v>
      </c>
      <c r="AH121" s="146" t="s">
        <v>5</v>
      </c>
      <c r="AI121" s="146" t="s">
        <v>5</v>
      </c>
      <c r="AJ121" s="146" t="s">
        <v>5</v>
      </c>
      <c r="AK121" s="146" t="s">
        <v>5</v>
      </c>
      <c r="AL121" s="146" t="s">
        <v>5</v>
      </c>
      <c r="AM121" s="146">
        <v>0</v>
      </c>
      <c r="AN121" s="146">
        <v>60</v>
      </c>
      <c r="AO121" s="43" t="s">
        <v>7336</v>
      </c>
      <c r="AP121" s="43" t="s">
        <v>1598</v>
      </c>
      <c r="AQ121" s="50" t="str">
        <f t="shared" si="85"/>
        <v>2025EM1100118-MDSDF402</v>
      </c>
      <c r="AR121" s="43" t="str">
        <f t="shared" si="86"/>
        <v>6 missed</v>
      </c>
      <c r="AS121" s="47" t="s">
        <v>7342</v>
      </c>
      <c r="AT121" s="43">
        <f t="shared" si="87"/>
        <v>0</v>
      </c>
      <c r="AU121" s="48" t="s">
        <v>7342</v>
      </c>
      <c r="AV121" s="49">
        <f t="shared" si="88"/>
        <v>0</v>
      </c>
      <c r="AW121" s="48" t="s">
        <v>7342</v>
      </c>
      <c r="AX121" s="43" t="str">
        <f t="shared" si="89"/>
        <v>6 missed</v>
      </c>
      <c r="AY121" s="42">
        <f t="shared" si="90"/>
        <v>0</v>
      </c>
      <c r="AZ121" s="50">
        <f t="shared" si="91"/>
        <v>0</v>
      </c>
      <c r="BA121" s="50" t="str">
        <f t="shared" si="92"/>
        <v>Q-0 A-- || Q Total-6, A Total-0</v>
      </c>
      <c r="BB121" s="42" t="str" cm="1">
        <f t="array" ref="BB121">IFERROR(INDEX('Attendance-Slot-1'!$Q$2:$Q$1112,MATCH(1,('Attendance-Slot-1'!$A$2:$A$1112=$C121)*('Attendance-Slot-1'!$G$2:$G$1112=BB$2),0)),"No Data")</f>
        <v>No Data</v>
      </c>
      <c r="BC121" s="42" t="str" cm="1">
        <f t="array" ref="BC121">IFERROR(INDEX('Attendance-Slot-2'!$Q$2:$Q$2595,MATCH(1,('Attendance-Slot-2'!$A$2:$A$2595=$C121)*('Attendance-Slot-2'!$G$2:$G$2595=BB$2),0)),"No Data")</f>
        <v>A-S2_Onsite</v>
      </c>
      <c r="BD121" s="134" t="e">
        <f>VLOOKUP($AQ121,'Written Exam Marks'!$H:$Q,10,FALSE)</f>
        <v>#N/A</v>
      </c>
      <c r="BE121" s="134" t="e">
        <f>VLOOKUP($AQ121,'Written Exam Marks'!$H:$Q,9,FALSE)</f>
        <v>#N/A</v>
      </c>
      <c r="BF121" s="42" t="str">
        <f t="shared" si="93"/>
        <v>Absent</v>
      </c>
      <c r="BG121" s="42" t="str">
        <f t="shared" si="94"/>
        <v>A-S2_Onsite</v>
      </c>
      <c r="BH121" s="147" t="s">
        <v>5</v>
      </c>
      <c r="BI121" s="147" t="s">
        <v>5</v>
      </c>
      <c r="BJ121" s="147">
        <v>0</v>
      </c>
      <c r="BK121" s="147">
        <v>60</v>
      </c>
      <c r="BL121" s="52" t="s">
        <v>3697</v>
      </c>
      <c r="BM121" s="52" t="s">
        <v>1606</v>
      </c>
      <c r="BN121" s="57" t="str">
        <f t="shared" si="95"/>
        <v>2025EM1100118-MDSDF403</v>
      </c>
      <c r="BO121" s="52" t="str">
        <f t="shared" si="96"/>
        <v>1 missed</v>
      </c>
      <c r="BP121" s="52" t="str">
        <f t="shared" si="97"/>
        <v>1 missed</v>
      </c>
      <c r="BQ121" s="52">
        <f t="shared" si="98"/>
        <v>0</v>
      </c>
      <c r="BR121" s="52">
        <f t="shared" si="99"/>
        <v>0</v>
      </c>
      <c r="BS121" s="56">
        <f t="shared" si="100"/>
        <v>0</v>
      </c>
      <c r="BT121" s="56">
        <f t="shared" si="101"/>
        <v>0</v>
      </c>
      <c r="BU121" s="52" t="str">
        <f t="shared" si="102"/>
        <v>2 missed</v>
      </c>
      <c r="BV121" s="51">
        <f t="shared" si="103"/>
        <v>0</v>
      </c>
      <c r="BW121" s="57">
        <f t="shared" si="104"/>
        <v>0</v>
      </c>
      <c r="BX121" s="57" t="str">
        <f t="shared" si="105"/>
        <v>Q-0 A-0 || Q Total-1, A Total-1</v>
      </c>
      <c r="BY121" s="51" t="str" cm="1">
        <f t="array" ref="BY121">IFERROR(INDEX('Attendance-Slot-1'!$Q$2:$Q$1112,MATCH(1,('Attendance-Slot-1'!$A$2:$A$1112=$C121)*('Attendance-Slot-1'!$G$2:$G$1112=BY$2),0)),"No Data")</f>
        <v>No Data</v>
      </c>
      <c r="BZ121" s="51" t="str" cm="1">
        <f t="array" ref="BZ121">IFERROR(INDEX('Attendance-Slot-2'!$Q$2:$Q$2595,MATCH(1,('Attendance-Slot-2'!$A$2:$A$2595=$C121)*('Attendance-Slot-2'!$G$2:$G$2595=BY$2),0)),"No Data")</f>
        <v>A-S2_Onsite</v>
      </c>
      <c r="CA121" s="135" t="e">
        <f>VLOOKUP($BN121,'Written Exam Marks'!$H:$Q,10,FALSE)</f>
        <v>#N/A</v>
      </c>
      <c r="CB121" s="135" t="e">
        <f>VLOOKUP($BN121,'Written Exam Marks'!$H:$Q,9,FALSE)</f>
        <v>#N/A</v>
      </c>
      <c r="CC121" s="51" t="str">
        <f t="shared" si="106"/>
        <v>Absent</v>
      </c>
      <c r="CD121" s="51" t="str">
        <f t="shared" si="107"/>
        <v>A-S2_Onsite</v>
      </c>
      <c r="CE121" s="29" t="s">
        <v>5</v>
      </c>
      <c r="CF121" s="29" t="s">
        <v>5</v>
      </c>
      <c r="CG121" s="29" t="s">
        <v>5</v>
      </c>
      <c r="CH121" s="29">
        <v>0</v>
      </c>
      <c r="CI121" s="29">
        <v>60</v>
      </c>
      <c r="CJ121" s="61" t="s">
        <v>7343</v>
      </c>
      <c r="CK121" s="61" t="s">
        <v>1613</v>
      </c>
      <c r="CL121" s="10" t="str">
        <f t="shared" si="108"/>
        <v>2025EM1100118-MDSDF404</v>
      </c>
      <c r="CM121" s="61" t="str">
        <f t="shared" si="109"/>
        <v>2 missed</v>
      </c>
      <c r="CN121" s="61" t="str">
        <f t="shared" si="110"/>
        <v>1 missed</v>
      </c>
      <c r="CO121" s="111">
        <f t="shared" si="111"/>
        <v>0</v>
      </c>
      <c r="CP121" s="111">
        <f t="shared" si="112"/>
        <v>0</v>
      </c>
      <c r="CQ121" s="9">
        <f t="shared" si="113"/>
        <v>0</v>
      </c>
      <c r="CR121" s="9">
        <f t="shared" si="114"/>
        <v>0</v>
      </c>
      <c r="CS121" s="61" t="str">
        <f t="shared" si="115"/>
        <v>3 missed</v>
      </c>
      <c r="CT121" s="111">
        <f t="shared" si="116"/>
        <v>0</v>
      </c>
      <c r="CU121" s="10">
        <f t="shared" si="117"/>
        <v>0</v>
      </c>
      <c r="CV121" s="10" t="str">
        <f t="shared" si="118"/>
        <v>Q-0 A-0 || Q Total-2, A Total-1</v>
      </c>
      <c r="CW121" s="111" t="str" cm="1">
        <f t="array" ref="CW121">IFERROR(INDEX('Attendance-Slot-1'!$Q$2:$Q$1112,MATCH(1,('Attendance-Slot-1'!$A$2:$A$1112=$C121)*('Attendance-Slot-1'!$G$2:$G$1112=CW$2),0)),"No Data")</f>
        <v>No Data</v>
      </c>
      <c r="CX121" s="111" t="str" cm="1">
        <f t="array" ref="CX121">IFERROR(INDEX('Attendance-Slot-2'!$Q$2:$Q$2595,MATCH(1,('Attendance-Slot-2'!$A$2:$A$2595=$C121)*('Attendance-Slot-2'!$G$2:$G$2595=CW$2),0)),"No Data")</f>
        <v>A-S2_Onsite</v>
      </c>
      <c r="CY121" s="136" t="e">
        <f>VLOOKUP($CL121,'Written Exam Marks'!$H:$Q,10,FALSE)</f>
        <v>#N/A</v>
      </c>
      <c r="CZ121" s="136" t="e">
        <f>VLOOKUP($CL121,'Written Exam Marks'!$H:$Q,9,FALSE)</f>
        <v>#N/A</v>
      </c>
      <c r="DA121" s="111" t="str">
        <f t="shared" si="119"/>
        <v>Absent</v>
      </c>
      <c r="DB121" s="111" t="str">
        <f t="shared" si="120"/>
        <v>A-S2_Onsite</v>
      </c>
      <c r="DC121" s="148" t="s">
        <v>5</v>
      </c>
      <c r="DD121" s="148" t="s">
        <v>5</v>
      </c>
      <c r="DE121" s="148" t="s">
        <v>5</v>
      </c>
      <c r="DF121" s="148" t="s">
        <v>5</v>
      </c>
      <c r="DG121" s="148" t="s">
        <v>5</v>
      </c>
      <c r="DH121" s="148">
        <v>0</v>
      </c>
      <c r="DI121" s="148">
        <v>65</v>
      </c>
      <c r="DJ121" s="66" t="s">
        <v>7351</v>
      </c>
      <c r="DK121" s="66" t="s">
        <v>1631</v>
      </c>
      <c r="DL121" s="68" t="str">
        <f t="shared" si="121"/>
        <v>2025EM1100118-MDSDF406</v>
      </c>
      <c r="DM121" s="66" t="str">
        <f t="shared" si="122"/>
        <v>3 missed</v>
      </c>
      <c r="DN121" s="66" t="str">
        <f t="shared" si="123"/>
        <v>2 missed</v>
      </c>
      <c r="DO121" s="62">
        <f t="shared" si="124"/>
        <v>0</v>
      </c>
      <c r="DP121" s="62">
        <f t="shared" si="125"/>
        <v>0</v>
      </c>
      <c r="DQ121" s="67">
        <f t="shared" si="126"/>
        <v>0</v>
      </c>
      <c r="DR121" s="67">
        <f t="shared" si="127"/>
        <v>0</v>
      </c>
      <c r="DS121" s="66" t="str">
        <f t="shared" si="128"/>
        <v>5 missed</v>
      </c>
      <c r="DT121" s="62">
        <f t="shared" si="129"/>
        <v>0</v>
      </c>
      <c r="DU121" s="68">
        <f t="shared" si="130"/>
        <v>0</v>
      </c>
      <c r="DV121" s="68" t="str">
        <f t="shared" si="131"/>
        <v>Q-0 A-0 || Q Total-3, A Total-2</v>
      </c>
      <c r="DW121" s="62" t="str" cm="1">
        <f t="array" ref="DW121">IFERROR(INDEX('Attendance-Slot-1'!$Q$2:$Q$1112,MATCH(1,('Attendance-Slot-1'!$A$2:$A$1112=$C121)*('Attendance-Slot-1'!$G$2:$G$1112=DW$2),0)),"No Data")</f>
        <v>No Data</v>
      </c>
      <c r="DX121" s="62" t="str" cm="1">
        <f t="array" ref="DX121">IFERROR(INDEX('Attendance-Slot-2'!$Q$2:$Q$2595,MATCH(1,('Attendance-Slot-2'!$A$2:$A$2595=$C121)*('Attendance-Slot-2'!$G$2:$G$2595=DW$2),0)),"No Data")</f>
        <v>A-S2_Onsite</v>
      </c>
      <c r="DY121" s="137" t="e">
        <f>VLOOKUP($DL121,'Written Exam Marks'!$H:$Q,10,FALSE)</f>
        <v>#N/A</v>
      </c>
      <c r="DZ121" s="137" t="e">
        <f>VLOOKUP($DL121,'Written Exam Marks'!$H:$Q,9,FALSE)</f>
        <v>#N/A</v>
      </c>
      <c r="EA121" s="62" t="str">
        <f t="shared" si="132"/>
        <v>Absent</v>
      </c>
      <c r="EB121" s="62" t="str">
        <f t="shared" si="133"/>
        <v>A-S2_Onsite</v>
      </c>
      <c r="EC121" s="114" t="str">
        <f t="shared" si="70"/>
        <v>P-0, 
A-0, 
No Data-5</v>
      </c>
      <c r="ED121" s="114" t="str">
        <f t="shared" si="71"/>
        <v>P-0, 
A-5, 
No Data-0</v>
      </c>
      <c r="EE121" s="114" t="str">
        <f t="shared" si="134"/>
        <v>A-S2_Onsite</v>
      </c>
      <c r="EF121" s="114" t="str">
        <f t="shared" si="135"/>
        <v>A-S2_Onsite</v>
      </c>
      <c r="EG121" s="114" t="str">
        <f t="shared" si="136"/>
        <v>A-S2_Onsite</v>
      </c>
      <c r="EH121" s="114" t="str">
        <f t="shared" si="137"/>
        <v>A-S2_Onsite</v>
      </c>
      <c r="EI121" s="114" t="str">
        <f t="shared" si="138"/>
        <v>A-S2_Onsite</v>
      </c>
      <c r="EJ121" s="114" t="str">
        <f t="shared" si="139"/>
        <v>P-0, A-5, No Data-0</v>
      </c>
      <c r="EK121" s="114" t="s">
        <v>10454</v>
      </c>
      <c r="EL121" s="114" t="e">
        <v>#N/A</v>
      </c>
      <c r="EM121" s="114" t="e">
        <v>#N/A</v>
      </c>
      <c r="EN121" s="114" t="e">
        <v>#N/A</v>
      </c>
      <c r="EO121" s="114" t="e">
        <v>#N/A</v>
      </c>
      <c r="EP121" s="114" t="s">
        <v>7218</v>
      </c>
      <c r="EQ121" s="114" t="s">
        <v>1054</v>
      </c>
      <c r="ER121" s="114" t="s">
        <v>3882</v>
      </c>
      <c r="ES121" s="114" t="s">
        <v>7218</v>
      </c>
      <c r="ET121" s="30" t="s">
        <v>3882</v>
      </c>
    </row>
    <row r="122" spans="1:150" x14ac:dyDescent="0.25">
      <c r="A122" s="114">
        <v>119</v>
      </c>
      <c r="B122" s="114" t="s">
        <v>7224</v>
      </c>
      <c r="C122" s="80" t="s">
        <v>2055</v>
      </c>
      <c r="D122" s="30" t="s">
        <v>2056</v>
      </c>
      <c r="E122" s="30" t="s">
        <v>2057</v>
      </c>
      <c r="F122" s="33" t="s">
        <v>7201</v>
      </c>
      <c r="G122" s="30" t="s">
        <v>2058</v>
      </c>
      <c r="H122" s="143">
        <v>15</v>
      </c>
      <c r="I122" s="143">
        <v>15</v>
      </c>
      <c r="J122" s="143">
        <v>20</v>
      </c>
      <c r="K122" s="143">
        <v>15</v>
      </c>
      <c r="L122" s="143">
        <v>65</v>
      </c>
      <c r="M122" s="143">
        <v>65</v>
      </c>
      <c r="N122" s="40" t="s">
        <v>7314</v>
      </c>
      <c r="O122" s="40" t="s">
        <v>1593</v>
      </c>
      <c r="P122" s="13" t="str">
        <f t="shared" si="72"/>
        <v>2025EM1100119-MDSDF401</v>
      </c>
      <c r="Q122" s="40" t="str">
        <f t="shared" si="73"/>
        <v>0 missed</v>
      </c>
      <c r="R122" s="40" t="str">
        <f t="shared" si="74"/>
        <v>0 missed</v>
      </c>
      <c r="S122" s="40">
        <f t="shared" si="75"/>
        <v>3</v>
      </c>
      <c r="T122" s="40">
        <f t="shared" si="76"/>
        <v>1</v>
      </c>
      <c r="U122" s="41">
        <f t="shared" si="77"/>
        <v>1</v>
      </c>
      <c r="V122" s="41">
        <f t="shared" si="78"/>
        <v>1</v>
      </c>
      <c r="W122" s="40" t="str">
        <f t="shared" si="79"/>
        <v>0 missed</v>
      </c>
      <c r="X122" s="113">
        <f t="shared" si="80"/>
        <v>4</v>
      </c>
      <c r="Y122" s="13">
        <f t="shared" si="81"/>
        <v>1</v>
      </c>
      <c r="Z122" s="13" t="str">
        <f t="shared" si="82"/>
        <v>Q-3 A-1 || Q Total-3, A Total-1</v>
      </c>
      <c r="AA122" s="113" t="str" cm="1">
        <f t="array" ref="AA122">IFERROR(INDEX('Attendance-Slot-1'!$Q$2:$Q$1112,MATCH(1,('Attendance-Slot-1'!$A$2:$A$1112=$C122)*('Attendance-Slot-1'!$G$2:$G$1112=AA$2),0)),"No Data")</f>
        <v>No Data</v>
      </c>
      <c r="AB122" s="113" t="str" cm="1">
        <f t="array" ref="AB122">IFERROR(INDEX('Attendance-Slot-2'!$Q$2:$Q$2595,MATCH(1,('Attendance-Slot-2'!$A$2:$A$2595=$C122)*('Attendance-Slot-2'!$G$2:$G$2595=AA$2),0)),"No Data")</f>
        <v>P-S2_Onsite</v>
      </c>
      <c r="AC122" s="133">
        <f>VLOOKUP($P122,'Written Exam Marks'!$H:$Q,10,FALSE)</f>
        <v>30.5</v>
      </c>
      <c r="AD122" s="133">
        <f>VLOOKUP($P122,'Written Exam Marks'!$H:$Q,9,FALSE)</f>
        <v>35</v>
      </c>
      <c r="AE122" s="113" t="str">
        <f t="shared" si="83"/>
        <v>Present</v>
      </c>
      <c r="AF122" s="113" t="str">
        <f t="shared" si="84"/>
        <v>P-S2_Onsite</v>
      </c>
      <c r="AG122" s="146">
        <v>8.5</v>
      </c>
      <c r="AH122" s="146">
        <v>9</v>
      </c>
      <c r="AI122" s="146">
        <v>10</v>
      </c>
      <c r="AJ122" s="146">
        <v>10</v>
      </c>
      <c r="AK122" s="146">
        <v>10</v>
      </c>
      <c r="AL122" s="146" t="s">
        <v>5</v>
      </c>
      <c r="AM122" s="146">
        <v>47.5</v>
      </c>
      <c r="AN122" s="146">
        <v>60</v>
      </c>
      <c r="AO122" s="43" t="s">
        <v>7336</v>
      </c>
      <c r="AP122" s="43" t="s">
        <v>1598</v>
      </c>
      <c r="AQ122" s="50" t="str">
        <f t="shared" si="85"/>
        <v>2025EM1100119-MDSDF402</v>
      </c>
      <c r="AR122" s="43" t="str">
        <f t="shared" si="86"/>
        <v>1 missed</v>
      </c>
      <c r="AS122" s="47" t="s">
        <v>7342</v>
      </c>
      <c r="AT122" s="43">
        <f t="shared" si="87"/>
        <v>5</v>
      </c>
      <c r="AU122" s="48" t="s">
        <v>7342</v>
      </c>
      <c r="AV122" s="49">
        <f t="shared" si="88"/>
        <v>0.83333333333333337</v>
      </c>
      <c r="AW122" s="48" t="s">
        <v>7342</v>
      </c>
      <c r="AX122" s="43" t="str">
        <f t="shared" si="89"/>
        <v>1 missed</v>
      </c>
      <c r="AY122" s="42">
        <f t="shared" si="90"/>
        <v>5</v>
      </c>
      <c r="AZ122" s="50">
        <f t="shared" si="91"/>
        <v>0.83333333333333337</v>
      </c>
      <c r="BA122" s="50" t="str">
        <f t="shared" si="92"/>
        <v>Q-5 A-- || Q Total-6, A Total-0</v>
      </c>
      <c r="BB122" s="42" t="str" cm="1">
        <f t="array" ref="BB122">IFERROR(INDEX('Attendance-Slot-1'!$Q$2:$Q$1112,MATCH(1,('Attendance-Slot-1'!$A$2:$A$1112=$C122)*('Attendance-Slot-1'!$G$2:$G$1112=BB$2),0)),"No Data")</f>
        <v>P-S1_Onsite</v>
      </c>
      <c r="BC122" s="42" t="str" cm="1">
        <f t="array" ref="BC122">IFERROR(INDEX('Attendance-Slot-2'!$Q$2:$Q$2595,MATCH(1,('Attendance-Slot-2'!$A$2:$A$2595=$C122)*('Attendance-Slot-2'!$G$2:$G$2595=BB$2),0)),"No Data")</f>
        <v>No Data</v>
      </c>
      <c r="BD122" s="134">
        <f>VLOOKUP($AQ122,'Written Exam Marks'!$H:$Q,10,FALSE)</f>
        <v>32</v>
      </c>
      <c r="BE122" s="134">
        <f>VLOOKUP($AQ122,'Written Exam Marks'!$H:$Q,9,FALSE)</f>
        <v>40</v>
      </c>
      <c r="BF122" s="42" t="str">
        <f t="shared" si="93"/>
        <v>Present</v>
      </c>
      <c r="BG122" s="42" t="str">
        <f t="shared" si="94"/>
        <v>P-S1_Onsite</v>
      </c>
      <c r="BH122" s="147">
        <v>20</v>
      </c>
      <c r="BI122" s="147">
        <v>26</v>
      </c>
      <c r="BJ122" s="147">
        <v>46</v>
      </c>
      <c r="BK122" s="147">
        <v>60</v>
      </c>
      <c r="BL122" s="52" t="s">
        <v>3697</v>
      </c>
      <c r="BM122" s="52" t="s">
        <v>1606</v>
      </c>
      <c r="BN122" s="57" t="str">
        <f t="shared" si="95"/>
        <v>2025EM1100119-MDSDF403</v>
      </c>
      <c r="BO122" s="52" t="str">
        <f t="shared" si="96"/>
        <v>0 missed</v>
      </c>
      <c r="BP122" s="52" t="str">
        <f t="shared" si="97"/>
        <v>0 missed</v>
      </c>
      <c r="BQ122" s="52">
        <f t="shared" si="98"/>
        <v>1</v>
      </c>
      <c r="BR122" s="52">
        <f t="shared" si="99"/>
        <v>1</v>
      </c>
      <c r="BS122" s="56">
        <f t="shared" si="100"/>
        <v>1</v>
      </c>
      <c r="BT122" s="56">
        <f t="shared" si="101"/>
        <v>1</v>
      </c>
      <c r="BU122" s="52" t="str">
        <f t="shared" si="102"/>
        <v>0 missed</v>
      </c>
      <c r="BV122" s="51">
        <f t="shared" si="103"/>
        <v>2</v>
      </c>
      <c r="BW122" s="57">
        <f t="shared" si="104"/>
        <v>1</v>
      </c>
      <c r="BX122" s="57" t="str">
        <f t="shared" si="105"/>
        <v>Q-1 A-1 || Q Total-1, A Total-1</v>
      </c>
      <c r="BY122" s="51" t="str" cm="1">
        <f t="array" ref="BY122">IFERROR(INDEX('Attendance-Slot-1'!$Q$2:$Q$1112,MATCH(1,('Attendance-Slot-1'!$A$2:$A$1112=$C122)*('Attendance-Slot-1'!$G$2:$G$1112=BY$2),0)),"No Data")</f>
        <v>No Data</v>
      </c>
      <c r="BZ122" s="51" t="str" cm="1">
        <f t="array" ref="BZ122">IFERROR(INDEX('Attendance-Slot-2'!$Q$2:$Q$2595,MATCH(1,('Attendance-Slot-2'!$A$2:$A$2595=$C122)*('Attendance-Slot-2'!$G$2:$G$2595=BY$2),0)),"No Data")</f>
        <v>P-S2_Onsite</v>
      </c>
      <c r="CA122" s="135">
        <f>VLOOKUP($BN122,'Written Exam Marks'!$H:$Q,10,FALSE)</f>
        <v>32</v>
      </c>
      <c r="CB122" s="135">
        <f>VLOOKUP($BN122,'Written Exam Marks'!$H:$Q,9,FALSE)</f>
        <v>40</v>
      </c>
      <c r="CC122" s="51" t="str">
        <f t="shared" si="106"/>
        <v>Present</v>
      </c>
      <c r="CD122" s="51" t="str">
        <f t="shared" si="107"/>
        <v>P-S2_Onsite</v>
      </c>
      <c r="CE122" s="29">
        <v>19</v>
      </c>
      <c r="CF122" s="29" t="s">
        <v>5</v>
      </c>
      <c r="CG122" s="29">
        <v>17</v>
      </c>
      <c r="CH122" s="29">
        <v>36</v>
      </c>
      <c r="CI122" s="29">
        <v>60</v>
      </c>
      <c r="CJ122" s="61" t="s">
        <v>7343</v>
      </c>
      <c r="CK122" s="61" t="s">
        <v>1613</v>
      </c>
      <c r="CL122" s="10" t="str">
        <f t="shared" si="108"/>
        <v>2025EM1100119-MDSDF404</v>
      </c>
      <c r="CM122" s="61" t="str">
        <f t="shared" si="109"/>
        <v>1 missed</v>
      </c>
      <c r="CN122" s="61" t="str">
        <f t="shared" si="110"/>
        <v>0 missed</v>
      </c>
      <c r="CO122" s="111">
        <f t="shared" si="111"/>
        <v>1</v>
      </c>
      <c r="CP122" s="111">
        <f t="shared" si="112"/>
        <v>1</v>
      </c>
      <c r="CQ122" s="9">
        <f t="shared" si="113"/>
        <v>0.5</v>
      </c>
      <c r="CR122" s="9">
        <f t="shared" si="114"/>
        <v>1</v>
      </c>
      <c r="CS122" s="61" t="str">
        <f t="shared" si="115"/>
        <v>1 missed</v>
      </c>
      <c r="CT122" s="111">
        <f t="shared" si="116"/>
        <v>2</v>
      </c>
      <c r="CU122" s="10">
        <f t="shared" si="117"/>
        <v>0.66666666666666663</v>
      </c>
      <c r="CV122" s="10" t="str">
        <f t="shared" si="118"/>
        <v>Q-1 A-1 || Q Total-2, A Total-1</v>
      </c>
      <c r="CW122" s="111" t="str" cm="1">
        <f t="array" ref="CW122">IFERROR(INDEX('Attendance-Slot-1'!$Q$2:$Q$1112,MATCH(1,('Attendance-Slot-1'!$A$2:$A$1112=$C122)*('Attendance-Slot-1'!$G$2:$G$1112=CW$2),0)),"No Data")</f>
        <v>P-S1_Onsite</v>
      </c>
      <c r="CX122" s="111" t="str" cm="1">
        <f t="array" ref="CX122">IFERROR(INDEX('Attendance-Slot-2'!$Q$2:$Q$2595,MATCH(1,('Attendance-Slot-2'!$A$2:$A$2595=$C122)*('Attendance-Slot-2'!$G$2:$G$2595=CW$2),0)),"No Data")</f>
        <v>No Data</v>
      </c>
      <c r="CY122" s="136">
        <f>VLOOKUP($CL122,'Written Exam Marks'!$H:$Q,10,FALSE)</f>
        <v>31</v>
      </c>
      <c r="CZ122" s="136">
        <f>VLOOKUP($CL122,'Written Exam Marks'!$H:$Q,9,FALSE)</f>
        <v>40</v>
      </c>
      <c r="DA122" s="111" t="str">
        <f t="shared" si="119"/>
        <v>Present</v>
      </c>
      <c r="DB122" s="111" t="str">
        <f t="shared" si="120"/>
        <v>P-S1_Onsite</v>
      </c>
      <c r="DC122" s="148">
        <v>5.5</v>
      </c>
      <c r="DD122" s="148">
        <v>7.25</v>
      </c>
      <c r="DE122" s="148">
        <v>8</v>
      </c>
      <c r="DF122" s="148">
        <v>17</v>
      </c>
      <c r="DG122" s="148">
        <v>20</v>
      </c>
      <c r="DH122" s="148">
        <v>57.75</v>
      </c>
      <c r="DI122" s="148">
        <v>65</v>
      </c>
      <c r="DJ122" s="66" t="s">
        <v>7351</v>
      </c>
      <c r="DK122" s="66" t="s">
        <v>1631</v>
      </c>
      <c r="DL122" s="68" t="str">
        <f t="shared" si="121"/>
        <v>2025EM1100119-MDSDF406</v>
      </c>
      <c r="DM122" s="66" t="str">
        <f t="shared" si="122"/>
        <v>0 missed</v>
      </c>
      <c r="DN122" s="66" t="str">
        <f t="shared" si="123"/>
        <v>0 missed</v>
      </c>
      <c r="DO122" s="62">
        <f t="shared" si="124"/>
        <v>3</v>
      </c>
      <c r="DP122" s="62">
        <f t="shared" si="125"/>
        <v>2</v>
      </c>
      <c r="DQ122" s="67">
        <f t="shared" si="126"/>
        <v>1</v>
      </c>
      <c r="DR122" s="67">
        <f t="shared" si="127"/>
        <v>1</v>
      </c>
      <c r="DS122" s="66" t="str">
        <f t="shared" si="128"/>
        <v>0 missed</v>
      </c>
      <c r="DT122" s="62">
        <f t="shared" si="129"/>
        <v>5</v>
      </c>
      <c r="DU122" s="68">
        <f t="shared" si="130"/>
        <v>1</v>
      </c>
      <c r="DV122" s="68" t="str">
        <f t="shared" si="131"/>
        <v>Q-3 A-2 || Q Total-3, A Total-2</v>
      </c>
      <c r="DW122" s="62" t="str" cm="1">
        <f t="array" ref="DW122">IFERROR(INDEX('Attendance-Slot-1'!$Q$2:$Q$1112,MATCH(1,('Attendance-Slot-1'!$A$2:$A$1112=$C122)*('Attendance-Slot-1'!$G$2:$G$1112=DW$2),0)),"No Data")</f>
        <v>No Data</v>
      </c>
      <c r="DX122" s="62" t="str" cm="1">
        <f t="array" ref="DX122">IFERROR(INDEX('Attendance-Slot-2'!$Q$2:$Q$2595,MATCH(1,('Attendance-Slot-2'!$A$2:$A$2595=$C122)*('Attendance-Slot-2'!$G$2:$G$2595=DW$2),0)),"No Data")</f>
        <v>P-S2_Onsite</v>
      </c>
      <c r="DY122" s="137">
        <f>VLOOKUP($DL122,'Written Exam Marks'!$H:$Q,10,FALSE)</f>
        <v>22.5</v>
      </c>
      <c r="DZ122" s="137">
        <f>VLOOKUP($DL122,'Written Exam Marks'!$H:$Q,9,FALSE)</f>
        <v>35</v>
      </c>
      <c r="EA122" s="62" t="str">
        <f t="shared" si="132"/>
        <v>Present</v>
      </c>
      <c r="EB122" s="62" t="str">
        <f t="shared" si="133"/>
        <v>P-S2_Onsite</v>
      </c>
      <c r="EC122" s="114" t="str">
        <f t="shared" si="70"/>
        <v>P-2, 
A-0, 
No Data-3</v>
      </c>
      <c r="ED122" s="114" t="str">
        <f t="shared" si="71"/>
        <v>P-3, 
A-0, 
No Data-2</v>
      </c>
      <c r="EE122" s="114" t="str">
        <f t="shared" si="134"/>
        <v>P-S2_Onsite</v>
      </c>
      <c r="EF122" s="114" t="str">
        <f t="shared" si="135"/>
        <v>P-S1_Onsite</v>
      </c>
      <c r="EG122" s="114" t="str">
        <f t="shared" si="136"/>
        <v>P-S2_Onsite</v>
      </c>
      <c r="EH122" s="114" t="str">
        <f t="shared" si="137"/>
        <v>P-S1_Onsite</v>
      </c>
      <c r="EI122" s="114" t="str">
        <f t="shared" si="138"/>
        <v>P-S2_Onsite</v>
      </c>
      <c r="EJ122" s="114" t="str">
        <f t="shared" si="139"/>
        <v>P-5, A-0, No Data-0</v>
      </c>
      <c r="EK122" s="114" t="s">
        <v>10453</v>
      </c>
      <c r="EL122" s="114">
        <v>29</v>
      </c>
      <c r="EM122" s="114">
        <v>10</v>
      </c>
      <c r="EN122" s="114">
        <v>60</v>
      </c>
      <c r="EO122" s="114">
        <v>99</v>
      </c>
      <c r="EP122" s="114" t="s">
        <v>7217</v>
      </c>
      <c r="EQ122" s="114" t="s">
        <v>1054</v>
      </c>
      <c r="ER122" s="114" t="s">
        <v>2055</v>
      </c>
      <c r="ES122" s="114"/>
      <c r="ET122" s="30" t="s">
        <v>2055</v>
      </c>
    </row>
    <row r="123" spans="1:150" x14ac:dyDescent="0.25">
      <c r="A123" s="114">
        <v>120</v>
      </c>
      <c r="B123" s="114" t="s">
        <v>7224</v>
      </c>
      <c r="C123" s="80" t="s">
        <v>2061</v>
      </c>
      <c r="D123" s="30" t="s">
        <v>2062</v>
      </c>
      <c r="E123" s="30" t="s">
        <v>2063</v>
      </c>
      <c r="F123" s="33" t="s">
        <v>7201</v>
      </c>
      <c r="G123" s="30" t="s">
        <v>2064</v>
      </c>
      <c r="H123" s="143">
        <v>15</v>
      </c>
      <c r="I123" s="143">
        <v>15</v>
      </c>
      <c r="J123" s="143">
        <v>16</v>
      </c>
      <c r="K123" s="143">
        <v>15</v>
      </c>
      <c r="L123" s="143">
        <v>61</v>
      </c>
      <c r="M123" s="143">
        <v>65</v>
      </c>
      <c r="N123" s="40" t="s">
        <v>7314</v>
      </c>
      <c r="O123" s="40" t="s">
        <v>1593</v>
      </c>
      <c r="P123" s="13" t="str">
        <f t="shared" si="72"/>
        <v>2025EM1100120-MDSDF401</v>
      </c>
      <c r="Q123" s="40" t="str">
        <f t="shared" si="73"/>
        <v>0 missed</v>
      </c>
      <c r="R123" s="40" t="str">
        <f t="shared" si="74"/>
        <v>0 missed</v>
      </c>
      <c r="S123" s="40">
        <f t="shared" si="75"/>
        <v>3</v>
      </c>
      <c r="T123" s="40">
        <f t="shared" si="76"/>
        <v>1</v>
      </c>
      <c r="U123" s="41">
        <f t="shared" si="77"/>
        <v>1</v>
      </c>
      <c r="V123" s="41">
        <f t="shared" si="78"/>
        <v>1</v>
      </c>
      <c r="W123" s="40" t="str">
        <f t="shared" si="79"/>
        <v>0 missed</v>
      </c>
      <c r="X123" s="113">
        <f t="shared" si="80"/>
        <v>4</v>
      </c>
      <c r="Y123" s="13">
        <f t="shared" si="81"/>
        <v>1</v>
      </c>
      <c r="Z123" s="13" t="str">
        <f t="shared" si="82"/>
        <v>Q-3 A-1 || Q Total-3, A Total-1</v>
      </c>
      <c r="AA123" s="113" t="str" cm="1">
        <f t="array" ref="AA123">IFERROR(INDEX('Attendance-Slot-1'!$Q$2:$Q$1112,MATCH(1,('Attendance-Slot-1'!$A$2:$A$1112=$C123)*('Attendance-Slot-1'!$G$2:$G$1112=AA$2),0)),"No Data")</f>
        <v>No Data</v>
      </c>
      <c r="AB123" s="113" t="str" cm="1">
        <f t="array" ref="AB123">IFERROR(INDEX('Attendance-Slot-2'!$Q$2:$Q$2595,MATCH(1,('Attendance-Slot-2'!$A$2:$A$2595=$C123)*('Attendance-Slot-2'!$G$2:$G$2595=AA$2),0)),"No Data")</f>
        <v>P-S2_Onsite</v>
      </c>
      <c r="AC123" s="133">
        <f>VLOOKUP($P123,'Written Exam Marks'!$H:$Q,10,FALSE)</f>
        <v>13</v>
      </c>
      <c r="AD123" s="133">
        <f>VLOOKUP($P123,'Written Exam Marks'!$H:$Q,9,FALSE)</f>
        <v>35</v>
      </c>
      <c r="AE123" s="113" t="str">
        <f t="shared" si="83"/>
        <v>Present</v>
      </c>
      <c r="AF123" s="113" t="str">
        <f t="shared" si="84"/>
        <v>P-S2_Onsite</v>
      </c>
      <c r="AG123" s="146">
        <v>9.5</v>
      </c>
      <c r="AH123" s="146">
        <v>10</v>
      </c>
      <c r="AI123" s="146">
        <v>10</v>
      </c>
      <c r="AJ123" s="146">
        <v>10</v>
      </c>
      <c r="AK123" s="146">
        <v>10</v>
      </c>
      <c r="AL123" s="146">
        <v>10</v>
      </c>
      <c r="AM123" s="146">
        <v>59.5</v>
      </c>
      <c r="AN123" s="146">
        <v>60</v>
      </c>
      <c r="AO123" s="43" t="s">
        <v>7336</v>
      </c>
      <c r="AP123" s="43" t="s">
        <v>1598</v>
      </c>
      <c r="AQ123" s="50" t="str">
        <f t="shared" si="85"/>
        <v>2025EM1100120-MDSDF402</v>
      </c>
      <c r="AR123" s="43" t="str">
        <f t="shared" si="86"/>
        <v>0 missed</v>
      </c>
      <c r="AS123" s="47" t="s">
        <v>7342</v>
      </c>
      <c r="AT123" s="43">
        <f t="shared" si="87"/>
        <v>6</v>
      </c>
      <c r="AU123" s="48" t="s">
        <v>7342</v>
      </c>
      <c r="AV123" s="49">
        <f t="shared" si="88"/>
        <v>1</v>
      </c>
      <c r="AW123" s="48" t="s">
        <v>7342</v>
      </c>
      <c r="AX123" s="43" t="str">
        <f t="shared" si="89"/>
        <v>0 missed</v>
      </c>
      <c r="AY123" s="42">
        <f t="shared" si="90"/>
        <v>6</v>
      </c>
      <c r="AZ123" s="50">
        <f t="shared" si="91"/>
        <v>1</v>
      </c>
      <c r="BA123" s="50" t="str">
        <f t="shared" si="92"/>
        <v>Q-6 A-- || Q Total-6, A Total-0</v>
      </c>
      <c r="BB123" s="42" t="str" cm="1">
        <f t="array" ref="BB123">IFERROR(INDEX('Attendance-Slot-1'!$Q$2:$Q$1112,MATCH(1,('Attendance-Slot-1'!$A$2:$A$1112=$C123)*('Attendance-Slot-1'!$G$2:$G$1112=BB$2),0)),"No Data")</f>
        <v>No Data</v>
      </c>
      <c r="BC123" s="42" t="str" cm="1">
        <f t="array" ref="BC123">IFERROR(INDEX('Attendance-Slot-2'!$Q$2:$Q$2595,MATCH(1,('Attendance-Slot-2'!$A$2:$A$2595=$C123)*('Attendance-Slot-2'!$G$2:$G$2595=BB$2),0)),"No Data")</f>
        <v>P-S2_Onsite</v>
      </c>
      <c r="BD123" s="134">
        <f>VLOOKUP($AQ123,'Written Exam Marks'!$H:$Q,10,FALSE)</f>
        <v>23</v>
      </c>
      <c r="BE123" s="134">
        <f>VLOOKUP($AQ123,'Written Exam Marks'!$H:$Q,9,FALSE)</f>
        <v>40</v>
      </c>
      <c r="BF123" s="42" t="str">
        <f t="shared" si="93"/>
        <v>Present</v>
      </c>
      <c r="BG123" s="42" t="str">
        <f t="shared" si="94"/>
        <v>P-S2_Onsite</v>
      </c>
      <c r="BH123" s="147" t="s">
        <v>5</v>
      </c>
      <c r="BI123" s="147">
        <v>4</v>
      </c>
      <c r="BJ123" s="147">
        <v>4</v>
      </c>
      <c r="BK123" s="147">
        <v>60</v>
      </c>
      <c r="BL123" s="52" t="s">
        <v>3697</v>
      </c>
      <c r="BM123" s="52" t="s">
        <v>1606</v>
      </c>
      <c r="BN123" s="57" t="str">
        <f t="shared" si="95"/>
        <v>2025EM1100120-MDSDF403</v>
      </c>
      <c r="BO123" s="52" t="str">
        <f t="shared" si="96"/>
        <v>1 missed</v>
      </c>
      <c r="BP123" s="52" t="str">
        <f t="shared" si="97"/>
        <v>0 missed</v>
      </c>
      <c r="BQ123" s="52">
        <f t="shared" si="98"/>
        <v>0</v>
      </c>
      <c r="BR123" s="52">
        <f t="shared" si="99"/>
        <v>1</v>
      </c>
      <c r="BS123" s="56">
        <f t="shared" si="100"/>
        <v>0</v>
      </c>
      <c r="BT123" s="56">
        <f t="shared" si="101"/>
        <v>1</v>
      </c>
      <c r="BU123" s="52" t="str">
        <f t="shared" si="102"/>
        <v>1 missed</v>
      </c>
      <c r="BV123" s="51">
        <f t="shared" si="103"/>
        <v>1</v>
      </c>
      <c r="BW123" s="57">
        <f t="shared" si="104"/>
        <v>0.5</v>
      </c>
      <c r="BX123" s="57" t="str">
        <f t="shared" si="105"/>
        <v>Q-0 A-1 || Q Total-1, A Total-1</v>
      </c>
      <c r="BY123" s="51" t="str" cm="1">
        <f t="array" ref="BY123">IFERROR(INDEX('Attendance-Slot-1'!$Q$2:$Q$1112,MATCH(1,('Attendance-Slot-1'!$A$2:$A$1112=$C123)*('Attendance-Slot-1'!$G$2:$G$1112=BY$2),0)),"No Data")</f>
        <v>P-S1_Onsite</v>
      </c>
      <c r="BZ123" s="51" t="str" cm="1">
        <f t="array" ref="BZ123">IFERROR(INDEX('Attendance-Slot-2'!$Q$2:$Q$2595,MATCH(1,('Attendance-Slot-2'!$A$2:$A$2595=$C123)*('Attendance-Slot-2'!$G$2:$G$2595=BY$2),0)),"No Data")</f>
        <v>No Data</v>
      </c>
      <c r="CA123" s="135">
        <f>VLOOKUP($BN123,'Written Exam Marks'!$H:$Q,10,FALSE)</f>
        <v>10.5</v>
      </c>
      <c r="CB123" s="135">
        <f>VLOOKUP($BN123,'Written Exam Marks'!$H:$Q,9,FALSE)</f>
        <v>40</v>
      </c>
      <c r="CC123" s="51" t="str">
        <f t="shared" si="106"/>
        <v>Present</v>
      </c>
      <c r="CD123" s="51" t="str">
        <f t="shared" si="107"/>
        <v>P-S1_Onsite</v>
      </c>
      <c r="CE123" s="29">
        <v>18</v>
      </c>
      <c r="CF123" s="29">
        <v>19</v>
      </c>
      <c r="CG123" s="29">
        <v>19</v>
      </c>
      <c r="CH123" s="29">
        <v>56</v>
      </c>
      <c r="CI123" s="29">
        <v>60</v>
      </c>
      <c r="CJ123" s="61" t="s">
        <v>7343</v>
      </c>
      <c r="CK123" s="61" t="s">
        <v>1613</v>
      </c>
      <c r="CL123" s="10" t="str">
        <f t="shared" si="108"/>
        <v>2025EM1100120-MDSDF404</v>
      </c>
      <c r="CM123" s="61" t="str">
        <f t="shared" si="109"/>
        <v>0 missed</v>
      </c>
      <c r="CN123" s="61" t="str">
        <f t="shared" si="110"/>
        <v>0 missed</v>
      </c>
      <c r="CO123" s="111">
        <f t="shared" si="111"/>
        <v>2</v>
      </c>
      <c r="CP123" s="111">
        <f t="shared" si="112"/>
        <v>1</v>
      </c>
      <c r="CQ123" s="9">
        <f t="shared" si="113"/>
        <v>1</v>
      </c>
      <c r="CR123" s="9">
        <f t="shared" si="114"/>
        <v>1</v>
      </c>
      <c r="CS123" s="61" t="str">
        <f t="shared" si="115"/>
        <v>0 missed</v>
      </c>
      <c r="CT123" s="111">
        <f t="shared" si="116"/>
        <v>3</v>
      </c>
      <c r="CU123" s="10">
        <f t="shared" si="117"/>
        <v>1</v>
      </c>
      <c r="CV123" s="10" t="str">
        <f t="shared" si="118"/>
        <v>Q-2 A-1 || Q Total-2, A Total-1</v>
      </c>
      <c r="CW123" s="111" t="str" cm="1">
        <f t="array" ref="CW123">IFERROR(INDEX('Attendance-Slot-1'!$Q$2:$Q$1112,MATCH(1,('Attendance-Slot-1'!$A$2:$A$1112=$C123)*('Attendance-Slot-1'!$G$2:$G$1112=CW$2),0)),"No Data")</f>
        <v>P-S1_Onsite</v>
      </c>
      <c r="CX123" s="111" t="str" cm="1">
        <f t="array" ref="CX123">IFERROR(INDEX('Attendance-Slot-2'!$Q$2:$Q$2595,MATCH(1,('Attendance-Slot-2'!$A$2:$A$2595=$C123)*('Attendance-Slot-2'!$G$2:$G$2595=CW$2),0)),"No Data")</f>
        <v>No Data</v>
      </c>
      <c r="CY123" s="136">
        <f>VLOOKUP($CL123,'Written Exam Marks'!$H:$Q,10,FALSE)</f>
        <v>19.5</v>
      </c>
      <c r="CZ123" s="136">
        <f>VLOOKUP($CL123,'Written Exam Marks'!$H:$Q,9,FALSE)</f>
        <v>40</v>
      </c>
      <c r="DA123" s="111" t="str">
        <f t="shared" si="119"/>
        <v>Present</v>
      </c>
      <c r="DB123" s="111" t="str">
        <f t="shared" si="120"/>
        <v>P-S1_Onsite</v>
      </c>
      <c r="DC123" s="148">
        <v>6</v>
      </c>
      <c r="DD123" s="148">
        <v>7.625</v>
      </c>
      <c r="DE123" s="148">
        <v>9</v>
      </c>
      <c r="DF123" s="148">
        <v>12</v>
      </c>
      <c r="DG123" s="148">
        <v>19</v>
      </c>
      <c r="DH123" s="148">
        <v>53.625</v>
      </c>
      <c r="DI123" s="148">
        <v>65</v>
      </c>
      <c r="DJ123" s="66" t="s">
        <v>7351</v>
      </c>
      <c r="DK123" s="66" t="s">
        <v>1631</v>
      </c>
      <c r="DL123" s="68" t="str">
        <f t="shared" si="121"/>
        <v>2025EM1100120-MDSDF406</v>
      </c>
      <c r="DM123" s="66" t="str">
        <f t="shared" si="122"/>
        <v>0 missed</v>
      </c>
      <c r="DN123" s="66" t="str">
        <f t="shared" si="123"/>
        <v>0 missed</v>
      </c>
      <c r="DO123" s="62">
        <f t="shared" si="124"/>
        <v>3</v>
      </c>
      <c r="DP123" s="62">
        <f t="shared" si="125"/>
        <v>2</v>
      </c>
      <c r="DQ123" s="67">
        <f t="shared" si="126"/>
        <v>1</v>
      </c>
      <c r="DR123" s="67">
        <f t="shared" si="127"/>
        <v>1</v>
      </c>
      <c r="DS123" s="66" t="str">
        <f t="shared" si="128"/>
        <v>0 missed</v>
      </c>
      <c r="DT123" s="62">
        <f t="shared" si="129"/>
        <v>5</v>
      </c>
      <c r="DU123" s="68">
        <f t="shared" si="130"/>
        <v>1</v>
      </c>
      <c r="DV123" s="68" t="str">
        <f t="shared" si="131"/>
        <v>Q-3 A-2 || Q Total-3, A Total-2</v>
      </c>
      <c r="DW123" s="62" t="str" cm="1">
        <f t="array" ref="DW123">IFERROR(INDEX('Attendance-Slot-1'!$Q$2:$Q$1112,MATCH(1,('Attendance-Slot-1'!$A$2:$A$1112=$C123)*('Attendance-Slot-1'!$G$2:$G$1112=DW$2),0)),"No Data")</f>
        <v>P-S1_Onsite</v>
      </c>
      <c r="DX123" s="62" t="str" cm="1">
        <f t="array" ref="DX123">IFERROR(INDEX('Attendance-Slot-2'!$Q$2:$Q$2595,MATCH(1,('Attendance-Slot-2'!$A$2:$A$2595=$C123)*('Attendance-Slot-2'!$G$2:$G$2595=DW$2),0)),"No Data")</f>
        <v>No Data</v>
      </c>
      <c r="DY123" s="137">
        <f>VLOOKUP($DL123,'Written Exam Marks'!$H:$Q,10,FALSE)</f>
        <v>23</v>
      </c>
      <c r="DZ123" s="137">
        <f>VLOOKUP($DL123,'Written Exam Marks'!$H:$Q,9,FALSE)</f>
        <v>35</v>
      </c>
      <c r="EA123" s="62" t="str">
        <f t="shared" si="132"/>
        <v>Present</v>
      </c>
      <c r="EB123" s="62" t="str">
        <f t="shared" si="133"/>
        <v>P-S1_Onsite</v>
      </c>
      <c r="EC123" s="114" t="str">
        <f t="shared" si="70"/>
        <v>P-3, 
A-0, 
No Data-2</v>
      </c>
      <c r="ED123" s="114" t="str">
        <f t="shared" si="71"/>
        <v>P-2, 
A-0, 
No Data-3</v>
      </c>
      <c r="EE123" s="114" t="str">
        <f t="shared" si="134"/>
        <v>P-S2_Onsite</v>
      </c>
      <c r="EF123" s="114" t="str">
        <f t="shared" si="135"/>
        <v>P-S2_Onsite</v>
      </c>
      <c r="EG123" s="114" t="str">
        <f t="shared" si="136"/>
        <v>P-S1_Onsite</v>
      </c>
      <c r="EH123" s="114" t="str">
        <f t="shared" si="137"/>
        <v>P-S1_Onsite</v>
      </c>
      <c r="EI123" s="114" t="str">
        <f t="shared" si="138"/>
        <v>P-S1_Onsite</v>
      </c>
      <c r="EJ123" s="114" t="str">
        <f t="shared" si="139"/>
        <v>P-5, A-0, No Data-0</v>
      </c>
      <c r="EK123" s="114" t="s">
        <v>10453</v>
      </c>
      <c r="EL123" s="114">
        <v>29</v>
      </c>
      <c r="EM123" s="114">
        <v>9</v>
      </c>
      <c r="EN123" s="114">
        <v>57</v>
      </c>
      <c r="EO123" s="114">
        <v>95</v>
      </c>
      <c r="EP123" s="114" t="s">
        <v>7217</v>
      </c>
      <c r="EQ123" s="114" t="s">
        <v>1054</v>
      </c>
      <c r="ER123" s="114" t="s">
        <v>2061</v>
      </c>
      <c r="ES123" s="114"/>
      <c r="ET123" s="30" t="s">
        <v>2061</v>
      </c>
    </row>
    <row r="124" spans="1:150" x14ac:dyDescent="0.25">
      <c r="A124" s="114">
        <v>121</v>
      </c>
      <c r="B124" s="114" t="s">
        <v>7224</v>
      </c>
      <c r="C124" s="80" t="s">
        <v>3886</v>
      </c>
      <c r="D124" s="30" t="s">
        <v>3887</v>
      </c>
      <c r="E124" s="30" t="s">
        <v>3888</v>
      </c>
      <c r="F124" s="33" t="s">
        <v>7201</v>
      </c>
      <c r="G124" s="30" t="s">
        <v>3889</v>
      </c>
      <c r="H124" s="143">
        <v>15</v>
      </c>
      <c r="I124" s="143" t="s">
        <v>5</v>
      </c>
      <c r="J124" s="143" t="s">
        <v>5</v>
      </c>
      <c r="K124" s="143" t="s">
        <v>5</v>
      </c>
      <c r="L124" s="143">
        <v>15</v>
      </c>
      <c r="M124" s="143">
        <v>65</v>
      </c>
      <c r="N124" s="40" t="s">
        <v>7314</v>
      </c>
      <c r="O124" s="40" t="s">
        <v>1593</v>
      </c>
      <c r="P124" s="13" t="str">
        <f t="shared" si="72"/>
        <v>2025EM1100121-MDSDF401</v>
      </c>
      <c r="Q124" s="40" t="str">
        <f t="shared" si="73"/>
        <v>2 missed</v>
      </c>
      <c r="R124" s="40" t="str">
        <f t="shared" si="74"/>
        <v>1 missed</v>
      </c>
      <c r="S124" s="40">
        <f t="shared" si="75"/>
        <v>1</v>
      </c>
      <c r="T124" s="40">
        <f t="shared" si="76"/>
        <v>0</v>
      </c>
      <c r="U124" s="41">
        <f t="shared" si="77"/>
        <v>0.33333333333333331</v>
      </c>
      <c r="V124" s="41">
        <f t="shared" si="78"/>
        <v>0</v>
      </c>
      <c r="W124" s="40" t="str">
        <f t="shared" si="79"/>
        <v>3 missed</v>
      </c>
      <c r="X124" s="113">
        <f t="shared" si="80"/>
        <v>1</v>
      </c>
      <c r="Y124" s="13">
        <f t="shared" si="81"/>
        <v>0.25</v>
      </c>
      <c r="Z124" s="13" t="str">
        <f t="shared" si="82"/>
        <v>Q-1 A-0 || Q Total-3, A Total-1</v>
      </c>
      <c r="AA124" s="113" t="str" cm="1">
        <f t="array" ref="AA124">IFERROR(INDEX('Attendance-Slot-1'!$Q$2:$Q$1112,MATCH(1,('Attendance-Slot-1'!$A$2:$A$1112=$C124)*('Attendance-Slot-1'!$G$2:$G$1112=AA$2),0)),"No Data")</f>
        <v>No Data</v>
      </c>
      <c r="AB124" s="113" t="str" cm="1">
        <f t="array" ref="AB124">IFERROR(INDEX('Attendance-Slot-2'!$Q$2:$Q$2595,MATCH(1,('Attendance-Slot-2'!$A$2:$A$2595=$C124)*('Attendance-Slot-2'!$G$2:$G$2595=AA$2),0)),"No Data")</f>
        <v>P-S2_Onsite</v>
      </c>
      <c r="AC124" s="133">
        <f>VLOOKUP($P124,'Written Exam Marks'!$H:$Q,10,FALSE)</f>
        <v>9</v>
      </c>
      <c r="AD124" s="133">
        <f>VLOOKUP($P124,'Written Exam Marks'!$H:$Q,9,FALSE)</f>
        <v>35</v>
      </c>
      <c r="AE124" s="113" t="str">
        <f t="shared" si="83"/>
        <v>Present</v>
      </c>
      <c r="AF124" s="113" t="str">
        <f t="shared" si="84"/>
        <v>P-S2_Onsite</v>
      </c>
      <c r="AG124" s="146" t="s">
        <v>5</v>
      </c>
      <c r="AH124" s="146">
        <v>7.5</v>
      </c>
      <c r="AI124" s="146">
        <v>10</v>
      </c>
      <c r="AJ124" s="146" t="s">
        <v>5</v>
      </c>
      <c r="AK124" s="146">
        <v>10</v>
      </c>
      <c r="AL124" s="146" t="s">
        <v>5</v>
      </c>
      <c r="AM124" s="146">
        <v>27.5</v>
      </c>
      <c r="AN124" s="146">
        <v>60</v>
      </c>
      <c r="AO124" s="43" t="s">
        <v>7336</v>
      </c>
      <c r="AP124" s="43" t="s">
        <v>1598</v>
      </c>
      <c r="AQ124" s="50" t="str">
        <f t="shared" si="85"/>
        <v>2025EM1100121-MDSDF402</v>
      </c>
      <c r="AR124" s="43" t="str">
        <f t="shared" si="86"/>
        <v>3 missed</v>
      </c>
      <c r="AS124" s="47" t="s">
        <v>7342</v>
      </c>
      <c r="AT124" s="43">
        <f t="shared" si="87"/>
        <v>3</v>
      </c>
      <c r="AU124" s="48" t="s">
        <v>7342</v>
      </c>
      <c r="AV124" s="49">
        <f t="shared" si="88"/>
        <v>0.5</v>
      </c>
      <c r="AW124" s="48" t="s">
        <v>7342</v>
      </c>
      <c r="AX124" s="43" t="str">
        <f t="shared" si="89"/>
        <v>3 missed</v>
      </c>
      <c r="AY124" s="42">
        <f t="shared" si="90"/>
        <v>3</v>
      </c>
      <c r="AZ124" s="50">
        <f t="shared" si="91"/>
        <v>0.5</v>
      </c>
      <c r="BA124" s="50" t="str">
        <f t="shared" si="92"/>
        <v>Q-3 A-- || Q Total-6, A Total-0</v>
      </c>
      <c r="BB124" s="42" t="str" cm="1">
        <f t="array" ref="BB124">IFERROR(INDEX('Attendance-Slot-1'!$Q$2:$Q$1112,MATCH(1,('Attendance-Slot-1'!$A$2:$A$1112=$C124)*('Attendance-Slot-1'!$G$2:$G$1112=BB$2),0)),"No Data")</f>
        <v>No Data</v>
      </c>
      <c r="BC124" s="42" t="str" cm="1">
        <f t="array" ref="BC124">IFERROR(INDEX('Attendance-Slot-2'!$Q$2:$Q$2595,MATCH(1,('Attendance-Slot-2'!$A$2:$A$2595=$C124)*('Attendance-Slot-2'!$G$2:$G$2595=BB$2),0)),"No Data")</f>
        <v>P-S2_Onsite</v>
      </c>
      <c r="BD124" s="134">
        <f>VLOOKUP($AQ124,'Written Exam Marks'!$H:$Q,10,FALSE)</f>
        <v>12</v>
      </c>
      <c r="BE124" s="134">
        <f>VLOOKUP($AQ124,'Written Exam Marks'!$H:$Q,9,FALSE)</f>
        <v>40</v>
      </c>
      <c r="BF124" s="42" t="str">
        <f t="shared" si="93"/>
        <v>Present</v>
      </c>
      <c r="BG124" s="42" t="str">
        <f t="shared" si="94"/>
        <v>P-S2_Onsite</v>
      </c>
      <c r="BH124" s="147" t="s">
        <v>5</v>
      </c>
      <c r="BI124" s="147">
        <v>21</v>
      </c>
      <c r="BJ124" s="147">
        <v>21</v>
      </c>
      <c r="BK124" s="147">
        <v>60</v>
      </c>
      <c r="BL124" s="52" t="s">
        <v>3697</v>
      </c>
      <c r="BM124" s="52" t="s">
        <v>1606</v>
      </c>
      <c r="BN124" s="57" t="str">
        <f t="shared" si="95"/>
        <v>2025EM1100121-MDSDF403</v>
      </c>
      <c r="BO124" s="52" t="str">
        <f t="shared" si="96"/>
        <v>1 missed</v>
      </c>
      <c r="BP124" s="52" t="str">
        <f t="shared" si="97"/>
        <v>0 missed</v>
      </c>
      <c r="BQ124" s="52">
        <f t="shared" si="98"/>
        <v>0</v>
      </c>
      <c r="BR124" s="52">
        <f t="shared" si="99"/>
        <v>1</v>
      </c>
      <c r="BS124" s="56">
        <f t="shared" si="100"/>
        <v>0</v>
      </c>
      <c r="BT124" s="56">
        <f t="shared" si="101"/>
        <v>1</v>
      </c>
      <c r="BU124" s="52" t="str">
        <f t="shared" si="102"/>
        <v>1 missed</v>
      </c>
      <c r="BV124" s="51">
        <f t="shared" si="103"/>
        <v>1</v>
      </c>
      <c r="BW124" s="57">
        <f t="shared" si="104"/>
        <v>0.5</v>
      </c>
      <c r="BX124" s="57" t="str">
        <f t="shared" si="105"/>
        <v>Q-0 A-1 || Q Total-1, A Total-1</v>
      </c>
      <c r="BY124" s="51" t="str" cm="1">
        <f t="array" ref="BY124">IFERROR(INDEX('Attendance-Slot-1'!$Q$2:$Q$1112,MATCH(1,('Attendance-Slot-1'!$A$2:$A$1112=$C124)*('Attendance-Slot-1'!$G$2:$G$1112=BY$2),0)),"No Data")</f>
        <v>No Data</v>
      </c>
      <c r="BZ124" s="51" t="str" cm="1">
        <f t="array" ref="BZ124">IFERROR(INDEX('Attendance-Slot-2'!$Q$2:$Q$2595,MATCH(1,('Attendance-Slot-2'!$A$2:$A$2595=$C124)*('Attendance-Slot-2'!$G$2:$G$2595=BY$2),0)),"No Data")</f>
        <v>A-S2_Onsite</v>
      </c>
      <c r="CA124" s="135" t="e">
        <f>VLOOKUP($BN124,'Written Exam Marks'!$H:$Q,10,FALSE)</f>
        <v>#N/A</v>
      </c>
      <c r="CB124" s="135" t="e">
        <f>VLOOKUP($BN124,'Written Exam Marks'!$H:$Q,9,FALSE)</f>
        <v>#N/A</v>
      </c>
      <c r="CC124" s="51" t="str">
        <f t="shared" si="106"/>
        <v>Absent</v>
      </c>
      <c r="CD124" s="51" t="str">
        <f t="shared" si="107"/>
        <v>A-S2_Onsite</v>
      </c>
      <c r="CE124" s="29" t="s">
        <v>5</v>
      </c>
      <c r="CF124" s="29" t="s">
        <v>5</v>
      </c>
      <c r="CG124" s="29" t="s">
        <v>5</v>
      </c>
      <c r="CH124" s="29">
        <v>0</v>
      </c>
      <c r="CI124" s="29">
        <v>60</v>
      </c>
      <c r="CJ124" s="61" t="s">
        <v>7343</v>
      </c>
      <c r="CK124" s="61" t="s">
        <v>1613</v>
      </c>
      <c r="CL124" s="10" t="str">
        <f t="shared" si="108"/>
        <v>2025EM1100121-MDSDF404</v>
      </c>
      <c r="CM124" s="61" t="str">
        <f t="shared" si="109"/>
        <v>2 missed</v>
      </c>
      <c r="CN124" s="61" t="str">
        <f t="shared" si="110"/>
        <v>1 missed</v>
      </c>
      <c r="CO124" s="111">
        <f t="shared" si="111"/>
        <v>0</v>
      </c>
      <c r="CP124" s="111">
        <f t="shared" si="112"/>
        <v>0</v>
      </c>
      <c r="CQ124" s="9">
        <f t="shared" si="113"/>
        <v>0</v>
      </c>
      <c r="CR124" s="9">
        <f t="shared" si="114"/>
        <v>0</v>
      </c>
      <c r="CS124" s="61" t="str">
        <f t="shared" si="115"/>
        <v>3 missed</v>
      </c>
      <c r="CT124" s="111">
        <f t="shared" si="116"/>
        <v>0</v>
      </c>
      <c r="CU124" s="10">
        <f t="shared" si="117"/>
        <v>0</v>
      </c>
      <c r="CV124" s="10" t="str">
        <f t="shared" si="118"/>
        <v>Q-0 A-0 || Q Total-2, A Total-1</v>
      </c>
      <c r="CW124" s="111" t="str" cm="1">
        <f t="array" ref="CW124">IFERROR(INDEX('Attendance-Slot-1'!$Q$2:$Q$1112,MATCH(1,('Attendance-Slot-1'!$A$2:$A$1112=$C124)*('Attendance-Slot-1'!$G$2:$G$1112=CW$2),0)),"No Data")</f>
        <v>No Data</v>
      </c>
      <c r="CX124" s="111" t="str" cm="1">
        <f t="array" ref="CX124">IFERROR(INDEX('Attendance-Slot-2'!$Q$2:$Q$2595,MATCH(1,('Attendance-Slot-2'!$A$2:$A$2595=$C124)*('Attendance-Slot-2'!$G$2:$G$2595=CW$2),0)),"No Data")</f>
        <v>P-S2_Onsite</v>
      </c>
      <c r="CY124" s="136">
        <f>VLOOKUP($CL124,'Written Exam Marks'!$H:$Q,10,FALSE)</f>
        <v>15.5</v>
      </c>
      <c r="CZ124" s="136">
        <f>VLOOKUP($CL124,'Written Exam Marks'!$H:$Q,9,FALSE)</f>
        <v>40</v>
      </c>
      <c r="DA124" s="111" t="str">
        <f t="shared" si="119"/>
        <v>Present</v>
      </c>
      <c r="DB124" s="111" t="str">
        <f t="shared" si="120"/>
        <v>P-S2_Onsite</v>
      </c>
      <c r="DC124" s="148" t="s">
        <v>5</v>
      </c>
      <c r="DD124" s="148" t="s">
        <v>5</v>
      </c>
      <c r="DE124" s="148">
        <v>8</v>
      </c>
      <c r="DF124" s="148" t="s">
        <v>5</v>
      </c>
      <c r="DG124" s="148" t="s">
        <v>5</v>
      </c>
      <c r="DH124" s="148">
        <v>8</v>
      </c>
      <c r="DI124" s="148">
        <v>65</v>
      </c>
      <c r="DJ124" s="66" t="s">
        <v>7351</v>
      </c>
      <c r="DK124" s="66" t="s">
        <v>1631</v>
      </c>
      <c r="DL124" s="68" t="str">
        <f t="shared" si="121"/>
        <v>2025EM1100121-MDSDF406</v>
      </c>
      <c r="DM124" s="66" t="str">
        <f t="shared" si="122"/>
        <v>2 missed</v>
      </c>
      <c r="DN124" s="66" t="str">
        <f t="shared" si="123"/>
        <v>2 missed</v>
      </c>
      <c r="DO124" s="62">
        <f t="shared" si="124"/>
        <v>1</v>
      </c>
      <c r="DP124" s="62">
        <f t="shared" si="125"/>
        <v>0</v>
      </c>
      <c r="DQ124" s="67">
        <f t="shared" si="126"/>
        <v>0.33333333333333331</v>
      </c>
      <c r="DR124" s="67">
        <f t="shared" si="127"/>
        <v>0</v>
      </c>
      <c r="DS124" s="66" t="str">
        <f t="shared" si="128"/>
        <v>4 missed</v>
      </c>
      <c r="DT124" s="62">
        <f t="shared" si="129"/>
        <v>1</v>
      </c>
      <c r="DU124" s="68">
        <f t="shared" si="130"/>
        <v>0.2</v>
      </c>
      <c r="DV124" s="68" t="str">
        <f t="shared" si="131"/>
        <v>Q-1 A-0 || Q Total-3, A Total-2</v>
      </c>
      <c r="DW124" s="62" t="str" cm="1">
        <f t="array" ref="DW124">IFERROR(INDEX('Attendance-Slot-1'!$Q$2:$Q$1112,MATCH(1,('Attendance-Slot-1'!$A$2:$A$1112=$C124)*('Attendance-Slot-1'!$G$2:$G$1112=DW$2),0)),"No Data")</f>
        <v>No Data</v>
      </c>
      <c r="DX124" s="62" t="str" cm="1">
        <f t="array" ref="DX124">IFERROR(INDEX('Attendance-Slot-2'!$Q$2:$Q$2595,MATCH(1,('Attendance-Slot-2'!$A$2:$A$2595=$C124)*('Attendance-Slot-2'!$G$2:$G$2595=DW$2),0)),"No Data")</f>
        <v>P-S2_Onsite</v>
      </c>
      <c r="DY124" s="137">
        <f>VLOOKUP($DL124,'Written Exam Marks'!$H:$Q,10,FALSE)</f>
        <v>20.5</v>
      </c>
      <c r="DZ124" s="137">
        <f>VLOOKUP($DL124,'Written Exam Marks'!$H:$Q,9,FALSE)</f>
        <v>35</v>
      </c>
      <c r="EA124" s="62" t="str">
        <f t="shared" si="132"/>
        <v>Present</v>
      </c>
      <c r="EB124" s="62" t="str">
        <f t="shared" si="133"/>
        <v>P-S2_Onsite</v>
      </c>
      <c r="EC124" s="114" t="str">
        <f t="shared" si="70"/>
        <v>P-0, 
A-0, 
No Data-5</v>
      </c>
      <c r="ED124" s="114" t="str">
        <f t="shared" si="71"/>
        <v>P-4, 
A-1, 
No Data-0</v>
      </c>
      <c r="EE124" s="114" t="str">
        <f t="shared" si="134"/>
        <v>P-S2_Onsite</v>
      </c>
      <c r="EF124" s="114" t="str">
        <f t="shared" si="135"/>
        <v>P-S2_Onsite</v>
      </c>
      <c r="EG124" s="114" t="str">
        <f t="shared" si="136"/>
        <v>A-S2_Onsite</v>
      </c>
      <c r="EH124" s="114" t="str">
        <f t="shared" si="137"/>
        <v>P-S2_Onsite</v>
      </c>
      <c r="EI124" s="114" t="str">
        <f t="shared" si="138"/>
        <v>P-S2_Onsite</v>
      </c>
      <c r="EJ124" s="114" t="str">
        <f t="shared" si="139"/>
        <v>P-4, A-1, No Data-0</v>
      </c>
      <c r="EK124" s="114" t="s">
        <v>10453</v>
      </c>
      <c r="EL124" s="114">
        <v>30</v>
      </c>
      <c r="EM124" s="114" t="s">
        <v>10456</v>
      </c>
      <c r="EN124" s="114">
        <v>46</v>
      </c>
      <c r="EO124" s="114">
        <v>76</v>
      </c>
      <c r="EP124" s="114" t="s">
        <v>7217</v>
      </c>
      <c r="EQ124" s="114" t="s">
        <v>1054</v>
      </c>
      <c r="ER124" s="114" t="s">
        <v>3886</v>
      </c>
      <c r="ES124" s="114"/>
      <c r="ET124" s="30" t="s">
        <v>3886</v>
      </c>
    </row>
    <row r="125" spans="1:150" x14ac:dyDescent="0.25">
      <c r="A125" s="114">
        <v>122</v>
      </c>
      <c r="B125" s="114" t="s">
        <v>7224</v>
      </c>
      <c r="C125" s="80" t="s">
        <v>2068</v>
      </c>
      <c r="D125" s="30" t="s">
        <v>2069</v>
      </c>
      <c r="E125" s="30" t="s">
        <v>2070</v>
      </c>
      <c r="F125" s="33" t="s">
        <v>7201</v>
      </c>
      <c r="G125" s="30" t="s">
        <v>2071</v>
      </c>
      <c r="H125" s="143">
        <v>15</v>
      </c>
      <c r="I125" s="143">
        <v>15</v>
      </c>
      <c r="J125" s="143">
        <v>18</v>
      </c>
      <c r="K125" s="143">
        <v>15</v>
      </c>
      <c r="L125" s="143">
        <v>63</v>
      </c>
      <c r="M125" s="143">
        <v>65</v>
      </c>
      <c r="N125" s="40" t="s">
        <v>7314</v>
      </c>
      <c r="O125" s="40" t="s">
        <v>1593</v>
      </c>
      <c r="P125" s="13" t="str">
        <f t="shared" si="72"/>
        <v>2025EM1100122-MDSDF401</v>
      </c>
      <c r="Q125" s="40" t="str">
        <f t="shared" si="73"/>
        <v>0 missed</v>
      </c>
      <c r="R125" s="40" t="str">
        <f t="shared" si="74"/>
        <v>0 missed</v>
      </c>
      <c r="S125" s="40">
        <f t="shared" si="75"/>
        <v>3</v>
      </c>
      <c r="T125" s="40">
        <f t="shared" si="76"/>
        <v>1</v>
      </c>
      <c r="U125" s="41">
        <f t="shared" si="77"/>
        <v>1</v>
      </c>
      <c r="V125" s="41">
        <f t="shared" si="78"/>
        <v>1</v>
      </c>
      <c r="W125" s="40" t="str">
        <f t="shared" si="79"/>
        <v>0 missed</v>
      </c>
      <c r="X125" s="113">
        <f t="shared" si="80"/>
        <v>4</v>
      </c>
      <c r="Y125" s="13">
        <f t="shared" si="81"/>
        <v>1</v>
      </c>
      <c r="Z125" s="13" t="str">
        <f t="shared" si="82"/>
        <v>Q-3 A-1 || Q Total-3, A Total-1</v>
      </c>
      <c r="AA125" s="113" t="str" cm="1">
        <f t="array" ref="AA125">IFERROR(INDEX('Attendance-Slot-1'!$Q$2:$Q$1112,MATCH(1,('Attendance-Slot-1'!$A$2:$A$1112=$C125)*('Attendance-Slot-1'!$G$2:$G$1112=AA$2),0)),"No Data")</f>
        <v>No Data</v>
      </c>
      <c r="AB125" s="113" t="str" cm="1">
        <f t="array" ref="AB125">IFERROR(INDEX('Attendance-Slot-2'!$Q$2:$Q$2595,MATCH(1,('Attendance-Slot-2'!$A$2:$A$2595=$C125)*('Attendance-Slot-2'!$G$2:$G$2595=AA$2),0)),"No Data")</f>
        <v>P-S2_Onsite</v>
      </c>
      <c r="AC125" s="133">
        <f>VLOOKUP($P125,'Written Exam Marks'!$H:$Q,10,FALSE)</f>
        <v>22</v>
      </c>
      <c r="AD125" s="133">
        <f>VLOOKUP($P125,'Written Exam Marks'!$H:$Q,9,FALSE)</f>
        <v>35</v>
      </c>
      <c r="AE125" s="113" t="str">
        <f t="shared" si="83"/>
        <v>Present</v>
      </c>
      <c r="AF125" s="113" t="str">
        <f t="shared" si="84"/>
        <v>P-S2_Onsite</v>
      </c>
      <c r="AG125" s="146">
        <v>9.5</v>
      </c>
      <c r="AH125" s="146">
        <v>8.5</v>
      </c>
      <c r="AI125" s="146">
        <v>10</v>
      </c>
      <c r="AJ125" s="146">
        <v>10</v>
      </c>
      <c r="AK125" s="146">
        <v>10</v>
      </c>
      <c r="AL125" s="146">
        <v>10</v>
      </c>
      <c r="AM125" s="146">
        <v>58</v>
      </c>
      <c r="AN125" s="146">
        <v>60</v>
      </c>
      <c r="AO125" s="43" t="s">
        <v>7336</v>
      </c>
      <c r="AP125" s="43" t="s">
        <v>1598</v>
      </c>
      <c r="AQ125" s="50" t="str">
        <f t="shared" si="85"/>
        <v>2025EM1100122-MDSDF402</v>
      </c>
      <c r="AR125" s="43" t="str">
        <f t="shared" si="86"/>
        <v>0 missed</v>
      </c>
      <c r="AS125" s="47" t="s">
        <v>7342</v>
      </c>
      <c r="AT125" s="43">
        <f t="shared" si="87"/>
        <v>6</v>
      </c>
      <c r="AU125" s="48" t="s">
        <v>7342</v>
      </c>
      <c r="AV125" s="49">
        <f t="shared" si="88"/>
        <v>1</v>
      </c>
      <c r="AW125" s="48" t="s">
        <v>7342</v>
      </c>
      <c r="AX125" s="43" t="str">
        <f t="shared" si="89"/>
        <v>0 missed</v>
      </c>
      <c r="AY125" s="42">
        <f t="shared" si="90"/>
        <v>6</v>
      </c>
      <c r="AZ125" s="50">
        <f t="shared" si="91"/>
        <v>1</v>
      </c>
      <c r="BA125" s="50" t="str">
        <f t="shared" si="92"/>
        <v>Q-6 A-- || Q Total-6, A Total-0</v>
      </c>
      <c r="BB125" s="42" t="str" cm="1">
        <f t="array" ref="BB125">IFERROR(INDEX('Attendance-Slot-1'!$Q$2:$Q$1112,MATCH(1,('Attendance-Slot-1'!$A$2:$A$1112=$C125)*('Attendance-Slot-1'!$G$2:$G$1112=BB$2),0)),"No Data")</f>
        <v>P-S1_Onsite</v>
      </c>
      <c r="BC125" s="42" t="str" cm="1">
        <f t="array" ref="BC125">IFERROR(INDEX('Attendance-Slot-2'!$Q$2:$Q$2595,MATCH(1,('Attendance-Slot-2'!$A$2:$A$2595=$C125)*('Attendance-Slot-2'!$G$2:$G$2595=BB$2),0)),"No Data")</f>
        <v>No Data</v>
      </c>
      <c r="BD125" s="134">
        <f>VLOOKUP($AQ125,'Written Exam Marks'!$H:$Q,10,FALSE)</f>
        <v>23</v>
      </c>
      <c r="BE125" s="134">
        <f>VLOOKUP($AQ125,'Written Exam Marks'!$H:$Q,9,FALSE)</f>
        <v>40</v>
      </c>
      <c r="BF125" s="42" t="str">
        <f t="shared" si="93"/>
        <v>Present</v>
      </c>
      <c r="BG125" s="42" t="str">
        <f t="shared" si="94"/>
        <v>P-S1_Onsite</v>
      </c>
      <c r="BH125" s="147">
        <v>20</v>
      </c>
      <c r="BI125" s="147">
        <v>25.5</v>
      </c>
      <c r="BJ125" s="147">
        <v>45.5</v>
      </c>
      <c r="BK125" s="147">
        <v>60</v>
      </c>
      <c r="BL125" s="52" t="s">
        <v>3697</v>
      </c>
      <c r="BM125" s="52" t="s">
        <v>1606</v>
      </c>
      <c r="BN125" s="57" t="str">
        <f t="shared" si="95"/>
        <v>2025EM1100122-MDSDF403</v>
      </c>
      <c r="BO125" s="52" t="str">
        <f t="shared" si="96"/>
        <v>0 missed</v>
      </c>
      <c r="BP125" s="52" t="str">
        <f t="shared" si="97"/>
        <v>0 missed</v>
      </c>
      <c r="BQ125" s="52">
        <f t="shared" si="98"/>
        <v>1</v>
      </c>
      <c r="BR125" s="52">
        <f t="shared" si="99"/>
        <v>1</v>
      </c>
      <c r="BS125" s="56">
        <f t="shared" si="100"/>
        <v>1</v>
      </c>
      <c r="BT125" s="56">
        <f t="shared" si="101"/>
        <v>1</v>
      </c>
      <c r="BU125" s="52" t="str">
        <f t="shared" si="102"/>
        <v>0 missed</v>
      </c>
      <c r="BV125" s="51">
        <f t="shared" si="103"/>
        <v>2</v>
      </c>
      <c r="BW125" s="57">
        <f t="shared" si="104"/>
        <v>1</v>
      </c>
      <c r="BX125" s="57" t="str">
        <f t="shared" si="105"/>
        <v>Q-1 A-1 || Q Total-1, A Total-1</v>
      </c>
      <c r="BY125" s="51" t="str" cm="1">
        <f t="array" ref="BY125">IFERROR(INDEX('Attendance-Slot-1'!$Q$2:$Q$1112,MATCH(1,('Attendance-Slot-1'!$A$2:$A$1112=$C125)*('Attendance-Slot-1'!$G$2:$G$1112=BY$2),0)),"No Data")</f>
        <v>No Data</v>
      </c>
      <c r="BZ125" s="51" t="str" cm="1">
        <f t="array" ref="BZ125">IFERROR(INDEX('Attendance-Slot-2'!$Q$2:$Q$2595,MATCH(1,('Attendance-Slot-2'!$A$2:$A$2595=$C125)*('Attendance-Slot-2'!$G$2:$G$2595=BY$2),0)),"No Data")</f>
        <v>P-S2_Onsite</v>
      </c>
      <c r="CA125" s="135">
        <f>VLOOKUP($BN125,'Written Exam Marks'!$H:$Q,10,FALSE)</f>
        <v>22</v>
      </c>
      <c r="CB125" s="135">
        <f>VLOOKUP($BN125,'Written Exam Marks'!$H:$Q,9,FALSE)</f>
        <v>40</v>
      </c>
      <c r="CC125" s="51" t="str">
        <f t="shared" si="106"/>
        <v>Present</v>
      </c>
      <c r="CD125" s="51" t="str">
        <f t="shared" si="107"/>
        <v>P-S2_Onsite</v>
      </c>
      <c r="CE125" s="29">
        <v>19</v>
      </c>
      <c r="CF125" s="29">
        <v>19</v>
      </c>
      <c r="CG125" s="29">
        <v>19</v>
      </c>
      <c r="CH125" s="29">
        <v>57</v>
      </c>
      <c r="CI125" s="29">
        <v>60</v>
      </c>
      <c r="CJ125" s="61" t="s">
        <v>7343</v>
      </c>
      <c r="CK125" s="61" t="s">
        <v>1613</v>
      </c>
      <c r="CL125" s="10" t="str">
        <f t="shared" si="108"/>
        <v>2025EM1100122-MDSDF404</v>
      </c>
      <c r="CM125" s="61" t="str">
        <f t="shared" si="109"/>
        <v>0 missed</v>
      </c>
      <c r="CN125" s="61" t="str">
        <f t="shared" si="110"/>
        <v>0 missed</v>
      </c>
      <c r="CO125" s="111">
        <f t="shared" si="111"/>
        <v>2</v>
      </c>
      <c r="CP125" s="111">
        <f t="shared" si="112"/>
        <v>1</v>
      </c>
      <c r="CQ125" s="9">
        <f t="shared" si="113"/>
        <v>1</v>
      </c>
      <c r="CR125" s="9">
        <f t="shared" si="114"/>
        <v>1</v>
      </c>
      <c r="CS125" s="61" t="str">
        <f t="shared" si="115"/>
        <v>0 missed</v>
      </c>
      <c r="CT125" s="111">
        <f t="shared" si="116"/>
        <v>3</v>
      </c>
      <c r="CU125" s="10">
        <f t="shared" si="117"/>
        <v>1</v>
      </c>
      <c r="CV125" s="10" t="str">
        <f t="shared" si="118"/>
        <v>Q-2 A-1 || Q Total-2, A Total-1</v>
      </c>
      <c r="CW125" s="111" t="str" cm="1">
        <f t="array" ref="CW125">IFERROR(INDEX('Attendance-Slot-1'!$Q$2:$Q$1112,MATCH(1,('Attendance-Slot-1'!$A$2:$A$1112=$C125)*('Attendance-Slot-1'!$G$2:$G$1112=CW$2),0)),"No Data")</f>
        <v>No Data</v>
      </c>
      <c r="CX125" s="111" t="str" cm="1">
        <f t="array" ref="CX125">IFERROR(INDEX('Attendance-Slot-2'!$Q$2:$Q$2595,MATCH(1,('Attendance-Slot-2'!$A$2:$A$2595=$C125)*('Attendance-Slot-2'!$G$2:$G$2595=CW$2),0)),"No Data")</f>
        <v>P-S2_Onsite</v>
      </c>
      <c r="CY125" s="136">
        <f>VLOOKUP($CL125,'Written Exam Marks'!$H:$Q,10,FALSE)</f>
        <v>15.5</v>
      </c>
      <c r="CZ125" s="136">
        <f>VLOOKUP($CL125,'Written Exam Marks'!$H:$Q,9,FALSE)</f>
        <v>40</v>
      </c>
      <c r="DA125" s="111" t="str">
        <f t="shared" si="119"/>
        <v>Present</v>
      </c>
      <c r="DB125" s="111" t="str">
        <f t="shared" si="120"/>
        <v>P-S2_Onsite</v>
      </c>
      <c r="DC125" s="148">
        <v>6</v>
      </c>
      <c r="DD125" s="148" t="s">
        <v>5</v>
      </c>
      <c r="DE125" s="148">
        <v>8</v>
      </c>
      <c r="DF125" s="148">
        <v>14</v>
      </c>
      <c r="DG125" s="148">
        <v>19</v>
      </c>
      <c r="DH125" s="148">
        <v>47</v>
      </c>
      <c r="DI125" s="148">
        <v>65</v>
      </c>
      <c r="DJ125" s="66" t="s">
        <v>7351</v>
      </c>
      <c r="DK125" s="66" t="s">
        <v>1631</v>
      </c>
      <c r="DL125" s="68" t="str">
        <f t="shared" si="121"/>
        <v>2025EM1100122-MDSDF406</v>
      </c>
      <c r="DM125" s="66" t="str">
        <f t="shared" si="122"/>
        <v>1 missed</v>
      </c>
      <c r="DN125" s="66" t="str">
        <f t="shared" si="123"/>
        <v>0 missed</v>
      </c>
      <c r="DO125" s="62">
        <f t="shared" si="124"/>
        <v>2</v>
      </c>
      <c r="DP125" s="62">
        <f t="shared" si="125"/>
        <v>2</v>
      </c>
      <c r="DQ125" s="67">
        <f t="shared" si="126"/>
        <v>0.66666666666666663</v>
      </c>
      <c r="DR125" s="67">
        <f t="shared" si="127"/>
        <v>1</v>
      </c>
      <c r="DS125" s="66" t="str">
        <f t="shared" si="128"/>
        <v>1 missed</v>
      </c>
      <c r="DT125" s="62">
        <f t="shared" si="129"/>
        <v>4</v>
      </c>
      <c r="DU125" s="68">
        <f t="shared" si="130"/>
        <v>0.8</v>
      </c>
      <c r="DV125" s="68" t="str">
        <f t="shared" si="131"/>
        <v>Q-2 A-2 || Q Total-3, A Total-2</v>
      </c>
      <c r="DW125" s="62" t="str" cm="1">
        <f t="array" ref="DW125">IFERROR(INDEX('Attendance-Slot-1'!$Q$2:$Q$1112,MATCH(1,('Attendance-Slot-1'!$A$2:$A$1112=$C125)*('Attendance-Slot-1'!$G$2:$G$1112=DW$2),0)),"No Data")</f>
        <v>P-S1_Onsite</v>
      </c>
      <c r="DX125" s="62" t="str" cm="1">
        <f t="array" ref="DX125">IFERROR(INDEX('Attendance-Slot-2'!$Q$2:$Q$2595,MATCH(1,('Attendance-Slot-2'!$A$2:$A$2595=$C125)*('Attendance-Slot-2'!$G$2:$G$2595=DW$2),0)),"No Data")</f>
        <v>No Data</v>
      </c>
      <c r="DY125" s="137">
        <f>VLOOKUP($DL125,'Written Exam Marks'!$H:$Q,10,FALSE)</f>
        <v>25</v>
      </c>
      <c r="DZ125" s="137">
        <f>VLOOKUP($DL125,'Written Exam Marks'!$H:$Q,9,FALSE)</f>
        <v>35</v>
      </c>
      <c r="EA125" s="62" t="str">
        <f t="shared" si="132"/>
        <v>Present</v>
      </c>
      <c r="EB125" s="62" t="str">
        <f t="shared" si="133"/>
        <v>P-S1_Onsite</v>
      </c>
      <c r="EC125" s="114" t="str">
        <f t="shared" si="70"/>
        <v>P-2, 
A-0, 
No Data-3</v>
      </c>
      <c r="ED125" s="114" t="str">
        <f t="shared" si="71"/>
        <v>P-3, 
A-0, 
No Data-2</v>
      </c>
      <c r="EE125" s="114" t="str">
        <f t="shared" si="134"/>
        <v>P-S2_Onsite</v>
      </c>
      <c r="EF125" s="114" t="str">
        <f t="shared" si="135"/>
        <v>P-S1_Onsite</v>
      </c>
      <c r="EG125" s="114" t="str">
        <f t="shared" si="136"/>
        <v>P-S2_Onsite</v>
      </c>
      <c r="EH125" s="114" t="str">
        <f t="shared" si="137"/>
        <v>P-S2_Onsite</v>
      </c>
      <c r="EI125" s="114" t="str">
        <f t="shared" si="138"/>
        <v>P-S1_Onsite</v>
      </c>
      <c r="EJ125" s="114" t="str">
        <f t="shared" si="139"/>
        <v>P-5, A-0, No Data-0</v>
      </c>
      <c r="EK125" s="114" t="s">
        <v>10453</v>
      </c>
      <c r="EL125" s="114">
        <v>30</v>
      </c>
      <c r="EM125" s="114">
        <v>10</v>
      </c>
      <c r="EN125" s="114">
        <v>45</v>
      </c>
      <c r="EO125" s="114">
        <v>85</v>
      </c>
      <c r="EP125" s="114" t="s">
        <v>7217</v>
      </c>
      <c r="EQ125" s="114" t="s">
        <v>1054</v>
      </c>
      <c r="ER125" s="114" t="s">
        <v>2068</v>
      </c>
      <c r="ES125" s="114"/>
      <c r="ET125" s="30" t="s">
        <v>2068</v>
      </c>
    </row>
    <row r="126" spans="1:150" x14ac:dyDescent="0.25">
      <c r="A126" s="114">
        <v>123</v>
      </c>
      <c r="B126" s="114" t="s">
        <v>7224</v>
      </c>
      <c r="C126" s="80" t="s">
        <v>2074</v>
      </c>
      <c r="D126" s="30" t="s">
        <v>2075</v>
      </c>
      <c r="E126" s="30" t="s">
        <v>2076</v>
      </c>
      <c r="F126" s="33" t="s">
        <v>7201</v>
      </c>
      <c r="G126" s="30" t="s">
        <v>2077</v>
      </c>
      <c r="H126" s="143">
        <v>15</v>
      </c>
      <c r="I126" s="143">
        <v>15</v>
      </c>
      <c r="J126" s="143">
        <v>15</v>
      </c>
      <c r="K126" s="143">
        <v>15</v>
      </c>
      <c r="L126" s="143">
        <v>60</v>
      </c>
      <c r="M126" s="143">
        <v>65</v>
      </c>
      <c r="N126" s="40" t="s">
        <v>7314</v>
      </c>
      <c r="O126" s="40" t="s">
        <v>1593</v>
      </c>
      <c r="P126" s="13" t="str">
        <f t="shared" si="72"/>
        <v>2025EM1100123-MDSDF401</v>
      </c>
      <c r="Q126" s="40" t="str">
        <f t="shared" si="73"/>
        <v>0 missed</v>
      </c>
      <c r="R126" s="40" t="str">
        <f t="shared" si="74"/>
        <v>0 missed</v>
      </c>
      <c r="S126" s="40">
        <f t="shared" si="75"/>
        <v>3</v>
      </c>
      <c r="T126" s="40">
        <f t="shared" si="76"/>
        <v>1</v>
      </c>
      <c r="U126" s="41">
        <f t="shared" si="77"/>
        <v>1</v>
      </c>
      <c r="V126" s="41">
        <f t="shared" si="78"/>
        <v>1</v>
      </c>
      <c r="W126" s="40" t="str">
        <f t="shared" si="79"/>
        <v>0 missed</v>
      </c>
      <c r="X126" s="113">
        <f t="shared" si="80"/>
        <v>4</v>
      </c>
      <c r="Y126" s="13">
        <f t="shared" si="81"/>
        <v>1</v>
      </c>
      <c r="Z126" s="13" t="str">
        <f t="shared" si="82"/>
        <v>Q-3 A-1 || Q Total-3, A Total-1</v>
      </c>
      <c r="AA126" s="113" t="str" cm="1">
        <f t="array" ref="AA126">IFERROR(INDEX('Attendance-Slot-1'!$Q$2:$Q$1112,MATCH(1,('Attendance-Slot-1'!$A$2:$A$1112=$C126)*('Attendance-Slot-1'!$G$2:$G$1112=AA$2),0)),"No Data")</f>
        <v>No Data</v>
      </c>
      <c r="AB126" s="113" t="str" cm="1">
        <f t="array" ref="AB126">IFERROR(INDEX('Attendance-Slot-2'!$Q$2:$Q$2595,MATCH(1,('Attendance-Slot-2'!$A$2:$A$2595=$C126)*('Attendance-Slot-2'!$G$2:$G$2595=AA$2),0)),"No Data")</f>
        <v>P-S2_Onsite</v>
      </c>
      <c r="AC126" s="133">
        <f>VLOOKUP($P126,'Written Exam Marks'!$H:$Q,10,FALSE)</f>
        <v>9</v>
      </c>
      <c r="AD126" s="133">
        <f>VLOOKUP($P126,'Written Exam Marks'!$H:$Q,9,FALSE)</f>
        <v>35</v>
      </c>
      <c r="AE126" s="113" t="str">
        <f t="shared" si="83"/>
        <v>Present</v>
      </c>
      <c r="AF126" s="113" t="str">
        <f t="shared" si="84"/>
        <v>P-S2_Onsite</v>
      </c>
      <c r="AG126" s="146">
        <v>8</v>
      </c>
      <c r="AH126" s="146">
        <v>10</v>
      </c>
      <c r="AI126" s="146">
        <v>10</v>
      </c>
      <c r="AJ126" s="146">
        <v>10</v>
      </c>
      <c r="AK126" s="146">
        <v>10</v>
      </c>
      <c r="AL126" s="146">
        <v>10</v>
      </c>
      <c r="AM126" s="146">
        <v>58</v>
      </c>
      <c r="AN126" s="146">
        <v>60</v>
      </c>
      <c r="AO126" s="43" t="s">
        <v>7336</v>
      </c>
      <c r="AP126" s="43" t="s">
        <v>1598</v>
      </c>
      <c r="AQ126" s="50" t="str">
        <f t="shared" si="85"/>
        <v>2025EM1100123-MDSDF402</v>
      </c>
      <c r="AR126" s="43" t="str">
        <f t="shared" si="86"/>
        <v>0 missed</v>
      </c>
      <c r="AS126" s="47" t="s">
        <v>7342</v>
      </c>
      <c r="AT126" s="43">
        <f t="shared" si="87"/>
        <v>6</v>
      </c>
      <c r="AU126" s="48" t="s">
        <v>7342</v>
      </c>
      <c r="AV126" s="49">
        <f t="shared" si="88"/>
        <v>1</v>
      </c>
      <c r="AW126" s="48" t="s">
        <v>7342</v>
      </c>
      <c r="AX126" s="43" t="str">
        <f t="shared" si="89"/>
        <v>0 missed</v>
      </c>
      <c r="AY126" s="42">
        <f t="shared" si="90"/>
        <v>6</v>
      </c>
      <c r="AZ126" s="50">
        <f t="shared" si="91"/>
        <v>1</v>
      </c>
      <c r="BA126" s="50" t="str">
        <f t="shared" si="92"/>
        <v>Q-6 A-- || Q Total-6, A Total-0</v>
      </c>
      <c r="BB126" s="42" t="str" cm="1">
        <f t="array" ref="BB126">IFERROR(INDEX('Attendance-Slot-1'!$Q$2:$Q$1112,MATCH(1,('Attendance-Slot-1'!$A$2:$A$1112=$C126)*('Attendance-Slot-1'!$G$2:$G$1112=BB$2),0)),"No Data")</f>
        <v>No Data</v>
      </c>
      <c r="BC126" s="42" t="str" cm="1">
        <f t="array" ref="BC126">IFERROR(INDEX('Attendance-Slot-2'!$Q$2:$Q$2595,MATCH(1,('Attendance-Slot-2'!$A$2:$A$2595=$C126)*('Attendance-Slot-2'!$G$2:$G$2595=BB$2),0)),"No Data")</f>
        <v>P-S2_Onsite</v>
      </c>
      <c r="BD126" s="134">
        <f>VLOOKUP($AQ126,'Written Exam Marks'!$H:$Q,10,FALSE)</f>
        <v>24</v>
      </c>
      <c r="BE126" s="134">
        <f>VLOOKUP($AQ126,'Written Exam Marks'!$H:$Q,9,FALSE)</f>
        <v>40</v>
      </c>
      <c r="BF126" s="42" t="str">
        <f t="shared" si="93"/>
        <v>Present</v>
      </c>
      <c r="BG126" s="42" t="str">
        <f t="shared" si="94"/>
        <v>P-S2_Onsite</v>
      </c>
      <c r="BH126" s="147" t="s">
        <v>5</v>
      </c>
      <c r="BI126" s="147">
        <v>18.5</v>
      </c>
      <c r="BJ126" s="147">
        <v>18.5</v>
      </c>
      <c r="BK126" s="147">
        <v>60</v>
      </c>
      <c r="BL126" s="52" t="s">
        <v>3697</v>
      </c>
      <c r="BM126" s="52" t="s">
        <v>1606</v>
      </c>
      <c r="BN126" s="57" t="str">
        <f t="shared" si="95"/>
        <v>2025EM1100123-MDSDF403</v>
      </c>
      <c r="BO126" s="52" t="str">
        <f t="shared" si="96"/>
        <v>1 missed</v>
      </c>
      <c r="BP126" s="52" t="str">
        <f t="shared" si="97"/>
        <v>0 missed</v>
      </c>
      <c r="BQ126" s="52">
        <f t="shared" si="98"/>
        <v>0</v>
      </c>
      <c r="BR126" s="52">
        <f t="shared" si="99"/>
        <v>1</v>
      </c>
      <c r="BS126" s="56">
        <f t="shared" si="100"/>
        <v>0</v>
      </c>
      <c r="BT126" s="56">
        <f t="shared" si="101"/>
        <v>1</v>
      </c>
      <c r="BU126" s="52" t="str">
        <f t="shared" si="102"/>
        <v>1 missed</v>
      </c>
      <c r="BV126" s="51">
        <f t="shared" si="103"/>
        <v>1</v>
      </c>
      <c r="BW126" s="57">
        <f t="shared" si="104"/>
        <v>0.5</v>
      </c>
      <c r="BX126" s="57" t="str">
        <f t="shared" si="105"/>
        <v>Q-0 A-1 || Q Total-1, A Total-1</v>
      </c>
      <c r="BY126" s="51" t="str" cm="1">
        <f t="array" ref="BY126">IFERROR(INDEX('Attendance-Slot-1'!$Q$2:$Q$1112,MATCH(1,('Attendance-Slot-1'!$A$2:$A$1112=$C126)*('Attendance-Slot-1'!$G$2:$G$1112=BY$2),0)),"No Data")</f>
        <v>No Data</v>
      </c>
      <c r="BZ126" s="51" t="str" cm="1">
        <f t="array" ref="BZ126">IFERROR(INDEX('Attendance-Slot-2'!$Q$2:$Q$2595,MATCH(1,('Attendance-Slot-2'!$A$2:$A$2595=$C126)*('Attendance-Slot-2'!$G$2:$G$2595=BY$2),0)),"No Data")</f>
        <v>P-S2_Onsite</v>
      </c>
      <c r="CA126" s="135">
        <f>VLOOKUP($BN126,'Written Exam Marks'!$H:$Q,10,FALSE)</f>
        <v>15.5</v>
      </c>
      <c r="CB126" s="135">
        <f>VLOOKUP($BN126,'Written Exam Marks'!$H:$Q,9,FALSE)</f>
        <v>40</v>
      </c>
      <c r="CC126" s="51" t="str">
        <f t="shared" si="106"/>
        <v>Present</v>
      </c>
      <c r="CD126" s="51" t="str">
        <f t="shared" si="107"/>
        <v>P-S2_Onsite</v>
      </c>
      <c r="CE126" s="29">
        <v>18</v>
      </c>
      <c r="CF126" s="29">
        <v>19</v>
      </c>
      <c r="CG126" s="29">
        <v>17</v>
      </c>
      <c r="CH126" s="29">
        <v>54</v>
      </c>
      <c r="CI126" s="29">
        <v>60</v>
      </c>
      <c r="CJ126" s="61" t="s">
        <v>7343</v>
      </c>
      <c r="CK126" s="61" t="s">
        <v>1613</v>
      </c>
      <c r="CL126" s="10" t="str">
        <f t="shared" si="108"/>
        <v>2025EM1100123-MDSDF404</v>
      </c>
      <c r="CM126" s="61" t="str">
        <f t="shared" si="109"/>
        <v>0 missed</v>
      </c>
      <c r="CN126" s="61" t="str">
        <f t="shared" si="110"/>
        <v>0 missed</v>
      </c>
      <c r="CO126" s="111">
        <f t="shared" si="111"/>
        <v>2</v>
      </c>
      <c r="CP126" s="111">
        <f t="shared" si="112"/>
        <v>1</v>
      </c>
      <c r="CQ126" s="9">
        <f t="shared" si="113"/>
        <v>1</v>
      </c>
      <c r="CR126" s="9">
        <f t="shared" si="114"/>
        <v>1</v>
      </c>
      <c r="CS126" s="61" t="str">
        <f t="shared" si="115"/>
        <v>0 missed</v>
      </c>
      <c r="CT126" s="111">
        <f t="shared" si="116"/>
        <v>3</v>
      </c>
      <c r="CU126" s="10">
        <f t="shared" si="117"/>
        <v>1</v>
      </c>
      <c r="CV126" s="10" t="str">
        <f t="shared" si="118"/>
        <v>Q-2 A-1 || Q Total-2, A Total-1</v>
      </c>
      <c r="CW126" s="111" t="str" cm="1">
        <f t="array" ref="CW126">IFERROR(INDEX('Attendance-Slot-1'!$Q$2:$Q$1112,MATCH(1,('Attendance-Slot-1'!$A$2:$A$1112=$C126)*('Attendance-Slot-1'!$G$2:$G$1112=CW$2),0)),"No Data")</f>
        <v>P-S1_Onsite</v>
      </c>
      <c r="CX126" s="111" t="str" cm="1">
        <f t="array" ref="CX126">IFERROR(INDEX('Attendance-Slot-2'!$Q$2:$Q$2595,MATCH(1,('Attendance-Slot-2'!$A$2:$A$2595=$C126)*('Attendance-Slot-2'!$G$2:$G$2595=CW$2),0)),"No Data")</f>
        <v>No Data</v>
      </c>
      <c r="CY126" s="136">
        <f>VLOOKUP($CL126,'Written Exam Marks'!$H:$Q,10,FALSE)</f>
        <v>11</v>
      </c>
      <c r="CZ126" s="136">
        <f>VLOOKUP($CL126,'Written Exam Marks'!$H:$Q,9,FALSE)</f>
        <v>40</v>
      </c>
      <c r="DA126" s="111" t="str">
        <f t="shared" si="119"/>
        <v>Present</v>
      </c>
      <c r="DB126" s="111" t="str">
        <f t="shared" si="120"/>
        <v>P-S1_Onsite</v>
      </c>
      <c r="DC126" s="148">
        <v>7.5</v>
      </c>
      <c r="DD126" s="148">
        <v>7.625</v>
      </c>
      <c r="DE126" s="148">
        <v>8</v>
      </c>
      <c r="DF126" s="148" t="s">
        <v>5</v>
      </c>
      <c r="DG126" s="148">
        <v>18</v>
      </c>
      <c r="DH126" s="148">
        <v>41.125</v>
      </c>
      <c r="DI126" s="148">
        <v>65</v>
      </c>
      <c r="DJ126" s="66" t="s">
        <v>7351</v>
      </c>
      <c r="DK126" s="66" t="s">
        <v>1631</v>
      </c>
      <c r="DL126" s="68" t="str">
        <f t="shared" si="121"/>
        <v>2025EM1100123-MDSDF406</v>
      </c>
      <c r="DM126" s="66" t="str">
        <f t="shared" si="122"/>
        <v>0 missed</v>
      </c>
      <c r="DN126" s="66" t="str">
        <f t="shared" si="123"/>
        <v>1 missed</v>
      </c>
      <c r="DO126" s="62">
        <f t="shared" si="124"/>
        <v>3</v>
      </c>
      <c r="DP126" s="62">
        <f t="shared" si="125"/>
        <v>1</v>
      </c>
      <c r="DQ126" s="67">
        <f t="shared" si="126"/>
        <v>1</v>
      </c>
      <c r="DR126" s="67">
        <f t="shared" si="127"/>
        <v>0.5</v>
      </c>
      <c r="DS126" s="66" t="str">
        <f t="shared" si="128"/>
        <v>1 missed</v>
      </c>
      <c r="DT126" s="62">
        <f t="shared" si="129"/>
        <v>4</v>
      </c>
      <c r="DU126" s="68">
        <f t="shared" si="130"/>
        <v>0.8</v>
      </c>
      <c r="DV126" s="68" t="str">
        <f t="shared" si="131"/>
        <v>Q-3 A-1 || Q Total-3, A Total-2</v>
      </c>
      <c r="DW126" s="62" t="str" cm="1">
        <f t="array" ref="DW126">IFERROR(INDEX('Attendance-Slot-1'!$Q$2:$Q$1112,MATCH(1,('Attendance-Slot-1'!$A$2:$A$1112=$C126)*('Attendance-Slot-1'!$G$2:$G$1112=DW$2),0)),"No Data")</f>
        <v>P-S1_Onsite</v>
      </c>
      <c r="DX126" s="62" t="str" cm="1">
        <f t="array" ref="DX126">IFERROR(INDEX('Attendance-Slot-2'!$Q$2:$Q$2595,MATCH(1,('Attendance-Slot-2'!$A$2:$A$2595=$C126)*('Attendance-Slot-2'!$G$2:$G$2595=DW$2),0)),"No Data")</f>
        <v>No Data</v>
      </c>
      <c r="DY126" s="137">
        <f>VLOOKUP($DL126,'Written Exam Marks'!$H:$Q,10,FALSE)</f>
        <v>24</v>
      </c>
      <c r="DZ126" s="137">
        <f>VLOOKUP($DL126,'Written Exam Marks'!$H:$Q,9,FALSE)</f>
        <v>35</v>
      </c>
      <c r="EA126" s="62" t="str">
        <f t="shared" si="132"/>
        <v>Present</v>
      </c>
      <c r="EB126" s="62" t="str">
        <f t="shared" si="133"/>
        <v>P-S1_Onsite</v>
      </c>
      <c r="EC126" s="114" t="str">
        <f t="shared" si="70"/>
        <v>P-2, 
A-0, 
No Data-3</v>
      </c>
      <c r="ED126" s="114" t="str">
        <f t="shared" si="71"/>
        <v>P-3, 
A-0, 
No Data-2</v>
      </c>
      <c r="EE126" s="114" t="str">
        <f t="shared" si="134"/>
        <v>P-S2_Onsite</v>
      </c>
      <c r="EF126" s="114" t="str">
        <f t="shared" si="135"/>
        <v>P-S2_Onsite</v>
      </c>
      <c r="EG126" s="114" t="str">
        <f t="shared" si="136"/>
        <v>P-S2_Onsite</v>
      </c>
      <c r="EH126" s="114" t="str">
        <f t="shared" si="137"/>
        <v>P-S1_Onsite</v>
      </c>
      <c r="EI126" s="114" t="str">
        <f t="shared" si="138"/>
        <v>P-S1_Onsite</v>
      </c>
      <c r="EJ126" s="114" t="str">
        <f t="shared" si="139"/>
        <v>P-5, A-0, No Data-0</v>
      </c>
      <c r="EK126" s="114" t="s">
        <v>10453</v>
      </c>
      <c r="EL126" s="114">
        <v>29.5</v>
      </c>
      <c r="EM126" s="114">
        <v>9</v>
      </c>
      <c r="EN126" s="114">
        <v>51</v>
      </c>
      <c r="EO126" s="114">
        <v>89.5</v>
      </c>
      <c r="EP126" s="114" t="s">
        <v>7217</v>
      </c>
      <c r="EQ126" s="114" t="s">
        <v>1054</v>
      </c>
      <c r="ER126" s="114" t="s">
        <v>2074</v>
      </c>
      <c r="ES126" s="114"/>
      <c r="ET126" s="30" t="s">
        <v>2074</v>
      </c>
    </row>
    <row r="127" spans="1:150" x14ac:dyDescent="0.25">
      <c r="A127" s="114">
        <v>124</v>
      </c>
      <c r="B127" s="114" t="s">
        <v>7224</v>
      </c>
      <c r="C127" s="80" t="s">
        <v>3890</v>
      </c>
      <c r="D127" s="30" t="s">
        <v>3891</v>
      </c>
      <c r="E127" s="30" t="s">
        <v>3892</v>
      </c>
      <c r="F127" s="33" t="s">
        <v>7202</v>
      </c>
      <c r="G127" s="30" t="s">
        <v>3893</v>
      </c>
      <c r="H127" s="143">
        <v>15</v>
      </c>
      <c r="I127" s="143">
        <v>15</v>
      </c>
      <c r="J127" s="143">
        <v>19</v>
      </c>
      <c r="K127" s="143">
        <v>15</v>
      </c>
      <c r="L127" s="143">
        <v>64</v>
      </c>
      <c r="M127" s="143">
        <v>65</v>
      </c>
      <c r="N127" s="40" t="s">
        <v>7314</v>
      </c>
      <c r="O127" s="40" t="s">
        <v>1593</v>
      </c>
      <c r="P127" s="13" t="str">
        <f t="shared" si="72"/>
        <v>2025EM1100124-MDSDF401</v>
      </c>
      <c r="Q127" s="40" t="str">
        <f t="shared" si="73"/>
        <v>0 missed</v>
      </c>
      <c r="R127" s="40" t="str">
        <f t="shared" si="74"/>
        <v>0 missed</v>
      </c>
      <c r="S127" s="40">
        <f t="shared" si="75"/>
        <v>3</v>
      </c>
      <c r="T127" s="40">
        <f t="shared" si="76"/>
        <v>1</v>
      </c>
      <c r="U127" s="41">
        <f t="shared" si="77"/>
        <v>1</v>
      </c>
      <c r="V127" s="41">
        <f t="shared" si="78"/>
        <v>1</v>
      </c>
      <c r="W127" s="40" t="str">
        <f t="shared" si="79"/>
        <v>0 missed</v>
      </c>
      <c r="X127" s="113">
        <f t="shared" si="80"/>
        <v>4</v>
      </c>
      <c r="Y127" s="13">
        <f t="shared" si="81"/>
        <v>1</v>
      </c>
      <c r="Z127" s="13" t="str">
        <f t="shared" si="82"/>
        <v>Q-3 A-1 || Q Total-3, A Total-1</v>
      </c>
      <c r="AA127" s="113" t="str" cm="1">
        <f t="array" ref="AA127">IFERROR(INDEX('Attendance-Slot-1'!$Q$2:$Q$1112,MATCH(1,('Attendance-Slot-1'!$A$2:$A$1112=$C127)*('Attendance-Slot-1'!$G$2:$G$1112=AA$2),0)),"No Data")</f>
        <v>No Data</v>
      </c>
      <c r="AB127" s="113" t="str" cm="1">
        <f t="array" ref="AB127">IFERROR(INDEX('Attendance-Slot-2'!$Q$2:$Q$2595,MATCH(1,('Attendance-Slot-2'!$A$2:$A$2595=$C127)*('Attendance-Slot-2'!$G$2:$G$2595=AA$2),0)),"No Data")</f>
        <v>P-S2_Onsite</v>
      </c>
      <c r="AC127" s="133">
        <f>VLOOKUP($P127,'Written Exam Marks'!$H:$Q,10,FALSE)</f>
        <v>13.5</v>
      </c>
      <c r="AD127" s="133">
        <f>VLOOKUP($P127,'Written Exam Marks'!$H:$Q,9,FALSE)</f>
        <v>35</v>
      </c>
      <c r="AE127" s="113" t="str">
        <f t="shared" si="83"/>
        <v>Present</v>
      </c>
      <c r="AF127" s="113" t="str">
        <f t="shared" si="84"/>
        <v>P-S2_Onsite</v>
      </c>
      <c r="AG127" s="146">
        <v>9.5</v>
      </c>
      <c r="AH127" s="146">
        <v>9</v>
      </c>
      <c r="AI127" s="146">
        <v>10</v>
      </c>
      <c r="AJ127" s="146">
        <v>10</v>
      </c>
      <c r="AK127" s="146">
        <v>10</v>
      </c>
      <c r="AL127" s="146">
        <v>10</v>
      </c>
      <c r="AM127" s="146">
        <v>58.5</v>
      </c>
      <c r="AN127" s="146">
        <v>60</v>
      </c>
      <c r="AO127" s="43" t="s">
        <v>7336</v>
      </c>
      <c r="AP127" s="43" t="s">
        <v>1598</v>
      </c>
      <c r="AQ127" s="50" t="str">
        <f t="shared" si="85"/>
        <v>2025EM1100124-MDSDF402</v>
      </c>
      <c r="AR127" s="43" t="str">
        <f t="shared" si="86"/>
        <v>0 missed</v>
      </c>
      <c r="AS127" s="47" t="s">
        <v>7342</v>
      </c>
      <c r="AT127" s="43">
        <f t="shared" si="87"/>
        <v>6</v>
      </c>
      <c r="AU127" s="48" t="s">
        <v>7342</v>
      </c>
      <c r="AV127" s="49">
        <f t="shared" si="88"/>
        <v>1</v>
      </c>
      <c r="AW127" s="48" t="s">
        <v>7342</v>
      </c>
      <c r="AX127" s="43" t="str">
        <f t="shared" si="89"/>
        <v>0 missed</v>
      </c>
      <c r="AY127" s="42">
        <f t="shared" si="90"/>
        <v>6</v>
      </c>
      <c r="AZ127" s="50">
        <f t="shared" si="91"/>
        <v>1</v>
      </c>
      <c r="BA127" s="50" t="str">
        <f t="shared" si="92"/>
        <v>Q-6 A-- || Q Total-6, A Total-0</v>
      </c>
      <c r="BB127" s="42" t="str" cm="1">
        <f t="array" ref="BB127">IFERROR(INDEX('Attendance-Slot-1'!$Q$2:$Q$1112,MATCH(1,('Attendance-Slot-1'!$A$2:$A$1112=$C127)*('Attendance-Slot-1'!$G$2:$G$1112=BB$2),0)),"No Data")</f>
        <v>No Data</v>
      </c>
      <c r="BC127" s="42" t="str" cm="1">
        <f t="array" ref="BC127">IFERROR(INDEX('Attendance-Slot-2'!$Q$2:$Q$2595,MATCH(1,('Attendance-Slot-2'!$A$2:$A$2595=$C127)*('Attendance-Slot-2'!$G$2:$G$2595=BB$2),0)),"No Data")</f>
        <v>P-S2_Onsite</v>
      </c>
      <c r="BD127" s="134">
        <f>VLOOKUP($AQ127,'Written Exam Marks'!$H:$Q,10,FALSE)</f>
        <v>22</v>
      </c>
      <c r="BE127" s="134">
        <f>VLOOKUP($AQ127,'Written Exam Marks'!$H:$Q,9,FALSE)</f>
        <v>40</v>
      </c>
      <c r="BF127" s="42" t="str">
        <f t="shared" si="93"/>
        <v>Present</v>
      </c>
      <c r="BG127" s="42" t="str">
        <f t="shared" si="94"/>
        <v>P-S2_Onsite</v>
      </c>
      <c r="BH127" s="147">
        <v>19</v>
      </c>
      <c r="BI127" s="147">
        <v>22</v>
      </c>
      <c r="BJ127" s="147">
        <v>41</v>
      </c>
      <c r="BK127" s="147">
        <v>60</v>
      </c>
      <c r="BL127" s="52" t="s">
        <v>3697</v>
      </c>
      <c r="BM127" s="52" t="s">
        <v>1606</v>
      </c>
      <c r="BN127" s="57" t="str">
        <f t="shared" si="95"/>
        <v>2025EM1100124-MDSDF403</v>
      </c>
      <c r="BO127" s="52" t="str">
        <f t="shared" si="96"/>
        <v>0 missed</v>
      </c>
      <c r="BP127" s="52" t="str">
        <f t="shared" si="97"/>
        <v>0 missed</v>
      </c>
      <c r="BQ127" s="52">
        <f t="shared" si="98"/>
        <v>1</v>
      </c>
      <c r="BR127" s="52">
        <f t="shared" si="99"/>
        <v>1</v>
      </c>
      <c r="BS127" s="56">
        <f t="shared" si="100"/>
        <v>1</v>
      </c>
      <c r="BT127" s="56">
        <f t="shared" si="101"/>
        <v>1</v>
      </c>
      <c r="BU127" s="52" t="str">
        <f t="shared" si="102"/>
        <v>0 missed</v>
      </c>
      <c r="BV127" s="51">
        <f t="shared" si="103"/>
        <v>2</v>
      </c>
      <c r="BW127" s="57">
        <f t="shared" si="104"/>
        <v>1</v>
      </c>
      <c r="BX127" s="57" t="str">
        <f t="shared" si="105"/>
        <v>Q-1 A-1 || Q Total-1, A Total-1</v>
      </c>
      <c r="BY127" s="51" t="str" cm="1">
        <f t="array" ref="BY127">IFERROR(INDEX('Attendance-Slot-1'!$Q$2:$Q$1112,MATCH(1,('Attendance-Slot-1'!$A$2:$A$1112=$C127)*('Attendance-Slot-1'!$G$2:$G$1112=BY$2),0)),"No Data")</f>
        <v>No Data</v>
      </c>
      <c r="BZ127" s="51" t="str" cm="1">
        <f t="array" ref="BZ127">IFERROR(INDEX('Attendance-Slot-2'!$Q$2:$Q$2595,MATCH(1,('Attendance-Slot-2'!$A$2:$A$2595=$C127)*('Attendance-Slot-2'!$G$2:$G$2595=BY$2),0)),"No Data")</f>
        <v>P-S2_Onsite</v>
      </c>
      <c r="CA127" s="135">
        <f>VLOOKUP($BN127,'Written Exam Marks'!$H:$Q,10,FALSE)</f>
        <v>12.5</v>
      </c>
      <c r="CB127" s="135">
        <f>VLOOKUP($BN127,'Written Exam Marks'!$H:$Q,9,FALSE)</f>
        <v>40</v>
      </c>
      <c r="CC127" s="51" t="str">
        <f t="shared" si="106"/>
        <v>Present</v>
      </c>
      <c r="CD127" s="51" t="str">
        <f t="shared" si="107"/>
        <v>P-S2_Onsite</v>
      </c>
      <c r="CE127" s="29">
        <v>18</v>
      </c>
      <c r="CF127" s="29">
        <v>19</v>
      </c>
      <c r="CG127" s="29">
        <v>18</v>
      </c>
      <c r="CH127" s="29">
        <v>55</v>
      </c>
      <c r="CI127" s="29">
        <v>60</v>
      </c>
      <c r="CJ127" s="61" t="s">
        <v>7343</v>
      </c>
      <c r="CK127" s="61" t="s">
        <v>1613</v>
      </c>
      <c r="CL127" s="10" t="str">
        <f t="shared" si="108"/>
        <v>2025EM1100124-MDSDF404</v>
      </c>
      <c r="CM127" s="61" t="str">
        <f t="shared" si="109"/>
        <v>0 missed</v>
      </c>
      <c r="CN127" s="61" t="str">
        <f t="shared" si="110"/>
        <v>0 missed</v>
      </c>
      <c r="CO127" s="111">
        <f t="shared" si="111"/>
        <v>2</v>
      </c>
      <c r="CP127" s="111">
        <f t="shared" si="112"/>
        <v>1</v>
      </c>
      <c r="CQ127" s="9">
        <f t="shared" si="113"/>
        <v>1</v>
      </c>
      <c r="CR127" s="9">
        <f t="shared" si="114"/>
        <v>1</v>
      </c>
      <c r="CS127" s="61" t="str">
        <f t="shared" si="115"/>
        <v>0 missed</v>
      </c>
      <c r="CT127" s="111">
        <f t="shared" si="116"/>
        <v>3</v>
      </c>
      <c r="CU127" s="10">
        <f t="shared" si="117"/>
        <v>1</v>
      </c>
      <c r="CV127" s="10" t="str">
        <f t="shared" si="118"/>
        <v>Q-2 A-1 || Q Total-2, A Total-1</v>
      </c>
      <c r="CW127" s="111" t="str" cm="1">
        <f t="array" ref="CW127">IFERROR(INDEX('Attendance-Slot-1'!$Q$2:$Q$1112,MATCH(1,('Attendance-Slot-1'!$A$2:$A$1112=$C127)*('Attendance-Slot-1'!$G$2:$G$1112=CW$2),0)),"No Data")</f>
        <v>No Data</v>
      </c>
      <c r="CX127" s="111" t="str" cm="1">
        <f t="array" ref="CX127">IFERROR(INDEX('Attendance-Slot-2'!$Q$2:$Q$2595,MATCH(1,('Attendance-Slot-2'!$A$2:$A$2595=$C127)*('Attendance-Slot-2'!$G$2:$G$2595=CW$2),0)),"No Data")</f>
        <v>P-S2_Onsite</v>
      </c>
      <c r="CY127" s="136">
        <f>VLOOKUP($CL127,'Written Exam Marks'!$H:$Q,10,FALSE)</f>
        <v>10.5</v>
      </c>
      <c r="CZ127" s="136">
        <f>VLOOKUP($CL127,'Written Exam Marks'!$H:$Q,9,FALSE)</f>
        <v>40</v>
      </c>
      <c r="DA127" s="111" t="str">
        <f t="shared" si="119"/>
        <v>Present</v>
      </c>
      <c r="DB127" s="111" t="str">
        <f t="shared" si="120"/>
        <v>P-S2_Onsite</v>
      </c>
      <c r="DC127" s="148">
        <v>5.5</v>
      </c>
      <c r="DD127" s="148">
        <v>7.375</v>
      </c>
      <c r="DE127" s="148">
        <v>7</v>
      </c>
      <c r="DF127" s="148">
        <v>10</v>
      </c>
      <c r="DG127" s="148">
        <v>19</v>
      </c>
      <c r="DH127" s="148">
        <v>48.875</v>
      </c>
      <c r="DI127" s="148">
        <v>65</v>
      </c>
      <c r="DJ127" s="66" t="s">
        <v>7351</v>
      </c>
      <c r="DK127" s="66" t="s">
        <v>1631</v>
      </c>
      <c r="DL127" s="68" t="str">
        <f t="shared" si="121"/>
        <v>2025EM1100124-MDSDF406</v>
      </c>
      <c r="DM127" s="66" t="str">
        <f t="shared" si="122"/>
        <v>0 missed</v>
      </c>
      <c r="DN127" s="66" t="str">
        <f t="shared" si="123"/>
        <v>0 missed</v>
      </c>
      <c r="DO127" s="62">
        <f t="shared" si="124"/>
        <v>3</v>
      </c>
      <c r="DP127" s="62">
        <f t="shared" si="125"/>
        <v>2</v>
      </c>
      <c r="DQ127" s="67">
        <f t="shared" si="126"/>
        <v>1</v>
      </c>
      <c r="DR127" s="67">
        <f t="shared" si="127"/>
        <v>1</v>
      </c>
      <c r="DS127" s="66" t="str">
        <f t="shared" si="128"/>
        <v>0 missed</v>
      </c>
      <c r="DT127" s="62">
        <f t="shared" si="129"/>
        <v>5</v>
      </c>
      <c r="DU127" s="68">
        <f t="shared" si="130"/>
        <v>1</v>
      </c>
      <c r="DV127" s="68" t="str">
        <f t="shared" si="131"/>
        <v>Q-3 A-2 || Q Total-3, A Total-2</v>
      </c>
      <c r="DW127" s="62" t="str" cm="1">
        <f t="array" ref="DW127">IFERROR(INDEX('Attendance-Slot-1'!$Q$2:$Q$1112,MATCH(1,('Attendance-Slot-1'!$A$2:$A$1112=$C127)*('Attendance-Slot-1'!$G$2:$G$1112=DW$2),0)),"No Data")</f>
        <v>No Data</v>
      </c>
      <c r="DX127" s="62" t="str" cm="1">
        <f t="array" ref="DX127">IFERROR(INDEX('Attendance-Slot-2'!$Q$2:$Q$2595,MATCH(1,('Attendance-Slot-2'!$A$2:$A$2595=$C127)*('Attendance-Slot-2'!$G$2:$G$2595=DW$2),0)),"No Data")</f>
        <v>P-S2_Onsite</v>
      </c>
      <c r="DY127" s="137">
        <f>VLOOKUP($DL127,'Written Exam Marks'!$H:$Q,10,FALSE)</f>
        <v>15.5</v>
      </c>
      <c r="DZ127" s="137">
        <f>VLOOKUP($DL127,'Written Exam Marks'!$H:$Q,9,FALSE)</f>
        <v>35</v>
      </c>
      <c r="EA127" s="62" t="str">
        <f t="shared" si="132"/>
        <v>Present</v>
      </c>
      <c r="EB127" s="62" t="str">
        <f t="shared" si="133"/>
        <v>P-S2_Onsite</v>
      </c>
      <c r="EC127" s="114" t="str">
        <f t="shared" si="70"/>
        <v>P-0, 
A-0, 
No Data-5</v>
      </c>
      <c r="ED127" s="114" t="str">
        <f t="shared" si="71"/>
        <v>P-5, 
A-0, 
No Data-0</v>
      </c>
      <c r="EE127" s="114" t="str">
        <f t="shared" si="134"/>
        <v>P-S2_Onsite</v>
      </c>
      <c r="EF127" s="114" t="str">
        <f t="shared" si="135"/>
        <v>P-S2_Onsite</v>
      </c>
      <c r="EG127" s="114" t="str">
        <f t="shared" si="136"/>
        <v>P-S2_Onsite</v>
      </c>
      <c r="EH127" s="114" t="str">
        <f t="shared" si="137"/>
        <v>P-S2_Onsite</v>
      </c>
      <c r="EI127" s="114" t="str">
        <f t="shared" si="138"/>
        <v>P-S2_Onsite</v>
      </c>
      <c r="EJ127" s="114" t="str">
        <f t="shared" si="139"/>
        <v>P-5, A-0, No Data-0</v>
      </c>
      <c r="EK127" s="114" t="s">
        <v>10453</v>
      </c>
      <c r="EL127" s="114">
        <v>27.5</v>
      </c>
      <c r="EM127" s="114">
        <v>10</v>
      </c>
      <c r="EN127" s="114">
        <v>36</v>
      </c>
      <c r="EO127" s="114">
        <v>73.5</v>
      </c>
      <c r="EP127" s="114" t="s">
        <v>7217</v>
      </c>
      <c r="EQ127" s="114" t="s">
        <v>1054</v>
      </c>
      <c r="ER127" s="114" t="s">
        <v>3890</v>
      </c>
      <c r="ES127" s="114"/>
      <c r="ET127" s="30" t="s">
        <v>3890</v>
      </c>
    </row>
    <row r="128" spans="1:150" x14ac:dyDescent="0.25">
      <c r="A128" s="114">
        <v>125</v>
      </c>
      <c r="B128" s="114" t="s">
        <v>7224</v>
      </c>
      <c r="C128" s="80" t="s">
        <v>3894</v>
      </c>
      <c r="D128" s="30" t="s">
        <v>3895</v>
      </c>
      <c r="E128" s="30" t="s">
        <v>3896</v>
      </c>
      <c r="F128" s="33" t="s">
        <v>7201</v>
      </c>
      <c r="G128" s="30" t="s">
        <v>3897</v>
      </c>
      <c r="H128" s="143">
        <v>14</v>
      </c>
      <c r="I128" s="143">
        <v>15</v>
      </c>
      <c r="J128" s="143">
        <v>17</v>
      </c>
      <c r="K128" s="143">
        <v>15</v>
      </c>
      <c r="L128" s="143">
        <v>61</v>
      </c>
      <c r="M128" s="143">
        <v>65</v>
      </c>
      <c r="N128" s="40" t="s">
        <v>7314</v>
      </c>
      <c r="O128" s="40" t="s">
        <v>1593</v>
      </c>
      <c r="P128" s="13" t="str">
        <f t="shared" si="72"/>
        <v>2025EM1100125-MDSDF401</v>
      </c>
      <c r="Q128" s="40" t="str">
        <f t="shared" si="73"/>
        <v>0 missed</v>
      </c>
      <c r="R128" s="40" t="str">
        <f t="shared" si="74"/>
        <v>0 missed</v>
      </c>
      <c r="S128" s="40">
        <f t="shared" si="75"/>
        <v>3</v>
      </c>
      <c r="T128" s="40">
        <f t="shared" si="76"/>
        <v>1</v>
      </c>
      <c r="U128" s="41">
        <f t="shared" si="77"/>
        <v>1</v>
      </c>
      <c r="V128" s="41">
        <f t="shared" si="78"/>
        <v>1</v>
      </c>
      <c r="W128" s="40" t="str">
        <f t="shared" si="79"/>
        <v>0 missed</v>
      </c>
      <c r="X128" s="113">
        <f t="shared" si="80"/>
        <v>4</v>
      </c>
      <c r="Y128" s="13">
        <f t="shared" si="81"/>
        <v>1</v>
      </c>
      <c r="Z128" s="13" t="str">
        <f t="shared" si="82"/>
        <v>Q-3 A-1 || Q Total-3, A Total-1</v>
      </c>
      <c r="AA128" s="113" t="str" cm="1">
        <f t="array" ref="AA128">IFERROR(INDEX('Attendance-Slot-1'!$Q$2:$Q$1112,MATCH(1,('Attendance-Slot-1'!$A$2:$A$1112=$C128)*('Attendance-Slot-1'!$G$2:$G$1112=AA$2),0)),"No Data")</f>
        <v>No Data</v>
      </c>
      <c r="AB128" s="113" t="str" cm="1">
        <f t="array" ref="AB128">IFERROR(INDEX('Attendance-Slot-2'!$Q$2:$Q$2595,MATCH(1,('Attendance-Slot-2'!$A$2:$A$2595=$C128)*('Attendance-Slot-2'!$G$2:$G$2595=AA$2),0)),"No Data")</f>
        <v>P-S2_Onsite</v>
      </c>
      <c r="AC128" s="133">
        <f>VLOOKUP($P128,'Written Exam Marks'!$H:$Q,10,FALSE)</f>
        <v>25.5</v>
      </c>
      <c r="AD128" s="133">
        <f>VLOOKUP($P128,'Written Exam Marks'!$H:$Q,9,FALSE)</f>
        <v>35</v>
      </c>
      <c r="AE128" s="113" t="str">
        <f t="shared" si="83"/>
        <v>Present</v>
      </c>
      <c r="AF128" s="113" t="str">
        <f t="shared" si="84"/>
        <v>P-S2_Onsite</v>
      </c>
      <c r="AG128" s="146">
        <v>9</v>
      </c>
      <c r="AH128" s="146">
        <v>8</v>
      </c>
      <c r="AI128" s="146">
        <v>10</v>
      </c>
      <c r="AJ128" s="146">
        <v>9</v>
      </c>
      <c r="AK128" s="146">
        <v>10</v>
      </c>
      <c r="AL128" s="146">
        <v>10</v>
      </c>
      <c r="AM128" s="146">
        <v>56</v>
      </c>
      <c r="AN128" s="146">
        <v>60</v>
      </c>
      <c r="AO128" s="43" t="s">
        <v>7336</v>
      </c>
      <c r="AP128" s="43" t="s">
        <v>1598</v>
      </c>
      <c r="AQ128" s="50" t="str">
        <f t="shared" si="85"/>
        <v>2025EM1100125-MDSDF402</v>
      </c>
      <c r="AR128" s="43" t="str">
        <f t="shared" si="86"/>
        <v>0 missed</v>
      </c>
      <c r="AS128" s="47" t="s">
        <v>7342</v>
      </c>
      <c r="AT128" s="43">
        <f t="shared" si="87"/>
        <v>6</v>
      </c>
      <c r="AU128" s="48" t="s">
        <v>7342</v>
      </c>
      <c r="AV128" s="49">
        <f t="shared" si="88"/>
        <v>1</v>
      </c>
      <c r="AW128" s="48" t="s">
        <v>7342</v>
      </c>
      <c r="AX128" s="43" t="str">
        <f t="shared" si="89"/>
        <v>0 missed</v>
      </c>
      <c r="AY128" s="42">
        <f t="shared" si="90"/>
        <v>6</v>
      </c>
      <c r="AZ128" s="50">
        <f t="shared" si="91"/>
        <v>1</v>
      </c>
      <c r="BA128" s="50" t="str">
        <f t="shared" si="92"/>
        <v>Q-6 A-- || Q Total-6, A Total-0</v>
      </c>
      <c r="BB128" s="42" t="str" cm="1">
        <f t="array" ref="BB128">IFERROR(INDEX('Attendance-Slot-1'!$Q$2:$Q$1112,MATCH(1,('Attendance-Slot-1'!$A$2:$A$1112=$C128)*('Attendance-Slot-1'!$G$2:$G$1112=BB$2),0)),"No Data")</f>
        <v>No Data</v>
      </c>
      <c r="BC128" s="42" t="str" cm="1">
        <f t="array" ref="BC128">IFERROR(INDEX('Attendance-Slot-2'!$Q$2:$Q$2595,MATCH(1,('Attendance-Slot-2'!$A$2:$A$2595=$C128)*('Attendance-Slot-2'!$G$2:$G$2595=BB$2),0)),"No Data")</f>
        <v>P-S2_Onsite</v>
      </c>
      <c r="BD128" s="134">
        <f>VLOOKUP($AQ128,'Written Exam Marks'!$H:$Q,10,FALSE)</f>
        <v>30</v>
      </c>
      <c r="BE128" s="134">
        <f>VLOOKUP($AQ128,'Written Exam Marks'!$H:$Q,9,FALSE)</f>
        <v>40</v>
      </c>
      <c r="BF128" s="42" t="str">
        <f t="shared" si="93"/>
        <v>Present</v>
      </c>
      <c r="BG128" s="42" t="str">
        <f t="shared" si="94"/>
        <v>P-S2_Onsite</v>
      </c>
      <c r="BH128" s="147">
        <v>20</v>
      </c>
      <c r="BI128" s="147">
        <v>17</v>
      </c>
      <c r="BJ128" s="147">
        <v>37</v>
      </c>
      <c r="BK128" s="147">
        <v>60</v>
      </c>
      <c r="BL128" s="52" t="s">
        <v>3697</v>
      </c>
      <c r="BM128" s="52" t="s">
        <v>1606</v>
      </c>
      <c r="BN128" s="57" t="str">
        <f t="shared" si="95"/>
        <v>2025EM1100125-MDSDF403</v>
      </c>
      <c r="BO128" s="52" t="str">
        <f t="shared" si="96"/>
        <v>0 missed</v>
      </c>
      <c r="BP128" s="52" t="str">
        <f t="shared" si="97"/>
        <v>0 missed</v>
      </c>
      <c r="BQ128" s="52">
        <f t="shared" si="98"/>
        <v>1</v>
      </c>
      <c r="BR128" s="52">
        <f t="shared" si="99"/>
        <v>1</v>
      </c>
      <c r="BS128" s="56">
        <f t="shared" si="100"/>
        <v>1</v>
      </c>
      <c r="BT128" s="56">
        <f t="shared" si="101"/>
        <v>1</v>
      </c>
      <c r="BU128" s="52" t="str">
        <f t="shared" si="102"/>
        <v>0 missed</v>
      </c>
      <c r="BV128" s="51">
        <f t="shared" si="103"/>
        <v>2</v>
      </c>
      <c r="BW128" s="57">
        <f t="shared" si="104"/>
        <v>1</v>
      </c>
      <c r="BX128" s="57" t="str">
        <f t="shared" si="105"/>
        <v>Q-1 A-1 || Q Total-1, A Total-1</v>
      </c>
      <c r="BY128" s="51" t="str" cm="1">
        <f t="array" ref="BY128">IFERROR(INDEX('Attendance-Slot-1'!$Q$2:$Q$1112,MATCH(1,('Attendance-Slot-1'!$A$2:$A$1112=$C128)*('Attendance-Slot-1'!$G$2:$G$1112=BY$2),0)),"No Data")</f>
        <v>No Data</v>
      </c>
      <c r="BZ128" s="51" t="str" cm="1">
        <f t="array" ref="BZ128">IFERROR(INDEX('Attendance-Slot-2'!$Q$2:$Q$2595,MATCH(1,('Attendance-Slot-2'!$A$2:$A$2595=$C128)*('Attendance-Slot-2'!$G$2:$G$2595=BY$2),0)),"No Data")</f>
        <v>P-S2_Onsite</v>
      </c>
      <c r="CA128" s="135">
        <f>VLOOKUP($BN128,'Written Exam Marks'!$H:$Q,10,FALSE)</f>
        <v>19.5</v>
      </c>
      <c r="CB128" s="135">
        <f>VLOOKUP($BN128,'Written Exam Marks'!$H:$Q,9,FALSE)</f>
        <v>40</v>
      </c>
      <c r="CC128" s="51" t="str">
        <f t="shared" si="106"/>
        <v>Present</v>
      </c>
      <c r="CD128" s="51" t="str">
        <f t="shared" si="107"/>
        <v>P-S2_Onsite</v>
      </c>
      <c r="CE128" s="29">
        <v>17</v>
      </c>
      <c r="CF128" s="29">
        <v>20</v>
      </c>
      <c r="CG128" s="29">
        <v>17</v>
      </c>
      <c r="CH128" s="29">
        <v>54</v>
      </c>
      <c r="CI128" s="29">
        <v>60</v>
      </c>
      <c r="CJ128" s="61" t="s">
        <v>7343</v>
      </c>
      <c r="CK128" s="61" t="s">
        <v>1613</v>
      </c>
      <c r="CL128" s="10" t="str">
        <f t="shared" si="108"/>
        <v>2025EM1100125-MDSDF404</v>
      </c>
      <c r="CM128" s="61" t="str">
        <f t="shared" si="109"/>
        <v>0 missed</v>
      </c>
      <c r="CN128" s="61" t="str">
        <f t="shared" si="110"/>
        <v>0 missed</v>
      </c>
      <c r="CO128" s="111">
        <f t="shared" si="111"/>
        <v>2</v>
      </c>
      <c r="CP128" s="111">
        <f t="shared" si="112"/>
        <v>1</v>
      </c>
      <c r="CQ128" s="9">
        <f t="shared" si="113"/>
        <v>1</v>
      </c>
      <c r="CR128" s="9">
        <f t="shared" si="114"/>
        <v>1</v>
      </c>
      <c r="CS128" s="61" t="str">
        <f t="shared" si="115"/>
        <v>0 missed</v>
      </c>
      <c r="CT128" s="111">
        <f t="shared" si="116"/>
        <v>3</v>
      </c>
      <c r="CU128" s="10">
        <f t="shared" si="117"/>
        <v>1</v>
      </c>
      <c r="CV128" s="10" t="str">
        <f t="shared" si="118"/>
        <v>Q-2 A-1 || Q Total-2, A Total-1</v>
      </c>
      <c r="CW128" s="111" t="str" cm="1">
        <f t="array" ref="CW128">IFERROR(INDEX('Attendance-Slot-1'!$Q$2:$Q$1112,MATCH(1,('Attendance-Slot-1'!$A$2:$A$1112=$C128)*('Attendance-Slot-1'!$G$2:$G$1112=CW$2),0)),"No Data")</f>
        <v>No Data</v>
      </c>
      <c r="CX128" s="111" t="str" cm="1">
        <f t="array" ref="CX128">IFERROR(INDEX('Attendance-Slot-2'!$Q$2:$Q$2595,MATCH(1,('Attendance-Slot-2'!$A$2:$A$2595=$C128)*('Attendance-Slot-2'!$G$2:$G$2595=CW$2),0)),"No Data")</f>
        <v>P-S2_Onsite</v>
      </c>
      <c r="CY128" s="136">
        <f>VLOOKUP($CL128,'Written Exam Marks'!$H:$Q,10,FALSE)</f>
        <v>26</v>
      </c>
      <c r="CZ128" s="136">
        <f>VLOOKUP($CL128,'Written Exam Marks'!$H:$Q,9,FALSE)</f>
        <v>40</v>
      </c>
      <c r="DA128" s="111" t="str">
        <f t="shared" si="119"/>
        <v>Present</v>
      </c>
      <c r="DB128" s="111" t="str">
        <f t="shared" si="120"/>
        <v>P-S2_Onsite</v>
      </c>
      <c r="DC128" s="148">
        <v>5.5</v>
      </c>
      <c r="DD128" s="148">
        <v>7</v>
      </c>
      <c r="DE128" s="148">
        <v>9</v>
      </c>
      <c r="DF128" s="148">
        <v>14</v>
      </c>
      <c r="DG128" s="148">
        <v>18</v>
      </c>
      <c r="DH128" s="148">
        <v>53.5</v>
      </c>
      <c r="DI128" s="148">
        <v>65</v>
      </c>
      <c r="DJ128" s="66" t="s">
        <v>7351</v>
      </c>
      <c r="DK128" s="66" t="s">
        <v>1631</v>
      </c>
      <c r="DL128" s="68" t="str">
        <f t="shared" si="121"/>
        <v>2025EM1100125-MDSDF406</v>
      </c>
      <c r="DM128" s="66" t="str">
        <f t="shared" si="122"/>
        <v>0 missed</v>
      </c>
      <c r="DN128" s="66" t="str">
        <f t="shared" si="123"/>
        <v>0 missed</v>
      </c>
      <c r="DO128" s="62">
        <f t="shared" si="124"/>
        <v>3</v>
      </c>
      <c r="DP128" s="62">
        <f t="shared" si="125"/>
        <v>2</v>
      </c>
      <c r="DQ128" s="67">
        <f t="shared" si="126"/>
        <v>1</v>
      </c>
      <c r="DR128" s="67">
        <f t="shared" si="127"/>
        <v>1</v>
      </c>
      <c r="DS128" s="66" t="str">
        <f t="shared" si="128"/>
        <v>0 missed</v>
      </c>
      <c r="DT128" s="62">
        <f t="shared" si="129"/>
        <v>5</v>
      </c>
      <c r="DU128" s="68">
        <f t="shared" si="130"/>
        <v>1</v>
      </c>
      <c r="DV128" s="68" t="str">
        <f t="shared" si="131"/>
        <v>Q-3 A-2 || Q Total-3, A Total-2</v>
      </c>
      <c r="DW128" s="62" t="str" cm="1">
        <f t="array" ref="DW128">IFERROR(INDEX('Attendance-Slot-1'!$Q$2:$Q$1112,MATCH(1,('Attendance-Slot-1'!$A$2:$A$1112=$C128)*('Attendance-Slot-1'!$G$2:$G$1112=DW$2),0)),"No Data")</f>
        <v>No Data</v>
      </c>
      <c r="DX128" s="62" t="str" cm="1">
        <f t="array" ref="DX128">IFERROR(INDEX('Attendance-Slot-2'!$Q$2:$Q$2595,MATCH(1,('Attendance-Slot-2'!$A$2:$A$2595=$C128)*('Attendance-Slot-2'!$G$2:$G$2595=DW$2),0)),"No Data")</f>
        <v>P-S2_Onsite</v>
      </c>
      <c r="DY128" s="137">
        <f>VLOOKUP($DL128,'Written Exam Marks'!$H:$Q,10,FALSE)</f>
        <v>22.5</v>
      </c>
      <c r="DZ128" s="137">
        <f>VLOOKUP($DL128,'Written Exam Marks'!$H:$Q,9,FALSE)</f>
        <v>35</v>
      </c>
      <c r="EA128" s="62" t="str">
        <f t="shared" si="132"/>
        <v>Present</v>
      </c>
      <c r="EB128" s="62" t="str">
        <f t="shared" si="133"/>
        <v>P-S2_Onsite</v>
      </c>
      <c r="EC128" s="114" t="str">
        <f t="shared" si="70"/>
        <v>P-0, 
A-0, 
No Data-5</v>
      </c>
      <c r="ED128" s="114" t="str">
        <f t="shared" si="71"/>
        <v>P-5, 
A-0, 
No Data-0</v>
      </c>
      <c r="EE128" s="114" t="str">
        <f t="shared" si="134"/>
        <v>P-S2_Onsite</v>
      </c>
      <c r="EF128" s="114" t="str">
        <f t="shared" si="135"/>
        <v>P-S2_Onsite</v>
      </c>
      <c r="EG128" s="114" t="str">
        <f t="shared" si="136"/>
        <v>P-S2_Onsite</v>
      </c>
      <c r="EH128" s="114" t="str">
        <f t="shared" si="137"/>
        <v>P-S2_Onsite</v>
      </c>
      <c r="EI128" s="114" t="str">
        <f t="shared" si="138"/>
        <v>P-S2_Onsite</v>
      </c>
      <c r="EJ128" s="114" t="str">
        <f t="shared" si="139"/>
        <v>P-5, A-0, No Data-0</v>
      </c>
      <c r="EK128" s="114" t="s">
        <v>10453</v>
      </c>
      <c r="EL128" s="114">
        <v>29</v>
      </c>
      <c r="EM128" s="114">
        <v>10</v>
      </c>
      <c r="EN128" s="114">
        <v>58</v>
      </c>
      <c r="EO128" s="114">
        <v>97</v>
      </c>
      <c r="EP128" s="114" t="s">
        <v>7217</v>
      </c>
      <c r="EQ128" s="114" t="s">
        <v>1054</v>
      </c>
      <c r="ER128" s="114" t="s">
        <v>3894</v>
      </c>
      <c r="ES128" s="114"/>
      <c r="ET128" s="30" t="s">
        <v>3894</v>
      </c>
    </row>
    <row r="129" spans="1:150" x14ac:dyDescent="0.25">
      <c r="A129" s="114">
        <v>126</v>
      </c>
      <c r="B129" s="114" t="s">
        <v>7224</v>
      </c>
      <c r="C129" s="80" t="s">
        <v>3898</v>
      </c>
      <c r="D129" s="30" t="s">
        <v>3899</v>
      </c>
      <c r="E129" s="30" t="s">
        <v>3900</v>
      </c>
      <c r="F129" s="33" t="s">
        <v>7202</v>
      </c>
      <c r="G129" s="30" t="s">
        <v>3901</v>
      </c>
      <c r="H129" s="143">
        <v>15</v>
      </c>
      <c r="I129" s="143">
        <v>15</v>
      </c>
      <c r="J129" s="143">
        <v>19</v>
      </c>
      <c r="K129" s="143">
        <v>15</v>
      </c>
      <c r="L129" s="143">
        <v>64</v>
      </c>
      <c r="M129" s="143">
        <v>65</v>
      </c>
      <c r="N129" s="40" t="s">
        <v>7314</v>
      </c>
      <c r="O129" s="40" t="s">
        <v>1593</v>
      </c>
      <c r="P129" s="13" t="str">
        <f t="shared" si="72"/>
        <v>2025EM1100126-MDSDF401</v>
      </c>
      <c r="Q129" s="40" t="str">
        <f t="shared" si="73"/>
        <v>0 missed</v>
      </c>
      <c r="R129" s="40" t="str">
        <f t="shared" si="74"/>
        <v>0 missed</v>
      </c>
      <c r="S129" s="40">
        <f t="shared" si="75"/>
        <v>3</v>
      </c>
      <c r="T129" s="40">
        <f t="shared" si="76"/>
        <v>1</v>
      </c>
      <c r="U129" s="41">
        <f t="shared" si="77"/>
        <v>1</v>
      </c>
      <c r="V129" s="41">
        <f t="shared" si="78"/>
        <v>1</v>
      </c>
      <c r="W129" s="40" t="str">
        <f t="shared" si="79"/>
        <v>0 missed</v>
      </c>
      <c r="X129" s="113">
        <f t="shared" si="80"/>
        <v>4</v>
      </c>
      <c r="Y129" s="13">
        <f t="shared" si="81"/>
        <v>1</v>
      </c>
      <c r="Z129" s="13" t="str">
        <f t="shared" si="82"/>
        <v>Q-3 A-1 || Q Total-3, A Total-1</v>
      </c>
      <c r="AA129" s="113" t="str" cm="1">
        <f t="array" ref="AA129">IFERROR(INDEX('Attendance-Slot-1'!$Q$2:$Q$1112,MATCH(1,('Attendance-Slot-1'!$A$2:$A$1112=$C129)*('Attendance-Slot-1'!$G$2:$G$1112=AA$2),0)),"No Data")</f>
        <v>No Data</v>
      </c>
      <c r="AB129" s="113" t="str" cm="1">
        <f t="array" ref="AB129">IFERROR(INDEX('Attendance-Slot-2'!$Q$2:$Q$2595,MATCH(1,('Attendance-Slot-2'!$A$2:$A$2595=$C129)*('Attendance-Slot-2'!$G$2:$G$2595=AA$2),0)),"No Data")</f>
        <v>P-S2_Onsite</v>
      </c>
      <c r="AC129" s="133">
        <f>VLOOKUP($P129,'Written Exam Marks'!$H:$Q,10,FALSE)</f>
        <v>17</v>
      </c>
      <c r="AD129" s="133">
        <f>VLOOKUP($P129,'Written Exam Marks'!$H:$Q,9,FALSE)</f>
        <v>35</v>
      </c>
      <c r="AE129" s="113" t="str">
        <f t="shared" si="83"/>
        <v>Present</v>
      </c>
      <c r="AF129" s="113" t="str">
        <f t="shared" si="84"/>
        <v>P-S2_Onsite</v>
      </c>
      <c r="AG129" s="146">
        <v>10</v>
      </c>
      <c r="AH129" s="146">
        <v>10</v>
      </c>
      <c r="AI129" s="146">
        <v>10</v>
      </c>
      <c r="AJ129" s="146">
        <v>10</v>
      </c>
      <c r="AK129" s="146">
        <v>10</v>
      </c>
      <c r="AL129" s="146">
        <v>10</v>
      </c>
      <c r="AM129" s="146">
        <v>60</v>
      </c>
      <c r="AN129" s="146">
        <v>60</v>
      </c>
      <c r="AO129" s="43" t="s">
        <v>7336</v>
      </c>
      <c r="AP129" s="43" t="s">
        <v>1598</v>
      </c>
      <c r="AQ129" s="50" t="str">
        <f t="shared" si="85"/>
        <v>2025EM1100126-MDSDF402</v>
      </c>
      <c r="AR129" s="43" t="str">
        <f t="shared" si="86"/>
        <v>0 missed</v>
      </c>
      <c r="AS129" s="47" t="s">
        <v>7342</v>
      </c>
      <c r="AT129" s="43">
        <f t="shared" si="87"/>
        <v>6</v>
      </c>
      <c r="AU129" s="48" t="s">
        <v>7342</v>
      </c>
      <c r="AV129" s="49">
        <f t="shared" si="88"/>
        <v>1</v>
      </c>
      <c r="AW129" s="48" t="s">
        <v>7342</v>
      </c>
      <c r="AX129" s="43" t="str">
        <f t="shared" si="89"/>
        <v>0 missed</v>
      </c>
      <c r="AY129" s="42">
        <f t="shared" si="90"/>
        <v>6</v>
      </c>
      <c r="AZ129" s="50">
        <f t="shared" si="91"/>
        <v>1</v>
      </c>
      <c r="BA129" s="50" t="str">
        <f t="shared" si="92"/>
        <v>Q-6 A-- || Q Total-6, A Total-0</v>
      </c>
      <c r="BB129" s="42" t="str" cm="1">
        <f t="array" ref="BB129">IFERROR(INDEX('Attendance-Slot-1'!$Q$2:$Q$1112,MATCH(1,('Attendance-Slot-1'!$A$2:$A$1112=$C129)*('Attendance-Slot-1'!$G$2:$G$1112=BB$2),0)),"No Data")</f>
        <v>No Data</v>
      </c>
      <c r="BC129" s="42" t="str" cm="1">
        <f t="array" ref="BC129">IFERROR(INDEX('Attendance-Slot-2'!$Q$2:$Q$2595,MATCH(1,('Attendance-Slot-2'!$A$2:$A$2595=$C129)*('Attendance-Slot-2'!$G$2:$G$2595=BB$2),0)),"No Data")</f>
        <v>P-S2_Onsite</v>
      </c>
      <c r="BD129" s="134">
        <f>VLOOKUP($AQ129,'Written Exam Marks'!$H:$Q,10,FALSE)</f>
        <v>31</v>
      </c>
      <c r="BE129" s="134">
        <f>VLOOKUP($AQ129,'Written Exam Marks'!$H:$Q,9,FALSE)</f>
        <v>40</v>
      </c>
      <c r="BF129" s="42" t="str">
        <f t="shared" si="93"/>
        <v>Present</v>
      </c>
      <c r="BG129" s="42" t="str">
        <f t="shared" si="94"/>
        <v>P-S2_Onsite</v>
      </c>
      <c r="BH129" s="147">
        <v>20</v>
      </c>
      <c r="BI129" s="147">
        <v>24</v>
      </c>
      <c r="BJ129" s="147">
        <v>44</v>
      </c>
      <c r="BK129" s="147">
        <v>60</v>
      </c>
      <c r="BL129" s="52" t="s">
        <v>3697</v>
      </c>
      <c r="BM129" s="52" t="s">
        <v>1606</v>
      </c>
      <c r="BN129" s="57" t="str">
        <f t="shared" si="95"/>
        <v>2025EM1100126-MDSDF403</v>
      </c>
      <c r="BO129" s="52" t="str">
        <f t="shared" si="96"/>
        <v>0 missed</v>
      </c>
      <c r="BP129" s="52" t="str">
        <f t="shared" si="97"/>
        <v>0 missed</v>
      </c>
      <c r="BQ129" s="52">
        <f t="shared" si="98"/>
        <v>1</v>
      </c>
      <c r="BR129" s="52">
        <f t="shared" si="99"/>
        <v>1</v>
      </c>
      <c r="BS129" s="56">
        <f t="shared" si="100"/>
        <v>1</v>
      </c>
      <c r="BT129" s="56">
        <f t="shared" si="101"/>
        <v>1</v>
      </c>
      <c r="BU129" s="52" t="str">
        <f t="shared" si="102"/>
        <v>0 missed</v>
      </c>
      <c r="BV129" s="51">
        <f t="shared" si="103"/>
        <v>2</v>
      </c>
      <c r="BW129" s="57">
        <f t="shared" si="104"/>
        <v>1</v>
      </c>
      <c r="BX129" s="57" t="str">
        <f t="shared" si="105"/>
        <v>Q-1 A-1 || Q Total-1, A Total-1</v>
      </c>
      <c r="BY129" s="51" t="str" cm="1">
        <f t="array" ref="BY129">IFERROR(INDEX('Attendance-Slot-1'!$Q$2:$Q$1112,MATCH(1,('Attendance-Slot-1'!$A$2:$A$1112=$C129)*('Attendance-Slot-1'!$G$2:$G$1112=BY$2),0)),"No Data")</f>
        <v>No Data</v>
      </c>
      <c r="BZ129" s="51" t="str" cm="1">
        <f t="array" ref="BZ129">IFERROR(INDEX('Attendance-Slot-2'!$Q$2:$Q$2595,MATCH(1,('Attendance-Slot-2'!$A$2:$A$2595=$C129)*('Attendance-Slot-2'!$G$2:$G$2595=BY$2),0)),"No Data")</f>
        <v>P-S2_Onsite</v>
      </c>
      <c r="CA129" s="135">
        <f>VLOOKUP($BN129,'Written Exam Marks'!$H:$Q,10,FALSE)</f>
        <v>30.5</v>
      </c>
      <c r="CB129" s="135">
        <f>VLOOKUP($BN129,'Written Exam Marks'!$H:$Q,9,FALSE)</f>
        <v>40</v>
      </c>
      <c r="CC129" s="51" t="str">
        <f t="shared" si="106"/>
        <v>Present</v>
      </c>
      <c r="CD129" s="51" t="str">
        <f t="shared" si="107"/>
        <v>P-S2_Onsite</v>
      </c>
      <c r="CE129" s="29">
        <v>19</v>
      </c>
      <c r="CF129" s="29">
        <v>20</v>
      </c>
      <c r="CG129" s="29">
        <v>19</v>
      </c>
      <c r="CH129" s="29">
        <v>58</v>
      </c>
      <c r="CI129" s="29">
        <v>60</v>
      </c>
      <c r="CJ129" s="61" t="s">
        <v>7343</v>
      </c>
      <c r="CK129" s="61" t="s">
        <v>1613</v>
      </c>
      <c r="CL129" s="10" t="str">
        <f t="shared" si="108"/>
        <v>2025EM1100126-MDSDF404</v>
      </c>
      <c r="CM129" s="61" t="str">
        <f t="shared" si="109"/>
        <v>0 missed</v>
      </c>
      <c r="CN129" s="61" t="str">
        <f t="shared" si="110"/>
        <v>0 missed</v>
      </c>
      <c r="CO129" s="111">
        <f t="shared" si="111"/>
        <v>2</v>
      </c>
      <c r="CP129" s="111">
        <f t="shared" si="112"/>
        <v>1</v>
      </c>
      <c r="CQ129" s="9">
        <f t="shared" si="113"/>
        <v>1</v>
      </c>
      <c r="CR129" s="9">
        <f t="shared" si="114"/>
        <v>1</v>
      </c>
      <c r="CS129" s="61" t="str">
        <f t="shared" si="115"/>
        <v>0 missed</v>
      </c>
      <c r="CT129" s="111">
        <f t="shared" si="116"/>
        <v>3</v>
      </c>
      <c r="CU129" s="10">
        <f t="shared" si="117"/>
        <v>1</v>
      </c>
      <c r="CV129" s="10" t="str">
        <f t="shared" si="118"/>
        <v>Q-2 A-1 || Q Total-2, A Total-1</v>
      </c>
      <c r="CW129" s="111" t="str" cm="1">
        <f t="array" ref="CW129">IFERROR(INDEX('Attendance-Slot-1'!$Q$2:$Q$1112,MATCH(1,('Attendance-Slot-1'!$A$2:$A$1112=$C129)*('Attendance-Slot-1'!$G$2:$G$1112=CW$2),0)),"No Data")</f>
        <v>No Data</v>
      </c>
      <c r="CX129" s="111" t="str" cm="1">
        <f t="array" ref="CX129">IFERROR(INDEX('Attendance-Slot-2'!$Q$2:$Q$2595,MATCH(1,('Attendance-Slot-2'!$A$2:$A$2595=$C129)*('Attendance-Slot-2'!$G$2:$G$2595=CW$2),0)),"No Data")</f>
        <v>P-S2_Onsite</v>
      </c>
      <c r="CY129" s="136">
        <f>VLOOKUP($CL129,'Written Exam Marks'!$H:$Q,10,FALSE)</f>
        <v>22</v>
      </c>
      <c r="CZ129" s="136">
        <f>VLOOKUP($CL129,'Written Exam Marks'!$H:$Q,9,FALSE)</f>
        <v>40</v>
      </c>
      <c r="DA129" s="111" t="str">
        <f t="shared" si="119"/>
        <v>Present</v>
      </c>
      <c r="DB129" s="111" t="str">
        <f t="shared" si="120"/>
        <v>P-S2_Onsite</v>
      </c>
      <c r="DC129" s="148">
        <v>6</v>
      </c>
      <c r="DD129" s="148">
        <v>7.625</v>
      </c>
      <c r="DE129" s="148">
        <v>9</v>
      </c>
      <c r="DF129" s="148">
        <v>16</v>
      </c>
      <c r="DG129" s="148" t="s">
        <v>5</v>
      </c>
      <c r="DH129" s="148">
        <v>38.625</v>
      </c>
      <c r="DI129" s="148">
        <v>65</v>
      </c>
      <c r="DJ129" s="66" t="s">
        <v>7351</v>
      </c>
      <c r="DK129" s="66" t="s">
        <v>1631</v>
      </c>
      <c r="DL129" s="68" t="str">
        <f t="shared" si="121"/>
        <v>2025EM1100126-MDSDF406</v>
      </c>
      <c r="DM129" s="66" t="str">
        <f t="shared" si="122"/>
        <v>0 missed</v>
      </c>
      <c r="DN129" s="66" t="str">
        <f t="shared" si="123"/>
        <v>1 missed</v>
      </c>
      <c r="DO129" s="62">
        <f t="shared" si="124"/>
        <v>3</v>
      </c>
      <c r="DP129" s="62">
        <f t="shared" si="125"/>
        <v>1</v>
      </c>
      <c r="DQ129" s="67">
        <f t="shared" si="126"/>
        <v>1</v>
      </c>
      <c r="DR129" s="67">
        <f t="shared" si="127"/>
        <v>0.5</v>
      </c>
      <c r="DS129" s="66" t="str">
        <f t="shared" si="128"/>
        <v>1 missed</v>
      </c>
      <c r="DT129" s="62">
        <f t="shared" si="129"/>
        <v>4</v>
      </c>
      <c r="DU129" s="68">
        <f t="shared" si="130"/>
        <v>0.8</v>
      </c>
      <c r="DV129" s="68" t="str">
        <f t="shared" si="131"/>
        <v>Q-3 A-1 || Q Total-3, A Total-2</v>
      </c>
      <c r="DW129" s="62" t="str" cm="1">
        <f t="array" ref="DW129">IFERROR(INDEX('Attendance-Slot-1'!$Q$2:$Q$1112,MATCH(1,('Attendance-Slot-1'!$A$2:$A$1112=$C129)*('Attendance-Slot-1'!$G$2:$G$1112=DW$2),0)),"No Data")</f>
        <v>No Data</v>
      </c>
      <c r="DX129" s="62" t="str" cm="1">
        <f t="array" ref="DX129">IFERROR(INDEX('Attendance-Slot-2'!$Q$2:$Q$2595,MATCH(1,('Attendance-Slot-2'!$A$2:$A$2595=$C129)*('Attendance-Slot-2'!$G$2:$G$2595=DW$2),0)),"No Data")</f>
        <v>P-S2_Onsite</v>
      </c>
      <c r="DY129" s="137">
        <f>VLOOKUP($DL129,'Written Exam Marks'!$H:$Q,10,FALSE)</f>
        <v>25.5</v>
      </c>
      <c r="DZ129" s="137">
        <f>VLOOKUP($DL129,'Written Exam Marks'!$H:$Q,9,FALSE)</f>
        <v>35</v>
      </c>
      <c r="EA129" s="62" t="str">
        <f t="shared" si="132"/>
        <v>Present</v>
      </c>
      <c r="EB129" s="62" t="str">
        <f t="shared" si="133"/>
        <v>P-S2_Onsite</v>
      </c>
      <c r="EC129" s="114" t="str">
        <f t="shared" si="70"/>
        <v>P-0, 
A-0, 
No Data-5</v>
      </c>
      <c r="ED129" s="114" t="str">
        <f t="shared" si="71"/>
        <v>P-5, 
A-0, 
No Data-0</v>
      </c>
      <c r="EE129" s="114" t="str">
        <f t="shared" si="134"/>
        <v>P-S2_Onsite</v>
      </c>
      <c r="EF129" s="114" t="str">
        <f t="shared" si="135"/>
        <v>P-S2_Onsite</v>
      </c>
      <c r="EG129" s="114" t="str">
        <f t="shared" si="136"/>
        <v>P-S2_Onsite</v>
      </c>
      <c r="EH129" s="114" t="str">
        <f t="shared" si="137"/>
        <v>P-S2_Onsite</v>
      </c>
      <c r="EI129" s="114" t="str">
        <f t="shared" si="138"/>
        <v>P-S2_Onsite</v>
      </c>
      <c r="EJ129" s="114" t="str">
        <f t="shared" si="139"/>
        <v>P-5, A-0, No Data-0</v>
      </c>
      <c r="EK129" s="114" t="s">
        <v>10453</v>
      </c>
      <c r="EL129" s="114">
        <v>28</v>
      </c>
      <c r="EM129" s="114">
        <v>9</v>
      </c>
      <c r="EN129" s="114">
        <v>58</v>
      </c>
      <c r="EO129" s="114">
        <v>95</v>
      </c>
      <c r="EP129" s="114" t="s">
        <v>7217</v>
      </c>
      <c r="EQ129" s="114" t="s">
        <v>1054</v>
      </c>
      <c r="ER129" s="114" t="s">
        <v>3898</v>
      </c>
      <c r="ES129" s="114"/>
      <c r="ET129" s="30" t="s">
        <v>3898</v>
      </c>
    </row>
    <row r="130" spans="1:150" x14ac:dyDescent="0.25">
      <c r="A130" s="114">
        <v>127</v>
      </c>
      <c r="B130" s="114" t="s">
        <v>7224</v>
      </c>
      <c r="C130" s="80" t="s">
        <v>2080</v>
      </c>
      <c r="D130" s="30" t="s">
        <v>2081</v>
      </c>
      <c r="E130" s="30" t="s">
        <v>2082</v>
      </c>
      <c r="F130" s="33" t="s">
        <v>7201</v>
      </c>
      <c r="G130" s="30" t="s">
        <v>2083</v>
      </c>
      <c r="H130" s="143">
        <v>15</v>
      </c>
      <c r="I130" s="143">
        <v>15</v>
      </c>
      <c r="J130" s="143">
        <v>17</v>
      </c>
      <c r="K130" s="143">
        <v>15</v>
      </c>
      <c r="L130" s="143">
        <v>62</v>
      </c>
      <c r="M130" s="143">
        <v>65</v>
      </c>
      <c r="N130" s="40" t="s">
        <v>7314</v>
      </c>
      <c r="O130" s="40" t="s">
        <v>1593</v>
      </c>
      <c r="P130" s="13" t="str">
        <f t="shared" si="72"/>
        <v>2025EM1100127-MDSDF401</v>
      </c>
      <c r="Q130" s="40" t="str">
        <f t="shared" si="73"/>
        <v>0 missed</v>
      </c>
      <c r="R130" s="40" t="str">
        <f t="shared" si="74"/>
        <v>0 missed</v>
      </c>
      <c r="S130" s="40">
        <f t="shared" si="75"/>
        <v>3</v>
      </c>
      <c r="T130" s="40">
        <f t="shared" si="76"/>
        <v>1</v>
      </c>
      <c r="U130" s="41">
        <f t="shared" si="77"/>
        <v>1</v>
      </c>
      <c r="V130" s="41">
        <f t="shared" si="78"/>
        <v>1</v>
      </c>
      <c r="W130" s="40" t="str">
        <f t="shared" si="79"/>
        <v>0 missed</v>
      </c>
      <c r="X130" s="113">
        <f t="shared" si="80"/>
        <v>4</v>
      </c>
      <c r="Y130" s="13">
        <f t="shared" si="81"/>
        <v>1</v>
      </c>
      <c r="Z130" s="13" t="str">
        <f t="shared" si="82"/>
        <v>Q-3 A-1 || Q Total-3, A Total-1</v>
      </c>
      <c r="AA130" s="113" t="str" cm="1">
        <f t="array" ref="AA130">IFERROR(INDEX('Attendance-Slot-1'!$Q$2:$Q$1112,MATCH(1,('Attendance-Slot-1'!$A$2:$A$1112=$C130)*('Attendance-Slot-1'!$G$2:$G$1112=AA$2),0)),"No Data")</f>
        <v>No Data</v>
      </c>
      <c r="AB130" s="113" t="str" cm="1">
        <f t="array" ref="AB130">IFERROR(INDEX('Attendance-Slot-2'!$Q$2:$Q$2595,MATCH(1,('Attendance-Slot-2'!$A$2:$A$2595=$C130)*('Attendance-Slot-2'!$G$2:$G$2595=AA$2),0)),"No Data")</f>
        <v>P-S2_Onsite</v>
      </c>
      <c r="AC130" s="133">
        <f>VLOOKUP($P130,'Written Exam Marks'!$H:$Q,10,FALSE)</f>
        <v>27</v>
      </c>
      <c r="AD130" s="133">
        <f>VLOOKUP($P130,'Written Exam Marks'!$H:$Q,9,FALSE)</f>
        <v>35</v>
      </c>
      <c r="AE130" s="113" t="str">
        <f t="shared" si="83"/>
        <v>Present</v>
      </c>
      <c r="AF130" s="113" t="str">
        <f t="shared" si="84"/>
        <v>P-S2_Onsite</v>
      </c>
      <c r="AG130" s="146">
        <v>9.5</v>
      </c>
      <c r="AH130" s="146">
        <v>9.5</v>
      </c>
      <c r="AI130" s="146">
        <v>10</v>
      </c>
      <c r="AJ130" s="146">
        <v>10</v>
      </c>
      <c r="AK130" s="146">
        <v>10</v>
      </c>
      <c r="AL130" s="146">
        <v>10</v>
      </c>
      <c r="AM130" s="146">
        <v>59</v>
      </c>
      <c r="AN130" s="146">
        <v>60</v>
      </c>
      <c r="AO130" s="43" t="s">
        <v>7336</v>
      </c>
      <c r="AP130" s="43" t="s">
        <v>1598</v>
      </c>
      <c r="AQ130" s="50" t="str">
        <f t="shared" si="85"/>
        <v>2025EM1100127-MDSDF402</v>
      </c>
      <c r="AR130" s="43" t="str">
        <f t="shared" si="86"/>
        <v>0 missed</v>
      </c>
      <c r="AS130" s="47" t="s">
        <v>7342</v>
      </c>
      <c r="AT130" s="43">
        <f t="shared" si="87"/>
        <v>6</v>
      </c>
      <c r="AU130" s="48" t="s">
        <v>7342</v>
      </c>
      <c r="AV130" s="49">
        <f t="shared" si="88"/>
        <v>1</v>
      </c>
      <c r="AW130" s="48" t="s">
        <v>7342</v>
      </c>
      <c r="AX130" s="43" t="str">
        <f t="shared" si="89"/>
        <v>0 missed</v>
      </c>
      <c r="AY130" s="42">
        <f t="shared" si="90"/>
        <v>6</v>
      </c>
      <c r="AZ130" s="50">
        <f t="shared" si="91"/>
        <v>1</v>
      </c>
      <c r="BA130" s="50" t="str">
        <f t="shared" si="92"/>
        <v>Q-6 A-- || Q Total-6, A Total-0</v>
      </c>
      <c r="BB130" s="42" t="str" cm="1">
        <f t="array" ref="BB130">IFERROR(INDEX('Attendance-Slot-1'!$Q$2:$Q$1112,MATCH(1,('Attendance-Slot-1'!$A$2:$A$1112=$C130)*('Attendance-Slot-1'!$G$2:$G$1112=BB$2),0)),"No Data")</f>
        <v>P-S1_Onsite</v>
      </c>
      <c r="BC130" s="42" t="str" cm="1">
        <f t="array" ref="BC130">IFERROR(INDEX('Attendance-Slot-2'!$Q$2:$Q$2595,MATCH(1,('Attendance-Slot-2'!$A$2:$A$2595=$C130)*('Attendance-Slot-2'!$G$2:$G$2595=BB$2),0)),"No Data")</f>
        <v>No Data</v>
      </c>
      <c r="BD130" s="134">
        <f>VLOOKUP($AQ130,'Written Exam Marks'!$H:$Q,10,FALSE)</f>
        <v>30</v>
      </c>
      <c r="BE130" s="134">
        <f>VLOOKUP($AQ130,'Written Exam Marks'!$H:$Q,9,FALSE)</f>
        <v>40</v>
      </c>
      <c r="BF130" s="42" t="str">
        <f t="shared" si="93"/>
        <v>Present</v>
      </c>
      <c r="BG130" s="42" t="str">
        <f t="shared" si="94"/>
        <v>P-S1_Onsite</v>
      </c>
      <c r="BH130" s="147">
        <v>19</v>
      </c>
      <c r="BI130" s="147">
        <v>30.5</v>
      </c>
      <c r="BJ130" s="147">
        <v>49.5</v>
      </c>
      <c r="BK130" s="147">
        <v>60</v>
      </c>
      <c r="BL130" s="52" t="s">
        <v>3697</v>
      </c>
      <c r="BM130" s="52" t="s">
        <v>1606</v>
      </c>
      <c r="BN130" s="57" t="str">
        <f t="shared" si="95"/>
        <v>2025EM1100127-MDSDF403</v>
      </c>
      <c r="BO130" s="52" t="str">
        <f t="shared" si="96"/>
        <v>0 missed</v>
      </c>
      <c r="BP130" s="52" t="str">
        <f t="shared" si="97"/>
        <v>0 missed</v>
      </c>
      <c r="BQ130" s="52">
        <f t="shared" si="98"/>
        <v>1</v>
      </c>
      <c r="BR130" s="52">
        <f t="shared" si="99"/>
        <v>1</v>
      </c>
      <c r="BS130" s="56">
        <f t="shared" si="100"/>
        <v>1</v>
      </c>
      <c r="BT130" s="56">
        <f t="shared" si="101"/>
        <v>1</v>
      </c>
      <c r="BU130" s="52" t="str">
        <f t="shared" si="102"/>
        <v>0 missed</v>
      </c>
      <c r="BV130" s="51">
        <f t="shared" si="103"/>
        <v>2</v>
      </c>
      <c r="BW130" s="57">
        <f t="shared" si="104"/>
        <v>1</v>
      </c>
      <c r="BX130" s="57" t="str">
        <f t="shared" si="105"/>
        <v>Q-1 A-1 || Q Total-1, A Total-1</v>
      </c>
      <c r="BY130" s="51" t="str" cm="1">
        <f t="array" ref="BY130">IFERROR(INDEX('Attendance-Slot-1'!$Q$2:$Q$1112,MATCH(1,('Attendance-Slot-1'!$A$2:$A$1112=$C130)*('Attendance-Slot-1'!$G$2:$G$1112=BY$2),0)),"No Data")</f>
        <v>P-S1_Onsite</v>
      </c>
      <c r="BZ130" s="51" t="str" cm="1">
        <f t="array" ref="BZ130">IFERROR(INDEX('Attendance-Slot-2'!$Q$2:$Q$2595,MATCH(1,('Attendance-Slot-2'!$A$2:$A$2595=$C130)*('Attendance-Slot-2'!$G$2:$G$2595=BY$2),0)),"No Data")</f>
        <v>No Data</v>
      </c>
      <c r="CA130" s="135">
        <f>VLOOKUP($BN130,'Written Exam Marks'!$H:$Q,10,FALSE)</f>
        <v>32</v>
      </c>
      <c r="CB130" s="135">
        <f>VLOOKUP($BN130,'Written Exam Marks'!$H:$Q,9,FALSE)</f>
        <v>40</v>
      </c>
      <c r="CC130" s="51" t="str">
        <f t="shared" si="106"/>
        <v>Present</v>
      </c>
      <c r="CD130" s="51" t="str">
        <f t="shared" si="107"/>
        <v>P-S1_Onsite</v>
      </c>
      <c r="CE130" s="29">
        <v>19</v>
      </c>
      <c r="CF130" s="29">
        <v>20</v>
      </c>
      <c r="CG130" s="29">
        <v>18</v>
      </c>
      <c r="CH130" s="29">
        <v>57</v>
      </c>
      <c r="CI130" s="29">
        <v>60</v>
      </c>
      <c r="CJ130" s="61" t="s">
        <v>7343</v>
      </c>
      <c r="CK130" s="61" t="s">
        <v>1613</v>
      </c>
      <c r="CL130" s="10" t="str">
        <f t="shared" si="108"/>
        <v>2025EM1100127-MDSDF404</v>
      </c>
      <c r="CM130" s="61" t="str">
        <f t="shared" si="109"/>
        <v>0 missed</v>
      </c>
      <c r="CN130" s="61" t="str">
        <f t="shared" si="110"/>
        <v>0 missed</v>
      </c>
      <c r="CO130" s="111">
        <f t="shared" si="111"/>
        <v>2</v>
      </c>
      <c r="CP130" s="111">
        <f t="shared" si="112"/>
        <v>1</v>
      </c>
      <c r="CQ130" s="9">
        <f t="shared" si="113"/>
        <v>1</v>
      </c>
      <c r="CR130" s="9">
        <f t="shared" si="114"/>
        <v>1</v>
      </c>
      <c r="CS130" s="61" t="str">
        <f t="shared" si="115"/>
        <v>0 missed</v>
      </c>
      <c r="CT130" s="111">
        <f t="shared" si="116"/>
        <v>3</v>
      </c>
      <c r="CU130" s="10">
        <f t="shared" si="117"/>
        <v>1</v>
      </c>
      <c r="CV130" s="10" t="str">
        <f t="shared" si="118"/>
        <v>Q-2 A-1 || Q Total-2, A Total-1</v>
      </c>
      <c r="CW130" s="111" t="str" cm="1">
        <f t="array" ref="CW130">IFERROR(INDEX('Attendance-Slot-1'!$Q$2:$Q$1112,MATCH(1,('Attendance-Slot-1'!$A$2:$A$1112=$C130)*('Attendance-Slot-1'!$G$2:$G$1112=CW$2),0)),"No Data")</f>
        <v>P-S1_Onsite</v>
      </c>
      <c r="CX130" s="111" t="str" cm="1">
        <f t="array" ref="CX130">IFERROR(INDEX('Attendance-Slot-2'!$Q$2:$Q$2595,MATCH(1,('Attendance-Slot-2'!$A$2:$A$2595=$C130)*('Attendance-Slot-2'!$G$2:$G$2595=CW$2),0)),"No Data")</f>
        <v>No Data</v>
      </c>
      <c r="CY130" s="136">
        <f>VLOOKUP($CL130,'Written Exam Marks'!$H:$Q,10,FALSE)</f>
        <v>21</v>
      </c>
      <c r="CZ130" s="136">
        <f>VLOOKUP($CL130,'Written Exam Marks'!$H:$Q,9,FALSE)</f>
        <v>40</v>
      </c>
      <c r="DA130" s="111" t="str">
        <f t="shared" si="119"/>
        <v>Present</v>
      </c>
      <c r="DB130" s="111" t="str">
        <f t="shared" si="120"/>
        <v>P-S1_Onsite</v>
      </c>
      <c r="DC130" s="148">
        <v>5.5</v>
      </c>
      <c r="DD130" s="148">
        <v>7.5</v>
      </c>
      <c r="DE130" s="148">
        <v>8</v>
      </c>
      <c r="DF130" s="148">
        <v>12</v>
      </c>
      <c r="DG130" s="148">
        <v>17</v>
      </c>
      <c r="DH130" s="148">
        <v>50</v>
      </c>
      <c r="DI130" s="148">
        <v>65</v>
      </c>
      <c r="DJ130" s="66" t="s">
        <v>7351</v>
      </c>
      <c r="DK130" s="66" t="s">
        <v>1631</v>
      </c>
      <c r="DL130" s="68" t="str">
        <f t="shared" si="121"/>
        <v>2025EM1100127-MDSDF406</v>
      </c>
      <c r="DM130" s="66" t="str">
        <f t="shared" si="122"/>
        <v>0 missed</v>
      </c>
      <c r="DN130" s="66" t="str">
        <f t="shared" si="123"/>
        <v>0 missed</v>
      </c>
      <c r="DO130" s="62">
        <f t="shared" si="124"/>
        <v>3</v>
      </c>
      <c r="DP130" s="62">
        <f t="shared" si="125"/>
        <v>2</v>
      </c>
      <c r="DQ130" s="67">
        <f t="shared" si="126"/>
        <v>1</v>
      </c>
      <c r="DR130" s="67">
        <f t="shared" si="127"/>
        <v>1</v>
      </c>
      <c r="DS130" s="66" t="str">
        <f t="shared" si="128"/>
        <v>0 missed</v>
      </c>
      <c r="DT130" s="62">
        <f t="shared" si="129"/>
        <v>5</v>
      </c>
      <c r="DU130" s="68">
        <f t="shared" si="130"/>
        <v>1</v>
      </c>
      <c r="DV130" s="68" t="str">
        <f t="shared" si="131"/>
        <v>Q-3 A-2 || Q Total-3, A Total-2</v>
      </c>
      <c r="DW130" s="62" t="str" cm="1">
        <f t="array" ref="DW130">IFERROR(INDEX('Attendance-Slot-1'!$Q$2:$Q$1112,MATCH(1,('Attendance-Slot-1'!$A$2:$A$1112=$C130)*('Attendance-Slot-1'!$G$2:$G$1112=DW$2),0)),"No Data")</f>
        <v>No Data</v>
      </c>
      <c r="DX130" s="62" t="str" cm="1">
        <f t="array" ref="DX130">IFERROR(INDEX('Attendance-Slot-2'!$Q$2:$Q$2595,MATCH(1,('Attendance-Slot-2'!$A$2:$A$2595=$C130)*('Attendance-Slot-2'!$G$2:$G$2595=DW$2),0)),"No Data")</f>
        <v>P-S2_Onsite</v>
      </c>
      <c r="DY130" s="137">
        <f>VLOOKUP($DL130,'Written Exam Marks'!$H:$Q,10,FALSE)</f>
        <v>27</v>
      </c>
      <c r="DZ130" s="137">
        <f>VLOOKUP($DL130,'Written Exam Marks'!$H:$Q,9,FALSE)</f>
        <v>35</v>
      </c>
      <c r="EA130" s="62" t="str">
        <f t="shared" si="132"/>
        <v>Present</v>
      </c>
      <c r="EB130" s="62" t="str">
        <f t="shared" si="133"/>
        <v>P-S2_Onsite</v>
      </c>
      <c r="EC130" s="114" t="str">
        <f t="shared" si="70"/>
        <v>P-3, 
A-0, 
No Data-2</v>
      </c>
      <c r="ED130" s="114" t="str">
        <f t="shared" si="71"/>
        <v>P-2, 
A-0, 
No Data-3</v>
      </c>
      <c r="EE130" s="114" t="str">
        <f t="shared" si="134"/>
        <v>P-S2_Onsite</v>
      </c>
      <c r="EF130" s="114" t="str">
        <f t="shared" si="135"/>
        <v>P-S1_Onsite</v>
      </c>
      <c r="EG130" s="114" t="str">
        <f t="shared" si="136"/>
        <v>P-S1_Onsite</v>
      </c>
      <c r="EH130" s="114" t="str">
        <f t="shared" si="137"/>
        <v>P-S1_Onsite</v>
      </c>
      <c r="EI130" s="114" t="str">
        <f t="shared" si="138"/>
        <v>P-S2_Onsite</v>
      </c>
      <c r="EJ130" s="114" t="str">
        <f t="shared" si="139"/>
        <v>P-5, A-0, No Data-0</v>
      </c>
      <c r="EK130" s="114" t="s">
        <v>10453</v>
      </c>
      <c r="EL130" s="114">
        <v>26.5</v>
      </c>
      <c r="EM130" s="114">
        <v>10</v>
      </c>
      <c r="EN130" s="114">
        <v>45</v>
      </c>
      <c r="EO130" s="114">
        <v>81.5</v>
      </c>
      <c r="EP130" s="114" t="s">
        <v>7217</v>
      </c>
      <c r="EQ130" s="114" t="s">
        <v>1054</v>
      </c>
      <c r="ER130" s="114" t="s">
        <v>2080</v>
      </c>
      <c r="ES130" s="114"/>
      <c r="ET130" s="30" t="s">
        <v>2080</v>
      </c>
    </row>
    <row r="131" spans="1:150" x14ac:dyDescent="0.25">
      <c r="A131" s="114">
        <v>128</v>
      </c>
      <c r="B131" s="114" t="s">
        <v>7224</v>
      </c>
      <c r="C131" s="80" t="s">
        <v>2087</v>
      </c>
      <c r="D131" s="30" t="s">
        <v>2088</v>
      </c>
      <c r="E131" s="30" t="s">
        <v>2089</v>
      </c>
      <c r="F131" s="33" t="s">
        <v>7201</v>
      </c>
      <c r="G131" s="30" t="s">
        <v>2090</v>
      </c>
      <c r="H131" s="143" t="s">
        <v>5</v>
      </c>
      <c r="I131" s="143">
        <v>15</v>
      </c>
      <c r="J131" s="143">
        <v>18</v>
      </c>
      <c r="K131" s="143">
        <v>15</v>
      </c>
      <c r="L131" s="143">
        <v>48</v>
      </c>
      <c r="M131" s="143">
        <v>65</v>
      </c>
      <c r="N131" s="40" t="s">
        <v>7314</v>
      </c>
      <c r="O131" s="40" t="s">
        <v>1593</v>
      </c>
      <c r="P131" s="13" t="str">
        <f t="shared" si="72"/>
        <v>2025EM1100128-MDSDF401</v>
      </c>
      <c r="Q131" s="40" t="str">
        <f t="shared" si="73"/>
        <v>1 missed</v>
      </c>
      <c r="R131" s="40" t="str">
        <f t="shared" si="74"/>
        <v>0 missed</v>
      </c>
      <c r="S131" s="40">
        <f t="shared" si="75"/>
        <v>2</v>
      </c>
      <c r="T131" s="40">
        <f t="shared" si="76"/>
        <v>1</v>
      </c>
      <c r="U131" s="41">
        <f t="shared" si="77"/>
        <v>0.66666666666666663</v>
      </c>
      <c r="V131" s="41">
        <f t="shared" si="78"/>
        <v>1</v>
      </c>
      <c r="W131" s="40" t="str">
        <f t="shared" si="79"/>
        <v>1 missed</v>
      </c>
      <c r="X131" s="113">
        <f t="shared" si="80"/>
        <v>3</v>
      </c>
      <c r="Y131" s="13">
        <f t="shared" si="81"/>
        <v>0.75</v>
      </c>
      <c r="Z131" s="13" t="str">
        <f t="shared" si="82"/>
        <v>Q-2 A-1 || Q Total-3, A Total-1</v>
      </c>
      <c r="AA131" s="113" t="str" cm="1">
        <f t="array" ref="AA131">IFERROR(INDEX('Attendance-Slot-1'!$Q$2:$Q$1112,MATCH(1,('Attendance-Slot-1'!$A$2:$A$1112=$C131)*('Attendance-Slot-1'!$G$2:$G$1112=AA$2),0)),"No Data")</f>
        <v>P-S1_Onsite</v>
      </c>
      <c r="AB131" s="113" t="str" cm="1">
        <f t="array" ref="AB131">IFERROR(INDEX('Attendance-Slot-2'!$Q$2:$Q$2595,MATCH(1,('Attendance-Slot-2'!$A$2:$A$2595=$C131)*('Attendance-Slot-2'!$G$2:$G$2595=AA$2),0)),"No Data")</f>
        <v>No Data</v>
      </c>
      <c r="AC131" s="133">
        <f>VLOOKUP($P131,'Written Exam Marks'!$H:$Q,10,FALSE)</f>
        <v>7.5</v>
      </c>
      <c r="AD131" s="133">
        <f>VLOOKUP($P131,'Written Exam Marks'!$H:$Q,9,FALSE)</f>
        <v>35</v>
      </c>
      <c r="AE131" s="113" t="str">
        <f t="shared" si="83"/>
        <v>Present</v>
      </c>
      <c r="AF131" s="113" t="str">
        <f t="shared" si="84"/>
        <v>P-S1_Onsite</v>
      </c>
      <c r="AG131" s="146">
        <v>8.5</v>
      </c>
      <c r="AH131" s="146">
        <v>5</v>
      </c>
      <c r="AI131" s="146">
        <v>10</v>
      </c>
      <c r="AJ131" s="146">
        <v>10</v>
      </c>
      <c r="AK131" s="146">
        <v>9</v>
      </c>
      <c r="AL131" s="146" t="s">
        <v>5</v>
      </c>
      <c r="AM131" s="146">
        <v>42.5</v>
      </c>
      <c r="AN131" s="146">
        <v>60</v>
      </c>
      <c r="AO131" s="43" t="s">
        <v>7336</v>
      </c>
      <c r="AP131" s="43" t="s">
        <v>1598</v>
      </c>
      <c r="AQ131" s="50" t="str">
        <f t="shared" si="85"/>
        <v>2025EM1100128-MDSDF402</v>
      </c>
      <c r="AR131" s="43" t="str">
        <f t="shared" si="86"/>
        <v>1 missed</v>
      </c>
      <c r="AS131" s="47" t="s">
        <v>7342</v>
      </c>
      <c r="AT131" s="43">
        <f t="shared" si="87"/>
        <v>5</v>
      </c>
      <c r="AU131" s="48" t="s">
        <v>7342</v>
      </c>
      <c r="AV131" s="49">
        <f t="shared" si="88"/>
        <v>0.83333333333333337</v>
      </c>
      <c r="AW131" s="48" t="s">
        <v>7342</v>
      </c>
      <c r="AX131" s="43" t="str">
        <f t="shared" si="89"/>
        <v>1 missed</v>
      </c>
      <c r="AY131" s="42">
        <f t="shared" si="90"/>
        <v>5</v>
      </c>
      <c r="AZ131" s="50">
        <f t="shared" si="91"/>
        <v>0.83333333333333337</v>
      </c>
      <c r="BA131" s="50" t="str">
        <f t="shared" si="92"/>
        <v>Q-5 A-- || Q Total-6, A Total-0</v>
      </c>
      <c r="BB131" s="42" t="str" cm="1">
        <f t="array" ref="BB131">IFERROR(INDEX('Attendance-Slot-1'!$Q$2:$Q$1112,MATCH(1,('Attendance-Slot-1'!$A$2:$A$1112=$C131)*('Attendance-Slot-1'!$G$2:$G$1112=BB$2),0)),"No Data")</f>
        <v>P-S1_Onsite</v>
      </c>
      <c r="BC131" s="42" t="str" cm="1">
        <f t="array" ref="BC131">IFERROR(INDEX('Attendance-Slot-2'!$Q$2:$Q$2595,MATCH(1,('Attendance-Slot-2'!$A$2:$A$2595=$C131)*('Attendance-Slot-2'!$G$2:$G$2595=BB$2),0)),"No Data")</f>
        <v>No Data</v>
      </c>
      <c r="BD131" s="134">
        <f>VLOOKUP($AQ131,'Written Exam Marks'!$H:$Q,10,FALSE)</f>
        <v>23</v>
      </c>
      <c r="BE131" s="134">
        <f>VLOOKUP($AQ131,'Written Exam Marks'!$H:$Q,9,FALSE)</f>
        <v>40</v>
      </c>
      <c r="BF131" s="42" t="str">
        <f t="shared" si="93"/>
        <v>Present</v>
      </c>
      <c r="BG131" s="42" t="str">
        <f t="shared" si="94"/>
        <v>P-S1_Onsite</v>
      </c>
      <c r="BH131" s="147" t="s">
        <v>5</v>
      </c>
      <c r="BI131" s="147">
        <v>20</v>
      </c>
      <c r="BJ131" s="147">
        <v>20</v>
      </c>
      <c r="BK131" s="147">
        <v>60</v>
      </c>
      <c r="BL131" s="52" t="s">
        <v>3697</v>
      </c>
      <c r="BM131" s="52" t="s">
        <v>1606</v>
      </c>
      <c r="BN131" s="57" t="str">
        <f t="shared" si="95"/>
        <v>2025EM1100128-MDSDF403</v>
      </c>
      <c r="BO131" s="52" t="str">
        <f t="shared" si="96"/>
        <v>1 missed</v>
      </c>
      <c r="BP131" s="52" t="str">
        <f t="shared" si="97"/>
        <v>0 missed</v>
      </c>
      <c r="BQ131" s="52">
        <f t="shared" si="98"/>
        <v>0</v>
      </c>
      <c r="BR131" s="52">
        <f t="shared" si="99"/>
        <v>1</v>
      </c>
      <c r="BS131" s="56">
        <f t="shared" si="100"/>
        <v>0</v>
      </c>
      <c r="BT131" s="56">
        <f t="shared" si="101"/>
        <v>1</v>
      </c>
      <c r="BU131" s="52" t="str">
        <f t="shared" si="102"/>
        <v>1 missed</v>
      </c>
      <c r="BV131" s="51">
        <f t="shared" si="103"/>
        <v>1</v>
      </c>
      <c r="BW131" s="57">
        <f t="shared" si="104"/>
        <v>0.5</v>
      </c>
      <c r="BX131" s="57" t="str">
        <f t="shared" si="105"/>
        <v>Q-0 A-1 || Q Total-1, A Total-1</v>
      </c>
      <c r="BY131" s="51" t="str" cm="1">
        <f t="array" ref="BY131">IFERROR(INDEX('Attendance-Slot-1'!$Q$2:$Q$1112,MATCH(1,('Attendance-Slot-1'!$A$2:$A$1112=$C131)*('Attendance-Slot-1'!$G$2:$G$1112=BY$2),0)),"No Data")</f>
        <v>P-S1_Onsite</v>
      </c>
      <c r="BZ131" s="51" t="str" cm="1">
        <f t="array" ref="BZ131">IFERROR(INDEX('Attendance-Slot-2'!$Q$2:$Q$2595,MATCH(1,('Attendance-Slot-2'!$A$2:$A$2595=$C131)*('Attendance-Slot-2'!$G$2:$G$2595=BY$2),0)),"No Data")</f>
        <v>No Data</v>
      </c>
      <c r="CA131" s="135">
        <f>VLOOKUP($BN131,'Written Exam Marks'!$H:$Q,10,FALSE)</f>
        <v>14.5</v>
      </c>
      <c r="CB131" s="135">
        <f>VLOOKUP($BN131,'Written Exam Marks'!$H:$Q,9,FALSE)</f>
        <v>40</v>
      </c>
      <c r="CC131" s="51" t="str">
        <f t="shared" si="106"/>
        <v>Present</v>
      </c>
      <c r="CD131" s="51" t="str">
        <f t="shared" si="107"/>
        <v>P-S1_Onsite</v>
      </c>
      <c r="CE131" s="29">
        <v>19</v>
      </c>
      <c r="CF131" s="29">
        <v>20</v>
      </c>
      <c r="CG131" s="29">
        <v>17</v>
      </c>
      <c r="CH131" s="29">
        <v>56</v>
      </c>
      <c r="CI131" s="29">
        <v>60</v>
      </c>
      <c r="CJ131" s="61" t="s">
        <v>7343</v>
      </c>
      <c r="CK131" s="61" t="s">
        <v>1613</v>
      </c>
      <c r="CL131" s="10" t="str">
        <f t="shared" si="108"/>
        <v>2025EM1100128-MDSDF404</v>
      </c>
      <c r="CM131" s="61" t="str">
        <f t="shared" si="109"/>
        <v>0 missed</v>
      </c>
      <c r="CN131" s="61" t="str">
        <f t="shared" si="110"/>
        <v>0 missed</v>
      </c>
      <c r="CO131" s="111">
        <f t="shared" si="111"/>
        <v>2</v>
      </c>
      <c r="CP131" s="111">
        <f t="shared" si="112"/>
        <v>1</v>
      </c>
      <c r="CQ131" s="9">
        <f t="shared" si="113"/>
        <v>1</v>
      </c>
      <c r="CR131" s="9">
        <f t="shared" si="114"/>
        <v>1</v>
      </c>
      <c r="CS131" s="61" t="str">
        <f t="shared" si="115"/>
        <v>0 missed</v>
      </c>
      <c r="CT131" s="111">
        <f t="shared" si="116"/>
        <v>3</v>
      </c>
      <c r="CU131" s="10">
        <f t="shared" si="117"/>
        <v>1</v>
      </c>
      <c r="CV131" s="10" t="str">
        <f t="shared" si="118"/>
        <v>Q-2 A-1 || Q Total-2, A Total-1</v>
      </c>
      <c r="CW131" s="111" t="str" cm="1">
        <f t="array" ref="CW131">IFERROR(INDEX('Attendance-Slot-1'!$Q$2:$Q$1112,MATCH(1,('Attendance-Slot-1'!$A$2:$A$1112=$C131)*('Attendance-Slot-1'!$G$2:$G$1112=CW$2),0)),"No Data")</f>
        <v>P-S1_Onsite</v>
      </c>
      <c r="CX131" s="111" t="str" cm="1">
        <f t="array" ref="CX131">IFERROR(INDEX('Attendance-Slot-2'!$Q$2:$Q$2595,MATCH(1,('Attendance-Slot-2'!$A$2:$A$2595=$C131)*('Attendance-Slot-2'!$G$2:$G$2595=CW$2),0)),"No Data")</f>
        <v>No Data</v>
      </c>
      <c r="CY131" s="136">
        <f>VLOOKUP($CL131,'Written Exam Marks'!$H:$Q,10,FALSE)</f>
        <v>17</v>
      </c>
      <c r="CZ131" s="136">
        <f>VLOOKUP($CL131,'Written Exam Marks'!$H:$Q,9,FALSE)</f>
        <v>40</v>
      </c>
      <c r="DA131" s="111" t="str">
        <f t="shared" si="119"/>
        <v>Present</v>
      </c>
      <c r="DB131" s="111" t="str">
        <f t="shared" si="120"/>
        <v>P-S1_Onsite</v>
      </c>
      <c r="DC131" s="148" t="s">
        <v>5</v>
      </c>
      <c r="DD131" s="148">
        <v>5.75</v>
      </c>
      <c r="DE131" s="148">
        <v>9</v>
      </c>
      <c r="DF131" s="148">
        <v>16</v>
      </c>
      <c r="DG131" s="148">
        <v>18</v>
      </c>
      <c r="DH131" s="148">
        <v>48.75</v>
      </c>
      <c r="DI131" s="148">
        <v>65</v>
      </c>
      <c r="DJ131" s="66" t="s">
        <v>7351</v>
      </c>
      <c r="DK131" s="66" t="s">
        <v>1631</v>
      </c>
      <c r="DL131" s="68" t="str">
        <f t="shared" si="121"/>
        <v>2025EM1100128-MDSDF406</v>
      </c>
      <c r="DM131" s="66" t="str">
        <f t="shared" si="122"/>
        <v>1 missed</v>
      </c>
      <c r="DN131" s="66" t="str">
        <f t="shared" si="123"/>
        <v>0 missed</v>
      </c>
      <c r="DO131" s="62">
        <f t="shared" si="124"/>
        <v>2</v>
      </c>
      <c r="DP131" s="62">
        <f t="shared" si="125"/>
        <v>2</v>
      </c>
      <c r="DQ131" s="67">
        <f t="shared" si="126"/>
        <v>0.66666666666666663</v>
      </c>
      <c r="DR131" s="67">
        <f t="shared" si="127"/>
        <v>1</v>
      </c>
      <c r="DS131" s="66" t="str">
        <f t="shared" si="128"/>
        <v>1 missed</v>
      </c>
      <c r="DT131" s="62">
        <f t="shared" si="129"/>
        <v>4</v>
      </c>
      <c r="DU131" s="68">
        <f t="shared" si="130"/>
        <v>0.8</v>
      </c>
      <c r="DV131" s="68" t="str">
        <f t="shared" si="131"/>
        <v>Q-2 A-2 || Q Total-3, A Total-2</v>
      </c>
      <c r="DW131" s="62" t="str" cm="1">
        <f t="array" ref="DW131">IFERROR(INDEX('Attendance-Slot-1'!$Q$2:$Q$1112,MATCH(1,('Attendance-Slot-1'!$A$2:$A$1112=$C131)*('Attendance-Slot-1'!$G$2:$G$1112=DW$2),0)),"No Data")</f>
        <v>P-S1_Onsite</v>
      </c>
      <c r="DX131" s="62" t="str" cm="1">
        <f t="array" ref="DX131">IFERROR(INDEX('Attendance-Slot-2'!$Q$2:$Q$2595,MATCH(1,('Attendance-Slot-2'!$A$2:$A$2595=$C131)*('Attendance-Slot-2'!$G$2:$G$2595=DW$2),0)),"No Data")</f>
        <v>No Data</v>
      </c>
      <c r="DY131" s="137">
        <f>VLOOKUP($DL131,'Written Exam Marks'!$H:$Q,10,FALSE)</f>
        <v>31</v>
      </c>
      <c r="DZ131" s="137">
        <f>VLOOKUP($DL131,'Written Exam Marks'!$H:$Q,9,FALSE)</f>
        <v>35</v>
      </c>
      <c r="EA131" s="62" t="str">
        <f t="shared" si="132"/>
        <v>Present</v>
      </c>
      <c r="EB131" s="62" t="str">
        <f t="shared" si="133"/>
        <v>P-S1_Onsite</v>
      </c>
      <c r="EC131" s="114" t="str">
        <f t="shared" si="70"/>
        <v>P-5, 
A-0, 
No Data-0</v>
      </c>
      <c r="ED131" s="114" t="str">
        <f t="shared" si="71"/>
        <v>P-0, 
A-0, 
No Data-5</v>
      </c>
      <c r="EE131" s="114" t="str">
        <f t="shared" si="134"/>
        <v>P-S1_Onsite</v>
      </c>
      <c r="EF131" s="114" t="str">
        <f t="shared" si="135"/>
        <v>P-S1_Onsite</v>
      </c>
      <c r="EG131" s="114" t="str">
        <f t="shared" si="136"/>
        <v>P-S1_Onsite</v>
      </c>
      <c r="EH131" s="114" t="str">
        <f t="shared" si="137"/>
        <v>P-S1_Onsite</v>
      </c>
      <c r="EI131" s="114" t="str">
        <f t="shared" si="138"/>
        <v>P-S1_Onsite</v>
      </c>
      <c r="EJ131" s="114" t="str">
        <f t="shared" si="139"/>
        <v>P-5, A-0, No Data-0</v>
      </c>
      <c r="EK131" s="114" t="s">
        <v>10453</v>
      </c>
      <c r="EL131" s="114">
        <v>27.5</v>
      </c>
      <c r="EM131" s="114">
        <v>9</v>
      </c>
      <c r="EN131" s="114">
        <v>58.5</v>
      </c>
      <c r="EO131" s="114">
        <v>95</v>
      </c>
      <c r="EP131" s="114" t="s">
        <v>7217</v>
      </c>
      <c r="EQ131" s="114" t="s">
        <v>1054</v>
      </c>
      <c r="ER131" s="114" t="s">
        <v>2087</v>
      </c>
      <c r="ES131" s="114"/>
      <c r="ET131" s="30" t="s">
        <v>2087</v>
      </c>
    </row>
    <row r="132" spans="1:150" x14ac:dyDescent="0.25">
      <c r="A132" s="114">
        <v>129</v>
      </c>
      <c r="B132" s="114" t="s">
        <v>7224</v>
      </c>
      <c r="C132" s="80" t="s">
        <v>3902</v>
      </c>
      <c r="D132" s="30" t="s">
        <v>3903</v>
      </c>
      <c r="E132" s="30" t="s">
        <v>3904</v>
      </c>
      <c r="F132" s="33" t="s">
        <v>7202</v>
      </c>
      <c r="G132" s="30" t="s">
        <v>3905</v>
      </c>
      <c r="H132" s="143">
        <v>14</v>
      </c>
      <c r="I132" s="143">
        <v>15</v>
      </c>
      <c r="J132" s="143">
        <v>20</v>
      </c>
      <c r="K132" s="143">
        <v>15</v>
      </c>
      <c r="L132" s="143">
        <v>64</v>
      </c>
      <c r="M132" s="143">
        <v>65</v>
      </c>
      <c r="N132" s="40" t="s">
        <v>7314</v>
      </c>
      <c r="O132" s="40" t="s">
        <v>1593</v>
      </c>
      <c r="P132" s="13" t="str">
        <f t="shared" si="72"/>
        <v>2025EM1100129-MDSDF401</v>
      </c>
      <c r="Q132" s="40" t="str">
        <f t="shared" si="73"/>
        <v>0 missed</v>
      </c>
      <c r="R132" s="40" t="str">
        <f t="shared" si="74"/>
        <v>0 missed</v>
      </c>
      <c r="S132" s="40">
        <f t="shared" si="75"/>
        <v>3</v>
      </c>
      <c r="T132" s="40">
        <f t="shared" si="76"/>
        <v>1</v>
      </c>
      <c r="U132" s="41">
        <f t="shared" si="77"/>
        <v>1</v>
      </c>
      <c r="V132" s="41">
        <f t="shared" si="78"/>
        <v>1</v>
      </c>
      <c r="W132" s="40" t="str">
        <f t="shared" si="79"/>
        <v>0 missed</v>
      </c>
      <c r="X132" s="113">
        <f t="shared" si="80"/>
        <v>4</v>
      </c>
      <c r="Y132" s="13">
        <f t="shared" si="81"/>
        <v>1</v>
      </c>
      <c r="Z132" s="13" t="str">
        <f t="shared" si="82"/>
        <v>Q-3 A-1 || Q Total-3, A Total-1</v>
      </c>
      <c r="AA132" s="113" t="str" cm="1">
        <f t="array" ref="AA132">IFERROR(INDEX('Attendance-Slot-1'!$Q$2:$Q$1112,MATCH(1,('Attendance-Slot-1'!$A$2:$A$1112=$C132)*('Attendance-Slot-1'!$G$2:$G$1112=AA$2),0)),"No Data")</f>
        <v>No Data</v>
      </c>
      <c r="AB132" s="113" t="str" cm="1">
        <f t="array" ref="AB132">IFERROR(INDEX('Attendance-Slot-2'!$Q$2:$Q$2595,MATCH(1,('Attendance-Slot-2'!$A$2:$A$2595=$C132)*('Attendance-Slot-2'!$G$2:$G$2595=AA$2),0)),"No Data")</f>
        <v>P-S2_Onsite</v>
      </c>
      <c r="AC132" s="133">
        <f>VLOOKUP($P132,'Written Exam Marks'!$H:$Q,10,FALSE)</f>
        <v>8.5</v>
      </c>
      <c r="AD132" s="133">
        <f>VLOOKUP($P132,'Written Exam Marks'!$H:$Q,9,FALSE)</f>
        <v>35</v>
      </c>
      <c r="AE132" s="113" t="str">
        <f t="shared" si="83"/>
        <v>Present</v>
      </c>
      <c r="AF132" s="113" t="str">
        <f t="shared" si="84"/>
        <v>P-S2_Onsite</v>
      </c>
      <c r="AG132" s="146">
        <v>7.5</v>
      </c>
      <c r="AH132" s="146">
        <v>9</v>
      </c>
      <c r="AI132" s="146">
        <v>10</v>
      </c>
      <c r="AJ132" s="146">
        <v>10</v>
      </c>
      <c r="AK132" s="146">
        <v>10</v>
      </c>
      <c r="AL132" s="146">
        <v>10</v>
      </c>
      <c r="AM132" s="146">
        <v>56.5</v>
      </c>
      <c r="AN132" s="146">
        <v>60</v>
      </c>
      <c r="AO132" s="43" t="s">
        <v>7336</v>
      </c>
      <c r="AP132" s="43" t="s">
        <v>1598</v>
      </c>
      <c r="AQ132" s="50" t="str">
        <f t="shared" si="85"/>
        <v>2025EM1100129-MDSDF402</v>
      </c>
      <c r="AR132" s="43" t="str">
        <f t="shared" si="86"/>
        <v>0 missed</v>
      </c>
      <c r="AS132" s="47" t="s">
        <v>7342</v>
      </c>
      <c r="AT132" s="43">
        <f t="shared" si="87"/>
        <v>6</v>
      </c>
      <c r="AU132" s="48" t="s">
        <v>7342</v>
      </c>
      <c r="AV132" s="49">
        <f t="shared" si="88"/>
        <v>1</v>
      </c>
      <c r="AW132" s="48" t="s">
        <v>7342</v>
      </c>
      <c r="AX132" s="43" t="str">
        <f t="shared" si="89"/>
        <v>0 missed</v>
      </c>
      <c r="AY132" s="42">
        <f t="shared" si="90"/>
        <v>6</v>
      </c>
      <c r="AZ132" s="50">
        <f t="shared" si="91"/>
        <v>1</v>
      </c>
      <c r="BA132" s="50" t="str">
        <f t="shared" si="92"/>
        <v>Q-6 A-- || Q Total-6, A Total-0</v>
      </c>
      <c r="BB132" s="42" t="str" cm="1">
        <f t="array" ref="BB132">IFERROR(INDEX('Attendance-Slot-1'!$Q$2:$Q$1112,MATCH(1,('Attendance-Slot-1'!$A$2:$A$1112=$C132)*('Attendance-Slot-1'!$G$2:$G$1112=BB$2),0)),"No Data")</f>
        <v>No Data</v>
      </c>
      <c r="BC132" s="42" t="str" cm="1">
        <f t="array" ref="BC132">IFERROR(INDEX('Attendance-Slot-2'!$Q$2:$Q$2595,MATCH(1,('Attendance-Slot-2'!$A$2:$A$2595=$C132)*('Attendance-Slot-2'!$G$2:$G$2595=BB$2),0)),"No Data")</f>
        <v>P-S2_Onsite</v>
      </c>
      <c r="BD132" s="134">
        <f>VLOOKUP($AQ132,'Written Exam Marks'!$H:$Q,10,FALSE)</f>
        <v>24</v>
      </c>
      <c r="BE132" s="134">
        <f>VLOOKUP($AQ132,'Written Exam Marks'!$H:$Q,9,FALSE)</f>
        <v>40</v>
      </c>
      <c r="BF132" s="42" t="str">
        <f t="shared" si="93"/>
        <v>Present</v>
      </c>
      <c r="BG132" s="42" t="str">
        <f t="shared" si="94"/>
        <v>P-S2_Onsite</v>
      </c>
      <c r="BH132" s="147">
        <v>20</v>
      </c>
      <c r="BI132" s="147">
        <v>28</v>
      </c>
      <c r="BJ132" s="147">
        <v>48</v>
      </c>
      <c r="BK132" s="147">
        <v>60</v>
      </c>
      <c r="BL132" s="52" t="s">
        <v>3697</v>
      </c>
      <c r="BM132" s="52" t="s">
        <v>1606</v>
      </c>
      <c r="BN132" s="57" t="str">
        <f t="shared" si="95"/>
        <v>2025EM1100129-MDSDF403</v>
      </c>
      <c r="BO132" s="52" t="str">
        <f t="shared" si="96"/>
        <v>0 missed</v>
      </c>
      <c r="BP132" s="52" t="str">
        <f t="shared" si="97"/>
        <v>0 missed</v>
      </c>
      <c r="BQ132" s="52">
        <f t="shared" si="98"/>
        <v>1</v>
      </c>
      <c r="BR132" s="52">
        <f t="shared" si="99"/>
        <v>1</v>
      </c>
      <c r="BS132" s="56">
        <f t="shared" si="100"/>
        <v>1</v>
      </c>
      <c r="BT132" s="56">
        <f t="shared" si="101"/>
        <v>1</v>
      </c>
      <c r="BU132" s="52" t="str">
        <f t="shared" si="102"/>
        <v>0 missed</v>
      </c>
      <c r="BV132" s="51">
        <f t="shared" si="103"/>
        <v>2</v>
      </c>
      <c r="BW132" s="57">
        <f t="shared" si="104"/>
        <v>1</v>
      </c>
      <c r="BX132" s="57" t="str">
        <f t="shared" si="105"/>
        <v>Q-1 A-1 || Q Total-1, A Total-1</v>
      </c>
      <c r="BY132" s="51" t="str" cm="1">
        <f t="array" ref="BY132">IFERROR(INDEX('Attendance-Slot-1'!$Q$2:$Q$1112,MATCH(1,('Attendance-Slot-1'!$A$2:$A$1112=$C132)*('Attendance-Slot-1'!$G$2:$G$1112=BY$2),0)),"No Data")</f>
        <v>No Data</v>
      </c>
      <c r="BZ132" s="51" t="str" cm="1">
        <f t="array" ref="BZ132">IFERROR(INDEX('Attendance-Slot-2'!$Q$2:$Q$2595,MATCH(1,('Attendance-Slot-2'!$A$2:$A$2595=$C132)*('Attendance-Slot-2'!$G$2:$G$2595=BY$2),0)),"No Data")</f>
        <v>P-S2_Onsite</v>
      </c>
      <c r="CA132" s="135">
        <f>VLOOKUP($BN132,'Written Exam Marks'!$H:$Q,10,FALSE)</f>
        <v>11</v>
      </c>
      <c r="CB132" s="135">
        <f>VLOOKUP($BN132,'Written Exam Marks'!$H:$Q,9,FALSE)</f>
        <v>40</v>
      </c>
      <c r="CC132" s="51" t="str">
        <f t="shared" si="106"/>
        <v>Present</v>
      </c>
      <c r="CD132" s="51" t="str">
        <f t="shared" si="107"/>
        <v>P-S2_Onsite</v>
      </c>
      <c r="CE132" s="29">
        <v>19</v>
      </c>
      <c r="CF132" s="29">
        <v>20</v>
      </c>
      <c r="CG132" s="29">
        <v>14</v>
      </c>
      <c r="CH132" s="29">
        <v>53</v>
      </c>
      <c r="CI132" s="29">
        <v>60</v>
      </c>
      <c r="CJ132" s="61" t="s">
        <v>7343</v>
      </c>
      <c r="CK132" s="61" t="s">
        <v>1613</v>
      </c>
      <c r="CL132" s="10" t="str">
        <f t="shared" si="108"/>
        <v>2025EM1100129-MDSDF404</v>
      </c>
      <c r="CM132" s="61" t="str">
        <f t="shared" si="109"/>
        <v>0 missed</v>
      </c>
      <c r="CN132" s="61" t="str">
        <f t="shared" si="110"/>
        <v>0 missed</v>
      </c>
      <c r="CO132" s="111">
        <f t="shared" si="111"/>
        <v>2</v>
      </c>
      <c r="CP132" s="111">
        <f t="shared" si="112"/>
        <v>1</v>
      </c>
      <c r="CQ132" s="9">
        <f t="shared" si="113"/>
        <v>1</v>
      </c>
      <c r="CR132" s="9">
        <f t="shared" si="114"/>
        <v>1</v>
      </c>
      <c r="CS132" s="61" t="str">
        <f t="shared" si="115"/>
        <v>0 missed</v>
      </c>
      <c r="CT132" s="111">
        <f t="shared" si="116"/>
        <v>3</v>
      </c>
      <c r="CU132" s="10">
        <f t="shared" si="117"/>
        <v>1</v>
      </c>
      <c r="CV132" s="10" t="str">
        <f t="shared" si="118"/>
        <v>Q-2 A-1 || Q Total-2, A Total-1</v>
      </c>
      <c r="CW132" s="111" t="str" cm="1">
        <f t="array" ref="CW132">IFERROR(INDEX('Attendance-Slot-1'!$Q$2:$Q$1112,MATCH(1,('Attendance-Slot-1'!$A$2:$A$1112=$C132)*('Attendance-Slot-1'!$G$2:$G$1112=CW$2),0)),"No Data")</f>
        <v>No Data</v>
      </c>
      <c r="CX132" s="111" t="str" cm="1">
        <f t="array" ref="CX132">IFERROR(INDEX('Attendance-Slot-2'!$Q$2:$Q$2595,MATCH(1,('Attendance-Slot-2'!$A$2:$A$2595=$C132)*('Attendance-Slot-2'!$G$2:$G$2595=CW$2),0)),"No Data")</f>
        <v>P-S2_Onsite</v>
      </c>
      <c r="CY132" s="136">
        <f>VLOOKUP($CL132,'Written Exam Marks'!$H:$Q,10,FALSE)</f>
        <v>10.5</v>
      </c>
      <c r="CZ132" s="136">
        <f>VLOOKUP($CL132,'Written Exam Marks'!$H:$Q,9,FALSE)</f>
        <v>40</v>
      </c>
      <c r="DA132" s="111" t="str">
        <f t="shared" si="119"/>
        <v>Present</v>
      </c>
      <c r="DB132" s="111" t="str">
        <f t="shared" si="120"/>
        <v>P-S2_Onsite</v>
      </c>
      <c r="DC132" s="148">
        <v>5.5</v>
      </c>
      <c r="DD132" s="148">
        <v>7.75</v>
      </c>
      <c r="DE132" s="148">
        <v>9</v>
      </c>
      <c r="DF132" s="148">
        <v>16</v>
      </c>
      <c r="DG132" s="148">
        <v>17</v>
      </c>
      <c r="DH132" s="148">
        <v>55.25</v>
      </c>
      <c r="DI132" s="148">
        <v>65</v>
      </c>
      <c r="DJ132" s="66" t="s">
        <v>7351</v>
      </c>
      <c r="DK132" s="66" t="s">
        <v>1631</v>
      </c>
      <c r="DL132" s="68" t="str">
        <f t="shared" si="121"/>
        <v>2025EM1100129-MDSDF406</v>
      </c>
      <c r="DM132" s="66" t="str">
        <f t="shared" si="122"/>
        <v>0 missed</v>
      </c>
      <c r="DN132" s="66" t="str">
        <f t="shared" si="123"/>
        <v>0 missed</v>
      </c>
      <c r="DO132" s="62">
        <f t="shared" si="124"/>
        <v>3</v>
      </c>
      <c r="DP132" s="62">
        <f t="shared" si="125"/>
        <v>2</v>
      </c>
      <c r="DQ132" s="67">
        <f t="shared" si="126"/>
        <v>1</v>
      </c>
      <c r="DR132" s="67">
        <f t="shared" si="127"/>
        <v>1</v>
      </c>
      <c r="DS132" s="66" t="str">
        <f t="shared" si="128"/>
        <v>0 missed</v>
      </c>
      <c r="DT132" s="62">
        <f t="shared" si="129"/>
        <v>5</v>
      </c>
      <c r="DU132" s="68">
        <f t="shared" si="130"/>
        <v>1</v>
      </c>
      <c r="DV132" s="68" t="str">
        <f t="shared" si="131"/>
        <v>Q-3 A-2 || Q Total-3, A Total-2</v>
      </c>
      <c r="DW132" s="62" t="str" cm="1">
        <f t="array" ref="DW132">IFERROR(INDEX('Attendance-Slot-1'!$Q$2:$Q$1112,MATCH(1,('Attendance-Slot-1'!$A$2:$A$1112=$C132)*('Attendance-Slot-1'!$G$2:$G$1112=DW$2),0)),"No Data")</f>
        <v>No Data</v>
      </c>
      <c r="DX132" s="62" t="str" cm="1">
        <f t="array" ref="DX132">IFERROR(INDEX('Attendance-Slot-2'!$Q$2:$Q$2595,MATCH(1,('Attendance-Slot-2'!$A$2:$A$2595=$C132)*('Attendance-Slot-2'!$G$2:$G$2595=DW$2),0)),"No Data")</f>
        <v>P-S2_Onsite</v>
      </c>
      <c r="DY132" s="137">
        <f>VLOOKUP($DL132,'Written Exam Marks'!$H:$Q,10,FALSE)</f>
        <v>19</v>
      </c>
      <c r="DZ132" s="137">
        <f>VLOOKUP($DL132,'Written Exam Marks'!$H:$Q,9,FALSE)</f>
        <v>35</v>
      </c>
      <c r="EA132" s="62" t="str">
        <f t="shared" si="132"/>
        <v>Present</v>
      </c>
      <c r="EB132" s="62" t="str">
        <f t="shared" si="133"/>
        <v>P-S2_Onsite</v>
      </c>
      <c r="EC132" s="114" t="str">
        <f t="shared" ref="EC132:EC195" si="140">"P-"&amp;(COUNTIF($AA132,"P-*")
+COUNTIF($BB132,"P-*")
+COUNTIF($BY132,"P-*")
+COUNTIF($CW132,"P-*")
+COUNTIF($DW132,"P-*"))&amp;", 
A-"&amp;(COUNTIF($AA132,"A-*")
+COUNTIF($BB132,"A-*")
+COUNTIF($BY132,"A-*")
+COUNTIF($CW132,"A-*")
+COUNTIF($DW132,"A-*"))&amp;", 
No Data-"&amp;(COUNTIF($AA132,"No Data")
+COUNTIF($BB132,"No Data")
+COUNTIF($BY132,"No Data")
+COUNTIF($CW132,"No Data")
+COUNTIF($DW132,"No Data"))</f>
        <v>P-0, 
A-0, 
No Data-5</v>
      </c>
      <c r="ED132" s="114" t="str">
        <f t="shared" ref="ED132:ED195" si="141">"P-"&amp;(COUNTIF($AB132,"P-*")
+COUNTIF($BC132,"P-*")
+COUNTIF($BZ132,"P-*")
+COUNTIF($CX132,"P-*")
+COUNTIF($DX132,"P-*"))&amp;", 
A-"&amp;(COUNTIF($AB132,"A-*")
+COUNTIF($BC132,"A-*")
+COUNTIF($BZ132,"A-*")
+COUNTIF($CX132,"A-*")
+COUNTIF($DX132,"A-*"))&amp;", 
No Data-"&amp;(COUNTIF($AB132,"No Data")
+COUNTIF($BC132,"No Data")
+COUNTIF($BZ132,"No Data")
+COUNTIF($CX132,"No Data")
+COUNTIF($DX132,"No Data"))</f>
        <v>P-5, 
A-0, 
No Data-0</v>
      </c>
      <c r="EE132" s="114" t="str">
        <f t="shared" si="134"/>
        <v>P-S2_Onsite</v>
      </c>
      <c r="EF132" s="114" t="str">
        <f t="shared" si="135"/>
        <v>P-S2_Onsite</v>
      </c>
      <c r="EG132" s="114" t="str">
        <f t="shared" si="136"/>
        <v>P-S2_Onsite</v>
      </c>
      <c r="EH132" s="114" t="str">
        <f t="shared" si="137"/>
        <v>P-S2_Onsite</v>
      </c>
      <c r="EI132" s="114" t="str">
        <f t="shared" si="138"/>
        <v>P-S2_Onsite</v>
      </c>
      <c r="EJ132" s="114" t="str">
        <f t="shared" si="139"/>
        <v>P-5, A-0, No Data-0</v>
      </c>
      <c r="EK132" s="114" t="s">
        <v>10453</v>
      </c>
      <c r="EL132" s="114">
        <v>30</v>
      </c>
      <c r="EM132" s="114">
        <v>9</v>
      </c>
      <c r="EN132" s="114">
        <v>51</v>
      </c>
      <c r="EO132" s="114">
        <v>90</v>
      </c>
      <c r="EP132" s="114" t="s">
        <v>7217</v>
      </c>
      <c r="EQ132" s="114" t="s">
        <v>1054</v>
      </c>
      <c r="ER132" s="114" t="s">
        <v>3902</v>
      </c>
      <c r="ES132" s="114"/>
      <c r="ET132" s="30" t="s">
        <v>3902</v>
      </c>
    </row>
    <row r="133" spans="1:150" x14ac:dyDescent="0.25">
      <c r="A133" s="114">
        <v>130</v>
      </c>
      <c r="B133" s="114" t="s">
        <v>7224</v>
      </c>
      <c r="C133" s="80" t="s">
        <v>2096</v>
      </c>
      <c r="D133" s="30" t="s">
        <v>2097</v>
      </c>
      <c r="E133" s="30" t="s">
        <v>2098</v>
      </c>
      <c r="F133" s="33" t="s">
        <v>7202</v>
      </c>
      <c r="G133" s="30" t="s">
        <v>2099</v>
      </c>
      <c r="H133" s="143">
        <v>15</v>
      </c>
      <c r="I133" s="143">
        <v>15</v>
      </c>
      <c r="J133" s="143">
        <v>19</v>
      </c>
      <c r="K133" s="143">
        <v>15</v>
      </c>
      <c r="L133" s="143">
        <v>64</v>
      </c>
      <c r="M133" s="143">
        <v>65</v>
      </c>
      <c r="N133" s="40" t="s">
        <v>7314</v>
      </c>
      <c r="O133" s="40" t="s">
        <v>1593</v>
      </c>
      <c r="P133" s="13" t="str">
        <f t="shared" ref="P133:P196" si="142">CONCATENATE($C133,"-",$O133)</f>
        <v>2025EM1100130-MDSDF401</v>
      </c>
      <c r="Q133" s="40" t="str">
        <f t="shared" ref="Q133:Q196" si="143">COUNTIF($H133:$J133,"A") &amp; " " &amp; "missed"</f>
        <v>0 missed</v>
      </c>
      <c r="R133" s="40" t="str">
        <f t="shared" ref="R133:R196" si="144">COUNTIF($K133,"A") &amp; " " &amp; "missed"</f>
        <v>0 missed</v>
      </c>
      <c r="S133" s="40">
        <f t="shared" ref="S133:S196" si="145">3-LEFT($Q133,1)</f>
        <v>3</v>
      </c>
      <c r="T133" s="40">
        <f t="shared" ref="T133:T196" si="146">1-LEFT($R133,1)</f>
        <v>1</v>
      </c>
      <c r="U133" s="41">
        <f t="shared" ref="U133:U196" si="147">$S133/3</f>
        <v>1</v>
      </c>
      <c r="V133" s="41">
        <f t="shared" ref="V133:V196" si="148">$T133/1</f>
        <v>1</v>
      </c>
      <c r="W133" s="40" t="str">
        <f t="shared" ref="W133:W196" si="149">COUNTIF($H133:$K133,"A") &amp; " " &amp; "missed"</f>
        <v>0 missed</v>
      </c>
      <c r="X133" s="113">
        <f t="shared" ref="X133:X196" si="150">4- COUNTIF($H133:$K133, "A")</f>
        <v>4</v>
      </c>
      <c r="Y133" s="13">
        <f t="shared" ref="Y133:Y196" si="151">$X133/4</f>
        <v>1</v>
      </c>
      <c r="Z133" s="13" t="str">
        <f t="shared" ref="Z133:Z196" si="152">CONCATENATE("Q-",$S133," A-",$T133," || Q Total-3, A Total-1")</f>
        <v>Q-3 A-1 || Q Total-3, A Total-1</v>
      </c>
      <c r="AA133" s="113" t="str" cm="1">
        <f t="array" ref="AA133">IFERROR(INDEX('Attendance-Slot-1'!$Q$2:$Q$1112,MATCH(1,('Attendance-Slot-1'!$A$2:$A$1112=$C133)*('Attendance-Slot-1'!$G$2:$G$1112=AA$2),0)),"No Data")</f>
        <v>P-S1_Online</v>
      </c>
      <c r="AB133" s="113" t="str" cm="1">
        <f t="array" ref="AB133">IFERROR(INDEX('Attendance-Slot-2'!$Q$2:$Q$2595,MATCH(1,('Attendance-Slot-2'!$A$2:$A$2595=$C133)*('Attendance-Slot-2'!$G$2:$G$2595=AA$2),0)),"No Data")</f>
        <v>No Data</v>
      </c>
      <c r="AC133" s="133">
        <f>VLOOKUP($P133,'Written Exam Marks'!$H:$Q,10,FALSE)</f>
        <v>25</v>
      </c>
      <c r="AD133" s="133">
        <f>VLOOKUP($P133,'Written Exam Marks'!$H:$Q,9,FALSE)</f>
        <v>35</v>
      </c>
      <c r="AE133" s="113" t="str">
        <f t="shared" ref="AE133:AE196" si="153">IF(COUNTIF($AA133:$AB133,"P-*")&gt;0,"Present",
IF(COUNTIF($AA133:$AB133,"A-*")&gt;0,"Absent",
IF(COUNTIF($AA133:$AB133,"No Data")&gt;0,"No Data","")))</f>
        <v>Present</v>
      </c>
      <c r="AF133" s="113" t="str">
        <f t="shared" ref="AF133:AF196" si="154">IF(LEFT($AA133,2)="P-",$AA133,IF(LEFT($AB133,2)="P-",$AB133,IF(LEFT($AA133,2)="A-",$AA133,IF(LEFT($AB133,2)="A-",$AB133,IF($AA133="No Data",$AA133,IF($AB133="No Data",$AB133,""))))))</f>
        <v>P-S1_Online</v>
      </c>
      <c r="AG133" s="146">
        <v>9.5</v>
      </c>
      <c r="AH133" s="146">
        <v>10</v>
      </c>
      <c r="AI133" s="146">
        <v>10</v>
      </c>
      <c r="AJ133" s="146">
        <v>10</v>
      </c>
      <c r="AK133" s="146">
        <v>9</v>
      </c>
      <c r="AL133" s="146">
        <v>8</v>
      </c>
      <c r="AM133" s="146">
        <v>56.5</v>
      </c>
      <c r="AN133" s="146">
        <v>60</v>
      </c>
      <c r="AO133" s="43" t="s">
        <v>7336</v>
      </c>
      <c r="AP133" s="43" t="s">
        <v>1598</v>
      </c>
      <c r="AQ133" s="50" t="str">
        <f t="shared" ref="AQ133:AQ196" si="155">CONCATENATE($C133,"-",$AP133)</f>
        <v>2025EM1100130-MDSDF402</v>
      </c>
      <c r="AR133" s="43" t="str">
        <f t="shared" ref="AR133:AR196" si="156">COUNTIF($AG133:$AL133, "A") &amp; " " &amp;"missed"</f>
        <v>0 missed</v>
      </c>
      <c r="AS133" s="47" t="s">
        <v>7342</v>
      </c>
      <c r="AT133" s="43">
        <f t="shared" ref="AT133:AT196" si="157">6- COUNTIF($AG133:$AL133, "A")</f>
        <v>6</v>
      </c>
      <c r="AU133" s="48" t="s">
        <v>7342</v>
      </c>
      <c r="AV133" s="49">
        <f t="shared" ref="AV133:AV196" si="158">$AT133/6</f>
        <v>1</v>
      </c>
      <c r="AW133" s="48" t="s">
        <v>7342</v>
      </c>
      <c r="AX133" s="43" t="str">
        <f t="shared" ref="AX133:AX196" si="159">COUNTIF($AG133:$AL133,"A") &amp; " " &amp; "missed"</f>
        <v>0 missed</v>
      </c>
      <c r="AY133" s="42">
        <f t="shared" ref="AY133:AY196" si="160">6- COUNTIF($AG133:$AL133, "A")</f>
        <v>6</v>
      </c>
      <c r="AZ133" s="50">
        <f t="shared" ref="AZ133:AZ196" si="161">$AY133/6</f>
        <v>1</v>
      </c>
      <c r="BA133" s="50" t="str">
        <f t="shared" ref="BA133:BA196" si="162">CONCATENATE("Q-",$AT133," A-",$AU133," || Q Total-6, A Total-0")</f>
        <v>Q-6 A-- || Q Total-6, A Total-0</v>
      </c>
      <c r="BB133" s="42" t="str" cm="1">
        <f t="array" ref="BB133">IFERROR(INDEX('Attendance-Slot-1'!$Q$2:$Q$1112,MATCH(1,('Attendance-Slot-1'!$A$2:$A$1112=$C133)*('Attendance-Slot-1'!$G$2:$G$1112=BB$2),0)),"No Data")</f>
        <v>No Data</v>
      </c>
      <c r="BC133" s="42" t="str" cm="1">
        <f t="array" ref="BC133">IFERROR(INDEX('Attendance-Slot-2'!$Q$2:$Q$2595,MATCH(1,('Attendance-Slot-2'!$A$2:$A$2595=$C133)*('Attendance-Slot-2'!$G$2:$G$2595=BB$2),0)),"No Data")</f>
        <v>P-S2_Online</v>
      </c>
      <c r="BD133" s="134">
        <f>VLOOKUP($AQ133,'Written Exam Marks'!$H:$Q,10,FALSE)</f>
        <v>30</v>
      </c>
      <c r="BE133" s="134">
        <f>VLOOKUP($AQ133,'Written Exam Marks'!$H:$Q,9,FALSE)</f>
        <v>40</v>
      </c>
      <c r="BF133" s="42" t="str">
        <f t="shared" ref="BF133:BF196" si="163">IF(COUNTIF($BB133:$BC133,"P-*")&gt;0,"Present",
IF(COUNTIF($BB133:$BC133,"A-*")&gt;0,"Absent",
IF(COUNTIF($BB133:$BC133,"No Data")&gt;0,"No Data","")))</f>
        <v>Present</v>
      </c>
      <c r="BG133" s="42" t="str">
        <f t="shared" ref="BG133:BG196" si="164">IF(LEFT($BB133,2)="P-",$BB133,IF(LEFT($BC133,2)="P-",$BC133,IF(LEFT($BB133,2)="A-",$BB133,IF(LEFT($BC133,2)="A-",$BC133,IF($BB133="No Data",$BB133,IF($BC133="No Data",$BC133,""))))))</f>
        <v>P-S2_Online</v>
      </c>
      <c r="BH133" s="147">
        <v>20</v>
      </c>
      <c r="BI133" s="147">
        <v>28</v>
      </c>
      <c r="BJ133" s="147">
        <v>48</v>
      </c>
      <c r="BK133" s="147">
        <v>60</v>
      </c>
      <c r="BL133" s="52" t="s">
        <v>3697</v>
      </c>
      <c r="BM133" s="52" t="s">
        <v>1606</v>
      </c>
      <c r="BN133" s="57" t="str">
        <f t="shared" ref="BN133:BN196" si="165">CONCATENATE($C133,"-",$BM133)</f>
        <v>2025EM1100130-MDSDF403</v>
      </c>
      <c r="BO133" s="52" t="str">
        <f t="shared" ref="BO133:BO196" si="166">COUNTIF($BH133,"A") &amp; " " &amp; "missed"</f>
        <v>0 missed</v>
      </c>
      <c r="BP133" s="52" t="str">
        <f t="shared" ref="BP133:BP196" si="167">COUNTIF($BI133,"A") &amp; " " &amp; "missed"</f>
        <v>0 missed</v>
      </c>
      <c r="BQ133" s="52">
        <f t="shared" ref="BQ133:BQ196" si="168">1-LEFT($BO133,1)</f>
        <v>1</v>
      </c>
      <c r="BR133" s="52">
        <f t="shared" ref="BR133:BR196" si="169">1-LEFT($BP133,1)</f>
        <v>1</v>
      </c>
      <c r="BS133" s="56">
        <f t="shared" ref="BS133:BS196" si="170">$BQ133/1</f>
        <v>1</v>
      </c>
      <c r="BT133" s="56">
        <f t="shared" ref="BT133:BT196" si="171">$BR133/1</f>
        <v>1</v>
      </c>
      <c r="BU133" s="52" t="str">
        <f t="shared" ref="BU133:BU196" si="172">COUNTIF($BH133:$BI133,"A") &amp; " " &amp; "missed"</f>
        <v>0 missed</v>
      </c>
      <c r="BV133" s="51">
        <f t="shared" ref="BV133:BV196" si="173">2- COUNTIF($BH133:$BI133, "A")</f>
        <v>2</v>
      </c>
      <c r="BW133" s="57">
        <f t="shared" ref="BW133:BW196" si="174">$BV133/2</f>
        <v>1</v>
      </c>
      <c r="BX133" s="57" t="str">
        <f t="shared" ref="BX133:BX196" si="175">CONCATENATE("Q-",$BQ133," A-",$BR133," || Q Total-1, A Total-1")</f>
        <v>Q-1 A-1 || Q Total-1, A Total-1</v>
      </c>
      <c r="BY133" s="51" t="str" cm="1">
        <f t="array" ref="BY133">IFERROR(INDEX('Attendance-Slot-1'!$Q$2:$Q$1112,MATCH(1,('Attendance-Slot-1'!$A$2:$A$1112=$C133)*('Attendance-Slot-1'!$G$2:$G$1112=BY$2),0)),"No Data")</f>
        <v>No Data</v>
      </c>
      <c r="BZ133" s="51" t="str" cm="1">
        <f t="array" ref="BZ133">IFERROR(INDEX('Attendance-Slot-2'!$Q$2:$Q$2595,MATCH(1,('Attendance-Slot-2'!$A$2:$A$2595=$C133)*('Attendance-Slot-2'!$G$2:$G$2595=BY$2),0)),"No Data")</f>
        <v>P-S2_Online</v>
      </c>
      <c r="CA133" s="135">
        <f>VLOOKUP($BN133,'Written Exam Marks'!$H:$Q,10,FALSE)</f>
        <v>27.5</v>
      </c>
      <c r="CB133" s="135">
        <f>VLOOKUP($BN133,'Written Exam Marks'!$H:$Q,9,FALSE)</f>
        <v>40</v>
      </c>
      <c r="CC133" s="51" t="str">
        <f t="shared" ref="CC133:CC196" si="176">IF(COUNTIF($BY133:$BZ133,"P-*")&gt;0,"Present",
IF(COUNTIF($BY133:$BZ133,"A-*")&gt;0,"Absent",
IF(COUNTIF($BY133:$BZ133,"No Data")&gt;0,"No Data","")))</f>
        <v>Present</v>
      </c>
      <c r="CD133" s="51" t="str">
        <f t="shared" ref="CD133:CD196" si="177">IF(LEFT($BY133,2)="P-",$BY133,IF(LEFT($BZ133,2)="P-",$BZ133,IF(LEFT($BY133,2)="A-",$BY133,IF(LEFT($BZ133,2)="A-",$BZ133,IF($BY133="No Data",$BY133,IF($BZ133="No Data",$BZ133,""))))))</f>
        <v>P-S2_Online</v>
      </c>
      <c r="CE133" s="29">
        <v>18</v>
      </c>
      <c r="CF133" s="29">
        <v>18</v>
      </c>
      <c r="CG133" s="29">
        <v>20</v>
      </c>
      <c r="CH133" s="29">
        <v>56</v>
      </c>
      <c r="CI133" s="29">
        <v>60</v>
      </c>
      <c r="CJ133" s="61" t="s">
        <v>7343</v>
      </c>
      <c r="CK133" s="61" t="s">
        <v>1613</v>
      </c>
      <c r="CL133" s="10" t="str">
        <f t="shared" ref="CL133:CL196" si="178">CONCATENATE($C133,"-",$CK133)</f>
        <v>2025EM1100130-MDSDF404</v>
      </c>
      <c r="CM133" s="61" t="str">
        <f t="shared" ref="CM133:CM196" si="179">COUNTIF($CE133:$CF133,"A") &amp; " " &amp; "missed"</f>
        <v>0 missed</v>
      </c>
      <c r="CN133" s="61" t="str">
        <f t="shared" ref="CN133:CN196" si="180">COUNTIF($CG133,"A") &amp; " " &amp; "missed"</f>
        <v>0 missed</v>
      </c>
      <c r="CO133" s="111">
        <f t="shared" ref="CO133:CO196" si="181">2-LEFT($CM133,1)</f>
        <v>2</v>
      </c>
      <c r="CP133" s="111">
        <f t="shared" ref="CP133:CP196" si="182">1-LEFT($CN133,1)</f>
        <v>1</v>
      </c>
      <c r="CQ133" s="9">
        <f t="shared" ref="CQ133:CQ196" si="183">$CO133/2</f>
        <v>1</v>
      </c>
      <c r="CR133" s="9">
        <f t="shared" ref="CR133:CR196" si="184">$CP133/1</f>
        <v>1</v>
      </c>
      <c r="CS133" s="61" t="str">
        <f t="shared" ref="CS133:CS196" si="185">COUNTIF($CE133:$CG133,"A") &amp; " " &amp; "missed"</f>
        <v>0 missed</v>
      </c>
      <c r="CT133" s="111">
        <f t="shared" ref="CT133:CT196" si="186">3- COUNTIF($CE133:$CG133, "A")</f>
        <v>3</v>
      </c>
      <c r="CU133" s="10">
        <f t="shared" ref="CU133:CU196" si="187">$CT133/3</f>
        <v>1</v>
      </c>
      <c r="CV133" s="10" t="str">
        <f t="shared" ref="CV133:CV196" si="188">CONCATENATE("Q-",$CO133," A-",$CP133," || Q Total-2, A Total-1")</f>
        <v>Q-2 A-1 || Q Total-2, A Total-1</v>
      </c>
      <c r="CW133" s="111" t="str" cm="1">
        <f t="array" ref="CW133">IFERROR(INDEX('Attendance-Slot-1'!$Q$2:$Q$1112,MATCH(1,('Attendance-Slot-1'!$A$2:$A$1112=$C133)*('Attendance-Slot-1'!$G$2:$G$1112=CW$2),0)),"No Data")</f>
        <v>P-S1_Online</v>
      </c>
      <c r="CX133" s="111" t="str" cm="1">
        <f t="array" ref="CX133">IFERROR(INDEX('Attendance-Slot-2'!$Q$2:$Q$2595,MATCH(1,('Attendance-Slot-2'!$A$2:$A$2595=$C133)*('Attendance-Slot-2'!$G$2:$G$2595=CW$2),0)),"No Data")</f>
        <v>No Data</v>
      </c>
      <c r="CY133" s="136">
        <f>VLOOKUP($CL133,'Written Exam Marks'!$H:$Q,10,FALSE)</f>
        <v>24</v>
      </c>
      <c r="CZ133" s="136">
        <f>VLOOKUP($CL133,'Written Exam Marks'!$H:$Q,9,FALSE)</f>
        <v>40</v>
      </c>
      <c r="DA133" s="111" t="str">
        <f t="shared" ref="DA133:DA196" si="189">IF(COUNTIF($CW133:$CX133,"P-*")&gt;0,"Present",
IF(COUNTIF($CW133:$CX133,"A-*")&gt;0,"Absent",
IF(COUNTIF($CW133:$CX133,"No Data")&gt;0,"No Data","")))</f>
        <v>Present</v>
      </c>
      <c r="DB133" s="111" t="str">
        <f t="shared" ref="DB133:DB196" si="190">IF(LEFT($CW133,2)="P-",$CW133,IF(LEFT($CX133,2)="P-",$CX133,IF(LEFT($CW133,2)="A-",$CW133,IF(LEFT($CX133,2)="A-",$CX133,IF($CW133="No Data",$CW133,IF($CX133="No Data",$CX133,""))))))</f>
        <v>P-S1_Online</v>
      </c>
      <c r="DC133" s="148">
        <v>7.5</v>
      </c>
      <c r="DD133" s="148">
        <v>8</v>
      </c>
      <c r="DE133" s="148">
        <v>8</v>
      </c>
      <c r="DF133" s="148">
        <v>20</v>
      </c>
      <c r="DG133" s="148">
        <v>20</v>
      </c>
      <c r="DH133" s="148">
        <v>63.5</v>
      </c>
      <c r="DI133" s="148">
        <v>65</v>
      </c>
      <c r="DJ133" s="66" t="s">
        <v>7351</v>
      </c>
      <c r="DK133" s="66" t="s">
        <v>1631</v>
      </c>
      <c r="DL133" s="68" t="str">
        <f t="shared" ref="DL133:DL196" si="191">CONCATENATE($C133,"-",$DK133)</f>
        <v>2025EM1100130-MDSDF406</v>
      </c>
      <c r="DM133" s="66" t="str">
        <f t="shared" ref="DM133:DM196" si="192">COUNTIF($DC133:$DE133,"A") &amp; " " &amp; "missed"</f>
        <v>0 missed</v>
      </c>
      <c r="DN133" s="66" t="str">
        <f t="shared" ref="DN133:DN196" si="193">COUNTIF($DF133:$DG133,"A") &amp; " " &amp; "missed"</f>
        <v>0 missed</v>
      </c>
      <c r="DO133" s="62">
        <f t="shared" ref="DO133:DO196" si="194">3-LEFT($DM133,1)</f>
        <v>3</v>
      </c>
      <c r="DP133" s="62">
        <f t="shared" ref="DP133:DP196" si="195">2-LEFT($DN133,1)</f>
        <v>2</v>
      </c>
      <c r="DQ133" s="67">
        <f t="shared" ref="DQ133:DQ196" si="196">$DO133/3</f>
        <v>1</v>
      </c>
      <c r="DR133" s="67">
        <f t="shared" ref="DR133:DR196" si="197">$DP133/2</f>
        <v>1</v>
      </c>
      <c r="DS133" s="66" t="str">
        <f t="shared" ref="DS133:DS196" si="198">COUNTIF($DC133:$DG133,"A") &amp; " " &amp; "missed"</f>
        <v>0 missed</v>
      </c>
      <c r="DT133" s="62">
        <f t="shared" ref="DT133:DT196" si="199">5- COUNTIF($DC133:$DG133, "A")</f>
        <v>5</v>
      </c>
      <c r="DU133" s="68">
        <f t="shared" ref="DU133:DU196" si="200">$DT133/5</f>
        <v>1</v>
      </c>
      <c r="DV133" s="68" t="str">
        <f t="shared" ref="DV133:DV196" si="201">CONCATENATE("Q-",$DO133," A-",$DP133," || Q Total-3, A Total-2")</f>
        <v>Q-3 A-2 || Q Total-3, A Total-2</v>
      </c>
      <c r="DW133" s="62" t="str" cm="1">
        <f t="array" ref="DW133">IFERROR(INDEX('Attendance-Slot-1'!$Q$2:$Q$1112,MATCH(1,('Attendance-Slot-1'!$A$2:$A$1112=$C133)*('Attendance-Slot-1'!$G$2:$G$1112=DW$2),0)),"No Data")</f>
        <v>P-S1_Online</v>
      </c>
      <c r="DX133" s="62" t="str" cm="1">
        <f t="array" ref="DX133">IFERROR(INDEX('Attendance-Slot-2'!$Q$2:$Q$2595,MATCH(1,('Attendance-Slot-2'!$A$2:$A$2595=$C133)*('Attendance-Slot-2'!$G$2:$G$2595=DW$2),0)),"No Data")</f>
        <v>No Data</v>
      </c>
      <c r="DY133" s="137">
        <f>VLOOKUP($DL133,'Written Exam Marks'!$H:$Q,10,FALSE)</f>
        <v>30</v>
      </c>
      <c r="DZ133" s="137">
        <f>VLOOKUP($DL133,'Written Exam Marks'!$H:$Q,9,FALSE)</f>
        <v>35</v>
      </c>
      <c r="EA133" s="62" t="str">
        <f t="shared" ref="EA133:EA196" si="202">IF(COUNTIF($DW133:$DX133,"P-*")&gt;0,"Present",
IF(COUNTIF($DW133:$DX133,"A-*")&gt;0,"Absent",
IF(COUNTIF($DW133:$DX133,"No Data")&gt;0,"No Data","")))</f>
        <v>Present</v>
      </c>
      <c r="EB133" s="62" t="str">
        <f t="shared" ref="EB133:EB196" si="203">IF(LEFT($DW133,2)="P-",$DW133,IF(LEFT($DX133,2)="P-",$DX133,IF(LEFT($DW133,2)="A-",$DW133,IF(LEFT($DX133,2)="A-",$DX133,IF($DW133="No Data",$DW133,IF($DX133="No Data",$DX133,""))))))</f>
        <v>P-S1_Online</v>
      </c>
      <c r="EC133" s="114" t="str">
        <f t="shared" si="140"/>
        <v>P-3, 
A-0, 
No Data-2</v>
      </c>
      <c r="ED133" s="114" t="str">
        <f t="shared" si="141"/>
        <v>P-2, 
A-0, 
No Data-3</v>
      </c>
      <c r="EE133" s="114" t="str">
        <f t="shared" ref="EE133:EE196" si="204">IF(LEFT($AA133,2)="P-",$AA133,
IF(LEFT($AB133,2)="P-",$AB133,
IF(LEFT($AA133,2)="A-",$AA133,
IF(LEFT($AB133,2)="A-",$AB133,
IF($AA133="No Data",$AA133,
IF($AB133="No Data",$AB133,""))))))</f>
        <v>P-S1_Online</v>
      </c>
      <c r="EF133" s="114" t="str">
        <f t="shared" ref="EF133:EF196" si="205">IF(LEFT($BB133,2)="P-",$BB133,
IF(LEFT($BC133,2)="P-",$BC133,
IF(LEFT($BB133,2)="A-",$BB133,
IF(LEFT($BC133,2)="A-",$BC133,
IF($BB133="No Data",$BB133,
IF($BC133="No Data",$BC133,""))))))</f>
        <v>P-S2_Online</v>
      </c>
      <c r="EG133" s="114" t="str">
        <f t="shared" ref="EG133:EG196" si="206">IF(LEFT($BY133,2)="P-",$BY133,
IF(LEFT($BZ133,2)="P-",$BZ133,
IF(LEFT($BY133,2)="A-",$BY133,
IF(LEFT($BZ133,2)="A-",$BZ133,
IF($BY133="No Data",$BY133,
IF($BZ133="No Data",$BZ133,""))))))</f>
        <v>P-S2_Online</v>
      </c>
      <c r="EH133" s="114" t="str">
        <f t="shared" ref="EH133:EH196" si="207">IF(LEFT($CW133,2)="P-",$CW133,
IF(LEFT($CX133,2)="P-",$CX133,
IF(LEFT($CW133,2)="A-",$CW133,
IF(LEFT($CX133,2)="A-",$CX133,
IF($CW133="No Data",$CW133,
IF($CX133="No Data",$CX133,""))))))</f>
        <v>P-S1_Online</v>
      </c>
      <c r="EI133" s="114" t="str">
        <f t="shared" ref="EI133:EI196" si="208">IF(LEFT($DW133,2)="P-",$DW133,
IF(LEFT($DX133,2)="P-",$DX133,
IF(LEFT($DW133,2)="A-",$DW133,
IF(LEFT($DX133,2)="A-",$DX133,
IF($DW133="No Data",$DW133,
IF($DX133="No Data",$DX133,""))))))</f>
        <v>P-S1_Online</v>
      </c>
      <c r="EJ133" s="114" t="str">
        <f t="shared" ref="EJ133:EJ196" si="209">"P-"&amp;COUNTIF($EE133:$EI133,"P-*")&amp;", A-"&amp;COUNTIF($EE133:$EI133,"A-*")&amp;", No Data-"&amp;COUNTIF($EE133:$EI133,"No Data")</f>
        <v>P-5, A-0, No Data-0</v>
      </c>
      <c r="EK133" s="114" t="s">
        <v>10453</v>
      </c>
      <c r="EL133" s="114">
        <v>30</v>
      </c>
      <c r="EM133" s="114">
        <v>10</v>
      </c>
      <c r="EN133" s="114">
        <v>60</v>
      </c>
      <c r="EO133" s="114">
        <v>100</v>
      </c>
      <c r="EP133" s="114" t="s">
        <v>7217</v>
      </c>
      <c r="EQ133" s="114" t="s">
        <v>1031</v>
      </c>
      <c r="ER133" s="114" t="s">
        <v>2096</v>
      </c>
      <c r="ES133" s="114"/>
      <c r="ET133" s="30" t="s">
        <v>2096</v>
      </c>
    </row>
    <row r="134" spans="1:150" x14ac:dyDescent="0.25">
      <c r="A134" s="114">
        <v>131</v>
      </c>
      <c r="B134" s="114" t="s">
        <v>7224</v>
      </c>
      <c r="C134" s="80" t="s">
        <v>3906</v>
      </c>
      <c r="D134" s="30" t="s">
        <v>3907</v>
      </c>
      <c r="E134" s="30" t="s">
        <v>3908</v>
      </c>
      <c r="F134" s="33" t="s">
        <v>7201</v>
      </c>
      <c r="G134" s="30" t="s">
        <v>3909</v>
      </c>
      <c r="H134" s="143" t="s">
        <v>5</v>
      </c>
      <c r="I134" s="143" t="s">
        <v>5</v>
      </c>
      <c r="J134" s="143" t="s">
        <v>5</v>
      </c>
      <c r="K134" s="143" t="s">
        <v>5</v>
      </c>
      <c r="L134" s="143">
        <v>0</v>
      </c>
      <c r="M134" s="143">
        <v>65</v>
      </c>
      <c r="N134" s="40" t="s">
        <v>7314</v>
      </c>
      <c r="O134" s="40" t="s">
        <v>1593</v>
      </c>
      <c r="P134" s="13" t="str">
        <f t="shared" si="142"/>
        <v>2025EM1100131-MDSDF401</v>
      </c>
      <c r="Q134" s="40" t="str">
        <f t="shared" si="143"/>
        <v>3 missed</v>
      </c>
      <c r="R134" s="40" t="str">
        <f t="shared" si="144"/>
        <v>1 missed</v>
      </c>
      <c r="S134" s="40">
        <f t="shared" si="145"/>
        <v>0</v>
      </c>
      <c r="T134" s="40">
        <f t="shared" si="146"/>
        <v>0</v>
      </c>
      <c r="U134" s="41">
        <f t="shared" si="147"/>
        <v>0</v>
      </c>
      <c r="V134" s="41">
        <f t="shared" si="148"/>
        <v>0</v>
      </c>
      <c r="W134" s="40" t="str">
        <f t="shared" si="149"/>
        <v>4 missed</v>
      </c>
      <c r="X134" s="113">
        <f t="shared" si="150"/>
        <v>0</v>
      </c>
      <c r="Y134" s="13">
        <f t="shared" si="151"/>
        <v>0</v>
      </c>
      <c r="Z134" s="13" t="str">
        <f t="shared" si="152"/>
        <v>Q-0 A-0 || Q Total-3, A Total-1</v>
      </c>
      <c r="AA134" s="113" t="str" cm="1">
        <f t="array" ref="AA134">IFERROR(INDEX('Attendance-Slot-1'!$Q$2:$Q$1112,MATCH(1,('Attendance-Slot-1'!$A$2:$A$1112=$C134)*('Attendance-Slot-1'!$G$2:$G$1112=AA$2),0)),"No Data")</f>
        <v>No Data</v>
      </c>
      <c r="AB134" s="113" t="str" cm="1">
        <f t="array" ref="AB134">IFERROR(INDEX('Attendance-Slot-2'!$Q$2:$Q$2595,MATCH(1,('Attendance-Slot-2'!$A$2:$A$2595=$C134)*('Attendance-Slot-2'!$G$2:$G$2595=AA$2),0)),"No Data")</f>
        <v>P-S2_Onsite</v>
      </c>
      <c r="AC134" s="133">
        <f>VLOOKUP($P134,'Written Exam Marks'!$H:$Q,10,FALSE)</f>
        <v>3</v>
      </c>
      <c r="AD134" s="133">
        <f>VLOOKUP($P134,'Written Exam Marks'!$H:$Q,9,FALSE)</f>
        <v>35</v>
      </c>
      <c r="AE134" s="113" t="str">
        <f t="shared" si="153"/>
        <v>Present</v>
      </c>
      <c r="AF134" s="113" t="str">
        <f t="shared" si="154"/>
        <v>P-S2_Onsite</v>
      </c>
      <c r="AG134" s="146" t="s">
        <v>5</v>
      </c>
      <c r="AH134" s="146" t="s">
        <v>5</v>
      </c>
      <c r="AI134" s="146" t="s">
        <v>5</v>
      </c>
      <c r="AJ134" s="146" t="s">
        <v>5</v>
      </c>
      <c r="AK134" s="146" t="s">
        <v>5</v>
      </c>
      <c r="AL134" s="146" t="s">
        <v>5</v>
      </c>
      <c r="AM134" s="146">
        <v>0</v>
      </c>
      <c r="AN134" s="146">
        <v>60</v>
      </c>
      <c r="AO134" s="43" t="s">
        <v>7336</v>
      </c>
      <c r="AP134" s="43" t="s">
        <v>1598</v>
      </c>
      <c r="AQ134" s="50" t="str">
        <f t="shared" si="155"/>
        <v>2025EM1100131-MDSDF402</v>
      </c>
      <c r="AR134" s="43" t="str">
        <f t="shared" si="156"/>
        <v>6 missed</v>
      </c>
      <c r="AS134" s="47" t="s">
        <v>7342</v>
      </c>
      <c r="AT134" s="43">
        <f t="shared" si="157"/>
        <v>0</v>
      </c>
      <c r="AU134" s="48" t="s">
        <v>7342</v>
      </c>
      <c r="AV134" s="49">
        <f t="shared" si="158"/>
        <v>0</v>
      </c>
      <c r="AW134" s="48" t="s">
        <v>7342</v>
      </c>
      <c r="AX134" s="43" t="str">
        <f t="shared" si="159"/>
        <v>6 missed</v>
      </c>
      <c r="AY134" s="42">
        <f t="shared" si="160"/>
        <v>0</v>
      </c>
      <c r="AZ134" s="50">
        <f t="shared" si="161"/>
        <v>0</v>
      </c>
      <c r="BA134" s="50" t="str">
        <f t="shared" si="162"/>
        <v>Q-0 A-- || Q Total-6, A Total-0</v>
      </c>
      <c r="BB134" s="42" t="str" cm="1">
        <f t="array" ref="BB134">IFERROR(INDEX('Attendance-Slot-1'!$Q$2:$Q$1112,MATCH(1,('Attendance-Slot-1'!$A$2:$A$1112=$C134)*('Attendance-Slot-1'!$G$2:$G$1112=BB$2),0)),"No Data")</f>
        <v>No Data</v>
      </c>
      <c r="BC134" s="42" t="str" cm="1">
        <f t="array" ref="BC134">IFERROR(INDEX('Attendance-Slot-2'!$Q$2:$Q$2595,MATCH(1,('Attendance-Slot-2'!$A$2:$A$2595=$C134)*('Attendance-Slot-2'!$G$2:$G$2595=BB$2),0)),"No Data")</f>
        <v>P-S2_Onsite</v>
      </c>
      <c r="BD134" s="134">
        <f>VLOOKUP($AQ134,'Written Exam Marks'!$H:$Q,10,FALSE)</f>
        <v>15</v>
      </c>
      <c r="BE134" s="134">
        <f>VLOOKUP($AQ134,'Written Exam Marks'!$H:$Q,9,FALSE)</f>
        <v>40</v>
      </c>
      <c r="BF134" s="42" t="str">
        <f t="shared" si="163"/>
        <v>Present</v>
      </c>
      <c r="BG134" s="42" t="str">
        <f t="shared" si="164"/>
        <v>P-S2_Onsite</v>
      </c>
      <c r="BH134" s="147" t="s">
        <v>5</v>
      </c>
      <c r="BI134" s="147" t="s">
        <v>5</v>
      </c>
      <c r="BJ134" s="147">
        <v>0</v>
      </c>
      <c r="BK134" s="147">
        <v>60</v>
      </c>
      <c r="BL134" s="52" t="s">
        <v>3697</v>
      </c>
      <c r="BM134" s="52" t="s">
        <v>1606</v>
      </c>
      <c r="BN134" s="57" t="str">
        <f t="shared" si="165"/>
        <v>2025EM1100131-MDSDF403</v>
      </c>
      <c r="BO134" s="52" t="str">
        <f t="shared" si="166"/>
        <v>1 missed</v>
      </c>
      <c r="BP134" s="52" t="str">
        <f t="shared" si="167"/>
        <v>1 missed</v>
      </c>
      <c r="BQ134" s="52">
        <f t="shared" si="168"/>
        <v>0</v>
      </c>
      <c r="BR134" s="52">
        <f t="shared" si="169"/>
        <v>0</v>
      </c>
      <c r="BS134" s="56">
        <f t="shared" si="170"/>
        <v>0</v>
      </c>
      <c r="BT134" s="56">
        <f t="shared" si="171"/>
        <v>0</v>
      </c>
      <c r="BU134" s="52" t="str">
        <f t="shared" si="172"/>
        <v>2 missed</v>
      </c>
      <c r="BV134" s="51">
        <f t="shared" si="173"/>
        <v>0</v>
      </c>
      <c r="BW134" s="57">
        <f t="shared" si="174"/>
        <v>0</v>
      </c>
      <c r="BX134" s="57" t="str">
        <f t="shared" si="175"/>
        <v>Q-0 A-0 || Q Total-1, A Total-1</v>
      </c>
      <c r="BY134" s="51" t="str" cm="1">
        <f t="array" ref="BY134">IFERROR(INDEX('Attendance-Slot-1'!$Q$2:$Q$1112,MATCH(1,('Attendance-Slot-1'!$A$2:$A$1112=$C134)*('Attendance-Slot-1'!$G$2:$G$1112=BY$2),0)),"No Data")</f>
        <v>No Data</v>
      </c>
      <c r="BZ134" s="51" t="str" cm="1">
        <f t="array" ref="BZ134">IFERROR(INDEX('Attendance-Slot-2'!$Q$2:$Q$2595,MATCH(1,('Attendance-Slot-2'!$A$2:$A$2595=$C134)*('Attendance-Slot-2'!$G$2:$G$2595=BY$2),0)),"No Data")</f>
        <v>P-S2_Onsite</v>
      </c>
      <c r="CA134" s="135">
        <f>VLOOKUP($BN134,'Written Exam Marks'!$H:$Q,10,FALSE)</f>
        <v>9</v>
      </c>
      <c r="CB134" s="135">
        <f>VLOOKUP($BN134,'Written Exam Marks'!$H:$Q,9,FALSE)</f>
        <v>40</v>
      </c>
      <c r="CC134" s="51" t="str">
        <f t="shared" si="176"/>
        <v>Present</v>
      </c>
      <c r="CD134" s="51" t="str">
        <f t="shared" si="177"/>
        <v>P-S2_Onsite</v>
      </c>
      <c r="CE134" s="29" t="s">
        <v>5</v>
      </c>
      <c r="CF134" s="29" t="s">
        <v>5</v>
      </c>
      <c r="CG134" s="29" t="s">
        <v>5</v>
      </c>
      <c r="CH134" s="29">
        <v>0</v>
      </c>
      <c r="CI134" s="29">
        <v>60</v>
      </c>
      <c r="CJ134" s="61" t="s">
        <v>7343</v>
      </c>
      <c r="CK134" s="61" t="s">
        <v>1613</v>
      </c>
      <c r="CL134" s="10" t="str">
        <f t="shared" si="178"/>
        <v>2025EM1100131-MDSDF404</v>
      </c>
      <c r="CM134" s="61" t="str">
        <f t="shared" si="179"/>
        <v>2 missed</v>
      </c>
      <c r="CN134" s="61" t="str">
        <f t="shared" si="180"/>
        <v>1 missed</v>
      </c>
      <c r="CO134" s="111">
        <f t="shared" si="181"/>
        <v>0</v>
      </c>
      <c r="CP134" s="111">
        <f t="shared" si="182"/>
        <v>0</v>
      </c>
      <c r="CQ134" s="9">
        <f t="shared" si="183"/>
        <v>0</v>
      </c>
      <c r="CR134" s="9">
        <f t="shared" si="184"/>
        <v>0</v>
      </c>
      <c r="CS134" s="61" t="str">
        <f t="shared" si="185"/>
        <v>3 missed</v>
      </c>
      <c r="CT134" s="111">
        <f t="shared" si="186"/>
        <v>0</v>
      </c>
      <c r="CU134" s="10">
        <f t="shared" si="187"/>
        <v>0</v>
      </c>
      <c r="CV134" s="10" t="str">
        <f t="shared" si="188"/>
        <v>Q-0 A-0 || Q Total-2, A Total-1</v>
      </c>
      <c r="CW134" s="111" t="str" cm="1">
        <f t="array" ref="CW134">IFERROR(INDEX('Attendance-Slot-1'!$Q$2:$Q$1112,MATCH(1,('Attendance-Slot-1'!$A$2:$A$1112=$C134)*('Attendance-Slot-1'!$G$2:$G$1112=CW$2),0)),"No Data")</f>
        <v>No Data</v>
      </c>
      <c r="CX134" s="111" t="str" cm="1">
        <f t="array" ref="CX134">IFERROR(INDEX('Attendance-Slot-2'!$Q$2:$Q$2595,MATCH(1,('Attendance-Slot-2'!$A$2:$A$2595=$C134)*('Attendance-Slot-2'!$G$2:$G$2595=CW$2),0)),"No Data")</f>
        <v>P-S2_Onsite</v>
      </c>
      <c r="CY134" s="136">
        <f>VLOOKUP($CL134,'Written Exam Marks'!$H:$Q,10,FALSE)</f>
        <v>3.5</v>
      </c>
      <c r="CZ134" s="136">
        <f>VLOOKUP($CL134,'Written Exam Marks'!$H:$Q,9,FALSE)</f>
        <v>40</v>
      </c>
      <c r="DA134" s="111" t="str">
        <f t="shared" si="189"/>
        <v>Present</v>
      </c>
      <c r="DB134" s="111" t="str">
        <f t="shared" si="190"/>
        <v>P-S2_Onsite</v>
      </c>
      <c r="DC134" s="148" t="s">
        <v>5</v>
      </c>
      <c r="DD134" s="148" t="s">
        <v>5</v>
      </c>
      <c r="DE134" s="148" t="s">
        <v>5</v>
      </c>
      <c r="DF134" s="148" t="s">
        <v>5</v>
      </c>
      <c r="DG134" s="148" t="s">
        <v>5</v>
      </c>
      <c r="DH134" s="148">
        <v>0</v>
      </c>
      <c r="DI134" s="148">
        <v>65</v>
      </c>
      <c r="DJ134" s="66" t="s">
        <v>7351</v>
      </c>
      <c r="DK134" s="66" t="s">
        <v>1631</v>
      </c>
      <c r="DL134" s="68" t="str">
        <f t="shared" si="191"/>
        <v>2025EM1100131-MDSDF406</v>
      </c>
      <c r="DM134" s="66" t="str">
        <f t="shared" si="192"/>
        <v>3 missed</v>
      </c>
      <c r="DN134" s="66" t="str">
        <f t="shared" si="193"/>
        <v>2 missed</v>
      </c>
      <c r="DO134" s="62">
        <f t="shared" si="194"/>
        <v>0</v>
      </c>
      <c r="DP134" s="62">
        <f t="shared" si="195"/>
        <v>0</v>
      </c>
      <c r="DQ134" s="67">
        <f t="shared" si="196"/>
        <v>0</v>
      </c>
      <c r="DR134" s="67">
        <f t="shared" si="197"/>
        <v>0</v>
      </c>
      <c r="DS134" s="66" t="str">
        <f t="shared" si="198"/>
        <v>5 missed</v>
      </c>
      <c r="DT134" s="62">
        <f t="shared" si="199"/>
        <v>0</v>
      </c>
      <c r="DU134" s="68">
        <f t="shared" si="200"/>
        <v>0</v>
      </c>
      <c r="DV134" s="68" t="str">
        <f t="shared" si="201"/>
        <v>Q-0 A-0 || Q Total-3, A Total-2</v>
      </c>
      <c r="DW134" s="62" t="str" cm="1">
        <f t="array" ref="DW134">IFERROR(INDEX('Attendance-Slot-1'!$Q$2:$Q$1112,MATCH(1,('Attendance-Slot-1'!$A$2:$A$1112=$C134)*('Attendance-Slot-1'!$G$2:$G$1112=DW$2),0)),"No Data")</f>
        <v>No Data</v>
      </c>
      <c r="DX134" s="62" t="str" cm="1">
        <f t="array" ref="DX134">IFERROR(INDEX('Attendance-Slot-2'!$Q$2:$Q$2595,MATCH(1,('Attendance-Slot-2'!$A$2:$A$2595=$C134)*('Attendance-Slot-2'!$G$2:$G$2595=DW$2),0)),"No Data")</f>
        <v>P-S2_Onsite</v>
      </c>
      <c r="DY134" s="137">
        <f>VLOOKUP($DL134,'Written Exam Marks'!$H:$Q,10,FALSE)</f>
        <v>13</v>
      </c>
      <c r="DZ134" s="137">
        <f>VLOOKUP($DL134,'Written Exam Marks'!$H:$Q,9,FALSE)</f>
        <v>35</v>
      </c>
      <c r="EA134" s="62" t="str">
        <f t="shared" si="202"/>
        <v>Present</v>
      </c>
      <c r="EB134" s="62" t="str">
        <f t="shared" si="203"/>
        <v>P-S2_Onsite</v>
      </c>
      <c r="EC134" s="114" t="str">
        <f t="shared" si="140"/>
        <v>P-0, 
A-0, 
No Data-5</v>
      </c>
      <c r="ED134" s="114" t="str">
        <f t="shared" si="141"/>
        <v>P-5, 
A-0, 
No Data-0</v>
      </c>
      <c r="EE134" s="114" t="str">
        <f t="shared" si="204"/>
        <v>P-S2_Onsite</v>
      </c>
      <c r="EF134" s="114" t="str">
        <f t="shared" si="205"/>
        <v>P-S2_Onsite</v>
      </c>
      <c r="EG134" s="114" t="str">
        <f t="shared" si="206"/>
        <v>P-S2_Onsite</v>
      </c>
      <c r="EH134" s="114" t="str">
        <f t="shared" si="207"/>
        <v>P-S2_Onsite</v>
      </c>
      <c r="EI134" s="114" t="str">
        <f t="shared" si="208"/>
        <v>P-S2_Onsite</v>
      </c>
      <c r="EJ134" s="114" t="str">
        <f t="shared" si="209"/>
        <v>P-5, A-0, No Data-0</v>
      </c>
      <c r="EK134" s="114" t="s">
        <v>10453</v>
      </c>
      <c r="EL134" s="114">
        <v>28</v>
      </c>
      <c r="EM134" s="114">
        <v>8</v>
      </c>
      <c r="EN134" s="114" t="s">
        <v>10455</v>
      </c>
      <c r="EO134" s="114">
        <v>36</v>
      </c>
      <c r="EP134" s="114" t="s">
        <v>7217</v>
      </c>
      <c r="EQ134" s="114" t="s">
        <v>1054</v>
      </c>
      <c r="ER134" s="114" t="s">
        <v>3906</v>
      </c>
      <c r="ES134" s="114"/>
      <c r="ET134" s="30" t="s">
        <v>3906</v>
      </c>
    </row>
    <row r="135" spans="1:150" x14ac:dyDescent="0.25">
      <c r="A135" s="114">
        <v>132</v>
      </c>
      <c r="B135" s="114" t="s">
        <v>7224</v>
      </c>
      <c r="C135" s="80" t="s">
        <v>2104</v>
      </c>
      <c r="D135" s="30" t="s">
        <v>2105</v>
      </c>
      <c r="E135" s="30" t="s">
        <v>2106</v>
      </c>
      <c r="F135" s="33" t="s">
        <v>7202</v>
      </c>
      <c r="G135" s="30" t="s">
        <v>2107</v>
      </c>
      <c r="H135" s="143">
        <v>15</v>
      </c>
      <c r="I135" s="143">
        <v>15</v>
      </c>
      <c r="J135" s="143">
        <v>19</v>
      </c>
      <c r="K135" s="143">
        <v>15</v>
      </c>
      <c r="L135" s="143">
        <v>64</v>
      </c>
      <c r="M135" s="143">
        <v>65</v>
      </c>
      <c r="N135" s="40" t="s">
        <v>7314</v>
      </c>
      <c r="O135" s="40" t="s">
        <v>1593</v>
      </c>
      <c r="P135" s="13" t="str">
        <f t="shared" si="142"/>
        <v>2025EM1100132-MDSDF401</v>
      </c>
      <c r="Q135" s="40" t="str">
        <f t="shared" si="143"/>
        <v>0 missed</v>
      </c>
      <c r="R135" s="40" t="str">
        <f t="shared" si="144"/>
        <v>0 missed</v>
      </c>
      <c r="S135" s="40">
        <f t="shared" si="145"/>
        <v>3</v>
      </c>
      <c r="T135" s="40">
        <f t="shared" si="146"/>
        <v>1</v>
      </c>
      <c r="U135" s="41">
        <f t="shared" si="147"/>
        <v>1</v>
      </c>
      <c r="V135" s="41">
        <f t="shared" si="148"/>
        <v>1</v>
      </c>
      <c r="W135" s="40" t="str">
        <f t="shared" si="149"/>
        <v>0 missed</v>
      </c>
      <c r="X135" s="113">
        <f t="shared" si="150"/>
        <v>4</v>
      </c>
      <c r="Y135" s="13">
        <f t="shared" si="151"/>
        <v>1</v>
      </c>
      <c r="Z135" s="13" t="str">
        <f t="shared" si="152"/>
        <v>Q-3 A-1 || Q Total-3, A Total-1</v>
      </c>
      <c r="AA135" s="113" t="str" cm="1">
        <f t="array" ref="AA135">IFERROR(INDEX('Attendance-Slot-1'!$Q$2:$Q$1112,MATCH(1,('Attendance-Slot-1'!$A$2:$A$1112=$C135)*('Attendance-Slot-1'!$G$2:$G$1112=AA$2),0)),"No Data")</f>
        <v>P-S1_Online</v>
      </c>
      <c r="AB135" s="113" t="str" cm="1">
        <f t="array" ref="AB135">IFERROR(INDEX('Attendance-Slot-2'!$Q$2:$Q$2595,MATCH(1,('Attendance-Slot-2'!$A$2:$A$2595=$C135)*('Attendance-Slot-2'!$G$2:$G$2595=AA$2),0)),"No Data")</f>
        <v>No Data</v>
      </c>
      <c r="AC135" s="133">
        <f>VLOOKUP($P135,'Written Exam Marks'!$H:$Q,10,FALSE)</f>
        <v>34</v>
      </c>
      <c r="AD135" s="133">
        <f>VLOOKUP($P135,'Written Exam Marks'!$H:$Q,9,FALSE)</f>
        <v>35</v>
      </c>
      <c r="AE135" s="113" t="str">
        <f t="shared" si="153"/>
        <v>Present</v>
      </c>
      <c r="AF135" s="113" t="str">
        <f t="shared" si="154"/>
        <v>P-S1_Online</v>
      </c>
      <c r="AG135" s="146">
        <v>10</v>
      </c>
      <c r="AH135" s="146">
        <v>9.5</v>
      </c>
      <c r="AI135" s="146">
        <v>9</v>
      </c>
      <c r="AJ135" s="146">
        <v>10</v>
      </c>
      <c r="AK135" s="146">
        <v>10</v>
      </c>
      <c r="AL135" s="146">
        <v>10</v>
      </c>
      <c r="AM135" s="146">
        <v>58.5</v>
      </c>
      <c r="AN135" s="146">
        <v>60</v>
      </c>
      <c r="AO135" s="43" t="s">
        <v>7336</v>
      </c>
      <c r="AP135" s="43" t="s">
        <v>1598</v>
      </c>
      <c r="AQ135" s="50" t="str">
        <f t="shared" si="155"/>
        <v>2025EM1100132-MDSDF402</v>
      </c>
      <c r="AR135" s="43" t="str">
        <f t="shared" si="156"/>
        <v>0 missed</v>
      </c>
      <c r="AS135" s="47" t="s">
        <v>7342</v>
      </c>
      <c r="AT135" s="43">
        <f t="shared" si="157"/>
        <v>6</v>
      </c>
      <c r="AU135" s="48" t="s">
        <v>7342</v>
      </c>
      <c r="AV135" s="49">
        <f t="shared" si="158"/>
        <v>1</v>
      </c>
      <c r="AW135" s="48" t="s">
        <v>7342</v>
      </c>
      <c r="AX135" s="43" t="str">
        <f t="shared" si="159"/>
        <v>0 missed</v>
      </c>
      <c r="AY135" s="42">
        <f t="shared" si="160"/>
        <v>6</v>
      </c>
      <c r="AZ135" s="50">
        <f t="shared" si="161"/>
        <v>1</v>
      </c>
      <c r="BA135" s="50" t="str">
        <f t="shared" si="162"/>
        <v>Q-6 A-- || Q Total-6, A Total-0</v>
      </c>
      <c r="BB135" s="42" t="str" cm="1">
        <f t="array" ref="BB135">IFERROR(INDEX('Attendance-Slot-1'!$Q$2:$Q$1112,MATCH(1,('Attendance-Slot-1'!$A$2:$A$1112=$C135)*('Attendance-Slot-1'!$G$2:$G$1112=BB$2),0)),"No Data")</f>
        <v>P-S1_Online</v>
      </c>
      <c r="BC135" s="42" t="str" cm="1">
        <f t="array" ref="BC135">IFERROR(INDEX('Attendance-Slot-2'!$Q$2:$Q$2595,MATCH(1,('Attendance-Slot-2'!$A$2:$A$2595=$C135)*('Attendance-Slot-2'!$G$2:$G$2595=BB$2),0)),"No Data")</f>
        <v>No Data</v>
      </c>
      <c r="BD135" s="134">
        <f>VLOOKUP($AQ135,'Written Exam Marks'!$H:$Q,10,FALSE)</f>
        <v>25</v>
      </c>
      <c r="BE135" s="134">
        <f>VLOOKUP($AQ135,'Written Exam Marks'!$H:$Q,9,FALSE)</f>
        <v>40</v>
      </c>
      <c r="BF135" s="42" t="str">
        <f t="shared" si="163"/>
        <v>Present</v>
      </c>
      <c r="BG135" s="42" t="str">
        <f t="shared" si="164"/>
        <v>P-S1_Online</v>
      </c>
      <c r="BH135" s="147">
        <v>19</v>
      </c>
      <c r="BI135" s="147">
        <v>22</v>
      </c>
      <c r="BJ135" s="147">
        <v>41</v>
      </c>
      <c r="BK135" s="147">
        <v>60</v>
      </c>
      <c r="BL135" s="52" t="s">
        <v>3697</v>
      </c>
      <c r="BM135" s="52" t="s">
        <v>1606</v>
      </c>
      <c r="BN135" s="57" t="str">
        <f t="shared" si="165"/>
        <v>2025EM1100132-MDSDF403</v>
      </c>
      <c r="BO135" s="52" t="str">
        <f t="shared" si="166"/>
        <v>0 missed</v>
      </c>
      <c r="BP135" s="52" t="str">
        <f t="shared" si="167"/>
        <v>0 missed</v>
      </c>
      <c r="BQ135" s="52">
        <f t="shared" si="168"/>
        <v>1</v>
      </c>
      <c r="BR135" s="52">
        <f t="shared" si="169"/>
        <v>1</v>
      </c>
      <c r="BS135" s="56">
        <f t="shared" si="170"/>
        <v>1</v>
      </c>
      <c r="BT135" s="56">
        <f t="shared" si="171"/>
        <v>1</v>
      </c>
      <c r="BU135" s="52" t="str">
        <f t="shared" si="172"/>
        <v>0 missed</v>
      </c>
      <c r="BV135" s="51">
        <f t="shared" si="173"/>
        <v>2</v>
      </c>
      <c r="BW135" s="57">
        <f t="shared" si="174"/>
        <v>1</v>
      </c>
      <c r="BX135" s="57" t="str">
        <f t="shared" si="175"/>
        <v>Q-1 A-1 || Q Total-1, A Total-1</v>
      </c>
      <c r="BY135" s="51" t="str" cm="1">
        <f t="array" ref="BY135">IFERROR(INDEX('Attendance-Slot-1'!$Q$2:$Q$1112,MATCH(1,('Attendance-Slot-1'!$A$2:$A$1112=$C135)*('Attendance-Slot-1'!$G$2:$G$1112=BY$2),0)),"No Data")</f>
        <v>P-S1_Online</v>
      </c>
      <c r="BZ135" s="51" t="str" cm="1">
        <f t="array" ref="BZ135">IFERROR(INDEX('Attendance-Slot-2'!$Q$2:$Q$2595,MATCH(1,('Attendance-Slot-2'!$A$2:$A$2595=$C135)*('Attendance-Slot-2'!$G$2:$G$2595=BY$2),0)),"No Data")</f>
        <v>No Data</v>
      </c>
      <c r="CA135" s="135">
        <f>VLOOKUP($BN135,'Written Exam Marks'!$H:$Q,10,FALSE)</f>
        <v>33.5</v>
      </c>
      <c r="CB135" s="135">
        <f>VLOOKUP($BN135,'Written Exam Marks'!$H:$Q,9,FALSE)</f>
        <v>40</v>
      </c>
      <c r="CC135" s="51" t="str">
        <f t="shared" si="176"/>
        <v>Present</v>
      </c>
      <c r="CD135" s="51" t="str">
        <f t="shared" si="177"/>
        <v>P-S1_Online</v>
      </c>
      <c r="CE135" s="29">
        <v>20</v>
      </c>
      <c r="CF135" s="29">
        <v>18</v>
      </c>
      <c r="CG135" s="29">
        <v>18</v>
      </c>
      <c r="CH135" s="29">
        <v>56</v>
      </c>
      <c r="CI135" s="29">
        <v>60</v>
      </c>
      <c r="CJ135" s="61" t="s">
        <v>7343</v>
      </c>
      <c r="CK135" s="61" t="s">
        <v>1613</v>
      </c>
      <c r="CL135" s="10" t="str">
        <f t="shared" si="178"/>
        <v>2025EM1100132-MDSDF404</v>
      </c>
      <c r="CM135" s="61" t="str">
        <f t="shared" si="179"/>
        <v>0 missed</v>
      </c>
      <c r="CN135" s="61" t="str">
        <f t="shared" si="180"/>
        <v>0 missed</v>
      </c>
      <c r="CO135" s="111">
        <f t="shared" si="181"/>
        <v>2</v>
      </c>
      <c r="CP135" s="111">
        <f t="shared" si="182"/>
        <v>1</v>
      </c>
      <c r="CQ135" s="9">
        <f t="shared" si="183"/>
        <v>1</v>
      </c>
      <c r="CR135" s="9">
        <f t="shared" si="184"/>
        <v>1</v>
      </c>
      <c r="CS135" s="61" t="str">
        <f t="shared" si="185"/>
        <v>0 missed</v>
      </c>
      <c r="CT135" s="111">
        <f t="shared" si="186"/>
        <v>3</v>
      </c>
      <c r="CU135" s="10">
        <f t="shared" si="187"/>
        <v>1</v>
      </c>
      <c r="CV135" s="10" t="str">
        <f t="shared" si="188"/>
        <v>Q-2 A-1 || Q Total-2, A Total-1</v>
      </c>
      <c r="CW135" s="111" t="str" cm="1">
        <f t="array" ref="CW135">IFERROR(INDEX('Attendance-Slot-1'!$Q$2:$Q$1112,MATCH(1,('Attendance-Slot-1'!$A$2:$A$1112=$C135)*('Attendance-Slot-1'!$G$2:$G$1112=CW$2),0)),"No Data")</f>
        <v>P-S1_Online</v>
      </c>
      <c r="CX135" s="111" t="str" cm="1">
        <f t="array" ref="CX135">IFERROR(INDEX('Attendance-Slot-2'!$Q$2:$Q$2595,MATCH(1,('Attendance-Slot-2'!$A$2:$A$2595=$C135)*('Attendance-Slot-2'!$G$2:$G$2595=CW$2),0)),"No Data")</f>
        <v>No Data</v>
      </c>
      <c r="CY135" s="136">
        <f>VLOOKUP($CL135,'Written Exam Marks'!$H:$Q,10,FALSE)</f>
        <v>32.5</v>
      </c>
      <c r="CZ135" s="136">
        <f>VLOOKUP($CL135,'Written Exam Marks'!$H:$Q,9,FALSE)</f>
        <v>40</v>
      </c>
      <c r="DA135" s="111" t="str">
        <f t="shared" si="189"/>
        <v>Present</v>
      </c>
      <c r="DB135" s="111" t="str">
        <f t="shared" si="190"/>
        <v>P-S1_Online</v>
      </c>
      <c r="DC135" s="148">
        <v>5.5</v>
      </c>
      <c r="DD135" s="148">
        <v>7.625</v>
      </c>
      <c r="DE135" s="148">
        <v>9</v>
      </c>
      <c r="DF135" s="148">
        <v>19</v>
      </c>
      <c r="DG135" s="148">
        <v>19</v>
      </c>
      <c r="DH135" s="148">
        <v>60.125</v>
      </c>
      <c r="DI135" s="148">
        <v>65</v>
      </c>
      <c r="DJ135" s="66" t="s">
        <v>7351</v>
      </c>
      <c r="DK135" s="66" t="s">
        <v>1631</v>
      </c>
      <c r="DL135" s="68" t="str">
        <f t="shared" si="191"/>
        <v>2025EM1100132-MDSDF406</v>
      </c>
      <c r="DM135" s="66" t="str">
        <f t="shared" si="192"/>
        <v>0 missed</v>
      </c>
      <c r="DN135" s="66" t="str">
        <f t="shared" si="193"/>
        <v>0 missed</v>
      </c>
      <c r="DO135" s="62">
        <f t="shared" si="194"/>
        <v>3</v>
      </c>
      <c r="DP135" s="62">
        <f t="shared" si="195"/>
        <v>2</v>
      </c>
      <c r="DQ135" s="67">
        <f t="shared" si="196"/>
        <v>1</v>
      </c>
      <c r="DR135" s="67">
        <f t="shared" si="197"/>
        <v>1</v>
      </c>
      <c r="DS135" s="66" t="str">
        <f t="shared" si="198"/>
        <v>0 missed</v>
      </c>
      <c r="DT135" s="62">
        <f t="shared" si="199"/>
        <v>5</v>
      </c>
      <c r="DU135" s="68">
        <f t="shared" si="200"/>
        <v>1</v>
      </c>
      <c r="DV135" s="68" t="str">
        <f t="shared" si="201"/>
        <v>Q-3 A-2 || Q Total-3, A Total-2</v>
      </c>
      <c r="DW135" s="62" t="str" cm="1">
        <f t="array" ref="DW135">IFERROR(INDEX('Attendance-Slot-1'!$Q$2:$Q$1112,MATCH(1,('Attendance-Slot-1'!$A$2:$A$1112=$C135)*('Attendance-Slot-1'!$G$2:$G$1112=DW$2),0)),"No Data")</f>
        <v>P-S1_Online</v>
      </c>
      <c r="DX135" s="62" t="str" cm="1">
        <f t="array" ref="DX135">IFERROR(INDEX('Attendance-Slot-2'!$Q$2:$Q$2595,MATCH(1,('Attendance-Slot-2'!$A$2:$A$2595=$C135)*('Attendance-Slot-2'!$G$2:$G$2595=DW$2),0)),"No Data")</f>
        <v>No Data</v>
      </c>
      <c r="DY135" s="137">
        <f>VLOOKUP($DL135,'Written Exam Marks'!$H:$Q,10,FALSE)</f>
        <v>33.5</v>
      </c>
      <c r="DZ135" s="137">
        <f>VLOOKUP($DL135,'Written Exam Marks'!$H:$Q,9,FALSE)</f>
        <v>35</v>
      </c>
      <c r="EA135" s="62" t="str">
        <f t="shared" si="202"/>
        <v>Present</v>
      </c>
      <c r="EB135" s="62" t="str">
        <f t="shared" si="203"/>
        <v>P-S1_Online</v>
      </c>
      <c r="EC135" s="114" t="str">
        <f t="shared" si="140"/>
        <v>P-5, 
A-0, 
No Data-0</v>
      </c>
      <c r="ED135" s="114" t="str">
        <f t="shared" si="141"/>
        <v>P-0, 
A-0, 
No Data-5</v>
      </c>
      <c r="EE135" s="114" t="str">
        <f t="shared" si="204"/>
        <v>P-S1_Online</v>
      </c>
      <c r="EF135" s="114" t="str">
        <f t="shared" si="205"/>
        <v>P-S1_Online</v>
      </c>
      <c r="EG135" s="114" t="str">
        <f t="shared" si="206"/>
        <v>P-S1_Online</v>
      </c>
      <c r="EH135" s="114" t="str">
        <f t="shared" si="207"/>
        <v>P-S1_Online</v>
      </c>
      <c r="EI135" s="114" t="str">
        <f t="shared" si="208"/>
        <v>P-S1_Online</v>
      </c>
      <c r="EJ135" s="114" t="str">
        <f t="shared" si="209"/>
        <v>P-5, A-0, No Data-0</v>
      </c>
      <c r="EK135" s="114" t="s">
        <v>10453</v>
      </c>
      <c r="EL135" s="114">
        <v>28.5</v>
      </c>
      <c r="EM135" s="114">
        <v>9</v>
      </c>
      <c r="EN135" s="114">
        <v>55</v>
      </c>
      <c r="EO135" s="114">
        <v>92.5</v>
      </c>
      <c r="EP135" s="114" t="s">
        <v>7217</v>
      </c>
      <c r="EQ135" s="114" t="s">
        <v>1031</v>
      </c>
      <c r="ER135" s="114" t="s">
        <v>2104</v>
      </c>
      <c r="ES135" s="114"/>
      <c r="ET135" s="30" t="s">
        <v>2104</v>
      </c>
    </row>
    <row r="136" spans="1:150" x14ac:dyDescent="0.25">
      <c r="A136" s="114">
        <v>133</v>
      </c>
      <c r="B136" s="114" t="s">
        <v>7224</v>
      </c>
      <c r="C136" s="80" t="s">
        <v>2115</v>
      </c>
      <c r="D136" s="30" t="s">
        <v>2116</v>
      </c>
      <c r="E136" s="30" t="s">
        <v>2117</v>
      </c>
      <c r="F136" s="33" t="s">
        <v>7202</v>
      </c>
      <c r="G136" s="30" t="s">
        <v>2118</v>
      </c>
      <c r="H136" s="143">
        <v>15</v>
      </c>
      <c r="I136" s="143">
        <v>15</v>
      </c>
      <c r="J136" s="143">
        <v>20</v>
      </c>
      <c r="K136" s="143">
        <v>15</v>
      </c>
      <c r="L136" s="143">
        <v>65</v>
      </c>
      <c r="M136" s="143">
        <v>65</v>
      </c>
      <c r="N136" s="40" t="s">
        <v>7314</v>
      </c>
      <c r="O136" s="40" t="s">
        <v>1593</v>
      </c>
      <c r="P136" s="13" t="str">
        <f t="shared" si="142"/>
        <v>2025EM1100133-MDSDF401</v>
      </c>
      <c r="Q136" s="40" t="str">
        <f t="shared" si="143"/>
        <v>0 missed</v>
      </c>
      <c r="R136" s="40" t="str">
        <f t="shared" si="144"/>
        <v>0 missed</v>
      </c>
      <c r="S136" s="40">
        <f t="shared" si="145"/>
        <v>3</v>
      </c>
      <c r="T136" s="40">
        <f t="shared" si="146"/>
        <v>1</v>
      </c>
      <c r="U136" s="41">
        <f t="shared" si="147"/>
        <v>1</v>
      </c>
      <c r="V136" s="41">
        <f t="shared" si="148"/>
        <v>1</v>
      </c>
      <c r="W136" s="40" t="str">
        <f t="shared" si="149"/>
        <v>0 missed</v>
      </c>
      <c r="X136" s="113">
        <f t="shared" si="150"/>
        <v>4</v>
      </c>
      <c r="Y136" s="13">
        <f t="shared" si="151"/>
        <v>1</v>
      </c>
      <c r="Z136" s="13" t="str">
        <f t="shared" si="152"/>
        <v>Q-3 A-1 || Q Total-3, A Total-1</v>
      </c>
      <c r="AA136" s="113" t="str" cm="1">
        <f t="array" ref="AA136">IFERROR(INDEX('Attendance-Slot-1'!$Q$2:$Q$1112,MATCH(1,('Attendance-Slot-1'!$A$2:$A$1112=$C136)*('Attendance-Slot-1'!$G$2:$G$1112=AA$2),0)),"No Data")</f>
        <v>P-S1_Onsite</v>
      </c>
      <c r="AB136" s="113" t="str" cm="1">
        <f t="array" ref="AB136">IFERROR(INDEX('Attendance-Slot-2'!$Q$2:$Q$2595,MATCH(1,('Attendance-Slot-2'!$A$2:$A$2595=$C136)*('Attendance-Slot-2'!$G$2:$G$2595=AA$2),0)),"No Data")</f>
        <v>No Data</v>
      </c>
      <c r="AC136" s="133">
        <f>VLOOKUP($P136,'Written Exam Marks'!$H:$Q,10,FALSE)</f>
        <v>22</v>
      </c>
      <c r="AD136" s="133">
        <f>VLOOKUP($P136,'Written Exam Marks'!$H:$Q,9,FALSE)</f>
        <v>35</v>
      </c>
      <c r="AE136" s="113" t="str">
        <f t="shared" si="153"/>
        <v>Present</v>
      </c>
      <c r="AF136" s="113" t="str">
        <f t="shared" si="154"/>
        <v>P-S1_Onsite</v>
      </c>
      <c r="AG136" s="146">
        <v>10</v>
      </c>
      <c r="AH136" s="146">
        <v>9</v>
      </c>
      <c r="AI136" s="146">
        <v>10</v>
      </c>
      <c r="AJ136" s="146">
        <v>10</v>
      </c>
      <c r="AK136" s="146">
        <v>9</v>
      </c>
      <c r="AL136" s="146">
        <v>10</v>
      </c>
      <c r="AM136" s="146">
        <v>58</v>
      </c>
      <c r="AN136" s="146">
        <v>60</v>
      </c>
      <c r="AO136" s="43" t="s">
        <v>7336</v>
      </c>
      <c r="AP136" s="43" t="s">
        <v>1598</v>
      </c>
      <c r="AQ136" s="50" t="str">
        <f t="shared" si="155"/>
        <v>2025EM1100133-MDSDF402</v>
      </c>
      <c r="AR136" s="43" t="str">
        <f t="shared" si="156"/>
        <v>0 missed</v>
      </c>
      <c r="AS136" s="47" t="s">
        <v>7342</v>
      </c>
      <c r="AT136" s="43">
        <f t="shared" si="157"/>
        <v>6</v>
      </c>
      <c r="AU136" s="48" t="s">
        <v>7342</v>
      </c>
      <c r="AV136" s="49">
        <f t="shared" si="158"/>
        <v>1</v>
      </c>
      <c r="AW136" s="48" t="s">
        <v>7342</v>
      </c>
      <c r="AX136" s="43" t="str">
        <f t="shared" si="159"/>
        <v>0 missed</v>
      </c>
      <c r="AY136" s="42">
        <f t="shared" si="160"/>
        <v>6</v>
      </c>
      <c r="AZ136" s="50">
        <f t="shared" si="161"/>
        <v>1</v>
      </c>
      <c r="BA136" s="50" t="str">
        <f t="shared" si="162"/>
        <v>Q-6 A-- || Q Total-6, A Total-0</v>
      </c>
      <c r="BB136" s="42" t="str" cm="1">
        <f t="array" ref="BB136">IFERROR(INDEX('Attendance-Slot-1'!$Q$2:$Q$1112,MATCH(1,('Attendance-Slot-1'!$A$2:$A$1112=$C136)*('Attendance-Slot-1'!$G$2:$G$1112=BB$2),0)),"No Data")</f>
        <v>P-S1_Onsite</v>
      </c>
      <c r="BC136" s="42" t="str" cm="1">
        <f t="array" ref="BC136">IFERROR(INDEX('Attendance-Slot-2'!$Q$2:$Q$2595,MATCH(1,('Attendance-Slot-2'!$A$2:$A$2595=$C136)*('Attendance-Slot-2'!$G$2:$G$2595=BB$2),0)),"No Data")</f>
        <v>No Data</v>
      </c>
      <c r="BD136" s="134">
        <f>VLOOKUP($AQ136,'Written Exam Marks'!$H:$Q,10,FALSE)</f>
        <v>31</v>
      </c>
      <c r="BE136" s="134">
        <f>VLOOKUP($AQ136,'Written Exam Marks'!$H:$Q,9,FALSE)</f>
        <v>40</v>
      </c>
      <c r="BF136" s="42" t="str">
        <f t="shared" si="163"/>
        <v>Present</v>
      </c>
      <c r="BG136" s="42" t="str">
        <f t="shared" si="164"/>
        <v>P-S1_Onsite</v>
      </c>
      <c r="BH136" s="147">
        <v>19</v>
      </c>
      <c r="BI136" s="147">
        <v>25</v>
      </c>
      <c r="BJ136" s="147">
        <v>44</v>
      </c>
      <c r="BK136" s="147">
        <v>60</v>
      </c>
      <c r="BL136" s="52" t="s">
        <v>3697</v>
      </c>
      <c r="BM136" s="52" t="s">
        <v>1606</v>
      </c>
      <c r="BN136" s="57" t="str">
        <f t="shared" si="165"/>
        <v>2025EM1100133-MDSDF403</v>
      </c>
      <c r="BO136" s="52" t="str">
        <f t="shared" si="166"/>
        <v>0 missed</v>
      </c>
      <c r="BP136" s="52" t="str">
        <f t="shared" si="167"/>
        <v>0 missed</v>
      </c>
      <c r="BQ136" s="52">
        <f t="shared" si="168"/>
        <v>1</v>
      </c>
      <c r="BR136" s="52">
        <f t="shared" si="169"/>
        <v>1</v>
      </c>
      <c r="BS136" s="56">
        <f t="shared" si="170"/>
        <v>1</v>
      </c>
      <c r="BT136" s="56">
        <f t="shared" si="171"/>
        <v>1</v>
      </c>
      <c r="BU136" s="52" t="str">
        <f t="shared" si="172"/>
        <v>0 missed</v>
      </c>
      <c r="BV136" s="51">
        <f t="shared" si="173"/>
        <v>2</v>
      </c>
      <c r="BW136" s="57">
        <f t="shared" si="174"/>
        <v>1</v>
      </c>
      <c r="BX136" s="57" t="str">
        <f t="shared" si="175"/>
        <v>Q-1 A-1 || Q Total-1, A Total-1</v>
      </c>
      <c r="BY136" s="51" t="str" cm="1">
        <f t="array" ref="BY136">IFERROR(INDEX('Attendance-Slot-1'!$Q$2:$Q$1112,MATCH(1,('Attendance-Slot-1'!$A$2:$A$1112=$C136)*('Attendance-Slot-1'!$G$2:$G$1112=BY$2),0)),"No Data")</f>
        <v>P-S1_Onsite</v>
      </c>
      <c r="BZ136" s="51" t="str" cm="1">
        <f t="array" ref="BZ136">IFERROR(INDEX('Attendance-Slot-2'!$Q$2:$Q$2595,MATCH(1,('Attendance-Slot-2'!$A$2:$A$2595=$C136)*('Attendance-Slot-2'!$G$2:$G$2595=BY$2),0)),"No Data")</f>
        <v>No Data</v>
      </c>
      <c r="CA136" s="135">
        <f>VLOOKUP($BN136,'Written Exam Marks'!$H:$Q,10,FALSE)</f>
        <v>20.5</v>
      </c>
      <c r="CB136" s="135">
        <f>VLOOKUP($BN136,'Written Exam Marks'!$H:$Q,9,FALSE)</f>
        <v>40</v>
      </c>
      <c r="CC136" s="51" t="str">
        <f t="shared" si="176"/>
        <v>Present</v>
      </c>
      <c r="CD136" s="51" t="str">
        <f t="shared" si="177"/>
        <v>P-S1_Onsite</v>
      </c>
      <c r="CE136" s="29">
        <v>19</v>
      </c>
      <c r="CF136" s="29">
        <v>20</v>
      </c>
      <c r="CG136" s="29">
        <v>20</v>
      </c>
      <c r="CH136" s="29">
        <v>59</v>
      </c>
      <c r="CI136" s="29">
        <v>60</v>
      </c>
      <c r="CJ136" s="61" t="s">
        <v>7343</v>
      </c>
      <c r="CK136" s="61" t="s">
        <v>1613</v>
      </c>
      <c r="CL136" s="10" t="str">
        <f t="shared" si="178"/>
        <v>2025EM1100133-MDSDF404</v>
      </c>
      <c r="CM136" s="61" t="str">
        <f t="shared" si="179"/>
        <v>0 missed</v>
      </c>
      <c r="CN136" s="61" t="str">
        <f t="shared" si="180"/>
        <v>0 missed</v>
      </c>
      <c r="CO136" s="111">
        <f t="shared" si="181"/>
        <v>2</v>
      </c>
      <c r="CP136" s="111">
        <f t="shared" si="182"/>
        <v>1</v>
      </c>
      <c r="CQ136" s="9">
        <f t="shared" si="183"/>
        <v>1</v>
      </c>
      <c r="CR136" s="9">
        <f t="shared" si="184"/>
        <v>1</v>
      </c>
      <c r="CS136" s="61" t="str">
        <f t="shared" si="185"/>
        <v>0 missed</v>
      </c>
      <c r="CT136" s="111">
        <f t="shared" si="186"/>
        <v>3</v>
      </c>
      <c r="CU136" s="10">
        <f t="shared" si="187"/>
        <v>1</v>
      </c>
      <c r="CV136" s="10" t="str">
        <f t="shared" si="188"/>
        <v>Q-2 A-1 || Q Total-2, A Total-1</v>
      </c>
      <c r="CW136" s="111" t="str" cm="1">
        <f t="array" ref="CW136">IFERROR(INDEX('Attendance-Slot-1'!$Q$2:$Q$1112,MATCH(1,('Attendance-Slot-1'!$A$2:$A$1112=$C136)*('Attendance-Slot-1'!$G$2:$G$1112=CW$2),0)),"No Data")</f>
        <v>P-S1_Onsite</v>
      </c>
      <c r="CX136" s="111" t="str" cm="1">
        <f t="array" ref="CX136">IFERROR(INDEX('Attendance-Slot-2'!$Q$2:$Q$2595,MATCH(1,('Attendance-Slot-2'!$A$2:$A$2595=$C136)*('Attendance-Slot-2'!$G$2:$G$2595=CW$2),0)),"No Data")</f>
        <v>No Data</v>
      </c>
      <c r="CY136" s="136">
        <f>VLOOKUP($CL136,'Written Exam Marks'!$H:$Q,10,FALSE)</f>
        <v>25.5</v>
      </c>
      <c r="CZ136" s="136">
        <f>VLOOKUP($CL136,'Written Exam Marks'!$H:$Q,9,FALSE)</f>
        <v>40</v>
      </c>
      <c r="DA136" s="111" t="str">
        <f t="shared" si="189"/>
        <v>Present</v>
      </c>
      <c r="DB136" s="111" t="str">
        <f t="shared" si="190"/>
        <v>P-S1_Onsite</v>
      </c>
      <c r="DC136" s="148">
        <v>6</v>
      </c>
      <c r="DD136" s="148">
        <v>6.75</v>
      </c>
      <c r="DE136" s="148">
        <v>8</v>
      </c>
      <c r="DF136" s="148">
        <v>12</v>
      </c>
      <c r="DG136" s="148">
        <v>20</v>
      </c>
      <c r="DH136" s="148">
        <v>52.75</v>
      </c>
      <c r="DI136" s="148">
        <v>65</v>
      </c>
      <c r="DJ136" s="66" t="s">
        <v>7351</v>
      </c>
      <c r="DK136" s="66" t="s">
        <v>1631</v>
      </c>
      <c r="DL136" s="68" t="str">
        <f t="shared" si="191"/>
        <v>2025EM1100133-MDSDF406</v>
      </c>
      <c r="DM136" s="66" t="str">
        <f t="shared" si="192"/>
        <v>0 missed</v>
      </c>
      <c r="DN136" s="66" t="str">
        <f t="shared" si="193"/>
        <v>0 missed</v>
      </c>
      <c r="DO136" s="62">
        <f t="shared" si="194"/>
        <v>3</v>
      </c>
      <c r="DP136" s="62">
        <f t="shared" si="195"/>
        <v>2</v>
      </c>
      <c r="DQ136" s="67">
        <f t="shared" si="196"/>
        <v>1</v>
      </c>
      <c r="DR136" s="67">
        <f t="shared" si="197"/>
        <v>1</v>
      </c>
      <c r="DS136" s="66" t="str">
        <f t="shared" si="198"/>
        <v>0 missed</v>
      </c>
      <c r="DT136" s="62">
        <f t="shared" si="199"/>
        <v>5</v>
      </c>
      <c r="DU136" s="68">
        <f t="shared" si="200"/>
        <v>1</v>
      </c>
      <c r="DV136" s="68" t="str">
        <f t="shared" si="201"/>
        <v>Q-3 A-2 || Q Total-3, A Total-2</v>
      </c>
      <c r="DW136" s="62" t="str" cm="1">
        <f t="array" ref="DW136">IFERROR(INDEX('Attendance-Slot-1'!$Q$2:$Q$1112,MATCH(1,('Attendance-Slot-1'!$A$2:$A$1112=$C136)*('Attendance-Slot-1'!$G$2:$G$1112=DW$2),0)),"No Data")</f>
        <v>P-S1_Onsite</v>
      </c>
      <c r="DX136" s="62" t="str" cm="1">
        <f t="array" ref="DX136">IFERROR(INDEX('Attendance-Slot-2'!$Q$2:$Q$2595,MATCH(1,('Attendance-Slot-2'!$A$2:$A$2595=$C136)*('Attendance-Slot-2'!$G$2:$G$2595=DW$2),0)),"No Data")</f>
        <v>No Data</v>
      </c>
      <c r="DY136" s="137">
        <f>VLOOKUP($DL136,'Written Exam Marks'!$H:$Q,10,FALSE)</f>
        <v>28</v>
      </c>
      <c r="DZ136" s="137">
        <f>VLOOKUP($DL136,'Written Exam Marks'!$H:$Q,9,FALSE)</f>
        <v>35</v>
      </c>
      <c r="EA136" s="62" t="str">
        <f t="shared" si="202"/>
        <v>Present</v>
      </c>
      <c r="EB136" s="62" t="str">
        <f t="shared" si="203"/>
        <v>P-S1_Onsite</v>
      </c>
      <c r="EC136" s="114" t="str">
        <f t="shared" si="140"/>
        <v>P-5, 
A-0, 
No Data-0</v>
      </c>
      <c r="ED136" s="114" t="str">
        <f t="shared" si="141"/>
        <v>P-0, 
A-0, 
No Data-5</v>
      </c>
      <c r="EE136" s="114" t="str">
        <f t="shared" si="204"/>
        <v>P-S1_Onsite</v>
      </c>
      <c r="EF136" s="114" t="str">
        <f t="shared" si="205"/>
        <v>P-S1_Onsite</v>
      </c>
      <c r="EG136" s="114" t="str">
        <f t="shared" si="206"/>
        <v>P-S1_Onsite</v>
      </c>
      <c r="EH136" s="114" t="str">
        <f t="shared" si="207"/>
        <v>P-S1_Onsite</v>
      </c>
      <c r="EI136" s="114" t="str">
        <f t="shared" si="208"/>
        <v>P-S1_Onsite</v>
      </c>
      <c r="EJ136" s="114" t="str">
        <f t="shared" si="209"/>
        <v>P-5, A-0, No Data-0</v>
      </c>
      <c r="EK136" s="114" t="s">
        <v>10453</v>
      </c>
      <c r="EL136" s="114">
        <v>30</v>
      </c>
      <c r="EM136" s="114">
        <v>10</v>
      </c>
      <c r="EN136" s="114">
        <v>59</v>
      </c>
      <c r="EO136" s="114">
        <v>99</v>
      </c>
      <c r="EP136" s="114" t="s">
        <v>7217</v>
      </c>
      <c r="EQ136" s="114" t="s">
        <v>1054</v>
      </c>
      <c r="ER136" s="114" t="s">
        <v>2115</v>
      </c>
      <c r="ES136" s="114"/>
      <c r="ET136" s="30" t="s">
        <v>2115</v>
      </c>
    </row>
    <row r="137" spans="1:150" x14ac:dyDescent="0.25">
      <c r="A137" s="114">
        <v>134</v>
      </c>
      <c r="B137" s="114" t="s">
        <v>7224</v>
      </c>
      <c r="C137" s="80" t="s">
        <v>7259</v>
      </c>
      <c r="D137" s="30" t="s">
        <v>7261</v>
      </c>
      <c r="E137" s="30" t="s">
        <v>7260</v>
      </c>
      <c r="F137" s="33" t="s">
        <v>7201</v>
      </c>
      <c r="G137" s="30" t="s">
        <v>7262</v>
      </c>
      <c r="H137" s="143" t="s">
        <v>5</v>
      </c>
      <c r="I137" s="143" t="s">
        <v>5</v>
      </c>
      <c r="J137" s="143" t="s">
        <v>5</v>
      </c>
      <c r="K137" s="143" t="s">
        <v>5</v>
      </c>
      <c r="L137" s="143">
        <v>0</v>
      </c>
      <c r="M137" s="143">
        <v>65</v>
      </c>
      <c r="N137" s="40" t="s">
        <v>7314</v>
      </c>
      <c r="O137" s="40" t="s">
        <v>1593</v>
      </c>
      <c r="P137" s="13" t="str">
        <f t="shared" si="142"/>
        <v>2025EM1100134-MDSDF401</v>
      </c>
      <c r="Q137" s="40" t="str">
        <f t="shared" si="143"/>
        <v>3 missed</v>
      </c>
      <c r="R137" s="40" t="str">
        <f t="shared" si="144"/>
        <v>1 missed</v>
      </c>
      <c r="S137" s="40">
        <f t="shared" si="145"/>
        <v>0</v>
      </c>
      <c r="T137" s="40">
        <f t="shared" si="146"/>
        <v>0</v>
      </c>
      <c r="U137" s="41">
        <f t="shared" si="147"/>
        <v>0</v>
      </c>
      <c r="V137" s="41">
        <f t="shared" si="148"/>
        <v>0</v>
      </c>
      <c r="W137" s="40" t="str">
        <f t="shared" si="149"/>
        <v>4 missed</v>
      </c>
      <c r="X137" s="113">
        <f t="shared" si="150"/>
        <v>0</v>
      </c>
      <c r="Y137" s="13">
        <f t="shared" si="151"/>
        <v>0</v>
      </c>
      <c r="Z137" s="13" t="str">
        <f t="shared" si="152"/>
        <v>Q-0 A-0 || Q Total-3, A Total-1</v>
      </c>
      <c r="AA137" s="113" t="str" cm="1">
        <f t="array" ref="AA137">IFERROR(INDEX('Attendance-Slot-1'!$Q$2:$Q$1112,MATCH(1,('Attendance-Slot-1'!$A$2:$A$1112=$C137)*('Attendance-Slot-1'!$G$2:$G$1112=AA$2),0)),"No Data")</f>
        <v>No Data</v>
      </c>
      <c r="AB137" s="113" t="str" cm="1">
        <f t="array" ref="AB137">IFERROR(INDEX('Attendance-Slot-2'!$Q$2:$Q$2595,MATCH(1,('Attendance-Slot-2'!$A$2:$A$2595=$C137)*('Attendance-Slot-2'!$G$2:$G$2595=AA$2),0)),"No Data")</f>
        <v>No Data</v>
      </c>
      <c r="AC137" s="133" t="e">
        <f>VLOOKUP($P137,'Written Exam Marks'!$H:$Q,10,FALSE)</f>
        <v>#N/A</v>
      </c>
      <c r="AD137" s="133" t="e">
        <f>VLOOKUP($P137,'Written Exam Marks'!$H:$Q,9,FALSE)</f>
        <v>#N/A</v>
      </c>
      <c r="AE137" s="113" t="str">
        <f t="shared" si="153"/>
        <v>No Data</v>
      </c>
      <c r="AF137" s="113" t="str">
        <f t="shared" si="154"/>
        <v>No Data</v>
      </c>
      <c r="AG137" s="146" t="s">
        <v>5</v>
      </c>
      <c r="AH137" s="146">
        <v>8</v>
      </c>
      <c r="AI137" s="146" t="s">
        <v>5</v>
      </c>
      <c r="AJ137" s="146" t="s">
        <v>5</v>
      </c>
      <c r="AK137" s="146" t="s">
        <v>5</v>
      </c>
      <c r="AL137" s="146" t="s">
        <v>5</v>
      </c>
      <c r="AM137" s="146">
        <v>8</v>
      </c>
      <c r="AN137" s="146">
        <v>60</v>
      </c>
      <c r="AO137" s="43" t="s">
        <v>7336</v>
      </c>
      <c r="AP137" s="43" t="s">
        <v>1598</v>
      </c>
      <c r="AQ137" s="50" t="str">
        <f t="shared" si="155"/>
        <v>2025EM1100134-MDSDF402</v>
      </c>
      <c r="AR137" s="43" t="str">
        <f t="shared" si="156"/>
        <v>5 missed</v>
      </c>
      <c r="AS137" s="47" t="s">
        <v>7342</v>
      </c>
      <c r="AT137" s="43">
        <f t="shared" si="157"/>
        <v>1</v>
      </c>
      <c r="AU137" s="48" t="s">
        <v>7342</v>
      </c>
      <c r="AV137" s="49">
        <f t="shared" si="158"/>
        <v>0.16666666666666666</v>
      </c>
      <c r="AW137" s="48" t="s">
        <v>7342</v>
      </c>
      <c r="AX137" s="43" t="str">
        <f t="shared" si="159"/>
        <v>5 missed</v>
      </c>
      <c r="AY137" s="42">
        <f t="shared" si="160"/>
        <v>1</v>
      </c>
      <c r="AZ137" s="50">
        <f t="shared" si="161"/>
        <v>0.16666666666666666</v>
      </c>
      <c r="BA137" s="50" t="str">
        <f t="shared" si="162"/>
        <v>Q-1 A-- || Q Total-6, A Total-0</v>
      </c>
      <c r="BB137" s="42" t="str" cm="1">
        <f t="array" ref="BB137">IFERROR(INDEX('Attendance-Slot-1'!$Q$2:$Q$1112,MATCH(1,('Attendance-Slot-1'!$A$2:$A$1112=$C137)*('Attendance-Slot-1'!$G$2:$G$1112=BB$2),0)),"No Data")</f>
        <v>No Data</v>
      </c>
      <c r="BC137" s="42" t="str" cm="1">
        <f t="array" ref="BC137">IFERROR(INDEX('Attendance-Slot-2'!$Q$2:$Q$2595,MATCH(1,('Attendance-Slot-2'!$A$2:$A$2595=$C137)*('Attendance-Slot-2'!$G$2:$G$2595=BB$2),0)),"No Data")</f>
        <v>No Data</v>
      </c>
      <c r="BD137" s="134" t="e">
        <f>VLOOKUP($AQ137,'Written Exam Marks'!$H:$Q,10,FALSE)</f>
        <v>#N/A</v>
      </c>
      <c r="BE137" s="134" t="e">
        <f>VLOOKUP($AQ137,'Written Exam Marks'!$H:$Q,9,FALSE)</f>
        <v>#N/A</v>
      </c>
      <c r="BF137" s="42" t="str">
        <f t="shared" si="163"/>
        <v>No Data</v>
      </c>
      <c r="BG137" s="42" t="str">
        <f t="shared" si="164"/>
        <v>No Data</v>
      </c>
      <c r="BH137" s="147">
        <v>19</v>
      </c>
      <c r="BI137" s="147" t="s">
        <v>5</v>
      </c>
      <c r="BJ137" s="147">
        <v>19</v>
      </c>
      <c r="BK137" s="147">
        <v>60</v>
      </c>
      <c r="BL137" s="52" t="s">
        <v>3697</v>
      </c>
      <c r="BM137" s="52" t="s">
        <v>1606</v>
      </c>
      <c r="BN137" s="57" t="str">
        <f t="shared" si="165"/>
        <v>2025EM1100134-MDSDF403</v>
      </c>
      <c r="BO137" s="52" t="str">
        <f t="shared" si="166"/>
        <v>0 missed</v>
      </c>
      <c r="BP137" s="52" t="str">
        <f t="shared" si="167"/>
        <v>1 missed</v>
      </c>
      <c r="BQ137" s="52">
        <f t="shared" si="168"/>
        <v>1</v>
      </c>
      <c r="BR137" s="52">
        <f t="shared" si="169"/>
        <v>0</v>
      </c>
      <c r="BS137" s="56">
        <f t="shared" si="170"/>
        <v>1</v>
      </c>
      <c r="BT137" s="56">
        <f t="shared" si="171"/>
        <v>0</v>
      </c>
      <c r="BU137" s="52" t="str">
        <f t="shared" si="172"/>
        <v>1 missed</v>
      </c>
      <c r="BV137" s="51">
        <f t="shared" si="173"/>
        <v>1</v>
      </c>
      <c r="BW137" s="57">
        <f t="shared" si="174"/>
        <v>0.5</v>
      </c>
      <c r="BX137" s="57" t="str">
        <f t="shared" si="175"/>
        <v>Q-1 A-0 || Q Total-1, A Total-1</v>
      </c>
      <c r="BY137" s="51" t="str" cm="1">
        <f t="array" ref="BY137">IFERROR(INDEX('Attendance-Slot-1'!$Q$2:$Q$1112,MATCH(1,('Attendance-Slot-1'!$A$2:$A$1112=$C137)*('Attendance-Slot-1'!$G$2:$G$1112=BY$2),0)),"No Data")</f>
        <v>No Data</v>
      </c>
      <c r="BZ137" s="51" t="str" cm="1">
        <f t="array" ref="BZ137">IFERROR(INDEX('Attendance-Slot-2'!$Q$2:$Q$2595,MATCH(1,('Attendance-Slot-2'!$A$2:$A$2595=$C137)*('Attendance-Slot-2'!$G$2:$G$2595=BY$2),0)),"No Data")</f>
        <v>No Data</v>
      </c>
      <c r="CA137" s="135" t="e">
        <f>VLOOKUP($BN137,'Written Exam Marks'!$H:$Q,10,FALSE)</f>
        <v>#N/A</v>
      </c>
      <c r="CB137" s="135" t="e">
        <f>VLOOKUP($BN137,'Written Exam Marks'!$H:$Q,9,FALSE)</f>
        <v>#N/A</v>
      </c>
      <c r="CC137" s="51" t="str">
        <f t="shared" si="176"/>
        <v>No Data</v>
      </c>
      <c r="CD137" s="51" t="str">
        <f t="shared" si="177"/>
        <v>No Data</v>
      </c>
      <c r="CE137" s="29" t="s">
        <v>5</v>
      </c>
      <c r="CF137" s="29" t="s">
        <v>5</v>
      </c>
      <c r="CG137" s="29" t="s">
        <v>5</v>
      </c>
      <c r="CH137" s="29">
        <v>0</v>
      </c>
      <c r="CI137" s="29">
        <v>60</v>
      </c>
      <c r="CJ137" s="61" t="s">
        <v>7343</v>
      </c>
      <c r="CK137" s="61" t="s">
        <v>1613</v>
      </c>
      <c r="CL137" s="10" t="str">
        <f t="shared" si="178"/>
        <v>2025EM1100134-MDSDF404</v>
      </c>
      <c r="CM137" s="61" t="str">
        <f t="shared" si="179"/>
        <v>2 missed</v>
      </c>
      <c r="CN137" s="61" t="str">
        <f t="shared" si="180"/>
        <v>1 missed</v>
      </c>
      <c r="CO137" s="111">
        <f t="shared" si="181"/>
        <v>0</v>
      </c>
      <c r="CP137" s="111">
        <f t="shared" si="182"/>
        <v>0</v>
      </c>
      <c r="CQ137" s="9">
        <f t="shared" si="183"/>
        <v>0</v>
      </c>
      <c r="CR137" s="9">
        <f t="shared" si="184"/>
        <v>0</v>
      </c>
      <c r="CS137" s="61" t="str">
        <f t="shared" si="185"/>
        <v>3 missed</v>
      </c>
      <c r="CT137" s="111">
        <f t="shared" si="186"/>
        <v>0</v>
      </c>
      <c r="CU137" s="10">
        <f t="shared" si="187"/>
        <v>0</v>
      </c>
      <c r="CV137" s="10" t="str">
        <f t="shared" si="188"/>
        <v>Q-0 A-0 || Q Total-2, A Total-1</v>
      </c>
      <c r="CW137" s="111" t="str" cm="1">
        <f t="array" ref="CW137">IFERROR(INDEX('Attendance-Slot-1'!$Q$2:$Q$1112,MATCH(1,('Attendance-Slot-1'!$A$2:$A$1112=$C137)*('Attendance-Slot-1'!$G$2:$G$1112=CW$2),0)),"No Data")</f>
        <v>No Data</v>
      </c>
      <c r="CX137" s="111" t="str" cm="1">
        <f t="array" ref="CX137">IFERROR(INDEX('Attendance-Slot-2'!$Q$2:$Q$2595,MATCH(1,('Attendance-Slot-2'!$A$2:$A$2595=$C137)*('Attendance-Slot-2'!$G$2:$G$2595=CW$2),0)),"No Data")</f>
        <v>No Data</v>
      </c>
      <c r="CY137" s="136" t="e">
        <f>VLOOKUP($CL137,'Written Exam Marks'!$H:$Q,10,FALSE)</f>
        <v>#N/A</v>
      </c>
      <c r="CZ137" s="136" t="e">
        <f>VLOOKUP($CL137,'Written Exam Marks'!$H:$Q,9,FALSE)</f>
        <v>#N/A</v>
      </c>
      <c r="DA137" s="111" t="str">
        <f t="shared" si="189"/>
        <v>No Data</v>
      </c>
      <c r="DB137" s="111" t="str">
        <f t="shared" si="190"/>
        <v>No Data</v>
      </c>
      <c r="DC137" s="148">
        <v>5.5</v>
      </c>
      <c r="DD137" s="148" t="s">
        <v>5</v>
      </c>
      <c r="DE137" s="148" t="s">
        <v>5</v>
      </c>
      <c r="DF137" s="148" t="s">
        <v>5</v>
      </c>
      <c r="DG137" s="148" t="s">
        <v>5</v>
      </c>
      <c r="DH137" s="148">
        <v>5.5</v>
      </c>
      <c r="DI137" s="148">
        <v>65</v>
      </c>
      <c r="DJ137" s="66" t="s">
        <v>7351</v>
      </c>
      <c r="DK137" s="66" t="s">
        <v>1631</v>
      </c>
      <c r="DL137" s="68" t="str">
        <f t="shared" si="191"/>
        <v>2025EM1100134-MDSDF406</v>
      </c>
      <c r="DM137" s="66" t="str">
        <f t="shared" si="192"/>
        <v>2 missed</v>
      </c>
      <c r="DN137" s="66" t="str">
        <f t="shared" si="193"/>
        <v>2 missed</v>
      </c>
      <c r="DO137" s="62">
        <f t="shared" si="194"/>
        <v>1</v>
      </c>
      <c r="DP137" s="62">
        <f t="shared" si="195"/>
        <v>0</v>
      </c>
      <c r="DQ137" s="67">
        <f t="shared" si="196"/>
        <v>0.33333333333333331</v>
      </c>
      <c r="DR137" s="67">
        <f t="shared" si="197"/>
        <v>0</v>
      </c>
      <c r="DS137" s="66" t="str">
        <f t="shared" si="198"/>
        <v>4 missed</v>
      </c>
      <c r="DT137" s="62">
        <f t="shared" si="199"/>
        <v>1</v>
      </c>
      <c r="DU137" s="68">
        <f t="shared" si="200"/>
        <v>0.2</v>
      </c>
      <c r="DV137" s="68" t="str">
        <f t="shared" si="201"/>
        <v>Q-1 A-0 || Q Total-3, A Total-2</v>
      </c>
      <c r="DW137" s="62" t="str" cm="1">
        <f t="array" ref="DW137">IFERROR(INDEX('Attendance-Slot-1'!$Q$2:$Q$1112,MATCH(1,('Attendance-Slot-1'!$A$2:$A$1112=$C137)*('Attendance-Slot-1'!$G$2:$G$1112=DW$2),0)),"No Data")</f>
        <v>No Data</v>
      </c>
      <c r="DX137" s="62" t="str" cm="1">
        <f t="array" ref="DX137">IFERROR(INDEX('Attendance-Slot-2'!$Q$2:$Q$2595,MATCH(1,('Attendance-Slot-2'!$A$2:$A$2595=$C137)*('Attendance-Slot-2'!$G$2:$G$2595=DW$2),0)),"No Data")</f>
        <v>No Data</v>
      </c>
      <c r="DY137" s="137" t="e">
        <f>VLOOKUP($DL137,'Written Exam Marks'!$H:$Q,10,FALSE)</f>
        <v>#N/A</v>
      </c>
      <c r="DZ137" s="137" t="e">
        <f>VLOOKUP($DL137,'Written Exam Marks'!$H:$Q,9,FALSE)</f>
        <v>#N/A</v>
      </c>
      <c r="EA137" s="62" t="str">
        <f t="shared" si="202"/>
        <v>No Data</v>
      </c>
      <c r="EB137" s="62" t="str">
        <f t="shared" si="203"/>
        <v>No Data</v>
      </c>
      <c r="EC137" s="114" t="str">
        <f t="shared" si="140"/>
        <v>P-0, 
A-0, 
No Data-5</v>
      </c>
      <c r="ED137" s="114" t="str">
        <f t="shared" si="141"/>
        <v>P-0, 
A-0, 
No Data-5</v>
      </c>
      <c r="EE137" s="114" t="str">
        <f t="shared" si="204"/>
        <v>No Data</v>
      </c>
      <c r="EF137" s="114" t="str">
        <f t="shared" si="205"/>
        <v>No Data</v>
      </c>
      <c r="EG137" s="114" t="str">
        <f t="shared" si="206"/>
        <v>No Data</v>
      </c>
      <c r="EH137" s="114" t="str">
        <f t="shared" si="207"/>
        <v>No Data</v>
      </c>
      <c r="EI137" s="114" t="str">
        <f t="shared" si="208"/>
        <v>No Data</v>
      </c>
      <c r="EJ137" s="114" t="str">
        <f t="shared" si="209"/>
        <v>P-0, A-0, No Data-5</v>
      </c>
      <c r="EK137" s="114" t="e">
        <v>#N/A</v>
      </c>
      <c r="EL137" s="114" t="e">
        <v>#N/A</v>
      </c>
      <c r="EM137" s="114" t="e">
        <v>#N/A</v>
      </c>
      <c r="EN137" s="114" t="e">
        <v>#N/A</v>
      </c>
      <c r="EO137" s="114" t="e">
        <v>#N/A</v>
      </c>
      <c r="EP137" s="114" t="e">
        <v>#N/A</v>
      </c>
      <c r="EQ137" s="114" t="e">
        <v>#N/A</v>
      </c>
      <c r="ER137" s="114" t="e">
        <v>#N/A</v>
      </c>
      <c r="ES137" s="114"/>
      <c r="ET137" s="30" t="e">
        <v>#N/A</v>
      </c>
    </row>
    <row r="138" spans="1:150" x14ac:dyDescent="0.25">
      <c r="A138" s="114">
        <v>135</v>
      </c>
      <c r="B138" s="114" t="s">
        <v>7224</v>
      </c>
      <c r="C138" s="80" t="s">
        <v>3910</v>
      </c>
      <c r="D138" s="30" t="s">
        <v>3911</v>
      </c>
      <c r="E138" s="30" t="s">
        <v>3912</v>
      </c>
      <c r="F138" s="33" t="s">
        <v>7201</v>
      </c>
      <c r="G138" s="30" t="s">
        <v>3913</v>
      </c>
      <c r="H138" s="143">
        <v>15</v>
      </c>
      <c r="I138" s="143" t="s">
        <v>5</v>
      </c>
      <c r="J138" s="143">
        <v>15</v>
      </c>
      <c r="K138" s="143">
        <v>15</v>
      </c>
      <c r="L138" s="143">
        <v>45</v>
      </c>
      <c r="M138" s="143">
        <v>65</v>
      </c>
      <c r="N138" s="40" t="s">
        <v>7314</v>
      </c>
      <c r="O138" s="40" t="s">
        <v>1593</v>
      </c>
      <c r="P138" s="13" t="str">
        <f t="shared" si="142"/>
        <v>2025EM1100135-MDSDF401</v>
      </c>
      <c r="Q138" s="40" t="str">
        <f t="shared" si="143"/>
        <v>1 missed</v>
      </c>
      <c r="R138" s="40" t="str">
        <f t="shared" si="144"/>
        <v>0 missed</v>
      </c>
      <c r="S138" s="40">
        <f t="shared" si="145"/>
        <v>2</v>
      </c>
      <c r="T138" s="40">
        <f t="shared" si="146"/>
        <v>1</v>
      </c>
      <c r="U138" s="41">
        <f t="shared" si="147"/>
        <v>0.66666666666666663</v>
      </c>
      <c r="V138" s="41">
        <f t="shared" si="148"/>
        <v>1</v>
      </c>
      <c r="W138" s="40" t="str">
        <f t="shared" si="149"/>
        <v>1 missed</v>
      </c>
      <c r="X138" s="113">
        <f t="shared" si="150"/>
        <v>3</v>
      </c>
      <c r="Y138" s="13">
        <f t="shared" si="151"/>
        <v>0.75</v>
      </c>
      <c r="Z138" s="13" t="str">
        <f t="shared" si="152"/>
        <v>Q-2 A-1 || Q Total-3, A Total-1</v>
      </c>
      <c r="AA138" s="113" t="str" cm="1">
        <f t="array" ref="AA138">IFERROR(INDEX('Attendance-Slot-1'!$Q$2:$Q$1112,MATCH(1,('Attendance-Slot-1'!$A$2:$A$1112=$C138)*('Attendance-Slot-1'!$G$2:$G$1112=AA$2),0)),"No Data")</f>
        <v>No Data</v>
      </c>
      <c r="AB138" s="113" t="str" cm="1">
        <f t="array" ref="AB138">IFERROR(INDEX('Attendance-Slot-2'!$Q$2:$Q$2595,MATCH(1,('Attendance-Slot-2'!$A$2:$A$2595=$C138)*('Attendance-Slot-2'!$G$2:$G$2595=AA$2),0)),"No Data")</f>
        <v>P-S2_Onsite</v>
      </c>
      <c r="AC138" s="133">
        <f>VLOOKUP($P138,'Written Exam Marks'!$H:$Q,10,FALSE)</f>
        <v>6</v>
      </c>
      <c r="AD138" s="133">
        <f>VLOOKUP($P138,'Written Exam Marks'!$H:$Q,9,FALSE)</f>
        <v>35</v>
      </c>
      <c r="AE138" s="113" t="str">
        <f t="shared" si="153"/>
        <v>Present</v>
      </c>
      <c r="AF138" s="113" t="str">
        <f t="shared" si="154"/>
        <v>P-S2_Onsite</v>
      </c>
      <c r="AG138" s="146">
        <v>10</v>
      </c>
      <c r="AH138" s="146">
        <v>9.5</v>
      </c>
      <c r="AI138" s="146" t="s">
        <v>5</v>
      </c>
      <c r="AJ138" s="146" t="s">
        <v>5</v>
      </c>
      <c r="AK138" s="146" t="s">
        <v>5</v>
      </c>
      <c r="AL138" s="146">
        <v>10</v>
      </c>
      <c r="AM138" s="146">
        <v>29.5</v>
      </c>
      <c r="AN138" s="146">
        <v>60</v>
      </c>
      <c r="AO138" s="43" t="s">
        <v>7336</v>
      </c>
      <c r="AP138" s="43" t="s">
        <v>1598</v>
      </c>
      <c r="AQ138" s="50" t="str">
        <f t="shared" si="155"/>
        <v>2025EM1100135-MDSDF402</v>
      </c>
      <c r="AR138" s="43" t="str">
        <f t="shared" si="156"/>
        <v>3 missed</v>
      </c>
      <c r="AS138" s="47" t="s">
        <v>7342</v>
      </c>
      <c r="AT138" s="43">
        <f t="shared" si="157"/>
        <v>3</v>
      </c>
      <c r="AU138" s="48" t="s">
        <v>7342</v>
      </c>
      <c r="AV138" s="49">
        <f t="shared" si="158"/>
        <v>0.5</v>
      </c>
      <c r="AW138" s="48" t="s">
        <v>7342</v>
      </c>
      <c r="AX138" s="43" t="str">
        <f t="shared" si="159"/>
        <v>3 missed</v>
      </c>
      <c r="AY138" s="42">
        <f t="shared" si="160"/>
        <v>3</v>
      </c>
      <c r="AZ138" s="50">
        <f t="shared" si="161"/>
        <v>0.5</v>
      </c>
      <c r="BA138" s="50" t="str">
        <f t="shared" si="162"/>
        <v>Q-3 A-- || Q Total-6, A Total-0</v>
      </c>
      <c r="BB138" s="42" t="str" cm="1">
        <f t="array" ref="BB138">IFERROR(INDEX('Attendance-Slot-1'!$Q$2:$Q$1112,MATCH(1,('Attendance-Slot-1'!$A$2:$A$1112=$C138)*('Attendance-Slot-1'!$G$2:$G$1112=BB$2),0)),"No Data")</f>
        <v>No Data</v>
      </c>
      <c r="BC138" s="42" t="str" cm="1">
        <f t="array" ref="BC138">IFERROR(INDEX('Attendance-Slot-2'!$Q$2:$Q$2595,MATCH(1,('Attendance-Slot-2'!$A$2:$A$2595=$C138)*('Attendance-Slot-2'!$G$2:$G$2595=BB$2),0)),"No Data")</f>
        <v>P-S2_Onsite</v>
      </c>
      <c r="BD138" s="134">
        <f>VLOOKUP($AQ138,'Written Exam Marks'!$H:$Q,10,FALSE)</f>
        <v>16</v>
      </c>
      <c r="BE138" s="134">
        <f>VLOOKUP($AQ138,'Written Exam Marks'!$H:$Q,9,FALSE)</f>
        <v>40</v>
      </c>
      <c r="BF138" s="42" t="str">
        <f t="shared" si="163"/>
        <v>Present</v>
      </c>
      <c r="BG138" s="42" t="str">
        <f t="shared" si="164"/>
        <v>P-S2_Onsite</v>
      </c>
      <c r="BH138" s="147" t="s">
        <v>5</v>
      </c>
      <c r="BI138" s="147">
        <v>28</v>
      </c>
      <c r="BJ138" s="147">
        <v>28</v>
      </c>
      <c r="BK138" s="147">
        <v>60</v>
      </c>
      <c r="BL138" s="52" t="s">
        <v>3697</v>
      </c>
      <c r="BM138" s="52" t="s">
        <v>1606</v>
      </c>
      <c r="BN138" s="57" t="str">
        <f t="shared" si="165"/>
        <v>2025EM1100135-MDSDF403</v>
      </c>
      <c r="BO138" s="52" t="str">
        <f t="shared" si="166"/>
        <v>1 missed</v>
      </c>
      <c r="BP138" s="52" t="str">
        <f t="shared" si="167"/>
        <v>0 missed</v>
      </c>
      <c r="BQ138" s="52">
        <f t="shared" si="168"/>
        <v>0</v>
      </c>
      <c r="BR138" s="52">
        <f t="shared" si="169"/>
        <v>1</v>
      </c>
      <c r="BS138" s="56">
        <f t="shared" si="170"/>
        <v>0</v>
      </c>
      <c r="BT138" s="56">
        <f t="shared" si="171"/>
        <v>1</v>
      </c>
      <c r="BU138" s="52" t="str">
        <f t="shared" si="172"/>
        <v>1 missed</v>
      </c>
      <c r="BV138" s="51">
        <f t="shared" si="173"/>
        <v>1</v>
      </c>
      <c r="BW138" s="57">
        <f t="shared" si="174"/>
        <v>0.5</v>
      </c>
      <c r="BX138" s="57" t="str">
        <f t="shared" si="175"/>
        <v>Q-0 A-1 || Q Total-1, A Total-1</v>
      </c>
      <c r="BY138" s="51" t="str" cm="1">
        <f t="array" ref="BY138">IFERROR(INDEX('Attendance-Slot-1'!$Q$2:$Q$1112,MATCH(1,('Attendance-Slot-1'!$A$2:$A$1112=$C138)*('Attendance-Slot-1'!$G$2:$G$1112=BY$2),0)),"No Data")</f>
        <v>No Data</v>
      </c>
      <c r="BZ138" s="51" t="str" cm="1">
        <f t="array" ref="BZ138">IFERROR(INDEX('Attendance-Slot-2'!$Q$2:$Q$2595,MATCH(1,('Attendance-Slot-2'!$A$2:$A$2595=$C138)*('Attendance-Slot-2'!$G$2:$G$2595=BY$2),0)),"No Data")</f>
        <v>P-S2_Onsite</v>
      </c>
      <c r="CA138" s="135">
        <f>VLOOKUP($BN138,'Written Exam Marks'!$H:$Q,10,FALSE)</f>
        <v>12</v>
      </c>
      <c r="CB138" s="135">
        <f>VLOOKUP($BN138,'Written Exam Marks'!$H:$Q,9,FALSE)</f>
        <v>40</v>
      </c>
      <c r="CC138" s="51" t="str">
        <f t="shared" si="176"/>
        <v>Present</v>
      </c>
      <c r="CD138" s="51" t="str">
        <f t="shared" si="177"/>
        <v>P-S2_Onsite</v>
      </c>
      <c r="CE138" s="29">
        <v>19</v>
      </c>
      <c r="CF138" s="29">
        <v>20</v>
      </c>
      <c r="CG138" s="29">
        <v>16</v>
      </c>
      <c r="CH138" s="29">
        <v>55</v>
      </c>
      <c r="CI138" s="29">
        <v>60</v>
      </c>
      <c r="CJ138" s="61" t="s">
        <v>7343</v>
      </c>
      <c r="CK138" s="61" t="s">
        <v>1613</v>
      </c>
      <c r="CL138" s="10" t="str">
        <f t="shared" si="178"/>
        <v>2025EM1100135-MDSDF404</v>
      </c>
      <c r="CM138" s="61" t="str">
        <f t="shared" si="179"/>
        <v>0 missed</v>
      </c>
      <c r="CN138" s="61" t="str">
        <f t="shared" si="180"/>
        <v>0 missed</v>
      </c>
      <c r="CO138" s="111">
        <f t="shared" si="181"/>
        <v>2</v>
      </c>
      <c r="CP138" s="111">
        <f t="shared" si="182"/>
        <v>1</v>
      </c>
      <c r="CQ138" s="9">
        <f t="shared" si="183"/>
        <v>1</v>
      </c>
      <c r="CR138" s="9">
        <f t="shared" si="184"/>
        <v>1</v>
      </c>
      <c r="CS138" s="61" t="str">
        <f t="shared" si="185"/>
        <v>0 missed</v>
      </c>
      <c r="CT138" s="111">
        <f t="shared" si="186"/>
        <v>3</v>
      </c>
      <c r="CU138" s="10">
        <f t="shared" si="187"/>
        <v>1</v>
      </c>
      <c r="CV138" s="10" t="str">
        <f t="shared" si="188"/>
        <v>Q-2 A-1 || Q Total-2, A Total-1</v>
      </c>
      <c r="CW138" s="111" t="str" cm="1">
        <f t="array" ref="CW138">IFERROR(INDEX('Attendance-Slot-1'!$Q$2:$Q$1112,MATCH(1,('Attendance-Slot-1'!$A$2:$A$1112=$C138)*('Attendance-Slot-1'!$G$2:$G$1112=CW$2),0)),"No Data")</f>
        <v>No Data</v>
      </c>
      <c r="CX138" s="111" t="str" cm="1">
        <f t="array" ref="CX138">IFERROR(INDEX('Attendance-Slot-2'!$Q$2:$Q$2595,MATCH(1,('Attendance-Slot-2'!$A$2:$A$2595=$C138)*('Attendance-Slot-2'!$G$2:$G$2595=CW$2),0)),"No Data")</f>
        <v>P-S2_Onsite</v>
      </c>
      <c r="CY138" s="136">
        <f>VLOOKUP($CL138,'Written Exam Marks'!$H:$Q,10,FALSE)</f>
        <v>10.5</v>
      </c>
      <c r="CZ138" s="136">
        <f>VLOOKUP($CL138,'Written Exam Marks'!$H:$Q,9,FALSE)</f>
        <v>40</v>
      </c>
      <c r="DA138" s="111" t="str">
        <f t="shared" si="189"/>
        <v>Present</v>
      </c>
      <c r="DB138" s="111" t="str">
        <f t="shared" si="190"/>
        <v>P-S2_Onsite</v>
      </c>
      <c r="DC138" s="148">
        <v>5</v>
      </c>
      <c r="DD138" s="148" t="s">
        <v>5</v>
      </c>
      <c r="DE138" s="148" t="s">
        <v>5</v>
      </c>
      <c r="DF138" s="148">
        <v>14</v>
      </c>
      <c r="DG138" s="148">
        <v>20</v>
      </c>
      <c r="DH138" s="148">
        <v>39</v>
      </c>
      <c r="DI138" s="148">
        <v>65</v>
      </c>
      <c r="DJ138" s="66" t="s">
        <v>7351</v>
      </c>
      <c r="DK138" s="66" t="s">
        <v>1631</v>
      </c>
      <c r="DL138" s="68" t="str">
        <f t="shared" si="191"/>
        <v>2025EM1100135-MDSDF406</v>
      </c>
      <c r="DM138" s="66" t="str">
        <f t="shared" si="192"/>
        <v>2 missed</v>
      </c>
      <c r="DN138" s="66" t="str">
        <f t="shared" si="193"/>
        <v>0 missed</v>
      </c>
      <c r="DO138" s="62">
        <f t="shared" si="194"/>
        <v>1</v>
      </c>
      <c r="DP138" s="62">
        <f t="shared" si="195"/>
        <v>2</v>
      </c>
      <c r="DQ138" s="67">
        <f t="shared" si="196"/>
        <v>0.33333333333333331</v>
      </c>
      <c r="DR138" s="67">
        <f t="shared" si="197"/>
        <v>1</v>
      </c>
      <c r="DS138" s="66" t="str">
        <f t="shared" si="198"/>
        <v>2 missed</v>
      </c>
      <c r="DT138" s="62">
        <f t="shared" si="199"/>
        <v>3</v>
      </c>
      <c r="DU138" s="68">
        <f t="shared" si="200"/>
        <v>0.6</v>
      </c>
      <c r="DV138" s="68" t="str">
        <f t="shared" si="201"/>
        <v>Q-1 A-2 || Q Total-3, A Total-2</v>
      </c>
      <c r="DW138" s="62" t="str" cm="1">
        <f t="array" ref="DW138">IFERROR(INDEX('Attendance-Slot-1'!$Q$2:$Q$1112,MATCH(1,('Attendance-Slot-1'!$A$2:$A$1112=$C138)*('Attendance-Slot-1'!$G$2:$G$1112=DW$2),0)),"No Data")</f>
        <v>No Data</v>
      </c>
      <c r="DX138" s="62" t="str" cm="1">
        <f t="array" ref="DX138">IFERROR(INDEX('Attendance-Slot-2'!$Q$2:$Q$2595,MATCH(1,('Attendance-Slot-2'!$A$2:$A$2595=$C138)*('Attendance-Slot-2'!$G$2:$G$2595=DW$2),0)),"No Data")</f>
        <v>P-S2_Onsite</v>
      </c>
      <c r="DY138" s="137">
        <f>VLOOKUP($DL138,'Written Exam Marks'!$H:$Q,10,FALSE)</f>
        <v>23.5</v>
      </c>
      <c r="DZ138" s="137">
        <f>VLOOKUP($DL138,'Written Exam Marks'!$H:$Q,9,FALSE)</f>
        <v>35</v>
      </c>
      <c r="EA138" s="62" t="str">
        <f t="shared" si="202"/>
        <v>Present</v>
      </c>
      <c r="EB138" s="62" t="str">
        <f t="shared" si="203"/>
        <v>P-S2_Onsite</v>
      </c>
      <c r="EC138" s="114" t="str">
        <f t="shared" si="140"/>
        <v>P-0, 
A-0, 
No Data-5</v>
      </c>
      <c r="ED138" s="114" t="str">
        <f t="shared" si="141"/>
        <v>P-5, 
A-0, 
No Data-0</v>
      </c>
      <c r="EE138" s="114" t="str">
        <f t="shared" si="204"/>
        <v>P-S2_Onsite</v>
      </c>
      <c r="EF138" s="114" t="str">
        <f t="shared" si="205"/>
        <v>P-S2_Onsite</v>
      </c>
      <c r="EG138" s="114" t="str">
        <f t="shared" si="206"/>
        <v>P-S2_Onsite</v>
      </c>
      <c r="EH138" s="114" t="str">
        <f t="shared" si="207"/>
        <v>P-S2_Onsite</v>
      </c>
      <c r="EI138" s="114" t="str">
        <f t="shared" si="208"/>
        <v>P-S2_Onsite</v>
      </c>
      <c r="EJ138" s="114" t="str">
        <f t="shared" si="209"/>
        <v>P-5, A-0, No Data-0</v>
      </c>
      <c r="EK138" s="114" t="s">
        <v>10453</v>
      </c>
      <c r="EL138" s="114">
        <v>17.5</v>
      </c>
      <c r="EM138" s="114">
        <v>10</v>
      </c>
      <c r="EN138" s="114">
        <v>46</v>
      </c>
      <c r="EO138" s="114">
        <v>73.5</v>
      </c>
      <c r="EP138" s="114" t="s">
        <v>7217</v>
      </c>
      <c r="EQ138" s="114" t="s">
        <v>1054</v>
      </c>
      <c r="ER138" s="114" t="s">
        <v>3910</v>
      </c>
      <c r="ES138" s="114"/>
      <c r="ET138" s="30" t="s">
        <v>3910</v>
      </c>
    </row>
    <row r="139" spans="1:150" x14ac:dyDescent="0.25">
      <c r="A139" s="114">
        <v>136</v>
      </c>
      <c r="B139" s="114" t="s">
        <v>7224</v>
      </c>
      <c r="C139" s="80" t="s">
        <v>2124</v>
      </c>
      <c r="D139" s="30" t="s">
        <v>2125</v>
      </c>
      <c r="E139" s="30" t="s">
        <v>2126</v>
      </c>
      <c r="F139" s="33" t="s">
        <v>7202</v>
      </c>
      <c r="G139" s="30" t="s">
        <v>2127</v>
      </c>
      <c r="H139" s="143">
        <v>14</v>
      </c>
      <c r="I139" s="143">
        <v>15</v>
      </c>
      <c r="J139" s="143">
        <v>18</v>
      </c>
      <c r="K139" s="143">
        <v>13.5</v>
      </c>
      <c r="L139" s="143">
        <v>60.5</v>
      </c>
      <c r="M139" s="143">
        <v>65</v>
      </c>
      <c r="N139" s="40" t="s">
        <v>7314</v>
      </c>
      <c r="O139" s="40" t="s">
        <v>1593</v>
      </c>
      <c r="P139" s="13" t="str">
        <f t="shared" si="142"/>
        <v>2025EM1100136-MDSDF401</v>
      </c>
      <c r="Q139" s="40" t="str">
        <f t="shared" si="143"/>
        <v>0 missed</v>
      </c>
      <c r="R139" s="40" t="str">
        <f t="shared" si="144"/>
        <v>0 missed</v>
      </c>
      <c r="S139" s="40">
        <f t="shared" si="145"/>
        <v>3</v>
      </c>
      <c r="T139" s="40">
        <f t="shared" si="146"/>
        <v>1</v>
      </c>
      <c r="U139" s="41">
        <f t="shared" si="147"/>
        <v>1</v>
      </c>
      <c r="V139" s="41">
        <f t="shared" si="148"/>
        <v>1</v>
      </c>
      <c r="W139" s="40" t="str">
        <f t="shared" si="149"/>
        <v>0 missed</v>
      </c>
      <c r="X139" s="113">
        <f t="shared" si="150"/>
        <v>4</v>
      </c>
      <c r="Y139" s="13">
        <f t="shared" si="151"/>
        <v>1</v>
      </c>
      <c r="Z139" s="13" t="str">
        <f t="shared" si="152"/>
        <v>Q-3 A-1 || Q Total-3, A Total-1</v>
      </c>
      <c r="AA139" s="113" t="str" cm="1">
        <f t="array" ref="AA139">IFERROR(INDEX('Attendance-Slot-1'!$Q$2:$Q$1112,MATCH(1,('Attendance-Slot-1'!$A$2:$A$1112=$C139)*('Attendance-Slot-1'!$G$2:$G$1112=AA$2),0)),"No Data")</f>
        <v>P-S1_Onsite</v>
      </c>
      <c r="AB139" s="113" t="str" cm="1">
        <f t="array" ref="AB139">IFERROR(INDEX('Attendance-Slot-2'!$Q$2:$Q$2595,MATCH(1,('Attendance-Slot-2'!$A$2:$A$2595=$C139)*('Attendance-Slot-2'!$G$2:$G$2595=AA$2),0)),"No Data")</f>
        <v>No Data</v>
      </c>
      <c r="AC139" s="133">
        <f>VLOOKUP($P139,'Written Exam Marks'!$H:$Q,10,FALSE)</f>
        <v>25</v>
      </c>
      <c r="AD139" s="133">
        <f>VLOOKUP($P139,'Written Exam Marks'!$H:$Q,9,FALSE)</f>
        <v>35</v>
      </c>
      <c r="AE139" s="113" t="str">
        <f t="shared" si="153"/>
        <v>Present</v>
      </c>
      <c r="AF139" s="113" t="str">
        <f t="shared" si="154"/>
        <v>P-S1_Onsite</v>
      </c>
      <c r="AG139" s="146">
        <v>10</v>
      </c>
      <c r="AH139" s="146">
        <v>9.5</v>
      </c>
      <c r="AI139" s="146">
        <v>10</v>
      </c>
      <c r="AJ139" s="146">
        <v>10</v>
      </c>
      <c r="AK139" s="146">
        <v>10</v>
      </c>
      <c r="AL139" s="146">
        <v>10</v>
      </c>
      <c r="AM139" s="146">
        <v>59.5</v>
      </c>
      <c r="AN139" s="146">
        <v>60</v>
      </c>
      <c r="AO139" s="43" t="s">
        <v>7336</v>
      </c>
      <c r="AP139" s="43" t="s">
        <v>1598</v>
      </c>
      <c r="AQ139" s="50" t="str">
        <f t="shared" si="155"/>
        <v>2025EM1100136-MDSDF402</v>
      </c>
      <c r="AR139" s="43" t="str">
        <f t="shared" si="156"/>
        <v>0 missed</v>
      </c>
      <c r="AS139" s="47" t="s">
        <v>7342</v>
      </c>
      <c r="AT139" s="43">
        <f t="shared" si="157"/>
        <v>6</v>
      </c>
      <c r="AU139" s="48" t="s">
        <v>7342</v>
      </c>
      <c r="AV139" s="49">
        <f t="shared" si="158"/>
        <v>1</v>
      </c>
      <c r="AW139" s="48" t="s">
        <v>7342</v>
      </c>
      <c r="AX139" s="43" t="str">
        <f t="shared" si="159"/>
        <v>0 missed</v>
      </c>
      <c r="AY139" s="42">
        <f t="shared" si="160"/>
        <v>6</v>
      </c>
      <c r="AZ139" s="50">
        <f t="shared" si="161"/>
        <v>1</v>
      </c>
      <c r="BA139" s="50" t="str">
        <f t="shared" si="162"/>
        <v>Q-6 A-- || Q Total-6, A Total-0</v>
      </c>
      <c r="BB139" s="42" t="str" cm="1">
        <f t="array" ref="BB139">IFERROR(INDEX('Attendance-Slot-1'!$Q$2:$Q$1112,MATCH(1,('Attendance-Slot-1'!$A$2:$A$1112=$C139)*('Attendance-Slot-1'!$G$2:$G$1112=BB$2),0)),"No Data")</f>
        <v>P-S1_Onsite</v>
      </c>
      <c r="BC139" s="42" t="str" cm="1">
        <f t="array" ref="BC139">IFERROR(INDEX('Attendance-Slot-2'!$Q$2:$Q$2595,MATCH(1,('Attendance-Slot-2'!$A$2:$A$2595=$C139)*('Attendance-Slot-2'!$G$2:$G$2595=BB$2),0)),"No Data")</f>
        <v>No Data</v>
      </c>
      <c r="BD139" s="134">
        <f>VLOOKUP($AQ139,'Written Exam Marks'!$H:$Q,10,FALSE)</f>
        <v>26</v>
      </c>
      <c r="BE139" s="134">
        <f>VLOOKUP($AQ139,'Written Exam Marks'!$H:$Q,9,FALSE)</f>
        <v>40</v>
      </c>
      <c r="BF139" s="42" t="str">
        <f t="shared" si="163"/>
        <v>Present</v>
      </c>
      <c r="BG139" s="42" t="str">
        <f t="shared" si="164"/>
        <v>P-S1_Onsite</v>
      </c>
      <c r="BH139" s="147">
        <v>19</v>
      </c>
      <c r="BI139" s="147">
        <v>20.5</v>
      </c>
      <c r="BJ139" s="147">
        <v>39.5</v>
      </c>
      <c r="BK139" s="147">
        <v>60</v>
      </c>
      <c r="BL139" s="52" t="s">
        <v>3697</v>
      </c>
      <c r="BM139" s="52" t="s">
        <v>1606</v>
      </c>
      <c r="BN139" s="57" t="str">
        <f t="shared" si="165"/>
        <v>2025EM1100136-MDSDF403</v>
      </c>
      <c r="BO139" s="52" t="str">
        <f t="shared" si="166"/>
        <v>0 missed</v>
      </c>
      <c r="BP139" s="52" t="str">
        <f t="shared" si="167"/>
        <v>0 missed</v>
      </c>
      <c r="BQ139" s="52">
        <f t="shared" si="168"/>
        <v>1</v>
      </c>
      <c r="BR139" s="52">
        <f t="shared" si="169"/>
        <v>1</v>
      </c>
      <c r="BS139" s="56">
        <f t="shared" si="170"/>
        <v>1</v>
      </c>
      <c r="BT139" s="56">
        <f t="shared" si="171"/>
        <v>1</v>
      </c>
      <c r="BU139" s="52" t="str">
        <f t="shared" si="172"/>
        <v>0 missed</v>
      </c>
      <c r="BV139" s="51">
        <f t="shared" si="173"/>
        <v>2</v>
      </c>
      <c r="BW139" s="57">
        <f t="shared" si="174"/>
        <v>1</v>
      </c>
      <c r="BX139" s="57" t="str">
        <f t="shared" si="175"/>
        <v>Q-1 A-1 || Q Total-1, A Total-1</v>
      </c>
      <c r="BY139" s="51" t="str" cm="1">
        <f t="array" ref="BY139">IFERROR(INDEX('Attendance-Slot-1'!$Q$2:$Q$1112,MATCH(1,('Attendance-Slot-1'!$A$2:$A$1112=$C139)*('Attendance-Slot-1'!$G$2:$G$1112=BY$2),0)),"No Data")</f>
        <v>No Data</v>
      </c>
      <c r="BZ139" s="51" t="str" cm="1">
        <f t="array" ref="BZ139">IFERROR(INDEX('Attendance-Slot-2'!$Q$2:$Q$2595,MATCH(1,('Attendance-Slot-2'!$A$2:$A$2595=$C139)*('Attendance-Slot-2'!$G$2:$G$2595=BY$2),0)),"No Data")</f>
        <v>P-S2_Onsite</v>
      </c>
      <c r="CA139" s="135">
        <f>VLOOKUP($BN139,'Written Exam Marks'!$H:$Q,10,FALSE)</f>
        <v>33</v>
      </c>
      <c r="CB139" s="135">
        <f>VLOOKUP($BN139,'Written Exam Marks'!$H:$Q,9,FALSE)</f>
        <v>40</v>
      </c>
      <c r="CC139" s="51" t="str">
        <f t="shared" si="176"/>
        <v>Present</v>
      </c>
      <c r="CD139" s="51" t="str">
        <f t="shared" si="177"/>
        <v>P-S2_Onsite</v>
      </c>
      <c r="CE139" s="29">
        <v>19</v>
      </c>
      <c r="CF139" s="29">
        <v>20</v>
      </c>
      <c r="CG139" s="29">
        <v>18</v>
      </c>
      <c r="CH139" s="29">
        <v>57</v>
      </c>
      <c r="CI139" s="29">
        <v>60</v>
      </c>
      <c r="CJ139" s="61" t="s">
        <v>7343</v>
      </c>
      <c r="CK139" s="61" t="s">
        <v>1613</v>
      </c>
      <c r="CL139" s="10" t="str">
        <f t="shared" si="178"/>
        <v>2025EM1100136-MDSDF404</v>
      </c>
      <c r="CM139" s="61" t="str">
        <f t="shared" si="179"/>
        <v>0 missed</v>
      </c>
      <c r="CN139" s="61" t="str">
        <f t="shared" si="180"/>
        <v>0 missed</v>
      </c>
      <c r="CO139" s="111">
        <f t="shared" si="181"/>
        <v>2</v>
      </c>
      <c r="CP139" s="111">
        <f t="shared" si="182"/>
        <v>1</v>
      </c>
      <c r="CQ139" s="9">
        <f t="shared" si="183"/>
        <v>1</v>
      </c>
      <c r="CR139" s="9">
        <f t="shared" si="184"/>
        <v>1</v>
      </c>
      <c r="CS139" s="61" t="str">
        <f t="shared" si="185"/>
        <v>0 missed</v>
      </c>
      <c r="CT139" s="111">
        <f t="shared" si="186"/>
        <v>3</v>
      </c>
      <c r="CU139" s="10">
        <f t="shared" si="187"/>
        <v>1</v>
      </c>
      <c r="CV139" s="10" t="str">
        <f t="shared" si="188"/>
        <v>Q-2 A-1 || Q Total-2, A Total-1</v>
      </c>
      <c r="CW139" s="111" t="str" cm="1">
        <f t="array" ref="CW139">IFERROR(INDEX('Attendance-Slot-1'!$Q$2:$Q$1112,MATCH(1,('Attendance-Slot-1'!$A$2:$A$1112=$C139)*('Attendance-Slot-1'!$G$2:$G$1112=CW$2),0)),"No Data")</f>
        <v>No Data</v>
      </c>
      <c r="CX139" s="111" t="str" cm="1">
        <f t="array" ref="CX139">IFERROR(INDEX('Attendance-Slot-2'!$Q$2:$Q$2595,MATCH(1,('Attendance-Slot-2'!$A$2:$A$2595=$C139)*('Attendance-Slot-2'!$G$2:$G$2595=CW$2),0)),"No Data")</f>
        <v>P-S2_Onsite</v>
      </c>
      <c r="CY139" s="136">
        <f>VLOOKUP($CL139,'Written Exam Marks'!$H:$Q,10,FALSE)</f>
        <v>29</v>
      </c>
      <c r="CZ139" s="136">
        <f>VLOOKUP($CL139,'Written Exam Marks'!$H:$Q,9,FALSE)</f>
        <v>40</v>
      </c>
      <c r="DA139" s="111" t="str">
        <f t="shared" si="189"/>
        <v>Present</v>
      </c>
      <c r="DB139" s="111" t="str">
        <f t="shared" si="190"/>
        <v>P-S2_Onsite</v>
      </c>
      <c r="DC139" s="148">
        <v>5</v>
      </c>
      <c r="DD139" s="148">
        <v>7.625</v>
      </c>
      <c r="DE139" s="148">
        <v>8</v>
      </c>
      <c r="DF139" s="148">
        <v>13</v>
      </c>
      <c r="DG139" s="148">
        <v>18</v>
      </c>
      <c r="DH139" s="148">
        <v>51.625</v>
      </c>
      <c r="DI139" s="148">
        <v>65</v>
      </c>
      <c r="DJ139" s="66" t="s">
        <v>7351</v>
      </c>
      <c r="DK139" s="66" t="s">
        <v>1631</v>
      </c>
      <c r="DL139" s="68" t="str">
        <f t="shared" si="191"/>
        <v>2025EM1100136-MDSDF406</v>
      </c>
      <c r="DM139" s="66" t="str">
        <f t="shared" si="192"/>
        <v>0 missed</v>
      </c>
      <c r="DN139" s="66" t="str">
        <f t="shared" si="193"/>
        <v>0 missed</v>
      </c>
      <c r="DO139" s="62">
        <f t="shared" si="194"/>
        <v>3</v>
      </c>
      <c r="DP139" s="62">
        <f t="shared" si="195"/>
        <v>2</v>
      </c>
      <c r="DQ139" s="67">
        <f t="shared" si="196"/>
        <v>1</v>
      </c>
      <c r="DR139" s="67">
        <f t="shared" si="197"/>
        <v>1</v>
      </c>
      <c r="DS139" s="66" t="str">
        <f t="shared" si="198"/>
        <v>0 missed</v>
      </c>
      <c r="DT139" s="62">
        <f t="shared" si="199"/>
        <v>5</v>
      </c>
      <c r="DU139" s="68">
        <f t="shared" si="200"/>
        <v>1</v>
      </c>
      <c r="DV139" s="68" t="str">
        <f t="shared" si="201"/>
        <v>Q-3 A-2 || Q Total-3, A Total-2</v>
      </c>
      <c r="DW139" s="62" t="str" cm="1">
        <f t="array" ref="DW139">IFERROR(INDEX('Attendance-Slot-1'!$Q$2:$Q$1112,MATCH(1,('Attendance-Slot-1'!$A$2:$A$1112=$C139)*('Attendance-Slot-1'!$G$2:$G$1112=DW$2),0)),"No Data")</f>
        <v>No Data</v>
      </c>
      <c r="DX139" s="62" t="str" cm="1">
        <f t="array" ref="DX139">IFERROR(INDEX('Attendance-Slot-2'!$Q$2:$Q$2595,MATCH(1,('Attendance-Slot-2'!$A$2:$A$2595=$C139)*('Attendance-Slot-2'!$G$2:$G$2595=DW$2),0)),"No Data")</f>
        <v>P-S2_Onsite</v>
      </c>
      <c r="DY139" s="137">
        <f>VLOOKUP($DL139,'Written Exam Marks'!$H:$Q,10,FALSE)</f>
        <v>24</v>
      </c>
      <c r="DZ139" s="137">
        <f>VLOOKUP($DL139,'Written Exam Marks'!$H:$Q,9,FALSE)</f>
        <v>35</v>
      </c>
      <c r="EA139" s="62" t="str">
        <f t="shared" si="202"/>
        <v>Present</v>
      </c>
      <c r="EB139" s="62" t="str">
        <f t="shared" si="203"/>
        <v>P-S2_Onsite</v>
      </c>
      <c r="EC139" s="114" t="str">
        <f t="shared" si="140"/>
        <v>P-2, 
A-0, 
No Data-3</v>
      </c>
      <c r="ED139" s="114" t="str">
        <f t="shared" si="141"/>
        <v>P-3, 
A-0, 
No Data-2</v>
      </c>
      <c r="EE139" s="114" t="str">
        <f t="shared" si="204"/>
        <v>P-S1_Onsite</v>
      </c>
      <c r="EF139" s="114" t="str">
        <f t="shared" si="205"/>
        <v>P-S1_Onsite</v>
      </c>
      <c r="EG139" s="114" t="str">
        <f t="shared" si="206"/>
        <v>P-S2_Onsite</v>
      </c>
      <c r="EH139" s="114" t="str">
        <f t="shared" si="207"/>
        <v>P-S2_Onsite</v>
      </c>
      <c r="EI139" s="114" t="str">
        <f t="shared" si="208"/>
        <v>P-S2_Onsite</v>
      </c>
      <c r="EJ139" s="114" t="str">
        <f t="shared" si="209"/>
        <v>P-5, A-0, No Data-0</v>
      </c>
      <c r="EK139" s="114" t="s">
        <v>10453</v>
      </c>
      <c r="EL139" s="114">
        <v>28.5</v>
      </c>
      <c r="EM139" s="114">
        <v>10</v>
      </c>
      <c r="EN139" s="114">
        <v>48</v>
      </c>
      <c r="EO139" s="114">
        <v>86.5</v>
      </c>
      <c r="EP139" s="114" t="s">
        <v>7217</v>
      </c>
      <c r="EQ139" s="114" t="s">
        <v>1054</v>
      </c>
      <c r="ER139" s="114" t="s">
        <v>2124</v>
      </c>
      <c r="ES139" s="114"/>
      <c r="ET139" s="30" t="s">
        <v>2124</v>
      </c>
    </row>
    <row r="140" spans="1:150" x14ac:dyDescent="0.25">
      <c r="A140" s="114">
        <v>137</v>
      </c>
      <c r="B140" s="114" t="s">
        <v>7224</v>
      </c>
      <c r="C140" s="80" t="s">
        <v>3914</v>
      </c>
      <c r="D140" s="30" t="s">
        <v>3915</v>
      </c>
      <c r="E140" s="30" t="s">
        <v>3916</v>
      </c>
      <c r="F140" s="33" t="s">
        <v>7202</v>
      </c>
      <c r="G140" s="30" t="s">
        <v>3917</v>
      </c>
      <c r="H140" s="143">
        <v>15</v>
      </c>
      <c r="I140" s="143">
        <v>15</v>
      </c>
      <c r="J140" s="143" t="s">
        <v>5</v>
      </c>
      <c r="K140" s="143" t="s">
        <v>5</v>
      </c>
      <c r="L140" s="143">
        <v>30</v>
      </c>
      <c r="M140" s="143">
        <v>65</v>
      </c>
      <c r="N140" s="40" t="s">
        <v>7314</v>
      </c>
      <c r="O140" s="40" t="s">
        <v>1593</v>
      </c>
      <c r="P140" s="13" t="str">
        <f t="shared" si="142"/>
        <v>2025EM1100137-MDSDF401</v>
      </c>
      <c r="Q140" s="40" t="str">
        <f t="shared" si="143"/>
        <v>1 missed</v>
      </c>
      <c r="R140" s="40" t="str">
        <f t="shared" si="144"/>
        <v>1 missed</v>
      </c>
      <c r="S140" s="40">
        <f t="shared" si="145"/>
        <v>2</v>
      </c>
      <c r="T140" s="40">
        <f t="shared" si="146"/>
        <v>0</v>
      </c>
      <c r="U140" s="41">
        <f t="shared" si="147"/>
        <v>0.66666666666666663</v>
      </c>
      <c r="V140" s="41">
        <f t="shared" si="148"/>
        <v>0</v>
      </c>
      <c r="W140" s="40" t="str">
        <f t="shared" si="149"/>
        <v>2 missed</v>
      </c>
      <c r="X140" s="113">
        <f t="shared" si="150"/>
        <v>2</v>
      </c>
      <c r="Y140" s="13">
        <f t="shared" si="151"/>
        <v>0.5</v>
      </c>
      <c r="Z140" s="13" t="str">
        <f t="shared" si="152"/>
        <v>Q-2 A-0 || Q Total-3, A Total-1</v>
      </c>
      <c r="AA140" s="113" t="str" cm="1">
        <f t="array" ref="AA140">IFERROR(INDEX('Attendance-Slot-1'!$Q$2:$Q$1112,MATCH(1,('Attendance-Slot-1'!$A$2:$A$1112=$C140)*('Attendance-Slot-1'!$G$2:$G$1112=AA$2),0)),"No Data")</f>
        <v>No Data</v>
      </c>
      <c r="AB140" s="113" t="str" cm="1">
        <f t="array" ref="AB140">IFERROR(INDEX('Attendance-Slot-2'!$Q$2:$Q$2595,MATCH(1,('Attendance-Slot-2'!$A$2:$A$2595=$C140)*('Attendance-Slot-2'!$G$2:$G$2595=AA$2),0)),"No Data")</f>
        <v>A-S2_Onsite</v>
      </c>
      <c r="AC140" s="133" t="e">
        <f>VLOOKUP($P140,'Written Exam Marks'!$H:$Q,10,FALSE)</f>
        <v>#N/A</v>
      </c>
      <c r="AD140" s="133" t="e">
        <f>VLOOKUP($P140,'Written Exam Marks'!$H:$Q,9,FALSE)</f>
        <v>#N/A</v>
      </c>
      <c r="AE140" s="113" t="str">
        <f t="shared" si="153"/>
        <v>Absent</v>
      </c>
      <c r="AF140" s="113" t="str">
        <f t="shared" si="154"/>
        <v>A-S2_Onsite</v>
      </c>
      <c r="AG140" s="146">
        <v>10</v>
      </c>
      <c r="AH140" s="146">
        <v>8</v>
      </c>
      <c r="AI140" s="146">
        <v>10</v>
      </c>
      <c r="AJ140" s="146">
        <v>10</v>
      </c>
      <c r="AK140" s="146">
        <v>10</v>
      </c>
      <c r="AL140" s="146">
        <v>10</v>
      </c>
      <c r="AM140" s="146">
        <v>58</v>
      </c>
      <c r="AN140" s="146">
        <v>60</v>
      </c>
      <c r="AO140" s="43" t="s">
        <v>7336</v>
      </c>
      <c r="AP140" s="43" t="s">
        <v>1598</v>
      </c>
      <c r="AQ140" s="50" t="str">
        <f t="shared" si="155"/>
        <v>2025EM1100137-MDSDF402</v>
      </c>
      <c r="AR140" s="43" t="str">
        <f t="shared" si="156"/>
        <v>0 missed</v>
      </c>
      <c r="AS140" s="47" t="s">
        <v>7342</v>
      </c>
      <c r="AT140" s="43">
        <f t="shared" si="157"/>
        <v>6</v>
      </c>
      <c r="AU140" s="48" t="s">
        <v>7342</v>
      </c>
      <c r="AV140" s="49">
        <f t="shared" si="158"/>
        <v>1</v>
      </c>
      <c r="AW140" s="48" t="s">
        <v>7342</v>
      </c>
      <c r="AX140" s="43" t="str">
        <f t="shared" si="159"/>
        <v>0 missed</v>
      </c>
      <c r="AY140" s="42">
        <f t="shared" si="160"/>
        <v>6</v>
      </c>
      <c r="AZ140" s="50">
        <f t="shared" si="161"/>
        <v>1</v>
      </c>
      <c r="BA140" s="50" t="str">
        <f t="shared" si="162"/>
        <v>Q-6 A-- || Q Total-6, A Total-0</v>
      </c>
      <c r="BB140" s="42" t="str" cm="1">
        <f t="array" ref="BB140">IFERROR(INDEX('Attendance-Slot-1'!$Q$2:$Q$1112,MATCH(1,('Attendance-Slot-1'!$A$2:$A$1112=$C140)*('Attendance-Slot-1'!$G$2:$G$1112=BB$2),0)),"No Data")</f>
        <v>No Data</v>
      </c>
      <c r="BC140" s="42" t="str" cm="1">
        <f t="array" ref="BC140">IFERROR(INDEX('Attendance-Slot-2'!$Q$2:$Q$2595,MATCH(1,('Attendance-Slot-2'!$A$2:$A$2595=$C140)*('Attendance-Slot-2'!$G$2:$G$2595=BB$2),0)),"No Data")</f>
        <v>A-S2_Onsite</v>
      </c>
      <c r="BD140" s="134" t="e">
        <f>VLOOKUP($AQ140,'Written Exam Marks'!$H:$Q,10,FALSE)</f>
        <v>#N/A</v>
      </c>
      <c r="BE140" s="134" t="e">
        <f>VLOOKUP($AQ140,'Written Exam Marks'!$H:$Q,9,FALSE)</f>
        <v>#N/A</v>
      </c>
      <c r="BF140" s="42" t="str">
        <f t="shared" si="163"/>
        <v>Absent</v>
      </c>
      <c r="BG140" s="42" t="str">
        <f t="shared" si="164"/>
        <v>A-S2_Onsite</v>
      </c>
      <c r="BH140" s="147">
        <v>20</v>
      </c>
      <c r="BI140" s="147">
        <v>24</v>
      </c>
      <c r="BJ140" s="147">
        <v>44</v>
      </c>
      <c r="BK140" s="147">
        <v>60</v>
      </c>
      <c r="BL140" s="52" t="s">
        <v>3697</v>
      </c>
      <c r="BM140" s="52" t="s">
        <v>1606</v>
      </c>
      <c r="BN140" s="57" t="str">
        <f t="shared" si="165"/>
        <v>2025EM1100137-MDSDF403</v>
      </c>
      <c r="BO140" s="52" t="str">
        <f t="shared" si="166"/>
        <v>0 missed</v>
      </c>
      <c r="BP140" s="52" t="str">
        <f t="shared" si="167"/>
        <v>0 missed</v>
      </c>
      <c r="BQ140" s="52">
        <f t="shared" si="168"/>
        <v>1</v>
      </c>
      <c r="BR140" s="52">
        <f t="shared" si="169"/>
        <v>1</v>
      </c>
      <c r="BS140" s="56">
        <f t="shared" si="170"/>
        <v>1</v>
      </c>
      <c r="BT140" s="56">
        <f t="shared" si="171"/>
        <v>1</v>
      </c>
      <c r="BU140" s="52" t="str">
        <f t="shared" si="172"/>
        <v>0 missed</v>
      </c>
      <c r="BV140" s="51">
        <f t="shared" si="173"/>
        <v>2</v>
      </c>
      <c r="BW140" s="57">
        <f t="shared" si="174"/>
        <v>1</v>
      </c>
      <c r="BX140" s="57" t="str">
        <f t="shared" si="175"/>
        <v>Q-1 A-1 || Q Total-1, A Total-1</v>
      </c>
      <c r="BY140" s="51" t="str" cm="1">
        <f t="array" ref="BY140">IFERROR(INDEX('Attendance-Slot-1'!$Q$2:$Q$1112,MATCH(1,('Attendance-Slot-1'!$A$2:$A$1112=$C140)*('Attendance-Slot-1'!$G$2:$G$1112=BY$2),0)),"No Data")</f>
        <v>No Data</v>
      </c>
      <c r="BZ140" s="51" t="str" cm="1">
        <f t="array" ref="BZ140">IFERROR(INDEX('Attendance-Slot-2'!$Q$2:$Q$2595,MATCH(1,('Attendance-Slot-2'!$A$2:$A$2595=$C140)*('Attendance-Slot-2'!$G$2:$G$2595=BY$2),0)),"No Data")</f>
        <v>A-S2_Onsite</v>
      </c>
      <c r="CA140" s="135" t="e">
        <f>VLOOKUP($BN140,'Written Exam Marks'!$H:$Q,10,FALSE)</f>
        <v>#N/A</v>
      </c>
      <c r="CB140" s="135" t="e">
        <f>VLOOKUP($BN140,'Written Exam Marks'!$H:$Q,9,FALSE)</f>
        <v>#N/A</v>
      </c>
      <c r="CC140" s="51" t="str">
        <f t="shared" si="176"/>
        <v>Absent</v>
      </c>
      <c r="CD140" s="51" t="str">
        <f t="shared" si="177"/>
        <v>A-S2_Onsite</v>
      </c>
      <c r="CE140" s="29">
        <v>19</v>
      </c>
      <c r="CF140" s="29">
        <v>20</v>
      </c>
      <c r="CG140" s="29" t="s">
        <v>5</v>
      </c>
      <c r="CH140" s="29">
        <v>39</v>
      </c>
      <c r="CI140" s="29">
        <v>60</v>
      </c>
      <c r="CJ140" s="61" t="s">
        <v>7343</v>
      </c>
      <c r="CK140" s="61" t="s">
        <v>1613</v>
      </c>
      <c r="CL140" s="10" t="str">
        <f t="shared" si="178"/>
        <v>2025EM1100137-MDSDF404</v>
      </c>
      <c r="CM140" s="61" t="str">
        <f t="shared" si="179"/>
        <v>0 missed</v>
      </c>
      <c r="CN140" s="61" t="str">
        <f t="shared" si="180"/>
        <v>1 missed</v>
      </c>
      <c r="CO140" s="111">
        <f t="shared" si="181"/>
        <v>2</v>
      </c>
      <c r="CP140" s="111">
        <f t="shared" si="182"/>
        <v>0</v>
      </c>
      <c r="CQ140" s="9">
        <f t="shared" si="183"/>
        <v>1</v>
      </c>
      <c r="CR140" s="9">
        <f t="shared" si="184"/>
        <v>0</v>
      </c>
      <c r="CS140" s="61" t="str">
        <f t="shared" si="185"/>
        <v>1 missed</v>
      </c>
      <c r="CT140" s="111">
        <f t="shared" si="186"/>
        <v>2</v>
      </c>
      <c r="CU140" s="10">
        <f t="shared" si="187"/>
        <v>0.66666666666666663</v>
      </c>
      <c r="CV140" s="10" t="str">
        <f t="shared" si="188"/>
        <v>Q-2 A-0 || Q Total-2, A Total-1</v>
      </c>
      <c r="CW140" s="111" t="str" cm="1">
        <f t="array" ref="CW140">IFERROR(INDEX('Attendance-Slot-1'!$Q$2:$Q$1112,MATCH(1,('Attendance-Slot-1'!$A$2:$A$1112=$C140)*('Attendance-Slot-1'!$G$2:$G$1112=CW$2),0)),"No Data")</f>
        <v>No Data</v>
      </c>
      <c r="CX140" s="111" t="str" cm="1">
        <f t="array" ref="CX140">IFERROR(INDEX('Attendance-Slot-2'!$Q$2:$Q$2595,MATCH(1,('Attendance-Slot-2'!$A$2:$A$2595=$C140)*('Attendance-Slot-2'!$G$2:$G$2595=CW$2),0)),"No Data")</f>
        <v>A-S2_Onsite</v>
      </c>
      <c r="CY140" s="136" t="e">
        <f>VLOOKUP($CL140,'Written Exam Marks'!$H:$Q,10,FALSE)</f>
        <v>#N/A</v>
      </c>
      <c r="CZ140" s="136" t="e">
        <f>VLOOKUP($CL140,'Written Exam Marks'!$H:$Q,9,FALSE)</f>
        <v>#N/A</v>
      </c>
      <c r="DA140" s="111" t="str">
        <f t="shared" si="189"/>
        <v>Absent</v>
      </c>
      <c r="DB140" s="111" t="str">
        <f t="shared" si="190"/>
        <v>A-S2_Onsite</v>
      </c>
      <c r="DC140" s="148">
        <v>6</v>
      </c>
      <c r="DD140" s="148">
        <v>7.625</v>
      </c>
      <c r="DE140" s="148" t="s">
        <v>5</v>
      </c>
      <c r="DF140" s="148" t="s">
        <v>5</v>
      </c>
      <c r="DG140" s="148" t="s">
        <v>5</v>
      </c>
      <c r="DH140" s="148">
        <v>13.625</v>
      </c>
      <c r="DI140" s="148">
        <v>65</v>
      </c>
      <c r="DJ140" s="66" t="s">
        <v>7351</v>
      </c>
      <c r="DK140" s="66" t="s">
        <v>1631</v>
      </c>
      <c r="DL140" s="68" t="str">
        <f t="shared" si="191"/>
        <v>2025EM1100137-MDSDF406</v>
      </c>
      <c r="DM140" s="66" t="str">
        <f t="shared" si="192"/>
        <v>1 missed</v>
      </c>
      <c r="DN140" s="66" t="str">
        <f t="shared" si="193"/>
        <v>2 missed</v>
      </c>
      <c r="DO140" s="62">
        <f t="shared" si="194"/>
        <v>2</v>
      </c>
      <c r="DP140" s="62">
        <f t="shared" si="195"/>
        <v>0</v>
      </c>
      <c r="DQ140" s="67">
        <f t="shared" si="196"/>
        <v>0.66666666666666663</v>
      </c>
      <c r="DR140" s="67">
        <f t="shared" si="197"/>
        <v>0</v>
      </c>
      <c r="DS140" s="66" t="str">
        <f t="shared" si="198"/>
        <v>3 missed</v>
      </c>
      <c r="DT140" s="62">
        <f t="shared" si="199"/>
        <v>2</v>
      </c>
      <c r="DU140" s="68">
        <f t="shared" si="200"/>
        <v>0.4</v>
      </c>
      <c r="DV140" s="68" t="str">
        <f t="shared" si="201"/>
        <v>Q-2 A-0 || Q Total-3, A Total-2</v>
      </c>
      <c r="DW140" s="62" t="str" cm="1">
        <f t="array" ref="DW140">IFERROR(INDEX('Attendance-Slot-1'!$Q$2:$Q$1112,MATCH(1,('Attendance-Slot-1'!$A$2:$A$1112=$C140)*('Attendance-Slot-1'!$G$2:$G$1112=DW$2),0)),"No Data")</f>
        <v>No Data</v>
      </c>
      <c r="DX140" s="62" t="str" cm="1">
        <f t="array" ref="DX140">IFERROR(INDEX('Attendance-Slot-2'!$Q$2:$Q$2595,MATCH(1,('Attendance-Slot-2'!$A$2:$A$2595=$C140)*('Attendance-Slot-2'!$G$2:$G$2595=DW$2),0)),"No Data")</f>
        <v>A-S2_Onsite</v>
      </c>
      <c r="DY140" s="137" t="e">
        <f>VLOOKUP($DL140,'Written Exam Marks'!$H:$Q,10,FALSE)</f>
        <v>#N/A</v>
      </c>
      <c r="DZ140" s="137" t="e">
        <f>VLOOKUP($DL140,'Written Exam Marks'!$H:$Q,9,FALSE)</f>
        <v>#N/A</v>
      </c>
      <c r="EA140" s="62" t="str">
        <f t="shared" si="202"/>
        <v>Absent</v>
      </c>
      <c r="EB140" s="62" t="str">
        <f t="shared" si="203"/>
        <v>A-S2_Onsite</v>
      </c>
      <c r="EC140" s="114" t="str">
        <f t="shared" si="140"/>
        <v>P-0, 
A-0, 
No Data-5</v>
      </c>
      <c r="ED140" s="114" t="str">
        <f t="shared" si="141"/>
        <v>P-0, 
A-5, 
No Data-0</v>
      </c>
      <c r="EE140" s="114" t="str">
        <f t="shared" si="204"/>
        <v>A-S2_Onsite</v>
      </c>
      <c r="EF140" s="114" t="str">
        <f t="shared" si="205"/>
        <v>A-S2_Onsite</v>
      </c>
      <c r="EG140" s="114" t="str">
        <f t="shared" si="206"/>
        <v>A-S2_Onsite</v>
      </c>
      <c r="EH140" s="114" t="str">
        <f t="shared" si="207"/>
        <v>A-S2_Onsite</v>
      </c>
      <c r="EI140" s="114" t="str">
        <f t="shared" si="208"/>
        <v>A-S2_Onsite</v>
      </c>
      <c r="EJ140" s="114" t="str">
        <f t="shared" si="209"/>
        <v>P-0, A-5, No Data-0</v>
      </c>
      <c r="EK140" s="114" t="s">
        <v>10453</v>
      </c>
      <c r="EL140" s="114">
        <v>29</v>
      </c>
      <c r="EM140" s="114">
        <v>9</v>
      </c>
      <c r="EN140" s="114" t="s">
        <v>10455</v>
      </c>
      <c r="EO140" s="114">
        <v>38</v>
      </c>
      <c r="EP140" s="114" t="s">
        <v>7218</v>
      </c>
      <c r="EQ140" s="114" t="s">
        <v>1054</v>
      </c>
      <c r="ER140" s="114" t="s">
        <v>3914</v>
      </c>
      <c r="ES140" s="114" t="s">
        <v>7218</v>
      </c>
      <c r="ET140" s="30" t="s">
        <v>3914</v>
      </c>
    </row>
    <row r="141" spans="1:150" x14ac:dyDescent="0.25">
      <c r="A141" s="114">
        <v>138</v>
      </c>
      <c r="B141" s="114" t="s">
        <v>7224</v>
      </c>
      <c r="C141" s="80" t="s">
        <v>2130</v>
      </c>
      <c r="D141" s="30" t="s">
        <v>2131</v>
      </c>
      <c r="E141" s="30" t="s">
        <v>2132</v>
      </c>
      <c r="F141" s="33" t="s">
        <v>7202</v>
      </c>
      <c r="G141" s="30" t="s">
        <v>2133</v>
      </c>
      <c r="H141" s="143">
        <v>15</v>
      </c>
      <c r="I141" s="143">
        <v>15</v>
      </c>
      <c r="J141" s="143">
        <v>17</v>
      </c>
      <c r="K141" s="143">
        <v>15</v>
      </c>
      <c r="L141" s="143">
        <v>62</v>
      </c>
      <c r="M141" s="143">
        <v>65</v>
      </c>
      <c r="N141" s="40" t="s">
        <v>7314</v>
      </c>
      <c r="O141" s="40" t="s">
        <v>1593</v>
      </c>
      <c r="P141" s="13" t="str">
        <f t="shared" si="142"/>
        <v>2025EM1100138-MDSDF401</v>
      </c>
      <c r="Q141" s="40" t="str">
        <f t="shared" si="143"/>
        <v>0 missed</v>
      </c>
      <c r="R141" s="40" t="str">
        <f t="shared" si="144"/>
        <v>0 missed</v>
      </c>
      <c r="S141" s="40">
        <f t="shared" si="145"/>
        <v>3</v>
      </c>
      <c r="T141" s="40">
        <f t="shared" si="146"/>
        <v>1</v>
      </c>
      <c r="U141" s="41">
        <f t="shared" si="147"/>
        <v>1</v>
      </c>
      <c r="V141" s="41">
        <f t="shared" si="148"/>
        <v>1</v>
      </c>
      <c r="W141" s="40" t="str">
        <f t="shared" si="149"/>
        <v>0 missed</v>
      </c>
      <c r="X141" s="113">
        <f t="shared" si="150"/>
        <v>4</v>
      </c>
      <c r="Y141" s="13">
        <f t="shared" si="151"/>
        <v>1</v>
      </c>
      <c r="Z141" s="13" t="str">
        <f t="shared" si="152"/>
        <v>Q-3 A-1 || Q Total-3, A Total-1</v>
      </c>
      <c r="AA141" s="113" t="str" cm="1">
        <f t="array" ref="AA141">IFERROR(INDEX('Attendance-Slot-1'!$Q$2:$Q$1112,MATCH(1,('Attendance-Slot-1'!$A$2:$A$1112=$C141)*('Attendance-Slot-1'!$G$2:$G$1112=AA$2),0)),"No Data")</f>
        <v>No Data</v>
      </c>
      <c r="AB141" s="113" t="str" cm="1">
        <f t="array" ref="AB141">IFERROR(INDEX('Attendance-Slot-2'!$Q$2:$Q$2595,MATCH(1,('Attendance-Slot-2'!$A$2:$A$2595=$C141)*('Attendance-Slot-2'!$G$2:$G$2595=AA$2),0)),"No Data")</f>
        <v>P-S2_Onsite</v>
      </c>
      <c r="AC141" s="133">
        <f>VLOOKUP($P141,'Written Exam Marks'!$H:$Q,10,FALSE)</f>
        <v>8</v>
      </c>
      <c r="AD141" s="133">
        <f>VLOOKUP($P141,'Written Exam Marks'!$H:$Q,9,FALSE)</f>
        <v>35</v>
      </c>
      <c r="AE141" s="113" t="str">
        <f t="shared" si="153"/>
        <v>Present</v>
      </c>
      <c r="AF141" s="113" t="str">
        <f t="shared" si="154"/>
        <v>P-S2_Onsite</v>
      </c>
      <c r="AG141" s="146">
        <v>9.5</v>
      </c>
      <c r="AH141" s="146">
        <v>9</v>
      </c>
      <c r="AI141" s="146">
        <v>10</v>
      </c>
      <c r="AJ141" s="146">
        <v>10</v>
      </c>
      <c r="AK141" s="146">
        <v>10</v>
      </c>
      <c r="AL141" s="146">
        <v>10</v>
      </c>
      <c r="AM141" s="146">
        <v>58.5</v>
      </c>
      <c r="AN141" s="146">
        <v>60</v>
      </c>
      <c r="AO141" s="43" t="s">
        <v>7336</v>
      </c>
      <c r="AP141" s="43" t="s">
        <v>1598</v>
      </c>
      <c r="AQ141" s="50" t="str">
        <f t="shared" si="155"/>
        <v>2025EM1100138-MDSDF402</v>
      </c>
      <c r="AR141" s="43" t="str">
        <f t="shared" si="156"/>
        <v>0 missed</v>
      </c>
      <c r="AS141" s="47" t="s">
        <v>7342</v>
      </c>
      <c r="AT141" s="43">
        <f t="shared" si="157"/>
        <v>6</v>
      </c>
      <c r="AU141" s="48" t="s">
        <v>7342</v>
      </c>
      <c r="AV141" s="49">
        <f t="shared" si="158"/>
        <v>1</v>
      </c>
      <c r="AW141" s="48" t="s">
        <v>7342</v>
      </c>
      <c r="AX141" s="43" t="str">
        <f t="shared" si="159"/>
        <v>0 missed</v>
      </c>
      <c r="AY141" s="42">
        <f t="shared" si="160"/>
        <v>6</v>
      </c>
      <c r="AZ141" s="50">
        <f t="shared" si="161"/>
        <v>1</v>
      </c>
      <c r="BA141" s="50" t="str">
        <f t="shared" si="162"/>
        <v>Q-6 A-- || Q Total-6, A Total-0</v>
      </c>
      <c r="BB141" s="42" t="str" cm="1">
        <f t="array" ref="BB141">IFERROR(INDEX('Attendance-Slot-1'!$Q$2:$Q$1112,MATCH(1,('Attendance-Slot-1'!$A$2:$A$1112=$C141)*('Attendance-Slot-1'!$G$2:$G$1112=BB$2),0)),"No Data")</f>
        <v>P-S1_Onsite</v>
      </c>
      <c r="BC141" s="42" t="str" cm="1">
        <f t="array" ref="BC141">IFERROR(INDEX('Attendance-Slot-2'!$Q$2:$Q$2595,MATCH(1,('Attendance-Slot-2'!$A$2:$A$2595=$C141)*('Attendance-Slot-2'!$G$2:$G$2595=BB$2),0)),"No Data")</f>
        <v>No Data</v>
      </c>
      <c r="BD141" s="134">
        <f>VLOOKUP($AQ141,'Written Exam Marks'!$H:$Q,10,FALSE)</f>
        <v>18</v>
      </c>
      <c r="BE141" s="134">
        <f>VLOOKUP($AQ141,'Written Exam Marks'!$H:$Q,9,FALSE)</f>
        <v>40</v>
      </c>
      <c r="BF141" s="42" t="str">
        <f t="shared" si="163"/>
        <v>Present</v>
      </c>
      <c r="BG141" s="42" t="str">
        <f t="shared" si="164"/>
        <v>P-S1_Onsite</v>
      </c>
      <c r="BH141" s="147">
        <v>19</v>
      </c>
      <c r="BI141" s="147">
        <v>5</v>
      </c>
      <c r="BJ141" s="147">
        <v>24</v>
      </c>
      <c r="BK141" s="147">
        <v>60</v>
      </c>
      <c r="BL141" s="52" t="s">
        <v>3697</v>
      </c>
      <c r="BM141" s="52" t="s">
        <v>1606</v>
      </c>
      <c r="BN141" s="57" t="str">
        <f t="shared" si="165"/>
        <v>2025EM1100138-MDSDF403</v>
      </c>
      <c r="BO141" s="52" t="str">
        <f t="shared" si="166"/>
        <v>0 missed</v>
      </c>
      <c r="BP141" s="52" t="str">
        <f t="shared" si="167"/>
        <v>0 missed</v>
      </c>
      <c r="BQ141" s="52">
        <f t="shared" si="168"/>
        <v>1</v>
      </c>
      <c r="BR141" s="52">
        <f t="shared" si="169"/>
        <v>1</v>
      </c>
      <c r="BS141" s="56">
        <f t="shared" si="170"/>
        <v>1</v>
      </c>
      <c r="BT141" s="56">
        <f t="shared" si="171"/>
        <v>1</v>
      </c>
      <c r="BU141" s="52" t="str">
        <f t="shared" si="172"/>
        <v>0 missed</v>
      </c>
      <c r="BV141" s="51">
        <f t="shared" si="173"/>
        <v>2</v>
      </c>
      <c r="BW141" s="57">
        <f t="shared" si="174"/>
        <v>1</v>
      </c>
      <c r="BX141" s="57" t="str">
        <f t="shared" si="175"/>
        <v>Q-1 A-1 || Q Total-1, A Total-1</v>
      </c>
      <c r="BY141" s="51" t="str" cm="1">
        <f t="array" ref="BY141">IFERROR(INDEX('Attendance-Slot-1'!$Q$2:$Q$1112,MATCH(1,('Attendance-Slot-1'!$A$2:$A$1112=$C141)*('Attendance-Slot-1'!$G$2:$G$1112=BY$2),0)),"No Data")</f>
        <v>No Data</v>
      </c>
      <c r="BZ141" s="51" t="str" cm="1">
        <f t="array" ref="BZ141">IFERROR(INDEX('Attendance-Slot-2'!$Q$2:$Q$2595,MATCH(1,('Attendance-Slot-2'!$A$2:$A$2595=$C141)*('Attendance-Slot-2'!$G$2:$G$2595=BY$2),0)),"No Data")</f>
        <v>P-S2_Onsite</v>
      </c>
      <c r="CA141" s="135">
        <f>VLOOKUP($BN141,'Written Exam Marks'!$H:$Q,10,FALSE)</f>
        <v>18.5</v>
      </c>
      <c r="CB141" s="135">
        <f>VLOOKUP($BN141,'Written Exam Marks'!$H:$Q,9,FALSE)</f>
        <v>40</v>
      </c>
      <c r="CC141" s="51" t="str">
        <f t="shared" si="176"/>
        <v>Present</v>
      </c>
      <c r="CD141" s="51" t="str">
        <f t="shared" si="177"/>
        <v>P-S2_Onsite</v>
      </c>
      <c r="CE141" s="29">
        <v>19</v>
      </c>
      <c r="CF141" s="29">
        <v>20</v>
      </c>
      <c r="CG141" s="29">
        <v>19</v>
      </c>
      <c r="CH141" s="29">
        <v>58</v>
      </c>
      <c r="CI141" s="29">
        <v>60</v>
      </c>
      <c r="CJ141" s="61" t="s">
        <v>7343</v>
      </c>
      <c r="CK141" s="61" t="s">
        <v>1613</v>
      </c>
      <c r="CL141" s="10" t="str">
        <f t="shared" si="178"/>
        <v>2025EM1100138-MDSDF404</v>
      </c>
      <c r="CM141" s="61" t="str">
        <f t="shared" si="179"/>
        <v>0 missed</v>
      </c>
      <c r="CN141" s="61" t="str">
        <f t="shared" si="180"/>
        <v>0 missed</v>
      </c>
      <c r="CO141" s="111">
        <f t="shared" si="181"/>
        <v>2</v>
      </c>
      <c r="CP141" s="111">
        <f t="shared" si="182"/>
        <v>1</v>
      </c>
      <c r="CQ141" s="9">
        <f t="shared" si="183"/>
        <v>1</v>
      </c>
      <c r="CR141" s="9">
        <f t="shared" si="184"/>
        <v>1</v>
      </c>
      <c r="CS141" s="61" t="str">
        <f t="shared" si="185"/>
        <v>0 missed</v>
      </c>
      <c r="CT141" s="111">
        <f t="shared" si="186"/>
        <v>3</v>
      </c>
      <c r="CU141" s="10">
        <f t="shared" si="187"/>
        <v>1</v>
      </c>
      <c r="CV141" s="10" t="str">
        <f t="shared" si="188"/>
        <v>Q-2 A-1 || Q Total-2, A Total-1</v>
      </c>
      <c r="CW141" s="111" t="str" cm="1">
        <f t="array" ref="CW141">IFERROR(INDEX('Attendance-Slot-1'!$Q$2:$Q$1112,MATCH(1,('Attendance-Slot-1'!$A$2:$A$1112=$C141)*('Attendance-Slot-1'!$G$2:$G$1112=CW$2),0)),"No Data")</f>
        <v>No Data</v>
      </c>
      <c r="CX141" s="111" t="str" cm="1">
        <f t="array" ref="CX141">IFERROR(INDEX('Attendance-Slot-2'!$Q$2:$Q$2595,MATCH(1,('Attendance-Slot-2'!$A$2:$A$2595=$C141)*('Attendance-Slot-2'!$G$2:$G$2595=CW$2),0)),"No Data")</f>
        <v>P-S2_Onsite</v>
      </c>
      <c r="CY141" s="136">
        <f>VLOOKUP($CL141,'Written Exam Marks'!$H:$Q,10,FALSE)</f>
        <v>22</v>
      </c>
      <c r="CZ141" s="136">
        <f>VLOOKUP($CL141,'Written Exam Marks'!$H:$Q,9,FALSE)</f>
        <v>40</v>
      </c>
      <c r="DA141" s="111" t="str">
        <f t="shared" si="189"/>
        <v>Present</v>
      </c>
      <c r="DB141" s="111" t="str">
        <f t="shared" si="190"/>
        <v>P-S2_Onsite</v>
      </c>
      <c r="DC141" s="148">
        <v>5.5</v>
      </c>
      <c r="DD141" s="148">
        <v>7</v>
      </c>
      <c r="DE141" s="148">
        <v>7</v>
      </c>
      <c r="DF141" s="148">
        <v>14</v>
      </c>
      <c r="DG141" s="148">
        <v>15</v>
      </c>
      <c r="DH141" s="148">
        <v>48.5</v>
      </c>
      <c r="DI141" s="148">
        <v>65</v>
      </c>
      <c r="DJ141" s="66" t="s">
        <v>7351</v>
      </c>
      <c r="DK141" s="66" t="s">
        <v>1631</v>
      </c>
      <c r="DL141" s="68" t="str">
        <f t="shared" si="191"/>
        <v>2025EM1100138-MDSDF406</v>
      </c>
      <c r="DM141" s="66" t="str">
        <f t="shared" si="192"/>
        <v>0 missed</v>
      </c>
      <c r="DN141" s="66" t="str">
        <f t="shared" si="193"/>
        <v>0 missed</v>
      </c>
      <c r="DO141" s="62">
        <f t="shared" si="194"/>
        <v>3</v>
      </c>
      <c r="DP141" s="62">
        <f t="shared" si="195"/>
        <v>2</v>
      </c>
      <c r="DQ141" s="67">
        <f t="shared" si="196"/>
        <v>1</v>
      </c>
      <c r="DR141" s="67">
        <f t="shared" si="197"/>
        <v>1</v>
      </c>
      <c r="DS141" s="66" t="str">
        <f t="shared" si="198"/>
        <v>0 missed</v>
      </c>
      <c r="DT141" s="62">
        <f t="shared" si="199"/>
        <v>5</v>
      </c>
      <c r="DU141" s="68">
        <f t="shared" si="200"/>
        <v>1</v>
      </c>
      <c r="DV141" s="68" t="str">
        <f t="shared" si="201"/>
        <v>Q-3 A-2 || Q Total-3, A Total-2</v>
      </c>
      <c r="DW141" s="62" t="str" cm="1">
        <f t="array" ref="DW141">IFERROR(INDEX('Attendance-Slot-1'!$Q$2:$Q$1112,MATCH(1,('Attendance-Slot-1'!$A$2:$A$1112=$C141)*('Attendance-Slot-1'!$G$2:$G$1112=DW$2),0)),"No Data")</f>
        <v>P-S1_Onsite</v>
      </c>
      <c r="DX141" s="62" t="str" cm="1">
        <f t="array" ref="DX141">IFERROR(INDEX('Attendance-Slot-2'!$Q$2:$Q$2595,MATCH(1,('Attendance-Slot-2'!$A$2:$A$2595=$C141)*('Attendance-Slot-2'!$G$2:$G$2595=DW$2),0)),"No Data")</f>
        <v>No Data</v>
      </c>
      <c r="DY141" s="137">
        <f>VLOOKUP($DL141,'Written Exam Marks'!$H:$Q,10,FALSE)</f>
        <v>24</v>
      </c>
      <c r="DZ141" s="137">
        <f>VLOOKUP($DL141,'Written Exam Marks'!$H:$Q,9,FALSE)</f>
        <v>35</v>
      </c>
      <c r="EA141" s="62" t="str">
        <f t="shared" si="202"/>
        <v>Present</v>
      </c>
      <c r="EB141" s="62" t="str">
        <f t="shared" si="203"/>
        <v>P-S1_Onsite</v>
      </c>
      <c r="EC141" s="114" t="str">
        <f t="shared" si="140"/>
        <v>P-2, 
A-0, 
No Data-3</v>
      </c>
      <c r="ED141" s="114" t="str">
        <f t="shared" si="141"/>
        <v>P-3, 
A-0, 
No Data-2</v>
      </c>
      <c r="EE141" s="114" t="str">
        <f t="shared" si="204"/>
        <v>P-S2_Onsite</v>
      </c>
      <c r="EF141" s="114" t="str">
        <f t="shared" si="205"/>
        <v>P-S1_Onsite</v>
      </c>
      <c r="EG141" s="114" t="str">
        <f t="shared" si="206"/>
        <v>P-S2_Onsite</v>
      </c>
      <c r="EH141" s="114" t="str">
        <f t="shared" si="207"/>
        <v>P-S2_Onsite</v>
      </c>
      <c r="EI141" s="114" t="str">
        <f t="shared" si="208"/>
        <v>P-S1_Onsite</v>
      </c>
      <c r="EJ141" s="114" t="str">
        <f t="shared" si="209"/>
        <v>P-5, A-0, No Data-0</v>
      </c>
      <c r="EK141" s="114" t="s">
        <v>10453</v>
      </c>
      <c r="EL141" s="114">
        <v>16</v>
      </c>
      <c r="EM141" s="114">
        <v>10</v>
      </c>
      <c r="EN141" s="114">
        <v>42</v>
      </c>
      <c r="EO141" s="114">
        <v>68</v>
      </c>
      <c r="EP141" s="114" t="s">
        <v>7217</v>
      </c>
      <c r="EQ141" s="114" t="s">
        <v>1054</v>
      </c>
      <c r="ER141" s="114" t="s">
        <v>2130</v>
      </c>
      <c r="ES141" s="114"/>
      <c r="ET141" s="30" t="s">
        <v>2130</v>
      </c>
    </row>
    <row r="142" spans="1:150" x14ac:dyDescent="0.25">
      <c r="A142" s="114">
        <v>139</v>
      </c>
      <c r="B142" s="114" t="s">
        <v>7224</v>
      </c>
      <c r="C142" s="80" t="s">
        <v>2136</v>
      </c>
      <c r="D142" s="30" t="s">
        <v>2137</v>
      </c>
      <c r="E142" s="30" t="s">
        <v>2138</v>
      </c>
      <c r="F142" s="33" t="s">
        <v>7201</v>
      </c>
      <c r="G142" s="30" t="s">
        <v>2139</v>
      </c>
      <c r="H142" s="143" t="s">
        <v>5</v>
      </c>
      <c r="I142" s="143" t="s">
        <v>5</v>
      </c>
      <c r="J142" s="143" t="s">
        <v>5</v>
      </c>
      <c r="K142" s="143">
        <v>15</v>
      </c>
      <c r="L142" s="143">
        <v>15</v>
      </c>
      <c r="M142" s="143">
        <v>65</v>
      </c>
      <c r="N142" s="40" t="s">
        <v>7314</v>
      </c>
      <c r="O142" s="40" t="s">
        <v>1593</v>
      </c>
      <c r="P142" s="13" t="str">
        <f t="shared" si="142"/>
        <v>2025EM1100139-MDSDF401</v>
      </c>
      <c r="Q142" s="40" t="str">
        <f t="shared" si="143"/>
        <v>3 missed</v>
      </c>
      <c r="R142" s="40" t="str">
        <f t="shared" si="144"/>
        <v>0 missed</v>
      </c>
      <c r="S142" s="40">
        <f t="shared" si="145"/>
        <v>0</v>
      </c>
      <c r="T142" s="40">
        <f t="shared" si="146"/>
        <v>1</v>
      </c>
      <c r="U142" s="41">
        <f t="shared" si="147"/>
        <v>0</v>
      </c>
      <c r="V142" s="41">
        <f t="shared" si="148"/>
        <v>1</v>
      </c>
      <c r="W142" s="40" t="str">
        <f t="shared" si="149"/>
        <v>3 missed</v>
      </c>
      <c r="X142" s="113">
        <f t="shared" si="150"/>
        <v>1</v>
      </c>
      <c r="Y142" s="13">
        <f t="shared" si="151"/>
        <v>0.25</v>
      </c>
      <c r="Z142" s="13" t="str">
        <f t="shared" si="152"/>
        <v>Q-0 A-1 || Q Total-3, A Total-1</v>
      </c>
      <c r="AA142" s="113" t="str" cm="1">
        <f t="array" ref="AA142">IFERROR(INDEX('Attendance-Slot-1'!$Q$2:$Q$1112,MATCH(1,('Attendance-Slot-1'!$A$2:$A$1112=$C142)*('Attendance-Slot-1'!$G$2:$G$1112=AA$2),0)),"No Data")</f>
        <v>P-S1_Onsite</v>
      </c>
      <c r="AB142" s="113" t="str" cm="1">
        <f t="array" ref="AB142">IFERROR(INDEX('Attendance-Slot-2'!$Q$2:$Q$2595,MATCH(1,('Attendance-Slot-2'!$A$2:$A$2595=$C142)*('Attendance-Slot-2'!$G$2:$G$2595=AA$2),0)),"No Data")</f>
        <v>No Data</v>
      </c>
      <c r="AC142" s="133">
        <f>VLOOKUP($P142,'Written Exam Marks'!$H:$Q,10,FALSE)</f>
        <v>7</v>
      </c>
      <c r="AD142" s="133">
        <f>VLOOKUP($P142,'Written Exam Marks'!$H:$Q,9,FALSE)</f>
        <v>35</v>
      </c>
      <c r="AE142" s="113" t="str">
        <f t="shared" si="153"/>
        <v>Present</v>
      </c>
      <c r="AF142" s="113" t="str">
        <f t="shared" si="154"/>
        <v>P-S1_Onsite</v>
      </c>
      <c r="AG142" s="146" t="s">
        <v>5</v>
      </c>
      <c r="AH142" s="146" t="s">
        <v>5</v>
      </c>
      <c r="AI142" s="146" t="s">
        <v>5</v>
      </c>
      <c r="AJ142" s="146" t="s">
        <v>5</v>
      </c>
      <c r="AK142" s="146" t="s">
        <v>5</v>
      </c>
      <c r="AL142" s="146">
        <v>10</v>
      </c>
      <c r="AM142" s="146">
        <v>10</v>
      </c>
      <c r="AN142" s="146">
        <v>60</v>
      </c>
      <c r="AO142" s="43" t="s">
        <v>7336</v>
      </c>
      <c r="AP142" s="43" t="s">
        <v>1598</v>
      </c>
      <c r="AQ142" s="50" t="str">
        <f t="shared" si="155"/>
        <v>2025EM1100139-MDSDF402</v>
      </c>
      <c r="AR142" s="43" t="str">
        <f t="shared" si="156"/>
        <v>5 missed</v>
      </c>
      <c r="AS142" s="47" t="s">
        <v>7342</v>
      </c>
      <c r="AT142" s="43">
        <f t="shared" si="157"/>
        <v>1</v>
      </c>
      <c r="AU142" s="48" t="s">
        <v>7342</v>
      </c>
      <c r="AV142" s="49">
        <f t="shared" si="158"/>
        <v>0.16666666666666666</v>
      </c>
      <c r="AW142" s="48" t="s">
        <v>7342</v>
      </c>
      <c r="AX142" s="43" t="str">
        <f t="shared" si="159"/>
        <v>5 missed</v>
      </c>
      <c r="AY142" s="42">
        <f t="shared" si="160"/>
        <v>1</v>
      </c>
      <c r="AZ142" s="50">
        <f t="shared" si="161"/>
        <v>0.16666666666666666</v>
      </c>
      <c r="BA142" s="50" t="str">
        <f t="shared" si="162"/>
        <v>Q-1 A-- || Q Total-6, A Total-0</v>
      </c>
      <c r="BB142" s="42" t="str" cm="1">
        <f t="array" ref="BB142">IFERROR(INDEX('Attendance-Slot-1'!$Q$2:$Q$1112,MATCH(1,('Attendance-Slot-1'!$A$2:$A$1112=$C142)*('Attendance-Slot-1'!$G$2:$G$1112=BB$2),0)),"No Data")</f>
        <v>No Data</v>
      </c>
      <c r="BC142" s="42" t="str" cm="1">
        <f t="array" ref="BC142">IFERROR(INDEX('Attendance-Slot-2'!$Q$2:$Q$2595,MATCH(1,('Attendance-Slot-2'!$A$2:$A$2595=$C142)*('Attendance-Slot-2'!$G$2:$G$2595=BB$2),0)),"No Data")</f>
        <v>P-S2_Onsite</v>
      </c>
      <c r="BD142" s="134">
        <f>VLOOKUP($AQ142,'Written Exam Marks'!$H:$Q,10,FALSE)</f>
        <v>13</v>
      </c>
      <c r="BE142" s="134">
        <f>VLOOKUP($AQ142,'Written Exam Marks'!$H:$Q,9,FALSE)</f>
        <v>40</v>
      </c>
      <c r="BF142" s="42" t="str">
        <f t="shared" si="163"/>
        <v>Present</v>
      </c>
      <c r="BG142" s="42" t="str">
        <f t="shared" si="164"/>
        <v>P-S2_Onsite</v>
      </c>
      <c r="BH142" s="147" t="s">
        <v>5</v>
      </c>
      <c r="BI142" s="147">
        <v>30</v>
      </c>
      <c r="BJ142" s="147">
        <v>30</v>
      </c>
      <c r="BK142" s="147">
        <v>60</v>
      </c>
      <c r="BL142" s="52" t="s">
        <v>3697</v>
      </c>
      <c r="BM142" s="52" t="s">
        <v>1606</v>
      </c>
      <c r="BN142" s="57" t="str">
        <f t="shared" si="165"/>
        <v>2025EM1100139-MDSDF403</v>
      </c>
      <c r="BO142" s="52" t="str">
        <f t="shared" si="166"/>
        <v>1 missed</v>
      </c>
      <c r="BP142" s="52" t="str">
        <f t="shared" si="167"/>
        <v>0 missed</v>
      </c>
      <c r="BQ142" s="52">
        <f t="shared" si="168"/>
        <v>0</v>
      </c>
      <c r="BR142" s="52">
        <f t="shared" si="169"/>
        <v>1</v>
      </c>
      <c r="BS142" s="56">
        <f t="shared" si="170"/>
        <v>0</v>
      </c>
      <c r="BT142" s="56">
        <f t="shared" si="171"/>
        <v>1</v>
      </c>
      <c r="BU142" s="52" t="str">
        <f t="shared" si="172"/>
        <v>1 missed</v>
      </c>
      <c r="BV142" s="51">
        <f t="shared" si="173"/>
        <v>1</v>
      </c>
      <c r="BW142" s="57">
        <f t="shared" si="174"/>
        <v>0.5</v>
      </c>
      <c r="BX142" s="57" t="str">
        <f t="shared" si="175"/>
        <v>Q-0 A-1 || Q Total-1, A Total-1</v>
      </c>
      <c r="BY142" s="51" t="str" cm="1">
        <f t="array" ref="BY142">IFERROR(INDEX('Attendance-Slot-1'!$Q$2:$Q$1112,MATCH(1,('Attendance-Slot-1'!$A$2:$A$1112=$C142)*('Attendance-Slot-1'!$G$2:$G$1112=BY$2),0)),"No Data")</f>
        <v>No Data</v>
      </c>
      <c r="BZ142" s="51" t="str" cm="1">
        <f t="array" ref="BZ142">IFERROR(INDEX('Attendance-Slot-2'!$Q$2:$Q$2595,MATCH(1,('Attendance-Slot-2'!$A$2:$A$2595=$C142)*('Attendance-Slot-2'!$G$2:$G$2595=BY$2),0)),"No Data")</f>
        <v>P-S2_Onsite</v>
      </c>
      <c r="CA142" s="135">
        <f>VLOOKUP($BN142,'Written Exam Marks'!$H:$Q,10,FALSE)</f>
        <v>12</v>
      </c>
      <c r="CB142" s="135">
        <f>VLOOKUP($BN142,'Written Exam Marks'!$H:$Q,9,FALSE)</f>
        <v>40</v>
      </c>
      <c r="CC142" s="51" t="str">
        <f t="shared" si="176"/>
        <v>Present</v>
      </c>
      <c r="CD142" s="51" t="str">
        <f t="shared" si="177"/>
        <v>P-S2_Onsite</v>
      </c>
      <c r="CE142" s="29" t="s">
        <v>5</v>
      </c>
      <c r="CF142" s="29">
        <v>20</v>
      </c>
      <c r="CG142" s="29">
        <v>16</v>
      </c>
      <c r="CH142" s="29">
        <v>36</v>
      </c>
      <c r="CI142" s="29">
        <v>60</v>
      </c>
      <c r="CJ142" s="61" t="s">
        <v>7343</v>
      </c>
      <c r="CK142" s="61" t="s">
        <v>1613</v>
      </c>
      <c r="CL142" s="10" t="str">
        <f t="shared" si="178"/>
        <v>2025EM1100139-MDSDF404</v>
      </c>
      <c r="CM142" s="61" t="str">
        <f t="shared" si="179"/>
        <v>1 missed</v>
      </c>
      <c r="CN142" s="61" t="str">
        <f t="shared" si="180"/>
        <v>0 missed</v>
      </c>
      <c r="CO142" s="111">
        <f t="shared" si="181"/>
        <v>1</v>
      </c>
      <c r="CP142" s="111">
        <f t="shared" si="182"/>
        <v>1</v>
      </c>
      <c r="CQ142" s="9">
        <f t="shared" si="183"/>
        <v>0.5</v>
      </c>
      <c r="CR142" s="9">
        <f t="shared" si="184"/>
        <v>1</v>
      </c>
      <c r="CS142" s="61" t="str">
        <f t="shared" si="185"/>
        <v>1 missed</v>
      </c>
      <c r="CT142" s="111">
        <f t="shared" si="186"/>
        <v>2</v>
      </c>
      <c r="CU142" s="10">
        <f t="shared" si="187"/>
        <v>0.66666666666666663</v>
      </c>
      <c r="CV142" s="10" t="str">
        <f t="shared" si="188"/>
        <v>Q-1 A-1 || Q Total-2, A Total-1</v>
      </c>
      <c r="CW142" s="111" t="str" cm="1">
        <f t="array" ref="CW142">IFERROR(INDEX('Attendance-Slot-1'!$Q$2:$Q$1112,MATCH(1,('Attendance-Slot-1'!$A$2:$A$1112=$C142)*('Attendance-Slot-1'!$G$2:$G$1112=CW$2),0)),"No Data")</f>
        <v>No Data</v>
      </c>
      <c r="CX142" s="111" t="str" cm="1">
        <f t="array" ref="CX142">IFERROR(INDEX('Attendance-Slot-2'!$Q$2:$Q$2595,MATCH(1,('Attendance-Slot-2'!$A$2:$A$2595=$C142)*('Attendance-Slot-2'!$G$2:$G$2595=CW$2),0)),"No Data")</f>
        <v>P-S2_Onsite</v>
      </c>
      <c r="CY142" s="136">
        <f>VLOOKUP($CL142,'Written Exam Marks'!$H:$Q,10,FALSE)</f>
        <v>5</v>
      </c>
      <c r="CZ142" s="136">
        <f>VLOOKUP($CL142,'Written Exam Marks'!$H:$Q,9,FALSE)</f>
        <v>40</v>
      </c>
      <c r="DA142" s="111" t="str">
        <f t="shared" si="189"/>
        <v>Present</v>
      </c>
      <c r="DB142" s="111" t="str">
        <f t="shared" si="190"/>
        <v>P-S2_Onsite</v>
      </c>
      <c r="DC142" s="148" t="s">
        <v>5</v>
      </c>
      <c r="DD142" s="148">
        <v>6.5</v>
      </c>
      <c r="DE142" s="148">
        <v>8</v>
      </c>
      <c r="DF142" s="148">
        <v>6</v>
      </c>
      <c r="DG142" s="148" t="s">
        <v>5</v>
      </c>
      <c r="DH142" s="148">
        <v>20.5</v>
      </c>
      <c r="DI142" s="148">
        <v>65</v>
      </c>
      <c r="DJ142" s="66" t="s">
        <v>7351</v>
      </c>
      <c r="DK142" s="66" t="s">
        <v>1631</v>
      </c>
      <c r="DL142" s="68" t="str">
        <f t="shared" si="191"/>
        <v>2025EM1100139-MDSDF406</v>
      </c>
      <c r="DM142" s="66" t="str">
        <f t="shared" si="192"/>
        <v>1 missed</v>
      </c>
      <c r="DN142" s="66" t="str">
        <f t="shared" si="193"/>
        <v>1 missed</v>
      </c>
      <c r="DO142" s="62">
        <f t="shared" si="194"/>
        <v>2</v>
      </c>
      <c r="DP142" s="62">
        <f t="shared" si="195"/>
        <v>1</v>
      </c>
      <c r="DQ142" s="67">
        <f t="shared" si="196"/>
        <v>0.66666666666666663</v>
      </c>
      <c r="DR142" s="67">
        <f t="shared" si="197"/>
        <v>0.5</v>
      </c>
      <c r="DS142" s="66" t="str">
        <f t="shared" si="198"/>
        <v>2 missed</v>
      </c>
      <c r="DT142" s="62">
        <f t="shared" si="199"/>
        <v>3</v>
      </c>
      <c r="DU142" s="68">
        <f t="shared" si="200"/>
        <v>0.6</v>
      </c>
      <c r="DV142" s="68" t="str">
        <f t="shared" si="201"/>
        <v>Q-2 A-1 || Q Total-3, A Total-2</v>
      </c>
      <c r="DW142" s="62" t="str" cm="1">
        <f t="array" ref="DW142">IFERROR(INDEX('Attendance-Slot-1'!$Q$2:$Q$1112,MATCH(1,('Attendance-Slot-1'!$A$2:$A$1112=$C142)*('Attendance-Slot-1'!$G$2:$G$1112=DW$2),0)),"No Data")</f>
        <v>No Data</v>
      </c>
      <c r="DX142" s="62" t="str" cm="1">
        <f t="array" ref="DX142">IFERROR(INDEX('Attendance-Slot-2'!$Q$2:$Q$2595,MATCH(1,('Attendance-Slot-2'!$A$2:$A$2595=$C142)*('Attendance-Slot-2'!$G$2:$G$2595=DW$2),0)),"No Data")</f>
        <v>P-S2_Onsite</v>
      </c>
      <c r="DY142" s="137">
        <f>VLOOKUP($DL142,'Written Exam Marks'!$H:$Q,10,FALSE)</f>
        <v>14.5</v>
      </c>
      <c r="DZ142" s="137">
        <f>VLOOKUP($DL142,'Written Exam Marks'!$H:$Q,9,FALSE)</f>
        <v>35</v>
      </c>
      <c r="EA142" s="62" t="str">
        <f t="shared" si="202"/>
        <v>Present</v>
      </c>
      <c r="EB142" s="62" t="str">
        <f t="shared" si="203"/>
        <v>P-S2_Onsite</v>
      </c>
      <c r="EC142" s="114" t="str">
        <f t="shared" si="140"/>
        <v>P-1, 
A-0, 
No Data-4</v>
      </c>
      <c r="ED142" s="114" t="str">
        <f t="shared" si="141"/>
        <v>P-4, 
A-0, 
No Data-1</v>
      </c>
      <c r="EE142" s="114" t="str">
        <f t="shared" si="204"/>
        <v>P-S1_Onsite</v>
      </c>
      <c r="EF142" s="114" t="str">
        <f t="shared" si="205"/>
        <v>P-S2_Onsite</v>
      </c>
      <c r="EG142" s="114" t="str">
        <f t="shared" si="206"/>
        <v>P-S2_Onsite</v>
      </c>
      <c r="EH142" s="114" t="str">
        <f t="shared" si="207"/>
        <v>P-S2_Onsite</v>
      </c>
      <c r="EI142" s="114" t="str">
        <f t="shared" si="208"/>
        <v>P-S2_Onsite</v>
      </c>
      <c r="EJ142" s="114" t="str">
        <f t="shared" si="209"/>
        <v>P-5, A-0, No Data-0</v>
      </c>
      <c r="EK142" s="114" t="s">
        <v>10453</v>
      </c>
      <c r="EL142" s="114">
        <v>28.5</v>
      </c>
      <c r="EM142" s="114">
        <v>9</v>
      </c>
      <c r="EN142" s="114">
        <v>48</v>
      </c>
      <c r="EO142" s="114">
        <v>85.5</v>
      </c>
      <c r="EP142" s="114" t="s">
        <v>7217</v>
      </c>
      <c r="EQ142" s="114" t="s">
        <v>1054</v>
      </c>
      <c r="ER142" s="114" t="s">
        <v>2136</v>
      </c>
      <c r="ES142" s="114"/>
      <c r="ET142" s="30" t="s">
        <v>2136</v>
      </c>
    </row>
    <row r="143" spans="1:150" x14ac:dyDescent="0.25">
      <c r="A143" s="114">
        <v>140</v>
      </c>
      <c r="B143" s="114" t="s">
        <v>7224</v>
      </c>
      <c r="C143" s="80" t="s">
        <v>3918</v>
      </c>
      <c r="D143" s="30" t="s">
        <v>3919</v>
      </c>
      <c r="E143" s="30" t="s">
        <v>3920</v>
      </c>
      <c r="F143" s="33" t="s">
        <v>7201</v>
      </c>
      <c r="G143" s="30" t="s">
        <v>3921</v>
      </c>
      <c r="H143" s="143" t="s">
        <v>5</v>
      </c>
      <c r="I143" s="143" t="s">
        <v>5</v>
      </c>
      <c r="J143" s="143" t="s">
        <v>5</v>
      </c>
      <c r="K143" s="143">
        <v>15</v>
      </c>
      <c r="L143" s="143">
        <v>15</v>
      </c>
      <c r="M143" s="143">
        <v>65</v>
      </c>
      <c r="N143" s="40" t="s">
        <v>7314</v>
      </c>
      <c r="O143" s="40" t="s">
        <v>1593</v>
      </c>
      <c r="P143" s="13" t="str">
        <f t="shared" si="142"/>
        <v>2025EM1100140-MDSDF401</v>
      </c>
      <c r="Q143" s="40" t="str">
        <f t="shared" si="143"/>
        <v>3 missed</v>
      </c>
      <c r="R143" s="40" t="str">
        <f t="shared" si="144"/>
        <v>0 missed</v>
      </c>
      <c r="S143" s="40">
        <f t="shared" si="145"/>
        <v>0</v>
      </c>
      <c r="T143" s="40">
        <f t="shared" si="146"/>
        <v>1</v>
      </c>
      <c r="U143" s="41">
        <f t="shared" si="147"/>
        <v>0</v>
      </c>
      <c r="V143" s="41">
        <f t="shared" si="148"/>
        <v>1</v>
      </c>
      <c r="W143" s="40" t="str">
        <f t="shared" si="149"/>
        <v>3 missed</v>
      </c>
      <c r="X143" s="113">
        <f t="shared" si="150"/>
        <v>1</v>
      </c>
      <c r="Y143" s="13">
        <f t="shared" si="151"/>
        <v>0.25</v>
      </c>
      <c r="Z143" s="13" t="str">
        <f t="shared" si="152"/>
        <v>Q-0 A-1 || Q Total-3, A Total-1</v>
      </c>
      <c r="AA143" s="113" t="str" cm="1">
        <f t="array" ref="AA143">IFERROR(INDEX('Attendance-Slot-1'!$Q$2:$Q$1112,MATCH(1,('Attendance-Slot-1'!$A$2:$A$1112=$C143)*('Attendance-Slot-1'!$G$2:$G$1112=AA$2),0)),"No Data")</f>
        <v>No Data</v>
      </c>
      <c r="AB143" s="113" t="str" cm="1">
        <f t="array" ref="AB143">IFERROR(INDEX('Attendance-Slot-2'!$Q$2:$Q$2595,MATCH(1,('Attendance-Slot-2'!$A$2:$A$2595=$C143)*('Attendance-Slot-2'!$G$2:$G$2595=AA$2),0)),"No Data")</f>
        <v>P-S2_Onsite</v>
      </c>
      <c r="AC143" s="133">
        <f>VLOOKUP($P143,'Written Exam Marks'!$H:$Q,10,FALSE)</f>
        <v>8.5</v>
      </c>
      <c r="AD143" s="133">
        <f>VLOOKUP($P143,'Written Exam Marks'!$H:$Q,9,FALSE)</f>
        <v>35</v>
      </c>
      <c r="AE143" s="113" t="str">
        <f t="shared" si="153"/>
        <v>Present</v>
      </c>
      <c r="AF143" s="113" t="str">
        <f t="shared" si="154"/>
        <v>P-S2_Onsite</v>
      </c>
      <c r="AG143" s="146">
        <v>9</v>
      </c>
      <c r="AH143" s="146">
        <v>9.5</v>
      </c>
      <c r="AI143" s="146">
        <v>10</v>
      </c>
      <c r="AJ143" s="146" t="s">
        <v>5</v>
      </c>
      <c r="AK143" s="146">
        <v>9</v>
      </c>
      <c r="AL143" s="146">
        <v>10</v>
      </c>
      <c r="AM143" s="146">
        <v>47.5</v>
      </c>
      <c r="AN143" s="146">
        <v>60</v>
      </c>
      <c r="AO143" s="43" t="s">
        <v>7336</v>
      </c>
      <c r="AP143" s="43" t="s">
        <v>1598</v>
      </c>
      <c r="AQ143" s="50" t="str">
        <f t="shared" si="155"/>
        <v>2025EM1100140-MDSDF402</v>
      </c>
      <c r="AR143" s="43" t="str">
        <f t="shared" si="156"/>
        <v>1 missed</v>
      </c>
      <c r="AS143" s="47" t="s">
        <v>7342</v>
      </c>
      <c r="AT143" s="43">
        <f t="shared" si="157"/>
        <v>5</v>
      </c>
      <c r="AU143" s="48" t="s">
        <v>7342</v>
      </c>
      <c r="AV143" s="49">
        <f t="shared" si="158"/>
        <v>0.83333333333333337</v>
      </c>
      <c r="AW143" s="48" t="s">
        <v>7342</v>
      </c>
      <c r="AX143" s="43" t="str">
        <f t="shared" si="159"/>
        <v>1 missed</v>
      </c>
      <c r="AY143" s="42">
        <f t="shared" si="160"/>
        <v>5</v>
      </c>
      <c r="AZ143" s="50">
        <f t="shared" si="161"/>
        <v>0.83333333333333337</v>
      </c>
      <c r="BA143" s="50" t="str">
        <f t="shared" si="162"/>
        <v>Q-5 A-- || Q Total-6, A Total-0</v>
      </c>
      <c r="BB143" s="42" t="str" cm="1">
        <f t="array" ref="BB143">IFERROR(INDEX('Attendance-Slot-1'!$Q$2:$Q$1112,MATCH(1,('Attendance-Slot-1'!$A$2:$A$1112=$C143)*('Attendance-Slot-1'!$G$2:$G$1112=BB$2),0)),"No Data")</f>
        <v>No Data</v>
      </c>
      <c r="BC143" s="42" t="str" cm="1">
        <f t="array" ref="BC143">IFERROR(INDEX('Attendance-Slot-2'!$Q$2:$Q$2595,MATCH(1,('Attendance-Slot-2'!$A$2:$A$2595=$C143)*('Attendance-Slot-2'!$G$2:$G$2595=BB$2),0)),"No Data")</f>
        <v>P-S2_Onsite</v>
      </c>
      <c r="BD143" s="134">
        <f>VLOOKUP($AQ143,'Written Exam Marks'!$H:$Q,10,FALSE)</f>
        <v>20</v>
      </c>
      <c r="BE143" s="134">
        <f>VLOOKUP($AQ143,'Written Exam Marks'!$H:$Q,9,FALSE)</f>
        <v>40</v>
      </c>
      <c r="BF143" s="42" t="str">
        <f t="shared" si="163"/>
        <v>Present</v>
      </c>
      <c r="BG143" s="42" t="str">
        <f t="shared" si="164"/>
        <v>P-S2_Onsite</v>
      </c>
      <c r="BH143" s="147">
        <v>19</v>
      </c>
      <c r="BI143" s="147">
        <v>8</v>
      </c>
      <c r="BJ143" s="147">
        <v>27</v>
      </c>
      <c r="BK143" s="147">
        <v>60</v>
      </c>
      <c r="BL143" s="52" t="s">
        <v>3697</v>
      </c>
      <c r="BM143" s="52" t="s">
        <v>1606</v>
      </c>
      <c r="BN143" s="57" t="str">
        <f t="shared" si="165"/>
        <v>2025EM1100140-MDSDF403</v>
      </c>
      <c r="BO143" s="52" t="str">
        <f t="shared" si="166"/>
        <v>0 missed</v>
      </c>
      <c r="BP143" s="52" t="str">
        <f t="shared" si="167"/>
        <v>0 missed</v>
      </c>
      <c r="BQ143" s="52">
        <f t="shared" si="168"/>
        <v>1</v>
      </c>
      <c r="BR143" s="52">
        <f t="shared" si="169"/>
        <v>1</v>
      </c>
      <c r="BS143" s="56">
        <f t="shared" si="170"/>
        <v>1</v>
      </c>
      <c r="BT143" s="56">
        <f t="shared" si="171"/>
        <v>1</v>
      </c>
      <c r="BU143" s="52" t="str">
        <f t="shared" si="172"/>
        <v>0 missed</v>
      </c>
      <c r="BV143" s="51">
        <f t="shared" si="173"/>
        <v>2</v>
      </c>
      <c r="BW143" s="57">
        <f t="shared" si="174"/>
        <v>1</v>
      </c>
      <c r="BX143" s="57" t="str">
        <f t="shared" si="175"/>
        <v>Q-1 A-1 || Q Total-1, A Total-1</v>
      </c>
      <c r="BY143" s="51" t="str" cm="1">
        <f t="array" ref="BY143">IFERROR(INDEX('Attendance-Slot-1'!$Q$2:$Q$1112,MATCH(1,('Attendance-Slot-1'!$A$2:$A$1112=$C143)*('Attendance-Slot-1'!$G$2:$G$1112=BY$2),0)),"No Data")</f>
        <v>No Data</v>
      </c>
      <c r="BZ143" s="51" t="str" cm="1">
        <f t="array" ref="BZ143">IFERROR(INDEX('Attendance-Slot-2'!$Q$2:$Q$2595,MATCH(1,('Attendance-Slot-2'!$A$2:$A$2595=$C143)*('Attendance-Slot-2'!$G$2:$G$2595=BY$2),0)),"No Data")</f>
        <v>P-S2_Onsite</v>
      </c>
      <c r="CA143" s="135">
        <f>VLOOKUP($BN143,'Written Exam Marks'!$H:$Q,10,FALSE)</f>
        <v>18</v>
      </c>
      <c r="CB143" s="135">
        <f>VLOOKUP($BN143,'Written Exam Marks'!$H:$Q,9,FALSE)</f>
        <v>40</v>
      </c>
      <c r="CC143" s="51" t="str">
        <f t="shared" si="176"/>
        <v>Present</v>
      </c>
      <c r="CD143" s="51" t="str">
        <f t="shared" si="177"/>
        <v>P-S2_Onsite</v>
      </c>
      <c r="CE143" s="29" t="s">
        <v>5</v>
      </c>
      <c r="CF143" s="29">
        <v>19</v>
      </c>
      <c r="CG143" s="29" t="s">
        <v>5</v>
      </c>
      <c r="CH143" s="29">
        <v>19</v>
      </c>
      <c r="CI143" s="29">
        <v>60</v>
      </c>
      <c r="CJ143" s="61" t="s">
        <v>7343</v>
      </c>
      <c r="CK143" s="61" t="s">
        <v>1613</v>
      </c>
      <c r="CL143" s="10" t="str">
        <f t="shared" si="178"/>
        <v>2025EM1100140-MDSDF404</v>
      </c>
      <c r="CM143" s="61" t="str">
        <f t="shared" si="179"/>
        <v>1 missed</v>
      </c>
      <c r="CN143" s="61" t="str">
        <f t="shared" si="180"/>
        <v>1 missed</v>
      </c>
      <c r="CO143" s="111">
        <f t="shared" si="181"/>
        <v>1</v>
      </c>
      <c r="CP143" s="111">
        <f t="shared" si="182"/>
        <v>0</v>
      </c>
      <c r="CQ143" s="9">
        <f t="shared" si="183"/>
        <v>0.5</v>
      </c>
      <c r="CR143" s="9">
        <f t="shared" si="184"/>
        <v>0</v>
      </c>
      <c r="CS143" s="61" t="str">
        <f t="shared" si="185"/>
        <v>2 missed</v>
      </c>
      <c r="CT143" s="111">
        <f t="shared" si="186"/>
        <v>1</v>
      </c>
      <c r="CU143" s="10">
        <f t="shared" si="187"/>
        <v>0.33333333333333331</v>
      </c>
      <c r="CV143" s="10" t="str">
        <f t="shared" si="188"/>
        <v>Q-1 A-0 || Q Total-2, A Total-1</v>
      </c>
      <c r="CW143" s="111" t="str" cm="1">
        <f t="array" ref="CW143">IFERROR(INDEX('Attendance-Slot-1'!$Q$2:$Q$1112,MATCH(1,('Attendance-Slot-1'!$A$2:$A$1112=$C143)*('Attendance-Slot-1'!$G$2:$G$1112=CW$2),0)),"No Data")</f>
        <v>No Data</v>
      </c>
      <c r="CX143" s="111" t="str" cm="1">
        <f t="array" ref="CX143">IFERROR(INDEX('Attendance-Slot-2'!$Q$2:$Q$2595,MATCH(1,('Attendance-Slot-2'!$A$2:$A$2595=$C143)*('Attendance-Slot-2'!$G$2:$G$2595=CW$2),0)),"No Data")</f>
        <v>P-S2_Onsite</v>
      </c>
      <c r="CY143" s="136">
        <f>VLOOKUP($CL143,'Written Exam Marks'!$H:$Q,10,FALSE)</f>
        <v>16</v>
      </c>
      <c r="CZ143" s="136">
        <f>VLOOKUP($CL143,'Written Exam Marks'!$H:$Q,9,FALSE)</f>
        <v>40</v>
      </c>
      <c r="DA143" s="111" t="str">
        <f t="shared" si="189"/>
        <v>Present</v>
      </c>
      <c r="DB143" s="111" t="str">
        <f t="shared" si="190"/>
        <v>P-S2_Onsite</v>
      </c>
      <c r="DC143" s="148">
        <v>5.5</v>
      </c>
      <c r="DD143" s="148">
        <v>5.875</v>
      </c>
      <c r="DE143" s="148">
        <v>9</v>
      </c>
      <c r="DF143" s="148" t="s">
        <v>5</v>
      </c>
      <c r="DG143" s="148" t="s">
        <v>5</v>
      </c>
      <c r="DH143" s="148">
        <v>20.375</v>
      </c>
      <c r="DI143" s="148">
        <v>65</v>
      </c>
      <c r="DJ143" s="66" t="s">
        <v>7351</v>
      </c>
      <c r="DK143" s="66" t="s">
        <v>1631</v>
      </c>
      <c r="DL143" s="68" t="str">
        <f t="shared" si="191"/>
        <v>2025EM1100140-MDSDF406</v>
      </c>
      <c r="DM143" s="66" t="str">
        <f t="shared" si="192"/>
        <v>0 missed</v>
      </c>
      <c r="DN143" s="66" t="str">
        <f t="shared" si="193"/>
        <v>2 missed</v>
      </c>
      <c r="DO143" s="62">
        <f t="shared" si="194"/>
        <v>3</v>
      </c>
      <c r="DP143" s="62">
        <f t="shared" si="195"/>
        <v>0</v>
      </c>
      <c r="DQ143" s="67">
        <f t="shared" si="196"/>
        <v>1</v>
      </c>
      <c r="DR143" s="67">
        <f t="shared" si="197"/>
        <v>0</v>
      </c>
      <c r="DS143" s="66" t="str">
        <f t="shared" si="198"/>
        <v>2 missed</v>
      </c>
      <c r="DT143" s="62">
        <f t="shared" si="199"/>
        <v>3</v>
      </c>
      <c r="DU143" s="68">
        <f t="shared" si="200"/>
        <v>0.6</v>
      </c>
      <c r="DV143" s="68" t="str">
        <f t="shared" si="201"/>
        <v>Q-3 A-0 || Q Total-3, A Total-2</v>
      </c>
      <c r="DW143" s="62" t="str" cm="1">
        <f t="array" ref="DW143">IFERROR(INDEX('Attendance-Slot-1'!$Q$2:$Q$1112,MATCH(1,('Attendance-Slot-1'!$A$2:$A$1112=$C143)*('Attendance-Slot-1'!$G$2:$G$1112=DW$2),0)),"No Data")</f>
        <v>No Data</v>
      </c>
      <c r="DX143" s="62" t="str" cm="1">
        <f t="array" ref="DX143">IFERROR(INDEX('Attendance-Slot-2'!$Q$2:$Q$2595,MATCH(1,('Attendance-Slot-2'!$A$2:$A$2595=$C143)*('Attendance-Slot-2'!$G$2:$G$2595=DW$2),0)),"No Data")</f>
        <v>P-S2_Onsite</v>
      </c>
      <c r="DY143" s="137">
        <f>VLOOKUP($DL143,'Written Exam Marks'!$H:$Q,10,FALSE)</f>
        <v>27.5</v>
      </c>
      <c r="DZ143" s="137">
        <f>VLOOKUP($DL143,'Written Exam Marks'!$H:$Q,9,FALSE)</f>
        <v>35</v>
      </c>
      <c r="EA143" s="62" t="str">
        <f t="shared" si="202"/>
        <v>Present</v>
      </c>
      <c r="EB143" s="62" t="str">
        <f t="shared" si="203"/>
        <v>P-S2_Onsite</v>
      </c>
      <c r="EC143" s="114" t="str">
        <f t="shared" si="140"/>
        <v>P-0, 
A-0, 
No Data-5</v>
      </c>
      <c r="ED143" s="114" t="str">
        <f t="shared" si="141"/>
        <v>P-5, 
A-0, 
No Data-0</v>
      </c>
      <c r="EE143" s="114" t="str">
        <f t="shared" si="204"/>
        <v>P-S2_Onsite</v>
      </c>
      <c r="EF143" s="114" t="str">
        <f t="shared" si="205"/>
        <v>P-S2_Onsite</v>
      </c>
      <c r="EG143" s="114" t="str">
        <f t="shared" si="206"/>
        <v>P-S2_Onsite</v>
      </c>
      <c r="EH143" s="114" t="str">
        <f t="shared" si="207"/>
        <v>P-S2_Onsite</v>
      </c>
      <c r="EI143" s="114" t="str">
        <f t="shared" si="208"/>
        <v>P-S2_Onsite</v>
      </c>
      <c r="EJ143" s="114" t="str">
        <f t="shared" si="209"/>
        <v>P-5, A-0, No Data-0</v>
      </c>
      <c r="EK143" s="114" t="s">
        <v>10453</v>
      </c>
      <c r="EL143" s="114">
        <v>28</v>
      </c>
      <c r="EM143" s="114">
        <v>10</v>
      </c>
      <c r="EN143" s="114">
        <v>48</v>
      </c>
      <c r="EO143" s="114">
        <v>86</v>
      </c>
      <c r="EP143" s="114" t="s">
        <v>7217</v>
      </c>
      <c r="EQ143" s="114" t="s">
        <v>1054</v>
      </c>
      <c r="ER143" s="114" t="s">
        <v>3918</v>
      </c>
      <c r="ES143" s="114"/>
      <c r="ET143" s="30" t="s">
        <v>3918</v>
      </c>
    </row>
    <row r="144" spans="1:150" x14ac:dyDescent="0.25">
      <c r="A144" s="114">
        <v>141</v>
      </c>
      <c r="B144" s="114" t="s">
        <v>7224</v>
      </c>
      <c r="C144" s="80" t="s">
        <v>3922</v>
      </c>
      <c r="D144" s="30" t="s">
        <v>3923</v>
      </c>
      <c r="E144" s="30" t="s">
        <v>3924</v>
      </c>
      <c r="F144" s="33" t="s">
        <v>7201</v>
      </c>
      <c r="G144" s="30" t="s">
        <v>3925</v>
      </c>
      <c r="H144" s="143">
        <v>15</v>
      </c>
      <c r="I144" s="143">
        <v>15</v>
      </c>
      <c r="J144" s="143">
        <v>18</v>
      </c>
      <c r="K144" s="143">
        <v>15</v>
      </c>
      <c r="L144" s="143">
        <v>63</v>
      </c>
      <c r="M144" s="143">
        <v>65</v>
      </c>
      <c r="N144" s="40" t="s">
        <v>7314</v>
      </c>
      <c r="O144" s="40" t="s">
        <v>1593</v>
      </c>
      <c r="P144" s="13" t="str">
        <f t="shared" si="142"/>
        <v>2025EM1100141-MDSDF401</v>
      </c>
      <c r="Q144" s="40" t="str">
        <f t="shared" si="143"/>
        <v>0 missed</v>
      </c>
      <c r="R144" s="40" t="str">
        <f t="shared" si="144"/>
        <v>0 missed</v>
      </c>
      <c r="S144" s="40">
        <f t="shared" si="145"/>
        <v>3</v>
      </c>
      <c r="T144" s="40">
        <f t="shared" si="146"/>
        <v>1</v>
      </c>
      <c r="U144" s="41">
        <f t="shared" si="147"/>
        <v>1</v>
      </c>
      <c r="V144" s="41">
        <f t="shared" si="148"/>
        <v>1</v>
      </c>
      <c r="W144" s="40" t="str">
        <f t="shared" si="149"/>
        <v>0 missed</v>
      </c>
      <c r="X144" s="113">
        <f t="shared" si="150"/>
        <v>4</v>
      </c>
      <c r="Y144" s="13">
        <f t="shared" si="151"/>
        <v>1</v>
      </c>
      <c r="Z144" s="13" t="str">
        <f t="shared" si="152"/>
        <v>Q-3 A-1 || Q Total-3, A Total-1</v>
      </c>
      <c r="AA144" s="113" t="str" cm="1">
        <f t="array" ref="AA144">IFERROR(INDEX('Attendance-Slot-1'!$Q$2:$Q$1112,MATCH(1,('Attendance-Slot-1'!$A$2:$A$1112=$C144)*('Attendance-Slot-1'!$G$2:$G$1112=AA$2),0)),"No Data")</f>
        <v>No Data</v>
      </c>
      <c r="AB144" s="113" t="str" cm="1">
        <f t="array" ref="AB144">IFERROR(INDEX('Attendance-Slot-2'!$Q$2:$Q$2595,MATCH(1,('Attendance-Slot-2'!$A$2:$A$2595=$C144)*('Attendance-Slot-2'!$G$2:$G$2595=AA$2),0)),"No Data")</f>
        <v>P-S2_Onsite</v>
      </c>
      <c r="AC144" s="133">
        <f>VLOOKUP($P144,'Written Exam Marks'!$H:$Q,10,FALSE)</f>
        <v>24</v>
      </c>
      <c r="AD144" s="133">
        <f>VLOOKUP($P144,'Written Exam Marks'!$H:$Q,9,FALSE)</f>
        <v>35</v>
      </c>
      <c r="AE144" s="113" t="str">
        <f t="shared" si="153"/>
        <v>Present</v>
      </c>
      <c r="AF144" s="113" t="str">
        <f t="shared" si="154"/>
        <v>P-S2_Onsite</v>
      </c>
      <c r="AG144" s="146">
        <v>9.5</v>
      </c>
      <c r="AH144" s="146">
        <v>9.5</v>
      </c>
      <c r="AI144" s="146">
        <v>9</v>
      </c>
      <c r="AJ144" s="146">
        <v>10</v>
      </c>
      <c r="AK144" s="146">
        <v>10</v>
      </c>
      <c r="AL144" s="146">
        <v>10</v>
      </c>
      <c r="AM144" s="146">
        <v>58</v>
      </c>
      <c r="AN144" s="146">
        <v>60</v>
      </c>
      <c r="AO144" s="43" t="s">
        <v>7336</v>
      </c>
      <c r="AP144" s="43" t="s">
        <v>1598</v>
      </c>
      <c r="AQ144" s="50" t="str">
        <f t="shared" si="155"/>
        <v>2025EM1100141-MDSDF402</v>
      </c>
      <c r="AR144" s="43" t="str">
        <f t="shared" si="156"/>
        <v>0 missed</v>
      </c>
      <c r="AS144" s="47" t="s">
        <v>7342</v>
      </c>
      <c r="AT144" s="43">
        <f t="shared" si="157"/>
        <v>6</v>
      </c>
      <c r="AU144" s="48" t="s">
        <v>7342</v>
      </c>
      <c r="AV144" s="49">
        <f t="shared" si="158"/>
        <v>1</v>
      </c>
      <c r="AW144" s="48" t="s">
        <v>7342</v>
      </c>
      <c r="AX144" s="43" t="str">
        <f t="shared" si="159"/>
        <v>0 missed</v>
      </c>
      <c r="AY144" s="42">
        <f t="shared" si="160"/>
        <v>6</v>
      </c>
      <c r="AZ144" s="50">
        <f t="shared" si="161"/>
        <v>1</v>
      </c>
      <c r="BA144" s="50" t="str">
        <f t="shared" si="162"/>
        <v>Q-6 A-- || Q Total-6, A Total-0</v>
      </c>
      <c r="BB144" s="42" t="str" cm="1">
        <f t="array" ref="BB144">IFERROR(INDEX('Attendance-Slot-1'!$Q$2:$Q$1112,MATCH(1,('Attendance-Slot-1'!$A$2:$A$1112=$C144)*('Attendance-Slot-1'!$G$2:$G$1112=BB$2),0)),"No Data")</f>
        <v>No Data</v>
      </c>
      <c r="BC144" s="42" t="str" cm="1">
        <f t="array" ref="BC144">IFERROR(INDEX('Attendance-Slot-2'!$Q$2:$Q$2595,MATCH(1,('Attendance-Slot-2'!$A$2:$A$2595=$C144)*('Attendance-Slot-2'!$G$2:$G$2595=BB$2),0)),"No Data")</f>
        <v>P-S2_Onsite</v>
      </c>
      <c r="BD144" s="134">
        <f>VLOOKUP($AQ144,'Written Exam Marks'!$H:$Q,10,FALSE)</f>
        <v>22</v>
      </c>
      <c r="BE144" s="134">
        <f>VLOOKUP($AQ144,'Written Exam Marks'!$H:$Q,9,FALSE)</f>
        <v>40</v>
      </c>
      <c r="BF144" s="42" t="str">
        <f t="shared" si="163"/>
        <v>Present</v>
      </c>
      <c r="BG144" s="42" t="str">
        <f t="shared" si="164"/>
        <v>P-S2_Onsite</v>
      </c>
      <c r="BH144" s="147">
        <v>19</v>
      </c>
      <c r="BI144" s="147">
        <v>29.5</v>
      </c>
      <c r="BJ144" s="147">
        <v>48.5</v>
      </c>
      <c r="BK144" s="147">
        <v>60</v>
      </c>
      <c r="BL144" s="52" t="s">
        <v>3697</v>
      </c>
      <c r="BM144" s="52" t="s">
        <v>1606</v>
      </c>
      <c r="BN144" s="57" t="str">
        <f t="shared" si="165"/>
        <v>2025EM1100141-MDSDF403</v>
      </c>
      <c r="BO144" s="52" t="str">
        <f t="shared" si="166"/>
        <v>0 missed</v>
      </c>
      <c r="BP144" s="52" t="str">
        <f t="shared" si="167"/>
        <v>0 missed</v>
      </c>
      <c r="BQ144" s="52">
        <f t="shared" si="168"/>
        <v>1</v>
      </c>
      <c r="BR144" s="52">
        <f t="shared" si="169"/>
        <v>1</v>
      </c>
      <c r="BS144" s="56">
        <f t="shared" si="170"/>
        <v>1</v>
      </c>
      <c r="BT144" s="56">
        <f t="shared" si="171"/>
        <v>1</v>
      </c>
      <c r="BU144" s="52" t="str">
        <f t="shared" si="172"/>
        <v>0 missed</v>
      </c>
      <c r="BV144" s="51">
        <f t="shared" si="173"/>
        <v>2</v>
      </c>
      <c r="BW144" s="57">
        <f t="shared" si="174"/>
        <v>1</v>
      </c>
      <c r="BX144" s="57" t="str">
        <f t="shared" si="175"/>
        <v>Q-1 A-1 || Q Total-1, A Total-1</v>
      </c>
      <c r="BY144" s="51" t="str" cm="1">
        <f t="array" ref="BY144">IFERROR(INDEX('Attendance-Slot-1'!$Q$2:$Q$1112,MATCH(1,('Attendance-Slot-1'!$A$2:$A$1112=$C144)*('Attendance-Slot-1'!$G$2:$G$1112=BY$2),0)),"No Data")</f>
        <v>No Data</v>
      </c>
      <c r="BZ144" s="51" t="str" cm="1">
        <f t="array" ref="BZ144">IFERROR(INDEX('Attendance-Slot-2'!$Q$2:$Q$2595,MATCH(1,('Attendance-Slot-2'!$A$2:$A$2595=$C144)*('Attendance-Slot-2'!$G$2:$G$2595=BY$2),0)),"No Data")</f>
        <v>P-S2_Onsite</v>
      </c>
      <c r="CA144" s="135">
        <f>VLOOKUP($BN144,'Written Exam Marks'!$H:$Q,10,FALSE)</f>
        <v>28.5</v>
      </c>
      <c r="CB144" s="135">
        <f>VLOOKUP($BN144,'Written Exam Marks'!$H:$Q,9,FALSE)</f>
        <v>40</v>
      </c>
      <c r="CC144" s="51" t="str">
        <f t="shared" si="176"/>
        <v>Present</v>
      </c>
      <c r="CD144" s="51" t="str">
        <f t="shared" si="177"/>
        <v>P-S2_Onsite</v>
      </c>
      <c r="CE144" s="29">
        <v>20</v>
      </c>
      <c r="CF144" s="29">
        <v>20</v>
      </c>
      <c r="CG144" s="29">
        <v>18</v>
      </c>
      <c r="CH144" s="29">
        <v>58</v>
      </c>
      <c r="CI144" s="29">
        <v>60</v>
      </c>
      <c r="CJ144" s="61" t="s">
        <v>7343</v>
      </c>
      <c r="CK144" s="61" t="s">
        <v>1613</v>
      </c>
      <c r="CL144" s="10" t="str">
        <f t="shared" si="178"/>
        <v>2025EM1100141-MDSDF404</v>
      </c>
      <c r="CM144" s="61" t="str">
        <f t="shared" si="179"/>
        <v>0 missed</v>
      </c>
      <c r="CN144" s="61" t="str">
        <f t="shared" si="180"/>
        <v>0 missed</v>
      </c>
      <c r="CO144" s="111">
        <f t="shared" si="181"/>
        <v>2</v>
      </c>
      <c r="CP144" s="111">
        <f t="shared" si="182"/>
        <v>1</v>
      </c>
      <c r="CQ144" s="9">
        <f t="shared" si="183"/>
        <v>1</v>
      </c>
      <c r="CR144" s="9">
        <f t="shared" si="184"/>
        <v>1</v>
      </c>
      <c r="CS144" s="61" t="str">
        <f t="shared" si="185"/>
        <v>0 missed</v>
      </c>
      <c r="CT144" s="111">
        <f t="shared" si="186"/>
        <v>3</v>
      </c>
      <c r="CU144" s="10">
        <f t="shared" si="187"/>
        <v>1</v>
      </c>
      <c r="CV144" s="10" t="str">
        <f t="shared" si="188"/>
        <v>Q-2 A-1 || Q Total-2, A Total-1</v>
      </c>
      <c r="CW144" s="111" t="str" cm="1">
        <f t="array" ref="CW144">IFERROR(INDEX('Attendance-Slot-1'!$Q$2:$Q$1112,MATCH(1,('Attendance-Slot-1'!$A$2:$A$1112=$C144)*('Attendance-Slot-1'!$G$2:$G$1112=CW$2),0)),"No Data")</f>
        <v>No Data</v>
      </c>
      <c r="CX144" s="111" t="str" cm="1">
        <f t="array" ref="CX144">IFERROR(INDEX('Attendance-Slot-2'!$Q$2:$Q$2595,MATCH(1,('Attendance-Slot-2'!$A$2:$A$2595=$C144)*('Attendance-Slot-2'!$G$2:$G$2595=CW$2),0)),"No Data")</f>
        <v>P-S2_Onsite</v>
      </c>
      <c r="CY144" s="136">
        <f>VLOOKUP($CL144,'Written Exam Marks'!$H:$Q,10,FALSE)</f>
        <v>24.5</v>
      </c>
      <c r="CZ144" s="136">
        <f>VLOOKUP($CL144,'Written Exam Marks'!$H:$Q,9,FALSE)</f>
        <v>40</v>
      </c>
      <c r="DA144" s="111" t="str">
        <f t="shared" si="189"/>
        <v>Present</v>
      </c>
      <c r="DB144" s="111" t="str">
        <f t="shared" si="190"/>
        <v>P-S2_Onsite</v>
      </c>
      <c r="DC144" s="148">
        <v>7</v>
      </c>
      <c r="DD144" s="148">
        <v>7.75</v>
      </c>
      <c r="DE144" s="148">
        <v>9</v>
      </c>
      <c r="DF144" s="148">
        <v>18</v>
      </c>
      <c r="DG144" s="148">
        <v>18</v>
      </c>
      <c r="DH144" s="148">
        <v>59.75</v>
      </c>
      <c r="DI144" s="148">
        <v>65</v>
      </c>
      <c r="DJ144" s="66" t="s">
        <v>7351</v>
      </c>
      <c r="DK144" s="66" t="s">
        <v>1631</v>
      </c>
      <c r="DL144" s="68" t="str">
        <f t="shared" si="191"/>
        <v>2025EM1100141-MDSDF406</v>
      </c>
      <c r="DM144" s="66" t="str">
        <f t="shared" si="192"/>
        <v>0 missed</v>
      </c>
      <c r="DN144" s="66" t="str">
        <f t="shared" si="193"/>
        <v>0 missed</v>
      </c>
      <c r="DO144" s="62">
        <f t="shared" si="194"/>
        <v>3</v>
      </c>
      <c r="DP144" s="62">
        <f t="shared" si="195"/>
        <v>2</v>
      </c>
      <c r="DQ144" s="67">
        <f t="shared" si="196"/>
        <v>1</v>
      </c>
      <c r="DR144" s="67">
        <f t="shared" si="197"/>
        <v>1</v>
      </c>
      <c r="DS144" s="66" t="str">
        <f t="shared" si="198"/>
        <v>0 missed</v>
      </c>
      <c r="DT144" s="62">
        <f t="shared" si="199"/>
        <v>5</v>
      </c>
      <c r="DU144" s="68">
        <f t="shared" si="200"/>
        <v>1</v>
      </c>
      <c r="DV144" s="68" t="str">
        <f t="shared" si="201"/>
        <v>Q-3 A-2 || Q Total-3, A Total-2</v>
      </c>
      <c r="DW144" s="62" t="str" cm="1">
        <f t="array" ref="DW144">IFERROR(INDEX('Attendance-Slot-1'!$Q$2:$Q$1112,MATCH(1,('Attendance-Slot-1'!$A$2:$A$1112=$C144)*('Attendance-Slot-1'!$G$2:$G$1112=DW$2),0)),"No Data")</f>
        <v>No Data</v>
      </c>
      <c r="DX144" s="62" t="str" cm="1">
        <f t="array" ref="DX144">IFERROR(INDEX('Attendance-Slot-2'!$Q$2:$Q$2595,MATCH(1,('Attendance-Slot-2'!$A$2:$A$2595=$C144)*('Attendance-Slot-2'!$G$2:$G$2595=DW$2),0)),"No Data")</f>
        <v>P-S2_Onsite</v>
      </c>
      <c r="DY144" s="137">
        <f>VLOOKUP($DL144,'Written Exam Marks'!$H:$Q,10,FALSE)</f>
        <v>25</v>
      </c>
      <c r="DZ144" s="137">
        <f>VLOOKUP($DL144,'Written Exam Marks'!$H:$Q,9,FALSE)</f>
        <v>35</v>
      </c>
      <c r="EA144" s="62" t="str">
        <f t="shared" si="202"/>
        <v>Present</v>
      </c>
      <c r="EB144" s="62" t="str">
        <f t="shared" si="203"/>
        <v>P-S2_Onsite</v>
      </c>
      <c r="EC144" s="114" t="str">
        <f t="shared" si="140"/>
        <v>P-0, 
A-0, 
No Data-5</v>
      </c>
      <c r="ED144" s="114" t="str">
        <f t="shared" si="141"/>
        <v>P-5, 
A-0, 
No Data-0</v>
      </c>
      <c r="EE144" s="114" t="str">
        <f t="shared" si="204"/>
        <v>P-S2_Onsite</v>
      </c>
      <c r="EF144" s="114" t="str">
        <f t="shared" si="205"/>
        <v>P-S2_Onsite</v>
      </c>
      <c r="EG144" s="114" t="str">
        <f t="shared" si="206"/>
        <v>P-S2_Onsite</v>
      </c>
      <c r="EH144" s="114" t="str">
        <f t="shared" si="207"/>
        <v>P-S2_Onsite</v>
      </c>
      <c r="EI144" s="114" t="str">
        <f t="shared" si="208"/>
        <v>P-S2_Onsite</v>
      </c>
      <c r="EJ144" s="114" t="str">
        <f t="shared" si="209"/>
        <v>P-5, A-0, No Data-0</v>
      </c>
      <c r="EK144" s="114" t="s">
        <v>10453</v>
      </c>
      <c r="EL144" s="114">
        <v>29.5</v>
      </c>
      <c r="EM144" s="114">
        <v>10</v>
      </c>
      <c r="EN144" s="114">
        <v>53</v>
      </c>
      <c r="EO144" s="114">
        <v>92.5</v>
      </c>
      <c r="EP144" s="114" t="s">
        <v>7217</v>
      </c>
      <c r="EQ144" s="114" t="s">
        <v>1054</v>
      </c>
      <c r="ER144" s="114" t="s">
        <v>3922</v>
      </c>
      <c r="ES144" s="114"/>
      <c r="ET144" s="30" t="s">
        <v>3922</v>
      </c>
    </row>
    <row r="145" spans="1:150" x14ac:dyDescent="0.25">
      <c r="A145" s="114">
        <v>142</v>
      </c>
      <c r="B145" s="114" t="s">
        <v>7224</v>
      </c>
      <c r="C145" s="80" t="s">
        <v>2141</v>
      </c>
      <c r="D145" s="30" t="s">
        <v>2142</v>
      </c>
      <c r="E145" s="30" t="s">
        <v>2143</v>
      </c>
      <c r="F145" s="33" t="s">
        <v>7201</v>
      </c>
      <c r="G145" s="30" t="s">
        <v>2144</v>
      </c>
      <c r="H145" s="143">
        <v>14</v>
      </c>
      <c r="I145" s="143">
        <v>15</v>
      </c>
      <c r="J145" s="143">
        <v>18</v>
      </c>
      <c r="K145" s="143">
        <v>15</v>
      </c>
      <c r="L145" s="143">
        <v>62</v>
      </c>
      <c r="M145" s="143">
        <v>65</v>
      </c>
      <c r="N145" s="40" t="s">
        <v>7314</v>
      </c>
      <c r="O145" s="40" t="s">
        <v>1593</v>
      </c>
      <c r="P145" s="13" t="str">
        <f t="shared" si="142"/>
        <v>2025EM1100142-MDSDF401</v>
      </c>
      <c r="Q145" s="40" t="str">
        <f t="shared" si="143"/>
        <v>0 missed</v>
      </c>
      <c r="R145" s="40" t="str">
        <f t="shared" si="144"/>
        <v>0 missed</v>
      </c>
      <c r="S145" s="40">
        <f t="shared" si="145"/>
        <v>3</v>
      </c>
      <c r="T145" s="40">
        <f t="shared" si="146"/>
        <v>1</v>
      </c>
      <c r="U145" s="41">
        <f t="shared" si="147"/>
        <v>1</v>
      </c>
      <c r="V145" s="41">
        <f t="shared" si="148"/>
        <v>1</v>
      </c>
      <c r="W145" s="40" t="str">
        <f t="shared" si="149"/>
        <v>0 missed</v>
      </c>
      <c r="X145" s="113">
        <f t="shared" si="150"/>
        <v>4</v>
      </c>
      <c r="Y145" s="13">
        <f t="shared" si="151"/>
        <v>1</v>
      </c>
      <c r="Z145" s="13" t="str">
        <f t="shared" si="152"/>
        <v>Q-3 A-1 || Q Total-3, A Total-1</v>
      </c>
      <c r="AA145" s="113" t="str" cm="1">
        <f t="array" ref="AA145">IFERROR(INDEX('Attendance-Slot-1'!$Q$2:$Q$1112,MATCH(1,('Attendance-Slot-1'!$A$2:$A$1112=$C145)*('Attendance-Slot-1'!$G$2:$G$1112=AA$2),0)),"No Data")</f>
        <v>No Data</v>
      </c>
      <c r="AB145" s="113" t="str" cm="1">
        <f t="array" ref="AB145">IFERROR(INDEX('Attendance-Slot-2'!$Q$2:$Q$2595,MATCH(1,('Attendance-Slot-2'!$A$2:$A$2595=$C145)*('Attendance-Slot-2'!$G$2:$G$2595=AA$2),0)),"No Data")</f>
        <v>P-S2_Onsite</v>
      </c>
      <c r="AC145" s="133">
        <f>VLOOKUP($P145,'Written Exam Marks'!$H:$Q,10,FALSE)</f>
        <v>28.5</v>
      </c>
      <c r="AD145" s="133">
        <f>VLOOKUP($P145,'Written Exam Marks'!$H:$Q,9,FALSE)</f>
        <v>35</v>
      </c>
      <c r="AE145" s="113" t="str">
        <f t="shared" si="153"/>
        <v>Present</v>
      </c>
      <c r="AF145" s="113" t="str">
        <f t="shared" si="154"/>
        <v>P-S2_Onsite</v>
      </c>
      <c r="AG145" s="146">
        <v>9.5</v>
      </c>
      <c r="AH145" s="146">
        <v>8.5</v>
      </c>
      <c r="AI145" s="146">
        <v>9</v>
      </c>
      <c r="AJ145" s="146">
        <v>10</v>
      </c>
      <c r="AK145" s="146">
        <v>10</v>
      </c>
      <c r="AL145" s="146">
        <v>8</v>
      </c>
      <c r="AM145" s="146">
        <v>55</v>
      </c>
      <c r="AN145" s="146">
        <v>60</v>
      </c>
      <c r="AO145" s="43" t="s">
        <v>7336</v>
      </c>
      <c r="AP145" s="43" t="s">
        <v>1598</v>
      </c>
      <c r="AQ145" s="50" t="str">
        <f t="shared" si="155"/>
        <v>2025EM1100142-MDSDF402</v>
      </c>
      <c r="AR145" s="43" t="str">
        <f t="shared" si="156"/>
        <v>0 missed</v>
      </c>
      <c r="AS145" s="47" t="s">
        <v>7342</v>
      </c>
      <c r="AT145" s="43">
        <f t="shared" si="157"/>
        <v>6</v>
      </c>
      <c r="AU145" s="48" t="s">
        <v>7342</v>
      </c>
      <c r="AV145" s="49">
        <f t="shared" si="158"/>
        <v>1</v>
      </c>
      <c r="AW145" s="48" t="s">
        <v>7342</v>
      </c>
      <c r="AX145" s="43" t="str">
        <f t="shared" si="159"/>
        <v>0 missed</v>
      </c>
      <c r="AY145" s="42">
        <f t="shared" si="160"/>
        <v>6</v>
      </c>
      <c r="AZ145" s="50">
        <f t="shared" si="161"/>
        <v>1</v>
      </c>
      <c r="BA145" s="50" t="str">
        <f t="shared" si="162"/>
        <v>Q-6 A-- || Q Total-6, A Total-0</v>
      </c>
      <c r="BB145" s="42" t="str" cm="1">
        <f t="array" ref="BB145">IFERROR(INDEX('Attendance-Slot-1'!$Q$2:$Q$1112,MATCH(1,('Attendance-Slot-1'!$A$2:$A$1112=$C145)*('Attendance-Slot-1'!$G$2:$G$1112=BB$2),0)),"No Data")</f>
        <v>P-S1_Onsite</v>
      </c>
      <c r="BC145" s="42" t="str" cm="1">
        <f t="array" ref="BC145">IFERROR(INDEX('Attendance-Slot-2'!$Q$2:$Q$2595,MATCH(1,('Attendance-Slot-2'!$A$2:$A$2595=$C145)*('Attendance-Slot-2'!$G$2:$G$2595=BB$2),0)),"No Data")</f>
        <v>No Data</v>
      </c>
      <c r="BD145" s="134">
        <f>VLOOKUP($AQ145,'Written Exam Marks'!$H:$Q,10,FALSE)</f>
        <v>30</v>
      </c>
      <c r="BE145" s="134">
        <f>VLOOKUP($AQ145,'Written Exam Marks'!$H:$Q,9,FALSE)</f>
        <v>40</v>
      </c>
      <c r="BF145" s="42" t="str">
        <f t="shared" si="163"/>
        <v>Present</v>
      </c>
      <c r="BG145" s="42" t="str">
        <f t="shared" si="164"/>
        <v>P-S1_Onsite</v>
      </c>
      <c r="BH145" s="147">
        <v>18</v>
      </c>
      <c r="BI145" s="147">
        <v>23</v>
      </c>
      <c r="BJ145" s="147">
        <v>41</v>
      </c>
      <c r="BK145" s="147">
        <v>60</v>
      </c>
      <c r="BL145" s="52" t="s">
        <v>3697</v>
      </c>
      <c r="BM145" s="52" t="s">
        <v>1606</v>
      </c>
      <c r="BN145" s="57" t="str">
        <f t="shared" si="165"/>
        <v>2025EM1100142-MDSDF403</v>
      </c>
      <c r="BO145" s="52" t="str">
        <f t="shared" si="166"/>
        <v>0 missed</v>
      </c>
      <c r="BP145" s="52" t="str">
        <f t="shared" si="167"/>
        <v>0 missed</v>
      </c>
      <c r="BQ145" s="52">
        <f t="shared" si="168"/>
        <v>1</v>
      </c>
      <c r="BR145" s="52">
        <f t="shared" si="169"/>
        <v>1</v>
      </c>
      <c r="BS145" s="56">
        <f t="shared" si="170"/>
        <v>1</v>
      </c>
      <c r="BT145" s="56">
        <f t="shared" si="171"/>
        <v>1</v>
      </c>
      <c r="BU145" s="52" t="str">
        <f t="shared" si="172"/>
        <v>0 missed</v>
      </c>
      <c r="BV145" s="51">
        <f t="shared" si="173"/>
        <v>2</v>
      </c>
      <c r="BW145" s="57">
        <f t="shared" si="174"/>
        <v>1</v>
      </c>
      <c r="BX145" s="57" t="str">
        <f t="shared" si="175"/>
        <v>Q-1 A-1 || Q Total-1, A Total-1</v>
      </c>
      <c r="BY145" s="51" t="str" cm="1">
        <f t="array" ref="BY145">IFERROR(INDEX('Attendance-Slot-1'!$Q$2:$Q$1112,MATCH(1,('Attendance-Slot-1'!$A$2:$A$1112=$C145)*('Attendance-Slot-1'!$G$2:$G$1112=BY$2),0)),"No Data")</f>
        <v>P-S1_Onsite</v>
      </c>
      <c r="BZ145" s="51" t="str" cm="1">
        <f t="array" ref="BZ145">IFERROR(INDEX('Attendance-Slot-2'!$Q$2:$Q$2595,MATCH(1,('Attendance-Slot-2'!$A$2:$A$2595=$C145)*('Attendance-Slot-2'!$G$2:$G$2595=BY$2),0)),"No Data")</f>
        <v>No Data</v>
      </c>
      <c r="CA145" s="135">
        <f>VLOOKUP($BN145,'Written Exam Marks'!$H:$Q,10,FALSE)</f>
        <v>33</v>
      </c>
      <c r="CB145" s="135">
        <f>VLOOKUP($BN145,'Written Exam Marks'!$H:$Q,9,FALSE)</f>
        <v>40</v>
      </c>
      <c r="CC145" s="51" t="str">
        <f t="shared" si="176"/>
        <v>Present</v>
      </c>
      <c r="CD145" s="51" t="str">
        <f t="shared" si="177"/>
        <v>P-S1_Onsite</v>
      </c>
      <c r="CE145" s="29">
        <v>17</v>
      </c>
      <c r="CF145" s="29">
        <v>19</v>
      </c>
      <c r="CG145" s="29">
        <v>18</v>
      </c>
      <c r="CH145" s="29">
        <v>54</v>
      </c>
      <c r="CI145" s="29">
        <v>60</v>
      </c>
      <c r="CJ145" s="61" t="s">
        <v>7343</v>
      </c>
      <c r="CK145" s="61" t="s">
        <v>1613</v>
      </c>
      <c r="CL145" s="10" t="str">
        <f t="shared" si="178"/>
        <v>2025EM1100142-MDSDF404</v>
      </c>
      <c r="CM145" s="61" t="str">
        <f t="shared" si="179"/>
        <v>0 missed</v>
      </c>
      <c r="CN145" s="61" t="str">
        <f t="shared" si="180"/>
        <v>0 missed</v>
      </c>
      <c r="CO145" s="111">
        <f t="shared" si="181"/>
        <v>2</v>
      </c>
      <c r="CP145" s="111">
        <f t="shared" si="182"/>
        <v>1</v>
      </c>
      <c r="CQ145" s="9">
        <f t="shared" si="183"/>
        <v>1</v>
      </c>
      <c r="CR145" s="9">
        <f t="shared" si="184"/>
        <v>1</v>
      </c>
      <c r="CS145" s="61" t="str">
        <f t="shared" si="185"/>
        <v>0 missed</v>
      </c>
      <c r="CT145" s="111">
        <f t="shared" si="186"/>
        <v>3</v>
      </c>
      <c r="CU145" s="10">
        <f t="shared" si="187"/>
        <v>1</v>
      </c>
      <c r="CV145" s="10" t="str">
        <f t="shared" si="188"/>
        <v>Q-2 A-1 || Q Total-2, A Total-1</v>
      </c>
      <c r="CW145" s="111" t="str" cm="1">
        <f t="array" ref="CW145">IFERROR(INDEX('Attendance-Slot-1'!$Q$2:$Q$1112,MATCH(1,('Attendance-Slot-1'!$A$2:$A$1112=$C145)*('Attendance-Slot-1'!$G$2:$G$1112=CW$2),0)),"No Data")</f>
        <v>No Data</v>
      </c>
      <c r="CX145" s="111" t="str" cm="1">
        <f t="array" ref="CX145">IFERROR(INDEX('Attendance-Slot-2'!$Q$2:$Q$2595,MATCH(1,('Attendance-Slot-2'!$A$2:$A$2595=$C145)*('Attendance-Slot-2'!$G$2:$G$2595=CW$2),0)),"No Data")</f>
        <v>P-S2_Onsite</v>
      </c>
      <c r="CY145" s="136">
        <f>VLOOKUP($CL145,'Written Exam Marks'!$H:$Q,10,FALSE)</f>
        <v>24</v>
      </c>
      <c r="CZ145" s="136">
        <f>VLOOKUP($CL145,'Written Exam Marks'!$H:$Q,9,FALSE)</f>
        <v>40</v>
      </c>
      <c r="DA145" s="111" t="str">
        <f t="shared" si="189"/>
        <v>Present</v>
      </c>
      <c r="DB145" s="111" t="str">
        <f t="shared" si="190"/>
        <v>P-S2_Onsite</v>
      </c>
      <c r="DC145" s="148">
        <v>6</v>
      </c>
      <c r="DD145" s="148">
        <v>7.75</v>
      </c>
      <c r="DE145" s="148">
        <v>9</v>
      </c>
      <c r="DF145" s="148">
        <v>16</v>
      </c>
      <c r="DG145" s="148">
        <v>20</v>
      </c>
      <c r="DH145" s="148">
        <v>58.75</v>
      </c>
      <c r="DI145" s="148">
        <v>65</v>
      </c>
      <c r="DJ145" s="66" t="s">
        <v>7351</v>
      </c>
      <c r="DK145" s="66" t="s">
        <v>1631</v>
      </c>
      <c r="DL145" s="68" t="str">
        <f t="shared" si="191"/>
        <v>2025EM1100142-MDSDF406</v>
      </c>
      <c r="DM145" s="66" t="str">
        <f t="shared" si="192"/>
        <v>0 missed</v>
      </c>
      <c r="DN145" s="66" t="str">
        <f t="shared" si="193"/>
        <v>0 missed</v>
      </c>
      <c r="DO145" s="62">
        <f t="shared" si="194"/>
        <v>3</v>
      </c>
      <c r="DP145" s="62">
        <f t="shared" si="195"/>
        <v>2</v>
      </c>
      <c r="DQ145" s="67">
        <f t="shared" si="196"/>
        <v>1</v>
      </c>
      <c r="DR145" s="67">
        <f t="shared" si="197"/>
        <v>1</v>
      </c>
      <c r="DS145" s="66" t="str">
        <f t="shared" si="198"/>
        <v>0 missed</v>
      </c>
      <c r="DT145" s="62">
        <f t="shared" si="199"/>
        <v>5</v>
      </c>
      <c r="DU145" s="68">
        <f t="shared" si="200"/>
        <v>1</v>
      </c>
      <c r="DV145" s="68" t="str">
        <f t="shared" si="201"/>
        <v>Q-3 A-2 || Q Total-3, A Total-2</v>
      </c>
      <c r="DW145" s="62" t="str" cm="1">
        <f t="array" ref="DW145">IFERROR(INDEX('Attendance-Slot-1'!$Q$2:$Q$1112,MATCH(1,('Attendance-Slot-1'!$A$2:$A$1112=$C145)*('Attendance-Slot-1'!$G$2:$G$1112=DW$2),0)),"No Data")</f>
        <v>P-S1_Onsite</v>
      </c>
      <c r="DX145" s="62" t="str" cm="1">
        <f t="array" ref="DX145">IFERROR(INDEX('Attendance-Slot-2'!$Q$2:$Q$2595,MATCH(1,('Attendance-Slot-2'!$A$2:$A$2595=$C145)*('Attendance-Slot-2'!$G$2:$G$2595=DW$2),0)),"No Data")</f>
        <v>No Data</v>
      </c>
      <c r="DY145" s="137">
        <f>VLOOKUP($DL145,'Written Exam Marks'!$H:$Q,10,FALSE)</f>
        <v>25</v>
      </c>
      <c r="DZ145" s="137">
        <f>VLOOKUP($DL145,'Written Exam Marks'!$H:$Q,9,FALSE)</f>
        <v>35</v>
      </c>
      <c r="EA145" s="62" t="str">
        <f t="shared" si="202"/>
        <v>Present</v>
      </c>
      <c r="EB145" s="62" t="str">
        <f t="shared" si="203"/>
        <v>P-S1_Onsite</v>
      </c>
      <c r="EC145" s="114" t="str">
        <f t="shared" si="140"/>
        <v>P-3, 
A-0, 
No Data-2</v>
      </c>
      <c r="ED145" s="114" t="str">
        <f t="shared" si="141"/>
        <v>P-2, 
A-0, 
No Data-3</v>
      </c>
      <c r="EE145" s="114" t="str">
        <f t="shared" si="204"/>
        <v>P-S2_Onsite</v>
      </c>
      <c r="EF145" s="114" t="str">
        <f t="shared" si="205"/>
        <v>P-S1_Onsite</v>
      </c>
      <c r="EG145" s="114" t="str">
        <f t="shared" si="206"/>
        <v>P-S1_Onsite</v>
      </c>
      <c r="EH145" s="114" t="str">
        <f t="shared" si="207"/>
        <v>P-S2_Onsite</v>
      </c>
      <c r="EI145" s="114" t="str">
        <f t="shared" si="208"/>
        <v>P-S1_Onsite</v>
      </c>
      <c r="EJ145" s="114" t="str">
        <f t="shared" si="209"/>
        <v>P-5, A-0, No Data-0</v>
      </c>
      <c r="EK145" s="114" t="s">
        <v>10453</v>
      </c>
      <c r="EL145" s="114">
        <v>28</v>
      </c>
      <c r="EM145" s="114">
        <v>10</v>
      </c>
      <c r="EN145" s="114">
        <v>45</v>
      </c>
      <c r="EO145" s="114">
        <v>83</v>
      </c>
      <c r="EP145" s="114" t="s">
        <v>7217</v>
      </c>
      <c r="EQ145" s="114" t="s">
        <v>1054</v>
      </c>
      <c r="ER145" s="114" t="s">
        <v>2141</v>
      </c>
      <c r="ES145" s="114"/>
      <c r="ET145" s="30" t="s">
        <v>2141</v>
      </c>
    </row>
    <row r="146" spans="1:150" x14ac:dyDescent="0.25">
      <c r="A146" s="114">
        <v>143</v>
      </c>
      <c r="B146" s="114" t="s">
        <v>7224</v>
      </c>
      <c r="C146" s="80" t="s">
        <v>2148</v>
      </c>
      <c r="D146" s="30" t="s">
        <v>2149</v>
      </c>
      <c r="E146" s="30" t="s">
        <v>2150</v>
      </c>
      <c r="F146" s="33" t="s">
        <v>7201</v>
      </c>
      <c r="G146" s="30" t="s">
        <v>2151</v>
      </c>
      <c r="H146" s="143">
        <v>15</v>
      </c>
      <c r="I146" s="143">
        <v>15</v>
      </c>
      <c r="J146" s="143">
        <v>16</v>
      </c>
      <c r="K146" s="143">
        <v>15</v>
      </c>
      <c r="L146" s="143">
        <v>61</v>
      </c>
      <c r="M146" s="143">
        <v>65</v>
      </c>
      <c r="N146" s="40" t="s">
        <v>7314</v>
      </c>
      <c r="O146" s="40" t="s">
        <v>1593</v>
      </c>
      <c r="P146" s="13" t="str">
        <f t="shared" si="142"/>
        <v>2025EM1100143-MDSDF401</v>
      </c>
      <c r="Q146" s="40" t="str">
        <f t="shared" si="143"/>
        <v>0 missed</v>
      </c>
      <c r="R146" s="40" t="str">
        <f t="shared" si="144"/>
        <v>0 missed</v>
      </c>
      <c r="S146" s="40">
        <f t="shared" si="145"/>
        <v>3</v>
      </c>
      <c r="T146" s="40">
        <f t="shared" si="146"/>
        <v>1</v>
      </c>
      <c r="U146" s="41">
        <f t="shared" si="147"/>
        <v>1</v>
      </c>
      <c r="V146" s="41">
        <f t="shared" si="148"/>
        <v>1</v>
      </c>
      <c r="W146" s="40" t="str">
        <f t="shared" si="149"/>
        <v>0 missed</v>
      </c>
      <c r="X146" s="113">
        <f t="shared" si="150"/>
        <v>4</v>
      </c>
      <c r="Y146" s="13">
        <f t="shared" si="151"/>
        <v>1</v>
      </c>
      <c r="Z146" s="13" t="str">
        <f t="shared" si="152"/>
        <v>Q-3 A-1 || Q Total-3, A Total-1</v>
      </c>
      <c r="AA146" s="113" t="str" cm="1">
        <f t="array" ref="AA146">IFERROR(INDEX('Attendance-Slot-1'!$Q$2:$Q$1112,MATCH(1,('Attendance-Slot-1'!$A$2:$A$1112=$C146)*('Attendance-Slot-1'!$G$2:$G$1112=AA$2),0)),"No Data")</f>
        <v>No Data</v>
      </c>
      <c r="AB146" s="113" t="str" cm="1">
        <f t="array" ref="AB146">IFERROR(INDEX('Attendance-Slot-2'!$Q$2:$Q$2595,MATCH(1,('Attendance-Slot-2'!$A$2:$A$2595=$C146)*('Attendance-Slot-2'!$G$2:$G$2595=AA$2),0)),"No Data")</f>
        <v>P-S2_Onsite</v>
      </c>
      <c r="AC146" s="133">
        <f>VLOOKUP($P146,'Written Exam Marks'!$H:$Q,10,FALSE)</f>
        <v>20.5</v>
      </c>
      <c r="AD146" s="133">
        <f>VLOOKUP($P146,'Written Exam Marks'!$H:$Q,9,FALSE)</f>
        <v>35</v>
      </c>
      <c r="AE146" s="113" t="str">
        <f t="shared" si="153"/>
        <v>Present</v>
      </c>
      <c r="AF146" s="113" t="str">
        <f t="shared" si="154"/>
        <v>P-S2_Onsite</v>
      </c>
      <c r="AG146" s="146">
        <v>9.5</v>
      </c>
      <c r="AH146" s="146">
        <v>9</v>
      </c>
      <c r="AI146" s="146">
        <v>10</v>
      </c>
      <c r="AJ146" s="146">
        <v>10</v>
      </c>
      <c r="AK146" s="146">
        <v>10</v>
      </c>
      <c r="AL146" s="146">
        <v>10</v>
      </c>
      <c r="AM146" s="146">
        <v>58.5</v>
      </c>
      <c r="AN146" s="146">
        <v>60</v>
      </c>
      <c r="AO146" s="43" t="s">
        <v>7336</v>
      </c>
      <c r="AP146" s="43" t="s">
        <v>1598</v>
      </c>
      <c r="AQ146" s="50" t="str">
        <f t="shared" si="155"/>
        <v>2025EM1100143-MDSDF402</v>
      </c>
      <c r="AR146" s="43" t="str">
        <f t="shared" si="156"/>
        <v>0 missed</v>
      </c>
      <c r="AS146" s="47" t="s">
        <v>7342</v>
      </c>
      <c r="AT146" s="43">
        <f t="shared" si="157"/>
        <v>6</v>
      </c>
      <c r="AU146" s="48" t="s">
        <v>7342</v>
      </c>
      <c r="AV146" s="49">
        <f t="shared" si="158"/>
        <v>1</v>
      </c>
      <c r="AW146" s="48" t="s">
        <v>7342</v>
      </c>
      <c r="AX146" s="43" t="str">
        <f t="shared" si="159"/>
        <v>0 missed</v>
      </c>
      <c r="AY146" s="42">
        <f t="shared" si="160"/>
        <v>6</v>
      </c>
      <c r="AZ146" s="50">
        <f t="shared" si="161"/>
        <v>1</v>
      </c>
      <c r="BA146" s="50" t="str">
        <f t="shared" si="162"/>
        <v>Q-6 A-- || Q Total-6, A Total-0</v>
      </c>
      <c r="BB146" s="42" t="str" cm="1">
        <f t="array" ref="BB146">IFERROR(INDEX('Attendance-Slot-1'!$Q$2:$Q$1112,MATCH(1,('Attendance-Slot-1'!$A$2:$A$1112=$C146)*('Attendance-Slot-1'!$G$2:$G$1112=BB$2),0)),"No Data")</f>
        <v>P-S1_Onsite</v>
      </c>
      <c r="BC146" s="42" t="str" cm="1">
        <f t="array" ref="BC146">IFERROR(INDEX('Attendance-Slot-2'!$Q$2:$Q$2595,MATCH(1,('Attendance-Slot-2'!$A$2:$A$2595=$C146)*('Attendance-Slot-2'!$G$2:$G$2595=BB$2),0)),"No Data")</f>
        <v>No Data</v>
      </c>
      <c r="BD146" s="134">
        <f>VLOOKUP($AQ146,'Written Exam Marks'!$H:$Q,10,FALSE)</f>
        <v>30</v>
      </c>
      <c r="BE146" s="134">
        <f>VLOOKUP($AQ146,'Written Exam Marks'!$H:$Q,9,FALSE)</f>
        <v>40</v>
      </c>
      <c r="BF146" s="42" t="str">
        <f t="shared" si="163"/>
        <v>Present</v>
      </c>
      <c r="BG146" s="42" t="str">
        <f t="shared" si="164"/>
        <v>P-S1_Onsite</v>
      </c>
      <c r="BH146" s="147">
        <v>19</v>
      </c>
      <c r="BI146" s="147">
        <v>33</v>
      </c>
      <c r="BJ146" s="147">
        <v>52</v>
      </c>
      <c r="BK146" s="147">
        <v>60</v>
      </c>
      <c r="BL146" s="52" t="s">
        <v>3697</v>
      </c>
      <c r="BM146" s="52" t="s">
        <v>1606</v>
      </c>
      <c r="BN146" s="57" t="str">
        <f t="shared" si="165"/>
        <v>2025EM1100143-MDSDF403</v>
      </c>
      <c r="BO146" s="52" t="str">
        <f t="shared" si="166"/>
        <v>0 missed</v>
      </c>
      <c r="BP146" s="52" t="str">
        <f t="shared" si="167"/>
        <v>0 missed</v>
      </c>
      <c r="BQ146" s="52">
        <f t="shared" si="168"/>
        <v>1</v>
      </c>
      <c r="BR146" s="52">
        <f t="shared" si="169"/>
        <v>1</v>
      </c>
      <c r="BS146" s="56">
        <f t="shared" si="170"/>
        <v>1</v>
      </c>
      <c r="BT146" s="56">
        <f t="shared" si="171"/>
        <v>1</v>
      </c>
      <c r="BU146" s="52" t="str">
        <f t="shared" si="172"/>
        <v>0 missed</v>
      </c>
      <c r="BV146" s="51">
        <f t="shared" si="173"/>
        <v>2</v>
      </c>
      <c r="BW146" s="57">
        <f t="shared" si="174"/>
        <v>1</v>
      </c>
      <c r="BX146" s="57" t="str">
        <f t="shared" si="175"/>
        <v>Q-1 A-1 || Q Total-1, A Total-1</v>
      </c>
      <c r="BY146" s="51" t="str" cm="1">
        <f t="array" ref="BY146">IFERROR(INDEX('Attendance-Slot-1'!$Q$2:$Q$1112,MATCH(1,('Attendance-Slot-1'!$A$2:$A$1112=$C146)*('Attendance-Slot-1'!$G$2:$G$1112=BY$2),0)),"No Data")</f>
        <v>P-S1_Onsite</v>
      </c>
      <c r="BZ146" s="51" t="str" cm="1">
        <f t="array" ref="BZ146">IFERROR(INDEX('Attendance-Slot-2'!$Q$2:$Q$2595,MATCH(1,('Attendance-Slot-2'!$A$2:$A$2595=$C146)*('Attendance-Slot-2'!$G$2:$G$2595=BY$2),0)),"No Data")</f>
        <v>No Data</v>
      </c>
      <c r="CA146" s="135">
        <f>VLOOKUP($BN146,'Written Exam Marks'!$H:$Q,10,FALSE)</f>
        <v>33.5</v>
      </c>
      <c r="CB146" s="135">
        <f>VLOOKUP($BN146,'Written Exam Marks'!$H:$Q,9,FALSE)</f>
        <v>40</v>
      </c>
      <c r="CC146" s="51" t="str">
        <f t="shared" si="176"/>
        <v>Present</v>
      </c>
      <c r="CD146" s="51" t="str">
        <f t="shared" si="177"/>
        <v>P-S1_Onsite</v>
      </c>
      <c r="CE146" s="29">
        <v>18</v>
      </c>
      <c r="CF146" s="29">
        <v>20</v>
      </c>
      <c r="CG146" s="29">
        <v>19</v>
      </c>
      <c r="CH146" s="29">
        <v>57</v>
      </c>
      <c r="CI146" s="29">
        <v>60</v>
      </c>
      <c r="CJ146" s="61" t="s">
        <v>7343</v>
      </c>
      <c r="CK146" s="61" t="s">
        <v>1613</v>
      </c>
      <c r="CL146" s="10" t="str">
        <f t="shared" si="178"/>
        <v>2025EM1100143-MDSDF404</v>
      </c>
      <c r="CM146" s="61" t="str">
        <f t="shared" si="179"/>
        <v>0 missed</v>
      </c>
      <c r="CN146" s="61" t="str">
        <f t="shared" si="180"/>
        <v>0 missed</v>
      </c>
      <c r="CO146" s="111">
        <f t="shared" si="181"/>
        <v>2</v>
      </c>
      <c r="CP146" s="111">
        <f t="shared" si="182"/>
        <v>1</v>
      </c>
      <c r="CQ146" s="9">
        <f t="shared" si="183"/>
        <v>1</v>
      </c>
      <c r="CR146" s="9">
        <f t="shared" si="184"/>
        <v>1</v>
      </c>
      <c r="CS146" s="61" t="str">
        <f t="shared" si="185"/>
        <v>0 missed</v>
      </c>
      <c r="CT146" s="111">
        <f t="shared" si="186"/>
        <v>3</v>
      </c>
      <c r="CU146" s="10">
        <f t="shared" si="187"/>
        <v>1</v>
      </c>
      <c r="CV146" s="10" t="str">
        <f t="shared" si="188"/>
        <v>Q-2 A-1 || Q Total-2, A Total-1</v>
      </c>
      <c r="CW146" s="111" t="str" cm="1">
        <f t="array" ref="CW146">IFERROR(INDEX('Attendance-Slot-1'!$Q$2:$Q$1112,MATCH(1,('Attendance-Slot-1'!$A$2:$A$1112=$C146)*('Attendance-Slot-1'!$G$2:$G$1112=CW$2),0)),"No Data")</f>
        <v>No Data</v>
      </c>
      <c r="CX146" s="111" t="str" cm="1">
        <f t="array" ref="CX146">IFERROR(INDEX('Attendance-Slot-2'!$Q$2:$Q$2595,MATCH(1,('Attendance-Slot-2'!$A$2:$A$2595=$C146)*('Attendance-Slot-2'!$G$2:$G$2595=CW$2),0)),"No Data")</f>
        <v>P-S2_Onsite</v>
      </c>
      <c r="CY146" s="136">
        <f>VLOOKUP($CL146,'Written Exam Marks'!$H:$Q,10,FALSE)</f>
        <v>28</v>
      </c>
      <c r="CZ146" s="136">
        <f>VLOOKUP($CL146,'Written Exam Marks'!$H:$Q,9,FALSE)</f>
        <v>40</v>
      </c>
      <c r="DA146" s="111" t="str">
        <f t="shared" si="189"/>
        <v>Present</v>
      </c>
      <c r="DB146" s="111" t="str">
        <f t="shared" si="190"/>
        <v>P-S2_Onsite</v>
      </c>
      <c r="DC146" s="148">
        <v>5.5</v>
      </c>
      <c r="DD146" s="148">
        <v>7.375</v>
      </c>
      <c r="DE146" s="148">
        <v>8</v>
      </c>
      <c r="DF146" s="148">
        <v>13</v>
      </c>
      <c r="DG146" s="148">
        <v>19</v>
      </c>
      <c r="DH146" s="148">
        <v>52.875</v>
      </c>
      <c r="DI146" s="148">
        <v>65</v>
      </c>
      <c r="DJ146" s="66" t="s">
        <v>7351</v>
      </c>
      <c r="DK146" s="66" t="s">
        <v>1631</v>
      </c>
      <c r="DL146" s="68" t="str">
        <f t="shared" si="191"/>
        <v>2025EM1100143-MDSDF406</v>
      </c>
      <c r="DM146" s="66" t="str">
        <f t="shared" si="192"/>
        <v>0 missed</v>
      </c>
      <c r="DN146" s="66" t="str">
        <f t="shared" si="193"/>
        <v>0 missed</v>
      </c>
      <c r="DO146" s="62">
        <f t="shared" si="194"/>
        <v>3</v>
      </c>
      <c r="DP146" s="62">
        <f t="shared" si="195"/>
        <v>2</v>
      </c>
      <c r="DQ146" s="67">
        <f t="shared" si="196"/>
        <v>1</v>
      </c>
      <c r="DR146" s="67">
        <f t="shared" si="197"/>
        <v>1</v>
      </c>
      <c r="DS146" s="66" t="str">
        <f t="shared" si="198"/>
        <v>0 missed</v>
      </c>
      <c r="DT146" s="62">
        <f t="shared" si="199"/>
        <v>5</v>
      </c>
      <c r="DU146" s="68">
        <f t="shared" si="200"/>
        <v>1</v>
      </c>
      <c r="DV146" s="68" t="str">
        <f t="shared" si="201"/>
        <v>Q-3 A-2 || Q Total-3, A Total-2</v>
      </c>
      <c r="DW146" s="62" t="str" cm="1">
        <f t="array" ref="DW146">IFERROR(INDEX('Attendance-Slot-1'!$Q$2:$Q$1112,MATCH(1,('Attendance-Slot-1'!$A$2:$A$1112=$C146)*('Attendance-Slot-1'!$G$2:$G$1112=DW$2),0)),"No Data")</f>
        <v>No Data</v>
      </c>
      <c r="DX146" s="62" t="str" cm="1">
        <f t="array" ref="DX146">IFERROR(INDEX('Attendance-Slot-2'!$Q$2:$Q$2595,MATCH(1,('Attendance-Slot-2'!$A$2:$A$2595=$C146)*('Attendance-Slot-2'!$G$2:$G$2595=DW$2),0)),"No Data")</f>
        <v>P-S2_Onsite</v>
      </c>
      <c r="DY146" s="137">
        <f>VLOOKUP($DL146,'Written Exam Marks'!$H:$Q,10,FALSE)</f>
        <v>27</v>
      </c>
      <c r="DZ146" s="137">
        <f>VLOOKUP($DL146,'Written Exam Marks'!$H:$Q,9,FALSE)</f>
        <v>35</v>
      </c>
      <c r="EA146" s="62" t="str">
        <f t="shared" si="202"/>
        <v>Present</v>
      </c>
      <c r="EB146" s="62" t="str">
        <f t="shared" si="203"/>
        <v>P-S2_Onsite</v>
      </c>
      <c r="EC146" s="114" t="str">
        <f t="shared" si="140"/>
        <v>P-2, 
A-0, 
No Data-3</v>
      </c>
      <c r="ED146" s="114" t="str">
        <f t="shared" si="141"/>
        <v>P-3, 
A-0, 
No Data-2</v>
      </c>
      <c r="EE146" s="114" t="str">
        <f t="shared" si="204"/>
        <v>P-S2_Onsite</v>
      </c>
      <c r="EF146" s="114" t="str">
        <f t="shared" si="205"/>
        <v>P-S1_Onsite</v>
      </c>
      <c r="EG146" s="114" t="str">
        <f t="shared" si="206"/>
        <v>P-S1_Onsite</v>
      </c>
      <c r="EH146" s="114" t="str">
        <f t="shared" si="207"/>
        <v>P-S2_Onsite</v>
      </c>
      <c r="EI146" s="114" t="str">
        <f t="shared" si="208"/>
        <v>P-S2_Onsite</v>
      </c>
      <c r="EJ146" s="114" t="str">
        <f t="shared" si="209"/>
        <v>P-5, A-0, No Data-0</v>
      </c>
      <c r="EK146" s="114" t="s">
        <v>10453</v>
      </c>
      <c r="EL146" s="114">
        <v>28</v>
      </c>
      <c r="EM146" s="114">
        <v>9</v>
      </c>
      <c r="EN146" s="114">
        <v>57.5</v>
      </c>
      <c r="EO146" s="114">
        <v>94.5</v>
      </c>
      <c r="EP146" s="114" t="s">
        <v>7217</v>
      </c>
      <c r="EQ146" s="114" t="s">
        <v>1054</v>
      </c>
      <c r="ER146" s="114" t="s">
        <v>2148</v>
      </c>
      <c r="ES146" s="114"/>
      <c r="ET146" s="30" t="s">
        <v>2148</v>
      </c>
    </row>
    <row r="147" spans="1:150" x14ac:dyDescent="0.25">
      <c r="A147" s="114">
        <v>144</v>
      </c>
      <c r="B147" s="114" t="s">
        <v>7224</v>
      </c>
      <c r="C147" s="80" t="s">
        <v>2154</v>
      </c>
      <c r="D147" s="30" t="s">
        <v>2155</v>
      </c>
      <c r="E147" s="30" t="s">
        <v>2156</v>
      </c>
      <c r="F147" s="33" t="s">
        <v>7202</v>
      </c>
      <c r="G147" s="30" t="s">
        <v>2157</v>
      </c>
      <c r="H147" s="143">
        <v>14.333</v>
      </c>
      <c r="I147" s="143">
        <v>15</v>
      </c>
      <c r="J147" s="143">
        <v>16</v>
      </c>
      <c r="K147" s="143">
        <v>15</v>
      </c>
      <c r="L147" s="143">
        <v>60.332999999999998</v>
      </c>
      <c r="M147" s="143">
        <v>65</v>
      </c>
      <c r="N147" s="40" t="s">
        <v>7314</v>
      </c>
      <c r="O147" s="40" t="s">
        <v>1593</v>
      </c>
      <c r="P147" s="13" t="str">
        <f t="shared" si="142"/>
        <v>2025EM1100144-MDSDF401</v>
      </c>
      <c r="Q147" s="40" t="str">
        <f t="shared" si="143"/>
        <v>0 missed</v>
      </c>
      <c r="R147" s="40" t="str">
        <f t="shared" si="144"/>
        <v>0 missed</v>
      </c>
      <c r="S147" s="40">
        <f t="shared" si="145"/>
        <v>3</v>
      </c>
      <c r="T147" s="40">
        <f t="shared" si="146"/>
        <v>1</v>
      </c>
      <c r="U147" s="41">
        <f t="shared" si="147"/>
        <v>1</v>
      </c>
      <c r="V147" s="41">
        <f t="shared" si="148"/>
        <v>1</v>
      </c>
      <c r="W147" s="40" t="str">
        <f t="shared" si="149"/>
        <v>0 missed</v>
      </c>
      <c r="X147" s="113">
        <f t="shared" si="150"/>
        <v>4</v>
      </c>
      <c r="Y147" s="13">
        <f t="shared" si="151"/>
        <v>1</v>
      </c>
      <c r="Z147" s="13" t="str">
        <f t="shared" si="152"/>
        <v>Q-3 A-1 || Q Total-3, A Total-1</v>
      </c>
      <c r="AA147" s="113" t="str" cm="1">
        <f t="array" ref="AA147">IFERROR(INDEX('Attendance-Slot-1'!$Q$2:$Q$1112,MATCH(1,('Attendance-Slot-1'!$A$2:$A$1112=$C147)*('Attendance-Slot-1'!$G$2:$G$1112=AA$2),0)),"No Data")</f>
        <v>No Data</v>
      </c>
      <c r="AB147" s="113" t="str" cm="1">
        <f t="array" ref="AB147">IFERROR(INDEX('Attendance-Slot-2'!$Q$2:$Q$2595,MATCH(1,('Attendance-Slot-2'!$A$2:$A$2595=$C147)*('Attendance-Slot-2'!$G$2:$G$2595=AA$2),0)),"No Data")</f>
        <v>P-S2_Onsite</v>
      </c>
      <c r="AC147" s="133">
        <f>VLOOKUP($P147,'Written Exam Marks'!$H:$Q,10,FALSE)</f>
        <v>12</v>
      </c>
      <c r="AD147" s="133">
        <f>VLOOKUP($P147,'Written Exam Marks'!$H:$Q,9,FALSE)</f>
        <v>35</v>
      </c>
      <c r="AE147" s="113" t="str">
        <f t="shared" si="153"/>
        <v>Present</v>
      </c>
      <c r="AF147" s="113" t="str">
        <f t="shared" si="154"/>
        <v>P-S2_Onsite</v>
      </c>
      <c r="AG147" s="146">
        <v>9.5</v>
      </c>
      <c r="AH147" s="146">
        <v>9.5</v>
      </c>
      <c r="AI147" s="146">
        <v>10</v>
      </c>
      <c r="AJ147" s="146">
        <v>10</v>
      </c>
      <c r="AK147" s="146">
        <v>10</v>
      </c>
      <c r="AL147" s="146">
        <v>10</v>
      </c>
      <c r="AM147" s="146">
        <v>59</v>
      </c>
      <c r="AN147" s="146">
        <v>60</v>
      </c>
      <c r="AO147" s="43" t="s">
        <v>7336</v>
      </c>
      <c r="AP147" s="43" t="s">
        <v>1598</v>
      </c>
      <c r="AQ147" s="50" t="str">
        <f t="shared" si="155"/>
        <v>2025EM1100144-MDSDF402</v>
      </c>
      <c r="AR147" s="43" t="str">
        <f t="shared" si="156"/>
        <v>0 missed</v>
      </c>
      <c r="AS147" s="47" t="s">
        <v>7342</v>
      </c>
      <c r="AT147" s="43">
        <f t="shared" si="157"/>
        <v>6</v>
      </c>
      <c r="AU147" s="48" t="s">
        <v>7342</v>
      </c>
      <c r="AV147" s="49">
        <f t="shared" si="158"/>
        <v>1</v>
      </c>
      <c r="AW147" s="48" t="s">
        <v>7342</v>
      </c>
      <c r="AX147" s="43" t="str">
        <f t="shared" si="159"/>
        <v>0 missed</v>
      </c>
      <c r="AY147" s="42">
        <f t="shared" si="160"/>
        <v>6</v>
      </c>
      <c r="AZ147" s="50">
        <f t="shared" si="161"/>
        <v>1</v>
      </c>
      <c r="BA147" s="50" t="str">
        <f t="shared" si="162"/>
        <v>Q-6 A-- || Q Total-6, A Total-0</v>
      </c>
      <c r="BB147" s="42" t="str" cm="1">
        <f t="array" ref="BB147">IFERROR(INDEX('Attendance-Slot-1'!$Q$2:$Q$1112,MATCH(1,('Attendance-Slot-1'!$A$2:$A$1112=$C147)*('Attendance-Slot-1'!$G$2:$G$1112=BB$2),0)),"No Data")</f>
        <v>P-S1_Onsite</v>
      </c>
      <c r="BC147" s="42" t="str" cm="1">
        <f t="array" ref="BC147">IFERROR(INDEX('Attendance-Slot-2'!$Q$2:$Q$2595,MATCH(1,('Attendance-Slot-2'!$A$2:$A$2595=$C147)*('Attendance-Slot-2'!$G$2:$G$2595=BB$2),0)),"No Data")</f>
        <v>No Data</v>
      </c>
      <c r="BD147" s="134">
        <f>VLOOKUP($AQ147,'Written Exam Marks'!$H:$Q,10,FALSE)</f>
        <v>24</v>
      </c>
      <c r="BE147" s="134">
        <f>VLOOKUP($AQ147,'Written Exam Marks'!$H:$Q,9,FALSE)</f>
        <v>40</v>
      </c>
      <c r="BF147" s="42" t="str">
        <f t="shared" si="163"/>
        <v>Present</v>
      </c>
      <c r="BG147" s="42" t="str">
        <f t="shared" si="164"/>
        <v>P-S1_Onsite</v>
      </c>
      <c r="BH147" s="147">
        <v>19</v>
      </c>
      <c r="BI147" s="147">
        <v>21</v>
      </c>
      <c r="BJ147" s="147">
        <v>40</v>
      </c>
      <c r="BK147" s="147">
        <v>60</v>
      </c>
      <c r="BL147" s="52" t="s">
        <v>3697</v>
      </c>
      <c r="BM147" s="52" t="s">
        <v>1606</v>
      </c>
      <c r="BN147" s="57" t="str">
        <f t="shared" si="165"/>
        <v>2025EM1100144-MDSDF403</v>
      </c>
      <c r="BO147" s="52" t="str">
        <f t="shared" si="166"/>
        <v>0 missed</v>
      </c>
      <c r="BP147" s="52" t="str">
        <f t="shared" si="167"/>
        <v>0 missed</v>
      </c>
      <c r="BQ147" s="52">
        <f t="shared" si="168"/>
        <v>1</v>
      </c>
      <c r="BR147" s="52">
        <f t="shared" si="169"/>
        <v>1</v>
      </c>
      <c r="BS147" s="56">
        <f t="shared" si="170"/>
        <v>1</v>
      </c>
      <c r="BT147" s="56">
        <f t="shared" si="171"/>
        <v>1</v>
      </c>
      <c r="BU147" s="52" t="str">
        <f t="shared" si="172"/>
        <v>0 missed</v>
      </c>
      <c r="BV147" s="51">
        <f t="shared" si="173"/>
        <v>2</v>
      </c>
      <c r="BW147" s="57">
        <f t="shared" si="174"/>
        <v>1</v>
      </c>
      <c r="BX147" s="57" t="str">
        <f t="shared" si="175"/>
        <v>Q-1 A-1 || Q Total-1, A Total-1</v>
      </c>
      <c r="BY147" s="51" t="str" cm="1">
        <f t="array" ref="BY147">IFERROR(INDEX('Attendance-Slot-1'!$Q$2:$Q$1112,MATCH(1,('Attendance-Slot-1'!$A$2:$A$1112=$C147)*('Attendance-Slot-1'!$G$2:$G$1112=BY$2),0)),"No Data")</f>
        <v>P-S1_Onsite</v>
      </c>
      <c r="BZ147" s="51" t="str" cm="1">
        <f t="array" ref="BZ147">IFERROR(INDEX('Attendance-Slot-2'!$Q$2:$Q$2595,MATCH(1,('Attendance-Slot-2'!$A$2:$A$2595=$C147)*('Attendance-Slot-2'!$G$2:$G$2595=BY$2),0)),"No Data")</f>
        <v>No Data</v>
      </c>
      <c r="CA147" s="135">
        <f>VLOOKUP($BN147,'Written Exam Marks'!$H:$Q,10,FALSE)</f>
        <v>7</v>
      </c>
      <c r="CB147" s="135">
        <f>VLOOKUP($BN147,'Written Exam Marks'!$H:$Q,9,FALSE)</f>
        <v>40</v>
      </c>
      <c r="CC147" s="51" t="str">
        <f t="shared" si="176"/>
        <v>Present</v>
      </c>
      <c r="CD147" s="51" t="str">
        <f t="shared" si="177"/>
        <v>P-S1_Onsite</v>
      </c>
      <c r="CE147" s="29">
        <v>19</v>
      </c>
      <c r="CF147" s="29">
        <v>20</v>
      </c>
      <c r="CG147" s="29">
        <v>18</v>
      </c>
      <c r="CH147" s="29">
        <v>57</v>
      </c>
      <c r="CI147" s="29">
        <v>60</v>
      </c>
      <c r="CJ147" s="61" t="s">
        <v>7343</v>
      </c>
      <c r="CK147" s="61" t="s">
        <v>1613</v>
      </c>
      <c r="CL147" s="10" t="str">
        <f t="shared" si="178"/>
        <v>2025EM1100144-MDSDF404</v>
      </c>
      <c r="CM147" s="61" t="str">
        <f t="shared" si="179"/>
        <v>0 missed</v>
      </c>
      <c r="CN147" s="61" t="str">
        <f t="shared" si="180"/>
        <v>0 missed</v>
      </c>
      <c r="CO147" s="111">
        <f t="shared" si="181"/>
        <v>2</v>
      </c>
      <c r="CP147" s="111">
        <f t="shared" si="182"/>
        <v>1</v>
      </c>
      <c r="CQ147" s="9">
        <f t="shared" si="183"/>
        <v>1</v>
      </c>
      <c r="CR147" s="9">
        <f t="shared" si="184"/>
        <v>1</v>
      </c>
      <c r="CS147" s="61" t="str">
        <f t="shared" si="185"/>
        <v>0 missed</v>
      </c>
      <c r="CT147" s="111">
        <f t="shared" si="186"/>
        <v>3</v>
      </c>
      <c r="CU147" s="10">
        <f t="shared" si="187"/>
        <v>1</v>
      </c>
      <c r="CV147" s="10" t="str">
        <f t="shared" si="188"/>
        <v>Q-2 A-1 || Q Total-2, A Total-1</v>
      </c>
      <c r="CW147" s="111" t="str" cm="1">
        <f t="array" ref="CW147">IFERROR(INDEX('Attendance-Slot-1'!$Q$2:$Q$1112,MATCH(1,('Attendance-Slot-1'!$A$2:$A$1112=$C147)*('Attendance-Slot-1'!$G$2:$G$1112=CW$2),0)),"No Data")</f>
        <v>No Data</v>
      </c>
      <c r="CX147" s="111" t="str" cm="1">
        <f t="array" ref="CX147">IFERROR(INDEX('Attendance-Slot-2'!$Q$2:$Q$2595,MATCH(1,('Attendance-Slot-2'!$A$2:$A$2595=$C147)*('Attendance-Slot-2'!$G$2:$G$2595=CW$2),0)),"No Data")</f>
        <v>P-S2_Onsite</v>
      </c>
      <c r="CY147" s="136">
        <f>VLOOKUP($CL147,'Written Exam Marks'!$H:$Q,10,FALSE)</f>
        <v>14.5</v>
      </c>
      <c r="CZ147" s="136">
        <f>VLOOKUP($CL147,'Written Exam Marks'!$H:$Q,9,FALSE)</f>
        <v>40</v>
      </c>
      <c r="DA147" s="111" t="str">
        <f t="shared" si="189"/>
        <v>Present</v>
      </c>
      <c r="DB147" s="111" t="str">
        <f t="shared" si="190"/>
        <v>P-S2_Onsite</v>
      </c>
      <c r="DC147" s="148">
        <v>5.5</v>
      </c>
      <c r="DD147" s="148">
        <v>7</v>
      </c>
      <c r="DE147" s="148">
        <v>8</v>
      </c>
      <c r="DF147" s="148">
        <v>12</v>
      </c>
      <c r="DG147" s="148">
        <v>17</v>
      </c>
      <c r="DH147" s="148">
        <v>49.5</v>
      </c>
      <c r="DI147" s="148">
        <v>65</v>
      </c>
      <c r="DJ147" s="66" t="s">
        <v>7351</v>
      </c>
      <c r="DK147" s="66" t="s">
        <v>1631</v>
      </c>
      <c r="DL147" s="68" t="str">
        <f t="shared" si="191"/>
        <v>2025EM1100144-MDSDF406</v>
      </c>
      <c r="DM147" s="66" t="str">
        <f t="shared" si="192"/>
        <v>0 missed</v>
      </c>
      <c r="DN147" s="66" t="str">
        <f t="shared" si="193"/>
        <v>0 missed</v>
      </c>
      <c r="DO147" s="62">
        <f t="shared" si="194"/>
        <v>3</v>
      </c>
      <c r="DP147" s="62">
        <f t="shared" si="195"/>
        <v>2</v>
      </c>
      <c r="DQ147" s="67">
        <f t="shared" si="196"/>
        <v>1</v>
      </c>
      <c r="DR147" s="67">
        <f t="shared" si="197"/>
        <v>1</v>
      </c>
      <c r="DS147" s="66" t="str">
        <f t="shared" si="198"/>
        <v>0 missed</v>
      </c>
      <c r="DT147" s="62">
        <f t="shared" si="199"/>
        <v>5</v>
      </c>
      <c r="DU147" s="68">
        <f t="shared" si="200"/>
        <v>1</v>
      </c>
      <c r="DV147" s="68" t="str">
        <f t="shared" si="201"/>
        <v>Q-3 A-2 || Q Total-3, A Total-2</v>
      </c>
      <c r="DW147" s="62" t="str" cm="1">
        <f t="array" ref="DW147">IFERROR(INDEX('Attendance-Slot-1'!$Q$2:$Q$1112,MATCH(1,('Attendance-Slot-1'!$A$2:$A$1112=$C147)*('Attendance-Slot-1'!$G$2:$G$1112=DW$2),0)),"No Data")</f>
        <v>P-S1_Onsite</v>
      </c>
      <c r="DX147" s="62" t="str" cm="1">
        <f t="array" ref="DX147">IFERROR(INDEX('Attendance-Slot-2'!$Q$2:$Q$2595,MATCH(1,('Attendance-Slot-2'!$A$2:$A$2595=$C147)*('Attendance-Slot-2'!$G$2:$G$2595=DW$2),0)),"No Data")</f>
        <v>No Data</v>
      </c>
      <c r="DY147" s="137">
        <f>VLOOKUP($DL147,'Written Exam Marks'!$H:$Q,10,FALSE)</f>
        <v>27</v>
      </c>
      <c r="DZ147" s="137">
        <f>VLOOKUP($DL147,'Written Exam Marks'!$H:$Q,9,FALSE)</f>
        <v>35</v>
      </c>
      <c r="EA147" s="62" t="str">
        <f t="shared" si="202"/>
        <v>Present</v>
      </c>
      <c r="EB147" s="62" t="str">
        <f t="shared" si="203"/>
        <v>P-S1_Onsite</v>
      </c>
      <c r="EC147" s="114" t="str">
        <f t="shared" si="140"/>
        <v>P-3, 
A-0, 
No Data-2</v>
      </c>
      <c r="ED147" s="114" t="str">
        <f t="shared" si="141"/>
        <v>P-2, 
A-0, 
No Data-3</v>
      </c>
      <c r="EE147" s="114" t="str">
        <f t="shared" si="204"/>
        <v>P-S2_Onsite</v>
      </c>
      <c r="EF147" s="114" t="str">
        <f t="shared" si="205"/>
        <v>P-S1_Onsite</v>
      </c>
      <c r="EG147" s="114" t="str">
        <f t="shared" si="206"/>
        <v>P-S1_Onsite</v>
      </c>
      <c r="EH147" s="114" t="str">
        <f t="shared" si="207"/>
        <v>P-S2_Onsite</v>
      </c>
      <c r="EI147" s="114" t="str">
        <f t="shared" si="208"/>
        <v>P-S1_Onsite</v>
      </c>
      <c r="EJ147" s="114" t="str">
        <f t="shared" si="209"/>
        <v>P-5, A-0, No Data-0</v>
      </c>
      <c r="EK147" s="114" t="s">
        <v>10453</v>
      </c>
      <c r="EL147" s="114">
        <v>28.5</v>
      </c>
      <c r="EM147" s="114">
        <v>10</v>
      </c>
      <c r="EN147" s="114">
        <v>46</v>
      </c>
      <c r="EO147" s="114">
        <v>84.5</v>
      </c>
      <c r="EP147" s="114" t="s">
        <v>7217</v>
      </c>
      <c r="EQ147" s="114" t="s">
        <v>1054</v>
      </c>
      <c r="ER147" s="114" t="s">
        <v>2154</v>
      </c>
      <c r="ES147" s="114"/>
      <c r="ET147" s="30" t="s">
        <v>2154</v>
      </c>
    </row>
    <row r="148" spans="1:150" x14ac:dyDescent="0.25">
      <c r="A148" s="114">
        <v>145</v>
      </c>
      <c r="B148" s="114" t="s">
        <v>7224</v>
      </c>
      <c r="C148" s="80" t="s">
        <v>2161</v>
      </c>
      <c r="D148" s="30" t="s">
        <v>2162</v>
      </c>
      <c r="E148" s="30" t="s">
        <v>2163</v>
      </c>
      <c r="F148" s="33" t="s">
        <v>7201</v>
      </c>
      <c r="G148" s="30" t="s">
        <v>2164</v>
      </c>
      <c r="H148" s="143">
        <v>15</v>
      </c>
      <c r="I148" s="143">
        <v>13.5</v>
      </c>
      <c r="J148" s="143">
        <v>17</v>
      </c>
      <c r="K148" s="143">
        <v>15</v>
      </c>
      <c r="L148" s="143">
        <v>60.5</v>
      </c>
      <c r="M148" s="143">
        <v>65</v>
      </c>
      <c r="N148" s="40" t="s">
        <v>7314</v>
      </c>
      <c r="O148" s="40" t="s">
        <v>1593</v>
      </c>
      <c r="P148" s="13" t="str">
        <f t="shared" si="142"/>
        <v>2025EM1100145-MDSDF401</v>
      </c>
      <c r="Q148" s="40" t="str">
        <f t="shared" si="143"/>
        <v>0 missed</v>
      </c>
      <c r="R148" s="40" t="str">
        <f t="shared" si="144"/>
        <v>0 missed</v>
      </c>
      <c r="S148" s="40">
        <f t="shared" si="145"/>
        <v>3</v>
      </c>
      <c r="T148" s="40">
        <f t="shared" si="146"/>
        <v>1</v>
      </c>
      <c r="U148" s="41">
        <f t="shared" si="147"/>
        <v>1</v>
      </c>
      <c r="V148" s="41">
        <f t="shared" si="148"/>
        <v>1</v>
      </c>
      <c r="W148" s="40" t="str">
        <f t="shared" si="149"/>
        <v>0 missed</v>
      </c>
      <c r="X148" s="113">
        <f t="shared" si="150"/>
        <v>4</v>
      </c>
      <c r="Y148" s="13">
        <f t="shared" si="151"/>
        <v>1</v>
      </c>
      <c r="Z148" s="13" t="str">
        <f t="shared" si="152"/>
        <v>Q-3 A-1 || Q Total-3, A Total-1</v>
      </c>
      <c r="AA148" s="113" t="str" cm="1">
        <f t="array" ref="AA148">IFERROR(INDEX('Attendance-Slot-1'!$Q$2:$Q$1112,MATCH(1,('Attendance-Slot-1'!$A$2:$A$1112=$C148)*('Attendance-Slot-1'!$G$2:$G$1112=AA$2),0)),"No Data")</f>
        <v>P-S1_Onsite</v>
      </c>
      <c r="AB148" s="113" t="str" cm="1">
        <f t="array" ref="AB148">IFERROR(INDEX('Attendance-Slot-2'!$Q$2:$Q$2595,MATCH(1,('Attendance-Slot-2'!$A$2:$A$2595=$C148)*('Attendance-Slot-2'!$G$2:$G$2595=AA$2),0)),"No Data")</f>
        <v>No Data</v>
      </c>
      <c r="AC148" s="133">
        <f>VLOOKUP($P148,'Written Exam Marks'!$H:$Q,10,FALSE)</f>
        <v>8</v>
      </c>
      <c r="AD148" s="133">
        <f>VLOOKUP($P148,'Written Exam Marks'!$H:$Q,9,FALSE)</f>
        <v>35</v>
      </c>
      <c r="AE148" s="113" t="str">
        <f t="shared" si="153"/>
        <v>Present</v>
      </c>
      <c r="AF148" s="113" t="str">
        <f t="shared" si="154"/>
        <v>P-S1_Onsite</v>
      </c>
      <c r="AG148" s="146">
        <v>9.5</v>
      </c>
      <c r="AH148" s="146">
        <v>9</v>
      </c>
      <c r="AI148" s="146">
        <v>10</v>
      </c>
      <c r="AJ148" s="146">
        <v>10</v>
      </c>
      <c r="AK148" s="146">
        <v>9</v>
      </c>
      <c r="AL148" s="146" t="s">
        <v>5</v>
      </c>
      <c r="AM148" s="146">
        <v>47.5</v>
      </c>
      <c r="AN148" s="146">
        <v>60</v>
      </c>
      <c r="AO148" s="43" t="s">
        <v>7336</v>
      </c>
      <c r="AP148" s="43" t="s">
        <v>1598</v>
      </c>
      <c r="AQ148" s="50" t="str">
        <f t="shared" si="155"/>
        <v>2025EM1100145-MDSDF402</v>
      </c>
      <c r="AR148" s="43" t="str">
        <f t="shared" si="156"/>
        <v>1 missed</v>
      </c>
      <c r="AS148" s="47" t="s">
        <v>7342</v>
      </c>
      <c r="AT148" s="43">
        <f t="shared" si="157"/>
        <v>5</v>
      </c>
      <c r="AU148" s="48" t="s">
        <v>7342</v>
      </c>
      <c r="AV148" s="49">
        <f t="shared" si="158"/>
        <v>0.83333333333333337</v>
      </c>
      <c r="AW148" s="48" t="s">
        <v>7342</v>
      </c>
      <c r="AX148" s="43" t="str">
        <f t="shared" si="159"/>
        <v>1 missed</v>
      </c>
      <c r="AY148" s="42">
        <f t="shared" si="160"/>
        <v>5</v>
      </c>
      <c r="AZ148" s="50">
        <f t="shared" si="161"/>
        <v>0.83333333333333337</v>
      </c>
      <c r="BA148" s="50" t="str">
        <f t="shared" si="162"/>
        <v>Q-5 A-- || Q Total-6, A Total-0</v>
      </c>
      <c r="BB148" s="42" t="str" cm="1">
        <f t="array" ref="BB148">IFERROR(INDEX('Attendance-Slot-1'!$Q$2:$Q$1112,MATCH(1,('Attendance-Slot-1'!$A$2:$A$1112=$C148)*('Attendance-Slot-1'!$G$2:$G$1112=BB$2),0)),"No Data")</f>
        <v>P-S1_Onsite</v>
      </c>
      <c r="BC148" s="42" t="str" cm="1">
        <f t="array" ref="BC148">IFERROR(INDEX('Attendance-Slot-2'!$Q$2:$Q$2595,MATCH(1,('Attendance-Slot-2'!$A$2:$A$2595=$C148)*('Attendance-Slot-2'!$G$2:$G$2595=BB$2),0)),"No Data")</f>
        <v>No Data</v>
      </c>
      <c r="BD148" s="134">
        <f>VLOOKUP($AQ148,'Written Exam Marks'!$H:$Q,10,FALSE)</f>
        <v>18</v>
      </c>
      <c r="BE148" s="134">
        <f>VLOOKUP($AQ148,'Written Exam Marks'!$H:$Q,9,FALSE)</f>
        <v>40</v>
      </c>
      <c r="BF148" s="42" t="str">
        <f t="shared" si="163"/>
        <v>Present</v>
      </c>
      <c r="BG148" s="42" t="str">
        <f t="shared" si="164"/>
        <v>P-S1_Onsite</v>
      </c>
      <c r="BH148" s="147">
        <v>19</v>
      </c>
      <c r="BI148" s="147">
        <v>6.5</v>
      </c>
      <c r="BJ148" s="147">
        <v>25.5</v>
      </c>
      <c r="BK148" s="147">
        <v>60</v>
      </c>
      <c r="BL148" s="52" t="s">
        <v>3697</v>
      </c>
      <c r="BM148" s="52" t="s">
        <v>1606</v>
      </c>
      <c r="BN148" s="57" t="str">
        <f t="shared" si="165"/>
        <v>2025EM1100145-MDSDF403</v>
      </c>
      <c r="BO148" s="52" t="str">
        <f t="shared" si="166"/>
        <v>0 missed</v>
      </c>
      <c r="BP148" s="52" t="str">
        <f t="shared" si="167"/>
        <v>0 missed</v>
      </c>
      <c r="BQ148" s="52">
        <f t="shared" si="168"/>
        <v>1</v>
      </c>
      <c r="BR148" s="52">
        <f t="shared" si="169"/>
        <v>1</v>
      </c>
      <c r="BS148" s="56">
        <f t="shared" si="170"/>
        <v>1</v>
      </c>
      <c r="BT148" s="56">
        <f t="shared" si="171"/>
        <v>1</v>
      </c>
      <c r="BU148" s="52" t="str">
        <f t="shared" si="172"/>
        <v>0 missed</v>
      </c>
      <c r="BV148" s="51">
        <f t="shared" si="173"/>
        <v>2</v>
      </c>
      <c r="BW148" s="57">
        <f t="shared" si="174"/>
        <v>1</v>
      </c>
      <c r="BX148" s="57" t="str">
        <f t="shared" si="175"/>
        <v>Q-1 A-1 || Q Total-1, A Total-1</v>
      </c>
      <c r="BY148" s="51" t="str" cm="1">
        <f t="array" ref="BY148">IFERROR(INDEX('Attendance-Slot-1'!$Q$2:$Q$1112,MATCH(1,('Attendance-Slot-1'!$A$2:$A$1112=$C148)*('Attendance-Slot-1'!$G$2:$G$1112=BY$2),0)),"No Data")</f>
        <v>No Data</v>
      </c>
      <c r="BZ148" s="51" t="str" cm="1">
        <f t="array" ref="BZ148">IFERROR(INDEX('Attendance-Slot-2'!$Q$2:$Q$2595,MATCH(1,('Attendance-Slot-2'!$A$2:$A$2595=$C148)*('Attendance-Slot-2'!$G$2:$G$2595=BY$2),0)),"No Data")</f>
        <v>P-S2_Onsite</v>
      </c>
      <c r="CA148" s="135">
        <f>VLOOKUP($BN148,'Written Exam Marks'!$H:$Q,10,FALSE)</f>
        <v>22.5</v>
      </c>
      <c r="CB148" s="135">
        <f>VLOOKUP($BN148,'Written Exam Marks'!$H:$Q,9,FALSE)</f>
        <v>40</v>
      </c>
      <c r="CC148" s="51" t="str">
        <f t="shared" si="176"/>
        <v>Present</v>
      </c>
      <c r="CD148" s="51" t="str">
        <f t="shared" si="177"/>
        <v>P-S2_Onsite</v>
      </c>
      <c r="CE148" s="29">
        <v>17</v>
      </c>
      <c r="CF148" s="29">
        <v>20</v>
      </c>
      <c r="CG148" s="29">
        <v>18</v>
      </c>
      <c r="CH148" s="29">
        <v>55</v>
      </c>
      <c r="CI148" s="29">
        <v>60</v>
      </c>
      <c r="CJ148" s="61" t="s">
        <v>7343</v>
      </c>
      <c r="CK148" s="61" t="s">
        <v>1613</v>
      </c>
      <c r="CL148" s="10" t="str">
        <f t="shared" si="178"/>
        <v>2025EM1100145-MDSDF404</v>
      </c>
      <c r="CM148" s="61" t="str">
        <f t="shared" si="179"/>
        <v>0 missed</v>
      </c>
      <c r="CN148" s="61" t="str">
        <f t="shared" si="180"/>
        <v>0 missed</v>
      </c>
      <c r="CO148" s="111">
        <f t="shared" si="181"/>
        <v>2</v>
      </c>
      <c r="CP148" s="111">
        <f t="shared" si="182"/>
        <v>1</v>
      </c>
      <c r="CQ148" s="9">
        <f t="shared" si="183"/>
        <v>1</v>
      </c>
      <c r="CR148" s="9">
        <f t="shared" si="184"/>
        <v>1</v>
      </c>
      <c r="CS148" s="61" t="str">
        <f t="shared" si="185"/>
        <v>0 missed</v>
      </c>
      <c r="CT148" s="111">
        <f t="shared" si="186"/>
        <v>3</v>
      </c>
      <c r="CU148" s="10">
        <f t="shared" si="187"/>
        <v>1</v>
      </c>
      <c r="CV148" s="10" t="str">
        <f t="shared" si="188"/>
        <v>Q-2 A-1 || Q Total-2, A Total-1</v>
      </c>
      <c r="CW148" s="111" t="str" cm="1">
        <f t="array" ref="CW148">IFERROR(INDEX('Attendance-Slot-1'!$Q$2:$Q$1112,MATCH(1,('Attendance-Slot-1'!$A$2:$A$1112=$C148)*('Attendance-Slot-1'!$G$2:$G$1112=CW$2),0)),"No Data")</f>
        <v>P-S1_Onsite</v>
      </c>
      <c r="CX148" s="111" t="str" cm="1">
        <f t="array" ref="CX148">IFERROR(INDEX('Attendance-Slot-2'!$Q$2:$Q$2595,MATCH(1,('Attendance-Slot-2'!$A$2:$A$2595=$C148)*('Attendance-Slot-2'!$G$2:$G$2595=CW$2),0)),"No Data")</f>
        <v>No Data</v>
      </c>
      <c r="CY148" s="136">
        <f>VLOOKUP($CL148,'Written Exam Marks'!$H:$Q,10,FALSE)</f>
        <v>23.5</v>
      </c>
      <c r="CZ148" s="136">
        <f>VLOOKUP($CL148,'Written Exam Marks'!$H:$Q,9,FALSE)</f>
        <v>40</v>
      </c>
      <c r="DA148" s="111" t="str">
        <f t="shared" si="189"/>
        <v>Present</v>
      </c>
      <c r="DB148" s="111" t="str">
        <f t="shared" si="190"/>
        <v>P-S1_Onsite</v>
      </c>
      <c r="DC148" s="148">
        <v>5.5</v>
      </c>
      <c r="DD148" s="148">
        <v>6.625</v>
      </c>
      <c r="DE148" s="148">
        <v>7</v>
      </c>
      <c r="DF148" s="148">
        <v>12</v>
      </c>
      <c r="DG148" s="148">
        <v>17</v>
      </c>
      <c r="DH148" s="148">
        <v>48.125</v>
      </c>
      <c r="DI148" s="148">
        <v>65</v>
      </c>
      <c r="DJ148" s="66" t="s">
        <v>7351</v>
      </c>
      <c r="DK148" s="66" t="s">
        <v>1631</v>
      </c>
      <c r="DL148" s="68" t="str">
        <f t="shared" si="191"/>
        <v>2025EM1100145-MDSDF406</v>
      </c>
      <c r="DM148" s="66" t="str">
        <f t="shared" si="192"/>
        <v>0 missed</v>
      </c>
      <c r="DN148" s="66" t="str">
        <f t="shared" si="193"/>
        <v>0 missed</v>
      </c>
      <c r="DO148" s="62">
        <f t="shared" si="194"/>
        <v>3</v>
      </c>
      <c r="DP148" s="62">
        <f t="shared" si="195"/>
        <v>2</v>
      </c>
      <c r="DQ148" s="67">
        <f t="shared" si="196"/>
        <v>1</v>
      </c>
      <c r="DR148" s="67">
        <f t="shared" si="197"/>
        <v>1</v>
      </c>
      <c r="DS148" s="66" t="str">
        <f t="shared" si="198"/>
        <v>0 missed</v>
      </c>
      <c r="DT148" s="62">
        <f t="shared" si="199"/>
        <v>5</v>
      </c>
      <c r="DU148" s="68">
        <f t="shared" si="200"/>
        <v>1</v>
      </c>
      <c r="DV148" s="68" t="str">
        <f t="shared" si="201"/>
        <v>Q-3 A-2 || Q Total-3, A Total-2</v>
      </c>
      <c r="DW148" s="62" t="str" cm="1">
        <f t="array" ref="DW148">IFERROR(INDEX('Attendance-Slot-1'!$Q$2:$Q$1112,MATCH(1,('Attendance-Slot-1'!$A$2:$A$1112=$C148)*('Attendance-Slot-1'!$G$2:$G$1112=DW$2),0)),"No Data")</f>
        <v>No Data</v>
      </c>
      <c r="DX148" s="62" t="str" cm="1">
        <f t="array" ref="DX148">IFERROR(INDEX('Attendance-Slot-2'!$Q$2:$Q$2595,MATCH(1,('Attendance-Slot-2'!$A$2:$A$2595=$C148)*('Attendance-Slot-2'!$G$2:$G$2595=DW$2),0)),"No Data")</f>
        <v>P-S2_Onsite</v>
      </c>
      <c r="DY148" s="137">
        <f>VLOOKUP($DL148,'Written Exam Marks'!$H:$Q,10,FALSE)</f>
        <v>21</v>
      </c>
      <c r="DZ148" s="137">
        <f>VLOOKUP($DL148,'Written Exam Marks'!$H:$Q,9,FALSE)</f>
        <v>35</v>
      </c>
      <c r="EA148" s="62" t="str">
        <f t="shared" si="202"/>
        <v>Present</v>
      </c>
      <c r="EB148" s="62" t="str">
        <f t="shared" si="203"/>
        <v>P-S2_Onsite</v>
      </c>
      <c r="EC148" s="114" t="str">
        <f t="shared" si="140"/>
        <v>P-3, 
A-0, 
No Data-2</v>
      </c>
      <c r="ED148" s="114" t="str">
        <f t="shared" si="141"/>
        <v>P-2, 
A-0, 
No Data-3</v>
      </c>
      <c r="EE148" s="114" t="str">
        <f t="shared" si="204"/>
        <v>P-S1_Onsite</v>
      </c>
      <c r="EF148" s="114" t="str">
        <f t="shared" si="205"/>
        <v>P-S1_Onsite</v>
      </c>
      <c r="EG148" s="114" t="str">
        <f t="shared" si="206"/>
        <v>P-S2_Onsite</v>
      </c>
      <c r="EH148" s="114" t="str">
        <f t="shared" si="207"/>
        <v>P-S1_Onsite</v>
      </c>
      <c r="EI148" s="114" t="str">
        <f t="shared" si="208"/>
        <v>P-S2_Onsite</v>
      </c>
      <c r="EJ148" s="114" t="str">
        <f t="shared" si="209"/>
        <v>P-5, A-0, No Data-0</v>
      </c>
      <c r="EK148" s="114" t="s">
        <v>10453</v>
      </c>
      <c r="EL148" s="114">
        <v>28.5</v>
      </c>
      <c r="EM148" s="114">
        <v>7</v>
      </c>
      <c r="EN148" s="114">
        <v>47</v>
      </c>
      <c r="EO148" s="114">
        <v>82.5</v>
      </c>
      <c r="EP148" s="114" t="s">
        <v>7217</v>
      </c>
      <c r="EQ148" s="114" t="s">
        <v>1054</v>
      </c>
      <c r="ER148" s="114" t="s">
        <v>2161</v>
      </c>
      <c r="ES148" s="114"/>
      <c r="ET148" s="30" t="s">
        <v>2161</v>
      </c>
    </row>
    <row r="149" spans="1:150" x14ac:dyDescent="0.25">
      <c r="A149" s="114">
        <v>146</v>
      </c>
      <c r="B149" s="114" t="s">
        <v>7224</v>
      </c>
      <c r="C149" s="80" t="s">
        <v>3926</v>
      </c>
      <c r="D149" s="30" t="s">
        <v>3927</v>
      </c>
      <c r="E149" s="30" t="s">
        <v>3928</v>
      </c>
      <c r="F149" s="33" t="s">
        <v>7201</v>
      </c>
      <c r="G149" s="30" t="s">
        <v>3929</v>
      </c>
      <c r="H149" s="143">
        <v>15</v>
      </c>
      <c r="I149" s="143">
        <v>13.5</v>
      </c>
      <c r="J149" s="143">
        <v>19</v>
      </c>
      <c r="K149" s="143">
        <v>15</v>
      </c>
      <c r="L149" s="143">
        <v>62.5</v>
      </c>
      <c r="M149" s="143">
        <v>65</v>
      </c>
      <c r="N149" s="40" t="s">
        <v>7314</v>
      </c>
      <c r="O149" s="40" t="s">
        <v>1593</v>
      </c>
      <c r="P149" s="13" t="str">
        <f t="shared" si="142"/>
        <v>2025EM1100146-MDSDF401</v>
      </c>
      <c r="Q149" s="40" t="str">
        <f t="shared" si="143"/>
        <v>0 missed</v>
      </c>
      <c r="R149" s="40" t="str">
        <f t="shared" si="144"/>
        <v>0 missed</v>
      </c>
      <c r="S149" s="40">
        <f t="shared" si="145"/>
        <v>3</v>
      </c>
      <c r="T149" s="40">
        <f t="shared" si="146"/>
        <v>1</v>
      </c>
      <c r="U149" s="41">
        <f t="shared" si="147"/>
        <v>1</v>
      </c>
      <c r="V149" s="41">
        <f t="shared" si="148"/>
        <v>1</v>
      </c>
      <c r="W149" s="40" t="str">
        <f t="shared" si="149"/>
        <v>0 missed</v>
      </c>
      <c r="X149" s="113">
        <f t="shared" si="150"/>
        <v>4</v>
      </c>
      <c r="Y149" s="13">
        <f t="shared" si="151"/>
        <v>1</v>
      </c>
      <c r="Z149" s="13" t="str">
        <f t="shared" si="152"/>
        <v>Q-3 A-1 || Q Total-3, A Total-1</v>
      </c>
      <c r="AA149" s="113" t="str" cm="1">
        <f t="array" ref="AA149">IFERROR(INDEX('Attendance-Slot-1'!$Q$2:$Q$1112,MATCH(1,('Attendance-Slot-1'!$A$2:$A$1112=$C149)*('Attendance-Slot-1'!$G$2:$G$1112=AA$2),0)),"No Data")</f>
        <v>No Data</v>
      </c>
      <c r="AB149" s="113" t="str" cm="1">
        <f t="array" ref="AB149">IFERROR(INDEX('Attendance-Slot-2'!$Q$2:$Q$2595,MATCH(1,('Attendance-Slot-2'!$A$2:$A$2595=$C149)*('Attendance-Slot-2'!$G$2:$G$2595=AA$2),0)),"No Data")</f>
        <v>P-S2_Onsite</v>
      </c>
      <c r="AC149" s="133">
        <f>VLOOKUP($P149,'Written Exam Marks'!$H:$Q,10,FALSE)</f>
        <v>25.5</v>
      </c>
      <c r="AD149" s="133">
        <f>VLOOKUP($P149,'Written Exam Marks'!$H:$Q,9,FALSE)</f>
        <v>35</v>
      </c>
      <c r="AE149" s="113" t="str">
        <f t="shared" si="153"/>
        <v>Present</v>
      </c>
      <c r="AF149" s="113" t="str">
        <f t="shared" si="154"/>
        <v>P-S2_Onsite</v>
      </c>
      <c r="AG149" s="146">
        <v>8.5</v>
      </c>
      <c r="AH149" s="146">
        <v>9.5</v>
      </c>
      <c r="AI149" s="146">
        <v>8</v>
      </c>
      <c r="AJ149" s="146">
        <v>9</v>
      </c>
      <c r="AK149" s="146">
        <v>9</v>
      </c>
      <c r="AL149" s="146">
        <v>9</v>
      </c>
      <c r="AM149" s="146">
        <v>53</v>
      </c>
      <c r="AN149" s="146">
        <v>60</v>
      </c>
      <c r="AO149" s="43" t="s">
        <v>7336</v>
      </c>
      <c r="AP149" s="43" t="s">
        <v>1598</v>
      </c>
      <c r="AQ149" s="50" t="str">
        <f t="shared" si="155"/>
        <v>2025EM1100146-MDSDF402</v>
      </c>
      <c r="AR149" s="43" t="str">
        <f t="shared" si="156"/>
        <v>0 missed</v>
      </c>
      <c r="AS149" s="47" t="s">
        <v>7342</v>
      </c>
      <c r="AT149" s="43">
        <f t="shared" si="157"/>
        <v>6</v>
      </c>
      <c r="AU149" s="48" t="s">
        <v>7342</v>
      </c>
      <c r="AV149" s="49">
        <f t="shared" si="158"/>
        <v>1</v>
      </c>
      <c r="AW149" s="48" t="s">
        <v>7342</v>
      </c>
      <c r="AX149" s="43" t="str">
        <f t="shared" si="159"/>
        <v>0 missed</v>
      </c>
      <c r="AY149" s="42">
        <f t="shared" si="160"/>
        <v>6</v>
      </c>
      <c r="AZ149" s="50">
        <f t="shared" si="161"/>
        <v>1</v>
      </c>
      <c r="BA149" s="50" t="str">
        <f t="shared" si="162"/>
        <v>Q-6 A-- || Q Total-6, A Total-0</v>
      </c>
      <c r="BB149" s="42" t="str" cm="1">
        <f t="array" ref="BB149">IFERROR(INDEX('Attendance-Slot-1'!$Q$2:$Q$1112,MATCH(1,('Attendance-Slot-1'!$A$2:$A$1112=$C149)*('Attendance-Slot-1'!$G$2:$G$1112=BB$2),0)),"No Data")</f>
        <v>No Data</v>
      </c>
      <c r="BC149" s="42" t="str" cm="1">
        <f t="array" ref="BC149">IFERROR(INDEX('Attendance-Slot-2'!$Q$2:$Q$2595,MATCH(1,('Attendance-Slot-2'!$A$2:$A$2595=$C149)*('Attendance-Slot-2'!$G$2:$G$2595=BB$2),0)),"No Data")</f>
        <v>P-S2_Onsite</v>
      </c>
      <c r="BD149" s="134">
        <f>VLOOKUP($AQ149,'Written Exam Marks'!$H:$Q,10,FALSE)</f>
        <v>29</v>
      </c>
      <c r="BE149" s="134">
        <f>VLOOKUP($AQ149,'Written Exam Marks'!$H:$Q,9,FALSE)</f>
        <v>40</v>
      </c>
      <c r="BF149" s="42" t="str">
        <f t="shared" si="163"/>
        <v>Present</v>
      </c>
      <c r="BG149" s="42" t="str">
        <f t="shared" si="164"/>
        <v>P-S2_Onsite</v>
      </c>
      <c r="BH149" s="147">
        <v>18</v>
      </c>
      <c r="BI149" s="147">
        <v>12</v>
      </c>
      <c r="BJ149" s="147">
        <v>30</v>
      </c>
      <c r="BK149" s="147">
        <v>60</v>
      </c>
      <c r="BL149" s="52" t="s">
        <v>3697</v>
      </c>
      <c r="BM149" s="52" t="s">
        <v>1606</v>
      </c>
      <c r="BN149" s="57" t="str">
        <f t="shared" si="165"/>
        <v>2025EM1100146-MDSDF403</v>
      </c>
      <c r="BO149" s="52" t="str">
        <f t="shared" si="166"/>
        <v>0 missed</v>
      </c>
      <c r="BP149" s="52" t="str">
        <f t="shared" si="167"/>
        <v>0 missed</v>
      </c>
      <c r="BQ149" s="52">
        <f t="shared" si="168"/>
        <v>1</v>
      </c>
      <c r="BR149" s="52">
        <f t="shared" si="169"/>
        <v>1</v>
      </c>
      <c r="BS149" s="56">
        <f t="shared" si="170"/>
        <v>1</v>
      </c>
      <c r="BT149" s="56">
        <f t="shared" si="171"/>
        <v>1</v>
      </c>
      <c r="BU149" s="52" t="str">
        <f t="shared" si="172"/>
        <v>0 missed</v>
      </c>
      <c r="BV149" s="51">
        <f t="shared" si="173"/>
        <v>2</v>
      </c>
      <c r="BW149" s="57">
        <f t="shared" si="174"/>
        <v>1</v>
      </c>
      <c r="BX149" s="57" t="str">
        <f t="shared" si="175"/>
        <v>Q-1 A-1 || Q Total-1, A Total-1</v>
      </c>
      <c r="BY149" s="51" t="str" cm="1">
        <f t="array" ref="BY149">IFERROR(INDEX('Attendance-Slot-1'!$Q$2:$Q$1112,MATCH(1,('Attendance-Slot-1'!$A$2:$A$1112=$C149)*('Attendance-Slot-1'!$G$2:$G$1112=BY$2),0)),"No Data")</f>
        <v>No Data</v>
      </c>
      <c r="BZ149" s="51" t="str" cm="1">
        <f t="array" ref="BZ149">IFERROR(INDEX('Attendance-Slot-2'!$Q$2:$Q$2595,MATCH(1,('Attendance-Slot-2'!$A$2:$A$2595=$C149)*('Attendance-Slot-2'!$G$2:$G$2595=BY$2),0)),"No Data")</f>
        <v>P-S2_Onsite</v>
      </c>
      <c r="CA149" s="135">
        <f>VLOOKUP($BN149,'Written Exam Marks'!$H:$Q,10,FALSE)</f>
        <v>31.5</v>
      </c>
      <c r="CB149" s="135">
        <f>VLOOKUP($BN149,'Written Exam Marks'!$H:$Q,9,FALSE)</f>
        <v>40</v>
      </c>
      <c r="CC149" s="51" t="str">
        <f t="shared" si="176"/>
        <v>Present</v>
      </c>
      <c r="CD149" s="51" t="str">
        <f t="shared" si="177"/>
        <v>P-S2_Onsite</v>
      </c>
      <c r="CE149" s="29">
        <v>17</v>
      </c>
      <c r="CF149" s="29">
        <v>20</v>
      </c>
      <c r="CG149" s="29">
        <v>19</v>
      </c>
      <c r="CH149" s="29">
        <v>56</v>
      </c>
      <c r="CI149" s="29">
        <v>60</v>
      </c>
      <c r="CJ149" s="61" t="s">
        <v>7343</v>
      </c>
      <c r="CK149" s="61" t="s">
        <v>1613</v>
      </c>
      <c r="CL149" s="10" t="str">
        <f t="shared" si="178"/>
        <v>2025EM1100146-MDSDF404</v>
      </c>
      <c r="CM149" s="61" t="str">
        <f t="shared" si="179"/>
        <v>0 missed</v>
      </c>
      <c r="CN149" s="61" t="str">
        <f t="shared" si="180"/>
        <v>0 missed</v>
      </c>
      <c r="CO149" s="111">
        <f t="shared" si="181"/>
        <v>2</v>
      </c>
      <c r="CP149" s="111">
        <f t="shared" si="182"/>
        <v>1</v>
      </c>
      <c r="CQ149" s="9">
        <f t="shared" si="183"/>
        <v>1</v>
      </c>
      <c r="CR149" s="9">
        <f t="shared" si="184"/>
        <v>1</v>
      </c>
      <c r="CS149" s="61" t="str">
        <f t="shared" si="185"/>
        <v>0 missed</v>
      </c>
      <c r="CT149" s="111">
        <f t="shared" si="186"/>
        <v>3</v>
      </c>
      <c r="CU149" s="10">
        <f t="shared" si="187"/>
        <v>1</v>
      </c>
      <c r="CV149" s="10" t="str">
        <f t="shared" si="188"/>
        <v>Q-2 A-1 || Q Total-2, A Total-1</v>
      </c>
      <c r="CW149" s="111" t="str" cm="1">
        <f t="array" ref="CW149">IFERROR(INDEX('Attendance-Slot-1'!$Q$2:$Q$1112,MATCH(1,('Attendance-Slot-1'!$A$2:$A$1112=$C149)*('Attendance-Slot-1'!$G$2:$G$1112=CW$2),0)),"No Data")</f>
        <v>No Data</v>
      </c>
      <c r="CX149" s="111" t="str" cm="1">
        <f t="array" ref="CX149">IFERROR(INDEX('Attendance-Slot-2'!$Q$2:$Q$2595,MATCH(1,('Attendance-Slot-2'!$A$2:$A$2595=$C149)*('Attendance-Slot-2'!$G$2:$G$2595=CW$2),0)),"No Data")</f>
        <v>P-S2_Onsite</v>
      </c>
      <c r="CY149" s="136">
        <f>VLOOKUP($CL149,'Written Exam Marks'!$H:$Q,10,FALSE)</f>
        <v>22.5</v>
      </c>
      <c r="CZ149" s="136">
        <f>VLOOKUP($CL149,'Written Exam Marks'!$H:$Q,9,FALSE)</f>
        <v>40</v>
      </c>
      <c r="DA149" s="111" t="str">
        <f t="shared" si="189"/>
        <v>Present</v>
      </c>
      <c r="DB149" s="111" t="str">
        <f t="shared" si="190"/>
        <v>P-S2_Onsite</v>
      </c>
      <c r="DC149" s="148">
        <v>7</v>
      </c>
      <c r="DD149" s="148">
        <v>6.125</v>
      </c>
      <c r="DE149" s="148" t="s">
        <v>5</v>
      </c>
      <c r="DF149" s="148">
        <v>17</v>
      </c>
      <c r="DG149" s="148">
        <v>18</v>
      </c>
      <c r="DH149" s="148">
        <v>48.125</v>
      </c>
      <c r="DI149" s="148">
        <v>65</v>
      </c>
      <c r="DJ149" s="66" t="s">
        <v>7351</v>
      </c>
      <c r="DK149" s="66" t="s">
        <v>1631</v>
      </c>
      <c r="DL149" s="68" t="str">
        <f t="shared" si="191"/>
        <v>2025EM1100146-MDSDF406</v>
      </c>
      <c r="DM149" s="66" t="str">
        <f t="shared" si="192"/>
        <v>1 missed</v>
      </c>
      <c r="DN149" s="66" t="str">
        <f t="shared" si="193"/>
        <v>0 missed</v>
      </c>
      <c r="DO149" s="62">
        <f t="shared" si="194"/>
        <v>2</v>
      </c>
      <c r="DP149" s="62">
        <f t="shared" si="195"/>
        <v>2</v>
      </c>
      <c r="DQ149" s="67">
        <f t="shared" si="196"/>
        <v>0.66666666666666663</v>
      </c>
      <c r="DR149" s="67">
        <f t="shared" si="197"/>
        <v>1</v>
      </c>
      <c r="DS149" s="66" t="str">
        <f t="shared" si="198"/>
        <v>1 missed</v>
      </c>
      <c r="DT149" s="62">
        <f t="shared" si="199"/>
        <v>4</v>
      </c>
      <c r="DU149" s="68">
        <f t="shared" si="200"/>
        <v>0.8</v>
      </c>
      <c r="DV149" s="68" t="str">
        <f t="shared" si="201"/>
        <v>Q-2 A-2 || Q Total-3, A Total-2</v>
      </c>
      <c r="DW149" s="62" t="str" cm="1">
        <f t="array" ref="DW149">IFERROR(INDEX('Attendance-Slot-1'!$Q$2:$Q$1112,MATCH(1,('Attendance-Slot-1'!$A$2:$A$1112=$C149)*('Attendance-Slot-1'!$G$2:$G$1112=DW$2),0)),"No Data")</f>
        <v>No Data</v>
      </c>
      <c r="DX149" s="62" t="str" cm="1">
        <f t="array" ref="DX149">IFERROR(INDEX('Attendance-Slot-2'!$Q$2:$Q$2595,MATCH(1,('Attendance-Slot-2'!$A$2:$A$2595=$C149)*('Attendance-Slot-2'!$G$2:$G$2595=DW$2),0)),"No Data")</f>
        <v>P-S2_Onsite</v>
      </c>
      <c r="DY149" s="137">
        <f>VLOOKUP($DL149,'Written Exam Marks'!$H:$Q,10,FALSE)</f>
        <v>27</v>
      </c>
      <c r="DZ149" s="137">
        <f>VLOOKUP($DL149,'Written Exam Marks'!$H:$Q,9,FALSE)</f>
        <v>35</v>
      </c>
      <c r="EA149" s="62" t="str">
        <f t="shared" si="202"/>
        <v>Present</v>
      </c>
      <c r="EB149" s="62" t="str">
        <f t="shared" si="203"/>
        <v>P-S2_Onsite</v>
      </c>
      <c r="EC149" s="114" t="str">
        <f t="shared" si="140"/>
        <v>P-0, 
A-0, 
No Data-5</v>
      </c>
      <c r="ED149" s="114" t="str">
        <f t="shared" si="141"/>
        <v>P-5, 
A-0, 
No Data-0</v>
      </c>
      <c r="EE149" s="114" t="str">
        <f t="shared" si="204"/>
        <v>P-S2_Onsite</v>
      </c>
      <c r="EF149" s="114" t="str">
        <f t="shared" si="205"/>
        <v>P-S2_Onsite</v>
      </c>
      <c r="EG149" s="114" t="str">
        <f t="shared" si="206"/>
        <v>P-S2_Onsite</v>
      </c>
      <c r="EH149" s="114" t="str">
        <f t="shared" si="207"/>
        <v>P-S2_Onsite</v>
      </c>
      <c r="EI149" s="114" t="str">
        <f t="shared" si="208"/>
        <v>P-S2_Onsite</v>
      </c>
      <c r="EJ149" s="114" t="str">
        <f t="shared" si="209"/>
        <v>P-5, A-0, No Data-0</v>
      </c>
      <c r="EK149" s="114" t="s">
        <v>10453</v>
      </c>
      <c r="EL149" s="114">
        <v>28.5</v>
      </c>
      <c r="EM149" s="114">
        <v>9</v>
      </c>
      <c r="EN149" s="114">
        <v>55</v>
      </c>
      <c r="EO149" s="114">
        <v>92.5</v>
      </c>
      <c r="EP149" s="114" t="s">
        <v>7217</v>
      </c>
      <c r="EQ149" s="114" t="s">
        <v>1054</v>
      </c>
      <c r="ER149" s="114" t="s">
        <v>3926</v>
      </c>
      <c r="ES149" s="114"/>
      <c r="ET149" s="30" t="s">
        <v>3926</v>
      </c>
    </row>
    <row r="150" spans="1:150" x14ac:dyDescent="0.25">
      <c r="A150" s="114">
        <v>147</v>
      </c>
      <c r="B150" s="114" t="s">
        <v>7224</v>
      </c>
      <c r="C150" s="80" t="s">
        <v>2168</v>
      </c>
      <c r="D150" s="30" t="s">
        <v>2169</v>
      </c>
      <c r="E150" s="30" t="s">
        <v>2170</v>
      </c>
      <c r="F150" s="33" t="s">
        <v>7202</v>
      </c>
      <c r="G150" s="30" t="s">
        <v>2171</v>
      </c>
      <c r="H150" s="143">
        <v>15</v>
      </c>
      <c r="I150" s="143">
        <v>13.5</v>
      </c>
      <c r="J150" s="143">
        <v>17</v>
      </c>
      <c r="K150" s="143">
        <v>15</v>
      </c>
      <c r="L150" s="143">
        <v>60.5</v>
      </c>
      <c r="M150" s="143">
        <v>65</v>
      </c>
      <c r="N150" s="40" t="s">
        <v>7314</v>
      </c>
      <c r="O150" s="40" t="s">
        <v>1593</v>
      </c>
      <c r="P150" s="13" t="str">
        <f t="shared" si="142"/>
        <v>2025EM1100147-MDSDF401</v>
      </c>
      <c r="Q150" s="40" t="str">
        <f t="shared" si="143"/>
        <v>0 missed</v>
      </c>
      <c r="R150" s="40" t="str">
        <f t="shared" si="144"/>
        <v>0 missed</v>
      </c>
      <c r="S150" s="40">
        <f t="shared" si="145"/>
        <v>3</v>
      </c>
      <c r="T150" s="40">
        <f t="shared" si="146"/>
        <v>1</v>
      </c>
      <c r="U150" s="41">
        <f t="shared" si="147"/>
        <v>1</v>
      </c>
      <c r="V150" s="41">
        <f t="shared" si="148"/>
        <v>1</v>
      </c>
      <c r="W150" s="40" t="str">
        <f t="shared" si="149"/>
        <v>0 missed</v>
      </c>
      <c r="X150" s="113">
        <f t="shared" si="150"/>
        <v>4</v>
      </c>
      <c r="Y150" s="13">
        <f t="shared" si="151"/>
        <v>1</v>
      </c>
      <c r="Z150" s="13" t="str">
        <f t="shared" si="152"/>
        <v>Q-3 A-1 || Q Total-3, A Total-1</v>
      </c>
      <c r="AA150" s="113" t="str" cm="1">
        <f t="array" ref="AA150">IFERROR(INDEX('Attendance-Slot-1'!$Q$2:$Q$1112,MATCH(1,('Attendance-Slot-1'!$A$2:$A$1112=$C150)*('Attendance-Slot-1'!$G$2:$G$1112=AA$2),0)),"No Data")</f>
        <v>No Data</v>
      </c>
      <c r="AB150" s="113" t="str" cm="1">
        <f t="array" ref="AB150">IFERROR(INDEX('Attendance-Slot-2'!$Q$2:$Q$2595,MATCH(1,('Attendance-Slot-2'!$A$2:$A$2595=$C150)*('Attendance-Slot-2'!$G$2:$G$2595=AA$2),0)),"No Data")</f>
        <v>P-S2_Onsite</v>
      </c>
      <c r="AC150" s="133">
        <f>VLOOKUP($P150,'Written Exam Marks'!$H:$Q,10,FALSE)</f>
        <v>22.5</v>
      </c>
      <c r="AD150" s="133">
        <f>VLOOKUP($P150,'Written Exam Marks'!$H:$Q,9,FALSE)</f>
        <v>35</v>
      </c>
      <c r="AE150" s="113" t="str">
        <f t="shared" si="153"/>
        <v>Present</v>
      </c>
      <c r="AF150" s="113" t="str">
        <f t="shared" si="154"/>
        <v>P-S2_Onsite</v>
      </c>
      <c r="AG150" s="146">
        <v>10</v>
      </c>
      <c r="AH150" s="146">
        <v>9.5</v>
      </c>
      <c r="AI150" s="146">
        <v>10</v>
      </c>
      <c r="AJ150" s="146">
        <v>10</v>
      </c>
      <c r="AK150" s="146">
        <v>10</v>
      </c>
      <c r="AL150" s="146">
        <v>9</v>
      </c>
      <c r="AM150" s="146">
        <v>58.5</v>
      </c>
      <c r="AN150" s="146">
        <v>60</v>
      </c>
      <c r="AO150" s="43" t="s">
        <v>7336</v>
      </c>
      <c r="AP150" s="43" t="s">
        <v>1598</v>
      </c>
      <c r="AQ150" s="50" t="str">
        <f t="shared" si="155"/>
        <v>2025EM1100147-MDSDF402</v>
      </c>
      <c r="AR150" s="43" t="str">
        <f t="shared" si="156"/>
        <v>0 missed</v>
      </c>
      <c r="AS150" s="47" t="s">
        <v>7342</v>
      </c>
      <c r="AT150" s="43">
        <f t="shared" si="157"/>
        <v>6</v>
      </c>
      <c r="AU150" s="48" t="s">
        <v>7342</v>
      </c>
      <c r="AV150" s="49">
        <f t="shared" si="158"/>
        <v>1</v>
      </c>
      <c r="AW150" s="48" t="s">
        <v>7342</v>
      </c>
      <c r="AX150" s="43" t="str">
        <f t="shared" si="159"/>
        <v>0 missed</v>
      </c>
      <c r="AY150" s="42">
        <f t="shared" si="160"/>
        <v>6</v>
      </c>
      <c r="AZ150" s="50">
        <f t="shared" si="161"/>
        <v>1</v>
      </c>
      <c r="BA150" s="50" t="str">
        <f t="shared" si="162"/>
        <v>Q-6 A-- || Q Total-6, A Total-0</v>
      </c>
      <c r="BB150" s="42" t="str" cm="1">
        <f t="array" ref="BB150">IFERROR(INDEX('Attendance-Slot-1'!$Q$2:$Q$1112,MATCH(1,('Attendance-Slot-1'!$A$2:$A$1112=$C150)*('Attendance-Slot-1'!$G$2:$G$1112=BB$2),0)),"No Data")</f>
        <v>P-S1_Onsite</v>
      </c>
      <c r="BC150" s="42" t="str" cm="1">
        <f t="array" ref="BC150">IFERROR(INDEX('Attendance-Slot-2'!$Q$2:$Q$2595,MATCH(1,('Attendance-Slot-2'!$A$2:$A$2595=$C150)*('Attendance-Slot-2'!$G$2:$G$2595=BB$2),0)),"No Data")</f>
        <v>No Data</v>
      </c>
      <c r="BD150" s="134">
        <f>VLOOKUP($AQ150,'Written Exam Marks'!$H:$Q,10,FALSE)</f>
        <v>36</v>
      </c>
      <c r="BE150" s="134">
        <f>VLOOKUP($AQ150,'Written Exam Marks'!$H:$Q,9,FALSE)</f>
        <v>40</v>
      </c>
      <c r="BF150" s="42" t="str">
        <f t="shared" si="163"/>
        <v>Present</v>
      </c>
      <c r="BG150" s="42" t="str">
        <f t="shared" si="164"/>
        <v>P-S1_Onsite</v>
      </c>
      <c r="BH150" s="147">
        <v>19</v>
      </c>
      <c r="BI150" s="147">
        <v>35</v>
      </c>
      <c r="BJ150" s="147">
        <v>54</v>
      </c>
      <c r="BK150" s="147">
        <v>60</v>
      </c>
      <c r="BL150" s="52" t="s">
        <v>3697</v>
      </c>
      <c r="BM150" s="52" t="s">
        <v>1606</v>
      </c>
      <c r="BN150" s="57" t="str">
        <f t="shared" si="165"/>
        <v>2025EM1100147-MDSDF403</v>
      </c>
      <c r="BO150" s="52" t="str">
        <f t="shared" si="166"/>
        <v>0 missed</v>
      </c>
      <c r="BP150" s="52" t="str">
        <f t="shared" si="167"/>
        <v>0 missed</v>
      </c>
      <c r="BQ150" s="52">
        <f t="shared" si="168"/>
        <v>1</v>
      </c>
      <c r="BR150" s="52">
        <f t="shared" si="169"/>
        <v>1</v>
      </c>
      <c r="BS150" s="56">
        <f t="shared" si="170"/>
        <v>1</v>
      </c>
      <c r="BT150" s="56">
        <f t="shared" si="171"/>
        <v>1</v>
      </c>
      <c r="BU150" s="52" t="str">
        <f t="shared" si="172"/>
        <v>0 missed</v>
      </c>
      <c r="BV150" s="51">
        <f t="shared" si="173"/>
        <v>2</v>
      </c>
      <c r="BW150" s="57">
        <f t="shared" si="174"/>
        <v>1</v>
      </c>
      <c r="BX150" s="57" t="str">
        <f t="shared" si="175"/>
        <v>Q-1 A-1 || Q Total-1, A Total-1</v>
      </c>
      <c r="BY150" s="51" t="str" cm="1">
        <f t="array" ref="BY150">IFERROR(INDEX('Attendance-Slot-1'!$Q$2:$Q$1112,MATCH(1,('Attendance-Slot-1'!$A$2:$A$1112=$C150)*('Attendance-Slot-1'!$G$2:$G$1112=BY$2),0)),"No Data")</f>
        <v>P-S1_Onsite</v>
      </c>
      <c r="BZ150" s="51" t="str" cm="1">
        <f t="array" ref="BZ150">IFERROR(INDEX('Attendance-Slot-2'!$Q$2:$Q$2595,MATCH(1,('Attendance-Slot-2'!$A$2:$A$2595=$C150)*('Attendance-Slot-2'!$G$2:$G$2595=BY$2),0)),"No Data")</f>
        <v>No Data</v>
      </c>
      <c r="CA150" s="135">
        <f>VLOOKUP($BN150,'Written Exam Marks'!$H:$Q,10,FALSE)</f>
        <v>31</v>
      </c>
      <c r="CB150" s="135">
        <f>VLOOKUP($BN150,'Written Exam Marks'!$H:$Q,9,FALSE)</f>
        <v>40</v>
      </c>
      <c r="CC150" s="51" t="str">
        <f t="shared" si="176"/>
        <v>Present</v>
      </c>
      <c r="CD150" s="51" t="str">
        <f t="shared" si="177"/>
        <v>P-S1_Onsite</v>
      </c>
      <c r="CE150" s="29">
        <v>20</v>
      </c>
      <c r="CF150" s="29">
        <v>19</v>
      </c>
      <c r="CG150" s="29">
        <v>19</v>
      </c>
      <c r="CH150" s="29">
        <v>58</v>
      </c>
      <c r="CI150" s="29">
        <v>60</v>
      </c>
      <c r="CJ150" s="61" t="s">
        <v>7343</v>
      </c>
      <c r="CK150" s="61" t="s">
        <v>1613</v>
      </c>
      <c r="CL150" s="10" t="str">
        <f t="shared" si="178"/>
        <v>2025EM1100147-MDSDF404</v>
      </c>
      <c r="CM150" s="61" t="str">
        <f t="shared" si="179"/>
        <v>0 missed</v>
      </c>
      <c r="CN150" s="61" t="str">
        <f t="shared" si="180"/>
        <v>0 missed</v>
      </c>
      <c r="CO150" s="111">
        <f t="shared" si="181"/>
        <v>2</v>
      </c>
      <c r="CP150" s="111">
        <f t="shared" si="182"/>
        <v>1</v>
      </c>
      <c r="CQ150" s="9">
        <f t="shared" si="183"/>
        <v>1</v>
      </c>
      <c r="CR150" s="9">
        <f t="shared" si="184"/>
        <v>1</v>
      </c>
      <c r="CS150" s="61" t="str">
        <f t="shared" si="185"/>
        <v>0 missed</v>
      </c>
      <c r="CT150" s="111">
        <f t="shared" si="186"/>
        <v>3</v>
      </c>
      <c r="CU150" s="10">
        <f t="shared" si="187"/>
        <v>1</v>
      </c>
      <c r="CV150" s="10" t="str">
        <f t="shared" si="188"/>
        <v>Q-2 A-1 || Q Total-2, A Total-1</v>
      </c>
      <c r="CW150" s="111" t="str" cm="1">
        <f t="array" ref="CW150">IFERROR(INDEX('Attendance-Slot-1'!$Q$2:$Q$1112,MATCH(1,('Attendance-Slot-1'!$A$2:$A$1112=$C150)*('Attendance-Slot-1'!$G$2:$G$1112=CW$2),0)),"No Data")</f>
        <v>No Data</v>
      </c>
      <c r="CX150" s="111" t="str" cm="1">
        <f t="array" ref="CX150">IFERROR(INDEX('Attendance-Slot-2'!$Q$2:$Q$2595,MATCH(1,('Attendance-Slot-2'!$A$2:$A$2595=$C150)*('Attendance-Slot-2'!$G$2:$G$2595=CW$2),0)),"No Data")</f>
        <v>P-S2_Onsite</v>
      </c>
      <c r="CY150" s="136">
        <f>VLOOKUP($CL150,'Written Exam Marks'!$H:$Q,10,FALSE)</f>
        <v>29</v>
      </c>
      <c r="CZ150" s="136">
        <f>VLOOKUP($CL150,'Written Exam Marks'!$H:$Q,9,FALSE)</f>
        <v>40</v>
      </c>
      <c r="DA150" s="111" t="str">
        <f t="shared" si="189"/>
        <v>Present</v>
      </c>
      <c r="DB150" s="111" t="str">
        <f t="shared" si="190"/>
        <v>P-S2_Onsite</v>
      </c>
      <c r="DC150" s="148">
        <v>6.5</v>
      </c>
      <c r="DD150" s="148">
        <v>7.75</v>
      </c>
      <c r="DE150" s="148">
        <v>8</v>
      </c>
      <c r="DF150" s="148">
        <v>15</v>
      </c>
      <c r="DG150" s="148">
        <v>18</v>
      </c>
      <c r="DH150" s="148">
        <v>55.25</v>
      </c>
      <c r="DI150" s="148">
        <v>65</v>
      </c>
      <c r="DJ150" s="66" t="s">
        <v>7351</v>
      </c>
      <c r="DK150" s="66" t="s">
        <v>1631</v>
      </c>
      <c r="DL150" s="68" t="str">
        <f t="shared" si="191"/>
        <v>2025EM1100147-MDSDF406</v>
      </c>
      <c r="DM150" s="66" t="str">
        <f t="shared" si="192"/>
        <v>0 missed</v>
      </c>
      <c r="DN150" s="66" t="str">
        <f t="shared" si="193"/>
        <v>0 missed</v>
      </c>
      <c r="DO150" s="62">
        <f t="shared" si="194"/>
        <v>3</v>
      </c>
      <c r="DP150" s="62">
        <f t="shared" si="195"/>
        <v>2</v>
      </c>
      <c r="DQ150" s="67">
        <f t="shared" si="196"/>
        <v>1</v>
      </c>
      <c r="DR150" s="67">
        <f t="shared" si="197"/>
        <v>1</v>
      </c>
      <c r="DS150" s="66" t="str">
        <f t="shared" si="198"/>
        <v>0 missed</v>
      </c>
      <c r="DT150" s="62">
        <f t="shared" si="199"/>
        <v>5</v>
      </c>
      <c r="DU150" s="68">
        <f t="shared" si="200"/>
        <v>1</v>
      </c>
      <c r="DV150" s="68" t="str">
        <f t="shared" si="201"/>
        <v>Q-3 A-2 || Q Total-3, A Total-2</v>
      </c>
      <c r="DW150" s="62" t="str" cm="1">
        <f t="array" ref="DW150">IFERROR(INDEX('Attendance-Slot-1'!$Q$2:$Q$1112,MATCH(1,('Attendance-Slot-1'!$A$2:$A$1112=$C150)*('Attendance-Slot-1'!$G$2:$G$1112=DW$2),0)),"No Data")</f>
        <v>No Data</v>
      </c>
      <c r="DX150" s="62" t="str" cm="1">
        <f t="array" ref="DX150">IFERROR(INDEX('Attendance-Slot-2'!$Q$2:$Q$2595,MATCH(1,('Attendance-Slot-2'!$A$2:$A$2595=$C150)*('Attendance-Slot-2'!$G$2:$G$2595=DW$2),0)),"No Data")</f>
        <v>P-S2_Onsite</v>
      </c>
      <c r="DY150" s="137">
        <f>VLOOKUP($DL150,'Written Exam Marks'!$H:$Q,10,FALSE)</f>
        <v>28.5</v>
      </c>
      <c r="DZ150" s="137">
        <f>VLOOKUP($DL150,'Written Exam Marks'!$H:$Q,9,FALSE)</f>
        <v>35</v>
      </c>
      <c r="EA150" s="62" t="str">
        <f t="shared" si="202"/>
        <v>Present</v>
      </c>
      <c r="EB150" s="62" t="str">
        <f t="shared" si="203"/>
        <v>P-S2_Onsite</v>
      </c>
      <c r="EC150" s="114" t="str">
        <f t="shared" si="140"/>
        <v>P-2, 
A-0, 
No Data-3</v>
      </c>
      <c r="ED150" s="114" t="str">
        <f t="shared" si="141"/>
        <v>P-3, 
A-0, 
No Data-2</v>
      </c>
      <c r="EE150" s="114" t="str">
        <f t="shared" si="204"/>
        <v>P-S2_Onsite</v>
      </c>
      <c r="EF150" s="114" t="str">
        <f t="shared" si="205"/>
        <v>P-S1_Onsite</v>
      </c>
      <c r="EG150" s="114" t="str">
        <f t="shared" si="206"/>
        <v>P-S1_Onsite</v>
      </c>
      <c r="EH150" s="114" t="str">
        <f t="shared" si="207"/>
        <v>P-S2_Onsite</v>
      </c>
      <c r="EI150" s="114" t="str">
        <f t="shared" si="208"/>
        <v>P-S2_Onsite</v>
      </c>
      <c r="EJ150" s="114" t="str">
        <f t="shared" si="209"/>
        <v>P-5, A-0, No Data-0</v>
      </c>
      <c r="EK150" s="114" t="s">
        <v>10453</v>
      </c>
      <c r="EL150" s="114">
        <v>30</v>
      </c>
      <c r="EM150" s="114">
        <v>10</v>
      </c>
      <c r="EN150" s="114">
        <v>56</v>
      </c>
      <c r="EO150" s="114">
        <v>96</v>
      </c>
      <c r="EP150" s="114" t="s">
        <v>7217</v>
      </c>
      <c r="EQ150" s="114" t="s">
        <v>1054</v>
      </c>
      <c r="ER150" s="114" t="s">
        <v>2168</v>
      </c>
      <c r="ES150" s="114"/>
      <c r="ET150" s="30" t="s">
        <v>2168</v>
      </c>
    </row>
    <row r="151" spans="1:150" x14ac:dyDescent="0.25">
      <c r="A151" s="114">
        <v>148</v>
      </c>
      <c r="B151" s="114" t="s">
        <v>7224</v>
      </c>
      <c r="C151" s="80" t="s">
        <v>2174</v>
      </c>
      <c r="D151" s="30" t="s">
        <v>2175</v>
      </c>
      <c r="E151" s="30" t="s">
        <v>2176</v>
      </c>
      <c r="F151" s="33" t="s">
        <v>7201</v>
      </c>
      <c r="G151" s="30" t="s">
        <v>2177</v>
      </c>
      <c r="H151" s="143">
        <v>14</v>
      </c>
      <c r="I151" s="143">
        <v>15</v>
      </c>
      <c r="J151" s="143">
        <v>15</v>
      </c>
      <c r="K151" s="143" t="s">
        <v>5</v>
      </c>
      <c r="L151" s="143">
        <v>44</v>
      </c>
      <c r="M151" s="143">
        <v>65</v>
      </c>
      <c r="N151" s="40" t="s">
        <v>7314</v>
      </c>
      <c r="O151" s="40" t="s">
        <v>1593</v>
      </c>
      <c r="P151" s="13" t="str">
        <f t="shared" si="142"/>
        <v>2025EM1100148-MDSDF401</v>
      </c>
      <c r="Q151" s="40" t="str">
        <f t="shared" si="143"/>
        <v>0 missed</v>
      </c>
      <c r="R151" s="40" t="str">
        <f t="shared" si="144"/>
        <v>1 missed</v>
      </c>
      <c r="S151" s="40">
        <f t="shared" si="145"/>
        <v>3</v>
      </c>
      <c r="T151" s="40">
        <f t="shared" si="146"/>
        <v>0</v>
      </c>
      <c r="U151" s="41">
        <f t="shared" si="147"/>
        <v>1</v>
      </c>
      <c r="V151" s="41">
        <f t="shared" si="148"/>
        <v>0</v>
      </c>
      <c r="W151" s="40" t="str">
        <f t="shared" si="149"/>
        <v>1 missed</v>
      </c>
      <c r="X151" s="113">
        <f t="shared" si="150"/>
        <v>3</v>
      </c>
      <c r="Y151" s="13">
        <f t="shared" si="151"/>
        <v>0.75</v>
      </c>
      <c r="Z151" s="13" t="str">
        <f t="shared" si="152"/>
        <v>Q-3 A-0 || Q Total-3, A Total-1</v>
      </c>
      <c r="AA151" s="113" t="str" cm="1">
        <f t="array" ref="AA151">IFERROR(INDEX('Attendance-Slot-1'!$Q$2:$Q$1112,MATCH(1,('Attendance-Slot-1'!$A$2:$A$1112=$C151)*('Attendance-Slot-1'!$G$2:$G$1112=AA$2),0)),"No Data")</f>
        <v>No Data</v>
      </c>
      <c r="AB151" s="113" t="str" cm="1">
        <f t="array" ref="AB151">IFERROR(INDEX('Attendance-Slot-2'!$Q$2:$Q$2595,MATCH(1,('Attendance-Slot-2'!$A$2:$A$2595=$C151)*('Attendance-Slot-2'!$G$2:$G$2595=AA$2),0)),"No Data")</f>
        <v>P-S2_Onsite</v>
      </c>
      <c r="AC151" s="133">
        <f>VLOOKUP($P151,'Written Exam Marks'!$H:$Q,10,FALSE)</f>
        <v>25</v>
      </c>
      <c r="AD151" s="133">
        <f>VLOOKUP($P151,'Written Exam Marks'!$H:$Q,9,FALSE)</f>
        <v>35</v>
      </c>
      <c r="AE151" s="113" t="str">
        <f t="shared" si="153"/>
        <v>Present</v>
      </c>
      <c r="AF151" s="113" t="str">
        <f t="shared" si="154"/>
        <v>P-S2_Onsite</v>
      </c>
      <c r="AG151" s="146">
        <v>10</v>
      </c>
      <c r="AH151" s="146">
        <v>10</v>
      </c>
      <c r="AI151" s="146">
        <v>10</v>
      </c>
      <c r="AJ151" s="146">
        <v>10</v>
      </c>
      <c r="AK151" s="146">
        <v>10</v>
      </c>
      <c r="AL151" s="146">
        <v>9</v>
      </c>
      <c r="AM151" s="146">
        <v>59</v>
      </c>
      <c r="AN151" s="146">
        <v>60</v>
      </c>
      <c r="AO151" s="43" t="s">
        <v>7336</v>
      </c>
      <c r="AP151" s="43" t="s">
        <v>1598</v>
      </c>
      <c r="AQ151" s="50" t="str">
        <f t="shared" si="155"/>
        <v>2025EM1100148-MDSDF402</v>
      </c>
      <c r="AR151" s="43" t="str">
        <f t="shared" si="156"/>
        <v>0 missed</v>
      </c>
      <c r="AS151" s="47" t="s">
        <v>7342</v>
      </c>
      <c r="AT151" s="43">
        <f t="shared" si="157"/>
        <v>6</v>
      </c>
      <c r="AU151" s="48" t="s">
        <v>7342</v>
      </c>
      <c r="AV151" s="49">
        <f t="shared" si="158"/>
        <v>1</v>
      </c>
      <c r="AW151" s="48" t="s">
        <v>7342</v>
      </c>
      <c r="AX151" s="43" t="str">
        <f t="shared" si="159"/>
        <v>0 missed</v>
      </c>
      <c r="AY151" s="42">
        <f t="shared" si="160"/>
        <v>6</v>
      </c>
      <c r="AZ151" s="50">
        <f t="shared" si="161"/>
        <v>1</v>
      </c>
      <c r="BA151" s="50" t="str">
        <f t="shared" si="162"/>
        <v>Q-6 A-- || Q Total-6, A Total-0</v>
      </c>
      <c r="BB151" s="42" t="str" cm="1">
        <f t="array" ref="BB151">IFERROR(INDEX('Attendance-Slot-1'!$Q$2:$Q$1112,MATCH(1,('Attendance-Slot-1'!$A$2:$A$1112=$C151)*('Attendance-Slot-1'!$G$2:$G$1112=BB$2),0)),"No Data")</f>
        <v>No Data</v>
      </c>
      <c r="BC151" s="42" t="str" cm="1">
        <f t="array" ref="BC151">IFERROR(INDEX('Attendance-Slot-2'!$Q$2:$Q$2595,MATCH(1,('Attendance-Slot-2'!$A$2:$A$2595=$C151)*('Attendance-Slot-2'!$G$2:$G$2595=BB$2),0)),"No Data")</f>
        <v>P-S2_Onsite</v>
      </c>
      <c r="BD151" s="134">
        <f>VLOOKUP($AQ151,'Written Exam Marks'!$H:$Q,10,FALSE)</f>
        <v>31</v>
      </c>
      <c r="BE151" s="134">
        <f>VLOOKUP($AQ151,'Written Exam Marks'!$H:$Q,9,FALSE)</f>
        <v>40</v>
      </c>
      <c r="BF151" s="42" t="str">
        <f t="shared" si="163"/>
        <v>Present</v>
      </c>
      <c r="BG151" s="42" t="str">
        <f t="shared" si="164"/>
        <v>P-S2_Onsite</v>
      </c>
      <c r="BH151" s="147">
        <v>19</v>
      </c>
      <c r="BI151" s="147">
        <v>15</v>
      </c>
      <c r="BJ151" s="147">
        <v>34</v>
      </c>
      <c r="BK151" s="147">
        <v>60</v>
      </c>
      <c r="BL151" s="52" t="s">
        <v>3697</v>
      </c>
      <c r="BM151" s="52" t="s">
        <v>1606</v>
      </c>
      <c r="BN151" s="57" t="str">
        <f t="shared" si="165"/>
        <v>2025EM1100148-MDSDF403</v>
      </c>
      <c r="BO151" s="52" t="str">
        <f t="shared" si="166"/>
        <v>0 missed</v>
      </c>
      <c r="BP151" s="52" t="str">
        <f t="shared" si="167"/>
        <v>0 missed</v>
      </c>
      <c r="BQ151" s="52">
        <f t="shared" si="168"/>
        <v>1</v>
      </c>
      <c r="BR151" s="52">
        <f t="shared" si="169"/>
        <v>1</v>
      </c>
      <c r="BS151" s="56">
        <f t="shared" si="170"/>
        <v>1</v>
      </c>
      <c r="BT151" s="56">
        <f t="shared" si="171"/>
        <v>1</v>
      </c>
      <c r="BU151" s="52" t="str">
        <f t="shared" si="172"/>
        <v>0 missed</v>
      </c>
      <c r="BV151" s="51">
        <f t="shared" si="173"/>
        <v>2</v>
      </c>
      <c r="BW151" s="57">
        <f t="shared" si="174"/>
        <v>1</v>
      </c>
      <c r="BX151" s="57" t="str">
        <f t="shared" si="175"/>
        <v>Q-1 A-1 || Q Total-1, A Total-1</v>
      </c>
      <c r="BY151" s="51" t="str" cm="1">
        <f t="array" ref="BY151">IFERROR(INDEX('Attendance-Slot-1'!$Q$2:$Q$1112,MATCH(1,('Attendance-Slot-1'!$A$2:$A$1112=$C151)*('Attendance-Slot-1'!$G$2:$G$1112=BY$2),0)),"No Data")</f>
        <v>No Data</v>
      </c>
      <c r="BZ151" s="51" t="str" cm="1">
        <f t="array" ref="BZ151">IFERROR(INDEX('Attendance-Slot-2'!$Q$2:$Q$2595,MATCH(1,('Attendance-Slot-2'!$A$2:$A$2595=$C151)*('Attendance-Slot-2'!$G$2:$G$2595=BY$2),0)),"No Data")</f>
        <v>P-S2_Onsite</v>
      </c>
      <c r="CA151" s="135">
        <f>VLOOKUP($BN151,'Written Exam Marks'!$H:$Q,10,FALSE)</f>
        <v>34.5</v>
      </c>
      <c r="CB151" s="135">
        <f>VLOOKUP($BN151,'Written Exam Marks'!$H:$Q,9,FALSE)</f>
        <v>40</v>
      </c>
      <c r="CC151" s="51" t="str">
        <f t="shared" si="176"/>
        <v>Present</v>
      </c>
      <c r="CD151" s="51" t="str">
        <f t="shared" si="177"/>
        <v>P-S2_Onsite</v>
      </c>
      <c r="CE151" s="29">
        <v>19</v>
      </c>
      <c r="CF151" s="29">
        <v>20</v>
      </c>
      <c r="CG151" s="29">
        <v>18</v>
      </c>
      <c r="CH151" s="29">
        <v>57</v>
      </c>
      <c r="CI151" s="29">
        <v>60</v>
      </c>
      <c r="CJ151" s="61" t="s">
        <v>7343</v>
      </c>
      <c r="CK151" s="61" t="s">
        <v>1613</v>
      </c>
      <c r="CL151" s="10" t="str">
        <f t="shared" si="178"/>
        <v>2025EM1100148-MDSDF404</v>
      </c>
      <c r="CM151" s="61" t="str">
        <f t="shared" si="179"/>
        <v>0 missed</v>
      </c>
      <c r="CN151" s="61" t="str">
        <f t="shared" si="180"/>
        <v>0 missed</v>
      </c>
      <c r="CO151" s="111">
        <f t="shared" si="181"/>
        <v>2</v>
      </c>
      <c r="CP151" s="111">
        <f t="shared" si="182"/>
        <v>1</v>
      </c>
      <c r="CQ151" s="9">
        <f t="shared" si="183"/>
        <v>1</v>
      </c>
      <c r="CR151" s="9">
        <f t="shared" si="184"/>
        <v>1</v>
      </c>
      <c r="CS151" s="61" t="str">
        <f t="shared" si="185"/>
        <v>0 missed</v>
      </c>
      <c r="CT151" s="111">
        <f t="shared" si="186"/>
        <v>3</v>
      </c>
      <c r="CU151" s="10">
        <f t="shared" si="187"/>
        <v>1</v>
      </c>
      <c r="CV151" s="10" t="str">
        <f t="shared" si="188"/>
        <v>Q-2 A-1 || Q Total-2, A Total-1</v>
      </c>
      <c r="CW151" s="111" t="str" cm="1">
        <f t="array" ref="CW151">IFERROR(INDEX('Attendance-Slot-1'!$Q$2:$Q$1112,MATCH(1,('Attendance-Slot-1'!$A$2:$A$1112=$C151)*('Attendance-Slot-1'!$G$2:$G$1112=CW$2),0)),"No Data")</f>
        <v>No Data</v>
      </c>
      <c r="CX151" s="111" t="str" cm="1">
        <f t="array" ref="CX151">IFERROR(INDEX('Attendance-Slot-2'!$Q$2:$Q$2595,MATCH(1,('Attendance-Slot-2'!$A$2:$A$2595=$C151)*('Attendance-Slot-2'!$G$2:$G$2595=CW$2),0)),"No Data")</f>
        <v>P-S2_Onsite</v>
      </c>
      <c r="CY151" s="136">
        <f>VLOOKUP($CL151,'Written Exam Marks'!$H:$Q,10,FALSE)</f>
        <v>24.5</v>
      </c>
      <c r="CZ151" s="136">
        <f>VLOOKUP($CL151,'Written Exam Marks'!$H:$Q,9,FALSE)</f>
        <v>40</v>
      </c>
      <c r="DA151" s="111" t="str">
        <f t="shared" si="189"/>
        <v>Present</v>
      </c>
      <c r="DB151" s="111" t="str">
        <f t="shared" si="190"/>
        <v>P-S2_Onsite</v>
      </c>
      <c r="DC151" s="148">
        <v>6.5</v>
      </c>
      <c r="DD151" s="148" t="s">
        <v>5</v>
      </c>
      <c r="DE151" s="148">
        <v>9</v>
      </c>
      <c r="DF151" s="148">
        <v>17</v>
      </c>
      <c r="DG151" s="148">
        <v>16</v>
      </c>
      <c r="DH151" s="148">
        <v>48.5</v>
      </c>
      <c r="DI151" s="148">
        <v>65</v>
      </c>
      <c r="DJ151" s="66" t="s">
        <v>7351</v>
      </c>
      <c r="DK151" s="66" t="s">
        <v>1631</v>
      </c>
      <c r="DL151" s="68" t="str">
        <f t="shared" si="191"/>
        <v>2025EM1100148-MDSDF406</v>
      </c>
      <c r="DM151" s="66" t="str">
        <f t="shared" si="192"/>
        <v>1 missed</v>
      </c>
      <c r="DN151" s="66" t="str">
        <f t="shared" si="193"/>
        <v>0 missed</v>
      </c>
      <c r="DO151" s="62">
        <f t="shared" si="194"/>
        <v>2</v>
      </c>
      <c r="DP151" s="62">
        <f t="shared" si="195"/>
        <v>2</v>
      </c>
      <c r="DQ151" s="67">
        <f t="shared" si="196"/>
        <v>0.66666666666666663</v>
      </c>
      <c r="DR151" s="67">
        <f t="shared" si="197"/>
        <v>1</v>
      </c>
      <c r="DS151" s="66" t="str">
        <f t="shared" si="198"/>
        <v>1 missed</v>
      </c>
      <c r="DT151" s="62">
        <f t="shared" si="199"/>
        <v>4</v>
      </c>
      <c r="DU151" s="68">
        <f t="shared" si="200"/>
        <v>0.8</v>
      </c>
      <c r="DV151" s="68" t="str">
        <f t="shared" si="201"/>
        <v>Q-2 A-2 || Q Total-3, A Total-2</v>
      </c>
      <c r="DW151" s="62" t="str" cm="1">
        <f t="array" ref="DW151">IFERROR(INDEX('Attendance-Slot-1'!$Q$2:$Q$1112,MATCH(1,('Attendance-Slot-1'!$A$2:$A$1112=$C151)*('Attendance-Slot-1'!$G$2:$G$1112=DW$2),0)),"No Data")</f>
        <v>P-S1_Onsite</v>
      </c>
      <c r="DX151" s="62" t="str" cm="1">
        <f t="array" ref="DX151">IFERROR(INDEX('Attendance-Slot-2'!$Q$2:$Q$2595,MATCH(1,('Attendance-Slot-2'!$A$2:$A$2595=$C151)*('Attendance-Slot-2'!$G$2:$G$2595=DW$2),0)),"No Data")</f>
        <v>No Data</v>
      </c>
      <c r="DY151" s="137">
        <f>VLOOKUP($DL151,'Written Exam Marks'!$H:$Q,10,FALSE)</f>
        <v>28</v>
      </c>
      <c r="DZ151" s="137">
        <f>VLOOKUP($DL151,'Written Exam Marks'!$H:$Q,9,FALSE)</f>
        <v>35</v>
      </c>
      <c r="EA151" s="62" t="str">
        <f t="shared" si="202"/>
        <v>Present</v>
      </c>
      <c r="EB151" s="62" t="str">
        <f t="shared" si="203"/>
        <v>P-S1_Onsite</v>
      </c>
      <c r="EC151" s="114" t="str">
        <f t="shared" si="140"/>
        <v>P-1, 
A-0, 
No Data-4</v>
      </c>
      <c r="ED151" s="114" t="str">
        <f t="shared" si="141"/>
        <v>P-4, 
A-0, 
No Data-1</v>
      </c>
      <c r="EE151" s="114" t="str">
        <f t="shared" si="204"/>
        <v>P-S2_Onsite</v>
      </c>
      <c r="EF151" s="114" t="str">
        <f t="shared" si="205"/>
        <v>P-S2_Onsite</v>
      </c>
      <c r="EG151" s="114" t="str">
        <f t="shared" si="206"/>
        <v>P-S2_Onsite</v>
      </c>
      <c r="EH151" s="114" t="str">
        <f t="shared" si="207"/>
        <v>P-S2_Onsite</v>
      </c>
      <c r="EI151" s="114" t="str">
        <f t="shared" si="208"/>
        <v>P-S1_Onsite</v>
      </c>
      <c r="EJ151" s="114" t="str">
        <f t="shared" si="209"/>
        <v>P-5, A-0, No Data-0</v>
      </c>
      <c r="EK151" s="114" t="s">
        <v>10453</v>
      </c>
      <c r="EL151" s="114">
        <v>28</v>
      </c>
      <c r="EM151" s="114">
        <v>9</v>
      </c>
      <c r="EN151" s="114">
        <v>50</v>
      </c>
      <c r="EO151" s="114">
        <v>87</v>
      </c>
      <c r="EP151" s="114" t="s">
        <v>7217</v>
      </c>
      <c r="EQ151" s="114" t="s">
        <v>1054</v>
      </c>
      <c r="ER151" s="114" t="s">
        <v>2174</v>
      </c>
      <c r="ES151" s="114"/>
      <c r="ET151" s="30" t="s">
        <v>2174</v>
      </c>
    </row>
    <row r="152" spans="1:150" x14ac:dyDescent="0.25">
      <c r="A152" s="114">
        <v>149</v>
      </c>
      <c r="B152" s="114" t="s">
        <v>7224</v>
      </c>
      <c r="C152" s="80" t="s">
        <v>3930</v>
      </c>
      <c r="D152" s="30" t="s">
        <v>3931</v>
      </c>
      <c r="E152" s="30" t="s">
        <v>3932</v>
      </c>
      <c r="F152" s="33" t="s">
        <v>7201</v>
      </c>
      <c r="G152" s="30" t="s">
        <v>3933</v>
      </c>
      <c r="H152" s="143" t="s">
        <v>5</v>
      </c>
      <c r="I152" s="143" t="s">
        <v>5</v>
      </c>
      <c r="J152" s="143" t="s">
        <v>5</v>
      </c>
      <c r="K152" s="143" t="s">
        <v>5</v>
      </c>
      <c r="L152" s="143">
        <v>0</v>
      </c>
      <c r="M152" s="143">
        <v>65</v>
      </c>
      <c r="N152" s="40" t="s">
        <v>7314</v>
      </c>
      <c r="O152" s="40" t="s">
        <v>1593</v>
      </c>
      <c r="P152" s="13" t="str">
        <f t="shared" si="142"/>
        <v>2025EM1100149-MDSDF401</v>
      </c>
      <c r="Q152" s="40" t="str">
        <f t="shared" si="143"/>
        <v>3 missed</v>
      </c>
      <c r="R152" s="40" t="str">
        <f t="shared" si="144"/>
        <v>1 missed</v>
      </c>
      <c r="S152" s="40">
        <f t="shared" si="145"/>
        <v>0</v>
      </c>
      <c r="T152" s="40">
        <f t="shared" si="146"/>
        <v>0</v>
      </c>
      <c r="U152" s="41">
        <f t="shared" si="147"/>
        <v>0</v>
      </c>
      <c r="V152" s="41">
        <f t="shared" si="148"/>
        <v>0</v>
      </c>
      <c r="W152" s="40" t="str">
        <f t="shared" si="149"/>
        <v>4 missed</v>
      </c>
      <c r="X152" s="113">
        <f t="shared" si="150"/>
        <v>0</v>
      </c>
      <c r="Y152" s="13">
        <f t="shared" si="151"/>
        <v>0</v>
      </c>
      <c r="Z152" s="13" t="str">
        <f t="shared" si="152"/>
        <v>Q-0 A-0 || Q Total-3, A Total-1</v>
      </c>
      <c r="AA152" s="113" t="str" cm="1">
        <f t="array" ref="AA152">IFERROR(INDEX('Attendance-Slot-1'!$Q$2:$Q$1112,MATCH(1,('Attendance-Slot-1'!$A$2:$A$1112=$C152)*('Attendance-Slot-1'!$G$2:$G$1112=AA$2),0)),"No Data")</f>
        <v>No Data</v>
      </c>
      <c r="AB152" s="113" t="str" cm="1">
        <f t="array" ref="AB152">IFERROR(INDEX('Attendance-Slot-2'!$Q$2:$Q$2595,MATCH(1,('Attendance-Slot-2'!$A$2:$A$2595=$C152)*('Attendance-Slot-2'!$G$2:$G$2595=AA$2),0)),"No Data")</f>
        <v>A-S2_Onsite</v>
      </c>
      <c r="AC152" s="133" t="e">
        <f>VLOOKUP($P152,'Written Exam Marks'!$H:$Q,10,FALSE)</f>
        <v>#N/A</v>
      </c>
      <c r="AD152" s="133" t="e">
        <f>VLOOKUP($P152,'Written Exam Marks'!$H:$Q,9,FALSE)</f>
        <v>#N/A</v>
      </c>
      <c r="AE152" s="113" t="str">
        <f t="shared" si="153"/>
        <v>Absent</v>
      </c>
      <c r="AF152" s="113" t="str">
        <f t="shared" si="154"/>
        <v>A-S2_Onsite</v>
      </c>
      <c r="AG152" s="146" t="s">
        <v>5</v>
      </c>
      <c r="AH152" s="146" t="s">
        <v>5</v>
      </c>
      <c r="AI152" s="146" t="s">
        <v>5</v>
      </c>
      <c r="AJ152" s="146" t="s">
        <v>5</v>
      </c>
      <c r="AK152" s="146" t="s">
        <v>5</v>
      </c>
      <c r="AL152" s="146" t="s">
        <v>5</v>
      </c>
      <c r="AM152" s="146">
        <v>0</v>
      </c>
      <c r="AN152" s="146">
        <v>60</v>
      </c>
      <c r="AO152" s="43" t="s">
        <v>7336</v>
      </c>
      <c r="AP152" s="43" t="s">
        <v>1598</v>
      </c>
      <c r="AQ152" s="50" t="str">
        <f t="shared" si="155"/>
        <v>2025EM1100149-MDSDF402</v>
      </c>
      <c r="AR152" s="43" t="str">
        <f t="shared" si="156"/>
        <v>6 missed</v>
      </c>
      <c r="AS152" s="47" t="s">
        <v>7342</v>
      </c>
      <c r="AT152" s="43">
        <f t="shared" si="157"/>
        <v>0</v>
      </c>
      <c r="AU152" s="48" t="s">
        <v>7342</v>
      </c>
      <c r="AV152" s="49">
        <f t="shared" si="158"/>
        <v>0</v>
      </c>
      <c r="AW152" s="48" t="s">
        <v>7342</v>
      </c>
      <c r="AX152" s="43" t="str">
        <f t="shared" si="159"/>
        <v>6 missed</v>
      </c>
      <c r="AY152" s="42">
        <f t="shared" si="160"/>
        <v>0</v>
      </c>
      <c r="AZ152" s="50">
        <f t="shared" si="161"/>
        <v>0</v>
      </c>
      <c r="BA152" s="50" t="str">
        <f t="shared" si="162"/>
        <v>Q-0 A-- || Q Total-6, A Total-0</v>
      </c>
      <c r="BB152" s="42" t="str" cm="1">
        <f t="array" ref="BB152">IFERROR(INDEX('Attendance-Slot-1'!$Q$2:$Q$1112,MATCH(1,('Attendance-Slot-1'!$A$2:$A$1112=$C152)*('Attendance-Slot-1'!$G$2:$G$1112=BB$2),0)),"No Data")</f>
        <v>No Data</v>
      </c>
      <c r="BC152" s="42" t="str" cm="1">
        <f t="array" ref="BC152">IFERROR(INDEX('Attendance-Slot-2'!$Q$2:$Q$2595,MATCH(1,('Attendance-Slot-2'!$A$2:$A$2595=$C152)*('Attendance-Slot-2'!$G$2:$G$2595=BB$2),0)),"No Data")</f>
        <v>A-S2_Onsite</v>
      </c>
      <c r="BD152" s="134" t="e">
        <f>VLOOKUP($AQ152,'Written Exam Marks'!$H:$Q,10,FALSE)</f>
        <v>#N/A</v>
      </c>
      <c r="BE152" s="134" t="e">
        <f>VLOOKUP($AQ152,'Written Exam Marks'!$H:$Q,9,FALSE)</f>
        <v>#N/A</v>
      </c>
      <c r="BF152" s="42" t="str">
        <f t="shared" si="163"/>
        <v>Absent</v>
      </c>
      <c r="BG152" s="42" t="str">
        <f t="shared" si="164"/>
        <v>A-S2_Onsite</v>
      </c>
      <c r="BH152" s="147" t="s">
        <v>5</v>
      </c>
      <c r="BI152" s="147" t="s">
        <v>5</v>
      </c>
      <c r="BJ152" s="147">
        <v>0</v>
      </c>
      <c r="BK152" s="147">
        <v>60</v>
      </c>
      <c r="BL152" s="52" t="s">
        <v>3697</v>
      </c>
      <c r="BM152" s="52" t="s">
        <v>1606</v>
      </c>
      <c r="BN152" s="57" t="str">
        <f t="shared" si="165"/>
        <v>2025EM1100149-MDSDF403</v>
      </c>
      <c r="BO152" s="52" t="str">
        <f t="shared" si="166"/>
        <v>1 missed</v>
      </c>
      <c r="BP152" s="52" t="str">
        <f t="shared" si="167"/>
        <v>1 missed</v>
      </c>
      <c r="BQ152" s="52">
        <f t="shared" si="168"/>
        <v>0</v>
      </c>
      <c r="BR152" s="52">
        <f t="shared" si="169"/>
        <v>0</v>
      </c>
      <c r="BS152" s="56">
        <f t="shared" si="170"/>
        <v>0</v>
      </c>
      <c r="BT152" s="56">
        <f t="shared" si="171"/>
        <v>0</v>
      </c>
      <c r="BU152" s="52" t="str">
        <f t="shared" si="172"/>
        <v>2 missed</v>
      </c>
      <c r="BV152" s="51">
        <f t="shared" si="173"/>
        <v>0</v>
      </c>
      <c r="BW152" s="57">
        <f t="shared" si="174"/>
        <v>0</v>
      </c>
      <c r="BX152" s="57" t="str">
        <f t="shared" si="175"/>
        <v>Q-0 A-0 || Q Total-1, A Total-1</v>
      </c>
      <c r="BY152" s="51" t="str" cm="1">
        <f t="array" ref="BY152">IFERROR(INDEX('Attendance-Slot-1'!$Q$2:$Q$1112,MATCH(1,('Attendance-Slot-1'!$A$2:$A$1112=$C152)*('Attendance-Slot-1'!$G$2:$G$1112=BY$2),0)),"No Data")</f>
        <v>No Data</v>
      </c>
      <c r="BZ152" s="51" t="str" cm="1">
        <f t="array" ref="BZ152">IFERROR(INDEX('Attendance-Slot-2'!$Q$2:$Q$2595,MATCH(1,('Attendance-Slot-2'!$A$2:$A$2595=$C152)*('Attendance-Slot-2'!$G$2:$G$2595=BY$2),0)),"No Data")</f>
        <v>A-S2_Onsite</v>
      </c>
      <c r="CA152" s="135" t="e">
        <f>VLOOKUP($BN152,'Written Exam Marks'!$H:$Q,10,FALSE)</f>
        <v>#N/A</v>
      </c>
      <c r="CB152" s="135" t="e">
        <f>VLOOKUP($BN152,'Written Exam Marks'!$H:$Q,9,FALSE)</f>
        <v>#N/A</v>
      </c>
      <c r="CC152" s="51" t="str">
        <f t="shared" si="176"/>
        <v>Absent</v>
      </c>
      <c r="CD152" s="51" t="str">
        <f t="shared" si="177"/>
        <v>A-S2_Onsite</v>
      </c>
      <c r="CE152" s="29" t="s">
        <v>5</v>
      </c>
      <c r="CF152" s="29" t="s">
        <v>5</v>
      </c>
      <c r="CG152" s="29" t="s">
        <v>5</v>
      </c>
      <c r="CH152" s="29">
        <v>0</v>
      </c>
      <c r="CI152" s="29">
        <v>60</v>
      </c>
      <c r="CJ152" s="61" t="s">
        <v>7343</v>
      </c>
      <c r="CK152" s="61" t="s">
        <v>1613</v>
      </c>
      <c r="CL152" s="10" t="str">
        <f t="shared" si="178"/>
        <v>2025EM1100149-MDSDF404</v>
      </c>
      <c r="CM152" s="61" t="str">
        <f t="shared" si="179"/>
        <v>2 missed</v>
      </c>
      <c r="CN152" s="61" t="str">
        <f t="shared" si="180"/>
        <v>1 missed</v>
      </c>
      <c r="CO152" s="111">
        <f t="shared" si="181"/>
        <v>0</v>
      </c>
      <c r="CP152" s="111">
        <f t="shared" si="182"/>
        <v>0</v>
      </c>
      <c r="CQ152" s="9">
        <f t="shared" si="183"/>
        <v>0</v>
      </c>
      <c r="CR152" s="9">
        <f t="shared" si="184"/>
        <v>0</v>
      </c>
      <c r="CS152" s="61" t="str">
        <f t="shared" si="185"/>
        <v>3 missed</v>
      </c>
      <c r="CT152" s="111">
        <f t="shared" si="186"/>
        <v>0</v>
      </c>
      <c r="CU152" s="10">
        <f t="shared" si="187"/>
        <v>0</v>
      </c>
      <c r="CV152" s="10" t="str">
        <f t="shared" si="188"/>
        <v>Q-0 A-0 || Q Total-2, A Total-1</v>
      </c>
      <c r="CW152" s="111" t="str" cm="1">
        <f t="array" ref="CW152">IFERROR(INDEX('Attendance-Slot-1'!$Q$2:$Q$1112,MATCH(1,('Attendance-Slot-1'!$A$2:$A$1112=$C152)*('Attendance-Slot-1'!$G$2:$G$1112=CW$2),0)),"No Data")</f>
        <v>No Data</v>
      </c>
      <c r="CX152" s="111" t="str" cm="1">
        <f t="array" ref="CX152">IFERROR(INDEX('Attendance-Slot-2'!$Q$2:$Q$2595,MATCH(1,('Attendance-Slot-2'!$A$2:$A$2595=$C152)*('Attendance-Slot-2'!$G$2:$G$2595=CW$2),0)),"No Data")</f>
        <v>A-S2_Onsite</v>
      </c>
      <c r="CY152" s="136" t="e">
        <f>VLOOKUP($CL152,'Written Exam Marks'!$H:$Q,10,FALSE)</f>
        <v>#N/A</v>
      </c>
      <c r="CZ152" s="136" t="e">
        <f>VLOOKUP($CL152,'Written Exam Marks'!$H:$Q,9,FALSE)</f>
        <v>#N/A</v>
      </c>
      <c r="DA152" s="111" t="str">
        <f t="shared" si="189"/>
        <v>Absent</v>
      </c>
      <c r="DB152" s="111" t="str">
        <f t="shared" si="190"/>
        <v>A-S2_Onsite</v>
      </c>
      <c r="DC152" s="148" t="s">
        <v>5</v>
      </c>
      <c r="DD152" s="148" t="s">
        <v>5</v>
      </c>
      <c r="DE152" s="148" t="s">
        <v>5</v>
      </c>
      <c r="DF152" s="148" t="s">
        <v>5</v>
      </c>
      <c r="DG152" s="148" t="s">
        <v>5</v>
      </c>
      <c r="DH152" s="148">
        <v>0</v>
      </c>
      <c r="DI152" s="148">
        <v>65</v>
      </c>
      <c r="DJ152" s="66" t="s">
        <v>7351</v>
      </c>
      <c r="DK152" s="66" t="s">
        <v>1631</v>
      </c>
      <c r="DL152" s="68" t="str">
        <f t="shared" si="191"/>
        <v>2025EM1100149-MDSDF406</v>
      </c>
      <c r="DM152" s="66" t="str">
        <f t="shared" si="192"/>
        <v>3 missed</v>
      </c>
      <c r="DN152" s="66" t="str">
        <f t="shared" si="193"/>
        <v>2 missed</v>
      </c>
      <c r="DO152" s="62">
        <f t="shared" si="194"/>
        <v>0</v>
      </c>
      <c r="DP152" s="62">
        <f t="shared" si="195"/>
        <v>0</v>
      </c>
      <c r="DQ152" s="67">
        <f t="shared" si="196"/>
        <v>0</v>
      </c>
      <c r="DR152" s="67">
        <f t="shared" si="197"/>
        <v>0</v>
      </c>
      <c r="DS152" s="66" t="str">
        <f t="shared" si="198"/>
        <v>5 missed</v>
      </c>
      <c r="DT152" s="62">
        <f t="shared" si="199"/>
        <v>0</v>
      </c>
      <c r="DU152" s="68">
        <f t="shared" si="200"/>
        <v>0</v>
      </c>
      <c r="DV152" s="68" t="str">
        <f t="shared" si="201"/>
        <v>Q-0 A-0 || Q Total-3, A Total-2</v>
      </c>
      <c r="DW152" s="62" t="str" cm="1">
        <f t="array" ref="DW152">IFERROR(INDEX('Attendance-Slot-1'!$Q$2:$Q$1112,MATCH(1,('Attendance-Slot-1'!$A$2:$A$1112=$C152)*('Attendance-Slot-1'!$G$2:$G$1112=DW$2),0)),"No Data")</f>
        <v>No Data</v>
      </c>
      <c r="DX152" s="62" t="str" cm="1">
        <f t="array" ref="DX152">IFERROR(INDEX('Attendance-Slot-2'!$Q$2:$Q$2595,MATCH(1,('Attendance-Slot-2'!$A$2:$A$2595=$C152)*('Attendance-Slot-2'!$G$2:$G$2595=DW$2),0)),"No Data")</f>
        <v>A-S2_Onsite</v>
      </c>
      <c r="DY152" s="137" t="e">
        <f>VLOOKUP($DL152,'Written Exam Marks'!$H:$Q,10,FALSE)</f>
        <v>#N/A</v>
      </c>
      <c r="DZ152" s="137" t="e">
        <f>VLOOKUP($DL152,'Written Exam Marks'!$H:$Q,9,FALSE)</f>
        <v>#N/A</v>
      </c>
      <c r="EA152" s="62" t="str">
        <f t="shared" si="202"/>
        <v>Absent</v>
      </c>
      <c r="EB152" s="62" t="str">
        <f t="shared" si="203"/>
        <v>A-S2_Onsite</v>
      </c>
      <c r="EC152" s="114" t="str">
        <f t="shared" si="140"/>
        <v>P-0, 
A-0, 
No Data-5</v>
      </c>
      <c r="ED152" s="114" t="str">
        <f t="shared" si="141"/>
        <v>P-0, 
A-5, 
No Data-0</v>
      </c>
      <c r="EE152" s="114" t="str">
        <f t="shared" si="204"/>
        <v>A-S2_Onsite</v>
      </c>
      <c r="EF152" s="114" t="str">
        <f t="shared" si="205"/>
        <v>A-S2_Onsite</v>
      </c>
      <c r="EG152" s="114" t="str">
        <f t="shared" si="206"/>
        <v>A-S2_Onsite</v>
      </c>
      <c r="EH152" s="114" t="str">
        <f t="shared" si="207"/>
        <v>A-S2_Onsite</v>
      </c>
      <c r="EI152" s="114" t="str">
        <f t="shared" si="208"/>
        <v>A-S2_Onsite</v>
      </c>
      <c r="EJ152" s="114" t="str">
        <f t="shared" si="209"/>
        <v>P-0, A-5, No Data-0</v>
      </c>
      <c r="EK152" s="114" t="s">
        <v>10453</v>
      </c>
      <c r="EL152" s="114">
        <v>27</v>
      </c>
      <c r="EM152" s="114">
        <v>10</v>
      </c>
      <c r="EN152" s="114" t="s">
        <v>10455</v>
      </c>
      <c r="EO152" s="114">
        <v>37</v>
      </c>
      <c r="EP152" s="114" t="s">
        <v>7218</v>
      </c>
      <c r="EQ152" s="114" t="s">
        <v>1054</v>
      </c>
      <c r="ER152" s="114" t="s">
        <v>3930</v>
      </c>
      <c r="ES152" s="114" t="s">
        <v>7218</v>
      </c>
      <c r="ET152" s="30" t="s">
        <v>3930</v>
      </c>
    </row>
    <row r="153" spans="1:150" x14ac:dyDescent="0.25">
      <c r="A153" s="114">
        <v>150</v>
      </c>
      <c r="B153" s="114" t="s">
        <v>7224</v>
      </c>
      <c r="C153" s="80" t="s">
        <v>2179</v>
      </c>
      <c r="D153" s="30" t="s">
        <v>2180</v>
      </c>
      <c r="E153" s="30" t="s">
        <v>2181</v>
      </c>
      <c r="F153" s="33" t="s">
        <v>7202</v>
      </c>
      <c r="G153" s="30" t="s">
        <v>2182</v>
      </c>
      <c r="H153" s="143">
        <v>15</v>
      </c>
      <c r="I153" s="143">
        <v>15</v>
      </c>
      <c r="J153" s="143">
        <v>17</v>
      </c>
      <c r="K153" s="143">
        <v>15</v>
      </c>
      <c r="L153" s="143">
        <v>62</v>
      </c>
      <c r="M153" s="143">
        <v>65</v>
      </c>
      <c r="N153" s="40" t="s">
        <v>7314</v>
      </c>
      <c r="O153" s="40" t="s">
        <v>1593</v>
      </c>
      <c r="P153" s="13" t="str">
        <f t="shared" si="142"/>
        <v>2025EM1100150-MDSDF401</v>
      </c>
      <c r="Q153" s="40" t="str">
        <f t="shared" si="143"/>
        <v>0 missed</v>
      </c>
      <c r="R153" s="40" t="str">
        <f t="shared" si="144"/>
        <v>0 missed</v>
      </c>
      <c r="S153" s="40">
        <f t="shared" si="145"/>
        <v>3</v>
      </c>
      <c r="T153" s="40">
        <f t="shared" si="146"/>
        <v>1</v>
      </c>
      <c r="U153" s="41">
        <f t="shared" si="147"/>
        <v>1</v>
      </c>
      <c r="V153" s="41">
        <f t="shared" si="148"/>
        <v>1</v>
      </c>
      <c r="W153" s="40" t="str">
        <f t="shared" si="149"/>
        <v>0 missed</v>
      </c>
      <c r="X153" s="113">
        <f t="shared" si="150"/>
        <v>4</v>
      </c>
      <c r="Y153" s="13">
        <f t="shared" si="151"/>
        <v>1</v>
      </c>
      <c r="Z153" s="13" t="str">
        <f t="shared" si="152"/>
        <v>Q-3 A-1 || Q Total-3, A Total-1</v>
      </c>
      <c r="AA153" s="113" t="str" cm="1">
        <f t="array" ref="AA153">IFERROR(INDEX('Attendance-Slot-1'!$Q$2:$Q$1112,MATCH(1,('Attendance-Slot-1'!$A$2:$A$1112=$C153)*('Attendance-Slot-1'!$G$2:$G$1112=AA$2),0)),"No Data")</f>
        <v>A-S1_Onsite</v>
      </c>
      <c r="AB153" s="113" t="str" cm="1">
        <f t="array" ref="AB153">IFERROR(INDEX('Attendance-Slot-2'!$Q$2:$Q$2595,MATCH(1,('Attendance-Slot-2'!$A$2:$A$2595=$C153)*('Attendance-Slot-2'!$G$2:$G$2595=AA$2),0)),"No Data")</f>
        <v>A-S2_Onsite</v>
      </c>
      <c r="AC153" s="133" t="e">
        <f>VLOOKUP($P153,'Written Exam Marks'!$H:$Q,10,FALSE)</f>
        <v>#N/A</v>
      </c>
      <c r="AD153" s="133" t="e">
        <f>VLOOKUP($P153,'Written Exam Marks'!$H:$Q,9,FALSE)</f>
        <v>#N/A</v>
      </c>
      <c r="AE153" s="113" t="str">
        <f t="shared" si="153"/>
        <v>Absent</v>
      </c>
      <c r="AF153" s="113" t="str">
        <f t="shared" si="154"/>
        <v>A-S1_Onsite</v>
      </c>
      <c r="AG153" s="146">
        <v>10</v>
      </c>
      <c r="AH153" s="146">
        <v>9.5</v>
      </c>
      <c r="AI153" s="146">
        <v>10</v>
      </c>
      <c r="AJ153" s="146">
        <v>10</v>
      </c>
      <c r="AK153" s="146">
        <v>10</v>
      </c>
      <c r="AL153" s="146">
        <v>10</v>
      </c>
      <c r="AM153" s="146">
        <v>59.5</v>
      </c>
      <c r="AN153" s="146">
        <v>60</v>
      </c>
      <c r="AO153" s="43" t="s">
        <v>7336</v>
      </c>
      <c r="AP153" s="43" t="s">
        <v>1598</v>
      </c>
      <c r="AQ153" s="50" t="str">
        <f t="shared" si="155"/>
        <v>2025EM1100150-MDSDF402</v>
      </c>
      <c r="AR153" s="43" t="str">
        <f t="shared" si="156"/>
        <v>0 missed</v>
      </c>
      <c r="AS153" s="47" t="s">
        <v>7342</v>
      </c>
      <c r="AT153" s="43">
        <f t="shared" si="157"/>
        <v>6</v>
      </c>
      <c r="AU153" s="48" t="s">
        <v>7342</v>
      </c>
      <c r="AV153" s="49">
        <f t="shared" si="158"/>
        <v>1</v>
      </c>
      <c r="AW153" s="48" t="s">
        <v>7342</v>
      </c>
      <c r="AX153" s="43" t="str">
        <f t="shared" si="159"/>
        <v>0 missed</v>
      </c>
      <c r="AY153" s="42">
        <f t="shared" si="160"/>
        <v>6</v>
      </c>
      <c r="AZ153" s="50">
        <f t="shared" si="161"/>
        <v>1</v>
      </c>
      <c r="BA153" s="50" t="str">
        <f t="shared" si="162"/>
        <v>Q-6 A-- || Q Total-6, A Total-0</v>
      </c>
      <c r="BB153" s="42" t="str" cm="1">
        <f t="array" ref="BB153">IFERROR(INDEX('Attendance-Slot-1'!$Q$2:$Q$1112,MATCH(1,('Attendance-Slot-1'!$A$2:$A$1112=$C153)*('Attendance-Slot-1'!$G$2:$G$1112=BB$2),0)),"No Data")</f>
        <v>A-S1_Onsite</v>
      </c>
      <c r="BC153" s="42" t="str" cm="1">
        <f t="array" ref="BC153">IFERROR(INDEX('Attendance-Slot-2'!$Q$2:$Q$2595,MATCH(1,('Attendance-Slot-2'!$A$2:$A$2595=$C153)*('Attendance-Slot-2'!$G$2:$G$2595=BB$2),0)),"No Data")</f>
        <v>A-S2_Onsite</v>
      </c>
      <c r="BD153" s="134" t="e">
        <f>VLOOKUP($AQ153,'Written Exam Marks'!$H:$Q,10,FALSE)</f>
        <v>#N/A</v>
      </c>
      <c r="BE153" s="134" t="e">
        <f>VLOOKUP($AQ153,'Written Exam Marks'!$H:$Q,9,FALSE)</f>
        <v>#N/A</v>
      </c>
      <c r="BF153" s="42" t="str">
        <f t="shared" si="163"/>
        <v>Absent</v>
      </c>
      <c r="BG153" s="42" t="str">
        <f t="shared" si="164"/>
        <v>A-S1_Onsite</v>
      </c>
      <c r="BH153" s="147">
        <v>20</v>
      </c>
      <c r="BI153" s="147">
        <v>20</v>
      </c>
      <c r="BJ153" s="147">
        <v>40</v>
      </c>
      <c r="BK153" s="147">
        <v>60</v>
      </c>
      <c r="BL153" s="52" t="s">
        <v>3697</v>
      </c>
      <c r="BM153" s="52" t="s">
        <v>1606</v>
      </c>
      <c r="BN153" s="57" t="str">
        <f t="shared" si="165"/>
        <v>2025EM1100150-MDSDF403</v>
      </c>
      <c r="BO153" s="52" t="str">
        <f t="shared" si="166"/>
        <v>0 missed</v>
      </c>
      <c r="BP153" s="52" t="str">
        <f t="shared" si="167"/>
        <v>0 missed</v>
      </c>
      <c r="BQ153" s="52">
        <f t="shared" si="168"/>
        <v>1</v>
      </c>
      <c r="BR153" s="52">
        <f t="shared" si="169"/>
        <v>1</v>
      </c>
      <c r="BS153" s="56">
        <f t="shared" si="170"/>
        <v>1</v>
      </c>
      <c r="BT153" s="56">
        <f t="shared" si="171"/>
        <v>1</v>
      </c>
      <c r="BU153" s="52" t="str">
        <f t="shared" si="172"/>
        <v>0 missed</v>
      </c>
      <c r="BV153" s="51">
        <f t="shared" si="173"/>
        <v>2</v>
      </c>
      <c r="BW153" s="57">
        <f t="shared" si="174"/>
        <v>1</v>
      </c>
      <c r="BX153" s="57" t="str">
        <f t="shared" si="175"/>
        <v>Q-1 A-1 || Q Total-1, A Total-1</v>
      </c>
      <c r="BY153" s="51" t="str" cm="1">
        <f t="array" ref="BY153">IFERROR(INDEX('Attendance-Slot-1'!$Q$2:$Q$1112,MATCH(1,('Attendance-Slot-1'!$A$2:$A$1112=$C153)*('Attendance-Slot-1'!$G$2:$G$1112=BY$2),0)),"No Data")</f>
        <v>No Data</v>
      </c>
      <c r="BZ153" s="51" t="str" cm="1">
        <f t="array" ref="BZ153">IFERROR(INDEX('Attendance-Slot-2'!$Q$2:$Q$2595,MATCH(1,('Attendance-Slot-2'!$A$2:$A$2595=$C153)*('Attendance-Slot-2'!$G$2:$G$2595=BY$2),0)),"No Data")</f>
        <v>No Data</v>
      </c>
      <c r="CA153" s="135" t="e">
        <f>VLOOKUP($BN153,'Written Exam Marks'!$H:$Q,10,FALSE)</f>
        <v>#N/A</v>
      </c>
      <c r="CB153" s="135" t="e">
        <f>VLOOKUP($BN153,'Written Exam Marks'!$H:$Q,9,FALSE)</f>
        <v>#N/A</v>
      </c>
      <c r="CC153" s="51" t="str">
        <f t="shared" si="176"/>
        <v>No Data</v>
      </c>
      <c r="CD153" s="51" t="str">
        <f t="shared" si="177"/>
        <v>No Data</v>
      </c>
      <c r="CE153" s="29">
        <v>20</v>
      </c>
      <c r="CF153" s="29">
        <v>20</v>
      </c>
      <c r="CG153" s="29">
        <v>18</v>
      </c>
      <c r="CH153" s="29">
        <v>58</v>
      </c>
      <c r="CI153" s="29">
        <v>60</v>
      </c>
      <c r="CJ153" s="61" t="s">
        <v>7343</v>
      </c>
      <c r="CK153" s="61" t="s">
        <v>1613</v>
      </c>
      <c r="CL153" s="10" t="str">
        <f t="shared" si="178"/>
        <v>2025EM1100150-MDSDF404</v>
      </c>
      <c r="CM153" s="61" t="str">
        <f t="shared" si="179"/>
        <v>0 missed</v>
      </c>
      <c r="CN153" s="61" t="str">
        <f t="shared" si="180"/>
        <v>0 missed</v>
      </c>
      <c r="CO153" s="111">
        <f t="shared" si="181"/>
        <v>2</v>
      </c>
      <c r="CP153" s="111">
        <f t="shared" si="182"/>
        <v>1</v>
      </c>
      <c r="CQ153" s="9">
        <f t="shared" si="183"/>
        <v>1</v>
      </c>
      <c r="CR153" s="9">
        <f t="shared" si="184"/>
        <v>1</v>
      </c>
      <c r="CS153" s="61" t="str">
        <f t="shared" si="185"/>
        <v>0 missed</v>
      </c>
      <c r="CT153" s="111">
        <f t="shared" si="186"/>
        <v>3</v>
      </c>
      <c r="CU153" s="10">
        <f t="shared" si="187"/>
        <v>1</v>
      </c>
      <c r="CV153" s="10" t="str">
        <f t="shared" si="188"/>
        <v>Q-2 A-1 || Q Total-2, A Total-1</v>
      </c>
      <c r="CW153" s="111" t="str" cm="1">
        <f t="array" ref="CW153">IFERROR(INDEX('Attendance-Slot-1'!$Q$2:$Q$1112,MATCH(1,('Attendance-Slot-1'!$A$2:$A$1112=$C153)*('Attendance-Slot-1'!$G$2:$G$1112=CW$2),0)),"No Data")</f>
        <v>No Data</v>
      </c>
      <c r="CX153" s="111" t="str" cm="1">
        <f t="array" ref="CX153">IFERROR(INDEX('Attendance-Slot-2'!$Q$2:$Q$2595,MATCH(1,('Attendance-Slot-2'!$A$2:$A$2595=$C153)*('Attendance-Slot-2'!$G$2:$G$2595=CW$2),0)),"No Data")</f>
        <v>P-S2_Onsite</v>
      </c>
      <c r="CY153" s="136">
        <f>VLOOKUP($CL153,'Written Exam Marks'!$H:$Q,10,FALSE)</f>
        <v>28.5</v>
      </c>
      <c r="CZ153" s="136">
        <f>VLOOKUP($CL153,'Written Exam Marks'!$H:$Q,9,FALSE)</f>
        <v>40</v>
      </c>
      <c r="DA153" s="111" t="str">
        <f t="shared" si="189"/>
        <v>Present</v>
      </c>
      <c r="DB153" s="111" t="str">
        <f t="shared" si="190"/>
        <v>P-S2_Onsite</v>
      </c>
      <c r="DC153" s="148">
        <v>7</v>
      </c>
      <c r="DD153" s="148">
        <v>6.75</v>
      </c>
      <c r="DE153" s="148" t="s">
        <v>5</v>
      </c>
      <c r="DF153" s="148" t="s">
        <v>5</v>
      </c>
      <c r="DG153" s="148" t="s">
        <v>5</v>
      </c>
      <c r="DH153" s="148">
        <v>13.75</v>
      </c>
      <c r="DI153" s="148">
        <v>65</v>
      </c>
      <c r="DJ153" s="66" t="s">
        <v>7351</v>
      </c>
      <c r="DK153" s="66" t="s">
        <v>1631</v>
      </c>
      <c r="DL153" s="68" t="str">
        <f t="shared" si="191"/>
        <v>2025EM1100150-MDSDF406</v>
      </c>
      <c r="DM153" s="66" t="str">
        <f t="shared" si="192"/>
        <v>1 missed</v>
      </c>
      <c r="DN153" s="66" t="str">
        <f t="shared" si="193"/>
        <v>2 missed</v>
      </c>
      <c r="DO153" s="62">
        <f t="shared" si="194"/>
        <v>2</v>
      </c>
      <c r="DP153" s="62">
        <f t="shared" si="195"/>
        <v>0</v>
      </c>
      <c r="DQ153" s="67">
        <f t="shared" si="196"/>
        <v>0.66666666666666663</v>
      </c>
      <c r="DR153" s="67">
        <f t="shared" si="197"/>
        <v>0</v>
      </c>
      <c r="DS153" s="66" t="str">
        <f t="shared" si="198"/>
        <v>3 missed</v>
      </c>
      <c r="DT153" s="62">
        <f t="shared" si="199"/>
        <v>2</v>
      </c>
      <c r="DU153" s="68">
        <f t="shared" si="200"/>
        <v>0.4</v>
      </c>
      <c r="DV153" s="68" t="str">
        <f t="shared" si="201"/>
        <v>Q-2 A-0 || Q Total-3, A Total-2</v>
      </c>
      <c r="DW153" s="62" t="str" cm="1">
        <f t="array" ref="DW153">IFERROR(INDEX('Attendance-Slot-1'!$Q$2:$Q$1112,MATCH(1,('Attendance-Slot-1'!$A$2:$A$1112=$C153)*('Attendance-Slot-1'!$G$2:$G$1112=DW$2),0)),"No Data")</f>
        <v>No Data</v>
      </c>
      <c r="DX153" s="62" t="str" cm="1">
        <f t="array" ref="DX153">IFERROR(INDEX('Attendance-Slot-2'!$Q$2:$Q$2595,MATCH(1,('Attendance-Slot-2'!$A$2:$A$2595=$C153)*('Attendance-Slot-2'!$G$2:$G$2595=DW$2),0)),"No Data")</f>
        <v>No Data</v>
      </c>
      <c r="DY153" s="137" t="e">
        <f>VLOOKUP($DL153,'Written Exam Marks'!$H:$Q,10,FALSE)</f>
        <v>#N/A</v>
      </c>
      <c r="DZ153" s="137" t="e">
        <f>VLOOKUP($DL153,'Written Exam Marks'!$H:$Q,9,FALSE)</f>
        <v>#N/A</v>
      </c>
      <c r="EA153" s="62" t="str">
        <f t="shared" si="202"/>
        <v>No Data</v>
      </c>
      <c r="EB153" s="62" t="str">
        <f t="shared" si="203"/>
        <v>No Data</v>
      </c>
      <c r="EC153" s="114" t="str">
        <f t="shared" si="140"/>
        <v>P-0, 
A-2, 
No Data-3</v>
      </c>
      <c r="ED153" s="114" t="str">
        <f t="shared" si="141"/>
        <v>P-1, 
A-2, 
No Data-2</v>
      </c>
      <c r="EE153" s="114" t="str">
        <f t="shared" si="204"/>
        <v>A-S1_Onsite</v>
      </c>
      <c r="EF153" s="114" t="str">
        <f t="shared" si="205"/>
        <v>A-S1_Onsite</v>
      </c>
      <c r="EG153" s="114" t="str">
        <f t="shared" si="206"/>
        <v>No Data</v>
      </c>
      <c r="EH153" s="114" t="str">
        <f t="shared" si="207"/>
        <v>P-S2_Onsite</v>
      </c>
      <c r="EI153" s="114" t="str">
        <f t="shared" si="208"/>
        <v>No Data</v>
      </c>
      <c r="EJ153" s="114" t="str">
        <f t="shared" si="209"/>
        <v>P-1, A-2, No Data-2</v>
      </c>
      <c r="EK153" s="114" t="s">
        <v>10454</v>
      </c>
      <c r="EL153" s="114" t="e">
        <v>#N/A</v>
      </c>
      <c r="EM153" s="114" t="e">
        <v>#N/A</v>
      </c>
      <c r="EN153" s="114" t="e">
        <v>#N/A</v>
      </c>
      <c r="EO153" s="114" t="e">
        <v>#N/A</v>
      </c>
      <c r="EP153" s="114" t="s">
        <v>7217</v>
      </c>
      <c r="EQ153" s="114" t="s">
        <v>1054</v>
      </c>
      <c r="ER153" s="114" t="s">
        <v>2179</v>
      </c>
      <c r="ES153" s="114"/>
      <c r="ET153" s="30" t="s">
        <v>2179</v>
      </c>
    </row>
    <row r="154" spans="1:150" x14ac:dyDescent="0.25">
      <c r="A154" s="114">
        <v>151</v>
      </c>
      <c r="B154" s="114" t="s">
        <v>7224</v>
      </c>
      <c r="C154" s="80" t="s">
        <v>2185</v>
      </c>
      <c r="D154" s="30" t="s">
        <v>2186</v>
      </c>
      <c r="E154" s="30" t="s">
        <v>2187</v>
      </c>
      <c r="F154" s="33" t="s">
        <v>7202</v>
      </c>
      <c r="G154" s="30" t="s">
        <v>2188</v>
      </c>
      <c r="H154" s="143" t="s">
        <v>5</v>
      </c>
      <c r="I154" s="143">
        <v>15</v>
      </c>
      <c r="J154" s="143">
        <v>19</v>
      </c>
      <c r="K154" s="143" t="s">
        <v>5</v>
      </c>
      <c r="L154" s="143">
        <v>34</v>
      </c>
      <c r="M154" s="143">
        <v>65</v>
      </c>
      <c r="N154" s="40" t="s">
        <v>7314</v>
      </c>
      <c r="O154" s="40" t="s">
        <v>1593</v>
      </c>
      <c r="P154" s="13" t="str">
        <f t="shared" si="142"/>
        <v>2025EM1100151-MDSDF401</v>
      </c>
      <c r="Q154" s="40" t="str">
        <f t="shared" si="143"/>
        <v>1 missed</v>
      </c>
      <c r="R154" s="40" t="str">
        <f t="shared" si="144"/>
        <v>1 missed</v>
      </c>
      <c r="S154" s="40">
        <f t="shared" si="145"/>
        <v>2</v>
      </c>
      <c r="T154" s="40">
        <f t="shared" si="146"/>
        <v>0</v>
      </c>
      <c r="U154" s="41">
        <f t="shared" si="147"/>
        <v>0.66666666666666663</v>
      </c>
      <c r="V154" s="41">
        <f t="shared" si="148"/>
        <v>0</v>
      </c>
      <c r="W154" s="40" t="str">
        <f t="shared" si="149"/>
        <v>2 missed</v>
      </c>
      <c r="X154" s="113">
        <f t="shared" si="150"/>
        <v>2</v>
      </c>
      <c r="Y154" s="13">
        <f t="shared" si="151"/>
        <v>0.5</v>
      </c>
      <c r="Z154" s="13" t="str">
        <f t="shared" si="152"/>
        <v>Q-2 A-0 || Q Total-3, A Total-1</v>
      </c>
      <c r="AA154" s="113" t="str" cm="1">
        <f t="array" ref="AA154">IFERROR(INDEX('Attendance-Slot-1'!$Q$2:$Q$1112,MATCH(1,('Attendance-Slot-1'!$A$2:$A$1112=$C154)*('Attendance-Slot-1'!$G$2:$G$1112=AA$2),0)),"No Data")</f>
        <v>P-S1_Onsite</v>
      </c>
      <c r="AB154" s="113" t="str" cm="1">
        <f t="array" ref="AB154">IFERROR(INDEX('Attendance-Slot-2'!$Q$2:$Q$2595,MATCH(1,('Attendance-Slot-2'!$A$2:$A$2595=$C154)*('Attendance-Slot-2'!$G$2:$G$2595=AA$2),0)),"No Data")</f>
        <v>No Data</v>
      </c>
      <c r="AC154" s="133">
        <f>VLOOKUP($P154,'Written Exam Marks'!$H:$Q,10,FALSE)</f>
        <v>26</v>
      </c>
      <c r="AD154" s="133">
        <f>VLOOKUP($P154,'Written Exam Marks'!$H:$Q,9,FALSE)</f>
        <v>35</v>
      </c>
      <c r="AE154" s="113" t="str">
        <f t="shared" si="153"/>
        <v>Present</v>
      </c>
      <c r="AF154" s="113" t="str">
        <f t="shared" si="154"/>
        <v>P-S1_Onsite</v>
      </c>
      <c r="AG154" s="146">
        <v>4.5</v>
      </c>
      <c r="AH154" s="146">
        <v>5</v>
      </c>
      <c r="AI154" s="146">
        <v>10</v>
      </c>
      <c r="AJ154" s="146">
        <v>10</v>
      </c>
      <c r="AK154" s="146">
        <v>8</v>
      </c>
      <c r="AL154" s="146">
        <v>10</v>
      </c>
      <c r="AM154" s="146">
        <v>47.5</v>
      </c>
      <c r="AN154" s="146">
        <v>60</v>
      </c>
      <c r="AO154" s="43" t="s">
        <v>7336</v>
      </c>
      <c r="AP154" s="43" t="s">
        <v>1598</v>
      </c>
      <c r="AQ154" s="50" t="str">
        <f t="shared" si="155"/>
        <v>2025EM1100151-MDSDF402</v>
      </c>
      <c r="AR154" s="43" t="str">
        <f t="shared" si="156"/>
        <v>0 missed</v>
      </c>
      <c r="AS154" s="47" t="s">
        <v>7342</v>
      </c>
      <c r="AT154" s="43">
        <f t="shared" si="157"/>
        <v>6</v>
      </c>
      <c r="AU154" s="48" t="s">
        <v>7342</v>
      </c>
      <c r="AV154" s="49">
        <f t="shared" si="158"/>
        <v>1</v>
      </c>
      <c r="AW154" s="48" t="s">
        <v>7342</v>
      </c>
      <c r="AX154" s="43" t="str">
        <f t="shared" si="159"/>
        <v>0 missed</v>
      </c>
      <c r="AY154" s="42">
        <f t="shared" si="160"/>
        <v>6</v>
      </c>
      <c r="AZ154" s="50">
        <f t="shared" si="161"/>
        <v>1</v>
      </c>
      <c r="BA154" s="50" t="str">
        <f t="shared" si="162"/>
        <v>Q-6 A-- || Q Total-6, A Total-0</v>
      </c>
      <c r="BB154" s="42" t="str" cm="1">
        <f t="array" ref="BB154">IFERROR(INDEX('Attendance-Slot-1'!$Q$2:$Q$1112,MATCH(1,('Attendance-Slot-1'!$A$2:$A$1112=$C154)*('Attendance-Slot-1'!$G$2:$G$1112=BB$2),0)),"No Data")</f>
        <v>P-S1_Onsite</v>
      </c>
      <c r="BC154" s="42" t="str" cm="1">
        <f t="array" ref="BC154">IFERROR(INDEX('Attendance-Slot-2'!$Q$2:$Q$2595,MATCH(1,('Attendance-Slot-2'!$A$2:$A$2595=$C154)*('Attendance-Slot-2'!$G$2:$G$2595=BB$2),0)),"No Data")</f>
        <v>No Data</v>
      </c>
      <c r="BD154" s="134">
        <f>VLOOKUP($AQ154,'Written Exam Marks'!$H:$Q,10,FALSE)</f>
        <v>31</v>
      </c>
      <c r="BE154" s="134">
        <f>VLOOKUP($AQ154,'Written Exam Marks'!$H:$Q,9,FALSE)</f>
        <v>40</v>
      </c>
      <c r="BF154" s="42" t="str">
        <f t="shared" si="163"/>
        <v>Present</v>
      </c>
      <c r="BG154" s="42" t="str">
        <f t="shared" si="164"/>
        <v>P-S1_Onsite</v>
      </c>
      <c r="BH154" s="147" t="s">
        <v>5</v>
      </c>
      <c r="BI154" s="147">
        <v>25.5</v>
      </c>
      <c r="BJ154" s="147">
        <v>25.5</v>
      </c>
      <c r="BK154" s="147">
        <v>60</v>
      </c>
      <c r="BL154" s="52" t="s">
        <v>3697</v>
      </c>
      <c r="BM154" s="52" t="s">
        <v>1606</v>
      </c>
      <c r="BN154" s="57" t="str">
        <f t="shared" si="165"/>
        <v>2025EM1100151-MDSDF403</v>
      </c>
      <c r="BO154" s="52" t="str">
        <f t="shared" si="166"/>
        <v>1 missed</v>
      </c>
      <c r="BP154" s="52" t="str">
        <f t="shared" si="167"/>
        <v>0 missed</v>
      </c>
      <c r="BQ154" s="52">
        <f t="shared" si="168"/>
        <v>0</v>
      </c>
      <c r="BR154" s="52">
        <f t="shared" si="169"/>
        <v>1</v>
      </c>
      <c r="BS154" s="56">
        <f t="shared" si="170"/>
        <v>0</v>
      </c>
      <c r="BT154" s="56">
        <f t="shared" si="171"/>
        <v>1</v>
      </c>
      <c r="BU154" s="52" t="str">
        <f t="shared" si="172"/>
        <v>1 missed</v>
      </c>
      <c r="BV154" s="51">
        <f t="shared" si="173"/>
        <v>1</v>
      </c>
      <c r="BW154" s="57">
        <f t="shared" si="174"/>
        <v>0.5</v>
      </c>
      <c r="BX154" s="57" t="str">
        <f t="shared" si="175"/>
        <v>Q-0 A-1 || Q Total-1, A Total-1</v>
      </c>
      <c r="BY154" s="51" t="str" cm="1">
        <f t="array" ref="BY154">IFERROR(INDEX('Attendance-Slot-1'!$Q$2:$Q$1112,MATCH(1,('Attendance-Slot-1'!$A$2:$A$1112=$C154)*('Attendance-Slot-1'!$G$2:$G$1112=BY$2),0)),"No Data")</f>
        <v>P-S1_Onsite</v>
      </c>
      <c r="BZ154" s="51" t="str" cm="1">
        <f t="array" ref="BZ154">IFERROR(INDEX('Attendance-Slot-2'!$Q$2:$Q$2595,MATCH(1,('Attendance-Slot-2'!$A$2:$A$2595=$C154)*('Attendance-Slot-2'!$G$2:$G$2595=BY$2),0)),"No Data")</f>
        <v>No Data</v>
      </c>
      <c r="CA154" s="135">
        <f>VLOOKUP($BN154,'Written Exam Marks'!$H:$Q,10,FALSE)</f>
        <v>35.5</v>
      </c>
      <c r="CB154" s="135">
        <f>VLOOKUP($BN154,'Written Exam Marks'!$H:$Q,9,FALSE)</f>
        <v>40</v>
      </c>
      <c r="CC154" s="51" t="str">
        <f t="shared" si="176"/>
        <v>Present</v>
      </c>
      <c r="CD154" s="51" t="str">
        <f t="shared" si="177"/>
        <v>P-S1_Onsite</v>
      </c>
      <c r="CE154" s="29">
        <v>19</v>
      </c>
      <c r="CF154" s="29">
        <v>19</v>
      </c>
      <c r="CG154" s="29">
        <v>18</v>
      </c>
      <c r="CH154" s="29">
        <v>56</v>
      </c>
      <c r="CI154" s="29">
        <v>60</v>
      </c>
      <c r="CJ154" s="61" t="s">
        <v>7343</v>
      </c>
      <c r="CK154" s="61" t="s">
        <v>1613</v>
      </c>
      <c r="CL154" s="10" t="str">
        <f t="shared" si="178"/>
        <v>2025EM1100151-MDSDF404</v>
      </c>
      <c r="CM154" s="61" t="str">
        <f t="shared" si="179"/>
        <v>0 missed</v>
      </c>
      <c r="CN154" s="61" t="str">
        <f t="shared" si="180"/>
        <v>0 missed</v>
      </c>
      <c r="CO154" s="111">
        <f t="shared" si="181"/>
        <v>2</v>
      </c>
      <c r="CP154" s="111">
        <f t="shared" si="182"/>
        <v>1</v>
      </c>
      <c r="CQ154" s="9">
        <f t="shared" si="183"/>
        <v>1</v>
      </c>
      <c r="CR154" s="9">
        <f t="shared" si="184"/>
        <v>1</v>
      </c>
      <c r="CS154" s="61" t="str">
        <f t="shared" si="185"/>
        <v>0 missed</v>
      </c>
      <c r="CT154" s="111">
        <f t="shared" si="186"/>
        <v>3</v>
      </c>
      <c r="CU154" s="10">
        <f t="shared" si="187"/>
        <v>1</v>
      </c>
      <c r="CV154" s="10" t="str">
        <f t="shared" si="188"/>
        <v>Q-2 A-1 || Q Total-2, A Total-1</v>
      </c>
      <c r="CW154" s="111" t="str" cm="1">
        <f t="array" ref="CW154">IFERROR(INDEX('Attendance-Slot-1'!$Q$2:$Q$1112,MATCH(1,('Attendance-Slot-1'!$A$2:$A$1112=$C154)*('Attendance-Slot-1'!$G$2:$G$1112=CW$2),0)),"No Data")</f>
        <v>P-S1_Onsite</v>
      </c>
      <c r="CX154" s="111" t="str" cm="1">
        <f t="array" ref="CX154">IFERROR(INDEX('Attendance-Slot-2'!$Q$2:$Q$2595,MATCH(1,('Attendance-Slot-2'!$A$2:$A$2595=$C154)*('Attendance-Slot-2'!$G$2:$G$2595=CW$2),0)),"No Data")</f>
        <v>No Data</v>
      </c>
      <c r="CY154" s="136">
        <f>VLOOKUP($CL154,'Written Exam Marks'!$H:$Q,10,FALSE)</f>
        <v>30</v>
      </c>
      <c r="CZ154" s="136">
        <f>VLOOKUP($CL154,'Written Exam Marks'!$H:$Q,9,FALSE)</f>
        <v>40</v>
      </c>
      <c r="DA154" s="111" t="str">
        <f t="shared" si="189"/>
        <v>Present</v>
      </c>
      <c r="DB154" s="111" t="str">
        <f t="shared" si="190"/>
        <v>P-S1_Onsite</v>
      </c>
      <c r="DC154" s="148" t="s">
        <v>5</v>
      </c>
      <c r="DD154" s="148">
        <v>5.875</v>
      </c>
      <c r="DE154" s="148">
        <v>9</v>
      </c>
      <c r="DF154" s="148">
        <v>13</v>
      </c>
      <c r="DG154" s="148" t="s">
        <v>5</v>
      </c>
      <c r="DH154" s="148">
        <v>27.875</v>
      </c>
      <c r="DI154" s="148">
        <v>65</v>
      </c>
      <c r="DJ154" s="66" t="s">
        <v>7351</v>
      </c>
      <c r="DK154" s="66" t="s">
        <v>1631</v>
      </c>
      <c r="DL154" s="68" t="str">
        <f t="shared" si="191"/>
        <v>2025EM1100151-MDSDF406</v>
      </c>
      <c r="DM154" s="66" t="str">
        <f t="shared" si="192"/>
        <v>1 missed</v>
      </c>
      <c r="DN154" s="66" t="str">
        <f t="shared" si="193"/>
        <v>1 missed</v>
      </c>
      <c r="DO154" s="62">
        <f t="shared" si="194"/>
        <v>2</v>
      </c>
      <c r="DP154" s="62">
        <f t="shared" si="195"/>
        <v>1</v>
      </c>
      <c r="DQ154" s="67">
        <f t="shared" si="196"/>
        <v>0.66666666666666663</v>
      </c>
      <c r="DR154" s="67">
        <f t="shared" si="197"/>
        <v>0.5</v>
      </c>
      <c r="DS154" s="66" t="str">
        <f t="shared" si="198"/>
        <v>2 missed</v>
      </c>
      <c r="DT154" s="62">
        <f t="shared" si="199"/>
        <v>3</v>
      </c>
      <c r="DU154" s="68">
        <f t="shared" si="200"/>
        <v>0.6</v>
      </c>
      <c r="DV154" s="68" t="str">
        <f t="shared" si="201"/>
        <v>Q-2 A-1 || Q Total-3, A Total-2</v>
      </c>
      <c r="DW154" s="62" t="str" cm="1">
        <f t="array" ref="DW154">IFERROR(INDEX('Attendance-Slot-1'!$Q$2:$Q$1112,MATCH(1,('Attendance-Slot-1'!$A$2:$A$1112=$C154)*('Attendance-Slot-1'!$G$2:$G$1112=DW$2),0)),"No Data")</f>
        <v>P-S1_Onsite</v>
      </c>
      <c r="DX154" s="62" t="str" cm="1">
        <f t="array" ref="DX154">IFERROR(INDEX('Attendance-Slot-2'!$Q$2:$Q$2595,MATCH(1,('Attendance-Slot-2'!$A$2:$A$2595=$C154)*('Attendance-Slot-2'!$G$2:$G$2595=DW$2),0)),"No Data")</f>
        <v>No Data</v>
      </c>
      <c r="DY154" s="137">
        <f>VLOOKUP($DL154,'Written Exam Marks'!$H:$Q,10,FALSE)</f>
        <v>30</v>
      </c>
      <c r="DZ154" s="137">
        <f>VLOOKUP($DL154,'Written Exam Marks'!$H:$Q,9,FALSE)</f>
        <v>35</v>
      </c>
      <c r="EA154" s="62" t="str">
        <f t="shared" si="202"/>
        <v>Present</v>
      </c>
      <c r="EB154" s="62" t="str">
        <f t="shared" si="203"/>
        <v>P-S1_Onsite</v>
      </c>
      <c r="EC154" s="114" t="str">
        <f t="shared" si="140"/>
        <v>P-5, 
A-0, 
No Data-0</v>
      </c>
      <c r="ED154" s="114" t="str">
        <f t="shared" si="141"/>
        <v>P-0, 
A-0, 
No Data-5</v>
      </c>
      <c r="EE154" s="114" t="str">
        <f t="shared" si="204"/>
        <v>P-S1_Onsite</v>
      </c>
      <c r="EF154" s="114" t="str">
        <f t="shared" si="205"/>
        <v>P-S1_Onsite</v>
      </c>
      <c r="EG154" s="114" t="str">
        <f t="shared" si="206"/>
        <v>P-S1_Onsite</v>
      </c>
      <c r="EH154" s="114" t="str">
        <f t="shared" si="207"/>
        <v>P-S1_Onsite</v>
      </c>
      <c r="EI154" s="114" t="str">
        <f t="shared" si="208"/>
        <v>P-S1_Onsite</v>
      </c>
      <c r="EJ154" s="114" t="str">
        <f t="shared" si="209"/>
        <v>P-5, A-0, No Data-0</v>
      </c>
      <c r="EK154" s="114" t="s">
        <v>10453</v>
      </c>
      <c r="EL154" s="114">
        <v>30</v>
      </c>
      <c r="EM154" s="114">
        <v>10</v>
      </c>
      <c r="EN154" s="114">
        <v>60</v>
      </c>
      <c r="EO154" s="114">
        <v>100</v>
      </c>
      <c r="EP154" s="114" t="s">
        <v>7217</v>
      </c>
      <c r="EQ154" s="114" t="s">
        <v>1054</v>
      </c>
      <c r="ER154" s="114" t="s">
        <v>2185</v>
      </c>
      <c r="ES154" s="114"/>
      <c r="ET154" s="30" t="s">
        <v>2185</v>
      </c>
    </row>
    <row r="155" spans="1:150" x14ac:dyDescent="0.25">
      <c r="A155" s="114">
        <v>152</v>
      </c>
      <c r="B155" s="114" t="s">
        <v>7224</v>
      </c>
      <c r="C155" s="80" t="s">
        <v>3934</v>
      </c>
      <c r="D155" s="30" t="s">
        <v>3935</v>
      </c>
      <c r="E155" s="30" t="s">
        <v>3936</v>
      </c>
      <c r="F155" s="33" t="s">
        <v>7202</v>
      </c>
      <c r="G155" s="30" t="s">
        <v>3937</v>
      </c>
      <c r="H155" s="143" t="s">
        <v>5</v>
      </c>
      <c r="I155" s="143" t="s">
        <v>5</v>
      </c>
      <c r="J155" s="143" t="s">
        <v>5</v>
      </c>
      <c r="K155" s="143" t="s">
        <v>5</v>
      </c>
      <c r="L155" s="143">
        <v>0</v>
      </c>
      <c r="M155" s="143">
        <v>65</v>
      </c>
      <c r="N155" s="40" t="s">
        <v>7314</v>
      </c>
      <c r="O155" s="40" t="s">
        <v>1593</v>
      </c>
      <c r="P155" s="13" t="str">
        <f t="shared" si="142"/>
        <v>2025EM1100152-MDSDF401</v>
      </c>
      <c r="Q155" s="40" t="str">
        <f t="shared" si="143"/>
        <v>3 missed</v>
      </c>
      <c r="R155" s="40" t="str">
        <f t="shared" si="144"/>
        <v>1 missed</v>
      </c>
      <c r="S155" s="40">
        <f t="shared" si="145"/>
        <v>0</v>
      </c>
      <c r="T155" s="40">
        <f t="shared" si="146"/>
        <v>0</v>
      </c>
      <c r="U155" s="41">
        <f t="shared" si="147"/>
        <v>0</v>
      </c>
      <c r="V155" s="41">
        <f t="shared" si="148"/>
        <v>0</v>
      </c>
      <c r="W155" s="40" t="str">
        <f t="shared" si="149"/>
        <v>4 missed</v>
      </c>
      <c r="X155" s="113">
        <f t="shared" si="150"/>
        <v>0</v>
      </c>
      <c r="Y155" s="13">
        <f t="shared" si="151"/>
        <v>0</v>
      </c>
      <c r="Z155" s="13" t="str">
        <f t="shared" si="152"/>
        <v>Q-0 A-0 || Q Total-3, A Total-1</v>
      </c>
      <c r="AA155" s="113" t="str" cm="1">
        <f t="array" ref="AA155">IFERROR(INDEX('Attendance-Slot-1'!$Q$2:$Q$1112,MATCH(1,('Attendance-Slot-1'!$A$2:$A$1112=$C155)*('Attendance-Slot-1'!$G$2:$G$1112=AA$2),0)),"No Data")</f>
        <v>No Data</v>
      </c>
      <c r="AB155" s="113" t="str" cm="1">
        <f t="array" ref="AB155">IFERROR(INDEX('Attendance-Slot-2'!$Q$2:$Q$2595,MATCH(1,('Attendance-Slot-2'!$A$2:$A$2595=$C155)*('Attendance-Slot-2'!$G$2:$G$2595=AA$2),0)),"No Data")</f>
        <v>A-S2_Onsite</v>
      </c>
      <c r="AC155" s="133" t="e">
        <f>VLOOKUP($P155,'Written Exam Marks'!$H:$Q,10,FALSE)</f>
        <v>#N/A</v>
      </c>
      <c r="AD155" s="133" t="e">
        <f>VLOOKUP($P155,'Written Exam Marks'!$H:$Q,9,FALSE)</f>
        <v>#N/A</v>
      </c>
      <c r="AE155" s="113" t="str">
        <f t="shared" si="153"/>
        <v>Absent</v>
      </c>
      <c r="AF155" s="113" t="str">
        <f t="shared" si="154"/>
        <v>A-S2_Onsite</v>
      </c>
      <c r="AG155" s="146" t="s">
        <v>5</v>
      </c>
      <c r="AH155" s="146" t="s">
        <v>5</v>
      </c>
      <c r="AI155" s="146" t="s">
        <v>5</v>
      </c>
      <c r="AJ155" s="146" t="s">
        <v>5</v>
      </c>
      <c r="AK155" s="146">
        <v>10</v>
      </c>
      <c r="AL155" s="146" t="s">
        <v>5</v>
      </c>
      <c r="AM155" s="146">
        <v>10</v>
      </c>
      <c r="AN155" s="146">
        <v>60</v>
      </c>
      <c r="AO155" s="43" t="s">
        <v>7336</v>
      </c>
      <c r="AP155" s="43" t="s">
        <v>1598</v>
      </c>
      <c r="AQ155" s="50" t="str">
        <f t="shared" si="155"/>
        <v>2025EM1100152-MDSDF402</v>
      </c>
      <c r="AR155" s="43" t="str">
        <f t="shared" si="156"/>
        <v>5 missed</v>
      </c>
      <c r="AS155" s="47" t="s">
        <v>7342</v>
      </c>
      <c r="AT155" s="43">
        <f t="shared" si="157"/>
        <v>1</v>
      </c>
      <c r="AU155" s="48" t="s">
        <v>7342</v>
      </c>
      <c r="AV155" s="49">
        <f t="shared" si="158"/>
        <v>0.16666666666666666</v>
      </c>
      <c r="AW155" s="48" t="s">
        <v>7342</v>
      </c>
      <c r="AX155" s="43" t="str">
        <f t="shared" si="159"/>
        <v>5 missed</v>
      </c>
      <c r="AY155" s="42">
        <f t="shared" si="160"/>
        <v>1</v>
      </c>
      <c r="AZ155" s="50">
        <f t="shared" si="161"/>
        <v>0.16666666666666666</v>
      </c>
      <c r="BA155" s="50" t="str">
        <f t="shared" si="162"/>
        <v>Q-1 A-- || Q Total-6, A Total-0</v>
      </c>
      <c r="BB155" s="42" t="str" cm="1">
        <f t="array" ref="BB155">IFERROR(INDEX('Attendance-Slot-1'!$Q$2:$Q$1112,MATCH(1,('Attendance-Slot-1'!$A$2:$A$1112=$C155)*('Attendance-Slot-1'!$G$2:$G$1112=BB$2),0)),"No Data")</f>
        <v>No Data</v>
      </c>
      <c r="BC155" s="42" t="str" cm="1">
        <f t="array" ref="BC155">IFERROR(INDEX('Attendance-Slot-2'!$Q$2:$Q$2595,MATCH(1,('Attendance-Slot-2'!$A$2:$A$2595=$C155)*('Attendance-Slot-2'!$G$2:$G$2595=BB$2),0)),"No Data")</f>
        <v>A-S2_Onsite</v>
      </c>
      <c r="BD155" s="134" t="e">
        <f>VLOOKUP($AQ155,'Written Exam Marks'!$H:$Q,10,FALSE)</f>
        <v>#N/A</v>
      </c>
      <c r="BE155" s="134" t="e">
        <f>VLOOKUP($AQ155,'Written Exam Marks'!$H:$Q,9,FALSE)</f>
        <v>#N/A</v>
      </c>
      <c r="BF155" s="42" t="str">
        <f t="shared" si="163"/>
        <v>Absent</v>
      </c>
      <c r="BG155" s="42" t="str">
        <f t="shared" si="164"/>
        <v>A-S2_Onsite</v>
      </c>
      <c r="BH155" s="147" t="s">
        <v>5</v>
      </c>
      <c r="BI155" s="147" t="s">
        <v>5</v>
      </c>
      <c r="BJ155" s="147">
        <v>0</v>
      </c>
      <c r="BK155" s="147">
        <v>60</v>
      </c>
      <c r="BL155" s="52" t="s">
        <v>3697</v>
      </c>
      <c r="BM155" s="52" t="s">
        <v>1606</v>
      </c>
      <c r="BN155" s="57" t="str">
        <f t="shared" si="165"/>
        <v>2025EM1100152-MDSDF403</v>
      </c>
      <c r="BO155" s="52" t="str">
        <f t="shared" si="166"/>
        <v>1 missed</v>
      </c>
      <c r="BP155" s="52" t="str">
        <f t="shared" si="167"/>
        <v>1 missed</v>
      </c>
      <c r="BQ155" s="52">
        <f t="shared" si="168"/>
        <v>0</v>
      </c>
      <c r="BR155" s="52">
        <f t="shared" si="169"/>
        <v>0</v>
      </c>
      <c r="BS155" s="56">
        <f t="shared" si="170"/>
        <v>0</v>
      </c>
      <c r="BT155" s="56">
        <f t="shared" si="171"/>
        <v>0</v>
      </c>
      <c r="BU155" s="52" t="str">
        <f t="shared" si="172"/>
        <v>2 missed</v>
      </c>
      <c r="BV155" s="51">
        <f t="shared" si="173"/>
        <v>0</v>
      </c>
      <c r="BW155" s="57">
        <f t="shared" si="174"/>
        <v>0</v>
      </c>
      <c r="BX155" s="57" t="str">
        <f t="shared" si="175"/>
        <v>Q-0 A-0 || Q Total-1, A Total-1</v>
      </c>
      <c r="BY155" s="51" t="str" cm="1">
        <f t="array" ref="BY155">IFERROR(INDEX('Attendance-Slot-1'!$Q$2:$Q$1112,MATCH(1,('Attendance-Slot-1'!$A$2:$A$1112=$C155)*('Attendance-Slot-1'!$G$2:$G$1112=BY$2),0)),"No Data")</f>
        <v>No Data</v>
      </c>
      <c r="BZ155" s="51" t="str" cm="1">
        <f t="array" ref="BZ155">IFERROR(INDEX('Attendance-Slot-2'!$Q$2:$Q$2595,MATCH(1,('Attendance-Slot-2'!$A$2:$A$2595=$C155)*('Attendance-Slot-2'!$G$2:$G$2595=BY$2),0)),"No Data")</f>
        <v>A-S2_Onsite</v>
      </c>
      <c r="CA155" s="135" t="e">
        <f>VLOOKUP($BN155,'Written Exam Marks'!$H:$Q,10,FALSE)</f>
        <v>#N/A</v>
      </c>
      <c r="CB155" s="135" t="e">
        <f>VLOOKUP($BN155,'Written Exam Marks'!$H:$Q,9,FALSE)</f>
        <v>#N/A</v>
      </c>
      <c r="CC155" s="51" t="str">
        <f t="shared" si="176"/>
        <v>Absent</v>
      </c>
      <c r="CD155" s="51" t="str">
        <f t="shared" si="177"/>
        <v>A-S2_Onsite</v>
      </c>
      <c r="CE155" s="29" t="s">
        <v>5</v>
      </c>
      <c r="CF155" s="29" t="s">
        <v>5</v>
      </c>
      <c r="CG155" s="29" t="s">
        <v>5</v>
      </c>
      <c r="CH155" s="29">
        <v>0</v>
      </c>
      <c r="CI155" s="29">
        <v>60</v>
      </c>
      <c r="CJ155" s="61" t="s">
        <v>7343</v>
      </c>
      <c r="CK155" s="61" t="s">
        <v>1613</v>
      </c>
      <c r="CL155" s="10" t="str">
        <f t="shared" si="178"/>
        <v>2025EM1100152-MDSDF404</v>
      </c>
      <c r="CM155" s="61" t="str">
        <f t="shared" si="179"/>
        <v>2 missed</v>
      </c>
      <c r="CN155" s="61" t="str">
        <f t="shared" si="180"/>
        <v>1 missed</v>
      </c>
      <c r="CO155" s="111">
        <f t="shared" si="181"/>
        <v>0</v>
      </c>
      <c r="CP155" s="111">
        <f t="shared" si="182"/>
        <v>0</v>
      </c>
      <c r="CQ155" s="9">
        <f t="shared" si="183"/>
        <v>0</v>
      </c>
      <c r="CR155" s="9">
        <f t="shared" si="184"/>
        <v>0</v>
      </c>
      <c r="CS155" s="61" t="str">
        <f t="shared" si="185"/>
        <v>3 missed</v>
      </c>
      <c r="CT155" s="111">
        <f t="shared" si="186"/>
        <v>0</v>
      </c>
      <c r="CU155" s="10">
        <f t="shared" si="187"/>
        <v>0</v>
      </c>
      <c r="CV155" s="10" t="str">
        <f t="shared" si="188"/>
        <v>Q-0 A-0 || Q Total-2, A Total-1</v>
      </c>
      <c r="CW155" s="111" t="str" cm="1">
        <f t="array" ref="CW155">IFERROR(INDEX('Attendance-Slot-1'!$Q$2:$Q$1112,MATCH(1,('Attendance-Slot-1'!$A$2:$A$1112=$C155)*('Attendance-Slot-1'!$G$2:$G$1112=CW$2),0)),"No Data")</f>
        <v>No Data</v>
      </c>
      <c r="CX155" s="111" t="str" cm="1">
        <f t="array" ref="CX155">IFERROR(INDEX('Attendance-Slot-2'!$Q$2:$Q$2595,MATCH(1,('Attendance-Slot-2'!$A$2:$A$2595=$C155)*('Attendance-Slot-2'!$G$2:$G$2595=CW$2),0)),"No Data")</f>
        <v>A-S2_Onsite</v>
      </c>
      <c r="CY155" s="136" t="e">
        <f>VLOOKUP($CL155,'Written Exam Marks'!$H:$Q,10,FALSE)</f>
        <v>#N/A</v>
      </c>
      <c r="CZ155" s="136" t="e">
        <f>VLOOKUP($CL155,'Written Exam Marks'!$H:$Q,9,FALSE)</f>
        <v>#N/A</v>
      </c>
      <c r="DA155" s="111" t="str">
        <f t="shared" si="189"/>
        <v>Absent</v>
      </c>
      <c r="DB155" s="111" t="str">
        <f t="shared" si="190"/>
        <v>A-S2_Onsite</v>
      </c>
      <c r="DC155" s="148" t="s">
        <v>5</v>
      </c>
      <c r="DD155" s="148" t="s">
        <v>5</v>
      </c>
      <c r="DE155" s="148">
        <v>8</v>
      </c>
      <c r="DF155" s="148" t="s">
        <v>5</v>
      </c>
      <c r="DG155" s="148" t="s">
        <v>5</v>
      </c>
      <c r="DH155" s="148">
        <v>8</v>
      </c>
      <c r="DI155" s="148">
        <v>65</v>
      </c>
      <c r="DJ155" s="66" t="s">
        <v>7351</v>
      </c>
      <c r="DK155" s="66" t="s">
        <v>1631</v>
      </c>
      <c r="DL155" s="68" t="str">
        <f t="shared" si="191"/>
        <v>2025EM1100152-MDSDF406</v>
      </c>
      <c r="DM155" s="66" t="str">
        <f t="shared" si="192"/>
        <v>2 missed</v>
      </c>
      <c r="DN155" s="66" t="str">
        <f t="shared" si="193"/>
        <v>2 missed</v>
      </c>
      <c r="DO155" s="62">
        <f t="shared" si="194"/>
        <v>1</v>
      </c>
      <c r="DP155" s="62">
        <f t="shared" si="195"/>
        <v>0</v>
      </c>
      <c r="DQ155" s="67">
        <f t="shared" si="196"/>
        <v>0.33333333333333331</v>
      </c>
      <c r="DR155" s="67">
        <f t="shared" si="197"/>
        <v>0</v>
      </c>
      <c r="DS155" s="66" t="str">
        <f t="shared" si="198"/>
        <v>4 missed</v>
      </c>
      <c r="DT155" s="62">
        <f t="shared" si="199"/>
        <v>1</v>
      </c>
      <c r="DU155" s="68">
        <f t="shared" si="200"/>
        <v>0.2</v>
      </c>
      <c r="DV155" s="68" t="str">
        <f t="shared" si="201"/>
        <v>Q-1 A-0 || Q Total-3, A Total-2</v>
      </c>
      <c r="DW155" s="62" t="str" cm="1">
        <f t="array" ref="DW155">IFERROR(INDEX('Attendance-Slot-1'!$Q$2:$Q$1112,MATCH(1,('Attendance-Slot-1'!$A$2:$A$1112=$C155)*('Attendance-Slot-1'!$G$2:$G$1112=DW$2),0)),"No Data")</f>
        <v>No Data</v>
      </c>
      <c r="DX155" s="62" t="str" cm="1">
        <f t="array" ref="DX155">IFERROR(INDEX('Attendance-Slot-2'!$Q$2:$Q$2595,MATCH(1,('Attendance-Slot-2'!$A$2:$A$2595=$C155)*('Attendance-Slot-2'!$G$2:$G$2595=DW$2),0)),"No Data")</f>
        <v>A-S2_Onsite</v>
      </c>
      <c r="DY155" s="137" t="e">
        <f>VLOOKUP($DL155,'Written Exam Marks'!$H:$Q,10,FALSE)</f>
        <v>#N/A</v>
      </c>
      <c r="DZ155" s="137" t="e">
        <f>VLOOKUP($DL155,'Written Exam Marks'!$H:$Q,9,FALSE)</f>
        <v>#N/A</v>
      </c>
      <c r="EA155" s="62" t="str">
        <f t="shared" si="202"/>
        <v>Absent</v>
      </c>
      <c r="EB155" s="62" t="str">
        <f t="shared" si="203"/>
        <v>A-S2_Onsite</v>
      </c>
      <c r="EC155" s="114" t="str">
        <f t="shared" si="140"/>
        <v>P-0, 
A-0, 
No Data-5</v>
      </c>
      <c r="ED155" s="114" t="str">
        <f t="shared" si="141"/>
        <v>P-0, 
A-5, 
No Data-0</v>
      </c>
      <c r="EE155" s="114" t="str">
        <f t="shared" si="204"/>
        <v>A-S2_Onsite</v>
      </c>
      <c r="EF155" s="114" t="str">
        <f t="shared" si="205"/>
        <v>A-S2_Onsite</v>
      </c>
      <c r="EG155" s="114" t="str">
        <f t="shared" si="206"/>
        <v>A-S2_Onsite</v>
      </c>
      <c r="EH155" s="114" t="str">
        <f t="shared" si="207"/>
        <v>A-S2_Onsite</v>
      </c>
      <c r="EI155" s="114" t="str">
        <f t="shared" si="208"/>
        <v>A-S2_Onsite</v>
      </c>
      <c r="EJ155" s="114" t="str">
        <f t="shared" si="209"/>
        <v>P-0, A-5, No Data-0</v>
      </c>
      <c r="EK155" s="114" t="s">
        <v>10453</v>
      </c>
      <c r="EL155" s="114">
        <v>21.5</v>
      </c>
      <c r="EM155" s="114">
        <v>10</v>
      </c>
      <c r="EN155" s="114" t="s">
        <v>10455</v>
      </c>
      <c r="EO155" s="114">
        <v>31.5</v>
      </c>
      <c r="EP155" s="114" t="s">
        <v>7217</v>
      </c>
      <c r="EQ155" s="114" t="s">
        <v>1054</v>
      </c>
      <c r="ER155" s="114" t="s">
        <v>3934</v>
      </c>
      <c r="ES155" s="114" t="s">
        <v>1098</v>
      </c>
      <c r="ET155" s="30" t="s">
        <v>3934</v>
      </c>
    </row>
    <row r="156" spans="1:150" x14ac:dyDescent="0.25">
      <c r="A156" s="114">
        <v>153</v>
      </c>
      <c r="B156" s="114" t="s">
        <v>7224</v>
      </c>
      <c r="C156" s="80" t="s">
        <v>3938</v>
      </c>
      <c r="D156" s="30" t="s">
        <v>3939</v>
      </c>
      <c r="E156" s="30" t="s">
        <v>3940</v>
      </c>
      <c r="F156" s="33" t="s">
        <v>7201</v>
      </c>
      <c r="G156" s="30" t="s">
        <v>3941</v>
      </c>
      <c r="H156" s="143" t="s">
        <v>5</v>
      </c>
      <c r="I156" s="143" t="s">
        <v>5</v>
      </c>
      <c r="J156" s="143">
        <v>19</v>
      </c>
      <c r="K156" s="143">
        <v>15</v>
      </c>
      <c r="L156" s="143">
        <v>34</v>
      </c>
      <c r="M156" s="143">
        <v>65</v>
      </c>
      <c r="N156" s="40" t="s">
        <v>7314</v>
      </c>
      <c r="O156" s="40" t="s">
        <v>1593</v>
      </c>
      <c r="P156" s="13" t="str">
        <f t="shared" si="142"/>
        <v>2025EM1100153-MDSDF401</v>
      </c>
      <c r="Q156" s="40" t="str">
        <f t="shared" si="143"/>
        <v>2 missed</v>
      </c>
      <c r="R156" s="40" t="str">
        <f t="shared" si="144"/>
        <v>0 missed</v>
      </c>
      <c r="S156" s="40">
        <f t="shared" si="145"/>
        <v>1</v>
      </c>
      <c r="T156" s="40">
        <f t="shared" si="146"/>
        <v>1</v>
      </c>
      <c r="U156" s="41">
        <f t="shared" si="147"/>
        <v>0.33333333333333331</v>
      </c>
      <c r="V156" s="41">
        <f t="shared" si="148"/>
        <v>1</v>
      </c>
      <c r="W156" s="40" t="str">
        <f t="shared" si="149"/>
        <v>2 missed</v>
      </c>
      <c r="X156" s="113">
        <f t="shared" si="150"/>
        <v>2</v>
      </c>
      <c r="Y156" s="13">
        <f t="shared" si="151"/>
        <v>0.5</v>
      </c>
      <c r="Z156" s="13" t="str">
        <f t="shared" si="152"/>
        <v>Q-1 A-1 || Q Total-3, A Total-1</v>
      </c>
      <c r="AA156" s="113" t="str" cm="1">
        <f t="array" ref="AA156">IFERROR(INDEX('Attendance-Slot-1'!$Q$2:$Q$1112,MATCH(1,('Attendance-Slot-1'!$A$2:$A$1112=$C156)*('Attendance-Slot-1'!$G$2:$G$1112=AA$2),0)),"No Data")</f>
        <v>No Data</v>
      </c>
      <c r="AB156" s="113" t="str" cm="1">
        <f t="array" ref="AB156">IFERROR(INDEX('Attendance-Slot-2'!$Q$2:$Q$2595,MATCH(1,('Attendance-Slot-2'!$A$2:$A$2595=$C156)*('Attendance-Slot-2'!$G$2:$G$2595=AA$2),0)),"No Data")</f>
        <v>A-S2_Onsite</v>
      </c>
      <c r="AC156" s="133" t="e">
        <f>VLOOKUP($P156,'Written Exam Marks'!$H:$Q,10,FALSE)</f>
        <v>#N/A</v>
      </c>
      <c r="AD156" s="133" t="e">
        <f>VLOOKUP($P156,'Written Exam Marks'!$H:$Q,9,FALSE)</f>
        <v>#N/A</v>
      </c>
      <c r="AE156" s="113" t="str">
        <f t="shared" si="153"/>
        <v>Absent</v>
      </c>
      <c r="AF156" s="113" t="str">
        <f t="shared" si="154"/>
        <v>A-S2_Onsite</v>
      </c>
      <c r="AG156" s="146">
        <v>9.5</v>
      </c>
      <c r="AH156" s="146">
        <v>10</v>
      </c>
      <c r="AI156" s="146">
        <v>10</v>
      </c>
      <c r="AJ156" s="146" t="s">
        <v>5</v>
      </c>
      <c r="AK156" s="146" t="s">
        <v>5</v>
      </c>
      <c r="AL156" s="146">
        <v>10</v>
      </c>
      <c r="AM156" s="146">
        <v>39.5</v>
      </c>
      <c r="AN156" s="146">
        <v>60</v>
      </c>
      <c r="AO156" s="43" t="s">
        <v>7336</v>
      </c>
      <c r="AP156" s="43" t="s">
        <v>1598</v>
      </c>
      <c r="AQ156" s="50" t="str">
        <f t="shared" si="155"/>
        <v>2025EM1100153-MDSDF402</v>
      </c>
      <c r="AR156" s="43" t="str">
        <f t="shared" si="156"/>
        <v>2 missed</v>
      </c>
      <c r="AS156" s="47" t="s">
        <v>7342</v>
      </c>
      <c r="AT156" s="43">
        <f t="shared" si="157"/>
        <v>4</v>
      </c>
      <c r="AU156" s="48" t="s">
        <v>7342</v>
      </c>
      <c r="AV156" s="49">
        <f t="shared" si="158"/>
        <v>0.66666666666666663</v>
      </c>
      <c r="AW156" s="48" t="s">
        <v>7342</v>
      </c>
      <c r="AX156" s="43" t="str">
        <f t="shared" si="159"/>
        <v>2 missed</v>
      </c>
      <c r="AY156" s="42">
        <f t="shared" si="160"/>
        <v>4</v>
      </c>
      <c r="AZ156" s="50">
        <f t="shared" si="161"/>
        <v>0.66666666666666663</v>
      </c>
      <c r="BA156" s="50" t="str">
        <f t="shared" si="162"/>
        <v>Q-4 A-- || Q Total-6, A Total-0</v>
      </c>
      <c r="BB156" s="42" t="str" cm="1">
        <f t="array" ref="BB156">IFERROR(INDEX('Attendance-Slot-1'!$Q$2:$Q$1112,MATCH(1,('Attendance-Slot-1'!$A$2:$A$1112=$C156)*('Attendance-Slot-1'!$G$2:$G$1112=BB$2),0)),"No Data")</f>
        <v>No Data</v>
      </c>
      <c r="BC156" s="42" t="str" cm="1">
        <f t="array" ref="BC156">IFERROR(INDEX('Attendance-Slot-2'!$Q$2:$Q$2595,MATCH(1,('Attendance-Slot-2'!$A$2:$A$2595=$C156)*('Attendance-Slot-2'!$G$2:$G$2595=BB$2),0)),"No Data")</f>
        <v>P-S2_Onsite</v>
      </c>
      <c r="BD156" s="134">
        <f>VLOOKUP($AQ156,'Written Exam Marks'!$H:$Q,10,FALSE)</f>
        <v>21</v>
      </c>
      <c r="BE156" s="134">
        <f>VLOOKUP($AQ156,'Written Exam Marks'!$H:$Q,9,FALSE)</f>
        <v>40</v>
      </c>
      <c r="BF156" s="42" t="str">
        <f t="shared" si="163"/>
        <v>Present</v>
      </c>
      <c r="BG156" s="42" t="str">
        <f t="shared" si="164"/>
        <v>P-S2_Onsite</v>
      </c>
      <c r="BH156" s="147" t="s">
        <v>5</v>
      </c>
      <c r="BI156" s="147">
        <v>27</v>
      </c>
      <c r="BJ156" s="147">
        <v>27</v>
      </c>
      <c r="BK156" s="147">
        <v>60</v>
      </c>
      <c r="BL156" s="52" t="s">
        <v>3697</v>
      </c>
      <c r="BM156" s="52" t="s">
        <v>1606</v>
      </c>
      <c r="BN156" s="57" t="str">
        <f t="shared" si="165"/>
        <v>2025EM1100153-MDSDF403</v>
      </c>
      <c r="BO156" s="52" t="str">
        <f t="shared" si="166"/>
        <v>1 missed</v>
      </c>
      <c r="BP156" s="52" t="str">
        <f t="shared" si="167"/>
        <v>0 missed</v>
      </c>
      <c r="BQ156" s="52">
        <f t="shared" si="168"/>
        <v>0</v>
      </c>
      <c r="BR156" s="52">
        <f t="shared" si="169"/>
        <v>1</v>
      </c>
      <c r="BS156" s="56">
        <f t="shared" si="170"/>
        <v>0</v>
      </c>
      <c r="BT156" s="56">
        <f t="shared" si="171"/>
        <v>1</v>
      </c>
      <c r="BU156" s="52" t="str">
        <f t="shared" si="172"/>
        <v>1 missed</v>
      </c>
      <c r="BV156" s="51">
        <f t="shared" si="173"/>
        <v>1</v>
      </c>
      <c r="BW156" s="57">
        <f t="shared" si="174"/>
        <v>0.5</v>
      </c>
      <c r="BX156" s="57" t="str">
        <f t="shared" si="175"/>
        <v>Q-0 A-1 || Q Total-1, A Total-1</v>
      </c>
      <c r="BY156" s="51" t="str" cm="1">
        <f t="array" ref="BY156">IFERROR(INDEX('Attendance-Slot-1'!$Q$2:$Q$1112,MATCH(1,('Attendance-Slot-1'!$A$2:$A$1112=$C156)*('Attendance-Slot-1'!$G$2:$G$1112=BY$2),0)),"No Data")</f>
        <v>No Data</v>
      </c>
      <c r="BZ156" s="51" t="str" cm="1">
        <f t="array" ref="BZ156">IFERROR(INDEX('Attendance-Slot-2'!$Q$2:$Q$2595,MATCH(1,('Attendance-Slot-2'!$A$2:$A$2595=$C156)*('Attendance-Slot-2'!$G$2:$G$2595=BY$2),0)),"No Data")</f>
        <v>P-S2_Onsite</v>
      </c>
      <c r="CA156" s="135">
        <f>VLOOKUP($BN156,'Written Exam Marks'!$H:$Q,10,FALSE)</f>
        <v>18</v>
      </c>
      <c r="CB156" s="135">
        <f>VLOOKUP($BN156,'Written Exam Marks'!$H:$Q,9,FALSE)</f>
        <v>40</v>
      </c>
      <c r="CC156" s="51" t="str">
        <f t="shared" si="176"/>
        <v>Present</v>
      </c>
      <c r="CD156" s="51" t="str">
        <f t="shared" si="177"/>
        <v>P-S2_Onsite</v>
      </c>
      <c r="CE156" s="29" t="s">
        <v>5</v>
      </c>
      <c r="CF156" s="29">
        <v>19</v>
      </c>
      <c r="CG156" s="29">
        <v>18</v>
      </c>
      <c r="CH156" s="29">
        <v>37</v>
      </c>
      <c r="CI156" s="29">
        <v>60</v>
      </c>
      <c r="CJ156" s="61" t="s">
        <v>7343</v>
      </c>
      <c r="CK156" s="61" t="s">
        <v>1613</v>
      </c>
      <c r="CL156" s="10" t="str">
        <f t="shared" si="178"/>
        <v>2025EM1100153-MDSDF404</v>
      </c>
      <c r="CM156" s="61" t="str">
        <f t="shared" si="179"/>
        <v>1 missed</v>
      </c>
      <c r="CN156" s="61" t="str">
        <f t="shared" si="180"/>
        <v>0 missed</v>
      </c>
      <c r="CO156" s="111">
        <f t="shared" si="181"/>
        <v>1</v>
      </c>
      <c r="CP156" s="111">
        <f t="shared" si="182"/>
        <v>1</v>
      </c>
      <c r="CQ156" s="9">
        <f t="shared" si="183"/>
        <v>0.5</v>
      </c>
      <c r="CR156" s="9">
        <f t="shared" si="184"/>
        <v>1</v>
      </c>
      <c r="CS156" s="61" t="str">
        <f t="shared" si="185"/>
        <v>1 missed</v>
      </c>
      <c r="CT156" s="111">
        <f t="shared" si="186"/>
        <v>2</v>
      </c>
      <c r="CU156" s="10">
        <f t="shared" si="187"/>
        <v>0.66666666666666663</v>
      </c>
      <c r="CV156" s="10" t="str">
        <f t="shared" si="188"/>
        <v>Q-1 A-1 || Q Total-2, A Total-1</v>
      </c>
      <c r="CW156" s="111" t="str" cm="1">
        <f t="array" ref="CW156">IFERROR(INDEX('Attendance-Slot-1'!$Q$2:$Q$1112,MATCH(1,('Attendance-Slot-1'!$A$2:$A$1112=$C156)*('Attendance-Slot-1'!$G$2:$G$1112=CW$2),0)),"No Data")</f>
        <v>No Data</v>
      </c>
      <c r="CX156" s="111" t="str" cm="1">
        <f t="array" ref="CX156">IFERROR(INDEX('Attendance-Slot-2'!$Q$2:$Q$2595,MATCH(1,('Attendance-Slot-2'!$A$2:$A$2595=$C156)*('Attendance-Slot-2'!$G$2:$G$2595=CW$2),0)),"No Data")</f>
        <v>P-S2_Onsite</v>
      </c>
      <c r="CY156" s="136">
        <f>VLOOKUP($CL156,'Written Exam Marks'!$H:$Q,10,FALSE)</f>
        <v>20</v>
      </c>
      <c r="CZ156" s="136">
        <f>VLOOKUP($CL156,'Written Exam Marks'!$H:$Q,9,FALSE)</f>
        <v>40</v>
      </c>
      <c r="DA156" s="111" t="str">
        <f t="shared" si="189"/>
        <v>Present</v>
      </c>
      <c r="DB156" s="111" t="str">
        <f t="shared" si="190"/>
        <v>P-S2_Onsite</v>
      </c>
      <c r="DC156" s="148" t="s">
        <v>5</v>
      </c>
      <c r="DD156" s="148" t="s">
        <v>5</v>
      </c>
      <c r="DE156" s="148">
        <v>8</v>
      </c>
      <c r="DF156" s="148">
        <v>6</v>
      </c>
      <c r="DG156" s="148">
        <v>12</v>
      </c>
      <c r="DH156" s="148">
        <v>26</v>
      </c>
      <c r="DI156" s="148">
        <v>65</v>
      </c>
      <c r="DJ156" s="66" t="s">
        <v>7351</v>
      </c>
      <c r="DK156" s="66" t="s">
        <v>1631</v>
      </c>
      <c r="DL156" s="68" t="str">
        <f t="shared" si="191"/>
        <v>2025EM1100153-MDSDF406</v>
      </c>
      <c r="DM156" s="66" t="str">
        <f t="shared" si="192"/>
        <v>2 missed</v>
      </c>
      <c r="DN156" s="66" t="str">
        <f t="shared" si="193"/>
        <v>0 missed</v>
      </c>
      <c r="DO156" s="62">
        <f t="shared" si="194"/>
        <v>1</v>
      </c>
      <c r="DP156" s="62">
        <f t="shared" si="195"/>
        <v>2</v>
      </c>
      <c r="DQ156" s="67">
        <f t="shared" si="196"/>
        <v>0.33333333333333331</v>
      </c>
      <c r="DR156" s="67">
        <f t="shared" si="197"/>
        <v>1</v>
      </c>
      <c r="DS156" s="66" t="str">
        <f t="shared" si="198"/>
        <v>2 missed</v>
      </c>
      <c r="DT156" s="62">
        <f t="shared" si="199"/>
        <v>3</v>
      </c>
      <c r="DU156" s="68">
        <f t="shared" si="200"/>
        <v>0.6</v>
      </c>
      <c r="DV156" s="68" t="str">
        <f t="shared" si="201"/>
        <v>Q-1 A-2 || Q Total-3, A Total-2</v>
      </c>
      <c r="DW156" s="62" t="str" cm="1">
        <f t="array" ref="DW156">IFERROR(INDEX('Attendance-Slot-1'!$Q$2:$Q$1112,MATCH(1,('Attendance-Slot-1'!$A$2:$A$1112=$C156)*('Attendance-Slot-1'!$G$2:$G$1112=DW$2),0)),"No Data")</f>
        <v>No Data</v>
      </c>
      <c r="DX156" s="62" t="str" cm="1">
        <f t="array" ref="DX156">IFERROR(INDEX('Attendance-Slot-2'!$Q$2:$Q$2595,MATCH(1,('Attendance-Slot-2'!$A$2:$A$2595=$C156)*('Attendance-Slot-2'!$G$2:$G$2595=DW$2),0)),"No Data")</f>
        <v>P-S2_Onsite</v>
      </c>
      <c r="DY156" s="137">
        <f>VLOOKUP($DL156,'Written Exam Marks'!$H:$Q,10,FALSE)</f>
        <v>21</v>
      </c>
      <c r="DZ156" s="137">
        <f>VLOOKUP($DL156,'Written Exam Marks'!$H:$Q,9,FALSE)</f>
        <v>35</v>
      </c>
      <c r="EA156" s="62" t="str">
        <f t="shared" si="202"/>
        <v>Present</v>
      </c>
      <c r="EB156" s="62" t="str">
        <f t="shared" si="203"/>
        <v>P-S2_Onsite</v>
      </c>
      <c r="EC156" s="114" t="str">
        <f t="shared" si="140"/>
        <v>P-0, 
A-0, 
No Data-5</v>
      </c>
      <c r="ED156" s="114" t="str">
        <f t="shared" si="141"/>
        <v>P-4, 
A-1, 
No Data-0</v>
      </c>
      <c r="EE156" s="114" t="str">
        <f t="shared" si="204"/>
        <v>A-S2_Onsite</v>
      </c>
      <c r="EF156" s="114" t="str">
        <f t="shared" si="205"/>
        <v>P-S2_Onsite</v>
      </c>
      <c r="EG156" s="114" t="str">
        <f t="shared" si="206"/>
        <v>P-S2_Onsite</v>
      </c>
      <c r="EH156" s="114" t="str">
        <f t="shared" si="207"/>
        <v>P-S2_Onsite</v>
      </c>
      <c r="EI156" s="114" t="str">
        <f t="shared" si="208"/>
        <v>P-S2_Onsite</v>
      </c>
      <c r="EJ156" s="114" t="str">
        <f t="shared" si="209"/>
        <v>P-4, A-1, No Data-0</v>
      </c>
      <c r="EK156" s="114" t="s">
        <v>10453</v>
      </c>
      <c r="EL156" s="114">
        <v>27</v>
      </c>
      <c r="EM156" s="114">
        <v>9</v>
      </c>
      <c r="EN156" s="114">
        <v>57</v>
      </c>
      <c r="EO156" s="114">
        <v>93</v>
      </c>
      <c r="EP156" s="114" t="s">
        <v>7217</v>
      </c>
      <c r="EQ156" s="114" t="s">
        <v>1054</v>
      </c>
      <c r="ER156" s="114" t="s">
        <v>3938</v>
      </c>
      <c r="ES156" s="114"/>
      <c r="ET156" s="30" t="s">
        <v>3938</v>
      </c>
    </row>
    <row r="157" spans="1:150" x14ac:dyDescent="0.25">
      <c r="A157" s="114">
        <v>154</v>
      </c>
      <c r="B157" s="114" t="s">
        <v>7224</v>
      </c>
      <c r="C157" s="80" t="s">
        <v>2194</v>
      </c>
      <c r="D157" s="30" t="s">
        <v>2195</v>
      </c>
      <c r="E157" s="30" t="s">
        <v>2196</v>
      </c>
      <c r="F157" s="33" t="s">
        <v>7201</v>
      </c>
      <c r="G157" s="30" t="s">
        <v>2197</v>
      </c>
      <c r="H157" s="143">
        <v>15</v>
      </c>
      <c r="I157" s="143">
        <v>15</v>
      </c>
      <c r="J157" s="143" t="s">
        <v>5</v>
      </c>
      <c r="K157" s="143" t="s">
        <v>5</v>
      </c>
      <c r="L157" s="143">
        <v>30</v>
      </c>
      <c r="M157" s="143">
        <v>65</v>
      </c>
      <c r="N157" s="40" t="s">
        <v>7314</v>
      </c>
      <c r="O157" s="40" t="s">
        <v>1593</v>
      </c>
      <c r="P157" s="13" t="str">
        <f t="shared" si="142"/>
        <v>2025EM1100154-MDSDF401</v>
      </c>
      <c r="Q157" s="40" t="str">
        <f t="shared" si="143"/>
        <v>1 missed</v>
      </c>
      <c r="R157" s="40" t="str">
        <f t="shared" si="144"/>
        <v>1 missed</v>
      </c>
      <c r="S157" s="40">
        <f t="shared" si="145"/>
        <v>2</v>
      </c>
      <c r="T157" s="40">
        <f t="shared" si="146"/>
        <v>0</v>
      </c>
      <c r="U157" s="41">
        <f t="shared" si="147"/>
        <v>0.66666666666666663</v>
      </c>
      <c r="V157" s="41">
        <f t="shared" si="148"/>
        <v>0</v>
      </c>
      <c r="W157" s="40" t="str">
        <f t="shared" si="149"/>
        <v>2 missed</v>
      </c>
      <c r="X157" s="113">
        <f t="shared" si="150"/>
        <v>2</v>
      </c>
      <c r="Y157" s="13">
        <f t="shared" si="151"/>
        <v>0.5</v>
      </c>
      <c r="Z157" s="13" t="str">
        <f t="shared" si="152"/>
        <v>Q-2 A-0 || Q Total-3, A Total-1</v>
      </c>
      <c r="AA157" s="113" t="str" cm="1">
        <f t="array" ref="AA157">IFERROR(INDEX('Attendance-Slot-1'!$Q$2:$Q$1112,MATCH(1,('Attendance-Slot-1'!$A$2:$A$1112=$C157)*('Attendance-Slot-1'!$G$2:$G$1112=AA$2),0)),"No Data")</f>
        <v>A-S1_Onsite</v>
      </c>
      <c r="AB157" s="113" t="str" cm="1">
        <f t="array" ref="AB157">IFERROR(INDEX('Attendance-Slot-2'!$Q$2:$Q$2595,MATCH(1,('Attendance-Slot-2'!$A$2:$A$2595=$C157)*('Attendance-Slot-2'!$G$2:$G$2595=AA$2),0)),"No Data")</f>
        <v>A-S2_Onsite</v>
      </c>
      <c r="AC157" s="133" t="e">
        <f>VLOOKUP($P157,'Written Exam Marks'!$H:$Q,10,FALSE)</f>
        <v>#N/A</v>
      </c>
      <c r="AD157" s="133" t="e">
        <f>VLOOKUP($P157,'Written Exam Marks'!$H:$Q,9,FALSE)</f>
        <v>#N/A</v>
      </c>
      <c r="AE157" s="113" t="str">
        <f t="shared" si="153"/>
        <v>Absent</v>
      </c>
      <c r="AF157" s="113" t="str">
        <f t="shared" si="154"/>
        <v>A-S1_Onsite</v>
      </c>
      <c r="AG157" s="146">
        <v>10</v>
      </c>
      <c r="AH157" s="146">
        <v>9</v>
      </c>
      <c r="AI157" s="146">
        <v>10</v>
      </c>
      <c r="AJ157" s="146">
        <v>10</v>
      </c>
      <c r="AK157" s="146" t="s">
        <v>5</v>
      </c>
      <c r="AL157" s="146" t="s">
        <v>5</v>
      </c>
      <c r="AM157" s="146">
        <v>39</v>
      </c>
      <c r="AN157" s="146">
        <v>60</v>
      </c>
      <c r="AO157" s="43" t="s">
        <v>7336</v>
      </c>
      <c r="AP157" s="43" t="s">
        <v>1598</v>
      </c>
      <c r="AQ157" s="50" t="str">
        <f t="shared" si="155"/>
        <v>2025EM1100154-MDSDF402</v>
      </c>
      <c r="AR157" s="43" t="str">
        <f t="shared" si="156"/>
        <v>2 missed</v>
      </c>
      <c r="AS157" s="47" t="s">
        <v>7342</v>
      </c>
      <c r="AT157" s="43">
        <f t="shared" si="157"/>
        <v>4</v>
      </c>
      <c r="AU157" s="48" t="s">
        <v>7342</v>
      </c>
      <c r="AV157" s="49">
        <f t="shared" si="158"/>
        <v>0.66666666666666663</v>
      </c>
      <c r="AW157" s="48" t="s">
        <v>7342</v>
      </c>
      <c r="AX157" s="43" t="str">
        <f t="shared" si="159"/>
        <v>2 missed</v>
      </c>
      <c r="AY157" s="42">
        <f t="shared" si="160"/>
        <v>4</v>
      </c>
      <c r="AZ157" s="50">
        <f t="shared" si="161"/>
        <v>0.66666666666666663</v>
      </c>
      <c r="BA157" s="50" t="str">
        <f t="shared" si="162"/>
        <v>Q-4 A-- || Q Total-6, A Total-0</v>
      </c>
      <c r="BB157" s="42" t="str" cm="1">
        <f t="array" ref="BB157">IFERROR(INDEX('Attendance-Slot-1'!$Q$2:$Q$1112,MATCH(1,('Attendance-Slot-1'!$A$2:$A$1112=$C157)*('Attendance-Slot-1'!$G$2:$G$1112=BB$2),0)),"No Data")</f>
        <v>No Data</v>
      </c>
      <c r="BC157" s="42" t="str" cm="1">
        <f t="array" ref="BC157">IFERROR(INDEX('Attendance-Slot-2'!$Q$2:$Q$2595,MATCH(1,('Attendance-Slot-2'!$A$2:$A$2595=$C157)*('Attendance-Slot-2'!$G$2:$G$2595=BB$2),0)),"No Data")</f>
        <v>A-S2_Onsite</v>
      </c>
      <c r="BD157" s="134" t="e">
        <f>VLOOKUP($AQ157,'Written Exam Marks'!$H:$Q,10,FALSE)</f>
        <v>#N/A</v>
      </c>
      <c r="BE157" s="134" t="e">
        <f>VLOOKUP($AQ157,'Written Exam Marks'!$H:$Q,9,FALSE)</f>
        <v>#N/A</v>
      </c>
      <c r="BF157" s="42" t="str">
        <f t="shared" si="163"/>
        <v>Absent</v>
      </c>
      <c r="BG157" s="42" t="str">
        <f t="shared" si="164"/>
        <v>A-S2_Onsite</v>
      </c>
      <c r="BH157" s="147">
        <v>18</v>
      </c>
      <c r="BI157" s="147" t="s">
        <v>5</v>
      </c>
      <c r="BJ157" s="147">
        <v>18</v>
      </c>
      <c r="BK157" s="147">
        <v>60</v>
      </c>
      <c r="BL157" s="52" t="s">
        <v>3697</v>
      </c>
      <c r="BM157" s="52" t="s">
        <v>1606</v>
      </c>
      <c r="BN157" s="57" t="str">
        <f t="shared" si="165"/>
        <v>2025EM1100154-MDSDF403</v>
      </c>
      <c r="BO157" s="52" t="str">
        <f t="shared" si="166"/>
        <v>0 missed</v>
      </c>
      <c r="BP157" s="52" t="str">
        <f t="shared" si="167"/>
        <v>1 missed</v>
      </c>
      <c r="BQ157" s="52">
        <f t="shared" si="168"/>
        <v>1</v>
      </c>
      <c r="BR157" s="52">
        <f t="shared" si="169"/>
        <v>0</v>
      </c>
      <c r="BS157" s="56">
        <f t="shared" si="170"/>
        <v>1</v>
      </c>
      <c r="BT157" s="56">
        <f t="shared" si="171"/>
        <v>0</v>
      </c>
      <c r="BU157" s="52" t="str">
        <f t="shared" si="172"/>
        <v>1 missed</v>
      </c>
      <c r="BV157" s="51">
        <f t="shared" si="173"/>
        <v>1</v>
      </c>
      <c r="BW157" s="57">
        <f t="shared" si="174"/>
        <v>0.5</v>
      </c>
      <c r="BX157" s="57" t="str">
        <f t="shared" si="175"/>
        <v>Q-1 A-0 || Q Total-1, A Total-1</v>
      </c>
      <c r="BY157" s="51" t="str" cm="1">
        <f t="array" ref="BY157">IFERROR(INDEX('Attendance-Slot-1'!$Q$2:$Q$1112,MATCH(1,('Attendance-Slot-1'!$A$2:$A$1112=$C157)*('Attendance-Slot-1'!$G$2:$G$1112=BY$2),0)),"No Data")</f>
        <v>No Data</v>
      </c>
      <c r="BZ157" s="51" t="str" cm="1">
        <f t="array" ref="BZ157">IFERROR(INDEX('Attendance-Slot-2'!$Q$2:$Q$2595,MATCH(1,('Attendance-Slot-2'!$A$2:$A$2595=$C157)*('Attendance-Slot-2'!$G$2:$G$2595=BY$2),0)),"No Data")</f>
        <v>A-S2_Onsite</v>
      </c>
      <c r="CA157" s="135" t="e">
        <f>VLOOKUP($BN157,'Written Exam Marks'!$H:$Q,10,FALSE)</f>
        <v>#N/A</v>
      </c>
      <c r="CB157" s="135" t="e">
        <f>VLOOKUP($BN157,'Written Exam Marks'!$H:$Q,9,FALSE)</f>
        <v>#N/A</v>
      </c>
      <c r="CC157" s="51" t="str">
        <f t="shared" si="176"/>
        <v>Absent</v>
      </c>
      <c r="CD157" s="51" t="str">
        <f t="shared" si="177"/>
        <v>A-S2_Onsite</v>
      </c>
      <c r="CE157" s="29">
        <v>18</v>
      </c>
      <c r="CF157" s="29" t="s">
        <v>5</v>
      </c>
      <c r="CG157" s="29" t="s">
        <v>5</v>
      </c>
      <c r="CH157" s="29">
        <v>18</v>
      </c>
      <c r="CI157" s="29">
        <v>60</v>
      </c>
      <c r="CJ157" s="61" t="s">
        <v>7343</v>
      </c>
      <c r="CK157" s="61" t="s">
        <v>1613</v>
      </c>
      <c r="CL157" s="10" t="str">
        <f t="shared" si="178"/>
        <v>2025EM1100154-MDSDF404</v>
      </c>
      <c r="CM157" s="61" t="str">
        <f t="shared" si="179"/>
        <v>1 missed</v>
      </c>
      <c r="CN157" s="61" t="str">
        <f t="shared" si="180"/>
        <v>1 missed</v>
      </c>
      <c r="CO157" s="111">
        <f t="shared" si="181"/>
        <v>1</v>
      </c>
      <c r="CP157" s="111">
        <f t="shared" si="182"/>
        <v>0</v>
      </c>
      <c r="CQ157" s="9">
        <f t="shared" si="183"/>
        <v>0.5</v>
      </c>
      <c r="CR157" s="9">
        <f t="shared" si="184"/>
        <v>0</v>
      </c>
      <c r="CS157" s="61" t="str">
        <f t="shared" si="185"/>
        <v>2 missed</v>
      </c>
      <c r="CT157" s="111">
        <f t="shared" si="186"/>
        <v>1</v>
      </c>
      <c r="CU157" s="10">
        <f t="shared" si="187"/>
        <v>0.33333333333333331</v>
      </c>
      <c r="CV157" s="10" t="str">
        <f t="shared" si="188"/>
        <v>Q-1 A-0 || Q Total-2, A Total-1</v>
      </c>
      <c r="CW157" s="111" t="str" cm="1">
        <f t="array" ref="CW157">IFERROR(INDEX('Attendance-Slot-1'!$Q$2:$Q$1112,MATCH(1,('Attendance-Slot-1'!$A$2:$A$1112=$C157)*('Attendance-Slot-1'!$G$2:$G$1112=CW$2),0)),"No Data")</f>
        <v>No Data</v>
      </c>
      <c r="CX157" s="111" t="str" cm="1">
        <f t="array" ref="CX157">IFERROR(INDEX('Attendance-Slot-2'!$Q$2:$Q$2595,MATCH(1,('Attendance-Slot-2'!$A$2:$A$2595=$C157)*('Attendance-Slot-2'!$G$2:$G$2595=CW$2),0)),"No Data")</f>
        <v>A-S2_Onsite</v>
      </c>
      <c r="CY157" s="136" t="e">
        <f>VLOOKUP($CL157,'Written Exam Marks'!$H:$Q,10,FALSE)</f>
        <v>#N/A</v>
      </c>
      <c r="CZ157" s="136" t="e">
        <f>VLOOKUP($CL157,'Written Exam Marks'!$H:$Q,9,FALSE)</f>
        <v>#N/A</v>
      </c>
      <c r="DA157" s="111" t="str">
        <f t="shared" si="189"/>
        <v>Absent</v>
      </c>
      <c r="DB157" s="111" t="str">
        <f t="shared" si="190"/>
        <v>A-S2_Onsite</v>
      </c>
      <c r="DC157" s="148" t="s">
        <v>5</v>
      </c>
      <c r="DD157" s="148" t="s">
        <v>5</v>
      </c>
      <c r="DE157" s="148" t="s">
        <v>5</v>
      </c>
      <c r="DF157" s="148" t="s">
        <v>5</v>
      </c>
      <c r="DG157" s="148" t="s">
        <v>5</v>
      </c>
      <c r="DH157" s="148">
        <v>0</v>
      </c>
      <c r="DI157" s="148">
        <v>65</v>
      </c>
      <c r="DJ157" s="66" t="s">
        <v>7351</v>
      </c>
      <c r="DK157" s="66" t="s">
        <v>1631</v>
      </c>
      <c r="DL157" s="68" t="str">
        <f t="shared" si="191"/>
        <v>2025EM1100154-MDSDF406</v>
      </c>
      <c r="DM157" s="66" t="str">
        <f t="shared" si="192"/>
        <v>3 missed</v>
      </c>
      <c r="DN157" s="66" t="str">
        <f t="shared" si="193"/>
        <v>2 missed</v>
      </c>
      <c r="DO157" s="62">
        <f t="shared" si="194"/>
        <v>0</v>
      </c>
      <c r="DP157" s="62">
        <f t="shared" si="195"/>
        <v>0</v>
      </c>
      <c r="DQ157" s="67">
        <f t="shared" si="196"/>
        <v>0</v>
      </c>
      <c r="DR157" s="67">
        <f t="shared" si="197"/>
        <v>0</v>
      </c>
      <c r="DS157" s="66" t="str">
        <f t="shared" si="198"/>
        <v>5 missed</v>
      </c>
      <c r="DT157" s="62">
        <f t="shared" si="199"/>
        <v>0</v>
      </c>
      <c r="DU157" s="68">
        <f t="shared" si="200"/>
        <v>0</v>
      </c>
      <c r="DV157" s="68" t="str">
        <f t="shared" si="201"/>
        <v>Q-0 A-0 || Q Total-3, A Total-2</v>
      </c>
      <c r="DW157" s="62" t="str" cm="1">
        <f t="array" ref="DW157">IFERROR(INDEX('Attendance-Slot-1'!$Q$2:$Q$1112,MATCH(1,('Attendance-Slot-1'!$A$2:$A$1112=$C157)*('Attendance-Slot-1'!$G$2:$G$1112=DW$2),0)),"No Data")</f>
        <v>A-S1_Onsite</v>
      </c>
      <c r="DX157" s="62" t="str" cm="1">
        <f t="array" ref="DX157">IFERROR(INDEX('Attendance-Slot-2'!$Q$2:$Q$2595,MATCH(1,('Attendance-Slot-2'!$A$2:$A$2595=$C157)*('Attendance-Slot-2'!$G$2:$G$2595=DW$2),0)),"No Data")</f>
        <v>A-S2_Onsite</v>
      </c>
      <c r="DY157" s="137" t="e">
        <f>VLOOKUP($DL157,'Written Exam Marks'!$H:$Q,10,FALSE)</f>
        <v>#N/A</v>
      </c>
      <c r="DZ157" s="137" t="e">
        <f>VLOOKUP($DL157,'Written Exam Marks'!$H:$Q,9,FALSE)</f>
        <v>#N/A</v>
      </c>
      <c r="EA157" s="62" t="str">
        <f t="shared" si="202"/>
        <v>Absent</v>
      </c>
      <c r="EB157" s="62" t="str">
        <f t="shared" si="203"/>
        <v>A-S1_Onsite</v>
      </c>
      <c r="EC157" s="114" t="str">
        <f t="shared" si="140"/>
        <v>P-0, 
A-2, 
No Data-3</v>
      </c>
      <c r="ED157" s="114" t="str">
        <f t="shared" si="141"/>
        <v>P-0, 
A-5, 
No Data-0</v>
      </c>
      <c r="EE157" s="114" t="str">
        <f t="shared" si="204"/>
        <v>A-S1_Onsite</v>
      </c>
      <c r="EF157" s="114" t="str">
        <f t="shared" si="205"/>
        <v>A-S2_Onsite</v>
      </c>
      <c r="EG157" s="114" t="str">
        <f t="shared" si="206"/>
        <v>A-S2_Onsite</v>
      </c>
      <c r="EH157" s="114" t="str">
        <f t="shared" si="207"/>
        <v>A-S2_Onsite</v>
      </c>
      <c r="EI157" s="114" t="str">
        <f t="shared" si="208"/>
        <v>A-S1_Onsite</v>
      </c>
      <c r="EJ157" s="114" t="str">
        <f t="shared" si="209"/>
        <v>P-0, A-5, No Data-0</v>
      </c>
      <c r="EK157" s="114" t="s">
        <v>10453</v>
      </c>
      <c r="EL157" s="114">
        <v>22</v>
      </c>
      <c r="EM157" s="114">
        <v>10</v>
      </c>
      <c r="EN157" s="114" t="s">
        <v>10455</v>
      </c>
      <c r="EO157" s="114">
        <v>32</v>
      </c>
      <c r="EP157" s="114" t="s">
        <v>7217</v>
      </c>
      <c r="EQ157" s="114" t="s">
        <v>1054</v>
      </c>
      <c r="ER157" s="114" t="s">
        <v>2194</v>
      </c>
      <c r="ES157" s="114" t="s">
        <v>1098</v>
      </c>
      <c r="ET157" s="30" t="s">
        <v>2194</v>
      </c>
    </row>
    <row r="158" spans="1:150" x14ac:dyDescent="0.25">
      <c r="A158" s="114">
        <v>155</v>
      </c>
      <c r="B158" s="114" t="s">
        <v>7224</v>
      </c>
      <c r="C158" s="80" t="s">
        <v>2200</v>
      </c>
      <c r="D158" s="30" t="s">
        <v>2201</v>
      </c>
      <c r="E158" s="30" t="s">
        <v>2202</v>
      </c>
      <c r="F158" s="33" t="s">
        <v>7202</v>
      </c>
      <c r="G158" s="30" t="s">
        <v>2203</v>
      </c>
      <c r="H158" s="143">
        <v>15</v>
      </c>
      <c r="I158" s="143">
        <v>15</v>
      </c>
      <c r="J158" s="143">
        <v>18</v>
      </c>
      <c r="K158" s="143">
        <v>15</v>
      </c>
      <c r="L158" s="143">
        <v>63</v>
      </c>
      <c r="M158" s="143">
        <v>65</v>
      </c>
      <c r="N158" s="40" t="s">
        <v>7314</v>
      </c>
      <c r="O158" s="40" t="s">
        <v>1593</v>
      </c>
      <c r="P158" s="13" t="str">
        <f t="shared" si="142"/>
        <v>2025EM1100155-MDSDF401</v>
      </c>
      <c r="Q158" s="40" t="str">
        <f t="shared" si="143"/>
        <v>0 missed</v>
      </c>
      <c r="R158" s="40" t="str">
        <f t="shared" si="144"/>
        <v>0 missed</v>
      </c>
      <c r="S158" s="40">
        <f t="shared" si="145"/>
        <v>3</v>
      </c>
      <c r="T158" s="40">
        <f t="shared" si="146"/>
        <v>1</v>
      </c>
      <c r="U158" s="41">
        <f t="shared" si="147"/>
        <v>1</v>
      </c>
      <c r="V158" s="41">
        <f t="shared" si="148"/>
        <v>1</v>
      </c>
      <c r="W158" s="40" t="str">
        <f t="shared" si="149"/>
        <v>0 missed</v>
      </c>
      <c r="X158" s="113">
        <f t="shared" si="150"/>
        <v>4</v>
      </c>
      <c r="Y158" s="13">
        <f t="shared" si="151"/>
        <v>1</v>
      </c>
      <c r="Z158" s="13" t="str">
        <f t="shared" si="152"/>
        <v>Q-3 A-1 || Q Total-3, A Total-1</v>
      </c>
      <c r="AA158" s="113" t="str" cm="1">
        <f t="array" ref="AA158">IFERROR(INDEX('Attendance-Slot-1'!$Q$2:$Q$1112,MATCH(1,('Attendance-Slot-1'!$A$2:$A$1112=$C158)*('Attendance-Slot-1'!$G$2:$G$1112=AA$2),0)),"No Data")</f>
        <v>No Data</v>
      </c>
      <c r="AB158" s="113" t="str" cm="1">
        <f t="array" ref="AB158">IFERROR(INDEX('Attendance-Slot-2'!$Q$2:$Q$2595,MATCH(1,('Attendance-Slot-2'!$A$2:$A$2595=$C158)*('Attendance-Slot-2'!$G$2:$G$2595=AA$2),0)),"No Data")</f>
        <v>P-S2_Onsite</v>
      </c>
      <c r="AC158" s="133">
        <f>VLOOKUP($P158,'Written Exam Marks'!$H:$Q,10,FALSE)</f>
        <v>20</v>
      </c>
      <c r="AD158" s="133">
        <f>VLOOKUP($P158,'Written Exam Marks'!$H:$Q,9,FALSE)</f>
        <v>35</v>
      </c>
      <c r="AE158" s="113" t="str">
        <f t="shared" si="153"/>
        <v>Present</v>
      </c>
      <c r="AF158" s="113" t="str">
        <f t="shared" si="154"/>
        <v>P-S2_Onsite</v>
      </c>
      <c r="AG158" s="146">
        <v>10</v>
      </c>
      <c r="AH158" s="146">
        <v>9.5</v>
      </c>
      <c r="AI158" s="146">
        <v>10</v>
      </c>
      <c r="AJ158" s="146">
        <v>10</v>
      </c>
      <c r="AK158" s="146">
        <v>10</v>
      </c>
      <c r="AL158" s="146">
        <v>10</v>
      </c>
      <c r="AM158" s="146">
        <v>59.5</v>
      </c>
      <c r="AN158" s="146">
        <v>60</v>
      </c>
      <c r="AO158" s="43" t="s">
        <v>7336</v>
      </c>
      <c r="AP158" s="43" t="s">
        <v>1598</v>
      </c>
      <c r="AQ158" s="50" t="str">
        <f t="shared" si="155"/>
        <v>2025EM1100155-MDSDF402</v>
      </c>
      <c r="AR158" s="43" t="str">
        <f t="shared" si="156"/>
        <v>0 missed</v>
      </c>
      <c r="AS158" s="47" t="s">
        <v>7342</v>
      </c>
      <c r="AT158" s="43">
        <f t="shared" si="157"/>
        <v>6</v>
      </c>
      <c r="AU158" s="48" t="s">
        <v>7342</v>
      </c>
      <c r="AV158" s="49">
        <f t="shared" si="158"/>
        <v>1</v>
      </c>
      <c r="AW158" s="48" t="s">
        <v>7342</v>
      </c>
      <c r="AX158" s="43" t="str">
        <f t="shared" si="159"/>
        <v>0 missed</v>
      </c>
      <c r="AY158" s="42">
        <f t="shared" si="160"/>
        <v>6</v>
      </c>
      <c r="AZ158" s="50">
        <f t="shared" si="161"/>
        <v>1</v>
      </c>
      <c r="BA158" s="50" t="str">
        <f t="shared" si="162"/>
        <v>Q-6 A-- || Q Total-6, A Total-0</v>
      </c>
      <c r="BB158" s="42" t="str" cm="1">
        <f t="array" ref="BB158">IFERROR(INDEX('Attendance-Slot-1'!$Q$2:$Q$1112,MATCH(1,('Attendance-Slot-1'!$A$2:$A$1112=$C158)*('Attendance-Slot-1'!$G$2:$G$1112=BB$2),0)),"No Data")</f>
        <v>P-S1_Onsite</v>
      </c>
      <c r="BC158" s="42" t="str" cm="1">
        <f t="array" ref="BC158">IFERROR(INDEX('Attendance-Slot-2'!$Q$2:$Q$2595,MATCH(1,('Attendance-Slot-2'!$A$2:$A$2595=$C158)*('Attendance-Slot-2'!$G$2:$G$2595=BB$2),0)),"No Data")</f>
        <v>No Data</v>
      </c>
      <c r="BD158" s="134">
        <f>VLOOKUP($AQ158,'Written Exam Marks'!$H:$Q,10,FALSE)</f>
        <v>25</v>
      </c>
      <c r="BE158" s="134">
        <f>VLOOKUP($AQ158,'Written Exam Marks'!$H:$Q,9,FALSE)</f>
        <v>40</v>
      </c>
      <c r="BF158" s="42" t="str">
        <f t="shared" si="163"/>
        <v>Present</v>
      </c>
      <c r="BG158" s="42" t="str">
        <f t="shared" si="164"/>
        <v>P-S1_Onsite</v>
      </c>
      <c r="BH158" s="147">
        <v>20</v>
      </c>
      <c r="BI158" s="147">
        <v>25</v>
      </c>
      <c r="BJ158" s="147">
        <v>45</v>
      </c>
      <c r="BK158" s="147">
        <v>60</v>
      </c>
      <c r="BL158" s="52" t="s">
        <v>3697</v>
      </c>
      <c r="BM158" s="52" t="s">
        <v>1606</v>
      </c>
      <c r="BN158" s="57" t="str">
        <f t="shared" si="165"/>
        <v>2025EM1100155-MDSDF403</v>
      </c>
      <c r="BO158" s="52" t="str">
        <f t="shared" si="166"/>
        <v>0 missed</v>
      </c>
      <c r="BP158" s="52" t="str">
        <f t="shared" si="167"/>
        <v>0 missed</v>
      </c>
      <c r="BQ158" s="52">
        <f t="shared" si="168"/>
        <v>1</v>
      </c>
      <c r="BR158" s="52">
        <f t="shared" si="169"/>
        <v>1</v>
      </c>
      <c r="BS158" s="56">
        <f t="shared" si="170"/>
        <v>1</v>
      </c>
      <c r="BT158" s="56">
        <f t="shared" si="171"/>
        <v>1</v>
      </c>
      <c r="BU158" s="52" t="str">
        <f t="shared" si="172"/>
        <v>0 missed</v>
      </c>
      <c r="BV158" s="51">
        <f t="shared" si="173"/>
        <v>2</v>
      </c>
      <c r="BW158" s="57">
        <f t="shared" si="174"/>
        <v>1</v>
      </c>
      <c r="BX158" s="57" t="str">
        <f t="shared" si="175"/>
        <v>Q-1 A-1 || Q Total-1, A Total-1</v>
      </c>
      <c r="BY158" s="51" t="str" cm="1">
        <f t="array" ref="BY158">IFERROR(INDEX('Attendance-Slot-1'!$Q$2:$Q$1112,MATCH(1,('Attendance-Slot-1'!$A$2:$A$1112=$C158)*('Attendance-Slot-1'!$G$2:$G$1112=BY$2),0)),"No Data")</f>
        <v>P-S1_Onsite</v>
      </c>
      <c r="BZ158" s="51" t="str" cm="1">
        <f t="array" ref="BZ158">IFERROR(INDEX('Attendance-Slot-2'!$Q$2:$Q$2595,MATCH(1,('Attendance-Slot-2'!$A$2:$A$2595=$C158)*('Attendance-Slot-2'!$G$2:$G$2595=BY$2),0)),"No Data")</f>
        <v>No Data</v>
      </c>
      <c r="CA158" s="135">
        <f>VLOOKUP($BN158,'Written Exam Marks'!$H:$Q,10,FALSE)</f>
        <v>20.5</v>
      </c>
      <c r="CB158" s="135">
        <f>VLOOKUP($BN158,'Written Exam Marks'!$H:$Q,9,FALSE)</f>
        <v>40</v>
      </c>
      <c r="CC158" s="51" t="str">
        <f t="shared" si="176"/>
        <v>Present</v>
      </c>
      <c r="CD158" s="51" t="str">
        <f t="shared" si="177"/>
        <v>P-S1_Onsite</v>
      </c>
      <c r="CE158" s="29">
        <v>20</v>
      </c>
      <c r="CF158" s="29">
        <v>20</v>
      </c>
      <c r="CG158" s="29">
        <v>18</v>
      </c>
      <c r="CH158" s="29">
        <v>58</v>
      </c>
      <c r="CI158" s="29">
        <v>60</v>
      </c>
      <c r="CJ158" s="61" t="s">
        <v>7343</v>
      </c>
      <c r="CK158" s="61" t="s">
        <v>1613</v>
      </c>
      <c r="CL158" s="10" t="str">
        <f t="shared" si="178"/>
        <v>2025EM1100155-MDSDF404</v>
      </c>
      <c r="CM158" s="61" t="str">
        <f t="shared" si="179"/>
        <v>0 missed</v>
      </c>
      <c r="CN158" s="61" t="str">
        <f t="shared" si="180"/>
        <v>0 missed</v>
      </c>
      <c r="CO158" s="111">
        <f t="shared" si="181"/>
        <v>2</v>
      </c>
      <c r="CP158" s="111">
        <f t="shared" si="182"/>
        <v>1</v>
      </c>
      <c r="CQ158" s="9">
        <f t="shared" si="183"/>
        <v>1</v>
      </c>
      <c r="CR158" s="9">
        <f t="shared" si="184"/>
        <v>1</v>
      </c>
      <c r="CS158" s="61" t="str">
        <f t="shared" si="185"/>
        <v>0 missed</v>
      </c>
      <c r="CT158" s="111">
        <f t="shared" si="186"/>
        <v>3</v>
      </c>
      <c r="CU158" s="10">
        <f t="shared" si="187"/>
        <v>1</v>
      </c>
      <c r="CV158" s="10" t="str">
        <f t="shared" si="188"/>
        <v>Q-2 A-1 || Q Total-2, A Total-1</v>
      </c>
      <c r="CW158" s="111" t="str" cm="1">
        <f t="array" ref="CW158">IFERROR(INDEX('Attendance-Slot-1'!$Q$2:$Q$1112,MATCH(1,('Attendance-Slot-1'!$A$2:$A$1112=$C158)*('Attendance-Slot-1'!$G$2:$G$1112=CW$2),0)),"No Data")</f>
        <v>P-S1_Onsite</v>
      </c>
      <c r="CX158" s="111" t="str" cm="1">
        <f t="array" ref="CX158">IFERROR(INDEX('Attendance-Slot-2'!$Q$2:$Q$2595,MATCH(1,('Attendance-Slot-2'!$A$2:$A$2595=$C158)*('Attendance-Slot-2'!$G$2:$G$2595=CW$2),0)),"No Data")</f>
        <v>No Data</v>
      </c>
      <c r="CY158" s="136">
        <f>VLOOKUP($CL158,'Written Exam Marks'!$H:$Q,10,FALSE)</f>
        <v>30.5</v>
      </c>
      <c r="CZ158" s="136">
        <f>VLOOKUP($CL158,'Written Exam Marks'!$H:$Q,9,FALSE)</f>
        <v>40</v>
      </c>
      <c r="DA158" s="111" t="str">
        <f t="shared" si="189"/>
        <v>Present</v>
      </c>
      <c r="DB158" s="111" t="str">
        <f t="shared" si="190"/>
        <v>P-S1_Onsite</v>
      </c>
      <c r="DC158" s="148">
        <v>4.5</v>
      </c>
      <c r="DD158" s="148">
        <v>7.625</v>
      </c>
      <c r="DE158" s="148">
        <v>9</v>
      </c>
      <c r="DF158" s="148">
        <v>14</v>
      </c>
      <c r="DG158" s="148">
        <v>20</v>
      </c>
      <c r="DH158" s="148">
        <v>55.125</v>
      </c>
      <c r="DI158" s="148">
        <v>65</v>
      </c>
      <c r="DJ158" s="66" t="s">
        <v>7351</v>
      </c>
      <c r="DK158" s="66" t="s">
        <v>1631</v>
      </c>
      <c r="DL158" s="68" t="str">
        <f t="shared" si="191"/>
        <v>2025EM1100155-MDSDF406</v>
      </c>
      <c r="DM158" s="66" t="str">
        <f t="shared" si="192"/>
        <v>0 missed</v>
      </c>
      <c r="DN158" s="66" t="str">
        <f t="shared" si="193"/>
        <v>0 missed</v>
      </c>
      <c r="DO158" s="62">
        <f t="shared" si="194"/>
        <v>3</v>
      </c>
      <c r="DP158" s="62">
        <f t="shared" si="195"/>
        <v>2</v>
      </c>
      <c r="DQ158" s="67">
        <f t="shared" si="196"/>
        <v>1</v>
      </c>
      <c r="DR158" s="67">
        <f t="shared" si="197"/>
        <v>1</v>
      </c>
      <c r="DS158" s="66" t="str">
        <f t="shared" si="198"/>
        <v>0 missed</v>
      </c>
      <c r="DT158" s="62">
        <f t="shared" si="199"/>
        <v>5</v>
      </c>
      <c r="DU158" s="68">
        <f t="shared" si="200"/>
        <v>1</v>
      </c>
      <c r="DV158" s="68" t="str">
        <f t="shared" si="201"/>
        <v>Q-3 A-2 || Q Total-3, A Total-2</v>
      </c>
      <c r="DW158" s="62" t="str" cm="1">
        <f t="array" ref="DW158">IFERROR(INDEX('Attendance-Slot-1'!$Q$2:$Q$1112,MATCH(1,('Attendance-Slot-1'!$A$2:$A$1112=$C158)*('Attendance-Slot-1'!$G$2:$G$1112=DW$2),0)),"No Data")</f>
        <v>No Data</v>
      </c>
      <c r="DX158" s="62" t="str" cm="1">
        <f t="array" ref="DX158">IFERROR(INDEX('Attendance-Slot-2'!$Q$2:$Q$2595,MATCH(1,('Attendance-Slot-2'!$A$2:$A$2595=$C158)*('Attendance-Slot-2'!$G$2:$G$2595=DW$2),0)),"No Data")</f>
        <v>P-S2_Onsite</v>
      </c>
      <c r="DY158" s="137">
        <f>VLOOKUP($DL158,'Written Exam Marks'!$H:$Q,10,FALSE)</f>
        <v>26</v>
      </c>
      <c r="DZ158" s="137">
        <f>VLOOKUP($DL158,'Written Exam Marks'!$H:$Q,9,FALSE)</f>
        <v>35</v>
      </c>
      <c r="EA158" s="62" t="str">
        <f t="shared" si="202"/>
        <v>Present</v>
      </c>
      <c r="EB158" s="62" t="str">
        <f t="shared" si="203"/>
        <v>P-S2_Onsite</v>
      </c>
      <c r="EC158" s="114" t="str">
        <f t="shared" si="140"/>
        <v>P-3, 
A-0, 
No Data-2</v>
      </c>
      <c r="ED158" s="114" t="str">
        <f t="shared" si="141"/>
        <v>P-2, 
A-0, 
No Data-3</v>
      </c>
      <c r="EE158" s="114" t="str">
        <f t="shared" si="204"/>
        <v>P-S2_Onsite</v>
      </c>
      <c r="EF158" s="114" t="str">
        <f t="shared" si="205"/>
        <v>P-S1_Onsite</v>
      </c>
      <c r="EG158" s="114" t="str">
        <f t="shared" si="206"/>
        <v>P-S1_Onsite</v>
      </c>
      <c r="EH158" s="114" t="str">
        <f t="shared" si="207"/>
        <v>P-S1_Onsite</v>
      </c>
      <c r="EI158" s="114" t="str">
        <f t="shared" si="208"/>
        <v>P-S2_Onsite</v>
      </c>
      <c r="EJ158" s="114" t="str">
        <f t="shared" si="209"/>
        <v>P-5, A-0, No Data-0</v>
      </c>
      <c r="EK158" s="114" t="s">
        <v>10453</v>
      </c>
      <c r="EL158" s="114">
        <v>28.5</v>
      </c>
      <c r="EM158" s="114">
        <v>10</v>
      </c>
      <c r="EN158" s="114">
        <v>48</v>
      </c>
      <c r="EO158" s="114">
        <v>86.5</v>
      </c>
      <c r="EP158" s="114" t="s">
        <v>7217</v>
      </c>
      <c r="EQ158" s="114" t="s">
        <v>1054</v>
      </c>
      <c r="ER158" s="114" t="s">
        <v>2200</v>
      </c>
      <c r="ES158" s="114"/>
      <c r="ET158" s="30" t="s">
        <v>2200</v>
      </c>
    </row>
    <row r="159" spans="1:150" x14ac:dyDescent="0.25">
      <c r="A159" s="114">
        <v>156</v>
      </c>
      <c r="B159" s="114" t="s">
        <v>7224</v>
      </c>
      <c r="C159" s="80" t="s">
        <v>2207</v>
      </c>
      <c r="D159" s="30" t="s">
        <v>2208</v>
      </c>
      <c r="E159" s="30" t="s">
        <v>2209</v>
      </c>
      <c r="F159" s="33" t="s">
        <v>7202</v>
      </c>
      <c r="G159" s="30" t="s">
        <v>2210</v>
      </c>
      <c r="H159" s="143">
        <v>15</v>
      </c>
      <c r="I159" s="143" t="s">
        <v>5</v>
      </c>
      <c r="J159" s="143">
        <v>18</v>
      </c>
      <c r="K159" s="143">
        <v>15</v>
      </c>
      <c r="L159" s="143">
        <v>48</v>
      </c>
      <c r="M159" s="143">
        <v>65</v>
      </c>
      <c r="N159" s="40" t="s">
        <v>7314</v>
      </c>
      <c r="O159" s="40" t="s">
        <v>1593</v>
      </c>
      <c r="P159" s="13" t="str">
        <f t="shared" si="142"/>
        <v>2025EM1100156-MDSDF401</v>
      </c>
      <c r="Q159" s="40" t="str">
        <f t="shared" si="143"/>
        <v>1 missed</v>
      </c>
      <c r="R159" s="40" t="str">
        <f t="shared" si="144"/>
        <v>0 missed</v>
      </c>
      <c r="S159" s="40">
        <f t="shared" si="145"/>
        <v>2</v>
      </c>
      <c r="T159" s="40">
        <f t="shared" si="146"/>
        <v>1</v>
      </c>
      <c r="U159" s="41">
        <f t="shared" si="147"/>
        <v>0.66666666666666663</v>
      </c>
      <c r="V159" s="41">
        <f t="shared" si="148"/>
        <v>1</v>
      </c>
      <c r="W159" s="40" t="str">
        <f t="shared" si="149"/>
        <v>1 missed</v>
      </c>
      <c r="X159" s="113">
        <f t="shared" si="150"/>
        <v>3</v>
      </c>
      <c r="Y159" s="13">
        <f t="shared" si="151"/>
        <v>0.75</v>
      </c>
      <c r="Z159" s="13" t="str">
        <f t="shared" si="152"/>
        <v>Q-2 A-1 || Q Total-3, A Total-1</v>
      </c>
      <c r="AA159" s="113" t="str" cm="1">
        <f t="array" ref="AA159">IFERROR(INDEX('Attendance-Slot-1'!$Q$2:$Q$1112,MATCH(1,('Attendance-Slot-1'!$A$2:$A$1112=$C159)*('Attendance-Slot-1'!$G$2:$G$1112=AA$2),0)),"No Data")</f>
        <v>P-S1_Onsite</v>
      </c>
      <c r="AB159" s="113" t="str" cm="1">
        <f t="array" ref="AB159">IFERROR(INDEX('Attendance-Slot-2'!$Q$2:$Q$2595,MATCH(1,('Attendance-Slot-2'!$A$2:$A$2595=$C159)*('Attendance-Slot-2'!$G$2:$G$2595=AA$2),0)),"No Data")</f>
        <v>No Data</v>
      </c>
      <c r="AC159" s="133">
        <f>VLOOKUP($P159,'Written Exam Marks'!$H:$Q,10,FALSE)</f>
        <v>15</v>
      </c>
      <c r="AD159" s="133">
        <f>VLOOKUP($P159,'Written Exam Marks'!$H:$Q,9,FALSE)</f>
        <v>35</v>
      </c>
      <c r="AE159" s="113" t="str">
        <f t="shared" si="153"/>
        <v>Present</v>
      </c>
      <c r="AF159" s="113" t="str">
        <f t="shared" si="154"/>
        <v>P-S1_Onsite</v>
      </c>
      <c r="AG159" s="146">
        <v>9.5</v>
      </c>
      <c r="AH159" s="146">
        <v>10</v>
      </c>
      <c r="AI159" s="146">
        <v>10</v>
      </c>
      <c r="AJ159" s="146" t="s">
        <v>5</v>
      </c>
      <c r="AK159" s="146">
        <v>10</v>
      </c>
      <c r="AL159" s="146">
        <v>10</v>
      </c>
      <c r="AM159" s="146">
        <v>49.5</v>
      </c>
      <c r="AN159" s="146">
        <v>60</v>
      </c>
      <c r="AO159" s="43" t="s">
        <v>7336</v>
      </c>
      <c r="AP159" s="43" t="s">
        <v>1598</v>
      </c>
      <c r="AQ159" s="50" t="str">
        <f t="shared" si="155"/>
        <v>2025EM1100156-MDSDF402</v>
      </c>
      <c r="AR159" s="43" t="str">
        <f t="shared" si="156"/>
        <v>1 missed</v>
      </c>
      <c r="AS159" s="47" t="s">
        <v>7342</v>
      </c>
      <c r="AT159" s="43">
        <f t="shared" si="157"/>
        <v>5</v>
      </c>
      <c r="AU159" s="48" t="s">
        <v>7342</v>
      </c>
      <c r="AV159" s="49">
        <f t="shared" si="158"/>
        <v>0.83333333333333337</v>
      </c>
      <c r="AW159" s="48" t="s">
        <v>7342</v>
      </c>
      <c r="AX159" s="43" t="str">
        <f t="shared" si="159"/>
        <v>1 missed</v>
      </c>
      <c r="AY159" s="42">
        <f t="shared" si="160"/>
        <v>5</v>
      </c>
      <c r="AZ159" s="50">
        <f t="shared" si="161"/>
        <v>0.83333333333333337</v>
      </c>
      <c r="BA159" s="50" t="str">
        <f t="shared" si="162"/>
        <v>Q-5 A-- || Q Total-6, A Total-0</v>
      </c>
      <c r="BB159" s="42" t="str" cm="1">
        <f t="array" ref="BB159">IFERROR(INDEX('Attendance-Slot-1'!$Q$2:$Q$1112,MATCH(1,('Attendance-Slot-1'!$A$2:$A$1112=$C159)*('Attendance-Slot-1'!$G$2:$G$1112=BB$2),0)),"No Data")</f>
        <v>No Data</v>
      </c>
      <c r="BC159" s="42" t="str" cm="1">
        <f t="array" ref="BC159">IFERROR(INDEX('Attendance-Slot-2'!$Q$2:$Q$2595,MATCH(1,('Attendance-Slot-2'!$A$2:$A$2595=$C159)*('Attendance-Slot-2'!$G$2:$G$2595=BB$2),0)),"No Data")</f>
        <v>P-S2_Onsite</v>
      </c>
      <c r="BD159" s="134">
        <f>VLOOKUP($AQ159,'Written Exam Marks'!$H:$Q,10,FALSE)</f>
        <v>12</v>
      </c>
      <c r="BE159" s="134">
        <f>VLOOKUP($AQ159,'Written Exam Marks'!$H:$Q,9,FALSE)</f>
        <v>40</v>
      </c>
      <c r="BF159" s="42" t="str">
        <f t="shared" si="163"/>
        <v>Present</v>
      </c>
      <c r="BG159" s="42" t="str">
        <f t="shared" si="164"/>
        <v>P-S2_Onsite</v>
      </c>
      <c r="BH159" s="147">
        <v>19</v>
      </c>
      <c r="BI159" s="147">
        <v>14</v>
      </c>
      <c r="BJ159" s="147">
        <v>33</v>
      </c>
      <c r="BK159" s="147">
        <v>60</v>
      </c>
      <c r="BL159" s="52" t="s">
        <v>3697</v>
      </c>
      <c r="BM159" s="52" t="s">
        <v>1606</v>
      </c>
      <c r="BN159" s="57" t="str">
        <f t="shared" si="165"/>
        <v>2025EM1100156-MDSDF403</v>
      </c>
      <c r="BO159" s="52" t="str">
        <f t="shared" si="166"/>
        <v>0 missed</v>
      </c>
      <c r="BP159" s="52" t="str">
        <f t="shared" si="167"/>
        <v>0 missed</v>
      </c>
      <c r="BQ159" s="52">
        <f t="shared" si="168"/>
        <v>1</v>
      </c>
      <c r="BR159" s="52">
        <f t="shared" si="169"/>
        <v>1</v>
      </c>
      <c r="BS159" s="56">
        <f t="shared" si="170"/>
        <v>1</v>
      </c>
      <c r="BT159" s="56">
        <f t="shared" si="171"/>
        <v>1</v>
      </c>
      <c r="BU159" s="52" t="str">
        <f t="shared" si="172"/>
        <v>0 missed</v>
      </c>
      <c r="BV159" s="51">
        <f t="shared" si="173"/>
        <v>2</v>
      </c>
      <c r="BW159" s="57">
        <f t="shared" si="174"/>
        <v>1</v>
      </c>
      <c r="BX159" s="57" t="str">
        <f t="shared" si="175"/>
        <v>Q-1 A-1 || Q Total-1, A Total-1</v>
      </c>
      <c r="BY159" s="51" t="str" cm="1">
        <f t="array" ref="BY159">IFERROR(INDEX('Attendance-Slot-1'!$Q$2:$Q$1112,MATCH(1,('Attendance-Slot-1'!$A$2:$A$1112=$C159)*('Attendance-Slot-1'!$G$2:$G$1112=BY$2),0)),"No Data")</f>
        <v>No Data</v>
      </c>
      <c r="BZ159" s="51" t="str" cm="1">
        <f t="array" ref="BZ159">IFERROR(INDEX('Attendance-Slot-2'!$Q$2:$Q$2595,MATCH(1,('Attendance-Slot-2'!$A$2:$A$2595=$C159)*('Attendance-Slot-2'!$G$2:$G$2595=BY$2),0)),"No Data")</f>
        <v>P-S2_Onsite</v>
      </c>
      <c r="CA159" s="135">
        <f>VLOOKUP($BN159,'Written Exam Marks'!$H:$Q,10,FALSE)</f>
        <v>13</v>
      </c>
      <c r="CB159" s="135">
        <f>VLOOKUP($BN159,'Written Exam Marks'!$H:$Q,9,FALSE)</f>
        <v>40</v>
      </c>
      <c r="CC159" s="51" t="str">
        <f t="shared" si="176"/>
        <v>Present</v>
      </c>
      <c r="CD159" s="51" t="str">
        <f t="shared" si="177"/>
        <v>P-S2_Onsite</v>
      </c>
      <c r="CE159" s="29">
        <v>20</v>
      </c>
      <c r="CF159" s="29">
        <v>20</v>
      </c>
      <c r="CG159" s="29">
        <v>18</v>
      </c>
      <c r="CH159" s="29">
        <v>58</v>
      </c>
      <c r="CI159" s="29">
        <v>60</v>
      </c>
      <c r="CJ159" s="61" t="s">
        <v>7343</v>
      </c>
      <c r="CK159" s="61" t="s">
        <v>1613</v>
      </c>
      <c r="CL159" s="10" t="str">
        <f t="shared" si="178"/>
        <v>2025EM1100156-MDSDF404</v>
      </c>
      <c r="CM159" s="61" t="str">
        <f t="shared" si="179"/>
        <v>0 missed</v>
      </c>
      <c r="CN159" s="61" t="str">
        <f t="shared" si="180"/>
        <v>0 missed</v>
      </c>
      <c r="CO159" s="111">
        <f t="shared" si="181"/>
        <v>2</v>
      </c>
      <c r="CP159" s="111">
        <f t="shared" si="182"/>
        <v>1</v>
      </c>
      <c r="CQ159" s="9">
        <f t="shared" si="183"/>
        <v>1</v>
      </c>
      <c r="CR159" s="9">
        <f t="shared" si="184"/>
        <v>1</v>
      </c>
      <c r="CS159" s="61" t="str">
        <f t="shared" si="185"/>
        <v>0 missed</v>
      </c>
      <c r="CT159" s="111">
        <f t="shared" si="186"/>
        <v>3</v>
      </c>
      <c r="CU159" s="10">
        <f t="shared" si="187"/>
        <v>1</v>
      </c>
      <c r="CV159" s="10" t="str">
        <f t="shared" si="188"/>
        <v>Q-2 A-1 || Q Total-2, A Total-1</v>
      </c>
      <c r="CW159" s="111" t="str" cm="1">
        <f t="array" ref="CW159">IFERROR(INDEX('Attendance-Slot-1'!$Q$2:$Q$1112,MATCH(1,('Attendance-Slot-1'!$A$2:$A$1112=$C159)*('Attendance-Slot-1'!$G$2:$G$1112=CW$2),0)),"No Data")</f>
        <v>No Data</v>
      </c>
      <c r="CX159" s="111" t="str" cm="1">
        <f t="array" ref="CX159">IFERROR(INDEX('Attendance-Slot-2'!$Q$2:$Q$2595,MATCH(1,('Attendance-Slot-2'!$A$2:$A$2595=$C159)*('Attendance-Slot-2'!$G$2:$G$2595=CW$2),0)),"No Data")</f>
        <v>P-S2_Onsite</v>
      </c>
      <c r="CY159" s="136">
        <f>VLOOKUP($CL159,'Written Exam Marks'!$H:$Q,10,FALSE)</f>
        <v>9.5</v>
      </c>
      <c r="CZ159" s="136">
        <f>VLOOKUP($CL159,'Written Exam Marks'!$H:$Q,9,FALSE)</f>
        <v>40</v>
      </c>
      <c r="DA159" s="111" t="str">
        <f t="shared" si="189"/>
        <v>Present</v>
      </c>
      <c r="DB159" s="111" t="str">
        <f t="shared" si="190"/>
        <v>P-S2_Onsite</v>
      </c>
      <c r="DC159" s="148">
        <v>5.5</v>
      </c>
      <c r="DD159" s="148">
        <v>6.625</v>
      </c>
      <c r="DE159" s="148">
        <v>8</v>
      </c>
      <c r="DF159" s="148" t="s">
        <v>5</v>
      </c>
      <c r="DG159" s="148">
        <v>17</v>
      </c>
      <c r="DH159" s="148">
        <v>37.125</v>
      </c>
      <c r="DI159" s="148">
        <v>65</v>
      </c>
      <c r="DJ159" s="66" t="s">
        <v>7351</v>
      </c>
      <c r="DK159" s="66" t="s">
        <v>1631</v>
      </c>
      <c r="DL159" s="68" t="str">
        <f t="shared" si="191"/>
        <v>2025EM1100156-MDSDF406</v>
      </c>
      <c r="DM159" s="66" t="str">
        <f t="shared" si="192"/>
        <v>0 missed</v>
      </c>
      <c r="DN159" s="66" t="str">
        <f t="shared" si="193"/>
        <v>1 missed</v>
      </c>
      <c r="DO159" s="62">
        <f t="shared" si="194"/>
        <v>3</v>
      </c>
      <c r="DP159" s="62">
        <f t="shared" si="195"/>
        <v>1</v>
      </c>
      <c r="DQ159" s="67">
        <f t="shared" si="196"/>
        <v>1</v>
      </c>
      <c r="DR159" s="67">
        <f t="shared" si="197"/>
        <v>0.5</v>
      </c>
      <c r="DS159" s="66" t="str">
        <f t="shared" si="198"/>
        <v>1 missed</v>
      </c>
      <c r="DT159" s="62">
        <f t="shared" si="199"/>
        <v>4</v>
      </c>
      <c r="DU159" s="68">
        <f t="shared" si="200"/>
        <v>0.8</v>
      </c>
      <c r="DV159" s="68" t="str">
        <f t="shared" si="201"/>
        <v>Q-3 A-1 || Q Total-3, A Total-2</v>
      </c>
      <c r="DW159" s="62" t="str" cm="1">
        <f t="array" ref="DW159">IFERROR(INDEX('Attendance-Slot-1'!$Q$2:$Q$1112,MATCH(1,('Attendance-Slot-1'!$A$2:$A$1112=$C159)*('Attendance-Slot-1'!$G$2:$G$1112=DW$2),0)),"No Data")</f>
        <v>No Data</v>
      </c>
      <c r="DX159" s="62" t="str" cm="1">
        <f t="array" ref="DX159">IFERROR(INDEX('Attendance-Slot-2'!$Q$2:$Q$2595,MATCH(1,('Attendance-Slot-2'!$A$2:$A$2595=$C159)*('Attendance-Slot-2'!$G$2:$G$2595=DW$2),0)),"No Data")</f>
        <v>P-S2_Onsite</v>
      </c>
      <c r="DY159" s="137">
        <f>VLOOKUP($DL159,'Written Exam Marks'!$H:$Q,10,FALSE)</f>
        <v>14.5</v>
      </c>
      <c r="DZ159" s="137">
        <f>VLOOKUP($DL159,'Written Exam Marks'!$H:$Q,9,FALSE)</f>
        <v>35</v>
      </c>
      <c r="EA159" s="62" t="str">
        <f t="shared" si="202"/>
        <v>Present</v>
      </c>
      <c r="EB159" s="62" t="str">
        <f t="shared" si="203"/>
        <v>P-S2_Onsite</v>
      </c>
      <c r="EC159" s="114" t="str">
        <f t="shared" si="140"/>
        <v>P-1, 
A-0, 
No Data-4</v>
      </c>
      <c r="ED159" s="114" t="str">
        <f t="shared" si="141"/>
        <v>P-4, 
A-0, 
No Data-1</v>
      </c>
      <c r="EE159" s="114" t="str">
        <f t="shared" si="204"/>
        <v>P-S1_Onsite</v>
      </c>
      <c r="EF159" s="114" t="str">
        <f t="shared" si="205"/>
        <v>P-S2_Onsite</v>
      </c>
      <c r="EG159" s="114" t="str">
        <f t="shared" si="206"/>
        <v>P-S2_Onsite</v>
      </c>
      <c r="EH159" s="114" t="str">
        <f t="shared" si="207"/>
        <v>P-S2_Onsite</v>
      </c>
      <c r="EI159" s="114" t="str">
        <f t="shared" si="208"/>
        <v>P-S2_Onsite</v>
      </c>
      <c r="EJ159" s="114" t="str">
        <f t="shared" si="209"/>
        <v>P-5, A-0, No Data-0</v>
      </c>
      <c r="EK159" s="114" t="s">
        <v>10453</v>
      </c>
      <c r="EL159" s="114">
        <v>29</v>
      </c>
      <c r="EM159" s="114">
        <v>9</v>
      </c>
      <c r="EN159" s="114">
        <v>34</v>
      </c>
      <c r="EO159" s="114">
        <v>72</v>
      </c>
      <c r="EP159" s="114" t="s">
        <v>7217</v>
      </c>
      <c r="EQ159" s="114" t="s">
        <v>1054</v>
      </c>
      <c r="ER159" s="114" t="s">
        <v>2207</v>
      </c>
      <c r="ES159" s="114"/>
      <c r="ET159" s="30" t="s">
        <v>2207</v>
      </c>
    </row>
    <row r="160" spans="1:150" x14ac:dyDescent="0.25">
      <c r="A160" s="114">
        <v>157</v>
      </c>
      <c r="B160" s="114" t="s">
        <v>7224</v>
      </c>
      <c r="C160" s="80" t="s">
        <v>3942</v>
      </c>
      <c r="D160" s="30" t="s">
        <v>3943</v>
      </c>
      <c r="E160" s="30" t="s">
        <v>3944</v>
      </c>
      <c r="F160" s="33" t="s">
        <v>7201</v>
      </c>
      <c r="G160" s="30" t="s">
        <v>3945</v>
      </c>
      <c r="H160" s="143">
        <v>15</v>
      </c>
      <c r="I160" s="143">
        <v>15</v>
      </c>
      <c r="J160" s="143">
        <v>17</v>
      </c>
      <c r="K160" s="143">
        <v>15</v>
      </c>
      <c r="L160" s="143">
        <v>62</v>
      </c>
      <c r="M160" s="143">
        <v>65</v>
      </c>
      <c r="N160" s="40" t="s">
        <v>7314</v>
      </c>
      <c r="O160" s="40" t="s">
        <v>1593</v>
      </c>
      <c r="P160" s="13" t="str">
        <f t="shared" si="142"/>
        <v>2025EM1100157-MDSDF401</v>
      </c>
      <c r="Q160" s="40" t="str">
        <f t="shared" si="143"/>
        <v>0 missed</v>
      </c>
      <c r="R160" s="40" t="str">
        <f t="shared" si="144"/>
        <v>0 missed</v>
      </c>
      <c r="S160" s="40">
        <f t="shared" si="145"/>
        <v>3</v>
      </c>
      <c r="T160" s="40">
        <f t="shared" si="146"/>
        <v>1</v>
      </c>
      <c r="U160" s="41">
        <f t="shared" si="147"/>
        <v>1</v>
      </c>
      <c r="V160" s="41">
        <f t="shared" si="148"/>
        <v>1</v>
      </c>
      <c r="W160" s="40" t="str">
        <f t="shared" si="149"/>
        <v>0 missed</v>
      </c>
      <c r="X160" s="113">
        <f t="shared" si="150"/>
        <v>4</v>
      </c>
      <c r="Y160" s="13">
        <f t="shared" si="151"/>
        <v>1</v>
      </c>
      <c r="Z160" s="13" t="str">
        <f t="shared" si="152"/>
        <v>Q-3 A-1 || Q Total-3, A Total-1</v>
      </c>
      <c r="AA160" s="113" t="str" cm="1">
        <f t="array" ref="AA160">IFERROR(INDEX('Attendance-Slot-1'!$Q$2:$Q$1112,MATCH(1,('Attendance-Slot-1'!$A$2:$A$1112=$C160)*('Attendance-Slot-1'!$G$2:$G$1112=AA$2),0)),"No Data")</f>
        <v>No Data</v>
      </c>
      <c r="AB160" s="113" t="str" cm="1">
        <f t="array" ref="AB160">IFERROR(INDEX('Attendance-Slot-2'!$Q$2:$Q$2595,MATCH(1,('Attendance-Slot-2'!$A$2:$A$2595=$C160)*('Attendance-Slot-2'!$G$2:$G$2595=AA$2),0)),"No Data")</f>
        <v>P-S2_Onsite</v>
      </c>
      <c r="AC160" s="133">
        <f>VLOOKUP($P160,'Written Exam Marks'!$H:$Q,10,FALSE)</f>
        <v>16.5</v>
      </c>
      <c r="AD160" s="133">
        <f>VLOOKUP($P160,'Written Exam Marks'!$H:$Q,9,FALSE)</f>
        <v>35</v>
      </c>
      <c r="AE160" s="113" t="str">
        <f t="shared" si="153"/>
        <v>Present</v>
      </c>
      <c r="AF160" s="113" t="str">
        <f t="shared" si="154"/>
        <v>P-S2_Onsite</v>
      </c>
      <c r="AG160" s="146">
        <v>10</v>
      </c>
      <c r="AH160" s="146">
        <v>9.5</v>
      </c>
      <c r="AI160" s="146">
        <v>10</v>
      </c>
      <c r="AJ160" s="146">
        <v>10</v>
      </c>
      <c r="AK160" s="146">
        <v>10</v>
      </c>
      <c r="AL160" s="146">
        <v>9</v>
      </c>
      <c r="AM160" s="146">
        <v>58.5</v>
      </c>
      <c r="AN160" s="146">
        <v>60</v>
      </c>
      <c r="AO160" s="43" t="s">
        <v>7336</v>
      </c>
      <c r="AP160" s="43" t="s">
        <v>1598</v>
      </c>
      <c r="AQ160" s="50" t="str">
        <f t="shared" si="155"/>
        <v>2025EM1100157-MDSDF402</v>
      </c>
      <c r="AR160" s="43" t="str">
        <f t="shared" si="156"/>
        <v>0 missed</v>
      </c>
      <c r="AS160" s="47" t="s">
        <v>7342</v>
      </c>
      <c r="AT160" s="43">
        <f t="shared" si="157"/>
        <v>6</v>
      </c>
      <c r="AU160" s="48" t="s">
        <v>7342</v>
      </c>
      <c r="AV160" s="49">
        <f t="shared" si="158"/>
        <v>1</v>
      </c>
      <c r="AW160" s="48" t="s">
        <v>7342</v>
      </c>
      <c r="AX160" s="43" t="str">
        <f t="shared" si="159"/>
        <v>0 missed</v>
      </c>
      <c r="AY160" s="42">
        <f t="shared" si="160"/>
        <v>6</v>
      </c>
      <c r="AZ160" s="50">
        <f t="shared" si="161"/>
        <v>1</v>
      </c>
      <c r="BA160" s="50" t="str">
        <f t="shared" si="162"/>
        <v>Q-6 A-- || Q Total-6, A Total-0</v>
      </c>
      <c r="BB160" s="42" t="str" cm="1">
        <f t="array" ref="BB160">IFERROR(INDEX('Attendance-Slot-1'!$Q$2:$Q$1112,MATCH(1,('Attendance-Slot-1'!$A$2:$A$1112=$C160)*('Attendance-Slot-1'!$G$2:$G$1112=BB$2),0)),"No Data")</f>
        <v>No Data</v>
      </c>
      <c r="BC160" s="42" t="str" cm="1">
        <f t="array" ref="BC160">IFERROR(INDEX('Attendance-Slot-2'!$Q$2:$Q$2595,MATCH(1,('Attendance-Slot-2'!$A$2:$A$2595=$C160)*('Attendance-Slot-2'!$G$2:$G$2595=BB$2),0)),"No Data")</f>
        <v>P-S2_Onsite</v>
      </c>
      <c r="BD160" s="134">
        <f>VLOOKUP($AQ160,'Written Exam Marks'!$H:$Q,10,FALSE)</f>
        <v>27</v>
      </c>
      <c r="BE160" s="134">
        <f>VLOOKUP($AQ160,'Written Exam Marks'!$H:$Q,9,FALSE)</f>
        <v>40</v>
      </c>
      <c r="BF160" s="42" t="str">
        <f t="shared" si="163"/>
        <v>Present</v>
      </c>
      <c r="BG160" s="42" t="str">
        <f t="shared" si="164"/>
        <v>P-S2_Onsite</v>
      </c>
      <c r="BH160" s="147">
        <v>20</v>
      </c>
      <c r="BI160" s="147">
        <v>34</v>
      </c>
      <c r="BJ160" s="147">
        <v>54</v>
      </c>
      <c r="BK160" s="147">
        <v>60</v>
      </c>
      <c r="BL160" s="52" t="s">
        <v>3697</v>
      </c>
      <c r="BM160" s="52" t="s">
        <v>1606</v>
      </c>
      <c r="BN160" s="57" t="str">
        <f t="shared" si="165"/>
        <v>2025EM1100157-MDSDF403</v>
      </c>
      <c r="BO160" s="52" t="str">
        <f t="shared" si="166"/>
        <v>0 missed</v>
      </c>
      <c r="BP160" s="52" t="str">
        <f t="shared" si="167"/>
        <v>0 missed</v>
      </c>
      <c r="BQ160" s="52">
        <f t="shared" si="168"/>
        <v>1</v>
      </c>
      <c r="BR160" s="52">
        <f t="shared" si="169"/>
        <v>1</v>
      </c>
      <c r="BS160" s="56">
        <f t="shared" si="170"/>
        <v>1</v>
      </c>
      <c r="BT160" s="56">
        <f t="shared" si="171"/>
        <v>1</v>
      </c>
      <c r="BU160" s="52" t="str">
        <f t="shared" si="172"/>
        <v>0 missed</v>
      </c>
      <c r="BV160" s="51">
        <f t="shared" si="173"/>
        <v>2</v>
      </c>
      <c r="BW160" s="57">
        <f t="shared" si="174"/>
        <v>1</v>
      </c>
      <c r="BX160" s="57" t="str">
        <f t="shared" si="175"/>
        <v>Q-1 A-1 || Q Total-1, A Total-1</v>
      </c>
      <c r="BY160" s="51" t="str" cm="1">
        <f t="array" ref="BY160">IFERROR(INDEX('Attendance-Slot-1'!$Q$2:$Q$1112,MATCH(1,('Attendance-Slot-1'!$A$2:$A$1112=$C160)*('Attendance-Slot-1'!$G$2:$G$1112=BY$2),0)),"No Data")</f>
        <v>No Data</v>
      </c>
      <c r="BZ160" s="51" t="str" cm="1">
        <f t="array" ref="BZ160">IFERROR(INDEX('Attendance-Slot-2'!$Q$2:$Q$2595,MATCH(1,('Attendance-Slot-2'!$A$2:$A$2595=$C160)*('Attendance-Slot-2'!$G$2:$G$2595=BY$2),0)),"No Data")</f>
        <v>P-S2_Onsite</v>
      </c>
      <c r="CA160" s="135">
        <f>VLOOKUP($BN160,'Written Exam Marks'!$H:$Q,10,FALSE)</f>
        <v>29.5</v>
      </c>
      <c r="CB160" s="135">
        <f>VLOOKUP($BN160,'Written Exam Marks'!$H:$Q,9,FALSE)</f>
        <v>40</v>
      </c>
      <c r="CC160" s="51" t="str">
        <f t="shared" si="176"/>
        <v>Present</v>
      </c>
      <c r="CD160" s="51" t="str">
        <f t="shared" si="177"/>
        <v>P-S2_Onsite</v>
      </c>
      <c r="CE160" s="29">
        <v>20</v>
      </c>
      <c r="CF160" s="29">
        <v>19</v>
      </c>
      <c r="CG160" s="29">
        <v>19</v>
      </c>
      <c r="CH160" s="29">
        <v>58</v>
      </c>
      <c r="CI160" s="29">
        <v>60</v>
      </c>
      <c r="CJ160" s="61" t="s">
        <v>7343</v>
      </c>
      <c r="CK160" s="61" t="s">
        <v>1613</v>
      </c>
      <c r="CL160" s="10" t="str">
        <f t="shared" si="178"/>
        <v>2025EM1100157-MDSDF404</v>
      </c>
      <c r="CM160" s="61" t="str">
        <f t="shared" si="179"/>
        <v>0 missed</v>
      </c>
      <c r="CN160" s="61" t="str">
        <f t="shared" si="180"/>
        <v>0 missed</v>
      </c>
      <c r="CO160" s="111">
        <f t="shared" si="181"/>
        <v>2</v>
      </c>
      <c r="CP160" s="111">
        <f t="shared" si="182"/>
        <v>1</v>
      </c>
      <c r="CQ160" s="9">
        <f t="shared" si="183"/>
        <v>1</v>
      </c>
      <c r="CR160" s="9">
        <f t="shared" si="184"/>
        <v>1</v>
      </c>
      <c r="CS160" s="61" t="str">
        <f t="shared" si="185"/>
        <v>0 missed</v>
      </c>
      <c r="CT160" s="111">
        <f t="shared" si="186"/>
        <v>3</v>
      </c>
      <c r="CU160" s="10">
        <f t="shared" si="187"/>
        <v>1</v>
      </c>
      <c r="CV160" s="10" t="str">
        <f t="shared" si="188"/>
        <v>Q-2 A-1 || Q Total-2, A Total-1</v>
      </c>
      <c r="CW160" s="111" t="str" cm="1">
        <f t="array" ref="CW160">IFERROR(INDEX('Attendance-Slot-1'!$Q$2:$Q$1112,MATCH(1,('Attendance-Slot-1'!$A$2:$A$1112=$C160)*('Attendance-Slot-1'!$G$2:$G$1112=CW$2),0)),"No Data")</f>
        <v>No Data</v>
      </c>
      <c r="CX160" s="111" t="str" cm="1">
        <f t="array" ref="CX160">IFERROR(INDEX('Attendance-Slot-2'!$Q$2:$Q$2595,MATCH(1,('Attendance-Slot-2'!$A$2:$A$2595=$C160)*('Attendance-Slot-2'!$G$2:$G$2595=CW$2),0)),"No Data")</f>
        <v>P-S2_Onsite</v>
      </c>
      <c r="CY160" s="136">
        <f>VLOOKUP($CL160,'Written Exam Marks'!$H:$Q,10,FALSE)</f>
        <v>22.5</v>
      </c>
      <c r="CZ160" s="136">
        <f>VLOOKUP($CL160,'Written Exam Marks'!$H:$Q,9,FALSE)</f>
        <v>40</v>
      </c>
      <c r="DA160" s="111" t="str">
        <f t="shared" si="189"/>
        <v>Present</v>
      </c>
      <c r="DB160" s="111" t="str">
        <f t="shared" si="190"/>
        <v>P-S2_Onsite</v>
      </c>
      <c r="DC160" s="148">
        <v>7</v>
      </c>
      <c r="DD160" s="148">
        <v>7.75</v>
      </c>
      <c r="DE160" s="148">
        <v>9</v>
      </c>
      <c r="DF160" s="148">
        <v>14</v>
      </c>
      <c r="DG160" s="148">
        <v>20</v>
      </c>
      <c r="DH160" s="148">
        <v>57.75</v>
      </c>
      <c r="DI160" s="148">
        <v>65</v>
      </c>
      <c r="DJ160" s="66" t="s">
        <v>7351</v>
      </c>
      <c r="DK160" s="66" t="s">
        <v>1631</v>
      </c>
      <c r="DL160" s="68" t="str">
        <f t="shared" si="191"/>
        <v>2025EM1100157-MDSDF406</v>
      </c>
      <c r="DM160" s="66" t="str">
        <f t="shared" si="192"/>
        <v>0 missed</v>
      </c>
      <c r="DN160" s="66" t="str">
        <f t="shared" si="193"/>
        <v>0 missed</v>
      </c>
      <c r="DO160" s="62">
        <f t="shared" si="194"/>
        <v>3</v>
      </c>
      <c r="DP160" s="62">
        <f t="shared" si="195"/>
        <v>2</v>
      </c>
      <c r="DQ160" s="67">
        <f t="shared" si="196"/>
        <v>1</v>
      </c>
      <c r="DR160" s="67">
        <f t="shared" si="197"/>
        <v>1</v>
      </c>
      <c r="DS160" s="66" t="str">
        <f t="shared" si="198"/>
        <v>0 missed</v>
      </c>
      <c r="DT160" s="62">
        <f t="shared" si="199"/>
        <v>5</v>
      </c>
      <c r="DU160" s="68">
        <f t="shared" si="200"/>
        <v>1</v>
      </c>
      <c r="DV160" s="68" t="str">
        <f t="shared" si="201"/>
        <v>Q-3 A-2 || Q Total-3, A Total-2</v>
      </c>
      <c r="DW160" s="62" t="str" cm="1">
        <f t="array" ref="DW160">IFERROR(INDEX('Attendance-Slot-1'!$Q$2:$Q$1112,MATCH(1,('Attendance-Slot-1'!$A$2:$A$1112=$C160)*('Attendance-Slot-1'!$G$2:$G$1112=DW$2),0)),"No Data")</f>
        <v>No Data</v>
      </c>
      <c r="DX160" s="62" t="str" cm="1">
        <f t="array" ref="DX160">IFERROR(INDEX('Attendance-Slot-2'!$Q$2:$Q$2595,MATCH(1,('Attendance-Slot-2'!$A$2:$A$2595=$C160)*('Attendance-Slot-2'!$G$2:$G$2595=DW$2),0)),"No Data")</f>
        <v>P-S2_Onsite</v>
      </c>
      <c r="DY160" s="137">
        <f>VLOOKUP($DL160,'Written Exam Marks'!$H:$Q,10,FALSE)</f>
        <v>24.5</v>
      </c>
      <c r="DZ160" s="137">
        <f>VLOOKUP($DL160,'Written Exam Marks'!$H:$Q,9,FALSE)</f>
        <v>35</v>
      </c>
      <c r="EA160" s="62" t="str">
        <f t="shared" si="202"/>
        <v>Present</v>
      </c>
      <c r="EB160" s="62" t="str">
        <f t="shared" si="203"/>
        <v>P-S2_Onsite</v>
      </c>
      <c r="EC160" s="114" t="str">
        <f t="shared" si="140"/>
        <v>P-0, 
A-0, 
No Data-5</v>
      </c>
      <c r="ED160" s="114" t="str">
        <f t="shared" si="141"/>
        <v>P-5, 
A-0, 
No Data-0</v>
      </c>
      <c r="EE160" s="114" t="str">
        <f t="shared" si="204"/>
        <v>P-S2_Onsite</v>
      </c>
      <c r="EF160" s="114" t="str">
        <f t="shared" si="205"/>
        <v>P-S2_Onsite</v>
      </c>
      <c r="EG160" s="114" t="str">
        <f t="shared" si="206"/>
        <v>P-S2_Onsite</v>
      </c>
      <c r="EH160" s="114" t="str">
        <f t="shared" si="207"/>
        <v>P-S2_Onsite</v>
      </c>
      <c r="EI160" s="114" t="str">
        <f t="shared" si="208"/>
        <v>P-S2_Onsite</v>
      </c>
      <c r="EJ160" s="114" t="str">
        <f t="shared" si="209"/>
        <v>P-5, A-0, No Data-0</v>
      </c>
      <c r="EK160" s="114" t="s">
        <v>10453</v>
      </c>
      <c r="EL160" s="114">
        <v>27.5</v>
      </c>
      <c r="EM160" s="114">
        <v>10</v>
      </c>
      <c r="EN160" s="114">
        <v>45</v>
      </c>
      <c r="EO160" s="114">
        <v>82.5</v>
      </c>
      <c r="EP160" s="114" t="s">
        <v>7217</v>
      </c>
      <c r="EQ160" s="114" t="s">
        <v>1054</v>
      </c>
      <c r="ER160" s="114" t="s">
        <v>3942</v>
      </c>
      <c r="ES160" s="114"/>
      <c r="ET160" s="30" t="s">
        <v>3942</v>
      </c>
    </row>
    <row r="161" spans="1:150" x14ac:dyDescent="0.25">
      <c r="A161" s="114">
        <v>158</v>
      </c>
      <c r="B161" s="114" t="s">
        <v>7224</v>
      </c>
      <c r="C161" s="80" t="s">
        <v>2212</v>
      </c>
      <c r="D161" s="30" t="s">
        <v>2213</v>
      </c>
      <c r="E161" s="30" t="s">
        <v>2214</v>
      </c>
      <c r="F161" s="33" t="s">
        <v>7201</v>
      </c>
      <c r="G161" s="30" t="s">
        <v>2215</v>
      </c>
      <c r="H161" s="143">
        <v>14</v>
      </c>
      <c r="I161" s="143">
        <v>15</v>
      </c>
      <c r="J161" s="143">
        <v>19</v>
      </c>
      <c r="K161" s="143">
        <v>15</v>
      </c>
      <c r="L161" s="143">
        <v>63</v>
      </c>
      <c r="M161" s="143">
        <v>65</v>
      </c>
      <c r="N161" s="40" t="s">
        <v>7314</v>
      </c>
      <c r="O161" s="40" t="s">
        <v>1593</v>
      </c>
      <c r="P161" s="13" t="str">
        <f t="shared" si="142"/>
        <v>2025EM1100158-MDSDF401</v>
      </c>
      <c r="Q161" s="40" t="str">
        <f t="shared" si="143"/>
        <v>0 missed</v>
      </c>
      <c r="R161" s="40" t="str">
        <f t="shared" si="144"/>
        <v>0 missed</v>
      </c>
      <c r="S161" s="40">
        <f t="shared" si="145"/>
        <v>3</v>
      </c>
      <c r="T161" s="40">
        <f t="shared" si="146"/>
        <v>1</v>
      </c>
      <c r="U161" s="41">
        <f t="shared" si="147"/>
        <v>1</v>
      </c>
      <c r="V161" s="41">
        <f t="shared" si="148"/>
        <v>1</v>
      </c>
      <c r="W161" s="40" t="str">
        <f t="shared" si="149"/>
        <v>0 missed</v>
      </c>
      <c r="X161" s="113">
        <f t="shared" si="150"/>
        <v>4</v>
      </c>
      <c r="Y161" s="13">
        <f t="shared" si="151"/>
        <v>1</v>
      </c>
      <c r="Z161" s="13" t="str">
        <f t="shared" si="152"/>
        <v>Q-3 A-1 || Q Total-3, A Total-1</v>
      </c>
      <c r="AA161" s="113" t="str" cm="1">
        <f t="array" ref="AA161">IFERROR(INDEX('Attendance-Slot-1'!$Q$2:$Q$1112,MATCH(1,('Attendance-Slot-1'!$A$2:$A$1112=$C161)*('Attendance-Slot-1'!$G$2:$G$1112=AA$2),0)),"No Data")</f>
        <v>No Data</v>
      </c>
      <c r="AB161" s="113" t="str" cm="1">
        <f t="array" ref="AB161">IFERROR(INDEX('Attendance-Slot-2'!$Q$2:$Q$2595,MATCH(1,('Attendance-Slot-2'!$A$2:$A$2595=$C161)*('Attendance-Slot-2'!$G$2:$G$2595=AA$2),0)),"No Data")</f>
        <v>P-S2_Onsite</v>
      </c>
      <c r="AC161" s="133">
        <f>VLOOKUP($P161,'Written Exam Marks'!$H:$Q,10,FALSE)</f>
        <v>21</v>
      </c>
      <c r="AD161" s="133">
        <f>VLOOKUP($P161,'Written Exam Marks'!$H:$Q,9,FALSE)</f>
        <v>35</v>
      </c>
      <c r="AE161" s="113" t="str">
        <f t="shared" si="153"/>
        <v>Present</v>
      </c>
      <c r="AF161" s="113" t="str">
        <f t="shared" si="154"/>
        <v>P-S2_Onsite</v>
      </c>
      <c r="AG161" s="146">
        <v>8.5</v>
      </c>
      <c r="AH161" s="146">
        <v>10</v>
      </c>
      <c r="AI161" s="146">
        <v>10</v>
      </c>
      <c r="AJ161" s="146">
        <v>9</v>
      </c>
      <c r="AK161" s="146">
        <v>10</v>
      </c>
      <c r="AL161" s="146">
        <v>10</v>
      </c>
      <c r="AM161" s="146">
        <v>57.5</v>
      </c>
      <c r="AN161" s="146">
        <v>60</v>
      </c>
      <c r="AO161" s="43" t="s">
        <v>7336</v>
      </c>
      <c r="AP161" s="43" t="s">
        <v>1598</v>
      </c>
      <c r="AQ161" s="50" t="str">
        <f t="shared" si="155"/>
        <v>2025EM1100158-MDSDF402</v>
      </c>
      <c r="AR161" s="43" t="str">
        <f t="shared" si="156"/>
        <v>0 missed</v>
      </c>
      <c r="AS161" s="47" t="s">
        <v>7342</v>
      </c>
      <c r="AT161" s="43">
        <f t="shared" si="157"/>
        <v>6</v>
      </c>
      <c r="AU161" s="48" t="s">
        <v>7342</v>
      </c>
      <c r="AV161" s="49">
        <f t="shared" si="158"/>
        <v>1</v>
      </c>
      <c r="AW161" s="48" t="s">
        <v>7342</v>
      </c>
      <c r="AX161" s="43" t="str">
        <f t="shared" si="159"/>
        <v>0 missed</v>
      </c>
      <c r="AY161" s="42">
        <f t="shared" si="160"/>
        <v>6</v>
      </c>
      <c r="AZ161" s="50">
        <f t="shared" si="161"/>
        <v>1</v>
      </c>
      <c r="BA161" s="50" t="str">
        <f t="shared" si="162"/>
        <v>Q-6 A-- || Q Total-6, A Total-0</v>
      </c>
      <c r="BB161" s="42" t="str" cm="1">
        <f t="array" ref="BB161">IFERROR(INDEX('Attendance-Slot-1'!$Q$2:$Q$1112,MATCH(1,('Attendance-Slot-1'!$A$2:$A$1112=$C161)*('Attendance-Slot-1'!$G$2:$G$1112=BB$2),0)),"No Data")</f>
        <v>No Data</v>
      </c>
      <c r="BC161" s="42" t="str" cm="1">
        <f t="array" ref="BC161">IFERROR(INDEX('Attendance-Slot-2'!$Q$2:$Q$2595,MATCH(1,('Attendance-Slot-2'!$A$2:$A$2595=$C161)*('Attendance-Slot-2'!$G$2:$G$2595=BB$2),0)),"No Data")</f>
        <v>P-S2_Onsite</v>
      </c>
      <c r="BD161" s="134">
        <f>VLOOKUP($AQ161,'Written Exam Marks'!$H:$Q,10,FALSE)</f>
        <v>28</v>
      </c>
      <c r="BE161" s="134">
        <f>VLOOKUP($AQ161,'Written Exam Marks'!$H:$Q,9,FALSE)</f>
        <v>40</v>
      </c>
      <c r="BF161" s="42" t="str">
        <f t="shared" si="163"/>
        <v>Present</v>
      </c>
      <c r="BG161" s="42" t="str">
        <f t="shared" si="164"/>
        <v>P-S2_Onsite</v>
      </c>
      <c r="BH161" s="147">
        <v>20</v>
      </c>
      <c r="BI161" s="147">
        <v>35</v>
      </c>
      <c r="BJ161" s="147">
        <v>55</v>
      </c>
      <c r="BK161" s="147">
        <v>60</v>
      </c>
      <c r="BL161" s="52" t="s">
        <v>3697</v>
      </c>
      <c r="BM161" s="52" t="s">
        <v>1606</v>
      </c>
      <c r="BN161" s="57" t="str">
        <f t="shared" si="165"/>
        <v>2025EM1100158-MDSDF403</v>
      </c>
      <c r="BO161" s="52" t="str">
        <f t="shared" si="166"/>
        <v>0 missed</v>
      </c>
      <c r="BP161" s="52" t="str">
        <f t="shared" si="167"/>
        <v>0 missed</v>
      </c>
      <c r="BQ161" s="52">
        <f t="shared" si="168"/>
        <v>1</v>
      </c>
      <c r="BR161" s="52">
        <f t="shared" si="169"/>
        <v>1</v>
      </c>
      <c r="BS161" s="56">
        <f t="shared" si="170"/>
        <v>1</v>
      </c>
      <c r="BT161" s="56">
        <f t="shared" si="171"/>
        <v>1</v>
      </c>
      <c r="BU161" s="52" t="str">
        <f t="shared" si="172"/>
        <v>0 missed</v>
      </c>
      <c r="BV161" s="51">
        <f t="shared" si="173"/>
        <v>2</v>
      </c>
      <c r="BW161" s="57">
        <f t="shared" si="174"/>
        <v>1</v>
      </c>
      <c r="BX161" s="57" t="str">
        <f t="shared" si="175"/>
        <v>Q-1 A-1 || Q Total-1, A Total-1</v>
      </c>
      <c r="BY161" s="51" t="str" cm="1">
        <f t="array" ref="BY161">IFERROR(INDEX('Attendance-Slot-1'!$Q$2:$Q$1112,MATCH(1,('Attendance-Slot-1'!$A$2:$A$1112=$C161)*('Attendance-Slot-1'!$G$2:$G$1112=BY$2),0)),"No Data")</f>
        <v>No Data</v>
      </c>
      <c r="BZ161" s="51" t="str" cm="1">
        <f t="array" ref="BZ161">IFERROR(INDEX('Attendance-Slot-2'!$Q$2:$Q$2595,MATCH(1,('Attendance-Slot-2'!$A$2:$A$2595=$C161)*('Attendance-Slot-2'!$G$2:$G$2595=BY$2),0)),"No Data")</f>
        <v>P-S2_Onsite</v>
      </c>
      <c r="CA161" s="135">
        <f>VLOOKUP($BN161,'Written Exam Marks'!$H:$Q,10,FALSE)</f>
        <v>28</v>
      </c>
      <c r="CB161" s="135">
        <f>VLOOKUP($BN161,'Written Exam Marks'!$H:$Q,9,FALSE)</f>
        <v>40</v>
      </c>
      <c r="CC161" s="51" t="str">
        <f t="shared" si="176"/>
        <v>Present</v>
      </c>
      <c r="CD161" s="51" t="str">
        <f t="shared" si="177"/>
        <v>P-S2_Onsite</v>
      </c>
      <c r="CE161" s="29">
        <v>19</v>
      </c>
      <c r="CF161" s="29" t="s">
        <v>5</v>
      </c>
      <c r="CG161" s="29">
        <v>18</v>
      </c>
      <c r="CH161" s="29">
        <v>37</v>
      </c>
      <c r="CI161" s="29">
        <v>60</v>
      </c>
      <c r="CJ161" s="61" t="s">
        <v>7343</v>
      </c>
      <c r="CK161" s="61" t="s">
        <v>1613</v>
      </c>
      <c r="CL161" s="10" t="str">
        <f t="shared" si="178"/>
        <v>2025EM1100158-MDSDF404</v>
      </c>
      <c r="CM161" s="61" t="str">
        <f t="shared" si="179"/>
        <v>1 missed</v>
      </c>
      <c r="CN161" s="61" t="str">
        <f t="shared" si="180"/>
        <v>0 missed</v>
      </c>
      <c r="CO161" s="111">
        <f t="shared" si="181"/>
        <v>1</v>
      </c>
      <c r="CP161" s="111">
        <f t="shared" si="182"/>
        <v>1</v>
      </c>
      <c r="CQ161" s="9">
        <f t="shared" si="183"/>
        <v>0.5</v>
      </c>
      <c r="CR161" s="9">
        <f t="shared" si="184"/>
        <v>1</v>
      </c>
      <c r="CS161" s="61" t="str">
        <f t="shared" si="185"/>
        <v>1 missed</v>
      </c>
      <c r="CT161" s="111">
        <f t="shared" si="186"/>
        <v>2</v>
      </c>
      <c r="CU161" s="10">
        <f t="shared" si="187"/>
        <v>0.66666666666666663</v>
      </c>
      <c r="CV161" s="10" t="str">
        <f t="shared" si="188"/>
        <v>Q-1 A-1 || Q Total-2, A Total-1</v>
      </c>
      <c r="CW161" s="111" t="str" cm="1">
        <f t="array" ref="CW161">IFERROR(INDEX('Attendance-Slot-1'!$Q$2:$Q$1112,MATCH(1,('Attendance-Slot-1'!$A$2:$A$1112=$C161)*('Attendance-Slot-1'!$G$2:$G$1112=CW$2),0)),"No Data")</f>
        <v>P-S1_Onsite</v>
      </c>
      <c r="CX161" s="111" t="str" cm="1">
        <f t="array" ref="CX161">IFERROR(INDEX('Attendance-Slot-2'!$Q$2:$Q$2595,MATCH(1,('Attendance-Slot-2'!$A$2:$A$2595=$C161)*('Attendance-Slot-2'!$G$2:$G$2595=CW$2),0)),"No Data")</f>
        <v>No Data</v>
      </c>
      <c r="CY161" s="136">
        <f>VLOOKUP($CL161,'Written Exam Marks'!$H:$Q,10,FALSE)</f>
        <v>21</v>
      </c>
      <c r="CZ161" s="136">
        <f>VLOOKUP($CL161,'Written Exam Marks'!$H:$Q,9,FALSE)</f>
        <v>40</v>
      </c>
      <c r="DA161" s="111" t="str">
        <f t="shared" si="189"/>
        <v>Present</v>
      </c>
      <c r="DB161" s="111" t="str">
        <f t="shared" si="190"/>
        <v>P-S1_Onsite</v>
      </c>
      <c r="DC161" s="148">
        <v>5.5</v>
      </c>
      <c r="DD161" s="148">
        <v>7</v>
      </c>
      <c r="DE161" s="148">
        <v>8</v>
      </c>
      <c r="DF161" s="148">
        <v>12</v>
      </c>
      <c r="DG161" s="148">
        <v>17</v>
      </c>
      <c r="DH161" s="148">
        <v>49.5</v>
      </c>
      <c r="DI161" s="148">
        <v>65</v>
      </c>
      <c r="DJ161" s="66" t="s">
        <v>7351</v>
      </c>
      <c r="DK161" s="66" t="s">
        <v>1631</v>
      </c>
      <c r="DL161" s="68" t="str">
        <f t="shared" si="191"/>
        <v>2025EM1100158-MDSDF406</v>
      </c>
      <c r="DM161" s="66" t="str">
        <f t="shared" si="192"/>
        <v>0 missed</v>
      </c>
      <c r="DN161" s="66" t="str">
        <f t="shared" si="193"/>
        <v>0 missed</v>
      </c>
      <c r="DO161" s="62">
        <f t="shared" si="194"/>
        <v>3</v>
      </c>
      <c r="DP161" s="62">
        <f t="shared" si="195"/>
        <v>2</v>
      </c>
      <c r="DQ161" s="67">
        <f t="shared" si="196"/>
        <v>1</v>
      </c>
      <c r="DR161" s="67">
        <f t="shared" si="197"/>
        <v>1</v>
      </c>
      <c r="DS161" s="66" t="str">
        <f t="shared" si="198"/>
        <v>0 missed</v>
      </c>
      <c r="DT161" s="62">
        <f t="shared" si="199"/>
        <v>5</v>
      </c>
      <c r="DU161" s="68">
        <f t="shared" si="200"/>
        <v>1</v>
      </c>
      <c r="DV161" s="68" t="str">
        <f t="shared" si="201"/>
        <v>Q-3 A-2 || Q Total-3, A Total-2</v>
      </c>
      <c r="DW161" s="62" t="str" cm="1">
        <f t="array" ref="DW161">IFERROR(INDEX('Attendance-Slot-1'!$Q$2:$Q$1112,MATCH(1,('Attendance-Slot-1'!$A$2:$A$1112=$C161)*('Attendance-Slot-1'!$G$2:$G$1112=DW$2),0)),"No Data")</f>
        <v>No Data</v>
      </c>
      <c r="DX161" s="62" t="str" cm="1">
        <f t="array" ref="DX161">IFERROR(INDEX('Attendance-Slot-2'!$Q$2:$Q$2595,MATCH(1,('Attendance-Slot-2'!$A$2:$A$2595=$C161)*('Attendance-Slot-2'!$G$2:$G$2595=DW$2),0)),"No Data")</f>
        <v>P-S2_Onsite</v>
      </c>
      <c r="DY161" s="137">
        <f>VLOOKUP($DL161,'Written Exam Marks'!$H:$Q,10,FALSE)</f>
        <v>30</v>
      </c>
      <c r="DZ161" s="137">
        <f>VLOOKUP($DL161,'Written Exam Marks'!$H:$Q,9,FALSE)</f>
        <v>35</v>
      </c>
      <c r="EA161" s="62" t="str">
        <f t="shared" si="202"/>
        <v>Present</v>
      </c>
      <c r="EB161" s="62" t="str">
        <f t="shared" si="203"/>
        <v>P-S2_Onsite</v>
      </c>
      <c r="EC161" s="114" t="str">
        <f t="shared" si="140"/>
        <v>P-1, 
A-0, 
No Data-4</v>
      </c>
      <c r="ED161" s="114" t="str">
        <f t="shared" si="141"/>
        <v>P-4, 
A-0, 
No Data-1</v>
      </c>
      <c r="EE161" s="114" t="str">
        <f t="shared" si="204"/>
        <v>P-S2_Onsite</v>
      </c>
      <c r="EF161" s="114" t="str">
        <f t="shared" si="205"/>
        <v>P-S2_Onsite</v>
      </c>
      <c r="EG161" s="114" t="str">
        <f t="shared" si="206"/>
        <v>P-S2_Onsite</v>
      </c>
      <c r="EH161" s="114" t="str">
        <f t="shared" si="207"/>
        <v>P-S1_Onsite</v>
      </c>
      <c r="EI161" s="114" t="str">
        <f t="shared" si="208"/>
        <v>P-S2_Onsite</v>
      </c>
      <c r="EJ161" s="114" t="str">
        <f t="shared" si="209"/>
        <v>P-5, A-0, No Data-0</v>
      </c>
      <c r="EK161" s="114" t="s">
        <v>10453</v>
      </c>
      <c r="EL161" s="114">
        <v>28.5</v>
      </c>
      <c r="EM161" s="114">
        <v>7</v>
      </c>
      <c r="EN161" s="114">
        <v>56</v>
      </c>
      <c r="EO161" s="114">
        <v>91.5</v>
      </c>
      <c r="EP161" s="114" t="s">
        <v>7217</v>
      </c>
      <c r="EQ161" s="114" t="s">
        <v>1054</v>
      </c>
      <c r="ER161" s="114" t="s">
        <v>2212</v>
      </c>
      <c r="ES161" s="114"/>
      <c r="ET161" s="30" t="s">
        <v>2212</v>
      </c>
    </row>
    <row r="162" spans="1:150" x14ac:dyDescent="0.25">
      <c r="A162" s="114">
        <v>159</v>
      </c>
      <c r="B162" s="114" t="s">
        <v>7224</v>
      </c>
      <c r="C162" s="80" t="s">
        <v>2217</v>
      </c>
      <c r="D162" s="30" t="s">
        <v>2218</v>
      </c>
      <c r="E162" s="30" t="s">
        <v>2219</v>
      </c>
      <c r="F162" s="33" t="s">
        <v>7202</v>
      </c>
      <c r="G162" s="30" t="s">
        <v>2220</v>
      </c>
      <c r="H162" s="143">
        <v>14</v>
      </c>
      <c r="I162" s="143">
        <v>15</v>
      </c>
      <c r="J162" s="143">
        <v>19</v>
      </c>
      <c r="K162" s="143">
        <v>15</v>
      </c>
      <c r="L162" s="143">
        <v>63</v>
      </c>
      <c r="M162" s="143">
        <v>65</v>
      </c>
      <c r="N162" s="40" t="s">
        <v>7314</v>
      </c>
      <c r="O162" s="40" t="s">
        <v>1593</v>
      </c>
      <c r="P162" s="13" t="str">
        <f t="shared" si="142"/>
        <v>2025EM1100159-MDSDF401</v>
      </c>
      <c r="Q162" s="40" t="str">
        <f t="shared" si="143"/>
        <v>0 missed</v>
      </c>
      <c r="R162" s="40" t="str">
        <f t="shared" si="144"/>
        <v>0 missed</v>
      </c>
      <c r="S162" s="40">
        <f t="shared" si="145"/>
        <v>3</v>
      </c>
      <c r="T162" s="40">
        <f t="shared" si="146"/>
        <v>1</v>
      </c>
      <c r="U162" s="41">
        <f t="shared" si="147"/>
        <v>1</v>
      </c>
      <c r="V162" s="41">
        <f t="shared" si="148"/>
        <v>1</v>
      </c>
      <c r="W162" s="40" t="str">
        <f t="shared" si="149"/>
        <v>0 missed</v>
      </c>
      <c r="X162" s="113">
        <f t="shared" si="150"/>
        <v>4</v>
      </c>
      <c r="Y162" s="13">
        <f t="shared" si="151"/>
        <v>1</v>
      </c>
      <c r="Z162" s="13" t="str">
        <f t="shared" si="152"/>
        <v>Q-3 A-1 || Q Total-3, A Total-1</v>
      </c>
      <c r="AA162" s="113" t="str" cm="1">
        <f t="array" ref="AA162">IFERROR(INDEX('Attendance-Slot-1'!$Q$2:$Q$1112,MATCH(1,('Attendance-Slot-1'!$A$2:$A$1112=$C162)*('Attendance-Slot-1'!$G$2:$G$1112=AA$2),0)),"No Data")</f>
        <v>P-S1_Onsite</v>
      </c>
      <c r="AB162" s="113" t="str" cm="1">
        <f t="array" ref="AB162">IFERROR(INDEX('Attendance-Slot-2'!$Q$2:$Q$2595,MATCH(1,('Attendance-Slot-2'!$A$2:$A$2595=$C162)*('Attendance-Slot-2'!$G$2:$G$2595=AA$2),0)),"No Data")</f>
        <v>No Data</v>
      </c>
      <c r="AC162" s="133">
        <f>VLOOKUP($P162,'Written Exam Marks'!$H:$Q,10,FALSE)</f>
        <v>19</v>
      </c>
      <c r="AD162" s="133">
        <f>VLOOKUP($P162,'Written Exam Marks'!$H:$Q,9,FALSE)</f>
        <v>35</v>
      </c>
      <c r="AE162" s="113" t="str">
        <f t="shared" si="153"/>
        <v>Present</v>
      </c>
      <c r="AF162" s="113" t="str">
        <f t="shared" si="154"/>
        <v>P-S1_Onsite</v>
      </c>
      <c r="AG162" s="146">
        <v>9</v>
      </c>
      <c r="AH162" s="146">
        <v>8</v>
      </c>
      <c r="AI162" s="146">
        <v>9</v>
      </c>
      <c r="AJ162" s="146">
        <v>10</v>
      </c>
      <c r="AK162" s="146">
        <v>8</v>
      </c>
      <c r="AL162" s="146">
        <v>10</v>
      </c>
      <c r="AM162" s="146">
        <v>54</v>
      </c>
      <c r="AN162" s="146">
        <v>60</v>
      </c>
      <c r="AO162" s="43" t="s">
        <v>7336</v>
      </c>
      <c r="AP162" s="43" t="s">
        <v>1598</v>
      </c>
      <c r="AQ162" s="50" t="str">
        <f t="shared" si="155"/>
        <v>2025EM1100159-MDSDF402</v>
      </c>
      <c r="AR162" s="43" t="str">
        <f t="shared" si="156"/>
        <v>0 missed</v>
      </c>
      <c r="AS162" s="47" t="s">
        <v>7342</v>
      </c>
      <c r="AT162" s="43">
        <f t="shared" si="157"/>
        <v>6</v>
      </c>
      <c r="AU162" s="48" t="s">
        <v>7342</v>
      </c>
      <c r="AV162" s="49">
        <f t="shared" si="158"/>
        <v>1</v>
      </c>
      <c r="AW162" s="48" t="s">
        <v>7342</v>
      </c>
      <c r="AX162" s="43" t="str">
        <f t="shared" si="159"/>
        <v>0 missed</v>
      </c>
      <c r="AY162" s="42">
        <f t="shared" si="160"/>
        <v>6</v>
      </c>
      <c r="AZ162" s="50">
        <f t="shared" si="161"/>
        <v>1</v>
      </c>
      <c r="BA162" s="50" t="str">
        <f t="shared" si="162"/>
        <v>Q-6 A-- || Q Total-6, A Total-0</v>
      </c>
      <c r="BB162" s="42" t="str" cm="1">
        <f t="array" ref="BB162">IFERROR(INDEX('Attendance-Slot-1'!$Q$2:$Q$1112,MATCH(1,('Attendance-Slot-1'!$A$2:$A$1112=$C162)*('Attendance-Slot-1'!$G$2:$G$1112=BB$2),0)),"No Data")</f>
        <v>No Data</v>
      </c>
      <c r="BC162" s="42" t="str" cm="1">
        <f t="array" ref="BC162">IFERROR(INDEX('Attendance-Slot-2'!$Q$2:$Q$2595,MATCH(1,('Attendance-Slot-2'!$A$2:$A$2595=$C162)*('Attendance-Slot-2'!$G$2:$G$2595=BB$2),0)),"No Data")</f>
        <v>P-S2_Onsite</v>
      </c>
      <c r="BD162" s="134">
        <f>VLOOKUP($AQ162,'Written Exam Marks'!$H:$Q,10,FALSE)</f>
        <v>25</v>
      </c>
      <c r="BE162" s="134">
        <f>VLOOKUP($AQ162,'Written Exam Marks'!$H:$Q,9,FALSE)</f>
        <v>40</v>
      </c>
      <c r="BF162" s="42" t="str">
        <f t="shared" si="163"/>
        <v>Present</v>
      </c>
      <c r="BG162" s="42" t="str">
        <f t="shared" si="164"/>
        <v>P-S2_Onsite</v>
      </c>
      <c r="BH162" s="147">
        <v>20</v>
      </c>
      <c r="BI162" s="147">
        <v>27</v>
      </c>
      <c r="BJ162" s="147">
        <v>47</v>
      </c>
      <c r="BK162" s="147">
        <v>60</v>
      </c>
      <c r="BL162" s="52" t="s">
        <v>3697</v>
      </c>
      <c r="BM162" s="52" t="s">
        <v>1606</v>
      </c>
      <c r="BN162" s="57" t="str">
        <f t="shared" si="165"/>
        <v>2025EM1100159-MDSDF403</v>
      </c>
      <c r="BO162" s="52" t="str">
        <f t="shared" si="166"/>
        <v>0 missed</v>
      </c>
      <c r="BP162" s="52" t="str">
        <f t="shared" si="167"/>
        <v>0 missed</v>
      </c>
      <c r="BQ162" s="52">
        <f t="shared" si="168"/>
        <v>1</v>
      </c>
      <c r="BR162" s="52">
        <f t="shared" si="169"/>
        <v>1</v>
      </c>
      <c r="BS162" s="56">
        <f t="shared" si="170"/>
        <v>1</v>
      </c>
      <c r="BT162" s="56">
        <f t="shared" si="171"/>
        <v>1</v>
      </c>
      <c r="BU162" s="52" t="str">
        <f t="shared" si="172"/>
        <v>0 missed</v>
      </c>
      <c r="BV162" s="51">
        <f t="shared" si="173"/>
        <v>2</v>
      </c>
      <c r="BW162" s="57">
        <f t="shared" si="174"/>
        <v>1</v>
      </c>
      <c r="BX162" s="57" t="str">
        <f t="shared" si="175"/>
        <v>Q-1 A-1 || Q Total-1, A Total-1</v>
      </c>
      <c r="BY162" s="51" t="str" cm="1">
        <f t="array" ref="BY162">IFERROR(INDEX('Attendance-Slot-1'!$Q$2:$Q$1112,MATCH(1,('Attendance-Slot-1'!$A$2:$A$1112=$C162)*('Attendance-Slot-1'!$G$2:$G$1112=BY$2),0)),"No Data")</f>
        <v>No Data</v>
      </c>
      <c r="BZ162" s="51" t="str" cm="1">
        <f t="array" ref="BZ162">IFERROR(INDEX('Attendance-Slot-2'!$Q$2:$Q$2595,MATCH(1,('Attendance-Slot-2'!$A$2:$A$2595=$C162)*('Attendance-Slot-2'!$G$2:$G$2595=BY$2),0)),"No Data")</f>
        <v>P-S2_Onsite</v>
      </c>
      <c r="CA162" s="135">
        <f>VLOOKUP($BN162,'Written Exam Marks'!$H:$Q,10,FALSE)</f>
        <v>24.5</v>
      </c>
      <c r="CB162" s="135">
        <f>VLOOKUP($BN162,'Written Exam Marks'!$H:$Q,9,FALSE)</f>
        <v>40</v>
      </c>
      <c r="CC162" s="51" t="str">
        <f t="shared" si="176"/>
        <v>Present</v>
      </c>
      <c r="CD162" s="51" t="str">
        <f t="shared" si="177"/>
        <v>P-S2_Onsite</v>
      </c>
      <c r="CE162" s="29">
        <v>18</v>
      </c>
      <c r="CF162" s="29">
        <v>19</v>
      </c>
      <c r="CG162" s="29">
        <v>17</v>
      </c>
      <c r="CH162" s="29">
        <v>54</v>
      </c>
      <c r="CI162" s="29">
        <v>60</v>
      </c>
      <c r="CJ162" s="61" t="s">
        <v>7343</v>
      </c>
      <c r="CK162" s="61" t="s">
        <v>1613</v>
      </c>
      <c r="CL162" s="10" t="str">
        <f t="shared" si="178"/>
        <v>2025EM1100159-MDSDF404</v>
      </c>
      <c r="CM162" s="61" t="str">
        <f t="shared" si="179"/>
        <v>0 missed</v>
      </c>
      <c r="CN162" s="61" t="str">
        <f t="shared" si="180"/>
        <v>0 missed</v>
      </c>
      <c r="CO162" s="111">
        <f t="shared" si="181"/>
        <v>2</v>
      </c>
      <c r="CP162" s="111">
        <f t="shared" si="182"/>
        <v>1</v>
      </c>
      <c r="CQ162" s="9">
        <f t="shared" si="183"/>
        <v>1</v>
      </c>
      <c r="CR162" s="9">
        <f t="shared" si="184"/>
        <v>1</v>
      </c>
      <c r="CS162" s="61" t="str">
        <f t="shared" si="185"/>
        <v>0 missed</v>
      </c>
      <c r="CT162" s="111">
        <f t="shared" si="186"/>
        <v>3</v>
      </c>
      <c r="CU162" s="10">
        <f t="shared" si="187"/>
        <v>1</v>
      </c>
      <c r="CV162" s="10" t="str">
        <f t="shared" si="188"/>
        <v>Q-2 A-1 || Q Total-2, A Total-1</v>
      </c>
      <c r="CW162" s="111" t="str" cm="1">
        <f t="array" ref="CW162">IFERROR(INDEX('Attendance-Slot-1'!$Q$2:$Q$1112,MATCH(1,('Attendance-Slot-1'!$A$2:$A$1112=$C162)*('Attendance-Slot-1'!$G$2:$G$1112=CW$2),0)),"No Data")</f>
        <v>P-S1_Onsite</v>
      </c>
      <c r="CX162" s="111" t="str" cm="1">
        <f t="array" ref="CX162">IFERROR(INDEX('Attendance-Slot-2'!$Q$2:$Q$2595,MATCH(1,('Attendance-Slot-2'!$A$2:$A$2595=$C162)*('Attendance-Slot-2'!$G$2:$G$2595=CW$2),0)),"No Data")</f>
        <v>No Data</v>
      </c>
      <c r="CY162" s="136">
        <f>VLOOKUP($CL162,'Written Exam Marks'!$H:$Q,10,FALSE)</f>
        <v>22.5</v>
      </c>
      <c r="CZ162" s="136">
        <f>VLOOKUP($CL162,'Written Exam Marks'!$H:$Q,9,FALSE)</f>
        <v>40</v>
      </c>
      <c r="DA162" s="111" t="str">
        <f t="shared" si="189"/>
        <v>Present</v>
      </c>
      <c r="DB162" s="111" t="str">
        <f t="shared" si="190"/>
        <v>P-S1_Onsite</v>
      </c>
      <c r="DC162" s="148">
        <v>5.5</v>
      </c>
      <c r="DD162" s="148">
        <v>6.75</v>
      </c>
      <c r="DE162" s="148">
        <v>9</v>
      </c>
      <c r="DF162" s="148">
        <v>9</v>
      </c>
      <c r="DG162" s="148">
        <v>19</v>
      </c>
      <c r="DH162" s="148">
        <v>49.25</v>
      </c>
      <c r="DI162" s="148">
        <v>65</v>
      </c>
      <c r="DJ162" s="66" t="s">
        <v>7351</v>
      </c>
      <c r="DK162" s="66" t="s">
        <v>1631</v>
      </c>
      <c r="DL162" s="68" t="str">
        <f t="shared" si="191"/>
        <v>2025EM1100159-MDSDF406</v>
      </c>
      <c r="DM162" s="66" t="str">
        <f t="shared" si="192"/>
        <v>0 missed</v>
      </c>
      <c r="DN162" s="66" t="str">
        <f t="shared" si="193"/>
        <v>0 missed</v>
      </c>
      <c r="DO162" s="62">
        <f t="shared" si="194"/>
        <v>3</v>
      </c>
      <c r="DP162" s="62">
        <f t="shared" si="195"/>
        <v>2</v>
      </c>
      <c r="DQ162" s="67">
        <f t="shared" si="196"/>
        <v>1</v>
      </c>
      <c r="DR162" s="67">
        <f t="shared" si="197"/>
        <v>1</v>
      </c>
      <c r="DS162" s="66" t="str">
        <f t="shared" si="198"/>
        <v>0 missed</v>
      </c>
      <c r="DT162" s="62">
        <f t="shared" si="199"/>
        <v>5</v>
      </c>
      <c r="DU162" s="68">
        <f t="shared" si="200"/>
        <v>1</v>
      </c>
      <c r="DV162" s="68" t="str">
        <f t="shared" si="201"/>
        <v>Q-3 A-2 || Q Total-3, A Total-2</v>
      </c>
      <c r="DW162" s="62" t="str" cm="1">
        <f t="array" ref="DW162">IFERROR(INDEX('Attendance-Slot-1'!$Q$2:$Q$1112,MATCH(1,('Attendance-Slot-1'!$A$2:$A$1112=$C162)*('Attendance-Slot-1'!$G$2:$G$1112=DW$2),0)),"No Data")</f>
        <v>No Data</v>
      </c>
      <c r="DX162" s="62" t="str" cm="1">
        <f t="array" ref="DX162">IFERROR(INDEX('Attendance-Slot-2'!$Q$2:$Q$2595,MATCH(1,('Attendance-Slot-2'!$A$2:$A$2595=$C162)*('Attendance-Slot-2'!$G$2:$G$2595=DW$2),0)),"No Data")</f>
        <v>P-S2_Onsite</v>
      </c>
      <c r="DY162" s="137">
        <f>VLOOKUP($DL162,'Written Exam Marks'!$H:$Q,10,FALSE)</f>
        <v>16</v>
      </c>
      <c r="DZ162" s="137">
        <f>VLOOKUP($DL162,'Written Exam Marks'!$H:$Q,9,FALSE)</f>
        <v>35</v>
      </c>
      <c r="EA162" s="62" t="str">
        <f t="shared" si="202"/>
        <v>Present</v>
      </c>
      <c r="EB162" s="62" t="str">
        <f t="shared" si="203"/>
        <v>P-S2_Onsite</v>
      </c>
      <c r="EC162" s="114" t="str">
        <f t="shared" si="140"/>
        <v>P-2, 
A-0, 
No Data-3</v>
      </c>
      <c r="ED162" s="114" t="str">
        <f t="shared" si="141"/>
        <v>P-3, 
A-0, 
No Data-2</v>
      </c>
      <c r="EE162" s="114" t="str">
        <f t="shared" si="204"/>
        <v>P-S1_Onsite</v>
      </c>
      <c r="EF162" s="114" t="str">
        <f t="shared" si="205"/>
        <v>P-S2_Onsite</v>
      </c>
      <c r="EG162" s="114" t="str">
        <f t="shared" si="206"/>
        <v>P-S2_Onsite</v>
      </c>
      <c r="EH162" s="114" t="str">
        <f t="shared" si="207"/>
        <v>P-S1_Onsite</v>
      </c>
      <c r="EI162" s="114" t="str">
        <f t="shared" si="208"/>
        <v>P-S2_Onsite</v>
      </c>
      <c r="EJ162" s="114" t="str">
        <f t="shared" si="209"/>
        <v>P-5, A-0, No Data-0</v>
      </c>
      <c r="EK162" s="114" t="s">
        <v>10453</v>
      </c>
      <c r="EL162" s="114">
        <v>30</v>
      </c>
      <c r="EM162" s="114">
        <v>10</v>
      </c>
      <c r="EN162" s="114">
        <v>55</v>
      </c>
      <c r="EO162" s="114">
        <v>95</v>
      </c>
      <c r="EP162" s="114" t="s">
        <v>7217</v>
      </c>
      <c r="EQ162" s="114" t="s">
        <v>1054</v>
      </c>
      <c r="ER162" s="114" t="s">
        <v>2217</v>
      </c>
      <c r="ES162" s="114"/>
      <c r="ET162" s="30" t="s">
        <v>2217</v>
      </c>
    </row>
    <row r="163" spans="1:150" x14ac:dyDescent="0.25">
      <c r="A163" s="114">
        <v>160</v>
      </c>
      <c r="B163" s="114" t="s">
        <v>7224</v>
      </c>
      <c r="C163" s="80" t="s">
        <v>2223</v>
      </c>
      <c r="D163" s="30" t="s">
        <v>2224</v>
      </c>
      <c r="E163" s="30" t="s">
        <v>2225</v>
      </c>
      <c r="F163" s="33" t="s">
        <v>7202</v>
      </c>
      <c r="G163" s="30" t="s">
        <v>2226</v>
      </c>
      <c r="H163" s="143">
        <v>15</v>
      </c>
      <c r="I163" s="143">
        <v>15</v>
      </c>
      <c r="J163" s="143">
        <v>20</v>
      </c>
      <c r="K163" s="143">
        <v>15</v>
      </c>
      <c r="L163" s="143">
        <v>65</v>
      </c>
      <c r="M163" s="143">
        <v>65</v>
      </c>
      <c r="N163" s="40" t="s">
        <v>7314</v>
      </c>
      <c r="O163" s="40" t="s">
        <v>1593</v>
      </c>
      <c r="P163" s="13" t="str">
        <f t="shared" si="142"/>
        <v>2025EM1100160-MDSDF401</v>
      </c>
      <c r="Q163" s="40" t="str">
        <f t="shared" si="143"/>
        <v>0 missed</v>
      </c>
      <c r="R163" s="40" t="str">
        <f t="shared" si="144"/>
        <v>0 missed</v>
      </c>
      <c r="S163" s="40">
        <f t="shared" si="145"/>
        <v>3</v>
      </c>
      <c r="T163" s="40">
        <f t="shared" si="146"/>
        <v>1</v>
      </c>
      <c r="U163" s="41">
        <f t="shared" si="147"/>
        <v>1</v>
      </c>
      <c r="V163" s="41">
        <f t="shared" si="148"/>
        <v>1</v>
      </c>
      <c r="W163" s="40" t="str">
        <f t="shared" si="149"/>
        <v>0 missed</v>
      </c>
      <c r="X163" s="113">
        <f t="shared" si="150"/>
        <v>4</v>
      </c>
      <c r="Y163" s="13">
        <f t="shared" si="151"/>
        <v>1</v>
      </c>
      <c r="Z163" s="13" t="str">
        <f t="shared" si="152"/>
        <v>Q-3 A-1 || Q Total-3, A Total-1</v>
      </c>
      <c r="AA163" s="113" t="str" cm="1">
        <f t="array" ref="AA163">IFERROR(INDEX('Attendance-Slot-1'!$Q$2:$Q$1112,MATCH(1,('Attendance-Slot-1'!$A$2:$A$1112=$C163)*('Attendance-Slot-1'!$G$2:$G$1112=AA$2),0)),"No Data")</f>
        <v>No Data</v>
      </c>
      <c r="AB163" s="113" t="str" cm="1">
        <f t="array" ref="AB163">IFERROR(INDEX('Attendance-Slot-2'!$Q$2:$Q$2595,MATCH(1,('Attendance-Slot-2'!$A$2:$A$2595=$C163)*('Attendance-Slot-2'!$G$2:$G$2595=AA$2),0)),"No Data")</f>
        <v>P-S2_Onsite</v>
      </c>
      <c r="AC163" s="133">
        <f>VLOOKUP($P163,'Written Exam Marks'!$H:$Q,10,FALSE)</f>
        <v>5.5</v>
      </c>
      <c r="AD163" s="133">
        <f>VLOOKUP($P163,'Written Exam Marks'!$H:$Q,9,FALSE)</f>
        <v>35</v>
      </c>
      <c r="AE163" s="113" t="str">
        <f t="shared" si="153"/>
        <v>Present</v>
      </c>
      <c r="AF163" s="113" t="str">
        <f t="shared" si="154"/>
        <v>P-S2_Onsite</v>
      </c>
      <c r="AG163" s="146">
        <v>9.5</v>
      </c>
      <c r="AH163" s="146">
        <v>9.5</v>
      </c>
      <c r="AI163" s="146">
        <v>10</v>
      </c>
      <c r="AJ163" s="146">
        <v>10</v>
      </c>
      <c r="AK163" s="146">
        <v>10</v>
      </c>
      <c r="AL163" s="146">
        <v>10</v>
      </c>
      <c r="AM163" s="146">
        <v>59</v>
      </c>
      <c r="AN163" s="146">
        <v>60</v>
      </c>
      <c r="AO163" s="43" t="s">
        <v>7336</v>
      </c>
      <c r="AP163" s="43" t="s">
        <v>1598</v>
      </c>
      <c r="AQ163" s="50" t="str">
        <f t="shared" si="155"/>
        <v>2025EM1100160-MDSDF402</v>
      </c>
      <c r="AR163" s="43" t="str">
        <f t="shared" si="156"/>
        <v>0 missed</v>
      </c>
      <c r="AS163" s="47" t="s">
        <v>7342</v>
      </c>
      <c r="AT163" s="43">
        <f t="shared" si="157"/>
        <v>6</v>
      </c>
      <c r="AU163" s="48" t="s">
        <v>7342</v>
      </c>
      <c r="AV163" s="49">
        <f t="shared" si="158"/>
        <v>1</v>
      </c>
      <c r="AW163" s="48" t="s">
        <v>7342</v>
      </c>
      <c r="AX163" s="43" t="str">
        <f t="shared" si="159"/>
        <v>0 missed</v>
      </c>
      <c r="AY163" s="42">
        <f t="shared" si="160"/>
        <v>6</v>
      </c>
      <c r="AZ163" s="50">
        <f t="shared" si="161"/>
        <v>1</v>
      </c>
      <c r="BA163" s="50" t="str">
        <f t="shared" si="162"/>
        <v>Q-6 A-- || Q Total-6, A Total-0</v>
      </c>
      <c r="BB163" s="42" t="str" cm="1">
        <f t="array" ref="BB163">IFERROR(INDEX('Attendance-Slot-1'!$Q$2:$Q$1112,MATCH(1,('Attendance-Slot-1'!$A$2:$A$1112=$C163)*('Attendance-Slot-1'!$G$2:$G$1112=BB$2),0)),"No Data")</f>
        <v>P-S1_Onsite</v>
      </c>
      <c r="BC163" s="42" t="str" cm="1">
        <f t="array" ref="BC163">IFERROR(INDEX('Attendance-Slot-2'!$Q$2:$Q$2595,MATCH(1,('Attendance-Slot-2'!$A$2:$A$2595=$C163)*('Attendance-Slot-2'!$G$2:$G$2595=BB$2),0)),"No Data")</f>
        <v>No Data</v>
      </c>
      <c r="BD163" s="134">
        <f>VLOOKUP($AQ163,'Written Exam Marks'!$H:$Q,10,FALSE)</f>
        <v>28</v>
      </c>
      <c r="BE163" s="134">
        <f>VLOOKUP($AQ163,'Written Exam Marks'!$H:$Q,9,FALSE)</f>
        <v>40</v>
      </c>
      <c r="BF163" s="42" t="str">
        <f t="shared" si="163"/>
        <v>Present</v>
      </c>
      <c r="BG163" s="42" t="str">
        <f t="shared" si="164"/>
        <v>P-S1_Onsite</v>
      </c>
      <c r="BH163" s="147">
        <v>20</v>
      </c>
      <c r="BI163" s="147">
        <v>27</v>
      </c>
      <c r="BJ163" s="147">
        <v>47</v>
      </c>
      <c r="BK163" s="147">
        <v>60</v>
      </c>
      <c r="BL163" s="52" t="s">
        <v>3697</v>
      </c>
      <c r="BM163" s="52" t="s">
        <v>1606</v>
      </c>
      <c r="BN163" s="57" t="str">
        <f t="shared" si="165"/>
        <v>2025EM1100160-MDSDF403</v>
      </c>
      <c r="BO163" s="52" t="str">
        <f t="shared" si="166"/>
        <v>0 missed</v>
      </c>
      <c r="BP163" s="52" t="str">
        <f t="shared" si="167"/>
        <v>0 missed</v>
      </c>
      <c r="BQ163" s="52">
        <f t="shared" si="168"/>
        <v>1</v>
      </c>
      <c r="BR163" s="52">
        <f t="shared" si="169"/>
        <v>1</v>
      </c>
      <c r="BS163" s="56">
        <f t="shared" si="170"/>
        <v>1</v>
      </c>
      <c r="BT163" s="56">
        <f t="shared" si="171"/>
        <v>1</v>
      </c>
      <c r="BU163" s="52" t="str">
        <f t="shared" si="172"/>
        <v>0 missed</v>
      </c>
      <c r="BV163" s="51">
        <f t="shared" si="173"/>
        <v>2</v>
      </c>
      <c r="BW163" s="57">
        <f t="shared" si="174"/>
        <v>1</v>
      </c>
      <c r="BX163" s="57" t="str">
        <f t="shared" si="175"/>
        <v>Q-1 A-1 || Q Total-1, A Total-1</v>
      </c>
      <c r="BY163" s="51" t="str" cm="1">
        <f t="array" ref="BY163">IFERROR(INDEX('Attendance-Slot-1'!$Q$2:$Q$1112,MATCH(1,('Attendance-Slot-1'!$A$2:$A$1112=$C163)*('Attendance-Slot-1'!$G$2:$G$1112=BY$2),0)),"No Data")</f>
        <v>No Data</v>
      </c>
      <c r="BZ163" s="51" t="str" cm="1">
        <f t="array" ref="BZ163">IFERROR(INDEX('Attendance-Slot-2'!$Q$2:$Q$2595,MATCH(1,('Attendance-Slot-2'!$A$2:$A$2595=$C163)*('Attendance-Slot-2'!$G$2:$G$2595=BY$2),0)),"No Data")</f>
        <v>P-S2_Onsite</v>
      </c>
      <c r="CA163" s="135">
        <f>VLOOKUP($BN163,'Written Exam Marks'!$H:$Q,10,FALSE)</f>
        <v>28</v>
      </c>
      <c r="CB163" s="135">
        <f>VLOOKUP($BN163,'Written Exam Marks'!$H:$Q,9,FALSE)</f>
        <v>40</v>
      </c>
      <c r="CC163" s="51" t="str">
        <f t="shared" si="176"/>
        <v>Present</v>
      </c>
      <c r="CD163" s="51" t="str">
        <f t="shared" si="177"/>
        <v>P-S2_Onsite</v>
      </c>
      <c r="CE163" s="29">
        <v>20</v>
      </c>
      <c r="CF163" s="29">
        <v>20</v>
      </c>
      <c r="CG163" s="29">
        <v>18</v>
      </c>
      <c r="CH163" s="29">
        <v>58</v>
      </c>
      <c r="CI163" s="29">
        <v>60</v>
      </c>
      <c r="CJ163" s="61" t="s">
        <v>7343</v>
      </c>
      <c r="CK163" s="61" t="s">
        <v>1613</v>
      </c>
      <c r="CL163" s="10" t="str">
        <f t="shared" si="178"/>
        <v>2025EM1100160-MDSDF404</v>
      </c>
      <c r="CM163" s="61" t="str">
        <f t="shared" si="179"/>
        <v>0 missed</v>
      </c>
      <c r="CN163" s="61" t="str">
        <f t="shared" si="180"/>
        <v>0 missed</v>
      </c>
      <c r="CO163" s="111">
        <f t="shared" si="181"/>
        <v>2</v>
      </c>
      <c r="CP163" s="111">
        <f t="shared" si="182"/>
        <v>1</v>
      </c>
      <c r="CQ163" s="9">
        <f t="shared" si="183"/>
        <v>1</v>
      </c>
      <c r="CR163" s="9">
        <f t="shared" si="184"/>
        <v>1</v>
      </c>
      <c r="CS163" s="61" t="str">
        <f t="shared" si="185"/>
        <v>0 missed</v>
      </c>
      <c r="CT163" s="111">
        <f t="shared" si="186"/>
        <v>3</v>
      </c>
      <c r="CU163" s="10">
        <f t="shared" si="187"/>
        <v>1</v>
      </c>
      <c r="CV163" s="10" t="str">
        <f t="shared" si="188"/>
        <v>Q-2 A-1 || Q Total-2, A Total-1</v>
      </c>
      <c r="CW163" s="111" t="str" cm="1">
        <f t="array" ref="CW163">IFERROR(INDEX('Attendance-Slot-1'!$Q$2:$Q$1112,MATCH(1,('Attendance-Slot-1'!$A$2:$A$1112=$C163)*('Attendance-Slot-1'!$G$2:$G$1112=CW$2),0)),"No Data")</f>
        <v>P-S1_Onsite</v>
      </c>
      <c r="CX163" s="111" t="str" cm="1">
        <f t="array" ref="CX163">IFERROR(INDEX('Attendance-Slot-2'!$Q$2:$Q$2595,MATCH(1,('Attendance-Slot-2'!$A$2:$A$2595=$C163)*('Attendance-Slot-2'!$G$2:$G$2595=CW$2),0)),"No Data")</f>
        <v>No Data</v>
      </c>
      <c r="CY163" s="136">
        <f>VLOOKUP($CL163,'Written Exam Marks'!$H:$Q,10,FALSE)</f>
        <v>27</v>
      </c>
      <c r="CZ163" s="136">
        <f>VLOOKUP($CL163,'Written Exam Marks'!$H:$Q,9,FALSE)</f>
        <v>40</v>
      </c>
      <c r="DA163" s="111" t="str">
        <f t="shared" si="189"/>
        <v>Present</v>
      </c>
      <c r="DB163" s="111" t="str">
        <f t="shared" si="190"/>
        <v>P-S1_Onsite</v>
      </c>
      <c r="DC163" s="148">
        <v>5.5</v>
      </c>
      <c r="DD163" s="148">
        <v>7.75</v>
      </c>
      <c r="DE163" s="148">
        <v>9</v>
      </c>
      <c r="DF163" s="148">
        <v>14</v>
      </c>
      <c r="DG163" s="148">
        <v>20</v>
      </c>
      <c r="DH163" s="148">
        <v>56.25</v>
      </c>
      <c r="DI163" s="148">
        <v>65</v>
      </c>
      <c r="DJ163" s="66" t="s">
        <v>7351</v>
      </c>
      <c r="DK163" s="66" t="s">
        <v>1631</v>
      </c>
      <c r="DL163" s="68" t="str">
        <f t="shared" si="191"/>
        <v>2025EM1100160-MDSDF406</v>
      </c>
      <c r="DM163" s="66" t="str">
        <f t="shared" si="192"/>
        <v>0 missed</v>
      </c>
      <c r="DN163" s="66" t="str">
        <f t="shared" si="193"/>
        <v>0 missed</v>
      </c>
      <c r="DO163" s="62">
        <f t="shared" si="194"/>
        <v>3</v>
      </c>
      <c r="DP163" s="62">
        <f t="shared" si="195"/>
        <v>2</v>
      </c>
      <c r="DQ163" s="67">
        <f t="shared" si="196"/>
        <v>1</v>
      </c>
      <c r="DR163" s="67">
        <f t="shared" si="197"/>
        <v>1</v>
      </c>
      <c r="DS163" s="66" t="str">
        <f t="shared" si="198"/>
        <v>0 missed</v>
      </c>
      <c r="DT163" s="62">
        <f t="shared" si="199"/>
        <v>5</v>
      </c>
      <c r="DU163" s="68">
        <f t="shared" si="200"/>
        <v>1</v>
      </c>
      <c r="DV163" s="68" t="str">
        <f t="shared" si="201"/>
        <v>Q-3 A-2 || Q Total-3, A Total-2</v>
      </c>
      <c r="DW163" s="62" t="str" cm="1">
        <f t="array" ref="DW163">IFERROR(INDEX('Attendance-Slot-1'!$Q$2:$Q$1112,MATCH(1,('Attendance-Slot-1'!$A$2:$A$1112=$C163)*('Attendance-Slot-1'!$G$2:$G$1112=DW$2),0)),"No Data")</f>
        <v>No Data</v>
      </c>
      <c r="DX163" s="62" t="str" cm="1">
        <f t="array" ref="DX163">IFERROR(INDEX('Attendance-Slot-2'!$Q$2:$Q$2595,MATCH(1,('Attendance-Slot-2'!$A$2:$A$2595=$C163)*('Attendance-Slot-2'!$G$2:$G$2595=DW$2),0)),"No Data")</f>
        <v>P-S2_Onsite</v>
      </c>
      <c r="DY163" s="137">
        <f>VLOOKUP($DL163,'Written Exam Marks'!$H:$Q,10,FALSE)</f>
        <v>22</v>
      </c>
      <c r="DZ163" s="137">
        <f>VLOOKUP($DL163,'Written Exam Marks'!$H:$Q,9,FALSE)</f>
        <v>35</v>
      </c>
      <c r="EA163" s="62" t="str">
        <f t="shared" si="202"/>
        <v>Present</v>
      </c>
      <c r="EB163" s="62" t="str">
        <f t="shared" si="203"/>
        <v>P-S2_Onsite</v>
      </c>
      <c r="EC163" s="114" t="str">
        <f t="shared" si="140"/>
        <v>P-2, 
A-0, 
No Data-3</v>
      </c>
      <c r="ED163" s="114" t="str">
        <f t="shared" si="141"/>
        <v>P-3, 
A-0, 
No Data-2</v>
      </c>
      <c r="EE163" s="114" t="str">
        <f t="shared" si="204"/>
        <v>P-S2_Onsite</v>
      </c>
      <c r="EF163" s="114" t="str">
        <f t="shared" si="205"/>
        <v>P-S1_Onsite</v>
      </c>
      <c r="EG163" s="114" t="str">
        <f t="shared" si="206"/>
        <v>P-S2_Onsite</v>
      </c>
      <c r="EH163" s="114" t="str">
        <f t="shared" si="207"/>
        <v>P-S1_Onsite</v>
      </c>
      <c r="EI163" s="114" t="str">
        <f t="shared" si="208"/>
        <v>P-S2_Onsite</v>
      </c>
      <c r="EJ163" s="114" t="str">
        <f t="shared" si="209"/>
        <v>P-5, A-0, No Data-0</v>
      </c>
      <c r="EK163" s="114" t="s">
        <v>10453</v>
      </c>
      <c r="EL163" s="114">
        <v>30</v>
      </c>
      <c r="EM163" s="114">
        <v>10</v>
      </c>
      <c r="EN163" s="114">
        <v>40</v>
      </c>
      <c r="EO163" s="114">
        <v>80</v>
      </c>
      <c r="EP163" s="114" t="s">
        <v>7217</v>
      </c>
      <c r="EQ163" s="114" t="s">
        <v>1054</v>
      </c>
      <c r="ER163" s="114" t="s">
        <v>2223</v>
      </c>
      <c r="ES163" s="114"/>
      <c r="ET163" s="30" t="s">
        <v>2223</v>
      </c>
    </row>
    <row r="164" spans="1:150" x14ac:dyDescent="0.25">
      <c r="A164" s="114">
        <v>161</v>
      </c>
      <c r="B164" s="114" t="s">
        <v>7224</v>
      </c>
      <c r="C164" s="80" t="s">
        <v>2229</v>
      </c>
      <c r="D164" s="30" t="s">
        <v>2230</v>
      </c>
      <c r="E164" s="30" t="s">
        <v>2231</v>
      </c>
      <c r="F164" s="33" t="s">
        <v>7201</v>
      </c>
      <c r="G164" s="30" t="s">
        <v>2232</v>
      </c>
      <c r="H164" s="143">
        <v>13</v>
      </c>
      <c r="I164" s="143">
        <v>15</v>
      </c>
      <c r="J164" s="143">
        <v>15</v>
      </c>
      <c r="K164" s="143">
        <v>15</v>
      </c>
      <c r="L164" s="143">
        <v>58</v>
      </c>
      <c r="M164" s="143">
        <v>65</v>
      </c>
      <c r="N164" s="40" t="s">
        <v>7314</v>
      </c>
      <c r="O164" s="40" t="s">
        <v>1593</v>
      </c>
      <c r="P164" s="13" t="str">
        <f t="shared" si="142"/>
        <v>2025EM1100161-MDSDF401</v>
      </c>
      <c r="Q164" s="40" t="str">
        <f t="shared" si="143"/>
        <v>0 missed</v>
      </c>
      <c r="R164" s="40" t="str">
        <f t="shared" si="144"/>
        <v>0 missed</v>
      </c>
      <c r="S164" s="40">
        <f t="shared" si="145"/>
        <v>3</v>
      </c>
      <c r="T164" s="40">
        <f t="shared" si="146"/>
        <v>1</v>
      </c>
      <c r="U164" s="41">
        <f t="shared" si="147"/>
        <v>1</v>
      </c>
      <c r="V164" s="41">
        <f t="shared" si="148"/>
        <v>1</v>
      </c>
      <c r="W164" s="40" t="str">
        <f t="shared" si="149"/>
        <v>0 missed</v>
      </c>
      <c r="X164" s="113">
        <f t="shared" si="150"/>
        <v>4</v>
      </c>
      <c r="Y164" s="13">
        <f t="shared" si="151"/>
        <v>1</v>
      </c>
      <c r="Z164" s="13" t="str">
        <f t="shared" si="152"/>
        <v>Q-3 A-1 || Q Total-3, A Total-1</v>
      </c>
      <c r="AA164" s="113" t="str" cm="1">
        <f t="array" ref="AA164">IFERROR(INDEX('Attendance-Slot-1'!$Q$2:$Q$1112,MATCH(1,('Attendance-Slot-1'!$A$2:$A$1112=$C164)*('Attendance-Slot-1'!$G$2:$G$1112=AA$2),0)),"No Data")</f>
        <v>No Data</v>
      </c>
      <c r="AB164" s="113" t="str" cm="1">
        <f t="array" ref="AB164">IFERROR(INDEX('Attendance-Slot-2'!$Q$2:$Q$2595,MATCH(1,('Attendance-Slot-2'!$A$2:$A$2595=$C164)*('Attendance-Slot-2'!$G$2:$G$2595=AA$2),0)),"No Data")</f>
        <v>P-S2_Onsite</v>
      </c>
      <c r="AC164" s="133">
        <f>VLOOKUP($P164,'Written Exam Marks'!$H:$Q,10,FALSE)</f>
        <v>14.5</v>
      </c>
      <c r="AD164" s="133">
        <f>VLOOKUP($P164,'Written Exam Marks'!$H:$Q,9,FALSE)</f>
        <v>35</v>
      </c>
      <c r="AE164" s="113" t="str">
        <f t="shared" si="153"/>
        <v>Present</v>
      </c>
      <c r="AF164" s="113" t="str">
        <f t="shared" si="154"/>
        <v>P-S2_Onsite</v>
      </c>
      <c r="AG164" s="146">
        <v>8</v>
      </c>
      <c r="AH164" s="146">
        <v>8.5</v>
      </c>
      <c r="AI164" s="146" t="s">
        <v>5</v>
      </c>
      <c r="AJ164" s="146" t="s">
        <v>5</v>
      </c>
      <c r="AK164" s="146">
        <v>9</v>
      </c>
      <c r="AL164" s="146">
        <v>10</v>
      </c>
      <c r="AM164" s="146">
        <v>35.5</v>
      </c>
      <c r="AN164" s="146">
        <v>60</v>
      </c>
      <c r="AO164" s="43" t="s">
        <v>7336</v>
      </c>
      <c r="AP164" s="43" t="s">
        <v>1598</v>
      </c>
      <c r="AQ164" s="50" t="str">
        <f t="shared" si="155"/>
        <v>2025EM1100161-MDSDF402</v>
      </c>
      <c r="AR164" s="43" t="str">
        <f t="shared" si="156"/>
        <v>2 missed</v>
      </c>
      <c r="AS164" s="47" t="s">
        <v>7342</v>
      </c>
      <c r="AT164" s="43">
        <f t="shared" si="157"/>
        <v>4</v>
      </c>
      <c r="AU164" s="48" t="s">
        <v>7342</v>
      </c>
      <c r="AV164" s="49">
        <f t="shared" si="158"/>
        <v>0.66666666666666663</v>
      </c>
      <c r="AW164" s="48" t="s">
        <v>7342</v>
      </c>
      <c r="AX164" s="43" t="str">
        <f t="shared" si="159"/>
        <v>2 missed</v>
      </c>
      <c r="AY164" s="42">
        <f t="shared" si="160"/>
        <v>4</v>
      </c>
      <c r="AZ164" s="50">
        <f t="shared" si="161"/>
        <v>0.66666666666666663</v>
      </c>
      <c r="BA164" s="50" t="str">
        <f t="shared" si="162"/>
        <v>Q-4 A-- || Q Total-6, A Total-0</v>
      </c>
      <c r="BB164" s="42" t="str" cm="1">
        <f t="array" ref="BB164">IFERROR(INDEX('Attendance-Slot-1'!$Q$2:$Q$1112,MATCH(1,('Attendance-Slot-1'!$A$2:$A$1112=$C164)*('Attendance-Slot-1'!$G$2:$G$1112=BB$2),0)),"No Data")</f>
        <v>No Data</v>
      </c>
      <c r="BC164" s="42" t="str" cm="1">
        <f t="array" ref="BC164">IFERROR(INDEX('Attendance-Slot-2'!$Q$2:$Q$2595,MATCH(1,('Attendance-Slot-2'!$A$2:$A$2595=$C164)*('Attendance-Slot-2'!$G$2:$G$2595=BB$2),0)),"No Data")</f>
        <v>P-S2_Onsite</v>
      </c>
      <c r="BD164" s="134">
        <f>VLOOKUP($AQ164,'Written Exam Marks'!$H:$Q,10,FALSE)</f>
        <v>24</v>
      </c>
      <c r="BE164" s="134">
        <f>VLOOKUP($AQ164,'Written Exam Marks'!$H:$Q,9,FALSE)</f>
        <v>40</v>
      </c>
      <c r="BF164" s="42" t="str">
        <f t="shared" si="163"/>
        <v>Present</v>
      </c>
      <c r="BG164" s="42" t="str">
        <f t="shared" si="164"/>
        <v>P-S2_Onsite</v>
      </c>
      <c r="BH164" s="147" t="s">
        <v>5</v>
      </c>
      <c r="BI164" s="147">
        <v>19</v>
      </c>
      <c r="BJ164" s="147">
        <v>19</v>
      </c>
      <c r="BK164" s="147">
        <v>60</v>
      </c>
      <c r="BL164" s="52" t="s">
        <v>3697</v>
      </c>
      <c r="BM164" s="52" t="s">
        <v>1606</v>
      </c>
      <c r="BN164" s="57" t="str">
        <f t="shared" si="165"/>
        <v>2025EM1100161-MDSDF403</v>
      </c>
      <c r="BO164" s="52" t="str">
        <f t="shared" si="166"/>
        <v>1 missed</v>
      </c>
      <c r="BP164" s="52" t="str">
        <f t="shared" si="167"/>
        <v>0 missed</v>
      </c>
      <c r="BQ164" s="52">
        <f t="shared" si="168"/>
        <v>0</v>
      </c>
      <c r="BR164" s="52">
        <f t="shared" si="169"/>
        <v>1</v>
      </c>
      <c r="BS164" s="56">
        <f t="shared" si="170"/>
        <v>0</v>
      </c>
      <c r="BT164" s="56">
        <f t="shared" si="171"/>
        <v>1</v>
      </c>
      <c r="BU164" s="52" t="str">
        <f t="shared" si="172"/>
        <v>1 missed</v>
      </c>
      <c r="BV164" s="51">
        <f t="shared" si="173"/>
        <v>1</v>
      </c>
      <c r="BW164" s="57">
        <f t="shared" si="174"/>
        <v>0.5</v>
      </c>
      <c r="BX164" s="57" t="str">
        <f t="shared" si="175"/>
        <v>Q-0 A-1 || Q Total-1, A Total-1</v>
      </c>
      <c r="BY164" s="51" t="str" cm="1">
        <f t="array" ref="BY164">IFERROR(INDEX('Attendance-Slot-1'!$Q$2:$Q$1112,MATCH(1,('Attendance-Slot-1'!$A$2:$A$1112=$C164)*('Attendance-Slot-1'!$G$2:$G$1112=BY$2),0)),"No Data")</f>
        <v>P-S1_Onsite</v>
      </c>
      <c r="BZ164" s="51" t="str" cm="1">
        <f t="array" ref="BZ164">IFERROR(INDEX('Attendance-Slot-2'!$Q$2:$Q$2595,MATCH(1,('Attendance-Slot-2'!$A$2:$A$2595=$C164)*('Attendance-Slot-2'!$G$2:$G$2595=BY$2),0)),"No Data")</f>
        <v>No Data</v>
      </c>
      <c r="CA164" s="135">
        <f>VLOOKUP($BN164,'Written Exam Marks'!$H:$Q,10,FALSE)</f>
        <v>21.5</v>
      </c>
      <c r="CB164" s="135">
        <f>VLOOKUP($BN164,'Written Exam Marks'!$H:$Q,9,FALSE)</f>
        <v>40</v>
      </c>
      <c r="CC164" s="51" t="str">
        <f t="shared" si="176"/>
        <v>Present</v>
      </c>
      <c r="CD164" s="51" t="str">
        <f t="shared" si="177"/>
        <v>P-S1_Onsite</v>
      </c>
      <c r="CE164" s="29" t="s">
        <v>5</v>
      </c>
      <c r="CF164" s="29">
        <v>18</v>
      </c>
      <c r="CG164" s="29">
        <v>16</v>
      </c>
      <c r="CH164" s="29">
        <v>34</v>
      </c>
      <c r="CI164" s="29">
        <v>60</v>
      </c>
      <c r="CJ164" s="61" t="s">
        <v>7343</v>
      </c>
      <c r="CK164" s="61" t="s">
        <v>1613</v>
      </c>
      <c r="CL164" s="10" t="str">
        <f t="shared" si="178"/>
        <v>2025EM1100161-MDSDF404</v>
      </c>
      <c r="CM164" s="61" t="str">
        <f t="shared" si="179"/>
        <v>1 missed</v>
      </c>
      <c r="CN164" s="61" t="str">
        <f t="shared" si="180"/>
        <v>0 missed</v>
      </c>
      <c r="CO164" s="111">
        <f t="shared" si="181"/>
        <v>1</v>
      </c>
      <c r="CP164" s="111">
        <f t="shared" si="182"/>
        <v>1</v>
      </c>
      <c r="CQ164" s="9">
        <f t="shared" si="183"/>
        <v>0.5</v>
      </c>
      <c r="CR164" s="9">
        <f t="shared" si="184"/>
        <v>1</v>
      </c>
      <c r="CS164" s="61" t="str">
        <f t="shared" si="185"/>
        <v>1 missed</v>
      </c>
      <c r="CT164" s="111">
        <f t="shared" si="186"/>
        <v>2</v>
      </c>
      <c r="CU164" s="10">
        <f t="shared" si="187"/>
        <v>0.66666666666666663</v>
      </c>
      <c r="CV164" s="10" t="str">
        <f t="shared" si="188"/>
        <v>Q-1 A-1 || Q Total-2, A Total-1</v>
      </c>
      <c r="CW164" s="111" t="str" cm="1">
        <f t="array" ref="CW164">IFERROR(INDEX('Attendance-Slot-1'!$Q$2:$Q$1112,MATCH(1,('Attendance-Slot-1'!$A$2:$A$1112=$C164)*('Attendance-Slot-1'!$G$2:$G$1112=CW$2),0)),"No Data")</f>
        <v>P-S1_Onsite</v>
      </c>
      <c r="CX164" s="111" t="str" cm="1">
        <f t="array" ref="CX164">IFERROR(INDEX('Attendance-Slot-2'!$Q$2:$Q$2595,MATCH(1,('Attendance-Slot-2'!$A$2:$A$2595=$C164)*('Attendance-Slot-2'!$G$2:$G$2595=CW$2),0)),"No Data")</f>
        <v>No Data</v>
      </c>
      <c r="CY164" s="136">
        <f>VLOOKUP($CL164,'Written Exam Marks'!$H:$Q,10,FALSE)</f>
        <v>27</v>
      </c>
      <c r="CZ164" s="136">
        <f>VLOOKUP($CL164,'Written Exam Marks'!$H:$Q,9,FALSE)</f>
        <v>40</v>
      </c>
      <c r="DA164" s="111" t="str">
        <f t="shared" si="189"/>
        <v>Present</v>
      </c>
      <c r="DB164" s="111" t="str">
        <f t="shared" si="190"/>
        <v>P-S1_Onsite</v>
      </c>
      <c r="DC164" s="148" t="s">
        <v>5</v>
      </c>
      <c r="DD164" s="148">
        <v>6.75</v>
      </c>
      <c r="DE164" s="148">
        <v>8</v>
      </c>
      <c r="DF164" s="148" t="s">
        <v>5</v>
      </c>
      <c r="DG164" s="148" t="s">
        <v>5</v>
      </c>
      <c r="DH164" s="148">
        <v>14.75</v>
      </c>
      <c r="DI164" s="148">
        <v>65</v>
      </c>
      <c r="DJ164" s="66" t="s">
        <v>7351</v>
      </c>
      <c r="DK164" s="66" t="s">
        <v>1631</v>
      </c>
      <c r="DL164" s="68" t="str">
        <f t="shared" si="191"/>
        <v>2025EM1100161-MDSDF406</v>
      </c>
      <c r="DM164" s="66" t="str">
        <f t="shared" si="192"/>
        <v>1 missed</v>
      </c>
      <c r="DN164" s="66" t="str">
        <f t="shared" si="193"/>
        <v>2 missed</v>
      </c>
      <c r="DO164" s="62">
        <f t="shared" si="194"/>
        <v>2</v>
      </c>
      <c r="DP164" s="62">
        <f t="shared" si="195"/>
        <v>0</v>
      </c>
      <c r="DQ164" s="67">
        <f t="shared" si="196"/>
        <v>0.66666666666666663</v>
      </c>
      <c r="DR164" s="67">
        <f t="shared" si="197"/>
        <v>0</v>
      </c>
      <c r="DS164" s="66" t="str">
        <f t="shared" si="198"/>
        <v>3 missed</v>
      </c>
      <c r="DT164" s="62">
        <f t="shared" si="199"/>
        <v>2</v>
      </c>
      <c r="DU164" s="68">
        <f t="shared" si="200"/>
        <v>0.4</v>
      </c>
      <c r="DV164" s="68" t="str">
        <f t="shared" si="201"/>
        <v>Q-2 A-0 || Q Total-3, A Total-2</v>
      </c>
      <c r="DW164" s="62" t="str" cm="1">
        <f t="array" ref="DW164">IFERROR(INDEX('Attendance-Slot-1'!$Q$2:$Q$1112,MATCH(1,('Attendance-Slot-1'!$A$2:$A$1112=$C164)*('Attendance-Slot-1'!$G$2:$G$1112=DW$2),0)),"No Data")</f>
        <v>P-S1_Onsite</v>
      </c>
      <c r="DX164" s="62" t="str" cm="1">
        <f t="array" ref="DX164">IFERROR(INDEX('Attendance-Slot-2'!$Q$2:$Q$2595,MATCH(1,('Attendance-Slot-2'!$A$2:$A$2595=$C164)*('Attendance-Slot-2'!$G$2:$G$2595=DW$2),0)),"No Data")</f>
        <v>No Data</v>
      </c>
      <c r="DY164" s="137">
        <f>VLOOKUP($DL164,'Written Exam Marks'!$H:$Q,10,FALSE)</f>
        <v>16</v>
      </c>
      <c r="DZ164" s="137">
        <f>VLOOKUP($DL164,'Written Exam Marks'!$H:$Q,9,FALSE)</f>
        <v>35</v>
      </c>
      <c r="EA164" s="62" t="str">
        <f t="shared" si="202"/>
        <v>Present</v>
      </c>
      <c r="EB164" s="62" t="str">
        <f t="shared" si="203"/>
        <v>P-S1_Onsite</v>
      </c>
      <c r="EC164" s="114" t="str">
        <f t="shared" si="140"/>
        <v>P-3, 
A-0, 
No Data-2</v>
      </c>
      <c r="ED164" s="114" t="str">
        <f t="shared" si="141"/>
        <v>P-2, 
A-0, 
No Data-3</v>
      </c>
      <c r="EE164" s="114" t="str">
        <f t="shared" si="204"/>
        <v>P-S2_Onsite</v>
      </c>
      <c r="EF164" s="114" t="str">
        <f t="shared" si="205"/>
        <v>P-S2_Onsite</v>
      </c>
      <c r="EG164" s="114" t="str">
        <f t="shared" si="206"/>
        <v>P-S1_Onsite</v>
      </c>
      <c r="EH164" s="114" t="str">
        <f t="shared" si="207"/>
        <v>P-S1_Onsite</v>
      </c>
      <c r="EI164" s="114" t="str">
        <f t="shared" si="208"/>
        <v>P-S1_Onsite</v>
      </c>
      <c r="EJ164" s="114" t="str">
        <f t="shared" si="209"/>
        <v>P-5, A-0, No Data-0</v>
      </c>
      <c r="EK164" s="114" t="s">
        <v>10453</v>
      </c>
      <c r="EL164" s="114">
        <v>28</v>
      </c>
      <c r="EM164" s="114">
        <v>10</v>
      </c>
      <c r="EN164" s="114">
        <v>54</v>
      </c>
      <c r="EO164" s="114">
        <v>92</v>
      </c>
      <c r="EP164" s="114" t="s">
        <v>7217</v>
      </c>
      <c r="EQ164" s="114" t="s">
        <v>1054</v>
      </c>
      <c r="ER164" s="114" t="s">
        <v>2229</v>
      </c>
      <c r="ES164" s="114"/>
      <c r="ET164" s="30" t="s">
        <v>2229</v>
      </c>
    </row>
    <row r="165" spans="1:150" x14ac:dyDescent="0.25">
      <c r="A165" s="114">
        <v>162</v>
      </c>
      <c r="B165" s="114" t="s">
        <v>7224</v>
      </c>
      <c r="C165" s="80" t="s">
        <v>2236</v>
      </c>
      <c r="D165" s="30" t="s">
        <v>2237</v>
      </c>
      <c r="E165" s="30" t="s">
        <v>2238</v>
      </c>
      <c r="F165" s="33" t="s">
        <v>7201</v>
      </c>
      <c r="G165" s="30" t="s">
        <v>2239</v>
      </c>
      <c r="H165" s="143">
        <v>15</v>
      </c>
      <c r="I165" s="143">
        <v>15</v>
      </c>
      <c r="J165" s="143">
        <v>20</v>
      </c>
      <c r="K165" s="143">
        <v>15</v>
      </c>
      <c r="L165" s="143">
        <v>65</v>
      </c>
      <c r="M165" s="143">
        <v>65</v>
      </c>
      <c r="N165" s="40" t="s">
        <v>7314</v>
      </c>
      <c r="O165" s="40" t="s">
        <v>1593</v>
      </c>
      <c r="P165" s="13" t="str">
        <f t="shared" si="142"/>
        <v>2025EM1100162-MDSDF401</v>
      </c>
      <c r="Q165" s="40" t="str">
        <f t="shared" si="143"/>
        <v>0 missed</v>
      </c>
      <c r="R165" s="40" t="str">
        <f t="shared" si="144"/>
        <v>0 missed</v>
      </c>
      <c r="S165" s="40">
        <f t="shared" si="145"/>
        <v>3</v>
      </c>
      <c r="T165" s="40">
        <f t="shared" si="146"/>
        <v>1</v>
      </c>
      <c r="U165" s="41">
        <f t="shared" si="147"/>
        <v>1</v>
      </c>
      <c r="V165" s="41">
        <f t="shared" si="148"/>
        <v>1</v>
      </c>
      <c r="W165" s="40" t="str">
        <f t="shared" si="149"/>
        <v>0 missed</v>
      </c>
      <c r="X165" s="113">
        <f t="shared" si="150"/>
        <v>4</v>
      </c>
      <c r="Y165" s="13">
        <f t="shared" si="151"/>
        <v>1</v>
      </c>
      <c r="Z165" s="13" t="str">
        <f t="shared" si="152"/>
        <v>Q-3 A-1 || Q Total-3, A Total-1</v>
      </c>
      <c r="AA165" s="113" t="str" cm="1">
        <f t="array" ref="AA165">IFERROR(INDEX('Attendance-Slot-1'!$Q$2:$Q$1112,MATCH(1,('Attendance-Slot-1'!$A$2:$A$1112=$C165)*('Attendance-Slot-1'!$G$2:$G$1112=AA$2),0)),"No Data")</f>
        <v>No Data</v>
      </c>
      <c r="AB165" s="113" t="str" cm="1">
        <f t="array" ref="AB165">IFERROR(INDEX('Attendance-Slot-2'!$Q$2:$Q$2595,MATCH(1,('Attendance-Slot-2'!$A$2:$A$2595=$C165)*('Attendance-Slot-2'!$G$2:$G$2595=AA$2),0)),"No Data")</f>
        <v>P-S2_Onsite</v>
      </c>
      <c r="AC165" s="133">
        <f>VLOOKUP($P165,'Written Exam Marks'!$H:$Q,10,FALSE)</f>
        <v>30</v>
      </c>
      <c r="AD165" s="133">
        <f>VLOOKUP($P165,'Written Exam Marks'!$H:$Q,9,FALSE)</f>
        <v>35</v>
      </c>
      <c r="AE165" s="113" t="str">
        <f t="shared" si="153"/>
        <v>Present</v>
      </c>
      <c r="AF165" s="113" t="str">
        <f t="shared" si="154"/>
        <v>P-S2_Onsite</v>
      </c>
      <c r="AG165" s="146">
        <v>10</v>
      </c>
      <c r="AH165" s="146">
        <v>10</v>
      </c>
      <c r="AI165" s="146">
        <v>10</v>
      </c>
      <c r="AJ165" s="146">
        <v>10</v>
      </c>
      <c r="AK165" s="146">
        <v>10</v>
      </c>
      <c r="AL165" s="146">
        <v>10</v>
      </c>
      <c r="AM165" s="146">
        <v>60</v>
      </c>
      <c r="AN165" s="146">
        <v>60</v>
      </c>
      <c r="AO165" s="43" t="s">
        <v>7336</v>
      </c>
      <c r="AP165" s="43" t="s">
        <v>1598</v>
      </c>
      <c r="AQ165" s="50" t="str">
        <f t="shared" si="155"/>
        <v>2025EM1100162-MDSDF402</v>
      </c>
      <c r="AR165" s="43" t="str">
        <f t="shared" si="156"/>
        <v>0 missed</v>
      </c>
      <c r="AS165" s="47" t="s">
        <v>7342</v>
      </c>
      <c r="AT165" s="43">
        <f t="shared" si="157"/>
        <v>6</v>
      </c>
      <c r="AU165" s="48" t="s">
        <v>7342</v>
      </c>
      <c r="AV165" s="49">
        <f t="shared" si="158"/>
        <v>1</v>
      </c>
      <c r="AW165" s="48" t="s">
        <v>7342</v>
      </c>
      <c r="AX165" s="43" t="str">
        <f t="shared" si="159"/>
        <v>0 missed</v>
      </c>
      <c r="AY165" s="42">
        <f t="shared" si="160"/>
        <v>6</v>
      </c>
      <c r="AZ165" s="50">
        <f t="shared" si="161"/>
        <v>1</v>
      </c>
      <c r="BA165" s="50" t="str">
        <f t="shared" si="162"/>
        <v>Q-6 A-- || Q Total-6, A Total-0</v>
      </c>
      <c r="BB165" s="42" t="str" cm="1">
        <f t="array" ref="BB165">IFERROR(INDEX('Attendance-Slot-1'!$Q$2:$Q$1112,MATCH(1,('Attendance-Slot-1'!$A$2:$A$1112=$C165)*('Attendance-Slot-1'!$G$2:$G$1112=BB$2),0)),"No Data")</f>
        <v>P-S1_Onsite</v>
      </c>
      <c r="BC165" s="42" t="str" cm="1">
        <f t="array" ref="BC165">IFERROR(INDEX('Attendance-Slot-2'!$Q$2:$Q$2595,MATCH(1,('Attendance-Slot-2'!$A$2:$A$2595=$C165)*('Attendance-Slot-2'!$G$2:$G$2595=BB$2),0)),"No Data")</f>
        <v>No Data</v>
      </c>
      <c r="BD165" s="134">
        <f>VLOOKUP($AQ165,'Written Exam Marks'!$H:$Q,10,FALSE)</f>
        <v>33</v>
      </c>
      <c r="BE165" s="134">
        <f>VLOOKUP($AQ165,'Written Exam Marks'!$H:$Q,9,FALSE)</f>
        <v>40</v>
      </c>
      <c r="BF165" s="42" t="str">
        <f t="shared" si="163"/>
        <v>Present</v>
      </c>
      <c r="BG165" s="42" t="str">
        <f t="shared" si="164"/>
        <v>P-S1_Onsite</v>
      </c>
      <c r="BH165" s="147">
        <v>20</v>
      </c>
      <c r="BI165" s="147">
        <v>33</v>
      </c>
      <c r="BJ165" s="147">
        <v>53</v>
      </c>
      <c r="BK165" s="147">
        <v>60</v>
      </c>
      <c r="BL165" s="52" t="s">
        <v>3697</v>
      </c>
      <c r="BM165" s="52" t="s">
        <v>1606</v>
      </c>
      <c r="BN165" s="57" t="str">
        <f t="shared" si="165"/>
        <v>2025EM1100162-MDSDF403</v>
      </c>
      <c r="BO165" s="52" t="str">
        <f t="shared" si="166"/>
        <v>0 missed</v>
      </c>
      <c r="BP165" s="52" t="str">
        <f t="shared" si="167"/>
        <v>0 missed</v>
      </c>
      <c r="BQ165" s="52">
        <f t="shared" si="168"/>
        <v>1</v>
      </c>
      <c r="BR165" s="52">
        <f t="shared" si="169"/>
        <v>1</v>
      </c>
      <c r="BS165" s="56">
        <f t="shared" si="170"/>
        <v>1</v>
      </c>
      <c r="BT165" s="56">
        <f t="shared" si="171"/>
        <v>1</v>
      </c>
      <c r="BU165" s="52" t="str">
        <f t="shared" si="172"/>
        <v>0 missed</v>
      </c>
      <c r="BV165" s="51">
        <f t="shared" si="173"/>
        <v>2</v>
      </c>
      <c r="BW165" s="57">
        <f t="shared" si="174"/>
        <v>1</v>
      </c>
      <c r="BX165" s="57" t="str">
        <f t="shared" si="175"/>
        <v>Q-1 A-1 || Q Total-1, A Total-1</v>
      </c>
      <c r="BY165" s="51" t="str" cm="1">
        <f t="array" ref="BY165">IFERROR(INDEX('Attendance-Slot-1'!$Q$2:$Q$1112,MATCH(1,('Attendance-Slot-1'!$A$2:$A$1112=$C165)*('Attendance-Slot-1'!$G$2:$G$1112=BY$2),0)),"No Data")</f>
        <v>P-S1_Onsite</v>
      </c>
      <c r="BZ165" s="51" t="str" cm="1">
        <f t="array" ref="BZ165">IFERROR(INDEX('Attendance-Slot-2'!$Q$2:$Q$2595,MATCH(1,('Attendance-Slot-2'!$A$2:$A$2595=$C165)*('Attendance-Slot-2'!$G$2:$G$2595=BY$2),0)),"No Data")</f>
        <v>No Data</v>
      </c>
      <c r="CA165" s="135">
        <f>VLOOKUP($BN165,'Written Exam Marks'!$H:$Q,10,FALSE)</f>
        <v>31.5</v>
      </c>
      <c r="CB165" s="135">
        <f>VLOOKUP($BN165,'Written Exam Marks'!$H:$Q,9,FALSE)</f>
        <v>40</v>
      </c>
      <c r="CC165" s="51" t="str">
        <f t="shared" si="176"/>
        <v>Present</v>
      </c>
      <c r="CD165" s="51" t="str">
        <f t="shared" si="177"/>
        <v>P-S1_Onsite</v>
      </c>
      <c r="CE165" s="29">
        <v>20</v>
      </c>
      <c r="CF165" s="29">
        <v>20</v>
      </c>
      <c r="CG165" s="29">
        <v>20</v>
      </c>
      <c r="CH165" s="29">
        <v>60</v>
      </c>
      <c r="CI165" s="29">
        <v>60</v>
      </c>
      <c r="CJ165" s="61" t="s">
        <v>7343</v>
      </c>
      <c r="CK165" s="61" t="s">
        <v>1613</v>
      </c>
      <c r="CL165" s="10" t="str">
        <f t="shared" si="178"/>
        <v>2025EM1100162-MDSDF404</v>
      </c>
      <c r="CM165" s="61" t="str">
        <f t="shared" si="179"/>
        <v>0 missed</v>
      </c>
      <c r="CN165" s="61" t="str">
        <f t="shared" si="180"/>
        <v>0 missed</v>
      </c>
      <c r="CO165" s="111">
        <f t="shared" si="181"/>
        <v>2</v>
      </c>
      <c r="CP165" s="111">
        <f t="shared" si="182"/>
        <v>1</v>
      </c>
      <c r="CQ165" s="9">
        <f t="shared" si="183"/>
        <v>1</v>
      </c>
      <c r="CR165" s="9">
        <f t="shared" si="184"/>
        <v>1</v>
      </c>
      <c r="CS165" s="61" t="str">
        <f t="shared" si="185"/>
        <v>0 missed</v>
      </c>
      <c r="CT165" s="111">
        <f t="shared" si="186"/>
        <v>3</v>
      </c>
      <c r="CU165" s="10">
        <f t="shared" si="187"/>
        <v>1</v>
      </c>
      <c r="CV165" s="10" t="str">
        <f t="shared" si="188"/>
        <v>Q-2 A-1 || Q Total-2, A Total-1</v>
      </c>
      <c r="CW165" s="111" t="str" cm="1">
        <f t="array" ref="CW165">IFERROR(INDEX('Attendance-Slot-1'!$Q$2:$Q$1112,MATCH(1,('Attendance-Slot-1'!$A$2:$A$1112=$C165)*('Attendance-Slot-1'!$G$2:$G$1112=CW$2),0)),"No Data")</f>
        <v>P-S1_Onsite</v>
      </c>
      <c r="CX165" s="111" t="str" cm="1">
        <f t="array" ref="CX165">IFERROR(INDEX('Attendance-Slot-2'!$Q$2:$Q$2595,MATCH(1,('Attendance-Slot-2'!$A$2:$A$2595=$C165)*('Attendance-Slot-2'!$G$2:$G$2595=CW$2),0)),"No Data")</f>
        <v>No Data</v>
      </c>
      <c r="CY165" s="136">
        <f>VLOOKUP($CL165,'Written Exam Marks'!$H:$Q,10,FALSE)</f>
        <v>35</v>
      </c>
      <c r="CZ165" s="136">
        <f>VLOOKUP($CL165,'Written Exam Marks'!$H:$Q,9,FALSE)</f>
        <v>40</v>
      </c>
      <c r="DA165" s="111" t="str">
        <f t="shared" si="189"/>
        <v>Present</v>
      </c>
      <c r="DB165" s="111" t="str">
        <f t="shared" si="190"/>
        <v>P-S1_Onsite</v>
      </c>
      <c r="DC165" s="148">
        <v>5</v>
      </c>
      <c r="DD165" s="148">
        <v>6.75</v>
      </c>
      <c r="DE165" s="148">
        <v>9</v>
      </c>
      <c r="DF165" s="148">
        <v>16</v>
      </c>
      <c r="DG165" s="148">
        <v>18</v>
      </c>
      <c r="DH165" s="148">
        <v>54.75</v>
      </c>
      <c r="DI165" s="148">
        <v>65</v>
      </c>
      <c r="DJ165" s="66" t="s">
        <v>7351</v>
      </c>
      <c r="DK165" s="66" t="s">
        <v>1631</v>
      </c>
      <c r="DL165" s="68" t="str">
        <f t="shared" si="191"/>
        <v>2025EM1100162-MDSDF406</v>
      </c>
      <c r="DM165" s="66" t="str">
        <f t="shared" si="192"/>
        <v>0 missed</v>
      </c>
      <c r="DN165" s="66" t="str">
        <f t="shared" si="193"/>
        <v>0 missed</v>
      </c>
      <c r="DO165" s="62">
        <f t="shared" si="194"/>
        <v>3</v>
      </c>
      <c r="DP165" s="62">
        <f t="shared" si="195"/>
        <v>2</v>
      </c>
      <c r="DQ165" s="67">
        <f t="shared" si="196"/>
        <v>1</v>
      </c>
      <c r="DR165" s="67">
        <f t="shared" si="197"/>
        <v>1</v>
      </c>
      <c r="DS165" s="66" t="str">
        <f t="shared" si="198"/>
        <v>0 missed</v>
      </c>
      <c r="DT165" s="62">
        <f t="shared" si="199"/>
        <v>5</v>
      </c>
      <c r="DU165" s="68">
        <f t="shared" si="200"/>
        <v>1</v>
      </c>
      <c r="DV165" s="68" t="str">
        <f t="shared" si="201"/>
        <v>Q-3 A-2 || Q Total-3, A Total-2</v>
      </c>
      <c r="DW165" s="62" t="str" cm="1">
        <f t="array" ref="DW165">IFERROR(INDEX('Attendance-Slot-1'!$Q$2:$Q$1112,MATCH(1,('Attendance-Slot-1'!$A$2:$A$1112=$C165)*('Attendance-Slot-1'!$G$2:$G$1112=DW$2),0)),"No Data")</f>
        <v>No Data</v>
      </c>
      <c r="DX165" s="62" t="str" cm="1">
        <f t="array" ref="DX165">IFERROR(INDEX('Attendance-Slot-2'!$Q$2:$Q$2595,MATCH(1,('Attendance-Slot-2'!$A$2:$A$2595=$C165)*('Attendance-Slot-2'!$G$2:$G$2595=DW$2),0)),"No Data")</f>
        <v>P-S2_Onsite</v>
      </c>
      <c r="DY165" s="137">
        <f>VLOOKUP($DL165,'Written Exam Marks'!$H:$Q,10,FALSE)</f>
        <v>26.5</v>
      </c>
      <c r="DZ165" s="137">
        <f>VLOOKUP($DL165,'Written Exam Marks'!$H:$Q,9,FALSE)</f>
        <v>35</v>
      </c>
      <c r="EA165" s="62" t="str">
        <f t="shared" si="202"/>
        <v>Present</v>
      </c>
      <c r="EB165" s="62" t="str">
        <f t="shared" si="203"/>
        <v>P-S2_Onsite</v>
      </c>
      <c r="EC165" s="114" t="str">
        <f t="shared" si="140"/>
        <v>P-3, 
A-0, 
No Data-2</v>
      </c>
      <c r="ED165" s="114" t="str">
        <f t="shared" si="141"/>
        <v>P-2, 
A-0, 
No Data-3</v>
      </c>
      <c r="EE165" s="114" t="str">
        <f t="shared" si="204"/>
        <v>P-S2_Onsite</v>
      </c>
      <c r="EF165" s="114" t="str">
        <f t="shared" si="205"/>
        <v>P-S1_Onsite</v>
      </c>
      <c r="EG165" s="114" t="str">
        <f t="shared" si="206"/>
        <v>P-S1_Onsite</v>
      </c>
      <c r="EH165" s="114" t="str">
        <f t="shared" si="207"/>
        <v>P-S1_Onsite</v>
      </c>
      <c r="EI165" s="114" t="str">
        <f t="shared" si="208"/>
        <v>P-S2_Onsite</v>
      </c>
      <c r="EJ165" s="114" t="str">
        <f t="shared" si="209"/>
        <v>P-5, A-0, No Data-0</v>
      </c>
      <c r="EK165" s="114" t="s">
        <v>10453</v>
      </c>
      <c r="EL165" s="114">
        <v>27.5</v>
      </c>
      <c r="EM165" s="114">
        <v>10</v>
      </c>
      <c r="EN165" s="114">
        <v>46</v>
      </c>
      <c r="EO165" s="114">
        <v>83.5</v>
      </c>
      <c r="EP165" s="114" t="s">
        <v>7217</v>
      </c>
      <c r="EQ165" s="114" t="s">
        <v>1054</v>
      </c>
      <c r="ER165" s="114" t="s">
        <v>2236</v>
      </c>
      <c r="ES165" s="114"/>
      <c r="ET165" s="30" t="s">
        <v>2236</v>
      </c>
    </row>
    <row r="166" spans="1:150" x14ac:dyDescent="0.25">
      <c r="A166" s="114">
        <v>163</v>
      </c>
      <c r="B166" s="114" t="s">
        <v>7224</v>
      </c>
      <c r="C166" s="80" t="s">
        <v>3946</v>
      </c>
      <c r="D166" s="30" t="s">
        <v>3947</v>
      </c>
      <c r="E166" s="30" t="s">
        <v>3948</v>
      </c>
      <c r="F166" s="33" t="s">
        <v>7202</v>
      </c>
      <c r="G166" s="30" t="s">
        <v>3949</v>
      </c>
      <c r="H166" s="143">
        <v>15</v>
      </c>
      <c r="I166" s="143">
        <v>15</v>
      </c>
      <c r="J166" s="143">
        <v>17</v>
      </c>
      <c r="K166" s="143">
        <v>15</v>
      </c>
      <c r="L166" s="143">
        <v>62</v>
      </c>
      <c r="M166" s="143">
        <v>65</v>
      </c>
      <c r="N166" s="40" t="s">
        <v>7314</v>
      </c>
      <c r="O166" s="40" t="s">
        <v>1593</v>
      </c>
      <c r="P166" s="13" t="str">
        <f t="shared" si="142"/>
        <v>2025EM1100163-MDSDF401</v>
      </c>
      <c r="Q166" s="40" t="str">
        <f t="shared" si="143"/>
        <v>0 missed</v>
      </c>
      <c r="R166" s="40" t="str">
        <f t="shared" si="144"/>
        <v>0 missed</v>
      </c>
      <c r="S166" s="40">
        <f t="shared" si="145"/>
        <v>3</v>
      </c>
      <c r="T166" s="40">
        <f t="shared" si="146"/>
        <v>1</v>
      </c>
      <c r="U166" s="41">
        <f t="shared" si="147"/>
        <v>1</v>
      </c>
      <c r="V166" s="41">
        <f t="shared" si="148"/>
        <v>1</v>
      </c>
      <c r="W166" s="40" t="str">
        <f t="shared" si="149"/>
        <v>0 missed</v>
      </c>
      <c r="X166" s="113">
        <f t="shared" si="150"/>
        <v>4</v>
      </c>
      <c r="Y166" s="13">
        <f t="shared" si="151"/>
        <v>1</v>
      </c>
      <c r="Z166" s="13" t="str">
        <f t="shared" si="152"/>
        <v>Q-3 A-1 || Q Total-3, A Total-1</v>
      </c>
      <c r="AA166" s="113" t="str" cm="1">
        <f t="array" ref="AA166">IFERROR(INDEX('Attendance-Slot-1'!$Q$2:$Q$1112,MATCH(1,('Attendance-Slot-1'!$A$2:$A$1112=$C166)*('Attendance-Slot-1'!$G$2:$G$1112=AA$2),0)),"No Data")</f>
        <v>No Data</v>
      </c>
      <c r="AB166" s="113" t="str" cm="1">
        <f t="array" ref="AB166">IFERROR(INDEX('Attendance-Slot-2'!$Q$2:$Q$2595,MATCH(1,('Attendance-Slot-2'!$A$2:$A$2595=$C166)*('Attendance-Slot-2'!$G$2:$G$2595=AA$2),0)),"No Data")</f>
        <v>P-S2_Onsite_Special</v>
      </c>
      <c r="AC166" s="133">
        <f>VLOOKUP($P166,'Written Exam Marks'!$H:$Q,10,FALSE)</f>
        <v>8.5</v>
      </c>
      <c r="AD166" s="133">
        <f>VLOOKUP($P166,'Written Exam Marks'!$H:$Q,9,FALSE)</f>
        <v>35</v>
      </c>
      <c r="AE166" s="113" t="str">
        <f t="shared" si="153"/>
        <v>Present</v>
      </c>
      <c r="AF166" s="113" t="str">
        <f t="shared" si="154"/>
        <v>P-S2_Onsite_Special</v>
      </c>
      <c r="AG166" s="146">
        <v>10</v>
      </c>
      <c r="AH166" s="146">
        <v>9.5</v>
      </c>
      <c r="AI166" s="146">
        <v>10</v>
      </c>
      <c r="AJ166" s="146">
        <v>10</v>
      </c>
      <c r="AK166" s="146">
        <v>10</v>
      </c>
      <c r="AL166" s="146">
        <v>10</v>
      </c>
      <c r="AM166" s="146">
        <v>59.5</v>
      </c>
      <c r="AN166" s="146">
        <v>60</v>
      </c>
      <c r="AO166" s="43" t="s">
        <v>7336</v>
      </c>
      <c r="AP166" s="43" t="s">
        <v>1598</v>
      </c>
      <c r="AQ166" s="50" t="str">
        <f t="shared" si="155"/>
        <v>2025EM1100163-MDSDF402</v>
      </c>
      <c r="AR166" s="43" t="str">
        <f t="shared" si="156"/>
        <v>0 missed</v>
      </c>
      <c r="AS166" s="47" t="s">
        <v>7342</v>
      </c>
      <c r="AT166" s="43">
        <f t="shared" si="157"/>
        <v>6</v>
      </c>
      <c r="AU166" s="48" t="s">
        <v>7342</v>
      </c>
      <c r="AV166" s="49">
        <f t="shared" si="158"/>
        <v>1</v>
      </c>
      <c r="AW166" s="48" t="s">
        <v>7342</v>
      </c>
      <c r="AX166" s="43" t="str">
        <f t="shared" si="159"/>
        <v>0 missed</v>
      </c>
      <c r="AY166" s="42">
        <f t="shared" si="160"/>
        <v>6</v>
      </c>
      <c r="AZ166" s="50">
        <f t="shared" si="161"/>
        <v>1</v>
      </c>
      <c r="BA166" s="50" t="str">
        <f t="shared" si="162"/>
        <v>Q-6 A-- || Q Total-6, A Total-0</v>
      </c>
      <c r="BB166" s="42" t="str" cm="1">
        <f t="array" ref="BB166">IFERROR(INDEX('Attendance-Slot-1'!$Q$2:$Q$1112,MATCH(1,('Attendance-Slot-1'!$A$2:$A$1112=$C166)*('Attendance-Slot-1'!$G$2:$G$1112=BB$2),0)),"No Data")</f>
        <v>No Data</v>
      </c>
      <c r="BC166" s="42" t="str" cm="1">
        <f t="array" ref="BC166">IFERROR(INDEX('Attendance-Slot-2'!$Q$2:$Q$2595,MATCH(1,('Attendance-Slot-2'!$A$2:$A$2595=$C166)*('Attendance-Slot-2'!$G$2:$G$2595=BB$2),0)),"No Data")</f>
        <v>P-S2_Onsite_Special</v>
      </c>
      <c r="BD166" s="134">
        <f>VLOOKUP($AQ166,'Written Exam Marks'!$H:$Q,10,FALSE)</f>
        <v>24</v>
      </c>
      <c r="BE166" s="134">
        <f>VLOOKUP($AQ166,'Written Exam Marks'!$H:$Q,9,FALSE)</f>
        <v>40</v>
      </c>
      <c r="BF166" s="42" t="str">
        <f t="shared" si="163"/>
        <v>Present</v>
      </c>
      <c r="BG166" s="42" t="str">
        <f t="shared" si="164"/>
        <v>P-S2_Onsite_Special</v>
      </c>
      <c r="BH166" s="147">
        <v>19</v>
      </c>
      <c r="BI166" s="147">
        <v>30</v>
      </c>
      <c r="BJ166" s="147">
        <v>49</v>
      </c>
      <c r="BK166" s="147">
        <v>60</v>
      </c>
      <c r="BL166" s="52" t="s">
        <v>3697</v>
      </c>
      <c r="BM166" s="52" t="s">
        <v>1606</v>
      </c>
      <c r="BN166" s="57" t="str">
        <f t="shared" si="165"/>
        <v>2025EM1100163-MDSDF403</v>
      </c>
      <c r="BO166" s="52" t="str">
        <f t="shared" si="166"/>
        <v>0 missed</v>
      </c>
      <c r="BP166" s="52" t="str">
        <f t="shared" si="167"/>
        <v>0 missed</v>
      </c>
      <c r="BQ166" s="52">
        <f t="shared" si="168"/>
        <v>1</v>
      </c>
      <c r="BR166" s="52">
        <f t="shared" si="169"/>
        <v>1</v>
      </c>
      <c r="BS166" s="56">
        <f t="shared" si="170"/>
        <v>1</v>
      </c>
      <c r="BT166" s="56">
        <f t="shared" si="171"/>
        <v>1</v>
      </c>
      <c r="BU166" s="52" t="str">
        <f t="shared" si="172"/>
        <v>0 missed</v>
      </c>
      <c r="BV166" s="51">
        <f t="shared" si="173"/>
        <v>2</v>
      </c>
      <c r="BW166" s="57">
        <f t="shared" si="174"/>
        <v>1</v>
      </c>
      <c r="BX166" s="57" t="str">
        <f t="shared" si="175"/>
        <v>Q-1 A-1 || Q Total-1, A Total-1</v>
      </c>
      <c r="BY166" s="51" t="str" cm="1">
        <f t="array" ref="BY166">IFERROR(INDEX('Attendance-Slot-1'!$Q$2:$Q$1112,MATCH(1,('Attendance-Slot-1'!$A$2:$A$1112=$C166)*('Attendance-Slot-1'!$G$2:$G$1112=BY$2),0)),"No Data")</f>
        <v>No Data</v>
      </c>
      <c r="BZ166" s="51" t="str" cm="1">
        <f t="array" ref="BZ166">IFERROR(INDEX('Attendance-Slot-2'!$Q$2:$Q$2595,MATCH(1,('Attendance-Slot-2'!$A$2:$A$2595=$C166)*('Attendance-Slot-2'!$G$2:$G$2595=BY$2),0)),"No Data")</f>
        <v>P-S2_Onsite_Special</v>
      </c>
      <c r="CA166" s="135">
        <f>VLOOKUP($BN166,'Written Exam Marks'!$H:$Q,10,FALSE)</f>
        <v>14</v>
      </c>
      <c r="CB166" s="135">
        <f>VLOOKUP($BN166,'Written Exam Marks'!$H:$Q,9,FALSE)</f>
        <v>40</v>
      </c>
      <c r="CC166" s="51" t="str">
        <f t="shared" si="176"/>
        <v>Present</v>
      </c>
      <c r="CD166" s="51" t="str">
        <f t="shared" si="177"/>
        <v>P-S2_Onsite_Special</v>
      </c>
      <c r="CE166" s="29">
        <v>20</v>
      </c>
      <c r="CF166" s="29">
        <v>20</v>
      </c>
      <c r="CG166" s="29">
        <v>18</v>
      </c>
      <c r="CH166" s="29">
        <v>58</v>
      </c>
      <c r="CI166" s="29">
        <v>60</v>
      </c>
      <c r="CJ166" s="61" t="s">
        <v>7343</v>
      </c>
      <c r="CK166" s="61" t="s">
        <v>1613</v>
      </c>
      <c r="CL166" s="10" t="str">
        <f t="shared" si="178"/>
        <v>2025EM1100163-MDSDF404</v>
      </c>
      <c r="CM166" s="61" t="str">
        <f t="shared" si="179"/>
        <v>0 missed</v>
      </c>
      <c r="CN166" s="61" t="str">
        <f t="shared" si="180"/>
        <v>0 missed</v>
      </c>
      <c r="CO166" s="111">
        <f t="shared" si="181"/>
        <v>2</v>
      </c>
      <c r="CP166" s="111">
        <f t="shared" si="182"/>
        <v>1</v>
      </c>
      <c r="CQ166" s="9">
        <f t="shared" si="183"/>
        <v>1</v>
      </c>
      <c r="CR166" s="9">
        <f t="shared" si="184"/>
        <v>1</v>
      </c>
      <c r="CS166" s="61" t="str">
        <f t="shared" si="185"/>
        <v>0 missed</v>
      </c>
      <c r="CT166" s="111">
        <f t="shared" si="186"/>
        <v>3</v>
      </c>
      <c r="CU166" s="10">
        <f t="shared" si="187"/>
        <v>1</v>
      </c>
      <c r="CV166" s="10" t="str">
        <f t="shared" si="188"/>
        <v>Q-2 A-1 || Q Total-2, A Total-1</v>
      </c>
      <c r="CW166" s="111" t="str" cm="1">
        <f t="array" ref="CW166">IFERROR(INDEX('Attendance-Slot-1'!$Q$2:$Q$1112,MATCH(1,('Attendance-Slot-1'!$A$2:$A$1112=$C166)*('Attendance-Slot-1'!$G$2:$G$1112=CW$2),0)),"No Data")</f>
        <v>No Data</v>
      </c>
      <c r="CX166" s="111" t="str" cm="1">
        <f t="array" ref="CX166">IFERROR(INDEX('Attendance-Slot-2'!$Q$2:$Q$2595,MATCH(1,('Attendance-Slot-2'!$A$2:$A$2595=$C166)*('Attendance-Slot-2'!$G$2:$G$2595=CW$2),0)),"No Data")</f>
        <v>P-S2_Onsite_Special</v>
      </c>
      <c r="CY166" s="136">
        <f>VLOOKUP($CL166,'Written Exam Marks'!$H:$Q,10,FALSE)</f>
        <v>16.5</v>
      </c>
      <c r="CZ166" s="136">
        <f>VLOOKUP($CL166,'Written Exam Marks'!$H:$Q,9,FALSE)</f>
        <v>40</v>
      </c>
      <c r="DA166" s="111" t="str">
        <f t="shared" si="189"/>
        <v>Present</v>
      </c>
      <c r="DB166" s="111" t="str">
        <f t="shared" si="190"/>
        <v>P-S2_Onsite_Special</v>
      </c>
      <c r="DC166" s="148">
        <v>5</v>
      </c>
      <c r="DD166" s="148">
        <v>6.5</v>
      </c>
      <c r="DE166" s="148">
        <v>9</v>
      </c>
      <c r="DF166" s="148">
        <v>15</v>
      </c>
      <c r="DG166" s="148">
        <v>18</v>
      </c>
      <c r="DH166" s="148">
        <v>53.5</v>
      </c>
      <c r="DI166" s="148">
        <v>65</v>
      </c>
      <c r="DJ166" s="66" t="s">
        <v>7351</v>
      </c>
      <c r="DK166" s="66" t="s">
        <v>1631</v>
      </c>
      <c r="DL166" s="68" t="str">
        <f t="shared" si="191"/>
        <v>2025EM1100163-MDSDF406</v>
      </c>
      <c r="DM166" s="66" t="str">
        <f t="shared" si="192"/>
        <v>0 missed</v>
      </c>
      <c r="DN166" s="66" t="str">
        <f t="shared" si="193"/>
        <v>0 missed</v>
      </c>
      <c r="DO166" s="62">
        <f t="shared" si="194"/>
        <v>3</v>
      </c>
      <c r="DP166" s="62">
        <f t="shared" si="195"/>
        <v>2</v>
      </c>
      <c r="DQ166" s="67">
        <f t="shared" si="196"/>
        <v>1</v>
      </c>
      <c r="DR166" s="67">
        <f t="shared" si="197"/>
        <v>1</v>
      </c>
      <c r="DS166" s="66" t="str">
        <f t="shared" si="198"/>
        <v>0 missed</v>
      </c>
      <c r="DT166" s="62">
        <f t="shared" si="199"/>
        <v>5</v>
      </c>
      <c r="DU166" s="68">
        <f t="shared" si="200"/>
        <v>1</v>
      </c>
      <c r="DV166" s="68" t="str">
        <f t="shared" si="201"/>
        <v>Q-3 A-2 || Q Total-3, A Total-2</v>
      </c>
      <c r="DW166" s="62" t="str" cm="1">
        <f t="array" ref="DW166">IFERROR(INDEX('Attendance-Slot-1'!$Q$2:$Q$1112,MATCH(1,('Attendance-Slot-1'!$A$2:$A$1112=$C166)*('Attendance-Slot-1'!$G$2:$G$1112=DW$2),0)),"No Data")</f>
        <v>No Data</v>
      </c>
      <c r="DX166" s="62" t="str" cm="1">
        <f t="array" ref="DX166">IFERROR(INDEX('Attendance-Slot-2'!$Q$2:$Q$2595,MATCH(1,('Attendance-Slot-2'!$A$2:$A$2595=$C166)*('Attendance-Slot-2'!$G$2:$G$2595=DW$2),0)),"No Data")</f>
        <v>P-S2_Onsite_Special</v>
      </c>
      <c r="DY166" s="137">
        <f>VLOOKUP($DL166,'Written Exam Marks'!$H:$Q,10,FALSE)</f>
        <v>3.5</v>
      </c>
      <c r="DZ166" s="137">
        <f>VLOOKUP($DL166,'Written Exam Marks'!$H:$Q,9,FALSE)</f>
        <v>35</v>
      </c>
      <c r="EA166" s="62" t="str">
        <f t="shared" si="202"/>
        <v>Present</v>
      </c>
      <c r="EB166" s="62" t="str">
        <f t="shared" si="203"/>
        <v>P-S2_Onsite_Special</v>
      </c>
      <c r="EC166" s="114" t="str">
        <f t="shared" si="140"/>
        <v>P-0, 
A-0, 
No Data-5</v>
      </c>
      <c r="ED166" s="114" t="str">
        <f t="shared" si="141"/>
        <v>P-5, 
A-0, 
No Data-0</v>
      </c>
      <c r="EE166" s="114" t="str">
        <f t="shared" si="204"/>
        <v>P-S2_Onsite_Special</v>
      </c>
      <c r="EF166" s="114" t="str">
        <f t="shared" si="205"/>
        <v>P-S2_Onsite_Special</v>
      </c>
      <c r="EG166" s="114" t="str">
        <f t="shared" si="206"/>
        <v>P-S2_Onsite_Special</v>
      </c>
      <c r="EH166" s="114" t="str">
        <f t="shared" si="207"/>
        <v>P-S2_Onsite_Special</v>
      </c>
      <c r="EI166" s="114" t="str">
        <f t="shared" si="208"/>
        <v>P-S2_Onsite_Special</v>
      </c>
      <c r="EJ166" s="114" t="str">
        <f t="shared" si="209"/>
        <v>P-5, A-0, No Data-0</v>
      </c>
      <c r="EK166" s="114" t="s">
        <v>10453</v>
      </c>
      <c r="EL166" s="114">
        <v>30</v>
      </c>
      <c r="EM166" s="114">
        <v>10</v>
      </c>
      <c r="EN166" s="114">
        <v>54</v>
      </c>
      <c r="EO166" s="114">
        <v>94</v>
      </c>
      <c r="EP166" s="114" t="s">
        <v>7217</v>
      </c>
      <c r="EQ166" s="114" t="s">
        <v>1054</v>
      </c>
      <c r="ER166" s="114" t="s">
        <v>3946</v>
      </c>
      <c r="ES166" s="114"/>
      <c r="ET166" s="30" t="s">
        <v>3946</v>
      </c>
    </row>
    <row r="167" spans="1:150" x14ac:dyDescent="0.25">
      <c r="A167" s="114">
        <v>164</v>
      </c>
      <c r="B167" s="114" t="s">
        <v>7224</v>
      </c>
      <c r="C167" s="80" t="s">
        <v>2243</v>
      </c>
      <c r="D167" s="30" t="s">
        <v>2244</v>
      </c>
      <c r="E167" s="30" t="s">
        <v>2245</v>
      </c>
      <c r="F167" s="33" t="s">
        <v>7201</v>
      </c>
      <c r="G167" s="30" t="s">
        <v>2246</v>
      </c>
      <c r="H167" s="143">
        <v>15</v>
      </c>
      <c r="I167" s="143">
        <v>15</v>
      </c>
      <c r="J167" s="143">
        <v>16</v>
      </c>
      <c r="K167" s="143">
        <v>12</v>
      </c>
      <c r="L167" s="143">
        <v>58</v>
      </c>
      <c r="M167" s="143">
        <v>65</v>
      </c>
      <c r="N167" s="40" t="s">
        <v>7314</v>
      </c>
      <c r="O167" s="40" t="s">
        <v>1593</v>
      </c>
      <c r="P167" s="13" t="str">
        <f t="shared" si="142"/>
        <v>2025EM1100164-MDSDF401</v>
      </c>
      <c r="Q167" s="40" t="str">
        <f t="shared" si="143"/>
        <v>0 missed</v>
      </c>
      <c r="R167" s="40" t="str">
        <f t="shared" si="144"/>
        <v>0 missed</v>
      </c>
      <c r="S167" s="40">
        <f t="shared" si="145"/>
        <v>3</v>
      </c>
      <c r="T167" s="40">
        <f t="shared" si="146"/>
        <v>1</v>
      </c>
      <c r="U167" s="41">
        <f t="shared" si="147"/>
        <v>1</v>
      </c>
      <c r="V167" s="41">
        <f t="shared" si="148"/>
        <v>1</v>
      </c>
      <c r="W167" s="40" t="str">
        <f t="shared" si="149"/>
        <v>0 missed</v>
      </c>
      <c r="X167" s="113">
        <f t="shared" si="150"/>
        <v>4</v>
      </c>
      <c r="Y167" s="13">
        <f t="shared" si="151"/>
        <v>1</v>
      </c>
      <c r="Z167" s="13" t="str">
        <f t="shared" si="152"/>
        <v>Q-3 A-1 || Q Total-3, A Total-1</v>
      </c>
      <c r="AA167" s="113" t="str" cm="1">
        <f t="array" ref="AA167">IFERROR(INDEX('Attendance-Slot-1'!$Q$2:$Q$1112,MATCH(1,('Attendance-Slot-1'!$A$2:$A$1112=$C167)*('Attendance-Slot-1'!$G$2:$G$1112=AA$2),0)),"No Data")</f>
        <v>No Data</v>
      </c>
      <c r="AB167" s="113" t="str" cm="1">
        <f t="array" ref="AB167">IFERROR(INDEX('Attendance-Slot-2'!$Q$2:$Q$2595,MATCH(1,('Attendance-Slot-2'!$A$2:$A$2595=$C167)*('Attendance-Slot-2'!$G$2:$G$2595=AA$2),0)),"No Data")</f>
        <v>P-S2_Onsite</v>
      </c>
      <c r="AC167" s="133" t="e">
        <f>VLOOKUP($P167,'Written Exam Marks'!$H:$Q,10,FALSE)</f>
        <v>#N/A</v>
      </c>
      <c r="AD167" s="133" t="e">
        <f>VLOOKUP($P167,'Written Exam Marks'!$H:$Q,9,FALSE)</f>
        <v>#N/A</v>
      </c>
      <c r="AE167" s="113" t="str">
        <f t="shared" si="153"/>
        <v>Present</v>
      </c>
      <c r="AF167" s="113" t="str">
        <f t="shared" si="154"/>
        <v>P-S2_Onsite</v>
      </c>
      <c r="AG167" s="146">
        <v>9</v>
      </c>
      <c r="AH167" s="146">
        <v>9.5</v>
      </c>
      <c r="AI167" s="146">
        <v>10</v>
      </c>
      <c r="AJ167" s="146">
        <v>10</v>
      </c>
      <c r="AK167" s="146">
        <v>10</v>
      </c>
      <c r="AL167" s="146" t="s">
        <v>5</v>
      </c>
      <c r="AM167" s="146">
        <v>48.5</v>
      </c>
      <c r="AN167" s="146">
        <v>60</v>
      </c>
      <c r="AO167" s="43" t="s">
        <v>7336</v>
      </c>
      <c r="AP167" s="43" t="s">
        <v>1598</v>
      </c>
      <c r="AQ167" s="50" t="str">
        <f t="shared" si="155"/>
        <v>2025EM1100164-MDSDF402</v>
      </c>
      <c r="AR167" s="43" t="str">
        <f t="shared" si="156"/>
        <v>1 missed</v>
      </c>
      <c r="AS167" s="47" t="s">
        <v>7342</v>
      </c>
      <c r="AT167" s="43">
        <f t="shared" si="157"/>
        <v>5</v>
      </c>
      <c r="AU167" s="48" t="s">
        <v>7342</v>
      </c>
      <c r="AV167" s="49">
        <f t="shared" si="158"/>
        <v>0.83333333333333337</v>
      </c>
      <c r="AW167" s="48" t="s">
        <v>7342</v>
      </c>
      <c r="AX167" s="43" t="str">
        <f t="shared" si="159"/>
        <v>1 missed</v>
      </c>
      <c r="AY167" s="42">
        <f t="shared" si="160"/>
        <v>5</v>
      </c>
      <c r="AZ167" s="50">
        <f t="shared" si="161"/>
        <v>0.83333333333333337</v>
      </c>
      <c r="BA167" s="50" t="str">
        <f t="shared" si="162"/>
        <v>Q-5 A-- || Q Total-6, A Total-0</v>
      </c>
      <c r="BB167" s="42" t="str" cm="1">
        <f t="array" ref="BB167">IFERROR(INDEX('Attendance-Slot-1'!$Q$2:$Q$1112,MATCH(1,('Attendance-Slot-1'!$A$2:$A$1112=$C167)*('Attendance-Slot-1'!$G$2:$G$1112=BB$2),0)),"No Data")</f>
        <v>No Data</v>
      </c>
      <c r="BC167" s="42" t="str" cm="1">
        <f t="array" ref="BC167">IFERROR(INDEX('Attendance-Slot-2'!$Q$2:$Q$2595,MATCH(1,('Attendance-Slot-2'!$A$2:$A$2595=$C167)*('Attendance-Slot-2'!$G$2:$G$2595=BB$2),0)),"No Data")</f>
        <v>P-S2_Onsite</v>
      </c>
      <c r="BD167" s="134" t="e">
        <f>VLOOKUP($AQ167,'Written Exam Marks'!$H:$Q,10,FALSE)</f>
        <v>#N/A</v>
      </c>
      <c r="BE167" s="134" t="e">
        <f>VLOOKUP($AQ167,'Written Exam Marks'!$H:$Q,9,FALSE)</f>
        <v>#N/A</v>
      </c>
      <c r="BF167" s="42" t="str">
        <f t="shared" si="163"/>
        <v>Present</v>
      </c>
      <c r="BG167" s="42" t="str">
        <f t="shared" si="164"/>
        <v>P-S2_Onsite</v>
      </c>
      <c r="BH167" s="147">
        <v>19</v>
      </c>
      <c r="BI167" s="147">
        <v>33</v>
      </c>
      <c r="BJ167" s="147">
        <v>52</v>
      </c>
      <c r="BK167" s="147">
        <v>60</v>
      </c>
      <c r="BL167" s="52" t="s">
        <v>3697</v>
      </c>
      <c r="BM167" s="52" t="s">
        <v>1606</v>
      </c>
      <c r="BN167" s="57" t="str">
        <f t="shared" si="165"/>
        <v>2025EM1100164-MDSDF403</v>
      </c>
      <c r="BO167" s="52" t="str">
        <f t="shared" si="166"/>
        <v>0 missed</v>
      </c>
      <c r="BP167" s="52" t="str">
        <f t="shared" si="167"/>
        <v>0 missed</v>
      </c>
      <c r="BQ167" s="52">
        <f t="shared" si="168"/>
        <v>1</v>
      </c>
      <c r="BR167" s="52">
        <f t="shared" si="169"/>
        <v>1</v>
      </c>
      <c r="BS167" s="56">
        <f t="shared" si="170"/>
        <v>1</v>
      </c>
      <c r="BT167" s="56">
        <f t="shared" si="171"/>
        <v>1</v>
      </c>
      <c r="BU167" s="52" t="str">
        <f t="shared" si="172"/>
        <v>0 missed</v>
      </c>
      <c r="BV167" s="51">
        <f t="shared" si="173"/>
        <v>2</v>
      </c>
      <c r="BW167" s="57">
        <f t="shared" si="174"/>
        <v>1</v>
      </c>
      <c r="BX167" s="57" t="str">
        <f t="shared" si="175"/>
        <v>Q-1 A-1 || Q Total-1, A Total-1</v>
      </c>
      <c r="BY167" s="51" t="str" cm="1">
        <f t="array" ref="BY167">IFERROR(INDEX('Attendance-Slot-1'!$Q$2:$Q$1112,MATCH(1,('Attendance-Slot-1'!$A$2:$A$1112=$C167)*('Attendance-Slot-1'!$G$2:$G$1112=BY$2),0)),"No Data")</f>
        <v>No Data</v>
      </c>
      <c r="BZ167" s="51" t="str" cm="1">
        <f t="array" ref="BZ167">IFERROR(INDEX('Attendance-Slot-2'!$Q$2:$Q$2595,MATCH(1,('Attendance-Slot-2'!$A$2:$A$2595=$C167)*('Attendance-Slot-2'!$G$2:$G$2595=BY$2),0)),"No Data")</f>
        <v>P-S2_Onsite</v>
      </c>
      <c r="CA167" s="135">
        <f>VLOOKUP($BN167,'Written Exam Marks'!$H:$Q,10,FALSE)</f>
        <v>0</v>
      </c>
      <c r="CB167" s="135">
        <f>VLOOKUP($BN167,'Written Exam Marks'!$H:$Q,9,FALSE)</f>
        <v>40</v>
      </c>
      <c r="CC167" s="51" t="str">
        <f t="shared" si="176"/>
        <v>Present</v>
      </c>
      <c r="CD167" s="51" t="str">
        <f t="shared" si="177"/>
        <v>P-S2_Onsite</v>
      </c>
      <c r="CE167" s="29">
        <v>18</v>
      </c>
      <c r="CF167" s="29">
        <v>19</v>
      </c>
      <c r="CG167" s="29" t="s">
        <v>5</v>
      </c>
      <c r="CH167" s="29">
        <v>37</v>
      </c>
      <c r="CI167" s="29">
        <v>60</v>
      </c>
      <c r="CJ167" s="61" t="s">
        <v>7343</v>
      </c>
      <c r="CK167" s="61" t="s">
        <v>1613</v>
      </c>
      <c r="CL167" s="10" t="str">
        <f t="shared" si="178"/>
        <v>2025EM1100164-MDSDF404</v>
      </c>
      <c r="CM167" s="61" t="str">
        <f t="shared" si="179"/>
        <v>0 missed</v>
      </c>
      <c r="CN167" s="61" t="str">
        <f t="shared" si="180"/>
        <v>1 missed</v>
      </c>
      <c r="CO167" s="111">
        <f t="shared" si="181"/>
        <v>2</v>
      </c>
      <c r="CP167" s="111">
        <f t="shared" si="182"/>
        <v>0</v>
      </c>
      <c r="CQ167" s="9">
        <f t="shared" si="183"/>
        <v>1</v>
      </c>
      <c r="CR167" s="9">
        <f t="shared" si="184"/>
        <v>0</v>
      </c>
      <c r="CS167" s="61" t="str">
        <f t="shared" si="185"/>
        <v>1 missed</v>
      </c>
      <c r="CT167" s="111">
        <f t="shared" si="186"/>
        <v>2</v>
      </c>
      <c r="CU167" s="10">
        <f t="shared" si="187"/>
        <v>0.66666666666666663</v>
      </c>
      <c r="CV167" s="10" t="str">
        <f t="shared" si="188"/>
        <v>Q-2 A-0 || Q Total-2, A Total-1</v>
      </c>
      <c r="CW167" s="111" t="str" cm="1">
        <f t="array" ref="CW167">IFERROR(INDEX('Attendance-Slot-1'!$Q$2:$Q$1112,MATCH(1,('Attendance-Slot-1'!$A$2:$A$1112=$C167)*('Attendance-Slot-1'!$G$2:$G$1112=CW$2),0)),"No Data")</f>
        <v>No Data</v>
      </c>
      <c r="CX167" s="111" t="str" cm="1">
        <f t="array" ref="CX167">IFERROR(INDEX('Attendance-Slot-2'!$Q$2:$Q$2595,MATCH(1,('Attendance-Slot-2'!$A$2:$A$2595=$C167)*('Attendance-Slot-2'!$G$2:$G$2595=CW$2),0)),"No Data")</f>
        <v>P-S2_Onsite</v>
      </c>
      <c r="CY167" s="136">
        <f>VLOOKUP($CL167,'Written Exam Marks'!$H:$Q,10,FALSE)</f>
        <v>0.5</v>
      </c>
      <c r="CZ167" s="136">
        <f>VLOOKUP($CL167,'Written Exam Marks'!$H:$Q,9,FALSE)</f>
        <v>40</v>
      </c>
      <c r="DA167" s="111" t="str">
        <f t="shared" si="189"/>
        <v>Present</v>
      </c>
      <c r="DB167" s="111" t="str">
        <f t="shared" si="190"/>
        <v>P-S2_Onsite</v>
      </c>
      <c r="DC167" s="148">
        <v>7</v>
      </c>
      <c r="DD167" s="148">
        <v>7.625</v>
      </c>
      <c r="DE167" s="148">
        <v>7</v>
      </c>
      <c r="DF167" s="148" t="s">
        <v>5</v>
      </c>
      <c r="DG167" s="148" t="s">
        <v>5</v>
      </c>
      <c r="DH167" s="148">
        <v>21.625</v>
      </c>
      <c r="DI167" s="148">
        <v>65</v>
      </c>
      <c r="DJ167" s="66" t="s">
        <v>7351</v>
      </c>
      <c r="DK167" s="66" t="s">
        <v>1631</v>
      </c>
      <c r="DL167" s="68" t="str">
        <f t="shared" si="191"/>
        <v>2025EM1100164-MDSDF406</v>
      </c>
      <c r="DM167" s="66" t="str">
        <f t="shared" si="192"/>
        <v>0 missed</v>
      </c>
      <c r="DN167" s="66" t="str">
        <f t="shared" si="193"/>
        <v>2 missed</v>
      </c>
      <c r="DO167" s="62">
        <f t="shared" si="194"/>
        <v>3</v>
      </c>
      <c r="DP167" s="62">
        <f t="shared" si="195"/>
        <v>0</v>
      </c>
      <c r="DQ167" s="67">
        <f t="shared" si="196"/>
        <v>1</v>
      </c>
      <c r="DR167" s="67">
        <f t="shared" si="197"/>
        <v>0</v>
      </c>
      <c r="DS167" s="66" t="str">
        <f t="shared" si="198"/>
        <v>2 missed</v>
      </c>
      <c r="DT167" s="62">
        <f t="shared" si="199"/>
        <v>3</v>
      </c>
      <c r="DU167" s="68">
        <f t="shared" si="200"/>
        <v>0.6</v>
      </c>
      <c r="DV167" s="68" t="str">
        <f t="shared" si="201"/>
        <v>Q-3 A-0 || Q Total-3, A Total-2</v>
      </c>
      <c r="DW167" s="62" t="str" cm="1">
        <f t="array" ref="DW167">IFERROR(INDEX('Attendance-Slot-1'!$Q$2:$Q$1112,MATCH(1,('Attendance-Slot-1'!$A$2:$A$1112=$C167)*('Attendance-Slot-1'!$G$2:$G$1112=DW$2),0)),"No Data")</f>
        <v>P-S1_Onsite</v>
      </c>
      <c r="DX167" s="62" t="str" cm="1">
        <f t="array" ref="DX167">IFERROR(INDEX('Attendance-Slot-2'!$Q$2:$Q$2595,MATCH(1,('Attendance-Slot-2'!$A$2:$A$2595=$C167)*('Attendance-Slot-2'!$G$2:$G$2595=DW$2),0)),"No Data")</f>
        <v>No Data</v>
      </c>
      <c r="DY167" s="137">
        <f>VLOOKUP($DL167,'Written Exam Marks'!$H:$Q,10,FALSE)</f>
        <v>17</v>
      </c>
      <c r="DZ167" s="137">
        <f>VLOOKUP($DL167,'Written Exam Marks'!$H:$Q,9,FALSE)</f>
        <v>35</v>
      </c>
      <c r="EA167" s="62" t="str">
        <f t="shared" si="202"/>
        <v>Present</v>
      </c>
      <c r="EB167" s="62" t="str">
        <f t="shared" si="203"/>
        <v>P-S1_Onsite</v>
      </c>
      <c r="EC167" s="114" t="str">
        <f t="shared" si="140"/>
        <v>P-1, 
A-0, 
No Data-4</v>
      </c>
      <c r="ED167" s="114" t="str">
        <f t="shared" si="141"/>
        <v>P-4, 
A-0, 
No Data-1</v>
      </c>
      <c r="EE167" s="114" t="str">
        <f t="shared" si="204"/>
        <v>P-S2_Onsite</v>
      </c>
      <c r="EF167" s="114" t="str">
        <f t="shared" si="205"/>
        <v>P-S2_Onsite</v>
      </c>
      <c r="EG167" s="114" t="str">
        <f t="shared" si="206"/>
        <v>P-S2_Onsite</v>
      </c>
      <c r="EH167" s="114" t="str">
        <f t="shared" si="207"/>
        <v>P-S2_Onsite</v>
      </c>
      <c r="EI167" s="114" t="str">
        <f t="shared" si="208"/>
        <v>P-S1_Onsite</v>
      </c>
      <c r="EJ167" s="114" t="str">
        <f t="shared" si="209"/>
        <v>P-5, A-0, No Data-0</v>
      </c>
      <c r="EK167" s="114" t="s">
        <v>10453</v>
      </c>
      <c r="EL167" s="114">
        <v>29</v>
      </c>
      <c r="EM167" s="114">
        <v>10</v>
      </c>
      <c r="EN167" s="114">
        <v>52</v>
      </c>
      <c r="EO167" s="114">
        <v>91</v>
      </c>
      <c r="EP167" s="114" t="s">
        <v>7217</v>
      </c>
      <c r="EQ167" s="114" t="s">
        <v>1054</v>
      </c>
      <c r="ER167" s="114" t="s">
        <v>2243</v>
      </c>
      <c r="ES167" s="114"/>
      <c r="ET167" s="30" t="s">
        <v>2243</v>
      </c>
    </row>
    <row r="168" spans="1:150" x14ac:dyDescent="0.25">
      <c r="A168" s="114">
        <v>165</v>
      </c>
      <c r="B168" s="114" t="s">
        <v>7224</v>
      </c>
      <c r="C168" s="80" t="s">
        <v>2248</v>
      </c>
      <c r="D168" s="30" t="s">
        <v>2249</v>
      </c>
      <c r="E168" s="30" t="s">
        <v>2250</v>
      </c>
      <c r="F168" s="33" t="s">
        <v>7201</v>
      </c>
      <c r="G168" s="30" t="s">
        <v>2251</v>
      </c>
      <c r="H168" s="143">
        <v>15</v>
      </c>
      <c r="I168" s="143" t="s">
        <v>5</v>
      </c>
      <c r="J168" s="143">
        <v>18</v>
      </c>
      <c r="K168" s="143">
        <v>15</v>
      </c>
      <c r="L168" s="143">
        <v>48</v>
      </c>
      <c r="M168" s="143">
        <v>65</v>
      </c>
      <c r="N168" s="40" t="s">
        <v>7314</v>
      </c>
      <c r="O168" s="40" t="s">
        <v>1593</v>
      </c>
      <c r="P168" s="13" t="str">
        <f t="shared" si="142"/>
        <v>2025EM1100165-MDSDF401</v>
      </c>
      <c r="Q168" s="40" t="str">
        <f t="shared" si="143"/>
        <v>1 missed</v>
      </c>
      <c r="R168" s="40" t="str">
        <f t="shared" si="144"/>
        <v>0 missed</v>
      </c>
      <c r="S168" s="40">
        <f t="shared" si="145"/>
        <v>2</v>
      </c>
      <c r="T168" s="40">
        <f t="shared" si="146"/>
        <v>1</v>
      </c>
      <c r="U168" s="41">
        <f t="shared" si="147"/>
        <v>0.66666666666666663</v>
      </c>
      <c r="V168" s="41">
        <f t="shared" si="148"/>
        <v>1</v>
      </c>
      <c r="W168" s="40" t="str">
        <f t="shared" si="149"/>
        <v>1 missed</v>
      </c>
      <c r="X168" s="113">
        <f t="shared" si="150"/>
        <v>3</v>
      </c>
      <c r="Y168" s="13">
        <f t="shared" si="151"/>
        <v>0.75</v>
      </c>
      <c r="Z168" s="13" t="str">
        <f t="shared" si="152"/>
        <v>Q-2 A-1 || Q Total-3, A Total-1</v>
      </c>
      <c r="AA168" s="113" t="str" cm="1">
        <f t="array" ref="AA168">IFERROR(INDEX('Attendance-Slot-1'!$Q$2:$Q$1112,MATCH(1,('Attendance-Slot-1'!$A$2:$A$1112=$C168)*('Attendance-Slot-1'!$G$2:$G$1112=AA$2),0)),"No Data")</f>
        <v>No Data</v>
      </c>
      <c r="AB168" s="113" t="str" cm="1">
        <f t="array" ref="AB168">IFERROR(INDEX('Attendance-Slot-2'!$Q$2:$Q$2595,MATCH(1,('Attendance-Slot-2'!$A$2:$A$2595=$C168)*('Attendance-Slot-2'!$G$2:$G$2595=AA$2),0)),"No Data")</f>
        <v>P-S2_Onsite</v>
      </c>
      <c r="AC168" s="133">
        <f>VLOOKUP($P168,'Written Exam Marks'!$H:$Q,10,FALSE)</f>
        <v>17.5</v>
      </c>
      <c r="AD168" s="133">
        <f>VLOOKUP($P168,'Written Exam Marks'!$H:$Q,9,FALSE)</f>
        <v>35</v>
      </c>
      <c r="AE168" s="113" t="str">
        <f t="shared" si="153"/>
        <v>Present</v>
      </c>
      <c r="AF168" s="113" t="str">
        <f t="shared" si="154"/>
        <v>P-S2_Onsite</v>
      </c>
      <c r="AG168" s="146">
        <v>10</v>
      </c>
      <c r="AH168" s="146">
        <v>9</v>
      </c>
      <c r="AI168" s="146">
        <v>10</v>
      </c>
      <c r="AJ168" s="146">
        <v>10</v>
      </c>
      <c r="AK168" s="146">
        <v>10</v>
      </c>
      <c r="AL168" s="146">
        <v>10</v>
      </c>
      <c r="AM168" s="146">
        <v>59</v>
      </c>
      <c r="AN168" s="146">
        <v>60</v>
      </c>
      <c r="AO168" s="43" t="s">
        <v>7336</v>
      </c>
      <c r="AP168" s="43" t="s">
        <v>1598</v>
      </c>
      <c r="AQ168" s="50" t="str">
        <f t="shared" si="155"/>
        <v>2025EM1100165-MDSDF402</v>
      </c>
      <c r="AR168" s="43" t="str">
        <f t="shared" si="156"/>
        <v>0 missed</v>
      </c>
      <c r="AS168" s="47" t="s">
        <v>7342</v>
      </c>
      <c r="AT168" s="43">
        <f t="shared" si="157"/>
        <v>6</v>
      </c>
      <c r="AU168" s="48" t="s">
        <v>7342</v>
      </c>
      <c r="AV168" s="49">
        <f t="shared" si="158"/>
        <v>1</v>
      </c>
      <c r="AW168" s="48" t="s">
        <v>7342</v>
      </c>
      <c r="AX168" s="43" t="str">
        <f t="shared" si="159"/>
        <v>0 missed</v>
      </c>
      <c r="AY168" s="42">
        <f t="shared" si="160"/>
        <v>6</v>
      </c>
      <c r="AZ168" s="50">
        <f t="shared" si="161"/>
        <v>1</v>
      </c>
      <c r="BA168" s="50" t="str">
        <f t="shared" si="162"/>
        <v>Q-6 A-- || Q Total-6, A Total-0</v>
      </c>
      <c r="BB168" s="42" t="str" cm="1">
        <f t="array" ref="BB168">IFERROR(INDEX('Attendance-Slot-1'!$Q$2:$Q$1112,MATCH(1,('Attendance-Slot-1'!$A$2:$A$1112=$C168)*('Attendance-Slot-1'!$G$2:$G$1112=BB$2),0)),"No Data")</f>
        <v>P-S1_Onsite</v>
      </c>
      <c r="BC168" s="42" t="str" cm="1">
        <f t="array" ref="BC168">IFERROR(INDEX('Attendance-Slot-2'!$Q$2:$Q$2595,MATCH(1,('Attendance-Slot-2'!$A$2:$A$2595=$C168)*('Attendance-Slot-2'!$G$2:$G$2595=BB$2),0)),"No Data")</f>
        <v>No Data</v>
      </c>
      <c r="BD168" s="134">
        <f>VLOOKUP($AQ168,'Written Exam Marks'!$H:$Q,10,FALSE)</f>
        <v>22</v>
      </c>
      <c r="BE168" s="134">
        <f>VLOOKUP($AQ168,'Written Exam Marks'!$H:$Q,9,FALSE)</f>
        <v>40</v>
      </c>
      <c r="BF168" s="42" t="str">
        <f t="shared" si="163"/>
        <v>Present</v>
      </c>
      <c r="BG168" s="42" t="str">
        <f t="shared" si="164"/>
        <v>P-S1_Onsite</v>
      </c>
      <c r="BH168" s="147">
        <v>20</v>
      </c>
      <c r="BI168" s="147">
        <v>25</v>
      </c>
      <c r="BJ168" s="147">
        <v>45</v>
      </c>
      <c r="BK168" s="147">
        <v>60</v>
      </c>
      <c r="BL168" s="52" t="s">
        <v>3697</v>
      </c>
      <c r="BM168" s="52" t="s">
        <v>1606</v>
      </c>
      <c r="BN168" s="57" t="str">
        <f t="shared" si="165"/>
        <v>2025EM1100165-MDSDF403</v>
      </c>
      <c r="BO168" s="52" t="str">
        <f t="shared" si="166"/>
        <v>0 missed</v>
      </c>
      <c r="BP168" s="52" t="str">
        <f t="shared" si="167"/>
        <v>0 missed</v>
      </c>
      <c r="BQ168" s="52">
        <f t="shared" si="168"/>
        <v>1</v>
      </c>
      <c r="BR168" s="52">
        <f t="shared" si="169"/>
        <v>1</v>
      </c>
      <c r="BS168" s="56">
        <f t="shared" si="170"/>
        <v>1</v>
      </c>
      <c r="BT168" s="56">
        <f t="shared" si="171"/>
        <v>1</v>
      </c>
      <c r="BU168" s="52" t="str">
        <f t="shared" si="172"/>
        <v>0 missed</v>
      </c>
      <c r="BV168" s="51">
        <f t="shared" si="173"/>
        <v>2</v>
      </c>
      <c r="BW168" s="57">
        <f t="shared" si="174"/>
        <v>1</v>
      </c>
      <c r="BX168" s="57" t="str">
        <f t="shared" si="175"/>
        <v>Q-1 A-1 || Q Total-1, A Total-1</v>
      </c>
      <c r="BY168" s="51" t="str" cm="1">
        <f t="array" ref="BY168">IFERROR(INDEX('Attendance-Slot-1'!$Q$2:$Q$1112,MATCH(1,('Attendance-Slot-1'!$A$2:$A$1112=$C168)*('Attendance-Slot-1'!$G$2:$G$1112=BY$2),0)),"No Data")</f>
        <v>P-S1_Onsite</v>
      </c>
      <c r="BZ168" s="51" t="str" cm="1">
        <f t="array" ref="BZ168">IFERROR(INDEX('Attendance-Slot-2'!$Q$2:$Q$2595,MATCH(1,('Attendance-Slot-2'!$A$2:$A$2595=$C168)*('Attendance-Slot-2'!$G$2:$G$2595=BY$2),0)),"No Data")</f>
        <v>No Data</v>
      </c>
      <c r="CA168" s="135">
        <f>VLOOKUP($BN168,'Written Exam Marks'!$H:$Q,10,FALSE)</f>
        <v>28</v>
      </c>
      <c r="CB168" s="135">
        <f>VLOOKUP($BN168,'Written Exam Marks'!$H:$Q,9,FALSE)</f>
        <v>40</v>
      </c>
      <c r="CC168" s="51" t="str">
        <f t="shared" si="176"/>
        <v>Present</v>
      </c>
      <c r="CD168" s="51" t="str">
        <f t="shared" si="177"/>
        <v>P-S1_Onsite</v>
      </c>
      <c r="CE168" s="29">
        <v>20</v>
      </c>
      <c r="CF168" s="29">
        <v>20</v>
      </c>
      <c r="CG168" s="29">
        <v>18</v>
      </c>
      <c r="CH168" s="29">
        <v>58</v>
      </c>
      <c r="CI168" s="29">
        <v>60</v>
      </c>
      <c r="CJ168" s="61" t="s">
        <v>7343</v>
      </c>
      <c r="CK168" s="61" t="s">
        <v>1613</v>
      </c>
      <c r="CL168" s="10" t="str">
        <f t="shared" si="178"/>
        <v>2025EM1100165-MDSDF404</v>
      </c>
      <c r="CM168" s="61" t="str">
        <f t="shared" si="179"/>
        <v>0 missed</v>
      </c>
      <c r="CN168" s="61" t="str">
        <f t="shared" si="180"/>
        <v>0 missed</v>
      </c>
      <c r="CO168" s="111">
        <f t="shared" si="181"/>
        <v>2</v>
      </c>
      <c r="CP168" s="111">
        <f t="shared" si="182"/>
        <v>1</v>
      </c>
      <c r="CQ168" s="9">
        <f t="shared" si="183"/>
        <v>1</v>
      </c>
      <c r="CR168" s="9">
        <f t="shared" si="184"/>
        <v>1</v>
      </c>
      <c r="CS168" s="61" t="str">
        <f t="shared" si="185"/>
        <v>0 missed</v>
      </c>
      <c r="CT168" s="111">
        <f t="shared" si="186"/>
        <v>3</v>
      </c>
      <c r="CU168" s="10">
        <f t="shared" si="187"/>
        <v>1</v>
      </c>
      <c r="CV168" s="10" t="str">
        <f t="shared" si="188"/>
        <v>Q-2 A-1 || Q Total-2, A Total-1</v>
      </c>
      <c r="CW168" s="111" t="str" cm="1">
        <f t="array" ref="CW168">IFERROR(INDEX('Attendance-Slot-1'!$Q$2:$Q$1112,MATCH(1,('Attendance-Slot-1'!$A$2:$A$1112=$C168)*('Attendance-Slot-1'!$G$2:$G$1112=CW$2),0)),"No Data")</f>
        <v>P-S1_Onsite</v>
      </c>
      <c r="CX168" s="111" t="str" cm="1">
        <f t="array" ref="CX168">IFERROR(INDEX('Attendance-Slot-2'!$Q$2:$Q$2595,MATCH(1,('Attendance-Slot-2'!$A$2:$A$2595=$C168)*('Attendance-Slot-2'!$G$2:$G$2595=CW$2),0)),"No Data")</f>
        <v>No Data</v>
      </c>
      <c r="CY168" s="136">
        <f>VLOOKUP($CL168,'Written Exam Marks'!$H:$Q,10,FALSE)</f>
        <v>31.5</v>
      </c>
      <c r="CZ168" s="136">
        <f>VLOOKUP($CL168,'Written Exam Marks'!$H:$Q,9,FALSE)</f>
        <v>40</v>
      </c>
      <c r="DA168" s="111" t="str">
        <f t="shared" si="189"/>
        <v>Present</v>
      </c>
      <c r="DB168" s="111" t="str">
        <f t="shared" si="190"/>
        <v>P-S1_Onsite</v>
      </c>
      <c r="DC168" s="148">
        <v>5.5</v>
      </c>
      <c r="DD168" s="148">
        <v>6.625</v>
      </c>
      <c r="DE168" s="148">
        <v>8</v>
      </c>
      <c r="DF168" s="148">
        <v>12</v>
      </c>
      <c r="DG168" s="148">
        <v>18</v>
      </c>
      <c r="DH168" s="148">
        <v>50.125</v>
      </c>
      <c r="DI168" s="148">
        <v>65</v>
      </c>
      <c r="DJ168" s="66" t="s">
        <v>7351</v>
      </c>
      <c r="DK168" s="66" t="s">
        <v>1631</v>
      </c>
      <c r="DL168" s="68" t="str">
        <f t="shared" si="191"/>
        <v>2025EM1100165-MDSDF406</v>
      </c>
      <c r="DM168" s="66" t="str">
        <f t="shared" si="192"/>
        <v>0 missed</v>
      </c>
      <c r="DN168" s="66" t="str">
        <f t="shared" si="193"/>
        <v>0 missed</v>
      </c>
      <c r="DO168" s="62">
        <f t="shared" si="194"/>
        <v>3</v>
      </c>
      <c r="DP168" s="62">
        <f t="shared" si="195"/>
        <v>2</v>
      </c>
      <c r="DQ168" s="67">
        <f t="shared" si="196"/>
        <v>1</v>
      </c>
      <c r="DR168" s="67">
        <f t="shared" si="197"/>
        <v>1</v>
      </c>
      <c r="DS168" s="66" t="str">
        <f t="shared" si="198"/>
        <v>0 missed</v>
      </c>
      <c r="DT168" s="62">
        <f t="shared" si="199"/>
        <v>5</v>
      </c>
      <c r="DU168" s="68">
        <f t="shared" si="200"/>
        <v>1</v>
      </c>
      <c r="DV168" s="68" t="str">
        <f t="shared" si="201"/>
        <v>Q-3 A-2 || Q Total-3, A Total-2</v>
      </c>
      <c r="DW168" s="62" t="str" cm="1">
        <f t="array" ref="DW168">IFERROR(INDEX('Attendance-Slot-1'!$Q$2:$Q$1112,MATCH(1,('Attendance-Slot-1'!$A$2:$A$1112=$C168)*('Attendance-Slot-1'!$G$2:$G$1112=DW$2),0)),"No Data")</f>
        <v>P-S1_Onsite</v>
      </c>
      <c r="DX168" s="62" t="str" cm="1">
        <f t="array" ref="DX168">IFERROR(INDEX('Attendance-Slot-2'!$Q$2:$Q$2595,MATCH(1,('Attendance-Slot-2'!$A$2:$A$2595=$C168)*('Attendance-Slot-2'!$G$2:$G$2595=DW$2),0)),"No Data")</f>
        <v>No Data</v>
      </c>
      <c r="DY168" s="137">
        <f>VLOOKUP($DL168,'Written Exam Marks'!$H:$Q,10,FALSE)</f>
        <v>30</v>
      </c>
      <c r="DZ168" s="137">
        <f>VLOOKUP($DL168,'Written Exam Marks'!$H:$Q,9,FALSE)</f>
        <v>35</v>
      </c>
      <c r="EA168" s="62" t="str">
        <f t="shared" si="202"/>
        <v>Present</v>
      </c>
      <c r="EB168" s="62" t="str">
        <f t="shared" si="203"/>
        <v>P-S1_Onsite</v>
      </c>
      <c r="EC168" s="114" t="str">
        <f t="shared" si="140"/>
        <v>P-4, 
A-0, 
No Data-1</v>
      </c>
      <c r="ED168" s="114" t="str">
        <f t="shared" si="141"/>
        <v>P-1, 
A-0, 
No Data-4</v>
      </c>
      <c r="EE168" s="114" t="str">
        <f t="shared" si="204"/>
        <v>P-S2_Onsite</v>
      </c>
      <c r="EF168" s="114" t="str">
        <f t="shared" si="205"/>
        <v>P-S1_Onsite</v>
      </c>
      <c r="EG168" s="114" t="str">
        <f t="shared" si="206"/>
        <v>P-S1_Onsite</v>
      </c>
      <c r="EH168" s="114" t="str">
        <f t="shared" si="207"/>
        <v>P-S1_Onsite</v>
      </c>
      <c r="EI168" s="114" t="str">
        <f t="shared" si="208"/>
        <v>P-S1_Onsite</v>
      </c>
      <c r="EJ168" s="114" t="str">
        <f t="shared" si="209"/>
        <v>P-5, A-0, No Data-0</v>
      </c>
      <c r="EK168" s="114" t="s">
        <v>10453</v>
      </c>
      <c r="EL168" s="114">
        <v>27</v>
      </c>
      <c r="EM168" s="114">
        <v>9</v>
      </c>
      <c r="EN168" s="114">
        <v>31</v>
      </c>
      <c r="EO168" s="114">
        <v>67</v>
      </c>
      <c r="EP168" s="114" t="s">
        <v>7217</v>
      </c>
      <c r="EQ168" s="114" t="s">
        <v>1054</v>
      </c>
      <c r="ER168" s="114" t="s">
        <v>2248</v>
      </c>
      <c r="ES168" s="114"/>
      <c r="ET168" s="30" t="s">
        <v>2248</v>
      </c>
    </row>
    <row r="169" spans="1:150" x14ac:dyDescent="0.25">
      <c r="A169" s="114">
        <v>166</v>
      </c>
      <c r="B169" s="114" t="s">
        <v>7224</v>
      </c>
      <c r="C169" s="80" t="s">
        <v>3955</v>
      </c>
      <c r="D169" s="30" t="s">
        <v>3956</v>
      </c>
      <c r="E169" s="30" t="s">
        <v>3957</v>
      </c>
      <c r="F169" s="33" t="s">
        <v>7201</v>
      </c>
      <c r="G169" s="30" t="s">
        <v>3958</v>
      </c>
      <c r="H169" s="143">
        <v>15</v>
      </c>
      <c r="I169" s="143">
        <v>15</v>
      </c>
      <c r="J169" s="143">
        <v>17</v>
      </c>
      <c r="K169" s="143">
        <v>15</v>
      </c>
      <c r="L169" s="143">
        <v>62</v>
      </c>
      <c r="M169" s="143">
        <v>65</v>
      </c>
      <c r="N169" s="40" t="s">
        <v>7314</v>
      </c>
      <c r="O169" s="40" t="s">
        <v>1593</v>
      </c>
      <c r="P169" s="13" t="str">
        <f t="shared" si="142"/>
        <v>2025EM1100166-MDSDF401</v>
      </c>
      <c r="Q169" s="40" t="str">
        <f t="shared" si="143"/>
        <v>0 missed</v>
      </c>
      <c r="R169" s="40" t="str">
        <f t="shared" si="144"/>
        <v>0 missed</v>
      </c>
      <c r="S169" s="40">
        <f t="shared" si="145"/>
        <v>3</v>
      </c>
      <c r="T169" s="40">
        <f t="shared" si="146"/>
        <v>1</v>
      </c>
      <c r="U169" s="41">
        <f t="shared" si="147"/>
        <v>1</v>
      </c>
      <c r="V169" s="41">
        <f t="shared" si="148"/>
        <v>1</v>
      </c>
      <c r="W169" s="40" t="str">
        <f t="shared" si="149"/>
        <v>0 missed</v>
      </c>
      <c r="X169" s="113">
        <f t="shared" si="150"/>
        <v>4</v>
      </c>
      <c r="Y169" s="13">
        <f t="shared" si="151"/>
        <v>1</v>
      </c>
      <c r="Z169" s="13" t="str">
        <f t="shared" si="152"/>
        <v>Q-3 A-1 || Q Total-3, A Total-1</v>
      </c>
      <c r="AA169" s="113" t="str" cm="1">
        <f t="array" ref="AA169">IFERROR(INDEX('Attendance-Slot-1'!$Q$2:$Q$1112,MATCH(1,('Attendance-Slot-1'!$A$2:$A$1112=$C169)*('Attendance-Slot-1'!$G$2:$G$1112=AA$2),0)),"No Data")</f>
        <v>No Data</v>
      </c>
      <c r="AB169" s="113" t="str" cm="1">
        <f t="array" ref="AB169">IFERROR(INDEX('Attendance-Slot-2'!$Q$2:$Q$2595,MATCH(1,('Attendance-Slot-2'!$A$2:$A$2595=$C169)*('Attendance-Slot-2'!$G$2:$G$2595=AA$2),0)),"No Data")</f>
        <v>A-S2_Onsite</v>
      </c>
      <c r="AC169" s="133" t="e">
        <f>VLOOKUP($P169,'Written Exam Marks'!$H:$Q,10,FALSE)</f>
        <v>#N/A</v>
      </c>
      <c r="AD169" s="133" t="e">
        <f>VLOOKUP($P169,'Written Exam Marks'!$H:$Q,9,FALSE)</f>
        <v>#N/A</v>
      </c>
      <c r="AE169" s="113" t="str">
        <f t="shared" si="153"/>
        <v>Absent</v>
      </c>
      <c r="AF169" s="113" t="str">
        <f t="shared" si="154"/>
        <v>A-S2_Onsite</v>
      </c>
      <c r="AG169" s="146">
        <v>9.5</v>
      </c>
      <c r="AH169" s="146">
        <v>9.5</v>
      </c>
      <c r="AI169" s="146">
        <v>10</v>
      </c>
      <c r="AJ169" s="146">
        <v>10</v>
      </c>
      <c r="AK169" s="146">
        <v>10</v>
      </c>
      <c r="AL169" s="146" t="s">
        <v>5</v>
      </c>
      <c r="AM169" s="146">
        <v>49</v>
      </c>
      <c r="AN169" s="146">
        <v>60</v>
      </c>
      <c r="AO169" s="43" t="s">
        <v>7336</v>
      </c>
      <c r="AP169" s="43" t="s">
        <v>1598</v>
      </c>
      <c r="AQ169" s="50" t="str">
        <f t="shared" si="155"/>
        <v>2025EM1100166-MDSDF402</v>
      </c>
      <c r="AR169" s="43" t="str">
        <f t="shared" si="156"/>
        <v>1 missed</v>
      </c>
      <c r="AS169" s="47" t="s">
        <v>7342</v>
      </c>
      <c r="AT169" s="43">
        <f t="shared" si="157"/>
        <v>5</v>
      </c>
      <c r="AU169" s="48" t="s">
        <v>7342</v>
      </c>
      <c r="AV169" s="49">
        <f t="shared" si="158"/>
        <v>0.83333333333333337</v>
      </c>
      <c r="AW169" s="48" t="s">
        <v>7342</v>
      </c>
      <c r="AX169" s="43" t="str">
        <f t="shared" si="159"/>
        <v>1 missed</v>
      </c>
      <c r="AY169" s="42">
        <f t="shared" si="160"/>
        <v>5</v>
      </c>
      <c r="AZ169" s="50">
        <f t="shared" si="161"/>
        <v>0.83333333333333337</v>
      </c>
      <c r="BA169" s="50" t="str">
        <f t="shared" si="162"/>
        <v>Q-5 A-- || Q Total-6, A Total-0</v>
      </c>
      <c r="BB169" s="42" t="str" cm="1">
        <f t="array" ref="BB169">IFERROR(INDEX('Attendance-Slot-1'!$Q$2:$Q$1112,MATCH(1,('Attendance-Slot-1'!$A$2:$A$1112=$C169)*('Attendance-Slot-1'!$G$2:$G$1112=BB$2),0)),"No Data")</f>
        <v>No Data</v>
      </c>
      <c r="BC169" s="42" t="str" cm="1">
        <f t="array" ref="BC169">IFERROR(INDEX('Attendance-Slot-2'!$Q$2:$Q$2595,MATCH(1,('Attendance-Slot-2'!$A$2:$A$2595=$C169)*('Attendance-Slot-2'!$G$2:$G$2595=BB$2),0)),"No Data")</f>
        <v>A-S2_Onsite</v>
      </c>
      <c r="BD169" s="134" t="e">
        <f>VLOOKUP($AQ169,'Written Exam Marks'!$H:$Q,10,FALSE)</f>
        <v>#N/A</v>
      </c>
      <c r="BE169" s="134" t="e">
        <f>VLOOKUP($AQ169,'Written Exam Marks'!$H:$Q,9,FALSE)</f>
        <v>#N/A</v>
      </c>
      <c r="BF169" s="42" t="str">
        <f t="shared" si="163"/>
        <v>Absent</v>
      </c>
      <c r="BG169" s="42" t="str">
        <f t="shared" si="164"/>
        <v>A-S2_Onsite</v>
      </c>
      <c r="BH169" s="147">
        <v>20</v>
      </c>
      <c r="BI169" s="147">
        <v>25</v>
      </c>
      <c r="BJ169" s="147">
        <v>45</v>
      </c>
      <c r="BK169" s="147">
        <v>60</v>
      </c>
      <c r="BL169" s="52" t="s">
        <v>3697</v>
      </c>
      <c r="BM169" s="52" t="s">
        <v>1606</v>
      </c>
      <c r="BN169" s="57" t="str">
        <f t="shared" si="165"/>
        <v>2025EM1100166-MDSDF403</v>
      </c>
      <c r="BO169" s="52" t="str">
        <f t="shared" si="166"/>
        <v>0 missed</v>
      </c>
      <c r="BP169" s="52" t="str">
        <f t="shared" si="167"/>
        <v>0 missed</v>
      </c>
      <c r="BQ169" s="52">
        <f t="shared" si="168"/>
        <v>1</v>
      </c>
      <c r="BR169" s="52">
        <f t="shared" si="169"/>
        <v>1</v>
      </c>
      <c r="BS169" s="56">
        <f t="shared" si="170"/>
        <v>1</v>
      </c>
      <c r="BT169" s="56">
        <f t="shared" si="171"/>
        <v>1</v>
      </c>
      <c r="BU169" s="52" t="str">
        <f t="shared" si="172"/>
        <v>0 missed</v>
      </c>
      <c r="BV169" s="51">
        <f t="shared" si="173"/>
        <v>2</v>
      </c>
      <c r="BW169" s="57">
        <f t="shared" si="174"/>
        <v>1</v>
      </c>
      <c r="BX169" s="57" t="str">
        <f t="shared" si="175"/>
        <v>Q-1 A-1 || Q Total-1, A Total-1</v>
      </c>
      <c r="BY169" s="51" t="str" cm="1">
        <f t="array" ref="BY169">IFERROR(INDEX('Attendance-Slot-1'!$Q$2:$Q$1112,MATCH(1,('Attendance-Slot-1'!$A$2:$A$1112=$C169)*('Attendance-Slot-1'!$G$2:$G$1112=BY$2),0)),"No Data")</f>
        <v>No Data</v>
      </c>
      <c r="BZ169" s="51" t="str" cm="1">
        <f t="array" ref="BZ169">IFERROR(INDEX('Attendance-Slot-2'!$Q$2:$Q$2595,MATCH(1,('Attendance-Slot-2'!$A$2:$A$2595=$C169)*('Attendance-Slot-2'!$G$2:$G$2595=BY$2),0)),"No Data")</f>
        <v>A-S2_Onsite</v>
      </c>
      <c r="CA169" s="135" t="e">
        <f>VLOOKUP($BN169,'Written Exam Marks'!$H:$Q,10,FALSE)</f>
        <v>#N/A</v>
      </c>
      <c r="CB169" s="135" t="e">
        <f>VLOOKUP($BN169,'Written Exam Marks'!$H:$Q,9,FALSE)</f>
        <v>#N/A</v>
      </c>
      <c r="CC169" s="51" t="str">
        <f t="shared" si="176"/>
        <v>Absent</v>
      </c>
      <c r="CD169" s="51" t="str">
        <f t="shared" si="177"/>
        <v>A-S2_Onsite</v>
      </c>
      <c r="CE169" s="29">
        <v>20</v>
      </c>
      <c r="CF169" s="29">
        <v>20</v>
      </c>
      <c r="CG169" s="29">
        <v>17</v>
      </c>
      <c r="CH169" s="29">
        <v>57</v>
      </c>
      <c r="CI169" s="29">
        <v>60</v>
      </c>
      <c r="CJ169" s="61" t="s">
        <v>7343</v>
      </c>
      <c r="CK169" s="61" t="s">
        <v>1613</v>
      </c>
      <c r="CL169" s="10" t="str">
        <f t="shared" si="178"/>
        <v>2025EM1100166-MDSDF404</v>
      </c>
      <c r="CM169" s="61" t="str">
        <f t="shared" si="179"/>
        <v>0 missed</v>
      </c>
      <c r="CN169" s="61" t="str">
        <f t="shared" si="180"/>
        <v>0 missed</v>
      </c>
      <c r="CO169" s="111">
        <f t="shared" si="181"/>
        <v>2</v>
      </c>
      <c r="CP169" s="111">
        <f t="shared" si="182"/>
        <v>1</v>
      </c>
      <c r="CQ169" s="9">
        <f t="shared" si="183"/>
        <v>1</v>
      </c>
      <c r="CR169" s="9">
        <f t="shared" si="184"/>
        <v>1</v>
      </c>
      <c r="CS169" s="61" t="str">
        <f t="shared" si="185"/>
        <v>0 missed</v>
      </c>
      <c r="CT169" s="111">
        <f t="shared" si="186"/>
        <v>3</v>
      </c>
      <c r="CU169" s="10">
        <f t="shared" si="187"/>
        <v>1</v>
      </c>
      <c r="CV169" s="10" t="str">
        <f t="shared" si="188"/>
        <v>Q-2 A-1 || Q Total-2, A Total-1</v>
      </c>
      <c r="CW169" s="111" t="str" cm="1">
        <f t="array" ref="CW169">IFERROR(INDEX('Attendance-Slot-1'!$Q$2:$Q$1112,MATCH(1,('Attendance-Slot-1'!$A$2:$A$1112=$C169)*('Attendance-Slot-1'!$G$2:$G$1112=CW$2),0)),"No Data")</f>
        <v>No Data</v>
      </c>
      <c r="CX169" s="111" t="str" cm="1">
        <f t="array" ref="CX169">IFERROR(INDEX('Attendance-Slot-2'!$Q$2:$Q$2595,MATCH(1,('Attendance-Slot-2'!$A$2:$A$2595=$C169)*('Attendance-Slot-2'!$G$2:$G$2595=CW$2),0)),"No Data")</f>
        <v>A-S2_Onsite</v>
      </c>
      <c r="CY169" s="136" t="e">
        <f>VLOOKUP($CL169,'Written Exam Marks'!$H:$Q,10,FALSE)</f>
        <v>#N/A</v>
      </c>
      <c r="CZ169" s="136" t="e">
        <f>VLOOKUP($CL169,'Written Exam Marks'!$H:$Q,9,FALSE)</f>
        <v>#N/A</v>
      </c>
      <c r="DA169" s="111" t="str">
        <f t="shared" si="189"/>
        <v>Absent</v>
      </c>
      <c r="DB169" s="111" t="str">
        <f t="shared" si="190"/>
        <v>A-S2_Onsite</v>
      </c>
      <c r="DC169" s="148">
        <v>5.5</v>
      </c>
      <c r="DD169" s="148">
        <v>7.75</v>
      </c>
      <c r="DE169" s="148">
        <v>9</v>
      </c>
      <c r="DF169" s="148">
        <v>20</v>
      </c>
      <c r="DG169" s="148">
        <v>18</v>
      </c>
      <c r="DH169" s="148">
        <v>60.25</v>
      </c>
      <c r="DI169" s="148">
        <v>65</v>
      </c>
      <c r="DJ169" s="66" t="s">
        <v>7351</v>
      </c>
      <c r="DK169" s="66" t="s">
        <v>1631</v>
      </c>
      <c r="DL169" s="68" t="str">
        <f t="shared" si="191"/>
        <v>2025EM1100166-MDSDF406</v>
      </c>
      <c r="DM169" s="66" t="str">
        <f t="shared" si="192"/>
        <v>0 missed</v>
      </c>
      <c r="DN169" s="66" t="str">
        <f t="shared" si="193"/>
        <v>0 missed</v>
      </c>
      <c r="DO169" s="62">
        <f t="shared" si="194"/>
        <v>3</v>
      </c>
      <c r="DP169" s="62">
        <f t="shared" si="195"/>
        <v>2</v>
      </c>
      <c r="DQ169" s="67">
        <f t="shared" si="196"/>
        <v>1</v>
      </c>
      <c r="DR169" s="67">
        <f t="shared" si="197"/>
        <v>1</v>
      </c>
      <c r="DS169" s="66" t="str">
        <f t="shared" si="198"/>
        <v>0 missed</v>
      </c>
      <c r="DT169" s="62">
        <f t="shared" si="199"/>
        <v>5</v>
      </c>
      <c r="DU169" s="68">
        <f t="shared" si="200"/>
        <v>1</v>
      </c>
      <c r="DV169" s="68" t="str">
        <f t="shared" si="201"/>
        <v>Q-3 A-2 || Q Total-3, A Total-2</v>
      </c>
      <c r="DW169" s="62" t="str" cm="1">
        <f t="array" ref="DW169">IFERROR(INDEX('Attendance-Slot-1'!$Q$2:$Q$1112,MATCH(1,('Attendance-Slot-1'!$A$2:$A$1112=$C169)*('Attendance-Slot-1'!$G$2:$G$1112=DW$2),0)),"No Data")</f>
        <v>No Data</v>
      </c>
      <c r="DX169" s="62" t="str" cm="1">
        <f t="array" ref="DX169">IFERROR(INDEX('Attendance-Slot-2'!$Q$2:$Q$2595,MATCH(1,('Attendance-Slot-2'!$A$2:$A$2595=$C169)*('Attendance-Slot-2'!$G$2:$G$2595=DW$2),0)),"No Data")</f>
        <v>A-S2_Onsite</v>
      </c>
      <c r="DY169" s="137" t="e">
        <f>VLOOKUP($DL169,'Written Exam Marks'!$H:$Q,10,FALSE)</f>
        <v>#N/A</v>
      </c>
      <c r="DZ169" s="137" t="e">
        <f>VLOOKUP($DL169,'Written Exam Marks'!$H:$Q,9,FALSE)</f>
        <v>#N/A</v>
      </c>
      <c r="EA169" s="62" t="str">
        <f t="shared" si="202"/>
        <v>Absent</v>
      </c>
      <c r="EB169" s="62" t="str">
        <f t="shared" si="203"/>
        <v>A-S2_Onsite</v>
      </c>
      <c r="EC169" s="114" t="str">
        <f t="shared" si="140"/>
        <v>P-0, 
A-0, 
No Data-5</v>
      </c>
      <c r="ED169" s="114" t="str">
        <f t="shared" si="141"/>
        <v>P-0, 
A-5, 
No Data-0</v>
      </c>
      <c r="EE169" s="114" t="str">
        <f t="shared" si="204"/>
        <v>A-S2_Onsite</v>
      </c>
      <c r="EF169" s="114" t="str">
        <f t="shared" si="205"/>
        <v>A-S2_Onsite</v>
      </c>
      <c r="EG169" s="114" t="str">
        <f t="shared" si="206"/>
        <v>A-S2_Onsite</v>
      </c>
      <c r="EH169" s="114" t="str">
        <f t="shared" si="207"/>
        <v>A-S2_Onsite</v>
      </c>
      <c r="EI169" s="114" t="str">
        <f t="shared" si="208"/>
        <v>A-S2_Onsite</v>
      </c>
      <c r="EJ169" s="114" t="str">
        <f t="shared" si="209"/>
        <v>P-0, A-5, No Data-0</v>
      </c>
      <c r="EK169" s="114" t="s">
        <v>10453</v>
      </c>
      <c r="EL169" s="114">
        <v>28.5</v>
      </c>
      <c r="EM169" s="114">
        <v>10</v>
      </c>
      <c r="EN169" s="114">
        <v>60</v>
      </c>
      <c r="EO169" s="114">
        <v>98.5</v>
      </c>
      <c r="EP169" s="114" t="s">
        <v>7217</v>
      </c>
      <c r="EQ169" s="114" t="s">
        <v>1054</v>
      </c>
      <c r="ER169" s="114" t="s">
        <v>3955</v>
      </c>
      <c r="ES169" s="114" t="s">
        <v>1098</v>
      </c>
      <c r="ET169" s="30" t="s">
        <v>3955</v>
      </c>
    </row>
    <row r="170" spans="1:150" x14ac:dyDescent="0.25">
      <c r="A170" s="114">
        <v>167</v>
      </c>
      <c r="B170" s="114" t="s">
        <v>7224</v>
      </c>
      <c r="C170" s="80" t="s">
        <v>2256</v>
      </c>
      <c r="D170" s="30" t="s">
        <v>2257</v>
      </c>
      <c r="E170" s="30" t="s">
        <v>2258</v>
      </c>
      <c r="F170" s="33" t="s">
        <v>7202</v>
      </c>
      <c r="G170" s="30" t="s">
        <v>2259</v>
      </c>
      <c r="H170" s="143">
        <v>15</v>
      </c>
      <c r="I170" s="143">
        <v>15</v>
      </c>
      <c r="J170" s="143">
        <v>19</v>
      </c>
      <c r="K170" s="143">
        <v>15</v>
      </c>
      <c r="L170" s="143">
        <v>64</v>
      </c>
      <c r="M170" s="143">
        <v>65</v>
      </c>
      <c r="N170" s="40" t="s">
        <v>7314</v>
      </c>
      <c r="O170" s="40" t="s">
        <v>1593</v>
      </c>
      <c r="P170" s="13" t="str">
        <f t="shared" si="142"/>
        <v>2025EM1100167-MDSDF401</v>
      </c>
      <c r="Q170" s="40" t="str">
        <f t="shared" si="143"/>
        <v>0 missed</v>
      </c>
      <c r="R170" s="40" t="str">
        <f t="shared" si="144"/>
        <v>0 missed</v>
      </c>
      <c r="S170" s="40">
        <f t="shared" si="145"/>
        <v>3</v>
      </c>
      <c r="T170" s="40">
        <f t="shared" si="146"/>
        <v>1</v>
      </c>
      <c r="U170" s="41">
        <f t="shared" si="147"/>
        <v>1</v>
      </c>
      <c r="V170" s="41">
        <f t="shared" si="148"/>
        <v>1</v>
      </c>
      <c r="W170" s="40" t="str">
        <f t="shared" si="149"/>
        <v>0 missed</v>
      </c>
      <c r="X170" s="113">
        <f t="shared" si="150"/>
        <v>4</v>
      </c>
      <c r="Y170" s="13">
        <f t="shared" si="151"/>
        <v>1</v>
      </c>
      <c r="Z170" s="13" t="str">
        <f t="shared" si="152"/>
        <v>Q-3 A-1 || Q Total-3, A Total-1</v>
      </c>
      <c r="AA170" s="113" t="str" cm="1">
        <f t="array" ref="AA170">IFERROR(INDEX('Attendance-Slot-1'!$Q$2:$Q$1112,MATCH(1,('Attendance-Slot-1'!$A$2:$A$1112=$C170)*('Attendance-Slot-1'!$G$2:$G$1112=AA$2),0)),"No Data")</f>
        <v>No Data</v>
      </c>
      <c r="AB170" s="113" t="str" cm="1">
        <f t="array" ref="AB170">IFERROR(INDEX('Attendance-Slot-2'!$Q$2:$Q$2595,MATCH(1,('Attendance-Slot-2'!$A$2:$A$2595=$C170)*('Attendance-Slot-2'!$G$2:$G$2595=AA$2),0)),"No Data")</f>
        <v>P-S2_Onsite</v>
      </c>
      <c r="AC170" s="133">
        <f>VLOOKUP($P170,'Written Exam Marks'!$H:$Q,10,FALSE)</f>
        <v>4.5</v>
      </c>
      <c r="AD170" s="133">
        <f>VLOOKUP($P170,'Written Exam Marks'!$H:$Q,9,FALSE)</f>
        <v>35</v>
      </c>
      <c r="AE170" s="113" t="str">
        <f t="shared" si="153"/>
        <v>Present</v>
      </c>
      <c r="AF170" s="113" t="str">
        <f t="shared" si="154"/>
        <v>P-S2_Onsite</v>
      </c>
      <c r="AG170" s="146">
        <v>9.5</v>
      </c>
      <c r="AH170" s="146">
        <v>7</v>
      </c>
      <c r="AI170" s="146">
        <v>10</v>
      </c>
      <c r="AJ170" s="146">
        <v>10</v>
      </c>
      <c r="AK170" s="146">
        <v>10</v>
      </c>
      <c r="AL170" s="146">
        <v>10</v>
      </c>
      <c r="AM170" s="146">
        <v>56.5</v>
      </c>
      <c r="AN170" s="146">
        <v>60</v>
      </c>
      <c r="AO170" s="43" t="s">
        <v>7336</v>
      </c>
      <c r="AP170" s="43" t="s">
        <v>1598</v>
      </c>
      <c r="AQ170" s="50" t="str">
        <f t="shared" si="155"/>
        <v>2025EM1100167-MDSDF402</v>
      </c>
      <c r="AR170" s="43" t="str">
        <f t="shared" si="156"/>
        <v>0 missed</v>
      </c>
      <c r="AS170" s="47" t="s">
        <v>7342</v>
      </c>
      <c r="AT170" s="43">
        <f t="shared" si="157"/>
        <v>6</v>
      </c>
      <c r="AU170" s="48" t="s">
        <v>7342</v>
      </c>
      <c r="AV170" s="49">
        <f t="shared" si="158"/>
        <v>1</v>
      </c>
      <c r="AW170" s="48" t="s">
        <v>7342</v>
      </c>
      <c r="AX170" s="43" t="str">
        <f t="shared" si="159"/>
        <v>0 missed</v>
      </c>
      <c r="AY170" s="42">
        <f t="shared" si="160"/>
        <v>6</v>
      </c>
      <c r="AZ170" s="50">
        <f t="shared" si="161"/>
        <v>1</v>
      </c>
      <c r="BA170" s="50" t="str">
        <f t="shared" si="162"/>
        <v>Q-6 A-- || Q Total-6, A Total-0</v>
      </c>
      <c r="BB170" s="42" t="str" cm="1">
        <f t="array" ref="BB170">IFERROR(INDEX('Attendance-Slot-1'!$Q$2:$Q$1112,MATCH(1,('Attendance-Slot-1'!$A$2:$A$1112=$C170)*('Attendance-Slot-1'!$G$2:$G$1112=BB$2),0)),"No Data")</f>
        <v>No Data</v>
      </c>
      <c r="BC170" s="42" t="str" cm="1">
        <f t="array" ref="BC170">IFERROR(INDEX('Attendance-Slot-2'!$Q$2:$Q$2595,MATCH(1,('Attendance-Slot-2'!$A$2:$A$2595=$C170)*('Attendance-Slot-2'!$G$2:$G$2595=BB$2),0)),"No Data")</f>
        <v>P-S2_Onsite</v>
      </c>
      <c r="BD170" s="134">
        <f>VLOOKUP($AQ170,'Written Exam Marks'!$H:$Q,10,FALSE)</f>
        <v>14</v>
      </c>
      <c r="BE170" s="134">
        <f>VLOOKUP($AQ170,'Written Exam Marks'!$H:$Q,9,FALSE)</f>
        <v>40</v>
      </c>
      <c r="BF170" s="42" t="str">
        <f t="shared" si="163"/>
        <v>Present</v>
      </c>
      <c r="BG170" s="42" t="str">
        <f t="shared" si="164"/>
        <v>P-S2_Onsite</v>
      </c>
      <c r="BH170" s="147" t="s">
        <v>5</v>
      </c>
      <c r="BI170" s="147">
        <v>11</v>
      </c>
      <c r="BJ170" s="147">
        <v>11</v>
      </c>
      <c r="BK170" s="147">
        <v>60</v>
      </c>
      <c r="BL170" s="52" t="s">
        <v>3697</v>
      </c>
      <c r="BM170" s="52" t="s">
        <v>1606</v>
      </c>
      <c r="BN170" s="57" t="str">
        <f t="shared" si="165"/>
        <v>2025EM1100167-MDSDF403</v>
      </c>
      <c r="BO170" s="52" t="str">
        <f t="shared" si="166"/>
        <v>1 missed</v>
      </c>
      <c r="BP170" s="52" t="str">
        <f t="shared" si="167"/>
        <v>0 missed</v>
      </c>
      <c r="BQ170" s="52">
        <f t="shared" si="168"/>
        <v>0</v>
      </c>
      <c r="BR170" s="52">
        <f t="shared" si="169"/>
        <v>1</v>
      </c>
      <c r="BS170" s="56">
        <f t="shared" si="170"/>
        <v>0</v>
      </c>
      <c r="BT170" s="56">
        <f t="shared" si="171"/>
        <v>1</v>
      </c>
      <c r="BU170" s="52" t="str">
        <f t="shared" si="172"/>
        <v>1 missed</v>
      </c>
      <c r="BV170" s="51">
        <f t="shared" si="173"/>
        <v>1</v>
      </c>
      <c r="BW170" s="57">
        <f t="shared" si="174"/>
        <v>0.5</v>
      </c>
      <c r="BX170" s="57" t="str">
        <f t="shared" si="175"/>
        <v>Q-0 A-1 || Q Total-1, A Total-1</v>
      </c>
      <c r="BY170" s="51" t="str" cm="1">
        <f t="array" ref="BY170">IFERROR(INDEX('Attendance-Slot-1'!$Q$2:$Q$1112,MATCH(1,('Attendance-Slot-1'!$A$2:$A$1112=$C170)*('Attendance-Slot-1'!$G$2:$G$1112=BY$2),0)),"No Data")</f>
        <v>No Data</v>
      </c>
      <c r="BZ170" s="51" t="str" cm="1">
        <f t="array" ref="BZ170">IFERROR(INDEX('Attendance-Slot-2'!$Q$2:$Q$2595,MATCH(1,('Attendance-Slot-2'!$A$2:$A$2595=$C170)*('Attendance-Slot-2'!$G$2:$G$2595=BY$2),0)),"No Data")</f>
        <v>P-S2_Onsite</v>
      </c>
      <c r="CA170" s="135">
        <f>VLOOKUP($BN170,'Written Exam Marks'!$H:$Q,10,FALSE)</f>
        <v>14</v>
      </c>
      <c r="CB170" s="135">
        <f>VLOOKUP($BN170,'Written Exam Marks'!$H:$Q,9,FALSE)</f>
        <v>40</v>
      </c>
      <c r="CC170" s="51" t="str">
        <f t="shared" si="176"/>
        <v>Present</v>
      </c>
      <c r="CD170" s="51" t="str">
        <f t="shared" si="177"/>
        <v>P-S2_Onsite</v>
      </c>
      <c r="CE170" s="29" t="s">
        <v>5</v>
      </c>
      <c r="CF170" s="29">
        <v>20</v>
      </c>
      <c r="CG170" s="29">
        <v>18</v>
      </c>
      <c r="CH170" s="29">
        <v>38</v>
      </c>
      <c r="CI170" s="29">
        <v>60</v>
      </c>
      <c r="CJ170" s="61" t="s">
        <v>7343</v>
      </c>
      <c r="CK170" s="61" t="s">
        <v>1613</v>
      </c>
      <c r="CL170" s="10" t="str">
        <f t="shared" si="178"/>
        <v>2025EM1100167-MDSDF404</v>
      </c>
      <c r="CM170" s="61" t="str">
        <f t="shared" si="179"/>
        <v>1 missed</v>
      </c>
      <c r="CN170" s="61" t="str">
        <f t="shared" si="180"/>
        <v>0 missed</v>
      </c>
      <c r="CO170" s="111">
        <f t="shared" si="181"/>
        <v>1</v>
      </c>
      <c r="CP170" s="111">
        <f t="shared" si="182"/>
        <v>1</v>
      </c>
      <c r="CQ170" s="9">
        <f t="shared" si="183"/>
        <v>0.5</v>
      </c>
      <c r="CR170" s="9">
        <f t="shared" si="184"/>
        <v>1</v>
      </c>
      <c r="CS170" s="61" t="str">
        <f t="shared" si="185"/>
        <v>1 missed</v>
      </c>
      <c r="CT170" s="111">
        <f t="shared" si="186"/>
        <v>2</v>
      </c>
      <c r="CU170" s="10">
        <f t="shared" si="187"/>
        <v>0.66666666666666663</v>
      </c>
      <c r="CV170" s="10" t="str">
        <f t="shared" si="188"/>
        <v>Q-1 A-1 || Q Total-2, A Total-1</v>
      </c>
      <c r="CW170" s="111" t="str" cm="1">
        <f t="array" ref="CW170">IFERROR(INDEX('Attendance-Slot-1'!$Q$2:$Q$1112,MATCH(1,('Attendance-Slot-1'!$A$2:$A$1112=$C170)*('Attendance-Slot-1'!$G$2:$G$1112=CW$2),0)),"No Data")</f>
        <v>P-S1_Onsite</v>
      </c>
      <c r="CX170" s="111" t="str" cm="1">
        <f t="array" ref="CX170">IFERROR(INDEX('Attendance-Slot-2'!$Q$2:$Q$2595,MATCH(1,('Attendance-Slot-2'!$A$2:$A$2595=$C170)*('Attendance-Slot-2'!$G$2:$G$2595=CW$2),0)),"No Data")</f>
        <v>No Data</v>
      </c>
      <c r="CY170" s="136">
        <f>VLOOKUP($CL170,'Written Exam Marks'!$H:$Q,10,FALSE)</f>
        <v>14.5</v>
      </c>
      <c r="CZ170" s="136">
        <f>VLOOKUP($CL170,'Written Exam Marks'!$H:$Q,9,FALSE)</f>
        <v>40</v>
      </c>
      <c r="DA170" s="111" t="str">
        <f t="shared" si="189"/>
        <v>Present</v>
      </c>
      <c r="DB170" s="111" t="str">
        <f t="shared" si="190"/>
        <v>P-S1_Onsite</v>
      </c>
      <c r="DC170" s="148">
        <v>4.5</v>
      </c>
      <c r="DD170" s="148">
        <v>5.75</v>
      </c>
      <c r="DE170" s="148">
        <v>8</v>
      </c>
      <c r="DF170" s="148">
        <v>12</v>
      </c>
      <c r="DG170" s="148">
        <v>17</v>
      </c>
      <c r="DH170" s="148">
        <v>47.25</v>
      </c>
      <c r="DI170" s="148">
        <v>65</v>
      </c>
      <c r="DJ170" s="66" t="s">
        <v>7351</v>
      </c>
      <c r="DK170" s="66" t="s">
        <v>1631</v>
      </c>
      <c r="DL170" s="68" t="str">
        <f t="shared" si="191"/>
        <v>2025EM1100167-MDSDF406</v>
      </c>
      <c r="DM170" s="66" t="str">
        <f t="shared" si="192"/>
        <v>0 missed</v>
      </c>
      <c r="DN170" s="66" t="str">
        <f t="shared" si="193"/>
        <v>0 missed</v>
      </c>
      <c r="DO170" s="62">
        <f t="shared" si="194"/>
        <v>3</v>
      </c>
      <c r="DP170" s="62">
        <f t="shared" si="195"/>
        <v>2</v>
      </c>
      <c r="DQ170" s="67">
        <f t="shared" si="196"/>
        <v>1</v>
      </c>
      <c r="DR170" s="67">
        <f t="shared" si="197"/>
        <v>1</v>
      </c>
      <c r="DS170" s="66" t="str">
        <f t="shared" si="198"/>
        <v>0 missed</v>
      </c>
      <c r="DT170" s="62">
        <f t="shared" si="199"/>
        <v>5</v>
      </c>
      <c r="DU170" s="68">
        <f t="shared" si="200"/>
        <v>1</v>
      </c>
      <c r="DV170" s="68" t="str">
        <f t="shared" si="201"/>
        <v>Q-3 A-2 || Q Total-3, A Total-2</v>
      </c>
      <c r="DW170" s="62" t="str" cm="1">
        <f t="array" ref="DW170">IFERROR(INDEX('Attendance-Slot-1'!$Q$2:$Q$1112,MATCH(1,('Attendance-Slot-1'!$A$2:$A$1112=$C170)*('Attendance-Slot-1'!$G$2:$G$1112=DW$2),0)),"No Data")</f>
        <v>No Data</v>
      </c>
      <c r="DX170" s="62" t="str" cm="1">
        <f t="array" ref="DX170">IFERROR(INDEX('Attendance-Slot-2'!$Q$2:$Q$2595,MATCH(1,('Attendance-Slot-2'!$A$2:$A$2595=$C170)*('Attendance-Slot-2'!$G$2:$G$2595=DW$2),0)),"No Data")</f>
        <v>P-S2_Onsite</v>
      </c>
      <c r="DY170" s="137">
        <f>VLOOKUP($DL170,'Written Exam Marks'!$H:$Q,10,FALSE)</f>
        <v>11</v>
      </c>
      <c r="DZ170" s="137">
        <f>VLOOKUP($DL170,'Written Exam Marks'!$H:$Q,9,FALSE)</f>
        <v>35</v>
      </c>
      <c r="EA170" s="62" t="str">
        <f t="shared" si="202"/>
        <v>Present</v>
      </c>
      <c r="EB170" s="62" t="str">
        <f t="shared" si="203"/>
        <v>P-S2_Onsite</v>
      </c>
      <c r="EC170" s="114" t="str">
        <f t="shared" si="140"/>
        <v>P-1, 
A-0, 
No Data-4</v>
      </c>
      <c r="ED170" s="114" t="str">
        <f t="shared" si="141"/>
        <v>P-4, 
A-0, 
No Data-1</v>
      </c>
      <c r="EE170" s="114" t="str">
        <f t="shared" si="204"/>
        <v>P-S2_Onsite</v>
      </c>
      <c r="EF170" s="114" t="str">
        <f t="shared" si="205"/>
        <v>P-S2_Onsite</v>
      </c>
      <c r="EG170" s="114" t="str">
        <f t="shared" si="206"/>
        <v>P-S2_Onsite</v>
      </c>
      <c r="EH170" s="114" t="str">
        <f t="shared" si="207"/>
        <v>P-S1_Onsite</v>
      </c>
      <c r="EI170" s="114" t="str">
        <f t="shared" si="208"/>
        <v>P-S2_Onsite</v>
      </c>
      <c r="EJ170" s="114" t="str">
        <f t="shared" si="209"/>
        <v>P-5, A-0, No Data-0</v>
      </c>
      <c r="EK170" s="114" t="s">
        <v>10453</v>
      </c>
      <c r="EL170" s="114">
        <v>23.5</v>
      </c>
      <c r="EM170" s="114">
        <v>10</v>
      </c>
      <c r="EN170" s="114">
        <v>39</v>
      </c>
      <c r="EO170" s="114">
        <v>72.5</v>
      </c>
      <c r="EP170" s="114" t="s">
        <v>7217</v>
      </c>
      <c r="EQ170" s="114" t="s">
        <v>1054</v>
      </c>
      <c r="ER170" s="114" t="s">
        <v>2256</v>
      </c>
      <c r="ES170" s="114"/>
      <c r="ET170" s="30" t="s">
        <v>2256</v>
      </c>
    </row>
    <row r="171" spans="1:150" x14ac:dyDescent="0.25">
      <c r="A171" s="114">
        <v>168</v>
      </c>
      <c r="B171" s="114" t="s">
        <v>7224</v>
      </c>
      <c r="C171" s="80" t="s">
        <v>3959</v>
      </c>
      <c r="D171" s="30" t="s">
        <v>3960</v>
      </c>
      <c r="E171" s="30" t="s">
        <v>3961</v>
      </c>
      <c r="F171" s="33" t="s">
        <v>7201</v>
      </c>
      <c r="G171" s="30" t="s">
        <v>3962</v>
      </c>
      <c r="H171" s="143" t="e">
        <v>#N/A</v>
      </c>
      <c r="I171" s="143" t="e">
        <v>#N/A</v>
      </c>
      <c r="J171" s="143" t="e">
        <v>#N/A</v>
      </c>
      <c r="K171" s="143" t="e">
        <v>#N/A</v>
      </c>
      <c r="L171" s="143" t="e">
        <v>#N/A</v>
      </c>
      <c r="M171" s="143" t="e">
        <v>#N/A</v>
      </c>
      <c r="N171" s="40" t="s">
        <v>7314</v>
      </c>
      <c r="O171" s="40" t="s">
        <v>1593</v>
      </c>
      <c r="P171" s="13" t="str">
        <f t="shared" si="142"/>
        <v>2025EM1100168-MDSDF401</v>
      </c>
      <c r="Q171" s="40" t="str">
        <f t="shared" si="143"/>
        <v>0 missed</v>
      </c>
      <c r="R171" s="40" t="str">
        <f t="shared" si="144"/>
        <v>0 missed</v>
      </c>
      <c r="S171" s="40">
        <f t="shared" si="145"/>
        <v>3</v>
      </c>
      <c r="T171" s="40">
        <f t="shared" si="146"/>
        <v>1</v>
      </c>
      <c r="U171" s="41">
        <f t="shared" si="147"/>
        <v>1</v>
      </c>
      <c r="V171" s="41">
        <f t="shared" si="148"/>
        <v>1</v>
      </c>
      <c r="W171" s="40" t="str">
        <f t="shared" si="149"/>
        <v>0 missed</v>
      </c>
      <c r="X171" s="113">
        <f t="shared" si="150"/>
        <v>4</v>
      </c>
      <c r="Y171" s="13">
        <f t="shared" si="151"/>
        <v>1</v>
      </c>
      <c r="Z171" s="13" t="str">
        <f t="shared" si="152"/>
        <v>Q-3 A-1 || Q Total-3, A Total-1</v>
      </c>
      <c r="AA171" s="113" t="str" cm="1">
        <f t="array" ref="AA171">IFERROR(INDEX('Attendance-Slot-1'!$Q$2:$Q$1112,MATCH(1,('Attendance-Slot-1'!$A$2:$A$1112=$C171)*('Attendance-Slot-1'!$G$2:$G$1112=AA$2),0)),"No Data")</f>
        <v>No Data</v>
      </c>
      <c r="AB171" s="113" t="str" cm="1">
        <f t="array" ref="AB171">IFERROR(INDEX('Attendance-Slot-2'!$Q$2:$Q$2595,MATCH(1,('Attendance-Slot-2'!$A$2:$A$2595=$C171)*('Attendance-Slot-2'!$G$2:$G$2595=AA$2),0)),"No Data")</f>
        <v>No Data</v>
      </c>
      <c r="AC171" s="133" t="e">
        <f>VLOOKUP($P171,'Written Exam Marks'!$H:$Q,10,FALSE)</f>
        <v>#N/A</v>
      </c>
      <c r="AD171" s="133" t="e">
        <f>VLOOKUP($P171,'Written Exam Marks'!$H:$Q,9,FALSE)</f>
        <v>#N/A</v>
      </c>
      <c r="AE171" s="113" t="str">
        <f t="shared" si="153"/>
        <v>No Data</v>
      </c>
      <c r="AF171" s="113" t="str">
        <f t="shared" si="154"/>
        <v>No Data</v>
      </c>
      <c r="AG171" s="146">
        <v>8</v>
      </c>
      <c r="AH171" s="146">
        <v>9.5</v>
      </c>
      <c r="AI171" s="146" t="s">
        <v>5</v>
      </c>
      <c r="AJ171" s="146" t="s">
        <v>5</v>
      </c>
      <c r="AK171" s="146" t="s">
        <v>5</v>
      </c>
      <c r="AL171" s="146" t="s">
        <v>5</v>
      </c>
      <c r="AM171" s="146">
        <v>17.5</v>
      </c>
      <c r="AN171" s="146">
        <v>60</v>
      </c>
      <c r="AO171" s="43" t="s">
        <v>7336</v>
      </c>
      <c r="AP171" s="43" t="s">
        <v>1598</v>
      </c>
      <c r="AQ171" s="50" t="str">
        <f t="shared" si="155"/>
        <v>2025EM1100168-MDSDF402</v>
      </c>
      <c r="AR171" s="43" t="str">
        <f t="shared" si="156"/>
        <v>4 missed</v>
      </c>
      <c r="AS171" s="47" t="s">
        <v>7342</v>
      </c>
      <c r="AT171" s="43">
        <f t="shared" si="157"/>
        <v>2</v>
      </c>
      <c r="AU171" s="48" t="s">
        <v>7342</v>
      </c>
      <c r="AV171" s="49">
        <f t="shared" si="158"/>
        <v>0.33333333333333331</v>
      </c>
      <c r="AW171" s="48" t="s">
        <v>7342</v>
      </c>
      <c r="AX171" s="43" t="str">
        <f t="shared" si="159"/>
        <v>4 missed</v>
      </c>
      <c r="AY171" s="42">
        <f t="shared" si="160"/>
        <v>2</v>
      </c>
      <c r="AZ171" s="50">
        <f t="shared" si="161"/>
        <v>0.33333333333333331</v>
      </c>
      <c r="BA171" s="50" t="str">
        <f t="shared" si="162"/>
        <v>Q-2 A-- || Q Total-6, A Total-0</v>
      </c>
      <c r="BB171" s="42" t="str" cm="1">
        <f t="array" ref="BB171">IFERROR(INDEX('Attendance-Slot-1'!$Q$2:$Q$1112,MATCH(1,('Attendance-Slot-1'!$A$2:$A$1112=$C171)*('Attendance-Slot-1'!$G$2:$G$1112=BB$2),0)),"No Data")</f>
        <v>No Data</v>
      </c>
      <c r="BC171" s="42" t="str" cm="1">
        <f t="array" ref="BC171">IFERROR(INDEX('Attendance-Slot-2'!$Q$2:$Q$2595,MATCH(1,('Attendance-Slot-2'!$A$2:$A$2595=$C171)*('Attendance-Slot-2'!$G$2:$G$2595=BB$2),0)),"No Data")</f>
        <v>A-S2_Onsite</v>
      </c>
      <c r="BD171" s="134" t="e">
        <f>VLOOKUP($AQ171,'Written Exam Marks'!$H:$Q,10,FALSE)</f>
        <v>#N/A</v>
      </c>
      <c r="BE171" s="134" t="e">
        <f>VLOOKUP($AQ171,'Written Exam Marks'!$H:$Q,9,FALSE)</f>
        <v>#N/A</v>
      </c>
      <c r="BF171" s="42" t="str">
        <f t="shared" si="163"/>
        <v>Absent</v>
      </c>
      <c r="BG171" s="42" t="str">
        <f t="shared" si="164"/>
        <v>A-S2_Onsite</v>
      </c>
      <c r="BH171" s="147" t="e">
        <v>#N/A</v>
      </c>
      <c r="BI171" s="147" t="e">
        <v>#N/A</v>
      </c>
      <c r="BJ171" s="147" t="e">
        <v>#N/A</v>
      </c>
      <c r="BK171" s="147" t="e">
        <v>#N/A</v>
      </c>
      <c r="BL171" s="52" t="s">
        <v>3697</v>
      </c>
      <c r="BM171" s="52" t="s">
        <v>1606</v>
      </c>
      <c r="BN171" s="57" t="str">
        <f t="shared" si="165"/>
        <v>2025EM1100168-MDSDF403</v>
      </c>
      <c r="BO171" s="52" t="str">
        <f t="shared" si="166"/>
        <v>0 missed</v>
      </c>
      <c r="BP171" s="52" t="str">
        <f t="shared" si="167"/>
        <v>0 missed</v>
      </c>
      <c r="BQ171" s="52">
        <f t="shared" si="168"/>
        <v>1</v>
      </c>
      <c r="BR171" s="52">
        <f t="shared" si="169"/>
        <v>1</v>
      </c>
      <c r="BS171" s="56">
        <f t="shared" si="170"/>
        <v>1</v>
      </c>
      <c r="BT171" s="56">
        <f t="shared" si="171"/>
        <v>1</v>
      </c>
      <c r="BU171" s="52" t="str">
        <f t="shared" si="172"/>
        <v>0 missed</v>
      </c>
      <c r="BV171" s="51">
        <f t="shared" si="173"/>
        <v>2</v>
      </c>
      <c r="BW171" s="57">
        <f t="shared" si="174"/>
        <v>1</v>
      </c>
      <c r="BX171" s="57" t="str">
        <f t="shared" si="175"/>
        <v>Q-1 A-1 || Q Total-1, A Total-1</v>
      </c>
      <c r="BY171" s="51" t="str" cm="1">
        <f t="array" ref="BY171">IFERROR(INDEX('Attendance-Slot-1'!$Q$2:$Q$1112,MATCH(1,('Attendance-Slot-1'!$A$2:$A$1112=$C171)*('Attendance-Slot-1'!$G$2:$G$1112=BY$2),0)),"No Data")</f>
        <v>No Data</v>
      </c>
      <c r="BZ171" s="51" t="str" cm="1">
        <f t="array" ref="BZ171">IFERROR(INDEX('Attendance-Slot-2'!$Q$2:$Q$2595,MATCH(1,('Attendance-Slot-2'!$A$2:$A$2595=$C171)*('Attendance-Slot-2'!$G$2:$G$2595=BY$2),0)),"No Data")</f>
        <v>No Data</v>
      </c>
      <c r="CA171" s="135" t="e">
        <f>VLOOKUP($BN171,'Written Exam Marks'!$H:$Q,10,FALSE)</f>
        <v>#N/A</v>
      </c>
      <c r="CB171" s="135" t="e">
        <f>VLOOKUP($BN171,'Written Exam Marks'!$H:$Q,9,FALSE)</f>
        <v>#N/A</v>
      </c>
      <c r="CC171" s="51" t="str">
        <f t="shared" si="176"/>
        <v>No Data</v>
      </c>
      <c r="CD171" s="51" t="str">
        <f t="shared" si="177"/>
        <v>No Data</v>
      </c>
      <c r="CE171" s="29" t="s">
        <v>5</v>
      </c>
      <c r="CF171" s="29" t="s">
        <v>5</v>
      </c>
      <c r="CG171" s="29" t="s">
        <v>5</v>
      </c>
      <c r="CH171" s="29">
        <v>0</v>
      </c>
      <c r="CI171" s="29">
        <v>60</v>
      </c>
      <c r="CJ171" s="61" t="s">
        <v>7343</v>
      </c>
      <c r="CK171" s="61" t="s">
        <v>1613</v>
      </c>
      <c r="CL171" s="10" t="str">
        <f t="shared" si="178"/>
        <v>2025EM1100168-MDSDF404</v>
      </c>
      <c r="CM171" s="61" t="str">
        <f t="shared" si="179"/>
        <v>2 missed</v>
      </c>
      <c r="CN171" s="61" t="str">
        <f t="shared" si="180"/>
        <v>1 missed</v>
      </c>
      <c r="CO171" s="111">
        <f t="shared" si="181"/>
        <v>0</v>
      </c>
      <c r="CP171" s="111">
        <f t="shared" si="182"/>
        <v>0</v>
      </c>
      <c r="CQ171" s="9">
        <f t="shared" si="183"/>
        <v>0</v>
      </c>
      <c r="CR171" s="9">
        <f t="shared" si="184"/>
        <v>0</v>
      </c>
      <c r="CS171" s="61" t="str">
        <f t="shared" si="185"/>
        <v>3 missed</v>
      </c>
      <c r="CT171" s="111">
        <f t="shared" si="186"/>
        <v>0</v>
      </c>
      <c r="CU171" s="10">
        <f t="shared" si="187"/>
        <v>0</v>
      </c>
      <c r="CV171" s="10" t="str">
        <f t="shared" si="188"/>
        <v>Q-0 A-0 || Q Total-2, A Total-1</v>
      </c>
      <c r="CW171" s="111" t="str" cm="1">
        <f t="array" ref="CW171">IFERROR(INDEX('Attendance-Slot-1'!$Q$2:$Q$1112,MATCH(1,('Attendance-Slot-1'!$A$2:$A$1112=$C171)*('Attendance-Slot-1'!$G$2:$G$1112=CW$2),0)),"No Data")</f>
        <v>No Data</v>
      </c>
      <c r="CX171" s="111" t="str" cm="1">
        <f t="array" ref="CX171">IFERROR(INDEX('Attendance-Slot-2'!$Q$2:$Q$2595,MATCH(1,('Attendance-Slot-2'!$A$2:$A$2595=$C171)*('Attendance-Slot-2'!$G$2:$G$2595=CW$2),0)),"No Data")</f>
        <v>A-S2_Onsite</v>
      </c>
      <c r="CY171" s="136" t="e">
        <f>VLOOKUP($CL171,'Written Exam Marks'!$H:$Q,10,FALSE)</f>
        <v>#N/A</v>
      </c>
      <c r="CZ171" s="136" t="e">
        <f>VLOOKUP($CL171,'Written Exam Marks'!$H:$Q,9,FALSE)</f>
        <v>#N/A</v>
      </c>
      <c r="DA171" s="111" t="str">
        <f t="shared" si="189"/>
        <v>Absent</v>
      </c>
      <c r="DB171" s="111" t="str">
        <f t="shared" si="190"/>
        <v>A-S2_Onsite</v>
      </c>
      <c r="DC171" s="148" t="s">
        <v>5</v>
      </c>
      <c r="DD171" s="148" t="s">
        <v>5</v>
      </c>
      <c r="DE171" s="148" t="s">
        <v>5</v>
      </c>
      <c r="DF171" s="148" t="s">
        <v>5</v>
      </c>
      <c r="DG171" s="148" t="s">
        <v>5</v>
      </c>
      <c r="DH171" s="148">
        <v>0</v>
      </c>
      <c r="DI171" s="148">
        <v>65</v>
      </c>
      <c r="DJ171" s="66" t="s">
        <v>7351</v>
      </c>
      <c r="DK171" s="66" t="s">
        <v>1631</v>
      </c>
      <c r="DL171" s="68" t="str">
        <f t="shared" si="191"/>
        <v>2025EM1100168-MDSDF406</v>
      </c>
      <c r="DM171" s="66" t="str">
        <f t="shared" si="192"/>
        <v>3 missed</v>
      </c>
      <c r="DN171" s="66" t="str">
        <f t="shared" si="193"/>
        <v>2 missed</v>
      </c>
      <c r="DO171" s="62">
        <f t="shared" si="194"/>
        <v>0</v>
      </c>
      <c r="DP171" s="62">
        <f t="shared" si="195"/>
        <v>0</v>
      </c>
      <c r="DQ171" s="67">
        <f t="shared" si="196"/>
        <v>0</v>
      </c>
      <c r="DR171" s="67">
        <f t="shared" si="197"/>
        <v>0</v>
      </c>
      <c r="DS171" s="66" t="str">
        <f t="shared" si="198"/>
        <v>5 missed</v>
      </c>
      <c r="DT171" s="62">
        <f t="shared" si="199"/>
        <v>0</v>
      </c>
      <c r="DU171" s="68">
        <f t="shared" si="200"/>
        <v>0</v>
      </c>
      <c r="DV171" s="68" t="str">
        <f t="shared" si="201"/>
        <v>Q-0 A-0 || Q Total-3, A Total-2</v>
      </c>
      <c r="DW171" s="62" t="str" cm="1">
        <f t="array" ref="DW171">IFERROR(INDEX('Attendance-Slot-1'!$Q$2:$Q$1112,MATCH(1,('Attendance-Slot-1'!$A$2:$A$1112=$C171)*('Attendance-Slot-1'!$G$2:$G$1112=DW$2),0)),"No Data")</f>
        <v>No Data</v>
      </c>
      <c r="DX171" s="62" t="str" cm="1">
        <f t="array" ref="DX171">IFERROR(INDEX('Attendance-Slot-2'!$Q$2:$Q$2595,MATCH(1,('Attendance-Slot-2'!$A$2:$A$2595=$C171)*('Attendance-Slot-2'!$G$2:$G$2595=DW$2),0)),"No Data")</f>
        <v>A-S2_Onsite</v>
      </c>
      <c r="DY171" s="137" t="e">
        <f>VLOOKUP($DL171,'Written Exam Marks'!$H:$Q,10,FALSE)</f>
        <v>#N/A</v>
      </c>
      <c r="DZ171" s="137" t="e">
        <f>VLOOKUP($DL171,'Written Exam Marks'!$H:$Q,9,FALSE)</f>
        <v>#N/A</v>
      </c>
      <c r="EA171" s="62" t="str">
        <f t="shared" si="202"/>
        <v>Absent</v>
      </c>
      <c r="EB171" s="62" t="str">
        <f t="shared" si="203"/>
        <v>A-S2_Onsite</v>
      </c>
      <c r="EC171" s="114" t="str">
        <f t="shared" si="140"/>
        <v>P-0, 
A-0, 
No Data-5</v>
      </c>
      <c r="ED171" s="114" t="str">
        <f t="shared" si="141"/>
        <v>P-0, 
A-3, 
No Data-2</v>
      </c>
      <c r="EE171" s="114" t="str">
        <f t="shared" si="204"/>
        <v>No Data</v>
      </c>
      <c r="EF171" s="114" t="str">
        <f t="shared" si="205"/>
        <v>A-S2_Onsite</v>
      </c>
      <c r="EG171" s="114" t="str">
        <f t="shared" si="206"/>
        <v>No Data</v>
      </c>
      <c r="EH171" s="114" t="str">
        <f t="shared" si="207"/>
        <v>A-S2_Onsite</v>
      </c>
      <c r="EI171" s="114" t="str">
        <f t="shared" si="208"/>
        <v>A-S2_Onsite</v>
      </c>
      <c r="EJ171" s="114" t="str">
        <f t="shared" si="209"/>
        <v>P-0, A-3, No Data-2</v>
      </c>
      <c r="EK171" s="114" t="s">
        <v>10454</v>
      </c>
      <c r="EL171" s="114" t="e">
        <v>#N/A</v>
      </c>
      <c r="EM171" s="114" t="e">
        <v>#N/A</v>
      </c>
      <c r="EN171" s="114" t="e">
        <v>#N/A</v>
      </c>
      <c r="EO171" s="114" t="e">
        <v>#N/A</v>
      </c>
      <c r="EP171" s="114" t="s">
        <v>7217</v>
      </c>
      <c r="EQ171" s="114" t="s">
        <v>1054</v>
      </c>
      <c r="ER171" s="114" t="s">
        <v>3959</v>
      </c>
      <c r="ES171" s="114" t="s">
        <v>1098</v>
      </c>
      <c r="ET171" s="30" t="s">
        <v>3959</v>
      </c>
    </row>
    <row r="172" spans="1:150" x14ac:dyDescent="0.25">
      <c r="A172" s="114">
        <v>169</v>
      </c>
      <c r="B172" s="114" t="s">
        <v>7224</v>
      </c>
      <c r="C172" s="80" t="s">
        <v>3963</v>
      </c>
      <c r="D172" s="30" t="s">
        <v>3964</v>
      </c>
      <c r="E172" s="30" t="s">
        <v>3965</v>
      </c>
      <c r="F172" s="33" t="s">
        <v>7201</v>
      </c>
      <c r="G172" s="30" t="s">
        <v>3966</v>
      </c>
      <c r="H172" s="143">
        <v>15</v>
      </c>
      <c r="I172" s="143" t="s">
        <v>5</v>
      </c>
      <c r="J172" s="143" t="s">
        <v>5</v>
      </c>
      <c r="K172" s="143" t="s">
        <v>5</v>
      </c>
      <c r="L172" s="143">
        <v>15</v>
      </c>
      <c r="M172" s="143">
        <v>65</v>
      </c>
      <c r="N172" s="40" t="s">
        <v>7314</v>
      </c>
      <c r="O172" s="40" t="s">
        <v>1593</v>
      </c>
      <c r="P172" s="13" t="str">
        <f t="shared" si="142"/>
        <v>2025EM1100169-MDSDF401</v>
      </c>
      <c r="Q172" s="40" t="str">
        <f t="shared" si="143"/>
        <v>2 missed</v>
      </c>
      <c r="R172" s="40" t="str">
        <f t="shared" si="144"/>
        <v>1 missed</v>
      </c>
      <c r="S172" s="40">
        <f t="shared" si="145"/>
        <v>1</v>
      </c>
      <c r="T172" s="40">
        <f t="shared" si="146"/>
        <v>0</v>
      </c>
      <c r="U172" s="41">
        <f t="shared" si="147"/>
        <v>0.33333333333333331</v>
      </c>
      <c r="V172" s="41">
        <f t="shared" si="148"/>
        <v>0</v>
      </c>
      <c r="W172" s="40" t="str">
        <f t="shared" si="149"/>
        <v>3 missed</v>
      </c>
      <c r="X172" s="113">
        <f t="shared" si="150"/>
        <v>1</v>
      </c>
      <c r="Y172" s="13">
        <f t="shared" si="151"/>
        <v>0.25</v>
      </c>
      <c r="Z172" s="13" t="str">
        <f t="shared" si="152"/>
        <v>Q-1 A-0 || Q Total-3, A Total-1</v>
      </c>
      <c r="AA172" s="113" t="str" cm="1">
        <f t="array" ref="AA172">IFERROR(INDEX('Attendance-Slot-1'!$Q$2:$Q$1112,MATCH(1,('Attendance-Slot-1'!$A$2:$A$1112=$C172)*('Attendance-Slot-1'!$G$2:$G$1112=AA$2),0)),"No Data")</f>
        <v>No Data</v>
      </c>
      <c r="AB172" s="113" t="str" cm="1">
        <f t="array" ref="AB172">IFERROR(INDEX('Attendance-Slot-2'!$Q$2:$Q$2595,MATCH(1,('Attendance-Slot-2'!$A$2:$A$2595=$C172)*('Attendance-Slot-2'!$G$2:$G$2595=AA$2),0)),"No Data")</f>
        <v>A-S2_Onsite</v>
      </c>
      <c r="AC172" s="133" t="e">
        <f>VLOOKUP($P172,'Written Exam Marks'!$H:$Q,10,FALSE)</f>
        <v>#N/A</v>
      </c>
      <c r="AD172" s="133" t="e">
        <f>VLOOKUP($P172,'Written Exam Marks'!$H:$Q,9,FALSE)</f>
        <v>#N/A</v>
      </c>
      <c r="AE172" s="113" t="str">
        <f t="shared" si="153"/>
        <v>Absent</v>
      </c>
      <c r="AF172" s="113" t="str">
        <f t="shared" si="154"/>
        <v>A-S2_Onsite</v>
      </c>
      <c r="AG172" s="146">
        <v>10</v>
      </c>
      <c r="AH172" s="146">
        <v>9.5</v>
      </c>
      <c r="AI172" s="146" t="s">
        <v>5</v>
      </c>
      <c r="AJ172" s="146" t="s">
        <v>5</v>
      </c>
      <c r="AK172" s="146" t="s">
        <v>5</v>
      </c>
      <c r="AL172" s="146" t="s">
        <v>5</v>
      </c>
      <c r="AM172" s="146">
        <v>19.5</v>
      </c>
      <c r="AN172" s="146">
        <v>60</v>
      </c>
      <c r="AO172" s="43" t="s">
        <v>7336</v>
      </c>
      <c r="AP172" s="43" t="s">
        <v>1598</v>
      </c>
      <c r="AQ172" s="50" t="str">
        <f t="shared" si="155"/>
        <v>2025EM1100169-MDSDF402</v>
      </c>
      <c r="AR172" s="43" t="str">
        <f t="shared" si="156"/>
        <v>4 missed</v>
      </c>
      <c r="AS172" s="47" t="s">
        <v>7342</v>
      </c>
      <c r="AT172" s="43">
        <f t="shared" si="157"/>
        <v>2</v>
      </c>
      <c r="AU172" s="48" t="s">
        <v>7342</v>
      </c>
      <c r="AV172" s="49">
        <f t="shared" si="158"/>
        <v>0.33333333333333331</v>
      </c>
      <c r="AW172" s="48" t="s">
        <v>7342</v>
      </c>
      <c r="AX172" s="43" t="str">
        <f t="shared" si="159"/>
        <v>4 missed</v>
      </c>
      <c r="AY172" s="42">
        <f t="shared" si="160"/>
        <v>2</v>
      </c>
      <c r="AZ172" s="50">
        <f t="shared" si="161"/>
        <v>0.33333333333333331</v>
      </c>
      <c r="BA172" s="50" t="str">
        <f t="shared" si="162"/>
        <v>Q-2 A-- || Q Total-6, A Total-0</v>
      </c>
      <c r="BB172" s="42" t="str" cm="1">
        <f t="array" ref="BB172">IFERROR(INDEX('Attendance-Slot-1'!$Q$2:$Q$1112,MATCH(1,('Attendance-Slot-1'!$A$2:$A$1112=$C172)*('Attendance-Slot-1'!$G$2:$G$1112=BB$2),0)),"No Data")</f>
        <v>No Data</v>
      </c>
      <c r="BC172" s="42" t="str" cm="1">
        <f t="array" ref="BC172">IFERROR(INDEX('Attendance-Slot-2'!$Q$2:$Q$2595,MATCH(1,('Attendance-Slot-2'!$A$2:$A$2595=$C172)*('Attendance-Slot-2'!$G$2:$G$2595=BB$2),0)),"No Data")</f>
        <v>A-S2_Onsite</v>
      </c>
      <c r="BD172" s="134" t="e">
        <f>VLOOKUP($AQ172,'Written Exam Marks'!$H:$Q,10,FALSE)</f>
        <v>#N/A</v>
      </c>
      <c r="BE172" s="134" t="e">
        <f>VLOOKUP($AQ172,'Written Exam Marks'!$H:$Q,9,FALSE)</f>
        <v>#N/A</v>
      </c>
      <c r="BF172" s="42" t="str">
        <f t="shared" si="163"/>
        <v>Absent</v>
      </c>
      <c r="BG172" s="42" t="str">
        <f t="shared" si="164"/>
        <v>A-S2_Onsite</v>
      </c>
      <c r="BH172" s="147">
        <v>20</v>
      </c>
      <c r="BI172" s="147" t="s">
        <v>5</v>
      </c>
      <c r="BJ172" s="147">
        <v>20</v>
      </c>
      <c r="BK172" s="147">
        <v>60</v>
      </c>
      <c r="BL172" s="52" t="s">
        <v>3697</v>
      </c>
      <c r="BM172" s="52" t="s">
        <v>1606</v>
      </c>
      <c r="BN172" s="57" t="str">
        <f t="shared" si="165"/>
        <v>2025EM1100169-MDSDF403</v>
      </c>
      <c r="BO172" s="52" t="str">
        <f t="shared" si="166"/>
        <v>0 missed</v>
      </c>
      <c r="BP172" s="52" t="str">
        <f t="shared" si="167"/>
        <v>1 missed</v>
      </c>
      <c r="BQ172" s="52">
        <f t="shared" si="168"/>
        <v>1</v>
      </c>
      <c r="BR172" s="52">
        <f t="shared" si="169"/>
        <v>0</v>
      </c>
      <c r="BS172" s="56">
        <f t="shared" si="170"/>
        <v>1</v>
      </c>
      <c r="BT172" s="56">
        <f t="shared" si="171"/>
        <v>0</v>
      </c>
      <c r="BU172" s="52" t="str">
        <f t="shared" si="172"/>
        <v>1 missed</v>
      </c>
      <c r="BV172" s="51">
        <f t="shared" si="173"/>
        <v>1</v>
      </c>
      <c r="BW172" s="57">
        <f t="shared" si="174"/>
        <v>0.5</v>
      </c>
      <c r="BX172" s="57" t="str">
        <f t="shared" si="175"/>
        <v>Q-1 A-0 || Q Total-1, A Total-1</v>
      </c>
      <c r="BY172" s="51" t="str" cm="1">
        <f t="array" ref="BY172">IFERROR(INDEX('Attendance-Slot-1'!$Q$2:$Q$1112,MATCH(1,('Attendance-Slot-1'!$A$2:$A$1112=$C172)*('Attendance-Slot-1'!$G$2:$G$1112=BY$2),0)),"No Data")</f>
        <v>No Data</v>
      </c>
      <c r="BZ172" s="51" t="str" cm="1">
        <f t="array" ref="BZ172">IFERROR(INDEX('Attendance-Slot-2'!$Q$2:$Q$2595,MATCH(1,('Attendance-Slot-2'!$A$2:$A$2595=$C172)*('Attendance-Slot-2'!$G$2:$G$2595=BY$2),0)),"No Data")</f>
        <v>A-S2_Onsite</v>
      </c>
      <c r="CA172" s="135" t="e">
        <f>VLOOKUP($BN172,'Written Exam Marks'!$H:$Q,10,FALSE)</f>
        <v>#N/A</v>
      </c>
      <c r="CB172" s="135" t="e">
        <f>VLOOKUP($BN172,'Written Exam Marks'!$H:$Q,9,FALSE)</f>
        <v>#N/A</v>
      </c>
      <c r="CC172" s="51" t="str">
        <f t="shared" si="176"/>
        <v>Absent</v>
      </c>
      <c r="CD172" s="51" t="str">
        <f t="shared" si="177"/>
        <v>A-S2_Onsite</v>
      </c>
      <c r="CE172" s="29">
        <v>19</v>
      </c>
      <c r="CF172" s="29" t="s">
        <v>5</v>
      </c>
      <c r="CG172" s="29" t="s">
        <v>5</v>
      </c>
      <c r="CH172" s="29">
        <v>19</v>
      </c>
      <c r="CI172" s="29">
        <v>60</v>
      </c>
      <c r="CJ172" s="61" t="s">
        <v>7343</v>
      </c>
      <c r="CK172" s="61" t="s">
        <v>1613</v>
      </c>
      <c r="CL172" s="10" t="str">
        <f t="shared" si="178"/>
        <v>2025EM1100169-MDSDF404</v>
      </c>
      <c r="CM172" s="61" t="str">
        <f t="shared" si="179"/>
        <v>1 missed</v>
      </c>
      <c r="CN172" s="61" t="str">
        <f t="shared" si="180"/>
        <v>1 missed</v>
      </c>
      <c r="CO172" s="111">
        <f t="shared" si="181"/>
        <v>1</v>
      </c>
      <c r="CP172" s="111">
        <f t="shared" si="182"/>
        <v>0</v>
      </c>
      <c r="CQ172" s="9">
        <f t="shared" si="183"/>
        <v>0.5</v>
      </c>
      <c r="CR172" s="9">
        <f t="shared" si="184"/>
        <v>0</v>
      </c>
      <c r="CS172" s="61" t="str">
        <f t="shared" si="185"/>
        <v>2 missed</v>
      </c>
      <c r="CT172" s="111">
        <f t="shared" si="186"/>
        <v>1</v>
      </c>
      <c r="CU172" s="10">
        <f t="shared" si="187"/>
        <v>0.33333333333333331</v>
      </c>
      <c r="CV172" s="10" t="str">
        <f t="shared" si="188"/>
        <v>Q-1 A-0 || Q Total-2, A Total-1</v>
      </c>
      <c r="CW172" s="111" t="str" cm="1">
        <f t="array" ref="CW172">IFERROR(INDEX('Attendance-Slot-1'!$Q$2:$Q$1112,MATCH(1,('Attendance-Slot-1'!$A$2:$A$1112=$C172)*('Attendance-Slot-1'!$G$2:$G$1112=CW$2),0)),"No Data")</f>
        <v>No Data</v>
      </c>
      <c r="CX172" s="111" t="str" cm="1">
        <f t="array" ref="CX172">IFERROR(INDEX('Attendance-Slot-2'!$Q$2:$Q$2595,MATCH(1,('Attendance-Slot-2'!$A$2:$A$2595=$C172)*('Attendance-Slot-2'!$G$2:$G$2595=CW$2),0)),"No Data")</f>
        <v>A-S2_Onsite</v>
      </c>
      <c r="CY172" s="136" t="e">
        <f>VLOOKUP($CL172,'Written Exam Marks'!$H:$Q,10,FALSE)</f>
        <v>#N/A</v>
      </c>
      <c r="CZ172" s="136" t="e">
        <f>VLOOKUP($CL172,'Written Exam Marks'!$H:$Q,9,FALSE)</f>
        <v>#N/A</v>
      </c>
      <c r="DA172" s="111" t="str">
        <f t="shared" si="189"/>
        <v>Absent</v>
      </c>
      <c r="DB172" s="111" t="str">
        <f t="shared" si="190"/>
        <v>A-S2_Onsite</v>
      </c>
      <c r="DC172" s="148">
        <v>5</v>
      </c>
      <c r="DD172" s="148">
        <v>6.5</v>
      </c>
      <c r="DE172" s="148" t="s">
        <v>5</v>
      </c>
      <c r="DF172" s="148" t="s">
        <v>5</v>
      </c>
      <c r="DG172" s="148" t="s">
        <v>5</v>
      </c>
      <c r="DH172" s="148">
        <v>11.5</v>
      </c>
      <c r="DI172" s="148">
        <v>65</v>
      </c>
      <c r="DJ172" s="66" t="s">
        <v>7351</v>
      </c>
      <c r="DK172" s="66" t="s">
        <v>1631</v>
      </c>
      <c r="DL172" s="68" t="str">
        <f t="shared" si="191"/>
        <v>2025EM1100169-MDSDF406</v>
      </c>
      <c r="DM172" s="66" t="str">
        <f t="shared" si="192"/>
        <v>1 missed</v>
      </c>
      <c r="DN172" s="66" t="str">
        <f t="shared" si="193"/>
        <v>2 missed</v>
      </c>
      <c r="DO172" s="62">
        <f t="shared" si="194"/>
        <v>2</v>
      </c>
      <c r="DP172" s="62">
        <f t="shared" si="195"/>
        <v>0</v>
      </c>
      <c r="DQ172" s="67">
        <f t="shared" si="196"/>
        <v>0.66666666666666663</v>
      </c>
      <c r="DR172" s="67">
        <f t="shared" si="197"/>
        <v>0</v>
      </c>
      <c r="DS172" s="66" t="str">
        <f t="shared" si="198"/>
        <v>3 missed</v>
      </c>
      <c r="DT172" s="62">
        <f t="shared" si="199"/>
        <v>2</v>
      </c>
      <c r="DU172" s="68">
        <f t="shared" si="200"/>
        <v>0.4</v>
      </c>
      <c r="DV172" s="68" t="str">
        <f t="shared" si="201"/>
        <v>Q-2 A-0 || Q Total-3, A Total-2</v>
      </c>
      <c r="DW172" s="62" t="str" cm="1">
        <f t="array" ref="DW172">IFERROR(INDEX('Attendance-Slot-1'!$Q$2:$Q$1112,MATCH(1,('Attendance-Slot-1'!$A$2:$A$1112=$C172)*('Attendance-Slot-1'!$G$2:$G$1112=DW$2),0)),"No Data")</f>
        <v>No Data</v>
      </c>
      <c r="DX172" s="62" t="str" cm="1">
        <f t="array" ref="DX172">IFERROR(INDEX('Attendance-Slot-2'!$Q$2:$Q$2595,MATCH(1,('Attendance-Slot-2'!$A$2:$A$2595=$C172)*('Attendance-Slot-2'!$G$2:$G$2595=DW$2),0)),"No Data")</f>
        <v>A-S2_Onsite</v>
      </c>
      <c r="DY172" s="137" t="e">
        <f>VLOOKUP($DL172,'Written Exam Marks'!$H:$Q,10,FALSE)</f>
        <v>#N/A</v>
      </c>
      <c r="DZ172" s="137" t="e">
        <f>VLOOKUP($DL172,'Written Exam Marks'!$H:$Q,9,FALSE)</f>
        <v>#N/A</v>
      </c>
      <c r="EA172" s="62" t="str">
        <f t="shared" si="202"/>
        <v>Absent</v>
      </c>
      <c r="EB172" s="62" t="str">
        <f t="shared" si="203"/>
        <v>A-S2_Onsite</v>
      </c>
      <c r="EC172" s="114" t="str">
        <f t="shared" si="140"/>
        <v>P-0, 
A-0, 
No Data-5</v>
      </c>
      <c r="ED172" s="114" t="str">
        <f t="shared" si="141"/>
        <v>P-0, 
A-5, 
No Data-0</v>
      </c>
      <c r="EE172" s="114" t="str">
        <f t="shared" si="204"/>
        <v>A-S2_Onsite</v>
      </c>
      <c r="EF172" s="114" t="str">
        <f t="shared" si="205"/>
        <v>A-S2_Onsite</v>
      </c>
      <c r="EG172" s="114" t="str">
        <f t="shared" si="206"/>
        <v>A-S2_Onsite</v>
      </c>
      <c r="EH172" s="114" t="str">
        <f t="shared" si="207"/>
        <v>A-S2_Onsite</v>
      </c>
      <c r="EI172" s="114" t="str">
        <f t="shared" si="208"/>
        <v>A-S2_Onsite</v>
      </c>
      <c r="EJ172" s="114" t="str">
        <f t="shared" si="209"/>
        <v>P-0, A-5, No Data-0</v>
      </c>
      <c r="EK172" s="114" t="s">
        <v>10453</v>
      </c>
      <c r="EL172" s="114">
        <v>27</v>
      </c>
      <c r="EM172" s="114">
        <v>10</v>
      </c>
      <c r="EN172" s="114" t="s">
        <v>10455</v>
      </c>
      <c r="EO172" s="114">
        <v>37</v>
      </c>
      <c r="EP172" s="114" t="s">
        <v>7218</v>
      </c>
      <c r="EQ172" s="114" t="s">
        <v>1054</v>
      </c>
      <c r="ER172" s="114" t="s">
        <v>3963</v>
      </c>
      <c r="ES172" s="114" t="s">
        <v>7218</v>
      </c>
      <c r="ET172" s="30" t="s">
        <v>3963</v>
      </c>
    </row>
    <row r="173" spans="1:150" x14ac:dyDescent="0.25">
      <c r="A173" s="114">
        <v>170</v>
      </c>
      <c r="B173" s="114" t="s">
        <v>7224</v>
      </c>
      <c r="C173" s="80" t="s">
        <v>3967</v>
      </c>
      <c r="D173" s="30" t="s">
        <v>3968</v>
      </c>
      <c r="E173" s="30" t="s">
        <v>3969</v>
      </c>
      <c r="F173" s="33" t="s">
        <v>7201</v>
      </c>
      <c r="G173" s="30" t="s">
        <v>3970</v>
      </c>
      <c r="H173" s="143" t="s">
        <v>5</v>
      </c>
      <c r="I173" s="143" t="s">
        <v>5</v>
      </c>
      <c r="J173" s="143" t="s">
        <v>5</v>
      </c>
      <c r="K173" s="143" t="s">
        <v>5</v>
      </c>
      <c r="L173" s="143">
        <v>0</v>
      </c>
      <c r="M173" s="143">
        <v>65</v>
      </c>
      <c r="N173" s="40" t="s">
        <v>7314</v>
      </c>
      <c r="O173" s="40" t="s">
        <v>1593</v>
      </c>
      <c r="P173" s="13" t="str">
        <f t="shared" si="142"/>
        <v>2025EM1100170-MDSDF401</v>
      </c>
      <c r="Q173" s="40" t="str">
        <f t="shared" si="143"/>
        <v>3 missed</v>
      </c>
      <c r="R173" s="40" t="str">
        <f t="shared" si="144"/>
        <v>1 missed</v>
      </c>
      <c r="S173" s="40">
        <f t="shared" si="145"/>
        <v>0</v>
      </c>
      <c r="T173" s="40">
        <f t="shared" si="146"/>
        <v>0</v>
      </c>
      <c r="U173" s="41">
        <f t="shared" si="147"/>
        <v>0</v>
      </c>
      <c r="V173" s="41">
        <f t="shared" si="148"/>
        <v>0</v>
      </c>
      <c r="W173" s="40" t="str">
        <f t="shared" si="149"/>
        <v>4 missed</v>
      </c>
      <c r="X173" s="113">
        <f t="shared" si="150"/>
        <v>0</v>
      </c>
      <c r="Y173" s="13">
        <f t="shared" si="151"/>
        <v>0</v>
      </c>
      <c r="Z173" s="13" t="str">
        <f t="shared" si="152"/>
        <v>Q-0 A-0 || Q Total-3, A Total-1</v>
      </c>
      <c r="AA173" s="113" t="str" cm="1">
        <f t="array" ref="AA173">IFERROR(INDEX('Attendance-Slot-1'!$Q$2:$Q$1112,MATCH(1,('Attendance-Slot-1'!$A$2:$A$1112=$C173)*('Attendance-Slot-1'!$G$2:$G$1112=AA$2),0)),"No Data")</f>
        <v>No Data</v>
      </c>
      <c r="AB173" s="113" t="str" cm="1">
        <f t="array" ref="AB173">IFERROR(INDEX('Attendance-Slot-2'!$Q$2:$Q$2595,MATCH(1,('Attendance-Slot-2'!$A$2:$A$2595=$C173)*('Attendance-Slot-2'!$G$2:$G$2595=AA$2),0)),"No Data")</f>
        <v>A-S2_Onsite</v>
      </c>
      <c r="AC173" s="133" t="e">
        <f>VLOOKUP($P173,'Written Exam Marks'!$H:$Q,10,FALSE)</f>
        <v>#N/A</v>
      </c>
      <c r="AD173" s="133" t="e">
        <f>VLOOKUP($P173,'Written Exam Marks'!$H:$Q,9,FALSE)</f>
        <v>#N/A</v>
      </c>
      <c r="AE173" s="113" t="str">
        <f t="shared" si="153"/>
        <v>Absent</v>
      </c>
      <c r="AF173" s="113" t="str">
        <f t="shared" si="154"/>
        <v>A-S2_Onsite</v>
      </c>
      <c r="AG173" s="146">
        <v>4.5</v>
      </c>
      <c r="AH173" s="146" t="s">
        <v>5</v>
      </c>
      <c r="AI173" s="146" t="s">
        <v>5</v>
      </c>
      <c r="AJ173" s="146" t="s">
        <v>5</v>
      </c>
      <c r="AK173" s="146" t="s">
        <v>5</v>
      </c>
      <c r="AL173" s="146" t="s">
        <v>5</v>
      </c>
      <c r="AM173" s="146">
        <v>4.5</v>
      </c>
      <c r="AN173" s="146">
        <v>60</v>
      </c>
      <c r="AO173" s="43" t="s">
        <v>7336</v>
      </c>
      <c r="AP173" s="43" t="s">
        <v>1598</v>
      </c>
      <c r="AQ173" s="50" t="str">
        <f t="shared" si="155"/>
        <v>2025EM1100170-MDSDF402</v>
      </c>
      <c r="AR173" s="43" t="str">
        <f t="shared" si="156"/>
        <v>5 missed</v>
      </c>
      <c r="AS173" s="47" t="s">
        <v>7342</v>
      </c>
      <c r="AT173" s="43">
        <f t="shared" si="157"/>
        <v>1</v>
      </c>
      <c r="AU173" s="48" t="s">
        <v>7342</v>
      </c>
      <c r="AV173" s="49">
        <f t="shared" si="158"/>
        <v>0.16666666666666666</v>
      </c>
      <c r="AW173" s="48" t="s">
        <v>7342</v>
      </c>
      <c r="AX173" s="43" t="str">
        <f t="shared" si="159"/>
        <v>5 missed</v>
      </c>
      <c r="AY173" s="42">
        <f t="shared" si="160"/>
        <v>1</v>
      </c>
      <c r="AZ173" s="50">
        <f t="shared" si="161"/>
        <v>0.16666666666666666</v>
      </c>
      <c r="BA173" s="50" t="str">
        <f t="shared" si="162"/>
        <v>Q-1 A-- || Q Total-6, A Total-0</v>
      </c>
      <c r="BB173" s="42" t="str" cm="1">
        <f t="array" ref="BB173">IFERROR(INDEX('Attendance-Slot-1'!$Q$2:$Q$1112,MATCH(1,('Attendance-Slot-1'!$A$2:$A$1112=$C173)*('Attendance-Slot-1'!$G$2:$G$1112=BB$2),0)),"No Data")</f>
        <v>No Data</v>
      </c>
      <c r="BC173" s="42" t="str" cm="1">
        <f t="array" ref="BC173">IFERROR(INDEX('Attendance-Slot-2'!$Q$2:$Q$2595,MATCH(1,('Attendance-Slot-2'!$A$2:$A$2595=$C173)*('Attendance-Slot-2'!$G$2:$G$2595=BB$2),0)),"No Data")</f>
        <v>A-S2_Onsite</v>
      </c>
      <c r="BD173" s="134" t="e">
        <f>VLOOKUP($AQ173,'Written Exam Marks'!$H:$Q,10,FALSE)</f>
        <v>#N/A</v>
      </c>
      <c r="BE173" s="134" t="e">
        <f>VLOOKUP($AQ173,'Written Exam Marks'!$H:$Q,9,FALSE)</f>
        <v>#N/A</v>
      </c>
      <c r="BF173" s="42" t="str">
        <f t="shared" si="163"/>
        <v>Absent</v>
      </c>
      <c r="BG173" s="42" t="str">
        <f t="shared" si="164"/>
        <v>A-S2_Onsite</v>
      </c>
      <c r="BH173" s="147" t="s">
        <v>5</v>
      </c>
      <c r="BI173" s="147" t="s">
        <v>5</v>
      </c>
      <c r="BJ173" s="147">
        <v>0</v>
      </c>
      <c r="BK173" s="147">
        <v>60</v>
      </c>
      <c r="BL173" s="52" t="s">
        <v>3697</v>
      </c>
      <c r="BM173" s="52" t="s">
        <v>1606</v>
      </c>
      <c r="BN173" s="57" t="str">
        <f t="shared" si="165"/>
        <v>2025EM1100170-MDSDF403</v>
      </c>
      <c r="BO173" s="52" t="str">
        <f t="shared" si="166"/>
        <v>1 missed</v>
      </c>
      <c r="BP173" s="52" t="str">
        <f t="shared" si="167"/>
        <v>1 missed</v>
      </c>
      <c r="BQ173" s="52">
        <f t="shared" si="168"/>
        <v>0</v>
      </c>
      <c r="BR173" s="52">
        <f t="shared" si="169"/>
        <v>0</v>
      </c>
      <c r="BS173" s="56">
        <f t="shared" si="170"/>
        <v>0</v>
      </c>
      <c r="BT173" s="56">
        <f t="shared" si="171"/>
        <v>0</v>
      </c>
      <c r="BU173" s="52" t="str">
        <f t="shared" si="172"/>
        <v>2 missed</v>
      </c>
      <c r="BV173" s="51">
        <f t="shared" si="173"/>
        <v>0</v>
      </c>
      <c r="BW173" s="57">
        <f t="shared" si="174"/>
        <v>0</v>
      </c>
      <c r="BX173" s="57" t="str">
        <f t="shared" si="175"/>
        <v>Q-0 A-0 || Q Total-1, A Total-1</v>
      </c>
      <c r="BY173" s="51" t="str" cm="1">
        <f t="array" ref="BY173">IFERROR(INDEX('Attendance-Slot-1'!$Q$2:$Q$1112,MATCH(1,('Attendance-Slot-1'!$A$2:$A$1112=$C173)*('Attendance-Slot-1'!$G$2:$G$1112=BY$2),0)),"No Data")</f>
        <v>No Data</v>
      </c>
      <c r="BZ173" s="51" t="str" cm="1">
        <f t="array" ref="BZ173">IFERROR(INDEX('Attendance-Slot-2'!$Q$2:$Q$2595,MATCH(1,('Attendance-Slot-2'!$A$2:$A$2595=$C173)*('Attendance-Slot-2'!$G$2:$G$2595=BY$2),0)),"No Data")</f>
        <v>A-S2_Onsite</v>
      </c>
      <c r="CA173" s="135" t="e">
        <f>VLOOKUP($BN173,'Written Exam Marks'!$H:$Q,10,FALSE)</f>
        <v>#N/A</v>
      </c>
      <c r="CB173" s="135" t="e">
        <f>VLOOKUP($BN173,'Written Exam Marks'!$H:$Q,9,FALSE)</f>
        <v>#N/A</v>
      </c>
      <c r="CC173" s="51" t="str">
        <f t="shared" si="176"/>
        <v>Absent</v>
      </c>
      <c r="CD173" s="51" t="str">
        <f t="shared" si="177"/>
        <v>A-S2_Onsite</v>
      </c>
      <c r="CE173" s="29" t="s">
        <v>5</v>
      </c>
      <c r="CF173" s="29" t="s">
        <v>5</v>
      </c>
      <c r="CG173" s="29" t="s">
        <v>5</v>
      </c>
      <c r="CH173" s="29">
        <v>0</v>
      </c>
      <c r="CI173" s="29">
        <v>60</v>
      </c>
      <c r="CJ173" s="61" t="s">
        <v>7343</v>
      </c>
      <c r="CK173" s="61" t="s">
        <v>1613</v>
      </c>
      <c r="CL173" s="10" t="str">
        <f t="shared" si="178"/>
        <v>2025EM1100170-MDSDF404</v>
      </c>
      <c r="CM173" s="61" t="str">
        <f t="shared" si="179"/>
        <v>2 missed</v>
      </c>
      <c r="CN173" s="61" t="str">
        <f t="shared" si="180"/>
        <v>1 missed</v>
      </c>
      <c r="CO173" s="111">
        <f t="shared" si="181"/>
        <v>0</v>
      </c>
      <c r="CP173" s="111">
        <f t="shared" si="182"/>
        <v>0</v>
      </c>
      <c r="CQ173" s="9">
        <f t="shared" si="183"/>
        <v>0</v>
      </c>
      <c r="CR173" s="9">
        <f t="shared" si="184"/>
        <v>0</v>
      </c>
      <c r="CS173" s="61" t="str">
        <f t="shared" si="185"/>
        <v>3 missed</v>
      </c>
      <c r="CT173" s="111">
        <f t="shared" si="186"/>
        <v>0</v>
      </c>
      <c r="CU173" s="10">
        <f t="shared" si="187"/>
        <v>0</v>
      </c>
      <c r="CV173" s="10" t="str">
        <f t="shared" si="188"/>
        <v>Q-0 A-0 || Q Total-2, A Total-1</v>
      </c>
      <c r="CW173" s="111" t="str" cm="1">
        <f t="array" ref="CW173">IFERROR(INDEX('Attendance-Slot-1'!$Q$2:$Q$1112,MATCH(1,('Attendance-Slot-1'!$A$2:$A$1112=$C173)*('Attendance-Slot-1'!$G$2:$G$1112=CW$2),0)),"No Data")</f>
        <v>No Data</v>
      </c>
      <c r="CX173" s="111" t="str" cm="1">
        <f t="array" ref="CX173">IFERROR(INDEX('Attendance-Slot-2'!$Q$2:$Q$2595,MATCH(1,('Attendance-Slot-2'!$A$2:$A$2595=$C173)*('Attendance-Slot-2'!$G$2:$G$2595=CW$2),0)),"No Data")</f>
        <v>A-S2_Onsite</v>
      </c>
      <c r="CY173" s="136" t="e">
        <f>VLOOKUP($CL173,'Written Exam Marks'!$H:$Q,10,FALSE)</f>
        <v>#N/A</v>
      </c>
      <c r="CZ173" s="136" t="e">
        <f>VLOOKUP($CL173,'Written Exam Marks'!$H:$Q,9,FALSE)</f>
        <v>#N/A</v>
      </c>
      <c r="DA173" s="111" t="str">
        <f t="shared" si="189"/>
        <v>Absent</v>
      </c>
      <c r="DB173" s="111" t="str">
        <f t="shared" si="190"/>
        <v>A-S2_Onsite</v>
      </c>
      <c r="DC173" s="148" t="s">
        <v>5</v>
      </c>
      <c r="DD173" s="148" t="s">
        <v>5</v>
      </c>
      <c r="DE173" s="148" t="s">
        <v>5</v>
      </c>
      <c r="DF173" s="148" t="s">
        <v>5</v>
      </c>
      <c r="DG173" s="148" t="s">
        <v>5</v>
      </c>
      <c r="DH173" s="148">
        <v>0</v>
      </c>
      <c r="DI173" s="148">
        <v>65</v>
      </c>
      <c r="DJ173" s="66" t="s">
        <v>7351</v>
      </c>
      <c r="DK173" s="66" t="s">
        <v>1631</v>
      </c>
      <c r="DL173" s="68" t="str">
        <f t="shared" si="191"/>
        <v>2025EM1100170-MDSDF406</v>
      </c>
      <c r="DM173" s="66" t="str">
        <f t="shared" si="192"/>
        <v>3 missed</v>
      </c>
      <c r="DN173" s="66" t="str">
        <f t="shared" si="193"/>
        <v>2 missed</v>
      </c>
      <c r="DO173" s="62">
        <f t="shared" si="194"/>
        <v>0</v>
      </c>
      <c r="DP173" s="62">
        <f t="shared" si="195"/>
        <v>0</v>
      </c>
      <c r="DQ173" s="67">
        <f t="shared" si="196"/>
        <v>0</v>
      </c>
      <c r="DR173" s="67">
        <f t="shared" si="197"/>
        <v>0</v>
      </c>
      <c r="DS173" s="66" t="str">
        <f t="shared" si="198"/>
        <v>5 missed</v>
      </c>
      <c r="DT173" s="62">
        <f t="shared" si="199"/>
        <v>0</v>
      </c>
      <c r="DU173" s="68">
        <f t="shared" si="200"/>
        <v>0</v>
      </c>
      <c r="DV173" s="68" t="str">
        <f t="shared" si="201"/>
        <v>Q-0 A-0 || Q Total-3, A Total-2</v>
      </c>
      <c r="DW173" s="62" t="str" cm="1">
        <f t="array" ref="DW173">IFERROR(INDEX('Attendance-Slot-1'!$Q$2:$Q$1112,MATCH(1,('Attendance-Slot-1'!$A$2:$A$1112=$C173)*('Attendance-Slot-1'!$G$2:$G$1112=DW$2),0)),"No Data")</f>
        <v>No Data</v>
      </c>
      <c r="DX173" s="62" t="str" cm="1">
        <f t="array" ref="DX173">IFERROR(INDEX('Attendance-Slot-2'!$Q$2:$Q$2595,MATCH(1,('Attendance-Slot-2'!$A$2:$A$2595=$C173)*('Attendance-Slot-2'!$G$2:$G$2595=DW$2),0)),"No Data")</f>
        <v>A-S2_Onsite</v>
      </c>
      <c r="DY173" s="137" t="e">
        <f>VLOOKUP($DL173,'Written Exam Marks'!$H:$Q,10,FALSE)</f>
        <v>#N/A</v>
      </c>
      <c r="DZ173" s="137" t="e">
        <f>VLOOKUP($DL173,'Written Exam Marks'!$H:$Q,9,FALSE)</f>
        <v>#N/A</v>
      </c>
      <c r="EA173" s="62" t="str">
        <f t="shared" si="202"/>
        <v>Absent</v>
      </c>
      <c r="EB173" s="62" t="str">
        <f t="shared" si="203"/>
        <v>A-S2_Onsite</v>
      </c>
      <c r="EC173" s="114" t="str">
        <f t="shared" si="140"/>
        <v>P-0, 
A-0, 
No Data-5</v>
      </c>
      <c r="ED173" s="114" t="str">
        <f t="shared" si="141"/>
        <v>P-0, 
A-5, 
No Data-0</v>
      </c>
      <c r="EE173" s="114" t="str">
        <f t="shared" si="204"/>
        <v>A-S2_Onsite</v>
      </c>
      <c r="EF173" s="114" t="str">
        <f t="shared" si="205"/>
        <v>A-S2_Onsite</v>
      </c>
      <c r="EG173" s="114" t="str">
        <f t="shared" si="206"/>
        <v>A-S2_Onsite</v>
      </c>
      <c r="EH173" s="114" t="str">
        <f t="shared" si="207"/>
        <v>A-S2_Onsite</v>
      </c>
      <c r="EI173" s="114" t="str">
        <f t="shared" si="208"/>
        <v>A-S2_Onsite</v>
      </c>
      <c r="EJ173" s="114" t="str">
        <f t="shared" si="209"/>
        <v>P-0, A-5, No Data-0</v>
      </c>
      <c r="EK173" s="114" t="s">
        <v>10453</v>
      </c>
      <c r="EL173" s="114">
        <v>29</v>
      </c>
      <c r="EM173" s="114">
        <v>10</v>
      </c>
      <c r="EN173" s="114" t="s">
        <v>10455</v>
      </c>
      <c r="EO173" s="114">
        <v>39</v>
      </c>
      <c r="EP173" s="114" t="s">
        <v>7218</v>
      </c>
      <c r="EQ173" s="114" t="s">
        <v>1054</v>
      </c>
      <c r="ER173" s="114" t="s">
        <v>3967</v>
      </c>
      <c r="ES173" s="114" t="s">
        <v>7218</v>
      </c>
      <c r="ET173" s="30" t="s">
        <v>3967</v>
      </c>
    </row>
    <row r="174" spans="1:150" x14ac:dyDescent="0.25">
      <c r="A174" s="114">
        <v>171</v>
      </c>
      <c r="B174" s="114" t="s">
        <v>7224</v>
      </c>
      <c r="C174" s="80" t="s">
        <v>7263</v>
      </c>
      <c r="D174" s="30" t="s">
        <v>7265</v>
      </c>
      <c r="E174" s="30" t="s">
        <v>7264</v>
      </c>
      <c r="F174" s="33" t="s">
        <v>7202</v>
      </c>
      <c r="G174" s="30" t="s">
        <v>7266</v>
      </c>
      <c r="H174" s="143" t="s">
        <v>5</v>
      </c>
      <c r="I174" s="143" t="s">
        <v>5</v>
      </c>
      <c r="J174" s="143" t="s">
        <v>5</v>
      </c>
      <c r="K174" s="143" t="s">
        <v>5</v>
      </c>
      <c r="L174" s="143">
        <v>0</v>
      </c>
      <c r="M174" s="143">
        <v>65</v>
      </c>
      <c r="N174" s="40" t="s">
        <v>7314</v>
      </c>
      <c r="O174" s="40" t="s">
        <v>1593</v>
      </c>
      <c r="P174" s="13" t="str">
        <f t="shared" si="142"/>
        <v>2025EM1100171-MDSDF401</v>
      </c>
      <c r="Q174" s="40" t="str">
        <f t="shared" si="143"/>
        <v>3 missed</v>
      </c>
      <c r="R174" s="40" t="str">
        <f t="shared" si="144"/>
        <v>1 missed</v>
      </c>
      <c r="S174" s="40">
        <f t="shared" si="145"/>
        <v>0</v>
      </c>
      <c r="T174" s="40">
        <f t="shared" si="146"/>
        <v>0</v>
      </c>
      <c r="U174" s="41">
        <f t="shared" si="147"/>
        <v>0</v>
      </c>
      <c r="V174" s="41">
        <f t="shared" si="148"/>
        <v>0</v>
      </c>
      <c r="W174" s="40" t="str">
        <f t="shared" si="149"/>
        <v>4 missed</v>
      </c>
      <c r="X174" s="113">
        <f t="shared" si="150"/>
        <v>0</v>
      </c>
      <c r="Y174" s="13">
        <f t="shared" si="151"/>
        <v>0</v>
      </c>
      <c r="Z174" s="13" t="str">
        <f t="shared" si="152"/>
        <v>Q-0 A-0 || Q Total-3, A Total-1</v>
      </c>
      <c r="AA174" s="113" t="str" cm="1">
        <f t="array" ref="AA174">IFERROR(INDEX('Attendance-Slot-1'!$Q$2:$Q$1112,MATCH(1,('Attendance-Slot-1'!$A$2:$A$1112=$C174)*('Attendance-Slot-1'!$G$2:$G$1112=AA$2),0)),"No Data")</f>
        <v>No Data</v>
      </c>
      <c r="AB174" s="113" t="str" cm="1">
        <f t="array" ref="AB174">IFERROR(INDEX('Attendance-Slot-2'!$Q$2:$Q$2595,MATCH(1,('Attendance-Slot-2'!$A$2:$A$2595=$C174)*('Attendance-Slot-2'!$G$2:$G$2595=AA$2),0)),"No Data")</f>
        <v>No Data</v>
      </c>
      <c r="AC174" s="133" t="e">
        <f>VLOOKUP($P174,'Written Exam Marks'!$H:$Q,10,FALSE)</f>
        <v>#N/A</v>
      </c>
      <c r="AD174" s="133" t="e">
        <f>VLOOKUP($P174,'Written Exam Marks'!$H:$Q,9,FALSE)</f>
        <v>#N/A</v>
      </c>
      <c r="AE174" s="113" t="str">
        <f t="shared" si="153"/>
        <v>No Data</v>
      </c>
      <c r="AF174" s="113" t="str">
        <f t="shared" si="154"/>
        <v>No Data</v>
      </c>
      <c r="AG174" s="146" t="s">
        <v>5</v>
      </c>
      <c r="AH174" s="146" t="s">
        <v>5</v>
      </c>
      <c r="AI174" s="146" t="s">
        <v>5</v>
      </c>
      <c r="AJ174" s="146" t="s">
        <v>5</v>
      </c>
      <c r="AK174" s="146" t="s">
        <v>5</v>
      </c>
      <c r="AL174" s="146" t="s">
        <v>5</v>
      </c>
      <c r="AM174" s="146">
        <v>0</v>
      </c>
      <c r="AN174" s="146">
        <v>60</v>
      </c>
      <c r="AO174" s="43" t="s">
        <v>7336</v>
      </c>
      <c r="AP174" s="43" t="s">
        <v>1598</v>
      </c>
      <c r="AQ174" s="50" t="str">
        <f t="shared" si="155"/>
        <v>2025EM1100171-MDSDF402</v>
      </c>
      <c r="AR174" s="43" t="str">
        <f t="shared" si="156"/>
        <v>6 missed</v>
      </c>
      <c r="AS174" s="47" t="s">
        <v>7342</v>
      </c>
      <c r="AT174" s="43">
        <f t="shared" si="157"/>
        <v>0</v>
      </c>
      <c r="AU174" s="48" t="s">
        <v>7342</v>
      </c>
      <c r="AV174" s="49">
        <f t="shared" si="158"/>
        <v>0</v>
      </c>
      <c r="AW174" s="48" t="s">
        <v>7342</v>
      </c>
      <c r="AX174" s="43" t="str">
        <f t="shared" si="159"/>
        <v>6 missed</v>
      </c>
      <c r="AY174" s="42">
        <f t="shared" si="160"/>
        <v>0</v>
      </c>
      <c r="AZ174" s="50">
        <f t="shared" si="161"/>
        <v>0</v>
      </c>
      <c r="BA174" s="50" t="str">
        <f t="shared" si="162"/>
        <v>Q-0 A-- || Q Total-6, A Total-0</v>
      </c>
      <c r="BB174" s="42" t="str" cm="1">
        <f t="array" ref="BB174">IFERROR(INDEX('Attendance-Slot-1'!$Q$2:$Q$1112,MATCH(1,('Attendance-Slot-1'!$A$2:$A$1112=$C174)*('Attendance-Slot-1'!$G$2:$G$1112=BB$2),0)),"No Data")</f>
        <v>No Data</v>
      </c>
      <c r="BC174" s="42" t="str" cm="1">
        <f t="array" ref="BC174">IFERROR(INDEX('Attendance-Slot-2'!$Q$2:$Q$2595,MATCH(1,('Attendance-Slot-2'!$A$2:$A$2595=$C174)*('Attendance-Slot-2'!$G$2:$G$2595=BB$2),0)),"No Data")</f>
        <v>No Data</v>
      </c>
      <c r="BD174" s="134" t="e">
        <f>VLOOKUP($AQ174,'Written Exam Marks'!$H:$Q,10,FALSE)</f>
        <v>#N/A</v>
      </c>
      <c r="BE174" s="134" t="e">
        <f>VLOOKUP($AQ174,'Written Exam Marks'!$H:$Q,9,FALSE)</f>
        <v>#N/A</v>
      </c>
      <c r="BF174" s="42" t="str">
        <f t="shared" si="163"/>
        <v>No Data</v>
      </c>
      <c r="BG174" s="42" t="str">
        <f t="shared" si="164"/>
        <v>No Data</v>
      </c>
      <c r="BH174" s="147" t="s">
        <v>5</v>
      </c>
      <c r="BI174" s="147" t="s">
        <v>5</v>
      </c>
      <c r="BJ174" s="147">
        <v>0</v>
      </c>
      <c r="BK174" s="147">
        <v>60</v>
      </c>
      <c r="BL174" s="52" t="s">
        <v>3697</v>
      </c>
      <c r="BM174" s="52" t="s">
        <v>1606</v>
      </c>
      <c r="BN174" s="57" t="str">
        <f t="shared" si="165"/>
        <v>2025EM1100171-MDSDF403</v>
      </c>
      <c r="BO174" s="52" t="str">
        <f t="shared" si="166"/>
        <v>1 missed</v>
      </c>
      <c r="BP174" s="52" t="str">
        <f t="shared" si="167"/>
        <v>1 missed</v>
      </c>
      <c r="BQ174" s="52">
        <f t="shared" si="168"/>
        <v>0</v>
      </c>
      <c r="BR174" s="52">
        <f t="shared" si="169"/>
        <v>0</v>
      </c>
      <c r="BS174" s="56">
        <f t="shared" si="170"/>
        <v>0</v>
      </c>
      <c r="BT174" s="56">
        <f t="shared" si="171"/>
        <v>0</v>
      </c>
      <c r="BU174" s="52" t="str">
        <f t="shared" si="172"/>
        <v>2 missed</v>
      </c>
      <c r="BV174" s="51">
        <f t="shared" si="173"/>
        <v>0</v>
      </c>
      <c r="BW174" s="57">
        <f t="shared" si="174"/>
        <v>0</v>
      </c>
      <c r="BX174" s="57" t="str">
        <f t="shared" si="175"/>
        <v>Q-0 A-0 || Q Total-1, A Total-1</v>
      </c>
      <c r="BY174" s="51" t="str" cm="1">
        <f t="array" ref="BY174">IFERROR(INDEX('Attendance-Slot-1'!$Q$2:$Q$1112,MATCH(1,('Attendance-Slot-1'!$A$2:$A$1112=$C174)*('Attendance-Slot-1'!$G$2:$G$1112=BY$2),0)),"No Data")</f>
        <v>No Data</v>
      </c>
      <c r="BZ174" s="51" t="str" cm="1">
        <f t="array" ref="BZ174">IFERROR(INDEX('Attendance-Slot-2'!$Q$2:$Q$2595,MATCH(1,('Attendance-Slot-2'!$A$2:$A$2595=$C174)*('Attendance-Slot-2'!$G$2:$G$2595=BY$2),0)),"No Data")</f>
        <v>No Data</v>
      </c>
      <c r="CA174" s="135" t="e">
        <f>VLOOKUP($BN174,'Written Exam Marks'!$H:$Q,10,FALSE)</f>
        <v>#N/A</v>
      </c>
      <c r="CB174" s="135" t="e">
        <f>VLOOKUP($BN174,'Written Exam Marks'!$H:$Q,9,FALSE)</f>
        <v>#N/A</v>
      </c>
      <c r="CC174" s="51" t="str">
        <f t="shared" si="176"/>
        <v>No Data</v>
      </c>
      <c r="CD174" s="51" t="str">
        <f t="shared" si="177"/>
        <v>No Data</v>
      </c>
      <c r="CE174" s="29" t="s">
        <v>5</v>
      </c>
      <c r="CF174" s="29" t="s">
        <v>5</v>
      </c>
      <c r="CG174" s="29" t="s">
        <v>5</v>
      </c>
      <c r="CH174" s="29">
        <v>0</v>
      </c>
      <c r="CI174" s="29">
        <v>60</v>
      </c>
      <c r="CJ174" s="61" t="s">
        <v>7343</v>
      </c>
      <c r="CK174" s="61" t="s">
        <v>1613</v>
      </c>
      <c r="CL174" s="10" t="str">
        <f t="shared" si="178"/>
        <v>2025EM1100171-MDSDF404</v>
      </c>
      <c r="CM174" s="61" t="str">
        <f t="shared" si="179"/>
        <v>2 missed</v>
      </c>
      <c r="CN174" s="61" t="str">
        <f t="shared" si="180"/>
        <v>1 missed</v>
      </c>
      <c r="CO174" s="111">
        <f t="shared" si="181"/>
        <v>0</v>
      </c>
      <c r="CP174" s="111">
        <f t="shared" si="182"/>
        <v>0</v>
      </c>
      <c r="CQ174" s="9">
        <f t="shared" si="183"/>
        <v>0</v>
      </c>
      <c r="CR174" s="9">
        <f t="shared" si="184"/>
        <v>0</v>
      </c>
      <c r="CS174" s="61" t="str">
        <f t="shared" si="185"/>
        <v>3 missed</v>
      </c>
      <c r="CT174" s="111">
        <f t="shared" si="186"/>
        <v>0</v>
      </c>
      <c r="CU174" s="10">
        <f t="shared" si="187"/>
        <v>0</v>
      </c>
      <c r="CV174" s="10" t="str">
        <f t="shared" si="188"/>
        <v>Q-0 A-0 || Q Total-2, A Total-1</v>
      </c>
      <c r="CW174" s="111" t="str" cm="1">
        <f t="array" ref="CW174">IFERROR(INDEX('Attendance-Slot-1'!$Q$2:$Q$1112,MATCH(1,('Attendance-Slot-1'!$A$2:$A$1112=$C174)*('Attendance-Slot-1'!$G$2:$G$1112=CW$2),0)),"No Data")</f>
        <v>No Data</v>
      </c>
      <c r="CX174" s="111" t="str" cm="1">
        <f t="array" ref="CX174">IFERROR(INDEX('Attendance-Slot-2'!$Q$2:$Q$2595,MATCH(1,('Attendance-Slot-2'!$A$2:$A$2595=$C174)*('Attendance-Slot-2'!$G$2:$G$2595=CW$2),0)),"No Data")</f>
        <v>No Data</v>
      </c>
      <c r="CY174" s="136" t="e">
        <f>VLOOKUP($CL174,'Written Exam Marks'!$H:$Q,10,FALSE)</f>
        <v>#N/A</v>
      </c>
      <c r="CZ174" s="136" t="e">
        <f>VLOOKUP($CL174,'Written Exam Marks'!$H:$Q,9,FALSE)</f>
        <v>#N/A</v>
      </c>
      <c r="DA174" s="111" t="str">
        <f t="shared" si="189"/>
        <v>No Data</v>
      </c>
      <c r="DB174" s="111" t="str">
        <f t="shared" si="190"/>
        <v>No Data</v>
      </c>
      <c r="DC174" s="148" t="s">
        <v>5</v>
      </c>
      <c r="DD174" s="148" t="s">
        <v>5</v>
      </c>
      <c r="DE174" s="148" t="s">
        <v>5</v>
      </c>
      <c r="DF174" s="148" t="s">
        <v>5</v>
      </c>
      <c r="DG174" s="148" t="s">
        <v>5</v>
      </c>
      <c r="DH174" s="148">
        <v>0</v>
      </c>
      <c r="DI174" s="148">
        <v>65</v>
      </c>
      <c r="DJ174" s="66" t="s">
        <v>7351</v>
      </c>
      <c r="DK174" s="66" t="s">
        <v>1631</v>
      </c>
      <c r="DL174" s="68" t="str">
        <f t="shared" si="191"/>
        <v>2025EM1100171-MDSDF406</v>
      </c>
      <c r="DM174" s="66" t="str">
        <f t="shared" si="192"/>
        <v>3 missed</v>
      </c>
      <c r="DN174" s="66" t="str">
        <f t="shared" si="193"/>
        <v>2 missed</v>
      </c>
      <c r="DO174" s="62">
        <f t="shared" si="194"/>
        <v>0</v>
      </c>
      <c r="DP174" s="62">
        <f t="shared" si="195"/>
        <v>0</v>
      </c>
      <c r="DQ174" s="67">
        <f t="shared" si="196"/>
        <v>0</v>
      </c>
      <c r="DR174" s="67">
        <f t="shared" si="197"/>
        <v>0</v>
      </c>
      <c r="DS174" s="66" t="str">
        <f t="shared" si="198"/>
        <v>5 missed</v>
      </c>
      <c r="DT174" s="62">
        <f t="shared" si="199"/>
        <v>0</v>
      </c>
      <c r="DU174" s="68">
        <f t="shared" si="200"/>
        <v>0</v>
      </c>
      <c r="DV174" s="68" t="str">
        <f t="shared" si="201"/>
        <v>Q-0 A-0 || Q Total-3, A Total-2</v>
      </c>
      <c r="DW174" s="62" t="str" cm="1">
        <f t="array" ref="DW174">IFERROR(INDEX('Attendance-Slot-1'!$Q$2:$Q$1112,MATCH(1,('Attendance-Slot-1'!$A$2:$A$1112=$C174)*('Attendance-Slot-1'!$G$2:$G$1112=DW$2),0)),"No Data")</f>
        <v>No Data</v>
      </c>
      <c r="DX174" s="62" t="str" cm="1">
        <f t="array" ref="DX174">IFERROR(INDEX('Attendance-Slot-2'!$Q$2:$Q$2595,MATCH(1,('Attendance-Slot-2'!$A$2:$A$2595=$C174)*('Attendance-Slot-2'!$G$2:$G$2595=DW$2),0)),"No Data")</f>
        <v>No Data</v>
      </c>
      <c r="DY174" s="137" t="e">
        <f>VLOOKUP($DL174,'Written Exam Marks'!$H:$Q,10,FALSE)</f>
        <v>#N/A</v>
      </c>
      <c r="DZ174" s="137" t="e">
        <f>VLOOKUP($DL174,'Written Exam Marks'!$H:$Q,9,FALSE)</f>
        <v>#N/A</v>
      </c>
      <c r="EA174" s="62" t="str">
        <f t="shared" si="202"/>
        <v>No Data</v>
      </c>
      <c r="EB174" s="62" t="str">
        <f t="shared" si="203"/>
        <v>No Data</v>
      </c>
      <c r="EC174" s="114" t="str">
        <f t="shared" si="140"/>
        <v>P-0, 
A-0, 
No Data-5</v>
      </c>
      <c r="ED174" s="114" t="str">
        <f t="shared" si="141"/>
        <v>P-0, 
A-0, 
No Data-5</v>
      </c>
      <c r="EE174" s="114" t="str">
        <f t="shared" si="204"/>
        <v>No Data</v>
      </c>
      <c r="EF174" s="114" t="str">
        <f t="shared" si="205"/>
        <v>No Data</v>
      </c>
      <c r="EG174" s="114" t="str">
        <f t="shared" si="206"/>
        <v>No Data</v>
      </c>
      <c r="EH174" s="114" t="str">
        <f t="shared" si="207"/>
        <v>No Data</v>
      </c>
      <c r="EI174" s="114" t="str">
        <f t="shared" si="208"/>
        <v>No Data</v>
      </c>
      <c r="EJ174" s="114" t="str">
        <f t="shared" si="209"/>
        <v>P-0, A-0, No Data-5</v>
      </c>
      <c r="EK174" s="114" t="e">
        <v>#N/A</v>
      </c>
      <c r="EL174" s="114" t="e">
        <v>#N/A</v>
      </c>
      <c r="EM174" s="114" t="e">
        <v>#N/A</v>
      </c>
      <c r="EN174" s="114" t="e">
        <v>#N/A</v>
      </c>
      <c r="EO174" s="114" t="e">
        <v>#N/A</v>
      </c>
      <c r="EP174" s="114" t="e">
        <v>#N/A</v>
      </c>
      <c r="EQ174" s="114" t="e">
        <v>#N/A</v>
      </c>
      <c r="ER174" s="114" t="e">
        <v>#N/A</v>
      </c>
      <c r="ES174" s="114"/>
      <c r="ET174" s="30" t="e">
        <v>#N/A</v>
      </c>
    </row>
    <row r="175" spans="1:150" x14ac:dyDescent="0.25">
      <c r="A175" s="114">
        <v>172</v>
      </c>
      <c r="B175" s="114" t="s">
        <v>7224</v>
      </c>
      <c r="C175" s="80" t="s">
        <v>2261</v>
      </c>
      <c r="D175" s="30" t="s">
        <v>2262</v>
      </c>
      <c r="E175" s="30" t="s">
        <v>2263</v>
      </c>
      <c r="F175" s="33" t="s">
        <v>7201</v>
      </c>
      <c r="G175" s="30" t="s">
        <v>2264</v>
      </c>
      <c r="H175" s="143">
        <v>15</v>
      </c>
      <c r="I175" s="143">
        <v>15</v>
      </c>
      <c r="J175" s="143">
        <v>17</v>
      </c>
      <c r="K175" s="143">
        <v>15</v>
      </c>
      <c r="L175" s="143">
        <v>62</v>
      </c>
      <c r="M175" s="143">
        <v>65</v>
      </c>
      <c r="N175" s="40" t="s">
        <v>7314</v>
      </c>
      <c r="O175" s="40" t="s">
        <v>1593</v>
      </c>
      <c r="P175" s="13" t="str">
        <f t="shared" si="142"/>
        <v>2025EM1100172-MDSDF401</v>
      </c>
      <c r="Q175" s="40" t="str">
        <f t="shared" si="143"/>
        <v>0 missed</v>
      </c>
      <c r="R175" s="40" t="str">
        <f t="shared" si="144"/>
        <v>0 missed</v>
      </c>
      <c r="S175" s="40">
        <f t="shared" si="145"/>
        <v>3</v>
      </c>
      <c r="T175" s="40">
        <f t="shared" si="146"/>
        <v>1</v>
      </c>
      <c r="U175" s="41">
        <f t="shared" si="147"/>
        <v>1</v>
      </c>
      <c r="V175" s="41">
        <f t="shared" si="148"/>
        <v>1</v>
      </c>
      <c r="W175" s="40" t="str">
        <f t="shared" si="149"/>
        <v>0 missed</v>
      </c>
      <c r="X175" s="113">
        <f t="shared" si="150"/>
        <v>4</v>
      </c>
      <c r="Y175" s="13">
        <f t="shared" si="151"/>
        <v>1</v>
      </c>
      <c r="Z175" s="13" t="str">
        <f t="shared" si="152"/>
        <v>Q-3 A-1 || Q Total-3, A Total-1</v>
      </c>
      <c r="AA175" s="113" t="str" cm="1">
        <f t="array" ref="AA175">IFERROR(INDEX('Attendance-Slot-1'!$Q$2:$Q$1112,MATCH(1,('Attendance-Slot-1'!$A$2:$A$1112=$C175)*('Attendance-Slot-1'!$G$2:$G$1112=AA$2),0)),"No Data")</f>
        <v>No Data</v>
      </c>
      <c r="AB175" s="113" t="str" cm="1">
        <f t="array" ref="AB175">IFERROR(INDEX('Attendance-Slot-2'!$Q$2:$Q$2595,MATCH(1,('Attendance-Slot-2'!$A$2:$A$2595=$C175)*('Attendance-Slot-2'!$G$2:$G$2595=AA$2),0)),"No Data")</f>
        <v>P-S2_Onsite</v>
      </c>
      <c r="AC175" s="133">
        <f>VLOOKUP($P175,'Written Exam Marks'!$H:$Q,10,FALSE)</f>
        <v>6</v>
      </c>
      <c r="AD175" s="133">
        <f>VLOOKUP($P175,'Written Exam Marks'!$H:$Q,9,FALSE)</f>
        <v>35</v>
      </c>
      <c r="AE175" s="113" t="str">
        <f t="shared" si="153"/>
        <v>Present</v>
      </c>
      <c r="AF175" s="113" t="str">
        <f t="shared" si="154"/>
        <v>P-S2_Onsite</v>
      </c>
      <c r="AG175" s="146">
        <v>10</v>
      </c>
      <c r="AH175" s="146">
        <v>9.5</v>
      </c>
      <c r="AI175" s="146">
        <v>10</v>
      </c>
      <c r="AJ175" s="146">
        <v>10</v>
      </c>
      <c r="AK175" s="146">
        <v>10</v>
      </c>
      <c r="AL175" s="146">
        <v>10</v>
      </c>
      <c r="AM175" s="146">
        <v>59.5</v>
      </c>
      <c r="AN175" s="146">
        <v>60</v>
      </c>
      <c r="AO175" s="43" t="s">
        <v>7336</v>
      </c>
      <c r="AP175" s="43" t="s">
        <v>1598</v>
      </c>
      <c r="AQ175" s="50" t="str">
        <f t="shared" si="155"/>
        <v>2025EM1100172-MDSDF402</v>
      </c>
      <c r="AR175" s="43" t="str">
        <f t="shared" si="156"/>
        <v>0 missed</v>
      </c>
      <c r="AS175" s="47" t="s">
        <v>7342</v>
      </c>
      <c r="AT175" s="43">
        <f t="shared" si="157"/>
        <v>6</v>
      </c>
      <c r="AU175" s="48" t="s">
        <v>7342</v>
      </c>
      <c r="AV175" s="49">
        <f t="shared" si="158"/>
        <v>1</v>
      </c>
      <c r="AW175" s="48" t="s">
        <v>7342</v>
      </c>
      <c r="AX175" s="43" t="str">
        <f t="shared" si="159"/>
        <v>0 missed</v>
      </c>
      <c r="AY175" s="42">
        <f t="shared" si="160"/>
        <v>6</v>
      </c>
      <c r="AZ175" s="50">
        <f t="shared" si="161"/>
        <v>1</v>
      </c>
      <c r="BA175" s="50" t="str">
        <f t="shared" si="162"/>
        <v>Q-6 A-- || Q Total-6, A Total-0</v>
      </c>
      <c r="BB175" s="42" t="str" cm="1">
        <f t="array" ref="BB175">IFERROR(INDEX('Attendance-Slot-1'!$Q$2:$Q$1112,MATCH(1,('Attendance-Slot-1'!$A$2:$A$1112=$C175)*('Attendance-Slot-1'!$G$2:$G$1112=BB$2),0)),"No Data")</f>
        <v>P-S1_Onsite</v>
      </c>
      <c r="BC175" s="42" t="str" cm="1">
        <f t="array" ref="BC175">IFERROR(INDEX('Attendance-Slot-2'!$Q$2:$Q$2595,MATCH(1,('Attendance-Slot-2'!$A$2:$A$2595=$C175)*('Attendance-Slot-2'!$G$2:$G$2595=BB$2),0)),"No Data")</f>
        <v>No Data</v>
      </c>
      <c r="BD175" s="134">
        <f>VLOOKUP($AQ175,'Written Exam Marks'!$H:$Q,10,FALSE)</f>
        <v>23</v>
      </c>
      <c r="BE175" s="134">
        <f>VLOOKUP($AQ175,'Written Exam Marks'!$H:$Q,9,FALSE)</f>
        <v>40</v>
      </c>
      <c r="BF175" s="42" t="str">
        <f t="shared" si="163"/>
        <v>Present</v>
      </c>
      <c r="BG175" s="42" t="str">
        <f t="shared" si="164"/>
        <v>P-S1_Onsite</v>
      </c>
      <c r="BH175" s="147">
        <v>20</v>
      </c>
      <c r="BI175" s="147">
        <v>26</v>
      </c>
      <c r="BJ175" s="147">
        <v>46</v>
      </c>
      <c r="BK175" s="147">
        <v>60</v>
      </c>
      <c r="BL175" s="52" t="s">
        <v>3697</v>
      </c>
      <c r="BM175" s="52" t="s">
        <v>1606</v>
      </c>
      <c r="BN175" s="57" t="str">
        <f t="shared" si="165"/>
        <v>2025EM1100172-MDSDF403</v>
      </c>
      <c r="BO175" s="52" t="str">
        <f t="shared" si="166"/>
        <v>0 missed</v>
      </c>
      <c r="BP175" s="52" t="str">
        <f t="shared" si="167"/>
        <v>0 missed</v>
      </c>
      <c r="BQ175" s="52">
        <f t="shared" si="168"/>
        <v>1</v>
      </c>
      <c r="BR175" s="52">
        <f t="shared" si="169"/>
        <v>1</v>
      </c>
      <c r="BS175" s="56">
        <f t="shared" si="170"/>
        <v>1</v>
      </c>
      <c r="BT175" s="56">
        <f t="shared" si="171"/>
        <v>1</v>
      </c>
      <c r="BU175" s="52" t="str">
        <f t="shared" si="172"/>
        <v>0 missed</v>
      </c>
      <c r="BV175" s="51">
        <f t="shared" si="173"/>
        <v>2</v>
      </c>
      <c r="BW175" s="57">
        <f t="shared" si="174"/>
        <v>1</v>
      </c>
      <c r="BX175" s="57" t="str">
        <f t="shared" si="175"/>
        <v>Q-1 A-1 || Q Total-1, A Total-1</v>
      </c>
      <c r="BY175" s="51" t="str" cm="1">
        <f t="array" ref="BY175">IFERROR(INDEX('Attendance-Slot-1'!$Q$2:$Q$1112,MATCH(1,('Attendance-Slot-1'!$A$2:$A$1112=$C175)*('Attendance-Slot-1'!$G$2:$G$1112=BY$2),0)),"No Data")</f>
        <v>No Data</v>
      </c>
      <c r="BZ175" s="51" t="str" cm="1">
        <f t="array" ref="BZ175">IFERROR(INDEX('Attendance-Slot-2'!$Q$2:$Q$2595,MATCH(1,('Attendance-Slot-2'!$A$2:$A$2595=$C175)*('Attendance-Slot-2'!$G$2:$G$2595=BY$2),0)),"No Data")</f>
        <v>P-S2_Onsite</v>
      </c>
      <c r="CA175" s="135">
        <f>VLOOKUP($BN175,'Written Exam Marks'!$H:$Q,10,FALSE)</f>
        <v>24</v>
      </c>
      <c r="CB175" s="135">
        <f>VLOOKUP($BN175,'Written Exam Marks'!$H:$Q,9,FALSE)</f>
        <v>40</v>
      </c>
      <c r="CC175" s="51" t="str">
        <f t="shared" si="176"/>
        <v>Present</v>
      </c>
      <c r="CD175" s="51" t="str">
        <f t="shared" si="177"/>
        <v>P-S2_Onsite</v>
      </c>
      <c r="CE175" s="29">
        <v>20</v>
      </c>
      <c r="CF175" s="29">
        <v>19</v>
      </c>
      <c r="CG175" s="29">
        <v>18</v>
      </c>
      <c r="CH175" s="29">
        <v>57</v>
      </c>
      <c r="CI175" s="29">
        <v>60</v>
      </c>
      <c r="CJ175" s="61" t="s">
        <v>7343</v>
      </c>
      <c r="CK175" s="61" t="s">
        <v>1613</v>
      </c>
      <c r="CL175" s="10" t="str">
        <f t="shared" si="178"/>
        <v>2025EM1100172-MDSDF404</v>
      </c>
      <c r="CM175" s="61" t="str">
        <f t="shared" si="179"/>
        <v>0 missed</v>
      </c>
      <c r="CN175" s="61" t="str">
        <f t="shared" si="180"/>
        <v>0 missed</v>
      </c>
      <c r="CO175" s="111">
        <f t="shared" si="181"/>
        <v>2</v>
      </c>
      <c r="CP175" s="111">
        <f t="shared" si="182"/>
        <v>1</v>
      </c>
      <c r="CQ175" s="9">
        <f t="shared" si="183"/>
        <v>1</v>
      </c>
      <c r="CR175" s="9">
        <f t="shared" si="184"/>
        <v>1</v>
      </c>
      <c r="CS175" s="61" t="str">
        <f t="shared" si="185"/>
        <v>0 missed</v>
      </c>
      <c r="CT175" s="111">
        <f t="shared" si="186"/>
        <v>3</v>
      </c>
      <c r="CU175" s="10">
        <f t="shared" si="187"/>
        <v>1</v>
      </c>
      <c r="CV175" s="10" t="str">
        <f t="shared" si="188"/>
        <v>Q-2 A-1 || Q Total-2, A Total-1</v>
      </c>
      <c r="CW175" s="111" t="str" cm="1">
        <f t="array" ref="CW175">IFERROR(INDEX('Attendance-Slot-1'!$Q$2:$Q$1112,MATCH(1,('Attendance-Slot-1'!$A$2:$A$1112=$C175)*('Attendance-Slot-1'!$G$2:$G$1112=CW$2),0)),"No Data")</f>
        <v>P-S1_Onsite</v>
      </c>
      <c r="CX175" s="111" t="str" cm="1">
        <f t="array" ref="CX175">IFERROR(INDEX('Attendance-Slot-2'!$Q$2:$Q$2595,MATCH(1,('Attendance-Slot-2'!$A$2:$A$2595=$C175)*('Attendance-Slot-2'!$G$2:$G$2595=CW$2),0)),"No Data")</f>
        <v>No Data</v>
      </c>
      <c r="CY175" s="136">
        <f>VLOOKUP($CL175,'Written Exam Marks'!$H:$Q,10,FALSE)</f>
        <v>20.5</v>
      </c>
      <c r="CZ175" s="136">
        <f>VLOOKUP($CL175,'Written Exam Marks'!$H:$Q,9,FALSE)</f>
        <v>40</v>
      </c>
      <c r="DA175" s="111" t="str">
        <f t="shared" si="189"/>
        <v>Present</v>
      </c>
      <c r="DB175" s="111" t="str">
        <f t="shared" si="190"/>
        <v>P-S1_Onsite</v>
      </c>
      <c r="DC175" s="148">
        <v>5</v>
      </c>
      <c r="DD175" s="148">
        <v>6.125</v>
      </c>
      <c r="DE175" s="148">
        <v>8</v>
      </c>
      <c r="DF175" s="148">
        <v>16</v>
      </c>
      <c r="DG175" s="148">
        <v>18</v>
      </c>
      <c r="DH175" s="148">
        <v>53.125</v>
      </c>
      <c r="DI175" s="148">
        <v>65</v>
      </c>
      <c r="DJ175" s="66" t="s">
        <v>7351</v>
      </c>
      <c r="DK175" s="66" t="s">
        <v>1631</v>
      </c>
      <c r="DL175" s="68" t="str">
        <f t="shared" si="191"/>
        <v>2025EM1100172-MDSDF406</v>
      </c>
      <c r="DM175" s="66" t="str">
        <f t="shared" si="192"/>
        <v>0 missed</v>
      </c>
      <c r="DN175" s="66" t="str">
        <f t="shared" si="193"/>
        <v>0 missed</v>
      </c>
      <c r="DO175" s="62">
        <f t="shared" si="194"/>
        <v>3</v>
      </c>
      <c r="DP175" s="62">
        <f t="shared" si="195"/>
        <v>2</v>
      </c>
      <c r="DQ175" s="67">
        <f t="shared" si="196"/>
        <v>1</v>
      </c>
      <c r="DR175" s="67">
        <f t="shared" si="197"/>
        <v>1</v>
      </c>
      <c r="DS175" s="66" t="str">
        <f t="shared" si="198"/>
        <v>0 missed</v>
      </c>
      <c r="DT175" s="62">
        <f t="shared" si="199"/>
        <v>5</v>
      </c>
      <c r="DU175" s="68">
        <f t="shared" si="200"/>
        <v>1</v>
      </c>
      <c r="DV175" s="68" t="str">
        <f t="shared" si="201"/>
        <v>Q-3 A-2 || Q Total-3, A Total-2</v>
      </c>
      <c r="DW175" s="62" t="str" cm="1">
        <f t="array" ref="DW175">IFERROR(INDEX('Attendance-Slot-1'!$Q$2:$Q$1112,MATCH(1,('Attendance-Slot-1'!$A$2:$A$1112=$C175)*('Attendance-Slot-1'!$G$2:$G$1112=DW$2),0)),"No Data")</f>
        <v>P-S1_Onsite</v>
      </c>
      <c r="DX175" s="62" t="str" cm="1">
        <f t="array" ref="DX175">IFERROR(INDEX('Attendance-Slot-2'!$Q$2:$Q$2595,MATCH(1,('Attendance-Slot-2'!$A$2:$A$2595=$C175)*('Attendance-Slot-2'!$G$2:$G$2595=DW$2),0)),"No Data")</f>
        <v>No Data</v>
      </c>
      <c r="DY175" s="137">
        <f>VLOOKUP($DL175,'Written Exam Marks'!$H:$Q,10,FALSE)</f>
        <v>27</v>
      </c>
      <c r="DZ175" s="137">
        <f>VLOOKUP($DL175,'Written Exam Marks'!$H:$Q,9,FALSE)</f>
        <v>35</v>
      </c>
      <c r="EA175" s="62" t="str">
        <f t="shared" si="202"/>
        <v>Present</v>
      </c>
      <c r="EB175" s="62" t="str">
        <f t="shared" si="203"/>
        <v>P-S1_Onsite</v>
      </c>
      <c r="EC175" s="114" t="str">
        <f t="shared" si="140"/>
        <v>P-3, 
A-0, 
No Data-2</v>
      </c>
      <c r="ED175" s="114" t="str">
        <f t="shared" si="141"/>
        <v>P-2, 
A-0, 
No Data-3</v>
      </c>
      <c r="EE175" s="114" t="str">
        <f t="shared" si="204"/>
        <v>P-S2_Onsite</v>
      </c>
      <c r="EF175" s="114" t="str">
        <f t="shared" si="205"/>
        <v>P-S1_Onsite</v>
      </c>
      <c r="EG175" s="114" t="str">
        <f t="shared" si="206"/>
        <v>P-S2_Onsite</v>
      </c>
      <c r="EH175" s="114" t="str">
        <f t="shared" si="207"/>
        <v>P-S1_Onsite</v>
      </c>
      <c r="EI175" s="114" t="str">
        <f t="shared" si="208"/>
        <v>P-S1_Onsite</v>
      </c>
      <c r="EJ175" s="114" t="str">
        <f t="shared" si="209"/>
        <v>P-5, A-0, No Data-0</v>
      </c>
      <c r="EK175" s="114" t="s">
        <v>10453</v>
      </c>
      <c r="EL175" s="114">
        <v>29</v>
      </c>
      <c r="EM175" s="114">
        <v>10</v>
      </c>
      <c r="EN175" s="114">
        <v>52</v>
      </c>
      <c r="EO175" s="114">
        <v>91</v>
      </c>
      <c r="EP175" s="114" t="s">
        <v>7217</v>
      </c>
      <c r="EQ175" s="114" t="s">
        <v>1054</v>
      </c>
      <c r="ER175" s="114" t="s">
        <v>2261</v>
      </c>
      <c r="ES175" s="114"/>
      <c r="ET175" s="30" t="s">
        <v>2261</v>
      </c>
    </row>
    <row r="176" spans="1:150" x14ac:dyDescent="0.25">
      <c r="A176" s="114">
        <v>173</v>
      </c>
      <c r="B176" s="114" t="s">
        <v>7224</v>
      </c>
      <c r="C176" s="80" t="s">
        <v>2268</v>
      </c>
      <c r="D176" s="30" t="s">
        <v>2269</v>
      </c>
      <c r="E176" s="30" t="s">
        <v>2270</v>
      </c>
      <c r="F176" s="33" t="s">
        <v>7201</v>
      </c>
      <c r="G176" s="30" t="s">
        <v>2271</v>
      </c>
      <c r="H176" s="143">
        <v>15</v>
      </c>
      <c r="I176" s="143">
        <v>15</v>
      </c>
      <c r="J176" s="143">
        <v>17</v>
      </c>
      <c r="K176" s="143">
        <v>15</v>
      </c>
      <c r="L176" s="143">
        <v>62</v>
      </c>
      <c r="M176" s="143">
        <v>65</v>
      </c>
      <c r="N176" s="40" t="s">
        <v>7314</v>
      </c>
      <c r="O176" s="40" t="s">
        <v>1593</v>
      </c>
      <c r="P176" s="13" t="str">
        <f t="shared" si="142"/>
        <v>2025EM1100173-MDSDF401</v>
      </c>
      <c r="Q176" s="40" t="str">
        <f t="shared" si="143"/>
        <v>0 missed</v>
      </c>
      <c r="R176" s="40" t="str">
        <f t="shared" si="144"/>
        <v>0 missed</v>
      </c>
      <c r="S176" s="40">
        <f t="shared" si="145"/>
        <v>3</v>
      </c>
      <c r="T176" s="40">
        <f t="shared" si="146"/>
        <v>1</v>
      </c>
      <c r="U176" s="41">
        <f t="shared" si="147"/>
        <v>1</v>
      </c>
      <c r="V176" s="41">
        <f t="shared" si="148"/>
        <v>1</v>
      </c>
      <c r="W176" s="40" t="str">
        <f t="shared" si="149"/>
        <v>0 missed</v>
      </c>
      <c r="X176" s="113">
        <f t="shared" si="150"/>
        <v>4</v>
      </c>
      <c r="Y176" s="13">
        <f t="shared" si="151"/>
        <v>1</v>
      </c>
      <c r="Z176" s="13" t="str">
        <f t="shared" si="152"/>
        <v>Q-3 A-1 || Q Total-3, A Total-1</v>
      </c>
      <c r="AA176" s="113" t="str" cm="1">
        <f t="array" ref="AA176">IFERROR(INDEX('Attendance-Slot-1'!$Q$2:$Q$1112,MATCH(1,('Attendance-Slot-1'!$A$2:$A$1112=$C176)*('Attendance-Slot-1'!$G$2:$G$1112=AA$2),0)),"No Data")</f>
        <v>No Data</v>
      </c>
      <c r="AB176" s="113" t="str" cm="1">
        <f t="array" ref="AB176">IFERROR(INDEX('Attendance-Slot-2'!$Q$2:$Q$2595,MATCH(1,('Attendance-Slot-2'!$A$2:$A$2595=$C176)*('Attendance-Slot-2'!$G$2:$G$2595=AA$2),0)),"No Data")</f>
        <v>P-S2_Online</v>
      </c>
      <c r="AC176" s="133">
        <f>VLOOKUP($P176,'Written Exam Marks'!$H:$Q,10,FALSE)</f>
        <v>10.5</v>
      </c>
      <c r="AD176" s="133">
        <f>VLOOKUP($P176,'Written Exam Marks'!$H:$Q,9,FALSE)</f>
        <v>35</v>
      </c>
      <c r="AE176" s="113" t="str">
        <f t="shared" si="153"/>
        <v>Present</v>
      </c>
      <c r="AF176" s="113" t="str">
        <f t="shared" si="154"/>
        <v>P-S2_Online</v>
      </c>
      <c r="AG176" s="146">
        <v>9.5</v>
      </c>
      <c r="AH176" s="146">
        <v>10</v>
      </c>
      <c r="AI176" s="146">
        <v>10</v>
      </c>
      <c r="AJ176" s="146">
        <v>10</v>
      </c>
      <c r="AK176" s="146">
        <v>10</v>
      </c>
      <c r="AL176" s="146">
        <v>10</v>
      </c>
      <c r="AM176" s="146">
        <v>59.5</v>
      </c>
      <c r="AN176" s="146">
        <v>60</v>
      </c>
      <c r="AO176" s="43" t="s">
        <v>7336</v>
      </c>
      <c r="AP176" s="43" t="s">
        <v>1598</v>
      </c>
      <c r="AQ176" s="50" t="str">
        <f t="shared" si="155"/>
        <v>2025EM1100173-MDSDF402</v>
      </c>
      <c r="AR176" s="43" t="str">
        <f t="shared" si="156"/>
        <v>0 missed</v>
      </c>
      <c r="AS176" s="47" t="s">
        <v>7342</v>
      </c>
      <c r="AT176" s="43">
        <f t="shared" si="157"/>
        <v>6</v>
      </c>
      <c r="AU176" s="48" t="s">
        <v>7342</v>
      </c>
      <c r="AV176" s="49">
        <f t="shared" si="158"/>
        <v>1</v>
      </c>
      <c r="AW176" s="48" t="s">
        <v>7342</v>
      </c>
      <c r="AX176" s="43" t="str">
        <f t="shared" si="159"/>
        <v>0 missed</v>
      </c>
      <c r="AY176" s="42">
        <f t="shared" si="160"/>
        <v>6</v>
      </c>
      <c r="AZ176" s="50">
        <f t="shared" si="161"/>
        <v>1</v>
      </c>
      <c r="BA176" s="50" t="str">
        <f t="shared" si="162"/>
        <v>Q-6 A-- || Q Total-6, A Total-0</v>
      </c>
      <c r="BB176" s="42" t="str" cm="1">
        <f t="array" ref="BB176">IFERROR(INDEX('Attendance-Slot-1'!$Q$2:$Q$1112,MATCH(1,('Attendance-Slot-1'!$A$2:$A$1112=$C176)*('Attendance-Slot-1'!$G$2:$G$1112=BB$2),0)),"No Data")</f>
        <v>P-S1_Online</v>
      </c>
      <c r="BC176" s="42" t="str" cm="1">
        <f t="array" ref="BC176">IFERROR(INDEX('Attendance-Slot-2'!$Q$2:$Q$2595,MATCH(1,('Attendance-Slot-2'!$A$2:$A$2595=$C176)*('Attendance-Slot-2'!$G$2:$G$2595=BB$2),0)),"No Data")</f>
        <v>No Data</v>
      </c>
      <c r="BD176" s="134">
        <f>VLOOKUP($AQ176,'Written Exam Marks'!$H:$Q,10,FALSE)</f>
        <v>29</v>
      </c>
      <c r="BE176" s="134">
        <f>VLOOKUP($AQ176,'Written Exam Marks'!$H:$Q,9,FALSE)</f>
        <v>40</v>
      </c>
      <c r="BF176" s="42" t="str">
        <f t="shared" si="163"/>
        <v>Present</v>
      </c>
      <c r="BG176" s="42" t="str">
        <f t="shared" si="164"/>
        <v>P-S1_Online</v>
      </c>
      <c r="BH176" s="147">
        <v>20</v>
      </c>
      <c r="BI176" s="147">
        <v>25.5</v>
      </c>
      <c r="BJ176" s="147">
        <v>45.5</v>
      </c>
      <c r="BK176" s="147">
        <v>60</v>
      </c>
      <c r="BL176" s="52" t="s">
        <v>3697</v>
      </c>
      <c r="BM176" s="52" t="s">
        <v>1606</v>
      </c>
      <c r="BN176" s="57" t="str">
        <f t="shared" si="165"/>
        <v>2025EM1100173-MDSDF403</v>
      </c>
      <c r="BO176" s="52" t="str">
        <f t="shared" si="166"/>
        <v>0 missed</v>
      </c>
      <c r="BP176" s="52" t="str">
        <f t="shared" si="167"/>
        <v>0 missed</v>
      </c>
      <c r="BQ176" s="52">
        <f t="shared" si="168"/>
        <v>1</v>
      </c>
      <c r="BR176" s="52">
        <f t="shared" si="169"/>
        <v>1</v>
      </c>
      <c r="BS176" s="56">
        <f t="shared" si="170"/>
        <v>1</v>
      </c>
      <c r="BT176" s="56">
        <f t="shared" si="171"/>
        <v>1</v>
      </c>
      <c r="BU176" s="52" t="str">
        <f t="shared" si="172"/>
        <v>0 missed</v>
      </c>
      <c r="BV176" s="51">
        <f t="shared" si="173"/>
        <v>2</v>
      </c>
      <c r="BW176" s="57">
        <f t="shared" si="174"/>
        <v>1</v>
      </c>
      <c r="BX176" s="57" t="str">
        <f t="shared" si="175"/>
        <v>Q-1 A-1 || Q Total-1, A Total-1</v>
      </c>
      <c r="BY176" s="51" t="str" cm="1">
        <f t="array" ref="BY176">IFERROR(INDEX('Attendance-Slot-1'!$Q$2:$Q$1112,MATCH(1,('Attendance-Slot-1'!$A$2:$A$1112=$C176)*('Attendance-Slot-1'!$G$2:$G$1112=BY$2),0)),"No Data")</f>
        <v>P-S1_Online</v>
      </c>
      <c r="BZ176" s="51" t="str" cm="1">
        <f t="array" ref="BZ176">IFERROR(INDEX('Attendance-Slot-2'!$Q$2:$Q$2595,MATCH(1,('Attendance-Slot-2'!$A$2:$A$2595=$C176)*('Attendance-Slot-2'!$G$2:$G$2595=BY$2),0)),"No Data")</f>
        <v>No Data</v>
      </c>
      <c r="CA176" s="135">
        <f>VLOOKUP($BN176,'Written Exam Marks'!$H:$Q,10,FALSE)</f>
        <v>19</v>
      </c>
      <c r="CB176" s="135">
        <f>VLOOKUP($BN176,'Written Exam Marks'!$H:$Q,9,FALSE)</f>
        <v>40</v>
      </c>
      <c r="CC176" s="51" t="str">
        <f t="shared" si="176"/>
        <v>Present</v>
      </c>
      <c r="CD176" s="51" t="str">
        <f t="shared" si="177"/>
        <v>P-S1_Online</v>
      </c>
      <c r="CE176" s="29">
        <v>19</v>
      </c>
      <c r="CF176" s="29" t="s">
        <v>5</v>
      </c>
      <c r="CG176" s="29">
        <v>17</v>
      </c>
      <c r="CH176" s="29">
        <v>36</v>
      </c>
      <c r="CI176" s="29">
        <v>60</v>
      </c>
      <c r="CJ176" s="61" t="s">
        <v>7343</v>
      </c>
      <c r="CK176" s="61" t="s">
        <v>1613</v>
      </c>
      <c r="CL176" s="10" t="str">
        <f t="shared" si="178"/>
        <v>2025EM1100173-MDSDF404</v>
      </c>
      <c r="CM176" s="61" t="str">
        <f t="shared" si="179"/>
        <v>1 missed</v>
      </c>
      <c r="CN176" s="61" t="str">
        <f t="shared" si="180"/>
        <v>0 missed</v>
      </c>
      <c r="CO176" s="111">
        <f t="shared" si="181"/>
        <v>1</v>
      </c>
      <c r="CP176" s="111">
        <f t="shared" si="182"/>
        <v>1</v>
      </c>
      <c r="CQ176" s="9">
        <f t="shared" si="183"/>
        <v>0.5</v>
      </c>
      <c r="CR176" s="9">
        <f t="shared" si="184"/>
        <v>1</v>
      </c>
      <c r="CS176" s="61" t="str">
        <f t="shared" si="185"/>
        <v>1 missed</v>
      </c>
      <c r="CT176" s="111">
        <f t="shared" si="186"/>
        <v>2</v>
      </c>
      <c r="CU176" s="10">
        <f t="shared" si="187"/>
        <v>0.66666666666666663</v>
      </c>
      <c r="CV176" s="10" t="str">
        <f t="shared" si="188"/>
        <v>Q-1 A-1 || Q Total-2, A Total-1</v>
      </c>
      <c r="CW176" s="111" t="str" cm="1">
        <f t="array" ref="CW176">IFERROR(INDEX('Attendance-Slot-1'!$Q$2:$Q$1112,MATCH(1,('Attendance-Slot-1'!$A$2:$A$1112=$C176)*('Attendance-Slot-1'!$G$2:$G$1112=CW$2),0)),"No Data")</f>
        <v>No Data</v>
      </c>
      <c r="CX176" s="111" t="str" cm="1">
        <f t="array" ref="CX176">IFERROR(INDEX('Attendance-Slot-2'!$Q$2:$Q$2595,MATCH(1,('Attendance-Slot-2'!$A$2:$A$2595=$C176)*('Attendance-Slot-2'!$G$2:$G$2595=CW$2),0)),"No Data")</f>
        <v>P-S2_Online</v>
      </c>
      <c r="CY176" s="136">
        <f>VLOOKUP($CL176,'Written Exam Marks'!$H:$Q,10,FALSE)</f>
        <v>12.5</v>
      </c>
      <c r="CZ176" s="136">
        <f>VLOOKUP($CL176,'Written Exam Marks'!$H:$Q,9,FALSE)</f>
        <v>40</v>
      </c>
      <c r="DA176" s="111" t="str">
        <f t="shared" si="189"/>
        <v>Present</v>
      </c>
      <c r="DB176" s="111" t="str">
        <f t="shared" si="190"/>
        <v>P-S2_Online</v>
      </c>
      <c r="DC176" s="148">
        <v>5.5</v>
      </c>
      <c r="DD176" s="148">
        <v>6.75</v>
      </c>
      <c r="DE176" s="148">
        <v>9</v>
      </c>
      <c r="DF176" s="148">
        <v>10</v>
      </c>
      <c r="DG176" s="148" t="s">
        <v>5</v>
      </c>
      <c r="DH176" s="148">
        <v>31.25</v>
      </c>
      <c r="DI176" s="148">
        <v>65</v>
      </c>
      <c r="DJ176" s="66" t="s">
        <v>7351</v>
      </c>
      <c r="DK176" s="66" t="s">
        <v>1631</v>
      </c>
      <c r="DL176" s="68" t="str">
        <f t="shared" si="191"/>
        <v>2025EM1100173-MDSDF406</v>
      </c>
      <c r="DM176" s="66" t="str">
        <f t="shared" si="192"/>
        <v>0 missed</v>
      </c>
      <c r="DN176" s="66" t="str">
        <f t="shared" si="193"/>
        <v>1 missed</v>
      </c>
      <c r="DO176" s="62">
        <f t="shared" si="194"/>
        <v>3</v>
      </c>
      <c r="DP176" s="62">
        <f t="shared" si="195"/>
        <v>1</v>
      </c>
      <c r="DQ176" s="67">
        <f t="shared" si="196"/>
        <v>1</v>
      </c>
      <c r="DR176" s="67">
        <f t="shared" si="197"/>
        <v>0.5</v>
      </c>
      <c r="DS176" s="66" t="str">
        <f t="shared" si="198"/>
        <v>1 missed</v>
      </c>
      <c r="DT176" s="62">
        <f t="shared" si="199"/>
        <v>4</v>
      </c>
      <c r="DU176" s="68">
        <f t="shared" si="200"/>
        <v>0.8</v>
      </c>
      <c r="DV176" s="68" t="str">
        <f t="shared" si="201"/>
        <v>Q-3 A-1 || Q Total-3, A Total-2</v>
      </c>
      <c r="DW176" s="62" t="str" cm="1">
        <f t="array" ref="DW176">IFERROR(INDEX('Attendance-Slot-1'!$Q$2:$Q$1112,MATCH(1,('Attendance-Slot-1'!$A$2:$A$1112=$C176)*('Attendance-Slot-1'!$G$2:$G$1112=DW$2),0)),"No Data")</f>
        <v>No Data</v>
      </c>
      <c r="DX176" s="62" t="str" cm="1">
        <f t="array" ref="DX176">IFERROR(INDEX('Attendance-Slot-2'!$Q$2:$Q$2595,MATCH(1,('Attendance-Slot-2'!$A$2:$A$2595=$C176)*('Attendance-Slot-2'!$G$2:$G$2595=DW$2),0)),"No Data")</f>
        <v>P-S2_Online</v>
      </c>
      <c r="DY176" s="137">
        <f>VLOOKUP($DL176,'Written Exam Marks'!$H:$Q,10,FALSE)</f>
        <v>23</v>
      </c>
      <c r="DZ176" s="137">
        <f>VLOOKUP($DL176,'Written Exam Marks'!$H:$Q,9,FALSE)</f>
        <v>35</v>
      </c>
      <c r="EA176" s="62" t="str">
        <f t="shared" si="202"/>
        <v>Present</v>
      </c>
      <c r="EB176" s="62" t="str">
        <f t="shared" si="203"/>
        <v>P-S2_Online</v>
      </c>
      <c r="EC176" s="114" t="str">
        <f t="shared" si="140"/>
        <v>P-2, 
A-0, 
No Data-3</v>
      </c>
      <c r="ED176" s="114" t="str">
        <f t="shared" si="141"/>
        <v>P-3, 
A-0, 
No Data-2</v>
      </c>
      <c r="EE176" s="114" t="str">
        <f t="shared" si="204"/>
        <v>P-S2_Online</v>
      </c>
      <c r="EF176" s="114" t="str">
        <f t="shared" si="205"/>
        <v>P-S1_Online</v>
      </c>
      <c r="EG176" s="114" t="str">
        <f t="shared" si="206"/>
        <v>P-S1_Online</v>
      </c>
      <c r="EH176" s="114" t="str">
        <f t="shared" si="207"/>
        <v>P-S2_Online</v>
      </c>
      <c r="EI176" s="114" t="str">
        <f t="shared" si="208"/>
        <v>P-S2_Online</v>
      </c>
      <c r="EJ176" s="114" t="str">
        <f t="shared" si="209"/>
        <v>P-5, A-0, No Data-0</v>
      </c>
      <c r="EK176" s="114" t="s">
        <v>10453</v>
      </c>
      <c r="EL176" s="114">
        <v>29</v>
      </c>
      <c r="EM176" s="114">
        <v>10</v>
      </c>
      <c r="EN176" s="114">
        <v>51</v>
      </c>
      <c r="EO176" s="114">
        <v>90</v>
      </c>
      <c r="EP176" s="114" t="s">
        <v>7217</v>
      </c>
      <c r="EQ176" s="114" t="s">
        <v>1031</v>
      </c>
      <c r="ER176" s="114" t="s">
        <v>2268</v>
      </c>
      <c r="ES176" s="114"/>
      <c r="ET176" s="30" t="s">
        <v>2268</v>
      </c>
    </row>
    <row r="177" spans="1:150" x14ac:dyDescent="0.25">
      <c r="A177" s="114">
        <v>174</v>
      </c>
      <c r="B177" s="114" t="s">
        <v>7224</v>
      </c>
      <c r="C177" s="80" t="s">
        <v>3971</v>
      </c>
      <c r="D177" s="30" t="s">
        <v>3972</v>
      </c>
      <c r="E177" s="30" t="s">
        <v>3973</v>
      </c>
      <c r="F177" s="33" t="s">
        <v>7201</v>
      </c>
      <c r="G177" s="30" t="s">
        <v>3974</v>
      </c>
      <c r="H177" s="143">
        <v>15</v>
      </c>
      <c r="I177" s="143" t="s">
        <v>5</v>
      </c>
      <c r="J177" s="143" t="s">
        <v>5</v>
      </c>
      <c r="K177" s="143" t="s">
        <v>5</v>
      </c>
      <c r="L177" s="143">
        <v>15</v>
      </c>
      <c r="M177" s="143">
        <v>65</v>
      </c>
      <c r="N177" s="40" t="s">
        <v>7314</v>
      </c>
      <c r="O177" s="40" t="s">
        <v>1593</v>
      </c>
      <c r="P177" s="13" t="str">
        <f t="shared" si="142"/>
        <v>2025EM1100174-MDSDF401</v>
      </c>
      <c r="Q177" s="40" t="str">
        <f t="shared" si="143"/>
        <v>2 missed</v>
      </c>
      <c r="R177" s="40" t="str">
        <f t="shared" si="144"/>
        <v>1 missed</v>
      </c>
      <c r="S177" s="40">
        <f t="shared" si="145"/>
        <v>1</v>
      </c>
      <c r="T177" s="40">
        <f t="shared" si="146"/>
        <v>0</v>
      </c>
      <c r="U177" s="41">
        <f t="shared" si="147"/>
        <v>0.33333333333333331</v>
      </c>
      <c r="V177" s="41">
        <f t="shared" si="148"/>
        <v>0</v>
      </c>
      <c r="W177" s="40" t="str">
        <f t="shared" si="149"/>
        <v>3 missed</v>
      </c>
      <c r="X177" s="113">
        <f t="shared" si="150"/>
        <v>1</v>
      </c>
      <c r="Y177" s="13">
        <f t="shared" si="151"/>
        <v>0.25</v>
      </c>
      <c r="Z177" s="13" t="str">
        <f t="shared" si="152"/>
        <v>Q-1 A-0 || Q Total-3, A Total-1</v>
      </c>
      <c r="AA177" s="113" t="str" cm="1">
        <f t="array" ref="AA177">IFERROR(INDEX('Attendance-Slot-1'!$Q$2:$Q$1112,MATCH(1,('Attendance-Slot-1'!$A$2:$A$1112=$C177)*('Attendance-Slot-1'!$G$2:$G$1112=AA$2),0)),"No Data")</f>
        <v>No Data</v>
      </c>
      <c r="AB177" s="113" t="str" cm="1">
        <f t="array" ref="AB177">IFERROR(INDEX('Attendance-Slot-2'!$Q$2:$Q$2595,MATCH(1,('Attendance-Slot-2'!$A$2:$A$2595=$C177)*('Attendance-Slot-2'!$G$2:$G$2595=AA$2),0)),"No Data")</f>
        <v>A-S2_Onsite</v>
      </c>
      <c r="AC177" s="133" t="e">
        <f>VLOOKUP($P177,'Written Exam Marks'!$H:$Q,10,FALSE)</f>
        <v>#N/A</v>
      </c>
      <c r="AD177" s="133" t="e">
        <f>VLOOKUP($P177,'Written Exam Marks'!$H:$Q,9,FALSE)</f>
        <v>#N/A</v>
      </c>
      <c r="AE177" s="113" t="str">
        <f t="shared" si="153"/>
        <v>Absent</v>
      </c>
      <c r="AF177" s="113" t="str">
        <f t="shared" si="154"/>
        <v>A-S2_Onsite</v>
      </c>
      <c r="AG177" s="146">
        <v>9.5</v>
      </c>
      <c r="AH177" s="146">
        <v>9.5</v>
      </c>
      <c r="AI177" s="146">
        <v>10</v>
      </c>
      <c r="AJ177" s="146" t="s">
        <v>5</v>
      </c>
      <c r="AK177" s="146" t="s">
        <v>5</v>
      </c>
      <c r="AL177" s="146" t="s">
        <v>5</v>
      </c>
      <c r="AM177" s="146">
        <v>29</v>
      </c>
      <c r="AN177" s="146">
        <v>60</v>
      </c>
      <c r="AO177" s="43" t="s">
        <v>7336</v>
      </c>
      <c r="AP177" s="43" t="s">
        <v>1598</v>
      </c>
      <c r="AQ177" s="50" t="str">
        <f t="shared" si="155"/>
        <v>2025EM1100174-MDSDF402</v>
      </c>
      <c r="AR177" s="43" t="str">
        <f t="shared" si="156"/>
        <v>3 missed</v>
      </c>
      <c r="AS177" s="47" t="s">
        <v>7342</v>
      </c>
      <c r="AT177" s="43">
        <f t="shared" si="157"/>
        <v>3</v>
      </c>
      <c r="AU177" s="48" t="s">
        <v>7342</v>
      </c>
      <c r="AV177" s="49">
        <f t="shared" si="158"/>
        <v>0.5</v>
      </c>
      <c r="AW177" s="48" t="s">
        <v>7342</v>
      </c>
      <c r="AX177" s="43" t="str">
        <f t="shared" si="159"/>
        <v>3 missed</v>
      </c>
      <c r="AY177" s="42">
        <f t="shared" si="160"/>
        <v>3</v>
      </c>
      <c r="AZ177" s="50">
        <f t="shared" si="161"/>
        <v>0.5</v>
      </c>
      <c r="BA177" s="50" t="str">
        <f t="shared" si="162"/>
        <v>Q-3 A-- || Q Total-6, A Total-0</v>
      </c>
      <c r="BB177" s="42" t="str" cm="1">
        <f t="array" ref="BB177">IFERROR(INDEX('Attendance-Slot-1'!$Q$2:$Q$1112,MATCH(1,('Attendance-Slot-1'!$A$2:$A$1112=$C177)*('Attendance-Slot-1'!$G$2:$G$1112=BB$2),0)),"No Data")</f>
        <v>No Data</v>
      </c>
      <c r="BC177" s="42" t="str" cm="1">
        <f t="array" ref="BC177">IFERROR(INDEX('Attendance-Slot-2'!$Q$2:$Q$2595,MATCH(1,('Attendance-Slot-2'!$A$2:$A$2595=$C177)*('Attendance-Slot-2'!$G$2:$G$2595=BB$2),0)),"No Data")</f>
        <v>A-S2_Onsite</v>
      </c>
      <c r="BD177" s="134" t="e">
        <f>VLOOKUP($AQ177,'Written Exam Marks'!$H:$Q,10,FALSE)</f>
        <v>#N/A</v>
      </c>
      <c r="BE177" s="134" t="e">
        <f>VLOOKUP($AQ177,'Written Exam Marks'!$H:$Q,9,FALSE)</f>
        <v>#N/A</v>
      </c>
      <c r="BF177" s="42" t="str">
        <f t="shared" si="163"/>
        <v>Absent</v>
      </c>
      <c r="BG177" s="42" t="str">
        <f t="shared" si="164"/>
        <v>A-S2_Onsite</v>
      </c>
      <c r="BH177" s="147">
        <v>19</v>
      </c>
      <c r="BI177" s="147" t="s">
        <v>5</v>
      </c>
      <c r="BJ177" s="147">
        <v>19</v>
      </c>
      <c r="BK177" s="147">
        <v>60</v>
      </c>
      <c r="BL177" s="52" t="s">
        <v>3697</v>
      </c>
      <c r="BM177" s="52" t="s">
        <v>1606</v>
      </c>
      <c r="BN177" s="57" t="str">
        <f t="shared" si="165"/>
        <v>2025EM1100174-MDSDF403</v>
      </c>
      <c r="BO177" s="52" t="str">
        <f t="shared" si="166"/>
        <v>0 missed</v>
      </c>
      <c r="BP177" s="52" t="str">
        <f t="shared" si="167"/>
        <v>1 missed</v>
      </c>
      <c r="BQ177" s="52">
        <f t="shared" si="168"/>
        <v>1</v>
      </c>
      <c r="BR177" s="52">
        <f t="shared" si="169"/>
        <v>0</v>
      </c>
      <c r="BS177" s="56">
        <f t="shared" si="170"/>
        <v>1</v>
      </c>
      <c r="BT177" s="56">
        <f t="shared" si="171"/>
        <v>0</v>
      </c>
      <c r="BU177" s="52" t="str">
        <f t="shared" si="172"/>
        <v>1 missed</v>
      </c>
      <c r="BV177" s="51">
        <f t="shared" si="173"/>
        <v>1</v>
      </c>
      <c r="BW177" s="57">
        <f t="shared" si="174"/>
        <v>0.5</v>
      </c>
      <c r="BX177" s="57" t="str">
        <f t="shared" si="175"/>
        <v>Q-1 A-0 || Q Total-1, A Total-1</v>
      </c>
      <c r="BY177" s="51" t="str" cm="1">
        <f t="array" ref="BY177">IFERROR(INDEX('Attendance-Slot-1'!$Q$2:$Q$1112,MATCH(1,('Attendance-Slot-1'!$A$2:$A$1112=$C177)*('Attendance-Slot-1'!$G$2:$G$1112=BY$2),0)),"No Data")</f>
        <v>No Data</v>
      </c>
      <c r="BZ177" s="51" t="str" cm="1">
        <f t="array" ref="BZ177">IFERROR(INDEX('Attendance-Slot-2'!$Q$2:$Q$2595,MATCH(1,('Attendance-Slot-2'!$A$2:$A$2595=$C177)*('Attendance-Slot-2'!$G$2:$G$2595=BY$2),0)),"No Data")</f>
        <v>A-S2_Onsite</v>
      </c>
      <c r="CA177" s="135" t="e">
        <f>VLOOKUP($BN177,'Written Exam Marks'!$H:$Q,10,FALSE)</f>
        <v>#N/A</v>
      </c>
      <c r="CB177" s="135" t="e">
        <f>VLOOKUP($BN177,'Written Exam Marks'!$H:$Q,9,FALSE)</f>
        <v>#N/A</v>
      </c>
      <c r="CC177" s="51" t="str">
        <f t="shared" si="176"/>
        <v>Absent</v>
      </c>
      <c r="CD177" s="51" t="str">
        <f t="shared" si="177"/>
        <v>A-S2_Onsite</v>
      </c>
      <c r="CE177" s="29" t="s">
        <v>5</v>
      </c>
      <c r="CF177" s="29" t="s">
        <v>5</v>
      </c>
      <c r="CG177" s="29" t="s">
        <v>5</v>
      </c>
      <c r="CH177" s="29">
        <v>0</v>
      </c>
      <c r="CI177" s="29">
        <v>60</v>
      </c>
      <c r="CJ177" s="61" t="s">
        <v>7343</v>
      </c>
      <c r="CK177" s="61" t="s">
        <v>1613</v>
      </c>
      <c r="CL177" s="10" t="str">
        <f t="shared" si="178"/>
        <v>2025EM1100174-MDSDF404</v>
      </c>
      <c r="CM177" s="61" t="str">
        <f t="shared" si="179"/>
        <v>2 missed</v>
      </c>
      <c r="CN177" s="61" t="str">
        <f t="shared" si="180"/>
        <v>1 missed</v>
      </c>
      <c r="CO177" s="111">
        <f t="shared" si="181"/>
        <v>0</v>
      </c>
      <c r="CP177" s="111">
        <f t="shared" si="182"/>
        <v>0</v>
      </c>
      <c r="CQ177" s="9">
        <f t="shared" si="183"/>
        <v>0</v>
      </c>
      <c r="CR177" s="9">
        <f t="shared" si="184"/>
        <v>0</v>
      </c>
      <c r="CS177" s="61" t="str">
        <f t="shared" si="185"/>
        <v>3 missed</v>
      </c>
      <c r="CT177" s="111">
        <f t="shared" si="186"/>
        <v>0</v>
      </c>
      <c r="CU177" s="10">
        <f t="shared" si="187"/>
        <v>0</v>
      </c>
      <c r="CV177" s="10" t="str">
        <f t="shared" si="188"/>
        <v>Q-0 A-0 || Q Total-2, A Total-1</v>
      </c>
      <c r="CW177" s="111" t="str" cm="1">
        <f t="array" ref="CW177">IFERROR(INDEX('Attendance-Slot-1'!$Q$2:$Q$1112,MATCH(1,('Attendance-Slot-1'!$A$2:$A$1112=$C177)*('Attendance-Slot-1'!$G$2:$G$1112=CW$2),0)),"No Data")</f>
        <v>No Data</v>
      </c>
      <c r="CX177" s="111" t="str" cm="1">
        <f t="array" ref="CX177">IFERROR(INDEX('Attendance-Slot-2'!$Q$2:$Q$2595,MATCH(1,('Attendance-Slot-2'!$A$2:$A$2595=$C177)*('Attendance-Slot-2'!$G$2:$G$2595=CW$2),0)),"No Data")</f>
        <v>A-S2_Onsite</v>
      </c>
      <c r="CY177" s="136" t="e">
        <f>VLOOKUP($CL177,'Written Exam Marks'!$H:$Q,10,FALSE)</f>
        <v>#N/A</v>
      </c>
      <c r="CZ177" s="136" t="e">
        <f>VLOOKUP($CL177,'Written Exam Marks'!$H:$Q,9,FALSE)</f>
        <v>#N/A</v>
      </c>
      <c r="DA177" s="111" t="str">
        <f t="shared" si="189"/>
        <v>Absent</v>
      </c>
      <c r="DB177" s="111" t="str">
        <f t="shared" si="190"/>
        <v>A-S2_Onsite</v>
      </c>
      <c r="DC177" s="148">
        <v>5.5</v>
      </c>
      <c r="DD177" s="148" t="s">
        <v>5</v>
      </c>
      <c r="DE177" s="148" t="s">
        <v>5</v>
      </c>
      <c r="DF177" s="148" t="s">
        <v>5</v>
      </c>
      <c r="DG177" s="148" t="s">
        <v>5</v>
      </c>
      <c r="DH177" s="148">
        <v>5.5</v>
      </c>
      <c r="DI177" s="148">
        <v>65</v>
      </c>
      <c r="DJ177" s="66" t="s">
        <v>7351</v>
      </c>
      <c r="DK177" s="66" t="s">
        <v>1631</v>
      </c>
      <c r="DL177" s="68" t="str">
        <f t="shared" si="191"/>
        <v>2025EM1100174-MDSDF406</v>
      </c>
      <c r="DM177" s="66" t="str">
        <f t="shared" si="192"/>
        <v>2 missed</v>
      </c>
      <c r="DN177" s="66" t="str">
        <f t="shared" si="193"/>
        <v>2 missed</v>
      </c>
      <c r="DO177" s="62">
        <f t="shared" si="194"/>
        <v>1</v>
      </c>
      <c r="DP177" s="62">
        <f t="shared" si="195"/>
        <v>0</v>
      </c>
      <c r="DQ177" s="67">
        <f t="shared" si="196"/>
        <v>0.33333333333333331</v>
      </c>
      <c r="DR177" s="67">
        <f t="shared" si="197"/>
        <v>0</v>
      </c>
      <c r="DS177" s="66" t="str">
        <f t="shared" si="198"/>
        <v>4 missed</v>
      </c>
      <c r="DT177" s="62">
        <f t="shared" si="199"/>
        <v>1</v>
      </c>
      <c r="DU177" s="68">
        <f t="shared" si="200"/>
        <v>0.2</v>
      </c>
      <c r="DV177" s="68" t="str">
        <f t="shared" si="201"/>
        <v>Q-1 A-0 || Q Total-3, A Total-2</v>
      </c>
      <c r="DW177" s="62" t="str" cm="1">
        <f t="array" ref="DW177">IFERROR(INDEX('Attendance-Slot-1'!$Q$2:$Q$1112,MATCH(1,('Attendance-Slot-1'!$A$2:$A$1112=$C177)*('Attendance-Slot-1'!$G$2:$G$1112=DW$2),0)),"No Data")</f>
        <v>No Data</v>
      </c>
      <c r="DX177" s="62" t="str" cm="1">
        <f t="array" ref="DX177">IFERROR(INDEX('Attendance-Slot-2'!$Q$2:$Q$2595,MATCH(1,('Attendance-Slot-2'!$A$2:$A$2595=$C177)*('Attendance-Slot-2'!$G$2:$G$2595=DW$2),0)),"No Data")</f>
        <v>A-S2_Onsite</v>
      </c>
      <c r="DY177" s="137" t="e">
        <f>VLOOKUP($DL177,'Written Exam Marks'!$H:$Q,10,FALSE)</f>
        <v>#N/A</v>
      </c>
      <c r="DZ177" s="137" t="e">
        <f>VLOOKUP($DL177,'Written Exam Marks'!$H:$Q,9,FALSE)</f>
        <v>#N/A</v>
      </c>
      <c r="EA177" s="62" t="str">
        <f t="shared" si="202"/>
        <v>Absent</v>
      </c>
      <c r="EB177" s="62" t="str">
        <f t="shared" si="203"/>
        <v>A-S2_Onsite</v>
      </c>
      <c r="EC177" s="114" t="str">
        <f t="shared" si="140"/>
        <v>P-0, 
A-0, 
No Data-5</v>
      </c>
      <c r="ED177" s="114" t="str">
        <f t="shared" si="141"/>
        <v>P-0, 
A-5, 
No Data-0</v>
      </c>
      <c r="EE177" s="114" t="str">
        <f t="shared" si="204"/>
        <v>A-S2_Onsite</v>
      </c>
      <c r="EF177" s="114" t="str">
        <f t="shared" si="205"/>
        <v>A-S2_Onsite</v>
      </c>
      <c r="EG177" s="114" t="str">
        <f t="shared" si="206"/>
        <v>A-S2_Onsite</v>
      </c>
      <c r="EH177" s="114" t="str">
        <f t="shared" si="207"/>
        <v>A-S2_Onsite</v>
      </c>
      <c r="EI177" s="114" t="str">
        <f t="shared" si="208"/>
        <v>A-S2_Onsite</v>
      </c>
      <c r="EJ177" s="114" t="str">
        <f t="shared" si="209"/>
        <v>P-0, A-5, No Data-0</v>
      </c>
      <c r="EK177" s="114" t="s">
        <v>10453</v>
      </c>
      <c r="EL177" s="114">
        <v>29</v>
      </c>
      <c r="EM177" s="114">
        <v>9</v>
      </c>
      <c r="EN177" s="114" t="s">
        <v>10455</v>
      </c>
      <c r="EO177" s="114">
        <v>38</v>
      </c>
      <c r="EP177" s="114" t="s">
        <v>7218</v>
      </c>
      <c r="EQ177" s="114" t="s">
        <v>1054</v>
      </c>
      <c r="ER177" s="114" t="s">
        <v>3971</v>
      </c>
      <c r="ES177" s="114" t="s">
        <v>7218</v>
      </c>
      <c r="ET177" s="30" t="s">
        <v>3971</v>
      </c>
    </row>
    <row r="178" spans="1:150" x14ac:dyDescent="0.25">
      <c r="A178" s="114">
        <v>175</v>
      </c>
      <c r="B178" s="114" t="s">
        <v>7224</v>
      </c>
      <c r="C178" s="80" t="s">
        <v>3975</v>
      </c>
      <c r="D178" s="30" t="s">
        <v>3976</v>
      </c>
      <c r="E178" s="30" t="s">
        <v>3977</v>
      </c>
      <c r="F178" s="33" t="s">
        <v>7201</v>
      </c>
      <c r="G178" s="30" t="s">
        <v>3978</v>
      </c>
      <c r="H178" s="143">
        <v>15</v>
      </c>
      <c r="I178" s="143">
        <v>12</v>
      </c>
      <c r="J178" s="143">
        <v>19</v>
      </c>
      <c r="K178" s="143">
        <v>15</v>
      </c>
      <c r="L178" s="143">
        <v>61</v>
      </c>
      <c r="M178" s="143">
        <v>65</v>
      </c>
      <c r="N178" s="40" t="s">
        <v>7314</v>
      </c>
      <c r="O178" s="40" t="s">
        <v>1593</v>
      </c>
      <c r="P178" s="13" t="str">
        <f t="shared" si="142"/>
        <v>2025EM1100175-MDSDF401</v>
      </c>
      <c r="Q178" s="40" t="str">
        <f t="shared" si="143"/>
        <v>0 missed</v>
      </c>
      <c r="R178" s="40" t="str">
        <f t="shared" si="144"/>
        <v>0 missed</v>
      </c>
      <c r="S178" s="40">
        <f t="shared" si="145"/>
        <v>3</v>
      </c>
      <c r="T178" s="40">
        <f t="shared" si="146"/>
        <v>1</v>
      </c>
      <c r="U178" s="41">
        <f t="shared" si="147"/>
        <v>1</v>
      </c>
      <c r="V178" s="41">
        <f t="shared" si="148"/>
        <v>1</v>
      </c>
      <c r="W178" s="40" t="str">
        <f t="shared" si="149"/>
        <v>0 missed</v>
      </c>
      <c r="X178" s="113">
        <f t="shared" si="150"/>
        <v>4</v>
      </c>
      <c r="Y178" s="13">
        <f t="shared" si="151"/>
        <v>1</v>
      </c>
      <c r="Z178" s="13" t="str">
        <f t="shared" si="152"/>
        <v>Q-3 A-1 || Q Total-3, A Total-1</v>
      </c>
      <c r="AA178" s="113" t="str" cm="1">
        <f t="array" ref="AA178">IFERROR(INDEX('Attendance-Slot-1'!$Q$2:$Q$1112,MATCH(1,('Attendance-Slot-1'!$A$2:$A$1112=$C178)*('Attendance-Slot-1'!$G$2:$G$1112=AA$2),0)),"No Data")</f>
        <v>No Data</v>
      </c>
      <c r="AB178" s="113" t="str" cm="1">
        <f t="array" ref="AB178">IFERROR(INDEX('Attendance-Slot-2'!$Q$2:$Q$2595,MATCH(1,('Attendance-Slot-2'!$A$2:$A$2595=$C178)*('Attendance-Slot-2'!$G$2:$G$2595=AA$2),0)),"No Data")</f>
        <v>P-S2_Onsite</v>
      </c>
      <c r="AC178" s="133">
        <f>VLOOKUP($P178,'Written Exam Marks'!$H:$Q,10,FALSE)</f>
        <v>22.5</v>
      </c>
      <c r="AD178" s="133">
        <f>VLOOKUP($P178,'Written Exam Marks'!$H:$Q,9,FALSE)</f>
        <v>35</v>
      </c>
      <c r="AE178" s="113" t="str">
        <f t="shared" si="153"/>
        <v>Present</v>
      </c>
      <c r="AF178" s="113" t="str">
        <f t="shared" si="154"/>
        <v>P-S2_Onsite</v>
      </c>
      <c r="AG178" s="146">
        <v>9.5</v>
      </c>
      <c r="AH178" s="146">
        <v>9</v>
      </c>
      <c r="AI178" s="146">
        <v>10</v>
      </c>
      <c r="AJ178" s="146">
        <v>9</v>
      </c>
      <c r="AK178" s="146">
        <v>9</v>
      </c>
      <c r="AL178" s="146" t="s">
        <v>5</v>
      </c>
      <c r="AM178" s="146">
        <v>46.5</v>
      </c>
      <c r="AN178" s="146">
        <v>60</v>
      </c>
      <c r="AO178" s="43" t="s">
        <v>7336</v>
      </c>
      <c r="AP178" s="43" t="s">
        <v>1598</v>
      </c>
      <c r="AQ178" s="50" t="str">
        <f t="shared" si="155"/>
        <v>2025EM1100175-MDSDF402</v>
      </c>
      <c r="AR178" s="43" t="str">
        <f t="shared" si="156"/>
        <v>1 missed</v>
      </c>
      <c r="AS178" s="47" t="s">
        <v>7342</v>
      </c>
      <c r="AT178" s="43">
        <f t="shared" si="157"/>
        <v>5</v>
      </c>
      <c r="AU178" s="48" t="s">
        <v>7342</v>
      </c>
      <c r="AV178" s="49">
        <f t="shared" si="158"/>
        <v>0.83333333333333337</v>
      </c>
      <c r="AW178" s="48" t="s">
        <v>7342</v>
      </c>
      <c r="AX178" s="43" t="str">
        <f t="shared" si="159"/>
        <v>1 missed</v>
      </c>
      <c r="AY178" s="42">
        <f t="shared" si="160"/>
        <v>5</v>
      </c>
      <c r="AZ178" s="50">
        <f t="shared" si="161"/>
        <v>0.83333333333333337</v>
      </c>
      <c r="BA178" s="50" t="str">
        <f t="shared" si="162"/>
        <v>Q-5 A-- || Q Total-6, A Total-0</v>
      </c>
      <c r="BB178" s="42" t="str" cm="1">
        <f t="array" ref="BB178">IFERROR(INDEX('Attendance-Slot-1'!$Q$2:$Q$1112,MATCH(1,('Attendance-Slot-1'!$A$2:$A$1112=$C178)*('Attendance-Slot-1'!$G$2:$G$1112=BB$2),0)),"No Data")</f>
        <v>No Data</v>
      </c>
      <c r="BC178" s="42" t="str" cm="1">
        <f t="array" ref="BC178">IFERROR(INDEX('Attendance-Slot-2'!$Q$2:$Q$2595,MATCH(1,('Attendance-Slot-2'!$A$2:$A$2595=$C178)*('Attendance-Slot-2'!$G$2:$G$2595=BB$2),0)),"No Data")</f>
        <v>P-S2_Onsite</v>
      </c>
      <c r="BD178" s="134">
        <f>VLOOKUP($AQ178,'Written Exam Marks'!$H:$Q,10,FALSE)</f>
        <v>29</v>
      </c>
      <c r="BE178" s="134">
        <f>VLOOKUP($AQ178,'Written Exam Marks'!$H:$Q,9,FALSE)</f>
        <v>40</v>
      </c>
      <c r="BF178" s="42" t="str">
        <f t="shared" si="163"/>
        <v>Present</v>
      </c>
      <c r="BG178" s="42" t="str">
        <f t="shared" si="164"/>
        <v>P-S2_Onsite</v>
      </c>
      <c r="BH178" s="147">
        <v>17</v>
      </c>
      <c r="BI178" s="147">
        <v>17</v>
      </c>
      <c r="BJ178" s="147">
        <v>34</v>
      </c>
      <c r="BK178" s="147">
        <v>60</v>
      </c>
      <c r="BL178" s="52" t="s">
        <v>3697</v>
      </c>
      <c r="BM178" s="52" t="s">
        <v>1606</v>
      </c>
      <c r="BN178" s="57" t="str">
        <f t="shared" si="165"/>
        <v>2025EM1100175-MDSDF403</v>
      </c>
      <c r="BO178" s="52" t="str">
        <f t="shared" si="166"/>
        <v>0 missed</v>
      </c>
      <c r="BP178" s="52" t="str">
        <f t="shared" si="167"/>
        <v>0 missed</v>
      </c>
      <c r="BQ178" s="52">
        <f t="shared" si="168"/>
        <v>1</v>
      </c>
      <c r="BR178" s="52">
        <f t="shared" si="169"/>
        <v>1</v>
      </c>
      <c r="BS178" s="56">
        <f t="shared" si="170"/>
        <v>1</v>
      </c>
      <c r="BT178" s="56">
        <f t="shared" si="171"/>
        <v>1</v>
      </c>
      <c r="BU178" s="52" t="str">
        <f t="shared" si="172"/>
        <v>0 missed</v>
      </c>
      <c r="BV178" s="51">
        <f t="shared" si="173"/>
        <v>2</v>
      </c>
      <c r="BW178" s="57">
        <f t="shared" si="174"/>
        <v>1</v>
      </c>
      <c r="BX178" s="57" t="str">
        <f t="shared" si="175"/>
        <v>Q-1 A-1 || Q Total-1, A Total-1</v>
      </c>
      <c r="BY178" s="51" t="str" cm="1">
        <f t="array" ref="BY178">IFERROR(INDEX('Attendance-Slot-1'!$Q$2:$Q$1112,MATCH(1,('Attendance-Slot-1'!$A$2:$A$1112=$C178)*('Attendance-Slot-1'!$G$2:$G$1112=BY$2),0)),"No Data")</f>
        <v>No Data</v>
      </c>
      <c r="BZ178" s="51" t="str" cm="1">
        <f t="array" ref="BZ178">IFERROR(INDEX('Attendance-Slot-2'!$Q$2:$Q$2595,MATCH(1,('Attendance-Slot-2'!$A$2:$A$2595=$C178)*('Attendance-Slot-2'!$G$2:$G$2595=BY$2),0)),"No Data")</f>
        <v>P-S2_Onsite</v>
      </c>
      <c r="CA178" s="135">
        <f>VLOOKUP($BN178,'Written Exam Marks'!$H:$Q,10,FALSE)</f>
        <v>34.5</v>
      </c>
      <c r="CB178" s="135">
        <f>VLOOKUP($BN178,'Written Exam Marks'!$H:$Q,9,FALSE)</f>
        <v>40</v>
      </c>
      <c r="CC178" s="51" t="str">
        <f t="shared" si="176"/>
        <v>Present</v>
      </c>
      <c r="CD178" s="51" t="str">
        <f t="shared" si="177"/>
        <v>P-S2_Onsite</v>
      </c>
      <c r="CE178" s="29">
        <v>14</v>
      </c>
      <c r="CF178" s="29">
        <v>18</v>
      </c>
      <c r="CG178" s="29">
        <v>18</v>
      </c>
      <c r="CH178" s="29">
        <v>50</v>
      </c>
      <c r="CI178" s="29">
        <v>60</v>
      </c>
      <c r="CJ178" s="61" t="s">
        <v>7343</v>
      </c>
      <c r="CK178" s="61" t="s">
        <v>1613</v>
      </c>
      <c r="CL178" s="10" t="str">
        <f t="shared" si="178"/>
        <v>2025EM1100175-MDSDF404</v>
      </c>
      <c r="CM178" s="61" t="str">
        <f t="shared" si="179"/>
        <v>0 missed</v>
      </c>
      <c r="CN178" s="61" t="str">
        <f t="shared" si="180"/>
        <v>0 missed</v>
      </c>
      <c r="CO178" s="111">
        <f t="shared" si="181"/>
        <v>2</v>
      </c>
      <c r="CP178" s="111">
        <f t="shared" si="182"/>
        <v>1</v>
      </c>
      <c r="CQ178" s="9">
        <f t="shared" si="183"/>
        <v>1</v>
      </c>
      <c r="CR178" s="9">
        <f t="shared" si="184"/>
        <v>1</v>
      </c>
      <c r="CS178" s="61" t="str">
        <f t="shared" si="185"/>
        <v>0 missed</v>
      </c>
      <c r="CT178" s="111">
        <f t="shared" si="186"/>
        <v>3</v>
      </c>
      <c r="CU178" s="10">
        <f t="shared" si="187"/>
        <v>1</v>
      </c>
      <c r="CV178" s="10" t="str">
        <f t="shared" si="188"/>
        <v>Q-2 A-1 || Q Total-2, A Total-1</v>
      </c>
      <c r="CW178" s="111" t="str" cm="1">
        <f t="array" ref="CW178">IFERROR(INDEX('Attendance-Slot-1'!$Q$2:$Q$1112,MATCH(1,('Attendance-Slot-1'!$A$2:$A$1112=$C178)*('Attendance-Slot-1'!$G$2:$G$1112=CW$2),0)),"No Data")</f>
        <v>No Data</v>
      </c>
      <c r="CX178" s="111" t="str" cm="1">
        <f t="array" ref="CX178">IFERROR(INDEX('Attendance-Slot-2'!$Q$2:$Q$2595,MATCH(1,('Attendance-Slot-2'!$A$2:$A$2595=$C178)*('Attendance-Slot-2'!$G$2:$G$2595=CW$2),0)),"No Data")</f>
        <v>P-S2_Onsite</v>
      </c>
      <c r="CY178" s="136">
        <f>VLOOKUP($CL178,'Written Exam Marks'!$H:$Q,10,FALSE)</f>
        <v>25.5</v>
      </c>
      <c r="CZ178" s="136">
        <f>VLOOKUP($CL178,'Written Exam Marks'!$H:$Q,9,FALSE)</f>
        <v>40</v>
      </c>
      <c r="DA178" s="111" t="str">
        <f t="shared" si="189"/>
        <v>Present</v>
      </c>
      <c r="DB178" s="111" t="str">
        <f t="shared" si="190"/>
        <v>P-S2_Onsite</v>
      </c>
      <c r="DC178" s="148">
        <v>5</v>
      </c>
      <c r="DD178" s="148" t="s">
        <v>5</v>
      </c>
      <c r="DE178" s="148" t="s">
        <v>5</v>
      </c>
      <c r="DF178" s="148">
        <v>12</v>
      </c>
      <c r="DG178" s="148">
        <v>18</v>
      </c>
      <c r="DH178" s="148">
        <v>35</v>
      </c>
      <c r="DI178" s="148">
        <v>65</v>
      </c>
      <c r="DJ178" s="66" t="s">
        <v>7351</v>
      </c>
      <c r="DK178" s="66" t="s">
        <v>1631</v>
      </c>
      <c r="DL178" s="68" t="str">
        <f t="shared" si="191"/>
        <v>2025EM1100175-MDSDF406</v>
      </c>
      <c r="DM178" s="66" t="str">
        <f t="shared" si="192"/>
        <v>2 missed</v>
      </c>
      <c r="DN178" s="66" t="str">
        <f t="shared" si="193"/>
        <v>0 missed</v>
      </c>
      <c r="DO178" s="62">
        <f t="shared" si="194"/>
        <v>1</v>
      </c>
      <c r="DP178" s="62">
        <f t="shared" si="195"/>
        <v>2</v>
      </c>
      <c r="DQ178" s="67">
        <f t="shared" si="196"/>
        <v>0.33333333333333331</v>
      </c>
      <c r="DR178" s="67">
        <f t="shared" si="197"/>
        <v>1</v>
      </c>
      <c r="DS178" s="66" t="str">
        <f t="shared" si="198"/>
        <v>2 missed</v>
      </c>
      <c r="DT178" s="62">
        <f t="shared" si="199"/>
        <v>3</v>
      </c>
      <c r="DU178" s="68">
        <f t="shared" si="200"/>
        <v>0.6</v>
      </c>
      <c r="DV178" s="68" t="str">
        <f t="shared" si="201"/>
        <v>Q-1 A-2 || Q Total-3, A Total-2</v>
      </c>
      <c r="DW178" s="62" t="str" cm="1">
        <f t="array" ref="DW178">IFERROR(INDEX('Attendance-Slot-1'!$Q$2:$Q$1112,MATCH(1,('Attendance-Slot-1'!$A$2:$A$1112=$C178)*('Attendance-Slot-1'!$G$2:$G$1112=DW$2),0)),"No Data")</f>
        <v>No Data</v>
      </c>
      <c r="DX178" s="62" t="str" cm="1">
        <f t="array" ref="DX178">IFERROR(INDEX('Attendance-Slot-2'!$Q$2:$Q$2595,MATCH(1,('Attendance-Slot-2'!$A$2:$A$2595=$C178)*('Attendance-Slot-2'!$G$2:$G$2595=DW$2),0)),"No Data")</f>
        <v>P-S2_Onsite</v>
      </c>
      <c r="DY178" s="137">
        <f>VLOOKUP($DL178,'Written Exam Marks'!$H:$Q,10,FALSE)</f>
        <v>27.5</v>
      </c>
      <c r="DZ178" s="137">
        <f>VLOOKUP($DL178,'Written Exam Marks'!$H:$Q,9,FALSE)</f>
        <v>35</v>
      </c>
      <c r="EA178" s="62" t="str">
        <f t="shared" si="202"/>
        <v>Present</v>
      </c>
      <c r="EB178" s="62" t="str">
        <f t="shared" si="203"/>
        <v>P-S2_Onsite</v>
      </c>
      <c r="EC178" s="114" t="str">
        <f t="shared" si="140"/>
        <v>P-0, 
A-0, 
No Data-5</v>
      </c>
      <c r="ED178" s="114" t="str">
        <f t="shared" si="141"/>
        <v>P-5, 
A-0, 
No Data-0</v>
      </c>
      <c r="EE178" s="114" t="str">
        <f t="shared" si="204"/>
        <v>P-S2_Onsite</v>
      </c>
      <c r="EF178" s="114" t="str">
        <f t="shared" si="205"/>
        <v>P-S2_Onsite</v>
      </c>
      <c r="EG178" s="114" t="str">
        <f t="shared" si="206"/>
        <v>P-S2_Onsite</v>
      </c>
      <c r="EH178" s="114" t="str">
        <f t="shared" si="207"/>
        <v>P-S2_Onsite</v>
      </c>
      <c r="EI178" s="114" t="str">
        <f t="shared" si="208"/>
        <v>P-S2_Onsite</v>
      </c>
      <c r="EJ178" s="114" t="str">
        <f t="shared" si="209"/>
        <v>P-5, A-0, No Data-0</v>
      </c>
      <c r="EK178" s="114" t="s">
        <v>10453</v>
      </c>
      <c r="EL178" s="114">
        <v>30</v>
      </c>
      <c r="EM178" s="114">
        <v>10</v>
      </c>
      <c r="EN178" s="114">
        <v>41</v>
      </c>
      <c r="EO178" s="114">
        <v>81</v>
      </c>
      <c r="EP178" s="114" t="s">
        <v>7217</v>
      </c>
      <c r="EQ178" s="114" t="s">
        <v>1054</v>
      </c>
      <c r="ER178" s="114" t="s">
        <v>3975</v>
      </c>
      <c r="ES178" s="114"/>
      <c r="ET178" s="30" t="s">
        <v>3975</v>
      </c>
    </row>
    <row r="179" spans="1:150" x14ac:dyDescent="0.25">
      <c r="A179" s="114">
        <v>176</v>
      </c>
      <c r="B179" s="114" t="s">
        <v>7224</v>
      </c>
      <c r="C179" s="80" t="s">
        <v>3979</v>
      </c>
      <c r="D179" s="30" t="s">
        <v>3980</v>
      </c>
      <c r="E179" s="30" t="s">
        <v>3981</v>
      </c>
      <c r="F179" s="33" t="s">
        <v>7201</v>
      </c>
      <c r="G179" s="30" t="s">
        <v>3982</v>
      </c>
      <c r="H179" s="143">
        <v>15</v>
      </c>
      <c r="I179" s="143" t="s">
        <v>5</v>
      </c>
      <c r="J179" s="143" t="s">
        <v>5</v>
      </c>
      <c r="K179" s="143" t="s">
        <v>5</v>
      </c>
      <c r="L179" s="143">
        <v>15</v>
      </c>
      <c r="M179" s="143">
        <v>65</v>
      </c>
      <c r="N179" s="40" t="s">
        <v>7314</v>
      </c>
      <c r="O179" s="40" t="s">
        <v>1593</v>
      </c>
      <c r="P179" s="13" t="str">
        <f t="shared" si="142"/>
        <v>2025EM1100176-MDSDF401</v>
      </c>
      <c r="Q179" s="40" t="str">
        <f t="shared" si="143"/>
        <v>2 missed</v>
      </c>
      <c r="R179" s="40" t="str">
        <f t="shared" si="144"/>
        <v>1 missed</v>
      </c>
      <c r="S179" s="40">
        <f t="shared" si="145"/>
        <v>1</v>
      </c>
      <c r="T179" s="40">
        <f t="shared" si="146"/>
        <v>0</v>
      </c>
      <c r="U179" s="41">
        <f t="shared" si="147"/>
        <v>0.33333333333333331</v>
      </c>
      <c r="V179" s="41">
        <f t="shared" si="148"/>
        <v>0</v>
      </c>
      <c r="W179" s="40" t="str">
        <f t="shared" si="149"/>
        <v>3 missed</v>
      </c>
      <c r="X179" s="113">
        <f t="shared" si="150"/>
        <v>1</v>
      </c>
      <c r="Y179" s="13">
        <f t="shared" si="151"/>
        <v>0.25</v>
      </c>
      <c r="Z179" s="13" t="str">
        <f t="shared" si="152"/>
        <v>Q-1 A-0 || Q Total-3, A Total-1</v>
      </c>
      <c r="AA179" s="113" t="str" cm="1">
        <f t="array" ref="AA179">IFERROR(INDEX('Attendance-Slot-1'!$Q$2:$Q$1112,MATCH(1,('Attendance-Slot-1'!$A$2:$A$1112=$C179)*('Attendance-Slot-1'!$G$2:$G$1112=AA$2),0)),"No Data")</f>
        <v>No Data</v>
      </c>
      <c r="AB179" s="113" t="str" cm="1">
        <f t="array" ref="AB179">IFERROR(INDEX('Attendance-Slot-2'!$Q$2:$Q$2595,MATCH(1,('Attendance-Slot-2'!$A$2:$A$2595=$C179)*('Attendance-Slot-2'!$G$2:$G$2595=AA$2),0)),"No Data")</f>
        <v>A-S2_Onsite</v>
      </c>
      <c r="AC179" s="133" t="e">
        <f>VLOOKUP($P179,'Written Exam Marks'!$H:$Q,10,FALSE)</f>
        <v>#N/A</v>
      </c>
      <c r="AD179" s="133" t="e">
        <f>VLOOKUP($P179,'Written Exam Marks'!$H:$Q,9,FALSE)</f>
        <v>#N/A</v>
      </c>
      <c r="AE179" s="113" t="str">
        <f t="shared" si="153"/>
        <v>Absent</v>
      </c>
      <c r="AF179" s="113" t="str">
        <f t="shared" si="154"/>
        <v>A-S2_Onsite</v>
      </c>
      <c r="AG179" s="146">
        <v>8.5</v>
      </c>
      <c r="AH179" s="146">
        <v>10</v>
      </c>
      <c r="AI179" s="146">
        <v>10</v>
      </c>
      <c r="AJ179" s="146" t="s">
        <v>5</v>
      </c>
      <c r="AK179" s="146">
        <v>10</v>
      </c>
      <c r="AL179" s="146">
        <v>10</v>
      </c>
      <c r="AM179" s="146">
        <v>48.5</v>
      </c>
      <c r="AN179" s="146">
        <v>60</v>
      </c>
      <c r="AO179" s="43" t="s">
        <v>7336</v>
      </c>
      <c r="AP179" s="43" t="s">
        <v>1598</v>
      </c>
      <c r="AQ179" s="50" t="str">
        <f t="shared" si="155"/>
        <v>2025EM1100176-MDSDF402</v>
      </c>
      <c r="AR179" s="43" t="str">
        <f t="shared" si="156"/>
        <v>1 missed</v>
      </c>
      <c r="AS179" s="47" t="s">
        <v>7342</v>
      </c>
      <c r="AT179" s="43">
        <f t="shared" si="157"/>
        <v>5</v>
      </c>
      <c r="AU179" s="48" t="s">
        <v>7342</v>
      </c>
      <c r="AV179" s="49">
        <f t="shared" si="158"/>
        <v>0.83333333333333337</v>
      </c>
      <c r="AW179" s="48" t="s">
        <v>7342</v>
      </c>
      <c r="AX179" s="43" t="str">
        <f t="shared" si="159"/>
        <v>1 missed</v>
      </c>
      <c r="AY179" s="42">
        <f t="shared" si="160"/>
        <v>5</v>
      </c>
      <c r="AZ179" s="50">
        <f t="shared" si="161"/>
        <v>0.83333333333333337</v>
      </c>
      <c r="BA179" s="50" t="str">
        <f t="shared" si="162"/>
        <v>Q-5 A-- || Q Total-6, A Total-0</v>
      </c>
      <c r="BB179" s="42" t="str" cm="1">
        <f t="array" ref="BB179">IFERROR(INDEX('Attendance-Slot-1'!$Q$2:$Q$1112,MATCH(1,('Attendance-Slot-1'!$A$2:$A$1112=$C179)*('Attendance-Slot-1'!$G$2:$G$1112=BB$2),0)),"No Data")</f>
        <v>No Data</v>
      </c>
      <c r="BC179" s="42" t="str" cm="1">
        <f t="array" ref="BC179">IFERROR(INDEX('Attendance-Slot-2'!$Q$2:$Q$2595,MATCH(1,('Attendance-Slot-2'!$A$2:$A$2595=$C179)*('Attendance-Slot-2'!$G$2:$G$2595=BB$2),0)),"No Data")</f>
        <v>A-S2_Onsite</v>
      </c>
      <c r="BD179" s="134" t="e">
        <f>VLOOKUP($AQ179,'Written Exam Marks'!$H:$Q,10,FALSE)</f>
        <v>#N/A</v>
      </c>
      <c r="BE179" s="134" t="e">
        <f>VLOOKUP($AQ179,'Written Exam Marks'!$H:$Q,9,FALSE)</f>
        <v>#N/A</v>
      </c>
      <c r="BF179" s="42" t="str">
        <f t="shared" si="163"/>
        <v>Absent</v>
      </c>
      <c r="BG179" s="42" t="str">
        <f t="shared" si="164"/>
        <v>A-S2_Onsite</v>
      </c>
      <c r="BH179" s="147">
        <v>20</v>
      </c>
      <c r="BI179" s="147">
        <v>19</v>
      </c>
      <c r="BJ179" s="147">
        <v>39</v>
      </c>
      <c r="BK179" s="147">
        <v>60</v>
      </c>
      <c r="BL179" s="52" t="s">
        <v>3697</v>
      </c>
      <c r="BM179" s="52" t="s">
        <v>1606</v>
      </c>
      <c r="BN179" s="57" t="str">
        <f t="shared" si="165"/>
        <v>2025EM1100176-MDSDF403</v>
      </c>
      <c r="BO179" s="52" t="str">
        <f t="shared" si="166"/>
        <v>0 missed</v>
      </c>
      <c r="BP179" s="52" t="str">
        <f t="shared" si="167"/>
        <v>0 missed</v>
      </c>
      <c r="BQ179" s="52">
        <f t="shared" si="168"/>
        <v>1</v>
      </c>
      <c r="BR179" s="52">
        <f t="shared" si="169"/>
        <v>1</v>
      </c>
      <c r="BS179" s="56">
        <f t="shared" si="170"/>
        <v>1</v>
      </c>
      <c r="BT179" s="56">
        <f t="shared" si="171"/>
        <v>1</v>
      </c>
      <c r="BU179" s="52" t="str">
        <f t="shared" si="172"/>
        <v>0 missed</v>
      </c>
      <c r="BV179" s="51">
        <f t="shared" si="173"/>
        <v>2</v>
      </c>
      <c r="BW179" s="57">
        <f t="shared" si="174"/>
        <v>1</v>
      </c>
      <c r="BX179" s="57" t="str">
        <f t="shared" si="175"/>
        <v>Q-1 A-1 || Q Total-1, A Total-1</v>
      </c>
      <c r="BY179" s="51" t="str" cm="1">
        <f t="array" ref="BY179">IFERROR(INDEX('Attendance-Slot-1'!$Q$2:$Q$1112,MATCH(1,('Attendance-Slot-1'!$A$2:$A$1112=$C179)*('Attendance-Slot-1'!$G$2:$G$1112=BY$2),0)),"No Data")</f>
        <v>No Data</v>
      </c>
      <c r="BZ179" s="51" t="str" cm="1">
        <f t="array" ref="BZ179">IFERROR(INDEX('Attendance-Slot-2'!$Q$2:$Q$2595,MATCH(1,('Attendance-Slot-2'!$A$2:$A$2595=$C179)*('Attendance-Slot-2'!$G$2:$G$2595=BY$2),0)),"No Data")</f>
        <v>A-S2_Onsite</v>
      </c>
      <c r="CA179" s="135" t="e">
        <f>VLOOKUP($BN179,'Written Exam Marks'!$H:$Q,10,FALSE)</f>
        <v>#N/A</v>
      </c>
      <c r="CB179" s="135" t="e">
        <f>VLOOKUP($BN179,'Written Exam Marks'!$H:$Q,9,FALSE)</f>
        <v>#N/A</v>
      </c>
      <c r="CC179" s="51" t="str">
        <f t="shared" si="176"/>
        <v>Absent</v>
      </c>
      <c r="CD179" s="51" t="str">
        <f t="shared" si="177"/>
        <v>A-S2_Onsite</v>
      </c>
      <c r="CE179" s="29">
        <v>20</v>
      </c>
      <c r="CF179" s="29">
        <v>20</v>
      </c>
      <c r="CG179" s="29" t="s">
        <v>5</v>
      </c>
      <c r="CH179" s="29">
        <v>40</v>
      </c>
      <c r="CI179" s="29">
        <v>60</v>
      </c>
      <c r="CJ179" s="61" t="s">
        <v>7343</v>
      </c>
      <c r="CK179" s="61" t="s">
        <v>1613</v>
      </c>
      <c r="CL179" s="10" t="str">
        <f t="shared" si="178"/>
        <v>2025EM1100176-MDSDF404</v>
      </c>
      <c r="CM179" s="61" t="str">
        <f t="shared" si="179"/>
        <v>0 missed</v>
      </c>
      <c r="CN179" s="61" t="str">
        <f t="shared" si="180"/>
        <v>1 missed</v>
      </c>
      <c r="CO179" s="111">
        <f t="shared" si="181"/>
        <v>2</v>
      </c>
      <c r="CP179" s="111">
        <f t="shared" si="182"/>
        <v>0</v>
      </c>
      <c r="CQ179" s="9">
        <f t="shared" si="183"/>
        <v>1</v>
      </c>
      <c r="CR179" s="9">
        <f t="shared" si="184"/>
        <v>0</v>
      </c>
      <c r="CS179" s="61" t="str">
        <f t="shared" si="185"/>
        <v>1 missed</v>
      </c>
      <c r="CT179" s="111">
        <f t="shared" si="186"/>
        <v>2</v>
      </c>
      <c r="CU179" s="10">
        <f t="shared" si="187"/>
        <v>0.66666666666666663</v>
      </c>
      <c r="CV179" s="10" t="str">
        <f t="shared" si="188"/>
        <v>Q-2 A-0 || Q Total-2, A Total-1</v>
      </c>
      <c r="CW179" s="111" t="str" cm="1">
        <f t="array" ref="CW179">IFERROR(INDEX('Attendance-Slot-1'!$Q$2:$Q$1112,MATCH(1,('Attendance-Slot-1'!$A$2:$A$1112=$C179)*('Attendance-Slot-1'!$G$2:$G$1112=CW$2),0)),"No Data")</f>
        <v>No Data</v>
      </c>
      <c r="CX179" s="111" t="str" cm="1">
        <f t="array" ref="CX179">IFERROR(INDEX('Attendance-Slot-2'!$Q$2:$Q$2595,MATCH(1,('Attendance-Slot-2'!$A$2:$A$2595=$C179)*('Attendance-Slot-2'!$G$2:$G$2595=CW$2),0)),"No Data")</f>
        <v>P-S2_Onsite</v>
      </c>
      <c r="CY179" s="136">
        <f>VLOOKUP($CL179,'Written Exam Marks'!$H:$Q,10,FALSE)</f>
        <v>14</v>
      </c>
      <c r="CZ179" s="136">
        <f>VLOOKUP($CL179,'Written Exam Marks'!$H:$Q,9,FALSE)</f>
        <v>40</v>
      </c>
      <c r="DA179" s="111" t="str">
        <f t="shared" si="189"/>
        <v>Present</v>
      </c>
      <c r="DB179" s="111" t="str">
        <f t="shared" si="190"/>
        <v>P-S2_Onsite</v>
      </c>
      <c r="DC179" s="148">
        <v>6.5</v>
      </c>
      <c r="DD179" s="148">
        <v>7</v>
      </c>
      <c r="DE179" s="148" t="s">
        <v>5</v>
      </c>
      <c r="DF179" s="148" t="s">
        <v>5</v>
      </c>
      <c r="DG179" s="148" t="s">
        <v>5</v>
      </c>
      <c r="DH179" s="148">
        <v>13.5</v>
      </c>
      <c r="DI179" s="148">
        <v>65</v>
      </c>
      <c r="DJ179" s="66" t="s">
        <v>7351</v>
      </c>
      <c r="DK179" s="66" t="s">
        <v>1631</v>
      </c>
      <c r="DL179" s="68" t="str">
        <f t="shared" si="191"/>
        <v>2025EM1100176-MDSDF406</v>
      </c>
      <c r="DM179" s="66" t="str">
        <f t="shared" si="192"/>
        <v>1 missed</v>
      </c>
      <c r="DN179" s="66" t="str">
        <f t="shared" si="193"/>
        <v>2 missed</v>
      </c>
      <c r="DO179" s="62">
        <f t="shared" si="194"/>
        <v>2</v>
      </c>
      <c r="DP179" s="62">
        <f t="shared" si="195"/>
        <v>0</v>
      </c>
      <c r="DQ179" s="67">
        <f t="shared" si="196"/>
        <v>0.66666666666666663</v>
      </c>
      <c r="DR179" s="67">
        <f t="shared" si="197"/>
        <v>0</v>
      </c>
      <c r="DS179" s="66" t="str">
        <f t="shared" si="198"/>
        <v>3 missed</v>
      </c>
      <c r="DT179" s="62">
        <f t="shared" si="199"/>
        <v>2</v>
      </c>
      <c r="DU179" s="68">
        <f t="shared" si="200"/>
        <v>0.4</v>
      </c>
      <c r="DV179" s="68" t="str">
        <f t="shared" si="201"/>
        <v>Q-2 A-0 || Q Total-3, A Total-2</v>
      </c>
      <c r="DW179" s="62" t="str" cm="1">
        <f t="array" ref="DW179">IFERROR(INDEX('Attendance-Slot-1'!$Q$2:$Q$1112,MATCH(1,('Attendance-Slot-1'!$A$2:$A$1112=$C179)*('Attendance-Slot-1'!$G$2:$G$1112=DW$2),0)),"No Data")</f>
        <v>No Data</v>
      </c>
      <c r="DX179" s="62" t="str" cm="1">
        <f t="array" ref="DX179">IFERROR(INDEX('Attendance-Slot-2'!$Q$2:$Q$2595,MATCH(1,('Attendance-Slot-2'!$A$2:$A$2595=$C179)*('Attendance-Slot-2'!$G$2:$G$2595=DW$2),0)),"No Data")</f>
        <v>A-S2_Onsite</v>
      </c>
      <c r="DY179" s="137" t="e">
        <f>VLOOKUP($DL179,'Written Exam Marks'!$H:$Q,10,FALSE)</f>
        <v>#N/A</v>
      </c>
      <c r="DZ179" s="137" t="e">
        <f>VLOOKUP($DL179,'Written Exam Marks'!$H:$Q,9,FALSE)</f>
        <v>#N/A</v>
      </c>
      <c r="EA179" s="62" t="str">
        <f t="shared" si="202"/>
        <v>Absent</v>
      </c>
      <c r="EB179" s="62" t="str">
        <f t="shared" si="203"/>
        <v>A-S2_Onsite</v>
      </c>
      <c r="EC179" s="114" t="str">
        <f t="shared" si="140"/>
        <v>P-0, 
A-0, 
No Data-5</v>
      </c>
      <c r="ED179" s="114" t="str">
        <f t="shared" si="141"/>
        <v>P-1, 
A-4, 
No Data-0</v>
      </c>
      <c r="EE179" s="114" t="str">
        <f t="shared" si="204"/>
        <v>A-S2_Onsite</v>
      </c>
      <c r="EF179" s="114" t="str">
        <f t="shared" si="205"/>
        <v>A-S2_Onsite</v>
      </c>
      <c r="EG179" s="114" t="str">
        <f t="shared" si="206"/>
        <v>A-S2_Onsite</v>
      </c>
      <c r="EH179" s="114" t="str">
        <f t="shared" si="207"/>
        <v>P-S2_Onsite</v>
      </c>
      <c r="EI179" s="114" t="str">
        <f t="shared" si="208"/>
        <v>A-S2_Onsite</v>
      </c>
      <c r="EJ179" s="114" t="str">
        <f t="shared" si="209"/>
        <v>P-1, A-4, No Data-0</v>
      </c>
      <c r="EK179" s="114" t="s">
        <v>10453</v>
      </c>
      <c r="EL179" s="114">
        <v>28.5</v>
      </c>
      <c r="EM179" s="114">
        <v>8</v>
      </c>
      <c r="EN179" s="114">
        <v>43</v>
      </c>
      <c r="EO179" s="114">
        <v>79.5</v>
      </c>
      <c r="EP179" s="114" t="s">
        <v>7217</v>
      </c>
      <c r="EQ179" s="114" t="s">
        <v>1054</v>
      </c>
      <c r="ER179" s="114" t="s">
        <v>3979</v>
      </c>
      <c r="ES179" s="114"/>
      <c r="ET179" s="30" t="s">
        <v>3979</v>
      </c>
    </row>
    <row r="180" spans="1:150" x14ac:dyDescent="0.25">
      <c r="A180" s="114">
        <v>177</v>
      </c>
      <c r="B180" s="114" t="s">
        <v>7224</v>
      </c>
      <c r="C180" s="80" t="s">
        <v>3983</v>
      </c>
      <c r="D180" s="30" t="s">
        <v>3984</v>
      </c>
      <c r="E180" s="30" t="s">
        <v>3985</v>
      </c>
      <c r="F180" s="33" t="s">
        <v>7202</v>
      </c>
      <c r="G180" s="30" t="s">
        <v>3986</v>
      </c>
      <c r="H180" s="143">
        <v>15</v>
      </c>
      <c r="I180" s="143">
        <v>15</v>
      </c>
      <c r="J180" s="143">
        <v>17</v>
      </c>
      <c r="K180" s="143">
        <v>15</v>
      </c>
      <c r="L180" s="143">
        <v>62</v>
      </c>
      <c r="M180" s="143">
        <v>65</v>
      </c>
      <c r="N180" s="40" t="s">
        <v>7314</v>
      </c>
      <c r="O180" s="40" t="s">
        <v>1593</v>
      </c>
      <c r="P180" s="13" t="str">
        <f t="shared" si="142"/>
        <v>2025EM1100177-MDSDF401</v>
      </c>
      <c r="Q180" s="40" t="str">
        <f t="shared" si="143"/>
        <v>0 missed</v>
      </c>
      <c r="R180" s="40" t="str">
        <f t="shared" si="144"/>
        <v>0 missed</v>
      </c>
      <c r="S180" s="40">
        <f t="shared" si="145"/>
        <v>3</v>
      </c>
      <c r="T180" s="40">
        <f t="shared" si="146"/>
        <v>1</v>
      </c>
      <c r="U180" s="41">
        <f t="shared" si="147"/>
        <v>1</v>
      </c>
      <c r="V180" s="41">
        <f t="shared" si="148"/>
        <v>1</v>
      </c>
      <c r="W180" s="40" t="str">
        <f t="shared" si="149"/>
        <v>0 missed</v>
      </c>
      <c r="X180" s="113">
        <f t="shared" si="150"/>
        <v>4</v>
      </c>
      <c r="Y180" s="13">
        <f t="shared" si="151"/>
        <v>1</v>
      </c>
      <c r="Z180" s="13" t="str">
        <f t="shared" si="152"/>
        <v>Q-3 A-1 || Q Total-3, A Total-1</v>
      </c>
      <c r="AA180" s="113" t="str" cm="1">
        <f t="array" ref="AA180">IFERROR(INDEX('Attendance-Slot-1'!$Q$2:$Q$1112,MATCH(1,('Attendance-Slot-1'!$A$2:$A$1112=$C180)*('Attendance-Slot-1'!$G$2:$G$1112=AA$2),0)),"No Data")</f>
        <v>No Data</v>
      </c>
      <c r="AB180" s="113" t="str" cm="1">
        <f t="array" ref="AB180">IFERROR(INDEX('Attendance-Slot-2'!$Q$2:$Q$2595,MATCH(1,('Attendance-Slot-2'!$A$2:$A$2595=$C180)*('Attendance-Slot-2'!$G$2:$G$2595=AA$2),0)),"No Data")</f>
        <v>P-S2_Onsite</v>
      </c>
      <c r="AC180" s="133">
        <f>VLOOKUP($P180,'Written Exam Marks'!$H:$Q,10,FALSE)</f>
        <v>12</v>
      </c>
      <c r="AD180" s="133">
        <f>VLOOKUP($P180,'Written Exam Marks'!$H:$Q,9,FALSE)</f>
        <v>35</v>
      </c>
      <c r="AE180" s="113" t="str">
        <f t="shared" si="153"/>
        <v>Present</v>
      </c>
      <c r="AF180" s="113" t="str">
        <f t="shared" si="154"/>
        <v>P-S2_Onsite</v>
      </c>
      <c r="AG180" s="146">
        <v>9.5</v>
      </c>
      <c r="AH180" s="146">
        <v>10</v>
      </c>
      <c r="AI180" s="146">
        <v>10</v>
      </c>
      <c r="AJ180" s="146">
        <v>10</v>
      </c>
      <c r="AK180" s="146">
        <v>10</v>
      </c>
      <c r="AL180" s="146">
        <v>10</v>
      </c>
      <c r="AM180" s="146">
        <v>59.5</v>
      </c>
      <c r="AN180" s="146">
        <v>60</v>
      </c>
      <c r="AO180" s="43" t="s">
        <v>7336</v>
      </c>
      <c r="AP180" s="43" t="s">
        <v>1598</v>
      </c>
      <c r="AQ180" s="50" t="str">
        <f t="shared" si="155"/>
        <v>2025EM1100177-MDSDF402</v>
      </c>
      <c r="AR180" s="43" t="str">
        <f t="shared" si="156"/>
        <v>0 missed</v>
      </c>
      <c r="AS180" s="47" t="s">
        <v>7342</v>
      </c>
      <c r="AT180" s="43">
        <f t="shared" si="157"/>
        <v>6</v>
      </c>
      <c r="AU180" s="48" t="s">
        <v>7342</v>
      </c>
      <c r="AV180" s="49">
        <f t="shared" si="158"/>
        <v>1</v>
      </c>
      <c r="AW180" s="48" t="s">
        <v>7342</v>
      </c>
      <c r="AX180" s="43" t="str">
        <f t="shared" si="159"/>
        <v>0 missed</v>
      </c>
      <c r="AY180" s="42">
        <f t="shared" si="160"/>
        <v>6</v>
      </c>
      <c r="AZ180" s="50">
        <f t="shared" si="161"/>
        <v>1</v>
      </c>
      <c r="BA180" s="50" t="str">
        <f t="shared" si="162"/>
        <v>Q-6 A-- || Q Total-6, A Total-0</v>
      </c>
      <c r="BB180" s="42" t="str" cm="1">
        <f t="array" ref="BB180">IFERROR(INDEX('Attendance-Slot-1'!$Q$2:$Q$1112,MATCH(1,('Attendance-Slot-1'!$A$2:$A$1112=$C180)*('Attendance-Slot-1'!$G$2:$G$1112=BB$2),0)),"No Data")</f>
        <v>No Data</v>
      </c>
      <c r="BC180" s="42" t="str" cm="1">
        <f t="array" ref="BC180">IFERROR(INDEX('Attendance-Slot-2'!$Q$2:$Q$2595,MATCH(1,('Attendance-Slot-2'!$A$2:$A$2595=$C180)*('Attendance-Slot-2'!$G$2:$G$2595=BB$2),0)),"No Data")</f>
        <v>P-S2_Onsite</v>
      </c>
      <c r="BD180" s="134">
        <f>VLOOKUP($AQ180,'Written Exam Marks'!$H:$Q,10,FALSE)</f>
        <v>18</v>
      </c>
      <c r="BE180" s="134">
        <f>VLOOKUP($AQ180,'Written Exam Marks'!$H:$Q,9,FALSE)</f>
        <v>40</v>
      </c>
      <c r="BF180" s="42" t="str">
        <f t="shared" si="163"/>
        <v>Present</v>
      </c>
      <c r="BG180" s="42" t="str">
        <f t="shared" si="164"/>
        <v>P-S2_Onsite</v>
      </c>
      <c r="BH180" s="147">
        <v>20</v>
      </c>
      <c r="BI180" s="147">
        <v>18</v>
      </c>
      <c r="BJ180" s="147">
        <v>38</v>
      </c>
      <c r="BK180" s="147">
        <v>60</v>
      </c>
      <c r="BL180" s="52" t="s">
        <v>3697</v>
      </c>
      <c r="BM180" s="52" t="s">
        <v>1606</v>
      </c>
      <c r="BN180" s="57" t="str">
        <f t="shared" si="165"/>
        <v>2025EM1100177-MDSDF403</v>
      </c>
      <c r="BO180" s="52" t="str">
        <f t="shared" si="166"/>
        <v>0 missed</v>
      </c>
      <c r="BP180" s="52" t="str">
        <f t="shared" si="167"/>
        <v>0 missed</v>
      </c>
      <c r="BQ180" s="52">
        <f t="shared" si="168"/>
        <v>1</v>
      </c>
      <c r="BR180" s="52">
        <f t="shared" si="169"/>
        <v>1</v>
      </c>
      <c r="BS180" s="56">
        <f t="shared" si="170"/>
        <v>1</v>
      </c>
      <c r="BT180" s="56">
        <f t="shared" si="171"/>
        <v>1</v>
      </c>
      <c r="BU180" s="52" t="str">
        <f t="shared" si="172"/>
        <v>0 missed</v>
      </c>
      <c r="BV180" s="51">
        <f t="shared" si="173"/>
        <v>2</v>
      </c>
      <c r="BW180" s="57">
        <f t="shared" si="174"/>
        <v>1</v>
      </c>
      <c r="BX180" s="57" t="str">
        <f t="shared" si="175"/>
        <v>Q-1 A-1 || Q Total-1, A Total-1</v>
      </c>
      <c r="BY180" s="51" t="str" cm="1">
        <f t="array" ref="BY180">IFERROR(INDEX('Attendance-Slot-1'!$Q$2:$Q$1112,MATCH(1,('Attendance-Slot-1'!$A$2:$A$1112=$C180)*('Attendance-Slot-1'!$G$2:$G$1112=BY$2),0)),"No Data")</f>
        <v>No Data</v>
      </c>
      <c r="BZ180" s="51" t="str" cm="1">
        <f t="array" ref="BZ180">IFERROR(INDEX('Attendance-Slot-2'!$Q$2:$Q$2595,MATCH(1,('Attendance-Slot-2'!$A$2:$A$2595=$C180)*('Attendance-Slot-2'!$G$2:$G$2595=BY$2),0)),"No Data")</f>
        <v>P-S2_Onsite</v>
      </c>
      <c r="CA180" s="135">
        <f>VLOOKUP($BN180,'Written Exam Marks'!$H:$Q,10,FALSE)</f>
        <v>14.5</v>
      </c>
      <c r="CB180" s="135">
        <f>VLOOKUP($BN180,'Written Exam Marks'!$H:$Q,9,FALSE)</f>
        <v>40</v>
      </c>
      <c r="CC180" s="51" t="str">
        <f t="shared" si="176"/>
        <v>Present</v>
      </c>
      <c r="CD180" s="51" t="str">
        <f t="shared" si="177"/>
        <v>P-S2_Onsite</v>
      </c>
      <c r="CE180" s="29">
        <v>20</v>
      </c>
      <c r="CF180" s="29">
        <v>20</v>
      </c>
      <c r="CG180" s="29">
        <v>17</v>
      </c>
      <c r="CH180" s="29">
        <v>57</v>
      </c>
      <c r="CI180" s="29">
        <v>60</v>
      </c>
      <c r="CJ180" s="61" t="s">
        <v>7343</v>
      </c>
      <c r="CK180" s="61" t="s">
        <v>1613</v>
      </c>
      <c r="CL180" s="10" t="str">
        <f t="shared" si="178"/>
        <v>2025EM1100177-MDSDF404</v>
      </c>
      <c r="CM180" s="61" t="str">
        <f t="shared" si="179"/>
        <v>0 missed</v>
      </c>
      <c r="CN180" s="61" t="str">
        <f t="shared" si="180"/>
        <v>0 missed</v>
      </c>
      <c r="CO180" s="111">
        <f t="shared" si="181"/>
        <v>2</v>
      </c>
      <c r="CP180" s="111">
        <f t="shared" si="182"/>
        <v>1</v>
      </c>
      <c r="CQ180" s="9">
        <f t="shared" si="183"/>
        <v>1</v>
      </c>
      <c r="CR180" s="9">
        <f t="shared" si="184"/>
        <v>1</v>
      </c>
      <c r="CS180" s="61" t="str">
        <f t="shared" si="185"/>
        <v>0 missed</v>
      </c>
      <c r="CT180" s="111">
        <f t="shared" si="186"/>
        <v>3</v>
      </c>
      <c r="CU180" s="10">
        <f t="shared" si="187"/>
        <v>1</v>
      </c>
      <c r="CV180" s="10" t="str">
        <f t="shared" si="188"/>
        <v>Q-2 A-1 || Q Total-2, A Total-1</v>
      </c>
      <c r="CW180" s="111" t="str" cm="1">
        <f t="array" ref="CW180">IFERROR(INDEX('Attendance-Slot-1'!$Q$2:$Q$1112,MATCH(1,('Attendance-Slot-1'!$A$2:$A$1112=$C180)*('Attendance-Slot-1'!$G$2:$G$1112=CW$2),0)),"No Data")</f>
        <v>No Data</v>
      </c>
      <c r="CX180" s="111" t="str" cm="1">
        <f t="array" ref="CX180">IFERROR(INDEX('Attendance-Slot-2'!$Q$2:$Q$2595,MATCH(1,('Attendance-Slot-2'!$A$2:$A$2595=$C180)*('Attendance-Slot-2'!$G$2:$G$2595=CW$2),0)),"No Data")</f>
        <v>P-S2_Onsite</v>
      </c>
      <c r="CY180" s="136">
        <f>VLOOKUP($CL180,'Written Exam Marks'!$H:$Q,10,FALSE)</f>
        <v>13</v>
      </c>
      <c r="CZ180" s="136">
        <f>VLOOKUP($CL180,'Written Exam Marks'!$H:$Q,9,FALSE)</f>
        <v>40</v>
      </c>
      <c r="DA180" s="111" t="str">
        <f t="shared" si="189"/>
        <v>Present</v>
      </c>
      <c r="DB180" s="111" t="str">
        <f t="shared" si="190"/>
        <v>P-S2_Onsite</v>
      </c>
      <c r="DC180" s="148">
        <v>5.5</v>
      </c>
      <c r="DD180" s="148">
        <v>6.75</v>
      </c>
      <c r="DE180" s="148">
        <v>8</v>
      </c>
      <c r="DF180" s="148" t="s">
        <v>5</v>
      </c>
      <c r="DG180" s="148">
        <v>18</v>
      </c>
      <c r="DH180" s="148">
        <v>38.25</v>
      </c>
      <c r="DI180" s="148">
        <v>65</v>
      </c>
      <c r="DJ180" s="66" t="s">
        <v>7351</v>
      </c>
      <c r="DK180" s="66" t="s">
        <v>1631</v>
      </c>
      <c r="DL180" s="68" t="str">
        <f t="shared" si="191"/>
        <v>2025EM1100177-MDSDF406</v>
      </c>
      <c r="DM180" s="66" t="str">
        <f t="shared" si="192"/>
        <v>0 missed</v>
      </c>
      <c r="DN180" s="66" t="str">
        <f t="shared" si="193"/>
        <v>1 missed</v>
      </c>
      <c r="DO180" s="62">
        <f t="shared" si="194"/>
        <v>3</v>
      </c>
      <c r="DP180" s="62">
        <f t="shared" si="195"/>
        <v>1</v>
      </c>
      <c r="DQ180" s="67">
        <f t="shared" si="196"/>
        <v>1</v>
      </c>
      <c r="DR180" s="67">
        <f t="shared" si="197"/>
        <v>0.5</v>
      </c>
      <c r="DS180" s="66" t="str">
        <f t="shared" si="198"/>
        <v>1 missed</v>
      </c>
      <c r="DT180" s="62">
        <f t="shared" si="199"/>
        <v>4</v>
      </c>
      <c r="DU180" s="68">
        <f t="shared" si="200"/>
        <v>0.8</v>
      </c>
      <c r="DV180" s="68" t="str">
        <f t="shared" si="201"/>
        <v>Q-3 A-1 || Q Total-3, A Total-2</v>
      </c>
      <c r="DW180" s="62" t="str" cm="1">
        <f t="array" ref="DW180">IFERROR(INDEX('Attendance-Slot-1'!$Q$2:$Q$1112,MATCH(1,('Attendance-Slot-1'!$A$2:$A$1112=$C180)*('Attendance-Slot-1'!$G$2:$G$1112=DW$2),0)),"No Data")</f>
        <v>No Data</v>
      </c>
      <c r="DX180" s="62" t="str" cm="1">
        <f t="array" ref="DX180">IFERROR(INDEX('Attendance-Slot-2'!$Q$2:$Q$2595,MATCH(1,('Attendance-Slot-2'!$A$2:$A$2595=$C180)*('Attendance-Slot-2'!$G$2:$G$2595=DW$2),0)),"No Data")</f>
        <v>P-S2_Onsite</v>
      </c>
      <c r="DY180" s="137">
        <f>VLOOKUP($DL180,'Written Exam Marks'!$H:$Q,10,FALSE)</f>
        <v>19</v>
      </c>
      <c r="DZ180" s="137">
        <f>VLOOKUP($DL180,'Written Exam Marks'!$H:$Q,9,FALSE)</f>
        <v>35</v>
      </c>
      <c r="EA180" s="62" t="str">
        <f t="shared" si="202"/>
        <v>Present</v>
      </c>
      <c r="EB180" s="62" t="str">
        <f t="shared" si="203"/>
        <v>P-S2_Onsite</v>
      </c>
      <c r="EC180" s="114" t="str">
        <f t="shared" si="140"/>
        <v>P-0, 
A-0, 
No Data-5</v>
      </c>
      <c r="ED180" s="114" t="str">
        <f t="shared" si="141"/>
        <v>P-5, 
A-0, 
No Data-0</v>
      </c>
      <c r="EE180" s="114" t="str">
        <f t="shared" si="204"/>
        <v>P-S2_Onsite</v>
      </c>
      <c r="EF180" s="114" t="str">
        <f t="shared" si="205"/>
        <v>P-S2_Onsite</v>
      </c>
      <c r="EG180" s="114" t="str">
        <f t="shared" si="206"/>
        <v>P-S2_Onsite</v>
      </c>
      <c r="EH180" s="114" t="str">
        <f t="shared" si="207"/>
        <v>P-S2_Onsite</v>
      </c>
      <c r="EI180" s="114" t="str">
        <f t="shared" si="208"/>
        <v>P-S2_Onsite</v>
      </c>
      <c r="EJ180" s="114" t="str">
        <f t="shared" si="209"/>
        <v>P-5, A-0, No Data-0</v>
      </c>
      <c r="EK180" s="114" t="s">
        <v>10453</v>
      </c>
      <c r="EL180" s="114">
        <v>28</v>
      </c>
      <c r="EM180" s="114">
        <v>9</v>
      </c>
      <c r="EN180" s="114">
        <v>57</v>
      </c>
      <c r="EO180" s="114">
        <v>94</v>
      </c>
      <c r="EP180" s="114" t="s">
        <v>7217</v>
      </c>
      <c r="EQ180" s="114" t="s">
        <v>1054</v>
      </c>
      <c r="ER180" s="114" t="s">
        <v>3983</v>
      </c>
      <c r="ES180" s="114"/>
      <c r="ET180" s="30" t="s">
        <v>3983</v>
      </c>
    </row>
    <row r="181" spans="1:150" x14ac:dyDescent="0.25">
      <c r="A181" s="114">
        <v>178</v>
      </c>
      <c r="B181" s="114" t="s">
        <v>7224</v>
      </c>
      <c r="C181" s="80" t="s">
        <v>3987</v>
      </c>
      <c r="D181" s="30" t="s">
        <v>3988</v>
      </c>
      <c r="E181" s="30" t="s">
        <v>3989</v>
      </c>
      <c r="F181" s="33" t="s">
        <v>7202</v>
      </c>
      <c r="G181" s="30" t="s">
        <v>3990</v>
      </c>
      <c r="H181" s="143">
        <v>14.667</v>
      </c>
      <c r="I181" s="143">
        <v>15</v>
      </c>
      <c r="J181" s="143">
        <v>15</v>
      </c>
      <c r="K181" s="143">
        <v>15</v>
      </c>
      <c r="L181" s="143">
        <v>59.667000000000002</v>
      </c>
      <c r="M181" s="143">
        <v>65</v>
      </c>
      <c r="N181" s="40" t="s">
        <v>7314</v>
      </c>
      <c r="O181" s="40" t="s">
        <v>1593</v>
      </c>
      <c r="P181" s="13" t="str">
        <f t="shared" si="142"/>
        <v>2025EM1100178-MDSDF401</v>
      </c>
      <c r="Q181" s="40" t="str">
        <f t="shared" si="143"/>
        <v>0 missed</v>
      </c>
      <c r="R181" s="40" t="str">
        <f t="shared" si="144"/>
        <v>0 missed</v>
      </c>
      <c r="S181" s="40">
        <f t="shared" si="145"/>
        <v>3</v>
      </c>
      <c r="T181" s="40">
        <f t="shared" si="146"/>
        <v>1</v>
      </c>
      <c r="U181" s="41">
        <f t="shared" si="147"/>
        <v>1</v>
      </c>
      <c r="V181" s="41">
        <f t="shared" si="148"/>
        <v>1</v>
      </c>
      <c r="W181" s="40" t="str">
        <f t="shared" si="149"/>
        <v>0 missed</v>
      </c>
      <c r="X181" s="113">
        <f t="shared" si="150"/>
        <v>4</v>
      </c>
      <c r="Y181" s="13">
        <f t="shared" si="151"/>
        <v>1</v>
      </c>
      <c r="Z181" s="13" t="str">
        <f t="shared" si="152"/>
        <v>Q-3 A-1 || Q Total-3, A Total-1</v>
      </c>
      <c r="AA181" s="113" t="str" cm="1">
        <f t="array" ref="AA181">IFERROR(INDEX('Attendance-Slot-1'!$Q$2:$Q$1112,MATCH(1,('Attendance-Slot-1'!$A$2:$A$1112=$C181)*('Attendance-Slot-1'!$G$2:$G$1112=AA$2),0)),"No Data")</f>
        <v>No Data</v>
      </c>
      <c r="AB181" s="113" t="str" cm="1">
        <f t="array" ref="AB181">IFERROR(INDEX('Attendance-Slot-2'!$Q$2:$Q$2595,MATCH(1,('Attendance-Slot-2'!$A$2:$A$2595=$C181)*('Attendance-Slot-2'!$G$2:$G$2595=AA$2),0)),"No Data")</f>
        <v>A-S2_Onsite</v>
      </c>
      <c r="AC181" s="133" t="e">
        <f>VLOOKUP($P181,'Written Exam Marks'!$H:$Q,10,FALSE)</f>
        <v>#N/A</v>
      </c>
      <c r="AD181" s="133" t="e">
        <f>VLOOKUP($P181,'Written Exam Marks'!$H:$Q,9,FALSE)</f>
        <v>#N/A</v>
      </c>
      <c r="AE181" s="113" t="str">
        <f t="shared" si="153"/>
        <v>Absent</v>
      </c>
      <c r="AF181" s="113" t="str">
        <f t="shared" si="154"/>
        <v>A-S2_Onsite</v>
      </c>
      <c r="AG181" s="146">
        <v>9</v>
      </c>
      <c r="AH181" s="146">
        <v>9.5</v>
      </c>
      <c r="AI181" s="146">
        <v>10</v>
      </c>
      <c r="AJ181" s="146">
        <v>10</v>
      </c>
      <c r="AK181" s="146">
        <v>10</v>
      </c>
      <c r="AL181" s="146">
        <v>10</v>
      </c>
      <c r="AM181" s="146">
        <v>58.5</v>
      </c>
      <c r="AN181" s="146">
        <v>60</v>
      </c>
      <c r="AO181" s="43" t="s">
        <v>7336</v>
      </c>
      <c r="AP181" s="43" t="s">
        <v>1598</v>
      </c>
      <c r="AQ181" s="50" t="str">
        <f t="shared" si="155"/>
        <v>2025EM1100178-MDSDF402</v>
      </c>
      <c r="AR181" s="43" t="str">
        <f t="shared" si="156"/>
        <v>0 missed</v>
      </c>
      <c r="AS181" s="47" t="s">
        <v>7342</v>
      </c>
      <c r="AT181" s="43">
        <f t="shared" si="157"/>
        <v>6</v>
      </c>
      <c r="AU181" s="48" t="s">
        <v>7342</v>
      </c>
      <c r="AV181" s="49">
        <f t="shared" si="158"/>
        <v>1</v>
      </c>
      <c r="AW181" s="48" t="s">
        <v>7342</v>
      </c>
      <c r="AX181" s="43" t="str">
        <f t="shared" si="159"/>
        <v>0 missed</v>
      </c>
      <c r="AY181" s="42">
        <f t="shared" si="160"/>
        <v>6</v>
      </c>
      <c r="AZ181" s="50">
        <f t="shared" si="161"/>
        <v>1</v>
      </c>
      <c r="BA181" s="50" t="str">
        <f t="shared" si="162"/>
        <v>Q-6 A-- || Q Total-6, A Total-0</v>
      </c>
      <c r="BB181" s="42" t="str" cm="1">
        <f t="array" ref="BB181">IFERROR(INDEX('Attendance-Slot-1'!$Q$2:$Q$1112,MATCH(1,('Attendance-Slot-1'!$A$2:$A$1112=$C181)*('Attendance-Slot-1'!$G$2:$G$1112=BB$2),0)),"No Data")</f>
        <v>No Data</v>
      </c>
      <c r="BC181" s="42" t="str" cm="1">
        <f t="array" ref="BC181">IFERROR(INDEX('Attendance-Slot-2'!$Q$2:$Q$2595,MATCH(1,('Attendance-Slot-2'!$A$2:$A$2595=$C181)*('Attendance-Slot-2'!$G$2:$G$2595=BB$2),0)),"No Data")</f>
        <v>A-S2_Onsite</v>
      </c>
      <c r="BD181" s="134" t="e">
        <f>VLOOKUP($AQ181,'Written Exam Marks'!$H:$Q,10,FALSE)</f>
        <v>#N/A</v>
      </c>
      <c r="BE181" s="134" t="e">
        <f>VLOOKUP($AQ181,'Written Exam Marks'!$H:$Q,9,FALSE)</f>
        <v>#N/A</v>
      </c>
      <c r="BF181" s="42" t="str">
        <f t="shared" si="163"/>
        <v>Absent</v>
      </c>
      <c r="BG181" s="42" t="str">
        <f t="shared" si="164"/>
        <v>A-S2_Onsite</v>
      </c>
      <c r="BH181" s="147">
        <v>20</v>
      </c>
      <c r="BI181" s="147">
        <v>16</v>
      </c>
      <c r="BJ181" s="147">
        <v>36</v>
      </c>
      <c r="BK181" s="147">
        <v>60</v>
      </c>
      <c r="BL181" s="52" t="s">
        <v>3697</v>
      </c>
      <c r="BM181" s="52" t="s">
        <v>1606</v>
      </c>
      <c r="BN181" s="57" t="str">
        <f t="shared" si="165"/>
        <v>2025EM1100178-MDSDF403</v>
      </c>
      <c r="BO181" s="52" t="str">
        <f t="shared" si="166"/>
        <v>0 missed</v>
      </c>
      <c r="BP181" s="52" t="str">
        <f t="shared" si="167"/>
        <v>0 missed</v>
      </c>
      <c r="BQ181" s="52">
        <f t="shared" si="168"/>
        <v>1</v>
      </c>
      <c r="BR181" s="52">
        <f t="shared" si="169"/>
        <v>1</v>
      </c>
      <c r="BS181" s="56">
        <f t="shared" si="170"/>
        <v>1</v>
      </c>
      <c r="BT181" s="56">
        <f t="shared" si="171"/>
        <v>1</v>
      </c>
      <c r="BU181" s="52" t="str">
        <f t="shared" si="172"/>
        <v>0 missed</v>
      </c>
      <c r="BV181" s="51">
        <f t="shared" si="173"/>
        <v>2</v>
      </c>
      <c r="BW181" s="57">
        <f t="shared" si="174"/>
        <v>1</v>
      </c>
      <c r="BX181" s="57" t="str">
        <f t="shared" si="175"/>
        <v>Q-1 A-1 || Q Total-1, A Total-1</v>
      </c>
      <c r="BY181" s="51" t="str" cm="1">
        <f t="array" ref="BY181">IFERROR(INDEX('Attendance-Slot-1'!$Q$2:$Q$1112,MATCH(1,('Attendance-Slot-1'!$A$2:$A$1112=$C181)*('Attendance-Slot-1'!$G$2:$G$1112=BY$2),0)),"No Data")</f>
        <v>No Data</v>
      </c>
      <c r="BZ181" s="51" t="str" cm="1">
        <f t="array" ref="BZ181">IFERROR(INDEX('Attendance-Slot-2'!$Q$2:$Q$2595,MATCH(1,('Attendance-Slot-2'!$A$2:$A$2595=$C181)*('Attendance-Slot-2'!$G$2:$G$2595=BY$2),0)),"No Data")</f>
        <v>A-S2_Onsite</v>
      </c>
      <c r="CA181" s="135" t="e">
        <f>VLOOKUP($BN181,'Written Exam Marks'!$H:$Q,10,FALSE)</f>
        <v>#N/A</v>
      </c>
      <c r="CB181" s="135" t="e">
        <f>VLOOKUP($BN181,'Written Exam Marks'!$H:$Q,9,FALSE)</f>
        <v>#N/A</v>
      </c>
      <c r="CC181" s="51" t="str">
        <f t="shared" si="176"/>
        <v>Absent</v>
      </c>
      <c r="CD181" s="51" t="str">
        <f t="shared" si="177"/>
        <v>A-S2_Onsite</v>
      </c>
      <c r="CE181" s="29">
        <v>19</v>
      </c>
      <c r="CF181" s="29">
        <v>20</v>
      </c>
      <c r="CG181" s="29">
        <v>18</v>
      </c>
      <c r="CH181" s="29">
        <v>57</v>
      </c>
      <c r="CI181" s="29">
        <v>60</v>
      </c>
      <c r="CJ181" s="61" t="s">
        <v>7343</v>
      </c>
      <c r="CK181" s="61" t="s">
        <v>1613</v>
      </c>
      <c r="CL181" s="10" t="str">
        <f t="shared" si="178"/>
        <v>2025EM1100178-MDSDF404</v>
      </c>
      <c r="CM181" s="61" t="str">
        <f t="shared" si="179"/>
        <v>0 missed</v>
      </c>
      <c r="CN181" s="61" t="str">
        <f t="shared" si="180"/>
        <v>0 missed</v>
      </c>
      <c r="CO181" s="111">
        <f t="shared" si="181"/>
        <v>2</v>
      </c>
      <c r="CP181" s="111">
        <f t="shared" si="182"/>
        <v>1</v>
      </c>
      <c r="CQ181" s="9">
        <f t="shared" si="183"/>
        <v>1</v>
      </c>
      <c r="CR181" s="9">
        <f t="shared" si="184"/>
        <v>1</v>
      </c>
      <c r="CS181" s="61" t="str">
        <f t="shared" si="185"/>
        <v>0 missed</v>
      </c>
      <c r="CT181" s="111">
        <f t="shared" si="186"/>
        <v>3</v>
      </c>
      <c r="CU181" s="10">
        <f t="shared" si="187"/>
        <v>1</v>
      </c>
      <c r="CV181" s="10" t="str">
        <f t="shared" si="188"/>
        <v>Q-2 A-1 || Q Total-2, A Total-1</v>
      </c>
      <c r="CW181" s="111" t="str" cm="1">
        <f t="array" ref="CW181">IFERROR(INDEX('Attendance-Slot-1'!$Q$2:$Q$1112,MATCH(1,('Attendance-Slot-1'!$A$2:$A$1112=$C181)*('Attendance-Slot-1'!$G$2:$G$1112=CW$2),0)),"No Data")</f>
        <v>No Data</v>
      </c>
      <c r="CX181" s="111" t="str" cm="1">
        <f t="array" ref="CX181">IFERROR(INDEX('Attendance-Slot-2'!$Q$2:$Q$2595,MATCH(1,('Attendance-Slot-2'!$A$2:$A$2595=$C181)*('Attendance-Slot-2'!$G$2:$G$2595=CW$2),0)),"No Data")</f>
        <v>A-S2_Onsite</v>
      </c>
      <c r="CY181" s="136" t="e">
        <f>VLOOKUP($CL181,'Written Exam Marks'!$H:$Q,10,FALSE)</f>
        <v>#N/A</v>
      </c>
      <c r="CZ181" s="136" t="e">
        <f>VLOOKUP($CL181,'Written Exam Marks'!$H:$Q,9,FALSE)</f>
        <v>#N/A</v>
      </c>
      <c r="DA181" s="111" t="str">
        <f t="shared" si="189"/>
        <v>Absent</v>
      </c>
      <c r="DB181" s="111" t="str">
        <f t="shared" si="190"/>
        <v>A-S2_Onsite</v>
      </c>
      <c r="DC181" s="148">
        <v>6</v>
      </c>
      <c r="DD181" s="148">
        <v>7.625</v>
      </c>
      <c r="DE181" s="148">
        <v>8</v>
      </c>
      <c r="DF181" s="148">
        <v>14</v>
      </c>
      <c r="DG181" s="148" t="s">
        <v>5</v>
      </c>
      <c r="DH181" s="148">
        <v>35.625</v>
      </c>
      <c r="DI181" s="148">
        <v>65</v>
      </c>
      <c r="DJ181" s="66" t="s">
        <v>7351</v>
      </c>
      <c r="DK181" s="66" t="s">
        <v>1631</v>
      </c>
      <c r="DL181" s="68" t="str">
        <f t="shared" si="191"/>
        <v>2025EM1100178-MDSDF406</v>
      </c>
      <c r="DM181" s="66" t="str">
        <f t="shared" si="192"/>
        <v>0 missed</v>
      </c>
      <c r="DN181" s="66" t="str">
        <f t="shared" si="193"/>
        <v>1 missed</v>
      </c>
      <c r="DO181" s="62">
        <f t="shared" si="194"/>
        <v>3</v>
      </c>
      <c r="DP181" s="62">
        <f t="shared" si="195"/>
        <v>1</v>
      </c>
      <c r="DQ181" s="67">
        <f t="shared" si="196"/>
        <v>1</v>
      </c>
      <c r="DR181" s="67">
        <f t="shared" si="197"/>
        <v>0.5</v>
      </c>
      <c r="DS181" s="66" t="str">
        <f t="shared" si="198"/>
        <v>1 missed</v>
      </c>
      <c r="DT181" s="62">
        <f t="shared" si="199"/>
        <v>4</v>
      </c>
      <c r="DU181" s="68">
        <f t="shared" si="200"/>
        <v>0.8</v>
      </c>
      <c r="DV181" s="68" t="str">
        <f t="shared" si="201"/>
        <v>Q-3 A-1 || Q Total-3, A Total-2</v>
      </c>
      <c r="DW181" s="62" t="str" cm="1">
        <f t="array" ref="DW181">IFERROR(INDEX('Attendance-Slot-1'!$Q$2:$Q$1112,MATCH(1,('Attendance-Slot-1'!$A$2:$A$1112=$C181)*('Attendance-Slot-1'!$G$2:$G$1112=DW$2),0)),"No Data")</f>
        <v>No Data</v>
      </c>
      <c r="DX181" s="62" t="str" cm="1">
        <f t="array" ref="DX181">IFERROR(INDEX('Attendance-Slot-2'!$Q$2:$Q$2595,MATCH(1,('Attendance-Slot-2'!$A$2:$A$2595=$C181)*('Attendance-Slot-2'!$G$2:$G$2595=DW$2),0)),"No Data")</f>
        <v>A-S2_Onsite</v>
      </c>
      <c r="DY181" s="137" t="e">
        <f>VLOOKUP($DL181,'Written Exam Marks'!$H:$Q,10,FALSE)</f>
        <v>#N/A</v>
      </c>
      <c r="DZ181" s="137" t="e">
        <f>VLOOKUP($DL181,'Written Exam Marks'!$H:$Q,9,FALSE)</f>
        <v>#N/A</v>
      </c>
      <c r="EA181" s="62" t="str">
        <f t="shared" si="202"/>
        <v>Absent</v>
      </c>
      <c r="EB181" s="62" t="str">
        <f t="shared" si="203"/>
        <v>A-S2_Onsite</v>
      </c>
      <c r="EC181" s="114" t="str">
        <f t="shared" si="140"/>
        <v>P-0, 
A-0, 
No Data-5</v>
      </c>
      <c r="ED181" s="114" t="str">
        <f t="shared" si="141"/>
        <v>P-0, 
A-5, 
No Data-0</v>
      </c>
      <c r="EE181" s="114" t="str">
        <f t="shared" si="204"/>
        <v>A-S2_Onsite</v>
      </c>
      <c r="EF181" s="114" t="str">
        <f t="shared" si="205"/>
        <v>A-S2_Onsite</v>
      </c>
      <c r="EG181" s="114" t="str">
        <f t="shared" si="206"/>
        <v>A-S2_Onsite</v>
      </c>
      <c r="EH181" s="114" t="str">
        <f t="shared" si="207"/>
        <v>A-S2_Onsite</v>
      </c>
      <c r="EI181" s="114" t="str">
        <f t="shared" si="208"/>
        <v>A-S2_Onsite</v>
      </c>
      <c r="EJ181" s="114" t="str">
        <f t="shared" si="209"/>
        <v>P-0, A-5, No Data-0</v>
      </c>
      <c r="EK181" s="114" t="s">
        <v>10453</v>
      </c>
      <c r="EL181" s="114">
        <v>30</v>
      </c>
      <c r="EM181" s="114">
        <v>10</v>
      </c>
      <c r="EN181" s="114">
        <v>59</v>
      </c>
      <c r="EO181" s="114">
        <v>99</v>
      </c>
      <c r="EP181" s="114" t="s">
        <v>7217</v>
      </c>
      <c r="EQ181" s="114" t="s">
        <v>1054</v>
      </c>
      <c r="ER181" s="114" t="s">
        <v>3987</v>
      </c>
      <c r="ES181" s="114" t="s">
        <v>1098</v>
      </c>
      <c r="ET181" s="30" t="s">
        <v>3987</v>
      </c>
    </row>
    <row r="182" spans="1:150" x14ac:dyDescent="0.25">
      <c r="A182" s="114">
        <v>179</v>
      </c>
      <c r="B182" s="114" t="s">
        <v>7224</v>
      </c>
      <c r="C182" s="80" t="s">
        <v>2274</v>
      </c>
      <c r="D182" s="30" t="s">
        <v>2275</v>
      </c>
      <c r="E182" s="30" t="s">
        <v>2276</v>
      </c>
      <c r="F182" s="33" t="s">
        <v>7201</v>
      </c>
      <c r="G182" s="30" t="s">
        <v>2277</v>
      </c>
      <c r="H182" s="143" t="s">
        <v>5</v>
      </c>
      <c r="I182" s="143" t="s">
        <v>5</v>
      </c>
      <c r="J182" s="143" t="s">
        <v>5</v>
      </c>
      <c r="K182" s="143" t="s">
        <v>5</v>
      </c>
      <c r="L182" s="143">
        <v>0</v>
      </c>
      <c r="M182" s="143">
        <v>65</v>
      </c>
      <c r="N182" s="40" t="s">
        <v>7314</v>
      </c>
      <c r="O182" s="40" t="s">
        <v>1593</v>
      </c>
      <c r="P182" s="13" t="str">
        <f t="shared" si="142"/>
        <v>2025EM1100179-MDSDF401</v>
      </c>
      <c r="Q182" s="40" t="str">
        <f t="shared" si="143"/>
        <v>3 missed</v>
      </c>
      <c r="R182" s="40" t="str">
        <f t="shared" si="144"/>
        <v>1 missed</v>
      </c>
      <c r="S182" s="40">
        <f t="shared" si="145"/>
        <v>0</v>
      </c>
      <c r="T182" s="40">
        <f t="shared" si="146"/>
        <v>0</v>
      </c>
      <c r="U182" s="41">
        <f t="shared" si="147"/>
        <v>0</v>
      </c>
      <c r="V182" s="41">
        <f t="shared" si="148"/>
        <v>0</v>
      </c>
      <c r="W182" s="40" t="str">
        <f t="shared" si="149"/>
        <v>4 missed</v>
      </c>
      <c r="X182" s="113">
        <f t="shared" si="150"/>
        <v>0</v>
      </c>
      <c r="Y182" s="13">
        <f t="shared" si="151"/>
        <v>0</v>
      </c>
      <c r="Z182" s="13" t="str">
        <f t="shared" si="152"/>
        <v>Q-0 A-0 || Q Total-3, A Total-1</v>
      </c>
      <c r="AA182" s="113" t="str" cm="1">
        <f t="array" ref="AA182">IFERROR(INDEX('Attendance-Slot-1'!$Q$2:$Q$1112,MATCH(1,('Attendance-Slot-1'!$A$2:$A$1112=$C182)*('Attendance-Slot-1'!$G$2:$G$1112=AA$2),0)),"No Data")</f>
        <v>No Data</v>
      </c>
      <c r="AB182" s="113" t="str" cm="1">
        <f t="array" ref="AB182">IFERROR(INDEX('Attendance-Slot-2'!$Q$2:$Q$2595,MATCH(1,('Attendance-Slot-2'!$A$2:$A$2595=$C182)*('Attendance-Slot-2'!$G$2:$G$2595=AA$2),0)),"No Data")</f>
        <v>P-S2_Onsite</v>
      </c>
      <c r="AC182" s="133">
        <f>VLOOKUP($P182,'Written Exam Marks'!$H:$Q,10,FALSE)</f>
        <v>9</v>
      </c>
      <c r="AD182" s="133">
        <f>VLOOKUP($P182,'Written Exam Marks'!$H:$Q,9,FALSE)</f>
        <v>35</v>
      </c>
      <c r="AE182" s="113" t="str">
        <f t="shared" si="153"/>
        <v>Present</v>
      </c>
      <c r="AF182" s="113" t="str">
        <f t="shared" si="154"/>
        <v>P-S2_Onsite</v>
      </c>
      <c r="AG182" s="146" t="s">
        <v>5</v>
      </c>
      <c r="AH182" s="146">
        <v>2.5</v>
      </c>
      <c r="AI182" s="146" t="s">
        <v>5</v>
      </c>
      <c r="AJ182" s="146" t="s">
        <v>5</v>
      </c>
      <c r="AK182" s="146" t="s">
        <v>5</v>
      </c>
      <c r="AL182" s="146" t="s">
        <v>5</v>
      </c>
      <c r="AM182" s="146">
        <v>2.5</v>
      </c>
      <c r="AN182" s="146">
        <v>60</v>
      </c>
      <c r="AO182" s="43" t="s">
        <v>7336</v>
      </c>
      <c r="AP182" s="43" t="s">
        <v>1598</v>
      </c>
      <c r="AQ182" s="50" t="str">
        <f t="shared" si="155"/>
        <v>2025EM1100179-MDSDF402</v>
      </c>
      <c r="AR182" s="43" t="str">
        <f t="shared" si="156"/>
        <v>5 missed</v>
      </c>
      <c r="AS182" s="47" t="s">
        <v>7342</v>
      </c>
      <c r="AT182" s="43">
        <f t="shared" si="157"/>
        <v>1</v>
      </c>
      <c r="AU182" s="48" t="s">
        <v>7342</v>
      </c>
      <c r="AV182" s="49">
        <f t="shared" si="158"/>
        <v>0.16666666666666666</v>
      </c>
      <c r="AW182" s="48" t="s">
        <v>7342</v>
      </c>
      <c r="AX182" s="43" t="str">
        <f t="shared" si="159"/>
        <v>5 missed</v>
      </c>
      <c r="AY182" s="42">
        <f t="shared" si="160"/>
        <v>1</v>
      </c>
      <c r="AZ182" s="50">
        <f t="shared" si="161"/>
        <v>0.16666666666666666</v>
      </c>
      <c r="BA182" s="50" t="str">
        <f t="shared" si="162"/>
        <v>Q-1 A-- || Q Total-6, A Total-0</v>
      </c>
      <c r="BB182" s="42" t="str" cm="1">
        <f t="array" ref="BB182">IFERROR(INDEX('Attendance-Slot-1'!$Q$2:$Q$1112,MATCH(1,('Attendance-Slot-1'!$A$2:$A$1112=$C182)*('Attendance-Slot-1'!$G$2:$G$1112=BB$2),0)),"No Data")</f>
        <v>P-S1_Onsite</v>
      </c>
      <c r="BC182" s="42" t="str" cm="1">
        <f t="array" ref="BC182">IFERROR(INDEX('Attendance-Slot-2'!$Q$2:$Q$2595,MATCH(1,('Attendance-Slot-2'!$A$2:$A$2595=$C182)*('Attendance-Slot-2'!$G$2:$G$2595=BB$2),0)),"No Data")</f>
        <v>No Data</v>
      </c>
      <c r="BD182" s="134">
        <f>VLOOKUP($AQ182,'Written Exam Marks'!$H:$Q,10,FALSE)</f>
        <v>17</v>
      </c>
      <c r="BE182" s="134">
        <f>VLOOKUP($AQ182,'Written Exam Marks'!$H:$Q,9,FALSE)</f>
        <v>40</v>
      </c>
      <c r="BF182" s="42" t="str">
        <f t="shared" si="163"/>
        <v>Present</v>
      </c>
      <c r="BG182" s="42" t="str">
        <f t="shared" si="164"/>
        <v>P-S1_Onsite</v>
      </c>
      <c r="BH182" s="147" t="s">
        <v>5</v>
      </c>
      <c r="BI182" s="147" t="s">
        <v>5</v>
      </c>
      <c r="BJ182" s="147">
        <v>0</v>
      </c>
      <c r="BK182" s="147">
        <v>60</v>
      </c>
      <c r="BL182" s="52" t="s">
        <v>3697</v>
      </c>
      <c r="BM182" s="52" t="s">
        <v>1606</v>
      </c>
      <c r="BN182" s="57" t="str">
        <f t="shared" si="165"/>
        <v>2025EM1100179-MDSDF403</v>
      </c>
      <c r="BO182" s="52" t="str">
        <f t="shared" si="166"/>
        <v>1 missed</v>
      </c>
      <c r="BP182" s="52" t="str">
        <f t="shared" si="167"/>
        <v>1 missed</v>
      </c>
      <c r="BQ182" s="52">
        <f t="shared" si="168"/>
        <v>0</v>
      </c>
      <c r="BR182" s="52">
        <f t="shared" si="169"/>
        <v>0</v>
      </c>
      <c r="BS182" s="56">
        <f t="shared" si="170"/>
        <v>0</v>
      </c>
      <c r="BT182" s="56">
        <f t="shared" si="171"/>
        <v>0</v>
      </c>
      <c r="BU182" s="52" t="str">
        <f t="shared" si="172"/>
        <v>2 missed</v>
      </c>
      <c r="BV182" s="51">
        <f t="shared" si="173"/>
        <v>0</v>
      </c>
      <c r="BW182" s="57">
        <f t="shared" si="174"/>
        <v>0</v>
      </c>
      <c r="BX182" s="57" t="str">
        <f t="shared" si="175"/>
        <v>Q-0 A-0 || Q Total-1, A Total-1</v>
      </c>
      <c r="BY182" s="51" t="str" cm="1">
        <f t="array" ref="BY182">IFERROR(INDEX('Attendance-Slot-1'!$Q$2:$Q$1112,MATCH(1,('Attendance-Slot-1'!$A$2:$A$1112=$C182)*('Attendance-Slot-1'!$G$2:$G$1112=BY$2),0)),"No Data")</f>
        <v>No Data</v>
      </c>
      <c r="BZ182" s="51" t="str" cm="1">
        <f t="array" ref="BZ182">IFERROR(INDEX('Attendance-Slot-2'!$Q$2:$Q$2595,MATCH(1,('Attendance-Slot-2'!$A$2:$A$2595=$C182)*('Attendance-Slot-2'!$G$2:$G$2595=BY$2),0)),"No Data")</f>
        <v>P-S2_Onsite</v>
      </c>
      <c r="CA182" s="135">
        <f>VLOOKUP($BN182,'Written Exam Marks'!$H:$Q,10,FALSE)</f>
        <v>9</v>
      </c>
      <c r="CB182" s="135">
        <f>VLOOKUP($BN182,'Written Exam Marks'!$H:$Q,9,FALSE)</f>
        <v>40</v>
      </c>
      <c r="CC182" s="51" t="str">
        <f t="shared" si="176"/>
        <v>Present</v>
      </c>
      <c r="CD182" s="51" t="str">
        <f t="shared" si="177"/>
        <v>P-S2_Onsite</v>
      </c>
      <c r="CE182" s="29" t="s">
        <v>5</v>
      </c>
      <c r="CF182" s="29" t="s">
        <v>5</v>
      </c>
      <c r="CG182" s="29" t="s">
        <v>5</v>
      </c>
      <c r="CH182" s="29">
        <v>0</v>
      </c>
      <c r="CI182" s="29">
        <v>60</v>
      </c>
      <c r="CJ182" s="61" t="s">
        <v>7343</v>
      </c>
      <c r="CK182" s="61" t="s">
        <v>1613</v>
      </c>
      <c r="CL182" s="10" t="str">
        <f t="shared" si="178"/>
        <v>2025EM1100179-MDSDF404</v>
      </c>
      <c r="CM182" s="61" t="str">
        <f t="shared" si="179"/>
        <v>2 missed</v>
      </c>
      <c r="CN182" s="61" t="str">
        <f t="shared" si="180"/>
        <v>1 missed</v>
      </c>
      <c r="CO182" s="111">
        <f t="shared" si="181"/>
        <v>0</v>
      </c>
      <c r="CP182" s="111">
        <f t="shared" si="182"/>
        <v>0</v>
      </c>
      <c r="CQ182" s="9">
        <f t="shared" si="183"/>
        <v>0</v>
      </c>
      <c r="CR182" s="9">
        <f t="shared" si="184"/>
        <v>0</v>
      </c>
      <c r="CS182" s="61" t="str">
        <f t="shared" si="185"/>
        <v>3 missed</v>
      </c>
      <c r="CT182" s="111">
        <f t="shared" si="186"/>
        <v>0</v>
      </c>
      <c r="CU182" s="10">
        <f t="shared" si="187"/>
        <v>0</v>
      </c>
      <c r="CV182" s="10" t="str">
        <f t="shared" si="188"/>
        <v>Q-0 A-0 || Q Total-2, A Total-1</v>
      </c>
      <c r="CW182" s="111" t="str" cm="1">
        <f t="array" ref="CW182">IFERROR(INDEX('Attendance-Slot-1'!$Q$2:$Q$1112,MATCH(1,('Attendance-Slot-1'!$A$2:$A$1112=$C182)*('Attendance-Slot-1'!$G$2:$G$1112=CW$2),0)),"No Data")</f>
        <v>No Data</v>
      </c>
      <c r="CX182" s="111" t="str" cm="1">
        <f t="array" ref="CX182">IFERROR(INDEX('Attendance-Slot-2'!$Q$2:$Q$2595,MATCH(1,('Attendance-Slot-2'!$A$2:$A$2595=$C182)*('Attendance-Slot-2'!$G$2:$G$2595=CW$2),0)),"No Data")</f>
        <v>P-S2_Onsite</v>
      </c>
      <c r="CY182" s="136">
        <f>VLOOKUP($CL182,'Written Exam Marks'!$H:$Q,10,FALSE)</f>
        <v>7.5</v>
      </c>
      <c r="CZ182" s="136">
        <f>VLOOKUP($CL182,'Written Exam Marks'!$H:$Q,9,FALSE)</f>
        <v>40</v>
      </c>
      <c r="DA182" s="111" t="str">
        <f t="shared" si="189"/>
        <v>Present</v>
      </c>
      <c r="DB182" s="111" t="str">
        <f t="shared" si="190"/>
        <v>P-S2_Onsite</v>
      </c>
      <c r="DC182" s="148" t="s">
        <v>5</v>
      </c>
      <c r="DD182" s="148" t="s">
        <v>5</v>
      </c>
      <c r="DE182" s="148" t="s">
        <v>5</v>
      </c>
      <c r="DF182" s="148" t="s">
        <v>5</v>
      </c>
      <c r="DG182" s="148" t="s">
        <v>5</v>
      </c>
      <c r="DH182" s="148">
        <v>0</v>
      </c>
      <c r="DI182" s="148">
        <v>65</v>
      </c>
      <c r="DJ182" s="66" t="s">
        <v>7351</v>
      </c>
      <c r="DK182" s="66" t="s">
        <v>1631</v>
      </c>
      <c r="DL182" s="68" t="str">
        <f t="shared" si="191"/>
        <v>2025EM1100179-MDSDF406</v>
      </c>
      <c r="DM182" s="66" t="str">
        <f t="shared" si="192"/>
        <v>3 missed</v>
      </c>
      <c r="DN182" s="66" t="str">
        <f t="shared" si="193"/>
        <v>2 missed</v>
      </c>
      <c r="DO182" s="62">
        <f t="shared" si="194"/>
        <v>0</v>
      </c>
      <c r="DP182" s="62">
        <f t="shared" si="195"/>
        <v>0</v>
      </c>
      <c r="DQ182" s="67">
        <f t="shared" si="196"/>
        <v>0</v>
      </c>
      <c r="DR182" s="67">
        <f t="shared" si="197"/>
        <v>0</v>
      </c>
      <c r="DS182" s="66" t="str">
        <f t="shared" si="198"/>
        <v>5 missed</v>
      </c>
      <c r="DT182" s="62">
        <f t="shared" si="199"/>
        <v>0</v>
      </c>
      <c r="DU182" s="68">
        <f t="shared" si="200"/>
        <v>0</v>
      </c>
      <c r="DV182" s="68" t="str">
        <f t="shared" si="201"/>
        <v>Q-0 A-0 || Q Total-3, A Total-2</v>
      </c>
      <c r="DW182" s="62" t="str" cm="1">
        <f t="array" ref="DW182">IFERROR(INDEX('Attendance-Slot-1'!$Q$2:$Q$1112,MATCH(1,('Attendance-Slot-1'!$A$2:$A$1112=$C182)*('Attendance-Slot-1'!$G$2:$G$1112=DW$2),0)),"No Data")</f>
        <v>P-S1_Onsite</v>
      </c>
      <c r="DX182" s="62" t="str" cm="1">
        <f t="array" ref="DX182">IFERROR(INDEX('Attendance-Slot-2'!$Q$2:$Q$2595,MATCH(1,('Attendance-Slot-2'!$A$2:$A$2595=$C182)*('Attendance-Slot-2'!$G$2:$G$2595=DW$2),0)),"No Data")</f>
        <v>No Data</v>
      </c>
      <c r="DY182" s="137">
        <f>VLOOKUP($DL182,'Written Exam Marks'!$H:$Q,10,FALSE)</f>
        <v>7</v>
      </c>
      <c r="DZ182" s="137">
        <f>VLOOKUP($DL182,'Written Exam Marks'!$H:$Q,9,FALSE)</f>
        <v>35</v>
      </c>
      <c r="EA182" s="62" t="str">
        <f t="shared" si="202"/>
        <v>Present</v>
      </c>
      <c r="EB182" s="62" t="str">
        <f t="shared" si="203"/>
        <v>P-S1_Onsite</v>
      </c>
      <c r="EC182" s="114" t="str">
        <f t="shared" si="140"/>
        <v>P-2, 
A-0, 
No Data-3</v>
      </c>
      <c r="ED182" s="114" t="str">
        <f t="shared" si="141"/>
        <v>P-3, 
A-0, 
No Data-2</v>
      </c>
      <c r="EE182" s="114" t="str">
        <f t="shared" si="204"/>
        <v>P-S2_Onsite</v>
      </c>
      <c r="EF182" s="114" t="str">
        <f t="shared" si="205"/>
        <v>P-S1_Onsite</v>
      </c>
      <c r="EG182" s="114" t="str">
        <f t="shared" si="206"/>
        <v>P-S2_Onsite</v>
      </c>
      <c r="EH182" s="114" t="str">
        <f t="shared" si="207"/>
        <v>P-S2_Onsite</v>
      </c>
      <c r="EI182" s="114" t="str">
        <f t="shared" si="208"/>
        <v>P-S1_Onsite</v>
      </c>
      <c r="EJ182" s="114" t="str">
        <f t="shared" si="209"/>
        <v>P-5, A-0, No Data-0</v>
      </c>
      <c r="EK182" s="114" t="s">
        <v>10453</v>
      </c>
      <c r="EL182" s="114">
        <v>27</v>
      </c>
      <c r="EM182" s="114">
        <v>10</v>
      </c>
      <c r="EN182" s="114" t="s">
        <v>10455</v>
      </c>
      <c r="EO182" s="114">
        <v>37</v>
      </c>
      <c r="EP182" s="114" t="s">
        <v>7217</v>
      </c>
      <c r="EQ182" s="114" t="s">
        <v>1054</v>
      </c>
      <c r="ER182" s="114" t="s">
        <v>2274</v>
      </c>
      <c r="ES182" s="114"/>
      <c r="ET182" s="30" t="s">
        <v>2274</v>
      </c>
    </row>
    <row r="183" spans="1:150" x14ac:dyDescent="0.25">
      <c r="A183" s="114">
        <v>180</v>
      </c>
      <c r="B183" s="114" t="s">
        <v>7224</v>
      </c>
      <c r="C183" s="80" t="s">
        <v>2280</v>
      </c>
      <c r="D183" s="30" t="s">
        <v>2281</v>
      </c>
      <c r="E183" s="30" t="s">
        <v>2282</v>
      </c>
      <c r="F183" s="33" t="s">
        <v>7201</v>
      </c>
      <c r="G183" s="30" t="s">
        <v>2283</v>
      </c>
      <c r="H183" s="143">
        <v>15</v>
      </c>
      <c r="I183" s="143">
        <v>15</v>
      </c>
      <c r="J183" s="143">
        <v>17</v>
      </c>
      <c r="K183" s="143">
        <v>15</v>
      </c>
      <c r="L183" s="143">
        <v>62</v>
      </c>
      <c r="M183" s="143">
        <v>65</v>
      </c>
      <c r="N183" s="40" t="s">
        <v>7314</v>
      </c>
      <c r="O183" s="40" t="s">
        <v>1593</v>
      </c>
      <c r="P183" s="13" t="str">
        <f t="shared" si="142"/>
        <v>2025EM1100180-MDSDF401</v>
      </c>
      <c r="Q183" s="40" t="str">
        <f t="shared" si="143"/>
        <v>0 missed</v>
      </c>
      <c r="R183" s="40" t="str">
        <f t="shared" si="144"/>
        <v>0 missed</v>
      </c>
      <c r="S183" s="40">
        <f t="shared" si="145"/>
        <v>3</v>
      </c>
      <c r="T183" s="40">
        <f t="shared" si="146"/>
        <v>1</v>
      </c>
      <c r="U183" s="41">
        <f t="shared" si="147"/>
        <v>1</v>
      </c>
      <c r="V183" s="41">
        <f t="shared" si="148"/>
        <v>1</v>
      </c>
      <c r="W183" s="40" t="str">
        <f t="shared" si="149"/>
        <v>0 missed</v>
      </c>
      <c r="X183" s="113">
        <f t="shared" si="150"/>
        <v>4</v>
      </c>
      <c r="Y183" s="13">
        <f t="shared" si="151"/>
        <v>1</v>
      </c>
      <c r="Z183" s="13" t="str">
        <f t="shared" si="152"/>
        <v>Q-3 A-1 || Q Total-3, A Total-1</v>
      </c>
      <c r="AA183" s="113" t="str" cm="1">
        <f t="array" ref="AA183">IFERROR(INDEX('Attendance-Slot-1'!$Q$2:$Q$1112,MATCH(1,('Attendance-Slot-1'!$A$2:$A$1112=$C183)*('Attendance-Slot-1'!$G$2:$G$1112=AA$2),0)),"No Data")</f>
        <v>P-S1_Onsite</v>
      </c>
      <c r="AB183" s="113" t="str" cm="1">
        <f t="array" ref="AB183">IFERROR(INDEX('Attendance-Slot-2'!$Q$2:$Q$2595,MATCH(1,('Attendance-Slot-2'!$A$2:$A$2595=$C183)*('Attendance-Slot-2'!$G$2:$G$2595=AA$2),0)),"No Data")</f>
        <v>No Data</v>
      </c>
      <c r="AC183" s="133">
        <f>VLOOKUP($P183,'Written Exam Marks'!$H:$Q,10,FALSE)</f>
        <v>12.5</v>
      </c>
      <c r="AD183" s="133">
        <f>VLOOKUP($P183,'Written Exam Marks'!$H:$Q,9,FALSE)</f>
        <v>35</v>
      </c>
      <c r="AE183" s="113" t="str">
        <f t="shared" si="153"/>
        <v>Present</v>
      </c>
      <c r="AF183" s="113" t="str">
        <f t="shared" si="154"/>
        <v>P-S1_Onsite</v>
      </c>
      <c r="AG183" s="146">
        <v>9</v>
      </c>
      <c r="AH183" s="146">
        <v>9</v>
      </c>
      <c r="AI183" s="146">
        <v>10</v>
      </c>
      <c r="AJ183" s="146">
        <v>10</v>
      </c>
      <c r="AK183" s="146">
        <v>10</v>
      </c>
      <c r="AL183" s="146">
        <v>10</v>
      </c>
      <c r="AM183" s="146">
        <v>58</v>
      </c>
      <c r="AN183" s="146">
        <v>60</v>
      </c>
      <c r="AO183" s="43" t="s">
        <v>7336</v>
      </c>
      <c r="AP183" s="43" t="s">
        <v>1598</v>
      </c>
      <c r="AQ183" s="50" t="str">
        <f t="shared" si="155"/>
        <v>2025EM1100180-MDSDF402</v>
      </c>
      <c r="AR183" s="43" t="str">
        <f t="shared" si="156"/>
        <v>0 missed</v>
      </c>
      <c r="AS183" s="47" t="s">
        <v>7342</v>
      </c>
      <c r="AT183" s="43">
        <f t="shared" si="157"/>
        <v>6</v>
      </c>
      <c r="AU183" s="48" t="s">
        <v>7342</v>
      </c>
      <c r="AV183" s="49">
        <f t="shared" si="158"/>
        <v>1</v>
      </c>
      <c r="AW183" s="48" t="s">
        <v>7342</v>
      </c>
      <c r="AX183" s="43" t="str">
        <f t="shared" si="159"/>
        <v>0 missed</v>
      </c>
      <c r="AY183" s="42">
        <f t="shared" si="160"/>
        <v>6</v>
      </c>
      <c r="AZ183" s="50">
        <f t="shared" si="161"/>
        <v>1</v>
      </c>
      <c r="BA183" s="50" t="str">
        <f t="shared" si="162"/>
        <v>Q-6 A-- || Q Total-6, A Total-0</v>
      </c>
      <c r="BB183" s="42" t="str" cm="1">
        <f t="array" ref="BB183">IFERROR(INDEX('Attendance-Slot-1'!$Q$2:$Q$1112,MATCH(1,('Attendance-Slot-1'!$A$2:$A$1112=$C183)*('Attendance-Slot-1'!$G$2:$G$1112=BB$2),0)),"No Data")</f>
        <v>P-S1_Onsite</v>
      </c>
      <c r="BC183" s="42" t="str" cm="1">
        <f t="array" ref="BC183">IFERROR(INDEX('Attendance-Slot-2'!$Q$2:$Q$2595,MATCH(1,('Attendance-Slot-2'!$A$2:$A$2595=$C183)*('Attendance-Slot-2'!$G$2:$G$2595=BB$2),0)),"No Data")</f>
        <v>No Data</v>
      </c>
      <c r="BD183" s="134">
        <f>VLOOKUP($AQ183,'Written Exam Marks'!$H:$Q,10,FALSE)</f>
        <v>25</v>
      </c>
      <c r="BE183" s="134">
        <f>VLOOKUP($AQ183,'Written Exam Marks'!$H:$Q,9,FALSE)</f>
        <v>40</v>
      </c>
      <c r="BF183" s="42" t="str">
        <f t="shared" si="163"/>
        <v>Present</v>
      </c>
      <c r="BG183" s="42" t="str">
        <f t="shared" si="164"/>
        <v>P-S1_Onsite</v>
      </c>
      <c r="BH183" s="147">
        <v>20</v>
      </c>
      <c r="BI183" s="147">
        <v>33</v>
      </c>
      <c r="BJ183" s="147">
        <v>53</v>
      </c>
      <c r="BK183" s="147">
        <v>60</v>
      </c>
      <c r="BL183" s="52" t="s">
        <v>3697</v>
      </c>
      <c r="BM183" s="52" t="s">
        <v>1606</v>
      </c>
      <c r="BN183" s="57" t="str">
        <f t="shared" si="165"/>
        <v>2025EM1100180-MDSDF403</v>
      </c>
      <c r="BO183" s="52" t="str">
        <f t="shared" si="166"/>
        <v>0 missed</v>
      </c>
      <c r="BP183" s="52" t="str">
        <f t="shared" si="167"/>
        <v>0 missed</v>
      </c>
      <c r="BQ183" s="52">
        <f t="shared" si="168"/>
        <v>1</v>
      </c>
      <c r="BR183" s="52">
        <f t="shared" si="169"/>
        <v>1</v>
      </c>
      <c r="BS183" s="56">
        <f t="shared" si="170"/>
        <v>1</v>
      </c>
      <c r="BT183" s="56">
        <f t="shared" si="171"/>
        <v>1</v>
      </c>
      <c r="BU183" s="52" t="str">
        <f t="shared" si="172"/>
        <v>0 missed</v>
      </c>
      <c r="BV183" s="51">
        <f t="shared" si="173"/>
        <v>2</v>
      </c>
      <c r="BW183" s="57">
        <f t="shared" si="174"/>
        <v>1</v>
      </c>
      <c r="BX183" s="57" t="str">
        <f t="shared" si="175"/>
        <v>Q-1 A-1 || Q Total-1, A Total-1</v>
      </c>
      <c r="BY183" s="51" t="str" cm="1">
        <f t="array" ref="BY183">IFERROR(INDEX('Attendance-Slot-1'!$Q$2:$Q$1112,MATCH(1,('Attendance-Slot-1'!$A$2:$A$1112=$C183)*('Attendance-Slot-1'!$G$2:$G$1112=BY$2),0)),"No Data")</f>
        <v>P-S1_Onsite</v>
      </c>
      <c r="BZ183" s="51" t="str" cm="1">
        <f t="array" ref="BZ183">IFERROR(INDEX('Attendance-Slot-2'!$Q$2:$Q$2595,MATCH(1,('Attendance-Slot-2'!$A$2:$A$2595=$C183)*('Attendance-Slot-2'!$G$2:$G$2595=BY$2),0)),"No Data")</f>
        <v>No Data</v>
      </c>
      <c r="CA183" s="135">
        <f>VLOOKUP($BN183,'Written Exam Marks'!$H:$Q,10,FALSE)</f>
        <v>30.5</v>
      </c>
      <c r="CB183" s="135">
        <f>VLOOKUP($BN183,'Written Exam Marks'!$H:$Q,9,FALSE)</f>
        <v>40</v>
      </c>
      <c r="CC183" s="51" t="str">
        <f t="shared" si="176"/>
        <v>Present</v>
      </c>
      <c r="CD183" s="51" t="str">
        <f t="shared" si="177"/>
        <v>P-S1_Onsite</v>
      </c>
      <c r="CE183" s="29">
        <v>20</v>
      </c>
      <c r="CF183" s="29">
        <v>20</v>
      </c>
      <c r="CG183" s="29">
        <v>18</v>
      </c>
      <c r="CH183" s="29">
        <v>58</v>
      </c>
      <c r="CI183" s="29">
        <v>60</v>
      </c>
      <c r="CJ183" s="61" t="s">
        <v>7343</v>
      </c>
      <c r="CK183" s="61" t="s">
        <v>1613</v>
      </c>
      <c r="CL183" s="10" t="str">
        <f t="shared" si="178"/>
        <v>2025EM1100180-MDSDF404</v>
      </c>
      <c r="CM183" s="61" t="str">
        <f t="shared" si="179"/>
        <v>0 missed</v>
      </c>
      <c r="CN183" s="61" t="str">
        <f t="shared" si="180"/>
        <v>0 missed</v>
      </c>
      <c r="CO183" s="111">
        <f t="shared" si="181"/>
        <v>2</v>
      </c>
      <c r="CP183" s="111">
        <f t="shared" si="182"/>
        <v>1</v>
      </c>
      <c r="CQ183" s="9">
        <f t="shared" si="183"/>
        <v>1</v>
      </c>
      <c r="CR183" s="9">
        <f t="shared" si="184"/>
        <v>1</v>
      </c>
      <c r="CS183" s="61" t="str">
        <f t="shared" si="185"/>
        <v>0 missed</v>
      </c>
      <c r="CT183" s="111">
        <f t="shared" si="186"/>
        <v>3</v>
      </c>
      <c r="CU183" s="10">
        <f t="shared" si="187"/>
        <v>1</v>
      </c>
      <c r="CV183" s="10" t="str">
        <f t="shared" si="188"/>
        <v>Q-2 A-1 || Q Total-2, A Total-1</v>
      </c>
      <c r="CW183" s="111" t="str" cm="1">
        <f t="array" ref="CW183">IFERROR(INDEX('Attendance-Slot-1'!$Q$2:$Q$1112,MATCH(1,('Attendance-Slot-1'!$A$2:$A$1112=$C183)*('Attendance-Slot-1'!$G$2:$G$1112=CW$2),0)),"No Data")</f>
        <v>P-S1_Onsite</v>
      </c>
      <c r="CX183" s="111" t="str" cm="1">
        <f t="array" ref="CX183">IFERROR(INDEX('Attendance-Slot-2'!$Q$2:$Q$2595,MATCH(1,('Attendance-Slot-2'!$A$2:$A$2595=$C183)*('Attendance-Slot-2'!$G$2:$G$2595=CW$2),0)),"No Data")</f>
        <v>No Data</v>
      </c>
      <c r="CY183" s="136">
        <f>VLOOKUP($CL183,'Written Exam Marks'!$H:$Q,10,FALSE)</f>
        <v>24</v>
      </c>
      <c r="CZ183" s="136">
        <f>VLOOKUP($CL183,'Written Exam Marks'!$H:$Q,9,FALSE)</f>
        <v>40</v>
      </c>
      <c r="DA183" s="111" t="str">
        <f t="shared" si="189"/>
        <v>Present</v>
      </c>
      <c r="DB183" s="111" t="str">
        <f t="shared" si="190"/>
        <v>P-S1_Onsite</v>
      </c>
      <c r="DC183" s="148">
        <v>5.5</v>
      </c>
      <c r="DD183" s="148">
        <v>7.625</v>
      </c>
      <c r="DE183" s="148">
        <v>9</v>
      </c>
      <c r="DF183" s="148">
        <v>16</v>
      </c>
      <c r="DG183" s="148">
        <v>17</v>
      </c>
      <c r="DH183" s="148">
        <v>55.125</v>
      </c>
      <c r="DI183" s="148">
        <v>65</v>
      </c>
      <c r="DJ183" s="66" t="s">
        <v>7351</v>
      </c>
      <c r="DK183" s="66" t="s">
        <v>1631</v>
      </c>
      <c r="DL183" s="68" t="str">
        <f t="shared" si="191"/>
        <v>2025EM1100180-MDSDF406</v>
      </c>
      <c r="DM183" s="66" t="str">
        <f t="shared" si="192"/>
        <v>0 missed</v>
      </c>
      <c r="DN183" s="66" t="str">
        <f t="shared" si="193"/>
        <v>0 missed</v>
      </c>
      <c r="DO183" s="62">
        <f t="shared" si="194"/>
        <v>3</v>
      </c>
      <c r="DP183" s="62">
        <f t="shared" si="195"/>
        <v>2</v>
      </c>
      <c r="DQ183" s="67">
        <f t="shared" si="196"/>
        <v>1</v>
      </c>
      <c r="DR183" s="67">
        <f t="shared" si="197"/>
        <v>1</v>
      </c>
      <c r="DS183" s="66" t="str">
        <f t="shared" si="198"/>
        <v>0 missed</v>
      </c>
      <c r="DT183" s="62">
        <f t="shared" si="199"/>
        <v>5</v>
      </c>
      <c r="DU183" s="68">
        <f t="shared" si="200"/>
        <v>1</v>
      </c>
      <c r="DV183" s="68" t="str">
        <f t="shared" si="201"/>
        <v>Q-3 A-2 || Q Total-3, A Total-2</v>
      </c>
      <c r="DW183" s="62" t="str" cm="1">
        <f t="array" ref="DW183">IFERROR(INDEX('Attendance-Slot-1'!$Q$2:$Q$1112,MATCH(1,('Attendance-Slot-1'!$A$2:$A$1112=$C183)*('Attendance-Slot-1'!$G$2:$G$1112=DW$2),0)),"No Data")</f>
        <v>P-S1_Onsite</v>
      </c>
      <c r="DX183" s="62" t="str" cm="1">
        <f t="array" ref="DX183">IFERROR(INDEX('Attendance-Slot-2'!$Q$2:$Q$2595,MATCH(1,('Attendance-Slot-2'!$A$2:$A$2595=$C183)*('Attendance-Slot-2'!$G$2:$G$2595=DW$2),0)),"No Data")</f>
        <v>No Data</v>
      </c>
      <c r="DY183" s="137">
        <f>VLOOKUP($DL183,'Written Exam Marks'!$H:$Q,10,FALSE)</f>
        <v>27</v>
      </c>
      <c r="DZ183" s="137">
        <f>VLOOKUP($DL183,'Written Exam Marks'!$H:$Q,9,FALSE)</f>
        <v>35</v>
      </c>
      <c r="EA183" s="62" t="str">
        <f t="shared" si="202"/>
        <v>Present</v>
      </c>
      <c r="EB183" s="62" t="str">
        <f t="shared" si="203"/>
        <v>P-S1_Onsite</v>
      </c>
      <c r="EC183" s="114" t="str">
        <f t="shared" si="140"/>
        <v>P-5, 
A-0, 
No Data-0</v>
      </c>
      <c r="ED183" s="114" t="str">
        <f t="shared" si="141"/>
        <v>P-0, 
A-0, 
No Data-5</v>
      </c>
      <c r="EE183" s="114" t="str">
        <f t="shared" si="204"/>
        <v>P-S1_Onsite</v>
      </c>
      <c r="EF183" s="114" t="str">
        <f t="shared" si="205"/>
        <v>P-S1_Onsite</v>
      </c>
      <c r="EG183" s="114" t="str">
        <f t="shared" si="206"/>
        <v>P-S1_Onsite</v>
      </c>
      <c r="EH183" s="114" t="str">
        <f t="shared" si="207"/>
        <v>P-S1_Onsite</v>
      </c>
      <c r="EI183" s="114" t="str">
        <f t="shared" si="208"/>
        <v>P-S1_Onsite</v>
      </c>
      <c r="EJ183" s="114" t="str">
        <f t="shared" si="209"/>
        <v>P-5, A-0, No Data-0</v>
      </c>
      <c r="EK183" s="114" t="s">
        <v>10453</v>
      </c>
      <c r="EL183" s="114">
        <v>28</v>
      </c>
      <c r="EM183" s="114">
        <v>9</v>
      </c>
      <c r="EN183" s="114">
        <v>57.5</v>
      </c>
      <c r="EO183" s="114">
        <v>94.5</v>
      </c>
      <c r="EP183" s="114" t="s">
        <v>7217</v>
      </c>
      <c r="EQ183" s="114" t="s">
        <v>1054</v>
      </c>
      <c r="ER183" s="114" t="s">
        <v>2280</v>
      </c>
      <c r="ES183" s="114"/>
      <c r="ET183" s="30" t="s">
        <v>2280</v>
      </c>
    </row>
    <row r="184" spans="1:150" x14ac:dyDescent="0.25">
      <c r="A184" s="114">
        <v>181</v>
      </c>
      <c r="B184" s="114" t="s">
        <v>7224</v>
      </c>
      <c r="C184" s="80" t="s">
        <v>3991</v>
      </c>
      <c r="D184" s="30" t="s">
        <v>3992</v>
      </c>
      <c r="E184" s="30" t="s">
        <v>3993</v>
      </c>
      <c r="F184" s="33" t="s">
        <v>7201</v>
      </c>
      <c r="G184" s="30" t="s">
        <v>3994</v>
      </c>
      <c r="H184" s="143">
        <v>14</v>
      </c>
      <c r="I184" s="143">
        <v>15</v>
      </c>
      <c r="J184" s="143">
        <v>17</v>
      </c>
      <c r="K184" s="143">
        <v>15</v>
      </c>
      <c r="L184" s="143">
        <v>61</v>
      </c>
      <c r="M184" s="143">
        <v>65</v>
      </c>
      <c r="N184" s="40" t="s">
        <v>7314</v>
      </c>
      <c r="O184" s="40" t="s">
        <v>1593</v>
      </c>
      <c r="P184" s="13" t="str">
        <f t="shared" si="142"/>
        <v>2025EM1100181-MDSDF401</v>
      </c>
      <c r="Q184" s="40" t="str">
        <f t="shared" si="143"/>
        <v>0 missed</v>
      </c>
      <c r="R184" s="40" t="str">
        <f t="shared" si="144"/>
        <v>0 missed</v>
      </c>
      <c r="S184" s="40">
        <f t="shared" si="145"/>
        <v>3</v>
      </c>
      <c r="T184" s="40">
        <f t="shared" si="146"/>
        <v>1</v>
      </c>
      <c r="U184" s="41">
        <f t="shared" si="147"/>
        <v>1</v>
      </c>
      <c r="V184" s="41">
        <f t="shared" si="148"/>
        <v>1</v>
      </c>
      <c r="W184" s="40" t="str">
        <f t="shared" si="149"/>
        <v>0 missed</v>
      </c>
      <c r="X184" s="113">
        <f t="shared" si="150"/>
        <v>4</v>
      </c>
      <c r="Y184" s="13">
        <f t="shared" si="151"/>
        <v>1</v>
      </c>
      <c r="Z184" s="13" t="str">
        <f t="shared" si="152"/>
        <v>Q-3 A-1 || Q Total-3, A Total-1</v>
      </c>
      <c r="AA184" s="113" t="str" cm="1">
        <f t="array" ref="AA184">IFERROR(INDEX('Attendance-Slot-1'!$Q$2:$Q$1112,MATCH(1,('Attendance-Slot-1'!$A$2:$A$1112=$C184)*('Attendance-Slot-1'!$G$2:$G$1112=AA$2),0)),"No Data")</f>
        <v>No Data</v>
      </c>
      <c r="AB184" s="113" t="str" cm="1">
        <f t="array" ref="AB184">IFERROR(INDEX('Attendance-Slot-2'!$Q$2:$Q$2595,MATCH(1,('Attendance-Slot-2'!$A$2:$A$2595=$C184)*('Attendance-Slot-2'!$G$2:$G$2595=AA$2),0)),"No Data")</f>
        <v>P-S2_Onsite</v>
      </c>
      <c r="AC184" s="133">
        <f>VLOOKUP($P184,'Written Exam Marks'!$H:$Q,10,FALSE)</f>
        <v>13.5</v>
      </c>
      <c r="AD184" s="133">
        <f>VLOOKUP($P184,'Written Exam Marks'!$H:$Q,9,FALSE)</f>
        <v>35</v>
      </c>
      <c r="AE184" s="113" t="str">
        <f t="shared" si="153"/>
        <v>Present</v>
      </c>
      <c r="AF184" s="113" t="str">
        <f t="shared" si="154"/>
        <v>P-S2_Onsite</v>
      </c>
      <c r="AG184" s="146">
        <v>9.5</v>
      </c>
      <c r="AH184" s="146">
        <v>9.5</v>
      </c>
      <c r="AI184" s="146">
        <v>10</v>
      </c>
      <c r="AJ184" s="146">
        <v>10</v>
      </c>
      <c r="AK184" s="146">
        <v>9</v>
      </c>
      <c r="AL184" s="146" t="s">
        <v>5</v>
      </c>
      <c r="AM184" s="146">
        <v>48</v>
      </c>
      <c r="AN184" s="146">
        <v>60</v>
      </c>
      <c r="AO184" s="43" t="s">
        <v>7336</v>
      </c>
      <c r="AP184" s="43" t="s">
        <v>1598</v>
      </c>
      <c r="AQ184" s="50" t="str">
        <f t="shared" si="155"/>
        <v>2025EM1100181-MDSDF402</v>
      </c>
      <c r="AR184" s="43" t="str">
        <f t="shared" si="156"/>
        <v>1 missed</v>
      </c>
      <c r="AS184" s="47" t="s">
        <v>7342</v>
      </c>
      <c r="AT184" s="43">
        <f t="shared" si="157"/>
        <v>5</v>
      </c>
      <c r="AU184" s="48" t="s">
        <v>7342</v>
      </c>
      <c r="AV184" s="49">
        <f t="shared" si="158"/>
        <v>0.83333333333333337</v>
      </c>
      <c r="AW184" s="48" t="s">
        <v>7342</v>
      </c>
      <c r="AX184" s="43" t="str">
        <f t="shared" si="159"/>
        <v>1 missed</v>
      </c>
      <c r="AY184" s="42">
        <f t="shared" si="160"/>
        <v>5</v>
      </c>
      <c r="AZ184" s="50">
        <f t="shared" si="161"/>
        <v>0.83333333333333337</v>
      </c>
      <c r="BA184" s="50" t="str">
        <f t="shared" si="162"/>
        <v>Q-5 A-- || Q Total-6, A Total-0</v>
      </c>
      <c r="BB184" s="42" t="str" cm="1">
        <f t="array" ref="BB184">IFERROR(INDEX('Attendance-Slot-1'!$Q$2:$Q$1112,MATCH(1,('Attendance-Slot-1'!$A$2:$A$1112=$C184)*('Attendance-Slot-1'!$G$2:$G$1112=BB$2),0)),"No Data")</f>
        <v>No Data</v>
      </c>
      <c r="BC184" s="42" t="str" cm="1">
        <f t="array" ref="BC184">IFERROR(INDEX('Attendance-Slot-2'!$Q$2:$Q$2595,MATCH(1,('Attendance-Slot-2'!$A$2:$A$2595=$C184)*('Attendance-Slot-2'!$G$2:$G$2595=BB$2),0)),"No Data")</f>
        <v>P-S2_Onsite</v>
      </c>
      <c r="BD184" s="134">
        <f>VLOOKUP($AQ184,'Written Exam Marks'!$H:$Q,10,FALSE)</f>
        <v>18</v>
      </c>
      <c r="BE184" s="134">
        <f>VLOOKUP($AQ184,'Written Exam Marks'!$H:$Q,9,FALSE)</f>
        <v>40</v>
      </c>
      <c r="BF184" s="42" t="str">
        <f t="shared" si="163"/>
        <v>Present</v>
      </c>
      <c r="BG184" s="42" t="str">
        <f t="shared" si="164"/>
        <v>P-S2_Onsite</v>
      </c>
      <c r="BH184" s="147">
        <v>20</v>
      </c>
      <c r="BI184" s="147">
        <v>33</v>
      </c>
      <c r="BJ184" s="147">
        <v>53</v>
      </c>
      <c r="BK184" s="147">
        <v>60</v>
      </c>
      <c r="BL184" s="52" t="s">
        <v>3697</v>
      </c>
      <c r="BM184" s="52" t="s">
        <v>1606</v>
      </c>
      <c r="BN184" s="57" t="str">
        <f t="shared" si="165"/>
        <v>2025EM1100181-MDSDF403</v>
      </c>
      <c r="BO184" s="52" t="str">
        <f t="shared" si="166"/>
        <v>0 missed</v>
      </c>
      <c r="BP184" s="52" t="str">
        <f t="shared" si="167"/>
        <v>0 missed</v>
      </c>
      <c r="BQ184" s="52">
        <f t="shared" si="168"/>
        <v>1</v>
      </c>
      <c r="BR184" s="52">
        <f t="shared" si="169"/>
        <v>1</v>
      </c>
      <c r="BS184" s="56">
        <f t="shared" si="170"/>
        <v>1</v>
      </c>
      <c r="BT184" s="56">
        <f t="shared" si="171"/>
        <v>1</v>
      </c>
      <c r="BU184" s="52" t="str">
        <f t="shared" si="172"/>
        <v>0 missed</v>
      </c>
      <c r="BV184" s="51">
        <f t="shared" si="173"/>
        <v>2</v>
      </c>
      <c r="BW184" s="57">
        <f t="shared" si="174"/>
        <v>1</v>
      </c>
      <c r="BX184" s="57" t="str">
        <f t="shared" si="175"/>
        <v>Q-1 A-1 || Q Total-1, A Total-1</v>
      </c>
      <c r="BY184" s="51" t="str" cm="1">
        <f t="array" ref="BY184">IFERROR(INDEX('Attendance-Slot-1'!$Q$2:$Q$1112,MATCH(1,('Attendance-Slot-1'!$A$2:$A$1112=$C184)*('Attendance-Slot-1'!$G$2:$G$1112=BY$2),0)),"No Data")</f>
        <v>No Data</v>
      </c>
      <c r="BZ184" s="51" t="str" cm="1">
        <f t="array" ref="BZ184">IFERROR(INDEX('Attendance-Slot-2'!$Q$2:$Q$2595,MATCH(1,('Attendance-Slot-2'!$A$2:$A$2595=$C184)*('Attendance-Slot-2'!$G$2:$G$2595=BY$2),0)),"No Data")</f>
        <v>P-S2_Onsite</v>
      </c>
      <c r="CA184" s="135">
        <f>VLOOKUP($BN184,'Written Exam Marks'!$H:$Q,10,FALSE)</f>
        <v>19</v>
      </c>
      <c r="CB184" s="135">
        <f>VLOOKUP($BN184,'Written Exam Marks'!$H:$Q,9,FALSE)</f>
        <v>40</v>
      </c>
      <c r="CC184" s="51" t="str">
        <f t="shared" si="176"/>
        <v>Present</v>
      </c>
      <c r="CD184" s="51" t="str">
        <f t="shared" si="177"/>
        <v>P-S2_Onsite</v>
      </c>
      <c r="CE184" s="29">
        <v>20</v>
      </c>
      <c r="CF184" s="29">
        <v>20</v>
      </c>
      <c r="CG184" s="29">
        <v>18</v>
      </c>
      <c r="CH184" s="29">
        <v>58</v>
      </c>
      <c r="CI184" s="29">
        <v>60</v>
      </c>
      <c r="CJ184" s="61" t="s">
        <v>7343</v>
      </c>
      <c r="CK184" s="61" t="s">
        <v>1613</v>
      </c>
      <c r="CL184" s="10" t="str">
        <f t="shared" si="178"/>
        <v>2025EM1100181-MDSDF404</v>
      </c>
      <c r="CM184" s="61" t="str">
        <f t="shared" si="179"/>
        <v>0 missed</v>
      </c>
      <c r="CN184" s="61" t="str">
        <f t="shared" si="180"/>
        <v>0 missed</v>
      </c>
      <c r="CO184" s="111">
        <f t="shared" si="181"/>
        <v>2</v>
      </c>
      <c r="CP184" s="111">
        <f t="shared" si="182"/>
        <v>1</v>
      </c>
      <c r="CQ184" s="9">
        <f t="shared" si="183"/>
        <v>1</v>
      </c>
      <c r="CR184" s="9">
        <f t="shared" si="184"/>
        <v>1</v>
      </c>
      <c r="CS184" s="61" t="str">
        <f t="shared" si="185"/>
        <v>0 missed</v>
      </c>
      <c r="CT184" s="111">
        <f t="shared" si="186"/>
        <v>3</v>
      </c>
      <c r="CU184" s="10">
        <f t="shared" si="187"/>
        <v>1</v>
      </c>
      <c r="CV184" s="10" t="str">
        <f t="shared" si="188"/>
        <v>Q-2 A-1 || Q Total-2, A Total-1</v>
      </c>
      <c r="CW184" s="111" t="str" cm="1">
        <f t="array" ref="CW184">IFERROR(INDEX('Attendance-Slot-1'!$Q$2:$Q$1112,MATCH(1,('Attendance-Slot-1'!$A$2:$A$1112=$C184)*('Attendance-Slot-1'!$G$2:$G$1112=CW$2),0)),"No Data")</f>
        <v>No Data</v>
      </c>
      <c r="CX184" s="111" t="str" cm="1">
        <f t="array" ref="CX184">IFERROR(INDEX('Attendance-Slot-2'!$Q$2:$Q$2595,MATCH(1,('Attendance-Slot-2'!$A$2:$A$2595=$C184)*('Attendance-Slot-2'!$G$2:$G$2595=CW$2),0)),"No Data")</f>
        <v>P-S2_Onsite</v>
      </c>
      <c r="CY184" s="136">
        <f>VLOOKUP($CL184,'Written Exam Marks'!$H:$Q,10,FALSE)</f>
        <v>16</v>
      </c>
      <c r="CZ184" s="136">
        <f>VLOOKUP($CL184,'Written Exam Marks'!$H:$Q,9,FALSE)</f>
        <v>40</v>
      </c>
      <c r="DA184" s="111" t="str">
        <f t="shared" si="189"/>
        <v>Present</v>
      </c>
      <c r="DB184" s="111" t="str">
        <f t="shared" si="190"/>
        <v>P-S2_Onsite</v>
      </c>
      <c r="DC184" s="148">
        <v>5.5</v>
      </c>
      <c r="DD184" s="148">
        <v>6.5</v>
      </c>
      <c r="DE184" s="148">
        <v>8</v>
      </c>
      <c r="DF184" s="148">
        <v>15</v>
      </c>
      <c r="DG184" s="148">
        <v>19</v>
      </c>
      <c r="DH184" s="148">
        <v>54</v>
      </c>
      <c r="DI184" s="148">
        <v>65</v>
      </c>
      <c r="DJ184" s="66" t="s">
        <v>7351</v>
      </c>
      <c r="DK184" s="66" t="s">
        <v>1631</v>
      </c>
      <c r="DL184" s="68" t="str">
        <f t="shared" si="191"/>
        <v>2025EM1100181-MDSDF406</v>
      </c>
      <c r="DM184" s="66" t="str">
        <f t="shared" si="192"/>
        <v>0 missed</v>
      </c>
      <c r="DN184" s="66" t="str">
        <f t="shared" si="193"/>
        <v>0 missed</v>
      </c>
      <c r="DO184" s="62">
        <f t="shared" si="194"/>
        <v>3</v>
      </c>
      <c r="DP184" s="62">
        <f t="shared" si="195"/>
        <v>2</v>
      </c>
      <c r="DQ184" s="67">
        <f t="shared" si="196"/>
        <v>1</v>
      </c>
      <c r="DR184" s="67">
        <f t="shared" si="197"/>
        <v>1</v>
      </c>
      <c r="DS184" s="66" t="str">
        <f t="shared" si="198"/>
        <v>0 missed</v>
      </c>
      <c r="DT184" s="62">
        <f t="shared" si="199"/>
        <v>5</v>
      </c>
      <c r="DU184" s="68">
        <f t="shared" si="200"/>
        <v>1</v>
      </c>
      <c r="DV184" s="68" t="str">
        <f t="shared" si="201"/>
        <v>Q-3 A-2 || Q Total-3, A Total-2</v>
      </c>
      <c r="DW184" s="62" t="str" cm="1">
        <f t="array" ref="DW184">IFERROR(INDEX('Attendance-Slot-1'!$Q$2:$Q$1112,MATCH(1,('Attendance-Slot-1'!$A$2:$A$1112=$C184)*('Attendance-Slot-1'!$G$2:$G$1112=DW$2),0)),"No Data")</f>
        <v>No Data</v>
      </c>
      <c r="DX184" s="62" t="str" cm="1">
        <f t="array" ref="DX184">IFERROR(INDEX('Attendance-Slot-2'!$Q$2:$Q$2595,MATCH(1,('Attendance-Slot-2'!$A$2:$A$2595=$C184)*('Attendance-Slot-2'!$G$2:$G$2595=DW$2),0)),"No Data")</f>
        <v>P-S2_Onsite</v>
      </c>
      <c r="DY184" s="137">
        <f>VLOOKUP($DL184,'Written Exam Marks'!$H:$Q,10,FALSE)</f>
        <v>20</v>
      </c>
      <c r="DZ184" s="137">
        <f>VLOOKUP($DL184,'Written Exam Marks'!$H:$Q,9,FALSE)</f>
        <v>35</v>
      </c>
      <c r="EA184" s="62" t="str">
        <f t="shared" si="202"/>
        <v>Present</v>
      </c>
      <c r="EB184" s="62" t="str">
        <f t="shared" si="203"/>
        <v>P-S2_Onsite</v>
      </c>
      <c r="EC184" s="114" t="str">
        <f t="shared" si="140"/>
        <v>P-0, 
A-0, 
No Data-5</v>
      </c>
      <c r="ED184" s="114" t="str">
        <f t="shared" si="141"/>
        <v>P-5, 
A-0, 
No Data-0</v>
      </c>
      <c r="EE184" s="114" t="str">
        <f t="shared" si="204"/>
        <v>P-S2_Onsite</v>
      </c>
      <c r="EF184" s="114" t="str">
        <f t="shared" si="205"/>
        <v>P-S2_Onsite</v>
      </c>
      <c r="EG184" s="114" t="str">
        <f t="shared" si="206"/>
        <v>P-S2_Onsite</v>
      </c>
      <c r="EH184" s="114" t="str">
        <f t="shared" si="207"/>
        <v>P-S2_Onsite</v>
      </c>
      <c r="EI184" s="114" t="str">
        <f t="shared" si="208"/>
        <v>P-S2_Onsite</v>
      </c>
      <c r="EJ184" s="114" t="str">
        <f t="shared" si="209"/>
        <v>P-5, A-0, No Data-0</v>
      </c>
      <c r="EK184" s="114" t="s">
        <v>10453</v>
      </c>
      <c r="EL184" s="114">
        <v>24</v>
      </c>
      <c r="EM184" s="114">
        <v>9</v>
      </c>
      <c r="EN184" s="114">
        <v>55</v>
      </c>
      <c r="EO184" s="114">
        <v>88</v>
      </c>
      <c r="EP184" s="114" t="s">
        <v>7217</v>
      </c>
      <c r="EQ184" s="114" t="s">
        <v>1054</v>
      </c>
      <c r="ER184" s="114" t="s">
        <v>3991</v>
      </c>
      <c r="ES184" s="114"/>
      <c r="ET184" s="30" t="s">
        <v>3991</v>
      </c>
    </row>
    <row r="185" spans="1:150" x14ac:dyDescent="0.25">
      <c r="A185" s="114">
        <v>182</v>
      </c>
      <c r="B185" s="114" t="s">
        <v>7224</v>
      </c>
      <c r="C185" s="80" t="s">
        <v>3995</v>
      </c>
      <c r="D185" s="30" t="s">
        <v>3996</v>
      </c>
      <c r="E185" s="30" t="s">
        <v>3997</v>
      </c>
      <c r="F185" s="33" t="s">
        <v>7201</v>
      </c>
      <c r="G185" s="30" t="s">
        <v>3998</v>
      </c>
      <c r="H185" s="143">
        <v>15</v>
      </c>
      <c r="I185" s="143">
        <v>13.5</v>
      </c>
      <c r="J185" s="143">
        <v>20</v>
      </c>
      <c r="K185" s="143">
        <v>15</v>
      </c>
      <c r="L185" s="143">
        <v>63.5</v>
      </c>
      <c r="M185" s="143">
        <v>65</v>
      </c>
      <c r="N185" s="40" t="s">
        <v>7314</v>
      </c>
      <c r="O185" s="40" t="s">
        <v>1593</v>
      </c>
      <c r="P185" s="13" t="str">
        <f t="shared" si="142"/>
        <v>2025EM1100182-MDSDF401</v>
      </c>
      <c r="Q185" s="40" t="str">
        <f t="shared" si="143"/>
        <v>0 missed</v>
      </c>
      <c r="R185" s="40" t="str">
        <f t="shared" si="144"/>
        <v>0 missed</v>
      </c>
      <c r="S185" s="40">
        <f t="shared" si="145"/>
        <v>3</v>
      </c>
      <c r="T185" s="40">
        <f t="shared" si="146"/>
        <v>1</v>
      </c>
      <c r="U185" s="41">
        <f t="shared" si="147"/>
        <v>1</v>
      </c>
      <c r="V185" s="41">
        <f t="shared" si="148"/>
        <v>1</v>
      </c>
      <c r="W185" s="40" t="str">
        <f t="shared" si="149"/>
        <v>0 missed</v>
      </c>
      <c r="X185" s="113">
        <f t="shared" si="150"/>
        <v>4</v>
      </c>
      <c r="Y185" s="13">
        <f t="shared" si="151"/>
        <v>1</v>
      </c>
      <c r="Z185" s="13" t="str">
        <f t="shared" si="152"/>
        <v>Q-3 A-1 || Q Total-3, A Total-1</v>
      </c>
      <c r="AA185" s="113" t="str" cm="1">
        <f t="array" ref="AA185">IFERROR(INDEX('Attendance-Slot-1'!$Q$2:$Q$1112,MATCH(1,('Attendance-Slot-1'!$A$2:$A$1112=$C185)*('Attendance-Slot-1'!$G$2:$G$1112=AA$2),0)),"No Data")</f>
        <v>No Data</v>
      </c>
      <c r="AB185" s="113" t="str" cm="1">
        <f t="array" ref="AB185">IFERROR(INDEX('Attendance-Slot-2'!$Q$2:$Q$2595,MATCH(1,('Attendance-Slot-2'!$A$2:$A$2595=$C185)*('Attendance-Slot-2'!$G$2:$G$2595=AA$2),0)),"No Data")</f>
        <v>P-S2_Onsite</v>
      </c>
      <c r="AC185" s="133">
        <f>VLOOKUP($P185,'Written Exam Marks'!$H:$Q,10,FALSE)</f>
        <v>21</v>
      </c>
      <c r="AD185" s="133">
        <f>VLOOKUP($P185,'Written Exam Marks'!$H:$Q,9,FALSE)</f>
        <v>35</v>
      </c>
      <c r="AE185" s="113" t="str">
        <f t="shared" si="153"/>
        <v>Present</v>
      </c>
      <c r="AF185" s="113" t="str">
        <f t="shared" si="154"/>
        <v>P-S2_Onsite</v>
      </c>
      <c r="AG185" s="146">
        <v>9</v>
      </c>
      <c r="AH185" s="146">
        <v>8</v>
      </c>
      <c r="AI185" s="146">
        <v>10</v>
      </c>
      <c r="AJ185" s="146">
        <v>8</v>
      </c>
      <c r="AK185" s="146">
        <v>9</v>
      </c>
      <c r="AL185" s="146">
        <v>9</v>
      </c>
      <c r="AM185" s="146">
        <v>53</v>
      </c>
      <c r="AN185" s="146">
        <v>60</v>
      </c>
      <c r="AO185" s="43" t="s">
        <v>7336</v>
      </c>
      <c r="AP185" s="43" t="s">
        <v>1598</v>
      </c>
      <c r="AQ185" s="50" t="str">
        <f t="shared" si="155"/>
        <v>2025EM1100182-MDSDF402</v>
      </c>
      <c r="AR185" s="43" t="str">
        <f t="shared" si="156"/>
        <v>0 missed</v>
      </c>
      <c r="AS185" s="47" t="s">
        <v>7342</v>
      </c>
      <c r="AT185" s="43">
        <f t="shared" si="157"/>
        <v>6</v>
      </c>
      <c r="AU185" s="48" t="s">
        <v>7342</v>
      </c>
      <c r="AV185" s="49">
        <f t="shared" si="158"/>
        <v>1</v>
      </c>
      <c r="AW185" s="48" t="s">
        <v>7342</v>
      </c>
      <c r="AX185" s="43" t="str">
        <f t="shared" si="159"/>
        <v>0 missed</v>
      </c>
      <c r="AY185" s="42">
        <f t="shared" si="160"/>
        <v>6</v>
      </c>
      <c r="AZ185" s="50">
        <f t="shared" si="161"/>
        <v>1</v>
      </c>
      <c r="BA185" s="50" t="str">
        <f t="shared" si="162"/>
        <v>Q-6 A-- || Q Total-6, A Total-0</v>
      </c>
      <c r="BB185" s="42" t="str" cm="1">
        <f t="array" ref="BB185">IFERROR(INDEX('Attendance-Slot-1'!$Q$2:$Q$1112,MATCH(1,('Attendance-Slot-1'!$A$2:$A$1112=$C185)*('Attendance-Slot-1'!$G$2:$G$1112=BB$2),0)),"No Data")</f>
        <v>No Data</v>
      </c>
      <c r="BC185" s="42" t="str" cm="1">
        <f t="array" ref="BC185">IFERROR(INDEX('Attendance-Slot-2'!$Q$2:$Q$2595,MATCH(1,('Attendance-Slot-2'!$A$2:$A$2595=$C185)*('Attendance-Slot-2'!$G$2:$G$2595=BB$2),0)),"No Data")</f>
        <v>P-S2_Onsite</v>
      </c>
      <c r="BD185" s="134">
        <f>VLOOKUP($AQ185,'Written Exam Marks'!$H:$Q,10,FALSE)</f>
        <v>32</v>
      </c>
      <c r="BE185" s="134">
        <f>VLOOKUP($AQ185,'Written Exam Marks'!$H:$Q,9,FALSE)</f>
        <v>40</v>
      </c>
      <c r="BF185" s="42" t="str">
        <f t="shared" si="163"/>
        <v>Present</v>
      </c>
      <c r="BG185" s="42" t="str">
        <f t="shared" si="164"/>
        <v>P-S2_Onsite</v>
      </c>
      <c r="BH185" s="147">
        <v>19</v>
      </c>
      <c r="BI185" s="147">
        <v>28</v>
      </c>
      <c r="BJ185" s="147">
        <v>47</v>
      </c>
      <c r="BK185" s="147">
        <v>60</v>
      </c>
      <c r="BL185" s="52" t="s">
        <v>3697</v>
      </c>
      <c r="BM185" s="52" t="s">
        <v>1606</v>
      </c>
      <c r="BN185" s="57" t="str">
        <f t="shared" si="165"/>
        <v>2025EM1100182-MDSDF403</v>
      </c>
      <c r="BO185" s="52" t="str">
        <f t="shared" si="166"/>
        <v>0 missed</v>
      </c>
      <c r="BP185" s="52" t="str">
        <f t="shared" si="167"/>
        <v>0 missed</v>
      </c>
      <c r="BQ185" s="52">
        <f t="shared" si="168"/>
        <v>1</v>
      </c>
      <c r="BR185" s="52">
        <f t="shared" si="169"/>
        <v>1</v>
      </c>
      <c r="BS185" s="56">
        <f t="shared" si="170"/>
        <v>1</v>
      </c>
      <c r="BT185" s="56">
        <f t="shared" si="171"/>
        <v>1</v>
      </c>
      <c r="BU185" s="52" t="str">
        <f t="shared" si="172"/>
        <v>0 missed</v>
      </c>
      <c r="BV185" s="51">
        <f t="shared" si="173"/>
        <v>2</v>
      </c>
      <c r="BW185" s="57">
        <f t="shared" si="174"/>
        <v>1</v>
      </c>
      <c r="BX185" s="57" t="str">
        <f t="shared" si="175"/>
        <v>Q-1 A-1 || Q Total-1, A Total-1</v>
      </c>
      <c r="BY185" s="51" t="str" cm="1">
        <f t="array" ref="BY185">IFERROR(INDEX('Attendance-Slot-1'!$Q$2:$Q$1112,MATCH(1,('Attendance-Slot-1'!$A$2:$A$1112=$C185)*('Attendance-Slot-1'!$G$2:$G$1112=BY$2),0)),"No Data")</f>
        <v>No Data</v>
      </c>
      <c r="BZ185" s="51" t="str" cm="1">
        <f t="array" ref="BZ185">IFERROR(INDEX('Attendance-Slot-2'!$Q$2:$Q$2595,MATCH(1,('Attendance-Slot-2'!$A$2:$A$2595=$C185)*('Attendance-Slot-2'!$G$2:$G$2595=BY$2),0)),"No Data")</f>
        <v>P-S2_Onsite</v>
      </c>
      <c r="CA185" s="135">
        <f>VLOOKUP($BN185,'Written Exam Marks'!$H:$Q,10,FALSE)</f>
        <v>33</v>
      </c>
      <c r="CB185" s="135">
        <f>VLOOKUP($BN185,'Written Exam Marks'!$H:$Q,9,FALSE)</f>
        <v>40</v>
      </c>
      <c r="CC185" s="51" t="str">
        <f t="shared" si="176"/>
        <v>Present</v>
      </c>
      <c r="CD185" s="51" t="str">
        <f t="shared" si="177"/>
        <v>P-S2_Onsite</v>
      </c>
      <c r="CE185" s="29">
        <v>19</v>
      </c>
      <c r="CF185" s="29">
        <v>20</v>
      </c>
      <c r="CG185" s="29">
        <v>16</v>
      </c>
      <c r="CH185" s="29">
        <v>55</v>
      </c>
      <c r="CI185" s="29">
        <v>60</v>
      </c>
      <c r="CJ185" s="61" t="s">
        <v>7343</v>
      </c>
      <c r="CK185" s="61" t="s">
        <v>1613</v>
      </c>
      <c r="CL185" s="10" t="str">
        <f t="shared" si="178"/>
        <v>2025EM1100182-MDSDF404</v>
      </c>
      <c r="CM185" s="61" t="str">
        <f t="shared" si="179"/>
        <v>0 missed</v>
      </c>
      <c r="CN185" s="61" t="str">
        <f t="shared" si="180"/>
        <v>0 missed</v>
      </c>
      <c r="CO185" s="111">
        <f t="shared" si="181"/>
        <v>2</v>
      </c>
      <c r="CP185" s="111">
        <f t="shared" si="182"/>
        <v>1</v>
      </c>
      <c r="CQ185" s="9">
        <f t="shared" si="183"/>
        <v>1</v>
      </c>
      <c r="CR185" s="9">
        <f t="shared" si="184"/>
        <v>1</v>
      </c>
      <c r="CS185" s="61" t="str">
        <f t="shared" si="185"/>
        <v>0 missed</v>
      </c>
      <c r="CT185" s="111">
        <f t="shared" si="186"/>
        <v>3</v>
      </c>
      <c r="CU185" s="10">
        <f t="shared" si="187"/>
        <v>1</v>
      </c>
      <c r="CV185" s="10" t="str">
        <f t="shared" si="188"/>
        <v>Q-2 A-1 || Q Total-2, A Total-1</v>
      </c>
      <c r="CW185" s="111" t="str" cm="1">
        <f t="array" ref="CW185">IFERROR(INDEX('Attendance-Slot-1'!$Q$2:$Q$1112,MATCH(1,('Attendance-Slot-1'!$A$2:$A$1112=$C185)*('Attendance-Slot-1'!$G$2:$G$1112=CW$2),0)),"No Data")</f>
        <v>No Data</v>
      </c>
      <c r="CX185" s="111" t="str" cm="1">
        <f t="array" ref="CX185">IFERROR(INDEX('Attendance-Slot-2'!$Q$2:$Q$2595,MATCH(1,('Attendance-Slot-2'!$A$2:$A$2595=$C185)*('Attendance-Slot-2'!$G$2:$G$2595=CW$2),0)),"No Data")</f>
        <v>P-S2_Onsite</v>
      </c>
      <c r="CY185" s="136">
        <f>VLOOKUP($CL185,'Written Exam Marks'!$H:$Q,10,FALSE)</f>
        <v>22</v>
      </c>
      <c r="CZ185" s="136">
        <f>VLOOKUP($CL185,'Written Exam Marks'!$H:$Q,9,FALSE)</f>
        <v>40</v>
      </c>
      <c r="DA185" s="111" t="str">
        <f t="shared" si="189"/>
        <v>Present</v>
      </c>
      <c r="DB185" s="111" t="str">
        <f t="shared" si="190"/>
        <v>P-S2_Onsite</v>
      </c>
      <c r="DC185" s="148">
        <v>5.5</v>
      </c>
      <c r="DD185" s="148">
        <v>6.5</v>
      </c>
      <c r="DE185" s="148">
        <v>9</v>
      </c>
      <c r="DF185" s="148">
        <v>14</v>
      </c>
      <c r="DG185" s="148" t="s">
        <v>5</v>
      </c>
      <c r="DH185" s="148">
        <v>35</v>
      </c>
      <c r="DI185" s="148">
        <v>65</v>
      </c>
      <c r="DJ185" s="66" t="s">
        <v>7351</v>
      </c>
      <c r="DK185" s="66" t="s">
        <v>1631</v>
      </c>
      <c r="DL185" s="68" t="str">
        <f t="shared" si="191"/>
        <v>2025EM1100182-MDSDF406</v>
      </c>
      <c r="DM185" s="66" t="str">
        <f t="shared" si="192"/>
        <v>0 missed</v>
      </c>
      <c r="DN185" s="66" t="str">
        <f t="shared" si="193"/>
        <v>1 missed</v>
      </c>
      <c r="DO185" s="62">
        <f t="shared" si="194"/>
        <v>3</v>
      </c>
      <c r="DP185" s="62">
        <f t="shared" si="195"/>
        <v>1</v>
      </c>
      <c r="DQ185" s="67">
        <f t="shared" si="196"/>
        <v>1</v>
      </c>
      <c r="DR185" s="67">
        <f t="shared" si="197"/>
        <v>0.5</v>
      </c>
      <c r="DS185" s="66" t="str">
        <f t="shared" si="198"/>
        <v>1 missed</v>
      </c>
      <c r="DT185" s="62">
        <f t="shared" si="199"/>
        <v>4</v>
      </c>
      <c r="DU185" s="68">
        <f t="shared" si="200"/>
        <v>0.8</v>
      </c>
      <c r="DV185" s="68" t="str">
        <f t="shared" si="201"/>
        <v>Q-3 A-1 || Q Total-3, A Total-2</v>
      </c>
      <c r="DW185" s="62" t="str" cm="1">
        <f t="array" ref="DW185">IFERROR(INDEX('Attendance-Slot-1'!$Q$2:$Q$1112,MATCH(1,('Attendance-Slot-1'!$A$2:$A$1112=$C185)*('Attendance-Slot-1'!$G$2:$G$1112=DW$2),0)),"No Data")</f>
        <v>No Data</v>
      </c>
      <c r="DX185" s="62" t="str" cm="1">
        <f t="array" ref="DX185">IFERROR(INDEX('Attendance-Slot-2'!$Q$2:$Q$2595,MATCH(1,('Attendance-Slot-2'!$A$2:$A$2595=$C185)*('Attendance-Slot-2'!$G$2:$G$2595=DW$2),0)),"No Data")</f>
        <v>P-S2_Onsite</v>
      </c>
      <c r="DY185" s="137">
        <f>VLOOKUP($DL185,'Written Exam Marks'!$H:$Q,10,FALSE)</f>
        <v>20.5</v>
      </c>
      <c r="DZ185" s="137">
        <f>VLOOKUP($DL185,'Written Exam Marks'!$H:$Q,9,FALSE)</f>
        <v>35</v>
      </c>
      <c r="EA185" s="62" t="str">
        <f t="shared" si="202"/>
        <v>Present</v>
      </c>
      <c r="EB185" s="62" t="str">
        <f t="shared" si="203"/>
        <v>P-S2_Onsite</v>
      </c>
      <c r="EC185" s="114" t="str">
        <f t="shared" si="140"/>
        <v>P-0, 
A-0, 
No Data-5</v>
      </c>
      <c r="ED185" s="114" t="str">
        <f t="shared" si="141"/>
        <v>P-5, 
A-0, 
No Data-0</v>
      </c>
      <c r="EE185" s="114" t="str">
        <f t="shared" si="204"/>
        <v>P-S2_Onsite</v>
      </c>
      <c r="EF185" s="114" t="str">
        <f t="shared" si="205"/>
        <v>P-S2_Onsite</v>
      </c>
      <c r="EG185" s="114" t="str">
        <f t="shared" si="206"/>
        <v>P-S2_Onsite</v>
      </c>
      <c r="EH185" s="114" t="str">
        <f t="shared" si="207"/>
        <v>P-S2_Onsite</v>
      </c>
      <c r="EI185" s="114" t="str">
        <f t="shared" si="208"/>
        <v>P-S2_Onsite</v>
      </c>
      <c r="EJ185" s="114" t="str">
        <f t="shared" si="209"/>
        <v>P-5, A-0, No Data-0</v>
      </c>
      <c r="EK185" s="114" t="s">
        <v>10453</v>
      </c>
      <c r="EL185" s="114">
        <v>27.5</v>
      </c>
      <c r="EM185" s="114">
        <v>9</v>
      </c>
      <c r="EN185" s="114">
        <v>58</v>
      </c>
      <c r="EO185" s="114">
        <v>94.5</v>
      </c>
      <c r="EP185" s="114" t="s">
        <v>7217</v>
      </c>
      <c r="EQ185" s="114" t="s">
        <v>1054</v>
      </c>
      <c r="ER185" s="114" t="s">
        <v>3995</v>
      </c>
      <c r="ES185" s="114"/>
      <c r="ET185" s="30" t="s">
        <v>3995</v>
      </c>
    </row>
    <row r="186" spans="1:150" x14ac:dyDescent="0.25">
      <c r="A186" s="114">
        <v>183</v>
      </c>
      <c r="B186" s="114" t="s">
        <v>7224</v>
      </c>
      <c r="C186" s="80" t="s">
        <v>2289</v>
      </c>
      <c r="D186" s="30" t="s">
        <v>2290</v>
      </c>
      <c r="E186" s="30" t="s">
        <v>2291</v>
      </c>
      <c r="F186" s="33" t="s">
        <v>7201</v>
      </c>
      <c r="G186" s="30" t="s">
        <v>2292</v>
      </c>
      <c r="H186" s="143">
        <v>14</v>
      </c>
      <c r="I186" s="143">
        <v>15</v>
      </c>
      <c r="J186" s="143">
        <v>20</v>
      </c>
      <c r="K186" s="143">
        <v>15</v>
      </c>
      <c r="L186" s="143">
        <v>64</v>
      </c>
      <c r="M186" s="143">
        <v>65</v>
      </c>
      <c r="N186" s="40" t="s">
        <v>7314</v>
      </c>
      <c r="O186" s="40" t="s">
        <v>1593</v>
      </c>
      <c r="P186" s="13" t="str">
        <f t="shared" si="142"/>
        <v>2025EM1100183-MDSDF401</v>
      </c>
      <c r="Q186" s="40" t="str">
        <f t="shared" si="143"/>
        <v>0 missed</v>
      </c>
      <c r="R186" s="40" t="str">
        <f t="shared" si="144"/>
        <v>0 missed</v>
      </c>
      <c r="S186" s="40">
        <f t="shared" si="145"/>
        <v>3</v>
      </c>
      <c r="T186" s="40">
        <f t="shared" si="146"/>
        <v>1</v>
      </c>
      <c r="U186" s="41">
        <f t="shared" si="147"/>
        <v>1</v>
      </c>
      <c r="V186" s="41">
        <f t="shared" si="148"/>
        <v>1</v>
      </c>
      <c r="W186" s="40" t="str">
        <f t="shared" si="149"/>
        <v>0 missed</v>
      </c>
      <c r="X186" s="113">
        <f t="shared" si="150"/>
        <v>4</v>
      </c>
      <c r="Y186" s="13">
        <f t="shared" si="151"/>
        <v>1</v>
      </c>
      <c r="Z186" s="13" t="str">
        <f t="shared" si="152"/>
        <v>Q-3 A-1 || Q Total-3, A Total-1</v>
      </c>
      <c r="AA186" s="113" t="str" cm="1">
        <f t="array" ref="AA186">IFERROR(INDEX('Attendance-Slot-1'!$Q$2:$Q$1112,MATCH(1,('Attendance-Slot-1'!$A$2:$A$1112=$C186)*('Attendance-Slot-1'!$G$2:$G$1112=AA$2),0)),"No Data")</f>
        <v>P-S1_Onsite</v>
      </c>
      <c r="AB186" s="113" t="str" cm="1">
        <f t="array" ref="AB186">IFERROR(INDEX('Attendance-Slot-2'!$Q$2:$Q$2595,MATCH(1,('Attendance-Slot-2'!$A$2:$A$2595=$C186)*('Attendance-Slot-2'!$G$2:$G$2595=AA$2),0)),"No Data")</f>
        <v>No Data</v>
      </c>
      <c r="AC186" s="133">
        <f>VLOOKUP($P186,'Written Exam Marks'!$H:$Q,10,FALSE)</f>
        <v>11.5</v>
      </c>
      <c r="AD186" s="133">
        <f>VLOOKUP($P186,'Written Exam Marks'!$H:$Q,9,FALSE)</f>
        <v>35</v>
      </c>
      <c r="AE186" s="113" t="str">
        <f t="shared" si="153"/>
        <v>Present</v>
      </c>
      <c r="AF186" s="113" t="str">
        <f t="shared" si="154"/>
        <v>P-S1_Onsite</v>
      </c>
      <c r="AG186" s="146">
        <v>9.5</v>
      </c>
      <c r="AH186" s="146">
        <v>9</v>
      </c>
      <c r="AI186" s="146">
        <v>10</v>
      </c>
      <c r="AJ186" s="146">
        <v>10</v>
      </c>
      <c r="AK186" s="146">
        <v>10</v>
      </c>
      <c r="AL186" s="146">
        <v>10</v>
      </c>
      <c r="AM186" s="146">
        <v>58.5</v>
      </c>
      <c r="AN186" s="146">
        <v>60</v>
      </c>
      <c r="AO186" s="43" t="s">
        <v>7336</v>
      </c>
      <c r="AP186" s="43" t="s">
        <v>1598</v>
      </c>
      <c r="AQ186" s="50" t="str">
        <f t="shared" si="155"/>
        <v>2025EM1100183-MDSDF402</v>
      </c>
      <c r="AR186" s="43" t="str">
        <f t="shared" si="156"/>
        <v>0 missed</v>
      </c>
      <c r="AS186" s="47" t="s">
        <v>7342</v>
      </c>
      <c r="AT186" s="43">
        <f t="shared" si="157"/>
        <v>6</v>
      </c>
      <c r="AU186" s="48" t="s">
        <v>7342</v>
      </c>
      <c r="AV186" s="49">
        <f t="shared" si="158"/>
        <v>1</v>
      </c>
      <c r="AW186" s="48" t="s">
        <v>7342</v>
      </c>
      <c r="AX186" s="43" t="str">
        <f t="shared" si="159"/>
        <v>0 missed</v>
      </c>
      <c r="AY186" s="42">
        <f t="shared" si="160"/>
        <v>6</v>
      </c>
      <c r="AZ186" s="50">
        <f t="shared" si="161"/>
        <v>1</v>
      </c>
      <c r="BA186" s="50" t="str">
        <f t="shared" si="162"/>
        <v>Q-6 A-- || Q Total-6, A Total-0</v>
      </c>
      <c r="BB186" s="42" t="str" cm="1">
        <f t="array" ref="BB186">IFERROR(INDEX('Attendance-Slot-1'!$Q$2:$Q$1112,MATCH(1,('Attendance-Slot-1'!$A$2:$A$1112=$C186)*('Attendance-Slot-1'!$G$2:$G$1112=BB$2),0)),"No Data")</f>
        <v>P-S1_Onsite</v>
      </c>
      <c r="BC186" s="42" t="str" cm="1">
        <f t="array" ref="BC186">IFERROR(INDEX('Attendance-Slot-2'!$Q$2:$Q$2595,MATCH(1,('Attendance-Slot-2'!$A$2:$A$2595=$C186)*('Attendance-Slot-2'!$G$2:$G$2595=BB$2),0)),"No Data")</f>
        <v>No Data</v>
      </c>
      <c r="BD186" s="134">
        <f>VLOOKUP($AQ186,'Written Exam Marks'!$H:$Q,10,FALSE)</f>
        <v>22</v>
      </c>
      <c r="BE186" s="134">
        <f>VLOOKUP($AQ186,'Written Exam Marks'!$H:$Q,9,FALSE)</f>
        <v>40</v>
      </c>
      <c r="BF186" s="42" t="str">
        <f t="shared" si="163"/>
        <v>Present</v>
      </c>
      <c r="BG186" s="42" t="str">
        <f t="shared" si="164"/>
        <v>P-S1_Onsite</v>
      </c>
      <c r="BH186" s="147">
        <v>19</v>
      </c>
      <c r="BI186" s="147">
        <v>17</v>
      </c>
      <c r="BJ186" s="147">
        <v>36</v>
      </c>
      <c r="BK186" s="147">
        <v>60</v>
      </c>
      <c r="BL186" s="52" t="s">
        <v>3697</v>
      </c>
      <c r="BM186" s="52" t="s">
        <v>1606</v>
      </c>
      <c r="BN186" s="57" t="str">
        <f t="shared" si="165"/>
        <v>2025EM1100183-MDSDF403</v>
      </c>
      <c r="BO186" s="52" t="str">
        <f t="shared" si="166"/>
        <v>0 missed</v>
      </c>
      <c r="BP186" s="52" t="str">
        <f t="shared" si="167"/>
        <v>0 missed</v>
      </c>
      <c r="BQ186" s="52">
        <f t="shared" si="168"/>
        <v>1</v>
      </c>
      <c r="BR186" s="52">
        <f t="shared" si="169"/>
        <v>1</v>
      </c>
      <c r="BS186" s="56">
        <f t="shared" si="170"/>
        <v>1</v>
      </c>
      <c r="BT186" s="56">
        <f t="shared" si="171"/>
        <v>1</v>
      </c>
      <c r="BU186" s="52" t="str">
        <f t="shared" si="172"/>
        <v>0 missed</v>
      </c>
      <c r="BV186" s="51">
        <f t="shared" si="173"/>
        <v>2</v>
      </c>
      <c r="BW186" s="57">
        <f t="shared" si="174"/>
        <v>1</v>
      </c>
      <c r="BX186" s="57" t="str">
        <f t="shared" si="175"/>
        <v>Q-1 A-1 || Q Total-1, A Total-1</v>
      </c>
      <c r="BY186" s="51" t="str" cm="1">
        <f t="array" ref="BY186">IFERROR(INDEX('Attendance-Slot-1'!$Q$2:$Q$1112,MATCH(1,('Attendance-Slot-1'!$A$2:$A$1112=$C186)*('Attendance-Slot-1'!$G$2:$G$1112=BY$2),0)),"No Data")</f>
        <v>P-S1_Onsite</v>
      </c>
      <c r="BZ186" s="51" t="str" cm="1">
        <f t="array" ref="BZ186">IFERROR(INDEX('Attendance-Slot-2'!$Q$2:$Q$2595,MATCH(1,('Attendance-Slot-2'!$A$2:$A$2595=$C186)*('Attendance-Slot-2'!$G$2:$G$2595=BY$2),0)),"No Data")</f>
        <v>No Data</v>
      </c>
      <c r="CA186" s="135">
        <f>VLOOKUP($BN186,'Written Exam Marks'!$H:$Q,10,FALSE)</f>
        <v>18.5</v>
      </c>
      <c r="CB186" s="135">
        <f>VLOOKUP($BN186,'Written Exam Marks'!$H:$Q,9,FALSE)</f>
        <v>40</v>
      </c>
      <c r="CC186" s="51" t="str">
        <f t="shared" si="176"/>
        <v>Present</v>
      </c>
      <c r="CD186" s="51" t="str">
        <f t="shared" si="177"/>
        <v>P-S1_Onsite</v>
      </c>
      <c r="CE186" s="29">
        <v>20</v>
      </c>
      <c r="CF186" s="29">
        <v>20</v>
      </c>
      <c r="CG186" s="29">
        <v>18</v>
      </c>
      <c r="CH186" s="29">
        <v>58</v>
      </c>
      <c r="CI186" s="29">
        <v>60</v>
      </c>
      <c r="CJ186" s="61" t="s">
        <v>7343</v>
      </c>
      <c r="CK186" s="61" t="s">
        <v>1613</v>
      </c>
      <c r="CL186" s="10" t="str">
        <f t="shared" si="178"/>
        <v>2025EM1100183-MDSDF404</v>
      </c>
      <c r="CM186" s="61" t="str">
        <f t="shared" si="179"/>
        <v>0 missed</v>
      </c>
      <c r="CN186" s="61" t="str">
        <f t="shared" si="180"/>
        <v>0 missed</v>
      </c>
      <c r="CO186" s="111">
        <f t="shared" si="181"/>
        <v>2</v>
      </c>
      <c r="CP186" s="111">
        <f t="shared" si="182"/>
        <v>1</v>
      </c>
      <c r="CQ186" s="9">
        <f t="shared" si="183"/>
        <v>1</v>
      </c>
      <c r="CR186" s="9">
        <f t="shared" si="184"/>
        <v>1</v>
      </c>
      <c r="CS186" s="61" t="str">
        <f t="shared" si="185"/>
        <v>0 missed</v>
      </c>
      <c r="CT186" s="111">
        <f t="shared" si="186"/>
        <v>3</v>
      </c>
      <c r="CU186" s="10">
        <f t="shared" si="187"/>
        <v>1</v>
      </c>
      <c r="CV186" s="10" t="str">
        <f t="shared" si="188"/>
        <v>Q-2 A-1 || Q Total-2, A Total-1</v>
      </c>
      <c r="CW186" s="111" t="str" cm="1">
        <f t="array" ref="CW186">IFERROR(INDEX('Attendance-Slot-1'!$Q$2:$Q$1112,MATCH(1,('Attendance-Slot-1'!$A$2:$A$1112=$C186)*('Attendance-Slot-1'!$G$2:$G$1112=CW$2),0)),"No Data")</f>
        <v>P-S1_Onsite</v>
      </c>
      <c r="CX186" s="111" t="str" cm="1">
        <f t="array" ref="CX186">IFERROR(INDEX('Attendance-Slot-2'!$Q$2:$Q$2595,MATCH(1,('Attendance-Slot-2'!$A$2:$A$2595=$C186)*('Attendance-Slot-2'!$G$2:$G$2595=CW$2),0)),"No Data")</f>
        <v>No Data</v>
      </c>
      <c r="CY186" s="136">
        <f>VLOOKUP($CL186,'Written Exam Marks'!$H:$Q,10,FALSE)</f>
        <v>19</v>
      </c>
      <c r="CZ186" s="136">
        <f>VLOOKUP($CL186,'Written Exam Marks'!$H:$Q,9,FALSE)</f>
        <v>40</v>
      </c>
      <c r="DA186" s="111" t="str">
        <f t="shared" si="189"/>
        <v>Present</v>
      </c>
      <c r="DB186" s="111" t="str">
        <f t="shared" si="190"/>
        <v>P-S1_Onsite</v>
      </c>
      <c r="DC186" s="148">
        <v>6</v>
      </c>
      <c r="DD186" s="148">
        <v>6.75</v>
      </c>
      <c r="DE186" s="148">
        <v>9</v>
      </c>
      <c r="DF186" s="148">
        <v>10</v>
      </c>
      <c r="DG186" s="148">
        <v>18</v>
      </c>
      <c r="DH186" s="148">
        <v>49.75</v>
      </c>
      <c r="DI186" s="148">
        <v>65</v>
      </c>
      <c r="DJ186" s="66" t="s">
        <v>7351</v>
      </c>
      <c r="DK186" s="66" t="s">
        <v>1631</v>
      </c>
      <c r="DL186" s="68" t="str">
        <f t="shared" si="191"/>
        <v>2025EM1100183-MDSDF406</v>
      </c>
      <c r="DM186" s="66" t="str">
        <f t="shared" si="192"/>
        <v>0 missed</v>
      </c>
      <c r="DN186" s="66" t="str">
        <f t="shared" si="193"/>
        <v>0 missed</v>
      </c>
      <c r="DO186" s="62">
        <f t="shared" si="194"/>
        <v>3</v>
      </c>
      <c r="DP186" s="62">
        <f t="shared" si="195"/>
        <v>2</v>
      </c>
      <c r="DQ186" s="67">
        <f t="shared" si="196"/>
        <v>1</v>
      </c>
      <c r="DR186" s="67">
        <f t="shared" si="197"/>
        <v>1</v>
      </c>
      <c r="DS186" s="66" t="str">
        <f t="shared" si="198"/>
        <v>0 missed</v>
      </c>
      <c r="DT186" s="62">
        <f t="shared" si="199"/>
        <v>5</v>
      </c>
      <c r="DU186" s="68">
        <f t="shared" si="200"/>
        <v>1</v>
      </c>
      <c r="DV186" s="68" t="str">
        <f t="shared" si="201"/>
        <v>Q-3 A-2 || Q Total-3, A Total-2</v>
      </c>
      <c r="DW186" s="62" t="str" cm="1">
        <f t="array" ref="DW186">IFERROR(INDEX('Attendance-Slot-1'!$Q$2:$Q$1112,MATCH(1,('Attendance-Slot-1'!$A$2:$A$1112=$C186)*('Attendance-Slot-1'!$G$2:$G$1112=DW$2),0)),"No Data")</f>
        <v>P-S1_Onsite</v>
      </c>
      <c r="DX186" s="62" t="str" cm="1">
        <f t="array" ref="DX186">IFERROR(INDEX('Attendance-Slot-2'!$Q$2:$Q$2595,MATCH(1,('Attendance-Slot-2'!$A$2:$A$2595=$C186)*('Attendance-Slot-2'!$G$2:$G$2595=DW$2),0)),"No Data")</f>
        <v>No Data</v>
      </c>
      <c r="DY186" s="137">
        <f>VLOOKUP($DL186,'Written Exam Marks'!$H:$Q,10,FALSE)</f>
        <v>24</v>
      </c>
      <c r="DZ186" s="137">
        <f>VLOOKUP($DL186,'Written Exam Marks'!$H:$Q,9,FALSE)</f>
        <v>35</v>
      </c>
      <c r="EA186" s="62" t="str">
        <f t="shared" si="202"/>
        <v>Present</v>
      </c>
      <c r="EB186" s="62" t="str">
        <f t="shared" si="203"/>
        <v>P-S1_Onsite</v>
      </c>
      <c r="EC186" s="114" t="str">
        <f t="shared" si="140"/>
        <v>P-5, 
A-0, 
No Data-0</v>
      </c>
      <c r="ED186" s="114" t="str">
        <f t="shared" si="141"/>
        <v>P-0, 
A-0, 
No Data-5</v>
      </c>
      <c r="EE186" s="114" t="str">
        <f t="shared" si="204"/>
        <v>P-S1_Onsite</v>
      </c>
      <c r="EF186" s="114" t="str">
        <f t="shared" si="205"/>
        <v>P-S1_Onsite</v>
      </c>
      <c r="EG186" s="114" t="str">
        <f t="shared" si="206"/>
        <v>P-S1_Onsite</v>
      </c>
      <c r="EH186" s="114" t="str">
        <f t="shared" si="207"/>
        <v>P-S1_Onsite</v>
      </c>
      <c r="EI186" s="114" t="str">
        <f t="shared" si="208"/>
        <v>P-S1_Onsite</v>
      </c>
      <c r="EJ186" s="114" t="str">
        <f t="shared" si="209"/>
        <v>P-5, A-0, No Data-0</v>
      </c>
      <c r="EK186" s="114" t="s">
        <v>10453</v>
      </c>
      <c r="EL186" s="114">
        <v>29</v>
      </c>
      <c r="EM186" s="114">
        <v>9</v>
      </c>
      <c r="EN186" s="114">
        <v>53</v>
      </c>
      <c r="EO186" s="114">
        <v>91</v>
      </c>
      <c r="EP186" s="114" t="s">
        <v>7217</v>
      </c>
      <c r="EQ186" s="114" t="s">
        <v>1054</v>
      </c>
      <c r="ER186" s="114" t="s">
        <v>2289</v>
      </c>
      <c r="ES186" s="114"/>
      <c r="ET186" s="30" t="s">
        <v>2289</v>
      </c>
    </row>
    <row r="187" spans="1:150" x14ac:dyDescent="0.25">
      <c r="A187" s="114">
        <v>184</v>
      </c>
      <c r="B187" s="114" t="s">
        <v>7224</v>
      </c>
      <c r="C187" s="80" t="s">
        <v>2298</v>
      </c>
      <c r="D187" s="30" t="s">
        <v>2299</v>
      </c>
      <c r="E187" s="30" t="s">
        <v>2300</v>
      </c>
      <c r="F187" s="33" t="s">
        <v>7201</v>
      </c>
      <c r="G187" s="30" t="s">
        <v>2301</v>
      </c>
      <c r="H187" s="143" t="s">
        <v>5</v>
      </c>
      <c r="I187" s="143">
        <v>15</v>
      </c>
      <c r="J187" s="143">
        <v>13</v>
      </c>
      <c r="K187" s="143">
        <v>15</v>
      </c>
      <c r="L187" s="143">
        <v>43</v>
      </c>
      <c r="M187" s="143">
        <v>65</v>
      </c>
      <c r="N187" s="40" t="s">
        <v>7314</v>
      </c>
      <c r="O187" s="40" t="s">
        <v>1593</v>
      </c>
      <c r="P187" s="13" t="str">
        <f t="shared" si="142"/>
        <v>2025EM1100184-MDSDF401</v>
      </c>
      <c r="Q187" s="40" t="str">
        <f t="shared" si="143"/>
        <v>1 missed</v>
      </c>
      <c r="R187" s="40" t="str">
        <f t="shared" si="144"/>
        <v>0 missed</v>
      </c>
      <c r="S187" s="40">
        <f t="shared" si="145"/>
        <v>2</v>
      </c>
      <c r="T187" s="40">
        <f t="shared" si="146"/>
        <v>1</v>
      </c>
      <c r="U187" s="41">
        <f t="shared" si="147"/>
        <v>0.66666666666666663</v>
      </c>
      <c r="V187" s="41">
        <f t="shared" si="148"/>
        <v>1</v>
      </c>
      <c r="W187" s="40" t="str">
        <f t="shared" si="149"/>
        <v>1 missed</v>
      </c>
      <c r="X187" s="113">
        <f t="shared" si="150"/>
        <v>3</v>
      </c>
      <c r="Y187" s="13">
        <f t="shared" si="151"/>
        <v>0.75</v>
      </c>
      <c r="Z187" s="13" t="str">
        <f t="shared" si="152"/>
        <v>Q-2 A-1 || Q Total-3, A Total-1</v>
      </c>
      <c r="AA187" s="113" t="str" cm="1">
        <f t="array" ref="AA187">IFERROR(INDEX('Attendance-Slot-1'!$Q$2:$Q$1112,MATCH(1,('Attendance-Slot-1'!$A$2:$A$1112=$C187)*('Attendance-Slot-1'!$G$2:$G$1112=AA$2),0)),"No Data")</f>
        <v>No Data</v>
      </c>
      <c r="AB187" s="113" t="str" cm="1">
        <f t="array" ref="AB187">IFERROR(INDEX('Attendance-Slot-2'!$Q$2:$Q$2595,MATCH(1,('Attendance-Slot-2'!$A$2:$A$2595=$C187)*('Attendance-Slot-2'!$G$2:$G$2595=AA$2),0)),"No Data")</f>
        <v>P-S2_Onsite</v>
      </c>
      <c r="AC187" s="133">
        <f>VLOOKUP($P187,'Written Exam Marks'!$H:$Q,10,FALSE)</f>
        <v>7</v>
      </c>
      <c r="AD187" s="133">
        <f>VLOOKUP($P187,'Written Exam Marks'!$H:$Q,9,FALSE)</f>
        <v>35</v>
      </c>
      <c r="AE187" s="113" t="str">
        <f t="shared" si="153"/>
        <v>Present</v>
      </c>
      <c r="AF187" s="113" t="str">
        <f t="shared" si="154"/>
        <v>P-S2_Onsite</v>
      </c>
      <c r="AG187" s="146">
        <v>10</v>
      </c>
      <c r="AH187" s="146">
        <v>4.5</v>
      </c>
      <c r="AI187" s="146">
        <v>10</v>
      </c>
      <c r="AJ187" s="146">
        <v>10</v>
      </c>
      <c r="AK187" s="146">
        <v>10</v>
      </c>
      <c r="AL187" s="146">
        <v>10</v>
      </c>
      <c r="AM187" s="146">
        <v>54.5</v>
      </c>
      <c r="AN187" s="146">
        <v>60</v>
      </c>
      <c r="AO187" s="43" t="s">
        <v>7336</v>
      </c>
      <c r="AP187" s="43" t="s">
        <v>1598</v>
      </c>
      <c r="AQ187" s="50" t="str">
        <f t="shared" si="155"/>
        <v>2025EM1100184-MDSDF402</v>
      </c>
      <c r="AR187" s="43" t="str">
        <f t="shared" si="156"/>
        <v>0 missed</v>
      </c>
      <c r="AS187" s="47" t="s">
        <v>7342</v>
      </c>
      <c r="AT187" s="43">
        <f t="shared" si="157"/>
        <v>6</v>
      </c>
      <c r="AU187" s="48" t="s">
        <v>7342</v>
      </c>
      <c r="AV187" s="49">
        <f t="shared" si="158"/>
        <v>1</v>
      </c>
      <c r="AW187" s="48" t="s">
        <v>7342</v>
      </c>
      <c r="AX187" s="43" t="str">
        <f t="shared" si="159"/>
        <v>0 missed</v>
      </c>
      <c r="AY187" s="42">
        <f t="shared" si="160"/>
        <v>6</v>
      </c>
      <c r="AZ187" s="50">
        <f t="shared" si="161"/>
        <v>1</v>
      </c>
      <c r="BA187" s="50" t="str">
        <f t="shared" si="162"/>
        <v>Q-6 A-- || Q Total-6, A Total-0</v>
      </c>
      <c r="BB187" s="42" t="str" cm="1">
        <f t="array" ref="BB187">IFERROR(INDEX('Attendance-Slot-1'!$Q$2:$Q$1112,MATCH(1,('Attendance-Slot-1'!$A$2:$A$1112=$C187)*('Attendance-Slot-1'!$G$2:$G$1112=BB$2),0)),"No Data")</f>
        <v>P-S1_Onsite</v>
      </c>
      <c r="BC187" s="42" t="str" cm="1">
        <f t="array" ref="BC187">IFERROR(INDEX('Attendance-Slot-2'!$Q$2:$Q$2595,MATCH(1,('Attendance-Slot-2'!$A$2:$A$2595=$C187)*('Attendance-Slot-2'!$G$2:$G$2595=BB$2),0)),"No Data")</f>
        <v>No Data</v>
      </c>
      <c r="BD187" s="134">
        <f>VLOOKUP($AQ187,'Written Exam Marks'!$H:$Q,10,FALSE)</f>
        <v>17</v>
      </c>
      <c r="BE187" s="134">
        <f>VLOOKUP($AQ187,'Written Exam Marks'!$H:$Q,9,FALSE)</f>
        <v>40</v>
      </c>
      <c r="BF187" s="42" t="str">
        <f t="shared" si="163"/>
        <v>Present</v>
      </c>
      <c r="BG187" s="42" t="str">
        <f t="shared" si="164"/>
        <v>P-S1_Onsite</v>
      </c>
      <c r="BH187" s="147" t="s">
        <v>5</v>
      </c>
      <c r="BI187" s="147">
        <v>18</v>
      </c>
      <c r="BJ187" s="147">
        <v>18</v>
      </c>
      <c r="BK187" s="147">
        <v>60</v>
      </c>
      <c r="BL187" s="52" t="s">
        <v>3697</v>
      </c>
      <c r="BM187" s="52" t="s">
        <v>1606</v>
      </c>
      <c r="BN187" s="57" t="str">
        <f t="shared" si="165"/>
        <v>2025EM1100184-MDSDF403</v>
      </c>
      <c r="BO187" s="52" t="str">
        <f t="shared" si="166"/>
        <v>1 missed</v>
      </c>
      <c r="BP187" s="52" t="str">
        <f t="shared" si="167"/>
        <v>0 missed</v>
      </c>
      <c r="BQ187" s="52">
        <f t="shared" si="168"/>
        <v>0</v>
      </c>
      <c r="BR187" s="52">
        <f t="shared" si="169"/>
        <v>1</v>
      </c>
      <c r="BS187" s="56">
        <f t="shared" si="170"/>
        <v>0</v>
      </c>
      <c r="BT187" s="56">
        <f t="shared" si="171"/>
        <v>1</v>
      </c>
      <c r="BU187" s="52" t="str">
        <f t="shared" si="172"/>
        <v>1 missed</v>
      </c>
      <c r="BV187" s="51">
        <f t="shared" si="173"/>
        <v>1</v>
      </c>
      <c r="BW187" s="57">
        <f t="shared" si="174"/>
        <v>0.5</v>
      </c>
      <c r="BX187" s="57" t="str">
        <f t="shared" si="175"/>
        <v>Q-0 A-1 || Q Total-1, A Total-1</v>
      </c>
      <c r="BY187" s="51" t="str" cm="1">
        <f t="array" ref="BY187">IFERROR(INDEX('Attendance-Slot-1'!$Q$2:$Q$1112,MATCH(1,('Attendance-Slot-1'!$A$2:$A$1112=$C187)*('Attendance-Slot-1'!$G$2:$G$1112=BY$2),0)),"No Data")</f>
        <v>P-S1_Onsite</v>
      </c>
      <c r="BZ187" s="51" t="str" cm="1">
        <f t="array" ref="BZ187">IFERROR(INDEX('Attendance-Slot-2'!$Q$2:$Q$2595,MATCH(1,('Attendance-Slot-2'!$A$2:$A$2595=$C187)*('Attendance-Slot-2'!$G$2:$G$2595=BY$2),0)),"No Data")</f>
        <v>No Data</v>
      </c>
      <c r="CA187" s="135">
        <f>VLOOKUP($BN187,'Written Exam Marks'!$H:$Q,10,FALSE)</f>
        <v>12.5</v>
      </c>
      <c r="CB187" s="135">
        <f>VLOOKUP($BN187,'Written Exam Marks'!$H:$Q,9,FALSE)</f>
        <v>40</v>
      </c>
      <c r="CC187" s="51" t="str">
        <f t="shared" si="176"/>
        <v>Present</v>
      </c>
      <c r="CD187" s="51" t="str">
        <f t="shared" si="177"/>
        <v>P-S1_Onsite</v>
      </c>
      <c r="CE187" s="29">
        <v>20</v>
      </c>
      <c r="CF187" s="29">
        <v>20</v>
      </c>
      <c r="CG187" s="29">
        <v>17</v>
      </c>
      <c r="CH187" s="29">
        <v>57</v>
      </c>
      <c r="CI187" s="29">
        <v>60</v>
      </c>
      <c r="CJ187" s="61" t="s">
        <v>7343</v>
      </c>
      <c r="CK187" s="61" t="s">
        <v>1613</v>
      </c>
      <c r="CL187" s="10" t="str">
        <f t="shared" si="178"/>
        <v>2025EM1100184-MDSDF404</v>
      </c>
      <c r="CM187" s="61" t="str">
        <f t="shared" si="179"/>
        <v>0 missed</v>
      </c>
      <c r="CN187" s="61" t="str">
        <f t="shared" si="180"/>
        <v>0 missed</v>
      </c>
      <c r="CO187" s="111">
        <f t="shared" si="181"/>
        <v>2</v>
      </c>
      <c r="CP187" s="111">
        <f t="shared" si="182"/>
        <v>1</v>
      </c>
      <c r="CQ187" s="9">
        <f t="shared" si="183"/>
        <v>1</v>
      </c>
      <c r="CR187" s="9">
        <f t="shared" si="184"/>
        <v>1</v>
      </c>
      <c r="CS187" s="61" t="str">
        <f t="shared" si="185"/>
        <v>0 missed</v>
      </c>
      <c r="CT187" s="111">
        <f t="shared" si="186"/>
        <v>3</v>
      </c>
      <c r="CU187" s="10">
        <f t="shared" si="187"/>
        <v>1</v>
      </c>
      <c r="CV187" s="10" t="str">
        <f t="shared" si="188"/>
        <v>Q-2 A-1 || Q Total-2, A Total-1</v>
      </c>
      <c r="CW187" s="111" t="str" cm="1">
        <f t="array" ref="CW187">IFERROR(INDEX('Attendance-Slot-1'!$Q$2:$Q$1112,MATCH(1,('Attendance-Slot-1'!$A$2:$A$1112=$C187)*('Attendance-Slot-1'!$G$2:$G$1112=CW$2),0)),"No Data")</f>
        <v>P-S1_Onsite</v>
      </c>
      <c r="CX187" s="111" t="str" cm="1">
        <f t="array" ref="CX187">IFERROR(INDEX('Attendance-Slot-2'!$Q$2:$Q$2595,MATCH(1,('Attendance-Slot-2'!$A$2:$A$2595=$C187)*('Attendance-Slot-2'!$G$2:$G$2595=CW$2),0)),"No Data")</f>
        <v>No Data</v>
      </c>
      <c r="CY187" s="136">
        <f>VLOOKUP($CL187,'Written Exam Marks'!$H:$Q,10,FALSE)</f>
        <v>13.5</v>
      </c>
      <c r="CZ187" s="136">
        <f>VLOOKUP($CL187,'Written Exam Marks'!$H:$Q,9,FALSE)</f>
        <v>40</v>
      </c>
      <c r="DA187" s="111" t="str">
        <f t="shared" si="189"/>
        <v>Present</v>
      </c>
      <c r="DB187" s="111" t="str">
        <f t="shared" si="190"/>
        <v>P-S1_Onsite</v>
      </c>
      <c r="DC187" s="148">
        <v>5.5</v>
      </c>
      <c r="DD187" s="148" t="s">
        <v>5</v>
      </c>
      <c r="DE187" s="148">
        <v>8</v>
      </c>
      <c r="DF187" s="148" t="s">
        <v>5</v>
      </c>
      <c r="DG187" s="148" t="s">
        <v>5</v>
      </c>
      <c r="DH187" s="148">
        <v>13.5</v>
      </c>
      <c r="DI187" s="148">
        <v>65</v>
      </c>
      <c r="DJ187" s="66" t="s">
        <v>7351</v>
      </c>
      <c r="DK187" s="66" t="s">
        <v>1631</v>
      </c>
      <c r="DL187" s="68" t="str">
        <f t="shared" si="191"/>
        <v>2025EM1100184-MDSDF406</v>
      </c>
      <c r="DM187" s="66" t="str">
        <f t="shared" si="192"/>
        <v>1 missed</v>
      </c>
      <c r="DN187" s="66" t="str">
        <f t="shared" si="193"/>
        <v>2 missed</v>
      </c>
      <c r="DO187" s="62">
        <f t="shared" si="194"/>
        <v>2</v>
      </c>
      <c r="DP187" s="62">
        <f t="shared" si="195"/>
        <v>0</v>
      </c>
      <c r="DQ187" s="67">
        <f t="shared" si="196"/>
        <v>0.66666666666666663</v>
      </c>
      <c r="DR187" s="67">
        <f t="shared" si="197"/>
        <v>0</v>
      </c>
      <c r="DS187" s="66" t="str">
        <f t="shared" si="198"/>
        <v>3 missed</v>
      </c>
      <c r="DT187" s="62">
        <f t="shared" si="199"/>
        <v>2</v>
      </c>
      <c r="DU187" s="68">
        <f t="shared" si="200"/>
        <v>0.4</v>
      </c>
      <c r="DV187" s="68" t="str">
        <f t="shared" si="201"/>
        <v>Q-2 A-0 || Q Total-3, A Total-2</v>
      </c>
      <c r="DW187" s="62" t="str" cm="1">
        <f t="array" ref="DW187">IFERROR(INDEX('Attendance-Slot-1'!$Q$2:$Q$1112,MATCH(1,('Attendance-Slot-1'!$A$2:$A$1112=$C187)*('Attendance-Slot-1'!$G$2:$G$1112=DW$2),0)),"No Data")</f>
        <v>No Data</v>
      </c>
      <c r="DX187" s="62" t="str" cm="1">
        <f t="array" ref="DX187">IFERROR(INDEX('Attendance-Slot-2'!$Q$2:$Q$2595,MATCH(1,('Attendance-Slot-2'!$A$2:$A$2595=$C187)*('Attendance-Slot-2'!$G$2:$G$2595=DW$2),0)),"No Data")</f>
        <v>P-S2_Onsite</v>
      </c>
      <c r="DY187" s="137">
        <f>VLOOKUP($DL187,'Written Exam Marks'!$H:$Q,10,FALSE)</f>
        <v>15</v>
      </c>
      <c r="DZ187" s="137">
        <f>VLOOKUP($DL187,'Written Exam Marks'!$H:$Q,9,FALSE)</f>
        <v>35</v>
      </c>
      <c r="EA187" s="62" t="str">
        <f t="shared" si="202"/>
        <v>Present</v>
      </c>
      <c r="EB187" s="62" t="str">
        <f t="shared" si="203"/>
        <v>P-S2_Onsite</v>
      </c>
      <c r="EC187" s="114" t="str">
        <f t="shared" si="140"/>
        <v>P-3, 
A-0, 
No Data-2</v>
      </c>
      <c r="ED187" s="114" t="str">
        <f t="shared" si="141"/>
        <v>P-2, 
A-0, 
No Data-3</v>
      </c>
      <c r="EE187" s="114" t="str">
        <f t="shared" si="204"/>
        <v>P-S2_Onsite</v>
      </c>
      <c r="EF187" s="114" t="str">
        <f t="shared" si="205"/>
        <v>P-S1_Onsite</v>
      </c>
      <c r="EG187" s="114" t="str">
        <f t="shared" si="206"/>
        <v>P-S1_Onsite</v>
      </c>
      <c r="EH187" s="114" t="str">
        <f t="shared" si="207"/>
        <v>P-S1_Onsite</v>
      </c>
      <c r="EI187" s="114" t="str">
        <f t="shared" si="208"/>
        <v>P-S2_Onsite</v>
      </c>
      <c r="EJ187" s="114" t="str">
        <f t="shared" si="209"/>
        <v>P-5, A-0, No Data-0</v>
      </c>
      <c r="EK187" s="114" t="s">
        <v>10453</v>
      </c>
      <c r="EL187" s="114">
        <v>26.5</v>
      </c>
      <c r="EM187" s="114">
        <v>8</v>
      </c>
      <c r="EN187" s="114" t="s">
        <v>10455</v>
      </c>
      <c r="EO187" s="114">
        <v>34.5</v>
      </c>
      <c r="EP187" s="114" t="s">
        <v>7217</v>
      </c>
      <c r="EQ187" s="114" t="s">
        <v>1054</v>
      </c>
      <c r="ER187" s="114" t="s">
        <v>2298</v>
      </c>
      <c r="ES187" s="114"/>
      <c r="ET187" s="30" t="s">
        <v>2298</v>
      </c>
    </row>
    <row r="188" spans="1:150" x14ac:dyDescent="0.25">
      <c r="A188" s="114">
        <v>185</v>
      </c>
      <c r="B188" s="114" t="s">
        <v>7224</v>
      </c>
      <c r="C188" s="80" t="s">
        <v>3999</v>
      </c>
      <c r="D188" s="30" t="s">
        <v>4000</v>
      </c>
      <c r="E188" s="30" t="s">
        <v>4001</v>
      </c>
      <c r="F188" s="33" t="s">
        <v>7201</v>
      </c>
      <c r="G188" s="30" t="s">
        <v>4002</v>
      </c>
      <c r="H188" s="143" t="s">
        <v>5</v>
      </c>
      <c r="I188" s="143">
        <v>15</v>
      </c>
      <c r="J188" s="143" t="s">
        <v>5</v>
      </c>
      <c r="K188" s="143">
        <v>15</v>
      </c>
      <c r="L188" s="143">
        <v>30</v>
      </c>
      <c r="M188" s="143">
        <v>65</v>
      </c>
      <c r="N188" s="40" t="s">
        <v>7314</v>
      </c>
      <c r="O188" s="40" t="s">
        <v>1593</v>
      </c>
      <c r="P188" s="13" t="str">
        <f t="shared" si="142"/>
        <v>2025EM1100185-MDSDF401</v>
      </c>
      <c r="Q188" s="40" t="str">
        <f t="shared" si="143"/>
        <v>2 missed</v>
      </c>
      <c r="R188" s="40" t="str">
        <f t="shared" si="144"/>
        <v>0 missed</v>
      </c>
      <c r="S188" s="40">
        <f t="shared" si="145"/>
        <v>1</v>
      </c>
      <c r="T188" s="40">
        <f t="shared" si="146"/>
        <v>1</v>
      </c>
      <c r="U188" s="41">
        <f t="shared" si="147"/>
        <v>0.33333333333333331</v>
      </c>
      <c r="V188" s="41">
        <f t="shared" si="148"/>
        <v>1</v>
      </c>
      <c r="W188" s="40" t="str">
        <f t="shared" si="149"/>
        <v>2 missed</v>
      </c>
      <c r="X188" s="113">
        <f t="shared" si="150"/>
        <v>2</v>
      </c>
      <c r="Y188" s="13">
        <f t="shared" si="151"/>
        <v>0.5</v>
      </c>
      <c r="Z188" s="13" t="str">
        <f t="shared" si="152"/>
        <v>Q-1 A-1 || Q Total-3, A Total-1</v>
      </c>
      <c r="AA188" s="113" t="str" cm="1">
        <f t="array" ref="AA188">IFERROR(INDEX('Attendance-Slot-1'!$Q$2:$Q$1112,MATCH(1,('Attendance-Slot-1'!$A$2:$A$1112=$C188)*('Attendance-Slot-1'!$G$2:$G$1112=AA$2),0)),"No Data")</f>
        <v>No Data</v>
      </c>
      <c r="AB188" s="113" t="str" cm="1">
        <f t="array" ref="AB188">IFERROR(INDEX('Attendance-Slot-2'!$Q$2:$Q$2595,MATCH(1,('Attendance-Slot-2'!$A$2:$A$2595=$C188)*('Attendance-Slot-2'!$G$2:$G$2595=AA$2),0)),"No Data")</f>
        <v>A-S2_Onsite</v>
      </c>
      <c r="AC188" s="133" t="e">
        <f>VLOOKUP($P188,'Written Exam Marks'!$H:$Q,10,FALSE)</f>
        <v>#N/A</v>
      </c>
      <c r="AD188" s="133" t="e">
        <f>VLOOKUP($P188,'Written Exam Marks'!$H:$Q,9,FALSE)</f>
        <v>#N/A</v>
      </c>
      <c r="AE188" s="113" t="str">
        <f t="shared" si="153"/>
        <v>Absent</v>
      </c>
      <c r="AF188" s="113" t="str">
        <f t="shared" si="154"/>
        <v>A-S2_Onsite</v>
      </c>
      <c r="AG188" s="146" t="s">
        <v>5</v>
      </c>
      <c r="AH188" s="146" t="s">
        <v>5</v>
      </c>
      <c r="AI188" s="146">
        <v>10</v>
      </c>
      <c r="AJ188" s="146" t="s">
        <v>5</v>
      </c>
      <c r="AK188" s="146" t="s">
        <v>5</v>
      </c>
      <c r="AL188" s="146" t="s">
        <v>5</v>
      </c>
      <c r="AM188" s="146">
        <v>10</v>
      </c>
      <c r="AN188" s="146">
        <v>60</v>
      </c>
      <c r="AO188" s="43" t="s">
        <v>7336</v>
      </c>
      <c r="AP188" s="43" t="s">
        <v>1598</v>
      </c>
      <c r="AQ188" s="50" t="str">
        <f t="shared" si="155"/>
        <v>2025EM1100185-MDSDF402</v>
      </c>
      <c r="AR188" s="43" t="str">
        <f t="shared" si="156"/>
        <v>5 missed</v>
      </c>
      <c r="AS188" s="47" t="s">
        <v>7342</v>
      </c>
      <c r="AT188" s="43">
        <f t="shared" si="157"/>
        <v>1</v>
      </c>
      <c r="AU188" s="48" t="s">
        <v>7342</v>
      </c>
      <c r="AV188" s="49">
        <f t="shared" si="158"/>
        <v>0.16666666666666666</v>
      </c>
      <c r="AW188" s="48" t="s">
        <v>7342</v>
      </c>
      <c r="AX188" s="43" t="str">
        <f t="shared" si="159"/>
        <v>5 missed</v>
      </c>
      <c r="AY188" s="42">
        <f t="shared" si="160"/>
        <v>1</v>
      </c>
      <c r="AZ188" s="50">
        <f t="shared" si="161"/>
        <v>0.16666666666666666</v>
      </c>
      <c r="BA188" s="50" t="str">
        <f t="shared" si="162"/>
        <v>Q-1 A-- || Q Total-6, A Total-0</v>
      </c>
      <c r="BB188" s="42" t="str" cm="1">
        <f t="array" ref="BB188">IFERROR(INDEX('Attendance-Slot-1'!$Q$2:$Q$1112,MATCH(1,('Attendance-Slot-1'!$A$2:$A$1112=$C188)*('Attendance-Slot-1'!$G$2:$G$1112=BB$2),0)),"No Data")</f>
        <v>No Data</v>
      </c>
      <c r="BC188" s="42" t="str" cm="1">
        <f t="array" ref="BC188">IFERROR(INDEX('Attendance-Slot-2'!$Q$2:$Q$2595,MATCH(1,('Attendance-Slot-2'!$A$2:$A$2595=$C188)*('Attendance-Slot-2'!$G$2:$G$2595=BB$2),0)),"No Data")</f>
        <v>A-S2_Onsite</v>
      </c>
      <c r="BD188" s="134" t="e">
        <f>VLOOKUP($AQ188,'Written Exam Marks'!$H:$Q,10,FALSE)</f>
        <v>#N/A</v>
      </c>
      <c r="BE188" s="134" t="e">
        <f>VLOOKUP($AQ188,'Written Exam Marks'!$H:$Q,9,FALSE)</f>
        <v>#N/A</v>
      </c>
      <c r="BF188" s="42" t="str">
        <f t="shared" si="163"/>
        <v>Absent</v>
      </c>
      <c r="BG188" s="42" t="str">
        <f t="shared" si="164"/>
        <v>A-S2_Onsite</v>
      </c>
      <c r="BH188" s="147" t="s">
        <v>5</v>
      </c>
      <c r="BI188" s="147" t="s">
        <v>5</v>
      </c>
      <c r="BJ188" s="147">
        <v>0</v>
      </c>
      <c r="BK188" s="147">
        <v>60</v>
      </c>
      <c r="BL188" s="52" t="s">
        <v>3697</v>
      </c>
      <c r="BM188" s="52" t="s">
        <v>1606</v>
      </c>
      <c r="BN188" s="57" t="str">
        <f t="shared" si="165"/>
        <v>2025EM1100185-MDSDF403</v>
      </c>
      <c r="BO188" s="52" t="str">
        <f t="shared" si="166"/>
        <v>1 missed</v>
      </c>
      <c r="BP188" s="52" t="str">
        <f t="shared" si="167"/>
        <v>1 missed</v>
      </c>
      <c r="BQ188" s="52">
        <f t="shared" si="168"/>
        <v>0</v>
      </c>
      <c r="BR188" s="52">
        <f t="shared" si="169"/>
        <v>0</v>
      </c>
      <c r="BS188" s="56">
        <f t="shared" si="170"/>
        <v>0</v>
      </c>
      <c r="BT188" s="56">
        <f t="shared" si="171"/>
        <v>0</v>
      </c>
      <c r="BU188" s="52" t="str">
        <f t="shared" si="172"/>
        <v>2 missed</v>
      </c>
      <c r="BV188" s="51">
        <f t="shared" si="173"/>
        <v>0</v>
      </c>
      <c r="BW188" s="57">
        <f t="shared" si="174"/>
        <v>0</v>
      </c>
      <c r="BX188" s="57" t="str">
        <f t="shared" si="175"/>
        <v>Q-0 A-0 || Q Total-1, A Total-1</v>
      </c>
      <c r="BY188" s="51" t="str" cm="1">
        <f t="array" ref="BY188">IFERROR(INDEX('Attendance-Slot-1'!$Q$2:$Q$1112,MATCH(1,('Attendance-Slot-1'!$A$2:$A$1112=$C188)*('Attendance-Slot-1'!$G$2:$G$1112=BY$2),0)),"No Data")</f>
        <v>No Data</v>
      </c>
      <c r="BZ188" s="51" t="str" cm="1">
        <f t="array" ref="BZ188">IFERROR(INDEX('Attendance-Slot-2'!$Q$2:$Q$2595,MATCH(1,('Attendance-Slot-2'!$A$2:$A$2595=$C188)*('Attendance-Slot-2'!$G$2:$G$2595=BY$2),0)),"No Data")</f>
        <v>A-S2_Onsite</v>
      </c>
      <c r="CA188" s="135" t="e">
        <f>VLOOKUP($BN188,'Written Exam Marks'!$H:$Q,10,FALSE)</f>
        <v>#N/A</v>
      </c>
      <c r="CB188" s="135" t="e">
        <f>VLOOKUP($BN188,'Written Exam Marks'!$H:$Q,9,FALSE)</f>
        <v>#N/A</v>
      </c>
      <c r="CC188" s="51" t="str">
        <f t="shared" si="176"/>
        <v>Absent</v>
      </c>
      <c r="CD188" s="51" t="str">
        <f t="shared" si="177"/>
        <v>A-S2_Onsite</v>
      </c>
      <c r="CE188" s="29">
        <v>20</v>
      </c>
      <c r="CF188" s="29" t="s">
        <v>5</v>
      </c>
      <c r="CG188" s="29" t="s">
        <v>5</v>
      </c>
      <c r="CH188" s="29">
        <v>20</v>
      </c>
      <c r="CI188" s="29">
        <v>60</v>
      </c>
      <c r="CJ188" s="61" t="s">
        <v>7343</v>
      </c>
      <c r="CK188" s="61" t="s">
        <v>1613</v>
      </c>
      <c r="CL188" s="10" t="str">
        <f t="shared" si="178"/>
        <v>2025EM1100185-MDSDF404</v>
      </c>
      <c r="CM188" s="61" t="str">
        <f t="shared" si="179"/>
        <v>1 missed</v>
      </c>
      <c r="CN188" s="61" t="str">
        <f t="shared" si="180"/>
        <v>1 missed</v>
      </c>
      <c r="CO188" s="111">
        <f t="shared" si="181"/>
        <v>1</v>
      </c>
      <c r="CP188" s="111">
        <f t="shared" si="182"/>
        <v>0</v>
      </c>
      <c r="CQ188" s="9">
        <f t="shared" si="183"/>
        <v>0.5</v>
      </c>
      <c r="CR188" s="9">
        <f t="shared" si="184"/>
        <v>0</v>
      </c>
      <c r="CS188" s="61" t="str">
        <f t="shared" si="185"/>
        <v>2 missed</v>
      </c>
      <c r="CT188" s="111">
        <f t="shared" si="186"/>
        <v>1</v>
      </c>
      <c r="CU188" s="10">
        <f t="shared" si="187"/>
        <v>0.33333333333333331</v>
      </c>
      <c r="CV188" s="10" t="str">
        <f t="shared" si="188"/>
        <v>Q-1 A-0 || Q Total-2, A Total-1</v>
      </c>
      <c r="CW188" s="111" t="str" cm="1">
        <f t="array" ref="CW188">IFERROR(INDEX('Attendance-Slot-1'!$Q$2:$Q$1112,MATCH(1,('Attendance-Slot-1'!$A$2:$A$1112=$C188)*('Attendance-Slot-1'!$G$2:$G$1112=CW$2),0)),"No Data")</f>
        <v>No Data</v>
      </c>
      <c r="CX188" s="111" t="str" cm="1">
        <f t="array" ref="CX188">IFERROR(INDEX('Attendance-Slot-2'!$Q$2:$Q$2595,MATCH(1,('Attendance-Slot-2'!$A$2:$A$2595=$C188)*('Attendance-Slot-2'!$G$2:$G$2595=CW$2),0)),"No Data")</f>
        <v>A-S2_Onsite</v>
      </c>
      <c r="CY188" s="136" t="e">
        <f>VLOOKUP($CL188,'Written Exam Marks'!$H:$Q,10,FALSE)</f>
        <v>#N/A</v>
      </c>
      <c r="CZ188" s="136" t="e">
        <f>VLOOKUP($CL188,'Written Exam Marks'!$H:$Q,9,FALSE)</f>
        <v>#N/A</v>
      </c>
      <c r="DA188" s="111" t="str">
        <f t="shared" si="189"/>
        <v>Absent</v>
      </c>
      <c r="DB188" s="111" t="str">
        <f t="shared" si="190"/>
        <v>A-S2_Onsite</v>
      </c>
      <c r="DC188" s="148" t="s">
        <v>5</v>
      </c>
      <c r="DD188" s="148" t="s">
        <v>5</v>
      </c>
      <c r="DE188" s="148" t="s">
        <v>5</v>
      </c>
      <c r="DF188" s="148" t="s">
        <v>5</v>
      </c>
      <c r="DG188" s="148" t="s">
        <v>5</v>
      </c>
      <c r="DH188" s="148">
        <v>0</v>
      </c>
      <c r="DI188" s="148">
        <v>65</v>
      </c>
      <c r="DJ188" s="66" t="s">
        <v>7351</v>
      </c>
      <c r="DK188" s="66" t="s">
        <v>1631</v>
      </c>
      <c r="DL188" s="68" t="str">
        <f t="shared" si="191"/>
        <v>2025EM1100185-MDSDF406</v>
      </c>
      <c r="DM188" s="66" t="str">
        <f t="shared" si="192"/>
        <v>3 missed</v>
      </c>
      <c r="DN188" s="66" t="str">
        <f t="shared" si="193"/>
        <v>2 missed</v>
      </c>
      <c r="DO188" s="62">
        <f t="shared" si="194"/>
        <v>0</v>
      </c>
      <c r="DP188" s="62">
        <f t="shared" si="195"/>
        <v>0</v>
      </c>
      <c r="DQ188" s="67">
        <f t="shared" si="196"/>
        <v>0</v>
      </c>
      <c r="DR188" s="67">
        <f t="shared" si="197"/>
        <v>0</v>
      </c>
      <c r="DS188" s="66" t="str">
        <f t="shared" si="198"/>
        <v>5 missed</v>
      </c>
      <c r="DT188" s="62">
        <f t="shared" si="199"/>
        <v>0</v>
      </c>
      <c r="DU188" s="68">
        <f t="shared" si="200"/>
        <v>0</v>
      </c>
      <c r="DV188" s="68" t="str">
        <f t="shared" si="201"/>
        <v>Q-0 A-0 || Q Total-3, A Total-2</v>
      </c>
      <c r="DW188" s="62" t="str" cm="1">
        <f t="array" ref="DW188">IFERROR(INDEX('Attendance-Slot-1'!$Q$2:$Q$1112,MATCH(1,('Attendance-Slot-1'!$A$2:$A$1112=$C188)*('Attendance-Slot-1'!$G$2:$G$1112=DW$2),0)),"No Data")</f>
        <v>No Data</v>
      </c>
      <c r="DX188" s="62" t="str" cm="1">
        <f t="array" ref="DX188">IFERROR(INDEX('Attendance-Slot-2'!$Q$2:$Q$2595,MATCH(1,('Attendance-Slot-2'!$A$2:$A$2595=$C188)*('Attendance-Slot-2'!$G$2:$G$2595=DW$2),0)),"No Data")</f>
        <v>A-S2_Onsite</v>
      </c>
      <c r="DY188" s="137" t="e">
        <f>VLOOKUP($DL188,'Written Exam Marks'!$H:$Q,10,FALSE)</f>
        <v>#N/A</v>
      </c>
      <c r="DZ188" s="137" t="e">
        <f>VLOOKUP($DL188,'Written Exam Marks'!$H:$Q,9,FALSE)</f>
        <v>#N/A</v>
      </c>
      <c r="EA188" s="62" t="str">
        <f t="shared" si="202"/>
        <v>Absent</v>
      </c>
      <c r="EB188" s="62" t="str">
        <f t="shared" si="203"/>
        <v>A-S2_Onsite</v>
      </c>
      <c r="EC188" s="114" t="str">
        <f t="shared" si="140"/>
        <v>P-0, 
A-0, 
No Data-5</v>
      </c>
      <c r="ED188" s="114" t="str">
        <f t="shared" si="141"/>
        <v>P-0, 
A-5, 
No Data-0</v>
      </c>
      <c r="EE188" s="114" t="str">
        <f t="shared" si="204"/>
        <v>A-S2_Onsite</v>
      </c>
      <c r="EF188" s="114" t="str">
        <f t="shared" si="205"/>
        <v>A-S2_Onsite</v>
      </c>
      <c r="EG188" s="114" t="str">
        <f t="shared" si="206"/>
        <v>A-S2_Onsite</v>
      </c>
      <c r="EH188" s="114" t="str">
        <f t="shared" si="207"/>
        <v>A-S2_Onsite</v>
      </c>
      <c r="EI188" s="114" t="str">
        <f t="shared" si="208"/>
        <v>A-S2_Onsite</v>
      </c>
      <c r="EJ188" s="114" t="str">
        <f t="shared" si="209"/>
        <v>P-0, A-5, No Data-0</v>
      </c>
      <c r="EK188" s="114" t="s">
        <v>10453</v>
      </c>
      <c r="EL188" s="114" t="s">
        <v>10456</v>
      </c>
      <c r="EM188" s="114" t="s">
        <v>10456</v>
      </c>
      <c r="EN188" s="114" t="s">
        <v>10455</v>
      </c>
      <c r="EO188" s="114" t="s">
        <v>10457</v>
      </c>
      <c r="EP188" s="114" t="s">
        <v>7218</v>
      </c>
      <c r="EQ188" s="114" t="s">
        <v>1054</v>
      </c>
      <c r="ER188" s="114" t="s">
        <v>3999</v>
      </c>
      <c r="ES188" s="114" t="s">
        <v>7218</v>
      </c>
      <c r="ET188" s="30" t="s">
        <v>3999</v>
      </c>
    </row>
    <row r="189" spans="1:150" x14ac:dyDescent="0.25">
      <c r="A189" s="114">
        <v>186</v>
      </c>
      <c r="B189" s="114" t="s">
        <v>7224</v>
      </c>
      <c r="C189" s="80" t="s">
        <v>2305</v>
      </c>
      <c r="D189" s="30" t="s">
        <v>2306</v>
      </c>
      <c r="E189" s="30" t="s">
        <v>2307</v>
      </c>
      <c r="F189" s="33" t="s">
        <v>7202</v>
      </c>
      <c r="G189" s="30" t="s">
        <v>2308</v>
      </c>
      <c r="H189" s="143">
        <v>15</v>
      </c>
      <c r="I189" s="143">
        <v>15</v>
      </c>
      <c r="J189" s="143">
        <v>20</v>
      </c>
      <c r="K189" s="143">
        <v>15</v>
      </c>
      <c r="L189" s="143">
        <v>65</v>
      </c>
      <c r="M189" s="143">
        <v>65</v>
      </c>
      <c r="N189" s="40" t="s">
        <v>7314</v>
      </c>
      <c r="O189" s="40" t="s">
        <v>1593</v>
      </c>
      <c r="P189" s="13" t="str">
        <f t="shared" si="142"/>
        <v>2025EM1100186-MDSDF401</v>
      </c>
      <c r="Q189" s="40" t="str">
        <f t="shared" si="143"/>
        <v>0 missed</v>
      </c>
      <c r="R189" s="40" t="str">
        <f t="shared" si="144"/>
        <v>0 missed</v>
      </c>
      <c r="S189" s="40">
        <f t="shared" si="145"/>
        <v>3</v>
      </c>
      <c r="T189" s="40">
        <f t="shared" si="146"/>
        <v>1</v>
      </c>
      <c r="U189" s="41">
        <f t="shared" si="147"/>
        <v>1</v>
      </c>
      <c r="V189" s="41">
        <f t="shared" si="148"/>
        <v>1</v>
      </c>
      <c r="W189" s="40" t="str">
        <f t="shared" si="149"/>
        <v>0 missed</v>
      </c>
      <c r="X189" s="113">
        <f t="shared" si="150"/>
        <v>4</v>
      </c>
      <c r="Y189" s="13">
        <f t="shared" si="151"/>
        <v>1</v>
      </c>
      <c r="Z189" s="13" t="str">
        <f t="shared" si="152"/>
        <v>Q-3 A-1 || Q Total-3, A Total-1</v>
      </c>
      <c r="AA189" s="113" t="str" cm="1">
        <f t="array" ref="AA189">IFERROR(INDEX('Attendance-Slot-1'!$Q$2:$Q$1112,MATCH(1,('Attendance-Slot-1'!$A$2:$A$1112=$C189)*('Attendance-Slot-1'!$G$2:$G$1112=AA$2),0)),"No Data")</f>
        <v>No Data</v>
      </c>
      <c r="AB189" s="113" t="str" cm="1">
        <f t="array" ref="AB189">IFERROR(INDEX('Attendance-Slot-2'!$Q$2:$Q$2595,MATCH(1,('Attendance-Slot-2'!$A$2:$A$2595=$C189)*('Attendance-Slot-2'!$G$2:$G$2595=AA$2),0)),"No Data")</f>
        <v>P-S2_Onsite</v>
      </c>
      <c r="AC189" s="133">
        <f>VLOOKUP($P189,'Written Exam Marks'!$H:$Q,10,FALSE)</f>
        <v>15.5</v>
      </c>
      <c r="AD189" s="133">
        <f>VLOOKUP($P189,'Written Exam Marks'!$H:$Q,9,FALSE)</f>
        <v>35</v>
      </c>
      <c r="AE189" s="113" t="str">
        <f t="shared" si="153"/>
        <v>Present</v>
      </c>
      <c r="AF189" s="113" t="str">
        <f t="shared" si="154"/>
        <v>P-S2_Onsite</v>
      </c>
      <c r="AG189" s="146">
        <v>10</v>
      </c>
      <c r="AH189" s="146">
        <v>9.5</v>
      </c>
      <c r="AI189" s="146">
        <v>10</v>
      </c>
      <c r="AJ189" s="146">
        <v>10</v>
      </c>
      <c r="AK189" s="146">
        <v>10</v>
      </c>
      <c r="AL189" s="146">
        <v>10</v>
      </c>
      <c r="AM189" s="146">
        <v>59.5</v>
      </c>
      <c r="AN189" s="146">
        <v>60</v>
      </c>
      <c r="AO189" s="43" t="s">
        <v>7336</v>
      </c>
      <c r="AP189" s="43" t="s">
        <v>1598</v>
      </c>
      <c r="AQ189" s="50" t="str">
        <f t="shared" si="155"/>
        <v>2025EM1100186-MDSDF402</v>
      </c>
      <c r="AR189" s="43" t="str">
        <f t="shared" si="156"/>
        <v>0 missed</v>
      </c>
      <c r="AS189" s="47" t="s">
        <v>7342</v>
      </c>
      <c r="AT189" s="43">
        <f t="shared" si="157"/>
        <v>6</v>
      </c>
      <c r="AU189" s="48" t="s">
        <v>7342</v>
      </c>
      <c r="AV189" s="49">
        <f t="shared" si="158"/>
        <v>1</v>
      </c>
      <c r="AW189" s="48" t="s">
        <v>7342</v>
      </c>
      <c r="AX189" s="43" t="str">
        <f t="shared" si="159"/>
        <v>0 missed</v>
      </c>
      <c r="AY189" s="42">
        <f t="shared" si="160"/>
        <v>6</v>
      </c>
      <c r="AZ189" s="50">
        <f t="shared" si="161"/>
        <v>1</v>
      </c>
      <c r="BA189" s="50" t="str">
        <f t="shared" si="162"/>
        <v>Q-6 A-- || Q Total-6, A Total-0</v>
      </c>
      <c r="BB189" s="42" t="str" cm="1">
        <f t="array" ref="BB189">IFERROR(INDEX('Attendance-Slot-1'!$Q$2:$Q$1112,MATCH(1,('Attendance-Slot-1'!$A$2:$A$1112=$C189)*('Attendance-Slot-1'!$G$2:$G$1112=BB$2),0)),"No Data")</f>
        <v>P-S1_Onsite</v>
      </c>
      <c r="BC189" s="42" t="str" cm="1">
        <f t="array" ref="BC189">IFERROR(INDEX('Attendance-Slot-2'!$Q$2:$Q$2595,MATCH(1,('Attendance-Slot-2'!$A$2:$A$2595=$C189)*('Attendance-Slot-2'!$G$2:$G$2595=BB$2),0)),"No Data")</f>
        <v>No Data</v>
      </c>
      <c r="BD189" s="134">
        <f>VLOOKUP($AQ189,'Written Exam Marks'!$H:$Q,10,FALSE)</f>
        <v>29</v>
      </c>
      <c r="BE189" s="134">
        <f>VLOOKUP($AQ189,'Written Exam Marks'!$H:$Q,9,FALSE)</f>
        <v>40</v>
      </c>
      <c r="BF189" s="42" t="str">
        <f t="shared" si="163"/>
        <v>Present</v>
      </c>
      <c r="BG189" s="42" t="str">
        <f t="shared" si="164"/>
        <v>P-S1_Onsite</v>
      </c>
      <c r="BH189" s="147">
        <v>19</v>
      </c>
      <c r="BI189" s="147">
        <v>25</v>
      </c>
      <c r="BJ189" s="147">
        <v>44</v>
      </c>
      <c r="BK189" s="147">
        <v>60</v>
      </c>
      <c r="BL189" s="52" t="s">
        <v>3697</v>
      </c>
      <c r="BM189" s="52" t="s">
        <v>1606</v>
      </c>
      <c r="BN189" s="57" t="str">
        <f t="shared" si="165"/>
        <v>2025EM1100186-MDSDF403</v>
      </c>
      <c r="BO189" s="52" t="str">
        <f t="shared" si="166"/>
        <v>0 missed</v>
      </c>
      <c r="BP189" s="52" t="str">
        <f t="shared" si="167"/>
        <v>0 missed</v>
      </c>
      <c r="BQ189" s="52">
        <f t="shared" si="168"/>
        <v>1</v>
      </c>
      <c r="BR189" s="52">
        <f t="shared" si="169"/>
        <v>1</v>
      </c>
      <c r="BS189" s="56">
        <f t="shared" si="170"/>
        <v>1</v>
      </c>
      <c r="BT189" s="56">
        <f t="shared" si="171"/>
        <v>1</v>
      </c>
      <c r="BU189" s="52" t="str">
        <f t="shared" si="172"/>
        <v>0 missed</v>
      </c>
      <c r="BV189" s="51">
        <f t="shared" si="173"/>
        <v>2</v>
      </c>
      <c r="BW189" s="57">
        <f t="shared" si="174"/>
        <v>1</v>
      </c>
      <c r="BX189" s="57" t="str">
        <f t="shared" si="175"/>
        <v>Q-1 A-1 || Q Total-1, A Total-1</v>
      </c>
      <c r="BY189" s="51" t="str" cm="1">
        <f t="array" ref="BY189">IFERROR(INDEX('Attendance-Slot-1'!$Q$2:$Q$1112,MATCH(1,('Attendance-Slot-1'!$A$2:$A$1112=$C189)*('Attendance-Slot-1'!$G$2:$G$1112=BY$2),0)),"No Data")</f>
        <v>No Data</v>
      </c>
      <c r="BZ189" s="51" t="str" cm="1">
        <f t="array" ref="BZ189">IFERROR(INDEX('Attendance-Slot-2'!$Q$2:$Q$2595,MATCH(1,('Attendance-Slot-2'!$A$2:$A$2595=$C189)*('Attendance-Slot-2'!$G$2:$G$2595=BY$2),0)),"No Data")</f>
        <v>P-S2_Onsite</v>
      </c>
      <c r="CA189" s="135">
        <f>VLOOKUP($BN189,'Written Exam Marks'!$H:$Q,10,FALSE)</f>
        <v>22</v>
      </c>
      <c r="CB189" s="135">
        <f>VLOOKUP($BN189,'Written Exam Marks'!$H:$Q,9,FALSE)</f>
        <v>40</v>
      </c>
      <c r="CC189" s="51" t="str">
        <f t="shared" si="176"/>
        <v>Present</v>
      </c>
      <c r="CD189" s="51" t="str">
        <f t="shared" si="177"/>
        <v>P-S2_Onsite</v>
      </c>
      <c r="CE189" s="29">
        <v>20</v>
      </c>
      <c r="CF189" s="29">
        <v>20</v>
      </c>
      <c r="CG189" s="29">
        <v>17</v>
      </c>
      <c r="CH189" s="29">
        <v>57</v>
      </c>
      <c r="CI189" s="29">
        <v>60</v>
      </c>
      <c r="CJ189" s="61" t="s">
        <v>7343</v>
      </c>
      <c r="CK189" s="61" t="s">
        <v>1613</v>
      </c>
      <c r="CL189" s="10" t="str">
        <f t="shared" si="178"/>
        <v>2025EM1100186-MDSDF404</v>
      </c>
      <c r="CM189" s="61" t="str">
        <f t="shared" si="179"/>
        <v>0 missed</v>
      </c>
      <c r="CN189" s="61" t="str">
        <f t="shared" si="180"/>
        <v>0 missed</v>
      </c>
      <c r="CO189" s="111">
        <f t="shared" si="181"/>
        <v>2</v>
      </c>
      <c r="CP189" s="111">
        <f t="shared" si="182"/>
        <v>1</v>
      </c>
      <c r="CQ189" s="9">
        <f t="shared" si="183"/>
        <v>1</v>
      </c>
      <c r="CR189" s="9">
        <f t="shared" si="184"/>
        <v>1</v>
      </c>
      <c r="CS189" s="61" t="str">
        <f t="shared" si="185"/>
        <v>0 missed</v>
      </c>
      <c r="CT189" s="111">
        <f t="shared" si="186"/>
        <v>3</v>
      </c>
      <c r="CU189" s="10">
        <f t="shared" si="187"/>
        <v>1</v>
      </c>
      <c r="CV189" s="10" t="str">
        <f t="shared" si="188"/>
        <v>Q-2 A-1 || Q Total-2, A Total-1</v>
      </c>
      <c r="CW189" s="111" t="str" cm="1">
        <f t="array" ref="CW189">IFERROR(INDEX('Attendance-Slot-1'!$Q$2:$Q$1112,MATCH(1,('Attendance-Slot-1'!$A$2:$A$1112=$C189)*('Attendance-Slot-1'!$G$2:$G$1112=CW$2),0)),"No Data")</f>
        <v>P-S1_Onsite</v>
      </c>
      <c r="CX189" s="111" t="str" cm="1">
        <f t="array" ref="CX189">IFERROR(INDEX('Attendance-Slot-2'!$Q$2:$Q$2595,MATCH(1,('Attendance-Slot-2'!$A$2:$A$2595=$C189)*('Attendance-Slot-2'!$G$2:$G$2595=CW$2),0)),"No Data")</f>
        <v>No Data</v>
      </c>
      <c r="CY189" s="136">
        <f>VLOOKUP($CL189,'Written Exam Marks'!$H:$Q,10,FALSE)</f>
        <v>22.5</v>
      </c>
      <c r="CZ189" s="136">
        <f>VLOOKUP($CL189,'Written Exam Marks'!$H:$Q,9,FALSE)</f>
        <v>40</v>
      </c>
      <c r="DA189" s="111" t="str">
        <f t="shared" si="189"/>
        <v>Present</v>
      </c>
      <c r="DB189" s="111" t="str">
        <f t="shared" si="190"/>
        <v>P-S1_Onsite</v>
      </c>
      <c r="DC189" s="148" t="s">
        <v>5</v>
      </c>
      <c r="DD189" s="148">
        <v>7.125</v>
      </c>
      <c r="DE189" s="148">
        <v>8</v>
      </c>
      <c r="DF189" s="148">
        <v>16</v>
      </c>
      <c r="DG189" s="148">
        <v>16</v>
      </c>
      <c r="DH189" s="148">
        <v>47.125</v>
      </c>
      <c r="DI189" s="148">
        <v>65</v>
      </c>
      <c r="DJ189" s="66" t="s">
        <v>7351</v>
      </c>
      <c r="DK189" s="66" t="s">
        <v>1631</v>
      </c>
      <c r="DL189" s="68" t="str">
        <f t="shared" si="191"/>
        <v>2025EM1100186-MDSDF406</v>
      </c>
      <c r="DM189" s="66" t="str">
        <f t="shared" si="192"/>
        <v>1 missed</v>
      </c>
      <c r="DN189" s="66" t="str">
        <f t="shared" si="193"/>
        <v>0 missed</v>
      </c>
      <c r="DO189" s="62">
        <f t="shared" si="194"/>
        <v>2</v>
      </c>
      <c r="DP189" s="62">
        <f t="shared" si="195"/>
        <v>2</v>
      </c>
      <c r="DQ189" s="67">
        <f t="shared" si="196"/>
        <v>0.66666666666666663</v>
      </c>
      <c r="DR189" s="67">
        <f t="shared" si="197"/>
        <v>1</v>
      </c>
      <c r="DS189" s="66" t="str">
        <f t="shared" si="198"/>
        <v>1 missed</v>
      </c>
      <c r="DT189" s="62">
        <f t="shared" si="199"/>
        <v>4</v>
      </c>
      <c r="DU189" s="68">
        <f t="shared" si="200"/>
        <v>0.8</v>
      </c>
      <c r="DV189" s="68" t="str">
        <f t="shared" si="201"/>
        <v>Q-2 A-2 || Q Total-3, A Total-2</v>
      </c>
      <c r="DW189" s="62" t="str" cm="1">
        <f t="array" ref="DW189">IFERROR(INDEX('Attendance-Slot-1'!$Q$2:$Q$1112,MATCH(1,('Attendance-Slot-1'!$A$2:$A$1112=$C189)*('Attendance-Slot-1'!$G$2:$G$1112=DW$2),0)),"No Data")</f>
        <v>No Data</v>
      </c>
      <c r="DX189" s="62" t="str" cm="1">
        <f t="array" ref="DX189">IFERROR(INDEX('Attendance-Slot-2'!$Q$2:$Q$2595,MATCH(1,('Attendance-Slot-2'!$A$2:$A$2595=$C189)*('Attendance-Slot-2'!$G$2:$G$2595=DW$2),0)),"No Data")</f>
        <v>P-S2_Onsite</v>
      </c>
      <c r="DY189" s="137">
        <f>VLOOKUP($DL189,'Written Exam Marks'!$H:$Q,10,FALSE)</f>
        <v>19</v>
      </c>
      <c r="DZ189" s="137">
        <f>VLOOKUP($DL189,'Written Exam Marks'!$H:$Q,9,FALSE)</f>
        <v>35</v>
      </c>
      <c r="EA189" s="62" t="str">
        <f t="shared" si="202"/>
        <v>Present</v>
      </c>
      <c r="EB189" s="62" t="str">
        <f t="shared" si="203"/>
        <v>P-S2_Onsite</v>
      </c>
      <c r="EC189" s="114" t="str">
        <f t="shared" si="140"/>
        <v>P-2, 
A-0, 
No Data-3</v>
      </c>
      <c r="ED189" s="114" t="str">
        <f t="shared" si="141"/>
        <v>P-3, 
A-0, 
No Data-2</v>
      </c>
      <c r="EE189" s="114" t="str">
        <f t="shared" si="204"/>
        <v>P-S2_Onsite</v>
      </c>
      <c r="EF189" s="114" t="str">
        <f t="shared" si="205"/>
        <v>P-S1_Onsite</v>
      </c>
      <c r="EG189" s="114" t="str">
        <f t="shared" si="206"/>
        <v>P-S2_Onsite</v>
      </c>
      <c r="EH189" s="114" t="str">
        <f t="shared" si="207"/>
        <v>P-S1_Onsite</v>
      </c>
      <c r="EI189" s="114" t="str">
        <f t="shared" si="208"/>
        <v>P-S2_Onsite</v>
      </c>
      <c r="EJ189" s="114" t="str">
        <f t="shared" si="209"/>
        <v>P-5, A-0, No Data-0</v>
      </c>
      <c r="EK189" s="114" t="s">
        <v>10453</v>
      </c>
      <c r="EL189" s="114">
        <v>29.5</v>
      </c>
      <c r="EM189" s="114">
        <v>10</v>
      </c>
      <c r="EN189" s="114">
        <v>55</v>
      </c>
      <c r="EO189" s="114">
        <v>94.5</v>
      </c>
      <c r="EP189" s="114" t="s">
        <v>7217</v>
      </c>
      <c r="EQ189" s="114" t="s">
        <v>1054</v>
      </c>
      <c r="ER189" s="114" t="s">
        <v>2305</v>
      </c>
      <c r="ES189" s="114"/>
      <c r="ET189" s="30" t="s">
        <v>2305</v>
      </c>
    </row>
    <row r="190" spans="1:150" x14ac:dyDescent="0.25">
      <c r="A190" s="114">
        <v>187</v>
      </c>
      <c r="B190" s="114" t="s">
        <v>7224</v>
      </c>
      <c r="C190" s="80" t="s">
        <v>4003</v>
      </c>
      <c r="D190" s="30" t="s">
        <v>4004</v>
      </c>
      <c r="E190" s="30" t="s">
        <v>4005</v>
      </c>
      <c r="F190" s="33" t="s">
        <v>7201</v>
      </c>
      <c r="G190" s="30" t="s">
        <v>4006</v>
      </c>
      <c r="H190" s="143">
        <v>15</v>
      </c>
      <c r="I190" s="143">
        <v>15</v>
      </c>
      <c r="J190" s="143">
        <v>15</v>
      </c>
      <c r="K190" s="143">
        <v>15</v>
      </c>
      <c r="L190" s="143">
        <v>60</v>
      </c>
      <c r="M190" s="143">
        <v>65</v>
      </c>
      <c r="N190" s="40" t="s">
        <v>7314</v>
      </c>
      <c r="O190" s="40" t="s">
        <v>1593</v>
      </c>
      <c r="P190" s="13" t="str">
        <f t="shared" si="142"/>
        <v>2025EM1100187-MDSDF401</v>
      </c>
      <c r="Q190" s="40" t="str">
        <f t="shared" si="143"/>
        <v>0 missed</v>
      </c>
      <c r="R190" s="40" t="str">
        <f t="shared" si="144"/>
        <v>0 missed</v>
      </c>
      <c r="S190" s="40">
        <f t="shared" si="145"/>
        <v>3</v>
      </c>
      <c r="T190" s="40">
        <f t="shared" si="146"/>
        <v>1</v>
      </c>
      <c r="U190" s="41">
        <f t="shared" si="147"/>
        <v>1</v>
      </c>
      <c r="V190" s="41">
        <f t="shared" si="148"/>
        <v>1</v>
      </c>
      <c r="W190" s="40" t="str">
        <f t="shared" si="149"/>
        <v>0 missed</v>
      </c>
      <c r="X190" s="113">
        <f t="shared" si="150"/>
        <v>4</v>
      </c>
      <c r="Y190" s="13">
        <f t="shared" si="151"/>
        <v>1</v>
      </c>
      <c r="Z190" s="13" t="str">
        <f t="shared" si="152"/>
        <v>Q-3 A-1 || Q Total-3, A Total-1</v>
      </c>
      <c r="AA190" s="113" t="str" cm="1">
        <f t="array" ref="AA190">IFERROR(INDEX('Attendance-Slot-1'!$Q$2:$Q$1112,MATCH(1,('Attendance-Slot-1'!$A$2:$A$1112=$C190)*('Attendance-Slot-1'!$G$2:$G$1112=AA$2),0)),"No Data")</f>
        <v>No Data</v>
      </c>
      <c r="AB190" s="113" t="str" cm="1">
        <f t="array" ref="AB190">IFERROR(INDEX('Attendance-Slot-2'!$Q$2:$Q$2595,MATCH(1,('Attendance-Slot-2'!$A$2:$A$2595=$C190)*('Attendance-Slot-2'!$G$2:$G$2595=AA$2),0)),"No Data")</f>
        <v>P-S2_Onsite</v>
      </c>
      <c r="AC190" s="133">
        <f>VLOOKUP($P190,'Written Exam Marks'!$H:$Q,10,FALSE)</f>
        <v>14.5</v>
      </c>
      <c r="AD190" s="133">
        <f>VLOOKUP($P190,'Written Exam Marks'!$H:$Q,9,FALSE)</f>
        <v>35</v>
      </c>
      <c r="AE190" s="113" t="str">
        <f t="shared" si="153"/>
        <v>Present</v>
      </c>
      <c r="AF190" s="113" t="str">
        <f t="shared" si="154"/>
        <v>P-S2_Onsite</v>
      </c>
      <c r="AG190" s="146">
        <v>9.5</v>
      </c>
      <c r="AH190" s="146">
        <v>10</v>
      </c>
      <c r="AI190" s="146">
        <v>10</v>
      </c>
      <c r="AJ190" s="146">
        <v>10</v>
      </c>
      <c r="AK190" s="146">
        <v>10</v>
      </c>
      <c r="AL190" s="146">
        <v>10</v>
      </c>
      <c r="AM190" s="146">
        <v>59.5</v>
      </c>
      <c r="AN190" s="146">
        <v>60</v>
      </c>
      <c r="AO190" s="43" t="s">
        <v>7336</v>
      </c>
      <c r="AP190" s="43" t="s">
        <v>1598</v>
      </c>
      <c r="AQ190" s="50" t="str">
        <f t="shared" si="155"/>
        <v>2025EM1100187-MDSDF402</v>
      </c>
      <c r="AR190" s="43" t="str">
        <f t="shared" si="156"/>
        <v>0 missed</v>
      </c>
      <c r="AS190" s="47" t="s">
        <v>7342</v>
      </c>
      <c r="AT190" s="43">
        <f t="shared" si="157"/>
        <v>6</v>
      </c>
      <c r="AU190" s="48" t="s">
        <v>7342</v>
      </c>
      <c r="AV190" s="49">
        <f t="shared" si="158"/>
        <v>1</v>
      </c>
      <c r="AW190" s="48" t="s">
        <v>7342</v>
      </c>
      <c r="AX190" s="43" t="str">
        <f t="shared" si="159"/>
        <v>0 missed</v>
      </c>
      <c r="AY190" s="42">
        <f t="shared" si="160"/>
        <v>6</v>
      </c>
      <c r="AZ190" s="50">
        <f t="shared" si="161"/>
        <v>1</v>
      </c>
      <c r="BA190" s="50" t="str">
        <f t="shared" si="162"/>
        <v>Q-6 A-- || Q Total-6, A Total-0</v>
      </c>
      <c r="BB190" s="42" t="str" cm="1">
        <f t="array" ref="BB190">IFERROR(INDEX('Attendance-Slot-1'!$Q$2:$Q$1112,MATCH(1,('Attendance-Slot-1'!$A$2:$A$1112=$C190)*('Attendance-Slot-1'!$G$2:$G$1112=BB$2),0)),"No Data")</f>
        <v>No Data</v>
      </c>
      <c r="BC190" s="42" t="str" cm="1">
        <f t="array" ref="BC190">IFERROR(INDEX('Attendance-Slot-2'!$Q$2:$Q$2595,MATCH(1,('Attendance-Slot-2'!$A$2:$A$2595=$C190)*('Attendance-Slot-2'!$G$2:$G$2595=BB$2),0)),"No Data")</f>
        <v>P-S2_Onsite</v>
      </c>
      <c r="BD190" s="134">
        <f>VLOOKUP($AQ190,'Written Exam Marks'!$H:$Q,10,FALSE)</f>
        <v>30</v>
      </c>
      <c r="BE190" s="134">
        <f>VLOOKUP($AQ190,'Written Exam Marks'!$H:$Q,9,FALSE)</f>
        <v>40</v>
      </c>
      <c r="BF190" s="42" t="str">
        <f t="shared" si="163"/>
        <v>Present</v>
      </c>
      <c r="BG190" s="42" t="str">
        <f t="shared" si="164"/>
        <v>P-S2_Onsite</v>
      </c>
      <c r="BH190" s="147">
        <v>20</v>
      </c>
      <c r="BI190" s="147">
        <v>27</v>
      </c>
      <c r="BJ190" s="147">
        <v>47</v>
      </c>
      <c r="BK190" s="147">
        <v>60</v>
      </c>
      <c r="BL190" s="52" t="s">
        <v>3697</v>
      </c>
      <c r="BM190" s="52" t="s">
        <v>1606</v>
      </c>
      <c r="BN190" s="57" t="str">
        <f t="shared" si="165"/>
        <v>2025EM1100187-MDSDF403</v>
      </c>
      <c r="BO190" s="52" t="str">
        <f t="shared" si="166"/>
        <v>0 missed</v>
      </c>
      <c r="BP190" s="52" t="str">
        <f t="shared" si="167"/>
        <v>0 missed</v>
      </c>
      <c r="BQ190" s="52">
        <f t="shared" si="168"/>
        <v>1</v>
      </c>
      <c r="BR190" s="52">
        <f t="shared" si="169"/>
        <v>1</v>
      </c>
      <c r="BS190" s="56">
        <f t="shared" si="170"/>
        <v>1</v>
      </c>
      <c r="BT190" s="56">
        <f t="shared" si="171"/>
        <v>1</v>
      </c>
      <c r="BU190" s="52" t="str">
        <f t="shared" si="172"/>
        <v>0 missed</v>
      </c>
      <c r="BV190" s="51">
        <f t="shared" si="173"/>
        <v>2</v>
      </c>
      <c r="BW190" s="57">
        <f t="shared" si="174"/>
        <v>1</v>
      </c>
      <c r="BX190" s="57" t="str">
        <f t="shared" si="175"/>
        <v>Q-1 A-1 || Q Total-1, A Total-1</v>
      </c>
      <c r="BY190" s="51" t="str" cm="1">
        <f t="array" ref="BY190">IFERROR(INDEX('Attendance-Slot-1'!$Q$2:$Q$1112,MATCH(1,('Attendance-Slot-1'!$A$2:$A$1112=$C190)*('Attendance-Slot-1'!$G$2:$G$1112=BY$2),0)),"No Data")</f>
        <v>No Data</v>
      </c>
      <c r="BZ190" s="51" t="str" cm="1">
        <f t="array" ref="BZ190">IFERROR(INDEX('Attendance-Slot-2'!$Q$2:$Q$2595,MATCH(1,('Attendance-Slot-2'!$A$2:$A$2595=$C190)*('Attendance-Slot-2'!$G$2:$G$2595=BY$2),0)),"No Data")</f>
        <v>P-S2_Onsite</v>
      </c>
      <c r="CA190" s="135">
        <f>VLOOKUP($BN190,'Written Exam Marks'!$H:$Q,10,FALSE)</f>
        <v>25</v>
      </c>
      <c r="CB190" s="135">
        <f>VLOOKUP($BN190,'Written Exam Marks'!$H:$Q,9,FALSE)</f>
        <v>40</v>
      </c>
      <c r="CC190" s="51" t="str">
        <f t="shared" si="176"/>
        <v>Present</v>
      </c>
      <c r="CD190" s="51" t="str">
        <f t="shared" si="177"/>
        <v>P-S2_Onsite</v>
      </c>
      <c r="CE190" s="29">
        <v>20</v>
      </c>
      <c r="CF190" s="29">
        <v>20</v>
      </c>
      <c r="CG190" s="29">
        <v>18</v>
      </c>
      <c r="CH190" s="29">
        <v>58</v>
      </c>
      <c r="CI190" s="29">
        <v>60</v>
      </c>
      <c r="CJ190" s="61" t="s">
        <v>7343</v>
      </c>
      <c r="CK190" s="61" t="s">
        <v>1613</v>
      </c>
      <c r="CL190" s="10" t="str">
        <f t="shared" si="178"/>
        <v>2025EM1100187-MDSDF404</v>
      </c>
      <c r="CM190" s="61" t="str">
        <f t="shared" si="179"/>
        <v>0 missed</v>
      </c>
      <c r="CN190" s="61" t="str">
        <f t="shared" si="180"/>
        <v>0 missed</v>
      </c>
      <c r="CO190" s="111">
        <f t="shared" si="181"/>
        <v>2</v>
      </c>
      <c r="CP190" s="111">
        <f t="shared" si="182"/>
        <v>1</v>
      </c>
      <c r="CQ190" s="9">
        <f t="shared" si="183"/>
        <v>1</v>
      </c>
      <c r="CR190" s="9">
        <f t="shared" si="184"/>
        <v>1</v>
      </c>
      <c r="CS190" s="61" t="str">
        <f t="shared" si="185"/>
        <v>0 missed</v>
      </c>
      <c r="CT190" s="111">
        <f t="shared" si="186"/>
        <v>3</v>
      </c>
      <c r="CU190" s="10">
        <f t="shared" si="187"/>
        <v>1</v>
      </c>
      <c r="CV190" s="10" t="str">
        <f t="shared" si="188"/>
        <v>Q-2 A-1 || Q Total-2, A Total-1</v>
      </c>
      <c r="CW190" s="111" t="str" cm="1">
        <f t="array" ref="CW190">IFERROR(INDEX('Attendance-Slot-1'!$Q$2:$Q$1112,MATCH(1,('Attendance-Slot-1'!$A$2:$A$1112=$C190)*('Attendance-Slot-1'!$G$2:$G$1112=CW$2),0)),"No Data")</f>
        <v>No Data</v>
      </c>
      <c r="CX190" s="111" t="str" cm="1">
        <f t="array" ref="CX190">IFERROR(INDEX('Attendance-Slot-2'!$Q$2:$Q$2595,MATCH(1,('Attendance-Slot-2'!$A$2:$A$2595=$C190)*('Attendance-Slot-2'!$G$2:$G$2595=CW$2),0)),"No Data")</f>
        <v>P-S2_Onsite</v>
      </c>
      <c r="CY190" s="136">
        <f>VLOOKUP($CL190,'Written Exam Marks'!$H:$Q,10,FALSE)</f>
        <v>20.5</v>
      </c>
      <c r="CZ190" s="136">
        <f>VLOOKUP($CL190,'Written Exam Marks'!$H:$Q,9,FALSE)</f>
        <v>40</v>
      </c>
      <c r="DA190" s="111" t="str">
        <f t="shared" si="189"/>
        <v>Present</v>
      </c>
      <c r="DB190" s="111" t="str">
        <f t="shared" si="190"/>
        <v>P-S2_Onsite</v>
      </c>
      <c r="DC190" s="148">
        <v>4.5</v>
      </c>
      <c r="DD190" s="148">
        <v>7.375</v>
      </c>
      <c r="DE190" s="148">
        <v>9</v>
      </c>
      <c r="DF190" s="148">
        <v>12</v>
      </c>
      <c r="DG190" s="148">
        <v>18</v>
      </c>
      <c r="DH190" s="148">
        <v>50.875</v>
      </c>
      <c r="DI190" s="148">
        <v>65</v>
      </c>
      <c r="DJ190" s="66" t="s">
        <v>7351</v>
      </c>
      <c r="DK190" s="66" t="s">
        <v>1631</v>
      </c>
      <c r="DL190" s="68" t="str">
        <f t="shared" si="191"/>
        <v>2025EM1100187-MDSDF406</v>
      </c>
      <c r="DM190" s="66" t="str">
        <f t="shared" si="192"/>
        <v>0 missed</v>
      </c>
      <c r="DN190" s="66" t="str">
        <f t="shared" si="193"/>
        <v>0 missed</v>
      </c>
      <c r="DO190" s="62">
        <f t="shared" si="194"/>
        <v>3</v>
      </c>
      <c r="DP190" s="62">
        <f t="shared" si="195"/>
        <v>2</v>
      </c>
      <c r="DQ190" s="67">
        <f t="shared" si="196"/>
        <v>1</v>
      </c>
      <c r="DR190" s="67">
        <f t="shared" si="197"/>
        <v>1</v>
      </c>
      <c r="DS190" s="66" t="str">
        <f t="shared" si="198"/>
        <v>0 missed</v>
      </c>
      <c r="DT190" s="62">
        <f t="shared" si="199"/>
        <v>5</v>
      </c>
      <c r="DU190" s="68">
        <f t="shared" si="200"/>
        <v>1</v>
      </c>
      <c r="DV190" s="68" t="str">
        <f t="shared" si="201"/>
        <v>Q-3 A-2 || Q Total-3, A Total-2</v>
      </c>
      <c r="DW190" s="62" t="str" cm="1">
        <f t="array" ref="DW190">IFERROR(INDEX('Attendance-Slot-1'!$Q$2:$Q$1112,MATCH(1,('Attendance-Slot-1'!$A$2:$A$1112=$C190)*('Attendance-Slot-1'!$G$2:$G$1112=DW$2),0)),"No Data")</f>
        <v>No Data</v>
      </c>
      <c r="DX190" s="62" t="str" cm="1">
        <f t="array" ref="DX190">IFERROR(INDEX('Attendance-Slot-2'!$Q$2:$Q$2595,MATCH(1,('Attendance-Slot-2'!$A$2:$A$2595=$C190)*('Attendance-Slot-2'!$G$2:$G$2595=DW$2),0)),"No Data")</f>
        <v>P-S2_Onsite</v>
      </c>
      <c r="DY190" s="137">
        <f>VLOOKUP($DL190,'Written Exam Marks'!$H:$Q,10,FALSE)</f>
        <v>22</v>
      </c>
      <c r="DZ190" s="137">
        <f>VLOOKUP($DL190,'Written Exam Marks'!$H:$Q,9,FALSE)</f>
        <v>35</v>
      </c>
      <c r="EA190" s="62" t="str">
        <f t="shared" si="202"/>
        <v>Present</v>
      </c>
      <c r="EB190" s="62" t="str">
        <f t="shared" si="203"/>
        <v>P-S2_Onsite</v>
      </c>
      <c r="EC190" s="114" t="str">
        <f t="shared" si="140"/>
        <v>P-0, 
A-0, 
No Data-5</v>
      </c>
      <c r="ED190" s="114" t="str">
        <f t="shared" si="141"/>
        <v>P-5, 
A-0, 
No Data-0</v>
      </c>
      <c r="EE190" s="114" t="str">
        <f t="shared" si="204"/>
        <v>P-S2_Onsite</v>
      </c>
      <c r="EF190" s="114" t="str">
        <f t="shared" si="205"/>
        <v>P-S2_Onsite</v>
      </c>
      <c r="EG190" s="114" t="str">
        <f t="shared" si="206"/>
        <v>P-S2_Onsite</v>
      </c>
      <c r="EH190" s="114" t="str">
        <f t="shared" si="207"/>
        <v>P-S2_Onsite</v>
      </c>
      <c r="EI190" s="114" t="str">
        <f t="shared" si="208"/>
        <v>P-S2_Onsite</v>
      </c>
      <c r="EJ190" s="114" t="str">
        <f t="shared" si="209"/>
        <v>P-5, A-0, No Data-0</v>
      </c>
      <c r="EK190" s="114" t="s">
        <v>10453</v>
      </c>
      <c r="EL190" s="114">
        <v>21.5</v>
      </c>
      <c r="EM190" s="114">
        <v>10</v>
      </c>
      <c r="EN190" s="114">
        <v>51</v>
      </c>
      <c r="EO190" s="114">
        <v>82.5</v>
      </c>
      <c r="EP190" s="114" t="s">
        <v>7217</v>
      </c>
      <c r="EQ190" s="114" t="s">
        <v>1054</v>
      </c>
      <c r="ER190" s="114" t="s">
        <v>4003</v>
      </c>
      <c r="ES190" s="114"/>
      <c r="ET190" s="30" t="s">
        <v>4003</v>
      </c>
    </row>
    <row r="191" spans="1:150" x14ac:dyDescent="0.25">
      <c r="A191" s="114">
        <v>188</v>
      </c>
      <c r="B191" s="114" t="s">
        <v>7224</v>
      </c>
      <c r="C191" s="80" t="s">
        <v>2311</v>
      </c>
      <c r="D191" s="30" t="s">
        <v>2312</v>
      </c>
      <c r="E191" s="30" t="s">
        <v>2313</v>
      </c>
      <c r="F191" s="33" t="s">
        <v>7202</v>
      </c>
      <c r="G191" s="30" t="s">
        <v>2314</v>
      </c>
      <c r="H191" s="143" t="s">
        <v>5</v>
      </c>
      <c r="I191" s="143">
        <v>15</v>
      </c>
      <c r="J191" s="143">
        <v>20</v>
      </c>
      <c r="K191" s="143" t="s">
        <v>5</v>
      </c>
      <c r="L191" s="143">
        <v>35</v>
      </c>
      <c r="M191" s="143">
        <v>65</v>
      </c>
      <c r="N191" s="40" t="s">
        <v>7314</v>
      </c>
      <c r="O191" s="40" t="s">
        <v>1593</v>
      </c>
      <c r="P191" s="13" t="str">
        <f t="shared" si="142"/>
        <v>2025EM1100188-MDSDF401</v>
      </c>
      <c r="Q191" s="40" t="str">
        <f t="shared" si="143"/>
        <v>1 missed</v>
      </c>
      <c r="R191" s="40" t="str">
        <f t="shared" si="144"/>
        <v>1 missed</v>
      </c>
      <c r="S191" s="40">
        <f t="shared" si="145"/>
        <v>2</v>
      </c>
      <c r="T191" s="40">
        <f t="shared" si="146"/>
        <v>0</v>
      </c>
      <c r="U191" s="41">
        <f t="shared" si="147"/>
        <v>0.66666666666666663</v>
      </c>
      <c r="V191" s="41">
        <f t="shared" si="148"/>
        <v>0</v>
      </c>
      <c r="W191" s="40" t="str">
        <f t="shared" si="149"/>
        <v>2 missed</v>
      </c>
      <c r="X191" s="113">
        <f t="shared" si="150"/>
        <v>2</v>
      </c>
      <c r="Y191" s="13">
        <f t="shared" si="151"/>
        <v>0.5</v>
      </c>
      <c r="Z191" s="13" t="str">
        <f t="shared" si="152"/>
        <v>Q-2 A-0 || Q Total-3, A Total-1</v>
      </c>
      <c r="AA191" s="113" t="str" cm="1">
        <f t="array" ref="AA191">IFERROR(INDEX('Attendance-Slot-1'!$Q$2:$Q$1112,MATCH(1,('Attendance-Slot-1'!$A$2:$A$1112=$C191)*('Attendance-Slot-1'!$G$2:$G$1112=AA$2),0)),"No Data")</f>
        <v>No Data</v>
      </c>
      <c r="AB191" s="113" t="str" cm="1">
        <f t="array" ref="AB191">IFERROR(INDEX('Attendance-Slot-2'!$Q$2:$Q$2595,MATCH(1,('Attendance-Slot-2'!$A$2:$A$2595=$C191)*('Attendance-Slot-2'!$G$2:$G$2595=AA$2),0)),"No Data")</f>
        <v>P-S2_Onsite</v>
      </c>
      <c r="AC191" s="133">
        <f>VLOOKUP($P191,'Written Exam Marks'!$H:$Q,10,FALSE)</f>
        <v>9</v>
      </c>
      <c r="AD191" s="133">
        <f>VLOOKUP($P191,'Written Exam Marks'!$H:$Q,9,FALSE)</f>
        <v>35</v>
      </c>
      <c r="AE191" s="113" t="str">
        <f t="shared" si="153"/>
        <v>Present</v>
      </c>
      <c r="AF191" s="113" t="str">
        <f t="shared" si="154"/>
        <v>P-S2_Onsite</v>
      </c>
      <c r="AG191" s="146">
        <v>9</v>
      </c>
      <c r="AH191" s="146">
        <v>9</v>
      </c>
      <c r="AI191" s="146" t="s">
        <v>5</v>
      </c>
      <c r="AJ191" s="146">
        <v>10</v>
      </c>
      <c r="AK191" s="146">
        <v>9</v>
      </c>
      <c r="AL191" s="146" t="s">
        <v>5</v>
      </c>
      <c r="AM191" s="146">
        <v>37</v>
      </c>
      <c r="AN191" s="146">
        <v>60</v>
      </c>
      <c r="AO191" s="43" t="s">
        <v>7336</v>
      </c>
      <c r="AP191" s="43" t="s">
        <v>1598</v>
      </c>
      <c r="AQ191" s="50" t="str">
        <f t="shared" si="155"/>
        <v>2025EM1100188-MDSDF402</v>
      </c>
      <c r="AR191" s="43" t="str">
        <f t="shared" si="156"/>
        <v>2 missed</v>
      </c>
      <c r="AS191" s="47" t="s">
        <v>7342</v>
      </c>
      <c r="AT191" s="43">
        <f t="shared" si="157"/>
        <v>4</v>
      </c>
      <c r="AU191" s="48" t="s">
        <v>7342</v>
      </c>
      <c r="AV191" s="49">
        <f t="shared" si="158"/>
        <v>0.66666666666666663</v>
      </c>
      <c r="AW191" s="48" t="s">
        <v>7342</v>
      </c>
      <c r="AX191" s="43" t="str">
        <f t="shared" si="159"/>
        <v>2 missed</v>
      </c>
      <c r="AY191" s="42">
        <f t="shared" si="160"/>
        <v>4</v>
      </c>
      <c r="AZ191" s="50">
        <f t="shared" si="161"/>
        <v>0.66666666666666663</v>
      </c>
      <c r="BA191" s="50" t="str">
        <f t="shared" si="162"/>
        <v>Q-4 A-- || Q Total-6, A Total-0</v>
      </c>
      <c r="BB191" s="42" t="str" cm="1">
        <f t="array" ref="BB191">IFERROR(INDEX('Attendance-Slot-1'!$Q$2:$Q$1112,MATCH(1,('Attendance-Slot-1'!$A$2:$A$1112=$C191)*('Attendance-Slot-1'!$G$2:$G$1112=BB$2),0)),"No Data")</f>
        <v>P-S1_Onsite</v>
      </c>
      <c r="BC191" s="42" t="str" cm="1">
        <f t="array" ref="BC191">IFERROR(INDEX('Attendance-Slot-2'!$Q$2:$Q$2595,MATCH(1,('Attendance-Slot-2'!$A$2:$A$2595=$C191)*('Attendance-Slot-2'!$G$2:$G$2595=BB$2),0)),"No Data")</f>
        <v>No Data</v>
      </c>
      <c r="BD191" s="134">
        <f>VLOOKUP($AQ191,'Written Exam Marks'!$H:$Q,10,FALSE)</f>
        <v>24</v>
      </c>
      <c r="BE191" s="134">
        <f>VLOOKUP($AQ191,'Written Exam Marks'!$H:$Q,9,FALSE)</f>
        <v>40</v>
      </c>
      <c r="BF191" s="42" t="str">
        <f t="shared" si="163"/>
        <v>Present</v>
      </c>
      <c r="BG191" s="42" t="str">
        <f t="shared" si="164"/>
        <v>P-S1_Onsite</v>
      </c>
      <c r="BH191" s="147">
        <v>19</v>
      </c>
      <c r="BI191" s="147">
        <v>22.5</v>
      </c>
      <c r="BJ191" s="147">
        <v>41.5</v>
      </c>
      <c r="BK191" s="147">
        <v>60</v>
      </c>
      <c r="BL191" s="52" t="s">
        <v>3697</v>
      </c>
      <c r="BM191" s="52" t="s">
        <v>1606</v>
      </c>
      <c r="BN191" s="57" t="str">
        <f t="shared" si="165"/>
        <v>2025EM1100188-MDSDF403</v>
      </c>
      <c r="BO191" s="52" t="str">
        <f t="shared" si="166"/>
        <v>0 missed</v>
      </c>
      <c r="BP191" s="52" t="str">
        <f t="shared" si="167"/>
        <v>0 missed</v>
      </c>
      <c r="BQ191" s="52">
        <f t="shared" si="168"/>
        <v>1</v>
      </c>
      <c r="BR191" s="52">
        <f t="shared" si="169"/>
        <v>1</v>
      </c>
      <c r="BS191" s="56">
        <f t="shared" si="170"/>
        <v>1</v>
      </c>
      <c r="BT191" s="56">
        <f t="shared" si="171"/>
        <v>1</v>
      </c>
      <c r="BU191" s="52" t="str">
        <f t="shared" si="172"/>
        <v>0 missed</v>
      </c>
      <c r="BV191" s="51">
        <f t="shared" si="173"/>
        <v>2</v>
      </c>
      <c r="BW191" s="57">
        <f t="shared" si="174"/>
        <v>1</v>
      </c>
      <c r="BX191" s="57" t="str">
        <f t="shared" si="175"/>
        <v>Q-1 A-1 || Q Total-1, A Total-1</v>
      </c>
      <c r="BY191" s="51" t="str" cm="1">
        <f t="array" ref="BY191">IFERROR(INDEX('Attendance-Slot-1'!$Q$2:$Q$1112,MATCH(1,('Attendance-Slot-1'!$A$2:$A$1112=$C191)*('Attendance-Slot-1'!$G$2:$G$1112=BY$2),0)),"No Data")</f>
        <v>No Data</v>
      </c>
      <c r="BZ191" s="51" t="str" cm="1">
        <f t="array" ref="BZ191">IFERROR(INDEX('Attendance-Slot-2'!$Q$2:$Q$2595,MATCH(1,('Attendance-Slot-2'!$A$2:$A$2595=$C191)*('Attendance-Slot-2'!$G$2:$G$2595=BY$2),0)),"No Data")</f>
        <v>P-S2_Onsite</v>
      </c>
      <c r="CA191" s="135">
        <f>VLOOKUP($BN191,'Written Exam Marks'!$H:$Q,10,FALSE)</f>
        <v>10</v>
      </c>
      <c r="CB191" s="135">
        <f>VLOOKUP($BN191,'Written Exam Marks'!$H:$Q,9,FALSE)</f>
        <v>40</v>
      </c>
      <c r="CC191" s="51" t="str">
        <f t="shared" si="176"/>
        <v>Present</v>
      </c>
      <c r="CD191" s="51" t="str">
        <f t="shared" si="177"/>
        <v>P-S2_Onsite</v>
      </c>
      <c r="CE191" s="29">
        <v>18</v>
      </c>
      <c r="CF191" s="29">
        <v>20</v>
      </c>
      <c r="CG191" s="29">
        <v>17</v>
      </c>
      <c r="CH191" s="29">
        <v>55</v>
      </c>
      <c r="CI191" s="29">
        <v>60</v>
      </c>
      <c r="CJ191" s="61" t="s">
        <v>7343</v>
      </c>
      <c r="CK191" s="61" t="s">
        <v>1613</v>
      </c>
      <c r="CL191" s="10" t="str">
        <f t="shared" si="178"/>
        <v>2025EM1100188-MDSDF404</v>
      </c>
      <c r="CM191" s="61" t="str">
        <f t="shared" si="179"/>
        <v>0 missed</v>
      </c>
      <c r="CN191" s="61" t="str">
        <f t="shared" si="180"/>
        <v>0 missed</v>
      </c>
      <c r="CO191" s="111">
        <f t="shared" si="181"/>
        <v>2</v>
      </c>
      <c r="CP191" s="111">
        <f t="shared" si="182"/>
        <v>1</v>
      </c>
      <c r="CQ191" s="9">
        <f t="shared" si="183"/>
        <v>1</v>
      </c>
      <c r="CR191" s="9">
        <f t="shared" si="184"/>
        <v>1</v>
      </c>
      <c r="CS191" s="61" t="str">
        <f t="shared" si="185"/>
        <v>0 missed</v>
      </c>
      <c r="CT191" s="111">
        <f t="shared" si="186"/>
        <v>3</v>
      </c>
      <c r="CU191" s="10">
        <f t="shared" si="187"/>
        <v>1</v>
      </c>
      <c r="CV191" s="10" t="str">
        <f t="shared" si="188"/>
        <v>Q-2 A-1 || Q Total-2, A Total-1</v>
      </c>
      <c r="CW191" s="111" t="str" cm="1">
        <f t="array" ref="CW191">IFERROR(INDEX('Attendance-Slot-1'!$Q$2:$Q$1112,MATCH(1,('Attendance-Slot-1'!$A$2:$A$1112=$C191)*('Attendance-Slot-1'!$G$2:$G$1112=CW$2),0)),"No Data")</f>
        <v>P-S1_Onsite</v>
      </c>
      <c r="CX191" s="111" t="str" cm="1">
        <f t="array" ref="CX191">IFERROR(INDEX('Attendance-Slot-2'!$Q$2:$Q$2595,MATCH(1,('Attendance-Slot-2'!$A$2:$A$2595=$C191)*('Attendance-Slot-2'!$G$2:$G$2595=CW$2),0)),"No Data")</f>
        <v>No Data</v>
      </c>
      <c r="CY191" s="136">
        <f>VLOOKUP($CL191,'Written Exam Marks'!$H:$Q,10,FALSE)</f>
        <v>14</v>
      </c>
      <c r="CZ191" s="136">
        <f>VLOOKUP($CL191,'Written Exam Marks'!$H:$Q,9,FALSE)</f>
        <v>40</v>
      </c>
      <c r="DA191" s="111" t="str">
        <f t="shared" si="189"/>
        <v>Present</v>
      </c>
      <c r="DB191" s="111" t="str">
        <f t="shared" si="190"/>
        <v>P-S1_Onsite</v>
      </c>
      <c r="DC191" s="148">
        <v>5.5</v>
      </c>
      <c r="DD191" s="148">
        <v>5.875</v>
      </c>
      <c r="DE191" s="148">
        <v>8</v>
      </c>
      <c r="DF191" s="148">
        <v>8</v>
      </c>
      <c r="DG191" s="148">
        <v>18</v>
      </c>
      <c r="DH191" s="148">
        <v>45.375</v>
      </c>
      <c r="DI191" s="148">
        <v>65</v>
      </c>
      <c r="DJ191" s="66" t="s">
        <v>7351</v>
      </c>
      <c r="DK191" s="66" t="s">
        <v>1631</v>
      </c>
      <c r="DL191" s="68" t="str">
        <f t="shared" si="191"/>
        <v>2025EM1100188-MDSDF406</v>
      </c>
      <c r="DM191" s="66" t="str">
        <f t="shared" si="192"/>
        <v>0 missed</v>
      </c>
      <c r="DN191" s="66" t="str">
        <f t="shared" si="193"/>
        <v>0 missed</v>
      </c>
      <c r="DO191" s="62">
        <f t="shared" si="194"/>
        <v>3</v>
      </c>
      <c r="DP191" s="62">
        <f t="shared" si="195"/>
        <v>2</v>
      </c>
      <c r="DQ191" s="67">
        <f t="shared" si="196"/>
        <v>1</v>
      </c>
      <c r="DR191" s="67">
        <f t="shared" si="197"/>
        <v>1</v>
      </c>
      <c r="DS191" s="66" t="str">
        <f t="shared" si="198"/>
        <v>0 missed</v>
      </c>
      <c r="DT191" s="62">
        <f t="shared" si="199"/>
        <v>5</v>
      </c>
      <c r="DU191" s="68">
        <f t="shared" si="200"/>
        <v>1</v>
      </c>
      <c r="DV191" s="68" t="str">
        <f t="shared" si="201"/>
        <v>Q-3 A-2 || Q Total-3, A Total-2</v>
      </c>
      <c r="DW191" s="62" t="str" cm="1">
        <f t="array" ref="DW191">IFERROR(INDEX('Attendance-Slot-1'!$Q$2:$Q$1112,MATCH(1,('Attendance-Slot-1'!$A$2:$A$1112=$C191)*('Attendance-Slot-1'!$G$2:$G$1112=DW$2),0)),"No Data")</f>
        <v>No Data</v>
      </c>
      <c r="DX191" s="62" t="str" cm="1">
        <f t="array" ref="DX191">IFERROR(INDEX('Attendance-Slot-2'!$Q$2:$Q$2595,MATCH(1,('Attendance-Slot-2'!$A$2:$A$2595=$C191)*('Attendance-Slot-2'!$G$2:$G$2595=DW$2),0)),"No Data")</f>
        <v>P-S2_Onsite</v>
      </c>
      <c r="DY191" s="137">
        <f>VLOOKUP($DL191,'Written Exam Marks'!$H:$Q,10,FALSE)</f>
        <v>14</v>
      </c>
      <c r="DZ191" s="137">
        <f>VLOOKUP($DL191,'Written Exam Marks'!$H:$Q,9,FALSE)</f>
        <v>35</v>
      </c>
      <c r="EA191" s="62" t="str">
        <f t="shared" si="202"/>
        <v>Present</v>
      </c>
      <c r="EB191" s="62" t="str">
        <f t="shared" si="203"/>
        <v>P-S2_Onsite</v>
      </c>
      <c r="EC191" s="114" t="str">
        <f t="shared" si="140"/>
        <v>P-2, 
A-0, 
No Data-3</v>
      </c>
      <c r="ED191" s="114" t="str">
        <f t="shared" si="141"/>
        <v>P-3, 
A-0, 
No Data-2</v>
      </c>
      <c r="EE191" s="114" t="str">
        <f t="shared" si="204"/>
        <v>P-S2_Onsite</v>
      </c>
      <c r="EF191" s="114" t="str">
        <f t="shared" si="205"/>
        <v>P-S1_Onsite</v>
      </c>
      <c r="EG191" s="114" t="str">
        <f t="shared" si="206"/>
        <v>P-S2_Onsite</v>
      </c>
      <c r="EH191" s="114" t="str">
        <f t="shared" si="207"/>
        <v>P-S1_Onsite</v>
      </c>
      <c r="EI191" s="114" t="str">
        <f t="shared" si="208"/>
        <v>P-S2_Onsite</v>
      </c>
      <c r="EJ191" s="114" t="str">
        <f t="shared" si="209"/>
        <v>P-5, A-0, No Data-0</v>
      </c>
      <c r="EK191" s="114" t="s">
        <v>10453</v>
      </c>
      <c r="EL191" s="114">
        <v>26.5</v>
      </c>
      <c r="EM191" s="114">
        <v>10</v>
      </c>
      <c r="EN191" s="114">
        <v>15</v>
      </c>
      <c r="EO191" s="114">
        <v>51.5</v>
      </c>
      <c r="EP191" s="114" t="s">
        <v>7217</v>
      </c>
      <c r="EQ191" s="114" t="s">
        <v>1054</v>
      </c>
      <c r="ER191" s="114" t="s">
        <v>2311</v>
      </c>
      <c r="ES191" s="114"/>
      <c r="ET191" s="30" t="s">
        <v>2311</v>
      </c>
    </row>
    <row r="192" spans="1:150" x14ac:dyDescent="0.25">
      <c r="A192" s="114">
        <v>189</v>
      </c>
      <c r="B192" s="114" t="s">
        <v>7224</v>
      </c>
      <c r="C192" s="80" t="s">
        <v>2317</v>
      </c>
      <c r="D192" s="30" t="s">
        <v>2318</v>
      </c>
      <c r="E192" s="30" t="s">
        <v>2319</v>
      </c>
      <c r="F192" s="33" t="s">
        <v>7201</v>
      </c>
      <c r="G192" s="30" t="s">
        <v>2320</v>
      </c>
      <c r="H192" s="143">
        <v>13</v>
      </c>
      <c r="I192" s="143">
        <v>15</v>
      </c>
      <c r="J192" s="143">
        <v>19</v>
      </c>
      <c r="K192" s="143">
        <v>15</v>
      </c>
      <c r="L192" s="143">
        <v>62</v>
      </c>
      <c r="M192" s="143">
        <v>65</v>
      </c>
      <c r="N192" s="40" t="s">
        <v>7314</v>
      </c>
      <c r="O192" s="40" t="s">
        <v>1593</v>
      </c>
      <c r="P192" s="13" t="str">
        <f t="shared" si="142"/>
        <v>2025EM1100189-MDSDF401</v>
      </c>
      <c r="Q192" s="40" t="str">
        <f t="shared" si="143"/>
        <v>0 missed</v>
      </c>
      <c r="R192" s="40" t="str">
        <f t="shared" si="144"/>
        <v>0 missed</v>
      </c>
      <c r="S192" s="40">
        <f t="shared" si="145"/>
        <v>3</v>
      </c>
      <c r="T192" s="40">
        <f t="shared" si="146"/>
        <v>1</v>
      </c>
      <c r="U192" s="41">
        <f t="shared" si="147"/>
        <v>1</v>
      </c>
      <c r="V192" s="41">
        <f t="shared" si="148"/>
        <v>1</v>
      </c>
      <c r="W192" s="40" t="str">
        <f t="shared" si="149"/>
        <v>0 missed</v>
      </c>
      <c r="X192" s="113">
        <f t="shared" si="150"/>
        <v>4</v>
      </c>
      <c r="Y192" s="13">
        <f t="shared" si="151"/>
        <v>1</v>
      </c>
      <c r="Z192" s="13" t="str">
        <f t="shared" si="152"/>
        <v>Q-3 A-1 || Q Total-3, A Total-1</v>
      </c>
      <c r="AA192" s="113" t="str" cm="1">
        <f t="array" ref="AA192">IFERROR(INDEX('Attendance-Slot-1'!$Q$2:$Q$1112,MATCH(1,('Attendance-Slot-1'!$A$2:$A$1112=$C192)*('Attendance-Slot-1'!$G$2:$G$1112=AA$2),0)),"No Data")</f>
        <v>P-S1_Onsite</v>
      </c>
      <c r="AB192" s="113" t="str" cm="1">
        <f t="array" ref="AB192">IFERROR(INDEX('Attendance-Slot-2'!$Q$2:$Q$2595,MATCH(1,('Attendance-Slot-2'!$A$2:$A$2595=$C192)*('Attendance-Slot-2'!$G$2:$G$2595=AA$2),0)),"No Data")</f>
        <v>No Data</v>
      </c>
      <c r="AC192" s="133">
        <f>VLOOKUP($P192,'Written Exam Marks'!$H:$Q,10,FALSE)</f>
        <v>26.5</v>
      </c>
      <c r="AD192" s="133">
        <f>VLOOKUP($P192,'Written Exam Marks'!$H:$Q,9,FALSE)</f>
        <v>35</v>
      </c>
      <c r="AE192" s="113" t="str">
        <f t="shared" si="153"/>
        <v>Present</v>
      </c>
      <c r="AF192" s="113" t="str">
        <f t="shared" si="154"/>
        <v>P-S1_Onsite</v>
      </c>
      <c r="AG192" s="146">
        <v>10</v>
      </c>
      <c r="AH192" s="146">
        <v>9</v>
      </c>
      <c r="AI192" s="146">
        <v>10</v>
      </c>
      <c r="AJ192" s="146">
        <v>10</v>
      </c>
      <c r="AK192" s="146">
        <v>10</v>
      </c>
      <c r="AL192" s="146">
        <v>10</v>
      </c>
      <c r="AM192" s="146">
        <v>59</v>
      </c>
      <c r="AN192" s="146">
        <v>60</v>
      </c>
      <c r="AO192" s="43" t="s">
        <v>7336</v>
      </c>
      <c r="AP192" s="43" t="s">
        <v>1598</v>
      </c>
      <c r="AQ192" s="50" t="str">
        <f t="shared" si="155"/>
        <v>2025EM1100189-MDSDF402</v>
      </c>
      <c r="AR192" s="43" t="str">
        <f t="shared" si="156"/>
        <v>0 missed</v>
      </c>
      <c r="AS192" s="47" t="s">
        <v>7342</v>
      </c>
      <c r="AT192" s="43">
        <f t="shared" si="157"/>
        <v>6</v>
      </c>
      <c r="AU192" s="48" t="s">
        <v>7342</v>
      </c>
      <c r="AV192" s="49">
        <f t="shared" si="158"/>
        <v>1</v>
      </c>
      <c r="AW192" s="48" t="s">
        <v>7342</v>
      </c>
      <c r="AX192" s="43" t="str">
        <f t="shared" si="159"/>
        <v>0 missed</v>
      </c>
      <c r="AY192" s="42">
        <f t="shared" si="160"/>
        <v>6</v>
      </c>
      <c r="AZ192" s="50">
        <f t="shared" si="161"/>
        <v>1</v>
      </c>
      <c r="BA192" s="50" t="str">
        <f t="shared" si="162"/>
        <v>Q-6 A-- || Q Total-6, A Total-0</v>
      </c>
      <c r="BB192" s="42" t="str" cm="1">
        <f t="array" ref="BB192">IFERROR(INDEX('Attendance-Slot-1'!$Q$2:$Q$1112,MATCH(1,('Attendance-Slot-1'!$A$2:$A$1112=$C192)*('Attendance-Slot-1'!$G$2:$G$1112=BB$2),0)),"No Data")</f>
        <v>No Data</v>
      </c>
      <c r="BC192" s="42" t="str" cm="1">
        <f t="array" ref="BC192">IFERROR(INDEX('Attendance-Slot-2'!$Q$2:$Q$2595,MATCH(1,('Attendance-Slot-2'!$A$2:$A$2595=$C192)*('Attendance-Slot-2'!$G$2:$G$2595=BB$2),0)),"No Data")</f>
        <v>P-S2_Onsite</v>
      </c>
      <c r="BD192" s="134">
        <f>VLOOKUP($AQ192,'Written Exam Marks'!$H:$Q,10,FALSE)</f>
        <v>25</v>
      </c>
      <c r="BE192" s="134">
        <f>VLOOKUP($AQ192,'Written Exam Marks'!$H:$Q,9,FALSE)</f>
        <v>40</v>
      </c>
      <c r="BF192" s="42" t="str">
        <f t="shared" si="163"/>
        <v>Present</v>
      </c>
      <c r="BG192" s="42" t="str">
        <f t="shared" si="164"/>
        <v>P-S2_Onsite</v>
      </c>
      <c r="BH192" s="147">
        <v>19</v>
      </c>
      <c r="BI192" s="147">
        <v>29</v>
      </c>
      <c r="BJ192" s="147">
        <v>48</v>
      </c>
      <c r="BK192" s="147">
        <v>60</v>
      </c>
      <c r="BL192" s="52" t="s">
        <v>3697</v>
      </c>
      <c r="BM192" s="52" t="s">
        <v>1606</v>
      </c>
      <c r="BN192" s="57" t="str">
        <f t="shared" si="165"/>
        <v>2025EM1100189-MDSDF403</v>
      </c>
      <c r="BO192" s="52" t="str">
        <f t="shared" si="166"/>
        <v>0 missed</v>
      </c>
      <c r="BP192" s="52" t="str">
        <f t="shared" si="167"/>
        <v>0 missed</v>
      </c>
      <c r="BQ192" s="52">
        <f t="shared" si="168"/>
        <v>1</v>
      </c>
      <c r="BR192" s="52">
        <f t="shared" si="169"/>
        <v>1</v>
      </c>
      <c r="BS192" s="56">
        <f t="shared" si="170"/>
        <v>1</v>
      </c>
      <c r="BT192" s="56">
        <f t="shared" si="171"/>
        <v>1</v>
      </c>
      <c r="BU192" s="52" t="str">
        <f t="shared" si="172"/>
        <v>0 missed</v>
      </c>
      <c r="BV192" s="51">
        <f t="shared" si="173"/>
        <v>2</v>
      </c>
      <c r="BW192" s="57">
        <f t="shared" si="174"/>
        <v>1</v>
      </c>
      <c r="BX192" s="57" t="str">
        <f t="shared" si="175"/>
        <v>Q-1 A-1 || Q Total-1, A Total-1</v>
      </c>
      <c r="BY192" s="51" t="str" cm="1">
        <f t="array" ref="BY192">IFERROR(INDEX('Attendance-Slot-1'!$Q$2:$Q$1112,MATCH(1,('Attendance-Slot-1'!$A$2:$A$1112=$C192)*('Attendance-Slot-1'!$G$2:$G$1112=BY$2),0)),"No Data")</f>
        <v>No Data</v>
      </c>
      <c r="BZ192" s="51" t="str" cm="1">
        <f t="array" ref="BZ192">IFERROR(INDEX('Attendance-Slot-2'!$Q$2:$Q$2595,MATCH(1,('Attendance-Slot-2'!$A$2:$A$2595=$C192)*('Attendance-Slot-2'!$G$2:$G$2595=BY$2),0)),"No Data")</f>
        <v>P-S2_Onsite</v>
      </c>
      <c r="CA192" s="135">
        <f>VLOOKUP($BN192,'Written Exam Marks'!$H:$Q,10,FALSE)</f>
        <v>31.5</v>
      </c>
      <c r="CB192" s="135">
        <f>VLOOKUP($BN192,'Written Exam Marks'!$H:$Q,9,FALSE)</f>
        <v>40</v>
      </c>
      <c r="CC192" s="51" t="str">
        <f t="shared" si="176"/>
        <v>Present</v>
      </c>
      <c r="CD192" s="51" t="str">
        <f t="shared" si="177"/>
        <v>P-S2_Onsite</v>
      </c>
      <c r="CE192" s="29">
        <v>19</v>
      </c>
      <c r="CF192" s="29">
        <v>20</v>
      </c>
      <c r="CG192" s="29">
        <v>19</v>
      </c>
      <c r="CH192" s="29">
        <v>58</v>
      </c>
      <c r="CI192" s="29">
        <v>60</v>
      </c>
      <c r="CJ192" s="61" t="s">
        <v>7343</v>
      </c>
      <c r="CK192" s="61" t="s">
        <v>1613</v>
      </c>
      <c r="CL192" s="10" t="str">
        <f t="shared" si="178"/>
        <v>2025EM1100189-MDSDF404</v>
      </c>
      <c r="CM192" s="61" t="str">
        <f t="shared" si="179"/>
        <v>0 missed</v>
      </c>
      <c r="CN192" s="61" t="str">
        <f t="shared" si="180"/>
        <v>0 missed</v>
      </c>
      <c r="CO192" s="111">
        <f t="shared" si="181"/>
        <v>2</v>
      </c>
      <c r="CP192" s="111">
        <f t="shared" si="182"/>
        <v>1</v>
      </c>
      <c r="CQ192" s="9">
        <f t="shared" si="183"/>
        <v>1</v>
      </c>
      <c r="CR192" s="9">
        <f t="shared" si="184"/>
        <v>1</v>
      </c>
      <c r="CS192" s="61" t="str">
        <f t="shared" si="185"/>
        <v>0 missed</v>
      </c>
      <c r="CT192" s="111">
        <f t="shared" si="186"/>
        <v>3</v>
      </c>
      <c r="CU192" s="10">
        <f t="shared" si="187"/>
        <v>1</v>
      </c>
      <c r="CV192" s="10" t="str">
        <f t="shared" si="188"/>
        <v>Q-2 A-1 || Q Total-2, A Total-1</v>
      </c>
      <c r="CW192" s="111" t="str" cm="1">
        <f t="array" ref="CW192">IFERROR(INDEX('Attendance-Slot-1'!$Q$2:$Q$1112,MATCH(1,('Attendance-Slot-1'!$A$2:$A$1112=$C192)*('Attendance-Slot-1'!$G$2:$G$1112=CW$2),0)),"No Data")</f>
        <v>No Data</v>
      </c>
      <c r="CX192" s="111" t="str" cm="1">
        <f t="array" ref="CX192">IFERROR(INDEX('Attendance-Slot-2'!$Q$2:$Q$2595,MATCH(1,('Attendance-Slot-2'!$A$2:$A$2595=$C192)*('Attendance-Slot-2'!$G$2:$G$2595=CW$2),0)),"No Data")</f>
        <v>P-S2_Onsite</v>
      </c>
      <c r="CY192" s="136">
        <f>VLOOKUP($CL192,'Written Exam Marks'!$H:$Q,10,FALSE)</f>
        <v>21</v>
      </c>
      <c r="CZ192" s="136">
        <f>VLOOKUP($CL192,'Written Exam Marks'!$H:$Q,9,FALSE)</f>
        <v>40</v>
      </c>
      <c r="DA192" s="111" t="str">
        <f t="shared" si="189"/>
        <v>Present</v>
      </c>
      <c r="DB192" s="111" t="str">
        <f t="shared" si="190"/>
        <v>P-S2_Onsite</v>
      </c>
      <c r="DC192" s="148">
        <v>8</v>
      </c>
      <c r="DD192" s="148">
        <v>6.75</v>
      </c>
      <c r="DE192" s="148">
        <v>9</v>
      </c>
      <c r="DF192" s="148">
        <v>18</v>
      </c>
      <c r="DG192" s="148">
        <v>17</v>
      </c>
      <c r="DH192" s="148">
        <v>58.75</v>
      </c>
      <c r="DI192" s="148">
        <v>65</v>
      </c>
      <c r="DJ192" s="66" t="s">
        <v>7351</v>
      </c>
      <c r="DK192" s="66" t="s">
        <v>1631</v>
      </c>
      <c r="DL192" s="68" t="str">
        <f t="shared" si="191"/>
        <v>2025EM1100189-MDSDF406</v>
      </c>
      <c r="DM192" s="66" t="str">
        <f t="shared" si="192"/>
        <v>0 missed</v>
      </c>
      <c r="DN192" s="66" t="str">
        <f t="shared" si="193"/>
        <v>0 missed</v>
      </c>
      <c r="DO192" s="62">
        <f t="shared" si="194"/>
        <v>3</v>
      </c>
      <c r="DP192" s="62">
        <f t="shared" si="195"/>
        <v>2</v>
      </c>
      <c r="DQ192" s="67">
        <f t="shared" si="196"/>
        <v>1</v>
      </c>
      <c r="DR192" s="67">
        <f t="shared" si="197"/>
        <v>1</v>
      </c>
      <c r="DS192" s="66" t="str">
        <f t="shared" si="198"/>
        <v>0 missed</v>
      </c>
      <c r="DT192" s="62">
        <f t="shared" si="199"/>
        <v>5</v>
      </c>
      <c r="DU192" s="68">
        <f t="shared" si="200"/>
        <v>1</v>
      </c>
      <c r="DV192" s="68" t="str">
        <f t="shared" si="201"/>
        <v>Q-3 A-2 || Q Total-3, A Total-2</v>
      </c>
      <c r="DW192" s="62" t="str" cm="1">
        <f t="array" ref="DW192">IFERROR(INDEX('Attendance-Slot-1'!$Q$2:$Q$1112,MATCH(1,('Attendance-Slot-1'!$A$2:$A$1112=$C192)*('Attendance-Slot-1'!$G$2:$G$1112=DW$2),0)),"No Data")</f>
        <v>P-S1_Onsite</v>
      </c>
      <c r="DX192" s="62" t="str" cm="1">
        <f t="array" ref="DX192">IFERROR(INDEX('Attendance-Slot-2'!$Q$2:$Q$2595,MATCH(1,('Attendance-Slot-2'!$A$2:$A$2595=$C192)*('Attendance-Slot-2'!$G$2:$G$2595=DW$2),0)),"No Data")</f>
        <v>No Data</v>
      </c>
      <c r="DY192" s="137">
        <f>VLOOKUP($DL192,'Written Exam Marks'!$H:$Q,10,FALSE)</f>
        <v>26</v>
      </c>
      <c r="DZ192" s="137">
        <f>VLOOKUP($DL192,'Written Exam Marks'!$H:$Q,9,FALSE)</f>
        <v>35</v>
      </c>
      <c r="EA192" s="62" t="str">
        <f t="shared" si="202"/>
        <v>Present</v>
      </c>
      <c r="EB192" s="62" t="str">
        <f t="shared" si="203"/>
        <v>P-S1_Onsite</v>
      </c>
      <c r="EC192" s="114" t="str">
        <f t="shared" si="140"/>
        <v>P-2, 
A-0, 
No Data-3</v>
      </c>
      <c r="ED192" s="114" t="str">
        <f t="shared" si="141"/>
        <v>P-3, 
A-0, 
No Data-2</v>
      </c>
      <c r="EE192" s="114" t="str">
        <f t="shared" si="204"/>
        <v>P-S1_Onsite</v>
      </c>
      <c r="EF192" s="114" t="str">
        <f t="shared" si="205"/>
        <v>P-S2_Onsite</v>
      </c>
      <c r="EG192" s="114" t="str">
        <f t="shared" si="206"/>
        <v>P-S2_Onsite</v>
      </c>
      <c r="EH192" s="114" t="str">
        <f t="shared" si="207"/>
        <v>P-S2_Onsite</v>
      </c>
      <c r="EI192" s="114" t="str">
        <f t="shared" si="208"/>
        <v>P-S1_Onsite</v>
      </c>
      <c r="EJ192" s="114" t="str">
        <f t="shared" si="209"/>
        <v>P-5, A-0, No Data-0</v>
      </c>
      <c r="EK192" s="114" t="s">
        <v>10453</v>
      </c>
      <c r="EL192" s="114">
        <v>29</v>
      </c>
      <c r="EM192" s="114">
        <v>10</v>
      </c>
      <c r="EN192" s="114">
        <v>52</v>
      </c>
      <c r="EO192" s="114">
        <v>91</v>
      </c>
      <c r="EP192" s="114" t="s">
        <v>7217</v>
      </c>
      <c r="EQ192" s="114" t="s">
        <v>1054</v>
      </c>
      <c r="ER192" s="114" t="s">
        <v>2317</v>
      </c>
      <c r="ES192" s="114"/>
      <c r="ET192" s="30" t="s">
        <v>2317</v>
      </c>
    </row>
    <row r="193" spans="1:150" x14ac:dyDescent="0.25">
      <c r="A193" s="114">
        <v>190</v>
      </c>
      <c r="B193" s="114" t="s">
        <v>7224</v>
      </c>
      <c r="C193" s="80" t="s">
        <v>2323</v>
      </c>
      <c r="D193" s="30" t="s">
        <v>2324</v>
      </c>
      <c r="E193" s="30" t="s">
        <v>2325</v>
      </c>
      <c r="F193" s="33" t="s">
        <v>7201</v>
      </c>
      <c r="G193" s="30" t="s">
        <v>2326</v>
      </c>
      <c r="H193" s="143">
        <v>15</v>
      </c>
      <c r="I193" s="143">
        <v>15</v>
      </c>
      <c r="J193" s="143">
        <v>17</v>
      </c>
      <c r="K193" s="143">
        <v>15</v>
      </c>
      <c r="L193" s="143">
        <v>62</v>
      </c>
      <c r="M193" s="143">
        <v>65</v>
      </c>
      <c r="N193" s="40" t="s">
        <v>7314</v>
      </c>
      <c r="O193" s="40" t="s">
        <v>1593</v>
      </c>
      <c r="P193" s="13" t="str">
        <f t="shared" si="142"/>
        <v>2025EM1100190-MDSDF401</v>
      </c>
      <c r="Q193" s="40" t="str">
        <f t="shared" si="143"/>
        <v>0 missed</v>
      </c>
      <c r="R193" s="40" t="str">
        <f t="shared" si="144"/>
        <v>0 missed</v>
      </c>
      <c r="S193" s="40">
        <f t="shared" si="145"/>
        <v>3</v>
      </c>
      <c r="T193" s="40">
        <f t="shared" si="146"/>
        <v>1</v>
      </c>
      <c r="U193" s="41">
        <f t="shared" si="147"/>
        <v>1</v>
      </c>
      <c r="V193" s="41">
        <f t="shared" si="148"/>
        <v>1</v>
      </c>
      <c r="W193" s="40" t="str">
        <f t="shared" si="149"/>
        <v>0 missed</v>
      </c>
      <c r="X193" s="113">
        <f t="shared" si="150"/>
        <v>4</v>
      </c>
      <c r="Y193" s="13">
        <f t="shared" si="151"/>
        <v>1</v>
      </c>
      <c r="Z193" s="13" t="str">
        <f t="shared" si="152"/>
        <v>Q-3 A-1 || Q Total-3, A Total-1</v>
      </c>
      <c r="AA193" s="113" t="str" cm="1">
        <f t="array" ref="AA193">IFERROR(INDEX('Attendance-Slot-1'!$Q$2:$Q$1112,MATCH(1,('Attendance-Slot-1'!$A$2:$A$1112=$C193)*('Attendance-Slot-1'!$G$2:$G$1112=AA$2),0)),"No Data")</f>
        <v>P-S1_Onsite</v>
      </c>
      <c r="AB193" s="113" t="str" cm="1">
        <f t="array" ref="AB193">IFERROR(INDEX('Attendance-Slot-2'!$Q$2:$Q$2595,MATCH(1,('Attendance-Slot-2'!$A$2:$A$2595=$C193)*('Attendance-Slot-2'!$G$2:$G$2595=AA$2),0)),"No Data")</f>
        <v>No Data</v>
      </c>
      <c r="AC193" s="133">
        <f>VLOOKUP($P193,'Written Exam Marks'!$H:$Q,10,FALSE)</f>
        <v>14.5</v>
      </c>
      <c r="AD193" s="133">
        <f>VLOOKUP($P193,'Written Exam Marks'!$H:$Q,9,FALSE)</f>
        <v>35</v>
      </c>
      <c r="AE193" s="113" t="str">
        <f t="shared" si="153"/>
        <v>Present</v>
      </c>
      <c r="AF193" s="113" t="str">
        <f t="shared" si="154"/>
        <v>P-S1_Onsite</v>
      </c>
      <c r="AG193" s="146">
        <v>10</v>
      </c>
      <c r="AH193" s="146">
        <v>9.5</v>
      </c>
      <c r="AI193" s="146">
        <v>10</v>
      </c>
      <c r="AJ193" s="146">
        <v>10</v>
      </c>
      <c r="AK193" s="146">
        <v>10</v>
      </c>
      <c r="AL193" s="146">
        <v>10</v>
      </c>
      <c r="AM193" s="146">
        <v>59.5</v>
      </c>
      <c r="AN193" s="146">
        <v>60</v>
      </c>
      <c r="AO193" s="43" t="s">
        <v>7336</v>
      </c>
      <c r="AP193" s="43" t="s">
        <v>1598</v>
      </c>
      <c r="AQ193" s="50" t="str">
        <f t="shared" si="155"/>
        <v>2025EM1100190-MDSDF402</v>
      </c>
      <c r="AR193" s="43" t="str">
        <f t="shared" si="156"/>
        <v>0 missed</v>
      </c>
      <c r="AS193" s="47" t="s">
        <v>7342</v>
      </c>
      <c r="AT193" s="43">
        <f t="shared" si="157"/>
        <v>6</v>
      </c>
      <c r="AU193" s="48" t="s">
        <v>7342</v>
      </c>
      <c r="AV193" s="49">
        <f t="shared" si="158"/>
        <v>1</v>
      </c>
      <c r="AW193" s="48" t="s">
        <v>7342</v>
      </c>
      <c r="AX193" s="43" t="str">
        <f t="shared" si="159"/>
        <v>0 missed</v>
      </c>
      <c r="AY193" s="42">
        <f t="shared" si="160"/>
        <v>6</v>
      </c>
      <c r="AZ193" s="50">
        <f t="shared" si="161"/>
        <v>1</v>
      </c>
      <c r="BA193" s="50" t="str">
        <f t="shared" si="162"/>
        <v>Q-6 A-- || Q Total-6, A Total-0</v>
      </c>
      <c r="BB193" s="42" t="str" cm="1">
        <f t="array" ref="BB193">IFERROR(INDEX('Attendance-Slot-1'!$Q$2:$Q$1112,MATCH(1,('Attendance-Slot-1'!$A$2:$A$1112=$C193)*('Attendance-Slot-1'!$G$2:$G$1112=BB$2),0)),"No Data")</f>
        <v>P-S1_Onsite</v>
      </c>
      <c r="BC193" s="42" t="str" cm="1">
        <f t="array" ref="BC193">IFERROR(INDEX('Attendance-Slot-2'!$Q$2:$Q$2595,MATCH(1,('Attendance-Slot-2'!$A$2:$A$2595=$C193)*('Attendance-Slot-2'!$G$2:$G$2595=BB$2),0)),"No Data")</f>
        <v>No Data</v>
      </c>
      <c r="BD193" s="134">
        <f>VLOOKUP($AQ193,'Written Exam Marks'!$H:$Q,10,FALSE)</f>
        <v>25</v>
      </c>
      <c r="BE193" s="134">
        <f>VLOOKUP($AQ193,'Written Exam Marks'!$H:$Q,9,FALSE)</f>
        <v>40</v>
      </c>
      <c r="BF193" s="42" t="str">
        <f t="shared" si="163"/>
        <v>Present</v>
      </c>
      <c r="BG193" s="42" t="str">
        <f t="shared" si="164"/>
        <v>P-S1_Onsite</v>
      </c>
      <c r="BH193" s="147">
        <v>20</v>
      </c>
      <c r="BI193" s="147">
        <v>23</v>
      </c>
      <c r="BJ193" s="147">
        <v>43</v>
      </c>
      <c r="BK193" s="147">
        <v>60</v>
      </c>
      <c r="BL193" s="52" t="s">
        <v>3697</v>
      </c>
      <c r="BM193" s="52" t="s">
        <v>1606</v>
      </c>
      <c r="BN193" s="57" t="str">
        <f t="shared" si="165"/>
        <v>2025EM1100190-MDSDF403</v>
      </c>
      <c r="BO193" s="52" t="str">
        <f t="shared" si="166"/>
        <v>0 missed</v>
      </c>
      <c r="BP193" s="52" t="str">
        <f t="shared" si="167"/>
        <v>0 missed</v>
      </c>
      <c r="BQ193" s="52">
        <f t="shared" si="168"/>
        <v>1</v>
      </c>
      <c r="BR193" s="52">
        <f t="shared" si="169"/>
        <v>1</v>
      </c>
      <c r="BS193" s="56">
        <f t="shared" si="170"/>
        <v>1</v>
      </c>
      <c r="BT193" s="56">
        <f t="shared" si="171"/>
        <v>1</v>
      </c>
      <c r="BU193" s="52" t="str">
        <f t="shared" si="172"/>
        <v>0 missed</v>
      </c>
      <c r="BV193" s="51">
        <f t="shared" si="173"/>
        <v>2</v>
      </c>
      <c r="BW193" s="57">
        <f t="shared" si="174"/>
        <v>1</v>
      </c>
      <c r="BX193" s="57" t="str">
        <f t="shared" si="175"/>
        <v>Q-1 A-1 || Q Total-1, A Total-1</v>
      </c>
      <c r="BY193" s="51" t="str" cm="1">
        <f t="array" ref="BY193">IFERROR(INDEX('Attendance-Slot-1'!$Q$2:$Q$1112,MATCH(1,('Attendance-Slot-1'!$A$2:$A$1112=$C193)*('Attendance-Slot-1'!$G$2:$G$1112=BY$2),0)),"No Data")</f>
        <v>P-S1_Onsite</v>
      </c>
      <c r="BZ193" s="51" t="str" cm="1">
        <f t="array" ref="BZ193">IFERROR(INDEX('Attendance-Slot-2'!$Q$2:$Q$2595,MATCH(1,('Attendance-Slot-2'!$A$2:$A$2595=$C193)*('Attendance-Slot-2'!$G$2:$G$2595=BY$2),0)),"No Data")</f>
        <v>No Data</v>
      </c>
      <c r="CA193" s="135">
        <f>VLOOKUP($BN193,'Written Exam Marks'!$H:$Q,10,FALSE)</f>
        <v>20.5</v>
      </c>
      <c r="CB193" s="135">
        <f>VLOOKUP($BN193,'Written Exam Marks'!$H:$Q,9,FALSE)</f>
        <v>40</v>
      </c>
      <c r="CC193" s="51" t="str">
        <f t="shared" si="176"/>
        <v>Present</v>
      </c>
      <c r="CD193" s="51" t="str">
        <f t="shared" si="177"/>
        <v>P-S1_Onsite</v>
      </c>
      <c r="CE193" s="29">
        <v>20</v>
      </c>
      <c r="CF193" s="29">
        <v>20</v>
      </c>
      <c r="CG193" s="29">
        <v>18</v>
      </c>
      <c r="CH193" s="29">
        <v>58</v>
      </c>
      <c r="CI193" s="29">
        <v>60</v>
      </c>
      <c r="CJ193" s="61" t="s">
        <v>7343</v>
      </c>
      <c r="CK193" s="61" t="s">
        <v>1613</v>
      </c>
      <c r="CL193" s="10" t="str">
        <f t="shared" si="178"/>
        <v>2025EM1100190-MDSDF404</v>
      </c>
      <c r="CM193" s="61" t="str">
        <f t="shared" si="179"/>
        <v>0 missed</v>
      </c>
      <c r="CN193" s="61" t="str">
        <f t="shared" si="180"/>
        <v>0 missed</v>
      </c>
      <c r="CO193" s="111">
        <f t="shared" si="181"/>
        <v>2</v>
      </c>
      <c r="CP193" s="111">
        <f t="shared" si="182"/>
        <v>1</v>
      </c>
      <c r="CQ193" s="9">
        <f t="shared" si="183"/>
        <v>1</v>
      </c>
      <c r="CR193" s="9">
        <f t="shared" si="184"/>
        <v>1</v>
      </c>
      <c r="CS193" s="61" t="str">
        <f t="shared" si="185"/>
        <v>0 missed</v>
      </c>
      <c r="CT193" s="111">
        <f t="shared" si="186"/>
        <v>3</v>
      </c>
      <c r="CU193" s="10">
        <f t="shared" si="187"/>
        <v>1</v>
      </c>
      <c r="CV193" s="10" t="str">
        <f t="shared" si="188"/>
        <v>Q-2 A-1 || Q Total-2, A Total-1</v>
      </c>
      <c r="CW193" s="111" t="str" cm="1">
        <f t="array" ref="CW193">IFERROR(INDEX('Attendance-Slot-1'!$Q$2:$Q$1112,MATCH(1,('Attendance-Slot-1'!$A$2:$A$1112=$C193)*('Attendance-Slot-1'!$G$2:$G$1112=CW$2),0)),"No Data")</f>
        <v>P-S1_Onsite</v>
      </c>
      <c r="CX193" s="111" t="str" cm="1">
        <f t="array" ref="CX193">IFERROR(INDEX('Attendance-Slot-2'!$Q$2:$Q$2595,MATCH(1,('Attendance-Slot-2'!$A$2:$A$2595=$C193)*('Attendance-Slot-2'!$G$2:$G$2595=CW$2),0)),"No Data")</f>
        <v>No Data</v>
      </c>
      <c r="CY193" s="136">
        <f>VLOOKUP($CL193,'Written Exam Marks'!$H:$Q,10,FALSE)</f>
        <v>27</v>
      </c>
      <c r="CZ193" s="136">
        <f>VLOOKUP($CL193,'Written Exam Marks'!$H:$Q,9,FALSE)</f>
        <v>40</v>
      </c>
      <c r="DA193" s="111" t="str">
        <f t="shared" si="189"/>
        <v>Present</v>
      </c>
      <c r="DB193" s="111" t="str">
        <f t="shared" si="190"/>
        <v>P-S1_Onsite</v>
      </c>
      <c r="DC193" s="148">
        <v>5.5</v>
      </c>
      <c r="DD193" s="148">
        <v>7.25</v>
      </c>
      <c r="DE193" s="148">
        <v>9</v>
      </c>
      <c r="DF193" s="148">
        <v>16</v>
      </c>
      <c r="DG193" s="148">
        <v>17</v>
      </c>
      <c r="DH193" s="148">
        <v>54.75</v>
      </c>
      <c r="DI193" s="148">
        <v>65</v>
      </c>
      <c r="DJ193" s="66" t="s">
        <v>7351</v>
      </c>
      <c r="DK193" s="66" t="s">
        <v>1631</v>
      </c>
      <c r="DL193" s="68" t="str">
        <f t="shared" si="191"/>
        <v>2025EM1100190-MDSDF406</v>
      </c>
      <c r="DM193" s="66" t="str">
        <f t="shared" si="192"/>
        <v>0 missed</v>
      </c>
      <c r="DN193" s="66" t="str">
        <f t="shared" si="193"/>
        <v>0 missed</v>
      </c>
      <c r="DO193" s="62">
        <f t="shared" si="194"/>
        <v>3</v>
      </c>
      <c r="DP193" s="62">
        <f t="shared" si="195"/>
        <v>2</v>
      </c>
      <c r="DQ193" s="67">
        <f t="shared" si="196"/>
        <v>1</v>
      </c>
      <c r="DR193" s="67">
        <f t="shared" si="197"/>
        <v>1</v>
      </c>
      <c r="DS193" s="66" t="str">
        <f t="shared" si="198"/>
        <v>0 missed</v>
      </c>
      <c r="DT193" s="62">
        <f t="shared" si="199"/>
        <v>5</v>
      </c>
      <c r="DU193" s="68">
        <f t="shared" si="200"/>
        <v>1</v>
      </c>
      <c r="DV193" s="68" t="str">
        <f t="shared" si="201"/>
        <v>Q-3 A-2 || Q Total-3, A Total-2</v>
      </c>
      <c r="DW193" s="62" t="str" cm="1">
        <f t="array" ref="DW193">IFERROR(INDEX('Attendance-Slot-1'!$Q$2:$Q$1112,MATCH(1,('Attendance-Slot-1'!$A$2:$A$1112=$C193)*('Attendance-Slot-1'!$G$2:$G$1112=DW$2),0)),"No Data")</f>
        <v>P-S1_Onsite</v>
      </c>
      <c r="DX193" s="62" t="str" cm="1">
        <f t="array" ref="DX193">IFERROR(INDEX('Attendance-Slot-2'!$Q$2:$Q$2595,MATCH(1,('Attendance-Slot-2'!$A$2:$A$2595=$C193)*('Attendance-Slot-2'!$G$2:$G$2595=DW$2),0)),"No Data")</f>
        <v>No Data</v>
      </c>
      <c r="DY193" s="137">
        <f>VLOOKUP($DL193,'Written Exam Marks'!$H:$Q,10,FALSE)</f>
        <v>28</v>
      </c>
      <c r="DZ193" s="137">
        <f>VLOOKUP($DL193,'Written Exam Marks'!$H:$Q,9,FALSE)</f>
        <v>35</v>
      </c>
      <c r="EA193" s="62" t="str">
        <f t="shared" si="202"/>
        <v>Present</v>
      </c>
      <c r="EB193" s="62" t="str">
        <f t="shared" si="203"/>
        <v>P-S1_Onsite</v>
      </c>
      <c r="EC193" s="114" t="str">
        <f t="shared" si="140"/>
        <v>P-5, 
A-0, 
No Data-0</v>
      </c>
      <c r="ED193" s="114" t="str">
        <f t="shared" si="141"/>
        <v>P-0, 
A-0, 
No Data-5</v>
      </c>
      <c r="EE193" s="114" t="str">
        <f t="shared" si="204"/>
        <v>P-S1_Onsite</v>
      </c>
      <c r="EF193" s="114" t="str">
        <f t="shared" si="205"/>
        <v>P-S1_Onsite</v>
      </c>
      <c r="EG193" s="114" t="str">
        <f t="shared" si="206"/>
        <v>P-S1_Onsite</v>
      </c>
      <c r="EH193" s="114" t="str">
        <f t="shared" si="207"/>
        <v>P-S1_Onsite</v>
      </c>
      <c r="EI193" s="114" t="str">
        <f t="shared" si="208"/>
        <v>P-S1_Onsite</v>
      </c>
      <c r="EJ193" s="114" t="str">
        <f t="shared" si="209"/>
        <v>P-5, A-0, No Data-0</v>
      </c>
      <c r="EK193" s="114" t="s">
        <v>10453</v>
      </c>
      <c r="EL193" s="114">
        <v>30</v>
      </c>
      <c r="EM193" s="114">
        <v>10</v>
      </c>
      <c r="EN193" s="114">
        <v>47</v>
      </c>
      <c r="EO193" s="114">
        <v>87</v>
      </c>
      <c r="EP193" s="114" t="s">
        <v>7217</v>
      </c>
      <c r="EQ193" s="114" t="s">
        <v>1054</v>
      </c>
      <c r="ER193" s="114" t="s">
        <v>2323</v>
      </c>
      <c r="ES193" s="114"/>
      <c r="ET193" s="30" t="s">
        <v>2323</v>
      </c>
    </row>
    <row r="194" spans="1:150" x14ac:dyDescent="0.25">
      <c r="A194" s="114">
        <v>191</v>
      </c>
      <c r="B194" s="114" t="s">
        <v>7224</v>
      </c>
      <c r="C194" s="80" t="s">
        <v>2332</v>
      </c>
      <c r="D194" s="30" t="s">
        <v>2333</v>
      </c>
      <c r="E194" s="30" t="s">
        <v>2334</v>
      </c>
      <c r="F194" s="33" t="s">
        <v>7202</v>
      </c>
      <c r="G194" s="30" t="s">
        <v>2335</v>
      </c>
      <c r="H194" s="143">
        <v>14.333</v>
      </c>
      <c r="I194" s="143">
        <v>15</v>
      </c>
      <c r="J194" s="143">
        <v>15</v>
      </c>
      <c r="K194" s="143">
        <v>15</v>
      </c>
      <c r="L194" s="143">
        <v>59.332999999999998</v>
      </c>
      <c r="M194" s="143">
        <v>65</v>
      </c>
      <c r="N194" s="40" t="s">
        <v>7314</v>
      </c>
      <c r="O194" s="40" t="s">
        <v>1593</v>
      </c>
      <c r="P194" s="13" t="str">
        <f t="shared" si="142"/>
        <v>2025EM1100191-MDSDF401</v>
      </c>
      <c r="Q194" s="40" t="str">
        <f t="shared" si="143"/>
        <v>0 missed</v>
      </c>
      <c r="R194" s="40" t="str">
        <f t="shared" si="144"/>
        <v>0 missed</v>
      </c>
      <c r="S194" s="40">
        <f t="shared" si="145"/>
        <v>3</v>
      </c>
      <c r="T194" s="40">
        <f t="shared" si="146"/>
        <v>1</v>
      </c>
      <c r="U194" s="41">
        <f t="shared" si="147"/>
        <v>1</v>
      </c>
      <c r="V194" s="41">
        <f t="shared" si="148"/>
        <v>1</v>
      </c>
      <c r="W194" s="40" t="str">
        <f t="shared" si="149"/>
        <v>0 missed</v>
      </c>
      <c r="X194" s="113">
        <f t="shared" si="150"/>
        <v>4</v>
      </c>
      <c r="Y194" s="13">
        <f t="shared" si="151"/>
        <v>1</v>
      </c>
      <c r="Z194" s="13" t="str">
        <f t="shared" si="152"/>
        <v>Q-3 A-1 || Q Total-3, A Total-1</v>
      </c>
      <c r="AA194" s="113" t="str" cm="1">
        <f t="array" ref="AA194">IFERROR(INDEX('Attendance-Slot-1'!$Q$2:$Q$1112,MATCH(1,('Attendance-Slot-1'!$A$2:$A$1112=$C194)*('Attendance-Slot-1'!$G$2:$G$1112=AA$2),0)),"No Data")</f>
        <v>P-S1_Onsite</v>
      </c>
      <c r="AB194" s="113" t="str" cm="1">
        <f t="array" ref="AB194">IFERROR(INDEX('Attendance-Slot-2'!$Q$2:$Q$2595,MATCH(1,('Attendance-Slot-2'!$A$2:$A$2595=$C194)*('Attendance-Slot-2'!$G$2:$G$2595=AA$2),0)),"No Data")</f>
        <v>No Data</v>
      </c>
      <c r="AC194" s="133">
        <f>VLOOKUP($P194,'Written Exam Marks'!$H:$Q,10,FALSE)</f>
        <v>7</v>
      </c>
      <c r="AD194" s="133">
        <f>VLOOKUP($P194,'Written Exam Marks'!$H:$Q,9,FALSE)</f>
        <v>35</v>
      </c>
      <c r="AE194" s="113" t="str">
        <f t="shared" si="153"/>
        <v>Present</v>
      </c>
      <c r="AF194" s="113" t="str">
        <f t="shared" si="154"/>
        <v>P-S1_Onsite</v>
      </c>
      <c r="AG194" s="146">
        <v>9.5</v>
      </c>
      <c r="AH194" s="146">
        <v>9.5</v>
      </c>
      <c r="AI194" s="146">
        <v>10</v>
      </c>
      <c r="AJ194" s="146">
        <v>10</v>
      </c>
      <c r="AK194" s="146">
        <v>8</v>
      </c>
      <c r="AL194" s="146">
        <v>10</v>
      </c>
      <c r="AM194" s="146">
        <v>57</v>
      </c>
      <c r="AN194" s="146">
        <v>60</v>
      </c>
      <c r="AO194" s="43" t="s">
        <v>7336</v>
      </c>
      <c r="AP194" s="43" t="s">
        <v>1598</v>
      </c>
      <c r="AQ194" s="50" t="str">
        <f t="shared" si="155"/>
        <v>2025EM1100191-MDSDF402</v>
      </c>
      <c r="AR194" s="43" t="str">
        <f t="shared" si="156"/>
        <v>0 missed</v>
      </c>
      <c r="AS194" s="47" t="s">
        <v>7342</v>
      </c>
      <c r="AT194" s="43">
        <f t="shared" si="157"/>
        <v>6</v>
      </c>
      <c r="AU194" s="48" t="s">
        <v>7342</v>
      </c>
      <c r="AV194" s="49">
        <f t="shared" si="158"/>
        <v>1</v>
      </c>
      <c r="AW194" s="48" t="s">
        <v>7342</v>
      </c>
      <c r="AX194" s="43" t="str">
        <f t="shared" si="159"/>
        <v>0 missed</v>
      </c>
      <c r="AY194" s="42">
        <f t="shared" si="160"/>
        <v>6</v>
      </c>
      <c r="AZ194" s="50">
        <f t="shared" si="161"/>
        <v>1</v>
      </c>
      <c r="BA194" s="50" t="str">
        <f t="shared" si="162"/>
        <v>Q-6 A-- || Q Total-6, A Total-0</v>
      </c>
      <c r="BB194" s="42" t="str" cm="1">
        <f t="array" ref="BB194">IFERROR(INDEX('Attendance-Slot-1'!$Q$2:$Q$1112,MATCH(1,('Attendance-Slot-1'!$A$2:$A$1112=$C194)*('Attendance-Slot-1'!$G$2:$G$1112=BB$2),0)),"No Data")</f>
        <v>P-S1_Onsite</v>
      </c>
      <c r="BC194" s="42" t="str" cm="1">
        <f t="array" ref="BC194">IFERROR(INDEX('Attendance-Slot-2'!$Q$2:$Q$2595,MATCH(1,('Attendance-Slot-2'!$A$2:$A$2595=$C194)*('Attendance-Slot-2'!$G$2:$G$2595=BB$2),0)),"No Data")</f>
        <v>No Data</v>
      </c>
      <c r="BD194" s="134">
        <f>VLOOKUP($AQ194,'Written Exam Marks'!$H:$Q,10,FALSE)</f>
        <v>13</v>
      </c>
      <c r="BE194" s="134">
        <f>VLOOKUP($AQ194,'Written Exam Marks'!$H:$Q,9,FALSE)</f>
        <v>40</v>
      </c>
      <c r="BF194" s="42" t="str">
        <f t="shared" si="163"/>
        <v>Present</v>
      </c>
      <c r="BG194" s="42" t="str">
        <f t="shared" si="164"/>
        <v>P-S1_Onsite</v>
      </c>
      <c r="BH194" s="147" t="s">
        <v>5</v>
      </c>
      <c r="BI194" s="147">
        <v>24.5</v>
      </c>
      <c r="BJ194" s="147">
        <v>24.5</v>
      </c>
      <c r="BK194" s="147">
        <v>60</v>
      </c>
      <c r="BL194" s="52" t="s">
        <v>3697</v>
      </c>
      <c r="BM194" s="52" t="s">
        <v>1606</v>
      </c>
      <c r="BN194" s="57" t="str">
        <f t="shared" si="165"/>
        <v>2025EM1100191-MDSDF403</v>
      </c>
      <c r="BO194" s="52" t="str">
        <f t="shared" si="166"/>
        <v>1 missed</v>
      </c>
      <c r="BP194" s="52" t="str">
        <f t="shared" si="167"/>
        <v>0 missed</v>
      </c>
      <c r="BQ194" s="52">
        <f t="shared" si="168"/>
        <v>0</v>
      </c>
      <c r="BR194" s="52">
        <f t="shared" si="169"/>
        <v>1</v>
      </c>
      <c r="BS194" s="56">
        <f t="shared" si="170"/>
        <v>0</v>
      </c>
      <c r="BT194" s="56">
        <f t="shared" si="171"/>
        <v>1</v>
      </c>
      <c r="BU194" s="52" t="str">
        <f t="shared" si="172"/>
        <v>1 missed</v>
      </c>
      <c r="BV194" s="51">
        <f t="shared" si="173"/>
        <v>1</v>
      </c>
      <c r="BW194" s="57">
        <f t="shared" si="174"/>
        <v>0.5</v>
      </c>
      <c r="BX194" s="57" t="str">
        <f t="shared" si="175"/>
        <v>Q-0 A-1 || Q Total-1, A Total-1</v>
      </c>
      <c r="BY194" s="51" t="str" cm="1">
        <f t="array" ref="BY194">IFERROR(INDEX('Attendance-Slot-1'!$Q$2:$Q$1112,MATCH(1,('Attendance-Slot-1'!$A$2:$A$1112=$C194)*('Attendance-Slot-1'!$G$2:$G$1112=BY$2),0)),"No Data")</f>
        <v>No Data</v>
      </c>
      <c r="BZ194" s="51" t="str" cm="1">
        <f t="array" ref="BZ194">IFERROR(INDEX('Attendance-Slot-2'!$Q$2:$Q$2595,MATCH(1,('Attendance-Slot-2'!$A$2:$A$2595=$C194)*('Attendance-Slot-2'!$G$2:$G$2595=BY$2),0)),"No Data")</f>
        <v>P-S2_Onsite</v>
      </c>
      <c r="CA194" s="135">
        <f>VLOOKUP($BN194,'Written Exam Marks'!$H:$Q,10,FALSE)</f>
        <v>11.5</v>
      </c>
      <c r="CB194" s="135">
        <f>VLOOKUP($BN194,'Written Exam Marks'!$H:$Q,9,FALSE)</f>
        <v>40</v>
      </c>
      <c r="CC194" s="51" t="str">
        <f t="shared" si="176"/>
        <v>Present</v>
      </c>
      <c r="CD194" s="51" t="str">
        <f t="shared" si="177"/>
        <v>P-S2_Onsite</v>
      </c>
      <c r="CE194" s="29">
        <v>20</v>
      </c>
      <c r="CF194" s="29">
        <v>20</v>
      </c>
      <c r="CG194" s="29">
        <v>19</v>
      </c>
      <c r="CH194" s="29">
        <v>59</v>
      </c>
      <c r="CI194" s="29">
        <v>60</v>
      </c>
      <c r="CJ194" s="61" t="s">
        <v>7343</v>
      </c>
      <c r="CK194" s="61" t="s">
        <v>1613</v>
      </c>
      <c r="CL194" s="10" t="str">
        <f t="shared" si="178"/>
        <v>2025EM1100191-MDSDF404</v>
      </c>
      <c r="CM194" s="61" t="str">
        <f t="shared" si="179"/>
        <v>0 missed</v>
      </c>
      <c r="CN194" s="61" t="str">
        <f t="shared" si="180"/>
        <v>0 missed</v>
      </c>
      <c r="CO194" s="111">
        <f t="shared" si="181"/>
        <v>2</v>
      </c>
      <c r="CP194" s="111">
        <f t="shared" si="182"/>
        <v>1</v>
      </c>
      <c r="CQ194" s="9">
        <f t="shared" si="183"/>
        <v>1</v>
      </c>
      <c r="CR194" s="9">
        <f t="shared" si="184"/>
        <v>1</v>
      </c>
      <c r="CS194" s="61" t="str">
        <f t="shared" si="185"/>
        <v>0 missed</v>
      </c>
      <c r="CT194" s="111">
        <f t="shared" si="186"/>
        <v>3</v>
      </c>
      <c r="CU194" s="10">
        <f t="shared" si="187"/>
        <v>1</v>
      </c>
      <c r="CV194" s="10" t="str">
        <f t="shared" si="188"/>
        <v>Q-2 A-1 || Q Total-2, A Total-1</v>
      </c>
      <c r="CW194" s="111" t="str" cm="1">
        <f t="array" ref="CW194">IFERROR(INDEX('Attendance-Slot-1'!$Q$2:$Q$1112,MATCH(1,('Attendance-Slot-1'!$A$2:$A$1112=$C194)*('Attendance-Slot-1'!$G$2:$G$1112=CW$2),0)),"No Data")</f>
        <v>No Data</v>
      </c>
      <c r="CX194" s="111" t="str" cm="1">
        <f t="array" ref="CX194">IFERROR(INDEX('Attendance-Slot-2'!$Q$2:$Q$2595,MATCH(1,('Attendance-Slot-2'!$A$2:$A$2595=$C194)*('Attendance-Slot-2'!$G$2:$G$2595=CW$2),0)),"No Data")</f>
        <v>P-S2_Onsite</v>
      </c>
      <c r="CY194" s="136">
        <f>VLOOKUP($CL194,'Written Exam Marks'!$H:$Q,10,FALSE)</f>
        <v>10</v>
      </c>
      <c r="CZ194" s="136">
        <f>VLOOKUP($CL194,'Written Exam Marks'!$H:$Q,9,FALSE)</f>
        <v>40</v>
      </c>
      <c r="DA194" s="111" t="str">
        <f t="shared" si="189"/>
        <v>Present</v>
      </c>
      <c r="DB194" s="111" t="str">
        <f t="shared" si="190"/>
        <v>P-S2_Onsite</v>
      </c>
      <c r="DC194" s="148">
        <v>5.5</v>
      </c>
      <c r="DD194" s="148">
        <v>7</v>
      </c>
      <c r="DE194" s="148">
        <v>8</v>
      </c>
      <c r="DF194" s="148">
        <v>10</v>
      </c>
      <c r="DG194" s="148">
        <v>20</v>
      </c>
      <c r="DH194" s="148">
        <v>50.5</v>
      </c>
      <c r="DI194" s="148">
        <v>65</v>
      </c>
      <c r="DJ194" s="66" t="s">
        <v>7351</v>
      </c>
      <c r="DK194" s="66" t="s">
        <v>1631</v>
      </c>
      <c r="DL194" s="68" t="str">
        <f t="shared" si="191"/>
        <v>2025EM1100191-MDSDF406</v>
      </c>
      <c r="DM194" s="66" t="str">
        <f t="shared" si="192"/>
        <v>0 missed</v>
      </c>
      <c r="DN194" s="66" t="str">
        <f t="shared" si="193"/>
        <v>0 missed</v>
      </c>
      <c r="DO194" s="62">
        <f t="shared" si="194"/>
        <v>3</v>
      </c>
      <c r="DP194" s="62">
        <f t="shared" si="195"/>
        <v>2</v>
      </c>
      <c r="DQ194" s="67">
        <f t="shared" si="196"/>
        <v>1</v>
      </c>
      <c r="DR194" s="67">
        <f t="shared" si="197"/>
        <v>1</v>
      </c>
      <c r="DS194" s="66" t="str">
        <f t="shared" si="198"/>
        <v>0 missed</v>
      </c>
      <c r="DT194" s="62">
        <f t="shared" si="199"/>
        <v>5</v>
      </c>
      <c r="DU194" s="68">
        <f t="shared" si="200"/>
        <v>1</v>
      </c>
      <c r="DV194" s="68" t="str">
        <f t="shared" si="201"/>
        <v>Q-3 A-2 || Q Total-3, A Total-2</v>
      </c>
      <c r="DW194" s="62" t="str" cm="1">
        <f t="array" ref="DW194">IFERROR(INDEX('Attendance-Slot-1'!$Q$2:$Q$1112,MATCH(1,('Attendance-Slot-1'!$A$2:$A$1112=$C194)*('Attendance-Slot-1'!$G$2:$G$1112=DW$2),0)),"No Data")</f>
        <v>No Data</v>
      </c>
      <c r="DX194" s="62" t="str" cm="1">
        <f t="array" ref="DX194">IFERROR(INDEX('Attendance-Slot-2'!$Q$2:$Q$2595,MATCH(1,('Attendance-Slot-2'!$A$2:$A$2595=$C194)*('Attendance-Slot-2'!$G$2:$G$2595=DW$2),0)),"No Data")</f>
        <v>P-S2_Onsite</v>
      </c>
      <c r="DY194" s="137">
        <f>VLOOKUP($DL194,'Written Exam Marks'!$H:$Q,10,FALSE)</f>
        <v>14.5</v>
      </c>
      <c r="DZ194" s="137">
        <f>VLOOKUP($DL194,'Written Exam Marks'!$H:$Q,9,FALSE)</f>
        <v>35</v>
      </c>
      <c r="EA194" s="62" t="str">
        <f t="shared" si="202"/>
        <v>Present</v>
      </c>
      <c r="EB194" s="62" t="str">
        <f t="shared" si="203"/>
        <v>P-S2_Onsite</v>
      </c>
      <c r="EC194" s="114" t="str">
        <f t="shared" si="140"/>
        <v>P-2, 
A-0, 
No Data-3</v>
      </c>
      <c r="ED194" s="114" t="str">
        <f t="shared" si="141"/>
        <v>P-3, 
A-0, 
No Data-2</v>
      </c>
      <c r="EE194" s="114" t="str">
        <f t="shared" si="204"/>
        <v>P-S1_Onsite</v>
      </c>
      <c r="EF194" s="114" t="str">
        <f t="shared" si="205"/>
        <v>P-S1_Onsite</v>
      </c>
      <c r="EG194" s="114" t="str">
        <f t="shared" si="206"/>
        <v>P-S2_Onsite</v>
      </c>
      <c r="EH194" s="114" t="str">
        <f t="shared" si="207"/>
        <v>P-S2_Onsite</v>
      </c>
      <c r="EI194" s="114" t="str">
        <f t="shared" si="208"/>
        <v>P-S2_Onsite</v>
      </c>
      <c r="EJ194" s="114" t="str">
        <f t="shared" si="209"/>
        <v>P-5, A-0, No Data-0</v>
      </c>
      <c r="EK194" s="114" t="s">
        <v>10453</v>
      </c>
      <c r="EL194" s="114">
        <v>25</v>
      </c>
      <c r="EM194" s="114">
        <v>8</v>
      </c>
      <c r="EN194" s="114">
        <v>56</v>
      </c>
      <c r="EO194" s="114">
        <v>89</v>
      </c>
      <c r="EP194" s="114" t="s">
        <v>7217</v>
      </c>
      <c r="EQ194" s="114" t="s">
        <v>1054</v>
      </c>
      <c r="ER194" s="114" t="s">
        <v>2332</v>
      </c>
      <c r="ES194" s="114"/>
      <c r="ET194" s="30" t="s">
        <v>2332</v>
      </c>
    </row>
    <row r="195" spans="1:150" x14ac:dyDescent="0.25">
      <c r="A195" s="114">
        <v>192</v>
      </c>
      <c r="B195" s="114" t="s">
        <v>7224</v>
      </c>
      <c r="C195" s="80" t="s">
        <v>2338</v>
      </c>
      <c r="D195" s="30" t="s">
        <v>2339</v>
      </c>
      <c r="E195" s="30" t="s">
        <v>2340</v>
      </c>
      <c r="F195" s="33" t="s">
        <v>7202</v>
      </c>
      <c r="G195" s="30" t="s">
        <v>2341</v>
      </c>
      <c r="H195" s="143">
        <v>15</v>
      </c>
      <c r="I195" s="143">
        <v>15</v>
      </c>
      <c r="J195" s="143">
        <v>20</v>
      </c>
      <c r="K195" s="143">
        <v>15</v>
      </c>
      <c r="L195" s="143">
        <v>65</v>
      </c>
      <c r="M195" s="143">
        <v>65</v>
      </c>
      <c r="N195" s="40" t="s">
        <v>7314</v>
      </c>
      <c r="O195" s="40" t="s">
        <v>1593</v>
      </c>
      <c r="P195" s="13" t="str">
        <f t="shared" si="142"/>
        <v>2025EM1100192-MDSDF401</v>
      </c>
      <c r="Q195" s="40" t="str">
        <f t="shared" si="143"/>
        <v>0 missed</v>
      </c>
      <c r="R195" s="40" t="str">
        <f t="shared" si="144"/>
        <v>0 missed</v>
      </c>
      <c r="S195" s="40">
        <f t="shared" si="145"/>
        <v>3</v>
      </c>
      <c r="T195" s="40">
        <f t="shared" si="146"/>
        <v>1</v>
      </c>
      <c r="U195" s="41">
        <f t="shared" si="147"/>
        <v>1</v>
      </c>
      <c r="V195" s="41">
        <f t="shared" si="148"/>
        <v>1</v>
      </c>
      <c r="W195" s="40" t="str">
        <f t="shared" si="149"/>
        <v>0 missed</v>
      </c>
      <c r="X195" s="113">
        <f t="shared" si="150"/>
        <v>4</v>
      </c>
      <c r="Y195" s="13">
        <f t="shared" si="151"/>
        <v>1</v>
      </c>
      <c r="Z195" s="13" t="str">
        <f t="shared" si="152"/>
        <v>Q-3 A-1 || Q Total-3, A Total-1</v>
      </c>
      <c r="AA195" s="113" t="str" cm="1">
        <f t="array" ref="AA195">IFERROR(INDEX('Attendance-Slot-1'!$Q$2:$Q$1112,MATCH(1,('Attendance-Slot-1'!$A$2:$A$1112=$C195)*('Attendance-Slot-1'!$G$2:$G$1112=AA$2),0)),"No Data")</f>
        <v>No Data</v>
      </c>
      <c r="AB195" s="113" t="str" cm="1">
        <f t="array" ref="AB195">IFERROR(INDEX('Attendance-Slot-2'!$Q$2:$Q$2595,MATCH(1,('Attendance-Slot-2'!$A$2:$A$2595=$C195)*('Attendance-Slot-2'!$G$2:$G$2595=AA$2),0)),"No Data")</f>
        <v>P-S2_Onsite</v>
      </c>
      <c r="AC195" s="133">
        <f>VLOOKUP($P195,'Written Exam Marks'!$H:$Q,10,FALSE)</f>
        <v>15.5</v>
      </c>
      <c r="AD195" s="133">
        <f>VLOOKUP($P195,'Written Exam Marks'!$H:$Q,9,FALSE)</f>
        <v>35</v>
      </c>
      <c r="AE195" s="113" t="str">
        <f t="shared" si="153"/>
        <v>Present</v>
      </c>
      <c r="AF195" s="113" t="str">
        <f t="shared" si="154"/>
        <v>P-S2_Onsite</v>
      </c>
      <c r="AG195" s="146">
        <v>9.5</v>
      </c>
      <c r="AH195" s="146">
        <v>10</v>
      </c>
      <c r="AI195" s="146">
        <v>10</v>
      </c>
      <c r="AJ195" s="146">
        <v>10</v>
      </c>
      <c r="AK195" s="146">
        <v>10</v>
      </c>
      <c r="AL195" s="146">
        <v>10</v>
      </c>
      <c r="AM195" s="146">
        <v>59.5</v>
      </c>
      <c r="AN195" s="146">
        <v>60</v>
      </c>
      <c r="AO195" s="43" t="s">
        <v>7336</v>
      </c>
      <c r="AP195" s="43" t="s">
        <v>1598</v>
      </c>
      <c r="AQ195" s="50" t="str">
        <f t="shared" si="155"/>
        <v>2025EM1100192-MDSDF402</v>
      </c>
      <c r="AR195" s="43" t="str">
        <f t="shared" si="156"/>
        <v>0 missed</v>
      </c>
      <c r="AS195" s="47" t="s">
        <v>7342</v>
      </c>
      <c r="AT195" s="43">
        <f t="shared" si="157"/>
        <v>6</v>
      </c>
      <c r="AU195" s="48" t="s">
        <v>7342</v>
      </c>
      <c r="AV195" s="49">
        <f t="shared" si="158"/>
        <v>1</v>
      </c>
      <c r="AW195" s="48" t="s">
        <v>7342</v>
      </c>
      <c r="AX195" s="43" t="str">
        <f t="shared" si="159"/>
        <v>0 missed</v>
      </c>
      <c r="AY195" s="42">
        <f t="shared" si="160"/>
        <v>6</v>
      </c>
      <c r="AZ195" s="50">
        <f t="shared" si="161"/>
        <v>1</v>
      </c>
      <c r="BA195" s="50" t="str">
        <f t="shared" si="162"/>
        <v>Q-6 A-- || Q Total-6, A Total-0</v>
      </c>
      <c r="BB195" s="42" t="str" cm="1">
        <f t="array" ref="BB195">IFERROR(INDEX('Attendance-Slot-1'!$Q$2:$Q$1112,MATCH(1,('Attendance-Slot-1'!$A$2:$A$1112=$C195)*('Attendance-Slot-1'!$G$2:$G$1112=BB$2),0)),"No Data")</f>
        <v>No Data</v>
      </c>
      <c r="BC195" s="42" t="str" cm="1">
        <f t="array" ref="BC195">IFERROR(INDEX('Attendance-Slot-2'!$Q$2:$Q$2595,MATCH(1,('Attendance-Slot-2'!$A$2:$A$2595=$C195)*('Attendance-Slot-2'!$G$2:$G$2595=BB$2),0)),"No Data")</f>
        <v>P-S2_Onsite</v>
      </c>
      <c r="BD195" s="134">
        <f>VLOOKUP($AQ195,'Written Exam Marks'!$H:$Q,10,FALSE)</f>
        <v>26</v>
      </c>
      <c r="BE195" s="134">
        <f>VLOOKUP($AQ195,'Written Exam Marks'!$H:$Q,9,FALSE)</f>
        <v>40</v>
      </c>
      <c r="BF195" s="42" t="str">
        <f t="shared" si="163"/>
        <v>Present</v>
      </c>
      <c r="BG195" s="42" t="str">
        <f t="shared" si="164"/>
        <v>P-S2_Onsite</v>
      </c>
      <c r="BH195" s="147">
        <v>20</v>
      </c>
      <c r="BI195" s="147">
        <v>18</v>
      </c>
      <c r="BJ195" s="147">
        <v>38</v>
      </c>
      <c r="BK195" s="147">
        <v>60</v>
      </c>
      <c r="BL195" s="52" t="s">
        <v>3697</v>
      </c>
      <c r="BM195" s="52" t="s">
        <v>1606</v>
      </c>
      <c r="BN195" s="57" t="str">
        <f t="shared" si="165"/>
        <v>2025EM1100192-MDSDF403</v>
      </c>
      <c r="BO195" s="52" t="str">
        <f t="shared" si="166"/>
        <v>0 missed</v>
      </c>
      <c r="BP195" s="52" t="str">
        <f t="shared" si="167"/>
        <v>0 missed</v>
      </c>
      <c r="BQ195" s="52">
        <f t="shared" si="168"/>
        <v>1</v>
      </c>
      <c r="BR195" s="52">
        <f t="shared" si="169"/>
        <v>1</v>
      </c>
      <c r="BS195" s="56">
        <f t="shared" si="170"/>
        <v>1</v>
      </c>
      <c r="BT195" s="56">
        <f t="shared" si="171"/>
        <v>1</v>
      </c>
      <c r="BU195" s="52" t="str">
        <f t="shared" si="172"/>
        <v>0 missed</v>
      </c>
      <c r="BV195" s="51">
        <f t="shared" si="173"/>
        <v>2</v>
      </c>
      <c r="BW195" s="57">
        <f t="shared" si="174"/>
        <v>1</v>
      </c>
      <c r="BX195" s="57" t="str">
        <f t="shared" si="175"/>
        <v>Q-1 A-1 || Q Total-1, A Total-1</v>
      </c>
      <c r="BY195" s="51" t="str" cm="1">
        <f t="array" ref="BY195">IFERROR(INDEX('Attendance-Slot-1'!$Q$2:$Q$1112,MATCH(1,('Attendance-Slot-1'!$A$2:$A$1112=$C195)*('Attendance-Slot-1'!$G$2:$G$1112=BY$2),0)),"No Data")</f>
        <v>No Data</v>
      </c>
      <c r="BZ195" s="51" t="str" cm="1">
        <f t="array" ref="BZ195">IFERROR(INDEX('Attendance-Slot-2'!$Q$2:$Q$2595,MATCH(1,('Attendance-Slot-2'!$A$2:$A$2595=$C195)*('Attendance-Slot-2'!$G$2:$G$2595=BY$2),0)),"No Data")</f>
        <v>P-S2_Onsite</v>
      </c>
      <c r="CA195" s="135">
        <f>VLOOKUP($BN195,'Written Exam Marks'!$H:$Q,10,FALSE)</f>
        <v>8.5</v>
      </c>
      <c r="CB195" s="135">
        <f>VLOOKUP($BN195,'Written Exam Marks'!$H:$Q,9,FALSE)</f>
        <v>40</v>
      </c>
      <c r="CC195" s="51" t="str">
        <f t="shared" si="176"/>
        <v>Present</v>
      </c>
      <c r="CD195" s="51" t="str">
        <f t="shared" si="177"/>
        <v>P-S2_Onsite</v>
      </c>
      <c r="CE195" s="29">
        <v>20</v>
      </c>
      <c r="CF195" s="29">
        <v>20</v>
      </c>
      <c r="CG195" s="29">
        <v>18</v>
      </c>
      <c r="CH195" s="29">
        <v>58</v>
      </c>
      <c r="CI195" s="29">
        <v>60</v>
      </c>
      <c r="CJ195" s="61" t="s">
        <v>7343</v>
      </c>
      <c r="CK195" s="61" t="s">
        <v>1613</v>
      </c>
      <c r="CL195" s="10" t="str">
        <f t="shared" si="178"/>
        <v>2025EM1100192-MDSDF404</v>
      </c>
      <c r="CM195" s="61" t="str">
        <f t="shared" si="179"/>
        <v>0 missed</v>
      </c>
      <c r="CN195" s="61" t="str">
        <f t="shared" si="180"/>
        <v>0 missed</v>
      </c>
      <c r="CO195" s="111">
        <f t="shared" si="181"/>
        <v>2</v>
      </c>
      <c r="CP195" s="111">
        <f t="shared" si="182"/>
        <v>1</v>
      </c>
      <c r="CQ195" s="9">
        <f t="shared" si="183"/>
        <v>1</v>
      </c>
      <c r="CR195" s="9">
        <f t="shared" si="184"/>
        <v>1</v>
      </c>
      <c r="CS195" s="61" t="str">
        <f t="shared" si="185"/>
        <v>0 missed</v>
      </c>
      <c r="CT195" s="111">
        <f t="shared" si="186"/>
        <v>3</v>
      </c>
      <c r="CU195" s="10">
        <f t="shared" si="187"/>
        <v>1</v>
      </c>
      <c r="CV195" s="10" t="str">
        <f t="shared" si="188"/>
        <v>Q-2 A-1 || Q Total-2, A Total-1</v>
      </c>
      <c r="CW195" s="111" t="str" cm="1">
        <f t="array" ref="CW195">IFERROR(INDEX('Attendance-Slot-1'!$Q$2:$Q$1112,MATCH(1,('Attendance-Slot-1'!$A$2:$A$1112=$C195)*('Attendance-Slot-1'!$G$2:$G$1112=CW$2),0)),"No Data")</f>
        <v>P-S1_Onsite</v>
      </c>
      <c r="CX195" s="111" t="str" cm="1">
        <f t="array" ref="CX195">IFERROR(INDEX('Attendance-Slot-2'!$Q$2:$Q$2595,MATCH(1,('Attendance-Slot-2'!$A$2:$A$2595=$C195)*('Attendance-Slot-2'!$G$2:$G$2595=CW$2),0)),"No Data")</f>
        <v>No Data</v>
      </c>
      <c r="CY195" s="136">
        <f>VLOOKUP($CL195,'Written Exam Marks'!$H:$Q,10,FALSE)</f>
        <v>24.5</v>
      </c>
      <c r="CZ195" s="136">
        <f>VLOOKUP($CL195,'Written Exam Marks'!$H:$Q,9,FALSE)</f>
        <v>40</v>
      </c>
      <c r="DA195" s="111" t="str">
        <f t="shared" si="189"/>
        <v>Present</v>
      </c>
      <c r="DB195" s="111" t="str">
        <f t="shared" si="190"/>
        <v>P-S1_Onsite</v>
      </c>
      <c r="DC195" s="148">
        <v>6.5</v>
      </c>
      <c r="DD195" s="148">
        <v>6.375</v>
      </c>
      <c r="DE195" s="148">
        <v>8</v>
      </c>
      <c r="DF195" s="148">
        <v>12</v>
      </c>
      <c r="DG195" s="148">
        <v>18</v>
      </c>
      <c r="DH195" s="148">
        <v>50.875</v>
      </c>
      <c r="DI195" s="148">
        <v>65</v>
      </c>
      <c r="DJ195" s="66" t="s">
        <v>7351</v>
      </c>
      <c r="DK195" s="66" t="s">
        <v>1631</v>
      </c>
      <c r="DL195" s="68" t="str">
        <f t="shared" si="191"/>
        <v>2025EM1100192-MDSDF406</v>
      </c>
      <c r="DM195" s="66" t="str">
        <f t="shared" si="192"/>
        <v>0 missed</v>
      </c>
      <c r="DN195" s="66" t="str">
        <f t="shared" si="193"/>
        <v>0 missed</v>
      </c>
      <c r="DO195" s="62">
        <f t="shared" si="194"/>
        <v>3</v>
      </c>
      <c r="DP195" s="62">
        <f t="shared" si="195"/>
        <v>2</v>
      </c>
      <c r="DQ195" s="67">
        <f t="shared" si="196"/>
        <v>1</v>
      </c>
      <c r="DR195" s="67">
        <f t="shared" si="197"/>
        <v>1</v>
      </c>
      <c r="DS195" s="66" t="str">
        <f t="shared" si="198"/>
        <v>0 missed</v>
      </c>
      <c r="DT195" s="62">
        <f t="shared" si="199"/>
        <v>5</v>
      </c>
      <c r="DU195" s="68">
        <f t="shared" si="200"/>
        <v>1</v>
      </c>
      <c r="DV195" s="68" t="str">
        <f t="shared" si="201"/>
        <v>Q-3 A-2 || Q Total-3, A Total-2</v>
      </c>
      <c r="DW195" s="62" t="str" cm="1">
        <f t="array" ref="DW195">IFERROR(INDEX('Attendance-Slot-1'!$Q$2:$Q$1112,MATCH(1,('Attendance-Slot-1'!$A$2:$A$1112=$C195)*('Attendance-Slot-1'!$G$2:$G$1112=DW$2),0)),"No Data")</f>
        <v>P-S1_Onsite</v>
      </c>
      <c r="DX195" s="62" t="str" cm="1">
        <f t="array" ref="DX195">IFERROR(INDEX('Attendance-Slot-2'!$Q$2:$Q$2595,MATCH(1,('Attendance-Slot-2'!$A$2:$A$2595=$C195)*('Attendance-Slot-2'!$G$2:$G$2595=DW$2),0)),"No Data")</f>
        <v>No Data</v>
      </c>
      <c r="DY195" s="137">
        <f>VLOOKUP($DL195,'Written Exam Marks'!$H:$Q,10,FALSE)</f>
        <v>29</v>
      </c>
      <c r="DZ195" s="137">
        <f>VLOOKUP($DL195,'Written Exam Marks'!$H:$Q,9,FALSE)</f>
        <v>35</v>
      </c>
      <c r="EA195" s="62" t="str">
        <f t="shared" si="202"/>
        <v>Present</v>
      </c>
      <c r="EB195" s="62" t="str">
        <f t="shared" si="203"/>
        <v>P-S1_Onsite</v>
      </c>
      <c r="EC195" s="114" t="str">
        <f t="shared" si="140"/>
        <v>P-2, 
A-0, 
No Data-3</v>
      </c>
      <c r="ED195" s="114" t="str">
        <f t="shared" si="141"/>
        <v>P-3, 
A-0, 
No Data-2</v>
      </c>
      <c r="EE195" s="114" t="str">
        <f t="shared" si="204"/>
        <v>P-S2_Onsite</v>
      </c>
      <c r="EF195" s="114" t="str">
        <f t="shared" si="205"/>
        <v>P-S2_Onsite</v>
      </c>
      <c r="EG195" s="114" t="str">
        <f t="shared" si="206"/>
        <v>P-S2_Onsite</v>
      </c>
      <c r="EH195" s="114" t="str">
        <f t="shared" si="207"/>
        <v>P-S1_Onsite</v>
      </c>
      <c r="EI195" s="114" t="str">
        <f t="shared" si="208"/>
        <v>P-S1_Onsite</v>
      </c>
      <c r="EJ195" s="114" t="str">
        <f t="shared" si="209"/>
        <v>P-5, A-0, No Data-0</v>
      </c>
      <c r="EK195" s="114" t="s">
        <v>10453</v>
      </c>
      <c r="EL195" s="114">
        <v>30</v>
      </c>
      <c r="EM195" s="114">
        <v>10</v>
      </c>
      <c r="EN195" s="114">
        <v>37</v>
      </c>
      <c r="EO195" s="114">
        <v>77</v>
      </c>
      <c r="EP195" s="114" t="s">
        <v>7217</v>
      </c>
      <c r="EQ195" s="114" t="s">
        <v>1054</v>
      </c>
      <c r="ER195" s="114" t="s">
        <v>2338</v>
      </c>
      <c r="ES195" s="114"/>
      <c r="ET195" s="30" t="s">
        <v>2338</v>
      </c>
    </row>
    <row r="196" spans="1:150" x14ac:dyDescent="0.25">
      <c r="A196" s="114">
        <v>193</v>
      </c>
      <c r="B196" s="114" t="s">
        <v>7224</v>
      </c>
      <c r="C196" s="80" t="s">
        <v>2344</v>
      </c>
      <c r="D196" s="30" t="s">
        <v>2345</v>
      </c>
      <c r="E196" s="30" t="s">
        <v>2346</v>
      </c>
      <c r="F196" s="33" t="s">
        <v>7201</v>
      </c>
      <c r="G196" s="30" t="s">
        <v>2347</v>
      </c>
      <c r="H196" s="143">
        <v>15</v>
      </c>
      <c r="I196" s="143">
        <v>15</v>
      </c>
      <c r="J196" s="143">
        <v>20</v>
      </c>
      <c r="K196" s="143">
        <v>15</v>
      </c>
      <c r="L196" s="143">
        <v>65</v>
      </c>
      <c r="M196" s="143">
        <v>65</v>
      </c>
      <c r="N196" s="40" t="s">
        <v>7314</v>
      </c>
      <c r="O196" s="40" t="s">
        <v>1593</v>
      </c>
      <c r="P196" s="13" t="str">
        <f t="shared" si="142"/>
        <v>2025EM1100193-MDSDF401</v>
      </c>
      <c r="Q196" s="40" t="str">
        <f t="shared" si="143"/>
        <v>0 missed</v>
      </c>
      <c r="R196" s="40" t="str">
        <f t="shared" si="144"/>
        <v>0 missed</v>
      </c>
      <c r="S196" s="40">
        <f t="shared" si="145"/>
        <v>3</v>
      </c>
      <c r="T196" s="40">
        <f t="shared" si="146"/>
        <v>1</v>
      </c>
      <c r="U196" s="41">
        <f t="shared" si="147"/>
        <v>1</v>
      </c>
      <c r="V196" s="41">
        <f t="shared" si="148"/>
        <v>1</v>
      </c>
      <c r="W196" s="40" t="str">
        <f t="shared" si="149"/>
        <v>0 missed</v>
      </c>
      <c r="X196" s="113">
        <f t="shared" si="150"/>
        <v>4</v>
      </c>
      <c r="Y196" s="13">
        <f t="shared" si="151"/>
        <v>1</v>
      </c>
      <c r="Z196" s="13" t="str">
        <f t="shared" si="152"/>
        <v>Q-3 A-1 || Q Total-3, A Total-1</v>
      </c>
      <c r="AA196" s="113" t="str" cm="1">
        <f t="array" ref="AA196">IFERROR(INDEX('Attendance-Slot-1'!$Q$2:$Q$1112,MATCH(1,('Attendance-Slot-1'!$A$2:$A$1112=$C196)*('Attendance-Slot-1'!$G$2:$G$1112=AA$2),0)),"No Data")</f>
        <v>No Data</v>
      </c>
      <c r="AB196" s="113" t="str" cm="1">
        <f t="array" ref="AB196">IFERROR(INDEX('Attendance-Slot-2'!$Q$2:$Q$2595,MATCH(1,('Attendance-Slot-2'!$A$2:$A$2595=$C196)*('Attendance-Slot-2'!$G$2:$G$2595=AA$2),0)),"No Data")</f>
        <v>P-S2_Onsite</v>
      </c>
      <c r="AC196" s="133">
        <f>VLOOKUP($P196,'Written Exam Marks'!$H:$Q,10,FALSE)</f>
        <v>22.5</v>
      </c>
      <c r="AD196" s="133">
        <f>VLOOKUP($P196,'Written Exam Marks'!$H:$Q,9,FALSE)</f>
        <v>35</v>
      </c>
      <c r="AE196" s="113" t="str">
        <f t="shared" si="153"/>
        <v>Present</v>
      </c>
      <c r="AF196" s="113" t="str">
        <f t="shared" si="154"/>
        <v>P-S2_Onsite</v>
      </c>
      <c r="AG196" s="146">
        <v>10</v>
      </c>
      <c r="AH196" s="146">
        <v>10</v>
      </c>
      <c r="AI196" s="146">
        <v>10</v>
      </c>
      <c r="AJ196" s="146">
        <v>10</v>
      </c>
      <c r="AK196" s="146">
        <v>10</v>
      </c>
      <c r="AL196" s="146">
        <v>9</v>
      </c>
      <c r="AM196" s="146">
        <v>59</v>
      </c>
      <c r="AN196" s="146">
        <v>60</v>
      </c>
      <c r="AO196" s="43" t="s">
        <v>7336</v>
      </c>
      <c r="AP196" s="43" t="s">
        <v>1598</v>
      </c>
      <c r="AQ196" s="50" t="str">
        <f t="shared" si="155"/>
        <v>2025EM1100193-MDSDF402</v>
      </c>
      <c r="AR196" s="43" t="str">
        <f t="shared" si="156"/>
        <v>0 missed</v>
      </c>
      <c r="AS196" s="47" t="s">
        <v>7342</v>
      </c>
      <c r="AT196" s="43">
        <f t="shared" si="157"/>
        <v>6</v>
      </c>
      <c r="AU196" s="48" t="s">
        <v>7342</v>
      </c>
      <c r="AV196" s="49">
        <f t="shared" si="158"/>
        <v>1</v>
      </c>
      <c r="AW196" s="48" t="s">
        <v>7342</v>
      </c>
      <c r="AX196" s="43" t="str">
        <f t="shared" si="159"/>
        <v>0 missed</v>
      </c>
      <c r="AY196" s="42">
        <f t="shared" si="160"/>
        <v>6</v>
      </c>
      <c r="AZ196" s="50">
        <f t="shared" si="161"/>
        <v>1</v>
      </c>
      <c r="BA196" s="50" t="str">
        <f t="shared" si="162"/>
        <v>Q-6 A-- || Q Total-6, A Total-0</v>
      </c>
      <c r="BB196" s="42" t="str" cm="1">
        <f t="array" ref="BB196">IFERROR(INDEX('Attendance-Slot-1'!$Q$2:$Q$1112,MATCH(1,('Attendance-Slot-1'!$A$2:$A$1112=$C196)*('Attendance-Slot-1'!$G$2:$G$1112=BB$2),0)),"No Data")</f>
        <v>P-S1_Onsite</v>
      </c>
      <c r="BC196" s="42" t="str" cm="1">
        <f t="array" ref="BC196">IFERROR(INDEX('Attendance-Slot-2'!$Q$2:$Q$2595,MATCH(1,('Attendance-Slot-2'!$A$2:$A$2595=$C196)*('Attendance-Slot-2'!$G$2:$G$2595=BB$2),0)),"No Data")</f>
        <v>No Data</v>
      </c>
      <c r="BD196" s="134">
        <f>VLOOKUP($AQ196,'Written Exam Marks'!$H:$Q,10,FALSE)</f>
        <v>31</v>
      </c>
      <c r="BE196" s="134">
        <f>VLOOKUP($AQ196,'Written Exam Marks'!$H:$Q,9,FALSE)</f>
        <v>40</v>
      </c>
      <c r="BF196" s="42" t="str">
        <f t="shared" si="163"/>
        <v>Present</v>
      </c>
      <c r="BG196" s="42" t="str">
        <f t="shared" si="164"/>
        <v>P-S1_Onsite</v>
      </c>
      <c r="BH196" s="147">
        <v>19</v>
      </c>
      <c r="BI196" s="147">
        <v>29</v>
      </c>
      <c r="BJ196" s="147">
        <v>48</v>
      </c>
      <c r="BK196" s="147">
        <v>60</v>
      </c>
      <c r="BL196" s="52" t="s">
        <v>3697</v>
      </c>
      <c r="BM196" s="52" t="s">
        <v>1606</v>
      </c>
      <c r="BN196" s="57" t="str">
        <f t="shared" si="165"/>
        <v>2025EM1100193-MDSDF403</v>
      </c>
      <c r="BO196" s="52" t="str">
        <f t="shared" si="166"/>
        <v>0 missed</v>
      </c>
      <c r="BP196" s="52" t="str">
        <f t="shared" si="167"/>
        <v>0 missed</v>
      </c>
      <c r="BQ196" s="52">
        <f t="shared" si="168"/>
        <v>1</v>
      </c>
      <c r="BR196" s="52">
        <f t="shared" si="169"/>
        <v>1</v>
      </c>
      <c r="BS196" s="56">
        <f t="shared" si="170"/>
        <v>1</v>
      </c>
      <c r="BT196" s="56">
        <f t="shared" si="171"/>
        <v>1</v>
      </c>
      <c r="BU196" s="52" t="str">
        <f t="shared" si="172"/>
        <v>0 missed</v>
      </c>
      <c r="BV196" s="51">
        <f t="shared" si="173"/>
        <v>2</v>
      </c>
      <c r="BW196" s="57">
        <f t="shared" si="174"/>
        <v>1</v>
      </c>
      <c r="BX196" s="57" t="str">
        <f t="shared" si="175"/>
        <v>Q-1 A-1 || Q Total-1, A Total-1</v>
      </c>
      <c r="BY196" s="51" t="str" cm="1">
        <f t="array" ref="BY196">IFERROR(INDEX('Attendance-Slot-1'!$Q$2:$Q$1112,MATCH(1,('Attendance-Slot-1'!$A$2:$A$1112=$C196)*('Attendance-Slot-1'!$G$2:$G$1112=BY$2),0)),"No Data")</f>
        <v>P-S1_Onsite</v>
      </c>
      <c r="BZ196" s="51" t="str" cm="1">
        <f t="array" ref="BZ196">IFERROR(INDEX('Attendance-Slot-2'!$Q$2:$Q$2595,MATCH(1,('Attendance-Slot-2'!$A$2:$A$2595=$C196)*('Attendance-Slot-2'!$G$2:$G$2595=BY$2),0)),"No Data")</f>
        <v>No Data</v>
      </c>
      <c r="CA196" s="135">
        <f>VLOOKUP($BN196,'Written Exam Marks'!$H:$Q,10,FALSE)</f>
        <v>32.5</v>
      </c>
      <c r="CB196" s="135">
        <f>VLOOKUP($BN196,'Written Exam Marks'!$H:$Q,9,FALSE)</f>
        <v>40</v>
      </c>
      <c r="CC196" s="51" t="str">
        <f t="shared" si="176"/>
        <v>Present</v>
      </c>
      <c r="CD196" s="51" t="str">
        <f t="shared" si="177"/>
        <v>P-S1_Onsite</v>
      </c>
      <c r="CE196" s="29" t="s">
        <v>5</v>
      </c>
      <c r="CF196" s="29">
        <v>19</v>
      </c>
      <c r="CG196" s="29">
        <v>18</v>
      </c>
      <c r="CH196" s="29">
        <v>37</v>
      </c>
      <c r="CI196" s="29">
        <v>60</v>
      </c>
      <c r="CJ196" s="61" t="s">
        <v>7343</v>
      </c>
      <c r="CK196" s="61" t="s">
        <v>1613</v>
      </c>
      <c r="CL196" s="10" t="str">
        <f t="shared" si="178"/>
        <v>2025EM1100193-MDSDF404</v>
      </c>
      <c r="CM196" s="61" t="str">
        <f t="shared" si="179"/>
        <v>1 missed</v>
      </c>
      <c r="CN196" s="61" t="str">
        <f t="shared" si="180"/>
        <v>0 missed</v>
      </c>
      <c r="CO196" s="111">
        <f t="shared" si="181"/>
        <v>1</v>
      </c>
      <c r="CP196" s="111">
        <f t="shared" si="182"/>
        <v>1</v>
      </c>
      <c r="CQ196" s="9">
        <f t="shared" si="183"/>
        <v>0.5</v>
      </c>
      <c r="CR196" s="9">
        <f t="shared" si="184"/>
        <v>1</v>
      </c>
      <c r="CS196" s="61" t="str">
        <f t="shared" si="185"/>
        <v>1 missed</v>
      </c>
      <c r="CT196" s="111">
        <f t="shared" si="186"/>
        <v>2</v>
      </c>
      <c r="CU196" s="10">
        <f t="shared" si="187"/>
        <v>0.66666666666666663</v>
      </c>
      <c r="CV196" s="10" t="str">
        <f t="shared" si="188"/>
        <v>Q-1 A-1 || Q Total-2, A Total-1</v>
      </c>
      <c r="CW196" s="111" t="str" cm="1">
        <f t="array" ref="CW196">IFERROR(INDEX('Attendance-Slot-1'!$Q$2:$Q$1112,MATCH(1,('Attendance-Slot-1'!$A$2:$A$1112=$C196)*('Attendance-Slot-1'!$G$2:$G$1112=CW$2),0)),"No Data")</f>
        <v>No Data</v>
      </c>
      <c r="CX196" s="111" t="str" cm="1">
        <f t="array" ref="CX196">IFERROR(INDEX('Attendance-Slot-2'!$Q$2:$Q$2595,MATCH(1,('Attendance-Slot-2'!$A$2:$A$2595=$C196)*('Attendance-Slot-2'!$G$2:$G$2595=CW$2),0)),"No Data")</f>
        <v>P-S2_Onsite</v>
      </c>
      <c r="CY196" s="136">
        <f>VLOOKUP($CL196,'Written Exam Marks'!$H:$Q,10,FALSE)</f>
        <v>16.5</v>
      </c>
      <c r="CZ196" s="136">
        <f>VLOOKUP($CL196,'Written Exam Marks'!$H:$Q,9,FALSE)</f>
        <v>40</v>
      </c>
      <c r="DA196" s="111" t="str">
        <f t="shared" si="189"/>
        <v>Present</v>
      </c>
      <c r="DB196" s="111" t="str">
        <f t="shared" si="190"/>
        <v>P-S2_Onsite</v>
      </c>
      <c r="DC196" s="148">
        <v>5.5</v>
      </c>
      <c r="DD196" s="148" t="s">
        <v>5</v>
      </c>
      <c r="DE196" s="148">
        <v>9</v>
      </c>
      <c r="DF196" s="148">
        <v>12</v>
      </c>
      <c r="DG196" s="148">
        <v>17</v>
      </c>
      <c r="DH196" s="148">
        <v>43.5</v>
      </c>
      <c r="DI196" s="148">
        <v>65</v>
      </c>
      <c r="DJ196" s="66" t="s">
        <v>7351</v>
      </c>
      <c r="DK196" s="66" t="s">
        <v>1631</v>
      </c>
      <c r="DL196" s="68" t="str">
        <f t="shared" si="191"/>
        <v>2025EM1100193-MDSDF406</v>
      </c>
      <c r="DM196" s="66" t="str">
        <f t="shared" si="192"/>
        <v>1 missed</v>
      </c>
      <c r="DN196" s="66" t="str">
        <f t="shared" si="193"/>
        <v>0 missed</v>
      </c>
      <c r="DO196" s="62">
        <f t="shared" si="194"/>
        <v>2</v>
      </c>
      <c r="DP196" s="62">
        <f t="shared" si="195"/>
        <v>2</v>
      </c>
      <c r="DQ196" s="67">
        <f t="shared" si="196"/>
        <v>0.66666666666666663</v>
      </c>
      <c r="DR196" s="67">
        <f t="shared" si="197"/>
        <v>1</v>
      </c>
      <c r="DS196" s="66" t="str">
        <f t="shared" si="198"/>
        <v>1 missed</v>
      </c>
      <c r="DT196" s="62">
        <f t="shared" si="199"/>
        <v>4</v>
      </c>
      <c r="DU196" s="68">
        <f t="shared" si="200"/>
        <v>0.8</v>
      </c>
      <c r="DV196" s="68" t="str">
        <f t="shared" si="201"/>
        <v>Q-2 A-2 || Q Total-3, A Total-2</v>
      </c>
      <c r="DW196" s="62" t="str" cm="1">
        <f t="array" ref="DW196">IFERROR(INDEX('Attendance-Slot-1'!$Q$2:$Q$1112,MATCH(1,('Attendance-Slot-1'!$A$2:$A$1112=$C196)*('Attendance-Slot-1'!$G$2:$G$1112=DW$2),0)),"No Data")</f>
        <v>No Data</v>
      </c>
      <c r="DX196" s="62" t="str" cm="1">
        <f t="array" ref="DX196">IFERROR(INDEX('Attendance-Slot-2'!$Q$2:$Q$2595,MATCH(1,('Attendance-Slot-2'!$A$2:$A$2595=$C196)*('Attendance-Slot-2'!$G$2:$G$2595=DW$2),0)),"No Data")</f>
        <v>P-S2_Onsite</v>
      </c>
      <c r="DY196" s="137">
        <f>VLOOKUP($DL196,'Written Exam Marks'!$H:$Q,10,FALSE)</f>
        <v>22</v>
      </c>
      <c r="DZ196" s="137">
        <f>VLOOKUP($DL196,'Written Exam Marks'!$H:$Q,9,FALSE)</f>
        <v>35</v>
      </c>
      <c r="EA196" s="62" t="str">
        <f t="shared" si="202"/>
        <v>Present</v>
      </c>
      <c r="EB196" s="62" t="str">
        <f t="shared" si="203"/>
        <v>P-S2_Onsite</v>
      </c>
      <c r="EC196" s="114" t="str">
        <f t="shared" ref="EC196:EC259" si="210">"P-"&amp;(COUNTIF($AA196,"P-*")
+COUNTIF($BB196,"P-*")
+COUNTIF($BY196,"P-*")
+COUNTIF($CW196,"P-*")
+COUNTIF($DW196,"P-*"))&amp;", 
A-"&amp;(COUNTIF($AA196,"A-*")
+COUNTIF($BB196,"A-*")
+COUNTIF($BY196,"A-*")
+COUNTIF($CW196,"A-*")
+COUNTIF($DW196,"A-*"))&amp;", 
No Data-"&amp;(COUNTIF($AA196,"No Data")
+COUNTIF($BB196,"No Data")
+COUNTIF($BY196,"No Data")
+COUNTIF($CW196,"No Data")
+COUNTIF($DW196,"No Data"))</f>
        <v>P-2, 
A-0, 
No Data-3</v>
      </c>
      <c r="ED196" s="114" t="str">
        <f t="shared" ref="ED196:ED259" si="211">"P-"&amp;(COUNTIF($AB196,"P-*")
+COUNTIF($BC196,"P-*")
+COUNTIF($BZ196,"P-*")
+COUNTIF($CX196,"P-*")
+COUNTIF($DX196,"P-*"))&amp;", 
A-"&amp;(COUNTIF($AB196,"A-*")
+COUNTIF($BC196,"A-*")
+COUNTIF($BZ196,"A-*")
+COUNTIF($CX196,"A-*")
+COUNTIF($DX196,"A-*"))&amp;", 
No Data-"&amp;(COUNTIF($AB196,"No Data")
+COUNTIF($BC196,"No Data")
+COUNTIF($BZ196,"No Data")
+COUNTIF($CX196,"No Data")
+COUNTIF($DX196,"No Data"))</f>
        <v>P-3, 
A-0, 
No Data-2</v>
      </c>
      <c r="EE196" s="114" t="str">
        <f t="shared" si="204"/>
        <v>P-S2_Onsite</v>
      </c>
      <c r="EF196" s="114" t="str">
        <f t="shared" si="205"/>
        <v>P-S1_Onsite</v>
      </c>
      <c r="EG196" s="114" t="str">
        <f t="shared" si="206"/>
        <v>P-S1_Onsite</v>
      </c>
      <c r="EH196" s="114" t="str">
        <f t="shared" si="207"/>
        <v>P-S2_Onsite</v>
      </c>
      <c r="EI196" s="114" t="str">
        <f t="shared" si="208"/>
        <v>P-S2_Onsite</v>
      </c>
      <c r="EJ196" s="114" t="str">
        <f t="shared" si="209"/>
        <v>P-5, A-0, No Data-0</v>
      </c>
      <c r="EK196" s="114" t="s">
        <v>10453</v>
      </c>
      <c r="EL196" s="114">
        <v>27.5</v>
      </c>
      <c r="EM196" s="114">
        <v>10</v>
      </c>
      <c r="EN196" s="114">
        <v>48</v>
      </c>
      <c r="EO196" s="114">
        <v>85.5</v>
      </c>
      <c r="EP196" s="114" t="s">
        <v>7217</v>
      </c>
      <c r="EQ196" s="114" t="s">
        <v>1054</v>
      </c>
      <c r="ER196" s="114" t="s">
        <v>2344</v>
      </c>
      <c r="ES196" s="114"/>
      <c r="ET196" s="30" t="s">
        <v>2344</v>
      </c>
    </row>
    <row r="197" spans="1:150" x14ac:dyDescent="0.25">
      <c r="A197" s="114">
        <v>194</v>
      </c>
      <c r="B197" s="114" t="s">
        <v>7224</v>
      </c>
      <c r="C197" s="80" t="s">
        <v>2350</v>
      </c>
      <c r="D197" s="30" t="s">
        <v>2351</v>
      </c>
      <c r="E197" s="30" t="s">
        <v>2352</v>
      </c>
      <c r="F197" s="33" t="s">
        <v>7201</v>
      </c>
      <c r="G197" s="30" t="s">
        <v>2353</v>
      </c>
      <c r="H197" s="143" t="s">
        <v>5</v>
      </c>
      <c r="I197" s="143">
        <v>15</v>
      </c>
      <c r="J197" s="143">
        <v>17</v>
      </c>
      <c r="K197" s="143">
        <v>15</v>
      </c>
      <c r="L197" s="143">
        <v>47</v>
      </c>
      <c r="M197" s="143">
        <v>65</v>
      </c>
      <c r="N197" s="40" t="s">
        <v>7314</v>
      </c>
      <c r="O197" s="40" t="s">
        <v>1593</v>
      </c>
      <c r="P197" s="13" t="str">
        <f t="shared" ref="P197:P260" si="212">CONCATENATE($C197,"-",$O197)</f>
        <v>2025EM1100194-MDSDF401</v>
      </c>
      <c r="Q197" s="40" t="str">
        <f t="shared" ref="Q197:Q260" si="213">COUNTIF($H197:$J197,"A") &amp; " " &amp; "missed"</f>
        <v>1 missed</v>
      </c>
      <c r="R197" s="40" t="str">
        <f t="shared" ref="R197:R260" si="214">COUNTIF($K197,"A") &amp; " " &amp; "missed"</f>
        <v>0 missed</v>
      </c>
      <c r="S197" s="40">
        <f t="shared" ref="S197:S260" si="215">3-LEFT($Q197,1)</f>
        <v>2</v>
      </c>
      <c r="T197" s="40">
        <f t="shared" ref="T197:T260" si="216">1-LEFT($R197,1)</f>
        <v>1</v>
      </c>
      <c r="U197" s="41">
        <f t="shared" ref="U197:U260" si="217">$S197/3</f>
        <v>0.66666666666666663</v>
      </c>
      <c r="V197" s="41">
        <f t="shared" ref="V197:V260" si="218">$T197/1</f>
        <v>1</v>
      </c>
      <c r="W197" s="40" t="str">
        <f t="shared" ref="W197:W260" si="219">COUNTIF($H197:$K197,"A") &amp; " " &amp; "missed"</f>
        <v>1 missed</v>
      </c>
      <c r="X197" s="113">
        <f t="shared" ref="X197:X260" si="220">4- COUNTIF($H197:$K197, "A")</f>
        <v>3</v>
      </c>
      <c r="Y197" s="13">
        <f t="shared" ref="Y197:Y260" si="221">$X197/4</f>
        <v>0.75</v>
      </c>
      <c r="Z197" s="13" t="str">
        <f t="shared" ref="Z197:Z260" si="222">CONCATENATE("Q-",$S197," A-",$T197," || Q Total-3, A Total-1")</f>
        <v>Q-2 A-1 || Q Total-3, A Total-1</v>
      </c>
      <c r="AA197" s="113" t="str" cm="1">
        <f t="array" ref="AA197">IFERROR(INDEX('Attendance-Slot-1'!$Q$2:$Q$1112,MATCH(1,('Attendance-Slot-1'!$A$2:$A$1112=$C197)*('Attendance-Slot-1'!$G$2:$G$1112=AA$2),0)),"No Data")</f>
        <v>P-S1_Onsite</v>
      </c>
      <c r="AB197" s="113" t="str" cm="1">
        <f t="array" ref="AB197">IFERROR(INDEX('Attendance-Slot-2'!$Q$2:$Q$2595,MATCH(1,('Attendance-Slot-2'!$A$2:$A$2595=$C197)*('Attendance-Slot-2'!$G$2:$G$2595=AA$2),0)),"No Data")</f>
        <v>No Data</v>
      </c>
      <c r="AC197" s="133">
        <f>VLOOKUP($P197,'Written Exam Marks'!$H:$Q,10,FALSE)</f>
        <v>9</v>
      </c>
      <c r="AD197" s="133">
        <f>VLOOKUP($P197,'Written Exam Marks'!$H:$Q,9,FALSE)</f>
        <v>35</v>
      </c>
      <c r="AE197" s="113" t="str">
        <f t="shared" ref="AE197:AE260" si="223">IF(COUNTIF($AA197:$AB197,"P-*")&gt;0,"Present",
IF(COUNTIF($AA197:$AB197,"A-*")&gt;0,"Absent",
IF(COUNTIF($AA197:$AB197,"No Data")&gt;0,"No Data","")))</f>
        <v>Present</v>
      </c>
      <c r="AF197" s="113" t="str">
        <f t="shared" ref="AF197:AF260" si="224">IF(LEFT($AA197,2)="P-",$AA197,IF(LEFT($AB197,2)="P-",$AB197,IF(LEFT($AA197,2)="A-",$AA197,IF(LEFT($AB197,2)="A-",$AB197,IF($AA197="No Data",$AA197,IF($AB197="No Data",$AB197,""))))))</f>
        <v>P-S1_Onsite</v>
      </c>
      <c r="AG197" s="146" t="s">
        <v>5</v>
      </c>
      <c r="AH197" s="146">
        <v>4.5</v>
      </c>
      <c r="AI197" s="146">
        <v>10</v>
      </c>
      <c r="AJ197" s="146">
        <v>10</v>
      </c>
      <c r="AK197" s="146">
        <v>10</v>
      </c>
      <c r="AL197" s="146" t="s">
        <v>5</v>
      </c>
      <c r="AM197" s="146">
        <v>34.5</v>
      </c>
      <c r="AN197" s="146">
        <v>60</v>
      </c>
      <c r="AO197" s="43" t="s">
        <v>7336</v>
      </c>
      <c r="AP197" s="43" t="s">
        <v>1598</v>
      </c>
      <c r="AQ197" s="50" t="str">
        <f t="shared" ref="AQ197:AQ260" si="225">CONCATENATE($C197,"-",$AP197)</f>
        <v>2025EM1100194-MDSDF402</v>
      </c>
      <c r="AR197" s="43" t="str">
        <f t="shared" ref="AR197:AR260" si="226">COUNTIF($AG197:$AL197, "A") &amp; " " &amp;"missed"</f>
        <v>2 missed</v>
      </c>
      <c r="AS197" s="47" t="s">
        <v>7342</v>
      </c>
      <c r="AT197" s="43">
        <f t="shared" ref="AT197:AT260" si="227">6- COUNTIF($AG197:$AL197, "A")</f>
        <v>4</v>
      </c>
      <c r="AU197" s="48" t="s">
        <v>7342</v>
      </c>
      <c r="AV197" s="49">
        <f t="shared" ref="AV197:AV260" si="228">$AT197/6</f>
        <v>0.66666666666666663</v>
      </c>
      <c r="AW197" s="48" t="s">
        <v>7342</v>
      </c>
      <c r="AX197" s="43" t="str">
        <f t="shared" ref="AX197:AX260" si="229">COUNTIF($AG197:$AL197,"A") &amp; " " &amp; "missed"</f>
        <v>2 missed</v>
      </c>
      <c r="AY197" s="42">
        <f t="shared" ref="AY197:AY260" si="230">6- COUNTIF($AG197:$AL197, "A")</f>
        <v>4</v>
      </c>
      <c r="AZ197" s="50">
        <f t="shared" ref="AZ197:AZ260" si="231">$AY197/6</f>
        <v>0.66666666666666663</v>
      </c>
      <c r="BA197" s="50" t="str">
        <f t="shared" ref="BA197:BA260" si="232">CONCATENATE("Q-",$AT197," A-",$AU197," || Q Total-6, A Total-0")</f>
        <v>Q-4 A-- || Q Total-6, A Total-0</v>
      </c>
      <c r="BB197" s="42" t="str" cm="1">
        <f t="array" ref="BB197">IFERROR(INDEX('Attendance-Slot-1'!$Q$2:$Q$1112,MATCH(1,('Attendance-Slot-1'!$A$2:$A$1112=$C197)*('Attendance-Slot-1'!$G$2:$G$1112=BB$2),0)),"No Data")</f>
        <v>P-S1_Onsite</v>
      </c>
      <c r="BC197" s="42" t="str" cm="1">
        <f t="array" ref="BC197">IFERROR(INDEX('Attendance-Slot-2'!$Q$2:$Q$2595,MATCH(1,('Attendance-Slot-2'!$A$2:$A$2595=$C197)*('Attendance-Slot-2'!$G$2:$G$2595=BB$2),0)),"No Data")</f>
        <v>No Data</v>
      </c>
      <c r="BD197" s="134">
        <f>VLOOKUP($AQ197,'Written Exam Marks'!$H:$Q,10,FALSE)</f>
        <v>19</v>
      </c>
      <c r="BE197" s="134">
        <f>VLOOKUP($AQ197,'Written Exam Marks'!$H:$Q,9,FALSE)</f>
        <v>40</v>
      </c>
      <c r="BF197" s="42" t="str">
        <f t="shared" ref="BF197:BF260" si="233">IF(COUNTIF($BB197:$BC197,"P-*")&gt;0,"Present",
IF(COUNTIF($BB197:$BC197,"A-*")&gt;0,"Absent",
IF(COUNTIF($BB197:$BC197,"No Data")&gt;0,"No Data","")))</f>
        <v>Present</v>
      </c>
      <c r="BG197" s="42" t="str">
        <f t="shared" ref="BG197:BG260" si="234">IF(LEFT($BB197,2)="P-",$BB197,IF(LEFT($BC197,2)="P-",$BC197,IF(LEFT($BB197,2)="A-",$BB197,IF(LEFT($BC197,2)="A-",$BC197,IF($BB197="No Data",$BB197,IF($BC197="No Data",$BC197,""))))))</f>
        <v>P-S1_Onsite</v>
      </c>
      <c r="BH197" s="147">
        <v>19</v>
      </c>
      <c r="BI197" s="147">
        <v>24</v>
      </c>
      <c r="BJ197" s="147">
        <v>43</v>
      </c>
      <c r="BK197" s="147">
        <v>60</v>
      </c>
      <c r="BL197" s="52" t="s">
        <v>3697</v>
      </c>
      <c r="BM197" s="52" t="s">
        <v>1606</v>
      </c>
      <c r="BN197" s="57" t="str">
        <f t="shared" ref="BN197:BN260" si="235">CONCATENATE($C197,"-",$BM197)</f>
        <v>2025EM1100194-MDSDF403</v>
      </c>
      <c r="BO197" s="52" t="str">
        <f t="shared" ref="BO197:BO260" si="236">COUNTIF($BH197,"A") &amp; " " &amp; "missed"</f>
        <v>0 missed</v>
      </c>
      <c r="BP197" s="52" t="str">
        <f t="shared" ref="BP197:BP260" si="237">COUNTIF($BI197,"A") &amp; " " &amp; "missed"</f>
        <v>0 missed</v>
      </c>
      <c r="BQ197" s="52">
        <f t="shared" ref="BQ197:BQ260" si="238">1-LEFT($BO197,1)</f>
        <v>1</v>
      </c>
      <c r="BR197" s="52">
        <f t="shared" ref="BR197:BR260" si="239">1-LEFT($BP197,1)</f>
        <v>1</v>
      </c>
      <c r="BS197" s="56">
        <f t="shared" ref="BS197:BS260" si="240">$BQ197/1</f>
        <v>1</v>
      </c>
      <c r="BT197" s="56">
        <f t="shared" ref="BT197:BT260" si="241">$BR197/1</f>
        <v>1</v>
      </c>
      <c r="BU197" s="52" t="str">
        <f t="shared" ref="BU197:BU260" si="242">COUNTIF($BH197:$BI197,"A") &amp; " " &amp; "missed"</f>
        <v>0 missed</v>
      </c>
      <c r="BV197" s="51">
        <f t="shared" ref="BV197:BV260" si="243">2- COUNTIF($BH197:$BI197, "A")</f>
        <v>2</v>
      </c>
      <c r="BW197" s="57">
        <f t="shared" ref="BW197:BW260" si="244">$BV197/2</f>
        <v>1</v>
      </c>
      <c r="BX197" s="57" t="str">
        <f t="shared" ref="BX197:BX260" si="245">CONCATENATE("Q-",$BQ197," A-",$BR197," || Q Total-1, A Total-1")</f>
        <v>Q-1 A-1 || Q Total-1, A Total-1</v>
      </c>
      <c r="BY197" s="51" t="str" cm="1">
        <f t="array" ref="BY197">IFERROR(INDEX('Attendance-Slot-1'!$Q$2:$Q$1112,MATCH(1,('Attendance-Slot-1'!$A$2:$A$1112=$C197)*('Attendance-Slot-1'!$G$2:$G$1112=BY$2),0)),"No Data")</f>
        <v>P-S1_Onsite</v>
      </c>
      <c r="BZ197" s="51" t="str" cm="1">
        <f t="array" ref="BZ197">IFERROR(INDEX('Attendance-Slot-2'!$Q$2:$Q$2595,MATCH(1,('Attendance-Slot-2'!$A$2:$A$2595=$C197)*('Attendance-Slot-2'!$G$2:$G$2595=BY$2),0)),"No Data")</f>
        <v>No Data</v>
      </c>
      <c r="CA197" s="135">
        <f>VLOOKUP($BN197,'Written Exam Marks'!$H:$Q,10,FALSE)</f>
        <v>7.5</v>
      </c>
      <c r="CB197" s="135">
        <f>VLOOKUP($BN197,'Written Exam Marks'!$H:$Q,9,FALSE)</f>
        <v>40</v>
      </c>
      <c r="CC197" s="51" t="str">
        <f t="shared" ref="CC197:CC260" si="246">IF(COUNTIF($BY197:$BZ197,"P-*")&gt;0,"Present",
IF(COUNTIF($BY197:$BZ197,"A-*")&gt;0,"Absent",
IF(COUNTIF($BY197:$BZ197,"No Data")&gt;0,"No Data","")))</f>
        <v>Present</v>
      </c>
      <c r="CD197" s="51" t="str">
        <f t="shared" ref="CD197:CD260" si="247">IF(LEFT($BY197,2)="P-",$BY197,IF(LEFT($BZ197,2)="P-",$BZ197,IF(LEFT($BY197,2)="A-",$BY197,IF(LEFT($BZ197,2)="A-",$BZ197,IF($BY197="No Data",$BY197,IF($BZ197="No Data",$BZ197,""))))))</f>
        <v>P-S1_Onsite</v>
      </c>
      <c r="CE197" s="29">
        <v>20</v>
      </c>
      <c r="CF197" s="29" t="s">
        <v>5</v>
      </c>
      <c r="CG197" s="29">
        <v>17</v>
      </c>
      <c r="CH197" s="29">
        <v>37</v>
      </c>
      <c r="CI197" s="29">
        <v>60</v>
      </c>
      <c r="CJ197" s="61" t="s">
        <v>7343</v>
      </c>
      <c r="CK197" s="61" t="s">
        <v>1613</v>
      </c>
      <c r="CL197" s="10" t="str">
        <f t="shared" ref="CL197:CL260" si="248">CONCATENATE($C197,"-",$CK197)</f>
        <v>2025EM1100194-MDSDF404</v>
      </c>
      <c r="CM197" s="61" t="str">
        <f t="shared" ref="CM197:CM260" si="249">COUNTIF($CE197:$CF197,"A") &amp; " " &amp; "missed"</f>
        <v>1 missed</v>
      </c>
      <c r="CN197" s="61" t="str">
        <f t="shared" ref="CN197:CN260" si="250">COUNTIF($CG197,"A") &amp; " " &amp; "missed"</f>
        <v>0 missed</v>
      </c>
      <c r="CO197" s="111">
        <f t="shared" ref="CO197:CO260" si="251">2-LEFT($CM197,1)</f>
        <v>1</v>
      </c>
      <c r="CP197" s="111">
        <f t="shared" ref="CP197:CP260" si="252">1-LEFT($CN197,1)</f>
        <v>1</v>
      </c>
      <c r="CQ197" s="9">
        <f t="shared" ref="CQ197:CQ260" si="253">$CO197/2</f>
        <v>0.5</v>
      </c>
      <c r="CR197" s="9">
        <f t="shared" ref="CR197:CR260" si="254">$CP197/1</f>
        <v>1</v>
      </c>
      <c r="CS197" s="61" t="str">
        <f t="shared" ref="CS197:CS260" si="255">COUNTIF($CE197:$CG197,"A") &amp; " " &amp; "missed"</f>
        <v>1 missed</v>
      </c>
      <c r="CT197" s="111">
        <f t="shared" ref="CT197:CT260" si="256">3- COUNTIF($CE197:$CG197, "A")</f>
        <v>2</v>
      </c>
      <c r="CU197" s="10">
        <f t="shared" ref="CU197:CU260" si="257">$CT197/3</f>
        <v>0.66666666666666663</v>
      </c>
      <c r="CV197" s="10" t="str">
        <f t="shared" ref="CV197:CV260" si="258">CONCATENATE("Q-",$CO197," A-",$CP197," || Q Total-2, A Total-1")</f>
        <v>Q-1 A-1 || Q Total-2, A Total-1</v>
      </c>
      <c r="CW197" s="111" t="str" cm="1">
        <f t="array" ref="CW197">IFERROR(INDEX('Attendance-Slot-1'!$Q$2:$Q$1112,MATCH(1,('Attendance-Slot-1'!$A$2:$A$1112=$C197)*('Attendance-Slot-1'!$G$2:$G$1112=CW$2),0)),"No Data")</f>
        <v>P-S1_Onsite</v>
      </c>
      <c r="CX197" s="111" t="str" cm="1">
        <f t="array" ref="CX197">IFERROR(INDEX('Attendance-Slot-2'!$Q$2:$Q$2595,MATCH(1,('Attendance-Slot-2'!$A$2:$A$2595=$C197)*('Attendance-Slot-2'!$G$2:$G$2595=CW$2),0)),"No Data")</f>
        <v>No Data</v>
      </c>
      <c r="CY197" s="136">
        <f>VLOOKUP($CL197,'Written Exam Marks'!$H:$Q,10,FALSE)</f>
        <v>23</v>
      </c>
      <c r="CZ197" s="136">
        <f>VLOOKUP($CL197,'Written Exam Marks'!$H:$Q,9,FALSE)</f>
        <v>40</v>
      </c>
      <c r="DA197" s="111" t="str">
        <f t="shared" ref="DA197:DA260" si="259">IF(COUNTIF($CW197:$CX197,"P-*")&gt;0,"Present",
IF(COUNTIF($CW197:$CX197,"A-*")&gt;0,"Absent",
IF(COUNTIF($CW197:$CX197,"No Data")&gt;0,"No Data","")))</f>
        <v>Present</v>
      </c>
      <c r="DB197" s="111" t="str">
        <f t="shared" ref="DB197:DB260" si="260">IF(LEFT($CW197,2)="P-",$CW197,IF(LEFT($CX197,2)="P-",$CX197,IF(LEFT($CW197,2)="A-",$CW197,IF(LEFT($CX197,2)="A-",$CX197,IF($CW197="No Data",$CW197,IF($CX197="No Data",$CX197,""))))))</f>
        <v>P-S1_Onsite</v>
      </c>
      <c r="DC197" s="148">
        <v>5.5</v>
      </c>
      <c r="DD197" s="148">
        <v>7.125</v>
      </c>
      <c r="DE197" s="148" t="s">
        <v>5</v>
      </c>
      <c r="DF197" s="148">
        <v>12</v>
      </c>
      <c r="DG197" s="148">
        <v>17</v>
      </c>
      <c r="DH197" s="148">
        <v>41.625</v>
      </c>
      <c r="DI197" s="148">
        <v>65</v>
      </c>
      <c r="DJ197" s="66" t="s">
        <v>7351</v>
      </c>
      <c r="DK197" s="66" t="s">
        <v>1631</v>
      </c>
      <c r="DL197" s="68" t="str">
        <f t="shared" ref="DL197:DL260" si="261">CONCATENATE($C197,"-",$DK197)</f>
        <v>2025EM1100194-MDSDF406</v>
      </c>
      <c r="DM197" s="66" t="str">
        <f t="shared" ref="DM197:DM260" si="262">COUNTIF($DC197:$DE197,"A") &amp; " " &amp; "missed"</f>
        <v>1 missed</v>
      </c>
      <c r="DN197" s="66" t="str">
        <f t="shared" ref="DN197:DN260" si="263">COUNTIF($DF197:$DG197,"A") &amp; " " &amp; "missed"</f>
        <v>0 missed</v>
      </c>
      <c r="DO197" s="62">
        <f t="shared" ref="DO197:DO260" si="264">3-LEFT($DM197,1)</f>
        <v>2</v>
      </c>
      <c r="DP197" s="62">
        <f t="shared" ref="DP197:DP260" si="265">2-LEFT($DN197,1)</f>
        <v>2</v>
      </c>
      <c r="DQ197" s="67">
        <f t="shared" ref="DQ197:DQ260" si="266">$DO197/3</f>
        <v>0.66666666666666663</v>
      </c>
      <c r="DR197" s="67">
        <f t="shared" ref="DR197:DR260" si="267">$DP197/2</f>
        <v>1</v>
      </c>
      <c r="DS197" s="66" t="str">
        <f t="shared" ref="DS197:DS260" si="268">COUNTIF($DC197:$DG197,"A") &amp; " " &amp; "missed"</f>
        <v>1 missed</v>
      </c>
      <c r="DT197" s="62">
        <f t="shared" ref="DT197:DT260" si="269">5- COUNTIF($DC197:$DG197, "A")</f>
        <v>4</v>
      </c>
      <c r="DU197" s="68">
        <f t="shared" ref="DU197:DU260" si="270">$DT197/5</f>
        <v>0.8</v>
      </c>
      <c r="DV197" s="68" t="str">
        <f t="shared" ref="DV197:DV260" si="271">CONCATENATE("Q-",$DO197," A-",$DP197," || Q Total-3, A Total-2")</f>
        <v>Q-2 A-2 || Q Total-3, A Total-2</v>
      </c>
      <c r="DW197" s="62" t="str" cm="1">
        <f t="array" ref="DW197">IFERROR(INDEX('Attendance-Slot-1'!$Q$2:$Q$1112,MATCH(1,('Attendance-Slot-1'!$A$2:$A$1112=$C197)*('Attendance-Slot-1'!$G$2:$G$1112=DW$2),0)),"No Data")</f>
        <v>P-S1_Onsite</v>
      </c>
      <c r="DX197" s="62" t="str" cm="1">
        <f t="array" ref="DX197">IFERROR(INDEX('Attendance-Slot-2'!$Q$2:$Q$2595,MATCH(1,('Attendance-Slot-2'!$A$2:$A$2595=$C197)*('Attendance-Slot-2'!$G$2:$G$2595=DW$2),0)),"No Data")</f>
        <v>No Data</v>
      </c>
      <c r="DY197" s="137">
        <f>VLOOKUP($DL197,'Written Exam Marks'!$H:$Q,10,FALSE)</f>
        <v>6.5</v>
      </c>
      <c r="DZ197" s="137">
        <f>VLOOKUP($DL197,'Written Exam Marks'!$H:$Q,9,FALSE)</f>
        <v>35</v>
      </c>
      <c r="EA197" s="62" t="str">
        <f t="shared" ref="EA197:EA260" si="272">IF(COUNTIF($DW197:$DX197,"P-*")&gt;0,"Present",
IF(COUNTIF($DW197:$DX197,"A-*")&gt;0,"Absent",
IF(COUNTIF($DW197:$DX197,"No Data")&gt;0,"No Data","")))</f>
        <v>Present</v>
      </c>
      <c r="EB197" s="62" t="str">
        <f t="shared" ref="EB197:EB260" si="273">IF(LEFT($DW197,2)="P-",$DW197,IF(LEFT($DX197,2)="P-",$DX197,IF(LEFT($DW197,2)="A-",$DW197,IF(LEFT($DX197,2)="A-",$DX197,IF($DW197="No Data",$DW197,IF($DX197="No Data",$DX197,""))))))</f>
        <v>P-S1_Onsite</v>
      </c>
      <c r="EC197" s="114" t="str">
        <f t="shared" si="210"/>
        <v>P-5, 
A-0, 
No Data-0</v>
      </c>
      <c r="ED197" s="114" t="str">
        <f t="shared" si="211"/>
        <v>P-0, 
A-0, 
No Data-5</v>
      </c>
      <c r="EE197" s="114" t="str">
        <f t="shared" ref="EE197:EE260" si="274">IF(LEFT($AA197,2)="P-",$AA197,
IF(LEFT($AB197,2)="P-",$AB197,
IF(LEFT($AA197,2)="A-",$AA197,
IF(LEFT($AB197,2)="A-",$AB197,
IF($AA197="No Data",$AA197,
IF($AB197="No Data",$AB197,""))))))</f>
        <v>P-S1_Onsite</v>
      </c>
      <c r="EF197" s="114" t="str">
        <f t="shared" ref="EF197:EF260" si="275">IF(LEFT($BB197,2)="P-",$BB197,
IF(LEFT($BC197,2)="P-",$BC197,
IF(LEFT($BB197,2)="A-",$BB197,
IF(LEFT($BC197,2)="A-",$BC197,
IF($BB197="No Data",$BB197,
IF($BC197="No Data",$BC197,""))))))</f>
        <v>P-S1_Onsite</v>
      </c>
      <c r="EG197" s="114" t="str">
        <f t="shared" ref="EG197:EG260" si="276">IF(LEFT($BY197,2)="P-",$BY197,
IF(LEFT($BZ197,2)="P-",$BZ197,
IF(LEFT($BY197,2)="A-",$BY197,
IF(LEFT($BZ197,2)="A-",$BZ197,
IF($BY197="No Data",$BY197,
IF($BZ197="No Data",$BZ197,""))))))</f>
        <v>P-S1_Onsite</v>
      </c>
      <c r="EH197" s="114" t="str">
        <f t="shared" ref="EH197:EH260" si="277">IF(LEFT($CW197,2)="P-",$CW197,
IF(LEFT($CX197,2)="P-",$CX197,
IF(LEFT($CW197,2)="A-",$CW197,
IF(LEFT($CX197,2)="A-",$CX197,
IF($CW197="No Data",$CW197,
IF($CX197="No Data",$CX197,""))))))</f>
        <v>P-S1_Onsite</v>
      </c>
      <c r="EI197" s="114" t="str">
        <f t="shared" ref="EI197:EI260" si="278">IF(LEFT($DW197,2)="P-",$DW197,
IF(LEFT($DX197,2)="P-",$DX197,
IF(LEFT($DW197,2)="A-",$DW197,
IF(LEFT($DX197,2)="A-",$DX197,
IF($DW197="No Data",$DW197,
IF($DX197="No Data",$DX197,""))))))</f>
        <v>P-S1_Onsite</v>
      </c>
      <c r="EJ197" s="114" t="str">
        <f t="shared" ref="EJ197:EJ260" si="279">"P-"&amp;COUNTIF($EE197:$EI197,"P-*")&amp;", A-"&amp;COUNTIF($EE197:$EI197,"A-*")&amp;", No Data-"&amp;COUNTIF($EE197:$EI197,"No Data")</f>
        <v>P-5, A-0, No Data-0</v>
      </c>
      <c r="EK197" s="114" t="s">
        <v>10453</v>
      </c>
      <c r="EL197" s="114">
        <v>27</v>
      </c>
      <c r="EM197" s="114">
        <v>10</v>
      </c>
      <c r="EN197" s="114">
        <v>41</v>
      </c>
      <c r="EO197" s="114">
        <v>78</v>
      </c>
      <c r="EP197" s="114" t="s">
        <v>7217</v>
      </c>
      <c r="EQ197" s="114" t="s">
        <v>1054</v>
      </c>
      <c r="ER197" s="114" t="s">
        <v>2350</v>
      </c>
      <c r="ES197" s="114"/>
      <c r="ET197" s="30" t="s">
        <v>2350</v>
      </c>
    </row>
    <row r="198" spans="1:150" x14ac:dyDescent="0.25">
      <c r="A198" s="114">
        <v>195</v>
      </c>
      <c r="B198" s="114" t="s">
        <v>7224</v>
      </c>
      <c r="C198" s="80" t="s">
        <v>2359</v>
      </c>
      <c r="D198" s="30" t="s">
        <v>2360</v>
      </c>
      <c r="E198" s="30" t="s">
        <v>2361</v>
      </c>
      <c r="F198" s="33" t="s">
        <v>7201</v>
      </c>
      <c r="G198" s="30" t="s">
        <v>2362</v>
      </c>
      <c r="H198" s="143" t="s">
        <v>5</v>
      </c>
      <c r="I198" s="143" t="s">
        <v>5</v>
      </c>
      <c r="J198" s="143">
        <v>8</v>
      </c>
      <c r="K198" s="143">
        <v>15</v>
      </c>
      <c r="L198" s="143">
        <v>23</v>
      </c>
      <c r="M198" s="143">
        <v>65</v>
      </c>
      <c r="N198" s="40" t="s">
        <v>7314</v>
      </c>
      <c r="O198" s="40" t="s">
        <v>1593</v>
      </c>
      <c r="P198" s="13" t="str">
        <f t="shared" si="212"/>
        <v>2025EM1100195-MDSDF401</v>
      </c>
      <c r="Q198" s="40" t="str">
        <f t="shared" si="213"/>
        <v>2 missed</v>
      </c>
      <c r="R198" s="40" t="str">
        <f t="shared" si="214"/>
        <v>0 missed</v>
      </c>
      <c r="S198" s="40">
        <f t="shared" si="215"/>
        <v>1</v>
      </c>
      <c r="T198" s="40">
        <f t="shared" si="216"/>
        <v>1</v>
      </c>
      <c r="U198" s="41">
        <f t="shared" si="217"/>
        <v>0.33333333333333331</v>
      </c>
      <c r="V198" s="41">
        <f t="shared" si="218"/>
        <v>1</v>
      </c>
      <c r="W198" s="40" t="str">
        <f t="shared" si="219"/>
        <v>2 missed</v>
      </c>
      <c r="X198" s="113">
        <f t="shared" si="220"/>
        <v>2</v>
      </c>
      <c r="Y198" s="13">
        <f t="shared" si="221"/>
        <v>0.5</v>
      </c>
      <c r="Z198" s="13" t="str">
        <f t="shared" si="222"/>
        <v>Q-1 A-1 || Q Total-3, A Total-1</v>
      </c>
      <c r="AA198" s="113" t="str" cm="1">
        <f t="array" ref="AA198">IFERROR(INDEX('Attendance-Slot-1'!$Q$2:$Q$1112,MATCH(1,('Attendance-Slot-1'!$A$2:$A$1112=$C198)*('Attendance-Slot-1'!$G$2:$G$1112=AA$2),0)),"No Data")</f>
        <v>No Data</v>
      </c>
      <c r="AB198" s="113" t="str" cm="1">
        <f t="array" ref="AB198">IFERROR(INDEX('Attendance-Slot-2'!$Q$2:$Q$2595,MATCH(1,('Attendance-Slot-2'!$A$2:$A$2595=$C198)*('Attendance-Slot-2'!$G$2:$G$2595=AA$2),0)),"No Data")</f>
        <v>P-S2_Onsite</v>
      </c>
      <c r="AC198" s="133">
        <f>VLOOKUP($P198,'Written Exam Marks'!$H:$Q,10,FALSE)</f>
        <v>19.5</v>
      </c>
      <c r="AD198" s="133">
        <f>VLOOKUP($P198,'Written Exam Marks'!$H:$Q,9,FALSE)</f>
        <v>35</v>
      </c>
      <c r="AE198" s="113" t="str">
        <f t="shared" si="223"/>
        <v>Present</v>
      </c>
      <c r="AF198" s="113" t="str">
        <f t="shared" si="224"/>
        <v>P-S2_Onsite</v>
      </c>
      <c r="AG198" s="146">
        <v>8</v>
      </c>
      <c r="AH198" s="146">
        <v>4.5</v>
      </c>
      <c r="AI198" s="146" t="s">
        <v>5</v>
      </c>
      <c r="AJ198" s="146" t="s">
        <v>5</v>
      </c>
      <c r="AK198" s="146" t="s">
        <v>5</v>
      </c>
      <c r="AL198" s="146" t="s">
        <v>5</v>
      </c>
      <c r="AM198" s="146">
        <v>12.5</v>
      </c>
      <c r="AN198" s="146">
        <v>60</v>
      </c>
      <c r="AO198" s="43" t="s">
        <v>7336</v>
      </c>
      <c r="AP198" s="43" t="s">
        <v>1598</v>
      </c>
      <c r="AQ198" s="50" t="str">
        <f t="shared" si="225"/>
        <v>2025EM1100195-MDSDF402</v>
      </c>
      <c r="AR198" s="43" t="str">
        <f t="shared" si="226"/>
        <v>4 missed</v>
      </c>
      <c r="AS198" s="47" t="s">
        <v>7342</v>
      </c>
      <c r="AT198" s="43">
        <f t="shared" si="227"/>
        <v>2</v>
      </c>
      <c r="AU198" s="48" t="s">
        <v>7342</v>
      </c>
      <c r="AV198" s="49">
        <f t="shared" si="228"/>
        <v>0.33333333333333331</v>
      </c>
      <c r="AW198" s="48" t="s">
        <v>7342</v>
      </c>
      <c r="AX198" s="43" t="str">
        <f t="shared" si="229"/>
        <v>4 missed</v>
      </c>
      <c r="AY198" s="42">
        <f t="shared" si="230"/>
        <v>2</v>
      </c>
      <c r="AZ198" s="50">
        <f t="shared" si="231"/>
        <v>0.33333333333333331</v>
      </c>
      <c r="BA198" s="50" t="str">
        <f t="shared" si="232"/>
        <v>Q-2 A-- || Q Total-6, A Total-0</v>
      </c>
      <c r="BB198" s="42" t="str" cm="1">
        <f t="array" ref="BB198">IFERROR(INDEX('Attendance-Slot-1'!$Q$2:$Q$1112,MATCH(1,('Attendance-Slot-1'!$A$2:$A$1112=$C198)*('Attendance-Slot-1'!$G$2:$G$1112=BB$2),0)),"No Data")</f>
        <v>P-S1_Onsite</v>
      </c>
      <c r="BC198" s="42" t="str" cm="1">
        <f t="array" ref="BC198">IFERROR(INDEX('Attendance-Slot-2'!$Q$2:$Q$2595,MATCH(1,('Attendance-Slot-2'!$A$2:$A$2595=$C198)*('Attendance-Slot-2'!$G$2:$G$2595=BB$2),0)),"No Data")</f>
        <v>No Data</v>
      </c>
      <c r="BD198" s="134">
        <f>VLOOKUP($AQ198,'Written Exam Marks'!$H:$Q,10,FALSE)</f>
        <v>24</v>
      </c>
      <c r="BE198" s="134">
        <f>VLOOKUP($AQ198,'Written Exam Marks'!$H:$Q,9,FALSE)</f>
        <v>40</v>
      </c>
      <c r="BF198" s="42" t="str">
        <f t="shared" si="233"/>
        <v>Present</v>
      </c>
      <c r="BG198" s="42" t="str">
        <f t="shared" si="234"/>
        <v>P-S1_Onsite</v>
      </c>
      <c r="BH198" s="147" t="s">
        <v>5</v>
      </c>
      <c r="BI198" s="147" t="s">
        <v>5</v>
      </c>
      <c r="BJ198" s="147">
        <v>0</v>
      </c>
      <c r="BK198" s="147">
        <v>60</v>
      </c>
      <c r="BL198" s="52" t="s">
        <v>3697</v>
      </c>
      <c r="BM198" s="52" t="s">
        <v>1606</v>
      </c>
      <c r="BN198" s="57" t="str">
        <f t="shared" si="235"/>
        <v>2025EM1100195-MDSDF403</v>
      </c>
      <c r="BO198" s="52" t="str">
        <f t="shared" si="236"/>
        <v>1 missed</v>
      </c>
      <c r="BP198" s="52" t="str">
        <f t="shared" si="237"/>
        <v>1 missed</v>
      </c>
      <c r="BQ198" s="52">
        <f t="shared" si="238"/>
        <v>0</v>
      </c>
      <c r="BR198" s="52">
        <f t="shared" si="239"/>
        <v>0</v>
      </c>
      <c r="BS198" s="56">
        <f t="shared" si="240"/>
        <v>0</v>
      </c>
      <c r="BT198" s="56">
        <f t="shared" si="241"/>
        <v>0</v>
      </c>
      <c r="BU198" s="52" t="str">
        <f t="shared" si="242"/>
        <v>2 missed</v>
      </c>
      <c r="BV198" s="51">
        <f t="shared" si="243"/>
        <v>0</v>
      </c>
      <c r="BW198" s="57">
        <f t="shared" si="244"/>
        <v>0</v>
      </c>
      <c r="BX198" s="57" t="str">
        <f t="shared" si="245"/>
        <v>Q-0 A-0 || Q Total-1, A Total-1</v>
      </c>
      <c r="BY198" s="51" t="str" cm="1">
        <f t="array" ref="BY198">IFERROR(INDEX('Attendance-Slot-1'!$Q$2:$Q$1112,MATCH(1,('Attendance-Slot-1'!$A$2:$A$1112=$C198)*('Attendance-Slot-1'!$G$2:$G$1112=BY$2),0)),"No Data")</f>
        <v>No Data</v>
      </c>
      <c r="BZ198" s="51" t="str" cm="1">
        <f t="array" ref="BZ198">IFERROR(INDEX('Attendance-Slot-2'!$Q$2:$Q$2595,MATCH(1,('Attendance-Slot-2'!$A$2:$A$2595=$C198)*('Attendance-Slot-2'!$G$2:$G$2595=BY$2),0)),"No Data")</f>
        <v>P-S2_Onsite</v>
      </c>
      <c r="CA198" s="135">
        <f>VLOOKUP($BN198,'Written Exam Marks'!$H:$Q,10,FALSE)</f>
        <v>14</v>
      </c>
      <c r="CB198" s="135">
        <f>VLOOKUP($BN198,'Written Exam Marks'!$H:$Q,9,FALSE)</f>
        <v>40</v>
      </c>
      <c r="CC198" s="51" t="str">
        <f t="shared" si="246"/>
        <v>Present</v>
      </c>
      <c r="CD198" s="51" t="str">
        <f t="shared" si="247"/>
        <v>P-S2_Onsite</v>
      </c>
      <c r="CE198" s="29" t="s">
        <v>5</v>
      </c>
      <c r="CF198" s="29" t="s">
        <v>5</v>
      </c>
      <c r="CG198" s="29">
        <v>15</v>
      </c>
      <c r="CH198" s="29">
        <v>15</v>
      </c>
      <c r="CI198" s="29">
        <v>60</v>
      </c>
      <c r="CJ198" s="61" t="s">
        <v>7343</v>
      </c>
      <c r="CK198" s="61" t="s">
        <v>1613</v>
      </c>
      <c r="CL198" s="10" t="str">
        <f t="shared" si="248"/>
        <v>2025EM1100195-MDSDF404</v>
      </c>
      <c r="CM198" s="61" t="str">
        <f t="shared" si="249"/>
        <v>2 missed</v>
      </c>
      <c r="CN198" s="61" t="str">
        <f t="shared" si="250"/>
        <v>0 missed</v>
      </c>
      <c r="CO198" s="111">
        <f t="shared" si="251"/>
        <v>0</v>
      </c>
      <c r="CP198" s="111">
        <f t="shared" si="252"/>
        <v>1</v>
      </c>
      <c r="CQ198" s="9">
        <f t="shared" si="253"/>
        <v>0</v>
      </c>
      <c r="CR198" s="9">
        <f t="shared" si="254"/>
        <v>1</v>
      </c>
      <c r="CS198" s="61" t="str">
        <f t="shared" si="255"/>
        <v>2 missed</v>
      </c>
      <c r="CT198" s="111">
        <f t="shared" si="256"/>
        <v>1</v>
      </c>
      <c r="CU198" s="10">
        <f t="shared" si="257"/>
        <v>0.33333333333333331</v>
      </c>
      <c r="CV198" s="10" t="str">
        <f t="shared" si="258"/>
        <v>Q-0 A-1 || Q Total-2, A Total-1</v>
      </c>
      <c r="CW198" s="111" t="str" cm="1">
        <f t="array" ref="CW198">IFERROR(INDEX('Attendance-Slot-1'!$Q$2:$Q$1112,MATCH(1,('Attendance-Slot-1'!$A$2:$A$1112=$C198)*('Attendance-Slot-1'!$G$2:$G$1112=CW$2),0)),"No Data")</f>
        <v>No Data</v>
      </c>
      <c r="CX198" s="111" t="str" cm="1">
        <f t="array" ref="CX198">IFERROR(INDEX('Attendance-Slot-2'!$Q$2:$Q$2595,MATCH(1,('Attendance-Slot-2'!$A$2:$A$2595=$C198)*('Attendance-Slot-2'!$G$2:$G$2595=CW$2),0)),"No Data")</f>
        <v>P-S2_Onsite</v>
      </c>
      <c r="CY198" s="136">
        <f>VLOOKUP($CL198,'Written Exam Marks'!$H:$Q,10,FALSE)</f>
        <v>16.5</v>
      </c>
      <c r="CZ198" s="136">
        <f>VLOOKUP($CL198,'Written Exam Marks'!$H:$Q,9,FALSE)</f>
        <v>40</v>
      </c>
      <c r="DA198" s="111" t="str">
        <f t="shared" si="259"/>
        <v>Present</v>
      </c>
      <c r="DB198" s="111" t="str">
        <f t="shared" si="260"/>
        <v>P-S2_Onsite</v>
      </c>
      <c r="DC198" s="148" t="s">
        <v>5</v>
      </c>
      <c r="DD198" s="148" t="s">
        <v>5</v>
      </c>
      <c r="DE198" s="148" t="s">
        <v>5</v>
      </c>
      <c r="DF198" s="148" t="s">
        <v>5</v>
      </c>
      <c r="DG198" s="148">
        <v>15</v>
      </c>
      <c r="DH198" s="148">
        <v>15</v>
      </c>
      <c r="DI198" s="148">
        <v>65</v>
      </c>
      <c r="DJ198" s="66" t="s">
        <v>7351</v>
      </c>
      <c r="DK198" s="66" t="s">
        <v>1631</v>
      </c>
      <c r="DL198" s="68" t="str">
        <f t="shared" si="261"/>
        <v>2025EM1100195-MDSDF406</v>
      </c>
      <c r="DM198" s="66" t="str">
        <f t="shared" si="262"/>
        <v>3 missed</v>
      </c>
      <c r="DN198" s="66" t="str">
        <f t="shared" si="263"/>
        <v>1 missed</v>
      </c>
      <c r="DO198" s="62">
        <f t="shared" si="264"/>
        <v>0</v>
      </c>
      <c r="DP198" s="62">
        <f t="shared" si="265"/>
        <v>1</v>
      </c>
      <c r="DQ198" s="67">
        <f t="shared" si="266"/>
        <v>0</v>
      </c>
      <c r="DR198" s="67">
        <f t="shared" si="267"/>
        <v>0.5</v>
      </c>
      <c r="DS198" s="66" t="str">
        <f t="shared" si="268"/>
        <v>4 missed</v>
      </c>
      <c r="DT198" s="62">
        <f t="shared" si="269"/>
        <v>1</v>
      </c>
      <c r="DU198" s="68">
        <f t="shared" si="270"/>
        <v>0.2</v>
      </c>
      <c r="DV198" s="68" t="str">
        <f t="shared" si="271"/>
        <v>Q-0 A-1 || Q Total-3, A Total-2</v>
      </c>
      <c r="DW198" s="62" t="str" cm="1">
        <f t="array" ref="DW198">IFERROR(INDEX('Attendance-Slot-1'!$Q$2:$Q$1112,MATCH(1,('Attendance-Slot-1'!$A$2:$A$1112=$C198)*('Attendance-Slot-1'!$G$2:$G$1112=DW$2),0)),"No Data")</f>
        <v>P-S1_Onsite</v>
      </c>
      <c r="DX198" s="62" t="str" cm="1">
        <f t="array" ref="DX198">IFERROR(INDEX('Attendance-Slot-2'!$Q$2:$Q$2595,MATCH(1,('Attendance-Slot-2'!$A$2:$A$2595=$C198)*('Attendance-Slot-2'!$G$2:$G$2595=DW$2),0)),"No Data")</f>
        <v>No Data</v>
      </c>
      <c r="DY198" s="137">
        <f>VLOOKUP($DL198,'Written Exam Marks'!$H:$Q,10,FALSE)</f>
        <v>27</v>
      </c>
      <c r="DZ198" s="137">
        <f>VLOOKUP($DL198,'Written Exam Marks'!$H:$Q,9,FALSE)</f>
        <v>35</v>
      </c>
      <c r="EA198" s="62" t="str">
        <f t="shared" si="272"/>
        <v>Present</v>
      </c>
      <c r="EB198" s="62" t="str">
        <f t="shared" si="273"/>
        <v>P-S1_Onsite</v>
      </c>
      <c r="EC198" s="114" t="str">
        <f t="shared" si="210"/>
        <v>P-2, 
A-0, 
No Data-3</v>
      </c>
      <c r="ED198" s="114" t="str">
        <f t="shared" si="211"/>
        <v>P-3, 
A-0, 
No Data-2</v>
      </c>
      <c r="EE198" s="114" t="str">
        <f t="shared" si="274"/>
        <v>P-S2_Onsite</v>
      </c>
      <c r="EF198" s="114" t="str">
        <f t="shared" si="275"/>
        <v>P-S1_Onsite</v>
      </c>
      <c r="EG198" s="114" t="str">
        <f t="shared" si="276"/>
        <v>P-S2_Onsite</v>
      </c>
      <c r="EH198" s="114" t="str">
        <f t="shared" si="277"/>
        <v>P-S2_Onsite</v>
      </c>
      <c r="EI198" s="114" t="str">
        <f t="shared" si="278"/>
        <v>P-S1_Onsite</v>
      </c>
      <c r="EJ198" s="114" t="str">
        <f t="shared" si="279"/>
        <v>P-5, A-0, No Data-0</v>
      </c>
      <c r="EK198" s="114" t="s">
        <v>10453</v>
      </c>
      <c r="EL198" s="114">
        <v>26</v>
      </c>
      <c r="EM198" s="114">
        <v>9</v>
      </c>
      <c r="EN198" s="114">
        <v>55</v>
      </c>
      <c r="EO198" s="114">
        <v>90</v>
      </c>
      <c r="EP198" s="114" t="s">
        <v>7217</v>
      </c>
      <c r="EQ198" s="114" t="s">
        <v>1054</v>
      </c>
      <c r="ER198" s="114" t="s">
        <v>2359</v>
      </c>
      <c r="ES198" s="114"/>
      <c r="ET198" s="30" t="s">
        <v>2359</v>
      </c>
    </row>
    <row r="199" spans="1:150" x14ac:dyDescent="0.25">
      <c r="A199" s="114">
        <v>196</v>
      </c>
      <c r="B199" s="114" t="s">
        <v>7224</v>
      </c>
      <c r="C199" s="80" t="s">
        <v>2365</v>
      </c>
      <c r="D199" s="30" t="s">
        <v>2366</v>
      </c>
      <c r="E199" s="30" t="s">
        <v>2367</v>
      </c>
      <c r="F199" s="33" t="s">
        <v>7201</v>
      </c>
      <c r="G199" s="30" t="s">
        <v>2368</v>
      </c>
      <c r="H199" s="143">
        <v>15</v>
      </c>
      <c r="I199" s="143">
        <v>15</v>
      </c>
      <c r="J199" s="143">
        <v>20</v>
      </c>
      <c r="K199" s="143">
        <v>15</v>
      </c>
      <c r="L199" s="143">
        <v>65</v>
      </c>
      <c r="M199" s="143">
        <v>65</v>
      </c>
      <c r="N199" s="40" t="s">
        <v>7314</v>
      </c>
      <c r="O199" s="40" t="s">
        <v>1593</v>
      </c>
      <c r="P199" s="13" t="str">
        <f t="shared" si="212"/>
        <v>2025EM1100196-MDSDF401</v>
      </c>
      <c r="Q199" s="40" t="str">
        <f t="shared" si="213"/>
        <v>0 missed</v>
      </c>
      <c r="R199" s="40" t="str">
        <f t="shared" si="214"/>
        <v>0 missed</v>
      </c>
      <c r="S199" s="40">
        <f t="shared" si="215"/>
        <v>3</v>
      </c>
      <c r="T199" s="40">
        <f t="shared" si="216"/>
        <v>1</v>
      </c>
      <c r="U199" s="41">
        <f t="shared" si="217"/>
        <v>1</v>
      </c>
      <c r="V199" s="41">
        <f t="shared" si="218"/>
        <v>1</v>
      </c>
      <c r="W199" s="40" t="str">
        <f t="shared" si="219"/>
        <v>0 missed</v>
      </c>
      <c r="X199" s="113">
        <f t="shared" si="220"/>
        <v>4</v>
      </c>
      <c r="Y199" s="13">
        <f t="shared" si="221"/>
        <v>1</v>
      </c>
      <c r="Z199" s="13" t="str">
        <f t="shared" si="222"/>
        <v>Q-3 A-1 || Q Total-3, A Total-1</v>
      </c>
      <c r="AA199" s="113" t="str" cm="1">
        <f t="array" ref="AA199">IFERROR(INDEX('Attendance-Slot-1'!$Q$2:$Q$1112,MATCH(1,('Attendance-Slot-1'!$A$2:$A$1112=$C199)*('Attendance-Slot-1'!$G$2:$G$1112=AA$2),0)),"No Data")</f>
        <v>P-S1_Onsite</v>
      </c>
      <c r="AB199" s="113" t="str" cm="1">
        <f t="array" ref="AB199">IFERROR(INDEX('Attendance-Slot-2'!$Q$2:$Q$2595,MATCH(1,('Attendance-Slot-2'!$A$2:$A$2595=$C199)*('Attendance-Slot-2'!$G$2:$G$2595=AA$2),0)),"No Data")</f>
        <v>No Data</v>
      </c>
      <c r="AC199" s="133">
        <f>VLOOKUP($P199,'Written Exam Marks'!$H:$Q,10,FALSE)</f>
        <v>5.5</v>
      </c>
      <c r="AD199" s="133">
        <f>VLOOKUP($P199,'Written Exam Marks'!$H:$Q,9,FALSE)</f>
        <v>35</v>
      </c>
      <c r="AE199" s="113" t="str">
        <f t="shared" si="223"/>
        <v>Present</v>
      </c>
      <c r="AF199" s="113" t="str">
        <f t="shared" si="224"/>
        <v>P-S1_Onsite</v>
      </c>
      <c r="AG199" s="146">
        <v>9.5</v>
      </c>
      <c r="AH199" s="146">
        <v>9.5</v>
      </c>
      <c r="AI199" s="146">
        <v>10</v>
      </c>
      <c r="AJ199" s="146">
        <v>10</v>
      </c>
      <c r="AK199" s="146">
        <v>10</v>
      </c>
      <c r="AL199" s="146">
        <v>10</v>
      </c>
      <c r="AM199" s="146">
        <v>59</v>
      </c>
      <c r="AN199" s="146">
        <v>60</v>
      </c>
      <c r="AO199" s="43" t="s">
        <v>7336</v>
      </c>
      <c r="AP199" s="43" t="s">
        <v>1598</v>
      </c>
      <c r="AQ199" s="50" t="str">
        <f t="shared" si="225"/>
        <v>2025EM1100196-MDSDF402</v>
      </c>
      <c r="AR199" s="43" t="str">
        <f t="shared" si="226"/>
        <v>0 missed</v>
      </c>
      <c r="AS199" s="47" t="s">
        <v>7342</v>
      </c>
      <c r="AT199" s="43">
        <f t="shared" si="227"/>
        <v>6</v>
      </c>
      <c r="AU199" s="48" t="s">
        <v>7342</v>
      </c>
      <c r="AV199" s="49">
        <f t="shared" si="228"/>
        <v>1</v>
      </c>
      <c r="AW199" s="48" t="s">
        <v>7342</v>
      </c>
      <c r="AX199" s="43" t="str">
        <f t="shared" si="229"/>
        <v>0 missed</v>
      </c>
      <c r="AY199" s="42">
        <f t="shared" si="230"/>
        <v>6</v>
      </c>
      <c r="AZ199" s="50">
        <f t="shared" si="231"/>
        <v>1</v>
      </c>
      <c r="BA199" s="50" t="str">
        <f t="shared" si="232"/>
        <v>Q-6 A-- || Q Total-6, A Total-0</v>
      </c>
      <c r="BB199" s="42" t="str" cm="1">
        <f t="array" ref="BB199">IFERROR(INDEX('Attendance-Slot-1'!$Q$2:$Q$1112,MATCH(1,('Attendance-Slot-1'!$A$2:$A$1112=$C199)*('Attendance-Slot-1'!$G$2:$G$1112=BB$2),0)),"No Data")</f>
        <v>No Data</v>
      </c>
      <c r="BC199" s="42" t="str" cm="1">
        <f t="array" ref="BC199">IFERROR(INDEX('Attendance-Slot-2'!$Q$2:$Q$2595,MATCH(1,('Attendance-Slot-2'!$A$2:$A$2595=$C199)*('Attendance-Slot-2'!$G$2:$G$2595=BB$2),0)),"No Data")</f>
        <v>P-S2_Onsite</v>
      </c>
      <c r="BD199" s="134">
        <f>VLOOKUP($AQ199,'Written Exam Marks'!$H:$Q,10,FALSE)</f>
        <v>15</v>
      </c>
      <c r="BE199" s="134">
        <f>VLOOKUP($AQ199,'Written Exam Marks'!$H:$Q,9,FALSE)</f>
        <v>40</v>
      </c>
      <c r="BF199" s="42" t="str">
        <f t="shared" si="233"/>
        <v>Present</v>
      </c>
      <c r="BG199" s="42" t="str">
        <f t="shared" si="234"/>
        <v>P-S2_Onsite</v>
      </c>
      <c r="BH199" s="147">
        <v>20</v>
      </c>
      <c r="BI199" s="147">
        <v>18</v>
      </c>
      <c r="BJ199" s="147">
        <v>38</v>
      </c>
      <c r="BK199" s="147">
        <v>60</v>
      </c>
      <c r="BL199" s="52" t="s">
        <v>3697</v>
      </c>
      <c r="BM199" s="52" t="s">
        <v>1606</v>
      </c>
      <c r="BN199" s="57" t="str">
        <f t="shared" si="235"/>
        <v>2025EM1100196-MDSDF403</v>
      </c>
      <c r="BO199" s="52" t="str">
        <f t="shared" si="236"/>
        <v>0 missed</v>
      </c>
      <c r="BP199" s="52" t="str">
        <f t="shared" si="237"/>
        <v>0 missed</v>
      </c>
      <c r="BQ199" s="52">
        <f t="shared" si="238"/>
        <v>1</v>
      </c>
      <c r="BR199" s="52">
        <f t="shared" si="239"/>
        <v>1</v>
      </c>
      <c r="BS199" s="56">
        <f t="shared" si="240"/>
        <v>1</v>
      </c>
      <c r="BT199" s="56">
        <f t="shared" si="241"/>
        <v>1</v>
      </c>
      <c r="BU199" s="52" t="str">
        <f t="shared" si="242"/>
        <v>0 missed</v>
      </c>
      <c r="BV199" s="51">
        <f t="shared" si="243"/>
        <v>2</v>
      </c>
      <c r="BW199" s="57">
        <f t="shared" si="244"/>
        <v>1</v>
      </c>
      <c r="BX199" s="57" t="str">
        <f t="shared" si="245"/>
        <v>Q-1 A-1 || Q Total-1, A Total-1</v>
      </c>
      <c r="BY199" s="51" t="str" cm="1">
        <f t="array" ref="BY199">IFERROR(INDEX('Attendance-Slot-1'!$Q$2:$Q$1112,MATCH(1,('Attendance-Slot-1'!$A$2:$A$1112=$C199)*('Attendance-Slot-1'!$G$2:$G$1112=BY$2),0)),"No Data")</f>
        <v>No Data</v>
      </c>
      <c r="BZ199" s="51" t="str" cm="1">
        <f t="array" ref="BZ199">IFERROR(INDEX('Attendance-Slot-2'!$Q$2:$Q$2595,MATCH(1,('Attendance-Slot-2'!$A$2:$A$2595=$C199)*('Attendance-Slot-2'!$G$2:$G$2595=BY$2),0)),"No Data")</f>
        <v>P-S2_Onsite</v>
      </c>
      <c r="CA199" s="135">
        <f>VLOOKUP($BN199,'Written Exam Marks'!$H:$Q,10,FALSE)</f>
        <v>17.5</v>
      </c>
      <c r="CB199" s="135">
        <f>VLOOKUP($BN199,'Written Exam Marks'!$H:$Q,9,FALSE)</f>
        <v>40</v>
      </c>
      <c r="CC199" s="51" t="str">
        <f t="shared" si="246"/>
        <v>Present</v>
      </c>
      <c r="CD199" s="51" t="str">
        <f t="shared" si="247"/>
        <v>P-S2_Onsite</v>
      </c>
      <c r="CE199" s="29">
        <v>20</v>
      </c>
      <c r="CF199" s="29">
        <v>20</v>
      </c>
      <c r="CG199" s="29">
        <v>18</v>
      </c>
      <c r="CH199" s="29">
        <v>58</v>
      </c>
      <c r="CI199" s="29">
        <v>60</v>
      </c>
      <c r="CJ199" s="61" t="s">
        <v>7343</v>
      </c>
      <c r="CK199" s="61" t="s">
        <v>1613</v>
      </c>
      <c r="CL199" s="10" t="str">
        <f t="shared" si="248"/>
        <v>2025EM1100196-MDSDF404</v>
      </c>
      <c r="CM199" s="61" t="str">
        <f t="shared" si="249"/>
        <v>0 missed</v>
      </c>
      <c r="CN199" s="61" t="str">
        <f t="shared" si="250"/>
        <v>0 missed</v>
      </c>
      <c r="CO199" s="111">
        <f t="shared" si="251"/>
        <v>2</v>
      </c>
      <c r="CP199" s="111">
        <f t="shared" si="252"/>
        <v>1</v>
      </c>
      <c r="CQ199" s="9">
        <f t="shared" si="253"/>
        <v>1</v>
      </c>
      <c r="CR199" s="9">
        <f t="shared" si="254"/>
        <v>1</v>
      </c>
      <c r="CS199" s="61" t="str">
        <f t="shared" si="255"/>
        <v>0 missed</v>
      </c>
      <c r="CT199" s="111">
        <f t="shared" si="256"/>
        <v>3</v>
      </c>
      <c r="CU199" s="10">
        <f t="shared" si="257"/>
        <v>1</v>
      </c>
      <c r="CV199" s="10" t="str">
        <f t="shared" si="258"/>
        <v>Q-2 A-1 || Q Total-2, A Total-1</v>
      </c>
      <c r="CW199" s="111" t="str" cm="1">
        <f t="array" ref="CW199">IFERROR(INDEX('Attendance-Slot-1'!$Q$2:$Q$1112,MATCH(1,('Attendance-Slot-1'!$A$2:$A$1112=$C199)*('Attendance-Slot-1'!$G$2:$G$1112=CW$2),0)),"No Data")</f>
        <v>P-S1_Onsite</v>
      </c>
      <c r="CX199" s="111" t="str" cm="1">
        <f t="array" ref="CX199">IFERROR(INDEX('Attendance-Slot-2'!$Q$2:$Q$2595,MATCH(1,('Attendance-Slot-2'!$A$2:$A$2595=$C199)*('Attendance-Slot-2'!$G$2:$G$2595=CW$2),0)),"No Data")</f>
        <v>No Data</v>
      </c>
      <c r="CY199" s="136">
        <f>VLOOKUP($CL199,'Written Exam Marks'!$H:$Q,10,FALSE)</f>
        <v>22</v>
      </c>
      <c r="CZ199" s="136">
        <f>VLOOKUP($CL199,'Written Exam Marks'!$H:$Q,9,FALSE)</f>
        <v>40</v>
      </c>
      <c r="DA199" s="111" t="str">
        <f t="shared" si="259"/>
        <v>Present</v>
      </c>
      <c r="DB199" s="111" t="str">
        <f t="shared" si="260"/>
        <v>P-S1_Onsite</v>
      </c>
      <c r="DC199" s="148">
        <v>8</v>
      </c>
      <c r="DD199" s="148">
        <v>6.5</v>
      </c>
      <c r="DE199" s="148">
        <v>8</v>
      </c>
      <c r="DF199" s="148">
        <v>15</v>
      </c>
      <c r="DG199" s="148">
        <v>15</v>
      </c>
      <c r="DH199" s="148">
        <v>52.5</v>
      </c>
      <c r="DI199" s="148">
        <v>65</v>
      </c>
      <c r="DJ199" s="66" t="s">
        <v>7351</v>
      </c>
      <c r="DK199" s="66" t="s">
        <v>1631</v>
      </c>
      <c r="DL199" s="68" t="str">
        <f t="shared" si="261"/>
        <v>2025EM1100196-MDSDF406</v>
      </c>
      <c r="DM199" s="66" t="str">
        <f t="shared" si="262"/>
        <v>0 missed</v>
      </c>
      <c r="DN199" s="66" t="str">
        <f t="shared" si="263"/>
        <v>0 missed</v>
      </c>
      <c r="DO199" s="62">
        <f t="shared" si="264"/>
        <v>3</v>
      </c>
      <c r="DP199" s="62">
        <f t="shared" si="265"/>
        <v>2</v>
      </c>
      <c r="DQ199" s="67">
        <f t="shared" si="266"/>
        <v>1</v>
      </c>
      <c r="DR199" s="67">
        <f t="shared" si="267"/>
        <v>1</v>
      </c>
      <c r="DS199" s="66" t="str">
        <f t="shared" si="268"/>
        <v>0 missed</v>
      </c>
      <c r="DT199" s="62">
        <f t="shared" si="269"/>
        <v>5</v>
      </c>
      <c r="DU199" s="68">
        <f t="shared" si="270"/>
        <v>1</v>
      </c>
      <c r="DV199" s="68" t="str">
        <f t="shared" si="271"/>
        <v>Q-3 A-2 || Q Total-3, A Total-2</v>
      </c>
      <c r="DW199" s="62" t="str" cm="1">
        <f t="array" ref="DW199">IFERROR(INDEX('Attendance-Slot-1'!$Q$2:$Q$1112,MATCH(1,('Attendance-Slot-1'!$A$2:$A$1112=$C199)*('Attendance-Slot-1'!$G$2:$G$1112=DW$2),0)),"No Data")</f>
        <v>No Data</v>
      </c>
      <c r="DX199" s="62" t="str" cm="1">
        <f t="array" ref="DX199">IFERROR(INDEX('Attendance-Slot-2'!$Q$2:$Q$2595,MATCH(1,('Attendance-Slot-2'!$A$2:$A$2595=$C199)*('Attendance-Slot-2'!$G$2:$G$2595=DW$2),0)),"No Data")</f>
        <v>P-S2_Onsite</v>
      </c>
      <c r="DY199" s="137">
        <f>VLOOKUP($DL199,'Written Exam Marks'!$H:$Q,10,FALSE)</f>
        <v>20.5</v>
      </c>
      <c r="DZ199" s="137">
        <f>VLOOKUP($DL199,'Written Exam Marks'!$H:$Q,9,FALSE)</f>
        <v>35</v>
      </c>
      <c r="EA199" s="62" t="str">
        <f t="shared" si="272"/>
        <v>Present</v>
      </c>
      <c r="EB199" s="62" t="str">
        <f t="shared" si="273"/>
        <v>P-S2_Onsite</v>
      </c>
      <c r="EC199" s="114" t="str">
        <f t="shared" si="210"/>
        <v>P-2, 
A-0, 
No Data-3</v>
      </c>
      <c r="ED199" s="114" t="str">
        <f t="shared" si="211"/>
        <v>P-3, 
A-0, 
No Data-2</v>
      </c>
      <c r="EE199" s="114" t="str">
        <f t="shared" si="274"/>
        <v>P-S1_Onsite</v>
      </c>
      <c r="EF199" s="114" t="str">
        <f t="shared" si="275"/>
        <v>P-S2_Onsite</v>
      </c>
      <c r="EG199" s="114" t="str">
        <f t="shared" si="276"/>
        <v>P-S2_Onsite</v>
      </c>
      <c r="EH199" s="114" t="str">
        <f t="shared" si="277"/>
        <v>P-S1_Onsite</v>
      </c>
      <c r="EI199" s="114" t="str">
        <f t="shared" si="278"/>
        <v>P-S2_Onsite</v>
      </c>
      <c r="EJ199" s="114" t="str">
        <f t="shared" si="279"/>
        <v>P-5, A-0, No Data-0</v>
      </c>
      <c r="EK199" s="114" t="s">
        <v>10453</v>
      </c>
      <c r="EL199" s="114">
        <v>29.5</v>
      </c>
      <c r="EM199" s="114">
        <v>10</v>
      </c>
      <c r="EN199" s="114">
        <v>48</v>
      </c>
      <c r="EO199" s="114">
        <v>87.5</v>
      </c>
      <c r="EP199" s="114" t="s">
        <v>7217</v>
      </c>
      <c r="EQ199" s="114" t="s">
        <v>1054</v>
      </c>
      <c r="ER199" s="114" t="s">
        <v>2365</v>
      </c>
      <c r="ES199" s="114"/>
      <c r="ET199" s="30" t="s">
        <v>2365</v>
      </c>
    </row>
    <row r="200" spans="1:150" x14ac:dyDescent="0.25">
      <c r="A200" s="114">
        <v>197</v>
      </c>
      <c r="B200" s="114" t="s">
        <v>7224</v>
      </c>
      <c r="C200" s="80" t="s">
        <v>4007</v>
      </c>
      <c r="D200" s="30" t="s">
        <v>4008</v>
      </c>
      <c r="E200" s="30" t="s">
        <v>4009</v>
      </c>
      <c r="F200" s="33" t="s">
        <v>7201</v>
      </c>
      <c r="G200" s="30" t="s">
        <v>4010</v>
      </c>
      <c r="H200" s="143">
        <v>15</v>
      </c>
      <c r="I200" s="143">
        <v>15</v>
      </c>
      <c r="J200" s="143">
        <v>17</v>
      </c>
      <c r="K200" s="143">
        <v>15</v>
      </c>
      <c r="L200" s="143">
        <v>62</v>
      </c>
      <c r="M200" s="143">
        <v>65</v>
      </c>
      <c r="N200" s="40" t="s">
        <v>7314</v>
      </c>
      <c r="O200" s="40" t="s">
        <v>1593</v>
      </c>
      <c r="P200" s="13" t="str">
        <f t="shared" si="212"/>
        <v>2025EM1100197-MDSDF401</v>
      </c>
      <c r="Q200" s="40" t="str">
        <f t="shared" si="213"/>
        <v>0 missed</v>
      </c>
      <c r="R200" s="40" t="str">
        <f t="shared" si="214"/>
        <v>0 missed</v>
      </c>
      <c r="S200" s="40">
        <f t="shared" si="215"/>
        <v>3</v>
      </c>
      <c r="T200" s="40">
        <f t="shared" si="216"/>
        <v>1</v>
      </c>
      <c r="U200" s="41">
        <f t="shared" si="217"/>
        <v>1</v>
      </c>
      <c r="V200" s="41">
        <f t="shared" si="218"/>
        <v>1</v>
      </c>
      <c r="W200" s="40" t="str">
        <f t="shared" si="219"/>
        <v>0 missed</v>
      </c>
      <c r="X200" s="113">
        <f t="shared" si="220"/>
        <v>4</v>
      </c>
      <c r="Y200" s="13">
        <f t="shared" si="221"/>
        <v>1</v>
      </c>
      <c r="Z200" s="13" t="str">
        <f t="shared" si="222"/>
        <v>Q-3 A-1 || Q Total-3, A Total-1</v>
      </c>
      <c r="AA200" s="113" t="str" cm="1">
        <f t="array" ref="AA200">IFERROR(INDEX('Attendance-Slot-1'!$Q$2:$Q$1112,MATCH(1,('Attendance-Slot-1'!$A$2:$A$1112=$C200)*('Attendance-Slot-1'!$G$2:$G$1112=AA$2),0)),"No Data")</f>
        <v>No Data</v>
      </c>
      <c r="AB200" s="113" t="str" cm="1">
        <f t="array" ref="AB200">IFERROR(INDEX('Attendance-Slot-2'!$Q$2:$Q$2595,MATCH(1,('Attendance-Slot-2'!$A$2:$A$2595=$C200)*('Attendance-Slot-2'!$G$2:$G$2595=AA$2),0)),"No Data")</f>
        <v>P-S2_Onsite</v>
      </c>
      <c r="AC200" s="133">
        <f>VLOOKUP($P200,'Written Exam Marks'!$H:$Q,10,FALSE)</f>
        <v>18.5</v>
      </c>
      <c r="AD200" s="133">
        <f>VLOOKUP($P200,'Written Exam Marks'!$H:$Q,9,FALSE)</f>
        <v>35</v>
      </c>
      <c r="AE200" s="113" t="str">
        <f t="shared" si="223"/>
        <v>Present</v>
      </c>
      <c r="AF200" s="113" t="str">
        <f t="shared" si="224"/>
        <v>P-S2_Onsite</v>
      </c>
      <c r="AG200" s="146">
        <v>10</v>
      </c>
      <c r="AH200" s="146">
        <v>10</v>
      </c>
      <c r="AI200" s="146">
        <v>10</v>
      </c>
      <c r="AJ200" s="146">
        <v>10</v>
      </c>
      <c r="AK200" s="146">
        <v>10</v>
      </c>
      <c r="AL200" s="146">
        <v>10</v>
      </c>
      <c r="AM200" s="146">
        <v>60</v>
      </c>
      <c r="AN200" s="146">
        <v>60</v>
      </c>
      <c r="AO200" s="43" t="s">
        <v>7336</v>
      </c>
      <c r="AP200" s="43" t="s">
        <v>1598</v>
      </c>
      <c r="AQ200" s="50" t="str">
        <f t="shared" si="225"/>
        <v>2025EM1100197-MDSDF402</v>
      </c>
      <c r="AR200" s="43" t="str">
        <f t="shared" si="226"/>
        <v>0 missed</v>
      </c>
      <c r="AS200" s="47" t="s">
        <v>7342</v>
      </c>
      <c r="AT200" s="43">
        <f t="shared" si="227"/>
        <v>6</v>
      </c>
      <c r="AU200" s="48" t="s">
        <v>7342</v>
      </c>
      <c r="AV200" s="49">
        <f t="shared" si="228"/>
        <v>1</v>
      </c>
      <c r="AW200" s="48" t="s">
        <v>7342</v>
      </c>
      <c r="AX200" s="43" t="str">
        <f t="shared" si="229"/>
        <v>0 missed</v>
      </c>
      <c r="AY200" s="42">
        <f t="shared" si="230"/>
        <v>6</v>
      </c>
      <c r="AZ200" s="50">
        <f t="shared" si="231"/>
        <v>1</v>
      </c>
      <c r="BA200" s="50" t="str">
        <f t="shared" si="232"/>
        <v>Q-6 A-- || Q Total-6, A Total-0</v>
      </c>
      <c r="BB200" s="42" t="str" cm="1">
        <f t="array" ref="BB200">IFERROR(INDEX('Attendance-Slot-1'!$Q$2:$Q$1112,MATCH(1,('Attendance-Slot-1'!$A$2:$A$1112=$C200)*('Attendance-Slot-1'!$G$2:$G$1112=BB$2),0)),"No Data")</f>
        <v>No Data</v>
      </c>
      <c r="BC200" s="42" t="str" cm="1">
        <f t="array" ref="BC200">IFERROR(INDEX('Attendance-Slot-2'!$Q$2:$Q$2595,MATCH(1,('Attendance-Slot-2'!$A$2:$A$2595=$C200)*('Attendance-Slot-2'!$G$2:$G$2595=BB$2),0)),"No Data")</f>
        <v>P-S2_Onsite</v>
      </c>
      <c r="BD200" s="134">
        <f>VLOOKUP($AQ200,'Written Exam Marks'!$H:$Q,10,FALSE)</f>
        <v>34</v>
      </c>
      <c r="BE200" s="134">
        <f>VLOOKUP($AQ200,'Written Exam Marks'!$H:$Q,9,FALSE)</f>
        <v>40</v>
      </c>
      <c r="BF200" s="42" t="str">
        <f t="shared" si="233"/>
        <v>Present</v>
      </c>
      <c r="BG200" s="42" t="str">
        <f t="shared" si="234"/>
        <v>P-S2_Onsite</v>
      </c>
      <c r="BH200" s="147">
        <v>19</v>
      </c>
      <c r="BI200" s="147">
        <v>30</v>
      </c>
      <c r="BJ200" s="147">
        <v>49</v>
      </c>
      <c r="BK200" s="147">
        <v>60</v>
      </c>
      <c r="BL200" s="52" t="s">
        <v>3697</v>
      </c>
      <c r="BM200" s="52" t="s">
        <v>1606</v>
      </c>
      <c r="BN200" s="57" t="str">
        <f t="shared" si="235"/>
        <v>2025EM1100197-MDSDF403</v>
      </c>
      <c r="BO200" s="52" t="str">
        <f t="shared" si="236"/>
        <v>0 missed</v>
      </c>
      <c r="BP200" s="52" t="str">
        <f t="shared" si="237"/>
        <v>0 missed</v>
      </c>
      <c r="BQ200" s="52">
        <f t="shared" si="238"/>
        <v>1</v>
      </c>
      <c r="BR200" s="52">
        <f t="shared" si="239"/>
        <v>1</v>
      </c>
      <c r="BS200" s="56">
        <f t="shared" si="240"/>
        <v>1</v>
      </c>
      <c r="BT200" s="56">
        <f t="shared" si="241"/>
        <v>1</v>
      </c>
      <c r="BU200" s="52" t="str">
        <f t="shared" si="242"/>
        <v>0 missed</v>
      </c>
      <c r="BV200" s="51">
        <f t="shared" si="243"/>
        <v>2</v>
      </c>
      <c r="BW200" s="57">
        <f t="shared" si="244"/>
        <v>1</v>
      </c>
      <c r="BX200" s="57" t="str">
        <f t="shared" si="245"/>
        <v>Q-1 A-1 || Q Total-1, A Total-1</v>
      </c>
      <c r="BY200" s="51" t="str" cm="1">
        <f t="array" ref="BY200">IFERROR(INDEX('Attendance-Slot-1'!$Q$2:$Q$1112,MATCH(1,('Attendance-Slot-1'!$A$2:$A$1112=$C200)*('Attendance-Slot-1'!$G$2:$G$1112=BY$2),0)),"No Data")</f>
        <v>No Data</v>
      </c>
      <c r="BZ200" s="51" t="str" cm="1">
        <f t="array" ref="BZ200">IFERROR(INDEX('Attendance-Slot-2'!$Q$2:$Q$2595,MATCH(1,('Attendance-Slot-2'!$A$2:$A$2595=$C200)*('Attendance-Slot-2'!$G$2:$G$2595=BY$2),0)),"No Data")</f>
        <v>P-S2_Onsite</v>
      </c>
      <c r="CA200" s="135">
        <f>VLOOKUP($BN200,'Written Exam Marks'!$H:$Q,10,FALSE)</f>
        <v>27.5</v>
      </c>
      <c r="CB200" s="135">
        <f>VLOOKUP($BN200,'Written Exam Marks'!$H:$Q,9,FALSE)</f>
        <v>40</v>
      </c>
      <c r="CC200" s="51" t="str">
        <f t="shared" si="246"/>
        <v>Present</v>
      </c>
      <c r="CD200" s="51" t="str">
        <f t="shared" si="247"/>
        <v>P-S2_Onsite</v>
      </c>
      <c r="CE200" s="29">
        <v>20</v>
      </c>
      <c r="CF200" s="29">
        <v>20</v>
      </c>
      <c r="CG200" s="29">
        <v>20</v>
      </c>
      <c r="CH200" s="29">
        <v>60</v>
      </c>
      <c r="CI200" s="29">
        <v>60</v>
      </c>
      <c r="CJ200" s="61" t="s">
        <v>7343</v>
      </c>
      <c r="CK200" s="61" t="s">
        <v>1613</v>
      </c>
      <c r="CL200" s="10" t="str">
        <f t="shared" si="248"/>
        <v>2025EM1100197-MDSDF404</v>
      </c>
      <c r="CM200" s="61" t="str">
        <f t="shared" si="249"/>
        <v>0 missed</v>
      </c>
      <c r="CN200" s="61" t="str">
        <f t="shared" si="250"/>
        <v>0 missed</v>
      </c>
      <c r="CO200" s="111">
        <f t="shared" si="251"/>
        <v>2</v>
      </c>
      <c r="CP200" s="111">
        <f t="shared" si="252"/>
        <v>1</v>
      </c>
      <c r="CQ200" s="9">
        <f t="shared" si="253"/>
        <v>1</v>
      </c>
      <c r="CR200" s="9">
        <f t="shared" si="254"/>
        <v>1</v>
      </c>
      <c r="CS200" s="61" t="str">
        <f t="shared" si="255"/>
        <v>0 missed</v>
      </c>
      <c r="CT200" s="111">
        <f t="shared" si="256"/>
        <v>3</v>
      </c>
      <c r="CU200" s="10">
        <f t="shared" si="257"/>
        <v>1</v>
      </c>
      <c r="CV200" s="10" t="str">
        <f t="shared" si="258"/>
        <v>Q-2 A-1 || Q Total-2, A Total-1</v>
      </c>
      <c r="CW200" s="111" t="str" cm="1">
        <f t="array" ref="CW200">IFERROR(INDEX('Attendance-Slot-1'!$Q$2:$Q$1112,MATCH(1,('Attendance-Slot-1'!$A$2:$A$1112=$C200)*('Attendance-Slot-1'!$G$2:$G$1112=CW$2),0)),"No Data")</f>
        <v>No Data</v>
      </c>
      <c r="CX200" s="111" t="str" cm="1">
        <f t="array" ref="CX200">IFERROR(INDEX('Attendance-Slot-2'!$Q$2:$Q$2595,MATCH(1,('Attendance-Slot-2'!$A$2:$A$2595=$C200)*('Attendance-Slot-2'!$G$2:$G$2595=CW$2),0)),"No Data")</f>
        <v>P-S2_Onsite</v>
      </c>
      <c r="CY200" s="136">
        <f>VLOOKUP($CL200,'Written Exam Marks'!$H:$Q,10,FALSE)</f>
        <v>18.5</v>
      </c>
      <c r="CZ200" s="136">
        <f>VLOOKUP($CL200,'Written Exam Marks'!$H:$Q,9,FALSE)</f>
        <v>40</v>
      </c>
      <c r="DA200" s="111" t="str">
        <f t="shared" si="259"/>
        <v>Present</v>
      </c>
      <c r="DB200" s="111" t="str">
        <f t="shared" si="260"/>
        <v>P-S2_Onsite</v>
      </c>
      <c r="DC200" s="148">
        <v>5.5</v>
      </c>
      <c r="DD200" s="148">
        <v>6.875</v>
      </c>
      <c r="DE200" s="148">
        <v>9</v>
      </c>
      <c r="DF200" s="148">
        <v>12</v>
      </c>
      <c r="DG200" s="148">
        <v>18</v>
      </c>
      <c r="DH200" s="148">
        <v>51.375</v>
      </c>
      <c r="DI200" s="148">
        <v>65</v>
      </c>
      <c r="DJ200" s="66" t="s">
        <v>7351</v>
      </c>
      <c r="DK200" s="66" t="s">
        <v>1631</v>
      </c>
      <c r="DL200" s="68" t="str">
        <f t="shared" si="261"/>
        <v>2025EM1100197-MDSDF406</v>
      </c>
      <c r="DM200" s="66" t="str">
        <f t="shared" si="262"/>
        <v>0 missed</v>
      </c>
      <c r="DN200" s="66" t="str">
        <f t="shared" si="263"/>
        <v>0 missed</v>
      </c>
      <c r="DO200" s="62">
        <f t="shared" si="264"/>
        <v>3</v>
      </c>
      <c r="DP200" s="62">
        <f t="shared" si="265"/>
        <v>2</v>
      </c>
      <c r="DQ200" s="67">
        <f t="shared" si="266"/>
        <v>1</v>
      </c>
      <c r="DR200" s="67">
        <f t="shared" si="267"/>
        <v>1</v>
      </c>
      <c r="DS200" s="66" t="str">
        <f t="shared" si="268"/>
        <v>0 missed</v>
      </c>
      <c r="DT200" s="62">
        <f t="shared" si="269"/>
        <v>5</v>
      </c>
      <c r="DU200" s="68">
        <f t="shared" si="270"/>
        <v>1</v>
      </c>
      <c r="DV200" s="68" t="str">
        <f t="shared" si="271"/>
        <v>Q-3 A-2 || Q Total-3, A Total-2</v>
      </c>
      <c r="DW200" s="62" t="str" cm="1">
        <f t="array" ref="DW200">IFERROR(INDEX('Attendance-Slot-1'!$Q$2:$Q$1112,MATCH(1,('Attendance-Slot-1'!$A$2:$A$1112=$C200)*('Attendance-Slot-1'!$G$2:$G$1112=DW$2),0)),"No Data")</f>
        <v>No Data</v>
      </c>
      <c r="DX200" s="62" t="str" cm="1">
        <f t="array" ref="DX200">IFERROR(INDEX('Attendance-Slot-2'!$Q$2:$Q$2595,MATCH(1,('Attendance-Slot-2'!$A$2:$A$2595=$C200)*('Attendance-Slot-2'!$G$2:$G$2595=DW$2),0)),"No Data")</f>
        <v>P-S2_Onsite</v>
      </c>
      <c r="DY200" s="137">
        <f>VLOOKUP($DL200,'Written Exam Marks'!$H:$Q,10,FALSE)</f>
        <v>22.5</v>
      </c>
      <c r="DZ200" s="137">
        <f>VLOOKUP($DL200,'Written Exam Marks'!$H:$Q,9,FALSE)</f>
        <v>35</v>
      </c>
      <c r="EA200" s="62" t="str">
        <f t="shared" si="272"/>
        <v>Present</v>
      </c>
      <c r="EB200" s="62" t="str">
        <f t="shared" si="273"/>
        <v>P-S2_Onsite</v>
      </c>
      <c r="EC200" s="114" t="str">
        <f t="shared" si="210"/>
        <v>P-0, 
A-0, 
No Data-5</v>
      </c>
      <c r="ED200" s="114" t="str">
        <f t="shared" si="211"/>
        <v>P-5, 
A-0, 
No Data-0</v>
      </c>
      <c r="EE200" s="114" t="str">
        <f t="shared" si="274"/>
        <v>P-S2_Onsite</v>
      </c>
      <c r="EF200" s="114" t="str">
        <f t="shared" si="275"/>
        <v>P-S2_Onsite</v>
      </c>
      <c r="EG200" s="114" t="str">
        <f t="shared" si="276"/>
        <v>P-S2_Onsite</v>
      </c>
      <c r="EH200" s="114" t="str">
        <f t="shared" si="277"/>
        <v>P-S2_Onsite</v>
      </c>
      <c r="EI200" s="114" t="str">
        <f t="shared" si="278"/>
        <v>P-S2_Onsite</v>
      </c>
      <c r="EJ200" s="114" t="str">
        <f t="shared" si="279"/>
        <v>P-5, A-0, No Data-0</v>
      </c>
      <c r="EK200" s="114" t="s">
        <v>10453</v>
      </c>
      <c r="EL200" s="114">
        <v>30</v>
      </c>
      <c r="EM200" s="114">
        <v>10</v>
      </c>
      <c r="EN200" s="114">
        <v>58</v>
      </c>
      <c r="EO200" s="114">
        <v>98</v>
      </c>
      <c r="EP200" s="114" t="s">
        <v>7217</v>
      </c>
      <c r="EQ200" s="114" t="s">
        <v>1054</v>
      </c>
      <c r="ER200" s="114" t="s">
        <v>4007</v>
      </c>
      <c r="ES200" s="114"/>
      <c r="ET200" s="30" t="s">
        <v>4007</v>
      </c>
    </row>
    <row r="201" spans="1:150" x14ac:dyDescent="0.25">
      <c r="A201" s="114">
        <v>198</v>
      </c>
      <c r="B201" s="114" t="s">
        <v>7224</v>
      </c>
      <c r="C201" s="80" t="s">
        <v>2371</v>
      </c>
      <c r="D201" s="30" t="s">
        <v>2372</v>
      </c>
      <c r="E201" s="30" t="s">
        <v>2373</v>
      </c>
      <c r="F201" s="33" t="s">
        <v>7202</v>
      </c>
      <c r="G201" s="30" t="s">
        <v>2374</v>
      </c>
      <c r="H201" s="143">
        <v>15</v>
      </c>
      <c r="I201" s="143">
        <v>15</v>
      </c>
      <c r="J201" s="143">
        <v>18</v>
      </c>
      <c r="K201" s="143">
        <v>15</v>
      </c>
      <c r="L201" s="143">
        <v>63</v>
      </c>
      <c r="M201" s="143">
        <v>65</v>
      </c>
      <c r="N201" s="40" t="s">
        <v>7314</v>
      </c>
      <c r="O201" s="40" t="s">
        <v>1593</v>
      </c>
      <c r="P201" s="13" t="str">
        <f t="shared" si="212"/>
        <v>2025EM1100198-MDSDF401</v>
      </c>
      <c r="Q201" s="40" t="str">
        <f t="shared" si="213"/>
        <v>0 missed</v>
      </c>
      <c r="R201" s="40" t="str">
        <f t="shared" si="214"/>
        <v>0 missed</v>
      </c>
      <c r="S201" s="40">
        <f t="shared" si="215"/>
        <v>3</v>
      </c>
      <c r="T201" s="40">
        <f t="shared" si="216"/>
        <v>1</v>
      </c>
      <c r="U201" s="41">
        <f t="shared" si="217"/>
        <v>1</v>
      </c>
      <c r="V201" s="41">
        <f t="shared" si="218"/>
        <v>1</v>
      </c>
      <c r="W201" s="40" t="str">
        <f t="shared" si="219"/>
        <v>0 missed</v>
      </c>
      <c r="X201" s="113">
        <f t="shared" si="220"/>
        <v>4</v>
      </c>
      <c r="Y201" s="13">
        <f t="shared" si="221"/>
        <v>1</v>
      </c>
      <c r="Z201" s="13" t="str">
        <f t="shared" si="222"/>
        <v>Q-3 A-1 || Q Total-3, A Total-1</v>
      </c>
      <c r="AA201" s="113" t="str" cm="1">
        <f t="array" ref="AA201">IFERROR(INDEX('Attendance-Slot-1'!$Q$2:$Q$1112,MATCH(1,('Attendance-Slot-1'!$A$2:$A$1112=$C201)*('Attendance-Slot-1'!$G$2:$G$1112=AA$2),0)),"No Data")</f>
        <v>P-S1_Onsite</v>
      </c>
      <c r="AB201" s="113" t="str" cm="1">
        <f t="array" ref="AB201">IFERROR(INDEX('Attendance-Slot-2'!$Q$2:$Q$2595,MATCH(1,('Attendance-Slot-2'!$A$2:$A$2595=$C201)*('Attendance-Slot-2'!$G$2:$G$2595=AA$2),0)),"No Data")</f>
        <v>No Data</v>
      </c>
      <c r="AC201" s="133">
        <f>VLOOKUP($P201,'Written Exam Marks'!$H:$Q,10,FALSE)</f>
        <v>26</v>
      </c>
      <c r="AD201" s="133">
        <f>VLOOKUP($P201,'Written Exam Marks'!$H:$Q,9,FALSE)</f>
        <v>35</v>
      </c>
      <c r="AE201" s="113" t="str">
        <f t="shared" si="223"/>
        <v>Present</v>
      </c>
      <c r="AF201" s="113" t="str">
        <f t="shared" si="224"/>
        <v>P-S1_Onsite</v>
      </c>
      <c r="AG201" s="146">
        <v>9.5</v>
      </c>
      <c r="AH201" s="146">
        <v>10</v>
      </c>
      <c r="AI201" s="146">
        <v>10</v>
      </c>
      <c r="AJ201" s="146">
        <v>10</v>
      </c>
      <c r="AK201" s="146">
        <v>10</v>
      </c>
      <c r="AL201" s="146">
        <v>10</v>
      </c>
      <c r="AM201" s="146">
        <v>59.5</v>
      </c>
      <c r="AN201" s="146">
        <v>60</v>
      </c>
      <c r="AO201" s="43" t="s">
        <v>7336</v>
      </c>
      <c r="AP201" s="43" t="s">
        <v>1598</v>
      </c>
      <c r="AQ201" s="50" t="str">
        <f t="shared" si="225"/>
        <v>2025EM1100198-MDSDF402</v>
      </c>
      <c r="AR201" s="43" t="str">
        <f t="shared" si="226"/>
        <v>0 missed</v>
      </c>
      <c r="AS201" s="47" t="s">
        <v>7342</v>
      </c>
      <c r="AT201" s="43">
        <f t="shared" si="227"/>
        <v>6</v>
      </c>
      <c r="AU201" s="48" t="s">
        <v>7342</v>
      </c>
      <c r="AV201" s="49">
        <f t="shared" si="228"/>
        <v>1</v>
      </c>
      <c r="AW201" s="48" t="s">
        <v>7342</v>
      </c>
      <c r="AX201" s="43" t="str">
        <f t="shared" si="229"/>
        <v>0 missed</v>
      </c>
      <c r="AY201" s="42">
        <f t="shared" si="230"/>
        <v>6</v>
      </c>
      <c r="AZ201" s="50">
        <f t="shared" si="231"/>
        <v>1</v>
      </c>
      <c r="BA201" s="50" t="str">
        <f t="shared" si="232"/>
        <v>Q-6 A-- || Q Total-6, A Total-0</v>
      </c>
      <c r="BB201" s="42" t="str" cm="1">
        <f t="array" ref="BB201">IFERROR(INDEX('Attendance-Slot-1'!$Q$2:$Q$1112,MATCH(1,('Attendance-Slot-1'!$A$2:$A$1112=$C201)*('Attendance-Slot-1'!$G$2:$G$1112=BB$2),0)),"No Data")</f>
        <v>P-S1_Onsite</v>
      </c>
      <c r="BC201" s="42" t="str" cm="1">
        <f t="array" ref="BC201">IFERROR(INDEX('Attendance-Slot-2'!$Q$2:$Q$2595,MATCH(1,('Attendance-Slot-2'!$A$2:$A$2595=$C201)*('Attendance-Slot-2'!$G$2:$G$2595=BB$2),0)),"No Data")</f>
        <v>No Data</v>
      </c>
      <c r="BD201" s="134">
        <f>VLOOKUP($AQ201,'Written Exam Marks'!$H:$Q,10,FALSE)</f>
        <v>27</v>
      </c>
      <c r="BE201" s="134">
        <f>VLOOKUP($AQ201,'Written Exam Marks'!$H:$Q,9,FALSE)</f>
        <v>40</v>
      </c>
      <c r="BF201" s="42" t="str">
        <f t="shared" si="233"/>
        <v>Present</v>
      </c>
      <c r="BG201" s="42" t="str">
        <f t="shared" si="234"/>
        <v>P-S1_Onsite</v>
      </c>
      <c r="BH201" s="147">
        <v>20</v>
      </c>
      <c r="BI201" s="147">
        <v>25</v>
      </c>
      <c r="BJ201" s="147">
        <v>45</v>
      </c>
      <c r="BK201" s="147">
        <v>60</v>
      </c>
      <c r="BL201" s="52" t="s">
        <v>3697</v>
      </c>
      <c r="BM201" s="52" t="s">
        <v>1606</v>
      </c>
      <c r="BN201" s="57" t="str">
        <f t="shared" si="235"/>
        <v>2025EM1100198-MDSDF403</v>
      </c>
      <c r="BO201" s="52" t="str">
        <f t="shared" si="236"/>
        <v>0 missed</v>
      </c>
      <c r="BP201" s="52" t="str">
        <f t="shared" si="237"/>
        <v>0 missed</v>
      </c>
      <c r="BQ201" s="52">
        <f t="shared" si="238"/>
        <v>1</v>
      </c>
      <c r="BR201" s="52">
        <f t="shared" si="239"/>
        <v>1</v>
      </c>
      <c r="BS201" s="56">
        <f t="shared" si="240"/>
        <v>1</v>
      </c>
      <c r="BT201" s="56">
        <f t="shared" si="241"/>
        <v>1</v>
      </c>
      <c r="BU201" s="52" t="str">
        <f t="shared" si="242"/>
        <v>0 missed</v>
      </c>
      <c r="BV201" s="51">
        <f t="shared" si="243"/>
        <v>2</v>
      </c>
      <c r="BW201" s="57">
        <f t="shared" si="244"/>
        <v>1</v>
      </c>
      <c r="BX201" s="57" t="str">
        <f t="shared" si="245"/>
        <v>Q-1 A-1 || Q Total-1, A Total-1</v>
      </c>
      <c r="BY201" s="51" t="str" cm="1">
        <f t="array" ref="BY201">IFERROR(INDEX('Attendance-Slot-1'!$Q$2:$Q$1112,MATCH(1,('Attendance-Slot-1'!$A$2:$A$1112=$C201)*('Attendance-Slot-1'!$G$2:$G$1112=BY$2),0)),"No Data")</f>
        <v>P-S1_Onsite</v>
      </c>
      <c r="BZ201" s="51" t="str" cm="1">
        <f t="array" ref="BZ201">IFERROR(INDEX('Attendance-Slot-2'!$Q$2:$Q$2595,MATCH(1,('Attendance-Slot-2'!$A$2:$A$2595=$C201)*('Attendance-Slot-2'!$G$2:$G$2595=BY$2),0)),"No Data")</f>
        <v>No Data</v>
      </c>
      <c r="CA201" s="135">
        <f>VLOOKUP($BN201,'Written Exam Marks'!$H:$Q,10,FALSE)</f>
        <v>27.5</v>
      </c>
      <c r="CB201" s="135">
        <f>VLOOKUP($BN201,'Written Exam Marks'!$H:$Q,9,FALSE)</f>
        <v>40</v>
      </c>
      <c r="CC201" s="51" t="str">
        <f t="shared" si="246"/>
        <v>Present</v>
      </c>
      <c r="CD201" s="51" t="str">
        <f t="shared" si="247"/>
        <v>P-S1_Onsite</v>
      </c>
      <c r="CE201" s="29">
        <v>20</v>
      </c>
      <c r="CF201" s="29">
        <v>20</v>
      </c>
      <c r="CG201" s="29">
        <v>18</v>
      </c>
      <c r="CH201" s="29">
        <v>58</v>
      </c>
      <c r="CI201" s="29">
        <v>60</v>
      </c>
      <c r="CJ201" s="61" t="s">
        <v>7343</v>
      </c>
      <c r="CK201" s="61" t="s">
        <v>1613</v>
      </c>
      <c r="CL201" s="10" t="str">
        <f t="shared" si="248"/>
        <v>2025EM1100198-MDSDF404</v>
      </c>
      <c r="CM201" s="61" t="str">
        <f t="shared" si="249"/>
        <v>0 missed</v>
      </c>
      <c r="CN201" s="61" t="str">
        <f t="shared" si="250"/>
        <v>0 missed</v>
      </c>
      <c r="CO201" s="111">
        <f t="shared" si="251"/>
        <v>2</v>
      </c>
      <c r="CP201" s="111">
        <f t="shared" si="252"/>
        <v>1</v>
      </c>
      <c r="CQ201" s="9">
        <f t="shared" si="253"/>
        <v>1</v>
      </c>
      <c r="CR201" s="9">
        <f t="shared" si="254"/>
        <v>1</v>
      </c>
      <c r="CS201" s="61" t="str">
        <f t="shared" si="255"/>
        <v>0 missed</v>
      </c>
      <c r="CT201" s="111">
        <f t="shared" si="256"/>
        <v>3</v>
      </c>
      <c r="CU201" s="10">
        <f t="shared" si="257"/>
        <v>1</v>
      </c>
      <c r="CV201" s="10" t="str">
        <f t="shared" si="258"/>
        <v>Q-2 A-1 || Q Total-2, A Total-1</v>
      </c>
      <c r="CW201" s="111" t="str" cm="1">
        <f t="array" ref="CW201">IFERROR(INDEX('Attendance-Slot-1'!$Q$2:$Q$1112,MATCH(1,('Attendance-Slot-1'!$A$2:$A$1112=$C201)*('Attendance-Slot-1'!$G$2:$G$1112=CW$2),0)),"No Data")</f>
        <v>P-S1_Onsite</v>
      </c>
      <c r="CX201" s="111" t="str" cm="1">
        <f t="array" ref="CX201">IFERROR(INDEX('Attendance-Slot-2'!$Q$2:$Q$2595,MATCH(1,('Attendance-Slot-2'!$A$2:$A$2595=$C201)*('Attendance-Slot-2'!$G$2:$G$2595=CW$2),0)),"No Data")</f>
        <v>No Data</v>
      </c>
      <c r="CY201" s="136">
        <f>VLOOKUP($CL201,'Written Exam Marks'!$H:$Q,10,FALSE)</f>
        <v>28</v>
      </c>
      <c r="CZ201" s="136">
        <f>VLOOKUP($CL201,'Written Exam Marks'!$H:$Q,9,FALSE)</f>
        <v>40</v>
      </c>
      <c r="DA201" s="111" t="str">
        <f t="shared" si="259"/>
        <v>Present</v>
      </c>
      <c r="DB201" s="111" t="str">
        <f t="shared" si="260"/>
        <v>P-S1_Onsite</v>
      </c>
      <c r="DC201" s="148">
        <v>5.5</v>
      </c>
      <c r="DD201" s="148">
        <v>7.5</v>
      </c>
      <c r="DE201" s="148">
        <v>8</v>
      </c>
      <c r="DF201" s="148">
        <v>18</v>
      </c>
      <c r="DG201" s="148">
        <v>20</v>
      </c>
      <c r="DH201" s="148">
        <v>59</v>
      </c>
      <c r="DI201" s="148">
        <v>65</v>
      </c>
      <c r="DJ201" s="66" t="s">
        <v>7351</v>
      </c>
      <c r="DK201" s="66" t="s">
        <v>1631</v>
      </c>
      <c r="DL201" s="68" t="str">
        <f t="shared" si="261"/>
        <v>2025EM1100198-MDSDF406</v>
      </c>
      <c r="DM201" s="66" t="str">
        <f t="shared" si="262"/>
        <v>0 missed</v>
      </c>
      <c r="DN201" s="66" t="str">
        <f t="shared" si="263"/>
        <v>0 missed</v>
      </c>
      <c r="DO201" s="62">
        <f t="shared" si="264"/>
        <v>3</v>
      </c>
      <c r="DP201" s="62">
        <f t="shared" si="265"/>
        <v>2</v>
      </c>
      <c r="DQ201" s="67">
        <f t="shared" si="266"/>
        <v>1</v>
      </c>
      <c r="DR201" s="67">
        <f t="shared" si="267"/>
        <v>1</v>
      </c>
      <c r="DS201" s="66" t="str">
        <f t="shared" si="268"/>
        <v>0 missed</v>
      </c>
      <c r="DT201" s="62">
        <f t="shared" si="269"/>
        <v>5</v>
      </c>
      <c r="DU201" s="68">
        <f t="shared" si="270"/>
        <v>1</v>
      </c>
      <c r="DV201" s="68" t="str">
        <f t="shared" si="271"/>
        <v>Q-3 A-2 || Q Total-3, A Total-2</v>
      </c>
      <c r="DW201" s="62" t="str" cm="1">
        <f t="array" ref="DW201">IFERROR(INDEX('Attendance-Slot-1'!$Q$2:$Q$1112,MATCH(1,('Attendance-Slot-1'!$A$2:$A$1112=$C201)*('Attendance-Slot-1'!$G$2:$G$1112=DW$2),0)),"No Data")</f>
        <v>P-S1_Onsite</v>
      </c>
      <c r="DX201" s="62" t="str" cm="1">
        <f t="array" ref="DX201">IFERROR(INDEX('Attendance-Slot-2'!$Q$2:$Q$2595,MATCH(1,('Attendance-Slot-2'!$A$2:$A$2595=$C201)*('Attendance-Slot-2'!$G$2:$G$2595=DW$2),0)),"No Data")</f>
        <v>No Data</v>
      </c>
      <c r="DY201" s="137">
        <f>VLOOKUP($DL201,'Written Exam Marks'!$H:$Q,10,FALSE)</f>
        <v>33</v>
      </c>
      <c r="DZ201" s="137">
        <f>VLOOKUP($DL201,'Written Exam Marks'!$H:$Q,9,FALSE)</f>
        <v>35</v>
      </c>
      <c r="EA201" s="62" t="str">
        <f t="shared" si="272"/>
        <v>Present</v>
      </c>
      <c r="EB201" s="62" t="str">
        <f t="shared" si="273"/>
        <v>P-S1_Onsite</v>
      </c>
      <c r="EC201" s="114" t="str">
        <f t="shared" si="210"/>
        <v>P-5, 
A-0, 
No Data-0</v>
      </c>
      <c r="ED201" s="114" t="str">
        <f t="shared" si="211"/>
        <v>P-0, 
A-0, 
No Data-5</v>
      </c>
      <c r="EE201" s="114" t="str">
        <f t="shared" si="274"/>
        <v>P-S1_Onsite</v>
      </c>
      <c r="EF201" s="114" t="str">
        <f t="shared" si="275"/>
        <v>P-S1_Onsite</v>
      </c>
      <c r="EG201" s="114" t="str">
        <f t="shared" si="276"/>
        <v>P-S1_Onsite</v>
      </c>
      <c r="EH201" s="114" t="str">
        <f t="shared" si="277"/>
        <v>P-S1_Onsite</v>
      </c>
      <c r="EI201" s="114" t="str">
        <f t="shared" si="278"/>
        <v>P-S1_Onsite</v>
      </c>
      <c r="EJ201" s="114" t="str">
        <f t="shared" si="279"/>
        <v>P-5, A-0, No Data-0</v>
      </c>
      <c r="EK201" s="114" t="s">
        <v>10453</v>
      </c>
      <c r="EL201" s="114">
        <v>29</v>
      </c>
      <c r="EM201" s="114">
        <v>10</v>
      </c>
      <c r="EN201" s="114">
        <v>49</v>
      </c>
      <c r="EO201" s="114">
        <v>88</v>
      </c>
      <c r="EP201" s="114" t="s">
        <v>7217</v>
      </c>
      <c r="EQ201" s="114" t="s">
        <v>1054</v>
      </c>
      <c r="ER201" s="114" t="s">
        <v>2371</v>
      </c>
      <c r="ES201" s="114"/>
      <c r="ET201" s="30" t="s">
        <v>2371</v>
      </c>
    </row>
    <row r="202" spans="1:150" x14ac:dyDescent="0.25">
      <c r="A202" s="114">
        <v>199</v>
      </c>
      <c r="B202" s="114" t="s">
        <v>7224</v>
      </c>
      <c r="C202" s="80" t="s">
        <v>4011</v>
      </c>
      <c r="D202" s="30" t="s">
        <v>4012</v>
      </c>
      <c r="E202" s="30" t="s">
        <v>4013</v>
      </c>
      <c r="F202" s="33" t="s">
        <v>7201</v>
      </c>
      <c r="G202" s="30" t="s">
        <v>4014</v>
      </c>
      <c r="H202" s="143">
        <v>14</v>
      </c>
      <c r="I202" s="143">
        <v>15</v>
      </c>
      <c r="J202" s="143">
        <v>15</v>
      </c>
      <c r="K202" s="143">
        <v>13.5</v>
      </c>
      <c r="L202" s="143">
        <v>57.5</v>
      </c>
      <c r="M202" s="143">
        <v>65</v>
      </c>
      <c r="N202" s="40" t="s">
        <v>7314</v>
      </c>
      <c r="O202" s="40" t="s">
        <v>1593</v>
      </c>
      <c r="P202" s="13" t="str">
        <f t="shared" si="212"/>
        <v>2025EM1100199-MDSDF401</v>
      </c>
      <c r="Q202" s="40" t="str">
        <f t="shared" si="213"/>
        <v>0 missed</v>
      </c>
      <c r="R202" s="40" t="str">
        <f t="shared" si="214"/>
        <v>0 missed</v>
      </c>
      <c r="S202" s="40">
        <f t="shared" si="215"/>
        <v>3</v>
      </c>
      <c r="T202" s="40">
        <f t="shared" si="216"/>
        <v>1</v>
      </c>
      <c r="U202" s="41">
        <f t="shared" si="217"/>
        <v>1</v>
      </c>
      <c r="V202" s="41">
        <f t="shared" si="218"/>
        <v>1</v>
      </c>
      <c r="W202" s="40" t="str">
        <f t="shared" si="219"/>
        <v>0 missed</v>
      </c>
      <c r="X202" s="113">
        <f t="shared" si="220"/>
        <v>4</v>
      </c>
      <c r="Y202" s="13">
        <f t="shared" si="221"/>
        <v>1</v>
      </c>
      <c r="Z202" s="13" t="str">
        <f t="shared" si="222"/>
        <v>Q-3 A-1 || Q Total-3, A Total-1</v>
      </c>
      <c r="AA202" s="113" t="str" cm="1">
        <f t="array" ref="AA202">IFERROR(INDEX('Attendance-Slot-1'!$Q$2:$Q$1112,MATCH(1,('Attendance-Slot-1'!$A$2:$A$1112=$C202)*('Attendance-Slot-1'!$G$2:$G$1112=AA$2),0)),"No Data")</f>
        <v>No Data</v>
      </c>
      <c r="AB202" s="113" t="str" cm="1">
        <f t="array" ref="AB202">IFERROR(INDEX('Attendance-Slot-2'!$Q$2:$Q$2595,MATCH(1,('Attendance-Slot-2'!$A$2:$A$2595=$C202)*('Attendance-Slot-2'!$G$2:$G$2595=AA$2),0)),"No Data")</f>
        <v>P-S2_Onsite</v>
      </c>
      <c r="AC202" s="133">
        <f>VLOOKUP($P202,'Written Exam Marks'!$H:$Q,10,FALSE)</f>
        <v>26.5</v>
      </c>
      <c r="AD202" s="133">
        <f>VLOOKUP($P202,'Written Exam Marks'!$H:$Q,9,FALSE)</f>
        <v>35</v>
      </c>
      <c r="AE202" s="113" t="str">
        <f t="shared" si="223"/>
        <v>Present</v>
      </c>
      <c r="AF202" s="113" t="str">
        <f t="shared" si="224"/>
        <v>P-S2_Onsite</v>
      </c>
      <c r="AG202" s="146">
        <v>10</v>
      </c>
      <c r="AH202" s="146">
        <v>9.5</v>
      </c>
      <c r="AI202" s="146">
        <v>10</v>
      </c>
      <c r="AJ202" s="146">
        <v>10</v>
      </c>
      <c r="AK202" s="146">
        <v>10</v>
      </c>
      <c r="AL202" s="146" t="s">
        <v>5</v>
      </c>
      <c r="AM202" s="146">
        <v>49.5</v>
      </c>
      <c r="AN202" s="146">
        <v>60</v>
      </c>
      <c r="AO202" s="43" t="s">
        <v>7336</v>
      </c>
      <c r="AP202" s="43" t="s">
        <v>1598</v>
      </c>
      <c r="AQ202" s="50" t="str">
        <f t="shared" si="225"/>
        <v>2025EM1100199-MDSDF402</v>
      </c>
      <c r="AR202" s="43" t="str">
        <f t="shared" si="226"/>
        <v>1 missed</v>
      </c>
      <c r="AS202" s="47" t="s">
        <v>7342</v>
      </c>
      <c r="AT202" s="43">
        <f t="shared" si="227"/>
        <v>5</v>
      </c>
      <c r="AU202" s="48" t="s">
        <v>7342</v>
      </c>
      <c r="AV202" s="49">
        <f t="shared" si="228"/>
        <v>0.83333333333333337</v>
      </c>
      <c r="AW202" s="48" t="s">
        <v>7342</v>
      </c>
      <c r="AX202" s="43" t="str">
        <f t="shared" si="229"/>
        <v>1 missed</v>
      </c>
      <c r="AY202" s="42">
        <f t="shared" si="230"/>
        <v>5</v>
      </c>
      <c r="AZ202" s="50">
        <f t="shared" si="231"/>
        <v>0.83333333333333337</v>
      </c>
      <c r="BA202" s="50" t="str">
        <f t="shared" si="232"/>
        <v>Q-5 A-- || Q Total-6, A Total-0</v>
      </c>
      <c r="BB202" s="42" t="str" cm="1">
        <f t="array" ref="BB202">IFERROR(INDEX('Attendance-Slot-1'!$Q$2:$Q$1112,MATCH(1,('Attendance-Slot-1'!$A$2:$A$1112=$C202)*('Attendance-Slot-1'!$G$2:$G$1112=BB$2),0)),"No Data")</f>
        <v>No Data</v>
      </c>
      <c r="BC202" s="42" t="str" cm="1">
        <f t="array" ref="BC202">IFERROR(INDEX('Attendance-Slot-2'!$Q$2:$Q$2595,MATCH(1,('Attendance-Slot-2'!$A$2:$A$2595=$C202)*('Attendance-Slot-2'!$G$2:$G$2595=BB$2),0)),"No Data")</f>
        <v>P-S2_Onsite</v>
      </c>
      <c r="BD202" s="134">
        <f>VLOOKUP($AQ202,'Written Exam Marks'!$H:$Q,10,FALSE)</f>
        <v>20</v>
      </c>
      <c r="BE202" s="134">
        <f>VLOOKUP($AQ202,'Written Exam Marks'!$H:$Q,9,FALSE)</f>
        <v>40</v>
      </c>
      <c r="BF202" s="42" t="str">
        <f t="shared" si="233"/>
        <v>Present</v>
      </c>
      <c r="BG202" s="42" t="str">
        <f t="shared" si="234"/>
        <v>P-S2_Onsite</v>
      </c>
      <c r="BH202" s="147">
        <v>20</v>
      </c>
      <c r="BI202" s="147">
        <v>23</v>
      </c>
      <c r="BJ202" s="147">
        <v>43</v>
      </c>
      <c r="BK202" s="147">
        <v>60</v>
      </c>
      <c r="BL202" s="52" t="s">
        <v>3697</v>
      </c>
      <c r="BM202" s="52" t="s">
        <v>1606</v>
      </c>
      <c r="BN202" s="57" t="str">
        <f t="shared" si="235"/>
        <v>2025EM1100199-MDSDF403</v>
      </c>
      <c r="BO202" s="52" t="str">
        <f t="shared" si="236"/>
        <v>0 missed</v>
      </c>
      <c r="BP202" s="52" t="str">
        <f t="shared" si="237"/>
        <v>0 missed</v>
      </c>
      <c r="BQ202" s="52">
        <f t="shared" si="238"/>
        <v>1</v>
      </c>
      <c r="BR202" s="52">
        <f t="shared" si="239"/>
        <v>1</v>
      </c>
      <c r="BS202" s="56">
        <f t="shared" si="240"/>
        <v>1</v>
      </c>
      <c r="BT202" s="56">
        <f t="shared" si="241"/>
        <v>1</v>
      </c>
      <c r="BU202" s="52" t="str">
        <f t="shared" si="242"/>
        <v>0 missed</v>
      </c>
      <c r="BV202" s="51">
        <f t="shared" si="243"/>
        <v>2</v>
      </c>
      <c r="BW202" s="57">
        <f t="shared" si="244"/>
        <v>1</v>
      </c>
      <c r="BX202" s="57" t="str">
        <f t="shared" si="245"/>
        <v>Q-1 A-1 || Q Total-1, A Total-1</v>
      </c>
      <c r="BY202" s="51" t="str" cm="1">
        <f t="array" ref="BY202">IFERROR(INDEX('Attendance-Slot-1'!$Q$2:$Q$1112,MATCH(1,('Attendance-Slot-1'!$A$2:$A$1112=$C202)*('Attendance-Slot-1'!$G$2:$G$1112=BY$2),0)),"No Data")</f>
        <v>No Data</v>
      </c>
      <c r="BZ202" s="51" t="str" cm="1">
        <f t="array" ref="BZ202">IFERROR(INDEX('Attendance-Slot-2'!$Q$2:$Q$2595,MATCH(1,('Attendance-Slot-2'!$A$2:$A$2595=$C202)*('Attendance-Slot-2'!$G$2:$G$2595=BY$2),0)),"No Data")</f>
        <v>P-S2_Onsite</v>
      </c>
      <c r="CA202" s="135">
        <f>VLOOKUP($BN202,'Written Exam Marks'!$H:$Q,10,FALSE)</f>
        <v>34</v>
      </c>
      <c r="CB202" s="135">
        <f>VLOOKUP($BN202,'Written Exam Marks'!$H:$Q,9,FALSE)</f>
        <v>40</v>
      </c>
      <c r="CC202" s="51" t="str">
        <f t="shared" si="246"/>
        <v>Present</v>
      </c>
      <c r="CD202" s="51" t="str">
        <f t="shared" si="247"/>
        <v>P-S2_Onsite</v>
      </c>
      <c r="CE202" s="29">
        <v>20</v>
      </c>
      <c r="CF202" s="29">
        <v>20</v>
      </c>
      <c r="CG202" s="29">
        <v>18</v>
      </c>
      <c r="CH202" s="29">
        <v>58</v>
      </c>
      <c r="CI202" s="29">
        <v>60</v>
      </c>
      <c r="CJ202" s="61" t="s">
        <v>7343</v>
      </c>
      <c r="CK202" s="61" t="s">
        <v>1613</v>
      </c>
      <c r="CL202" s="10" t="str">
        <f t="shared" si="248"/>
        <v>2025EM1100199-MDSDF404</v>
      </c>
      <c r="CM202" s="61" t="str">
        <f t="shared" si="249"/>
        <v>0 missed</v>
      </c>
      <c r="CN202" s="61" t="str">
        <f t="shared" si="250"/>
        <v>0 missed</v>
      </c>
      <c r="CO202" s="111">
        <f t="shared" si="251"/>
        <v>2</v>
      </c>
      <c r="CP202" s="111">
        <f t="shared" si="252"/>
        <v>1</v>
      </c>
      <c r="CQ202" s="9">
        <f t="shared" si="253"/>
        <v>1</v>
      </c>
      <c r="CR202" s="9">
        <f t="shared" si="254"/>
        <v>1</v>
      </c>
      <c r="CS202" s="61" t="str">
        <f t="shared" si="255"/>
        <v>0 missed</v>
      </c>
      <c r="CT202" s="111">
        <f t="shared" si="256"/>
        <v>3</v>
      </c>
      <c r="CU202" s="10">
        <f t="shared" si="257"/>
        <v>1</v>
      </c>
      <c r="CV202" s="10" t="str">
        <f t="shared" si="258"/>
        <v>Q-2 A-1 || Q Total-2, A Total-1</v>
      </c>
      <c r="CW202" s="111" t="str" cm="1">
        <f t="array" ref="CW202">IFERROR(INDEX('Attendance-Slot-1'!$Q$2:$Q$1112,MATCH(1,('Attendance-Slot-1'!$A$2:$A$1112=$C202)*('Attendance-Slot-1'!$G$2:$G$1112=CW$2),0)),"No Data")</f>
        <v>No Data</v>
      </c>
      <c r="CX202" s="111" t="str" cm="1">
        <f t="array" ref="CX202">IFERROR(INDEX('Attendance-Slot-2'!$Q$2:$Q$2595,MATCH(1,('Attendance-Slot-2'!$A$2:$A$2595=$C202)*('Attendance-Slot-2'!$G$2:$G$2595=CW$2),0)),"No Data")</f>
        <v>P-S2_Onsite</v>
      </c>
      <c r="CY202" s="136">
        <f>VLOOKUP($CL202,'Written Exam Marks'!$H:$Q,10,FALSE)</f>
        <v>23</v>
      </c>
      <c r="CZ202" s="136">
        <f>VLOOKUP($CL202,'Written Exam Marks'!$H:$Q,9,FALSE)</f>
        <v>40</v>
      </c>
      <c r="DA202" s="111" t="str">
        <f t="shared" si="259"/>
        <v>Present</v>
      </c>
      <c r="DB202" s="111" t="str">
        <f t="shared" si="260"/>
        <v>P-S2_Onsite</v>
      </c>
      <c r="DC202" s="148">
        <v>4.5</v>
      </c>
      <c r="DD202" s="148">
        <v>6.5</v>
      </c>
      <c r="DE202" s="148">
        <v>7</v>
      </c>
      <c r="DF202" s="148">
        <v>18</v>
      </c>
      <c r="DG202" s="148">
        <v>19</v>
      </c>
      <c r="DH202" s="148">
        <v>55</v>
      </c>
      <c r="DI202" s="148">
        <v>65</v>
      </c>
      <c r="DJ202" s="66" t="s">
        <v>7351</v>
      </c>
      <c r="DK202" s="66" t="s">
        <v>1631</v>
      </c>
      <c r="DL202" s="68" t="str">
        <f t="shared" si="261"/>
        <v>2025EM1100199-MDSDF406</v>
      </c>
      <c r="DM202" s="66" t="str">
        <f t="shared" si="262"/>
        <v>0 missed</v>
      </c>
      <c r="DN202" s="66" t="str">
        <f t="shared" si="263"/>
        <v>0 missed</v>
      </c>
      <c r="DO202" s="62">
        <f t="shared" si="264"/>
        <v>3</v>
      </c>
      <c r="DP202" s="62">
        <f t="shared" si="265"/>
        <v>2</v>
      </c>
      <c r="DQ202" s="67">
        <f t="shared" si="266"/>
        <v>1</v>
      </c>
      <c r="DR202" s="67">
        <f t="shared" si="267"/>
        <v>1</v>
      </c>
      <c r="DS202" s="66" t="str">
        <f t="shared" si="268"/>
        <v>0 missed</v>
      </c>
      <c r="DT202" s="62">
        <f t="shared" si="269"/>
        <v>5</v>
      </c>
      <c r="DU202" s="68">
        <f t="shared" si="270"/>
        <v>1</v>
      </c>
      <c r="DV202" s="68" t="str">
        <f t="shared" si="271"/>
        <v>Q-3 A-2 || Q Total-3, A Total-2</v>
      </c>
      <c r="DW202" s="62" t="str" cm="1">
        <f t="array" ref="DW202">IFERROR(INDEX('Attendance-Slot-1'!$Q$2:$Q$1112,MATCH(1,('Attendance-Slot-1'!$A$2:$A$1112=$C202)*('Attendance-Slot-1'!$G$2:$G$1112=DW$2),0)),"No Data")</f>
        <v>No Data</v>
      </c>
      <c r="DX202" s="62" t="str" cm="1">
        <f t="array" ref="DX202">IFERROR(INDEX('Attendance-Slot-2'!$Q$2:$Q$2595,MATCH(1,('Attendance-Slot-2'!$A$2:$A$2595=$C202)*('Attendance-Slot-2'!$G$2:$G$2595=DW$2),0)),"No Data")</f>
        <v>P-S2_Onsite</v>
      </c>
      <c r="DY202" s="137">
        <f>VLOOKUP($DL202,'Written Exam Marks'!$H:$Q,10,FALSE)</f>
        <v>31</v>
      </c>
      <c r="DZ202" s="137">
        <f>VLOOKUP($DL202,'Written Exam Marks'!$H:$Q,9,FALSE)</f>
        <v>35</v>
      </c>
      <c r="EA202" s="62" t="str">
        <f t="shared" si="272"/>
        <v>Present</v>
      </c>
      <c r="EB202" s="62" t="str">
        <f t="shared" si="273"/>
        <v>P-S2_Onsite</v>
      </c>
      <c r="EC202" s="114" t="str">
        <f t="shared" si="210"/>
        <v>P-0, 
A-0, 
No Data-5</v>
      </c>
      <c r="ED202" s="114" t="str">
        <f t="shared" si="211"/>
        <v>P-5, 
A-0, 
No Data-0</v>
      </c>
      <c r="EE202" s="114" t="str">
        <f t="shared" si="274"/>
        <v>P-S2_Onsite</v>
      </c>
      <c r="EF202" s="114" t="str">
        <f t="shared" si="275"/>
        <v>P-S2_Onsite</v>
      </c>
      <c r="EG202" s="114" t="str">
        <f t="shared" si="276"/>
        <v>P-S2_Onsite</v>
      </c>
      <c r="EH202" s="114" t="str">
        <f t="shared" si="277"/>
        <v>P-S2_Onsite</v>
      </c>
      <c r="EI202" s="114" t="str">
        <f t="shared" si="278"/>
        <v>P-S2_Onsite</v>
      </c>
      <c r="EJ202" s="114" t="str">
        <f t="shared" si="279"/>
        <v>P-5, A-0, No Data-0</v>
      </c>
      <c r="EK202" s="114" t="s">
        <v>10453</v>
      </c>
      <c r="EL202" s="114">
        <v>24</v>
      </c>
      <c r="EM202" s="114">
        <v>9</v>
      </c>
      <c r="EN202" s="114">
        <v>53</v>
      </c>
      <c r="EO202" s="114">
        <v>86</v>
      </c>
      <c r="EP202" s="114" t="s">
        <v>7217</v>
      </c>
      <c r="EQ202" s="114" t="s">
        <v>1054</v>
      </c>
      <c r="ER202" s="114" t="s">
        <v>4011</v>
      </c>
      <c r="ES202" s="114"/>
      <c r="ET202" s="30" t="s">
        <v>4011</v>
      </c>
    </row>
    <row r="203" spans="1:150" x14ac:dyDescent="0.25">
      <c r="A203" s="114">
        <v>200</v>
      </c>
      <c r="B203" s="114" t="s">
        <v>7224</v>
      </c>
      <c r="C203" s="80" t="s">
        <v>4015</v>
      </c>
      <c r="D203" s="30" t="s">
        <v>4016</v>
      </c>
      <c r="E203" s="30" t="s">
        <v>4017</v>
      </c>
      <c r="F203" s="33" t="s">
        <v>7202</v>
      </c>
      <c r="G203" s="30" t="s">
        <v>4018</v>
      </c>
      <c r="H203" s="143">
        <v>15</v>
      </c>
      <c r="I203" s="143">
        <v>15</v>
      </c>
      <c r="J203" s="143">
        <v>19</v>
      </c>
      <c r="K203" s="143">
        <v>15</v>
      </c>
      <c r="L203" s="143">
        <v>64</v>
      </c>
      <c r="M203" s="143">
        <v>65</v>
      </c>
      <c r="N203" s="40" t="s">
        <v>7314</v>
      </c>
      <c r="O203" s="40" t="s">
        <v>1593</v>
      </c>
      <c r="P203" s="13" t="str">
        <f t="shared" si="212"/>
        <v>2025EM1100200-MDSDF401</v>
      </c>
      <c r="Q203" s="40" t="str">
        <f t="shared" si="213"/>
        <v>0 missed</v>
      </c>
      <c r="R203" s="40" t="str">
        <f t="shared" si="214"/>
        <v>0 missed</v>
      </c>
      <c r="S203" s="40">
        <f t="shared" si="215"/>
        <v>3</v>
      </c>
      <c r="T203" s="40">
        <f t="shared" si="216"/>
        <v>1</v>
      </c>
      <c r="U203" s="41">
        <f t="shared" si="217"/>
        <v>1</v>
      </c>
      <c r="V203" s="41">
        <f t="shared" si="218"/>
        <v>1</v>
      </c>
      <c r="W203" s="40" t="str">
        <f t="shared" si="219"/>
        <v>0 missed</v>
      </c>
      <c r="X203" s="113">
        <f t="shared" si="220"/>
        <v>4</v>
      </c>
      <c r="Y203" s="13">
        <f t="shared" si="221"/>
        <v>1</v>
      </c>
      <c r="Z203" s="13" t="str">
        <f t="shared" si="222"/>
        <v>Q-3 A-1 || Q Total-3, A Total-1</v>
      </c>
      <c r="AA203" s="113" t="str" cm="1">
        <f t="array" ref="AA203">IFERROR(INDEX('Attendance-Slot-1'!$Q$2:$Q$1112,MATCH(1,('Attendance-Slot-1'!$A$2:$A$1112=$C203)*('Attendance-Slot-1'!$G$2:$G$1112=AA$2),0)),"No Data")</f>
        <v>No Data</v>
      </c>
      <c r="AB203" s="113" t="str" cm="1">
        <f t="array" ref="AB203">IFERROR(INDEX('Attendance-Slot-2'!$Q$2:$Q$2595,MATCH(1,('Attendance-Slot-2'!$A$2:$A$2595=$C203)*('Attendance-Slot-2'!$G$2:$G$2595=AA$2),0)),"No Data")</f>
        <v>P-S2_Onsite</v>
      </c>
      <c r="AC203" s="133">
        <f>VLOOKUP($P203,'Written Exam Marks'!$H:$Q,10,FALSE)</f>
        <v>15.5</v>
      </c>
      <c r="AD203" s="133">
        <f>VLOOKUP($P203,'Written Exam Marks'!$H:$Q,9,FALSE)</f>
        <v>35</v>
      </c>
      <c r="AE203" s="113" t="str">
        <f t="shared" si="223"/>
        <v>Present</v>
      </c>
      <c r="AF203" s="113" t="str">
        <f t="shared" si="224"/>
        <v>P-S2_Onsite</v>
      </c>
      <c r="AG203" s="146">
        <v>10</v>
      </c>
      <c r="AH203" s="146">
        <v>10</v>
      </c>
      <c r="AI203" s="146">
        <v>10</v>
      </c>
      <c r="AJ203" s="146">
        <v>10</v>
      </c>
      <c r="AK203" s="146">
        <v>10</v>
      </c>
      <c r="AL203" s="146">
        <v>10</v>
      </c>
      <c r="AM203" s="146">
        <v>60</v>
      </c>
      <c r="AN203" s="146">
        <v>60</v>
      </c>
      <c r="AO203" s="43" t="s">
        <v>7336</v>
      </c>
      <c r="AP203" s="43" t="s">
        <v>1598</v>
      </c>
      <c r="AQ203" s="50" t="str">
        <f t="shared" si="225"/>
        <v>2025EM1100200-MDSDF402</v>
      </c>
      <c r="AR203" s="43" t="str">
        <f t="shared" si="226"/>
        <v>0 missed</v>
      </c>
      <c r="AS203" s="47" t="s">
        <v>7342</v>
      </c>
      <c r="AT203" s="43">
        <f t="shared" si="227"/>
        <v>6</v>
      </c>
      <c r="AU203" s="48" t="s">
        <v>7342</v>
      </c>
      <c r="AV203" s="49">
        <f t="shared" si="228"/>
        <v>1</v>
      </c>
      <c r="AW203" s="48" t="s">
        <v>7342</v>
      </c>
      <c r="AX203" s="43" t="str">
        <f t="shared" si="229"/>
        <v>0 missed</v>
      </c>
      <c r="AY203" s="42">
        <f t="shared" si="230"/>
        <v>6</v>
      </c>
      <c r="AZ203" s="50">
        <f t="shared" si="231"/>
        <v>1</v>
      </c>
      <c r="BA203" s="50" t="str">
        <f t="shared" si="232"/>
        <v>Q-6 A-- || Q Total-6, A Total-0</v>
      </c>
      <c r="BB203" s="42" t="str" cm="1">
        <f t="array" ref="BB203">IFERROR(INDEX('Attendance-Slot-1'!$Q$2:$Q$1112,MATCH(1,('Attendance-Slot-1'!$A$2:$A$1112=$C203)*('Attendance-Slot-1'!$G$2:$G$1112=BB$2),0)),"No Data")</f>
        <v>No Data</v>
      </c>
      <c r="BC203" s="42" t="str" cm="1">
        <f t="array" ref="BC203">IFERROR(INDEX('Attendance-Slot-2'!$Q$2:$Q$2595,MATCH(1,('Attendance-Slot-2'!$A$2:$A$2595=$C203)*('Attendance-Slot-2'!$G$2:$G$2595=BB$2),0)),"No Data")</f>
        <v>P-S2_Onsite</v>
      </c>
      <c r="BD203" s="134">
        <f>VLOOKUP($AQ203,'Written Exam Marks'!$H:$Q,10,FALSE)</f>
        <v>25</v>
      </c>
      <c r="BE203" s="134">
        <f>VLOOKUP($AQ203,'Written Exam Marks'!$H:$Q,9,FALSE)</f>
        <v>40</v>
      </c>
      <c r="BF203" s="42" t="str">
        <f t="shared" si="233"/>
        <v>Present</v>
      </c>
      <c r="BG203" s="42" t="str">
        <f t="shared" si="234"/>
        <v>P-S2_Onsite</v>
      </c>
      <c r="BH203" s="147">
        <v>20</v>
      </c>
      <c r="BI203" s="147">
        <v>13</v>
      </c>
      <c r="BJ203" s="147">
        <v>33</v>
      </c>
      <c r="BK203" s="147">
        <v>60</v>
      </c>
      <c r="BL203" s="52" t="s">
        <v>3697</v>
      </c>
      <c r="BM203" s="52" t="s">
        <v>1606</v>
      </c>
      <c r="BN203" s="57" t="str">
        <f t="shared" si="235"/>
        <v>2025EM1100200-MDSDF403</v>
      </c>
      <c r="BO203" s="52" t="str">
        <f t="shared" si="236"/>
        <v>0 missed</v>
      </c>
      <c r="BP203" s="52" t="str">
        <f t="shared" si="237"/>
        <v>0 missed</v>
      </c>
      <c r="BQ203" s="52">
        <f t="shared" si="238"/>
        <v>1</v>
      </c>
      <c r="BR203" s="52">
        <f t="shared" si="239"/>
        <v>1</v>
      </c>
      <c r="BS203" s="56">
        <f t="shared" si="240"/>
        <v>1</v>
      </c>
      <c r="BT203" s="56">
        <f t="shared" si="241"/>
        <v>1</v>
      </c>
      <c r="BU203" s="52" t="str">
        <f t="shared" si="242"/>
        <v>0 missed</v>
      </c>
      <c r="BV203" s="51">
        <f t="shared" si="243"/>
        <v>2</v>
      </c>
      <c r="BW203" s="57">
        <f t="shared" si="244"/>
        <v>1</v>
      </c>
      <c r="BX203" s="57" t="str">
        <f t="shared" si="245"/>
        <v>Q-1 A-1 || Q Total-1, A Total-1</v>
      </c>
      <c r="BY203" s="51" t="str" cm="1">
        <f t="array" ref="BY203">IFERROR(INDEX('Attendance-Slot-1'!$Q$2:$Q$1112,MATCH(1,('Attendance-Slot-1'!$A$2:$A$1112=$C203)*('Attendance-Slot-1'!$G$2:$G$1112=BY$2),0)),"No Data")</f>
        <v>No Data</v>
      </c>
      <c r="BZ203" s="51" t="str" cm="1">
        <f t="array" ref="BZ203">IFERROR(INDEX('Attendance-Slot-2'!$Q$2:$Q$2595,MATCH(1,('Attendance-Slot-2'!$A$2:$A$2595=$C203)*('Attendance-Slot-2'!$G$2:$G$2595=BY$2),0)),"No Data")</f>
        <v>P-S2_Onsite</v>
      </c>
      <c r="CA203" s="135">
        <f>VLOOKUP($BN203,'Written Exam Marks'!$H:$Q,10,FALSE)</f>
        <v>18</v>
      </c>
      <c r="CB203" s="135">
        <f>VLOOKUP($BN203,'Written Exam Marks'!$H:$Q,9,FALSE)</f>
        <v>40</v>
      </c>
      <c r="CC203" s="51" t="str">
        <f t="shared" si="246"/>
        <v>Present</v>
      </c>
      <c r="CD203" s="51" t="str">
        <f t="shared" si="247"/>
        <v>P-S2_Onsite</v>
      </c>
      <c r="CE203" s="29">
        <v>20</v>
      </c>
      <c r="CF203" s="29">
        <v>20</v>
      </c>
      <c r="CG203" s="29">
        <v>18</v>
      </c>
      <c r="CH203" s="29">
        <v>58</v>
      </c>
      <c r="CI203" s="29">
        <v>60</v>
      </c>
      <c r="CJ203" s="61" t="s">
        <v>7343</v>
      </c>
      <c r="CK203" s="61" t="s">
        <v>1613</v>
      </c>
      <c r="CL203" s="10" t="str">
        <f t="shared" si="248"/>
        <v>2025EM1100200-MDSDF404</v>
      </c>
      <c r="CM203" s="61" t="str">
        <f t="shared" si="249"/>
        <v>0 missed</v>
      </c>
      <c r="CN203" s="61" t="str">
        <f t="shared" si="250"/>
        <v>0 missed</v>
      </c>
      <c r="CO203" s="111">
        <f t="shared" si="251"/>
        <v>2</v>
      </c>
      <c r="CP203" s="111">
        <f t="shared" si="252"/>
        <v>1</v>
      </c>
      <c r="CQ203" s="9">
        <f t="shared" si="253"/>
        <v>1</v>
      </c>
      <c r="CR203" s="9">
        <f t="shared" si="254"/>
        <v>1</v>
      </c>
      <c r="CS203" s="61" t="str">
        <f t="shared" si="255"/>
        <v>0 missed</v>
      </c>
      <c r="CT203" s="111">
        <f t="shared" si="256"/>
        <v>3</v>
      </c>
      <c r="CU203" s="10">
        <f t="shared" si="257"/>
        <v>1</v>
      </c>
      <c r="CV203" s="10" t="str">
        <f t="shared" si="258"/>
        <v>Q-2 A-1 || Q Total-2, A Total-1</v>
      </c>
      <c r="CW203" s="111" t="str" cm="1">
        <f t="array" ref="CW203">IFERROR(INDEX('Attendance-Slot-1'!$Q$2:$Q$1112,MATCH(1,('Attendance-Slot-1'!$A$2:$A$1112=$C203)*('Attendance-Slot-1'!$G$2:$G$1112=CW$2),0)),"No Data")</f>
        <v>No Data</v>
      </c>
      <c r="CX203" s="111" t="str" cm="1">
        <f t="array" ref="CX203">IFERROR(INDEX('Attendance-Slot-2'!$Q$2:$Q$2595,MATCH(1,('Attendance-Slot-2'!$A$2:$A$2595=$C203)*('Attendance-Slot-2'!$G$2:$G$2595=CW$2),0)),"No Data")</f>
        <v>P-S2_Onsite</v>
      </c>
      <c r="CY203" s="136">
        <f>VLOOKUP($CL203,'Written Exam Marks'!$H:$Q,10,FALSE)</f>
        <v>14.5</v>
      </c>
      <c r="CZ203" s="136">
        <f>VLOOKUP($CL203,'Written Exam Marks'!$H:$Q,9,FALSE)</f>
        <v>40</v>
      </c>
      <c r="DA203" s="111" t="str">
        <f t="shared" si="259"/>
        <v>Present</v>
      </c>
      <c r="DB203" s="111" t="str">
        <f t="shared" si="260"/>
        <v>P-S2_Onsite</v>
      </c>
      <c r="DC203" s="148">
        <v>7</v>
      </c>
      <c r="DD203" s="148">
        <v>7.625</v>
      </c>
      <c r="DE203" s="148">
        <v>8</v>
      </c>
      <c r="DF203" s="148" t="s">
        <v>5</v>
      </c>
      <c r="DG203" s="148">
        <v>18</v>
      </c>
      <c r="DH203" s="148">
        <v>40.625</v>
      </c>
      <c r="DI203" s="148">
        <v>65</v>
      </c>
      <c r="DJ203" s="66" t="s">
        <v>7351</v>
      </c>
      <c r="DK203" s="66" t="s">
        <v>1631</v>
      </c>
      <c r="DL203" s="68" t="str">
        <f t="shared" si="261"/>
        <v>2025EM1100200-MDSDF406</v>
      </c>
      <c r="DM203" s="66" t="str">
        <f t="shared" si="262"/>
        <v>0 missed</v>
      </c>
      <c r="DN203" s="66" t="str">
        <f t="shared" si="263"/>
        <v>1 missed</v>
      </c>
      <c r="DO203" s="62">
        <f t="shared" si="264"/>
        <v>3</v>
      </c>
      <c r="DP203" s="62">
        <f t="shared" si="265"/>
        <v>1</v>
      </c>
      <c r="DQ203" s="67">
        <f t="shared" si="266"/>
        <v>1</v>
      </c>
      <c r="DR203" s="67">
        <f t="shared" si="267"/>
        <v>0.5</v>
      </c>
      <c r="DS203" s="66" t="str">
        <f t="shared" si="268"/>
        <v>1 missed</v>
      </c>
      <c r="DT203" s="62">
        <f t="shared" si="269"/>
        <v>4</v>
      </c>
      <c r="DU203" s="68">
        <f t="shared" si="270"/>
        <v>0.8</v>
      </c>
      <c r="DV203" s="68" t="str">
        <f t="shared" si="271"/>
        <v>Q-3 A-1 || Q Total-3, A Total-2</v>
      </c>
      <c r="DW203" s="62" t="str" cm="1">
        <f t="array" ref="DW203">IFERROR(INDEX('Attendance-Slot-1'!$Q$2:$Q$1112,MATCH(1,('Attendance-Slot-1'!$A$2:$A$1112=$C203)*('Attendance-Slot-1'!$G$2:$G$1112=DW$2),0)),"No Data")</f>
        <v>No Data</v>
      </c>
      <c r="DX203" s="62" t="str" cm="1">
        <f t="array" ref="DX203">IFERROR(INDEX('Attendance-Slot-2'!$Q$2:$Q$2595,MATCH(1,('Attendance-Slot-2'!$A$2:$A$2595=$C203)*('Attendance-Slot-2'!$G$2:$G$2595=DW$2),0)),"No Data")</f>
        <v>P-S2_Onsite</v>
      </c>
      <c r="DY203" s="137">
        <f>VLOOKUP($DL203,'Written Exam Marks'!$H:$Q,10,FALSE)</f>
        <v>20.5</v>
      </c>
      <c r="DZ203" s="137">
        <f>VLOOKUP($DL203,'Written Exam Marks'!$H:$Q,9,FALSE)</f>
        <v>35</v>
      </c>
      <c r="EA203" s="62" t="str">
        <f t="shared" si="272"/>
        <v>Present</v>
      </c>
      <c r="EB203" s="62" t="str">
        <f t="shared" si="273"/>
        <v>P-S2_Onsite</v>
      </c>
      <c r="EC203" s="114" t="str">
        <f t="shared" si="210"/>
        <v>P-0, 
A-0, 
No Data-5</v>
      </c>
      <c r="ED203" s="114" t="str">
        <f t="shared" si="211"/>
        <v>P-5, 
A-0, 
No Data-0</v>
      </c>
      <c r="EE203" s="114" t="str">
        <f t="shared" si="274"/>
        <v>P-S2_Onsite</v>
      </c>
      <c r="EF203" s="114" t="str">
        <f t="shared" si="275"/>
        <v>P-S2_Onsite</v>
      </c>
      <c r="EG203" s="114" t="str">
        <f t="shared" si="276"/>
        <v>P-S2_Onsite</v>
      </c>
      <c r="EH203" s="114" t="str">
        <f t="shared" si="277"/>
        <v>P-S2_Onsite</v>
      </c>
      <c r="EI203" s="114" t="str">
        <f t="shared" si="278"/>
        <v>P-S2_Onsite</v>
      </c>
      <c r="EJ203" s="114" t="str">
        <f t="shared" si="279"/>
        <v>P-5, A-0, No Data-0</v>
      </c>
      <c r="EK203" s="114" t="s">
        <v>10453</v>
      </c>
      <c r="EL203" s="114">
        <v>30</v>
      </c>
      <c r="EM203" s="114">
        <v>10</v>
      </c>
      <c r="EN203" s="114">
        <v>56</v>
      </c>
      <c r="EO203" s="114">
        <v>96</v>
      </c>
      <c r="EP203" s="114" t="s">
        <v>7217</v>
      </c>
      <c r="EQ203" s="114" t="s">
        <v>1054</v>
      </c>
      <c r="ER203" s="114" t="s">
        <v>4015</v>
      </c>
      <c r="ES203" s="114"/>
      <c r="ET203" s="30" t="s">
        <v>4015</v>
      </c>
    </row>
    <row r="204" spans="1:150" x14ac:dyDescent="0.25">
      <c r="A204" s="114">
        <v>201</v>
      </c>
      <c r="B204" s="114" t="s">
        <v>7224</v>
      </c>
      <c r="C204" s="80" t="s">
        <v>4019</v>
      </c>
      <c r="D204" s="30" t="s">
        <v>4020</v>
      </c>
      <c r="E204" s="30" t="s">
        <v>4021</v>
      </c>
      <c r="F204" s="33" t="s">
        <v>7201</v>
      </c>
      <c r="G204" s="30" t="s">
        <v>4022</v>
      </c>
      <c r="H204" s="143">
        <v>13</v>
      </c>
      <c r="I204" s="143">
        <v>15</v>
      </c>
      <c r="J204" s="143">
        <v>17</v>
      </c>
      <c r="K204" s="143">
        <v>15</v>
      </c>
      <c r="L204" s="143">
        <v>60</v>
      </c>
      <c r="M204" s="143">
        <v>65</v>
      </c>
      <c r="N204" s="40" t="s">
        <v>7314</v>
      </c>
      <c r="O204" s="40" t="s">
        <v>1593</v>
      </c>
      <c r="P204" s="13" t="str">
        <f t="shared" si="212"/>
        <v>2025EM1100201-MDSDF401</v>
      </c>
      <c r="Q204" s="40" t="str">
        <f t="shared" si="213"/>
        <v>0 missed</v>
      </c>
      <c r="R204" s="40" t="str">
        <f t="shared" si="214"/>
        <v>0 missed</v>
      </c>
      <c r="S204" s="40">
        <f t="shared" si="215"/>
        <v>3</v>
      </c>
      <c r="T204" s="40">
        <f t="shared" si="216"/>
        <v>1</v>
      </c>
      <c r="U204" s="41">
        <f t="shared" si="217"/>
        <v>1</v>
      </c>
      <c r="V204" s="41">
        <f t="shared" si="218"/>
        <v>1</v>
      </c>
      <c r="W204" s="40" t="str">
        <f t="shared" si="219"/>
        <v>0 missed</v>
      </c>
      <c r="X204" s="113">
        <f t="shared" si="220"/>
        <v>4</v>
      </c>
      <c r="Y204" s="13">
        <f t="shared" si="221"/>
        <v>1</v>
      </c>
      <c r="Z204" s="13" t="str">
        <f t="shared" si="222"/>
        <v>Q-3 A-1 || Q Total-3, A Total-1</v>
      </c>
      <c r="AA204" s="113" t="str" cm="1">
        <f t="array" ref="AA204">IFERROR(INDEX('Attendance-Slot-1'!$Q$2:$Q$1112,MATCH(1,('Attendance-Slot-1'!$A$2:$A$1112=$C204)*('Attendance-Slot-1'!$G$2:$G$1112=AA$2),0)),"No Data")</f>
        <v>No Data</v>
      </c>
      <c r="AB204" s="113" t="str" cm="1">
        <f t="array" ref="AB204">IFERROR(INDEX('Attendance-Slot-2'!$Q$2:$Q$2595,MATCH(1,('Attendance-Slot-2'!$A$2:$A$2595=$C204)*('Attendance-Slot-2'!$G$2:$G$2595=AA$2),0)),"No Data")</f>
        <v>P-S2_Onsite</v>
      </c>
      <c r="AC204" s="133">
        <f>VLOOKUP($P204,'Written Exam Marks'!$H:$Q,10,FALSE)</f>
        <v>21</v>
      </c>
      <c r="AD204" s="133">
        <f>VLOOKUP($P204,'Written Exam Marks'!$H:$Q,9,FALSE)</f>
        <v>35</v>
      </c>
      <c r="AE204" s="113" t="str">
        <f t="shared" si="223"/>
        <v>Present</v>
      </c>
      <c r="AF204" s="113" t="str">
        <f t="shared" si="224"/>
        <v>P-S2_Onsite</v>
      </c>
      <c r="AG204" s="146">
        <v>8.5</v>
      </c>
      <c r="AH204" s="146">
        <v>8</v>
      </c>
      <c r="AI204" s="146">
        <v>10</v>
      </c>
      <c r="AJ204" s="146">
        <v>10</v>
      </c>
      <c r="AK204" s="146">
        <v>9</v>
      </c>
      <c r="AL204" s="146" t="s">
        <v>5</v>
      </c>
      <c r="AM204" s="146">
        <v>45.5</v>
      </c>
      <c r="AN204" s="146">
        <v>60</v>
      </c>
      <c r="AO204" s="43" t="s">
        <v>7336</v>
      </c>
      <c r="AP204" s="43" t="s">
        <v>1598</v>
      </c>
      <c r="AQ204" s="50" t="str">
        <f t="shared" si="225"/>
        <v>2025EM1100201-MDSDF402</v>
      </c>
      <c r="AR204" s="43" t="str">
        <f t="shared" si="226"/>
        <v>1 missed</v>
      </c>
      <c r="AS204" s="47" t="s">
        <v>7342</v>
      </c>
      <c r="AT204" s="43">
        <f t="shared" si="227"/>
        <v>5</v>
      </c>
      <c r="AU204" s="48" t="s">
        <v>7342</v>
      </c>
      <c r="AV204" s="49">
        <f t="shared" si="228"/>
        <v>0.83333333333333337</v>
      </c>
      <c r="AW204" s="48" t="s">
        <v>7342</v>
      </c>
      <c r="AX204" s="43" t="str">
        <f t="shared" si="229"/>
        <v>1 missed</v>
      </c>
      <c r="AY204" s="42">
        <f t="shared" si="230"/>
        <v>5</v>
      </c>
      <c r="AZ204" s="50">
        <f t="shared" si="231"/>
        <v>0.83333333333333337</v>
      </c>
      <c r="BA204" s="50" t="str">
        <f t="shared" si="232"/>
        <v>Q-5 A-- || Q Total-6, A Total-0</v>
      </c>
      <c r="BB204" s="42" t="str" cm="1">
        <f t="array" ref="BB204">IFERROR(INDEX('Attendance-Slot-1'!$Q$2:$Q$1112,MATCH(1,('Attendance-Slot-1'!$A$2:$A$1112=$C204)*('Attendance-Slot-1'!$G$2:$G$1112=BB$2),0)),"No Data")</f>
        <v>No Data</v>
      </c>
      <c r="BC204" s="42" t="str" cm="1">
        <f t="array" ref="BC204">IFERROR(INDEX('Attendance-Slot-2'!$Q$2:$Q$2595,MATCH(1,('Attendance-Slot-2'!$A$2:$A$2595=$C204)*('Attendance-Slot-2'!$G$2:$G$2595=BB$2),0)),"No Data")</f>
        <v>P-S2_Onsite</v>
      </c>
      <c r="BD204" s="134">
        <f>VLOOKUP($AQ204,'Written Exam Marks'!$H:$Q,10,FALSE)</f>
        <v>33</v>
      </c>
      <c r="BE204" s="134">
        <f>VLOOKUP($AQ204,'Written Exam Marks'!$H:$Q,9,FALSE)</f>
        <v>40</v>
      </c>
      <c r="BF204" s="42" t="str">
        <f t="shared" si="233"/>
        <v>Present</v>
      </c>
      <c r="BG204" s="42" t="str">
        <f t="shared" si="234"/>
        <v>P-S2_Onsite</v>
      </c>
      <c r="BH204" s="147">
        <v>15</v>
      </c>
      <c r="BI204" s="147">
        <v>22</v>
      </c>
      <c r="BJ204" s="147">
        <v>37</v>
      </c>
      <c r="BK204" s="147">
        <v>60</v>
      </c>
      <c r="BL204" s="52" t="s">
        <v>3697</v>
      </c>
      <c r="BM204" s="52" t="s">
        <v>1606</v>
      </c>
      <c r="BN204" s="57" t="str">
        <f t="shared" si="235"/>
        <v>2025EM1100201-MDSDF403</v>
      </c>
      <c r="BO204" s="52" t="str">
        <f t="shared" si="236"/>
        <v>0 missed</v>
      </c>
      <c r="BP204" s="52" t="str">
        <f t="shared" si="237"/>
        <v>0 missed</v>
      </c>
      <c r="BQ204" s="52">
        <f t="shared" si="238"/>
        <v>1</v>
      </c>
      <c r="BR204" s="52">
        <f t="shared" si="239"/>
        <v>1</v>
      </c>
      <c r="BS204" s="56">
        <f t="shared" si="240"/>
        <v>1</v>
      </c>
      <c r="BT204" s="56">
        <f t="shared" si="241"/>
        <v>1</v>
      </c>
      <c r="BU204" s="52" t="str">
        <f t="shared" si="242"/>
        <v>0 missed</v>
      </c>
      <c r="BV204" s="51">
        <f t="shared" si="243"/>
        <v>2</v>
      </c>
      <c r="BW204" s="57">
        <f t="shared" si="244"/>
        <v>1</v>
      </c>
      <c r="BX204" s="57" t="str">
        <f t="shared" si="245"/>
        <v>Q-1 A-1 || Q Total-1, A Total-1</v>
      </c>
      <c r="BY204" s="51" t="str" cm="1">
        <f t="array" ref="BY204">IFERROR(INDEX('Attendance-Slot-1'!$Q$2:$Q$1112,MATCH(1,('Attendance-Slot-1'!$A$2:$A$1112=$C204)*('Attendance-Slot-1'!$G$2:$G$1112=BY$2),0)),"No Data")</f>
        <v>No Data</v>
      </c>
      <c r="BZ204" s="51" t="str" cm="1">
        <f t="array" ref="BZ204">IFERROR(INDEX('Attendance-Slot-2'!$Q$2:$Q$2595,MATCH(1,('Attendance-Slot-2'!$A$2:$A$2595=$C204)*('Attendance-Slot-2'!$G$2:$G$2595=BY$2),0)),"No Data")</f>
        <v>P-S2_Onsite</v>
      </c>
      <c r="CA204" s="135">
        <f>VLOOKUP($BN204,'Written Exam Marks'!$H:$Q,10,FALSE)</f>
        <v>20</v>
      </c>
      <c r="CB204" s="135">
        <f>VLOOKUP($BN204,'Written Exam Marks'!$H:$Q,9,FALSE)</f>
        <v>40</v>
      </c>
      <c r="CC204" s="51" t="str">
        <f t="shared" si="246"/>
        <v>Present</v>
      </c>
      <c r="CD204" s="51" t="str">
        <f t="shared" si="247"/>
        <v>P-S2_Onsite</v>
      </c>
      <c r="CE204" s="29">
        <v>18</v>
      </c>
      <c r="CF204" s="29" t="s">
        <v>5</v>
      </c>
      <c r="CG204" s="29">
        <v>19</v>
      </c>
      <c r="CH204" s="29">
        <v>37</v>
      </c>
      <c r="CI204" s="29">
        <v>60</v>
      </c>
      <c r="CJ204" s="61" t="s">
        <v>7343</v>
      </c>
      <c r="CK204" s="61" t="s">
        <v>1613</v>
      </c>
      <c r="CL204" s="10" t="str">
        <f t="shared" si="248"/>
        <v>2025EM1100201-MDSDF404</v>
      </c>
      <c r="CM204" s="61" t="str">
        <f t="shared" si="249"/>
        <v>1 missed</v>
      </c>
      <c r="CN204" s="61" t="str">
        <f t="shared" si="250"/>
        <v>0 missed</v>
      </c>
      <c r="CO204" s="111">
        <f t="shared" si="251"/>
        <v>1</v>
      </c>
      <c r="CP204" s="111">
        <f t="shared" si="252"/>
        <v>1</v>
      </c>
      <c r="CQ204" s="9">
        <f t="shared" si="253"/>
        <v>0.5</v>
      </c>
      <c r="CR204" s="9">
        <f t="shared" si="254"/>
        <v>1</v>
      </c>
      <c r="CS204" s="61" t="str">
        <f t="shared" si="255"/>
        <v>1 missed</v>
      </c>
      <c r="CT204" s="111">
        <f t="shared" si="256"/>
        <v>2</v>
      </c>
      <c r="CU204" s="10">
        <f t="shared" si="257"/>
        <v>0.66666666666666663</v>
      </c>
      <c r="CV204" s="10" t="str">
        <f t="shared" si="258"/>
        <v>Q-1 A-1 || Q Total-2, A Total-1</v>
      </c>
      <c r="CW204" s="111" t="str" cm="1">
        <f t="array" ref="CW204">IFERROR(INDEX('Attendance-Slot-1'!$Q$2:$Q$1112,MATCH(1,('Attendance-Slot-1'!$A$2:$A$1112=$C204)*('Attendance-Slot-1'!$G$2:$G$1112=CW$2),0)),"No Data")</f>
        <v>No Data</v>
      </c>
      <c r="CX204" s="111" t="str" cm="1">
        <f t="array" ref="CX204">IFERROR(INDEX('Attendance-Slot-2'!$Q$2:$Q$2595,MATCH(1,('Attendance-Slot-2'!$A$2:$A$2595=$C204)*('Attendance-Slot-2'!$G$2:$G$2595=CW$2),0)),"No Data")</f>
        <v>P-S2_Onsite</v>
      </c>
      <c r="CY204" s="136">
        <f>VLOOKUP($CL204,'Written Exam Marks'!$H:$Q,10,FALSE)</f>
        <v>19</v>
      </c>
      <c r="CZ204" s="136">
        <f>VLOOKUP($CL204,'Written Exam Marks'!$H:$Q,9,FALSE)</f>
        <v>40</v>
      </c>
      <c r="DA204" s="111" t="str">
        <f t="shared" si="259"/>
        <v>Present</v>
      </c>
      <c r="DB204" s="111" t="str">
        <f t="shared" si="260"/>
        <v>P-S2_Onsite</v>
      </c>
      <c r="DC204" s="148">
        <v>5.5</v>
      </c>
      <c r="DD204" s="148" t="s">
        <v>5</v>
      </c>
      <c r="DE204" s="148">
        <v>9</v>
      </c>
      <c r="DF204" s="148">
        <v>18</v>
      </c>
      <c r="DG204" s="148">
        <v>17</v>
      </c>
      <c r="DH204" s="148">
        <v>49.5</v>
      </c>
      <c r="DI204" s="148">
        <v>65</v>
      </c>
      <c r="DJ204" s="66" t="s">
        <v>7351</v>
      </c>
      <c r="DK204" s="66" t="s">
        <v>1631</v>
      </c>
      <c r="DL204" s="68" t="str">
        <f t="shared" si="261"/>
        <v>2025EM1100201-MDSDF406</v>
      </c>
      <c r="DM204" s="66" t="str">
        <f t="shared" si="262"/>
        <v>1 missed</v>
      </c>
      <c r="DN204" s="66" t="str">
        <f t="shared" si="263"/>
        <v>0 missed</v>
      </c>
      <c r="DO204" s="62">
        <f t="shared" si="264"/>
        <v>2</v>
      </c>
      <c r="DP204" s="62">
        <f t="shared" si="265"/>
        <v>2</v>
      </c>
      <c r="DQ204" s="67">
        <f t="shared" si="266"/>
        <v>0.66666666666666663</v>
      </c>
      <c r="DR204" s="67">
        <f t="shared" si="267"/>
        <v>1</v>
      </c>
      <c r="DS204" s="66" t="str">
        <f t="shared" si="268"/>
        <v>1 missed</v>
      </c>
      <c r="DT204" s="62">
        <f t="shared" si="269"/>
        <v>4</v>
      </c>
      <c r="DU204" s="68">
        <f t="shared" si="270"/>
        <v>0.8</v>
      </c>
      <c r="DV204" s="68" t="str">
        <f t="shared" si="271"/>
        <v>Q-2 A-2 || Q Total-3, A Total-2</v>
      </c>
      <c r="DW204" s="62" t="str" cm="1">
        <f t="array" ref="DW204">IFERROR(INDEX('Attendance-Slot-1'!$Q$2:$Q$1112,MATCH(1,('Attendance-Slot-1'!$A$2:$A$1112=$C204)*('Attendance-Slot-1'!$G$2:$G$1112=DW$2),0)),"No Data")</f>
        <v>No Data</v>
      </c>
      <c r="DX204" s="62" t="str" cm="1">
        <f t="array" ref="DX204">IFERROR(INDEX('Attendance-Slot-2'!$Q$2:$Q$2595,MATCH(1,('Attendance-Slot-2'!$A$2:$A$2595=$C204)*('Attendance-Slot-2'!$G$2:$G$2595=DW$2),0)),"No Data")</f>
        <v>P-S2_Onsite</v>
      </c>
      <c r="DY204" s="137">
        <f>VLOOKUP($DL204,'Written Exam Marks'!$H:$Q,10,FALSE)</f>
        <v>16</v>
      </c>
      <c r="DZ204" s="137">
        <f>VLOOKUP($DL204,'Written Exam Marks'!$H:$Q,9,FALSE)</f>
        <v>35</v>
      </c>
      <c r="EA204" s="62" t="str">
        <f t="shared" si="272"/>
        <v>Present</v>
      </c>
      <c r="EB204" s="62" t="str">
        <f t="shared" si="273"/>
        <v>P-S2_Onsite</v>
      </c>
      <c r="EC204" s="114" t="str">
        <f t="shared" si="210"/>
        <v>P-0, 
A-0, 
No Data-5</v>
      </c>
      <c r="ED204" s="114" t="str">
        <f t="shared" si="211"/>
        <v>P-5, 
A-0, 
No Data-0</v>
      </c>
      <c r="EE204" s="114" t="str">
        <f t="shared" si="274"/>
        <v>P-S2_Onsite</v>
      </c>
      <c r="EF204" s="114" t="str">
        <f t="shared" si="275"/>
        <v>P-S2_Onsite</v>
      </c>
      <c r="EG204" s="114" t="str">
        <f t="shared" si="276"/>
        <v>P-S2_Onsite</v>
      </c>
      <c r="EH204" s="114" t="str">
        <f t="shared" si="277"/>
        <v>P-S2_Onsite</v>
      </c>
      <c r="EI204" s="114" t="str">
        <f t="shared" si="278"/>
        <v>P-S2_Onsite</v>
      </c>
      <c r="EJ204" s="114" t="str">
        <f t="shared" si="279"/>
        <v>P-5, A-0, No Data-0</v>
      </c>
      <c r="EK204" s="114" t="s">
        <v>10453</v>
      </c>
      <c r="EL204" s="114">
        <v>29</v>
      </c>
      <c r="EM204" s="114">
        <v>10</v>
      </c>
      <c r="EN204" s="114">
        <v>56</v>
      </c>
      <c r="EO204" s="114">
        <v>95</v>
      </c>
      <c r="EP204" s="114" t="s">
        <v>7217</v>
      </c>
      <c r="EQ204" s="114" t="s">
        <v>1054</v>
      </c>
      <c r="ER204" s="114" t="s">
        <v>4019</v>
      </c>
      <c r="ES204" s="114"/>
      <c r="ET204" s="30" t="s">
        <v>4019</v>
      </c>
    </row>
    <row r="205" spans="1:150" x14ac:dyDescent="0.25">
      <c r="A205" s="114">
        <v>202</v>
      </c>
      <c r="B205" s="114" t="s">
        <v>7224</v>
      </c>
      <c r="C205" s="80" t="s">
        <v>4023</v>
      </c>
      <c r="D205" s="30" t="s">
        <v>4024</v>
      </c>
      <c r="E205" s="30" t="s">
        <v>4025</v>
      </c>
      <c r="F205" s="33" t="s">
        <v>7201</v>
      </c>
      <c r="G205" s="30" t="s">
        <v>4026</v>
      </c>
      <c r="H205" s="143" t="s">
        <v>5</v>
      </c>
      <c r="I205" s="143">
        <v>15</v>
      </c>
      <c r="J205" s="143">
        <v>16</v>
      </c>
      <c r="K205" s="143">
        <v>15</v>
      </c>
      <c r="L205" s="143">
        <v>46</v>
      </c>
      <c r="M205" s="143">
        <v>65</v>
      </c>
      <c r="N205" s="40" t="s">
        <v>7314</v>
      </c>
      <c r="O205" s="40" t="s">
        <v>1593</v>
      </c>
      <c r="P205" s="13" t="str">
        <f t="shared" si="212"/>
        <v>2025EM1100202-MDSDF401</v>
      </c>
      <c r="Q205" s="40" t="str">
        <f t="shared" si="213"/>
        <v>1 missed</v>
      </c>
      <c r="R205" s="40" t="str">
        <f t="shared" si="214"/>
        <v>0 missed</v>
      </c>
      <c r="S205" s="40">
        <f t="shared" si="215"/>
        <v>2</v>
      </c>
      <c r="T205" s="40">
        <f t="shared" si="216"/>
        <v>1</v>
      </c>
      <c r="U205" s="41">
        <f t="shared" si="217"/>
        <v>0.66666666666666663</v>
      </c>
      <c r="V205" s="41">
        <f t="shared" si="218"/>
        <v>1</v>
      </c>
      <c r="W205" s="40" t="str">
        <f t="shared" si="219"/>
        <v>1 missed</v>
      </c>
      <c r="X205" s="113">
        <f t="shared" si="220"/>
        <v>3</v>
      </c>
      <c r="Y205" s="13">
        <f t="shared" si="221"/>
        <v>0.75</v>
      </c>
      <c r="Z205" s="13" t="str">
        <f t="shared" si="222"/>
        <v>Q-2 A-1 || Q Total-3, A Total-1</v>
      </c>
      <c r="AA205" s="113" t="str" cm="1">
        <f t="array" ref="AA205">IFERROR(INDEX('Attendance-Slot-1'!$Q$2:$Q$1112,MATCH(1,('Attendance-Slot-1'!$A$2:$A$1112=$C205)*('Attendance-Slot-1'!$G$2:$G$1112=AA$2),0)),"No Data")</f>
        <v>No Data</v>
      </c>
      <c r="AB205" s="113" t="str" cm="1">
        <f t="array" ref="AB205">IFERROR(INDEX('Attendance-Slot-2'!$Q$2:$Q$2595,MATCH(1,('Attendance-Slot-2'!$A$2:$A$2595=$C205)*('Attendance-Slot-2'!$G$2:$G$2595=AA$2),0)),"No Data")</f>
        <v>P-S2_Onsite</v>
      </c>
      <c r="AC205" s="133">
        <f>VLOOKUP($P205,'Written Exam Marks'!$H:$Q,10,FALSE)</f>
        <v>4</v>
      </c>
      <c r="AD205" s="133">
        <f>VLOOKUP($P205,'Written Exam Marks'!$H:$Q,9,FALSE)</f>
        <v>35</v>
      </c>
      <c r="AE205" s="113" t="str">
        <f t="shared" si="223"/>
        <v>Present</v>
      </c>
      <c r="AF205" s="113" t="str">
        <f t="shared" si="224"/>
        <v>P-S2_Onsite</v>
      </c>
      <c r="AG205" s="146">
        <v>9.5</v>
      </c>
      <c r="AH205" s="146">
        <v>8.5</v>
      </c>
      <c r="AI205" s="146">
        <v>10</v>
      </c>
      <c r="AJ205" s="146">
        <v>10</v>
      </c>
      <c r="AK205" s="146">
        <v>10</v>
      </c>
      <c r="AL205" s="146">
        <v>10</v>
      </c>
      <c r="AM205" s="146">
        <v>58</v>
      </c>
      <c r="AN205" s="146">
        <v>60</v>
      </c>
      <c r="AO205" s="43" t="s">
        <v>7336</v>
      </c>
      <c r="AP205" s="43" t="s">
        <v>1598</v>
      </c>
      <c r="AQ205" s="50" t="str">
        <f t="shared" si="225"/>
        <v>2025EM1100202-MDSDF402</v>
      </c>
      <c r="AR205" s="43" t="str">
        <f t="shared" si="226"/>
        <v>0 missed</v>
      </c>
      <c r="AS205" s="47" t="s">
        <v>7342</v>
      </c>
      <c r="AT205" s="43">
        <f t="shared" si="227"/>
        <v>6</v>
      </c>
      <c r="AU205" s="48" t="s">
        <v>7342</v>
      </c>
      <c r="AV205" s="49">
        <f t="shared" si="228"/>
        <v>1</v>
      </c>
      <c r="AW205" s="48" t="s">
        <v>7342</v>
      </c>
      <c r="AX205" s="43" t="str">
        <f t="shared" si="229"/>
        <v>0 missed</v>
      </c>
      <c r="AY205" s="42">
        <f t="shared" si="230"/>
        <v>6</v>
      </c>
      <c r="AZ205" s="50">
        <f t="shared" si="231"/>
        <v>1</v>
      </c>
      <c r="BA205" s="50" t="str">
        <f t="shared" si="232"/>
        <v>Q-6 A-- || Q Total-6, A Total-0</v>
      </c>
      <c r="BB205" s="42" t="str" cm="1">
        <f t="array" ref="BB205">IFERROR(INDEX('Attendance-Slot-1'!$Q$2:$Q$1112,MATCH(1,('Attendance-Slot-1'!$A$2:$A$1112=$C205)*('Attendance-Slot-1'!$G$2:$G$1112=BB$2),0)),"No Data")</f>
        <v>No Data</v>
      </c>
      <c r="BC205" s="42" t="str" cm="1">
        <f t="array" ref="BC205">IFERROR(INDEX('Attendance-Slot-2'!$Q$2:$Q$2595,MATCH(1,('Attendance-Slot-2'!$A$2:$A$2595=$C205)*('Attendance-Slot-2'!$G$2:$G$2595=BB$2),0)),"No Data")</f>
        <v>P-S2_Onsite</v>
      </c>
      <c r="BD205" s="134">
        <f>VLOOKUP($AQ205,'Written Exam Marks'!$H:$Q,10,FALSE)</f>
        <v>22</v>
      </c>
      <c r="BE205" s="134">
        <f>VLOOKUP($AQ205,'Written Exam Marks'!$H:$Q,9,FALSE)</f>
        <v>40</v>
      </c>
      <c r="BF205" s="42" t="str">
        <f t="shared" si="233"/>
        <v>Present</v>
      </c>
      <c r="BG205" s="42" t="str">
        <f t="shared" si="234"/>
        <v>P-S2_Onsite</v>
      </c>
      <c r="BH205" s="147">
        <v>20</v>
      </c>
      <c r="BI205" s="147" t="s">
        <v>5</v>
      </c>
      <c r="BJ205" s="147">
        <v>20</v>
      </c>
      <c r="BK205" s="147">
        <v>60</v>
      </c>
      <c r="BL205" s="52" t="s">
        <v>3697</v>
      </c>
      <c r="BM205" s="52" t="s">
        <v>1606</v>
      </c>
      <c r="BN205" s="57" t="str">
        <f t="shared" si="235"/>
        <v>2025EM1100202-MDSDF403</v>
      </c>
      <c r="BO205" s="52" t="str">
        <f t="shared" si="236"/>
        <v>0 missed</v>
      </c>
      <c r="BP205" s="52" t="str">
        <f t="shared" si="237"/>
        <v>1 missed</v>
      </c>
      <c r="BQ205" s="52">
        <f t="shared" si="238"/>
        <v>1</v>
      </c>
      <c r="BR205" s="52">
        <f t="shared" si="239"/>
        <v>0</v>
      </c>
      <c r="BS205" s="56">
        <f t="shared" si="240"/>
        <v>1</v>
      </c>
      <c r="BT205" s="56">
        <f t="shared" si="241"/>
        <v>0</v>
      </c>
      <c r="BU205" s="52" t="str">
        <f t="shared" si="242"/>
        <v>1 missed</v>
      </c>
      <c r="BV205" s="51">
        <f t="shared" si="243"/>
        <v>1</v>
      </c>
      <c r="BW205" s="57">
        <f t="shared" si="244"/>
        <v>0.5</v>
      </c>
      <c r="BX205" s="57" t="str">
        <f t="shared" si="245"/>
        <v>Q-1 A-0 || Q Total-1, A Total-1</v>
      </c>
      <c r="BY205" s="51" t="str" cm="1">
        <f t="array" ref="BY205">IFERROR(INDEX('Attendance-Slot-1'!$Q$2:$Q$1112,MATCH(1,('Attendance-Slot-1'!$A$2:$A$1112=$C205)*('Attendance-Slot-1'!$G$2:$G$1112=BY$2),0)),"No Data")</f>
        <v>No Data</v>
      </c>
      <c r="BZ205" s="51" t="str" cm="1">
        <f t="array" ref="BZ205">IFERROR(INDEX('Attendance-Slot-2'!$Q$2:$Q$2595,MATCH(1,('Attendance-Slot-2'!$A$2:$A$2595=$C205)*('Attendance-Slot-2'!$G$2:$G$2595=BY$2),0)),"No Data")</f>
        <v>P-S2_Onsite</v>
      </c>
      <c r="CA205" s="135">
        <f>VLOOKUP($BN205,'Written Exam Marks'!$H:$Q,10,FALSE)</f>
        <v>14.5</v>
      </c>
      <c r="CB205" s="135">
        <f>VLOOKUP($BN205,'Written Exam Marks'!$H:$Q,9,FALSE)</f>
        <v>40</v>
      </c>
      <c r="CC205" s="51" t="str">
        <f t="shared" si="246"/>
        <v>Present</v>
      </c>
      <c r="CD205" s="51" t="str">
        <f t="shared" si="247"/>
        <v>P-S2_Onsite</v>
      </c>
      <c r="CE205" s="29">
        <v>19</v>
      </c>
      <c r="CF205" s="29">
        <v>20</v>
      </c>
      <c r="CG205" s="29" t="s">
        <v>5</v>
      </c>
      <c r="CH205" s="29">
        <v>39</v>
      </c>
      <c r="CI205" s="29">
        <v>60</v>
      </c>
      <c r="CJ205" s="61" t="s">
        <v>7343</v>
      </c>
      <c r="CK205" s="61" t="s">
        <v>1613</v>
      </c>
      <c r="CL205" s="10" t="str">
        <f t="shared" si="248"/>
        <v>2025EM1100202-MDSDF404</v>
      </c>
      <c r="CM205" s="61" t="str">
        <f t="shared" si="249"/>
        <v>0 missed</v>
      </c>
      <c r="CN205" s="61" t="str">
        <f t="shared" si="250"/>
        <v>1 missed</v>
      </c>
      <c r="CO205" s="111">
        <f t="shared" si="251"/>
        <v>2</v>
      </c>
      <c r="CP205" s="111">
        <f t="shared" si="252"/>
        <v>0</v>
      </c>
      <c r="CQ205" s="9">
        <f t="shared" si="253"/>
        <v>1</v>
      </c>
      <c r="CR205" s="9">
        <f t="shared" si="254"/>
        <v>0</v>
      </c>
      <c r="CS205" s="61" t="str">
        <f t="shared" si="255"/>
        <v>1 missed</v>
      </c>
      <c r="CT205" s="111">
        <f t="shared" si="256"/>
        <v>2</v>
      </c>
      <c r="CU205" s="10">
        <f t="shared" si="257"/>
        <v>0.66666666666666663</v>
      </c>
      <c r="CV205" s="10" t="str">
        <f t="shared" si="258"/>
        <v>Q-2 A-0 || Q Total-2, A Total-1</v>
      </c>
      <c r="CW205" s="111" t="str" cm="1">
        <f t="array" ref="CW205">IFERROR(INDEX('Attendance-Slot-1'!$Q$2:$Q$1112,MATCH(1,('Attendance-Slot-1'!$A$2:$A$1112=$C205)*('Attendance-Slot-1'!$G$2:$G$1112=CW$2),0)),"No Data")</f>
        <v>No Data</v>
      </c>
      <c r="CX205" s="111" t="str" cm="1">
        <f t="array" ref="CX205">IFERROR(INDEX('Attendance-Slot-2'!$Q$2:$Q$2595,MATCH(1,('Attendance-Slot-2'!$A$2:$A$2595=$C205)*('Attendance-Slot-2'!$G$2:$G$2595=CW$2),0)),"No Data")</f>
        <v>No Data</v>
      </c>
      <c r="CY205" s="136" t="e">
        <f>VLOOKUP($CL205,'Written Exam Marks'!$H:$Q,10,FALSE)</f>
        <v>#N/A</v>
      </c>
      <c r="CZ205" s="136" t="e">
        <f>VLOOKUP($CL205,'Written Exam Marks'!$H:$Q,9,FALSE)</f>
        <v>#N/A</v>
      </c>
      <c r="DA205" s="111" t="str">
        <f t="shared" si="259"/>
        <v>No Data</v>
      </c>
      <c r="DB205" s="111" t="str">
        <f t="shared" si="260"/>
        <v>No Data</v>
      </c>
      <c r="DC205" s="148">
        <v>5.5</v>
      </c>
      <c r="DD205" s="148" t="s">
        <v>5</v>
      </c>
      <c r="DE205" s="148" t="s">
        <v>5</v>
      </c>
      <c r="DF205" s="148" t="s">
        <v>5</v>
      </c>
      <c r="DG205" s="148" t="s">
        <v>5</v>
      </c>
      <c r="DH205" s="148">
        <v>5.5</v>
      </c>
      <c r="DI205" s="148">
        <v>65</v>
      </c>
      <c r="DJ205" s="66" t="s">
        <v>7351</v>
      </c>
      <c r="DK205" s="66" t="s">
        <v>1631</v>
      </c>
      <c r="DL205" s="68" t="str">
        <f t="shared" si="261"/>
        <v>2025EM1100202-MDSDF406</v>
      </c>
      <c r="DM205" s="66" t="str">
        <f t="shared" si="262"/>
        <v>2 missed</v>
      </c>
      <c r="DN205" s="66" t="str">
        <f t="shared" si="263"/>
        <v>2 missed</v>
      </c>
      <c r="DO205" s="62">
        <f t="shared" si="264"/>
        <v>1</v>
      </c>
      <c r="DP205" s="62">
        <f t="shared" si="265"/>
        <v>0</v>
      </c>
      <c r="DQ205" s="67">
        <f t="shared" si="266"/>
        <v>0.33333333333333331</v>
      </c>
      <c r="DR205" s="67">
        <f t="shared" si="267"/>
        <v>0</v>
      </c>
      <c r="DS205" s="66" t="str">
        <f t="shared" si="268"/>
        <v>4 missed</v>
      </c>
      <c r="DT205" s="62">
        <f t="shared" si="269"/>
        <v>1</v>
      </c>
      <c r="DU205" s="68">
        <f t="shared" si="270"/>
        <v>0.2</v>
      </c>
      <c r="DV205" s="68" t="str">
        <f t="shared" si="271"/>
        <v>Q-1 A-0 || Q Total-3, A Total-2</v>
      </c>
      <c r="DW205" s="62" t="str" cm="1">
        <f t="array" ref="DW205">IFERROR(INDEX('Attendance-Slot-1'!$Q$2:$Q$1112,MATCH(1,('Attendance-Slot-1'!$A$2:$A$1112=$C205)*('Attendance-Slot-1'!$G$2:$G$1112=DW$2),0)),"No Data")</f>
        <v>No Data</v>
      </c>
      <c r="DX205" s="62" t="str" cm="1">
        <f t="array" ref="DX205">IFERROR(INDEX('Attendance-Slot-2'!$Q$2:$Q$2595,MATCH(1,('Attendance-Slot-2'!$A$2:$A$2595=$C205)*('Attendance-Slot-2'!$G$2:$G$2595=DW$2),0)),"No Data")</f>
        <v>No Data</v>
      </c>
      <c r="DY205" s="137" t="e">
        <f>VLOOKUP($DL205,'Written Exam Marks'!$H:$Q,10,FALSE)</f>
        <v>#N/A</v>
      </c>
      <c r="DZ205" s="137" t="e">
        <f>VLOOKUP($DL205,'Written Exam Marks'!$H:$Q,9,FALSE)</f>
        <v>#N/A</v>
      </c>
      <c r="EA205" s="62" t="str">
        <f t="shared" si="272"/>
        <v>No Data</v>
      </c>
      <c r="EB205" s="62" t="str">
        <f t="shared" si="273"/>
        <v>No Data</v>
      </c>
      <c r="EC205" s="114" t="str">
        <f t="shared" si="210"/>
        <v>P-0, 
A-0, 
No Data-5</v>
      </c>
      <c r="ED205" s="114" t="str">
        <f t="shared" si="211"/>
        <v>P-3, 
A-0, 
No Data-2</v>
      </c>
      <c r="EE205" s="114" t="str">
        <f t="shared" si="274"/>
        <v>P-S2_Onsite</v>
      </c>
      <c r="EF205" s="114" t="str">
        <f t="shared" si="275"/>
        <v>P-S2_Onsite</v>
      </c>
      <c r="EG205" s="114" t="str">
        <f t="shared" si="276"/>
        <v>P-S2_Onsite</v>
      </c>
      <c r="EH205" s="114" t="str">
        <f t="shared" si="277"/>
        <v>No Data</v>
      </c>
      <c r="EI205" s="114" t="str">
        <f t="shared" si="278"/>
        <v>No Data</v>
      </c>
      <c r="EJ205" s="114" t="str">
        <f t="shared" si="279"/>
        <v>P-3, A-0, No Data-2</v>
      </c>
      <c r="EK205" s="114" t="s">
        <v>10454</v>
      </c>
      <c r="EL205" s="114" t="e">
        <v>#N/A</v>
      </c>
      <c r="EM205" s="114" t="e">
        <v>#N/A</v>
      </c>
      <c r="EN205" s="114" t="e">
        <v>#N/A</v>
      </c>
      <c r="EO205" s="114" t="e">
        <v>#N/A</v>
      </c>
      <c r="EP205" s="114" t="s">
        <v>7217</v>
      </c>
      <c r="EQ205" s="114" t="s">
        <v>1054</v>
      </c>
      <c r="ER205" s="114" t="s">
        <v>4023</v>
      </c>
      <c r="ES205" s="114"/>
      <c r="ET205" s="30" t="s">
        <v>4023</v>
      </c>
    </row>
    <row r="206" spans="1:150" x14ac:dyDescent="0.25">
      <c r="A206" s="114">
        <v>203</v>
      </c>
      <c r="B206" s="114" t="s">
        <v>7224</v>
      </c>
      <c r="C206" s="80" t="s">
        <v>2380</v>
      </c>
      <c r="D206" s="30" t="s">
        <v>2381</v>
      </c>
      <c r="E206" s="30" t="s">
        <v>2382</v>
      </c>
      <c r="F206" s="33" t="s">
        <v>7201</v>
      </c>
      <c r="G206" s="30" t="s">
        <v>2383</v>
      </c>
      <c r="H206" s="143">
        <v>12</v>
      </c>
      <c r="I206" s="143">
        <v>15</v>
      </c>
      <c r="J206" s="143">
        <v>16</v>
      </c>
      <c r="K206" s="143">
        <v>15</v>
      </c>
      <c r="L206" s="143">
        <v>58</v>
      </c>
      <c r="M206" s="143">
        <v>65</v>
      </c>
      <c r="N206" s="40" t="s">
        <v>7314</v>
      </c>
      <c r="O206" s="40" t="s">
        <v>1593</v>
      </c>
      <c r="P206" s="13" t="str">
        <f t="shared" si="212"/>
        <v>2025EM1100203-MDSDF401</v>
      </c>
      <c r="Q206" s="40" t="str">
        <f t="shared" si="213"/>
        <v>0 missed</v>
      </c>
      <c r="R206" s="40" t="str">
        <f t="shared" si="214"/>
        <v>0 missed</v>
      </c>
      <c r="S206" s="40">
        <f t="shared" si="215"/>
        <v>3</v>
      </c>
      <c r="T206" s="40">
        <f t="shared" si="216"/>
        <v>1</v>
      </c>
      <c r="U206" s="41">
        <f t="shared" si="217"/>
        <v>1</v>
      </c>
      <c r="V206" s="41">
        <f t="shared" si="218"/>
        <v>1</v>
      </c>
      <c r="W206" s="40" t="str">
        <f t="shared" si="219"/>
        <v>0 missed</v>
      </c>
      <c r="X206" s="113">
        <f t="shared" si="220"/>
        <v>4</v>
      </c>
      <c r="Y206" s="13">
        <f t="shared" si="221"/>
        <v>1</v>
      </c>
      <c r="Z206" s="13" t="str">
        <f t="shared" si="222"/>
        <v>Q-3 A-1 || Q Total-3, A Total-1</v>
      </c>
      <c r="AA206" s="113" t="str" cm="1">
        <f t="array" ref="AA206">IFERROR(INDEX('Attendance-Slot-1'!$Q$2:$Q$1112,MATCH(1,('Attendance-Slot-1'!$A$2:$A$1112=$C206)*('Attendance-Slot-1'!$G$2:$G$1112=AA$2),0)),"No Data")</f>
        <v>No Data</v>
      </c>
      <c r="AB206" s="113" t="str" cm="1">
        <f t="array" ref="AB206">IFERROR(INDEX('Attendance-Slot-2'!$Q$2:$Q$2595,MATCH(1,('Attendance-Slot-2'!$A$2:$A$2595=$C206)*('Attendance-Slot-2'!$G$2:$G$2595=AA$2),0)),"No Data")</f>
        <v>P-S2_Onsite</v>
      </c>
      <c r="AC206" s="133">
        <f>VLOOKUP($P206,'Written Exam Marks'!$H:$Q,10,FALSE)</f>
        <v>7.5</v>
      </c>
      <c r="AD206" s="133">
        <f>VLOOKUP($P206,'Written Exam Marks'!$H:$Q,9,FALSE)</f>
        <v>35</v>
      </c>
      <c r="AE206" s="113" t="str">
        <f t="shared" si="223"/>
        <v>Present</v>
      </c>
      <c r="AF206" s="113" t="str">
        <f t="shared" si="224"/>
        <v>P-S2_Onsite</v>
      </c>
      <c r="AG206" s="146">
        <v>9</v>
      </c>
      <c r="AH206" s="146">
        <v>9</v>
      </c>
      <c r="AI206" s="146">
        <v>9</v>
      </c>
      <c r="AJ206" s="146">
        <v>9</v>
      </c>
      <c r="AK206" s="146">
        <v>10</v>
      </c>
      <c r="AL206" s="146">
        <v>9</v>
      </c>
      <c r="AM206" s="146">
        <v>55</v>
      </c>
      <c r="AN206" s="146">
        <v>60</v>
      </c>
      <c r="AO206" s="43" t="s">
        <v>7336</v>
      </c>
      <c r="AP206" s="43" t="s">
        <v>1598</v>
      </c>
      <c r="AQ206" s="50" t="str">
        <f t="shared" si="225"/>
        <v>2025EM1100203-MDSDF402</v>
      </c>
      <c r="AR206" s="43" t="str">
        <f t="shared" si="226"/>
        <v>0 missed</v>
      </c>
      <c r="AS206" s="47" t="s">
        <v>7342</v>
      </c>
      <c r="AT206" s="43">
        <f t="shared" si="227"/>
        <v>6</v>
      </c>
      <c r="AU206" s="48" t="s">
        <v>7342</v>
      </c>
      <c r="AV206" s="49">
        <f t="shared" si="228"/>
        <v>1</v>
      </c>
      <c r="AW206" s="48" t="s">
        <v>7342</v>
      </c>
      <c r="AX206" s="43" t="str">
        <f t="shared" si="229"/>
        <v>0 missed</v>
      </c>
      <c r="AY206" s="42">
        <f t="shared" si="230"/>
        <v>6</v>
      </c>
      <c r="AZ206" s="50">
        <f t="shared" si="231"/>
        <v>1</v>
      </c>
      <c r="BA206" s="50" t="str">
        <f t="shared" si="232"/>
        <v>Q-6 A-- || Q Total-6, A Total-0</v>
      </c>
      <c r="BB206" s="42" t="str" cm="1">
        <f t="array" ref="BB206">IFERROR(INDEX('Attendance-Slot-1'!$Q$2:$Q$1112,MATCH(1,('Attendance-Slot-1'!$A$2:$A$1112=$C206)*('Attendance-Slot-1'!$G$2:$G$1112=BB$2),0)),"No Data")</f>
        <v>No Data</v>
      </c>
      <c r="BC206" s="42" t="str" cm="1">
        <f t="array" ref="BC206">IFERROR(INDEX('Attendance-Slot-2'!$Q$2:$Q$2595,MATCH(1,('Attendance-Slot-2'!$A$2:$A$2595=$C206)*('Attendance-Slot-2'!$G$2:$G$2595=BB$2),0)),"No Data")</f>
        <v>P-S2_Onsite</v>
      </c>
      <c r="BD206" s="134">
        <f>VLOOKUP($AQ206,'Written Exam Marks'!$H:$Q,10,FALSE)</f>
        <v>10</v>
      </c>
      <c r="BE206" s="134">
        <f>VLOOKUP($AQ206,'Written Exam Marks'!$H:$Q,9,FALSE)</f>
        <v>40</v>
      </c>
      <c r="BF206" s="42" t="str">
        <f t="shared" si="233"/>
        <v>Present</v>
      </c>
      <c r="BG206" s="42" t="str">
        <f t="shared" si="234"/>
        <v>P-S2_Onsite</v>
      </c>
      <c r="BH206" s="147">
        <v>20</v>
      </c>
      <c r="BI206" s="147">
        <v>26</v>
      </c>
      <c r="BJ206" s="147">
        <v>46</v>
      </c>
      <c r="BK206" s="147">
        <v>60</v>
      </c>
      <c r="BL206" s="52" t="s">
        <v>3697</v>
      </c>
      <c r="BM206" s="52" t="s">
        <v>1606</v>
      </c>
      <c r="BN206" s="57" t="str">
        <f t="shared" si="235"/>
        <v>2025EM1100203-MDSDF403</v>
      </c>
      <c r="BO206" s="52" t="str">
        <f t="shared" si="236"/>
        <v>0 missed</v>
      </c>
      <c r="BP206" s="52" t="str">
        <f t="shared" si="237"/>
        <v>0 missed</v>
      </c>
      <c r="BQ206" s="52">
        <f t="shared" si="238"/>
        <v>1</v>
      </c>
      <c r="BR206" s="52">
        <f t="shared" si="239"/>
        <v>1</v>
      </c>
      <c r="BS206" s="56">
        <f t="shared" si="240"/>
        <v>1</v>
      </c>
      <c r="BT206" s="56">
        <f t="shared" si="241"/>
        <v>1</v>
      </c>
      <c r="BU206" s="52" t="str">
        <f t="shared" si="242"/>
        <v>0 missed</v>
      </c>
      <c r="BV206" s="51">
        <f t="shared" si="243"/>
        <v>2</v>
      </c>
      <c r="BW206" s="57">
        <f t="shared" si="244"/>
        <v>1</v>
      </c>
      <c r="BX206" s="57" t="str">
        <f t="shared" si="245"/>
        <v>Q-1 A-1 || Q Total-1, A Total-1</v>
      </c>
      <c r="BY206" s="51" t="str" cm="1">
        <f t="array" ref="BY206">IFERROR(INDEX('Attendance-Slot-1'!$Q$2:$Q$1112,MATCH(1,('Attendance-Slot-1'!$A$2:$A$1112=$C206)*('Attendance-Slot-1'!$G$2:$G$1112=BY$2),0)),"No Data")</f>
        <v>P-S1_Onsite</v>
      </c>
      <c r="BZ206" s="51" t="str" cm="1">
        <f t="array" ref="BZ206">IFERROR(INDEX('Attendance-Slot-2'!$Q$2:$Q$2595,MATCH(1,('Attendance-Slot-2'!$A$2:$A$2595=$C206)*('Attendance-Slot-2'!$G$2:$G$2595=BY$2),0)),"No Data")</f>
        <v>No Data</v>
      </c>
      <c r="CA206" s="135">
        <f>VLOOKUP($BN206,'Written Exam Marks'!$H:$Q,10,FALSE)</f>
        <v>5</v>
      </c>
      <c r="CB206" s="135">
        <f>VLOOKUP($BN206,'Written Exam Marks'!$H:$Q,9,FALSE)</f>
        <v>40</v>
      </c>
      <c r="CC206" s="51" t="str">
        <f t="shared" si="246"/>
        <v>Present</v>
      </c>
      <c r="CD206" s="51" t="str">
        <f t="shared" si="247"/>
        <v>P-S1_Onsite</v>
      </c>
      <c r="CE206" s="29">
        <v>19</v>
      </c>
      <c r="CF206" s="29">
        <v>20</v>
      </c>
      <c r="CG206" s="29">
        <v>18</v>
      </c>
      <c r="CH206" s="29">
        <v>57</v>
      </c>
      <c r="CI206" s="29">
        <v>60</v>
      </c>
      <c r="CJ206" s="61" t="s">
        <v>7343</v>
      </c>
      <c r="CK206" s="61" t="s">
        <v>1613</v>
      </c>
      <c r="CL206" s="10" t="str">
        <f t="shared" si="248"/>
        <v>2025EM1100203-MDSDF404</v>
      </c>
      <c r="CM206" s="61" t="str">
        <f t="shared" si="249"/>
        <v>0 missed</v>
      </c>
      <c r="CN206" s="61" t="str">
        <f t="shared" si="250"/>
        <v>0 missed</v>
      </c>
      <c r="CO206" s="111">
        <f t="shared" si="251"/>
        <v>2</v>
      </c>
      <c r="CP206" s="111">
        <f t="shared" si="252"/>
        <v>1</v>
      </c>
      <c r="CQ206" s="9">
        <f t="shared" si="253"/>
        <v>1</v>
      </c>
      <c r="CR206" s="9">
        <f t="shared" si="254"/>
        <v>1</v>
      </c>
      <c r="CS206" s="61" t="str">
        <f t="shared" si="255"/>
        <v>0 missed</v>
      </c>
      <c r="CT206" s="111">
        <f t="shared" si="256"/>
        <v>3</v>
      </c>
      <c r="CU206" s="10">
        <f t="shared" si="257"/>
        <v>1</v>
      </c>
      <c r="CV206" s="10" t="str">
        <f t="shared" si="258"/>
        <v>Q-2 A-1 || Q Total-2, A Total-1</v>
      </c>
      <c r="CW206" s="111" t="str" cm="1">
        <f t="array" ref="CW206">IFERROR(INDEX('Attendance-Slot-1'!$Q$2:$Q$1112,MATCH(1,('Attendance-Slot-1'!$A$2:$A$1112=$C206)*('Attendance-Slot-1'!$G$2:$G$1112=CW$2),0)),"No Data")</f>
        <v>No Data</v>
      </c>
      <c r="CX206" s="111" t="str" cm="1">
        <f t="array" ref="CX206">IFERROR(INDEX('Attendance-Slot-2'!$Q$2:$Q$2595,MATCH(1,('Attendance-Slot-2'!$A$2:$A$2595=$C206)*('Attendance-Slot-2'!$G$2:$G$2595=CW$2),0)),"No Data")</f>
        <v>P-S2_Onsite</v>
      </c>
      <c r="CY206" s="136">
        <f>VLOOKUP($CL206,'Written Exam Marks'!$H:$Q,10,FALSE)</f>
        <v>4</v>
      </c>
      <c r="CZ206" s="136">
        <f>VLOOKUP($CL206,'Written Exam Marks'!$H:$Q,9,FALSE)</f>
        <v>40</v>
      </c>
      <c r="DA206" s="111" t="str">
        <f t="shared" si="259"/>
        <v>Present</v>
      </c>
      <c r="DB206" s="111" t="str">
        <f t="shared" si="260"/>
        <v>P-S2_Onsite</v>
      </c>
      <c r="DC206" s="148">
        <v>5.5</v>
      </c>
      <c r="DD206" s="148">
        <v>7.25</v>
      </c>
      <c r="DE206" s="148">
        <v>7.5</v>
      </c>
      <c r="DF206" s="148">
        <v>5</v>
      </c>
      <c r="DG206" s="148" t="s">
        <v>5</v>
      </c>
      <c r="DH206" s="148">
        <v>25.25</v>
      </c>
      <c r="DI206" s="148">
        <v>65</v>
      </c>
      <c r="DJ206" s="66" t="s">
        <v>7351</v>
      </c>
      <c r="DK206" s="66" t="s">
        <v>1631</v>
      </c>
      <c r="DL206" s="68" t="str">
        <f t="shared" si="261"/>
        <v>2025EM1100203-MDSDF406</v>
      </c>
      <c r="DM206" s="66" t="str">
        <f t="shared" si="262"/>
        <v>0 missed</v>
      </c>
      <c r="DN206" s="66" t="str">
        <f t="shared" si="263"/>
        <v>1 missed</v>
      </c>
      <c r="DO206" s="62">
        <f t="shared" si="264"/>
        <v>3</v>
      </c>
      <c r="DP206" s="62">
        <f t="shared" si="265"/>
        <v>1</v>
      </c>
      <c r="DQ206" s="67">
        <f t="shared" si="266"/>
        <v>1</v>
      </c>
      <c r="DR206" s="67">
        <f t="shared" si="267"/>
        <v>0.5</v>
      </c>
      <c r="DS206" s="66" t="str">
        <f t="shared" si="268"/>
        <v>1 missed</v>
      </c>
      <c r="DT206" s="62">
        <f t="shared" si="269"/>
        <v>4</v>
      </c>
      <c r="DU206" s="68">
        <f t="shared" si="270"/>
        <v>0.8</v>
      </c>
      <c r="DV206" s="68" t="str">
        <f t="shared" si="271"/>
        <v>Q-3 A-1 || Q Total-3, A Total-2</v>
      </c>
      <c r="DW206" s="62" t="str" cm="1">
        <f t="array" ref="DW206">IFERROR(INDEX('Attendance-Slot-1'!$Q$2:$Q$1112,MATCH(1,('Attendance-Slot-1'!$A$2:$A$1112=$C206)*('Attendance-Slot-1'!$G$2:$G$1112=DW$2),0)),"No Data")</f>
        <v>P-S1_Onsite</v>
      </c>
      <c r="DX206" s="62" t="str" cm="1">
        <f t="array" ref="DX206">IFERROR(INDEX('Attendance-Slot-2'!$Q$2:$Q$2595,MATCH(1,('Attendance-Slot-2'!$A$2:$A$2595=$C206)*('Attendance-Slot-2'!$G$2:$G$2595=DW$2),0)),"No Data")</f>
        <v>No Data</v>
      </c>
      <c r="DY206" s="137">
        <f>VLOOKUP($DL206,'Written Exam Marks'!$H:$Q,10,FALSE)</f>
        <v>17</v>
      </c>
      <c r="DZ206" s="137">
        <f>VLOOKUP($DL206,'Written Exam Marks'!$H:$Q,9,FALSE)</f>
        <v>35</v>
      </c>
      <c r="EA206" s="62" t="str">
        <f t="shared" si="272"/>
        <v>Present</v>
      </c>
      <c r="EB206" s="62" t="str">
        <f t="shared" si="273"/>
        <v>P-S1_Onsite</v>
      </c>
      <c r="EC206" s="114" t="str">
        <f t="shared" si="210"/>
        <v>P-2, 
A-0, 
No Data-3</v>
      </c>
      <c r="ED206" s="114" t="str">
        <f t="shared" si="211"/>
        <v>P-3, 
A-0, 
No Data-2</v>
      </c>
      <c r="EE206" s="114" t="str">
        <f t="shared" si="274"/>
        <v>P-S2_Onsite</v>
      </c>
      <c r="EF206" s="114" t="str">
        <f t="shared" si="275"/>
        <v>P-S2_Onsite</v>
      </c>
      <c r="EG206" s="114" t="str">
        <f t="shared" si="276"/>
        <v>P-S1_Onsite</v>
      </c>
      <c r="EH206" s="114" t="str">
        <f t="shared" si="277"/>
        <v>P-S2_Onsite</v>
      </c>
      <c r="EI206" s="114" t="str">
        <f t="shared" si="278"/>
        <v>P-S1_Onsite</v>
      </c>
      <c r="EJ206" s="114" t="str">
        <f t="shared" si="279"/>
        <v>P-5, A-0, No Data-0</v>
      </c>
      <c r="EK206" s="114" t="s">
        <v>10453</v>
      </c>
      <c r="EL206" s="114">
        <v>30</v>
      </c>
      <c r="EM206" s="114">
        <v>10</v>
      </c>
      <c r="EN206" s="114">
        <v>31</v>
      </c>
      <c r="EO206" s="114">
        <v>71</v>
      </c>
      <c r="EP206" s="114" t="s">
        <v>7217</v>
      </c>
      <c r="EQ206" s="114" t="s">
        <v>1054</v>
      </c>
      <c r="ER206" s="114" t="s">
        <v>2380</v>
      </c>
      <c r="ES206" s="114"/>
      <c r="ET206" s="30" t="s">
        <v>2380</v>
      </c>
    </row>
    <row r="207" spans="1:150" x14ac:dyDescent="0.25">
      <c r="A207" s="114">
        <v>204</v>
      </c>
      <c r="B207" s="114" t="s">
        <v>7224</v>
      </c>
      <c r="C207" s="80" t="s">
        <v>4027</v>
      </c>
      <c r="D207" s="30" t="s">
        <v>4028</v>
      </c>
      <c r="E207" s="30" t="s">
        <v>4029</v>
      </c>
      <c r="F207" s="33" t="s">
        <v>7202</v>
      </c>
      <c r="G207" s="30" t="s">
        <v>4030</v>
      </c>
      <c r="H207" s="143">
        <v>15</v>
      </c>
      <c r="I207" s="143">
        <v>15</v>
      </c>
      <c r="J207" s="143">
        <v>17</v>
      </c>
      <c r="K207" s="143">
        <v>15</v>
      </c>
      <c r="L207" s="143">
        <v>62</v>
      </c>
      <c r="M207" s="143">
        <v>65</v>
      </c>
      <c r="N207" s="40" t="s">
        <v>7314</v>
      </c>
      <c r="O207" s="40" t="s">
        <v>1593</v>
      </c>
      <c r="P207" s="13" t="str">
        <f t="shared" si="212"/>
        <v>2025EM1100204-MDSDF401</v>
      </c>
      <c r="Q207" s="40" t="str">
        <f t="shared" si="213"/>
        <v>0 missed</v>
      </c>
      <c r="R207" s="40" t="str">
        <f t="shared" si="214"/>
        <v>0 missed</v>
      </c>
      <c r="S207" s="40">
        <f t="shared" si="215"/>
        <v>3</v>
      </c>
      <c r="T207" s="40">
        <f t="shared" si="216"/>
        <v>1</v>
      </c>
      <c r="U207" s="41">
        <f t="shared" si="217"/>
        <v>1</v>
      </c>
      <c r="V207" s="41">
        <f t="shared" si="218"/>
        <v>1</v>
      </c>
      <c r="W207" s="40" t="str">
        <f t="shared" si="219"/>
        <v>0 missed</v>
      </c>
      <c r="X207" s="113">
        <f t="shared" si="220"/>
        <v>4</v>
      </c>
      <c r="Y207" s="13">
        <f t="shared" si="221"/>
        <v>1</v>
      </c>
      <c r="Z207" s="13" t="str">
        <f t="shared" si="222"/>
        <v>Q-3 A-1 || Q Total-3, A Total-1</v>
      </c>
      <c r="AA207" s="113" t="str" cm="1">
        <f t="array" ref="AA207">IFERROR(INDEX('Attendance-Slot-1'!$Q$2:$Q$1112,MATCH(1,('Attendance-Slot-1'!$A$2:$A$1112=$C207)*('Attendance-Slot-1'!$G$2:$G$1112=AA$2),0)),"No Data")</f>
        <v>No Data</v>
      </c>
      <c r="AB207" s="113" t="str" cm="1">
        <f t="array" ref="AB207">IFERROR(INDEX('Attendance-Slot-2'!$Q$2:$Q$2595,MATCH(1,('Attendance-Slot-2'!$A$2:$A$2595=$C207)*('Attendance-Slot-2'!$G$2:$G$2595=AA$2),0)),"No Data")</f>
        <v>P-S2_Onsite</v>
      </c>
      <c r="AC207" s="133">
        <f>VLOOKUP($P207,'Written Exam Marks'!$H:$Q,10,FALSE)</f>
        <v>14.5</v>
      </c>
      <c r="AD207" s="133">
        <f>VLOOKUP($P207,'Written Exam Marks'!$H:$Q,9,FALSE)</f>
        <v>35</v>
      </c>
      <c r="AE207" s="113" t="str">
        <f t="shared" si="223"/>
        <v>Present</v>
      </c>
      <c r="AF207" s="113" t="str">
        <f t="shared" si="224"/>
        <v>P-S2_Onsite</v>
      </c>
      <c r="AG207" s="146">
        <v>9.5</v>
      </c>
      <c r="AH207" s="146">
        <v>10</v>
      </c>
      <c r="AI207" s="146">
        <v>10</v>
      </c>
      <c r="AJ207" s="146">
        <v>10</v>
      </c>
      <c r="AK207" s="146">
        <v>8</v>
      </c>
      <c r="AL207" s="146">
        <v>10</v>
      </c>
      <c r="AM207" s="146">
        <v>57.5</v>
      </c>
      <c r="AN207" s="146">
        <v>60</v>
      </c>
      <c r="AO207" s="43" t="s">
        <v>7336</v>
      </c>
      <c r="AP207" s="43" t="s">
        <v>1598</v>
      </c>
      <c r="AQ207" s="50" t="str">
        <f t="shared" si="225"/>
        <v>2025EM1100204-MDSDF402</v>
      </c>
      <c r="AR207" s="43" t="str">
        <f t="shared" si="226"/>
        <v>0 missed</v>
      </c>
      <c r="AS207" s="47" t="s">
        <v>7342</v>
      </c>
      <c r="AT207" s="43">
        <f t="shared" si="227"/>
        <v>6</v>
      </c>
      <c r="AU207" s="48" t="s">
        <v>7342</v>
      </c>
      <c r="AV207" s="49">
        <f t="shared" si="228"/>
        <v>1</v>
      </c>
      <c r="AW207" s="48" t="s">
        <v>7342</v>
      </c>
      <c r="AX207" s="43" t="str">
        <f t="shared" si="229"/>
        <v>0 missed</v>
      </c>
      <c r="AY207" s="42">
        <f t="shared" si="230"/>
        <v>6</v>
      </c>
      <c r="AZ207" s="50">
        <f t="shared" si="231"/>
        <v>1</v>
      </c>
      <c r="BA207" s="50" t="str">
        <f t="shared" si="232"/>
        <v>Q-6 A-- || Q Total-6, A Total-0</v>
      </c>
      <c r="BB207" s="42" t="str" cm="1">
        <f t="array" ref="BB207">IFERROR(INDEX('Attendance-Slot-1'!$Q$2:$Q$1112,MATCH(1,('Attendance-Slot-1'!$A$2:$A$1112=$C207)*('Attendance-Slot-1'!$G$2:$G$1112=BB$2),0)),"No Data")</f>
        <v>No Data</v>
      </c>
      <c r="BC207" s="42" t="str" cm="1">
        <f t="array" ref="BC207">IFERROR(INDEX('Attendance-Slot-2'!$Q$2:$Q$2595,MATCH(1,('Attendance-Slot-2'!$A$2:$A$2595=$C207)*('Attendance-Slot-2'!$G$2:$G$2595=BB$2),0)),"No Data")</f>
        <v>P-S2_Onsite</v>
      </c>
      <c r="BD207" s="134">
        <f>VLOOKUP($AQ207,'Written Exam Marks'!$H:$Q,10,FALSE)</f>
        <v>26</v>
      </c>
      <c r="BE207" s="134">
        <f>VLOOKUP($AQ207,'Written Exam Marks'!$H:$Q,9,FALSE)</f>
        <v>40</v>
      </c>
      <c r="BF207" s="42" t="str">
        <f t="shared" si="233"/>
        <v>Present</v>
      </c>
      <c r="BG207" s="42" t="str">
        <f t="shared" si="234"/>
        <v>P-S2_Onsite</v>
      </c>
      <c r="BH207" s="147">
        <v>19</v>
      </c>
      <c r="BI207" s="147">
        <v>31</v>
      </c>
      <c r="BJ207" s="147">
        <v>50</v>
      </c>
      <c r="BK207" s="147">
        <v>60</v>
      </c>
      <c r="BL207" s="52" t="s">
        <v>3697</v>
      </c>
      <c r="BM207" s="52" t="s">
        <v>1606</v>
      </c>
      <c r="BN207" s="57" t="str">
        <f t="shared" si="235"/>
        <v>2025EM1100204-MDSDF403</v>
      </c>
      <c r="BO207" s="52" t="str">
        <f t="shared" si="236"/>
        <v>0 missed</v>
      </c>
      <c r="BP207" s="52" t="str">
        <f t="shared" si="237"/>
        <v>0 missed</v>
      </c>
      <c r="BQ207" s="52">
        <f t="shared" si="238"/>
        <v>1</v>
      </c>
      <c r="BR207" s="52">
        <f t="shared" si="239"/>
        <v>1</v>
      </c>
      <c r="BS207" s="56">
        <f t="shared" si="240"/>
        <v>1</v>
      </c>
      <c r="BT207" s="56">
        <f t="shared" si="241"/>
        <v>1</v>
      </c>
      <c r="BU207" s="52" t="str">
        <f t="shared" si="242"/>
        <v>0 missed</v>
      </c>
      <c r="BV207" s="51">
        <f t="shared" si="243"/>
        <v>2</v>
      </c>
      <c r="BW207" s="57">
        <f t="shared" si="244"/>
        <v>1</v>
      </c>
      <c r="BX207" s="57" t="str">
        <f t="shared" si="245"/>
        <v>Q-1 A-1 || Q Total-1, A Total-1</v>
      </c>
      <c r="BY207" s="51" t="str" cm="1">
        <f t="array" ref="BY207">IFERROR(INDEX('Attendance-Slot-1'!$Q$2:$Q$1112,MATCH(1,('Attendance-Slot-1'!$A$2:$A$1112=$C207)*('Attendance-Slot-1'!$G$2:$G$1112=BY$2),0)),"No Data")</f>
        <v>No Data</v>
      </c>
      <c r="BZ207" s="51" t="str" cm="1">
        <f t="array" ref="BZ207">IFERROR(INDEX('Attendance-Slot-2'!$Q$2:$Q$2595,MATCH(1,('Attendance-Slot-2'!$A$2:$A$2595=$C207)*('Attendance-Slot-2'!$G$2:$G$2595=BY$2),0)),"No Data")</f>
        <v>P-S2_Onsite</v>
      </c>
      <c r="CA207" s="135">
        <f>VLOOKUP($BN207,'Written Exam Marks'!$H:$Q,10,FALSE)</f>
        <v>17.5</v>
      </c>
      <c r="CB207" s="135">
        <f>VLOOKUP($BN207,'Written Exam Marks'!$H:$Q,9,FALSE)</f>
        <v>40</v>
      </c>
      <c r="CC207" s="51" t="str">
        <f t="shared" si="246"/>
        <v>Present</v>
      </c>
      <c r="CD207" s="51" t="str">
        <f t="shared" si="247"/>
        <v>P-S2_Onsite</v>
      </c>
      <c r="CE207" s="29">
        <v>19</v>
      </c>
      <c r="CF207" s="29">
        <v>20</v>
      </c>
      <c r="CG207" s="29">
        <v>18</v>
      </c>
      <c r="CH207" s="29">
        <v>57</v>
      </c>
      <c r="CI207" s="29">
        <v>60</v>
      </c>
      <c r="CJ207" s="61" t="s">
        <v>7343</v>
      </c>
      <c r="CK207" s="61" t="s">
        <v>1613</v>
      </c>
      <c r="CL207" s="10" t="str">
        <f t="shared" si="248"/>
        <v>2025EM1100204-MDSDF404</v>
      </c>
      <c r="CM207" s="61" t="str">
        <f t="shared" si="249"/>
        <v>0 missed</v>
      </c>
      <c r="CN207" s="61" t="str">
        <f t="shared" si="250"/>
        <v>0 missed</v>
      </c>
      <c r="CO207" s="111">
        <f t="shared" si="251"/>
        <v>2</v>
      </c>
      <c r="CP207" s="111">
        <f t="shared" si="252"/>
        <v>1</v>
      </c>
      <c r="CQ207" s="9">
        <f t="shared" si="253"/>
        <v>1</v>
      </c>
      <c r="CR207" s="9">
        <f t="shared" si="254"/>
        <v>1</v>
      </c>
      <c r="CS207" s="61" t="str">
        <f t="shared" si="255"/>
        <v>0 missed</v>
      </c>
      <c r="CT207" s="111">
        <f t="shared" si="256"/>
        <v>3</v>
      </c>
      <c r="CU207" s="10">
        <f t="shared" si="257"/>
        <v>1</v>
      </c>
      <c r="CV207" s="10" t="str">
        <f t="shared" si="258"/>
        <v>Q-2 A-1 || Q Total-2, A Total-1</v>
      </c>
      <c r="CW207" s="111" t="str" cm="1">
        <f t="array" ref="CW207">IFERROR(INDEX('Attendance-Slot-1'!$Q$2:$Q$1112,MATCH(1,('Attendance-Slot-1'!$A$2:$A$1112=$C207)*('Attendance-Slot-1'!$G$2:$G$1112=CW$2),0)),"No Data")</f>
        <v>No Data</v>
      </c>
      <c r="CX207" s="111" t="str" cm="1">
        <f t="array" ref="CX207">IFERROR(INDEX('Attendance-Slot-2'!$Q$2:$Q$2595,MATCH(1,('Attendance-Slot-2'!$A$2:$A$2595=$C207)*('Attendance-Slot-2'!$G$2:$G$2595=CW$2),0)),"No Data")</f>
        <v>P-S2_Onsite</v>
      </c>
      <c r="CY207" s="136">
        <f>VLOOKUP($CL207,'Written Exam Marks'!$H:$Q,10,FALSE)</f>
        <v>7</v>
      </c>
      <c r="CZ207" s="136">
        <f>VLOOKUP($CL207,'Written Exam Marks'!$H:$Q,9,FALSE)</f>
        <v>40</v>
      </c>
      <c r="DA207" s="111" t="str">
        <f t="shared" si="259"/>
        <v>Present</v>
      </c>
      <c r="DB207" s="111" t="str">
        <f t="shared" si="260"/>
        <v>P-S2_Onsite</v>
      </c>
      <c r="DC207" s="148">
        <v>6</v>
      </c>
      <c r="DD207" s="148">
        <v>5.625</v>
      </c>
      <c r="DE207" s="148">
        <v>8</v>
      </c>
      <c r="DF207" s="148">
        <v>12</v>
      </c>
      <c r="DG207" s="148">
        <v>20</v>
      </c>
      <c r="DH207" s="148">
        <v>51.625</v>
      </c>
      <c r="DI207" s="148">
        <v>65</v>
      </c>
      <c r="DJ207" s="66" t="s">
        <v>7351</v>
      </c>
      <c r="DK207" s="66" t="s">
        <v>1631</v>
      </c>
      <c r="DL207" s="68" t="str">
        <f t="shared" si="261"/>
        <v>2025EM1100204-MDSDF406</v>
      </c>
      <c r="DM207" s="66" t="str">
        <f t="shared" si="262"/>
        <v>0 missed</v>
      </c>
      <c r="DN207" s="66" t="str">
        <f t="shared" si="263"/>
        <v>0 missed</v>
      </c>
      <c r="DO207" s="62">
        <f t="shared" si="264"/>
        <v>3</v>
      </c>
      <c r="DP207" s="62">
        <f t="shared" si="265"/>
        <v>2</v>
      </c>
      <c r="DQ207" s="67">
        <f t="shared" si="266"/>
        <v>1</v>
      </c>
      <c r="DR207" s="67">
        <f t="shared" si="267"/>
        <v>1</v>
      </c>
      <c r="DS207" s="66" t="str">
        <f t="shared" si="268"/>
        <v>0 missed</v>
      </c>
      <c r="DT207" s="62">
        <f t="shared" si="269"/>
        <v>5</v>
      </c>
      <c r="DU207" s="68">
        <f t="shared" si="270"/>
        <v>1</v>
      </c>
      <c r="DV207" s="68" t="str">
        <f t="shared" si="271"/>
        <v>Q-3 A-2 || Q Total-3, A Total-2</v>
      </c>
      <c r="DW207" s="62" t="str" cm="1">
        <f t="array" ref="DW207">IFERROR(INDEX('Attendance-Slot-1'!$Q$2:$Q$1112,MATCH(1,('Attendance-Slot-1'!$A$2:$A$1112=$C207)*('Attendance-Slot-1'!$G$2:$G$1112=DW$2),0)),"No Data")</f>
        <v>No Data</v>
      </c>
      <c r="DX207" s="62" t="str" cm="1">
        <f t="array" ref="DX207">IFERROR(INDEX('Attendance-Slot-2'!$Q$2:$Q$2595,MATCH(1,('Attendance-Slot-2'!$A$2:$A$2595=$C207)*('Attendance-Slot-2'!$G$2:$G$2595=DW$2),0)),"No Data")</f>
        <v>P-S2_Onsite</v>
      </c>
      <c r="DY207" s="137">
        <f>VLOOKUP($DL207,'Written Exam Marks'!$H:$Q,10,FALSE)</f>
        <v>14</v>
      </c>
      <c r="DZ207" s="137">
        <f>VLOOKUP($DL207,'Written Exam Marks'!$H:$Q,9,FALSE)</f>
        <v>35</v>
      </c>
      <c r="EA207" s="62" t="str">
        <f t="shared" si="272"/>
        <v>Present</v>
      </c>
      <c r="EB207" s="62" t="str">
        <f t="shared" si="273"/>
        <v>P-S2_Onsite</v>
      </c>
      <c r="EC207" s="114" t="str">
        <f t="shared" si="210"/>
        <v>P-0, 
A-0, 
No Data-5</v>
      </c>
      <c r="ED207" s="114" t="str">
        <f t="shared" si="211"/>
        <v>P-5, 
A-0, 
No Data-0</v>
      </c>
      <c r="EE207" s="114" t="str">
        <f t="shared" si="274"/>
        <v>P-S2_Onsite</v>
      </c>
      <c r="EF207" s="114" t="str">
        <f t="shared" si="275"/>
        <v>P-S2_Onsite</v>
      </c>
      <c r="EG207" s="114" t="str">
        <f t="shared" si="276"/>
        <v>P-S2_Onsite</v>
      </c>
      <c r="EH207" s="114" t="str">
        <f t="shared" si="277"/>
        <v>P-S2_Onsite</v>
      </c>
      <c r="EI207" s="114" t="str">
        <f t="shared" si="278"/>
        <v>P-S2_Onsite</v>
      </c>
      <c r="EJ207" s="114" t="str">
        <f t="shared" si="279"/>
        <v>P-5, A-0, No Data-0</v>
      </c>
      <c r="EK207" s="114" t="s">
        <v>10453</v>
      </c>
      <c r="EL207" s="114">
        <v>26.5</v>
      </c>
      <c r="EM207" s="114">
        <v>9</v>
      </c>
      <c r="EN207" s="114">
        <v>53</v>
      </c>
      <c r="EO207" s="114">
        <v>88.5</v>
      </c>
      <c r="EP207" s="114" t="s">
        <v>7217</v>
      </c>
      <c r="EQ207" s="114" t="s">
        <v>1054</v>
      </c>
      <c r="ER207" s="114" t="s">
        <v>4027</v>
      </c>
      <c r="ES207" s="114"/>
      <c r="ET207" s="30" t="s">
        <v>4027</v>
      </c>
    </row>
    <row r="208" spans="1:150" x14ac:dyDescent="0.25">
      <c r="A208" s="114">
        <v>205</v>
      </c>
      <c r="B208" s="114" t="s">
        <v>7224</v>
      </c>
      <c r="C208" s="80" t="s">
        <v>4031</v>
      </c>
      <c r="D208" s="30" t="s">
        <v>4032</v>
      </c>
      <c r="E208" s="30" t="s">
        <v>4033</v>
      </c>
      <c r="F208" s="33" t="s">
        <v>7202</v>
      </c>
      <c r="G208" s="30" t="s">
        <v>4034</v>
      </c>
      <c r="H208" s="143">
        <v>15</v>
      </c>
      <c r="I208" s="143">
        <v>15</v>
      </c>
      <c r="J208" s="143">
        <v>20</v>
      </c>
      <c r="K208" s="143">
        <v>15</v>
      </c>
      <c r="L208" s="143">
        <v>65</v>
      </c>
      <c r="M208" s="143">
        <v>65</v>
      </c>
      <c r="N208" s="40" t="s">
        <v>7314</v>
      </c>
      <c r="O208" s="40" t="s">
        <v>1593</v>
      </c>
      <c r="P208" s="13" t="str">
        <f t="shared" si="212"/>
        <v>2025EM1100205-MDSDF401</v>
      </c>
      <c r="Q208" s="40" t="str">
        <f t="shared" si="213"/>
        <v>0 missed</v>
      </c>
      <c r="R208" s="40" t="str">
        <f t="shared" si="214"/>
        <v>0 missed</v>
      </c>
      <c r="S208" s="40">
        <f t="shared" si="215"/>
        <v>3</v>
      </c>
      <c r="T208" s="40">
        <f t="shared" si="216"/>
        <v>1</v>
      </c>
      <c r="U208" s="41">
        <f t="shared" si="217"/>
        <v>1</v>
      </c>
      <c r="V208" s="41">
        <f t="shared" si="218"/>
        <v>1</v>
      </c>
      <c r="W208" s="40" t="str">
        <f t="shared" si="219"/>
        <v>0 missed</v>
      </c>
      <c r="X208" s="113">
        <f t="shared" si="220"/>
        <v>4</v>
      </c>
      <c r="Y208" s="13">
        <f t="shared" si="221"/>
        <v>1</v>
      </c>
      <c r="Z208" s="13" t="str">
        <f t="shared" si="222"/>
        <v>Q-3 A-1 || Q Total-3, A Total-1</v>
      </c>
      <c r="AA208" s="113" t="str" cm="1">
        <f t="array" ref="AA208">IFERROR(INDEX('Attendance-Slot-1'!$Q$2:$Q$1112,MATCH(1,('Attendance-Slot-1'!$A$2:$A$1112=$C208)*('Attendance-Slot-1'!$G$2:$G$1112=AA$2),0)),"No Data")</f>
        <v>No Data</v>
      </c>
      <c r="AB208" s="113" t="str" cm="1">
        <f t="array" ref="AB208">IFERROR(INDEX('Attendance-Slot-2'!$Q$2:$Q$2595,MATCH(1,('Attendance-Slot-2'!$A$2:$A$2595=$C208)*('Attendance-Slot-2'!$G$2:$G$2595=AA$2),0)),"No Data")</f>
        <v>P-S2_Onsite</v>
      </c>
      <c r="AC208" s="133">
        <f>VLOOKUP($P208,'Written Exam Marks'!$H:$Q,10,FALSE)</f>
        <v>16.5</v>
      </c>
      <c r="AD208" s="133">
        <f>VLOOKUP($P208,'Written Exam Marks'!$H:$Q,9,FALSE)</f>
        <v>35</v>
      </c>
      <c r="AE208" s="113" t="str">
        <f t="shared" si="223"/>
        <v>Present</v>
      </c>
      <c r="AF208" s="113" t="str">
        <f t="shared" si="224"/>
        <v>P-S2_Onsite</v>
      </c>
      <c r="AG208" s="146">
        <v>10</v>
      </c>
      <c r="AH208" s="146">
        <v>9.5</v>
      </c>
      <c r="AI208" s="146">
        <v>10</v>
      </c>
      <c r="AJ208" s="146">
        <v>10</v>
      </c>
      <c r="AK208" s="146">
        <v>10</v>
      </c>
      <c r="AL208" s="146">
        <v>10</v>
      </c>
      <c r="AM208" s="146">
        <v>59.5</v>
      </c>
      <c r="AN208" s="146">
        <v>60</v>
      </c>
      <c r="AO208" s="43" t="s">
        <v>7336</v>
      </c>
      <c r="AP208" s="43" t="s">
        <v>1598</v>
      </c>
      <c r="AQ208" s="50" t="str">
        <f t="shared" si="225"/>
        <v>2025EM1100205-MDSDF402</v>
      </c>
      <c r="AR208" s="43" t="str">
        <f t="shared" si="226"/>
        <v>0 missed</v>
      </c>
      <c r="AS208" s="47" t="s">
        <v>7342</v>
      </c>
      <c r="AT208" s="43">
        <f t="shared" si="227"/>
        <v>6</v>
      </c>
      <c r="AU208" s="48" t="s">
        <v>7342</v>
      </c>
      <c r="AV208" s="49">
        <f t="shared" si="228"/>
        <v>1</v>
      </c>
      <c r="AW208" s="48" t="s">
        <v>7342</v>
      </c>
      <c r="AX208" s="43" t="str">
        <f t="shared" si="229"/>
        <v>0 missed</v>
      </c>
      <c r="AY208" s="42">
        <f t="shared" si="230"/>
        <v>6</v>
      </c>
      <c r="AZ208" s="50">
        <f t="shared" si="231"/>
        <v>1</v>
      </c>
      <c r="BA208" s="50" t="str">
        <f t="shared" si="232"/>
        <v>Q-6 A-- || Q Total-6, A Total-0</v>
      </c>
      <c r="BB208" s="42" t="str" cm="1">
        <f t="array" ref="BB208">IFERROR(INDEX('Attendance-Slot-1'!$Q$2:$Q$1112,MATCH(1,('Attendance-Slot-1'!$A$2:$A$1112=$C208)*('Attendance-Slot-1'!$G$2:$G$1112=BB$2),0)),"No Data")</f>
        <v>No Data</v>
      </c>
      <c r="BC208" s="42" t="str" cm="1">
        <f t="array" ref="BC208">IFERROR(INDEX('Attendance-Slot-2'!$Q$2:$Q$2595,MATCH(1,('Attendance-Slot-2'!$A$2:$A$2595=$C208)*('Attendance-Slot-2'!$G$2:$G$2595=BB$2),0)),"No Data")</f>
        <v>P-S2_Onsite</v>
      </c>
      <c r="BD208" s="134">
        <f>VLOOKUP($AQ208,'Written Exam Marks'!$H:$Q,10,FALSE)</f>
        <v>27</v>
      </c>
      <c r="BE208" s="134">
        <f>VLOOKUP($AQ208,'Written Exam Marks'!$H:$Q,9,FALSE)</f>
        <v>40</v>
      </c>
      <c r="BF208" s="42" t="str">
        <f t="shared" si="233"/>
        <v>Present</v>
      </c>
      <c r="BG208" s="42" t="str">
        <f t="shared" si="234"/>
        <v>P-S2_Onsite</v>
      </c>
      <c r="BH208" s="147">
        <v>20</v>
      </c>
      <c r="BI208" s="147">
        <v>28</v>
      </c>
      <c r="BJ208" s="147">
        <v>48</v>
      </c>
      <c r="BK208" s="147">
        <v>60</v>
      </c>
      <c r="BL208" s="52" t="s">
        <v>3697</v>
      </c>
      <c r="BM208" s="52" t="s">
        <v>1606</v>
      </c>
      <c r="BN208" s="57" t="str">
        <f t="shared" si="235"/>
        <v>2025EM1100205-MDSDF403</v>
      </c>
      <c r="BO208" s="52" t="str">
        <f t="shared" si="236"/>
        <v>0 missed</v>
      </c>
      <c r="BP208" s="52" t="str">
        <f t="shared" si="237"/>
        <v>0 missed</v>
      </c>
      <c r="BQ208" s="52">
        <f t="shared" si="238"/>
        <v>1</v>
      </c>
      <c r="BR208" s="52">
        <f t="shared" si="239"/>
        <v>1</v>
      </c>
      <c r="BS208" s="56">
        <f t="shared" si="240"/>
        <v>1</v>
      </c>
      <c r="BT208" s="56">
        <f t="shared" si="241"/>
        <v>1</v>
      </c>
      <c r="BU208" s="52" t="str">
        <f t="shared" si="242"/>
        <v>0 missed</v>
      </c>
      <c r="BV208" s="51">
        <f t="shared" si="243"/>
        <v>2</v>
      </c>
      <c r="BW208" s="57">
        <f t="shared" si="244"/>
        <v>1</v>
      </c>
      <c r="BX208" s="57" t="str">
        <f t="shared" si="245"/>
        <v>Q-1 A-1 || Q Total-1, A Total-1</v>
      </c>
      <c r="BY208" s="51" t="str" cm="1">
        <f t="array" ref="BY208">IFERROR(INDEX('Attendance-Slot-1'!$Q$2:$Q$1112,MATCH(1,('Attendance-Slot-1'!$A$2:$A$1112=$C208)*('Attendance-Slot-1'!$G$2:$G$1112=BY$2),0)),"No Data")</f>
        <v>No Data</v>
      </c>
      <c r="BZ208" s="51" t="str" cm="1">
        <f t="array" ref="BZ208">IFERROR(INDEX('Attendance-Slot-2'!$Q$2:$Q$2595,MATCH(1,('Attendance-Slot-2'!$A$2:$A$2595=$C208)*('Attendance-Slot-2'!$G$2:$G$2595=BY$2),0)),"No Data")</f>
        <v>P-S2_Onsite</v>
      </c>
      <c r="CA208" s="135">
        <f>VLOOKUP($BN208,'Written Exam Marks'!$H:$Q,10,FALSE)</f>
        <v>30</v>
      </c>
      <c r="CB208" s="135">
        <f>VLOOKUP($BN208,'Written Exam Marks'!$H:$Q,9,FALSE)</f>
        <v>40</v>
      </c>
      <c r="CC208" s="51" t="str">
        <f t="shared" si="246"/>
        <v>Present</v>
      </c>
      <c r="CD208" s="51" t="str">
        <f t="shared" si="247"/>
        <v>P-S2_Onsite</v>
      </c>
      <c r="CE208" s="29">
        <v>20</v>
      </c>
      <c r="CF208" s="29">
        <v>20</v>
      </c>
      <c r="CG208" s="29">
        <v>18</v>
      </c>
      <c r="CH208" s="29">
        <v>58</v>
      </c>
      <c r="CI208" s="29">
        <v>60</v>
      </c>
      <c r="CJ208" s="61" t="s">
        <v>7343</v>
      </c>
      <c r="CK208" s="61" t="s">
        <v>1613</v>
      </c>
      <c r="CL208" s="10" t="str">
        <f t="shared" si="248"/>
        <v>2025EM1100205-MDSDF404</v>
      </c>
      <c r="CM208" s="61" t="str">
        <f t="shared" si="249"/>
        <v>0 missed</v>
      </c>
      <c r="CN208" s="61" t="str">
        <f t="shared" si="250"/>
        <v>0 missed</v>
      </c>
      <c r="CO208" s="111">
        <f t="shared" si="251"/>
        <v>2</v>
      </c>
      <c r="CP208" s="111">
        <f t="shared" si="252"/>
        <v>1</v>
      </c>
      <c r="CQ208" s="9">
        <f t="shared" si="253"/>
        <v>1</v>
      </c>
      <c r="CR208" s="9">
        <f t="shared" si="254"/>
        <v>1</v>
      </c>
      <c r="CS208" s="61" t="str">
        <f t="shared" si="255"/>
        <v>0 missed</v>
      </c>
      <c r="CT208" s="111">
        <f t="shared" si="256"/>
        <v>3</v>
      </c>
      <c r="CU208" s="10">
        <f t="shared" si="257"/>
        <v>1</v>
      </c>
      <c r="CV208" s="10" t="str">
        <f t="shared" si="258"/>
        <v>Q-2 A-1 || Q Total-2, A Total-1</v>
      </c>
      <c r="CW208" s="111" t="str" cm="1">
        <f t="array" ref="CW208">IFERROR(INDEX('Attendance-Slot-1'!$Q$2:$Q$1112,MATCH(1,('Attendance-Slot-1'!$A$2:$A$1112=$C208)*('Attendance-Slot-1'!$G$2:$G$1112=CW$2),0)),"No Data")</f>
        <v>No Data</v>
      </c>
      <c r="CX208" s="111" t="str" cm="1">
        <f t="array" ref="CX208">IFERROR(INDEX('Attendance-Slot-2'!$Q$2:$Q$2595,MATCH(1,('Attendance-Slot-2'!$A$2:$A$2595=$C208)*('Attendance-Slot-2'!$G$2:$G$2595=CW$2),0)),"No Data")</f>
        <v>P-S2_Onsite</v>
      </c>
      <c r="CY208" s="136">
        <f>VLOOKUP($CL208,'Written Exam Marks'!$H:$Q,10,FALSE)</f>
        <v>22</v>
      </c>
      <c r="CZ208" s="136">
        <f>VLOOKUP($CL208,'Written Exam Marks'!$H:$Q,9,FALSE)</f>
        <v>40</v>
      </c>
      <c r="DA208" s="111" t="str">
        <f t="shared" si="259"/>
        <v>Present</v>
      </c>
      <c r="DB208" s="111" t="str">
        <f t="shared" si="260"/>
        <v>P-S2_Onsite</v>
      </c>
      <c r="DC208" s="148">
        <v>6.5</v>
      </c>
      <c r="DD208" s="148">
        <v>6.75</v>
      </c>
      <c r="DE208" s="148">
        <v>9</v>
      </c>
      <c r="DF208" s="148" t="s">
        <v>5</v>
      </c>
      <c r="DG208" s="148">
        <v>18</v>
      </c>
      <c r="DH208" s="148">
        <v>40.25</v>
      </c>
      <c r="DI208" s="148">
        <v>65</v>
      </c>
      <c r="DJ208" s="66" t="s">
        <v>7351</v>
      </c>
      <c r="DK208" s="66" t="s">
        <v>1631</v>
      </c>
      <c r="DL208" s="68" t="str">
        <f t="shared" si="261"/>
        <v>2025EM1100205-MDSDF406</v>
      </c>
      <c r="DM208" s="66" t="str">
        <f t="shared" si="262"/>
        <v>0 missed</v>
      </c>
      <c r="DN208" s="66" t="str">
        <f t="shared" si="263"/>
        <v>1 missed</v>
      </c>
      <c r="DO208" s="62">
        <f t="shared" si="264"/>
        <v>3</v>
      </c>
      <c r="DP208" s="62">
        <f t="shared" si="265"/>
        <v>1</v>
      </c>
      <c r="DQ208" s="67">
        <f t="shared" si="266"/>
        <v>1</v>
      </c>
      <c r="DR208" s="67">
        <f t="shared" si="267"/>
        <v>0.5</v>
      </c>
      <c r="DS208" s="66" t="str">
        <f t="shared" si="268"/>
        <v>1 missed</v>
      </c>
      <c r="DT208" s="62">
        <f t="shared" si="269"/>
        <v>4</v>
      </c>
      <c r="DU208" s="68">
        <f t="shared" si="270"/>
        <v>0.8</v>
      </c>
      <c r="DV208" s="68" t="str">
        <f t="shared" si="271"/>
        <v>Q-3 A-1 || Q Total-3, A Total-2</v>
      </c>
      <c r="DW208" s="62" t="str" cm="1">
        <f t="array" ref="DW208">IFERROR(INDEX('Attendance-Slot-1'!$Q$2:$Q$1112,MATCH(1,('Attendance-Slot-1'!$A$2:$A$1112=$C208)*('Attendance-Slot-1'!$G$2:$G$1112=DW$2),0)),"No Data")</f>
        <v>No Data</v>
      </c>
      <c r="DX208" s="62" t="str" cm="1">
        <f t="array" ref="DX208">IFERROR(INDEX('Attendance-Slot-2'!$Q$2:$Q$2595,MATCH(1,('Attendance-Slot-2'!$A$2:$A$2595=$C208)*('Attendance-Slot-2'!$G$2:$G$2595=DW$2),0)),"No Data")</f>
        <v>P-S2_Onsite</v>
      </c>
      <c r="DY208" s="137">
        <f>VLOOKUP($DL208,'Written Exam Marks'!$H:$Q,10,FALSE)</f>
        <v>22.5</v>
      </c>
      <c r="DZ208" s="137">
        <f>VLOOKUP($DL208,'Written Exam Marks'!$H:$Q,9,FALSE)</f>
        <v>35</v>
      </c>
      <c r="EA208" s="62" t="str">
        <f t="shared" si="272"/>
        <v>Present</v>
      </c>
      <c r="EB208" s="62" t="str">
        <f t="shared" si="273"/>
        <v>P-S2_Onsite</v>
      </c>
      <c r="EC208" s="114" t="str">
        <f t="shared" si="210"/>
        <v>P-0, 
A-0, 
No Data-5</v>
      </c>
      <c r="ED208" s="114" t="str">
        <f t="shared" si="211"/>
        <v>P-5, 
A-0, 
No Data-0</v>
      </c>
      <c r="EE208" s="114" t="str">
        <f t="shared" si="274"/>
        <v>P-S2_Onsite</v>
      </c>
      <c r="EF208" s="114" t="str">
        <f t="shared" si="275"/>
        <v>P-S2_Onsite</v>
      </c>
      <c r="EG208" s="114" t="str">
        <f t="shared" si="276"/>
        <v>P-S2_Onsite</v>
      </c>
      <c r="EH208" s="114" t="str">
        <f t="shared" si="277"/>
        <v>P-S2_Onsite</v>
      </c>
      <c r="EI208" s="114" t="str">
        <f t="shared" si="278"/>
        <v>P-S2_Onsite</v>
      </c>
      <c r="EJ208" s="114" t="str">
        <f t="shared" si="279"/>
        <v>P-5, A-0, No Data-0</v>
      </c>
      <c r="EK208" s="114" t="s">
        <v>10453</v>
      </c>
      <c r="EL208" s="114">
        <v>29.5</v>
      </c>
      <c r="EM208" s="114">
        <v>10</v>
      </c>
      <c r="EN208" s="114">
        <v>50</v>
      </c>
      <c r="EO208" s="114">
        <v>89.5</v>
      </c>
      <c r="EP208" s="114" t="s">
        <v>7217</v>
      </c>
      <c r="EQ208" s="114" t="s">
        <v>1054</v>
      </c>
      <c r="ER208" s="114" t="s">
        <v>4031</v>
      </c>
      <c r="ES208" s="114"/>
      <c r="ET208" s="30" t="s">
        <v>4031</v>
      </c>
    </row>
    <row r="209" spans="1:150" x14ac:dyDescent="0.25">
      <c r="A209" s="114">
        <v>206</v>
      </c>
      <c r="B209" s="114" t="s">
        <v>7224</v>
      </c>
      <c r="C209" s="80" t="s">
        <v>4035</v>
      </c>
      <c r="D209" s="30" t="s">
        <v>4036</v>
      </c>
      <c r="E209" s="30" t="s">
        <v>4037</v>
      </c>
      <c r="F209" s="33" t="s">
        <v>7201</v>
      </c>
      <c r="G209" s="30" t="s">
        <v>4038</v>
      </c>
      <c r="H209" s="143">
        <v>14.667</v>
      </c>
      <c r="I209" s="143">
        <v>15</v>
      </c>
      <c r="J209" s="143">
        <v>16</v>
      </c>
      <c r="K209" s="143">
        <v>13.5</v>
      </c>
      <c r="L209" s="143">
        <v>59.167000000000002</v>
      </c>
      <c r="M209" s="143">
        <v>65</v>
      </c>
      <c r="N209" s="40" t="s">
        <v>7314</v>
      </c>
      <c r="O209" s="40" t="s">
        <v>1593</v>
      </c>
      <c r="P209" s="13" t="str">
        <f t="shared" si="212"/>
        <v>2025EM1100206-MDSDF401</v>
      </c>
      <c r="Q209" s="40" t="str">
        <f t="shared" si="213"/>
        <v>0 missed</v>
      </c>
      <c r="R209" s="40" t="str">
        <f t="shared" si="214"/>
        <v>0 missed</v>
      </c>
      <c r="S209" s="40">
        <f t="shared" si="215"/>
        <v>3</v>
      </c>
      <c r="T209" s="40">
        <f t="shared" si="216"/>
        <v>1</v>
      </c>
      <c r="U209" s="41">
        <f t="shared" si="217"/>
        <v>1</v>
      </c>
      <c r="V209" s="41">
        <f t="shared" si="218"/>
        <v>1</v>
      </c>
      <c r="W209" s="40" t="str">
        <f t="shared" si="219"/>
        <v>0 missed</v>
      </c>
      <c r="X209" s="113">
        <f t="shared" si="220"/>
        <v>4</v>
      </c>
      <c r="Y209" s="13">
        <f t="shared" si="221"/>
        <v>1</v>
      </c>
      <c r="Z209" s="13" t="str">
        <f t="shared" si="222"/>
        <v>Q-3 A-1 || Q Total-3, A Total-1</v>
      </c>
      <c r="AA209" s="113" t="str" cm="1">
        <f t="array" ref="AA209">IFERROR(INDEX('Attendance-Slot-1'!$Q$2:$Q$1112,MATCH(1,('Attendance-Slot-1'!$A$2:$A$1112=$C209)*('Attendance-Slot-1'!$G$2:$G$1112=AA$2),0)),"No Data")</f>
        <v>No Data</v>
      </c>
      <c r="AB209" s="113" t="str" cm="1">
        <f t="array" ref="AB209">IFERROR(INDEX('Attendance-Slot-2'!$Q$2:$Q$2595,MATCH(1,('Attendance-Slot-2'!$A$2:$A$2595=$C209)*('Attendance-Slot-2'!$G$2:$G$2595=AA$2),0)),"No Data")</f>
        <v>P-S2_Onsite</v>
      </c>
      <c r="AC209" s="133">
        <f>VLOOKUP($P209,'Written Exam Marks'!$H:$Q,10,FALSE)</f>
        <v>5</v>
      </c>
      <c r="AD209" s="133">
        <f>VLOOKUP($P209,'Written Exam Marks'!$H:$Q,9,FALSE)</f>
        <v>35</v>
      </c>
      <c r="AE209" s="113" t="str">
        <f t="shared" si="223"/>
        <v>Present</v>
      </c>
      <c r="AF209" s="113" t="str">
        <f t="shared" si="224"/>
        <v>P-S2_Onsite</v>
      </c>
      <c r="AG209" s="146">
        <v>9.5</v>
      </c>
      <c r="AH209" s="146">
        <v>10</v>
      </c>
      <c r="AI209" s="146" t="s">
        <v>5</v>
      </c>
      <c r="AJ209" s="146">
        <v>10</v>
      </c>
      <c r="AK209" s="146">
        <v>10</v>
      </c>
      <c r="AL209" s="146">
        <v>10</v>
      </c>
      <c r="AM209" s="146">
        <v>49.5</v>
      </c>
      <c r="AN209" s="146">
        <v>60</v>
      </c>
      <c r="AO209" s="43" t="s">
        <v>7336</v>
      </c>
      <c r="AP209" s="43" t="s">
        <v>1598</v>
      </c>
      <c r="AQ209" s="50" t="str">
        <f t="shared" si="225"/>
        <v>2025EM1100206-MDSDF402</v>
      </c>
      <c r="AR209" s="43" t="str">
        <f t="shared" si="226"/>
        <v>1 missed</v>
      </c>
      <c r="AS209" s="47" t="s">
        <v>7342</v>
      </c>
      <c r="AT209" s="43">
        <f t="shared" si="227"/>
        <v>5</v>
      </c>
      <c r="AU209" s="48" t="s">
        <v>7342</v>
      </c>
      <c r="AV209" s="49">
        <f t="shared" si="228"/>
        <v>0.83333333333333337</v>
      </c>
      <c r="AW209" s="48" t="s">
        <v>7342</v>
      </c>
      <c r="AX209" s="43" t="str">
        <f t="shared" si="229"/>
        <v>1 missed</v>
      </c>
      <c r="AY209" s="42">
        <f t="shared" si="230"/>
        <v>5</v>
      </c>
      <c r="AZ209" s="50">
        <f t="shared" si="231"/>
        <v>0.83333333333333337</v>
      </c>
      <c r="BA209" s="50" t="str">
        <f t="shared" si="232"/>
        <v>Q-5 A-- || Q Total-6, A Total-0</v>
      </c>
      <c r="BB209" s="42" t="str" cm="1">
        <f t="array" ref="BB209">IFERROR(INDEX('Attendance-Slot-1'!$Q$2:$Q$1112,MATCH(1,('Attendance-Slot-1'!$A$2:$A$1112=$C209)*('Attendance-Slot-1'!$G$2:$G$1112=BB$2),0)),"No Data")</f>
        <v>No Data</v>
      </c>
      <c r="BC209" s="42" t="str" cm="1">
        <f t="array" ref="BC209">IFERROR(INDEX('Attendance-Slot-2'!$Q$2:$Q$2595,MATCH(1,('Attendance-Slot-2'!$A$2:$A$2595=$C209)*('Attendance-Slot-2'!$G$2:$G$2595=BB$2),0)),"No Data")</f>
        <v>P-S2_Onsite</v>
      </c>
      <c r="BD209" s="134">
        <f>VLOOKUP($AQ209,'Written Exam Marks'!$H:$Q,10,FALSE)</f>
        <v>20</v>
      </c>
      <c r="BE209" s="134">
        <f>VLOOKUP($AQ209,'Written Exam Marks'!$H:$Q,9,FALSE)</f>
        <v>40</v>
      </c>
      <c r="BF209" s="42" t="str">
        <f t="shared" si="233"/>
        <v>Present</v>
      </c>
      <c r="BG209" s="42" t="str">
        <f t="shared" si="234"/>
        <v>P-S2_Onsite</v>
      </c>
      <c r="BH209" s="147">
        <v>19</v>
      </c>
      <c r="BI209" s="147">
        <v>15</v>
      </c>
      <c r="BJ209" s="147">
        <v>34</v>
      </c>
      <c r="BK209" s="147">
        <v>60</v>
      </c>
      <c r="BL209" s="52" t="s">
        <v>3697</v>
      </c>
      <c r="BM209" s="52" t="s">
        <v>1606</v>
      </c>
      <c r="BN209" s="57" t="str">
        <f t="shared" si="235"/>
        <v>2025EM1100206-MDSDF403</v>
      </c>
      <c r="BO209" s="52" t="str">
        <f t="shared" si="236"/>
        <v>0 missed</v>
      </c>
      <c r="BP209" s="52" t="str">
        <f t="shared" si="237"/>
        <v>0 missed</v>
      </c>
      <c r="BQ209" s="52">
        <f t="shared" si="238"/>
        <v>1</v>
      </c>
      <c r="BR209" s="52">
        <f t="shared" si="239"/>
        <v>1</v>
      </c>
      <c r="BS209" s="56">
        <f t="shared" si="240"/>
        <v>1</v>
      </c>
      <c r="BT209" s="56">
        <f t="shared" si="241"/>
        <v>1</v>
      </c>
      <c r="BU209" s="52" t="str">
        <f t="shared" si="242"/>
        <v>0 missed</v>
      </c>
      <c r="BV209" s="51">
        <f t="shared" si="243"/>
        <v>2</v>
      </c>
      <c r="BW209" s="57">
        <f t="shared" si="244"/>
        <v>1</v>
      </c>
      <c r="BX209" s="57" t="str">
        <f t="shared" si="245"/>
        <v>Q-1 A-1 || Q Total-1, A Total-1</v>
      </c>
      <c r="BY209" s="51" t="str" cm="1">
        <f t="array" ref="BY209">IFERROR(INDEX('Attendance-Slot-1'!$Q$2:$Q$1112,MATCH(1,('Attendance-Slot-1'!$A$2:$A$1112=$C209)*('Attendance-Slot-1'!$G$2:$G$1112=BY$2),0)),"No Data")</f>
        <v>No Data</v>
      </c>
      <c r="BZ209" s="51" t="str" cm="1">
        <f t="array" ref="BZ209">IFERROR(INDEX('Attendance-Slot-2'!$Q$2:$Q$2595,MATCH(1,('Attendance-Slot-2'!$A$2:$A$2595=$C209)*('Attendance-Slot-2'!$G$2:$G$2595=BY$2),0)),"No Data")</f>
        <v>P-S2_Onsite</v>
      </c>
      <c r="CA209" s="135">
        <f>VLOOKUP($BN209,'Written Exam Marks'!$H:$Q,10,FALSE)</f>
        <v>10.5</v>
      </c>
      <c r="CB209" s="135">
        <f>VLOOKUP($BN209,'Written Exam Marks'!$H:$Q,9,FALSE)</f>
        <v>40</v>
      </c>
      <c r="CC209" s="51" t="str">
        <f t="shared" si="246"/>
        <v>Present</v>
      </c>
      <c r="CD209" s="51" t="str">
        <f t="shared" si="247"/>
        <v>P-S2_Onsite</v>
      </c>
      <c r="CE209" s="29">
        <v>18</v>
      </c>
      <c r="CF209" s="29">
        <v>20</v>
      </c>
      <c r="CG209" s="29">
        <v>18</v>
      </c>
      <c r="CH209" s="29">
        <v>56</v>
      </c>
      <c r="CI209" s="29">
        <v>60</v>
      </c>
      <c r="CJ209" s="61" t="s">
        <v>7343</v>
      </c>
      <c r="CK209" s="61" t="s">
        <v>1613</v>
      </c>
      <c r="CL209" s="10" t="str">
        <f t="shared" si="248"/>
        <v>2025EM1100206-MDSDF404</v>
      </c>
      <c r="CM209" s="61" t="str">
        <f t="shared" si="249"/>
        <v>0 missed</v>
      </c>
      <c r="CN209" s="61" t="str">
        <f t="shared" si="250"/>
        <v>0 missed</v>
      </c>
      <c r="CO209" s="111">
        <f t="shared" si="251"/>
        <v>2</v>
      </c>
      <c r="CP209" s="111">
        <f t="shared" si="252"/>
        <v>1</v>
      </c>
      <c r="CQ209" s="9">
        <f t="shared" si="253"/>
        <v>1</v>
      </c>
      <c r="CR209" s="9">
        <f t="shared" si="254"/>
        <v>1</v>
      </c>
      <c r="CS209" s="61" t="str">
        <f t="shared" si="255"/>
        <v>0 missed</v>
      </c>
      <c r="CT209" s="111">
        <f t="shared" si="256"/>
        <v>3</v>
      </c>
      <c r="CU209" s="10">
        <f t="shared" si="257"/>
        <v>1</v>
      </c>
      <c r="CV209" s="10" t="str">
        <f t="shared" si="258"/>
        <v>Q-2 A-1 || Q Total-2, A Total-1</v>
      </c>
      <c r="CW209" s="111" t="str" cm="1">
        <f t="array" ref="CW209">IFERROR(INDEX('Attendance-Slot-1'!$Q$2:$Q$1112,MATCH(1,('Attendance-Slot-1'!$A$2:$A$1112=$C209)*('Attendance-Slot-1'!$G$2:$G$1112=CW$2),0)),"No Data")</f>
        <v>No Data</v>
      </c>
      <c r="CX209" s="111" t="str" cm="1">
        <f t="array" ref="CX209">IFERROR(INDEX('Attendance-Slot-2'!$Q$2:$Q$2595,MATCH(1,('Attendance-Slot-2'!$A$2:$A$2595=$C209)*('Attendance-Slot-2'!$G$2:$G$2595=CW$2),0)),"No Data")</f>
        <v>P-S2_Onsite</v>
      </c>
      <c r="CY209" s="136">
        <f>VLOOKUP($CL209,'Written Exam Marks'!$H:$Q,10,FALSE)</f>
        <v>17</v>
      </c>
      <c r="CZ209" s="136">
        <f>VLOOKUP($CL209,'Written Exam Marks'!$H:$Q,9,FALSE)</f>
        <v>40</v>
      </c>
      <c r="DA209" s="111" t="str">
        <f t="shared" si="259"/>
        <v>Present</v>
      </c>
      <c r="DB209" s="111" t="str">
        <f t="shared" si="260"/>
        <v>P-S2_Onsite</v>
      </c>
      <c r="DC209" s="148">
        <v>5.5</v>
      </c>
      <c r="DD209" s="148" t="s">
        <v>5</v>
      </c>
      <c r="DE209" s="148">
        <v>8</v>
      </c>
      <c r="DF209" s="148">
        <v>14</v>
      </c>
      <c r="DG209" s="148">
        <v>18</v>
      </c>
      <c r="DH209" s="148">
        <v>45.5</v>
      </c>
      <c r="DI209" s="148">
        <v>65</v>
      </c>
      <c r="DJ209" s="66" t="s">
        <v>7351</v>
      </c>
      <c r="DK209" s="66" t="s">
        <v>1631</v>
      </c>
      <c r="DL209" s="68" t="str">
        <f t="shared" si="261"/>
        <v>2025EM1100206-MDSDF406</v>
      </c>
      <c r="DM209" s="66" t="str">
        <f t="shared" si="262"/>
        <v>1 missed</v>
      </c>
      <c r="DN209" s="66" t="str">
        <f t="shared" si="263"/>
        <v>0 missed</v>
      </c>
      <c r="DO209" s="62">
        <f t="shared" si="264"/>
        <v>2</v>
      </c>
      <c r="DP209" s="62">
        <f t="shared" si="265"/>
        <v>2</v>
      </c>
      <c r="DQ209" s="67">
        <f t="shared" si="266"/>
        <v>0.66666666666666663</v>
      </c>
      <c r="DR209" s="67">
        <f t="shared" si="267"/>
        <v>1</v>
      </c>
      <c r="DS209" s="66" t="str">
        <f t="shared" si="268"/>
        <v>1 missed</v>
      </c>
      <c r="DT209" s="62">
        <f t="shared" si="269"/>
        <v>4</v>
      </c>
      <c r="DU209" s="68">
        <f t="shared" si="270"/>
        <v>0.8</v>
      </c>
      <c r="DV209" s="68" t="str">
        <f t="shared" si="271"/>
        <v>Q-2 A-2 || Q Total-3, A Total-2</v>
      </c>
      <c r="DW209" s="62" t="str" cm="1">
        <f t="array" ref="DW209">IFERROR(INDEX('Attendance-Slot-1'!$Q$2:$Q$1112,MATCH(1,('Attendance-Slot-1'!$A$2:$A$1112=$C209)*('Attendance-Slot-1'!$G$2:$G$1112=DW$2),0)),"No Data")</f>
        <v>No Data</v>
      </c>
      <c r="DX209" s="62" t="str" cm="1">
        <f t="array" ref="DX209">IFERROR(INDEX('Attendance-Slot-2'!$Q$2:$Q$2595,MATCH(1,('Attendance-Slot-2'!$A$2:$A$2595=$C209)*('Attendance-Slot-2'!$G$2:$G$2595=DW$2),0)),"No Data")</f>
        <v>P-S2_Onsite</v>
      </c>
      <c r="DY209" s="137">
        <f>VLOOKUP($DL209,'Written Exam Marks'!$H:$Q,10,FALSE)</f>
        <v>17</v>
      </c>
      <c r="DZ209" s="137">
        <f>VLOOKUP($DL209,'Written Exam Marks'!$H:$Q,9,FALSE)</f>
        <v>35</v>
      </c>
      <c r="EA209" s="62" t="str">
        <f t="shared" si="272"/>
        <v>Present</v>
      </c>
      <c r="EB209" s="62" t="str">
        <f t="shared" si="273"/>
        <v>P-S2_Onsite</v>
      </c>
      <c r="EC209" s="114" t="str">
        <f t="shared" si="210"/>
        <v>P-0, 
A-0, 
No Data-5</v>
      </c>
      <c r="ED209" s="114" t="str">
        <f t="shared" si="211"/>
        <v>P-5, 
A-0, 
No Data-0</v>
      </c>
      <c r="EE209" s="114" t="str">
        <f t="shared" si="274"/>
        <v>P-S2_Onsite</v>
      </c>
      <c r="EF209" s="114" t="str">
        <f t="shared" si="275"/>
        <v>P-S2_Onsite</v>
      </c>
      <c r="EG209" s="114" t="str">
        <f t="shared" si="276"/>
        <v>P-S2_Onsite</v>
      </c>
      <c r="EH209" s="114" t="str">
        <f t="shared" si="277"/>
        <v>P-S2_Onsite</v>
      </c>
      <c r="EI209" s="114" t="str">
        <f t="shared" si="278"/>
        <v>P-S2_Onsite</v>
      </c>
      <c r="EJ209" s="114" t="str">
        <f t="shared" si="279"/>
        <v>P-5, A-0, No Data-0</v>
      </c>
      <c r="EK209" s="114" t="s">
        <v>10453</v>
      </c>
      <c r="EL209" s="114">
        <v>30</v>
      </c>
      <c r="EM209" s="114" t="s">
        <v>10456</v>
      </c>
      <c r="EN209" s="114">
        <v>46</v>
      </c>
      <c r="EO209" s="114">
        <v>76</v>
      </c>
      <c r="EP209" s="114" t="s">
        <v>7217</v>
      </c>
      <c r="EQ209" s="114" t="s">
        <v>1054</v>
      </c>
      <c r="ER209" s="114" t="s">
        <v>4035</v>
      </c>
      <c r="ES209" s="114"/>
      <c r="ET209" s="30" t="s">
        <v>4035</v>
      </c>
    </row>
    <row r="210" spans="1:150" x14ac:dyDescent="0.25">
      <c r="A210" s="114">
        <v>207</v>
      </c>
      <c r="B210" s="114" t="s">
        <v>7224</v>
      </c>
      <c r="C210" s="80" t="s">
        <v>2386</v>
      </c>
      <c r="D210" s="30" t="s">
        <v>2387</v>
      </c>
      <c r="E210" s="30" t="s">
        <v>2388</v>
      </c>
      <c r="F210" s="33" t="s">
        <v>7201</v>
      </c>
      <c r="G210" s="30" t="s">
        <v>2389</v>
      </c>
      <c r="H210" s="143">
        <v>15</v>
      </c>
      <c r="I210" s="143">
        <v>15</v>
      </c>
      <c r="J210" s="143">
        <v>17</v>
      </c>
      <c r="K210" s="143">
        <v>15</v>
      </c>
      <c r="L210" s="143">
        <v>62</v>
      </c>
      <c r="M210" s="143">
        <v>65</v>
      </c>
      <c r="N210" s="40" t="s">
        <v>7314</v>
      </c>
      <c r="O210" s="40" t="s">
        <v>1593</v>
      </c>
      <c r="P210" s="13" t="str">
        <f t="shared" si="212"/>
        <v>2025EM1100207-MDSDF401</v>
      </c>
      <c r="Q210" s="40" t="str">
        <f t="shared" si="213"/>
        <v>0 missed</v>
      </c>
      <c r="R210" s="40" t="str">
        <f t="shared" si="214"/>
        <v>0 missed</v>
      </c>
      <c r="S210" s="40">
        <f t="shared" si="215"/>
        <v>3</v>
      </c>
      <c r="T210" s="40">
        <f t="shared" si="216"/>
        <v>1</v>
      </c>
      <c r="U210" s="41">
        <f t="shared" si="217"/>
        <v>1</v>
      </c>
      <c r="V210" s="41">
        <f t="shared" si="218"/>
        <v>1</v>
      </c>
      <c r="W210" s="40" t="str">
        <f t="shared" si="219"/>
        <v>0 missed</v>
      </c>
      <c r="X210" s="113">
        <f t="shared" si="220"/>
        <v>4</v>
      </c>
      <c r="Y210" s="13">
        <f t="shared" si="221"/>
        <v>1</v>
      </c>
      <c r="Z210" s="13" t="str">
        <f t="shared" si="222"/>
        <v>Q-3 A-1 || Q Total-3, A Total-1</v>
      </c>
      <c r="AA210" s="113" t="str" cm="1">
        <f t="array" ref="AA210">IFERROR(INDEX('Attendance-Slot-1'!$Q$2:$Q$1112,MATCH(1,('Attendance-Slot-1'!$A$2:$A$1112=$C210)*('Attendance-Slot-1'!$G$2:$G$1112=AA$2),0)),"No Data")</f>
        <v>P-S1_Onsite</v>
      </c>
      <c r="AB210" s="113" t="str" cm="1">
        <f t="array" ref="AB210">IFERROR(INDEX('Attendance-Slot-2'!$Q$2:$Q$2595,MATCH(1,('Attendance-Slot-2'!$A$2:$A$2595=$C210)*('Attendance-Slot-2'!$G$2:$G$2595=AA$2),0)),"No Data")</f>
        <v>No Data</v>
      </c>
      <c r="AC210" s="133">
        <f>VLOOKUP($P210,'Written Exam Marks'!$H:$Q,10,FALSE)</f>
        <v>22</v>
      </c>
      <c r="AD210" s="133">
        <f>VLOOKUP($P210,'Written Exam Marks'!$H:$Q,9,FALSE)</f>
        <v>35</v>
      </c>
      <c r="AE210" s="113" t="str">
        <f t="shared" si="223"/>
        <v>Present</v>
      </c>
      <c r="AF210" s="113" t="str">
        <f t="shared" si="224"/>
        <v>P-S1_Onsite</v>
      </c>
      <c r="AG210" s="146">
        <v>4.5</v>
      </c>
      <c r="AH210" s="146">
        <v>9</v>
      </c>
      <c r="AI210" s="146">
        <v>10</v>
      </c>
      <c r="AJ210" s="146">
        <v>10</v>
      </c>
      <c r="AK210" s="146">
        <v>10</v>
      </c>
      <c r="AL210" s="146">
        <v>10</v>
      </c>
      <c r="AM210" s="146">
        <v>53.5</v>
      </c>
      <c r="AN210" s="146">
        <v>60</v>
      </c>
      <c r="AO210" s="43" t="s">
        <v>7336</v>
      </c>
      <c r="AP210" s="43" t="s">
        <v>1598</v>
      </c>
      <c r="AQ210" s="50" t="str">
        <f t="shared" si="225"/>
        <v>2025EM1100207-MDSDF402</v>
      </c>
      <c r="AR210" s="43" t="str">
        <f t="shared" si="226"/>
        <v>0 missed</v>
      </c>
      <c r="AS210" s="47" t="s">
        <v>7342</v>
      </c>
      <c r="AT210" s="43">
        <f t="shared" si="227"/>
        <v>6</v>
      </c>
      <c r="AU210" s="48" t="s">
        <v>7342</v>
      </c>
      <c r="AV210" s="49">
        <f t="shared" si="228"/>
        <v>1</v>
      </c>
      <c r="AW210" s="48" t="s">
        <v>7342</v>
      </c>
      <c r="AX210" s="43" t="str">
        <f t="shared" si="229"/>
        <v>0 missed</v>
      </c>
      <c r="AY210" s="42">
        <f t="shared" si="230"/>
        <v>6</v>
      </c>
      <c r="AZ210" s="50">
        <f t="shared" si="231"/>
        <v>1</v>
      </c>
      <c r="BA210" s="50" t="str">
        <f t="shared" si="232"/>
        <v>Q-6 A-- || Q Total-6, A Total-0</v>
      </c>
      <c r="BB210" s="42" t="str" cm="1">
        <f t="array" ref="BB210">IFERROR(INDEX('Attendance-Slot-1'!$Q$2:$Q$1112,MATCH(1,('Attendance-Slot-1'!$A$2:$A$1112=$C210)*('Attendance-Slot-1'!$G$2:$G$1112=BB$2),0)),"No Data")</f>
        <v>No Data</v>
      </c>
      <c r="BC210" s="42" t="str" cm="1">
        <f t="array" ref="BC210">IFERROR(INDEX('Attendance-Slot-2'!$Q$2:$Q$2595,MATCH(1,('Attendance-Slot-2'!$A$2:$A$2595=$C210)*('Attendance-Slot-2'!$G$2:$G$2595=BB$2),0)),"No Data")</f>
        <v>P-S2_Onsite</v>
      </c>
      <c r="BD210" s="134">
        <f>VLOOKUP($AQ210,'Written Exam Marks'!$H:$Q,10,FALSE)</f>
        <v>19</v>
      </c>
      <c r="BE210" s="134">
        <f>VLOOKUP($AQ210,'Written Exam Marks'!$H:$Q,9,FALSE)</f>
        <v>40</v>
      </c>
      <c r="BF210" s="42" t="str">
        <f t="shared" si="233"/>
        <v>Present</v>
      </c>
      <c r="BG210" s="42" t="str">
        <f t="shared" si="234"/>
        <v>P-S2_Onsite</v>
      </c>
      <c r="BH210" s="147">
        <v>20</v>
      </c>
      <c r="BI210" s="147">
        <v>12</v>
      </c>
      <c r="BJ210" s="147">
        <v>32</v>
      </c>
      <c r="BK210" s="147">
        <v>60</v>
      </c>
      <c r="BL210" s="52" t="s">
        <v>3697</v>
      </c>
      <c r="BM210" s="52" t="s">
        <v>1606</v>
      </c>
      <c r="BN210" s="57" t="str">
        <f t="shared" si="235"/>
        <v>2025EM1100207-MDSDF403</v>
      </c>
      <c r="BO210" s="52" t="str">
        <f t="shared" si="236"/>
        <v>0 missed</v>
      </c>
      <c r="BP210" s="52" t="str">
        <f t="shared" si="237"/>
        <v>0 missed</v>
      </c>
      <c r="BQ210" s="52">
        <f t="shared" si="238"/>
        <v>1</v>
      </c>
      <c r="BR210" s="52">
        <f t="shared" si="239"/>
        <v>1</v>
      </c>
      <c r="BS210" s="56">
        <f t="shared" si="240"/>
        <v>1</v>
      </c>
      <c r="BT210" s="56">
        <f t="shared" si="241"/>
        <v>1</v>
      </c>
      <c r="BU210" s="52" t="str">
        <f t="shared" si="242"/>
        <v>0 missed</v>
      </c>
      <c r="BV210" s="51">
        <f t="shared" si="243"/>
        <v>2</v>
      </c>
      <c r="BW210" s="57">
        <f t="shared" si="244"/>
        <v>1</v>
      </c>
      <c r="BX210" s="57" t="str">
        <f t="shared" si="245"/>
        <v>Q-1 A-1 || Q Total-1, A Total-1</v>
      </c>
      <c r="BY210" s="51" t="str" cm="1">
        <f t="array" ref="BY210">IFERROR(INDEX('Attendance-Slot-1'!$Q$2:$Q$1112,MATCH(1,('Attendance-Slot-1'!$A$2:$A$1112=$C210)*('Attendance-Slot-1'!$G$2:$G$1112=BY$2),0)),"No Data")</f>
        <v>No Data</v>
      </c>
      <c r="BZ210" s="51" t="str" cm="1">
        <f t="array" ref="BZ210">IFERROR(INDEX('Attendance-Slot-2'!$Q$2:$Q$2595,MATCH(1,('Attendance-Slot-2'!$A$2:$A$2595=$C210)*('Attendance-Slot-2'!$G$2:$G$2595=BY$2),0)),"No Data")</f>
        <v>P-S2_Onsite</v>
      </c>
      <c r="CA210" s="135">
        <f>VLOOKUP($BN210,'Written Exam Marks'!$H:$Q,10,FALSE)</f>
        <v>21</v>
      </c>
      <c r="CB210" s="135">
        <f>VLOOKUP($BN210,'Written Exam Marks'!$H:$Q,9,FALSE)</f>
        <v>40</v>
      </c>
      <c r="CC210" s="51" t="str">
        <f t="shared" si="246"/>
        <v>Present</v>
      </c>
      <c r="CD210" s="51" t="str">
        <f t="shared" si="247"/>
        <v>P-S2_Onsite</v>
      </c>
      <c r="CE210" s="29">
        <v>19</v>
      </c>
      <c r="CF210" s="29">
        <v>20</v>
      </c>
      <c r="CG210" s="29">
        <v>19</v>
      </c>
      <c r="CH210" s="29">
        <v>58</v>
      </c>
      <c r="CI210" s="29">
        <v>60</v>
      </c>
      <c r="CJ210" s="61" t="s">
        <v>7343</v>
      </c>
      <c r="CK210" s="61" t="s">
        <v>1613</v>
      </c>
      <c r="CL210" s="10" t="str">
        <f t="shared" si="248"/>
        <v>2025EM1100207-MDSDF404</v>
      </c>
      <c r="CM210" s="61" t="str">
        <f t="shared" si="249"/>
        <v>0 missed</v>
      </c>
      <c r="CN210" s="61" t="str">
        <f t="shared" si="250"/>
        <v>0 missed</v>
      </c>
      <c r="CO210" s="111">
        <f t="shared" si="251"/>
        <v>2</v>
      </c>
      <c r="CP210" s="111">
        <f t="shared" si="252"/>
        <v>1</v>
      </c>
      <c r="CQ210" s="9">
        <f t="shared" si="253"/>
        <v>1</v>
      </c>
      <c r="CR210" s="9">
        <f t="shared" si="254"/>
        <v>1</v>
      </c>
      <c r="CS210" s="61" t="str">
        <f t="shared" si="255"/>
        <v>0 missed</v>
      </c>
      <c r="CT210" s="111">
        <f t="shared" si="256"/>
        <v>3</v>
      </c>
      <c r="CU210" s="10">
        <f t="shared" si="257"/>
        <v>1</v>
      </c>
      <c r="CV210" s="10" t="str">
        <f t="shared" si="258"/>
        <v>Q-2 A-1 || Q Total-2, A Total-1</v>
      </c>
      <c r="CW210" s="111" t="str" cm="1">
        <f t="array" ref="CW210">IFERROR(INDEX('Attendance-Slot-1'!$Q$2:$Q$1112,MATCH(1,('Attendance-Slot-1'!$A$2:$A$1112=$C210)*('Attendance-Slot-1'!$G$2:$G$1112=CW$2),0)),"No Data")</f>
        <v>P-S1_Onsite</v>
      </c>
      <c r="CX210" s="111" t="str" cm="1">
        <f t="array" ref="CX210">IFERROR(INDEX('Attendance-Slot-2'!$Q$2:$Q$2595,MATCH(1,('Attendance-Slot-2'!$A$2:$A$2595=$C210)*('Attendance-Slot-2'!$G$2:$G$2595=CW$2),0)),"No Data")</f>
        <v>No Data</v>
      </c>
      <c r="CY210" s="136">
        <f>VLOOKUP($CL210,'Written Exam Marks'!$H:$Q,10,FALSE)</f>
        <v>25.5</v>
      </c>
      <c r="CZ210" s="136">
        <f>VLOOKUP($CL210,'Written Exam Marks'!$H:$Q,9,FALSE)</f>
        <v>40</v>
      </c>
      <c r="DA210" s="111" t="str">
        <f t="shared" si="259"/>
        <v>Present</v>
      </c>
      <c r="DB210" s="111" t="str">
        <f t="shared" si="260"/>
        <v>P-S1_Onsite</v>
      </c>
      <c r="DC210" s="148">
        <v>6</v>
      </c>
      <c r="DD210" s="148">
        <v>6.625</v>
      </c>
      <c r="DE210" s="148">
        <v>9</v>
      </c>
      <c r="DF210" s="148">
        <v>14</v>
      </c>
      <c r="DG210" s="148">
        <v>18</v>
      </c>
      <c r="DH210" s="148">
        <v>53.625</v>
      </c>
      <c r="DI210" s="148">
        <v>65</v>
      </c>
      <c r="DJ210" s="66" t="s">
        <v>7351</v>
      </c>
      <c r="DK210" s="66" t="s">
        <v>1631</v>
      </c>
      <c r="DL210" s="68" t="str">
        <f t="shared" si="261"/>
        <v>2025EM1100207-MDSDF406</v>
      </c>
      <c r="DM210" s="66" t="str">
        <f t="shared" si="262"/>
        <v>0 missed</v>
      </c>
      <c r="DN210" s="66" t="str">
        <f t="shared" si="263"/>
        <v>0 missed</v>
      </c>
      <c r="DO210" s="62">
        <f t="shared" si="264"/>
        <v>3</v>
      </c>
      <c r="DP210" s="62">
        <f t="shared" si="265"/>
        <v>2</v>
      </c>
      <c r="DQ210" s="67">
        <f t="shared" si="266"/>
        <v>1</v>
      </c>
      <c r="DR210" s="67">
        <f t="shared" si="267"/>
        <v>1</v>
      </c>
      <c r="DS210" s="66" t="str">
        <f t="shared" si="268"/>
        <v>0 missed</v>
      </c>
      <c r="DT210" s="62">
        <f t="shared" si="269"/>
        <v>5</v>
      </c>
      <c r="DU210" s="68">
        <f t="shared" si="270"/>
        <v>1</v>
      </c>
      <c r="DV210" s="68" t="str">
        <f t="shared" si="271"/>
        <v>Q-3 A-2 || Q Total-3, A Total-2</v>
      </c>
      <c r="DW210" s="62" t="str" cm="1">
        <f t="array" ref="DW210">IFERROR(INDEX('Attendance-Slot-1'!$Q$2:$Q$1112,MATCH(1,('Attendance-Slot-1'!$A$2:$A$1112=$C210)*('Attendance-Slot-1'!$G$2:$G$1112=DW$2),0)),"No Data")</f>
        <v>No Data</v>
      </c>
      <c r="DX210" s="62" t="str" cm="1">
        <f t="array" ref="DX210">IFERROR(INDEX('Attendance-Slot-2'!$Q$2:$Q$2595,MATCH(1,('Attendance-Slot-2'!$A$2:$A$2595=$C210)*('Attendance-Slot-2'!$G$2:$G$2595=DW$2),0)),"No Data")</f>
        <v>P-S2_Onsite</v>
      </c>
      <c r="DY210" s="137">
        <f>VLOOKUP($DL210,'Written Exam Marks'!$H:$Q,10,FALSE)</f>
        <v>23.5</v>
      </c>
      <c r="DZ210" s="137">
        <f>VLOOKUP($DL210,'Written Exam Marks'!$H:$Q,9,FALSE)</f>
        <v>35</v>
      </c>
      <c r="EA210" s="62" t="str">
        <f t="shared" si="272"/>
        <v>Present</v>
      </c>
      <c r="EB210" s="62" t="str">
        <f t="shared" si="273"/>
        <v>P-S2_Onsite</v>
      </c>
      <c r="EC210" s="114" t="str">
        <f t="shared" si="210"/>
        <v>P-2, 
A-0, 
No Data-3</v>
      </c>
      <c r="ED210" s="114" t="str">
        <f t="shared" si="211"/>
        <v>P-3, 
A-0, 
No Data-2</v>
      </c>
      <c r="EE210" s="114" t="str">
        <f t="shared" si="274"/>
        <v>P-S1_Onsite</v>
      </c>
      <c r="EF210" s="114" t="str">
        <f t="shared" si="275"/>
        <v>P-S2_Onsite</v>
      </c>
      <c r="EG210" s="114" t="str">
        <f t="shared" si="276"/>
        <v>P-S2_Onsite</v>
      </c>
      <c r="EH210" s="114" t="str">
        <f t="shared" si="277"/>
        <v>P-S1_Onsite</v>
      </c>
      <c r="EI210" s="114" t="str">
        <f t="shared" si="278"/>
        <v>P-S2_Onsite</v>
      </c>
      <c r="EJ210" s="114" t="str">
        <f t="shared" si="279"/>
        <v>P-5, A-0, No Data-0</v>
      </c>
      <c r="EK210" s="114" t="s">
        <v>10453</v>
      </c>
      <c r="EL210" s="114">
        <v>23</v>
      </c>
      <c r="EM210" s="114">
        <v>10</v>
      </c>
      <c r="EN210" s="114">
        <v>57</v>
      </c>
      <c r="EO210" s="114">
        <v>90</v>
      </c>
      <c r="EP210" s="114" t="s">
        <v>7217</v>
      </c>
      <c r="EQ210" s="114" t="s">
        <v>1054</v>
      </c>
      <c r="ER210" s="114" t="s">
        <v>2386</v>
      </c>
      <c r="ES210" s="114"/>
      <c r="ET210" s="30" t="s">
        <v>2386</v>
      </c>
    </row>
    <row r="211" spans="1:150" x14ac:dyDescent="0.25">
      <c r="A211" s="114">
        <v>208</v>
      </c>
      <c r="B211" s="114" t="s">
        <v>7224</v>
      </c>
      <c r="C211" s="80" t="s">
        <v>4039</v>
      </c>
      <c r="D211" s="30" t="s">
        <v>4040</v>
      </c>
      <c r="E211" s="30" t="s">
        <v>4041</v>
      </c>
      <c r="F211" s="33" t="s">
        <v>7201</v>
      </c>
      <c r="G211" s="30" t="s">
        <v>4042</v>
      </c>
      <c r="H211" s="143">
        <v>15</v>
      </c>
      <c r="I211" s="143" t="s">
        <v>5</v>
      </c>
      <c r="J211" s="143" t="s">
        <v>5</v>
      </c>
      <c r="K211" s="143" t="s">
        <v>5</v>
      </c>
      <c r="L211" s="143">
        <v>15</v>
      </c>
      <c r="M211" s="143">
        <v>65</v>
      </c>
      <c r="N211" s="40" t="s">
        <v>7314</v>
      </c>
      <c r="O211" s="40" t="s">
        <v>1593</v>
      </c>
      <c r="P211" s="13" t="str">
        <f t="shared" si="212"/>
        <v>2025EM1100208-MDSDF401</v>
      </c>
      <c r="Q211" s="40" t="str">
        <f t="shared" si="213"/>
        <v>2 missed</v>
      </c>
      <c r="R211" s="40" t="str">
        <f t="shared" si="214"/>
        <v>1 missed</v>
      </c>
      <c r="S211" s="40">
        <f t="shared" si="215"/>
        <v>1</v>
      </c>
      <c r="T211" s="40">
        <f t="shared" si="216"/>
        <v>0</v>
      </c>
      <c r="U211" s="41">
        <f t="shared" si="217"/>
        <v>0.33333333333333331</v>
      </c>
      <c r="V211" s="41">
        <f t="shared" si="218"/>
        <v>0</v>
      </c>
      <c r="W211" s="40" t="str">
        <f t="shared" si="219"/>
        <v>3 missed</v>
      </c>
      <c r="X211" s="113">
        <f t="shared" si="220"/>
        <v>1</v>
      </c>
      <c r="Y211" s="13">
        <f t="shared" si="221"/>
        <v>0.25</v>
      </c>
      <c r="Z211" s="13" t="str">
        <f t="shared" si="222"/>
        <v>Q-1 A-0 || Q Total-3, A Total-1</v>
      </c>
      <c r="AA211" s="113" t="str" cm="1">
        <f t="array" ref="AA211">IFERROR(INDEX('Attendance-Slot-1'!$Q$2:$Q$1112,MATCH(1,('Attendance-Slot-1'!$A$2:$A$1112=$C211)*('Attendance-Slot-1'!$G$2:$G$1112=AA$2),0)),"No Data")</f>
        <v>No Data</v>
      </c>
      <c r="AB211" s="113" t="str" cm="1">
        <f t="array" ref="AB211">IFERROR(INDEX('Attendance-Slot-2'!$Q$2:$Q$2595,MATCH(1,('Attendance-Slot-2'!$A$2:$A$2595=$C211)*('Attendance-Slot-2'!$G$2:$G$2595=AA$2),0)),"No Data")</f>
        <v>A-S2_Onsite</v>
      </c>
      <c r="AC211" s="133" t="e">
        <f>VLOOKUP($P211,'Written Exam Marks'!$H:$Q,10,FALSE)</f>
        <v>#N/A</v>
      </c>
      <c r="AD211" s="133" t="e">
        <f>VLOOKUP($P211,'Written Exam Marks'!$H:$Q,9,FALSE)</f>
        <v>#N/A</v>
      </c>
      <c r="AE211" s="113" t="str">
        <f t="shared" si="223"/>
        <v>Absent</v>
      </c>
      <c r="AF211" s="113" t="str">
        <f t="shared" si="224"/>
        <v>A-S2_Onsite</v>
      </c>
      <c r="AG211" s="146">
        <v>8.5</v>
      </c>
      <c r="AH211" s="146">
        <v>9.5</v>
      </c>
      <c r="AI211" s="146">
        <v>10</v>
      </c>
      <c r="AJ211" s="146" t="s">
        <v>5</v>
      </c>
      <c r="AK211" s="146">
        <v>9</v>
      </c>
      <c r="AL211" s="146">
        <v>10</v>
      </c>
      <c r="AM211" s="146">
        <v>47</v>
      </c>
      <c r="AN211" s="146">
        <v>60</v>
      </c>
      <c r="AO211" s="43" t="s">
        <v>7336</v>
      </c>
      <c r="AP211" s="43" t="s">
        <v>1598</v>
      </c>
      <c r="AQ211" s="50" t="str">
        <f t="shared" si="225"/>
        <v>2025EM1100208-MDSDF402</v>
      </c>
      <c r="AR211" s="43" t="str">
        <f t="shared" si="226"/>
        <v>1 missed</v>
      </c>
      <c r="AS211" s="47" t="s">
        <v>7342</v>
      </c>
      <c r="AT211" s="43">
        <f t="shared" si="227"/>
        <v>5</v>
      </c>
      <c r="AU211" s="48" t="s">
        <v>7342</v>
      </c>
      <c r="AV211" s="49">
        <f t="shared" si="228"/>
        <v>0.83333333333333337</v>
      </c>
      <c r="AW211" s="48" t="s">
        <v>7342</v>
      </c>
      <c r="AX211" s="43" t="str">
        <f t="shared" si="229"/>
        <v>1 missed</v>
      </c>
      <c r="AY211" s="42">
        <f t="shared" si="230"/>
        <v>5</v>
      </c>
      <c r="AZ211" s="50">
        <f t="shared" si="231"/>
        <v>0.83333333333333337</v>
      </c>
      <c r="BA211" s="50" t="str">
        <f t="shared" si="232"/>
        <v>Q-5 A-- || Q Total-6, A Total-0</v>
      </c>
      <c r="BB211" s="42" t="str" cm="1">
        <f t="array" ref="BB211">IFERROR(INDEX('Attendance-Slot-1'!$Q$2:$Q$1112,MATCH(1,('Attendance-Slot-1'!$A$2:$A$1112=$C211)*('Attendance-Slot-1'!$G$2:$G$1112=BB$2),0)),"No Data")</f>
        <v>No Data</v>
      </c>
      <c r="BC211" s="42" t="str" cm="1">
        <f t="array" ref="BC211">IFERROR(INDEX('Attendance-Slot-2'!$Q$2:$Q$2595,MATCH(1,('Attendance-Slot-2'!$A$2:$A$2595=$C211)*('Attendance-Slot-2'!$G$2:$G$2595=BB$2),0)),"No Data")</f>
        <v>A-S2_Onsite</v>
      </c>
      <c r="BD211" s="134" t="e">
        <f>VLOOKUP($AQ211,'Written Exam Marks'!$H:$Q,10,FALSE)</f>
        <v>#N/A</v>
      </c>
      <c r="BE211" s="134" t="e">
        <f>VLOOKUP($AQ211,'Written Exam Marks'!$H:$Q,9,FALSE)</f>
        <v>#N/A</v>
      </c>
      <c r="BF211" s="42" t="str">
        <f t="shared" si="233"/>
        <v>Absent</v>
      </c>
      <c r="BG211" s="42" t="str">
        <f t="shared" si="234"/>
        <v>A-S2_Onsite</v>
      </c>
      <c r="BH211" s="147">
        <v>20</v>
      </c>
      <c r="BI211" s="147" t="s">
        <v>5</v>
      </c>
      <c r="BJ211" s="147">
        <v>20</v>
      </c>
      <c r="BK211" s="147">
        <v>60</v>
      </c>
      <c r="BL211" s="52" t="s">
        <v>3697</v>
      </c>
      <c r="BM211" s="52" t="s">
        <v>1606</v>
      </c>
      <c r="BN211" s="57" t="str">
        <f t="shared" si="235"/>
        <v>2025EM1100208-MDSDF403</v>
      </c>
      <c r="BO211" s="52" t="str">
        <f t="shared" si="236"/>
        <v>0 missed</v>
      </c>
      <c r="BP211" s="52" t="str">
        <f t="shared" si="237"/>
        <v>1 missed</v>
      </c>
      <c r="BQ211" s="52">
        <f t="shared" si="238"/>
        <v>1</v>
      </c>
      <c r="BR211" s="52">
        <f t="shared" si="239"/>
        <v>0</v>
      </c>
      <c r="BS211" s="56">
        <f t="shared" si="240"/>
        <v>1</v>
      </c>
      <c r="BT211" s="56">
        <f t="shared" si="241"/>
        <v>0</v>
      </c>
      <c r="BU211" s="52" t="str">
        <f t="shared" si="242"/>
        <v>1 missed</v>
      </c>
      <c r="BV211" s="51">
        <f t="shared" si="243"/>
        <v>1</v>
      </c>
      <c r="BW211" s="57">
        <f t="shared" si="244"/>
        <v>0.5</v>
      </c>
      <c r="BX211" s="57" t="str">
        <f t="shared" si="245"/>
        <v>Q-1 A-0 || Q Total-1, A Total-1</v>
      </c>
      <c r="BY211" s="51" t="str" cm="1">
        <f t="array" ref="BY211">IFERROR(INDEX('Attendance-Slot-1'!$Q$2:$Q$1112,MATCH(1,('Attendance-Slot-1'!$A$2:$A$1112=$C211)*('Attendance-Slot-1'!$G$2:$G$1112=BY$2),0)),"No Data")</f>
        <v>No Data</v>
      </c>
      <c r="BZ211" s="51" t="str" cm="1">
        <f t="array" ref="BZ211">IFERROR(INDEX('Attendance-Slot-2'!$Q$2:$Q$2595,MATCH(1,('Attendance-Slot-2'!$A$2:$A$2595=$C211)*('Attendance-Slot-2'!$G$2:$G$2595=BY$2),0)),"No Data")</f>
        <v>A-S2_Onsite</v>
      </c>
      <c r="CA211" s="135" t="e">
        <f>VLOOKUP($BN211,'Written Exam Marks'!$H:$Q,10,FALSE)</f>
        <v>#N/A</v>
      </c>
      <c r="CB211" s="135" t="e">
        <f>VLOOKUP($BN211,'Written Exam Marks'!$H:$Q,9,FALSE)</f>
        <v>#N/A</v>
      </c>
      <c r="CC211" s="51" t="str">
        <f t="shared" si="246"/>
        <v>Absent</v>
      </c>
      <c r="CD211" s="51" t="str">
        <f t="shared" si="247"/>
        <v>A-S2_Onsite</v>
      </c>
      <c r="CE211" s="29">
        <v>18</v>
      </c>
      <c r="CF211" s="29" t="s">
        <v>5</v>
      </c>
      <c r="CG211" s="29" t="s">
        <v>5</v>
      </c>
      <c r="CH211" s="29">
        <v>18</v>
      </c>
      <c r="CI211" s="29">
        <v>60</v>
      </c>
      <c r="CJ211" s="61" t="s">
        <v>7343</v>
      </c>
      <c r="CK211" s="61" t="s">
        <v>1613</v>
      </c>
      <c r="CL211" s="10" t="str">
        <f t="shared" si="248"/>
        <v>2025EM1100208-MDSDF404</v>
      </c>
      <c r="CM211" s="61" t="str">
        <f t="shared" si="249"/>
        <v>1 missed</v>
      </c>
      <c r="CN211" s="61" t="str">
        <f t="shared" si="250"/>
        <v>1 missed</v>
      </c>
      <c r="CO211" s="111">
        <f t="shared" si="251"/>
        <v>1</v>
      </c>
      <c r="CP211" s="111">
        <f t="shared" si="252"/>
        <v>0</v>
      </c>
      <c r="CQ211" s="9">
        <f t="shared" si="253"/>
        <v>0.5</v>
      </c>
      <c r="CR211" s="9">
        <f t="shared" si="254"/>
        <v>0</v>
      </c>
      <c r="CS211" s="61" t="str">
        <f t="shared" si="255"/>
        <v>2 missed</v>
      </c>
      <c r="CT211" s="111">
        <f t="shared" si="256"/>
        <v>1</v>
      </c>
      <c r="CU211" s="10">
        <f t="shared" si="257"/>
        <v>0.33333333333333331</v>
      </c>
      <c r="CV211" s="10" t="str">
        <f t="shared" si="258"/>
        <v>Q-1 A-0 || Q Total-2, A Total-1</v>
      </c>
      <c r="CW211" s="111" t="str" cm="1">
        <f t="array" ref="CW211">IFERROR(INDEX('Attendance-Slot-1'!$Q$2:$Q$1112,MATCH(1,('Attendance-Slot-1'!$A$2:$A$1112=$C211)*('Attendance-Slot-1'!$G$2:$G$1112=CW$2),0)),"No Data")</f>
        <v>No Data</v>
      </c>
      <c r="CX211" s="111" t="str" cm="1">
        <f t="array" ref="CX211">IFERROR(INDEX('Attendance-Slot-2'!$Q$2:$Q$2595,MATCH(1,('Attendance-Slot-2'!$A$2:$A$2595=$C211)*('Attendance-Slot-2'!$G$2:$G$2595=CW$2),0)),"No Data")</f>
        <v>A-S2_Onsite</v>
      </c>
      <c r="CY211" s="136" t="e">
        <f>VLOOKUP($CL211,'Written Exam Marks'!$H:$Q,10,FALSE)</f>
        <v>#N/A</v>
      </c>
      <c r="CZ211" s="136" t="e">
        <f>VLOOKUP($CL211,'Written Exam Marks'!$H:$Q,9,FALSE)</f>
        <v>#N/A</v>
      </c>
      <c r="DA211" s="111" t="str">
        <f t="shared" si="259"/>
        <v>Absent</v>
      </c>
      <c r="DB211" s="111" t="str">
        <f t="shared" si="260"/>
        <v>A-S2_Onsite</v>
      </c>
      <c r="DC211" s="148">
        <v>6</v>
      </c>
      <c r="DD211" s="148" t="s">
        <v>5</v>
      </c>
      <c r="DE211" s="148" t="s">
        <v>5</v>
      </c>
      <c r="DF211" s="148" t="s">
        <v>5</v>
      </c>
      <c r="DG211" s="148" t="s">
        <v>5</v>
      </c>
      <c r="DH211" s="148">
        <v>6</v>
      </c>
      <c r="DI211" s="148">
        <v>65</v>
      </c>
      <c r="DJ211" s="66" t="s">
        <v>7351</v>
      </c>
      <c r="DK211" s="66" t="s">
        <v>1631</v>
      </c>
      <c r="DL211" s="68" t="str">
        <f t="shared" si="261"/>
        <v>2025EM1100208-MDSDF406</v>
      </c>
      <c r="DM211" s="66" t="str">
        <f t="shared" si="262"/>
        <v>2 missed</v>
      </c>
      <c r="DN211" s="66" t="str">
        <f t="shared" si="263"/>
        <v>2 missed</v>
      </c>
      <c r="DO211" s="62">
        <f t="shared" si="264"/>
        <v>1</v>
      </c>
      <c r="DP211" s="62">
        <f t="shared" si="265"/>
        <v>0</v>
      </c>
      <c r="DQ211" s="67">
        <f t="shared" si="266"/>
        <v>0.33333333333333331</v>
      </c>
      <c r="DR211" s="67">
        <f t="shared" si="267"/>
        <v>0</v>
      </c>
      <c r="DS211" s="66" t="str">
        <f t="shared" si="268"/>
        <v>4 missed</v>
      </c>
      <c r="DT211" s="62">
        <f t="shared" si="269"/>
        <v>1</v>
      </c>
      <c r="DU211" s="68">
        <f t="shared" si="270"/>
        <v>0.2</v>
      </c>
      <c r="DV211" s="68" t="str">
        <f t="shared" si="271"/>
        <v>Q-1 A-0 || Q Total-3, A Total-2</v>
      </c>
      <c r="DW211" s="62" t="str" cm="1">
        <f t="array" ref="DW211">IFERROR(INDEX('Attendance-Slot-1'!$Q$2:$Q$1112,MATCH(1,('Attendance-Slot-1'!$A$2:$A$1112=$C211)*('Attendance-Slot-1'!$G$2:$G$1112=DW$2),0)),"No Data")</f>
        <v>No Data</v>
      </c>
      <c r="DX211" s="62" t="str" cm="1">
        <f t="array" ref="DX211">IFERROR(INDEX('Attendance-Slot-2'!$Q$2:$Q$2595,MATCH(1,('Attendance-Slot-2'!$A$2:$A$2595=$C211)*('Attendance-Slot-2'!$G$2:$G$2595=DW$2),0)),"No Data")</f>
        <v>A-S2_Onsite</v>
      </c>
      <c r="DY211" s="137" t="e">
        <f>VLOOKUP($DL211,'Written Exam Marks'!$H:$Q,10,FALSE)</f>
        <v>#N/A</v>
      </c>
      <c r="DZ211" s="137" t="e">
        <f>VLOOKUP($DL211,'Written Exam Marks'!$H:$Q,9,FALSE)</f>
        <v>#N/A</v>
      </c>
      <c r="EA211" s="62" t="str">
        <f t="shared" si="272"/>
        <v>Absent</v>
      </c>
      <c r="EB211" s="62" t="str">
        <f t="shared" si="273"/>
        <v>A-S2_Onsite</v>
      </c>
      <c r="EC211" s="114" t="str">
        <f t="shared" si="210"/>
        <v>P-0, 
A-0, 
No Data-5</v>
      </c>
      <c r="ED211" s="114" t="str">
        <f t="shared" si="211"/>
        <v>P-0, 
A-5, 
No Data-0</v>
      </c>
      <c r="EE211" s="114" t="str">
        <f t="shared" si="274"/>
        <v>A-S2_Onsite</v>
      </c>
      <c r="EF211" s="114" t="str">
        <f t="shared" si="275"/>
        <v>A-S2_Onsite</v>
      </c>
      <c r="EG211" s="114" t="str">
        <f t="shared" si="276"/>
        <v>A-S2_Onsite</v>
      </c>
      <c r="EH211" s="114" t="str">
        <f t="shared" si="277"/>
        <v>A-S2_Onsite</v>
      </c>
      <c r="EI211" s="114" t="str">
        <f t="shared" si="278"/>
        <v>A-S2_Onsite</v>
      </c>
      <c r="EJ211" s="114" t="str">
        <f t="shared" si="279"/>
        <v>P-0, A-5, No Data-0</v>
      </c>
      <c r="EK211" s="114" t="s">
        <v>10453</v>
      </c>
      <c r="EL211" s="114">
        <v>16</v>
      </c>
      <c r="EM211" s="114">
        <v>10</v>
      </c>
      <c r="EN211" s="114" t="s">
        <v>10455</v>
      </c>
      <c r="EO211" s="114">
        <v>26</v>
      </c>
      <c r="EP211" s="114" t="s">
        <v>7217</v>
      </c>
      <c r="EQ211" s="114" t="s">
        <v>1054</v>
      </c>
      <c r="ER211" s="114" t="s">
        <v>4039</v>
      </c>
      <c r="ES211" s="114" t="s">
        <v>3489</v>
      </c>
      <c r="ET211" s="30" t="s">
        <v>4039</v>
      </c>
    </row>
    <row r="212" spans="1:150" x14ac:dyDescent="0.25">
      <c r="A212" s="114">
        <v>209</v>
      </c>
      <c r="B212" s="114" t="s">
        <v>7224</v>
      </c>
      <c r="C212" s="80" t="s">
        <v>4043</v>
      </c>
      <c r="D212" s="30" t="s">
        <v>4044</v>
      </c>
      <c r="E212" s="30" t="s">
        <v>4045</v>
      </c>
      <c r="F212" s="33" t="s">
        <v>7201</v>
      </c>
      <c r="G212" s="30" t="s">
        <v>4046</v>
      </c>
      <c r="H212" s="143">
        <v>14.333</v>
      </c>
      <c r="I212" s="143">
        <v>15</v>
      </c>
      <c r="J212" s="143">
        <v>20</v>
      </c>
      <c r="K212" s="143">
        <v>15</v>
      </c>
      <c r="L212" s="143">
        <v>64.332999999999998</v>
      </c>
      <c r="M212" s="143">
        <v>65</v>
      </c>
      <c r="N212" s="40" t="s">
        <v>7314</v>
      </c>
      <c r="O212" s="40" t="s">
        <v>1593</v>
      </c>
      <c r="P212" s="13" t="str">
        <f t="shared" si="212"/>
        <v>2025EM1100209-MDSDF401</v>
      </c>
      <c r="Q212" s="40" t="str">
        <f t="shared" si="213"/>
        <v>0 missed</v>
      </c>
      <c r="R212" s="40" t="str">
        <f t="shared" si="214"/>
        <v>0 missed</v>
      </c>
      <c r="S212" s="40">
        <f t="shared" si="215"/>
        <v>3</v>
      </c>
      <c r="T212" s="40">
        <f t="shared" si="216"/>
        <v>1</v>
      </c>
      <c r="U212" s="41">
        <f t="shared" si="217"/>
        <v>1</v>
      </c>
      <c r="V212" s="41">
        <f t="shared" si="218"/>
        <v>1</v>
      </c>
      <c r="W212" s="40" t="str">
        <f t="shared" si="219"/>
        <v>0 missed</v>
      </c>
      <c r="X212" s="113">
        <f t="shared" si="220"/>
        <v>4</v>
      </c>
      <c r="Y212" s="13">
        <f t="shared" si="221"/>
        <v>1</v>
      </c>
      <c r="Z212" s="13" t="str">
        <f t="shared" si="222"/>
        <v>Q-3 A-1 || Q Total-3, A Total-1</v>
      </c>
      <c r="AA212" s="113" t="str" cm="1">
        <f t="array" ref="AA212">IFERROR(INDEX('Attendance-Slot-1'!$Q$2:$Q$1112,MATCH(1,('Attendance-Slot-1'!$A$2:$A$1112=$C212)*('Attendance-Slot-1'!$G$2:$G$1112=AA$2),0)),"No Data")</f>
        <v>No Data</v>
      </c>
      <c r="AB212" s="113" t="str" cm="1">
        <f t="array" ref="AB212">IFERROR(INDEX('Attendance-Slot-2'!$Q$2:$Q$2595,MATCH(1,('Attendance-Slot-2'!$A$2:$A$2595=$C212)*('Attendance-Slot-2'!$G$2:$G$2595=AA$2),0)),"No Data")</f>
        <v>P-S2_Onsite</v>
      </c>
      <c r="AC212" s="133">
        <f>VLOOKUP($P212,'Written Exam Marks'!$H:$Q,10,FALSE)</f>
        <v>17.5</v>
      </c>
      <c r="AD212" s="133">
        <f>VLOOKUP($P212,'Written Exam Marks'!$H:$Q,9,FALSE)</f>
        <v>35</v>
      </c>
      <c r="AE212" s="113" t="str">
        <f t="shared" si="223"/>
        <v>Present</v>
      </c>
      <c r="AF212" s="113" t="str">
        <f t="shared" si="224"/>
        <v>P-S2_Onsite</v>
      </c>
      <c r="AG212" s="146">
        <v>9.5</v>
      </c>
      <c r="AH212" s="146">
        <v>8</v>
      </c>
      <c r="AI212" s="146">
        <v>10</v>
      </c>
      <c r="AJ212" s="146">
        <v>10</v>
      </c>
      <c r="AK212" s="146">
        <v>10</v>
      </c>
      <c r="AL212" s="146">
        <v>10</v>
      </c>
      <c r="AM212" s="146">
        <v>57.5</v>
      </c>
      <c r="AN212" s="146">
        <v>60</v>
      </c>
      <c r="AO212" s="43" t="s">
        <v>7336</v>
      </c>
      <c r="AP212" s="43" t="s">
        <v>1598</v>
      </c>
      <c r="AQ212" s="50" t="str">
        <f t="shared" si="225"/>
        <v>2025EM1100209-MDSDF402</v>
      </c>
      <c r="AR212" s="43" t="str">
        <f t="shared" si="226"/>
        <v>0 missed</v>
      </c>
      <c r="AS212" s="47" t="s">
        <v>7342</v>
      </c>
      <c r="AT212" s="43">
        <f t="shared" si="227"/>
        <v>6</v>
      </c>
      <c r="AU212" s="48" t="s">
        <v>7342</v>
      </c>
      <c r="AV212" s="49">
        <f t="shared" si="228"/>
        <v>1</v>
      </c>
      <c r="AW212" s="48" t="s">
        <v>7342</v>
      </c>
      <c r="AX212" s="43" t="str">
        <f t="shared" si="229"/>
        <v>0 missed</v>
      </c>
      <c r="AY212" s="42">
        <f t="shared" si="230"/>
        <v>6</v>
      </c>
      <c r="AZ212" s="50">
        <f t="shared" si="231"/>
        <v>1</v>
      </c>
      <c r="BA212" s="50" t="str">
        <f t="shared" si="232"/>
        <v>Q-6 A-- || Q Total-6, A Total-0</v>
      </c>
      <c r="BB212" s="42" t="str" cm="1">
        <f t="array" ref="BB212">IFERROR(INDEX('Attendance-Slot-1'!$Q$2:$Q$1112,MATCH(1,('Attendance-Slot-1'!$A$2:$A$1112=$C212)*('Attendance-Slot-1'!$G$2:$G$1112=BB$2),0)),"No Data")</f>
        <v>No Data</v>
      </c>
      <c r="BC212" s="42" t="str" cm="1">
        <f t="array" ref="BC212">IFERROR(INDEX('Attendance-Slot-2'!$Q$2:$Q$2595,MATCH(1,('Attendance-Slot-2'!$A$2:$A$2595=$C212)*('Attendance-Slot-2'!$G$2:$G$2595=BB$2),0)),"No Data")</f>
        <v>P-S2_Onsite</v>
      </c>
      <c r="BD212" s="134">
        <f>VLOOKUP($AQ212,'Written Exam Marks'!$H:$Q,10,FALSE)</f>
        <v>31</v>
      </c>
      <c r="BE212" s="134">
        <f>VLOOKUP($AQ212,'Written Exam Marks'!$H:$Q,9,FALSE)</f>
        <v>40</v>
      </c>
      <c r="BF212" s="42" t="str">
        <f t="shared" si="233"/>
        <v>Present</v>
      </c>
      <c r="BG212" s="42" t="str">
        <f t="shared" si="234"/>
        <v>P-S2_Onsite</v>
      </c>
      <c r="BH212" s="147">
        <v>20</v>
      </c>
      <c r="BI212" s="147">
        <v>25</v>
      </c>
      <c r="BJ212" s="147">
        <v>45</v>
      </c>
      <c r="BK212" s="147">
        <v>60</v>
      </c>
      <c r="BL212" s="52" t="s">
        <v>3697</v>
      </c>
      <c r="BM212" s="52" t="s">
        <v>1606</v>
      </c>
      <c r="BN212" s="57" t="str">
        <f t="shared" si="235"/>
        <v>2025EM1100209-MDSDF403</v>
      </c>
      <c r="BO212" s="52" t="str">
        <f t="shared" si="236"/>
        <v>0 missed</v>
      </c>
      <c r="BP212" s="52" t="str">
        <f t="shared" si="237"/>
        <v>0 missed</v>
      </c>
      <c r="BQ212" s="52">
        <f t="shared" si="238"/>
        <v>1</v>
      </c>
      <c r="BR212" s="52">
        <f t="shared" si="239"/>
        <v>1</v>
      </c>
      <c r="BS212" s="56">
        <f t="shared" si="240"/>
        <v>1</v>
      </c>
      <c r="BT212" s="56">
        <f t="shared" si="241"/>
        <v>1</v>
      </c>
      <c r="BU212" s="52" t="str">
        <f t="shared" si="242"/>
        <v>0 missed</v>
      </c>
      <c r="BV212" s="51">
        <f t="shared" si="243"/>
        <v>2</v>
      </c>
      <c r="BW212" s="57">
        <f t="shared" si="244"/>
        <v>1</v>
      </c>
      <c r="BX212" s="57" t="str">
        <f t="shared" si="245"/>
        <v>Q-1 A-1 || Q Total-1, A Total-1</v>
      </c>
      <c r="BY212" s="51" t="str" cm="1">
        <f t="array" ref="BY212">IFERROR(INDEX('Attendance-Slot-1'!$Q$2:$Q$1112,MATCH(1,('Attendance-Slot-1'!$A$2:$A$1112=$C212)*('Attendance-Slot-1'!$G$2:$G$1112=BY$2),0)),"No Data")</f>
        <v>No Data</v>
      </c>
      <c r="BZ212" s="51" t="str" cm="1">
        <f t="array" ref="BZ212">IFERROR(INDEX('Attendance-Slot-2'!$Q$2:$Q$2595,MATCH(1,('Attendance-Slot-2'!$A$2:$A$2595=$C212)*('Attendance-Slot-2'!$G$2:$G$2595=BY$2),0)),"No Data")</f>
        <v>P-S2_Onsite</v>
      </c>
      <c r="CA212" s="135">
        <f>VLOOKUP($BN212,'Written Exam Marks'!$H:$Q,10,FALSE)</f>
        <v>25</v>
      </c>
      <c r="CB212" s="135">
        <f>VLOOKUP($BN212,'Written Exam Marks'!$H:$Q,9,FALSE)</f>
        <v>40</v>
      </c>
      <c r="CC212" s="51" t="str">
        <f t="shared" si="246"/>
        <v>Present</v>
      </c>
      <c r="CD212" s="51" t="str">
        <f t="shared" si="247"/>
        <v>P-S2_Onsite</v>
      </c>
      <c r="CE212" s="29">
        <v>19</v>
      </c>
      <c r="CF212" s="29">
        <v>20</v>
      </c>
      <c r="CG212" s="29">
        <v>20</v>
      </c>
      <c r="CH212" s="29">
        <v>59</v>
      </c>
      <c r="CI212" s="29">
        <v>60</v>
      </c>
      <c r="CJ212" s="61" t="s">
        <v>7343</v>
      </c>
      <c r="CK212" s="61" t="s">
        <v>1613</v>
      </c>
      <c r="CL212" s="10" t="str">
        <f t="shared" si="248"/>
        <v>2025EM1100209-MDSDF404</v>
      </c>
      <c r="CM212" s="61" t="str">
        <f t="shared" si="249"/>
        <v>0 missed</v>
      </c>
      <c r="CN212" s="61" t="str">
        <f t="shared" si="250"/>
        <v>0 missed</v>
      </c>
      <c r="CO212" s="111">
        <f t="shared" si="251"/>
        <v>2</v>
      </c>
      <c r="CP212" s="111">
        <f t="shared" si="252"/>
        <v>1</v>
      </c>
      <c r="CQ212" s="9">
        <f t="shared" si="253"/>
        <v>1</v>
      </c>
      <c r="CR212" s="9">
        <f t="shared" si="254"/>
        <v>1</v>
      </c>
      <c r="CS212" s="61" t="str">
        <f t="shared" si="255"/>
        <v>0 missed</v>
      </c>
      <c r="CT212" s="111">
        <f t="shared" si="256"/>
        <v>3</v>
      </c>
      <c r="CU212" s="10">
        <f t="shared" si="257"/>
        <v>1</v>
      </c>
      <c r="CV212" s="10" t="str">
        <f t="shared" si="258"/>
        <v>Q-2 A-1 || Q Total-2, A Total-1</v>
      </c>
      <c r="CW212" s="111" t="str" cm="1">
        <f t="array" ref="CW212">IFERROR(INDEX('Attendance-Slot-1'!$Q$2:$Q$1112,MATCH(1,('Attendance-Slot-1'!$A$2:$A$1112=$C212)*('Attendance-Slot-1'!$G$2:$G$1112=CW$2),0)),"No Data")</f>
        <v>No Data</v>
      </c>
      <c r="CX212" s="111" t="str" cm="1">
        <f t="array" ref="CX212">IFERROR(INDEX('Attendance-Slot-2'!$Q$2:$Q$2595,MATCH(1,('Attendance-Slot-2'!$A$2:$A$2595=$C212)*('Attendance-Slot-2'!$G$2:$G$2595=CW$2),0)),"No Data")</f>
        <v>P-S2_Onsite</v>
      </c>
      <c r="CY212" s="136">
        <f>VLOOKUP($CL212,'Written Exam Marks'!$H:$Q,10,FALSE)</f>
        <v>19.5</v>
      </c>
      <c r="CZ212" s="136">
        <f>VLOOKUP($CL212,'Written Exam Marks'!$H:$Q,9,FALSE)</f>
        <v>40</v>
      </c>
      <c r="DA212" s="111" t="str">
        <f t="shared" si="259"/>
        <v>Present</v>
      </c>
      <c r="DB212" s="111" t="str">
        <f t="shared" si="260"/>
        <v>P-S2_Onsite</v>
      </c>
      <c r="DC212" s="148">
        <v>7</v>
      </c>
      <c r="DD212" s="148">
        <v>7.375</v>
      </c>
      <c r="DE212" s="148">
        <v>9</v>
      </c>
      <c r="DF212" s="148">
        <v>13</v>
      </c>
      <c r="DG212" s="148">
        <v>18</v>
      </c>
      <c r="DH212" s="148">
        <v>54.375</v>
      </c>
      <c r="DI212" s="148">
        <v>65</v>
      </c>
      <c r="DJ212" s="66" t="s">
        <v>7351</v>
      </c>
      <c r="DK212" s="66" t="s">
        <v>1631</v>
      </c>
      <c r="DL212" s="68" t="str">
        <f t="shared" si="261"/>
        <v>2025EM1100209-MDSDF406</v>
      </c>
      <c r="DM212" s="66" t="str">
        <f t="shared" si="262"/>
        <v>0 missed</v>
      </c>
      <c r="DN212" s="66" t="str">
        <f t="shared" si="263"/>
        <v>0 missed</v>
      </c>
      <c r="DO212" s="62">
        <f t="shared" si="264"/>
        <v>3</v>
      </c>
      <c r="DP212" s="62">
        <f t="shared" si="265"/>
        <v>2</v>
      </c>
      <c r="DQ212" s="67">
        <f t="shared" si="266"/>
        <v>1</v>
      </c>
      <c r="DR212" s="67">
        <f t="shared" si="267"/>
        <v>1</v>
      </c>
      <c r="DS212" s="66" t="str">
        <f t="shared" si="268"/>
        <v>0 missed</v>
      </c>
      <c r="DT212" s="62">
        <f t="shared" si="269"/>
        <v>5</v>
      </c>
      <c r="DU212" s="68">
        <f t="shared" si="270"/>
        <v>1</v>
      </c>
      <c r="DV212" s="68" t="str">
        <f t="shared" si="271"/>
        <v>Q-3 A-2 || Q Total-3, A Total-2</v>
      </c>
      <c r="DW212" s="62" t="str" cm="1">
        <f t="array" ref="DW212">IFERROR(INDEX('Attendance-Slot-1'!$Q$2:$Q$1112,MATCH(1,('Attendance-Slot-1'!$A$2:$A$1112=$C212)*('Attendance-Slot-1'!$G$2:$G$1112=DW$2),0)),"No Data")</f>
        <v>No Data</v>
      </c>
      <c r="DX212" s="62" t="str" cm="1">
        <f t="array" ref="DX212">IFERROR(INDEX('Attendance-Slot-2'!$Q$2:$Q$2595,MATCH(1,('Attendance-Slot-2'!$A$2:$A$2595=$C212)*('Attendance-Slot-2'!$G$2:$G$2595=DW$2),0)),"No Data")</f>
        <v>P-S2_Onsite</v>
      </c>
      <c r="DY212" s="137">
        <f>VLOOKUP($DL212,'Written Exam Marks'!$H:$Q,10,FALSE)</f>
        <v>20.5</v>
      </c>
      <c r="DZ212" s="137">
        <f>VLOOKUP($DL212,'Written Exam Marks'!$H:$Q,9,FALSE)</f>
        <v>35</v>
      </c>
      <c r="EA212" s="62" t="str">
        <f t="shared" si="272"/>
        <v>Present</v>
      </c>
      <c r="EB212" s="62" t="str">
        <f t="shared" si="273"/>
        <v>P-S2_Onsite</v>
      </c>
      <c r="EC212" s="114" t="str">
        <f t="shared" si="210"/>
        <v>P-0, 
A-0, 
No Data-5</v>
      </c>
      <c r="ED212" s="114" t="str">
        <f t="shared" si="211"/>
        <v>P-5, 
A-0, 
No Data-0</v>
      </c>
      <c r="EE212" s="114" t="str">
        <f t="shared" si="274"/>
        <v>P-S2_Onsite</v>
      </c>
      <c r="EF212" s="114" t="str">
        <f t="shared" si="275"/>
        <v>P-S2_Onsite</v>
      </c>
      <c r="EG212" s="114" t="str">
        <f t="shared" si="276"/>
        <v>P-S2_Onsite</v>
      </c>
      <c r="EH212" s="114" t="str">
        <f t="shared" si="277"/>
        <v>P-S2_Onsite</v>
      </c>
      <c r="EI212" s="114" t="str">
        <f t="shared" si="278"/>
        <v>P-S2_Onsite</v>
      </c>
      <c r="EJ212" s="114" t="str">
        <f t="shared" si="279"/>
        <v>P-5, A-0, No Data-0</v>
      </c>
      <c r="EK212" s="114" t="s">
        <v>10453</v>
      </c>
      <c r="EL212" s="114">
        <v>27</v>
      </c>
      <c r="EM212" s="114">
        <v>9</v>
      </c>
      <c r="EN212" s="114">
        <v>56</v>
      </c>
      <c r="EO212" s="114">
        <v>92</v>
      </c>
      <c r="EP212" s="114" t="s">
        <v>7217</v>
      </c>
      <c r="EQ212" s="114" t="s">
        <v>1054</v>
      </c>
      <c r="ER212" s="114" t="s">
        <v>4043</v>
      </c>
      <c r="ES212" s="114"/>
      <c r="ET212" s="30" t="s">
        <v>4043</v>
      </c>
    </row>
    <row r="213" spans="1:150" x14ac:dyDescent="0.25">
      <c r="A213" s="114">
        <v>210</v>
      </c>
      <c r="B213" s="114" t="s">
        <v>7224</v>
      </c>
      <c r="C213" s="80" t="s">
        <v>4047</v>
      </c>
      <c r="D213" s="30" t="s">
        <v>4048</v>
      </c>
      <c r="E213" s="30" t="s">
        <v>4049</v>
      </c>
      <c r="F213" s="33" t="s">
        <v>7201</v>
      </c>
      <c r="G213" s="30" t="s">
        <v>4050</v>
      </c>
      <c r="H213" s="143">
        <v>15</v>
      </c>
      <c r="I213" s="143">
        <v>13.5</v>
      </c>
      <c r="J213" s="143">
        <v>20</v>
      </c>
      <c r="K213" s="143">
        <v>15</v>
      </c>
      <c r="L213" s="143">
        <v>63.5</v>
      </c>
      <c r="M213" s="143">
        <v>65</v>
      </c>
      <c r="N213" s="40" t="s">
        <v>7314</v>
      </c>
      <c r="O213" s="40" t="s">
        <v>1593</v>
      </c>
      <c r="P213" s="13" t="str">
        <f t="shared" si="212"/>
        <v>2025EM1100210-MDSDF401</v>
      </c>
      <c r="Q213" s="40" t="str">
        <f t="shared" si="213"/>
        <v>0 missed</v>
      </c>
      <c r="R213" s="40" t="str">
        <f t="shared" si="214"/>
        <v>0 missed</v>
      </c>
      <c r="S213" s="40">
        <f t="shared" si="215"/>
        <v>3</v>
      </c>
      <c r="T213" s="40">
        <f t="shared" si="216"/>
        <v>1</v>
      </c>
      <c r="U213" s="41">
        <f t="shared" si="217"/>
        <v>1</v>
      </c>
      <c r="V213" s="41">
        <f t="shared" si="218"/>
        <v>1</v>
      </c>
      <c r="W213" s="40" t="str">
        <f t="shared" si="219"/>
        <v>0 missed</v>
      </c>
      <c r="X213" s="113">
        <f t="shared" si="220"/>
        <v>4</v>
      </c>
      <c r="Y213" s="13">
        <f t="shared" si="221"/>
        <v>1</v>
      </c>
      <c r="Z213" s="13" t="str">
        <f t="shared" si="222"/>
        <v>Q-3 A-1 || Q Total-3, A Total-1</v>
      </c>
      <c r="AA213" s="113" t="str" cm="1">
        <f t="array" ref="AA213">IFERROR(INDEX('Attendance-Slot-1'!$Q$2:$Q$1112,MATCH(1,('Attendance-Slot-1'!$A$2:$A$1112=$C213)*('Attendance-Slot-1'!$G$2:$G$1112=AA$2),0)),"No Data")</f>
        <v>No Data</v>
      </c>
      <c r="AB213" s="113" t="str" cm="1">
        <f t="array" ref="AB213">IFERROR(INDEX('Attendance-Slot-2'!$Q$2:$Q$2595,MATCH(1,('Attendance-Slot-2'!$A$2:$A$2595=$C213)*('Attendance-Slot-2'!$G$2:$G$2595=AA$2),0)),"No Data")</f>
        <v>P-S2_Onsite</v>
      </c>
      <c r="AC213" s="133">
        <f>VLOOKUP($P213,'Written Exam Marks'!$H:$Q,10,FALSE)</f>
        <v>12</v>
      </c>
      <c r="AD213" s="133">
        <f>VLOOKUP($P213,'Written Exam Marks'!$H:$Q,9,FALSE)</f>
        <v>35</v>
      </c>
      <c r="AE213" s="113" t="str">
        <f t="shared" si="223"/>
        <v>Present</v>
      </c>
      <c r="AF213" s="113" t="str">
        <f t="shared" si="224"/>
        <v>P-S2_Onsite</v>
      </c>
      <c r="AG213" s="146">
        <v>9.5</v>
      </c>
      <c r="AH213" s="146">
        <v>9</v>
      </c>
      <c r="AI213" s="146">
        <v>10</v>
      </c>
      <c r="AJ213" s="146">
        <v>9</v>
      </c>
      <c r="AK213" s="146">
        <v>10</v>
      </c>
      <c r="AL213" s="146">
        <v>10</v>
      </c>
      <c r="AM213" s="146">
        <v>57.5</v>
      </c>
      <c r="AN213" s="146">
        <v>60</v>
      </c>
      <c r="AO213" s="43" t="s">
        <v>7336</v>
      </c>
      <c r="AP213" s="43" t="s">
        <v>1598</v>
      </c>
      <c r="AQ213" s="50" t="str">
        <f t="shared" si="225"/>
        <v>2025EM1100210-MDSDF402</v>
      </c>
      <c r="AR213" s="43" t="str">
        <f t="shared" si="226"/>
        <v>0 missed</v>
      </c>
      <c r="AS213" s="47" t="s">
        <v>7342</v>
      </c>
      <c r="AT213" s="43">
        <f t="shared" si="227"/>
        <v>6</v>
      </c>
      <c r="AU213" s="48" t="s">
        <v>7342</v>
      </c>
      <c r="AV213" s="49">
        <f t="shared" si="228"/>
        <v>1</v>
      </c>
      <c r="AW213" s="48" t="s">
        <v>7342</v>
      </c>
      <c r="AX213" s="43" t="str">
        <f t="shared" si="229"/>
        <v>0 missed</v>
      </c>
      <c r="AY213" s="42">
        <f t="shared" si="230"/>
        <v>6</v>
      </c>
      <c r="AZ213" s="50">
        <f t="shared" si="231"/>
        <v>1</v>
      </c>
      <c r="BA213" s="50" t="str">
        <f t="shared" si="232"/>
        <v>Q-6 A-- || Q Total-6, A Total-0</v>
      </c>
      <c r="BB213" s="42" t="str" cm="1">
        <f t="array" ref="BB213">IFERROR(INDEX('Attendance-Slot-1'!$Q$2:$Q$1112,MATCH(1,('Attendance-Slot-1'!$A$2:$A$1112=$C213)*('Attendance-Slot-1'!$G$2:$G$1112=BB$2),0)),"No Data")</f>
        <v>No Data</v>
      </c>
      <c r="BC213" s="42" t="str" cm="1">
        <f t="array" ref="BC213">IFERROR(INDEX('Attendance-Slot-2'!$Q$2:$Q$2595,MATCH(1,('Attendance-Slot-2'!$A$2:$A$2595=$C213)*('Attendance-Slot-2'!$G$2:$G$2595=BB$2),0)),"No Data")</f>
        <v>P-S2_Onsite</v>
      </c>
      <c r="BD213" s="134">
        <f>VLOOKUP($AQ213,'Written Exam Marks'!$H:$Q,10,FALSE)</f>
        <v>19</v>
      </c>
      <c r="BE213" s="134">
        <f>VLOOKUP($AQ213,'Written Exam Marks'!$H:$Q,9,FALSE)</f>
        <v>40</v>
      </c>
      <c r="BF213" s="42" t="str">
        <f t="shared" si="233"/>
        <v>Present</v>
      </c>
      <c r="BG213" s="42" t="str">
        <f t="shared" si="234"/>
        <v>P-S2_Onsite</v>
      </c>
      <c r="BH213" s="147">
        <v>20</v>
      </c>
      <c r="BI213" s="147">
        <v>28</v>
      </c>
      <c r="BJ213" s="147">
        <v>48</v>
      </c>
      <c r="BK213" s="147">
        <v>60</v>
      </c>
      <c r="BL213" s="52" t="s">
        <v>3697</v>
      </c>
      <c r="BM213" s="52" t="s">
        <v>1606</v>
      </c>
      <c r="BN213" s="57" t="str">
        <f t="shared" si="235"/>
        <v>2025EM1100210-MDSDF403</v>
      </c>
      <c r="BO213" s="52" t="str">
        <f t="shared" si="236"/>
        <v>0 missed</v>
      </c>
      <c r="BP213" s="52" t="str">
        <f t="shared" si="237"/>
        <v>0 missed</v>
      </c>
      <c r="BQ213" s="52">
        <f t="shared" si="238"/>
        <v>1</v>
      </c>
      <c r="BR213" s="52">
        <f t="shared" si="239"/>
        <v>1</v>
      </c>
      <c r="BS213" s="56">
        <f t="shared" si="240"/>
        <v>1</v>
      </c>
      <c r="BT213" s="56">
        <f t="shared" si="241"/>
        <v>1</v>
      </c>
      <c r="BU213" s="52" t="str">
        <f t="shared" si="242"/>
        <v>0 missed</v>
      </c>
      <c r="BV213" s="51">
        <f t="shared" si="243"/>
        <v>2</v>
      </c>
      <c r="BW213" s="57">
        <f t="shared" si="244"/>
        <v>1</v>
      </c>
      <c r="BX213" s="57" t="str">
        <f t="shared" si="245"/>
        <v>Q-1 A-1 || Q Total-1, A Total-1</v>
      </c>
      <c r="BY213" s="51" t="str" cm="1">
        <f t="array" ref="BY213">IFERROR(INDEX('Attendance-Slot-1'!$Q$2:$Q$1112,MATCH(1,('Attendance-Slot-1'!$A$2:$A$1112=$C213)*('Attendance-Slot-1'!$G$2:$G$1112=BY$2),0)),"No Data")</f>
        <v>No Data</v>
      </c>
      <c r="BZ213" s="51" t="str" cm="1">
        <f t="array" ref="BZ213">IFERROR(INDEX('Attendance-Slot-2'!$Q$2:$Q$2595,MATCH(1,('Attendance-Slot-2'!$A$2:$A$2595=$C213)*('Attendance-Slot-2'!$G$2:$G$2595=BY$2),0)),"No Data")</f>
        <v>P-S2_Onsite</v>
      </c>
      <c r="CA213" s="135">
        <f>VLOOKUP($BN213,'Written Exam Marks'!$H:$Q,10,FALSE)</f>
        <v>24.5</v>
      </c>
      <c r="CB213" s="135">
        <f>VLOOKUP($BN213,'Written Exam Marks'!$H:$Q,9,FALSE)</f>
        <v>40</v>
      </c>
      <c r="CC213" s="51" t="str">
        <f t="shared" si="246"/>
        <v>Present</v>
      </c>
      <c r="CD213" s="51" t="str">
        <f t="shared" si="247"/>
        <v>P-S2_Onsite</v>
      </c>
      <c r="CE213" s="29">
        <v>20</v>
      </c>
      <c r="CF213" s="29">
        <v>20</v>
      </c>
      <c r="CG213" s="29">
        <v>18</v>
      </c>
      <c r="CH213" s="29">
        <v>58</v>
      </c>
      <c r="CI213" s="29">
        <v>60</v>
      </c>
      <c r="CJ213" s="61" t="s">
        <v>7343</v>
      </c>
      <c r="CK213" s="61" t="s">
        <v>1613</v>
      </c>
      <c r="CL213" s="10" t="str">
        <f t="shared" si="248"/>
        <v>2025EM1100210-MDSDF404</v>
      </c>
      <c r="CM213" s="61" t="str">
        <f t="shared" si="249"/>
        <v>0 missed</v>
      </c>
      <c r="CN213" s="61" t="str">
        <f t="shared" si="250"/>
        <v>0 missed</v>
      </c>
      <c r="CO213" s="111">
        <f t="shared" si="251"/>
        <v>2</v>
      </c>
      <c r="CP213" s="111">
        <f t="shared" si="252"/>
        <v>1</v>
      </c>
      <c r="CQ213" s="9">
        <f t="shared" si="253"/>
        <v>1</v>
      </c>
      <c r="CR213" s="9">
        <f t="shared" si="254"/>
        <v>1</v>
      </c>
      <c r="CS213" s="61" t="str">
        <f t="shared" si="255"/>
        <v>0 missed</v>
      </c>
      <c r="CT213" s="111">
        <f t="shared" si="256"/>
        <v>3</v>
      </c>
      <c r="CU213" s="10">
        <f t="shared" si="257"/>
        <v>1</v>
      </c>
      <c r="CV213" s="10" t="str">
        <f t="shared" si="258"/>
        <v>Q-2 A-1 || Q Total-2, A Total-1</v>
      </c>
      <c r="CW213" s="111" t="str" cm="1">
        <f t="array" ref="CW213">IFERROR(INDEX('Attendance-Slot-1'!$Q$2:$Q$1112,MATCH(1,('Attendance-Slot-1'!$A$2:$A$1112=$C213)*('Attendance-Slot-1'!$G$2:$G$1112=CW$2),0)),"No Data")</f>
        <v>No Data</v>
      </c>
      <c r="CX213" s="111" t="str" cm="1">
        <f t="array" ref="CX213">IFERROR(INDEX('Attendance-Slot-2'!$Q$2:$Q$2595,MATCH(1,('Attendance-Slot-2'!$A$2:$A$2595=$C213)*('Attendance-Slot-2'!$G$2:$G$2595=CW$2),0)),"No Data")</f>
        <v>P-S2_Onsite</v>
      </c>
      <c r="CY213" s="136">
        <f>VLOOKUP($CL213,'Written Exam Marks'!$H:$Q,10,FALSE)</f>
        <v>13.5</v>
      </c>
      <c r="CZ213" s="136">
        <f>VLOOKUP($CL213,'Written Exam Marks'!$H:$Q,9,FALSE)</f>
        <v>40</v>
      </c>
      <c r="DA213" s="111" t="str">
        <f t="shared" si="259"/>
        <v>Present</v>
      </c>
      <c r="DB213" s="111" t="str">
        <f t="shared" si="260"/>
        <v>P-S2_Onsite</v>
      </c>
      <c r="DC213" s="148">
        <v>5.5</v>
      </c>
      <c r="DD213" s="148">
        <v>7.625</v>
      </c>
      <c r="DE213" s="148">
        <v>9</v>
      </c>
      <c r="DF213" s="148">
        <v>17</v>
      </c>
      <c r="DG213" s="148">
        <v>15</v>
      </c>
      <c r="DH213" s="148">
        <v>54.125</v>
      </c>
      <c r="DI213" s="148">
        <v>65</v>
      </c>
      <c r="DJ213" s="66" t="s">
        <v>7351</v>
      </c>
      <c r="DK213" s="66" t="s">
        <v>1631</v>
      </c>
      <c r="DL213" s="68" t="str">
        <f t="shared" si="261"/>
        <v>2025EM1100210-MDSDF406</v>
      </c>
      <c r="DM213" s="66" t="str">
        <f t="shared" si="262"/>
        <v>0 missed</v>
      </c>
      <c r="DN213" s="66" t="str">
        <f t="shared" si="263"/>
        <v>0 missed</v>
      </c>
      <c r="DO213" s="62">
        <f t="shared" si="264"/>
        <v>3</v>
      </c>
      <c r="DP213" s="62">
        <f t="shared" si="265"/>
        <v>2</v>
      </c>
      <c r="DQ213" s="67">
        <f t="shared" si="266"/>
        <v>1</v>
      </c>
      <c r="DR213" s="67">
        <f t="shared" si="267"/>
        <v>1</v>
      </c>
      <c r="DS213" s="66" t="str">
        <f t="shared" si="268"/>
        <v>0 missed</v>
      </c>
      <c r="DT213" s="62">
        <f t="shared" si="269"/>
        <v>5</v>
      </c>
      <c r="DU213" s="68">
        <f t="shared" si="270"/>
        <v>1</v>
      </c>
      <c r="DV213" s="68" t="str">
        <f t="shared" si="271"/>
        <v>Q-3 A-2 || Q Total-3, A Total-2</v>
      </c>
      <c r="DW213" s="62" t="str" cm="1">
        <f t="array" ref="DW213">IFERROR(INDEX('Attendance-Slot-1'!$Q$2:$Q$1112,MATCH(1,('Attendance-Slot-1'!$A$2:$A$1112=$C213)*('Attendance-Slot-1'!$G$2:$G$1112=DW$2),0)),"No Data")</f>
        <v>No Data</v>
      </c>
      <c r="DX213" s="62" t="str" cm="1">
        <f t="array" ref="DX213">IFERROR(INDEX('Attendance-Slot-2'!$Q$2:$Q$2595,MATCH(1,('Attendance-Slot-2'!$A$2:$A$2595=$C213)*('Attendance-Slot-2'!$G$2:$G$2595=DW$2),0)),"No Data")</f>
        <v>P-S2_Onsite</v>
      </c>
      <c r="DY213" s="137">
        <f>VLOOKUP($DL213,'Written Exam Marks'!$H:$Q,10,FALSE)</f>
        <v>22</v>
      </c>
      <c r="DZ213" s="137">
        <f>VLOOKUP($DL213,'Written Exam Marks'!$H:$Q,9,FALSE)</f>
        <v>35</v>
      </c>
      <c r="EA213" s="62" t="str">
        <f t="shared" si="272"/>
        <v>Present</v>
      </c>
      <c r="EB213" s="62" t="str">
        <f t="shared" si="273"/>
        <v>P-S2_Onsite</v>
      </c>
      <c r="EC213" s="114" t="str">
        <f t="shared" si="210"/>
        <v>P-0, 
A-0, 
No Data-5</v>
      </c>
      <c r="ED213" s="114" t="str">
        <f t="shared" si="211"/>
        <v>P-5, 
A-0, 
No Data-0</v>
      </c>
      <c r="EE213" s="114" t="str">
        <f t="shared" si="274"/>
        <v>P-S2_Onsite</v>
      </c>
      <c r="EF213" s="114" t="str">
        <f t="shared" si="275"/>
        <v>P-S2_Onsite</v>
      </c>
      <c r="EG213" s="114" t="str">
        <f t="shared" si="276"/>
        <v>P-S2_Onsite</v>
      </c>
      <c r="EH213" s="114" t="str">
        <f t="shared" si="277"/>
        <v>P-S2_Onsite</v>
      </c>
      <c r="EI213" s="114" t="str">
        <f t="shared" si="278"/>
        <v>P-S2_Onsite</v>
      </c>
      <c r="EJ213" s="114" t="str">
        <f t="shared" si="279"/>
        <v>P-5, A-0, No Data-0</v>
      </c>
      <c r="EK213" s="114" t="s">
        <v>10453</v>
      </c>
      <c r="EL213" s="114">
        <v>26.5</v>
      </c>
      <c r="EM213" s="114">
        <v>9</v>
      </c>
      <c r="EN213" s="114">
        <v>58.5</v>
      </c>
      <c r="EO213" s="114">
        <v>94</v>
      </c>
      <c r="EP213" s="114" t="s">
        <v>7217</v>
      </c>
      <c r="EQ213" s="114" t="s">
        <v>1054</v>
      </c>
      <c r="ER213" s="114" t="s">
        <v>4047</v>
      </c>
      <c r="ES213" s="114"/>
      <c r="ET213" s="30" t="s">
        <v>4047</v>
      </c>
    </row>
    <row r="214" spans="1:150" x14ac:dyDescent="0.25">
      <c r="A214" s="114">
        <v>211</v>
      </c>
      <c r="B214" s="114" t="s">
        <v>7224</v>
      </c>
      <c r="C214" s="80" t="s">
        <v>2392</v>
      </c>
      <c r="D214" s="30" t="s">
        <v>2393</v>
      </c>
      <c r="E214" s="30" t="s">
        <v>2394</v>
      </c>
      <c r="F214" s="33" t="s">
        <v>7202</v>
      </c>
      <c r="G214" s="30" t="s">
        <v>2395</v>
      </c>
      <c r="H214" s="143">
        <v>15</v>
      </c>
      <c r="I214" s="143">
        <v>15</v>
      </c>
      <c r="J214" s="143">
        <v>19</v>
      </c>
      <c r="K214" s="143">
        <v>15</v>
      </c>
      <c r="L214" s="143">
        <v>64</v>
      </c>
      <c r="M214" s="143">
        <v>65</v>
      </c>
      <c r="N214" s="40" t="s">
        <v>7314</v>
      </c>
      <c r="O214" s="40" t="s">
        <v>1593</v>
      </c>
      <c r="P214" s="13" t="str">
        <f t="shared" si="212"/>
        <v>2025EM1100211-MDSDF401</v>
      </c>
      <c r="Q214" s="40" t="str">
        <f t="shared" si="213"/>
        <v>0 missed</v>
      </c>
      <c r="R214" s="40" t="str">
        <f t="shared" si="214"/>
        <v>0 missed</v>
      </c>
      <c r="S214" s="40">
        <f t="shared" si="215"/>
        <v>3</v>
      </c>
      <c r="T214" s="40">
        <f t="shared" si="216"/>
        <v>1</v>
      </c>
      <c r="U214" s="41">
        <f t="shared" si="217"/>
        <v>1</v>
      </c>
      <c r="V214" s="41">
        <f t="shared" si="218"/>
        <v>1</v>
      </c>
      <c r="W214" s="40" t="str">
        <f t="shared" si="219"/>
        <v>0 missed</v>
      </c>
      <c r="X214" s="113">
        <f t="shared" si="220"/>
        <v>4</v>
      </c>
      <c r="Y214" s="13">
        <f t="shared" si="221"/>
        <v>1</v>
      </c>
      <c r="Z214" s="13" t="str">
        <f t="shared" si="222"/>
        <v>Q-3 A-1 || Q Total-3, A Total-1</v>
      </c>
      <c r="AA214" s="113" t="str" cm="1">
        <f t="array" ref="AA214">IFERROR(INDEX('Attendance-Slot-1'!$Q$2:$Q$1112,MATCH(1,('Attendance-Slot-1'!$A$2:$A$1112=$C214)*('Attendance-Slot-1'!$G$2:$G$1112=AA$2),0)),"No Data")</f>
        <v>No Data</v>
      </c>
      <c r="AB214" s="113" t="str" cm="1">
        <f t="array" ref="AB214">IFERROR(INDEX('Attendance-Slot-2'!$Q$2:$Q$2595,MATCH(1,('Attendance-Slot-2'!$A$2:$A$2595=$C214)*('Attendance-Slot-2'!$G$2:$G$2595=AA$2),0)),"No Data")</f>
        <v>P-S2_Onsite</v>
      </c>
      <c r="AC214" s="133">
        <f>VLOOKUP($P214,'Written Exam Marks'!$H:$Q,10,FALSE)</f>
        <v>13.5</v>
      </c>
      <c r="AD214" s="133">
        <f>VLOOKUP($P214,'Written Exam Marks'!$H:$Q,9,FALSE)</f>
        <v>35</v>
      </c>
      <c r="AE214" s="113" t="str">
        <f t="shared" si="223"/>
        <v>Present</v>
      </c>
      <c r="AF214" s="113" t="str">
        <f t="shared" si="224"/>
        <v>P-S2_Onsite</v>
      </c>
      <c r="AG214" s="146">
        <v>10</v>
      </c>
      <c r="AH214" s="146">
        <v>9.5</v>
      </c>
      <c r="AI214" s="146">
        <v>10</v>
      </c>
      <c r="AJ214" s="146">
        <v>10</v>
      </c>
      <c r="AK214" s="146">
        <v>10</v>
      </c>
      <c r="AL214" s="146">
        <v>10</v>
      </c>
      <c r="AM214" s="146">
        <v>59.5</v>
      </c>
      <c r="AN214" s="146">
        <v>60</v>
      </c>
      <c r="AO214" s="43" t="s">
        <v>7336</v>
      </c>
      <c r="AP214" s="43" t="s">
        <v>1598</v>
      </c>
      <c r="AQ214" s="50" t="str">
        <f t="shared" si="225"/>
        <v>2025EM1100211-MDSDF402</v>
      </c>
      <c r="AR214" s="43" t="str">
        <f t="shared" si="226"/>
        <v>0 missed</v>
      </c>
      <c r="AS214" s="47" t="s">
        <v>7342</v>
      </c>
      <c r="AT214" s="43">
        <f t="shared" si="227"/>
        <v>6</v>
      </c>
      <c r="AU214" s="48" t="s">
        <v>7342</v>
      </c>
      <c r="AV214" s="49">
        <f t="shared" si="228"/>
        <v>1</v>
      </c>
      <c r="AW214" s="48" t="s">
        <v>7342</v>
      </c>
      <c r="AX214" s="43" t="str">
        <f t="shared" si="229"/>
        <v>0 missed</v>
      </c>
      <c r="AY214" s="42">
        <f t="shared" si="230"/>
        <v>6</v>
      </c>
      <c r="AZ214" s="50">
        <f t="shared" si="231"/>
        <v>1</v>
      </c>
      <c r="BA214" s="50" t="str">
        <f t="shared" si="232"/>
        <v>Q-6 A-- || Q Total-6, A Total-0</v>
      </c>
      <c r="BB214" s="42" t="str" cm="1">
        <f t="array" ref="BB214">IFERROR(INDEX('Attendance-Slot-1'!$Q$2:$Q$1112,MATCH(1,('Attendance-Slot-1'!$A$2:$A$1112=$C214)*('Attendance-Slot-1'!$G$2:$G$1112=BB$2),0)),"No Data")</f>
        <v>No Data</v>
      </c>
      <c r="BC214" s="42" t="str" cm="1">
        <f t="array" ref="BC214">IFERROR(INDEX('Attendance-Slot-2'!$Q$2:$Q$2595,MATCH(1,('Attendance-Slot-2'!$A$2:$A$2595=$C214)*('Attendance-Slot-2'!$G$2:$G$2595=BB$2),0)),"No Data")</f>
        <v>P-S2_Onsite</v>
      </c>
      <c r="BD214" s="134">
        <f>VLOOKUP($AQ214,'Written Exam Marks'!$H:$Q,10,FALSE)</f>
        <v>21</v>
      </c>
      <c r="BE214" s="134">
        <f>VLOOKUP($AQ214,'Written Exam Marks'!$H:$Q,9,FALSE)</f>
        <v>40</v>
      </c>
      <c r="BF214" s="42" t="str">
        <f t="shared" si="233"/>
        <v>Present</v>
      </c>
      <c r="BG214" s="42" t="str">
        <f t="shared" si="234"/>
        <v>P-S2_Onsite</v>
      </c>
      <c r="BH214" s="147">
        <v>20</v>
      </c>
      <c r="BI214" s="147">
        <v>13</v>
      </c>
      <c r="BJ214" s="147">
        <v>33</v>
      </c>
      <c r="BK214" s="147">
        <v>60</v>
      </c>
      <c r="BL214" s="52" t="s">
        <v>3697</v>
      </c>
      <c r="BM214" s="52" t="s">
        <v>1606</v>
      </c>
      <c r="BN214" s="57" t="str">
        <f t="shared" si="235"/>
        <v>2025EM1100211-MDSDF403</v>
      </c>
      <c r="BO214" s="52" t="str">
        <f t="shared" si="236"/>
        <v>0 missed</v>
      </c>
      <c r="BP214" s="52" t="str">
        <f t="shared" si="237"/>
        <v>0 missed</v>
      </c>
      <c r="BQ214" s="52">
        <f t="shared" si="238"/>
        <v>1</v>
      </c>
      <c r="BR214" s="52">
        <f t="shared" si="239"/>
        <v>1</v>
      </c>
      <c r="BS214" s="56">
        <f t="shared" si="240"/>
        <v>1</v>
      </c>
      <c r="BT214" s="56">
        <f t="shared" si="241"/>
        <v>1</v>
      </c>
      <c r="BU214" s="52" t="str">
        <f t="shared" si="242"/>
        <v>0 missed</v>
      </c>
      <c r="BV214" s="51">
        <f t="shared" si="243"/>
        <v>2</v>
      </c>
      <c r="BW214" s="57">
        <f t="shared" si="244"/>
        <v>1</v>
      </c>
      <c r="BX214" s="57" t="str">
        <f t="shared" si="245"/>
        <v>Q-1 A-1 || Q Total-1, A Total-1</v>
      </c>
      <c r="BY214" s="51" t="str" cm="1">
        <f t="array" ref="BY214">IFERROR(INDEX('Attendance-Slot-1'!$Q$2:$Q$1112,MATCH(1,('Attendance-Slot-1'!$A$2:$A$1112=$C214)*('Attendance-Slot-1'!$G$2:$G$1112=BY$2),0)),"No Data")</f>
        <v>No Data</v>
      </c>
      <c r="BZ214" s="51" t="str" cm="1">
        <f t="array" ref="BZ214">IFERROR(INDEX('Attendance-Slot-2'!$Q$2:$Q$2595,MATCH(1,('Attendance-Slot-2'!$A$2:$A$2595=$C214)*('Attendance-Slot-2'!$G$2:$G$2595=BY$2),0)),"No Data")</f>
        <v>P-S2_Onsite</v>
      </c>
      <c r="CA214" s="135">
        <f>VLOOKUP($BN214,'Written Exam Marks'!$H:$Q,10,FALSE)</f>
        <v>32.5</v>
      </c>
      <c r="CB214" s="135">
        <f>VLOOKUP($BN214,'Written Exam Marks'!$H:$Q,9,FALSE)</f>
        <v>40</v>
      </c>
      <c r="CC214" s="51" t="str">
        <f t="shared" si="246"/>
        <v>Present</v>
      </c>
      <c r="CD214" s="51" t="str">
        <f t="shared" si="247"/>
        <v>P-S2_Onsite</v>
      </c>
      <c r="CE214" s="29">
        <v>20</v>
      </c>
      <c r="CF214" s="29">
        <v>20</v>
      </c>
      <c r="CG214" s="29">
        <v>17</v>
      </c>
      <c r="CH214" s="29">
        <v>57</v>
      </c>
      <c r="CI214" s="29">
        <v>60</v>
      </c>
      <c r="CJ214" s="61" t="s">
        <v>7343</v>
      </c>
      <c r="CK214" s="61" t="s">
        <v>1613</v>
      </c>
      <c r="CL214" s="10" t="str">
        <f t="shared" si="248"/>
        <v>2025EM1100211-MDSDF404</v>
      </c>
      <c r="CM214" s="61" t="str">
        <f t="shared" si="249"/>
        <v>0 missed</v>
      </c>
      <c r="CN214" s="61" t="str">
        <f t="shared" si="250"/>
        <v>0 missed</v>
      </c>
      <c r="CO214" s="111">
        <f t="shared" si="251"/>
        <v>2</v>
      </c>
      <c r="CP214" s="111">
        <f t="shared" si="252"/>
        <v>1</v>
      </c>
      <c r="CQ214" s="9">
        <f t="shared" si="253"/>
        <v>1</v>
      </c>
      <c r="CR214" s="9">
        <f t="shared" si="254"/>
        <v>1</v>
      </c>
      <c r="CS214" s="61" t="str">
        <f t="shared" si="255"/>
        <v>0 missed</v>
      </c>
      <c r="CT214" s="111">
        <f t="shared" si="256"/>
        <v>3</v>
      </c>
      <c r="CU214" s="10">
        <f t="shared" si="257"/>
        <v>1</v>
      </c>
      <c r="CV214" s="10" t="str">
        <f t="shared" si="258"/>
        <v>Q-2 A-1 || Q Total-2, A Total-1</v>
      </c>
      <c r="CW214" s="111" t="str" cm="1">
        <f t="array" ref="CW214">IFERROR(INDEX('Attendance-Slot-1'!$Q$2:$Q$1112,MATCH(1,('Attendance-Slot-1'!$A$2:$A$1112=$C214)*('Attendance-Slot-1'!$G$2:$G$1112=CW$2),0)),"No Data")</f>
        <v>P-S1_Onsite</v>
      </c>
      <c r="CX214" s="111" t="str" cm="1">
        <f t="array" ref="CX214">IFERROR(INDEX('Attendance-Slot-2'!$Q$2:$Q$2595,MATCH(1,('Attendance-Slot-2'!$A$2:$A$2595=$C214)*('Attendance-Slot-2'!$G$2:$G$2595=CW$2),0)),"No Data")</f>
        <v>No Data</v>
      </c>
      <c r="CY214" s="136">
        <f>VLOOKUP($CL214,'Written Exam Marks'!$H:$Q,10,FALSE)</f>
        <v>28.5</v>
      </c>
      <c r="CZ214" s="136">
        <f>VLOOKUP($CL214,'Written Exam Marks'!$H:$Q,9,FALSE)</f>
        <v>40</v>
      </c>
      <c r="DA214" s="111" t="str">
        <f t="shared" si="259"/>
        <v>Present</v>
      </c>
      <c r="DB214" s="111" t="str">
        <f t="shared" si="260"/>
        <v>P-S1_Onsite</v>
      </c>
      <c r="DC214" s="148">
        <v>5.5</v>
      </c>
      <c r="DD214" s="148">
        <v>7.625</v>
      </c>
      <c r="DE214" s="148" t="s">
        <v>5</v>
      </c>
      <c r="DF214" s="148">
        <v>15</v>
      </c>
      <c r="DG214" s="148" t="s">
        <v>5</v>
      </c>
      <c r="DH214" s="148">
        <v>28.125</v>
      </c>
      <c r="DI214" s="148">
        <v>65</v>
      </c>
      <c r="DJ214" s="66" t="s">
        <v>7351</v>
      </c>
      <c r="DK214" s="66" t="s">
        <v>1631</v>
      </c>
      <c r="DL214" s="68" t="str">
        <f t="shared" si="261"/>
        <v>2025EM1100211-MDSDF406</v>
      </c>
      <c r="DM214" s="66" t="str">
        <f t="shared" si="262"/>
        <v>1 missed</v>
      </c>
      <c r="DN214" s="66" t="str">
        <f t="shared" si="263"/>
        <v>1 missed</v>
      </c>
      <c r="DO214" s="62">
        <f t="shared" si="264"/>
        <v>2</v>
      </c>
      <c r="DP214" s="62">
        <f t="shared" si="265"/>
        <v>1</v>
      </c>
      <c r="DQ214" s="67">
        <f t="shared" si="266"/>
        <v>0.66666666666666663</v>
      </c>
      <c r="DR214" s="67">
        <f t="shared" si="267"/>
        <v>0.5</v>
      </c>
      <c r="DS214" s="66" t="str">
        <f t="shared" si="268"/>
        <v>2 missed</v>
      </c>
      <c r="DT214" s="62">
        <f t="shared" si="269"/>
        <v>3</v>
      </c>
      <c r="DU214" s="68">
        <f t="shared" si="270"/>
        <v>0.6</v>
      </c>
      <c r="DV214" s="68" t="str">
        <f t="shared" si="271"/>
        <v>Q-2 A-1 || Q Total-3, A Total-2</v>
      </c>
      <c r="DW214" s="62" t="str" cm="1">
        <f t="array" ref="DW214">IFERROR(INDEX('Attendance-Slot-1'!$Q$2:$Q$1112,MATCH(1,('Attendance-Slot-1'!$A$2:$A$1112=$C214)*('Attendance-Slot-1'!$G$2:$G$1112=DW$2),0)),"No Data")</f>
        <v>P-S1_Onsite</v>
      </c>
      <c r="DX214" s="62" t="str" cm="1">
        <f t="array" ref="DX214">IFERROR(INDEX('Attendance-Slot-2'!$Q$2:$Q$2595,MATCH(1,('Attendance-Slot-2'!$A$2:$A$2595=$C214)*('Attendance-Slot-2'!$G$2:$G$2595=DW$2),0)),"No Data")</f>
        <v>No Data</v>
      </c>
      <c r="DY214" s="137">
        <f>VLOOKUP($DL214,'Written Exam Marks'!$H:$Q,10,FALSE)</f>
        <v>22</v>
      </c>
      <c r="DZ214" s="137">
        <f>VLOOKUP($DL214,'Written Exam Marks'!$H:$Q,9,FALSE)</f>
        <v>35</v>
      </c>
      <c r="EA214" s="62" t="str">
        <f t="shared" si="272"/>
        <v>Present</v>
      </c>
      <c r="EB214" s="62" t="str">
        <f t="shared" si="273"/>
        <v>P-S1_Onsite</v>
      </c>
      <c r="EC214" s="114" t="str">
        <f t="shared" si="210"/>
        <v>P-2, 
A-0, 
No Data-3</v>
      </c>
      <c r="ED214" s="114" t="str">
        <f t="shared" si="211"/>
        <v>P-3, 
A-0, 
No Data-2</v>
      </c>
      <c r="EE214" s="114" t="str">
        <f t="shared" si="274"/>
        <v>P-S2_Onsite</v>
      </c>
      <c r="EF214" s="114" t="str">
        <f t="shared" si="275"/>
        <v>P-S2_Onsite</v>
      </c>
      <c r="EG214" s="114" t="str">
        <f t="shared" si="276"/>
        <v>P-S2_Onsite</v>
      </c>
      <c r="EH214" s="114" t="str">
        <f t="shared" si="277"/>
        <v>P-S1_Onsite</v>
      </c>
      <c r="EI214" s="114" t="str">
        <f t="shared" si="278"/>
        <v>P-S1_Onsite</v>
      </c>
      <c r="EJ214" s="114" t="str">
        <f t="shared" si="279"/>
        <v>P-5, A-0, No Data-0</v>
      </c>
      <c r="EK214" s="114" t="s">
        <v>10453</v>
      </c>
      <c r="EL214" s="114">
        <v>28.5</v>
      </c>
      <c r="EM214" s="114">
        <v>9</v>
      </c>
      <c r="EN214" s="114">
        <v>47</v>
      </c>
      <c r="EO214" s="114">
        <v>84.5</v>
      </c>
      <c r="EP214" s="114" t="s">
        <v>7217</v>
      </c>
      <c r="EQ214" s="114" t="s">
        <v>1054</v>
      </c>
      <c r="ER214" s="114" t="s">
        <v>2392</v>
      </c>
      <c r="ES214" s="114"/>
      <c r="ET214" s="30" t="s">
        <v>2392</v>
      </c>
    </row>
    <row r="215" spans="1:150" x14ac:dyDescent="0.25">
      <c r="A215" s="114">
        <v>212</v>
      </c>
      <c r="B215" s="114" t="s">
        <v>7224</v>
      </c>
      <c r="C215" s="80" t="s">
        <v>2398</v>
      </c>
      <c r="D215" s="30" t="s">
        <v>2399</v>
      </c>
      <c r="E215" s="30" t="s">
        <v>2400</v>
      </c>
      <c r="F215" s="33" t="s">
        <v>7201</v>
      </c>
      <c r="G215" s="30" t="s">
        <v>2401</v>
      </c>
      <c r="H215" s="143">
        <v>11</v>
      </c>
      <c r="I215" s="143">
        <v>12</v>
      </c>
      <c r="J215" s="143" t="s">
        <v>5</v>
      </c>
      <c r="K215" s="143">
        <v>15</v>
      </c>
      <c r="L215" s="143">
        <v>38</v>
      </c>
      <c r="M215" s="143">
        <v>65</v>
      </c>
      <c r="N215" s="40" t="s">
        <v>7314</v>
      </c>
      <c r="O215" s="40" t="s">
        <v>1593</v>
      </c>
      <c r="P215" s="13" t="str">
        <f t="shared" si="212"/>
        <v>2025EM1100212-MDSDF401</v>
      </c>
      <c r="Q215" s="40" t="str">
        <f t="shared" si="213"/>
        <v>1 missed</v>
      </c>
      <c r="R215" s="40" t="str">
        <f t="shared" si="214"/>
        <v>0 missed</v>
      </c>
      <c r="S215" s="40">
        <f t="shared" si="215"/>
        <v>2</v>
      </c>
      <c r="T215" s="40">
        <f t="shared" si="216"/>
        <v>1</v>
      </c>
      <c r="U215" s="41">
        <f t="shared" si="217"/>
        <v>0.66666666666666663</v>
      </c>
      <c r="V215" s="41">
        <f t="shared" si="218"/>
        <v>1</v>
      </c>
      <c r="W215" s="40" t="str">
        <f t="shared" si="219"/>
        <v>1 missed</v>
      </c>
      <c r="X215" s="113">
        <f t="shared" si="220"/>
        <v>3</v>
      </c>
      <c r="Y215" s="13">
        <f t="shared" si="221"/>
        <v>0.75</v>
      </c>
      <c r="Z215" s="13" t="str">
        <f t="shared" si="222"/>
        <v>Q-2 A-1 || Q Total-3, A Total-1</v>
      </c>
      <c r="AA215" s="113" t="str" cm="1">
        <f t="array" ref="AA215">IFERROR(INDEX('Attendance-Slot-1'!$Q$2:$Q$1112,MATCH(1,('Attendance-Slot-1'!$A$2:$A$1112=$C215)*('Attendance-Slot-1'!$G$2:$G$1112=AA$2),0)),"No Data")</f>
        <v>No Data</v>
      </c>
      <c r="AB215" s="113" t="str" cm="1">
        <f t="array" ref="AB215">IFERROR(INDEX('Attendance-Slot-2'!$Q$2:$Q$2595,MATCH(1,('Attendance-Slot-2'!$A$2:$A$2595=$C215)*('Attendance-Slot-2'!$G$2:$G$2595=AA$2),0)),"No Data")</f>
        <v>A-S2_Onsite</v>
      </c>
      <c r="AC215" s="133" t="e">
        <f>VLOOKUP($P215,'Written Exam Marks'!$H:$Q,10,FALSE)</f>
        <v>#N/A</v>
      </c>
      <c r="AD215" s="133" t="e">
        <f>VLOOKUP($P215,'Written Exam Marks'!$H:$Q,9,FALSE)</f>
        <v>#N/A</v>
      </c>
      <c r="AE215" s="113" t="str">
        <f t="shared" si="223"/>
        <v>Absent</v>
      </c>
      <c r="AF215" s="113" t="str">
        <f t="shared" si="224"/>
        <v>A-S2_Onsite</v>
      </c>
      <c r="AG215" s="146">
        <v>7</v>
      </c>
      <c r="AH215" s="146">
        <v>7.5</v>
      </c>
      <c r="AI215" s="146">
        <v>7</v>
      </c>
      <c r="AJ215" s="146">
        <v>8</v>
      </c>
      <c r="AK215" s="146">
        <v>5</v>
      </c>
      <c r="AL215" s="146">
        <v>9</v>
      </c>
      <c r="AM215" s="146">
        <v>43.5</v>
      </c>
      <c r="AN215" s="146">
        <v>60</v>
      </c>
      <c r="AO215" s="43" t="s">
        <v>7336</v>
      </c>
      <c r="AP215" s="43" t="s">
        <v>1598</v>
      </c>
      <c r="AQ215" s="50" t="str">
        <f t="shared" si="225"/>
        <v>2025EM1100212-MDSDF402</v>
      </c>
      <c r="AR215" s="43" t="str">
        <f t="shared" si="226"/>
        <v>0 missed</v>
      </c>
      <c r="AS215" s="47" t="s">
        <v>7342</v>
      </c>
      <c r="AT215" s="43">
        <f t="shared" si="227"/>
        <v>6</v>
      </c>
      <c r="AU215" s="48" t="s">
        <v>7342</v>
      </c>
      <c r="AV215" s="49">
        <f t="shared" si="228"/>
        <v>1</v>
      </c>
      <c r="AW215" s="48" t="s">
        <v>7342</v>
      </c>
      <c r="AX215" s="43" t="str">
        <f t="shared" si="229"/>
        <v>0 missed</v>
      </c>
      <c r="AY215" s="42">
        <f t="shared" si="230"/>
        <v>6</v>
      </c>
      <c r="AZ215" s="50">
        <f t="shared" si="231"/>
        <v>1</v>
      </c>
      <c r="BA215" s="50" t="str">
        <f t="shared" si="232"/>
        <v>Q-6 A-- || Q Total-6, A Total-0</v>
      </c>
      <c r="BB215" s="42" t="str" cm="1">
        <f t="array" ref="BB215">IFERROR(INDEX('Attendance-Slot-1'!$Q$2:$Q$1112,MATCH(1,('Attendance-Slot-1'!$A$2:$A$1112=$C215)*('Attendance-Slot-1'!$G$2:$G$1112=BB$2),0)),"No Data")</f>
        <v>A-S1_Onsite</v>
      </c>
      <c r="BC215" s="42" t="str" cm="1">
        <f t="array" ref="BC215">IFERROR(INDEX('Attendance-Slot-2'!$Q$2:$Q$2595,MATCH(1,('Attendance-Slot-2'!$A$2:$A$2595=$C215)*('Attendance-Slot-2'!$G$2:$G$2595=BB$2),0)),"No Data")</f>
        <v>A-S2_Onsite</v>
      </c>
      <c r="BD215" s="134" t="e">
        <f>VLOOKUP($AQ215,'Written Exam Marks'!$H:$Q,10,FALSE)</f>
        <v>#N/A</v>
      </c>
      <c r="BE215" s="134" t="e">
        <f>VLOOKUP($AQ215,'Written Exam Marks'!$H:$Q,9,FALSE)</f>
        <v>#N/A</v>
      </c>
      <c r="BF215" s="42" t="str">
        <f t="shared" si="233"/>
        <v>Absent</v>
      </c>
      <c r="BG215" s="42" t="str">
        <f t="shared" si="234"/>
        <v>A-S1_Onsite</v>
      </c>
      <c r="BH215" s="147">
        <v>15</v>
      </c>
      <c r="BI215" s="147">
        <v>18</v>
      </c>
      <c r="BJ215" s="147">
        <v>33</v>
      </c>
      <c r="BK215" s="147">
        <v>60</v>
      </c>
      <c r="BL215" s="52" t="s">
        <v>3697</v>
      </c>
      <c r="BM215" s="52" t="s">
        <v>1606</v>
      </c>
      <c r="BN215" s="57" t="str">
        <f t="shared" si="235"/>
        <v>2025EM1100212-MDSDF403</v>
      </c>
      <c r="BO215" s="52" t="str">
        <f t="shared" si="236"/>
        <v>0 missed</v>
      </c>
      <c r="BP215" s="52" t="str">
        <f t="shared" si="237"/>
        <v>0 missed</v>
      </c>
      <c r="BQ215" s="52">
        <f t="shared" si="238"/>
        <v>1</v>
      </c>
      <c r="BR215" s="52">
        <f t="shared" si="239"/>
        <v>1</v>
      </c>
      <c r="BS215" s="56">
        <f t="shared" si="240"/>
        <v>1</v>
      </c>
      <c r="BT215" s="56">
        <f t="shared" si="241"/>
        <v>1</v>
      </c>
      <c r="BU215" s="52" t="str">
        <f t="shared" si="242"/>
        <v>0 missed</v>
      </c>
      <c r="BV215" s="51">
        <f t="shared" si="243"/>
        <v>2</v>
      </c>
      <c r="BW215" s="57">
        <f t="shared" si="244"/>
        <v>1</v>
      </c>
      <c r="BX215" s="57" t="str">
        <f t="shared" si="245"/>
        <v>Q-1 A-1 || Q Total-1, A Total-1</v>
      </c>
      <c r="BY215" s="51" t="str" cm="1">
        <f t="array" ref="BY215">IFERROR(INDEX('Attendance-Slot-1'!$Q$2:$Q$1112,MATCH(1,('Attendance-Slot-1'!$A$2:$A$1112=$C215)*('Attendance-Slot-1'!$G$2:$G$1112=BY$2),0)),"No Data")</f>
        <v>A-S1_Onsite</v>
      </c>
      <c r="BZ215" s="51" t="str" cm="1">
        <f t="array" ref="BZ215">IFERROR(INDEX('Attendance-Slot-2'!$Q$2:$Q$2595,MATCH(1,('Attendance-Slot-2'!$A$2:$A$2595=$C215)*('Attendance-Slot-2'!$G$2:$G$2595=BY$2),0)),"No Data")</f>
        <v>A-S2_Onsite</v>
      </c>
      <c r="CA215" s="135" t="e">
        <f>VLOOKUP($BN215,'Written Exam Marks'!$H:$Q,10,FALSE)</f>
        <v>#N/A</v>
      </c>
      <c r="CB215" s="135" t="e">
        <f>VLOOKUP($BN215,'Written Exam Marks'!$H:$Q,9,FALSE)</f>
        <v>#N/A</v>
      </c>
      <c r="CC215" s="51" t="str">
        <f t="shared" si="246"/>
        <v>Absent</v>
      </c>
      <c r="CD215" s="51" t="str">
        <f t="shared" si="247"/>
        <v>A-S1_Onsite</v>
      </c>
      <c r="CE215" s="29">
        <v>8</v>
      </c>
      <c r="CF215" s="29">
        <v>12</v>
      </c>
      <c r="CG215" s="29">
        <v>13</v>
      </c>
      <c r="CH215" s="29">
        <v>33</v>
      </c>
      <c r="CI215" s="29">
        <v>60</v>
      </c>
      <c r="CJ215" s="61" t="s">
        <v>7343</v>
      </c>
      <c r="CK215" s="61" t="s">
        <v>1613</v>
      </c>
      <c r="CL215" s="10" t="str">
        <f t="shared" si="248"/>
        <v>2025EM1100212-MDSDF404</v>
      </c>
      <c r="CM215" s="61" t="str">
        <f t="shared" si="249"/>
        <v>0 missed</v>
      </c>
      <c r="CN215" s="61" t="str">
        <f t="shared" si="250"/>
        <v>0 missed</v>
      </c>
      <c r="CO215" s="111">
        <f t="shared" si="251"/>
        <v>2</v>
      </c>
      <c r="CP215" s="111">
        <f t="shared" si="252"/>
        <v>1</v>
      </c>
      <c r="CQ215" s="9">
        <f t="shared" si="253"/>
        <v>1</v>
      </c>
      <c r="CR215" s="9">
        <f t="shared" si="254"/>
        <v>1</v>
      </c>
      <c r="CS215" s="61" t="str">
        <f t="shared" si="255"/>
        <v>0 missed</v>
      </c>
      <c r="CT215" s="111">
        <f t="shared" si="256"/>
        <v>3</v>
      </c>
      <c r="CU215" s="10">
        <f t="shared" si="257"/>
        <v>1</v>
      </c>
      <c r="CV215" s="10" t="str">
        <f t="shared" si="258"/>
        <v>Q-2 A-1 || Q Total-2, A Total-1</v>
      </c>
      <c r="CW215" s="111" t="str" cm="1">
        <f t="array" ref="CW215">IFERROR(INDEX('Attendance-Slot-1'!$Q$2:$Q$1112,MATCH(1,('Attendance-Slot-1'!$A$2:$A$1112=$C215)*('Attendance-Slot-1'!$G$2:$G$1112=CW$2),0)),"No Data")</f>
        <v>No Data</v>
      </c>
      <c r="CX215" s="111" t="str" cm="1">
        <f t="array" ref="CX215">IFERROR(INDEX('Attendance-Slot-2'!$Q$2:$Q$2595,MATCH(1,('Attendance-Slot-2'!$A$2:$A$2595=$C215)*('Attendance-Slot-2'!$G$2:$G$2595=CW$2),0)),"No Data")</f>
        <v>A-S2_Onsite</v>
      </c>
      <c r="CY215" s="136" t="e">
        <f>VLOOKUP($CL215,'Written Exam Marks'!$H:$Q,10,FALSE)</f>
        <v>#N/A</v>
      </c>
      <c r="CZ215" s="136" t="e">
        <f>VLOOKUP($CL215,'Written Exam Marks'!$H:$Q,9,FALSE)</f>
        <v>#N/A</v>
      </c>
      <c r="DA215" s="111" t="str">
        <f t="shared" si="259"/>
        <v>Absent</v>
      </c>
      <c r="DB215" s="111" t="str">
        <f t="shared" si="260"/>
        <v>A-S2_Onsite</v>
      </c>
      <c r="DC215" s="148">
        <v>4</v>
      </c>
      <c r="DD215" s="148">
        <v>4.75</v>
      </c>
      <c r="DE215" s="148">
        <v>6</v>
      </c>
      <c r="DF215" s="148">
        <v>12</v>
      </c>
      <c r="DG215" s="148" t="s">
        <v>5</v>
      </c>
      <c r="DH215" s="148">
        <v>26.75</v>
      </c>
      <c r="DI215" s="148">
        <v>65</v>
      </c>
      <c r="DJ215" s="66" t="s">
        <v>7351</v>
      </c>
      <c r="DK215" s="66" t="s">
        <v>1631</v>
      </c>
      <c r="DL215" s="68" t="str">
        <f t="shared" si="261"/>
        <v>2025EM1100212-MDSDF406</v>
      </c>
      <c r="DM215" s="66" t="str">
        <f t="shared" si="262"/>
        <v>0 missed</v>
      </c>
      <c r="DN215" s="66" t="str">
        <f t="shared" si="263"/>
        <v>1 missed</v>
      </c>
      <c r="DO215" s="62">
        <f t="shared" si="264"/>
        <v>3</v>
      </c>
      <c r="DP215" s="62">
        <f t="shared" si="265"/>
        <v>1</v>
      </c>
      <c r="DQ215" s="67">
        <f t="shared" si="266"/>
        <v>1</v>
      </c>
      <c r="DR215" s="67">
        <f t="shared" si="267"/>
        <v>0.5</v>
      </c>
      <c r="DS215" s="66" t="str">
        <f t="shared" si="268"/>
        <v>1 missed</v>
      </c>
      <c r="DT215" s="62">
        <f t="shared" si="269"/>
        <v>4</v>
      </c>
      <c r="DU215" s="68">
        <f t="shared" si="270"/>
        <v>0.8</v>
      </c>
      <c r="DV215" s="68" t="str">
        <f t="shared" si="271"/>
        <v>Q-3 A-1 || Q Total-3, A Total-2</v>
      </c>
      <c r="DW215" s="62" t="str" cm="1">
        <f t="array" ref="DW215">IFERROR(INDEX('Attendance-Slot-1'!$Q$2:$Q$1112,MATCH(1,('Attendance-Slot-1'!$A$2:$A$1112=$C215)*('Attendance-Slot-1'!$G$2:$G$1112=DW$2),0)),"No Data")</f>
        <v>No Data</v>
      </c>
      <c r="DX215" s="62" t="str" cm="1">
        <f t="array" ref="DX215">IFERROR(INDEX('Attendance-Slot-2'!$Q$2:$Q$2595,MATCH(1,('Attendance-Slot-2'!$A$2:$A$2595=$C215)*('Attendance-Slot-2'!$G$2:$G$2595=DW$2),0)),"No Data")</f>
        <v>A-S2_Onsite</v>
      </c>
      <c r="DY215" s="137" t="e">
        <f>VLOOKUP($DL215,'Written Exam Marks'!$H:$Q,10,FALSE)</f>
        <v>#N/A</v>
      </c>
      <c r="DZ215" s="137" t="e">
        <f>VLOOKUP($DL215,'Written Exam Marks'!$H:$Q,9,FALSE)</f>
        <v>#N/A</v>
      </c>
      <c r="EA215" s="62" t="str">
        <f t="shared" si="272"/>
        <v>Absent</v>
      </c>
      <c r="EB215" s="62" t="str">
        <f t="shared" si="273"/>
        <v>A-S2_Onsite</v>
      </c>
      <c r="EC215" s="114" t="str">
        <f t="shared" si="210"/>
        <v>P-0, 
A-2, 
No Data-3</v>
      </c>
      <c r="ED215" s="114" t="str">
        <f t="shared" si="211"/>
        <v>P-0, 
A-5, 
No Data-0</v>
      </c>
      <c r="EE215" s="114" t="str">
        <f t="shared" si="274"/>
        <v>A-S2_Onsite</v>
      </c>
      <c r="EF215" s="114" t="str">
        <f t="shared" si="275"/>
        <v>A-S1_Onsite</v>
      </c>
      <c r="EG215" s="114" t="str">
        <f t="shared" si="276"/>
        <v>A-S1_Onsite</v>
      </c>
      <c r="EH215" s="114" t="str">
        <f t="shared" si="277"/>
        <v>A-S2_Onsite</v>
      </c>
      <c r="EI215" s="114" t="str">
        <f t="shared" si="278"/>
        <v>A-S2_Onsite</v>
      </c>
      <c r="EJ215" s="114" t="str">
        <f t="shared" si="279"/>
        <v>P-0, A-5, No Data-0</v>
      </c>
      <c r="EK215" s="114" t="s">
        <v>10453</v>
      </c>
      <c r="EL215" s="114">
        <v>25</v>
      </c>
      <c r="EM215" s="114">
        <v>9</v>
      </c>
      <c r="EN215" s="114">
        <v>36</v>
      </c>
      <c r="EO215" s="114">
        <v>70</v>
      </c>
      <c r="EP215" s="114" t="s">
        <v>7217</v>
      </c>
      <c r="EQ215" s="114" t="s">
        <v>1054</v>
      </c>
      <c r="ER215" s="114" t="s">
        <v>2398</v>
      </c>
      <c r="ES215" s="114" t="s">
        <v>1098</v>
      </c>
      <c r="ET215" s="30" t="s">
        <v>2398</v>
      </c>
    </row>
    <row r="216" spans="1:150" x14ac:dyDescent="0.25">
      <c r="A216" s="114">
        <v>213</v>
      </c>
      <c r="B216" s="114" t="s">
        <v>7224</v>
      </c>
      <c r="C216" s="80" t="s">
        <v>4051</v>
      </c>
      <c r="D216" s="30" t="s">
        <v>4052</v>
      </c>
      <c r="E216" s="30" t="s">
        <v>4053</v>
      </c>
      <c r="F216" s="33" t="s">
        <v>7202</v>
      </c>
      <c r="G216" s="30" t="s">
        <v>4054</v>
      </c>
      <c r="H216" s="143">
        <v>15</v>
      </c>
      <c r="I216" s="143">
        <v>15</v>
      </c>
      <c r="J216" s="143">
        <v>17</v>
      </c>
      <c r="K216" s="143">
        <v>15</v>
      </c>
      <c r="L216" s="143">
        <v>62</v>
      </c>
      <c r="M216" s="143">
        <v>65</v>
      </c>
      <c r="N216" s="40" t="s">
        <v>7314</v>
      </c>
      <c r="O216" s="40" t="s">
        <v>1593</v>
      </c>
      <c r="P216" s="13" t="str">
        <f t="shared" si="212"/>
        <v>2025EM1100213-MDSDF401</v>
      </c>
      <c r="Q216" s="40" t="str">
        <f t="shared" si="213"/>
        <v>0 missed</v>
      </c>
      <c r="R216" s="40" t="str">
        <f t="shared" si="214"/>
        <v>0 missed</v>
      </c>
      <c r="S216" s="40">
        <f t="shared" si="215"/>
        <v>3</v>
      </c>
      <c r="T216" s="40">
        <f t="shared" si="216"/>
        <v>1</v>
      </c>
      <c r="U216" s="41">
        <f t="shared" si="217"/>
        <v>1</v>
      </c>
      <c r="V216" s="41">
        <f t="shared" si="218"/>
        <v>1</v>
      </c>
      <c r="W216" s="40" t="str">
        <f t="shared" si="219"/>
        <v>0 missed</v>
      </c>
      <c r="X216" s="113">
        <f t="shared" si="220"/>
        <v>4</v>
      </c>
      <c r="Y216" s="13">
        <f t="shared" si="221"/>
        <v>1</v>
      </c>
      <c r="Z216" s="13" t="str">
        <f t="shared" si="222"/>
        <v>Q-3 A-1 || Q Total-3, A Total-1</v>
      </c>
      <c r="AA216" s="113" t="str" cm="1">
        <f t="array" ref="AA216">IFERROR(INDEX('Attendance-Slot-1'!$Q$2:$Q$1112,MATCH(1,('Attendance-Slot-1'!$A$2:$A$1112=$C216)*('Attendance-Slot-1'!$G$2:$G$1112=AA$2),0)),"No Data")</f>
        <v>No Data</v>
      </c>
      <c r="AB216" s="113" t="str" cm="1">
        <f t="array" ref="AB216">IFERROR(INDEX('Attendance-Slot-2'!$Q$2:$Q$2595,MATCH(1,('Attendance-Slot-2'!$A$2:$A$2595=$C216)*('Attendance-Slot-2'!$G$2:$G$2595=AA$2),0)),"No Data")</f>
        <v>P-S2_Onsite</v>
      </c>
      <c r="AC216" s="133">
        <f>VLOOKUP($P216,'Written Exam Marks'!$H:$Q,10,FALSE)</f>
        <v>15.5</v>
      </c>
      <c r="AD216" s="133">
        <f>VLOOKUP($P216,'Written Exam Marks'!$H:$Q,9,FALSE)</f>
        <v>35</v>
      </c>
      <c r="AE216" s="113" t="str">
        <f t="shared" si="223"/>
        <v>Present</v>
      </c>
      <c r="AF216" s="113" t="str">
        <f t="shared" si="224"/>
        <v>P-S2_Onsite</v>
      </c>
      <c r="AG216" s="146">
        <v>10</v>
      </c>
      <c r="AH216" s="146">
        <v>8.5</v>
      </c>
      <c r="AI216" s="146">
        <v>10</v>
      </c>
      <c r="AJ216" s="146">
        <v>10</v>
      </c>
      <c r="AK216" s="146">
        <v>10</v>
      </c>
      <c r="AL216" s="146">
        <v>10</v>
      </c>
      <c r="AM216" s="146">
        <v>58.5</v>
      </c>
      <c r="AN216" s="146">
        <v>60</v>
      </c>
      <c r="AO216" s="43" t="s">
        <v>7336</v>
      </c>
      <c r="AP216" s="43" t="s">
        <v>1598</v>
      </c>
      <c r="AQ216" s="50" t="str">
        <f t="shared" si="225"/>
        <v>2025EM1100213-MDSDF402</v>
      </c>
      <c r="AR216" s="43" t="str">
        <f t="shared" si="226"/>
        <v>0 missed</v>
      </c>
      <c r="AS216" s="47" t="s">
        <v>7342</v>
      </c>
      <c r="AT216" s="43">
        <f t="shared" si="227"/>
        <v>6</v>
      </c>
      <c r="AU216" s="48" t="s">
        <v>7342</v>
      </c>
      <c r="AV216" s="49">
        <f t="shared" si="228"/>
        <v>1</v>
      </c>
      <c r="AW216" s="48" t="s">
        <v>7342</v>
      </c>
      <c r="AX216" s="43" t="str">
        <f t="shared" si="229"/>
        <v>0 missed</v>
      </c>
      <c r="AY216" s="42">
        <f t="shared" si="230"/>
        <v>6</v>
      </c>
      <c r="AZ216" s="50">
        <f t="shared" si="231"/>
        <v>1</v>
      </c>
      <c r="BA216" s="50" t="str">
        <f t="shared" si="232"/>
        <v>Q-6 A-- || Q Total-6, A Total-0</v>
      </c>
      <c r="BB216" s="42" t="str" cm="1">
        <f t="array" ref="BB216">IFERROR(INDEX('Attendance-Slot-1'!$Q$2:$Q$1112,MATCH(1,('Attendance-Slot-1'!$A$2:$A$1112=$C216)*('Attendance-Slot-1'!$G$2:$G$1112=BB$2),0)),"No Data")</f>
        <v>No Data</v>
      </c>
      <c r="BC216" s="42" t="str" cm="1">
        <f t="array" ref="BC216">IFERROR(INDEX('Attendance-Slot-2'!$Q$2:$Q$2595,MATCH(1,('Attendance-Slot-2'!$A$2:$A$2595=$C216)*('Attendance-Slot-2'!$G$2:$G$2595=BB$2),0)),"No Data")</f>
        <v>P-S2_Onsite</v>
      </c>
      <c r="BD216" s="134">
        <f>VLOOKUP($AQ216,'Written Exam Marks'!$H:$Q,10,FALSE)</f>
        <v>29</v>
      </c>
      <c r="BE216" s="134">
        <f>VLOOKUP($AQ216,'Written Exam Marks'!$H:$Q,9,FALSE)</f>
        <v>40</v>
      </c>
      <c r="BF216" s="42" t="str">
        <f t="shared" si="233"/>
        <v>Present</v>
      </c>
      <c r="BG216" s="42" t="str">
        <f t="shared" si="234"/>
        <v>P-S2_Onsite</v>
      </c>
      <c r="BH216" s="147">
        <v>18</v>
      </c>
      <c r="BI216" s="147">
        <v>25</v>
      </c>
      <c r="BJ216" s="147">
        <v>43</v>
      </c>
      <c r="BK216" s="147">
        <v>60</v>
      </c>
      <c r="BL216" s="52" t="s">
        <v>3697</v>
      </c>
      <c r="BM216" s="52" t="s">
        <v>1606</v>
      </c>
      <c r="BN216" s="57" t="str">
        <f t="shared" si="235"/>
        <v>2025EM1100213-MDSDF403</v>
      </c>
      <c r="BO216" s="52" t="str">
        <f t="shared" si="236"/>
        <v>0 missed</v>
      </c>
      <c r="BP216" s="52" t="str">
        <f t="shared" si="237"/>
        <v>0 missed</v>
      </c>
      <c r="BQ216" s="52">
        <f t="shared" si="238"/>
        <v>1</v>
      </c>
      <c r="BR216" s="52">
        <f t="shared" si="239"/>
        <v>1</v>
      </c>
      <c r="BS216" s="56">
        <f t="shared" si="240"/>
        <v>1</v>
      </c>
      <c r="BT216" s="56">
        <f t="shared" si="241"/>
        <v>1</v>
      </c>
      <c r="BU216" s="52" t="str">
        <f t="shared" si="242"/>
        <v>0 missed</v>
      </c>
      <c r="BV216" s="51">
        <f t="shared" si="243"/>
        <v>2</v>
      </c>
      <c r="BW216" s="57">
        <f t="shared" si="244"/>
        <v>1</v>
      </c>
      <c r="BX216" s="57" t="str">
        <f t="shared" si="245"/>
        <v>Q-1 A-1 || Q Total-1, A Total-1</v>
      </c>
      <c r="BY216" s="51" t="str" cm="1">
        <f t="array" ref="BY216">IFERROR(INDEX('Attendance-Slot-1'!$Q$2:$Q$1112,MATCH(1,('Attendance-Slot-1'!$A$2:$A$1112=$C216)*('Attendance-Slot-1'!$G$2:$G$1112=BY$2),0)),"No Data")</f>
        <v>No Data</v>
      </c>
      <c r="BZ216" s="51" t="str" cm="1">
        <f t="array" ref="BZ216">IFERROR(INDEX('Attendance-Slot-2'!$Q$2:$Q$2595,MATCH(1,('Attendance-Slot-2'!$A$2:$A$2595=$C216)*('Attendance-Slot-2'!$G$2:$G$2595=BY$2),0)),"No Data")</f>
        <v>P-S2_Onsite</v>
      </c>
      <c r="CA216" s="135">
        <f>VLOOKUP($BN216,'Written Exam Marks'!$H:$Q,10,FALSE)</f>
        <v>23.5</v>
      </c>
      <c r="CB216" s="135">
        <f>VLOOKUP($BN216,'Written Exam Marks'!$H:$Q,9,FALSE)</f>
        <v>40</v>
      </c>
      <c r="CC216" s="51" t="str">
        <f t="shared" si="246"/>
        <v>Present</v>
      </c>
      <c r="CD216" s="51" t="str">
        <f t="shared" si="247"/>
        <v>P-S2_Onsite</v>
      </c>
      <c r="CE216" s="29">
        <v>18</v>
      </c>
      <c r="CF216" s="29" t="s">
        <v>5</v>
      </c>
      <c r="CG216" s="29">
        <v>19</v>
      </c>
      <c r="CH216" s="29">
        <v>37</v>
      </c>
      <c r="CI216" s="29">
        <v>60</v>
      </c>
      <c r="CJ216" s="61" t="s">
        <v>7343</v>
      </c>
      <c r="CK216" s="61" t="s">
        <v>1613</v>
      </c>
      <c r="CL216" s="10" t="str">
        <f t="shared" si="248"/>
        <v>2025EM1100213-MDSDF404</v>
      </c>
      <c r="CM216" s="61" t="str">
        <f t="shared" si="249"/>
        <v>1 missed</v>
      </c>
      <c r="CN216" s="61" t="str">
        <f t="shared" si="250"/>
        <v>0 missed</v>
      </c>
      <c r="CO216" s="111">
        <f t="shared" si="251"/>
        <v>1</v>
      </c>
      <c r="CP216" s="111">
        <f t="shared" si="252"/>
        <v>1</v>
      </c>
      <c r="CQ216" s="9">
        <f t="shared" si="253"/>
        <v>0.5</v>
      </c>
      <c r="CR216" s="9">
        <f t="shared" si="254"/>
        <v>1</v>
      </c>
      <c r="CS216" s="61" t="str">
        <f t="shared" si="255"/>
        <v>1 missed</v>
      </c>
      <c r="CT216" s="111">
        <f t="shared" si="256"/>
        <v>2</v>
      </c>
      <c r="CU216" s="10">
        <f t="shared" si="257"/>
        <v>0.66666666666666663</v>
      </c>
      <c r="CV216" s="10" t="str">
        <f t="shared" si="258"/>
        <v>Q-1 A-1 || Q Total-2, A Total-1</v>
      </c>
      <c r="CW216" s="111" t="str" cm="1">
        <f t="array" ref="CW216">IFERROR(INDEX('Attendance-Slot-1'!$Q$2:$Q$1112,MATCH(1,('Attendance-Slot-1'!$A$2:$A$1112=$C216)*('Attendance-Slot-1'!$G$2:$G$1112=CW$2),0)),"No Data")</f>
        <v>No Data</v>
      </c>
      <c r="CX216" s="111" t="str" cm="1">
        <f t="array" ref="CX216">IFERROR(INDEX('Attendance-Slot-2'!$Q$2:$Q$2595,MATCH(1,('Attendance-Slot-2'!$A$2:$A$2595=$C216)*('Attendance-Slot-2'!$G$2:$G$2595=CW$2),0)),"No Data")</f>
        <v>P-S2_Onsite</v>
      </c>
      <c r="CY216" s="136">
        <f>VLOOKUP($CL216,'Written Exam Marks'!$H:$Q,10,FALSE)</f>
        <v>34</v>
      </c>
      <c r="CZ216" s="136">
        <f>VLOOKUP($CL216,'Written Exam Marks'!$H:$Q,9,FALSE)</f>
        <v>40</v>
      </c>
      <c r="DA216" s="111" t="str">
        <f t="shared" si="259"/>
        <v>Present</v>
      </c>
      <c r="DB216" s="111" t="str">
        <f t="shared" si="260"/>
        <v>P-S2_Onsite</v>
      </c>
      <c r="DC216" s="148">
        <v>5</v>
      </c>
      <c r="DD216" s="148">
        <v>7.625</v>
      </c>
      <c r="DE216" s="148">
        <v>9</v>
      </c>
      <c r="DF216" s="148">
        <v>14</v>
      </c>
      <c r="DG216" s="148">
        <v>19</v>
      </c>
      <c r="DH216" s="148">
        <v>54.625</v>
      </c>
      <c r="DI216" s="148">
        <v>65</v>
      </c>
      <c r="DJ216" s="66" t="s">
        <v>7351</v>
      </c>
      <c r="DK216" s="66" t="s">
        <v>1631</v>
      </c>
      <c r="DL216" s="68" t="str">
        <f t="shared" si="261"/>
        <v>2025EM1100213-MDSDF406</v>
      </c>
      <c r="DM216" s="66" t="str">
        <f t="shared" si="262"/>
        <v>0 missed</v>
      </c>
      <c r="DN216" s="66" t="str">
        <f t="shared" si="263"/>
        <v>0 missed</v>
      </c>
      <c r="DO216" s="62">
        <f t="shared" si="264"/>
        <v>3</v>
      </c>
      <c r="DP216" s="62">
        <f t="shared" si="265"/>
        <v>2</v>
      </c>
      <c r="DQ216" s="67">
        <f t="shared" si="266"/>
        <v>1</v>
      </c>
      <c r="DR216" s="67">
        <f t="shared" si="267"/>
        <v>1</v>
      </c>
      <c r="DS216" s="66" t="str">
        <f t="shared" si="268"/>
        <v>0 missed</v>
      </c>
      <c r="DT216" s="62">
        <f t="shared" si="269"/>
        <v>5</v>
      </c>
      <c r="DU216" s="68">
        <f t="shared" si="270"/>
        <v>1</v>
      </c>
      <c r="DV216" s="68" t="str">
        <f t="shared" si="271"/>
        <v>Q-3 A-2 || Q Total-3, A Total-2</v>
      </c>
      <c r="DW216" s="62" t="str" cm="1">
        <f t="array" ref="DW216">IFERROR(INDEX('Attendance-Slot-1'!$Q$2:$Q$1112,MATCH(1,('Attendance-Slot-1'!$A$2:$A$1112=$C216)*('Attendance-Slot-1'!$G$2:$G$1112=DW$2),0)),"No Data")</f>
        <v>No Data</v>
      </c>
      <c r="DX216" s="62" t="str" cm="1">
        <f t="array" ref="DX216">IFERROR(INDEX('Attendance-Slot-2'!$Q$2:$Q$2595,MATCH(1,('Attendance-Slot-2'!$A$2:$A$2595=$C216)*('Attendance-Slot-2'!$G$2:$G$2595=DW$2),0)),"No Data")</f>
        <v>P-S2_Onsite</v>
      </c>
      <c r="DY216" s="137">
        <f>VLOOKUP($DL216,'Written Exam Marks'!$H:$Q,10,FALSE)</f>
        <v>27</v>
      </c>
      <c r="DZ216" s="137">
        <f>VLOOKUP($DL216,'Written Exam Marks'!$H:$Q,9,FALSE)</f>
        <v>35</v>
      </c>
      <c r="EA216" s="62" t="str">
        <f t="shared" si="272"/>
        <v>Present</v>
      </c>
      <c r="EB216" s="62" t="str">
        <f t="shared" si="273"/>
        <v>P-S2_Onsite</v>
      </c>
      <c r="EC216" s="114" t="str">
        <f t="shared" si="210"/>
        <v>P-0, 
A-0, 
No Data-5</v>
      </c>
      <c r="ED216" s="114" t="str">
        <f t="shared" si="211"/>
        <v>P-5, 
A-0, 
No Data-0</v>
      </c>
      <c r="EE216" s="114" t="str">
        <f t="shared" si="274"/>
        <v>P-S2_Onsite</v>
      </c>
      <c r="EF216" s="114" t="str">
        <f t="shared" si="275"/>
        <v>P-S2_Onsite</v>
      </c>
      <c r="EG216" s="114" t="str">
        <f t="shared" si="276"/>
        <v>P-S2_Onsite</v>
      </c>
      <c r="EH216" s="114" t="str">
        <f t="shared" si="277"/>
        <v>P-S2_Onsite</v>
      </c>
      <c r="EI216" s="114" t="str">
        <f t="shared" si="278"/>
        <v>P-S2_Onsite</v>
      </c>
      <c r="EJ216" s="114" t="str">
        <f t="shared" si="279"/>
        <v>P-5, A-0, No Data-0</v>
      </c>
      <c r="EK216" s="114" t="s">
        <v>10453</v>
      </c>
      <c r="EL216" s="114">
        <v>26.5</v>
      </c>
      <c r="EM216" s="114">
        <v>10</v>
      </c>
      <c r="EN216" s="114">
        <v>48</v>
      </c>
      <c r="EO216" s="114">
        <v>84.5</v>
      </c>
      <c r="EP216" s="114" t="s">
        <v>7217</v>
      </c>
      <c r="EQ216" s="114" t="s">
        <v>1054</v>
      </c>
      <c r="ER216" s="114" t="s">
        <v>4051</v>
      </c>
      <c r="ES216" s="114"/>
      <c r="ET216" s="30" t="s">
        <v>4051</v>
      </c>
    </row>
    <row r="217" spans="1:150" x14ac:dyDescent="0.25">
      <c r="A217" s="114">
        <v>214</v>
      </c>
      <c r="B217" s="114" t="s">
        <v>7224</v>
      </c>
      <c r="C217" s="80" t="s">
        <v>4055</v>
      </c>
      <c r="D217" s="30" t="s">
        <v>4056</v>
      </c>
      <c r="E217" s="30" t="s">
        <v>4057</v>
      </c>
      <c r="F217" s="33" t="s">
        <v>7201</v>
      </c>
      <c r="G217" s="30" t="s">
        <v>4058</v>
      </c>
      <c r="H217" s="143" t="s">
        <v>5</v>
      </c>
      <c r="I217" s="143" t="s">
        <v>5</v>
      </c>
      <c r="J217" s="143" t="s">
        <v>5</v>
      </c>
      <c r="K217" s="143" t="s">
        <v>5</v>
      </c>
      <c r="L217" s="143">
        <v>0</v>
      </c>
      <c r="M217" s="143">
        <v>65</v>
      </c>
      <c r="N217" s="40" t="s">
        <v>7314</v>
      </c>
      <c r="O217" s="40" t="s">
        <v>1593</v>
      </c>
      <c r="P217" s="13" t="str">
        <f t="shared" si="212"/>
        <v>2025EM1100214-MDSDF401</v>
      </c>
      <c r="Q217" s="40" t="str">
        <f t="shared" si="213"/>
        <v>3 missed</v>
      </c>
      <c r="R217" s="40" t="str">
        <f t="shared" si="214"/>
        <v>1 missed</v>
      </c>
      <c r="S217" s="40">
        <f t="shared" si="215"/>
        <v>0</v>
      </c>
      <c r="T217" s="40">
        <f t="shared" si="216"/>
        <v>0</v>
      </c>
      <c r="U217" s="41">
        <f t="shared" si="217"/>
        <v>0</v>
      </c>
      <c r="V217" s="41">
        <f t="shared" si="218"/>
        <v>0</v>
      </c>
      <c r="W217" s="40" t="str">
        <f t="shared" si="219"/>
        <v>4 missed</v>
      </c>
      <c r="X217" s="113">
        <f t="shared" si="220"/>
        <v>0</v>
      </c>
      <c r="Y217" s="13">
        <f t="shared" si="221"/>
        <v>0</v>
      </c>
      <c r="Z217" s="13" t="str">
        <f t="shared" si="222"/>
        <v>Q-0 A-0 || Q Total-3, A Total-1</v>
      </c>
      <c r="AA217" s="113" t="str" cm="1">
        <f t="array" ref="AA217">IFERROR(INDEX('Attendance-Slot-1'!$Q$2:$Q$1112,MATCH(1,('Attendance-Slot-1'!$A$2:$A$1112=$C217)*('Attendance-Slot-1'!$G$2:$G$1112=AA$2),0)),"No Data")</f>
        <v>No Data</v>
      </c>
      <c r="AB217" s="113" t="str" cm="1">
        <f t="array" ref="AB217">IFERROR(INDEX('Attendance-Slot-2'!$Q$2:$Q$2595,MATCH(1,('Attendance-Slot-2'!$A$2:$A$2595=$C217)*('Attendance-Slot-2'!$G$2:$G$2595=AA$2),0)),"No Data")</f>
        <v>A-S2_Onsite</v>
      </c>
      <c r="AC217" s="133" t="e">
        <f>VLOOKUP($P217,'Written Exam Marks'!$H:$Q,10,FALSE)</f>
        <v>#N/A</v>
      </c>
      <c r="AD217" s="133" t="e">
        <f>VLOOKUP($P217,'Written Exam Marks'!$H:$Q,9,FALSE)</f>
        <v>#N/A</v>
      </c>
      <c r="AE217" s="113" t="str">
        <f t="shared" si="223"/>
        <v>Absent</v>
      </c>
      <c r="AF217" s="113" t="str">
        <f t="shared" si="224"/>
        <v>A-S2_Onsite</v>
      </c>
      <c r="AG217" s="146">
        <v>9.5</v>
      </c>
      <c r="AH217" s="146">
        <v>4.5</v>
      </c>
      <c r="AI217" s="146" t="s">
        <v>5</v>
      </c>
      <c r="AJ217" s="146" t="s">
        <v>5</v>
      </c>
      <c r="AK217" s="146" t="s">
        <v>5</v>
      </c>
      <c r="AL217" s="146" t="s">
        <v>5</v>
      </c>
      <c r="AM217" s="146">
        <v>14</v>
      </c>
      <c r="AN217" s="146">
        <v>60</v>
      </c>
      <c r="AO217" s="43" t="s">
        <v>7336</v>
      </c>
      <c r="AP217" s="43" t="s">
        <v>1598</v>
      </c>
      <c r="AQ217" s="50" t="str">
        <f t="shared" si="225"/>
        <v>2025EM1100214-MDSDF402</v>
      </c>
      <c r="AR217" s="43" t="str">
        <f t="shared" si="226"/>
        <v>4 missed</v>
      </c>
      <c r="AS217" s="47" t="s">
        <v>7342</v>
      </c>
      <c r="AT217" s="43">
        <f t="shared" si="227"/>
        <v>2</v>
      </c>
      <c r="AU217" s="48" t="s">
        <v>7342</v>
      </c>
      <c r="AV217" s="49">
        <f t="shared" si="228"/>
        <v>0.33333333333333331</v>
      </c>
      <c r="AW217" s="48" t="s">
        <v>7342</v>
      </c>
      <c r="AX217" s="43" t="str">
        <f t="shared" si="229"/>
        <v>4 missed</v>
      </c>
      <c r="AY217" s="42">
        <f t="shared" si="230"/>
        <v>2</v>
      </c>
      <c r="AZ217" s="50">
        <f t="shared" si="231"/>
        <v>0.33333333333333331</v>
      </c>
      <c r="BA217" s="50" t="str">
        <f t="shared" si="232"/>
        <v>Q-2 A-- || Q Total-6, A Total-0</v>
      </c>
      <c r="BB217" s="42" t="str" cm="1">
        <f t="array" ref="BB217">IFERROR(INDEX('Attendance-Slot-1'!$Q$2:$Q$1112,MATCH(1,('Attendance-Slot-1'!$A$2:$A$1112=$C217)*('Attendance-Slot-1'!$G$2:$G$1112=BB$2),0)),"No Data")</f>
        <v>No Data</v>
      </c>
      <c r="BC217" s="42" t="str" cm="1">
        <f t="array" ref="BC217">IFERROR(INDEX('Attendance-Slot-2'!$Q$2:$Q$2595,MATCH(1,('Attendance-Slot-2'!$A$2:$A$2595=$C217)*('Attendance-Slot-2'!$G$2:$G$2595=BB$2),0)),"No Data")</f>
        <v>A-S2_Onsite</v>
      </c>
      <c r="BD217" s="134" t="e">
        <f>VLOOKUP($AQ217,'Written Exam Marks'!$H:$Q,10,FALSE)</f>
        <v>#N/A</v>
      </c>
      <c r="BE217" s="134" t="e">
        <f>VLOOKUP($AQ217,'Written Exam Marks'!$H:$Q,9,FALSE)</f>
        <v>#N/A</v>
      </c>
      <c r="BF217" s="42" t="str">
        <f t="shared" si="233"/>
        <v>Absent</v>
      </c>
      <c r="BG217" s="42" t="str">
        <f t="shared" si="234"/>
        <v>A-S2_Onsite</v>
      </c>
      <c r="BH217" s="147" t="s">
        <v>5</v>
      </c>
      <c r="BI217" s="147" t="s">
        <v>5</v>
      </c>
      <c r="BJ217" s="147">
        <v>0</v>
      </c>
      <c r="BK217" s="147">
        <v>60</v>
      </c>
      <c r="BL217" s="52" t="s">
        <v>3697</v>
      </c>
      <c r="BM217" s="52" t="s">
        <v>1606</v>
      </c>
      <c r="BN217" s="57" t="str">
        <f t="shared" si="235"/>
        <v>2025EM1100214-MDSDF403</v>
      </c>
      <c r="BO217" s="52" t="str">
        <f t="shared" si="236"/>
        <v>1 missed</v>
      </c>
      <c r="BP217" s="52" t="str">
        <f t="shared" si="237"/>
        <v>1 missed</v>
      </c>
      <c r="BQ217" s="52">
        <f t="shared" si="238"/>
        <v>0</v>
      </c>
      <c r="BR217" s="52">
        <f t="shared" si="239"/>
        <v>0</v>
      </c>
      <c r="BS217" s="56">
        <f t="shared" si="240"/>
        <v>0</v>
      </c>
      <c r="BT217" s="56">
        <f t="shared" si="241"/>
        <v>0</v>
      </c>
      <c r="BU217" s="52" t="str">
        <f t="shared" si="242"/>
        <v>2 missed</v>
      </c>
      <c r="BV217" s="51">
        <f t="shared" si="243"/>
        <v>0</v>
      </c>
      <c r="BW217" s="57">
        <f t="shared" si="244"/>
        <v>0</v>
      </c>
      <c r="BX217" s="57" t="str">
        <f t="shared" si="245"/>
        <v>Q-0 A-0 || Q Total-1, A Total-1</v>
      </c>
      <c r="BY217" s="51" t="str" cm="1">
        <f t="array" ref="BY217">IFERROR(INDEX('Attendance-Slot-1'!$Q$2:$Q$1112,MATCH(1,('Attendance-Slot-1'!$A$2:$A$1112=$C217)*('Attendance-Slot-1'!$G$2:$G$1112=BY$2),0)),"No Data")</f>
        <v>No Data</v>
      </c>
      <c r="BZ217" s="51" t="str" cm="1">
        <f t="array" ref="BZ217">IFERROR(INDEX('Attendance-Slot-2'!$Q$2:$Q$2595,MATCH(1,('Attendance-Slot-2'!$A$2:$A$2595=$C217)*('Attendance-Slot-2'!$G$2:$G$2595=BY$2),0)),"No Data")</f>
        <v>A-S2_Onsite</v>
      </c>
      <c r="CA217" s="135" t="e">
        <f>VLOOKUP($BN217,'Written Exam Marks'!$H:$Q,10,FALSE)</f>
        <v>#N/A</v>
      </c>
      <c r="CB217" s="135" t="e">
        <f>VLOOKUP($BN217,'Written Exam Marks'!$H:$Q,9,FALSE)</f>
        <v>#N/A</v>
      </c>
      <c r="CC217" s="51" t="str">
        <f t="shared" si="246"/>
        <v>Absent</v>
      </c>
      <c r="CD217" s="51" t="str">
        <f t="shared" si="247"/>
        <v>A-S2_Onsite</v>
      </c>
      <c r="CE217" s="29" t="s">
        <v>5</v>
      </c>
      <c r="CF217" s="29" t="s">
        <v>5</v>
      </c>
      <c r="CG217" s="29" t="s">
        <v>5</v>
      </c>
      <c r="CH217" s="29">
        <v>0</v>
      </c>
      <c r="CI217" s="29">
        <v>60</v>
      </c>
      <c r="CJ217" s="61" t="s">
        <v>7343</v>
      </c>
      <c r="CK217" s="61" t="s">
        <v>1613</v>
      </c>
      <c r="CL217" s="10" t="str">
        <f t="shared" si="248"/>
        <v>2025EM1100214-MDSDF404</v>
      </c>
      <c r="CM217" s="61" t="str">
        <f t="shared" si="249"/>
        <v>2 missed</v>
      </c>
      <c r="CN217" s="61" t="str">
        <f t="shared" si="250"/>
        <v>1 missed</v>
      </c>
      <c r="CO217" s="111">
        <f t="shared" si="251"/>
        <v>0</v>
      </c>
      <c r="CP217" s="111">
        <f t="shared" si="252"/>
        <v>0</v>
      </c>
      <c r="CQ217" s="9">
        <f t="shared" si="253"/>
        <v>0</v>
      </c>
      <c r="CR217" s="9">
        <f t="shared" si="254"/>
        <v>0</v>
      </c>
      <c r="CS217" s="61" t="str">
        <f t="shared" si="255"/>
        <v>3 missed</v>
      </c>
      <c r="CT217" s="111">
        <f t="shared" si="256"/>
        <v>0</v>
      </c>
      <c r="CU217" s="10">
        <f t="shared" si="257"/>
        <v>0</v>
      </c>
      <c r="CV217" s="10" t="str">
        <f t="shared" si="258"/>
        <v>Q-0 A-0 || Q Total-2, A Total-1</v>
      </c>
      <c r="CW217" s="111" t="str" cm="1">
        <f t="array" ref="CW217">IFERROR(INDEX('Attendance-Slot-1'!$Q$2:$Q$1112,MATCH(1,('Attendance-Slot-1'!$A$2:$A$1112=$C217)*('Attendance-Slot-1'!$G$2:$G$1112=CW$2),0)),"No Data")</f>
        <v>No Data</v>
      </c>
      <c r="CX217" s="111" t="str" cm="1">
        <f t="array" ref="CX217">IFERROR(INDEX('Attendance-Slot-2'!$Q$2:$Q$2595,MATCH(1,('Attendance-Slot-2'!$A$2:$A$2595=$C217)*('Attendance-Slot-2'!$G$2:$G$2595=CW$2),0)),"No Data")</f>
        <v>A-S2_Onsite</v>
      </c>
      <c r="CY217" s="136" t="e">
        <f>VLOOKUP($CL217,'Written Exam Marks'!$H:$Q,10,FALSE)</f>
        <v>#N/A</v>
      </c>
      <c r="CZ217" s="136" t="e">
        <f>VLOOKUP($CL217,'Written Exam Marks'!$H:$Q,9,FALSE)</f>
        <v>#N/A</v>
      </c>
      <c r="DA217" s="111" t="str">
        <f t="shared" si="259"/>
        <v>Absent</v>
      </c>
      <c r="DB217" s="111" t="str">
        <f t="shared" si="260"/>
        <v>A-S2_Onsite</v>
      </c>
      <c r="DC217" s="148" t="s">
        <v>5</v>
      </c>
      <c r="DD217" s="148" t="s">
        <v>5</v>
      </c>
      <c r="DE217" s="148" t="s">
        <v>5</v>
      </c>
      <c r="DF217" s="148" t="s">
        <v>5</v>
      </c>
      <c r="DG217" s="148" t="s">
        <v>5</v>
      </c>
      <c r="DH217" s="148">
        <v>0</v>
      </c>
      <c r="DI217" s="148">
        <v>65</v>
      </c>
      <c r="DJ217" s="66" t="s">
        <v>7351</v>
      </c>
      <c r="DK217" s="66" t="s">
        <v>1631</v>
      </c>
      <c r="DL217" s="68" t="str">
        <f t="shared" si="261"/>
        <v>2025EM1100214-MDSDF406</v>
      </c>
      <c r="DM217" s="66" t="str">
        <f t="shared" si="262"/>
        <v>3 missed</v>
      </c>
      <c r="DN217" s="66" t="str">
        <f t="shared" si="263"/>
        <v>2 missed</v>
      </c>
      <c r="DO217" s="62">
        <f t="shared" si="264"/>
        <v>0</v>
      </c>
      <c r="DP217" s="62">
        <f t="shared" si="265"/>
        <v>0</v>
      </c>
      <c r="DQ217" s="67">
        <f t="shared" si="266"/>
        <v>0</v>
      </c>
      <c r="DR217" s="67">
        <f t="shared" si="267"/>
        <v>0</v>
      </c>
      <c r="DS217" s="66" t="str">
        <f t="shared" si="268"/>
        <v>5 missed</v>
      </c>
      <c r="DT217" s="62">
        <f t="shared" si="269"/>
        <v>0</v>
      </c>
      <c r="DU217" s="68">
        <f t="shared" si="270"/>
        <v>0</v>
      </c>
      <c r="DV217" s="68" t="str">
        <f t="shared" si="271"/>
        <v>Q-0 A-0 || Q Total-3, A Total-2</v>
      </c>
      <c r="DW217" s="62" t="str" cm="1">
        <f t="array" ref="DW217">IFERROR(INDEX('Attendance-Slot-1'!$Q$2:$Q$1112,MATCH(1,('Attendance-Slot-1'!$A$2:$A$1112=$C217)*('Attendance-Slot-1'!$G$2:$G$1112=DW$2),0)),"No Data")</f>
        <v>No Data</v>
      </c>
      <c r="DX217" s="62" t="str" cm="1">
        <f t="array" ref="DX217">IFERROR(INDEX('Attendance-Slot-2'!$Q$2:$Q$2595,MATCH(1,('Attendance-Slot-2'!$A$2:$A$2595=$C217)*('Attendance-Slot-2'!$G$2:$G$2595=DW$2),0)),"No Data")</f>
        <v>A-S2_Onsite</v>
      </c>
      <c r="DY217" s="137" t="e">
        <f>VLOOKUP($DL217,'Written Exam Marks'!$H:$Q,10,FALSE)</f>
        <v>#N/A</v>
      </c>
      <c r="DZ217" s="137" t="e">
        <f>VLOOKUP($DL217,'Written Exam Marks'!$H:$Q,9,FALSE)</f>
        <v>#N/A</v>
      </c>
      <c r="EA217" s="62" t="str">
        <f t="shared" si="272"/>
        <v>Absent</v>
      </c>
      <c r="EB217" s="62" t="str">
        <f t="shared" si="273"/>
        <v>A-S2_Onsite</v>
      </c>
      <c r="EC217" s="114" t="str">
        <f t="shared" si="210"/>
        <v>P-0, 
A-0, 
No Data-5</v>
      </c>
      <c r="ED217" s="114" t="str">
        <f t="shared" si="211"/>
        <v>P-0, 
A-5, 
No Data-0</v>
      </c>
      <c r="EE217" s="114" t="str">
        <f t="shared" si="274"/>
        <v>A-S2_Onsite</v>
      </c>
      <c r="EF217" s="114" t="str">
        <f t="shared" si="275"/>
        <v>A-S2_Onsite</v>
      </c>
      <c r="EG217" s="114" t="str">
        <f t="shared" si="276"/>
        <v>A-S2_Onsite</v>
      </c>
      <c r="EH217" s="114" t="str">
        <f t="shared" si="277"/>
        <v>A-S2_Onsite</v>
      </c>
      <c r="EI217" s="114" t="str">
        <f t="shared" si="278"/>
        <v>A-S2_Onsite</v>
      </c>
      <c r="EJ217" s="114" t="str">
        <f t="shared" si="279"/>
        <v>P-0, A-5, No Data-0</v>
      </c>
      <c r="EK217" s="114" t="s">
        <v>10453</v>
      </c>
      <c r="EL217" s="114">
        <v>27</v>
      </c>
      <c r="EM217" s="114">
        <v>9</v>
      </c>
      <c r="EN217" s="114" t="s">
        <v>10455</v>
      </c>
      <c r="EO217" s="114">
        <v>36</v>
      </c>
      <c r="EP217" s="114" t="s">
        <v>7218</v>
      </c>
      <c r="EQ217" s="114" t="s">
        <v>1054</v>
      </c>
      <c r="ER217" s="114" t="s">
        <v>4055</v>
      </c>
      <c r="ES217" s="114" t="s">
        <v>7218</v>
      </c>
      <c r="ET217" s="30" t="s">
        <v>4055</v>
      </c>
    </row>
    <row r="218" spans="1:150" x14ac:dyDescent="0.25">
      <c r="A218" s="114">
        <v>215</v>
      </c>
      <c r="B218" s="114" t="s">
        <v>7224</v>
      </c>
      <c r="C218" s="80" t="s">
        <v>4059</v>
      </c>
      <c r="D218" s="30" t="s">
        <v>4060</v>
      </c>
      <c r="E218" s="30" t="s">
        <v>4061</v>
      </c>
      <c r="F218" s="33" t="s">
        <v>7202</v>
      </c>
      <c r="G218" s="30" t="s">
        <v>4062</v>
      </c>
      <c r="H218" s="143">
        <v>15</v>
      </c>
      <c r="I218" s="143">
        <v>15</v>
      </c>
      <c r="J218" s="143">
        <v>15</v>
      </c>
      <c r="K218" s="143" t="s">
        <v>5</v>
      </c>
      <c r="L218" s="143">
        <v>45</v>
      </c>
      <c r="M218" s="143">
        <v>65</v>
      </c>
      <c r="N218" s="40" t="s">
        <v>7314</v>
      </c>
      <c r="O218" s="40" t="s">
        <v>1593</v>
      </c>
      <c r="P218" s="13" t="str">
        <f t="shared" si="212"/>
        <v>2025EM1100215-MDSDF401</v>
      </c>
      <c r="Q218" s="40" t="str">
        <f t="shared" si="213"/>
        <v>0 missed</v>
      </c>
      <c r="R218" s="40" t="str">
        <f t="shared" si="214"/>
        <v>1 missed</v>
      </c>
      <c r="S218" s="40">
        <f t="shared" si="215"/>
        <v>3</v>
      </c>
      <c r="T218" s="40">
        <f t="shared" si="216"/>
        <v>0</v>
      </c>
      <c r="U218" s="41">
        <f t="shared" si="217"/>
        <v>1</v>
      </c>
      <c r="V218" s="41">
        <f t="shared" si="218"/>
        <v>0</v>
      </c>
      <c r="W218" s="40" t="str">
        <f t="shared" si="219"/>
        <v>1 missed</v>
      </c>
      <c r="X218" s="113">
        <f t="shared" si="220"/>
        <v>3</v>
      </c>
      <c r="Y218" s="13">
        <f t="shared" si="221"/>
        <v>0.75</v>
      </c>
      <c r="Z218" s="13" t="str">
        <f t="shared" si="222"/>
        <v>Q-3 A-0 || Q Total-3, A Total-1</v>
      </c>
      <c r="AA218" s="113" t="str" cm="1">
        <f t="array" ref="AA218">IFERROR(INDEX('Attendance-Slot-1'!$Q$2:$Q$1112,MATCH(1,('Attendance-Slot-1'!$A$2:$A$1112=$C218)*('Attendance-Slot-1'!$G$2:$G$1112=AA$2),0)),"No Data")</f>
        <v>No Data</v>
      </c>
      <c r="AB218" s="113" t="str" cm="1">
        <f t="array" ref="AB218">IFERROR(INDEX('Attendance-Slot-2'!$Q$2:$Q$2595,MATCH(1,('Attendance-Slot-2'!$A$2:$A$2595=$C218)*('Attendance-Slot-2'!$G$2:$G$2595=AA$2),0)),"No Data")</f>
        <v>P-S2_Onsite</v>
      </c>
      <c r="AC218" s="133">
        <f>VLOOKUP($P218,'Written Exam Marks'!$H:$Q,10,FALSE)</f>
        <v>19</v>
      </c>
      <c r="AD218" s="133">
        <f>VLOOKUP($P218,'Written Exam Marks'!$H:$Q,9,FALSE)</f>
        <v>35</v>
      </c>
      <c r="AE218" s="113" t="str">
        <f t="shared" si="223"/>
        <v>Present</v>
      </c>
      <c r="AF218" s="113" t="str">
        <f t="shared" si="224"/>
        <v>P-S2_Onsite</v>
      </c>
      <c r="AG218" s="146">
        <v>10</v>
      </c>
      <c r="AH218" s="146">
        <v>9.5</v>
      </c>
      <c r="AI218" s="146">
        <v>10</v>
      </c>
      <c r="AJ218" s="146">
        <v>10</v>
      </c>
      <c r="AK218" s="146">
        <v>10</v>
      </c>
      <c r="AL218" s="146">
        <v>10</v>
      </c>
      <c r="AM218" s="146">
        <v>59.5</v>
      </c>
      <c r="AN218" s="146">
        <v>60</v>
      </c>
      <c r="AO218" s="43" t="s">
        <v>7336</v>
      </c>
      <c r="AP218" s="43" t="s">
        <v>1598</v>
      </c>
      <c r="AQ218" s="50" t="str">
        <f t="shared" si="225"/>
        <v>2025EM1100215-MDSDF402</v>
      </c>
      <c r="AR218" s="43" t="str">
        <f t="shared" si="226"/>
        <v>0 missed</v>
      </c>
      <c r="AS218" s="47" t="s">
        <v>7342</v>
      </c>
      <c r="AT218" s="43">
        <f t="shared" si="227"/>
        <v>6</v>
      </c>
      <c r="AU218" s="48" t="s">
        <v>7342</v>
      </c>
      <c r="AV218" s="49">
        <f t="shared" si="228"/>
        <v>1</v>
      </c>
      <c r="AW218" s="48" t="s">
        <v>7342</v>
      </c>
      <c r="AX218" s="43" t="str">
        <f t="shared" si="229"/>
        <v>0 missed</v>
      </c>
      <c r="AY218" s="42">
        <f t="shared" si="230"/>
        <v>6</v>
      </c>
      <c r="AZ218" s="50">
        <f t="shared" si="231"/>
        <v>1</v>
      </c>
      <c r="BA218" s="50" t="str">
        <f t="shared" si="232"/>
        <v>Q-6 A-- || Q Total-6, A Total-0</v>
      </c>
      <c r="BB218" s="42" t="str" cm="1">
        <f t="array" ref="BB218">IFERROR(INDEX('Attendance-Slot-1'!$Q$2:$Q$1112,MATCH(1,('Attendance-Slot-1'!$A$2:$A$1112=$C218)*('Attendance-Slot-1'!$G$2:$G$1112=BB$2),0)),"No Data")</f>
        <v>No Data</v>
      </c>
      <c r="BC218" s="42" t="str" cm="1">
        <f t="array" ref="BC218">IFERROR(INDEX('Attendance-Slot-2'!$Q$2:$Q$2595,MATCH(1,('Attendance-Slot-2'!$A$2:$A$2595=$C218)*('Attendance-Slot-2'!$G$2:$G$2595=BB$2),0)),"No Data")</f>
        <v>P-S2_Onsite</v>
      </c>
      <c r="BD218" s="134">
        <f>VLOOKUP($AQ218,'Written Exam Marks'!$H:$Q,10,FALSE)</f>
        <v>32</v>
      </c>
      <c r="BE218" s="134">
        <f>VLOOKUP($AQ218,'Written Exam Marks'!$H:$Q,9,FALSE)</f>
        <v>40</v>
      </c>
      <c r="BF218" s="42" t="str">
        <f t="shared" si="233"/>
        <v>Present</v>
      </c>
      <c r="BG218" s="42" t="str">
        <f t="shared" si="234"/>
        <v>P-S2_Onsite</v>
      </c>
      <c r="BH218" s="147">
        <v>20</v>
      </c>
      <c r="BI218" s="147">
        <v>15</v>
      </c>
      <c r="BJ218" s="147">
        <v>35</v>
      </c>
      <c r="BK218" s="147">
        <v>60</v>
      </c>
      <c r="BL218" s="52" t="s">
        <v>3697</v>
      </c>
      <c r="BM218" s="52" t="s">
        <v>1606</v>
      </c>
      <c r="BN218" s="57" t="str">
        <f t="shared" si="235"/>
        <v>2025EM1100215-MDSDF403</v>
      </c>
      <c r="BO218" s="52" t="str">
        <f t="shared" si="236"/>
        <v>0 missed</v>
      </c>
      <c r="BP218" s="52" t="str">
        <f t="shared" si="237"/>
        <v>0 missed</v>
      </c>
      <c r="BQ218" s="52">
        <f t="shared" si="238"/>
        <v>1</v>
      </c>
      <c r="BR218" s="52">
        <f t="shared" si="239"/>
        <v>1</v>
      </c>
      <c r="BS218" s="56">
        <f t="shared" si="240"/>
        <v>1</v>
      </c>
      <c r="BT218" s="56">
        <f t="shared" si="241"/>
        <v>1</v>
      </c>
      <c r="BU218" s="52" t="str">
        <f t="shared" si="242"/>
        <v>0 missed</v>
      </c>
      <c r="BV218" s="51">
        <f t="shared" si="243"/>
        <v>2</v>
      </c>
      <c r="BW218" s="57">
        <f t="shared" si="244"/>
        <v>1</v>
      </c>
      <c r="BX218" s="57" t="str">
        <f t="shared" si="245"/>
        <v>Q-1 A-1 || Q Total-1, A Total-1</v>
      </c>
      <c r="BY218" s="51" t="str" cm="1">
        <f t="array" ref="BY218">IFERROR(INDEX('Attendance-Slot-1'!$Q$2:$Q$1112,MATCH(1,('Attendance-Slot-1'!$A$2:$A$1112=$C218)*('Attendance-Slot-1'!$G$2:$G$1112=BY$2),0)),"No Data")</f>
        <v>No Data</v>
      </c>
      <c r="BZ218" s="51" t="str" cm="1">
        <f t="array" ref="BZ218">IFERROR(INDEX('Attendance-Slot-2'!$Q$2:$Q$2595,MATCH(1,('Attendance-Slot-2'!$A$2:$A$2595=$C218)*('Attendance-Slot-2'!$G$2:$G$2595=BY$2),0)),"No Data")</f>
        <v>P-S2_Onsite</v>
      </c>
      <c r="CA218" s="135">
        <f>VLOOKUP($BN218,'Written Exam Marks'!$H:$Q,10,FALSE)</f>
        <v>19.5</v>
      </c>
      <c r="CB218" s="135">
        <f>VLOOKUP($BN218,'Written Exam Marks'!$H:$Q,9,FALSE)</f>
        <v>40</v>
      </c>
      <c r="CC218" s="51" t="str">
        <f t="shared" si="246"/>
        <v>Present</v>
      </c>
      <c r="CD218" s="51" t="str">
        <f t="shared" si="247"/>
        <v>P-S2_Onsite</v>
      </c>
      <c r="CE218" s="29">
        <v>19</v>
      </c>
      <c r="CF218" s="29" t="s">
        <v>5</v>
      </c>
      <c r="CG218" s="29">
        <v>18</v>
      </c>
      <c r="CH218" s="29">
        <v>37</v>
      </c>
      <c r="CI218" s="29">
        <v>60</v>
      </c>
      <c r="CJ218" s="61" t="s">
        <v>7343</v>
      </c>
      <c r="CK218" s="61" t="s">
        <v>1613</v>
      </c>
      <c r="CL218" s="10" t="str">
        <f t="shared" si="248"/>
        <v>2025EM1100215-MDSDF404</v>
      </c>
      <c r="CM218" s="61" t="str">
        <f t="shared" si="249"/>
        <v>1 missed</v>
      </c>
      <c r="CN218" s="61" t="str">
        <f t="shared" si="250"/>
        <v>0 missed</v>
      </c>
      <c r="CO218" s="111">
        <f t="shared" si="251"/>
        <v>1</v>
      </c>
      <c r="CP218" s="111">
        <f t="shared" si="252"/>
        <v>1</v>
      </c>
      <c r="CQ218" s="9">
        <f t="shared" si="253"/>
        <v>0.5</v>
      </c>
      <c r="CR218" s="9">
        <f t="shared" si="254"/>
        <v>1</v>
      </c>
      <c r="CS218" s="61" t="str">
        <f t="shared" si="255"/>
        <v>1 missed</v>
      </c>
      <c r="CT218" s="111">
        <f t="shared" si="256"/>
        <v>2</v>
      </c>
      <c r="CU218" s="10">
        <f t="shared" si="257"/>
        <v>0.66666666666666663</v>
      </c>
      <c r="CV218" s="10" t="str">
        <f t="shared" si="258"/>
        <v>Q-1 A-1 || Q Total-2, A Total-1</v>
      </c>
      <c r="CW218" s="111" t="str" cm="1">
        <f t="array" ref="CW218">IFERROR(INDEX('Attendance-Slot-1'!$Q$2:$Q$1112,MATCH(1,('Attendance-Slot-1'!$A$2:$A$1112=$C218)*('Attendance-Slot-1'!$G$2:$G$1112=CW$2),0)),"No Data")</f>
        <v>No Data</v>
      </c>
      <c r="CX218" s="111" t="str" cm="1">
        <f t="array" ref="CX218">IFERROR(INDEX('Attendance-Slot-2'!$Q$2:$Q$2595,MATCH(1,('Attendance-Slot-2'!$A$2:$A$2595=$C218)*('Attendance-Slot-2'!$G$2:$G$2595=CW$2),0)),"No Data")</f>
        <v>P-S2_Onsite</v>
      </c>
      <c r="CY218" s="136">
        <f>VLOOKUP($CL218,'Written Exam Marks'!$H:$Q,10,FALSE)</f>
        <v>18.5</v>
      </c>
      <c r="CZ218" s="136">
        <f>VLOOKUP($CL218,'Written Exam Marks'!$H:$Q,9,FALSE)</f>
        <v>40</v>
      </c>
      <c r="DA218" s="111" t="str">
        <f t="shared" si="259"/>
        <v>Present</v>
      </c>
      <c r="DB218" s="111" t="str">
        <f t="shared" si="260"/>
        <v>P-S2_Onsite</v>
      </c>
      <c r="DC218" s="148">
        <v>7.5</v>
      </c>
      <c r="DD218" s="148">
        <v>7.375</v>
      </c>
      <c r="DE218" s="148">
        <v>8</v>
      </c>
      <c r="DF218" s="148">
        <v>15</v>
      </c>
      <c r="DG218" s="148">
        <v>16</v>
      </c>
      <c r="DH218" s="148">
        <v>53.875</v>
      </c>
      <c r="DI218" s="148">
        <v>65</v>
      </c>
      <c r="DJ218" s="66" t="s">
        <v>7351</v>
      </c>
      <c r="DK218" s="66" t="s">
        <v>1631</v>
      </c>
      <c r="DL218" s="68" t="str">
        <f t="shared" si="261"/>
        <v>2025EM1100215-MDSDF406</v>
      </c>
      <c r="DM218" s="66" t="str">
        <f t="shared" si="262"/>
        <v>0 missed</v>
      </c>
      <c r="DN218" s="66" t="str">
        <f t="shared" si="263"/>
        <v>0 missed</v>
      </c>
      <c r="DO218" s="62">
        <f t="shared" si="264"/>
        <v>3</v>
      </c>
      <c r="DP218" s="62">
        <f t="shared" si="265"/>
        <v>2</v>
      </c>
      <c r="DQ218" s="67">
        <f t="shared" si="266"/>
        <v>1</v>
      </c>
      <c r="DR218" s="67">
        <f t="shared" si="267"/>
        <v>1</v>
      </c>
      <c r="DS218" s="66" t="str">
        <f t="shared" si="268"/>
        <v>0 missed</v>
      </c>
      <c r="DT218" s="62">
        <f t="shared" si="269"/>
        <v>5</v>
      </c>
      <c r="DU218" s="68">
        <f t="shared" si="270"/>
        <v>1</v>
      </c>
      <c r="DV218" s="68" t="str">
        <f t="shared" si="271"/>
        <v>Q-3 A-2 || Q Total-3, A Total-2</v>
      </c>
      <c r="DW218" s="62" t="str" cm="1">
        <f t="array" ref="DW218">IFERROR(INDEX('Attendance-Slot-1'!$Q$2:$Q$1112,MATCH(1,('Attendance-Slot-1'!$A$2:$A$1112=$C218)*('Attendance-Slot-1'!$G$2:$G$1112=DW$2),0)),"No Data")</f>
        <v>No Data</v>
      </c>
      <c r="DX218" s="62" t="str" cm="1">
        <f t="array" ref="DX218">IFERROR(INDEX('Attendance-Slot-2'!$Q$2:$Q$2595,MATCH(1,('Attendance-Slot-2'!$A$2:$A$2595=$C218)*('Attendance-Slot-2'!$G$2:$G$2595=DW$2),0)),"No Data")</f>
        <v>P-S2_Onsite</v>
      </c>
      <c r="DY218" s="137">
        <f>VLOOKUP($DL218,'Written Exam Marks'!$H:$Q,10,FALSE)</f>
        <v>16.5</v>
      </c>
      <c r="DZ218" s="137">
        <f>VLOOKUP($DL218,'Written Exam Marks'!$H:$Q,9,FALSE)</f>
        <v>35</v>
      </c>
      <c r="EA218" s="62" t="str">
        <f t="shared" si="272"/>
        <v>Present</v>
      </c>
      <c r="EB218" s="62" t="str">
        <f t="shared" si="273"/>
        <v>P-S2_Onsite</v>
      </c>
      <c r="EC218" s="114" t="str">
        <f t="shared" si="210"/>
        <v>P-0, 
A-0, 
No Data-5</v>
      </c>
      <c r="ED218" s="114" t="str">
        <f t="shared" si="211"/>
        <v>P-5, 
A-0, 
No Data-0</v>
      </c>
      <c r="EE218" s="114" t="str">
        <f t="shared" si="274"/>
        <v>P-S2_Onsite</v>
      </c>
      <c r="EF218" s="114" t="str">
        <f t="shared" si="275"/>
        <v>P-S2_Onsite</v>
      </c>
      <c r="EG218" s="114" t="str">
        <f t="shared" si="276"/>
        <v>P-S2_Onsite</v>
      </c>
      <c r="EH218" s="114" t="str">
        <f t="shared" si="277"/>
        <v>P-S2_Onsite</v>
      </c>
      <c r="EI218" s="114" t="str">
        <f t="shared" si="278"/>
        <v>P-S2_Onsite</v>
      </c>
      <c r="EJ218" s="114" t="str">
        <f t="shared" si="279"/>
        <v>P-5, A-0, No Data-0</v>
      </c>
      <c r="EK218" s="114" t="s">
        <v>10453</v>
      </c>
      <c r="EL218" s="114">
        <v>29.5</v>
      </c>
      <c r="EM218" s="114">
        <v>10</v>
      </c>
      <c r="EN218" s="114">
        <v>53</v>
      </c>
      <c r="EO218" s="114">
        <v>92.5</v>
      </c>
      <c r="EP218" s="114" t="s">
        <v>7217</v>
      </c>
      <c r="EQ218" s="114" t="s">
        <v>1054</v>
      </c>
      <c r="ER218" s="114" t="s">
        <v>4059</v>
      </c>
      <c r="ES218" s="114"/>
      <c r="ET218" s="30" t="s">
        <v>4059</v>
      </c>
    </row>
    <row r="219" spans="1:150" x14ac:dyDescent="0.25">
      <c r="A219" s="114">
        <v>216</v>
      </c>
      <c r="B219" s="114" t="s">
        <v>7224</v>
      </c>
      <c r="C219" s="80" t="s">
        <v>4063</v>
      </c>
      <c r="D219" s="30" t="s">
        <v>4064</v>
      </c>
      <c r="E219" s="30" t="s">
        <v>4065</v>
      </c>
      <c r="F219" s="33" t="s">
        <v>7202</v>
      </c>
      <c r="G219" s="30" t="s">
        <v>4066</v>
      </c>
      <c r="H219" s="143">
        <v>13</v>
      </c>
      <c r="I219" s="143">
        <v>15</v>
      </c>
      <c r="J219" s="143" t="s">
        <v>5</v>
      </c>
      <c r="K219" s="143" t="s">
        <v>5</v>
      </c>
      <c r="L219" s="143">
        <v>28</v>
      </c>
      <c r="M219" s="143">
        <v>65</v>
      </c>
      <c r="N219" s="40" t="s">
        <v>7314</v>
      </c>
      <c r="O219" s="40" t="s">
        <v>1593</v>
      </c>
      <c r="P219" s="13" t="str">
        <f t="shared" si="212"/>
        <v>2025EM1100216-MDSDF401</v>
      </c>
      <c r="Q219" s="40" t="str">
        <f t="shared" si="213"/>
        <v>1 missed</v>
      </c>
      <c r="R219" s="40" t="str">
        <f t="shared" si="214"/>
        <v>1 missed</v>
      </c>
      <c r="S219" s="40">
        <f t="shared" si="215"/>
        <v>2</v>
      </c>
      <c r="T219" s="40">
        <f t="shared" si="216"/>
        <v>0</v>
      </c>
      <c r="U219" s="41">
        <f t="shared" si="217"/>
        <v>0.66666666666666663</v>
      </c>
      <c r="V219" s="41">
        <f t="shared" si="218"/>
        <v>0</v>
      </c>
      <c r="W219" s="40" t="str">
        <f t="shared" si="219"/>
        <v>2 missed</v>
      </c>
      <c r="X219" s="113">
        <f t="shared" si="220"/>
        <v>2</v>
      </c>
      <c r="Y219" s="13">
        <f t="shared" si="221"/>
        <v>0.5</v>
      </c>
      <c r="Z219" s="13" t="str">
        <f t="shared" si="222"/>
        <v>Q-2 A-0 || Q Total-3, A Total-1</v>
      </c>
      <c r="AA219" s="113" t="str" cm="1">
        <f t="array" ref="AA219">IFERROR(INDEX('Attendance-Slot-1'!$Q$2:$Q$1112,MATCH(1,('Attendance-Slot-1'!$A$2:$A$1112=$C219)*('Attendance-Slot-1'!$G$2:$G$1112=AA$2),0)),"No Data")</f>
        <v>No Data</v>
      </c>
      <c r="AB219" s="113" t="str" cm="1">
        <f t="array" ref="AB219">IFERROR(INDEX('Attendance-Slot-2'!$Q$2:$Q$2595,MATCH(1,('Attendance-Slot-2'!$A$2:$A$2595=$C219)*('Attendance-Slot-2'!$G$2:$G$2595=AA$2),0)),"No Data")</f>
        <v>A-S2_Onsite</v>
      </c>
      <c r="AC219" s="133" t="e">
        <f>VLOOKUP($P219,'Written Exam Marks'!$H:$Q,10,FALSE)</f>
        <v>#N/A</v>
      </c>
      <c r="AD219" s="133" t="e">
        <f>VLOOKUP($P219,'Written Exam Marks'!$H:$Q,9,FALSE)</f>
        <v>#N/A</v>
      </c>
      <c r="AE219" s="113" t="str">
        <f t="shared" si="223"/>
        <v>Absent</v>
      </c>
      <c r="AF219" s="113" t="str">
        <f t="shared" si="224"/>
        <v>A-S2_Onsite</v>
      </c>
      <c r="AG219" s="146">
        <v>9</v>
      </c>
      <c r="AH219" s="146">
        <v>9.5</v>
      </c>
      <c r="AI219" s="146">
        <v>9</v>
      </c>
      <c r="AJ219" s="146">
        <v>8</v>
      </c>
      <c r="AK219" s="146" t="s">
        <v>5</v>
      </c>
      <c r="AL219" s="146" t="s">
        <v>5</v>
      </c>
      <c r="AM219" s="146">
        <v>35.5</v>
      </c>
      <c r="AN219" s="146">
        <v>60</v>
      </c>
      <c r="AO219" s="43" t="s">
        <v>7336</v>
      </c>
      <c r="AP219" s="43" t="s">
        <v>1598</v>
      </c>
      <c r="AQ219" s="50" t="str">
        <f t="shared" si="225"/>
        <v>2025EM1100216-MDSDF402</v>
      </c>
      <c r="AR219" s="43" t="str">
        <f t="shared" si="226"/>
        <v>2 missed</v>
      </c>
      <c r="AS219" s="47" t="s">
        <v>7342</v>
      </c>
      <c r="AT219" s="43">
        <f t="shared" si="227"/>
        <v>4</v>
      </c>
      <c r="AU219" s="48" t="s">
        <v>7342</v>
      </c>
      <c r="AV219" s="49">
        <f t="shared" si="228"/>
        <v>0.66666666666666663</v>
      </c>
      <c r="AW219" s="48" t="s">
        <v>7342</v>
      </c>
      <c r="AX219" s="43" t="str">
        <f t="shared" si="229"/>
        <v>2 missed</v>
      </c>
      <c r="AY219" s="42">
        <f t="shared" si="230"/>
        <v>4</v>
      </c>
      <c r="AZ219" s="50">
        <f t="shared" si="231"/>
        <v>0.66666666666666663</v>
      </c>
      <c r="BA219" s="50" t="str">
        <f t="shared" si="232"/>
        <v>Q-4 A-- || Q Total-6, A Total-0</v>
      </c>
      <c r="BB219" s="42" t="str" cm="1">
        <f t="array" ref="BB219">IFERROR(INDEX('Attendance-Slot-1'!$Q$2:$Q$1112,MATCH(1,('Attendance-Slot-1'!$A$2:$A$1112=$C219)*('Attendance-Slot-1'!$G$2:$G$1112=BB$2),0)),"No Data")</f>
        <v>No Data</v>
      </c>
      <c r="BC219" s="42" t="str" cm="1">
        <f t="array" ref="BC219">IFERROR(INDEX('Attendance-Slot-2'!$Q$2:$Q$2595,MATCH(1,('Attendance-Slot-2'!$A$2:$A$2595=$C219)*('Attendance-Slot-2'!$G$2:$G$2595=BB$2),0)),"No Data")</f>
        <v>A-S2_Onsite</v>
      </c>
      <c r="BD219" s="134" t="e">
        <f>VLOOKUP($AQ219,'Written Exam Marks'!$H:$Q,10,FALSE)</f>
        <v>#N/A</v>
      </c>
      <c r="BE219" s="134" t="e">
        <f>VLOOKUP($AQ219,'Written Exam Marks'!$H:$Q,9,FALSE)</f>
        <v>#N/A</v>
      </c>
      <c r="BF219" s="42" t="str">
        <f t="shared" si="233"/>
        <v>Absent</v>
      </c>
      <c r="BG219" s="42" t="str">
        <f t="shared" si="234"/>
        <v>A-S2_Onsite</v>
      </c>
      <c r="BH219" s="147">
        <v>20</v>
      </c>
      <c r="BI219" s="147" t="s">
        <v>5</v>
      </c>
      <c r="BJ219" s="147">
        <v>20</v>
      </c>
      <c r="BK219" s="147">
        <v>60</v>
      </c>
      <c r="BL219" s="52" t="s">
        <v>3697</v>
      </c>
      <c r="BM219" s="52" t="s">
        <v>1606</v>
      </c>
      <c r="BN219" s="57" t="str">
        <f t="shared" si="235"/>
        <v>2025EM1100216-MDSDF403</v>
      </c>
      <c r="BO219" s="52" t="str">
        <f t="shared" si="236"/>
        <v>0 missed</v>
      </c>
      <c r="BP219" s="52" t="str">
        <f t="shared" si="237"/>
        <v>1 missed</v>
      </c>
      <c r="BQ219" s="52">
        <f t="shared" si="238"/>
        <v>1</v>
      </c>
      <c r="BR219" s="52">
        <f t="shared" si="239"/>
        <v>0</v>
      </c>
      <c r="BS219" s="56">
        <f t="shared" si="240"/>
        <v>1</v>
      </c>
      <c r="BT219" s="56">
        <f t="shared" si="241"/>
        <v>0</v>
      </c>
      <c r="BU219" s="52" t="str">
        <f t="shared" si="242"/>
        <v>1 missed</v>
      </c>
      <c r="BV219" s="51">
        <f t="shared" si="243"/>
        <v>1</v>
      </c>
      <c r="BW219" s="57">
        <f t="shared" si="244"/>
        <v>0.5</v>
      </c>
      <c r="BX219" s="57" t="str">
        <f t="shared" si="245"/>
        <v>Q-1 A-0 || Q Total-1, A Total-1</v>
      </c>
      <c r="BY219" s="51" t="str" cm="1">
        <f t="array" ref="BY219">IFERROR(INDEX('Attendance-Slot-1'!$Q$2:$Q$1112,MATCH(1,('Attendance-Slot-1'!$A$2:$A$1112=$C219)*('Attendance-Slot-1'!$G$2:$G$1112=BY$2),0)),"No Data")</f>
        <v>No Data</v>
      </c>
      <c r="BZ219" s="51" t="str" cm="1">
        <f t="array" ref="BZ219">IFERROR(INDEX('Attendance-Slot-2'!$Q$2:$Q$2595,MATCH(1,('Attendance-Slot-2'!$A$2:$A$2595=$C219)*('Attendance-Slot-2'!$G$2:$G$2595=BY$2),0)),"No Data")</f>
        <v>A-S2_Onsite</v>
      </c>
      <c r="CA219" s="135" t="e">
        <f>VLOOKUP($BN219,'Written Exam Marks'!$H:$Q,10,FALSE)</f>
        <v>#N/A</v>
      </c>
      <c r="CB219" s="135" t="e">
        <f>VLOOKUP($BN219,'Written Exam Marks'!$H:$Q,9,FALSE)</f>
        <v>#N/A</v>
      </c>
      <c r="CC219" s="51" t="str">
        <f t="shared" si="246"/>
        <v>Absent</v>
      </c>
      <c r="CD219" s="51" t="str">
        <f t="shared" si="247"/>
        <v>A-S2_Onsite</v>
      </c>
      <c r="CE219" s="29">
        <v>13</v>
      </c>
      <c r="CF219" s="29" t="s">
        <v>5</v>
      </c>
      <c r="CG219" s="29" t="s">
        <v>5</v>
      </c>
      <c r="CH219" s="29">
        <v>13</v>
      </c>
      <c r="CI219" s="29">
        <v>60</v>
      </c>
      <c r="CJ219" s="61" t="s">
        <v>7343</v>
      </c>
      <c r="CK219" s="61" t="s">
        <v>1613</v>
      </c>
      <c r="CL219" s="10" t="str">
        <f t="shared" si="248"/>
        <v>2025EM1100216-MDSDF404</v>
      </c>
      <c r="CM219" s="61" t="str">
        <f t="shared" si="249"/>
        <v>1 missed</v>
      </c>
      <c r="CN219" s="61" t="str">
        <f t="shared" si="250"/>
        <v>1 missed</v>
      </c>
      <c r="CO219" s="111">
        <f t="shared" si="251"/>
        <v>1</v>
      </c>
      <c r="CP219" s="111">
        <f t="shared" si="252"/>
        <v>0</v>
      </c>
      <c r="CQ219" s="9">
        <f t="shared" si="253"/>
        <v>0.5</v>
      </c>
      <c r="CR219" s="9">
        <f t="shared" si="254"/>
        <v>0</v>
      </c>
      <c r="CS219" s="61" t="str">
        <f t="shared" si="255"/>
        <v>2 missed</v>
      </c>
      <c r="CT219" s="111">
        <f t="shared" si="256"/>
        <v>1</v>
      </c>
      <c r="CU219" s="10">
        <f t="shared" si="257"/>
        <v>0.33333333333333331</v>
      </c>
      <c r="CV219" s="10" t="str">
        <f t="shared" si="258"/>
        <v>Q-1 A-0 || Q Total-2, A Total-1</v>
      </c>
      <c r="CW219" s="111" t="str" cm="1">
        <f t="array" ref="CW219">IFERROR(INDEX('Attendance-Slot-1'!$Q$2:$Q$1112,MATCH(1,('Attendance-Slot-1'!$A$2:$A$1112=$C219)*('Attendance-Slot-1'!$G$2:$G$1112=CW$2),0)),"No Data")</f>
        <v>No Data</v>
      </c>
      <c r="CX219" s="111" t="str" cm="1">
        <f t="array" ref="CX219">IFERROR(INDEX('Attendance-Slot-2'!$Q$2:$Q$2595,MATCH(1,('Attendance-Slot-2'!$A$2:$A$2595=$C219)*('Attendance-Slot-2'!$G$2:$G$2595=CW$2),0)),"No Data")</f>
        <v>A-S2_Onsite</v>
      </c>
      <c r="CY219" s="136" t="e">
        <f>VLOOKUP($CL219,'Written Exam Marks'!$H:$Q,10,FALSE)</f>
        <v>#N/A</v>
      </c>
      <c r="CZ219" s="136" t="e">
        <f>VLOOKUP($CL219,'Written Exam Marks'!$H:$Q,9,FALSE)</f>
        <v>#N/A</v>
      </c>
      <c r="DA219" s="111" t="str">
        <f t="shared" si="259"/>
        <v>Absent</v>
      </c>
      <c r="DB219" s="111" t="str">
        <f t="shared" si="260"/>
        <v>A-S2_Onsite</v>
      </c>
      <c r="DC219" s="148">
        <v>6.5</v>
      </c>
      <c r="DD219" s="148" t="s">
        <v>5</v>
      </c>
      <c r="DE219" s="148" t="s">
        <v>5</v>
      </c>
      <c r="DF219" s="148" t="s">
        <v>5</v>
      </c>
      <c r="DG219" s="148" t="s">
        <v>5</v>
      </c>
      <c r="DH219" s="148">
        <v>6.5</v>
      </c>
      <c r="DI219" s="148">
        <v>65</v>
      </c>
      <c r="DJ219" s="66" t="s">
        <v>7351</v>
      </c>
      <c r="DK219" s="66" t="s">
        <v>1631</v>
      </c>
      <c r="DL219" s="68" t="str">
        <f t="shared" si="261"/>
        <v>2025EM1100216-MDSDF406</v>
      </c>
      <c r="DM219" s="66" t="str">
        <f t="shared" si="262"/>
        <v>2 missed</v>
      </c>
      <c r="DN219" s="66" t="str">
        <f t="shared" si="263"/>
        <v>2 missed</v>
      </c>
      <c r="DO219" s="62">
        <f t="shared" si="264"/>
        <v>1</v>
      </c>
      <c r="DP219" s="62">
        <f t="shared" si="265"/>
        <v>0</v>
      </c>
      <c r="DQ219" s="67">
        <f t="shared" si="266"/>
        <v>0.33333333333333331</v>
      </c>
      <c r="DR219" s="67">
        <f t="shared" si="267"/>
        <v>0</v>
      </c>
      <c r="DS219" s="66" t="str">
        <f t="shared" si="268"/>
        <v>4 missed</v>
      </c>
      <c r="DT219" s="62">
        <f t="shared" si="269"/>
        <v>1</v>
      </c>
      <c r="DU219" s="68">
        <f t="shared" si="270"/>
        <v>0.2</v>
      </c>
      <c r="DV219" s="68" t="str">
        <f t="shared" si="271"/>
        <v>Q-1 A-0 || Q Total-3, A Total-2</v>
      </c>
      <c r="DW219" s="62" t="str" cm="1">
        <f t="array" ref="DW219">IFERROR(INDEX('Attendance-Slot-1'!$Q$2:$Q$1112,MATCH(1,('Attendance-Slot-1'!$A$2:$A$1112=$C219)*('Attendance-Slot-1'!$G$2:$G$1112=DW$2),0)),"No Data")</f>
        <v>No Data</v>
      </c>
      <c r="DX219" s="62" t="str" cm="1">
        <f t="array" ref="DX219">IFERROR(INDEX('Attendance-Slot-2'!$Q$2:$Q$2595,MATCH(1,('Attendance-Slot-2'!$A$2:$A$2595=$C219)*('Attendance-Slot-2'!$G$2:$G$2595=DW$2),0)),"No Data")</f>
        <v>A-S2_Onsite</v>
      </c>
      <c r="DY219" s="137" t="e">
        <f>VLOOKUP($DL219,'Written Exam Marks'!$H:$Q,10,FALSE)</f>
        <v>#N/A</v>
      </c>
      <c r="DZ219" s="137" t="e">
        <f>VLOOKUP($DL219,'Written Exam Marks'!$H:$Q,9,FALSE)</f>
        <v>#N/A</v>
      </c>
      <c r="EA219" s="62" t="str">
        <f t="shared" si="272"/>
        <v>Absent</v>
      </c>
      <c r="EB219" s="62" t="str">
        <f t="shared" si="273"/>
        <v>A-S2_Onsite</v>
      </c>
      <c r="EC219" s="114" t="str">
        <f t="shared" si="210"/>
        <v>P-0, 
A-0, 
No Data-5</v>
      </c>
      <c r="ED219" s="114" t="str">
        <f t="shared" si="211"/>
        <v>P-0, 
A-5, 
No Data-0</v>
      </c>
      <c r="EE219" s="114" t="str">
        <f t="shared" si="274"/>
        <v>A-S2_Onsite</v>
      </c>
      <c r="EF219" s="114" t="str">
        <f t="shared" si="275"/>
        <v>A-S2_Onsite</v>
      </c>
      <c r="EG219" s="114" t="str">
        <f t="shared" si="276"/>
        <v>A-S2_Onsite</v>
      </c>
      <c r="EH219" s="114" t="str">
        <f t="shared" si="277"/>
        <v>A-S2_Onsite</v>
      </c>
      <c r="EI219" s="114" t="str">
        <f t="shared" si="278"/>
        <v>A-S2_Onsite</v>
      </c>
      <c r="EJ219" s="114" t="str">
        <f t="shared" si="279"/>
        <v>P-0, A-5, No Data-0</v>
      </c>
      <c r="EK219" s="114" t="s">
        <v>10453</v>
      </c>
      <c r="EL219" s="114">
        <v>28.5</v>
      </c>
      <c r="EM219" s="114">
        <v>10</v>
      </c>
      <c r="EN219" s="114" t="s">
        <v>10455</v>
      </c>
      <c r="EO219" s="114">
        <v>38.5</v>
      </c>
      <c r="EP219" s="114" t="s">
        <v>7218</v>
      </c>
      <c r="EQ219" s="114" t="s">
        <v>1054</v>
      </c>
      <c r="ER219" s="114" t="s">
        <v>4063</v>
      </c>
      <c r="ES219" s="114" t="s">
        <v>7218</v>
      </c>
      <c r="ET219" s="30" t="s">
        <v>4063</v>
      </c>
    </row>
    <row r="220" spans="1:150" x14ac:dyDescent="0.25">
      <c r="A220" s="114">
        <v>217</v>
      </c>
      <c r="B220" s="114" t="s">
        <v>7224</v>
      </c>
      <c r="C220" s="80" t="s">
        <v>7267</v>
      </c>
      <c r="D220" s="30" t="s">
        <v>7269</v>
      </c>
      <c r="E220" s="30" t="s">
        <v>7268</v>
      </c>
      <c r="F220" s="33" t="s">
        <v>7201</v>
      </c>
      <c r="G220" s="30" t="s">
        <v>7270</v>
      </c>
      <c r="H220" s="143" t="s">
        <v>5</v>
      </c>
      <c r="I220" s="143" t="s">
        <v>5</v>
      </c>
      <c r="J220" s="143" t="s">
        <v>5</v>
      </c>
      <c r="K220" s="143" t="s">
        <v>5</v>
      </c>
      <c r="L220" s="143">
        <v>0</v>
      </c>
      <c r="M220" s="143">
        <v>65</v>
      </c>
      <c r="N220" s="40" t="s">
        <v>7314</v>
      </c>
      <c r="O220" s="40" t="s">
        <v>1593</v>
      </c>
      <c r="P220" s="13" t="str">
        <f t="shared" si="212"/>
        <v>2025EM1100217-MDSDF401</v>
      </c>
      <c r="Q220" s="40" t="str">
        <f t="shared" si="213"/>
        <v>3 missed</v>
      </c>
      <c r="R220" s="40" t="str">
        <f t="shared" si="214"/>
        <v>1 missed</v>
      </c>
      <c r="S220" s="40">
        <f t="shared" si="215"/>
        <v>0</v>
      </c>
      <c r="T220" s="40">
        <f t="shared" si="216"/>
        <v>0</v>
      </c>
      <c r="U220" s="41">
        <f t="shared" si="217"/>
        <v>0</v>
      </c>
      <c r="V220" s="41">
        <f t="shared" si="218"/>
        <v>0</v>
      </c>
      <c r="W220" s="40" t="str">
        <f t="shared" si="219"/>
        <v>4 missed</v>
      </c>
      <c r="X220" s="113">
        <f t="shared" si="220"/>
        <v>0</v>
      </c>
      <c r="Y220" s="13">
        <f t="shared" si="221"/>
        <v>0</v>
      </c>
      <c r="Z220" s="13" t="str">
        <f t="shared" si="222"/>
        <v>Q-0 A-0 || Q Total-3, A Total-1</v>
      </c>
      <c r="AA220" s="113" t="str" cm="1">
        <f t="array" ref="AA220">IFERROR(INDEX('Attendance-Slot-1'!$Q$2:$Q$1112,MATCH(1,('Attendance-Slot-1'!$A$2:$A$1112=$C220)*('Attendance-Slot-1'!$G$2:$G$1112=AA$2),0)),"No Data")</f>
        <v>No Data</v>
      </c>
      <c r="AB220" s="113" t="str" cm="1">
        <f t="array" ref="AB220">IFERROR(INDEX('Attendance-Slot-2'!$Q$2:$Q$2595,MATCH(1,('Attendance-Slot-2'!$A$2:$A$2595=$C220)*('Attendance-Slot-2'!$G$2:$G$2595=AA$2),0)),"No Data")</f>
        <v>No Data</v>
      </c>
      <c r="AC220" s="133" t="e">
        <f>VLOOKUP($P220,'Written Exam Marks'!$H:$Q,10,FALSE)</f>
        <v>#N/A</v>
      </c>
      <c r="AD220" s="133" t="e">
        <f>VLOOKUP($P220,'Written Exam Marks'!$H:$Q,9,FALSE)</f>
        <v>#N/A</v>
      </c>
      <c r="AE220" s="113" t="str">
        <f t="shared" si="223"/>
        <v>No Data</v>
      </c>
      <c r="AF220" s="113" t="str">
        <f t="shared" si="224"/>
        <v>No Data</v>
      </c>
      <c r="AG220" s="146" t="s">
        <v>5</v>
      </c>
      <c r="AH220" s="146" t="s">
        <v>5</v>
      </c>
      <c r="AI220" s="146" t="s">
        <v>5</v>
      </c>
      <c r="AJ220" s="146" t="s">
        <v>5</v>
      </c>
      <c r="AK220" s="146" t="s">
        <v>5</v>
      </c>
      <c r="AL220" s="146" t="s">
        <v>5</v>
      </c>
      <c r="AM220" s="146">
        <v>0</v>
      </c>
      <c r="AN220" s="146">
        <v>60</v>
      </c>
      <c r="AO220" s="43" t="s">
        <v>7336</v>
      </c>
      <c r="AP220" s="43" t="s">
        <v>1598</v>
      </c>
      <c r="AQ220" s="50" t="str">
        <f t="shared" si="225"/>
        <v>2025EM1100217-MDSDF402</v>
      </c>
      <c r="AR220" s="43" t="str">
        <f t="shared" si="226"/>
        <v>6 missed</v>
      </c>
      <c r="AS220" s="47" t="s">
        <v>7342</v>
      </c>
      <c r="AT220" s="43">
        <f t="shared" si="227"/>
        <v>0</v>
      </c>
      <c r="AU220" s="48" t="s">
        <v>7342</v>
      </c>
      <c r="AV220" s="49">
        <f t="shared" si="228"/>
        <v>0</v>
      </c>
      <c r="AW220" s="48" t="s">
        <v>7342</v>
      </c>
      <c r="AX220" s="43" t="str">
        <f t="shared" si="229"/>
        <v>6 missed</v>
      </c>
      <c r="AY220" s="42">
        <f t="shared" si="230"/>
        <v>0</v>
      </c>
      <c r="AZ220" s="50">
        <f t="shared" si="231"/>
        <v>0</v>
      </c>
      <c r="BA220" s="50" t="str">
        <f t="shared" si="232"/>
        <v>Q-0 A-- || Q Total-6, A Total-0</v>
      </c>
      <c r="BB220" s="42" t="str" cm="1">
        <f t="array" ref="BB220">IFERROR(INDEX('Attendance-Slot-1'!$Q$2:$Q$1112,MATCH(1,('Attendance-Slot-1'!$A$2:$A$1112=$C220)*('Attendance-Slot-1'!$G$2:$G$1112=BB$2),0)),"No Data")</f>
        <v>No Data</v>
      </c>
      <c r="BC220" s="42" t="str" cm="1">
        <f t="array" ref="BC220">IFERROR(INDEX('Attendance-Slot-2'!$Q$2:$Q$2595,MATCH(1,('Attendance-Slot-2'!$A$2:$A$2595=$C220)*('Attendance-Slot-2'!$G$2:$G$2595=BB$2),0)),"No Data")</f>
        <v>No Data</v>
      </c>
      <c r="BD220" s="134" t="e">
        <f>VLOOKUP($AQ220,'Written Exam Marks'!$H:$Q,10,FALSE)</f>
        <v>#N/A</v>
      </c>
      <c r="BE220" s="134" t="e">
        <f>VLOOKUP($AQ220,'Written Exam Marks'!$H:$Q,9,FALSE)</f>
        <v>#N/A</v>
      </c>
      <c r="BF220" s="42" t="str">
        <f t="shared" si="233"/>
        <v>No Data</v>
      </c>
      <c r="BG220" s="42" t="str">
        <f t="shared" si="234"/>
        <v>No Data</v>
      </c>
      <c r="BH220" s="147" t="s">
        <v>5</v>
      </c>
      <c r="BI220" s="147" t="s">
        <v>5</v>
      </c>
      <c r="BJ220" s="147">
        <v>0</v>
      </c>
      <c r="BK220" s="147">
        <v>60</v>
      </c>
      <c r="BL220" s="52" t="s">
        <v>3697</v>
      </c>
      <c r="BM220" s="52" t="s">
        <v>1606</v>
      </c>
      <c r="BN220" s="57" t="str">
        <f t="shared" si="235"/>
        <v>2025EM1100217-MDSDF403</v>
      </c>
      <c r="BO220" s="52" t="str">
        <f t="shared" si="236"/>
        <v>1 missed</v>
      </c>
      <c r="BP220" s="52" t="str">
        <f t="shared" si="237"/>
        <v>1 missed</v>
      </c>
      <c r="BQ220" s="52">
        <f t="shared" si="238"/>
        <v>0</v>
      </c>
      <c r="BR220" s="52">
        <f t="shared" si="239"/>
        <v>0</v>
      </c>
      <c r="BS220" s="56">
        <f t="shared" si="240"/>
        <v>0</v>
      </c>
      <c r="BT220" s="56">
        <f t="shared" si="241"/>
        <v>0</v>
      </c>
      <c r="BU220" s="52" t="str">
        <f t="shared" si="242"/>
        <v>2 missed</v>
      </c>
      <c r="BV220" s="51">
        <f t="shared" si="243"/>
        <v>0</v>
      </c>
      <c r="BW220" s="57">
        <f t="shared" si="244"/>
        <v>0</v>
      </c>
      <c r="BX220" s="57" t="str">
        <f t="shared" si="245"/>
        <v>Q-0 A-0 || Q Total-1, A Total-1</v>
      </c>
      <c r="BY220" s="51" t="str" cm="1">
        <f t="array" ref="BY220">IFERROR(INDEX('Attendance-Slot-1'!$Q$2:$Q$1112,MATCH(1,('Attendance-Slot-1'!$A$2:$A$1112=$C220)*('Attendance-Slot-1'!$G$2:$G$1112=BY$2),0)),"No Data")</f>
        <v>No Data</v>
      </c>
      <c r="BZ220" s="51" t="str" cm="1">
        <f t="array" ref="BZ220">IFERROR(INDEX('Attendance-Slot-2'!$Q$2:$Q$2595,MATCH(1,('Attendance-Slot-2'!$A$2:$A$2595=$C220)*('Attendance-Slot-2'!$G$2:$G$2595=BY$2),0)),"No Data")</f>
        <v>No Data</v>
      </c>
      <c r="CA220" s="135" t="e">
        <f>VLOOKUP($BN220,'Written Exam Marks'!$H:$Q,10,FALSE)</f>
        <v>#N/A</v>
      </c>
      <c r="CB220" s="135" t="e">
        <f>VLOOKUP($BN220,'Written Exam Marks'!$H:$Q,9,FALSE)</f>
        <v>#N/A</v>
      </c>
      <c r="CC220" s="51" t="str">
        <f t="shared" si="246"/>
        <v>No Data</v>
      </c>
      <c r="CD220" s="51" t="str">
        <f t="shared" si="247"/>
        <v>No Data</v>
      </c>
      <c r="CE220" s="29" t="s">
        <v>5</v>
      </c>
      <c r="CF220" s="29" t="s">
        <v>5</v>
      </c>
      <c r="CG220" s="29" t="s">
        <v>5</v>
      </c>
      <c r="CH220" s="29">
        <v>0</v>
      </c>
      <c r="CI220" s="29">
        <v>60</v>
      </c>
      <c r="CJ220" s="61" t="s">
        <v>7343</v>
      </c>
      <c r="CK220" s="61" t="s">
        <v>1613</v>
      </c>
      <c r="CL220" s="10" t="str">
        <f t="shared" si="248"/>
        <v>2025EM1100217-MDSDF404</v>
      </c>
      <c r="CM220" s="61" t="str">
        <f t="shared" si="249"/>
        <v>2 missed</v>
      </c>
      <c r="CN220" s="61" t="str">
        <f t="shared" si="250"/>
        <v>1 missed</v>
      </c>
      <c r="CO220" s="111">
        <f t="shared" si="251"/>
        <v>0</v>
      </c>
      <c r="CP220" s="111">
        <f t="shared" si="252"/>
        <v>0</v>
      </c>
      <c r="CQ220" s="9">
        <f t="shared" si="253"/>
        <v>0</v>
      </c>
      <c r="CR220" s="9">
        <f t="shared" si="254"/>
        <v>0</v>
      </c>
      <c r="CS220" s="61" t="str">
        <f t="shared" si="255"/>
        <v>3 missed</v>
      </c>
      <c r="CT220" s="111">
        <f t="shared" si="256"/>
        <v>0</v>
      </c>
      <c r="CU220" s="10">
        <f t="shared" si="257"/>
        <v>0</v>
      </c>
      <c r="CV220" s="10" t="str">
        <f t="shared" si="258"/>
        <v>Q-0 A-0 || Q Total-2, A Total-1</v>
      </c>
      <c r="CW220" s="111" t="str" cm="1">
        <f t="array" ref="CW220">IFERROR(INDEX('Attendance-Slot-1'!$Q$2:$Q$1112,MATCH(1,('Attendance-Slot-1'!$A$2:$A$1112=$C220)*('Attendance-Slot-1'!$G$2:$G$1112=CW$2),0)),"No Data")</f>
        <v>No Data</v>
      </c>
      <c r="CX220" s="111" t="str" cm="1">
        <f t="array" ref="CX220">IFERROR(INDEX('Attendance-Slot-2'!$Q$2:$Q$2595,MATCH(1,('Attendance-Slot-2'!$A$2:$A$2595=$C220)*('Attendance-Slot-2'!$G$2:$G$2595=CW$2),0)),"No Data")</f>
        <v>No Data</v>
      </c>
      <c r="CY220" s="136" t="e">
        <f>VLOOKUP($CL220,'Written Exam Marks'!$H:$Q,10,FALSE)</f>
        <v>#N/A</v>
      </c>
      <c r="CZ220" s="136" t="e">
        <f>VLOOKUP($CL220,'Written Exam Marks'!$H:$Q,9,FALSE)</f>
        <v>#N/A</v>
      </c>
      <c r="DA220" s="111" t="str">
        <f t="shared" si="259"/>
        <v>No Data</v>
      </c>
      <c r="DB220" s="111" t="str">
        <f t="shared" si="260"/>
        <v>No Data</v>
      </c>
      <c r="DC220" s="148" t="s">
        <v>5</v>
      </c>
      <c r="DD220" s="148" t="s">
        <v>5</v>
      </c>
      <c r="DE220" s="148" t="s">
        <v>5</v>
      </c>
      <c r="DF220" s="148" t="s">
        <v>5</v>
      </c>
      <c r="DG220" s="148" t="s">
        <v>5</v>
      </c>
      <c r="DH220" s="148">
        <v>0</v>
      </c>
      <c r="DI220" s="148">
        <v>65</v>
      </c>
      <c r="DJ220" s="66" t="s">
        <v>7351</v>
      </c>
      <c r="DK220" s="66" t="s">
        <v>1631</v>
      </c>
      <c r="DL220" s="68" t="str">
        <f t="shared" si="261"/>
        <v>2025EM1100217-MDSDF406</v>
      </c>
      <c r="DM220" s="66" t="str">
        <f t="shared" si="262"/>
        <v>3 missed</v>
      </c>
      <c r="DN220" s="66" t="str">
        <f t="shared" si="263"/>
        <v>2 missed</v>
      </c>
      <c r="DO220" s="62">
        <f t="shared" si="264"/>
        <v>0</v>
      </c>
      <c r="DP220" s="62">
        <f t="shared" si="265"/>
        <v>0</v>
      </c>
      <c r="DQ220" s="67">
        <f t="shared" si="266"/>
        <v>0</v>
      </c>
      <c r="DR220" s="67">
        <f t="shared" si="267"/>
        <v>0</v>
      </c>
      <c r="DS220" s="66" t="str">
        <f t="shared" si="268"/>
        <v>5 missed</v>
      </c>
      <c r="DT220" s="62">
        <f t="shared" si="269"/>
        <v>0</v>
      </c>
      <c r="DU220" s="68">
        <f t="shared" si="270"/>
        <v>0</v>
      </c>
      <c r="DV220" s="68" t="str">
        <f t="shared" si="271"/>
        <v>Q-0 A-0 || Q Total-3, A Total-2</v>
      </c>
      <c r="DW220" s="62" t="str" cm="1">
        <f t="array" ref="DW220">IFERROR(INDEX('Attendance-Slot-1'!$Q$2:$Q$1112,MATCH(1,('Attendance-Slot-1'!$A$2:$A$1112=$C220)*('Attendance-Slot-1'!$G$2:$G$1112=DW$2),0)),"No Data")</f>
        <v>No Data</v>
      </c>
      <c r="DX220" s="62" t="str" cm="1">
        <f t="array" ref="DX220">IFERROR(INDEX('Attendance-Slot-2'!$Q$2:$Q$2595,MATCH(1,('Attendance-Slot-2'!$A$2:$A$2595=$C220)*('Attendance-Slot-2'!$G$2:$G$2595=DW$2),0)),"No Data")</f>
        <v>No Data</v>
      </c>
      <c r="DY220" s="137" t="e">
        <f>VLOOKUP($DL220,'Written Exam Marks'!$H:$Q,10,FALSE)</f>
        <v>#N/A</v>
      </c>
      <c r="DZ220" s="137" t="e">
        <f>VLOOKUP($DL220,'Written Exam Marks'!$H:$Q,9,FALSE)</f>
        <v>#N/A</v>
      </c>
      <c r="EA220" s="62" t="str">
        <f t="shared" si="272"/>
        <v>No Data</v>
      </c>
      <c r="EB220" s="62" t="str">
        <f t="shared" si="273"/>
        <v>No Data</v>
      </c>
      <c r="EC220" s="114" t="str">
        <f t="shared" si="210"/>
        <v>P-0, 
A-0, 
No Data-5</v>
      </c>
      <c r="ED220" s="114" t="str">
        <f t="shared" si="211"/>
        <v>P-0, 
A-0, 
No Data-5</v>
      </c>
      <c r="EE220" s="114" t="str">
        <f t="shared" si="274"/>
        <v>No Data</v>
      </c>
      <c r="EF220" s="114" t="str">
        <f t="shared" si="275"/>
        <v>No Data</v>
      </c>
      <c r="EG220" s="114" t="str">
        <f t="shared" si="276"/>
        <v>No Data</v>
      </c>
      <c r="EH220" s="114" t="str">
        <f t="shared" si="277"/>
        <v>No Data</v>
      </c>
      <c r="EI220" s="114" t="str">
        <f t="shared" si="278"/>
        <v>No Data</v>
      </c>
      <c r="EJ220" s="114" t="str">
        <f t="shared" si="279"/>
        <v>P-0, A-0, No Data-5</v>
      </c>
      <c r="EK220" s="114" t="e">
        <v>#N/A</v>
      </c>
      <c r="EL220" s="114" t="e">
        <v>#N/A</v>
      </c>
      <c r="EM220" s="114" t="e">
        <v>#N/A</v>
      </c>
      <c r="EN220" s="114" t="e">
        <v>#N/A</v>
      </c>
      <c r="EO220" s="114" t="e">
        <v>#N/A</v>
      </c>
      <c r="EP220" s="114" t="e">
        <v>#N/A</v>
      </c>
      <c r="EQ220" s="114" t="e">
        <v>#N/A</v>
      </c>
      <c r="ER220" s="114" t="e">
        <v>#N/A</v>
      </c>
      <c r="ES220" s="114"/>
      <c r="ET220" s="30" t="e">
        <v>#N/A</v>
      </c>
    </row>
    <row r="221" spans="1:150" x14ac:dyDescent="0.25">
      <c r="A221" s="114">
        <v>218</v>
      </c>
      <c r="B221" s="114" t="s">
        <v>7224</v>
      </c>
      <c r="C221" s="80" t="s">
        <v>2404</v>
      </c>
      <c r="D221" s="30" t="s">
        <v>2405</v>
      </c>
      <c r="E221" s="30" t="s">
        <v>2406</v>
      </c>
      <c r="F221" s="33" t="s">
        <v>7201</v>
      </c>
      <c r="G221" s="30" t="s">
        <v>2407</v>
      </c>
      <c r="H221" s="143" t="s">
        <v>5</v>
      </c>
      <c r="I221" s="143">
        <v>15</v>
      </c>
      <c r="J221" s="143">
        <v>17</v>
      </c>
      <c r="K221" s="143">
        <v>15</v>
      </c>
      <c r="L221" s="143">
        <v>47</v>
      </c>
      <c r="M221" s="143">
        <v>65</v>
      </c>
      <c r="N221" s="40" t="s">
        <v>7314</v>
      </c>
      <c r="O221" s="40" t="s">
        <v>1593</v>
      </c>
      <c r="P221" s="13" t="str">
        <f t="shared" si="212"/>
        <v>2025EM1100218-MDSDF401</v>
      </c>
      <c r="Q221" s="40" t="str">
        <f t="shared" si="213"/>
        <v>1 missed</v>
      </c>
      <c r="R221" s="40" t="str">
        <f t="shared" si="214"/>
        <v>0 missed</v>
      </c>
      <c r="S221" s="40">
        <f t="shared" si="215"/>
        <v>2</v>
      </c>
      <c r="T221" s="40">
        <f t="shared" si="216"/>
        <v>1</v>
      </c>
      <c r="U221" s="41">
        <f t="shared" si="217"/>
        <v>0.66666666666666663</v>
      </c>
      <c r="V221" s="41">
        <f t="shared" si="218"/>
        <v>1</v>
      </c>
      <c r="W221" s="40" t="str">
        <f t="shared" si="219"/>
        <v>1 missed</v>
      </c>
      <c r="X221" s="113">
        <f t="shared" si="220"/>
        <v>3</v>
      </c>
      <c r="Y221" s="13">
        <f t="shared" si="221"/>
        <v>0.75</v>
      </c>
      <c r="Z221" s="13" t="str">
        <f t="shared" si="222"/>
        <v>Q-2 A-1 || Q Total-3, A Total-1</v>
      </c>
      <c r="AA221" s="113" t="str" cm="1">
        <f t="array" ref="AA221">IFERROR(INDEX('Attendance-Slot-1'!$Q$2:$Q$1112,MATCH(1,('Attendance-Slot-1'!$A$2:$A$1112=$C221)*('Attendance-Slot-1'!$G$2:$G$1112=AA$2),0)),"No Data")</f>
        <v>No Data</v>
      </c>
      <c r="AB221" s="113" t="str" cm="1">
        <f t="array" ref="AB221">IFERROR(INDEX('Attendance-Slot-2'!$Q$2:$Q$2595,MATCH(1,('Attendance-Slot-2'!$A$2:$A$2595=$C221)*('Attendance-Slot-2'!$G$2:$G$2595=AA$2),0)),"No Data")</f>
        <v>P-S2_Onsite</v>
      </c>
      <c r="AC221" s="133">
        <f>VLOOKUP($P221,'Written Exam Marks'!$H:$Q,10,FALSE)</f>
        <v>23.5</v>
      </c>
      <c r="AD221" s="133">
        <f>VLOOKUP($P221,'Written Exam Marks'!$H:$Q,9,FALSE)</f>
        <v>35</v>
      </c>
      <c r="AE221" s="113" t="str">
        <f t="shared" si="223"/>
        <v>Present</v>
      </c>
      <c r="AF221" s="113" t="str">
        <f t="shared" si="224"/>
        <v>P-S2_Onsite</v>
      </c>
      <c r="AG221" s="146">
        <v>9.5</v>
      </c>
      <c r="AH221" s="146">
        <v>10</v>
      </c>
      <c r="AI221" s="146">
        <v>8</v>
      </c>
      <c r="AJ221" s="146">
        <v>10</v>
      </c>
      <c r="AK221" s="146">
        <v>10</v>
      </c>
      <c r="AL221" s="146">
        <v>10</v>
      </c>
      <c r="AM221" s="146">
        <v>57.5</v>
      </c>
      <c r="AN221" s="146">
        <v>60</v>
      </c>
      <c r="AO221" s="43" t="s">
        <v>7336</v>
      </c>
      <c r="AP221" s="43" t="s">
        <v>1598</v>
      </c>
      <c r="AQ221" s="50" t="str">
        <f t="shared" si="225"/>
        <v>2025EM1100218-MDSDF402</v>
      </c>
      <c r="AR221" s="43" t="str">
        <f t="shared" si="226"/>
        <v>0 missed</v>
      </c>
      <c r="AS221" s="47" t="s">
        <v>7342</v>
      </c>
      <c r="AT221" s="43">
        <f t="shared" si="227"/>
        <v>6</v>
      </c>
      <c r="AU221" s="48" t="s">
        <v>7342</v>
      </c>
      <c r="AV221" s="49">
        <f t="shared" si="228"/>
        <v>1</v>
      </c>
      <c r="AW221" s="48" t="s">
        <v>7342</v>
      </c>
      <c r="AX221" s="43" t="str">
        <f t="shared" si="229"/>
        <v>0 missed</v>
      </c>
      <c r="AY221" s="42">
        <f t="shared" si="230"/>
        <v>6</v>
      </c>
      <c r="AZ221" s="50">
        <f t="shared" si="231"/>
        <v>1</v>
      </c>
      <c r="BA221" s="50" t="str">
        <f t="shared" si="232"/>
        <v>Q-6 A-- || Q Total-6, A Total-0</v>
      </c>
      <c r="BB221" s="42" t="str" cm="1">
        <f t="array" ref="BB221">IFERROR(INDEX('Attendance-Slot-1'!$Q$2:$Q$1112,MATCH(1,('Attendance-Slot-1'!$A$2:$A$1112=$C221)*('Attendance-Slot-1'!$G$2:$G$1112=BB$2),0)),"No Data")</f>
        <v>No Data</v>
      </c>
      <c r="BC221" s="42" t="str" cm="1">
        <f t="array" ref="BC221">IFERROR(INDEX('Attendance-Slot-2'!$Q$2:$Q$2595,MATCH(1,('Attendance-Slot-2'!$A$2:$A$2595=$C221)*('Attendance-Slot-2'!$G$2:$G$2595=BB$2),0)),"No Data")</f>
        <v>P-S2_Onsite</v>
      </c>
      <c r="BD221" s="134">
        <f>VLOOKUP($AQ221,'Written Exam Marks'!$H:$Q,10,FALSE)</f>
        <v>25</v>
      </c>
      <c r="BE221" s="134">
        <f>VLOOKUP($AQ221,'Written Exam Marks'!$H:$Q,9,FALSE)</f>
        <v>40</v>
      </c>
      <c r="BF221" s="42" t="str">
        <f t="shared" si="233"/>
        <v>Present</v>
      </c>
      <c r="BG221" s="42" t="str">
        <f t="shared" si="234"/>
        <v>P-S2_Onsite</v>
      </c>
      <c r="BH221" s="147">
        <v>17</v>
      </c>
      <c r="BI221" s="147" t="s">
        <v>5</v>
      </c>
      <c r="BJ221" s="147">
        <v>17</v>
      </c>
      <c r="BK221" s="147">
        <v>60</v>
      </c>
      <c r="BL221" s="52" t="s">
        <v>3697</v>
      </c>
      <c r="BM221" s="52" t="s">
        <v>1606</v>
      </c>
      <c r="BN221" s="57" t="str">
        <f t="shared" si="235"/>
        <v>2025EM1100218-MDSDF403</v>
      </c>
      <c r="BO221" s="52" t="str">
        <f t="shared" si="236"/>
        <v>0 missed</v>
      </c>
      <c r="BP221" s="52" t="str">
        <f t="shared" si="237"/>
        <v>1 missed</v>
      </c>
      <c r="BQ221" s="52">
        <f t="shared" si="238"/>
        <v>1</v>
      </c>
      <c r="BR221" s="52">
        <f t="shared" si="239"/>
        <v>0</v>
      </c>
      <c r="BS221" s="56">
        <f t="shared" si="240"/>
        <v>1</v>
      </c>
      <c r="BT221" s="56">
        <f t="shared" si="241"/>
        <v>0</v>
      </c>
      <c r="BU221" s="52" t="str">
        <f t="shared" si="242"/>
        <v>1 missed</v>
      </c>
      <c r="BV221" s="51">
        <f t="shared" si="243"/>
        <v>1</v>
      </c>
      <c r="BW221" s="57">
        <f t="shared" si="244"/>
        <v>0.5</v>
      </c>
      <c r="BX221" s="57" t="str">
        <f t="shared" si="245"/>
        <v>Q-1 A-0 || Q Total-1, A Total-1</v>
      </c>
      <c r="BY221" s="51" t="str" cm="1">
        <f t="array" ref="BY221">IFERROR(INDEX('Attendance-Slot-1'!$Q$2:$Q$1112,MATCH(1,('Attendance-Slot-1'!$A$2:$A$1112=$C221)*('Attendance-Slot-1'!$G$2:$G$1112=BY$2),0)),"No Data")</f>
        <v>No Data</v>
      </c>
      <c r="BZ221" s="51" t="str" cm="1">
        <f t="array" ref="BZ221">IFERROR(INDEX('Attendance-Slot-2'!$Q$2:$Q$2595,MATCH(1,('Attendance-Slot-2'!$A$2:$A$2595=$C221)*('Attendance-Slot-2'!$G$2:$G$2595=BY$2),0)),"No Data")</f>
        <v>P-S2_Onsite</v>
      </c>
      <c r="CA221" s="135">
        <f>VLOOKUP($BN221,'Written Exam Marks'!$H:$Q,10,FALSE)</f>
        <v>20</v>
      </c>
      <c r="CB221" s="135">
        <f>VLOOKUP($BN221,'Written Exam Marks'!$H:$Q,9,FALSE)</f>
        <v>40</v>
      </c>
      <c r="CC221" s="51" t="str">
        <f t="shared" si="246"/>
        <v>Present</v>
      </c>
      <c r="CD221" s="51" t="str">
        <f t="shared" si="247"/>
        <v>P-S2_Onsite</v>
      </c>
      <c r="CE221" s="29">
        <v>20</v>
      </c>
      <c r="CF221" s="29" t="s">
        <v>5</v>
      </c>
      <c r="CG221" s="29">
        <v>18</v>
      </c>
      <c r="CH221" s="29">
        <v>38</v>
      </c>
      <c r="CI221" s="29">
        <v>60</v>
      </c>
      <c r="CJ221" s="61" t="s">
        <v>7343</v>
      </c>
      <c r="CK221" s="61" t="s">
        <v>1613</v>
      </c>
      <c r="CL221" s="10" t="str">
        <f t="shared" si="248"/>
        <v>2025EM1100218-MDSDF404</v>
      </c>
      <c r="CM221" s="61" t="str">
        <f t="shared" si="249"/>
        <v>1 missed</v>
      </c>
      <c r="CN221" s="61" t="str">
        <f t="shared" si="250"/>
        <v>0 missed</v>
      </c>
      <c r="CO221" s="111">
        <f t="shared" si="251"/>
        <v>1</v>
      </c>
      <c r="CP221" s="111">
        <f t="shared" si="252"/>
        <v>1</v>
      </c>
      <c r="CQ221" s="9">
        <f t="shared" si="253"/>
        <v>0.5</v>
      </c>
      <c r="CR221" s="9">
        <f t="shared" si="254"/>
        <v>1</v>
      </c>
      <c r="CS221" s="61" t="str">
        <f t="shared" si="255"/>
        <v>1 missed</v>
      </c>
      <c r="CT221" s="111">
        <f t="shared" si="256"/>
        <v>2</v>
      </c>
      <c r="CU221" s="10">
        <f t="shared" si="257"/>
        <v>0.66666666666666663</v>
      </c>
      <c r="CV221" s="10" t="str">
        <f t="shared" si="258"/>
        <v>Q-1 A-1 || Q Total-2, A Total-1</v>
      </c>
      <c r="CW221" s="111" t="str" cm="1">
        <f t="array" ref="CW221">IFERROR(INDEX('Attendance-Slot-1'!$Q$2:$Q$1112,MATCH(1,('Attendance-Slot-1'!$A$2:$A$1112=$C221)*('Attendance-Slot-1'!$G$2:$G$1112=CW$2),0)),"No Data")</f>
        <v>No Data</v>
      </c>
      <c r="CX221" s="111" t="str" cm="1">
        <f t="array" ref="CX221">IFERROR(INDEX('Attendance-Slot-2'!$Q$2:$Q$2595,MATCH(1,('Attendance-Slot-2'!$A$2:$A$2595=$C221)*('Attendance-Slot-2'!$G$2:$G$2595=CW$2),0)),"No Data")</f>
        <v>P-S2_Onsite</v>
      </c>
      <c r="CY221" s="136">
        <f>VLOOKUP($CL221,'Written Exam Marks'!$H:$Q,10,FALSE)</f>
        <v>14</v>
      </c>
      <c r="CZ221" s="136">
        <f>VLOOKUP($CL221,'Written Exam Marks'!$H:$Q,9,FALSE)</f>
        <v>40</v>
      </c>
      <c r="DA221" s="111" t="str">
        <f t="shared" si="259"/>
        <v>Present</v>
      </c>
      <c r="DB221" s="111" t="str">
        <f t="shared" si="260"/>
        <v>P-S2_Onsite</v>
      </c>
      <c r="DC221" s="148">
        <v>6.5</v>
      </c>
      <c r="DD221" s="148">
        <v>6.625</v>
      </c>
      <c r="DE221" s="148">
        <v>5</v>
      </c>
      <c r="DF221" s="148">
        <v>16</v>
      </c>
      <c r="DG221" s="148">
        <v>18</v>
      </c>
      <c r="DH221" s="148">
        <v>52.125</v>
      </c>
      <c r="DI221" s="148">
        <v>65</v>
      </c>
      <c r="DJ221" s="66" t="s">
        <v>7351</v>
      </c>
      <c r="DK221" s="66" t="s">
        <v>1631</v>
      </c>
      <c r="DL221" s="68" t="str">
        <f t="shared" si="261"/>
        <v>2025EM1100218-MDSDF406</v>
      </c>
      <c r="DM221" s="66" t="str">
        <f t="shared" si="262"/>
        <v>0 missed</v>
      </c>
      <c r="DN221" s="66" t="str">
        <f t="shared" si="263"/>
        <v>0 missed</v>
      </c>
      <c r="DO221" s="62">
        <f t="shared" si="264"/>
        <v>3</v>
      </c>
      <c r="DP221" s="62">
        <f t="shared" si="265"/>
        <v>2</v>
      </c>
      <c r="DQ221" s="67">
        <f t="shared" si="266"/>
        <v>1</v>
      </c>
      <c r="DR221" s="67">
        <f t="shared" si="267"/>
        <v>1</v>
      </c>
      <c r="DS221" s="66" t="str">
        <f t="shared" si="268"/>
        <v>0 missed</v>
      </c>
      <c r="DT221" s="62">
        <f t="shared" si="269"/>
        <v>5</v>
      </c>
      <c r="DU221" s="68">
        <f t="shared" si="270"/>
        <v>1</v>
      </c>
      <c r="DV221" s="68" t="str">
        <f t="shared" si="271"/>
        <v>Q-3 A-2 || Q Total-3, A Total-2</v>
      </c>
      <c r="DW221" s="62" t="str" cm="1">
        <f t="array" ref="DW221">IFERROR(INDEX('Attendance-Slot-1'!$Q$2:$Q$1112,MATCH(1,('Attendance-Slot-1'!$A$2:$A$1112=$C221)*('Attendance-Slot-1'!$G$2:$G$1112=DW$2),0)),"No Data")</f>
        <v>P-S1_Onsite</v>
      </c>
      <c r="DX221" s="62" t="str" cm="1">
        <f t="array" ref="DX221">IFERROR(INDEX('Attendance-Slot-2'!$Q$2:$Q$2595,MATCH(1,('Attendance-Slot-2'!$A$2:$A$2595=$C221)*('Attendance-Slot-2'!$G$2:$G$2595=DW$2),0)),"No Data")</f>
        <v>No Data</v>
      </c>
      <c r="DY221" s="137">
        <f>VLOOKUP($DL221,'Written Exam Marks'!$H:$Q,10,FALSE)</f>
        <v>26</v>
      </c>
      <c r="DZ221" s="137">
        <f>VLOOKUP($DL221,'Written Exam Marks'!$H:$Q,9,FALSE)</f>
        <v>35</v>
      </c>
      <c r="EA221" s="62" t="str">
        <f t="shared" si="272"/>
        <v>Present</v>
      </c>
      <c r="EB221" s="62" t="str">
        <f t="shared" si="273"/>
        <v>P-S1_Onsite</v>
      </c>
      <c r="EC221" s="114" t="str">
        <f t="shared" si="210"/>
        <v>P-1, 
A-0, 
No Data-4</v>
      </c>
      <c r="ED221" s="114" t="str">
        <f t="shared" si="211"/>
        <v>P-4, 
A-0, 
No Data-1</v>
      </c>
      <c r="EE221" s="114" t="str">
        <f t="shared" si="274"/>
        <v>P-S2_Onsite</v>
      </c>
      <c r="EF221" s="114" t="str">
        <f t="shared" si="275"/>
        <v>P-S2_Onsite</v>
      </c>
      <c r="EG221" s="114" t="str">
        <f t="shared" si="276"/>
        <v>P-S2_Onsite</v>
      </c>
      <c r="EH221" s="114" t="str">
        <f t="shared" si="277"/>
        <v>P-S2_Onsite</v>
      </c>
      <c r="EI221" s="114" t="str">
        <f t="shared" si="278"/>
        <v>P-S1_Onsite</v>
      </c>
      <c r="EJ221" s="114" t="str">
        <f t="shared" si="279"/>
        <v>P-5, A-0, No Data-0</v>
      </c>
      <c r="EK221" s="114" t="s">
        <v>10453</v>
      </c>
      <c r="EL221" s="114">
        <v>29.5</v>
      </c>
      <c r="EM221" s="114">
        <v>10</v>
      </c>
      <c r="EN221" s="114">
        <v>52</v>
      </c>
      <c r="EO221" s="114">
        <v>91.5</v>
      </c>
      <c r="EP221" s="114" t="s">
        <v>7217</v>
      </c>
      <c r="EQ221" s="114" t="s">
        <v>1054</v>
      </c>
      <c r="ER221" s="114" t="s">
        <v>2404</v>
      </c>
      <c r="ES221" s="114"/>
      <c r="ET221" s="30" t="s">
        <v>2404</v>
      </c>
    </row>
    <row r="222" spans="1:150" x14ac:dyDescent="0.25">
      <c r="A222" s="114">
        <v>219</v>
      </c>
      <c r="B222" s="114" t="s">
        <v>7224</v>
      </c>
      <c r="C222" s="80" t="s">
        <v>2409</v>
      </c>
      <c r="D222" s="30" t="s">
        <v>2410</v>
      </c>
      <c r="E222" s="30" t="s">
        <v>2411</v>
      </c>
      <c r="F222" s="33" t="s">
        <v>7201</v>
      </c>
      <c r="G222" s="30" t="s">
        <v>2412</v>
      </c>
      <c r="H222" s="143">
        <v>15</v>
      </c>
      <c r="I222" s="143">
        <v>15</v>
      </c>
      <c r="J222" s="143">
        <v>16</v>
      </c>
      <c r="K222" s="143">
        <v>15</v>
      </c>
      <c r="L222" s="143">
        <v>61</v>
      </c>
      <c r="M222" s="143">
        <v>65</v>
      </c>
      <c r="N222" s="40" t="s">
        <v>7314</v>
      </c>
      <c r="O222" s="40" t="s">
        <v>1593</v>
      </c>
      <c r="P222" s="13" t="str">
        <f t="shared" si="212"/>
        <v>2025EM1100219-MDSDF401</v>
      </c>
      <c r="Q222" s="40" t="str">
        <f t="shared" si="213"/>
        <v>0 missed</v>
      </c>
      <c r="R222" s="40" t="str">
        <f t="shared" si="214"/>
        <v>0 missed</v>
      </c>
      <c r="S222" s="40">
        <f t="shared" si="215"/>
        <v>3</v>
      </c>
      <c r="T222" s="40">
        <f t="shared" si="216"/>
        <v>1</v>
      </c>
      <c r="U222" s="41">
        <f t="shared" si="217"/>
        <v>1</v>
      </c>
      <c r="V222" s="41">
        <f t="shared" si="218"/>
        <v>1</v>
      </c>
      <c r="W222" s="40" t="str">
        <f t="shared" si="219"/>
        <v>0 missed</v>
      </c>
      <c r="X222" s="113">
        <f t="shared" si="220"/>
        <v>4</v>
      </c>
      <c r="Y222" s="13">
        <f t="shared" si="221"/>
        <v>1</v>
      </c>
      <c r="Z222" s="13" t="str">
        <f t="shared" si="222"/>
        <v>Q-3 A-1 || Q Total-3, A Total-1</v>
      </c>
      <c r="AA222" s="113" t="str" cm="1">
        <f t="array" ref="AA222">IFERROR(INDEX('Attendance-Slot-1'!$Q$2:$Q$1112,MATCH(1,('Attendance-Slot-1'!$A$2:$A$1112=$C222)*('Attendance-Slot-1'!$G$2:$G$1112=AA$2),0)),"No Data")</f>
        <v>P-S1_Onsite</v>
      </c>
      <c r="AB222" s="113" t="str" cm="1">
        <f t="array" ref="AB222">IFERROR(INDEX('Attendance-Slot-2'!$Q$2:$Q$2595,MATCH(1,('Attendance-Slot-2'!$A$2:$A$2595=$C222)*('Attendance-Slot-2'!$G$2:$G$2595=AA$2),0)),"No Data")</f>
        <v>No Data</v>
      </c>
      <c r="AC222" s="133">
        <f>VLOOKUP($P222,'Written Exam Marks'!$H:$Q,10,FALSE)</f>
        <v>26</v>
      </c>
      <c r="AD222" s="133">
        <f>VLOOKUP($P222,'Written Exam Marks'!$H:$Q,9,FALSE)</f>
        <v>35</v>
      </c>
      <c r="AE222" s="113" t="str">
        <f t="shared" si="223"/>
        <v>Present</v>
      </c>
      <c r="AF222" s="113" t="str">
        <f t="shared" si="224"/>
        <v>P-S1_Onsite</v>
      </c>
      <c r="AG222" s="146">
        <v>9.5</v>
      </c>
      <c r="AH222" s="146">
        <v>9.5</v>
      </c>
      <c r="AI222" s="146">
        <v>10</v>
      </c>
      <c r="AJ222" s="146">
        <v>9</v>
      </c>
      <c r="AK222" s="146">
        <v>10</v>
      </c>
      <c r="AL222" s="146">
        <v>10</v>
      </c>
      <c r="AM222" s="146">
        <v>58</v>
      </c>
      <c r="AN222" s="146">
        <v>60</v>
      </c>
      <c r="AO222" s="43" t="s">
        <v>7336</v>
      </c>
      <c r="AP222" s="43" t="s">
        <v>1598</v>
      </c>
      <c r="AQ222" s="50" t="str">
        <f t="shared" si="225"/>
        <v>2025EM1100219-MDSDF402</v>
      </c>
      <c r="AR222" s="43" t="str">
        <f t="shared" si="226"/>
        <v>0 missed</v>
      </c>
      <c r="AS222" s="47" t="s">
        <v>7342</v>
      </c>
      <c r="AT222" s="43">
        <f t="shared" si="227"/>
        <v>6</v>
      </c>
      <c r="AU222" s="48" t="s">
        <v>7342</v>
      </c>
      <c r="AV222" s="49">
        <f t="shared" si="228"/>
        <v>1</v>
      </c>
      <c r="AW222" s="48" t="s">
        <v>7342</v>
      </c>
      <c r="AX222" s="43" t="str">
        <f t="shared" si="229"/>
        <v>0 missed</v>
      </c>
      <c r="AY222" s="42">
        <f t="shared" si="230"/>
        <v>6</v>
      </c>
      <c r="AZ222" s="50">
        <f t="shared" si="231"/>
        <v>1</v>
      </c>
      <c r="BA222" s="50" t="str">
        <f t="shared" si="232"/>
        <v>Q-6 A-- || Q Total-6, A Total-0</v>
      </c>
      <c r="BB222" s="42" t="str" cm="1">
        <f t="array" ref="BB222">IFERROR(INDEX('Attendance-Slot-1'!$Q$2:$Q$1112,MATCH(1,('Attendance-Slot-1'!$A$2:$A$1112=$C222)*('Attendance-Slot-1'!$G$2:$G$1112=BB$2),0)),"No Data")</f>
        <v>No Data</v>
      </c>
      <c r="BC222" s="42" t="str" cm="1">
        <f t="array" ref="BC222">IFERROR(INDEX('Attendance-Slot-2'!$Q$2:$Q$2595,MATCH(1,('Attendance-Slot-2'!$A$2:$A$2595=$C222)*('Attendance-Slot-2'!$G$2:$G$2595=BB$2),0)),"No Data")</f>
        <v>P-S2_Onsite</v>
      </c>
      <c r="BD222" s="134">
        <f>VLOOKUP($AQ222,'Written Exam Marks'!$H:$Q,10,FALSE)</f>
        <v>35</v>
      </c>
      <c r="BE222" s="134">
        <f>VLOOKUP($AQ222,'Written Exam Marks'!$H:$Q,9,FALSE)</f>
        <v>40</v>
      </c>
      <c r="BF222" s="42" t="str">
        <f t="shared" si="233"/>
        <v>Present</v>
      </c>
      <c r="BG222" s="42" t="str">
        <f t="shared" si="234"/>
        <v>P-S2_Onsite</v>
      </c>
      <c r="BH222" s="147">
        <v>20</v>
      </c>
      <c r="BI222" s="147">
        <v>29</v>
      </c>
      <c r="BJ222" s="147">
        <v>49</v>
      </c>
      <c r="BK222" s="147">
        <v>60</v>
      </c>
      <c r="BL222" s="52" t="s">
        <v>3697</v>
      </c>
      <c r="BM222" s="52" t="s">
        <v>1606</v>
      </c>
      <c r="BN222" s="57" t="str">
        <f t="shared" si="235"/>
        <v>2025EM1100219-MDSDF403</v>
      </c>
      <c r="BO222" s="52" t="str">
        <f t="shared" si="236"/>
        <v>0 missed</v>
      </c>
      <c r="BP222" s="52" t="str">
        <f t="shared" si="237"/>
        <v>0 missed</v>
      </c>
      <c r="BQ222" s="52">
        <f t="shared" si="238"/>
        <v>1</v>
      </c>
      <c r="BR222" s="52">
        <f t="shared" si="239"/>
        <v>1</v>
      </c>
      <c r="BS222" s="56">
        <f t="shared" si="240"/>
        <v>1</v>
      </c>
      <c r="BT222" s="56">
        <f t="shared" si="241"/>
        <v>1</v>
      </c>
      <c r="BU222" s="52" t="str">
        <f t="shared" si="242"/>
        <v>0 missed</v>
      </c>
      <c r="BV222" s="51">
        <f t="shared" si="243"/>
        <v>2</v>
      </c>
      <c r="BW222" s="57">
        <f t="shared" si="244"/>
        <v>1</v>
      </c>
      <c r="BX222" s="57" t="str">
        <f t="shared" si="245"/>
        <v>Q-1 A-1 || Q Total-1, A Total-1</v>
      </c>
      <c r="BY222" s="51" t="str" cm="1">
        <f t="array" ref="BY222">IFERROR(INDEX('Attendance-Slot-1'!$Q$2:$Q$1112,MATCH(1,('Attendance-Slot-1'!$A$2:$A$1112=$C222)*('Attendance-Slot-1'!$G$2:$G$1112=BY$2),0)),"No Data")</f>
        <v>P-S1_Onsite</v>
      </c>
      <c r="BZ222" s="51" t="str" cm="1">
        <f t="array" ref="BZ222">IFERROR(INDEX('Attendance-Slot-2'!$Q$2:$Q$2595,MATCH(1,('Attendance-Slot-2'!$A$2:$A$2595=$C222)*('Attendance-Slot-2'!$G$2:$G$2595=BY$2),0)),"No Data")</f>
        <v>No Data</v>
      </c>
      <c r="CA222" s="135">
        <f>VLOOKUP($BN222,'Written Exam Marks'!$H:$Q,10,FALSE)</f>
        <v>31</v>
      </c>
      <c r="CB222" s="135">
        <f>VLOOKUP($BN222,'Written Exam Marks'!$H:$Q,9,FALSE)</f>
        <v>40</v>
      </c>
      <c r="CC222" s="51" t="str">
        <f t="shared" si="246"/>
        <v>Present</v>
      </c>
      <c r="CD222" s="51" t="str">
        <f t="shared" si="247"/>
        <v>P-S1_Onsite</v>
      </c>
      <c r="CE222" s="29">
        <v>19</v>
      </c>
      <c r="CF222" s="29">
        <v>20</v>
      </c>
      <c r="CG222" s="29">
        <v>18</v>
      </c>
      <c r="CH222" s="29">
        <v>57</v>
      </c>
      <c r="CI222" s="29">
        <v>60</v>
      </c>
      <c r="CJ222" s="61" t="s">
        <v>7343</v>
      </c>
      <c r="CK222" s="61" t="s">
        <v>1613</v>
      </c>
      <c r="CL222" s="10" t="str">
        <f t="shared" si="248"/>
        <v>2025EM1100219-MDSDF404</v>
      </c>
      <c r="CM222" s="61" t="str">
        <f t="shared" si="249"/>
        <v>0 missed</v>
      </c>
      <c r="CN222" s="61" t="str">
        <f t="shared" si="250"/>
        <v>0 missed</v>
      </c>
      <c r="CO222" s="111">
        <f t="shared" si="251"/>
        <v>2</v>
      </c>
      <c r="CP222" s="111">
        <f t="shared" si="252"/>
        <v>1</v>
      </c>
      <c r="CQ222" s="9">
        <f t="shared" si="253"/>
        <v>1</v>
      </c>
      <c r="CR222" s="9">
        <f t="shared" si="254"/>
        <v>1</v>
      </c>
      <c r="CS222" s="61" t="str">
        <f t="shared" si="255"/>
        <v>0 missed</v>
      </c>
      <c r="CT222" s="111">
        <f t="shared" si="256"/>
        <v>3</v>
      </c>
      <c r="CU222" s="10">
        <f t="shared" si="257"/>
        <v>1</v>
      </c>
      <c r="CV222" s="10" t="str">
        <f t="shared" si="258"/>
        <v>Q-2 A-1 || Q Total-2, A Total-1</v>
      </c>
      <c r="CW222" s="111" t="str" cm="1">
        <f t="array" ref="CW222">IFERROR(INDEX('Attendance-Slot-1'!$Q$2:$Q$1112,MATCH(1,('Attendance-Slot-1'!$A$2:$A$1112=$C222)*('Attendance-Slot-1'!$G$2:$G$1112=CW$2),0)),"No Data")</f>
        <v>P-S1_Onsite</v>
      </c>
      <c r="CX222" s="111" t="str" cm="1">
        <f t="array" ref="CX222">IFERROR(INDEX('Attendance-Slot-2'!$Q$2:$Q$2595,MATCH(1,('Attendance-Slot-2'!$A$2:$A$2595=$C222)*('Attendance-Slot-2'!$G$2:$G$2595=CW$2),0)),"No Data")</f>
        <v>No Data</v>
      </c>
      <c r="CY222" s="136">
        <f>VLOOKUP($CL222,'Written Exam Marks'!$H:$Q,10,FALSE)</f>
        <v>38</v>
      </c>
      <c r="CZ222" s="136">
        <f>VLOOKUP($CL222,'Written Exam Marks'!$H:$Q,9,FALSE)</f>
        <v>40</v>
      </c>
      <c r="DA222" s="111" t="str">
        <f t="shared" si="259"/>
        <v>Present</v>
      </c>
      <c r="DB222" s="111" t="str">
        <f t="shared" si="260"/>
        <v>P-S1_Onsite</v>
      </c>
      <c r="DC222" s="148">
        <v>6</v>
      </c>
      <c r="DD222" s="148">
        <v>6.625</v>
      </c>
      <c r="DE222" s="148">
        <v>9</v>
      </c>
      <c r="DF222" s="148">
        <v>15</v>
      </c>
      <c r="DG222" s="148">
        <v>18</v>
      </c>
      <c r="DH222" s="148">
        <v>54.625</v>
      </c>
      <c r="DI222" s="148">
        <v>65</v>
      </c>
      <c r="DJ222" s="66" t="s">
        <v>7351</v>
      </c>
      <c r="DK222" s="66" t="s">
        <v>1631</v>
      </c>
      <c r="DL222" s="68" t="str">
        <f t="shared" si="261"/>
        <v>2025EM1100219-MDSDF406</v>
      </c>
      <c r="DM222" s="66" t="str">
        <f t="shared" si="262"/>
        <v>0 missed</v>
      </c>
      <c r="DN222" s="66" t="str">
        <f t="shared" si="263"/>
        <v>0 missed</v>
      </c>
      <c r="DO222" s="62">
        <f t="shared" si="264"/>
        <v>3</v>
      </c>
      <c r="DP222" s="62">
        <f t="shared" si="265"/>
        <v>2</v>
      </c>
      <c r="DQ222" s="67">
        <f t="shared" si="266"/>
        <v>1</v>
      </c>
      <c r="DR222" s="67">
        <f t="shared" si="267"/>
        <v>1</v>
      </c>
      <c r="DS222" s="66" t="str">
        <f t="shared" si="268"/>
        <v>0 missed</v>
      </c>
      <c r="DT222" s="62">
        <f t="shared" si="269"/>
        <v>5</v>
      </c>
      <c r="DU222" s="68">
        <f t="shared" si="270"/>
        <v>1</v>
      </c>
      <c r="DV222" s="68" t="str">
        <f t="shared" si="271"/>
        <v>Q-3 A-2 || Q Total-3, A Total-2</v>
      </c>
      <c r="DW222" s="62" t="str" cm="1">
        <f t="array" ref="DW222">IFERROR(INDEX('Attendance-Slot-1'!$Q$2:$Q$1112,MATCH(1,('Attendance-Slot-1'!$A$2:$A$1112=$C222)*('Attendance-Slot-1'!$G$2:$G$1112=DW$2),0)),"No Data")</f>
        <v>No Data</v>
      </c>
      <c r="DX222" s="62" t="str" cm="1">
        <f t="array" ref="DX222">IFERROR(INDEX('Attendance-Slot-2'!$Q$2:$Q$2595,MATCH(1,('Attendance-Slot-2'!$A$2:$A$2595=$C222)*('Attendance-Slot-2'!$G$2:$G$2595=DW$2),0)),"No Data")</f>
        <v>P-S2_Onsite</v>
      </c>
      <c r="DY222" s="137">
        <f>VLOOKUP($DL222,'Written Exam Marks'!$H:$Q,10,FALSE)</f>
        <v>27.5</v>
      </c>
      <c r="DZ222" s="137">
        <f>VLOOKUP($DL222,'Written Exam Marks'!$H:$Q,9,FALSE)</f>
        <v>35</v>
      </c>
      <c r="EA222" s="62" t="str">
        <f t="shared" si="272"/>
        <v>Present</v>
      </c>
      <c r="EB222" s="62" t="str">
        <f t="shared" si="273"/>
        <v>P-S2_Onsite</v>
      </c>
      <c r="EC222" s="114" t="str">
        <f t="shared" si="210"/>
        <v>P-3, 
A-0, 
No Data-2</v>
      </c>
      <c r="ED222" s="114" t="str">
        <f t="shared" si="211"/>
        <v>P-2, 
A-0, 
No Data-3</v>
      </c>
      <c r="EE222" s="114" t="str">
        <f t="shared" si="274"/>
        <v>P-S1_Onsite</v>
      </c>
      <c r="EF222" s="114" t="str">
        <f t="shared" si="275"/>
        <v>P-S2_Onsite</v>
      </c>
      <c r="EG222" s="114" t="str">
        <f t="shared" si="276"/>
        <v>P-S1_Onsite</v>
      </c>
      <c r="EH222" s="114" t="str">
        <f t="shared" si="277"/>
        <v>P-S1_Onsite</v>
      </c>
      <c r="EI222" s="114" t="str">
        <f t="shared" si="278"/>
        <v>P-S2_Onsite</v>
      </c>
      <c r="EJ222" s="114" t="str">
        <f t="shared" si="279"/>
        <v>P-5, A-0, No Data-0</v>
      </c>
      <c r="EK222" s="114" t="s">
        <v>10453</v>
      </c>
      <c r="EL222" s="114">
        <v>21.5</v>
      </c>
      <c r="EM222" s="114">
        <v>10</v>
      </c>
      <c r="EN222" s="114">
        <v>53</v>
      </c>
      <c r="EO222" s="114">
        <v>84.5</v>
      </c>
      <c r="EP222" s="114" t="s">
        <v>7217</v>
      </c>
      <c r="EQ222" s="114" t="s">
        <v>1054</v>
      </c>
      <c r="ER222" s="114" t="s">
        <v>2409</v>
      </c>
      <c r="ES222" s="114"/>
      <c r="ET222" s="30" t="s">
        <v>2409</v>
      </c>
    </row>
    <row r="223" spans="1:150" x14ac:dyDescent="0.25">
      <c r="A223" s="114">
        <v>220</v>
      </c>
      <c r="B223" s="114" t="s">
        <v>7224</v>
      </c>
      <c r="C223" s="80" t="s">
        <v>4067</v>
      </c>
      <c r="D223" s="30" t="s">
        <v>4068</v>
      </c>
      <c r="E223" s="30" t="s">
        <v>4069</v>
      </c>
      <c r="F223" s="33" t="s">
        <v>7202</v>
      </c>
      <c r="G223" s="30" t="s">
        <v>4070</v>
      </c>
      <c r="H223" s="143" t="s">
        <v>5</v>
      </c>
      <c r="I223" s="143">
        <v>15</v>
      </c>
      <c r="J223" s="143" t="s">
        <v>5</v>
      </c>
      <c r="K223" s="143" t="s">
        <v>5</v>
      </c>
      <c r="L223" s="143">
        <v>15</v>
      </c>
      <c r="M223" s="143">
        <v>65</v>
      </c>
      <c r="N223" s="40" t="s">
        <v>7314</v>
      </c>
      <c r="O223" s="40" t="s">
        <v>1593</v>
      </c>
      <c r="P223" s="13" t="str">
        <f t="shared" si="212"/>
        <v>2025EM1100220-MDSDF401</v>
      </c>
      <c r="Q223" s="40" t="str">
        <f t="shared" si="213"/>
        <v>2 missed</v>
      </c>
      <c r="R223" s="40" t="str">
        <f t="shared" si="214"/>
        <v>1 missed</v>
      </c>
      <c r="S223" s="40">
        <f t="shared" si="215"/>
        <v>1</v>
      </c>
      <c r="T223" s="40">
        <f t="shared" si="216"/>
        <v>0</v>
      </c>
      <c r="U223" s="41">
        <f t="shared" si="217"/>
        <v>0.33333333333333331</v>
      </c>
      <c r="V223" s="41">
        <f t="shared" si="218"/>
        <v>0</v>
      </c>
      <c r="W223" s="40" t="str">
        <f t="shared" si="219"/>
        <v>3 missed</v>
      </c>
      <c r="X223" s="113">
        <f t="shared" si="220"/>
        <v>1</v>
      </c>
      <c r="Y223" s="13">
        <f t="shared" si="221"/>
        <v>0.25</v>
      </c>
      <c r="Z223" s="13" t="str">
        <f t="shared" si="222"/>
        <v>Q-1 A-0 || Q Total-3, A Total-1</v>
      </c>
      <c r="AA223" s="113" t="str" cm="1">
        <f t="array" ref="AA223">IFERROR(INDEX('Attendance-Slot-1'!$Q$2:$Q$1112,MATCH(1,('Attendance-Slot-1'!$A$2:$A$1112=$C223)*('Attendance-Slot-1'!$G$2:$G$1112=AA$2),0)),"No Data")</f>
        <v>No Data</v>
      </c>
      <c r="AB223" s="113" t="str" cm="1">
        <f t="array" ref="AB223">IFERROR(INDEX('Attendance-Slot-2'!$Q$2:$Q$2595,MATCH(1,('Attendance-Slot-2'!$A$2:$A$2595=$C223)*('Attendance-Slot-2'!$G$2:$G$2595=AA$2),0)),"No Data")</f>
        <v>A-S2_Onsite</v>
      </c>
      <c r="AC223" s="133" t="e">
        <f>VLOOKUP($P223,'Written Exam Marks'!$H:$Q,10,FALSE)</f>
        <v>#N/A</v>
      </c>
      <c r="AD223" s="133" t="e">
        <f>VLOOKUP($P223,'Written Exam Marks'!$H:$Q,9,FALSE)</f>
        <v>#N/A</v>
      </c>
      <c r="AE223" s="113" t="str">
        <f t="shared" si="223"/>
        <v>Absent</v>
      </c>
      <c r="AF223" s="113" t="str">
        <f t="shared" si="224"/>
        <v>A-S2_Onsite</v>
      </c>
      <c r="AG223" s="146">
        <v>10</v>
      </c>
      <c r="AH223" s="146">
        <v>8.5</v>
      </c>
      <c r="AI223" s="146">
        <v>10</v>
      </c>
      <c r="AJ223" s="146">
        <v>10</v>
      </c>
      <c r="AK223" s="146" t="s">
        <v>5</v>
      </c>
      <c r="AL223" s="146" t="s">
        <v>5</v>
      </c>
      <c r="AM223" s="146">
        <v>38.5</v>
      </c>
      <c r="AN223" s="146">
        <v>60</v>
      </c>
      <c r="AO223" s="43" t="s">
        <v>7336</v>
      </c>
      <c r="AP223" s="43" t="s">
        <v>1598</v>
      </c>
      <c r="AQ223" s="50" t="str">
        <f t="shared" si="225"/>
        <v>2025EM1100220-MDSDF402</v>
      </c>
      <c r="AR223" s="43" t="str">
        <f t="shared" si="226"/>
        <v>2 missed</v>
      </c>
      <c r="AS223" s="47" t="s">
        <v>7342</v>
      </c>
      <c r="AT223" s="43">
        <f t="shared" si="227"/>
        <v>4</v>
      </c>
      <c r="AU223" s="48" t="s">
        <v>7342</v>
      </c>
      <c r="AV223" s="49">
        <f t="shared" si="228"/>
        <v>0.66666666666666663</v>
      </c>
      <c r="AW223" s="48" t="s">
        <v>7342</v>
      </c>
      <c r="AX223" s="43" t="str">
        <f t="shared" si="229"/>
        <v>2 missed</v>
      </c>
      <c r="AY223" s="42">
        <f t="shared" si="230"/>
        <v>4</v>
      </c>
      <c r="AZ223" s="50">
        <f t="shared" si="231"/>
        <v>0.66666666666666663</v>
      </c>
      <c r="BA223" s="50" t="str">
        <f t="shared" si="232"/>
        <v>Q-4 A-- || Q Total-6, A Total-0</v>
      </c>
      <c r="BB223" s="42" t="str" cm="1">
        <f t="array" ref="BB223">IFERROR(INDEX('Attendance-Slot-1'!$Q$2:$Q$1112,MATCH(1,('Attendance-Slot-1'!$A$2:$A$1112=$C223)*('Attendance-Slot-1'!$G$2:$G$1112=BB$2),0)),"No Data")</f>
        <v>No Data</v>
      </c>
      <c r="BC223" s="42" t="str" cm="1">
        <f t="array" ref="BC223">IFERROR(INDEX('Attendance-Slot-2'!$Q$2:$Q$2595,MATCH(1,('Attendance-Slot-2'!$A$2:$A$2595=$C223)*('Attendance-Slot-2'!$G$2:$G$2595=BB$2),0)),"No Data")</f>
        <v>A-S2_Onsite</v>
      </c>
      <c r="BD223" s="134" t="e">
        <f>VLOOKUP($AQ223,'Written Exam Marks'!$H:$Q,10,FALSE)</f>
        <v>#N/A</v>
      </c>
      <c r="BE223" s="134" t="e">
        <f>VLOOKUP($AQ223,'Written Exam Marks'!$H:$Q,9,FALSE)</f>
        <v>#N/A</v>
      </c>
      <c r="BF223" s="42" t="str">
        <f t="shared" si="233"/>
        <v>Absent</v>
      </c>
      <c r="BG223" s="42" t="str">
        <f t="shared" si="234"/>
        <v>A-S2_Onsite</v>
      </c>
      <c r="BH223" s="147">
        <v>20</v>
      </c>
      <c r="BI223" s="147" t="s">
        <v>5</v>
      </c>
      <c r="BJ223" s="147">
        <v>20</v>
      </c>
      <c r="BK223" s="147">
        <v>60</v>
      </c>
      <c r="BL223" s="52" t="s">
        <v>3697</v>
      </c>
      <c r="BM223" s="52" t="s">
        <v>1606</v>
      </c>
      <c r="BN223" s="57" t="str">
        <f t="shared" si="235"/>
        <v>2025EM1100220-MDSDF403</v>
      </c>
      <c r="BO223" s="52" t="str">
        <f t="shared" si="236"/>
        <v>0 missed</v>
      </c>
      <c r="BP223" s="52" t="str">
        <f t="shared" si="237"/>
        <v>1 missed</v>
      </c>
      <c r="BQ223" s="52">
        <f t="shared" si="238"/>
        <v>1</v>
      </c>
      <c r="BR223" s="52">
        <f t="shared" si="239"/>
        <v>0</v>
      </c>
      <c r="BS223" s="56">
        <f t="shared" si="240"/>
        <v>1</v>
      </c>
      <c r="BT223" s="56">
        <f t="shared" si="241"/>
        <v>0</v>
      </c>
      <c r="BU223" s="52" t="str">
        <f t="shared" si="242"/>
        <v>1 missed</v>
      </c>
      <c r="BV223" s="51">
        <f t="shared" si="243"/>
        <v>1</v>
      </c>
      <c r="BW223" s="57">
        <f t="shared" si="244"/>
        <v>0.5</v>
      </c>
      <c r="BX223" s="57" t="str">
        <f t="shared" si="245"/>
        <v>Q-1 A-0 || Q Total-1, A Total-1</v>
      </c>
      <c r="BY223" s="51" t="str" cm="1">
        <f t="array" ref="BY223">IFERROR(INDEX('Attendance-Slot-1'!$Q$2:$Q$1112,MATCH(1,('Attendance-Slot-1'!$A$2:$A$1112=$C223)*('Attendance-Slot-1'!$G$2:$G$1112=BY$2),0)),"No Data")</f>
        <v>No Data</v>
      </c>
      <c r="BZ223" s="51" t="str" cm="1">
        <f t="array" ref="BZ223">IFERROR(INDEX('Attendance-Slot-2'!$Q$2:$Q$2595,MATCH(1,('Attendance-Slot-2'!$A$2:$A$2595=$C223)*('Attendance-Slot-2'!$G$2:$G$2595=BY$2),0)),"No Data")</f>
        <v>A-S2_Onsite</v>
      </c>
      <c r="CA223" s="135" t="e">
        <f>VLOOKUP($BN223,'Written Exam Marks'!$H:$Q,10,FALSE)</f>
        <v>#N/A</v>
      </c>
      <c r="CB223" s="135" t="e">
        <f>VLOOKUP($BN223,'Written Exam Marks'!$H:$Q,9,FALSE)</f>
        <v>#N/A</v>
      </c>
      <c r="CC223" s="51" t="str">
        <f t="shared" si="246"/>
        <v>Absent</v>
      </c>
      <c r="CD223" s="51" t="str">
        <f t="shared" si="247"/>
        <v>A-S2_Onsite</v>
      </c>
      <c r="CE223" s="29" t="s">
        <v>5</v>
      </c>
      <c r="CF223" s="29" t="s">
        <v>5</v>
      </c>
      <c r="CG223" s="29">
        <v>18</v>
      </c>
      <c r="CH223" s="29">
        <v>18</v>
      </c>
      <c r="CI223" s="29">
        <v>60</v>
      </c>
      <c r="CJ223" s="61" t="s">
        <v>7343</v>
      </c>
      <c r="CK223" s="61" t="s">
        <v>1613</v>
      </c>
      <c r="CL223" s="10" t="str">
        <f t="shared" si="248"/>
        <v>2025EM1100220-MDSDF404</v>
      </c>
      <c r="CM223" s="61" t="str">
        <f t="shared" si="249"/>
        <v>2 missed</v>
      </c>
      <c r="CN223" s="61" t="str">
        <f t="shared" si="250"/>
        <v>0 missed</v>
      </c>
      <c r="CO223" s="111">
        <f t="shared" si="251"/>
        <v>0</v>
      </c>
      <c r="CP223" s="111">
        <f t="shared" si="252"/>
        <v>1</v>
      </c>
      <c r="CQ223" s="9">
        <f t="shared" si="253"/>
        <v>0</v>
      </c>
      <c r="CR223" s="9">
        <f t="shared" si="254"/>
        <v>1</v>
      </c>
      <c r="CS223" s="61" t="str">
        <f t="shared" si="255"/>
        <v>2 missed</v>
      </c>
      <c r="CT223" s="111">
        <f t="shared" si="256"/>
        <v>1</v>
      </c>
      <c r="CU223" s="10">
        <f t="shared" si="257"/>
        <v>0.33333333333333331</v>
      </c>
      <c r="CV223" s="10" t="str">
        <f t="shared" si="258"/>
        <v>Q-0 A-1 || Q Total-2, A Total-1</v>
      </c>
      <c r="CW223" s="111" t="str" cm="1">
        <f t="array" ref="CW223">IFERROR(INDEX('Attendance-Slot-1'!$Q$2:$Q$1112,MATCH(1,('Attendance-Slot-1'!$A$2:$A$1112=$C223)*('Attendance-Slot-1'!$G$2:$G$1112=CW$2),0)),"No Data")</f>
        <v>No Data</v>
      </c>
      <c r="CX223" s="111" t="str" cm="1">
        <f t="array" ref="CX223">IFERROR(INDEX('Attendance-Slot-2'!$Q$2:$Q$2595,MATCH(1,('Attendance-Slot-2'!$A$2:$A$2595=$C223)*('Attendance-Slot-2'!$G$2:$G$2595=CW$2),0)),"No Data")</f>
        <v>A-S2_Onsite</v>
      </c>
      <c r="CY223" s="136" t="e">
        <f>VLOOKUP($CL223,'Written Exam Marks'!$H:$Q,10,FALSE)</f>
        <v>#N/A</v>
      </c>
      <c r="CZ223" s="136" t="e">
        <f>VLOOKUP($CL223,'Written Exam Marks'!$H:$Q,9,FALSE)</f>
        <v>#N/A</v>
      </c>
      <c r="DA223" s="111" t="str">
        <f t="shared" si="259"/>
        <v>Absent</v>
      </c>
      <c r="DB223" s="111" t="str">
        <f t="shared" si="260"/>
        <v>A-S2_Onsite</v>
      </c>
      <c r="DC223" s="148">
        <v>5.5</v>
      </c>
      <c r="DD223" s="148">
        <v>7.625</v>
      </c>
      <c r="DE223" s="148">
        <v>8</v>
      </c>
      <c r="DF223" s="148" t="s">
        <v>5</v>
      </c>
      <c r="DG223" s="148" t="s">
        <v>5</v>
      </c>
      <c r="DH223" s="148">
        <v>21.125</v>
      </c>
      <c r="DI223" s="148">
        <v>65</v>
      </c>
      <c r="DJ223" s="66" t="s">
        <v>7351</v>
      </c>
      <c r="DK223" s="66" t="s">
        <v>1631</v>
      </c>
      <c r="DL223" s="68" t="str">
        <f t="shared" si="261"/>
        <v>2025EM1100220-MDSDF406</v>
      </c>
      <c r="DM223" s="66" t="str">
        <f t="shared" si="262"/>
        <v>0 missed</v>
      </c>
      <c r="DN223" s="66" t="str">
        <f t="shared" si="263"/>
        <v>2 missed</v>
      </c>
      <c r="DO223" s="62">
        <f t="shared" si="264"/>
        <v>3</v>
      </c>
      <c r="DP223" s="62">
        <f t="shared" si="265"/>
        <v>0</v>
      </c>
      <c r="DQ223" s="67">
        <f t="shared" si="266"/>
        <v>1</v>
      </c>
      <c r="DR223" s="67">
        <f t="shared" si="267"/>
        <v>0</v>
      </c>
      <c r="DS223" s="66" t="str">
        <f t="shared" si="268"/>
        <v>2 missed</v>
      </c>
      <c r="DT223" s="62">
        <f t="shared" si="269"/>
        <v>3</v>
      </c>
      <c r="DU223" s="68">
        <f t="shared" si="270"/>
        <v>0.6</v>
      </c>
      <c r="DV223" s="68" t="str">
        <f t="shared" si="271"/>
        <v>Q-3 A-0 || Q Total-3, A Total-2</v>
      </c>
      <c r="DW223" s="62" t="str" cm="1">
        <f t="array" ref="DW223">IFERROR(INDEX('Attendance-Slot-1'!$Q$2:$Q$1112,MATCH(1,('Attendance-Slot-1'!$A$2:$A$1112=$C223)*('Attendance-Slot-1'!$G$2:$G$1112=DW$2),0)),"No Data")</f>
        <v>No Data</v>
      </c>
      <c r="DX223" s="62" t="str" cm="1">
        <f t="array" ref="DX223">IFERROR(INDEX('Attendance-Slot-2'!$Q$2:$Q$2595,MATCH(1,('Attendance-Slot-2'!$A$2:$A$2595=$C223)*('Attendance-Slot-2'!$G$2:$G$2595=DW$2),0)),"No Data")</f>
        <v>A-S2_Onsite</v>
      </c>
      <c r="DY223" s="137" t="e">
        <f>VLOOKUP($DL223,'Written Exam Marks'!$H:$Q,10,FALSE)</f>
        <v>#N/A</v>
      </c>
      <c r="DZ223" s="137" t="e">
        <f>VLOOKUP($DL223,'Written Exam Marks'!$H:$Q,9,FALSE)</f>
        <v>#N/A</v>
      </c>
      <c r="EA223" s="62" t="str">
        <f t="shared" si="272"/>
        <v>Absent</v>
      </c>
      <c r="EB223" s="62" t="str">
        <f t="shared" si="273"/>
        <v>A-S2_Onsite</v>
      </c>
      <c r="EC223" s="114" t="str">
        <f t="shared" si="210"/>
        <v>P-0, 
A-0, 
No Data-5</v>
      </c>
      <c r="ED223" s="114" t="str">
        <f t="shared" si="211"/>
        <v>P-0, 
A-5, 
No Data-0</v>
      </c>
      <c r="EE223" s="114" t="str">
        <f t="shared" si="274"/>
        <v>A-S2_Onsite</v>
      </c>
      <c r="EF223" s="114" t="str">
        <f t="shared" si="275"/>
        <v>A-S2_Onsite</v>
      </c>
      <c r="EG223" s="114" t="str">
        <f t="shared" si="276"/>
        <v>A-S2_Onsite</v>
      </c>
      <c r="EH223" s="114" t="str">
        <f t="shared" si="277"/>
        <v>A-S2_Onsite</v>
      </c>
      <c r="EI223" s="114" t="str">
        <f t="shared" si="278"/>
        <v>A-S2_Onsite</v>
      </c>
      <c r="EJ223" s="114" t="str">
        <f t="shared" si="279"/>
        <v>P-0, A-5, No Data-0</v>
      </c>
      <c r="EK223" s="114" t="s">
        <v>10453</v>
      </c>
      <c r="EL223" s="114">
        <v>25</v>
      </c>
      <c r="EM223" s="114">
        <v>9</v>
      </c>
      <c r="EN223" s="114">
        <v>36</v>
      </c>
      <c r="EO223" s="114">
        <v>70</v>
      </c>
      <c r="EP223" s="114" t="s">
        <v>7217</v>
      </c>
      <c r="EQ223" s="114" t="s">
        <v>1054</v>
      </c>
      <c r="ER223" s="114" t="s">
        <v>4067</v>
      </c>
      <c r="ES223" s="114" t="s">
        <v>3489</v>
      </c>
      <c r="ET223" s="30" t="s">
        <v>4067</v>
      </c>
    </row>
    <row r="224" spans="1:150" x14ac:dyDescent="0.25">
      <c r="A224" s="114">
        <v>221</v>
      </c>
      <c r="B224" s="114" t="s">
        <v>7224</v>
      </c>
      <c r="C224" s="80" t="s">
        <v>4071</v>
      </c>
      <c r="D224" s="30" t="s">
        <v>4072</v>
      </c>
      <c r="E224" s="30" t="s">
        <v>4073</v>
      </c>
      <c r="F224" s="33" t="s">
        <v>7201</v>
      </c>
      <c r="G224" s="30" t="s">
        <v>4074</v>
      </c>
      <c r="H224" s="143">
        <v>15</v>
      </c>
      <c r="I224" s="143" t="s">
        <v>5</v>
      </c>
      <c r="J224" s="143" t="s">
        <v>5</v>
      </c>
      <c r="K224" s="143" t="s">
        <v>5</v>
      </c>
      <c r="L224" s="143">
        <v>15</v>
      </c>
      <c r="M224" s="143">
        <v>65</v>
      </c>
      <c r="N224" s="40" t="s">
        <v>7314</v>
      </c>
      <c r="O224" s="40" t="s">
        <v>1593</v>
      </c>
      <c r="P224" s="13" t="str">
        <f t="shared" si="212"/>
        <v>2025EM1100221-MDSDF401</v>
      </c>
      <c r="Q224" s="40" t="str">
        <f t="shared" si="213"/>
        <v>2 missed</v>
      </c>
      <c r="R224" s="40" t="str">
        <f t="shared" si="214"/>
        <v>1 missed</v>
      </c>
      <c r="S224" s="40">
        <f t="shared" si="215"/>
        <v>1</v>
      </c>
      <c r="T224" s="40">
        <f t="shared" si="216"/>
        <v>0</v>
      </c>
      <c r="U224" s="41">
        <f t="shared" si="217"/>
        <v>0.33333333333333331</v>
      </c>
      <c r="V224" s="41">
        <f t="shared" si="218"/>
        <v>0</v>
      </c>
      <c r="W224" s="40" t="str">
        <f t="shared" si="219"/>
        <v>3 missed</v>
      </c>
      <c r="X224" s="113">
        <f t="shared" si="220"/>
        <v>1</v>
      </c>
      <c r="Y224" s="13">
        <f t="shared" si="221"/>
        <v>0.25</v>
      </c>
      <c r="Z224" s="13" t="str">
        <f t="shared" si="222"/>
        <v>Q-1 A-0 || Q Total-3, A Total-1</v>
      </c>
      <c r="AA224" s="113" t="str" cm="1">
        <f t="array" ref="AA224">IFERROR(INDEX('Attendance-Slot-1'!$Q$2:$Q$1112,MATCH(1,('Attendance-Slot-1'!$A$2:$A$1112=$C224)*('Attendance-Slot-1'!$G$2:$G$1112=AA$2),0)),"No Data")</f>
        <v>No Data</v>
      </c>
      <c r="AB224" s="113" t="str" cm="1">
        <f t="array" ref="AB224">IFERROR(INDEX('Attendance-Slot-2'!$Q$2:$Q$2595,MATCH(1,('Attendance-Slot-2'!$A$2:$A$2595=$C224)*('Attendance-Slot-2'!$G$2:$G$2595=AA$2),0)),"No Data")</f>
        <v>A-S2_Onsite</v>
      </c>
      <c r="AC224" s="133" t="e">
        <f>VLOOKUP($P224,'Written Exam Marks'!$H:$Q,10,FALSE)</f>
        <v>#N/A</v>
      </c>
      <c r="AD224" s="133" t="e">
        <f>VLOOKUP($P224,'Written Exam Marks'!$H:$Q,9,FALSE)</f>
        <v>#N/A</v>
      </c>
      <c r="AE224" s="113" t="str">
        <f t="shared" si="223"/>
        <v>Absent</v>
      </c>
      <c r="AF224" s="113" t="str">
        <f t="shared" si="224"/>
        <v>A-S2_Onsite</v>
      </c>
      <c r="AG224" s="146">
        <v>5</v>
      </c>
      <c r="AH224" s="146">
        <v>5</v>
      </c>
      <c r="AI224" s="146">
        <v>10</v>
      </c>
      <c r="AJ224" s="146" t="s">
        <v>5</v>
      </c>
      <c r="AK224" s="146" t="s">
        <v>5</v>
      </c>
      <c r="AL224" s="146" t="s">
        <v>5</v>
      </c>
      <c r="AM224" s="146">
        <v>20</v>
      </c>
      <c r="AN224" s="146">
        <v>60</v>
      </c>
      <c r="AO224" s="43" t="s">
        <v>7336</v>
      </c>
      <c r="AP224" s="43" t="s">
        <v>1598</v>
      </c>
      <c r="AQ224" s="50" t="str">
        <f t="shared" si="225"/>
        <v>2025EM1100221-MDSDF402</v>
      </c>
      <c r="AR224" s="43" t="str">
        <f t="shared" si="226"/>
        <v>3 missed</v>
      </c>
      <c r="AS224" s="47" t="s">
        <v>7342</v>
      </c>
      <c r="AT224" s="43">
        <f t="shared" si="227"/>
        <v>3</v>
      </c>
      <c r="AU224" s="48" t="s">
        <v>7342</v>
      </c>
      <c r="AV224" s="49">
        <f t="shared" si="228"/>
        <v>0.5</v>
      </c>
      <c r="AW224" s="48" t="s">
        <v>7342</v>
      </c>
      <c r="AX224" s="43" t="str">
        <f t="shared" si="229"/>
        <v>3 missed</v>
      </c>
      <c r="AY224" s="42">
        <f t="shared" si="230"/>
        <v>3</v>
      </c>
      <c r="AZ224" s="50">
        <f t="shared" si="231"/>
        <v>0.5</v>
      </c>
      <c r="BA224" s="50" t="str">
        <f t="shared" si="232"/>
        <v>Q-3 A-- || Q Total-6, A Total-0</v>
      </c>
      <c r="BB224" s="42" t="str" cm="1">
        <f t="array" ref="BB224">IFERROR(INDEX('Attendance-Slot-1'!$Q$2:$Q$1112,MATCH(1,('Attendance-Slot-1'!$A$2:$A$1112=$C224)*('Attendance-Slot-1'!$G$2:$G$1112=BB$2),0)),"No Data")</f>
        <v>No Data</v>
      </c>
      <c r="BC224" s="42" t="str" cm="1">
        <f t="array" ref="BC224">IFERROR(INDEX('Attendance-Slot-2'!$Q$2:$Q$2595,MATCH(1,('Attendance-Slot-2'!$A$2:$A$2595=$C224)*('Attendance-Slot-2'!$G$2:$G$2595=BB$2),0)),"No Data")</f>
        <v>A-S2_Onsite</v>
      </c>
      <c r="BD224" s="134" t="e">
        <f>VLOOKUP($AQ224,'Written Exam Marks'!$H:$Q,10,FALSE)</f>
        <v>#N/A</v>
      </c>
      <c r="BE224" s="134" t="e">
        <f>VLOOKUP($AQ224,'Written Exam Marks'!$H:$Q,9,FALSE)</f>
        <v>#N/A</v>
      </c>
      <c r="BF224" s="42" t="str">
        <f t="shared" si="233"/>
        <v>Absent</v>
      </c>
      <c r="BG224" s="42" t="str">
        <f t="shared" si="234"/>
        <v>A-S2_Onsite</v>
      </c>
      <c r="BH224" s="147" t="s">
        <v>5</v>
      </c>
      <c r="BI224" s="147" t="s">
        <v>5</v>
      </c>
      <c r="BJ224" s="147">
        <v>0</v>
      </c>
      <c r="BK224" s="147">
        <v>60</v>
      </c>
      <c r="BL224" s="52" t="s">
        <v>3697</v>
      </c>
      <c r="BM224" s="52" t="s">
        <v>1606</v>
      </c>
      <c r="BN224" s="57" t="str">
        <f t="shared" si="235"/>
        <v>2025EM1100221-MDSDF403</v>
      </c>
      <c r="BO224" s="52" t="str">
        <f t="shared" si="236"/>
        <v>1 missed</v>
      </c>
      <c r="BP224" s="52" t="str">
        <f t="shared" si="237"/>
        <v>1 missed</v>
      </c>
      <c r="BQ224" s="52">
        <f t="shared" si="238"/>
        <v>0</v>
      </c>
      <c r="BR224" s="52">
        <f t="shared" si="239"/>
        <v>0</v>
      </c>
      <c r="BS224" s="56">
        <f t="shared" si="240"/>
        <v>0</v>
      </c>
      <c r="BT224" s="56">
        <f t="shared" si="241"/>
        <v>0</v>
      </c>
      <c r="BU224" s="52" t="str">
        <f t="shared" si="242"/>
        <v>2 missed</v>
      </c>
      <c r="BV224" s="51">
        <f t="shared" si="243"/>
        <v>0</v>
      </c>
      <c r="BW224" s="57">
        <f t="shared" si="244"/>
        <v>0</v>
      </c>
      <c r="BX224" s="57" t="str">
        <f t="shared" si="245"/>
        <v>Q-0 A-0 || Q Total-1, A Total-1</v>
      </c>
      <c r="BY224" s="51" t="str" cm="1">
        <f t="array" ref="BY224">IFERROR(INDEX('Attendance-Slot-1'!$Q$2:$Q$1112,MATCH(1,('Attendance-Slot-1'!$A$2:$A$1112=$C224)*('Attendance-Slot-1'!$G$2:$G$1112=BY$2),0)),"No Data")</f>
        <v>No Data</v>
      </c>
      <c r="BZ224" s="51" t="str" cm="1">
        <f t="array" ref="BZ224">IFERROR(INDEX('Attendance-Slot-2'!$Q$2:$Q$2595,MATCH(1,('Attendance-Slot-2'!$A$2:$A$2595=$C224)*('Attendance-Slot-2'!$G$2:$G$2595=BY$2),0)),"No Data")</f>
        <v>A-S2_Onsite</v>
      </c>
      <c r="CA224" s="135" t="e">
        <f>VLOOKUP($BN224,'Written Exam Marks'!$H:$Q,10,FALSE)</f>
        <v>#N/A</v>
      </c>
      <c r="CB224" s="135" t="e">
        <f>VLOOKUP($BN224,'Written Exam Marks'!$H:$Q,9,FALSE)</f>
        <v>#N/A</v>
      </c>
      <c r="CC224" s="51" t="str">
        <f t="shared" si="246"/>
        <v>Absent</v>
      </c>
      <c r="CD224" s="51" t="str">
        <f t="shared" si="247"/>
        <v>A-S2_Onsite</v>
      </c>
      <c r="CE224" s="29" t="s">
        <v>5</v>
      </c>
      <c r="CF224" s="29" t="s">
        <v>5</v>
      </c>
      <c r="CG224" s="29" t="s">
        <v>5</v>
      </c>
      <c r="CH224" s="29">
        <v>0</v>
      </c>
      <c r="CI224" s="29">
        <v>60</v>
      </c>
      <c r="CJ224" s="61" t="s">
        <v>7343</v>
      </c>
      <c r="CK224" s="61" t="s">
        <v>1613</v>
      </c>
      <c r="CL224" s="10" t="str">
        <f t="shared" si="248"/>
        <v>2025EM1100221-MDSDF404</v>
      </c>
      <c r="CM224" s="61" t="str">
        <f t="shared" si="249"/>
        <v>2 missed</v>
      </c>
      <c r="CN224" s="61" t="str">
        <f t="shared" si="250"/>
        <v>1 missed</v>
      </c>
      <c r="CO224" s="111">
        <f t="shared" si="251"/>
        <v>0</v>
      </c>
      <c r="CP224" s="111">
        <f t="shared" si="252"/>
        <v>0</v>
      </c>
      <c r="CQ224" s="9">
        <f t="shared" si="253"/>
        <v>0</v>
      </c>
      <c r="CR224" s="9">
        <f t="shared" si="254"/>
        <v>0</v>
      </c>
      <c r="CS224" s="61" t="str">
        <f t="shared" si="255"/>
        <v>3 missed</v>
      </c>
      <c r="CT224" s="111">
        <f t="shared" si="256"/>
        <v>0</v>
      </c>
      <c r="CU224" s="10">
        <f t="shared" si="257"/>
        <v>0</v>
      </c>
      <c r="CV224" s="10" t="str">
        <f t="shared" si="258"/>
        <v>Q-0 A-0 || Q Total-2, A Total-1</v>
      </c>
      <c r="CW224" s="111" t="str" cm="1">
        <f t="array" ref="CW224">IFERROR(INDEX('Attendance-Slot-1'!$Q$2:$Q$1112,MATCH(1,('Attendance-Slot-1'!$A$2:$A$1112=$C224)*('Attendance-Slot-1'!$G$2:$G$1112=CW$2),0)),"No Data")</f>
        <v>No Data</v>
      </c>
      <c r="CX224" s="111" t="str" cm="1">
        <f t="array" ref="CX224">IFERROR(INDEX('Attendance-Slot-2'!$Q$2:$Q$2595,MATCH(1,('Attendance-Slot-2'!$A$2:$A$2595=$C224)*('Attendance-Slot-2'!$G$2:$G$2595=CW$2),0)),"No Data")</f>
        <v>A-S2_Onsite</v>
      </c>
      <c r="CY224" s="136" t="e">
        <f>VLOOKUP($CL224,'Written Exam Marks'!$H:$Q,10,FALSE)</f>
        <v>#N/A</v>
      </c>
      <c r="CZ224" s="136" t="e">
        <f>VLOOKUP($CL224,'Written Exam Marks'!$H:$Q,9,FALSE)</f>
        <v>#N/A</v>
      </c>
      <c r="DA224" s="111" t="str">
        <f t="shared" si="259"/>
        <v>Absent</v>
      </c>
      <c r="DB224" s="111" t="str">
        <f t="shared" si="260"/>
        <v>A-S2_Onsite</v>
      </c>
      <c r="DC224" s="148" t="s">
        <v>5</v>
      </c>
      <c r="DD224" s="148" t="s">
        <v>5</v>
      </c>
      <c r="DE224" s="148" t="s">
        <v>5</v>
      </c>
      <c r="DF224" s="148" t="s">
        <v>5</v>
      </c>
      <c r="DG224" s="148" t="s">
        <v>5</v>
      </c>
      <c r="DH224" s="148">
        <v>0</v>
      </c>
      <c r="DI224" s="148">
        <v>65</v>
      </c>
      <c r="DJ224" s="66" t="s">
        <v>7351</v>
      </c>
      <c r="DK224" s="66" t="s">
        <v>1631</v>
      </c>
      <c r="DL224" s="68" t="str">
        <f t="shared" si="261"/>
        <v>2025EM1100221-MDSDF406</v>
      </c>
      <c r="DM224" s="66" t="str">
        <f t="shared" si="262"/>
        <v>3 missed</v>
      </c>
      <c r="DN224" s="66" t="str">
        <f t="shared" si="263"/>
        <v>2 missed</v>
      </c>
      <c r="DO224" s="62">
        <f t="shared" si="264"/>
        <v>0</v>
      </c>
      <c r="DP224" s="62">
        <f t="shared" si="265"/>
        <v>0</v>
      </c>
      <c r="DQ224" s="67">
        <f t="shared" si="266"/>
        <v>0</v>
      </c>
      <c r="DR224" s="67">
        <f t="shared" si="267"/>
        <v>0</v>
      </c>
      <c r="DS224" s="66" t="str">
        <f t="shared" si="268"/>
        <v>5 missed</v>
      </c>
      <c r="DT224" s="62">
        <f t="shared" si="269"/>
        <v>0</v>
      </c>
      <c r="DU224" s="68">
        <f t="shared" si="270"/>
        <v>0</v>
      </c>
      <c r="DV224" s="68" t="str">
        <f t="shared" si="271"/>
        <v>Q-0 A-0 || Q Total-3, A Total-2</v>
      </c>
      <c r="DW224" s="62" t="str" cm="1">
        <f t="array" ref="DW224">IFERROR(INDEX('Attendance-Slot-1'!$Q$2:$Q$1112,MATCH(1,('Attendance-Slot-1'!$A$2:$A$1112=$C224)*('Attendance-Slot-1'!$G$2:$G$1112=DW$2),0)),"No Data")</f>
        <v>No Data</v>
      </c>
      <c r="DX224" s="62" t="str" cm="1">
        <f t="array" ref="DX224">IFERROR(INDEX('Attendance-Slot-2'!$Q$2:$Q$2595,MATCH(1,('Attendance-Slot-2'!$A$2:$A$2595=$C224)*('Attendance-Slot-2'!$G$2:$G$2595=DW$2),0)),"No Data")</f>
        <v>A-S2_Onsite</v>
      </c>
      <c r="DY224" s="137" t="e">
        <f>VLOOKUP($DL224,'Written Exam Marks'!$H:$Q,10,FALSE)</f>
        <v>#N/A</v>
      </c>
      <c r="DZ224" s="137" t="e">
        <f>VLOOKUP($DL224,'Written Exam Marks'!$H:$Q,9,FALSE)</f>
        <v>#N/A</v>
      </c>
      <c r="EA224" s="62" t="str">
        <f t="shared" si="272"/>
        <v>Absent</v>
      </c>
      <c r="EB224" s="62" t="str">
        <f t="shared" si="273"/>
        <v>A-S2_Onsite</v>
      </c>
      <c r="EC224" s="114" t="str">
        <f t="shared" si="210"/>
        <v>P-0, 
A-0, 
No Data-5</v>
      </c>
      <c r="ED224" s="114" t="str">
        <f t="shared" si="211"/>
        <v>P-0, 
A-5, 
No Data-0</v>
      </c>
      <c r="EE224" s="114" t="str">
        <f t="shared" si="274"/>
        <v>A-S2_Onsite</v>
      </c>
      <c r="EF224" s="114" t="str">
        <f t="shared" si="275"/>
        <v>A-S2_Onsite</v>
      </c>
      <c r="EG224" s="114" t="str">
        <f t="shared" si="276"/>
        <v>A-S2_Onsite</v>
      </c>
      <c r="EH224" s="114" t="str">
        <f t="shared" si="277"/>
        <v>A-S2_Onsite</v>
      </c>
      <c r="EI224" s="114" t="str">
        <f t="shared" si="278"/>
        <v>A-S2_Onsite</v>
      </c>
      <c r="EJ224" s="114" t="str">
        <f t="shared" si="279"/>
        <v>P-0, A-5, No Data-0</v>
      </c>
      <c r="EK224" s="114" t="s">
        <v>10453</v>
      </c>
      <c r="EL224" s="114">
        <v>28</v>
      </c>
      <c r="EM224" s="114">
        <v>9</v>
      </c>
      <c r="EN224" s="114">
        <v>18</v>
      </c>
      <c r="EO224" s="114">
        <v>55</v>
      </c>
      <c r="EP224" s="114" t="s">
        <v>7217</v>
      </c>
      <c r="EQ224" s="114" t="s">
        <v>1054</v>
      </c>
      <c r="ER224" s="114" t="s">
        <v>4071</v>
      </c>
      <c r="ES224" s="114" t="s">
        <v>1098</v>
      </c>
      <c r="ET224" s="30" t="s">
        <v>4071</v>
      </c>
    </row>
    <row r="225" spans="1:150" x14ac:dyDescent="0.25">
      <c r="A225" s="114">
        <v>222</v>
      </c>
      <c r="B225" s="114" t="s">
        <v>7224</v>
      </c>
      <c r="C225" s="80" t="s">
        <v>2416</v>
      </c>
      <c r="D225" s="30" t="s">
        <v>2417</v>
      </c>
      <c r="E225" s="30" t="s">
        <v>2418</v>
      </c>
      <c r="F225" s="33" t="s">
        <v>7201</v>
      </c>
      <c r="G225" s="30" t="s">
        <v>2419</v>
      </c>
      <c r="H225" s="143">
        <v>15</v>
      </c>
      <c r="I225" s="143">
        <v>15</v>
      </c>
      <c r="J225" s="143">
        <v>20</v>
      </c>
      <c r="K225" s="143">
        <v>15</v>
      </c>
      <c r="L225" s="143">
        <v>65</v>
      </c>
      <c r="M225" s="143">
        <v>65</v>
      </c>
      <c r="N225" s="40" t="s">
        <v>7314</v>
      </c>
      <c r="O225" s="40" t="s">
        <v>1593</v>
      </c>
      <c r="P225" s="13" t="str">
        <f t="shared" si="212"/>
        <v>2025EM1100222-MDSDF401</v>
      </c>
      <c r="Q225" s="40" t="str">
        <f t="shared" si="213"/>
        <v>0 missed</v>
      </c>
      <c r="R225" s="40" t="str">
        <f t="shared" si="214"/>
        <v>0 missed</v>
      </c>
      <c r="S225" s="40">
        <f t="shared" si="215"/>
        <v>3</v>
      </c>
      <c r="T225" s="40">
        <f t="shared" si="216"/>
        <v>1</v>
      </c>
      <c r="U225" s="41">
        <f t="shared" si="217"/>
        <v>1</v>
      </c>
      <c r="V225" s="41">
        <f t="shared" si="218"/>
        <v>1</v>
      </c>
      <c r="W225" s="40" t="str">
        <f t="shared" si="219"/>
        <v>0 missed</v>
      </c>
      <c r="X225" s="113">
        <f t="shared" si="220"/>
        <v>4</v>
      </c>
      <c r="Y225" s="13">
        <f t="shared" si="221"/>
        <v>1</v>
      </c>
      <c r="Z225" s="13" t="str">
        <f t="shared" si="222"/>
        <v>Q-3 A-1 || Q Total-3, A Total-1</v>
      </c>
      <c r="AA225" s="113" t="str" cm="1">
        <f t="array" ref="AA225">IFERROR(INDEX('Attendance-Slot-1'!$Q$2:$Q$1112,MATCH(1,('Attendance-Slot-1'!$A$2:$A$1112=$C225)*('Attendance-Slot-1'!$G$2:$G$1112=AA$2),0)),"No Data")</f>
        <v>No Data</v>
      </c>
      <c r="AB225" s="113" t="str" cm="1">
        <f t="array" ref="AB225">IFERROR(INDEX('Attendance-Slot-2'!$Q$2:$Q$2595,MATCH(1,('Attendance-Slot-2'!$A$2:$A$2595=$C225)*('Attendance-Slot-2'!$G$2:$G$2595=AA$2),0)),"No Data")</f>
        <v>P-S2_Onsite</v>
      </c>
      <c r="AC225" s="133">
        <f>VLOOKUP($P225,'Written Exam Marks'!$H:$Q,10,FALSE)</f>
        <v>19</v>
      </c>
      <c r="AD225" s="133">
        <f>VLOOKUP($P225,'Written Exam Marks'!$H:$Q,9,FALSE)</f>
        <v>35</v>
      </c>
      <c r="AE225" s="113" t="str">
        <f t="shared" si="223"/>
        <v>Present</v>
      </c>
      <c r="AF225" s="113" t="str">
        <f t="shared" si="224"/>
        <v>P-S2_Onsite</v>
      </c>
      <c r="AG225" s="146">
        <v>10</v>
      </c>
      <c r="AH225" s="146">
        <v>9</v>
      </c>
      <c r="AI225" s="146">
        <v>10</v>
      </c>
      <c r="AJ225" s="146">
        <v>10</v>
      </c>
      <c r="AK225" s="146">
        <v>10</v>
      </c>
      <c r="AL225" s="146">
        <v>10</v>
      </c>
      <c r="AM225" s="146">
        <v>59</v>
      </c>
      <c r="AN225" s="146">
        <v>60</v>
      </c>
      <c r="AO225" s="43" t="s">
        <v>7336</v>
      </c>
      <c r="AP225" s="43" t="s">
        <v>1598</v>
      </c>
      <c r="AQ225" s="50" t="str">
        <f t="shared" si="225"/>
        <v>2025EM1100222-MDSDF402</v>
      </c>
      <c r="AR225" s="43" t="str">
        <f t="shared" si="226"/>
        <v>0 missed</v>
      </c>
      <c r="AS225" s="47" t="s">
        <v>7342</v>
      </c>
      <c r="AT225" s="43">
        <f t="shared" si="227"/>
        <v>6</v>
      </c>
      <c r="AU225" s="48" t="s">
        <v>7342</v>
      </c>
      <c r="AV225" s="49">
        <f t="shared" si="228"/>
        <v>1</v>
      </c>
      <c r="AW225" s="48" t="s">
        <v>7342</v>
      </c>
      <c r="AX225" s="43" t="str">
        <f t="shared" si="229"/>
        <v>0 missed</v>
      </c>
      <c r="AY225" s="42">
        <f t="shared" si="230"/>
        <v>6</v>
      </c>
      <c r="AZ225" s="50">
        <f t="shared" si="231"/>
        <v>1</v>
      </c>
      <c r="BA225" s="50" t="str">
        <f t="shared" si="232"/>
        <v>Q-6 A-- || Q Total-6, A Total-0</v>
      </c>
      <c r="BB225" s="42" t="str" cm="1">
        <f t="array" ref="BB225">IFERROR(INDEX('Attendance-Slot-1'!$Q$2:$Q$1112,MATCH(1,('Attendance-Slot-1'!$A$2:$A$1112=$C225)*('Attendance-Slot-1'!$G$2:$G$1112=BB$2),0)),"No Data")</f>
        <v>P-S1_Onsite</v>
      </c>
      <c r="BC225" s="42" t="str" cm="1">
        <f t="array" ref="BC225">IFERROR(INDEX('Attendance-Slot-2'!$Q$2:$Q$2595,MATCH(1,('Attendance-Slot-2'!$A$2:$A$2595=$C225)*('Attendance-Slot-2'!$G$2:$G$2595=BB$2),0)),"No Data")</f>
        <v>No Data</v>
      </c>
      <c r="BD225" s="134">
        <f>VLOOKUP($AQ225,'Written Exam Marks'!$H:$Q,10,FALSE)</f>
        <v>23</v>
      </c>
      <c r="BE225" s="134">
        <f>VLOOKUP($AQ225,'Written Exam Marks'!$H:$Q,9,FALSE)</f>
        <v>40</v>
      </c>
      <c r="BF225" s="42" t="str">
        <f t="shared" si="233"/>
        <v>Present</v>
      </c>
      <c r="BG225" s="42" t="str">
        <f t="shared" si="234"/>
        <v>P-S1_Onsite</v>
      </c>
      <c r="BH225" s="147">
        <v>20</v>
      </c>
      <c r="BI225" s="147">
        <v>26</v>
      </c>
      <c r="BJ225" s="147">
        <v>46</v>
      </c>
      <c r="BK225" s="147">
        <v>60</v>
      </c>
      <c r="BL225" s="52" t="s">
        <v>3697</v>
      </c>
      <c r="BM225" s="52" t="s">
        <v>1606</v>
      </c>
      <c r="BN225" s="57" t="str">
        <f t="shared" si="235"/>
        <v>2025EM1100222-MDSDF403</v>
      </c>
      <c r="BO225" s="52" t="str">
        <f t="shared" si="236"/>
        <v>0 missed</v>
      </c>
      <c r="BP225" s="52" t="str">
        <f t="shared" si="237"/>
        <v>0 missed</v>
      </c>
      <c r="BQ225" s="52">
        <f t="shared" si="238"/>
        <v>1</v>
      </c>
      <c r="BR225" s="52">
        <f t="shared" si="239"/>
        <v>1</v>
      </c>
      <c r="BS225" s="56">
        <f t="shared" si="240"/>
        <v>1</v>
      </c>
      <c r="BT225" s="56">
        <f t="shared" si="241"/>
        <v>1</v>
      </c>
      <c r="BU225" s="52" t="str">
        <f t="shared" si="242"/>
        <v>0 missed</v>
      </c>
      <c r="BV225" s="51">
        <f t="shared" si="243"/>
        <v>2</v>
      </c>
      <c r="BW225" s="57">
        <f t="shared" si="244"/>
        <v>1</v>
      </c>
      <c r="BX225" s="57" t="str">
        <f t="shared" si="245"/>
        <v>Q-1 A-1 || Q Total-1, A Total-1</v>
      </c>
      <c r="BY225" s="51" t="str" cm="1">
        <f t="array" ref="BY225">IFERROR(INDEX('Attendance-Slot-1'!$Q$2:$Q$1112,MATCH(1,('Attendance-Slot-1'!$A$2:$A$1112=$C225)*('Attendance-Slot-1'!$G$2:$G$1112=BY$2),0)),"No Data")</f>
        <v>No Data</v>
      </c>
      <c r="BZ225" s="51" t="str" cm="1">
        <f t="array" ref="BZ225">IFERROR(INDEX('Attendance-Slot-2'!$Q$2:$Q$2595,MATCH(1,('Attendance-Slot-2'!$A$2:$A$2595=$C225)*('Attendance-Slot-2'!$G$2:$G$2595=BY$2),0)),"No Data")</f>
        <v>P-S2_Onsite</v>
      </c>
      <c r="CA225" s="135">
        <f>VLOOKUP($BN225,'Written Exam Marks'!$H:$Q,10,FALSE)</f>
        <v>28</v>
      </c>
      <c r="CB225" s="135">
        <f>VLOOKUP($BN225,'Written Exam Marks'!$H:$Q,9,FALSE)</f>
        <v>40</v>
      </c>
      <c r="CC225" s="51" t="str">
        <f t="shared" si="246"/>
        <v>Present</v>
      </c>
      <c r="CD225" s="51" t="str">
        <f t="shared" si="247"/>
        <v>P-S2_Onsite</v>
      </c>
      <c r="CE225" s="29">
        <v>19</v>
      </c>
      <c r="CF225" s="29">
        <v>20</v>
      </c>
      <c r="CG225" s="29">
        <v>16</v>
      </c>
      <c r="CH225" s="29">
        <v>55</v>
      </c>
      <c r="CI225" s="29">
        <v>60</v>
      </c>
      <c r="CJ225" s="61" t="s">
        <v>7343</v>
      </c>
      <c r="CK225" s="61" t="s">
        <v>1613</v>
      </c>
      <c r="CL225" s="10" t="str">
        <f t="shared" si="248"/>
        <v>2025EM1100222-MDSDF404</v>
      </c>
      <c r="CM225" s="61" t="str">
        <f t="shared" si="249"/>
        <v>0 missed</v>
      </c>
      <c r="CN225" s="61" t="str">
        <f t="shared" si="250"/>
        <v>0 missed</v>
      </c>
      <c r="CO225" s="111">
        <f t="shared" si="251"/>
        <v>2</v>
      </c>
      <c r="CP225" s="111">
        <f t="shared" si="252"/>
        <v>1</v>
      </c>
      <c r="CQ225" s="9">
        <f t="shared" si="253"/>
        <v>1</v>
      </c>
      <c r="CR225" s="9">
        <f t="shared" si="254"/>
        <v>1</v>
      </c>
      <c r="CS225" s="61" t="str">
        <f t="shared" si="255"/>
        <v>0 missed</v>
      </c>
      <c r="CT225" s="111">
        <f t="shared" si="256"/>
        <v>3</v>
      </c>
      <c r="CU225" s="10">
        <f t="shared" si="257"/>
        <v>1</v>
      </c>
      <c r="CV225" s="10" t="str">
        <f t="shared" si="258"/>
        <v>Q-2 A-1 || Q Total-2, A Total-1</v>
      </c>
      <c r="CW225" s="111" t="str" cm="1">
        <f t="array" ref="CW225">IFERROR(INDEX('Attendance-Slot-1'!$Q$2:$Q$1112,MATCH(1,('Attendance-Slot-1'!$A$2:$A$1112=$C225)*('Attendance-Slot-1'!$G$2:$G$1112=CW$2),0)),"No Data")</f>
        <v>P-S1_Onsite</v>
      </c>
      <c r="CX225" s="111" t="str" cm="1">
        <f t="array" ref="CX225">IFERROR(INDEX('Attendance-Slot-2'!$Q$2:$Q$2595,MATCH(1,('Attendance-Slot-2'!$A$2:$A$2595=$C225)*('Attendance-Slot-2'!$G$2:$G$2595=CW$2),0)),"No Data")</f>
        <v>No Data</v>
      </c>
      <c r="CY225" s="136">
        <f>VLOOKUP($CL225,'Written Exam Marks'!$H:$Q,10,FALSE)</f>
        <v>19.5</v>
      </c>
      <c r="CZ225" s="136">
        <f>VLOOKUP($CL225,'Written Exam Marks'!$H:$Q,9,FALSE)</f>
        <v>40</v>
      </c>
      <c r="DA225" s="111" t="str">
        <f t="shared" si="259"/>
        <v>Present</v>
      </c>
      <c r="DB225" s="111" t="str">
        <f t="shared" si="260"/>
        <v>P-S1_Onsite</v>
      </c>
      <c r="DC225" s="148">
        <v>5</v>
      </c>
      <c r="DD225" s="148">
        <v>7.5</v>
      </c>
      <c r="DE225" s="148">
        <v>9</v>
      </c>
      <c r="DF225" s="148">
        <v>18</v>
      </c>
      <c r="DG225" s="148">
        <v>18</v>
      </c>
      <c r="DH225" s="148">
        <v>57.5</v>
      </c>
      <c r="DI225" s="148">
        <v>65</v>
      </c>
      <c r="DJ225" s="66" t="s">
        <v>7351</v>
      </c>
      <c r="DK225" s="66" t="s">
        <v>1631</v>
      </c>
      <c r="DL225" s="68" t="str">
        <f t="shared" si="261"/>
        <v>2025EM1100222-MDSDF406</v>
      </c>
      <c r="DM225" s="66" t="str">
        <f t="shared" si="262"/>
        <v>0 missed</v>
      </c>
      <c r="DN225" s="66" t="str">
        <f t="shared" si="263"/>
        <v>0 missed</v>
      </c>
      <c r="DO225" s="62">
        <f t="shared" si="264"/>
        <v>3</v>
      </c>
      <c r="DP225" s="62">
        <f t="shared" si="265"/>
        <v>2</v>
      </c>
      <c r="DQ225" s="67">
        <f t="shared" si="266"/>
        <v>1</v>
      </c>
      <c r="DR225" s="67">
        <f t="shared" si="267"/>
        <v>1</v>
      </c>
      <c r="DS225" s="66" t="str">
        <f t="shared" si="268"/>
        <v>0 missed</v>
      </c>
      <c r="DT225" s="62">
        <f t="shared" si="269"/>
        <v>5</v>
      </c>
      <c r="DU225" s="68">
        <f t="shared" si="270"/>
        <v>1</v>
      </c>
      <c r="DV225" s="68" t="str">
        <f t="shared" si="271"/>
        <v>Q-3 A-2 || Q Total-3, A Total-2</v>
      </c>
      <c r="DW225" s="62" t="str" cm="1">
        <f t="array" ref="DW225">IFERROR(INDEX('Attendance-Slot-1'!$Q$2:$Q$1112,MATCH(1,('Attendance-Slot-1'!$A$2:$A$1112=$C225)*('Attendance-Slot-1'!$G$2:$G$1112=DW$2),0)),"No Data")</f>
        <v>No Data</v>
      </c>
      <c r="DX225" s="62" t="str" cm="1">
        <f t="array" ref="DX225">IFERROR(INDEX('Attendance-Slot-2'!$Q$2:$Q$2595,MATCH(1,('Attendance-Slot-2'!$A$2:$A$2595=$C225)*('Attendance-Slot-2'!$G$2:$G$2595=DW$2),0)),"No Data")</f>
        <v>P-S2_Onsite</v>
      </c>
      <c r="DY225" s="137">
        <f>VLOOKUP($DL225,'Written Exam Marks'!$H:$Q,10,FALSE)</f>
        <v>23</v>
      </c>
      <c r="DZ225" s="137">
        <f>VLOOKUP($DL225,'Written Exam Marks'!$H:$Q,9,FALSE)</f>
        <v>35</v>
      </c>
      <c r="EA225" s="62" t="str">
        <f t="shared" si="272"/>
        <v>Present</v>
      </c>
      <c r="EB225" s="62" t="str">
        <f t="shared" si="273"/>
        <v>P-S2_Onsite</v>
      </c>
      <c r="EC225" s="114" t="str">
        <f t="shared" si="210"/>
        <v>P-2, 
A-0, 
No Data-3</v>
      </c>
      <c r="ED225" s="114" t="str">
        <f t="shared" si="211"/>
        <v>P-3, 
A-0, 
No Data-2</v>
      </c>
      <c r="EE225" s="114" t="str">
        <f t="shared" si="274"/>
        <v>P-S2_Onsite</v>
      </c>
      <c r="EF225" s="114" t="str">
        <f t="shared" si="275"/>
        <v>P-S1_Onsite</v>
      </c>
      <c r="EG225" s="114" t="str">
        <f t="shared" si="276"/>
        <v>P-S2_Onsite</v>
      </c>
      <c r="EH225" s="114" t="str">
        <f t="shared" si="277"/>
        <v>P-S1_Onsite</v>
      </c>
      <c r="EI225" s="114" t="str">
        <f t="shared" si="278"/>
        <v>P-S2_Onsite</v>
      </c>
      <c r="EJ225" s="114" t="str">
        <f t="shared" si="279"/>
        <v>P-5, A-0, No Data-0</v>
      </c>
      <c r="EK225" s="114" t="s">
        <v>10453</v>
      </c>
      <c r="EL225" s="114">
        <v>20</v>
      </c>
      <c r="EM225" s="114">
        <v>10</v>
      </c>
      <c r="EN225" s="114">
        <v>55</v>
      </c>
      <c r="EO225" s="114">
        <v>85</v>
      </c>
      <c r="EP225" s="114" t="s">
        <v>7217</v>
      </c>
      <c r="EQ225" s="114" t="s">
        <v>1054</v>
      </c>
      <c r="ER225" s="114" t="s">
        <v>2416</v>
      </c>
      <c r="ES225" s="114"/>
      <c r="ET225" s="30" t="s">
        <v>2416</v>
      </c>
    </row>
    <row r="226" spans="1:150" x14ac:dyDescent="0.25">
      <c r="A226" s="114">
        <v>223</v>
      </c>
      <c r="B226" s="114" t="s">
        <v>7224</v>
      </c>
      <c r="C226" s="80" t="s">
        <v>4075</v>
      </c>
      <c r="D226" s="30" t="s">
        <v>4076</v>
      </c>
      <c r="E226" s="30" t="s">
        <v>4077</v>
      </c>
      <c r="F226" s="33" t="s">
        <v>7202</v>
      </c>
      <c r="G226" s="30" t="s">
        <v>4078</v>
      </c>
      <c r="H226" s="143">
        <v>15</v>
      </c>
      <c r="I226" s="143">
        <v>15</v>
      </c>
      <c r="J226" s="143">
        <v>18</v>
      </c>
      <c r="K226" s="143">
        <v>15</v>
      </c>
      <c r="L226" s="143">
        <v>63</v>
      </c>
      <c r="M226" s="143">
        <v>65</v>
      </c>
      <c r="N226" s="40" t="s">
        <v>7314</v>
      </c>
      <c r="O226" s="40" t="s">
        <v>1593</v>
      </c>
      <c r="P226" s="13" t="str">
        <f t="shared" si="212"/>
        <v>2025EM1100223-MDSDF401</v>
      </c>
      <c r="Q226" s="40" t="str">
        <f t="shared" si="213"/>
        <v>0 missed</v>
      </c>
      <c r="R226" s="40" t="str">
        <f t="shared" si="214"/>
        <v>0 missed</v>
      </c>
      <c r="S226" s="40">
        <f t="shared" si="215"/>
        <v>3</v>
      </c>
      <c r="T226" s="40">
        <f t="shared" si="216"/>
        <v>1</v>
      </c>
      <c r="U226" s="41">
        <f t="shared" si="217"/>
        <v>1</v>
      </c>
      <c r="V226" s="41">
        <f t="shared" si="218"/>
        <v>1</v>
      </c>
      <c r="W226" s="40" t="str">
        <f t="shared" si="219"/>
        <v>0 missed</v>
      </c>
      <c r="X226" s="113">
        <f t="shared" si="220"/>
        <v>4</v>
      </c>
      <c r="Y226" s="13">
        <f t="shared" si="221"/>
        <v>1</v>
      </c>
      <c r="Z226" s="13" t="str">
        <f t="shared" si="222"/>
        <v>Q-3 A-1 || Q Total-3, A Total-1</v>
      </c>
      <c r="AA226" s="113" t="str" cm="1">
        <f t="array" ref="AA226">IFERROR(INDEX('Attendance-Slot-1'!$Q$2:$Q$1112,MATCH(1,('Attendance-Slot-1'!$A$2:$A$1112=$C226)*('Attendance-Slot-1'!$G$2:$G$1112=AA$2),0)),"No Data")</f>
        <v>No Data</v>
      </c>
      <c r="AB226" s="113" t="str" cm="1">
        <f t="array" ref="AB226">IFERROR(INDEX('Attendance-Slot-2'!$Q$2:$Q$2595,MATCH(1,('Attendance-Slot-2'!$A$2:$A$2595=$C226)*('Attendance-Slot-2'!$G$2:$G$2595=AA$2),0)),"No Data")</f>
        <v>P-S2_Onsite</v>
      </c>
      <c r="AC226" s="133">
        <f>VLOOKUP($P226,'Written Exam Marks'!$H:$Q,10,FALSE)</f>
        <v>8</v>
      </c>
      <c r="AD226" s="133">
        <f>VLOOKUP($P226,'Written Exam Marks'!$H:$Q,9,FALSE)</f>
        <v>35</v>
      </c>
      <c r="AE226" s="113" t="str">
        <f t="shared" si="223"/>
        <v>Present</v>
      </c>
      <c r="AF226" s="113" t="str">
        <f t="shared" si="224"/>
        <v>P-S2_Onsite</v>
      </c>
      <c r="AG226" s="146">
        <v>9.5</v>
      </c>
      <c r="AH226" s="146">
        <v>5</v>
      </c>
      <c r="AI226" s="146">
        <v>10</v>
      </c>
      <c r="AJ226" s="146">
        <v>10</v>
      </c>
      <c r="AK226" s="146">
        <v>10</v>
      </c>
      <c r="AL226" s="146">
        <v>10</v>
      </c>
      <c r="AM226" s="146">
        <v>54.5</v>
      </c>
      <c r="AN226" s="146">
        <v>60</v>
      </c>
      <c r="AO226" s="43" t="s">
        <v>7336</v>
      </c>
      <c r="AP226" s="43" t="s">
        <v>1598</v>
      </c>
      <c r="AQ226" s="50" t="str">
        <f t="shared" si="225"/>
        <v>2025EM1100223-MDSDF402</v>
      </c>
      <c r="AR226" s="43" t="str">
        <f t="shared" si="226"/>
        <v>0 missed</v>
      </c>
      <c r="AS226" s="47" t="s">
        <v>7342</v>
      </c>
      <c r="AT226" s="43">
        <f t="shared" si="227"/>
        <v>6</v>
      </c>
      <c r="AU226" s="48" t="s">
        <v>7342</v>
      </c>
      <c r="AV226" s="49">
        <f t="shared" si="228"/>
        <v>1</v>
      </c>
      <c r="AW226" s="48" t="s">
        <v>7342</v>
      </c>
      <c r="AX226" s="43" t="str">
        <f t="shared" si="229"/>
        <v>0 missed</v>
      </c>
      <c r="AY226" s="42">
        <f t="shared" si="230"/>
        <v>6</v>
      </c>
      <c r="AZ226" s="50">
        <f t="shared" si="231"/>
        <v>1</v>
      </c>
      <c r="BA226" s="50" t="str">
        <f t="shared" si="232"/>
        <v>Q-6 A-- || Q Total-6, A Total-0</v>
      </c>
      <c r="BB226" s="42" t="str" cm="1">
        <f t="array" ref="BB226">IFERROR(INDEX('Attendance-Slot-1'!$Q$2:$Q$1112,MATCH(1,('Attendance-Slot-1'!$A$2:$A$1112=$C226)*('Attendance-Slot-1'!$G$2:$G$1112=BB$2),0)),"No Data")</f>
        <v>No Data</v>
      </c>
      <c r="BC226" s="42" t="str" cm="1">
        <f t="array" ref="BC226">IFERROR(INDEX('Attendance-Slot-2'!$Q$2:$Q$2595,MATCH(1,('Attendance-Slot-2'!$A$2:$A$2595=$C226)*('Attendance-Slot-2'!$G$2:$G$2595=BB$2),0)),"No Data")</f>
        <v>P-S2_Onsite</v>
      </c>
      <c r="BD226" s="134">
        <f>VLOOKUP($AQ226,'Written Exam Marks'!$H:$Q,10,FALSE)</f>
        <v>25</v>
      </c>
      <c r="BE226" s="134">
        <f>VLOOKUP($AQ226,'Written Exam Marks'!$H:$Q,9,FALSE)</f>
        <v>40</v>
      </c>
      <c r="BF226" s="42" t="str">
        <f t="shared" si="233"/>
        <v>Present</v>
      </c>
      <c r="BG226" s="42" t="str">
        <f t="shared" si="234"/>
        <v>P-S2_Onsite</v>
      </c>
      <c r="BH226" s="147">
        <v>20</v>
      </c>
      <c r="BI226" s="147">
        <v>21</v>
      </c>
      <c r="BJ226" s="147">
        <v>41</v>
      </c>
      <c r="BK226" s="147">
        <v>60</v>
      </c>
      <c r="BL226" s="52" t="s">
        <v>3697</v>
      </c>
      <c r="BM226" s="52" t="s">
        <v>1606</v>
      </c>
      <c r="BN226" s="57" t="str">
        <f t="shared" si="235"/>
        <v>2025EM1100223-MDSDF403</v>
      </c>
      <c r="BO226" s="52" t="str">
        <f t="shared" si="236"/>
        <v>0 missed</v>
      </c>
      <c r="BP226" s="52" t="str">
        <f t="shared" si="237"/>
        <v>0 missed</v>
      </c>
      <c r="BQ226" s="52">
        <f t="shared" si="238"/>
        <v>1</v>
      </c>
      <c r="BR226" s="52">
        <f t="shared" si="239"/>
        <v>1</v>
      </c>
      <c r="BS226" s="56">
        <f t="shared" si="240"/>
        <v>1</v>
      </c>
      <c r="BT226" s="56">
        <f t="shared" si="241"/>
        <v>1</v>
      </c>
      <c r="BU226" s="52" t="str">
        <f t="shared" si="242"/>
        <v>0 missed</v>
      </c>
      <c r="BV226" s="51">
        <f t="shared" si="243"/>
        <v>2</v>
      </c>
      <c r="BW226" s="57">
        <f t="shared" si="244"/>
        <v>1</v>
      </c>
      <c r="BX226" s="57" t="str">
        <f t="shared" si="245"/>
        <v>Q-1 A-1 || Q Total-1, A Total-1</v>
      </c>
      <c r="BY226" s="51" t="str" cm="1">
        <f t="array" ref="BY226">IFERROR(INDEX('Attendance-Slot-1'!$Q$2:$Q$1112,MATCH(1,('Attendance-Slot-1'!$A$2:$A$1112=$C226)*('Attendance-Slot-1'!$G$2:$G$1112=BY$2),0)),"No Data")</f>
        <v>No Data</v>
      </c>
      <c r="BZ226" s="51" t="str" cm="1">
        <f t="array" ref="BZ226">IFERROR(INDEX('Attendance-Slot-2'!$Q$2:$Q$2595,MATCH(1,('Attendance-Slot-2'!$A$2:$A$2595=$C226)*('Attendance-Slot-2'!$G$2:$G$2595=BY$2),0)),"No Data")</f>
        <v>P-S2_Onsite</v>
      </c>
      <c r="CA226" s="135">
        <f>VLOOKUP($BN226,'Written Exam Marks'!$H:$Q,10,FALSE)</f>
        <v>13</v>
      </c>
      <c r="CB226" s="135">
        <f>VLOOKUP($BN226,'Written Exam Marks'!$H:$Q,9,FALSE)</f>
        <v>40</v>
      </c>
      <c r="CC226" s="51" t="str">
        <f t="shared" si="246"/>
        <v>Present</v>
      </c>
      <c r="CD226" s="51" t="str">
        <f t="shared" si="247"/>
        <v>P-S2_Onsite</v>
      </c>
      <c r="CE226" s="29">
        <v>18</v>
      </c>
      <c r="CF226" s="29">
        <v>20</v>
      </c>
      <c r="CG226" s="29">
        <v>18</v>
      </c>
      <c r="CH226" s="29">
        <v>56</v>
      </c>
      <c r="CI226" s="29">
        <v>60</v>
      </c>
      <c r="CJ226" s="61" t="s">
        <v>7343</v>
      </c>
      <c r="CK226" s="61" t="s">
        <v>1613</v>
      </c>
      <c r="CL226" s="10" t="str">
        <f t="shared" si="248"/>
        <v>2025EM1100223-MDSDF404</v>
      </c>
      <c r="CM226" s="61" t="str">
        <f t="shared" si="249"/>
        <v>0 missed</v>
      </c>
      <c r="CN226" s="61" t="str">
        <f t="shared" si="250"/>
        <v>0 missed</v>
      </c>
      <c r="CO226" s="111">
        <f t="shared" si="251"/>
        <v>2</v>
      </c>
      <c r="CP226" s="111">
        <f t="shared" si="252"/>
        <v>1</v>
      </c>
      <c r="CQ226" s="9">
        <f t="shared" si="253"/>
        <v>1</v>
      </c>
      <c r="CR226" s="9">
        <f t="shared" si="254"/>
        <v>1</v>
      </c>
      <c r="CS226" s="61" t="str">
        <f t="shared" si="255"/>
        <v>0 missed</v>
      </c>
      <c r="CT226" s="111">
        <f t="shared" si="256"/>
        <v>3</v>
      </c>
      <c r="CU226" s="10">
        <f t="shared" si="257"/>
        <v>1</v>
      </c>
      <c r="CV226" s="10" t="str">
        <f t="shared" si="258"/>
        <v>Q-2 A-1 || Q Total-2, A Total-1</v>
      </c>
      <c r="CW226" s="111" t="str" cm="1">
        <f t="array" ref="CW226">IFERROR(INDEX('Attendance-Slot-1'!$Q$2:$Q$1112,MATCH(1,('Attendance-Slot-1'!$A$2:$A$1112=$C226)*('Attendance-Slot-1'!$G$2:$G$1112=CW$2),0)),"No Data")</f>
        <v>No Data</v>
      </c>
      <c r="CX226" s="111" t="str" cm="1">
        <f t="array" ref="CX226">IFERROR(INDEX('Attendance-Slot-2'!$Q$2:$Q$2595,MATCH(1,('Attendance-Slot-2'!$A$2:$A$2595=$C226)*('Attendance-Slot-2'!$G$2:$G$2595=CW$2),0)),"No Data")</f>
        <v>P-S2_Onsite</v>
      </c>
      <c r="CY226" s="136">
        <f>VLOOKUP($CL226,'Written Exam Marks'!$H:$Q,10,FALSE)</f>
        <v>15</v>
      </c>
      <c r="CZ226" s="136">
        <f>VLOOKUP($CL226,'Written Exam Marks'!$H:$Q,9,FALSE)</f>
        <v>40</v>
      </c>
      <c r="DA226" s="111" t="str">
        <f t="shared" si="259"/>
        <v>Present</v>
      </c>
      <c r="DB226" s="111" t="str">
        <f t="shared" si="260"/>
        <v>P-S2_Onsite</v>
      </c>
      <c r="DC226" s="148" t="s">
        <v>5</v>
      </c>
      <c r="DD226" s="148">
        <v>7</v>
      </c>
      <c r="DE226" s="148">
        <v>8</v>
      </c>
      <c r="DF226" s="148">
        <v>17</v>
      </c>
      <c r="DG226" s="148">
        <v>19</v>
      </c>
      <c r="DH226" s="148">
        <v>51</v>
      </c>
      <c r="DI226" s="148">
        <v>65</v>
      </c>
      <c r="DJ226" s="66" t="s">
        <v>7351</v>
      </c>
      <c r="DK226" s="66" t="s">
        <v>1631</v>
      </c>
      <c r="DL226" s="68" t="str">
        <f t="shared" si="261"/>
        <v>2025EM1100223-MDSDF406</v>
      </c>
      <c r="DM226" s="66" t="str">
        <f t="shared" si="262"/>
        <v>1 missed</v>
      </c>
      <c r="DN226" s="66" t="str">
        <f t="shared" si="263"/>
        <v>0 missed</v>
      </c>
      <c r="DO226" s="62">
        <f t="shared" si="264"/>
        <v>2</v>
      </c>
      <c r="DP226" s="62">
        <f t="shared" si="265"/>
        <v>2</v>
      </c>
      <c r="DQ226" s="67">
        <f t="shared" si="266"/>
        <v>0.66666666666666663</v>
      </c>
      <c r="DR226" s="67">
        <f t="shared" si="267"/>
        <v>1</v>
      </c>
      <c r="DS226" s="66" t="str">
        <f t="shared" si="268"/>
        <v>1 missed</v>
      </c>
      <c r="DT226" s="62">
        <f t="shared" si="269"/>
        <v>4</v>
      </c>
      <c r="DU226" s="68">
        <f t="shared" si="270"/>
        <v>0.8</v>
      </c>
      <c r="DV226" s="68" t="str">
        <f t="shared" si="271"/>
        <v>Q-2 A-2 || Q Total-3, A Total-2</v>
      </c>
      <c r="DW226" s="62" t="str" cm="1">
        <f t="array" ref="DW226">IFERROR(INDEX('Attendance-Slot-1'!$Q$2:$Q$1112,MATCH(1,('Attendance-Slot-1'!$A$2:$A$1112=$C226)*('Attendance-Slot-1'!$G$2:$G$1112=DW$2),0)),"No Data")</f>
        <v>No Data</v>
      </c>
      <c r="DX226" s="62" t="str" cm="1">
        <f t="array" ref="DX226">IFERROR(INDEX('Attendance-Slot-2'!$Q$2:$Q$2595,MATCH(1,('Attendance-Slot-2'!$A$2:$A$2595=$C226)*('Attendance-Slot-2'!$G$2:$G$2595=DW$2),0)),"No Data")</f>
        <v>P-S2_Onsite</v>
      </c>
      <c r="DY226" s="137">
        <f>VLOOKUP($DL226,'Written Exam Marks'!$H:$Q,10,FALSE)</f>
        <v>12</v>
      </c>
      <c r="DZ226" s="137">
        <f>VLOOKUP($DL226,'Written Exam Marks'!$H:$Q,9,FALSE)</f>
        <v>35</v>
      </c>
      <c r="EA226" s="62" t="str">
        <f t="shared" si="272"/>
        <v>Present</v>
      </c>
      <c r="EB226" s="62" t="str">
        <f t="shared" si="273"/>
        <v>P-S2_Onsite</v>
      </c>
      <c r="EC226" s="114" t="str">
        <f t="shared" si="210"/>
        <v>P-0, 
A-0, 
No Data-5</v>
      </c>
      <c r="ED226" s="114" t="str">
        <f t="shared" si="211"/>
        <v>P-5, 
A-0, 
No Data-0</v>
      </c>
      <c r="EE226" s="114" t="str">
        <f t="shared" si="274"/>
        <v>P-S2_Onsite</v>
      </c>
      <c r="EF226" s="114" t="str">
        <f t="shared" si="275"/>
        <v>P-S2_Onsite</v>
      </c>
      <c r="EG226" s="114" t="str">
        <f t="shared" si="276"/>
        <v>P-S2_Onsite</v>
      </c>
      <c r="EH226" s="114" t="str">
        <f t="shared" si="277"/>
        <v>P-S2_Onsite</v>
      </c>
      <c r="EI226" s="114" t="str">
        <f t="shared" si="278"/>
        <v>P-S2_Onsite</v>
      </c>
      <c r="EJ226" s="114" t="str">
        <f t="shared" si="279"/>
        <v>P-5, A-0, No Data-0</v>
      </c>
      <c r="EK226" s="114" t="s">
        <v>10453</v>
      </c>
      <c r="EL226" s="114">
        <v>29</v>
      </c>
      <c r="EM226" s="114">
        <v>10</v>
      </c>
      <c r="EN226" s="114">
        <v>54</v>
      </c>
      <c r="EO226" s="114">
        <v>93</v>
      </c>
      <c r="EP226" s="114" t="s">
        <v>7217</v>
      </c>
      <c r="EQ226" s="114" t="s">
        <v>1054</v>
      </c>
      <c r="ER226" s="114" t="s">
        <v>4075</v>
      </c>
      <c r="ES226" s="114"/>
      <c r="ET226" s="30" t="s">
        <v>4075</v>
      </c>
    </row>
    <row r="227" spans="1:150" x14ac:dyDescent="0.25">
      <c r="A227" s="114">
        <v>224</v>
      </c>
      <c r="B227" s="114" t="s">
        <v>7224</v>
      </c>
      <c r="C227" s="80" t="s">
        <v>7271</v>
      </c>
      <c r="D227" s="30" t="s">
        <v>7273</v>
      </c>
      <c r="E227" s="30" t="s">
        <v>7272</v>
      </c>
      <c r="F227" s="33" t="s">
        <v>7201</v>
      </c>
      <c r="G227" s="30" t="s">
        <v>7274</v>
      </c>
      <c r="H227" s="143" t="s">
        <v>5</v>
      </c>
      <c r="I227" s="143" t="s">
        <v>5</v>
      </c>
      <c r="J227" s="143" t="s">
        <v>5</v>
      </c>
      <c r="K227" s="143" t="s">
        <v>5</v>
      </c>
      <c r="L227" s="143">
        <v>0</v>
      </c>
      <c r="M227" s="143">
        <v>65</v>
      </c>
      <c r="N227" s="40" t="s">
        <v>7314</v>
      </c>
      <c r="O227" s="40" t="s">
        <v>1593</v>
      </c>
      <c r="P227" s="13" t="str">
        <f t="shared" si="212"/>
        <v>2025EM1100224-MDSDF401</v>
      </c>
      <c r="Q227" s="40" t="str">
        <f t="shared" si="213"/>
        <v>3 missed</v>
      </c>
      <c r="R227" s="40" t="str">
        <f t="shared" si="214"/>
        <v>1 missed</v>
      </c>
      <c r="S227" s="40">
        <f t="shared" si="215"/>
        <v>0</v>
      </c>
      <c r="T227" s="40">
        <f t="shared" si="216"/>
        <v>0</v>
      </c>
      <c r="U227" s="41">
        <f t="shared" si="217"/>
        <v>0</v>
      </c>
      <c r="V227" s="41">
        <f t="shared" si="218"/>
        <v>0</v>
      </c>
      <c r="W227" s="40" t="str">
        <f t="shared" si="219"/>
        <v>4 missed</v>
      </c>
      <c r="X227" s="113">
        <f t="shared" si="220"/>
        <v>0</v>
      </c>
      <c r="Y227" s="13">
        <f t="shared" si="221"/>
        <v>0</v>
      </c>
      <c r="Z227" s="13" t="str">
        <f t="shared" si="222"/>
        <v>Q-0 A-0 || Q Total-3, A Total-1</v>
      </c>
      <c r="AA227" s="113" t="str" cm="1">
        <f t="array" ref="AA227">IFERROR(INDEX('Attendance-Slot-1'!$Q$2:$Q$1112,MATCH(1,('Attendance-Slot-1'!$A$2:$A$1112=$C227)*('Attendance-Slot-1'!$G$2:$G$1112=AA$2),0)),"No Data")</f>
        <v>No Data</v>
      </c>
      <c r="AB227" s="113" t="str" cm="1">
        <f t="array" ref="AB227">IFERROR(INDEX('Attendance-Slot-2'!$Q$2:$Q$2595,MATCH(1,('Attendance-Slot-2'!$A$2:$A$2595=$C227)*('Attendance-Slot-2'!$G$2:$G$2595=AA$2),0)),"No Data")</f>
        <v>No Data</v>
      </c>
      <c r="AC227" s="133" t="e">
        <f>VLOOKUP($P227,'Written Exam Marks'!$H:$Q,10,FALSE)</f>
        <v>#N/A</v>
      </c>
      <c r="AD227" s="133" t="e">
        <f>VLOOKUP($P227,'Written Exam Marks'!$H:$Q,9,FALSE)</f>
        <v>#N/A</v>
      </c>
      <c r="AE227" s="113" t="str">
        <f t="shared" si="223"/>
        <v>No Data</v>
      </c>
      <c r="AF227" s="113" t="str">
        <f t="shared" si="224"/>
        <v>No Data</v>
      </c>
      <c r="AG227" s="146" t="s">
        <v>5</v>
      </c>
      <c r="AH227" s="146" t="s">
        <v>5</v>
      </c>
      <c r="AI227" s="146" t="s">
        <v>5</v>
      </c>
      <c r="AJ227" s="146" t="s">
        <v>5</v>
      </c>
      <c r="AK227" s="146" t="s">
        <v>5</v>
      </c>
      <c r="AL227" s="146" t="s">
        <v>5</v>
      </c>
      <c r="AM227" s="146">
        <v>0</v>
      </c>
      <c r="AN227" s="146">
        <v>60</v>
      </c>
      <c r="AO227" s="43" t="s">
        <v>7336</v>
      </c>
      <c r="AP227" s="43" t="s">
        <v>1598</v>
      </c>
      <c r="AQ227" s="50" t="str">
        <f t="shared" si="225"/>
        <v>2025EM1100224-MDSDF402</v>
      </c>
      <c r="AR227" s="43" t="str">
        <f t="shared" si="226"/>
        <v>6 missed</v>
      </c>
      <c r="AS227" s="47" t="s">
        <v>7342</v>
      </c>
      <c r="AT227" s="43">
        <f t="shared" si="227"/>
        <v>0</v>
      </c>
      <c r="AU227" s="48" t="s">
        <v>7342</v>
      </c>
      <c r="AV227" s="49">
        <f t="shared" si="228"/>
        <v>0</v>
      </c>
      <c r="AW227" s="48" t="s">
        <v>7342</v>
      </c>
      <c r="AX227" s="43" t="str">
        <f t="shared" si="229"/>
        <v>6 missed</v>
      </c>
      <c r="AY227" s="42">
        <f t="shared" si="230"/>
        <v>0</v>
      </c>
      <c r="AZ227" s="50">
        <f t="shared" si="231"/>
        <v>0</v>
      </c>
      <c r="BA227" s="50" t="str">
        <f t="shared" si="232"/>
        <v>Q-0 A-- || Q Total-6, A Total-0</v>
      </c>
      <c r="BB227" s="42" t="str" cm="1">
        <f t="array" ref="BB227">IFERROR(INDEX('Attendance-Slot-1'!$Q$2:$Q$1112,MATCH(1,('Attendance-Slot-1'!$A$2:$A$1112=$C227)*('Attendance-Slot-1'!$G$2:$G$1112=BB$2),0)),"No Data")</f>
        <v>No Data</v>
      </c>
      <c r="BC227" s="42" t="str" cm="1">
        <f t="array" ref="BC227">IFERROR(INDEX('Attendance-Slot-2'!$Q$2:$Q$2595,MATCH(1,('Attendance-Slot-2'!$A$2:$A$2595=$C227)*('Attendance-Slot-2'!$G$2:$G$2595=BB$2),0)),"No Data")</f>
        <v>No Data</v>
      </c>
      <c r="BD227" s="134" t="e">
        <f>VLOOKUP($AQ227,'Written Exam Marks'!$H:$Q,10,FALSE)</f>
        <v>#N/A</v>
      </c>
      <c r="BE227" s="134" t="e">
        <f>VLOOKUP($AQ227,'Written Exam Marks'!$H:$Q,9,FALSE)</f>
        <v>#N/A</v>
      </c>
      <c r="BF227" s="42" t="str">
        <f t="shared" si="233"/>
        <v>No Data</v>
      </c>
      <c r="BG227" s="42" t="str">
        <f t="shared" si="234"/>
        <v>No Data</v>
      </c>
      <c r="BH227" s="147" t="s">
        <v>5</v>
      </c>
      <c r="BI227" s="147" t="s">
        <v>5</v>
      </c>
      <c r="BJ227" s="147">
        <v>0</v>
      </c>
      <c r="BK227" s="147">
        <v>60</v>
      </c>
      <c r="BL227" s="52" t="s">
        <v>3697</v>
      </c>
      <c r="BM227" s="52" t="s">
        <v>1606</v>
      </c>
      <c r="BN227" s="57" t="str">
        <f t="shared" si="235"/>
        <v>2025EM1100224-MDSDF403</v>
      </c>
      <c r="BO227" s="52" t="str">
        <f t="shared" si="236"/>
        <v>1 missed</v>
      </c>
      <c r="BP227" s="52" t="str">
        <f t="shared" si="237"/>
        <v>1 missed</v>
      </c>
      <c r="BQ227" s="52">
        <f t="shared" si="238"/>
        <v>0</v>
      </c>
      <c r="BR227" s="52">
        <f t="shared" si="239"/>
        <v>0</v>
      </c>
      <c r="BS227" s="56">
        <f t="shared" si="240"/>
        <v>0</v>
      </c>
      <c r="BT227" s="56">
        <f t="shared" si="241"/>
        <v>0</v>
      </c>
      <c r="BU227" s="52" t="str">
        <f t="shared" si="242"/>
        <v>2 missed</v>
      </c>
      <c r="BV227" s="51">
        <f t="shared" si="243"/>
        <v>0</v>
      </c>
      <c r="BW227" s="57">
        <f t="shared" si="244"/>
        <v>0</v>
      </c>
      <c r="BX227" s="57" t="str">
        <f t="shared" si="245"/>
        <v>Q-0 A-0 || Q Total-1, A Total-1</v>
      </c>
      <c r="BY227" s="51" t="str" cm="1">
        <f t="array" ref="BY227">IFERROR(INDEX('Attendance-Slot-1'!$Q$2:$Q$1112,MATCH(1,('Attendance-Slot-1'!$A$2:$A$1112=$C227)*('Attendance-Slot-1'!$G$2:$G$1112=BY$2),0)),"No Data")</f>
        <v>No Data</v>
      </c>
      <c r="BZ227" s="51" t="str" cm="1">
        <f t="array" ref="BZ227">IFERROR(INDEX('Attendance-Slot-2'!$Q$2:$Q$2595,MATCH(1,('Attendance-Slot-2'!$A$2:$A$2595=$C227)*('Attendance-Slot-2'!$G$2:$G$2595=BY$2),0)),"No Data")</f>
        <v>No Data</v>
      </c>
      <c r="CA227" s="135" t="e">
        <f>VLOOKUP($BN227,'Written Exam Marks'!$H:$Q,10,FALSE)</f>
        <v>#N/A</v>
      </c>
      <c r="CB227" s="135" t="e">
        <f>VLOOKUP($BN227,'Written Exam Marks'!$H:$Q,9,FALSE)</f>
        <v>#N/A</v>
      </c>
      <c r="CC227" s="51" t="str">
        <f t="shared" si="246"/>
        <v>No Data</v>
      </c>
      <c r="CD227" s="51" t="str">
        <f t="shared" si="247"/>
        <v>No Data</v>
      </c>
      <c r="CE227" s="29" t="s">
        <v>5</v>
      </c>
      <c r="CF227" s="29" t="s">
        <v>5</v>
      </c>
      <c r="CG227" s="29" t="s">
        <v>5</v>
      </c>
      <c r="CH227" s="29">
        <v>0</v>
      </c>
      <c r="CI227" s="29">
        <v>60</v>
      </c>
      <c r="CJ227" s="61" t="s">
        <v>7343</v>
      </c>
      <c r="CK227" s="61" t="s">
        <v>1613</v>
      </c>
      <c r="CL227" s="10" t="str">
        <f t="shared" si="248"/>
        <v>2025EM1100224-MDSDF404</v>
      </c>
      <c r="CM227" s="61" t="str">
        <f t="shared" si="249"/>
        <v>2 missed</v>
      </c>
      <c r="CN227" s="61" t="str">
        <f t="shared" si="250"/>
        <v>1 missed</v>
      </c>
      <c r="CO227" s="111">
        <f t="shared" si="251"/>
        <v>0</v>
      </c>
      <c r="CP227" s="111">
        <f t="shared" si="252"/>
        <v>0</v>
      </c>
      <c r="CQ227" s="9">
        <f t="shared" si="253"/>
        <v>0</v>
      </c>
      <c r="CR227" s="9">
        <f t="shared" si="254"/>
        <v>0</v>
      </c>
      <c r="CS227" s="61" t="str">
        <f t="shared" si="255"/>
        <v>3 missed</v>
      </c>
      <c r="CT227" s="111">
        <f t="shared" si="256"/>
        <v>0</v>
      </c>
      <c r="CU227" s="10">
        <f t="shared" si="257"/>
        <v>0</v>
      </c>
      <c r="CV227" s="10" t="str">
        <f t="shared" si="258"/>
        <v>Q-0 A-0 || Q Total-2, A Total-1</v>
      </c>
      <c r="CW227" s="111" t="str" cm="1">
        <f t="array" ref="CW227">IFERROR(INDEX('Attendance-Slot-1'!$Q$2:$Q$1112,MATCH(1,('Attendance-Slot-1'!$A$2:$A$1112=$C227)*('Attendance-Slot-1'!$G$2:$G$1112=CW$2),0)),"No Data")</f>
        <v>No Data</v>
      </c>
      <c r="CX227" s="111" t="str" cm="1">
        <f t="array" ref="CX227">IFERROR(INDEX('Attendance-Slot-2'!$Q$2:$Q$2595,MATCH(1,('Attendance-Slot-2'!$A$2:$A$2595=$C227)*('Attendance-Slot-2'!$G$2:$G$2595=CW$2),0)),"No Data")</f>
        <v>No Data</v>
      </c>
      <c r="CY227" s="136" t="e">
        <f>VLOOKUP($CL227,'Written Exam Marks'!$H:$Q,10,FALSE)</f>
        <v>#N/A</v>
      </c>
      <c r="CZ227" s="136" t="e">
        <f>VLOOKUP($CL227,'Written Exam Marks'!$H:$Q,9,FALSE)</f>
        <v>#N/A</v>
      </c>
      <c r="DA227" s="111" t="str">
        <f t="shared" si="259"/>
        <v>No Data</v>
      </c>
      <c r="DB227" s="111" t="str">
        <f t="shared" si="260"/>
        <v>No Data</v>
      </c>
      <c r="DC227" s="148" t="s">
        <v>5</v>
      </c>
      <c r="DD227" s="148" t="s">
        <v>5</v>
      </c>
      <c r="DE227" s="148" t="s">
        <v>5</v>
      </c>
      <c r="DF227" s="148" t="s">
        <v>5</v>
      </c>
      <c r="DG227" s="148" t="s">
        <v>5</v>
      </c>
      <c r="DH227" s="148">
        <v>0</v>
      </c>
      <c r="DI227" s="148">
        <v>65</v>
      </c>
      <c r="DJ227" s="66" t="s">
        <v>7351</v>
      </c>
      <c r="DK227" s="66" t="s">
        <v>1631</v>
      </c>
      <c r="DL227" s="68" t="str">
        <f t="shared" si="261"/>
        <v>2025EM1100224-MDSDF406</v>
      </c>
      <c r="DM227" s="66" t="str">
        <f t="shared" si="262"/>
        <v>3 missed</v>
      </c>
      <c r="DN227" s="66" t="str">
        <f t="shared" si="263"/>
        <v>2 missed</v>
      </c>
      <c r="DO227" s="62">
        <f t="shared" si="264"/>
        <v>0</v>
      </c>
      <c r="DP227" s="62">
        <f t="shared" si="265"/>
        <v>0</v>
      </c>
      <c r="DQ227" s="67">
        <f t="shared" si="266"/>
        <v>0</v>
      </c>
      <c r="DR227" s="67">
        <f t="shared" si="267"/>
        <v>0</v>
      </c>
      <c r="DS227" s="66" t="str">
        <f t="shared" si="268"/>
        <v>5 missed</v>
      </c>
      <c r="DT227" s="62">
        <f t="shared" si="269"/>
        <v>0</v>
      </c>
      <c r="DU227" s="68">
        <f t="shared" si="270"/>
        <v>0</v>
      </c>
      <c r="DV227" s="68" t="str">
        <f t="shared" si="271"/>
        <v>Q-0 A-0 || Q Total-3, A Total-2</v>
      </c>
      <c r="DW227" s="62" t="str" cm="1">
        <f t="array" ref="DW227">IFERROR(INDEX('Attendance-Slot-1'!$Q$2:$Q$1112,MATCH(1,('Attendance-Slot-1'!$A$2:$A$1112=$C227)*('Attendance-Slot-1'!$G$2:$G$1112=DW$2),0)),"No Data")</f>
        <v>No Data</v>
      </c>
      <c r="DX227" s="62" t="str" cm="1">
        <f t="array" ref="DX227">IFERROR(INDEX('Attendance-Slot-2'!$Q$2:$Q$2595,MATCH(1,('Attendance-Slot-2'!$A$2:$A$2595=$C227)*('Attendance-Slot-2'!$G$2:$G$2595=DW$2),0)),"No Data")</f>
        <v>No Data</v>
      </c>
      <c r="DY227" s="137" t="e">
        <f>VLOOKUP($DL227,'Written Exam Marks'!$H:$Q,10,FALSE)</f>
        <v>#N/A</v>
      </c>
      <c r="DZ227" s="137" t="e">
        <f>VLOOKUP($DL227,'Written Exam Marks'!$H:$Q,9,FALSE)</f>
        <v>#N/A</v>
      </c>
      <c r="EA227" s="62" t="str">
        <f t="shared" si="272"/>
        <v>No Data</v>
      </c>
      <c r="EB227" s="62" t="str">
        <f t="shared" si="273"/>
        <v>No Data</v>
      </c>
      <c r="EC227" s="114" t="str">
        <f t="shared" si="210"/>
        <v>P-0, 
A-0, 
No Data-5</v>
      </c>
      <c r="ED227" s="114" t="str">
        <f t="shared" si="211"/>
        <v>P-0, 
A-0, 
No Data-5</v>
      </c>
      <c r="EE227" s="114" t="str">
        <f t="shared" si="274"/>
        <v>No Data</v>
      </c>
      <c r="EF227" s="114" t="str">
        <f t="shared" si="275"/>
        <v>No Data</v>
      </c>
      <c r="EG227" s="114" t="str">
        <f t="shared" si="276"/>
        <v>No Data</v>
      </c>
      <c r="EH227" s="114" t="str">
        <f t="shared" si="277"/>
        <v>No Data</v>
      </c>
      <c r="EI227" s="114" t="str">
        <f t="shared" si="278"/>
        <v>No Data</v>
      </c>
      <c r="EJ227" s="114" t="str">
        <f t="shared" si="279"/>
        <v>P-0, A-0, No Data-5</v>
      </c>
      <c r="EK227" s="114" t="e">
        <v>#N/A</v>
      </c>
      <c r="EL227" s="114" t="e">
        <v>#N/A</v>
      </c>
      <c r="EM227" s="114" t="e">
        <v>#N/A</v>
      </c>
      <c r="EN227" s="114" t="e">
        <v>#N/A</v>
      </c>
      <c r="EO227" s="114" t="e">
        <v>#N/A</v>
      </c>
      <c r="EP227" s="114" t="e">
        <v>#N/A</v>
      </c>
      <c r="EQ227" s="114" t="e">
        <v>#N/A</v>
      </c>
      <c r="ER227" s="114" t="e">
        <v>#N/A</v>
      </c>
      <c r="ES227" s="114"/>
      <c r="ET227" s="30" t="e">
        <v>#N/A</v>
      </c>
    </row>
    <row r="228" spans="1:150" x14ac:dyDescent="0.25">
      <c r="A228" s="114">
        <v>225</v>
      </c>
      <c r="B228" s="114" t="s">
        <v>7224</v>
      </c>
      <c r="C228" s="80" t="s">
        <v>2422</v>
      </c>
      <c r="D228" s="30" t="s">
        <v>2423</v>
      </c>
      <c r="E228" s="30" t="s">
        <v>2424</v>
      </c>
      <c r="F228" s="33" t="s">
        <v>7201</v>
      </c>
      <c r="G228" s="30" t="s">
        <v>2425</v>
      </c>
      <c r="H228" s="143">
        <v>15</v>
      </c>
      <c r="I228" s="143">
        <v>15</v>
      </c>
      <c r="J228" s="143">
        <v>20</v>
      </c>
      <c r="K228" s="143">
        <v>15</v>
      </c>
      <c r="L228" s="143">
        <v>65</v>
      </c>
      <c r="M228" s="143">
        <v>65</v>
      </c>
      <c r="N228" s="40" t="s">
        <v>7314</v>
      </c>
      <c r="O228" s="40" t="s">
        <v>1593</v>
      </c>
      <c r="P228" s="13" t="str">
        <f t="shared" si="212"/>
        <v>2025EM1100225-MDSDF401</v>
      </c>
      <c r="Q228" s="40" t="str">
        <f t="shared" si="213"/>
        <v>0 missed</v>
      </c>
      <c r="R228" s="40" t="str">
        <f t="shared" si="214"/>
        <v>0 missed</v>
      </c>
      <c r="S228" s="40">
        <f t="shared" si="215"/>
        <v>3</v>
      </c>
      <c r="T228" s="40">
        <f t="shared" si="216"/>
        <v>1</v>
      </c>
      <c r="U228" s="41">
        <f t="shared" si="217"/>
        <v>1</v>
      </c>
      <c r="V228" s="41">
        <f t="shared" si="218"/>
        <v>1</v>
      </c>
      <c r="W228" s="40" t="str">
        <f t="shared" si="219"/>
        <v>0 missed</v>
      </c>
      <c r="X228" s="113">
        <f t="shared" si="220"/>
        <v>4</v>
      </c>
      <c r="Y228" s="13">
        <f t="shared" si="221"/>
        <v>1</v>
      </c>
      <c r="Z228" s="13" t="str">
        <f t="shared" si="222"/>
        <v>Q-3 A-1 || Q Total-3, A Total-1</v>
      </c>
      <c r="AA228" s="113" t="str" cm="1">
        <f t="array" ref="AA228">IFERROR(INDEX('Attendance-Slot-1'!$Q$2:$Q$1112,MATCH(1,('Attendance-Slot-1'!$A$2:$A$1112=$C228)*('Attendance-Slot-1'!$G$2:$G$1112=AA$2),0)),"No Data")</f>
        <v>P-S1_Onsite</v>
      </c>
      <c r="AB228" s="113" t="str" cm="1">
        <f t="array" ref="AB228">IFERROR(INDEX('Attendance-Slot-2'!$Q$2:$Q$2595,MATCH(1,('Attendance-Slot-2'!$A$2:$A$2595=$C228)*('Attendance-Slot-2'!$G$2:$G$2595=AA$2),0)),"No Data")</f>
        <v>No Data</v>
      </c>
      <c r="AC228" s="133">
        <f>VLOOKUP($P228,'Written Exam Marks'!$H:$Q,10,FALSE)</f>
        <v>10</v>
      </c>
      <c r="AD228" s="133">
        <f>VLOOKUP($P228,'Written Exam Marks'!$H:$Q,9,FALSE)</f>
        <v>35</v>
      </c>
      <c r="AE228" s="113" t="str">
        <f t="shared" si="223"/>
        <v>Present</v>
      </c>
      <c r="AF228" s="113" t="str">
        <f t="shared" si="224"/>
        <v>P-S1_Onsite</v>
      </c>
      <c r="AG228" s="146">
        <v>9.5</v>
      </c>
      <c r="AH228" s="146">
        <v>9.5</v>
      </c>
      <c r="AI228" s="146">
        <v>10</v>
      </c>
      <c r="AJ228" s="146">
        <v>10</v>
      </c>
      <c r="AK228" s="146">
        <v>8</v>
      </c>
      <c r="AL228" s="146">
        <v>9</v>
      </c>
      <c r="AM228" s="146">
        <v>56</v>
      </c>
      <c r="AN228" s="146">
        <v>60</v>
      </c>
      <c r="AO228" s="43" t="s">
        <v>7336</v>
      </c>
      <c r="AP228" s="43" t="s">
        <v>1598</v>
      </c>
      <c r="AQ228" s="50" t="str">
        <f t="shared" si="225"/>
        <v>2025EM1100225-MDSDF402</v>
      </c>
      <c r="AR228" s="43" t="str">
        <f t="shared" si="226"/>
        <v>0 missed</v>
      </c>
      <c r="AS228" s="47" t="s">
        <v>7342</v>
      </c>
      <c r="AT228" s="43">
        <f t="shared" si="227"/>
        <v>6</v>
      </c>
      <c r="AU228" s="48" t="s">
        <v>7342</v>
      </c>
      <c r="AV228" s="49">
        <f t="shared" si="228"/>
        <v>1</v>
      </c>
      <c r="AW228" s="48" t="s">
        <v>7342</v>
      </c>
      <c r="AX228" s="43" t="str">
        <f t="shared" si="229"/>
        <v>0 missed</v>
      </c>
      <c r="AY228" s="42">
        <f t="shared" si="230"/>
        <v>6</v>
      </c>
      <c r="AZ228" s="50">
        <f t="shared" si="231"/>
        <v>1</v>
      </c>
      <c r="BA228" s="50" t="str">
        <f t="shared" si="232"/>
        <v>Q-6 A-- || Q Total-6, A Total-0</v>
      </c>
      <c r="BB228" s="42" t="str" cm="1">
        <f t="array" ref="BB228">IFERROR(INDEX('Attendance-Slot-1'!$Q$2:$Q$1112,MATCH(1,('Attendance-Slot-1'!$A$2:$A$1112=$C228)*('Attendance-Slot-1'!$G$2:$G$1112=BB$2),0)),"No Data")</f>
        <v>No Data</v>
      </c>
      <c r="BC228" s="42" t="str" cm="1">
        <f t="array" ref="BC228">IFERROR(INDEX('Attendance-Slot-2'!$Q$2:$Q$2595,MATCH(1,('Attendance-Slot-2'!$A$2:$A$2595=$C228)*('Attendance-Slot-2'!$G$2:$G$2595=BB$2),0)),"No Data")</f>
        <v>P-S2_Onsite</v>
      </c>
      <c r="BD228" s="134">
        <f>VLOOKUP($AQ228,'Written Exam Marks'!$H:$Q,10,FALSE)</f>
        <v>26</v>
      </c>
      <c r="BE228" s="134">
        <f>VLOOKUP($AQ228,'Written Exam Marks'!$H:$Q,9,FALSE)</f>
        <v>40</v>
      </c>
      <c r="BF228" s="42" t="str">
        <f t="shared" si="233"/>
        <v>Present</v>
      </c>
      <c r="BG228" s="42" t="str">
        <f t="shared" si="234"/>
        <v>P-S2_Onsite</v>
      </c>
      <c r="BH228" s="147">
        <v>18</v>
      </c>
      <c r="BI228" s="147">
        <v>31</v>
      </c>
      <c r="BJ228" s="147">
        <v>49</v>
      </c>
      <c r="BK228" s="147">
        <v>60</v>
      </c>
      <c r="BL228" s="52" t="s">
        <v>3697</v>
      </c>
      <c r="BM228" s="52" t="s">
        <v>1606</v>
      </c>
      <c r="BN228" s="57" t="str">
        <f t="shared" si="235"/>
        <v>2025EM1100225-MDSDF403</v>
      </c>
      <c r="BO228" s="52" t="str">
        <f t="shared" si="236"/>
        <v>0 missed</v>
      </c>
      <c r="BP228" s="52" t="str">
        <f t="shared" si="237"/>
        <v>0 missed</v>
      </c>
      <c r="BQ228" s="52">
        <f t="shared" si="238"/>
        <v>1</v>
      </c>
      <c r="BR228" s="52">
        <f t="shared" si="239"/>
        <v>1</v>
      </c>
      <c r="BS228" s="56">
        <f t="shared" si="240"/>
        <v>1</v>
      </c>
      <c r="BT228" s="56">
        <f t="shared" si="241"/>
        <v>1</v>
      </c>
      <c r="BU228" s="52" t="str">
        <f t="shared" si="242"/>
        <v>0 missed</v>
      </c>
      <c r="BV228" s="51">
        <f t="shared" si="243"/>
        <v>2</v>
      </c>
      <c r="BW228" s="57">
        <f t="shared" si="244"/>
        <v>1</v>
      </c>
      <c r="BX228" s="57" t="str">
        <f t="shared" si="245"/>
        <v>Q-1 A-1 || Q Total-1, A Total-1</v>
      </c>
      <c r="BY228" s="51" t="str" cm="1">
        <f t="array" ref="BY228">IFERROR(INDEX('Attendance-Slot-1'!$Q$2:$Q$1112,MATCH(1,('Attendance-Slot-1'!$A$2:$A$1112=$C228)*('Attendance-Slot-1'!$G$2:$G$1112=BY$2),0)),"No Data")</f>
        <v>No Data</v>
      </c>
      <c r="BZ228" s="51" t="str" cm="1">
        <f t="array" ref="BZ228">IFERROR(INDEX('Attendance-Slot-2'!$Q$2:$Q$2595,MATCH(1,('Attendance-Slot-2'!$A$2:$A$2595=$C228)*('Attendance-Slot-2'!$G$2:$G$2595=BY$2),0)),"No Data")</f>
        <v>P-S2_Onsite</v>
      </c>
      <c r="CA228" s="135">
        <f>VLOOKUP($BN228,'Written Exam Marks'!$H:$Q,10,FALSE)</f>
        <v>25.5</v>
      </c>
      <c r="CB228" s="135">
        <f>VLOOKUP($BN228,'Written Exam Marks'!$H:$Q,9,FALSE)</f>
        <v>40</v>
      </c>
      <c r="CC228" s="51" t="str">
        <f t="shared" si="246"/>
        <v>Present</v>
      </c>
      <c r="CD228" s="51" t="str">
        <f t="shared" si="247"/>
        <v>P-S2_Onsite</v>
      </c>
      <c r="CE228" s="29">
        <v>20</v>
      </c>
      <c r="CF228" s="29">
        <v>20</v>
      </c>
      <c r="CG228" s="29">
        <v>20</v>
      </c>
      <c r="CH228" s="29">
        <v>60</v>
      </c>
      <c r="CI228" s="29">
        <v>60</v>
      </c>
      <c r="CJ228" s="61" t="s">
        <v>7343</v>
      </c>
      <c r="CK228" s="61" t="s">
        <v>1613</v>
      </c>
      <c r="CL228" s="10" t="str">
        <f t="shared" si="248"/>
        <v>2025EM1100225-MDSDF404</v>
      </c>
      <c r="CM228" s="61" t="str">
        <f t="shared" si="249"/>
        <v>0 missed</v>
      </c>
      <c r="CN228" s="61" t="str">
        <f t="shared" si="250"/>
        <v>0 missed</v>
      </c>
      <c r="CO228" s="111">
        <f t="shared" si="251"/>
        <v>2</v>
      </c>
      <c r="CP228" s="111">
        <f t="shared" si="252"/>
        <v>1</v>
      </c>
      <c r="CQ228" s="9">
        <f t="shared" si="253"/>
        <v>1</v>
      </c>
      <c r="CR228" s="9">
        <f t="shared" si="254"/>
        <v>1</v>
      </c>
      <c r="CS228" s="61" t="str">
        <f t="shared" si="255"/>
        <v>0 missed</v>
      </c>
      <c r="CT228" s="111">
        <f t="shared" si="256"/>
        <v>3</v>
      </c>
      <c r="CU228" s="10">
        <f t="shared" si="257"/>
        <v>1</v>
      </c>
      <c r="CV228" s="10" t="str">
        <f t="shared" si="258"/>
        <v>Q-2 A-1 || Q Total-2, A Total-1</v>
      </c>
      <c r="CW228" s="111" t="str" cm="1">
        <f t="array" ref="CW228">IFERROR(INDEX('Attendance-Slot-1'!$Q$2:$Q$1112,MATCH(1,('Attendance-Slot-1'!$A$2:$A$1112=$C228)*('Attendance-Slot-1'!$G$2:$G$1112=CW$2),0)),"No Data")</f>
        <v>P-S1_Onsite</v>
      </c>
      <c r="CX228" s="111" t="str" cm="1">
        <f t="array" ref="CX228">IFERROR(INDEX('Attendance-Slot-2'!$Q$2:$Q$2595,MATCH(1,('Attendance-Slot-2'!$A$2:$A$2595=$C228)*('Attendance-Slot-2'!$G$2:$G$2595=CW$2),0)),"No Data")</f>
        <v>No Data</v>
      </c>
      <c r="CY228" s="136">
        <f>VLOOKUP($CL228,'Written Exam Marks'!$H:$Q,10,FALSE)</f>
        <v>19.5</v>
      </c>
      <c r="CZ228" s="136">
        <f>VLOOKUP($CL228,'Written Exam Marks'!$H:$Q,9,FALSE)</f>
        <v>40</v>
      </c>
      <c r="DA228" s="111" t="str">
        <f t="shared" si="259"/>
        <v>Present</v>
      </c>
      <c r="DB228" s="111" t="str">
        <f t="shared" si="260"/>
        <v>P-S1_Onsite</v>
      </c>
      <c r="DC228" s="148">
        <v>5</v>
      </c>
      <c r="DD228" s="148">
        <v>7.5</v>
      </c>
      <c r="DE228" s="148">
        <v>9</v>
      </c>
      <c r="DF228" s="148">
        <v>15</v>
      </c>
      <c r="DG228" s="148">
        <v>17</v>
      </c>
      <c r="DH228" s="148">
        <v>53.5</v>
      </c>
      <c r="DI228" s="148">
        <v>65</v>
      </c>
      <c r="DJ228" s="66" t="s">
        <v>7351</v>
      </c>
      <c r="DK228" s="66" t="s">
        <v>1631</v>
      </c>
      <c r="DL228" s="68" t="str">
        <f t="shared" si="261"/>
        <v>2025EM1100225-MDSDF406</v>
      </c>
      <c r="DM228" s="66" t="str">
        <f t="shared" si="262"/>
        <v>0 missed</v>
      </c>
      <c r="DN228" s="66" t="str">
        <f t="shared" si="263"/>
        <v>0 missed</v>
      </c>
      <c r="DO228" s="62">
        <f t="shared" si="264"/>
        <v>3</v>
      </c>
      <c r="DP228" s="62">
        <f t="shared" si="265"/>
        <v>2</v>
      </c>
      <c r="DQ228" s="67">
        <f t="shared" si="266"/>
        <v>1</v>
      </c>
      <c r="DR228" s="67">
        <f t="shared" si="267"/>
        <v>1</v>
      </c>
      <c r="DS228" s="66" t="str">
        <f t="shared" si="268"/>
        <v>0 missed</v>
      </c>
      <c r="DT228" s="62">
        <f t="shared" si="269"/>
        <v>5</v>
      </c>
      <c r="DU228" s="68">
        <f t="shared" si="270"/>
        <v>1</v>
      </c>
      <c r="DV228" s="68" t="str">
        <f t="shared" si="271"/>
        <v>Q-3 A-2 || Q Total-3, A Total-2</v>
      </c>
      <c r="DW228" s="62" t="str" cm="1">
        <f t="array" ref="DW228">IFERROR(INDEX('Attendance-Slot-1'!$Q$2:$Q$1112,MATCH(1,('Attendance-Slot-1'!$A$2:$A$1112=$C228)*('Attendance-Slot-1'!$G$2:$G$1112=DW$2),0)),"No Data")</f>
        <v>No Data</v>
      </c>
      <c r="DX228" s="62" t="str" cm="1">
        <f t="array" ref="DX228">IFERROR(INDEX('Attendance-Slot-2'!$Q$2:$Q$2595,MATCH(1,('Attendance-Slot-2'!$A$2:$A$2595=$C228)*('Attendance-Slot-2'!$G$2:$G$2595=DW$2),0)),"No Data")</f>
        <v>P-S2_Onsite</v>
      </c>
      <c r="DY228" s="137">
        <f>VLOOKUP($DL228,'Written Exam Marks'!$H:$Q,10,FALSE)</f>
        <v>22.5</v>
      </c>
      <c r="DZ228" s="137">
        <f>VLOOKUP($DL228,'Written Exam Marks'!$H:$Q,9,FALSE)</f>
        <v>35</v>
      </c>
      <c r="EA228" s="62" t="str">
        <f t="shared" si="272"/>
        <v>Present</v>
      </c>
      <c r="EB228" s="62" t="str">
        <f t="shared" si="273"/>
        <v>P-S2_Onsite</v>
      </c>
      <c r="EC228" s="114" t="str">
        <f t="shared" si="210"/>
        <v>P-2, 
A-0, 
No Data-3</v>
      </c>
      <c r="ED228" s="114" t="str">
        <f t="shared" si="211"/>
        <v>P-3, 
A-0, 
No Data-2</v>
      </c>
      <c r="EE228" s="114" t="str">
        <f t="shared" si="274"/>
        <v>P-S1_Onsite</v>
      </c>
      <c r="EF228" s="114" t="str">
        <f t="shared" si="275"/>
        <v>P-S2_Onsite</v>
      </c>
      <c r="EG228" s="114" t="str">
        <f t="shared" si="276"/>
        <v>P-S2_Onsite</v>
      </c>
      <c r="EH228" s="114" t="str">
        <f t="shared" si="277"/>
        <v>P-S1_Onsite</v>
      </c>
      <c r="EI228" s="114" t="str">
        <f t="shared" si="278"/>
        <v>P-S2_Onsite</v>
      </c>
      <c r="EJ228" s="114" t="str">
        <f t="shared" si="279"/>
        <v>P-5, A-0, No Data-0</v>
      </c>
      <c r="EK228" s="114" t="s">
        <v>10453</v>
      </c>
      <c r="EL228" s="114">
        <v>27</v>
      </c>
      <c r="EM228" s="114">
        <v>9</v>
      </c>
      <c r="EN228" s="114">
        <v>57</v>
      </c>
      <c r="EO228" s="114">
        <v>93</v>
      </c>
      <c r="EP228" s="114" t="s">
        <v>7217</v>
      </c>
      <c r="EQ228" s="114" t="s">
        <v>1054</v>
      </c>
      <c r="ER228" s="114" t="s">
        <v>2422</v>
      </c>
      <c r="ES228" s="114"/>
      <c r="ET228" s="30" t="s">
        <v>2422</v>
      </c>
    </row>
    <row r="229" spans="1:150" x14ac:dyDescent="0.25">
      <c r="A229" s="114">
        <v>226</v>
      </c>
      <c r="B229" s="114" t="s">
        <v>7224</v>
      </c>
      <c r="C229" s="80" t="s">
        <v>2428</v>
      </c>
      <c r="D229" s="30" t="s">
        <v>2429</v>
      </c>
      <c r="E229" s="30" t="s">
        <v>2430</v>
      </c>
      <c r="F229" s="33" t="s">
        <v>7201</v>
      </c>
      <c r="G229" s="30" t="s">
        <v>2431</v>
      </c>
      <c r="H229" s="143">
        <v>15</v>
      </c>
      <c r="I229" s="143">
        <v>15</v>
      </c>
      <c r="J229" s="143">
        <v>17</v>
      </c>
      <c r="K229" s="143">
        <v>15</v>
      </c>
      <c r="L229" s="143">
        <v>62</v>
      </c>
      <c r="M229" s="143">
        <v>65</v>
      </c>
      <c r="N229" s="40" t="s">
        <v>7314</v>
      </c>
      <c r="O229" s="40" t="s">
        <v>1593</v>
      </c>
      <c r="P229" s="13" t="str">
        <f t="shared" si="212"/>
        <v>2025EM1100226-MDSDF401</v>
      </c>
      <c r="Q229" s="40" t="str">
        <f t="shared" si="213"/>
        <v>0 missed</v>
      </c>
      <c r="R229" s="40" t="str">
        <f t="shared" si="214"/>
        <v>0 missed</v>
      </c>
      <c r="S229" s="40">
        <f t="shared" si="215"/>
        <v>3</v>
      </c>
      <c r="T229" s="40">
        <f t="shared" si="216"/>
        <v>1</v>
      </c>
      <c r="U229" s="41">
        <f t="shared" si="217"/>
        <v>1</v>
      </c>
      <c r="V229" s="41">
        <f t="shared" si="218"/>
        <v>1</v>
      </c>
      <c r="W229" s="40" t="str">
        <f t="shared" si="219"/>
        <v>0 missed</v>
      </c>
      <c r="X229" s="113">
        <f t="shared" si="220"/>
        <v>4</v>
      </c>
      <c r="Y229" s="13">
        <f t="shared" si="221"/>
        <v>1</v>
      </c>
      <c r="Z229" s="13" t="str">
        <f t="shared" si="222"/>
        <v>Q-3 A-1 || Q Total-3, A Total-1</v>
      </c>
      <c r="AA229" s="113" t="str" cm="1">
        <f t="array" ref="AA229">IFERROR(INDEX('Attendance-Slot-1'!$Q$2:$Q$1112,MATCH(1,('Attendance-Slot-1'!$A$2:$A$1112=$C229)*('Attendance-Slot-1'!$G$2:$G$1112=AA$2),0)),"No Data")</f>
        <v>No Data</v>
      </c>
      <c r="AB229" s="113" t="str" cm="1">
        <f t="array" ref="AB229">IFERROR(INDEX('Attendance-Slot-2'!$Q$2:$Q$2595,MATCH(1,('Attendance-Slot-2'!$A$2:$A$2595=$C229)*('Attendance-Slot-2'!$G$2:$G$2595=AA$2),0)),"No Data")</f>
        <v>P-S2_Onsite</v>
      </c>
      <c r="AC229" s="133">
        <f>VLOOKUP($P229,'Written Exam Marks'!$H:$Q,10,FALSE)</f>
        <v>16</v>
      </c>
      <c r="AD229" s="133">
        <f>VLOOKUP($P229,'Written Exam Marks'!$H:$Q,9,FALSE)</f>
        <v>35</v>
      </c>
      <c r="AE229" s="113" t="str">
        <f t="shared" si="223"/>
        <v>Present</v>
      </c>
      <c r="AF229" s="113" t="str">
        <f t="shared" si="224"/>
        <v>P-S2_Onsite</v>
      </c>
      <c r="AG229" s="146">
        <v>9.5</v>
      </c>
      <c r="AH229" s="146">
        <v>10</v>
      </c>
      <c r="AI229" s="146" t="s">
        <v>5</v>
      </c>
      <c r="AJ229" s="146">
        <v>10</v>
      </c>
      <c r="AK229" s="146">
        <v>10</v>
      </c>
      <c r="AL229" s="146">
        <v>10</v>
      </c>
      <c r="AM229" s="146">
        <v>49.5</v>
      </c>
      <c r="AN229" s="146">
        <v>60</v>
      </c>
      <c r="AO229" s="43" t="s">
        <v>7336</v>
      </c>
      <c r="AP229" s="43" t="s">
        <v>1598</v>
      </c>
      <c r="AQ229" s="50" t="str">
        <f t="shared" si="225"/>
        <v>2025EM1100226-MDSDF402</v>
      </c>
      <c r="AR229" s="43" t="str">
        <f t="shared" si="226"/>
        <v>1 missed</v>
      </c>
      <c r="AS229" s="47" t="s">
        <v>7342</v>
      </c>
      <c r="AT229" s="43">
        <f t="shared" si="227"/>
        <v>5</v>
      </c>
      <c r="AU229" s="48" t="s">
        <v>7342</v>
      </c>
      <c r="AV229" s="49">
        <f t="shared" si="228"/>
        <v>0.83333333333333337</v>
      </c>
      <c r="AW229" s="48" t="s">
        <v>7342</v>
      </c>
      <c r="AX229" s="43" t="str">
        <f t="shared" si="229"/>
        <v>1 missed</v>
      </c>
      <c r="AY229" s="42">
        <f t="shared" si="230"/>
        <v>5</v>
      </c>
      <c r="AZ229" s="50">
        <f t="shared" si="231"/>
        <v>0.83333333333333337</v>
      </c>
      <c r="BA229" s="50" t="str">
        <f t="shared" si="232"/>
        <v>Q-5 A-- || Q Total-6, A Total-0</v>
      </c>
      <c r="BB229" s="42" t="str" cm="1">
        <f t="array" ref="BB229">IFERROR(INDEX('Attendance-Slot-1'!$Q$2:$Q$1112,MATCH(1,('Attendance-Slot-1'!$A$2:$A$1112=$C229)*('Attendance-Slot-1'!$G$2:$G$1112=BB$2),0)),"No Data")</f>
        <v>No Data</v>
      </c>
      <c r="BC229" s="42" t="str" cm="1">
        <f t="array" ref="BC229">IFERROR(INDEX('Attendance-Slot-2'!$Q$2:$Q$2595,MATCH(1,('Attendance-Slot-2'!$A$2:$A$2595=$C229)*('Attendance-Slot-2'!$G$2:$G$2595=BB$2),0)),"No Data")</f>
        <v>P-S2_Onsite</v>
      </c>
      <c r="BD229" s="134">
        <f>VLOOKUP($AQ229,'Written Exam Marks'!$H:$Q,10,FALSE)</f>
        <v>24</v>
      </c>
      <c r="BE229" s="134">
        <f>VLOOKUP($AQ229,'Written Exam Marks'!$H:$Q,9,FALSE)</f>
        <v>40</v>
      </c>
      <c r="BF229" s="42" t="str">
        <f t="shared" si="233"/>
        <v>Present</v>
      </c>
      <c r="BG229" s="42" t="str">
        <f t="shared" si="234"/>
        <v>P-S2_Onsite</v>
      </c>
      <c r="BH229" s="147">
        <v>20</v>
      </c>
      <c r="BI229" s="147">
        <v>28.5</v>
      </c>
      <c r="BJ229" s="147">
        <v>48.5</v>
      </c>
      <c r="BK229" s="147">
        <v>60</v>
      </c>
      <c r="BL229" s="52" t="s">
        <v>3697</v>
      </c>
      <c r="BM229" s="52" t="s">
        <v>1606</v>
      </c>
      <c r="BN229" s="57" t="str">
        <f t="shared" si="235"/>
        <v>2025EM1100226-MDSDF403</v>
      </c>
      <c r="BO229" s="52" t="str">
        <f t="shared" si="236"/>
        <v>0 missed</v>
      </c>
      <c r="BP229" s="52" t="str">
        <f t="shared" si="237"/>
        <v>0 missed</v>
      </c>
      <c r="BQ229" s="52">
        <f t="shared" si="238"/>
        <v>1</v>
      </c>
      <c r="BR229" s="52">
        <f t="shared" si="239"/>
        <v>1</v>
      </c>
      <c r="BS229" s="56">
        <f t="shared" si="240"/>
        <v>1</v>
      </c>
      <c r="BT229" s="56">
        <f t="shared" si="241"/>
        <v>1</v>
      </c>
      <c r="BU229" s="52" t="str">
        <f t="shared" si="242"/>
        <v>0 missed</v>
      </c>
      <c r="BV229" s="51">
        <f t="shared" si="243"/>
        <v>2</v>
      </c>
      <c r="BW229" s="57">
        <f t="shared" si="244"/>
        <v>1</v>
      </c>
      <c r="BX229" s="57" t="str">
        <f t="shared" si="245"/>
        <v>Q-1 A-1 || Q Total-1, A Total-1</v>
      </c>
      <c r="BY229" s="51" t="str" cm="1">
        <f t="array" ref="BY229">IFERROR(INDEX('Attendance-Slot-1'!$Q$2:$Q$1112,MATCH(1,('Attendance-Slot-1'!$A$2:$A$1112=$C229)*('Attendance-Slot-1'!$G$2:$G$1112=BY$2),0)),"No Data")</f>
        <v>P-S1_Onsite</v>
      </c>
      <c r="BZ229" s="51" t="str" cm="1">
        <f t="array" ref="BZ229">IFERROR(INDEX('Attendance-Slot-2'!$Q$2:$Q$2595,MATCH(1,('Attendance-Slot-2'!$A$2:$A$2595=$C229)*('Attendance-Slot-2'!$G$2:$G$2595=BY$2),0)),"No Data")</f>
        <v>No Data</v>
      </c>
      <c r="CA229" s="135">
        <f>VLOOKUP($BN229,'Written Exam Marks'!$H:$Q,10,FALSE)</f>
        <v>13</v>
      </c>
      <c r="CB229" s="135">
        <f>VLOOKUP($BN229,'Written Exam Marks'!$H:$Q,9,FALSE)</f>
        <v>40</v>
      </c>
      <c r="CC229" s="51" t="str">
        <f t="shared" si="246"/>
        <v>Present</v>
      </c>
      <c r="CD229" s="51" t="str">
        <f t="shared" si="247"/>
        <v>P-S1_Onsite</v>
      </c>
      <c r="CE229" s="29" t="s">
        <v>5</v>
      </c>
      <c r="CF229" s="29">
        <v>20</v>
      </c>
      <c r="CG229" s="29">
        <v>17</v>
      </c>
      <c r="CH229" s="29">
        <v>37</v>
      </c>
      <c r="CI229" s="29">
        <v>60</v>
      </c>
      <c r="CJ229" s="61" t="s">
        <v>7343</v>
      </c>
      <c r="CK229" s="61" t="s">
        <v>1613</v>
      </c>
      <c r="CL229" s="10" t="str">
        <f t="shared" si="248"/>
        <v>2025EM1100226-MDSDF404</v>
      </c>
      <c r="CM229" s="61" t="str">
        <f t="shared" si="249"/>
        <v>1 missed</v>
      </c>
      <c r="CN229" s="61" t="str">
        <f t="shared" si="250"/>
        <v>0 missed</v>
      </c>
      <c r="CO229" s="111">
        <f t="shared" si="251"/>
        <v>1</v>
      </c>
      <c r="CP229" s="111">
        <f t="shared" si="252"/>
        <v>1</v>
      </c>
      <c r="CQ229" s="9">
        <f t="shared" si="253"/>
        <v>0.5</v>
      </c>
      <c r="CR229" s="9">
        <f t="shared" si="254"/>
        <v>1</v>
      </c>
      <c r="CS229" s="61" t="str">
        <f t="shared" si="255"/>
        <v>1 missed</v>
      </c>
      <c r="CT229" s="111">
        <f t="shared" si="256"/>
        <v>2</v>
      </c>
      <c r="CU229" s="10">
        <f t="shared" si="257"/>
        <v>0.66666666666666663</v>
      </c>
      <c r="CV229" s="10" t="str">
        <f t="shared" si="258"/>
        <v>Q-1 A-1 || Q Total-2, A Total-1</v>
      </c>
      <c r="CW229" s="111" t="str" cm="1">
        <f t="array" ref="CW229">IFERROR(INDEX('Attendance-Slot-1'!$Q$2:$Q$1112,MATCH(1,('Attendance-Slot-1'!$A$2:$A$1112=$C229)*('Attendance-Slot-1'!$G$2:$G$1112=CW$2),0)),"No Data")</f>
        <v>P-S1_Onsite</v>
      </c>
      <c r="CX229" s="111" t="str" cm="1">
        <f t="array" ref="CX229">IFERROR(INDEX('Attendance-Slot-2'!$Q$2:$Q$2595,MATCH(1,('Attendance-Slot-2'!$A$2:$A$2595=$C229)*('Attendance-Slot-2'!$G$2:$G$2595=CW$2),0)),"No Data")</f>
        <v>No Data</v>
      </c>
      <c r="CY229" s="136">
        <f>VLOOKUP($CL229,'Written Exam Marks'!$H:$Q,10,FALSE)</f>
        <v>31</v>
      </c>
      <c r="CZ229" s="136">
        <f>VLOOKUP($CL229,'Written Exam Marks'!$H:$Q,9,FALSE)</f>
        <v>40</v>
      </c>
      <c r="DA229" s="111" t="str">
        <f t="shared" si="259"/>
        <v>Present</v>
      </c>
      <c r="DB229" s="111" t="str">
        <f t="shared" si="260"/>
        <v>P-S1_Onsite</v>
      </c>
      <c r="DC229" s="148">
        <v>7.5</v>
      </c>
      <c r="DD229" s="148">
        <v>6.625</v>
      </c>
      <c r="DE229" s="148">
        <v>9</v>
      </c>
      <c r="DF229" s="148">
        <v>17</v>
      </c>
      <c r="DG229" s="148">
        <v>18</v>
      </c>
      <c r="DH229" s="148">
        <v>58.125</v>
      </c>
      <c r="DI229" s="148">
        <v>65</v>
      </c>
      <c r="DJ229" s="66" t="s">
        <v>7351</v>
      </c>
      <c r="DK229" s="66" t="s">
        <v>1631</v>
      </c>
      <c r="DL229" s="68" t="str">
        <f t="shared" si="261"/>
        <v>2025EM1100226-MDSDF406</v>
      </c>
      <c r="DM229" s="66" t="str">
        <f t="shared" si="262"/>
        <v>0 missed</v>
      </c>
      <c r="DN229" s="66" t="str">
        <f t="shared" si="263"/>
        <v>0 missed</v>
      </c>
      <c r="DO229" s="62">
        <f t="shared" si="264"/>
        <v>3</v>
      </c>
      <c r="DP229" s="62">
        <f t="shared" si="265"/>
        <v>2</v>
      </c>
      <c r="DQ229" s="67">
        <f t="shared" si="266"/>
        <v>1</v>
      </c>
      <c r="DR229" s="67">
        <f t="shared" si="267"/>
        <v>1</v>
      </c>
      <c r="DS229" s="66" t="str">
        <f t="shared" si="268"/>
        <v>0 missed</v>
      </c>
      <c r="DT229" s="62">
        <f t="shared" si="269"/>
        <v>5</v>
      </c>
      <c r="DU229" s="68">
        <f t="shared" si="270"/>
        <v>1</v>
      </c>
      <c r="DV229" s="68" t="str">
        <f t="shared" si="271"/>
        <v>Q-3 A-2 || Q Total-3, A Total-2</v>
      </c>
      <c r="DW229" s="62" t="str" cm="1">
        <f t="array" ref="DW229">IFERROR(INDEX('Attendance-Slot-1'!$Q$2:$Q$1112,MATCH(1,('Attendance-Slot-1'!$A$2:$A$1112=$C229)*('Attendance-Slot-1'!$G$2:$G$1112=DW$2),0)),"No Data")</f>
        <v>P-S1_Onsite</v>
      </c>
      <c r="DX229" s="62" t="str" cm="1">
        <f t="array" ref="DX229">IFERROR(INDEX('Attendance-Slot-2'!$Q$2:$Q$2595,MATCH(1,('Attendance-Slot-2'!$A$2:$A$2595=$C229)*('Attendance-Slot-2'!$G$2:$G$2595=DW$2),0)),"No Data")</f>
        <v>No Data</v>
      </c>
      <c r="DY229" s="137">
        <f>VLOOKUP($DL229,'Written Exam Marks'!$H:$Q,10,FALSE)</f>
        <v>26</v>
      </c>
      <c r="DZ229" s="137">
        <f>VLOOKUP($DL229,'Written Exam Marks'!$H:$Q,9,FALSE)</f>
        <v>35</v>
      </c>
      <c r="EA229" s="62" t="str">
        <f t="shared" si="272"/>
        <v>Present</v>
      </c>
      <c r="EB229" s="62" t="str">
        <f t="shared" si="273"/>
        <v>P-S1_Onsite</v>
      </c>
      <c r="EC229" s="114" t="str">
        <f t="shared" si="210"/>
        <v>P-3, 
A-0, 
No Data-2</v>
      </c>
      <c r="ED229" s="114" t="str">
        <f t="shared" si="211"/>
        <v>P-2, 
A-0, 
No Data-3</v>
      </c>
      <c r="EE229" s="114" t="str">
        <f t="shared" si="274"/>
        <v>P-S2_Onsite</v>
      </c>
      <c r="EF229" s="114" t="str">
        <f t="shared" si="275"/>
        <v>P-S2_Onsite</v>
      </c>
      <c r="EG229" s="114" t="str">
        <f t="shared" si="276"/>
        <v>P-S1_Onsite</v>
      </c>
      <c r="EH229" s="114" t="str">
        <f t="shared" si="277"/>
        <v>P-S1_Onsite</v>
      </c>
      <c r="EI229" s="114" t="str">
        <f t="shared" si="278"/>
        <v>P-S1_Onsite</v>
      </c>
      <c r="EJ229" s="114" t="str">
        <f t="shared" si="279"/>
        <v>P-5, A-0, No Data-0</v>
      </c>
      <c r="EK229" s="114" t="s">
        <v>10453</v>
      </c>
      <c r="EL229" s="114">
        <v>28.5</v>
      </c>
      <c r="EM229" s="114">
        <v>10</v>
      </c>
      <c r="EN229" s="114">
        <v>57</v>
      </c>
      <c r="EO229" s="114">
        <v>95.5</v>
      </c>
      <c r="EP229" s="114" t="s">
        <v>7217</v>
      </c>
      <c r="EQ229" s="114" t="s">
        <v>1054</v>
      </c>
      <c r="ER229" s="114" t="s">
        <v>2428</v>
      </c>
      <c r="ES229" s="114"/>
      <c r="ET229" s="30" t="s">
        <v>2428</v>
      </c>
    </row>
    <row r="230" spans="1:150" x14ac:dyDescent="0.25">
      <c r="A230" s="114">
        <v>227</v>
      </c>
      <c r="B230" s="114" t="s">
        <v>7224</v>
      </c>
      <c r="C230" s="80" t="s">
        <v>4079</v>
      </c>
      <c r="D230" s="30" t="s">
        <v>4080</v>
      </c>
      <c r="E230" s="30" t="s">
        <v>4081</v>
      </c>
      <c r="F230" s="33" t="s">
        <v>7201</v>
      </c>
      <c r="G230" s="30" t="s">
        <v>4082</v>
      </c>
      <c r="H230" s="143" t="s">
        <v>5</v>
      </c>
      <c r="I230" s="143" t="s">
        <v>5</v>
      </c>
      <c r="J230" s="143">
        <v>15</v>
      </c>
      <c r="K230" s="143">
        <v>15</v>
      </c>
      <c r="L230" s="143">
        <v>30</v>
      </c>
      <c r="M230" s="143">
        <v>65</v>
      </c>
      <c r="N230" s="40" t="s">
        <v>7314</v>
      </c>
      <c r="O230" s="40" t="s">
        <v>1593</v>
      </c>
      <c r="P230" s="13" t="str">
        <f t="shared" si="212"/>
        <v>2025EM1100227-MDSDF401</v>
      </c>
      <c r="Q230" s="40" t="str">
        <f t="shared" si="213"/>
        <v>2 missed</v>
      </c>
      <c r="R230" s="40" t="str">
        <f t="shared" si="214"/>
        <v>0 missed</v>
      </c>
      <c r="S230" s="40">
        <f t="shared" si="215"/>
        <v>1</v>
      </c>
      <c r="T230" s="40">
        <f t="shared" si="216"/>
        <v>1</v>
      </c>
      <c r="U230" s="41">
        <f t="shared" si="217"/>
        <v>0.33333333333333331</v>
      </c>
      <c r="V230" s="41">
        <f t="shared" si="218"/>
        <v>1</v>
      </c>
      <c r="W230" s="40" t="str">
        <f t="shared" si="219"/>
        <v>2 missed</v>
      </c>
      <c r="X230" s="113">
        <f t="shared" si="220"/>
        <v>2</v>
      </c>
      <c r="Y230" s="13">
        <f t="shared" si="221"/>
        <v>0.5</v>
      </c>
      <c r="Z230" s="13" t="str">
        <f t="shared" si="222"/>
        <v>Q-1 A-1 || Q Total-3, A Total-1</v>
      </c>
      <c r="AA230" s="113" t="str" cm="1">
        <f t="array" ref="AA230">IFERROR(INDEX('Attendance-Slot-1'!$Q$2:$Q$1112,MATCH(1,('Attendance-Slot-1'!$A$2:$A$1112=$C230)*('Attendance-Slot-1'!$G$2:$G$1112=AA$2),0)),"No Data")</f>
        <v>No Data</v>
      </c>
      <c r="AB230" s="113" t="str" cm="1">
        <f t="array" ref="AB230">IFERROR(INDEX('Attendance-Slot-2'!$Q$2:$Q$2595,MATCH(1,('Attendance-Slot-2'!$A$2:$A$2595=$C230)*('Attendance-Slot-2'!$G$2:$G$2595=AA$2),0)),"No Data")</f>
        <v>P-S2_Onsite</v>
      </c>
      <c r="AC230" s="133">
        <f>VLOOKUP($P230,'Written Exam Marks'!$H:$Q,10,FALSE)</f>
        <v>3</v>
      </c>
      <c r="AD230" s="133">
        <f>VLOOKUP($P230,'Written Exam Marks'!$H:$Q,9,FALSE)</f>
        <v>35</v>
      </c>
      <c r="AE230" s="113" t="str">
        <f t="shared" si="223"/>
        <v>Present</v>
      </c>
      <c r="AF230" s="113" t="str">
        <f t="shared" si="224"/>
        <v>P-S2_Onsite</v>
      </c>
      <c r="AG230" s="146">
        <v>9.5</v>
      </c>
      <c r="AH230" s="146">
        <v>9</v>
      </c>
      <c r="AI230" s="146" t="s">
        <v>5</v>
      </c>
      <c r="AJ230" s="146" t="s">
        <v>5</v>
      </c>
      <c r="AK230" s="146">
        <v>10</v>
      </c>
      <c r="AL230" s="146">
        <v>9</v>
      </c>
      <c r="AM230" s="146">
        <v>37.5</v>
      </c>
      <c r="AN230" s="146">
        <v>60</v>
      </c>
      <c r="AO230" s="43" t="s">
        <v>7336</v>
      </c>
      <c r="AP230" s="43" t="s">
        <v>1598</v>
      </c>
      <c r="AQ230" s="50" t="str">
        <f t="shared" si="225"/>
        <v>2025EM1100227-MDSDF402</v>
      </c>
      <c r="AR230" s="43" t="str">
        <f t="shared" si="226"/>
        <v>2 missed</v>
      </c>
      <c r="AS230" s="47" t="s">
        <v>7342</v>
      </c>
      <c r="AT230" s="43">
        <f t="shared" si="227"/>
        <v>4</v>
      </c>
      <c r="AU230" s="48" t="s">
        <v>7342</v>
      </c>
      <c r="AV230" s="49">
        <f t="shared" si="228"/>
        <v>0.66666666666666663</v>
      </c>
      <c r="AW230" s="48" t="s">
        <v>7342</v>
      </c>
      <c r="AX230" s="43" t="str">
        <f t="shared" si="229"/>
        <v>2 missed</v>
      </c>
      <c r="AY230" s="42">
        <f t="shared" si="230"/>
        <v>4</v>
      </c>
      <c r="AZ230" s="50">
        <f t="shared" si="231"/>
        <v>0.66666666666666663</v>
      </c>
      <c r="BA230" s="50" t="str">
        <f t="shared" si="232"/>
        <v>Q-4 A-- || Q Total-6, A Total-0</v>
      </c>
      <c r="BB230" s="42" t="str" cm="1">
        <f t="array" ref="BB230">IFERROR(INDEX('Attendance-Slot-1'!$Q$2:$Q$1112,MATCH(1,('Attendance-Slot-1'!$A$2:$A$1112=$C230)*('Attendance-Slot-1'!$G$2:$G$1112=BB$2),0)),"No Data")</f>
        <v>No Data</v>
      </c>
      <c r="BC230" s="42" t="str" cm="1">
        <f t="array" ref="BC230">IFERROR(INDEX('Attendance-Slot-2'!$Q$2:$Q$2595,MATCH(1,('Attendance-Slot-2'!$A$2:$A$2595=$C230)*('Attendance-Slot-2'!$G$2:$G$2595=BB$2),0)),"No Data")</f>
        <v>P-S2_Onsite</v>
      </c>
      <c r="BD230" s="134">
        <f>VLOOKUP($AQ230,'Written Exam Marks'!$H:$Q,10,FALSE)</f>
        <v>9</v>
      </c>
      <c r="BE230" s="134">
        <f>VLOOKUP($AQ230,'Written Exam Marks'!$H:$Q,9,FALSE)</f>
        <v>40</v>
      </c>
      <c r="BF230" s="42" t="str">
        <f t="shared" si="233"/>
        <v>Present</v>
      </c>
      <c r="BG230" s="42" t="str">
        <f t="shared" si="234"/>
        <v>P-S2_Onsite</v>
      </c>
      <c r="BH230" s="147" t="s">
        <v>5</v>
      </c>
      <c r="BI230" s="147">
        <v>20</v>
      </c>
      <c r="BJ230" s="147">
        <v>20</v>
      </c>
      <c r="BK230" s="147">
        <v>60</v>
      </c>
      <c r="BL230" s="52" t="s">
        <v>3697</v>
      </c>
      <c r="BM230" s="52" t="s">
        <v>1606</v>
      </c>
      <c r="BN230" s="57" t="str">
        <f t="shared" si="235"/>
        <v>2025EM1100227-MDSDF403</v>
      </c>
      <c r="BO230" s="52" t="str">
        <f t="shared" si="236"/>
        <v>1 missed</v>
      </c>
      <c r="BP230" s="52" t="str">
        <f t="shared" si="237"/>
        <v>0 missed</v>
      </c>
      <c r="BQ230" s="52">
        <f t="shared" si="238"/>
        <v>0</v>
      </c>
      <c r="BR230" s="52">
        <f t="shared" si="239"/>
        <v>1</v>
      </c>
      <c r="BS230" s="56">
        <f t="shared" si="240"/>
        <v>0</v>
      </c>
      <c r="BT230" s="56">
        <f t="shared" si="241"/>
        <v>1</v>
      </c>
      <c r="BU230" s="52" t="str">
        <f t="shared" si="242"/>
        <v>1 missed</v>
      </c>
      <c r="BV230" s="51">
        <f t="shared" si="243"/>
        <v>1</v>
      </c>
      <c r="BW230" s="57">
        <f t="shared" si="244"/>
        <v>0.5</v>
      </c>
      <c r="BX230" s="57" t="str">
        <f t="shared" si="245"/>
        <v>Q-0 A-1 || Q Total-1, A Total-1</v>
      </c>
      <c r="BY230" s="51" t="str" cm="1">
        <f t="array" ref="BY230">IFERROR(INDEX('Attendance-Slot-1'!$Q$2:$Q$1112,MATCH(1,('Attendance-Slot-1'!$A$2:$A$1112=$C230)*('Attendance-Slot-1'!$G$2:$G$1112=BY$2),0)),"No Data")</f>
        <v>No Data</v>
      </c>
      <c r="BZ230" s="51" t="str" cm="1">
        <f t="array" ref="BZ230">IFERROR(INDEX('Attendance-Slot-2'!$Q$2:$Q$2595,MATCH(1,('Attendance-Slot-2'!$A$2:$A$2595=$C230)*('Attendance-Slot-2'!$G$2:$G$2595=BY$2),0)),"No Data")</f>
        <v>P-S2_Onsite</v>
      </c>
      <c r="CA230" s="135">
        <f>VLOOKUP($BN230,'Written Exam Marks'!$H:$Q,10,FALSE)</f>
        <v>9.5</v>
      </c>
      <c r="CB230" s="135">
        <f>VLOOKUP($BN230,'Written Exam Marks'!$H:$Q,9,FALSE)</f>
        <v>40</v>
      </c>
      <c r="CC230" s="51" t="str">
        <f t="shared" si="246"/>
        <v>Present</v>
      </c>
      <c r="CD230" s="51" t="str">
        <f t="shared" si="247"/>
        <v>P-S2_Onsite</v>
      </c>
      <c r="CE230" s="29" t="s">
        <v>5</v>
      </c>
      <c r="CF230" s="29">
        <v>19</v>
      </c>
      <c r="CG230" s="29">
        <v>19</v>
      </c>
      <c r="CH230" s="29">
        <v>38</v>
      </c>
      <c r="CI230" s="29">
        <v>60</v>
      </c>
      <c r="CJ230" s="61" t="s">
        <v>7343</v>
      </c>
      <c r="CK230" s="61" t="s">
        <v>1613</v>
      </c>
      <c r="CL230" s="10" t="str">
        <f t="shared" si="248"/>
        <v>2025EM1100227-MDSDF404</v>
      </c>
      <c r="CM230" s="61" t="str">
        <f t="shared" si="249"/>
        <v>1 missed</v>
      </c>
      <c r="CN230" s="61" t="str">
        <f t="shared" si="250"/>
        <v>0 missed</v>
      </c>
      <c r="CO230" s="111">
        <f t="shared" si="251"/>
        <v>1</v>
      </c>
      <c r="CP230" s="111">
        <f t="shared" si="252"/>
        <v>1</v>
      </c>
      <c r="CQ230" s="9">
        <f t="shared" si="253"/>
        <v>0.5</v>
      </c>
      <c r="CR230" s="9">
        <f t="shared" si="254"/>
        <v>1</v>
      </c>
      <c r="CS230" s="61" t="str">
        <f t="shared" si="255"/>
        <v>1 missed</v>
      </c>
      <c r="CT230" s="111">
        <f t="shared" si="256"/>
        <v>2</v>
      </c>
      <c r="CU230" s="10">
        <f t="shared" si="257"/>
        <v>0.66666666666666663</v>
      </c>
      <c r="CV230" s="10" t="str">
        <f t="shared" si="258"/>
        <v>Q-1 A-1 || Q Total-2, A Total-1</v>
      </c>
      <c r="CW230" s="111" t="str" cm="1">
        <f t="array" ref="CW230">IFERROR(INDEX('Attendance-Slot-1'!$Q$2:$Q$1112,MATCH(1,('Attendance-Slot-1'!$A$2:$A$1112=$C230)*('Attendance-Slot-1'!$G$2:$G$1112=CW$2),0)),"No Data")</f>
        <v>No Data</v>
      </c>
      <c r="CX230" s="111" t="str" cm="1">
        <f t="array" ref="CX230">IFERROR(INDEX('Attendance-Slot-2'!$Q$2:$Q$2595,MATCH(1,('Attendance-Slot-2'!$A$2:$A$2595=$C230)*('Attendance-Slot-2'!$G$2:$G$2595=CW$2),0)),"No Data")</f>
        <v>P-S2_Onsite</v>
      </c>
      <c r="CY230" s="136">
        <f>VLOOKUP($CL230,'Written Exam Marks'!$H:$Q,10,FALSE)</f>
        <v>9</v>
      </c>
      <c r="CZ230" s="136">
        <f>VLOOKUP($CL230,'Written Exam Marks'!$H:$Q,9,FALSE)</f>
        <v>40</v>
      </c>
      <c r="DA230" s="111" t="str">
        <f t="shared" si="259"/>
        <v>Present</v>
      </c>
      <c r="DB230" s="111" t="str">
        <f t="shared" si="260"/>
        <v>P-S2_Onsite</v>
      </c>
      <c r="DC230" s="148" t="s">
        <v>5</v>
      </c>
      <c r="DD230" s="148">
        <v>5.875</v>
      </c>
      <c r="DE230" s="148">
        <v>9</v>
      </c>
      <c r="DF230" s="148">
        <v>17</v>
      </c>
      <c r="DG230" s="148">
        <v>9</v>
      </c>
      <c r="DH230" s="148">
        <v>40.875</v>
      </c>
      <c r="DI230" s="148">
        <v>65</v>
      </c>
      <c r="DJ230" s="66" t="s">
        <v>7351</v>
      </c>
      <c r="DK230" s="66" t="s">
        <v>1631</v>
      </c>
      <c r="DL230" s="68" t="str">
        <f t="shared" si="261"/>
        <v>2025EM1100227-MDSDF406</v>
      </c>
      <c r="DM230" s="66" t="str">
        <f t="shared" si="262"/>
        <v>1 missed</v>
      </c>
      <c r="DN230" s="66" t="str">
        <f t="shared" si="263"/>
        <v>0 missed</v>
      </c>
      <c r="DO230" s="62">
        <f t="shared" si="264"/>
        <v>2</v>
      </c>
      <c r="DP230" s="62">
        <f t="shared" si="265"/>
        <v>2</v>
      </c>
      <c r="DQ230" s="67">
        <f t="shared" si="266"/>
        <v>0.66666666666666663</v>
      </c>
      <c r="DR230" s="67">
        <f t="shared" si="267"/>
        <v>1</v>
      </c>
      <c r="DS230" s="66" t="str">
        <f t="shared" si="268"/>
        <v>1 missed</v>
      </c>
      <c r="DT230" s="62">
        <f t="shared" si="269"/>
        <v>4</v>
      </c>
      <c r="DU230" s="68">
        <f t="shared" si="270"/>
        <v>0.8</v>
      </c>
      <c r="DV230" s="68" t="str">
        <f t="shared" si="271"/>
        <v>Q-2 A-2 || Q Total-3, A Total-2</v>
      </c>
      <c r="DW230" s="62" t="str" cm="1">
        <f t="array" ref="DW230">IFERROR(INDEX('Attendance-Slot-1'!$Q$2:$Q$1112,MATCH(1,('Attendance-Slot-1'!$A$2:$A$1112=$C230)*('Attendance-Slot-1'!$G$2:$G$1112=DW$2),0)),"No Data")</f>
        <v>No Data</v>
      </c>
      <c r="DX230" s="62" t="str" cm="1">
        <f t="array" ref="DX230">IFERROR(INDEX('Attendance-Slot-2'!$Q$2:$Q$2595,MATCH(1,('Attendance-Slot-2'!$A$2:$A$2595=$C230)*('Attendance-Slot-2'!$G$2:$G$2595=DW$2),0)),"No Data")</f>
        <v>P-S2_Onsite</v>
      </c>
      <c r="DY230" s="137">
        <f>VLOOKUP($DL230,'Written Exam Marks'!$H:$Q,10,FALSE)</f>
        <v>21</v>
      </c>
      <c r="DZ230" s="137">
        <f>VLOOKUP($DL230,'Written Exam Marks'!$H:$Q,9,FALSE)</f>
        <v>35</v>
      </c>
      <c r="EA230" s="62" t="str">
        <f t="shared" si="272"/>
        <v>Present</v>
      </c>
      <c r="EB230" s="62" t="str">
        <f t="shared" si="273"/>
        <v>P-S2_Onsite</v>
      </c>
      <c r="EC230" s="114" t="str">
        <f t="shared" si="210"/>
        <v>P-0, 
A-0, 
No Data-5</v>
      </c>
      <c r="ED230" s="114" t="str">
        <f t="shared" si="211"/>
        <v>P-5, 
A-0, 
No Data-0</v>
      </c>
      <c r="EE230" s="114" t="str">
        <f t="shared" si="274"/>
        <v>P-S2_Onsite</v>
      </c>
      <c r="EF230" s="114" t="str">
        <f t="shared" si="275"/>
        <v>P-S2_Onsite</v>
      </c>
      <c r="EG230" s="114" t="str">
        <f t="shared" si="276"/>
        <v>P-S2_Onsite</v>
      </c>
      <c r="EH230" s="114" t="str">
        <f t="shared" si="277"/>
        <v>P-S2_Onsite</v>
      </c>
      <c r="EI230" s="114" t="str">
        <f t="shared" si="278"/>
        <v>P-S2_Onsite</v>
      </c>
      <c r="EJ230" s="114" t="str">
        <f t="shared" si="279"/>
        <v>P-5, A-0, No Data-0</v>
      </c>
      <c r="EK230" s="114" t="s">
        <v>10453</v>
      </c>
      <c r="EL230" s="114">
        <v>23.5</v>
      </c>
      <c r="EM230" s="114">
        <v>10</v>
      </c>
      <c r="EN230" s="114">
        <v>51</v>
      </c>
      <c r="EO230" s="114">
        <v>84.5</v>
      </c>
      <c r="EP230" s="114" t="s">
        <v>7217</v>
      </c>
      <c r="EQ230" s="114" t="s">
        <v>1054</v>
      </c>
      <c r="ER230" s="114" t="s">
        <v>4079</v>
      </c>
      <c r="ES230" s="114"/>
      <c r="ET230" s="30" t="s">
        <v>4079</v>
      </c>
    </row>
    <row r="231" spans="1:150" x14ac:dyDescent="0.25">
      <c r="A231" s="114">
        <v>228</v>
      </c>
      <c r="B231" s="114" t="s">
        <v>7224</v>
      </c>
      <c r="C231" s="80" t="s">
        <v>2435</v>
      </c>
      <c r="D231" s="30" t="s">
        <v>2436</v>
      </c>
      <c r="E231" s="30" t="s">
        <v>2437</v>
      </c>
      <c r="F231" s="33" t="s">
        <v>7201</v>
      </c>
      <c r="G231" s="30" t="s">
        <v>2438</v>
      </c>
      <c r="H231" s="143" t="s">
        <v>5</v>
      </c>
      <c r="I231" s="143">
        <v>15</v>
      </c>
      <c r="J231" s="143">
        <v>15</v>
      </c>
      <c r="K231" s="143">
        <v>15</v>
      </c>
      <c r="L231" s="143">
        <v>45</v>
      </c>
      <c r="M231" s="143">
        <v>65</v>
      </c>
      <c r="N231" s="40" t="s">
        <v>7314</v>
      </c>
      <c r="O231" s="40" t="s">
        <v>1593</v>
      </c>
      <c r="P231" s="13" t="str">
        <f t="shared" si="212"/>
        <v>2025EM1100228-MDSDF401</v>
      </c>
      <c r="Q231" s="40" t="str">
        <f t="shared" si="213"/>
        <v>1 missed</v>
      </c>
      <c r="R231" s="40" t="str">
        <f t="shared" si="214"/>
        <v>0 missed</v>
      </c>
      <c r="S231" s="40">
        <f t="shared" si="215"/>
        <v>2</v>
      </c>
      <c r="T231" s="40">
        <f t="shared" si="216"/>
        <v>1</v>
      </c>
      <c r="U231" s="41">
        <f t="shared" si="217"/>
        <v>0.66666666666666663</v>
      </c>
      <c r="V231" s="41">
        <f t="shared" si="218"/>
        <v>1</v>
      </c>
      <c r="W231" s="40" t="str">
        <f t="shared" si="219"/>
        <v>1 missed</v>
      </c>
      <c r="X231" s="113">
        <f t="shared" si="220"/>
        <v>3</v>
      </c>
      <c r="Y231" s="13">
        <f t="shared" si="221"/>
        <v>0.75</v>
      </c>
      <c r="Z231" s="13" t="str">
        <f t="shared" si="222"/>
        <v>Q-2 A-1 || Q Total-3, A Total-1</v>
      </c>
      <c r="AA231" s="113" t="str" cm="1">
        <f t="array" ref="AA231">IFERROR(INDEX('Attendance-Slot-1'!$Q$2:$Q$1112,MATCH(1,('Attendance-Slot-1'!$A$2:$A$1112=$C231)*('Attendance-Slot-1'!$G$2:$G$1112=AA$2),0)),"No Data")</f>
        <v>P-S1_Onsite</v>
      </c>
      <c r="AB231" s="113" t="str" cm="1">
        <f t="array" ref="AB231">IFERROR(INDEX('Attendance-Slot-2'!$Q$2:$Q$2595,MATCH(1,('Attendance-Slot-2'!$A$2:$A$2595=$C231)*('Attendance-Slot-2'!$G$2:$G$2595=AA$2),0)),"No Data")</f>
        <v>No Data</v>
      </c>
      <c r="AC231" s="133">
        <f>VLOOKUP($P231,'Written Exam Marks'!$H:$Q,10,FALSE)</f>
        <v>25</v>
      </c>
      <c r="AD231" s="133">
        <f>VLOOKUP($P231,'Written Exam Marks'!$H:$Q,9,FALSE)</f>
        <v>35</v>
      </c>
      <c r="AE231" s="113" t="str">
        <f t="shared" si="223"/>
        <v>Present</v>
      </c>
      <c r="AF231" s="113" t="str">
        <f t="shared" si="224"/>
        <v>P-S1_Onsite</v>
      </c>
      <c r="AG231" s="146">
        <v>9.5</v>
      </c>
      <c r="AH231" s="146">
        <v>7</v>
      </c>
      <c r="AI231" s="146">
        <v>10</v>
      </c>
      <c r="AJ231" s="146">
        <v>10</v>
      </c>
      <c r="AK231" s="146">
        <v>9</v>
      </c>
      <c r="AL231" s="146">
        <v>10</v>
      </c>
      <c r="AM231" s="146">
        <v>55.5</v>
      </c>
      <c r="AN231" s="146">
        <v>60</v>
      </c>
      <c r="AO231" s="43" t="s">
        <v>7336</v>
      </c>
      <c r="AP231" s="43" t="s">
        <v>1598</v>
      </c>
      <c r="AQ231" s="50" t="str">
        <f t="shared" si="225"/>
        <v>2025EM1100228-MDSDF402</v>
      </c>
      <c r="AR231" s="43" t="str">
        <f t="shared" si="226"/>
        <v>0 missed</v>
      </c>
      <c r="AS231" s="47" t="s">
        <v>7342</v>
      </c>
      <c r="AT231" s="43">
        <f t="shared" si="227"/>
        <v>6</v>
      </c>
      <c r="AU231" s="48" t="s">
        <v>7342</v>
      </c>
      <c r="AV231" s="49">
        <f t="shared" si="228"/>
        <v>1</v>
      </c>
      <c r="AW231" s="48" t="s">
        <v>7342</v>
      </c>
      <c r="AX231" s="43" t="str">
        <f t="shared" si="229"/>
        <v>0 missed</v>
      </c>
      <c r="AY231" s="42">
        <f t="shared" si="230"/>
        <v>6</v>
      </c>
      <c r="AZ231" s="50">
        <f t="shared" si="231"/>
        <v>1</v>
      </c>
      <c r="BA231" s="50" t="str">
        <f t="shared" si="232"/>
        <v>Q-6 A-- || Q Total-6, A Total-0</v>
      </c>
      <c r="BB231" s="42" t="str" cm="1">
        <f t="array" ref="BB231">IFERROR(INDEX('Attendance-Slot-1'!$Q$2:$Q$1112,MATCH(1,('Attendance-Slot-1'!$A$2:$A$1112=$C231)*('Attendance-Slot-1'!$G$2:$G$1112=BB$2),0)),"No Data")</f>
        <v>P-S1_Onsite</v>
      </c>
      <c r="BC231" s="42" t="str" cm="1">
        <f t="array" ref="BC231">IFERROR(INDEX('Attendance-Slot-2'!$Q$2:$Q$2595,MATCH(1,('Attendance-Slot-2'!$A$2:$A$2595=$C231)*('Attendance-Slot-2'!$G$2:$G$2595=BB$2),0)),"No Data")</f>
        <v>No Data</v>
      </c>
      <c r="BD231" s="134">
        <f>VLOOKUP($AQ231,'Written Exam Marks'!$H:$Q,10,FALSE)</f>
        <v>26</v>
      </c>
      <c r="BE231" s="134">
        <f>VLOOKUP($AQ231,'Written Exam Marks'!$H:$Q,9,FALSE)</f>
        <v>40</v>
      </c>
      <c r="BF231" s="42" t="str">
        <f t="shared" si="233"/>
        <v>Present</v>
      </c>
      <c r="BG231" s="42" t="str">
        <f t="shared" si="234"/>
        <v>P-S1_Onsite</v>
      </c>
      <c r="BH231" s="147">
        <v>19</v>
      </c>
      <c r="BI231" s="147">
        <v>26</v>
      </c>
      <c r="BJ231" s="147">
        <v>45</v>
      </c>
      <c r="BK231" s="147">
        <v>60</v>
      </c>
      <c r="BL231" s="52" t="s">
        <v>3697</v>
      </c>
      <c r="BM231" s="52" t="s">
        <v>1606</v>
      </c>
      <c r="BN231" s="57" t="str">
        <f t="shared" si="235"/>
        <v>2025EM1100228-MDSDF403</v>
      </c>
      <c r="BO231" s="52" t="str">
        <f t="shared" si="236"/>
        <v>0 missed</v>
      </c>
      <c r="BP231" s="52" t="str">
        <f t="shared" si="237"/>
        <v>0 missed</v>
      </c>
      <c r="BQ231" s="52">
        <f t="shared" si="238"/>
        <v>1</v>
      </c>
      <c r="BR231" s="52">
        <f t="shared" si="239"/>
        <v>1</v>
      </c>
      <c r="BS231" s="56">
        <f t="shared" si="240"/>
        <v>1</v>
      </c>
      <c r="BT231" s="56">
        <f t="shared" si="241"/>
        <v>1</v>
      </c>
      <c r="BU231" s="52" t="str">
        <f t="shared" si="242"/>
        <v>0 missed</v>
      </c>
      <c r="BV231" s="51">
        <f t="shared" si="243"/>
        <v>2</v>
      </c>
      <c r="BW231" s="57">
        <f t="shared" si="244"/>
        <v>1</v>
      </c>
      <c r="BX231" s="57" t="str">
        <f t="shared" si="245"/>
        <v>Q-1 A-1 || Q Total-1, A Total-1</v>
      </c>
      <c r="BY231" s="51" t="str" cm="1">
        <f t="array" ref="BY231">IFERROR(INDEX('Attendance-Slot-1'!$Q$2:$Q$1112,MATCH(1,('Attendance-Slot-1'!$A$2:$A$1112=$C231)*('Attendance-Slot-1'!$G$2:$G$1112=BY$2),0)),"No Data")</f>
        <v>P-S1_Onsite</v>
      </c>
      <c r="BZ231" s="51" t="str" cm="1">
        <f t="array" ref="BZ231">IFERROR(INDEX('Attendance-Slot-2'!$Q$2:$Q$2595,MATCH(1,('Attendance-Slot-2'!$A$2:$A$2595=$C231)*('Attendance-Slot-2'!$G$2:$G$2595=BY$2),0)),"No Data")</f>
        <v>No Data</v>
      </c>
      <c r="CA231" s="135">
        <f>VLOOKUP($BN231,'Written Exam Marks'!$H:$Q,10,FALSE)</f>
        <v>28</v>
      </c>
      <c r="CB231" s="135">
        <f>VLOOKUP($BN231,'Written Exam Marks'!$H:$Q,9,FALSE)</f>
        <v>40</v>
      </c>
      <c r="CC231" s="51" t="str">
        <f t="shared" si="246"/>
        <v>Present</v>
      </c>
      <c r="CD231" s="51" t="str">
        <f t="shared" si="247"/>
        <v>P-S1_Onsite</v>
      </c>
      <c r="CE231" s="29">
        <v>18</v>
      </c>
      <c r="CF231" s="29">
        <v>19</v>
      </c>
      <c r="CG231" s="29">
        <v>19</v>
      </c>
      <c r="CH231" s="29">
        <v>56</v>
      </c>
      <c r="CI231" s="29">
        <v>60</v>
      </c>
      <c r="CJ231" s="61" t="s">
        <v>7343</v>
      </c>
      <c r="CK231" s="61" t="s">
        <v>1613</v>
      </c>
      <c r="CL231" s="10" t="str">
        <f t="shared" si="248"/>
        <v>2025EM1100228-MDSDF404</v>
      </c>
      <c r="CM231" s="61" t="str">
        <f t="shared" si="249"/>
        <v>0 missed</v>
      </c>
      <c r="CN231" s="61" t="str">
        <f t="shared" si="250"/>
        <v>0 missed</v>
      </c>
      <c r="CO231" s="111">
        <f t="shared" si="251"/>
        <v>2</v>
      </c>
      <c r="CP231" s="111">
        <f t="shared" si="252"/>
        <v>1</v>
      </c>
      <c r="CQ231" s="9">
        <f t="shared" si="253"/>
        <v>1</v>
      </c>
      <c r="CR231" s="9">
        <f t="shared" si="254"/>
        <v>1</v>
      </c>
      <c r="CS231" s="61" t="str">
        <f t="shared" si="255"/>
        <v>0 missed</v>
      </c>
      <c r="CT231" s="111">
        <f t="shared" si="256"/>
        <v>3</v>
      </c>
      <c r="CU231" s="10">
        <f t="shared" si="257"/>
        <v>1</v>
      </c>
      <c r="CV231" s="10" t="str">
        <f t="shared" si="258"/>
        <v>Q-2 A-1 || Q Total-2, A Total-1</v>
      </c>
      <c r="CW231" s="111" t="str" cm="1">
        <f t="array" ref="CW231">IFERROR(INDEX('Attendance-Slot-1'!$Q$2:$Q$1112,MATCH(1,('Attendance-Slot-1'!$A$2:$A$1112=$C231)*('Attendance-Slot-1'!$G$2:$G$1112=CW$2),0)),"No Data")</f>
        <v>P-S1_Onsite</v>
      </c>
      <c r="CX231" s="111" t="str" cm="1">
        <f t="array" ref="CX231">IFERROR(INDEX('Attendance-Slot-2'!$Q$2:$Q$2595,MATCH(1,('Attendance-Slot-2'!$A$2:$A$2595=$C231)*('Attendance-Slot-2'!$G$2:$G$2595=CW$2),0)),"No Data")</f>
        <v>No Data</v>
      </c>
      <c r="CY231" s="136">
        <f>VLOOKUP($CL231,'Written Exam Marks'!$H:$Q,10,FALSE)</f>
        <v>36</v>
      </c>
      <c r="CZ231" s="136">
        <f>VLOOKUP($CL231,'Written Exam Marks'!$H:$Q,9,FALSE)</f>
        <v>40</v>
      </c>
      <c r="DA231" s="111" t="str">
        <f t="shared" si="259"/>
        <v>Present</v>
      </c>
      <c r="DB231" s="111" t="str">
        <f t="shared" si="260"/>
        <v>P-S1_Onsite</v>
      </c>
      <c r="DC231" s="148">
        <v>5</v>
      </c>
      <c r="DD231" s="148">
        <v>5.875</v>
      </c>
      <c r="DE231" s="148">
        <v>8.5</v>
      </c>
      <c r="DF231" s="148">
        <v>15</v>
      </c>
      <c r="DG231" s="148">
        <v>18</v>
      </c>
      <c r="DH231" s="148">
        <v>52.375</v>
      </c>
      <c r="DI231" s="148">
        <v>65</v>
      </c>
      <c r="DJ231" s="66" t="s">
        <v>7351</v>
      </c>
      <c r="DK231" s="66" t="s">
        <v>1631</v>
      </c>
      <c r="DL231" s="68" t="str">
        <f t="shared" si="261"/>
        <v>2025EM1100228-MDSDF406</v>
      </c>
      <c r="DM231" s="66" t="str">
        <f t="shared" si="262"/>
        <v>0 missed</v>
      </c>
      <c r="DN231" s="66" t="str">
        <f t="shared" si="263"/>
        <v>0 missed</v>
      </c>
      <c r="DO231" s="62">
        <f t="shared" si="264"/>
        <v>3</v>
      </c>
      <c r="DP231" s="62">
        <f t="shared" si="265"/>
        <v>2</v>
      </c>
      <c r="DQ231" s="67">
        <f t="shared" si="266"/>
        <v>1</v>
      </c>
      <c r="DR231" s="67">
        <f t="shared" si="267"/>
        <v>1</v>
      </c>
      <c r="DS231" s="66" t="str">
        <f t="shared" si="268"/>
        <v>0 missed</v>
      </c>
      <c r="DT231" s="62">
        <f t="shared" si="269"/>
        <v>5</v>
      </c>
      <c r="DU231" s="68">
        <f t="shared" si="270"/>
        <v>1</v>
      </c>
      <c r="DV231" s="68" t="str">
        <f t="shared" si="271"/>
        <v>Q-3 A-2 || Q Total-3, A Total-2</v>
      </c>
      <c r="DW231" s="62" t="str" cm="1">
        <f t="array" ref="DW231">IFERROR(INDEX('Attendance-Slot-1'!$Q$2:$Q$1112,MATCH(1,('Attendance-Slot-1'!$A$2:$A$1112=$C231)*('Attendance-Slot-1'!$G$2:$G$1112=DW$2),0)),"No Data")</f>
        <v>P-S1_Onsite</v>
      </c>
      <c r="DX231" s="62" t="str" cm="1">
        <f t="array" ref="DX231">IFERROR(INDEX('Attendance-Slot-2'!$Q$2:$Q$2595,MATCH(1,('Attendance-Slot-2'!$A$2:$A$2595=$C231)*('Attendance-Slot-2'!$G$2:$G$2595=DW$2),0)),"No Data")</f>
        <v>No Data</v>
      </c>
      <c r="DY231" s="137">
        <f>VLOOKUP($DL231,'Written Exam Marks'!$H:$Q,10,FALSE)</f>
        <v>30</v>
      </c>
      <c r="DZ231" s="137">
        <f>VLOOKUP($DL231,'Written Exam Marks'!$H:$Q,9,FALSE)</f>
        <v>35</v>
      </c>
      <c r="EA231" s="62" t="str">
        <f t="shared" si="272"/>
        <v>Present</v>
      </c>
      <c r="EB231" s="62" t="str">
        <f t="shared" si="273"/>
        <v>P-S1_Onsite</v>
      </c>
      <c r="EC231" s="114" t="str">
        <f t="shared" si="210"/>
        <v>P-5, 
A-0, 
No Data-0</v>
      </c>
      <c r="ED231" s="114" t="str">
        <f t="shared" si="211"/>
        <v>P-0, 
A-0, 
No Data-5</v>
      </c>
      <c r="EE231" s="114" t="str">
        <f t="shared" si="274"/>
        <v>P-S1_Onsite</v>
      </c>
      <c r="EF231" s="114" t="str">
        <f t="shared" si="275"/>
        <v>P-S1_Onsite</v>
      </c>
      <c r="EG231" s="114" t="str">
        <f t="shared" si="276"/>
        <v>P-S1_Onsite</v>
      </c>
      <c r="EH231" s="114" t="str">
        <f t="shared" si="277"/>
        <v>P-S1_Onsite</v>
      </c>
      <c r="EI231" s="114" t="str">
        <f t="shared" si="278"/>
        <v>P-S1_Onsite</v>
      </c>
      <c r="EJ231" s="114" t="str">
        <f t="shared" si="279"/>
        <v>P-5, A-0, No Data-0</v>
      </c>
      <c r="EK231" s="114" t="s">
        <v>10453</v>
      </c>
      <c r="EL231" s="114">
        <v>30</v>
      </c>
      <c r="EM231" s="114">
        <v>10</v>
      </c>
      <c r="EN231" s="114">
        <v>60</v>
      </c>
      <c r="EO231" s="114">
        <v>100</v>
      </c>
      <c r="EP231" s="114" t="s">
        <v>7217</v>
      </c>
      <c r="EQ231" s="114" t="s">
        <v>1054</v>
      </c>
      <c r="ER231" s="114" t="s">
        <v>2435</v>
      </c>
      <c r="ES231" s="114"/>
      <c r="ET231" s="30" t="s">
        <v>2435</v>
      </c>
    </row>
    <row r="232" spans="1:150" x14ac:dyDescent="0.25">
      <c r="A232" s="114">
        <v>229</v>
      </c>
      <c r="B232" s="114" t="s">
        <v>7224</v>
      </c>
      <c r="C232" s="80" t="s">
        <v>4083</v>
      </c>
      <c r="D232" s="30" t="s">
        <v>4084</v>
      </c>
      <c r="E232" s="30" t="s">
        <v>4085</v>
      </c>
      <c r="F232" s="33" t="s">
        <v>7201</v>
      </c>
      <c r="G232" s="30" t="s">
        <v>4086</v>
      </c>
      <c r="H232" s="143" t="s">
        <v>5</v>
      </c>
      <c r="I232" s="143">
        <v>15</v>
      </c>
      <c r="J232" s="143">
        <v>17</v>
      </c>
      <c r="K232" s="143">
        <v>15</v>
      </c>
      <c r="L232" s="143">
        <v>47</v>
      </c>
      <c r="M232" s="143">
        <v>65</v>
      </c>
      <c r="N232" s="40" t="s">
        <v>7314</v>
      </c>
      <c r="O232" s="40" t="s">
        <v>1593</v>
      </c>
      <c r="P232" s="13" t="str">
        <f t="shared" si="212"/>
        <v>2025EM1100229-MDSDF401</v>
      </c>
      <c r="Q232" s="40" t="str">
        <f t="shared" si="213"/>
        <v>1 missed</v>
      </c>
      <c r="R232" s="40" t="str">
        <f t="shared" si="214"/>
        <v>0 missed</v>
      </c>
      <c r="S232" s="40">
        <f t="shared" si="215"/>
        <v>2</v>
      </c>
      <c r="T232" s="40">
        <f t="shared" si="216"/>
        <v>1</v>
      </c>
      <c r="U232" s="41">
        <f t="shared" si="217"/>
        <v>0.66666666666666663</v>
      </c>
      <c r="V232" s="41">
        <f t="shared" si="218"/>
        <v>1</v>
      </c>
      <c r="W232" s="40" t="str">
        <f t="shared" si="219"/>
        <v>1 missed</v>
      </c>
      <c r="X232" s="113">
        <f t="shared" si="220"/>
        <v>3</v>
      </c>
      <c r="Y232" s="13">
        <f t="shared" si="221"/>
        <v>0.75</v>
      </c>
      <c r="Z232" s="13" t="str">
        <f t="shared" si="222"/>
        <v>Q-2 A-1 || Q Total-3, A Total-1</v>
      </c>
      <c r="AA232" s="113" t="str" cm="1">
        <f t="array" ref="AA232">IFERROR(INDEX('Attendance-Slot-1'!$Q$2:$Q$1112,MATCH(1,('Attendance-Slot-1'!$A$2:$A$1112=$C232)*('Attendance-Slot-1'!$G$2:$G$1112=AA$2),0)),"No Data")</f>
        <v>No Data</v>
      </c>
      <c r="AB232" s="113" t="str" cm="1">
        <f t="array" ref="AB232">IFERROR(INDEX('Attendance-Slot-2'!$Q$2:$Q$2595,MATCH(1,('Attendance-Slot-2'!$A$2:$A$2595=$C232)*('Attendance-Slot-2'!$G$2:$G$2595=AA$2),0)),"No Data")</f>
        <v>P-S2_Onsite</v>
      </c>
      <c r="AC232" s="133">
        <f>VLOOKUP($P232,'Written Exam Marks'!$H:$Q,10,FALSE)</f>
        <v>27</v>
      </c>
      <c r="AD232" s="133">
        <f>VLOOKUP($P232,'Written Exam Marks'!$H:$Q,9,FALSE)</f>
        <v>35</v>
      </c>
      <c r="AE232" s="113" t="str">
        <f t="shared" si="223"/>
        <v>Present</v>
      </c>
      <c r="AF232" s="113" t="str">
        <f t="shared" si="224"/>
        <v>P-S2_Onsite</v>
      </c>
      <c r="AG232" s="146">
        <v>9.5</v>
      </c>
      <c r="AH232" s="146">
        <v>9</v>
      </c>
      <c r="AI232" s="146">
        <v>10</v>
      </c>
      <c r="AJ232" s="146">
        <v>10</v>
      </c>
      <c r="AK232" s="146" t="s">
        <v>5</v>
      </c>
      <c r="AL232" s="146">
        <v>10</v>
      </c>
      <c r="AM232" s="146">
        <v>48.5</v>
      </c>
      <c r="AN232" s="146">
        <v>60</v>
      </c>
      <c r="AO232" s="43" t="s">
        <v>7336</v>
      </c>
      <c r="AP232" s="43" t="s">
        <v>1598</v>
      </c>
      <c r="AQ232" s="50" t="str">
        <f t="shared" si="225"/>
        <v>2025EM1100229-MDSDF402</v>
      </c>
      <c r="AR232" s="43" t="str">
        <f t="shared" si="226"/>
        <v>1 missed</v>
      </c>
      <c r="AS232" s="47" t="s">
        <v>7342</v>
      </c>
      <c r="AT232" s="43">
        <f t="shared" si="227"/>
        <v>5</v>
      </c>
      <c r="AU232" s="48" t="s">
        <v>7342</v>
      </c>
      <c r="AV232" s="49">
        <f t="shared" si="228"/>
        <v>0.83333333333333337</v>
      </c>
      <c r="AW232" s="48" t="s">
        <v>7342</v>
      </c>
      <c r="AX232" s="43" t="str">
        <f t="shared" si="229"/>
        <v>1 missed</v>
      </c>
      <c r="AY232" s="42">
        <f t="shared" si="230"/>
        <v>5</v>
      </c>
      <c r="AZ232" s="50">
        <f t="shared" si="231"/>
        <v>0.83333333333333337</v>
      </c>
      <c r="BA232" s="50" t="str">
        <f t="shared" si="232"/>
        <v>Q-5 A-- || Q Total-6, A Total-0</v>
      </c>
      <c r="BB232" s="42" t="str" cm="1">
        <f t="array" ref="BB232">IFERROR(INDEX('Attendance-Slot-1'!$Q$2:$Q$1112,MATCH(1,('Attendance-Slot-1'!$A$2:$A$1112=$C232)*('Attendance-Slot-1'!$G$2:$G$1112=BB$2),0)),"No Data")</f>
        <v>No Data</v>
      </c>
      <c r="BC232" s="42" t="str" cm="1">
        <f t="array" ref="BC232">IFERROR(INDEX('Attendance-Slot-2'!$Q$2:$Q$2595,MATCH(1,('Attendance-Slot-2'!$A$2:$A$2595=$C232)*('Attendance-Slot-2'!$G$2:$G$2595=BB$2),0)),"No Data")</f>
        <v>No Data</v>
      </c>
      <c r="BD232" s="134" t="e">
        <f>VLOOKUP($AQ232,'Written Exam Marks'!$H:$Q,10,FALSE)</f>
        <v>#N/A</v>
      </c>
      <c r="BE232" s="134" t="e">
        <f>VLOOKUP($AQ232,'Written Exam Marks'!$H:$Q,9,FALSE)</f>
        <v>#N/A</v>
      </c>
      <c r="BF232" s="42" t="str">
        <f t="shared" si="233"/>
        <v>No Data</v>
      </c>
      <c r="BG232" s="42" t="str">
        <f t="shared" si="234"/>
        <v>No Data</v>
      </c>
      <c r="BH232" s="147" t="s">
        <v>5</v>
      </c>
      <c r="BI232" s="147">
        <v>8</v>
      </c>
      <c r="BJ232" s="147">
        <v>8</v>
      </c>
      <c r="BK232" s="147">
        <v>60</v>
      </c>
      <c r="BL232" s="52" t="s">
        <v>3697</v>
      </c>
      <c r="BM232" s="52" t="s">
        <v>1606</v>
      </c>
      <c r="BN232" s="57" t="str">
        <f t="shared" si="235"/>
        <v>2025EM1100229-MDSDF403</v>
      </c>
      <c r="BO232" s="52" t="str">
        <f t="shared" si="236"/>
        <v>1 missed</v>
      </c>
      <c r="BP232" s="52" t="str">
        <f t="shared" si="237"/>
        <v>0 missed</v>
      </c>
      <c r="BQ232" s="52">
        <f t="shared" si="238"/>
        <v>0</v>
      </c>
      <c r="BR232" s="52">
        <f t="shared" si="239"/>
        <v>1</v>
      </c>
      <c r="BS232" s="56">
        <f t="shared" si="240"/>
        <v>0</v>
      </c>
      <c r="BT232" s="56">
        <f t="shared" si="241"/>
        <v>1</v>
      </c>
      <c r="BU232" s="52" t="str">
        <f t="shared" si="242"/>
        <v>1 missed</v>
      </c>
      <c r="BV232" s="51">
        <f t="shared" si="243"/>
        <v>1</v>
      </c>
      <c r="BW232" s="57">
        <f t="shared" si="244"/>
        <v>0.5</v>
      </c>
      <c r="BX232" s="57" t="str">
        <f t="shared" si="245"/>
        <v>Q-0 A-1 || Q Total-1, A Total-1</v>
      </c>
      <c r="BY232" s="51" t="str" cm="1">
        <f t="array" ref="BY232">IFERROR(INDEX('Attendance-Slot-1'!$Q$2:$Q$1112,MATCH(1,('Attendance-Slot-1'!$A$2:$A$1112=$C232)*('Attendance-Slot-1'!$G$2:$G$1112=BY$2),0)),"No Data")</f>
        <v>No Data</v>
      </c>
      <c r="BZ232" s="51" t="str" cm="1">
        <f t="array" ref="BZ232">IFERROR(INDEX('Attendance-Slot-2'!$Q$2:$Q$2595,MATCH(1,('Attendance-Slot-2'!$A$2:$A$2595=$C232)*('Attendance-Slot-2'!$G$2:$G$2595=BY$2),0)),"No Data")</f>
        <v>No Data</v>
      </c>
      <c r="CA232" s="135" t="e">
        <f>VLOOKUP($BN232,'Written Exam Marks'!$H:$Q,10,FALSE)</f>
        <v>#N/A</v>
      </c>
      <c r="CB232" s="135" t="e">
        <f>VLOOKUP($BN232,'Written Exam Marks'!$H:$Q,9,FALSE)</f>
        <v>#N/A</v>
      </c>
      <c r="CC232" s="51" t="str">
        <f t="shared" si="246"/>
        <v>No Data</v>
      </c>
      <c r="CD232" s="51" t="str">
        <f t="shared" si="247"/>
        <v>No Data</v>
      </c>
      <c r="CE232" s="29">
        <v>19</v>
      </c>
      <c r="CF232" s="29">
        <v>20</v>
      </c>
      <c r="CG232" s="29">
        <v>19</v>
      </c>
      <c r="CH232" s="29">
        <v>58</v>
      </c>
      <c r="CI232" s="29">
        <v>60</v>
      </c>
      <c r="CJ232" s="61" t="s">
        <v>7343</v>
      </c>
      <c r="CK232" s="61" t="s">
        <v>1613</v>
      </c>
      <c r="CL232" s="10" t="str">
        <f t="shared" si="248"/>
        <v>2025EM1100229-MDSDF404</v>
      </c>
      <c r="CM232" s="61" t="str">
        <f t="shared" si="249"/>
        <v>0 missed</v>
      </c>
      <c r="CN232" s="61" t="str">
        <f t="shared" si="250"/>
        <v>0 missed</v>
      </c>
      <c r="CO232" s="111">
        <f t="shared" si="251"/>
        <v>2</v>
      </c>
      <c r="CP232" s="111">
        <f t="shared" si="252"/>
        <v>1</v>
      </c>
      <c r="CQ232" s="9">
        <f t="shared" si="253"/>
        <v>1</v>
      </c>
      <c r="CR232" s="9">
        <f t="shared" si="254"/>
        <v>1</v>
      </c>
      <c r="CS232" s="61" t="str">
        <f t="shared" si="255"/>
        <v>0 missed</v>
      </c>
      <c r="CT232" s="111">
        <f t="shared" si="256"/>
        <v>3</v>
      </c>
      <c r="CU232" s="10">
        <f t="shared" si="257"/>
        <v>1</v>
      </c>
      <c r="CV232" s="10" t="str">
        <f t="shared" si="258"/>
        <v>Q-2 A-1 || Q Total-2, A Total-1</v>
      </c>
      <c r="CW232" s="111" t="str" cm="1">
        <f t="array" ref="CW232">IFERROR(INDEX('Attendance-Slot-1'!$Q$2:$Q$1112,MATCH(1,('Attendance-Slot-1'!$A$2:$A$1112=$C232)*('Attendance-Slot-1'!$G$2:$G$1112=CW$2),0)),"No Data")</f>
        <v>No Data</v>
      </c>
      <c r="CX232" s="111" t="str" cm="1">
        <f t="array" ref="CX232">IFERROR(INDEX('Attendance-Slot-2'!$Q$2:$Q$2595,MATCH(1,('Attendance-Slot-2'!$A$2:$A$2595=$C232)*('Attendance-Slot-2'!$G$2:$G$2595=CW$2),0)),"No Data")</f>
        <v>P-S2_Onsite</v>
      </c>
      <c r="CY232" s="136">
        <f>VLOOKUP($CL232,'Written Exam Marks'!$H:$Q,10,FALSE)</f>
        <v>25</v>
      </c>
      <c r="CZ232" s="136">
        <f>VLOOKUP($CL232,'Written Exam Marks'!$H:$Q,9,FALSE)</f>
        <v>40</v>
      </c>
      <c r="DA232" s="111" t="str">
        <f t="shared" si="259"/>
        <v>Present</v>
      </c>
      <c r="DB232" s="111" t="str">
        <f t="shared" si="260"/>
        <v>P-S2_Onsite</v>
      </c>
      <c r="DC232" s="148">
        <v>5.5</v>
      </c>
      <c r="DD232" s="148">
        <v>7.25</v>
      </c>
      <c r="DE232" s="148" t="s">
        <v>5</v>
      </c>
      <c r="DF232" s="148" t="s">
        <v>5</v>
      </c>
      <c r="DG232" s="148" t="s">
        <v>5</v>
      </c>
      <c r="DH232" s="148">
        <v>12.75</v>
      </c>
      <c r="DI232" s="148">
        <v>65</v>
      </c>
      <c r="DJ232" s="66" t="s">
        <v>7351</v>
      </c>
      <c r="DK232" s="66" t="s">
        <v>1631</v>
      </c>
      <c r="DL232" s="68" t="str">
        <f t="shared" si="261"/>
        <v>2025EM1100229-MDSDF406</v>
      </c>
      <c r="DM232" s="66" t="str">
        <f t="shared" si="262"/>
        <v>1 missed</v>
      </c>
      <c r="DN232" s="66" t="str">
        <f t="shared" si="263"/>
        <v>2 missed</v>
      </c>
      <c r="DO232" s="62">
        <f t="shared" si="264"/>
        <v>2</v>
      </c>
      <c r="DP232" s="62">
        <f t="shared" si="265"/>
        <v>0</v>
      </c>
      <c r="DQ232" s="67">
        <f t="shared" si="266"/>
        <v>0.66666666666666663</v>
      </c>
      <c r="DR232" s="67">
        <f t="shared" si="267"/>
        <v>0</v>
      </c>
      <c r="DS232" s="66" t="str">
        <f t="shared" si="268"/>
        <v>3 missed</v>
      </c>
      <c r="DT232" s="62">
        <f t="shared" si="269"/>
        <v>2</v>
      </c>
      <c r="DU232" s="68">
        <f t="shared" si="270"/>
        <v>0.4</v>
      </c>
      <c r="DV232" s="68" t="str">
        <f t="shared" si="271"/>
        <v>Q-2 A-0 || Q Total-3, A Total-2</v>
      </c>
      <c r="DW232" s="62" t="str" cm="1">
        <f t="array" ref="DW232">IFERROR(INDEX('Attendance-Slot-1'!$Q$2:$Q$1112,MATCH(1,('Attendance-Slot-1'!$A$2:$A$1112=$C232)*('Attendance-Slot-1'!$G$2:$G$1112=DW$2),0)),"No Data")</f>
        <v>No Data</v>
      </c>
      <c r="DX232" s="62" t="str" cm="1">
        <f t="array" ref="DX232">IFERROR(INDEX('Attendance-Slot-2'!$Q$2:$Q$2595,MATCH(1,('Attendance-Slot-2'!$A$2:$A$2595=$C232)*('Attendance-Slot-2'!$G$2:$G$2595=DW$2),0)),"No Data")</f>
        <v>No Data</v>
      </c>
      <c r="DY232" s="137" t="e">
        <f>VLOOKUP($DL232,'Written Exam Marks'!$H:$Q,10,FALSE)</f>
        <v>#N/A</v>
      </c>
      <c r="DZ232" s="137" t="e">
        <f>VLOOKUP($DL232,'Written Exam Marks'!$H:$Q,9,FALSE)</f>
        <v>#N/A</v>
      </c>
      <c r="EA232" s="62" t="str">
        <f t="shared" si="272"/>
        <v>No Data</v>
      </c>
      <c r="EB232" s="62" t="str">
        <f t="shared" si="273"/>
        <v>No Data</v>
      </c>
      <c r="EC232" s="114" t="str">
        <f t="shared" si="210"/>
        <v>P-0, 
A-0, 
No Data-5</v>
      </c>
      <c r="ED232" s="114" t="str">
        <f t="shared" si="211"/>
        <v>P-2, 
A-0, 
No Data-3</v>
      </c>
      <c r="EE232" s="114" t="str">
        <f t="shared" si="274"/>
        <v>P-S2_Onsite</v>
      </c>
      <c r="EF232" s="114" t="str">
        <f t="shared" si="275"/>
        <v>No Data</v>
      </c>
      <c r="EG232" s="114" t="str">
        <f t="shared" si="276"/>
        <v>No Data</v>
      </c>
      <c r="EH232" s="114" t="str">
        <f t="shared" si="277"/>
        <v>P-S2_Onsite</v>
      </c>
      <c r="EI232" s="114" t="str">
        <f t="shared" si="278"/>
        <v>No Data</v>
      </c>
      <c r="EJ232" s="114" t="str">
        <f t="shared" si="279"/>
        <v>P-2, A-0, No Data-3</v>
      </c>
      <c r="EK232" s="114" t="s">
        <v>10454</v>
      </c>
      <c r="EL232" s="114" t="e">
        <v>#N/A</v>
      </c>
      <c r="EM232" s="114" t="e">
        <v>#N/A</v>
      </c>
      <c r="EN232" s="114" t="e">
        <v>#N/A</v>
      </c>
      <c r="EO232" s="114" t="e">
        <v>#N/A</v>
      </c>
      <c r="EP232" s="114" t="s">
        <v>7217</v>
      </c>
      <c r="EQ232" s="114" t="s">
        <v>1054</v>
      </c>
      <c r="ER232" s="114" t="s">
        <v>4083</v>
      </c>
      <c r="ES232" s="114"/>
      <c r="ET232" s="30" t="s">
        <v>4083</v>
      </c>
    </row>
    <row r="233" spans="1:150" x14ac:dyDescent="0.25">
      <c r="A233" s="114">
        <v>230</v>
      </c>
      <c r="B233" s="114" t="s">
        <v>7224</v>
      </c>
      <c r="C233" s="80" t="s">
        <v>4087</v>
      </c>
      <c r="D233" s="30" t="s">
        <v>4088</v>
      </c>
      <c r="E233" s="30" t="s">
        <v>4089</v>
      </c>
      <c r="F233" s="33" t="s">
        <v>7201</v>
      </c>
      <c r="G233" s="30" t="s">
        <v>4090</v>
      </c>
      <c r="H233" s="143" t="s">
        <v>5</v>
      </c>
      <c r="I233" s="143">
        <v>15</v>
      </c>
      <c r="J233" s="143" t="s">
        <v>5</v>
      </c>
      <c r="K233" s="143" t="s">
        <v>5</v>
      </c>
      <c r="L233" s="143">
        <v>15</v>
      </c>
      <c r="M233" s="143">
        <v>65</v>
      </c>
      <c r="N233" s="40" t="s">
        <v>7314</v>
      </c>
      <c r="O233" s="40" t="s">
        <v>1593</v>
      </c>
      <c r="P233" s="13" t="str">
        <f t="shared" si="212"/>
        <v>2025EM1100230-MDSDF401</v>
      </c>
      <c r="Q233" s="40" t="str">
        <f t="shared" si="213"/>
        <v>2 missed</v>
      </c>
      <c r="R233" s="40" t="str">
        <f t="shared" si="214"/>
        <v>1 missed</v>
      </c>
      <c r="S233" s="40">
        <f t="shared" si="215"/>
        <v>1</v>
      </c>
      <c r="T233" s="40">
        <f t="shared" si="216"/>
        <v>0</v>
      </c>
      <c r="U233" s="41">
        <f t="shared" si="217"/>
        <v>0.33333333333333331</v>
      </c>
      <c r="V233" s="41">
        <f t="shared" si="218"/>
        <v>0</v>
      </c>
      <c r="W233" s="40" t="str">
        <f t="shared" si="219"/>
        <v>3 missed</v>
      </c>
      <c r="X233" s="113">
        <f t="shared" si="220"/>
        <v>1</v>
      </c>
      <c r="Y233" s="13">
        <f t="shared" si="221"/>
        <v>0.25</v>
      </c>
      <c r="Z233" s="13" t="str">
        <f t="shared" si="222"/>
        <v>Q-1 A-0 || Q Total-3, A Total-1</v>
      </c>
      <c r="AA233" s="113" t="str" cm="1">
        <f t="array" ref="AA233">IFERROR(INDEX('Attendance-Slot-1'!$Q$2:$Q$1112,MATCH(1,('Attendance-Slot-1'!$A$2:$A$1112=$C233)*('Attendance-Slot-1'!$G$2:$G$1112=AA$2),0)),"No Data")</f>
        <v>No Data</v>
      </c>
      <c r="AB233" s="113" t="str" cm="1">
        <f t="array" ref="AB233">IFERROR(INDEX('Attendance-Slot-2'!$Q$2:$Q$2595,MATCH(1,('Attendance-Slot-2'!$A$2:$A$2595=$C233)*('Attendance-Slot-2'!$G$2:$G$2595=AA$2),0)),"No Data")</f>
        <v>A-S2_Onsite</v>
      </c>
      <c r="AC233" s="133" t="e">
        <f>VLOOKUP($P233,'Written Exam Marks'!$H:$Q,10,FALSE)</f>
        <v>#N/A</v>
      </c>
      <c r="AD233" s="133" t="e">
        <f>VLOOKUP($P233,'Written Exam Marks'!$H:$Q,9,FALSE)</f>
        <v>#N/A</v>
      </c>
      <c r="AE233" s="113" t="str">
        <f t="shared" si="223"/>
        <v>Absent</v>
      </c>
      <c r="AF233" s="113" t="str">
        <f t="shared" si="224"/>
        <v>A-S2_Onsite</v>
      </c>
      <c r="AG233" s="146">
        <v>10</v>
      </c>
      <c r="AH233" s="146">
        <v>9.5</v>
      </c>
      <c r="AI233" s="146">
        <v>10</v>
      </c>
      <c r="AJ233" s="146">
        <v>10</v>
      </c>
      <c r="AK233" s="146" t="s">
        <v>5</v>
      </c>
      <c r="AL233" s="146" t="s">
        <v>5</v>
      </c>
      <c r="AM233" s="146">
        <v>39.5</v>
      </c>
      <c r="AN233" s="146">
        <v>60</v>
      </c>
      <c r="AO233" s="43" t="s">
        <v>7336</v>
      </c>
      <c r="AP233" s="43" t="s">
        <v>1598</v>
      </c>
      <c r="AQ233" s="50" t="str">
        <f t="shared" si="225"/>
        <v>2025EM1100230-MDSDF402</v>
      </c>
      <c r="AR233" s="43" t="str">
        <f t="shared" si="226"/>
        <v>2 missed</v>
      </c>
      <c r="AS233" s="47" t="s">
        <v>7342</v>
      </c>
      <c r="AT233" s="43">
        <f t="shared" si="227"/>
        <v>4</v>
      </c>
      <c r="AU233" s="48" t="s">
        <v>7342</v>
      </c>
      <c r="AV233" s="49">
        <f t="shared" si="228"/>
        <v>0.66666666666666663</v>
      </c>
      <c r="AW233" s="48" t="s">
        <v>7342</v>
      </c>
      <c r="AX233" s="43" t="str">
        <f t="shared" si="229"/>
        <v>2 missed</v>
      </c>
      <c r="AY233" s="42">
        <f t="shared" si="230"/>
        <v>4</v>
      </c>
      <c r="AZ233" s="50">
        <f t="shared" si="231"/>
        <v>0.66666666666666663</v>
      </c>
      <c r="BA233" s="50" t="str">
        <f t="shared" si="232"/>
        <v>Q-4 A-- || Q Total-6, A Total-0</v>
      </c>
      <c r="BB233" s="42" t="str" cm="1">
        <f t="array" ref="BB233">IFERROR(INDEX('Attendance-Slot-1'!$Q$2:$Q$1112,MATCH(1,('Attendance-Slot-1'!$A$2:$A$1112=$C233)*('Attendance-Slot-1'!$G$2:$G$1112=BB$2),0)),"No Data")</f>
        <v>No Data</v>
      </c>
      <c r="BC233" s="42" t="str" cm="1">
        <f t="array" ref="BC233">IFERROR(INDEX('Attendance-Slot-2'!$Q$2:$Q$2595,MATCH(1,('Attendance-Slot-2'!$A$2:$A$2595=$C233)*('Attendance-Slot-2'!$G$2:$G$2595=BB$2),0)),"No Data")</f>
        <v>A-S2_Onsite</v>
      </c>
      <c r="BD233" s="134" t="e">
        <f>VLOOKUP($AQ233,'Written Exam Marks'!$H:$Q,10,FALSE)</f>
        <v>#N/A</v>
      </c>
      <c r="BE233" s="134" t="e">
        <f>VLOOKUP($AQ233,'Written Exam Marks'!$H:$Q,9,FALSE)</f>
        <v>#N/A</v>
      </c>
      <c r="BF233" s="42" t="str">
        <f t="shared" si="233"/>
        <v>Absent</v>
      </c>
      <c r="BG233" s="42" t="str">
        <f t="shared" si="234"/>
        <v>A-S2_Onsite</v>
      </c>
      <c r="BH233" s="147">
        <v>19</v>
      </c>
      <c r="BI233" s="147" t="s">
        <v>5</v>
      </c>
      <c r="BJ233" s="147">
        <v>19</v>
      </c>
      <c r="BK233" s="147">
        <v>60</v>
      </c>
      <c r="BL233" s="52" t="s">
        <v>3697</v>
      </c>
      <c r="BM233" s="52" t="s">
        <v>1606</v>
      </c>
      <c r="BN233" s="57" t="str">
        <f t="shared" si="235"/>
        <v>2025EM1100230-MDSDF403</v>
      </c>
      <c r="BO233" s="52" t="str">
        <f t="shared" si="236"/>
        <v>0 missed</v>
      </c>
      <c r="BP233" s="52" t="str">
        <f t="shared" si="237"/>
        <v>1 missed</v>
      </c>
      <c r="BQ233" s="52">
        <f t="shared" si="238"/>
        <v>1</v>
      </c>
      <c r="BR233" s="52">
        <f t="shared" si="239"/>
        <v>0</v>
      </c>
      <c r="BS233" s="56">
        <f t="shared" si="240"/>
        <v>1</v>
      </c>
      <c r="BT233" s="56">
        <f t="shared" si="241"/>
        <v>0</v>
      </c>
      <c r="BU233" s="52" t="str">
        <f t="shared" si="242"/>
        <v>1 missed</v>
      </c>
      <c r="BV233" s="51">
        <f t="shared" si="243"/>
        <v>1</v>
      </c>
      <c r="BW233" s="57">
        <f t="shared" si="244"/>
        <v>0.5</v>
      </c>
      <c r="BX233" s="57" t="str">
        <f t="shared" si="245"/>
        <v>Q-1 A-0 || Q Total-1, A Total-1</v>
      </c>
      <c r="BY233" s="51" t="str" cm="1">
        <f t="array" ref="BY233">IFERROR(INDEX('Attendance-Slot-1'!$Q$2:$Q$1112,MATCH(1,('Attendance-Slot-1'!$A$2:$A$1112=$C233)*('Attendance-Slot-1'!$G$2:$G$1112=BY$2),0)),"No Data")</f>
        <v>No Data</v>
      </c>
      <c r="BZ233" s="51" t="str" cm="1">
        <f t="array" ref="BZ233">IFERROR(INDEX('Attendance-Slot-2'!$Q$2:$Q$2595,MATCH(1,('Attendance-Slot-2'!$A$2:$A$2595=$C233)*('Attendance-Slot-2'!$G$2:$G$2595=BY$2),0)),"No Data")</f>
        <v>A-S2_Onsite</v>
      </c>
      <c r="CA233" s="135" t="e">
        <f>VLOOKUP($BN233,'Written Exam Marks'!$H:$Q,10,FALSE)</f>
        <v>#N/A</v>
      </c>
      <c r="CB233" s="135" t="e">
        <f>VLOOKUP($BN233,'Written Exam Marks'!$H:$Q,9,FALSE)</f>
        <v>#N/A</v>
      </c>
      <c r="CC233" s="51" t="str">
        <f t="shared" si="246"/>
        <v>Absent</v>
      </c>
      <c r="CD233" s="51" t="str">
        <f t="shared" si="247"/>
        <v>A-S2_Onsite</v>
      </c>
      <c r="CE233" s="29">
        <v>20</v>
      </c>
      <c r="CF233" s="29" t="s">
        <v>5</v>
      </c>
      <c r="CG233" s="29" t="s">
        <v>5</v>
      </c>
      <c r="CH233" s="29">
        <v>20</v>
      </c>
      <c r="CI233" s="29">
        <v>60</v>
      </c>
      <c r="CJ233" s="61" t="s">
        <v>7343</v>
      </c>
      <c r="CK233" s="61" t="s">
        <v>1613</v>
      </c>
      <c r="CL233" s="10" t="str">
        <f t="shared" si="248"/>
        <v>2025EM1100230-MDSDF404</v>
      </c>
      <c r="CM233" s="61" t="str">
        <f t="shared" si="249"/>
        <v>1 missed</v>
      </c>
      <c r="CN233" s="61" t="str">
        <f t="shared" si="250"/>
        <v>1 missed</v>
      </c>
      <c r="CO233" s="111">
        <f t="shared" si="251"/>
        <v>1</v>
      </c>
      <c r="CP233" s="111">
        <f t="shared" si="252"/>
        <v>0</v>
      </c>
      <c r="CQ233" s="9">
        <f t="shared" si="253"/>
        <v>0.5</v>
      </c>
      <c r="CR233" s="9">
        <f t="shared" si="254"/>
        <v>0</v>
      </c>
      <c r="CS233" s="61" t="str">
        <f t="shared" si="255"/>
        <v>2 missed</v>
      </c>
      <c r="CT233" s="111">
        <f t="shared" si="256"/>
        <v>1</v>
      </c>
      <c r="CU233" s="10">
        <f t="shared" si="257"/>
        <v>0.33333333333333331</v>
      </c>
      <c r="CV233" s="10" t="str">
        <f t="shared" si="258"/>
        <v>Q-1 A-0 || Q Total-2, A Total-1</v>
      </c>
      <c r="CW233" s="111" t="str" cm="1">
        <f t="array" ref="CW233">IFERROR(INDEX('Attendance-Slot-1'!$Q$2:$Q$1112,MATCH(1,('Attendance-Slot-1'!$A$2:$A$1112=$C233)*('Attendance-Slot-1'!$G$2:$G$1112=CW$2),0)),"No Data")</f>
        <v>No Data</v>
      </c>
      <c r="CX233" s="111" t="str" cm="1">
        <f t="array" ref="CX233">IFERROR(INDEX('Attendance-Slot-2'!$Q$2:$Q$2595,MATCH(1,('Attendance-Slot-2'!$A$2:$A$2595=$C233)*('Attendance-Slot-2'!$G$2:$G$2595=CW$2),0)),"No Data")</f>
        <v>A-S2_Onsite</v>
      </c>
      <c r="CY233" s="136" t="e">
        <f>VLOOKUP($CL233,'Written Exam Marks'!$H:$Q,10,FALSE)</f>
        <v>#N/A</v>
      </c>
      <c r="CZ233" s="136" t="e">
        <f>VLOOKUP($CL233,'Written Exam Marks'!$H:$Q,9,FALSE)</f>
        <v>#N/A</v>
      </c>
      <c r="DA233" s="111" t="str">
        <f t="shared" si="259"/>
        <v>Absent</v>
      </c>
      <c r="DB233" s="111" t="str">
        <f t="shared" si="260"/>
        <v>A-S2_Onsite</v>
      </c>
      <c r="DC233" s="148">
        <v>5.5</v>
      </c>
      <c r="DD233" s="148" t="s">
        <v>5</v>
      </c>
      <c r="DE233" s="148" t="s">
        <v>5</v>
      </c>
      <c r="DF233" s="148" t="s">
        <v>5</v>
      </c>
      <c r="DG233" s="148" t="s">
        <v>5</v>
      </c>
      <c r="DH233" s="148">
        <v>5.5</v>
      </c>
      <c r="DI233" s="148">
        <v>65</v>
      </c>
      <c r="DJ233" s="66" t="s">
        <v>7351</v>
      </c>
      <c r="DK233" s="66" t="s">
        <v>1631</v>
      </c>
      <c r="DL233" s="68" t="str">
        <f t="shared" si="261"/>
        <v>2025EM1100230-MDSDF406</v>
      </c>
      <c r="DM233" s="66" t="str">
        <f t="shared" si="262"/>
        <v>2 missed</v>
      </c>
      <c r="DN233" s="66" t="str">
        <f t="shared" si="263"/>
        <v>2 missed</v>
      </c>
      <c r="DO233" s="62">
        <f t="shared" si="264"/>
        <v>1</v>
      </c>
      <c r="DP233" s="62">
        <f t="shared" si="265"/>
        <v>0</v>
      </c>
      <c r="DQ233" s="67">
        <f t="shared" si="266"/>
        <v>0.33333333333333331</v>
      </c>
      <c r="DR233" s="67">
        <f t="shared" si="267"/>
        <v>0</v>
      </c>
      <c r="DS233" s="66" t="str">
        <f t="shared" si="268"/>
        <v>4 missed</v>
      </c>
      <c r="DT233" s="62">
        <f t="shared" si="269"/>
        <v>1</v>
      </c>
      <c r="DU233" s="68">
        <f t="shared" si="270"/>
        <v>0.2</v>
      </c>
      <c r="DV233" s="68" t="str">
        <f t="shared" si="271"/>
        <v>Q-1 A-0 || Q Total-3, A Total-2</v>
      </c>
      <c r="DW233" s="62" t="str" cm="1">
        <f t="array" ref="DW233">IFERROR(INDEX('Attendance-Slot-1'!$Q$2:$Q$1112,MATCH(1,('Attendance-Slot-1'!$A$2:$A$1112=$C233)*('Attendance-Slot-1'!$G$2:$G$1112=DW$2),0)),"No Data")</f>
        <v>No Data</v>
      </c>
      <c r="DX233" s="62" t="str" cm="1">
        <f t="array" ref="DX233">IFERROR(INDEX('Attendance-Slot-2'!$Q$2:$Q$2595,MATCH(1,('Attendance-Slot-2'!$A$2:$A$2595=$C233)*('Attendance-Slot-2'!$G$2:$G$2595=DW$2),0)),"No Data")</f>
        <v>A-S2_Onsite</v>
      </c>
      <c r="DY233" s="137" t="e">
        <f>VLOOKUP($DL233,'Written Exam Marks'!$H:$Q,10,FALSE)</f>
        <v>#N/A</v>
      </c>
      <c r="DZ233" s="137" t="e">
        <f>VLOOKUP($DL233,'Written Exam Marks'!$H:$Q,9,FALSE)</f>
        <v>#N/A</v>
      </c>
      <c r="EA233" s="62" t="str">
        <f t="shared" si="272"/>
        <v>Absent</v>
      </c>
      <c r="EB233" s="62" t="str">
        <f t="shared" si="273"/>
        <v>A-S2_Onsite</v>
      </c>
      <c r="EC233" s="114" t="str">
        <f t="shared" si="210"/>
        <v>P-0, 
A-0, 
No Data-5</v>
      </c>
      <c r="ED233" s="114" t="str">
        <f t="shared" si="211"/>
        <v>P-0, 
A-5, 
No Data-0</v>
      </c>
      <c r="EE233" s="114" t="str">
        <f t="shared" si="274"/>
        <v>A-S2_Onsite</v>
      </c>
      <c r="EF233" s="114" t="str">
        <f t="shared" si="275"/>
        <v>A-S2_Onsite</v>
      </c>
      <c r="EG233" s="114" t="str">
        <f t="shared" si="276"/>
        <v>A-S2_Onsite</v>
      </c>
      <c r="EH233" s="114" t="str">
        <f t="shared" si="277"/>
        <v>A-S2_Onsite</v>
      </c>
      <c r="EI233" s="114" t="str">
        <f t="shared" si="278"/>
        <v>A-S2_Onsite</v>
      </c>
      <c r="EJ233" s="114" t="str">
        <f t="shared" si="279"/>
        <v>P-0, A-5, No Data-0</v>
      </c>
      <c r="EK233" s="114" t="s">
        <v>10453</v>
      </c>
      <c r="EL233" s="114">
        <v>30</v>
      </c>
      <c r="EM233" s="114">
        <v>10</v>
      </c>
      <c r="EN233" s="114" t="s">
        <v>10455</v>
      </c>
      <c r="EO233" s="114">
        <v>40</v>
      </c>
      <c r="EP233" s="114" t="s">
        <v>7218</v>
      </c>
      <c r="EQ233" s="114" t="s">
        <v>1054</v>
      </c>
      <c r="ER233" s="114" t="s">
        <v>4087</v>
      </c>
      <c r="ES233" s="114" t="s">
        <v>7218</v>
      </c>
      <c r="ET233" s="30" t="s">
        <v>4087</v>
      </c>
    </row>
    <row r="234" spans="1:150" x14ac:dyDescent="0.25">
      <c r="A234" s="114">
        <v>231</v>
      </c>
      <c r="B234" s="114" t="s">
        <v>7224</v>
      </c>
      <c r="C234" s="80" t="s">
        <v>2444</v>
      </c>
      <c r="D234" s="30" t="s">
        <v>2445</v>
      </c>
      <c r="E234" s="30" t="s">
        <v>2446</v>
      </c>
      <c r="F234" s="33" t="s">
        <v>7201</v>
      </c>
      <c r="G234" s="30" t="s">
        <v>2447</v>
      </c>
      <c r="H234" s="143">
        <v>15</v>
      </c>
      <c r="I234" s="143">
        <v>15</v>
      </c>
      <c r="J234" s="143">
        <v>9</v>
      </c>
      <c r="K234" s="143">
        <v>15</v>
      </c>
      <c r="L234" s="143">
        <v>54</v>
      </c>
      <c r="M234" s="143">
        <v>65</v>
      </c>
      <c r="N234" s="40" t="s">
        <v>7314</v>
      </c>
      <c r="O234" s="40" t="s">
        <v>1593</v>
      </c>
      <c r="P234" s="13" t="str">
        <f t="shared" si="212"/>
        <v>2025EM1100231-MDSDF401</v>
      </c>
      <c r="Q234" s="40" t="str">
        <f t="shared" si="213"/>
        <v>0 missed</v>
      </c>
      <c r="R234" s="40" t="str">
        <f t="shared" si="214"/>
        <v>0 missed</v>
      </c>
      <c r="S234" s="40">
        <f t="shared" si="215"/>
        <v>3</v>
      </c>
      <c r="T234" s="40">
        <f t="shared" si="216"/>
        <v>1</v>
      </c>
      <c r="U234" s="41">
        <f t="shared" si="217"/>
        <v>1</v>
      </c>
      <c r="V234" s="41">
        <f t="shared" si="218"/>
        <v>1</v>
      </c>
      <c r="W234" s="40" t="str">
        <f t="shared" si="219"/>
        <v>0 missed</v>
      </c>
      <c r="X234" s="113">
        <f t="shared" si="220"/>
        <v>4</v>
      </c>
      <c r="Y234" s="13">
        <f t="shared" si="221"/>
        <v>1</v>
      </c>
      <c r="Z234" s="13" t="str">
        <f t="shared" si="222"/>
        <v>Q-3 A-1 || Q Total-3, A Total-1</v>
      </c>
      <c r="AA234" s="113" t="str" cm="1">
        <f t="array" ref="AA234">IFERROR(INDEX('Attendance-Slot-1'!$Q$2:$Q$1112,MATCH(1,('Attendance-Slot-1'!$A$2:$A$1112=$C234)*('Attendance-Slot-1'!$G$2:$G$1112=AA$2),0)),"No Data")</f>
        <v>P-S1_Onsite</v>
      </c>
      <c r="AB234" s="113" t="str" cm="1">
        <f t="array" ref="AB234">IFERROR(INDEX('Attendance-Slot-2'!$Q$2:$Q$2595,MATCH(1,('Attendance-Slot-2'!$A$2:$A$2595=$C234)*('Attendance-Slot-2'!$G$2:$G$2595=AA$2),0)),"No Data")</f>
        <v>No Data</v>
      </c>
      <c r="AC234" s="133">
        <f>VLOOKUP($P234,'Written Exam Marks'!$H:$Q,10,FALSE)</f>
        <v>7.5</v>
      </c>
      <c r="AD234" s="133">
        <f>VLOOKUP($P234,'Written Exam Marks'!$H:$Q,9,FALSE)</f>
        <v>35</v>
      </c>
      <c r="AE234" s="113" t="str">
        <f t="shared" si="223"/>
        <v>Present</v>
      </c>
      <c r="AF234" s="113" t="str">
        <f t="shared" si="224"/>
        <v>P-S1_Onsite</v>
      </c>
      <c r="AG234" s="146">
        <v>9.5</v>
      </c>
      <c r="AH234" s="146">
        <v>9</v>
      </c>
      <c r="AI234" s="146">
        <v>9</v>
      </c>
      <c r="AJ234" s="146">
        <v>10</v>
      </c>
      <c r="AK234" s="146">
        <v>9</v>
      </c>
      <c r="AL234" s="146">
        <v>10</v>
      </c>
      <c r="AM234" s="146">
        <v>56.5</v>
      </c>
      <c r="AN234" s="146">
        <v>60</v>
      </c>
      <c r="AO234" s="43" t="s">
        <v>7336</v>
      </c>
      <c r="AP234" s="43" t="s">
        <v>1598</v>
      </c>
      <c r="AQ234" s="50" t="str">
        <f t="shared" si="225"/>
        <v>2025EM1100231-MDSDF402</v>
      </c>
      <c r="AR234" s="43" t="str">
        <f t="shared" si="226"/>
        <v>0 missed</v>
      </c>
      <c r="AS234" s="47" t="s">
        <v>7342</v>
      </c>
      <c r="AT234" s="43">
        <f t="shared" si="227"/>
        <v>6</v>
      </c>
      <c r="AU234" s="48" t="s">
        <v>7342</v>
      </c>
      <c r="AV234" s="49">
        <f t="shared" si="228"/>
        <v>1</v>
      </c>
      <c r="AW234" s="48" t="s">
        <v>7342</v>
      </c>
      <c r="AX234" s="43" t="str">
        <f t="shared" si="229"/>
        <v>0 missed</v>
      </c>
      <c r="AY234" s="42">
        <f t="shared" si="230"/>
        <v>6</v>
      </c>
      <c r="AZ234" s="50">
        <f t="shared" si="231"/>
        <v>1</v>
      </c>
      <c r="BA234" s="50" t="str">
        <f t="shared" si="232"/>
        <v>Q-6 A-- || Q Total-6, A Total-0</v>
      </c>
      <c r="BB234" s="42" t="str" cm="1">
        <f t="array" ref="BB234">IFERROR(INDEX('Attendance-Slot-1'!$Q$2:$Q$1112,MATCH(1,('Attendance-Slot-1'!$A$2:$A$1112=$C234)*('Attendance-Slot-1'!$G$2:$G$1112=BB$2),0)),"No Data")</f>
        <v>P-S1_Onsite</v>
      </c>
      <c r="BC234" s="42" t="str" cm="1">
        <f t="array" ref="BC234">IFERROR(INDEX('Attendance-Slot-2'!$Q$2:$Q$2595,MATCH(1,('Attendance-Slot-2'!$A$2:$A$2595=$C234)*('Attendance-Slot-2'!$G$2:$G$2595=BB$2),0)),"No Data")</f>
        <v>No Data</v>
      </c>
      <c r="BD234" s="134">
        <f>VLOOKUP($AQ234,'Written Exam Marks'!$H:$Q,10,FALSE)</f>
        <v>17</v>
      </c>
      <c r="BE234" s="134">
        <f>VLOOKUP($AQ234,'Written Exam Marks'!$H:$Q,9,FALSE)</f>
        <v>40</v>
      </c>
      <c r="BF234" s="42" t="str">
        <f t="shared" si="233"/>
        <v>Present</v>
      </c>
      <c r="BG234" s="42" t="str">
        <f t="shared" si="234"/>
        <v>P-S1_Onsite</v>
      </c>
      <c r="BH234" s="147">
        <v>20</v>
      </c>
      <c r="BI234" s="147">
        <v>26</v>
      </c>
      <c r="BJ234" s="147">
        <v>46</v>
      </c>
      <c r="BK234" s="147">
        <v>60</v>
      </c>
      <c r="BL234" s="52" t="s">
        <v>3697</v>
      </c>
      <c r="BM234" s="52" t="s">
        <v>1606</v>
      </c>
      <c r="BN234" s="57" t="str">
        <f t="shared" si="235"/>
        <v>2025EM1100231-MDSDF403</v>
      </c>
      <c r="BO234" s="52" t="str">
        <f t="shared" si="236"/>
        <v>0 missed</v>
      </c>
      <c r="BP234" s="52" t="str">
        <f t="shared" si="237"/>
        <v>0 missed</v>
      </c>
      <c r="BQ234" s="52">
        <f t="shared" si="238"/>
        <v>1</v>
      </c>
      <c r="BR234" s="52">
        <f t="shared" si="239"/>
        <v>1</v>
      </c>
      <c r="BS234" s="56">
        <f t="shared" si="240"/>
        <v>1</v>
      </c>
      <c r="BT234" s="56">
        <f t="shared" si="241"/>
        <v>1</v>
      </c>
      <c r="BU234" s="52" t="str">
        <f t="shared" si="242"/>
        <v>0 missed</v>
      </c>
      <c r="BV234" s="51">
        <f t="shared" si="243"/>
        <v>2</v>
      </c>
      <c r="BW234" s="57">
        <f t="shared" si="244"/>
        <v>1</v>
      </c>
      <c r="BX234" s="57" t="str">
        <f t="shared" si="245"/>
        <v>Q-1 A-1 || Q Total-1, A Total-1</v>
      </c>
      <c r="BY234" s="51" t="str" cm="1">
        <f t="array" ref="BY234">IFERROR(INDEX('Attendance-Slot-1'!$Q$2:$Q$1112,MATCH(1,('Attendance-Slot-1'!$A$2:$A$1112=$C234)*('Attendance-Slot-1'!$G$2:$G$1112=BY$2),0)),"No Data")</f>
        <v>P-S1_Onsite</v>
      </c>
      <c r="BZ234" s="51" t="str" cm="1">
        <f t="array" ref="BZ234">IFERROR(INDEX('Attendance-Slot-2'!$Q$2:$Q$2595,MATCH(1,('Attendance-Slot-2'!$A$2:$A$2595=$C234)*('Attendance-Slot-2'!$G$2:$G$2595=BY$2),0)),"No Data")</f>
        <v>No Data</v>
      </c>
      <c r="CA234" s="135">
        <f>VLOOKUP($BN234,'Written Exam Marks'!$H:$Q,10,FALSE)</f>
        <v>10.5</v>
      </c>
      <c r="CB234" s="135">
        <f>VLOOKUP($BN234,'Written Exam Marks'!$H:$Q,9,FALSE)</f>
        <v>40</v>
      </c>
      <c r="CC234" s="51" t="str">
        <f t="shared" si="246"/>
        <v>Present</v>
      </c>
      <c r="CD234" s="51" t="str">
        <f t="shared" si="247"/>
        <v>P-S1_Onsite</v>
      </c>
      <c r="CE234" s="29">
        <v>20</v>
      </c>
      <c r="CF234" s="29">
        <v>20</v>
      </c>
      <c r="CG234" s="29">
        <v>19</v>
      </c>
      <c r="CH234" s="29">
        <v>59</v>
      </c>
      <c r="CI234" s="29">
        <v>60</v>
      </c>
      <c r="CJ234" s="61" t="s">
        <v>7343</v>
      </c>
      <c r="CK234" s="61" t="s">
        <v>1613</v>
      </c>
      <c r="CL234" s="10" t="str">
        <f t="shared" si="248"/>
        <v>2025EM1100231-MDSDF404</v>
      </c>
      <c r="CM234" s="61" t="str">
        <f t="shared" si="249"/>
        <v>0 missed</v>
      </c>
      <c r="CN234" s="61" t="str">
        <f t="shared" si="250"/>
        <v>0 missed</v>
      </c>
      <c r="CO234" s="111">
        <f t="shared" si="251"/>
        <v>2</v>
      </c>
      <c r="CP234" s="111">
        <f t="shared" si="252"/>
        <v>1</v>
      </c>
      <c r="CQ234" s="9">
        <f t="shared" si="253"/>
        <v>1</v>
      </c>
      <c r="CR234" s="9">
        <f t="shared" si="254"/>
        <v>1</v>
      </c>
      <c r="CS234" s="61" t="str">
        <f t="shared" si="255"/>
        <v>0 missed</v>
      </c>
      <c r="CT234" s="111">
        <f t="shared" si="256"/>
        <v>3</v>
      </c>
      <c r="CU234" s="10">
        <f t="shared" si="257"/>
        <v>1</v>
      </c>
      <c r="CV234" s="10" t="str">
        <f t="shared" si="258"/>
        <v>Q-2 A-1 || Q Total-2, A Total-1</v>
      </c>
      <c r="CW234" s="111" t="str" cm="1">
        <f t="array" ref="CW234">IFERROR(INDEX('Attendance-Slot-1'!$Q$2:$Q$1112,MATCH(1,('Attendance-Slot-1'!$A$2:$A$1112=$C234)*('Attendance-Slot-1'!$G$2:$G$1112=CW$2),0)),"No Data")</f>
        <v>P-S1_Onsite</v>
      </c>
      <c r="CX234" s="111" t="str" cm="1">
        <f t="array" ref="CX234">IFERROR(INDEX('Attendance-Slot-2'!$Q$2:$Q$2595,MATCH(1,('Attendance-Slot-2'!$A$2:$A$2595=$C234)*('Attendance-Slot-2'!$G$2:$G$2595=CW$2),0)),"No Data")</f>
        <v>No Data</v>
      </c>
      <c r="CY234" s="136">
        <f>VLOOKUP($CL234,'Written Exam Marks'!$H:$Q,10,FALSE)</f>
        <v>30.5</v>
      </c>
      <c r="CZ234" s="136">
        <f>VLOOKUP($CL234,'Written Exam Marks'!$H:$Q,9,FALSE)</f>
        <v>40</v>
      </c>
      <c r="DA234" s="111" t="str">
        <f t="shared" si="259"/>
        <v>Present</v>
      </c>
      <c r="DB234" s="111" t="str">
        <f t="shared" si="260"/>
        <v>P-S1_Onsite</v>
      </c>
      <c r="DC234" s="148">
        <v>5.5</v>
      </c>
      <c r="DD234" s="148">
        <v>7.5</v>
      </c>
      <c r="DE234" s="148">
        <v>9</v>
      </c>
      <c r="DF234" s="148">
        <v>10</v>
      </c>
      <c r="DG234" s="148" t="s">
        <v>5</v>
      </c>
      <c r="DH234" s="148">
        <v>32</v>
      </c>
      <c r="DI234" s="148">
        <v>65</v>
      </c>
      <c r="DJ234" s="66" t="s">
        <v>7351</v>
      </c>
      <c r="DK234" s="66" t="s">
        <v>1631</v>
      </c>
      <c r="DL234" s="68" t="str">
        <f t="shared" si="261"/>
        <v>2025EM1100231-MDSDF406</v>
      </c>
      <c r="DM234" s="66" t="str">
        <f t="shared" si="262"/>
        <v>0 missed</v>
      </c>
      <c r="DN234" s="66" t="str">
        <f t="shared" si="263"/>
        <v>1 missed</v>
      </c>
      <c r="DO234" s="62">
        <f t="shared" si="264"/>
        <v>3</v>
      </c>
      <c r="DP234" s="62">
        <f t="shared" si="265"/>
        <v>1</v>
      </c>
      <c r="DQ234" s="67">
        <f t="shared" si="266"/>
        <v>1</v>
      </c>
      <c r="DR234" s="67">
        <f t="shared" si="267"/>
        <v>0.5</v>
      </c>
      <c r="DS234" s="66" t="str">
        <f t="shared" si="268"/>
        <v>1 missed</v>
      </c>
      <c r="DT234" s="62">
        <f t="shared" si="269"/>
        <v>4</v>
      </c>
      <c r="DU234" s="68">
        <f t="shared" si="270"/>
        <v>0.8</v>
      </c>
      <c r="DV234" s="68" t="str">
        <f t="shared" si="271"/>
        <v>Q-3 A-1 || Q Total-3, A Total-2</v>
      </c>
      <c r="DW234" s="62" t="str" cm="1">
        <f t="array" ref="DW234">IFERROR(INDEX('Attendance-Slot-1'!$Q$2:$Q$1112,MATCH(1,('Attendance-Slot-1'!$A$2:$A$1112=$C234)*('Attendance-Slot-1'!$G$2:$G$1112=DW$2),0)),"No Data")</f>
        <v>P-S1_Onsite</v>
      </c>
      <c r="DX234" s="62" t="str" cm="1">
        <f t="array" ref="DX234">IFERROR(INDEX('Attendance-Slot-2'!$Q$2:$Q$2595,MATCH(1,('Attendance-Slot-2'!$A$2:$A$2595=$C234)*('Attendance-Slot-2'!$G$2:$G$2595=DW$2),0)),"No Data")</f>
        <v>No Data</v>
      </c>
      <c r="DY234" s="137">
        <f>VLOOKUP($DL234,'Written Exam Marks'!$H:$Q,10,FALSE)</f>
        <v>31</v>
      </c>
      <c r="DZ234" s="137">
        <f>VLOOKUP($DL234,'Written Exam Marks'!$H:$Q,9,FALSE)</f>
        <v>35</v>
      </c>
      <c r="EA234" s="62" t="str">
        <f t="shared" si="272"/>
        <v>Present</v>
      </c>
      <c r="EB234" s="62" t="str">
        <f t="shared" si="273"/>
        <v>P-S1_Onsite</v>
      </c>
      <c r="EC234" s="114" t="str">
        <f t="shared" si="210"/>
        <v>P-5, 
A-0, 
No Data-0</v>
      </c>
      <c r="ED234" s="114" t="str">
        <f t="shared" si="211"/>
        <v>P-0, 
A-0, 
No Data-5</v>
      </c>
      <c r="EE234" s="114" t="str">
        <f t="shared" si="274"/>
        <v>P-S1_Onsite</v>
      </c>
      <c r="EF234" s="114" t="str">
        <f t="shared" si="275"/>
        <v>P-S1_Onsite</v>
      </c>
      <c r="EG234" s="114" t="str">
        <f t="shared" si="276"/>
        <v>P-S1_Onsite</v>
      </c>
      <c r="EH234" s="114" t="str">
        <f t="shared" si="277"/>
        <v>P-S1_Onsite</v>
      </c>
      <c r="EI234" s="114" t="str">
        <f t="shared" si="278"/>
        <v>P-S1_Onsite</v>
      </c>
      <c r="EJ234" s="114" t="str">
        <f t="shared" si="279"/>
        <v>P-5, A-0, No Data-0</v>
      </c>
      <c r="EK234" s="114" t="s">
        <v>10453</v>
      </c>
      <c r="EL234" s="114">
        <v>30</v>
      </c>
      <c r="EM234" s="114">
        <v>10</v>
      </c>
      <c r="EN234" s="114">
        <v>60</v>
      </c>
      <c r="EO234" s="114">
        <v>100</v>
      </c>
      <c r="EP234" s="114" t="s">
        <v>7217</v>
      </c>
      <c r="EQ234" s="114" t="s">
        <v>1054</v>
      </c>
      <c r="ER234" s="114" t="s">
        <v>2444</v>
      </c>
      <c r="ES234" s="114"/>
      <c r="ET234" s="30" t="s">
        <v>2444</v>
      </c>
    </row>
    <row r="235" spans="1:150" x14ac:dyDescent="0.25">
      <c r="A235" s="114">
        <v>232</v>
      </c>
      <c r="B235" s="114" t="s">
        <v>7224</v>
      </c>
      <c r="C235" s="80" t="s">
        <v>4091</v>
      </c>
      <c r="D235" s="30" t="s">
        <v>4092</v>
      </c>
      <c r="E235" s="30" t="s">
        <v>4093</v>
      </c>
      <c r="F235" s="33" t="s">
        <v>7202</v>
      </c>
      <c r="G235" s="30" t="s">
        <v>4094</v>
      </c>
      <c r="H235" s="143">
        <v>15</v>
      </c>
      <c r="I235" s="143">
        <v>15</v>
      </c>
      <c r="J235" s="143">
        <v>17</v>
      </c>
      <c r="K235" s="143">
        <v>15</v>
      </c>
      <c r="L235" s="143">
        <v>62</v>
      </c>
      <c r="M235" s="143">
        <v>65</v>
      </c>
      <c r="N235" s="40" t="s">
        <v>7314</v>
      </c>
      <c r="O235" s="40" t="s">
        <v>1593</v>
      </c>
      <c r="P235" s="13" t="str">
        <f t="shared" si="212"/>
        <v>2025EM1100232-MDSDF401</v>
      </c>
      <c r="Q235" s="40" t="str">
        <f t="shared" si="213"/>
        <v>0 missed</v>
      </c>
      <c r="R235" s="40" t="str">
        <f t="shared" si="214"/>
        <v>0 missed</v>
      </c>
      <c r="S235" s="40">
        <f t="shared" si="215"/>
        <v>3</v>
      </c>
      <c r="T235" s="40">
        <f t="shared" si="216"/>
        <v>1</v>
      </c>
      <c r="U235" s="41">
        <f t="shared" si="217"/>
        <v>1</v>
      </c>
      <c r="V235" s="41">
        <f t="shared" si="218"/>
        <v>1</v>
      </c>
      <c r="W235" s="40" t="str">
        <f t="shared" si="219"/>
        <v>0 missed</v>
      </c>
      <c r="X235" s="113">
        <f t="shared" si="220"/>
        <v>4</v>
      </c>
      <c r="Y235" s="13">
        <f t="shared" si="221"/>
        <v>1</v>
      </c>
      <c r="Z235" s="13" t="str">
        <f t="shared" si="222"/>
        <v>Q-3 A-1 || Q Total-3, A Total-1</v>
      </c>
      <c r="AA235" s="113" t="str" cm="1">
        <f t="array" ref="AA235">IFERROR(INDEX('Attendance-Slot-1'!$Q$2:$Q$1112,MATCH(1,('Attendance-Slot-1'!$A$2:$A$1112=$C235)*('Attendance-Slot-1'!$G$2:$G$1112=AA$2),0)),"No Data")</f>
        <v>No Data</v>
      </c>
      <c r="AB235" s="113" t="str" cm="1">
        <f t="array" ref="AB235">IFERROR(INDEX('Attendance-Slot-2'!$Q$2:$Q$2595,MATCH(1,('Attendance-Slot-2'!$A$2:$A$2595=$C235)*('Attendance-Slot-2'!$G$2:$G$2595=AA$2),0)),"No Data")</f>
        <v>P-S2_Onsite</v>
      </c>
      <c r="AC235" s="133">
        <f>VLOOKUP($P235,'Written Exam Marks'!$H:$Q,10,FALSE)</f>
        <v>18</v>
      </c>
      <c r="AD235" s="133">
        <f>VLOOKUP($P235,'Written Exam Marks'!$H:$Q,9,FALSE)</f>
        <v>35</v>
      </c>
      <c r="AE235" s="113" t="str">
        <f t="shared" si="223"/>
        <v>Present</v>
      </c>
      <c r="AF235" s="113" t="str">
        <f t="shared" si="224"/>
        <v>P-S2_Onsite</v>
      </c>
      <c r="AG235" s="146">
        <v>10</v>
      </c>
      <c r="AH235" s="146">
        <v>10</v>
      </c>
      <c r="AI235" s="146">
        <v>10</v>
      </c>
      <c r="AJ235" s="146">
        <v>10</v>
      </c>
      <c r="AK235" s="146">
        <v>10</v>
      </c>
      <c r="AL235" s="146">
        <v>10</v>
      </c>
      <c r="AM235" s="146">
        <v>60</v>
      </c>
      <c r="AN235" s="146">
        <v>60</v>
      </c>
      <c r="AO235" s="43" t="s">
        <v>7336</v>
      </c>
      <c r="AP235" s="43" t="s">
        <v>1598</v>
      </c>
      <c r="AQ235" s="50" t="str">
        <f t="shared" si="225"/>
        <v>2025EM1100232-MDSDF402</v>
      </c>
      <c r="AR235" s="43" t="str">
        <f t="shared" si="226"/>
        <v>0 missed</v>
      </c>
      <c r="AS235" s="47" t="s">
        <v>7342</v>
      </c>
      <c r="AT235" s="43">
        <f t="shared" si="227"/>
        <v>6</v>
      </c>
      <c r="AU235" s="48" t="s">
        <v>7342</v>
      </c>
      <c r="AV235" s="49">
        <f t="shared" si="228"/>
        <v>1</v>
      </c>
      <c r="AW235" s="48" t="s">
        <v>7342</v>
      </c>
      <c r="AX235" s="43" t="str">
        <f t="shared" si="229"/>
        <v>0 missed</v>
      </c>
      <c r="AY235" s="42">
        <f t="shared" si="230"/>
        <v>6</v>
      </c>
      <c r="AZ235" s="50">
        <f t="shared" si="231"/>
        <v>1</v>
      </c>
      <c r="BA235" s="50" t="str">
        <f t="shared" si="232"/>
        <v>Q-6 A-- || Q Total-6, A Total-0</v>
      </c>
      <c r="BB235" s="42" t="str" cm="1">
        <f t="array" ref="BB235">IFERROR(INDEX('Attendance-Slot-1'!$Q$2:$Q$1112,MATCH(1,('Attendance-Slot-1'!$A$2:$A$1112=$C235)*('Attendance-Slot-1'!$G$2:$G$1112=BB$2),0)),"No Data")</f>
        <v>No Data</v>
      </c>
      <c r="BC235" s="42" t="str" cm="1">
        <f t="array" ref="BC235">IFERROR(INDEX('Attendance-Slot-2'!$Q$2:$Q$2595,MATCH(1,('Attendance-Slot-2'!$A$2:$A$2595=$C235)*('Attendance-Slot-2'!$G$2:$G$2595=BB$2),0)),"No Data")</f>
        <v>P-S2_Onsite</v>
      </c>
      <c r="BD235" s="134">
        <f>VLOOKUP($AQ235,'Written Exam Marks'!$H:$Q,10,FALSE)</f>
        <v>16</v>
      </c>
      <c r="BE235" s="134">
        <f>VLOOKUP($AQ235,'Written Exam Marks'!$H:$Q,9,FALSE)</f>
        <v>40</v>
      </c>
      <c r="BF235" s="42" t="str">
        <f t="shared" si="233"/>
        <v>Present</v>
      </c>
      <c r="BG235" s="42" t="str">
        <f t="shared" si="234"/>
        <v>P-S2_Onsite</v>
      </c>
      <c r="BH235" s="147">
        <v>19</v>
      </c>
      <c r="BI235" s="147">
        <v>30.5</v>
      </c>
      <c r="BJ235" s="147">
        <v>49.5</v>
      </c>
      <c r="BK235" s="147">
        <v>60</v>
      </c>
      <c r="BL235" s="52" t="s">
        <v>3697</v>
      </c>
      <c r="BM235" s="52" t="s">
        <v>1606</v>
      </c>
      <c r="BN235" s="57" t="str">
        <f t="shared" si="235"/>
        <v>2025EM1100232-MDSDF403</v>
      </c>
      <c r="BO235" s="52" t="str">
        <f t="shared" si="236"/>
        <v>0 missed</v>
      </c>
      <c r="BP235" s="52" t="str">
        <f t="shared" si="237"/>
        <v>0 missed</v>
      </c>
      <c r="BQ235" s="52">
        <f t="shared" si="238"/>
        <v>1</v>
      </c>
      <c r="BR235" s="52">
        <f t="shared" si="239"/>
        <v>1</v>
      </c>
      <c r="BS235" s="56">
        <f t="shared" si="240"/>
        <v>1</v>
      </c>
      <c r="BT235" s="56">
        <f t="shared" si="241"/>
        <v>1</v>
      </c>
      <c r="BU235" s="52" t="str">
        <f t="shared" si="242"/>
        <v>0 missed</v>
      </c>
      <c r="BV235" s="51">
        <f t="shared" si="243"/>
        <v>2</v>
      </c>
      <c r="BW235" s="57">
        <f t="shared" si="244"/>
        <v>1</v>
      </c>
      <c r="BX235" s="57" t="str">
        <f t="shared" si="245"/>
        <v>Q-1 A-1 || Q Total-1, A Total-1</v>
      </c>
      <c r="BY235" s="51" t="str" cm="1">
        <f t="array" ref="BY235">IFERROR(INDEX('Attendance-Slot-1'!$Q$2:$Q$1112,MATCH(1,('Attendance-Slot-1'!$A$2:$A$1112=$C235)*('Attendance-Slot-1'!$G$2:$G$1112=BY$2),0)),"No Data")</f>
        <v>No Data</v>
      </c>
      <c r="BZ235" s="51" t="str" cm="1">
        <f t="array" ref="BZ235">IFERROR(INDEX('Attendance-Slot-2'!$Q$2:$Q$2595,MATCH(1,('Attendance-Slot-2'!$A$2:$A$2595=$C235)*('Attendance-Slot-2'!$G$2:$G$2595=BY$2),0)),"No Data")</f>
        <v>P-S2_Onsite</v>
      </c>
      <c r="CA235" s="135">
        <f>VLOOKUP($BN235,'Written Exam Marks'!$H:$Q,10,FALSE)</f>
        <v>23.5</v>
      </c>
      <c r="CB235" s="135">
        <f>VLOOKUP($BN235,'Written Exam Marks'!$H:$Q,9,FALSE)</f>
        <v>40</v>
      </c>
      <c r="CC235" s="51" t="str">
        <f t="shared" si="246"/>
        <v>Present</v>
      </c>
      <c r="CD235" s="51" t="str">
        <f t="shared" si="247"/>
        <v>P-S2_Onsite</v>
      </c>
      <c r="CE235" s="29">
        <v>20</v>
      </c>
      <c r="CF235" s="29">
        <v>20</v>
      </c>
      <c r="CG235" s="29">
        <v>18</v>
      </c>
      <c r="CH235" s="29">
        <v>58</v>
      </c>
      <c r="CI235" s="29">
        <v>60</v>
      </c>
      <c r="CJ235" s="61" t="s">
        <v>7343</v>
      </c>
      <c r="CK235" s="61" t="s">
        <v>1613</v>
      </c>
      <c r="CL235" s="10" t="str">
        <f t="shared" si="248"/>
        <v>2025EM1100232-MDSDF404</v>
      </c>
      <c r="CM235" s="61" t="str">
        <f t="shared" si="249"/>
        <v>0 missed</v>
      </c>
      <c r="CN235" s="61" t="str">
        <f t="shared" si="250"/>
        <v>0 missed</v>
      </c>
      <c r="CO235" s="111">
        <f t="shared" si="251"/>
        <v>2</v>
      </c>
      <c r="CP235" s="111">
        <f t="shared" si="252"/>
        <v>1</v>
      </c>
      <c r="CQ235" s="9">
        <f t="shared" si="253"/>
        <v>1</v>
      </c>
      <c r="CR235" s="9">
        <f t="shared" si="254"/>
        <v>1</v>
      </c>
      <c r="CS235" s="61" t="str">
        <f t="shared" si="255"/>
        <v>0 missed</v>
      </c>
      <c r="CT235" s="111">
        <f t="shared" si="256"/>
        <v>3</v>
      </c>
      <c r="CU235" s="10">
        <f t="shared" si="257"/>
        <v>1</v>
      </c>
      <c r="CV235" s="10" t="str">
        <f t="shared" si="258"/>
        <v>Q-2 A-1 || Q Total-2, A Total-1</v>
      </c>
      <c r="CW235" s="111" t="str" cm="1">
        <f t="array" ref="CW235">IFERROR(INDEX('Attendance-Slot-1'!$Q$2:$Q$1112,MATCH(1,('Attendance-Slot-1'!$A$2:$A$1112=$C235)*('Attendance-Slot-1'!$G$2:$G$1112=CW$2),0)),"No Data")</f>
        <v>No Data</v>
      </c>
      <c r="CX235" s="111" t="str" cm="1">
        <f t="array" ref="CX235">IFERROR(INDEX('Attendance-Slot-2'!$Q$2:$Q$2595,MATCH(1,('Attendance-Slot-2'!$A$2:$A$2595=$C235)*('Attendance-Slot-2'!$G$2:$G$2595=CW$2),0)),"No Data")</f>
        <v>P-S2_Onsite</v>
      </c>
      <c r="CY235" s="136">
        <f>VLOOKUP($CL235,'Written Exam Marks'!$H:$Q,10,FALSE)</f>
        <v>17</v>
      </c>
      <c r="CZ235" s="136">
        <f>VLOOKUP($CL235,'Written Exam Marks'!$H:$Q,9,FALSE)</f>
        <v>40</v>
      </c>
      <c r="DA235" s="111" t="str">
        <f t="shared" si="259"/>
        <v>Present</v>
      </c>
      <c r="DB235" s="111" t="str">
        <f t="shared" si="260"/>
        <v>P-S2_Onsite</v>
      </c>
      <c r="DC235" s="148">
        <v>6.5</v>
      </c>
      <c r="DD235" s="148">
        <v>7.125</v>
      </c>
      <c r="DE235" s="148">
        <v>9</v>
      </c>
      <c r="DF235" s="148">
        <v>13</v>
      </c>
      <c r="DG235" s="148">
        <v>18</v>
      </c>
      <c r="DH235" s="148">
        <v>53.625</v>
      </c>
      <c r="DI235" s="148">
        <v>65</v>
      </c>
      <c r="DJ235" s="66" t="s">
        <v>7351</v>
      </c>
      <c r="DK235" s="66" t="s">
        <v>1631</v>
      </c>
      <c r="DL235" s="68" t="str">
        <f t="shared" si="261"/>
        <v>2025EM1100232-MDSDF406</v>
      </c>
      <c r="DM235" s="66" t="str">
        <f t="shared" si="262"/>
        <v>0 missed</v>
      </c>
      <c r="DN235" s="66" t="str">
        <f t="shared" si="263"/>
        <v>0 missed</v>
      </c>
      <c r="DO235" s="62">
        <f t="shared" si="264"/>
        <v>3</v>
      </c>
      <c r="DP235" s="62">
        <f t="shared" si="265"/>
        <v>2</v>
      </c>
      <c r="DQ235" s="67">
        <f t="shared" si="266"/>
        <v>1</v>
      </c>
      <c r="DR235" s="67">
        <f t="shared" si="267"/>
        <v>1</v>
      </c>
      <c r="DS235" s="66" t="str">
        <f t="shared" si="268"/>
        <v>0 missed</v>
      </c>
      <c r="DT235" s="62">
        <f t="shared" si="269"/>
        <v>5</v>
      </c>
      <c r="DU235" s="68">
        <f t="shared" si="270"/>
        <v>1</v>
      </c>
      <c r="DV235" s="68" t="str">
        <f t="shared" si="271"/>
        <v>Q-3 A-2 || Q Total-3, A Total-2</v>
      </c>
      <c r="DW235" s="62" t="str" cm="1">
        <f t="array" ref="DW235">IFERROR(INDEX('Attendance-Slot-1'!$Q$2:$Q$1112,MATCH(1,('Attendance-Slot-1'!$A$2:$A$1112=$C235)*('Attendance-Slot-1'!$G$2:$G$1112=DW$2),0)),"No Data")</f>
        <v>No Data</v>
      </c>
      <c r="DX235" s="62" t="str" cm="1">
        <f t="array" ref="DX235">IFERROR(INDEX('Attendance-Slot-2'!$Q$2:$Q$2595,MATCH(1,('Attendance-Slot-2'!$A$2:$A$2595=$C235)*('Attendance-Slot-2'!$G$2:$G$2595=DW$2),0)),"No Data")</f>
        <v>P-S2_Onsite</v>
      </c>
      <c r="DY235" s="137">
        <f>VLOOKUP($DL235,'Written Exam Marks'!$H:$Q,10,FALSE)</f>
        <v>15.5</v>
      </c>
      <c r="DZ235" s="137">
        <f>VLOOKUP($DL235,'Written Exam Marks'!$H:$Q,9,FALSE)</f>
        <v>35</v>
      </c>
      <c r="EA235" s="62" t="str">
        <f t="shared" si="272"/>
        <v>Present</v>
      </c>
      <c r="EB235" s="62" t="str">
        <f t="shared" si="273"/>
        <v>P-S2_Onsite</v>
      </c>
      <c r="EC235" s="114" t="str">
        <f t="shared" si="210"/>
        <v>P-0, 
A-0, 
No Data-5</v>
      </c>
      <c r="ED235" s="114" t="str">
        <f t="shared" si="211"/>
        <v>P-5, 
A-0, 
No Data-0</v>
      </c>
      <c r="EE235" s="114" t="str">
        <f t="shared" si="274"/>
        <v>P-S2_Onsite</v>
      </c>
      <c r="EF235" s="114" t="str">
        <f t="shared" si="275"/>
        <v>P-S2_Onsite</v>
      </c>
      <c r="EG235" s="114" t="str">
        <f t="shared" si="276"/>
        <v>P-S2_Onsite</v>
      </c>
      <c r="EH235" s="114" t="str">
        <f t="shared" si="277"/>
        <v>P-S2_Onsite</v>
      </c>
      <c r="EI235" s="114" t="str">
        <f t="shared" si="278"/>
        <v>P-S2_Onsite</v>
      </c>
      <c r="EJ235" s="114" t="str">
        <f t="shared" si="279"/>
        <v>P-5, A-0, No Data-0</v>
      </c>
      <c r="EK235" s="114" t="s">
        <v>10453</v>
      </c>
      <c r="EL235" s="114">
        <v>30</v>
      </c>
      <c r="EM235" s="114">
        <v>10</v>
      </c>
      <c r="EN235" s="114">
        <v>58</v>
      </c>
      <c r="EO235" s="114">
        <v>98</v>
      </c>
      <c r="EP235" s="114" t="s">
        <v>7217</v>
      </c>
      <c r="EQ235" s="114" t="s">
        <v>1054</v>
      </c>
      <c r="ER235" s="114" t="s">
        <v>4091</v>
      </c>
      <c r="ES235" s="114"/>
      <c r="ET235" s="30" t="s">
        <v>4091</v>
      </c>
    </row>
    <row r="236" spans="1:150" x14ac:dyDescent="0.25">
      <c r="A236" s="114">
        <v>233</v>
      </c>
      <c r="B236" s="114" t="s">
        <v>7224</v>
      </c>
      <c r="C236" s="80" t="s">
        <v>2453</v>
      </c>
      <c r="D236" s="30" t="s">
        <v>2454</v>
      </c>
      <c r="E236" s="30" t="s">
        <v>2455</v>
      </c>
      <c r="F236" s="33" t="s">
        <v>7202</v>
      </c>
      <c r="G236" s="30" t="s">
        <v>2456</v>
      </c>
      <c r="H236" s="143">
        <v>15</v>
      </c>
      <c r="I236" s="143">
        <v>15</v>
      </c>
      <c r="J236" s="143">
        <v>20</v>
      </c>
      <c r="K236" s="143">
        <v>15</v>
      </c>
      <c r="L236" s="143">
        <v>65</v>
      </c>
      <c r="M236" s="143">
        <v>65</v>
      </c>
      <c r="N236" s="40" t="s">
        <v>7314</v>
      </c>
      <c r="O236" s="40" t="s">
        <v>1593</v>
      </c>
      <c r="P236" s="13" t="str">
        <f t="shared" si="212"/>
        <v>2025EM1100233-MDSDF401</v>
      </c>
      <c r="Q236" s="40" t="str">
        <f t="shared" si="213"/>
        <v>0 missed</v>
      </c>
      <c r="R236" s="40" t="str">
        <f t="shared" si="214"/>
        <v>0 missed</v>
      </c>
      <c r="S236" s="40">
        <f t="shared" si="215"/>
        <v>3</v>
      </c>
      <c r="T236" s="40">
        <f t="shared" si="216"/>
        <v>1</v>
      </c>
      <c r="U236" s="41">
        <f t="shared" si="217"/>
        <v>1</v>
      </c>
      <c r="V236" s="41">
        <f t="shared" si="218"/>
        <v>1</v>
      </c>
      <c r="W236" s="40" t="str">
        <f t="shared" si="219"/>
        <v>0 missed</v>
      </c>
      <c r="X236" s="113">
        <f t="shared" si="220"/>
        <v>4</v>
      </c>
      <c r="Y236" s="13">
        <f t="shared" si="221"/>
        <v>1</v>
      </c>
      <c r="Z236" s="13" t="str">
        <f t="shared" si="222"/>
        <v>Q-3 A-1 || Q Total-3, A Total-1</v>
      </c>
      <c r="AA236" s="113" t="str" cm="1">
        <f t="array" ref="AA236">IFERROR(INDEX('Attendance-Slot-1'!$Q$2:$Q$1112,MATCH(1,('Attendance-Slot-1'!$A$2:$A$1112=$C236)*('Attendance-Slot-1'!$G$2:$G$1112=AA$2),0)),"No Data")</f>
        <v>No Data</v>
      </c>
      <c r="AB236" s="113" t="str" cm="1">
        <f t="array" ref="AB236">IFERROR(INDEX('Attendance-Slot-2'!$Q$2:$Q$2595,MATCH(1,('Attendance-Slot-2'!$A$2:$A$2595=$C236)*('Attendance-Slot-2'!$G$2:$G$2595=AA$2),0)),"No Data")</f>
        <v>P-S2_Onsite</v>
      </c>
      <c r="AC236" s="133">
        <f>VLOOKUP($P236,'Written Exam Marks'!$H:$Q,10,FALSE)</f>
        <v>14.5</v>
      </c>
      <c r="AD236" s="133">
        <f>VLOOKUP($P236,'Written Exam Marks'!$H:$Q,9,FALSE)</f>
        <v>35</v>
      </c>
      <c r="AE236" s="113" t="str">
        <f t="shared" si="223"/>
        <v>Present</v>
      </c>
      <c r="AF236" s="113" t="str">
        <f t="shared" si="224"/>
        <v>P-S2_Onsite</v>
      </c>
      <c r="AG236" s="146">
        <v>9.5</v>
      </c>
      <c r="AH236" s="146">
        <v>9.5</v>
      </c>
      <c r="AI236" s="146">
        <v>10</v>
      </c>
      <c r="AJ236" s="146">
        <v>10</v>
      </c>
      <c r="AK236" s="146">
        <v>10</v>
      </c>
      <c r="AL236" s="146">
        <v>10</v>
      </c>
      <c r="AM236" s="146">
        <v>59</v>
      </c>
      <c r="AN236" s="146">
        <v>60</v>
      </c>
      <c r="AO236" s="43" t="s">
        <v>7336</v>
      </c>
      <c r="AP236" s="43" t="s">
        <v>1598</v>
      </c>
      <c r="AQ236" s="50" t="str">
        <f t="shared" si="225"/>
        <v>2025EM1100233-MDSDF402</v>
      </c>
      <c r="AR236" s="43" t="str">
        <f t="shared" si="226"/>
        <v>0 missed</v>
      </c>
      <c r="AS236" s="47" t="s">
        <v>7342</v>
      </c>
      <c r="AT236" s="43">
        <f t="shared" si="227"/>
        <v>6</v>
      </c>
      <c r="AU236" s="48" t="s">
        <v>7342</v>
      </c>
      <c r="AV236" s="49">
        <f t="shared" si="228"/>
        <v>1</v>
      </c>
      <c r="AW236" s="48" t="s">
        <v>7342</v>
      </c>
      <c r="AX236" s="43" t="str">
        <f t="shared" si="229"/>
        <v>0 missed</v>
      </c>
      <c r="AY236" s="42">
        <f t="shared" si="230"/>
        <v>6</v>
      </c>
      <c r="AZ236" s="50">
        <f t="shared" si="231"/>
        <v>1</v>
      </c>
      <c r="BA236" s="50" t="str">
        <f t="shared" si="232"/>
        <v>Q-6 A-- || Q Total-6, A Total-0</v>
      </c>
      <c r="BB236" s="42" t="str" cm="1">
        <f t="array" ref="BB236">IFERROR(INDEX('Attendance-Slot-1'!$Q$2:$Q$1112,MATCH(1,('Attendance-Slot-1'!$A$2:$A$1112=$C236)*('Attendance-Slot-1'!$G$2:$G$1112=BB$2),0)),"No Data")</f>
        <v>P-S1_Onsite</v>
      </c>
      <c r="BC236" s="42" t="str" cm="1">
        <f t="array" ref="BC236">IFERROR(INDEX('Attendance-Slot-2'!$Q$2:$Q$2595,MATCH(1,('Attendance-Slot-2'!$A$2:$A$2595=$C236)*('Attendance-Slot-2'!$G$2:$G$2595=BB$2),0)),"No Data")</f>
        <v>No Data</v>
      </c>
      <c r="BD236" s="134">
        <f>VLOOKUP($AQ236,'Written Exam Marks'!$H:$Q,10,FALSE)</f>
        <v>23</v>
      </c>
      <c r="BE236" s="134">
        <f>VLOOKUP($AQ236,'Written Exam Marks'!$H:$Q,9,FALSE)</f>
        <v>40</v>
      </c>
      <c r="BF236" s="42" t="str">
        <f t="shared" si="233"/>
        <v>Present</v>
      </c>
      <c r="BG236" s="42" t="str">
        <f t="shared" si="234"/>
        <v>P-S1_Onsite</v>
      </c>
      <c r="BH236" s="147">
        <v>20</v>
      </c>
      <c r="BI236" s="147">
        <v>32.5</v>
      </c>
      <c r="BJ236" s="147">
        <v>52.5</v>
      </c>
      <c r="BK236" s="147">
        <v>60</v>
      </c>
      <c r="BL236" s="52" t="s">
        <v>3697</v>
      </c>
      <c r="BM236" s="52" t="s">
        <v>1606</v>
      </c>
      <c r="BN236" s="57" t="str">
        <f t="shared" si="235"/>
        <v>2025EM1100233-MDSDF403</v>
      </c>
      <c r="BO236" s="52" t="str">
        <f t="shared" si="236"/>
        <v>0 missed</v>
      </c>
      <c r="BP236" s="52" t="str">
        <f t="shared" si="237"/>
        <v>0 missed</v>
      </c>
      <c r="BQ236" s="52">
        <f t="shared" si="238"/>
        <v>1</v>
      </c>
      <c r="BR236" s="52">
        <f t="shared" si="239"/>
        <v>1</v>
      </c>
      <c r="BS236" s="56">
        <f t="shared" si="240"/>
        <v>1</v>
      </c>
      <c r="BT236" s="56">
        <f t="shared" si="241"/>
        <v>1</v>
      </c>
      <c r="BU236" s="52" t="str">
        <f t="shared" si="242"/>
        <v>0 missed</v>
      </c>
      <c r="BV236" s="51">
        <f t="shared" si="243"/>
        <v>2</v>
      </c>
      <c r="BW236" s="57">
        <f t="shared" si="244"/>
        <v>1</v>
      </c>
      <c r="BX236" s="57" t="str">
        <f t="shared" si="245"/>
        <v>Q-1 A-1 || Q Total-1, A Total-1</v>
      </c>
      <c r="BY236" s="51" t="str" cm="1">
        <f t="array" ref="BY236">IFERROR(INDEX('Attendance-Slot-1'!$Q$2:$Q$1112,MATCH(1,('Attendance-Slot-1'!$A$2:$A$1112=$C236)*('Attendance-Slot-1'!$G$2:$G$1112=BY$2),0)),"No Data")</f>
        <v>No Data</v>
      </c>
      <c r="BZ236" s="51" t="str" cm="1">
        <f t="array" ref="BZ236">IFERROR(INDEX('Attendance-Slot-2'!$Q$2:$Q$2595,MATCH(1,('Attendance-Slot-2'!$A$2:$A$2595=$C236)*('Attendance-Slot-2'!$G$2:$G$2595=BY$2),0)),"No Data")</f>
        <v>P-S2_Onsite</v>
      </c>
      <c r="CA236" s="135">
        <f>VLOOKUP($BN236,'Written Exam Marks'!$H:$Q,10,FALSE)</f>
        <v>21.5</v>
      </c>
      <c r="CB236" s="135">
        <f>VLOOKUP($BN236,'Written Exam Marks'!$H:$Q,9,FALSE)</f>
        <v>40</v>
      </c>
      <c r="CC236" s="51" t="str">
        <f t="shared" si="246"/>
        <v>Present</v>
      </c>
      <c r="CD236" s="51" t="str">
        <f t="shared" si="247"/>
        <v>P-S2_Onsite</v>
      </c>
      <c r="CE236" s="29">
        <v>20</v>
      </c>
      <c r="CF236" s="29">
        <v>20</v>
      </c>
      <c r="CG236" s="29">
        <v>18</v>
      </c>
      <c r="CH236" s="29">
        <v>58</v>
      </c>
      <c r="CI236" s="29">
        <v>60</v>
      </c>
      <c r="CJ236" s="61" t="s">
        <v>7343</v>
      </c>
      <c r="CK236" s="61" t="s">
        <v>1613</v>
      </c>
      <c r="CL236" s="10" t="str">
        <f t="shared" si="248"/>
        <v>2025EM1100233-MDSDF404</v>
      </c>
      <c r="CM236" s="61" t="str">
        <f t="shared" si="249"/>
        <v>0 missed</v>
      </c>
      <c r="CN236" s="61" t="str">
        <f t="shared" si="250"/>
        <v>0 missed</v>
      </c>
      <c r="CO236" s="111">
        <f t="shared" si="251"/>
        <v>2</v>
      </c>
      <c r="CP236" s="111">
        <f t="shared" si="252"/>
        <v>1</v>
      </c>
      <c r="CQ236" s="9">
        <f t="shared" si="253"/>
        <v>1</v>
      </c>
      <c r="CR236" s="9">
        <f t="shared" si="254"/>
        <v>1</v>
      </c>
      <c r="CS236" s="61" t="str">
        <f t="shared" si="255"/>
        <v>0 missed</v>
      </c>
      <c r="CT236" s="111">
        <f t="shared" si="256"/>
        <v>3</v>
      </c>
      <c r="CU236" s="10">
        <f t="shared" si="257"/>
        <v>1</v>
      </c>
      <c r="CV236" s="10" t="str">
        <f t="shared" si="258"/>
        <v>Q-2 A-1 || Q Total-2, A Total-1</v>
      </c>
      <c r="CW236" s="111" t="str" cm="1">
        <f t="array" ref="CW236">IFERROR(INDEX('Attendance-Slot-1'!$Q$2:$Q$1112,MATCH(1,('Attendance-Slot-1'!$A$2:$A$1112=$C236)*('Attendance-Slot-1'!$G$2:$G$1112=CW$2),0)),"No Data")</f>
        <v>P-S1_Onsite</v>
      </c>
      <c r="CX236" s="111" t="str" cm="1">
        <f t="array" ref="CX236">IFERROR(INDEX('Attendance-Slot-2'!$Q$2:$Q$2595,MATCH(1,('Attendance-Slot-2'!$A$2:$A$2595=$C236)*('Attendance-Slot-2'!$G$2:$G$2595=CW$2),0)),"No Data")</f>
        <v>No Data</v>
      </c>
      <c r="CY236" s="136">
        <f>VLOOKUP($CL236,'Written Exam Marks'!$H:$Q,10,FALSE)</f>
        <v>28</v>
      </c>
      <c r="CZ236" s="136">
        <f>VLOOKUP($CL236,'Written Exam Marks'!$H:$Q,9,FALSE)</f>
        <v>40</v>
      </c>
      <c r="DA236" s="111" t="str">
        <f t="shared" si="259"/>
        <v>Present</v>
      </c>
      <c r="DB236" s="111" t="str">
        <f t="shared" si="260"/>
        <v>P-S1_Onsite</v>
      </c>
      <c r="DC236" s="148">
        <v>7.5</v>
      </c>
      <c r="DD236" s="148">
        <v>6.75</v>
      </c>
      <c r="DE236" s="148">
        <v>9</v>
      </c>
      <c r="DF236" s="148">
        <v>14</v>
      </c>
      <c r="DG236" s="148">
        <v>19</v>
      </c>
      <c r="DH236" s="148">
        <v>56.25</v>
      </c>
      <c r="DI236" s="148">
        <v>65</v>
      </c>
      <c r="DJ236" s="66" t="s">
        <v>7351</v>
      </c>
      <c r="DK236" s="66" t="s">
        <v>1631</v>
      </c>
      <c r="DL236" s="68" t="str">
        <f t="shared" si="261"/>
        <v>2025EM1100233-MDSDF406</v>
      </c>
      <c r="DM236" s="66" t="str">
        <f t="shared" si="262"/>
        <v>0 missed</v>
      </c>
      <c r="DN236" s="66" t="str">
        <f t="shared" si="263"/>
        <v>0 missed</v>
      </c>
      <c r="DO236" s="62">
        <f t="shared" si="264"/>
        <v>3</v>
      </c>
      <c r="DP236" s="62">
        <f t="shared" si="265"/>
        <v>2</v>
      </c>
      <c r="DQ236" s="67">
        <f t="shared" si="266"/>
        <v>1</v>
      </c>
      <c r="DR236" s="67">
        <f t="shared" si="267"/>
        <v>1</v>
      </c>
      <c r="DS236" s="66" t="str">
        <f t="shared" si="268"/>
        <v>0 missed</v>
      </c>
      <c r="DT236" s="62">
        <f t="shared" si="269"/>
        <v>5</v>
      </c>
      <c r="DU236" s="68">
        <f t="shared" si="270"/>
        <v>1</v>
      </c>
      <c r="DV236" s="68" t="str">
        <f t="shared" si="271"/>
        <v>Q-3 A-2 || Q Total-3, A Total-2</v>
      </c>
      <c r="DW236" s="62" t="str" cm="1">
        <f t="array" ref="DW236">IFERROR(INDEX('Attendance-Slot-1'!$Q$2:$Q$1112,MATCH(1,('Attendance-Slot-1'!$A$2:$A$1112=$C236)*('Attendance-Slot-1'!$G$2:$G$1112=DW$2),0)),"No Data")</f>
        <v>No Data</v>
      </c>
      <c r="DX236" s="62" t="str" cm="1">
        <f t="array" ref="DX236">IFERROR(INDEX('Attendance-Slot-2'!$Q$2:$Q$2595,MATCH(1,('Attendance-Slot-2'!$A$2:$A$2595=$C236)*('Attendance-Slot-2'!$G$2:$G$2595=DW$2),0)),"No Data")</f>
        <v>P-S2_Onsite</v>
      </c>
      <c r="DY236" s="137">
        <f>VLOOKUP($DL236,'Written Exam Marks'!$H:$Q,10,FALSE)</f>
        <v>15</v>
      </c>
      <c r="DZ236" s="137">
        <f>VLOOKUP($DL236,'Written Exam Marks'!$H:$Q,9,FALSE)</f>
        <v>35</v>
      </c>
      <c r="EA236" s="62" t="str">
        <f t="shared" si="272"/>
        <v>Present</v>
      </c>
      <c r="EB236" s="62" t="str">
        <f t="shared" si="273"/>
        <v>P-S2_Onsite</v>
      </c>
      <c r="EC236" s="114" t="str">
        <f t="shared" si="210"/>
        <v>P-2, 
A-0, 
No Data-3</v>
      </c>
      <c r="ED236" s="114" t="str">
        <f t="shared" si="211"/>
        <v>P-3, 
A-0, 
No Data-2</v>
      </c>
      <c r="EE236" s="114" t="str">
        <f t="shared" si="274"/>
        <v>P-S2_Onsite</v>
      </c>
      <c r="EF236" s="114" t="str">
        <f t="shared" si="275"/>
        <v>P-S1_Onsite</v>
      </c>
      <c r="EG236" s="114" t="str">
        <f t="shared" si="276"/>
        <v>P-S2_Onsite</v>
      </c>
      <c r="EH236" s="114" t="str">
        <f t="shared" si="277"/>
        <v>P-S1_Onsite</v>
      </c>
      <c r="EI236" s="114" t="str">
        <f t="shared" si="278"/>
        <v>P-S2_Onsite</v>
      </c>
      <c r="EJ236" s="114" t="str">
        <f t="shared" si="279"/>
        <v>P-5, A-0, No Data-0</v>
      </c>
      <c r="EK236" s="114" t="s">
        <v>10453</v>
      </c>
      <c r="EL236" s="114">
        <v>28.5</v>
      </c>
      <c r="EM236" s="114">
        <v>10</v>
      </c>
      <c r="EN236" s="114">
        <v>45</v>
      </c>
      <c r="EO236" s="114">
        <v>83.5</v>
      </c>
      <c r="EP236" s="114" t="s">
        <v>7217</v>
      </c>
      <c r="EQ236" s="114" t="s">
        <v>1054</v>
      </c>
      <c r="ER236" s="114" t="s">
        <v>2453</v>
      </c>
      <c r="ES236" s="114"/>
      <c r="ET236" s="30" t="s">
        <v>2453</v>
      </c>
    </row>
    <row r="237" spans="1:150" x14ac:dyDescent="0.25">
      <c r="A237" s="114">
        <v>234</v>
      </c>
      <c r="B237" s="114" t="s">
        <v>7224</v>
      </c>
      <c r="C237" s="80" t="s">
        <v>2459</v>
      </c>
      <c r="D237" s="30" t="s">
        <v>2460</v>
      </c>
      <c r="E237" s="30" t="s">
        <v>2461</v>
      </c>
      <c r="F237" s="33" t="s">
        <v>7202</v>
      </c>
      <c r="G237" s="30" t="s">
        <v>2462</v>
      </c>
      <c r="H237" s="143">
        <v>15</v>
      </c>
      <c r="I237" s="143">
        <v>15</v>
      </c>
      <c r="J237" s="143">
        <v>16</v>
      </c>
      <c r="K237" s="143" t="s">
        <v>5</v>
      </c>
      <c r="L237" s="143">
        <v>46</v>
      </c>
      <c r="M237" s="143">
        <v>65</v>
      </c>
      <c r="N237" s="40" t="s">
        <v>7314</v>
      </c>
      <c r="O237" s="40" t="s">
        <v>1593</v>
      </c>
      <c r="P237" s="13" t="str">
        <f t="shared" si="212"/>
        <v>2025EM1100234-MDSDF401</v>
      </c>
      <c r="Q237" s="40" t="str">
        <f t="shared" si="213"/>
        <v>0 missed</v>
      </c>
      <c r="R237" s="40" t="str">
        <f t="shared" si="214"/>
        <v>1 missed</v>
      </c>
      <c r="S237" s="40">
        <f t="shared" si="215"/>
        <v>3</v>
      </c>
      <c r="T237" s="40">
        <f t="shared" si="216"/>
        <v>0</v>
      </c>
      <c r="U237" s="41">
        <f t="shared" si="217"/>
        <v>1</v>
      </c>
      <c r="V237" s="41">
        <f t="shared" si="218"/>
        <v>0</v>
      </c>
      <c r="W237" s="40" t="str">
        <f t="shared" si="219"/>
        <v>1 missed</v>
      </c>
      <c r="X237" s="113">
        <f t="shared" si="220"/>
        <v>3</v>
      </c>
      <c r="Y237" s="13">
        <f t="shared" si="221"/>
        <v>0.75</v>
      </c>
      <c r="Z237" s="13" t="str">
        <f t="shared" si="222"/>
        <v>Q-3 A-0 || Q Total-3, A Total-1</v>
      </c>
      <c r="AA237" s="113" t="str" cm="1">
        <f t="array" ref="AA237">IFERROR(INDEX('Attendance-Slot-1'!$Q$2:$Q$1112,MATCH(1,('Attendance-Slot-1'!$A$2:$A$1112=$C237)*('Attendance-Slot-1'!$G$2:$G$1112=AA$2),0)),"No Data")</f>
        <v>No Data</v>
      </c>
      <c r="AB237" s="113" t="str" cm="1">
        <f t="array" ref="AB237">IFERROR(INDEX('Attendance-Slot-2'!$Q$2:$Q$2595,MATCH(1,('Attendance-Slot-2'!$A$2:$A$2595=$C237)*('Attendance-Slot-2'!$G$2:$G$2595=AA$2),0)),"No Data")</f>
        <v>P-S2_Onsite</v>
      </c>
      <c r="AC237" s="133">
        <f>VLOOKUP($P237,'Written Exam Marks'!$H:$Q,10,FALSE)</f>
        <v>19.5</v>
      </c>
      <c r="AD237" s="133">
        <f>VLOOKUP($P237,'Written Exam Marks'!$H:$Q,9,FALSE)</f>
        <v>35</v>
      </c>
      <c r="AE237" s="113" t="str">
        <f t="shared" si="223"/>
        <v>Present</v>
      </c>
      <c r="AF237" s="113" t="str">
        <f t="shared" si="224"/>
        <v>P-S2_Onsite</v>
      </c>
      <c r="AG237" s="146">
        <v>9.5</v>
      </c>
      <c r="AH237" s="146">
        <v>9.5</v>
      </c>
      <c r="AI237" s="146">
        <v>10</v>
      </c>
      <c r="AJ237" s="146">
        <v>10</v>
      </c>
      <c r="AK237" s="146">
        <v>10</v>
      </c>
      <c r="AL237" s="146">
        <v>10</v>
      </c>
      <c r="AM237" s="146">
        <v>59</v>
      </c>
      <c r="AN237" s="146">
        <v>60</v>
      </c>
      <c r="AO237" s="43" t="s">
        <v>7336</v>
      </c>
      <c r="AP237" s="43" t="s">
        <v>1598</v>
      </c>
      <c r="AQ237" s="50" t="str">
        <f t="shared" si="225"/>
        <v>2025EM1100234-MDSDF402</v>
      </c>
      <c r="AR237" s="43" t="str">
        <f t="shared" si="226"/>
        <v>0 missed</v>
      </c>
      <c r="AS237" s="47" t="s">
        <v>7342</v>
      </c>
      <c r="AT237" s="43">
        <f t="shared" si="227"/>
        <v>6</v>
      </c>
      <c r="AU237" s="48" t="s">
        <v>7342</v>
      </c>
      <c r="AV237" s="49">
        <f t="shared" si="228"/>
        <v>1</v>
      </c>
      <c r="AW237" s="48" t="s">
        <v>7342</v>
      </c>
      <c r="AX237" s="43" t="str">
        <f t="shared" si="229"/>
        <v>0 missed</v>
      </c>
      <c r="AY237" s="42">
        <f t="shared" si="230"/>
        <v>6</v>
      </c>
      <c r="AZ237" s="50">
        <f t="shared" si="231"/>
        <v>1</v>
      </c>
      <c r="BA237" s="50" t="str">
        <f t="shared" si="232"/>
        <v>Q-6 A-- || Q Total-6, A Total-0</v>
      </c>
      <c r="BB237" s="42" t="str" cm="1">
        <f t="array" ref="BB237">IFERROR(INDEX('Attendance-Slot-1'!$Q$2:$Q$1112,MATCH(1,('Attendance-Slot-1'!$A$2:$A$1112=$C237)*('Attendance-Slot-1'!$G$2:$G$1112=BB$2),0)),"No Data")</f>
        <v>P-S1_Onsite</v>
      </c>
      <c r="BC237" s="42" t="str" cm="1">
        <f t="array" ref="BC237">IFERROR(INDEX('Attendance-Slot-2'!$Q$2:$Q$2595,MATCH(1,('Attendance-Slot-2'!$A$2:$A$2595=$C237)*('Attendance-Slot-2'!$G$2:$G$2595=BB$2),0)),"No Data")</f>
        <v>No Data</v>
      </c>
      <c r="BD237" s="134">
        <f>VLOOKUP($AQ237,'Written Exam Marks'!$H:$Q,10,FALSE)</f>
        <v>25</v>
      </c>
      <c r="BE237" s="134">
        <f>VLOOKUP($AQ237,'Written Exam Marks'!$H:$Q,9,FALSE)</f>
        <v>40</v>
      </c>
      <c r="BF237" s="42" t="str">
        <f t="shared" si="233"/>
        <v>Present</v>
      </c>
      <c r="BG237" s="42" t="str">
        <f t="shared" si="234"/>
        <v>P-S1_Onsite</v>
      </c>
      <c r="BH237" s="147">
        <v>20</v>
      </c>
      <c r="BI237" s="147">
        <v>22.5</v>
      </c>
      <c r="BJ237" s="147">
        <v>42.5</v>
      </c>
      <c r="BK237" s="147">
        <v>60</v>
      </c>
      <c r="BL237" s="52" t="s">
        <v>3697</v>
      </c>
      <c r="BM237" s="52" t="s">
        <v>1606</v>
      </c>
      <c r="BN237" s="57" t="str">
        <f t="shared" si="235"/>
        <v>2025EM1100234-MDSDF403</v>
      </c>
      <c r="BO237" s="52" t="str">
        <f t="shared" si="236"/>
        <v>0 missed</v>
      </c>
      <c r="BP237" s="52" t="str">
        <f t="shared" si="237"/>
        <v>0 missed</v>
      </c>
      <c r="BQ237" s="52">
        <f t="shared" si="238"/>
        <v>1</v>
      </c>
      <c r="BR237" s="52">
        <f t="shared" si="239"/>
        <v>1</v>
      </c>
      <c r="BS237" s="56">
        <f t="shared" si="240"/>
        <v>1</v>
      </c>
      <c r="BT237" s="56">
        <f t="shared" si="241"/>
        <v>1</v>
      </c>
      <c r="BU237" s="52" t="str">
        <f t="shared" si="242"/>
        <v>0 missed</v>
      </c>
      <c r="BV237" s="51">
        <f t="shared" si="243"/>
        <v>2</v>
      </c>
      <c r="BW237" s="57">
        <f t="shared" si="244"/>
        <v>1</v>
      </c>
      <c r="BX237" s="57" t="str">
        <f t="shared" si="245"/>
        <v>Q-1 A-1 || Q Total-1, A Total-1</v>
      </c>
      <c r="BY237" s="51" t="str" cm="1">
        <f t="array" ref="BY237">IFERROR(INDEX('Attendance-Slot-1'!$Q$2:$Q$1112,MATCH(1,('Attendance-Slot-1'!$A$2:$A$1112=$C237)*('Attendance-Slot-1'!$G$2:$G$1112=BY$2),0)),"No Data")</f>
        <v>No Data</v>
      </c>
      <c r="BZ237" s="51" t="str" cm="1">
        <f t="array" ref="BZ237">IFERROR(INDEX('Attendance-Slot-2'!$Q$2:$Q$2595,MATCH(1,('Attendance-Slot-2'!$A$2:$A$2595=$C237)*('Attendance-Slot-2'!$G$2:$G$2595=BY$2),0)),"No Data")</f>
        <v>P-S2_Onsite</v>
      </c>
      <c r="CA237" s="135">
        <f>VLOOKUP($BN237,'Written Exam Marks'!$H:$Q,10,FALSE)</f>
        <v>26.5</v>
      </c>
      <c r="CB237" s="135">
        <f>VLOOKUP($BN237,'Written Exam Marks'!$H:$Q,9,FALSE)</f>
        <v>40</v>
      </c>
      <c r="CC237" s="51" t="str">
        <f t="shared" si="246"/>
        <v>Present</v>
      </c>
      <c r="CD237" s="51" t="str">
        <f t="shared" si="247"/>
        <v>P-S2_Onsite</v>
      </c>
      <c r="CE237" s="29">
        <v>19</v>
      </c>
      <c r="CF237" s="29">
        <v>19</v>
      </c>
      <c r="CG237" s="29">
        <v>17</v>
      </c>
      <c r="CH237" s="29">
        <v>55</v>
      </c>
      <c r="CI237" s="29">
        <v>60</v>
      </c>
      <c r="CJ237" s="61" t="s">
        <v>7343</v>
      </c>
      <c r="CK237" s="61" t="s">
        <v>1613</v>
      </c>
      <c r="CL237" s="10" t="str">
        <f t="shared" si="248"/>
        <v>2025EM1100234-MDSDF404</v>
      </c>
      <c r="CM237" s="61" t="str">
        <f t="shared" si="249"/>
        <v>0 missed</v>
      </c>
      <c r="CN237" s="61" t="str">
        <f t="shared" si="250"/>
        <v>0 missed</v>
      </c>
      <c r="CO237" s="111">
        <f t="shared" si="251"/>
        <v>2</v>
      </c>
      <c r="CP237" s="111">
        <f t="shared" si="252"/>
        <v>1</v>
      </c>
      <c r="CQ237" s="9">
        <f t="shared" si="253"/>
        <v>1</v>
      </c>
      <c r="CR237" s="9">
        <f t="shared" si="254"/>
        <v>1</v>
      </c>
      <c r="CS237" s="61" t="str">
        <f t="shared" si="255"/>
        <v>0 missed</v>
      </c>
      <c r="CT237" s="111">
        <f t="shared" si="256"/>
        <v>3</v>
      </c>
      <c r="CU237" s="10">
        <f t="shared" si="257"/>
        <v>1</v>
      </c>
      <c r="CV237" s="10" t="str">
        <f t="shared" si="258"/>
        <v>Q-2 A-1 || Q Total-2, A Total-1</v>
      </c>
      <c r="CW237" s="111" t="str" cm="1">
        <f t="array" ref="CW237">IFERROR(INDEX('Attendance-Slot-1'!$Q$2:$Q$1112,MATCH(1,('Attendance-Slot-1'!$A$2:$A$1112=$C237)*('Attendance-Slot-1'!$G$2:$G$1112=CW$2),0)),"No Data")</f>
        <v>P-S1_Onsite</v>
      </c>
      <c r="CX237" s="111" t="str" cm="1">
        <f t="array" ref="CX237">IFERROR(INDEX('Attendance-Slot-2'!$Q$2:$Q$2595,MATCH(1,('Attendance-Slot-2'!$A$2:$A$2595=$C237)*('Attendance-Slot-2'!$G$2:$G$2595=CW$2),0)),"No Data")</f>
        <v>No Data</v>
      </c>
      <c r="CY237" s="136">
        <f>VLOOKUP($CL237,'Written Exam Marks'!$H:$Q,10,FALSE)</f>
        <v>38</v>
      </c>
      <c r="CZ237" s="136">
        <f>VLOOKUP($CL237,'Written Exam Marks'!$H:$Q,9,FALSE)</f>
        <v>40</v>
      </c>
      <c r="DA237" s="111" t="str">
        <f t="shared" si="259"/>
        <v>Present</v>
      </c>
      <c r="DB237" s="111" t="str">
        <f t="shared" si="260"/>
        <v>P-S1_Onsite</v>
      </c>
      <c r="DC237" s="148">
        <v>6.5</v>
      </c>
      <c r="DD237" s="148">
        <v>6.625</v>
      </c>
      <c r="DE237" s="148">
        <v>9</v>
      </c>
      <c r="DF237" s="148">
        <v>16</v>
      </c>
      <c r="DG237" s="148">
        <v>18</v>
      </c>
      <c r="DH237" s="148">
        <v>56.125</v>
      </c>
      <c r="DI237" s="148">
        <v>65</v>
      </c>
      <c r="DJ237" s="66" t="s">
        <v>7351</v>
      </c>
      <c r="DK237" s="66" t="s">
        <v>1631</v>
      </c>
      <c r="DL237" s="68" t="str">
        <f t="shared" si="261"/>
        <v>2025EM1100234-MDSDF406</v>
      </c>
      <c r="DM237" s="66" t="str">
        <f t="shared" si="262"/>
        <v>0 missed</v>
      </c>
      <c r="DN237" s="66" t="str">
        <f t="shared" si="263"/>
        <v>0 missed</v>
      </c>
      <c r="DO237" s="62">
        <f t="shared" si="264"/>
        <v>3</v>
      </c>
      <c r="DP237" s="62">
        <f t="shared" si="265"/>
        <v>2</v>
      </c>
      <c r="DQ237" s="67">
        <f t="shared" si="266"/>
        <v>1</v>
      </c>
      <c r="DR237" s="67">
        <f t="shared" si="267"/>
        <v>1</v>
      </c>
      <c r="DS237" s="66" t="str">
        <f t="shared" si="268"/>
        <v>0 missed</v>
      </c>
      <c r="DT237" s="62">
        <f t="shared" si="269"/>
        <v>5</v>
      </c>
      <c r="DU237" s="68">
        <f t="shared" si="270"/>
        <v>1</v>
      </c>
      <c r="DV237" s="68" t="str">
        <f t="shared" si="271"/>
        <v>Q-3 A-2 || Q Total-3, A Total-2</v>
      </c>
      <c r="DW237" s="62" t="str" cm="1">
        <f t="array" ref="DW237">IFERROR(INDEX('Attendance-Slot-1'!$Q$2:$Q$1112,MATCH(1,('Attendance-Slot-1'!$A$2:$A$1112=$C237)*('Attendance-Slot-1'!$G$2:$G$1112=DW$2),0)),"No Data")</f>
        <v>No Data</v>
      </c>
      <c r="DX237" s="62" t="str" cm="1">
        <f t="array" ref="DX237">IFERROR(INDEX('Attendance-Slot-2'!$Q$2:$Q$2595,MATCH(1,('Attendance-Slot-2'!$A$2:$A$2595=$C237)*('Attendance-Slot-2'!$G$2:$G$2595=DW$2),0)),"No Data")</f>
        <v>P-S2_Onsite</v>
      </c>
      <c r="DY237" s="137">
        <f>VLOOKUP($DL237,'Written Exam Marks'!$H:$Q,10,FALSE)</f>
        <v>21</v>
      </c>
      <c r="DZ237" s="137">
        <f>VLOOKUP($DL237,'Written Exam Marks'!$H:$Q,9,FALSE)</f>
        <v>35</v>
      </c>
      <c r="EA237" s="62" t="str">
        <f t="shared" si="272"/>
        <v>Present</v>
      </c>
      <c r="EB237" s="62" t="str">
        <f t="shared" si="273"/>
        <v>P-S2_Onsite</v>
      </c>
      <c r="EC237" s="114" t="str">
        <f t="shared" si="210"/>
        <v>P-2, 
A-0, 
No Data-3</v>
      </c>
      <c r="ED237" s="114" t="str">
        <f t="shared" si="211"/>
        <v>P-3, 
A-0, 
No Data-2</v>
      </c>
      <c r="EE237" s="114" t="str">
        <f t="shared" si="274"/>
        <v>P-S2_Onsite</v>
      </c>
      <c r="EF237" s="114" t="str">
        <f t="shared" si="275"/>
        <v>P-S1_Onsite</v>
      </c>
      <c r="EG237" s="114" t="str">
        <f t="shared" si="276"/>
        <v>P-S2_Onsite</v>
      </c>
      <c r="EH237" s="114" t="str">
        <f t="shared" si="277"/>
        <v>P-S1_Onsite</v>
      </c>
      <c r="EI237" s="114" t="str">
        <f t="shared" si="278"/>
        <v>P-S2_Onsite</v>
      </c>
      <c r="EJ237" s="114" t="str">
        <f t="shared" si="279"/>
        <v>P-5, A-0, No Data-0</v>
      </c>
      <c r="EK237" s="114" t="s">
        <v>10453</v>
      </c>
      <c r="EL237" s="114">
        <v>20.5</v>
      </c>
      <c r="EM237" s="114">
        <v>9</v>
      </c>
      <c r="EN237" s="114">
        <v>49</v>
      </c>
      <c r="EO237" s="114">
        <v>78.5</v>
      </c>
      <c r="EP237" s="114" t="s">
        <v>7217</v>
      </c>
      <c r="EQ237" s="114" t="s">
        <v>1054</v>
      </c>
      <c r="ER237" s="114" t="s">
        <v>2459</v>
      </c>
      <c r="ES237" s="114"/>
      <c r="ET237" s="30" t="s">
        <v>2459</v>
      </c>
    </row>
    <row r="238" spans="1:150" x14ac:dyDescent="0.25">
      <c r="A238" s="114">
        <v>235</v>
      </c>
      <c r="B238" s="114" t="s">
        <v>7224</v>
      </c>
      <c r="C238" s="80" t="s">
        <v>2465</v>
      </c>
      <c r="D238" s="30" t="s">
        <v>2466</v>
      </c>
      <c r="E238" s="30" t="s">
        <v>2467</v>
      </c>
      <c r="F238" s="33" t="s">
        <v>7201</v>
      </c>
      <c r="G238" s="30" t="s">
        <v>2468</v>
      </c>
      <c r="H238" s="143">
        <v>15</v>
      </c>
      <c r="I238" s="143">
        <v>15</v>
      </c>
      <c r="J238" s="143">
        <v>17</v>
      </c>
      <c r="K238" s="143">
        <v>15</v>
      </c>
      <c r="L238" s="143">
        <v>62</v>
      </c>
      <c r="M238" s="143">
        <v>65</v>
      </c>
      <c r="N238" s="40" t="s">
        <v>7314</v>
      </c>
      <c r="O238" s="40" t="s">
        <v>1593</v>
      </c>
      <c r="P238" s="13" t="str">
        <f t="shared" si="212"/>
        <v>2025EM1100235-MDSDF401</v>
      </c>
      <c r="Q238" s="40" t="str">
        <f t="shared" si="213"/>
        <v>0 missed</v>
      </c>
      <c r="R238" s="40" t="str">
        <f t="shared" si="214"/>
        <v>0 missed</v>
      </c>
      <c r="S238" s="40">
        <f t="shared" si="215"/>
        <v>3</v>
      </c>
      <c r="T238" s="40">
        <f t="shared" si="216"/>
        <v>1</v>
      </c>
      <c r="U238" s="41">
        <f t="shared" si="217"/>
        <v>1</v>
      </c>
      <c r="V238" s="41">
        <f t="shared" si="218"/>
        <v>1</v>
      </c>
      <c r="W238" s="40" t="str">
        <f t="shared" si="219"/>
        <v>0 missed</v>
      </c>
      <c r="X238" s="113">
        <f t="shared" si="220"/>
        <v>4</v>
      </c>
      <c r="Y238" s="13">
        <f t="shared" si="221"/>
        <v>1</v>
      </c>
      <c r="Z238" s="13" t="str">
        <f t="shared" si="222"/>
        <v>Q-3 A-1 || Q Total-3, A Total-1</v>
      </c>
      <c r="AA238" s="113" t="str" cm="1">
        <f t="array" ref="AA238">IFERROR(INDEX('Attendance-Slot-1'!$Q$2:$Q$1112,MATCH(1,('Attendance-Slot-1'!$A$2:$A$1112=$C238)*('Attendance-Slot-1'!$G$2:$G$1112=AA$2),0)),"No Data")</f>
        <v>P-S1_Onsite</v>
      </c>
      <c r="AB238" s="113" t="str" cm="1">
        <f t="array" ref="AB238">IFERROR(INDEX('Attendance-Slot-2'!$Q$2:$Q$2595,MATCH(1,('Attendance-Slot-2'!$A$2:$A$2595=$C238)*('Attendance-Slot-2'!$G$2:$G$2595=AA$2),0)),"No Data")</f>
        <v>No Data</v>
      </c>
      <c r="AC238" s="133">
        <f>VLOOKUP($P238,'Written Exam Marks'!$H:$Q,10,FALSE)</f>
        <v>21</v>
      </c>
      <c r="AD238" s="133">
        <f>VLOOKUP($P238,'Written Exam Marks'!$H:$Q,9,FALSE)</f>
        <v>35</v>
      </c>
      <c r="AE238" s="113" t="str">
        <f t="shared" si="223"/>
        <v>Present</v>
      </c>
      <c r="AF238" s="113" t="str">
        <f t="shared" si="224"/>
        <v>P-S1_Onsite</v>
      </c>
      <c r="AG238" s="146">
        <v>9.5</v>
      </c>
      <c r="AH238" s="146">
        <v>9.5</v>
      </c>
      <c r="AI238" s="146">
        <v>9</v>
      </c>
      <c r="AJ238" s="146">
        <v>10</v>
      </c>
      <c r="AK238" s="146">
        <v>10</v>
      </c>
      <c r="AL238" s="146">
        <v>10</v>
      </c>
      <c r="AM238" s="146">
        <v>58</v>
      </c>
      <c r="AN238" s="146">
        <v>60</v>
      </c>
      <c r="AO238" s="43" t="s">
        <v>7336</v>
      </c>
      <c r="AP238" s="43" t="s">
        <v>1598</v>
      </c>
      <c r="AQ238" s="50" t="str">
        <f t="shared" si="225"/>
        <v>2025EM1100235-MDSDF402</v>
      </c>
      <c r="AR238" s="43" t="str">
        <f t="shared" si="226"/>
        <v>0 missed</v>
      </c>
      <c r="AS238" s="47" t="s">
        <v>7342</v>
      </c>
      <c r="AT238" s="43">
        <f t="shared" si="227"/>
        <v>6</v>
      </c>
      <c r="AU238" s="48" t="s">
        <v>7342</v>
      </c>
      <c r="AV238" s="49">
        <f t="shared" si="228"/>
        <v>1</v>
      </c>
      <c r="AW238" s="48" t="s">
        <v>7342</v>
      </c>
      <c r="AX238" s="43" t="str">
        <f t="shared" si="229"/>
        <v>0 missed</v>
      </c>
      <c r="AY238" s="42">
        <f t="shared" si="230"/>
        <v>6</v>
      </c>
      <c r="AZ238" s="50">
        <f t="shared" si="231"/>
        <v>1</v>
      </c>
      <c r="BA238" s="50" t="str">
        <f t="shared" si="232"/>
        <v>Q-6 A-- || Q Total-6, A Total-0</v>
      </c>
      <c r="BB238" s="42" t="str" cm="1">
        <f t="array" ref="BB238">IFERROR(INDEX('Attendance-Slot-1'!$Q$2:$Q$1112,MATCH(1,('Attendance-Slot-1'!$A$2:$A$1112=$C238)*('Attendance-Slot-1'!$G$2:$G$1112=BB$2),0)),"No Data")</f>
        <v>No Data</v>
      </c>
      <c r="BC238" s="42" t="str" cm="1">
        <f t="array" ref="BC238">IFERROR(INDEX('Attendance-Slot-2'!$Q$2:$Q$2595,MATCH(1,('Attendance-Slot-2'!$A$2:$A$2595=$C238)*('Attendance-Slot-2'!$G$2:$G$2595=BB$2),0)),"No Data")</f>
        <v>P-S2_Onsite</v>
      </c>
      <c r="BD238" s="134">
        <f>VLOOKUP($AQ238,'Written Exam Marks'!$H:$Q,10,FALSE)</f>
        <v>27</v>
      </c>
      <c r="BE238" s="134">
        <f>VLOOKUP($AQ238,'Written Exam Marks'!$H:$Q,9,FALSE)</f>
        <v>40</v>
      </c>
      <c r="BF238" s="42" t="str">
        <f t="shared" si="233"/>
        <v>Present</v>
      </c>
      <c r="BG238" s="42" t="str">
        <f t="shared" si="234"/>
        <v>P-S2_Onsite</v>
      </c>
      <c r="BH238" s="147">
        <v>19</v>
      </c>
      <c r="BI238" s="147">
        <v>7</v>
      </c>
      <c r="BJ238" s="147">
        <v>26</v>
      </c>
      <c r="BK238" s="147">
        <v>60</v>
      </c>
      <c r="BL238" s="52" t="s">
        <v>3697</v>
      </c>
      <c r="BM238" s="52" t="s">
        <v>1606</v>
      </c>
      <c r="BN238" s="57" t="str">
        <f t="shared" si="235"/>
        <v>2025EM1100235-MDSDF403</v>
      </c>
      <c r="BO238" s="52" t="str">
        <f t="shared" si="236"/>
        <v>0 missed</v>
      </c>
      <c r="BP238" s="52" t="str">
        <f t="shared" si="237"/>
        <v>0 missed</v>
      </c>
      <c r="BQ238" s="52">
        <f t="shared" si="238"/>
        <v>1</v>
      </c>
      <c r="BR238" s="52">
        <f t="shared" si="239"/>
        <v>1</v>
      </c>
      <c r="BS238" s="56">
        <f t="shared" si="240"/>
        <v>1</v>
      </c>
      <c r="BT238" s="56">
        <f t="shared" si="241"/>
        <v>1</v>
      </c>
      <c r="BU238" s="52" t="str">
        <f t="shared" si="242"/>
        <v>0 missed</v>
      </c>
      <c r="BV238" s="51">
        <f t="shared" si="243"/>
        <v>2</v>
      </c>
      <c r="BW238" s="57">
        <f t="shared" si="244"/>
        <v>1</v>
      </c>
      <c r="BX238" s="57" t="str">
        <f t="shared" si="245"/>
        <v>Q-1 A-1 || Q Total-1, A Total-1</v>
      </c>
      <c r="BY238" s="51" t="str" cm="1">
        <f t="array" ref="BY238">IFERROR(INDEX('Attendance-Slot-1'!$Q$2:$Q$1112,MATCH(1,('Attendance-Slot-1'!$A$2:$A$1112=$C238)*('Attendance-Slot-1'!$G$2:$G$1112=BY$2),0)),"No Data")</f>
        <v>P-S1_Onsite</v>
      </c>
      <c r="BZ238" s="51" t="str" cm="1">
        <f t="array" ref="BZ238">IFERROR(INDEX('Attendance-Slot-2'!$Q$2:$Q$2595,MATCH(1,('Attendance-Slot-2'!$A$2:$A$2595=$C238)*('Attendance-Slot-2'!$G$2:$G$2595=BY$2),0)),"No Data")</f>
        <v>No Data</v>
      </c>
      <c r="CA238" s="135">
        <f>VLOOKUP($BN238,'Written Exam Marks'!$H:$Q,10,FALSE)</f>
        <v>21.5</v>
      </c>
      <c r="CB238" s="135">
        <f>VLOOKUP($BN238,'Written Exam Marks'!$H:$Q,9,FALSE)</f>
        <v>40</v>
      </c>
      <c r="CC238" s="51" t="str">
        <f t="shared" si="246"/>
        <v>Present</v>
      </c>
      <c r="CD238" s="51" t="str">
        <f t="shared" si="247"/>
        <v>P-S1_Onsite</v>
      </c>
      <c r="CE238" s="29">
        <v>20</v>
      </c>
      <c r="CF238" s="29">
        <v>20</v>
      </c>
      <c r="CG238" s="29">
        <v>18</v>
      </c>
      <c r="CH238" s="29">
        <v>58</v>
      </c>
      <c r="CI238" s="29">
        <v>60</v>
      </c>
      <c r="CJ238" s="61" t="s">
        <v>7343</v>
      </c>
      <c r="CK238" s="61" t="s">
        <v>1613</v>
      </c>
      <c r="CL238" s="10" t="str">
        <f t="shared" si="248"/>
        <v>2025EM1100235-MDSDF404</v>
      </c>
      <c r="CM238" s="61" t="str">
        <f t="shared" si="249"/>
        <v>0 missed</v>
      </c>
      <c r="CN238" s="61" t="str">
        <f t="shared" si="250"/>
        <v>0 missed</v>
      </c>
      <c r="CO238" s="111">
        <f t="shared" si="251"/>
        <v>2</v>
      </c>
      <c r="CP238" s="111">
        <f t="shared" si="252"/>
        <v>1</v>
      </c>
      <c r="CQ238" s="9">
        <f t="shared" si="253"/>
        <v>1</v>
      </c>
      <c r="CR238" s="9">
        <f t="shared" si="254"/>
        <v>1</v>
      </c>
      <c r="CS238" s="61" t="str">
        <f t="shared" si="255"/>
        <v>0 missed</v>
      </c>
      <c r="CT238" s="111">
        <f t="shared" si="256"/>
        <v>3</v>
      </c>
      <c r="CU238" s="10">
        <f t="shared" si="257"/>
        <v>1</v>
      </c>
      <c r="CV238" s="10" t="str">
        <f t="shared" si="258"/>
        <v>Q-2 A-1 || Q Total-2, A Total-1</v>
      </c>
      <c r="CW238" s="111" t="str" cm="1">
        <f t="array" ref="CW238">IFERROR(INDEX('Attendance-Slot-1'!$Q$2:$Q$1112,MATCH(1,('Attendance-Slot-1'!$A$2:$A$1112=$C238)*('Attendance-Slot-1'!$G$2:$G$1112=CW$2),0)),"No Data")</f>
        <v>No Data</v>
      </c>
      <c r="CX238" s="111" t="str" cm="1">
        <f t="array" ref="CX238">IFERROR(INDEX('Attendance-Slot-2'!$Q$2:$Q$2595,MATCH(1,('Attendance-Slot-2'!$A$2:$A$2595=$C238)*('Attendance-Slot-2'!$G$2:$G$2595=CW$2),0)),"No Data")</f>
        <v>P-S2_Onsite</v>
      </c>
      <c r="CY238" s="136">
        <f>VLOOKUP($CL238,'Written Exam Marks'!$H:$Q,10,FALSE)</f>
        <v>19</v>
      </c>
      <c r="CZ238" s="136">
        <f>VLOOKUP($CL238,'Written Exam Marks'!$H:$Q,9,FALSE)</f>
        <v>40</v>
      </c>
      <c r="DA238" s="111" t="str">
        <f t="shared" si="259"/>
        <v>Present</v>
      </c>
      <c r="DB238" s="111" t="str">
        <f t="shared" si="260"/>
        <v>P-S2_Onsite</v>
      </c>
      <c r="DC238" s="148">
        <v>5.5</v>
      </c>
      <c r="DD238" s="148">
        <v>7.625</v>
      </c>
      <c r="DE238" s="148">
        <v>9</v>
      </c>
      <c r="DF238" s="148">
        <v>16</v>
      </c>
      <c r="DG238" s="148">
        <v>9</v>
      </c>
      <c r="DH238" s="148">
        <v>47.125</v>
      </c>
      <c r="DI238" s="148">
        <v>65</v>
      </c>
      <c r="DJ238" s="66" t="s">
        <v>7351</v>
      </c>
      <c r="DK238" s="66" t="s">
        <v>1631</v>
      </c>
      <c r="DL238" s="68" t="str">
        <f t="shared" si="261"/>
        <v>2025EM1100235-MDSDF406</v>
      </c>
      <c r="DM238" s="66" t="str">
        <f t="shared" si="262"/>
        <v>0 missed</v>
      </c>
      <c r="DN238" s="66" t="str">
        <f t="shared" si="263"/>
        <v>0 missed</v>
      </c>
      <c r="DO238" s="62">
        <f t="shared" si="264"/>
        <v>3</v>
      </c>
      <c r="DP238" s="62">
        <f t="shared" si="265"/>
        <v>2</v>
      </c>
      <c r="DQ238" s="67">
        <f t="shared" si="266"/>
        <v>1</v>
      </c>
      <c r="DR238" s="67">
        <f t="shared" si="267"/>
        <v>1</v>
      </c>
      <c r="DS238" s="66" t="str">
        <f t="shared" si="268"/>
        <v>0 missed</v>
      </c>
      <c r="DT238" s="62">
        <f t="shared" si="269"/>
        <v>5</v>
      </c>
      <c r="DU238" s="68">
        <f t="shared" si="270"/>
        <v>1</v>
      </c>
      <c r="DV238" s="68" t="str">
        <f t="shared" si="271"/>
        <v>Q-3 A-2 || Q Total-3, A Total-2</v>
      </c>
      <c r="DW238" s="62" t="str" cm="1">
        <f t="array" ref="DW238">IFERROR(INDEX('Attendance-Slot-1'!$Q$2:$Q$1112,MATCH(1,('Attendance-Slot-1'!$A$2:$A$1112=$C238)*('Attendance-Slot-1'!$G$2:$G$1112=DW$2),0)),"No Data")</f>
        <v>No Data</v>
      </c>
      <c r="DX238" s="62" t="str" cm="1">
        <f t="array" ref="DX238">IFERROR(INDEX('Attendance-Slot-2'!$Q$2:$Q$2595,MATCH(1,('Attendance-Slot-2'!$A$2:$A$2595=$C238)*('Attendance-Slot-2'!$G$2:$G$2595=DW$2),0)),"No Data")</f>
        <v>P-S2_Onsite</v>
      </c>
      <c r="DY238" s="137">
        <f>VLOOKUP($DL238,'Written Exam Marks'!$H:$Q,10,FALSE)</f>
        <v>24</v>
      </c>
      <c r="DZ238" s="137">
        <f>VLOOKUP($DL238,'Written Exam Marks'!$H:$Q,9,FALSE)</f>
        <v>35</v>
      </c>
      <c r="EA238" s="62" t="str">
        <f t="shared" si="272"/>
        <v>Present</v>
      </c>
      <c r="EB238" s="62" t="str">
        <f t="shared" si="273"/>
        <v>P-S2_Onsite</v>
      </c>
      <c r="EC238" s="114" t="str">
        <f t="shared" si="210"/>
        <v>P-2, 
A-0, 
No Data-3</v>
      </c>
      <c r="ED238" s="114" t="str">
        <f t="shared" si="211"/>
        <v>P-3, 
A-0, 
No Data-2</v>
      </c>
      <c r="EE238" s="114" t="str">
        <f t="shared" si="274"/>
        <v>P-S1_Onsite</v>
      </c>
      <c r="EF238" s="114" t="str">
        <f t="shared" si="275"/>
        <v>P-S2_Onsite</v>
      </c>
      <c r="EG238" s="114" t="str">
        <f t="shared" si="276"/>
        <v>P-S1_Onsite</v>
      </c>
      <c r="EH238" s="114" t="str">
        <f t="shared" si="277"/>
        <v>P-S2_Onsite</v>
      </c>
      <c r="EI238" s="114" t="str">
        <f t="shared" si="278"/>
        <v>P-S2_Onsite</v>
      </c>
      <c r="EJ238" s="114" t="str">
        <f t="shared" si="279"/>
        <v>P-5, A-0, No Data-0</v>
      </c>
      <c r="EK238" s="114" t="s">
        <v>10453</v>
      </c>
      <c r="EL238" s="114">
        <v>28.5</v>
      </c>
      <c r="EM238" s="114">
        <v>9</v>
      </c>
      <c r="EN238" s="114">
        <v>56</v>
      </c>
      <c r="EO238" s="114">
        <v>93.5</v>
      </c>
      <c r="EP238" s="114" t="s">
        <v>7217</v>
      </c>
      <c r="EQ238" s="114" t="s">
        <v>1054</v>
      </c>
      <c r="ER238" s="114" t="s">
        <v>2465</v>
      </c>
      <c r="ES238" s="114"/>
      <c r="ET238" s="30" t="s">
        <v>2465</v>
      </c>
    </row>
    <row r="239" spans="1:150" x14ac:dyDescent="0.25">
      <c r="A239" s="114">
        <v>236</v>
      </c>
      <c r="B239" s="114" t="s">
        <v>7224</v>
      </c>
      <c r="C239" s="80" t="s">
        <v>2471</v>
      </c>
      <c r="D239" s="30" t="s">
        <v>2472</v>
      </c>
      <c r="E239" s="30" t="s">
        <v>2473</v>
      </c>
      <c r="F239" s="33" t="s">
        <v>7202</v>
      </c>
      <c r="G239" s="30" t="s">
        <v>2474</v>
      </c>
      <c r="H239" s="143" t="s">
        <v>5</v>
      </c>
      <c r="I239" s="143">
        <v>15</v>
      </c>
      <c r="J239" s="143">
        <v>15.5</v>
      </c>
      <c r="K239" s="143">
        <v>15</v>
      </c>
      <c r="L239" s="143">
        <v>45.5</v>
      </c>
      <c r="M239" s="143">
        <v>65</v>
      </c>
      <c r="N239" s="40" t="s">
        <v>7314</v>
      </c>
      <c r="O239" s="40" t="s">
        <v>1593</v>
      </c>
      <c r="P239" s="13" t="str">
        <f t="shared" si="212"/>
        <v>2025EM1100236-MDSDF401</v>
      </c>
      <c r="Q239" s="40" t="str">
        <f t="shared" si="213"/>
        <v>1 missed</v>
      </c>
      <c r="R239" s="40" t="str">
        <f t="shared" si="214"/>
        <v>0 missed</v>
      </c>
      <c r="S239" s="40">
        <f t="shared" si="215"/>
        <v>2</v>
      </c>
      <c r="T239" s="40">
        <f t="shared" si="216"/>
        <v>1</v>
      </c>
      <c r="U239" s="41">
        <f t="shared" si="217"/>
        <v>0.66666666666666663</v>
      </c>
      <c r="V239" s="41">
        <f t="shared" si="218"/>
        <v>1</v>
      </c>
      <c r="W239" s="40" t="str">
        <f t="shared" si="219"/>
        <v>1 missed</v>
      </c>
      <c r="X239" s="113">
        <f t="shared" si="220"/>
        <v>3</v>
      </c>
      <c r="Y239" s="13">
        <f t="shared" si="221"/>
        <v>0.75</v>
      </c>
      <c r="Z239" s="13" t="str">
        <f t="shared" si="222"/>
        <v>Q-2 A-1 || Q Total-3, A Total-1</v>
      </c>
      <c r="AA239" s="113" t="str" cm="1">
        <f t="array" ref="AA239">IFERROR(INDEX('Attendance-Slot-1'!$Q$2:$Q$1112,MATCH(1,('Attendance-Slot-1'!$A$2:$A$1112=$C239)*('Attendance-Slot-1'!$G$2:$G$1112=AA$2),0)),"No Data")</f>
        <v>No Data</v>
      </c>
      <c r="AB239" s="113" t="str" cm="1">
        <f t="array" ref="AB239">IFERROR(INDEX('Attendance-Slot-2'!$Q$2:$Q$2595,MATCH(1,('Attendance-Slot-2'!$A$2:$A$2595=$C239)*('Attendance-Slot-2'!$G$2:$G$2595=AA$2),0)),"No Data")</f>
        <v>P-S2_Online</v>
      </c>
      <c r="AC239" s="133">
        <f>VLOOKUP($P239,'Written Exam Marks'!$H:$Q,10,FALSE)</f>
        <v>13.5</v>
      </c>
      <c r="AD239" s="133">
        <f>VLOOKUP($P239,'Written Exam Marks'!$H:$Q,9,FALSE)</f>
        <v>35</v>
      </c>
      <c r="AE239" s="113" t="str">
        <f t="shared" si="223"/>
        <v>Present</v>
      </c>
      <c r="AF239" s="113" t="str">
        <f t="shared" si="224"/>
        <v>P-S2_Online</v>
      </c>
      <c r="AG239" s="146">
        <v>9.5</v>
      </c>
      <c r="AH239" s="146">
        <v>10</v>
      </c>
      <c r="AI239" s="146">
        <v>10</v>
      </c>
      <c r="AJ239" s="146">
        <v>10</v>
      </c>
      <c r="AK239" s="146">
        <v>10</v>
      </c>
      <c r="AL239" s="146">
        <v>10</v>
      </c>
      <c r="AM239" s="146">
        <v>59.5</v>
      </c>
      <c r="AN239" s="146">
        <v>60</v>
      </c>
      <c r="AO239" s="43" t="s">
        <v>7336</v>
      </c>
      <c r="AP239" s="43" t="s">
        <v>1598</v>
      </c>
      <c r="AQ239" s="50" t="str">
        <f t="shared" si="225"/>
        <v>2025EM1100236-MDSDF402</v>
      </c>
      <c r="AR239" s="43" t="str">
        <f t="shared" si="226"/>
        <v>0 missed</v>
      </c>
      <c r="AS239" s="47" t="s">
        <v>7342</v>
      </c>
      <c r="AT239" s="43">
        <f t="shared" si="227"/>
        <v>6</v>
      </c>
      <c r="AU239" s="48" t="s">
        <v>7342</v>
      </c>
      <c r="AV239" s="49">
        <f t="shared" si="228"/>
        <v>1</v>
      </c>
      <c r="AW239" s="48" t="s">
        <v>7342</v>
      </c>
      <c r="AX239" s="43" t="str">
        <f t="shared" si="229"/>
        <v>0 missed</v>
      </c>
      <c r="AY239" s="42">
        <f t="shared" si="230"/>
        <v>6</v>
      </c>
      <c r="AZ239" s="50">
        <f t="shared" si="231"/>
        <v>1</v>
      </c>
      <c r="BA239" s="50" t="str">
        <f t="shared" si="232"/>
        <v>Q-6 A-- || Q Total-6, A Total-0</v>
      </c>
      <c r="BB239" s="42" t="str" cm="1">
        <f t="array" ref="BB239">IFERROR(INDEX('Attendance-Slot-1'!$Q$2:$Q$1112,MATCH(1,('Attendance-Slot-1'!$A$2:$A$1112=$C239)*('Attendance-Slot-1'!$G$2:$G$1112=BB$2),0)),"No Data")</f>
        <v>P-S1_Online</v>
      </c>
      <c r="BC239" s="42" t="str" cm="1">
        <f t="array" ref="BC239">IFERROR(INDEX('Attendance-Slot-2'!$Q$2:$Q$2595,MATCH(1,('Attendance-Slot-2'!$A$2:$A$2595=$C239)*('Attendance-Slot-2'!$G$2:$G$2595=BB$2),0)),"No Data")</f>
        <v>No Data</v>
      </c>
      <c r="BD239" s="134">
        <f>VLOOKUP($AQ239,'Written Exam Marks'!$H:$Q,10,FALSE)</f>
        <v>17</v>
      </c>
      <c r="BE239" s="134">
        <f>VLOOKUP($AQ239,'Written Exam Marks'!$H:$Q,9,FALSE)</f>
        <v>40</v>
      </c>
      <c r="BF239" s="42" t="str">
        <f t="shared" si="233"/>
        <v>Present</v>
      </c>
      <c r="BG239" s="42" t="str">
        <f t="shared" si="234"/>
        <v>P-S1_Online</v>
      </c>
      <c r="BH239" s="147">
        <v>20</v>
      </c>
      <c r="BI239" s="147">
        <v>24</v>
      </c>
      <c r="BJ239" s="147">
        <v>44</v>
      </c>
      <c r="BK239" s="147">
        <v>60</v>
      </c>
      <c r="BL239" s="52" t="s">
        <v>3697</v>
      </c>
      <c r="BM239" s="52" t="s">
        <v>1606</v>
      </c>
      <c r="BN239" s="57" t="str">
        <f t="shared" si="235"/>
        <v>2025EM1100236-MDSDF403</v>
      </c>
      <c r="BO239" s="52" t="str">
        <f t="shared" si="236"/>
        <v>0 missed</v>
      </c>
      <c r="BP239" s="52" t="str">
        <f t="shared" si="237"/>
        <v>0 missed</v>
      </c>
      <c r="BQ239" s="52">
        <f t="shared" si="238"/>
        <v>1</v>
      </c>
      <c r="BR239" s="52">
        <f t="shared" si="239"/>
        <v>1</v>
      </c>
      <c r="BS239" s="56">
        <f t="shared" si="240"/>
        <v>1</v>
      </c>
      <c r="BT239" s="56">
        <f t="shared" si="241"/>
        <v>1</v>
      </c>
      <c r="BU239" s="52" t="str">
        <f t="shared" si="242"/>
        <v>0 missed</v>
      </c>
      <c r="BV239" s="51">
        <f t="shared" si="243"/>
        <v>2</v>
      </c>
      <c r="BW239" s="57">
        <f t="shared" si="244"/>
        <v>1</v>
      </c>
      <c r="BX239" s="57" t="str">
        <f t="shared" si="245"/>
        <v>Q-1 A-1 || Q Total-1, A Total-1</v>
      </c>
      <c r="BY239" s="51" t="str" cm="1">
        <f t="array" ref="BY239">IFERROR(INDEX('Attendance-Slot-1'!$Q$2:$Q$1112,MATCH(1,('Attendance-Slot-1'!$A$2:$A$1112=$C239)*('Attendance-Slot-1'!$G$2:$G$1112=BY$2),0)),"No Data")</f>
        <v>P-S1_Online</v>
      </c>
      <c r="BZ239" s="51" t="str" cm="1">
        <f t="array" ref="BZ239">IFERROR(INDEX('Attendance-Slot-2'!$Q$2:$Q$2595,MATCH(1,('Attendance-Slot-2'!$A$2:$A$2595=$C239)*('Attendance-Slot-2'!$G$2:$G$2595=BY$2),0)),"No Data")</f>
        <v>No Data</v>
      </c>
      <c r="CA239" s="135">
        <f>VLOOKUP($BN239,'Written Exam Marks'!$H:$Q,10,FALSE)</f>
        <v>23</v>
      </c>
      <c r="CB239" s="135">
        <f>VLOOKUP($BN239,'Written Exam Marks'!$H:$Q,9,FALSE)</f>
        <v>40</v>
      </c>
      <c r="CC239" s="51" t="str">
        <f t="shared" si="246"/>
        <v>Present</v>
      </c>
      <c r="CD239" s="51" t="str">
        <f t="shared" si="247"/>
        <v>P-S1_Online</v>
      </c>
      <c r="CE239" s="29">
        <v>20</v>
      </c>
      <c r="CF239" s="29">
        <v>20</v>
      </c>
      <c r="CG239" s="29">
        <v>20</v>
      </c>
      <c r="CH239" s="29">
        <v>60</v>
      </c>
      <c r="CI239" s="29">
        <v>60</v>
      </c>
      <c r="CJ239" s="61" t="s">
        <v>7343</v>
      </c>
      <c r="CK239" s="61" t="s">
        <v>1613</v>
      </c>
      <c r="CL239" s="10" t="str">
        <f t="shared" si="248"/>
        <v>2025EM1100236-MDSDF404</v>
      </c>
      <c r="CM239" s="61" t="str">
        <f t="shared" si="249"/>
        <v>0 missed</v>
      </c>
      <c r="CN239" s="61" t="str">
        <f t="shared" si="250"/>
        <v>0 missed</v>
      </c>
      <c r="CO239" s="111">
        <f t="shared" si="251"/>
        <v>2</v>
      </c>
      <c r="CP239" s="111">
        <f t="shared" si="252"/>
        <v>1</v>
      </c>
      <c r="CQ239" s="9">
        <f t="shared" si="253"/>
        <v>1</v>
      </c>
      <c r="CR239" s="9">
        <f t="shared" si="254"/>
        <v>1</v>
      </c>
      <c r="CS239" s="61" t="str">
        <f t="shared" si="255"/>
        <v>0 missed</v>
      </c>
      <c r="CT239" s="111">
        <f t="shared" si="256"/>
        <v>3</v>
      </c>
      <c r="CU239" s="10">
        <f t="shared" si="257"/>
        <v>1</v>
      </c>
      <c r="CV239" s="10" t="str">
        <f t="shared" si="258"/>
        <v>Q-2 A-1 || Q Total-2, A Total-1</v>
      </c>
      <c r="CW239" s="111" t="str" cm="1">
        <f t="array" ref="CW239">IFERROR(INDEX('Attendance-Slot-1'!$Q$2:$Q$1112,MATCH(1,('Attendance-Slot-1'!$A$2:$A$1112=$C239)*('Attendance-Slot-1'!$G$2:$G$1112=CW$2),0)),"No Data")</f>
        <v>P-S1_Online</v>
      </c>
      <c r="CX239" s="111" t="str" cm="1">
        <f t="array" ref="CX239">IFERROR(INDEX('Attendance-Slot-2'!$Q$2:$Q$2595,MATCH(1,('Attendance-Slot-2'!$A$2:$A$2595=$C239)*('Attendance-Slot-2'!$G$2:$G$2595=CW$2),0)),"No Data")</f>
        <v>No Data</v>
      </c>
      <c r="CY239" s="136">
        <f>VLOOKUP($CL239,'Written Exam Marks'!$H:$Q,10,FALSE)</f>
        <v>15</v>
      </c>
      <c r="CZ239" s="136">
        <f>VLOOKUP($CL239,'Written Exam Marks'!$H:$Q,9,FALSE)</f>
        <v>40</v>
      </c>
      <c r="DA239" s="111" t="str">
        <f t="shared" si="259"/>
        <v>Present</v>
      </c>
      <c r="DB239" s="111" t="str">
        <f t="shared" si="260"/>
        <v>P-S1_Online</v>
      </c>
      <c r="DC239" s="148">
        <v>6.5</v>
      </c>
      <c r="DD239" s="148">
        <v>7.5</v>
      </c>
      <c r="DE239" s="148">
        <v>8</v>
      </c>
      <c r="DF239" s="148">
        <v>8</v>
      </c>
      <c r="DG239" s="148">
        <v>4</v>
      </c>
      <c r="DH239" s="148">
        <v>34</v>
      </c>
      <c r="DI239" s="148">
        <v>65</v>
      </c>
      <c r="DJ239" s="66" t="s">
        <v>7351</v>
      </c>
      <c r="DK239" s="66" t="s">
        <v>1631</v>
      </c>
      <c r="DL239" s="68" t="str">
        <f t="shared" si="261"/>
        <v>2025EM1100236-MDSDF406</v>
      </c>
      <c r="DM239" s="66" t="str">
        <f t="shared" si="262"/>
        <v>0 missed</v>
      </c>
      <c r="DN239" s="66" t="str">
        <f t="shared" si="263"/>
        <v>0 missed</v>
      </c>
      <c r="DO239" s="62">
        <f t="shared" si="264"/>
        <v>3</v>
      </c>
      <c r="DP239" s="62">
        <f t="shared" si="265"/>
        <v>2</v>
      </c>
      <c r="DQ239" s="67">
        <f t="shared" si="266"/>
        <v>1</v>
      </c>
      <c r="DR239" s="67">
        <f t="shared" si="267"/>
        <v>1</v>
      </c>
      <c r="DS239" s="66" t="str">
        <f t="shared" si="268"/>
        <v>0 missed</v>
      </c>
      <c r="DT239" s="62">
        <f t="shared" si="269"/>
        <v>5</v>
      </c>
      <c r="DU239" s="68">
        <f t="shared" si="270"/>
        <v>1</v>
      </c>
      <c r="DV239" s="68" t="str">
        <f t="shared" si="271"/>
        <v>Q-3 A-2 || Q Total-3, A Total-2</v>
      </c>
      <c r="DW239" s="62" t="str" cm="1">
        <f t="array" ref="DW239">IFERROR(INDEX('Attendance-Slot-1'!$Q$2:$Q$1112,MATCH(1,('Attendance-Slot-1'!$A$2:$A$1112=$C239)*('Attendance-Slot-1'!$G$2:$G$1112=DW$2),0)),"No Data")</f>
        <v>P-S1_Online</v>
      </c>
      <c r="DX239" s="62" t="str" cm="1">
        <f t="array" ref="DX239">IFERROR(INDEX('Attendance-Slot-2'!$Q$2:$Q$2595,MATCH(1,('Attendance-Slot-2'!$A$2:$A$2595=$C239)*('Attendance-Slot-2'!$G$2:$G$2595=DW$2),0)),"No Data")</f>
        <v>No Data</v>
      </c>
      <c r="DY239" s="137">
        <f>VLOOKUP($DL239,'Written Exam Marks'!$H:$Q,10,FALSE)</f>
        <v>21.5</v>
      </c>
      <c r="DZ239" s="137">
        <f>VLOOKUP($DL239,'Written Exam Marks'!$H:$Q,9,FALSE)</f>
        <v>35</v>
      </c>
      <c r="EA239" s="62" t="str">
        <f t="shared" si="272"/>
        <v>Present</v>
      </c>
      <c r="EB239" s="62" t="str">
        <f t="shared" si="273"/>
        <v>P-S1_Online</v>
      </c>
      <c r="EC239" s="114" t="str">
        <f t="shared" si="210"/>
        <v>P-4, 
A-0, 
No Data-1</v>
      </c>
      <c r="ED239" s="114" t="str">
        <f t="shared" si="211"/>
        <v>P-1, 
A-0, 
No Data-4</v>
      </c>
      <c r="EE239" s="114" t="str">
        <f t="shared" si="274"/>
        <v>P-S2_Online</v>
      </c>
      <c r="EF239" s="114" t="str">
        <f t="shared" si="275"/>
        <v>P-S1_Online</v>
      </c>
      <c r="EG239" s="114" t="str">
        <f t="shared" si="276"/>
        <v>P-S1_Online</v>
      </c>
      <c r="EH239" s="114" t="str">
        <f t="shared" si="277"/>
        <v>P-S1_Online</v>
      </c>
      <c r="EI239" s="114" t="str">
        <f t="shared" si="278"/>
        <v>P-S1_Online</v>
      </c>
      <c r="EJ239" s="114" t="str">
        <f t="shared" si="279"/>
        <v>P-5, A-0, No Data-0</v>
      </c>
      <c r="EK239" s="114" t="s">
        <v>10453</v>
      </c>
      <c r="EL239" s="114">
        <v>26.5</v>
      </c>
      <c r="EM239" s="114">
        <v>9</v>
      </c>
      <c r="EN239" s="114">
        <v>57</v>
      </c>
      <c r="EO239" s="114">
        <v>92.5</v>
      </c>
      <c r="EP239" s="114" t="s">
        <v>7217</v>
      </c>
      <c r="EQ239" s="114" t="s">
        <v>1031</v>
      </c>
      <c r="ER239" s="114" t="s">
        <v>2471</v>
      </c>
      <c r="ES239" s="114"/>
      <c r="ET239" s="30" t="s">
        <v>2471</v>
      </c>
    </row>
    <row r="240" spans="1:150" x14ac:dyDescent="0.25">
      <c r="A240" s="114">
        <v>237</v>
      </c>
      <c r="B240" s="114" t="s">
        <v>7224</v>
      </c>
      <c r="C240" s="80" t="s">
        <v>4095</v>
      </c>
      <c r="D240" s="30" t="s">
        <v>4096</v>
      </c>
      <c r="E240" s="30" t="s">
        <v>4097</v>
      </c>
      <c r="F240" s="33" t="s">
        <v>7201</v>
      </c>
      <c r="G240" s="30" t="s">
        <v>4098</v>
      </c>
      <c r="H240" s="143">
        <v>15</v>
      </c>
      <c r="I240" s="143" t="s">
        <v>5</v>
      </c>
      <c r="J240" s="143" t="s">
        <v>5</v>
      </c>
      <c r="K240" s="143" t="s">
        <v>5</v>
      </c>
      <c r="L240" s="143">
        <v>15</v>
      </c>
      <c r="M240" s="143">
        <v>65</v>
      </c>
      <c r="N240" s="40" t="s">
        <v>7314</v>
      </c>
      <c r="O240" s="40" t="s">
        <v>1593</v>
      </c>
      <c r="P240" s="13" t="str">
        <f t="shared" si="212"/>
        <v>2025EM1100237-MDSDF401</v>
      </c>
      <c r="Q240" s="40" t="str">
        <f t="shared" si="213"/>
        <v>2 missed</v>
      </c>
      <c r="R240" s="40" t="str">
        <f t="shared" si="214"/>
        <v>1 missed</v>
      </c>
      <c r="S240" s="40">
        <f t="shared" si="215"/>
        <v>1</v>
      </c>
      <c r="T240" s="40">
        <f t="shared" si="216"/>
        <v>0</v>
      </c>
      <c r="U240" s="41">
        <f t="shared" si="217"/>
        <v>0.33333333333333331</v>
      </c>
      <c r="V240" s="41">
        <f t="shared" si="218"/>
        <v>0</v>
      </c>
      <c r="W240" s="40" t="str">
        <f t="shared" si="219"/>
        <v>3 missed</v>
      </c>
      <c r="X240" s="113">
        <f t="shared" si="220"/>
        <v>1</v>
      </c>
      <c r="Y240" s="13">
        <f t="shared" si="221"/>
        <v>0.25</v>
      </c>
      <c r="Z240" s="13" t="str">
        <f t="shared" si="222"/>
        <v>Q-1 A-0 || Q Total-3, A Total-1</v>
      </c>
      <c r="AA240" s="113" t="str" cm="1">
        <f t="array" ref="AA240">IFERROR(INDEX('Attendance-Slot-1'!$Q$2:$Q$1112,MATCH(1,('Attendance-Slot-1'!$A$2:$A$1112=$C240)*('Attendance-Slot-1'!$G$2:$G$1112=AA$2),0)),"No Data")</f>
        <v>No Data</v>
      </c>
      <c r="AB240" s="113" t="str" cm="1">
        <f t="array" ref="AB240">IFERROR(INDEX('Attendance-Slot-2'!$Q$2:$Q$2595,MATCH(1,('Attendance-Slot-2'!$A$2:$A$2595=$C240)*('Attendance-Slot-2'!$G$2:$G$2595=AA$2),0)),"No Data")</f>
        <v>A-S2_Onsite</v>
      </c>
      <c r="AC240" s="133" t="e">
        <f>VLOOKUP($P240,'Written Exam Marks'!$H:$Q,10,FALSE)</f>
        <v>#N/A</v>
      </c>
      <c r="AD240" s="133" t="e">
        <f>VLOOKUP($P240,'Written Exam Marks'!$H:$Q,9,FALSE)</f>
        <v>#N/A</v>
      </c>
      <c r="AE240" s="113" t="str">
        <f t="shared" si="223"/>
        <v>Absent</v>
      </c>
      <c r="AF240" s="113" t="str">
        <f t="shared" si="224"/>
        <v>A-S2_Onsite</v>
      </c>
      <c r="AG240" s="146">
        <v>9</v>
      </c>
      <c r="AH240" s="146">
        <v>10</v>
      </c>
      <c r="AI240" s="146">
        <v>10</v>
      </c>
      <c r="AJ240" s="146">
        <v>10</v>
      </c>
      <c r="AK240" s="146">
        <v>10</v>
      </c>
      <c r="AL240" s="146">
        <v>10</v>
      </c>
      <c r="AM240" s="146">
        <v>59</v>
      </c>
      <c r="AN240" s="146">
        <v>60</v>
      </c>
      <c r="AO240" s="43" t="s">
        <v>7336</v>
      </c>
      <c r="AP240" s="43" t="s">
        <v>1598</v>
      </c>
      <c r="AQ240" s="50" t="str">
        <f t="shared" si="225"/>
        <v>2025EM1100237-MDSDF402</v>
      </c>
      <c r="AR240" s="43" t="str">
        <f t="shared" si="226"/>
        <v>0 missed</v>
      </c>
      <c r="AS240" s="47" t="s">
        <v>7342</v>
      </c>
      <c r="AT240" s="43">
        <f t="shared" si="227"/>
        <v>6</v>
      </c>
      <c r="AU240" s="48" t="s">
        <v>7342</v>
      </c>
      <c r="AV240" s="49">
        <f t="shared" si="228"/>
        <v>1</v>
      </c>
      <c r="AW240" s="48" t="s">
        <v>7342</v>
      </c>
      <c r="AX240" s="43" t="str">
        <f t="shared" si="229"/>
        <v>0 missed</v>
      </c>
      <c r="AY240" s="42">
        <f t="shared" si="230"/>
        <v>6</v>
      </c>
      <c r="AZ240" s="50">
        <f t="shared" si="231"/>
        <v>1</v>
      </c>
      <c r="BA240" s="50" t="str">
        <f t="shared" si="232"/>
        <v>Q-6 A-- || Q Total-6, A Total-0</v>
      </c>
      <c r="BB240" s="42" t="str" cm="1">
        <f t="array" ref="BB240">IFERROR(INDEX('Attendance-Slot-1'!$Q$2:$Q$1112,MATCH(1,('Attendance-Slot-1'!$A$2:$A$1112=$C240)*('Attendance-Slot-1'!$G$2:$G$1112=BB$2),0)),"No Data")</f>
        <v>No Data</v>
      </c>
      <c r="BC240" s="42" t="str" cm="1">
        <f t="array" ref="BC240">IFERROR(INDEX('Attendance-Slot-2'!$Q$2:$Q$2595,MATCH(1,('Attendance-Slot-2'!$A$2:$A$2595=$C240)*('Attendance-Slot-2'!$G$2:$G$2595=BB$2),0)),"No Data")</f>
        <v>A-S2_Onsite</v>
      </c>
      <c r="BD240" s="134" t="e">
        <f>VLOOKUP($AQ240,'Written Exam Marks'!$H:$Q,10,FALSE)</f>
        <v>#N/A</v>
      </c>
      <c r="BE240" s="134" t="e">
        <f>VLOOKUP($AQ240,'Written Exam Marks'!$H:$Q,9,FALSE)</f>
        <v>#N/A</v>
      </c>
      <c r="BF240" s="42" t="str">
        <f t="shared" si="233"/>
        <v>Absent</v>
      </c>
      <c r="BG240" s="42" t="str">
        <f t="shared" si="234"/>
        <v>A-S2_Onsite</v>
      </c>
      <c r="BH240" s="147">
        <v>20</v>
      </c>
      <c r="BI240" s="147">
        <v>24</v>
      </c>
      <c r="BJ240" s="147">
        <v>44</v>
      </c>
      <c r="BK240" s="147">
        <v>60</v>
      </c>
      <c r="BL240" s="52" t="s">
        <v>3697</v>
      </c>
      <c r="BM240" s="52" t="s">
        <v>1606</v>
      </c>
      <c r="BN240" s="57" t="str">
        <f t="shared" si="235"/>
        <v>2025EM1100237-MDSDF403</v>
      </c>
      <c r="BO240" s="52" t="str">
        <f t="shared" si="236"/>
        <v>0 missed</v>
      </c>
      <c r="BP240" s="52" t="str">
        <f t="shared" si="237"/>
        <v>0 missed</v>
      </c>
      <c r="BQ240" s="52">
        <f t="shared" si="238"/>
        <v>1</v>
      </c>
      <c r="BR240" s="52">
        <f t="shared" si="239"/>
        <v>1</v>
      </c>
      <c r="BS240" s="56">
        <f t="shared" si="240"/>
        <v>1</v>
      </c>
      <c r="BT240" s="56">
        <f t="shared" si="241"/>
        <v>1</v>
      </c>
      <c r="BU240" s="52" t="str">
        <f t="shared" si="242"/>
        <v>0 missed</v>
      </c>
      <c r="BV240" s="51">
        <f t="shared" si="243"/>
        <v>2</v>
      </c>
      <c r="BW240" s="57">
        <f t="shared" si="244"/>
        <v>1</v>
      </c>
      <c r="BX240" s="57" t="str">
        <f t="shared" si="245"/>
        <v>Q-1 A-1 || Q Total-1, A Total-1</v>
      </c>
      <c r="BY240" s="51" t="str" cm="1">
        <f t="array" ref="BY240">IFERROR(INDEX('Attendance-Slot-1'!$Q$2:$Q$1112,MATCH(1,('Attendance-Slot-1'!$A$2:$A$1112=$C240)*('Attendance-Slot-1'!$G$2:$G$1112=BY$2),0)),"No Data")</f>
        <v>No Data</v>
      </c>
      <c r="BZ240" s="51" t="str" cm="1">
        <f t="array" ref="BZ240">IFERROR(INDEX('Attendance-Slot-2'!$Q$2:$Q$2595,MATCH(1,('Attendance-Slot-2'!$A$2:$A$2595=$C240)*('Attendance-Slot-2'!$G$2:$G$2595=BY$2),0)),"No Data")</f>
        <v>A-S2_Onsite</v>
      </c>
      <c r="CA240" s="135" t="e">
        <f>VLOOKUP($BN240,'Written Exam Marks'!$H:$Q,10,FALSE)</f>
        <v>#N/A</v>
      </c>
      <c r="CB240" s="135" t="e">
        <f>VLOOKUP($BN240,'Written Exam Marks'!$H:$Q,9,FALSE)</f>
        <v>#N/A</v>
      </c>
      <c r="CC240" s="51" t="str">
        <f t="shared" si="246"/>
        <v>Absent</v>
      </c>
      <c r="CD240" s="51" t="str">
        <f t="shared" si="247"/>
        <v>A-S2_Onsite</v>
      </c>
      <c r="CE240" s="29">
        <v>20</v>
      </c>
      <c r="CF240" s="29">
        <v>20</v>
      </c>
      <c r="CG240" s="29" t="s">
        <v>5</v>
      </c>
      <c r="CH240" s="29">
        <v>40</v>
      </c>
      <c r="CI240" s="29">
        <v>60</v>
      </c>
      <c r="CJ240" s="61" t="s">
        <v>7343</v>
      </c>
      <c r="CK240" s="61" t="s">
        <v>1613</v>
      </c>
      <c r="CL240" s="10" t="str">
        <f t="shared" si="248"/>
        <v>2025EM1100237-MDSDF404</v>
      </c>
      <c r="CM240" s="61" t="str">
        <f t="shared" si="249"/>
        <v>0 missed</v>
      </c>
      <c r="CN240" s="61" t="str">
        <f t="shared" si="250"/>
        <v>1 missed</v>
      </c>
      <c r="CO240" s="111">
        <f t="shared" si="251"/>
        <v>2</v>
      </c>
      <c r="CP240" s="111">
        <f t="shared" si="252"/>
        <v>0</v>
      </c>
      <c r="CQ240" s="9">
        <f t="shared" si="253"/>
        <v>1</v>
      </c>
      <c r="CR240" s="9">
        <f t="shared" si="254"/>
        <v>0</v>
      </c>
      <c r="CS240" s="61" t="str">
        <f t="shared" si="255"/>
        <v>1 missed</v>
      </c>
      <c r="CT240" s="111">
        <f t="shared" si="256"/>
        <v>2</v>
      </c>
      <c r="CU240" s="10">
        <f t="shared" si="257"/>
        <v>0.66666666666666663</v>
      </c>
      <c r="CV240" s="10" t="str">
        <f t="shared" si="258"/>
        <v>Q-2 A-0 || Q Total-2, A Total-1</v>
      </c>
      <c r="CW240" s="111" t="str" cm="1">
        <f t="array" ref="CW240">IFERROR(INDEX('Attendance-Slot-1'!$Q$2:$Q$1112,MATCH(1,('Attendance-Slot-1'!$A$2:$A$1112=$C240)*('Attendance-Slot-1'!$G$2:$G$1112=CW$2),0)),"No Data")</f>
        <v>No Data</v>
      </c>
      <c r="CX240" s="111" t="str" cm="1">
        <f t="array" ref="CX240">IFERROR(INDEX('Attendance-Slot-2'!$Q$2:$Q$2595,MATCH(1,('Attendance-Slot-2'!$A$2:$A$2595=$C240)*('Attendance-Slot-2'!$G$2:$G$2595=CW$2),0)),"No Data")</f>
        <v>A-S2_Onsite</v>
      </c>
      <c r="CY240" s="136" t="e">
        <f>VLOOKUP($CL240,'Written Exam Marks'!$H:$Q,10,FALSE)</f>
        <v>#N/A</v>
      </c>
      <c r="CZ240" s="136" t="e">
        <f>VLOOKUP($CL240,'Written Exam Marks'!$H:$Q,9,FALSE)</f>
        <v>#N/A</v>
      </c>
      <c r="DA240" s="111" t="str">
        <f t="shared" si="259"/>
        <v>Absent</v>
      </c>
      <c r="DB240" s="111" t="str">
        <f t="shared" si="260"/>
        <v>A-S2_Onsite</v>
      </c>
      <c r="DC240" s="148">
        <v>6</v>
      </c>
      <c r="DD240" s="148">
        <v>6</v>
      </c>
      <c r="DE240" s="148" t="s">
        <v>5</v>
      </c>
      <c r="DF240" s="148">
        <v>16</v>
      </c>
      <c r="DG240" s="148" t="s">
        <v>5</v>
      </c>
      <c r="DH240" s="148">
        <v>28</v>
      </c>
      <c r="DI240" s="148">
        <v>65</v>
      </c>
      <c r="DJ240" s="66" t="s">
        <v>7351</v>
      </c>
      <c r="DK240" s="66" t="s">
        <v>1631</v>
      </c>
      <c r="DL240" s="68" t="str">
        <f t="shared" si="261"/>
        <v>2025EM1100237-MDSDF406</v>
      </c>
      <c r="DM240" s="66" t="str">
        <f t="shared" si="262"/>
        <v>1 missed</v>
      </c>
      <c r="DN240" s="66" t="str">
        <f t="shared" si="263"/>
        <v>1 missed</v>
      </c>
      <c r="DO240" s="62">
        <f t="shared" si="264"/>
        <v>2</v>
      </c>
      <c r="DP240" s="62">
        <f t="shared" si="265"/>
        <v>1</v>
      </c>
      <c r="DQ240" s="67">
        <f t="shared" si="266"/>
        <v>0.66666666666666663</v>
      </c>
      <c r="DR240" s="67">
        <f t="shared" si="267"/>
        <v>0.5</v>
      </c>
      <c r="DS240" s="66" t="str">
        <f t="shared" si="268"/>
        <v>2 missed</v>
      </c>
      <c r="DT240" s="62">
        <f t="shared" si="269"/>
        <v>3</v>
      </c>
      <c r="DU240" s="68">
        <f t="shared" si="270"/>
        <v>0.6</v>
      </c>
      <c r="DV240" s="68" t="str">
        <f t="shared" si="271"/>
        <v>Q-2 A-1 || Q Total-3, A Total-2</v>
      </c>
      <c r="DW240" s="62" t="str" cm="1">
        <f t="array" ref="DW240">IFERROR(INDEX('Attendance-Slot-1'!$Q$2:$Q$1112,MATCH(1,('Attendance-Slot-1'!$A$2:$A$1112=$C240)*('Attendance-Slot-1'!$G$2:$G$1112=DW$2),0)),"No Data")</f>
        <v>No Data</v>
      </c>
      <c r="DX240" s="62" t="str" cm="1">
        <f t="array" ref="DX240">IFERROR(INDEX('Attendance-Slot-2'!$Q$2:$Q$2595,MATCH(1,('Attendance-Slot-2'!$A$2:$A$2595=$C240)*('Attendance-Slot-2'!$G$2:$G$2595=DW$2),0)),"No Data")</f>
        <v>A-S2_Onsite</v>
      </c>
      <c r="DY240" s="137" t="e">
        <f>VLOOKUP($DL240,'Written Exam Marks'!$H:$Q,10,FALSE)</f>
        <v>#N/A</v>
      </c>
      <c r="DZ240" s="137" t="e">
        <f>VLOOKUP($DL240,'Written Exam Marks'!$H:$Q,9,FALSE)</f>
        <v>#N/A</v>
      </c>
      <c r="EA240" s="62" t="str">
        <f t="shared" si="272"/>
        <v>Absent</v>
      </c>
      <c r="EB240" s="62" t="str">
        <f t="shared" si="273"/>
        <v>A-S2_Onsite</v>
      </c>
      <c r="EC240" s="114" t="str">
        <f t="shared" si="210"/>
        <v>P-0, 
A-0, 
No Data-5</v>
      </c>
      <c r="ED240" s="114" t="str">
        <f t="shared" si="211"/>
        <v>P-0, 
A-5, 
No Data-0</v>
      </c>
      <c r="EE240" s="114" t="str">
        <f t="shared" si="274"/>
        <v>A-S2_Onsite</v>
      </c>
      <c r="EF240" s="114" t="str">
        <f t="shared" si="275"/>
        <v>A-S2_Onsite</v>
      </c>
      <c r="EG240" s="114" t="str">
        <f t="shared" si="276"/>
        <v>A-S2_Onsite</v>
      </c>
      <c r="EH240" s="114" t="str">
        <f t="shared" si="277"/>
        <v>A-S2_Onsite</v>
      </c>
      <c r="EI240" s="114" t="str">
        <f t="shared" si="278"/>
        <v>A-S2_Onsite</v>
      </c>
      <c r="EJ240" s="114" t="str">
        <f t="shared" si="279"/>
        <v>P-0, A-5, No Data-0</v>
      </c>
      <c r="EK240" s="114" t="s">
        <v>10453</v>
      </c>
      <c r="EL240" s="114">
        <v>30</v>
      </c>
      <c r="EM240" s="114">
        <v>10</v>
      </c>
      <c r="EN240" s="114" t="s">
        <v>10455</v>
      </c>
      <c r="EO240" s="114">
        <v>40</v>
      </c>
      <c r="EP240" s="114" t="s">
        <v>7218</v>
      </c>
      <c r="EQ240" s="114" t="s">
        <v>1054</v>
      </c>
      <c r="ER240" s="114" t="s">
        <v>4095</v>
      </c>
      <c r="ES240" s="114" t="s">
        <v>7218</v>
      </c>
      <c r="ET240" s="30" t="s">
        <v>4095</v>
      </c>
    </row>
    <row r="241" spans="1:150" x14ac:dyDescent="0.25">
      <c r="A241" s="114">
        <v>238</v>
      </c>
      <c r="B241" s="114" t="s">
        <v>7224</v>
      </c>
      <c r="C241" s="80" t="s">
        <v>2479</v>
      </c>
      <c r="D241" s="30" t="s">
        <v>2480</v>
      </c>
      <c r="E241" s="30" t="s">
        <v>2481</v>
      </c>
      <c r="F241" s="33" t="s">
        <v>7201</v>
      </c>
      <c r="G241" s="30" t="s">
        <v>2482</v>
      </c>
      <c r="H241" s="143">
        <v>15</v>
      </c>
      <c r="I241" s="143">
        <v>15</v>
      </c>
      <c r="J241" s="143">
        <v>17</v>
      </c>
      <c r="K241" s="143">
        <v>15</v>
      </c>
      <c r="L241" s="143">
        <v>62</v>
      </c>
      <c r="M241" s="143">
        <v>65</v>
      </c>
      <c r="N241" s="40" t="s">
        <v>7314</v>
      </c>
      <c r="O241" s="40" t="s">
        <v>1593</v>
      </c>
      <c r="P241" s="13" t="str">
        <f t="shared" si="212"/>
        <v>2025EM1100238-MDSDF401</v>
      </c>
      <c r="Q241" s="40" t="str">
        <f t="shared" si="213"/>
        <v>0 missed</v>
      </c>
      <c r="R241" s="40" t="str">
        <f t="shared" si="214"/>
        <v>0 missed</v>
      </c>
      <c r="S241" s="40">
        <f t="shared" si="215"/>
        <v>3</v>
      </c>
      <c r="T241" s="40">
        <f t="shared" si="216"/>
        <v>1</v>
      </c>
      <c r="U241" s="41">
        <f t="shared" si="217"/>
        <v>1</v>
      </c>
      <c r="V241" s="41">
        <f t="shared" si="218"/>
        <v>1</v>
      </c>
      <c r="W241" s="40" t="str">
        <f t="shared" si="219"/>
        <v>0 missed</v>
      </c>
      <c r="X241" s="113">
        <f t="shared" si="220"/>
        <v>4</v>
      </c>
      <c r="Y241" s="13">
        <f t="shared" si="221"/>
        <v>1</v>
      </c>
      <c r="Z241" s="13" t="str">
        <f t="shared" si="222"/>
        <v>Q-3 A-1 || Q Total-3, A Total-1</v>
      </c>
      <c r="AA241" s="113" t="str" cm="1">
        <f t="array" ref="AA241">IFERROR(INDEX('Attendance-Slot-1'!$Q$2:$Q$1112,MATCH(1,('Attendance-Slot-1'!$A$2:$A$1112=$C241)*('Attendance-Slot-1'!$G$2:$G$1112=AA$2),0)),"No Data")</f>
        <v>No Data</v>
      </c>
      <c r="AB241" s="113" t="str" cm="1">
        <f t="array" ref="AB241">IFERROR(INDEX('Attendance-Slot-2'!$Q$2:$Q$2595,MATCH(1,('Attendance-Slot-2'!$A$2:$A$2595=$C241)*('Attendance-Slot-2'!$G$2:$G$2595=AA$2),0)),"No Data")</f>
        <v>P-S2_Onsite</v>
      </c>
      <c r="AC241" s="133">
        <f>VLOOKUP($P241,'Written Exam Marks'!$H:$Q,10,FALSE)</f>
        <v>11</v>
      </c>
      <c r="AD241" s="133">
        <f>VLOOKUP($P241,'Written Exam Marks'!$H:$Q,9,FALSE)</f>
        <v>35</v>
      </c>
      <c r="AE241" s="113" t="str">
        <f t="shared" si="223"/>
        <v>Present</v>
      </c>
      <c r="AF241" s="113" t="str">
        <f t="shared" si="224"/>
        <v>P-S2_Onsite</v>
      </c>
      <c r="AG241" s="146">
        <v>9.5</v>
      </c>
      <c r="AH241" s="146">
        <v>9.5</v>
      </c>
      <c r="AI241" s="146">
        <v>10</v>
      </c>
      <c r="AJ241" s="146">
        <v>10</v>
      </c>
      <c r="AK241" s="146">
        <v>10</v>
      </c>
      <c r="AL241" s="146">
        <v>10</v>
      </c>
      <c r="AM241" s="146">
        <v>59</v>
      </c>
      <c r="AN241" s="146">
        <v>60</v>
      </c>
      <c r="AO241" s="43" t="s">
        <v>7336</v>
      </c>
      <c r="AP241" s="43" t="s">
        <v>1598</v>
      </c>
      <c r="AQ241" s="50" t="str">
        <f t="shared" si="225"/>
        <v>2025EM1100238-MDSDF402</v>
      </c>
      <c r="AR241" s="43" t="str">
        <f t="shared" si="226"/>
        <v>0 missed</v>
      </c>
      <c r="AS241" s="47" t="s">
        <v>7342</v>
      </c>
      <c r="AT241" s="43">
        <f t="shared" si="227"/>
        <v>6</v>
      </c>
      <c r="AU241" s="48" t="s">
        <v>7342</v>
      </c>
      <c r="AV241" s="49">
        <f t="shared" si="228"/>
        <v>1</v>
      </c>
      <c r="AW241" s="48" t="s">
        <v>7342</v>
      </c>
      <c r="AX241" s="43" t="str">
        <f t="shared" si="229"/>
        <v>0 missed</v>
      </c>
      <c r="AY241" s="42">
        <f t="shared" si="230"/>
        <v>6</v>
      </c>
      <c r="AZ241" s="50">
        <f t="shared" si="231"/>
        <v>1</v>
      </c>
      <c r="BA241" s="50" t="str">
        <f t="shared" si="232"/>
        <v>Q-6 A-- || Q Total-6, A Total-0</v>
      </c>
      <c r="BB241" s="42" t="str" cm="1">
        <f t="array" ref="BB241">IFERROR(INDEX('Attendance-Slot-1'!$Q$2:$Q$1112,MATCH(1,('Attendance-Slot-1'!$A$2:$A$1112=$C241)*('Attendance-Slot-1'!$G$2:$G$1112=BB$2),0)),"No Data")</f>
        <v>P-S1_Onsite</v>
      </c>
      <c r="BC241" s="42" t="str" cm="1">
        <f t="array" ref="BC241">IFERROR(INDEX('Attendance-Slot-2'!$Q$2:$Q$2595,MATCH(1,('Attendance-Slot-2'!$A$2:$A$2595=$C241)*('Attendance-Slot-2'!$G$2:$G$2595=BB$2),0)),"No Data")</f>
        <v>No Data</v>
      </c>
      <c r="BD241" s="134">
        <f>VLOOKUP($AQ241,'Written Exam Marks'!$H:$Q,10,FALSE)</f>
        <v>19</v>
      </c>
      <c r="BE241" s="134">
        <f>VLOOKUP($AQ241,'Written Exam Marks'!$H:$Q,9,FALSE)</f>
        <v>40</v>
      </c>
      <c r="BF241" s="42" t="str">
        <f t="shared" si="233"/>
        <v>Present</v>
      </c>
      <c r="BG241" s="42" t="str">
        <f t="shared" si="234"/>
        <v>P-S1_Onsite</v>
      </c>
      <c r="BH241" s="147">
        <v>20</v>
      </c>
      <c r="BI241" s="147">
        <v>19</v>
      </c>
      <c r="BJ241" s="147">
        <v>39</v>
      </c>
      <c r="BK241" s="147">
        <v>60</v>
      </c>
      <c r="BL241" s="52" t="s">
        <v>3697</v>
      </c>
      <c r="BM241" s="52" t="s">
        <v>1606</v>
      </c>
      <c r="BN241" s="57" t="str">
        <f t="shared" si="235"/>
        <v>2025EM1100238-MDSDF403</v>
      </c>
      <c r="BO241" s="52" t="str">
        <f t="shared" si="236"/>
        <v>0 missed</v>
      </c>
      <c r="BP241" s="52" t="str">
        <f t="shared" si="237"/>
        <v>0 missed</v>
      </c>
      <c r="BQ241" s="52">
        <f t="shared" si="238"/>
        <v>1</v>
      </c>
      <c r="BR241" s="52">
        <f t="shared" si="239"/>
        <v>1</v>
      </c>
      <c r="BS241" s="56">
        <f t="shared" si="240"/>
        <v>1</v>
      </c>
      <c r="BT241" s="56">
        <f t="shared" si="241"/>
        <v>1</v>
      </c>
      <c r="BU241" s="52" t="str">
        <f t="shared" si="242"/>
        <v>0 missed</v>
      </c>
      <c r="BV241" s="51">
        <f t="shared" si="243"/>
        <v>2</v>
      </c>
      <c r="BW241" s="57">
        <f t="shared" si="244"/>
        <v>1</v>
      </c>
      <c r="BX241" s="57" t="str">
        <f t="shared" si="245"/>
        <v>Q-1 A-1 || Q Total-1, A Total-1</v>
      </c>
      <c r="BY241" s="51" t="str" cm="1">
        <f t="array" ref="BY241">IFERROR(INDEX('Attendance-Slot-1'!$Q$2:$Q$1112,MATCH(1,('Attendance-Slot-1'!$A$2:$A$1112=$C241)*('Attendance-Slot-1'!$G$2:$G$1112=BY$2),0)),"No Data")</f>
        <v>No Data</v>
      </c>
      <c r="BZ241" s="51" t="str" cm="1">
        <f t="array" ref="BZ241">IFERROR(INDEX('Attendance-Slot-2'!$Q$2:$Q$2595,MATCH(1,('Attendance-Slot-2'!$A$2:$A$2595=$C241)*('Attendance-Slot-2'!$G$2:$G$2595=BY$2),0)),"No Data")</f>
        <v>P-S2_Onsite</v>
      </c>
      <c r="CA241" s="135">
        <f>VLOOKUP($BN241,'Written Exam Marks'!$H:$Q,10,FALSE)</f>
        <v>22</v>
      </c>
      <c r="CB241" s="135">
        <f>VLOOKUP($BN241,'Written Exam Marks'!$H:$Q,9,FALSE)</f>
        <v>40</v>
      </c>
      <c r="CC241" s="51" t="str">
        <f t="shared" si="246"/>
        <v>Present</v>
      </c>
      <c r="CD241" s="51" t="str">
        <f t="shared" si="247"/>
        <v>P-S2_Onsite</v>
      </c>
      <c r="CE241" s="29">
        <v>19</v>
      </c>
      <c r="CF241" s="29">
        <v>20</v>
      </c>
      <c r="CG241" s="29">
        <v>18</v>
      </c>
      <c r="CH241" s="29">
        <v>57</v>
      </c>
      <c r="CI241" s="29">
        <v>60</v>
      </c>
      <c r="CJ241" s="61" t="s">
        <v>7343</v>
      </c>
      <c r="CK241" s="61" t="s">
        <v>1613</v>
      </c>
      <c r="CL241" s="10" t="str">
        <f t="shared" si="248"/>
        <v>2025EM1100238-MDSDF404</v>
      </c>
      <c r="CM241" s="61" t="str">
        <f t="shared" si="249"/>
        <v>0 missed</v>
      </c>
      <c r="CN241" s="61" t="str">
        <f t="shared" si="250"/>
        <v>0 missed</v>
      </c>
      <c r="CO241" s="111">
        <f t="shared" si="251"/>
        <v>2</v>
      </c>
      <c r="CP241" s="111">
        <f t="shared" si="252"/>
        <v>1</v>
      </c>
      <c r="CQ241" s="9">
        <f t="shared" si="253"/>
        <v>1</v>
      </c>
      <c r="CR241" s="9">
        <f t="shared" si="254"/>
        <v>1</v>
      </c>
      <c r="CS241" s="61" t="str">
        <f t="shared" si="255"/>
        <v>0 missed</v>
      </c>
      <c r="CT241" s="111">
        <f t="shared" si="256"/>
        <v>3</v>
      </c>
      <c r="CU241" s="10">
        <f t="shared" si="257"/>
        <v>1</v>
      </c>
      <c r="CV241" s="10" t="str">
        <f t="shared" si="258"/>
        <v>Q-2 A-1 || Q Total-2, A Total-1</v>
      </c>
      <c r="CW241" s="111" t="str" cm="1">
        <f t="array" ref="CW241">IFERROR(INDEX('Attendance-Slot-1'!$Q$2:$Q$1112,MATCH(1,('Attendance-Slot-1'!$A$2:$A$1112=$C241)*('Attendance-Slot-1'!$G$2:$G$1112=CW$2),0)),"No Data")</f>
        <v>P-S1_Onsite</v>
      </c>
      <c r="CX241" s="111" t="str" cm="1">
        <f t="array" ref="CX241">IFERROR(INDEX('Attendance-Slot-2'!$Q$2:$Q$2595,MATCH(1,('Attendance-Slot-2'!$A$2:$A$2595=$C241)*('Attendance-Slot-2'!$G$2:$G$2595=CW$2),0)),"No Data")</f>
        <v>No Data</v>
      </c>
      <c r="CY241" s="136">
        <f>VLOOKUP($CL241,'Written Exam Marks'!$H:$Q,10,FALSE)</f>
        <v>29.5</v>
      </c>
      <c r="CZ241" s="136">
        <f>VLOOKUP($CL241,'Written Exam Marks'!$H:$Q,9,FALSE)</f>
        <v>40</v>
      </c>
      <c r="DA241" s="111" t="str">
        <f t="shared" si="259"/>
        <v>Present</v>
      </c>
      <c r="DB241" s="111" t="str">
        <f t="shared" si="260"/>
        <v>P-S1_Onsite</v>
      </c>
      <c r="DC241" s="148">
        <v>7</v>
      </c>
      <c r="DD241" s="148">
        <v>7.375</v>
      </c>
      <c r="DE241" s="148">
        <v>9</v>
      </c>
      <c r="DF241" s="148">
        <v>15</v>
      </c>
      <c r="DG241" s="148">
        <v>19</v>
      </c>
      <c r="DH241" s="148">
        <v>57.375</v>
      </c>
      <c r="DI241" s="148">
        <v>65</v>
      </c>
      <c r="DJ241" s="66" t="s">
        <v>7351</v>
      </c>
      <c r="DK241" s="66" t="s">
        <v>1631</v>
      </c>
      <c r="DL241" s="68" t="str">
        <f t="shared" si="261"/>
        <v>2025EM1100238-MDSDF406</v>
      </c>
      <c r="DM241" s="66" t="str">
        <f t="shared" si="262"/>
        <v>0 missed</v>
      </c>
      <c r="DN241" s="66" t="str">
        <f t="shared" si="263"/>
        <v>0 missed</v>
      </c>
      <c r="DO241" s="62">
        <f t="shared" si="264"/>
        <v>3</v>
      </c>
      <c r="DP241" s="62">
        <f t="shared" si="265"/>
        <v>2</v>
      </c>
      <c r="DQ241" s="67">
        <f t="shared" si="266"/>
        <v>1</v>
      </c>
      <c r="DR241" s="67">
        <f t="shared" si="267"/>
        <v>1</v>
      </c>
      <c r="DS241" s="66" t="str">
        <f t="shared" si="268"/>
        <v>0 missed</v>
      </c>
      <c r="DT241" s="62">
        <f t="shared" si="269"/>
        <v>5</v>
      </c>
      <c r="DU241" s="68">
        <f t="shared" si="270"/>
        <v>1</v>
      </c>
      <c r="DV241" s="68" t="str">
        <f t="shared" si="271"/>
        <v>Q-3 A-2 || Q Total-3, A Total-2</v>
      </c>
      <c r="DW241" s="62" t="str" cm="1">
        <f t="array" ref="DW241">IFERROR(INDEX('Attendance-Slot-1'!$Q$2:$Q$1112,MATCH(1,('Attendance-Slot-1'!$A$2:$A$1112=$C241)*('Attendance-Slot-1'!$G$2:$G$1112=DW$2),0)),"No Data")</f>
        <v>P-S1_Onsite</v>
      </c>
      <c r="DX241" s="62" t="str" cm="1">
        <f t="array" ref="DX241">IFERROR(INDEX('Attendance-Slot-2'!$Q$2:$Q$2595,MATCH(1,('Attendance-Slot-2'!$A$2:$A$2595=$C241)*('Attendance-Slot-2'!$G$2:$G$2595=DW$2),0)),"No Data")</f>
        <v>No Data</v>
      </c>
      <c r="DY241" s="137">
        <f>VLOOKUP($DL241,'Written Exam Marks'!$H:$Q,10,FALSE)</f>
        <v>25</v>
      </c>
      <c r="DZ241" s="137">
        <f>VLOOKUP($DL241,'Written Exam Marks'!$H:$Q,9,FALSE)</f>
        <v>35</v>
      </c>
      <c r="EA241" s="62" t="str">
        <f t="shared" si="272"/>
        <v>Present</v>
      </c>
      <c r="EB241" s="62" t="str">
        <f t="shared" si="273"/>
        <v>P-S1_Onsite</v>
      </c>
      <c r="EC241" s="114" t="str">
        <f t="shared" si="210"/>
        <v>P-3, 
A-0, 
No Data-2</v>
      </c>
      <c r="ED241" s="114" t="str">
        <f t="shared" si="211"/>
        <v>P-2, 
A-0, 
No Data-3</v>
      </c>
      <c r="EE241" s="114" t="str">
        <f t="shared" si="274"/>
        <v>P-S2_Onsite</v>
      </c>
      <c r="EF241" s="114" t="str">
        <f t="shared" si="275"/>
        <v>P-S1_Onsite</v>
      </c>
      <c r="EG241" s="114" t="str">
        <f t="shared" si="276"/>
        <v>P-S2_Onsite</v>
      </c>
      <c r="EH241" s="114" t="str">
        <f t="shared" si="277"/>
        <v>P-S1_Onsite</v>
      </c>
      <c r="EI241" s="114" t="str">
        <f t="shared" si="278"/>
        <v>P-S1_Onsite</v>
      </c>
      <c r="EJ241" s="114" t="str">
        <f t="shared" si="279"/>
        <v>P-5, A-0, No Data-0</v>
      </c>
      <c r="EK241" s="114" t="s">
        <v>10453</v>
      </c>
      <c r="EL241" s="114">
        <v>30</v>
      </c>
      <c r="EM241" s="114">
        <v>9</v>
      </c>
      <c r="EN241" s="114">
        <v>54</v>
      </c>
      <c r="EO241" s="114">
        <v>93</v>
      </c>
      <c r="EP241" s="114" t="s">
        <v>7217</v>
      </c>
      <c r="EQ241" s="114" t="s">
        <v>1054</v>
      </c>
      <c r="ER241" s="114" t="s">
        <v>2479</v>
      </c>
      <c r="ES241" s="114"/>
      <c r="ET241" s="30" t="s">
        <v>2479</v>
      </c>
    </row>
    <row r="242" spans="1:150" x14ac:dyDescent="0.25">
      <c r="A242" s="114">
        <v>239</v>
      </c>
      <c r="B242" s="114" t="s">
        <v>7224</v>
      </c>
      <c r="C242" s="80" t="s">
        <v>2486</v>
      </c>
      <c r="D242" s="30" t="s">
        <v>2487</v>
      </c>
      <c r="E242" s="30" t="s">
        <v>2488</v>
      </c>
      <c r="F242" s="33" t="s">
        <v>7201</v>
      </c>
      <c r="G242" s="30" t="s">
        <v>2489</v>
      </c>
      <c r="H242" s="143">
        <v>14</v>
      </c>
      <c r="I242" s="143">
        <v>15</v>
      </c>
      <c r="J242" s="143">
        <v>20</v>
      </c>
      <c r="K242" s="143">
        <v>15</v>
      </c>
      <c r="L242" s="143">
        <v>64</v>
      </c>
      <c r="M242" s="143">
        <v>65</v>
      </c>
      <c r="N242" s="40" t="s">
        <v>7314</v>
      </c>
      <c r="O242" s="40" t="s">
        <v>1593</v>
      </c>
      <c r="P242" s="13" t="str">
        <f t="shared" si="212"/>
        <v>2025EM1100239-MDSDF401</v>
      </c>
      <c r="Q242" s="40" t="str">
        <f t="shared" si="213"/>
        <v>0 missed</v>
      </c>
      <c r="R242" s="40" t="str">
        <f t="shared" si="214"/>
        <v>0 missed</v>
      </c>
      <c r="S242" s="40">
        <f t="shared" si="215"/>
        <v>3</v>
      </c>
      <c r="T242" s="40">
        <f t="shared" si="216"/>
        <v>1</v>
      </c>
      <c r="U242" s="41">
        <f t="shared" si="217"/>
        <v>1</v>
      </c>
      <c r="V242" s="41">
        <f t="shared" si="218"/>
        <v>1</v>
      </c>
      <c r="W242" s="40" t="str">
        <f t="shared" si="219"/>
        <v>0 missed</v>
      </c>
      <c r="X242" s="113">
        <f t="shared" si="220"/>
        <v>4</v>
      </c>
      <c r="Y242" s="13">
        <f t="shared" si="221"/>
        <v>1</v>
      </c>
      <c r="Z242" s="13" t="str">
        <f t="shared" si="222"/>
        <v>Q-3 A-1 || Q Total-3, A Total-1</v>
      </c>
      <c r="AA242" s="113" t="str" cm="1">
        <f t="array" ref="AA242">IFERROR(INDEX('Attendance-Slot-1'!$Q$2:$Q$1112,MATCH(1,('Attendance-Slot-1'!$A$2:$A$1112=$C242)*('Attendance-Slot-1'!$G$2:$G$1112=AA$2),0)),"No Data")</f>
        <v>No Data</v>
      </c>
      <c r="AB242" s="113" t="str" cm="1">
        <f t="array" ref="AB242">IFERROR(INDEX('Attendance-Slot-2'!$Q$2:$Q$2595,MATCH(1,('Attendance-Slot-2'!$A$2:$A$2595=$C242)*('Attendance-Slot-2'!$G$2:$G$2595=AA$2),0)),"No Data")</f>
        <v>A-S2_Onsite</v>
      </c>
      <c r="AC242" s="133" t="e">
        <f>VLOOKUP($P242,'Written Exam Marks'!$H:$Q,10,FALSE)</f>
        <v>#N/A</v>
      </c>
      <c r="AD242" s="133" t="e">
        <f>VLOOKUP($P242,'Written Exam Marks'!$H:$Q,9,FALSE)</f>
        <v>#N/A</v>
      </c>
      <c r="AE242" s="113" t="str">
        <f t="shared" si="223"/>
        <v>Absent</v>
      </c>
      <c r="AF242" s="113" t="str">
        <f t="shared" si="224"/>
        <v>A-S2_Onsite</v>
      </c>
      <c r="AG242" s="146">
        <v>10</v>
      </c>
      <c r="AH242" s="146">
        <v>9.5</v>
      </c>
      <c r="AI242" s="146">
        <v>10</v>
      </c>
      <c r="AJ242" s="146">
        <v>10</v>
      </c>
      <c r="AK242" s="146">
        <v>10</v>
      </c>
      <c r="AL242" s="146">
        <v>10</v>
      </c>
      <c r="AM242" s="146">
        <v>59.5</v>
      </c>
      <c r="AN242" s="146">
        <v>60</v>
      </c>
      <c r="AO242" s="43" t="s">
        <v>7336</v>
      </c>
      <c r="AP242" s="43" t="s">
        <v>1598</v>
      </c>
      <c r="AQ242" s="50" t="str">
        <f t="shared" si="225"/>
        <v>2025EM1100239-MDSDF402</v>
      </c>
      <c r="AR242" s="43" t="str">
        <f t="shared" si="226"/>
        <v>0 missed</v>
      </c>
      <c r="AS242" s="47" t="s">
        <v>7342</v>
      </c>
      <c r="AT242" s="43">
        <f t="shared" si="227"/>
        <v>6</v>
      </c>
      <c r="AU242" s="48" t="s">
        <v>7342</v>
      </c>
      <c r="AV242" s="49">
        <f t="shared" si="228"/>
        <v>1</v>
      </c>
      <c r="AW242" s="48" t="s">
        <v>7342</v>
      </c>
      <c r="AX242" s="43" t="str">
        <f t="shared" si="229"/>
        <v>0 missed</v>
      </c>
      <c r="AY242" s="42">
        <f t="shared" si="230"/>
        <v>6</v>
      </c>
      <c r="AZ242" s="50">
        <f t="shared" si="231"/>
        <v>1</v>
      </c>
      <c r="BA242" s="50" t="str">
        <f t="shared" si="232"/>
        <v>Q-6 A-- || Q Total-6, A Total-0</v>
      </c>
      <c r="BB242" s="42" t="str" cm="1">
        <f t="array" ref="BB242">IFERROR(INDEX('Attendance-Slot-1'!$Q$2:$Q$1112,MATCH(1,('Attendance-Slot-1'!$A$2:$A$1112=$C242)*('Attendance-Slot-1'!$G$2:$G$1112=BB$2),0)),"No Data")</f>
        <v>A-S1_Onsite</v>
      </c>
      <c r="BC242" s="42" t="str" cm="1">
        <f t="array" ref="BC242">IFERROR(INDEX('Attendance-Slot-2'!$Q$2:$Q$2595,MATCH(1,('Attendance-Slot-2'!$A$2:$A$2595=$C242)*('Attendance-Slot-2'!$G$2:$G$2595=BB$2),0)),"No Data")</f>
        <v>A-S2_Onsite</v>
      </c>
      <c r="BD242" s="134" t="e">
        <f>VLOOKUP($AQ242,'Written Exam Marks'!$H:$Q,10,FALSE)</f>
        <v>#N/A</v>
      </c>
      <c r="BE242" s="134" t="e">
        <f>VLOOKUP($AQ242,'Written Exam Marks'!$H:$Q,9,FALSE)</f>
        <v>#N/A</v>
      </c>
      <c r="BF242" s="42" t="str">
        <f t="shared" si="233"/>
        <v>Absent</v>
      </c>
      <c r="BG242" s="42" t="str">
        <f t="shared" si="234"/>
        <v>A-S1_Onsite</v>
      </c>
      <c r="BH242" s="147">
        <v>18</v>
      </c>
      <c r="BI242" s="147">
        <v>22</v>
      </c>
      <c r="BJ242" s="147">
        <v>40</v>
      </c>
      <c r="BK242" s="147">
        <v>60</v>
      </c>
      <c r="BL242" s="52" t="s">
        <v>3697</v>
      </c>
      <c r="BM242" s="52" t="s">
        <v>1606</v>
      </c>
      <c r="BN242" s="57" t="str">
        <f t="shared" si="235"/>
        <v>2025EM1100239-MDSDF403</v>
      </c>
      <c r="BO242" s="52" t="str">
        <f t="shared" si="236"/>
        <v>0 missed</v>
      </c>
      <c r="BP242" s="52" t="str">
        <f t="shared" si="237"/>
        <v>0 missed</v>
      </c>
      <c r="BQ242" s="52">
        <f t="shared" si="238"/>
        <v>1</v>
      </c>
      <c r="BR242" s="52">
        <f t="shared" si="239"/>
        <v>1</v>
      </c>
      <c r="BS242" s="56">
        <f t="shared" si="240"/>
        <v>1</v>
      </c>
      <c r="BT242" s="56">
        <f t="shared" si="241"/>
        <v>1</v>
      </c>
      <c r="BU242" s="52" t="str">
        <f t="shared" si="242"/>
        <v>0 missed</v>
      </c>
      <c r="BV242" s="51">
        <f t="shared" si="243"/>
        <v>2</v>
      </c>
      <c r="BW242" s="57">
        <f t="shared" si="244"/>
        <v>1</v>
      </c>
      <c r="BX242" s="57" t="str">
        <f t="shared" si="245"/>
        <v>Q-1 A-1 || Q Total-1, A Total-1</v>
      </c>
      <c r="BY242" s="51" t="str" cm="1">
        <f t="array" ref="BY242">IFERROR(INDEX('Attendance-Slot-1'!$Q$2:$Q$1112,MATCH(1,('Attendance-Slot-1'!$A$2:$A$1112=$C242)*('Attendance-Slot-1'!$G$2:$G$1112=BY$2),0)),"No Data")</f>
        <v>No Data</v>
      </c>
      <c r="BZ242" s="51" t="str" cm="1">
        <f t="array" ref="BZ242">IFERROR(INDEX('Attendance-Slot-2'!$Q$2:$Q$2595,MATCH(1,('Attendance-Slot-2'!$A$2:$A$2595=$C242)*('Attendance-Slot-2'!$G$2:$G$2595=BY$2),0)),"No Data")</f>
        <v>A-S2_Onsite</v>
      </c>
      <c r="CA242" s="135" t="e">
        <f>VLOOKUP($BN242,'Written Exam Marks'!$H:$Q,10,FALSE)</f>
        <v>#N/A</v>
      </c>
      <c r="CB242" s="135" t="e">
        <f>VLOOKUP($BN242,'Written Exam Marks'!$H:$Q,9,FALSE)</f>
        <v>#N/A</v>
      </c>
      <c r="CC242" s="51" t="str">
        <f t="shared" si="246"/>
        <v>Absent</v>
      </c>
      <c r="CD242" s="51" t="str">
        <f t="shared" si="247"/>
        <v>A-S2_Onsite</v>
      </c>
      <c r="CE242" s="29">
        <v>20</v>
      </c>
      <c r="CF242" s="29">
        <v>20</v>
      </c>
      <c r="CG242" s="29">
        <v>17</v>
      </c>
      <c r="CH242" s="29">
        <v>57</v>
      </c>
      <c r="CI242" s="29">
        <v>60</v>
      </c>
      <c r="CJ242" s="61" t="s">
        <v>7343</v>
      </c>
      <c r="CK242" s="61" t="s">
        <v>1613</v>
      </c>
      <c r="CL242" s="10" t="str">
        <f t="shared" si="248"/>
        <v>2025EM1100239-MDSDF404</v>
      </c>
      <c r="CM242" s="61" t="str">
        <f t="shared" si="249"/>
        <v>0 missed</v>
      </c>
      <c r="CN242" s="61" t="str">
        <f t="shared" si="250"/>
        <v>0 missed</v>
      </c>
      <c r="CO242" s="111">
        <f t="shared" si="251"/>
        <v>2</v>
      </c>
      <c r="CP242" s="111">
        <f t="shared" si="252"/>
        <v>1</v>
      </c>
      <c r="CQ242" s="9">
        <f t="shared" si="253"/>
        <v>1</v>
      </c>
      <c r="CR242" s="9">
        <f t="shared" si="254"/>
        <v>1</v>
      </c>
      <c r="CS242" s="61" t="str">
        <f t="shared" si="255"/>
        <v>0 missed</v>
      </c>
      <c r="CT242" s="111">
        <f t="shared" si="256"/>
        <v>3</v>
      </c>
      <c r="CU242" s="10">
        <f t="shared" si="257"/>
        <v>1</v>
      </c>
      <c r="CV242" s="10" t="str">
        <f t="shared" si="258"/>
        <v>Q-2 A-1 || Q Total-2, A Total-1</v>
      </c>
      <c r="CW242" s="111" t="str" cm="1">
        <f t="array" ref="CW242">IFERROR(INDEX('Attendance-Slot-1'!$Q$2:$Q$1112,MATCH(1,('Attendance-Slot-1'!$A$2:$A$1112=$C242)*('Attendance-Slot-1'!$G$2:$G$1112=CW$2),0)),"No Data")</f>
        <v>No Data</v>
      </c>
      <c r="CX242" s="111" t="str" cm="1">
        <f t="array" ref="CX242">IFERROR(INDEX('Attendance-Slot-2'!$Q$2:$Q$2595,MATCH(1,('Attendance-Slot-2'!$A$2:$A$2595=$C242)*('Attendance-Slot-2'!$G$2:$G$2595=CW$2),0)),"No Data")</f>
        <v>A-S2_Onsite</v>
      </c>
      <c r="CY242" s="136" t="e">
        <f>VLOOKUP($CL242,'Written Exam Marks'!$H:$Q,10,FALSE)</f>
        <v>#N/A</v>
      </c>
      <c r="CZ242" s="136" t="e">
        <f>VLOOKUP($CL242,'Written Exam Marks'!$H:$Q,9,FALSE)</f>
        <v>#N/A</v>
      </c>
      <c r="DA242" s="111" t="str">
        <f t="shared" si="259"/>
        <v>Absent</v>
      </c>
      <c r="DB242" s="111" t="str">
        <f t="shared" si="260"/>
        <v>A-S2_Onsite</v>
      </c>
      <c r="DC242" s="148">
        <v>5.5</v>
      </c>
      <c r="DD242" s="148">
        <v>6.5</v>
      </c>
      <c r="DE242" s="148" t="s">
        <v>5</v>
      </c>
      <c r="DF242" s="148" t="s">
        <v>5</v>
      </c>
      <c r="DG242" s="148">
        <v>17</v>
      </c>
      <c r="DH242" s="148">
        <v>29</v>
      </c>
      <c r="DI242" s="148">
        <v>65</v>
      </c>
      <c r="DJ242" s="66" t="s">
        <v>7351</v>
      </c>
      <c r="DK242" s="66" t="s">
        <v>1631</v>
      </c>
      <c r="DL242" s="68" t="str">
        <f t="shared" si="261"/>
        <v>2025EM1100239-MDSDF406</v>
      </c>
      <c r="DM242" s="66" t="str">
        <f t="shared" si="262"/>
        <v>1 missed</v>
      </c>
      <c r="DN242" s="66" t="str">
        <f t="shared" si="263"/>
        <v>1 missed</v>
      </c>
      <c r="DO242" s="62">
        <f t="shared" si="264"/>
        <v>2</v>
      </c>
      <c r="DP242" s="62">
        <f t="shared" si="265"/>
        <v>1</v>
      </c>
      <c r="DQ242" s="67">
        <f t="shared" si="266"/>
        <v>0.66666666666666663</v>
      </c>
      <c r="DR242" s="67">
        <f t="shared" si="267"/>
        <v>0.5</v>
      </c>
      <c r="DS242" s="66" t="str">
        <f t="shared" si="268"/>
        <v>2 missed</v>
      </c>
      <c r="DT242" s="62">
        <f t="shared" si="269"/>
        <v>3</v>
      </c>
      <c r="DU242" s="68">
        <f t="shared" si="270"/>
        <v>0.6</v>
      </c>
      <c r="DV242" s="68" t="str">
        <f t="shared" si="271"/>
        <v>Q-2 A-1 || Q Total-3, A Total-2</v>
      </c>
      <c r="DW242" s="62" t="str" cm="1">
        <f t="array" ref="DW242">IFERROR(INDEX('Attendance-Slot-1'!$Q$2:$Q$1112,MATCH(1,('Attendance-Slot-1'!$A$2:$A$1112=$C242)*('Attendance-Slot-1'!$G$2:$G$1112=DW$2),0)),"No Data")</f>
        <v>A-S1_Onsite</v>
      </c>
      <c r="DX242" s="62" t="str" cm="1">
        <f t="array" ref="DX242">IFERROR(INDEX('Attendance-Slot-2'!$Q$2:$Q$2595,MATCH(1,('Attendance-Slot-2'!$A$2:$A$2595=$C242)*('Attendance-Slot-2'!$G$2:$G$2595=DW$2),0)),"No Data")</f>
        <v>A-S2_Onsite</v>
      </c>
      <c r="DY242" s="137" t="e">
        <f>VLOOKUP($DL242,'Written Exam Marks'!$H:$Q,10,FALSE)</f>
        <v>#N/A</v>
      </c>
      <c r="DZ242" s="137" t="e">
        <f>VLOOKUP($DL242,'Written Exam Marks'!$H:$Q,9,FALSE)</f>
        <v>#N/A</v>
      </c>
      <c r="EA242" s="62" t="str">
        <f t="shared" si="272"/>
        <v>Absent</v>
      </c>
      <c r="EB242" s="62" t="str">
        <f t="shared" si="273"/>
        <v>A-S1_Onsite</v>
      </c>
      <c r="EC242" s="114" t="str">
        <f t="shared" si="210"/>
        <v>P-0, 
A-2, 
No Data-3</v>
      </c>
      <c r="ED242" s="114" t="str">
        <f t="shared" si="211"/>
        <v>P-0, 
A-5, 
No Data-0</v>
      </c>
      <c r="EE242" s="114" t="str">
        <f t="shared" si="274"/>
        <v>A-S2_Onsite</v>
      </c>
      <c r="EF242" s="114" t="str">
        <f t="shared" si="275"/>
        <v>A-S1_Onsite</v>
      </c>
      <c r="EG242" s="114" t="str">
        <f t="shared" si="276"/>
        <v>A-S2_Onsite</v>
      </c>
      <c r="EH242" s="114" t="str">
        <f t="shared" si="277"/>
        <v>A-S2_Onsite</v>
      </c>
      <c r="EI242" s="114" t="str">
        <f t="shared" si="278"/>
        <v>A-S1_Onsite</v>
      </c>
      <c r="EJ242" s="114" t="str">
        <f t="shared" si="279"/>
        <v>P-0, A-5, No Data-0</v>
      </c>
      <c r="EK242" s="114" t="s">
        <v>10453</v>
      </c>
      <c r="EL242" s="114">
        <v>30</v>
      </c>
      <c r="EM242" s="114">
        <v>10</v>
      </c>
      <c r="EN242" s="114">
        <v>60</v>
      </c>
      <c r="EO242" s="114">
        <v>100</v>
      </c>
      <c r="EP242" s="114" t="s">
        <v>7217</v>
      </c>
      <c r="EQ242" s="114" t="s">
        <v>1054</v>
      </c>
      <c r="ER242" s="114" t="s">
        <v>2486</v>
      </c>
      <c r="ES242" s="114" t="s">
        <v>1098</v>
      </c>
      <c r="ET242" s="30" t="s">
        <v>2486</v>
      </c>
    </row>
    <row r="243" spans="1:150" x14ac:dyDescent="0.25">
      <c r="A243" s="114">
        <v>240</v>
      </c>
      <c r="B243" s="114" t="s">
        <v>7224</v>
      </c>
      <c r="C243" s="80" t="s">
        <v>4099</v>
      </c>
      <c r="D243" s="30" t="s">
        <v>4100</v>
      </c>
      <c r="E243" s="30" t="s">
        <v>4101</v>
      </c>
      <c r="F243" s="33" t="s">
        <v>7201</v>
      </c>
      <c r="G243" s="30" t="s">
        <v>4102</v>
      </c>
      <c r="H243" s="143">
        <v>15</v>
      </c>
      <c r="I243" s="143" t="s">
        <v>5</v>
      </c>
      <c r="J243" s="143">
        <v>20</v>
      </c>
      <c r="K243" s="143" t="s">
        <v>5</v>
      </c>
      <c r="L243" s="143">
        <v>35</v>
      </c>
      <c r="M243" s="143">
        <v>65</v>
      </c>
      <c r="N243" s="40" t="s">
        <v>7314</v>
      </c>
      <c r="O243" s="40" t="s">
        <v>1593</v>
      </c>
      <c r="P243" s="13" t="str">
        <f t="shared" si="212"/>
        <v>2025EM1100240-MDSDF401</v>
      </c>
      <c r="Q243" s="40" t="str">
        <f t="shared" si="213"/>
        <v>1 missed</v>
      </c>
      <c r="R243" s="40" t="str">
        <f t="shared" si="214"/>
        <v>1 missed</v>
      </c>
      <c r="S243" s="40">
        <f t="shared" si="215"/>
        <v>2</v>
      </c>
      <c r="T243" s="40">
        <f t="shared" si="216"/>
        <v>0</v>
      </c>
      <c r="U243" s="41">
        <f t="shared" si="217"/>
        <v>0.66666666666666663</v>
      </c>
      <c r="V243" s="41">
        <f t="shared" si="218"/>
        <v>0</v>
      </c>
      <c r="W243" s="40" t="str">
        <f t="shared" si="219"/>
        <v>2 missed</v>
      </c>
      <c r="X243" s="113">
        <f t="shared" si="220"/>
        <v>2</v>
      </c>
      <c r="Y243" s="13">
        <f t="shared" si="221"/>
        <v>0.5</v>
      </c>
      <c r="Z243" s="13" t="str">
        <f t="shared" si="222"/>
        <v>Q-2 A-0 || Q Total-3, A Total-1</v>
      </c>
      <c r="AA243" s="113" t="str" cm="1">
        <f t="array" ref="AA243">IFERROR(INDEX('Attendance-Slot-1'!$Q$2:$Q$1112,MATCH(1,('Attendance-Slot-1'!$A$2:$A$1112=$C243)*('Attendance-Slot-1'!$G$2:$G$1112=AA$2),0)),"No Data")</f>
        <v>No Data</v>
      </c>
      <c r="AB243" s="113" t="str" cm="1">
        <f t="array" ref="AB243">IFERROR(INDEX('Attendance-Slot-2'!$Q$2:$Q$2595,MATCH(1,('Attendance-Slot-2'!$A$2:$A$2595=$C243)*('Attendance-Slot-2'!$G$2:$G$2595=AA$2),0)),"No Data")</f>
        <v>P-S2_Onsite</v>
      </c>
      <c r="AC243" s="133">
        <f>VLOOKUP($P243,'Written Exam Marks'!$H:$Q,10,FALSE)</f>
        <v>11.5</v>
      </c>
      <c r="AD243" s="133">
        <f>VLOOKUP($P243,'Written Exam Marks'!$H:$Q,9,FALSE)</f>
        <v>35</v>
      </c>
      <c r="AE243" s="113" t="str">
        <f t="shared" si="223"/>
        <v>Present</v>
      </c>
      <c r="AF243" s="113" t="str">
        <f t="shared" si="224"/>
        <v>P-S2_Onsite</v>
      </c>
      <c r="AG243" s="146">
        <v>9.5</v>
      </c>
      <c r="AH243" s="146">
        <v>9</v>
      </c>
      <c r="AI243" s="146">
        <v>10</v>
      </c>
      <c r="AJ243" s="146" t="s">
        <v>5</v>
      </c>
      <c r="AK243" s="146">
        <v>8</v>
      </c>
      <c r="AL243" s="146">
        <v>10</v>
      </c>
      <c r="AM243" s="146">
        <v>46.5</v>
      </c>
      <c r="AN243" s="146">
        <v>60</v>
      </c>
      <c r="AO243" s="43" t="s">
        <v>7336</v>
      </c>
      <c r="AP243" s="43" t="s">
        <v>1598</v>
      </c>
      <c r="AQ243" s="50" t="str">
        <f t="shared" si="225"/>
        <v>2025EM1100240-MDSDF402</v>
      </c>
      <c r="AR243" s="43" t="str">
        <f t="shared" si="226"/>
        <v>1 missed</v>
      </c>
      <c r="AS243" s="47" t="s">
        <v>7342</v>
      </c>
      <c r="AT243" s="43">
        <f t="shared" si="227"/>
        <v>5</v>
      </c>
      <c r="AU243" s="48" t="s">
        <v>7342</v>
      </c>
      <c r="AV243" s="49">
        <f t="shared" si="228"/>
        <v>0.83333333333333337</v>
      </c>
      <c r="AW243" s="48" t="s">
        <v>7342</v>
      </c>
      <c r="AX243" s="43" t="str">
        <f t="shared" si="229"/>
        <v>1 missed</v>
      </c>
      <c r="AY243" s="42">
        <f t="shared" si="230"/>
        <v>5</v>
      </c>
      <c r="AZ243" s="50">
        <f t="shared" si="231"/>
        <v>0.83333333333333337</v>
      </c>
      <c r="BA243" s="50" t="str">
        <f t="shared" si="232"/>
        <v>Q-5 A-- || Q Total-6, A Total-0</v>
      </c>
      <c r="BB243" s="42" t="str" cm="1">
        <f t="array" ref="BB243">IFERROR(INDEX('Attendance-Slot-1'!$Q$2:$Q$1112,MATCH(1,('Attendance-Slot-1'!$A$2:$A$1112=$C243)*('Attendance-Slot-1'!$G$2:$G$1112=BB$2),0)),"No Data")</f>
        <v>No Data</v>
      </c>
      <c r="BC243" s="42" t="str" cm="1">
        <f t="array" ref="BC243">IFERROR(INDEX('Attendance-Slot-2'!$Q$2:$Q$2595,MATCH(1,('Attendance-Slot-2'!$A$2:$A$2595=$C243)*('Attendance-Slot-2'!$G$2:$G$2595=BB$2),0)),"No Data")</f>
        <v>P-S2_Onsite</v>
      </c>
      <c r="BD243" s="134">
        <f>VLOOKUP($AQ243,'Written Exam Marks'!$H:$Q,10,FALSE)</f>
        <v>16</v>
      </c>
      <c r="BE243" s="134">
        <f>VLOOKUP($AQ243,'Written Exam Marks'!$H:$Q,9,FALSE)</f>
        <v>40</v>
      </c>
      <c r="BF243" s="42" t="str">
        <f t="shared" si="233"/>
        <v>Present</v>
      </c>
      <c r="BG243" s="42" t="str">
        <f t="shared" si="234"/>
        <v>P-S2_Onsite</v>
      </c>
      <c r="BH243" s="147">
        <v>20</v>
      </c>
      <c r="BI243" s="147" t="s">
        <v>5</v>
      </c>
      <c r="BJ243" s="147">
        <v>20</v>
      </c>
      <c r="BK243" s="147">
        <v>60</v>
      </c>
      <c r="BL243" s="52" t="s">
        <v>3697</v>
      </c>
      <c r="BM243" s="52" t="s">
        <v>1606</v>
      </c>
      <c r="BN243" s="57" t="str">
        <f t="shared" si="235"/>
        <v>2025EM1100240-MDSDF403</v>
      </c>
      <c r="BO243" s="52" t="str">
        <f t="shared" si="236"/>
        <v>0 missed</v>
      </c>
      <c r="BP243" s="52" t="str">
        <f t="shared" si="237"/>
        <v>1 missed</v>
      </c>
      <c r="BQ243" s="52">
        <f t="shared" si="238"/>
        <v>1</v>
      </c>
      <c r="BR243" s="52">
        <f t="shared" si="239"/>
        <v>0</v>
      </c>
      <c r="BS243" s="56">
        <f t="shared" si="240"/>
        <v>1</v>
      </c>
      <c r="BT243" s="56">
        <f t="shared" si="241"/>
        <v>0</v>
      </c>
      <c r="BU243" s="52" t="str">
        <f t="shared" si="242"/>
        <v>1 missed</v>
      </c>
      <c r="BV243" s="51">
        <f t="shared" si="243"/>
        <v>1</v>
      </c>
      <c r="BW243" s="57">
        <f t="shared" si="244"/>
        <v>0.5</v>
      </c>
      <c r="BX243" s="57" t="str">
        <f t="shared" si="245"/>
        <v>Q-1 A-0 || Q Total-1, A Total-1</v>
      </c>
      <c r="BY243" s="51" t="str" cm="1">
        <f t="array" ref="BY243">IFERROR(INDEX('Attendance-Slot-1'!$Q$2:$Q$1112,MATCH(1,('Attendance-Slot-1'!$A$2:$A$1112=$C243)*('Attendance-Slot-1'!$G$2:$G$1112=BY$2),0)),"No Data")</f>
        <v>No Data</v>
      </c>
      <c r="BZ243" s="51" t="str" cm="1">
        <f t="array" ref="BZ243">IFERROR(INDEX('Attendance-Slot-2'!$Q$2:$Q$2595,MATCH(1,('Attendance-Slot-2'!$A$2:$A$2595=$C243)*('Attendance-Slot-2'!$G$2:$G$2595=BY$2),0)),"No Data")</f>
        <v>P-S2_Onsite</v>
      </c>
      <c r="CA243" s="135">
        <f>VLOOKUP($BN243,'Written Exam Marks'!$H:$Q,10,FALSE)</f>
        <v>15.5</v>
      </c>
      <c r="CB243" s="135">
        <f>VLOOKUP($BN243,'Written Exam Marks'!$H:$Q,9,FALSE)</f>
        <v>40</v>
      </c>
      <c r="CC243" s="51" t="str">
        <f t="shared" si="246"/>
        <v>Present</v>
      </c>
      <c r="CD243" s="51" t="str">
        <f t="shared" si="247"/>
        <v>P-S2_Onsite</v>
      </c>
      <c r="CE243" s="29">
        <v>18</v>
      </c>
      <c r="CF243" s="29" t="s">
        <v>5</v>
      </c>
      <c r="CG243" s="29">
        <v>15</v>
      </c>
      <c r="CH243" s="29">
        <v>33</v>
      </c>
      <c r="CI243" s="29">
        <v>60</v>
      </c>
      <c r="CJ243" s="61" t="s">
        <v>7343</v>
      </c>
      <c r="CK243" s="61" t="s">
        <v>1613</v>
      </c>
      <c r="CL243" s="10" t="str">
        <f t="shared" si="248"/>
        <v>2025EM1100240-MDSDF404</v>
      </c>
      <c r="CM243" s="61" t="str">
        <f t="shared" si="249"/>
        <v>1 missed</v>
      </c>
      <c r="CN243" s="61" t="str">
        <f t="shared" si="250"/>
        <v>0 missed</v>
      </c>
      <c r="CO243" s="111">
        <f t="shared" si="251"/>
        <v>1</v>
      </c>
      <c r="CP243" s="111">
        <f t="shared" si="252"/>
        <v>1</v>
      </c>
      <c r="CQ243" s="9">
        <f t="shared" si="253"/>
        <v>0.5</v>
      </c>
      <c r="CR243" s="9">
        <f t="shared" si="254"/>
        <v>1</v>
      </c>
      <c r="CS243" s="61" t="str">
        <f t="shared" si="255"/>
        <v>1 missed</v>
      </c>
      <c r="CT243" s="111">
        <f t="shared" si="256"/>
        <v>2</v>
      </c>
      <c r="CU243" s="10">
        <f t="shared" si="257"/>
        <v>0.66666666666666663</v>
      </c>
      <c r="CV243" s="10" t="str">
        <f t="shared" si="258"/>
        <v>Q-1 A-1 || Q Total-2, A Total-1</v>
      </c>
      <c r="CW243" s="111" t="str" cm="1">
        <f t="array" ref="CW243">IFERROR(INDEX('Attendance-Slot-1'!$Q$2:$Q$1112,MATCH(1,('Attendance-Slot-1'!$A$2:$A$1112=$C243)*('Attendance-Slot-1'!$G$2:$G$1112=CW$2),0)),"No Data")</f>
        <v>No Data</v>
      </c>
      <c r="CX243" s="111" t="str" cm="1">
        <f t="array" ref="CX243">IFERROR(INDEX('Attendance-Slot-2'!$Q$2:$Q$2595,MATCH(1,('Attendance-Slot-2'!$A$2:$A$2595=$C243)*('Attendance-Slot-2'!$G$2:$G$2595=CW$2),0)),"No Data")</f>
        <v>P-S2_Onsite</v>
      </c>
      <c r="CY243" s="136">
        <f>VLOOKUP($CL243,'Written Exam Marks'!$H:$Q,10,FALSE)</f>
        <v>15.5</v>
      </c>
      <c r="CZ243" s="136">
        <f>VLOOKUP($CL243,'Written Exam Marks'!$H:$Q,9,FALSE)</f>
        <v>40</v>
      </c>
      <c r="DA243" s="111" t="str">
        <f t="shared" si="259"/>
        <v>Present</v>
      </c>
      <c r="DB243" s="111" t="str">
        <f t="shared" si="260"/>
        <v>P-S2_Onsite</v>
      </c>
      <c r="DC243" s="148" t="s">
        <v>5</v>
      </c>
      <c r="DD243" s="148" t="s">
        <v>5</v>
      </c>
      <c r="DE243" s="148" t="s">
        <v>5</v>
      </c>
      <c r="DF243" s="148">
        <v>12</v>
      </c>
      <c r="DG243" s="148">
        <v>18</v>
      </c>
      <c r="DH243" s="148">
        <v>30</v>
      </c>
      <c r="DI243" s="148">
        <v>65</v>
      </c>
      <c r="DJ243" s="66" t="s">
        <v>7351</v>
      </c>
      <c r="DK243" s="66" t="s">
        <v>1631</v>
      </c>
      <c r="DL243" s="68" t="str">
        <f t="shared" si="261"/>
        <v>2025EM1100240-MDSDF406</v>
      </c>
      <c r="DM243" s="66" t="str">
        <f t="shared" si="262"/>
        <v>3 missed</v>
      </c>
      <c r="DN243" s="66" t="str">
        <f t="shared" si="263"/>
        <v>0 missed</v>
      </c>
      <c r="DO243" s="62">
        <f t="shared" si="264"/>
        <v>0</v>
      </c>
      <c r="DP243" s="62">
        <f t="shared" si="265"/>
        <v>2</v>
      </c>
      <c r="DQ243" s="67">
        <f t="shared" si="266"/>
        <v>0</v>
      </c>
      <c r="DR243" s="67">
        <f t="shared" si="267"/>
        <v>1</v>
      </c>
      <c r="DS243" s="66" t="str">
        <f t="shared" si="268"/>
        <v>3 missed</v>
      </c>
      <c r="DT243" s="62">
        <f t="shared" si="269"/>
        <v>2</v>
      </c>
      <c r="DU243" s="68">
        <f t="shared" si="270"/>
        <v>0.4</v>
      </c>
      <c r="DV243" s="68" t="str">
        <f t="shared" si="271"/>
        <v>Q-0 A-2 || Q Total-3, A Total-2</v>
      </c>
      <c r="DW243" s="62" t="str" cm="1">
        <f t="array" ref="DW243">IFERROR(INDEX('Attendance-Slot-1'!$Q$2:$Q$1112,MATCH(1,('Attendance-Slot-1'!$A$2:$A$1112=$C243)*('Attendance-Slot-1'!$G$2:$G$1112=DW$2),0)),"No Data")</f>
        <v>No Data</v>
      </c>
      <c r="DX243" s="62" t="str" cm="1">
        <f t="array" ref="DX243">IFERROR(INDEX('Attendance-Slot-2'!$Q$2:$Q$2595,MATCH(1,('Attendance-Slot-2'!$A$2:$A$2595=$C243)*('Attendance-Slot-2'!$G$2:$G$2595=DW$2),0)),"No Data")</f>
        <v>P-S2_Onsite</v>
      </c>
      <c r="DY243" s="137">
        <f>VLOOKUP($DL243,'Written Exam Marks'!$H:$Q,10,FALSE)</f>
        <v>17.5</v>
      </c>
      <c r="DZ243" s="137">
        <f>VLOOKUP($DL243,'Written Exam Marks'!$H:$Q,9,FALSE)</f>
        <v>35</v>
      </c>
      <c r="EA243" s="62" t="str">
        <f t="shared" si="272"/>
        <v>Present</v>
      </c>
      <c r="EB243" s="62" t="str">
        <f t="shared" si="273"/>
        <v>P-S2_Onsite</v>
      </c>
      <c r="EC243" s="114" t="str">
        <f t="shared" si="210"/>
        <v>P-0, 
A-0, 
No Data-5</v>
      </c>
      <c r="ED243" s="114" t="str">
        <f t="shared" si="211"/>
        <v>P-5, 
A-0, 
No Data-0</v>
      </c>
      <c r="EE243" s="114" t="str">
        <f t="shared" si="274"/>
        <v>P-S2_Onsite</v>
      </c>
      <c r="EF243" s="114" t="str">
        <f t="shared" si="275"/>
        <v>P-S2_Onsite</v>
      </c>
      <c r="EG243" s="114" t="str">
        <f t="shared" si="276"/>
        <v>P-S2_Onsite</v>
      </c>
      <c r="EH243" s="114" t="str">
        <f t="shared" si="277"/>
        <v>P-S2_Onsite</v>
      </c>
      <c r="EI243" s="114" t="str">
        <f t="shared" si="278"/>
        <v>P-S2_Onsite</v>
      </c>
      <c r="EJ243" s="114" t="str">
        <f t="shared" si="279"/>
        <v>P-5, A-0, No Data-0</v>
      </c>
      <c r="EK243" s="114" t="s">
        <v>10453</v>
      </c>
      <c r="EL243" s="114">
        <v>26.5</v>
      </c>
      <c r="EM243" s="114">
        <v>9</v>
      </c>
      <c r="EN243" s="114">
        <v>23</v>
      </c>
      <c r="EO243" s="114">
        <v>58.5</v>
      </c>
      <c r="EP243" s="114" t="s">
        <v>7217</v>
      </c>
      <c r="EQ243" s="114" t="s">
        <v>1054</v>
      </c>
      <c r="ER243" s="114" t="s">
        <v>4099</v>
      </c>
      <c r="ES243" s="114"/>
      <c r="ET243" s="30" t="s">
        <v>4099</v>
      </c>
    </row>
    <row r="244" spans="1:150" x14ac:dyDescent="0.25">
      <c r="A244" s="114">
        <v>241</v>
      </c>
      <c r="B244" s="114" t="s">
        <v>7224</v>
      </c>
      <c r="C244" s="80" t="s">
        <v>2492</v>
      </c>
      <c r="D244" s="30" t="s">
        <v>2493</v>
      </c>
      <c r="E244" s="30" t="s">
        <v>2494</v>
      </c>
      <c r="F244" s="33" t="s">
        <v>7201</v>
      </c>
      <c r="G244" s="30" t="s">
        <v>2495</v>
      </c>
      <c r="H244" s="143">
        <v>15</v>
      </c>
      <c r="I244" s="143">
        <v>15</v>
      </c>
      <c r="J244" s="143">
        <v>15.5</v>
      </c>
      <c r="K244" s="143" t="s">
        <v>5</v>
      </c>
      <c r="L244" s="143">
        <v>45.5</v>
      </c>
      <c r="M244" s="143">
        <v>65</v>
      </c>
      <c r="N244" s="40" t="s">
        <v>7314</v>
      </c>
      <c r="O244" s="40" t="s">
        <v>1593</v>
      </c>
      <c r="P244" s="13" t="str">
        <f t="shared" si="212"/>
        <v>2025EM1100241-MDSDF401</v>
      </c>
      <c r="Q244" s="40" t="str">
        <f t="shared" si="213"/>
        <v>0 missed</v>
      </c>
      <c r="R244" s="40" t="str">
        <f t="shared" si="214"/>
        <v>1 missed</v>
      </c>
      <c r="S244" s="40">
        <f t="shared" si="215"/>
        <v>3</v>
      </c>
      <c r="T244" s="40">
        <f t="shared" si="216"/>
        <v>0</v>
      </c>
      <c r="U244" s="41">
        <f t="shared" si="217"/>
        <v>1</v>
      </c>
      <c r="V244" s="41">
        <f t="shared" si="218"/>
        <v>0</v>
      </c>
      <c r="W244" s="40" t="str">
        <f t="shared" si="219"/>
        <v>1 missed</v>
      </c>
      <c r="X244" s="113">
        <f t="shared" si="220"/>
        <v>3</v>
      </c>
      <c r="Y244" s="13">
        <f t="shared" si="221"/>
        <v>0.75</v>
      </c>
      <c r="Z244" s="13" t="str">
        <f t="shared" si="222"/>
        <v>Q-3 A-0 || Q Total-3, A Total-1</v>
      </c>
      <c r="AA244" s="113" t="str" cm="1">
        <f t="array" ref="AA244">IFERROR(INDEX('Attendance-Slot-1'!$Q$2:$Q$1112,MATCH(1,('Attendance-Slot-1'!$A$2:$A$1112=$C244)*('Attendance-Slot-1'!$G$2:$G$1112=AA$2),0)),"No Data")</f>
        <v>P-S1_Onsite</v>
      </c>
      <c r="AB244" s="113" t="str" cm="1">
        <f t="array" ref="AB244">IFERROR(INDEX('Attendance-Slot-2'!$Q$2:$Q$2595,MATCH(1,('Attendance-Slot-2'!$A$2:$A$2595=$C244)*('Attendance-Slot-2'!$G$2:$G$2595=AA$2),0)),"No Data")</f>
        <v>No Data</v>
      </c>
      <c r="AC244" s="133">
        <f>VLOOKUP($P244,'Written Exam Marks'!$H:$Q,10,FALSE)</f>
        <v>22.5</v>
      </c>
      <c r="AD244" s="133">
        <f>VLOOKUP($P244,'Written Exam Marks'!$H:$Q,9,FALSE)</f>
        <v>35</v>
      </c>
      <c r="AE244" s="113" t="str">
        <f t="shared" si="223"/>
        <v>Present</v>
      </c>
      <c r="AF244" s="113" t="str">
        <f t="shared" si="224"/>
        <v>P-S1_Onsite</v>
      </c>
      <c r="AG244" s="146">
        <v>4.5</v>
      </c>
      <c r="AH244" s="146">
        <v>5</v>
      </c>
      <c r="AI244" s="146">
        <v>10</v>
      </c>
      <c r="AJ244" s="146">
        <v>10</v>
      </c>
      <c r="AK244" s="146">
        <v>10</v>
      </c>
      <c r="AL244" s="146" t="s">
        <v>5</v>
      </c>
      <c r="AM244" s="146">
        <v>39.5</v>
      </c>
      <c r="AN244" s="146">
        <v>60</v>
      </c>
      <c r="AO244" s="43" t="s">
        <v>7336</v>
      </c>
      <c r="AP244" s="43" t="s">
        <v>1598</v>
      </c>
      <c r="AQ244" s="50" t="str">
        <f t="shared" si="225"/>
        <v>2025EM1100241-MDSDF402</v>
      </c>
      <c r="AR244" s="43" t="str">
        <f t="shared" si="226"/>
        <v>1 missed</v>
      </c>
      <c r="AS244" s="47" t="s">
        <v>7342</v>
      </c>
      <c r="AT244" s="43">
        <f t="shared" si="227"/>
        <v>5</v>
      </c>
      <c r="AU244" s="48" t="s">
        <v>7342</v>
      </c>
      <c r="AV244" s="49">
        <f t="shared" si="228"/>
        <v>0.83333333333333337</v>
      </c>
      <c r="AW244" s="48" t="s">
        <v>7342</v>
      </c>
      <c r="AX244" s="43" t="str">
        <f t="shared" si="229"/>
        <v>1 missed</v>
      </c>
      <c r="AY244" s="42">
        <f t="shared" si="230"/>
        <v>5</v>
      </c>
      <c r="AZ244" s="50">
        <f t="shared" si="231"/>
        <v>0.83333333333333337</v>
      </c>
      <c r="BA244" s="50" t="str">
        <f t="shared" si="232"/>
        <v>Q-5 A-- || Q Total-6, A Total-0</v>
      </c>
      <c r="BB244" s="42" t="str" cm="1">
        <f t="array" ref="BB244">IFERROR(INDEX('Attendance-Slot-1'!$Q$2:$Q$1112,MATCH(1,('Attendance-Slot-1'!$A$2:$A$1112=$C244)*('Attendance-Slot-1'!$G$2:$G$1112=BB$2),0)),"No Data")</f>
        <v>P-S1_Onsite</v>
      </c>
      <c r="BC244" s="42" t="str" cm="1">
        <f t="array" ref="BC244">IFERROR(INDEX('Attendance-Slot-2'!$Q$2:$Q$2595,MATCH(1,('Attendance-Slot-2'!$A$2:$A$2595=$C244)*('Attendance-Slot-2'!$G$2:$G$2595=BB$2),0)),"No Data")</f>
        <v>No Data</v>
      </c>
      <c r="BD244" s="134">
        <f>VLOOKUP($AQ244,'Written Exam Marks'!$H:$Q,10,FALSE)</f>
        <v>23</v>
      </c>
      <c r="BE244" s="134">
        <f>VLOOKUP($AQ244,'Written Exam Marks'!$H:$Q,9,FALSE)</f>
        <v>40</v>
      </c>
      <c r="BF244" s="42" t="str">
        <f t="shared" si="233"/>
        <v>Present</v>
      </c>
      <c r="BG244" s="42" t="str">
        <f t="shared" si="234"/>
        <v>P-S1_Onsite</v>
      </c>
      <c r="BH244" s="147" t="s">
        <v>5</v>
      </c>
      <c r="BI244" s="147">
        <v>30</v>
      </c>
      <c r="BJ244" s="147">
        <v>30</v>
      </c>
      <c r="BK244" s="147">
        <v>60</v>
      </c>
      <c r="BL244" s="52" t="s">
        <v>3697</v>
      </c>
      <c r="BM244" s="52" t="s">
        <v>1606</v>
      </c>
      <c r="BN244" s="57" t="str">
        <f t="shared" si="235"/>
        <v>2025EM1100241-MDSDF403</v>
      </c>
      <c r="BO244" s="52" t="str">
        <f t="shared" si="236"/>
        <v>1 missed</v>
      </c>
      <c r="BP244" s="52" t="str">
        <f t="shared" si="237"/>
        <v>0 missed</v>
      </c>
      <c r="BQ244" s="52">
        <f t="shared" si="238"/>
        <v>0</v>
      </c>
      <c r="BR244" s="52">
        <f t="shared" si="239"/>
        <v>1</v>
      </c>
      <c r="BS244" s="56">
        <f t="shared" si="240"/>
        <v>0</v>
      </c>
      <c r="BT244" s="56">
        <f t="shared" si="241"/>
        <v>1</v>
      </c>
      <c r="BU244" s="52" t="str">
        <f t="shared" si="242"/>
        <v>1 missed</v>
      </c>
      <c r="BV244" s="51">
        <f t="shared" si="243"/>
        <v>1</v>
      </c>
      <c r="BW244" s="57">
        <f t="shared" si="244"/>
        <v>0.5</v>
      </c>
      <c r="BX244" s="57" t="str">
        <f t="shared" si="245"/>
        <v>Q-0 A-1 || Q Total-1, A Total-1</v>
      </c>
      <c r="BY244" s="51" t="str" cm="1">
        <f t="array" ref="BY244">IFERROR(INDEX('Attendance-Slot-1'!$Q$2:$Q$1112,MATCH(1,('Attendance-Slot-1'!$A$2:$A$1112=$C244)*('Attendance-Slot-1'!$G$2:$G$1112=BY$2),0)),"No Data")</f>
        <v>P-S1_Onsite</v>
      </c>
      <c r="BZ244" s="51" t="str" cm="1">
        <f t="array" ref="BZ244">IFERROR(INDEX('Attendance-Slot-2'!$Q$2:$Q$2595,MATCH(1,('Attendance-Slot-2'!$A$2:$A$2595=$C244)*('Attendance-Slot-2'!$G$2:$G$2595=BY$2),0)),"No Data")</f>
        <v>No Data</v>
      </c>
      <c r="CA244" s="135">
        <f>VLOOKUP($BN244,'Written Exam Marks'!$H:$Q,10,FALSE)</f>
        <v>14</v>
      </c>
      <c r="CB244" s="135">
        <f>VLOOKUP($BN244,'Written Exam Marks'!$H:$Q,9,FALSE)</f>
        <v>40</v>
      </c>
      <c r="CC244" s="51" t="str">
        <f t="shared" si="246"/>
        <v>Present</v>
      </c>
      <c r="CD244" s="51" t="str">
        <f t="shared" si="247"/>
        <v>P-S1_Onsite</v>
      </c>
      <c r="CE244" s="29">
        <v>19</v>
      </c>
      <c r="CF244" s="29" t="s">
        <v>5</v>
      </c>
      <c r="CG244" s="29">
        <v>17</v>
      </c>
      <c r="CH244" s="29">
        <v>36</v>
      </c>
      <c r="CI244" s="29">
        <v>60</v>
      </c>
      <c r="CJ244" s="61" t="s">
        <v>7343</v>
      </c>
      <c r="CK244" s="61" t="s">
        <v>1613</v>
      </c>
      <c r="CL244" s="10" t="str">
        <f t="shared" si="248"/>
        <v>2025EM1100241-MDSDF404</v>
      </c>
      <c r="CM244" s="61" t="str">
        <f t="shared" si="249"/>
        <v>1 missed</v>
      </c>
      <c r="CN244" s="61" t="str">
        <f t="shared" si="250"/>
        <v>0 missed</v>
      </c>
      <c r="CO244" s="111">
        <f t="shared" si="251"/>
        <v>1</v>
      </c>
      <c r="CP244" s="111">
        <f t="shared" si="252"/>
        <v>1</v>
      </c>
      <c r="CQ244" s="9">
        <f t="shared" si="253"/>
        <v>0.5</v>
      </c>
      <c r="CR244" s="9">
        <f t="shared" si="254"/>
        <v>1</v>
      </c>
      <c r="CS244" s="61" t="str">
        <f t="shared" si="255"/>
        <v>1 missed</v>
      </c>
      <c r="CT244" s="111">
        <f t="shared" si="256"/>
        <v>2</v>
      </c>
      <c r="CU244" s="10">
        <f t="shared" si="257"/>
        <v>0.66666666666666663</v>
      </c>
      <c r="CV244" s="10" t="str">
        <f t="shared" si="258"/>
        <v>Q-1 A-1 || Q Total-2, A Total-1</v>
      </c>
      <c r="CW244" s="111" t="str" cm="1">
        <f t="array" ref="CW244">IFERROR(INDEX('Attendance-Slot-1'!$Q$2:$Q$1112,MATCH(1,('Attendance-Slot-1'!$A$2:$A$1112=$C244)*('Attendance-Slot-1'!$G$2:$G$1112=CW$2),0)),"No Data")</f>
        <v>P-S1_Onsite</v>
      </c>
      <c r="CX244" s="111" t="str" cm="1">
        <f t="array" ref="CX244">IFERROR(INDEX('Attendance-Slot-2'!$Q$2:$Q$2595,MATCH(1,('Attendance-Slot-2'!$A$2:$A$2595=$C244)*('Attendance-Slot-2'!$G$2:$G$2595=CW$2),0)),"No Data")</f>
        <v>No Data</v>
      </c>
      <c r="CY244" s="136">
        <f>VLOOKUP($CL244,'Written Exam Marks'!$H:$Q,10,FALSE)</f>
        <v>21</v>
      </c>
      <c r="CZ244" s="136">
        <f>VLOOKUP($CL244,'Written Exam Marks'!$H:$Q,9,FALSE)</f>
        <v>40</v>
      </c>
      <c r="DA244" s="111" t="str">
        <f t="shared" si="259"/>
        <v>Present</v>
      </c>
      <c r="DB244" s="111" t="str">
        <f t="shared" si="260"/>
        <v>P-S1_Onsite</v>
      </c>
      <c r="DC244" s="148" t="s">
        <v>5</v>
      </c>
      <c r="DD244" s="148">
        <v>7</v>
      </c>
      <c r="DE244" s="148">
        <v>8</v>
      </c>
      <c r="DF244" s="148">
        <v>16</v>
      </c>
      <c r="DG244" s="148">
        <v>19</v>
      </c>
      <c r="DH244" s="148">
        <v>50</v>
      </c>
      <c r="DI244" s="148">
        <v>65</v>
      </c>
      <c r="DJ244" s="66" t="s">
        <v>7351</v>
      </c>
      <c r="DK244" s="66" t="s">
        <v>1631</v>
      </c>
      <c r="DL244" s="68" t="str">
        <f t="shared" si="261"/>
        <v>2025EM1100241-MDSDF406</v>
      </c>
      <c r="DM244" s="66" t="str">
        <f t="shared" si="262"/>
        <v>1 missed</v>
      </c>
      <c r="DN244" s="66" t="str">
        <f t="shared" si="263"/>
        <v>0 missed</v>
      </c>
      <c r="DO244" s="62">
        <f t="shared" si="264"/>
        <v>2</v>
      </c>
      <c r="DP244" s="62">
        <f t="shared" si="265"/>
        <v>2</v>
      </c>
      <c r="DQ244" s="67">
        <f t="shared" si="266"/>
        <v>0.66666666666666663</v>
      </c>
      <c r="DR244" s="67">
        <f t="shared" si="267"/>
        <v>1</v>
      </c>
      <c r="DS244" s="66" t="str">
        <f t="shared" si="268"/>
        <v>1 missed</v>
      </c>
      <c r="DT244" s="62">
        <f t="shared" si="269"/>
        <v>4</v>
      </c>
      <c r="DU244" s="68">
        <f t="shared" si="270"/>
        <v>0.8</v>
      </c>
      <c r="DV244" s="68" t="str">
        <f t="shared" si="271"/>
        <v>Q-2 A-2 || Q Total-3, A Total-2</v>
      </c>
      <c r="DW244" s="62" t="str" cm="1">
        <f t="array" ref="DW244">IFERROR(INDEX('Attendance-Slot-1'!$Q$2:$Q$1112,MATCH(1,('Attendance-Slot-1'!$A$2:$A$1112=$C244)*('Attendance-Slot-1'!$G$2:$G$1112=DW$2),0)),"No Data")</f>
        <v>P-S1_Onsite</v>
      </c>
      <c r="DX244" s="62" t="str" cm="1">
        <f t="array" ref="DX244">IFERROR(INDEX('Attendance-Slot-2'!$Q$2:$Q$2595,MATCH(1,('Attendance-Slot-2'!$A$2:$A$2595=$C244)*('Attendance-Slot-2'!$G$2:$G$2595=DW$2),0)),"No Data")</f>
        <v>No Data</v>
      </c>
      <c r="DY244" s="137">
        <f>VLOOKUP($DL244,'Written Exam Marks'!$H:$Q,10,FALSE)</f>
        <v>22</v>
      </c>
      <c r="DZ244" s="137">
        <f>VLOOKUP($DL244,'Written Exam Marks'!$H:$Q,9,FALSE)</f>
        <v>35</v>
      </c>
      <c r="EA244" s="62" t="str">
        <f t="shared" si="272"/>
        <v>Present</v>
      </c>
      <c r="EB244" s="62" t="str">
        <f t="shared" si="273"/>
        <v>P-S1_Onsite</v>
      </c>
      <c r="EC244" s="114" t="str">
        <f t="shared" si="210"/>
        <v>P-5, 
A-0, 
No Data-0</v>
      </c>
      <c r="ED244" s="114" t="str">
        <f t="shared" si="211"/>
        <v>P-0, 
A-0, 
No Data-5</v>
      </c>
      <c r="EE244" s="114" t="str">
        <f t="shared" si="274"/>
        <v>P-S1_Onsite</v>
      </c>
      <c r="EF244" s="114" t="str">
        <f t="shared" si="275"/>
        <v>P-S1_Onsite</v>
      </c>
      <c r="EG244" s="114" t="str">
        <f t="shared" si="276"/>
        <v>P-S1_Onsite</v>
      </c>
      <c r="EH244" s="114" t="str">
        <f t="shared" si="277"/>
        <v>P-S1_Onsite</v>
      </c>
      <c r="EI244" s="114" t="str">
        <f t="shared" si="278"/>
        <v>P-S1_Onsite</v>
      </c>
      <c r="EJ244" s="114" t="str">
        <f t="shared" si="279"/>
        <v>P-5, A-0, No Data-0</v>
      </c>
      <c r="EK244" s="114" t="s">
        <v>10453</v>
      </c>
      <c r="EL244" s="114">
        <v>23.5</v>
      </c>
      <c r="EM244" s="114">
        <v>10</v>
      </c>
      <c r="EN244" s="114">
        <v>44</v>
      </c>
      <c r="EO244" s="114">
        <v>77.5</v>
      </c>
      <c r="EP244" s="114" t="s">
        <v>7217</v>
      </c>
      <c r="EQ244" s="114" t="s">
        <v>1054</v>
      </c>
      <c r="ER244" s="114" t="s">
        <v>2492</v>
      </c>
      <c r="ES244" s="114"/>
      <c r="ET244" s="30" t="s">
        <v>2492</v>
      </c>
    </row>
    <row r="245" spans="1:150" x14ac:dyDescent="0.25">
      <c r="A245" s="114">
        <v>242</v>
      </c>
      <c r="B245" s="114" t="s">
        <v>7224</v>
      </c>
      <c r="C245" s="80" t="s">
        <v>4103</v>
      </c>
      <c r="D245" s="30" t="s">
        <v>4104</v>
      </c>
      <c r="E245" s="30" t="s">
        <v>4105</v>
      </c>
      <c r="F245" s="33" t="s">
        <v>7201</v>
      </c>
      <c r="G245" s="30" t="s">
        <v>4106</v>
      </c>
      <c r="H245" s="143">
        <v>14</v>
      </c>
      <c r="I245" s="143">
        <v>15</v>
      </c>
      <c r="J245" s="143" t="s">
        <v>5</v>
      </c>
      <c r="K245" s="143" t="s">
        <v>5</v>
      </c>
      <c r="L245" s="143">
        <v>29</v>
      </c>
      <c r="M245" s="143">
        <v>65</v>
      </c>
      <c r="N245" s="40" t="s">
        <v>7314</v>
      </c>
      <c r="O245" s="40" t="s">
        <v>1593</v>
      </c>
      <c r="P245" s="13" t="str">
        <f t="shared" si="212"/>
        <v>2025EM1100242-MDSDF401</v>
      </c>
      <c r="Q245" s="40" t="str">
        <f t="shared" si="213"/>
        <v>1 missed</v>
      </c>
      <c r="R245" s="40" t="str">
        <f t="shared" si="214"/>
        <v>1 missed</v>
      </c>
      <c r="S245" s="40">
        <f t="shared" si="215"/>
        <v>2</v>
      </c>
      <c r="T245" s="40">
        <f t="shared" si="216"/>
        <v>0</v>
      </c>
      <c r="U245" s="41">
        <f t="shared" si="217"/>
        <v>0.66666666666666663</v>
      </c>
      <c r="V245" s="41">
        <f t="shared" si="218"/>
        <v>0</v>
      </c>
      <c r="W245" s="40" t="str">
        <f t="shared" si="219"/>
        <v>2 missed</v>
      </c>
      <c r="X245" s="113">
        <f t="shared" si="220"/>
        <v>2</v>
      </c>
      <c r="Y245" s="13">
        <f t="shared" si="221"/>
        <v>0.5</v>
      </c>
      <c r="Z245" s="13" t="str">
        <f t="shared" si="222"/>
        <v>Q-2 A-0 || Q Total-3, A Total-1</v>
      </c>
      <c r="AA245" s="113" t="str" cm="1">
        <f t="array" ref="AA245">IFERROR(INDEX('Attendance-Slot-1'!$Q$2:$Q$1112,MATCH(1,('Attendance-Slot-1'!$A$2:$A$1112=$C245)*('Attendance-Slot-1'!$G$2:$G$1112=AA$2),0)),"No Data")</f>
        <v>No Data</v>
      </c>
      <c r="AB245" s="113" t="str" cm="1">
        <f t="array" ref="AB245">IFERROR(INDEX('Attendance-Slot-2'!$Q$2:$Q$2595,MATCH(1,('Attendance-Slot-2'!$A$2:$A$2595=$C245)*('Attendance-Slot-2'!$G$2:$G$2595=AA$2),0)),"No Data")</f>
        <v>A-S2_Onsite</v>
      </c>
      <c r="AC245" s="133" t="e">
        <f>VLOOKUP($P245,'Written Exam Marks'!$H:$Q,10,FALSE)</f>
        <v>#N/A</v>
      </c>
      <c r="AD245" s="133" t="e">
        <f>VLOOKUP($P245,'Written Exam Marks'!$H:$Q,9,FALSE)</f>
        <v>#N/A</v>
      </c>
      <c r="AE245" s="113" t="str">
        <f t="shared" si="223"/>
        <v>Absent</v>
      </c>
      <c r="AF245" s="113" t="str">
        <f t="shared" si="224"/>
        <v>A-S2_Onsite</v>
      </c>
      <c r="AG245" s="146">
        <v>5</v>
      </c>
      <c r="AH245" s="146">
        <v>9.5</v>
      </c>
      <c r="AI245" s="146" t="s">
        <v>5</v>
      </c>
      <c r="AJ245" s="146">
        <v>10</v>
      </c>
      <c r="AK245" s="146">
        <v>10</v>
      </c>
      <c r="AL245" s="146" t="s">
        <v>5</v>
      </c>
      <c r="AM245" s="146">
        <v>34.5</v>
      </c>
      <c r="AN245" s="146">
        <v>60</v>
      </c>
      <c r="AO245" s="43" t="s">
        <v>7336</v>
      </c>
      <c r="AP245" s="43" t="s">
        <v>1598</v>
      </c>
      <c r="AQ245" s="50" t="str">
        <f t="shared" si="225"/>
        <v>2025EM1100242-MDSDF402</v>
      </c>
      <c r="AR245" s="43" t="str">
        <f t="shared" si="226"/>
        <v>2 missed</v>
      </c>
      <c r="AS245" s="47" t="s">
        <v>7342</v>
      </c>
      <c r="AT245" s="43">
        <f t="shared" si="227"/>
        <v>4</v>
      </c>
      <c r="AU245" s="48" t="s">
        <v>7342</v>
      </c>
      <c r="AV245" s="49">
        <f t="shared" si="228"/>
        <v>0.66666666666666663</v>
      </c>
      <c r="AW245" s="48" t="s">
        <v>7342</v>
      </c>
      <c r="AX245" s="43" t="str">
        <f t="shared" si="229"/>
        <v>2 missed</v>
      </c>
      <c r="AY245" s="42">
        <f t="shared" si="230"/>
        <v>4</v>
      </c>
      <c r="AZ245" s="50">
        <f t="shared" si="231"/>
        <v>0.66666666666666663</v>
      </c>
      <c r="BA245" s="50" t="str">
        <f t="shared" si="232"/>
        <v>Q-4 A-- || Q Total-6, A Total-0</v>
      </c>
      <c r="BB245" s="42" t="str" cm="1">
        <f t="array" ref="BB245">IFERROR(INDEX('Attendance-Slot-1'!$Q$2:$Q$1112,MATCH(1,('Attendance-Slot-1'!$A$2:$A$1112=$C245)*('Attendance-Slot-1'!$G$2:$G$1112=BB$2),0)),"No Data")</f>
        <v>No Data</v>
      </c>
      <c r="BC245" s="42" t="str" cm="1">
        <f t="array" ref="BC245">IFERROR(INDEX('Attendance-Slot-2'!$Q$2:$Q$2595,MATCH(1,('Attendance-Slot-2'!$A$2:$A$2595=$C245)*('Attendance-Slot-2'!$G$2:$G$2595=BB$2),0)),"No Data")</f>
        <v>A-S2_Onsite</v>
      </c>
      <c r="BD245" s="134" t="e">
        <f>VLOOKUP($AQ245,'Written Exam Marks'!$H:$Q,10,FALSE)</f>
        <v>#N/A</v>
      </c>
      <c r="BE245" s="134" t="e">
        <f>VLOOKUP($AQ245,'Written Exam Marks'!$H:$Q,9,FALSE)</f>
        <v>#N/A</v>
      </c>
      <c r="BF245" s="42" t="str">
        <f t="shared" si="233"/>
        <v>Absent</v>
      </c>
      <c r="BG245" s="42" t="str">
        <f t="shared" si="234"/>
        <v>A-S2_Onsite</v>
      </c>
      <c r="BH245" s="147" t="s">
        <v>5</v>
      </c>
      <c r="BI245" s="147" t="s">
        <v>5</v>
      </c>
      <c r="BJ245" s="147">
        <v>0</v>
      </c>
      <c r="BK245" s="147">
        <v>60</v>
      </c>
      <c r="BL245" s="52" t="s">
        <v>3697</v>
      </c>
      <c r="BM245" s="52" t="s">
        <v>1606</v>
      </c>
      <c r="BN245" s="57" t="str">
        <f t="shared" si="235"/>
        <v>2025EM1100242-MDSDF403</v>
      </c>
      <c r="BO245" s="52" t="str">
        <f t="shared" si="236"/>
        <v>1 missed</v>
      </c>
      <c r="BP245" s="52" t="str">
        <f t="shared" si="237"/>
        <v>1 missed</v>
      </c>
      <c r="BQ245" s="52">
        <f t="shared" si="238"/>
        <v>0</v>
      </c>
      <c r="BR245" s="52">
        <f t="shared" si="239"/>
        <v>0</v>
      </c>
      <c r="BS245" s="56">
        <f t="shared" si="240"/>
        <v>0</v>
      </c>
      <c r="BT245" s="56">
        <f t="shared" si="241"/>
        <v>0</v>
      </c>
      <c r="BU245" s="52" t="str">
        <f t="shared" si="242"/>
        <v>2 missed</v>
      </c>
      <c r="BV245" s="51">
        <f t="shared" si="243"/>
        <v>0</v>
      </c>
      <c r="BW245" s="57">
        <f t="shared" si="244"/>
        <v>0</v>
      </c>
      <c r="BX245" s="57" t="str">
        <f t="shared" si="245"/>
        <v>Q-0 A-0 || Q Total-1, A Total-1</v>
      </c>
      <c r="BY245" s="51" t="str" cm="1">
        <f t="array" ref="BY245">IFERROR(INDEX('Attendance-Slot-1'!$Q$2:$Q$1112,MATCH(1,('Attendance-Slot-1'!$A$2:$A$1112=$C245)*('Attendance-Slot-1'!$G$2:$G$1112=BY$2),0)),"No Data")</f>
        <v>No Data</v>
      </c>
      <c r="BZ245" s="51" t="str" cm="1">
        <f t="array" ref="BZ245">IFERROR(INDEX('Attendance-Slot-2'!$Q$2:$Q$2595,MATCH(1,('Attendance-Slot-2'!$A$2:$A$2595=$C245)*('Attendance-Slot-2'!$G$2:$G$2595=BY$2),0)),"No Data")</f>
        <v>A-S2_Onsite</v>
      </c>
      <c r="CA245" s="135" t="e">
        <f>VLOOKUP($BN245,'Written Exam Marks'!$H:$Q,10,FALSE)</f>
        <v>#N/A</v>
      </c>
      <c r="CB245" s="135" t="e">
        <f>VLOOKUP($BN245,'Written Exam Marks'!$H:$Q,9,FALSE)</f>
        <v>#N/A</v>
      </c>
      <c r="CC245" s="51" t="str">
        <f t="shared" si="246"/>
        <v>Absent</v>
      </c>
      <c r="CD245" s="51" t="str">
        <f t="shared" si="247"/>
        <v>A-S2_Onsite</v>
      </c>
      <c r="CE245" s="29">
        <v>20</v>
      </c>
      <c r="CF245" s="29" t="s">
        <v>5</v>
      </c>
      <c r="CG245" s="29" t="s">
        <v>5</v>
      </c>
      <c r="CH245" s="29">
        <v>20</v>
      </c>
      <c r="CI245" s="29">
        <v>60</v>
      </c>
      <c r="CJ245" s="61" t="s">
        <v>7343</v>
      </c>
      <c r="CK245" s="61" t="s">
        <v>1613</v>
      </c>
      <c r="CL245" s="10" t="str">
        <f t="shared" si="248"/>
        <v>2025EM1100242-MDSDF404</v>
      </c>
      <c r="CM245" s="61" t="str">
        <f t="shared" si="249"/>
        <v>1 missed</v>
      </c>
      <c r="CN245" s="61" t="str">
        <f t="shared" si="250"/>
        <v>1 missed</v>
      </c>
      <c r="CO245" s="111">
        <f t="shared" si="251"/>
        <v>1</v>
      </c>
      <c r="CP245" s="111">
        <f t="shared" si="252"/>
        <v>0</v>
      </c>
      <c r="CQ245" s="9">
        <f t="shared" si="253"/>
        <v>0.5</v>
      </c>
      <c r="CR245" s="9">
        <f t="shared" si="254"/>
        <v>0</v>
      </c>
      <c r="CS245" s="61" t="str">
        <f t="shared" si="255"/>
        <v>2 missed</v>
      </c>
      <c r="CT245" s="111">
        <f t="shared" si="256"/>
        <v>1</v>
      </c>
      <c r="CU245" s="10">
        <f t="shared" si="257"/>
        <v>0.33333333333333331</v>
      </c>
      <c r="CV245" s="10" t="str">
        <f t="shared" si="258"/>
        <v>Q-1 A-0 || Q Total-2, A Total-1</v>
      </c>
      <c r="CW245" s="111" t="str" cm="1">
        <f t="array" ref="CW245">IFERROR(INDEX('Attendance-Slot-1'!$Q$2:$Q$1112,MATCH(1,('Attendance-Slot-1'!$A$2:$A$1112=$C245)*('Attendance-Slot-1'!$G$2:$G$1112=CW$2),0)),"No Data")</f>
        <v>No Data</v>
      </c>
      <c r="CX245" s="111" t="str" cm="1">
        <f t="array" ref="CX245">IFERROR(INDEX('Attendance-Slot-2'!$Q$2:$Q$2595,MATCH(1,('Attendance-Slot-2'!$A$2:$A$2595=$C245)*('Attendance-Slot-2'!$G$2:$G$2595=CW$2),0)),"No Data")</f>
        <v>A-S2_Onsite</v>
      </c>
      <c r="CY245" s="136" t="e">
        <f>VLOOKUP($CL245,'Written Exam Marks'!$H:$Q,10,FALSE)</f>
        <v>#N/A</v>
      </c>
      <c r="CZ245" s="136" t="e">
        <f>VLOOKUP($CL245,'Written Exam Marks'!$H:$Q,9,FALSE)</f>
        <v>#N/A</v>
      </c>
      <c r="DA245" s="111" t="str">
        <f t="shared" si="259"/>
        <v>Absent</v>
      </c>
      <c r="DB245" s="111" t="str">
        <f t="shared" si="260"/>
        <v>A-S2_Onsite</v>
      </c>
      <c r="DC245" s="148">
        <v>5.5</v>
      </c>
      <c r="DD245" s="148">
        <v>6.25</v>
      </c>
      <c r="DE245" s="148" t="s">
        <v>5</v>
      </c>
      <c r="DF245" s="148" t="s">
        <v>5</v>
      </c>
      <c r="DG245" s="148" t="s">
        <v>5</v>
      </c>
      <c r="DH245" s="148">
        <v>11.75</v>
      </c>
      <c r="DI245" s="148">
        <v>65</v>
      </c>
      <c r="DJ245" s="66" t="s">
        <v>7351</v>
      </c>
      <c r="DK245" s="66" t="s">
        <v>1631</v>
      </c>
      <c r="DL245" s="68" t="str">
        <f t="shared" si="261"/>
        <v>2025EM1100242-MDSDF406</v>
      </c>
      <c r="DM245" s="66" t="str">
        <f t="shared" si="262"/>
        <v>1 missed</v>
      </c>
      <c r="DN245" s="66" t="str">
        <f t="shared" si="263"/>
        <v>2 missed</v>
      </c>
      <c r="DO245" s="62">
        <f t="shared" si="264"/>
        <v>2</v>
      </c>
      <c r="DP245" s="62">
        <f t="shared" si="265"/>
        <v>0</v>
      </c>
      <c r="DQ245" s="67">
        <f t="shared" si="266"/>
        <v>0.66666666666666663</v>
      </c>
      <c r="DR245" s="67">
        <f t="shared" si="267"/>
        <v>0</v>
      </c>
      <c r="DS245" s="66" t="str">
        <f t="shared" si="268"/>
        <v>3 missed</v>
      </c>
      <c r="DT245" s="62">
        <f t="shared" si="269"/>
        <v>2</v>
      </c>
      <c r="DU245" s="68">
        <f t="shared" si="270"/>
        <v>0.4</v>
      </c>
      <c r="DV245" s="68" t="str">
        <f t="shared" si="271"/>
        <v>Q-2 A-0 || Q Total-3, A Total-2</v>
      </c>
      <c r="DW245" s="62" t="str" cm="1">
        <f t="array" ref="DW245">IFERROR(INDEX('Attendance-Slot-1'!$Q$2:$Q$1112,MATCH(1,('Attendance-Slot-1'!$A$2:$A$1112=$C245)*('Attendance-Slot-1'!$G$2:$G$1112=DW$2),0)),"No Data")</f>
        <v>No Data</v>
      </c>
      <c r="DX245" s="62" t="str" cm="1">
        <f t="array" ref="DX245">IFERROR(INDEX('Attendance-Slot-2'!$Q$2:$Q$2595,MATCH(1,('Attendance-Slot-2'!$A$2:$A$2595=$C245)*('Attendance-Slot-2'!$G$2:$G$2595=DW$2),0)),"No Data")</f>
        <v>A-S2_Onsite</v>
      </c>
      <c r="DY245" s="137" t="e">
        <f>VLOOKUP($DL245,'Written Exam Marks'!$H:$Q,10,FALSE)</f>
        <v>#N/A</v>
      </c>
      <c r="DZ245" s="137" t="e">
        <f>VLOOKUP($DL245,'Written Exam Marks'!$H:$Q,9,FALSE)</f>
        <v>#N/A</v>
      </c>
      <c r="EA245" s="62" t="str">
        <f t="shared" si="272"/>
        <v>Absent</v>
      </c>
      <c r="EB245" s="62" t="str">
        <f t="shared" si="273"/>
        <v>A-S2_Onsite</v>
      </c>
      <c r="EC245" s="114" t="str">
        <f t="shared" si="210"/>
        <v>P-0, 
A-0, 
No Data-5</v>
      </c>
      <c r="ED245" s="114" t="str">
        <f t="shared" si="211"/>
        <v>P-0, 
A-5, 
No Data-0</v>
      </c>
      <c r="EE245" s="114" t="str">
        <f t="shared" si="274"/>
        <v>A-S2_Onsite</v>
      </c>
      <c r="EF245" s="114" t="str">
        <f t="shared" si="275"/>
        <v>A-S2_Onsite</v>
      </c>
      <c r="EG245" s="114" t="str">
        <f t="shared" si="276"/>
        <v>A-S2_Onsite</v>
      </c>
      <c r="EH245" s="114" t="str">
        <f t="shared" si="277"/>
        <v>A-S2_Onsite</v>
      </c>
      <c r="EI245" s="114" t="str">
        <f t="shared" si="278"/>
        <v>A-S2_Onsite</v>
      </c>
      <c r="EJ245" s="114" t="str">
        <f t="shared" si="279"/>
        <v>P-0, A-5, No Data-0</v>
      </c>
      <c r="EK245" s="114" t="s">
        <v>10453</v>
      </c>
      <c r="EL245" s="114">
        <v>30</v>
      </c>
      <c r="EM245" s="114">
        <v>10</v>
      </c>
      <c r="EN245" s="114">
        <v>59</v>
      </c>
      <c r="EO245" s="114">
        <v>99</v>
      </c>
      <c r="EP245" s="114" t="s">
        <v>7217</v>
      </c>
      <c r="EQ245" s="114" t="s">
        <v>1054</v>
      </c>
      <c r="ER245" s="114" t="s">
        <v>4103</v>
      </c>
      <c r="ES245" s="114" t="s">
        <v>3489</v>
      </c>
      <c r="ET245" s="30" t="s">
        <v>4103</v>
      </c>
    </row>
    <row r="246" spans="1:150" x14ac:dyDescent="0.25">
      <c r="A246" s="114">
        <v>243</v>
      </c>
      <c r="B246" s="114" t="s">
        <v>7224</v>
      </c>
      <c r="C246" s="80" t="s">
        <v>4107</v>
      </c>
      <c r="D246" s="30" t="s">
        <v>4108</v>
      </c>
      <c r="E246" s="30" t="s">
        <v>4109</v>
      </c>
      <c r="F246" s="33" t="s">
        <v>7201</v>
      </c>
      <c r="G246" s="30" t="s">
        <v>4110</v>
      </c>
      <c r="H246" s="143" t="s">
        <v>5</v>
      </c>
      <c r="I246" s="143" t="s">
        <v>5</v>
      </c>
      <c r="J246" s="143">
        <v>19</v>
      </c>
      <c r="K246" s="143" t="s">
        <v>5</v>
      </c>
      <c r="L246" s="143">
        <v>19</v>
      </c>
      <c r="M246" s="143">
        <v>65</v>
      </c>
      <c r="N246" s="40" t="s">
        <v>7314</v>
      </c>
      <c r="O246" s="40" t="s">
        <v>1593</v>
      </c>
      <c r="P246" s="13" t="str">
        <f t="shared" si="212"/>
        <v>2025EM1100243-MDSDF401</v>
      </c>
      <c r="Q246" s="40" t="str">
        <f t="shared" si="213"/>
        <v>2 missed</v>
      </c>
      <c r="R246" s="40" t="str">
        <f t="shared" si="214"/>
        <v>1 missed</v>
      </c>
      <c r="S246" s="40">
        <f t="shared" si="215"/>
        <v>1</v>
      </c>
      <c r="T246" s="40">
        <f t="shared" si="216"/>
        <v>0</v>
      </c>
      <c r="U246" s="41">
        <f t="shared" si="217"/>
        <v>0.33333333333333331</v>
      </c>
      <c r="V246" s="41">
        <f t="shared" si="218"/>
        <v>0</v>
      </c>
      <c r="W246" s="40" t="str">
        <f t="shared" si="219"/>
        <v>3 missed</v>
      </c>
      <c r="X246" s="113">
        <f t="shared" si="220"/>
        <v>1</v>
      </c>
      <c r="Y246" s="13">
        <f t="shared" si="221"/>
        <v>0.25</v>
      </c>
      <c r="Z246" s="13" t="str">
        <f t="shared" si="222"/>
        <v>Q-1 A-0 || Q Total-3, A Total-1</v>
      </c>
      <c r="AA246" s="113" t="str" cm="1">
        <f t="array" ref="AA246">IFERROR(INDEX('Attendance-Slot-1'!$Q$2:$Q$1112,MATCH(1,('Attendance-Slot-1'!$A$2:$A$1112=$C246)*('Attendance-Slot-1'!$G$2:$G$1112=AA$2),0)),"No Data")</f>
        <v>No Data</v>
      </c>
      <c r="AB246" s="113" t="str" cm="1">
        <f t="array" ref="AB246">IFERROR(INDEX('Attendance-Slot-2'!$Q$2:$Q$2595,MATCH(1,('Attendance-Slot-2'!$A$2:$A$2595=$C246)*('Attendance-Slot-2'!$G$2:$G$2595=AA$2),0)),"No Data")</f>
        <v>P-S2_Onsite</v>
      </c>
      <c r="AC246" s="133">
        <f>VLOOKUP($P246,'Written Exam Marks'!$H:$Q,10,FALSE)</f>
        <v>12</v>
      </c>
      <c r="AD246" s="133">
        <f>VLOOKUP($P246,'Written Exam Marks'!$H:$Q,9,FALSE)</f>
        <v>35</v>
      </c>
      <c r="AE246" s="113" t="str">
        <f t="shared" si="223"/>
        <v>Present</v>
      </c>
      <c r="AF246" s="113" t="str">
        <f t="shared" si="224"/>
        <v>P-S2_Onsite</v>
      </c>
      <c r="AG246" s="146">
        <v>5</v>
      </c>
      <c r="AH246" s="146">
        <v>9.5</v>
      </c>
      <c r="AI246" s="146">
        <v>10</v>
      </c>
      <c r="AJ246" s="146" t="s">
        <v>5</v>
      </c>
      <c r="AK246" s="146">
        <v>10</v>
      </c>
      <c r="AL246" s="146">
        <v>9</v>
      </c>
      <c r="AM246" s="146">
        <v>43.5</v>
      </c>
      <c r="AN246" s="146">
        <v>60</v>
      </c>
      <c r="AO246" s="43" t="s">
        <v>7336</v>
      </c>
      <c r="AP246" s="43" t="s">
        <v>1598</v>
      </c>
      <c r="AQ246" s="50" t="str">
        <f t="shared" si="225"/>
        <v>2025EM1100243-MDSDF402</v>
      </c>
      <c r="AR246" s="43" t="str">
        <f t="shared" si="226"/>
        <v>1 missed</v>
      </c>
      <c r="AS246" s="47" t="s">
        <v>7342</v>
      </c>
      <c r="AT246" s="43">
        <f t="shared" si="227"/>
        <v>5</v>
      </c>
      <c r="AU246" s="48" t="s">
        <v>7342</v>
      </c>
      <c r="AV246" s="49">
        <f t="shared" si="228"/>
        <v>0.83333333333333337</v>
      </c>
      <c r="AW246" s="48" t="s">
        <v>7342</v>
      </c>
      <c r="AX246" s="43" t="str">
        <f t="shared" si="229"/>
        <v>1 missed</v>
      </c>
      <c r="AY246" s="42">
        <f t="shared" si="230"/>
        <v>5</v>
      </c>
      <c r="AZ246" s="50">
        <f t="shared" si="231"/>
        <v>0.83333333333333337</v>
      </c>
      <c r="BA246" s="50" t="str">
        <f t="shared" si="232"/>
        <v>Q-5 A-- || Q Total-6, A Total-0</v>
      </c>
      <c r="BB246" s="42" t="str" cm="1">
        <f t="array" ref="BB246">IFERROR(INDEX('Attendance-Slot-1'!$Q$2:$Q$1112,MATCH(1,('Attendance-Slot-1'!$A$2:$A$1112=$C246)*('Attendance-Slot-1'!$G$2:$G$1112=BB$2),0)),"No Data")</f>
        <v>No Data</v>
      </c>
      <c r="BC246" s="42" t="str" cm="1">
        <f t="array" ref="BC246">IFERROR(INDEX('Attendance-Slot-2'!$Q$2:$Q$2595,MATCH(1,('Attendance-Slot-2'!$A$2:$A$2595=$C246)*('Attendance-Slot-2'!$G$2:$G$2595=BB$2),0)),"No Data")</f>
        <v>P-S2_Onsite</v>
      </c>
      <c r="BD246" s="134">
        <f>VLOOKUP($AQ246,'Written Exam Marks'!$H:$Q,10,FALSE)</f>
        <v>32</v>
      </c>
      <c r="BE246" s="134">
        <f>VLOOKUP($AQ246,'Written Exam Marks'!$H:$Q,9,FALSE)</f>
        <v>40</v>
      </c>
      <c r="BF246" s="42" t="str">
        <f t="shared" si="233"/>
        <v>Present</v>
      </c>
      <c r="BG246" s="42" t="str">
        <f t="shared" si="234"/>
        <v>P-S2_Onsite</v>
      </c>
      <c r="BH246" s="147">
        <v>19</v>
      </c>
      <c r="BI246" s="147">
        <v>22</v>
      </c>
      <c r="BJ246" s="147">
        <v>41</v>
      </c>
      <c r="BK246" s="147">
        <v>60</v>
      </c>
      <c r="BL246" s="52" t="s">
        <v>3697</v>
      </c>
      <c r="BM246" s="52" t="s">
        <v>1606</v>
      </c>
      <c r="BN246" s="57" t="str">
        <f t="shared" si="235"/>
        <v>2025EM1100243-MDSDF403</v>
      </c>
      <c r="BO246" s="52" t="str">
        <f t="shared" si="236"/>
        <v>0 missed</v>
      </c>
      <c r="BP246" s="52" t="str">
        <f t="shared" si="237"/>
        <v>0 missed</v>
      </c>
      <c r="BQ246" s="52">
        <f t="shared" si="238"/>
        <v>1</v>
      </c>
      <c r="BR246" s="52">
        <f t="shared" si="239"/>
        <v>1</v>
      </c>
      <c r="BS246" s="56">
        <f t="shared" si="240"/>
        <v>1</v>
      </c>
      <c r="BT246" s="56">
        <f t="shared" si="241"/>
        <v>1</v>
      </c>
      <c r="BU246" s="52" t="str">
        <f t="shared" si="242"/>
        <v>0 missed</v>
      </c>
      <c r="BV246" s="51">
        <f t="shared" si="243"/>
        <v>2</v>
      </c>
      <c r="BW246" s="57">
        <f t="shared" si="244"/>
        <v>1</v>
      </c>
      <c r="BX246" s="57" t="str">
        <f t="shared" si="245"/>
        <v>Q-1 A-1 || Q Total-1, A Total-1</v>
      </c>
      <c r="BY246" s="51" t="str" cm="1">
        <f t="array" ref="BY246">IFERROR(INDEX('Attendance-Slot-1'!$Q$2:$Q$1112,MATCH(1,('Attendance-Slot-1'!$A$2:$A$1112=$C246)*('Attendance-Slot-1'!$G$2:$G$1112=BY$2),0)),"No Data")</f>
        <v>No Data</v>
      </c>
      <c r="BZ246" s="51" t="str" cm="1">
        <f t="array" ref="BZ246">IFERROR(INDEX('Attendance-Slot-2'!$Q$2:$Q$2595,MATCH(1,('Attendance-Slot-2'!$A$2:$A$2595=$C246)*('Attendance-Slot-2'!$G$2:$G$2595=BY$2),0)),"No Data")</f>
        <v>P-S2_Onsite</v>
      </c>
      <c r="CA246" s="135">
        <f>VLOOKUP($BN246,'Written Exam Marks'!$H:$Q,10,FALSE)</f>
        <v>25.5</v>
      </c>
      <c r="CB246" s="135">
        <f>VLOOKUP($BN246,'Written Exam Marks'!$H:$Q,9,FALSE)</f>
        <v>40</v>
      </c>
      <c r="CC246" s="51" t="str">
        <f t="shared" si="246"/>
        <v>Present</v>
      </c>
      <c r="CD246" s="51" t="str">
        <f t="shared" si="247"/>
        <v>P-S2_Onsite</v>
      </c>
      <c r="CE246" s="29">
        <v>19</v>
      </c>
      <c r="CF246" s="29" t="s">
        <v>5</v>
      </c>
      <c r="CG246" s="29" t="s">
        <v>5</v>
      </c>
      <c r="CH246" s="29">
        <v>19</v>
      </c>
      <c r="CI246" s="29">
        <v>60</v>
      </c>
      <c r="CJ246" s="61" t="s">
        <v>7343</v>
      </c>
      <c r="CK246" s="61" t="s">
        <v>1613</v>
      </c>
      <c r="CL246" s="10" t="str">
        <f t="shared" si="248"/>
        <v>2025EM1100243-MDSDF404</v>
      </c>
      <c r="CM246" s="61" t="str">
        <f t="shared" si="249"/>
        <v>1 missed</v>
      </c>
      <c r="CN246" s="61" t="str">
        <f t="shared" si="250"/>
        <v>1 missed</v>
      </c>
      <c r="CO246" s="111">
        <f t="shared" si="251"/>
        <v>1</v>
      </c>
      <c r="CP246" s="111">
        <f t="shared" si="252"/>
        <v>0</v>
      </c>
      <c r="CQ246" s="9">
        <f t="shared" si="253"/>
        <v>0.5</v>
      </c>
      <c r="CR246" s="9">
        <f t="shared" si="254"/>
        <v>0</v>
      </c>
      <c r="CS246" s="61" t="str">
        <f t="shared" si="255"/>
        <v>2 missed</v>
      </c>
      <c r="CT246" s="111">
        <f t="shared" si="256"/>
        <v>1</v>
      </c>
      <c r="CU246" s="10">
        <f t="shared" si="257"/>
        <v>0.33333333333333331</v>
      </c>
      <c r="CV246" s="10" t="str">
        <f t="shared" si="258"/>
        <v>Q-1 A-0 || Q Total-2, A Total-1</v>
      </c>
      <c r="CW246" s="111" t="str" cm="1">
        <f t="array" ref="CW246">IFERROR(INDEX('Attendance-Slot-1'!$Q$2:$Q$1112,MATCH(1,('Attendance-Slot-1'!$A$2:$A$1112=$C246)*('Attendance-Slot-1'!$G$2:$G$1112=CW$2),0)),"No Data")</f>
        <v>No Data</v>
      </c>
      <c r="CX246" s="111" t="str" cm="1">
        <f t="array" ref="CX246">IFERROR(INDEX('Attendance-Slot-2'!$Q$2:$Q$2595,MATCH(1,('Attendance-Slot-2'!$A$2:$A$2595=$C246)*('Attendance-Slot-2'!$G$2:$G$2595=CW$2),0)),"No Data")</f>
        <v>No Data</v>
      </c>
      <c r="CY246" s="136" t="e">
        <f>VLOOKUP($CL246,'Written Exam Marks'!$H:$Q,10,FALSE)</f>
        <v>#N/A</v>
      </c>
      <c r="CZ246" s="136" t="e">
        <f>VLOOKUP($CL246,'Written Exam Marks'!$H:$Q,9,FALSE)</f>
        <v>#N/A</v>
      </c>
      <c r="DA246" s="111" t="str">
        <f t="shared" si="259"/>
        <v>No Data</v>
      </c>
      <c r="DB246" s="111" t="str">
        <f t="shared" si="260"/>
        <v>No Data</v>
      </c>
      <c r="DC246" s="148">
        <v>5.5</v>
      </c>
      <c r="DD246" s="148">
        <v>7.5</v>
      </c>
      <c r="DE246" s="148" t="s">
        <v>5</v>
      </c>
      <c r="DF246" s="148" t="s">
        <v>5</v>
      </c>
      <c r="DG246" s="148">
        <v>2</v>
      </c>
      <c r="DH246" s="148">
        <v>15</v>
      </c>
      <c r="DI246" s="148">
        <v>65</v>
      </c>
      <c r="DJ246" s="66" t="s">
        <v>7351</v>
      </c>
      <c r="DK246" s="66" t="s">
        <v>1631</v>
      </c>
      <c r="DL246" s="68" t="str">
        <f t="shared" si="261"/>
        <v>2025EM1100243-MDSDF406</v>
      </c>
      <c r="DM246" s="66" t="str">
        <f t="shared" si="262"/>
        <v>1 missed</v>
      </c>
      <c r="DN246" s="66" t="str">
        <f t="shared" si="263"/>
        <v>1 missed</v>
      </c>
      <c r="DO246" s="62">
        <f t="shared" si="264"/>
        <v>2</v>
      </c>
      <c r="DP246" s="62">
        <f t="shared" si="265"/>
        <v>1</v>
      </c>
      <c r="DQ246" s="67">
        <f t="shared" si="266"/>
        <v>0.66666666666666663</v>
      </c>
      <c r="DR246" s="67">
        <f t="shared" si="267"/>
        <v>0.5</v>
      </c>
      <c r="DS246" s="66" t="str">
        <f t="shared" si="268"/>
        <v>2 missed</v>
      </c>
      <c r="DT246" s="62">
        <f t="shared" si="269"/>
        <v>3</v>
      </c>
      <c r="DU246" s="68">
        <f t="shared" si="270"/>
        <v>0.6</v>
      </c>
      <c r="DV246" s="68" t="str">
        <f t="shared" si="271"/>
        <v>Q-2 A-1 || Q Total-3, A Total-2</v>
      </c>
      <c r="DW246" s="62" t="str" cm="1">
        <f t="array" ref="DW246">IFERROR(INDEX('Attendance-Slot-1'!$Q$2:$Q$1112,MATCH(1,('Attendance-Slot-1'!$A$2:$A$1112=$C246)*('Attendance-Slot-1'!$G$2:$G$1112=DW$2),0)),"No Data")</f>
        <v>No Data</v>
      </c>
      <c r="DX246" s="62" t="str" cm="1">
        <f t="array" ref="DX246">IFERROR(INDEX('Attendance-Slot-2'!$Q$2:$Q$2595,MATCH(1,('Attendance-Slot-2'!$A$2:$A$2595=$C246)*('Attendance-Slot-2'!$G$2:$G$2595=DW$2),0)),"No Data")</f>
        <v>No Data</v>
      </c>
      <c r="DY246" s="137" t="e">
        <f>VLOOKUP($DL246,'Written Exam Marks'!$H:$Q,10,FALSE)</f>
        <v>#N/A</v>
      </c>
      <c r="DZ246" s="137" t="e">
        <f>VLOOKUP($DL246,'Written Exam Marks'!$H:$Q,9,FALSE)</f>
        <v>#N/A</v>
      </c>
      <c r="EA246" s="62" t="str">
        <f t="shared" si="272"/>
        <v>No Data</v>
      </c>
      <c r="EB246" s="62" t="str">
        <f t="shared" si="273"/>
        <v>No Data</v>
      </c>
      <c r="EC246" s="114" t="str">
        <f t="shared" si="210"/>
        <v>P-0, 
A-0, 
No Data-5</v>
      </c>
      <c r="ED246" s="114" t="str">
        <f t="shared" si="211"/>
        <v>P-3, 
A-0, 
No Data-2</v>
      </c>
      <c r="EE246" s="114" t="str">
        <f t="shared" si="274"/>
        <v>P-S2_Onsite</v>
      </c>
      <c r="EF246" s="114" t="str">
        <f t="shared" si="275"/>
        <v>P-S2_Onsite</v>
      </c>
      <c r="EG246" s="114" t="str">
        <f t="shared" si="276"/>
        <v>P-S2_Onsite</v>
      </c>
      <c r="EH246" s="114" t="str">
        <f t="shared" si="277"/>
        <v>No Data</v>
      </c>
      <c r="EI246" s="114" t="str">
        <f t="shared" si="278"/>
        <v>No Data</v>
      </c>
      <c r="EJ246" s="114" t="str">
        <f t="shared" si="279"/>
        <v>P-3, A-0, No Data-2</v>
      </c>
      <c r="EK246" s="114" t="s">
        <v>10454</v>
      </c>
      <c r="EL246" s="114" t="e">
        <v>#N/A</v>
      </c>
      <c r="EM246" s="114" t="e">
        <v>#N/A</v>
      </c>
      <c r="EN246" s="114" t="e">
        <v>#N/A</v>
      </c>
      <c r="EO246" s="114" t="e">
        <v>#N/A</v>
      </c>
      <c r="EP246" s="114" t="s">
        <v>7217</v>
      </c>
      <c r="EQ246" s="114" t="s">
        <v>1054</v>
      </c>
      <c r="ER246" s="114" t="s">
        <v>4107</v>
      </c>
      <c r="ES246" s="114"/>
      <c r="ET246" s="30" t="s">
        <v>4107</v>
      </c>
    </row>
    <row r="247" spans="1:150" x14ac:dyDescent="0.25">
      <c r="A247" s="114">
        <v>244</v>
      </c>
      <c r="B247" s="114" t="s">
        <v>7224</v>
      </c>
      <c r="C247" s="80" t="s">
        <v>2501</v>
      </c>
      <c r="D247" s="30" t="s">
        <v>2502</v>
      </c>
      <c r="E247" s="30" t="s">
        <v>7275</v>
      </c>
      <c r="F247" s="33" t="s">
        <v>7201</v>
      </c>
      <c r="G247" s="30" t="s">
        <v>2504</v>
      </c>
      <c r="H247" s="143">
        <v>14</v>
      </c>
      <c r="I247" s="143">
        <v>13.5</v>
      </c>
      <c r="J247" s="143" t="s">
        <v>5</v>
      </c>
      <c r="K247" s="143">
        <v>15</v>
      </c>
      <c r="L247" s="143">
        <v>42.5</v>
      </c>
      <c r="M247" s="143">
        <v>65</v>
      </c>
      <c r="N247" s="40" t="s">
        <v>7314</v>
      </c>
      <c r="O247" s="40" t="s">
        <v>1593</v>
      </c>
      <c r="P247" s="13" t="str">
        <f t="shared" si="212"/>
        <v>2025EM1100244-MDSDF401</v>
      </c>
      <c r="Q247" s="40" t="str">
        <f t="shared" si="213"/>
        <v>1 missed</v>
      </c>
      <c r="R247" s="40" t="str">
        <f t="shared" si="214"/>
        <v>0 missed</v>
      </c>
      <c r="S247" s="40">
        <f t="shared" si="215"/>
        <v>2</v>
      </c>
      <c r="T247" s="40">
        <f t="shared" si="216"/>
        <v>1</v>
      </c>
      <c r="U247" s="41">
        <f t="shared" si="217"/>
        <v>0.66666666666666663</v>
      </c>
      <c r="V247" s="41">
        <f t="shared" si="218"/>
        <v>1</v>
      </c>
      <c r="W247" s="40" t="str">
        <f t="shared" si="219"/>
        <v>1 missed</v>
      </c>
      <c r="X247" s="113">
        <f t="shared" si="220"/>
        <v>3</v>
      </c>
      <c r="Y247" s="13">
        <f t="shared" si="221"/>
        <v>0.75</v>
      </c>
      <c r="Z247" s="13" t="str">
        <f t="shared" si="222"/>
        <v>Q-2 A-1 || Q Total-3, A Total-1</v>
      </c>
      <c r="AA247" s="113" t="str" cm="1">
        <f t="array" ref="AA247">IFERROR(INDEX('Attendance-Slot-1'!$Q$2:$Q$1112,MATCH(1,('Attendance-Slot-1'!$A$2:$A$1112=$C247)*('Attendance-Slot-1'!$G$2:$G$1112=AA$2),0)),"No Data")</f>
        <v>No Data</v>
      </c>
      <c r="AB247" s="113" t="str" cm="1">
        <f t="array" ref="AB247">IFERROR(INDEX('Attendance-Slot-2'!$Q$2:$Q$2595,MATCH(1,('Attendance-Slot-2'!$A$2:$A$2595=$C247)*('Attendance-Slot-2'!$G$2:$G$2595=AA$2),0)),"No Data")</f>
        <v>P-S2_Onsite</v>
      </c>
      <c r="AC247" s="133">
        <f>VLOOKUP($P247,'Written Exam Marks'!$H:$Q,10,FALSE)</f>
        <v>18</v>
      </c>
      <c r="AD247" s="133">
        <f>VLOOKUP($P247,'Written Exam Marks'!$H:$Q,9,FALSE)</f>
        <v>35</v>
      </c>
      <c r="AE247" s="113" t="str">
        <f t="shared" si="223"/>
        <v>Present</v>
      </c>
      <c r="AF247" s="113" t="str">
        <f t="shared" si="224"/>
        <v>P-S2_Onsite</v>
      </c>
      <c r="AG247" s="146">
        <v>6</v>
      </c>
      <c r="AH247" s="146">
        <v>9</v>
      </c>
      <c r="AI247" s="146">
        <v>10</v>
      </c>
      <c r="AJ247" s="146">
        <v>10</v>
      </c>
      <c r="AK247" s="146">
        <v>10</v>
      </c>
      <c r="AL247" s="146">
        <v>10</v>
      </c>
      <c r="AM247" s="146">
        <v>55</v>
      </c>
      <c r="AN247" s="146">
        <v>60</v>
      </c>
      <c r="AO247" s="43" t="s">
        <v>7336</v>
      </c>
      <c r="AP247" s="43" t="s">
        <v>1598</v>
      </c>
      <c r="AQ247" s="50" t="str">
        <f t="shared" si="225"/>
        <v>2025EM1100244-MDSDF402</v>
      </c>
      <c r="AR247" s="43" t="str">
        <f t="shared" si="226"/>
        <v>0 missed</v>
      </c>
      <c r="AS247" s="47" t="s">
        <v>7342</v>
      </c>
      <c r="AT247" s="43">
        <f t="shared" si="227"/>
        <v>6</v>
      </c>
      <c r="AU247" s="48" t="s">
        <v>7342</v>
      </c>
      <c r="AV247" s="49">
        <f t="shared" si="228"/>
        <v>1</v>
      </c>
      <c r="AW247" s="48" t="s">
        <v>7342</v>
      </c>
      <c r="AX247" s="43" t="str">
        <f t="shared" si="229"/>
        <v>0 missed</v>
      </c>
      <c r="AY247" s="42">
        <f t="shared" si="230"/>
        <v>6</v>
      </c>
      <c r="AZ247" s="50">
        <f t="shared" si="231"/>
        <v>1</v>
      </c>
      <c r="BA247" s="50" t="str">
        <f t="shared" si="232"/>
        <v>Q-6 A-- || Q Total-6, A Total-0</v>
      </c>
      <c r="BB247" s="42" t="str" cm="1">
        <f t="array" ref="BB247">IFERROR(INDEX('Attendance-Slot-1'!$Q$2:$Q$1112,MATCH(1,('Attendance-Slot-1'!$A$2:$A$1112=$C247)*('Attendance-Slot-1'!$G$2:$G$1112=BB$2),0)),"No Data")</f>
        <v>No Data</v>
      </c>
      <c r="BC247" s="42" t="str" cm="1">
        <f t="array" ref="BC247">IFERROR(INDEX('Attendance-Slot-2'!$Q$2:$Q$2595,MATCH(1,('Attendance-Slot-2'!$A$2:$A$2595=$C247)*('Attendance-Slot-2'!$G$2:$G$2595=BB$2),0)),"No Data")</f>
        <v>P-S2_Onsite</v>
      </c>
      <c r="BD247" s="134">
        <f>VLOOKUP($AQ247,'Written Exam Marks'!$H:$Q,10,FALSE)</f>
        <v>24</v>
      </c>
      <c r="BE247" s="134">
        <f>VLOOKUP($AQ247,'Written Exam Marks'!$H:$Q,9,FALSE)</f>
        <v>40</v>
      </c>
      <c r="BF247" s="42" t="str">
        <f t="shared" si="233"/>
        <v>Present</v>
      </c>
      <c r="BG247" s="42" t="str">
        <f t="shared" si="234"/>
        <v>P-S2_Onsite</v>
      </c>
      <c r="BH247" s="147">
        <v>17</v>
      </c>
      <c r="BI247" s="147" t="s">
        <v>5</v>
      </c>
      <c r="BJ247" s="147">
        <v>17</v>
      </c>
      <c r="BK247" s="147">
        <v>60</v>
      </c>
      <c r="BL247" s="52" t="s">
        <v>3697</v>
      </c>
      <c r="BM247" s="52" t="s">
        <v>1606</v>
      </c>
      <c r="BN247" s="57" t="str">
        <f t="shared" si="235"/>
        <v>2025EM1100244-MDSDF403</v>
      </c>
      <c r="BO247" s="52" t="str">
        <f t="shared" si="236"/>
        <v>0 missed</v>
      </c>
      <c r="BP247" s="52" t="str">
        <f t="shared" si="237"/>
        <v>1 missed</v>
      </c>
      <c r="BQ247" s="52">
        <f t="shared" si="238"/>
        <v>1</v>
      </c>
      <c r="BR247" s="52">
        <f t="shared" si="239"/>
        <v>0</v>
      </c>
      <c r="BS247" s="56">
        <f t="shared" si="240"/>
        <v>1</v>
      </c>
      <c r="BT247" s="56">
        <f t="shared" si="241"/>
        <v>0</v>
      </c>
      <c r="BU247" s="52" t="str">
        <f t="shared" si="242"/>
        <v>1 missed</v>
      </c>
      <c r="BV247" s="51">
        <f t="shared" si="243"/>
        <v>1</v>
      </c>
      <c r="BW247" s="57">
        <f t="shared" si="244"/>
        <v>0.5</v>
      </c>
      <c r="BX247" s="57" t="str">
        <f t="shared" si="245"/>
        <v>Q-1 A-0 || Q Total-1, A Total-1</v>
      </c>
      <c r="BY247" s="51" t="str" cm="1">
        <f t="array" ref="BY247">IFERROR(INDEX('Attendance-Slot-1'!$Q$2:$Q$1112,MATCH(1,('Attendance-Slot-1'!$A$2:$A$1112=$C247)*('Attendance-Slot-1'!$G$2:$G$1112=BY$2),0)),"No Data")</f>
        <v>No Data</v>
      </c>
      <c r="BZ247" s="51" t="str" cm="1">
        <f t="array" ref="BZ247">IFERROR(INDEX('Attendance-Slot-2'!$Q$2:$Q$2595,MATCH(1,('Attendance-Slot-2'!$A$2:$A$2595=$C247)*('Attendance-Slot-2'!$G$2:$G$2595=BY$2),0)),"No Data")</f>
        <v>P-S2_Onsite</v>
      </c>
      <c r="CA247" s="135">
        <f>VLOOKUP($BN247,'Written Exam Marks'!$H:$Q,10,FALSE)</f>
        <v>17.5</v>
      </c>
      <c r="CB247" s="135">
        <f>VLOOKUP($BN247,'Written Exam Marks'!$H:$Q,9,FALSE)</f>
        <v>40</v>
      </c>
      <c r="CC247" s="51" t="str">
        <f t="shared" si="246"/>
        <v>Present</v>
      </c>
      <c r="CD247" s="51" t="str">
        <f t="shared" si="247"/>
        <v>P-S2_Onsite</v>
      </c>
      <c r="CE247" s="29">
        <v>14</v>
      </c>
      <c r="CF247" s="29">
        <v>20</v>
      </c>
      <c r="CG247" s="29" t="s">
        <v>5</v>
      </c>
      <c r="CH247" s="29">
        <v>34</v>
      </c>
      <c r="CI247" s="29">
        <v>60</v>
      </c>
      <c r="CJ247" s="61" t="s">
        <v>7343</v>
      </c>
      <c r="CK247" s="61" t="s">
        <v>1613</v>
      </c>
      <c r="CL247" s="10" t="str">
        <f t="shared" si="248"/>
        <v>2025EM1100244-MDSDF404</v>
      </c>
      <c r="CM247" s="61" t="str">
        <f t="shared" si="249"/>
        <v>0 missed</v>
      </c>
      <c r="CN247" s="61" t="str">
        <f t="shared" si="250"/>
        <v>1 missed</v>
      </c>
      <c r="CO247" s="111">
        <f t="shared" si="251"/>
        <v>2</v>
      </c>
      <c r="CP247" s="111">
        <f t="shared" si="252"/>
        <v>0</v>
      </c>
      <c r="CQ247" s="9">
        <f t="shared" si="253"/>
        <v>1</v>
      </c>
      <c r="CR247" s="9">
        <f t="shared" si="254"/>
        <v>0</v>
      </c>
      <c r="CS247" s="61" t="str">
        <f t="shared" si="255"/>
        <v>1 missed</v>
      </c>
      <c r="CT247" s="111">
        <f t="shared" si="256"/>
        <v>2</v>
      </c>
      <c r="CU247" s="10">
        <f t="shared" si="257"/>
        <v>0.66666666666666663</v>
      </c>
      <c r="CV247" s="10" t="str">
        <f t="shared" si="258"/>
        <v>Q-2 A-0 || Q Total-2, A Total-1</v>
      </c>
      <c r="CW247" s="111" t="str" cm="1">
        <f t="array" ref="CW247">IFERROR(INDEX('Attendance-Slot-1'!$Q$2:$Q$1112,MATCH(1,('Attendance-Slot-1'!$A$2:$A$1112=$C247)*('Attendance-Slot-1'!$G$2:$G$1112=CW$2),0)),"No Data")</f>
        <v>P-S1_Onsite</v>
      </c>
      <c r="CX247" s="111" t="str" cm="1">
        <f t="array" ref="CX247">IFERROR(INDEX('Attendance-Slot-2'!$Q$2:$Q$2595,MATCH(1,('Attendance-Slot-2'!$A$2:$A$2595=$C247)*('Attendance-Slot-2'!$G$2:$G$2595=CW$2),0)),"No Data")</f>
        <v>No Data</v>
      </c>
      <c r="CY247" s="136">
        <f>VLOOKUP($CL247,'Written Exam Marks'!$H:$Q,10,FALSE)</f>
        <v>32</v>
      </c>
      <c r="CZ247" s="136">
        <f>VLOOKUP($CL247,'Written Exam Marks'!$H:$Q,9,FALSE)</f>
        <v>40</v>
      </c>
      <c r="DA247" s="111" t="str">
        <f t="shared" si="259"/>
        <v>Present</v>
      </c>
      <c r="DB247" s="111" t="str">
        <f t="shared" si="260"/>
        <v>P-S1_Onsite</v>
      </c>
      <c r="DC247" s="148">
        <v>5.5</v>
      </c>
      <c r="DD247" s="148">
        <v>7.25</v>
      </c>
      <c r="DE247" s="148">
        <v>8</v>
      </c>
      <c r="DF247" s="148" t="s">
        <v>5</v>
      </c>
      <c r="DG247" s="148" t="s">
        <v>5</v>
      </c>
      <c r="DH247" s="148">
        <v>20.75</v>
      </c>
      <c r="DI247" s="148">
        <v>65</v>
      </c>
      <c r="DJ247" s="66" t="s">
        <v>7351</v>
      </c>
      <c r="DK247" s="66" t="s">
        <v>1631</v>
      </c>
      <c r="DL247" s="68" t="str">
        <f t="shared" si="261"/>
        <v>2025EM1100244-MDSDF406</v>
      </c>
      <c r="DM247" s="66" t="str">
        <f t="shared" si="262"/>
        <v>0 missed</v>
      </c>
      <c r="DN247" s="66" t="str">
        <f t="shared" si="263"/>
        <v>2 missed</v>
      </c>
      <c r="DO247" s="62">
        <f t="shared" si="264"/>
        <v>3</v>
      </c>
      <c r="DP247" s="62">
        <f t="shared" si="265"/>
        <v>0</v>
      </c>
      <c r="DQ247" s="67">
        <f t="shared" si="266"/>
        <v>1</v>
      </c>
      <c r="DR247" s="67">
        <f t="shared" si="267"/>
        <v>0</v>
      </c>
      <c r="DS247" s="66" t="str">
        <f t="shared" si="268"/>
        <v>2 missed</v>
      </c>
      <c r="DT247" s="62">
        <f t="shared" si="269"/>
        <v>3</v>
      </c>
      <c r="DU247" s="68">
        <f t="shared" si="270"/>
        <v>0.6</v>
      </c>
      <c r="DV247" s="68" t="str">
        <f t="shared" si="271"/>
        <v>Q-3 A-0 || Q Total-3, A Total-2</v>
      </c>
      <c r="DW247" s="62" t="str" cm="1">
        <f t="array" ref="DW247">IFERROR(INDEX('Attendance-Slot-1'!$Q$2:$Q$1112,MATCH(1,('Attendance-Slot-1'!$A$2:$A$1112=$C247)*('Attendance-Slot-1'!$G$2:$G$1112=DW$2),0)),"No Data")</f>
        <v>P-S1_Onsite</v>
      </c>
      <c r="DX247" s="62" t="str" cm="1">
        <f t="array" ref="DX247">IFERROR(INDEX('Attendance-Slot-2'!$Q$2:$Q$2595,MATCH(1,('Attendance-Slot-2'!$A$2:$A$2595=$C247)*('Attendance-Slot-2'!$G$2:$G$2595=DW$2),0)),"No Data")</f>
        <v>No Data</v>
      </c>
      <c r="DY247" s="137">
        <f>VLOOKUP($DL247,'Written Exam Marks'!$H:$Q,10,FALSE)</f>
        <v>32</v>
      </c>
      <c r="DZ247" s="137">
        <f>VLOOKUP($DL247,'Written Exam Marks'!$H:$Q,9,FALSE)</f>
        <v>35</v>
      </c>
      <c r="EA247" s="62" t="str">
        <f t="shared" si="272"/>
        <v>Present</v>
      </c>
      <c r="EB247" s="62" t="str">
        <f t="shared" si="273"/>
        <v>P-S1_Onsite</v>
      </c>
      <c r="EC247" s="114" t="str">
        <f t="shared" si="210"/>
        <v>P-2, 
A-0, 
No Data-3</v>
      </c>
      <c r="ED247" s="114" t="str">
        <f t="shared" si="211"/>
        <v>P-3, 
A-0, 
No Data-2</v>
      </c>
      <c r="EE247" s="114" t="str">
        <f t="shared" si="274"/>
        <v>P-S2_Onsite</v>
      </c>
      <c r="EF247" s="114" t="str">
        <f t="shared" si="275"/>
        <v>P-S2_Onsite</v>
      </c>
      <c r="EG247" s="114" t="str">
        <f t="shared" si="276"/>
        <v>P-S2_Onsite</v>
      </c>
      <c r="EH247" s="114" t="str">
        <f t="shared" si="277"/>
        <v>P-S1_Onsite</v>
      </c>
      <c r="EI247" s="114" t="str">
        <f t="shared" si="278"/>
        <v>P-S1_Onsite</v>
      </c>
      <c r="EJ247" s="114" t="str">
        <f t="shared" si="279"/>
        <v>P-5, A-0, No Data-0</v>
      </c>
      <c r="EK247" s="114" t="s">
        <v>10453</v>
      </c>
      <c r="EL247" s="114">
        <v>13</v>
      </c>
      <c r="EM247" s="114">
        <v>10</v>
      </c>
      <c r="EN247" s="114" t="s">
        <v>10455</v>
      </c>
      <c r="EO247" s="114">
        <v>23</v>
      </c>
      <c r="EP247" s="114" t="s">
        <v>7217</v>
      </c>
      <c r="EQ247" s="114" t="s">
        <v>1054</v>
      </c>
      <c r="ER247" s="114" t="s">
        <v>2501</v>
      </c>
      <c r="ES247" s="114"/>
      <c r="ET247" s="30" t="s">
        <v>2501</v>
      </c>
    </row>
    <row r="248" spans="1:150" x14ac:dyDescent="0.25">
      <c r="A248" s="114">
        <v>245</v>
      </c>
      <c r="B248" s="114" t="s">
        <v>7224</v>
      </c>
      <c r="C248" s="80" t="s">
        <v>4111</v>
      </c>
      <c r="D248" s="30" t="s">
        <v>4112</v>
      </c>
      <c r="E248" s="30" t="s">
        <v>4113</v>
      </c>
      <c r="F248" s="33" t="s">
        <v>7201</v>
      </c>
      <c r="G248" s="30" t="s">
        <v>4114</v>
      </c>
      <c r="H248" s="143">
        <v>15</v>
      </c>
      <c r="I248" s="143">
        <v>15</v>
      </c>
      <c r="J248" s="143">
        <v>19</v>
      </c>
      <c r="K248" s="143">
        <v>15</v>
      </c>
      <c r="L248" s="143">
        <v>64</v>
      </c>
      <c r="M248" s="143">
        <v>65</v>
      </c>
      <c r="N248" s="40" t="s">
        <v>7314</v>
      </c>
      <c r="O248" s="40" t="s">
        <v>1593</v>
      </c>
      <c r="P248" s="13" t="str">
        <f t="shared" si="212"/>
        <v>2025EM1100245-MDSDF401</v>
      </c>
      <c r="Q248" s="40" t="str">
        <f t="shared" si="213"/>
        <v>0 missed</v>
      </c>
      <c r="R248" s="40" t="str">
        <f t="shared" si="214"/>
        <v>0 missed</v>
      </c>
      <c r="S248" s="40">
        <f t="shared" si="215"/>
        <v>3</v>
      </c>
      <c r="T248" s="40">
        <f t="shared" si="216"/>
        <v>1</v>
      </c>
      <c r="U248" s="41">
        <f t="shared" si="217"/>
        <v>1</v>
      </c>
      <c r="V248" s="41">
        <f t="shared" si="218"/>
        <v>1</v>
      </c>
      <c r="W248" s="40" t="str">
        <f t="shared" si="219"/>
        <v>0 missed</v>
      </c>
      <c r="X248" s="113">
        <f t="shared" si="220"/>
        <v>4</v>
      </c>
      <c r="Y248" s="13">
        <f t="shared" si="221"/>
        <v>1</v>
      </c>
      <c r="Z248" s="13" t="str">
        <f t="shared" si="222"/>
        <v>Q-3 A-1 || Q Total-3, A Total-1</v>
      </c>
      <c r="AA248" s="113" t="str" cm="1">
        <f t="array" ref="AA248">IFERROR(INDEX('Attendance-Slot-1'!$Q$2:$Q$1112,MATCH(1,('Attendance-Slot-1'!$A$2:$A$1112=$C248)*('Attendance-Slot-1'!$G$2:$G$1112=AA$2),0)),"No Data")</f>
        <v>No Data</v>
      </c>
      <c r="AB248" s="113" t="str" cm="1">
        <f t="array" ref="AB248">IFERROR(INDEX('Attendance-Slot-2'!$Q$2:$Q$2595,MATCH(1,('Attendance-Slot-2'!$A$2:$A$2595=$C248)*('Attendance-Slot-2'!$G$2:$G$2595=AA$2),0)),"No Data")</f>
        <v>P-S2_Onsite</v>
      </c>
      <c r="AC248" s="133">
        <f>VLOOKUP($P248,'Written Exam Marks'!$H:$Q,10,FALSE)</f>
        <v>15</v>
      </c>
      <c r="AD248" s="133">
        <f>VLOOKUP($P248,'Written Exam Marks'!$H:$Q,9,FALSE)</f>
        <v>35</v>
      </c>
      <c r="AE248" s="113" t="str">
        <f t="shared" si="223"/>
        <v>Present</v>
      </c>
      <c r="AF248" s="113" t="str">
        <f t="shared" si="224"/>
        <v>P-S2_Onsite</v>
      </c>
      <c r="AG248" s="146">
        <v>10</v>
      </c>
      <c r="AH248" s="146">
        <v>10</v>
      </c>
      <c r="AI248" s="146">
        <v>10</v>
      </c>
      <c r="AJ248" s="146">
        <v>10</v>
      </c>
      <c r="AK248" s="146" t="s">
        <v>5</v>
      </c>
      <c r="AL248" s="146">
        <v>10</v>
      </c>
      <c r="AM248" s="146">
        <v>50</v>
      </c>
      <c r="AN248" s="146">
        <v>60</v>
      </c>
      <c r="AO248" s="43" t="s">
        <v>7336</v>
      </c>
      <c r="AP248" s="43" t="s">
        <v>1598</v>
      </c>
      <c r="AQ248" s="50" t="str">
        <f t="shared" si="225"/>
        <v>2025EM1100245-MDSDF402</v>
      </c>
      <c r="AR248" s="43" t="str">
        <f t="shared" si="226"/>
        <v>1 missed</v>
      </c>
      <c r="AS248" s="47" t="s">
        <v>7342</v>
      </c>
      <c r="AT248" s="43">
        <f t="shared" si="227"/>
        <v>5</v>
      </c>
      <c r="AU248" s="48" t="s">
        <v>7342</v>
      </c>
      <c r="AV248" s="49">
        <f t="shared" si="228"/>
        <v>0.83333333333333337</v>
      </c>
      <c r="AW248" s="48" t="s">
        <v>7342</v>
      </c>
      <c r="AX248" s="43" t="str">
        <f t="shared" si="229"/>
        <v>1 missed</v>
      </c>
      <c r="AY248" s="42">
        <f t="shared" si="230"/>
        <v>5</v>
      </c>
      <c r="AZ248" s="50">
        <f t="shared" si="231"/>
        <v>0.83333333333333337</v>
      </c>
      <c r="BA248" s="50" t="str">
        <f t="shared" si="232"/>
        <v>Q-5 A-- || Q Total-6, A Total-0</v>
      </c>
      <c r="BB248" s="42" t="str" cm="1">
        <f t="array" ref="BB248">IFERROR(INDEX('Attendance-Slot-1'!$Q$2:$Q$1112,MATCH(1,('Attendance-Slot-1'!$A$2:$A$1112=$C248)*('Attendance-Slot-1'!$G$2:$G$1112=BB$2),0)),"No Data")</f>
        <v>No Data</v>
      </c>
      <c r="BC248" s="42" t="str" cm="1">
        <f t="array" ref="BC248">IFERROR(INDEX('Attendance-Slot-2'!$Q$2:$Q$2595,MATCH(1,('Attendance-Slot-2'!$A$2:$A$2595=$C248)*('Attendance-Slot-2'!$G$2:$G$2595=BB$2),0)),"No Data")</f>
        <v>P-S2_Onsite</v>
      </c>
      <c r="BD248" s="134">
        <f>VLOOKUP($AQ248,'Written Exam Marks'!$H:$Q,10,FALSE)</f>
        <v>31</v>
      </c>
      <c r="BE248" s="134">
        <f>VLOOKUP($AQ248,'Written Exam Marks'!$H:$Q,9,FALSE)</f>
        <v>40</v>
      </c>
      <c r="BF248" s="42" t="str">
        <f t="shared" si="233"/>
        <v>Present</v>
      </c>
      <c r="BG248" s="42" t="str">
        <f t="shared" si="234"/>
        <v>P-S2_Onsite</v>
      </c>
      <c r="BH248" s="147">
        <v>20</v>
      </c>
      <c r="BI248" s="147">
        <v>28</v>
      </c>
      <c r="BJ248" s="147">
        <v>48</v>
      </c>
      <c r="BK248" s="147">
        <v>60</v>
      </c>
      <c r="BL248" s="52" t="s">
        <v>3697</v>
      </c>
      <c r="BM248" s="52" t="s">
        <v>1606</v>
      </c>
      <c r="BN248" s="57" t="str">
        <f t="shared" si="235"/>
        <v>2025EM1100245-MDSDF403</v>
      </c>
      <c r="BO248" s="52" t="str">
        <f t="shared" si="236"/>
        <v>0 missed</v>
      </c>
      <c r="BP248" s="52" t="str">
        <f t="shared" si="237"/>
        <v>0 missed</v>
      </c>
      <c r="BQ248" s="52">
        <f t="shared" si="238"/>
        <v>1</v>
      </c>
      <c r="BR248" s="52">
        <f t="shared" si="239"/>
        <v>1</v>
      </c>
      <c r="BS248" s="56">
        <f t="shared" si="240"/>
        <v>1</v>
      </c>
      <c r="BT248" s="56">
        <f t="shared" si="241"/>
        <v>1</v>
      </c>
      <c r="BU248" s="52" t="str">
        <f t="shared" si="242"/>
        <v>0 missed</v>
      </c>
      <c r="BV248" s="51">
        <f t="shared" si="243"/>
        <v>2</v>
      </c>
      <c r="BW248" s="57">
        <f t="shared" si="244"/>
        <v>1</v>
      </c>
      <c r="BX248" s="57" t="str">
        <f t="shared" si="245"/>
        <v>Q-1 A-1 || Q Total-1, A Total-1</v>
      </c>
      <c r="BY248" s="51" t="str" cm="1">
        <f t="array" ref="BY248">IFERROR(INDEX('Attendance-Slot-1'!$Q$2:$Q$1112,MATCH(1,('Attendance-Slot-1'!$A$2:$A$1112=$C248)*('Attendance-Slot-1'!$G$2:$G$1112=BY$2),0)),"No Data")</f>
        <v>No Data</v>
      </c>
      <c r="BZ248" s="51" t="str" cm="1">
        <f t="array" ref="BZ248">IFERROR(INDEX('Attendance-Slot-2'!$Q$2:$Q$2595,MATCH(1,('Attendance-Slot-2'!$A$2:$A$2595=$C248)*('Attendance-Slot-2'!$G$2:$G$2595=BY$2),0)),"No Data")</f>
        <v>P-S2_Onsite</v>
      </c>
      <c r="CA248" s="135">
        <f>VLOOKUP($BN248,'Written Exam Marks'!$H:$Q,10,FALSE)</f>
        <v>24</v>
      </c>
      <c r="CB248" s="135">
        <f>VLOOKUP($BN248,'Written Exam Marks'!$H:$Q,9,FALSE)</f>
        <v>40</v>
      </c>
      <c r="CC248" s="51" t="str">
        <f t="shared" si="246"/>
        <v>Present</v>
      </c>
      <c r="CD248" s="51" t="str">
        <f t="shared" si="247"/>
        <v>P-S2_Onsite</v>
      </c>
      <c r="CE248" s="29">
        <v>20</v>
      </c>
      <c r="CF248" s="29" t="s">
        <v>5</v>
      </c>
      <c r="CG248" s="29">
        <v>18</v>
      </c>
      <c r="CH248" s="29">
        <v>38</v>
      </c>
      <c r="CI248" s="29">
        <v>60</v>
      </c>
      <c r="CJ248" s="61" t="s">
        <v>7343</v>
      </c>
      <c r="CK248" s="61" t="s">
        <v>1613</v>
      </c>
      <c r="CL248" s="10" t="str">
        <f t="shared" si="248"/>
        <v>2025EM1100245-MDSDF404</v>
      </c>
      <c r="CM248" s="61" t="str">
        <f t="shared" si="249"/>
        <v>1 missed</v>
      </c>
      <c r="CN248" s="61" t="str">
        <f t="shared" si="250"/>
        <v>0 missed</v>
      </c>
      <c r="CO248" s="111">
        <f t="shared" si="251"/>
        <v>1</v>
      </c>
      <c r="CP248" s="111">
        <f t="shared" si="252"/>
        <v>1</v>
      </c>
      <c r="CQ248" s="9">
        <f t="shared" si="253"/>
        <v>0.5</v>
      </c>
      <c r="CR248" s="9">
        <f t="shared" si="254"/>
        <v>1</v>
      </c>
      <c r="CS248" s="61" t="str">
        <f t="shared" si="255"/>
        <v>1 missed</v>
      </c>
      <c r="CT248" s="111">
        <f t="shared" si="256"/>
        <v>2</v>
      </c>
      <c r="CU248" s="10">
        <f t="shared" si="257"/>
        <v>0.66666666666666663</v>
      </c>
      <c r="CV248" s="10" t="str">
        <f t="shared" si="258"/>
        <v>Q-1 A-1 || Q Total-2, A Total-1</v>
      </c>
      <c r="CW248" s="111" t="str" cm="1">
        <f t="array" ref="CW248">IFERROR(INDEX('Attendance-Slot-1'!$Q$2:$Q$1112,MATCH(1,('Attendance-Slot-1'!$A$2:$A$1112=$C248)*('Attendance-Slot-1'!$G$2:$G$1112=CW$2),0)),"No Data")</f>
        <v>No Data</v>
      </c>
      <c r="CX248" s="111" t="str" cm="1">
        <f t="array" ref="CX248">IFERROR(INDEX('Attendance-Slot-2'!$Q$2:$Q$2595,MATCH(1,('Attendance-Slot-2'!$A$2:$A$2595=$C248)*('Attendance-Slot-2'!$G$2:$G$2595=CW$2),0)),"No Data")</f>
        <v>P-S2_Onsite</v>
      </c>
      <c r="CY248" s="136">
        <f>VLOOKUP($CL248,'Written Exam Marks'!$H:$Q,10,FALSE)</f>
        <v>20.5</v>
      </c>
      <c r="CZ248" s="136">
        <f>VLOOKUP($CL248,'Written Exam Marks'!$H:$Q,9,FALSE)</f>
        <v>40</v>
      </c>
      <c r="DA248" s="111" t="str">
        <f t="shared" si="259"/>
        <v>Present</v>
      </c>
      <c r="DB248" s="111" t="str">
        <f t="shared" si="260"/>
        <v>P-S2_Onsite</v>
      </c>
      <c r="DC248" s="148">
        <v>7</v>
      </c>
      <c r="DD248" s="148">
        <v>7.625</v>
      </c>
      <c r="DE248" s="148">
        <v>8</v>
      </c>
      <c r="DF248" s="148">
        <v>15</v>
      </c>
      <c r="DG248" s="148">
        <v>18</v>
      </c>
      <c r="DH248" s="148">
        <v>55.625</v>
      </c>
      <c r="DI248" s="148">
        <v>65</v>
      </c>
      <c r="DJ248" s="66" t="s">
        <v>7351</v>
      </c>
      <c r="DK248" s="66" t="s">
        <v>1631</v>
      </c>
      <c r="DL248" s="68" t="str">
        <f t="shared" si="261"/>
        <v>2025EM1100245-MDSDF406</v>
      </c>
      <c r="DM248" s="66" t="str">
        <f t="shared" si="262"/>
        <v>0 missed</v>
      </c>
      <c r="DN248" s="66" t="str">
        <f t="shared" si="263"/>
        <v>0 missed</v>
      </c>
      <c r="DO248" s="62">
        <f t="shared" si="264"/>
        <v>3</v>
      </c>
      <c r="DP248" s="62">
        <f t="shared" si="265"/>
        <v>2</v>
      </c>
      <c r="DQ248" s="67">
        <f t="shared" si="266"/>
        <v>1</v>
      </c>
      <c r="DR248" s="67">
        <f t="shared" si="267"/>
        <v>1</v>
      </c>
      <c r="DS248" s="66" t="str">
        <f t="shared" si="268"/>
        <v>0 missed</v>
      </c>
      <c r="DT248" s="62">
        <f t="shared" si="269"/>
        <v>5</v>
      </c>
      <c r="DU248" s="68">
        <f t="shared" si="270"/>
        <v>1</v>
      </c>
      <c r="DV248" s="68" t="str">
        <f t="shared" si="271"/>
        <v>Q-3 A-2 || Q Total-3, A Total-2</v>
      </c>
      <c r="DW248" s="62" t="str" cm="1">
        <f t="array" ref="DW248">IFERROR(INDEX('Attendance-Slot-1'!$Q$2:$Q$1112,MATCH(1,('Attendance-Slot-1'!$A$2:$A$1112=$C248)*('Attendance-Slot-1'!$G$2:$G$1112=DW$2),0)),"No Data")</f>
        <v>No Data</v>
      </c>
      <c r="DX248" s="62" t="str" cm="1">
        <f t="array" ref="DX248">IFERROR(INDEX('Attendance-Slot-2'!$Q$2:$Q$2595,MATCH(1,('Attendance-Slot-2'!$A$2:$A$2595=$C248)*('Attendance-Slot-2'!$G$2:$G$2595=DW$2),0)),"No Data")</f>
        <v>P-S2_Onsite</v>
      </c>
      <c r="DY248" s="137">
        <f>VLOOKUP($DL248,'Written Exam Marks'!$H:$Q,10,FALSE)</f>
        <v>21</v>
      </c>
      <c r="DZ248" s="137">
        <f>VLOOKUP($DL248,'Written Exam Marks'!$H:$Q,9,FALSE)</f>
        <v>35</v>
      </c>
      <c r="EA248" s="62" t="str">
        <f t="shared" si="272"/>
        <v>Present</v>
      </c>
      <c r="EB248" s="62" t="str">
        <f t="shared" si="273"/>
        <v>P-S2_Onsite</v>
      </c>
      <c r="EC248" s="114" t="str">
        <f t="shared" si="210"/>
        <v>P-0, 
A-0, 
No Data-5</v>
      </c>
      <c r="ED248" s="114" t="str">
        <f t="shared" si="211"/>
        <v>P-5, 
A-0, 
No Data-0</v>
      </c>
      <c r="EE248" s="114" t="str">
        <f t="shared" si="274"/>
        <v>P-S2_Onsite</v>
      </c>
      <c r="EF248" s="114" t="str">
        <f t="shared" si="275"/>
        <v>P-S2_Onsite</v>
      </c>
      <c r="EG248" s="114" t="str">
        <f t="shared" si="276"/>
        <v>P-S2_Onsite</v>
      </c>
      <c r="EH248" s="114" t="str">
        <f t="shared" si="277"/>
        <v>P-S2_Onsite</v>
      </c>
      <c r="EI248" s="114" t="str">
        <f t="shared" si="278"/>
        <v>P-S2_Onsite</v>
      </c>
      <c r="EJ248" s="114" t="str">
        <f t="shared" si="279"/>
        <v>P-5, A-0, No Data-0</v>
      </c>
      <c r="EK248" s="114" t="s">
        <v>10453</v>
      </c>
      <c r="EL248" s="114">
        <v>25.5</v>
      </c>
      <c r="EM248" s="114">
        <v>9</v>
      </c>
      <c r="EN248" s="114">
        <v>52</v>
      </c>
      <c r="EO248" s="114">
        <v>86.5</v>
      </c>
      <c r="EP248" s="114" t="s">
        <v>7217</v>
      </c>
      <c r="EQ248" s="114" t="s">
        <v>1054</v>
      </c>
      <c r="ER248" s="114" t="s">
        <v>4111</v>
      </c>
      <c r="ES248" s="114"/>
      <c r="ET248" s="30" t="s">
        <v>4111</v>
      </c>
    </row>
    <row r="249" spans="1:150" x14ac:dyDescent="0.25">
      <c r="A249" s="114">
        <v>246</v>
      </c>
      <c r="B249" s="114" t="s">
        <v>7224</v>
      </c>
      <c r="C249" s="80" t="s">
        <v>4115</v>
      </c>
      <c r="D249" s="30" t="s">
        <v>4116</v>
      </c>
      <c r="E249" s="30" t="s">
        <v>4117</v>
      </c>
      <c r="F249" s="33" t="s">
        <v>7201</v>
      </c>
      <c r="G249" s="30" t="s">
        <v>4118</v>
      </c>
      <c r="H249" s="143" t="s">
        <v>5</v>
      </c>
      <c r="I249" s="143">
        <v>15</v>
      </c>
      <c r="J249" s="143">
        <v>16</v>
      </c>
      <c r="K249" s="143" t="s">
        <v>5</v>
      </c>
      <c r="L249" s="143">
        <v>31</v>
      </c>
      <c r="M249" s="143">
        <v>65</v>
      </c>
      <c r="N249" s="40" t="s">
        <v>7314</v>
      </c>
      <c r="O249" s="40" t="s">
        <v>1593</v>
      </c>
      <c r="P249" s="13" t="str">
        <f t="shared" si="212"/>
        <v>2025EM1100246-MDSDF401</v>
      </c>
      <c r="Q249" s="40" t="str">
        <f t="shared" si="213"/>
        <v>1 missed</v>
      </c>
      <c r="R249" s="40" t="str">
        <f t="shared" si="214"/>
        <v>1 missed</v>
      </c>
      <c r="S249" s="40">
        <f t="shared" si="215"/>
        <v>2</v>
      </c>
      <c r="T249" s="40">
        <f t="shared" si="216"/>
        <v>0</v>
      </c>
      <c r="U249" s="41">
        <f t="shared" si="217"/>
        <v>0.66666666666666663</v>
      </c>
      <c r="V249" s="41">
        <f t="shared" si="218"/>
        <v>0</v>
      </c>
      <c r="W249" s="40" t="str">
        <f t="shared" si="219"/>
        <v>2 missed</v>
      </c>
      <c r="X249" s="113">
        <f t="shared" si="220"/>
        <v>2</v>
      </c>
      <c r="Y249" s="13">
        <f t="shared" si="221"/>
        <v>0.5</v>
      </c>
      <c r="Z249" s="13" t="str">
        <f t="shared" si="222"/>
        <v>Q-2 A-0 || Q Total-3, A Total-1</v>
      </c>
      <c r="AA249" s="113" t="str" cm="1">
        <f t="array" ref="AA249">IFERROR(INDEX('Attendance-Slot-1'!$Q$2:$Q$1112,MATCH(1,('Attendance-Slot-1'!$A$2:$A$1112=$C249)*('Attendance-Slot-1'!$G$2:$G$1112=AA$2),0)),"No Data")</f>
        <v>No Data</v>
      </c>
      <c r="AB249" s="113" t="str" cm="1">
        <f t="array" ref="AB249">IFERROR(INDEX('Attendance-Slot-2'!$Q$2:$Q$2595,MATCH(1,('Attendance-Slot-2'!$A$2:$A$2595=$C249)*('Attendance-Slot-2'!$G$2:$G$2595=AA$2),0)),"No Data")</f>
        <v>P-S2_Onsite</v>
      </c>
      <c r="AC249" s="133">
        <f>VLOOKUP($P249,'Written Exam Marks'!$H:$Q,10,FALSE)</f>
        <v>18.5</v>
      </c>
      <c r="AD249" s="133">
        <f>VLOOKUP($P249,'Written Exam Marks'!$H:$Q,9,FALSE)</f>
        <v>35</v>
      </c>
      <c r="AE249" s="113" t="str">
        <f t="shared" si="223"/>
        <v>Present</v>
      </c>
      <c r="AF249" s="113" t="str">
        <f t="shared" si="224"/>
        <v>P-S2_Onsite</v>
      </c>
      <c r="AG249" s="146" t="s">
        <v>5</v>
      </c>
      <c r="AH249" s="146" t="s">
        <v>5</v>
      </c>
      <c r="AI249" s="146">
        <v>10</v>
      </c>
      <c r="AJ249" s="146">
        <v>10</v>
      </c>
      <c r="AK249" s="146">
        <v>9</v>
      </c>
      <c r="AL249" s="146" t="s">
        <v>5</v>
      </c>
      <c r="AM249" s="146">
        <v>29</v>
      </c>
      <c r="AN249" s="146">
        <v>60</v>
      </c>
      <c r="AO249" s="43" t="s">
        <v>7336</v>
      </c>
      <c r="AP249" s="43" t="s">
        <v>1598</v>
      </c>
      <c r="AQ249" s="50" t="str">
        <f t="shared" si="225"/>
        <v>2025EM1100246-MDSDF402</v>
      </c>
      <c r="AR249" s="43" t="str">
        <f t="shared" si="226"/>
        <v>3 missed</v>
      </c>
      <c r="AS249" s="47" t="s">
        <v>7342</v>
      </c>
      <c r="AT249" s="43">
        <f t="shared" si="227"/>
        <v>3</v>
      </c>
      <c r="AU249" s="48" t="s">
        <v>7342</v>
      </c>
      <c r="AV249" s="49">
        <f t="shared" si="228"/>
        <v>0.5</v>
      </c>
      <c r="AW249" s="48" t="s">
        <v>7342</v>
      </c>
      <c r="AX249" s="43" t="str">
        <f t="shared" si="229"/>
        <v>3 missed</v>
      </c>
      <c r="AY249" s="42">
        <f t="shared" si="230"/>
        <v>3</v>
      </c>
      <c r="AZ249" s="50">
        <f t="shared" si="231"/>
        <v>0.5</v>
      </c>
      <c r="BA249" s="50" t="str">
        <f t="shared" si="232"/>
        <v>Q-3 A-- || Q Total-6, A Total-0</v>
      </c>
      <c r="BB249" s="42" t="str" cm="1">
        <f t="array" ref="BB249">IFERROR(INDEX('Attendance-Slot-1'!$Q$2:$Q$1112,MATCH(1,('Attendance-Slot-1'!$A$2:$A$1112=$C249)*('Attendance-Slot-1'!$G$2:$G$1112=BB$2),0)),"No Data")</f>
        <v>No Data</v>
      </c>
      <c r="BC249" s="42" t="str" cm="1">
        <f t="array" ref="BC249">IFERROR(INDEX('Attendance-Slot-2'!$Q$2:$Q$2595,MATCH(1,('Attendance-Slot-2'!$A$2:$A$2595=$C249)*('Attendance-Slot-2'!$G$2:$G$2595=BB$2),0)),"No Data")</f>
        <v>No Data</v>
      </c>
      <c r="BD249" s="134" t="e">
        <f>VLOOKUP($AQ249,'Written Exam Marks'!$H:$Q,10,FALSE)</f>
        <v>#N/A</v>
      </c>
      <c r="BE249" s="134" t="e">
        <f>VLOOKUP($AQ249,'Written Exam Marks'!$H:$Q,9,FALSE)</f>
        <v>#N/A</v>
      </c>
      <c r="BF249" s="42" t="str">
        <f t="shared" si="233"/>
        <v>No Data</v>
      </c>
      <c r="BG249" s="42" t="str">
        <f t="shared" si="234"/>
        <v>No Data</v>
      </c>
      <c r="BH249" s="147" t="s">
        <v>5</v>
      </c>
      <c r="BI249" s="147">
        <v>28</v>
      </c>
      <c r="BJ249" s="147">
        <v>28</v>
      </c>
      <c r="BK249" s="147">
        <v>60</v>
      </c>
      <c r="BL249" s="52" t="s">
        <v>3697</v>
      </c>
      <c r="BM249" s="52" t="s">
        <v>1606</v>
      </c>
      <c r="BN249" s="57" t="str">
        <f t="shared" si="235"/>
        <v>2025EM1100246-MDSDF403</v>
      </c>
      <c r="BO249" s="52" t="str">
        <f t="shared" si="236"/>
        <v>1 missed</v>
      </c>
      <c r="BP249" s="52" t="str">
        <f t="shared" si="237"/>
        <v>0 missed</v>
      </c>
      <c r="BQ249" s="52">
        <f t="shared" si="238"/>
        <v>0</v>
      </c>
      <c r="BR249" s="52">
        <f t="shared" si="239"/>
        <v>1</v>
      </c>
      <c r="BS249" s="56">
        <f t="shared" si="240"/>
        <v>0</v>
      </c>
      <c r="BT249" s="56">
        <f t="shared" si="241"/>
        <v>1</v>
      </c>
      <c r="BU249" s="52" t="str">
        <f t="shared" si="242"/>
        <v>1 missed</v>
      </c>
      <c r="BV249" s="51">
        <f t="shared" si="243"/>
        <v>1</v>
      </c>
      <c r="BW249" s="57">
        <f t="shared" si="244"/>
        <v>0.5</v>
      </c>
      <c r="BX249" s="57" t="str">
        <f t="shared" si="245"/>
        <v>Q-0 A-1 || Q Total-1, A Total-1</v>
      </c>
      <c r="BY249" s="51" t="str" cm="1">
        <f t="array" ref="BY249">IFERROR(INDEX('Attendance-Slot-1'!$Q$2:$Q$1112,MATCH(1,('Attendance-Slot-1'!$A$2:$A$1112=$C249)*('Attendance-Slot-1'!$G$2:$G$1112=BY$2),0)),"No Data")</f>
        <v>No Data</v>
      </c>
      <c r="BZ249" s="51" t="str" cm="1">
        <f t="array" ref="BZ249">IFERROR(INDEX('Attendance-Slot-2'!$Q$2:$Q$2595,MATCH(1,('Attendance-Slot-2'!$A$2:$A$2595=$C249)*('Attendance-Slot-2'!$G$2:$G$2595=BY$2),0)),"No Data")</f>
        <v>No Data</v>
      </c>
      <c r="CA249" s="135" t="e">
        <f>VLOOKUP($BN249,'Written Exam Marks'!$H:$Q,10,FALSE)</f>
        <v>#N/A</v>
      </c>
      <c r="CB249" s="135" t="e">
        <f>VLOOKUP($BN249,'Written Exam Marks'!$H:$Q,9,FALSE)</f>
        <v>#N/A</v>
      </c>
      <c r="CC249" s="51" t="str">
        <f t="shared" si="246"/>
        <v>No Data</v>
      </c>
      <c r="CD249" s="51" t="str">
        <f t="shared" si="247"/>
        <v>No Data</v>
      </c>
      <c r="CE249" s="29">
        <v>19</v>
      </c>
      <c r="CF249" s="29" t="s">
        <v>5</v>
      </c>
      <c r="CG249" s="29">
        <v>19</v>
      </c>
      <c r="CH249" s="29">
        <v>38</v>
      </c>
      <c r="CI249" s="29">
        <v>60</v>
      </c>
      <c r="CJ249" s="61" t="s">
        <v>7343</v>
      </c>
      <c r="CK249" s="61" t="s">
        <v>1613</v>
      </c>
      <c r="CL249" s="10" t="str">
        <f t="shared" si="248"/>
        <v>2025EM1100246-MDSDF404</v>
      </c>
      <c r="CM249" s="61" t="str">
        <f t="shared" si="249"/>
        <v>1 missed</v>
      </c>
      <c r="CN249" s="61" t="str">
        <f t="shared" si="250"/>
        <v>0 missed</v>
      </c>
      <c r="CO249" s="111">
        <f t="shared" si="251"/>
        <v>1</v>
      </c>
      <c r="CP249" s="111">
        <f t="shared" si="252"/>
        <v>1</v>
      </c>
      <c r="CQ249" s="9">
        <f t="shared" si="253"/>
        <v>0.5</v>
      </c>
      <c r="CR249" s="9">
        <f t="shared" si="254"/>
        <v>1</v>
      </c>
      <c r="CS249" s="61" t="str">
        <f t="shared" si="255"/>
        <v>1 missed</v>
      </c>
      <c r="CT249" s="111">
        <f t="shared" si="256"/>
        <v>2</v>
      </c>
      <c r="CU249" s="10">
        <f t="shared" si="257"/>
        <v>0.66666666666666663</v>
      </c>
      <c r="CV249" s="10" t="str">
        <f t="shared" si="258"/>
        <v>Q-1 A-1 || Q Total-2, A Total-1</v>
      </c>
      <c r="CW249" s="111" t="str" cm="1">
        <f t="array" ref="CW249">IFERROR(INDEX('Attendance-Slot-1'!$Q$2:$Q$1112,MATCH(1,('Attendance-Slot-1'!$A$2:$A$1112=$C249)*('Attendance-Slot-1'!$G$2:$G$1112=CW$2),0)),"No Data")</f>
        <v>No Data</v>
      </c>
      <c r="CX249" s="111" t="str" cm="1">
        <f t="array" ref="CX249">IFERROR(INDEX('Attendance-Slot-2'!$Q$2:$Q$2595,MATCH(1,('Attendance-Slot-2'!$A$2:$A$2595=$C249)*('Attendance-Slot-2'!$G$2:$G$2595=CW$2),0)),"No Data")</f>
        <v>P-S2_Onsite</v>
      </c>
      <c r="CY249" s="136">
        <f>VLOOKUP($CL249,'Written Exam Marks'!$H:$Q,10,FALSE)</f>
        <v>21.5</v>
      </c>
      <c r="CZ249" s="136">
        <f>VLOOKUP($CL249,'Written Exam Marks'!$H:$Q,9,FALSE)</f>
        <v>40</v>
      </c>
      <c r="DA249" s="111" t="str">
        <f t="shared" si="259"/>
        <v>Present</v>
      </c>
      <c r="DB249" s="111" t="str">
        <f t="shared" si="260"/>
        <v>P-S2_Onsite</v>
      </c>
      <c r="DC249" s="148" t="s">
        <v>5</v>
      </c>
      <c r="DD249" s="148">
        <v>6.5</v>
      </c>
      <c r="DE249" s="148" t="s">
        <v>5</v>
      </c>
      <c r="DF249" s="148">
        <v>16</v>
      </c>
      <c r="DG249" s="148" t="s">
        <v>5</v>
      </c>
      <c r="DH249" s="148">
        <v>22.5</v>
      </c>
      <c r="DI249" s="148">
        <v>65</v>
      </c>
      <c r="DJ249" s="66" t="s">
        <v>7351</v>
      </c>
      <c r="DK249" s="66" t="s">
        <v>1631</v>
      </c>
      <c r="DL249" s="68" t="str">
        <f t="shared" si="261"/>
        <v>2025EM1100246-MDSDF406</v>
      </c>
      <c r="DM249" s="66" t="str">
        <f t="shared" si="262"/>
        <v>2 missed</v>
      </c>
      <c r="DN249" s="66" t="str">
        <f t="shared" si="263"/>
        <v>1 missed</v>
      </c>
      <c r="DO249" s="62">
        <f t="shared" si="264"/>
        <v>1</v>
      </c>
      <c r="DP249" s="62">
        <f t="shared" si="265"/>
        <v>1</v>
      </c>
      <c r="DQ249" s="67">
        <f t="shared" si="266"/>
        <v>0.33333333333333331</v>
      </c>
      <c r="DR249" s="67">
        <f t="shared" si="267"/>
        <v>0.5</v>
      </c>
      <c r="DS249" s="66" t="str">
        <f t="shared" si="268"/>
        <v>3 missed</v>
      </c>
      <c r="DT249" s="62">
        <f t="shared" si="269"/>
        <v>2</v>
      </c>
      <c r="DU249" s="68">
        <f t="shared" si="270"/>
        <v>0.4</v>
      </c>
      <c r="DV249" s="68" t="str">
        <f t="shared" si="271"/>
        <v>Q-1 A-1 || Q Total-3, A Total-2</v>
      </c>
      <c r="DW249" s="62" t="str" cm="1">
        <f t="array" ref="DW249">IFERROR(INDEX('Attendance-Slot-1'!$Q$2:$Q$1112,MATCH(1,('Attendance-Slot-1'!$A$2:$A$1112=$C249)*('Attendance-Slot-1'!$G$2:$G$1112=DW$2),0)),"No Data")</f>
        <v>No Data</v>
      </c>
      <c r="DX249" s="62" t="str" cm="1">
        <f t="array" ref="DX249">IFERROR(INDEX('Attendance-Slot-2'!$Q$2:$Q$2595,MATCH(1,('Attendance-Slot-2'!$A$2:$A$2595=$C249)*('Attendance-Slot-2'!$G$2:$G$2595=DW$2),0)),"No Data")</f>
        <v>No Data</v>
      </c>
      <c r="DY249" s="137" t="e">
        <f>VLOOKUP($DL249,'Written Exam Marks'!$H:$Q,10,FALSE)</f>
        <v>#N/A</v>
      </c>
      <c r="DZ249" s="137" t="e">
        <f>VLOOKUP($DL249,'Written Exam Marks'!$H:$Q,9,FALSE)</f>
        <v>#N/A</v>
      </c>
      <c r="EA249" s="62" t="str">
        <f t="shared" si="272"/>
        <v>No Data</v>
      </c>
      <c r="EB249" s="62" t="str">
        <f t="shared" si="273"/>
        <v>No Data</v>
      </c>
      <c r="EC249" s="114" t="str">
        <f t="shared" si="210"/>
        <v>P-0, 
A-0, 
No Data-5</v>
      </c>
      <c r="ED249" s="114" t="str">
        <f t="shared" si="211"/>
        <v>P-2, 
A-0, 
No Data-3</v>
      </c>
      <c r="EE249" s="114" t="str">
        <f t="shared" si="274"/>
        <v>P-S2_Onsite</v>
      </c>
      <c r="EF249" s="114" t="str">
        <f t="shared" si="275"/>
        <v>No Data</v>
      </c>
      <c r="EG249" s="114" t="str">
        <f t="shared" si="276"/>
        <v>No Data</v>
      </c>
      <c r="EH249" s="114" t="str">
        <f t="shared" si="277"/>
        <v>P-S2_Onsite</v>
      </c>
      <c r="EI249" s="114" t="str">
        <f t="shared" si="278"/>
        <v>No Data</v>
      </c>
      <c r="EJ249" s="114" t="str">
        <f t="shared" si="279"/>
        <v>P-2, A-0, No Data-3</v>
      </c>
      <c r="EK249" s="114" t="s">
        <v>10454</v>
      </c>
      <c r="EL249" s="114" t="e">
        <v>#N/A</v>
      </c>
      <c r="EM249" s="114" t="e">
        <v>#N/A</v>
      </c>
      <c r="EN249" s="114" t="e">
        <v>#N/A</v>
      </c>
      <c r="EO249" s="114" t="e">
        <v>#N/A</v>
      </c>
      <c r="EP249" s="114" t="s">
        <v>7217</v>
      </c>
      <c r="EQ249" s="114" t="s">
        <v>1054</v>
      </c>
      <c r="ER249" s="114" t="s">
        <v>4115</v>
      </c>
      <c r="ES249" s="114"/>
      <c r="ET249" s="30" t="s">
        <v>4115</v>
      </c>
    </row>
    <row r="250" spans="1:150" x14ac:dyDescent="0.25">
      <c r="A250" s="114">
        <v>247</v>
      </c>
      <c r="B250" s="114" t="s">
        <v>7224</v>
      </c>
      <c r="C250" s="80" t="s">
        <v>4119</v>
      </c>
      <c r="D250" s="30" t="s">
        <v>4120</v>
      </c>
      <c r="E250" s="30" t="s">
        <v>4121</v>
      </c>
      <c r="F250" s="33" t="s">
        <v>7201</v>
      </c>
      <c r="G250" s="30" t="s">
        <v>4122</v>
      </c>
      <c r="H250" s="143">
        <v>13.667</v>
      </c>
      <c r="I250" s="143">
        <v>15</v>
      </c>
      <c r="J250" s="143">
        <v>16</v>
      </c>
      <c r="K250" s="143">
        <v>15</v>
      </c>
      <c r="L250" s="143">
        <v>59.667000000000002</v>
      </c>
      <c r="M250" s="143">
        <v>65</v>
      </c>
      <c r="N250" s="40" t="s">
        <v>7314</v>
      </c>
      <c r="O250" s="40" t="s">
        <v>1593</v>
      </c>
      <c r="P250" s="13" t="str">
        <f t="shared" si="212"/>
        <v>2025EM1100247-MDSDF401</v>
      </c>
      <c r="Q250" s="40" t="str">
        <f t="shared" si="213"/>
        <v>0 missed</v>
      </c>
      <c r="R250" s="40" t="str">
        <f t="shared" si="214"/>
        <v>0 missed</v>
      </c>
      <c r="S250" s="40">
        <f t="shared" si="215"/>
        <v>3</v>
      </c>
      <c r="T250" s="40">
        <f t="shared" si="216"/>
        <v>1</v>
      </c>
      <c r="U250" s="41">
        <f t="shared" si="217"/>
        <v>1</v>
      </c>
      <c r="V250" s="41">
        <f t="shared" si="218"/>
        <v>1</v>
      </c>
      <c r="W250" s="40" t="str">
        <f t="shared" si="219"/>
        <v>0 missed</v>
      </c>
      <c r="X250" s="113">
        <f t="shared" si="220"/>
        <v>4</v>
      </c>
      <c r="Y250" s="13">
        <f t="shared" si="221"/>
        <v>1</v>
      </c>
      <c r="Z250" s="13" t="str">
        <f t="shared" si="222"/>
        <v>Q-3 A-1 || Q Total-3, A Total-1</v>
      </c>
      <c r="AA250" s="113" t="str" cm="1">
        <f t="array" ref="AA250">IFERROR(INDEX('Attendance-Slot-1'!$Q$2:$Q$1112,MATCH(1,('Attendance-Slot-1'!$A$2:$A$1112=$C250)*('Attendance-Slot-1'!$G$2:$G$1112=AA$2),0)),"No Data")</f>
        <v>No Data</v>
      </c>
      <c r="AB250" s="113" t="str" cm="1">
        <f t="array" ref="AB250">IFERROR(INDEX('Attendance-Slot-2'!$Q$2:$Q$2595,MATCH(1,('Attendance-Slot-2'!$A$2:$A$2595=$C250)*('Attendance-Slot-2'!$G$2:$G$2595=AA$2),0)),"No Data")</f>
        <v>P-S2_Onsite</v>
      </c>
      <c r="AC250" s="133">
        <f>VLOOKUP($P250,'Written Exam Marks'!$H:$Q,10,FALSE)</f>
        <v>1</v>
      </c>
      <c r="AD250" s="133">
        <f>VLOOKUP($P250,'Written Exam Marks'!$H:$Q,9,FALSE)</f>
        <v>35</v>
      </c>
      <c r="AE250" s="113" t="str">
        <f t="shared" si="223"/>
        <v>Present</v>
      </c>
      <c r="AF250" s="113" t="str">
        <f t="shared" si="224"/>
        <v>P-S2_Onsite</v>
      </c>
      <c r="AG250" s="146">
        <v>9</v>
      </c>
      <c r="AH250" s="146">
        <v>9.5</v>
      </c>
      <c r="AI250" s="146">
        <v>10</v>
      </c>
      <c r="AJ250" s="146">
        <v>10</v>
      </c>
      <c r="AK250" s="146">
        <v>10</v>
      </c>
      <c r="AL250" s="146" t="s">
        <v>5</v>
      </c>
      <c r="AM250" s="146">
        <v>48.5</v>
      </c>
      <c r="AN250" s="146">
        <v>60</v>
      </c>
      <c r="AO250" s="43" t="s">
        <v>7336</v>
      </c>
      <c r="AP250" s="43" t="s">
        <v>1598</v>
      </c>
      <c r="AQ250" s="50" t="str">
        <f t="shared" si="225"/>
        <v>2025EM1100247-MDSDF402</v>
      </c>
      <c r="AR250" s="43" t="str">
        <f t="shared" si="226"/>
        <v>1 missed</v>
      </c>
      <c r="AS250" s="47" t="s">
        <v>7342</v>
      </c>
      <c r="AT250" s="43">
        <f t="shared" si="227"/>
        <v>5</v>
      </c>
      <c r="AU250" s="48" t="s">
        <v>7342</v>
      </c>
      <c r="AV250" s="49">
        <f t="shared" si="228"/>
        <v>0.83333333333333337</v>
      </c>
      <c r="AW250" s="48" t="s">
        <v>7342</v>
      </c>
      <c r="AX250" s="43" t="str">
        <f t="shared" si="229"/>
        <v>1 missed</v>
      </c>
      <c r="AY250" s="42">
        <f t="shared" si="230"/>
        <v>5</v>
      </c>
      <c r="AZ250" s="50">
        <f t="shared" si="231"/>
        <v>0.83333333333333337</v>
      </c>
      <c r="BA250" s="50" t="str">
        <f t="shared" si="232"/>
        <v>Q-5 A-- || Q Total-6, A Total-0</v>
      </c>
      <c r="BB250" s="42" t="str" cm="1">
        <f t="array" ref="BB250">IFERROR(INDEX('Attendance-Slot-1'!$Q$2:$Q$1112,MATCH(1,('Attendance-Slot-1'!$A$2:$A$1112=$C250)*('Attendance-Slot-1'!$G$2:$G$1112=BB$2),0)),"No Data")</f>
        <v>No Data</v>
      </c>
      <c r="BC250" s="42" t="str" cm="1">
        <f t="array" ref="BC250">IFERROR(INDEX('Attendance-Slot-2'!$Q$2:$Q$2595,MATCH(1,('Attendance-Slot-2'!$A$2:$A$2595=$C250)*('Attendance-Slot-2'!$G$2:$G$2595=BB$2),0)),"No Data")</f>
        <v>P-S2_Onsite</v>
      </c>
      <c r="BD250" s="134">
        <f>VLOOKUP($AQ250,'Written Exam Marks'!$H:$Q,10,FALSE)</f>
        <v>26</v>
      </c>
      <c r="BE250" s="134">
        <f>VLOOKUP($AQ250,'Written Exam Marks'!$H:$Q,9,FALSE)</f>
        <v>40</v>
      </c>
      <c r="BF250" s="42" t="str">
        <f t="shared" si="233"/>
        <v>Present</v>
      </c>
      <c r="BG250" s="42" t="str">
        <f t="shared" si="234"/>
        <v>P-S2_Onsite</v>
      </c>
      <c r="BH250" s="147">
        <v>19</v>
      </c>
      <c r="BI250" s="147">
        <v>32</v>
      </c>
      <c r="BJ250" s="147">
        <v>51</v>
      </c>
      <c r="BK250" s="147">
        <v>60</v>
      </c>
      <c r="BL250" s="52" t="s">
        <v>3697</v>
      </c>
      <c r="BM250" s="52" t="s">
        <v>1606</v>
      </c>
      <c r="BN250" s="57" t="str">
        <f t="shared" si="235"/>
        <v>2025EM1100247-MDSDF403</v>
      </c>
      <c r="BO250" s="52" t="str">
        <f t="shared" si="236"/>
        <v>0 missed</v>
      </c>
      <c r="BP250" s="52" t="str">
        <f t="shared" si="237"/>
        <v>0 missed</v>
      </c>
      <c r="BQ250" s="52">
        <f t="shared" si="238"/>
        <v>1</v>
      </c>
      <c r="BR250" s="52">
        <f t="shared" si="239"/>
        <v>1</v>
      </c>
      <c r="BS250" s="56">
        <f t="shared" si="240"/>
        <v>1</v>
      </c>
      <c r="BT250" s="56">
        <f t="shared" si="241"/>
        <v>1</v>
      </c>
      <c r="BU250" s="52" t="str">
        <f t="shared" si="242"/>
        <v>0 missed</v>
      </c>
      <c r="BV250" s="51">
        <f t="shared" si="243"/>
        <v>2</v>
      </c>
      <c r="BW250" s="57">
        <f t="shared" si="244"/>
        <v>1</v>
      </c>
      <c r="BX250" s="57" t="str">
        <f t="shared" si="245"/>
        <v>Q-1 A-1 || Q Total-1, A Total-1</v>
      </c>
      <c r="BY250" s="51" t="str" cm="1">
        <f t="array" ref="BY250">IFERROR(INDEX('Attendance-Slot-1'!$Q$2:$Q$1112,MATCH(1,('Attendance-Slot-1'!$A$2:$A$1112=$C250)*('Attendance-Slot-1'!$G$2:$G$1112=BY$2),0)),"No Data")</f>
        <v>No Data</v>
      </c>
      <c r="BZ250" s="51" t="str" cm="1">
        <f t="array" ref="BZ250">IFERROR(INDEX('Attendance-Slot-2'!$Q$2:$Q$2595,MATCH(1,('Attendance-Slot-2'!$A$2:$A$2595=$C250)*('Attendance-Slot-2'!$G$2:$G$2595=BY$2),0)),"No Data")</f>
        <v>P-S2_Onsite</v>
      </c>
      <c r="CA250" s="135">
        <f>VLOOKUP($BN250,'Written Exam Marks'!$H:$Q,10,FALSE)</f>
        <v>17.5</v>
      </c>
      <c r="CB250" s="135">
        <f>VLOOKUP($BN250,'Written Exam Marks'!$H:$Q,9,FALSE)</f>
        <v>40</v>
      </c>
      <c r="CC250" s="51" t="str">
        <f t="shared" si="246"/>
        <v>Present</v>
      </c>
      <c r="CD250" s="51" t="str">
        <f t="shared" si="247"/>
        <v>P-S2_Onsite</v>
      </c>
      <c r="CE250" s="29">
        <v>19</v>
      </c>
      <c r="CF250" s="29">
        <v>20</v>
      </c>
      <c r="CG250" s="29">
        <v>19</v>
      </c>
      <c r="CH250" s="29">
        <v>58</v>
      </c>
      <c r="CI250" s="29">
        <v>60</v>
      </c>
      <c r="CJ250" s="61" t="s">
        <v>7343</v>
      </c>
      <c r="CK250" s="61" t="s">
        <v>1613</v>
      </c>
      <c r="CL250" s="10" t="str">
        <f t="shared" si="248"/>
        <v>2025EM1100247-MDSDF404</v>
      </c>
      <c r="CM250" s="61" t="str">
        <f t="shared" si="249"/>
        <v>0 missed</v>
      </c>
      <c r="CN250" s="61" t="str">
        <f t="shared" si="250"/>
        <v>0 missed</v>
      </c>
      <c r="CO250" s="111">
        <f t="shared" si="251"/>
        <v>2</v>
      </c>
      <c r="CP250" s="111">
        <f t="shared" si="252"/>
        <v>1</v>
      </c>
      <c r="CQ250" s="9">
        <f t="shared" si="253"/>
        <v>1</v>
      </c>
      <c r="CR250" s="9">
        <f t="shared" si="254"/>
        <v>1</v>
      </c>
      <c r="CS250" s="61" t="str">
        <f t="shared" si="255"/>
        <v>0 missed</v>
      </c>
      <c r="CT250" s="111">
        <f t="shared" si="256"/>
        <v>3</v>
      </c>
      <c r="CU250" s="10">
        <f t="shared" si="257"/>
        <v>1</v>
      </c>
      <c r="CV250" s="10" t="str">
        <f t="shared" si="258"/>
        <v>Q-2 A-1 || Q Total-2, A Total-1</v>
      </c>
      <c r="CW250" s="111" t="str" cm="1">
        <f t="array" ref="CW250">IFERROR(INDEX('Attendance-Slot-1'!$Q$2:$Q$1112,MATCH(1,('Attendance-Slot-1'!$A$2:$A$1112=$C250)*('Attendance-Slot-1'!$G$2:$G$1112=CW$2),0)),"No Data")</f>
        <v>No Data</v>
      </c>
      <c r="CX250" s="111" t="str" cm="1">
        <f t="array" ref="CX250">IFERROR(INDEX('Attendance-Slot-2'!$Q$2:$Q$2595,MATCH(1,('Attendance-Slot-2'!$A$2:$A$2595=$C250)*('Attendance-Slot-2'!$G$2:$G$2595=CW$2),0)),"No Data")</f>
        <v>P-S2_Onsite</v>
      </c>
      <c r="CY250" s="136">
        <f>VLOOKUP($CL250,'Written Exam Marks'!$H:$Q,10,FALSE)</f>
        <v>12.5</v>
      </c>
      <c r="CZ250" s="136">
        <f>VLOOKUP($CL250,'Written Exam Marks'!$H:$Q,9,FALSE)</f>
        <v>40</v>
      </c>
      <c r="DA250" s="111" t="str">
        <f t="shared" si="259"/>
        <v>Present</v>
      </c>
      <c r="DB250" s="111" t="str">
        <f t="shared" si="260"/>
        <v>P-S2_Onsite</v>
      </c>
      <c r="DC250" s="148">
        <v>7.5</v>
      </c>
      <c r="DD250" s="148">
        <v>7.625</v>
      </c>
      <c r="DE250" s="148">
        <v>9</v>
      </c>
      <c r="DF250" s="148">
        <v>19</v>
      </c>
      <c r="DG250" s="148">
        <v>20</v>
      </c>
      <c r="DH250" s="148">
        <v>63.125</v>
      </c>
      <c r="DI250" s="148">
        <v>65</v>
      </c>
      <c r="DJ250" s="66" t="s">
        <v>7351</v>
      </c>
      <c r="DK250" s="66" t="s">
        <v>1631</v>
      </c>
      <c r="DL250" s="68" t="str">
        <f t="shared" si="261"/>
        <v>2025EM1100247-MDSDF406</v>
      </c>
      <c r="DM250" s="66" t="str">
        <f t="shared" si="262"/>
        <v>0 missed</v>
      </c>
      <c r="DN250" s="66" t="str">
        <f t="shared" si="263"/>
        <v>0 missed</v>
      </c>
      <c r="DO250" s="62">
        <f t="shared" si="264"/>
        <v>3</v>
      </c>
      <c r="DP250" s="62">
        <f t="shared" si="265"/>
        <v>2</v>
      </c>
      <c r="DQ250" s="67">
        <f t="shared" si="266"/>
        <v>1</v>
      </c>
      <c r="DR250" s="67">
        <f t="shared" si="267"/>
        <v>1</v>
      </c>
      <c r="DS250" s="66" t="str">
        <f t="shared" si="268"/>
        <v>0 missed</v>
      </c>
      <c r="DT250" s="62">
        <f t="shared" si="269"/>
        <v>5</v>
      </c>
      <c r="DU250" s="68">
        <f t="shared" si="270"/>
        <v>1</v>
      </c>
      <c r="DV250" s="68" t="str">
        <f t="shared" si="271"/>
        <v>Q-3 A-2 || Q Total-3, A Total-2</v>
      </c>
      <c r="DW250" s="62" t="str" cm="1">
        <f t="array" ref="DW250">IFERROR(INDEX('Attendance-Slot-1'!$Q$2:$Q$1112,MATCH(1,('Attendance-Slot-1'!$A$2:$A$1112=$C250)*('Attendance-Slot-1'!$G$2:$G$1112=DW$2),0)),"No Data")</f>
        <v>No Data</v>
      </c>
      <c r="DX250" s="62" t="str" cm="1">
        <f t="array" ref="DX250">IFERROR(INDEX('Attendance-Slot-2'!$Q$2:$Q$2595,MATCH(1,('Attendance-Slot-2'!$A$2:$A$2595=$C250)*('Attendance-Slot-2'!$G$2:$G$2595=DW$2),0)),"No Data")</f>
        <v>P-S2_Onsite</v>
      </c>
      <c r="DY250" s="137">
        <f>VLOOKUP($DL250,'Written Exam Marks'!$H:$Q,10,FALSE)</f>
        <v>18</v>
      </c>
      <c r="DZ250" s="137">
        <f>VLOOKUP($DL250,'Written Exam Marks'!$H:$Q,9,FALSE)</f>
        <v>35</v>
      </c>
      <c r="EA250" s="62" t="str">
        <f t="shared" si="272"/>
        <v>Present</v>
      </c>
      <c r="EB250" s="62" t="str">
        <f t="shared" si="273"/>
        <v>P-S2_Onsite</v>
      </c>
      <c r="EC250" s="114" t="str">
        <f t="shared" si="210"/>
        <v>P-0, 
A-0, 
No Data-5</v>
      </c>
      <c r="ED250" s="114" t="str">
        <f t="shared" si="211"/>
        <v>P-5, 
A-0, 
No Data-0</v>
      </c>
      <c r="EE250" s="114" t="str">
        <f t="shared" si="274"/>
        <v>P-S2_Onsite</v>
      </c>
      <c r="EF250" s="114" t="str">
        <f t="shared" si="275"/>
        <v>P-S2_Onsite</v>
      </c>
      <c r="EG250" s="114" t="str">
        <f t="shared" si="276"/>
        <v>P-S2_Onsite</v>
      </c>
      <c r="EH250" s="114" t="str">
        <f t="shared" si="277"/>
        <v>P-S2_Onsite</v>
      </c>
      <c r="EI250" s="114" t="str">
        <f t="shared" si="278"/>
        <v>P-S2_Onsite</v>
      </c>
      <c r="EJ250" s="114" t="str">
        <f t="shared" si="279"/>
        <v>P-5, A-0, No Data-0</v>
      </c>
      <c r="EK250" s="114" t="s">
        <v>10453</v>
      </c>
      <c r="EL250" s="114">
        <v>28.5</v>
      </c>
      <c r="EM250" s="114">
        <v>10</v>
      </c>
      <c r="EN250" s="114">
        <v>56</v>
      </c>
      <c r="EO250" s="114">
        <v>94.5</v>
      </c>
      <c r="EP250" s="114" t="s">
        <v>7217</v>
      </c>
      <c r="EQ250" s="114" t="s">
        <v>1054</v>
      </c>
      <c r="ER250" s="114" t="s">
        <v>4119</v>
      </c>
      <c r="ES250" s="114"/>
      <c r="ET250" s="30" t="s">
        <v>4119</v>
      </c>
    </row>
    <row r="251" spans="1:150" x14ac:dyDescent="0.25">
      <c r="A251" s="114">
        <v>248</v>
      </c>
      <c r="B251" s="114" t="s">
        <v>7224</v>
      </c>
      <c r="C251" s="80" t="s">
        <v>2507</v>
      </c>
      <c r="D251" s="30" t="s">
        <v>2508</v>
      </c>
      <c r="E251" s="30" t="s">
        <v>2509</v>
      </c>
      <c r="F251" s="33" t="s">
        <v>7202</v>
      </c>
      <c r="G251" s="30" t="s">
        <v>2510</v>
      </c>
      <c r="H251" s="143">
        <v>15</v>
      </c>
      <c r="I251" s="143">
        <v>15</v>
      </c>
      <c r="J251" s="143">
        <v>17</v>
      </c>
      <c r="K251" s="143">
        <v>15</v>
      </c>
      <c r="L251" s="143">
        <v>62</v>
      </c>
      <c r="M251" s="143">
        <v>65</v>
      </c>
      <c r="N251" s="40" t="s">
        <v>7314</v>
      </c>
      <c r="O251" s="40" t="s">
        <v>1593</v>
      </c>
      <c r="P251" s="13" t="str">
        <f t="shared" si="212"/>
        <v>2025EM1100248-MDSDF401</v>
      </c>
      <c r="Q251" s="40" t="str">
        <f t="shared" si="213"/>
        <v>0 missed</v>
      </c>
      <c r="R251" s="40" t="str">
        <f t="shared" si="214"/>
        <v>0 missed</v>
      </c>
      <c r="S251" s="40">
        <f t="shared" si="215"/>
        <v>3</v>
      </c>
      <c r="T251" s="40">
        <f t="shared" si="216"/>
        <v>1</v>
      </c>
      <c r="U251" s="41">
        <f t="shared" si="217"/>
        <v>1</v>
      </c>
      <c r="V251" s="41">
        <f t="shared" si="218"/>
        <v>1</v>
      </c>
      <c r="W251" s="40" t="str">
        <f t="shared" si="219"/>
        <v>0 missed</v>
      </c>
      <c r="X251" s="113">
        <f t="shared" si="220"/>
        <v>4</v>
      </c>
      <c r="Y251" s="13">
        <f t="shared" si="221"/>
        <v>1</v>
      </c>
      <c r="Z251" s="13" t="str">
        <f t="shared" si="222"/>
        <v>Q-3 A-1 || Q Total-3, A Total-1</v>
      </c>
      <c r="AA251" s="113" t="str" cm="1">
        <f t="array" ref="AA251">IFERROR(INDEX('Attendance-Slot-1'!$Q$2:$Q$1112,MATCH(1,('Attendance-Slot-1'!$A$2:$A$1112=$C251)*('Attendance-Slot-1'!$G$2:$G$1112=AA$2),0)),"No Data")</f>
        <v>P-S1_Onsite</v>
      </c>
      <c r="AB251" s="113" t="str" cm="1">
        <f t="array" ref="AB251">IFERROR(INDEX('Attendance-Slot-2'!$Q$2:$Q$2595,MATCH(1,('Attendance-Slot-2'!$A$2:$A$2595=$C251)*('Attendance-Slot-2'!$G$2:$G$2595=AA$2),0)),"No Data")</f>
        <v>No Data</v>
      </c>
      <c r="AC251" s="133">
        <f>VLOOKUP($P251,'Written Exam Marks'!$H:$Q,10,FALSE)</f>
        <v>12</v>
      </c>
      <c r="AD251" s="133">
        <f>VLOOKUP($P251,'Written Exam Marks'!$H:$Q,9,FALSE)</f>
        <v>35</v>
      </c>
      <c r="AE251" s="113" t="str">
        <f t="shared" si="223"/>
        <v>Present</v>
      </c>
      <c r="AF251" s="113" t="str">
        <f t="shared" si="224"/>
        <v>P-S1_Onsite</v>
      </c>
      <c r="AG251" s="146">
        <v>9.5</v>
      </c>
      <c r="AH251" s="146">
        <v>9</v>
      </c>
      <c r="AI251" s="146">
        <v>10</v>
      </c>
      <c r="AJ251" s="146">
        <v>10</v>
      </c>
      <c r="AK251" s="146">
        <v>10</v>
      </c>
      <c r="AL251" s="146">
        <v>10</v>
      </c>
      <c r="AM251" s="146">
        <v>58.5</v>
      </c>
      <c r="AN251" s="146">
        <v>60</v>
      </c>
      <c r="AO251" s="43" t="s">
        <v>7336</v>
      </c>
      <c r="AP251" s="43" t="s">
        <v>1598</v>
      </c>
      <c r="AQ251" s="50" t="str">
        <f t="shared" si="225"/>
        <v>2025EM1100248-MDSDF402</v>
      </c>
      <c r="AR251" s="43" t="str">
        <f t="shared" si="226"/>
        <v>0 missed</v>
      </c>
      <c r="AS251" s="47" t="s">
        <v>7342</v>
      </c>
      <c r="AT251" s="43">
        <f t="shared" si="227"/>
        <v>6</v>
      </c>
      <c r="AU251" s="48" t="s">
        <v>7342</v>
      </c>
      <c r="AV251" s="49">
        <f t="shared" si="228"/>
        <v>1</v>
      </c>
      <c r="AW251" s="48" t="s">
        <v>7342</v>
      </c>
      <c r="AX251" s="43" t="str">
        <f t="shared" si="229"/>
        <v>0 missed</v>
      </c>
      <c r="AY251" s="42">
        <f t="shared" si="230"/>
        <v>6</v>
      </c>
      <c r="AZ251" s="50">
        <f t="shared" si="231"/>
        <v>1</v>
      </c>
      <c r="BA251" s="50" t="str">
        <f t="shared" si="232"/>
        <v>Q-6 A-- || Q Total-6, A Total-0</v>
      </c>
      <c r="BB251" s="42" t="str" cm="1">
        <f t="array" ref="BB251">IFERROR(INDEX('Attendance-Slot-1'!$Q$2:$Q$1112,MATCH(1,('Attendance-Slot-1'!$A$2:$A$1112=$C251)*('Attendance-Slot-1'!$G$2:$G$1112=BB$2),0)),"No Data")</f>
        <v>No Data</v>
      </c>
      <c r="BC251" s="42" t="str" cm="1">
        <f t="array" ref="BC251">IFERROR(INDEX('Attendance-Slot-2'!$Q$2:$Q$2595,MATCH(1,('Attendance-Slot-2'!$A$2:$A$2595=$C251)*('Attendance-Slot-2'!$G$2:$G$2595=BB$2),0)),"No Data")</f>
        <v>P-S2_Onsite</v>
      </c>
      <c r="BD251" s="134">
        <f>VLOOKUP($AQ251,'Written Exam Marks'!$H:$Q,10,FALSE)</f>
        <v>16</v>
      </c>
      <c r="BE251" s="134">
        <f>VLOOKUP($AQ251,'Written Exam Marks'!$H:$Q,9,FALSE)</f>
        <v>40</v>
      </c>
      <c r="BF251" s="42" t="str">
        <f t="shared" si="233"/>
        <v>Present</v>
      </c>
      <c r="BG251" s="42" t="str">
        <f t="shared" si="234"/>
        <v>P-S2_Onsite</v>
      </c>
      <c r="BH251" s="147">
        <v>20</v>
      </c>
      <c r="BI251" s="147">
        <v>21</v>
      </c>
      <c r="BJ251" s="147">
        <v>41</v>
      </c>
      <c r="BK251" s="147">
        <v>60</v>
      </c>
      <c r="BL251" s="52" t="s">
        <v>3697</v>
      </c>
      <c r="BM251" s="52" t="s">
        <v>1606</v>
      </c>
      <c r="BN251" s="57" t="str">
        <f t="shared" si="235"/>
        <v>2025EM1100248-MDSDF403</v>
      </c>
      <c r="BO251" s="52" t="str">
        <f t="shared" si="236"/>
        <v>0 missed</v>
      </c>
      <c r="BP251" s="52" t="str">
        <f t="shared" si="237"/>
        <v>0 missed</v>
      </c>
      <c r="BQ251" s="52">
        <f t="shared" si="238"/>
        <v>1</v>
      </c>
      <c r="BR251" s="52">
        <f t="shared" si="239"/>
        <v>1</v>
      </c>
      <c r="BS251" s="56">
        <f t="shared" si="240"/>
        <v>1</v>
      </c>
      <c r="BT251" s="56">
        <f t="shared" si="241"/>
        <v>1</v>
      </c>
      <c r="BU251" s="52" t="str">
        <f t="shared" si="242"/>
        <v>0 missed</v>
      </c>
      <c r="BV251" s="51">
        <f t="shared" si="243"/>
        <v>2</v>
      </c>
      <c r="BW251" s="57">
        <f t="shared" si="244"/>
        <v>1</v>
      </c>
      <c r="BX251" s="57" t="str">
        <f t="shared" si="245"/>
        <v>Q-1 A-1 || Q Total-1, A Total-1</v>
      </c>
      <c r="BY251" s="51" t="str" cm="1">
        <f t="array" ref="BY251">IFERROR(INDEX('Attendance-Slot-1'!$Q$2:$Q$1112,MATCH(1,('Attendance-Slot-1'!$A$2:$A$1112=$C251)*('Attendance-Slot-1'!$G$2:$G$1112=BY$2),0)),"No Data")</f>
        <v>No Data</v>
      </c>
      <c r="BZ251" s="51" t="str" cm="1">
        <f t="array" ref="BZ251">IFERROR(INDEX('Attendance-Slot-2'!$Q$2:$Q$2595,MATCH(1,('Attendance-Slot-2'!$A$2:$A$2595=$C251)*('Attendance-Slot-2'!$G$2:$G$2595=BY$2),0)),"No Data")</f>
        <v>P-S2_Onsite</v>
      </c>
      <c r="CA251" s="135">
        <f>VLOOKUP($BN251,'Written Exam Marks'!$H:$Q,10,FALSE)</f>
        <v>12</v>
      </c>
      <c r="CB251" s="135">
        <f>VLOOKUP($BN251,'Written Exam Marks'!$H:$Q,9,FALSE)</f>
        <v>40</v>
      </c>
      <c r="CC251" s="51" t="str">
        <f t="shared" si="246"/>
        <v>Present</v>
      </c>
      <c r="CD251" s="51" t="str">
        <f t="shared" si="247"/>
        <v>P-S2_Onsite</v>
      </c>
      <c r="CE251" s="29">
        <v>18</v>
      </c>
      <c r="CF251" s="29" t="s">
        <v>5</v>
      </c>
      <c r="CG251" s="29">
        <v>18</v>
      </c>
      <c r="CH251" s="29">
        <v>36</v>
      </c>
      <c r="CI251" s="29">
        <v>60</v>
      </c>
      <c r="CJ251" s="61" t="s">
        <v>7343</v>
      </c>
      <c r="CK251" s="61" t="s">
        <v>1613</v>
      </c>
      <c r="CL251" s="10" t="str">
        <f t="shared" si="248"/>
        <v>2025EM1100248-MDSDF404</v>
      </c>
      <c r="CM251" s="61" t="str">
        <f t="shared" si="249"/>
        <v>1 missed</v>
      </c>
      <c r="CN251" s="61" t="str">
        <f t="shared" si="250"/>
        <v>0 missed</v>
      </c>
      <c r="CO251" s="111">
        <f t="shared" si="251"/>
        <v>1</v>
      </c>
      <c r="CP251" s="111">
        <f t="shared" si="252"/>
        <v>1</v>
      </c>
      <c r="CQ251" s="9">
        <f t="shared" si="253"/>
        <v>0.5</v>
      </c>
      <c r="CR251" s="9">
        <f t="shared" si="254"/>
        <v>1</v>
      </c>
      <c r="CS251" s="61" t="str">
        <f t="shared" si="255"/>
        <v>1 missed</v>
      </c>
      <c r="CT251" s="111">
        <f t="shared" si="256"/>
        <v>2</v>
      </c>
      <c r="CU251" s="10">
        <f t="shared" si="257"/>
        <v>0.66666666666666663</v>
      </c>
      <c r="CV251" s="10" t="str">
        <f t="shared" si="258"/>
        <v>Q-1 A-1 || Q Total-2, A Total-1</v>
      </c>
      <c r="CW251" s="111" t="str" cm="1">
        <f t="array" ref="CW251">IFERROR(INDEX('Attendance-Slot-1'!$Q$2:$Q$1112,MATCH(1,('Attendance-Slot-1'!$A$2:$A$1112=$C251)*('Attendance-Slot-1'!$G$2:$G$1112=CW$2),0)),"No Data")</f>
        <v>P-S1_Onsite</v>
      </c>
      <c r="CX251" s="111" t="str" cm="1">
        <f t="array" ref="CX251">IFERROR(INDEX('Attendance-Slot-2'!$Q$2:$Q$2595,MATCH(1,('Attendance-Slot-2'!$A$2:$A$2595=$C251)*('Attendance-Slot-2'!$G$2:$G$2595=CW$2),0)),"No Data")</f>
        <v>No Data</v>
      </c>
      <c r="CY251" s="136">
        <f>VLOOKUP($CL251,'Written Exam Marks'!$H:$Q,10,FALSE)</f>
        <v>24</v>
      </c>
      <c r="CZ251" s="136">
        <f>VLOOKUP($CL251,'Written Exam Marks'!$H:$Q,9,FALSE)</f>
        <v>40</v>
      </c>
      <c r="DA251" s="111" t="str">
        <f t="shared" si="259"/>
        <v>Present</v>
      </c>
      <c r="DB251" s="111" t="str">
        <f t="shared" si="260"/>
        <v>P-S1_Onsite</v>
      </c>
      <c r="DC251" s="148">
        <v>6</v>
      </c>
      <c r="DD251" s="148">
        <v>7.625</v>
      </c>
      <c r="DE251" s="148">
        <v>8</v>
      </c>
      <c r="DF251" s="148">
        <v>4</v>
      </c>
      <c r="DG251" s="148">
        <v>17</v>
      </c>
      <c r="DH251" s="148">
        <v>42.625</v>
      </c>
      <c r="DI251" s="148">
        <v>65</v>
      </c>
      <c r="DJ251" s="66" t="s">
        <v>7351</v>
      </c>
      <c r="DK251" s="66" t="s">
        <v>1631</v>
      </c>
      <c r="DL251" s="68" t="str">
        <f t="shared" si="261"/>
        <v>2025EM1100248-MDSDF406</v>
      </c>
      <c r="DM251" s="66" t="str">
        <f t="shared" si="262"/>
        <v>0 missed</v>
      </c>
      <c r="DN251" s="66" t="str">
        <f t="shared" si="263"/>
        <v>0 missed</v>
      </c>
      <c r="DO251" s="62">
        <f t="shared" si="264"/>
        <v>3</v>
      </c>
      <c r="DP251" s="62">
        <f t="shared" si="265"/>
        <v>2</v>
      </c>
      <c r="DQ251" s="67">
        <f t="shared" si="266"/>
        <v>1</v>
      </c>
      <c r="DR251" s="67">
        <f t="shared" si="267"/>
        <v>1</v>
      </c>
      <c r="DS251" s="66" t="str">
        <f t="shared" si="268"/>
        <v>0 missed</v>
      </c>
      <c r="DT251" s="62">
        <f t="shared" si="269"/>
        <v>5</v>
      </c>
      <c r="DU251" s="68">
        <f t="shared" si="270"/>
        <v>1</v>
      </c>
      <c r="DV251" s="68" t="str">
        <f t="shared" si="271"/>
        <v>Q-3 A-2 || Q Total-3, A Total-2</v>
      </c>
      <c r="DW251" s="62" t="str" cm="1">
        <f t="array" ref="DW251">IFERROR(INDEX('Attendance-Slot-1'!$Q$2:$Q$1112,MATCH(1,('Attendance-Slot-1'!$A$2:$A$1112=$C251)*('Attendance-Slot-1'!$G$2:$G$1112=DW$2),0)),"No Data")</f>
        <v>No Data</v>
      </c>
      <c r="DX251" s="62" t="str" cm="1">
        <f t="array" ref="DX251">IFERROR(INDEX('Attendance-Slot-2'!$Q$2:$Q$2595,MATCH(1,('Attendance-Slot-2'!$A$2:$A$2595=$C251)*('Attendance-Slot-2'!$G$2:$G$2595=DW$2),0)),"No Data")</f>
        <v>P-S2_Onsite</v>
      </c>
      <c r="DY251" s="137">
        <f>VLOOKUP($DL251,'Written Exam Marks'!$H:$Q,10,FALSE)</f>
        <v>18</v>
      </c>
      <c r="DZ251" s="137">
        <f>VLOOKUP($DL251,'Written Exam Marks'!$H:$Q,9,FALSE)</f>
        <v>35</v>
      </c>
      <c r="EA251" s="62" t="str">
        <f t="shared" si="272"/>
        <v>Present</v>
      </c>
      <c r="EB251" s="62" t="str">
        <f t="shared" si="273"/>
        <v>P-S2_Onsite</v>
      </c>
      <c r="EC251" s="114" t="str">
        <f t="shared" si="210"/>
        <v>P-2, 
A-0, 
No Data-3</v>
      </c>
      <c r="ED251" s="114" t="str">
        <f t="shared" si="211"/>
        <v>P-3, 
A-0, 
No Data-2</v>
      </c>
      <c r="EE251" s="114" t="str">
        <f t="shared" si="274"/>
        <v>P-S1_Onsite</v>
      </c>
      <c r="EF251" s="114" t="str">
        <f t="shared" si="275"/>
        <v>P-S2_Onsite</v>
      </c>
      <c r="EG251" s="114" t="str">
        <f t="shared" si="276"/>
        <v>P-S2_Onsite</v>
      </c>
      <c r="EH251" s="114" t="str">
        <f t="shared" si="277"/>
        <v>P-S1_Onsite</v>
      </c>
      <c r="EI251" s="114" t="str">
        <f t="shared" si="278"/>
        <v>P-S2_Onsite</v>
      </c>
      <c r="EJ251" s="114" t="str">
        <f t="shared" si="279"/>
        <v>P-5, A-0, No Data-0</v>
      </c>
      <c r="EK251" s="114" t="s">
        <v>10453</v>
      </c>
      <c r="EL251" s="114">
        <v>29</v>
      </c>
      <c r="EM251" s="114">
        <v>9</v>
      </c>
      <c r="EN251" s="114">
        <v>40</v>
      </c>
      <c r="EO251" s="114">
        <v>78</v>
      </c>
      <c r="EP251" s="114" t="s">
        <v>7217</v>
      </c>
      <c r="EQ251" s="114" t="s">
        <v>1054</v>
      </c>
      <c r="ER251" s="114" t="s">
        <v>2507</v>
      </c>
      <c r="ES251" s="114"/>
      <c r="ET251" s="30" t="s">
        <v>2507</v>
      </c>
    </row>
    <row r="252" spans="1:150" x14ac:dyDescent="0.25">
      <c r="A252" s="114">
        <v>249</v>
      </c>
      <c r="B252" s="114" t="s">
        <v>7224</v>
      </c>
      <c r="C252" s="80" t="s">
        <v>2513</v>
      </c>
      <c r="D252" s="30" t="s">
        <v>2514</v>
      </c>
      <c r="E252" s="30" t="s">
        <v>2515</v>
      </c>
      <c r="F252" s="33" t="s">
        <v>7201</v>
      </c>
      <c r="G252" s="30" t="s">
        <v>2516</v>
      </c>
      <c r="H252" s="143">
        <v>15</v>
      </c>
      <c r="I252" s="143">
        <v>15</v>
      </c>
      <c r="J252" s="143">
        <v>20</v>
      </c>
      <c r="K252" s="143">
        <v>15</v>
      </c>
      <c r="L252" s="143">
        <v>65</v>
      </c>
      <c r="M252" s="143">
        <v>65</v>
      </c>
      <c r="N252" s="40" t="s">
        <v>7314</v>
      </c>
      <c r="O252" s="40" t="s">
        <v>1593</v>
      </c>
      <c r="P252" s="13" t="str">
        <f t="shared" si="212"/>
        <v>2025EM1100249-MDSDF401</v>
      </c>
      <c r="Q252" s="40" t="str">
        <f t="shared" si="213"/>
        <v>0 missed</v>
      </c>
      <c r="R252" s="40" t="str">
        <f t="shared" si="214"/>
        <v>0 missed</v>
      </c>
      <c r="S252" s="40">
        <f t="shared" si="215"/>
        <v>3</v>
      </c>
      <c r="T252" s="40">
        <f t="shared" si="216"/>
        <v>1</v>
      </c>
      <c r="U252" s="41">
        <f t="shared" si="217"/>
        <v>1</v>
      </c>
      <c r="V252" s="41">
        <f t="shared" si="218"/>
        <v>1</v>
      </c>
      <c r="W252" s="40" t="str">
        <f t="shared" si="219"/>
        <v>0 missed</v>
      </c>
      <c r="X252" s="113">
        <f t="shared" si="220"/>
        <v>4</v>
      </c>
      <c r="Y252" s="13">
        <f t="shared" si="221"/>
        <v>1</v>
      </c>
      <c r="Z252" s="13" t="str">
        <f t="shared" si="222"/>
        <v>Q-3 A-1 || Q Total-3, A Total-1</v>
      </c>
      <c r="AA252" s="113" t="str" cm="1">
        <f t="array" ref="AA252">IFERROR(INDEX('Attendance-Slot-1'!$Q$2:$Q$1112,MATCH(1,('Attendance-Slot-1'!$A$2:$A$1112=$C252)*('Attendance-Slot-1'!$G$2:$G$1112=AA$2),0)),"No Data")</f>
        <v>No Data</v>
      </c>
      <c r="AB252" s="113" t="str" cm="1">
        <f t="array" ref="AB252">IFERROR(INDEX('Attendance-Slot-2'!$Q$2:$Q$2595,MATCH(1,('Attendance-Slot-2'!$A$2:$A$2595=$C252)*('Attendance-Slot-2'!$G$2:$G$2595=AA$2),0)),"No Data")</f>
        <v>P-S2_Onsite</v>
      </c>
      <c r="AC252" s="133">
        <f>VLOOKUP($P252,'Written Exam Marks'!$H:$Q,10,FALSE)</f>
        <v>28</v>
      </c>
      <c r="AD252" s="133">
        <f>VLOOKUP($P252,'Written Exam Marks'!$H:$Q,9,FALSE)</f>
        <v>35</v>
      </c>
      <c r="AE252" s="113" t="str">
        <f t="shared" si="223"/>
        <v>Present</v>
      </c>
      <c r="AF252" s="113" t="str">
        <f t="shared" si="224"/>
        <v>P-S2_Onsite</v>
      </c>
      <c r="AG252" s="146">
        <v>9.5</v>
      </c>
      <c r="AH252" s="146">
        <v>10</v>
      </c>
      <c r="AI252" s="146">
        <v>10</v>
      </c>
      <c r="AJ252" s="146">
        <v>9</v>
      </c>
      <c r="AK252" s="146">
        <v>10</v>
      </c>
      <c r="AL252" s="146">
        <v>10</v>
      </c>
      <c r="AM252" s="146">
        <v>58.5</v>
      </c>
      <c r="AN252" s="146">
        <v>60</v>
      </c>
      <c r="AO252" s="43" t="s">
        <v>7336</v>
      </c>
      <c r="AP252" s="43" t="s">
        <v>1598</v>
      </c>
      <c r="AQ252" s="50" t="str">
        <f t="shared" si="225"/>
        <v>2025EM1100249-MDSDF402</v>
      </c>
      <c r="AR252" s="43" t="str">
        <f t="shared" si="226"/>
        <v>0 missed</v>
      </c>
      <c r="AS252" s="47" t="s">
        <v>7342</v>
      </c>
      <c r="AT252" s="43">
        <f t="shared" si="227"/>
        <v>6</v>
      </c>
      <c r="AU252" s="48" t="s">
        <v>7342</v>
      </c>
      <c r="AV252" s="49">
        <f t="shared" si="228"/>
        <v>1</v>
      </c>
      <c r="AW252" s="48" t="s">
        <v>7342</v>
      </c>
      <c r="AX252" s="43" t="str">
        <f t="shared" si="229"/>
        <v>0 missed</v>
      </c>
      <c r="AY252" s="42">
        <f t="shared" si="230"/>
        <v>6</v>
      </c>
      <c r="AZ252" s="50">
        <f t="shared" si="231"/>
        <v>1</v>
      </c>
      <c r="BA252" s="50" t="str">
        <f t="shared" si="232"/>
        <v>Q-6 A-- || Q Total-6, A Total-0</v>
      </c>
      <c r="BB252" s="42" t="str" cm="1">
        <f t="array" ref="BB252">IFERROR(INDEX('Attendance-Slot-1'!$Q$2:$Q$1112,MATCH(1,('Attendance-Slot-1'!$A$2:$A$1112=$C252)*('Attendance-Slot-1'!$G$2:$G$1112=BB$2),0)),"No Data")</f>
        <v>P-S1_Onsite</v>
      </c>
      <c r="BC252" s="42" t="str" cm="1">
        <f t="array" ref="BC252">IFERROR(INDEX('Attendance-Slot-2'!$Q$2:$Q$2595,MATCH(1,('Attendance-Slot-2'!$A$2:$A$2595=$C252)*('Attendance-Slot-2'!$G$2:$G$2595=BB$2),0)),"No Data")</f>
        <v>No Data</v>
      </c>
      <c r="BD252" s="134">
        <f>VLOOKUP($AQ252,'Written Exam Marks'!$H:$Q,10,FALSE)</f>
        <v>28</v>
      </c>
      <c r="BE252" s="134">
        <f>VLOOKUP($AQ252,'Written Exam Marks'!$H:$Q,9,FALSE)</f>
        <v>40</v>
      </c>
      <c r="BF252" s="42" t="str">
        <f t="shared" si="233"/>
        <v>Present</v>
      </c>
      <c r="BG252" s="42" t="str">
        <f t="shared" si="234"/>
        <v>P-S1_Onsite</v>
      </c>
      <c r="BH252" s="147">
        <v>20</v>
      </c>
      <c r="BI252" s="147">
        <v>21</v>
      </c>
      <c r="BJ252" s="147">
        <v>41</v>
      </c>
      <c r="BK252" s="147">
        <v>60</v>
      </c>
      <c r="BL252" s="52" t="s">
        <v>3697</v>
      </c>
      <c r="BM252" s="52" t="s">
        <v>1606</v>
      </c>
      <c r="BN252" s="57" t="str">
        <f t="shared" si="235"/>
        <v>2025EM1100249-MDSDF403</v>
      </c>
      <c r="BO252" s="52" t="str">
        <f t="shared" si="236"/>
        <v>0 missed</v>
      </c>
      <c r="BP252" s="52" t="str">
        <f t="shared" si="237"/>
        <v>0 missed</v>
      </c>
      <c r="BQ252" s="52">
        <f t="shared" si="238"/>
        <v>1</v>
      </c>
      <c r="BR252" s="52">
        <f t="shared" si="239"/>
        <v>1</v>
      </c>
      <c r="BS252" s="56">
        <f t="shared" si="240"/>
        <v>1</v>
      </c>
      <c r="BT252" s="56">
        <f t="shared" si="241"/>
        <v>1</v>
      </c>
      <c r="BU252" s="52" t="str">
        <f t="shared" si="242"/>
        <v>0 missed</v>
      </c>
      <c r="BV252" s="51">
        <f t="shared" si="243"/>
        <v>2</v>
      </c>
      <c r="BW252" s="57">
        <f t="shared" si="244"/>
        <v>1</v>
      </c>
      <c r="BX252" s="57" t="str">
        <f t="shared" si="245"/>
        <v>Q-1 A-1 || Q Total-1, A Total-1</v>
      </c>
      <c r="BY252" s="51" t="str" cm="1">
        <f t="array" ref="BY252">IFERROR(INDEX('Attendance-Slot-1'!$Q$2:$Q$1112,MATCH(1,('Attendance-Slot-1'!$A$2:$A$1112=$C252)*('Attendance-Slot-1'!$G$2:$G$1112=BY$2),0)),"No Data")</f>
        <v>P-S1_Onsite</v>
      </c>
      <c r="BZ252" s="51" t="str" cm="1">
        <f t="array" ref="BZ252">IFERROR(INDEX('Attendance-Slot-2'!$Q$2:$Q$2595,MATCH(1,('Attendance-Slot-2'!$A$2:$A$2595=$C252)*('Attendance-Slot-2'!$G$2:$G$2595=BY$2),0)),"No Data")</f>
        <v>No Data</v>
      </c>
      <c r="CA252" s="135">
        <f>VLOOKUP($BN252,'Written Exam Marks'!$H:$Q,10,FALSE)</f>
        <v>30</v>
      </c>
      <c r="CB252" s="135">
        <f>VLOOKUP($BN252,'Written Exam Marks'!$H:$Q,9,FALSE)</f>
        <v>40</v>
      </c>
      <c r="CC252" s="51" t="str">
        <f t="shared" si="246"/>
        <v>Present</v>
      </c>
      <c r="CD252" s="51" t="str">
        <f t="shared" si="247"/>
        <v>P-S1_Onsite</v>
      </c>
      <c r="CE252" s="29">
        <v>20</v>
      </c>
      <c r="CF252" s="29">
        <v>20</v>
      </c>
      <c r="CG252" s="29">
        <v>19</v>
      </c>
      <c r="CH252" s="29">
        <v>59</v>
      </c>
      <c r="CI252" s="29">
        <v>60</v>
      </c>
      <c r="CJ252" s="61" t="s">
        <v>7343</v>
      </c>
      <c r="CK252" s="61" t="s">
        <v>1613</v>
      </c>
      <c r="CL252" s="10" t="str">
        <f t="shared" si="248"/>
        <v>2025EM1100249-MDSDF404</v>
      </c>
      <c r="CM252" s="61" t="str">
        <f t="shared" si="249"/>
        <v>0 missed</v>
      </c>
      <c r="CN252" s="61" t="str">
        <f t="shared" si="250"/>
        <v>0 missed</v>
      </c>
      <c r="CO252" s="111">
        <f t="shared" si="251"/>
        <v>2</v>
      </c>
      <c r="CP252" s="111">
        <f t="shared" si="252"/>
        <v>1</v>
      </c>
      <c r="CQ252" s="9">
        <f t="shared" si="253"/>
        <v>1</v>
      </c>
      <c r="CR252" s="9">
        <f t="shared" si="254"/>
        <v>1</v>
      </c>
      <c r="CS252" s="61" t="str">
        <f t="shared" si="255"/>
        <v>0 missed</v>
      </c>
      <c r="CT252" s="111">
        <f t="shared" si="256"/>
        <v>3</v>
      </c>
      <c r="CU252" s="10">
        <f t="shared" si="257"/>
        <v>1</v>
      </c>
      <c r="CV252" s="10" t="str">
        <f t="shared" si="258"/>
        <v>Q-2 A-1 || Q Total-2, A Total-1</v>
      </c>
      <c r="CW252" s="111" t="str" cm="1">
        <f t="array" ref="CW252">IFERROR(INDEX('Attendance-Slot-1'!$Q$2:$Q$1112,MATCH(1,('Attendance-Slot-1'!$A$2:$A$1112=$C252)*('Attendance-Slot-1'!$G$2:$G$1112=CW$2),0)),"No Data")</f>
        <v>P-S1_Onsite</v>
      </c>
      <c r="CX252" s="111" t="str" cm="1">
        <f t="array" ref="CX252">IFERROR(INDEX('Attendance-Slot-2'!$Q$2:$Q$2595,MATCH(1,('Attendance-Slot-2'!$A$2:$A$2595=$C252)*('Attendance-Slot-2'!$G$2:$G$2595=CW$2),0)),"No Data")</f>
        <v>No Data</v>
      </c>
      <c r="CY252" s="136">
        <f>VLOOKUP($CL252,'Written Exam Marks'!$H:$Q,10,FALSE)</f>
        <v>32.5</v>
      </c>
      <c r="CZ252" s="136">
        <f>VLOOKUP($CL252,'Written Exam Marks'!$H:$Q,9,FALSE)</f>
        <v>40</v>
      </c>
      <c r="DA252" s="111" t="str">
        <f t="shared" si="259"/>
        <v>Present</v>
      </c>
      <c r="DB252" s="111" t="str">
        <f t="shared" si="260"/>
        <v>P-S1_Onsite</v>
      </c>
      <c r="DC252" s="148">
        <v>5</v>
      </c>
      <c r="DD252" s="148">
        <v>7.75</v>
      </c>
      <c r="DE252" s="148">
        <v>9</v>
      </c>
      <c r="DF252" s="148">
        <v>16</v>
      </c>
      <c r="DG252" s="148">
        <v>20</v>
      </c>
      <c r="DH252" s="148">
        <v>57.75</v>
      </c>
      <c r="DI252" s="148">
        <v>65</v>
      </c>
      <c r="DJ252" s="66" t="s">
        <v>7351</v>
      </c>
      <c r="DK252" s="66" t="s">
        <v>1631</v>
      </c>
      <c r="DL252" s="68" t="str">
        <f t="shared" si="261"/>
        <v>2025EM1100249-MDSDF406</v>
      </c>
      <c r="DM252" s="66" t="str">
        <f t="shared" si="262"/>
        <v>0 missed</v>
      </c>
      <c r="DN252" s="66" t="str">
        <f t="shared" si="263"/>
        <v>0 missed</v>
      </c>
      <c r="DO252" s="62">
        <f t="shared" si="264"/>
        <v>3</v>
      </c>
      <c r="DP252" s="62">
        <f t="shared" si="265"/>
        <v>2</v>
      </c>
      <c r="DQ252" s="67">
        <f t="shared" si="266"/>
        <v>1</v>
      </c>
      <c r="DR252" s="67">
        <f t="shared" si="267"/>
        <v>1</v>
      </c>
      <c r="DS252" s="66" t="str">
        <f t="shared" si="268"/>
        <v>0 missed</v>
      </c>
      <c r="DT252" s="62">
        <f t="shared" si="269"/>
        <v>5</v>
      </c>
      <c r="DU252" s="68">
        <f t="shared" si="270"/>
        <v>1</v>
      </c>
      <c r="DV252" s="68" t="str">
        <f t="shared" si="271"/>
        <v>Q-3 A-2 || Q Total-3, A Total-2</v>
      </c>
      <c r="DW252" s="62" t="str" cm="1">
        <f t="array" ref="DW252">IFERROR(INDEX('Attendance-Slot-1'!$Q$2:$Q$1112,MATCH(1,('Attendance-Slot-1'!$A$2:$A$1112=$C252)*('Attendance-Slot-1'!$G$2:$G$1112=DW$2),0)),"No Data")</f>
        <v>No Data</v>
      </c>
      <c r="DX252" s="62" t="str" cm="1">
        <f t="array" ref="DX252">IFERROR(INDEX('Attendance-Slot-2'!$Q$2:$Q$2595,MATCH(1,('Attendance-Slot-2'!$A$2:$A$2595=$C252)*('Attendance-Slot-2'!$G$2:$G$2595=DW$2),0)),"No Data")</f>
        <v>P-S2_Onsite</v>
      </c>
      <c r="DY252" s="137">
        <f>VLOOKUP($DL252,'Written Exam Marks'!$H:$Q,10,FALSE)</f>
        <v>22</v>
      </c>
      <c r="DZ252" s="137">
        <f>VLOOKUP($DL252,'Written Exam Marks'!$H:$Q,9,FALSE)</f>
        <v>35</v>
      </c>
      <c r="EA252" s="62" t="str">
        <f t="shared" si="272"/>
        <v>Present</v>
      </c>
      <c r="EB252" s="62" t="str">
        <f t="shared" si="273"/>
        <v>P-S2_Onsite</v>
      </c>
      <c r="EC252" s="114" t="str">
        <f t="shared" si="210"/>
        <v>P-3, 
A-0, 
No Data-2</v>
      </c>
      <c r="ED252" s="114" t="str">
        <f t="shared" si="211"/>
        <v>P-2, 
A-0, 
No Data-3</v>
      </c>
      <c r="EE252" s="114" t="str">
        <f t="shared" si="274"/>
        <v>P-S2_Onsite</v>
      </c>
      <c r="EF252" s="114" t="str">
        <f t="shared" si="275"/>
        <v>P-S1_Onsite</v>
      </c>
      <c r="EG252" s="114" t="str">
        <f t="shared" si="276"/>
        <v>P-S1_Onsite</v>
      </c>
      <c r="EH252" s="114" t="str">
        <f t="shared" si="277"/>
        <v>P-S1_Onsite</v>
      </c>
      <c r="EI252" s="114" t="str">
        <f t="shared" si="278"/>
        <v>P-S2_Onsite</v>
      </c>
      <c r="EJ252" s="114" t="str">
        <f t="shared" si="279"/>
        <v>P-5, A-0, No Data-0</v>
      </c>
      <c r="EK252" s="114" t="s">
        <v>10453</v>
      </c>
      <c r="EL252" s="114">
        <v>29</v>
      </c>
      <c r="EM252" s="114">
        <v>9</v>
      </c>
      <c r="EN252" s="114">
        <v>59</v>
      </c>
      <c r="EO252" s="114">
        <v>97</v>
      </c>
      <c r="EP252" s="114" t="s">
        <v>7217</v>
      </c>
      <c r="EQ252" s="114" t="s">
        <v>1054</v>
      </c>
      <c r="ER252" s="114" t="s">
        <v>2513</v>
      </c>
      <c r="ES252" s="114"/>
      <c r="ET252" s="30" t="s">
        <v>2513</v>
      </c>
    </row>
    <row r="253" spans="1:150" x14ac:dyDescent="0.25">
      <c r="A253" s="114">
        <v>250</v>
      </c>
      <c r="B253" s="114" t="s">
        <v>7224</v>
      </c>
      <c r="C253" s="80" t="s">
        <v>2520</v>
      </c>
      <c r="D253" s="30" t="s">
        <v>2521</v>
      </c>
      <c r="E253" s="30" t="s">
        <v>2522</v>
      </c>
      <c r="F253" s="33" t="s">
        <v>7201</v>
      </c>
      <c r="G253" s="30" t="s">
        <v>2523</v>
      </c>
      <c r="H253" s="143" t="s">
        <v>5</v>
      </c>
      <c r="I253" s="143">
        <v>15</v>
      </c>
      <c r="J253" s="143">
        <v>13</v>
      </c>
      <c r="K253" s="143">
        <v>15</v>
      </c>
      <c r="L253" s="143">
        <v>43</v>
      </c>
      <c r="M253" s="143">
        <v>65</v>
      </c>
      <c r="N253" s="40" t="s">
        <v>7314</v>
      </c>
      <c r="O253" s="40" t="s">
        <v>1593</v>
      </c>
      <c r="P253" s="13" t="str">
        <f t="shared" si="212"/>
        <v>2025EM1100250-MDSDF401</v>
      </c>
      <c r="Q253" s="40" t="str">
        <f t="shared" si="213"/>
        <v>1 missed</v>
      </c>
      <c r="R253" s="40" t="str">
        <f t="shared" si="214"/>
        <v>0 missed</v>
      </c>
      <c r="S253" s="40">
        <f t="shared" si="215"/>
        <v>2</v>
      </c>
      <c r="T253" s="40">
        <f t="shared" si="216"/>
        <v>1</v>
      </c>
      <c r="U253" s="41">
        <f t="shared" si="217"/>
        <v>0.66666666666666663</v>
      </c>
      <c r="V253" s="41">
        <f t="shared" si="218"/>
        <v>1</v>
      </c>
      <c r="W253" s="40" t="str">
        <f t="shared" si="219"/>
        <v>1 missed</v>
      </c>
      <c r="X253" s="113">
        <f t="shared" si="220"/>
        <v>3</v>
      </c>
      <c r="Y253" s="13">
        <f t="shared" si="221"/>
        <v>0.75</v>
      </c>
      <c r="Z253" s="13" t="str">
        <f t="shared" si="222"/>
        <v>Q-2 A-1 || Q Total-3, A Total-1</v>
      </c>
      <c r="AA253" s="113" t="str" cm="1">
        <f t="array" ref="AA253">IFERROR(INDEX('Attendance-Slot-1'!$Q$2:$Q$1112,MATCH(1,('Attendance-Slot-1'!$A$2:$A$1112=$C253)*('Attendance-Slot-1'!$G$2:$G$1112=AA$2),0)),"No Data")</f>
        <v>No Data</v>
      </c>
      <c r="AB253" s="113" t="str" cm="1">
        <f t="array" ref="AB253">IFERROR(INDEX('Attendance-Slot-2'!$Q$2:$Q$2595,MATCH(1,('Attendance-Slot-2'!$A$2:$A$2595=$C253)*('Attendance-Slot-2'!$G$2:$G$2595=AA$2),0)),"No Data")</f>
        <v>P-S2_Onsite</v>
      </c>
      <c r="AC253" s="133">
        <f>VLOOKUP($P253,'Written Exam Marks'!$H:$Q,10,FALSE)</f>
        <v>3</v>
      </c>
      <c r="AD253" s="133">
        <f>VLOOKUP($P253,'Written Exam Marks'!$H:$Q,9,FALSE)</f>
        <v>35</v>
      </c>
      <c r="AE253" s="113" t="str">
        <f t="shared" si="223"/>
        <v>Present</v>
      </c>
      <c r="AF253" s="113" t="str">
        <f t="shared" si="224"/>
        <v>P-S2_Onsite</v>
      </c>
      <c r="AG253" s="146">
        <v>9.5</v>
      </c>
      <c r="AH253" s="146">
        <v>10</v>
      </c>
      <c r="AI253" s="146">
        <v>10</v>
      </c>
      <c r="AJ253" s="146">
        <v>10</v>
      </c>
      <c r="AK253" s="146">
        <v>10</v>
      </c>
      <c r="AL253" s="146">
        <v>10</v>
      </c>
      <c r="AM253" s="146">
        <v>59.5</v>
      </c>
      <c r="AN253" s="146">
        <v>60</v>
      </c>
      <c r="AO253" s="43" t="s">
        <v>7336</v>
      </c>
      <c r="AP253" s="43" t="s">
        <v>1598</v>
      </c>
      <c r="AQ253" s="50" t="str">
        <f t="shared" si="225"/>
        <v>2025EM1100250-MDSDF402</v>
      </c>
      <c r="AR253" s="43" t="str">
        <f t="shared" si="226"/>
        <v>0 missed</v>
      </c>
      <c r="AS253" s="47" t="s">
        <v>7342</v>
      </c>
      <c r="AT253" s="43">
        <f t="shared" si="227"/>
        <v>6</v>
      </c>
      <c r="AU253" s="48" t="s">
        <v>7342</v>
      </c>
      <c r="AV253" s="49">
        <f t="shared" si="228"/>
        <v>1</v>
      </c>
      <c r="AW253" s="48" t="s">
        <v>7342</v>
      </c>
      <c r="AX253" s="43" t="str">
        <f t="shared" si="229"/>
        <v>0 missed</v>
      </c>
      <c r="AY253" s="42">
        <f t="shared" si="230"/>
        <v>6</v>
      </c>
      <c r="AZ253" s="50">
        <f t="shared" si="231"/>
        <v>1</v>
      </c>
      <c r="BA253" s="50" t="str">
        <f t="shared" si="232"/>
        <v>Q-6 A-- || Q Total-6, A Total-0</v>
      </c>
      <c r="BB253" s="42" t="str" cm="1">
        <f t="array" ref="BB253">IFERROR(INDEX('Attendance-Slot-1'!$Q$2:$Q$1112,MATCH(1,('Attendance-Slot-1'!$A$2:$A$1112=$C253)*('Attendance-Slot-1'!$G$2:$G$1112=BB$2),0)),"No Data")</f>
        <v>P-S1_Onsite</v>
      </c>
      <c r="BC253" s="42" t="str" cm="1">
        <f t="array" ref="BC253">IFERROR(INDEX('Attendance-Slot-2'!$Q$2:$Q$2595,MATCH(1,('Attendance-Slot-2'!$A$2:$A$2595=$C253)*('Attendance-Slot-2'!$G$2:$G$2595=BB$2),0)),"No Data")</f>
        <v>No Data</v>
      </c>
      <c r="BD253" s="134">
        <f>VLOOKUP($AQ253,'Written Exam Marks'!$H:$Q,10,FALSE)</f>
        <v>19</v>
      </c>
      <c r="BE253" s="134">
        <f>VLOOKUP($AQ253,'Written Exam Marks'!$H:$Q,9,FALSE)</f>
        <v>40</v>
      </c>
      <c r="BF253" s="42" t="str">
        <f t="shared" si="233"/>
        <v>Present</v>
      </c>
      <c r="BG253" s="42" t="str">
        <f t="shared" si="234"/>
        <v>P-S1_Onsite</v>
      </c>
      <c r="BH253" s="147" t="s">
        <v>5</v>
      </c>
      <c r="BI253" s="147">
        <v>12</v>
      </c>
      <c r="BJ253" s="147">
        <v>12</v>
      </c>
      <c r="BK253" s="147">
        <v>60</v>
      </c>
      <c r="BL253" s="52" t="s">
        <v>3697</v>
      </c>
      <c r="BM253" s="52" t="s">
        <v>1606</v>
      </c>
      <c r="BN253" s="57" t="str">
        <f t="shared" si="235"/>
        <v>2025EM1100250-MDSDF403</v>
      </c>
      <c r="BO253" s="52" t="str">
        <f t="shared" si="236"/>
        <v>1 missed</v>
      </c>
      <c r="BP253" s="52" t="str">
        <f t="shared" si="237"/>
        <v>0 missed</v>
      </c>
      <c r="BQ253" s="52">
        <f t="shared" si="238"/>
        <v>0</v>
      </c>
      <c r="BR253" s="52">
        <f t="shared" si="239"/>
        <v>1</v>
      </c>
      <c r="BS253" s="56">
        <f t="shared" si="240"/>
        <v>0</v>
      </c>
      <c r="BT253" s="56">
        <f t="shared" si="241"/>
        <v>1</v>
      </c>
      <c r="BU253" s="52" t="str">
        <f t="shared" si="242"/>
        <v>1 missed</v>
      </c>
      <c r="BV253" s="51">
        <f t="shared" si="243"/>
        <v>1</v>
      </c>
      <c r="BW253" s="57">
        <f t="shared" si="244"/>
        <v>0.5</v>
      </c>
      <c r="BX253" s="57" t="str">
        <f t="shared" si="245"/>
        <v>Q-0 A-1 || Q Total-1, A Total-1</v>
      </c>
      <c r="BY253" s="51" t="str" cm="1">
        <f t="array" ref="BY253">IFERROR(INDEX('Attendance-Slot-1'!$Q$2:$Q$1112,MATCH(1,('Attendance-Slot-1'!$A$2:$A$1112=$C253)*('Attendance-Slot-1'!$G$2:$G$1112=BY$2),0)),"No Data")</f>
        <v>No Data</v>
      </c>
      <c r="BZ253" s="51" t="str" cm="1">
        <f t="array" ref="BZ253">IFERROR(INDEX('Attendance-Slot-2'!$Q$2:$Q$2595,MATCH(1,('Attendance-Slot-2'!$A$2:$A$2595=$C253)*('Attendance-Slot-2'!$G$2:$G$2595=BY$2),0)),"No Data")</f>
        <v>P-S2_Onsite</v>
      </c>
      <c r="CA253" s="135">
        <f>VLOOKUP($BN253,'Written Exam Marks'!$H:$Q,10,FALSE)</f>
        <v>10.5</v>
      </c>
      <c r="CB253" s="135">
        <f>VLOOKUP($BN253,'Written Exam Marks'!$H:$Q,9,FALSE)</f>
        <v>40</v>
      </c>
      <c r="CC253" s="51" t="str">
        <f t="shared" si="246"/>
        <v>Present</v>
      </c>
      <c r="CD253" s="51" t="str">
        <f t="shared" si="247"/>
        <v>P-S2_Onsite</v>
      </c>
      <c r="CE253" s="29">
        <v>20</v>
      </c>
      <c r="CF253" s="29">
        <v>20</v>
      </c>
      <c r="CG253" s="29">
        <v>17</v>
      </c>
      <c r="CH253" s="29">
        <v>57</v>
      </c>
      <c r="CI253" s="29">
        <v>60</v>
      </c>
      <c r="CJ253" s="61" t="s">
        <v>7343</v>
      </c>
      <c r="CK253" s="61" t="s">
        <v>1613</v>
      </c>
      <c r="CL253" s="10" t="str">
        <f t="shared" si="248"/>
        <v>2025EM1100250-MDSDF404</v>
      </c>
      <c r="CM253" s="61" t="str">
        <f t="shared" si="249"/>
        <v>0 missed</v>
      </c>
      <c r="CN253" s="61" t="str">
        <f t="shared" si="250"/>
        <v>0 missed</v>
      </c>
      <c r="CO253" s="111">
        <f t="shared" si="251"/>
        <v>2</v>
      </c>
      <c r="CP253" s="111">
        <f t="shared" si="252"/>
        <v>1</v>
      </c>
      <c r="CQ253" s="9">
        <f t="shared" si="253"/>
        <v>1</v>
      </c>
      <c r="CR253" s="9">
        <f t="shared" si="254"/>
        <v>1</v>
      </c>
      <c r="CS253" s="61" t="str">
        <f t="shared" si="255"/>
        <v>0 missed</v>
      </c>
      <c r="CT253" s="111">
        <f t="shared" si="256"/>
        <v>3</v>
      </c>
      <c r="CU253" s="10">
        <f t="shared" si="257"/>
        <v>1</v>
      </c>
      <c r="CV253" s="10" t="str">
        <f t="shared" si="258"/>
        <v>Q-2 A-1 || Q Total-2, A Total-1</v>
      </c>
      <c r="CW253" s="111" t="str" cm="1">
        <f t="array" ref="CW253">IFERROR(INDEX('Attendance-Slot-1'!$Q$2:$Q$1112,MATCH(1,('Attendance-Slot-1'!$A$2:$A$1112=$C253)*('Attendance-Slot-1'!$G$2:$G$1112=CW$2),0)),"No Data")</f>
        <v>No Data</v>
      </c>
      <c r="CX253" s="111" t="str" cm="1">
        <f t="array" ref="CX253">IFERROR(INDEX('Attendance-Slot-2'!$Q$2:$Q$2595,MATCH(1,('Attendance-Slot-2'!$A$2:$A$2595=$C253)*('Attendance-Slot-2'!$G$2:$G$2595=CW$2),0)),"No Data")</f>
        <v>P-S2_Onsite</v>
      </c>
      <c r="CY253" s="136">
        <f>VLOOKUP($CL253,'Written Exam Marks'!$H:$Q,10,FALSE)</f>
        <v>7</v>
      </c>
      <c r="CZ253" s="136">
        <f>VLOOKUP($CL253,'Written Exam Marks'!$H:$Q,9,FALSE)</f>
        <v>40</v>
      </c>
      <c r="DA253" s="111" t="str">
        <f t="shared" si="259"/>
        <v>Present</v>
      </c>
      <c r="DB253" s="111" t="str">
        <f t="shared" si="260"/>
        <v>P-S2_Onsite</v>
      </c>
      <c r="DC253" s="148">
        <v>6</v>
      </c>
      <c r="DD253" s="148">
        <v>7.5</v>
      </c>
      <c r="DE253" s="148">
        <v>8</v>
      </c>
      <c r="DF253" s="148">
        <v>14</v>
      </c>
      <c r="DG253" s="148">
        <v>17</v>
      </c>
      <c r="DH253" s="148">
        <v>52.5</v>
      </c>
      <c r="DI253" s="148">
        <v>65</v>
      </c>
      <c r="DJ253" s="66" t="s">
        <v>7351</v>
      </c>
      <c r="DK253" s="66" t="s">
        <v>1631</v>
      </c>
      <c r="DL253" s="68" t="str">
        <f t="shared" si="261"/>
        <v>2025EM1100250-MDSDF406</v>
      </c>
      <c r="DM253" s="66" t="str">
        <f t="shared" si="262"/>
        <v>0 missed</v>
      </c>
      <c r="DN253" s="66" t="str">
        <f t="shared" si="263"/>
        <v>0 missed</v>
      </c>
      <c r="DO253" s="62">
        <f t="shared" si="264"/>
        <v>3</v>
      </c>
      <c r="DP253" s="62">
        <f t="shared" si="265"/>
        <v>2</v>
      </c>
      <c r="DQ253" s="67">
        <f t="shared" si="266"/>
        <v>1</v>
      </c>
      <c r="DR253" s="67">
        <f t="shared" si="267"/>
        <v>1</v>
      </c>
      <c r="DS253" s="66" t="str">
        <f t="shared" si="268"/>
        <v>0 missed</v>
      </c>
      <c r="DT253" s="62">
        <f t="shared" si="269"/>
        <v>5</v>
      </c>
      <c r="DU253" s="68">
        <f t="shared" si="270"/>
        <v>1</v>
      </c>
      <c r="DV253" s="68" t="str">
        <f t="shared" si="271"/>
        <v>Q-3 A-2 || Q Total-3, A Total-2</v>
      </c>
      <c r="DW253" s="62" t="str" cm="1">
        <f t="array" ref="DW253">IFERROR(INDEX('Attendance-Slot-1'!$Q$2:$Q$1112,MATCH(1,('Attendance-Slot-1'!$A$2:$A$1112=$C253)*('Attendance-Slot-1'!$G$2:$G$1112=DW$2),0)),"No Data")</f>
        <v>P-S1_Onsite</v>
      </c>
      <c r="DX253" s="62" t="str" cm="1">
        <f t="array" ref="DX253">IFERROR(INDEX('Attendance-Slot-2'!$Q$2:$Q$2595,MATCH(1,('Attendance-Slot-2'!$A$2:$A$2595=$C253)*('Attendance-Slot-2'!$G$2:$G$2595=DW$2),0)),"No Data")</f>
        <v>No Data</v>
      </c>
      <c r="DY253" s="137">
        <f>VLOOKUP($DL253,'Written Exam Marks'!$H:$Q,10,FALSE)</f>
        <v>20</v>
      </c>
      <c r="DZ253" s="137">
        <f>VLOOKUP($DL253,'Written Exam Marks'!$H:$Q,9,FALSE)</f>
        <v>35</v>
      </c>
      <c r="EA253" s="62" t="str">
        <f t="shared" si="272"/>
        <v>Present</v>
      </c>
      <c r="EB253" s="62" t="str">
        <f t="shared" si="273"/>
        <v>P-S1_Onsite</v>
      </c>
      <c r="EC253" s="114" t="str">
        <f t="shared" si="210"/>
        <v>P-2, 
A-0, 
No Data-3</v>
      </c>
      <c r="ED253" s="114" t="str">
        <f t="shared" si="211"/>
        <v>P-3, 
A-0, 
No Data-2</v>
      </c>
      <c r="EE253" s="114" t="str">
        <f t="shared" si="274"/>
        <v>P-S2_Onsite</v>
      </c>
      <c r="EF253" s="114" t="str">
        <f t="shared" si="275"/>
        <v>P-S1_Onsite</v>
      </c>
      <c r="EG253" s="114" t="str">
        <f t="shared" si="276"/>
        <v>P-S2_Onsite</v>
      </c>
      <c r="EH253" s="114" t="str">
        <f t="shared" si="277"/>
        <v>P-S2_Onsite</v>
      </c>
      <c r="EI253" s="114" t="str">
        <f t="shared" si="278"/>
        <v>P-S1_Onsite</v>
      </c>
      <c r="EJ253" s="114" t="str">
        <f t="shared" si="279"/>
        <v>P-5, A-0, No Data-0</v>
      </c>
      <c r="EK253" s="114" t="s">
        <v>10453</v>
      </c>
      <c r="EL253" s="114">
        <v>20</v>
      </c>
      <c r="EM253" s="114">
        <v>10</v>
      </c>
      <c r="EN253" s="114">
        <v>50</v>
      </c>
      <c r="EO253" s="114">
        <v>80</v>
      </c>
      <c r="EP253" s="114" t="s">
        <v>7217</v>
      </c>
      <c r="EQ253" s="114" t="s">
        <v>1054</v>
      </c>
      <c r="ER253" s="114" t="s">
        <v>2520</v>
      </c>
      <c r="ES253" s="114"/>
      <c r="ET253" s="30" t="s">
        <v>2520</v>
      </c>
    </row>
    <row r="254" spans="1:150" x14ac:dyDescent="0.25">
      <c r="A254" s="114">
        <v>251</v>
      </c>
      <c r="B254" s="114" t="s">
        <v>7224</v>
      </c>
      <c r="C254" s="80" t="s">
        <v>2526</v>
      </c>
      <c r="D254" s="30" t="s">
        <v>2527</v>
      </c>
      <c r="E254" s="30" t="s">
        <v>2528</v>
      </c>
      <c r="F254" s="33" t="s">
        <v>7201</v>
      </c>
      <c r="G254" s="30" t="s">
        <v>2529</v>
      </c>
      <c r="H254" s="143">
        <v>15</v>
      </c>
      <c r="I254" s="143">
        <v>15</v>
      </c>
      <c r="J254" s="143">
        <v>17</v>
      </c>
      <c r="K254" s="143">
        <v>15</v>
      </c>
      <c r="L254" s="143">
        <v>62</v>
      </c>
      <c r="M254" s="143">
        <v>65</v>
      </c>
      <c r="N254" s="40" t="s">
        <v>7314</v>
      </c>
      <c r="O254" s="40" t="s">
        <v>1593</v>
      </c>
      <c r="P254" s="13" t="str">
        <f t="shared" si="212"/>
        <v>2025EM1100251-MDSDF401</v>
      </c>
      <c r="Q254" s="40" t="str">
        <f t="shared" si="213"/>
        <v>0 missed</v>
      </c>
      <c r="R254" s="40" t="str">
        <f t="shared" si="214"/>
        <v>0 missed</v>
      </c>
      <c r="S254" s="40">
        <f t="shared" si="215"/>
        <v>3</v>
      </c>
      <c r="T254" s="40">
        <f t="shared" si="216"/>
        <v>1</v>
      </c>
      <c r="U254" s="41">
        <f t="shared" si="217"/>
        <v>1</v>
      </c>
      <c r="V254" s="41">
        <f t="shared" si="218"/>
        <v>1</v>
      </c>
      <c r="W254" s="40" t="str">
        <f t="shared" si="219"/>
        <v>0 missed</v>
      </c>
      <c r="X254" s="113">
        <f t="shared" si="220"/>
        <v>4</v>
      </c>
      <c r="Y254" s="13">
        <f t="shared" si="221"/>
        <v>1</v>
      </c>
      <c r="Z254" s="13" t="str">
        <f t="shared" si="222"/>
        <v>Q-3 A-1 || Q Total-3, A Total-1</v>
      </c>
      <c r="AA254" s="113" t="str" cm="1">
        <f t="array" ref="AA254">IFERROR(INDEX('Attendance-Slot-1'!$Q$2:$Q$1112,MATCH(1,('Attendance-Slot-1'!$A$2:$A$1112=$C254)*('Attendance-Slot-1'!$G$2:$G$1112=AA$2),0)),"No Data")</f>
        <v>A-S1_Onsite</v>
      </c>
      <c r="AB254" s="113" t="str" cm="1">
        <f t="array" ref="AB254">IFERROR(INDEX('Attendance-Slot-2'!$Q$2:$Q$2595,MATCH(1,('Attendance-Slot-2'!$A$2:$A$2595=$C254)*('Attendance-Slot-2'!$G$2:$G$2595=AA$2),0)),"No Data")</f>
        <v>P-S2_Onsite</v>
      </c>
      <c r="AC254" s="133">
        <f>VLOOKUP($P254,'Written Exam Marks'!$H:$Q,10,FALSE)</f>
        <v>17.5</v>
      </c>
      <c r="AD254" s="133">
        <f>VLOOKUP($P254,'Written Exam Marks'!$H:$Q,9,FALSE)</f>
        <v>35</v>
      </c>
      <c r="AE254" s="113" t="str">
        <f t="shared" si="223"/>
        <v>Present</v>
      </c>
      <c r="AF254" s="113" t="str">
        <f t="shared" si="224"/>
        <v>P-S2_Onsite</v>
      </c>
      <c r="AG254" s="146">
        <v>9.5</v>
      </c>
      <c r="AH254" s="146">
        <v>9</v>
      </c>
      <c r="AI254" s="146">
        <v>10</v>
      </c>
      <c r="AJ254" s="146">
        <v>10</v>
      </c>
      <c r="AK254" s="146">
        <v>10</v>
      </c>
      <c r="AL254" s="146">
        <v>10</v>
      </c>
      <c r="AM254" s="146">
        <v>58.5</v>
      </c>
      <c r="AN254" s="146">
        <v>60</v>
      </c>
      <c r="AO254" s="43" t="s">
        <v>7336</v>
      </c>
      <c r="AP254" s="43" t="s">
        <v>1598</v>
      </c>
      <c r="AQ254" s="50" t="str">
        <f t="shared" si="225"/>
        <v>2025EM1100251-MDSDF402</v>
      </c>
      <c r="AR254" s="43" t="str">
        <f t="shared" si="226"/>
        <v>0 missed</v>
      </c>
      <c r="AS254" s="47" t="s">
        <v>7342</v>
      </c>
      <c r="AT254" s="43">
        <f t="shared" si="227"/>
        <v>6</v>
      </c>
      <c r="AU254" s="48" t="s">
        <v>7342</v>
      </c>
      <c r="AV254" s="49">
        <f t="shared" si="228"/>
        <v>1</v>
      </c>
      <c r="AW254" s="48" t="s">
        <v>7342</v>
      </c>
      <c r="AX254" s="43" t="str">
        <f t="shared" si="229"/>
        <v>0 missed</v>
      </c>
      <c r="AY254" s="42">
        <f t="shared" si="230"/>
        <v>6</v>
      </c>
      <c r="AZ254" s="50">
        <f t="shared" si="231"/>
        <v>1</v>
      </c>
      <c r="BA254" s="50" t="str">
        <f t="shared" si="232"/>
        <v>Q-6 A-- || Q Total-6, A Total-0</v>
      </c>
      <c r="BB254" s="42" t="str" cm="1">
        <f t="array" ref="BB254">IFERROR(INDEX('Attendance-Slot-1'!$Q$2:$Q$1112,MATCH(1,('Attendance-Slot-1'!$A$2:$A$1112=$C254)*('Attendance-Slot-1'!$G$2:$G$1112=BB$2),0)),"No Data")</f>
        <v>P-S1_Onsite</v>
      </c>
      <c r="BC254" s="42" t="str" cm="1">
        <f t="array" ref="BC254">IFERROR(INDEX('Attendance-Slot-2'!$Q$2:$Q$2595,MATCH(1,('Attendance-Slot-2'!$A$2:$A$2595=$C254)*('Attendance-Slot-2'!$G$2:$G$2595=BB$2),0)),"No Data")</f>
        <v>No Data</v>
      </c>
      <c r="BD254" s="134">
        <f>VLOOKUP($AQ254,'Written Exam Marks'!$H:$Q,10,FALSE)</f>
        <v>24</v>
      </c>
      <c r="BE254" s="134">
        <f>VLOOKUP($AQ254,'Written Exam Marks'!$H:$Q,9,FALSE)</f>
        <v>40</v>
      </c>
      <c r="BF254" s="42" t="str">
        <f t="shared" si="233"/>
        <v>Present</v>
      </c>
      <c r="BG254" s="42" t="str">
        <f t="shared" si="234"/>
        <v>P-S1_Onsite</v>
      </c>
      <c r="BH254" s="147">
        <v>20</v>
      </c>
      <c r="BI254" s="147">
        <v>17</v>
      </c>
      <c r="BJ254" s="147">
        <v>37</v>
      </c>
      <c r="BK254" s="147">
        <v>60</v>
      </c>
      <c r="BL254" s="52" t="s">
        <v>3697</v>
      </c>
      <c r="BM254" s="52" t="s">
        <v>1606</v>
      </c>
      <c r="BN254" s="57" t="str">
        <f t="shared" si="235"/>
        <v>2025EM1100251-MDSDF403</v>
      </c>
      <c r="BO254" s="52" t="str">
        <f t="shared" si="236"/>
        <v>0 missed</v>
      </c>
      <c r="BP254" s="52" t="str">
        <f t="shared" si="237"/>
        <v>0 missed</v>
      </c>
      <c r="BQ254" s="52">
        <f t="shared" si="238"/>
        <v>1</v>
      </c>
      <c r="BR254" s="52">
        <f t="shared" si="239"/>
        <v>1</v>
      </c>
      <c r="BS254" s="56">
        <f t="shared" si="240"/>
        <v>1</v>
      </c>
      <c r="BT254" s="56">
        <f t="shared" si="241"/>
        <v>1</v>
      </c>
      <c r="BU254" s="52" t="str">
        <f t="shared" si="242"/>
        <v>0 missed</v>
      </c>
      <c r="BV254" s="51">
        <f t="shared" si="243"/>
        <v>2</v>
      </c>
      <c r="BW254" s="57">
        <f t="shared" si="244"/>
        <v>1</v>
      </c>
      <c r="BX254" s="57" t="str">
        <f t="shared" si="245"/>
        <v>Q-1 A-1 || Q Total-1, A Total-1</v>
      </c>
      <c r="BY254" s="51" t="str" cm="1">
        <f t="array" ref="BY254">IFERROR(INDEX('Attendance-Slot-1'!$Q$2:$Q$1112,MATCH(1,('Attendance-Slot-1'!$A$2:$A$1112=$C254)*('Attendance-Slot-1'!$G$2:$G$1112=BY$2),0)),"No Data")</f>
        <v>No Data</v>
      </c>
      <c r="BZ254" s="51" t="str" cm="1">
        <f t="array" ref="BZ254">IFERROR(INDEX('Attendance-Slot-2'!$Q$2:$Q$2595,MATCH(1,('Attendance-Slot-2'!$A$2:$A$2595=$C254)*('Attendance-Slot-2'!$G$2:$G$2595=BY$2),0)),"No Data")</f>
        <v>P-S2_Onsite</v>
      </c>
      <c r="CA254" s="135">
        <f>VLOOKUP($BN254,'Written Exam Marks'!$H:$Q,10,FALSE)</f>
        <v>16.5</v>
      </c>
      <c r="CB254" s="135">
        <f>VLOOKUP($BN254,'Written Exam Marks'!$H:$Q,9,FALSE)</f>
        <v>40</v>
      </c>
      <c r="CC254" s="51" t="str">
        <f t="shared" si="246"/>
        <v>Present</v>
      </c>
      <c r="CD254" s="51" t="str">
        <f t="shared" si="247"/>
        <v>P-S2_Onsite</v>
      </c>
      <c r="CE254" s="29">
        <v>20</v>
      </c>
      <c r="CF254" s="29">
        <v>20</v>
      </c>
      <c r="CG254" s="29">
        <v>17</v>
      </c>
      <c r="CH254" s="29">
        <v>57</v>
      </c>
      <c r="CI254" s="29">
        <v>60</v>
      </c>
      <c r="CJ254" s="61" t="s">
        <v>7343</v>
      </c>
      <c r="CK254" s="61" t="s">
        <v>1613</v>
      </c>
      <c r="CL254" s="10" t="str">
        <f t="shared" si="248"/>
        <v>2025EM1100251-MDSDF404</v>
      </c>
      <c r="CM254" s="61" t="str">
        <f t="shared" si="249"/>
        <v>0 missed</v>
      </c>
      <c r="CN254" s="61" t="str">
        <f t="shared" si="250"/>
        <v>0 missed</v>
      </c>
      <c r="CO254" s="111">
        <f t="shared" si="251"/>
        <v>2</v>
      </c>
      <c r="CP254" s="111">
        <f t="shared" si="252"/>
        <v>1</v>
      </c>
      <c r="CQ254" s="9">
        <f t="shared" si="253"/>
        <v>1</v>
      </c>
      <c r="CR254" s="9">
        <f t="shared" si="254"/>
        <v>1</v>
      </c>
      <c r="CS254" s="61" t="str">
        <f t="shared" si="255"/>
        <v>0 missed</v>
      </c>
      <c r="CT254" s="111">
        <f t="shared" si="256"/>
        <v>3</v>
      </c>
      <c r="CU254" s="10">
        <f t="shared" si="257"/>
        <v>1</v>
      </c>
      <c r="CV254" s="10" t="str">
        <f t="shared" si="258"/>
        <v>Q-2 A-1 || Q Total-2, A Total-1</v>
      </c>
      <c r="CW254" s="111" t="str" cm="1">
        <f t="array" ref="CW254">IFERROR(INDEX('Attendance-Slot-1'!$Q$2:$Q$1112,MATCH(1,('Attendance-Slot-1'!$A$2:$A$1112=$C254)*('Attendance-Slot-1'!$G$2:$G$1112=CW$2),0)),"No Data")</f>
        <v>No Data</v>
      </c>
      <c r="CX254" s="111" t="str" cm="1">
        <f t="array" ref="CX254">IFERROR(INDEX('Attendance-Slot-2'!$Q$2:$Q$2595,MATCH(1,('Attendance-Slot-2'!$A$2:$A$2595=$C254)*('Attendance-Slot-2'!$G$2:$G$2595=CW$2),0)),"No Data")</f>
        <v>P-S2_Onsite</v>
      </c>
      <c r="CY254" s="136">
        <f>VLOOKUP($CL254,'Written Exam Marks'!$H:$Q,10,FALSE)</f>
        <v>10.5</v>
      </c>
      <c r="CZ254" s="136">
        <f>VLOOKUP($CL254,'Written Exam Marks'!$H:$Q,9,FALSE)</f>
        <v>40</v>
      </c>
      <c r="DA254" s="111" t="str">
        <f t="shared" si="259"/>
        <v>Present</v>
      </c>
      <c r="DB254" s="111" t="str">
        <f t="shared" si="260"/>
        <v>P-S2_Onsite</v>
      </c>
      <c r="DC254" s="148">
        <v>5.5</v>
      </c>
      <c r="DD254" s="148">
        <v>7</v>
      </c>
      <c r="DE254" s="148">
        <v>8</v>
      </c>
      <c r="DF254" s="148">
        <v>14</v>
      </c>
      <c r="DG254" s="148">
        <v>18</v>
      </c>
      <c r="DH254" s="148">
        <v>52.5</v>
      </c>
      <c r="DI254" s="148">
        <v>65</v>
      </c>
      <c r="DJ254" s="66" t="s">
        <v>7351</v>
      </c>
      <c r="DK254" s="66" t="s">
        <v>1631</v>
      </c>
      <c r="DL254" s="68" t="str">
        <f t="shared" si="261"/>
        <v>2025EM1100251-MDSDF406</v>
      </c>
      <c r="DM254" s="66" t="str">
        <f t="shared" si="262"/>
        <v>0 missed</v>
      </c>
      <c r="DN254" s="66" t="str">
        <f t="shared" si="263"/>
        <v>0 missed</v>
      </c>
      <c r="DO254" s="62">
        <f t="shared" si="264"/>
        <v>3</v>
      </c>
      <c r="DP254" s="62">
        <f t="shared" si="265"/>
        <v>2</v>
      </c>
      <c r="DQ254" s="67">
        <f t="shared" si="266"/>
        <v>1</v>
      </c>
      <c r="DR254" s="67">
        <f t="shared" si="267"/>
        <v>1</v>
      </c>
      <c r="DS254" s="66" t="str">
        <f t="shared" si="268"/>
        <v>0 missed</v>
      </c>
      <c r="DT254" s="62">
        <f t="shared" si="269"/>
        <v>5</v>
      </c>
      <c r="DU254" s="68">
        <f t="shared" si="270"/>
        <v>1</v>
      </c>
      <c r="DV254" s="68" t="str">
        <f t="shared" si="271"/>
        <v>Q-3 A-2 || Q Total-3, A Total-2</v>
      </c>
      <c r="DW254" s="62" t="str" cm="1">
        <f t="array" ref="DW254">IFERROR(INDEX('Attendance-Slot-1'!$Q$2:$Q$1112,MATCH(1,('Attendance-Slot-1'!$A$2:$A$1112=$C254)*('Attendance-Slot-1'!$G$2:$G$1112=DW$2),0)),"No Data")</f>
        <v>No Data</v>
      </c>
      <c r="DX254" s="62" t="str" cm="1">
        <f t="array" ref="DX254">IFERROR(INDEX('Attendance-Slot-2'!$Q$2:$Q$2595,MATCH(1,('Attendance-Slot-2'!$A$2:$A$2595=$C254)*('Attendance-Slot-2'!$G$2:$G$2595=DW$2),0)),"No Data")</f>
        <v>P-S2_Onsite</v>
      </c>
      <c r="DY254" s="137">
        <f>VLOOKUP($DL254,'Written Exam Marks'!$H:$Q,10,FALSE)</f>
        <v>16</v>
      </c>
      <c r="DZ254" s="137">
        <f>VLOOKUP($DL254,'Written Exam Marks'!$H:$Q,9,FALSE)</f>
        <v>35</v>
      </c>
      <c r="EA254" s="62" t="str">
        <f t="shared" si="272"/>
        <v>Present</v>
      </c>
      <c r="EB254" s="62" t="str">
        <f t="shared" si="273"/>
        <v>P-S2_Onsite</v>
      </c>
      <c r="EC254" s="114" t="str">
        <f t="shared" si="210"/>
        <v>P-1, 
A-1, 
No Data-3</v>
      </c>
      <c r="ED254" s="114" t="str">
        <f t="shared" si="211"/>
        <v>P-4, 
A-0, 
No Data-1</v>
      </c>
      <c r="EE254" s="114" t="str">
        <f t="shared" si="274"/>
        <v>P-S2_Onsite</v>
      </c>
      <c r="EF254" s="114" t="str">
        <f t="shared" si="275"/>
        <v>P-S1_Onsite</v>
      </c>
      <c r="EG254" s="114" t="str">
        <f t="shared" si="276"/>
        <v>P-S2_Onsite</v>
      </c>
      <c r="EH254" s="114" t="str">
        <f t="shared" si="277"/>
        <v>P-S2_Onsite</v>
      </c>
      <c r="EI254" s="114" t="str">
        <f t="shared" si="278"/>
        <v>P-S2_Onsite</v>
      </c>
      <c r="EJ254" s="114" t="str">
        <f t="shared" si="279"/>
        <v>P-5, A-0, No Data-0</v>
      </c>
      <c r="EK254" s="114" t="s">
        <v>10453</v>
      </c>
      <c r="EL254" s="114">
        <v>20</v>
      </c>
      <c r="EM254" s="114">
        <v>10</v>
      </c>
      <c r="EN254" s="114">
        <v>50</v>
      </c>
      <c r="EO254" s="114">
        <v>80</v>
      </c>
      <c r="EP254" s="114" t="s">
        <v>7217</v>
      </c>
      <c r="EQ254" s="114" t="s">
        <v>1054</v>
      </c>
      <c r="ER254" s="114" t="s">
        <v>2526</v>
      </c>
      <c r="ES254" s="114"/>
      <c r="ET254" s="30" t="s">
        <v>2526</v>
      </c>
    </row>
    <row r="255" spans="1:150" x14ac:dyDescent="0.25">
      <c r="A255" s="114">
        <v>252</v>
      </c>
      <c r="B255" s="114" t="s">
        <v>7224</v>
      </c>
      <c r="C255" s="80" t="s">
        <v>2532</v>
      </c>
      <c r="D255" s="30" t="s">
        <v>2533</v>
      </c>
      <c r="E255" s="30" t="s">
        <v>2534</v>
      </c>
      <c r="F255" s="33" t="s">
        <v>7202</v>
      </c>
      <c r="G255" s="30" t="s">
        <v>2535</v>
      </c>
      <c r="H255" s="143" t="s">
        <v>5</v>
      </c>
      <c r="I255" s="143">
        <v>15</v>
      </c>
      <c r="J255" s="143">
        <v>18</v>
      </c>
      <c r="K255" s="143">
        <v>15</v>
      </c>
      <c r="L255" s="143">
        <v>48</v>
      </c>
      <c r="M255" s="143">
        <v>65</v>
      </c>
      <c r="N255" s="40" t="s">
        <v>7314</v>
      </c>
      <c r="O255" s="40" t="s">
        <v>1593</v>
      </c>
      <c r="P255" s="13" t="str">
        <f t="shared" si="212"/>
        <v>2025EM1100252-MDSDF401</v>
      </c>
      <c r="Q255" s="40" t="str">
        <f t="shared" si="213"/>
        <v>1 missed</v>
      </c>
      <c r="R255" s="40" t="str">
        <f t="shared" si="214"/>
        <v>0 missed</v>
      </c>
      <c r="S255" s="40">
        <f t="shared" si="215"/>
        <v>2</v>
      </c>
      <c r="T255" s="40">
        <f t="shared" si="216"/>
        <v>1</v>
      </c>
      <c r="U255" s="41">
        <f t="shared" si="217"/>
        <v>0.66666666666666663</v>
      </c>
      <c r="V255" s="41">
        <f t="shared" si="218"/>
        <v>1</v>
      </c>
      <c r="W255" s="40" t="str">
        <f t="shared" si="219"/>
        <v>1 missed</v>
      </c>
      <c r="X255" s="113">
        <f t="shared" si="220"/>
        <v>3</v>
      </c>
      <c r="Y255" s="13">
        <f t="shared" si="221"/>
        <v>0.75</v>
      </c>
      <c r="Z255" s="13" t="str">
        <f t="shared" si="222"/>
        <v>Q-2 A-1 || Q Total-3, A Total-1</v>
      </c>
      <c r="AA255" s="113" t="str" cm="1">
        <f t="array" ref="AA255">IFERROR(INDEX('Attendance-Slot-1'!$Q$2:$Q$1112,MATCH(1,('Attendance-Slot-1'!$A$2:$A$1112=$C255)*('Attendance-Slot-1'!$G$2:$G$1112=AA$2),0)),"No Data")</f>
        <v>P-S1_Onsite</v>
      </c>
      <c r="AB255" s="113" t="str" cm="1">
        <f t="array" ref="AB255">IFERROR(INDEX('Attendance-Slot-2'!$Q$2:$Q$2595,MATCH(1,('Attendance-Slot-2'!$A$2:$A$2595=$C255)*('Attendance-Slot-2'!$G$2:$G$2595=AA$2),0)),"No Data")</f>
        <v>No Data</v>
      </c>
      <c r="AC255" s="133">
        <f>VLOOKUP($P255,'Written Exam Marks'!$H:$Q,10,FALSE)</f>
        <v>18.5</v>
      </c>
      <c r="AD255" s="133">
        <f>VLOOKUP($P255,'Written Exam Marks'!$H:$Q,9,FALSE)</f>
        <v>35</v>
      </c>
      <c r="AE255" s="113" t="str">
        <f t="shared" si="223"/>
        <v>Present</v>
      </c>
      <c r="AF255" s="113" t="str">
        <f t="shared" si="224"/>
        <v>P-S1_Onsite</v>
      </c>
      <c r="AG255" s="146">
        <v>10</v>
      </c>
      <c r="AH255" s="146">
        <v>4.5</v>
      </c>
      <c r="AI255" s="146">
        <v>10</v>
      </c>
      <c r="AJ255" s="146">
        <v>10</v>
      </c>
      <c r="AK255" s="146">
        <v>10</v>
      </c>
      <c r="AL255" s="146">
        <v>10</v>
      </c>
      <c r="AM255" s="146">
        <v>54.5</v>
      </c>
      <c r="AN255" s="146">
        <v>60</v>
      </c>
      <c r="AO255" s="43" t="s">
        <v>7336</v>
      </c>
      <c r="AP255" s="43" t="s">
        <v>1598</v>
      </c>
      <c r="AQ255" s="50" t="str">
        <f t="shared" si="225"/>
        <v>2025EM1100252-MDSDF402</v>
      </c>
      <c r="AR255" s="43" t="str">
        <f t="shared" si="226"/>
        <v>0 missed</v>
      </c>
      <c r="AS255" s="47" t="s">
        <v>7342</v>
      </c>
      <c r="AT255" s="43">
        <f t="shared" si="227"/>
        <v>6</v>
      </c>
      <c r="AU255" s="48" t="s">
        <v>7342</v>
      </c>
      <c r="AV255" s="49">
        <f t="shared" si="228"/>
        <v>1</v>
      </c>
      <c r="AW255" s="48" t="s">
        <v>7342</v>
      </c>
      <c r="AX255" s="43" t="str">
        <f t="shared" si="229"/>
        <v>0 missed</v>
      </c>
      <c r="AY255" s="42">
        <f t="shared" si="230"/>
        <v>6</v>
      </c>
      <c r="AZ255" s="50">
        <f t="shared" si="231"/>
        <v>1</v>
      </c>
      <c r="BA255" s="50" t="str">
        <f t="shared" si="232"/>
        <v>Q-6 A-- || Q Total-6, A Total-0</v>
      </c>
      <c r="BB255" s="42" t="str" cm="1">
        <f t="array" ref="BB255">IFERROR(INDEX('Attendance-Slot-1'!$Q$2:$Q$1112,MATCH(1,('Attendance-Slot-1'!$A$2:$A$1112=$C255)*('Attendance-Slot-1'!$G$2:$G$1112=BB$2),0)),"No Data")</f>
        <v>No Data</v>
      </c>
      <c r="BC255" s="42" t="str" cm="1">
        <f t="array" ref="BC255">IFERROR(INDEX('Attendance-Slot-2'!$Q$2:$Q$2595,MATCH(1,('Attendance-Slot-2'!$A$2:$A$2595=$C255)*('Attendance-Slot-2'!$G$2:$G$2595=BB$2),0)),"No Data")</f>
        <v>P-S2_Onsite</v>
      </c>
      <c r="BD255" s="134">
        <f>VLOOKUP($AQ255,'Written Exam Marks'!$H:$Q,10,FALSE)</f>
        <v>28</v>
      </c>
      <c r="BE255" s="134">
        <f>VLOOKUP($AQ255,'Written Exam Marks'!$H:$Q,9,FALSE)</f>
        <v>40</v>
      </c>
      <c r="BF255" s="42" t="str">
        <f t="shared" si="233"/>
        <v>Present</v>
      </c>
      <c r="BG255" s="42" t="str">
        <f t="shared" si="234"/>
        <v>P-S2_Onsite</v>
      </c>
      <c r="BH255" s="147" t="s">
        <v>5</v>
      </c>
      <c r="BI255" s="147">
        <v>25.5</v>
      </c>
      <c r="BJ255" s="147">
        <v>25.5</v>
      </c>
      <c r="BK255" s="147">
        <v>60</v>
      </c>
      <c r="BL255" s="52" t="s">
        <v>3697</v>
      </c>
      <c r="BM255" s="52" t="s">
        <v>1606</v>
      </c>
      <c r="BN255" s="57" t="str">
        <f t="shared" si="235"/>
        <v>2025EM1100252-MDSDF403</v>
      </c>
      <c r="BO255" s="52" t="str">
        <f t="shared" si="236"/>
        <v>1 missed</v>
      </c>
      <c r="BP255" s="52" t="str">
        <f t="shared" si="237"/>
        <v>0 missed</v>
      </c>
      <c r="BQ255" s="52">
        <f t="shared" si="238"/>
        <v>0</v>
      </c>
      <c r="BR255" s="52">
        <f t="shared" si="239"/>
        <v>1</v>
      </c>
      <c r="BS255" s="56">
        <f t="shared" si="240"/>
        <v>0</v>
      </c>
      <c r="BT255" s="56">
        <f t="shared" si="241"/>
        <v>1</v>
      </c>
      <c r="BU255" s="52" t="str">
        <f t="shared" si="242"/>
        <v>1 missed</v>
      </c>
      <c r="BV255" s="51">
        <f t="shared" si="243"/>
        <v>1</v>
      </c>
      <c r="BW255" s="57">
        <f t="shared" si="244"/>
        <v>0.5</v>
      </c>
      <c r="BX255" s="57" t="str">
        <f t="shared" si="245"/>
        <v>Q-0 A-1 || Q Total-1, A Total-1</v>
      </c>
      <c r="BY255" s="51" t="str" cm="1">
        <f t="array" ref="BY255">IFERROR(INDEX('Attendance-Slot-1'!$Q$2:$Q$1112,MATCH(1,('Attendance-Slot-1'!$A$2:$A$1112=$C255)*('Attendance-Slot-1'!$G$2:$G$1112=BY$2),0)),"No Data")</f>
        <v>P-S1_Onsite</v>
      </c>
      <c r="BZ255" s="51" t="str" cm="1">
        <f t="array" ref="BZ255">IFERROR(INDEX('Attendance-Slot-2'!$Q$2:$Q$2595,MATCH(1,('Attendance-Slot-2'!$A$2:$A$2595=$C255)*('Attendance-Slot-2'!$G$2:$G$2595=BY$2),0)),"No Data")</f>
        <v>No Data</v>
      </c>
      <c r="CA255" s="135">
        <f>VLOOKUP($BN255,'Written Exam Marks'!$H:$Q,10,FALSE)</f>
        <v>27.5</v>
      </c>
      <c r="CB255" s="135">
        <f>VLOOKUP($BN255,'Written Exam Marks'!$H:$Q,9,FALSE)</f>
        <v>40</v>
      </c>
      <c r="CC255" s="51" t="str">
        <f t="shared" si="246"/>
        <v>Present</v>
      </c>
      <c r="CD255" s="51" t="str">
        <f t="shared" si="247"/>
        <v>P-S1_Onsite</v>
      </c>
      <c r="CE255" s="29">
        <v>18</v>
      </c>
      <c r="CF255" s="29">
        <v>20</v>
      </c>
      <c r="CG255" s="29">
        <v>19</v>
      </c>
      <c r="CH255" s="29">
        <v>57</v>
      </c>
      <c r="CI255" s="29">
        <v>60</v>
      </c>
      <c r="CJ255" s="61" t="s">
        <v>7343</v>
      </c>
      <c r="CK255" s="61" t="s">
        <v>1613</v>
      </c>
      <c r="CL255" s="10" t="str">
        <f t="shared" si="248"/>
        <v>2025EM1100252-MDSDF404</v>
      </c>
      <c r="CM255" s="61" t="str">
        <f t="shared" si="249"/>
        <v>0 missed</v>
      </c>
      <c r="CN255" s="61" t="str">
        <f t="shared" si="250"/>
        <v>0 missed</v>
      </c>
      <c r="CO255" s="111">
        <f t="shared" si="251"/>
        <v>2</v>
      </c>
      <c r="CP255" s="111">
        <f t="shared" si="252"/>
        <v>1</v>
      </c>
      <c r="CQ255" s="9">
        <f t="shared" si="253"/>
        <v>1</v>
      </c>
      <c r="CR255" s="9">
        <f t="shared" si="254"/>
        <v>1</v>
      </c>
      <c r="CS255" s="61" t="str">
        <f t="shared" si="255"/>
        <v>0 missed</v>
      </c>
      <c r="CT255" s="111">
        <f t="shared" si="256"/>
        <v>3</v>
      </c>
      <c r="CU255" s="10">
        <f t="shared" si="257"/>
        <v>1</v>
      </c>
      <c r="CV255" s="10" t="str">
        <f t="shared" si="258"/>
        <v>Q-2 A-1 || Q Total-2, A Total-1</v>
      </c>
      <c r="CW255" s="111" t="str" cm="1">
        <f t="array" ref="CW255">IFERROR(INDEX('Attendance-Slot-1'!$Q$2:$Q$1112,MATCH(1,('Attendance-Slot-1'!$A$2:$A$1112=$C255)*('Attendance-Slot-1'!$G$2:$G$1112=CW$2),0)),"No Data")</f>
        <v>P-S1_Onsite</v>
      </c>
      <c r="CX255" s="111" t="str" cm="1">
        <f t="array" ref="CX255">IFERROR(INDEX('Attendance-Slot-2'!$Q$2:$Q$2595,MATCH(1,('Attendance-Slot-2'!$A$2:$A$2595=$C255)*('Attendance-Slot-2'!$G$2:$G$2595=CW$2),0)),"No Data")</f>
        <v>No Data</v>
      </c>
      <c r="CY255" s="136">
        <f>VLOOKUP($CL255,'Written Exam Marks'!$H:$Q,10,FALSE)</f>
        <v>32</v>
      </c>
      <c r="CZ255" s="136">
        <f>VLOOKUP($CL255,'Written Exam Marks'!$H:$Q,9,FALSE)</f>
        <v>40</v>
      </c>
      <c r="DA255" s="111" t="str">
        <f t="shared" si="259"/>
        <v>Present</v>
      </c>
      <c r="DB255" s="111" t="str">
        <f t="shared" si="260"/>
        <v>P-S1_Onsite</v>
      </c>
      <c r="DC255" s="148" t="s">
        <v>5</v>
      </c>
      <c r="DD255" s="148">
        <v>7.25</v>
      </c>
      <c r="DE255" s="148" t="s">
        <v>5</v>
      </c>
      <c r="DF255" s="148">
        <v>19</v>
      </c>
      <c r="DG255" s="148">
        <v>17</v>
      </c>
      <c r="DH255" s="148">
        <v>43.25</v>
      </c>
      <c r="DI255" s="148">
        <v>65</v>
      </c>
      <c r="DJ255" s="66" t="s">
        <v>7351</v>
      </c>
      <c r="DK255" s="66" t="s">
        <v>1631</v>
      </c>
      <c r="DL255" s="68" t="str">
        <f t="shared" si="261"/>
        <v>2025EM1100252-MDSDF406</v>
      </c>
      <c r="DM255" s="66" t="str">
        <f t="shared" si="262"/>
        <v>2 missed</v>
      </c>
      <c r="DN255" s="66" t="str">
        <f t="shared" si="263"/>
        <v>0 missed</v>
      </c>
      <c r="DO255" s="62">
        <f t="shared" si="264"/>
        <v>1</v>
      </c>
      <c r="DP255" s="62">
        <f t="shared" si="265"/>
        <v>2</v>
      </c>
      <c r="DQ255" s="67">
        <f t="shared" si="266"/>
        <v>0.33333333333333331</v>
      </c>
      <c r="DR255" s="67">
        <f t="shared" si="267"/>
        <v>1</v>
      </c>
      <c r="DS255" s="66" t="str">
        <f t="shared" si="268"/>
        <v>2 missed</v>
      </c>
      <c r="DT255" s="62">
        <f t="shared" si="269"/>
        <v>3</v>
      </c>
      <c r="DU255" s="68">
        <f t="shared" si="270"/>
        <v>0.6</v>
      </c>
      <c r="DV255" s="68" t="str">
        <f t="shared" si="271"/>
        <v>Q-1 A-2 || Q Total-3, A Total-2</v>
      </c>
      <c r="DW255" s="62" t="str" cm="1">
        <f t="array" ref="DW255">IFERROR(INDEX('Attendance-Slot-1'!$Q$2:$Q$1112,MATCH(1,('Attendance-Slot-1'!$A$2:$A$1112=$C255)*('Attendance-Slot-1'!$G$2:$G$1112=DW$2),0)),"No Data")</f>
        <v>No Data</v>
      </c>
      <c r="DX255" s="62" t="str" cm="1">
        <f t="array" ref="DX255">IFERROR(INDEX('Attendance-Slot-2'!$Q$2:$Q$2595,MATCH(1,('Attendance-Slot-2'!$A$2:$A$2595=$C255)*('Attendance-Slot-2'!$G$2:$G$2595=DW$2),0)),"No Data")</f>
        <v>P-S2_Onsite</v>
      </c>
      <c r="DY255" s="137">
        <f>VLOOKUP($DL255,'Written Exam Marks'!$H:$Q,10,FALSE)</f>
        <v>23.5</v>
      </c>
      <c r="DZ255" s="137">
        <f>VLOOKUP($DL255,'Written Exam Marks'!$H:$Q,9,FALSE)</f>
        <v>35</v>
      </c>
      <c r="EA255" s="62" t="str">
        <f t="shared" si="272"/>
        <v>Present</v>
      </c>
      <c r="EB255" s="62" t="str">
        <f t="shared" si="273"/>
        <v>P-S2_Onsite</v>
      </c>
      <c r="EC255" s="114" t="str">
        <f t="shared" si="210"/>
        <v>P-3, 
A-0, 
No Data-2</v>
      </c>
      <c r="ED255" s="114" t="str">
        <f t="shared" si="211"/>
        <v>P-2, 
A-0, 
No Data-3</v>
      </c>
      <c r="EE255" s="114" t="str">
        <f t="shared" si="274"/>
        <v>P-S1_Onsite</v>
      </c>
      <c r="EF255" s="114" t="str">
        <f t="shared" si="275"/>
        <v>P-S2_Onsite</v>
      </c>
      <c r="EG255" s="114" t="str">
        <f t="shared" si="276"/>
        <v>P-S1_Onsite</v>
      </c>
      <c r="EH255" s="114" t="str">
        <f t="shared" si="277"/>
        <v>P-S1_Onsite</v>
      </c>
      <c r="EI255" s="114" t="str">
        <f t="shared" si="278"/>
        <v>P-S2_Onsite</v>
      </c>
      <c r="EJ255" s="114" t="str">
        <f t="shared" si="279"/>
        <v>P-5, A-0, No Data-0</v>
      </c>
      <c r="EK255" s="114" t="s">
        <v>10453</v>
      </c>
      <c r="EL255" s="114">
        <v>29</v>
      </c>
      <c r="EM255" s="114">
        <v>10</v>
      </c>
      <c r="EN255" s="114">
        <v>57</v>
      </c>
      <c r="EO255" s="114">
        <v>96</v>
      </c>
      <c r="EP255" s="114" t="s">
        <v>7217</v>
      </c>
      <c r="EQ255" s="114" t="s">
        <v>1054</v>
      </c>
      <c r="ER255" s="114" t="s">
        <v>2532</v>
      </c>
      <c r="ES255" s="114"/>
      <c r="ET255" s="30" t="s">
        <v>2532</v>
      </c>
    </row>
    <row r="256" spans="1:150" x14ac:dyDescent="0.25">
      <c r="A256" s="114">
        <v>253</v>
      </c>
      <c r="B256" s="114" t="s">
        <v>7224</v>
      </c>
      <c r="C256" s="80" t="s">
        <v>2539</v>
      </c>
      <c r="D256" s="30" t="s">
        <v>2540</v>
      </c>
      <c r="E256" s="30" t="s">
        <v>2541</v>
      </c>
      <c r="F256" s="33" t="s">
        <v>7201</v>
      </c>
      <c r="G256" s="30" t="s">
        <v>2542</v>
      </c>
      <c r="H256" s="143" t="s">
        <v>5</v>
      </c>
      <c r="I256" s="143" t="s">
        <v>5</v>
      </c>
      <c r="J256" s="143" t="s">
        <v>5</v>
      </c>
      <c r="K256" s="143" t="s">
        <v>5</v>
      </c>
      <c r="L256" s="143">
        <v>0</v>
      </c>
      <c r="M256" s="143">
        <v>65</v>
      </c>
      <c r="N256" s="40" t="s">
        <v>7314</v>
      </c>
      <c r="O256" s="40" t="s">
        <v>1593</v>
      </c>
      <c r="P256" s="13" t="str">
        <f t="shared" si="212"/>
        <v>2025EM1100253-MDSDF401</v>
      </c>
      <c r="Q256" s="40" t="str">
        <f t="shared" si="213"/>
        <v>3 missed</v>
      </c>
      <c r="R256" s="40" t="str">
        <f t="shared" si="214"/>
        <v>1 missed</v>
      </c>
      <c r="S256" s="40">
        <f t="shared" si="215"/>
        <v>0</v>
      </c>
      <c r="T256" s="40">
        <f t="shared" si="216"/>
        <v>0</v>
      </c>
      <c r="U256" s="41">
        <f t="shared" si="217"/>
        <v>0</v>
      </c>
      <c r="V256" s="41">
        <f t="shared" si="218"/>
        <v>0</v>
      </c>
      <c r="W256" s="40" t="str">
        <f t="shared" si="219"/>
        <v>4 missed</v>
      </c>
      <c r="X256" s="113">
        <f t="shared" si="220"/>
        <v>0</v>
      </c>
      <c r="Y256" s="13">
        <f t="shared" si="221"/>
        <v>0</v>
      </c>
      <c r="Z256" s="13" t="str">
        <f t="shared" si="222"/>
        <v>Q-0 A-0 || Q Total-3, A Total-1</v>
      </c>
      <c r="AA256" s="113" t="str" cm="1">
        <f t="array" ref="AA256">IFERROR(INDEX('Attendance-Slot-1'!$Q$2:$Q$1112,MATCH(1,('Attendance-Slot-1'!$A$2:$A$1112=$C256)*('Attendance-Slot-1'!$G$2:$G$1112=AA$2),0)),"No Data")</f>
        <v>P-S1_Onsite</v>
      </c>
      <c r="AB256" s="113" t="str" cm="1">
        <f t="array" ref="AB256">IFERROR(INDEX('Attendance-Slot-2'!$Q$2:$Q$2595,MATCH(1,('Attendance-Slot-2'!$A$2:$A$2595=$C256)*('Attendance-Slot-2'!$G$2:$G$2595=AA$2),0)),"No Data")</f>
        <v>No Data</v>
      </c>
      <c r="AC256" s="133">
        <f>VLOOKUP($P256,'Written Exam Marks'!$H:$Q,10,FALSE)</f>
        <v>3</v>
      </c>
      <c r="AD256" s="133">
        <f>VLOOKUP($P256,'Written Exam Marks'!$H:$Q,9,FALSE)</f>
        <v>35</v>
      </c>
      <c r="AE256" s="113" t="str">
        <f t="shared" si="223"/>
        <v>Present</v>
      </c>
      <c r="AF256" s="113" t="str">
        <f t="shared" si="224"/>
        <v>P-S1_Onsite</v>
      </c>
      <c r="AG256" s="146" t="s">
        <v>5</v>
      </c>
      <c r="AH256" s="146" t="s">
        <v>5</v>
      </c>
      <c r="AI256" s="146" t="s">
        <v>5</v>
      </c>
      <c r="AJ256" s="146" t="s">
        <v>5</v>
      </c>
      <c r="AK256" s="146" t="s">
        <v>5</v>
      </c>
      <c r="AL256" s="146" t="s">
        <v>5</v>
      </c>
      <c r="AM256" s="146">
        <v>0</v>
      </c>
      <c r="AN256" s="146">
        <v>60</v>
      </c>
      <c r="AO256" s="43" t="s">
        <v>7336</v>
      </c>
      <c r="AP256" s="43" t="s">
        <v>1598</v>
      </c>
      <c r="AQ256" s="50" t="str">
        <f t="shared" si="225"/>
        <v>2025EM1100253-MDSDF402</v>
      </c>
      <c r="AR256" s="43" t="str">
        <f t="shared" si="226"/>
        <v>6 missed</v>
      </c>
      <c r="AS256" s="47" t="s">
        <v>7342</v>
      </c>
      <c r="AT256" s="43">
        <f t="shared" si="227"/>
        <v>0</v>
      </c>
      <c r="AU256" s="48" t="s">
        <v>7342</v>
      </c>
      <c r="AV256" s="49">
        <f t="shared" si="228"/>
        <v>0</v>
      </c>
      <c r="AW256" s="48" t="s">
        <v>7342</v>
      </c>
      <c r="AX256" s="43" t="str">
        <f t="shared" si="229"/>
        <v>6 missed</v>
      </c>
      <c r="AY256" s="42">
        <f t="shared" si="230"/>
        <v>0</v>
      </c>
      <c r="AZ256" s="50">
        <f t="shared" si="231"/>
        <v>0</v>
      </c>
      <c r="BA256" s="50" t="str">
        <f t="shared" si="232"/>
        <v>Q-0 A-- || Q Total-6, A Total-0</v>
      </c>
      <c r="BB256" s="42" t="str" cm="1">
        <f t="array" ref="BB256">IFERROR(INDEX('Attendance-Slot-1'!$Q$2:$Q$1112,MATCH(1,('Attendance-Slot-1'!$A$2:$A$1112=$C256)*('Attendance-Slot-1'!$G$2:$G$1112=BB$2),0)),"No Data")</f>
        <v>P-S1_Onsite</v>
      </c>
      <c r="BC256" s="42" t="str" cm="1">
        <f t="array" ref="BC256">IFERROR(INDEX('Attendance-Slot-2'!$Q$2:$Q$2595,MATCH(1,('Attendance-Slot-2'!$A$2:$A$2595=$C256)*('Attendance-Slot-2'!$G$2:$G$2595=BB$2),0)),"No Data")</f>
        <v>No Data</v>
      </c>
      <c r="BD256" s="134">
        <f>VLOOKUP($AQ256,'Written Exam Marks'!$H:$Q,10,FALSE)</f>
        <v>17</v>
      </c>
      <c r="BE256" s="134">
        <f>VLOOKUP($AQ256,'Written Exam Marks'!$H:$Q,9,FALSE)</f>
        <v>40</v>
      </c>
      <c r="BF256" s="42" t="str">
        <f t="shared" si="233"/>
        <v>Present</v>
      </c>
      <c r="BG256" s="42" t="str">
        <f t="shared" si="234"/>
        <v>P-S1_Onsite</v>
      </c>
      <c r="BH256" s="147" t="s">
        <v>5</v>
      </c>
      <c r="BI256" s="147">
        <v>23</v>
      </c>
      <c r="BJ256" s="147">
        <v>23</v>
      </c>
      <c r="BK256" s="147">
        <v>60</v>
      </c>
      <c r="BL256" s="52" t="s">
        <v>3697</v>
      </c>
      <c r="BM256" s="52" t="s">
        <v>1606</v>
      </c>
      <c r="BN256" s="57" t="str">
        <f t="shared" si="235"/>
        <v>2025EM1100253-MDSDF403</v>
      </c>
      <c r="BO256" s="52" t="str">
        <f t="shared" si="236"/>
        <v>1 missed</v>
      </c>
      <c r="BP256" s="52" t="str">
        <f t="shared" si="237"/>
        <v>0 missed</v>
      </c>
      <c r="BQ256" s="52">
        <f t="shared" si="238"/>
        <v>0</v>
      </c>
      <c r="BR256" s="52">
        <f t="shared" si="239"/>
        <v>1</v>
      </c>
      <c r="BS256" s="56">
        <f t="shared" si="240"/>
        <v>0</v>
      </c>
      <c r="BT256" s="56">
        <f t="shared" si="241"/>
        <v>1</v>
      </c>
      <c r="BU256" s="52" t="str">
        <f t="shared" si="242"/>
        <v>1 missed</v>
      </c>
      <c r="BV256" s="51">
        <f t="shared" si="243"/>
        <v>1</v>
      </c>
      <c r="BW256" s="57">
        <f t="shared" si="244"/>
        <v>0.5</v>
      </c>
      <c r="BX256" s="57" t="str">
        <f t="shared" si="245"/>
        <v>Q-0 A-1 || Q Total-1, A Total-1</v>
      </c>
      <c r="BY256" s="51" t="str" cm="1">
        <f t="array" ref="BY256">IFERROR(INDEX('Attendance-Slot-1'!$Q$2:$Q$1112,MATCH(1,('Attendance-Slot-1'!$A$2:$A$1112=$C256)*('Attendance-Slot-1'!$G$2:$G$1112=BY$2),0)),"No Data")</f>
        <v>P-S1_Onsite</v>
      </c>
      <c r="BZ256" s="51" t="str" cm="1">
        <f t="array" ref="BZ256">IFERROR(INDEX('Attendance-Slot-2'!$Q$2:$Q$2595,MATCH(1,('Attendance-Slot-2'!$A$2:$A$2595=$C256)*('Attendance-Slot-2'!$G$2:$G$2595=BY$2),0)),"No Data")</f>
        <v>No Data</v>
      </c>
      <c r="CA256" s="135">
        <f>VLOOKUP($BN256,'Written Exam Marks'!$H:$Q,10,FALSE)</f>
        <v>10.5</v>
      </c>
      <c r="CB256" s="135">
        <f>VLOOKUP($BN256,'Written Exam Marks'!$H:$Q,9,FALSE)</f>
        <v>40</v>
      </c>
      <c r="CC256" s="51" t="str">
        <f t="shared" si="246"/>
        <v>Present</v>
      </c>
      <c r="CD256" s="51" t="str">
        <f t="shared" si="247"/>
        <v>P-S1_Onsite</v>
      </c>
      <c r="CE256" s="29" t="s">
        <v>5</v>
      </c>
      <c r="CF256" s="29" t="s">
        <v>5</v>
      </c>
      <c r="CG256" s="29">
        <v>14</v>
      </c>
      <c r="CH256" s="29">
        <v>14</v>
      </c>
      <c r="CI256" s="29">
        <v>60</v>
      </c>
      <c r="CJ256" s="61" t="s">
        <v>7343</v>
      </c>
      <c r="CK256" s="61" t="s">
        <v>1613</v>
      </c>
      <c r="CL256" s="10" t="str">
        <f t="shared" si="248"/>
        <v>2025EM1100253-MDSDF404</v>
      </c>
      <c r="CM256" s="61" t="str">
        <f t="shared" si="249"/>
        <v>2 missed</v>
      </c>
      <c r="CN256" s="61" t="str">
        <f t="shared" si="250"/>
        <v>0 missed</v>
      </c>
      <c r="CO256" s="111">
        <f t="shared" si="251"/>
        <v>0</v>
      </c>
      <c r="CP256" s="111">
        <f t="shared" si="252"/>
        <v>1</v>
      </c>
      <c r="CQ256" s="9">
        <f t="shared" si="253"/>
        <v>0</v>
      </c>
      <c r="CR256" s="9">
        <f t="shared" si="254"/>
        <v>1</v>
      </c>
      <c r="CS256" s="61" t="str">
        <f t="shared" si="255"/>
        <v>2 missed</v>
      </c>
      <c r="CT256" s="111">
        <f t="shared" si="256"/>
        <v>1</v>
      </c>
      <c r="CU256" s="10">
        <f t="shared" si="257"/>
        <v>0.33333333333333331</v>
      </c>
      <c r="CV256" s="10" t="str">
        <f t="shared" si="258"/>
        <v>Q-0 A-1 || Q Total-2, A Total-1</v>
      </c>
      <c r="CW256" s="111" t="str" cm="1">
        <f t="array" ref="CW256">IFERROR(INDEX('Attendance-Slot-1'!$Q$2:$Q$1112,MATCH(1,('Attendance-Slot-1'!$A$2:$A$1112=$C256)*('Attendance-Slot-1'!$G$2:$G$1112=CW$2),0)),"No Data")</f>
        <v>P-S1_Onsite</v>
      </c>
      <c r="CX256" s="111" t="str" cm="1">
        <f t="array" ref="CX256">IFERROR(INDEX('Attendance-Slot-2'!$Q$2:$Q$2595,MATCH(1,('Attendance-Slot-2'!$A$2:$A$2595=$C256)*('Attendance-Slot-2'!$G$2:$G$2595=CW$2),0)),"No Data")</f>
        <v>No Data</v>
      </c>
      <c r="CY256" s="136">
        <f>VLOOKUP($CL256,'Written Exam Marks'!$H:$Q,10,FALSE)</f>
        <v>16</v>
      </c>
      <c r="CZ256" s="136">
        <f>VLOOKUP($CL256,'Written Exam Marks'!$H:$Q,9,FALSE)</f>
        <v>40</v>
      </c>
      <c r="DA256" s="111" t="str">
        <f t="shared" si="259"/>
        <v>Present</v>
      </c>
      <c r="DB256" s="111" t="str">
        <f t="shared" si="260"/>
        <v>P-S1_Onsite</v>
      </c>
      <c r="DC256" s="148" t="s">
        <v>5</v>
      </c>
      <c r="DD256" s="148" t="s">
        <v>5</v>
      </c>
      <c r="DE256" s="148" t="s">
        <v>5</v>
      </c>
      <c r="DF256" s="148">
        <v>12</v>
      </c>
      <c r="DG256" s="148" t="s">
        <v>5</v>
      </c>
      <c r="DH256" s="148">
        <v>12</v>
      </c>
      <c r="DI256" s="148">
        <v>65</v>
      </c>
      <c r="DJ256" s="66" t="s">
        <v>7351</v>
      </c>
      <c r="DK256" s="66" t="s">
        <v>1631</v>
      </c>
      <c r="DL256" s="68" t="str">
        <f t="shared" si="261"/>
        <v>2025EM1100253-MDSDF406</v>
      </c>
      <c r="DM256" s="66" t="str">
        <f t="shared" si="262"/>
        <v>3 missed</v>
      </c>
      <c r="DN256" s="66" t="str">
        <f t="shared" si="263"/>
        <v>1 missed</v>
      </c>
      <c r="DO256" s="62">
        <f t="shared" si="264"/>
        <v>0</v>
      </c>
      <c r="DP256" s="62">
        <f t="shared" si="265"/>
        <v>1</v>
      </c>
      <c r="DQ256" s="67">
        <f t="shared" si="266"/>
        <v>0</v>
      </c>
      <c r="DR256" s="67">
        <f t="shared" si="267"/>
        <v>0.5</v>
      </c>
      <c r="DS256" s="66" t="str">
        <f t="shared" si="268"/>
        <v>4 missed</v>
      </c>
      <c r="DT256" s="62">
        <f t="shared" si="269"/>
        <v>1</v>
      </c>
      <c r="DU256" s="68">
        <f t="shared" si="270"/>
        <v>0.2</v>
      </c>
      <c r="DV256" s="68" t="str">
        <f t="shared" si="271"/>
        <v>Q-0 A-1 || Q Total-3, A Total-2</v>
      </c>
      <c r="DW256" s="62" t="str" cm="1">
        <f t="array" ref="DW256">IFERROR(INDEX('Attendance-Slot-1'!$Q$2:$Q$1112,MATCH(1,('Attendance-Slot-1'!$A$2:$A$1112=$C256)*('Attendance-Slot-1'!$G$2:$G$1112=DW$2),0)),"No Data")</f>
        <v>P-S1_Onsite</v>
      </c>
      <c r="DX256" s="62" t="str" cm="1">
        <f t="array" ref="DX256">IFERROR(INDEX('Attendance-Slot-2'!$Q$2:$Q$2595,MATCH(1,('Attendance-Slot-2'!$A$2:$A$2595=$C256)*('Attendance-Slot-2'!$G$2:$G$2595=DW$2),0)),"No Data")</f>
        <v>No Data</v>
      </c>
      <c r="DY256" s="137">
        <f>VLOOKUP($DL256,'Written Exam Marks'!$H:$Q,10,FALSE)</f>
        <v>26</v>
      </c>
      <c r="DZ256" s="137">
        <f>VLOOKUP($DL256,'Written Exam Marks'!$H:$Q,9,FALSE)</f>
        <v>35</v>
      </c>
      <c r="EA256" s="62" t="str">
        <f t="shared" si="272"/>
        <v>Present</v>
      </c>
      <c r="EB256" s="62" t="str">
        <f t="shared" si="273"/>
        <v>P-S1_Onsite</v>
      </c>
      <c r="EC256" s="114" t="str">
        <f t="shared" si="210"/>
        <v>P-5, 
A-0, 
No Data-0</v>
      </c>
      <c r="ED256" s="114" t="str">
        <f t="shared" si="211"/>
        <v>P-0, 
A-0, 
No Data-5</v>
      </c>
      <c r="EE256" s="114" t="str">
        <f t="shared" si="274"/>
        <v>P-S1_Onsite</v>
      </c>
      <c r="EF256" s="114" t="str">
        <f t="shared" si="275"/>
        <v>P-S1_Onsite</v>
      </c>
      <c r="EG256" s="114" t="str">
        <f t="shared" si="276"/>
        <v>P-S1_Onsite</v>
      </c>
      <c r="EH256" s="114" t="str">
        <f t="shared" si="277"/>
        <v>P-S1_Onsite</v>
      </c>
      <c r="EI256" s="114" t="str">
        <f t="shared" si="278"/>
        <v>P-S1_Onsite</v>
      </c>
      <c r="EJ256" s="114" t="str">
        <f t="shared" si="279"/>
        <v>P-5, A-0, No Data-0</v>
      </c>
      <c r="EK256" s="114" t="s">
        <v>10453</v>
      </c>
      <c r="EL256" s="114">
        <v>27.5</v>
      </c>
      <c r="EM256" s="114">
        <v>9</v>
      </c>
      <c r="EN256" s="114">
        <v>57.5</v>
      </c>
      <c r="EO256" s="114">
        <v>94</v>
      </c>
      <c r="EP256" s="114" t="s">
        <v>7217</v>
      </c>
      <c r="EQ256" s="114" t="s">
        <v>1054</v>
      </c>
      <c r="ER256" s="114" t="s">
        <v>2539</v>
      </c>
      <c r="ES256" s="114"/>
      <c r="ET256" s="30" t="s">
        <v>2539</v>
      </c>
    </row>
    <row r="257" spans="1:150" x14ac:dyDescent="0.25">
      <c r="A257" s="114">
        <v>254</v>
      </c>
      <c r="B257" s="114" t="s">
        <v>7224</v>
      </c>
      <c r="C257" s="80" t="s">
        <v>2548</v>
      </c>
      <c r="D257" s="30" t="s">
        <v>2549</v>
      </c>
      <c r="E257" s="30" t="s">
        <v>2550</v>
      </c>
      <c r="F257" s="33" t="s">
        <v>7201</v>
      </c>
      <c r="G257" s="30" t="s">
        <v>2551</v>
      </c>
      <c r="H257" s="143">
        <v>15</v>
      </c>
      <c r="I257" s="143" t="s">
        <v>5</v>
      </c>
      <c r="J257" s="143">
        <v>20</v>
      </c>
      <c r="K257" s="143">
        <v>15</v>
      </c>
      <c r="L257" s="143">
        <v>50</v>
      </c>
      <c r="M257" s="143">
        <v>65</v>
      </c>
      <c r="N257" s="40" t="s">
        <v>7314</v>
      </c>
      <c r="O257" s="40" t="s">
        <v>1593</v>
      </c>
      <c r="P257" s="13" t="str">
        <f t="shared" si="212"/>
        <v>2025EM1100254-MDSDF401</v>
      </c>
      <c r="Q257" s="40" t="str">
        <f t="shared" si="213"/>
        <v>1 missed</v>
      </c>
      <c r="R257" s="40" t="str">
        <f t="shared" si="214"/>
        <v>0 missed</v>
      </c>
      <c r="S257" s="40">
        <f t="shared" si="215"/>
        <v>2</v>
      </c>
      <c r="T257" s="40">
        <f t="shared" si="216"/>
        <v>1</v>
      </c>
      <c r="U257" s="41">
        <f t="shared" si="217"/>
        <v>0.66666666666666663</v>
      </c>
      <c r="V257" s="41">
        <f t="shared" si="218"/>
        <v>1</v>
      </c>
      <c r="W257" s="40" t="str">
        <f t="shared" si="219"/>
        <v>1 missed</v>
      </c>
      <c r="X257" s="113">
        <f t="shared" si="220"/>
        <v>3</v>
      </c>
      <c r="Y257" s="13">
        <f t="shared" si="221"/>
        <v>0.75</v>
      </c>
      <c r="Z257" s="13" t="str">
        <f t="shared" si="222"/>
        <v>Q-2 A-1 || Q Total-3, A Total-1</v>
      </c>
      <c r="AA257" s="113" t="str" cm="1">
        <f t="array" ref="AA257">IFERROR(INDEX('Attendance-Slot-1'!$Q$2:$Q$1112,MATCH(1,('Attendance-Slot-1'!$A$2:$A$1112=$C257)*('Attendance-Slot-1'!$G$2:$G$1112=AA$2),0)),"No Data")</f>
        <v>P-S1_Onsite</v>
      </c>
      <c r="AB257" s="113" t="str" cm="1">
        <f t="array" ref="AB257">IFERROR(INDEX('Attendance-Slot-2'!$Q$2:$Q$2595,MATCH(1,('Attendance-Slot-2'!$A$2:$A$2595=$C257)*('Attendance-Slot-2'!$G$2:$G$2595=AA$2),0)),"No Data")</f>
        <v>No Data</v>
      </c>
      <c r="AC257" s="133">
        <f>VLOOKUP($P257,'Written Exam Marks'!$H:$Q,10,FALSE)</f>
        <v>4</v>
      </c>
      <c r="AD257" s="133">
        <f>VLOOKUP($P257,'Written Exam Marks'!$H:$Q,9,FALSE)</f>
        <v>35</v>
      </c>
      <c r="AE257" s="113" t="str">
        <f t="shared" si="223"/>
        <v>Present</v>
      </c>
      <c r="AF257" s="113" t="str">
        <f t="shared" si="224"/>
        <v>P-S1_Onsite</v>
      </c>
      <c r="AG257" s="146">
        <v>9.5</v>
      </c>
      <c r="AH257" s="146">
        <v>5</v>
      </c>
      <c r="AI257" s="146" t="s">
        <v>5</v>
      </c>
      <c r="AJ257" s="146" t="s">
        <v>5</v>
      </c>
      <c r="AK257" s="146" t="s">
        <v>5</v>
      </c>
      <c r="AL257" s="146" t="s">
        <v>5</v>
      </c>
      <c r="AM257" s="146">
        <v>14.5</v>
      </c>
      <c r="AN257" s="146">
        <v>60</v>
      </c>
      <c r="AO257" s="43" t="s">
        <v>7336</v>
      </c>
      <c r="AP257" s="43" t="s">
        <v>1598</v>
      </c>
      <c r="AQ257" s="50" t="str">
        <f t="shared" si="225"/>
        <v>2025EM1100254-MDSDF402</v>
      </c>
      <c r="AR257" s="43" t="str">
        <f t="shared" si="226"/>
        <v>4 missed</v>
      </c>
      <c r="AS257" s="47" t="s">
        <v>7342</v>
      </c>
      <c r="AT257" s="43">
        <f t="shared" si="227"/>
        <v>2</v>
      </c>
      <c r="AU257" s="48" t="s">
        <v>7342</v>
      </c>
      <c r="AV257" s="49">
        <f t="shared" si="228"/>
        <v>0.33333333333333331</v>
      </c>
      <c r="AW257" s="48" t="s">
        <v>7342</v>
      </c>
      <c r="AX257" s="43" t="str">
        <f t="shared" si="229"/>
        <v>4 missed</v>
      </c>
      <c r="AY257" s="42">
        <f t="shared" si="230"/>
        <v>2</v>
      </c>
      <c r="AZ257" s="50">
        <f t="shared" si="231"/>
        <v>0.33333333333333331</v>
      </c>
      <c r="BA257" s="50" t="str">
        <f t="shared" si="232"/>
        <v>Q-2 A-- || Q Total-6, A Total-0</v>
      </c>
      <c r="BB257" s="42" t="str" cm="1">
        <f t="array" ref="BB257">IFERROR(INDEX('Attendance-Slot-1'!$Q$2:$Q$1112,MATCH(1,('Attendance-Slot-1'!$A$2:$A$1112=$C257)*('Attendance-Slot-1'!$G$2:$G$1112=BB$2),0)),"No Data")</f>
        <v>P-S1_Onsite</v>
      </c>
      <c r="BC257" s="42" t="str" cm="1">
        <f t="array" ref="BC257">IFERROR(INDEX('Attendance-Slot-2'!$Q$2:$Q$2595,MATCH(1,('Attendance-Slot-2'!$A$2:$A$2595=$C257)*('Attendance-Slot-2'!$G$2:$G$2595=BB$2),0)),"No Data")</f>
        <v>No Data</v>
      </c>
      <c r="BD257" s="134">
        <f>VLOOKUP($AQ257,'Written Exam Marks'!$H:$Q,10,FALSE)</f>
        <v>22</v>
      </c>
      <c r="BE257" s="134">
        <f>VLOOKUP($AQ257,'Written Exam Marks'!$H:$Q,9,FALSE)</f>
        <v>40</v>
      </c>
      <c r="BF257" s="42" t="str">
        <f t="shared" si="233"/>
        <v>Present</v>
      </c>
      <c r="BG257" s="42" t="str">
        <f t="shared" si="234"/>
        <v>P-S1_Onsite</v>
      </c>
      <c r="BH257" s="147">
        <v>20</v>
      </c>
      <c r="BI257" s="147">
        <v>18</v>
      </c>
      <c r="BJ257" s="147">
        <v>38</v>
      </c>
      <c r="BK257" s="147">
        <v>60</v>
      </c>
      <c r="BL257" s="52" t="s">
        <v>3697</v>
      </c>
      <c r="BM257" s="52" t="s">
        <v>1606</v>
      </c>
      <c r="BN257" s="57" t="str">
        <f t="shared" si="235"/>
        <v>2025EM1100254-MDSDF403</v>
      </c>
      <c r="BO257" s="52" t="str">
        <f t="shared" si="236"/>
        <v>0 missed</v>
      </c>
      <c r="BP257" s="52" t="str">
        <f t="shared" si="237"/>
        <v>0 missed</v>
      </c>
      <c r="BQ257" s="52">
        <f t="shared" si="238"/>
        <v>1</v>
      </c>
      <c r="BR257" s="52">
        <f t="shared" si="239"/>
        <v>1</v>
      </c>
      <c r="BS257" s="56">
        <f t="shared" si="240"/>
        <v>1</v>
      </c>
      <c r="BT257" s="56">
        <f t="shared" si="241"/>
        <v>1</v>
      </c>
      <c r="BU257" s="52" t="str">
        <f t="shared" si="242"/>
        <v>0 missed</v>
      </c>
      <c r="BV257" s="51">
        <f t="shared" si="243"/>
        <v>2</v>
      </c>
      <c r="BW257" s="57">
        <f t="shared" si="244"/>
        <v>1</v>
      </c>
      <c r="BX257" s="57" t="str">
        <f t="shared" si="245"/>
        <v>Q-1 A-1 || Q Total-1, A Total-1</v>
      </c>
      <c r="BY257" s="51" t="str" cm="1">
        <f t="array" ref="BY257">IFERROR(INDEX('Attendance-Slot-1'!$Q$2:$Q$1112,MATCH(1,('Attendance-Slot-1'!$A$2:$A$1112=$C257)*('Attendance-Slot-1'!$G$2:$G$1112=BY$2),0)),"No Data")</f>
        <v>P-S1_Onsite</v>
      </c>
      <c r="BZ257" s="51" t="str" cm="1">
        <f t="array" ref="BZ257">IFERROR(INDEX('Attendance-Slot-2'!$Q$2:$Q$2595,MATCH(1,('Attendance-Slot-2'!$A$2:$A$2595=$C257)*('Attendance-Slot-2'!$G$2:$G$2595=BY$2),0)),"No Data")</f>
        <v>No Data</v>
      </c>
      <c r="CA257" s="135">
        <f>VLOOKUP($BN257,'Written Exam Marks'!$H:$Q,10,FALSE)</f>
        <v>18</v>
      </c>
      <c r="CB257" s="135">
        <f>VLOOKUP($BN257,'Written Exam Marks'!$H:$Q,9,FALSE)</f>
        <v>40</v>
      </c>
      <c r="CC257" s="51" t="str">
        <f t="shared" si="246"/>
        <v>Present</v>
      </c>
      <c r="CD257" s="51" t="str">
        <f t="shared" si="247"/>
        <v>P-S1_Onsite</v>
      </c>
      <c r="CE257" s="29" t="s">
        <v>5</v>
      </c>
      <c r="CF257" s="29" t="s">
        <v>5</v>
      </c>
      <c r="CG257" s="29">
        <v>16</v>
      </c>
      <c r="CH257" s="29">
        <v>16</v>
      </c>
      <c r="CI257" s="29">
        <v>60</v>
      </c>
      <c r="CJ257" s="61" t="s">
        <v>7343</v>
      </c>
      <c r="CK257" s="61" t="s">
        <v>1613</v>
      </c>
      <c r="CL257" s="10" t="str">
        <f t="shared" si="248"/>
        <v>2025EM1100254-MDSDF404</v>
      </c>
      <c r="CM257" s="61" t="str">
        <f t="shared" si="249"/>
        <v>2 missed</v>
      </c>
      <c r="CN257" s="61" t="str">
        <f t="shared" si="250"/>
        <v>0 missed</v>
      </c>
      <c r="CO257" s="111">
        <f t="shared" si="251"/>
        <v>0</v>
      </c>
      <c r="CP257" s="111">
        <f t="shared" si="252"/>
        <v>1</v>
      </c>
      <c r="CQ257" s="9">
        <f t="shared" si="253"/>
        <v>0</v>
      </c>
      <c r="CR257" s="9">
        <f t="shared" si="254"/>
        <v>1</v>
      </c>
      <c r="CS257" s="61" t="str">
        <f t="shared" si="255"/>
        <v>2 missed</v>
      </c>
      <c r="CT257" s="111">
        <f t="shared" si="256"/>
        <v>1</v>
      </c>
      <c r="CU257" s="10">
        <f t="shared" si="257"/>
        <v>0.33333333333333331</v>
      </c>
      <c r="CV257" s="10" t="str">
        <f t="shared" si="258"/>
        <v>Q-0 A-1 || Q Total-2, A Total-1</v>
      </c>
      <c r="CW257" s="111" t="str" cm="1">
        <f t="array" ref="CW257">IFERROR(INDEX('Attendance-Slot-1'!$Q$2:$Q$1112,MATCH(1,('Attendance-Slot-1'!$A$2:$A$1112=$C257)*('Attendance-Slot-1'!$G$2:$G$1112=CW$2),0)),"No Data")</f>
        <v>P-S1_Onsite</v>
      </c>
      <c r="CX257" s="111" t="str" cm="1">
        <f t="array" ref="CX257">IFERROR(INDEX('Attendance-Slot-2'!$Q$2:$Q$2595,MATCH(1,('Attendance-Slot-2'!$A$2:$A$2595=$C257)*('Attendance-Slot-2'!$G$2:$G$2595=CW$2),0)),"No Data")</f>
        <v>No Data</v>
      </c>
      <c r="CY257" s="136">
        <f>VLOOKUP($CL257,'Written Exam Marks'!$H:$Q,10,FALSE)</f>
        <v>19</v>
      </c>
      <c r="CZ257" s="136">
        <f>VLOOKUP($CL257,'Written Exam Marks'!$H:$Q,9,FALSE)</f>
        <v>40</v>
      </c>
      <c r="DA257" s="111" t="str">
        <f t="shared" si="259"/>
        <v>Present</v>
      </c>
      <c r="DB257" s="111" t="str">
        <f t="shared" si="260"/>
        <v>P-S1_Onsite</v>
      </c>
      <c r="DC257" s="148" t="s">
        <v>5</v>
      </c>
      <c r="DD257" s="148" t="s">
        <v>5</v>
      </c>
      <c r="DE257" s="148">
        <v>4.5</v>
      </c>
      <c r="DF257" s="148">
        <v>10</v>
      </c>
      <c r="DG257" s="148">
        <v>16</v>
      </c>
      <c r="DH257" s="148">
        <v>30.5</v>
      </c>
      <c r="DI257" s="148">
        <v>65</v>
      </c>
      <c r="DJ257" s="66" t="s">
        <v>7351</v>
      </c>
      <c r="DK257" s="66" t="s">
        <v>1631</v>
      </c>
      <c r="DL257" s="68" t="str">
        <f t="shared" si="261"/>
        <v>2025EM1100254-MDSDF406</v>
      </c>
      <c r="DM257" s="66" t="str">
        <f t="shared" si="262"/>
        <v>2 missed</v>
      </c>
      <c r="DN257" s="66" t="str">
        <f t="shared" si="263"/>
        <v>0 missed</v>
      </c>
      <c r="DO257" s="62">
        <f t="shared" si="264"/>
        <v>1</v>
      </c>
      <c r="DP257" s="62">
        <f t="shared" si="265"/>
        <v>2</v>
      </c>
      <c r="DQ257" s="67">
        <f t="shared" si="266"/>
        <v>0.33333333333333331</v>
      </c>
      <c r="DR257" s="67">
        <f t="shared" si="267"/>
        <v>1</v>
      </c>
      <c r="DS257" s="66" t="str">
        <f t="shared" si="268"/>
        <v>2 missed</v>
      </c>
      <c r="DT257" s="62">
        <f t="shared" si="269"/>
        <v>3</v>
      </c>
      <c r="DU257" s="68">
        <f t="shared" si="270"/>
        <v>0.6</v>
      </c>
      <c r="DV257" s="68" t="str">
        <f t="shared" si="271"/>
        <v>Q-1 A-2 || Q Total-3, A Total-2</v>
      </c>
      <c r="DW257" s="62" t="str" cm="1">
        <f t="array" ref="DW257">IFERROR(INDEX('Attendance-Slot-1'!$Q$2:$Q$1112,MATCH(1,('Attendance-Slot-1'!$A$2:$A$1112=$C257)*('Attendance-Slot-1'!$G$2:$G$1112=DW$2),0)),"No Data")</f>
        <v>P-S1_Onsite</v>
      </c>
      <c r="DX257" s="62" t="str" cm="1">
        <f t="array" ref="DX257">IFERROR(INDEX('Attendance-Slot-2'!$Q$2:$Q$2595,MATCH(1,('Attendance-Slot-2'!$A$2:$A$2595=$C257)*('Attendance-Slot-2'!$G$2:$G$2595=DW$2),0)),"No Data")</f>
        <v>No Data</v>
      </c>
      <c r="DY257" s="137">
        <f>VLOOKUP($DL257,'Written Exam Marks'!$H:$Q,10,FALSE)</f>
        <v>29</v>
      </c>
      <c r="DZ257" s="137">
        <f>VLOOKUP($DL257,'Written Exam Marks'!$H:$Q,9,FALSE)</f>
        <v>35</v>
      </c>
      <c r="EA257" s="62" t="str">
        <f t="shared" si="272"/>
        <v>Present</v>
      </c>
      <c r="EB257" s="62" t="str">
        <f t="shared" si="273"/>
        <v>P-S1_Onsite</v>
      </c>
      <c r="EC257" s="114" t="str">
        <f t="shared" si="210"/>
        <v>P-5, 
A-0, 
No Data-0</v>
      </c>
      <c r="ED257" s="114" t="str">
        <f t="shared" si="211"/>
        <v>P-0, 
A-0, 
No Data-5</v>
      </c>
      <c r="EE257" s="114" t="str">
        <f t="shared" si="274"/>
        <v>P-S1_Onsite</v>
      </c>
      <c r="EF257" s="114" t="str">
        <f t="shared" si="275"/>
        <v>P-S1_Onsite</v>
      </c>
      <c r="EG257" s="114" t="str">
        <f t="shared" si="276"/>
        <v>P-S1_Onsite</v>
      </c>
      <c r="EH257" s="114" t="str">
        <f t="shared" si="277"/>
        <v>P-S1_Onsite</v>
      </c>
      <c r="EI257" s="114" t="str">
        <f t="shared" si="278"/>
        <v>P-S1_Onsite</v>
      </c>
      <c r="EJ257" s="114" t="str">
        <f t="shared" si="279"/>
        <v>P-5, A-0, No Data-0</v>
      </c>
      <c r="EK257" s="114" t="s">
        <v>10453</v>
      </c>
      <c r="EL257" s="114">
        <v>27.5</v>
      </c>
      <c r="EM257" s="114">
        <v>9</v>
      </c>
      <c r="EN257" s="114">
        <v>58</v>
      </c>
      <c r="EO257" s="114">
        <v>94.5</v>
      </c>
      <c r="EP257" s="114" t="s">
        <v>7217</v>
      </c>
      <c r="EQ257" s="114" t="s">
        <v>1054</v>
      </c>
      <c r="ER257" s="114" t="s">
        <v>2548</v>
      </c>
      <c r="ES257" s="114"/>
      <c r="ET257" s="30" t="s">
        <v>2548</v>
      </c>
    </row>
    <row r="258" spans="1:150" x14ac:dyDescent="0.25">
      <c r="A258" s="114">
        <v>255</v>
      </c>
      <c r="B258" s="114" t="s">
        <v>7224</v>
      </c>
      <c r="C258" s="80" t="s">
        <v>4123</v>
      </c>
      <c r="D258" s="30" t="s">
        <v>4124</v>
      </c>
      <c r="E258" s="30" t="s">
        <v>4125</v>
      </c>
      <c r="F258" s="33" t="s">
        <v>7201</v>
      </c>
      <c r="G258" s="30" t="s">
        <v>4126</v>
      </c>
      <c r="H258" s="143">
        <v>15</v>
      </c>
      <c r="I258" s="143">
        <v>15</v>
      </c>
      <c r="J258" s="143">
        <v>20</v>
      </c>
      <c r="K258" s="143">
        <v>15</v>
      </c>
      <c r="L258" s="143">
        <v>65</v>
      </c>
      <c r="M258" s="143">
        <v>65</v>
      </c>
      <c r="N258" s="40" t="s">
        <v>7314</v>
      </c>
      <c r="O258" s="40" t="s">
        <v>1593</v>
      </c>
      <c r="P258" s="13" t="str">
        <f t="shared" si="212"/>
        <v>2025EM1100255-MDSDF401</v>
      </c>
      <c r="Q258" s="40" t="str">
        <f t="shared" si="213"/>
        <v>0 missed</v>
      </c>
      <c r="R258" s="40" t="str">
        <f t="shared" si="214"/>
        <v>0 missed</v>
      </c>
      <c r="S258" s="40">
        <f t="shared" si="215"/>
        <v>3</v>
      </c>
      <c r="T258" s="40">
        <f t="shared" si="216"/>
        <v>1</v>
      </c>
      <c r="U258" s="41">
        <f t="shared" si="217"/>
        <v>1</v>
      </c>
      <c r="V258" s="41">
        <f t="shared" si="218"/>
        <v>1</v>
      </c>
      <c r="W258" s="40" t="str">
        <f t="shared" si="219"/>
        <v>0 missed</v>
      </c>
      <c r="X258" s="113">
        <f t="shared" si="220"/>
        <v>4</v>
      </c>
      <c r="Y258" s="13">
        <f t="shared" si="221"/>
        <v>1</v>
      </c>
      <c r="Z258" s="13" t="str">
        <f t="shared" si="222"/>
        <v>Q-3 A-1 || Q Total-3, A Total-1</v>
      </c>
      <c r="AA258" s="113" t="str" cm="1">
        <f t="array" ref="AA258">IFERROR(INDEX('Attendance-Slot-1'!$Q$2:$Q$1112,MATCH(1,('Attendance-Slot-1'!$A$2:$A$1112=$C258)*('Attendance-Slot-1'!$G$2:$G$1112=AA$2),0)),"No Data")</f>
        <v>No Data</v>
      </c>
      <c r="AB258" s="113" t="str" cm="1">
        <f t="array" ref="AB258">IFERROR(INDEX('Attendance-Slot-2'!$Q$2:$Q$2595,MATCH(1,('Attendance-Slot-2'!$A$2:$A$2595=$C258)*('Attendance-Slot-2'!$G$2:$G$2595=AA$2),0)),"No Data")</f>
        <v>A-S2_Onsite</v>
      </c>
      <c r="AC258" s="133" t="e">
        <f>VLOOKUP($P258,'Written Exam Marks'!$H:$Q,10,FALSE)</f>
        <v>#N/A</v>
      </c>
      <c r="AD258" s="133" t="e">
        <f>VLOOKUP($P258,'Written Exam Marks'!$H:$Q,9,FALSE)</f>
        <v>#N/A</v>
      </c>
      <c r="AE258" s="113" t="str">
        <f t="shared" si="223"/>
        <v>Absent</v>
      </c>
      <c r="AF258" s="113" t="str">
        <f t="shared" si="224"/>
        <v>A-S2_Onsite</v>
      </c>
      <c r="AG258" s="146">
        <v>5</v>
      </c>
      <c r="AH258" s="146">
        <v>10</v>
      </c>
      <c r="AI258" s="146">
        <v>10</v>
      </c>
      <c r="AJ258" s="146">
        <v>10</v>
      </c>
      <c r="AK258" s="146">
        <v>10</v>
      </c>
      <c r="AL258" s="146">
        <v>10</v>
      </c>
      <c r="AM258" s="146">
        <v>55</v>
      </c>
      <c r="AN258" s="146">
        <v>60</v>
      </c>
      <c r="AO258" s="43" t="s">
        <v>7336</v>
      </c>
      <c r="AP258" s="43" t="s">
        <v>1598</v>
      </c>
      <c r="AQ258" s="50" t="str">
        <f t="shared" si="225"/>
        <v>2025EM1100255-MDSDF402</v>
      </c>
      <c r="AR258" s="43" t="str">
        <f t="shared" si="226"/>
        <v>0 missed</v>
      </c>
      <c r="AS258" s="47" t="s">
        <v>7342</v>
      </c>
      <c r="AT258" s="43">
        <f t="shared" si="227"/>
        <v>6</v>
      </c>
      <c r="AU258" s="48" t="s">
        <v>7342</v>
      </c>
      <c r="AV258" s="49">
        <f t="shared" si="228"/>
        <v>1</v>
      </c>
      <c r="AW258" s="48" t="s">
        <v>7342</v>
      </c>
      <c r="AX258" s="43" t="str">
        <f t="shared" si="229"/>
        <v>0 missed</v>
      </c>
      <c r="AY258" s="42">
        <f t="shared" si="230"/>
        <v>6</v>
      </c>
      <c r="AZ258" s="50">
        <f t="shared" si="231"/>
        <v>1</v>
      </c>
      <c r="BA258" s="50" t="str">
        <f t="shared" si="232"/>
        <v>Q-6 A-- || Q Total-6, A Total-0</v>
      </c>
      <c r="BB258" s="42" t="str" cm="1">
        <f t="array" ref="BB258">IFERROR(INDEX('Attendance-Slot-1'!$Q$2:$Q$1112,MATCH(1,('Attendance-Slot-1'!$A$2:$A$1112=$C258)*('Attendance-Slot-1'!$G$2:$G$1112=BB$2),0)),"No Data")</f>
        <v>No Data</v>
      </c>
      <c r="BC258" s="42" t="str" cm="1">
        <f t="array" ref="BC258">IFERROR(INDEX('Attendance-Slot-2'!$Q$2:$Q$2595,MATCH(1,('Attendance-Slot-2'!$A$2:$A$2595=$C258)*('Attendance-Slot-2'!$G$2:$G$2595=BB$2),0)),"No Data")</f>
        <v>A-S2_Onsite</v>
      </c>
      <c r="BD258" s="134" t="e">
        <f>VLOOKUP($AQ258,'Written Exam Marks'!$H:$Q,10,FALSE)</f>
        <v>#N/A</v>
      </c>
      <c r="BE258" s="134" t="e">
        <f>VLOOKUP($AQ258,'Written Exam Marks'!$H:$Q,9,FALSE)</f>
        <v>#N/A</v>
      </c>
      <c r="BF258" s="42" t="str">
        <f t="shared" si="233"/>
        <v>Absent</v>
      </c>
      <c r="BG258" s="42" t="str">
        <f t="shared" si="234"/>
        <v>A-S2_Onsite</v>
      </c>
      <c r="BH258" s="147">
        <v>19</v>
      </c>
      <c r="BI258" s="147">
        <v>26</v>
      </c>
      <c r="BJ258" s="147">
        <v>45</v>
      </c>
      <c r="BK258" s="147">
        <v>60</v>
      </c>
      <c r="BL258" s="52" t="s">
        <v>3697</v>
      </c>
      <c r="BM258" s="52" t="s">
        <v>1606</v>
      </c>
      <c r="BN258" s="57" t="str">
        <f t="shared" si="235"/>
        <v>2025EM1100255-MDSDF403</v>
      </c>
      <c r="BO258" s="52" t="str">
        <f t="shared" si="236"/>
        <v>0 missed</v>
      </c>
      <c r="BP258" s="52" t="str">
        <f t="shared" si="237"/>
        <v>0 missed</v>
      </c>
      <c r="BQ258" s="52">
        <f t="shared" si="238"/>
        <v>1</v>
      </c>
      <c r="BR258" s="52">
        <f t="shared" si="239"/>
        <v>1</v>
      </c>
      <c r="BS258" s="56">
        <f t="shared" si="240"/>
        <v>1</v>
      </c>
      <c r="BT258" s="56">
        <f t="shared" si="241"/>
        <v>1</v>
      </c>
      <c r="BU258" s="52" t="str">
        <f t="shared" si="242"/>
        <v>0 missed</v>
      </c>
      <c r="BV258" s="51">
        <f t="shared" si="243"/>
        <v>2</v>
      </c>
      <c r="BW258" s="57">
        <f t="shared" si="244"/>
        <v>1</v>
      </c>
      <c r="BX258" s="57" t="str">
        <f t="shared" si="245"/>
        <v>Q-1 A-1 || Q Total-1, A Total-1</v>
      </c>
      <c r="BY258" s="51" t="str" cm="1">
        <f t="array" ref="BY258">IFERROR(INDEX('Attendance-Slot-1'!$Q$2:$Q$1112,MATCH(1,('Attendance-Slot-1'!$A$2:$A$1112=$C258)*('Attendance-Slot-1'!$G$2:$G$1112=BY$2),0)),"No Data")</f>
        <v>No Data</v>
      </c>
      <c r="BZ258" s="51" t="str" cm="1">
        <f t="array" ref="BZ258">IFERROR(INDEX('Attendance-Slot-2'!$Q$2:$Q$2595,MATCH(1,('Attendance-Slot-2'!$A$2:$A$2595=$C258)*('Attendance-Slot-2'!$G$2:$G$2595=BY$2),0)),"No Data")</f>
        <v>A-S2_Onsite</v>
      </c>
      <c r="CA258" s="135" t="e">
        <f>VLOOKUP($BN258,'Written Exam Marks'!$H:$Q,10,FALSE)</f>
        <v>#N/A</v>
      </c>
      <c r="CB258" s="135" t="e">
        <f>VLOOKUP($BN258,'Written Exam Marks'!$H:$Q,9,FALSE)</f>
        <v>#N/A</v>
      </c>
      <c r="CC258" s="51" t="str">
        <f t="shared" si="246"/>
        <v>Absent</v>
      </c>
      <c r="CD258" s="51" t="str">
        <f t="shared" si="247"/>
        <v>A-S2_Onsite</v>
      </c>
      <c r="CE258" s="29">
        <v>20</v>
      </c>
      <c r="CF258" s="29">
        <v>20</v>
      </c>
      <c r="CG258" s="29">
        <v>17</v>
      </c>
      <c r="CH258" s="29">
        <v>57</v>
      </c>
      <c r="CI258" s="29">
        <v>60</v>
      </c>
      <c r="CJ258" s="61" t="s">
        <v>7343</v>
      </c>
      <c r="CK258" s="61" t="s">
        <v>1613</v>
      </c>
      <c r="CL258" s="10" t="str">
        <f t="shared" si="248"/>
        <v>2025EM1100255-MDSDF404</v>
      </c>
      <c r="CM258" s="61" t="str">
        <f t="shared" si="249"/>
        <v>0 missed</v>
      </c>
      <c r="CN258" s="61" t="str">
        <f t="shared" si="250"/>
        <v>0 missed</v>
      </c>
      <c r="CO258" s="111">
        <f t="shared" si="251"/>
        <v>2</v>
      </c>
      <c r="CP258" s="111">
        <f t="shared" si="252"/>
        <v>1</v>
      </c>
      <c r="CQ258" s="9">
        <f t="shared" si="253"/>
        <v>1</v>
      </c>
      <c r="CR258" s="9">
        <f t="shared" si="254"/>
        <v>1</v>
      </c>
      <c r="CS258" s="61" t="str">
        <f t="shared" si="255"/>
        <v>0 missed</v>
      </c>
      <c r="CT258" s="111">
        <f t="shared" si="256"/>
        <v>3</v>
      </c>
      <c r="CU258" s="10">
        <f t="shared" si="257"/>
        <v>1</v>
      </c>
      <c r="CV258" s="10" t="str">
        <f t="shared" si="258"/>
        <v>Q-2 A-1 || Q Total-2, A Total-1</v>
      </c>
      <c r="CW258" s="111" t="str" cm="1">
        <f t="array" ref="CW258">IFERROR(INDEX('Attendance-Slot-1'!$Q$2:$Q$1112,MATCH(1,('Attendance-Slot-1'!$A$2:$A$1112=$C258)*('Attendance-Slot-1'!$G$2:$G$1112=CW$2),0)),"No Data")</f>
        <v>No Data</v>
      </c>
      <c r="CX258" s="111" t="str" cm="1">
        <f t="array" ref="CX258">IFERROR(INDEX('Attendance-Slot-2'!$Q$2:$Q$2595,MATCH(1,('Attendance-Slot-2'!$A$2:$A$2595=$C258)*('Attendance-Slot-2'!$G$2:$G$2595=CW$2),0)),"No Data")</f>
        <v>P-S2_Onsite</v>
      </c>
      <c r="CY258" s="136">
        <f>VLOOKUP($CL258,'Written Exam Marks'!$H:$Q,10,FALSE)</f>
        <v>22.5</v>
      </c>
      <c r="CZ258" s="136">
        <f>VLOOKUP($CL258,'Written Exam Marks'!$H:$Q,9,FALSE)</f>
        <v>40</v>
      </c>
      <c r="DA258" s="111" t="str">
        <f t="shared" si="259"/>
        <v>Present</v>
      </c>
      <c r="DB258" s="111" t="str">
        <f t="shared" si="260"/>
        <v>P-S2_Onsite</v>
      </c>
      <c r="DC258" s="148">
        <v>6</v>
      </c>
      <c r="DD258" s="148">
        <v>7.625</v>
      </c>
      <c r="DE258" s="148">
        <v>9</v>
      </c>
      <c r="DF258" s="148">
        <v>12</v>
      </c>
      <c r="DG258" s="148">
        <v>15</v>
      </c>
      <c r="DH258" s="148">
        <v>49.625</v>
      </c>
      <c r="DI258" s="148">
        <v>65</v>
      </c>
      <c r="DJ258" s="66" t="s">
        <v>7351</v>
      </c>
      <c r="DK258" s="66" t="s">
        <v>1631</v>
      </c>
      <c r="DL258" s="68" t="str">
        <f t="shared" si="261"/>
        <v>2025EM1100255-MDSDF406</v>
      </c>
      <c r="DM258" s="66" t="str">
        <f t="shared" si="262"/>
        <v>0 missed</v>
      </c>
      <c r="DN258" s="66" t="str">
        <f t="shared" si="263"/>
        <v>0 missed</v>
      </c>
      <c r="DO258" s="62">
        <f t="shared" si="264"/>
        <v>3</v>
      </c>
      <c r="DP258" s="62">
        <f t="shared" si="265"/>
        <v>2</v>
      </c>
      <c r="DQ258" s="67">
        <f t="shared" si="266"/>
        <v>1</v>
      </c>
      <c r="DR258" s="67">
        <f t="shared" si="267"/>
        <v>1</v>
      </c>
      <c r="DS258" s="66" t="str">
        <f t="shared" si="268"/>
        <v>0 missed</v>
      </c>
      <c r="DT258" s="62">
        <f t="shared" si="269"/>
        <v>5</v>
      </c>
      <c r="DU258" s="68">
        <f t="shared" si="270"/>
        <v>1</v>
      </c>
      <c r="DV258" s="68" t="str">
        <f t="shared" si="271"/>
        <v>Q-3 A-2 || Q Total-3, A Total-2</v>
      </c>
      <c r="DW258" s="62" t="str" cm="1">
        <f t="array" ref="DW258">IFERROR(INDEX('Attendance-Slot-1'!$Q$2:$Q$1112,MATCH(1,('Attendance-Slot-1'!$A$2:$A$1112=$C258)*('Attendance-Slot-1'!$G$2:$G$1112=DW$2),0)),"No Data")</f>
        <v>No Data</v>
      </c>
      <c r="DX258" s="62" t="str" cm="1">
        <f t="array" ref="DX258">IFERROR(INDEX('Attendance-Slot-2'!$Q$2:$Q$2595,MATCH(1,('Attendance-Slot-2'!$A$2:$A$2595=$C258)*('Attendance-Slot-2'!$G$2:$G$2595=DW$2),0)),"No Data")</f>
        <v>P-S2_Onsite</v>
      </c>
      <c r="DY258" s="137">
        <f>VLOOKUP($DL258,'Written Exam Marks'!$H:$Q,10,FALSE)</f>
        <v>14</v>
      </c>
      <c r="DZ258" s="137">
        <f>VLOOKUP($DL258,'Written Exam Marks'!$H:$Q,9,FALSE)</f>
        <v>35</v>
      </c>
      <c r="EA258" s="62" t="str">
        <f t="shared" si="272"/>
        <v>Present</v>
      </c>
      <c r="EB258" s="62" t="str">
        <f t="shared" si="273"/>
        <v>P-S2_Onsite</v>
      </c>
      <c r="EC258" s="114" t="str">
        <f t="shared" si="210"/>
        <v>P-0, 
A-0, 
No Data-5</v>
      </c>
      <c r="ED258" s="114" t="str">
        <f t="shared" si="211"/>
        <v>P-2, 
A-3, 
No Data-0</v>
      </c>
      <c r="EE258" s="114" t="str">
        <f t="shared" si="274"/>
        <v>A-S2_Onsite</v>
      </c>
      <c r="EF258" s="114" t="str">
        <f t="shared" si="275"/>
        <v>A-S2_Onsite</v>
      </c>
      <c r="EG258" s="114" t="str">
        <f t="shared" si="276"/>
        <v>A-S2_Onsite</v>
      </c>
      <c r="EH258" s="114" t="str">
        <f t="shared" si="277"/>
        <v>P-S2_Onsite</v>
      </c>
      <c r="EI258" s="114" t="str">
        <f t="shared" si="278"/>
        <v>P-S2_Onsite</v>
      </c>
      <c r="EJ258" s="114" t="str">
        <f t="shared" si="279"/>
        <v>P-2, A-3, No Data-0</v>
      </c>
      <c r="EK258" s="114" t="s">
        <v>10453</v>
      </c>
      <c r="EL258" s="114">
        <v>27</v>
      </c>
      <c r="EM258" s="114">
        <v>9</v>
      </c>
      <c r="EN258" s="114">
        <v>45</v>
      </c>
      <c r="EO258" s="114">
        <v>81</v>
      </c>
      <c r="EP258" s="114" t="s">
        <v>7217</v>
      </c>
      <c r="EQ258" s="114" t="s">
        <v>1054</v>
      </c>
      <c r="ER258" s="114" t="s">
        <v>4123</v>
      </c>
      <c r="ES258" s="114"/>
      <c r="ET258" s="30" t="s">
        <v>4123</v>
      </c>
    </row>
    <row r="259" spans="1:150" x14ac:dyDescent="0.25">
      <c r="A259" s="114">
        <v>256</v>
      </c>
      <c r="B259" s="114" t="s">
        <v>7224</v>
      </c>
      <c r="C259" s="80" t="s">
        <v>4127</v>
      </c>
      <c r="D259" s="30" t="s">
        <v>4128</v>
      </c>
      <c r="E259" s="30" t="s">
        <v>4129</v>
      </c>
      <c r="F259" s="33" t="s">
        <v>7202</v>
      </c>
      <c r="G259" s="30" t="s">
        <v>4130</v>
      </c>
      <c r="H259" s="143" t="s">
        <v>5</v>
      </c>
      <c r="I259" s="143">
        <v>15</v>
      </c>
      <c r="J259" s="143" t="s">
        <v>5</v>
      </c>
      <c r="K259" s="143" t="s">
        <v>5</v>
      </c>
      <c r="L259" s="143">
        <v>15</v>
      </c>
      <c r="M259" s="143">
        <v>65</v>
      </c>
      <c r="N259" s="40" t="s">
        <v>7314</v>
      </c>
      <c r="O259" s="40" t="s">
        <v>1593</v>
      </c>
      <c r="P259" s="13" t="str">
        <f t="shared" si="212"/>
        <v>2025EM1100256-MDSDF401</v>
      </c>
      <c r="Q259" s="40" t="str">
        <f t="shared" si="213"/>
        <v>2 missed</v>
      </c>
      <c r="R259" s="40" t="str">
        <f t="shared" si="214"/>
        <v>1 missed</v>
      </c>
      <c r="S259" s="40">
        <f t="shared" si="215"/>
        <v>1</v>
      </c>
      <c r="T259" s="40">
        <f t="shared" si="216"/>
        <v>0</v>
      </c>
      <c r="U259" s="41">
        <f t="shared" si="217"/>
        <v>0.33333333333333331</v>
      </c>
      <c r="V259" s="41">
        <f t="shared" si="218"/>
        <v>0</v>
      </c>
      <c r="W259" s="40" t="str">
        <f t="shared" si="219"/>
        <v>3 missed</v>
      </c>
      <c r="X259" s="113">
        <f t="shared" si="220"/>
        <v>1</v>
      </c>
      <c r="Y259" s="13">
        <f t="shared" si="221"/>
        <v>0.25</v>
      </c>
      <c r="Z259" s="13" t="str">
        <f t="shared" si="222"/>
        <v>Q-1 A-0 || Q Total-3, A Total-1</v>
      </c>
      <c r="AA259" s="113" t="str" cm="1">
        <f t="array" ref="AA259">IFERROR(INDEX('Attendance-Slot-1'!$Q$2:$Q$1112,MATCH(1,('Attendance-Slot-1'!$A$2:$A$1112=$C259)*('Attendance-Slot-1'!$G$2:$G$1112=AA$2),0)),"No Data")</f>
        <v>No Data</v>
      </c>
      <c r="AB259" s="113" t="str" cm="1">
        <f t="array" ref="AB259">IFERROR(INDEX('Attendance-Slot-2'!$Q$2:$Q$2595,MATCH(1,('Attendance-Slot-2'!$A$2:$A$2595=$C259)*('Attendance-Slot-2'!$G$2:$G$2595=AA$2),0)),"No Data")</f>
        <v>A-S2_Onsite</v>
      </c>
      <c r="AC259" s="133" t="e">
        <f>VLOOKUP($P259,'Written Exam Marks'!$H:$Q,10,FALSE)</f>
        <v>#N/A</v>
      </c>
      <c r="AD259" s="133" t="e">
        <f>VLOOKUP($P259,'Written Exam Marks'!$H:$Q,9,FALSE)</f>
        <v>#N/A</v>
      </c>
      <c r="AE259" s="113" t="str">
        <f t="shared" si="223"/>
        <v>Absent</v>
      </c>
      <c r="AF259" s="113" t="str">
        <f t="shared" si="224"/>
        <v>A-S2_Onsite</v>
      </c>
      <c r="AG259" s="146">
        <v>9</v>
      </c>
      <c r="AH259" s="146">
        <v>10</v>
      </c>
      <c r="AI259" s="146" t="s">
        <v>5</v>
      </c>
      <c r="AJ259" s="146">
        <v>10</v>
      </c>
      <c r="AK259" s="146" t="s">
        <v>5</v>
      </c>
      <c r="AL259" s="146" t="s">
        <v>5</v>
      </c>
      <c r="AM259" s="146">
        <v>29</v>
      </c>
      <c r="AN259" s="146">
        <v>60</v>
      </c>
      <c r="AO259" s="43" t="s">
        <v>7336</v>
      </c>
      <c r="AP259" s="43" t="s">
        <v>1598</v>
      </c>
      <c r="AQ259" s="50" t="str">
        <f t="shared" si="225"/>
        <v>2025EM1100256-MDSDF402</v>
      </c>
      <c r="AR259" s="43" t="str">
        <f t="shared" si="226"/>
        <v>3 missed</v>
      </c>
      <c r="AS259" s="47" t="s">
        <v>7342</v>
      </c>
      <c r="AT259" s="43">
        <f t="shared" si="227"/>
        <v>3</v>
      </c>
      <c r="AU259" s="48" t="s">
        <v>7342</v>
      </c>
      <c r="AV259" s="49">
        <f t="shared" si="228"/>
        <v>0.5</v>
      </c>
      <c r="AW259" s="48" t="s">
        <v>7342</v>
      </c>
      <c r="AX259" s="43" t="str">
        <f t="shared" si="229"/>
        <v>3 missed</v>
      </c>
      <c r="AY259" s="42">
        <f t="shared" si="230"/>
        <v>3</v>
      </c>
      <c r="AZ259" s="50">
        <f t="shared" si="231"/>
        <v>0.5</v>
      </c>
      <c r="BA259" s="50" t="str">
        <f t="shared" si="232"/>
        <v>Q-3 A-- || Q Total-6, A Total-0</v>
      </c>
      <c r="BB259" s="42" t="str" cm="1">
        <f t="array" ref="BB259">IFERROR(INDEX('Attendance-Slot-1'!$Q$2:$Q$1112,MATCH(1,('Attendance-Slot-1'!$A$2:$A$1112=$C259)*('Attendance-Slot-1'!$G$2:$G$1112=BB$2),0)),"No Data")</f>
        <v>No Data</v>
      </c>
      <c r="BC259" s="42" t="str" cm="1">
        <f t="array" ref="BC259">IFERROR(INDEX('Attendance-Slot-2'!$Q$2:$Q$2595,MATCH(1,('Attendance-Slot-2'!$A$2:$A$2595=$C259)*('Attendance-Slot-2'!$G$2:$G$2595=BB$2),0)),"No Data")</f>
        <v>A-S2_Onsite</v>
      </c>
      <c r="BD259" s="134" t="e">
        <f>VLOOKUP($AQ259,'Written Exam Marks'!$H:$Q,10,FALSE)</f>
        <v>#N/A</v>
      </c>
      <c r="BE259" s="134" t="e">
        <f>VLOOKUP($AQ259,'Written Exam Marks'!$H:$Q,9,FALSE)</f>
        <v>#N/A</v>
      </c>
      <c r="BF259" s="42" t="str">
        <f t="shared" si="233"/>
        <v>Absent</v>
      </c>
      <c r="BG259" s="42" t="str">
        <f t="shared" si="234"/>
        <v>A-S2_Onsite</v>
      </c>
      <c r="BH259" s="147">
        <v>20</v>
      </c>
      <c r="BI259" s="147">
        <v>30</v>
      </c>
      <c r="BJ259" s="147">
        <v>50</v>
      </c>
      <c r="BK259" s="147">
        <v>60</v>
      </c>
      <c r="BL259" s="52" t="s">
        <v>3697</v>
      </c>
      <c r="BM259" s="52" t="s">
        <v>1606</v>
      </c>
      <c r="BN259" s="57" t="str">
        <f t="shared" si="235"/>
        <v>2025EM1100256-MDSDF403</v>
      </c>
      <c r="BO259" s="52" t="str">
        <f t="shared" si="236"/>
        <v>0 missed</v>
      </c>
      <c r="BP259" s="52" t="str">
        <f t="shared" si="237"/>
        <v>0 missed</v>
      </c>
      <c r="BQ259" s="52">
        <f t="shared" si="238"/>
        <v>1</v>
      </c>
      <c r="BR259" s="52">
        <f t="shared" si="239"/>
        <v>1</v>
      </c>
      <c r="BS259" s="56">
        <f t="shared" si="240"/>
        <v>1</v>
      </c>
      <c r="BT259" s="56">
        <f t="shared" si="241"/>
        <v>1</v>
      </c>
      <c r="BU259" s="52" t="str">
        <f t="shared" si="242"/>
        <v>0 missed</v>
      </c>
      <c r="BV259" s="51">
        <f t="shared" si="243"/>
        <v>2</v>
      </c>
      <c r="BW259" s="57">
        <f t="shared" si="244"/>
        <v>1</v>
      </c>
      <c r="BX259" s="57" t="str">
        <f t="shared" si="245"/>
        <v>Q-1 A-1 || Q Total-1, A Total-1</v>
      </c>
      <c r="BY259" s="51" t="str" cm="1">
        <f t="array" ref="BY259">IFERROR(INDEX('Attendance-Slot-1'!$Q$2:$Q$1112,MATCH(1,('Attendance-Slot-1'!$A$2:$A$1112=$C259)*('Attendance-Slot-1'!$G$2:$G$1112=BY$2),0)),"No Data")</f>
        <v>No Data</v>
      </c>
      <c r="BZ259" s="51" t="str" cm="1">
        <f t="array" ref="BZ259">IFERROR(INDEX('Attendance-Slot-2'!$Q$2:$Q$2595,MATCH(1,('Attendance-Slot-2'!$A$2:$A$2595=$C259)*('Attendance-Slot-2'!$G$2:$G$2595=BY$2),0)),"No Data")</f>
        <v>A-S2_Onsite</v>
      </c>
      <c r="CA259" s="135" t="e">
        <f>VLOOKUP($BN259,'Written Exam Marks'!$H:$Q,10,FALSE)</f>
        <v>#N/A</v>
      </c>
      <c r="CB259" s="135" t="e">
        <f>VLOOKUP($BN259,'Written Exam Marks'!$H:$Q,9,FALSE)</f>
        <v>#N/A</v>
      </c>
      <c r="CC259" s="51" t="str">
        <f t="shared" si="246"/>
        <v>Absent</v>
      </c>
      <c r="CD259" s="51" t="str">
        <f t="shared" si="247"/>
        <v>A-S2_Onsite</v>
      </c>
      <c r="CE259" s="29">
        <v>20</v>
      </c>
      <c r="CF259" s="29" t="s">
        <v>5</v>
      </c>
      <c r="CG259" s="29" t="s">
        <v>5</v>
      </c>
      <c r="CH259" s="29">
        <v>20</v>
      </c>
      <c r="CI259" s="29">
        <v>60</v>
      </c>
      <c r="CJ259" s="61" t="s">
        <v>7343</v>
      </c>
      <c r="CK259" s="61" t="s">
        <v>1613</v>
      </c>
      <c r="CL259" s="10" t="str">
        <f t="shared" si="248"/>
        <v>2025EM1100256-MDSDF404</v>
      </c>
      <c r="CM259" s="61" t="str">
        <f t="shared" si="249"/>
        <v>1 missed</v>
      </c>
      <c r="CN259" s="61" t="str">
        <f t="shared" si="250"/>
        <v>1 missed</v>
      </c>
      <c r="CO259" s="111">
        <f t="shared" si="251"/>
        <v>1</v>
      </c>
      <c r="CP259" s="111">
        <f t="shared" si="252"/>
        <v>0</v>
      </c>
      <c r="CQ259" s="9">
        <f t="shared" si="253"/>
        <v>0.5</v>
      </c>
      <c r="CR259" s="9">
        <f t="shared" si="254"/>
        <v>0</v>
      </c>
      <c r="CS259" s="61" t="str">
        <f t="shared" si="255"/>
        <v>2 missed</v>
      </c>
      <c r="CT259" s="111">
        <f t="shared" si="256"/>
        <v>1</v>
      </c>
      <c r="CU259" s="10">
        <f t="shared" si="257"/>
        <v>0.33333333333333331</v>
      </c>
      <c r="CV259" s="10" t="str">
        <f t="shared" si="258"/>
        <v>Q-1 A-0 || Q Total-2, A Total-1</v>
      </c>
      <c r="CW259" s="111" t="str" cm="1">
        <f t="array" ref="CW259">IFERROR(INDEX('Attendance-Slot-1'!$Q$2:$Q$1112,MATCH(1,('Attendance-Slot-1'!$A$2:$A$1112=$C259)*('Attendance-Slot-1'!$G$2:$G$1112=CW$2),0)),"No Data")</f>
        <v>No Data</v>
      </c>
      <c r="CX259" s="111" t="str" cm="1">
        <f t="array" ref="CX259">IFERROR(INDEX('Attendance-Slot-2'!$Q$2:$Q$2595,MATCH(1,('Attendance-Slot-2'!$A$2:$A$2595=$C259)*('Attendance-Slot-2'!$G$2:$G$2595=CW$2),0)),"No Data")</f>
        <v>A-S2_Onsite</v>
      </c>
      <c r="CY259" s="136" t="e">
        <f>VLOOKUP($CL259,'Written Exam Marks'!$H:$Q,10,FALSE)</f>
        <v>#N/A</v>
      </c>
      <c r="CZ259" s="136" t="e">
        <f>VLOOKUP($CL259,'Written Exam Marks'!$H:$Q,9,FALSE)</f>
        <v>#N/A</v>
      </c>
      <c r="DA259" s="111" t="str">
        <f t="shared" si="259"/>
        <v>Absent</v>
      </c>
      <c r="DB259" s="111" t="str">
        <f t="shared" si="260"/>
        <v>A-S2_Onsite</v>
      </c>
      <c r="DC259" s="148">
        <v>6.5</v>
      </c>
      <c r="DD259" s="148">
        <v>7.5</v>
      </c>
      <c r="DE259" s="148" t="s">
        <v>5</v>
      </c>
      <c r="DF259" s="148" t="s">
        <v>5</v>
      </c>
      <c r="DG259" s="148" t="s">
        <v>5</v>
      </c>
      <c r="DH259" s="148">
        <v>14</v>
      </c>
      <c r="DI259" s="148">
        <v>65</v>
      </c>
      <c r="DJ259" s="66" t="s">
        <v>7351</v>
      </c>
      <c r="DK259" s="66" t="s">
        <v>1631</v>
      </c>
      <c r="DL259" s="68" t="str">
        <f t="shared" si="261"/>
        <v>2025EM1100256-MDSDF406</v>
      </c>
      <c r="DM259" s="66" t="str">
        <f t="shared" si="262"/>
        <v>1 missed</v>
      </c>
      <c r="DN259" s="66" t="str">
        <f t="shared" si="263"/>
        <v>2 missed</v>
      </c>
      <c r="DO259" s="62">
        <f t="shared" si="264"/>
        <v>2</v>
      </c>
      <c r="DP259" s="62">
        <f t="shared" si="265"/>
        <v>0</v>
      </c>
      <c r="DQ259" s="67">
        <f t="shared" si="266"/>
        <v>0.66666666666666663</v>
      </c>
      <c r="DR259" s="67">
        <f t="shared" si="267"/>
        <v>0</v>
      </c>
      <c r="DS259" s="66" t="str">
        <f t="shared" si="268"/>
        <v>3 missed</v>
      </c>
      <c r="DT259" s="62">
        <f t="shared" si="269"/>
        <v>2</v>
      </c>
      <c r="DU259" s="68">
        <f t="shared" si="270"/>
        <v>0.4</v>
      </c>
      <c r="DV259" s="68" t="str">
        <f t="shared" si="271"/>
        <v>Q-2 A-0 || Q Total-3, A Total-2</v>
      </c>
      <c r="DW259" s="62" t="str" cm="1">
        <f t="array" ref="DW259">IFERROR(INDEX('Attendance-Slot-1'!$Q$2:$Q$1112,MATCH(1,('Attendance-Slot-1'!$A$2:$A$1112=$C259)*('Attendance-Slot-1'!$G$2:$G$1112=DW$2),0)),"No Data")</f>
        <v>No Data</v>
      </c>
      <c r="DX259" s="62" t="str" cm="1">
        <f t="array" ref="DX259">IFERROR(INDEX('Attendance-Slot-2'!$Q$2:$Q$2595,MATCH(1,('Attendance-Slot-2'!$A$2:$A$2595=$C259)*('Attendance-Slot-2'!$G$2:$G$2595=DW$2),0)),"No Data")</f>
        <v>A-S2_Onsite</v>
      </c>
      <c r="DY259" s="137" t="e">
        <f>VLOOKUP($DL259,'Written Exam Marks'!$H:$Q,10,FALSE)</f>
        <v>#N/A</v>
      </c>
      <c r="DZ259" s="137" t="e">
        <f>VLOOKUP($DL259,'Written Exam Marks'!$H:$Q,9,FALSE)</f>
        <v>#N/A</v>
      </c>
      <c r="EA259" s="62" t="str">
        <f t="shared" si="272"/>
        <v>Absent</v>
      </c>
      <c r="EB259" s="62" t="str">
        <f t="shared" si="273"/>
        <v>A-S2_Onsite</v>
      </c>
      <c r="EC259" s="114" t="str">
        <f t="shared" si="210"/>
        <v>P-0, 
A-0, 
No Data-5</v>
      </c>
      <c r="ED259" s="114" t="str">
        <f t="shared" si="211"/>
        <v>P-0, 
A-5, 
No Data-0</v>
      </c>
      <c r="EE259" s="114" t="str">
        <f t="shared" si="274"/>
        <v>A-S2_Onsite</v>
      </c>
      <c r="EF259" s="114" t="str">
        <f t="shared" si="275"/>
        <v>A-S2_Onsite</v>
      </c>
      <c r="EG259" s="114" t="str">
        <f t="shared" si="276"/>
        <v>A-S2_Onsite</v>
      </c>
      <c r="EH259" s="114" t="str">
        <f t="shared" si="277"/>
        <v>A-S2_Onsite</v>
      </c>
      <c r="EI259" s="114" t="str">
        <f t="shared" si="278"/>
        <v>A-S2_Onsite</v>
      </c>
      <c r="EJ259" s="114" t="str">
        <f t="shared" si="279"/>
        <v>P-0, A-5, No Data-0</v>
      </c>
      <c r="EK259" s="114" t="s">
        <v>10453</v>
      </c>
      <c r="EL259" s="114" t="s">
        <v>10456</v>
      </c>
      <c r="EM259" s="114" t="s">
        <v>10456</v>
      </c>
      <c r="EN259" s="114" t="s">
        <v>10455</v>
      </c>
      <c r="EO259" s="114" t="s">
        <v>10457</v>
      </c>
      <c r="EP259" s="114" t="s">
        <v>7218</v>
      </c>
      <c r="EQ259" s="114" t="s">
        <v>1054</v>
      </c>
      <c r="ER259" s="114" t="s">
        <v>4127</v>
      </c>
      <c r="ES259" s="114" t="s">
        <v>7218</v>
      </c>
      <c r="ET259" s="30" t="s">
        <v>4127</v>
      </c>
    </row>
    <row r="260" spans="1:150" x14ac:dyDescent="0.25">
      <c r="A260" s="114">
        <v>257</v>
      </c>
      <c r="B260" s="114" t="s">
        <v>7224</v>
      </c>
      <c r="C260" s="80" t="s">
        <v>2557</v>
      </c>
      <c r="D260" s="30" t="s">
        <v>2558</v>
      </c>
      <c r="E260" s="30" t="s">
        <v>2559</v>
      </c>
      <c r="F260" s="33" t="s">
        <v>7201</v>
      </c>
      <c r="G260" s="30" t="s">
        <v>2560</v>
      </c>
      <c r="H260" s="143">
        <v>15</v>
      </c>
      <c r="I260" s="143" t="s">
        <v>5</v>
      </c>
      <c r="J260" s="143">
        <v>18</v>
      </c>
      <c r="K260" s="143" t="s">
        <v>5</v>
      </c>
      <c r="L260" s="143">
        <v>33</v>
      </c>
      <c r="M260" s="143">
        <v>65</v>
      </c>
      <c r="N260" s="40" t="s">
        <v>7314</v>
      </c>
      <c r="O260" s="40" t="s">
        <v>1593</v>
      </c>
      <c r="P260" s="13" t="str">
        <f t="shared" si="212"/>
        <v>2025EM1100257-MDSDF401</v>
      </c>
      <c r="Q260" s="40" t="str">
        <f t="shared" si="213"/>
        <v>1 missed</v>
      </c>
      <c r="R260" s="40" t="str">
        <f t="shared" si="214"/>
        <v>1 missed</v>
      </c>
      <c r="S260" s="40">
        <f t="shared" si="215"/>
        <v>2</v>
      </c>
      <c r="T260" s="40">
        <f t="shared" si="216"/>
        <v>0</v>
      </c>
      <c r="U260" s="41">
        <f t="shared" si="217"/>
        <v>0.66666666666666663</v>
      </c>
      <c r="V260" s="41">
        <f t="shared" si="218"/>
        <v>0</v>
      </c>
      <c r="W260" s="40" t="str">
        <f t="shared" si="219"/>
        <v>2 missed</v>
      </c>
      <c r="X260" s="113">
        <f t="shared" si="220"/>
        <v>2</v>
      </c>
      <c r="Y260" s="13">
        <f t="shared" si="221"/>
        <v>0.5</v>
      </c>
      <c r="Z260" s="13" t="str">
        <f t="shared" si="222"/>
        <v>Q-2 A-0 || Q Total-3, A Total-1</v>
      </c>
      <c r="AA260" s="113" t="str" cm="1">
        <f t="array" ref="AA260">IFERROR(INDEX('Attendance-Slot-1'!$Q$2:$Q$1112,MATCH(1,('Attendance-Slot-1'!$A$2:$A$1112=$C260)*('Attendance-Slot-1'!$G$2:$G$1112=AA$2),0)),"No Data")</f>
        <v>A-S1_Onsite</v>
      </c>
      <c r="AB260" s="113" t="str" cm="1">
        <f t="array" ref="AB260">IFERROR(INDEX('Attendance-Slot-2'!$Q$2:$Q$2595,MATCH(1,('Attendance-Slot-2'!$A$2:$A$2595=$C260)*('Attendance-Slot-2'!$G$2:$G$2595=AA$2),0)),"No Data")</f>
        <v>A-S2_Onsite</v>
      </c>
      <c r="AC260" s="133" t="e">
        <f>VLOOKUP($P260,'Written Exam Marks'!$H:$Q,10,FALSE)</f>
        <v>#N/A</v>
      </c>
      <c r="AD260" s="133" t="e">
        <f>VLOOKUP($P260,'Written Exam Marks'!$H:$Q,9,FALSE)</f>
        <v>#N/A</v>
      </c>
      <c r="AE260" s="113" t="str">
        <f t="shared" si="223"/>
        <v>Absent</v>
      </c>
      <c r="AF260" s="113" t="str">
        <f t="shared" si="224"/>
        <v>A-S1_Onsite</v>
      </c>
      <c r="AG260" s="146">
        <v>4</v>
      </c>
      <c r="AH260" s="146">
        <v>4</v>
      </c>
      <c r="AI260" s="146">
        <v>10</v>
      </c>
      <c r="AJ260" s="146" t="s">
        <v>5</v>
      </c>
      <c r="AK260" s="146" t="s">
        <v>5</v>
      </c>
      <c r="AL260" s="146" t="s">
        <v>5</v>
      </c>
      <c r="AM260" s="146">
        <v>18</v>
      </c>
      <c r="AN260" s="146">
        <v>60</v>
      </c>
      <c r="AO260" s="43" t="s">
        <v>7336</v>
      </c>
      <c r="AP260" s="43" t="s">
        <v>1598</v>
      </c>
      <c r="AQ260" s="50" t="str">
        <f t="shared" si="225"/>
        <v>2025EM1100257-MDSDF402</v>
      </c>
      <c r="AR260" s="43" t="str">
        <f t="shared" si="226"/>
        <v>3 missed</v>
      </c>
      <c r="AS260" s="47" t="s">
        <v>7342</v>
      </c>
      <c r="AT260" s="43">
        <f t="shared" si="227"/>
        <v>3</v>
      </c>
      <c r="AU260" s="48" t="s">
        <v>7342</v>
      </c>
      <c r="AV260" s="49">
        <f t="shared" si="228"/>
        <v>0.5</v>
      </c>
      <c r="AW260" s="48" t="s">
        <v>7342</v>
      </c>
      <c r="AX260" s="43" t="str">
        <f t="shared" si="229"/>
        <v>3 missed</v>
      </c>
      <c r="AY260" s="42">
        <f t="shared" si="230"/>
        <v>3</v>
      </c>
      <c r="AZ260" s="50">
        <f t="shared" si="231"/>
        <v>0.5</v>
      </c>
      <c r="BA260" s="50" t="str">
        <f t="shared" si="232"/>
        <v>Q-3 A-- || Q Total-6, A Total-0</v>
      </c>
      <c r="BB260" s="42" t="str" cm="1">
        <f t="array" ref="BB260">IFERROR(INDEX('Attendance-Slot-1'!$Q$2:$Q$1112,MATCH(1,('Attendance-Slot-1'!$A$2:$A$1112=$C260)*('Attendance-Slot-1'!$G$2:$G$1112=BB$2),0)),"No Data")</f>
        <v>No Data</v>
      </c>
      <c r="BC260" s="42" t="str" cm="1">
        <f t="array" ref="BC260">IFERROR(INDEX('Attendance-Slot-2'!$Q$2:$Q$2595,MATCH(1,('Attendance-Slot-2'!$A$2:$A$2595=$C260)*('Attendance-Slot-2'!$G$2:$G$2595=BB$2),0)),"No Data")</f>
        <v>A-S2_Onsite</v>
      </c>
      <c r="BD260" s="134" t="e">
        <f>VLOOKUP($AQ260,'Written Exam Marks'!$H:$Q,10,FALSE)</f>
        <v>#N/A</v>
      </c>
      <c r="BE260" s="134" t="e">
        <f>VLOOKUP($AQ260,'Written Exam Marks'!$H:$Q,9,FALSE)</f>
        <v>#N/A</v>
      </c>
      <c r="BF260" s="42" t="str">
        <f t="shared" si="233"/>
        <v>Absent</v>
      </c>
      <c r="BG260" s="42" t="str">
        <f t="shared" si="234"/>
        <v>A-S2_Onsite</v>
      </c>
      <c r="BH260" s="147" t="s">
        <v>5</v>
      </c>
      <c r="BI260" s="147" t="s">
        <v>5</v>
      </c>
      <c r="BJ260" s="147">
        <v>0</v>
      </c>
      <c r="BK260" s="147">
        <v>60</v>
      </c>
      <c r="BL260" s="52" t="s">
        <v>3697</v>
      </c>
      <c r="BM260" s="52" t="s">
        <v>1606</v>
      </c>
      <c r="BN260" s="57" t="str">
        <f t="shared" si="235"/>
        <v>2025EM1100257-MDSDF403</v>
      </c>
      <c r="BO260" s="52" t="str">
        <f t="shared" si="236"/>
        <v>1 missed</v>
      </c>
      <c r="BP260" s="52" t="str">
        <f t="shared" si="237"/>
        <v>1 missed</v>
      </c>
      <c r="BQ260" s="52">
        <f t="shared" si="238"/>
        <v>0</v>
      </c>
      <c r="BR260" s="52">
        <f t="shared" si="239"/>
        <v>0</v>
      </c>
      <c r="BS260" s="56">
        <f t="shared" si="240"/>
        <v>0</v>
      </c>
      <c r="BT260" s="56">
        <f t="shared" si="241"/>
        <v>0</v>
      </c>
      <c r="BU260" s="52" t="str">
        <f t="shared" si="242"/>
        <v>2 missed</v>
      </c>
      <c r="BV260" s="51">
        <f t="shared" si="243"/>
        <v>0</v>
      </c>
      <c r="BW260" s="57">
        <f t="shared" si="244"/>
        <v>0</v>
      </c>
      <c r="BX260" s="57" t="str">
        <f t="shared" si="245"/>
        <v>Q-0 A-0 || Q Total-1, A Total-1</v>
      </c>
      <c r="BY260" s="51" t="str" cm="1">
        <f t="array" ref="BY260">IFERROR(INDEX('Attendance-Slot-1'!$Q$2:$Q$1112,MATCH(1,('Attendance-Slot-1'!$A$2:$A$1112=$C260)*('Attendance-Slot-1'!$G$2:$G$1112=BY$2),0)),"No Data")</f>
        <v>No Data</v>
      </c>
      <c r="BZ260" s="51" t="str" cm="1">
        <f t="array" ref="BZ260">IFERROR(INDEX('Attendance-Slot-2'!$Q$2:$Q$2595,MATCH(1,('Attendance-Slot-2'!$A$2:$A$2595=$C260)*('Attendance-Slot-2'!$G$2:$G$2595=BY$2),0)),"No Data")</f>
        <v>A-S2_Onsite</v>
      </c>
      <c r="CA260" s="135" t="e">
        <f>VLOOKUP($BN260,'Written Exam Marks'!$H:$Q,10,FALSE)</f>
        <v>#N/A</v>
      </c>
      <c r="CB260" s="135" t="e">
        <f>VLOOKUP($BN260,'Written Exam Marks'!$H:$Q,9,FALSE)</f>
        <v>#N/A</v>
      </c>
      <c r="CC260" s="51" t="str">
        <f t="shared" si="246"/>
        <v>Absent</v>
      </c>
      <c r="CD260" s="51" t="str">
        <f t="shared" si="247"/>
        <v>A-S2_Onsite</v>
      </c>
      <c r="CE260" s="29" t="s">
        <v>5</v>
      </c>
      <c r="CF260" s="29" t="s">
        <v>5</v>
      </c>
      <c r="CG260" s="29">
        <v>16</v>
      </c>
      <c r="CH260" s="29">
        <v>16</v>
      </c>
      <c r="CI260" s="29">
        <v>60</v>
      </c>
      <c r="CJ260" s="61" t="s">
        <v>7343</v>
      </c>
      <c r="CK260" s="61" t="s">
        <v>1613</v>
      </c>
      <c r="CL260" s="10" t="str">
        <f t="shared" si="248"/>
        <v>2025EM1100257-MDSDF404</v>
      </c>
      <c r="CM260" s="61" t="str">
        <f t="shared" si="249"/>
        <v>2 missed</v>
      </c>
      <c r="CN260" s="61" t="str">
        <f t="shared" si="250"/>
        <v>0 missed</v>
      </c>
      <c r="CO260" s="111">
        <f t="shared" si="251"/>
        <v>0</v>
      </c>
      <c r="CP260" s="111">
        <f t="shared" si="252"/>
        <v>1</v>
      </c>
      <c r="CQ260" s="9">
        <f t="shared" si="253"/>
        <v>0</v>
      </c>
      <c r="CR260" s="9">
        <f t="shared" si="254"/>
        <v>1</v>
      </c>
      <c r="CS260" s="61" t="str">
        <f t="shared" si="255"/>
        <v>2 missed</v>
      </c>
      <c r="CT260" s="111">
        <f t="shared" si="256"/>
        <v>1</v>
      </c>
      <c r="CU260" s="10">
        <f t="shared" si="257"/>
        <v>0.33333333333333331</v>
      </c>
      <c r="CV260" s="10" t="str">
        <f t="shared" si="258"/>
        <v>Q-0 A-1 || Q Total-2, A Total-1</v>
      </c>
      <c r="CW260" s="111" t="str" cm="1">
        <f t="array" ref="CW260">IFERROR(INDEX('Attendance-Slot-1'!$Q$2:$Q$1112,MATCH(1,('Attendance-Slot-1'!$A$2:$A$1112=$C260)*('Attendance-Slot-1'!$G$2:$G$1112=CW$2),0)),"No Data")</f>
        <v>No Data</v>
      </c>
      <c r="CX260" s="111" t="str" cm="1">
        <f t="array" ref="CX260">IFERROR(INDEX('Attendance-Slot-2'!$Q$2:$Q$2595,MATCH(1,('Attendance-Slot-2'!$A$2:$A$2595=$C260)*('Attendance-Slot-2'!$G$2:$G$2595=CW$2),0)),"No Data")</f>
        <v>A-S2_Onsite</v>
      </c>
      <c r="CY260" s="136" t="e">
        <f>VLOOKUP($CL260,'Written Exam Marks'!$H:$Q,10,FALSE)</f>
        <v>#N/A</v>
      </c>
      <c r="CZ260" s="136" t="e">
        <f>VLOOKUP($CL260,'Written Exam Marks'!$H:$Q,9,FALSE)</f>
        <v>#N/A</v>
      </c>
      <c r="DA260" s="111" t="str">
        <f t="shared" si="259"/>
        <v>Absent</v>
      </c>
      <c r="DB260" s="111" t="str">
        <f t="shared" si="260"/>
        <v>A-S2_Onsite</v>
      </c>
      <c r="DC260" s="148" t="s">
        <v>5</v>
      </c>
      <c r="DD260" s="148" t="s">
        <v>5</v>
      </c>
      <c r="DE260" s="148" t="s">
        <v>5</v>
      </c>
      <c r="DF260" s="148">
        <v>15</v>
      </c>
      <c r="DG260" s="148" t="s">
        <v>5</v>
      </c>
      <c r="DH260" s="148">
        <v>15</v>
      </c>
      <c r="DI260" s="148">
        <v>65</v>
      </c>
      <c r="DJ260" s="66" t="s">
        <v>7351</v>
      </c>
      <c r="DK260" s="66" t="s">
        <v>1631</v>
      </c>
      <c r="DL260" s="68" t="str">
        <f t="shared" si="261"/>
        <v>2025EM1100257-MDSDF406</v>
      </c>
      <c r="DM260" s="66" t="str">
        <f t="shared" si="262"/>
        <v>3 missed</v>
      </c>
      <c r="DN260" s="66" t="str">
        <f t="shared" si="263"/>
        <v>1 missed</v>
      </c>
      <c r="DO260" s="62">
        <f t="shared" si="264"/>
        <v>0</v>
      </c>
      <c r="DP260" s="62">
        <f t="shared" si="265"/>
        <v>1</v>
      </c>
      <c r="DQ260" s="67">
        <f t="shared" si="266"/>
        <v>0</v>
      </c>
      <c r="DR260" s="67">
        <f t="shared" si="267"/>
        <v>0.5</v>
      </c>
      <c r="DS260" s="66" t="str">
        <f t="shared" si="268"/>
        <v>4 missed</v>
      </c>
      <c r="DT260" s="62">
        <f t="shared" si="269"/>
        <v>1</v>
      </c>
      <c r="DU260" s="68">
        <f t="shared" si="270"/>
        <v>0.2</v>
      </c>
      <c r="DV260" s="68" t="str">
        <f t="shared" si="271"/>
        <v>Q-0 A-1 || Q Total-3, A Total-2</v>
      </c>
      <c r="DW260" s="62" t="str" cm="1">
        <f t="array" ref="DW260">IFERROR(INDEX('Attendance-Slot-1'!$Q$2:$Q$1112,MATCH(1,('Attendance-Slot-1'!$A$2:$A$1112=$C260)*('Attendance-Slot-1'!$G$2:$G$1112=DW$2),0)),"No Data")</f>
        <v>A-S1_Onsite</v>
      </c>
      <c r="DX260" s="62" t="str" cm="1">
        <f t="array" ref="DX260">IFERROR(INDEX('Attendance-Slot-2'!$Q$2:$Q$2595,MATCH(1,('Attendance-Slot-2'!$A$2:$A$2595=$C260)*('Attendance-Slot-2'!$G$2:$G$2595=DW$2),0)),"No Data")</f>
        <v>A-S2_Onsite</v>
      </c>
      <c r="DY260" s="137" t="e">
        <f>VLOOKUP($DL260,'Written Exam Marks'!$H:$Q,10,FALSE)</f>
        <v>#N/A</v>
      </c>
      <c r="DZ260" s="137" t="e">
        <f>VLOOKUP($DL260,'Written Exam Marks'!$H:$Q,9,FALSE)</f>
        <v>#N/A</v>
      </c>
      <c r="EA260" s="62" t="str">
        <f t="shared" si="272"/>
        <v>Absent</v>
      </c>
      <c r="EB260" s="62" t="str">
        <f t="shared" si="273"/>
        <v>A-S1_Onsite</v>
      </c>
      <c r="EC260" s="114" t="str">
        <f t="shared" ref="EC260:EC323" si="280">"P-"&amp;(COUNTIF($AA260,"P-*")
+COUNTIF($BB260,"P-*")
+COUNTIF($BY260,"P-*")
+COUNTIF($CW260,"P-*")
+COUNTIF($DW260,"P-*"))&amp;", 
A-"&amp;(COUNTIF($AA260,"A-*")
+COUNTIF($BB260,"A-*")
+COUNTIF($BY260,"A-*")
+COUNTIF($CW260,"A-*")
+COUNTIF($DW260,"A-*"))&amp;", 
No Data-"&amp;(COUNTIF($AA260,"No Data")
+COUNTIF($BB260,"No Data")
+COUNTIF($BY260,"No Data")
+COUNTIF($CW260,"No Data")
+COUNTIF($DW260,"No Data"))</f>
        <v>P-0, 
A-2, 
No Data-3</v>
      </c>
      <c r="ED260" s="114" t="str">
        <f t="shared" ref="ED260:ED323" si="281">"P-"&amp;(COUNTIF($AB260,"P-*")
+COUNTIF($BC260,"P-*")
+COUNTIF($BZ260,"P-*")
+COUNTIF($CX260,"P-*")
+COUNTIF($DX260,"P-*"))&amp;", 
A-"&amp;(COUNTIF($AB260,"A-*")
+COUNTIF($BC260,"A-*")
+COUNTIF($BZ260,"A-*")
+COUNTIF($CX260,"A-*")
+COUNTIF($DX260,"A-*"))&amp;", 
No Data-"&amp;(COUNTIF($AB260,"No Data")
+COUNTIF($BC260,"No Data")
+COUNTIF($BZ260,"No Data")
+COUNTIF($CX260,"No Data")
+COUNTIF($DX260,"No Data"))</f>
        <v>P-0, 
A-5, 
No Data-0</v>
      </c>
      <c r="EE260" s="114" t="str">
        <f t="shared" si="274"/>
        <v>A-S1_Onsite</v>
      </c>
      <c r="EF260" s="114" t="str">
        <f t="shared" si="275"/>
        <v>A-S2_Onsite</v>
      </c>
      <c r="EG260" s="114" t="str">
        <f t="shared" si="276"/>
        <v>A-S2_Onsite</v>
      </c>
      <c r="EH260" s="114" t="str">
        <f t="shared" si="277"/>
        <v>A-S2_Onsite</v>
      </c>
      <c r="EI260" s="114" t="str">
        <f t="shared" si="278"/>
        <v>A-S1_Onsite</v>
      </c>
      <c r="EJ260" s="114" t="str">
        <f t="shared" si="279"/>
        <v>P-0, A-5, No Data-0</v>
      </c>
      <c r="EK260" s="114" t="s">
        <v>10453</v>
      </c>
      <c r="EL260" s="114">
        <v>25</v>
      </c>
      <c r="EM260" s="114">
        <v>8</v>
      </c>
      <c r="EN260" s="114">
        <v>57.5</v>
      </c>
      <c r="EO260" s="114">
        <v>90.5</v>
      </c>
      <c r="EP260" s="114" t="s">
        <v>7217</v>
      </c>
      <c r="EQ260" s="114" t="s">
        <v>1054</v>
      </c>
      <c r="ER260" s="114" t="s">
        <v>2557</v>
      </c>
      <c r="ES260" s="114" t="s">
        <v>1098</v>
      </c>
      <c r="ET260" s="30" t="s">
        <v>2557</v>
      </c>
    </row>
    <row r="261" spans="1:150" x14ac:dyDescent="0.25">
      <c r="A261" s="114">
        <v>258</v>
      </c>
      <c r="B261" s="114" t="s">
        <v>7224</v>
      </c>
      <c r="C261" s="80" t="s">
        <v>2563</v>
      </c>
      <c r="D261" s="30" t="s">
        <v>2564</v>
      </c>
      <c r="E261" s="30" t="s">
        <v>2565</v>
      </c>
      <c r="F261" s="33" t="s">
        <v>7202</v>
      </c>
      <c r="G261" s="30" t="s">
        <v>2566</v>
      </c>
      <c r="H261" s="143">
        <v>14.667</v>
      </c>
      <c r="I261" s="143">
        <v>15</v>
      </c>
      <c r="J261" s="143">
        <v>19</v>
      </c>
      <c r="K261" s="143">
        <v>15</v>
      </c>
      <c r="L261" s="143">
        <v>63.667000000000002</v>
      </c>
      <c r="M261" s="143">
        <v>65</v>
      </c>
      <c r="N261" s="40" t="s">
        <v>7314</v>
      </c>
      <c r="O261" s="40" t="s">
        <v>1593</v>
      </c>
      <c r="P261" s="13" t="str">
        <f t="shared" ref="P261:P324" si="282">CONCATENATE($C261,"-",$O261)</f>
        <v>2025EM1100258-MDSDF401</v>
      </c>
      <c r="Q261" s="40" t="str">
        <f t="shared" ref="Q261:Q324" si="283">COUNTIF($H261:$J261,"A") &amp; " " &amp; "missed"</f>
        <v>0 missed</v>
      </c>
      <c r="R261" s="40" t="str">
        <f t="shared" ref="R261:R324" si="284">COUNTIF($K261,"A") &amp; " " &amp; "missed"</f>
        <v>0 missed</v>
      </c>
      <c r="S261" s="40">
        <f t="shared" ref="S261:S324" si="285">3-LEFT($Q261,1)</f>
        <v>3</v>
      </c>
      <c r="T261" s="40">
        <f t="shared" ref="T261:T324" si="286">1-LEFT($R261,1)</f>
        <v>1</v>
      </c>
      <c r="U261" s="41">
        <f t="shared" ref="U261:U324" si="287">$S261/3</f>
        <v>1</v>
      </c>
      <c r="V261" s="41">
        <f t="shared" ref="V261:V324" si="288">$T261/1</f>
        <v>1</v>
      </c>
      <c r="W261" s="40" t="str">
        <f t="shared" ref="W261:W324" si="289">COUNTIF($H261:$K261,"A") &amp; " " &amp; "missed"</f>
        <v>0 missed</v>
      </c>
      <c r="X261" s="113">
        <f t="shared" ref="X261:X324" si="290">4- COUNTIF($H261:$K261, "A")</f>
        <v>4</v>
      </c>
      <c r="Y261" s="13">
        <f t="shared" ref="Y261:Y324" si="291">$X261/4</f>
        <v>1</v>
      </c>
      <c r="Z261" s="13" t="str">
        <f t="shared" ref="Z261:Z324" si="292">CONCATENATE("Q-",$S261," A-",$T261," || Q Total-3, A Total-1")</f>
        <v>Q-3 A-1 || Q Total-3, A Total-1</v>
      </c>
      <c r="AA261" s="113" t="str" cm="1">
        <f t="array" ref="AA261">IFERROR(INDEX('Attendance-Slot-1'!$Q$2:$Q$1112,MATCH(1,('Attendance-Slot-1'!$A$2:$A$1112=$C261)*('Attendance-Slot-1'!$G$2:$G$1112=AA$2),0)),"No Data")</f>
        <v>P-S1_Onsite</v>
      </c>
      <c r="AB261" s="113" t="str" cm="1">
        <f t="array" ref="AB261">IFERROR(INDEX('Attendance-Slot-2'!$Q$2:$Q$2595,MATCH(1,('Attendance-Slot-2'!$A$2:$A$2595=$C261)*('Attendance-Slot-2'!$G$2:$G$2595=AA$2),0)),"No Data")</f>
        <v>No Data</v>
      </c>
      <c r="AC261" s="133">
        <f>VLOOKUP($P261,'Written Exam Marks'!$H:$Q,10,FALSE)</f>
        <v>15.5</v>
      </c>
      <c r="AD261" s="133">
        <f>VLOOKUP($P261,'Written Exam Marks'!$H:$Q,9,FALSE)</f>
        <v>35</v>
      </c>
      <c r="AE261" s="113" t="str">
        <f t="shared" ref="AE261:AE324" si="293">IF(COUNTIF($AA261:$AB261,"P-*")&gt;0,"Present",
IF(COUNTIF($AA261:$AB261,"A-*")&gt;0,"Absent",
IF(COUNTIF($AA261:$AB261,"No Data")&gt;0,"No Data","")))</f>
        <v>Present</v>
      </c>
      <c r="AF261" s="113" t="str">
        <f t="shared" ref="AF261:AF324" si="294">IF(LEFT($AA261,2)="P-",$AA261,IF(LEFT($AB261,2)="P-",$AB261,IF(LEFT($AA261,2)="A-",$AA261,IF(LEFT($AB261,2)="A-",$AB261,IF($AA261="No Data",$AA261,IF($AB261="No Data",$AB261,""))))))</f>
        <v>P-S1_Onsite</v>
      </c>
      <c r="AG261" s="146">
        <v>8.5</v>
      </c>
      <c r="AH261" s="146">
        <v>8.5</v>
      </c>
      <c r="AI261" s="146">
        <v>10</v>
      </c>
      <c r="AJ261" s="146">
        <v>9</v>
      </c>
      <c r="AK261" s="146">
        <v>9</v>
      </c>
      <c r="AL261" s="146">
        <v>9</v>
      </c>
      <c r="AM261" s="146">
        <v>54</v>
      </c>
      <c r="AN261" s="146">
        <v>60</v>
      </c>
      <c r="AO261" s="43" t="s">
        <v>7336</v>
      </c>
      <c r="AP261" s="43" t="s">
        <v>1598</v>
      </c>
      <c r="AQ261" s="50" t="str">
        <f t="shared" ref="AQ261:AQ324" si="295">CONCATENATE($C261,"-",$AP261)</f>
        <v>2025EM1100258-MDSDF402</v>
      </c>
      <c r="AR261" s="43" t="str">
        <f t="shared" ref="AR261:AR324" si="296">COUNTIF($AG261:$AL261, "A") &amp; " " &amp;"missed"</f>
        <v>0 missed</v>
      </c>
      <c r="AS261" s="47" t="s">
        <v>7342</v>
      </c>
      <c r="AT261" s="43">
        <f t="shared" ref="AT261:AT324" si="297">6- COUNTIF($AG261:$AL261, "A")</f>
        <v>6</v>
      </c>
      <c r="AU261" s="48" t="s">
        <v>7342</v>
      </c>
      <c r="AV261" s="49">
        <f t="shared" ref="AV261:AV324" si="298">$AT261/6</f>
        <v>1</v>
      </c>
      <c r="AW261" s="48" t="s">
        <v>7342</v>
      </c>
      <c r="AX261" s="43" t="str">
        <f t="shared" ref="AX261:AX324" si="299">COUNTIF($AG261:$AL261,"A") &amp; " " &amp; "missed"</f>
        <v>0 missed</v>
      </c>
      <c r="AY261" s="42">
        <f t="shared" ref="AY261:AY324" si="300">6- COUNTIF($AG261:$AL261, "A")</f>
        <v>6</v>
      </c>
      <c r="AZ261" s="50">
        <f t="shared" ref="AZ261:AZ324" si="301">$AY261/6</f>
        <v>1</v>
      </c>
      <c r="BA261" s="50" t="str">
        <f t="shared" ref="BA261:BA324" si="302">CONCATENATE("Q-",$AT261," A-",$AU261," || Q Total-6, A Total-0")</f>
        <v>Q-6 A-- || Q Total-6, A Total-0</v>
      </c>
      <c r="BB261" s="42" t="str" cm="1">
        <f t="array" ref="BB261">IFERROR(INDEX('Attendance-Slot-1'!$Q$2:$Q$1112,MATCH(1,('Attendance-Slot-1'!$A$2:$A$1112=$C261)*('Attendance-Slot-1'!$G$2:$G$1112=BB$2),0)),"No Data")</f>
        <v>P-S1_Onsite</v>
      </c>
      <c r="BC261" s="42" t="str" cm="1">
        <f t="array" ref="BC261">IFERROR(INDEX('Attendance-Slot-2'!$Q$2:$Q$2595,MATCH(1,('Attendance-Slot-2'!$A$2:$A$2595=$C261)*('Attendance-Slot-2'!$G$2:$G$2595=BB$2),0)),"No Data")</f>
        <v>No Data</v>
      </c>
      <c r="BD261" s="134">
        <f>VLOOKUP($AQ261,'Written Exam Marks'!$H:$Q,10,FALSE)</f>
        <v>29</v>
      </c>
      <c r="BE261" s="134">
        <f>VLOOKUP($AQ261,'Written Exam Marks'!$H:$Q,9,FALSE)</f>
        <v>40</v>
      </c>
      <c r="BF261" s="42" t="str">
        <f t="shared" ref="BF261:BF324" si="303">IF(COUNTIF($BB261:$BC261,"P-*")&gt;0,"Present",
IF(COUNTIF($BB261:$BC261,"A-*")&gt;0,"Absent",
IF(COUNTIF($BB261:$BC261,"No Data")&gt;0,"No Data","")))</f>
        <v>Present</v>
      </c>
      <c r="BG261" s="42" t="str">
        <f t="shared" ref="BG261:BG324" si="304">IF(LEFT($BB261,2)="P-",$BB261,IF(LEFT($BC261,2)="P-",$BC261,IF(LEFT($BB261,2)="A-",$BB261,IF(LEFT($BC261,2)="A-",$BC261,IF($BB261="No Data",$BB261,IF($BC261="No Data",$BC261,""))))))</f>
        <v>P-S1_Onsite</v>
      </c>
      <c r="BH261" s="147">
        <v>19</v>
      </c>
      <c r="BI261" s="147">
        <v>26.5</v>
      </c>
      <c r="BJ261" s="147">
        <v>45.5</v>
      </c>
      <c r="BK261" s="147">
        <v>60</v>
      </c>
      <c r="BL261" s="52" t="s">
        <v>3697</v>
      </c>
      <c r="BM261" s="52" t="s">
        <v>1606</v>
      </c>
      <c r="BN261" s="57" t="str">
        <f t="shared" ref="BN261:BN324" si="305">CONCATENATE($C261,"-",$BM261)</f>
        <v>2025EM1100258-MDSDF403</v>
      </c>
      <c r="BO261" s="52" t="str">
        <f t="shared" ref="BO261:BO324" si="306">COUNTIF($BH261,"A") &amp; " " &amp; "missed"</f>
        <v>0 missed</v>
      </c>
      <c r="BP261" s="52" t="str">
        <f t="shared" ref="BP261:BP324" si="307">COUNTIF($BI261,"A") &amp; " " &amp; "missed"</f>
        <v>0 missed</v>
      </c>
      <c r="BQ261" s="52">
        <f t="shared" ref="BQ261:BQ324" si="308">1-LEFT($BO261,1)</f>
        <v>1</v>
      </c>
      <c r="BR261" s="52">
        <f t="shared" ref="BR261:BR324" si="309">1-LEFT($BP261,1)</f>
        <v>1</v>
      </c>
      <c r="BS261" s="56">
        <f t="shared" ref="BS261:BS324" si="310">$BQ261/1</f>
        <v>1</v>
      </c>
      <c r="BT261" s="56">
        <f t="shared" ref="BT261:BT324" si="311">$BR261/1</f>
        <v>1</v>
      </c>
      <c r="BU261" s="52" t="str">
        <f t="shared" ref="BU261:BU324" si="312">COUNTIF($BH261:$BI261,"A") &amp; " " &amp; "missed"</f>
        <v>0 missed</v>
      </c>
      <c r="BV261" s="51">
        <f t="shared" ref="BV261:BV324" si="313">2- COUNTIF($BH261:$BI261, "A")</f>
        <v>2</v>
      </c>
      <c r="BW261" s="57">
        <f t="shared" ref="BW261:BW324" si="314">$BV261/2</f>
        <v>1</v>
      </c>
      <c r="BX261" s="57" t="str">
        <f t="shared" ref="BX261:BX324" si="315">CONCATENATE("Q-",$BQ261," A-",$BR261," || Q Total-1, A Total-1")</f>
        <v>Q-1 A-1 || Q Total-1, A Total-1</v>
      </c>
      <c r="BY261" s="51" t="str" cm="1">
        <f t="array" ref="BY261">IFERROR(INDEX('Attendance-Slot-1'!$Q$2:$Q$1112,MATCH(1,('Attendance-Slot-1'!$A$2:$A$1112=$C261)*('Attendance-Slot-1'!$G$2:$G$1112=BY$2),0)),"No Data")</f>
        <v>P-S1_Onsite</v>
      </c>
      <c r="BZ261" s="51" t="str" cm="1">
        <f t="array" ref="BZ261">IFERROR(INDEX('Attendance-Slot-2'!$Q$2:$Q$2595,MATCH(1,('Attendance-Slot-2'!$A$2:$A$2595=$C261)*('Attendance-Slot-2'!$G$2:$G$2595=BY$2),0)),"No Data")</f>
        <v>No Data</v>
      </c>
      <c r="CA261" s="135">
        <f>VLOOKUP($BN261,'Written Exam Marks'!$H:$Q,10,FALSE)</f>
        <v>23.5</v>
      </c>
      <c r="CB261" s="135">
        <f>VLOOKUP($BN261,'Written Exam Marks'!$H:$Q,9,FALSE)</f>
        <v>40</v>
      </c>
      <c r="CC261" s="51" t="str">
        <f t="shared" ref="CC261:CC324" si="316">IF(COUNTIF($BY261:$BZ261,"P-*")&gt;0,"Present",
IF(COUNTIF($BY261:$BZ261,"A-*")&gt;0,"Absent",
IF(COUNTIF($BY261:$BZ261,"No Data")&gt;0,"No Data","")))</f>
        <v>Present</v>
      </c>
      <c r="CD261" s="51" t="str">
        <f t="shared" ref="CD261:CD324" si="317">IF(LEFT($BY261,2)="P-",$BY261,IF(LEFT($BZ261,2)="P-",$BZ261,IF(LEFT($BY261,2)="A-",$BY261,IF(LEFT($BZ261,2)="A-",$BZ261,IF($BY261="No Data",$BY261,IF($BZ261="No Data",$BZ261,""))))))</f>
        <v>P-S1_Onsite</v>
      </c>
      <c r="CE261" s="29">
        <v>18</v>
      </c>
      <c r="CF261" s="29">
        <v>19</v>
      </c>
      <c r="CG261" s="29">
        <v>15</v>
      </c>
      <c r="CH261" s="29">
        <v>52</v>
      </c>
      <c r="CI261" s="29">
        <v>60</v>
      </c>
      <c r="CJ261" s="61" t="s">
        <v>7343</v>
      </c>
      <c r="CK261" s="61" t="s">
        <v>1613</v>
      </c>
      <c r="CL261" s="10" t="str">
        <f t="shared" ref="CL261:CL324" si="318">CONCATENATE($C261,"-",$CK261)</f>
        <v>2025EM1100258-MDSDF404</v>
      </c>
      <c r="CM261" s="61" t="str">
        <f t="shared" ref="CM261:CM324" si="319">COUNTIF($CE261:$CF261,"A") &amp; " " &amp; "missed"</f>
        <v>0 missed</v>
      </c>
      <c r="CN261" s="61" t="str">
        <f t="shared" ref="CN261:CN324" si="320">COUNTIF($CG261,"A") &amp; " " &amp; "missed"</f>
        <v>0 missed</v>
      </c>
      <c r="CO261" s="111">
        <f t="shared" ref="CO261:CO324" si="321">2-LEFT($CM261,1)</f>
        <v>2</v>
      </c>
      <c r="CP261" s="111">
        <f t="shared" ref="CP261:CP324" si="322">1-LEFT($CN261,1)</f>
        <v>1</v>
      </c>
      <c r="CQ261" s="9">
        <f t="shared" ref="CQ261:CQ324" si="323">$CO261/2</f>
        <v>1</v>
      </c>
      <c r="CR261" s="9">
        <f t="shared" ref="CR261:CR324" si="324">$CP261/1</f>
        <v>1</v>
      </c>
      <c r="CS261" s="61" t="str">
        <f t="shared" ref="CS261:CS324" si="325">COUNTIF($CE261:$CG261,"A") &amp; " " &amp; "missed"</f>
        <v>0 missed</v>
      </c>
      <c r="CT261" s="111">
        <f t="shared" ref="CT261:CT324" si="326">3- COUNTIF($CE261:$CG261, "A")</f>
        <v>3</v>
      </c>
      <c r="CU261" s="10">
        <f t="shared" ref="CU261:CU324" si="327">$CT261/3</f>
        <v>1</v>
      </c>
      <c r="CV261" s="10" t="str">
        <f t="shared" ref="CV261:CV324" si="328">CONCATENATE("Q-",$CO261," A-",$CP261," || Q Total-2, A Total-1")</f>
        <v>Q-2 A-1 || Q Total-2, A Total-1</v>
      </c>
      <c r="CW261" s="111" t="str" cm="1">
        <f t="array" ref="CW261">IFERROR(INDEX('Attendance-Slot-1'!$Q$2:$Q$1112,MATCH(1,('Attendance-Slot-1'!$A$2:$A$1112=$C261)*('Attendance-Slot-1'!$G$2:$G$1112=CW$2),0)),"No Data")</f>
        <v>No Data</v>
      </c>
      <c r="CX261" s="111" t="str" cm="1">
        <f t="array" ref="CX261">IFERROR(INDEX('Attendance-Slot-2'!$Q$2:$Q$2595,MATCH(1,('Attendance-Slot-2'!$A$2:$A$2595=$C261)*('Attendance-Slot-2'!$G$2:$G$2595=CW$2),0)),"No Data")</f>
        <v>P-S2_Onsite</v>
      </c>
      <c r="CY261" s="136">
        <f>VLOOKUP($CL261,'Written Exam Marks'!$H:$Q,10,FALSE)</f>
        <v>24</v>
      </c>
      <c r="CZ261" s="136">
        <f>VLOOKUP($CL261,'Written Exam Marks'!$H:$Q,9,FALSE)</f>
        <v>40</v>
      </c>
      <c r="DA261" s="111" t="str">
        <f t="shared" ref="DA261:DA324" si="329">IF(COUNTIF($CW261:$CX261,"P-*")&gt;0,"Present",
IF(COUNTIF($CW261:$CX261,"A-*")&gt;0,"Absent",
IF(COUNTIF($CW261:$CX261,"No Data")&gt;0,"No Data","")))</f>
        <v>Present</v>
      </c>
      <c r="DB261" s="111" t="str">
        <f t="shared" ref="DB261:DB324" si="330">IF(LEFT($CW261,2)="P-",$CW261,IF(LEFT($CX261,2)="P-",$CX261,IF(LEFT($CW261,2)="A-",$CW261,IF(LEFT($CX261,2)="A-",$CX261,IF($CW261="No Data",$CW261,IF($CX261="No Data",$CX261,""))))))</f>
        <v>P-S2_Onsite</v>
      </c>
      <c r="DC261" s="148">
        <v>6</v>
      </c>
      <c r="DD261" s="148">
        <v>5.125</v>
      </c>
      <c r="DE261" s="148">
        <v>8</v>
      </c>
      <c r="DF261" s="148">
        <v>16</v>
      </c>
      <c r="DG261" s="148">
        <v>17</v>
      </c>
      <c r="DH261" s="148">
        <v>52.125</v>
      </c>
      <c r="DI261" s="148">
        <v>65</v>
      </c>
      <c r="DJ261" s="66" t="s">
        <v>7351</v>
      </c>
      <c r="DK261" s="66" t="s">
        <v>1631</v>
      </c>
      <c r="DL261" s="68" t="str">
        <f t="shared" ref="DL261:DL324" si="331">CONCATENATE($C261,"-",$DK261)</f>
        <v>2025EM1100258-MDSDF406</v>
      </c>
      <c r="DM261" s="66" t="str">
        <f t="shared" ref="DM261:DM324" si="332">COUNTIF($DC261:$DE261,"A") &amp; " " &amp; "missed"</f>
        <v>0 missed</v>
      </c>
      <c r="DN261" s="66" t="str">
        <f t="shared" ref="DN261:DN324" si="333">COUNTIF($DF261:$DG261,"A") &amp; " " &amp; "missed"</f>
        <v>0 missed</v>
      </c>
      <c r="DO261" s="62">
        <f t="shared" ref="DO261:DO324" si="334">3-LEFT($DM261,1)</f>
        <v>3</v>
      </c>
      <c r="DP261" s="62">
        <f t="shared" ref="DP261:DP324" si="335">2-LEFT($DN261,1)</f>
        <v>2</v>
      </c>
      <c r="DQ261" s="67">
        <f t="shared" ref="DQ261:DQ324" si="336">$DO261/3</f>
        <v>1</v>
      </c>
      <c r="DR261" s="67">
        <f t="shared" ref="DR261:DR324" si="337">$DP261/2</f>
        <v>1</v>
      </c>
      <c r="DS261" s="66" t="str">
        <f t="shared" ref="DS261:DS324" si="338">COUNTIF($DC261:$DG261,"A") &amp; " " &amp; "missed"</f>
        <v>0 missed</v>
      </c>
      <c r="DT261" s="62">
        <f t="shared" ref="DT261:DT324" si="339">5- COUNTIF($DC261:$DG261, "A")</f>
        <v>5</v>
      </c>
      <c r="DU261" s="68">
        <f t="shared" ref="DU261:DU324" si="340">$DT261/5</f>
        <v>1</v>
      </c>
      <c r="DV261" s="68" t="str">
        <f t="shared" ref="DV261:DV324" si="341">CONCATENATE("Q-",$DO261," A-",$DP261," || Q Total-3, A Total-2")</f>
        <v>Q-3 A-2 || Q Total-3, A Total-2</v>
      </c>
      <c r="DW261" s="62" t="str" cm="1">
        <f t="array" ref="DW261">IFERROR(INDEX('Attendance-Slot-1'!$Q$2:$Q$1112,MATCH(1,('Attendance-Slot-1'!$A$2:$A$1112=$C261)*('Attendance-Slot-1'!$G$2:$G$1112=DW$2),0)),"No Data")</f>
        <v>No Data</v>
      </c>
      <c r="DX261" s="62" t="str" cm="1">
        <f t="array" ref="DX261">IFERROR(INDEX('Attendance-Slot-2'!$Q$2:$Q$2595,MATCH(1,('Attendance-Slot-2'!$A$2:$A$2595=$C261)*('Attendance-Slot-2'!$G$2:$G$2595=DW$2),0)),"No Data")</f>
        <v>P-S2_Onsite</v>
      </c>
      <c r="DY261" s="137">
        <f>VLOOKUP($DL261,'Written Exam Marks'!$H:$Q,10,FALSE)</f>
        <v>21</v>
      </c>
      <c r="DZ261" s="137">
        <f>VLOOKUP($DL261,'Written Exam Marks'!$H:$Q,9,FALSE)</f>
        <v>35</v>
      </c>
      <c r="EA261" s="62" t="str">
        <f t="shared" ref="EA261:EA324" si="342">IF(COUNTIF($DW261:$DX261,"P-*")&gt;0,"Present",
IF(COUNTIF($DW261:$DX261,"A-*")&gt;0,"Absent",
IF(COUNTIF($DW261:$DX261,"No Data")&gt;0,"No Data","")))</f>
        <v>Present</v>
      </c>
      <c r="EB261" s="62" t="str">
        <f t="shared" ref="EB261:EB324" si="343">IF(LEFT($DW261,2)="P-",$DW261,IF(LEFT($DX261,2)="P-",$DX261,IF(LEFT($DW261,2)="A-",$DW261,IF(LEFT($DX261,2)="A-",$DX261,IF($DW261="No Data",$DW261,IF($DX261="No Data",$DX261,""))))))</f>
        <v>P-S2_Onsite</v>
      </c>
      <c r="EC261" s="114" t="str">
        <f t="shared" si="280"/>
        <v>P-3, 
A-0, 
No Data-2</v>
      </c>
      <c r="ED261" s="114" t="str">
        <f t="shared" si="281"/>
        <v>P-2, 
A-0, 
No Data-3</v>
      </c>
      <c r="EE261" s="114" t="str">
        <f t="shared" ref="EE261:EE324" si="344">IF(LEFT($AA261,2)="P-",$AA261,
IF(LEFT($AB261,2)="P-",$AB261,
IF(LEFT($AA261,2)="A-",$AA261,
IF(LEFT($AB261,2)="A-",$AB261,
IF($AA261="No Data",$AA261,
IF($AB261="No Data",$AB261,""))))))</f>
        <v>P-S1_Onsite</v>
      </c>
      <c r="EF261" s="114" t="str">
        <f t="shared" ref="EF261:EF324" si="345">IF(LEFT($BB261,2)="P-",$BB261,
IF(LEFT($BC261,2)="P-",$BC261,
IF(LEFT($BB261,2)="A-",$BB261,
IF(LEFT($BC261,2)="A-",$BC261,
IF($BB261="No Data",$BB261,
IF($BC261="No Data",$BC261,""))))))</f>
        <v>P-S1_Onsite</v>
      </c>
      <c r="EG261" s="114" t="str">
        <f t="shared" ref="EG261:EG324" si="346">IF(LEFT($BY261,2)="P-",$BY261,
IF(LEFT($BZ261,2)="P-",$BZ261,
IF(LEFT($BY261,2)="A-",$BY261,
IF(LEFT($BZ261,2)="A-",$BZ261,
IF($BY261="No Data",$BY261,
IF($BZ261="No Data",$BZ261,""))))))</f>
        <v>P-S1_Onsite</v>
      </c>
      <c r="EH261" s="114" t="str">
        <f t="shared" ref="EH261:EH324" si="347">IF(LEFT($CW261,2)="P-",$CW261,
IF(LEFT($CX261,2)="P-",$CX261,
IF(LEFT($CW261,2)="A-",$CW261,
IF(LEFT($CX261,2)="A-",$CX261,
IF($CW261="No Data",$CW261,
IF($CX261="No Data",$CX261,""))))))</f>
        <v>P-S2_Onsite</v>
      </c>
      <c r="EI261" s="114" t="str">
        <f t="shared" ref="EI261:EI324" si="348">IF(LEFT($DW261,2)="P-",$DW261,
IF(LEFT($DX261,2)="P-",$DX261,
IF(LEFT($DW261,2)="A-",$DW261,
IF(LEFT($DX261,2)="A-",$DX261,
IF($DW261="No Data",$DW261,
IF($DX261="No Data",$DX261,""))))))</f>
        <v>P-S2_Onsite</v>
      </c>
      <c r="EJ261" s="114" t="str">
        <f t="shared" ref="EJ261:EJ324" si="349">"P-"&amp;COUNTIF($EE261:$EI261,"P-*")&amp;", A-"&amp;COUNTIF($EE261:$EI261,"A-*")&amp;", No Data-"&amp;COUNTIF($EE261:$EI261,"No Data")</f>
        <v>P-5, A-0, No Data-0</v>
      </c>
      <c r="EK261" s="114" t="s">
        <v>10453</v>
      </c>
      <c r="EL261" s="114">
        <v>17.5</v>
      </c>
      <c r="EM261" s="114">
        <v>10</v>
      </c>
      <c r="EN261" s="114">
        <v>54</v>
      </c>
      <c r="EO261" s="114">
        <v>81.5</v>
      </c>
      <c r="EP261" s="114" t="s">
        <v>7217</v>
      </c>
      <c r="EQ261" s="114" t="s">
        <v>1054</v>
      </c>
      <c r="ER261" s="114" t="s">
        <v>2563</v>
      </c>
      <c r="ES261" s="114"/>
      <c r="ET261" s="30" t="s">
        <v>2563</v>
      </c>
    </row>
    <row r="262" spans="1:150" x14ac:dyDescent="0.25">
      <c r="A262" s="114">
        <v>259</v>
      </c>
      <c r="B262" s="114" t="s">
        <v>7224</v>
      </c>
      <c r="C262" s="80" t="s">
        <v>2570</v>
      </c>
      <c r="D262" s="30" t="s">
        <v>2571</v>
      </c>
      <c r="E262" s="30" t="s">
        <v>2572</v>
      </c>
      <c r="F262" s="33" t="s">
        <v>7202</v>
      </c>
      <c r="G262" s="30" t="s">
        <v>2573</v>
      </c>
      <c r="H262" s="143">
        <v>15</v>
      </c>
      <c r="I262" s="143">
        <v>15</v>
      </c>
      <c r="J262" s="143">
        <v>17</v>
      </c>
      <c r="K262" s="143">
        <v>15</v>
      </c>
      <c r="L262" s="143">
        <v>62</v>
      </c>
      <c r="M262" s="143">
        <v>65</v>
      </c>
      <c r="N262" s="40" t="s">
        <v>7314</v>
      </c>
      <c r="O262" s="40" t="s">
        <v>1593</v>
      </c>
      <c r="P262" s="13" t="str">
        <f t="shared" si="282"/>
        <v>2025EM1100259-MDSDF401</v>
      </c>
      <c r="Q262" s="40" t="str">
        <f t="shared" si="283"/>
        <v>0 missed</v>
      </c>
      <c r="R262" s="40" t="str">
        <f t="shared" si="284"/>
        <v>0 missed</v>
      </c>
      <c r="S262" s="40">
        <f t="shared" si="285"/>
        <v>3</v>
      </c>
      <c r="T262" s="40">
        <f t="shared" si="286"/>
        <v>1</v>
      </c>
      <c r="U262" s="41">
        <f t="shared" si="287"/>
        <v>1</v>
      </c>
      <c r="V262" s="41">
        <f t="shared" si="288"/>
        <v>1</v>
      </c>
      <c r="W262" s="40" t="str">
        <f t="shared" si="289"/>
        <v>0 missed</v>
      </c>
      <c r="X262" s="113">
        <f t="shared" si="290"/>
        <v>4</v>
      </c>
      <c r="Y262" s="13">
        <f t="shared" si="291"/>
        <v>1</v>
      </c>
      <c r="Z262" s="13" t="str">
        <f t="shared" si="292"/>
        <v>Q-3 A-1 || Q Total-3, A Total-1</v>
      </c>
      <c r="AA262" s="113" t="str" cm="1">
        <f t="array" ref="AA262">IFERROR(INDEX('Attendance-Slot-1'!$Q$2:$Q$1112,MATCH(1,('Attendance-Slot-1'!$A$2:$A$1112=$C262)*('Attendance-Slot-1'!$G$2:$G$1112=AA$2),0)),"No Data")</f>
        <v>No Data</v>
      </c>
      <c r="AB262" s="113" t="str" cm="1">
        <f t="array" ref="AB262">IFERROR(INDEX('Attendance-Slot-2'!$Q$2:$Q$2595,MATCH(1,('Attendance-Slot-2'!$A$2:$A$2595=$C262)*('Attendance-Slot-2'!$G$2:$G$2595=AA$2),0)),"No Data")</f>
        <v>P-S2_Onsite</v>
      </c>
      <c r="AC262" s="133">
        <f>VLOOKUP($P262,'Written Exam Marks'!$H:$Q,10,FALSE)</f>
        <v>9.5</v>
      </c>
      <c r="AD262" s="133">
        <f>VLOOKUP($P262,'Written Exam Marks'!$H:$Q,9,FALSE)</f>
        <v>35</v>
      </c>
      <c r="AE262" s="113" t="str">
        <f t="shared" si="293"/>
        <v>Present</v>
      </c>
      <c r="AF262" s="113" t="str">
        <f t="shared" si="294"/>
        <v>P-S2_Onsite</v>
      </c>
      <c r="AG262" s="146">
        <v>10</v>
      </c>
      <c r="AH262" s="146">
        <v>9</v>
      </c>
      <c r="AI262" s="146">
        <v>10</v>
      </c>
      <c r="AJ262" s="146">
        <v>10</v>
      </c>
      <c r="AK262" s="146">
        <v>10</v>
      </c>
      <c r="AL262" s="146">
        <v>10</v>
      </c>
      <c r="AM262" s="146">
        <v>59</v>
      </c>
      <c r="AN262" s="146">
        <v>60</v>
      </c>
      <c r="AO262" s="43" t="s">
        <v>7336</v>
      </c>
      <c r="AP262" s="43" t="s">
        <v>1598</v>
      </c>
      <c r="AQ262" s="50" t="str">
        <f t="shared" si="295"/>
        <v>2025EM1100259-MDSDF402</v>
      </c>
      <c r="AR262" s="43" t="str">
        <f t="shared" si="296"/>
        <v>0 missed</v>
      </c>
      <c r="AS262" s="47" t="s">
        <v>7342</v>
      </c>
      <c r="AT262" s="43">
        <f t="shared" si="297"/>
        <v>6</v>
      </c>
      <c r="AU262" s="48" t="s">
        <v>7342</v>
      </c>
      <c r="AV262" s="49">
        <f t="shared" si="298"/>
        <v>1</v>
      </c>
      <c r="AW262" s="48" t="s">
        <v>7342</v>
      </c>
      <c r="AX262" s="43" t="str">
        <f t="shared" si="299"/>
        <v>0 missed</v>
      </c>
      <c r="AY262" s="42">
        <f t="shared" si="300"/>
        <v>6</v>
      </c>
      <c r="AZ262" s="50">
        <f t="shared" si="301"/>
        <v>1</v>
      </c>
      <c r="BA262" s="50" t="str">
        <f t="shared" si="302"/>
        <v>Q-6 A-- || Q Total-6, A Total-0</v>
      </c>
      <c r="BB262" s="42" t="str" cm="1">
        <f t="array" ref="BB262">IFERROR(INDEX('Attendance-Slot-1'!$Q$2:$Q$1112,MATCH(1,('Attendance-Slot-1'!$A$2:$A$1112=$C262)*('Attendance-Slot-1'!$G$2:$G$1112=BB$2),0)),"No Data")</f>
        <v>No Data</v>
      </c>
      <c r="BC262" s="42" t="str" cm="1">
        <f t="array" ref="BC262">IFERROR(INDEX('Attendance-Slot-2'!$Q$2:$Q$2595,MATCH(1,('Attendance-Slot-2'!$A$2:$A$2595=$C262)*('Attendance-Slot-2'!$G$2:$G$2595=BB$2),0)),"No Data")</f>
        <v>P-S2_Onsite</v>
      </c>
      <c r="BD262" s="134">
        <f>VLOOKUP($AQ262,'Written Exam Marks'!$H:$Q,10,FALSE)</f>
        <v>20</v>
      </c>
      <c r="BE262" s="134">
        <f>VLOOKUP($AQ262,'Written Exam Marks'!$H:$Q,9,FALSE)</f>
        <v>40</v>
      </c>
      <c r="BF262" s="42" t="str">
        <f t="shared" si="303"/>
        <v>Present</v>
      </c>
      <c r="BG262" s="42" t="str">
        <f t="shared" si="304"/>
        <v>P-S2_Onsite</v>
      </c>
      <c r="BH262" s="147">
        <v>20</v>
      </c>
      <c r="BI262" s="147">
        <v>15</v>
      </c>
      <c r="BJ262" s="147">
        <v>35</v>
      </c>
      <c r="BK262" s="147">
        <v>60</v>
      </c>
      <c r="BL262" s="52" t="s">
        <v>3697</v>
      </c>
      <c r="BM262" s="52" t="s">
        <v>1606</v>
      </c>
      <c r="BN262" s="57" t="str">
        <f t="shared" si="305"/>
        <v>2025EM1100259-MDSDF403</v>
      </c>
      <c r="BO262" s="52" t="str">
        <f t="shared" si="306"/>
        <v>0 missed</v>
      </c>
      <c r="BP262" s="52" t="str">
        <f t="shared" si="307"/>
        <v>0 missed</v>
      </c>
      <c r="BQ262" s="52">
        <f t="shared" si="308"/>
        <v>1</v>
      </c>
      <c r="BR262" s="52">
        <f t="shared" si="309"/>
        <v>1</v>
      </c>
      <c r="BS262" s="56">
        <f t="shared" si="310"/>
        <v>1</v>
      </c>
      <c r="BT262" s="56">
        <f t="shared" si="311"/>
        <v>1</v>
      </c>
      <c r="BU262" s="52" t="str">
        <f t="shared" si="312"/>
        <v>0 missed</v>
      </c>
      <c r="BV262" s="51">
        <f t="shared" si="313"/>
        <v>2</v>
      </c>
      <c r="BW262" s="57">
        <f t="shared" si="314"/>
        <v>1</v>
      </c>
      <c r="BX262" s="57" t="str">
        <f t="shared" si="315"/>
        <v>Q-1 A-1 || Q Total-1, A Total-1</v>
      </c>
      <c r="BY262" s="51" t="str" cm="1">
        <f t="array" ref="BY262">IFERROR(INDEX('Attendance-Slot-1'!$Q$2:$Q$1112,MATCH(1,('Attendance-Slot-1'!$A$2:$A$1112=$C262)*('Attendance-Slot-1'!$G$2:$G$1112=BY$2),0)),"No Data")</f>
        <v>No Data</v>
      </c>
      <c r="BZ262" s="51" t="str" cm="1">
        <f t="array" ref="BZ262">IFERROR(INDEX('Attendance-Slot-2'!$Q$2:$Q$2595,MATCH(1,('Attendance-Slot-2'!$A$2:$A$2595=$C262)*('Attendance-Slot-2'!$G$2:$G$2595=BY$2),0)),"No Data")</f>
        <v>P-S2_Onsite</v>
      </c>
      <c r="CA262" s="135">
        <f>VLOOKUP($BN262,'Written Exam Marks'!$H:$Q,10,FALSE)</f>
        <v>24.5</v>
      </c>
      <c r="CB262" s="135">
        <f>VLOOKUP($BN262,'Written Exam Marks'!$H:$Q,9,FALSE)</f>
        <v>40</v>
      </c>
      <c r="CC262" s="51" t="str">
        <f t="shared" si="316"/>
        <v>Present</v>
      </c>
      <c r="CD262" s="51" t="str">
        <f t="shared" si="317"/>
        <v>P-S2_Onsite</v>
      </c>
      <c r="CE262" s="29">
        <v>20</v>
      </c>
      <c r="CF262" s="29">
        <v>19</v>
      </c>
      <c r="CG262" s="29">
        <v>19</v>
      </c>
      <c r="CH262" s="29">
        <v>58</v>
      </c>
      <c r="CI262" s="29">
        <v>60</v>
      </c>
      <c r="CJ262" s="61" t="s">
        <v>7343</v>
      </c>
      <c r="CK262" s="61" t="s">
        <v>1613</v>
      </c>
      <c r="CL262" s="10" t="str">
        <f t="shared" si="318"/>
        <v>2025EM1100259-MDSDF404</v>
      </c>
      <c r="CM262" s="61" t="str">
        <f t="shared" si="319"/>
        <v>0 missed</v>
      </c>
      <c r="CN262" s="61" t="str">
        <f t="shared" si="320"/>
        <v>0 missed</v>
      </c>
      <c r="CO262" s="111">
        <f t="shared" si="321"/>
        <v>2</v>
      </c>
      <c r="CP262" s="111">
        <f t="shared" si="322"/>
        <v>1</v>
      </c>
      <c r="CQ262" s="9">
        <f t="shared" si="323"/>
        <v>1</v>
      </c>
      <c r="CR262" s="9">
        <f t="shared" si="324"/>
        <v>1</v>
      </c>
      <c r="CS262" s="61" t="str">
        <f t="shared" si="325"/>
        <v>0 missed</v>
      </c>
      <c r="CT262" s="111">
        <f t="shared" si="326"/>
        <v>3</v>
      </c>
      <c r="CU262" s="10">
        <f t="shared" si="327"/>
        <v>1</v>
      </c>
      <c r="CV262" s="10" t="str">
        <f t="shared" si="328"/>
        <v>Q-2 A-1 || Q Total-2, A Total-1</v>
      </c>
      <c r="CW262" s="111" t="str" cm="1">
        <f t="array" ref="CW262">IFERROR(INDEX('Attendance-Slot-1'!$Q$2:$Q$1112,MATCH(1,('Attendance-Slot-1'!$A$2:$A$1112=$C262)*('Attendance-Slot-1'!$G$2:$G$1112=CW$2),0)),"No Data")</f>
        <v>No Data</v>
      </c>
      <c r="CX262" s="111" t="str" cm="1">
        <f t="array" ref="CX262">IFERROR(INDEX('Attendance-Slot-2'!$Q$2:$Q$2595,MATCH(1,('Attendance-Slot-2'!$A$2:$A$2595=$C262)*('Attendance-Slot-2'!$G$2:$G$2595=CW$2),0)),"No Data")</f>
        <v>P-S2_Onsite</v>
      </c>
      <c r="CY262" s="136">
        <f>VLOOKUP($CL262,'Written Exam Marks'!$H:$Q,10,FALSE)</f>
        <v>15</v>
      </c>
      <c r="CZ262" s="136">
        <f>VLOOKUP($CL262,'Written Exam Marks'!$H:$Q,9,FALSE)</f>
        <v>40</v>
      </c>
      <c r="DA262" s="111" t="str">
        <f t="shared" si="329"/>
        <v>Present</v>
      </c>
      <c r="DB262" s="111" t="str">
        <f t="shared" si="330"/>
        <v>P-S2_Onsite</v>
      </c>
      <c r="DC262" s="148">
        <v>7.5</v>
      </c>
      <c r="DD262" s="148">
        <v>7.625</v>
      </c>
      <c r="DE262" s="148">
        <v>8</v>
      </c>
      <c r="DF262" s="148">
        <v>17</v>
      </c>
      <c r="DG262" s="148">
        <v>19</v>
      </c>
      <c r="DH262" s="148">
        <v>59.125</v>
      </c>
      <c r="DI262" s="148">
        <v>65</v>
      </c>
      <c r="DJ262" s="66" t="s">
        <v>7351</v>
      </c>
      <c r="DK262" s="66" t="s">
        <v>1631</v>
      </c>
      <c r="DL262" s="68" t="str">
        <f t="shared" si="331"/>
        <v>2025EM1100259-MDSDF406</v>
      </c>
      <c r="DM262" s="66" t="str">
        <f t="shared" si="332"/>
        <v>0 missed</v>
      </c>
      <c r="DN262" s="66" t="str">
        <f t="shared" si="333"/>
        <v>0 missed</v>
      </c>
      <c r="DO262" s="62">
        <f t="shared" si="334"/>
        <v>3</v>
      </c>
      <c r="DP262" s="62">
        <f t="shared" si="335"/>
        <v>2</v>
      </c>
      <c r="DQ262" s="67">
        <f t="shared" si="336"/>
        <v>1</v>
      </c>
      <c r="DR262" s="67">
        <f t="shared" si="337"/>
        <v>1</v>
      </c>
      <c r="DS262" s="66" t="str">
        <f t="shared" si="338"/>
        <v>0 missed</v>
      </c>
      <c r="DT262" s="62">
        <f t="shared" si="339"/>
        <v>5</v>
      </c>
      <c r="DU262" s="68">
        <f t="shared" si="340"/>
        <v>1</v>
      </c>
      <c r="DV262" s="68" t="str">
        <f t="shared" si="341"/>
        <v>Q-3 A-2 || Q Total-3, A Total-2</v>
      </c>
      <c r="DW262" s="62" t="str" cm="1">
        <f t="array" ref="DW262">IFERROR(INDEX('Attendance-Slot-1'!$Q$2:$Q$1112,MATCH(1,('Attendance-Slot-1'!$A$2:$A$1112=$C262)*('Attendance-Slot-1'!$G$2:$G$1112=DW$2),0)),"No Data")</f>
        <v>P-S1_Onsite</v>
      </c>
      <c r="DX262" s="62" t="str" cm="1">
        <f t="array" ref="DX262">IFERROR(INDEX('Attendance-Slot-2'!$Q$2:$Q$2595,MATCH(1,('Attendance-Slot-2'!$A$2:$A$2595=$C262)*('Attendance-Slot-2'!$G$2:$G$2595=DW$2),0)),"No Data")</f>
        <v>No Data</v>
      </c>
      <c r="DY262" s="137">
        <f>VLOOKUP($DL262,'Written Exam Marks'!$H:$Q,10,FALSE)</f>
        <v>26</v>
      </c>
      <c r="DZ262" s="137">
        <f>VLOOKUP($DL262,'Written Exam Marks'!$H:$Q,9,FALSE)</f>
        <v>35</v>
      </c>
      <c r="EA262" s="62" t="str">
        <f t="shared" si="342"/>
        <v>Present</v>
      </c>
      <c r="EB262" s="62" t="str">
        <f t="shared" si="343"/>
        <v>P-S1_Onsite</v>
      </c>
      <c r="EC262" s="114" t="str">
        <f t="shared" si="280"/>
        <v>P-1, 
A-0, 
No Data-4</v>
      </c>
      <c r="ED262" s="114" t="str">
        <f t="shared" si="281"/>
        <v>P-4, 
A-0, 
No Data-1</v>
      </c>
      <c r="EE262" s="114" t="str">
        <f t="shared" si="344"/>
        <v>P-S2_Onsite</v>
      </c>
      <c r="EF262" s="114" t="str">
        <f t="shared" si="345"/>
        <v>P-S2_Onsite</v>
      </c>
      <c r="EG262" s="114" t="str">
        <f t="shared" si="346"/>
        <v>P-S2_Onsite</v>
      </c>
      <c r="EH262" s="114" t="str">
        <f t="shared" si="347"/>
        <v>P-S2_Onsite</v>
      </c>
      <c r="EI262" s="114" t="str">
        <f t="shared" si="348"/>
        <v>P-S1_Onsite</v>
      </c>
      <c r="EJ262" s="114" t="str">
        <f t="shared" si="349"/>
        <v>P-5, A-0, No Data-0</v>
      </c>
      <c r="EK262" s="114" t="s">
        <v>10453</v>
      </c>
      <c r="EL262" s="114">
        <v>28.5</v>
      </c>
      <c r="EM262" s="114">
        <v>10</v>
      </c>
      <c r="EN262" s="114">
        <v>54</v>
      </c>
      <c r="EO262" s="114">
        <v>92.5</v>
      </c>
      <c r="EP262" s="114" t="s">
        <v>7217</v>
      </c>
      <c r="EQ262" s="114" t="s">
        <v>1054</v>
      </c>
      <c r="ER262" s="114" t="s">
        <v>2570</v>
      </c>
      <c r="ES262" s="114"/>
      <c r="ET262" s="30" t="s">
        <v>2570</v>
      </c>
    </row>
    <row r="263" spans="1:150" x14ac:dyDescent="0.25">
      <c r="A263" s="114">
        <v>260</v>
      </c>
      <c r="B263" s="114" t="s">
        <v>7224</v>
      </c>
      <c r="C263" s="80" t="s">
        <v>2575</v>
      </c>
      <c r="D263" s="30" t="s">
        <v>2576</v>
      </c>
      <c r="E263" s="30" t="s">
        <v>2577</v>
      </c>
      <c r="F263" s="33" t="s">
        <v>7202</v>
      </c>
      <c r="G263" s="30" t="s">
        <v>2578</v>
      </c>
      <c r="H263" s="143">
        <v>14</v>
      </c>
      <c r="I263" s="143">
        <v>15</v>
      </c>
      <c r="J263" s="143">
        <v>18</v>
      </c>
      <c r="K263" s="143">
        <v>15</v>
      </c>
      <c r="L263" s="143">
        <v>62</v>
      </c>
      <c r="M263" s="143">
        <v>65</v>
      </c>
      <c r="N263" s="40" t="s">
        <v>7314</v>
      </c>
      <c r="O263" s="40" t="s">
        <v>1593</v>
      </c>
      <c r="P263" s="13" t="str">
        <f t="shared" si="282"/>
        <v>2025EM1100260-MDSDF401</v>
      </c>
      <c r="Q263" s="40" t="str">
        <f t="shared" si="283"/>
        <v>0 missed</v>
      </c>
      <c r="R263" s="40" t="str">
        <f t="shared" si="284"/>
        <v>0 missed</v>
      </c>
      <c r="S263" s="40">
        <f t="shared" si="285"/>
        <v>3</v>
      </c>
      <c r="T263" s="40">
        <f t="shared" si="286"/>
        <v>1</v>
      </c>
      <c r="U263" s="41">
        <f t="shared" si="287"/>
        <v>1</v>
      </c>
      <c r="V263" s="41">
        <f t="shared" si="288"/>
        <v>1</v>
      </c>
      <c r="W263" s="40" t="str">
        <f t="shared" si="289"/>
        <v>0 missed</v>
      </c>
      <c r="X263" s="113">
        <f t="shared" si="290"/>
        <v>4</v>
      </c>
      <c r="Y263" s="13">
        <f t="shared" si="291"/>
        <v>1</v>
      </c>
      <c r="Z263" s="13" t="str">
        <f t="shared" si="292"/>
        <v>Q-3 A-1 || Q Total-3, A Total-1</v>
      </c>
      <c r="AA263" s="113" t="str" cm="1">
        <f t="array" ref="AA263">IFERROR(INDEX('Attendance-Slot-1'!$Q$2:$Q$1112,MATCH(1,('Attendance-Slot-1'!$A$2:$A$1112=$C263)*('Attendance-Slot-1'!$G$2:$G$1112=AA$2),0)),"No Data")</f>
        <v>P-S1_Onsite</v>
      </c>
      <c r="AB263" s="113" t="str" cm="1">
        <f t="array" ref="AB263">IFERROR(INDEX('Attendance-Slot-2'!$Q$2:$Q$2595,MATCH(1,('Attendance-Slot-2'!$A$2:$A$2595=$C263)*('Attendance-Slot-2'!$G$2:$G$2595=AA$2),0)),"No Data")</f>
        <v>No Data</v>
      </c>
      <c r="AC263" s="133">
        <f>VLOOKUP($P263,'Written Exam Marks'!$H:$Q,10,FALSE)</f>
        <v>27</v>
      </c>
      <c r="AD263" s="133">
        <f>VLOOKUP($P263,'Written Exam Marks'!$H:$Q,9,FALSE)</f>
        <v>35</v>
      </c>
      <c r="AE263" s="113" t="str">
        <f t="shared" si="293"/>
        <v>Present</v>
      </c>
      <c r="AF263" s="113" t="str">
        <f t="shared" si="294"/>
        <v>P-S1_Onsite</v>
      </c>
      <c r="AG263" s="146">
        <v>10</v>
      </c>
      <c r="AH263" s="146">
        <v>9.5</v>
      </c>
      <c r="AI263" s="146">
        <v>10</v>
      </c>
      <c r="AJ263" s="146">
        <v>10</v>
      </c>
      <c r="AK263" s="146">
        <v>10</v>
      </c>
      <c r="AL263" s="146">
        <v>10</v>
      </c>
      <c r="AM263" s="146">
        <v>59.5</v>
      </c>
      <c r="AN263" s="146">
        <v>60</v>
      </c>
      <c r="AO263" s="43" t="s">
        <v>7336</v>
      </c>
      <c r="AP263" s="43" t="s">
        <v>1598</v>
      </c>
      <c r="AQ263" s="50" t="str">
        <f t="shared" si="295"/>
        <v>2025EM1100260-MDSDF402</v>
      </c>
      <c r="AR263" s="43" t="str">
        <f t="shared" si="296"/>
        <v>0 missed</v>
      </c>
      <c r="AS263" s="47" t="s">
        <v>7342</v>
      </c>
      <c r="AT263" s="43">
        <f t="shared" si="297"/>
        <v>6</v>
      </c>
      <c r="AU263" s="48" t="s">
        <v>7342</v>
      </c>
      <c r="AV263" s="49">
        <f t="shared" si="298"/>
        <v>1</v>
      </c>
      <c r="AW263" s="48" t="s">
        <v>7342</v>
      </c>
      <c r="AX263" s="43" t="str">
        <f t="shared" si="299"/>
        <v>0 missed</v>
      </c>
      <c r="AY263" s="42">
        <f t="shared" si="300"/>
        <v>6</v>
      </c>
      <c r="AZ263" s="50">
        <f t="shared" si="301"/>
        <v>1</v>
      </c>
      <c r="BA263" s="50" t="str">
        <f t="shared" si="302"/>
        <v>Q-6 A-- || Q Total-6, A Total-0</v>
      </c>
      <c r="BB263" s="42" t="str" cm="1">
        <f t="array" ref="BB263">IFERROR(INDEX('Attendance-Slot-1'!$Q$2:$Q$1112,MATCH(1,('Attendance-Slot-1'!$A$2:$A$1112=$C263)*('Attendance-Slot-1'!$G$2:$G$1112=BB$2),0)),"No Data")</f>
        <v>P-S1_Onsite</v>
      </c>
      <c r="BC263" s="42" t="str" cm="1">
        <f t="array" ref="BC263">IFERROR(INDEX('Attendance-Slot-2'!$Q$2:$Q$2595,MATCH(1,('Attendance-Slot-2'!$A$2:$A$2595=$C263)*('Attendance-Slot-2'!$G$2:$G$2595=BB$2),0)),"No Data")</f>
        <v>No Data</v>
      </c>
      <c r="BD263" s="134">
        <f>VLOOKUP($AQ263,'Written Exam Marks'!$H:$Q,10,FALSE)</f>
        <v>34</v>
      </c>
      <c r="BE263" s="134">
        <f>VLOOKUP($AQ263,'Written Exam Marks'!$H:$Q,9,FALSE)</f>
        <v>40</v>
      </c>
      <c r="BF263" s="42" t="str">
        <f t="shared" si="303"/>
        <v>Present</v>
      </c>
      <c r="BG263" s="42" t="str">
        <f t="shared" si="304"/>
        <v>P-S1_Onsite</v>
      </c>
      <c r="BH263" s="147">
        <v>19</v>
      </c>
      <c r="BI263" s="147">
        <v>27</v>
      </c>
      <c r="BJ263" s="147">
        <v>46</v>
      </c>
      <c r="BK263" s="147">
        <v>60</v>
      </c>
      <c r="BL263" s="52" t="s">
        <v>3697</v>
      </c>
      <c r="BM263" s="52" t="s">
        <v>1606</v>
      </c>
      <c r="BN263" s="57" t="str">
        <f t="shared" si="305"/>
        <v>2025EM1100260-MDSDF403</v>
      </c>
      <c r="BO263" s="52" t="str">
        <f t="shared" si="306"/>
        <v>0 missed</v>
      </c>
      <c r="BP263" s="52" t="str">
        <f t="shared" si="307"/>
        <v>0 missed</v>
      </c>
      <c r="BQ263" s="52">
        <f t="shared" si="308"/>
        <v>1</v>
      </c>
      <c r="BR263" s="52">
        <f t="shared" si="309"/>
        <v>1</v>
      </c>
      <c r="BS263" s="56">
        <f t="shared" si="310"/>
        <v>1</v>
      </c>
      <c r="BT263" s="56">
        <f t="shared" si="311"/>
        <v>1</v>
      </c>
      <c r="BU263" s="52" t="str">
        <f t="shared" si="312"/>
        <v>0 missed</v>
      </c>
      <c r="BV263" s="51">
        <f t="shared" si="313"/>
        <v>2</v>
      </c>
      <c r="BW263" s="57">
        <f t="shared" si="314"/>
        <v>1</v>
      </c>
      <c r="BX263" s="57" t="str">
        <f t="shared" si="315"/>
        <v>Q-1 A-1 || Q Total-1, A Total-1</v>
      </c>
      <c r="BY263" s="51" t="str" cm="1">
        <f t="array" ref="BY263">IFERROR(INDEX('Attendance-Slot-1'!$Q$2:$Q$1112,MATCH(1,('Attendance-Slot-1'!$A$2:$A$1112=$C263)*('Attendance-Slot-1'!$G$2:$G$1112=BY$2),0)),"No Data")</f>
        <v>No Data</v>
      </c>
      <c r="BZ263" s="51" t="str" cm="1">
        <f t="array" ref="BZ263">IFERROR(INDEX('Attendance-Slot-2'!$Q$2:$Q$2595,MATCH(1,('Attendance-Slot-2'!$A$2:$A$2595=$C263)*('Attendance-Slot-2'!$G$2:$G$2595=BY$2),0)),"No Data")</f>
        <v>P-S2_Onsite</v>
      </c>
      <c r="CA263" s="135">
        <f>VLOOKUP($BN263,'Written Exam Marks'!$H:$Q,10,FALSE)</f>
        <v>31.5</v>
      </c>
      <c r="CB263" s="135">
        <f>VLOOKUP($BN263,'Written Exam Marks'!$H:$Q,9,FALSE)</f>
        <v>40</v>
      </c>
      <c r="CC263" s="51" t="str">
        <f t="shared" si="316"/>
        <v>Present</v>
      </c>
      <c r="CD263" s="51" t="str">
        <f t="shared" si="317"/>
        <v>P-S2_Onsite</v>
      </c>
      <c r="CE263" s="29">
        <v>20</v>
      </c>
      <c r="CF263" s="29">
        <v>20</v>
      </c>
      <c r="CG263" s="29">
        <v>18</v>
      </c>
      <c r="CH263" s="29">
        <v>58</v>
      </c>
      <c r="CI263" s="29">
        <v>60</v>
      </c>
      <c r="CJ263" s="61" t="s">
        <v>7343</v>
      </c>
      <c r="CK263" s="61" t="s">
        <v>1613</v>
      </c>
      <c r="CL263" s="10" t="str">
        <f t="shared" si="318"/>
        <v>2025EM1100260-MDSDF404</v>
      </c>
      <c r="CM263" s="61" t="str">
        <f t="shared" si="319"/>
        <v>0 missed</v>
      </c>
      <c r="CN263" s="61" t="str">
        <f t="shared" si="320"/>
        <v>0 missed</v>
      </c>
      <c r="CO263" s="111">
        <f t="shared" si="321"/>
        <v>2</v>
      </c>
      <c r="CP263" s="111">
        <f t="shared" si="322"/>
        <v>1</v>
      </c>
      <c r="CQ263" s="9">
        <f t="shared" si="323"/>
        <v>1</v>
      </c>
      <c r="CR263" s="9">
        <f t="shared" si="324"/>
        <v>1</v>
      </c>
      <c r="CS263" s="61" t="str">
        <f t="shared" si="325"/>
        <v>0 missed</v>
      </c>
      <c r="CT263" s="111">
        <f t="shared" si="326"/>
        <v>3</v>
      </c>
      <c r="CU263" s="10">
        <f t="shared" si="327"/>
        <v>1</v>
      </c>
      <c r="CV263" s="10" t="str">
        <f t="shared" si="328"/>
        <v>Q-2 A-1 || Q Total-2, A Total-1</v>
      </c>
      <c r="CW263" s="111" t="str" cm="1">
        <f t="array" ref="CW263">IFERROR(INDEX('Attendance-Slot-1'!$Q$2:$Q$1112,MATCH(1,('Attendance-Slot-1'!$A$2:$A$1112=$C263)*('Attendance-Slot-1'!$G$2:$G$1112=CW$2),0)),"No Data")</f>
        <v>No Data</v>
      </c>
      <c r="CX263" s="111" t="str" cm="1">
        <f t="array" ref="CX263">IFERROR(INDEX('Attendance-Slot-2'!$Q$2:$Q$2595,MATCH(1,('Attendance-Slot-2'!$A$2:$A$2595=$C263)*('Attendance-Slot-2'!$G$2:$G$2595=CW$2),0)),"No Data")</f>
        <v>P-S2_Onsite</v>
      </c>
      <c r="CY263" s="136">
        <f>VLOOKUP($CL263,'Written Exam Marks'!$H:$Q,10,FALSE)</f>
        <v>27</v>
      </c>
      <c r="CZ263" s="136">
        <f>VLOOKUP($CL263,'Written Exam Marks'!$H:$Q,9,FALSE)</f>
        <v>40</v>
      </c>
      <c r="DA263" s="111" t="str">
        <f t="shared" si="329"/>
        <v>Present</v>
      </c>
      <c r="DB263" s="111" t="str">
        <f t="shared" si="330"/>
        <v>P-S2_Onsite</v>
      </c>
      <c r="DC263" s="148">
        <v>7</v>
      </c>
      <c r="DD263" s="148">
        <v>7.625</v>
      </c>
      <c r="DE263" s="148">
        <v>8</v>
      </c>
      <c r="DF263" s="148">
        <v>19</v>
      </c>
      <c r="DG263" s="148" t="s">
        <v>5</v>
      </c>
      <c r="DH263" s="148">
        <v>41.625</v>
      </c>
      <c r="DI263" s="148">
        <v>65</v>
      </c>
      <c r="DJ263" s="66" t="s">
        <v>7351</v>
      </c>
      <c r="DK263" s="66" t="s">
        <v>1631</v>
      </c>
      <c r="DL263" s="68" t="str">
        <f t="shared" si="331"/>
        <v>2025EM1100260-MDSDF406</v>
      </c>
      <c r="DM263" s="66" t="str">
        <f t="shared" si="332"/>
        <v>0 missed</v>
      </c>
      <c r="DN263" s="66" t="str">
        <f t="shared" si="333"/>
        <v>1 missed</v>
      </c>
      <c r="DO263" s="62">
        <f t="shared" si="334"/>
        <v>3</v>
      </c>
      <c r="DP263" s="62">
        <f t="shared" si="335"/>
        <v>1</v>
      </c>
      <c r="DQ263" s="67">
        <f t="shared" si="336"/>
        <v>1</v>
      </c>
      <c r="DR263" s="67">
        <f t="shared" si="337"/>
        <v>0.5</v>
      </c>
      <c r="DS263" s="66" t="str">
        <f t="shared" si="338"/>
        <v>1 missed</v>
      </c>
      <c r="DT263" s="62">
        <f t="shared" si="339"/>
        <v>4</v>
      </c>
      <c r="DU263" s="68">
        <f t="shared" si="340"/>
        <v>0.8</v>
      </c>
      <c r="DV263" s="68" t="str">
        <f t="shared" si="341"/>
        <v>Q-3 A-1 || Q Total-3, A Total-2</v>
      </c>
      <c r="DW263" s="62" t="str" cm="1">
        <f t="array" ref="DW263">IFERROR(INDEX('Attendance-Slot-1'!$Q$2:$Q$1112,MATCH(1,('Attendance-Slot-1'!$A$2:$A$1112=$C263)*('Attendance-Slot-1'!$G$2:$G$1112=DW$2),0)),"No Data")</f>
        <v>No Data</v>
      </c>
      <c r="DX263" s="62" t="str" cm="1">
        <f t="array" ref="DX263">IFERROR(INDEX('Attendance-Slot-2'!$Q$2:$Q$2595,MATCH(1,('Attendance-Slot-2'!$A$2:$A$2595=$C263)*('Attendance-Slot-2'!$G$2:$G$2595=DW$2),0)),"No Data")</f>
        <v>P-S2_Onsite</v>
      </c>
      <c r="DY263" s="137">
        <f>VLOOKUP($DL263,'Written Exam Marks'!$H:$Q,10,FALSE)</f>
        <v>28</v>
      </c>
      <c r="DZ263" s="137">
        <f>VLOOKUP($DL263,'Written Exam Marks'!$H:$Q,9,FALSE)</f>
        <v>35</v>
      </c>
      <c r="EA263" s="62" t="str">
        <f t="shared" si="342"/>
        <v>Present</v>
      </c>
      <c r="EB263" s="62" t="str">
        <f t="shared" si="343"/>
        <v>P-S2_Onsite</v>
      </c>
      <c r="EC263" s="114" t="str">
        <f t="shared" si="280"/>
        <v>P-2, 
A-0, 
No Data-3</v>
      </c>
      <c r="ED263" s="114" t="str">
        <f t="shared" si="281"/>
        <v>P-3, 
A-0, 
No Data-2</v>
      </c>
      <c r="EE263" s="114" t="str">
        <f t="shared" si="344"/>
        <v>P-S1_Onsite</v>
      </c>
      <c r="EF263" s="114" t="str">
        <f t="shared" si="345"/>
        <v>P-S1_Onsite</v>
      </c>
      <c r="EG263" s="114" t="str">
        <f t="shared" si="346"/>
        <v>P-S2_Onsite</v>
      </c>
      <c r="EH263" s="114" t="str">
        <f t="shared" si="347"/>
        <v>P-S2_Onsite</v>
      </c>
      <c r="EI263" s="114" t="str">
        <f t="shared" si="348"/>
        <v>P-S2_Onsite</v>
      </c>
      <c r="EJ263" s="114" t="str">
        <f t="shared" si="349"/>
        <v>P-5, A-0, No Data-0</v>
      </c>
      <c r="EK263" s="114" t="s">
        <v>10453</v>
      </c>
      <c r="EL263" s="114">
        <v>30</v>
      </c>
      <c r="EM263" s="114">
        <v>10</v>
      </c>
      <c r="EN263" s="114">
        <v>59</v>
      </c>
      <c r="EO263" s="114">
        <v>99</v>
      </c>
      <c r="EP263" s="114" t="s">
        <v>7217</v>
      </c>
      <c r="EQ263" s="114" t="s">
        <v>1054</v>
      </c>
      <c r="ER263" s="114" t="s">
        <v>2575</v>
      </c>
      <c r="ES263" s="114"/>
      <c r="ET263" s="30" t="s">
        <v>2575</v>
      </c>
    </row>
    <row r="264" spans="1:150" x14ac:dyDescent="0.25">
      <c r="A264" s="114">
        <v>261</v>
      </c>
      <c r="B264" s="114" t="s">
        <v>7224</v>
      </c>
      <c r="C264" s="80" t="s">
        <v>2581</v>
      </c>
      <c r="D264" s="30" t="s">
        <v>2582</v>
      </c>
      <c r="E264" s="30" t="s">
        <v>2583</v>
      </c>
      <c r="F264" s="33" t="s">
        <v>7201</v>
      </c>
      <c r="G264" s="30" t="s">
        <v>2584</v>
      </c>
      <c r="H264" s="143">
        <v>15</v>
      </c>
      <c r="I264" s="143">
        <v>15</v>
      </c>
      <c r="J264" s="143">
        <v>14</v>
      </c>
      <c r="K264" s="143">
        <v>15</v>
      </c>
      <c r="L264" s="143">
        <v>59</v>
      </c>
      <c r="M264" s="143">
        <v>65</v>
      </c>
      <c r="N264" s="40" t="s">
        <v>7314</v>
      </c>
      <c r="O264" s="40" t="s">
        <v>1593</v>
      </c>
      <c r="P264" s="13" t="str">
        <f t="shared" si="282"/>
        <v>2025EM1100261-MDSDF401</v>
      </c>
      <c r="Q264" s="40" t="str">
        <f t="shared" si="283"/>
        <v>0 missed</v>
      </c>
      <c r="R264" s="40" t="str">
        <f t="shared" si="284"/>
        <v>0 missed</v>
      </c>
      <c r="S264" s="40">
        <f t="shared" si="285"/>
        <v>3</v>
      </c>
      <c r="T264" s="40">
        <f t="shared" si="286"/>
        <v>1</v>
      </c>
      <c r="U264" s="41">
        <f t="shared" si="287"/>
        <v>1</v>
      </c>
      <c r="V264" s="41">
        <f t="shared" si="288"/>
        <v>1</v>
      </c>
      <c r="W264" s="40" t="str">
        <f t="shared" si="289"/>
        <v>0 missed</v>
      </c>
      <c r="X264" s="113">
        <f t="shared" si="290"/>
        <v>4</v>
      </c>
      <c r="Y264" s="13">
        <f t="shared" si="291"/>
        <v>1</v>
      </c>
      <c r="Z264" s="13" t="str">
        <f t="shared" si="292"/>
        <v>Q-3 A-1 || Q Total-3, A Total-1</v>
      </c>
      <c r="AA264" s="113" t="str" cm="1">
        <f t="array" ref="AA264">IFERROR(INDEX('Attendance-Slot-1'!$Q$2:$Q$1112,MATCH(1,('Attendance-Slot-1'!$A$2:$A$1112=$C264)*('Attendance-Slot-1'!$G$2:$G$1112=AA$2),0)),"No Data")</f>
        <v>No Data</v>
      </c>
      <c r="AB264" s="113" t="str" cm="1">
        <f t="array" ref="AB264">IFERROR(INDEX('Attendance-Slot-2'!$Q$2:$Q$2595,MATCH(1,('Attendance-Slot-2'!$A$2:$A$2595=$C264)*('Attendance-Slot-2'!$G$2:$G$2595=AA$2),0)),"No Data")</f>
        <v>P-S2_Onsite</v>
      </c>
      <c r="AC264" s="133">
        <f>VLOOKUP($P264,'Written Exam Marks'!$H:$Q,10,FALSE)</f>
        <v>13.5</v>
      </c>
      <c r="AD264" s="133">
        <f>VLOOKUP($P264,'Written Exam Marks'!$H:$Q,9,FALSE)</f>
        <v>35</v>
      </c>
      <c r="AE264" s="113" t="str">
        <f t="shared" si="293"/>
        <v>Present</v>
      </c>
      <c r="AF264" s="113" t="str">
        <f t="shared" si="294"/>
        <v>P-S2_Onsite</v>
      </c>
      <c r="AG264" s="146">
        <v>9.5</v>
      </c>
      <c r="AH264" s="146">
        <v>8.5</v>
      </c>
      <c r="AI264" s="146">
        <v>10</v>
      </c>
      <c r="AJ264" s="146">
        <v>1</v>
      </c>
      <c r="AK264" s="146">
        <v>10</v>
      </c>
      <c r="AL264" s="146">
        <v>10</v>
      </c>
      <c r="AM264" s="146">
        <v>49</v>
      </c>
      <c r="AN264" s="146">
        <v>60</v>
      </c>
      <c r="AO264" s="43" t="s">
        <v>7336</v>
      </c>
      <c r="AP264" s="43" t="s">
        <v>1598</v>
      </c>
      <c r="AQ264" s="50" t="str">
        <f t="shared" si="295"/>
        <v>2025EM1100261-MDSDF402</v>
      </c>
      <c r="AR264" s="43" t="str">
        <f t="shared" si="296"/>
        <v>0 missed</v>
      </c>
      <c r="AS264" s="47" t="s">
        <v>7342</v>
      </c>
      <c r="AT264" s="43">
        <f t="shared" si="297"/>
        <v>6</v>
      </c>
      <c r="AU264" s="48" t="s">
        <v>7342</v>
      </c>
      <c r="AV264" s="49">
        <f t="shared" si="298"/>
        <v>1</v>
      </c>
      <c r="AW264" s="48" t="s">
        <v>7342</v>
      </c>
      <c r="AX264" s="43" t="str">
        <f t="shared" si="299"/>
        <v>0 missed</v>
      </c>
      <c r="AY264" s="42">
        <f t="shared" si="300"/>
        <v>6</v>
      </c>
      <c r="AZ264" s="50">
        <f t="shared" si="301"/>
        <v>1</v>
      </c>
      <c r="BA264" s="50" t="str">
        <f t="shared" si="302"/>
        <v>Q-6 A-- || Q Total-6, A Total-0</v>
      </c>
      <c r="BB264" s="42" t="str" cm="1">
        <f t="array" ref="BB264">IFERROR(INDEX('Attendance-Slot-1'!$Q$2:$Q$1112,MATCH(1,('Attendance-Slot-1'!$A$2:$A$1112=$C264)*('Attendance-Slot-1'!$G$2:$G$1112=BB$2),0)),"No Data")</f>
        <v>No Data</v>
      </c>
      <c r="BC264" s="42" t="str" cm="1">
        <f t="array" ref="BC264">IFERROR(INDEX('Attendance-Slot-2'!$Q$2:$Q$2595,MATCH(1,('Attendance-Slot-2'!$A$2:$A$2595=$C264)*('Attendance-Slot-2'!$G$2:$G$2595=BB$2),0)),"No Data")</f>
        <v>P-S2_Onsite</v>
      </c>
      <c r="BD264" s="134">
        <f>VLOOKUP($AQ264,'Written Exam Marks'!$H:$Q,10,FALSE)</f>
        <v>19</v>
      </c>
      <c r="BE264" s="134">
        <f>VLOOKUP($AQ264,'Written Exam Marks'!$H:$Q,9,FALSE)</f>
        <v>40</v>
      </c>
      <c r="BF264" s="42" t="str">
        <f t="shared" si="303"/>
        <v>Present</v>
      </c>
      <c r="BG264" s="42" t="str">
        <f t="shared" si="304"/>
        <v>P-S2_Onsite</v>
      </c>
      <c r="BH264" s="147">
        <v>20</v>
      </c>
      <c r="BI264" s="147">
        <v>25</v>
      </c>
      <c r="BJ264" s="147">
        <v>45</v>
      </c>
      <c r="BK264" s="147">
        <v>60</v>
      </c>
      <c r="BL264" s="52" t="s">
        <v>3697</v>
      </c>
      <c r="BM264" s="52" t="s">
        <v>1606</v>
      </c>
      <c r="BN264" s="57" t="str">
        <f t="shared" si="305"/>
        <v>2025EM1100261-MDSDF403</v>
      </c>
      <c r="BO264" s="52" t="str">
        <f t="shared" si="306"/>
        <v>0 missed</v>
      </c>
      <c r="BP264" s="52" t="str">
        <f t="shared" si="307"/>
        <v>0 missed</v>
      </c>
      <c r="BQ264" s="52">
        <f t="shared" si="308"/>
        <v>1</v>
      </c>
      <c r="BR264" s="52">
        <f t="shared" si="309"/>
        <v>1</v>
      </c>
      <c r="BS264" s="56">
        <f t="shared" si="310"/>
        <v>1</v>
      </c>
      <c r="BT264" s="56">
        <f t="shared" si="311"/>
        <v>1</v>
      </c>
      <c r="BU264" s="52" t="str">
        <f t="shared" si="312"/>
        <v>0 missed</v>
      </c>
      <c r="BV264" s="51">
        <f t="shared" si="313"/>
        <v>2</v>
      </c>
      <c r="BW264" s="57">
        <f t="shared" si="314"/>
        <v>1</v>
      </c>
      <c r="BX264" s="57" t="str">
        <f t="shared" si="315"/>
        <v>Q-1 A-1 || Q Total-1, A Total-1</v>
      </c>
      <c r="BY264" s="51" t="str" cm="1">
        <f t="array" ref="BY264">IFERROR(INDEX('Attendance-Slot-1'!$Q$2:$Q$1112,MATCH(1,('Attendance-Slot-1'!$A$2:$A$1112=$C264)*('Attendance-Slot-1'!$G$2:$G$1112=BY$2),0)),"No Data")</f>
        <v>No Data</v>
      </c>
      <c r="BZ264" s="51" t="str" cm="1">
        <f t="array" ref="BZ264">IFERROR(INDEX('Attendance-Slot-2'!$Q$2:$Q$2595,MATCH(1,('Attendance-Slot-2'!$A$2:$A$2595=$C264)*('Attendance-Slot-2'!$G$2:$G$2595=BY$2),0)),"No Data")</f>
        <v>P-S2_Onsite</v>
      </c>
      <c r="CA264" s="135">
        <f>VLOOKUP($BN264,'Written Exam Marks'!$H:$Q,10,FALSE)</f>
        <v>16</v>
      </c>
      <c r="CB264" s="135">
        <f>VLOOKUP($BN264,'Written Exam Marks'!$H:$Q,9,FALSE)</f>
        <v>40</v>
      </c>
      <c r="CC264" s="51" t="str">
        <f t="shared" si="316"/>
        <v>Present</v>
      </c>
      <c r="CD264" s="51" t="str">
        <f t="shared" si="317"/>
        <v>P-S2_Onsite</v>
      </c>
      <c r="CE264" s="29">
        <v>15</v>
      </c>
      <c r="CF264" s="29">
        <v>20</v>
      </c>
      <c r="CG264" s="29">
        <v>18</v>
      </c>
      <c r="CH264" s="29">
        <v>53</v>
      </c>
      <c r="CI264" s="29">
        <v>60</v>
      </c>
      <c r="CJ264" s="61" t="s">
        <v>7343</v>
      </c>
      <c r="CK264" s="61" t="s">
        <v>1613</v>
      </c>
      <c r="CL264" s="10" t="str">
        <f t="shared" si="318"/>
        <v>2025EM1100261-MDSDF404</v>
      </c>
      <c r="CM264" s="61" t="str">
        <f t="shared" si="319"/>
        <v>0 missed</v>
      </c>
      <c r="CN264" s="61" t="str">
        <f t="shared" si="320"/>
        <v>0 missed</v>
      </c>
      <c r="CO264" s="111">
        <f t="shared" si="321"/>
        <v>2</v>
      </c>
      <c r="CP264" s="111">
        <f t="shared" si="322"/>
        <v>1</v>
      </c>
      <c r="CQ264" s="9">
        <f t="shared" si="323"/>
        <v>1</v>
      </c>
      <c r="CR264" s="9">
        <f t="shared" si="324"/>
        <v>1</v>
      </c>
      <c r="CS264" s="61" t="str">
        <f t="shared" si="325"/>
        <v>0 missed</v>
      </c>
      <c r="CT264" s="111">
        <f t="shared" si="326"/>
        <v>3</v>
      </c>
      <c r="CU264" s="10">
        <f t="shared" si="327"/>
        <v>1</v>
      </c>
      <c r="CV264" s="10" t="str">
        <f t="shared" si="328"/>
        <v>Q-2 A-1 || Q Total-2, A Total-1</v>
      </c>
      <c r="CW264" s="111" t="str" cm="1">
        <f t="array" ref="CW264">IFERROR(INDEX('Attendance-Slot-1'!$Q$2:$Q$1112,MATCH(1,('Attendance-Slot-1'!$A$2:$A$1112=$C264)*('Attendance-Slot-1'!$G$2:$G$1112=CW$2),0)),"No Data")</f>
        <v>P-S1_Onsite</v>
      </c>
      <c r="CX264" s="111" t="str" cm="1">
        <f t="array" ref="CX264">IFERROR(INDEX('Attendance-Slot-2'!$Q$2:$Q$2595,MATCH(1,('Attendance-Slot-2'!$A$2:$A$2595=$C264)*('Attendance-Slot-2'!$G$2:$G$2595=CW$2),0)),"No Data")</f>
        <v>No Data</v>
      </c>
      <c r="CY264" s="136">
        <f>VLOOKUP($CL264,'Written Exam Marks'!$H:$Q,10,FALSE)</f>
        <v>14</v>
      </c>
      <c r="CZ264" s="136">
        <f>VLOOKUP($CL264,'Written Exam Marks'!$H:$Q,9,FALSE)</f>
        <v>40</v>
      </c>
      <c r="DA264" s="111" t="str">
        <f t="shared" si="329"/>
        <v>Present</v>
      </c>
      <c r="DB264" s="111" t="str">
        <f t="shared" si="330"/>
        <v>P-S1_Onsite</v>
      </c>
      <c r="DC264" s="148">
        <v>5</v>
      </c>
      <c r="DD264" s="148">
        <v>7.125</v>
      </c>
      <c r="DE264" s="148">
        <v>8</v>
      </c>
      <c r="DF264" s="148">
        <v>12</v>
      </c>
      <c r="DG264" s="148">
        <v>14</v>
      </c>
      <c r="DH264" s="148">
        <v>46.125</v>
      </c>
      <c r="DI264" s="148">
        <v>65</v>
      </c>
      <c r="DJ264" s="66" t="s">
        <v>7351</v>
      </c>
      <c r="DK264" s="66" t="s">
        <v>1631</v>
      </c>
      <c r="DL264" s="68" t="str">
        <f t="shared" si="331"/>
        <v>2025EM1100261-MDSDF406</v>
      </c>
      <c r="DM264" s="66" t="str">
        <f t="shared" si="332"/>
        <v>0 missed</v>
      </c>
      <c r="DN264" s="66" t="str">
        <f t="shared" si="333"/>
        <v>0 missed</v>
      </c>
      <c r="DO264" s="62">
        <f t="shared" si="334"/>
        <v>3</v>
      </c>
      <c r="DP264" s="62">
        <f t="shared" si="335"/>
        <v>2</v>
      </c>
      <c r="DQ264" s="67">
        <f t="shared" si="336"/>
        <v>1</v>
      </c>
      <c r="DR264" s="67">
        <f t="shared" si="337"/>
        <v>1</v>
      </c>
      <c r="DS264" s="66" t="str">
        <f t="shared" si="338"/>
        <v>0 missed</v>
      </c>
      <c r="DT264" s="62">
        <f t="shared" si="339"/>
        <v>5</v>
      </c>
      <c r="DU264" s="68">
        <f t="shared" si="340"/>
        <v>1</v>
      </c>
      <c r="DV264" s="68" t="str">
        <f t="shared" si="341"/>
        <v>Q-3 A-2 || Q Total-3, A Total-2</v>
      </c>
      <c r="DW264" s="62" t="str" cm="1">
        <f t="array" ref="DW264">IFERROR(INDEX('Attendance-Slot-1'!$Q$2:$Q$1112,MATCH(1,('Attendance-Slot-1'!$A$2:$A$1112=$C264)*('Attendance-Slot-1'!$G$2:$G$1112=DW$2),0)),"No Data")</f>
        <v>P-S1_Onsite</v>
      </c>
      <c r="DX264" s="62" t="str" cm="1">
        <f t="array" ref="DX264">IFERROR(INDEX('Attendance-Slot-2'!$Q$2:$Q$2595,MATCH(1,('Attendance-Slot-2'!$A$2:$A$2595=$C264)*('Attendance-Slot-2'!$G$2:$G$2595=DW$2),0)),"No Data")</f>
        <v>No Data</v>
      </c>
      <c r="DY264" s="137">
        <f>VLOOKUP($DL264,'Written Exam Marks'!$H:$Q,10,FALSE)</f>
        <v>27</v>
      </c>
      <c r="DZ264" s="137">
        <f>VLOOKUP($DL264,'Written Exam Marks'!$H:$Q,9,FALSE)</f>
        <v>35</v>
      </c>
      <c r="EA264" s="62" t="str">
        <f t="shared" si="342"/>
        <v>Present</v>
      </c>
      <c r="EB264" s="62" t="str">
        <f t="shared" si="343"/>
        <v>P-S1_Onsite</v>
      </c>
      <c r="EC264" s="114" t="str">
        <f t="shared" si="280"/>
        <v>P-2, 
A-0, 
No Data-3</v>
      </c>
      <c r="ED264" s="114" t="str">
        <f t="shared" si="281"/>
        <v>P-3, 
A-0, 
No Data-2</v>
      </c>
      <c r="EE264" s="114" t="str">
        <f t="shared" si="344"/>
        <v>P-S2_Onsite</v>
      </c>
      <c r="EF264" s="114" t="str">
        <f t="shared" si="345"/>
        <v>P-S2_Onsite</v>
      </c>
      <c r="EG264" s="114" t="str">
        <f t="shared" si="346"/>
        <v>P-S2_Onsite</v>
      </c>
      <c r="EH264" s="114" t="str">
        <f t="shared" si="347"/>
        <v>P-S1_Onsite</v>
      </c>
      <c r="EI264" s="114" t="str">
        <f t="shared" si="348"/>
        <v>P-S1_Onsite</v>
      </c>
      <c r="EJ264" s="114" t="str">
        <f t="shared" si="349"/>
        <v>P-5, A-0, No Data-0</v>
      </c>
      <c r="EK264" s="114" t="s">
        <v>10453</v>
      </c>
      <c r="EL264" s="114">
        <v>30</v>
      </c>
      <c r="EM264" s="114">
        <v>10</v>
      </c>
      <c r="EN264" s="114">
        <v>17</v>
      </c>
      <c r="EO264" s="114">
        <v>57</v>
      </c>
      <c r="EP264" s="114" t="s">
        <v>7217</v>
      </c>
      <c r="EQ264" s="114" t="s">
        <v>1054</v>
      </c>
      <c r="ER264" s="114" t="s">
        <v>2581</v>
      </c>
      <c r="ES264" s="114"/>
      <c r="ET264" s="30" t="s">
        <v>2581</v>
      </c>
    </row>
    <row r="265" spans="1:150" x14ac:dyDescent="0.25">
      <c r="A265" s="114">
        <v>262</v>
      </c>
      <c r="B265" s="114" t="s">
        <v>7224</v>
      </c>
      <c r="C265" s="80" t="s">
        <v>2587</v>
      </c>
      <c r="D265" s="30" t="s">
        <v>2588</v>
      </c>
      <c r="E265" s="30" t="s">
        <v>2589</v>
      </c>
      <c r="F265" s="33" t="s">
        <v>7201</v>
      </c>
      <c r="G265" s="30" t="s">
        <v>2590</v>
      </c>
      <c r="H265" s="143">
        <v>14</v>
      </c>
      <c r="I265" s="143">
        <v>15</v>
      </c>
      <c r="J265" s="143">
        <v>15</v>
      </c>
      <c r="K265" s="143">
        <v>15</v>
      </c>
      <c r="L265" s="143">
        <v>59</v>
      </c>
      <c r="M265" s="143">
        <v>65</v>
      </c>
      <c r="N265" s="40" t="s">
        <v>7314</v>
      </c>
      <c r="O265" s="40" t="s">
        <v>1593</v>
      </c>
      <c r="P265" s="13" t="str">
        <f t="shared" si="282"/>
        <v>2025EM1100262-MDSDF401</v>
      </c>
      <c r="Q265" s="40" t="str">
        <f t="shared" si="283"/>
        <v>0 missed</v>
      </c>
      <c r="R265" s="40" t="str">
        <f t="shared" si="284"/>
        <v>0 missed</v>
      </c>
      <c r="S265" s="40">
        <f t="shared" si="285"/>
        <v>3</v>
      </c>
      <c r="T265" s="40">
        <f t="shared" si="286"/>
        <v>1</v>
      </c>
      <c r="U265" s="41">
        <f t="shared" si="287"/>
        <v>1</v>
      </c>
      <c r="V265" s="41">
        <f t="shared" si="288"/>
        <v>1</v>
      </c>
      <c r="W265" s="40" t="str">
        <f t="shared" si="289"/>
        <v>0 missed</v>
      </c>
      <c r="X265" s="113">
        <f t="shared" si="290"/>
        <v>4</v>
      </c>
      <c r="Y265" s="13">
        <f t="shared" si="291"/>
        <v>1</v>
      </c>
      <c r="Z265" s="13" t="str">
        <f t="shared" si="292"/>
        <v>Q-3 A-1 || Q Total-3, A Total-1</v>
      </c>
      <c r="AA265" s="113" t="str" cm="1">
        <f t="array" ref="AA265">IFERROR(INDEX('Attendance-Slot-1'!$Q$2:$Q$1112,MATCH(1,('Attendance-Slot-1'!$A$2:$A$1112=$C265)*('Attendance-Slot-1'!$G$2:$G$1112=AA$2),0)),"No Data")</f>
        <v>P-S1_Onsite</v>
      </c>
      <c r="AB265" s="113" t="str" cm="1">
        <f t="array" ref="AB265">IFERROR(INDEX('Attendance-Slot-2'!$Q$2:$Q$2595,MATCH(1,('Attendance-Slot-2'!$A$2:$A$2595=$C265)*('Attendance-Slot-2'!$G$2:$G$2595=AA$2),0)),"No Data")</f>
        <v>No Data</v>
      </c>
      <c r="AC265" s="133">
        <f>VLOOKUP($P265,'Written Exam Marks'!$H:$Q,10,FALSE)</f>
        <v>29</v>
      </c>
      <c r="AD265" s="133">
        <f>VLOOKUP($P265,'Written Exam Marks'!$H:$Q,9,FALSE)</f>
        <v>35</v>
      </c>
      <c r="AE265" s="113" t="str">
        <f t="shared" si="293"/>
        <v>Present</v>
      </c>
      <c r="AF265" s="113" t="str">
        <f t="shared" si="294"/>
        <v>P-S1_Onsite</v>
      </c>
      <c r="AG265" s="146">
        <v>9</v>
      </c>
      <c r="AH265" s="146">
        <v>9</v>
      </c>
      <c r="AI265" s="146">
        <v>10</v>
      </c>
      <c r="AJ265" s="146">
        <v>9</v>
      </c>
      <c r="AK265" s="146" t="s">
        <v>5</v>
      </c>
      <c r="AL265" s="146">
        <v>10</v>
      </c>
      <c r="AM265" s="146">
        <v>47</v>
      </c>
      <c r="AN265" s="146">
        <v>60</v>
      </c>
      <c r="AO265" s="43" t="s">
        <v>7336</v>
      </c>
      <c r="AP265" s="43" t="s">
        <v>1598</v>
      </c>
      <c r="AQ265" s="50" t="str">
        <f t="shared" si="295"/>
        <v>2025EM1100262-MDSDF402</v>
      </c>
      <c r="AR265" s="43" t="str">
        <f t="shared" si="296"/>
        <v>1 missed</v>
      </c>
      <c r="AS265" s="47" t="s">
        <v>7342</v>
      </c>
      <c r="AT265" s="43">
        <f t="shared" si="297"/>
        <v>5</v>
      </c>
      <c r="AU265" s="48" t="s">
        <v>7342</v>
      </c>
      <c r="AV265" s="49">
        <f t="shared" si="298"/>
        <v>0.83333333333333337</v>
      </c>
      <c r="AW265" s="48" t="s">
        <v>7342</v>
      </c>
      <c r="AX265" s="43" t="str">
        <f t="shared" si="299"/>
        <v>1 missed</v>
      </c>
      <c r="AY265" s="42">
        <f t="shared" si="300"/>
        <v>5</v>
      </c>
      <c r="AZ265" s="50">
        <f t="shared" si="301"/>
        <v>0.83333333333333337</v>
      </c>
      <c r="BA265" s="50" t="str">
        <f t="shared" si="302"/>
        <v>Q-5 A-- || Q Total-6, A Total-0</v>
      </c>
      <c r="BB265" s="42" t="str" cm="1">
        <f t="array" ref="BB265">IFERROR(INDEX('Attendance-Slot-1'!$Q$2:$Q$1112,MATCH(1,('Attendance-Slot-1'!$A$2:$A$1112=$C265)*('Attendance-Slot-1'!$G$2:$G$1112=BB$2),0)),"No Data")</f>
        <v>P-S1_Onsite</v>
      </c>
      <c r="BC265" s="42" t="str" cm="1">
        <f t="array" ref="BC265">IFERROR(INDEX('Attendance-Slot-2'!$Q$2:$Q$2595,MATCH(1,('Attendance-Slot-2'!$A$2:$A$2595=$C265)*('Attendance-Slot-2'!$G$2:$G$2595=BB$2),0)),"No Data")</f>
        <v>No Data</v>
      </c>
      <c r="BD265" s="134">
        <f>VLOOKUP($AQ265,'Written Exam Marks'!$H:$Q,10,FALSE)</f>
        <v>25</v>
      </c>
      <c r="BE265" s="134">
        <f>VLOOKUP($AQ265,'Written Exam Marks'!$H:$Q,9,FALSE)</f>
        <v>40</v>
      </c>
      <c r="BF265" s="42" t="str">
        <f t="shared" si="303"/>
        <v>Present</v>
      </c>
      <c r="BG265" s="42" t="str">
        <f t="shared" si="304"/>
        <v>P-S1_Onsite</v>
      </c>
      <c r="BH265" s="147" t="s">
        <v>5</v>
      </c>
      <c r="BI265" s="147">
        <v>21</v>
      </c>
      <c r="BJ265" s="147">
        <v>21</v>
      </c>
      <c r="BK265" s="147">
        <v>60</v>
      </c>
      <c r="BL265" s="52" t="s">
        <v>3697</v>
      </c>
      <c r="BM265" s="52" t="s">
        <v>1606</v>
      </c>
      <c r="BN265" s="57" t="str">
        <f t="shared" si="305"/>
        <v>2025EM1100262-MDSDF403</v>
      </c>
      <c r="BO265" s="52" t="str">
        <f t="shared" si="306"/>
        <v>1 missed</v>
      </c>
      <c r="BP265" s="52" t="str">
        <f t="shared" si="307"/>
        <v>0 missed</v>
      </c>
      <c r="BQ265" s="52">
        <f t="shared" si="308"/>
        <v>0</v>
      </c>
      <c r="BR265" s="52">
        <f t="shared" si="309"/>
        <v>1</v>
      </c>
      <c r="BS265" s="56">
        <f t="shared" si="310"/>
        <v>0</v>
      </c>
      <c r="BT265" s="56">
        <f t="shared" si="311"/>
        <v>1</v>
      </c>
      <c r="BU265" s="52" t="str">
        <f t="shared" si="312"/>
        <v>1 missed</v>
      </c>
      <c r="BV265" s="51">
        <f t="shared" si="313"/>
        <v>1</v>
      </c>
      <c r="BW265" s="57">
        <f t="shared" si="314"/>
        <v>0.5</v>
      </c>
      <c r="BX265" s="57" t="str">
        <f t="shared" si="315"/>
        <v>Q-0 A-1 || Q Total-1, A Total-1</v>
      </c>
      <c r="BY265" s="51" t="str" cm="1">
        <f t="array" ref="BY265">IFERROR(INDEX('Attendance-Slot-1'!$Q$2:$Q$1112,MATCH(1,('Attendance-Slot-1'!$A$2:$A$1112=$C265)*('Attendance-Slot-1'!$G$2:$G$1112=BY$2),0)),"No Data")</f>
        <v>No Data</v>
      </c>
      <c r="BZ265" s="51" t="str" cm="1">
        <f t="array" ref="BZ265">IFERROR(INDEX('Attendance-Slot-2'!$Q$2:$Q$2595,MATCH(1,('Attendance-Slot-2'!$A$2:$A$2595=$C265)*('Attendance-Slot-2'!$G$2:$G$2595=BY$2),0)),"No Data")</f>
        <v>A-S2_Onsite</v>
      </c>
      <c r="CA265" s="135" t="e">
        <f>VLOOKUP($BN265,'Written Exam Marks'!$H:$Q,10,FALSE)</f>
        <v>#N/A</v>
      </c>
      <c r="CB265" s="135" t="e">
        <f>VLOOKUP($BN265,'Written Exam Marks'!$H:$Q,9,FALSE)</f>
        <v>#N/A</v>
      </c>
      <c r="CC265" s="51" t="str">
        <f t="shared" si="316"/>
        <v>Absent</v>
      </c>
      <c r="CD265" s="51" t="str">
        <f t="shared" si="317"/>
        <v>A-S2_Onsite</v>
      </c>
      <c r="CE265" s="29">
        <v>19</v>
      </c>
      <c r="CF265" s="29">
        <v>20</v>
      </c>
      <c r="CG265" s="29">
        <v>18</v>
      </c>
      <c r="CH265" s="29">
        <v>57</v>
      </c>
      <c r="CI265" s="29">
        <v>60</v>
      </c>
      <c r="CJ265" s="61" t="s">
        <v>7343</v>
      </c>
      <c r="CK265" s="61" t="s">
        <v>1613</v>
      </c>
      <c r="CL265" s="10" t="str">
        <f t="shared" si="318"/>
        <v>2025EM1100262-MDSDF404</v>
      </c>
      <c r="CM265" s="61" t="str">
        <f t="shared" si="319"/>
        <v>0 missed</v>
      </c>
      <c r="CN265" s="61" t="str">
        <f t="shared" si="320"/>
        <v>0 missed</v>
      </c>
      <c r="CO265" s="111">
        <f t="shared" si="321"/>
        <v>2</v>
      </c>
      <c r="CP265" s="111">
        <f t="shared" si="322"/>
        <v>1</v>
      </c>
      <c r="CQ265" s="9">
        <f t="shared" si="323"/>
        <v>1</v>
      </c>
      <c r="CR265" s="9">
        <f t="shared" si="324"/>
        <v>1</v>
      </c>
      <c r="CS265" s="61" t="str">
        <f t="shared" si="325"/>
        <v>0 missed</v>
      </c>
      <c r="CT265" s="111">
        <f t="shared" si="326"/>
        <v>3</v>
      </c>
      <c r="CU265" s="10">
        <f t="shared" si="327"/>
        <v>1</v>
      </c>
      <c r="CV265" s="10" t="str">
        <f t="shared" si="328"/>
        <v>Q-2 A-1 || Q Total-2, A Total-1</v>
      </c>
      <c r="CW265" s="111" t="str" cm="1">
        <f t="array" ref="CW265">IFERROR(INDEX('Attendance-Slot-1'!$Q$2:$Q$1112,MATCH(1,('Attendance-Slot-1'!$A$2:$A$1112=$C265)*('Attendance-Slot-1'!$G$2:$G$1112=CW$2),0)),"No Data")</f>
        <v>No Data</v>
      </c>
      <c r="CX265" s="111" t="str" cm="1">
        <f t="array" ref="CX265">IFERROR(INDEX('Attendance-Slot-2'!$Q$2:$Q$2595,MATCH(1,('Attendance-Slot-2'!$A$2:$A$2595=$C265)*('Attendance-Slot-2'!$G$2:$G$2595=CW$2),0)),"No Data")</f>
        <v>A-S2_Onsite</v>
      </c>
      <c r="CY265" s="136" t="e">
        <f>VLOOKUP($CL265,'Written Exam Marks'!$H:$Q,10,FALSE)</f>
        <v>#N/A</v>
      </c>
      <c r="CZ265" s="136" t="e">
        <f>VLOOKUP($CL265,'Written Exam Marks'!$H:$Q,9,FALSE)</f>
        <v>#N/A</v>
      </c>
      <c r="DA265" s="111" t="str">
        <f t="shared" si="329"/>
        <v>Absent</v>
      </c>
      <c r="DB265" s="111" t="str">
        <f t="shared" si="330"/>
        <v>A-S2_Onsite</v>
      </c>
      <c r="DC265" s="148">
        <v>6</v>
      </c>
      <c r="DD265" s="148">
        <v>7</v>
      </c>
      <c r="DE265" s="148">
        <v>8</v>
      </c>
      <c r="DF265" s="148" t="s">
        <v>5</v>
      </c>
      <c r="DG265" s="148">
        <v>4</v>
      </c>
      <c r="DH265" s="148">
        <v>25</v>
      </c>
      <c r="DI265" s="148">
        <v>65</v>
      </c>
      <c r="DJ265" s="66" t="s">
        <v>7351</v>
      </c>
      <c r="DK265" s="66" t="s">
        <v>1631</v>
      </c>
      <c r="DL265" s="68" t="str">
        <f t="shared" si="331"/>
        <v>2025EM1100262-MDSDF406</v>
      </c>
      <c r="DM265" s="66" t="str">
        <f t="shared" si="332"/>
        <v>0 missed</v>
      </c>
      <c r="DN265" s="66" t="str">
        <f t="shared" si="333"/>
        <v>1 missed</v>
      </c>
      <c r="DO265" s="62">
        <f t="shared" si="334"/>
        <v>3</v>
      </c>
      <c r="DP265" s="62">
        <f t="shared" si="335"/>
        <v>1</v>
      </c>
      <c r="DQ265" s="67">
        <f t="shared" si="336"/>
        <v>1</v>
      </c>
      <c r="DR265" s="67">
        <f t="shared" si="337"/>
        <v>0.5</v>
      </c>
      <c r="DS265" s="66" t="str">
        <f t="shared" si="338"/>
        <v>1 missed</v>
      </c>
      <c r="DT265" s="62">
        <f t="shared" si="339"/>
        <v>4</v>
      </c>
      <c r="DU265" s="68">
        <f t="shared" si="340"/>
        <v>0.8</v>
      </c>
      <c r="DV265" s="68" t="str">
        <f t="shared" si="341"/>
        <v>Q-3 A-1 || Q Total-3, A Total-2</v>
      </c>
      <c r="DW265" s="62" t="str" cm="1">
        <f t="array" ref="DW265">IFERROR(INDEX('Attendance-Slot-1'!$Q$2:$Q$1112,MATCH(1,('Attendance-Slot-1'!$A$2:$A$1112=$C265)*('Attendance-Slot-1'!$G$2:$G$1112=DW$2),0)),"No Data")</f>
        <v>No Data</v>
      </c>
      <c r="DX265" s="62" t="str" cm="1">
        <f t="array" ref="DX265">IFERROR(INDEX('Attendance-Slot-2'!$Q$2:$Q$2595,MATCH(1,('Attendance-Slot-2'!$A$2:$A$2595=$C265)*('Attendance-Slot-2'!$G$2:$G$2595=DW$2),0)),"No Data")</f>
        <v>A-S2_Onsite</v>
      </c>
      <c r="DY265" s="137" t="e">
        <f>VLOOKUP($DL265,'Written Exam Marks'!$H:$Q,10,FALSE)</f>
        <v>#N/A</v>
      </c>
      <c r="DZ265" s="137" t="e">
        <f>VLOOKUP($DL265,'Written Exam Marks'!$H:$Q,9,FALSE)</f>
        <v>#N/A</v>
      </c>
      <c r="EA265" s="62" t="str">
        <f t="shared" si="342"/>
        <v>Absent</v>
      </c>
      <c r="EB265" s="62" t="str">
        <f t="shared" si="343"/>
        <v>A-S2_Onsite</v>
      </c>
      <c r="EC265" s="114" t="str">
        <f t="shared" si="280"/>
        <v>P-2, 
A-0, 
No Data-3</v>
      </c>
      <c r="ED265" s="114" t="str">
        <f t="shared" si="281"/>
        <v>P-0, 
A-3, 
No Data-2</v>
      </c>
      <c r="EE265" s="114" t="str">
        <f t="shared" si="344"/>
        <v>P-S1_Onsite</v>
      </c>
      <c r="EF265" s="114" t="str">
        <f t="shared" si="345"/>
        <v>P-S1_Onsite</v>
      </c>
      <c r="EG265" s="114" t="str">
        <f t="shared" si="346"/>
        <v>A-S2_Onsite</v>
      </c>
      <c r="EH265" s="114" t="str">
        <f t="shared" si="347"/>
        <v>A-S2_Onsite</v>
      </c>
      <c r="EI265" s="114" t="str">
        <f t="shared" si="348"/>
        <v>A-S2_Onsite</v>
      </c>
      <c r="EJ265" s="114" t="str">
        <f t="shared" si="349"/>
        <v>P-2, A-3, No Data-0</v>
      </c>
      <c r="EK265" s="114" t="s">
        <v>10453</v>
      </c>
      <c r="EL265" s="114">
        <v>28</v>
      </c>
      <c r="EM265" s="114">
        <v>9</v>
      </c>
      <c r="EN265" s="114" t="s">
        <v>10455</v>
      </c>
      <c r="EO265" s="114">
        <v>37</v>
      </c>
      <c r="EP265" s="114" t="s">
        <v>7217</v>
      </c>
      <c r="EQ265" s="114" t="s">
        <v>1054</v>
      </c>
      <c r="ER265" s="114" t="s">
        <v>2587</v>
      </c>
      <c r="ES265" s="114"/>
      <c r="ET265" s="30" t="s">
        <v>2587</v>
      </c>
    </row>
    <row r="266" spans="1:150" x14ac:dyDescent="0.25">
      <c r="A266" s="114">
        <v>263</v>
      </c>
      <c r="B266" s="114" t="s">
        <v>7224</v>
      </c>
      <c r="C266" s="80" t="s">
        <v>2593</v>
      </c>
      <c r="D266" s="30" t="s">
        <v>2594</v>
      </c>
      <c r="E266" s="30" t="s">
        <v>2595</v>
      </c>
      <c r="F266" s="33" t="s">
        <v>7202</v>
      </c>
      <c r="G266" s="30" t="s">
        <v>2596</v>
      </c>
      <c r="H266" s="143">
        <v>15</v>
      </c>
      <c r="I266" s="143">
        <v>15</v>
      </c>
      <c r="J266" s="143">
        <v>17</v>
      </c>
      <c r="K266" s="143">
        <v>15</v>
      </c>
      <c r="L266" s="143">
        <v>62</v>
      </c>
      <c r="M266" s="143">
        <v>65</v>
      </c>
      <c r="N266" s="40" t="s">
        <v>7314</v>
      </c>
      <c r="O266" s="40" t="s">
        <v>1593</v>
      </c>
      <c r="P266" s="13" t="str">
        <f t="shared" si="282"/>
        <v>2025EM1100263-MDSDF401</v>
      </c>
      <c r="Q266" s="40" t="str">
        <f t="shared" si="283"/>
        <v>0 missed</v>
      </c>
      <c r="R266" s="40" t="str">
        <f t="shared" si="284"/>
        <v>0 missed</v>
      </c>
      <c r="S266" s="40">
        <f t="shared" si="285"/>
        <v>3</v>
      </c>
      <c r="T266" s="40">
        <f t="shared" si="286"/>
        <v>1</v>
      </c>
      <c r="U266" s="41">
        <f t="shared" si="287"/>
        <v>1</v>
      </c>
      <c r="V266" s="41">
        <f t="shared" si="288"/>
        <v>1</v>
      </c>
      <c r="W266" s="40" t="str">
        <f t="shared" si="289"/>
        <v>0 missed</v>
      </c>
      <c r="X266" s="113">
        <f t="shared" si="290"/>
        <v>4</v>
      </c>
      <c r="Y266" s="13">
        <f t="shared" si="291"/>
        <v>1</v>
      </c>
      <c r="Z266" s="13" t="str">
        <f t="shared" si="292"/>
        <v>Q-3 A-1 || Q Total-3, A Total-1</v>
      </c>
      <c r="AA266" s="113" t="str" cm="1">
        <f t="array" ref="AA266">IFERROR(INDEX('Attendance-Slot-1'!$Q$2:$Q$1112,MATCH(1,('Attendance-Slot-1'!$A$2:$A$1112=$C266)*('Attendance-Slot-1'!$G$2:$G$1112=AA$2),0)),"No Data")</f>
        <v>No Data</v>
      </c>
      <c r="AB266" s="113" t="str" cm="1">
        <f t="array" ref="AB266">IFERROR(INDEX('Attendance-Slot-2'!$Q$2:$Q$2595,MATCH(1,('Attendance-Slot-2'!$A$2:$A$2595=$C266)*('Attendance-Slot-2'!$G$2:$G$2595=AA$2),0)),"No Data")</f>
        <v>P-S2_Onsite</v>
      </c>
      <c r="AC266" s="133">
        <f>VLOOKUP($P266,'Written Exam Marks'!$H:$Q,10,FALSE)</f>
        <v>29.5</v>
      </c>
      <c r="AD266" s="133">
        <f>VLOOKUP($P266,'Written Exam Marks'!$H:$Q,9,FALSE)</f>
        <v>35</v>
      </c>
      <c r="AE266" s="113" t="str">
        <f t="shared" si="293"/>
        <v>Present</v>
      </c>
      <c r="AF266" s="113" t="str">
        <f t="shared" si="294"/>
        <v>P-S2_Onsite</v>
      </c>
      <c r="AG266" s="146">
        <v>10</v>
      </c>
      <c r="AH266" s="146">
        <v>10</v>
      </c>
      <c r="AI266" s="146">
        <v>10</v>
      </c>
      <c r="AJ266" s="146">
        <v>10</v>
      </c>
      <c r="AK266" s="146">
        <v>10</v>
      </c>
      <c r="AL266" s="146">
        <v>10</v>
      </c>
      <c r="AM266" s="146">
        <v>60</v>
      </c>
      <c r="AN266" s="146">
        <v>60</v>
      </c>
      <c r="AO266" s="43" t="s">
        <v>7336</v>
      </c>
      <c r="AP266" s="43" t="s">
        <v>1598</v>
      </c>
      <c r="AQ266" s="50" t="str">
        <f t="shared" si="295"/>
        <v>2025EM1100263-MDSDF402</v>
      </c>
      <c r="AR266" s="43" t="str">
        <f t="shared" si="296"/>
        <v>0 missed</v>
      </c>
      <c r="AS266" s="47" t="s">
        <v>7342</v>
      </c>
      <c r="AT266" s="43">
        <f t="shared" si="297"/>
        <v>6</v>
      </c>
      <c r="AU266" s="48" t="s">
        <v>7342</v>
      </c>
      <c r="AV266" s="49">
        <f t="shared" si="298"/>
        <v>1</v>
      </c>
      <c r="AW266" s="48" t="s">
        <v>7342</v>
      </c>
      <c r="AX266" s="43" t="str">
        <f t="shared" si="299"/>
        <v>0 missed</v>
      </c>
      <c r="AY266" s="42">
        <f t="shared" si="300"/>
        <v>6</v>
      </c>
      <c r="AZ266" s="50">
        <f t="shared" si="301"/>
        <v>1</v>
      </c>
      <c r="BA266" s="50" t="str">
        <f t="shared" si="302"/>
        <v>Q-6 A-- || Q Total-6, A Total-0</v>
      </c>
      <c r="BB266" s="42" t="str" cm="1">
        <f t="array" ref="BB266">IFERROR(INDEX('Attendance-Slot-1'!$Q$2:$Q$1112,MATCH(1,('Attendance-Slot-1'!$A$2:$A$1112=$C266)*('Attendance-Slot-1'!$G$2:$G$1112=BB$2),0)),"No Data")</f>
        <v>P-S1_Onsite</v>
      </c>
      <c r="BC266" s="42" t="str" cm="1">
        <f t="array" ref="BC266">IFERROR(INDEX('Attendance-Slot-2'!$Q$2:$Q$2595,MATCH(1,('Attendance-Slot-2'!$A$2:$A$2595=$C266)*('Attendance-Slot-2'!$G$2:$G$2595=BB$2),0)),"No Data")</f>
        <v>No Data</v>
      </c>
      <c r="BD266" s="134">
        <f>VLOOKUP($AQ266,'Written Exam Marks'!$H:$Q,10,FALSE)</f>
        <v>35</v>
      </c>
      <c r="BE266" s="134">
        <f>VLOOKUP($AQ266,'Written Exam Marks'!$H:$Q,9,FALSE)</f>
        <v>40</v>
      </c>
      <c r="BF266" s="42" t="str">
        <f t="shared" si="303"/>
        <v>Present</v>
      </c>
      <c r="BG266" s="42" t="str">
        <f t="shared" si="304"/>
        <v>P-S1_Onsite</v>
      </c>
      <c r="BH266" s="147">
        <v>19</v>
      </c>
      <c r="BI266" s="147">
        <v>29.5</v>
      </c>
      <c r="BJ266" s="147">
        <v>48.5</v>
      </c>
      <c r="BK266" s="147">
        <v>60</v>
      </c>
      <c r="BL266" s="52" t="s">
        <v>3697</v>
      </c>
      <c r="BM266" s="52" t="s">
        <v>1606</v>
      </c>
      <c r="BN266" s="57" t="str">
        <f t="shared" si="305"/>
        <v>2025EM1100263-MDSDF403</v>
      </c>
      <c r="BO266" s="52" t="str">
        <f t="shared" si="306"/>
        <v>0 missed</v>
      </c>
      <c r="BP266" s="52" t="str">
        <f t="shared" si="307"/>
        <v>0 missed</v>
      </c>
      <c r="BQ266" s="52">
        <f t="shared" si="308"/>
        <v>1</v>
      </c>
      <c r="BR266" s="52">
        <f t="shared" si="309"/>
        <v>1</v>
      </c>
      <c r="BS266" s="56">
        <f t="shared" si="310"/>
        <v>1</v>
      </c>
      <c r="BT266" s="56">
        <f t="shared" si="311"/>
        <v>1</v>
      </c>
      <c r="BU266" s="52" t="str">
        <f t="shared" si="312"/>
        <v>0 missed</v>
      </c>
      <c r="BV266" s="51">
        <f t="shared" si="313"/>
        <v>2</v>
      </c>
      <c r="BW266" s="57">
        <f t="shared" si="314"/>
        <v>1</v>
      </c>
      <c r="BX266" s="57" t="str">
        <f t="shared" si="315"/>
        <v>Q-1 A-1 || Q Total-1, A Total-1</v>
      </c>
      <c r="BY266" s="51" t="str" cm="1">
        <f t="array" ref="BY266">IFERROR(INDEX('Attendance-Slot-1'!$Q$2:$Q$1112,MATCH(1,('Attendance-Slot-1'!$A$2:$A$1112=$C266)*('Attendance-Slot-1'!$G$2:$G$1112=BY$2),0)),"No Data")</f>
        <v>No Data</v>
      </c>
      <c r="BZ266" s="51" t="str" cm="1">
        <f t="array" ref="BZ266">IFERROR(INDEX('Attendance-Slot-2'!$Q$2:$Q$2595,MATCH(1,('Attendance-Slot-2'!$A$2:$A$2595=$C266)*('Attendance-Slot-2'!$G$2:$G$2595=BY$2),0)),"No Data")</f>
        <v>P-S2_Onsite</v>
      </c>
      <c r="CA266" s="135">
        <f>VLOOKUP($BN266,'Written Exam Marks'!$H:$Q,10,FALSE)</f>
        <v>36</v>
      </c>
      <c r="CB266" s="135">
        <f>VLOOKUP($BN266,'Written Exam Marks'!$H:$Q,9,FALSE)</f>
        <v>40</v>
      </c>
      <c r="CC266" s="51" t="str">
        <f t="shared" si="316"/>
        <v>Present</v>
      </c>
      <c r="CD266" s="51" t="str">
        <f t="shared" si="317"/>
        <v>P-S2_Onsite</v>
      </c>
      <c r="CE266" s="29">
        <v>20</v>
      </c>
      <c r="CF266" s="29">
        <v>20</v>
      </c>
      <c r="CG266" s="29">
        <v>17</v>
      </c>
      <c r="CH266" s="29">
        <v>57</v>
      </c>
      <c r="CI266" s="29">
        <v>60</v>
      </c>
      <c r="CJ266" s="61" t="s">
        <v>7343</v>
      </c>
      <c r="CK266" s="61" t="s">
        <v>1613</v>
      </c>
      <c r="CL266" s="10" t="str">
        <f t="shared" si="318"/>
        <v>2025EM1100263-MDSDF404</v>
      </c>
      <c r="CM266" s="61" t="str">
        <f t="shared" si="319"/>
        <v>0 missed</v>
      </c>
      <c r="CN266" s="61" t="str">
        <f t="shared" si="320"/>
        <v>0 missed</v>
      </c>
      <c r="CO266" s="111">
        <f t="shared" si="321"/>
        <v>2</v>
      </c>
      <c r="CP266" s="111">
        <f t="shared" si="322"/>
        <v>1</v>
      </c>
      <c r="CQ266" s="9">
        <f t="shared" si="323"/>
        <v>1</v>
      </c>
      <c r="CR266" s="9">
        <f t="shared" si="324"/>
        <v>1</v>
      </c>
      <c r="CS266" s="61" t="str">
        <f t="shared" si="325"/>
        <v>0 missed</v>
      </c>
      <c r="CT266" s="111">
        <f t="shared" si="326"/>
        <v>3</v>
      </c>
      <c r="CU266" s="10">
        <f t="shared" si="327"/>
        <v>1</v>
      </c>
      <c r="CV266" s="10" t="str">
        <f t="shared" si="328"/>
        <v>Q-2 A-1 || Q Total-2, A Total-1</v>
      </c>
      <c r="CW266" s="111" t="str" cm="1">
        <f t="array" ref="CW266">IFERROR(INDEX('Attendance-Slot-1'!$Q$2:$Q$1112,MATCH(1,('Attendance-Slot-1'!$A$2:$A$1112=$C266)*('Attendance-Slot-1'!$G$2:$G$1112=CW$2),0)),"No Data")</f>
        <v>P-S1_Onsite</v>
      </c>
      <c r="CX266" s="111" t="str" cm="1">
        <f t="array" ref="CX266">IFERROR(INDEX('Attendance-Slot-2'!$Q$2:$Q$2595,MATCH(1,('Attendance-Slot-2'!$A$2:$A$2595=$C266)*('Attendance-Slot-2'!$G$2:$G$2595=CW$2),0)),"No Data")</f>
        <v>No Data</v>
      </c>
      <c r="CY266" s="136">
        <f>VLOOKUP($CL266,'Written Exam Marks'!$H:$Q,10,FALSE)</f>
        <v>32</v>
      </c>
      <c r="CZ266" s="136">
        <f>VLOOKUP($CL266,'Written Exam Marks'!$H:$Q,9,FALSE)</f>
        <v>40</v>
      </c>
      <c r="DA266" s="111" t="str">
        <f t="shared" si="329"/>
        <v>Present</v>
      </c>
      <c r="DB266" s="111" t="str">
        <f t="shared" si="330"/>
        <v>P-S1_Onsite</v>
      </c>
      <c r="DC266" s="148">
        <v>6</v>
      </c>
      <c r="DD266" s="148">
        <v>7</v>
      </c>
      <c r="DE266" s="148">
        <v>9</v>
      </c>
      <c r="DF266" s="148">
        <v>18</v>
      </c>
      <c r="DG266" s="148">
        <v>17</v>
      </c>
      <c r="DH266" s="148">
        <v>57</v>
      </c>
      <c r="DI266" s="148">
        <v>65</v>
      </c>
      <c r="DJ266" s="66" t="s">
        <v>7351</v>
      </c>
      <c r="DK266" s="66" t="s">
        <v>1631</v>
      </c>
      <c r="DL266" s="68" t="str">
        <f t="shared" si="331"/>
        <v>2025EM1100263-MDSDF406</v>
      </c>
      <c r="DM266" s="66" t="str">
        <f t="shared" si="332"/>
        <v>0 missed</v>
      </c>
      <c r="DN266" s="66" t="str">
        <f t="shared" si="333"/>
        <v>0 missed</v>
      </c>
      <c r="DO266" s="62">
        <f t="shared" si="334"/>
        <v>3</v>
      </c>
      <c r="DP266" s="62">
        <f t="shared" si="335"/>
        <v>2</v>
      </c>
      <c r="DQ266" s="67">
        <f t="shared" si="336"/>
        <v>1</v>
      </c>
      <c r="DR266" s="67">
        <f t="shared" si="337"/>
        <v>1</v>
      </c>
      <c r="DS266" s="66" t="str">
        <f t="shared" si="338"/>
        <v>0 missed</v>
      </c>
      <c r="DT266" s="62">
        <f t="shared" si="339"/>
        <v>5</v>
      </c>
      <c r="DU266" s="68">
        <f t="shared" si="340"/>
        <v>1</v>
      </c>
      <c r="DV266" s="68" t="str">
        <f t="shared" si="341"/>
        <v>Q-3 A-2 || Q Total-3, A Total-2</v>
      </c>
      <c r="DW266" s="62" t="str" cm="1">
        <f t="array" ref="DW266">IFERROR(INDEX('Attendance-Slot-1'!$Q$2:$Q$1112,MATCH(1,('Attendance-Slot-1'!$A$2:$A$1112=$C266)*('Attendance-Slot-1'!$G$2:$G$1112=DW$2),0)),"No Data")</f>
        <v>No Data</v>
      </c>
      <c r="DX266" s="62" t="str" cm="1">
        <f t="array" ref="DX266">IFERROR(INDEX('Attendance-Slot-2'!$Q$2:$Q$2595,MATCH(1,('Attendance-Slot-2'!$A$2:$A$2595=$C266)*('Attendance-Slot-2'!$G$2:$G$2595=DW$2),0)),"No Data")</f>
        <v>P-S2_Onsite</v>
      </c>
      <c r="DY266" s="137">
        <f>VLOOKUP($DL266,'Written Exam Marks'!$H:$Q,10,FALSE)</f>
        <v>24.5</v>
      </c>
      <c r="DZ266" s="137">
        <f>VLOOKUP($DL266,'Written Exam Marks'!$H:$Q,9,FALSE)</f>
        <v>35</v>
      </c>
      <c r="EA266" s="62" t="str">
        <f t="shared" si="342"/>
        <v>Present</v>
      </c>
      <c r="EB266" s="62" t="str">
        <f t="shared" si="343"/>
        <v>P-S2_Onsite</v>
      </c>
      <c r="EC266" s="114" t="str">
        <f t="shared" si="280"/>
        <v>P-2, 
A-0, 
No Data-3</v>
      </c>
      <c r="ED266" s="114" t="str">
        <f t="shared" si="281"/>
        <v>P-3, 
A-0, 
No Data-2</v>
      </c>
      <c r="EE266" s="114" t="str">
        <f t="shared" si="344"/>
        <v>P-S2_Onsite</v>
      </c>
      <c r="EF266" s="114" t="str">
        <f t="shared" si="345"/>
        <v>P-S1_Onsite</v>
      </c>
      <c r="EG266" s="114" t="str">
        <f t="shared" si="346"/>
        <v>P-S2_Onsite</v>
      </c>
      <c r="EH266" s="114" t="str">
        <f t="shared" si="347"/>
        <v>P-S1_Onsite</v>
      </c>
      <c r="EI266" s="114" t="str">
        <f t="shared" si="348"/>
        <v>P-S2_Onsite</v>
      </c>
      <c r="EJ266" s="114" t="str">
        <f t="shared" si="349"/>
        <v>P-5, A-0, No Data-0</v>
      </c>
      <c r="EK266" s="114" t="s">
        <v>10453</v>
      </c>
      <c r="EL266" s="114">
        <v>30</v>
      </c>
      <c r="EM266" s="114">
        <v>10</v>
      </c>
      <c r="EN266" s="114">
        <v>57</v>
      </c>
      <c r="EO266" s="114">
        <v>97</v>
      </c>
      <c r="EP266" s="114" t="s">
        <v>7217</v>
      </c>
      <c r="EQ266" s="114" t="s">
        <v>1054</v>
      </c>
      <c r="ER266" s="114" t="s">
        <v>2593</v>
      </c>
      <c r="ES266" s="114"/>
      <c r="ET266" s="30" t="s">
        <v>2593</v>
      </c>
    </row>
    <row r="267" spans="1:150" x14ac:dyDescent="0.25">
      <c r="A267" s="114">
        <v>264</v>
      </c>
      <c r="B267" s="114" t="s">
        <v>7224</v>
      </c>
      <c r="C267" s="80" t="s">
        <v>2599</v>
      </c>
      <c r="D267" s="30" t="s">
        <v>2600</v>
      </c>
      <c r="E267" s="30" t="s">
        <v>2601</v>
      </c>
      <c r="F267" s="33" t="s">
        <v>7202</v>
      </c>
      <c r="G267" s="30" t="s">
        <v>2602</v>
      </c>
      <c r="H267" s="143">
        <v>15</v>
      </c>
      <c r="I267" s="143">
        <v>15</v>
      </c>
      <c r="J267" s="143">
        <v>19</v>
      </c>
      <c r="K267" s="143">
        <v>15</v>
      </c>
      <c r="L267" s="143">
        <v>64</v>
      </c>
      <c r="M267" s="143">
        <v>65</v>
      </c>
      <c r="N267" s="40" t="s">
        <v>7314</v>
      </c>
      <c r="O267" s="40" t="s">
        <v>1593</v>
      </c>
      <c r="P267" s="13" t="str">
        <f t="shared" si="282"/>
        <v>2025EM1100264-MDSDF401</v>
      </c>
      <c r="Q267" s="40" t="str">
        <f t="shared" si="283"/>
        <v>0 missed</v>
      </c>
      <c r="R267" s="40" t="str">
        <f t="shared" si="284"/>
        <v>0 missed</v>
      </c>
      <c r="S267" s="40">
        <f t="shared" si="285"/>
        <v>3</v>
      </c>
      <c r="T267" s="40">
        <f t="shared" si="286"/>
        <v>1</v>
      </c>
      <c r="U267" s="41">
        <f t="shared" si="287"/>
        <v>1</v>
      </c>
      <c r="V267" s="41">
        <f t="shared" si="288"/>
        <v>1</v>
      </c>
      <c r="W267" s="40" t="str">
        <f t="shared" si="289"/>
        <v>0 missed</v>
      </c>
      <c r="X267" s="113">
        <f t="shared" si="290"/>
        <v>4</v>
      </c>
      <c r="Y267" s="13">
        <f t="shared" si="291"/>
        <v>1</v>
      </c>
      <c r="Z267" s="13" t="str">
        <f t="shared" si="292"/>
        <v>Q-3 A-1 || Q Total-3, A Total-1</v>
      </c>
      <c r="AA267" s="113" t="str" cm="1">
        <f t="array" ref="AA267">IFERROR(INDEX('Attendance-Slot-1'!$Q$2:$Q$1112,MATCH(1,('Attendance-Slot-1'!$A$2:$A$1112=$C267)*('Attendance-Slot-1'!$G$2:$G$1112=AA$2),0)),"No Data")</f>
        <v>No Data</v>
      </c>
      <c r="AB267" s="113" t="str" cm="1">
        <f t="array" ref="AB267">IFERROR(INDEX('Attendance-Slot-2'!$Q$2:$Q$2595,MATCH(1,('Attendance-Slot-2'!$A$2:$A$2595=$C267)*('Attendance-Slot-2'!$G$2:$G$2595=AA$2),0)),"No Data")</f>
        <v>P-S2_Onsite</v>
      </c>
      <c r="AC267" s="133">
        <f>VLOOKUP($P267,'Written Exam Marks'!$H:$Q,10,FALSE)</f>
        <v>14</v>
      </c>
      <c r="AD267" s="133">
        <f>VLOOKUP($P267,'Written Exam Marks'!$H:$Q,9,FALSE)</f>
        <v>35</v>
      </c>
      <c r="AE267" s="113" t="str">
        <f t="shared" si="293"/>
        <v>Present</v>
      </c>
      <c r="AF267" s="113" t="str">
        <f t="shared" si="294"/>
        <v>P-S2_Onsite</v>
      </c>
      <c r="AG267" s="146">
        <v>9.5</v>
      </c>
      <c r="AH267" s="146">
        <v>9.5</v>
      </c>
      <c r="AI267" s="146">
        <v>10</v>
      </c>
      <c r="AJ267" s="146">
        <v>10</v>
      </c>
      <c r="AK267" s="146">
        <v>10</v>
      </c>
      <c r="AL267" s="146">
        <v>9</v>
      </c>
      <c r="AM267" s="146">
        <v>58</v>
      </c>
      <c r="AN267" s="146">
        <v>60</v>
      </c>
      <c r="AO267" s="43" t="s">
        <v>7336</v>
      </c>
      <c r="AP267" s="43" t="s">
        <v>1598</v>
      </c>
      <c r="AQ267" s="50" t="str">
        <f t="shared" si="295"/>
        <v>2025EM1100264-MDSDF402</v>
      </c>
      <c r="AR267" s="43" t="str">
        <f t="shared" si="296"/>
        <v>0 missed</v>
      </c>
      <c r="AS267" s="47" t="s">
        <v>7342</v>
      </c>
      <c r="AT267" s="43">
        <f t="shared" si="297"/>
        <v>6</v>
      </c>
      <c r="AU267" s="48" t="s">
        <v>7342</v>
      </c>
      <c r="AV267" s="49">
        <f t="shared" si="298"/>
        <v>1</v>
      </c>
      <c r="AW267" s="48" t="s">
        <v>7342</v>
      </c>
      <c r="AX267" s="43" t="str">
        <f t="shared" si="299"/>
        <v>0 missed</v>
      </c>
      <c r="AY267" s="42">
        <f t="shared" si="300"/>
        <v>6</v>
      </c>
      <c r="AZ267" s="50">
        <f t="shared" si="301"/>
        <v>1</v>
      </c>
      <c r="BA267" s="50" t="str">
        <f t="shared" si="302"/>
        <v>Q-6 A-- || Q Total-6, A Total-0</v>
      </c>
      <c r="BB267" s="42" t="str" cm="1">
        <f t="array" ref="BB267">IFERROR(INDEX('Attendance-Slot-1'!$Q$2:$Q$1112,MATCH(1,('Attendance-Slot-1'!$A$2:$A$1112=$C267)*('Attendance-Slot-1'!$G$2:$G$1112=BB$2),0)),"No Data")</f>
        <v>No Data</v>
      </c>
      <c r="BC267" s="42" t="str" cm="1">
        <f t="array" ref="BC267">IFERROR(INDEX('Attendance-Slot-2'!$Q$2:$Q$2595,MATCH(1,('Attendance-Slot-2'!$A$2:$A$2595=$C267)*('Attendance-Slot-2'!$G$2:$G$2595=BB$2),0)),"No Data")</f>
        <v>P-S2_Onsite</v>
      </c>
      <c r="BD267" s="134">
        <f>VLOOKUP($AQ267,'Written Exam Marks'!$H:$Q,10,FALSE)</f>
        <v>32</v>
      </c>
      <c r="BE267" s="134">
        <f>VLOOKUP($AQ267,'Written Exam Marks'!$H:$Q,9,FALSE)</f>
        <v>40</v>
      </c>
      <c r="BF267" s="42" t="str">
        <f t="shared" si="303"/>
        <v>Present</v>
      </c>
      <c r="BG267" s="42" t="str">
        <f t="shared" si="304"/>
        <v>P-S2_Onsite</v>
      </c>
      <c r="BH267" s="147">
        <v>18</v>
      </c>
      <c r="BI267" s="147">
        <v>27</v>
      </c>
      <c r="BJ267" s="147">
        <v>45</v>
      </c>
      <c r="BK267" s="147">
        <v>60</v>
      </c>
      <c r="BL267" s="52" t="s">
        <v>3697</v>
      </c>
      <c r="BM267" s="52" t="s">
        <v>1606</v>
      </c>
      <c r="BN267" s="57" t="str">
        <f t="shared" si="305"/>
        <v>2025EM1100264-MDSDF403</v>
      </c>
      <c r="BO267" s="52" t="str">
        <f t="shared" si="306"/>
        <v>0 missed</v>
      </c>
      <c r="BP267" s="52" t="str">
        <f t="shared" si="307"/>
        <v>0 missed</v>
      </c>
      <c r="BQ267" s="52">
        <f t="shared" si="308"/>
        <v>1</v>
      </c>
      <c r="BR267" s="52">
        <f t="shared" si="309"/>
        <v>1</v>
      </c>
      <c r="BS267" s="56">
        <f t="shared" si="310"/>
        <v>1</v>
      </c>
      <c r="BT267" s="56">
        <f t="shared" si="311"/>
        <v>1</v>
      </c>
      <c r="BU267" s="52" t="str">
        <f t="shared" si="312"/>
        <v>0 missed</v>
      </c>
      <c r="BV267" s="51">
        <f t="shared" si="313"/>
        <v>2</v>
      </c>
      <c r="BW267" s="57">
        <f t="shared" si="314"/>
        <v>1</v>
      </c>
      <c r="BX267" s="57" t="str">
        <f t="shared" si="315"/>
        <v>Q-1 A-1 || Q Total-1, A Total-1</v>
      </c>
      <c r="BY267" s="51" t="str" cm="1">
        <f t="array" ref="BY267">IFERROR(INDEX('Attendance-Slot-1'!$Q$2:$Q$1112,MATCH(1,('Attendance-Slot-1'!$A$2:$A$1112=$C267)*('Attendance-Slot-1'!$G$2:$G$1112=BY$2),0)),"No Data")</f>
        <v>No Data</v>
      </c>
      <c r="BZ267" s="51" t="str" cm="1">
        <f t="array" ref="BZ267">IFERROR(INDEX('Attendance-Slot-2'!$Q$2:$Q$2595,MATCH(1,('Attendance-Slot-2'!$A$2:$A$2595=$C267)*('Attendance-Slot-2'!$G$2:$G$2595=BY$2),0)),"No Data")</f>
        <v>P-S2_Onsite</v>
      </c>
      <c r="CA267" s="135">
        <f>VLOOKUP($BN267,'Written Exam Marks'!$H:$Q,10,FALSE)</f>
        <v>21</v>
      </c>
      <c r="CB267" s="135">
        <f>VLOOKUP($BN267,'Written Exam Marks'!$H:$Q,9,FALSE)</f>
        <v>40</v>
      </c>
      <c r="CC267" s="51" t="str">
        <f t="shared" si="316"/>
        <v>Present</v>
      </c>
      <c r="CD267" s="51" t="str">
        <f t="shared" si="317"/>
        <v>P-S2_Onsite</v>
      </c>
      <c r="CE267" s="29">
        <v>18</v>
      </c>
      <c r="CF267" s="29">
        <v>20</v>
      </c>
      <c r="CG267" s="29">
        <v>16</v>
      </c>
      <c r="CH267" s="29">
        <v>54</v>
      </c>
      <c r="CI267" s="29">
        <v>60</v>
      </c>
      <c r="CJ267" s="61" t="s">
        <v>7343</v>
      </c>
      <c r="CK267" s="61" t="s">
        <v>1613</v>
      </c>
      <c r="CL267" s="10" t="str">
        <f t="shared" si="318"/>
        <v>2025EM1100264-MDSDF404</v>
      </c>
      <c r="CM267" s="61" t="str">
        <f t="shared" si="319"/>
        <v>0 missed</v>
      </c>
      <c r="CN267" s="61" t="str">
        <f t="shared" si="320"/>
        <v>0 missed</v>
      </c>
      <c r="CO267" s="111">
        <f t="shared" si="321"/>
        <v>2</v>
      </c>
      <c r="CP267" s="111">
        <f t="shared" si="322"/>
        <v>1</v>
      </c>
      <c r="CQ267" s="9">
        <f t="shared" si="323"/>
        <v>1</v>
      </c>
      <c r="CR267" s="9">
        <f t="shared" si="324"/>
        <v>1</v>
      </c>
      <c r="CS267" s="61" t="str">
        <f t="shared" si="325"/>
        <v>0 missed</v>
      </c>
      <c r="CT267" s="111">
        <f t="shared" si="326"/>
        <v>3</v>
      </c>
      <c r="CU267" s="10">
        <f t="shared" si="327"/>
        <v>1</v>
      </c>
      <c r="CV267" s="10" t="str">
        <f t="shared" si="328"/>
        <v>Q-2 A-1 || Q Total-2, A Total-1</v>
      </c>
      <c r="CW267" s="111" t="str" cm="1">
        <f t="array" ref="CW267">IFERROR(INDEX('Attendance-Slot-1'!$Q$2:$Q$1112,MATCH(1,('Attendance-Slot-1'!$A$2:$A$1112=$C267)*('Attendance-Slot-1'!$G$2:$G$1112=CW$2),0)),"No Data")</f>
        <v>P-S1_Onsite</v>
      </c>
      <c r="CX267" s="111" t="str" cm="1">
        <f t="array" ref="CX267">IFERROR(INDEX('Attendance-Slot-2'!$Q$2:$Q$2595,MATCH(1,('Attendance-Slot-2'!$A$2:$A$2595=$C267)*('Attendance-Slot-2'!$G$2:$G$2595=CW$2),0)),"No Data")</f>
        <v>No Data</v>
      </c>
      <c r="CY267" s="136">
        <f>VLOOKUP($CL267,'Written Exam Marks'!$H:$Q,10,FALSE)</f>
        <v>28</v>
      </c>
      <c r="CZ267" s="136">
        <f>VLOOKUP($CL267,'Written Exam Marks'!$H:$Q,9,FALSE)</f>
        <v>40</v>
      </c>
      <c r="DA267" s="111" t="str">
        <f t="shared" si="329"/>
        <v>Present</v>
      </c>
      <c r="DB267" s="111" t="str">
        <f t="shared" si="330"/>
        <v>P-S1_Onsite</v>
      </c>
      <c r="DC267" s="148">
        <v>6.5</v>
      </c>
      <c r="DD267" s="148">
        <v>7.125</v>
      </c>
      <c r="DE267" s="148">
        <v>7.5</v>
      </c>
      <c r="DF267" s="148">
        <v>16</v>
      </c>
      <c r="DG267" s="148">
        <v>16</v>
      </c>
      <c r="DH267" s="148">
        <v>53.125</v>
      </c>
      <c r="DI267" s="148">
        <v>65</v>
      </c>
      <c r="DJ267" s="66" t="s">
        <v>7351</v>
      </c>
      <c r="DK267" s="66" t="s">
        <v>1631</v>
      </c>
      <c r="DL267" s="68" t="str">
        <f t="shared" si="331"/>
        <v>2025EM1100264-MDSDF406</v>
      </c>
      <c r="DM267" s="66" t="str">
        <f t="shared" si="332"/>
        <v>0 missed</v>
      </c>
      <c r="DN267" s="66" t="str">
        <f t="shared" si="333"/>
        <v>0 missed</v>
      </c>
      <c r="DO267" s="62">
        <f t="shared" si="334"/>
        <v>3</v>
      </c>
      <c r="DP267" s="62">
        <f t="shared" si="335"/>
        <v>2</v>
      </c>
      <c r="DQ267" s="67">
        <f t="shared" si="336"/>
        <v>1</v>
      </c>
      <c r="DR267" s="67">
        <f t="shared" si="337"/>
        <v>1</v>
      </c>
      <c r="DS267" s="66" t="str">
        <f t="shared" si="338"/>
        <v>0 missed</v>
      </c>
      <c r="DT267" s="62">
        <f t="shared" si="339"/>
        <v>5</v>
      </c>
      <c r="DU267" s="68">
        <f t="shared" si="340"/>
        <v>1</v>
      </c>
      <c r="DV267" s="68" t="str">
        <f t="shared" si="341"/>
        <v>Q-3 A-2 || Q Total-3, A Total-2</v>
      </c>
      <c r="DW267" s="62" t="str" cm="1">
        <f t="array" ref="DW267">IFERROR(INDEX('Attendance-Slot-1'!$Q$2:$Q$1112,MATCH(1,('Attendance-Slot-1'!$A$2:$A$1112=$C267)*('Attendance-Slot-1'!$G$2:$G$1112=DW$2),0)),"No Data")</f>
        <v>No Data</v>
      </c>
      <c r="DX267" s="62" t="str" cm="1">
        <f t="array" ref="DX267">IFERROR(INDEX('Attendance-Slot-2'!$Q$2:$Q$2595,MATCH(1,('Attendance-Slot-2'!$A$2:$A$2595=$C267)*('Attendance-Slot-2'!$G$2:$G$2595=DW$2),0)),"No Data")</f>
        <v>P-S2_Onsite</v>
      </c>
      <c r="DY267" s="137">
        <f>VLOOKUP($DL267,'Written Exam Marks'!$H:$Q,10,FALSE)</f>
        <v>22.5</v>
      </c>
      <c r="DZ267" s="137">
        <f>VLOOKUP($DL267,'Written Exam Marks'!$H:$Q,9,FALSE)</f>
        <v>35</v>
      </c>
      <c r="EA267" s="62" t="str">
        <f t="shared" si="342"/>
        <v>Present</v>
      </c>
      <c r="EB267" s="62" t="str">
        <f t="shared" si="343"/>
        <v>P-S2_Onsite</v>
      </c>
      <c r="EC267" s="114" t="str">
        <f t="shared" si="280"/>
        <v>P-1, 
A-0, 
No Data-4</v>
      </c>
      <c r="ED267" s="114" t="str">
        <f t="shared" si="281"/>
        <v>P-4, 
A-0, 
No Data-1</v>
      </c>
      <c r="EE267" s="114" t="str">
        <f t="shared" si="344"/>
        <v>P-S2_Onsite</v>
      </c>
      <c r="EF267" s="114" t="str">
        <f t="shared" si="345"/>
        <v>P-S2_Onsite</v>
      </c>
      <c r="EG267" s="114" t="str">
        <f t="shared" si="346"/>
        <v>P-S2_Onsite</v>
      </c>
      <c r="EH267" s="114" t="str">
        <f t="shared" si="347"/>
        <v>P-S1_Onsite</v>
      </c>
      <c r="EI267" s="114" t="str">
        <f t="shared" si="348"/>
        <v>P-S2_Onsite</v>
      </c>
      <c r="EJ267" s="114" t="str">
        <f t="shared" si="349"/>
        <v>P-5, A-0, No Data-0</v>
      </c>
      <c r="EK267" s="114" t="s">
        <v>10453</v>
      </c>
      <c r="EL267" s="114">
        <v>26.5</v>
      </c>
      <c r="EM267" s="114">
        <v>8</v>
      </c>
      <c r="EN267" s="114">
        <v>57</v>
      </c>
      <c r="EO267" s="114">
        <v>91.5</v>
      </c>
      <c r="EP267" s="114" t="s">
        <v>7217</v>
      </c>
      <c r="EQ267" s="114" t="s">
        <v>1054</v>
      </c>
      <c r="ER267" s="114" t="s">
        <v>2599</v>
      </c>
      <c r="ES267" s="114"/>
      <c r="ET267" s="30" t="s">
        <v>2599</v>
      </c>
    </row>
    <row r="268" spans="1:150" x14ac:dyDescent="0.25">
      <c r="A268" s="114">
        <v>265</v>
      </c>
      <c r="B268" s="114" t="s">
        <v>7224</v>
      </c>
      <c r="C268" s="80" t="s">
        <v>2604</v>
      </c>
      <c r="D268" s="30" t="s">
        <v>2605</v>
      </c>
      <c r="E268" s="30" t="s">
        <v>2606</v>
      </c>
      <c r="F268" s="33" t="s">
        <v>7202</v>
      </c>
      <c r="G268" s="30" t="s">
        <v>2607</v>
      </c>
      <c r="H268" s="143">
        <v>15</v>
      </c>
      <c r="I268" s="143">
        <v>15</v>
      </c>
      <c r="J268" s="143">
        <v>16</v>
      </c>
      <c r="K268" s="143">
        <v>15</v>
      </c>
      <c r="L268" s="143">
        <v>61</v>
      </c>
      <c r="M268" s="143">
        <v>65</v>
      </c>
      <c r="N268" s="40" t="s">
        <v>7314</v>
      </c>
      <c r="O268" s="40" t="s">
        <v>1593</v>
      </c>
      <c r="P268" s="13" t="str">
        <f t="shared" si="282"/>
        <v>2025EM1100265-MDSDF401</v>
      </c>
      <c r="Q268" s="40" t="str">
        <f t="shared" si="283"/>
        <v>0 missed</v>
      </c>
      <c r="R268" s="40" t="str">
        <f t="shared" si="284"/>
        <v>0 missed</v>
      </c>
      <c r="S268" s="40">
        <f t="shared" si="285"/>
        <v>3</v>
      </c>
      <c r="T268" s="40">
        <f t="shared" si="286"/>
        <v>1</v>
      </c>
      <c r="U268" s="41">
        <f t="shared" si="287"/>
        <v>1</v>
      </c>
      <c r="V268" s="41">
        <f t="shared" si="288"/>
        <v>1</v>
      </c>
      <c r="W268" s="40" t="str">
        <f t="shared" si="289"/>
        <v>0 missed</v>
      </c>
      <c r="X268" s="113">
        <f t="shared" si="290"/>
        <v>4</v>
      </c>
      <c r="Y268" s="13">
        <f t="shared" si="291"/>
        <v>1</v>
      </c>
      <c r="Z268" s="13" t="str">
        <f t="shared" si="292"/>
        <v>Q-3 A-1 || Q Total-3, A Total-1</v>
      </c>
      <c r="AA268" s="113" t="str" cm="1">
        <f t="array" ref="AA268">IFERROR(INDEX('Attendance-Slot-1'!$Q$2:$Q$1112,MATCH(1,('Attendance-Slot-1'!$A$2:$A$1112=$C268)*('Attendance-Slot-1'!$G$2:$G$1112=AA$2),0)),"No Data")</f>
        <v>P-S1_Onsite</v>
      </c>
      <c r="AB268" s="113" t="str" cm="1">
        <f t="array" ref="AB268">IFERROR(INDEX('Attendance-Slot-2'!$Q$2:$Q$2595,MATCH(1,('Attendance-Slot-2'!$A$2:$A$2595=$C268)*('Attendance-Slot-2'!$G$2:$G$2595=AA$2),0)),"No Data")</f>
        <v>No Data</v>
      </c>
      <c r="AC268" s="133">
        <f>VLOOKUP($P268,'Written Exam Marks'!$H:$Q,10,FALSE)</f>
        <v>17</v>
      </c>
      <c r="AD268" s="133">
        <f>VLOOKUP($P268,'Written Exam Marks'!$H:$Q,9,FALSE)</f>
        <v>35</v>
      </c>
      <c r="AE268" s="113" t="str">
        <f t="shared" si="293"/>
        <v>Present</v>
      </c>
      <c r="AF268" s="113" t="str">
        <f t="shared" si="294"/>
        <v>P-S1_Onsite</v>
      </c>
      <c r="AG268" s="146">
        <v>4.5</v>
      </c>
      <c r="AH268" s="146">
        <v>8</v>
      </c>
      <c r="AI268" s="146">
        <v>10</v>
      </c>
      <c r="AJ268" s="146">
        <v>10</v>
      </c>
      <c r="AK268" s="146">
        <v>10</v>
      </c>
      <c r="AL268" s="146">
        <v>10</v>
      </c>
      <c r="AM268" s="146">
        <v>52.5</v>
      </c>
      <c r="AN268" s="146">
        <v>60</v>
      </c>
      <c r="AO268" s="43" t="s">
        <v>7336</v>
      </c>
      <c r="AP268" s="43" t="s">
        <v>1598</v>
      </c>
      <c r="AQ268" s="50" t="str">
        <f t="shared" si="295"/>
        <v>2025EM1100265-MDSDF402</v>
      </c>
      <c r="AR268" s="43" t="str">
        <f t="shared" si="296"/>
        <v>0 missed</v>
      </c>
      <c r="AS268" s="47" t="s">
        <v>7342</v>
      </c>
      <c r="AT268" s="43">
        <f t="shared" si="297"/>
        <v>6</v>
      </c>
      <c r="AU268" s="48" t="s">
        <v>7342</v>
      </c>
      <c r="AV268" s="49">
        <f t="shared" si="298"/>
        <v>1</v>
      </c>
      <c r="AW268" s="48" t="s">
        <v>7342</v>
      </c>
      <c r="AX268" s="43" t="str">
        <f t="shared" si="299"/>
        <v>0 missed</v>
      </c>
      <c r="AY268" s="42">
        <f t="shared" si="300"/>
        <v>6</v>
      </c>
      <c r="AZ268" s="50">
        <f t="shared" si="301"/>
        <v>1</v>
      </c>
      <c r="BA268" s="50" t="str">
        <f t="shared" si="302"/>
        <v>Q-6 A-- || Q Total-6, A Total-0</v>
      </c>
      <c r="BB268" s="42" t="str" cm="1">
        <f t="array" ref="BB268">IFERROR(INDEX('Attendance-Slot-1'!$Q$2:$Q$1112,MATCH(1,('Attendance-Slot-1'!$A$2:$A$1112=$C268)*('Attendance-Slot-1'!$G$2:$G$1112=BB$2),0)),"No Data")</f>
        <v>P-S1_Onsite</v>
      </c>
      <c r="BC268" s="42" t="str" cm="1">
        <f t="array" ref="BC268">IFERROR(INDEX('Attendance-Slot-2'!$Q$2:$Q$2595,MATCH(1,('Attendance-Slot-2'!$A$2:$A$2595=$C268)*('Attendance-Slot-2'!$G$2:$G$2595=BB$2),0)),"No Data")</f>
        <v>No Data</v>
      </c>
      <c r="BD268" s="134">
        <f>VLOOKUP($AQ268,'Written Exam Marks'!$H:$Q,10,FALSE)</f>
        <v>25</v>
      </c>
      <c r="BE268" s="134">
        <f>VLOOKUP($AQ268,'Written Exam Marks'!$H:$Q,9,FALSE)</f>
        <v>40</v>
      </c>
      <c r="BF268" s="42" t="str">
        <f t="shared" si="303"/>
        <v>Present</v>
      </c>
      <c r="BG268" s="42" t="str">
        <f t="shared" si="304"/>
        <v>P-S1_Onsite</v>
      </c>
      <c r="BH268" s="147">
        <v>19</v>
      </c>
      <c r="BI268" s="147">
        <v>31.5</v>
      </c>
      <c r="BJ268" s="147">
        <v>50.5</v>
      </c>
      <c r="BK268" s="147">
        <v>60</v>
      </c>
      <c r="BL268" s="52" t="s">
        <v>3697</v>
      </c>
      <c r="BM268" s="52" t="s">
        <v>1606</v>
      </c>
      <c r="BN268" s="57" t="str">
        <f t="shared" si="305"/>
        <v>2025EM1100265-MDSDF403</v>
      </c>
      <c r="BO268" s="52" t="str">
        <f t="shared" si="306"/>
        <v>0 missed</v>
      </c>
      <c r="BP268" s="52" t="str">
        <f t="shared" si="307"/>
        <v>0 missed</v>
      </c>
      <c r="BQ268" s="52">
        <f t="shared" si="308"/>
        <v>1</v>
      </c>
      <c r="BR268" s="52">
        <f t="shared" si="309"/>
        <v>1</v>
      </c>
      <c r="BS268" s="56">
        <f t="shared" si="310"/>
        <v>1</v>
      </c>
      <c r="BT268" s="56">
        <f t="shared" si="311"/>
        <v>1</v>
      </c>
      <c r="BU268" s="52" t="str">
        <f t="shared" si="312"/>
        <v>0 missed</v>
      </c>
      <c r="BV268" s="51">
        <f t="shared" si="313"/>
        <v>2</v>
      </c>
      <c r="BW268" s="57">
        <f t="shared" si="314"/>
        <v>1</v>
      </c>
      <c r="BX268" s="57" t="str">
        <f t="shared" si="315"/>
        <v>Q-1 A-1 || Q Total-1, A Total-1</v>
      </c>
      <c r="BY268" s="51" t="str" cm="1">
        <f t="array" ref="BY268">IFERROR(INDEX('Attendance-Slot-1'!$Q$2:$Q$1112,MATCH(1,('Attendance-Slot-1'!$A$2:$A$1112=$C268)*('Attendance-Slot-1'!$G$2:$G$1112=BY$2),0)),"No Data")</f>
        <v>No Data</v>
      </c>
      <c r="BZ268" s="51" t="str" cm="1">
        <f t="array" ref="BZ268">IFERROR(INDEX('Attendance-Slot-2'!$Q$2:$Q$2595,MATCH(1,('Attendance-Slot-2'!$A$2:$A$2595=$C268)*('Attendance-Slot-2'!$G$2:$G$2595=BY$2),0)),"No Data")</f>
        <v>P-S2_Onsite</v>
      </c>
      <c r="CA268" s="135">
        <f>VLOOKUP($BN268,'Written Exam Marks'!$H:$Q,10,FALSE)</f>
        <v>30.5</v>
      </c>
      <c r="CB268" s="135">
        <f>VLOOKUP($BN268,'Written Exam Marks'!$H:$Q,9,FALSE)</f>
        <v>40</v>
      </c>
      <c r="CC268" s="51" t="str">
        <f t="shared" si="316"/>
        <v>Present</v>
      </c>
      <c r="CD268" s="51" t="str">
        <f t="shared" si="317"/>
        <v>P-S2_Onsite</v>
      </c>
      <c r="CE268" s="29">
        <v>19</v>
      </c>
      <c r="CF268" s="29">
        <v>20</v>
      </c>
      <c r="CG268" s="29">
        <v>19</v>
      </c>
      <c r="CH268" s="29">
        <v>58</v>
      </c>
      <c r="CI268" s="29">
        <v>60</v>
      </c>
      <c r="CJ268" s="61" t="s">
        <v>7343</v>
      </c>
      <c r="CK268" s="61" t="s">
        <v>1613</v>
      </c>
      <c r="CL268" s="10" t="str">
        <f t="shared" si="318"/>
        <v>2025EM1100265-MDSDF404</v>
      </c>
      <c r="CM268" s="61" t="str">
        <f t="shared" si="319"/>
        <v>0 missed</v>
      </c>
      <c r="CN268" s="61" t="str">
        <f t="shared" si="320"/>
        <v>0 missed</v>
      </c>
      <c r="CO268" s="111">
        <f t="shared" si="321"/>
        <v>2</v>
      </c>
      <c r="CP268" s="111">
        <f t="shared" si="322"/>
        <v>1</v>
      </c>
      <c r="CQ268" s="9">
        <f t="shared" si="323"/>
        <v>1</v>
      </c>
      <c r="CR268" s="9">
        <f t="shared" si="324"/>
        <v>1</v>
      </c>
      <c r="CS268" s="61" t="str">
        <f t="shared" si="325"/>
        <v>0 missed</v>
      </c>
      <c r="CT268" s="111">
        <f t="shared" si="326"/>
        <v>3</v>
      </c>
      <c r="CU268" s="10">
        <f t="shared" si="327"/>
        <v>1</v>
      </c>
      <c r="CV268" s="10" t="str">
        <f t="shared" si="328"/>
        <v>Q-2 A-1 || Q Total-2, A Total-1</v>
      </c>
      <c r="CW268" s="111" t="str" cm="1">
        <f t="array" ref="CW268">IFERROR(INDEX('Attendance-Slot-1'!$Q$2:$Q$1112,MATCH(1,('Attendance-Slot-1'!$A$2:$A$1112=$C268)*('Attendance-Slot-1'!$G$2:$G$1112=CW$2),0)),"No Data")</f>
        <v>P-S1_Onsite</v>
      </c>
      <c r="CX268" s="111" t="str" cm="1">
        <f t="array" ref="CX268">IFERROR(INDEX('Attendance-Slot-2'!$Q$2:$Q$2595,MATCH(1,('Attendance-Slot-2'!$A$2:$A$2595=$C268)*('Attendance-Slot-2'!$G$2:$G$2595=CW$2),0)),"No Data")</f>
        <v>No Data</v>
      </c>
      <c r="CY268" s="136">
        <f>VLOOKUP($CL268,'Written Exam Marks'!$H:$Q,10,FALSE)</f>
        <v>23</v>
      </c>
      <c r="CZ268" s="136">
        <f>VLOOKUP($CL268,'Written Exam Marks'!$H:$Q,9,FALSE)</f>
        <v>40</v>
      </c>
      <c r="DA268" s="111" t="str">
        <f t="shared" si="329"/>
        <v>Present</v>
      </c>
      <c r="DB268" s="111" t="str">
        <f t="shared" si="330"/>
        <v>P-S1_Onsite</v>
      </c>
      <c r="DC268" s="148">
        <v>5.5</v>
      </c>
      <c r="DD268" s="148">
        <v>7.125</v>
      </c>
      <c r="DE268" s="148">
        <v>9</v>
      </c>
      <c r="DF268" s="148">
        <v>12</v>
      </c>
      <c r="DG268" s="148">
        <v>18</v>
      </c>
      <c r="DH268" s="148">
        <v>51.625</v>
      </c>
      <c r="DI268" s="148">
        <v>65</v>
      </c>
      <c r="DJ268" s="66" t="s">
        <v>7351</v>
      </c>
      <c r="DK268" s="66" t="s">
        <v>1631</v>
      </c>
      <c r="DL268" s="68" t="str">
        <f t="shared" si="331"/>
        <v>2025EM1100265-MDSDF406</v>
      </c>
      <c r="DM268" s="66" t="str">
        <f t="shared" si="332"/>
        <v>0 missed</v>
      </c>
      <c r="DN268" s="66" t="str">
        <f t="shared" si="333"/>
        <v>0 missed</v>
      </c>
      <c r="DO268" s="62">
        <f t="shared" si="334"/>
        <v>3</v>
      </c>
      <c r="DP268" s="62">
        <f t="shared" si="335"/>
        <v>2</v>
      </c>
      <c r="DQ268" s="67">
        <f t="shared" si="336"/>
        <v>1</v>
      </c>
      <c r="DR268" s="67">
        <f t="shared" si="337"/>
        <v>1</v>
      </c>
      <c r="DS268" s="66" t="str">
        <f t="shared" si="338"/>
        <v>0 missed</v>
      </c>
      <c r="DT268" s="62">
        <f t="shared" si="339"/>
        <v>5</v>
      </c>
      <c r="DU268" s="68">
        <f t="shared" si="340"/>
        <v>1</v>
      </c>
      <c r="DV268" s="68" t="str">
        <f t="shared" si="341"/>
        <v>Q-3 A-2 || Q Total-3, A Total-2</v>
      </c>
      <c r="DW268" s="62" t="str" cm="1">
        <f t="array" ref="DW268">IFERROR(INDEX('Attendance-Slot-1'!$Q$2:$Q$1112,MATCH(1,('Attendance-Slot-1'!$A$2:$A$1112=$C268)*('Attendance-Slot-1'!$G$2:$G$1112=DW$2),0)),"No Data")</f>
        <v>No Data</v>
      </c>
      <c r="DX268" s="62" t="str" cm="1">
        <f t="array" ref="DX268">IFERROR(INDEX('Attendance-Slot-2'!$Q$2:$Q$2595,MATCH(1,('Attendance-Slot-2'!$A$2:$A$2595=$C268)*('Attendance-Slot-2'!$G$2:$G$2595=DW$2),0)),"No Data")</f>
        <v>P-S2_Onsite</v>
      </c>
      <c r="DY268" s="137">
        <f>VLOOKUP($DL268,'Written Exam Marks'!$H:$Q,10,FALSE)</f>
        <v>18</v>
      </c>
      <c r="DZ268" s="137">
        <f>VLOOKUP($DL268,'Written Exam Marks'!$H:$Q,9,FALSE)</f>
        <v>35</v>
      </c>
      <c r="EA268" s="62" t="str">
        <f t="shared" si="342"/>
        <v>Present</v>
      </c>
      <c r="EB268" s="62" t="str">
        <f t="shared" si="343"/>
        <v>P-S2_Onsite</v>
      </c>
      <c r="EC268" s="114" t="str">
        <f t="shared" si="280"/>
        <v>P-3, 
A-0, 
No Data-2</v>
      </c>
      <c r="ED268" s="114" t="str">
        <f t="shared" si="281"/>
        <v>P-2, 
A-0, 
No Data-3</v>
      </c>
      <c r="EE268" s="114" t="str">
        <f t="shared" si="344"/>
        <v>P-S1_Onsite</v>
      </c>
      <c r="EF268" s="114" t="str">
        <f t="shared" si="345"/>
        <v>P-S1_Onsite</v>
      </c>
      <c r="EG268" s="114" t="str">
        <f t="shared" si="346"/>
        <v>P-S2_Onsite</v>
      </c>
      <c r="EH268" s="114" t="str">
        <f t="shared" si="347"/>
        <v>P-S1_Onsite</v>
      </c>
      <c r="EI268" s="114" t="str">
        <f t="shared" si="348"/>
        <v>P-S2_Onsite</v>
      </c>
      <c r="EJ268" s="114" t="str">
        <f t="shared" si="349"/>
        <v>P-5, A-0, No Data-0</v>
      </c>
      <c r="EK268" s="114" t="s">
        <v>10453</v>
      </c>
      <c r="EL268" s="114">
        <v>30</v>
      </c>
      <c r="EM268" s="114">
        <v>10</v>
      </c>
      <c r="EN268" s="114">
        <v>60</v>
      </c>
      <c r="EO268" s="114">
        <v>100</v>
      </c>
      <c r="EP268" s="114" t="s">
        <v>7217</v>
      </c>
      <c r="EQ268" s="114" t="s">
        <v>1054</v>
      </c>
      <c r="ER268" s="114" t="s">
        <v>2604</v>
      </c>
      <c r="ES268" s="114"/>
      <c r="ET268" s="30" t="s">
        <v>2604</v>
      </c>
    </row>
    <row r="269" spans="1:150" x14ac:dyDescent="0.25">
      <c r="A269" s="114">
        <v>266</v>
      </c>
      <c r="B269" s="114" t="s">
        <v>7224</v>
      </c>
      <c r="C269" s="80" t="s">
        <v>2611</v>
      </c>
      <c r="D269" s="30" t="s">
        <v>2612</v>
      </c>
      <c r="E269" s="30" t="s">
        <v>2613</v>
      </c>
      <c r="F269" s="33" t="s">
        <v>7201</v>
      </c>
      <c r="G269" s="30" t="s">
        <v>2614</v>
      </c>
      <c r="H269" s="143">
        <v>15</v>
      </c>
      <c r="I269" s="143">
        <v>15</v>
      </c>
      <c r="J269" s="143">
        <v>18</v>
      </c>
      <c r="K269" s="143">
        <v>15</v>
      </c>
      <c r="L269" s="143">
        <v>63</v>
      </c>
      <c r="M269" s="143">
        <v>65</v>
      </c>
      <c r="N269" s="40" t="s">
        <v>7314</v>
      </c>
      <c r="O269" s="40" t="s">
        <v>1593</v>
      </c>
      <c r="P269" s="13" t="str">
        <f t="shared" si="282"/>
        <v>2025EM1100266-MDSDF401</v>
      </c>
      <c r="Q269" s="40" t="str">
        <f t="shared" si="283"/>
        <v>0 missed</v>
      </c>
      <c r="R269" s="40" t="str">
        <f t="shared" si="284"/>
        <v>0 missed</v>
      </c>
      <c r="S269" s="40">
        <f t="shared" si="285"/>
        <v>3</v>
      </c>
      <c r="T269" s="40">
        <f t="shared" si="286"/>
        <v>1</v>
      </c>
      <c r="U269" s="41">
        <f t="shared" si="287"/>
        <v>1</v>
      </c>
      <c r="V269" s="41">
        <f t="shared" si="288"/>
        <v>1</v>
      </c>
      <c r="W269" s="40" t="str">
        <f t="shared" si="289"/>
        <v>0 missed</v>
      </c>
      <c r="X269" s="113">
        <f t="shared" si="290"/>
        <v>4</v>
      </c>
      <c r="Y269" s="13">
        <f t="shared" si="291"/>
        <v>1</v>
      </c>
      <c r="Z269" s="13" t="str">
        <f t="shared" si="292"/>
        <v>Q-3 A-1 || Q Total-3, A Total-1</v>
      </c>
      <c r="AA269" s="113" t="str" cm="1">
        <f t="array" ref="AA269">IFERROR(INDEX('Attendance-Slot-1'!$Q$2:$Q$1112,MATCH(1,('Attendance-Slot-1'!$A$2:$A$1112=$C269)*('Attendance-Slot-1'!$G$2:$G$1112=AA$2),0)),"No Data")</f>
        <v>P-S1_Onsite</v>
      </c>
      <c r="AB269" s="113" t="str" cm="1">
        <f t="array" ref="AB269">IFERROR(INDEX('Attendance-Slot-2'!$Q$2:$Q$2595,MATCH(1,('Attendance-Slot-2'!$A$2:$A$2595=$C269)*('Attendance-Slot-2'!$G$2:$G$2595=AA$2),0)),"No Data")</f>
        <v>No Data</v>
      </c>
      <c r="AC269" s="133">
        <f>VLOOKUP($P269,'Written Exam Marks'!$H:$Q,10,FALSE)</f>
        <v>23</v>
      </c>
      <c r="AD269" s="133">
        <f>VLOOKUP($P269,'Written Exam Marks'!$H:$Q,9,FALSE)</f>
        <v>35</v>
      </c>
      <c r="AE269" s="113" t="str">
        <f t="shared" si="293"/>
        <v>Present</v>
      </c>
      <c r="AF269" s="113" t="str">
        <f t="shared" si="294"/>
        <v>P-S1_Onsite</v>
      </c>
      <c r="AG269" s="146">
        <v>8.5</v>
      </c>
      <c r="AH269" s="146">
        <v>10</v>
      </c>
      <c r="AI269" s="146">
        <v>10</v>
      </c>
      <c r="AJ269" s="146">
        <v>10</v>
      </c>
      <c r="AK269" s="146">
        <v>10</v>
      </c>
      <c r="AL269" s="146">
        <v>10</v>
      </c>
      <c r="AM269" s="146">
        <v>58.5</v>
      </c>
      <c r="AN269" s="146">
        <v>60</v>
      </c>
      <c r="AO269" s="43" t="s">
        <v>7336</v>
      </c>
      <c r="AP269" s="43" t="s">
        <v>1598</v>
      </c>
      <c r="AQ269" s="50" t="str">
        <f t="shared" si="295"/>
        <v>2025EM1100266-MDSDF402</v>
      </c>
      <c r="AR269" s="43" t="str">
        <f t="shared" si="296"/>
        <v>0 missed</v>
      </c>
      <c r="AS269" s="47" t="s">
        <v>7342</v>
      </c>
      <c r="AT269" s="43">
        <f t="shared" si="297"/>
        <v>6</v>
      </c>
      <c r="AU269" s="48" t="s">
        <v>7342</v>
      </c>
      <c r="AV269" s="49">
        <f t="shared" si="298"/>
        <v>1</v>
      </c>
      <c r="AW269" s="48" t="s">
        <v>7342</v>
      </c>
      <c r="AX269" s="43" t="str">
        <f t="shared" si="299"/>
        <v>0 missed</v>
      </c>
      <c r="AY269" s="42">
        <f t="shared" si="300"/>
        <v>6</v>
      </c>
      <c r="AZ269" s="50">
        <f t="shared" si="301"/>
        <v>1</v>
      </c>
      <c r="BA269" s="50" t="str">
        <f t="shared" si="302"/>
        <v>Q-6 A-- || Q Total-6, A Total-0</v>
      </c>
      <c r="BB269" s="42" t="str" cm="1">
        <f t="array" ref="BB269">IFERROR(INDEX('Attendance-Slot-1'!$Q$2:$Q$1112,MATCH(1,('Attendance-Slot-1'!$A$2:$A$1112=$C269)*('Attendance-Slot-1'!$G$2:$G$1112=BB$2),0)),"No Data")</f>
        <v>P-S1_Onsite</v>
      </c>
      <c r="BC269" s="42" t="str" cm="1">
        <f t="array" ref="BC269">IFERROR(INDEX('Attendance-Slot-2'!$Q$2:$Q$2595,MATCH(1,('Attendance-Slot-2'!$A$2:$A$2595=$C269)*('Attendance-Slot-2'!$G$2:$G$2595=BB$2),0)),"No Data")</f>
        <v>No Data</v>
      </c>
      <c r="BD269" s="134">
        <f>VLOOKUP($AQ269,'Written Exam Marks'!$H:$Q,10,FALSE)</f>
        <v>30</v>
      </c>
      <c r="BE269" s="134">
        <f>VLOOKUP($AQ269,'Written Exam Marks'!$H:$Q,9,FALSE)</f>
        <v>40</v>
      </c>
      <c r="BF269" s="42" t="str">
        <f t="shared" si="303"/>
        <v>Present</v>
      </c>
      <c r="BG269" s="42" t="str">
        <f t="shared" si="304"/>
        <v>P-S1_Onsite</v>
      </c>
      <c r="BH269" s="147">
        <v>20</v>
      </c>
      <c r="BI269" s="147">
        <v>25</v>
      </c>
      <c r="BJ269" s="147">
        <v>45</v>
      </c>
      <c r="BK269" s="147">
        <v>60</v>
      </c>
      <c r="BL269" s="52" t="s">
        <v>3697</v>
      </c>
      <c r="BM269" s="52" t="s">
        <v>1606</v>
      </c>
      <c r="BN269" s="57" t="str">
        <f t="shared" si="305"/>
        <v>2025EM1100266-MDSDF403</v>
      </c>
      <c r="BO269" s="52" t="str">
        <f t="shared" si="306"/>
        <v>0 missed</v>
      </c>
      <c r="BP269" s="52" t="str">
        <f t="shared" si="307"/>
        <v>0 missed</v>
      </c>
      <c r="BQ269" s="52">
        <f t="shared" si="308"/>
        <v>1</v>
      </c>
      <c r="BR269" s="52">
        <f t="shared" si="309"/>
        <v>1</v>
      </c>
      <c r="BS269" s="56">
        <f t="shared" si="310"/>
        <v>1</v>
      </c>
      <c r="BT269" s="56">
        <f t="shared" si="311"/>
        <v>1</v>
      </c>
      <c r="BU269" s="52" t="str">
        <f t="shared" si="312"/>
        <v>0 missed</v>
      </c>
      <c r="BV269" s="51">
        <f t="shared" si="313"/>
        <v>2</v>
      </c>
      <c r="BW269" s="57">
        <f t="shared" si="314"/>
        <v>1</v>
      </c>
      <c r="BX269" s="57" t="str">
        <f t="shared" si="315"/>
        <v>Q-1 A-1 || Q Total-1, A Total-1</v>
      </c>
      <c r="BY269" s="51" t="str" cm="1">
        <f t="array" ref="BY269">IFERROR(INDEX('Attendance-Slot-1'!$Q$2:$Q$1112,MATCH(1,('Attendance-Slot-1'!$A$2:$A$1112=$C269)*('Attendance-Slot-1'!$G$2:$G$1112=BY$2),0)),"No Data")</f>
        <v>P-S1_Onsite</v>
      </c>
      <c r="BZ269" s="51" t="str" cm="1">
        <f t="array" ref="BZ269">IFERROR(INDEX('Attendance-Slot-2'!$Q$2:$Q$2595,MATCH(1,('Attendance-Slot-2'!$A$2:$A$2595=$C269)*('Attendance-Slot-2'!$G$2:$G$2595=BY$2),0)),"No Data")</f>
        <v>No Data</v>
      </c>
      <c r="CA269" s="135">
        <f>VLOOKUP($BN269,'Written Exam Marks'!$H:$Q,10,FALSE)</f>
        <v>29.5</v>
      </c>
      <c r="CB269" s="135">
        <f>VLOOKUP($BN269,'Written Exam Marks'!$H:$Q,9,FALSE)</f>
        <v>40</v>
      </c>
      <c r="CC269" s="51" t="str">
        <f t="shared" si="316"/>
        <v>Present</v>
      </c>
      <c r="CD269" s="51" t="str">
        <f t="shared" si="317"/>
        <v>P-S1_Onsite</v>
      </c>
      <c r="CE269" s="29">
        <v>19</v>
      </c>
      <c r="CF269" s="29">
        <v>20</v>
      </c>
      <c r="CG269" s="29">
        <v>18</v>
      </c>
      <c r="CH269" s="29">
        <v>57</v>
      </c>
      <c r="CI269" s="29">
        <v>60</v>
      </c>
      <c r="CJ269" s="61" t="s">
        <v>7343</v>
      </c>
      <c r="CK269" s="61" t="s">
        <v>1613</v>
      </c>
      <c r="CL269" s="10" t="str">
        <f t="shared" si="318"/>
        <v>2025EM1100266-MDSDF404</v>
      </c>
      <c r="CM269" s="61" t="str">
        <f t="shared" si="319"/>
        <v>0 missed</v>
      </c>
      <c r="CN269" s="61" t="str">
        <f t="shared" si="320"/>
        <v>0 missed</v>
      </c>
      <c r="CO269" s="111">
        <f t="shared" si="321"/>
        <v>2</v>
      </c>
      <c r="CP269" s="111">
        <f t="shared" si="322"/>
        <v>1</v>
      </c>
      <c r="CQ269" s="9">
        <f t="shared" si="323"/>
        <v>1</v>
      </c>
      <c r="CR269" s="9">
        <f t="shared" si="324"/>
        <v>1</v>
      </c>
      <c r="CS269" s="61" t="str">
        <f t="shared" si="325"/>
        <v>0 missed</v>
      </c>
      <c r="CT269" s="111">
        <f t="shared" si="326"/>
        <v>3</v>
      </c>
      <c r="CU269" s="10">
        <f t="shared" si="327"/>
        <v>1</v>
      </c>
      <c r="CV269" s="10" t="str">
        <f t="shared" si="328"/>
        <v>Q-2 A-1 || Q Total-2, A Total-1</v>
      </c>
      <c r="CW269" s="111" t="str" cm="1">
        <f t="array" ref="CW269">IFERROR(INDEX('Attendance-Slot-1'!$Q$2:$Q$1112,MATCH(1,('Attendance-Slot-1'!$A$2:$A$1112=$C269)*('Attendance-Slot-1'!$G$2:$G$1112=CW$2),0)),"No Data")</f>
        <v>P-S1_Onsite</v>
      </c>
      <c r="CX269" s="111" t="str" cm="1">
        <f t="array" ref="CX269">IFERROR(INDEX('Attendance-Slot-2'!$Q$2:$Q$2595,MATCH(1,('Attendance-Slot-2'!$A$2:$A$2595=$C269)*('Attendance-Slot-2'!$G$2:$G$2595=CW$2),0)),"No Data")</f>
        <v>No Data</v>
      </c>
      <c r="CY269" s="136">
        <f>VLOOKUP($CL269,'Written Exam Marks'!$H:$Q,10,FALSE)</f>
        <v>29</v>
      </c>
      <c r="CZ269" s="136">
        <f>VLOOKUP($CL269,'Written Exam Marks'!$H:$Q,9,FALSE)</f>
        <v>40</v>
      </c>
      <c r="DA269" s="111" t="str">
        <f t="shared" si="329"/>
        <v>Present</v>
      </c>
      <c r="DB269" s="111" t="str">
        <f t="shared" si="330"/>
        <v>P-S1_Onsite</v>
      </c>
      <c r="DC269" s="148">
        <v>5</v>
      </c>
      <c r="DD269" s="148">
        <v>7.625</v>
      </c>
      <c r="DE269" s="148">
        <v>8</v>
      </c>
      <c r="DF269" s="148">
        <v>14</v>
      </c>
      <c r="DG269" s="148">
        <v>17</v>
      </c>
      <c r="DH269" s="148">
        <v>51.625</v>
      </c>
      <c r="DI269" s="148">
        <v>65</v>
      </c>
      <c r="DJ269" s="66" t="s">
        <v>7351</v>
      </c>
      <c r="DK269" s="66" t="s">
        <v>1631</v>
      </c>
      <c r="DL269" s="68" t="str">
        <f t="shared" si="331"/>
        <v>2025EM1100266-MDSDF406</v>
      </c>
      <c r="DM269" s="66" t="str">
        <f t="shared" si="332"/>
        <v>0 missed</v>
      </c>
      <c r="DN269" s="66" t="str">
        <f t="shared" si="333"/>
        <v>0 missed</v>
      </c>
      <c r="DO269" s="62">
        <f t="shared" si="334"/>
        <v>3</v>
      </c>
      <c r="DP269" s="62">
        <f t="shared" si="335"/>
        <v>2</v>
      </c>
      <c r="DQ269" s="67">
        <f t="shared" si="336"/>
        <v>1</v>
      </c>
      <c r="DR269" s="67">
        <f t="shared" si="337"/>
        <v>1</v>
      </c>
      <c r="DS269" s="66" t="str">
        <f t="shared" si="338"/>
        <v>0 missed</v>
      </c>
      <c r="DT269" s="62">
        <f t="shared" si="339"/>
        <v>5</v>
      </c>
      <c r="DU269" s="68">
        <f t="shared" si="340"/>
        <v>1</v>
      </c>
      <c r="DV269" s="68" t="str">
        <f t="shared" si="341"/>
        <v>Q-3 A-2 || Q Total-3, A Total-2</v>
      </c>
      <c r="DW269" s="62" t="str" cm="1">
        <f t="array" ref="DW269">IFERROR(INDEX('Attendance-Slot-1'!$Q$2:$Q$1112,MATCH(1,('Attendance-Slot-1'!$A$2:$A$1112=$C269)*('Attendance-Slot-1'!$G$2:$G$1112=DW$2),0)),"No Data")</f>
        <v>No Data</v>
      </c>
      <c r="DX269" s="62" t="str" cm="1">
        <f t="array" ref="DX269">IFERROR(INDEX('Attendance-Slot-2'!$Q$2:$Q$2595,MATCH(1,('Attendance-Slot-2'!$A$2:$A$2595=$C269)*('Attendance-Slot-2'!$G$2:$G$2595=DW$2),0)),"No Data")</f>
        <v>P-S2_Onsite</v>
      </c>
      <c r="DY269" s="137">
        <f>VLOOKUP($DL269,'Written Exam Marks'!$H:$Q,10,FALSE)</f>
        <v>28.5</v>
      </c>
      <c r="DZ269" s="137">
        <f>VLOOKUP($DL269,'Written Exam Marks'!$H:$Q,9,FALSE)</f>
        <v>35</v>
      </c>
      <c r="EA269" s="62" t="str">
        <f t="shared" si="342"/>
        <v>Present</v>
      </c>
      <c r="EB269" s="62" t="str">
        <f t="shared" si="343"/>
        <v>P-S2_Onsite</v>
      </c>
      <c r="EC269" s="114" t="str">
        <f t="shared" si="280"/>
        <v>P-4, 
A-0, 
No Data-1</v>
      </c>
      <c r="ED269" s="114" t="str">
        <f t="shared" si="281"/>
        <v>P-1, 
A-0, 
No Data-4</v>
      </c>
      <c r="EE269" s="114" t="str">
        <f t="shared" si="344"/>
        <v>P-S1_Onsite</v>
      </c>
      <c r="EF269" s="114" t="str">
        <f t="shared" si="345"/>
        <v>P-S1_Onsite</v>
      </c>
      <c r="EG269" s="114" t="str">
        <f t="shared" si="346"/>
        <v>P-S1_Onsite</v>
      </c>
      <c r="EH269" s="114" t="str">
        <f t="shared" si="347"/>
        <v>P-S1_Onsite</v>
      </c>
      <c r="EI269" s="114" t="str">
        <f t="shared" si="348"/>
        <v>P-S2_Onsite</v>
      </c>
      <c r="EJ269" s="114" t="str">
        <f t="shared" si="349"/>
        <v>P-5, A-0, No Data-0</v>
      </c>
      <c r="EK269" s="114" t="s">
        <v>10453</v>
      </c>
      <c r="EL269" s="114">
        <v>29.5</v>
      </c>
      <c r="EM269" s="114">
        <v>10</v>
      </c>
      <c r="EN269" s="114">
        <v>57</v>
      </c>
      <c r="EO269" s="114">
        <v>96.5</v>
      </c>
      <c r="EP269" s="114" t="s">
        <v>7217</v>
      </c>
      <c r="EQ269" s="114" t="s">
        <v>1054</v>
      </c>
      <c r="ER269" s="114" t="s">
        <v>2611</v>
      </c>
      <c r="ES269" s="114"/>
      <c r="ET269" s="30" t="s">
        <v>2611</v>
      </c>
    </row>
    <row r="270" spans="1:150" x14ac:dyDescent="0.25">
      <c r="A270" s="114">
        <v>267</v>
      </c>
      <c r="B270" s="114" t="s">
        <v>7224</v>
      </c>
      <c r="C270" s="80" t="s">
        <v>2619</v>
      </c>
      <c r="D270" s="30" t="s">
        <v>2620</v>
      </c>
      <c r="E270" s="30" t="s">
        <v>2621</v>
      </c>
      <c r="F270" s="33" t="s">
        <v>7202</v>
      </c>
      <c r="G270" s="30" t="s">
        <v>2622</v>
      </c>
      <c r="H270" s="143">
        <v>14.333</v>
      </c>
      <c r="I270" s="143">
        <v>15</v>
      </c>
      <c r="J270" s="143">
        <v>18</v>
      </c>
      <c r="K270" s="143">
        <v>15</v>
      </c>
      <c r="L270" s="143">
        <v>62.332999999999998</v>
      </c>
      <c r="M270" s="143">
        <v>65</v>
      </c>
      <c r="N270" s="40" t="s">
        <v>7314</v>
      </c>
      <c r="O270" s="40" t="s">
        <v>1593</v>
      </c>
      <c r="P270" s="13" t="str">
        <f t="shared" si="282"/>
        <v>2025EM1100267-MDSDF401</v>
      </c>
      <c r="Q270" s="40" t="str">
        <f t="shared" si="283"/>
        <v>0 missed</v>
      </c>
      <c r="R270" s="40" t="str">
        <f t="shared" si="284"/>
        <v>0 missed</v>
      </c>
      <c r="S270" s="40">
        <f t="shared" si="285"/>
        <v>3</v>
      </c>
      <c r="T270" s="40">
        <f t="shared" si="286"/>
        <v>1</v>
      </c>
      <c r="U270" s="41">
        <f t="shared" si="287"/>
        <v>1</v>
      </c>
      <c r="V270" s="41">
        <f t="shared" si="288"/>
        <v>1</v>
      </c>
      <c r="W270" s="40" t="str">
        <f t="shared" si="289"/>
        <v>0 missed</v>
      </c>
      <c r="X270" s="113">
        <f t="shared" si="290"/>
        <v>4</v>
      </c>
      <c r="Y270" s="13">
        <f t="shared" si="291"/>
        <v>1</v>
      </c>
      <c r="Z270" s="13" t="str">
        <f t="shared" si="292"/>
        <v>Q-3 A-1 || Q Total-3, A Total-1</v>
      </c>
      <c r="AA270" s="113" t="str" cm="1">
        <f t="array" ref="AA270">IFERROR(INDEX('Attendance-Slot-1'!$Q$2:$Q$1112,MATCH(1,('Attendance-Slot-1'!$A$2:$A$1112=$C270)*('Attendance-Slot-1'!$G$2:$G$1112=AA$2),0)),"No Data")</f>
        <v>No Data</v>
      </c>
      <c r="AB270" s="113" t="str" cm="1">
        <f t="array" ref="AB270">IFERROR(INDEX('Attendance-Slot-2'!$Q$2:$Q$2595,MATCH(1,('Attendance-Slot-2'!$A$2:$A$2595=$C270)*('Attendance-Slot-2'!$G$2:$G$2595=AA$2),0)),"No Data")</f>
        <v>P-S2_Online</v>
      </c>
      <c r="AC270" s="133">
        <f>VLOOKUP($P270,'Written Exam Marks'!$H:$Q,10,FALSE)</f>
        <v>26</v>
      </c>
      <c r="AD270" s="133">
        <f>VLOOKUP($P270,'Written Exam Marks'!$H:$Q,9,FALSE)</f>
        <v>35</v>
      </c>
      <c r="AE270" s="113" t="str">
        <f t="shared" si="293"/>
        <v>Present</v>
      </c>
      <c r="AF270" s="113" t="str">
        <f t="shared" si="294"/>
        <v>P-S2_Online</v>
      </c>
      <c r="AG270" s="146">
        <v>10</v>
      </c>
      <c r="AH270" s="146">
        <v>9</v>
      </c>
      <c r="AI270" s="146">
        <v>9</v>
      </c>
      <c r="AJ270" s="146">
        <v>10</v>
      </c>
      <c r="AK270" s="146">
        <v>10</v>
      </c>
      <c r="AL270" s="146">
        <v>10</v>
      </c>
      <c r="AM270" s="146">
        <v>58</v>
      </c>
      <c r="AN270" s="146">
        <v>60</v>
      </c>
      <c r="AO270" s="43" t="s">
        <v>7336</v>
      </c>
      <c r="AP270" s="43" t="s">
        <v>1598</v>
      </c>
      <c r="AQ270" s="50" t="str">
        <f t="shared" si="295"/>
        <v>2025EM1100267-MDSDF402</v>
      </c>
      <c r="AR270" s="43" t="str">
        <f t="shared" si="296"/>
        <v>0 missed</v>
      </c>
      <c r="AS270" s="47" t="s">
        <v>7342</v>
      </c>
      <c r="AT270" s="43">
        <f t="shared" si="297"/>
        <v>6</v>
      </c>
      <c r="AU270" s="48" t="s">
        <v>7342</v>
      </c>
      <c r="AV270" s="49">
        <f t="shared" si="298"/>
        <v>1</v>
      </c>
      <c r="AW270" s="48" t="s">
        <v>7342</v>
      </c>
      <c r="AX270" s="43" t="str">
        <f t="shared" si="299"/>
        <v>0 missed</v>
      </c>
      <c r="AY270" s="42">
        <f t="shared" si="300"/>
        <v>6</v>
      </c>
      <c r="AZ270" s="50">
        <f t="shared" si="301"/>
        <v>1</v>
      </c>
      <c r="BA270" s="50" t="str">
        <f t="shared" si="302"/>
        <v>Q-6 A-- || Q Total-6, A Total-0</v>
      </c>
      <c r="BB270" s="42" t="str" cm="1">
        <f t="array" ref="BB270">IFERROR(INDEX('Attendance-Slot-1'!$Q$2:$Q$1112,MATCH(1,('Attendance-Slot-1'!$A$2:$A$1112=$C270)*('Attendance-Slot-1'!$G$2:$G$1112=BB$2),0)),"No Data")</f>
        <v>P-nline_OLD</v>
      </c>
      <c r="BC270" s="42" t="str" cm="1">
        <f t="array" ref="BC270">IFERROR(INDEX('Attendance-Slot-2'!$Q$2:$Q$2595,MATCH(1,('Attendance-Slot-2'!$A$2:$A$2595=$C270)*('Attendance-Slot-2'!$G$2:$G$2595=BB$2),0)),"No Data")</f>
        <v>No Data</v>
      </c>
      <c r="BD270" s="134">
        <f>VLOOKUP($AQ270,'Written Exam Marks'!$H:$Q,10,FALSE)</f>
        <v>31</v>
      </c>
      <c r="BE270" s="134">
        <f>VLOOKUP($AQ270,'Written Exam Marks'!$H:$Q,9,FALSE)</f>
        <v>40</v>
      </c>
      <c r="BF270" s="42" t="str">
        <f t="shared" si="303"/>
        <v>Present</v>
      </c>
      <c r="BG270" s="42" t="str">
        <f t="shared" si="304"/>
        <v>P-nline_OLD</v>
      </c>
      <c r="BH270" s="147">
        <v>20</v>
      </c>
      <c r="BI270" s="147">
        <v>27</v>
      </c>
      <c r="BJ270" s="147">
        <v>47</v>
      </c>
      <c r="BK270" s="147">
        <v>60</v>
      </c>
      <c r="BL270" s="52" t="s">
        <v>3697</v>
      </c>
      <c r="BM270" s="52" t="s">
        <v>1606</v>
      </c>
      <c r="BN270" s="57" t="str">
        <f t="shared" si="305"/>
        <v>2025EM1100267-MDSDF403</v>
      </c>
      <c r="BO270" s="52" t="str">
        <f t="shared" si="306"/>
        <v>0 missed</v>
      </c>
      <c r="BP270" s="52" t="str">
        <f t="shared" si="307"/>
        <v>0 missed</v>
      </c>
      <c r="BQ270" s="52">
        <f t="shared" si="308"/>
        <v>1</v>
      </c>
      <c r="BR270" s="52">
        <f t="shared" si="309"/>
        <v>1</v>
      </c>
      <c r="BS270" s="56">
        <f t="shared" si="310"/>
        <v>1</v>
      </c>
      <c r="BT270" s="56">
        <f t="shared" si="311"/>
        <v>1</v>
      </c>
      <c r="BU270" s="52" t="str">
        <f t="shared" si="312"/>
        <v>0 missed</v>
      </c>
      <c r="BV270" s="51">
        <f t="shared" si="313"/>
        <v>2</v>
      </c>
      <c r="BW270" s="57">
        <f t="shared" si="314"/>
        <v>1</v>
      </c>
      <c r="BX270" s="57" t="str">
        <f t="shared" si="315"/>
        <v>Q-1 A-1 || Q Total-1, A Total-1</v>
      </c>
      <c r="BY270" s="51" t="str" cm="1">
        <f t="array" ref="BY270">IFERROR(INDEX('Attendance-Slot-1'!$Q$2:$Q$1112,MATCH(1,('Attendance-Slot-1'!$A$2:$A$1112=$C270)*('Attendance-Slot-1'!$G$2:$G$1112=BY$2),0)),"No Data")</f>
        <v>No Data</v>
      </c>
      <c r="BZ270" s="51" t="str" cm="1">
        <f t="array" ref="BZ270">IFERROR(INDEX('Attendance-Slot-2'!$Q$2:$Q$2595,MATCH(1,('Attendance-Slot-2'!$A$2:$A$2595=$C270)*('Attendance-Slot-2'!$G$2:$G$2595=BY$2),0)),"No Data")</f>
        <v>P-S2_Online</v>
      </c>
      <c r="CA270" s="135">
        <f>VLOOKUP($BN270,'Written Exam Marks'!$H:$Q,10,FALSE)</f>
        <v>26</v>
      </c>
      <c r="CB270" s="135">
        <f>VLOOKUP($BN270,'Written Exam Marks'!$H:$Q,9,FALSE)</f>
        <v>40</v>
      </c>
      <c r="CC270" s="51" t="str">
        <f t="shared" si="316"/>
        <v>Present</v>
      </c>
      <c r="CD270" s="51" t="str">
        <f t="shared" si="317"/>
        <v>P-S2_Online</v>
      </c>
      <c r="CE270" s="29">
        <v>19</v>
      </c>
      <c r="CF270" s="29">
        <v>20</v>
      </c>
      <c r="CG270" s="29">
        <v>18</v>
      </c>
      <c r="CH270" s="29">
        <v>57</v>
      </c>
      <c r="CI270" s="29">
        <v>60</v>
      </c>
      <c r="CJ270" s="61" t="s">
        <v>7343</v>
      </c>
      <c r="CK270" s="61" t="s">
        <v>1613</v>
      </c>
      <c r="CL270" s="10" t="str">
        <f t="shared" si="318"/>
        <v>2025EM1100267-MDSDF404</v>
      </c>
      <c r="CM270" s="61" t="str">
        <f t="shared" si="319"/>
        <v>0 missed</v>
      </c>
      <c r="CN270" s="61" t="str">
        <f t="shared" si="320"/>
        <v>0 missed</v>
      </c>
      <c r="CO270" s="111">
        <f t="shared" si="321"/>
        <v>2</v>
      </c>
      <c r="CP270" s="111">
        <f t="shared" si="322"/>
        <v>1</v>
      </c>
      <c r="CQ270" s="9">
        <f t="shared" si="323"/>
        <v>1</v>
      </c>
      <c r="CR270" s="9">
        <f t="shared" si="324"/>
        <v>1</v>
      </c>
      <c r="CS270" s="61" t="str">
        <f t="shared" si="325"/>
        <v>0 missed</v>
      </c>
      <c r="CT270" s="111">
        <f t="shared" si="326"/>
        <v>3</v>
      </c>
      <c r="CU270" s="10">
        <f t="shared" si="327"/>
        <v>1</v>
      </c>
      <c r="CV270" s="10" t="str">
        <f t="shared" si="328"/>
        <v>Q-2 A-1 || Q Total-2, A Total-1</v>
      </c>
      <c r="CW270" s="111" t="str" cm="1">
        <f t="array" ref="CW270">IFERROR(INDEX('Attendance-Slot-1'!$Q$2:$Q$1112,MATCH(1,('Attendance-Slot-1'!$A$2:$A$1112=$C270)*('Attendance-Slot-1'!$G$2:$G$1112=CW$2),0)),"No Data")</f>
        <v>P-S1_Online</v>
      </c>
      <c r="CX270" s="111" t="str" cm="1">
        <f t="array" ref="CX270">IFERROR(INDEX('Attendance-Slot-2'!$Q$2:$Q$2595,MATCH(1,('Attendance-Slot-2'!$A$2:$A$2595=$C270)*('Attendance-Slot-2'!$G$2:$G$2595=CW$2),0)),"No Data")</f>
        <v>No Data</v>
      </c>
      <c r="CY270" s="136">
        <f>VLOOKUP($CL270,'Written Exam Marks'!$H:$Q,10,FALSE)</f>
        <v>28</v>
      </c>
      <c r="CZ270" s="136">
        <f>VLOOKUP($CL270,'Written Exam Marks'!$H:$Q,9,FALSE)</f>
        <v>40</v>
      </c>
      <c r="DA270" s="111" t="str">
        <f t="shared" si="329"/>
        <v>Present</v>
      </c>
      <c r="DB270" s="111" t="str">
        <f t="shared" si="330"/>
        <v>P-S1_Online</v>
      </c>
      <c r="DC270" s="148">
        <v>6</v>
      </c>
      <c r="DD270" s="148">
        <v>6.625</v>
      </c>
      <c r="DE270" s="148">
        <v>8</v>
      </c>
      <c r="DF270" s="148">
        <v>17</v>
      </c>
      <c r="DG270" s="148">
        <v>20</v>
      </c>
      <c r="DH270" s="148">
        <v>57.625</v>
      </c>
      <c r="DI270" s="148">
        <v>65</v>
      </c>
      <c r="DJ270" s="66" t="s">
        <v>7351</v>
      </c>
      <c r="DK270" s="66" t="s">
        <v>1631</v>
      </c>
      <c r="DL270" s="68" t="str">
        <f t="shared" si="331"/>
        <v>2025EM1100267-MDSDF406</v>
      </c>
      <c r="DM270" s="66" t="str">
        <f t="shared" si="332"/>
        <v>0 missed</v>
      </c>
      <c r="DN270" s="66" t="str">
        <f t="shared" si="333"/>
        <v>0 missed</v>
      </c>
      <c r="DO270" s="62">
        <f t="shared" si="334"/>
        <v>3</v>
      </c>
      <c r="DP270" s="62">
        <f t="shared" si="335"/>
        <v>2</v>
      </c>
      <c r="DQ270" s="67">
        <f t="shared" si="336"/>
        <v>1</v>
      </c>
      <c r="DR270" s="67">
        <f t="shared" si="337"/>
        <v>1</v>
      </c>
      <c r="DS270" s="66" t="str">
        <f t="shared" si="338"/>
        <v>0 missed</v>
      </c>
      <c r="DT270" s="62">
        <f t="shared" si="339"/>
        <v>5</v>
      </c>
      <c r="DU270" s="68">
        <f t="shared" si="340"/>
        <v>1</v>
      </c>
      <c r="DV270" s="68" t="str">
        <f t="shared" si="341"/>
        <v>Q-3 A-2 || Q Total-3, A Total-2</v>
      </c>
      <c r="DW270" s="62" t="str" cm="1">
        <f t="array" ref="DW270">IFERROR(INDEX('Attendance-Slot-1'!$Q$2:$Q$1112,MATCH(1,('Attendance-Slot-1'!$A$2:$A$1112=$C270)*('Attendance-Slot-1'!$G$2:$G$1112=DW$2),0)),"No Data")</f>
        <v>No Data</v>
      </c>
      <c r="DX270" s="62" t="str" cm="1">
        <f t="array" ref="DX270">IFERROR(INDEX('Attendance-Slot-2'!$Q$2:$Q$2595,MATCH(1,('Attendance-Slot-2'!$A$2:$A$2595=$C270)*('Attendance-Slot-2'!$G$2:$G$2595=DW$2),0)),"No Data")</f>
        <v>P-S2_Online</v>
      </c>
      <c r="DY270" s="137">
        <f>VLOOKUP($DL270,'Written Exam Marks'!$H:$Q,10,FALSE)</f>
        <v>27.5</v>
      </c>
      <c r="DZ270" s="137">
        <f>VLOOKUP($DL270,'Written Exam Marks'!$H:$Q,9,FALSE)</f>
        <v>35</v>
      </c>
      <c r="EA270" s="62" t="str">
        <f t="shared" si="342"/>
        <v>Present</v>
      </c>
      <c r="EB270" s="62" t="str">
        <f t="shared" si="343"/>
        <v>P-S2_Online</v>
      </c>
      <c r="EC270" s="114" t="str">
        <f t="shared" si="280"/>
        <v>P-2, 
A-0, 
No Data-3</v>
      </c>
      <c r="ED270" s="114" t="str">
        <f t="shared" si="281"/>
        <v>P-3, 
A-0, 
No Data-2</v>
      </c>
      <c r="EE270" s="114" t="str">
        <f t="shared" si="344"/>
        <v>P-S2_Online</v>
      </c>
      <c r="EF270" s="114" t="str">
        <f t="shared" si="345"/>
        <v>P-nline_OLD</v>
      </c>
      <c r="EG270" s="114" t="str">
        <f t="shared" si="346"/>
        <v>P-S2_Online</v>
      </c>
      <c r="EH270" s="114" t="str">
        <f t="shared" si="347"/>
        <v>P-S1_Online</v>
      </c>
      <c r="EI270" s="114" t="str">
        <f t="shared" si="348"/>
        <v>P-S2_Online</v>
      </c>
      <c r="EJ270" s="114" t="str">
        <f t="shared" si="349"/>
        <v>P-5, A-0, No Data-0</v>
      </c>
      <c r="EK270" s="114" t="s">
        <v>10453</v>
      </c>
      <c r="EL270" s="114">
        <v>26</v>
      </c>
      <c r="EM270" s="114">
        <v>10</v>
      </c>
      <c r="EN270" s="114">
        <v>59</v>
      </c>
      <c r="EO270" s="114">
        <v>95</v>
      </c>
      <c r="EP270" s="114" t="s">
        <v>7217</v>
      </c>
      <c r="EQ270" s="114" t="s">
        <v>1031</v>
      </c>
      <c r="ER270" s="114" t="s">
        <v>2619</v>
      </c>
      <c r="ES270" s="114"/>
      <c r="ET270" s="30" t="s">
        <v>2619</v>
      </c>
    </row>
    <row r="271" spans="1:150" x14ac:dyDescent="0.25">
      <c r="A271" s="114">
        <v>268</v>
      </c>
      <c r="B271" s="114" t="s">
        <v>7224</v>
      </c>
      <c r="C271" s="80" t="s">
        <v>2624</v>
      </c>
      <c r="D271" s="30" t="s">
        <v>2625</v>
      </c>
      <c r="E271" s="30" t="s">
        <v>2626</v>
      </c>
      <c r="F271" s="33" t="s">
        <v>7202</v>
      </c>
      <c r="G271" s="30" t="s">
        <v>2627</v>
      </c>
      <c r="H271" s="143">
        <v>15</v>
      </c>
      <c r="I271" s="143">
        <v>15</v>
      </c>
      <c r="J271" s="143">
        <v>15</v>
      </c>
      <c r="K271" s="143">
        <v>15</v>
      </c>
      <c r="L271" s="143">
        <v>60</v>
      </c>
      <c r="M271" s="143">
        <v>65</v>
      </c>
      <c r="N271" s="40" t="s">
        <v>7314</v>
      </c>
      <c r="O271" s="40" t="s">
        <v>1593</v>
      </c>
      <c r="P271" s="13" t="str">
        <f t="shared" si="282"/>
        <v>2025EM1100268-MDSDF401</v>
      </c>
      <c r="Q271" s="40" t="str">
        <f t="shared" si="283"/>
        <v>0 missed</v>
      </c>
      <c r="R271" s="40" t="str">
        <f t="shared" si="284"/>
        <v>0 missed</v>
      </c>
      <c r="S271" s="40">
        <f t="shared" si="285"/>
        <v>3</v>
      </c>
      <c r="T271" s="40">
        <f t="shared" si="286"/>
        <v>1</v>
      </c>
      <c r="U271" s="41">
        <f t="shared" si="287"/>
        <v>1</v>
      </c>
      <c r="V271" s="41">
        <f t="shared" si="288"/>
        <v>1</v>
      </c>
      <c r="W271" s="40" t="str">
        <f t="shared" si="289"/>
        <v>0 missed</v>
      </c>
      <c r="X271" s="113">
        <f t="shared" si="290"/>
        <v>4</v>
      </c>
      <c r="Y271" s="13">
        <f t="shared" si="291"/>
        <v>1</v>
      </c>
      <c r="Z271" s="13" t="str">
        <f t="shared" si="292"/>
        <v>Q-3 A-1 || Q Total-3, A Total-1</v>
      </c>
      <c r="AA271" s="113" t="str" cm="1">
        <f t="array" ref="AA271">IFERROR(INDEX('Attendance-Slot-1'!$Q$2:$Q$1112,MATCH(1,('Attendance-Slot-1'!$A$2:$A$1112=$C271)*('Attendance-Slot-1'!$G$2:$G$1112=AA$2),0)),"No Data")</f>
        <v>P-S1_Online</v>
      </c>
      <c r="AB271" s="113" t="str" cm="1">
        <f t="array" ref="AB271">IFERROR(INDEX('Attendance-Slot-2'!$Q$2:$Q$2595,MATCH(1,('Attendance-Slot-2'!$A$2:$A$2595=$C271)*('Attendance-Slot-2'!$G$2:$G$2595=AA$2),0)),"No Data")</f>
        <v>No Data</v>
      </c>
      <c r="AC271" s="133">
        <f>VLOOKUP($P271,'Written Exam Marks'!$H:$Q,10,FALSE)</f>
        <v>12.5</v>
      </c>
      <c r="AD271" s="133">
        <f>VLOOKUP($P271,'Written Exam Marks'!$H:$Q,9,FALSE)</f>
        <v>35</v>
      </c>
      <c r="AE271" s="113" t="str">
        <f t="shared" si="293"/>
        <v>Present</v>
      </c>
      <c r="AF271" s="113" t="str">
        <f t="shared" si="294"/>
        <v>P-S1_Online</v>
      </c>
      <c r="AG271" s="146">
        <v>9.5</v>
      </c>
      <c r="AH271" s="146">
        <v>9</v>
      </c>
      <c r="AI271" s="146">
        <v>10</v>
      </c>
      <c r="AJ271" s="146">
        <v>10</v>
      </c>
      <c r="AK271" s="146">
        <v>10</v>
      </c>
      <c r="AL271" s="146">
        <v>9</v>
      </c>
      <c r="AM271" s="146">
        <v>57.5</v>
      </c>
      <c r="AN271" s="146">
        <v>60</v>
      </c>
      <c r="AO271" s="43" t="s">
        <v>7336</v>
      </c>
      <c r="AP271" s="43" t="s">
        <v>1598</v>
      </c>
      <c r="AQ271" s="50" t="str">
        <f t="shared" si="295"/>
        <v>2025EM1100268-MDSDF402</v>
      </c>
      <c r="AR271" s="43" t="str">
        <f t="shared" si="296"/>
        <v>0 missed</v>
      </c>
      <c r="AS271" s="47" t="s">
        <v>7342</v>
      </c>
      <c r="AT271" s="43">
        <f t="shared" si="297"/>
        <v>6</v>
      </c>
      <c r="AU271" s="48" t="s">
        <v>7342</v>
      </c>
      <c r="AV271" s="49">
        <f t="shared" si="298"/>
        <v>1</v>
      </c>
      <c r="AW271" s="48" t="s">
        <v>7342</v>
      </c>
      <c r="AX271" s="43" t="str">
        <f t="shared" si="299"/>
        <v>0 missed</v>
      </c>
      <c r="AY271" s="42">
        <f t="shared" si="300"/>
        <v>6</v>
      </c>
      <c r="AZ271" s="50">
        <f t="shared" si="301"/>
        <v>1</v>
      </c>
      <c r="BA271" s="50" t="str">
        <f t="shared" si="302"/>
        <v>Q-6 A-- || Q Total-6, A Total-0</v>
      </c>
      <c r="BB271" s="42" t="str" cm="1">
        <f t="array" ref="BB271">IFERROR(INDEX('Attendance-Slot-1'!$Q$2:$Q$1112,MATCH(1,('Attendance-Slot-1'!$A$2:$A$1112=$C271)*('Attendance-Slot-1'!$G$2:$G$1112=BB$2),0)),"No Data")</f>
        <v>P-S1_Online</v>
      </c>
      <c r="BC271" s="42" t="str" cm="1">
        <f t="array" ref="BC271">IFERROR(INDEX('Attendance-Slot-2'!$Q$2:$Q$2595,MATCH(1,('Attendance-Slot-2'!$A$2:$A$2595=$C271)*('Attendance-Slot-2'!$G$2:$G$2595=BB$2),0)),"No Data")</f>
        <v>No Data</v>
      </c>
      <c r="BD271" s="134">
        <f>VLOOKUP($AQ271,'Written Exam Marks'!$H:$Q,10,FALSE)</f>
        <v>15</v>
      </c>
      <c r="BE271" s="134">
        <f>VLOOKUP($AQ271,'Written Exam Marks'!$H:$Q,9,FALSE)</f>
        <v>40</v>
      </c>
      <c r="BF271" s="42" t="str">
        <f t="shared" si="303"/>
        <v>Present</v>
      </c>
      <c r="BG271" s="42" t="str">
        <f t="shared" si="304"/>
        <v>P-S1_Online</v>
      </c>
      <c r="BH271" s="147">
        <v>20</v>
      </c>
      <c r="BI271" s="147">
        <v>29</v>
      </c>
      <c r="BJ271" s="147">
        <v>49</v>
      </c>
      <c r="BK271" s="147">
        <v>60</v>
      </c>
      <c r="BL271" s="52" t="s">
        <v>3697</v>
      </c>
      <c r="BM271" s="52" t="s">
        <v>1606</v>
      </c>
      <c r="BN271" s="57" t="str">
        <f t="shared" si="305"/>
        <v>2025EM1100268-MDSDF403</v>
      </c>
      <c r="BO271" s="52" t="str">
        <f t="shared" si="306"/>
        <v>0 missed</v>
      </c>
      <c r="BP271" s="52" t="str">
        <f t="shared" si="307"/>
        <v>0 missed</v>
      </c>
      <c r="BQ271" s="52">
        <f t="shared" si="308"/>
        <v>1</v>
      </c>
      <c r="BR271" s="52">
        <f t="shared" si="309"/>
        <v>1</v>
      </c>
      <c r="BS271" s="56">
        <f t="shared" si="310"/>
        <v>1</v>
      </c>
      <c r="BT271" s="56">
        <f t="shared" si="311"/>
        <v>1</v>
      </c>
      <c r="BU271" s="52" t="str">
        <f t="shared" si="312"/>
        <v>0 missed</v>
      </c>
      <c r="BV271" s="51">
        <f t="shared" si="313"/>
        <v>2</v>
      </c>
      <c r="BW271" s="57">
        <f t="shared" si="314"/>
        <v>1</v>
      </c>
      <c r="BX271" s="57" t="str">
        <f t="shared" si="315"/>
        <v>Q-1 A-1 || Q Total-1, A Total-1</v>
      </c>
      <c r="BY271" s="51" t="str" cm="1">
        <f t="array" ref="BY271">IFERROR(INDEX('Attendance-Slot-1'!$Q$2:$Q$1112,MATCH(1,('Attendance-Slot-1'!$A$2:$A$1112=$C271)*('Attendance-Slot-1'!$G$2:$G$1112=BY$2),0)),"No Data")</f>
        <v>P-S1_Online</v>
      </c>
      <c r="BZ271" s="51" t="str" cm="1">
        <f t="array" ref="BZ271">IFERROR(INDEX('Attendance-Slot-2'!$Q$2:$Q$2595,MATCH(1,('Attendance-Slot-2'!$A$2:$A$2595=$C271)*('Attendance-Slot-2'!$G$2:$G$2595=BY$2),0)),"No Data")</f>
        <v>No Data</v>
      </c>
      <c r="CA271" s="135">
        <f>VLOOKUP($BN271,'Written Exam Marks'!$H:$Q,10,FALSE)</f>
        <v>14.5</v>
      </c>
      <c r="CB271" s="135">
        <f>VLOOKUP($BN271,'Written Exam Marks'!$H:$Q,9,FALSE)</f>
        <v>40</v>
      </c>
      <c r="CC271" s="51" t="str">
        <f t="shared" si="316"/>
        <v>Present</v>
      </c>
      <c r="CD271" s="51" t="str">
        <f t="shared" si="317"/>
        <v>P-S1_Online</v>
      </c>
      <c r="CE271" s="29">
        <v>20</v>
      </c>
      <c r="CF271" s="29">
        <v>20</v>
      </c>
      <c r="CG271" s="29">
        <v>16</v>
      </c>
      <c r="CH271" s="29">
        <v>56</v>
      </c>
      <c r="CI271" s="29">
        <v>60</v>
      </c>
      <c r="CJ271" s="61" t="s">
        <v>7343</v>
      </c>
      <c r="CK271" s="61" t="s">
        <v>1613</v>
      </c>
      <c r="CL271" s="10" t="str">
        <f t="shared" si="318"/>
        <v>2025EM1100268-MDSDF404</v>
      </c>
      <c r="CM271" s="61" t="str">
        <f t="shared" si="319"/>
        <v>0 missed</v>
      </c>
      <c r="CN271" s="61" t="str">
        <f t="shared" si="320"/>
        <v>0 missed</v>
      </c>
      <c r="CO271" s="111">
        <f t="shared" si="321"/>
        <v>2</v>
      </c>
      <c r="CP271" s="111">
        <f t="shared" si="322"/>
        <v>1</v>
      </c>
      <c r="CQ271" s="9">
        <f t="shared" si="323"/>
        <v>1</v>
      </c>
      <c r="CR271" s="9">
        <f t="shared" si="324"/>
        <v>1</v>
      </c>
      <c r="CS271" s="61" t="str">
        <f t="shared" si="325"/>
        <v>0 missed</v>
      </c>
      <c r="CT271" s="111">
        <f t="shared" si="326"/>
        <v>3</v>
      </c>
      <c r="CU271" s="10">
        <f t="shared" si="327"/>
        <v>1</v>
      </c>
      <c r="CV271" s="10" t="str">
        <f t="shared" si="328"/>
        <v>Q-2 A-1 || Q Total-2, A Total-1</v>
      </c>
      <c r="CW271" s="111" t="str" cm="1">
        <f t="array" ref="CW271">IFERROR(INDEX('Attendance-Slot-1'!$Q$2:$Q$1112,MATCH(1,('Attendance-Slot-1'!$A$2:$A$1112=$C271)*('Attendance-Slot-1'!$G$2:$G$1112=CW$2),0)),"No Data")</f>
        <v>P-S1_Online</v>
      </c>
      <c r="CX271" s="111" t="str" cm="1">
        <f t="array" ref="CX271">IFERROR(INDEX('Attendance-Slot-2'!$Q$2:$Q$2595,MATCH(1,('Attendance-Slot-2'!$A$2:$A$2595=$C271)*('Attendance-Slot-2'!$G$2:$G$2595=CW$2),0)),"No Data")</f>
        <v>No Data</v>
      </c>
      <c r="CY271" s="136">
        <f>VLOOKUP($CL271,'Written Exam Marks'!$H:$Q,10,FALSE)</f>
        <v>5.5</v>
      </c>
      <c r="CZ271" s="136">
        <f>VLOOKUP($CL271,'Written Exam Marks'!$H:$Q,9,FALSE)</f>
        <v>40</v>
      </c>
      <c r="DA271" s="111" t="str">
        <f t="shared" si="329"/>
        <v>Present</v>
      </c>
      <c r="DB271" s="111" t="str">
        <f t="shared" si="330"/>
        <v>P-S1_Online</v>
      </c>
      <c r="DC271" s="148">
        <v>5.5</v>
      </c>
      <c r="DD271" s="148">
        <v>6.375</v>
      </c>
      <c r="DE271" s="148">
        <v>8</v>
      </c>
      <c r="DF271" s="148">
        <v>18</v>
      </c>
      <c r="DG271" s="148">
        <v>20</v>
      </c>
      <c r="DH271" s="148">
        <v>57.875</v>
      </c>
      <c r="DI271" s="148">
        <v>65</v>
      </c>
      <c r="DJ271" s="66" t="s">
        <v>7351</v>
      </c>
      <c r="DK271" s="66" t="s">
        <v>1631</v>
      </c>
      <c r="DL271" s="68" t="str">
        <f t="shared" si="331"/>
        <v>2025EM1100268-MDSDF406</v>
      </c>
      <c r="DM271" s="66" t="str">
        <f t="shared" si="332"/>
        <v>0 missed</v>
      </c>
      <c r="DN271" s="66" t="str">
        <f t="shared" si="333"/>
        <v>0 missed</v>
      </c>
      <c r="DO271" s="62">
        <f t="shared" si="334"/>
        <v>3</v>
      </c>
      <c r="DP271" s="62">
        <f t="shared" si="335"/>
        <v>2</v>
      </c>
      <c r="DQ271" s="67">
        <f t="shared" si="336"/>
        <v>1</v>
      </c>
      <c r="DR271" s="67">
        <f t="shared" si="337"/>
        <v>1</v>
      </c>
      <c r="DS271" s="66" t="str">
        <f t="shared" si="338"/>
        <v>0 missed</v>
      </c>
      <c r="DT271" s="62">
        <f t="shared" si="339"/>
        <v>5</v>
      </c>
      <c r="DU271" s="68">
        <f t="shared" si="340"/>
        <v>1</v>
      </c>
      <c r="DV271" s="68" t="str">
        <f t="shared" si="341"/>
        <v>Q-3 A-2 || Q Total-3, A Total-2</v>
      </c>
      <c r="DW271" s="62" t="str" cm="1">
        <f t="array" ref="DW271">IFERROR(INDEX('Attendance-Slot-1'!$Q$2:$Q$1112,MATCH(1,('Attendance-Slot-1'!$A$2:$A$1112=$C271)*('Attendance-Slot-1'!$G$2:$G$1112=DW$2),0)),"No Data")</f>
        <v>P-S1_Online</v>
      </c>
      <c r="DX271" s="62" t="str" cm="1">
        <f t="array" ref="DX271">IFERROR(INDEX('Attendance-Slot-2'!$Q$2:$Q$2595,MATCH(1,('Attendance-Slot-2'!$A$2:$A$2595=$C271)*('Attendance-Slot-2'!$G$2:$G$2595=DW$2),0)),"No Data")</f>
        <v>No Data</v>
      </c>
      <c r="DY271" s="137">
        <f>VLOOKUP($DL271,'Written Exam Marks'!$H:$Q,10,FALSE)</f>
        <v>19</v>
      </c>
      <c r="DZ271" s="137">
        <f>VLOOKUP($DL271,'Written Exam Marks'!$H:$Q,9,FALSE)</f>
        <v>35</v>
      </c>
      <c r="EA271" s="62" t="str">
        <f t="shared" si="342"/>
        <v>Present</v>
      </c>
      <c r="EB271" s="62" t="str">
        <f t="shared" si="343"/>
        <v>P-S1_Online</v>
      </c>
      <c r="EC271" s="114" t="str">
        <f t="shared" si="280"/>
        <v>P-5, 
A-0, 
No Data-0</v>
      </c>
      <c r="ED271" s="114" t="str">
        <f t="shared" si="281"/>
        <v>P-0, 
A-0, 
No Data-5</v>
      </c>
      <c r="EE271" s="114" t="str">
        <f t="shared" si="344"/>
        <v>P-S1_Online</v>
      </c>
      <c r="EF271" s="114" t="str">
        <f t="shared" si="345"/>
        <v>P-S1_Online</v>
      </c>
      <c r="EG271" s="114" t="str">
        <f t="shared" si="346"/>
        <v>P-S1_Online</v>
      </c>
      <c r="EH271" s="114" t="str">
        <f t="shared" si="347"/>
        <v>P-S1_Online</v>
      </c>
      <c r="EI271" s="114" t="str">
        <f t="shared" si="348"/>
        <v>P-S1_Online</v>
      </c>
      <c r="EJ271" s="114" t="str">
        <f t="shared" si="349"/>
        <v>P-5, A-0, No Data-0</v>
      </c>
      <c r="EK271" s="114" t="s">
        <v>10453</v>
      </c>
      <c r="EL271" s="114">
        <v>30</v>
      </c>
      <c r="EM271" s="114">
        <v>10</v>
      </c>
      <c r="EN271" s="114">
        <v>45</v>
      </c>
      <c r="EO271" s="114">
        <v>85</v>
      </c>
      <c r="EP271" s="114" t="s">
        <v>7217</v>
      </c>
      <c r="EQ271" s="114" t="s">
        <v>1031</v>
      </c>
      <c r="ER271" s="114" t="s">
        <v>2624</v>
      </c>
      <c r="ES271" s="114"/>
      <c r="ET271" s="30" t="s">
        <v>2624</v>
      </c>
    </row>
    <row r="272" spans="1:150" x14ac:dyDescent="0.25">
      <c r="A272" s="114">
        <v>269</v>
      </c>
      <c r="B272" s="114" t="s">
        <v>7224</v>
      </c>
      <c r="C272" s="80" t="s">
        <v>2633</v>
      </c>
      <c r="D272" s="30" t="s">
        <v>2634</v>
      </c>
      <c r="E272" s="30" t="s">
        <v>2635</v>
      </c>
      <c r="F272" s="33" t="s">
        <v>7201</v>
      </c>
      <c r="G272" s="30" t="s">
        <v>2636</v>
      </c>
      <c r="H272" s="143">
        <v>9.3339999999999996</v>
      </c>
      <c r="I272" s="143">
        <v>13.5</v>
      </c>
      <c r="J272" s="143">
        <v>16</v>
      </c>
      <c r="K272" s="143">
        <v>13.5</v>
      </c>
      <c r="L272" s="143">
        <v>52.334000000000003</v>
      </c>
      <c r="M272" s="143">
        <v>65</v>
      </c>
      <c r="N272" s="40" t="s">
        <v>7314</v>
      </c>
      <c r="O272" s="40" t="s">
        <v>1593</v>
      </c>
      <c r="P272" s="13" t="str">
        <f t="shared" si="282"/>
        <v>2025EM1100269-MDSDF401</v>
      </c>
      <c r="Q272" s="40" t="str">
        <f t="shared" si="283"/>
        <v>0 missed</v>
      </c>
      <c r="R272" s="40" t="str">
        <f t="shared" si="284"/>
        <v>0 missed</v>
      </c>
      <c r="S272" s="40">
        <f t="shared" si="285"/>
        <v>3</v>
      </c>
      <c r="T272" s="40">
        <f t="shared" si="286"/>
        <v>1</v>
      </c>
      <c r="U272" s="41">
        <f t="shared" si="287"/>
        <v>1</v>
      </c>
      <c r="V272" s="41">
        <f t="shared" si="288"/>
        <v>1</v>
      </c>
      <c r="W272" s="40" t="str">
        <f t="shared" si="289"/>
        <v>0 missed</v>
      </c>
      <c r="X272" s="113">
        <f t="shared" si="290"/>
        <v>4</v>
      </c>
      <c r="Y272" s="13">
        <f t="shared" si="291"/>
        <v>1</v>
      </c>
      <c r="Z272" s="13" t="str">
        <f t="shared" si="292"/>
        <v>Q-3 A-1 || Q Total-3, A Total-1</v>
      </c>
      <c r="AA272" s="113" t="str" cm="1">
        <f t="array" ref="AA272">IFERROR(INDEX('Attendance-Slot-1'!$Q$2:$Q$1112,MATCH(1,('Attendance-Slot-1'!$A$2:$A$1112=$C272)*('Attendance-Slot-1'!$G$2:$G$1112=AA$2),0)),"No Data")</f>
        <v>No Data</v>
      </c>
      <c r="AB272" s="113" t="str" cm="1">
        <f t="array" ref="AB272">IFERROR(INDEX('Attendance-Slot-2'!$Q$2:$Q$2595,MATCH(1,('Attendance-Slot-2'!$A$2:$A$2595=$C272)*('Attendance-Slot-2'!$G$2:$G$2595=AA$2),0)),"No Data")</f>
        <v>P-S2_Onsite</v>
      </c>
      <c r="AC272" s="133">
        <f>VLOOKUP($P272,'Written Exam Marks'!$H:$Q,10,FALSE)</f>
        <v>11</v>
      </c>
      <c r="AD272" s="133">
        <f>VLOOKUP($P272,'Written Exam Marks'!$H:$Q,9,FALSE)</f>
        <v>35</v>
      </c>
      <c r="AE272" s="113" t="str">
        <f t="shared" si="293"/>
        <v>Present</v>
      </c>
      <c r="AF272" s="113" t="str">
        <f t="shared" si="294"/>
        <v>P-S2_Onsite</v>
      </c>
      <c r="AG272" s="146">
        <v>6.5</v>
      </c>
      <c r="AH272" s="146">
        <v>6.5</v>
      </c>
      <c r="AI272" s="146">
        <v>10</v>
      </c>
      <c r="AJ272" s="146">
        <v>7</v>
      </c>
      <c r="AK272" s="146">
        <v>5</v>
      </c>
      <c r="AL272" s="146">
        <v>6</v>
      </c>
      <c r="AM272" s="146">
        <v>41</v>
      </c>
      <c r="AN272" s="146">
        <v>60</v>
      </c>
      <c r="AO272" s="43" t="s">
        <v>7336</v>
      </c>
      <c r="AP272" s="43" t="s">
        <v>1598</v>
      </c>
      <c r="AQ272" s="50" t="str">
        <f t="shared" si="295"/>
        <v>2025EM1100269-MDSDF402</v>
      </c>
      <c r="AR272" s="43" t="str">
        <f t="shared" si="296"/>
        <v>0 missed</v>
      </c>
      <c r="AS272" s="47" t="s">
        <v>7342</v>
      </c>
      <c r="AT272" s="43">
        <f t="shared" si="297"/>
        <v>6</v>
      </c>
      <c r="AU272" s="48" t="s">
        <v>7342</v>
      </c>
      <c r="AV272" s="49">
        <f t="shared" si="298"/>
        <v>1</v>
      </c>
      <c r="AW272" s="48" t="s">
        <v>7342</v>
      </c>
      <c r="AX272" s="43" t="str">
        <f t="shared" si="299"/>
        <v>0 missed</v>
      </c>
      <c r="AY272" s="42">
        <f t="shared" si="300"/>
        <v>6</v>
      </c>
      <c r="AZ272" s="50">
        <f t="shared" si="301"/>
        <v>1</v>
      </c>
      <c r="BA272" s="50" t="str">
        <f t="shared" si="302"/>
        <v>Q-6 A-- || Q Total-6, A Total-0</v>
      </c>
      <c r="BB272" s="42" t="str" cm="1">
        <f t="array" ref="BB272">IFERROR(INDEX('Attendance-Slot-1'!$Q$2:$Q$1112,MATCH(1,('Attendance-Slot-1'!$A$2:$A$1112=$C272)*('Attendance-Slot-1'!$G$2:$G$1112=BB$2),0)),"No Data")</f>
        <v>P-S1_Onsite</v>
      </c>
      <c r="BC272" s="42" t="str" cm="1">
        <f t="array" ref="BC272">IFERROR(INDEX('Attendance-Slot-2'!$Q$2:$Q$2595,MATCH(1,('Attendance-Slot-2'!$A$2:$A$2595=$C272)*('Attendance-Slot-2'!$G$2:$G$2595=BB$2),0)),"No Data")</f>
        <v>No Data</v>
      </c>
      <c r="BD272" s="134">
        <f>VLOOKUP($AQ272,'Written Exam Marks'!$H:$Q,10,FALSE)</f>
        <v>14</v>
      </c>
      <c r="BE272" s="134">
        <f>VLOOKUP($AQ272,'Written Exam Marks'!$H:$Q,9,FALSE)</f>
        <v>40</v>
      </c>
      <c r="BF272" s="42" t="str">
        <f t="shared" si="303"/>
        <v>Present</v>
      </c>
      <c r="BG272" s="42" t="str">
        <f t="shared" si="304"/>
        <v>P-S1_Onsite</v>
      </c>
      <c r="BH272" s="147">
        <v>13</v>
      </c>
      <c r="BI272" s="147">
        <v>11</v>
      </c>
      <c r="BJ272" s="147">
        <v>24</v>
      </c>
      <c r="BK272" s="147">
        <v>60</v>
      </c>
      <c r="BL272" s="52" t="s">
        <v>3697</v>
      </c>
      <c r="BM272" s="52" t="s">
        <v>1606</v>
      </c>
      <c r="BN272" s="57" t="str">
        <f t="shared" si="305"/>
        <v>2025EM1100269-MDSDF403</v>
      </c>
      <c r="BO272" s="52" t="str">
        <f t="shared" si="306"/>
        <v>0 missed</v>
      </c>
      <c r="BP272" s="52" t="str">
        <f t="shared" si="307"/>
        <v>0 missed</v>
      </c>
      <c r="BQ272" s="52">
        <f t="shared" si="308"/>
        <v>1</v>
      </c>
      <c r="BR272" s="52">
        <f t="shared" si="309"/>
        <v>1</v>
      </c>
      <c r="BS272" s="56">
        <f t="shared" si="310"/>
        <v>1</v>
      </c>
      <c r="BT272" s="56">
        <f t="shared" si="311"/>
        <v>1</v>
      </c>
      <c r="BU272" s="52" t="str">
        <f t="shared" si="312"/>
        <v>0 missed</v>
      </c>
      <c r="BV272" s="51">
        <f t="shared" si="313"/>
        <v>2</v>
      </c>
      <c r="BW272" s="57">
        <f t="shared" si="314"/>
        <v>1</v>
      </c>
      <c r="BX272" s="57" t="str">
        <f t="shared" si="315"/>
        <v>Q-1 A-1 || Q Total-1, A Total-1</v>
      </c>
      <c r="BY272" s="51" t="str" cm="1">
        <f t="array" ref="BY272">IFERROR(INDEX('Attendance-Slot-1'!$Q$2:$Q$1112,MATCH(1,('Attendance-Slot-1'!$A$2:$A$1112=$C272)*('Attendance-Slot-1'!$G$2:$G$1112=BY$2),0)),"No Data")</f>
        <v>No Data</v>
      </c>
      <c r="BZ272" s="51" t="str" cm="1">
        <f t="array" ref="BZ272">IFERROR(INDEX('Attendance-Slot-2'!$Q$2:$Q$2595,MATCH(1,('Attendance-Slot-2'!$A$2:$A$2595=$C272)*('Attendance-Slot-2'!$G$2:$G$2595=BY$2),0)),"No Data")</f>
        <v>P-S2_Onsite</v>
      </c>
      <c r="CA272" s="135">
        <f>VLOOKUP($BN272,'Written Exam Marks'!$H:$Q,10,FALSE)</f>
        <v>7.5</v>
      </c>
      <c r="CB272" s="135">
        <f>VLOOKUP($BN272,'Written Exam Marks'!$H:$Q,9,FALSE)</f>
        <v>40</v>
      </c>
      <c r="CC272" s="51" t="str">
        <f t="shared" si="316"/>
        <v>Present</v>
      </c>
      <c r="CD272" s="51" t="str">
        <f t="shared" si="317"/>
        <v>P-S2_Onsite</v>
      </c>
      <c r="CE272" s="29">
        <v>12</v>
      </c>
      <c r="CF272" s="29">
        <v>11</v>
      </c>
      <c r="CG272" s="29">
        <v>17</v>
      </c>
      <c r="CH272" s="29">
        <v>40</v>
      </c>
      <c r="CI272" s="29">
        <v>60</v>
      </c>
      <c r="CJ272" s="61" t="s">
        <v>7343</v>
      </c>
      <c r="CK272" s="61" t="s">
        <v>1613</v>
      </c>
      <c r="CL272" s="10" t="str">
        <f t="shared" si="318"/>
        <v>2025EM1100269-MDSDF404</v>
      </c>
      <c r="CM272" s="61" t="str">
        <f t="shared" si="319"/>
        <v>0 missed</v>
      </c>
      <c r="CN272" s="61" t="str">
        <f t="shared" si="320"/>
        <v>0 missed</v>
      </c>
      <c r="CO272" s="111">
        <f t="shared" si="321"/>
        <v>2</v>
      </c>
      <c r="CP272" s="111">
        <f t="shared" si="322"/>
        <v>1</v>
      </c>
      <c r="CQ272" s="9">
        <f t="shared" si="323"/>
        <v>1</v>
      </c>
      <c r="CR272" s="9">
        <f t="shared" si="324"/>
        <v>1</v>
      </c>
      <c r="CS272" s="61" t="str">
        <f t="shared" si="325"/>
        <v>0 missed</v>
      </c>
      <c r="CT272" s="111">
        <f t="shared" si="326"/>
        <v>3</v>
      </c>
      <c r="CU272" s="10">
        <f t="shared" si="327"/>
        <v>1</v>
      </c>
      <c r="CV272" s="10" t="str">
        <f t="shared" si="328"/>
        <v>Q-2 A-1 || Q Total-2, A Total-1</v>
      </c>
      <c r="CW272" s="111" t="str" cm="1">
        <f t="array" ref="CW272">IFERROR(INDEX('Attendance-Slot-1'!$Q$2:$Q$1112,MATCH(1,('Attendance-Slot-1'!$A$2:$A$1112=$C272)*('Attendance-Slot-1'!$G$2:$G$1112=CW$2),0)),"No Data")</f>
        <v>P-S1_Onsite</v>
      </c>
      <c r="CX272" s="111" t="str" cm="1">
        <f t="array" ref="CX272">IFERROR(INDEX('Attendance-Slot-2'!$Q$2:$Q$2595,MATCH(1,('Attendance-Slot-2'!$A$2:$A$2595=$C272)*('Attendance-Slot-2'!$G$2:$G$2595=CW$2),0)),"No Data")</f>
        <v>No Data</v>
      </c>
      <c r="CY272" s="136">
        <f>VLOOKUP($CL272,'Written Exam Marks'!$H:$Q,10,FALSE)</f>
        <v>18.5</v>
      </c>
      <c r="CZ272" s="136">
        <f>VLOOKUP($CL272,'Written Exam Marks'!$H:$Q,9,FALSE)</f>
        <v>40</v>
      </c>
      <c r="DA272" s="111" t="str">
        <f t="shared" si="329"/>
        <v>Present</v>
      </c>
      <c r="DB272" s="111" t="str">
        <f t="shared" si="330"/>
        <v>P-S1_Onsite</v>
      </c>
      <c r="DC272" s="148">
        <v>3.5</v>
      </c>
      <c r="DD272" s="148">
        <v>6.5</v>
      </c>
      <c r="DE272" s="148">
        <v>6</v>
      </c>
      <c r="DF272" s="148" t="s">
        <v>5</v>
      </c>
      <c r="DG272" s="148" t="s">
        <v>5</v>
      </c>
      <c r="DH272" s="148">
        <v>16</v>
      </c>
      <c r="DI272" s="148">
        <v>65</v>
      </c>
      <c r="DJ272" s="66" t="s">
        <v>7351</v>
      </c>
      <c r="DK272" s="66" t="s">
        <v>1631</v>
      </c>
      <c r="DL272" s="68" t="str">
        <f t="shared" si="331"/>
        <v>2025EM1100269-MDSDF406</v>
      </c>
      <c r="DM272" s="66" t="str">
        <f t="shared" si="332"/>
        <v>0 missed</v>
      </c>
      <c r="DN272" s="66" t="str">
        <f t="shared" si="333"/>
        <v>2 missed</v>
      </c>
      <c r="DO272" s="62">
        <f t="shared" si="334"/>
        <v>3</v>
      </c>
      <c r="DP272" s="62">
        <f t="shared" si="335"/>
        <v>0</v>
      </c>
      <c r="DQ272" s="67">
        <f t="shared" si="336"/>
        <v>1</v>
      </c>
      <c r="DR272" s="67">
        <f t="shared" si="337"/>
        <v>0</v>
      </c>
      <c r="DS272" s="66" t="str">
        <f t="shared" si="338"/>
        <v>2 missed</v>
      </c>
      <c r="DT272" s="62">
        <f t="shared" si="339"/>
        <v>3</v>
      </c>
      <c r="DU272" s="68">
        <f t="shared" si="340"/>
        <v>0.6</v>
      </c>
      <c r="DV272" s="68" t="str">
        <f t="shared" si="341"/>
        <v>Q-3 A-0 || Q Total-3, A Total-2</v>
      </c>
      <c r="DW272" s="62" t="str" cm="1">
        <f t="array" ref="DW272">IFERROR(INDEX('Attendance-Slot-1'!$Q$2:$Q$1112,MATCH(1,('Attendance-Slot-1'!$A$2:$A$1112=$C272)*('Attendance-Slot-1'!$G$2:$G$1112=DW$2),0)),"No Data")</f>
        <v>No Data</v>
      </c>
      <c r="DX272" s="62" t="str" cm="1">
        <f t="array" ref="DX272">IFERROR(INDEX('Attendance-Slot-2'!$Q$2:$Q$2595,MATCH(1,('Attendance-Slot-2'!$A$2:$A$2595=$C272)*('Attendance-Slot-2'!$G$2:$G$2595=DW$2),0)),"No Data")</f>
        <v>P-S2_Onsite</v>
      </c>
      <c r="DY272" s="137">
        <f>VLOOKUP($DL272,'Written Exam Marks'!$H:$Q,10,FALSE)</f>
        <v>22.5</v>
      </c>
      <c r="DZ272" s="137">
        <f>VLOOKUP($DL272,'Written Exam Marks'!$H:$Q,9,FALSE)</f>
        <v>35</v>
      </c>
      <c r="EA272" s="62" t="str">
        <f t="shared" si="342"/>
        <v>Present</v>
      </c>
      <c r="EB272" s="62" t="str">
        <f t="shared" si="343"/>
        <v>P-S2_Onsite</v>
      </c>
      <c r="EC272" s="114" t="str">
        <f t="shared" si="280"/>
        <v>P-2, 
A-0, 
No Data-3</v>
      </c>
      <c r="ED272" s="114" t="str">
        <f t="shared" si="281"/>
        <v>P-3, 
A-0, 
No Data-2</v>
      </c>
      <c r="EE272" s="114" t="str">
        <f t="shared" si="344"/>
        <v>P-S2_Onsite</v>
      </c>
      <c r="EF272" s="114" t="str">
        <f t="shared" si="345"/>
        <v>P-S1_Onsite</v>
      </c>
      <c r="EG272" s="114" t="str">
        <f t="shared" si="346"/>
        <v>P-S2_Onsite</v>
      </c>
      <c r="EH272" s="114" t="str">
        <f t="shared" si="347"/>
        <v>P-S1_Onsite</v>
      </c>
      <c r="EI272" s="114" t="str">
        <f t="shared" si="348"/>
        <v>P-S2_Onsite</v>
      </c>
      <c r="EJ272" s="114" t="str">
        <f t="shared" si="349"/>
        <v>P-5, A-0, No Data-0</v>
      </c>
      <c r="EK272" s="114" t="s">
        <v>10453</v>
      </c>
      <c r="EL272" s="114">
        <v>25</v>
      </c>
      <c r="EM272" s="114">
        <v>10</v>
      </c>
      <c r="EN272" s="114">
        <v>52</v>
      </c>
      <c r="EO272" s="114">
        <v>87</v>
      </c>
      <c r="EP272" s="114" t="s">
        <v>7217</v>
      </c>
      <c r="EQ272" s="114" t="s">
        <v>1054</v>
      </c>
      <c r="ER272" s="114" t="s">
        <v>2633</v>
      </c>
      <c r="ES272" s="114"/>
      <c r="ET272" s="30" t="s">
        <v>2633</v>
      </c>
    </row>
    <row r="273" spans="1:150" x14ac:dyDescent="0.25">
      <c r="A273" s="114">
        <v>270</v>
      </c>
      <c r="B273" s="114" t="s">
        <v>7224</v>
      </c>
      <c r="C273" s="80" t="s">
        <v>4131</v>
      </c>
      <c r="D273" s="30" t="s">
        <v>4132</v>
      </c>
      <c r="E273" s="30" t="s">
        <v>4133</v>
      </c>
      <c r="F273" s="33" t="s">
        <v>7201</v>
      </c>
      <c r="G273" s="30" t="s">
        <v>4134</v>
      </c>
      <c r="H273" s="143" t="s">
        <v>5</v>
      </c>
      <c r="I273" s="143" t="s">
        <v>5</v>
      </c>
      <c r="J273" s="143" t="s">
        <v>5</v>
      </c>
      <c r="K273" s="143" t="s">
        <v>5</v>
      </c>
      <c r="L273" s="143">
        <v>0</v>
      </c>
      <c r="M273" s="143">
        <v>65</v>
      </c>
      <c r="N273" s="40" t="s">
        <v>7314</v>
      </c>
      <c r="O273" s="40" t="s">
        <v>1593</v>
      </c>
      <c r="P273" s="13" t="str">
        <f t="shared" si="282"/>
        <v>2025EM1100270-MDSDF401</v>
      </c>
      <c r="Q273" s="40" t="str">
        <f t="shared" si="283"/>
        <v>3 missed</v>
      </c>
      <c r="R273" s="40" t="str">
        <f t="shared" si="284"/>
        <v>1 missed</v>
      </c>
      <c r="S273" s="40">
        <f t="shared" si="285"/>
        <v>0</v>
      </c>
      <c r="T273" s="40">
        <f t="shared" si="286"/>
        <v>0</v>
      </c>
      <c r="U273" s="41">
        <f t="shared" si="287"/>
        <v>0</v>
      </c>
      <c r="V273" s="41">
        <f t="shared" si="288"/>
        <v>0</v>
      </c>
      <c r="W273" s="40" t="str">
        <f t="shared" si="289"/>
        <v>4 missed</v>
      </c>
      <c r="X273" s="113">
        <f t="shared" si="290"/>
        <v>0</v>
      </c>
      <c r="Y273" s="13">
        <f t="shared" si="291"/>
        <v>0</v>
      </c>
      <c r="Z273" s="13" t="str">
        <f t="shared" si="292"/>
        <v>Q-0 A-0 || Q Total-3, A Total-1</v>
      </c>
      <c r="AA273" s="113" t="str" cm="1">
        <f t="array" ref="AA273">IFERROR(INDEX('Attendance-Slot-1'!$Q$2:$Q$1112,MATCH(1,('Attendance-Slot-1'!$A$2:$A$1112=$C273)*('Attendance-Slot-1'!$G$2:$G$1112=AA$2),0)),"No Data")</f>
        <v>No Data</v>
      </c>
      <c r="AB273" s="113" t="str" cm="1">
        <f t="array" ref="AB273">IFERROR(INDEX('Attendance-Slot-2'!$Q$2:$Q$2595,MATCH(1,('Attendance-Slot-2'!$A$2:$A$2595=$C273)*('Attendance-Slot-2'!$G$2:$G$2595=AA$2),0)),"No Data")</f>
        <v>A-S2_Onsite</v>
      </c>
      <c r="AC273" s="133" t="e">
        <f>VLOOKUP($P273,'Written Exam Marks'!$H:$Q,10,FALSE)</f>
        <v>#N/A</v>
      </c>
      <c r="AD273" s="133" t="e">
        <f>VLOOKUP($P273,'Written Exam Marks'!$H:$Q,9,FALSE)</f>
        <v>#N/A</v>
      </c>
      <c r="AE273" s="113" t="str">
        <f t="shared" si="293"/>
        <v>Absent</v>
      </c>
      <c r="AF273" s="113" t="str">
        <f t="shared" si="294"/>
        <v>A-S2_Onsite</v>
      </c>
      <c r="AG273" s="146" t="s">
        <v>5</v>
      </c>
      <c r="AH273" s="146" t="s">
        <v>5</v>
      </c>
      <c r="AI273" s="146" t="s">
        <v>5</v>
      </c>
      <c r="AJ273" s="146" t="s">
        <v>5</v>
      </c>
      <c r="AK273" s="146" t="s">
        <v>5</v>
      </c>
      <c r="AL273" s="146" t="s">
        <v>5</v>
      </c>
      <c r="AM273" s="146">
        <v>0</v>
      </c>
      <c r="AN273" s="146">
        <v>60</v>
      </c>
      <c r="AO273" s="43" t="s">
        <v>7336</v>
      </c>
      <c r="AP273" s="43" t="s">
        <v>1598</v>
      </c>
      <c r="AQ273" s="50" t="str">
        <f t="shared" si="295"/>
        <v>2025EM1100270-MDSDF402</v>
      </c>
      <c r="AR273" s="43" t="str">
        <f t="shared" si="296"/>
        <v>6 missed</v>
      </c>
      <c r="AS273" s="47" t="s">
        <v>7342</v>
      </c>
      <c r="AT273" s="43">
        <f t="shared" si="297"/>
        <v>0</v>
      </c>
      <c r="AU273" s="48" t="s">
        <v>7342</v>
      </c>
      <c r="AV273" s="49">
        <f t="shared" si="298"/>
        <v>0</v>
      </c>
      <c r="AW273" s="48" t="s">
        <v>7342</v>
      </c>
      <c r="AX273" s="43" t="str">
        <f t="shared" si="299"/>
        <v>6 missed</v>
      </c>
      <c r="AY273" s="42">
        <f t="shared" si="300"/>
        <v>0</v>
      </c>
      <c r="AZ273" s="50">
        <f t="shared" si="301"/>
        <v>0</v>
      </c>
      <c r="BA273" s="50" t="str">
        <f t="shared" si="302"/>
        <v>Q-0 A-- || Q Total-6, A Total-0</v>
      </c>
      <c r="BB273" s="42" t="str" cm="1">
        <f t="array" ref="BB273">IFERROR(INDEX('Attendance-Slot-1'!$Q$2:$Q$1112,MATCH(1,('Attendance-Slot-1'!$A$2:$A$1112=$C273)*('Attendance-Slot-1'!$G$2:$G$1112=BB$2),0)),"No Data")</f>
        <v>No Data</v>
      </c>
      <c r="BC273" s="42" t="str" cm="1">
        <f t="array" ref="BC273">IFERROR(INDEX('Attendance-Slot-2'!$Q$2:$Q$2595,MATCH(1,('Attendance-Slot-2'!$A$2:$A$2595=$C273)*('Attendance-Slot-2'!$G$2:$G$2595=BB$2),0)),"No Data")</f>
        <v>A-S2_Onsite</v>
      </c>
      <c r="BD273" s="134" t="e">
        <f>VLOOKUP($AQ273,'Written Exam Marks'!$H:$Q,10,FALSE)</f>
        <v>#N/A</v>
      </c>
      <c r="BE273" s="134" t="e">
        <f>VLOOKUP($AQ273,'Written Exam Marks'!$H:$Q,9,FALSE)</f>
        <v>#N/A</v>
      </c>
      <c r="BF273" s="42" t="str">
        <f t="shared" si="303"/>
        <v>Absent</v>
      </c>
      <c r="BG273" s="42" t="str">
        <f t="shared" si="304"/>
        <v>A-S2_Onsite</v>
      </c>
      <c r="BH273" s="147" t="s">
        <v>5</v>
      </c>
      <c r="BI273" s="147" t="s">
        <v>5</v>
      </c>
      <c r="BJ273" s="147">
        <v>0</v>
      </c>
      <c r="BK273" s="147">
        <v>60</v>
      </c>
      <c r="BL273" s="52" t="s">
        <v>3697</v>
      </c>
      <c r="BM273" s="52" t="s">
        <v>1606</v>
      </c>
      <c r="BN273" s="57" t="str">
        <f t="shared" si="305"/>
        <v>2025EM1100270-MDSDF403</v>
      </c>
      <c r="BO273" s="52" t="str">
        <f t="shared" si="306"/>
        <v>1 missed</v>
      </c>
      <c r="BP273" s="52" t="str">
        <f t="shared" si="307"/>
        <v>1 missed</v>
      </c>
      <c r="BQ273" s="52">
        <f t="shared" si="308"/>
        <v>0</v>
      </c>
      <c r="BR273" s="52">
        <f t="shared" si="309"/>
        <v>0</v>
      </c>
      <c r="BS273" s="56">
        <f t="shared" si="310"/>
        <v>0</v>
      </c>
      <c r="BT273" s="56">
        <f t="shared" si="311"/>
        <v>0</v>
      </c>
      <c r="BU273" s="52" t="str">
        <f t="shared" si="312"/>
        <v>2 missed</v>
      </c>
      <c r="BV273" s="51">
        <f t="shared" si="313"/>
        <v>0</v>
      </c>
      <c r="BW273" s="57">
        <f t="shared" si="314"/>
        <v>0</v>
      </c>
      <c r="BX273" s="57" t="str">
        <f t="shared" si="315"/>
        <v>Q-0 A-0 || Q Total-1, A Total-1</v>
      </c>
      <c r="BY273" s="51" t="str" cm="1">
        <f t="array" ref="BY273">IFERROR(INDEX('Attendance-Slot-1'!$Q$2:$Q$1112,MATCH(1,('Attendance-Slot-1'!$A$2:$A$1112=$C273)*('Attendance-Slot-1'!$G$2:$G$1112=BY$2),0)),"No Data")</f>
        <v>No Data</v>
      </c>
      <c r="BZ273" s="51" t="str" cm="1">
        <f t="array" ref="BZ273">IFERROR(INDEX('Attendance-Slot-2'!$Q$2:$Q$2595,MATCH(1,('Attendance-Slot-2'!$A$2:$A$2595=$C273)*('Attendance-Slot-2'!$G$2:$G$2595=BY$2),0)),"No Data")</f>
        <v>A-S2_Onsite</v>
      </c>
      <c r="CA273" s="135" t="e">
        <f>VLOOKUP($BN273,'Written Exam Marks'!$H:$Q,10,FALSE)</f>
        <v>#N/A</v>
      </c>
      <c r="CB273" s="135" t="e">
        <f>VLOOKUP($BN273,'Written Exam Marks'!$H:$Q,9,FALSE)</f>
        <v>#N/A</v>
      </c>
      <c r="CC273" s="51" t="str">
        <f t="shared" si="316"/>
        <v>Absent</v>
      </c>
      <c r="CD273" s="51" t="str">
        <f t="shared" si="317"/>
        <v>A-S2_Onsite</v>
      </c>
      <c r="CE273" s="29" t="s">
        <v>5</v>
      </c>
      <c r="CF273" s="29" t="s">
        <v>5</v>
      </c>
      <c r="CG273" s="29" t="s">
        <v>5</v>
      </c>
      <c r="CH273" s="29">
        <v>0</v>
      </c>
      <c r="CI273" s="29">
        <v>60</v>
      </c>
      <c r="CJ273" s="61" t="s">
        <v>7343</v>
      </c>
      <c r="CK273" s="61" t="s">
        <v>1613</v>
      </c>
      <c r="CL273" s="10" t="str">
        <f t="shared" si="318"/>
        <v>2025EM1100270-MDSDF404</v>
      </c>
      <c r="CM273" s="61" t="str">
        <f t="shared" si="319"/>
        <v>2 missed</v>
      </c>
      <c r="CN273" s="61" t="str">
        <f t="shared" si="320"/>
        <v>1 missed</v>
      </c>
      <c r="CO273" s="111">
        <f t="shared" si="321"/>
        <v>0</v>
      </c>
      <c r="CP273" s="111">
        <f t="shared" si="322"/>
        <v>0</v>
      </c>
      <c r="CQ273" s="9">
        <f t="shared" si="323"/>
        <v>0</v>
      </c>
      <c r="CR273" s="9">
        <f t="shared" si="324"/>
        <v>0</v>
      </c>
      <c r="CS273" s="61" t="str">
        <f t="shared" si="325"/>
        <v>3 missed</v>
      </c>
      <c r="CT273" s="111">
        <f t="shared" si="326"/>
        <v>0</v>
      </c>
      <c r="CU273" s="10">
        <f t="shared" si="327"/>
        <v>0</v>
      </c>
      <c r="CV273" s="10" t="str">
        <f t="shared" si="328"/>
        <v>Q-0 A-0 || Q Total-2, A Total-1</v>
      </c>
      <c r="CW273" s="111" t="str" cm="1">
        <f t="array" ref="CW273">IFERROR(INDEX('Attendance-Slot-1'!$Q$2:$Q$1112,MATCH(1,('Attendance-Slot-1'!$A$2:$A$1112=$C273)*('Attendance-Slot-1'!$G$2:$G$1112=CW$2),0)),"No Data")</f>
        <v>No Data</v>
      </c>
      <c r="CX273" s="111" t="str" cm="1">
        <f t="array" ref="CX273">IFERROR(INDEX('Attendance-Slot-2'!$Q$2:$Q$2595,MATCH(1,('Attendance-Slot-2'!$A$2:$A$2595=$C273)*('Attendance-Slot-2'!$G$2:$G$2595=CW$2),0)),"No Data")</f>
        <v>A-S2_Onsite</v>
      </c>
      <c r="CY273" s="136" t="e">
        <f>VLOOKUP($CL273,'Written Exam Marks'!$H:$Q,10,FALSE)</f>
        <v>#N/A</v>
      </c>
      <c r="CZ273" s="136" t="e">
        <f>VLOOKUP($CL273,'Written Exam Marks'!$H:$Q,9,FALSE)</f>
        <v>#N/A</v>
      </c>
      <c r="DA273" s="111" t="str">
        <f t="shared" si="329"/>
        <v>Absent</v>
      </c>
      <c r="DB273" s="111" t="str">
        <f t="shared" si="330"/>
        <v>A-S2_Onsite</v>
      </c>
      <c r="DC273" s="148" t="s">
        <v>5</v>
      </c>
      <c r="DD273" s="148" t="s">
        <v>5</v>
      </c>
      <c r="DE273" s="148" t="s">
        <v>5</v>
      </c>
      <c r="DF273" s="148" t="s">
        <v>5</v>
      </c>
      <c r="DG273" s="148" t="s">
        <v>5</v>
      </c>
      <c r="DH273" s="148">
        <v>0</v>
      </c>
      <c r="DI273" s="148">
        <v>65</v>
      </c>
      <c r="DJ273" s="66" t="s">
        <v>7351</v>
      </c>
      <c r="DK273" s="66" t="s">
        <v>1631</v>
      </c>
      <c r="DL273" s="68" t="str">
        <f t="shared" si="331"/>
        <v>2025EM1100270-MDSDF406</v>
      </c>
      <c r="DM273" s="66" t="str">
        <f t="shared" si="332"/>
        <v>3 missed</v>
      </c>
      <c r="DN273" s="66" t="str">
        <f t="shared" si="333"/>
        <v>2 missed</v>
      </c>
      <c r="DO273" s="62">
        <f t="shared" si="334"/>
        <v>0</v>
      </c>
      <c r="DP273" s="62">
        <f t="shared" si="335"/>
        <v>0</v>
      </c>
      <c r="DQ273" s="67">
        <f t="shared" si="336"/>
        <v>0</v>
      </c>
      <c r="DR273" s="67">
        <f t="shared" si="337"/>
        <v>0</v>
      </c>
      <c r="DS273" s="66" t="str">
        <f t="shared" si="338"/>
        <v>5 missed</v>
      </c>
      <c r="DT273" s="62">
        <f t="shared" si="339"/>
        <v>0</v>
      </c>
      <c r="DU273" s="68">
        <f t="shared" si="340"/>
        <v>0</v>
      </c>
      <c r="DV273" s="68" t="str">
        <f t="shared" si="341"/>
        <v>Q-0 A-0 || Q Total-3, A Total-2</v>
      </c>
      <c r="DW273" s="62" t="str" cm="1">
        <f t="array" ref="DW273">IFERROR(INDEX('Attendance-Slot-1'!$Q$2:$Q$1112,MATCH(1,('Attendance-Slot-1'!$A$2:$A$1112=$C273)*('Attendance-Slot-1'!$G$2:$G$1112=DW$2),0)),"No Data")</f>
        <v>No Data</v>
      </c>
      <c r="DX273" s="62" t="str" cm="1">
        <f t="array" ref="DX273">IFERROR(INDEX('Attendance-Slot-2'!$Q$2:$Q$2595,MATCH(1,('Attendance-Slot-2'!$A$2:$A$2595=$C273)*('Attendance-Slot-2'!$G$2:$G$2595=DW$2),0)),"No Data")</f>
        <v>A-S2_Onsite</v>
      </c>
      <c r="DY273" s="137" t="e">
        <f>VLOOKUP($DL273,'Written Exam Marks'!$H:$Q,10,FALSE)</f>
        <v>#N/A</v>
      </c>
      <c r="DZ273" s="137" t="e">
        <f>VLOOKUP($DL273,'Written Exam Marks'!$H:$Q,9,FALSE)</f>
        <v>#N/A</v>
      </c>
      <c r="EA273" s="62" t="str">
        <f t="shared" si="342"/>
        <v>Absent</v>
      </c>
      <c r="EB273" s="62" t="str">
        <f t="shared" si="343"/>
        <v>A-S2_Onsite</v>
      </c>
      <c r="EC273" s="114" t="str">
        <f t="shared" si="280"/>
        <v>P-0, 
A-0, 
No Data-5</v>
      </c>
      <c r="ED273" s="114" t="str">
        <f t="shared" si="281"/>
        <v>P-0, 
A-5, 
No Data-0</v>
      </c>
      <c r="EE273" s="114" t="str">
        <f t="shared" si="344"/>
        <v>A-S2_Onsite</v>
      </c>
      <c r="EF273" s="114" t="str">
        <f t="shared" si="345"/>
        <v>A-S2_Onsite</v>
      </c>
      <c r="EG273" s="114" t="str">
        <f t="shared" si="346"/>
        <v>A-S2_Onsite</v>
      </c>
      <c r="EH273" s="114" t="str">
        <f t="shared" si="347"/>
        <v>A-S2_Onsite</v>
      </c>
      <c r="EI273" s="114" t="str">
        <f t="shared" si="348"/>
        <v>A-S2_Onsite</v>
      </c>
      <c r="EJ273" s="114" t="str">
        <f t="shared" si="349"/>
        <v>P-0, A-5, No Data-0</v>
      </c>
      <c r="EK273" s="114" t="s">
        <v>10453</v>
      </c>
      <c r="EL273" s="114">
        <v>26.5</v>
      </c>
      <c r="EM273" s="114">
        <v>9</v>
      </c>
      <c r="EN273" s="114" t="s">
        <v>10455</v>
      </c>
      <c r="EO273" s="114">
        <v>35.5</v>
      </c>
      <c r="EP273" s="114" t="s">
        <v>7218</v>
      </c>
      <c r="EQ273" s="114" t="s">
        <v>1054</v>
      </c>
      <c r="ER273" s="114" t="s">
        <v>4131</v>
      </c>
      <c r="ES273" s="114" t="s">
        <v>7218</v>
      </c>
      <c r="ET273" s="30" t="s">
        <v>4131</v>
      </c>
    </row>
    <row r="274" spans="1:150" x14ac:dyDescent="0.25">
      <c r="A274" s="114">
        <v>271</v>
      </c>
      <c r="B274" s="114" t="s">
        <v>7224</v>
      </c>
      <c r="C274" s="80" t="s">
        <v>4135</v>
      </c>
      <c r="D274" s="30" t="s">
        <v>4136</v>
      </c>
      <c r="E274" s="30" t="s">
        <v>4137</v>
      </c>
      <c r="F274" s="33" t="s">
        <v>7201</v>
      </c>
      <c r="G274" s="30" t="s">
        <v>4138</v>
      </c>
      <c r="H274" s="143" t="s">
        <v>5</v>
      </c>
      <c r="I274" s="143" t="s">
        <v>5</v>
      </c>
      <c r="J274" s="143" t="s">
        <v>5</v>
      </c>
      <c r="K274" s="143" t="s">
        <v>5</v>
      </c>
      <c r="L274" s="143">
        <v>0</v>
      </c>
      <c r="M274" s="143">
        <v>65</v>
      </c>
      <c r="N274" s="40" t="s">
        <v>7314</v>
      </c>
      <c r="O274" s="40" t="s">
        <v>1593</v>
      </c>
      <c r="P274" s="13" t="str">
        <f t="shared" si="282"/>
        <v>2025EM1100271-MDSDF401</v>
      </c>
      <c r="Q274" s="40" t="str">
        <f t="shared" si="283"/>
        <v>3 missed</v>
      </c>
      <c r="R274" s="40" t="str">
        <f t="shared" si="284"/>
        <v>1 missed</v>
      </c>
      <c r="S274" s="40">
        <f t="shared" si="285"/>
        <v>0</v>
      </c>
      <c r="T274" s="40">
        <f t="shared" si="286"/>
        <v>0</v>
      </c>
      <c r="U274" s="41">
        <f t="shared" si="287"/>
        <v>0</v>
      </c>
      <c r="V274" s="41">
        <f t="shared" si="288"/>
        <v>0</v>
      </c>
      <c r="W274" s="40" t="str">
        <f t="shared" si="289"/>
        <v>4 missed</v>
      </c>
      <c r="X274" s="113">
        <f t="shared" si="290"/>
        <v>0</v>
      </c>
      <c r="Y274" s="13">
        <f t="shared" si="291"/>
        <v>0</v>
      </c>
      <c r="Z274" s="13" t="str">
        <f t="shared" si="292"/>
        <v>Q-0 A-0 || Q Total-3, A Total-1</v>
      </c>
      <c r="AA274" s="113" t="str" cm="1">
        <f t="array" ref="AA274">IFERROR(INDEX('Attendance-Slot-1'!$Q$2:$Q$1112,MATCH(1,('Attendance-Slot-1'!$A$2:$A$1112=$C274)*('Attendance-Slot-1'!$G$2:$G$1112=AA$2),0)),"No Data")</f>
        <v>No Data</v>
      </c>
      <c r="AB274" s="113" t="str" cm="1">
        <f t="array" ref="AB274">IFERROR(INDEX('Attendance-Slot-2'!$Q$2:$Q$2595,MATCH(1,('Attendance-Slot-2'!$A$2:$A$2595=$C274)*('Attendance-Slot-2'!$G$2:$G$2595=AA$2),0)),"No Data")</f>
        <v>A-S2_Onsite</v>
      </c>
      <c r="AC274" s="133" t="e">
        <f>VLOOKUP($P274,'Written Exam Marks'!$H:$Q,10,FALSE)</f>
        <v>#N/A</v>
      </c>
      <c r="AD274" s="133" t="e">
        <f>VLOOKUP($P274,'Written Exam Marks'!$H:$Q,9,FALSE)</f>
        <v>#N/A</v>
      </c>
      <c r="AE274" s="113" t="str">
        <f t="shared" si="293"/>
        <v>Absent</v>
      </c>
      <c r="AF274" s="113" t="str">
        <f t="shared" si="294"/>
        <v>A-S2_Onsite</v>
      </c>
      <c r="AG274" s="146" t="s">
        <v>5</v>
      </c>
      <c r="AH274" s="146" t="s">
        <v>5</v>
      </c>
      <c r="AI274" s="146" t="s">
        <v>5</v>
      </c>
      <c r="AJ274" s="146" t="s">
        <v>5</v>
      </c>
      <c r="AK274" s="146" t="s">
        <v>5</v>
      </c>
      <c r="AL274" s="146" t="s">
        <v>5</v>
      </c>
      <c r="AM274" s="146">
        <v>0</v>
      </c>
      <c r="AN274" s="146">
        <v>60</v>
      </c>
      <c r="AO274" s="43" t="s">
        <v>7336</v>
      </c>
      <c r="AP274" s="43" t="s">
        <v>1598</v>
      </c>
      <c r="AQ274" s="50" t="str">
        <f t="shared" si="295"/>
        <v>2025EM1100271-MDSDF402</v>
      </c>
      <c r="AR274" s="43" t="str">
        <f t="shared" si="296"/>
        <v>6 missed</v>
      </c>
      <c r="AS274" s="47" t="s">
        <v>7342</v>
      </c>
      <c r="AT274" s="43">
        <f t="shared" si="297"/>
        <v>0</v>
      </c>
      <c r="AU274" s="48" t="s">
        <v>7342</v>
      </c>
      <c r="AV274" s="49">
        <f t="shared" si="298"/>
        <v>0</v>
      </c>
      <c r="AW274" s="48" t="s">
        <v>7342</v>
      </c>
      <c r="AX274" s="43" t="str">
        <f t="shared" si="299"/>
        <v>6 missed</v>
      </c>
      <c r="AY274" s="42">
        <f t="shared" si="300"/>
        <v>0</v>
      </c>
      <c r="AZ274" s="50">
        <f t="shared" si="301"/>
        <v>0</v>
      </c>
      <c r="BA274" s="50" t="str">
        <f t="shared" si="302"/>
        <v>Q-0 A-- || Q Total-6, A Total-0</v>
      </c>
      <c r="BB274" s="42" t="str" cm="1">
        <f t="array" ref="BB274">IFERROR(INDEX('Attendance-Slot-1'!$Q$2:$Q$1112,MATCH(1,('Attendance-Slot-1'!$A$2:$A$1112=$C274)*('Attendance-Slot-1'!$G$2:$G$1112=BB$2),0)),"No Data")</f>
        <v>No Data</v>
      </c>
      <c r="BC274" s="42" t="str" cm="1">
        <f t="array" ref="BC274">IFERROR(INDEX('Attendance-Slot-2'!$Q$2:$Q$2595,MATCH(1,('Attendance-Slot-2'!$A$2:$A$2595=$C274)*('Attendance-Slot-2'!$G$2:$G$2595=BB$2),0)),"No Data")</f>
        <v>A-S2_Onsite</v>
      </c>
      <c r="BD274" s="134" t="e">
        <f>VLOOKUP($AQ274,'Written Exam Marks'!$H:$Q,10,FALSE)</f>
        <v>#N/A</v>
      </c>
      <c r="BE274" s="134" t="e">
        <f>VLOOKUP($AQ274,'Written Exam Marks'!$H:$Q,9,FALSE)</f>
        <v>#N/A</v>
      </c>
      <c r="BF274" s="42" t="str">
        <f t="shared" si="303"/>
        <v>Absent</v>
      </c>
      <c r="BG274" s="42" t="str">
        <f t="shared" si="304"/>
        <v>A-S2_Onsite</v>
      </c>
      <c r="BH274" s="147" t="s">
        <v>5</v>
      </c>
      <c r="BI274" s="147" t="s">
        <v>5</v>
      </c>
      <c r="BJ274" s="147">
        <v>0</v>
      </c>
      <c r="BK274" s="147">
        <v>60</v>
      </c>
      <c r="BL274" s="52" t="s">
        <v>3697</v>
      </c>
      <c r="BM274" s="52" t="s">
        <v>1606</v>
      </c>
      <c r="BN274" s="57" t="str">
        <f t="shared" si="305"/>
        <v>2025EM1100271-MDSDF403</v>
      </c>
      <c r="BO274" s="52" t="str">
        <f t="shared" si="306"/>
        <v>1 missed</v>
      </c>
      <c r="BP274" s="52" t="str">
        <f t="shared" si="307"/>
        <v>1 missed</v>
      </c>
      <c r="BQ274" s="52">
        <f t="shared" si="308"/>
        <v>0</v>
      </c>
      <c r="BR274" s="52">
        <f t="shared" si="309"/>
        <v>0</v>
      </c>
      <c r="BS274" s="56">
        <f t="shared" si="310"/>
        <v>0</v>
      </c>
      <c r="BT274" s="56">
        <f t="shared" si="311"/>
        <v>0</v>
      </c>
      <c r="BU274" s="52" t="str">
        <f t="shared" si="312"/>
        <v>2 missed</v>
      </c>
      <c r="BV274" s="51">
        <f t="shared" si="313"/>
        <v>0</v>
      </c>
      <c r="BW274" s="57">
        <f t="shared" si="314"/>
        <v>0</v>
      </c>
      <c r="BX274" s="57" t="str">
        <f t="shared" si="315"/>
        <v>Q-0 A-0 || Q Total-1, A Total-1</v>
      </c>
      <c r="BY274" s="51" t="str" cm="1">
        <f t="array" ref="BY274">IFERROR(INDEX('Attendance-Slot-1'!$Q$2:$Q$1112,MATCH(1,('Attendance-Slot-1'!$A$2:$A$1112=$C274)*('Attendance-Slot-1'!$G$2:$G$1112=BY$2),0)),"No Data")</f>
        <v>No Data</v>
      </c>
      <c r="BZ274" s="51" t="str" cm="1">
        <f t="array" ref="BZ274">IFERROR(INDEX('Attendance-Slot-2'!$Q$2:$Q$2595,MATCH(1,('Attendance-Slot-2'!$A$2:$A$2595=$C274)*('Attendance-Slot-2'!$G$2:$G$2595=BY$2),0)),"No Data")</f>
        <v>A-S2_Onsite</v>
      </c>
      <c r="CA274" s="135" t="e">
        <f>VLOOKUP($BN274,'Written Exam Marks'!$H:$Q,10,FALSE)</f>
        <v>#N/A</v>
      </c>
      <c r="CB274" s="135" t="e">
        <f>VLOOKUP($BN274,'Written Exam Marks'!$H:$Q,9,FALSE)</f>
        <v>#N/A</v>
      </c>
      <c r="CC274" s="51" t="str">
        <f t="shared" si="316"/>
        <v>Absent</v>
      </c>
      <c r="CD274" s="51" t="str">
        <f t="shared" si="317"/>
        <v>A-S2_Onsite</v>
      </c>
      <c r="CE274" s="29" t="s">
        <v>5</v>
      </c>
      <c r="CF274" s="29" t="s">
        <v>5</v>
      </c>
      <c r="CG274" s="29" t="s">
        <v>5</v>
      </c>
      <c r="CH274" s="29">
        <v>0</v>
      </c>
      <c r="CI274" s="29">
        <v>60</v>
      </c>
      <c r="CJ274" s="61" t="s">
        <v>7343</v>
      </c>
      <c r="CK274" s="61" t="s">
        <v>1613</v>
      </c>
      <c r="CL274" s="10" t="str">
        <f t="shared" si="318"/>
        <v>2025EM1100271-MDSDF404</v>
      </c>
      <c r="CM274" s="61" t="str">
        <f t="shared" si="319"/>
        <v>2 missed</v>
      </c>
      <c r="CN274" s="61" t="str">
        <f t="shared" si="320"/>
        <v>1 missed</v>
      </c>
      <c r="CO274" s="111">
        <f t="shared" si="321"/>
        <v>0</v>
      </c>
      <c r="CP274" s="111">
        <f t="shared" si="322"/>
        <v>0</v>
      </c>
      <c r="CQ274" s="9">
        <f t="shared" si="323"/>
        <v>0</v>
      </c>
      <c r="CR274" s="9">
        <f t="shared" si="324"/>
        <v>0</v>
      </c>
      <c r="CS274" s="61" t="str">
        <f t="shared" si="325"/>
        <v>3 missed</v>
      </c>
      <c r="CT274" s="111">
        <f t="shared" si="326"/>
        <v>0</v>
      </c>
      <c r="CU274" s="10">
        <f t="shared" si="327"/>
        <v>0</v>
      </c>
      <c r="CV274" s="10" t="str">
        <f t="shared" si="328"/>
        <v>Q-0 A-0 || Q Total-2, A Total-1</v>
      </c>
      <c r="CW274" s="111" t="str" cm="1">
        <f t="array" ref="CW274">IFERROR(INDEX('Attendance-Slot-1'!$Q$2:$Q$1112,MATCH(1,('Attendance-Slot-1'!$A$2:$A$1112=$C274)*('Attendance-Slot-1'!$G$2:$G$1112=CW$2),0)),"No Data")</f>
        <v>No Data</v>
      </c>
      <c r="CX274" s="111" t="str" cm="1">
        <f t="array" ref="CX274">IFERROR(INDEX('Attendance-Slot-2'!$Q$2:$Q$2595,MATCH(1,('Attendance-Slot-2'!$A$2:$A$2595=$C274)*('Attendance-Slot-2'!$G$2:$G$2595=CW$2),0)),"No Data")</f>
        <v>A-S2_Onsite</v>
      </c>
      <c r="CY274" s="136" t="e">
        <f>VLOOKUP($CL274,'Written Exam Marks'!$H:$Q,10,FALSE)</f>
        <v>#N/A</v>
      </c>
      <c r="CZ274" s="136" t="e">
        <f>VLOOKUP($CL274,'Written Exam Marks'!$H:$Q,9,FALSE)</f>
        <v>#N/A</v>
      </c>
      <c r="DA274" s="111" t="str">
        <f t="shared" si="329"/>
        <v>Absent</v>
      </c>
      <c r="DB274" s="111" t="str">
        <f t="shared" si="330"/>
        <v>A-S2_Onsite</v>
      </c>
      <c r="DC274" s="148" t="s">
        <v>5</v>
      </c>
      <c r="DD274" s="148" t="s">
        <v>5</v>
      </c>
      <c r="DE274" s="148" t="s">
        <v>5</v>
      </c>
      <c r="DF274" s="148" t="s">
        <v>5</v>
      </c>
      <c r="DG274" s="148" t="s">
        <v>5</v>
      </c>
      <c r="DH274" s="148">
        <v>0</v>
      </c>
      <c r="DI274" s="148">
        <v>65</v>
      </c>
      <c r="DJ274" s="66" t="s">
        <v>7351</v>
      </c>
      <c r="DK274" s="66" t="s">
        <v>1631</v>
      </c>
      <c r="DL274" s="68" t="str">
        <f t="shared" si="331"/>
        <v>2025EM1100271-MDSDF406</v>
      </c>
      <c r="DM274" s="66" t="str">
        <f t="shared" si="332"/>
        <v>3 missed</v>
      </c>
      <c r="DN274" s="66" t="str">
        <f t="shared" si="333"/>
        <v>2 missed</v>
      </c>
      <c r="DO274" s="62">
        <f t="shared" si="334"/>
        <v>0</v>
      </c>
      <c r="DP274" s="62">
        <f t="shared" si="335"/>
        <v>0</v>
      </c>
      <c r="DQ274" s="67">
        <f t="shared" si="336"/>
        <v>0</v>
      </c>
      <c r="DR274" s="67">
        <f t="shared" si="337"/>
        <v>0</v>
      </c>
      <c r="DS274" s="66" t="str">
        <f t="shared" si="338"/>
        <v>5 missed</v>
      </c>
      <c r="DT274" s="62">
        <f t="shared" si="339"/>
        <v>0</v>
      </c>
      <c r="DU274" s="68">
        <f t="shared" si="340"/>
        <v>0</v>
      </c>
      <c r="DV274" s="68" t="str">
        <f t="shared" si="341"/>
        <v>Q-0 A-0 || Q Total-3, A Total-2</v>
      </c>
      <c r="DW274" s="62" t="str" cm="1">
        <f t="array" ref="DW274">IFERROR(INDEX('Attendance-Slot-1'!$Q$2:$Q$1112,MATCH(1,('Attendance-Slot-1'!$A$2:$A$1112=$C274)*('Attendance-Slot-1'!$G$2:$G$1112=DW$2),0)),"No Data")</f>
        <v>No Data</v>
      </c>
      <c r="DX274" s="62" t="str" cm="1">
        <f t="array" ref="DX274">IFERROR(INDEX('Attendance-Slot-2'!$Q$2:$Q$2595,MATCH(1,('Attendance-Slot-2'!$A$2:$A$2595=$C274)*('Attendance-Slot-2'!$G$2:$G$2595=DW$2),0)),"No Data")</f>
        <v>A-S2_Onsite</v>
      </c>
      <c r="DY274" s="137" t="e">
        <f>VLOOKUP($DL274,'Written Exam Marks'!$H:$Q,10,FALSE)</f>
        <v>#N/A</v>
      </c>
      <c r="DZ274" s="137" t="e">
        <f>VLOOKUP($DL274,'Written Exam Marks'!$H:$Q,9,FALSE)</f>
        <v>#N/A</v>
      </c>
      <c r="EA274" s="62" t="str">
        <f t="shared" si="342"/>
        <v>Absent</v>
      </c>
      <c r="EB274" s="62" t="str">
        <f t="shared" si="343"/>
        <v>A-S2_Onsite</v>
      </c>
      <c r="EC274" s="114" t="str">
        <f t="shared" si="280"/>
        <v>P-0, 
A-0, 
No Data-5</v>
      </c>
      <c r="ED274" s="114" t="str">
        <f t="shared" si="281"/>
        <v>P-0, 
A-5, 
No Data-0</v>
      </c>
      <c r="EE274" s="114" t="str">
        <f t="shared" si="344"/>
        <v>A-S2_Onsite</v>
      </c>
      <c r="EF274" s="114" t="str">
        <f t="shared" si="345"/>
        <v>A-S2_Onsite</v>
      </c>
      <c r="EG274" s="114" t="str">
        <f t="shared" si="346"/>
        <v>A-S2_Onsite</v>
      </c>
      <c r="EH274" s="114" t="str">
        <f t="shared" si="347"/>
        <v>A-S2_Onsite</v>
      </c>
      <c r="EI274" s="114" t="str">
        <f t="shared" si="348"/>
        <v>A-S2_Onsite</v>
      </c>
      <c r="EJ274" s="114" t="str">
        <f t="shared" si="349"/>
        <v>P-0, A-5, No Data-0</v>
      </c>
      <c r="EK274" s="114" t="s">
        <v>10453</v>
      </c>
      <c r="EL274" s="114">
        <v>19.5</v>
      </c>
      <c r="EM274" s="114">
        <v>9</v>
      </c>
      <c r="EN274" s="114" t="s">
        <v>10455</v>
      </c>
      <c r="EO274" s="114">
        <v>28.5</v>
      </c>
      <c r="EP274" s="114" t="s">
        <v>7218</v>
      </c>
      <c r="EQ274" s="114" t="s">
        <v>1054</v>
      </c>
      <c r="ER274" s="114" t="s">
        <v>4135</v>
      </c>
      <c r="ES274" s="114" t="s">
        <v>7218</v>
      </c>
      <c r="ET274" s="30" t="s">
        <v>4135</v>
      </c>
    </row>
    <row r="275" spans="1:150" x14ac:dyDescent="0.25">
      <c r="A275" s="114">
        <v>272</v>
      </c>
      <c r="B275" s="114" t="s">
        <v>7224</v>
      </c>
      <c r="C275" s="80" t="s">
        <v>4139</v>
      </c>
      <c r="D275" s="30" t="s">
        <v>4140</v>
      </c>
      <c r="E275" s="30" t="s">
        <v>4141</v>
      </c>
      <c r="F275" s="33" t="s">
        <v>7201</v>
      </c>
      <c r="G275" s="30" t="s">
        <v>4142</v>
      </c>
      <c r="H275" s="143" t="s">
        <v>5</v>
      </c>
      <c r="I275" s="143" t="s">
        <v>5</v>
      </c>
      <c r="J275" s="143" t="s">
        <v>5</v>
      </c>
      <c r="K275" s="143" t="s">
        <v>5</v>
      </c>
      <c r="L275" s="143">
        <v>0</v>
      </c>
      <c r="M275" s="143">
        <v>65</v>
      </c>
      <c r="N275" s="40" t="s">
        <v>7314</v>
      </c>
      <c r="O275" s="40" t="s">
        <v>1593</v>
      </c>
      <c r="P275" s="13" t="str">
        <f t="shared" si="282"/>
        <v>2025EM1100272-MDSDF401</v>
      </c>
      <c r="Q275" s="40" t="str">
        <f t="shared" si="283"/>
        <v>3 missed</v>
      </c>
      <c r="R275" s="40" t="str">
        <f t="shared" si="284"/>
        <v>1 missed</v>
      </c>
      <c r="S275" s="40">
        <f t="shared" si="285"/>
        <v>0</v>
      </c>
      <c r="T275" s="40">
        <f t="shared" si="286"/>
        <v>0</v>
      </c>
      <c r="U275" s="41">
        <f t="shared" si="287"/>
        <v>0</v>
      </c>
      <c r="V275" s="41">
        <f t="shared" si="288"/>
        <v>0</v>
      </c>
      <c r="W275" s="40" t="str">
        <f t="shared" si="289"/>
        <v>4 missed</v>
      </c>
      <c r="X275" s="113">
        <f t="shared" si="290"/>
        <v>0</v>
      </c>
      <c r="Y275" s="13">
        <f t="shared" si="291"/>
        <v>0</v>
      </c>
      <c r="Z275" s="13" t="str">
        <f t="shared" si="292"/>
        <v>Q-0 A-0 || Q Total-3, A Total-1</v>
      </c>
      <c r="AA275" s="113" t="str" cm="1">
        <f t="array" ref="AA275">IFERROR(INDEX('Attendance-Slot-1'!$Q$2:$Q$1112,MATCH(1,('Attendance-Slot-1'!$A$2:$A$1112=$C275)*('Attendance-Slot-1'!$G$2:$G$1112=AA$2),0)),"No Data")</f>
        <v>No Data</v>
      </c>
      <c r="AB275" s="113" t="str" cm="1">
        <f t="array" ref="AB275">IFERROR(INDEX('Attendance-Slot-2'!$Q$2:$Q$2595,MATCH(1,('Attendance-Slot-2'!$A$2:$A$2595=$C275)*('Attendance-Slot-2'!$G$2:$G$2595=AA$2),0)),"No Data")</f>
        <v>A-S2_Onsite</v>
      </c>
      <c r="AC275" s="133" t="e">
        <f>VLOOKUP($P275,'Written Exam Marks'!$H:$Q,10,FALSE)</f>
        <v>#N/A</v>
      </c>
      <c r="AD275" s="133" t="e">
        <f>VLOOKUP($P275,'Written Exam Marks'!$H:$Q,9,FALSE)</f>
        <v>#N/A</v>
      </c>
      <c r="AE275" s="113" t="str">
        <f t="shared" si="293"/>
        <v>Absent</v>
      </c>
      <c r="AF275" s="113" t="str">
        <f t="shared" si="294"/>
        <v>A-S2_Onsite</v>
      </c>
      <c r="AG275" s="146">
        <v>9</v>
      </c>
      <c r="AH275" s="146" t="s">
        <v>5</v>
      </c>
      <c r="AI275" s="146" t="s">
        <v>5</v>
      </c>
      <c r="AJ275" s="146" t="s">
        <v>5</v>
      </c>
      <c r="AK275" s="146" t="s">
        <v>5</v>
      </c>
      <c r="AL275" s="146" t="s">
        <v>5</v>
      </c>
      <c r="AM275" s="146">
        <v>9</v>
      </c>
      <c r="AN275" s="146">
        <v>60</v>
      </c>
      <c r="AO275" s="43" t="s">
        <v>7336</v>
      </c>
      <c r="AP275" s="43" t="s">
        <v>1598</v>
      </c>
      <c r="AQ275" s="50" t="str">
        <f t="shared" si="295"/>
        <v>2025EM1100272-MDSDF402</v>
      </c>
      <c r="AR275" s="43" t="str">
        <f t="shared" si="296"/>
        <v>5 missed</v>
      </c>
      <c r="AS275" s="47" t="s">
        <v>7342</v>
      </c>
      <c r="AT275" s="43">
        <f t="shared" si="297"/>
        <v>1</v>
      </c>
      <c r="AU275" s="48" t="s">
        <v>7342</v>
      </c>
      <c r="AV275" s="49">
        <f t="shared" si="298"/>
        <v>0.16666666666666666</v>
      </c>
      <c r="AW275" s="48" t="s">
        <v>7342</v>
      </c>
      <c r="AX275" s="43" t="str">
        <f t="shared" si="299"/>
        <v>5 missed</v>
      </c>
      <c r="AY275" s="42">
        <f t="shared" si="300"/>
        <v>1</v>
      </c>
      <c r="AZ275" s="50">
        <f t="shared" si="301"/>
        <v>0.16666666666666666</v>
      </c>
      <c r="BA275" s="50" t="str">
        <f t="shared" si="302"/>
        <v>Q-1 A-- || Q Total-6, A Total-0</v>
      </c>
      <c r="BB275" s="42" t="str" cm="1">
        <f t="array" ref="BB275">IFERROR(INDEX('Attendance-Slot-1'!$Q$2:$Q$1112,MATCH(1,('Attendance-Slot-1'!$A$2:$A$1112=$C275)*('Attendance-Slot-1'!$G$2:$G$1112=BB$2),0)),"No Data")</f>
        <v>No Data</v>
      </c>
      <c r="BC275" s="42" t="str" cm="1">
        <f t="array" ref="BC275">IFERROR(INDEX('Attendance-Slot-2'!$Q$2:$Q$2595,MATCH(1,('Attendance-Slot-2'!$A$2:$A$2595=$C275)*('Attendance-Slot-2'!$G$2:$G$2595=BB$2),0)),"No Data")</f>
        <v>A-S2_Onsite</v>
      </c>
      <c r="BD275" s="134" t="e">
        <f>VLOOKUP($AQ275,'Written Exam Marks'!$H:$Q,10,FALSE)</f>
        <v>#N/A</v>
      </c>
      <c r="BE275" s="134" t="e">
        <f>VLOOKUP($AQ275,'Written Exam Marks'!$H:$Q,9,FALSE)</f>
        <v>#N/A</v>
      </c>
      <c r="BF275" s="42" t="str">
        <f t="shared" si="303"/>
        <v>Absent</v>
      </c>
      <c r="BG275" s="42" t="str">
        <f t="shared" si="304"/>
        <v>A-S2_Onsite</v>
      </c>
      <c r="BH275" s="147" t="s">
        <v>5</v>
      </c>
      <c r="BI275" s="147" t="s">
        <v>5</v>
      </c>
      <c r="BJ275" s="147">
        <v>0</v>
      </c>
      <c r="BK275" s="147">
        <v>60</v>
      </c>
      <c r="BL275" s="52" t="s">
        <v>3697</v>
      </c>
      <c r="BM275" s="52" t="s">
        <v>1606</v>
      </c>
      <c r="BN275" s="57" t="str">
        <f t="shared" si="305"/>
        <v>2025EM1100272-MDSDF403</v>
      </c>
      <c r="BO275" s="52" t="str">
        <f t="shared" si="306"/>
        <v>1 missed</v>
      </c>
      <c r="BP275" s="52" t="str">
        <f t="shared" si="307"/>
        <v>1 missed</v>
      </c>
      <c r="BQ275" s="52">
        <f t="shared" si="308"/>
        <v>0</v>
      </c>
      <c r="BR275" s="52">
        <f t="shared" si="309"/>
        <v>0</v>
      </c>
      <c r="BS275" s="56">
        <f t="shared" si="310"/>
        <v>0</v>
      </c>
      <c r="BT275" s="56">
        <f t="shared" si="311"/>
        <v>0</v>
      </c>
      <c r="BU275" s="52" t="str">
        <f t="shared" si="312"/>
        <v>2 missed</v>
      </c>
      <c r="BV275" s="51">
        <f t="shared" si="313"/>
        <v>0</v>
      </c>
      <c r="BW275" s="57">
        <f t="shared" si="314"/>
        <v>0</v>
      </c>
      <c r="BX275" s="57" t="str">
        <f t="shared" si="315"/>
        <v>Q-0 A-0 || Q Total-1, A Total-1</v>
      </c>
      <c r="BY275" s="51" t="str" cm="1">
        <f t="array" ref="BY275">IFERROR(INDEX('Attendance-Slot-1'!$Q$2:$Q$1112,MATCH(1,('Attendance-Slot-1'!$A$2:$A$1112=$C275)*('Attendance-Slot-1'!$G$2:$G$1112=BY$2),0)),"No Data")</f>
        <v>No Data</v>
      </c>
      <c r="BZ275" s="51" t="str" cm="1">
        <f t="array" ref="BZ275">IFERROR(INDEX('Attendance-Slot-2'!$Q$2:$Q$2595,MATCH(1,('Attendance-Slot-2'!$A$2:$A$2595=$C275)*('Attendance-Slot-2'!$G$2:$G$2595=BY$2),0)),"No Data")</f>
        <v>A-S2_Onsite</v>
      </c>
      <c r="CA275" s="135" t="e">
        <f>VLOOKUP($BN275,'Written Exam Marks'!$H:$Q,10,FALSE)</f>
        <v>#N/A</v>
      </c>
      <c r="CB275" s="135" t="e">
        <f>VLOOKUP($BN275,'Written Exam Marks'!$H:$Q,9,FALSE)</f>
        <v>#N/A</v>
      </c>
      <c r="CC275" s="51" t="str">
        <f t="shared" si="316"/>
        <v>Absent</v>
      </c>
      <c r="CD275" s="51" t="str">
        <f t="shared" si="317"/>
        <v>A-S2_Onsite</v>
      </c>
      <c r="CE275" s="29" t="s">
        <v>5</v>
      </c>
      <c r="CF275" s="29" t="s">
        <v>5</v>
      </c>
      <c r="CG275" s="29" t="s">
        <v>5</v>
      </c>
      <c r="CH275" s="29">
        <v>0</v>
      </c>
      <c r="CI275" s="29">
        <v>60</v>
      </c>
      <c r="CJ275" s="61" t="s">
        <v>7343</v>
      </c>
      <c r="CK275" s="61" t="s">
        <v>1613</v>
      </c>
      <c r="CL275" s="10" t="str">
        <f t="shared" si="318"/>
        <v>2025EM1100272-MDSDF404</v>
      </c>
      <c r="CM275" s="61" t="str">
        <f t="shared" si="319"/>
        <v>2 missed</v>
      </c>
      <c r="CN275" s="61" t="str">
        <f t="shared" si="320"/>
        <v>1 missed</v>
      </c>
      <c r="CO275" s="111">
        <f t="shared" si="321"/>
        <v>0</v>
      </c>
      <c r="CP275" s="111">
        <f t="shared" si="322"/>
        <v>0</v>
      </c>
      <c r="CQ275" s="9">
        <f t="shared" si="323"/>
        <v>0</v>
      </c>
      <c r="CR275" s="9">
        <f t="shared" si="324"/>
        <v>0</v>
      </c>
      <c r="CS275" s="61" t="str">
        <f t="shared" si="325"/>
        <v>3 missed</v>
      </c>
      <c r="CT275" s="111">
        <f t="shared" si="326"/>
        <v>0</v>
      </c>
      <c r="CU275" s="10">
        <f t="shared" si="327"/>
        <v>0</v>
      </c>
      <c r="CV275" s="10" t="str">
        <f t="shared" si="328"/>
        <v>Q-0 A-0 || Q Total-2, A Total-1</v>
      </c>
      <c r="CW275" s="111" t="str" cm="1">
        <f t="array" ref="CW275">IFERROR(INDEX('Attendance-Slot-1'!$Q$2:$Q$1112,MATCH(1,('Attendance-Slot-1'!$A$2:$A$1112=$C275)*('Attendance-Slot-1'!$G$2:$G$1112=CW$2),0)),"No Data")</f>
        <v>No Data</v>
      </c>
      <c r="CX275" s="111" t="str" cm="1">
        <f t="array" ref="CX275">IFERROR(INDEX('Attendance-Slot-2'!$Q$2:$Q$2595,MATCH(1,('Attendance-Slot-2'!$A$2:$A$2595=$C275)*('Attendance-Slot-2'!$G$2:$G$2595=CW$2),0)),"No Data")</f>
        <v>A-S2_Onsite</v>
      </c>
      <c r="CY275" s="136" t="e">
        <f>VLOOKUP($CL275,'Written Exam Marks'!$H:$Q,10,FALSE)</f>
        <v>#N/A</v>
      </c>
      <c r="CZ275" s="136" t="e">
        <f>VLOOKUP($CL275,'Written Exam Marks'!$H:$Q,9,FALSE)</f>
        <v>#N/A</v>
      </c>
      <c r="DA275" s="111" t="str">
        <f t="shared" si="329"/>
        <v>Absent</v>
      </c>
      <c r="DB275" s="111" t="str">
        <f t="shared" si="330"/>
        <v>A-S2_Onsite</v>
      </c>
      <c r="DC275" s="148" t="s">
        <v>5</v>
      </c>
      <c r="DD275" s="148" t="s">
        <v>5</v>
      </c>
      <c r="DE275" s="148" t="s">
        <v>5</v>
      </c>
      <c r="DF275" s="148" t="s">
        <v>5</v>
      </c>
      <c r="DG275" s="148" t="s">
        <v>5</v>
      </c>
      <c r="DH275" s="148">
        <v>0</v>
      </c>
      <c r="DI275" s="148">
        <v>65</v>
      </c>
      <c r="DJ275" s="66" t="s">
        <v>7351</v>
      </c>
      <c r="DK275" s="66" t="s">
        <v>1631</v>
      </c>
      <c r="DL275" s="68" t="str">
        <f t="shared" si="331"/>
        <v>2025EM1100272-MDSDF406</v>
      </c>
      <c r="DM275" s="66" t="str">
        <f t="shared" si="332"/>
        <v>3 missed</v>
      </c>
      <c r="DN275" s="66" t="str">
        <f t="shared" si="333"/>
        <v>2 missed</v>
      </c>
      <c r="DO275" s="62">
        <f t="shared" si="334"/>
        <v>0</v>
      </c>
      <c r="DP275" s="62">
        <f t="shared" si="335"/>
        <v>0</v>
      </c>
      <c r="DQ275" s="67">
        <f t="shared" si="336"/>
        <v>0</v>
      </c>
      <c r="DR275" s="67">
        <f t="shared" si="337"/>
        <v>0</v>
      </c>
      <c r="DS275" s="66" t="str">
        <f t="shared" si="338"/>
        <v>5 missed</v>
      </c>
      <c r="DT275" s="62">
        <f t="shared" si="339"/>
        <v>0</v>
      </c>
      <c r="DU275" s="68">
        <f t="shared" si="340"/>
        <v>0</v>
      </c>
      <c r="DV275" s="68" t="str">
        <f t="shared" si="341"/>
        <v>Q-0 A-0 || Q Total-3, A Total-2</v>
      </c>
      <c r="DW275" s="62" t="str" cm="1">
        <f t="array" ref="DW275">IFERROR(INDEX('Attendance-Slot-1'!$Q$2:$Q$1112,MATCH(1,('Attendance-Slot-1'!$A$2:$A$1112=$C275)*('Attendance-Slot-1'!$G$2:$G$1112=DW$2),0)),"No Data")</f>
        <v>No Data</v>
      </c>
      <c r="DX275" s="62" t="str" cm="1">
        <f t="array" ref="DX275">IFERROR(INDEX('Attendance-Slot-2'!$Q$2:$Q$2595,MATCH(1,('Attendance-Slot-2'!$A$2:$A$2595=$C275)*('Attendance-Slot-2'!$G$2:$G$2595=DW$2),0)),"No Data")</f>
        <v>A-S2_Onsite</v>
      </c>
      <c r="DY275" s="137" t="e">
        <f>VLOOKUP($DL275,'Written Exam Marks'!$H:$Q,10,FALSE)</f>
        <v>#N/A</v>
      </c>
      <c r="DZ275" s="137" t="e">
        <f>VLOOKUP($DL275,'Written Exam Marks'!$H:$Q,9,FALSE)</f>
        <v>#N/A</v>
      </c>
      <c r="EA275" s="62" t="str">
        <f t="shared" si="342"/>
        <v>Absent</v>
      </c>
      <c r="EB275" s="62" t="str">
        <f t="shared" si="343"/>
        <v>A-S2_Onsite</v>
      </c>
      <c r="EC275" s="114" t="str">
        <f t="shared" si="280"/>
        <v>P-0, 
A-0, 
No Data-5</v>
      </c>
      <c r="ED275" s="114" t="str">
        <f t="shared" si="281"/>
        <v>P-0, 
A-5, 
No Data-0</v>
      </c>
      <c r="EE275" s="114" t="str">
        <f t="shared" si="344"/>
        <v>A-S2_Onsite</v>
      </c>
      <c r="EF275" s="114" t="str">
        <f t="shared" si="345"/>
        <v>A-S2_Onsite</v>
      </c>
      <c r="EG275" s="114" t="str">
        <f t="shared" si="346"/>
        <v>A-S2_Onsite</v>
      </c>
      <c r="EH275" s="114" t="str">
        <f t="shared" si="347"/>
        <v>A-S2_Onsite</v>
      </c>
      <c r="EI275" s="114" t="str">
        <f t="shared" si="348"/>
        <v>A-S2_Onsite</v>
      </c>
      <c r="EJ275" s="114" t="str">
        <f t="shared" si="349"/>
        <v>P-0, A-5, No Data-0</v>
      </c>
      <c r="EK275" s="114" t="s">
        <v>10453</v>
      </c>
      <c r="EL275" s="114">
        <v>28.5</v>
      </c>
      <c r="EM275" s="114">
        <v>7</v>
      </c>
      <c r="EN275" s="114" t="s">
        <v>10455</v>
      </c>
      <c r="EO275" s="114">
        <v>35.5</v>
      </c>
      <c r="EP275" s="114" t="s">
        <v>7218</v>
      </c>
      <c r="EQ275" s="114" t="s">
        <v>1054</v>
      </c>
      <c r="ER275" s="114" t="s">
        <v>4139</v>
      </c>
      <c r="ES275" s="114" t="s">
        <v>7218</v>
      </c>
      <c r="ET275" s="30" t="s">
        <v>4139</v>
      </c>
    </row>
    <row r="276" spans="1:150" x14ac:dyDescent="0.25">
      <c r="A276" s="114">
        <v>273</v>
      </c>
      <c r="B276" s="114" t="s">
        <v>7224</v>
      </c>
      <c r="C276" s="80" t="s">
        <v>4143</v>
      </c>
      <c r="D276" s="30" t="s">
        <v>4144</v>
      </c>
      <c r="E276" s="30" t="s">
        <v>4145</v>
      </c>
      <c r="F276" s="33" t="s">
        <v>7201</v>
      </c>
      <c r="G276" s="30" t="s">
        <v>4146</v>
      </c>
      <c r="H276" s="143">
        <v>15</v>
      </c>
      <c r="I276" s="143" t="s">
        <v>5</v>
      </c>
      <c r="J276" s="143" t="s">
        <v>5</v>
      </c>
      <c r="K276" s="143" t="s">
        <v>5</v>
      </c>
      <c r="L276" s="143">
        <v>15</v>
      </c>
      <c r="M276" s="143">
        <v>65</v>
      </c>
      <c r="N276" s="40" t="s">
        <v>7314</v>
      </c>
      <c r="O276" s="40" t="s">
        <v>1593</v>
      </c>
      <c r="P276" s="13" t="str">
        <f t="shared" si="282"/>
        <v>2025EM1100273-MDSDF401</v>
      </c>
      <c r="Q276" s="40" t="str">
        <f t="shared" si="283"/>
        <v>2 missed</v>
      </c>
      <c r="R276" s="40" t="str">
        <f t="shared" si="284"/>
        <v>1 missed</v>
      </c>
      <c r="S276" s="40">
        <f t="shared" si="285"/>
        <v>1</v>
      </c>
      <c r="T276" s="40">
        <f t="shared" si="286"/>
        <v>0</v>
      </c>
      <c r="U276" s="41">
        <f t="shared" si="287"/>
        <v>0.33333333333333331</v>
      </c>
      <c r="V276" s="41">
        <f t="shared" si="288"/>
        <v>0</v>
      </c>
      <c r="W276" s="40" t="str">
        <f t="shared" si="289"/>
        <v>3 missed</v>
      </c>
      <c r="X276" s="113">
        <f t="shared" si="290"/>
        <v>1</v>
      </c>
      <c r="Y276" s="13">
        <f t="shared" si="291"/>
        <v>0.25</v>
      </c>
      <c r="Z276" s="13" t="str">
        <f t="shared" si="292"/>
        <v>Q-1 A-0 || Q Total-3, A Total-1</v>
      </c>
      <c r="AA276" s="113" t="str" cm="1">
        <f t="array" ref="AA276">IFERROR(INDEX('Attendance-Slot-1'!$Q$2:$Q$1112,MATCH(1,('Attendance-Slot-1'!$A$2:$A$1112=$C276)*('Attendance-Slot-1'!$G$2:$G$1112=AA$2),0)),"No Data")</f>
        <v>No Data</v>
      </c>
      <c r="AB276" s="113" t="str" cm="1">
        <f t="array" ref="AB276">IFERROR(INDEX('Attendance-Slot-2'!$Q$2:$Q$2595,MATCH(1,('Attendance-Slot-2'!$A$2:$A$2595=$C276)*('Attendance-Slot-2'!$G$2:$G$2595=AA$2),0)),"No Data")</f>
        <v>P-S2_Onsite</v>
      </c>
      <c r="AC276" s="133">
        <f>VLOOKUP($P276,'Written Exam Marks'!$H:$Q,10,FALSE)</f>
        <v>2</v>
      </c>
      <c r="AD276" s="133">
        <f>VLOOKUP($P276,'Written Exam Marks'!$H:$Q,9,FALSE)</f>
        <v>35</v>
      </c>
      <c r="AE276" s="113" t="str">
        <f t="shared" si="293"/>
        <v>Present</v>
      </c>
      <c r="AF276" s="113" t="str">
        <f t="shared" si="294"/>
        <v>P-S2_Onsite</v>
      </c>
      <c r="AG276" s="146">
        <v>10</v>
      </c>
      <c r="AH276" s="146">
        <v>5</v>
      </c>
      <c r="AI276" s="146" t="s">
        <v>5</v>
      </c>
      <c r="AJ276" s="146" t="s">
        <v>5</v>
      </c>
      <c r="AK276" s="146" t="s">
        <v>5</v>
      </c>
      <c r="AL276" s="146" t="s">
        <v>5</v>
      </c>
      <c r="AM276" s="146">
        <v>15</v>
      </c>
      <c r="AN276" s="146">
        <v>60</v>
      </c>
      <c r="AO276" s="43" t="s">
        <v>7336</v>
      </c>
      <c r="AP276" s="43" t="s">
        <v>1598</v>
      </c>
      <c r="AQ276" s="50" t="str">
        <f t="shared" si="295"/>
        <v>2025EM1100273-MDSDF402</v>
      </c>
      <c r="AR276" s="43" t="str">
        <f t="shared" si="296"/>
        <v>4 missed</v>
      </c>
      <c r="AS276" s="47" t="s">
        <v>7342</v>
      </c>
      <c r="AT276" s="43">
        <f t="shared" si="297"/>
        <v>2</v>
      </c>
      <c r="AU276" s="48" t="s">
        <v>7342</v>
      </c>
      <c r="AV276" s="49">
        <f t="shared" si="298"/>
        <v>0.33333333333333331</v>
      </c>
      <c r="AW276" s="48" t="s">
        <v>7342</v>
      </c>
      <c r="AX276" s="43" t="str">
        <f t="shared" si="299"/>
        <v>4 missed</v>
      </c>
      <c r="AY276" s="42">
        <f t="shared" si="300"/>
        <v>2</v>
      </c>
      <c r="AZ276" s="50">
        <f t="shared" si="301"/>
        <v>0.33333333333333331</v>
      </c>
      <c r="BA276" s="50" t="str">
        <f t="shared" si="302"/>
        <v>Q-2 A-- || Q Total-6, A Total-0</v>
      </c>
      <c r="BB276" s="42" t="str" cm="1">
        <f t="array" ref="BB276">IFERROR(INDEX('Attendance-Slot-1'!$Q$2:$Q$1112,MATCH(1,('Attendance-Slot-1'!$A$2:$A$1112=$C276)*('Attendance-Slot-1'!$G$2:$G$1112=BB$2),0)),"No Data")</f>
        <v>No Data</v>
      </c>
      <c r="BC276" s="42" t="str" cm="1">
        <f t="array" ref="BC276">IFERROR(INDEX('Attendance-Slot-2'!$Q$2:$Q$2595,MATCH(1,('Attendance-Slot-2'!$A$2:$A$2595=$C276)*('Attendance-Slot-2'!$G$2:$G$2595=BB$2),0)),"No Data")</f>
        <v>P-S2_Onsite</v>
      </c>
      <c r="BD276" s="134">
        <f>VLOOKUP($AQ276,'Written Exam Marks'!$H:$Q,10,FALSE)</f>
        <v>21</v>
      </c>
      <c r="BE276" s="134">
        <f>VLOOKUP($AQ276,'Written Exam Marks'!$H:$Q,9,FALSE)</f>
        <v>40</v>
      </c>
      <c r="BF276" s="42" t="str">
        <f t="shared" si="303"/>
        <v>Present</v>
      </c>
      <c r="BG276" s="42" t="str">
        <f t="shared" si="304"/>
        <v>P-S2_Onsite</v>
      </c>
      <c r="BH276" s="147" t="s">
        <v>5</v>
      </c>
      <c r="BI276" s="147" t="s">
        <v>5</v>
      </c>
      <c r="BJ276" s="147">
        <v>0</v>
      </c>
      <c r="BK276" s="147">
        <v>60</v>
      </c>
      <c r="BL276" s="52" t="s">
        <v>3697</v>
      </c>
      <c r="BM276" s="52" t="s">
        <v>1606</v>
      </c>
      <c r="BN276" s="57" t="str">
        <f t="shared" si="305"/>
        <v>2025EM1100273-MDSDF403</v>
      </c>
      <c r="BO276" s="52" t="str">
        <f t="shared" si="306"/>
        <v>1 missed</v>
      </c>
      <c r="BP276" s="52" t="str">
        <f t="shared" si="307"/>
        <v>1 missed</v>
      </c>
      <c r="BQ276" s="52">
        <f t="shared" si="308"/>
        <v>0</v>
      </c>
      <c r="BR276" s="52">
        <f t="shared" si="309"/>
        <v>0</v>
      </c>
      <c r="BS276" s="56">
        <f t="shared" si="310"/>
        <v>0</v>
      </c>
      <c r="BT276" s="56">
        <f t="shared" si="311"/>
        <v>0</v>
      </c>
      <c r="BU276" s="52" t="str">
        <f t="shared" si="312"/>
        <v>2 missed</v>
      </c>
      <c r="BV276" s="51">
        <f t="shared" si="313"/>
        <v>0</v>
      </c>
      <c r="BW276" s="57">
        <f t="shared" si="314"/>
        <v>0</v>
      </c>
      <c r="BX276" s="57" t="str">
        <f t="shared" si="315"/>
        <v>Q-0 A-0 || Q Total-1, A Total-1</v>
      </c>
      <c r="BY276" s="51" t="str" cm="1">
        <f t="array" ref="BY276">IFERROR(INDEX('Attendance-Slot-1'!$Q$2:$Q$1112,MATCH(1,('Attendance-Slot-1'!$A$2:$A$1112=$C276)*('Attendance-Slot-1'!$G$2:$G$1112=BY$2),0)),"No Data")</f>
        <v>No Data</v>
      </c>
      <c r="BZ276" s="51" t="str" cm="1">
        <f t="array" ref="BZ276">IFERROR(INDEX('Attendance-Slot-2'!$Q$2:$Q$2595,MATCH(1,('Attendance-Slot-2'!$A$2:$A$2595=$C276)*('Attendance-Slot-2'!$G$2:$G$2595=BY$2),0)),"No Data")</f>
        <v>P-S2_Onsite</v>
      </c>
      <c r="CA276" s="135">
        <f>VLOOKUP($BN276,'Written Exam Marks'!$H:$Q,10,FALSE)</f>
        <v>15</v>
      </c>
      <c r="CB276" s="135">
        <f>VLOOKUP($BN276,'Written Exam Marks'!$H:$Q,9,FALSE)</f>
        <v>40</v>
      </c>
      <c r="CC276" s="51" t="str">
        <f t="shared" si="316"/>
        <v>Present</v>
      </c>
      <c r="CD276" s="51" t="str">
        <f t="shared" si="317"/>
        <v>P-S2_Onsite</v>
      </c>
      <c r="CE276" s="29" t="s">
        <v>5</v>
      </c>
      <c r="CF276" s="29" t="s">
        <v>5</v>
      </c>
      <c r="CG276" s="29" t="s">
        <v>5</v>
      </c>
      <c r="CH276" s="29">
        <v>0</v>
      </c>
      <c r="CI276" s="29">
        <v>60</v>
      </c>
      <c r="CJ276" s="61" t="s">
        <v>7343</v>
      </c>
      <c r="CK276" s="61" t="s">
        <v>1613</v>
      </c>
      <c r="CL276" s="10" t="str">
        <f t="shared" si="318"/>
        <v>2025EM1100273-MDSDF404</v>
      </c>
      <c r="CM276" s="61" t="str">
        <f t="shared" si="319"/>
        <v>2 missed</v>
      </c>
      <c r="CN276" s="61" t="str">
        <f t="shared" si="320"/>
        <v>1 missed</v>
      </c>
      <c r="CO276" s="111">
        <f t="shared" si="321"/>
        <v>0</v>
      </c>
      <c r="CP276" s="111">
        <f t="shared" si="322"/>
        <v>0</v>
      </c>
      <c r="CQ276" s="9">
        <f t="shared" si="323"/>
        <v>0</v>
      </c>
      <c r="CR276" s="9">
        <f t="shared" si="324"/>
        <v>0</v>
      </c>
      <c r="CS276" s="61" t="str">
        <f t="shared" si="325"/>
        <v>3 missed</v>
      </c>
      <c r="CT276" s="111">
        <f t="shared" si="326"/>
        <v>0</v>
      </c>
      <c r="CU276" s="10">
        <f t="shared" si="327"/>
        <v>0</v>
      </c>
      <c r="CV276" s="10" t="str">
        <f t="shared" si="328"/>
        <v>Q-0 A-0 || Q Total-2, A Total-1</v>
      </c>
      <c r="CW276" s="111" t="str" cm="1">
        <f t="array" ref="CW276">IFERROR(INDEX('Attendance-Slot-1'!$Q$2:$Q$1112,MATCH(1,('Attendance-Slot-1'!$A$2:$A$1112=$C276)*('Attendance-Slot-1'!$G$2:$G$1112=CW$2),0)),"No Data")</f>
        <v>No Data</v>
      </c>
      <c r="CX276" s="111" t="str" cm="1">
        <f t="array" ref="CX276">IFERROR(INDEX('Attendance-Slot-2'!$Q$2:$Q$2595,MATCH(1,('Attendance-Slot-2'!$A$2:$A$2595=$C276)*('Attendance-Slot-2'!$G$2:$G$2595=CW$2),0)),"No Data")</f>
        <v>P-S2_Onsite</v>
      </c>
      <c r="CY276" s="136">
        <f>VLOOKUP($CL276,'Written Exam Marks'!$H:$Q,10,FALSE)</f>
        <v>10.5</v>
      </c>
      <c r="CZ276" s="136">
        <f>VLOOKUP($CL276,'Written Exam Marks'!$H:$Q,9,FALSE)</f>
        <v>40</v>
      </c>
      <c r="DA276" s="111" t="str">
        <f t="shared" si="329"/>
        <v>Present</v>
      </c>
      <c r="DB276" s="111" t="str">
        <f t="shared" si="330"/>
        <v>P-S2_Onsite</v>
      </c>
      <c r="DC276" s="148" t="s">
        <v>5</v>
      </c>
      <c r="DD276" s="148" t="s">
        <v>5</v>
      </c>
      <c r="DE276" s="148" t="s">
        <v>5</v>
      </c>
      <c r="DF276" s="148" t="s">
        <v>5</v>
      </c>
      <c r="DG276" s="148" t="s">
        <v>5</v>
      </c>
      <c r="DH276" s="148">
        <v>0</v>
      </c>
      <c r="DI276" s="148">
        <v>65</v>
      </c>
      <c r="DJ276" s="66" t="s">
        <v>7351</v>
      </c>
      <c r="DK276" s="66" t="s">
        <v>1631</v>
      </c>
      <c r="DL276" s="68" t="str">
        <f t="shared" si="331"/>
        <v>2025EM1100273-MDSDF406</v>
      </c>
      <c r="DM276" s="66" t="str">
        <f t="shared" si="332"/>
        <v>3 missed</v>
      </c>
      <c r="DN276" s="66" t="str">
        <f t="shared" si="333"/>
        <v>2 missed</v>
      </c>
      <c r="DO276" s="62">
        <f t="shared" si="334"/>
        <v>0</v>
      </c>
      <c r="DP276" s="62">
        <f t="shared" si="335"/>
        <v>0</v>
      </c>
      <c r="DQ276" s="67">
        <f t="shared" si="336"/>
        <v>0</v>
      </c>
      <c r="DR276" s="67">
        <f t="shared" si="337"/>
        <v>0</v>
      </c>
      <c r="DS276" s="66" t="str">
        <f t="shared" si="338"/>
        <v>5 missed</v>
      </c>
      <c r="DT276" s="62">
        <f t="shared" si="339"/>
        <v>0</v>
      </c>
      <c r="DU276" s="68">
        <f t="shared" si="340"/>
        <v>0</v>
      </c>
      <c r="DV276" s="68" t="str">
        <f t="shared" si="341"/>
        <v>Q-0 A-0 || Q Total-3, A Total-2</v>
      </c>
      <c r="DW276" s="62" t="str" cm="1">
        <f t="array" ref="DW276">IFERROR(INDEX('Attendance-Slot-1'!$Q$2:$Q$1112,MATCH(1,('Attendance-Slot-1'!$A$2:$A$1112=$C276)*('Attendance-Slot-1'!$G$2:$G$1112=DW$2),0)),"No Data")</f>
        <v>No Data</v>
      </c>
      <c r="DX276" s="62" t="str" cm="1">
        <f t="array" ref="DX276">IFERROR(INDEX('Attendance-Slot-2'!$Q$2:$Q$2595,MATCH(1,('Attendance-Slot-2'!$A$2:$A$2595=$C276)*('Attendance-Slot-2'!$G$2:$G$2595=DW$2),0)),"No Data")</f>
        <v>P-S2_Onsite</v>
      </c>
      <c r="DY276" s="137">
        <f>VLOOKUP($DL276,'Written Exam Marks'!$H:$Q,10,FALSE)</f>
        <v>11.5</v>
      </c>
      <c r="DZ276" s="137">
        <f>VLOOKUP($DL276,'Written Exam Marks'!$H:$Q,9,FALSE)</f>
        <v>35</v>
      </c>
      <c r="EA276" s="62" t="str">
        <f t="shared" si="342"/>
        <v>Present</v>
      </c>
      <c r="EB276" s="62" t="str">
        <f t="shared" si="343"/>
        <v>P-S2_Onsite</v>
      </c>
      <c r="EC276" s="114" t="str">
        <f t="shared" si="280"/>
        <v>P-0, 
A-0, 
No Data-5</v>
      </c>
      <c r="ED276" s="114" t="str">
        <f t="shared" si="281"/>
        <v>P-5, 
A-0, 
No Data-0</v>
      </c>
      <c r="EE276" s="114" t="str">
        <f t="shared" si="344"/>
        <v>P-S2_Onsite</v>
      </c>
      <c r="EF276" s="114" t="str">
        <f t="shared" si="345"/>
        <v>P-S2_Onsite</v>
      </c>
      <c r="EG276" s="114" t="str">
        <f t="shared" si="346"/>
        <v>P-S2_Onsite</v>
      </c>
      <c r="EH276" s="114" t="str">
        <f t="shared" si="347"/>
        <v>P-S2_Onsite</v>
      </c>
      <c r="EI276" s="114" t="str">
        <f t="shared" si="348"/>
        <v>P-S2_Onsite</v>
      </c>
      <c r="EJ276" s="114" t="str">
        <f t="shared" si="349"/>
        <v>P-5, A-0, No Data-0</v>
      </c>
      <c r="EK276" s="114" t="s">
        <v>10453</v>
      </c>
      <c r="EL276" s="114">
        <v>26.5</v>
      </c>
      <c r="EM276" s="114">
        <v>8</v>
      </c>
      <c r="EN276" s="114" t="s">
        <v>10455</v>
      </c>
      <c r="EO276" s="114">
        <v>34.5</v>
      </c>
      <c r="EP276" s="114" t="s">
        <v>7217</v>
      </c>
      <c r="EQ276" s="114" t="s">
        <v>1054</v>
      </c>
      <c r="ER276" s="114" t="s">
        <v>4143</v>
      </c>
      <c r="ES276" s="114"/>
      <c r="ET276" s="30" t="s">
        <v>4143</v>
      </c>
    </row>
    <row r="277" spans="1:150" x14ac:dyDescent="0.25">
      <c r="A277" s="114">
        <v>274</v>
      </c>
      <c r="B277" s="114" t="s">
        <v>7224</v>
      </c>
      <c r="C277" s="80" t="s">
        <v>2639</v>
      </c>
      <c r="D277" s="30" t="s">
        <v>2640</v>
      </c>
      <c r="E277" s="30" t="s">
        <v>2641</v>
      </c>
      <c r="F277" s="33" t="s">
        <v>7201</v>
      </c>
      <c r="G277" s="30" t="s">
        <v>2642</v>
      </c>
      <c r="H277" s="143">
        <v>15</v>
      </c>
      <c r="I277" s="143">
        <v>15</v>
      </c>
      <c r="J277" s="143">
        <v>19</v>
      </c>
      <c r="K277" s="143">
        <v>15</v>
      </c>
      <c r="L277" s="143">
        <v>64</v>
      </c>
      <c r="M277" s="143">
        <v>65</v>
      </c>
      <c r="N277" s="40" t="s">
        <v>7314</v>
      </c>
      <c r="O277" s="40" t="s">
        <v>1593</v>
      </c>
      <c r="P277" s="13" t="str">
        <f t="shared" si="282"/>
        <v>2025EM1100274-MDSDF401</v>
      </c>
      <c r="Q277" s="40" t="str">
        <f t="shared" si="283"/>
        <v>0 missed</v>
      </c>
      <c r="R277" s="40" t="str">
        <f t="shared" si="284"/>
        <v>0 missed</v>
      </c>
      <c r="S277" s="40">
        <f t="shared" si="285"/>
        <v>3</v>
      </c>
      <c r="T277" s="40">
        <f t="shared" si="286"/>
        <v>1</v>
      </c>
      <c r="U277" s="41">
        <f t="shared" si="287"/>
        <v>1</v>
      </c>
      <c r="V277" s="41">
        <f t="shared" si="288"/>
        <v>1</v>
      </c>
      <c r="W277" s="40" t="str">
        <f t="shared" si="289"/>
        <v>0 missed</v>
      </c>
      <c r="X277" s="113">
        <f t="shared" si="290"/>
        <v>4</v>
      </c>
      <c r="Y277" s="13">
        <f t="shared" si="291"/>
        <v>1</v>
      </c>
      <c r="Z277" s="13" t="str">
        <f t="shared" si="292"/>
        <v>Q-3 A-1 || Q Total-3, A Total-1</v>
      </c>
      <c r="AA277" s="113" t="str" cm="1">
        <f t="array" ref="AA277">IFERROR(INDEX('Attendance-Slot-1'!$Q$2:$Q$1112,MATCH(1,('Attendance-Slot-1'!$A$2:$A$1112=$C277)*('Attendance-Slot-1'!$G$2:$G$1112=AA$2),0)),"No Data")</f>
        <v>No Data</v>
      </c>
      <c r="AB277" s="113" t="str" cm="1">
        <f t="array" ref="AB277">IFERROR(INDEX('Attendance-Slot-2'!$Q$2:$Q$2595,MATCH(1,('Attendance-Slot-2'!$A$2:$A$2595=$C277)*('Attendance-Slot-2'!$G$2:$G$2595=AA$2),0)),"No Data")</f>
        <v>P-S2_Onsite</v>
      </c>
      <c r="AC277" s="133">
        <f>VLOOKUP($P277,'Written Exam Marks'!$H:$Q,10,FALSE)</f>
        <v>13.5</v>
      </c>
      <c r="AD277" s="133">
        <f>VLOOKUP($P277,'Written Exam Marks'!$H:$Q,9,FALSE)</f>
        <v>35</v>
      </c>
      <c r="AE277" s="113" t="str">
        <f t="shared" si="293"/>
        <v>Present</v>
      </c>
      <c r="AF277" s="113" t="str">
        <f t="shared" si="294"/>
        <v>P-S2_Onsite</v>
      </c>
      <c r="AG277" s="146">
        <v>10</v>
      </c>
      <c r="AH277" s="146">
        <v>10</v>
      </c>
      <c r="AI277" s="146">
        <v>10</v>
      </c>
      <c r="AJ277" s="146">
        <v>10</v>
      </c>
      <c r="AK277" s="146">
        <v>10</v>
      </c>
      <c r="AL277" s="146">
        <v>10</v>
      </c>
      <c r="AM277" s="146">
        <v>60</v>
      </c>
      <c r="AN277" s="146">
        <v>60</v>
      </c>
      <c r="AO277" s="43" t="s">
        <v>7336</v>
      </c>
      <c r="AP277" s="43" t="s">
        <v>1598</v>
      </c>
      <c r="AQ277" s="50" t="str">
        <f t="shared" si="295"/>
        <v>2025EM1100274-MDSDF402</v>
      </c>
      <c r="AR277" s="43" t="str">
        <f t="shared" si="296"/>
        <v>0 missed</v>
      </c>
      <c r="AS277" s="47" t="s">
        <v>7342</v>
      </c>
      <c r="AT277" s="43">
        <f t="shared" si="297"/>
        <v>6</v>
      </c>
      <c r="AU277" s="48" t="s">
        <v>7342</v>
      </c>
      <c r="AV277" s="49">
        <f t="shared" si="298"/>
        <v>1</v>
      </c>
      <c r="AW277" s="48" t="s">
        <v>7342</v>
      </c>
      <c r="AX277" s="43" t="str">
        <f t="shared" si="299"/>
        <v>0 missed</v>
      </c>
      <c r="AY277" s="42">
        <f t="shared" si="300"/>
        <v>6</v>
      </c>
      <c r="AZ277" s="50">
        <f t="shared" si="301"/>
        <v>1</v>
      </c>
      <c r="BA277" s="50" t="str">
        <f t="shared" si="302"/>
        <v>Q-6 A-- || Q Total-6, A Total-0</v>
      </c>
      <c r="BB277" s="42" t="str" cm="1">
        <f t="array" ref="BB277">IFERROR(INDEX('Attendance-Slot-1'!$Q$2:$Q$1112,MATCH(1,('Attendance-Slot-1'!$A$2:$A$1112=$C277)*('Attendance-Slot-1'!$G$2:$G$1112=BB$2),0)),"No Data")</f>
        <v>P-S1_Onsite</v>
      </c>
      <c r="BC277" s="42" t="str" cm="1">
        <f t="array" ref="BC277">IFERROR(INDEX('Attendance-Slot-2'!$Q$2:$Q$2595,MATCH(1,('Attendance-Slot-2'!$A$2:$A$2595=$C277)*('Attendance-Slot-2'!$G$2:$G$2595=BB$2),0)),"No Data")</f>
        <v>No Data</v>
      </c>
      <c r="BD277" s="134">
        <f>VLOOKUP($AQ277,'Written Exam Marks'!$H:$Q,10,FALSE)</f>
        <v>19</v>
      </c>
      <c r="BE277" s="134">
        <f>VLOOKUP($AQ277,'Written Exam Marks'!$H:$Q,9,FALSE)</f>
        <v>40</v>
      </c>
      <c r="BF277" s="42" t="str">
        <f t="shared" si="303"/>
        <v>Present</v>
      </c>
      <c r="BG277" s="42" t="str">
        <f t="shared" si="304"/>
        <v>P-S1_Onsite</v>
      </c>
      <c r="BH277" s="147">
        <v>20</v>
      </c>
      <c r="BI277" s="147">
        <v>29.5</v>
      </c>
      <c r="BJ277" s="147">
        <v>49.5</v>
      </c>
      <c r="BK277" s="147">
        <v>60</v>
      </c>
      <c r="BL277" s="52" t="s">
        <v>3697</v>
      </c>
      <c r="BM277" s="52" t="s">
        <v>1606</v>
      </c>
      <c r="BN277" s="57" t="str">
        <f t="shared" si="305"/>
        <v>2025EM1100274-MDSDF403</v>
      </c>
      <c r="BO277" s="52" t="str">
        <f t="shared" si="306"/>
        <v>0 missed</v>
      </c>
      <c r="BP277" s="52" t="str">
        <f t="shared" si="307"/>
        <v>0 missed</v>
      </c>
      <c r="BQ277" s="52">
        <f t="shared" si="308"/>
        <v>1</v>
      </c>
      <c r="BR277" s="52">
        <f t="shared" si="309"/>
        <v>1</v>
      </c>
      <c r="BS277" s="56">
        <f t="shared" si="310"/>
        <v>1</v>
      </c>
      <c r="BT277" s="56">
        <f t="shared" si="311"/>
        <v>1</v>
      </c>
      <c r="BU277" s="52" t="str">
        <f t="shared" si="312"/>
        <v>0 missed</v>
      </c>
      <c r="BV277" s="51">
        <f t="shared" si="313"/>
        <v>2</v>
      </c>
      <c r="BW277" s="57">
        <f t="shared" si="314"/>
        <v>1</v>
      </c>
      <c r="BX277" s="57" t="str">
        <f t="shared" si="315"/>
        <v>Q-1 A-1 || Q Total-1, A Total-1</v>
      </c>
      <c r="BY277" s="51" t="str" cm="1">
        <f t="array" ref="BY277">IFERROR(INDEX('Attendance-Slot-1'!$Q$2:$Q$1112,MATCH(1,('Attendance-Slot-1'!$A$2:$A$1112=$C277)*('Attendance-Slot-1'!$G$2:$G$1112=BY$2),0)),"No Data")</f>
        <v>No Data</v>
      </c>
      <c r="BZ277" s="51" t="str" cm="1">
        <f t="array" ref="BZ277">IFERROR(INDEX('Attendance-Slot-2'!$Q$2:$Q$2595,MATCH(1,('Attendance-Slot-2'!$A$2:$A$2595=$C277)*('Attendance-Slot-2'!$G$2:$G$2595=BY$2),0)),"No Data")</f>
        <v>P-S2_Onsite</v>
      </c>
      <c r="CA277" s="135">
        <f>VLOOKUP($BN277,'Written Exam Marks'!$H:$Q,10,FALSE)</f>
        <v>17.5</v>
      </c>
      <c r="CB277" s="135">
        <f>VLOOKUP($BN277,'Written Exam Marks'!$H:$Q,9,FALSE)</f>
        <v>40</v>
      </c>
      <c r="CC277" s="51" t="str">
        <f t="shared" si="316"/>
        <v>Present</v>
      </c>
      <c r="CD277" s="51" t="str">
        <f t="shared" si="317"/>
        <v>P-S2_Onsite</v>
      </c>
      <c r="CE277" s="29">
        <v>20</v>
      </c>
      <c r="CF277" s="29">
        <v>20</v>
      </c>
      <c r="CG277" s="29">
        <v>20</v>
      </c>
      <c r="CH277" s="29">
        <v>60</v>
      </c>
      <c r="CI277" s="29">
        <v>60</v>
      </c>
      <c r="CJ277" s="61" t="s">
        <v>7343</v>
      </c>
      <c r="CK277" s="61" t="s">
        <v>1613</v>
      </c>
      <c r="CL277" s="10" t="str">
        <f t="shared" si="318"/>
        <v>2025EM1100274-MDSDF404</v>
      </c>
      <c r="CM277" s="61" t="str">
        <f t="shared" si="319"/>
        <v>0 missed</v>
      </c>
      <c r="CN277" s="61" t="str">
        <f t="shared" si="320"/>
        <v>0 missed</v>
      </c>
      <c r="CO277" s="111">
        <f t="shared" si="321"/>
        <v>2</v>
      </c>
      <c r="CP277" s="111">
        <f t="shared" si="322"/>
        <v>1</v>
      </c>
      <c r="CQ277" s="9">
        <f t="shared" si="323"/>
        <v>1</v>
      </c>
      <c r="CR277" s="9">
        <f t="shared" si="324"/>
        <v>1</v>
      </c>
      <c r="CS277" s="61" t="str">
        <f t="shared" si="325"/>
        <v>0 missed</v>
      </c>
      <c r="CT277" s="111">
        <f t="shared" si="326"/>
        <v>3</v>
      </c>
      <c r="CU277" s="10">
        <f t="shared" si="327"/>
        <v>1</v>
      </c>
      <c r="CV277" s="10" t="str">
        <f t="shared" si="328"/>
        <v>Q-2 A-1 || Q Total-2, A Total-1</v>
      </c>
      <c r="CW277" s="111" t="str" cm="1">
        <f t="array" ref="CW277">IFERROR(INDEX('Attendance-Slot-1'!$Q$2:$Q$1112,MATCH(1,('Attendance-Slot-1'!$A$2:$A$1112=$C277)*('Attendance-Slot-1'!$G$2:$G$1112=CW$2),0)),"No Data")</f>
        <v>P-S1_Onsite</v>
      </c>
      <c r="CX277" s="111" t="str" cm="1">
        <f t="array" ref="CX277">IFERROR(INDEX('Attendance-Slot-2'!$Q$2:$Q$2595,MATCH(1,('Attendance-Slot-2'!$A$2:$A$2595=$C277)*('Attendance-Slot-2'!$G$2:$G$2595=CW$2),0)),"No Data")</f>
        <v>No Data</v>
      </c>
      <c r="CY277" s="136">
        <f>VLOOKUP($CL277,'Written Exam Marks'!$H:$Q,10,FALSE)</f>
        <v>18</v>
      </c>
      <c r="CZ277" s="136">
        <f>VLOOKUP($CL277,'Written Exam Marks'!$H:$Q,9,FALSE)</f>
        <v>40</v>
      </c>
      <c r="DA277" s="111" t="str">
        <f t="shared" si="329"/>
        <v>Present</v>
      </c>
      <c r="DB277" s="111" t="str">
        <f t="shared" si="330"/>
        <v>P-S1_Onsite</v>
      </c>
      <c r="DC277" s="148">
        <v>5</v>
      </c>
      <c r="DD277" s="148">
        <v>7.5</v>
      </c>
      <c r="DE277" s="148">
        <v>8</v>
      </c>
      <c r="DF277" s="148">
        <v>14</v>
      </c>
      <c r="DG277" s="148">
        <v>19</v>
      </c>
      <c r="DH277" s="148">
        <v>53.5</v>
      </c>
      <c r="DI277" s="148">
        <v>65</v>
      </c>
      <c r="DJ277" s="66" t="s">
        <v>7351</v>
      </c>
      <c r="DK277" s="66" t="s">
        <v>1631</v>
      </c>
      <c r="DL277" s="68" t="str">
        <f t="shared" si="331"/>
        <v>2025EM1100274-MDSDF406</v>
      </c>
      <c r="DM277" s="66" t="str">
        <f t="shared" si="332"/>
        <v>0 missed</v>
      </c>
      <c r="DN277" s="66" t="str">
        <f t="shared" si="333"/>
        <v>0 missed</v>
      </c>
      <c r="DO277" s="62">
        <f t="shared" si="334"/>
        <v>3</v>
      </c>
      <c r="DP277" s="62">
        <f t="shared" si="335"/>
        <v>2</v>
      </c>
      <c r="DQ277" s="67">
        <f t="shared" si="336"/>
        <v>1</v>
      </c>
      <c r="DR277" s="67">
        <f t="shared" si="337"/>
        <v>1</v>
      </c>
      <c r="DS277" s="66" t="str">
        <f t="shared" si="338"/>
        <v>0 missed</v>
      </c>
      <c r="DT277" s="62">
        <f t="shared" si="339"/>
        <v>5</v>
      </c>
      <c r="DU277" s="68">
        <f t="shared" si="340"/>
        <v>1</v>
      </c>
      <c r="DV277" s="68" t="str">
        <f t="shared" si="341"/>
        <v>Q-3 A-2 || Q Total-3, A Total-2</v>
      </c>
      <c r="DW277" s="62" t="str" cm="1">
        <f t="array" ref="DW277">IFERROR(INDEX('Attendance-Slot-1'!$Q$2:$Q$1112,MATCH(1,('Attendance-Slot-1'!$A$2:$A$1112=$C277)*('Attendance-Slot-1'!$G$2:$G$1112=DW$2),0)),"No Data")</f>
        <v>No Data</v>
      </c>
      <c r="DX277" s="62" t="str" cm="1">
        <f t="array" ref="DX277">IFERROR(INDEX('Attendance-Slot-2'!$Q$2:$Q$2595,MATCH(1,('Attendance-Slot-2'!$A$2:$A$2595=$C277)*('Attendance-Slot-2'!$G$2:$G$2595=DW$2),0)),"No Data")</f>
        <v>P-S2_Onsite</v>
      </c>
      <c r="DY277" s="137">
        <f>VLOOKUP($DL277,'Written Exam Marks'!$H:$Q,10,FALSE)</f>
        <v>14.5</v>
      </c>
      <c r="DZ277" s="137">
        <f>VLOOKUP($DL277,'Written Exam Marks'!$H:$Q,9,FALSE)</f>
        <v>35</v>
      </c>
      <c r="EA277" s="62" t="str">
        <f t="shared" si="342"/>
        <v>Present</v>
      </c>
      <c r="EB277" s="62" t="str">
        <f t="shared" si="343"/>
        <v>P-S2_Onsite</v>
      </c>
      <c r="EC277" s="114" t="str">
        <f t="shared" si="280"/>
        <v>P-2, 
A-0, 
No Data-3</v>
      </c>
      <c r="ED277" s="114" t="str">
        <f t="shared" si="281"/>
        <v>P-3, 
A-0, 
No Data-2</v>
      </c>
      <c r="EE277" s="114" t="str">
        <f t="shared" si="344"/>
        <v>P-S2_Onsite</v>
      </c>
      <c r="EF277" s="114" t="str">
        <f t="shared" si="345"/>
        <v>P-S1_Onsite</v>
      </c>
      <c r="EG277" s="114" t="str">
        <f t="shared" si="346"/>
        <v>P-S2_Onsite</v>
      </c>
      <c r="EH277" s="114" t="str">
        <f t="shared" si="347"/>
        <v>P-S1_Onsite</v>
      </c>
      <c r="EI277" s="114" t="str">
        <f t="shared" si="348"/>
        <v>P-S2_Onsite</v>
      </c>
      <c r="EJ277" s="114" t="str">
        <f t="shared" si="349"/>
        <v>P-5, A-0, No Data-0</v>
      </c>
      <c r="EK277" s="114" t="s">
        <v>10453</v>
      </c>
      <c r="EL277" s="114">
        <v>29.5</v>
      </c>
      <c r="EM277" s="114">
        <v>10</v>
      </c>
      <c r="EN277" s="114">
        <v>33</v>
      </c>
      <c r="EO277" s="114">
        <v>72.5</v>
      </c>
      <c r="EP277" s="114" t="s">
        <v>7217</v>
      </c>
      <c r="EQ277" s="114" t="s">
        <v>1054</v>
      </c>
      <c r="ER277" s="114" t="s">
        <v>2639</v>
      </c>
      <c r="ES277" s="114"/>
      <c r="ET277" s="30" t="s">
        <v>2639</v>
      </c>
    </row>
    <row r="278" spans="1:150" x14ac:dyDescent="0.25">
      <c r="A278" s="114">
        <v>275</v>
      </c>
      <c r="B278" s="114" t="s">
        <v>7224</v>
      </c>
      <c r="C278" s="80" t="s">
        <v>2645</v>
      </c>
      <c r="D278" s="30" t="s">
        <v>2646</v>
      </c>
      <c r="E278" s="30" t="s">
        <v>2647</v>
      </c>
      <c r="F278" s="33" t="s">
        <v>7201</v>
      </c>
      <c r="G278" s="30" t="s">
        <v>2648</v>
      </c>
      <c r="H278" s="143">
        <v>15</v>
      </c>
      <c r="I278" s="143">
        <v>15</v>
      </c>
      <c r="J278" s="143">
        <v>16</v>
      </c>
      <c r="K278" s="143">
        <v>15</v>
      </c>
      <c r="L278" s="143">
        <v>61</v>
      </c>
      <c r="M278" s="143">
        <v>65</v>
      </c>
      <c r="N278" s="40" t="s">
        <v>7314</v>
      </c>
      <c r="O278" s="40" t="s">
        <v>1593</v>
      </c>
      <c r="P278" s="13" t="str">
        <f t="shared" si="282"/>
        <v>2025EM1100275-MDSDF401</v>
      </c>
      <c r="Q278" s="40" t="str">
        <f t="shared" si="283"/>
        <v>0 missed</v>
      </c>
      <c r="R278" s="40" t="str">
        <f t="shared" si="284"/>
        <v>0 missed</v>
      </c>
      <c r="S278" s="40">
        <f t="shared" si="285"/>
        <v>3</v>
      </c>
      <c r="T278" s="40">
        <f t="shared" si="286"/>
        <v>1</v>
      </c>
      <c r="U278" s="41">
        <f t="shared" si="287"/>
        <v>1</v>
      </c>
      <c r="V278" s="41">
        <f t="shared" si="288"/>
        <v>1</v>
      </c>
      <c r="W278" s="40" t="str">
        <f t="shared" si="289"/>
        <v>0 missed</v>
      </c>
      <c r="X278" s="113">
        <f t="shared" si="290"/>
        <v>4</v>
      </c>
      <c r="Y278" s="13">
        <f t="shared" si="291"/>
        <v>1</v>
      </c>
      <c r="Z278" s="13" t="str">
        <f t="shared" si="292"/>
        <v>Q-3 A-1 || Q Total-3, A Total-1</v>
      </c>
      <c r="AA278" s="113" t="str" cm="1">
        <f t="array" ref="AA278">IFERROR(INDEX('Attendance-Slot-1'!$Q$2:$Q$1112,MATCH(1,('Attendance-Slot-1'!$A$2:$A$1112=$C278)*('Attendance-Slot-1'!$G$2:$G$1112=AA$2),0)),"No Data")</f>
        <v>No Data</v>
      </c>
      <c r="AB278" s="113" t="str" cm="1">
        <f t="array" ref="AB278">IFERROR(INDEX('Attendance-Slot-2'!$Q$2:$Q$2595,MATCH(1,('Attendance-Slot-2'!$A$2:$A$2595=$C278)*('Attendance-Slot-2'!$G$2:$G$2595=AA$2),0)),"No Data")</f>
        <v>P-S2_Onsite</v>
      </c>
      <c r="AC278" s="133">
        <f>VLOOKUP($P278,'Written Exam Marks'!$H:$Q,10,FALSE)</f>
        <v>7.5</v>
      </c>
      <c r="AD278" s="133">
        <f>VLOOKUP($P278,'Written Exam Marks'!$H:$Q,9,FALSE)</f>
        <v>35</v>
      </c>
      <c r="AE278" s="113" t="str">
        <f t="shared" si="293"/>
        <v>Present</v>
      </c>
      <c r="AF278" s="113" t="str">
        <f t="shared" si="294"/>
        <v>P-S2_Onsite</v>
      </c>
      <c r="AG278" s="146">
        <v>9</v>
      </c>
      <c r="AH278" s="146">
        <v>8</v>
      </c>
      <c r="AI278" s="146">
        <v>10</v>
      </c>
      <c r="AJ278" s="146">
        <v>10</v>
      </c>
      <c r="AK278" s="146">
        <v>10</v>
      </c>
      <c r="AL278" s="146">
        <v>10</v>
      </c>
      <c r="AM278" s="146">
        <v>57</v>
      </c>
      <c r="AN278" s="146">
        <v>60</v>
      </c>
      <c r="AO278" s="43" t="s">
        <v>7336</v>
      </c>
      <c r="AP278" s="43" t="s">
        <v>1598</v>
      </c>
      <c r="AQ278" s="50" t="str">
        <f t="shared" si="295"/>
        <v>2025EM1100275-MDSDF402</v>
      </c>
      <c r="AR278" s="43" t="str">
        <f t="shared" si="296"/>
        <v>0 missed</v>
      </c>
      <c r="AS278" s="47" t="s">
        <v>7342</v>
      </c>
      <c r="AT278" s="43">
        <f t="shared" si="297"/>
        <v>6</v>
      </c>
      <c r="AU278" s="48" t="s">
        <v>7342</v>
      </c>
      <c r="AV278" s="49">
        <f t="shared" si="298"/>
        <v>1</v>
      </c>
      <c r="AW278" s="48" t="s">
        <v>7342</v>
      </c>
      <c r="AX278" s="43" t="str">
        <f t="shared" si="299"/>
        <v>0 missed</v>
      </c>
      <c r="AY278" s="42">
        <f t="shared" si="300"/>
        <v>6</v>
      </c>
      <c r="AZ278" s="50">
        <f t="shared" si="301"/>
        <v>1</v>
      </c>
      <c r="BA278" s="50" t="str">
        <f t="shared" si="302"/>
        <v>Q-6 A-- || Q Total-6, A Total-0</v>
      </c>
      <c r="BB278" s="42" t="str" cm="1">
        <f t="array" ref="BB278">IFERROR(INDEX('Attendance-Slot-1'!$Q$2:$Q$1112,MATCH(1,('Attendance-Slot-1'!$A$2:$A$1112=$C278)*('Attendance-Slot-1'!$G$2:$G$1112=BB$2),0)),"No Data")</f>
        <v>P-S1_Onsite</v>
      </c>
      <c r="BC278" s="42" t="str" cm="1">
        <f t="array" ref="BC278">IFERROR(INDEX('Attendance-Slot-2'!$Q$2:$Q$2595,MATCH(1,('Attendance-Slot-2'!$A$2:$A$2595=$C278)*('Attendance-Slot-2'!$G$2:$G$2595=BB$2),0)),"No Data")</f>
        <v>No Data</v>
      </c>
      <c r="BD278" s="134">
        <f>VLOOKUP($AQ278,'Written Exam Marks'!$H:$Q,10,FALSE)</f>
        <v>20</v>
      </c>
      <c r="BE278" s="134">
        <f>VLOOKUP($AQ278,'Written Exam Marks'!$H:$Q,9,FALSE)</f>
        <v>40</v>
      </c>
      <c r="BF278" s="42" t="str">
        <f t="shared" si="303"/>
        <v>Present</v>
      </c>
      <c r="BG278" s="42" t="str">
        <f t="shared" si="304"/>
        <v>P-S1_Onsite</v>
      </c>
      <c r="BH278" s="147">
        <v>20</v>
      </c>
      <c r="BI278" s="147">
        <v>33.5</v>
      </c>
      <c r="BJ278" s="147">
        <v>53.5</v>
      </c>
      <c r="BK278" s="147">
        <v>60</v>
      </c>
      <c r="BL278" s="52" t="s">
        <v>3697</v>
      </c>
      <c r="BM278" s="52" t="s">
        <v>1606</v>
      </c>
      <c r="BN278" s="57" t="str">
        <f t="shared" si="305"/>
        <v>2025EM1100275-MDSDF403</v>
      </c>
      <c r="BO278" s="52" t="str">
        <f t="shared" si="306"/>
        <v>0 missed</v>
      </c>
      <c r="BP278" s="52" t="str">
        <f t="shared" si="307"/>
        <v>0 missed</v>
      </c>
      <c r="BQ278" s="52">
        <f t="shared" si="308"/>
        <v>1</v>
      </c>
      <c r="BR278" s="52">
        <f t="shared" si="309"/>
        <v>1</v>
      </c>
      <c r="BS278" s="56">
        <f t="shared" si="310"/>
        <v>1</v>
      </c>
      <c r="BT278" s="56">
        <f t="shared" si="311"/>
        <v>1</v>
      </c>
      <c r="BU278" s="52" t="str">
        <f t="shared" si="312"/>
        <v>0 missed</v>
      </c>
      <c r="BV278" s="51">
        <f t="shared" si="313"/>
        <v>2</v>
      </c>
      <c r="BW278" s="57">
        <f t="shared" si="314"/>
        <v>1</v>
      </c>
      <c r="BX278" s="57" t="str">
        <f t="shared" si="315"/>
        <v>Q-1 A-1 || Q Total-1, A Total-1</v>
      </c>
      <c r="BY278" s="51" t="str" cm="1">
        <f t="array" ref="BY278">IFERROR(INDEX('Attendance-Slot-1'!$Q$2:$Q$1112,MATCH(1,('Attendance-Slot-1'!$A$2:$A$1112=$C278)*('Attendance-Slot-1'!$G$2:$G$1112=BY$2),0)),"No Data")</f>
        <v>No Data</v>
      </c>
      <c r="BZ278" s="51" t="str" cm="1">
        <f t="array" ref="BZ278">IFERROR(INDEX('Attendance-Slot-2'!$Q$2:$Q$2595,MATCH(1,('Attendance-Slot-2'!$A$2:$A$2595=$C278)*('Attendance-Slot-2'!$G$2:$G$2595=BY$2),0)),"No Data")</f>
        <v>P-S2_Onsite</v>
      </c>
      <c r="CA278" s="135">
        <f>VLOOKUP($BN278,'Written Exam Marks'!$H:$Q,10,FALSE)</f>
        <v>22</v>
      </c>
      <c r="CB278" s="135">
        <f>VLOOKUP($BN278,'Written Exam Marks'!$H:$Q,9,FALSE)</f>
        <v>40</v>
      </c>
      <c r="CC278" s="51" t="str">
        <f t="shared" si="316"/>
        <v>Present</v>
      </c>
      <c r="CD278" s="51" t="str">
        <f t="shared" si="317"/>
        <v>P-S2_Onsite</v>
      </c>
      <c r="CE278" s="29">
        <v>20</v>
      </c>
      <c r="CF278" s="29">
        <v>20</v>
      </c>
      <c r="CG278" s="29">
        <v>14</v>
      </c>
      <c r="CH278" s="29">
        <v>54</v>
      </c>
      <c r="CI278" s="29">
        <v>60</v>
      </c>
      <c r="CJ278" s="61" t="s">
        <v>7343</v>
      </c>
      <c r="CK278" s="61" t="s">
        <v>1613</v>
      </c>
      <c r="CL278" s="10" t="str">
        <f t="shared" si="318"/>
        <v>2025EM1100275-MDSDF404</v>
      </c>
      <c r="CM278" s="61" t="str">
        <f t="shared" si="319"/>
        <v>0 missed</v>
      </c>
      <c r="CN278" s="61" t="str">
        <f t="shared" si="320"/>
        <v>0 missed</v>
      </c>
      <c r="CO278" s="111">
        <f t="shared" si="321"/>
        <v>2</v>
      </c>
      <c r="CP278" s="111">
        <f t="shared" si="322"/>
        <v>1</v>
      </c>
      <c r="CQ278" s="9">
        <f t="shared" si="323"/>
        <v>1</v>
      </c>
      <c r="CR278" s="9">
        <f t="shared" si="324"/>
        <v>1</v>
      </c>
      <c r="CS278" s="61" t="str">
        <f t="shared" si="325"/>
        <v>0 missed</v>
      </c>
      <c r="CT278" s="111">
        <f t="shared" si="326"/>
        <v>3</v>
      </c>
      <c r="CU278" s="10">
        <f t="shared" si="327"/>
        <v>1</v>
      </c>
      <c r="CV278" s="10" t="str">
        <f t="shared" si="328"/>
        <v>Q-2 A-1 || Q Total-2, A Total-1</v>
      </c>
      <c r="CW278" s="111" t="str" cm="1">
        <f t="array" ref="CW278">IFERROR(INDEX('Attendance-Slot-1'!$Q$2:$Q$1112,MATCH(1,('Attendance-Slot-1'!$A$2:$A$1112=$C278)*('Attendance-Slot-1'!$G$2:$G$1112=CW$2),0)),"No Data")</f>
        <v>No Data</v>
      </c>
      <c r="CX278" s="111" t="str" cm="1">
        <f t="array" ref="CX278">IFERROR(INDEX('Attendance-Slot-2'!$Q$2:$Q$2595,MATCH(1,('Attendance-Slot-2'!$A$2:$A$2595=$C278)*('Attendance-Slot-2'!$G$2:$G$2595=CW$2),0)),"No Data")</f>
        <v>P-S2_Onsite</v>
      </c>
      <c r="CY278" s="136">
        <f>VLOOKUP($CL278,'Written Exam Marks'!$H:$Q,10,FALSE)</f>
        <v>17.5</v>
      </c>
      <c r="CZ278" s="136">
        <f>VLOOKUP($CL278,'Written Exam Marks'!$H:$Q,9,FALSE)</f>
        <v>40</v>
      </c>
      <c r="DA278" s="111" t="str">
        <f t="shared" si="329"/>
        <v>Present</v>
      </c>
      <c r="DB278" s="111" t="str">
        <f t="shared" si="330"/>
        <v>P-S2_Onsite</v>
      </c>
      <c r="DC278" s="148">
        <v>7</v>
      </c>
      <c r="DD278" s="148">
        <v>7.25</v>
      </c>
      <c r="DE278" s="148">
        <v>8</v>
      </c>
      <c r="DF278" s="148" t="s">
        <v>5</v>
      </c>
      <c r="DG278" s="148">
        <v>18</v>
      </c>
      <c r="DH278" s="148">
        <v>40.25</v>
      </c>
      <c r="DI278" s="148">
        <v>65</v>
      </c>
      <c r="DJ278" s="66" t="s">
        <v>7351</v>
      </c>
      <c r="DK278" s="66" t="s">
        <v>1631</v>
      </c>
      <c r="DL278" s="68" t="str">
        <f t="shared" si="331"/>
        <v>2025EM1100275-MDSDF406</v>
      </c>
      <c r="DM278" s="66" t="str">
        <f t="shared" si="332"/>
        <v>0 missed</v>
      </c>
      <c r="DN278" s="66" t="str">
        <f t="shared" si="333"/>
        <v>1 missed</v>
      </c>
      <c r="DO278" s="62">
        <f t="shared" si="334"/>
        <v>3</v>
      </c>
      <c r="DP278" s="62">
        <f t="shared" si="335"/>
        <v>1</v>
      </c>
      <c r="DQ278" s="67">
        <f t="shared" si="336"/>
        <v>1</v>
      </c>
      <c r="DR278" s="67">
        <f t="shared" si="337"/>
        <v>0.5</v>
      </c>
      <c r="DS278" s="66" t="str">
        <f t="shared" si="338"/>
        <v>1 missed</v>
      </c>
      <c r="DT278" s="62">
        <f t="shared" si="339"/>
        <v>4</v>
      </c>
      <c r="DU278" s="68">
        <f t="shared" si="340"/>
        <v>0.8</v>
      </c>
      <c r="DV278" s="68" t="str">
        <f t="shared" si="341"/>
        <v>Q-3 A-1 || Q Total-3, A Total-2</v>
      </c>
      <c r="DW278" s="62" t="str" cm="1">
        <f t="array" ref="DW278">IFERROR(INDEX('Attendance-Slot-1'!$Q$2:$Q$1112,MATCH(1,('Attendance-Slot-1'!$A$2:$A$1112=$C278)*('Attendance-Slot-1'!$G$2:$G$1112=DW$2),0)),"No Data")</f>
        <v>No Data</v>
      </c>
      <c r="DX278" s="62" t="str" cm="1">
        <f t="array" ref="DX278">IFERROR(INDEX('Attendance-Slot-2'!$Q$2:$Q$2595,MATCH(1,('Attendance-Slot-2'!$A$2:$A$2595=$C278)*('Attendance-Slot-2'!$G$2:$G$2595=DW$2),0)),"No Data")</f>
        <v>P-S2_Onsite</v>
      </c>
      <c r="DY278" s="137">
        <f>VLOOKUP($DL278,'Written Exam Marks'!$H:$Q,10,FALSE)</f>
        <v>19</v>
      </c>
      <c r="DZ278" s="137">
        <f>VLOOKUP($DL278,'Written Exam Marks'!$H:$Q,9,FALSE)</f>
        <v>35</v>
      </c>
      <c r="EA278" s="62" t="str">
        <f t="shared" si="342"/>
        <v>Present</v>
      </c>
      <c r="EB278" s="62" t="str">
        <f t="shared" si="343"/>
        <v>P-S2_Onsite</v>
      </c>
      <c r="EC278" s="114" t="str">
        <f t="shared" si="280"/>
        <v>P-1, 
A-0, 
No Data-4</v>
      </c>
      <c r="ED278" s="114" t="str">
        <f t="shared" si="281"/>
        <v>P-4, 
A-0, 
No Data-1</v>
      </c>
      <c r="EE278" s="114" t="str">
        <f t="shared" si="344"/>
        <v>P-S2_Onsite</v>
      </c>
      <c r="EF278" s="114" t="str">
        <f t="shared" si="345"/>
        <v>P-S1_Onsite</v>
      </c>
      <c r="EG278" s="114" t="str">
        <f t="shared" si="346"/>
        <v>P-S2_Onsite</v>
      </c>
      <c r="EH278" s="114" t="str">
        <f t="shared" si="347"/>
        <v>P-S2_Onsite</v>
      </c>
      <c r="EI278" s="114" t="str">
        <f t="shared" si="348"/>
        <v>P-S2_Onsite</v>
      </c>
      <c r="EJ278" s="114" t="str">
        <f t="shared" si="349"/>
        <v>P-5, A-0, No Data-0</v>
      </c>
      <c r="EK278" s="114" t="s">
        <v>10453</v>
      </c>
      <c r="EL278" s="114">
        <v>28.5</v>
      </c>
      <c r="EM278" s="114">
        <v>9</v>
      </c>
      <c r="EN278" s="114">
        <v>47</v>
      </c>
      <c r="EO278" s="114">
        <v>84.5</v>
      </c>
      <c r="EP278" s="114" t="s">
        <v>7217</v>
      </c>
      <c r="EQ278" s="114" t="s">
        <v>1054</v>
      </c>
      <c r="ER278" s="114" t="s">
        <v>2645</v>
      </c>
      <c r="ES278" s="114"/>
      <c r="ET278" s="30" t="s">
        <v>2645</v>
      </c>
    </row>
    <row r="279" spans="1:150" x14ac:dyDescent="0.25">
      <c r="A279" s="114">
        <v>276</v>
      </c>
      <c r="B279" s="114" t="s">
        <v>7224</v>
      </c>
      <c r="C279" s="80" t="s">
        <v>2650</v>
      </c>
      <c r="D279" s="30" t="s">
        <v>2651</v>
      </c>
      <c r="E279" s="30" t="s">
        <v>2652</v>
      </c>
      <c r="F279" s="33" t="s">
        <v>7202</v>
      </c>
      <c r="G279" s="30" t="s">
        <v>2653</v>
      </c>
      <c r="H279" s="143">
        <v>15</v>
      </c>
      <c r="I279" s="143">
        <v>15</v>
      </c>
      <c r="J279" s="143">
        <v>18</v>
      </c>
      <c r="K279" s="143">
        <v>15</v>
      </c>
      <c r="L279" s="143">
        <v>63</v>
      </c>
      <c r="M279" s="143">
        <v>65</v>
      </c>
      <c r="N279" s="40" t="s">
        <v>7314</v>
      </c>
      <c r="O279" s="40" t="s">
        <v>1593</v>
      </c>
      <c r="P279" s="13" t="str">
        <f t="shared" si="282"/>
        <v>2025EM1100276-MDSDF401</v>
      </c>
      <c r="Q279" s="40" t="str">
        <f t="shared" si="283"/>
        <v>0 missed</v>
      </c>
      <c r="R279" s="40" t="str">
        <f t="shared" si="284"/>
        <v>0 missed</v>
      </c>
      <c r="S279" s="40">
        <f t="shared" si="285"/>
        <v>3</v>
      </c>
      <c r="T279" s="40">
        <f t="shared" si="286"/>
        <v>1</v>
      </c>
      <c r="U279" s="41">
        <f t="shared" si="287"/>
        <v>1</v>
      </c>
      <c r="V279" s="41">
        <f t="shared" si="288"/>
        <v>1</v>
      </c>
      <c r="W279" s="40" t="str">
        <f t="shared" si="289"/>
        <v>0 missed</v>
      </c>
      <c r="X279" s="113">
        <f t="shared" si="290"/>
        <v>4</v>
      </c>
      <c r="Y279" s="13">
        <f t="shared" si="291"/>
        <v>1</v>
      </c>
      <c r="Z279" s="13" t="str">
        <f t="shared" si="292"/>
        <v>Q-3 A-1 || Q Total-3, A Total-1</v>
      </c>
      <c r="AA279" s="113" t="str" cm="1">
        <f t="array" ref="AA279">IFERROR(INDEX('Attendance-Slot-1'!$Q$2:$Q$1112,MATCH(1,('Attendance-Slot-1'!$A$2:$A$1112=$C279)*('Attendance-Slot-1'!$G$2:$G$1112=AA$2),0)),"No Data")</f>
        <v>P-S1_Onsite</v>
      </c>
      <c r="AB279" s="113" t="str" cm="1">
        <f t="array" ref="AB279">IFERROR(INDEX('Attendance-Slot-2'!$Q$2:$Q$2595,MATCH(1,('Attendance-Slot-2'!$A$2:$A$2595=$C279)*('Attendance-Slot-2'!$G$2:$G$2595=AA$2),0)),"No Data")</f>
        <v>No Data</v>
      </c>
      <c r="AC279" s="133">
        <f>VLOOKUP($P279,'Written Exam Marks'!$H:$Q,10,FALSE)</f>
        <v>7</v>
      </c>
      <c r="AD279" s="133">
        <f>VLOOKUP($P279,'Written Exam Marks'!$H:$Q,9,FALSE)</f>
        <v>35</v>
      </c>
      <c r="AE279" s="113" t="str">
        <f t="shared" si="293"/>
        <v>Present</v>
      </c>
      <c r="AF279" s="113" t="str">
        <f t="shared" si="294"/>
        <v>P-S1_Onsite</v>
      </c>
      <c r="AG279" s="146">
        <v>9.5</v>
      </c>
      <c r="AH279" s="146">
        <v>9.5</v>
      </c>
      <c r="AI279" s="146">
        <v>10</v>
      </c>
      <c r="AJ279" s="146">
        <v>10</v>
      </c>
      <c r="AK279" s="146">
        <v>10</v>
      </c>
      <c r="AL279" s="146">
        <v>10</v>
      </c>
      <c r="AM279" s="146">
        <v>59</v>
      </c>
      <c r="AN279" s="146">
        <v>60</v>
      </c>
      <c r="AO279" s="43" t="s">
        <v>7336</v>
      </c>
      <c r="AP279" s="43" t="s">
        <v>1598</v>
      </c>
      <c r="AQ279" s="50" t="str">
        <f t="shared" si="295"/>
        <v>2025EM1100276-MDSDF402</v>
      </c>
      <c r="AR279" s="43" t="str">
        <f t="shared" si="296"/>
        <v>0 missed</v>
      </c>
      <c r="AS279" s="47" t="s">
        <v>7342</v>
      </c>
      <c r="AT279" s="43">
        <f t="shared" si="297"/>
        <v>6</v>
      </c>
      <c r="AU279" s="48" t="s">
        <v>7342</v>
      </c>
      <c r="AV279" s="49">
        <f t="shared" si="298"/>
        <v>1</v>
      </c>
      <c r="AW279" s="48" t="s">
        <v>7342</v>
      </c>
      <c r="AX279" s="43" t="str">
        <f t="shared" si="299"/>
        <v>0 missed</v>
      </c>
      <c r="AY279" s="42">
        <f t="shared" si="300"/>
        <v>6</v>
      </c>
      <c r="AZ279" s="50">
        <f t="shared" si="301"/>
        <v>1</v>
      </c>
      <c r="BA279" s="50" t="str">
        <f t="shared" si="302"/>
        <v>Q-6 A-- || Q Total-6, A Total-0</v>
      </c>
      <c r="BB279" s="42" t="str" cm="1">
        <f t="array" ref="BB279">IFERROR(INDEX('Attendance-Slot-1'!$Q$2:$Q$1112,MATCH(1,('Attendance-Slot-1'!$A$2:$A$1112=$C279)*('Attendance-Slot-1'!$G$2:$G$1112=BB$2),0)),"No Data")</f>
        <v>No Data</v>
      </c>
      <c r="BC279" s="42" t="str" cm="1">
        <f t="array" ref="BC279">IFERROR(INDEX('Attendance-Slot-2'!$Q$2:$Q$2595,MATCH(1,('Attendance-Slot-2'!$A$2:$A$2595=$C279)*('Attendance-Slot-2'!$G$2:$G$2595=BB$2),0)),"No Data")</f>
        <v>P-S2_Onsite</v>
      </c>
      <c r="BD279" s="134">
        <f>VLOOKUP($AQ279,'Written Exam Marks'!$H:$Q,10,FALSE)</f>
        <v>20</v>
      </c>
      <c r="BE279" s="134">
        <f>VLOOKUP($AQ279,'Written Exam Marks'!$H:$Q,9,FALSE)</f>
        <v>40</v>
      </c>
      <c r="BF279" s="42" t="str">
        <f t="shared" si="303"/>
        <v>Present</v>
      </c>
      <c r="BG279" s="42" t="str">
        <f t="shared" si="304"/>
        <v>P-S2_Onsite</v>
      </c>
      <c r="BH279" s="147">
        <v>19</v>
      </c>
      <c r="BI279" s="147">
        <v>28</v>
      </c>
      <c r="BJ279" s="147">
        <v>47</v>
      </c>
      <c r="BK279" s="147">
        <v>60</v>
      </c>
      <c r="BL279" s="52" t="s">
        <v>3697</v>
      </c>
      <c r="BM279" s="52" t="s">
        <v>1606</v>
      </c>
      <c r="BN279" s="57" t="str">
        <f t="shared" si="305"/>
        <v>2025EM1100276-MDSDF403</v>
      </c>
      <c r="BO279" s="52" t="str">
        <f t="shared" si="306"/>
        <v>0 missed</v>
      </c>
      <c r="BP279" s="52" t="str">
        <f t="shared" si="307"/>
        <v>0 missed</v>
      </c>
      <c r="BQ279" s="52">
        <f t="shared" si="308"/>
        <v>1</v>
      </c>
      <c r="BR279" s="52">
        <f t="shared" si="309"/>
        <v>1</v>
      </c>
      <c r="BS279" s="56">
        <f t="shared" si="310"/>
        <v>1</v>
      </c>
      <c r="BT279" s="56">
        <f t="shared" si="311"/>
        <v>1</v>
      </c>
      <c r="BU279" s="52" t="str">
        <f t="shared" si="312"/>
        <v>0 missed</v>
      </c>
      <c r="BV279" s="51">
        <f t="shared" si="313"/>
        <v>2</v>
      </c>
      <c r="BW279" s="57">
        <f t="shared" si="314"/>
        <v>1</v>
      </c>
      <c r="BX279" s="57" t="str">
        <f t="shared" si="315"/>
        <v>Q-1 A-1 || Q Total-1, A Total-1</v>
      </c>
      <c r="BY279" s="51" t="str" cm="1">
        <f t="array" ref="BY279">IFERROR(INDEX('Attendance-Slot-1'!$Q$2:$Q$1112,MATCH(1,('Attendance-Slot-1'!$A$2:$A$1112=$C279)*('Attendance-Slot-1'!$G$2:$G$1112=BY$2),0)),"No Data")</f>
        <v>No Data</v>
      </c>
      <c r="BZ279" s="51" t="str" cm="1">
        <f t="array" ref="BZ279">IFERROR(INDEX('Attendance-Slot-2'!$Q$2:$Q$2595,MATCH(1,('Attendance-Slot-2'!$A$2:$A$2595=$C279)*('Attendance-Slot-2'!$G$2:$G$2595=BY$2),0)),"No Data")</f>
        <v>P-S2_Onsite</v>
      </c>
      <c r="CA279" s="135">
        <f>VLOOKUP($BN279,'Written Exam Marks'!$H:$Q,10,FALSE)</f>
        <v>22.5</v>
      </c>
      <c r="CB279" s="135">
        <f>VLOOKUP($BN279,'Written Exam Marks'!$H:$Q,9,FALSE)</f>
        <v>40</v>
      </c>
      <c r="CC279" s="51" t="str">
        <f t="shared" si="316"/>
        <v>Present</v>
      </c>
      <c r="CD279" s="51" t="str">
        <f t="shared" si="317"/>
        <v>P-S2_Onsite</v>
      </c>
      <c r="CE279" s="29">
        <v>19</v>
      </c>
      <c r="CF279" s="29">
        <v>20</v>
      </c>
      <c r="CG279" s="29">
        <v>18</v>
      </c>
      <c r="CH279" s="29">
        <v>57</v>
      </c>
      <c r="CI279" s="29">
        <v>60</v>
      </c>
      <c r="CJ279" s="61" t="s">
        <v>7343</v>
      </c>
      <c r="CK279" s="61" t="s">
        <v>1613</v>
      </c>
      <c r="CL279" s="10" t="str">
        <f t="shared" si="318"/>
        <v>2025EM1100276-MDSDF404</v>
      </c>
      <c r="CM279" s="61" t="str">
        <f t="shared" si="319"/>
        <v>0 missed</v>
      </c>
      <c r="CN279" s="61" t="str">
        <f t="shared" si="320"/>
        <v>0 missed</v>
      </c>
      <c r="CO279" s="111">
        <f t="shared" si="321"/>
        <v>2</v>
      </c>
      <c r="CP279" s="111">
        <f t="shared" si="322"/>
        <v>1</v>
      </c>
      <c r="CQ279" s="9">
        <f t="shared" si="323"/>
        <v>1</v>
      </c>
      <c r="CR279" s="9">
        <f t="shared" si="324"/>
        <v>1</v>
      </c>
      <c r="CS279" s="61" t="str">
        <f t="shared" si="325"/>
        <v>0 missed</v>
      </c>
      <c r="CT279" s="111">
        <f t="shared" si="326"/>
        <v>3</v>
      </c>
      <c r="CU279" s="10">
        <f t="shared" si="327"/>
        <v>1</v>
      </c>
      <c r="CV279" s="10" t="str">
        <f t="shared" si="328"/>
        <v>Q-2 A-1 || Q Total-2, A Total-1</v>
      </c>
      <c r="CW279" s="111" t="str" cm="1">
        <f t="array" ref="CW279">IFERROR(INDEX('Attendance-Slot-1'!$Q$2:$Q$1112,MATCH(1,('Attendance-Slot-1'!$A$2:$A$1112=$C279)*('Attendance-Slot-1'!$G$2:$G$1112=CW$2),0)),"No Data")</f>
        <v>No Data</v>
      </c>
      <c r="CX279" s="111" t="str" cm="1">
        <f t="array" ref="CX279">IFERROR(INDEX('Attendance-Slot-2'!$Q$2:$Q$2595,MATCH(1,('Attendance-Slot-2'!$A$2:$A$2595=$C279)*('Attendance-Slot-2'!$G$2:$G$2595=CW$2),0)),"No Data")</f>
        <v>P-S2_Onsite</v>
      </c>
      <c r="CY279" s="136">
        <f>VLOOKUP($CL279,'Written Exam Marks'!$H:$Q,10,FALSE)</f>
        <v>14</v>
      </c>
      <c r="CZ279" s="136">
        <f>VLOOKUP($CL279,'Written Exam Marks'!$H:$Q,9,FALSE)</f>
        <v>40</v>
      </c>
      <c r="DA279" s="111" t="str">
        <f t="shared" si="329"/>
        <v>Present</v>
      </c>
      <c r="DB279" s="111" t="str">
        <f t="shared" si="330"/>
        <v>P-S2_Onsite</v>
      </c>
      <c r="DC279" s="148">
        <v>5.5</v>
      </c>
      <c r="DD279" s="148">
        <v>7.125</v>
      </c>
      <c r="DE279" s="148">
        <v>9</v>
      </c>
      <c r="DF279" s="148">
        <v>17</v>
      </c>
      <c r="DG279" s="148">
        <v>18</v>
      </c>
      <c r="DH279" s="148">
        <v>56.625</v>
      </c>
      <c r="DI279" s="148">
        <v>65</v>
      </c>
      <c r="DJ279" s="66" t="s">
        <v>7351</v>
      </c>
      <c r="DK279" s="66" t="s">
        <v>1631</v>
      </c>
      <c r="DL279" s="68" t="str">
        <f t="shared" si="331"/>
        <v>2025EM1100276-MDSDF406</v>
      </c>
      <c r="DM279" s="66" t="str">
        <f t="shared" si="332"/>
        <v>0 missed</v>
      </c>
      <c r="DN279" s="66" t="str">
        <f t="shared" si="333"/>
        <v>0 missed</v>
      </c>
      <c r="DO279" s="62">
        <f t="shared" si="334"/>
        <v>3</v>
      </c>
      <c r="DP279" s="62">
        <f t="shared" si="335"/>
        <v>2</v>
      </c>
      <c r="DQ279" s="67">
        <f t="shared" si="336"/>
        <v>1</v>
      </c>
      <c r="DR279" s="67">
        <f t="shared" si="337"/>
        <v>1</v>
      </c>
      <c r="DS279" s="66" t="str">
        <f t="shared" si="338"/>
        <v>0 missed</v>
      </c>
      <c r="DT279" s="62">
        <f t="shared" si="339"/>
        <v>5</v>
      </c>
      <c r="DU279" s="68">
        <f t="shared" si="340"/>
        <v>1</v>
      </c>
      <c r="DV279" s="68" t="str">
        <f t="shared" si="341"/>
        <v>Q-3 A-2 || Q Total-3, A Total-2</v>
      </c>
      <c r="DW279" s="62" t="str" cm="1">
        <f t="array" ref="DW279">IFERROR(INDEX('Attendance-Slot-1'!$Q$2:$Q$1112,MATCH(1,('Attendance-Slot-1'!$A$2:$A$1112=$C279)*('Attendance-Slot-1'!$G$2:$G$1112=DW$2),0)),"No Data")</f>
        <v>P-S1_Onsite</v>
      </c>
      <c r="DX279" s="62" t="str" cm="1">
        <f t="array" ref="DX279">IFERROR(INDEX('Attendance-Slot-2'!$Q$2:$Q$2595,MATCH(1,('Attendance-Slot-2'!$A$2:$A$2595=$C279)*('Attendance-Slot-2'!$G$2:$G$2595=DW$2),0)),"No Data")</f>
        <v>No Data</v>
      </c>
      <c r="DY279" s="137">
        <f>VLOOKUP($DL279,'Written Exam Marks'!$H:$Q,10,FALSE)</f>
        <v>26</v>
      </c>
      <c r="DZ279" s="137">
        <f>VLOOKUP($DL279,'Written Exam Marks'!$H:$Q,9,FALSE)</f>
        <v>35</v>
      </c>
      <c r="EA279" s="62" t="str">
        <f t="shared" si="342"/>
        <v>Present</v>
      </c>
      <c r="EB279" s="62" t="str">
        <f t="shared" si="343"/>
        <v>P-S1_Onsite</v>
      </c>
      <c r="EC279" s="114" t="str">
        <f t="shared" si="280"/>
        <v>P-2, 
A-0, 
No Data-3</v>
      </c>
      <c r="ED279" s="114" t="str">
        <f t="shared" si="281"/>
        <v>P-3, 
A-0, 
No Data-2</v>
      </c>
      <c r="EE279" s="114" t="str">
        <f t="shared" si="344"/>
        <v>P-S1_Onsite</v>
      </c>
      <c r="EF279" s="114" t="str">
        <f t="shared" si="345"/>
        <v>P-S2_Onsite</v>
      </c>
      <c r="EG279" s="114" t="str">
        <f t="shared" si="346"/>
        <v>P-S2_Onsite</v>
      </c>
      <c r="EH279" s="114" t="str">
        <f t="shared" si="347"/>
        <v>P-S2_Onsite</v>
      </c>
      <c r="EI279" s="114" t="str">
        <f t="shared" si="348"/>
        <v>P-S1_Onsite</v>
      </c>
      <c r="EJ279" s="114" t="str">
        <f t="shared" si="349"/>
        <v>P-5, A-0, No Data-0</v>
      </c>
      <c r="EK279" s="114" t="s">
        <v>10453</v>
      </c>
      <c r="EL279" s="114">
        <v>29</v>
      </c>
      <c r="EM279" s="114">
        <v>10</v>
      </c>
      <c r="EN279" s="114">
        <v>41</v>
      </c>
      <c r="EO279" s="114">
        <v>80</v>
      </c>
      <c r="EP279" s="114" t="s">
        <v>7217</v>
      </c>
      <c r="EQ279" s="114" t="s">
        <v>1054</v>
      </c>
      <c r="ER279" s="114" t="s">
        <v>2650</v>
      </c>
      <c r="ES279" s="114"/>
      <c r="ET279" s="30" t="s">
        <v>2650</v>
      </c>
    </row>
    <row r="280" spans="1:150" x14ac:dyDescent="0.25">
      <c r="A280" s="114">
        <v>277</v>
      </c>
      <c r="B280" s="114" t="s">
        <v>7224</v>
      </c>
      <c r="C280" s="80" t="s">
        <v>2656</v>
      </c>
      <c r="D280" s="30" t="s">
        <v>2657</v>
      </c>
      <c r="E280" s="30" t="s">
        <v>2658</v>
      </c>
      <c r="F280" s="33" t="s">
        <v>7201</v>
      </c>
      <c r="G280" s="30" t="s">
        <v>2659</v>
      </c>
      <c r="H280" s="143" t="s">
        <v>5</v>
      </c>
      <c r="I280" s="143" t="s">
        <v>5</v>
      </c>
      <c r="J280" s="143" t="s">
        <v>5</v>
      </c>
      <c r="K280" s="143" t="s">
        <v>5</v>
      </c>
      <c r="L280" s="143">
        <v>0</v>
      </c>
      <c r="M280" s="143">
        <v>65</v>
      </c>
      <c r="N280" s="40" t="s">
        <v>7314</v>
      </c>
      <c r="O280" s="40" t="s">
        <v>1593</v>
      </c>
      <c r="P280" s="13" t="str">
        <f t="shared" si="282"/>
        <v>2025EM1100277-MDSDF401</v>
      </c>
      <c r="Q280" s="40" t="str">
        <f t="shared" si="283"/>
        <v>3 missed</v>
      </c>
      <c r="R280" s="40" t="str">
        <f t="shared" si="284"/>
        <v>1 missed</v>
      </c>
      <c r="S280" s="40">
        <f t="shared" si="285"/>
        <v>0</v>
      </c>
      <c r="T280" s="40">
        <f t="shared" si="286"/>
        <v>0</v>
      </c>
      <c r="U280" s="41">
        <f t="shared" si="287"/>
        <v>0</v>
      </c>
      <c r="V280" s="41">
        <f t="shared" si="288"/>
        <v>0</v>
      </c>
      <c r="W280" s="40" t="str">
        <f t="shared" si="289"/>
        <v>4 missed</v>
      </c>
      <c r="X280" s="113">
        <f t="shared" si="290"/>
        <v>0</v>
      </c>
      <c r="Y280" s="13">
        <f t="shared" si="291"/>
        <v>0</v>
      </c>
      <c r="Z280" s="13" t="str">
        <f t="shared" si="292"/>
        <v>Q-0 A-0 || Q Total-3, A Total-1</v>
      </c>
      <c r="AA280" s="113" t="str" cm="1">
        <f t="array" ref="AA280">IFERROR(INDEX('Attendance-Slot-1'!$Q$2:$Q$1112,MATCH(1,('Attendance-Slot-1'!$A$2:$A$1112=$C280)*('Attendance-Slot-1'!$G$2:$G$1112=AA$2),0)),"No Data")</f>
        <v>P-S1_Onsite</v>
      </c>
      <c r="AB280" s="113" t="str" cm="1">
        <f t="array" ref="AB280">IFERROR(INDEX('Attendance-Slot-2'!$Q$2:$Q$2595,MATCH(1,('Attendance-Slot-2'!$A$2:$A$2595=$C280)*('Attendance-Slot-2'!$G$2:$G$2595=AA$2),0)),"No Data")</f>
        <v>No Data</v>
      </c>
      <c r="AC280" s="133">
        <f>VLOOKUP($P280,'Written Exam Marks'!$H:$Q,10,FALSE)</f>
        <v>12.5</v>
      </c>
      <c r="AD280" s="133">
        <f>VLOOKUP($P280,'Written Exam Marks'!$H:$Q,9,FALSE)</f>
        <v>35</v>
      </c>
      <c r="AE280" s="113" t="str">
        <f t="shared" si="293"/>
        <v>Present</v>
      </c>
      <c r="AF280" s="113" t="str">
        <f t="shared" si="294"/>
        <v>P-S1_Onsite</v>
      </c>
      <c r="AG280" s="146">
        <v>9.5</v>
      </c>
      <c r="AH280" s="146">
        <v>3</v>
      </c>
      <c r="AI280" s="146" t="s">
        <v>5</v>
      </c>
      <c r="AJ280" s="146" t="s">
        <v>5</v>
      </c>
      <c r="AK280" s="146" t="s">
        <v>5</v>
      </c>
      <c r="AL280" s="146" t="s">
        <v>5</v>
      </c>
      <c r="AM280" s="146">
        <v>12.5</v>
      </c>
      <c r="AN280" s="146">
        <v>60</v>
      </c>
      <c r="AO280" s="43" t="s">
        <v>7336</v>
      </c>
      <c r="AP280" s="43" t="s">
        <v>1598</v>
      </c>
      <c r="AQ280" s="50" t="str">
        <f t="shared" si="295"/>
        <v>2025EM1100277-MDSDF402</v>
      </c>
      <c r="AR280" s="43" t="str">
        <f t="shared" si="296"/>
        <v>4 missed</v>
      </c>
      <c r="AS280" s="47" t="s">
        <v>7342</v>
      </c>
      <c r="AT280" s="43">
        <f t="shared" si="297"/>
        <v>2</v>
      </c>
      <c r="AU280" s="48" t="s">
        <v>7342</v>
      </c>
      <c r="AV280" s="49">
        <f t="shared" si="298"/>
        <v>0.33333333333333331</v>
      </c>
      <c r="AW280" s="48" t="s">
        <v>7342</v>
      </c>
      <c r="AX280" s="43" t="str">
        <f t="shared" si="299"/>
        <v>4 missed</v>
      </c>
      <c r="AY280" s="42">
        <f t="shared" si="300"/>
        <v>2</v>
      </c>
      <c r="AZ280" s="50">
        <f t="shared" si="301"/>
        <v>0.33333333333333331</v>
      </c>
      <c r="BA280" s="50" t="str">
        <f t="shared" si="302"/>
        <v>Q-2 A-- || Q Total-6, A Total-0</v>
      </c>
      <c r="BB280" s="42" t="str" cm="1">
        <f t="array" ref="BB280">IFERROR(INDEX('Attendance-Slot-1'!$Q$2:$Q$1112,MATCH(1,('Attendance-Slot-1'!$A$2:$A$1112=$C280)*('Attendance-Slot-1'!$G$2:$G$1112=BB$2),0)),"No Data")</f>
        <v>P-S1_Onsite</v>
      </c>
      <c r="BC280" s="42" t="str" cm="1">
        <f t="array" ref="BC280">IFERROR(INDEX('Attendance-Slot-2'!$Q$2:$Q$2595,MATCH(1,('Attendance-Slot-2'!$A$2:$A$2595=$C280)*('Attendance-Slot-2'!$G$2:$G$2595=BB$2),0)),"No Data")</f>
        <v>No Data</v>
      </c>
      <c r="BD280" s="134">
        <f>VLOOKUP($AQ280,'Written Exam Marks'!$H:$Q,10,FALSE)</f>
        <v>16</v>
      </c>
      <c r="BE280" s="134">
        <f>VLOOKUP($AQ280,'Written Exam Marks'!$H:$Q,9,FALSE)</f>
        <v>40</v>
      </c>
      <c r="BF280" s="42" t="str">
        <f t="shared" si="303"/>
        <v>Present</v>
      </c>
      <c r="BG280" s="42" t="str">
        <f t="shared" si="304"/>
        <v>P-S1_Onsite</v>
      </c>
      <c r="BH280" s="147">
        <v>20</v>
      </c>
      <c r="BI280" s="147" t="s">
        <v>5</v>
      </c>
      <c r="BJ280" s="147">
        <v>20</v>
      </c>
      <c r="BK280" s="147">
        <v>60</v>
      </c>
      <c r="BL280" s="52" t="s">
        <v>3697</v>
      </c>
      <c r="BM280" s="52" t="s">
        <v>1606</v>
      </c>
      <c r="BN280" s="57" t="str">
        <f t="shared" si="305"/>
        <v>2025EM1100277-MDSDF403</v>
      </c>
      <c r="BO280" s="52" t="str">
        <f t="shared" si="306"/>
        <v>0 missed</v>
      </c>
      <c r="BP280" s="52" t="str">
        <f t="shared" si="307"/>
        <v>1 missed</v>
      </c>
      <c r="BQ280" s="52">
        <f t="shared" si="308"/>
        <v>1</v>
      </c>
      <c r="BR280" s="52">
        <f t="shared" si="309"/>
        <v>0</v>
      </c>
      <c r="BS280" s="56">
        <f t="shared" si="310"/>
        <v>1</v>
      </c>
      <c r="BT280" s="56">
        <f t="shared" si="311"/>
        <v>0</v>
      </c>
      <c r="BU280" s="52" t="str">
        <f t="shared" si="312"/>
        <v>1 missed</v>
      </c>
      <c r="BV280" s="51">
        <f t="shared" si="313"/>
        <v>1</v>
      </c>
      <c r="BW280" s="57">
        <f t="shared" si="314"/>
        <v>0.5</v>
      </c>
      <c r="BX280" s="57" t="str">
        <f t="shared" si="315"/>
        <v>Q-1 A-0 || Q Total-1, A Total-1</v>
      </c>
      <c r="BY280" s="51" t="str" cm="1">
        <f t="array" ref="BY280">IFERROR(INDEX('Attendance-Slot-1'!$Q$2:$Q$1112,MATCH(1,('Attendance-Slot-1'!$A$2:$A$1112=$C280)*('Attendance-Slot-1'!$G$2:$G$1112=BY$2),0)),"No Data")</f>
        <v>P-S1_Onsite</v>
      </c>
      <c r="BZ280" s="51" t="str" cm="1">
        <f t="array" ref="BZ280">IFERROR(INDEX('Attendance-Slot-2'!$Q$2:$Q$2595,MATCH(1,('Attendance-Slot-2'!$A$2:$A$2595=$C280)*('Attendance-Slot-2'!$G$2:$G$2595=BY$2),0)),"No Data")</f>
        <v>No Data</v>
      </c>
      <c r="CA280" s="135">
        <f>VLOOKUP($BN280,'Written Exam Marks'!$H:$Q,10,FALSE)</f>
        <v>18.5</v>
      </c>
      <c r="CB280" s="135">
        <f>VLOOKUP($BN280,'Written Exam Marks'!$H:$Q,9,FALSE)</f>
        <v>40</v>
      </c>
      <c r="CC280" s="51" t="str">
        <f t="shared" si="316"/>
        <v>Present</v>
      </c>
      <c r="CD280" s="51" t="str">
        <f t="shared" si="317"/>
        <v>P-S1_Onsite</v>
      </c>
      <c r="CE280" s="29" t="s">
        <v>5</v>
      </c>
      <c r="CF280" s="29" t="s">
        <v>5</v>
      </c>
      <c r="CG280" s="29" t="s">
        <v>5</v>
      </c>
      <c r="CH280" s="29">
        <v>0</v>
      </c>
      <c r="CI280" s="29">
        <v>60</v>
      </c>
      <c r="CJ280" s="61" t="s">
        <v>7343</v>
      </c>
      <c r="CK280" s="61" t="s">
        <v>1613</v>
      </c>
      <c r="CL280" s="10" t="str">
        <f t="shared" si="318"/>
        <v>2025EM1100277-MDSDF404</v>
      </c>
      <c r="CM280" s="61" t="str">
        <f t="shared" si="319"/>
        <v>2 missed</v>
      </c>
      <c r="CN280" s="61" t="str">
        <f t="shared" si="320"/>
        <v>1 missed</v>
      </c>
      <c r="CO280" s="111">
        <f t="shared" si="321"/>
        <v>0</v>
      </c>
      <c r="CP280" s="111">
        <f t="shared" si="322"/>
        <v>0</v>
      </c>
      <c r="CQ280" s="9">
        <f t="shared" si="323"/>
        <v>0</v>
      </c>
      <c r="CR280" s="9">
        <f t="shared" si="324"/>
        <v>0</v>
      </c>
      <c r="CS280" s="61" t="str">
        <f t="shared" si="325"/>
        <v>3 missed</v>
      </c>
      <c r="CT280" s="111">
        <f t="shared" si="326"/>
        <v>0</v>
      </c>
      <c r="CU280" s="10">
        <f t="shared" si="327"/>
        <v>0</v>
      </c>
      <c r="CV280" s="10" t="str">
        <f t="shared" si="328"/>
        <v>Q-0 A-0 || Q Total-2, A Total-1</v>
      </c>
      <c r="CW280" s="111" t="str" cm="1">
        <f t="array" ref="CW280">IFERROR(INDEX('Attendance-Slot-1'!$Q$2:$Q$1112,MATCH(1,('Attendance-Slot-1'!$A$2:$A$1112=$C280)*('Attendance-Slot-1'!$G$2:$G$1112=CW$2),0)),"No Data")</f>
        <v>P-S1_Onsite</v>
      </c>
      <c r="CX280" s="111" t="str" cm="1">
        <f t="array" ref="CX280">IFERROR(INDEX('Attendance-Slot-2'!$Q$2:$Q$2595,MATCH(1,('Attendance-Slot-2'!$A$2:$A$2595=$C280)*('Attendance-Slot-2'!$G$2:$G$2595=CW$2),0)),"No Data")</f>
        <v>No Data</v>
      </c>
      <c r="CY280" s="136">
        <f>VLOOKUP($CL280,'Written Exam Marks'!$H:$Q,10,FALSE)</f>
        <v>21</v>
      </c>
      <c r="CZ280" s="136">
        <f>VLOOKUP($CL280,'Written Exam Marks'!$H:$Q,9,FALSE)</f>
        <v>40</v>
      </c>
      <c r="DA280" s="111" t="str">
        <f t="shared" si="329"/>
        <v>Present</v>
      </c>
      <c r="DB280" s="111" t="str">
        <f t="shared" si="330"/>
        <v>P-S1_Onsite</v>
      </c>
      <c r="DC280" s="148">
        <v>5.5</v>
      </c>
      <c r="DD280" s="148" t="s">
        <v>5</v>
      </c>
      <c r="DE280" s="148" t="s">
        <v>5</v>
      </c>
      <c r="DF280" s="148" t="s">
        <v>5</v>
      </c>
      <c r="DG280" s="148" t="s">
        <v>5</v>
      </c>
      <c r="DH280" s="148">
        <v>5.5</v>
      </c>
      <c r="DI280" s="148">
        <v>65</v>
      </c>
      <c r="DJ280" s="66" t="s">
        <v>7351</v>
      </c>
      <c r="DK280" s="66" t="s">
        <v>1631</v>
      </c>
      <c r="DL280" s="68" t="str">
        <f t="shared" si="331"/>
        <v>2025EM1100277-MDSDF406</v>
      </c>
      <c r="DM280" s="66" t="str">
        <f t="shared" si="332"/>
        <v>2 missed</v>
      </c>
      <c r="DN280" s="66" t="str">
        <f t="shared" si="333"/>
        <v>2 missed</v>
      </c>
      <c r="DO280" s="62">
        <f t="shared" si="334"/>
        <v>1</v>
      </c>
      <c r="DP280" s="62">
        <f t="shared" si="335"/>
        <v>0</v>
      </c>
      <c r="DQ280" s="67">
        <f t="shared" si="336"/>
        <v>0.33333333333333331</v>
      </c>
      <c r="DR280" s="67">
        <f t="shared" si="337"/>
        <v>0</v>
      </c>
      <c r="DS280" s="66" t="str">
        <f t="shared" si="338"/>
        <v>4 missed</v>
      </c>
      <c r="DT280" s="62">
        <f t="shared" si="339"/>
        <v>1</v>
      </c>
      <c r="DU280" s="68">
        <f t="shared" si="340"/>
        <v>0.2</v>
      </c>
      <c r="DV280" s="68" t="str">
        <f t="shared" si="341"/>
        <v>Q-1 A-0 || Q Total-3, A Total-2</v>
      </c>
      <c r="DW280" s="62" t="str" cm="1">
        <f t="array" ref="DW280">IFERROR(INDEX('Attendance-Slot-1'!$Q$2:$Q$1112,MATCH(1,('Attendance-Slot-1'!$A$2:$A$1112=$C280)*('Attendance-Slot-1'!$G$2:$G$1112=DW$2),0)),"No Data")</f>
        <v>P-S1_Onsite</v>
      </c>
      <c r="DX280" s="62" t="str" cm="1">
        <f t="array" ref="DX280">IFERROR(INDEX('Attendance-Slot-2'!$Q$2:$Q$2595,MATCH(1,('Attendance-Slot-2'!$A$2:$A$2595=$C280)*('Attendance-Slot-2'!$G$2:$G$2595=DW$2),0)),"No Data")</f>
        <v>No Data</v>
      </c>
      <c r="DY280" s="137">
        <f>VLOOKUP($DL280,'Written Exam Marks'!$H:$Q,10,FALSE)</f>
        <v>21</v>
      </c>
      <c r="DZ280" s="137">
        <f>VLOOKUP($DL280,'Written Exam Marks'!$H:$Q,9,FALSE)</f>
        <v>35</v>
      </c>
      <c r="EA280" s="62" t="str">
        <f t="shared" si="342"/>
        <v>Present</v>
      </c>
      <c r="EB280" s="62" t="str">
        <f t="shared" si="343"/>
        <v>P-S1_Onsite</v>
      </c>
      <c r="EC280" s="114" t="str">
        <f t="shared" si="280"/>
        <v>P-5, 
A-0, 
No Data-0</v>
      </c>
      <c r="ED280" s="114" t="str">
        <f t="shared" si="281"/>
        <v>P-0, 
A-0, 
No Data-5</v>
      </c>
      <c r="EE280" s="114" t="str">
        <f t="shared" si="344"/>
        <v>P-S1_Onsite</v>
      </c>
      <c r="EF280" s="114" t="str">
        <f t="shared" si="345"/>
        <v>P-S1_Onsite</v>
      </c>
      <c r="EG280" s="114" t="str">
        <f t="shared" si="346"/>
        <v>P-S1_Onsite</v>
      </c>
      <c r="EH280" s="114" t="str">
        <f t="shared" si="347"/>
        <v>P-S1_Onsite</v>
      </c>
      <c r="EI280" s="114" t="str">
        <f t="shared" si="348"/>
        <v>P-S1_Onsite</v>
      </c>
      <c r="EJ280" s="114" t="str">
        <f t="shared" si="349"/>
        <v>P-5, A-0, No Data-0</v>
      </c>
      <c r="EK280" s="114" t="s">
        <v>10453</v>
      </c>
      <c r="EL280" s="114">
        <v>30</v>
      </c>
      <c r="EM280" s="114" t="s">
        <v>10456</v>
      </c>
      <c r="EN280" s="114">
        <v>46</v>
      </c>
      <c r="EO280" s="114">
        <v>76</v>
      </c>
      <c r="EP280" s="114" t="s">
        <v>7217</v>
      </c>
      <c r="EQ280" s="114" t="s">
        <v>1054</v>
      </c>
      <c r="ER280" s="114" t="s">
        <v>2656</v>
      </c>
      <c r="ES280" s="114"/>
      <c r="ET280" s="30" t="s">
        <v>2656</v>
      </c>
    </row>
    <row r="281" spans="1:150" x14ac:dyDescent="0.25">
      <c r="A281" s="114">
        <v>278</v>
      </c>
      <c r="B281" s="114" t="s">
        <v>7224</v>
      </c>
      <c r="C281" s="80" t="s">
        <v>2665</v>
      </c>
      <c r="D281" s="30" t="s">
        <v>2666</v>
      </c>
      <c r="E281" s="30" t="s">
        <v>2667</v>
      </c>
      <c r="F281" s="33" t="s">
        <v>7202</v>
      </c>
      <c r="G281" s="30" t="s">
        <v>2668</v>
      </c>
      <c r="H281" s="143">
        <v>15</v>
      </c>
      <c r="I281" s="143">
        <v>15</v>
      </c>
      <c r="J281" s="143">
        <v>20</v>
      </c>
      <c r="K281" s="143">
        <v>15</v>
      </c>
      <c r="L281" s="143">
        <v>65</v>
      </c>
      <c r="M281" s="143">
        <v>65</v>
      </c>
      <c r="N281" s="40" t="s">
        <v>7314</v>
      </c>
      <c r="O281" s="40" t="s">
        <v>1593</v>
      </c>
      <c r="P281" s="13" t="str">
        <f t="shared" si="282"/>
        <v>2025EM1100278-MDSDF401</v>
      </c>
      <c r="Q281" s="40" t="str">
        <f t="shared" si="283"/>
        <v>0 missed</v>
      </c>
      <c r="R281" s="40" t="str">
        <f t="shared" si="284"/>
        <v>0 missed</v>
      </c>
      <c r="S281" s="40">
        <f t="shared" si="285"/>
        <v>3</v>
      </c>
      <c r="T281" s="40">
        <f t="shared" si="286"/>
        <v>1</v>
      </c>
      <c r="U281" s="41">
        <f t="shared" si="287"/>
        <v>1</v>
      </c>
      <c r="V281" s="41">
        <f t="shared" si="288"/>
        <v>1</v>
      </c>
      <c r="W281" s="40" t="str">
        <f t="shared" si="289"/>
        <v>0 missed</v>
      </c>
      <c r="X281" s="113">
        <f t="shared" si="290"/>
        <v>4</v>
      </c>
      <c r="Y281" s="13">
        <f t="shared" si="291"/>
        <v>1</v>
      </c>
      <c r="Z281" s="13" t="str">
        <f t="shared" si="292"/>
        <v>Q-3 A-1 || Q Total-3, A Total-1</v>
      </c>
      <c r="AA281" s="113" t="str" cm="1">
        <f t="array" ref="AA281">IFERROR(INDEX('Attendance-Slot-1'!$Q$2:$Q$1112,MATCH(1,('Attendance-Slot-1'!$A$2:$A$1112=$C281)*('Attendance-Slot-1'!$G$2:$G$1112=AA$2),0)),"No Data")</f>
        <v>P-S1_Onsite</v>
      </c>
      <c r="AB281" s="113" t="str" cm="1">
        <f t="array" ref="AB281">IFERROR(INDEX('Attendance-Slot-2'!$Q$2:$Q$2595,MATCH(1,('Attendance-Slot-2'!$A$2:$A$2595=$C281)*('Attendance-Slot-2'!$G$2:$G$2595=AA$2),0)),"No Data")</f>
        <v>No Data</v>
      </c>
      <c r="AC281" s="133">
        <f>VLOOKUP($P281,'Written Exam Marks'!$H:$Q,10,FALSE)</f>
        <v>5</v>
      </c>
      <c r="AD281" s="133">
        <f>VLOOKUP($P281,'Written Exam Marks'!$H:$Q,9,FALSE)</f>
        <v>35</v>
      </c>
      <c r="AE281" s="113" t="str">
        <f t="shared" si="293"/>
        <v>Present</v>
      </c>
      <c r="AF281" s="113" t="str">
        <f t="shared" si="294"/>
        <v>P-S1_Onsite</v>
      </c>
      <c r="AG281" s="146">
        <v>9.5</v>
      </c>
      <c r="AH281" s="146">
        <v>8.5</v>
      </c>
      <c r="AI281" s="146">
        <v>10</v>
      </c>
      <c r="AJ281" s="146" t="s">
        <v>5</v>
      </c>
      <c r="AK281" s="146">
        <v>10</v>
      </c>
      <c r="AL281" s="146">
        <v>10</v>
      </c>
      <c r="AM281" s="146">
        <v>48</v>
      </c>
      <c r="AN281" s="146">
        <v>60</v>
      </c>
      <c r="AO281" s="43" t="s">
        <v>7336</v>
      </c>
      <c r="AP281" s="43" t="s">
        <v>1598</v>
      </c>
      <c r="AQ281" s="50" t="str">
        <f t="shared" si="295"/>
        <v>2025EM1100278-MDSDF402</v>
      </c>
      <c r="AR281" s="43" t="str">
        <f t="shared" si="296"/>
        <v>1 missed</v>
      </c>
      <c r="AS281" s="47" t="s">
        <v>7342</v>
      </c>
      <c r="AT281" s="43">
        <f t="shared" si="297"/>
        <v>5</v>
      </c>
      <c r="AU281" s="48" t="s">
        <v>7342</v>
      </c>
      <c r="AV281" s="49">
        <f t="shared" si="298"/>
        <v>0.83333333333333337</v>
      </c>
      <c r="AW281" s="48" t="s">
        <v>7342</v>
      </c>
      <c r="AX281" s="43" t="str">
        <f t="shared" si="299"/>
        <v>1 missed</v>
      </c>
      <c r="AY281" s="42">
        <f t="shared" si="300"/>
        <v>5</v>
      </c>
      <c r="AZ281" s="50">
        <f t="shared" si="301"/>
        <v>0.83333333333333337</v>
      </c>
      <c r="BA281" s="50" t="str">
        <f t="shared" si="302"/>
        <v>Q-5 A-- || Q Total-6, A Total-0</v>
      </c>
      <c r="BB281" s="42" t="str" cm="1">
        <f t="array" ref="BB281">IFERROR(INDEX('Attendance-Slot-1'!$Q$2:$Q$1112,MATCH(1,('Attendance-Slot-1'!$A$2:$A$1112=$C281)*('Attendance-Slot-1'!$G$2:$G$1112=BB$2),0)),"No Data")</f>
        <v>P-S1_Onsite</v>
      </c>
      <c r="BC281" s="42" t="str" cm="1">
        <f t="array" ref="BC281">IFERROR(INDEX('Attendance-Slot-2'!$Q$2:$Q$2595,MATCH(1,('Attendance-Slot-2'!$A$2:$A$2595=$C281)*('Attendance-Slot-2'!$G$2:$G$2595=BB$2),0)),"No Data")</f>
        <v>No Data</v>
      </c>
      <c r="BD281" s="134">
        <f>VLOOKUP($AQ281,'Written Exam Marks'!$H:$Q,10,FALSE)</f>
        <v>24</v>
      </c>
      <c r="BE281" s="134">
        <f>VLOOKUP($AQ281,'Written Exam Marks'!$H:$Q,9,FALSE)</f>
        <v>40</v>
      </c>
      <c r="BF281" s="42" t="str">
        <f t="shared" si="303"/>
        <v>Present</v>
      </c>
      <c r="BG281" s="42" t="str">
        <f t="shared" si="304"/>
        <v>P-S1_Onsite</v>
      </c>
      <c r="BH281" s="147" t="s">
        <v>5</v>
      </c>
      <c r="BI281" s="147">
        <v>14</v>
      </c>
      <c r="BJ281" s="147">
        <v>14</v>
      </c>
      <c r="BK281" s="147">
        <v>60</v>
      </c>
      <c r="BL281" s="52" t="s">
        <v>3697</v>
      </c>
      <c r="BM281" s="52" t="s">
        <v>1606</v>
      </c>
      <c r="BN281" s="57" t="str">
        <f t="shared" si="305"/>
        <v>2025EM1100278-MDSDF403</v>
      </c>
      <c r="BO281" s="52" t="str">
        <f t="shared" si="306"/>
        <v>1 missed</v>
      </c>
      <c r="BP281" s="52" t="str">
        <f t="shared" si="307"/>
        <v>0 missed</v>
      </c>
      <c r="BQ281" s="52">
        <f t="shared" si="308"/>
        <v>0</v>
      </c>
      <c r="BR281" s="52">
        <f t="shared" si="309"/>
        <v>1</v>
      </c>
      <c r="BS281" s="56">
        <f t="shared" si="310"/>
        <v>0</v>
      </c>
      <c r="BT281" s="56">
        <f t="shared" si="311"/>
        <v>1</v>
      </c>
      <c r="BU281" s="52" t="str">
        <f t="shared" si="312"/>
        <v>1 missed</v>
      </c>
      <c r="BV281" s="51">
        <f t="shared" si="313"/>
        <v>1</v>
      </c>
      <c r="BW281" s="57">
        <f t="shared" si="314"/>
        <v>0.5</v>
      </c>
      <c r="BX281" s="57" t="str">
        <f t="shared" si="315"/>
        <v>Q-0 A-1 || Q Total-1, A Total-1</v>
      </c>
      <c r="BY281" s="51" t="str" cm="1">
        <f t="array" ref="BY281">IFERROR(INDEX('Attendance-Slot-1'!$Q$2:$Q$1112,MATCH(1,('Attendance-Slot-1'!$A$2:$A$1112=$C281)*('Attendance-Slot-1'!$G$2:$G$1112=BY$2),0)),"No Data")</f>
        <v>No Data</v>
      </c>
      <c r="BZ281" s="51" t="str" cm="1">
        <f t="array" ref="BZ281">IFERROR(INDEX('Attendance-Slot-2'!$Q$2:$Q$2595,MATCH(1,('Attendance-Slot-2'!$A$2:$A$2595=$C281)*('Attendance-Slot-2'!$G$2:$G$2595=BY$2),0)),"No Data")</f>
        <v>P-S2_Onsite</v>
      </c>
      <c r="CA281" s="135">
        <f>VLOOKUP($BN281,'Written Exam Marks'!$H:$Q,10,FALSE)</f>
        <v>23.5</v>
      </c>
      <c r="CB281" s="135">
        <f>VLOOKUP($BN281,'Written Exam Marks'!$H:$Q,9,FALSE)</f>
        <v>40</v>
      </c>
      <c r="CC281" s="51" t="str">
        <f t="shared" si="316"/>
        <v>Present</v>
      </c>
      <c r="CD281" s="51" t="str">
        <f t="shared" si="317"/>
        <v>P-S2_Onsite</v>
      </c>
      <c r="CE281" s="29">
        <v>19</v>
      </c>
      <c r="CF281" s="29">
        <v>18</v>
      </c>
      <c r="CG281" s="29">
        <v>17</v>
      </c>
      <c r="CH281" s="29">
        <v>54</v>
      </c>
      <c r="CI281" s="29">
        <v>60</v>
      </c>
      <c r="CJ281" s="61" t="s">
        <v>7343</v>
      </c>
      <c r="CK281" s="61" t="s">
        <v>1613</v>
      </c>
      <c r="CL281" s="10" t="str">
        <f t="shared" si="318"/>
        <v>2025EM1100278-MDSDF404</v>
      </c>
      <c r="CM281" s="61" t="str">
        <f t="shared" si="319"/>
        <v>0 missed</v>
      </c>
      <c r="CN281" s="61" t="str">
        <f t="shared" si="320"/>
        <v>0 missed</v>
      </c>
      <c r="CO281" s="111">
        <f t="shared" si="321"/>
        <v>2</v>
      </c>
      <c r="CP281" s="111">
        <f t="shared" si="322"/>
        <v>1</v>
      </c>
      <c r="CQ281" s="9">
        <f t="shared" si="323"/>
        <v>1</v>
      </c>
      <c r="CR281" s="9">
        <f t="shared" si="324"/>
        <v>1</v>
      </c>
      <c r="CS281" s="61" t="str">
        <f t="shared" si="325"/>
        <v>0 missed</v>
      </c>
      <c r="CT281" s="111">
        <f t="shared" si="326"/>
        <v>3</v>
      </c>
      <c r="CU281" s="10">
        <f t="shared" si="327"/>
        <v>1</v>
      </c>
      <c r="CV281" s="10" t="str">
        <f t="shared" si="328"/>
        <v>Q-2 A-1 || Q Total-2, A Total-1</v>
      </c>
      <c r="CW281" s="111" t="str" cm="1">
        <f t="array" ref="CW281">IFERROR(INDEX('Attendance-Slot-1'!$Q$2:$Q$1112,MATCH(1,('Attendance-Slot-1'!$A$2:$A$1112=$C281)*('Attendance-Slot-1'!$G$2:$G$1112=CW$2),0)),"No Data")</f>
        <v>P-S1_Onsite</v>
      </c>
      <c r="CX281" s="111" t="str" cm="1">
        <f t="array" ref="CX281">IFERROR(INDEX('Attendance-Slot-2'!$Q$2:$Q$2595,MATCH(1,('Attendance-Slot-2'!$A$2:$A$2595=$C281)*('Attendance-Slot-2'!$G$2:$G$2595=CW$2),0)),"No Data")</f>
        <v>No Data</v>
      </c>
      <c r="CY281" s="136">
        <f>VLOOKUP($CL281,'Written Exam Marks'!$H:$Q,10,FALSE)</f>
        <v>19</v>
      </c>
      <c r="CZ281" s="136">
        <f>VLOOKUP($CL281,'Written Exam Marks'!$H:$Q,9,FALSE)</f>
        <v>40</v>
      </c>
      <c r="DA281" s="111" t="str">
        <f t="shared" si="329"/>
        <v>Present</v>
      </c>
      <c r="DB281" s="111" t="str">
        <f t="shared" si="330"/>
        <v>P-S1_Onsite</v>
      </c>
      <c r="DC281" s="148">
        <v>5.5</v>
      </c>
      <c r="DD281" s="148">
        <v>4.875</v>
      </c>
      <c r="DE281" s="148">
        <v>9</v>
      </c>
      <c r="DF281" s="148">
        <v>12</v>
      </c>
      <c r="DG281" s="148">
        <v>16</v>
      </c>
      <c r="DH281" s="148">
        <v>47.375</v>
      </c>
      <c r="DI281" s="148">
        <v>65</v>
      </c>
      <c r="DJ281" s="66" t="s">
        <v>7351</v>
      </c>
      <c r="DK281" s="66" t="s">
        <v>1631</v>
      </c>
      <c r="DL281" s="68" t="str">
        <f t="shared" si="331"/>
        <v>2025EM1100278-MDSDF406</v>
      </c>
      <c r="DM281" s="66" t="str">
        <f t="shared" si="332"/>
        <v>0 missed</v>
      </c>
      <c r="DN281" s="66" t="str">
        <f t="shared" si="333"/>
        <v>0 missed</v>
      </c>
      <c r="DO281" s="62">
        <f t="shared" si="334"/>
        <v>3</v>
      </c>
      <c r="DP281" s="62">
        <f t="shared" si="335"/>
        <v>2</v>
      </c>
      <c r="DQ281" s="67">
        <f t="shared" si="336"/>
        <v>1</v>
      </c>
      <c r="DR281" s="67">
        <f t="shared" si="337"/>
        <v>1</v>
      </c>
      <c r="DS281" s="66" t="str">
        <f t="shared" si="338"/>
        <v>0 missed</v>
      </c>
      <c r="DT281" s="62">
        <f t="shared" si="339"/>
        <v>5</v>
      </c>
      <c r="DU281" s="68">
        <f t="shared" si="340"/>
        <v>1</v>
      </c>
      <c r="DV281" s="68" t="str">
        <f t="shared" si="341"/>
        <v>Q-3 A-2 || Q Total-3, A Total-2</v>
      </c>
      <c r="DW281" s="62" t="str" cm="1">
        <f t="array" ref="DW281">IFERROR(INDEX('Attendance-Slot-1'!$Q$2:$Q$1112,MATCH(1,('Attendance-Slot-1'!$A$2:$A$1112=$C281)*('Attendance-Slot-1'!$G$2:$G$1112=DW$2),0)),"No Data")</f>
        <v>No Data</v>
      </c>
      <c r="DX281" s="62" t="str" cm="1">
        <f t="array" ref="DX281">IFERROR(INDEX('Attendance-Slot-2'!$Q$2:$Q$2595,MATCH(1,('Attendance-Slot-2'!$A$2:$A$2595=$C281)*('Attendance-Slot-2'!$G$2:$G$2595=DW$2),0)),"No Data")</f>
        <v>P-S2_Onsite</v>
      </c>
      <c r="DY281" s="137">
        <f>VLOOKUP($DL281,'Written Exam Marks'!$H:$Q,10,FALSE)</f>
        <v>18.5</v>
      </c>
      <c r="DZ281" s="137">
        <f>VLOOKUP($DL281,'Written Exam Marks'!$H:$Q,9,FALSE)</f>
        <v>35</v>
      </c>
      <c r="EA281" s="62" t="str">
        <f t="shared" si="342"/>
        <v>Present</v>
      </c>
      <c r="EB281" s="62" t="str">
        <f t="shared" si="343"/>
        <v>P-S2_Onsite</v>
      </c>
      <c r="EC281" s="114" t="str">
        <f t="shared" si="280"/>
        <v>P-3, 
A-0, 
No Data-2</v>
      </c>
      <c r="ED281" s="114" t="str">
        <f t="shared" si="281"/>
        <v>P-2, 
A-0, 
No Data-3</v>
      </c>
      <c r="EE281" s="114" t="str">
        <f t="shared" si="344"/>
        <v>P-S1_Onsite</v>
      </c>
      <c r="EF281" s="114" t="str">
        <f t="shared" si="345"/>
        <v>P-S1_Onsite</v>
      </c>
      <c r="EG281" s="114" t="str">
        <f t="shared" si="346"/>
        <v>P-S2_Onsite</v>
      </c>
      <c r="EH281" s="114" t="str">
        <f t="shared" si="347"/>
        <v>P-S1_Onsite</v>
      </c>
      <c r="EI281" s="114" t="str">
        <f t="shared" si="348"/>
        <v>P-S2_Onsite</v>
      </c>
      <c r="EJ281" s="114" t="str">
        <f t="shared" si="349"/>
        <v>P-5, A-0, No Data-0</v>
      </c>
      <c r="EK281" s="114" t="s">
        <v>10453</v>
      </c>
      <c r="EL281" s="114">
        <v>26</v>
      </c>
      <c r="EM281" s="114">
        <v>9</v>
      </c>
      <c r="EN281" s="114">
        <v>51</v>
      </c>
      <c r="EO281" s="114">
        <v>86</v>
      </c>
      <c r="EP281" s="114" t="s">
        <v>7217</v>
      </c>
      <c r="EQ281" s="114" t="s">
        <v>1054</v>
      </c>
      <c r="ER281" s="114" t="s">
        <v>2665</v>
      </c>
      <c r="ES281" s="114"/>
      <c r="ET281" s="30" t="s">
        <v>2665</v>
      </c>
    </row>
    <row r="282" spans="1:150" x14ac:dyDescent="0.25">
      <c r="A282" s="114">
        <v>279</v>
      </c>
      <c r="B282" s="114" t="s">
        <v>7224</v>
      </c>
      <c r="C282" s="80" t="s">
        <v>2672</v>
      </c>
      <c r="D282" s="30" t="s">
        <v>2673</v>
      </c>
      <c r="E282" s="30" t="s">
        <v>2674</v>
      </c>
      <c r="F282" s="33" t="s">
        <v>7202</v>
      </c>
      <c r="G282" s="30" t="s">
        <v>2675</v>
      </c>
      <c r="H282" s="143">
        <v>15</v>
      </c>
      <c r="I282" s="143">
        <v>15</v>
      </c>
      <c r="J282" s="143">
        <v>17</v>
      </c>
      <c r="K282" s="143">
        <v>15</v>
      </c>
      <c r="L282" s="143">
        <v>62</v>
      </c>
      <c r="M282" s="143">
        <v>65</v>
      </c>
      <c r="N282" s="40" t="s">
        <v>7314</v>
      </c>
      <c r="O282" s="40" t="s">
        <v>1593</v>
      </c>
      <c r="P282" s="13" t="str">
        <f t="shared" si="282"/>
        <v>2025EM1100279-MDSDF401</v>
      </c>
      <c r="Q282" s="40" t="str">
        <f t="shared" si="283"/>
        <v>0 missed</v>
      </c>
      <c r="R282" s="40" t="str">
        <f t="shared" si="284"/>
        <v>0 missed</v>
      </c>
      <c r="S282" s="40">
        <f t="shared" si="285"/>
        <v>3</v>
      </c>
      <c r="T282" s="40">
        <f t="shared" si="286"/>
        <v>1</v>
      </c>
      <c r="U282" s="41">
        <f t="shared" si="287"/>
        <v>1</v>
      </c>
      <c r="V282" s="41">
        <f t="shared" si="288"/>
        <v>1</v>
      </c>
      <c r="W282" s="40" t="str">
        <f t="shared" si="289"/>
        <v>0 missed</v>
      </c>
      <c r="X282" s="113">
        <f t="shared" si="290"/>
        <v>4</v>
      </c>
      <c r="Y282" s="13">
        <f t="shared" si="291"/>
        <v>1</v>
      </c>
      <c r="Z282" s="13" t="str">
        <f t="shared" si="292"/>
        <v>Q-3 A-1 || Q Total-3, A Total-1</v>
      </c>
      <c r="AA282" s="113" t="str" cm="1">
        <f t="array" ref="AA282">IFERROR(INDEX('Attendance-Slot-1'!$Q$2:$Q$1112,MATCH(1,('Attendance-Slot-1'!$A$2:$A$1112=$C282)*('Attendance-Slot-1'!$G$2:$G$1112=AA$2),0)),"No Data")</f>
        <v>P-S1_Onsite</v>
      </c>
      <c r="AB282" s="113" t="str" cm="1">
        <f t="array" ref="AB282">IFERROR(INDEX('Attendance-Slot-2'!$Q$2:$Q$2595,MATCH(1,('Attendance-Slot-2'!$A$2:$A$2595=$C282)*('Attendance-Slot-2'!$G$2:$G$2595=AA$2),0)),"No Data")</f>
        <v>No Data</v>
      </c>
      <c r="AC282" s="133">
        <f>VLOOKUP($P282,'Written Exam Marks'!$H:$Q,10,FALSE)</f>
        <v>10</v>
      </c>
      <c r="AD282" s="133">
        <f>VLOOKUP($P282,'Written Exam Marks'!$H:$Q,9,FALSE)</f>
        <v>35</v>
      </c>
      <c r="AE282" s="113" t="str">
        <f t="shared" si="293"/>
        <v>Present</v>
      </c>
      <c r="AF282" s="113" t="str">
        <f t="shared" si="294"/>
        <v>P-S1_Onsite</v>
      </c>
      <c r="AG282" s="146">
        <v>10</v>
      </c>
      <c r="AH282" s="146">
        <v>9.5</v>
      </c>
      <c r="AI282" s="146">
        <v>10</v>
      </c>
      <c r="AJ282" s="146">
        <v>10</v>
      </c>
      <c r="AK282" s="146">
        <v>10</v>
      </c>
      <c r="AL282" s="146">
        <v>10</v>
      </c>
      <c r="AM282" s="146">
        <v>59.5</v>
      </c>
      <c r="AN282" s="146">
        <v>60</v>
      </c>
      <c r="AO282" s="43" t="s">
        <v>7336</v>
      </c>
      <c r="AP282" s="43" t="s">
        <v>1598</v>
      </c>
      <c r="AQ282" s="50" t="str">
        <f t="shared" si="295"/>
        <v>2025EM1100279-MDSDF402</v>
      </c>
      <c r="AR282" s="43" t="str">
        <f t="shared" si="296"/>
        <v>0 missed</v>
      </c>
      <c r="AS282" s="47" t="s">
        <v>7342</v>
      </c>
      <c r="AT282" s="43">
        <f t="shared" si="297"/>
        <v>6</v>
      </c>
      <c r="AU282" s="48" t="s">
        <v>7342</v>
      </c>
      <c r="AV282" s="49">
        <f t="shared" si="298"/>
        <v>1</v>
      </c>
      <c r="AW282" s="48" t="s">
        <v>7342</v>
      </c>
      <c r="AX282" s="43" t="str">
        <f t="shared" si="299"/>
        <v>0 missed</v>
      </c>
      <c r="AY282" s="42">
        <f t="shared" si="300"/>
        <v>6</v>
      </c>
      <c r="AZ282" s="50">
        <f t="shared" si="301"/>
        <v>1</v>
      </c>
      <c r="BA282" s="50" t="str">
        <f t="shared" si="302"/>
        <v>Q-6 A-- || Q Total-6, A Total-0</v>
      </c>
      <c r="BB282" s="42" t="str" cm="1">
        <f t="array" ref="BB282">IFERROR(INDEX('Attendance-Slot-1'!$Q$2:$Q$1112,MATCH(1,('Attendance-Slot-1'!$A$2:$A$1112=$C282)*('Attendance-Slot-1'!$G$2:$G$1112=BB$2),0)),"No Data")</f>
        <v>No Data</v>
      </c>
      <c r="BC282" s="42" t="str" cm="1">
        <f t="array" ref="BC282">IFERROR(INDEX('Attendance-Slot-2'!$Q$2:$Q$2595,MATCH(1,('Attendance-Slot-2'!$A$2:$A$2595=$C282)*('Attendance-Slot-2'!$G$2:$G$2595=BB$2),0)),"No Data")</f>
        <v>P-S2_Onsite</v>
      </c>
      <c r="BD282" s="134">
        <f>VLOOKUP($AQ282,'Written Exam Marks'!$H:$Q,10,FALSE)</f>
        <v>25</v>
      </c>
      <c r="BE282" s="134">
        <f>VLOOKUP($AQ282,'Written Exam Marks'!$H:$Q,9,FALSE)</f>
        <v>40</v>
      </c>
      <c r="BF282" s="42" t="str">
        <f t="shared" si="303"/>
        <v>Present</v>
      </c>
      <c r="BG282" s="42" t="str">
        <f t="shared" si="304"/>
        <v>P-S2_Onsite</v>
      </c>
      <c r="BH282" s="147">
        <v>20</v>
      </c>
      <c r="BI282" s="147">
        <v>34</v>
      </c>
      <c r="BJ282" s="147">
        <v>54</v>
      </c>
      <c r="BK282" s="147">
        <v>60</v>
      </c>
      <c r="BL282" s="52" t="s">
        <v>3697</v>
      </c>
      <c r="BM282" s="52" t="s">
        <v>1606</v>
      </c>
      <c r="BN282" s="57" t="str">
        <f t="shared" si="305"/>
        <v>2025EM1100279-MDSDF403</v>
      </c>
      <c r="BO282" s="52" t="str">
        <f t="shared" si="306"/>
        <v>0 missed</v>
      </c>
      <c r="BP282" s="52" t="str">
        <f t="shared" si="307"/>
        <v>0 missed</v>
      </c>
      <c r="BQ282" s="52">
        <f t="shared" si="308"/>
        <v>1</v>
      </c>
      <c r="BR282" s="52">
        <f t="shared" si="309"/>
        <v>1</v>
      </c>
      <c r="BS282" s="56">
        <f t="shared" si="310"/>
        <v>1</v>
      </c>
      <c r="BT282" s="56">
        <f t="shared" si="311"/>
        <v>1</v>
      </c>
      <c r="BU282" s="52" t="str">
        <f t="shared" si="312"/>
        <v>0 missed</v>
      </c>
      <c r="BV282" s="51">
        <f t="shared" si="313"/>
        <v>2</v>
      </c>
      <c r="BW282" s="57">
        <f t="shared" si="314"/>
        <v>1</v>
      </c>
      <c r="BX282" s="57" t="str">
        <f t="shared" si="315"/>
        <v>Q-1 A-1 || Q Total-1, A Total-1</v>
      </c>
      <c r="BY282" s="51" t="str" cm="1">
        <f t="array" ref="BY282">IFERROR(INDEX('Attendance-Slot-1'!$Q$2:$Q$1112,MATCH(1,('Attendance-Slot-1'!$A$2:$A$1112=$C282)*('Attendance-Slot-1'!$G$2:$G$1112=BY$2),0)),"No Data")</f>
        <v>No Data</v>
      </c>
      <c r="BZ282" s="51" t="str" cm="1">
        <f t="array" ref="BZ282">IFERROR(INDEX('Attendance-Slot-2'!$Q$2:$Q$2595,MATCH(1,('Attendance-Slot-2'!$A$2:$A$2595=$C282)*('Attendance-Slot-2'!$G$2:$G$2595=BY$2),0)),"No Data")</f>
        <v>P-S2_Onsite</v>
      </c>
      <c r="CA282" s="135">
        <f>VLOOKUP($BN282,'Written Exam Marks'!$H:$Q,10,FALSE)</f>
        <v>24</v>
      </c>
      <c r="CB282" s="135">
        <f>VLOOKUP($BN282,'Written Exam Marks'!$H:$Q,9,FALSE)</f>
        <v>40</v>
      </c>
      <c r="CC282" s="51" t="str">
        <f t="shared" si="316"/>
        <v>Present</v>
      </c>
      <c r="CD282" s="51" t="str">
        <f t="shared" si="317"/>
        <v>P-S2_Onsite</v>
      </c>
      <c r="CE282" s="29">
        <v>19</v>
      </c>
      <c r="CF282" s="29">
        <v>20</v>
      </c>
      <c r="CG282" s="29">
        <v>18</v>
      </c>
      <c r="CH282" s="29">
        <v>57</v>
      </c>
      <c r="CI282" s="29">
        <v>60</v>
      </c>
      <c r="CJ282" s="61" t="s">
        <v>7343</v>
      </c>
      <c r="CK282" s="61" t="s">
        <v>1613</v>
      </c>
      <c r="CL282" s="10" t="str">
        <f t="shared" si="318"/>
        <v>2025EM1100279-MDSDF404</v>
      </c>
      <c r="CM282" s="61" t="str">
        <f t="shared" si="319"/>
        <v>0 missed</v>
      </c>
      <c r="CN282" s="61" t="str">
        <f t="shared" si="320"/>
        <v>0 missed</v>
      </c>
      <c r="CO282" s="111">
        <f t="shared" si="321"/>
        <v>2</v>
      </c>
      <c r="CP282" s="111">
        <f t="shared" si="322"/>
        <v>1</v>
      </c>
      <c r="CQ282" s="9">
        <f t="shared" si="323"/>
        <v>1</v>
      </c>
      <c r="CR282" s="9">
        <f t="shared" si="324"/>
        <v>1</v>
      </c>
      <c r="CS282" s="61" t="str">
        <f t="shared" si="325"/>
        <v>0 missed</v>
      </c>
      <c r="CT282" s="111">
        <f t="shared" si="326"/>
        <v>3</v>
      </c>
      <c r="CU282" s="10">
        <f t="shared" si="327"/>
        <v>1</v>
      </c>
      <c r="CV282" s="10" t="str">
        <f t="shared" si="328"/>
        <v>Q-2 A-1 || Q Total-2, A Total-1</v>
      </c>
      <c r="CW282" s="111" t="str" cm="1">
        <f t="array" ref="CW282">IFERROR(INDEX('Attendance-Slot-1'!$Q$2:$Q$1112,MATCH(1,('Attendance-Slot-1'!$A$2:$A$1112=$C282)*('Attendance-Slot-1'!$G$2:$G$1112=CW$2),0)),"No Data")</f>
        <v>No Data</v>
      </c>
      <c r="CX282" s="111" t="str" cm="1">
        <f t="array" ref="CX282">IFERROR(INDEX('Attendance-Slot-2'!$Q$2:$Q$2595,MATCH(1,('Attendance-Slot-2'!$A$2:$A$2595=$C282)*('Attendance-Slot-2'!$G$2:$G$2595=CW$2),0)),"No Data")</f>
        <v>P-S2_Onsite</v>
      </c>
      <c r="CY282" s="136">
        <f>VLOOKUP($CL282,'Written Exam Marks'!$H:$Q,10,FALSE)</f>
        <v>21.5</v>
      </c>
      <c r="CZ282" s="136">
        <f>VLOOKUP($CL282,'Written Exam Marks'!$H:$Q,9,FALSE)</f>
        <v>40</v>
      </c>
      <c r="DA282" s="111" t="str">
        <f t="shared" si="329"/>
        <v>Present</v>
      </c>
      <c r="DB282" s="111" t="str">
        <f t="shared" si="330"/>
        <v>P-S2_Onsite</v>
      </c>
      <c r="DC282" s="148">
        <v>5.5</v>
      </c>
      <c r="DD282" s="148">
        <v>7.125</v>
      </c>
      <c r="DE282" s="148">
        <v>8</v>
      </c>
      <c r="DF282" s="148">
        <v>16</v>
      </c>
      <c r="DG282" s="148">
        <v>16</v>
      </c>
      <c r="DH282" s="148">
        <v>52.625</v>
      </c>
      <c r="DI282" s="148">
        <v>65</v>
      </c>
      <c r="DJ282" s="66" t="s">
        <v>7351</v>
      </c>
      <c r="DK282" s="66" t="s">
        <v>1631</v>
      </c>
      <c r="DL282" s="68" t="str">
        <f t="shared" si="331"/>
        <v>2025EM1100279-MDSDF406</v>
      </c>
      <c r="DM282" s="66" t="str">
        <f t="shared" si="332"/>
        <v>0 missed</v>
      </c>
      <c r="DN282" s="66" t="str">
        <f t="shared" si="333"/>
        <v>0 missed</v>
      </c>
      <c r="DO282" s="62">
        <f t="shared" si="334"/>
        <v>3</v>
      </c>
      <c r="DP282" s="62">
        <f t="shared" si="335"/>
        <v>2</v>
      </c>
      <c r="DQ282" s="67">
        <f t="shared" si="336"/>
        <v>1</v>
      </c>
      <c r="DR282" s="67">
        <f t="shared" si="337"/>
        <v>1</v>
      </c>
      <c r="DS282" s="66" t="str">
        <f t="shared" si="338"/>
        <v>0 missed</v>
      </c>
      <c r="DT282" s="62">
        <f t="shared" si="339"/>
        <v>5</v>
      </c>
      <c r="DU282" s="68">
        <f t="shared" si="340"/>
        <v>1</v>
      </c>
      <c r="DV282" s="68" t="str">
        <f t="shared" si="341"/>
        <v>Q-3 A-2 || Q Total-3, A Total-2</v>
      </c>
      <c r="DW282" s="62" t="str" cm="1">
        <f t="array" ref="DW282">IFERROR(INDEX('Attendance-Slot-1'!$Q$2:$Q$1112,MATCH(1,('Attendance-Slot-1'!$A$2:$A$1112=$C282)*('Attendance-Slot-1'!$G$2:$G$1112=DW$2),0)),"No Data")</f>
        <v>P-S1_Onsite</v>
      </c>
      <c r="DX282" s="62" t="str" cm="1">
        <f t="array" ref="DX282">IFERROR(INDEX('Attendance-Slot-2'!$Q$2:$Q$2595,MATCH(1,('Attendance-Slot-2'!$A$2:$A$2595=$C282)*('Attendance-Slot-2'!$G$2:$G$2595=DW$2),0)),"No Data")</f>
        <v>No Data</v>
      </c>
      <c r="DY282" s="137">
        <f>VLOOKUP($DL282,'Written Exam Marks'!$H:$Q,10,FALSE)</f>
        <v>28</v>
      </c>
      <c r="DZ282" s="137">
        <f>VLOOKUP($DL282,'Written Exam Marks'!$H:$Q,9,FALSE)</f>
        <v>35</v>
      </c>
      <c r="EA282" s="62" t="str">
        <f t="shared" si="342"/>
        <v>Present</v>
      </c>
      <c r="EB282" s="62" t="str">
        <f t="shared" si="343"/>
        <v>P-S1_Onsite</v>
      </c>
      <c r="EC282" s="114" t="str">
        <f t="shared" si="280"/>
        <v>P-2, 
A-0, 
No Data-3</v>
      </c>
      <c r="ED282" s="114" t="str">
        <f t="shared" si="281"/>
        <v>P-3, 
A-0, 
No Data-2</v>
      </c>
      <c r="EE282" s="114" t="str">
        <f t="shared" si="344"/>
        <v>P-S1_Onsite</v>
      </c>
      <c r="EF282" s="114" t="str">
        <f t="shared" si="345"/>
        <v>P-S2_Onsite</v>
      </c>
      <c r="EG282" s="114" t="str">
        <f t="shared" si="346"/>
        <v>P-S2_Onsite</v>
      </c>
      <c r="EH282" s="114" t="str">
        <f t="shared" si="347"/>
        <v>P-S2_Onsite</v>
      </c>
      <c r="EI282" s="114" t="str">
        <f t="shared" si="348"/>
        <v>P-S1_Onsite</v>
      </c>
      <c r="EJ282" s="114" t="str">
        <f t="shared" si="349"/>
        <v>P-5, A-0, No Data-0</v>
      </c>
      <c r="EK282" s="114" t="s">
        <v>10453</v>
      </c>
      <c r="EL282" s="114">
        <v>29</v>
      </c>
      <c r="EM282" s="114">
        <v>10</v>
      </c>
      <c r="EN282" s="114">
        <v>39</v>
      </c>
      <c r="EO282" s="114">
        <v>78</v>
      </c>
      <c r="EP282" s="114" t="s">
        <v>7217</v>
      </c>
      <c r="EQ282" s="114" t="s">
        <v>1054</v>
      </c>
      <c r="ER282" s="114" t="s">
        <v>2672</v>
      </c>
      <c r="ES282" s="114"/>
      <c r="ET282" s="30" t="s">
        <v>2672</v>
      </c>
    </row>
    <row r="283" spans="1:150" x14ac:dyDescent="0.25">
      <c r="A283" s="114">
        <v>280</v>
      </c>
      <c r="B283" s="114" t="s">
        <v>7224</v>
      </c>
      <c r="C283" s="80" t="s">
        <v>4147</v>
      </c>
      <c r="D283" s="30" t="s">
        <v>4148</v>
      </c>
      <c r="E283" s="30" t="s">
        <v>4149</v>
      </c>
      <c r="F283" s="33" t="s">
        <v>7201</v>
      </c>
      <c r="G283" s="30" t="s">
        <v>4150</v>
      </c>
      <c r="H283" s="143">
        <v>15</v>
      </c>
      <c r="I283" s="143">
        <v>15</v>
      </c>
      <c r="J283" s="143">
        <v>20</v>
      </c>
      <c r="K283" s="143">
        <v>15</v>
      </c>
      <c r="L283" s="143">
        <v>65</v>
      </c>
      <c r="M283" s="143">
        <v>65</v>
      </c>
      <c r="N283" s="40" t="s">
        <v>7314</v>
      </c>
      <c r="O283" s="40" t="s">
        <v>1593</v>
      </c>
      <c r="P283" s="13" t="str">
        <f t="shared" si="282"/>
        <v>2025EM1100280-MDSDF401</v>
      </c>
      <c r="Q283" s="40" t="str">
        <f t="shared" si="283"/>
        <v>0 missed</v>
      </c>
      <c r="R283" s="40" t="str">
        <f t="shared" si="284"/>
        <v>0 missed</v>
      </c>
      <c r="S283" s="40">
        <f t="shared" si="285"/>
        <v>3</v>
      </c>
      <c r="T283" s="40">
        <f t="shared" si="286"/>
        <v>1</v>
      </c>
      <c r="U283" s="41">
        <f t="shared" si="287"/>
        <v>1</v>
      </c>
      <c r="V283" s="41">
        <f t="shared" si="288"/>
        <v>1</v>
      </c>
      <c r="W283" s="40" t="str">
        <f t="shared" si="289"/>
        <v>0 missed</v>
      </c>
      <c r="X283" s="113">
        <f t="shared" si="290"/>
        <v>4</v>
      </c>
      <c r="Y283" s="13">
        <f t="shared" si="291"/>
        <v>1</v>
      </c>
      <c r="Z283" s="13" t="str">
        <f t="shared" si="292"/>
        <v>Q-3 A-1 || Q Total-3, A Total-1</v>
      </c>
      <c r="AA283" s="113" t="str" cm="1">
        <f t="array" ref="AA283">IFERROR(INDEX('Attendance-Slot-1'!$Q$2:$Q$1112,MATCH(1,('Attendance-Slot-1'!$A$2:$A$1112=$C283)*('Attendance-Slot-1'!$G$2:$G$1112=AA$2),0)),"No Data")</f>
        <v>No Data</v>
      </c>
      <c r="AB283" s="113" t="str" cm="1">
        <f t="array" ref="AB283">IFERROR(INDEX('Attendance-Slot-2'!$Q$2:$Q$2595,MATCH(1,('Attendance-Slot-2'!$A$2:$A$2595=$C283)*('Attendance-Slot-2'!$G$2:$G$2595=AA$2),0)),"No Data")</f>
        <v>P-S2_Onsite</v>
      </c>
      <c r="AC283" s="133">
        <f>VLOOKUP($P283,'Written Exam Marks'!$H:$Q,10,FALSE)</f>
        <v>12.5</v>
      </c>
      <c r="AD283" s="133">
        <f>VLOOKUP($P283,'Written Exam Marks'!$H:$Q,9,FALSE)</f>
        <v>35</v>
      </c>
      <c r="AE283" s="113" t="str">
        <f t="shared" si="293"/>
        <v>Present</v>
      </c>
      <c r="AF283" s="113" t="str">
        <f t="shared" si="294"/>
        <v>P-S2_Onsite</v>
      </c>
      <c r="AG283" s="146">
        <v>9.5</v>
      </c>
      <c r="AH283" s="146">
        <v>9.5</v>
      </c>
      <c r="AI283" s="146">
        <v>10</v>
      </c>
      <c r="AJ283" s="146">
        <v>10</v>
      </c>
      <c r="AK283" s="146">
        <v>10</v>
      </c>
      <c r="AL283" s="146">
        <v>10</v>
      </c>
      <c r="AM283" s="146">
        <v>59</v>
      </c>
      <c r="AN283" s="146">
        <v>60</v>
      </c>
      <c r="AO283" s="43" t="s">
        <v>7336</v>
      </c>
      <c r="AP283" s="43" t="s">
        <v>1598</v>
      </c>
      <c r="AQ283" s="50" t="str">
        <f t="shared" si="295"/>
        <v>2025EM1100280-MDSDF402</v>
      </c>
      <c r="AR283" s="43" t="str">
        <f t="shared" si="296"/>
        <v>0 missed</v>
      </c>
      <c r="AS283" s="47" t="s">
        <v>7342</v>
      </c>
      <c r="AT283" s="43">
        <f t="shared" si="297"/>
        <v>6</v>
      </c>
      <c r="AU283" s="48" t="s">
        <v>7342</v>
      </c>
      <c r="AV283" s="49">
        <f t="shared" si="298"/>
        <v>1</v>
      </c>
      <c r="AW283" s="48" t="s">
        <v>7342</v>
      </c>
      <c r="AX283" s="43" t="str">
        <f t="shared" si="299"/>
        <v>0 missed</v>
      </c>
      <c r="AY283" s="42">
        <f t="shared" si="300"/>
        <v>6</v>
      </c>
      <c r="AZ283" s="50">
        <f t="shared" si="301"/>
        <v>1</v>
      </c>
      <c r="BA283" s="50" t="str">
        <f t="shared" si="302"/>
        <v>Q-6 A-- || Q Total-6, A Total-0</v>
      </c>
      <c r="BB283" s="42" t="str" cm="1">
        <f t="array" ref="BB283">IFERROR(INDEX('Attendance-Slot-1'!$Q$2:$Q$1112,MATCH(1,('Attendance-Slot-1'!$A$2:$A$1112=$C283)*('Attendance-Slot-1'!$G$2:$G$1112=BB$2),0)),"No Data")</f>
        <v>No Data</v>
      </c>
      <c r="BC283" s="42" t="str" cm="1">
        <f t="array" ref="BC283">IFERROR(INDEX('Attendance-Slot-2'!$Q$2:$Q$2595,MATCH(1,('Attendance-Slot-2'!$A$2:$A$2595=$C283)*('Attendance-Slot-2'!$G$2:$G$2595=BB$2),0)),"No Data")</f>
        <v>P-S2_Onsite</v>
      </c>
      <c r="BD283" s="134">
        <f>VLOOKUP($AQ283,'Written Exam Marks'!$H:$Q,10,FALSE)</f>
        <v>21</v>
      </c>
      <c r="BE283" s="134">
        <f>VLOOKUP($AQ283,'Written Exam Marks'!$H:$Q,9,FALSE)</f>
        <v>40</v>
      </c>
      <c r="BF283" s="42" t="str">
        <f t="shared" si="303"/>
        <v>Present</v>
      </c>
      <c r="BG283" s="42" t="str">
        <f t="shared" si="304"/>
        <v>P-S2_Onsite</v>
      </c>
      <c r="BH283" s="147" t="s">
        <v>5</v>
      </c>
      <c r="BI283" s="147">
        <v>30</v>
      </c>
      <c r="BJ283" s="147">
        <v>30</v>
      </c>
      <c r="BK283" s="147">
        <v>60</v>
      </c>
      <c r="BL283" s="52" t="s">
        <v>3697</v>
      </c>
      <c r="BM283" s="52" t="s">
        <v>1606</v>
      </c>
      <c r="BN283" s="57" t="str">
        <f t="shared" si="305"/>
        <v>2025EM1100280-MDSDF403</v>
      </c>
      <c r="BO283" s="52" t="str">
        <f t="shared" si="306"/>
        <v>1 missed</v>
      </c>
      <c r="BP283" s="52" t="str">
        <f t="shared" si="307"/>
        <v>0 missed</v>
      </c>
      <c r="BQ283" s="52">
        <f t="shared" si="308"/>
        <v>0</v>
      </c>
      <c r="BR283" s="52">
        <f t="shared" si="309"/>
        <v>1</v>
      </c>
      <c r="BS283" s="56">
        <f t="shared" si="310"/>
        <v>0</v>
      </c>
      <c r="BT283" s="56">
        <f t="shared" si="311"/>
        <v>1</v>
      </c>
      <c r="BU283" s="52" t="str">
        <f t="shared" si="312"/>
        <v>1 missed</v>
      </c>
      <c r="BV283" s="51">
        <f t="shared" si="313"/>
        <v>1</v>
      </c>
      <c r="BW283" s="57">
        <f t="shared" si="314"/>
        <v>0.5</v>
      </c>
      <c r="BX283" s="57" t="str">
        <f t="shared" si="315"/>
        <v>Q-0 A-1 || Q Total-1, A Total-1</v>
      </c>
      <c r="BY283" s="51" t="str" cm="1">
        <f t="array" ref="BY283">IFERROR(INDEX('Attendance-Slot-1'!$Q$2:$Q$1112,MATCH(1,('Attendance-Slot-1'!$A$2:$A$1112=$C283)*('Attendance-Slot-1'!$G$2:$G$1112=BY$2),0)),"No Data")</f>
        <v>No Data</v>
      </c>
      <c r="BZ283" s="51" t="str" cm="1">
        <f t="array" ref="BZ283">IFERROR(INDEX('Attendance-Slot-2'!$Q$2:$Q$2595,MATCH(1,('Attendance-Slot-2'!$A$2:$A$2595=$C283)*('Attendance-Slot-2'!$G$2:$G$2595=BY$2),0)),"No Data")</f>
        <v>P-S2_Onsite</v>
      </c>
      <c r="CA283" s="135">
        <f>VLOOKUP($BN283,'Written Exam Marks'!$H:$Q,10,FALSE)</f>
        <v>19</v>
      </c>
      <c r="CB283" s="135">
        <f>VLOOKUP($BN283,'Written Exam Marks'!$H:$Q,9,FALSE)</f>
        <v>40</v>
      </c>
      <c r="CC283" s="51" t="str">
        <f t="shared" si="316"/>
        <v>Present</v>
      </c>
      <c r="CD283" s="51" t="str">
        <f t="shared" si="317"/>
        <v>P-S2_Onsite</v>
      </c>
      <c r="CE283" s="29">
        <v>19</v>
      </c>
      <c r="CF283" s="29">
        <v>19</v>
      </c>
      <c r="CG283" s="29">
        <v>20</v>
      </c>
      <c r="CH283" s="29">
        <v>58</v>
      </c>
      <c r="CI283" s="29">
        <v>60</v>
      </c>
      <c r="CJ283" s="61" t="s">
        <v>7343</v>
      </c>
      <c r="CK283" s="61" t="s">
        <v>1613</v>
      </c>
      <c r="CL283" s="10" t="str">
        <f t="shared" si="318"/>
        <v>2025EM1100280-MDSDF404</v>
      </c>
      <c r="CM283" s="61" t="str">
        <f t="shared" si="319"/>
        <v>0 missed</v>
      </c>
      <c r="CN283" s="61" t="str">
        <f t="shared" si="320"/>
        <v>0 missed</v>
      </c>
      <c r="CO283" s="111">
        <f t="shared" si="321"/>
        <v>2</v>
      </c>
      <c r="CP283" s="111">
        <f t="shared" si="322"/>
        <v>1</v>
      </c>
      <c r="CQ283" s="9">
        <f t="shared" si="323"/>
        <v>1</v>
      </c>
      <c r="CR283" s="9">
        <f t="shared" si="324"/>
        <v>1</v>
      </c>
      <c r="CS283" s="61" t="str">
        <f t="shared" si="325"/>
        <v>0 missed</v>
      </c>
      <c r="CT283" s="111">
        <f t="shared" si="326"/>
        <v>3</v>
      </c>
      <c r="CU283" s="10">
        <f t="shared" si="327"/>
        <v>1</v>
      </c>
      <c r="CV283" s="10" t="str">
        <f t="shared" si="328"/>
        <v>Q-2 A-1 || Q Total-2, A Total-1</v>
      </c>
      <c r="CW283" s="111" t="str" cm="1">
        <f t="array" ref="CW283">IFERROR(INDEX('Attendance-Slot-1'!$Q$2:$Q$1112,MATCH(1,('Attendance-Slot-1'!$A$2:$A$1112=$C283)*('Attendance-Slot-1'!$G$2:$G$1112=CW$2),0)),"No Data")</f>
        <v>No Data</v>
      </c>
      <c r="CX283" s="111" t="str" cm="1">
        <f t="array" ref="CX283">IFERROR(INDEX('Attendance-Slot-2'!$Q$2:$Q$2595,MATCH(1,('Attendance-Slot-2'!$A$2:$A$2595=$C283)*('Attendance-Slot-2'!$G$2:$G$2595=CW$2),0)),"No Data")</f>
        <v>P-S2_Onsite</v>
      </c>
      <c r="CY283" s="136">
        <f>VLOOKUP($CL283,'Written Exam Marks'!$H:$Q,10,FALSE)</f>
        <v>9</v>
      </c>
      <c r="CZ283" s="136">
        <f>VLOOKUP($CL283,'Written Exam Marks'!$H:$Q,9,FALSE)</f>
        <v>40</v>
      </c>
      <c r="DA283" s="111" t="str">
        <f t="shared" si="329"/>
        <v>Present</v>
      </c>
      <c r="DB283" s="111" t="str">
        <f t="shared" si="330"/>
        <v>P-S2_Onsite</v>
      </c>
      <c r="DC283" s="148" t="s">
        <v>5</v>
      </c>
      <c r="DD283" s="148">
        <v>7</v>
      </c>
      <c r="DE283" s="148">
        <v>8</v>
      </c>
      <c r="DF283" s="148" t="s">
        <v>5</v>
      </c>
      <c r="DG283" s="148">
        <v>17</v>
      </c>
      <c r="DH283" s="148">
        <v>32</v>
      </c>
      <c r="DI283" s="148">
        <v>65</v>
      </c>
      <c r="DJ283" s="66" t="s">
        <v>7351</v>
      </c>
      <c r="DK283" s="66" t="s">
        <v>1631</v>
      </c>
      <c r="DL283" s="68" t="str">
        <f t="shared" si="331"/>
        <v>2025EM1100280-MDSDF406</v>
      </c>
      <c r="DM283" s="66" t="str">
        <f t="shared" si="332"/>
        <v>1 missed</v>
      </c>
      <c r="DN283" s="66" t="str">
        <f t="shared" si="333"/>
        <v>1 missed</v>
      </c>
      <c r="DO283" s="62">
        <f t="shared" si="334"/>
        <v>2</v>
      </c>
      <c r="DP283" s="62">
        <f t="shared" si="335"/>
        <v>1</v>
      </c>
      <c r="DQ283" s="67">
        <f t="shared" si="336"/>
        <v>0.66666666666666663</v>
      </c>
      <c r="DR283" s="67">
        <f t="shared" si="337"/>
        <v>0.5</v>
      </c>
      <c r="DS283" s="66" t="str">
        <f t="shared" si="338"/>
        <v>2 missed</v>
      </c>
      <c r="DT283" s="62">
        <f t="shared" si="339"/>
        <v>3</v>
      </c>
      <c r="DU283" s="68">
        <f t="shared" si="340"/>
        <v>0.6</v>
      </c>
      <c r="DV283" s="68" t="str">
        <f t="shared" si="341"/>
        <v>Q-2 A-1 || Q Total-3, A Total-2</v>
      </c>
      <c r="DW283" s="62" t="str" cm="1">
        <f t="array" ref="DW283">IFERROR(INDEX('Attendance-Slot-1'!$Q$2:$Q$1112,MATCH(1,('Attendance-Slot-1'!$A$2:$A$1112=$C283)*('Attendance-Slot-1'!$G$2:$G$1112=DW$2),0)),"No Data")</f>
        <v>No Data</v>
      </c>
      <c r="DX283" s="62" t="str" cm="1">
        <f t="array" ref="DX283">IFERROR(INDEX('Attendance-Slot-2'!$Q$2:$Q$2595,MATCH(1,('Attendance-Slot-2'!$A$2:$A$2595=$C283)*('Attendance-Slot-2'!$G$2:$G$2595=DW$2),0)),"No Data")</f>
        <v>P-S2_Onsite</v>
      </c>
      <c r="DY283" s="137">
        <f>VLOOKUP($DL283,'Written Exam Marks'!$H:$Q,10,FALSE)</f>
        <v>15</v>
      </c>
      <c r="DZ283" s="137">
        <f>VLOOKUP($DL283,'Written Exam Marks'!$H:$Q,9,FALSE)</f>
        <v>35</v>
      </c>
      <c r="EA283" s="62" t="str">
        <f t="shared" si="342"/>
        <v>Present</v>
      </c>
      <c r="EB283" s="62" t="str">
        <f t="shared" si="343"/>
        <v>P-S2_Onsite</v>
      </c>
      <c r="EC283" s="114" t="str">
        <f t="shared" si="280"/>
        <v>P-0, 
A-0, 
No Data-5</v>
      </c>
      <c r="ED283" s="114" t="str">
        <f t="shared" si="281"/>
        <v>P-5, 
A-0, 
No Data-0</v>
      </c>
      <c r="EE283" s="114" t="str">
        <f t="shared" si="344"/>
        <v>P-S2_Onsite</v>
      </c>
      <c r="EF283" s="114" t="str">
        <f t="shared" si="345"/>
        <v>P-S2_Onsite</v>
      </c>
      <c r="EG283" s="114" t="str">
        <f t="shared" si="346"/>
        <v>P-S2_Onsite</v>
      </c>
      <c r="EH283" s="114" t="str">
        <f t="shared" si="347"/>
        <v>P-S2_Onsite</v>
      </c>
      <c r="EI283" s="114" t="str">
        <f t="shared" si="348"/>
        <v>P-S2_Onsite</v>
      </c>
      <c r="EJ283" s="114" t="str">
        <f t="shared" si="349"/>
        <v>P-5, A-0, No Data-0</v>
      </c>
      <c r="EK283" s="114" t="s">
        <v>10453</v>
      </c>
      <c r="EL283" s="114">
        <v>29.5</v>
      </c>
      <c r="EM283" s="114">
        <v>9</v>
      </c>
      <c r="EN283" s="114">
        <v>51</v>
      </c>
      <c r="EO283" s="114">
        <v>89.5</v>
      </c>
      <c r="EP283" s="114" t="s">
        <v>7217</v>
      </c>
      <c r="EQ283" s="114" t="s">
        <v>1054</v>
      </c>
      <c r="ER283" s="114" t="s">
        <v>4147</v>
      </c>
      <c r="ES283" s="114"/>
      <c r="ET283" s="30" t="s">
        <v>4147</v>
      </c>
    </row>
    <row r="284" spans="1:150" x14ac:dyDescent="0.25">
      <c r="A284" s="114">
        <v>281</v>
      </c>
      <c r="B284" s="114" t="s">
        <v>7224</v>
      </c>
      <c r="C284" s="80" t="s">
        <v>4151</v>
      </c>
      <c r="D284" s="30" t="s">
        <v>4152</v>
      </c>
      <c r="E284" s="30" t="s">
        <v>4153</v>
      </c>
      <c r="F284" s="33" t="s">
        <v>7202</v>
      </c>
      <c r="G284" s="30" t="s">
        <v>4154</v>
      </c>
      <c r="H284" s="143" t="s">
        <v>5</v>
      </c>
      <c r="I284" s="143" t="s">
        <v>5</v>
      </c>
      <c r="J284" s="143" t="s">
        <v>5</v>
      </c>
      <c r="K284" s="143">
        <v>15</v>
      </c>
      <c r="L284" s="143">
        <v>15</v>
      </c>
      <c r="M284" s="143">
        <v>65</v>
      </c>
      <c r="N284" s="40" t="s">
        <v>7314</v>
      </c>
      <c r="O284" s="40" t="s">
        <v>1593</v>
      </c>
      <c r="P284" s="13" t="str">
        <f t="shared" si="282"/>
        <v>2025EM1100281-MDSDF401</v>
      </c>
      <c r="Q284" s="40" t="str">
        <f t="shared" si="283"/>
        <v>3 missed</v>
      </c>
      <c r="R284" s="40" t="str">
        <f t="shared" si="284"/>
        <v>0 missed</v>
      </c>
      <c r="S284" s="40">
        <f t="shared" si="285"/>
        <v>0</v>
      </c>
      <c r="T284" s="40">
        <f t="shared" si="286"/>
        <v>1</v>
      </c>
      <c r="U284" s="41">
        <f t="shared" si="287"/>
        <v>0</v>
      </c>
      <c r="V284" s="41">
        <f t="shared" si="288"/>
        <v>1</v>
      </c>
      <c r="W284" s="40" t="str">
        <f t="shared" si="289"/>
        <v>3 missed</v>
      </c>
      <c r="X284" s="113">
        <f t="shared" si="290"/>
        <v>1</v>
      </c>
      <c r="Y284" s="13">
        <f t="shared" si="291"/>
        <v>0.25</v>
      </c>
      <c r="Z284" s="13" t="str">
        <f t="shared" si="292"/>
        <v>Q-0 A-1 || Q Total-3, A Total-1</v>
      </c>
      <c r="AA284" s="113" t="str" cm="1">
        <f t="array" ref="AA284">IFERROR(INDEX('Attendance-Slot-1'!$Q$2:$Q$1112,MATCH(1,('Attendance-Slot-1'!$A$2:$A$1112=$C284)*('Attendance-Slot-1'!$G$2:$G$1112=AA$2),0)),"No Data")</f>
        <v>No Data</v>
      </c>
      <c r="AB284" s="113" t="str" cm="1">
        <f t="array" ref="AB284">IFERROR(INDEX('Attendance-Slot-2'!$Q$2:$Q$2595,MATCH(1,('Attendance-Slot-2'!$A$2:$A$2595=$C284)*('Attendance-Slot-2'!$G$2:$G$2595=AA$2),0)),"No Data")</f>
        <v>P-S2_Onsite</v>
      </c>
      <c r="AC284" s="133">
        <f>VLOOKUP($P284,'Written Exam Marks'!$H:$Q,10,FALSE)</f>
        <v>2.5</v>
      </c>
      <c r="AD284" s="133">
        <f>VLOOKUP($P284,'Written Exam Marks'!$H:$Q,9,FALSE)</f>
        <v>35</v>
      </c>
      <c r="AE284" s="113" t="str">
        <f t="shared" si="293"/>
        <v>Present</v>
      </c>
      <c r="AF284" s="113" t="str">
        <f t="shared" si="294"/>
        <v>P-S2_Onsite</v>
      </c>
      <c r="AG284" s="146" t="s">
        <v>5</v>
      </c>
      <c r="AH284" s="146" t="s">
        <v>5</v>
      </c>
      <c r="AI284" s="146" t="s">
        <v>5</v>
      </c>
      <c r="AJ284" s="146" t="s">
        <v>5</v>
      </c>
      <c r="AK284" s="146" t="s">
        <v>5</v>
      </c>
      <c r="AL284" s="146" t="s">
        <v>5</v>
      </c>
      <c r="AM284" s="146">
        <v>0</v>
      </c>
      <c r="AN284" s="146">
        <v>60</v>
      </c>
      <c r="AO284" s="43" t="s">
        <v>7336</v>
      </c>
      <c r="AP284" s="43" t="s">
        <v>1598</v>
      </c>
      <c r="AQ284" s="50" t="str">
        <f t="shared" si="295"/>
        <v>2025EM1100281-MDSDF402</v>
      </c>
      <c r="AR284" s="43" t="str">
        <f t="shared" si="296"/>
        <v>6 missed</v>
      </c>
      <c r="AS284" s="47" t="s">
        <v>7342</v>
      </c>
      <c r="AT284" s="43">
        <f t="shared" si="297"/>
        <v>0</v>
      </c>
      <c r="AU284" s="48" t="s">
        <v>7342</v>
      </c>
      <c r="AV284" s="49">
        <f t="shared" si="298"/>
        <v>0</v>
      </c>
      <c r="AW284" s="48" t="s">
        <v>7342</v>
      </c>
      <c r="AX284" s="43" t="str">
        <f t="shared" si="299"/>
        <v>6 missed</v>
      </c>
      <c r="AY284" s="42">
        <f t="shared" si="300"/>
        <v>0</v>
      </c>
      <c r="AZ284" s="50">
        <f t="shared" si="301"/>
        <v>0</v>
      </c>
      <c r="BA284" s="50" t="str">
        <f t="shared" si="302"/>
        <v>Q-0 A-- || Q Total-6, A Total-0</v>
      </c>
      <c r="BB284" s="42" t="str" cm="1">
        <f t="array" ref="BB284">IFERROR(INDEX('Attendance-Slot-1'!$Q$2:$Q$1112,MATCH(1,('Attendance-Slot-1'!$A$2:$A$1112=$C284)*('Attendance-Slot-1'!$G$2:$G$1112=BB$2),0)),"No Data")</f>
        <v>No Data</v>
      </c>
      <c r="BC284" s="42" t="str" cm="1">
        <f t="array" ref="BC284">IFERROR(INDEX('Attendance-Slot-2'!$Q$2:$Q$2595,MATCH(1,('Attendance-Slot-2'!$A$2:$A$2595=$C284)*('Attendance-Slot-2'!$G$2:$G$2595=BB$2),0)),"No Data")</f>
        <v>P-S2_Onsite</v>
      </c>
      <c r="BD284" s="134">
        <f>VLOOKUP($AQ284,'Written Exam Marks'!$H:$Q,10,FALSE)</f>
        <v>10</v>
      </c>
      <c r="BE284" s="134">
        <f>VLOOKUP($AQ284,'Written Exam Marks'!$H:$Q,9,FALSE)</f>
        <v>40</v>
      </c>
      <c r="BF284" s="42" t="str">
        <f t="shared" si="303"/>
        <v>Present</v>
      </c>
      <c r="BG284" s="42" t="str">
        <f t="shared" si="304"/>
        <v>P-S2_Onsite</v>
      </c>
      <c r="BH284" s="147" t="s">
        <v>5</v>
      </c>
      <c r="BI284" s="147" t="s">
        <v>5</v>
      </c>
      <c r="BJ284" s="147">
        <v>0</v>
      </c>
      <c r="BK284" s="147">
        <v>60</v>
      </c>
      <c r="BL284" s="52" t="s">
        <v>3697</v>
      </c>
      <c r="BM284" s="52" t="s">
        <v>1606</v>
      </c>
      <c r="BN284" s="57" t="str">
        <f t="shared" si="305"/>
        <v>2025EM1100281-MDSDF403</v>
      </c>
      <c r="BO284" s="52" t="str">
        <f t="shared" si="306"/>
        <v>1 missed</v>
      </c>
      <c r="BP284" s="52" t="str">
        <f t="shared" si="307"/>
        <v>1 missed</v>
      </c>
      <c r="BQ284" s="52">
        <f t="shared" si="308"/>
        <v>0</v>
      </c>
      <c r="BR284" s="52">
        <f t="shared" si="309"/>
        <v>0</v>
      </c>
      <c r="BS284" s="56">
        <f t="shared" si="310"/>
        <v>0</v>
      </c>
      <c r="BT284" s="56">
        <f t="shared" si="311"/>
        <v>0</v>
      </c>
      <c r="BU284" s="52" t="str">
        <f t="shared" si="312"/>
        <v>2 missed</v>
      </c>
      <c r="BV284" s="51">
        <f t="shared" si="313"/>
        <v>0</v>
      </c>
      <c r="BW284" s="57">
        <f t="shared" si="314"/>
        <v>0</v>
      </c>
      <c r="BX284" s="57" t="str">
        <f t="shared" si="315"/>
        <v>Q-0 A-0 || Q Total-1, A Total-1</v>
      </c>
      <c r="BY284" s="51" t="str" cm="1">
        <f t="array" ref="BY284">IFERROR(INDEX('Attendance-Slot-1'!$Q$2:$Q$1112,MATCH(1,('Attendance-Slot-1'!$A$2:$A$1112=$C284)*('Attendance-Slot-1'!$G$2:$G$1112=BY$2),0)),"No Data")</f>
        <v>No Data</v>
      </c>
      <c r="BZ284" s="51" t="str" cm="1">
        <f t="array" ref="BZ284">IFERROR(INDEX('Attendance-Slot-2'!$Q$2:$Q$2595,MATCH(1,('Attendance-Slot-2'!$A$2:$A$2595=$C284)*('Attendance-Slot-2'!$G$2:$G$2595=BY$2),0)),"No Data")</f>
        <v>P-S2_Onsite</v>
      </c>
      <c r="CA284" s="135">
        <f>VLOOKUP($BN284,'Written Exam Marks'!$H:$Q,10,FALSE)</f>
        <v>11</v>
      </c>
      <c r="CB284" s="135">
        <f>VLOOKUP($BN284,'Written Exam Marks'!$H:$Q,9,FALSE)</f>
        <v>40</v>
      </c>
      <c r="CC284" s="51" t="str">
        <f t="shared" si="316"/>
        <v>Present</v>
      </c>
      <c r="CD284" s="51" t="str">
        <f t="shared" si="317"/>
        <v>P-S2_Onsite</v>
      </c>
      <c r="CE284" s="29" t="s">
        <v>5</v>
      </c>
      <c r="CF284" s="29" t="s">
        <v>5</v>
      </c>
      <c r="CG284" s="29" t="s">
        <v>5</v>
      </c>
      <c r="CH284" s="29">
        <v>0</v>
      </c>
      <c r="CI284" s="29">
        <v>60</v>
      </c>
      <c r="CJ284" s="61" t="s">
        <v>7343</v>
      </c>
      <c r="CK284" s="61" t="s">
        <v>1613</v>
      </c>
      <c r="CL284" s="10" t="str">
        <f t="shared" si="318"/>
        <v>2025EM1100281-MDSDF404</v>
      </c>
      <c r="CM284" s="61" t="str">
        <f t="shared" si="319"/>
        <v>2 missed</v>
      </c>
      <c r="CN284" s="61" t="str">
        <f t="shared" si="320"/>
        <v>1 missed</v>
      </c>
      <c r="CO284" s="111">
        <f t="shared" si="321"/>
        <v>0</v>
      </c>
      <c r="CP284" s="111">
        <f t="shared" si="322"/>
        <v>0</v>
      </c>
      <c r="CQ284" s="9">
        <f t="shared" si="323"/>
        <v>0</v>
      </c>
      <c r="CR284" s="9">
        <f t="shared" si="324"/>
        <v>0</v>
      </c>
      <c r="CS284" s="61" t="str">
        <f t="shared" si="325"/>
        <v>3 missed</v>
      </c>
      <c r="CT284" s="111">
        <f t="shared" si="326"/>
        <v>0</v>
      </c>
      <c r="CU284" s="10">
        <f t="shared" si="327"/>
        <v>0</v>
      </c>
      <c r="CV284" s="10" t="str">
        <f t="shared" si="328"/>
        <v>Q-0 A-0 || Q Total-2, A Total-1</v>
      </c>
      <c r="CW284" s="111" t="str" cm="1">
        <f t="array" ref="CW284">IFERROR(INDEX('Attendance-Slot-1'!$Q$2:$Q$1112,MATCH(1,('Attendance-Slot-1'!$A$2:$A$1112=$C284)*('Attendance-Slot-1'!$G$2:$G$1112=CW$2),0)),"No Data")</f>
        <v>No Data</v>
      </c>
      <c r="CX284" s="111" t="str" cm="1">
        <f t="array" ref="CX284">IFERROR(INDEX('Attendance-Slot-2'!$Q$2:$Q$2595,MATCH(1,('Attendance-Slot-2'!$A$2:$A$2595=$C284)*('Attendance-Slot-2'!$G$2:$G$2595=CW$2),0)),"No Data")</f>
        <v>P-S2_Onsite</v>
      </c>
      <c r="CY284" s="136">
        <f>VLOOKUP($CL284,'Written Exam Marks'!$H:$Q,10,FALSE)</f>
        <v>17.5</v>
      </c>
      <c r="CZ284" s="136">
        <f>VLOOKUP($CL284,'Written Exam Marks'!$H:$Q,9,FALSE)</f>
        <v>40</v>
      </c>
      <c r="DA284" s="111" t="str">
        <f t="shared" si="329"/>
        <v>Present</v>
      </c>
      <c r="DB284" s="111" t="str">
        <f t="shared" si="330"/>
        <v>P-S2_Onsite</v>
      </c>
      <c r="DC284" s="148" t="s">
        <v>5</v>
      </c>
      <c r="DD284" s="148" t="s">
        <v>5</v>
      </c>
      <c r="DE284" s="148">
        <v>8</v>
      </c>
      <c r="DF284" s="148" t="s">
        <v>5</v>
      </c>
      <c r="DG284" s="148" t="s">
        <v>5</v>
      </c>
      <c r="DH284" s="148">
        <v>8</v>
      </c>
      <c r="DI284" s="148">
        <v>65</v>
      </c>
      <c r="DJ284" s="66" t="s">
        <v>7351</v>
      </c>
      <c r="DK284" s="66" t="s">
        <v>1631</v>
      </c>
      <c r="DL284" s="68" t="str">
        <f t="shared" si="331"/>
        <v>2025EM1100281-MDSDF406</v>
      </c>
      <c r="DM284" s="66" t="str">
        <f t="shared" si="332"/>
        <v>2 missed</v>
      </c>
      <c r="DN284" s="66" t="str">
        <f t="shared" si="333"/>
        <v>2 missed</v>
      </c>
      <c r="DO284" s="62">
        <f t="shared" si="334"/>
        <v>1</v>
      </c>
      <c r="DP284" s="62">
        <f t="shared" si="335"/>
        <v>0</v>
      </c>
      <c r="DQ284" s="67">
        <f t="shared" si="336"/>
        <v>0.33333333333333331</v>
      </c>
      <c r="DR284" s="67">
        <f t="shared" si="337"/>
        <v>0</v>
      </c>
      <c r="DS284" s="66" t="str">
        <f t="shared" si="338"/>
        <v>4 missed</v>
      </c>
      <c r="DT284" s="62">
        <f t="shared" si="339"/>
        <v>1</v>
      </c>
      <c r="DU284" s="68">
        <f t="shared" si="340"/>
        <v>0.2</v>
      </c>
      <c r="DV284" s="68" t="str">
        <f t="shared" si="341"/>
        <v>Q-1 A-0 || Q Total-3, A Total-2</v>
      </c>
      <c r="DW284" s="62" t="str" cm="1">
        <f t="array" ref="DW284">IFERROR(INDEX('Attendance-Slot-1'!$Q$2:$Q$1112,MATCH(1,('Attendance-Slot-1'!$A$2:$A$1112=$C284)*('Attendance-Slot-1'!$G$2:$G$1112=DW$2),0)),"No Data")</f>
        <v>No Data</v>
      </c>
      <c r="DX284" s="62" t="str" cm="1">
        <f t="array" ref="DX284">IFERROR(INDEX('Attendance-Slot-2'!$Q$2:$Q$2595,MATCH(1,('Attendance-Slot-2'!$A$2:$A$2595=$C284)*('Attendance-Slot-2'!$G$2:$G$2595=DW$2),0)),"No Data")</f>
        <v>P-S2_Onsite</v>
      </c>
      <c r="DY284" s="137">
        <f>VLOOKUP($DL284,'Written Exam Marks'!$H:$Q,10,FALSE)</f>
        <v>20</v>
      </c>
      <c r="DZ284" s="137">
        <f>VLOOKUP($DL284,'Written Exam Marks'!$H:$Q,9,FALSE)</f>
        <v>35</v>
      </c>
      <c r="EA284" s="62" t="str">
        <f t="shared" si="342"/>
        <v>Present</v>
      </c>
      <c r="EB284" s="62" t="str">
        <f t="shared" si="343"/>
        <v>P-S2_Onsite</v>
      </c>
      <c r="EC284" s="114" t="str">
        <f t="shared" si="280"/>
        <v>P-0, 
A-0, 
No Data-5</v>
      </c>
      <c r="ED284" s="114" t="str">
        <f t="shared" si="281"/>
        <v>P-5, 
A-0, 
No Data-0</v>
      </c>
      <c r="EE284" s="114" t="str">
        <f t="shared" si="344"/>
        <v>P-S2_Onsite</v>
      </c>
      <c r="EF284" s="114" t="str">
        <f t="shared" si="345"/>
        <v>P-S2_Onsite</v>
      </c>
      <c r="EG284" s="114" t="str">
        <f t="shared" si="346"/>
        <v>P-S2_Onsite</v>
      </c>
      <c r="EH284" s="114" t="str">
        <f t="shared" si="347"/>
        <v>P-S2_Onsite</v>
      </c>
      <c r="EI284" s="114" t="str">
        <f t="shared" si="348"/>
        <v>P-S2_Onsite</v>
      </c>
      <c r="EJ284" s="114" t="str">
        <f t="shared" si="349"/>
        <v>P-5, A-0, No Data-0</v>
      </c>
      <c r="EK284" s="114" t="s">
        <v>10453</v>
      </c>
      <c r="EL284" s="114">
        <v>28</v>
      </c>
      <c r="EM284" s="114">
        <v>8</v>
      </c>
      <c r="EN284" s="114">
        <v>51</v>
      </c>
      <c r="EO284" s="114">
        <v>87</v>
      </c>
      <c r="EP284" s="114" t="s">
        <v>7217</v>
      </c>
      <c r="EQ284" s="114" t="s">
        <v>1054</v>
      </c>
      <c r="ER284" s="114" t="s">
        <v>4151</v>
      </c>
      <c r="ES284" s="114"/>
      <c r="ET284" s="30" t="s">
        <v>4151</v>
      </c>
    </row>
    <row r="285" spans="1:150" x14ac:dyDescent="0.25">
      <c r="A285" s="114">
        <v>282</v>
      </c>
      <c r="B285" s="114" t="s">
        <v>7224</v>
      </c>
      <c r="C285" s="80" t="s">
        <v>2678</v>
      </c>
      <c r="D285" s="30" t="s">
        <v>2679</v>
      </c>
      <c r="E285" s="30" t="s">
        <v>2680</v>
      </c>
      <c r="F285" s="33" t="s">
        <v>7201</v>
      </c>
      <c r="G285" s="30" t="s">
        <v>2681</v>
      </c>
      <c r="H285" s="143" t="s">
        <v>5</v>
      </c>
      <c r="I285" s="143">
        <v>15</v>
      </c>
      <c r="J285" s="143">
        <v>18</v>
      </c>
      <c r="K285" s="143">
        <v>15</v>
      </c>
      <c r="L285" s="143">
        <v>48</v>
      </c>
      <c r="M285" s="143">
        <v>65</v>
      </c>
      <c r="N285" s="40" t="s">
        <v>7314</v>
      </c>
      <c r="O285" s="40" t="s">
        <v>1593</v>
      </c>
      <c r="P285" s="13" t="str">
        <f t="shared" si="282"/>
        <v>2025EM1100282-MDSDF401</v>
      </c>
      <c r="Q285" s="40" t="str">
        <f t="shared" si="283"/>
        <v>1 missed</v>
      </c>
      <c r="R285" s="40" t="str">
        <f t="shared" si="284"/>
        <v>0 missed</v>
      </c>
      <c r="S285" s="40">
        <f t="shared" si="285"/>
        <v>2</v>
      </c>
      <c r="T285" s="40">
        <f t="shared" si="286"/>
        <v>1</v>
      </c>
      <c r="U285" s="41">
        <f t="shared" si="287"/>
        <v>0.66666666666666663</v>
      </c>
      <c r="V285" s="41">
        <f t="shared" si="288"/>
        <v>1</v>
      </c>
      <c r="W285" s="40" t="str">
        <f t="shared" si="289"/>
        <v>1 missed</v>
      </c>
      <c r="X285" s="113">
        <f t="shared" si="290"/>
        <v>3</v>
      </c>
      <c r="Y285" s="13">
        <f t="shared" si="291"/>
        <v>0.75</v>
      </c>
      <c r="Z285" s="13" t="str">
        <f t="shared" si="292"/>
        <v>Q-2 A-1 || Q Total-3, A Total-1</v>
      </c>
      <c r="AA285" s="113" t="str" cm="1">
        <f t="array" ref="AA285">IFERROR(INDEX('Attendance-Slot-1'!$Q$2:$Q$1112,MATCH(1,('Attendance-Slot-1'!$A$2:$A$1112=$C285)*('Attendance-Slot-1'!$G$2:$G$1112=AA$2),0)),"No Data")</f>
        <v>No Data</v>
      </c>
      <c r="AB285" s="113" t="str" cm="1">
        <f t="array" ref="AB285">IFERROR(INDEX('Attendance-Slot-2'!$Q$2:$Q$2595,MATCH(1,('Attendance-Slot-2'!$A$2:$A$2595=$C285)*('Attendance-Slot-2'!$G$2:$G$2595=AA$2),0)),"No Data")</f>
        <v>P-S2_Onsite</v>
      </c>
      <c r="AC285" s="133">
        <f>VLOOKUP($P285,'Written Exam Marks'!$H:$Q,10,FALSE)</f>
        <v>13</v>
      </c>
      <c r="AD285" s="133">
        <f>VLOOKUP($P285,'Written Exam Marks'!$H:$Q,9,FALSE)</f>
        <v>35</v>
      </c>
      <c r="AE285" s="113" t="str">
        <f t="shared" si="293"/>
        <v>Present</v>
      </c>
      <c r="AF285" s="113" t="str">
        <f t="shared" si="294"/>
        <v>P-S2_Onsite</v>
      </c>
      <c r="AG285" s="146">
        <v>9.5</v>
      </c>
      <c r="AH285" s="146">
        <v>10</v>
      </c>
      <c r="AI285" s="146">
        <v>10</v>
      </c>
      <c r="AJ285" s="146">
        <v>10</v>
      </c>
      <c r="AK285" s="146">
        <v>10</v>
      </c>
      <c r="AL285" s="146">
        <v>10</v>
      </c>
      <c r="AM285" s="146">
        <v>59.5</v>
      </c>
      <c r="AN285" s="146">
        <v>60</v>
      </c>
      <c r="AO285" s="43" t="s">
        <v>7336</v>
      </c>
      <c r="AP285" s="43" t="s">
        <v>1598</v>
      </c>
      <c r="AQ285" s="50" t="str">
        <f t="shared" si="295"/>
        <v>2025EM1100282-MDSDF402</v>
      </c>
      <c r="AR285" s="43" t="str">
        <f t="shared" si="296"/>
        <v>0 missed</v>
      </c>
      <c r="AS285" s="47" t="s">
        <v>7342</v>
      </c>
      <c r="AT285" s="43">
        <f t="shared" si="297"/>
        <v>6</v>
      </c>
      <c r="AU285" s="48" t="s">
        <v>7342</v>
      </c>
      <c r="AV285" s="49">
        <f t="shared" si="298"/>
        <v>1</v>
      </c>
      <c r="AW285" s="48" t="s">
        <v>7342</v>
      </c>
      <c r="AX285" s="43" t="str">
        <f t="shared" si="299"/>
        <v>0 missed</v>
      </c>
      <c r="AY285" s="42">
        <f t="shared" si="300"/>
        <v>6</v>
      </c>
      <c r="AZ285" s="50">
        <f t="shared" si="301"/>
        <v>1</v>
      </c>
      <c r="BA285" s="50" t="str">
        <f t="shared" si="302"/>
        <v>Q-6 A-- || Q Total-6, A Total-0</v>
      </c>
      <c r="BB285" s="42" t="str" cm="1">
        <f t="array" ref="BB285">IFERROR(INDEX('Attendance-Slot-1'!$Q$2:$Q$1112,MATCH(1,('Attendance-Slot-1'!$A$2:$A$1112=$C285)*('Attendance-Slot-1'!$G$2:$G$1112=BB$2),0)),"No Data")</f>
        <v>P-S1_Onsite</v>
      </c>
      <c r="BC285" s="42" t="str" cm="1">
        <f t="array" ref="BC285">IFERROR(INDEX('Attendance-Slot-2'!$Q$2:$Q$2595,MATCH(1,('Attendance-Slot-2'!$A$2:$A$2595=$C285)*('Attendance-Slot-2'!$G$2:$G$2595=BB$2),0)),"No Data")</f>
        <v>No Data</v>
      </c>
      <c r="BD285" s="134">
        <f>VLOOKUP($AQ285,'Written Exam Marks'!$H:$Q,10,FALSE)</f>
        <v>25</v>
      </c>
      <c r="BE285" s="134">
        <f>VLOOKUP($AQ285,'Written Exam Marks'!$H:$Q,9,FALSE)</f>
        <v>40</v>
      </c>
      <c r="BF285" s="42" t="str">
        <f t="shared" si="303"/>
        <v>Present</v>
      </c>
      <c r="BG285" s="42" t="str">
        <f t="shared" si="304"/>
        <v>P-S1_Onsite</v>
      </c>
      <c r="BH285" s="147">
        <v>19</v>
      </c>
      <c r="BI285" s="147">
        <v>20</v>
      </c>
      <c r="BJ285" s="147">
        <v>39</v>
      </c>
      <c r="BK285" s="147">
        <v>60</v>
      </c>
      <c r="BL285" s="52" t="s">
        <v>3697</v>
      </c>
      <c r="BM285" s="52" t="s">
        <v>1606</v>
      </c>
      <c r="BN285" s="57" t="str">
        <f t="shared" si="305"/>
        <v>2025EM1100282-MDSDF403</v>
      </c>
      <c r="BO285" s="52" t="str">
        <f t="shared" si="306"/>
        <v>0 missed</v>
      </c>
      <c r="BP285" s="52" t="str">
        <f t="shared" si="307"/>
        <v>0 missed</v>
      </c>
      <c r="BQ285" s="52">
        <f t="shared" si="308"/>
        <v>1</v>
      </c>
      <c r="BR285" s="52">
        <f t="shared" si="309"/>
        <v>1</v>
      </c>
      <c r="BS285" s="56">
        <f t="shared" si="310"/>
        <v>1</v>
      </c>
      <c r="BT285" s="56">
        <f t="shared" si="311"/>
        <v>1</v>
      </c>
      <c r="BU285" s="52" t="str">
        <f t="shared" si="312"/>
        <v>0 missed</v>
      </c>
      <c r="BV285" s="51">
        <f t="shared" si="313"/>
        <v>2</v>
      </c>
      <c r="BW285" s="57">
        <f t="shared" si="314"/>
        <v>1</v>
      </c>
      <c r="BX285" s="57" t="str">
        <f t="shared" si="315"/>
        <v>Q-1 A-1 || Q Total-1, A Total-1</v>
      </c>
      <c r="BY285" s="51" t="str" cm="1">
        <f t="array" ref="BY285">IFERROR(INDEX('Attendance-Slot-1'!$Q$2:$Q$1112,MATCH(1,('Attendance-Slot-1'!$A$2:$A$1112=$C285)*('Attendance-Slot-1'!$G$2:$G$1112=BY$2),0)),"No Data")</f>
        <v>P-S1_Onsite</v>
      </c>
      <c r="BZ285" s="51" t="str" cm="1">
        <f t="array" ref="BZ285">IFERROR(INDEX('Attendance-Slot-2'!$Q$2:$Q$2595,MATCH(1,('Attendance-Slot-2'!$A$2:$A$2595=$C285)*('Attendance-Slot-2'!$G$2:$G$2595=BY$2),0)),"No Data")</f>
        <v>No Data</v>
      </c>
      <c r="CA285" s="135">
        <f>VLOOKUP($BN285,'Written Exam Marks'!$H:$Q,10,FALSE)</f>
        <v>20</v>
      </c>
      <c r="CB285" s="135">
        <f>VLOOKUP($BN285,'Written Exam Marks'!$H:$Q,9,FALSE)</f>
        <v>40</v>
      </c>
      <c r="CC285" s="51" t="str">
        <f t="shared" si="316"/>
        <v>Present</v>
      </c>
      <c r="CD285" s="51" t="str">
        <f t="shared" si="317"/>
        <v>P-S1_Onsite</v>
      </c>
      <c r="CE285" s="29">
        <v>19</v>
      </c>
      <c r="CF285" s="29">
        <v>20</v>
      </c>
      <c r="CG285" s="29">
        <v>18</v>
      </c>
      <c r="CH285" s="29">
        <v>57</v>
      </c>
      <c r="CI285" s="29">
        <v>60</v>
      </c>
      <c r="CJ285" s="61" t="s">
        <v>7343</v>
      </c>
      <c r="CK285" s="61" t="s">
        <v>1613</v>
      </c>
      <c r="CL285" s="10" t="str">
        <f t="shared" si="318"/>
        <v>2025EM1100282-MDSDF404</v>
      </c>
      <c r="CM285" s="61" t="str">
        <f t="shared" si="319"/>
        <v>0 missed</v>
      </c>
      <c r="CN285" s="61" t="str">
        <f t="shared" si="320"/>
        <v>0 missed</v>
      </c>
      <c r="CO285" s="111">
        <f t="shared" si="321"/>
        <v>2</v>
      </c>
      <c r="CP285" s="111">
        <f t="shared" si="322"/>
        <v>1</v>
      </c>
      <c r="CQ285" s="9">
        <f t="shared" si="323"/>
        <v>1</v>
      </c>
      <c r="CR285" s="9">
        <f t="shared" si="324"/>
        <v>1</v>
      </c>
      <c r="CS285" s="61" t="str">
        <f t="shared" si="325"/>
        <v>0 missed</v>
      </c>
      <c r="CT285" s="111">
        <f t="shared" si="326"/>
        <v>3</v>
      </c>
      <c r="CU285" s="10">
        <f t="shared" si="327"/>
        <v>1</v>
      </c>
      <c r="CV285" s="10" t="str">
        <f t="shared" si="328"/>
        <v>Q-2 A-1 || Q Total-2, A Total-1</v>
      </c>
      <c r="CW285" s="111" t="str" cm="1">
        <f t="array" ref="CW285">IFERROR(INDEX('Attendance-Slot-1'!$Q$2:$Q$1112,MATCH(1,('Attendance-Slot-1'!$A$2:$A$1112=$C285)*('Attendance-Slot-1'!$G$2:$G$1112=CW$2),0)),"No Data")</f>
        <v>No Data</v>
      </c>
      <c r="CX285" s="111" t="str" cm="1">
        <f t="array" ref="CX285">IFERROR(INDEX('Attendance-Slot-2'!$Q$2:$Q$2595,MATCH(1,('Attendance-Slot-2'!$A$2:$A$2595=$C285)*('Attendance-Slot-2'!$G$2:$G$2595=CW$2),0)),"No Data")</f>
        <v>P-S2_Onsite</v>
      </c>
      <c r="CY285" s="136">
        <f>VLOOKUP($CL285,'Written Exam Marks'!$H:$Q,10,FALSE)</f>
        <v>12.5</v>
      </c>
      <c r="CZ285" s="136">
        <f>VLOOKUP($CL285,'Written Exam Marks'!$H:$Q,9,FALSE)</f>
        <v>40</v>
      </c>
      <c r="DA285" s="111" t="str">
        <f t="shared" si="329"/>
        <v>Present</v>
      </c>
      <c r="DB285" s="111" t="str">
        <f t="shared" si="330"/>
        <v>P-S2_Onsite</v>
      </c>
      <c r="DC285" s="148">
        <v>6</v>
      </c>
      <c r="DD285" s="148">
        <v>7.5</v>
      </c>
      <c r="DE285" s="148">
        <v>8</v>
      </c>
      <c r="DF285" s="148">
        <v>12</v>
      </c>
      <c r="DG285" s="148">
        <v>20</v>
      </c>
      <c r="DH285" s="148">
        <v>53.5</v>
      </c>
      <c r="DI285" s="148">
        <v>65</v>
      </c>
      <c r="DJ285" s="66" t="s">
        <v>7351</v>
      </c>
      <c r="DK285" s="66" t="s">
        <v>1631</v>
      </c>
      <c r="DL285" s="68" t="str">
        <f t="shared" si="331"/>
        <v>2025EM1100282-MDSDF406</v>
      </c>
      <c r="DM285" s="66" t="str">
        <f t="shared" si="332"/>
        <v>0 missed</v>
      </c>
      <c r="DN285" s="66" t="str">
        <f t="shared" si="333"/>
        <v>0 missed</v>
      </c>
      <c r="DO285" s="62">
        <f t="shared" si="334"/>
        <v>3</v>
      </c>
      <c r="DP285" s="62">
        <f t="shared" si="335"/>
        <v>2</v>
      </c>
      <c r="DQ285" s="67">
        <f t="shared" si="336"/>
        <v>1</v>
      </c>
      <c r="DR285" s="67">
        <f t="shared" si="337"/>
        <v>1</v>
      </c>
      <c r="DS285" s="66" t="str">
        <f t="shared" si="338"/>
        <v>0 missed</v>
      </c>
      <c r="DT285" s="62">
        <f t="shared" si="339"/>
        <v>5</v>
      </c>
      <c r="DU285" s="68">
        <f t="shared" si="340"/>
        <v>1</v>
      </c>
      <c r="DV285" s="68" t="str">
        <f t="shared" si="341"/>
        <v>Q-3 A-2 || Q Total-3, A Total-2</v>
      </c>
      <c r="DW285" s="62" t="str" cm="1">
        <f t="array" ref="DW285">IFERROR(INDEX('Attendance-Slot-1'!$Q$2:$Q$1112,MATCH(1,('Attendance-Slot-1'!$A$2:$A$1112=$C285)*('Attendance-Slot-1'!$G$2:$G$1112=DW$2),0)),"No Data")</f>
        <v>P-S1_Onsite</v>
      </c>
      <c r="DX285" s="62" t="str" cm="1">
        <f t="array" ref="DX285">IFERROR(INDEX('Attendance-Slot-2'!$Q$2:$Q$2595,MATCH(1,('Attendance-Slot-2'!$A$2:$A$2595=$C285)*('Attendance-Slot-2'!$G$2:$G$2595=DW$2),0)),"No Data")</f>
        <v>No Data</v>
      </c>
      <c r="DY285" s="137">
        <f>VLOOKUP($DL285,'Written Exam Marks'!$H:$Q,10,FALSE)</f>
        <v>25</v>
      </c>
      <c r="DZ285" s="137">
        <f>VLOOKUP($DL285,'Written Exam Marks'!$H:$Q,9,FALSE)</f>
        <v>35</v>
      </c>
      <c r="EA285" s="62" t="str">
        <f t="shared" si="342"/>
        <v>Present</v>
      </c>
      <c r="EB285" s="62" t="str">
        <f t="shared" si="343"/>
        <v>P-S1_Onsite</v>
      </c>
      <c r="EC285" s="114" t="str">
        <f t="shared" si="280"/>
        <v>P-3, 
A-0, 
No Data-2</v>
      </c>
      <c r="ED285" s="114" t="str">
        <f t="shared" si="281"/>
        <v>P-2, 
A-0, 
No Data-3</v>
      </c>
      <c r="EE285" s="114" t="str">
        <f t="shared" si="344"/>
        <v>P-S2_Onsite</v>
      </c>
      <c r="EF285" s="114" t="str">
        <f t="shared" si="345"/>
        <v>P-S1_Onsite</v>
      </c>
      <c r="EG285" s="114" t="str">
        <f t="shared" si="346"/>
        <v>P-S1_Onsite</v>
      </c>
      <c r="EH285" s="114" t="str">
        <f t="shared" si="347"/>
        <v>P-S2_Onsite</v>
      </c>
      <c r="EI285" s="114" t="str">
        <f t="shared" si="348"/>
        <v>P-S1_Onsite</v>
      </c>
      <c r="EJ285" s="114" t="str">
        <f t="shared" si="349"/>
        <v>P-5, A-0, No Data-0</v>
      </c>
      <c r="EK285" s="114" t="s">
        <v>10453</v>
      </c>
      <c r="EL285" s="114">
        <v>27.5</v>
      </c>
      <c r="EM285" s="114">
        <v>10</v>
      </c>
      <c r="EN285" s="114">
        <v>38</v>
      </c>
      <c r="EO285" s="114">
        <v>75.5</v>
      </c>
      <c r="EP285" s="114" t="s">
        <v>7217</v>
      </c>
      <c r="EQ285" s="114" t="s">
        <v>1054</v>
      </c>
      <c r="ER285" s="114" t="s">
        <v>2678</v>
      </c>
      <c r="ES285" s="114"/>
      <c r="ET285" s="30" t="s">
        <v>2678</v>
      </c>
    </row>
    <row r="286" spans="1:150" x14ac:dyDescent="0.25">
      <c r="A286" s="114">
        <v>283</v>
      </c>
      <c r="B286" s="114" t="s">
        <v>7224</v>
      </c>
      <c r="C286" s="80" t="s">
        <v>2685</v>
      </c>
      <c r="D286" s="30" t="s">
        <v>2686</v>
      </c>
      <c r="E286" s="30" t="s">
        <v>2687</v>
      </c>
      <c r="F286" s="33" t="s">
        <v>7201</v>
      </c>
      <c r="G286" s="30" t="s">
        <v>2688</v>
      </c>
      <c r="H286" s="143">
        <v>15</v>
      </c>
      <c r="I286" s="143">
        <v>15</v>
      </c>
      <c r="J286" s="143">
        <v>16</v>
      </c>
      <c r="K286" s="143">
        <v>15</v>
      </c>
      <c r="L286" s="143">
        <v>61</v>
      </c>
      <c r="M286" s="143">
        <v>65</v>
      </c>
      <c r="N286" s="40" t="s">
        <v>7314</v>
      </c>
      <c r="O286" s="40" t="s">
        <v>1593</v>
      </c>
      <c r="P286" s="13" t="str">
        <f t="shared" si="282"/>
        <v>2025EM1100283-MDSDF401</v>
      </c>
      <c r="Q286" s="40" t="str">
        <f t="shared" si="283"/>
        <v>0 missed</v>
      </c>
      <c r="R286" s="40" t="str">
        <f t="shared" si="284"/>
        <v>0 missed</v>
      </c>
      <c r="S286" s="40">
        <f t="shared" si="285"/>
        <v>3</v>
      </c>
      <c r="T286" s="40">
        <f t="shared" si="286"/>
        <v>1</v>
      </c>
      <c r="U286" s="41">
        <f t="shared" si="287"/>
        <v>1</v>
      </c>
      <c r="V286" s="41">
        <f t="shared" si="288"/>
        <v>1</v>
      </c>
      <c r="W286" s="40" t="str">
        <f t="shared" si="289"/>
        <v>0 missed</v>
      </c>
      <c r="X286" s="113">
        <f t="shared" si="290"/>
        <v>4</v>
      </c>
      <c r="Y286" s="13">
        <f t="shared" si="291"/>
        <v>1</v>
      </c>
      <c r="Z286" s="13" t="str">
        <f t="shared" si="292"/>
        <v>Q-3 A-1 || Q Total-3, A Total-1</v>
      </c>
      <c r="AA286" s="113" t="str" cm="1">
        <f t="array" ref="AA286">IFERROR(INDEX('Attendance-Slot-1'!$Q$2:$Q$1112,MATCH(1,('Attendance-Slot-1'!$A$2:$A$1112=$C286)*('Attendance-Slot-1'!$G$2:$G$1112=AA$2),0)),"No Data")</f>
        <v>No Data</v>
      </c>
      <c r="AB286" s="113" t="str" cm="1">
        <f t="array" ref="AB286">IFERROR(INDEX('Attendance-Slot-2'!$Q$2:$Q$2595,MATCH(1,('Attendance-Slot-2'!$A$2:$A$2595=$C286)*('Attendance-Slot-2'!$G$2:$G$2595=AA$2),0)),"No Data")</f>
        <v>P-S2_Onsite</v>
      </c>
      <c r="AC286" s="133">
        <f>VLOOKUP($P286,'Written Exam Marks'!$H:$Q,10,FALSE)</f>
        <v>14</v>
      </c>
      <c r="AD286" s="133">
        <f>VLOOKUP($P286,'Written Exam Marks'!$H:$Q,9,FALSE)</f>
        <v>35</v>
      </c>
      <c r="AE286" s="113" t="str">
        <f t="shared" si="293"/>
        <v>Present</v>
      </c>
      <c r="AF286" s="113" t="str">
        <f t="shared" si="294"/>
        <v>P-S2_Onsite</v>
      </c>
      <c r="AG286" s="146">
        <v>10</v>
      </c>
      <c r="AH286" s="146">
        <v>10</v>
      </c>
      <c r="AI286" s="146">
        <v>10</v>
      </c>
      <c r="AJ286" s="146">
        <v>10</v>
      </c>
      <c r="AK286" s="146">
        <v>10</v>
      </c>
      <c r="AL286" s="146">
        <v>9</v>
      </c>
      <c r="AM286" s="146">
        <v>59</v>
      </c>
      <c r="AN286" s="146">
        <v>60</v>
      </c>
      <c r="AO286" s="43" t="s">
        <v>7336</v>
      </c>
      <c r="AP286" s="43" t="s">
        <v>1598</v>
      </c>
      <c r="AQ286" s="50" t="str">
        <f t="shared" si="295"/>
        <v>2025EM1100283-MDSDF402</v>
      </c>
      <c r="AR286" s="43" t="str">
        <f t="shared" si="296"/>
        <v>0 missed</v>
      </c>
      <c r="AS286" s="47" t="s">
        <v>7342</v>
      </c>
      <c r="AT286" s="43">
        <f t="shared" si="297"/>
        <v>6</v>
      </c>
      <c r="AU286" s="48" t="s">
        <v>7342</v>
      </c>
      <c r="AV286" s="49">
        <f t="shared" si="298"/>
        <v>1</v>
      </c>
      <c r="AW286" s="48" t="s">
        <v>7342</v>
      </c>
      <c r="AX286" s="43" t="str">
        <f t="shared" si="299"/>
        <v>0 missed</v>
      </c>
      <c r="AY286" s="42">
        <f t="shared" si="300"/>
        <v>6</v>
      </c>
      <c r="AZ286" s="50">
        <f t="shared" si="301"/>
        <v>1</v>
      </c>
      <c r="BA286" s="50" t="str">
        <f t="shared" si="302"/>
        <v>Q-6 A-- || Q Total-6, A Total-0</v>
      </c>
      <c r="BB286" s="42" t="str" cm="1">
        <f t="array" ref="BB286">IFERROR(INDEX('Attendance-Slot-1'!$Q$2:$Q$1112,MATCH(1,('Attendance-Slot-1'!$A$2:$A$1112=$C286)*('Attendance-Slot-1'!$G$2:$G$1112=BB$2),0)),"No Data")</f>
        <v>No Data</v>
      </c>
      <c r="BC286" s="42" t="str" cm="1">
        <f t="array" ref="BC286">IFERROR(INDEX('Attendance-Slot-2'!$Q$2:$Q$2595,MATCH(1,('Attendance-Slot-2'!$A$2:$A$2595=$C286)*('Attendance-Slot-2'!$G$2:$G$2595=BB$2),0)),"No Data")</f>
        <v>P-S2_Onsite</v>
      </c>
      <c r="BD286" s="134">
        <f>VLOOKUP($AQ286,'Written Exam Marks'!$H:$Q,10,FALSE)</f>
        <v>27</v>
      </c>
      <c r="BE286" s="134">
        <f>VLOOKUP($AQ286,'Written Exam Marks'!$H:$Q,9,FALSE)</f>
        <v>40</v>
      </c>
      <c r="BF286" s="42" t="str">
        <f t="shared" si="303"/>
        <v>Present</v>
      </c>
      <c r="BG286" s="42" t="str">
        <f t="shared" si="304"/>
        <v>P-S2_Onsite</v>
      </c>
      <c r="BH286" s="147">
        <v>19</v>
      </c>
      <c r="BI286" s="147">
        <v>37</v>
      </c>
      <c r="BJ286" s="147">
        <v>56</v>
      </c>
      <c r="BK286" s="147">
        <v>60</v>
      </c>
      <c r="BL286" s="52" t="s">
        <v>3697</v>
      </c>
      <c r="BM286" s="52" t="s">
        <v>1606</v>
      </c>
      <c r="BN286" s="57" t="str">
        <f t="shared" si="305"/>
        <v>2025EM1100283-MDSDF403</v>
      </c>
      <c r="BO286" s="52" t="str">
        <f t="shared" si="306"/>
        <v>0 missed</v>
      </c>
      <c r="BP286" s="52" t="str">
        <f t="shared" si="307"/>
        <v>0 missed</v>
      </c>
      <c r="BQ286" s="52">
        <f t="shared" si="308"/>
        <v>1</v>
      </c>
      <c r="BR286" s="52">
        <f t="shared" si="309"/>
        <v>1</v>
      </c>
      <c r="BS286" s="56">
        <f t="shared" si="310"/>
        <v>1</v>
      </c>
      <c r="BT286" s="56">
        <f t="shared" si="311"/>
        <v>1</v>
      </c>
      <c r="BU286" s="52" t="str">
        <f t="shared" si="312"/>
        <v>0 missed</v>
      </c>
      <c r="BV286" s="51">
        <f t="shared" si="313"/>
        <v>2</v>
      </c>
      <c r="BW286" s="57">
        <f t="shared" si="314"/>
        <v>1</v>
      </c>
      <c r="BX286" s="57" t="str">
        <f t="shared" si="315"/>
        <v>Q-1 A-1 || Q Total-1, A Total-1</v>
      </c>
      <c r="BY286" s="51" t="str" cm="1">
        <f t="array" ref="BY286">IFERROR(INDEX('Attendance-Slot-1'!$Q$2:$Q$1112,MATCH(1,('Attendance-Slot-1'!$A$2:$A$1112=$C286)*('Attendance-Slot-1'!$G$2:$G$1112=BY$2),0)),"No Data")</f>
        <v>P-S1_Onsite</v>
      </c>
      <c r="BZ286" s="51" t="str" cm="1">
        <f t="array" ref="BZ286">IFERROR(INDEX('Attendance-Slot-2'!$Q$2:$Q$2595,MATCH(1,('Attendance-Slot-2'!$A$2:$A$2595=$C286)*('Attendance-Slot-2'!$G$2:$G$2595=BY$2),0)),"No Data")</f>
        <v>No Data</v>
      </c>
      <c r="CA286" s="135">
        <f>VLOOKUP($BN286,'Written Exam Marks'!$H:$Q,10,FALSE)</f>
        <v>32</v>
      </c>
      <c r="CB286" s="135">
        <f>VLOOKUP($BN286,'Written Exam Marks'!$H:$Q,9,FALSE)</f>
        <v>40</v>
      </c>
      <c r="CC286" s="51" t="str">
        <f t="shared" si="316"/>
        <v>Present</v>
      </c>
      <c r="CD286" s="51" t="str">
        <f t="shared" si="317"/>
        <v>P-S1_Onsite</v>
      </c>
      <c r="CE286" s="29">
        <v>19</v>
      </c>
      <c r="CF286" s="29">
        <v>19</v>
      </c>
      <c r="CG286" s="29">
        <v>18</v>
      </c>
      <c r="CH286" s="29">
        <v>56</v>
      </c>
      <c r="CI286" s="29">
        <v>60</v>
      </c>
      <c r="CJ286" s="61" t="s">
        <v>7343</v>
      </c>
      <c r="CK286" s="61" t="s">
        <v>1613</v>
      </c>
      <c r="CL286" s="10" t="str">
        <f t="shared" si="318"/>
        <v>2025EM1100283-MDSDF404</v>
      </c>
      <c r="CM286" s="61" t="str">
        <f t="shared" si="319"/>
        <v>0 missed</v>
      </c>
      <c r="CN286" s="61" t="str">
        <f t="shared" si="320"/>
        <v>0 missed</v>
      </c>
      <c r="CO286" s="111">
        <f t="shared" si="321"/>
        <v>2</v>
      </c>
      <c r="CP286" s="111">
        <f t="shared" si="322"/>
        <v>1</v>
      </c>
      <c r="CQ286" s="9">
        <f t="shared" si="323"/>
        <v>1</v>
      </c>
      <c r="CR286" s="9">
        <f t="shared" si="324"/>
        <v>1</v>
      </c>
      <c r="CS286" s="61" t="str">
        <f t="shared" si="325"/>
        <v>0 missed</v>
      </c>
      <c r="CT286" s="111">
        <f t="shared" si="326"/>
        <v>3</v>
      </c>
      <c r="CU286" s="10">
        <f t="shared" si="327"/>
        <v>1</v>
      </c>
      <c r="CV286" s="10" t="str">
        <f t="shared" si="328"/>
        <v>Q-2 A-1 || Q Total-2, A Total-1</v>
      </c>
      <c r="CW286" s="111" t="str" cm="1">
        <f t="array" ref="CW286">IFERROR(INDEX('Attendance-Slot-1'!$Q$2:$Q$1112,MATCH(1,('Attendance-Slot-1'!$A$2:$A$1112=$C286)*('Attendance-Slot-1'!$G$2:$G$1112=CW$2),0)),"No Data")</f>
        <v>No Data</v>
      </c>
      <c r="CX286" s="111" t="str" cm="1">
        <f t="array" ref="CX286">IFERROR(INDEX('Attendance-Slot-2'!$Q$2:$Q$2595,MATCH(1,('Attendance-Slot-2'!$A$2:$A$2595=$C286)*('Attendance-Slot-2'!$G$2:$G$2595=CW$2),0)),"No Data")</f>
        <v>P-S2_Onsite</v>
      </c>
      <c r="CY286" s="136">
        <f>VLOOKUP($CL286,'Written Exam Marks'!$H:$Q,10,FALSE)</f>
        <v>18</v>
      </c>
      <c r="CZ286" s="136">
        <f>VLOOKUP($CL286,'Written Exam Marks'!$H:$Q,9,FALSE)</f>
        <v>40</v>
      </c>
      <c r="DA286" s="111" t="str">
        <f t="shared" si="329"/>
        <v>Present</v>
      </c>
      <c r="DB286" s="111" t="str">
        <f t="shared" si="330"/>
        <v>P-S2_Onsite</v>
      </c>
      <c r="DC286" s="148">
        <v>6.5</v>
      </c>
      <c r="DD286" s="148">
        <v>6.625</v>
      </c>
      <c r="DE286" s="148">
        <v>9</v>
      </c>
      <c r="DF286" s="148">
        <v>14</v>
      </c>
      <c r="DG286" s="148">
        <v>18</v>
      </c>
      <c r="DH286" s="148">
        <v>54.125</v>
      </c>
      <c r="DI286" s="148">
        <v>65</v>
      </c>
      <c r="DJ286" s="66" t="s">
        <v>7351</v>
      </c>
      <c r="DK286" s="66" t="s">
        <v>1631</v>
      </c>
      <c r="DL286" s="68" t="str">
        <f t="shared" si="331"/>
        <v>2025EM1100283-MDSDF406</v>
      </c>
      <c r="DM286" s="66" t="str">
        <f t="shared" si="332"/>
        <v>0 missed</v>
      </c>
      <c r="DN286" s="66" t="str">
        <f t="shared" si="333"/>
        <v>0 missed</v>
      </c>
      <c r="DO286" s="62">
        <f t="shared" si="334"/>
        <v>3</v>
      </c>
      <c r="DP286" s="62">
        <f t="shared" si="335"/>
        <v>2</v>
      </c>
      <c r="DQ286" s="67">
        <f t="shared" si="336"/>
        <v>1</v>
      </c>
      <c r="DR286" s="67">
        <f t="shared" si="337"/>
        <v>1</v>
      </c>
      <c r="DS286" s="66" t="str">
        <f t="shared" si="338"/>
        <v>0 missed</v>
      </c>
      <c r="DT286" s="62">
        <f t="shared" si="339"/>
        <v>5</v>
      </c>
      <c r="DU286" s="68">
        <f t="shared" si="340"/>
        <v>1</v>
      </c>
      <c r="DV286" s="68" t="str">
        <f t="shared" si="341"/>
        <v>Q-3 A-2 || Q Total-3, A Total-2</v>
      </c>
      <c r="DW286" s="62" t="str" cm="1">
        <f t="array" ref="DW286">IFERROR(INDEX('Attendance-Slot-1'!$Q$2:$Q$1112,MATCH(1,('Attendance-Slot-1'!$A$2:$A$1112=$C286)*('Attendance-Slot-1'!$G$2:$G$1112=DW$2),0)),"No Data")</f>
        <v>P-S1_Onsite</v>
      </c>
      <c r="DX286" s="62" t="str" cm="1">
        <f t="array" ref="DX286">IFERROR(INDEX('Attendance-Slot-2'!$Q$2:$Q$2595,MATCH(1,('Attendance-Slot-2'!$A$2:$A$2595=$C286)*('Attendance-Slot-2'!$G$2:$G$2595=DW$2),0)),"No Data")</f>
        <v>No Data</v>
      </c>
      <c r="DY286" s="137">
        <f>VLOOKUP($DL286,'Written Exam Marks'!$H:$Q,10,FALSE)</f>
        <v>29.25</v>
      </c>
      <c r="DZ286" s="137">
        <f>VLOOKUP($DL286,'Written Exam Marks'!$H:$Q,9,FALSE)</f>
        <v>35</v>
      </c>
      <c r="EA286" s="62" t="str">
        <f t="shared" si="342"/>
        <v>Present</v>
      </c>
      <c r="EB286" s="62" t="str">
        <f t="shared" si="343"/>
        <v>P-S1_Onsite</v>
      </c>
      <c r="EC286" s="114" t="str">
        <f t="shared" si="280"/>
        <v>P-2, 
A-0, 
No Data-3</v>
      </c>
      <c r="ED286" s="114" t="str">
        <f t="shared" si="281"/>
        <v>P-3, 
A-0, 
No Data-2</v>
      </c>
      <c r="EE286" s="114" t="str">
        <f t="shared" si="344"/>
        <v>P-S2_Onsite</v>
      </c>
      <c r="EF286" s="114" t="str">
        <f t="shared" si="345"/>
        <v>P-S2_Onsite</v>
      </c>
      <c r="EG286" s="114" t="str">
        <f t="shared" si="346"/>
        <v>P-S1_Onsite</v>
      </c>
      <c r="EH286" s="114" t="str">
        <f t="shared" si="347"/>
        <v>P-S2_Onsite</v>
      </c>
      <c r="EI286" s="114" t="str">
        <f t="shared" si="348"/>
        <v>P-S1_Onsite</v>
      </c>
      <c r="EJ286" s="114" t="str">
        <f t="shared" si="349"/>
        <v>P-5, A-0, No Data-0</v>
      </c>
      <c r="EK286" s="114" t="s">
        <v>10453</v>
      </c>
      <c r="EL286" s="114">
        <v>30</v>
      </c>
      <c r="EM286" s="114">
        <v>10</v>
      </c>
      <c r="EN286" s="114">
        <v>46</v>
      </c>
      <c r="EO286" s="114">
        <v>86</v>
      </c>
      <c r="EP286" s="114" t="s">
        <v>7217</v>
      </c>
      <c r="EQ286" s="114" t="s">
        <v>1054</v>
      </c>
      <c r="ER286" s="114" t="s">
        <v>2685</v>
      </c>
      <c r="ES286" s="114"/>
      <c r="ET286" s="30" t="s">
        <v>2685</v>
      </c>
    </row>
    <row r="287" spans="1:150" x14ac:dyDescent="0.25">
      <c r="A287" s="114">
        <v>284</v>
      </c>
      <c r="B287" s="114" t="s">
        <v>7224</v>
      </c>
      <c r="C287" s="80" t="s">
        <v>2691</v>
      </c>
      <c r="D287" s="30" t="s">
        <v>2692</v>
      </c>
      <c r="E287" s="30" t="s">
        <v>2693</v>
      </c>
      <c r="F287" s="33" t="s">
        <v>7201</v>
      </c>
      <c r="G287" s="30" t="s">
        <v>2694</v>
      </c>
      <c r="H287" s="143">
        <v>15</v>
      </c>
      <c r="I287" s="143">
        <v>15</v>
      </c>
      <c r="J287" s="143">
        <v>16</v>
      </c>
      <c r="K287" s="143">
        <v>15</v>
      </c>
      <c r="L287" s="143">
        <v>61</v>
      </c>
      <c r="M287" s="143">
        <v>65</v>
      </c>
      <c r="N287" s="40" t="s">
        <v>7314</v>
      </c>
      <c r="O287" s="40" t="s">
        <v>1593</v>
      </c>
      <c r="P287" s="13" t="str">
        <f t="shared" si="282"/>
        <v>2025EM1100284-MDSDF401</v>
      </c>
      <c r="Q287" s="40" t="str">
        <f t="shared" si="283"/>
        <v>0 missed</v>
      </c>
      <c r="R287" s="40" t="str">
        <f t="shared" si="284"/>
        <v>0 missed</v>
      </c>
      <c r="S287" s="40">
        <f t="shared" si="285"/>
        <v>3</v>
      </c>
      <c r="T287" s="40">
        <f t="shared" si="286"/>
        <v>1</v>
      </c>
      <c r="U287" s="41">
        <f t="shared" si="287"/>
        <v>1</v>
      </c>
      <c r="V287" s="41">
        <f t="shared" si="288"/>
        <v>1</v>
      </c>
      <c r="W287" s="40" t="str">
        <f t="shared" si="289"/>
        <v>0 missed</v>
      </c>
      <c r="X287" s="113">
        <f t="shared" si="290"/>
        <v>4</v>
      </c>
      <c r="Y287" s="13">
        <f t="shared" si="291"/>
        <v>1</v>
      </c>
      <c r="Z287" s="13" t="str">
        <f t="shared" si="292"/>
        <v>Q-3 A-1 || Q Total-3, A Total-1</v>
      </c>
      <c r="AA287" s="113" t="str" cm="1">
        <f t="array" ref="AA287">IFERROR(INDEX('Attendance-Slot-1'!$Q$2:$Q$1112,MATCH(1,('Attendance-Slot-1'!$A$2:$A$1112=$C287)*('Attendance-Slot-1'!$G$2:$G$1112=AA$2),0)),"No Data")</f>
        <v>No Data</v>
      </c>
      <c r="AB287" s="113" t="str" cm="1">
        <f t="array" ref="AB287">IFERROR(INDEX('Attendance-Slot-2'!$Q$2:$Q$2595,MATCH(1,('Attendance-Slot-2'!$A$2:$A$2595=$C287)*('Attendance-Slot-2'!$G$2:$G$2595=AA$2),0)),"No Data")</f>
        <v>P-S2_Onsite</v>
      </c>
      <c r="AC287" s="133">
        <f>VLOOKUP($P287,'Written Exam Marks'!$H:$Q,10,FALSE)</f>
        <v>27</v>
      </c>
      <c r="AD287" s="133">
        <f>VLOOKUP($P287,'Written Exam Marks'!$H:$Q,9,FALSE)</f>
        <v>35</v>
      </c>
      <c r="AE287" s="113" t="str">
        <f t="shared" si="293"/>
        <v>Present</v>
      </c>
      <c r="AF287" s="113" t="str">
        <f t="shared" si="294"/>
        <v>P-S2_Onsite</v>
      </c>
      <c r="AG287" s="146">
        <v>10</v>
      </c>
      <c r="AH287" s="146">
        <v>9</v>
      </c>
      <c r="AI287" s="146">
        <v>10</v>
      </c>
      <c r="AJ287" s="146">
        <v>10</v>
      </c>
      <c r="AK287" s="146">
        <v>10</v>
      </c>
      <c r="AL287" s="146">
        <v>10</v>
      </c>
      <c r="AM287" s="146">
        <v>59</v>
      </c>
      <c r="AN287" s="146">
        <v>60</v>
      </c>
      <c r="AO287" s="43" t="s">
        <v>7336</v>
      </c>
      <c r="AP287" s="43" t="s">
        <v>1598</v>
      </c>
      <c r="AQ287" s="50" t="str">
        <f t="shared" si="295"/>
        <v>2025EM1100284-MDSDF402</v>
      </c>
      <c r="AR287" s="43" t="str">
        <f t="shared" si="296"/>
        <v>0 missed</v>
      </c>
      <c r="AS287" s="47" t="s">
        <v>7342</v>
      </c>
      <c r="AT287" s="43">
        <f t="shared" si="297"/>
        <v>6</v>
      </c>
      <c r="AU287" s="48" t="s">
        <v>7342</v>
      </c>
      <c r="AV287" s="49">
        <f t="shared" si="298"/>
        <v>1</v>
      </c>
      <c r="AW287" s="48" t="s">
        <v>7342</v>
      </c>
      <c r="AX287" s="43" t="str">
        <f t="shared" si="299"/>
        <v>0 missed</v>
      </c>
      <c r="AY287" s="42">
        <f t="shared" si="300"/>
        <v>6</v>
      </c>
      <c r="AZ287" s="50">
        <f t="shared" si="301"/>
        <v>1</v>
      </c>
      <c r="BA287" s="50" t="str">
        <f t="shared" si="302"/>
        <v>Q-6 A-- || Q Total-6, A Total-0</v>
      </c>
      <c r="BB287" s="42" t="str" cm="1">
        <f t="array" ref="BB287">IFERROR(INDEX('Attendance-Slot-1'!$Q$2:$Q$1112,MATCH(1,('Attendance-Slot-1'!$A$2:$A$1112=$C287)*('Attendance-Slot-1'!$G$2:$G$1112=BB$2),0)),"No Data")</f>
        <v>P-S1_Onsite</v>
      </c>
      <c r="BC287" s="42" t="str" cm="1">
        <f t="array" ref="BC287">IFERROR(INDEX('Attendance-Slot-2'!$Q$2:$Q$2595,MATCH(1,('Attendance-Slot-2'!$A$2:$A$2595=$C287)*('Attendance-Slot-2'!$G$2:$G$2595=BB$2),0)),"No Data")</f>
        <v>No Data</v>
      </c>
      <c r="BD287" s="134">
        <f>VLOOKUP($AQ287,'Written Exam Marks'!$H:$Q,10,FALSE)</f>
        <v>34</v>
      </c>
      <c r="BE287" s="134">
        <f>VLOOKUP($AQ287,'Written Exam Marks'!$H:$Q,9,FALSE)</f>
        <v>40</v>
      </c>
      <c r="BF287" s="42" t="str">
        <f t="shared" si="303"/>
        <v>Present</v>
      </c>
      <c r="BG287" s="42" t="str">
        <f t="shared" si="304"/>
        <v>P-S1_Onsite</v>
      </c>
      <c r="BH287" s="147" t="s">
        <v>5</v>
      </c>
      <c r="BI287" s="147">
        <v>30.5</v>
      </c>
      <c r="BJ287" s="147">
        <v>30.5</v>
      </c>
      <c r="BK287" s="147">
        <v>60</v>
      </c>
      <c r="BL287" s="52" t="s">
        <v>3697</v>
      </c>
      <c r="BM287" s="52" t="s">
        <v>1606</v>
      </c>
      <c r="BN287" s="57" t="str">
        <f t="shared" si="305"/>
        <v>2025EM1100284-MDSDF403</v>
      </c>
      <c r="BO287" s="52" t="str">
        <f t="shared" si="306"/>
        <v>1 missed</v>
      </c>
      <c r="BP287" s="52" t="str">
        <f t="shared" si="307"/>
        <v>0 missed</v>
      </c>
      <c r="BQ287" s="52">
        <f t="shared" si="308"/>
        <v>0</v>
      </c>
      <c r="BR287" s="52">
        <f t="shared" si="309"/>
        <v>1</v>
      </c>
      <c r="BS287" s="56">
        <f t="shared" si="310"/>
        <v>0</v>
      </c>
      <c r="BT287" s="56">
        <f t="shared" si="311"/>
        <v>1</v>
      </c>
      <c r="BU287" s="52" t="str">
        <f t="shared" si="312"/>
        <v>1 missed</v>
      </c>
      <c r="BV287" s="51">
        <f t="shared" si="313"/>
        <v>1</v>
      </c>
      <c r="BW287" s="57">
        <f t="shared" si="314"/>
        <v>0.5</v>
      </c>
      <c r="BX287" s="57" t="str">
        <f t="shared" si="315"/>
        <v>Q-0 A-1 || Q Total-1, A Total-1</v>
      </c>
      <c r="BY287" s="51" t="str" cm="1">
        <f t="array" ref="BY287">IFERROR(INDEX('Attendance-Slot-1'!$Q$2:$Q$1112,MATCH(1,('Attendance-Slot-1'!$A$2:$A$1112=$C287)*('Attendance-Slot-1'!$G$2:$G$1112=BY$2),0)),"No Data")</f>
        <v>No Data</v>
      </c>
      <c r="BZ287" s="51" t="str" cm="1">
        <f t="array" ref="BZ287">IFERROR(INDEX('Attendance-Slot-2'!$Q$2:$Q$2595,MATCH(1,('Attendance-Slot-2'!$A$2:$A$2595=$C287)*('Attendance-Slot-2'!$G$2:$G$2595=BY$2),0)),"No Data")</f>
        <v>P-S2_Onsite</v>
      </c>
      <c r="CA287" s="135">
        <f>VLOOKUP($BN287,'Written Exam Marks'!$H:$Q,10,FALSE)</f>
        <v>34</v>
      </c>
      <c r="CB287" s="135">
        <f>VLOOKUP($BN287,'Written Exam Marks'!$H:$Q,9,FALSE)</f>
        <v>40</v>
      </c>
      <c r="CC287" s="51" t="str">
        <f t="shared" si="316"/>
        <v>Present</v>
      </c>
      <c r="CD287" s="51" t="str">
        <f t="shared" si="317"/>
        <v>P-S2_Onsite</v>
      </c>
      <c r="CE287" s="29">
        <v>20</v>
      </c>
      <c r="CF287" s="29">
        <v>20</v>
      </c>
      <c r="CG287" s="29">
        <v>19</v>
      </c>
      <c r="CH287" s="29">
        <v>59</v>
      </c>
      <c r="CI287" s="29">
        <v>60</v>
      </c>
      <c r="CJ287" s="61" t="s">
        <v>7343</v>
      </c>
      <c r="CK287" s="61" t="s">
        <v>1613</v>
      </c>
      <c r="CL287" s="10" t="str">
        <f t="shared" si="318"/>
        <v>2025EM1100284-MDSDF404</v>
      </c>
      <c r="CM287" s="61" t="str">
        <f t="shared" si="319"/>
        <v>0 missed</v>
      </c>
      <c r="CN287" s="61" t="str">
        <f t="shared" si="320"/>
        <v>0 missed</v>
      </c>
      <c r="CO287" s="111">
        <f t="shared" si="321"/>
        <v>2</v>
      </c>
      <c r="CP287" s="111">
        <f t="shared" si="322"/>
        <v>1</v>
      </c>
      <c r="CQ287" s="9">
        <f t="shared" si="323"/>
        <v>1</v>
      </c>
      <c r="CR287" s="9">
        <f t="shared" si="324"/>
        <v>1</v>
      </c>
      <c r="CS287" s="61" t="str">
        <f t="shared" si="325"/>
        <v>0 missed</v>
      </c>
      <c r="CT287" s="111">
        <f t="shared" si="326"/>
        <v>3</v>
      </c>
      <c r="CU287" s="10">
        <f t="shared" si="327"/>
        <v>1</v>
      </c>
      <c r="CV287" s="10" t="str">
        <f t="shared" si="328"/>
        <v>Q-2 A-1 || Q Total-2, A Total-1</v>
      </c>
      <c r="CW287" s="111" t="str" cm="1">
        <f t="array" ref="CW287">IFERROR(INDEX('Attendance-Slot-1'!$Q$2:$Q$1112,MATCH(1,('Attendance-Slot-1'!$A$2:$A$1112=$C287)*('Attendance-Slot-1'!$G$2:$G$1112=CW$2),0)),"No Data")</f>
        <v>No Data</v>
      </c>
      <c r="CX287" s="111" t="str" cm="1">
        <f t="array" ref="CX287">IFERROR(INDEX('Attendance-Slot-2'!$Q$2:$Q$2595,MATCH(1,('Attendance-Slot-2'!$A$2:$A$2595=$C287)*('Attendance-Slot-2'!$G$2:$G$2595=CW$2),0)),"No Data")</f>
        <v>P-S2_Onsite</v>
      </c>
      <c r="CY287" s="136">
        <f>VLOOKUP($CL287,'Written Exam Marks'!$H:$Q,10,FALSE)</f>
        <v>27.5</v>
      </c>
      <c r="CZ287" s="136">
        <f>VLOOKUP($CL287,'Written Exam Marks'!$H:$Q,9,FALSE)</f>
        <v>40</v>
      </c>
      <c r="DA287" s="111" t="str">
        <f t="shared" si="329"/>
        <v>Present</v>
      </c>
      <c r="DB287" s="111" t="str">
        <f t="shared" si="330"/>
        <v>P-S2_Onsite</v>
      </c>
      <c r="DC287" s="148">
        <v>6</v>
      </c>
      <c r="DD287" s="148">
        <v>7.625</v>
      </c>
      <c r="DE287" s="148">
        <v>8</v>
      </c>
      <c r="DF287" s="148">
        <v>15</v>
      </c>
      <c r="DG287" s="148">
        <v>19</v>
      </c>
      <c r="DH287" s="148">
        <v>55.625</v>
      </c>
      <c r="DI287" s="148">
        <v>65</v>
      </c>
      <c r="DJ287" s="66" t="s">
        <v>7351</v>
      </c>
      <c r="DK287" s="66" t="s">
        <v>1631</v>
      </c>
      <c r="DL287" s="68" t="str">
        <f t="shared" si="331"/>
        <v>2025EM1100284-MDSDF406</v>
      </c>
      <c r="DM287" s="66" t="str">
        <f t="shared" si="332"/>
        <v>0 missed</v>
      </c>
      <c r="DN287" s="66" t="str">
        <f t="shared" si="333"/>
        <v>0 missed</v>
      </c>
      <c r="DO287" s="62">
        <f t="shared" si="334"/>
        <v>3</v>
      </c>
      <c r="DP287" s="62">
        <f t="shared" si="335"/>
        <v>2</v>
      </c>
      <c r="DQ287" s="67">
        <f t="shared" si="336"/>
        <v>1</v>
      </c>
      <c r="DR287" s="67">
        <f t="shared" si="337"/>
        <v>1</v>
      </c>
      <c r="DS287" s="66" t="str">
        <f t="shared" si="338"/>
        <v>0 missed</v>
      </c>
      <c r="DT287" s="62">
        <f t="shared" si="339"/>
        <v>5</v>
      </c>
      <c r="DU287" s="68">
        <f t="shared" si="340"/>
        <v>1</v>
      </c>
      <c r="DV287" s="68" t="str">
        <f t="shared" si="341"/>
        <v>Q-3 A-2 || Q Total-3, A Total-2</v>
      </c>
      <c r="DW287" s="62" t="str" cm="1">
        <f t="array" ref="DW287">IFERROR(INDEX('Attendance-Slot-1'!$Q$2:$Q$1112,MATCH(1,('Attendance-Slot-1'!$A$2:$A$1112=$C287)*('Attendance-Slot-1'!$G$2:$G$1112=DW$2),0)),"No Data")</f>
        <v>P-S1_Onsite</v>
      </c>
      <c r="DX287" s="62" t="str" cm="1">
        <f t="array" ref="DX287">IFERROR(INDEX('Attendance-Slot-2'!$Q$2:$Q$2595,MATCH(1,('Attendance-Slot-2'!$A$2:$A$2595=$C287)*('Attendance-Slot-2'!$G$2:$G$2595=DW$2),0)),"No Data")</f>
        <v>No Data</v>
      </c>
      <c r="DY287" s="137">
        <f>VLOOKUP($DL287,'Written Exam Marks'!$H:$Q,10,FALSE)</f>
        <v>31.5</v>
      </c>
      <c r="DZ287" s="137">
        <f>VLOOKUP($DL287,'Written Exam Marks'!$H:$Q,9,FALSE)</f>
        <v>35</v>
      </c>
      <c r="EA287" s="62" t="str">
        <f t="shared" si="342"/>
        <v>Present</v>
      </c>
      <c r="EB287" s="62" t="str">
        <f t="shared" si="343"/>
        <v>P-S1_Onsite</v>
      </c>
      <c r="EC287" s="114" t="str">
        <f t="shared" si="280"/>
        <v>P-2, 
A-0, 
No Data-3</v>
      </c>
      <c r="ED287" s="114" t="str">
        <f t="shared" si="281"/>
        <v>P-3, 
A-0, 
No Data-2</v>
      </c>
      <c r="EE287" s="114" t="str">
        <f t="shared" si="344"/>
        <v>P-S2_Onsite</v>
      </c>
      <c r="EF287" s="114" t="str">
        <f t="shared" si="345"/>
        <v>P-S1_Onsite</v>
      </c>
      <c r="EG287" s="114" t="str">
        <f t="shared" si="346"/>
        <v>P-S2_Onsite</v>
      </c>
      <c r="EH287" s="114" t="str">
        <f t="shared" si="347"/>
        <v>P-S2_Onsite</v>
      </c>
      <c r="EI287" s="114" t="str">
        <f t="shared" si="348"/>
        <v>P-S1_Onsite</v>
      </c>
      <c r="EJ287" s="114" t="str">
        <f t="shared" si="349"/>
        <v>P-5, A-0, No Data-0</v>
      </c>
      <c r="EK287" s="114" t="s">
        <v>10453</v>
      </c>
      <c r="EL287" s="114">
        <v>27</v>
      </c>
      <c r="EM287" s="114">
        <v>10</v>
      </c>
      <c r="EN287" s="114">
        <v>54</v>
      </c>
      <c r="EO287" s="114">
        <v>91</v>
      </c>
      <c r="EP287" s="114" t="s">
        <v>7217</v>
      </c>
      <c r="EQ287" s="114" t="s">
        <v>1054</v>
      </c>
      <c r="ER287" s="114" t="s">
        <v>2691</v>
      </c>
      <c r="ES287" s="114"/>
      <c r="ET287" s="30" t="s">
        <v>2691</v>
      </c>
    </row>
    <row r="288" spans="1:150" x14ac:dyDescent="0.25">
      <c r="A288" s="114">
        <v>285</v>
      </c>
      <c r="B288" s="114" t="s">
        <v>7224</v>
      </c>
      <c r="C288" s="80" t="s">
        <v>4155</v>
      </c>
      <c r="D288" s="30" t="s">
        <v>4156</v>
      </c>
      <c r="E288" s="30" t="s">
        <v>4157</v>
      </c>
      <c r="F288" s="33" t="s">
        <v>7202</v>
      </c>
      <c r="G288" s="30" t="s">
        <v>4158</v>
      </c>
      <c r="H288" s="143">
        <v>14.667</v>
      </c>
      <c r="I288" s="143">
        <v>15</v>
      </c>
      <c r="J288" s="143" t="s">
        <v>5</v>
      </c>
      <c r="K288" s="143" t="s">
        <v>5</v>
      </c>
      <c r="L288" s="143">
        <v>29.667000000000002</v>
      </c>
      <c r="M288" s="143">
        <v>65</v>
      </c>
      <c r="N288" s="40" t="s">
        <v>7314</v>
      </c>
      <c r="O288" s="40" t="s">
        <v>1593</v>
      </c>
      <c r="P288" s="13" t="str">
        <f t="shared" si="282"/>
        <v>2025EM1100285-MDSDF401</v>
      </c>
      <c r="Q288" s="40" t="str">
        <f t="shared" si="283"/>
        <v>1 missed</v>
      </c>
      <c r="R288" s="40" t="str">
        <f t="shared" si="284"/>
        <v>1 missed</v>
      </c>
      <c r="S288" s="40">
        <f t="shared" si="285"/>
        <v>2</v>
      </c>
      <c r="T288" s="40">
        <f t="shared" si="286"/>
        <v>0</v>
      </c>
      <c r="U288" s="41">
        <f t="shared" si="287"/>
        <v>0.66666666666666663</v>
      </c>
      <c r="V288" s="41">
        <f t="shared" si="288"/>
        <v>0</v>
      </c>
      <c r="W288" s="40" t="str">
        <f t="shared" si="289"/>
        <v>2 missed</v>
      </c>
      <c r="X288" s="113">
        <f t="shared" si="290"/>
        <v>2</v>
      </c>
      <c r="Y288" s="13">
        <f t="shared" si="291"/>
        <v>0.5</v>
      </c>
      <c r="Z288" s="13" t="str">
        <f t="shared" si="292"/>
        <v>Q-2 A-0 || Q Total-3, A Total-1</v>
      </c>
      <c r="AA288" s="113" t="str" cm="1">
        <f t="array" ref="AA288">IFERROR(INDEX('Attendance-Slot-1'!$Q$2:$Q$1112,MATCH(1,('Attendance-Slot-1'!$A$2:$A$1112=$C288)*('Attendance-Slot-1'!$G$2:$G$1112=AA$2),0)),"No Data")</f>
        <v>No Data</v>
      </c>
      <c r="AB288" s="113" t="str" cm="1">
        <f t="array" ref="AB288">IFERROR(INDEX('Attendance-Slot-2'!$Q$2:$Q$2595,MATCH(1,('Attendance-Slot-2'!$A$2:$A$2595=$C288)*('Attendance-Slot-2'!$G$2:$G$2595=AA$2),0)),"No Data")</f>
        <v>A-S2_Onsite</v>
      </c>
      <c r="AC288" s="133" t="e">
        <f>VLOOKUP($P288,'Written Exam Marks'!$H:$Q,10,FALSE)</f>
        <v>#N/A</v>
      </c>
      <c r="AD288" s="133" t="e">
        <f>VLOOKUP($P288,'Written Exam Marks'!$H:$Q,9,FALSE)</f>
        <v>#N/A</v>
      </c>
      <c r="AE288" s="113" t="str">
        <f t="shared" si="293"/>
        <v>Absent</v>
      </c>
      <c r="AF288" s="113" t="str">
        <f t="shared" si="294"/>
        <v>A-S2_Onsite</v>
      </c>
      <c r="AG288" s="146">
        <v>5</v>
      </c>
      <c r="AH288" s="146">
        <v>9</v>
      </c>
      <c r="AI288" s="146">
        <v>10</v>
      </c>
      <c r="AJ288" s="146">
        <v>10</v>
      </c>
      <c r="AK288" s="146">
        <v>10</v>
      </c>
      <c r="AL288" s="146" t="s">
        <v>5</v>
      </c>
      <c r="AM288" s="146">
        <v>44</v>
      </c>
      <c r="AN288" s="146">
        <v>60</v>
      </c>
      <c r="AO288" s="43" t="s">
        <v>7336</v>
      </c>
      <c r="AP288" s="43" t="s">
        <v>1598</v>
      </c>
      <c r="AQ288" s="50" t="str">
        <f t="shared" si="295"/>
        <v>2025EM1100285-MDSDF402</v>
      </c>
      <c r="AR288" s="43" t="str">
        <f t="shared" si="296"/>
        <v>1 missed</v>
      </c>
      <c r="AS288" s="47" t="s">
        <v>7342</v>
      </c>
      <c r="AT288" s="43">
        <f t="shared" si="297"/>
        <v>5</v>
      </c>
      <c r="AU288" s="48" t="s">
        <v>7342</v>
      </c>
      <c r="AV288" s="49">
        <f t="shared" si="298"/>
        <v>0.83333333333333337</v>
      </c>
      <c r="AW288" s="48" t="s">
        <v>7342</v>
      </c>
      <c r="AX288" s="43" t="str">
        <f t="shared" si="299"/>
        <v>1 missed</v>
      </c>
      <c r="AY288" s="42">
        <f t="shared" si="300"/>
        <v>5</v>
      </c>
      <c r="AZ288" s="50">
        <f t="shared" si="301"/>
        <v>0.83333333333333337</v>
      </c>
      <c r="BA288" s="50" t="str">
        <f t="shared" si="302"/>
        <v>Q-5 A-- || Q Total-6, A Total-0</v>
      </c>
      <c r="BB288" s="42" t="str" cm="1">
        <f t="array" ref="BB288">IFERROR(INDEX('Attendance-Slot-1'!$Q$2:$Q$1112,MATCH(1,('Attendance-Slot-1'!$A$2:$A$1112=$C288)*('Attendance-Slot-1'!$G$2:$G$1112=BB$2),0)),"No Data")</f>
        <v>No Data</v>
      </c>
      <c r="BC288" s="42" t="str" cm="1">
        <f t="array" ref="BC288">IFERROR(INDEX('Attendance-Slot-2'!$Q$2:$Q$2595,MATCH(1,('Attendance-Slot-2'!$A$2:$A$2595=$C288)*('Attendance-Slot-2'!$G$2:$G$2595=BB$2),0)),"No Data")</f>
        <v>A-S2_Onsite</v>
      </c>
      <c r="BD288" s="134" t="e">
        <f>VLOOKUP($AQ288,'Written Exam Marks'!$H:$Q,10,FALSE)</f>
        <v>#N/A</v>
      </c>
      <c r="BE288" s="134" t="e">
        <f>VLOOKUP($AQ288,'Written Exam Marks'!$H:$Q,9,FALSE)</f>
        <v>#N/A</v>
      </c>
      <c r="BF288" s="42" t="str">
        <f t="shared" si="303"/>
        <v>Absent</v>
      </c>
      <c r="BG288" s="42" t="str">
        <f t="shared" si="304"/>
        <v>A-S2_Onsite</v>
      </c>
      <c r="BH288" s="147">
        <v>19</v>
      </c>
      <c r="BI288" s="147">
        <v>27</v>
      </c>
      <c r="BJ288" s="147">
        <v>46</v>
      </c>
      <c r="BK288" s="147">
        <v>60</v>
      </c>
      <c r="BL288" s="52" t="s">
        <v>3697</v>
      </c>
      <c r="BM288" s="52" t="s">
        <v>1606</v>
      </c>
      <c r="BN288" s="57" t="str">
        <f t="shared" si="305"/>
        <v>2025EM1100285-MDSDF403</v>
      </c>
      <c r="BO288" s="52" t="str">
        <f t="shared" si="306"/>
        <v>0 missed</v>
      </c>
      <c r="BP288" s="52" t="str">
        <f t="shared" si="307"/>
        <v>0 missed</v>
      </c>
      <c r="BQ288" s="52">
        <f t="shared" si="308"/>
        <v>1</v>
      </c>
      <c r="BR288" s="52">
        <f t="shared" si="309"/>
        <v>1</v>
      </c>
      <c r="BS288" s="56">
        <f t="shared" si="310"/>
        <v>1</v>
      </c>
      <c r="BT288" s="56">
        <f t="shared" si="311"/>
        <v>1</v>
      </c>
      <c r="BU288" s="52" t="str">
        <f t="shared" si="312"/>
        <v>0 missed</v>
      </c>
      <c r="BV288" s="51">
        <f t="shared" si="313"/>
        <v>2</v>
      </c>
      <c r="BW288" s="57">
        <f t="shared" si="314"/>
        <v>1</v>
      </c>
      <c r="BX288" s="57" t="str">
        <f t="shared" si="315"/>
        <v>Q-1 A-1 || Q Total-1, A Total-1</v>
      </c>
      <c r="BY288" s="51" t="str" cm="1">
        <f t="array" ref="BY288">IFERROR(INDEX('Attendance-Slot-1'!$Q$2:$Q$1112,MATCH(1,('Attendance-Slot-1'!$A$2:$A$1112=$C288)*('Attendance-Slot-1'!$G$2:$G$1112=BY$2),0)),"No Data")</f>
        <v>No Data</v>
      </c>
      <c r="BZ288" s="51" t="str" cm="1">
        <f t="array" ref="BZ288">IFERROR(INDEX('Attendance-Slot-2'!$Q$2:$Q$2595,MATCH(1,('Attendance-Slot-2'!$A$2:$A$2595=$C288)*('Attendance-Slot-2'!$G$2:$G$2595=BY$2),0)),"No Data")</f>
        <v>A-S2_Onsite</v>
      </c>
      <c r="CA288" s="135" t="e">
        <f>VLOOKUP($BN288,'Written Exam Marks'!$H:$Q,10,FALSE)</f>
        <v>#N/A</v>
      </c>
      <c r="CB288" s="135" t="e">
        <f>VLOOKUP($BN288,'Written Exam Marks'!$H:$Q,9,FALSE)</f>
        <v>#N/A</v>
      </c>
      <c r="CC288" s="51" t="str">
        <f t="shared" si="316"/>
        <v>Absent</v>
      </c>
      <c r="CD288" s="51" t="str">
        <f t="shared" si="317"/>
        <v>A-S2_Onsite</v>
      </c>
      <c r="CE288" s="29" t="s">
        <v>5</v>
      </c>
      <c r="CF288" s="29" t="s">
        <v>5</v>
      </c>
      <c r="CG288" s="29" t="s">
        <v>5</v>
      </c>
      <c r="CH288" s="29">
        <v>0</v>
      </c>
      <c r="CI288" s="29">
        <v>60</v>
      </c>
      <c r="CJ288" s="61" t="s">
        <v>7343</v>
      </c>
      <c r="CK288" s="61" t="s">
        <v>1613</v>
      </c>
      <c r="CL288" s="10" t="str">
        <f t="shared" si="318"/>
        <v>2025EM1100285-MDSDF404</v>
      </c>
      <c r="CM288" s="61" t="str">
        <f t="shared" si="319"/>
        <v>2 missed</v>
      </c>
      <c r="CN288" s="61" t="str">
        <f t="shared" si="320"/>
        <v>1 missed</v>
      </c>
      <c r="CO288" s="111">
        <f t="shared" si="321"/>
        <v>0</v>
      </c>
      <c r="CP288" s="111">
        <f t="shared" si="322"/>
        <v>0</v>
      </c>
      <c r="CQ288" s="9">
        <f t="shared" si="323"/>
        <v>0</v>
      </c>
      <c r="CR288" s="9">
        <f t="shared" si="324"/>
        <v>0</v>
      </c>
      <c r="CS288" s="61" t="str">
        <f t="shared" si="325"/>
        <v>3 missed</v>
      </c>
      <c r="CT288" s="111">
        <f t="shared" si="326"/>
        <v>0</v>
      </c>
      <c r="CU288" s="10">
        <f t="shared" si="327"/>
        <v>0</v>
      </c>
      <c r="CV288" s="10" t="str">
        <f t="shared" si="328"/>
        <v>Q-0 A-0 || Q Total-2, A Total-1</v>
      </c>
      <c r="CW288" s="111" t="str" cm="1">
        <f t="array" ref="CW288">IFERROR(INDEX('Attendance-Slot-1'!$Q$2:$Q$1112,MATCH(1,('Attendance-Slot-1'!$A$2:$A$1112=$C288)*('Attendance-Slot-1'!$G$2:$G$1112=CW$2),0)),"No Data")</f>
        <v>No Data</v>
      </c>
      <c r="CX288" s="111" t="str" cm="1">
        <f t="array" ref="CX288">IFERROR(INDEX('Attendance-Slot-2'!$Q$2:$Q$2595,MATCH(1,('Attendance-Slot-2'!$A$2:$A$2595=$C288)*('Attendance-Slot-2'!$G$2:$G$2595=CW$2),0)),"No Data")</f>
        <v>A-S2_Onsite</v>
      </c>
      <c r="CY288" s="136" t="e">
        <f>VLOOKUP($CL288,'Written Exam Marks'!$H:$Q,10,FALSE)</f>
        <v>#N/A</v>
      </c>
      <c r="CZ288" s="136" t="e">
        <f>VLOOKUP($CL288,'Written Exam Marks'!$H:$Q,9,FALSE)</f>
        <v>#N/A</v>
      </c>
      <c r="DA288" s="111" t="str">
        <f t="shared" si="329"/>
        <v>Absent</v>
      </c>
      <c r="DB288" s="111" t="str">
        <f t="shared" si="330"/>
        <v>A-S2_Onsite</v>
      </c>
      <c r="DC288" s="148">
        <v>6</v>
      </c>
      <c r="DD288" s="148">
        <v>7.625</v>
      </c>
      <c r="DE288" s="148" t="s">
        <v>5</v>
      </c>
      <c r="DF288" s="148" t="s">
        <v>5</v>
      </c>
      <c r="DG288" s="148" t="s">
        <v>5</v>
      </c>
      <c r="DH288" s="148">
        <v>13.625</v>
      </c>
      <c r="DI288" s="148">
        <v>65</v>
      </c>
      <c r="DJ288" s="66" t="s">
        <v>7351</v>
      </c>
      <c r="DK288" s="66" t="s">
        <v>1631</v>
      </c>
      <c r="DL288" s="68" t="str">
        <f t="shared" si="331"/>
        <v>2025EM1100285-MDSDF406</v>
      </c>
      <c r="DM288" s="66" t="str">
        <f t="shared" si="332"/>
        <v>1 missed</v>
      </c>
      <c r="DN288" s="66" t="str">
        <f t="shared" si="333"/>
        <v>2 missed</v>
      </c>
      <c r="DO288" s="62">
        <f t="shared" si="334"/>
        <v>2</v>
      </c>
      <c r="DP288" s="62">
        <f t="shared" si="335"/>
        <v>0</v>
      </c>
      <c r="DQ288" s="67">
        <f t="shared" si="336"/>
        <v>0.66666666666666663</v>
      </c>
      <c r="DR288" s="67">
        <f t="shared" si="337"/>
        <v>0</v>
      </c>
      <c r="DS288" s="66" t="str">
        <f t="shared" si="338"/>
        <v>3 missed</v>
      </c>
      <c r="DT288" s="62">
        <f t="shared" si="339"/>
        <v>2</v>
      </c>
      <c r="DU288" s="68">
        <f t="shared" si="340"/>
        <v>0.4</v>
      </c>
      <c r="DV288" s="68" t="str">
        <f t="shared" si="341"/>
        <v>Q-2 A-0 || Q Total-3, A Total-2</v>
      </c>
      <c r="DW288" s="62" t="str" cm="1">
        <f t="array" ref="DW288">IFERROR(INDEX('Attendance-Slot-1'!$Q$2:$Q$1112,MATCH(1,('Attendance-Slot-1'!$A$2:$A$1112=$C288)*('Attendance-Slot-1'!$G$2:$G$1112=DW$2),0)),"No Data")</f>
        <v>No Data</v>
      </c>
      <c r="DX288" s="62" t="str" cm="1">
        <f t="array" ref="DX288">IFERROR(INDEX('Attendance-Slot-2'!$Q$2:$Q$2595,MATCH(1,('Attendance-Slot-2'!$A$2:$A$2595=$C288)*('Attendance-Slot-2'!$G$2:$G$2595=DW$2),0)),"No Data")</f>
        <v>A-S2_Onsite</v>
      </c>
      <c r="DY288" s="137" t="e">
        <f>VLOOKUP($DL288,'Written Exam Marks'!$H:$Q,10,FALSE)</f>
        <v>#N/A</v>
      </c>
      <c r="DZ288" s="137" t="e">
        <f>VLOOKUP($DL288,'Written Exam Marks'!$H:$Q,9,FALSE)</f>
        <v>#N/A</v>
      </c>
      <c r="EA288" s="62" t="str">
        <f t="shared" si="342"/>
        <v>Absent</v>
      </c>
      <c r="EB288" s="62" t="str">
        <f t="shared" si="343"/>
        <v>A-S2_Onsite</v>
      </c>
      <c r="EC288" s="114" t="str">
        <f t="shared" si="280"/>
        <v>P-0, 
A-0, 
No Data-5</v>
      </c>
      <c r="ED288" s="114" t="str">
        <f t="shared" si="281"/>
        <v>P-0, 
A-5, 
No Data-0</v>
      </c>
      <c r="EE288" s="114" t="str">
        <f t="shared" si="344"/>
        <v>A-S2_Onsite</v>
      </c>
      <c r="EF288" s="114" t="str">
        <f t="shared" si="345"/>
        <v>A-S2_Onsite</v>
      </c>
      <c r="EG288" s="114" t="str">
        <f t="shared" si="346"/>
        <v>A-S2_Onsite</v>
      </c>
      <c r="EH288" s="114" t="str">
        <f t="shared" si="347"/>
        <v>A-S2_Onsite</v>
      </c>
      <c r="EI288" s="114" t="str">
        <f t="shared" si="348"/>
        <v>A-S2_Onsite</v>
      </c>
      <c r="EJ288" s="114" t="str">
        <f t="shared" si="349"/>
        <v>P-0, A-5, No Data-0</v>
      </c>
      <c r="EK288" s="114" t="s">
        <v>10453</v>
      </c>
      <c r="EL288" s="114">
        <v>27.5</v>
      </c>
      <c r="EM288" s="114">
        <v>10</v>
      </c>
      <c r="EN288" s="114" t="s">
        <v>10455</v>
      </c>
      <c r="EO288" s="114">
        <v>37.5</v>
      </c>
      <c r="EP288" s="114" t="s">
        <v>7218</v>
      </c>
      <c r="EQ288" s="114" t="s">
        <v>1054</v>
      </c>
      <c r="ER288" s="114" t="s">
        <v>4155</v>
      </c>
      <c r="ES288" s="114" t="s">
        <v>7218</v>
      </c>
      <c r="ET288" s="30" t="s">
        <v>4155</v>
      </c>
    </row>
    <row r="289" spans="1:150" x14ac:dyDescent="0.25">
      <c r="A289" s="114">
        <v>286</v>
      </c>
      <c r="B289" s="114" t="s">
        <v>7224</v>
      </c>
      <c r="C289" s="80" t="s">
        <v>2697</v>
      </c>
      <c r="D289" s="30" t="s">
        <v>2698</v>
      </c>
      <c r="E289" s="30" t="s">
        <v>2699</v>
      </c>
      <c r="F289" s="33" t="s">
        <v>7201</v>
      </c>
      <c r="G289" s="30" t="s">
        <v>2700</v>
      </c>
      <c r="H289" s="143">
        <v>15</v>
      </c>
      <c r="I289" s="143">
        <v>15</v>
      </c>
      <c r="J289" s="143">
        <v>17</v>
      </c>
      <c r="K289" s="143">
        <v>15</v>
      </c>
      <c r="L289" s="143">
        <v>62</v>
      </c>
      <c r="M289" s="143">
        <v>65</v>
      </c>
      <c r="N289" s="40" t="s">
        <v>7314</v>
      </c>
      <c r="O289" s="40" t="s">
        <v>1593</v>
      </c>
      <c r="P289" s="13" t="str">
        <f t="shared" si="282"/>
        <v>2025EM1100286-MDSDF401</v>
      </c>
      <c r="Q289" s="40" t="str">
        <f t="shared" si="283"/>
        <v>0 missed</v>
      </c>
      <c r="R289" s="40" t="str">
        <f t="shared" si="284"/>
        <v>0 missed</v>
      </c>
      <c r="S289" s="40">
        <f t="shared" si="285"/>
        <v>3</v>
      </c>
      <c r="T289" s="40">
        <f t="shared" si="286"/>
        <v>1</v>
      </c>
      <c r="U289" s="41">
        <f t="shared" si="287"/>
        <v>1</v>
      </c>
      <c r="V289" s="41">
        <f t="shared" si="288"/>
        <v>1</v>
      </c>
      <c r="W289" s="40" t="str">
        <f t="shared" si="289"/>
        <v>0 missed</v>
      </c>
      <c r="X289" s="113">
        <f t="shared" si="290"/>
        <v>4</v>
      </c>
      <c r="Y289" s="13">
        <f t="shared" si="291"/>
        <v>1</v>
      </c>
      <c r="Z289" s="13" t="str">
        <f t="shared" si="292"/>
        <v>Q-3 A-1 || Q Total-3, A Total-1</v>
      </c>
      <c r="AA289" s="113" t="str" cm="1">
        <f t="array" ref="AA289">IFERROR(INDEX('Attendance-Slot-1'!$Q$2:$Q$1112,MATCH(1,('Attendance-Slot-1'!$A$2:$A$1112=$C289)*('Attendance-Slot-1'!$G$2:$G$1112=AA$2),0)),"No Data")</f>
        <v>P-S1_Onsite</v>
      </c>
      <c r="AB289" s="113" t="str" cm="1">
        <f t="array" ref="AB289">IFERROR(INDEX('Attendance-Slot-2'!$Q$2:$Q$2595,MATCH(1,('Attendance-Slot-2'!$A$2:$A$2595=$C289)*('Attendance-Slot-2'!$G$2:$G$2595=AA$2),0)),"No Data")</f>
        <v>No Data</v>
      </c>
      <c r="AC289" s="133">
        <f>VLOOKUP($P289,'Written Exam Marks'!$H:$Q,10,FALSE)</f>
        <v>10</v>
      </c>
      <c r="AD289" s="133">
        <f>VLOOKUP($P289,'Written Exam Marks'!$H:$Q,9,FALSE)</f>
        <v>35</v>
      </c>
      <c r="AE289" s="113" t="str">
        <f t="shared" si="293"/>
        <v>Present</v>
      </c>
      <c r="AF289" s="113" t="str">
        <f t="shared" si="294"/>
        <v>P-S1_Onsite</v>
      </c>
      <c r="AG289" s="146">
        <v>4.5</v>
      </c>
      <c r="AH289" s="146">
        <v>9</v>
      </c>
      <c r="AI289" s="146">
        <v>10</v>
      </c>
      <c r="AJ289" s="146">
        <v>10</v>
      </c>
      <c r="AK289" s="146">
        <v>10</v>
      </c>
      <c r="AL289" s="146">
        <v>10</v>
      </c>
      <c r="AM289" s="146">
        <v>53.5</v>
      </c>
      <c r="AN289" s="146">
        <v>60</v>
      </c>
      <c r="AO289" s="43" t="s">
        <v>7336</v>
      </c>
      <c r="AP289" s="43" t="s">
        <v>1598</v>
      </c>
      <c r="AQ289" s="50" t="str">
        <f t="shared" si="295"/>
        <v>2025EM1100286-MDSDF402</v>
      </c>
      <c r="AR289" s="43" t="str">
        <f t="shared" si="296"/>
        <v>0 missed</v>
      </c>
      <c r="AS289" s="47" t="s">
        <v>7342</v>
      </c>
      <c r="AT289" s="43">
        <f t="shared" si="297"/>
        <v>6</v>
      </c>
      <c r="AU289" s="48" t="s">
        <v>7342</v>
      </c>
      <c r="AV289" s="49">
        <f t="shared" si="298"/>
        <v>1</v>
      </c>
      <c r="AW289" s="48" t="s">
        <v>7342</v>
      </c>
      <c r="AX289" s="43" t="str">
        <f t="shared" si="299"/>
        <v>0 missed</v>
      </c>
      <c r="AY289" s="42">
        <f t="shared" si="300"/>
        <v>6</v>
      </c>
      <c r="AZ289" s="50">
        <f t="shared" si="301"/>
        <v>1</v>
      </c>
      <c r="BA289" s="50" t="str">
        <f t="shared" si="302"/>
        <v>Q-6 A-- || Q Total-6, A Total-0</v>
      </c>
      <c r="BB289" s="42" t="str" cm="1">
        <f t="array" ref="BB289">IFERROR(INDEX('Attendance-Slot-1'!$Q$2:$Q$1112,MATCH(1,('Attendance-Slot-1'!$A$2:$A$1112=$C289)*('Attendance-Slot-1'!$G$2:$G$1112=BB$2),0)),"No Data")</f>
        <v>P-S1_Onsite</v>
      </c>
      <c r="BC289" s="42" t="str" cm="1">
        <f t="array" ref="BC289">IFERROR(INDEX('Attendance-Slot-2'!$Q$2:$Q$2595,MATCH(1,('Attendance-Slot-2'!$A$2:$A$2595=$C289)*('Attendance-Slot-2'!$G$2:$G$2595=BB$2),0)),"No Data")</f>
        <v>No Data</v>
      </c>
      <c r="BD289" s="134">
        <f>VLOOKUP($AQ289,'Written Exam Marks'!$H:$Q,10,FALSE)</f>
        <v>24</v>
      </c>
      <c r="BE289" s="134">
        <f>VLOOKUP($AQ289,'Written Exam Marks'!$H:$Q,9,FALSE)</f>
        <v>40</v>
      </c>
      <c r="BF289" s="42" t="str">
        <f t="shared" si="303"/>
        <v>Present</v>
      </c>
      <c r="BG289" s="42" t="str">
        <f t="shared" si="304"/>
        <v>P-S1_Onsite</v>
      </c>
      <c r="BH289" s="147">
        <v>20</v>
      </c>
      <c r="BI289" s="147">
        <v>8</v>
      </c>
      <c r="BJ289" s="147">
        <v>28</v>
      </c>
      <c r="BK289" s="147">
        <v>60</v>
      </c>
      <c r="BL289" s="52" t="s">
        <v>3697</v>
      </c>
      <c r="BM289" s="52" t="s">
        <v>1606</v>
      </c>
      <c r="BN289" s="57" t="str">
        <f t="shared" si="305"/>
        <v>2025EM1100286-MDSDF403</v>
      </c>
      <c r="BO289" s="52" t="str">
        <f t="shared" si="306"/>
        <v>0 missed</v>
      </c>
      <c r="BP289" s="52" t="str">
        <f t="shared" si="307"/>
        <v>0 missed</v>
      </c>
      <c r="BQ289" s="52">
        <f t="shared" si="308"/>
        <v>1</v>
      </c>
      <c r="BR289" s="52">
        <f t="shared" si="309"/>
        <v>1</v>
      </c>
      <c r="BS289" s="56">
        <f t="shared" si="310"/>
        <v>1</v>
      </c>
      <c r="BT289" s="56">
        <f t="shared" si="311"/>
        <v>1</v>
      </c>
      <c r="BU289" s="52" t="str">
        <f t="shared" si="312"/>
        <v>0 missed</v>
      </c>
      <c r="BV289" s="51">
        <f t="shared" si="313"/>
        <v>2</v>
      </c>
      <c r="BW289" s="57">
        <f t="shared" si="314"/>
        <v>1</v>
      </c>
      <c r="BX289" s="57" t="str">
        <f t="shared" si="315"/>
        <v>Q-1 A-1 || Q Total-1, A Total-1</v>
      </c>
      <c r="BY289" s="51" t="str" cm="1">
        <f t="array" ref="BY289">IFERROR(INDEX('Attendance-Slot-1'!$Q$2:$Q$1112,MATCH(1,('Attendance-Slot-1'!$A$2:$A$1112=$C289)*('Attendance-Slot-1'!$G$2:$G$1112=BY$2),0)),"No Data")</f>
        <v>P-S1_Onsite</v>
      </c>
      <c r="BZ289" s="51" t="str" cm="1">
        <f t="array" ref="BZ289">IFERROR(INDEX('Attendance-Slot-2'!$Q$2:$Q$2595,MATCH(1,('Attendance-Slot-2'!$A$2:$A$2595=$C289)*('Attendance-Slot-2'!$G$2:$G$2595=BY$2),0)),"No Data")</f>
        <v>No Data</v>
      </c>
      <c r="CA289" s="135">
        <f>VLOOKUP($BN289,'Written Exam Marks'!$H:$Q,10,FALSE)</f>
        <v>24.5</v>
      </c>
      <c r="CB289" s="135">
        <f>VLOOKUP($BN289,'Written Exam Marks'!$H:$Q,9,FALSE)</f>
        <v>40</v>
      </c>
      <c r="CC289" s="51" t="str">
        <f t="shared" si="316"/>
        <v>Present</v>
      </c>
      <c r="CD289" s="51" t="str">
        <f t="shared" si="317"/>
        <v>P-S1_Onsite</v>
      </c>
      <c r="CE289" s="29">
        <v>20</v>
      </c>
      <c r="CF289" s="29">
        <v>20</v>
      </c>
      <c r="CG289" s="29">
        <v>20</v>
      </c>
      <c r="CH289" s="29">
        <v>60</v>
      </c>
      <c r="CI289" s="29">
        <v>60</v>
      </c>
      <c r="CJ289" s="61" t="s">
        <v>7343</v>
      </c>
      <c r="CK289" s="61" t="s">
        <v>1613</v>
      </c>
      <c r="CL289" s="10" t="str">
        <f t="shared" si="318"/>
        <v>2025EM1100286-MDSDF404</v>
      </c>
      <c r="CM289" s="61" t="str">
        <f t="shared" si="319"/>
        <v>0 missed</v>
      </c>
      <c r="CN289" s="61" t="str">
        <f t="shared" si="320"/>
        <v>0 missed</v>
      </c>
      <c r="CO289" s="111">
        <f t="shared" si="321"/>
        <v>2</v>
      </c>
      <c r="CP289" s="111">
        <f t="shared" si="322"/>
        <v>1</v>
      </c>
      <c r="CQ289" s="9">
        <f t="shared" si="323"/>
        <v>1</v>
      </c>
      <c r="CR289" s="9">
        <f t="shared" si="324"/>
        <v>1</v>
      </c>
      <c r="CS289" s="61" t="str">
        <f t="shared" si="325"/>
        <v>0 missed</v>
      </c>
      <c r="CT289" s="111">
        <f t="shared" si="326"/>
        <v>3</v>
      </c>
      <c r="CU289" s="10">
        <f t="shared" si="327"/>
        <v>1</v>
      </c>
      <c r="CV289" s="10" t="str">
        <f t="shared" si="328"/>
        <v>Q-2 A-1 || Q Total-2, A Total-1</v>
      </c>
      <c r="CW289" s="111" t="str" cm="1">
        <f t="array" ref="CW289">IFERROR(INDEX('Attendance-Slot-1'!$Q$2:$Q$1112,MATCH(1,('Attendance-Slot-1'!$A$2:$A$1112=$C289)*('Attendance-Slot-1'!$G$2:$G$1112=CW$2),0)),"No Data")</f>
        <v>P-S1_Onsite</v>
      </c>
      <c r="CX289" s="111" t="str" cm="1">
        <f t="array" ref="CX289">IFERROR(INDEX('Attendance-Slot-2'!$Q$2:$Q$2595,MATCH(1,('Attendance-Slot-2'!$A$2:$A$2595=$C289)*('Attendance-Slot-2'!$G$2:$G$2595=CW$2),0)),"No Data")</f>
        <v>No Data</v>
      </c>
      <c r="CY289" s="136">
        <f>VLOOKUP($CL289,'Written Exam Marks'!$H:$Q,10,FALSE)</f>
        <v>24</v>
      </c>
      <c r="CZ289" s="136">
        <f>VLOOKUP($CL289,'Written Exam Marks'!$H:$Q,9,FALSE)</f>
        <v>40</v>
      </c>
      <c r="DA289" s="111" t="str">
        <f t="shared" si="329"/>
        <v>Present</v>
      </c>
      <c r="DB289" s="111" t="str">
        <f t="shared" si="330"/>
        <v>P-S1_Onsite</v>
      </c>
      <c r="DC289" s="148">
        <v>4.5</v>
      </c>
      <c r="DD289" s="148">
        <v>7.625</v>
      </c>
      <c r="DE289" s="148">
        <v>8</v>
      </c>
      <c r="DF289" s="148">
        <v>14</v>
      </c>
      <c r="DG289" s="148" t="s">
        <v>5</v>
      </c>
      <c r="DH289" s="148">
        <v>34.125</v>
      </c>
      <c r="DI289" s="148">
        <v>65</v>
      </c>
      <c r="DJ289" s="66" t="s">
        <v>7351</v>
      </c>
      <c r="DK289" s="66" t="s">
        <v>1631</v>
      </c>
      <c r="DL289" s="68" t="str">
        <f t="shared" si="331"/>
        <v>2025EM1100286-MDSDF406</v>
      </c>
      <c r="DM289" s="66" t="str">
        <f t="shared" si="332"/>
        <v>0 missed</v>
      </c>
      <c r="DN289" s="66" t="str">
        <f t="shared" si="333"/>
        <v>1 missed</v>
      </c>
      <c r="DO289" s="62">
        <f t="shared" si="334"/>
        <v>3</v>
      </c>
      <c r="DP289" s="62">
        <f t="shared" si="335"/>
        <v>1</v>
      </c>
      <c r="DQ289" s="67">
        <f t="shared" si="336"/>
        <v>1</v>
      </c>
      <c r="DR289" s="67">
        <f t="shared" si="337"/>
        <v>0.5</v>
      </c>
      <c r="DS289" s="66" t="str">
        <f t="shared" si="338"/>
        <v>1 missed</v>
      </c>
      <c r="DT289" s="62">
        <f t="shared" si="339"/>
        <v>4</v>
      </c>
      <c r="DU289" s="68">
        <f t="shared" si="340"/>
        <v>0.8</v>
      </c>
      <c r="DV289" s="68" t="str">
        <f t="shared" si="341"/>
        <v>Q-3 A-1 || Q Total-3, A Total-2</v>
      </c>
      <c r="DW289" s="62" t="str" cm="1">
        <f t="array" ref="DW289">IFERROR(INDEX('Attendance-Slot-1'!$Q$2:$Q$1112,MATCH(1,('Attendance-Slot-1'!$A$2:$A$1112=$C289)*('Attendance-Slot-1'!$G$2:$G$1112=DW$2),0)),"No Data")</f>
        <v>P-S1_Onsite</v>
      </c>
      <c r="DX289" s="62" t="str" cm="1">
        <f t="array" ref="DX289">IFERROR(INDEX('Attendance-Slot-2'!$Q$2:$Q$2595,MATCH(1,('Attendance-Slot-2'!$A$2:$A$2595=$C289)*('Attendance-Slot-2'!$G$2:$G$2595=DW$2),0)),"No Data")</f>
        <v>No Data</v>
      </c>
      <c r="DY289" s="137">
        <f>VLOOKUP($DL289,'Written Exam Marks'!$H:$Q,10,FALSE)</f>
        <v>17.5</v>
      </c>
      <c r="DZ289" s="137">
        <f>VLOOKUP($DL289,'Written Exam Marks'!$H:$Q,9,FALSE)</f>
        <v>35</v>
      </c>
      <c r="EA289" s="62" t="str">
        <f t="shared" si="342"/>
        <v>Present</v>
      </c>
      <c r="EB289" s="62" t="str">
        <f t="shared" si="343"/>
        <v>P-S1_Onsite</v>
      </c>
      <c r="EC289" s="114" t="str">
        <f t="shared" si="280"/>
        <v>P-5, 
A-0, 
No Data-0</v>
      </c>
      <c r="ED289" s="114" t="str">
        <f t="shared" si="281"/>
        <v>P-0, 
A-0, 
No Data-5</v>
      </c>
      <c r="EE289" s="114" t="str">
        <f t="shared" si="344"/>
        <v>P-S1_Onsite</v>
      </c>
      <c r="EF289" s="114" t="str">
        <f t="shared" si="345"/>
        <v>P-S1_Onsite</v>
      </c>
      <c r="EG289" s="114" t="str">
        <f t="shared" si="346"/>
        <v>P-S1_Onsite</v>
      </c>
      <c r="EH289" s="114" t="str">
        <f t="shared" si="347"/>
        <v>P-S1_Onsite</v>
      </c>
      <c r="EI289" s="114" t="str">
        <f t="shared" si="348"/>
        <v>P-S1_Onsite</v>
      </c>
      <c r="EJ289" s="114" t="str">
        <f t="shared" si="349"/>
        <v>P-5, A-0, No Data-0</v>
      </c>
      <c r="EK289" s="114" t="s">
        <v>10453</v>
      </c>
      <c r="EL289" s="114">
        <v>22</v>
      </c>
      <c r="EM289" s="114">
        <v>10</v>
      </c>
      <c r="EN289" s="114">
        <v>48</v>
      </c>
      <c r="EO289" s="114">
        <v>80</v>
      </c>
      <c r="EP289" s="114" t="s">
        <v>7217</v>
      </c>
      <c r="EQ289" s="114" t="s">
        <v>1054</v>
      </c>
      <c r="ER289" s="114" t="s">
        <v>2697</v>
      </c>
      <c r="ES289" s="114"/>
      <c r="ET289" s="30" t="s">
        <v>2697</v>
      </c>
    </row>
    <row r="290" spans="1:150" x14ac:dyDescent="0.25">
      <c r="A290" s="114">
        <v>287</v>
      </c>
      <c r="B290" s="114" t="s">
        <v>7224</v>
      </c>
      <c r="C290" s="80" t="s">
        <v>2706</v>
      </c>
      <c r="D290" s="30" t="s">
        <v>2707</v>
      </c>
      <c r="E290" s="30" t="s">
        <v>2708</v>
      </c>
      <c r="F290" s="33" t="s">
        <v>7201</v>
      </c>
      <c r="G290" s="30" t="s">
        <v>2709</v>
      </c>
      <c r="H290" s="143">
        <v>14.667</v>
      </c>
      <c r="I290" s="143">
        <v>15</v>
      </c>
      <c r="J290" s="143">
        <v>20</v>
      </c>
      <c r="K290" s="143">
        <v>15</v>
      </c>
      <c r="L290" s="143">
        <v>64.667000000000002</v>
      </c>
      <c r="M290" s="143">
        <v>65</v>
      </c>
      <c r="N290" s="40" t="s">
        <v>7314</v>
      </c>
      <c r="O290" s="40" t="s">
        <v>1593</v>
      </c>
      <c r="P290" s="13" t="str">
        <f t="shared" si="282"/>
        <v>2025EM1100287-MDSDF401</v>
      </c>
      <c r="Q290" s="40" t="str">
        <f t="shared" si="283"/>
        <v>0 missed</v>
      </c>
      <c r="R290" s="40" t="str">
        <f t="shared" si="284"/>
        <v>0 missed</v>
      </c>
      <c r="S290" s="40">
        <f t="shared" si="285"/>
        <v>3</v>
      </c>
      <c r="T290" s="40">
        <f t="shared" si="286"/>
        <v>1</v>
      </c>
      <c r="U290" s="41">
        <f t="shared" si="287"/>
        <v>1</v>
      </c>
      <c r="V290" s="41">
        <f t="shared" si="288"/>
        <v>1</v>
      </c>
      <c r="W290" s="40" t="str">
        <f t="shared" si="289"/>
        <v>0 missed</v>
      </c>
      <c r="X290" s="113">
        <f t="shared" si="290"/>
        <v>4</v>
      </c>
      <c r="Y290" s="13">
        <f t="shared" si="291"/>
        <v>1</v>
      </c>
      <c r="Z290" s="13" t="str">
        <f t="shared" si="292"/>
        <v>Q-3 A-1 || Q Total-3, A Total-1</v>
      </c>
      <c r="AA290" s="113" t="str" cm="1">
        <f t="array" ref="AA290">IFERROR(INDEX('Attendance-Slot-1'!$Q$2:$Q$1112,MATCH(1,('Attendance-Slot-1'!$A$2:$A$1112=$C290)*('Attendance-Slot-1'!$G$2:$G$1112=AA$2),0)),"No Data")</f>
        <v>A-S1_Onsite</v>
      </c>
      <c r="AB290" s="113" t="str" cm="1">
        <f t="array" ref="AB290">IFERROR(INDEX('Attendance-Slot-2'!$Q$2:$Q$2595,MATCH(1,('Attendance-Slot-2'!$A$2:$A$2595=$C290)*('Attendance-Slot-2'!$G$2:$G$2595=AA$2),0)),"No Data")</f>
        <v>A-S2_Onsite</v>
      </c>
      <c r="AC290" s="133" t="e">
        <f>VLOOKUP($P290,'Written Exam Marks'!$H:$Q,10,FALSE)</f>
        <v>#N/A</v>
      </c>
      <c r="AD290" s="133" t="e">
        <f>VLOOKUP($P290,'Written Exam Marks'!$H:$Q,9,FALSE)</f>
        <v>#N/A</v>
      </c>
      <c r="AE290" s="113" t="str">
        <f t="shared" si="293"/>
        <v>Absent</v>
      </c>
      <c r="AF290" s="113" t="str">
        <f t="shared" si="294"/>
        <v>A-S1_Onsite</v>
      </c>
      <c r="AG290" s="146">
        <v>10</v>
      </c>
      <c r="AH290" s="146">
        <v>9</v>
      </c>
      <c r="AI290" s="146">
        <v>10</v>
      </c>
      <c r="AJ290" s="146">
        <v>10</v>
      </c>
      <c r="AK290" s="146">
        <v>10</v>
      </c>
      <c r="AL290" s="146">
        <v>10</v>
      </c>
      <c r="AM290" s="146">
        <v>59</v>
      </c>
      <c r="AN290" s="146">
        <v>60</v>
      </c>
      <c r="AO290" s="43" t="s">
        <v>7336</v>
      </c>
      <c r="AP290" s="43" t="s">
        <v>1598</v>
      </c>
      <c r="AQ290" s="50" t="str">
        <f t="shared" si="295"/>
        <v>2025EM1100287-MDSDF402</v>
      </c>
      <c r="AR290" s="43" t="str">
        <f t="shared" si="296"/>
        <v>0 missed</v>
      </c>
      <c r="AS290" s="47" t="s">
        <v>7342</v>
      </c>
      <c r="AT290" s="43">
        <f t="shared" si="297"/>
        <v>6</v>
      </c>
      <c r="AU290" s="48" t="s">
        <v>7342</v>
      </c>
      <c r="AV290" s="49">
        <f t="shared" si="298"/>
        <v>1</v>
      </c>
      <c r="AW290" s="48" t="s">
        <v>7342</v>
      </c>
      <c r="AX290" s="43" t="str">
        <f t="shared" si="299"/>
        <v>0 missed</v>
      </c>
      <c r="AY290" s="42">
        <f t="shared" si="300"/>
        <v>6</v>
      </c>
      <c r="AZ290" s="50">
        <f t="shared" si="301"/>
        <v>1</v>
      </c>
      <c r="BA290" s="50" t="str">
        <f t="shared" si="302"/>
        <v>Q-6 A-- || Q Total-6, A Total-0</v>
      </c>
      <c r="BB290" s="42" t="str" cm="1">
        <f t="array" ref="BB290">IFERROR(INDEX('Attendance-Slot-1'!$Q$2:$Q$1112,MATCH(1,('Attendance-Slot-1'!$A$2:$A$1112=$C290)*('Attendance-Slot-1'!$G$2:$G$1112=BB$2),0)),"No Data")</f>
        <v>A-S1_Onsite</v>
      </c>
      <c r="BC290" s="42" t="str" cm="1">
        <f t="array" ref="BC290">IFERROR(INDEX('Attendance-Slot-2'!$Q$2:$Q$2595,MATCH(1,('Attendance-Slot-2'!$A$2:$A$2595=$C290)*('Attendance-Slot-2'!$G$2:$G$2595=BB$2),0)),"No Data")</f>
        <v>A-S2_Onsite</v>
      </c>
      <c r="BD290" s="134" t="e">
        <f>VLOOKUP($AQ290,'Written Exam Marks'!$H:$Q,10,FALSE)</f>
        <v>#N/A</v>
      </c>
      <c r="BE290" s="134" t="e">
        <f>VLOOKUP($AQ290,'Written Exam Marks'!$H:$Q,9,FALSE)</f>
        <v>#N/A</v>
      </c>
      <c r="BF290" s="42" t="str">
        <f t="shared" si="303"/>
        <v>Absent</v>
      </c>
      <c r="BG290" s="42" t="str">
        <f t="shared" si="304"/>
        <v>A-S1_Onsite</v>
      </c>
      <c r="BH290" s="147">
        <v>19</v>
      </c>
      <c r="BI290" s="147">
        <v>32</v>
      </c>
      <c r="BJ290" s="147">
        <v>51</v>
      </c>
      <c r="BK290" s="147">
        <v>60</v>
      </c>
      <c r="BL290" s="52" t="s">
        <v>3697</v>
      </c>
      <c r="BM290" s="52" t="s">
        <v>1606</v>
      </c>
      <c r="BN290" s="57" t="str">
        <f t="shared" si="305"/>
        <v>2025EM1100287-MDSDF403</v>
      </c>
      <c r="BO290" s="52" t="str">
        <f t="shared" si="306"/>
        <v>0 missed</v>
      </c>
      <c r="BP290" s="52" t="str">
        <f t="shared" si="307"/>
        <v>0 missed</v>
      </c>
      <c r="BQ290" s="52">
        <f t="shared" si="308"/>
        <v>1</v>
      </c>
      <c r="BR290" s="52">
        <f t="shared" si="309"/>
        <v>1</v>
      </c>
      <c r="BS290" s="56">
        <f t="shared" si="310"/>
        <v>1</v>
      </c>
      <c r="BT290" s="56">
        <f t="shared" si="311"/>
        <v>1</v>
      </c>
      <c r="BU290" s="52" t="str">
        <f t="shared" si="312"/>
        <v>0 missed</v>
      </c>
      <c r="BV290" s="51">
        <f t="shared" si="313"/>
        <v>2</v>
      </c>
      <c r="BW290" s="57">
        <f t="shared" si="314"/>
        <v>1</v>
      </c>
      <c r="BX290" s="57" t="str">
        <f t="shared" si="315"/>
        <v>Q-1 A-1 || Q Total-1, A Total-1</v>
      </c>
      <c r="BY290" s="51" t="str" cm="1">
        <f t="array" ref="BY290">IFERROR(INDEX('Attendance-Slot-1'!$Q$2:$Q$1112,MATCH(1,('Attendance-Slot-1'!$A$2:$A$1112=$C290)*('Attendance-Slot-1'!$G$2:$G$1112=BY$2),0)),"No Data")</f>
        <v>A-S1_Onsite</v>
      </c>
      <c r="BZ290" s="51" t="str" cm="1">
        <f t="array" ref="BZ290">IFERROR(INDEX('Attendance-Slot-2'!$Q$2:$Q$2595,MATCH(1,('Attendance-Slot-2'!$A$2:$A$2595=$C290)*('Attendance-Slot-2'!$G$2:$G$2595=BY$2),0)),"No Data")</f>
        <v>A-S2_Onsite</v>
      </c>
      <c r="CA290" s="135" t="e">
        <f>VLOOKUP($BN290,'Written Exam Marks'!$H:$Q,10,FALSE)</f>
        <v>#N/A</v>
      </c>
      <c r="CB290" s="135" t="e">
        <f>VLOOKUP($BN290,'Written Exam Marks'!$H:$Q,9,FALSE)</f>
        <v>#N/A</v>
      </c>
      <c r="CC290" s="51" t="str">
        <f t="shared" si="316"/>
        <v>Absent</v>
      </c>
      <c r="CD290" s="51" t="str">
        <f t="shared" si="317"/>
        <v>A-S1_Onsite</v>
      </c>
      <c r="CE290" s="29">
        <v>20</v>
      </c>
      <c r="CF290" s="29">
        <v>20</v>
      </c>
      <c r="CG290" s="29">
        <v>18</v>
      </c>
      <c r="CH290" s="29">
        <v>58</v>
      </c>
      <c r="CI290" s="29">
        <v>60</v>
      </c>
      <c r="CJ290" s="61" t="s">
        <v>7343</v>
      </c>
      <c r="CK290" s="61" t="s">
        <v>1613</v>
      </c>
      <c r="CL290" s="10" t="str">
        <f t="shared" si="318"/>
        <v>2025EM1100287-MDSDF404</v>
      </c>
      <c r="CM290" s="61" t="str">
        <f t="shared" si="319"/>
        <v>0 missed</v>
      </c>
      <c r="CN290" s="61" t="str">
        <f t="shared" si="320"/>
        <v>0 missed</v>
      </c>
      <c r="CO290" s="111">
        <f t="shared" si="321"/>
        <v>2</v>
      </c>
      <c r="CP290" s="111">
        <f t="shared" si="322"/>
        <v>1</v>
      </c>
      <c r="CQ290" s="9">
        <f t="shared" si="323"/>
        <v>1</v>
      </c>
      <c r="CR290" s="9">
        <f t="shared" si="324"/>
        <v>1</v>
      </c>
      <c r="CS290" s="61" t="str">
        <f t="shared" si="325"/>
        <v>0 missed</v>
      </c>
      <c r="CT290" s="111">
        <f t="shared" si="326"/>
        <v>3</v>
      </c>
      <c r="CU290" s="10">
        <f t="shared" si="327"/>
        <v>1</v>
      </c>
      <c r="CV290" s="10" t="str">
        <f t="shared" si="328"/>
        <v>Q-2 A-1 || Q Total-2, A Total-1</v>
      </c>
      <c r="CW290" s="111" t="str" cm="1">
        <f t="array" ref="CW290">IFERROR(INDEX('Attendance-Slot-1'!$Q$2:$Q$1112,MATCH(1,('Attendance-Slot-1'!$A$2:$A$1112=$C290)*('Attendance-Slot-1'!$G$2:$G$1112=CW$2),0)),"No Data")</f>
        <v>A-S1_Onsite</v>
      </c>
      <c r="CX290" s="111" t="str" cm="1">
        <f t="array" ref="CX290">IFERROR(INDEX('Attendance-Slot-2'!$Q$2:$Q$2595,MATCH(1,('Attendance-Slot-2'!$A$2:$A$2595=$C290)*('Attendance-Slot-2'!$G$2:$G$2595=CW$2),0)),"No Data")</f>
        <v>A-S2_Onsite</v>
      </c>
      <c r="CY290" s="136" t="e">
        <f>VLOOKUP($CL290,'Written Exam Marks'!$H:$Q,10,FALSE)</f>
        <v>#N/A</v>
      </c>
      <c r="CZ290" s="136" t="e">
        <f>VLOOKUP($CL290,'Written Exam Marks'!$H:$Q,9,FALSE)</f>
        <v>#N/A</v>
      </c>
      <c r="DA290" s="111" t="str">
        <f t="shared" si="329"/>
        <v>Absent</v>
      </c>
      <c r="DB290" s="111" t="str">
        <f t="shared" si="330"/>
        <v>A-S1_Onsite</v>
      </c>
      <c r="DC290" s="148">
        <v>7</v>
      </c>
      <c r="DD290" s="148">
        <v>6.625</v>
      </c>
      <c r="DE290" s="148">
        <v>9</v>
      </c>
      <c r="DF290" s="148">
        <v>14</v>
      </c>
      <c r="DG290" s="148">
        <v>18</v>
      </c>
      <c r="DH290" s="148">
        <v>54.625</v>
      </c>
      <c r="DI290" s="148">
        <v>65</v>
      </c>
      <c r="DJ290" s="66" t="s">
        <v>7351</v>
      </c>
      <c r="DK290" s="66" t="s">
        <v>1631</v>
      </c>
      <c r="DL290" s="68" t="str">
        <f t="shared" si="331"/>
        <v>2025EM1100287-MDSDF406</v>
      </c>
      <c r="DM290" s="66" t="str">
        <f t="shared" si="332"/>
        <v>0 missed</v>
      </c>
      <c r="DN290" s="66" t="str">
        <f t="shared" si="333"/>
        <v>0 missed</v>
      </c>
      <c r="DO290" s="62">
        <f t="shared" si="334"/>
        <v>3</v>
      </c>
      <c r="DP290" s="62">
        <f t="shared" si="335"/>
        <v>2</v>
      </c>
      <c r="DQ290" s="67">
        <f t="shared" si="336"/>
        <v>1</v>
      </c>
      <c r="DR290" s="67">
        <f t="shared" si="337"/>
        <v>1</v>
      </c>
      <c r="DS290" s="66" t="str">
        <f t="shared" si="338"/>
        <v>0 missed</v>
      </c>
      <c r="DT290" s="62">
        <f t="shared" si="339"/>
        <v>5</v>
      </c>
      <c r="DU290" s="68">
        <f t="shared" si="340"/>
        <v>1</v>
      </c>
      <c r="DV290" s="68" t="str">
        <f t="shared" si="341"/>
        <v>Q-3 A-2 || Q Total-3, A Total-2</v>
      </c>
      <c r="DW290" s="62" t="str" cm="1">
        <f t="array" ref="DW290">IFERROR(INDEX('Attendance-Slot-1'!$Q$2:$Q$1112,MATCH(1,('Attendance-Slot-1'!$A$2:$A$1112=$C290)*('Attendance-Slot-1'!$G$2:$G$1112=DW$2),0)),"No Data")</f>
        <v>A-S1_Onsite</v>
      </c>
      <c r="DX290" s="62" t="str" cm="1">
        <f t="array" ref="DX290">IFERROR(INDEX('Attendance-Slot-2'!$Q$2:$Q$2595,MATCH(1,('Attendance-Slot-2'!$A$2:$A$2595=$C290)*('Attendance-Slot-2'!$G$2:$G$2595=DW$2),0)),"No Data")</f>
        <v>A-S2_Onsite</v>
      </c>
      <c r="DY290" s="137" t="e">
        <f>VLOOKUP($DL290,'Written Exam Marks'!$H:$Q,10,FALSE)</f>
        <v>#N/A</v>
      </c>
      <c r="DZ290" s="137" t="e">
        <f>VLOOKUP($DL290,'Written Exam Marks'!$H:$Q,9,FALSE)</f>
        <v>#N/A</v>
      </c>
      <c r="EA290" s="62" t="str">
        <f t="shared" si="342"/>
        <v>Absent</v>
      </c>
      <c r="EB290" s="62" t="str">
        <f t="shared" si="343"/>
        <v>A-S1_Onsite</v>
      </c>
      <c r="EC290" s="114" t="str">
        <f t="shared" si="280"/>
        <v>P-0, 
A-5, 
No Data-0</v>
      </c>
      <c r="ED290" s="114" t="str">
        <f t="shared" si="281"/>
        <v>P-0, 
A-5, 
No Data-0</v>
      </c>
      <c r="EE290" s="114" t="str">
        <f t="shared" si="344"/>
        <v>A-S1_Onsite</v>
      </c>
      <c r="EF290" s="114" t="str">
        <f t="shared" si="345"/>
        <v>A-S1_Onsite</v>
      </c>
      <c r="EG290" s="114" t="str">
        <f t="shared" si="346"/>
        <v>A-S1_Onsite</v>
      </c>
      <c r="EH290" s="114" t="str">
        <f t="shared" si="347"/>
        <v>A-S1_Onsite</v>
      </c>
      <c r="EI290" s="114" t="str">
        <f t="shared" si="348"/>
        <v>A-S1_Onsite</v>
      </c>
      <c r="EJ290" s="114" t="str">
        <f t="shared" si="349"/>
        <v>P-0, A-5, No Data-0</v>
      </c>
      <c r="EK290" s="114" t="s">
        <v>10453</v>
      </c>
      <c r="EL290" s="114">
        <v>29</v>
      </c>
      <c r="EM290" s="114">
        <v>9</v>
      </c>
      <c r="EN290" s="114">
        <v>55</v>
      </c>
      <c r="EO290" s="114">
        <v>93</v>
      </c>
      <c r="EP290" s="114" t="s">
        <v>7217</v>
      </c>
      <c r="EQ290" s="114" t="s">
        <v>1054</v>
      </c>
      <c r="ER290" s="114" t="s">
        <v>2706</v>
      </c>
      <c r="ES290" s="114" t="s">
        <v>1098</v>
      </c>
      <c r="ET290" s="30" t="s">
        <v>2706</v>
      </c>
    </row>
    <row r="291" spans="1:150" x14ac:dyDescent="0.25">
      <c r="A291" s="114">
        <v>288</v>
      </c>
      <c r="B291" s="114" t="s">
        <v>7224</v>
      </c>
      <c r="C291" s="80" t="s">
        <v>2715</v>
      </c>
      <c r="D291" s="30" t="s">
        <v>2716</v>
      </c>
      <c r="E291" s="30" t="s">
        <v>2717</v>
      </c>
      <c r="F291" s="33" t="s">
        <v>7201</v>
      </c>
      <c r="G291" s="30" t="s">
        <v>2718</v>
      </c>
      <c r="H291" s="143">
        <v>15</v>
      </c>
      <c r="I291" s="143">
        <v>15</v>
      </c>
      <c r="J291" s="143">
        <v>20</v>
      </c>
      <c r="K291" s="143">
        <v>15</v>
      </c>
      <c r="L291" s="143">
        <v>65</v>
      </c>
      <c r="M291" s="143">
        <v>65</v>
      </c>
      <c r="N291" s="40" t="s">
        <v>7314</v>
      </c>
      <c r="O291" s="40" t="s">
        <v>1593</v>
      </c>
      <c r="P291" s="13" t="str">
        <f t="shared" si="282"/>
        <v>2025EM1100288-MDSDF401</v>
      </c>
      <c r="Q291" s="40" t="str">
        <f t="shared" si="283"/>
        <v>0 missed</v>
      </c>
      <c r="R291" s="40" t="str">
        <f t="shared" si="284"/>
        <v>0 missed</v>
      </c>
      <c r="S291" s="40">
        <f t="shared" si="285"/>
        <v>3</v>
      </c>
      <c r="T291" s="40">
        <f t="shared" si="286"/>
        <v>1</v>
      </c>
      <c r="U291" s="41">
        <f t="shared" si="287"/>
        <v>1</v>
      </c>
      <c r="V291" s="41">
        <f t="shared" si="288"/>
        <v>1</v>
      </c>
      <c r="W291" s="40" t="str">
        <f t="shared" si="289"/>
        <v>0 missed</v>
      </c>
      <c r="X291" s="113">
        <f t="shared" si="290"/>
        <v>4</v>
      </c>
      <c r="Y291" s="13">
        <f t="shared" si="291"/>
        <v>1</v>
      </c>
      <c r="Z291" s="13" t="str">
        <f t="shared" si="292"/>
        <v>Q-3 A-1 || Q Total-3, A Total-1</v>
      </c>
      <c r="AA291" s="113" t="str" cm="1">
        <f t="array" ref="AA291">IFERROR(INDEX('Attendance-Slot-1'!$Q$2:$Q$1112,MATCH(1,('Attendance-Slot-1'!$A$2:$A$1112=$C291)*('Attendance-Slot-1'!$G$2:$G$1112=AA$2),0)),"No Data")</f>
        <v>No Data</v>
      </c>
      <c r="AB291" s="113" t="str" cm="1">
        <f t="array" ref="AB291">IFERROR(INDEX('Attendance-Slot-2'!$Q$2:$Q$2595,MATCH(1,('Attendance-Slot-2'!$A$2:$A$2595=$C291)*('Attendance-Slot-2'!$G$2:$G$2595=AA$2),0)),"No Data")</f>
        <v>P-S2_Onsite</v>
      </c>
      <c r="AC291" s="133">
        <f>VLOOKUP($P291,'Written Exam Marks'!$H:$Q,10,FALSE)</f>
        <v>17.5</v>
      </c>
      <c r="AD291" s="133">
        <f>VLOOKUP($P291,'Written Exam Marks'!$H:$Q,9,FALSE)</f>
        <v>35</v>
      </c>
      <c r="AE291" s="113" t="str">
        <f t="shared" si="293"/>
        <v>Present</v>
      </c>
      <c r="AF291" s="113" t="str">
        <f t="shared" si="294"/>
        <v>P-S2_Onsite</v>
      </c>
      <c r="AG291" s="146">
        <v>9.5</v>
      </c>
      <c r="AH291" s="146">
        <v>9</v>
      </c>
      <c r="AI291" s="146">
        <v>9</v>
      </c>
      <c r="AJ291" s="146">
        <v>10</v>
      </c>
      <c r="AK291" s="146">
        <v>9</v>
      </c>
      <c r="AL291" s="146">
        <v>10</v>
      </c>
      <c r="AM291" s="146">
        <v>56.5</v>
      </c>
      <c r="AN291" s="146">
        <v>60</v>
      </c>
      <c r="AO291" s="43" t="s">
        <v>7336</v>
      </c>
      <c r="AP291" s="43" t="s">
        <v>1598</v>
      </c>
      <c r="AQ291" s="50" t="str">
        <f t="shared" si="295"/>
        <v>2025EM1100288-MDSDF402</v>
      </c>
      <c r="AR291" s="43" t="str">
        <f t="shared" si="296"/>
        <v>0 missed</v>
      </c>
      <c r="AS291" s="47" t="s">
        <v>7342</v>
      </c>
      <c r="AT291" s="43">
        <f t="shared" si="297"/>
        <v>6</v>
      </c>
      <c r="AU291" s="48" t="s">
        <v>7342</v>
      </c>
      <c r="AV291" s="49">
        <f t="shared" si="298"/>
        <v>1</v>
      </c>
      <c r="AW291" s="48" t="s">
        <v>7342</v>
      </c>
      <c r="AX291" s="43" t="str">
        <f t="shared" si="299"/>
        <v>0 missed</v>
      </c>
      <c r="AY291" s="42">
        <f t="shared" si="300"/>
        <v>6</v>
      </c>
      <c r="AZ291" s="50">
        <f t="shared" si="301"/>
        <v>1</v>
      </c>
      <c r="BA291" s="50" t="str">
        <f t="shared" si="302"/>
        <v>Q-6 A-- || Q Total-6, A Total-0</v>
      </c>
      <c r="BB291" s="42" t="str" cm="1">
        <f t="array" ref="BB291">IFERROR(INDEX('Attendance-Slot-1'!$Q$2:$Q$1112,MATCH(1,('Attendance-Slot-1'!$A$2:$A$1112=$C291)*('Attendance-Slot-1'!$G$2:$G$1112=BB$2),0)),"No Data")</f>
        <v>No Data</v>
      </c>
      <c r="BC291" s="42" t="str" cm="1">
        <f t="array" ref="BC291">IFERROR(INDEX('Attendance-Slot-2'!$Q$2:$Q$2595,MATCH(1,('Attendance-Slot-2'!$A$2:$A$2595=$C291)*('Attendance-Slot-2'!$G$2:$G$2595=BB$2),0)),"No Data")</f>
        <v>P-S2_Onsite</v>
      </c>
      <c r="BD291" s="134">
        <f>VLOOKUP($AQ291,'Written Exam Marks'!$H:$Q,10,FALSE)</f>
        <v>31</v>
      </c>
      <c r="BE291" s="134">
        <f>VLOOKUP($AQ291,'Written Exam Marks'!$H:$Q,9,FALSE)</f>
        <v>40</v>
      </c>
      <c r="BF291" s="42" t="str">
        <f t="shared" si="303"/>
        <v>Present</v>
      </c>
      <c r="BG291" s="42" t="str">
        <f t="shared" si="304"/>
        <v>P-S2_Onsite</v>
      </c>
      <c r="BH291" s="147">
        <v>19</v>
      </c>
      <c r="BI291" s="147">
        <v>29.5</v>
      </c>
      <c r="BJ291" s="147">
        <v>48.5</v>
      </c>
      <c r="BK291" s="147">
        <v>60</v>
      </c>
      <c r="BL291" s="52" t="s">
        <v>3697</v>
      </c>
      <c r="BM291" s="52" t="s">
        <v>1606</v>
      </c>
      <c r="BN291" s="57" t="str">
        <f t="shared" si="305"/>
        <v>2025EM1100288-MDSDF403</v>
      </c>
      <c r="BO291" s="52" t="str">
        <f t="shared" si="306"/>
        <v>0 missed</v>
      </c>
      <c r="BP291" s="52" t="str">
        <f t="shared" si="307"/>
        <v>0 missed</v>
      </c>
      <c r="BQ291" s="52">
        <f t="shared" si="308"/>
        <v>1</v>
      </c>
      <c r="BR291" s="52">
        <f t="shared" si="309"/>
        <v>1</v>
      </c>
      <c r="BS291" s="56">
        <f t="shared" si="310"/>
        <v>1</v>
      </c>
      <c r="BT291" s="56">
        <f t="shared" si="311"/>
        <v>1</v>
      </c>
      <c r="BU291" s="52" t="str">
        <f t="shared" si="312"/>
        <v>0 missed</v>
      </c>
      <c r="BV291" s="51">
        <f t="shared" si="313"/>
        <v>2</v>
      </c>
      <c r="BW291" s="57">
        <f t="shared" si="314"/>
        <v>1</v>
      </c>
      <c r="BX291" s="57" t="str">
        <f t="shared" si="315"/>
        <v>Q-1 A-1 || Q Total-1, A Total-1</v>
      </c>
      <c r="BY291" s="51" t="str" cm="1">
        <f t="array" ref="BY291">IFERROR(INDEX('Attendance-Slot-1'!$Q$2:$Q$1112,MATCH(1,('Attendance-Slot-1'!$A$2:$A$1112=$C291)*('Attendance-Slot-1'!$G$2:$G$1112=BY$2),0)),"No Data")</f>
        <v>No Data</v>
      </c>
      <c r="BZ291" s="51" t="str" cm="1">
        <f t="array" ref="BZ291">IFERROR(INDEX('Attendance-Slot-2'!$Q$2:$Q$2595,MATCH(1,('Attendance-Slot-2'!$A$2:$A$2595=$C291)*('Attendance-Slot-2'!$G$2:$G$2595=BY$2),0)),"No Data")</f>
        <v>P-S2_Onsite</v>
      </c>
      <c r="CA291" s="135">
        <f>VLOOKUP($BN291,'Written Exam Marks'!$H:$Q,10,FALSE)</f>
        <v>17.5</v>
      </c>
      <c r="CB291" s="135">
        <f>VLOOKUP($BN291,'Written Exam Marks'!$H:$Q,9,FALSE)</f>
        <v>40</v>
      </c>
      <c r="CC291" s="51" t="str">
        <f t="shared" si="316"/>
        <v>Present</v>
      </c>
      <c r="CD291" s="51" t="str">
        <f t="shared" si="317"/>
        <v>P-S2_Onsite</v>
      </c>
      <c r="CE291" s="29">
        <v>18</v>
      </c>
      <c r="CF291" s="29">
        <v>19</v>
      </c>
      <c r="CG291" s="29">
        <v>18</v>
      </c>
      <c r="CH291" s="29">
        <v>55</v>
      </c>
      <c r="CI291" s="29">
        <v>60</v>
      </c>
      <c r="CJ291" s="61" t="s">
        <v>7343</v>
      </c>
      <c r="CK291" s="61" t="s">
        <v>1613</v>
      </c>
      <c r="CL291" s="10" t="str">
        <f t="shared" si="318"/>
        <v>2025EM1100288-MDSDF404</v>
      </c>
      <c r="CM291" s="61" t="str">
        <f t="shared" si="319"/>
        <v>0 missed</v>
      </c>
      <c r="CN291" s="61" t="str">
        <f t="shared" si="320"/>
        <v>0 missed</v>
      </c>
      <c r="CO291" s="111">
        <f t="shared" si="321"/>
        <v>2</v>
      </c>
      <c r="CP291" s="111">
        <f t="shared" si="322"/>
        <v>1</v>
      </c>
      <c r="CQ291" s="9">
        <f t="shared" si="323"/>
        <v>1</v>
      </c>
      <c r="CR291" s="9">
        <f t="shared" si="324"/>
        <v>1</v>
      </c>
      <c r="CS291" s="61" t="str">
        <f t="shared" si="325"/>
        <v>0 missed</v>
      </c>
      <c r="CT291" s="111">
        <f t="shared" si="326"/>
        <v>3</v>
      </c>
      <c r="CU291" s="10">
        <f t="shared" si="327"/>
        <v>1</v>
      </c>
      <c r="CV291" s="10" t="str">
        <f t="shared" si="328"/>
        <v>Q-2 A-1 || Q Total-2, A Total-1</v>
      </c>
      <c r="CW291" s="111" t="str" cm="1">
        <f t="array" ref="CW291">IFERROR(INDEX('Attendance-Slot-1'!$Q$2:$Q$1112,MATCH(1,('Attendance-Slot-1'!$A$2:$A$1112=$C291)*('Attendance-Slot-1'!$G$2:$G$1112=CW$2),0)),"No Data")</f>
        <v>P-S1_Onsite</v>
      </c>
      <c r="CX291" s="111" t="str" cm="1">
        <f t="array" ref="CX291">IFERROR(INDEX('Attendance-Slot-2'!$Q$2:$Q$2595,MATCH(1,('Attendance-Slot-2'!$A$2:$A$2595=$C291)*('Attendance-Slot-2'!$G$2:$G$2595=CW$2),0)),"No Data")</f>
        <v>No Data</v>
      </c>
      <c r="CY291" s="136">
        <f>VLOOKUP($CL291,'Written Exam Marks'!$H:$Q,10,FALSE)</f>
        <v>21</v>
      </c>
      <c r="CZ291" s="136">
        <f>VLOOKUP($CL291,'Written Exam Marks'!$H:$Q,9,FALSE)</f>
        <v>40</v>
      </c>
      <c r="DA291" s="111" t="str">
        <f t="shared" si="329"/>
        <v>Present</v>
      </c>
      <c r="DB291" s="111" t="str">
        <f t="shared" si="330"/>
        <v>P-S1_Onsite</v>
      </c>
      <c r="DC291" s="148">
        <v>5.5</v>
      </c>
      <c r="DD291" s="148">
        <v>6.5</v>
      </c>
      <c r="DE291" s="148">
        <v>8</v>
      </c>
      <c r="DF291" s="148">
        <v>14</v>
      </c>
      <c r="DG291" s="148">
        <v>18</v>
      </c>
      <c r="DH291" s="148">
        <v>52</v>
      </c>
      <c r="DI291" s="148">
        <v>65</v>
      </c>
      <c r="DJ291" s="66" t="s">
        <v>7351</v>
      </c>
      <c r="DK291" s="66" t="s">
        <v>1631</v>
      </c>
      <c r="DL291" s="68" t="str">
        <f t="shared" si="331"/>
        <v>2025EM1100288-MDSDF406</v>
      </c>
      <c r="DM291" s="66" t="str">
        <f t="shared" si="332"/>
        <v>0 missed</v>
      </c>
      <c r="DN291" s="66" t="str">
        <f t="shared" si="333"/>
        <v>0 missed</v>
      </c>
      <c r="DO291" s="62">
        <f t="shared" si="334"/>
        <v>3</v>
      </c>
      <c r="DP291" s="62">
        <f t="shared" si="335"/>
        <v>2</v>
      </c>
      <c r="DQ291" s="67">
        <f t="shared" si="336"/>
        <v>1</v>
      </c>
      <c r="DR291" s="67">
        <f t="shared" si="337"/>
        <v>1</v>
      </c>
      <c r="DS291" s="66" t="str">
        <f t="shared" si="338"/>
        <v>0 missed</v>
      </c>
      <c r="DT291" s="62">
        <f t="shared" si="339"/>
        <v>5</v>
      </c>
      <c r="DU291" s="68">
        <f t="shared" si="340"/>
        <v>1</v>
      </c>
      <c r="DV291" s="68" t="str">
        <f t="shared" si="341"/>
        <v>Q-3 A-2 || Q Total-3, A Total-2</v>
      </c>
      <c r="DW291" s="62" t="str" cm="1">
        <f t="array" ref="DW291">IFERROR(INDEX('Attendance-Slot-1'!$Q$2:$Q$1112,MATCH(1,('Attendance-Slot-1'!$A$2:$A$1112=$C291)*('Attendance-Slot-1'!$G$2:$G$1112=DW$2),0)),"No Data")</f>
        <v>No Data</v>
      </c>
      <c r="DX291" s="62" t="str" cm="1">
        <f t="array" ref="DX291">IFERROR(INDEX('Attendance-Slot-2'!$Q$2:$Q$2595,MATCH(1,('Attendance-Slot-2'!$A$2:$A$2595=$C291)*('Attendance-Slot-2'!$G$2:$G$2595=DW$2),0)),"No Data")</f>
        <v>P-S2_Onsite</v>
      </c>
      <c r="DY291" s="137">
        <f>VLOOKUP($DL291,'Written Exam Marks'!$H:$Q,10,FALSE)</f>
        <v>22</v>
      </c>
      <c r="DZ291" s="137">
        <f>VLOOKUP($DL291,'Written Exam Marks'!$H:$Q,9,FALSE)</f>
        <v>35</v>
      </c>
      <c r="EA291" s="62" t="str">
        <f t="shared" si="342"/>
        <v>Present</v>
      </c>
      <c r="EB291" s="62" t="str">
        <f t="shared" si="343"/>
        <v>P-S2_Onsite</v>
      </c>
      <c r="EC291" s="114" t="str">
        <f t="shared" si="280"/>
        <v>P-1, 
A-0, 
No Data-4</v>
      </c>
      <c r="ED291" s="114" t="str">
        <f t="shared" si="281"/>
        <v>P-4, 
A-0, 
No Data-1</v>
      </c>
      <c r="EE291" s="114" t="str">
        <f t="shared" si="344"/>
        <v>P-S2_Onsite</v>
      </c>
      <c r="EF291" s="114" t="str">
        <f t="shared" si="345"/>
        <v>P-S2_Onsite</v>
      </c>
      <c r="EG291" s="114" t="str">
        <f t="shared" si="346"/>
        <v>P-S2_Onsite</v>
      </c>
      <c r="EH291" s="114" t="str">
        <f t="shared" si="347"/>
        <v>P-S1_Onsite</v>
      </c>
      <c r="EI291" s="114" t="str">
        <f t="shared" si="348"/>
        <v>P-S2_Onsite</v>
      </c>
      <c r="EJ291" s="114" t="str">
        <f t="shared" si="349"/>
        <v>P-5, A-0, No Data-0</v>
      </c>
      <c r="EK291" s="114" t="s">
        <v>10453</v>
      </c>
      <c r="EL291" s="114">
        <v>27.5</v>
      </c>
      <c r="EM291" s="114">
        <v>10</v>
      </c>
      <c r="EN291" s="114">
        <v>44</v>
      </c>
      <c r="EO291" s="114">
        <v>81.5</v>
      </c>
      <c r="EP291" s="114" t="s">
        <v>7217</v>
      </c>
      <c r="EQ291" s="114" t="s">
        <v>1054</v>
      </c>
      <c r="ER291" s="114" t="s">
        <v>2715</v>
      </c>
      <c r="ES291" s="114"/>
      <c r="ET291" s="30" t="s">
        <v>2715</v>
      </c>
    </row>
    <row r="292" spans="1:150" x14ac:dyDescent="0.25">
      <c r="A292" s="114">
        <v>289</v>
      </c>
      <c r="B292" s="114" t="s">
        <v>7224</v>
      </c>
      <c r="C292" s="80" t="s">
        <v>2720</v>
      </c>
      <c r="D292" s="30" t="s">
        <v>2721</v>
      </c>
      <c r="E292" s="30" t="s">
        <v>2722</v>
      </c>
      <c r="F292" s="33" t="s">
        <v>7201</v>
      </c>
      <c r="G292" s="30" t="s">
        <v>2723</v>
      </c>
      <c r="H292" s="143" t="s">
        <v>5</v>
      </c>
      <c r="I292" s="143">
        <v>15</v>
      </c>
      <c r="J292" s="143">
        <v>17</v>
      </c>
      <c r="K292" s="143">
        <v>15</v>
      </c>
      <c r="L292" s="143">
        <v>47</v>
      </c>
      <c r="M292" s="143">
        <v>65</v>
      </c>
      <c r="N292" s="40" t="s">
        <v>7314</v>
      </c>
      <c r="O292" s="40" t="s">
        <v>1593</v>
      </c>
      <c r="P292" s="13" t="str">
        <f t="shared" si="282"/>
        <v>2025EM1100289-MDSDF401</v>
      </c>
      <c r="Q292" s="40" t="str">
        <f t="shared" si="283"/>
        <v>1 missed</v>
      </c>
      <c r="R292" s="40" t="str">
        <f t="shared" si="284"/>
        <v>0 missed</v>
      </c>
      <c r="S292" s="40">
        <f t="shared" si="285"/>
        <v>2</v>
      </c>
      <c r="T292" s="40">
        <f t="shared" si="286"/>
        <v>1</v>
      </c>
      <c r="U292" s="41">
        <f t="shared" si="287"/>
        <v>0.66666666666666663</v>
      </c>
      <c r="V292" s="41">
        <f t="shared" si="288"/>
        <v>1</v>
      </c>
      <c r="W292" s="40" t="str">
        <f t="shared" si="289"/>
        <v>1 missed</v>
      </c>
      <c r="X292" s="113">
        <f t="shared" si="290"/>
        <v>3</v>
      </c>
      <c r="Y292" s="13">
        <f t="shared" si="291"/>
        <v>0.75</v>
      </c>
      <c r="Z292" s="13" t="str">
        <f t="shared" si="292"/>
        <v>Q-2 A-1 || Q Total-3, A Total-1</v>
      </c>
      <c r="AA292" s="113" t="str" cm="1">
        <f t="array" ref="AA292">IFERROR(INDEX('Attendance-Slot-1'!$Q$2:$Q$1112,MATCH(1,('Attendance-Slot-1'!$A$2:$A$1112=$C292)*('Attendance-Slot-1'!$G$2:$G$1112=AA$2),0)),"No Data")</f>
        <v>No Data</v>
      </c>
      <c r="AB292" s="113" t="str" cm="1">
        <f t="array" ref="AB292">IFERROR(INDEX('Attendance-Slot-2'!$Q$2:$Q$2595,MATCH(1,('Attendance-Slot-2'!$A$2:$A$2595=$C292)*('Attendance-Slot-2'!$G$2:$G$2595=AA$2),0)),"No Data")</f>
        <v>P-S2_Onsite</v>
      </c>
      <c r="AC292" s="133">
        <f>VLOOKUP($P292,'Written Exam Marks'!$H:$Q,10,FALSE)</f>
        <v>10</v>
      </c>
      <c r="AD292" s="133">
        <f>VLOOKUP($P292,'Written Exam Marks'!$H:$Q,9,FALSE)</f>
        <v>35</v>
      </c>
      <c r="AE292" s="113" t="str">
        <f t="shared" si="293"/>
        <v>Present</v>
      </c>
      <c r="AF292" s="113" t="str">
        <f t="shared" si="294"/>
        <v>P-S2_Onsite</v>
      </c>
      <c r="AG292" s="146">
        <v>9.5</v>
      </c>
      <c r="AH292" s="146">
        <v>10</v>
      </c>
      <c r="AI292" s="146">
        <v>10</v>
      </c>
      <c r="AJ292" s="146">
        <v>10</v>
      </c>
      <c r="AK292" s="146">
        <v>9</v>
      </c>
      <c r="AL292" s="146">
        <v>10</v>
      </c>
      <c r="AM292" s="146">
        <v>58.5</v>
      </c>
      <c r="AN292" s="146">
        <v>60</v>
      </c>
      <c r="AO292" s="43" t="s">
        <v>7336</v>
      </c>
      <c r="AP292" s="43" t="s">
        <v>1598</v>
      </c>
      <c r="AQ292" s="50" t="str">
        <f t="shared" si="295"/>
        <v>2025EM1100289-MDSDF402</v>
      </c>
      <c r="AR292" s="43" t="str">
        <f t="shared" si="296"/>
        <v>0 missed</v>
      </c>
      <c r="AS292" s="47" t="s">
        <v>7342</v>
      </c>
      <c r="AT292" s="43">
        <f t="shared" si="297"/>
        <v>6</v>
      </c>
      <c r="AU292" s="48" t="s">
        <v>7342</v>
      </c>
      <c r="AV292" s="49">
        <f t="shared" si="298"/>
        <v>1</v>
      </c>
      <c r="AW292" s="48" t="s">
        <v>7342</v>
      </c>
      <c r="AX292" s="43" t="str">
        <f t="shared" si="299"/>
        <v>0 missed</v>
      </c>
      <c r="AY292" s="42">
        <f t="shared" si="300"/>
        <v>6</v>
      </c>
      <c r="AZ292" s="50">
        <f t="shared" si="301"/>
        <v>1</v>
      </c>
      <c r="BA292" s="50" t="str">
        <f t="shared" si="302"/>
        <v>Q-6 A-- || Q Total-6, A Total-0</v>
      </c>
      <c r="BB292" s="42" t="str" cm="1">
        <f t="array" ref="BB292">IFERROR(INDEX('Attendance-Slot-1'!$Q$2:$Q$1112,MATCH(1,('Attendance-Slot-1'!$A$2:$A$1112=$C292)*('Attendance-Slot-1'!$G$2:$G$1112=BB$2),0)),"No Data")</f>
        <v>P-S1_Onsite</v>
      </c>
      <c r="BC292" s="42" t="str" cm="1">
        <f t="array" ref="BC292">IFERROR(INDEX('Attendance-Slot-2'!$Q$2:$Q$2595,MATCH(1,('Attendance-Slot-2'!$A$2:$A$2595=$C292)*('Attendance-Slot-2'!$G$2:$G$2595=BB$2),0)),"No Data")</f>
        <v>No Data</v>
      </c>
      <c r="BD292" s="134">
        <f>VLOOKUP($AQ292,'Written Exam Marks'!$H:$Q,10,FALSE)</f>
        <v>18</v>
      </c>
      <c r="BE292" s="134">
        <f>VLOOKUP($AQ292,'Written Exam Marks'!$H:$Q,9,FALSE)</f>
        <v>40</v>
      </c>
      <c r="BF292" s="42" t="str">
        <f t="shared" si="303"/>
        <v>Present</v>
      </c>
      <c r="BG292" s="42" t="str">
        <f t="shared" si="304"/>
        <v>P-S1_Onsite</v>
      </c>
      <c r="BH292" s="147" t="s">
        <v>5</v>
      </c>
      <c r="BI292" s="147">
        <v>13</v>
      </c>
      <c r="BJ292" s="147">
        <v>13</v>
      </c>
      <c r="BK292" s="147">
        <v>60</v>
      </c>
      <c r="BL292" s="52" t="s">
        <v>3697</v>
      </c>
      <c r="BM292" s="52" t="s">
        <v>1606</v>
      </c>
      <c r="BN292" s="57" t="str">
        <f t="shared" si="305"/>
        <v>2025EM1100289-MDSDF403</v>
      </c>
      <c r="BO292" s="52" t="str">
        <f t="shared" si="306"/>
        <v>1 missed</v>
      </c>
      <c r="BP292" s="52" t="str">
        <f t="shared" si="307"/>
        <v>0 missed</v>
      </c>
      <c r="BQ292" s="52">
        <f t="shared" si="308"/>
        <v>0</v>
      </c>
      <c r="BR292" s="52">
        <f t="shared" si="309"/>
        <v>1</v>
      </c>
      <c r="BS292" s="56">
        <f t="shared" si="310"/>
        <v>0</v>
      </c>
      <c r="BT292" s="56">
        <f t="shared" si="311"/>
        <v>1</v>
      </c>
      <c r="BU292" s="52" t="str">
        <f t="shared" si="312"/>
        <v>1 missed</v>
      </c>
      <c r="BV292" s="51">
        <f t="shared" si="313"/>
        <v>1</v>
      </c>
      <c r="BW292" s="57">
        <f t="shared" si="314"/>
        <v>0.5</v>
      </c>
      <c r="BX292" s="57" t="str">
        <f t="shared" si="315"/>
        <v>Q-0 A-1 || Q Total-1, A Total-1</v>
      </c>
      <c r="BY292" s="51" t="str" cm="1">
        <f t="array" ref="BY292">IFERROR(INDEX('Attendance-Slot-1'!$Q$2:$Q$1112,MATCH(1,('Attendance-Slot-1'!$A$2:$A$1112=$C292)*('Attendance-Slot-1'!$G$2:$G$1112=BY$2),0)),"No Data")</f>
        <v>No Data</v>
      </c>
      <c r="BZ292" s="51" t="str" cm="1">
        <f t="array" ref="BZ292">IFERROR(INDEX('Attendance-Slot-2'!$Q$2:$Q$2595,MATCH(1,('Attendance-Slot-2'!$A$2:$A$2595=$C292)*('Attendance-Slot-2'!$G$2:$G$2595=BY$2),0)),"No Data")</f>
        <v>P-S2_Onsite</v>
      </c>
      <c r="CA292" s="135">
        <f>VLOOKUP($BN292,'Written Exam Marks'!$H:$Q,10,FALSE)</f>
        <v>8.5</v>
      </c>
      <c r="CB292" s="135">
        <f>VLOOKUP($BN292,'Written Exam Marks'!$H:$Q,9,FALSE)</f>
        <v>40</v>
      </c>
      <c r="CC292" s="51" t="str">
        <f t="shared" si="316"/>
        <v>Present</v>
      </c>
      <c r="CD292" s="51" t="str">
        <f t="shared" si="317"/>
        <v>P-S2_Onsite</v>
      </c>
      <c r="CE292" s="29">
        <v>19</v>
      </c>
      <c r="CF292" s="29">
        <v>20</v>
      </c>
      <c r="CG292" s="29">
        <v>16</v>
      </c>
      <c r="CH292" s="29">
        <v>55</v>
      </c>
      <c r="CI292" s="29">
        <v>60</v>
      </c>
      <c r="CJ292" s="61" t="s">
        <v>7343</v>
      </c>
      <c r="CK292" s="61" t="s">
        <v>1613</v>
      </c>
      <c r="CL292" s="10" t="str">
        <f t="shared" si="318"/>
        <v>2025EM1100289-MDSDF404</v>
      </c>
      <c r="CM292" s="61" t="str">
        <f t="shared" si="319"/>
        <v>0 missed</v>
      </c>
      <c r="CN292" s="61" t="str">
        <f t="shared" si="320"/>
        <v>0 missed</v>
      </c>
      <c r="CO292" s="111">
        <f t="shared" si="321"/>
        <v>2</v>
      </c>
      <c r="CP292" s="111">
        <f t="shared" si="322"/>
        <v>1</v>
      </c>
      <c r="CQ292" s="9">
        <f t="shared" si="323"/>
        <v>1</v>
      </c>
      <c r="CR292" s="9">
        <f t="shared" si="324"/>
        <v>1</v>
      </c>
      <c r="CS292" s="61" t="str">
        <f t="shared" si="325"/>
        <v>0 missed</v>
      </c>
      <c r="CT292" s="111">
        <f t="shared" si="326"/>
        <v>3</v>
      </c>
      <c r="CU292" s="10">
        <f t="shared" si="327"/>
        <v>1</v>
      </c>
      <c r="CV292" s="10" t="str">
        <f t="shared" si="328"/>
        <v>Q-2 A-1 || Q Total-2, A Total-1</v>
      </c>
      <c r="CW292" s="111" t="str" cm="1">
        <f t="array" ref="CW292">IFERROR(INDEX('Attendance-Slot-1'!$Q$2:$Q$1112,MATCH(1,('Attendance-Slot-1'!$A$2:$A$1112=$C292)*('Attendance-Slot-1'!$G$2:$G$1112=CW$2),0)),"No Data")</f>
        <v>No Data</v>
      </c>
      <c r="CX292" s="111" t="str" cm="1">
        <f t="array" ref="CX292">IFERROR(INDEX('Attendance-Slot-2'!$Q$2:$Q$2595,MATCH(1,('Attendance-Slot-2'!$A$2:$A$2595=$C292)*('Attendance-Slot-2'!$G$2:$G$2595=CW$2),0)),"No Data")</f>
        <v>P-S2_Onsite</v>
      </c>
      <c r="CY292" s="136">
        <f>VLOOKUP($CL292,'Written Exam Marks'!$H:$Q,10,FALSE)</f>
        <v>10.5</v>
      </c>
      <c r="CZ292" s="136">
        <f>VLOOKUP($CL292,'Written Exam Marks'!$H:$Q,9,FALSE)</f>
        <v>40</v>
      </c>
      <c r="DA292" s="111" t="str">
        <f t="shared" si="329"/>
        <v>Present</v>
      </c>
      <c r="DB292" s="111" t="str">
        <f t="shared" si="330"/>
        <v>P-S2_Onsite</v>
      </c>
      <c r="DC292" s="148">
        <v>6</v>
      </c>
      <c r="DD292" s="148">
        <v>7</v>
      </c>
      <c r="DE292" s="148">
        <v>8</v>
      </c>
      <c r="DF292" s="148">
        <v>14</v>
      </c>
      <c r="DG292" s="148">
        <v>18</v>
      </c>
      <c r="DH292" s="148">
        <v>53</v>
      </c>
      <c r="DI292" s="148">
        <v>65</v>
      </c>
      <c r="DJ292" s="66" t="s">
        <v>7351</v>
      </c>
      <c r="DK292" s="66" t="s">
        <v>1631</v>
      </c>
      <c r="DL292" s="68" t="str">
        <f t="shared" si="331"/>
        <v>2025EM1100289-MDSDF406</v>
      </c>
      <c r="DM292" s="66" t="str">
        <f t="shared" si="332"/>
        <v>0 missed</v>
      </c>
      <c r="DN292" s="66" t="str">
        <f t="shared" si="333"/>
        <v>0 missed</v>
      </c>
      <c r="DO292" s="62">
        <f t="shared" si="334"/>
        <v>3</v>
      </c>
      <c r="DP292" s="62">
        <f t="shared" si="335"/>
        <v>2</v>
      </c>
      <c r="DQ292" s="67">
        <f t="shared" si="336"/>
        <v>1</v>
      </c>
      <c r="DR292" s="67">
        <f t="shared" si="337"/>
        <v>1</v>
      </c>
      <c r="DS292" s="66" t="str">
        <f t="shared" si="338"/>
        <v>0 missed</v>
      </c>
      <c r="DT292" s="62">
        <f t="shared" si="339"/>
        <v>5</v>
      </c>
      <c r="DU292" s="68">
        <f t="shared" si="340"/>
        <v>1</v>
      </c>
      <c r="DV292" s="68" t="str">
        <f t="shared" si="341"/>
        <v>Q-3 A-2 || Q Total-3, A Total-2</v>
      </c>
      <c r="DW292" s="62" t="str" cm="1">
        <f t="array" ref="DW292">IFERROR(INDEX('Attendance-Slot-1'!$Q$2:$Q$1112,MATCH(1,('Attendance-Slot-1'!$A$2:$A$1112=$C292)*('Attendance-Slot-1'!$G$2:$G$1112=DW$2),0)),"No Data")</f>
        <v>P-S1_Onsite</v>
      </c>
      <c r="DX292" s="62" t="str" cm="1">
        <f t="array" ref="DX292">IFERROR(INDEX('Attendance-Slot-2'!$Q$2:$Q$2595,MATCH(1,('Attendance-Slot-2'!$A$2:$A$2595=$C292)*('Attendance-Slot-2'!$G$2:$G$2595=DW$2),0)),"No Data")</f>
        <v>No Data</v>
      </c>
      <c r="DY292" s="137">
        <f>VLOOKUP($DL292,'Written Exam Marks'!$H:$Q,10,FALSE)</f>
        <v>18.5</v>
      </c>
      <c r="DZ292" s="137">
        <f>VLOOKUP($DL292,'Written Exam Marks'!$H:$Q,9,FALSE)</f>
        <v>35</v>
      </c>
      <c r="EA292" s="62" t="str">
        <f t="shared" si="342"/>
        <v>Present</v>
      </c>
      <c r="EB292" s="62" t="str">
        <f t="shared" si="343"/>
        <v>P-S1_Onsite</v>
      </c>
      <c r="EC292" s="114" t="str">
        <f t="shared" si="280"/>
        <v>P-2, 
A-0, 
No Data-3</v>
      </c>
      <c r="ED292" s="114" t="str">
        <f t="shared" si="281"/>
        <v>P-3, 
A-0, 
No Data-2</v>
      </c>
      <c r="EE292" s="114" t="str">
        <f t="shared" si="344"/>
        <v>P-S2_Onsite</v>
      </c>
      <c r="EF292" s="114" t="str">
        <f t="shared" si="345"/>
        <v>P-S1_Onsite</v>
      </c>
      <c r="EG292" s="114" t="str">
        <f t="shared" si="346"/>
        <v>P-S2_Onsite</v>
      </c>
      <c r="EH292" s="114" t="str">
        <f t="shared" si="347"/>
        <v>P-S2_Onsite</v>
      </c>
      <c r="EI292" s="114" t="str">
        <f t="shared" si="348"/>
        <v>P-S1_Onsite</v>
      </c>
      <c r="EJ292" s="114" t="str">
        <f t="shared" si="349"/>
        <v>P-5, A-0, No Data-0</v>
      </c>
      <c r="EK292" s="114" t="s">
        <v>10453</v>
      </c>
      <c r="EL292" s="114">
        <v>20</v>
      </c>
      <c r="EM292" s="114">
        <v>10</v>
      </c>
      <c r="EN292" s="114">
        <v>50</v>
      </c>
      <c r="EO292" s="114">
        <v>80</v>
      </c>
      <c r="EP292" s="114" t="s">
        <v>7217</v>
      </c>
      <c r="EQ292" s="114" t="s">
        <v>1054</v>
      </c>
      <c r="ER292" s="114" t="s">
        <v>2720</v>
      </c>
      <c r="ES292" s="114"/>
      <c r="ET292" s="30" t="s">
        <v>2720</v>
      </c>
    </row>
    <row r="293" spans="1:150" x14ac:dyDescent="0.25">
      <c r="A293" s="114">
        <v>290</v>
      </c>
      <c r="B293" s="114" t="s">
        <v>7224</v>
      </c>
      <c r="C293" s="80" t="s">
        <v>7276</v>
      </c>
      <c r="D293" s="30" t="s">
        <v>7278</v>
      </c>
      <c r="E293" s="30" t="s">
        <v>7277</v>
      </c>
      <c r="F293" s="33" t="s">
        <v>7202</v>
      </c>
      <c r="G293" s="30" t="s">
        <v>7279</v>
      </c>
      <c r="H293" s="143" t="s">
        <v>5</v>
      </c>
      <c r="I293" s="143" t="s">
        <v>5</v>
      </c>
      <c r="J293" s="143" t="s">
        <v>5</v>
      </c>
      <c r="K293" s="143" t="s">
        <v>5</v>
      </c>
      <c r="L293" s="143">
        <v>0</v>
      </c>
      <c r="M293" s="143">
        <v>65</v>
      </c>
      <c r="N293" s="40" t="s">
        <v>7314</v>
      </c>
      <c r="O293" s="40" t="s">
        <v>1593</v>
      </c>
      <c r="P293" s="13" t="str">
        <f t="shared" si="282"/>
        <v>2025EM1100290-MDSDF401</v>
      </c>
      <c r="Q293" s="40" t="str">
        <f t="shared" si="283"/>
        <v>3 missed</v>
      </c>
      <c r="R293" s="40" t="str">
        <f t="shared" si="284"/>
        <v>1 missed</v>
      </c>
      <c r="S293" s="40">
        <f t="shared" si="285"/>
        <v>0</v>
      </c>
      <c r="T293" s="40">
        <f t="shared" si="286"/>
        <v>0</v>
      </c>
      <c r="U293" s="41">
        <f t="shared" si="287"/>
        <v>0</v>
      </c>
      <c r="V293" s="41">
        <f t="shared" si="288"/>
        <v>0</v>
      </c>
      <c r="W293" s="40" t="str">
        <f t="shared" si="289"/>
        <v>4 missed</v>
      </c>
      <c r="X293" s="113">
        <f t="shared" si="290"/>
        <v>0</v>
      </c>
      <c r="Y293" s="13">
        <f t="shared" si="291"/>
        <v>0</v>
      </c>
      <c r="Z293" s="13" t="str">
        <f t="shared" si="292"/>
        <v>Q-0 A-0 || Q Total-3, A Total-1</v>
      </c>
      <c r="AA293" s="113" t="str" cm="1">
        <f t="array" ref="AA293">IFERROR(INDEX('Attendance-Slot-1'!$Q$2:$Q$1112,MATCH(1,('Attendance-Slot-1'!$A$2:$A$1112=$C293)*('Attendance-Slot-1'!$G$2:$G$1112=AA$2),0)),"No Data")</f>
        <v>No Data</v>
      </c>
      <c r="AB293" s="113" t="str" cm="1">
        <f t="array" ref="AB293">IFERROR(INDEX('Attendance-Slot-2'!$Q$2:$Q$2595,MATCH(1,('Attendance-Slot-2'!$A$2:$A$2595=$C293)*('Attendance-Slot-2'!$G$2:$G$2595=AA$2),0)),"No Data")</f>
        <v>No Data</v>
      </c>
      <c r="AC293" s="133" t="e">
        <f>VLOOKUP($P293,'Written Exam Marks'!$H:$Q,10,FALSE)</f>
        <v>#N/A</v>
      </c>
      <c r="AD293" s="133" t="e">
        <f>VLOOKUP($P293,'Written Exam Marks'!$H:$Q,9,FALSE)</f>
        <v>#N/A</v>
      </c>
      <c r="AE293" s="113" t="str">
        <f t="shared" si="293"/>
        <v>No Data</v>
      </c>
      <c r="AF293" s="113" t="str">
        <f t="shared" si="294"/>
        <v>No Data</v>
      </c>
      <c r="AG293" s="146" t="s">
        <v>5</v>
      </c>
      <c r="AH293" s="146" t="s">
        <v>5</v>
      </c>
      <c r="AI293" s="146" t="s">
        <v>5</v>
      </c>
      <c r="AJ293" s="146" t="s">
        <v>5</v>
      </c>
      <c r="AK293" s="146" t="s">
        <v>5</v>
      </c>
      <c r="AL293" s="146" t="s">
        <v>5</v>
      </c>
      <c r="AM293" s="146">
        <v>0</v>
      </c>
      <c r="AN293" s="146">
        <v>60</v>
      </c>
      <c r="AO293" s="43" t="s">
        <v>7336</v>
      </c>
      <c r="AP293" s="43" t="s">
        <v>1598</v>
      </c>
      <c r="AQ293" s="50" t="str">
        <f t="shared" si="295"/>
        <v>2025EM1100290-MDSDF402</v>
      </c>
      <c r="AR293" s="43" t="str">
        <f t="shared" si="296"/>
        <v>6 missed</v>
      </c>
      <c r="AS293" s="47" t="s">
        <v>7342</v>
      </c>
      <c r="AT293" s="43">
        <f t="shared" si="297"/>
        <v>0</v>
      </c>
      <c r="AU293" s="48" t="s">
        <v>7342</v>
      </c>
      <c r="AV293" s="49">
        <f t="shared" si="298"/>
        <v>0</v>
      </c>
      <c r="AW293" s="48" t="s">
        <v>7342</v>
      </c>
      <c r="AX293" s="43" t="str">
        <f t="shared" si="299"/>
        <v>6 missed</v>
      </c>
      <c r="AY293" s="42">
        <f t="shared" si="300"/>
        <v>0</v>
      </c>
      <c r="AZ293" s="50">
        <f t="shared" si="301"/>
        <v>0</v>
      </c>
      <c r="BA293" s="50" t="str">
        <f t="shared" si="302"/>
        <v>Q-0 A-- || Q Total-6, A Total-0</v>
      </c>
      <c r="BB293" s="42" t="str" cm="1">
        <f t="array" ref="BB293">IFERROR(INDEX('Attendance-Slot-1'!$Q$2:$Q$1112,MATCH(1,('Attendance-Slot-1'!$A$2:$A$1112=$C293)*('Attendance-Slot-1'!$G$2:$G$1112=BB$2),0)),"No Data")</f>
        <v>No Data</v>
      </c>
      <c r="BC293" s="42" t="str" cm="1">
        <f t="array" ref="BC293">IFERROR(INDEX('Attendance-Slot-2'!$Q$2:$Q$2595,MATCH(1,('Attendance-Slot-2'!$A$2:$A$2595=$C293)*('Attendance-Slot-2'!$G$2:$G$2595=BB$2),0)),"No Data")</f>
        <v>No Data</v>
      </c>
      <c r="BD293" s="134" t="e">
        <f>VLOOKUP($AQ293,'Written Exam Marks'!$H:$Q,10,FALSE)</f>
        <v>#N/A</v>
      </c>
      <c r="BE293" s="134" t="e">
        <f>VLOOKUP($AQ293,'Written Exam Marks'!$H:$Q,9,FALSE)</f>
        <v>#N/A</v>
      </c>
      <c r="BF293" s="42" t="str">
        <f t="shared" si="303"/>
        <v>No Data</v>
      </c>
      <c r="BG293" s="42" t="str">
        <f t="shared" si="304"/>
        <v>No Data</v>
      </c>
      <c r="BH293" s="147" t="s">
        <v>5</v>
      </c>
      <c r="BI293" s="147" t="s">
        <v>5</v>
      </c>
      <c r="BJ293" s="147">
        <v>0</v>
      </c>
      <c r="BK293" s="147">
        <v>60</v>
      </c>
      <c r="BL293" s="52" t="s">
        <v>3697</v>
      </c>
      <c r="BM293" s="52" t="s">
        <v>1606</v>
      </c>
      <c r="BN293" s="57" t="str">
        <f t="shared" si="305"/>
        <v>2025EM1100290-MDSDF403</v>
      </c>
      <c r="BO293" s="52" t="str">
        <f t="shared" si="306"/>
        <v>1 missed</v>
      </c>
      <c r="BP293" s="52" t="str">
        <f t="shared" si="307"/>
        <v>1 missed</v>
      </c>
      <c r="BQ293" s="52">
        <f t="shared" si="308"/>
        <v>0</v>
      </c>
      <c r="BR293" s="52">
        <f t="shared" si="309"/>
        <v>0</v>
      </c>
      <c r="BS293" s="56">
        <f t="shared" si="310"/>
        <v>0</v>
      </c>
      <c r="BT293" s="56">
        <f t="shared" si="311"/>
        <v>0</v>
      </c>
      <c r="BU293" s="52" t="str">
        <f t="shared" si="312"/>
        <v>2 missed</v>
      </c>
      <c r="BV293" s="51">
        <f t="shared" si="313"/>
        <v>0</v>
      </c>
      <c r="BW293" s="57">
        <f t="shared" si="314"/>
        <v>0</v>
      </c>
      <c r="BX293" s="57" t="str">
        <f t="shared" si="315"/>
        <v>Q-0 A-0 || Q Total-1, A Total-1</v>
      </c>
      <c r="BY293" s="51" t="str" cm="1">
        <f t="array" ref="BY293">IFERROR(INDEX('Attendance-Slot-1'!$Q$2:$Q$1112,MATCH(1,('Attendance-Slot-1'!$A$2:$A$1112=$C293)*('Attendance-Slot-1'!$G$2:$G$1112=BY$2),0)),"No Data")</f>
        <v>No Data</v>
      </c>
      <c r="BZ293" s="51" t="str" cm="1">
        <f t="array" ref="BZ293">IFERROR(INDEX('Attendance-Slot-2'!$Q$2:$Q$2595,MATCH(1,('Attendance-Slot-2'!$A$2:$A$2595=$C293)*('Attendance-Slot-2'!$G$2:$G$2595=BY$2),0)),"No Data")</f>
        <v>No Data</v>
      </c>
      <c r="CA293" s="135" t="e">
        <f>VLOOKUP($BN293,'Written Exam Marks'!$H:$Q,10,FALSE)</f>
        <v>#N/A</v>
      </c>
      <c r="CB293" s="135" t="e">
        <f>VLOOKUP($BN293,'Written Exam Marks'!$H:$Q,9,FALSE)</f>
        <v>#N/A</v>
      </c>
      <c r="CC293" s="51" t="str">
        <f t="shared" si="316"/>
        <v>No Data</v>
      </c>
      <c r="CD293" s="51" t="str">
        <f t="shared" si="317"/>
        <v>No Data</v>
      </c>
      <c r="CE293" s="29" t="s">
        <v>5</v>
      </c>
      <c r="CF293" s="29" t="s">
        <v>5</v>
      </c>
      <c r="CG293" s="29" t="s">
        <v>5</v>
      </c>
      <c r="CH293" s="29">
        <v>0</v>
      </c>
      <c r="CI293" s="29">
        <v>60</v>
      </c>
      <c r="CJ293" s="61" t="s">
        <v>7343</v>
      </c>
      <c r="CK293" s="61" t="s">
        <v>1613</v>
      </c>
      <c r="CL293" s="10" t="str">
        <f t="shared" si="318"/>
        <v>2025EM1100290-MDSDF404</v>
      </c>
      <c r="CM293" s="61" t="str">
        <f t="shared" si="319"/>
        <v>2 missed</v>
      </c>
      <c r="CN293" s="61" t="str">
        <f t="shared" si="320"/>
        <v>1 missed</v>
      </c>
      <c r="CO293" s="111">
        <f t="shared" si="321"/>
        <v>0</v>
      </c>
      <c r="CP293" s="111">
        <f t="shared" si="322"/>
        <v>0</v>
      </c>
      <c r="CQ293" s="9">
        <f t="shared" si="323"/>
        <v>0</v>
      </c>
      <c r="CR293" s="9">
        <f t="shared" si="324"/>
        <v>0</v>
      </c>
      <c r="CS293" s="61" t="str">
        <f t="shared" si="325"/>
        <v>3 missed</v>
      </c>
      <c r="CT293" s="111">
        <f t="shared" si="326"/>
        <v>0</v>
      </c>
      <c r="CU293" s="10">
        <f t="shared" si="327"/>
        <v>0</v>
      </c>
      <c r="CV293" s="10" t="str">
        <f t="shared" si="328"/>
        <v>Q-0 A-0 || Q Total-2, A Total-1</v>
      </c>
      <c r="CW293" s="111" t="str" cm="1">
        <f t="array" ref="CW293">IFERROR(INDEX('Attendance-Slot-1'!$Q$2:$Q$1112,MATCH(1,('Attendance-Slot-1'!$A$2:$A$1112=$C293)*('Attendance-Slot-1'!$G$2:$G$1112=CW$2),0)),"No Data")</f>
        <v>No Data</v>
      </c>
      <c r="CX293" s="111" t="str" cm="1">
        <f t="array" ref="CX293">IFERROR(INDEX('Attendance-Slot-2'!$Q$2:$Q$2595,MATCH(1,('Attendance-Slot-2'!$A$2:$A$2595=$C293)*('Attendance-Slot-2'!$G$2:$G$2595=CW$2),0)),"No Data")</f>
        <v>No Data</v>
      </c>
      <c r="CY293" s="136" t="e">
        <f>VLOOKUP($CL293,'Written Exam Marks'!$H:$Q,10,FALSE)</f>
        <v>#N/A</v>
      </c>
      <c r="CZ293" s="136" t="e">
        <f>VLOOKUP($CL293,'Written Exam Marks'!$H:$Q,9,FALSE)</f>
        <v>#N/A</v>
      </c>
      <c r="DA293" s="111" t="str">
        <f t="shared" si="329"/>
        <v>No Data</v>
      </c>
      <c r="DB293" s="111" t="str">
        <f t="shared" si="330"/>
        <v>No Data</v>
      </c>
      <c r="DC293" s="148" t="s">
        <v>5</v>
      </c>
      <c r="DD293" s="148" t="s">
        <v>5</v>
      </c>
      <c r="DE293" s="148" t="s">
        <v>5</v>
      </c>
      <c r="DF293" s="148" t="s">
        <v>5</v>
      </c>
      <c r="DG293" s="148" t="s">
        <v>5</v>
      </c>
      <c r="DH293" s="148">
        <v>0</v>
      </c>
      <c r="DI293" s="148">
        <v>65</v>
      </c>
      <c r="DJ293" s="66" t="s">
        <v>7351</v>
      </c>
      <c r="DK293" s="66" t="s">
        <v>1631</v>
      </c>
      <c r="DL293" s="68" t="str">
        <f t="shared" si="331"/>
        <v>2025EM1100290-MDSDF406</v>
      </c>
      <c r="DM293" s="66" t="str">
        <f t="shared" si="332"/>
        <v>3 missed</v>
      </c>
      <c r="DN293" s="66" t="str">
        <f t="shared" si="333"/>
        <v>2 missed</v>
      </c>
      <c r="DO293" s="62">
        <f t="shared" si="334"/>
        <v>0</v>
      </c>
      <c r="DP293" s="62">
        <f t="shared" si="335"/>
        <v>0</v>
      </c>
      <c r="DQ293" s="67">
        <f t="shared" si="336"/>
        <v>0</v>
      </c>
      <c r="DR293" s="67">
        <f t="shared" si="337"/>
        <v>0</v>
      </c>
      <c r="DS293" s="66" t="str">
        <f t="shared" si="338"/>
        <v>5 missed</v>
      </c>
      <c r="DT293" s="62">
        <f t="shared" si="339"/>
        <v>0</v>
      </c>
      <c r="DU293" s="68">
        <f t="shared" si="340"/>
        <v>0</v>
      </c>
      <c r="DV293" s="68" t="str">
        <f t="shared" si="341"/>
        <v>Q-0 A-0 || Q Total-3, A Total-2</v>
      </c>
      <c r="DW293" s="62" t="str" cm="1">
        <f t="array" ref="DW293">IFERROR(INDEX('Attendance-Slot-1'!$Q$2:$Q$1112,MATCH(1,('Attendance-Slot-1'!$A$2:$A$1112=$C293)*('Attendance-Slot-1'!$G$2:$G$1112=DW$2),0)),"No Data")</f>
        <v>No Data</v>
      </c>
      <c r="DX293" s="62" t="str" cm="1">
        <f t="array" ref="DX293">IFERROR(INDEX('Attendance-Slot-2'!$Q$2:$Q$2595,MATCH(1,('Attendance-Slot-2'!$A$2:$A$2595=$C293)*('Attendance-Slot-2'!$G$2:$G$2595=DW$2),0)),"No Data")</f>
        <v>No Data</v>
      </c>
      <c r="DY293" s="137" t="e">
        <f>VLOOKUP($DL293,'Written Exam Marks'!$H:$Q,10,FALSE)</f>
        <v>#N/A</v>
      </c>
      <c r="DZ293" s="137" t="e">
        <f>VLOOKUP($DL293,'Written Exam Marks'!$H:$Q,9,FALSE)</f>
        <v>#N/A</v>
      </c>
      <c r="EA293" s="62" t="str">
        <f t="shared" si="342"/>
        <v>No Data</v>
      </c>
      <c r="EB293" s="62" t="str">
        <f t="shared" si="343"/>
        <v>No Data</v>
      </c>
      <c r="EC293" s="114" t="str">
        <f t="shared" si="280"/>
        <v>P-0, 
A-0, 
No Data-5</v>
      </c>
      <c r="ED293" s="114" t="str">
        <f t="shared" si="281"/>
        <v>P-0, 
A-0, 
No Data-5</v>
      </c>
      <c r="EE293" s="114" t="str">
        <f t="shared" si="344"/>
        <v>No Data</v>
      </c>
      <c r="EF293" s="114" t="str">
        <f t="shared" si="345"/>
        <v>No Data</v>
      </c>
      <c r="EG293" s="114" t="str">
        <f t="shared" si="346"/>
        <v>No Data</v>
      </c>
      <c r="EH293" s="114" t="str">
        <f t="shared" si="347"/>
        <v>No Data</v>
      </c>
      <c r="EI293" s="114" t="str">
        <f t="shared" si="348"/>
        <v>No Data</v>
      </c>
      <c r="EJ293" s="114" t="str">
        <f t="shared" si="349"/>
        <v>P-0, A-0, No Data-5</v>
      </c>
      <c r="EK293" s="114" t="e">
        <v>#N/A</v>
      </c>
      <c r="EL293" s="114" t="e">
        <v>#N/A</v>
      </c>
      <c r="EM293" s="114" t="e">
        <v>#N/A</v>
      </c>
      <c r="EN293" s="114" t="e">
        <v>#N/A</v>
      </c>
      <c r="EO293" s="114" t="e">
        <v>#N/A</v>
      </c>
      <c r="EP293" s="114" t="e">
        <v>#N/A</v>
      </c>
      <c r="EQ293" s="114" t="e">
        <v>#N/A</v>
      </c>
      <c r="ER293" s="114" t="e">
        <v>#N/A</v>
      </c>
      <c r="ES293" s="114"/>
      <c r="ET293" s="30" t="e">
        <v>#N/A</v>
      </c>
    </row>
    <row r="294" spans="1:150" x14ac:dyDescent="0.25">
      <c r="A294" s="114">
        <v>291</v>
      </c>
      <c r="B294" s="114" t="s">
        <v>7224</v>
      </c>
      <c r="C294" s="80" t="s">
        <v>2726</v>
      </c>
      <c r="D294" s="30" t="s">
        <v>2727</v>
      </c>
      <c r="E294" s="30" t="s">
        <v>2728</v>
      </c>
      <c r="F294" s="33" t="s">
        <v>7201</v>
      </c>
      <c r="G294" s="30" t="s">
        <v>2729</v>
      </c>
      <c r="H294" s="143">
        <v>15</v>
      </c>
      <c r="I294" s="143">
        <v>15</v>
      </c>
      <c r="J294" s="143">
        <v>15</v>
      </c>
      <c r="K294" s="143">
        <v>15</v>
      </c>
      <c r="L294" s="143">
        <v>60</v>
      </c>
      <c r="M294" s="143">
        <v>65</v>
      </c>
      <c r="N294" s="40" t="s">
        <v>7314</v>
      </c>
      <c r="O294" s="40" t="s">
        <v>1593</v>
      </c>
      <c r="P294" s="13" t="str">
        <f t="shared" si="282"/>
        <v>2025EM1100291-MDSDF401</v>
      </c>
      <c r="Q294" s="40" t="str">
        <f t="shared" si="283"/>
        <v>0 missed</v>
      </c>
      <c r="R294" s="40" t="str">
        <f t="shared" si="284"/>
        <v>0 missed</v>
      </c>
      <c r="S294" s="40">
        <f t="shared" si="285"/>
        <v>3</v>
      </c>
      <c r="T294" s="40">
        <f t="shared" si="286"/>
        <v>1</v>
      </c>
      <c r="U294" s="41">
        <f t="shared" si="287"/>
        <v>1</v>
      </c>
      <c r="V294" s="41">
        <f t="shared" si="288"/>
        <v>1</v>
      </c>
      <c r="W294" s="40" t="str">
        <f t="shared" si="289"/>
        <v>0 missed</v>
      </c>
      <c r="X294" s="113">
        <f t="shared" si="290"/>
        <v>4</v>
      </c>
      <c r="Y294" s="13">
        <f t="shared" si="291"/>
        <v>1</v>
      </c>
      <c r="Z294" s="13" t="str">
        <f t="shared" si="292"/>
        <v>Q-3 A-1 || Q Total-3, A Total-1</v>
      </c>
      <c r="AA294" s="113" t="str" cm="1">
        <f t="array" ref="AA294">IFERROR(INDEX('Attendance-Slot-1'!$Q$2:$Q$1112,MATCH(1,('Attendance-Slot-1'!$A$2:$A$1112=$C294)*('Attendance-Slot-1'!$G$2:$G$1112=AA$2),0)),"No Data")</f>
        <v>P-S1_Onsite</v>
      </c>
      <c r="AB294" s="113" t="str" cm="1">
        <f t="array" ref="AB294">IFERROR(INDEX('Attendance-Slot-2'!$Q$2:$Q$2595,MATCH(1,('Attendance-Slot-2'!$A$2:$A$2595=$C294)*('Attendance-Slot-2'!$G$2:$G$2595=AA$2),0)),"No Data")</f>
        <v>No Data</v>
      </c>
      <c r="AC294" s="133">
        <f>VLOOKUP($P294,'Written Exam Marks'!$H:$Q,10,FALSE)</f>
        <v>3.5</v>
      </c>
      <c r="AD294" s="133">
        <f>VLOOKUP($P294,'Written Exam Marks'!$H:$Q,9,FALSE)</f>
        <v>35</v>
      </c>
      <c r="AE294" s="113" t="str">
        <f t="shared" si="293"/>
        <v>Present</v>
      </c>
      <c r="AF294" s="113" t="str">
        <f t="shared" si="294"/>
        <v>P-S1_Onsite</v>
      </c>
      <c r="AG294" s="146">
        <v>9</v>
      </c>
      <c r="AH294" s="146">
        <v>9.5</v>
      </c>
      <c r="AI294" s="146">
        <v>10</v>
      </c>
      <c r="AJ294" s="146">
        <v>10</v>
      </c>
      <c r="AK294" s="146">
        <v>10</v>
      </c>
      <c r="AL294" s="146">
        <v>9</v>
      </c>
      <c r="AM294" s="146">
        <v>57.5</v>
      </c>
      <c r="AN294" s="146">
        <v>60</v>
      </c>
      <c r="AO294" s="43" t="s">
        <v>7336</v>
      </c>
      <c r="AP294" s="43" t="s">
        <v>1598</v>
      </c>
      <c r="AQ294" s="50" t="str">
        <f t="shared" si="295"/>
        <v>2025EM1100291-MDSDF402</v>
      </c>
      <c r="AR294" s="43" t="str">
        <f t="shared" si="296"/>
        <v>0 missed</v>
      </c>
      <c r="AS294" s="47" t="s">
        <v>7342</v>
      </c>
      <c r="AT294" s="43">
        <f t="shared" si="297"/>
        <v>6</v>
      </c>
      <c r="AU294" s="48" t="s">
        <v>7342</v>
      </c>
      <c r="AV294" s="49">
        <f t="shared" si="298"/>
        <v>1</v>
      </c>
      <c r="AW294" s="48" t="s">
        <v>7342</v>
      </c>
      <c r="AX294" s="43" t="str">
        <f t="shared" si="299"/>
        <v>0 missed</v>
      </c>
      <c r="AY294" s="42">
        <f t="shared" si="300"/>
        <v>6</v>
      </c>
      <c r="AZ294" s="50">
        <f t="shared" si="301"/>
        <v>1</v>
      </c>
      <c r="BA294" s="50" t="str">
        <f t="shared" si="302"/>
        <v>Q-6 A-- || Q Total-6, A Total-0</v>
      </c>
      <c r="BB294" s="42" t="str" cm="1">
        <f t="array" ref="BB294">IFERROR(INDEX('Attendance-Slot-1'!$Q$2:$Q$1112,MATCH(1,('Attendance-Slot-1'!$A$2:$A$1112=$C294)*('Attendance-Slot-1'!$G$2:$G$1112=BB$2),0)),"No Data")</f>
        <v>P-S1_Onsite</v>
      </c>
      <c r="BC294" s="42" t="str" cm="1">
        <f t="array" ref="BC294">IFERROR(INDEX('Attendance-Slot-2'!$Q$2:$Q$2595,MATCH(1,('Attendance-Slot-2'!$A$2:$A$2595=$C294)*('Attendance-Slot-2'!$G$2:$G$2595=BB$2),0)),"No Data")</f>
        <v>No Data</v>
      </c>
      <c r="BD294" s="134">
        <f>VLOOKUP($AQ294,'Written Exam Marks'!$H:$Q,10,FALSE)</f>
        <v>15</v>
      </c>
      <c r="BE294" s="134">
        <f>VLOOKUP($AQ294,'Written Exam Marks'!$H:$Q,9,FALSE)</f>
        <v>40</v>
      </c>
      <c r="BF294" s="42" t="str">
        <f t="shared" si="303"/>
        <v>Present</v>
      </c>
      <c r="BG294" s="42" t="str">
        <f t="shared" si="304"/>
        <v>P-S1_Onsite</v>
      </c>
      <c r="BH294" s="147">
        <v>20</v>
      </c>
      <c r="BI294" s="147">
        <v>29</v>
      </c>
      <c r="BJ294" s="147">
        <v>49</v>
      </c>
      <c r="BK294" s="147">
        <v>60</v>
      </c>
      <c r="BL294" s="52" t="s">
        <v>3697</v>
      </c>
      <c r="BM294" s="52" t="s">
        <v>1606</v>
      </c>
      <c r="BN294" s="57" t="str">
        <f t="shared" si="305"/>
        <v>2025EM1100291-MDSDF403</v>
      </c>
      <c r="BO294" s="52" t="str">
        <f t="shared" si="306"/>
        <v>0 missed</v>
      </c>
      <c r="BP294" s="52" t="str">
        <f t="shared" si="307"/>
        <v>0 missed</v>
      </c>
      <c r="BQ294" s="52">
        <f t="shared" si="308"/>
        <v>1</v>
      </c>
      <c r="BR294" s="52">
        <f t="shared" si="309"/>
        <v>1</v>
      </c>
      <c r="BS294" s="56">
        <f t="shared" si="310"/>
        <v>1</v>
      </c>
      <c r="BT294" s="56">
        <f t="shared" si="311"/>
        <v>1</v>
      </c>
      <c r="BU294" s="52" t="str">
        <f t="shared" si="312"/>
        <v>0 missed</v>
      </c>
      <c r="BV294" s="51">
        <f t="shared" si="313"/>
        <v>2</v>
      </c>
      <c r="BW294" s="57">
        <f t="shared" si="314"/>
        <v>1</v>
      </c>
      <c r="BX294" s="57" t="str">
        <f t="shared" si="315"/>
        <v>Q-1 A-1 || Q Total-1, A Total-1</v>
      </c>
      <c r="BY294" s="51" t="str" cm="1">
        <f t="array" ref="BY294">IFERROR(INDEX('Attendance-Slot-1'!$Q$2:$Q$1112,MATCH(1,('Attendance-Slot-1'!$A$2:$A$1112=$C294)*('Attendance-Slot-1'!$G$2:$G$1112=BY$2),0)),"No Data")</f>
        <v>P-S1_Onsite</v>
      </c>
      <c r="BZ294" s="51" t="str" cm="1">
        <f t="array" ref="BZ294">IFERROR(INDEX('Attendance-Slot-2'!$Q$2:$Q$2595,MATCH(1,('Attendance-Slot-2'!$A$2:$A$2595=$C294)*('Attendance-Slot-2'!$G$2:$G$2595=BY$2),0)),"No Data")</f>
        <v>No Data</v>
      </c>
      <c r="CA294" s="135">
        <f>VLOOKUP($BN294,'Written Exam Marks'!$H:$Q,10,FALSE)</f>
        <v>10</v>
      </c>
      <c r="CB294" s="135">
        <f>VLOOKUP($BN294,'Written Exam Marks'!$H:$Q,9,FALSE)</f>
        <v>40</v>
      </c>
      <c r="CC294" s="51" t="str">
        <f t="shared" si="316"/>
        <v>Present</v>
      </c>
      <c r="CD294" s="51" t="str">
        <f t="shared" si="317"/>
        <v>P-S1_Onsite</v>
      </c>
      <c r="CE294" s="29">
        <v>20</v>
      </c>
      <c r="CF294" s="29">
        <v>20</v>
      </c>
      <c r="CG294" s="29">
        <v>18</v>
      </c>
      <c r="CH294" s="29">
        <v>58</v>
      </c>
      <c r="CI294" s="29">
        <v>60</v>
      </c>
      <c r="CJ294" s="61" t="s">
        <v>7343</v>
      </c>
      <c r="CK294" s="61" t="s">
        <v>1613</v>
      </c>
      <c r="CL294" s="10" t="str">
        <f t="shared" si="318"/>
        <v>2025EM1100291-MDSDF404</v>
      </c>
      <c r="CM294" s="61" t="str">
        <f t="shared" si="319"/>
        <v>0 missed</v>
      </c>
      <c r="CN294" s="61" t="str">
        <f t="shared" si="320"/>
        <v>0 missed</v>
      </c>
      <c r="CO294" s="111">
        <f t="shared" si="321"/>
        <v>2</v>
      </c>
      <c r="CP294" s="111">
        <f t="shared" si="322"/>
        <v>1</v>
      </c>
      <c r="CQ294" s="9">
        <f t="shared" si="323"/>
        <v>1</v>
      </c>
      <c r="CR294" s="9">
        <f t="shared" si="324"/>
        <v>1</v>
      </c>
      <c r="CS294" s="61" t="str">
        <f t="shared" si="325"/>
        <v>0 missed</v>
      </c>
      <c r="CT294" s="111">
        <f t="shared" si="326"/>
        <v>3</v>
      </c>
      <c r="CU294" s="10">
        <f t="shared" si="327"/>
        <v>1</v>
      </c>
      <c r="CV294" s="10" t="str">
        <f t="shared" si="328"/>
        <v>Q-2 A-1 || Q Total-2, A Total-1</v>
      </c>
      <c r="CW294" s="111" t="str" cm="1">
        <f t="array" ref="CW294">IFERROR(INDEX('Attendance-Slot-1'!$Q$2:$Q$1112,MATCH(1,('Attendance-Slot-1'!$A$2:$A$1112=$C294)*('Attendance-Slot-1'!$G$2:$G$1112=CW$2),0)),"No Data")</f>
        <v>P-S1_Onsite</v>
      </c>
      <c r="CX294" s="111" t="str" cm="1">
        <f t="array" ref="CX294">IFERROR(INDEX('Attendance-Slot-2'!$Q$2:$Q$2595,MATCH(1,('Attendance-Slot-2'!$A$2:$A$2595=$C294)*('Attendance-Slot-2'!$G$2:$G$2595=CW$2),0)),"No Data")</f>
        <v>No Data</v>
      </c>
      <c r="CY294" s="136">
        <f>VLOOKUP($CL294,'Written Exam Marks'!$H:$Q,10,FALSE)</f>
        <v>28.5</v>
      </c>
      <c r="CZ294" s="136">
        <f>VLOOKUP($CL294,'Written Exam Marks'!$H:$Q,9,FALSE)</f>
        <v>40</v>
      </c>
      <c r="DA294" s="111" t="str">
        <f t="shared" si="329"/>
        <v>Present</v>
      </c>
      <c r="DB294" s="111" t="str">
        <f t="shared" si="330"/>
        <v>P-S1_Onsite</v>
      </c>
      <c r="DC294" s="148">
        <v>5.5</v>
      </c>
      <c r="DD294" s="148">
        <v>7.625</v>
      </c>
      <c r="DE294" s="148">
        <v>8</v>
      </c>
      <c r="DF294" s="148">
        <v>13</v>
      </c>
      <c r="DG294" s="148">
        <v>18</v>
      </c>
      <c r="DH294" s="148">
        <v>52.125</v>
      </c>
      <c r="DI294" s="148">
        <v>65</v>
      </c>
      <c r="DJ294" s="66" t="s">
        <v>7351</v>
      </c>
      <c r="DK294" s="66" t="s">
        <v>1631</v>
      </c>
      <c r="DL294" s="68" t="str">
        <f t="shared" si="331"/>
        <v>2025EM1100291-MDSDF406</v>
      </c>
      <c r="DM294" s="66" t="str">
        <f t="shared" si="332"/>
        <v>0 missed</v>
      </c>
      <c r="DN294" s="66" t="str">
        <f t="shared" si="333"/>
        <v>0 missed</v>
      </c>
      <c r="DO294" s="62">
        <f t="shared" si="334"/>
        <v>3</v>
      </c>
      <c r="DP294" s="62">
        <f t="shared" si="335"/>
        <v>2</v>
      </c>
      <c r="DQ294" s="67">
        <f t="shared" si="336"/>
        <v>1</v>
      </c>
      <c r="DR294" s="67">
        <f t="shared" si="337"/>
        <v>1</v>
      </c>
      <c r="DS294" s="66" t="str">
        <f t="shared" si="338"/>
        <v>0 missed</v>
      </c>
      <c r="DT294" s="62">
        <f t="shared" si="339"/>
        <v>5</v>
      </c>
      <c r="DU294" s="68">
        <f t="shared" si="340"/>
        <v>1</v>
      </c>
      <c r="DV294" s="68" t="str">
        <f t="shared" si="341"/>
        <v>Q-3 A-2 || Q Total-3, A Total-2</v>
      </c>
      <c r="DW294" s="62" t="str" cm="1">
        <f t="array" ref="DW294">IFERROR(INDEX('Attendance-Slot-1'!$Q$2:$Q$1112,MATCH(1,('Attendance-Slot-1'!$A$2:$A$1112=$C294)*('Attendance-Slot-1'!$G$2:$G$1112=DW$2),0)),"No Data")</f>
        <v>P-S1_Onsite</v>
      </c>
      <c r="DX294" s="62" t="str" cm="1">
        <f t="array" ref="DX294">IFERROR(INDEX('Attendance-Slot-2'!$Q$2:$Q$2595,MATCH(1,('Attendance-Slot-2'!$A$2:$A$2595=$C294)*('Attendance-Slot-2'!$G$2:$G$2595=DW$2),0)),"No Data")</f>
        <v>No Data</v>
      </c>
      <c r="DY294" s="137">
        <f>VLOOKUP($DL294,'Written Exam Marks'!$H:$Q,10,FALSE)</f>
        <v>28.5</v>
      </c>
      <c r="DZ294" s="137">
        <f>VLOOKUP($DL294,'Written Exam Marks'!$H:$Q,9,FALSE)</f>
        <v>35</v>
      </c>
      <c r="EA294" s="62" t="str">
        <f t="shared" si="342"/>
        <v>Present</v>
      </c>
      <c r="EB294" s="62" t="str">
        <f t="shared" si="343"/>
        <v>P-S1_Onsite</v>
      </c>
      <c r="EC294" s="114" t="str">
        <f t="shared" si="280"/>
        <v>P-5, 
A-0, 
No Data-0</v>
      </c>
      <c r="ED294" s="114" t="str">
        <f t="shared" si="281"/>
        <v>P-0, 
A-0, 
No Data-5</v>
      </c>
      <c r="EE294" s="114" t="str">
        <f t="shared" si="344"/>
        <v>P-S1_Onsite</v>
      </c>
      <c r="EF294" s="114" t="str">
        <f t="shared" si="345"/>
        <v>P-S1_Onsite</v>
      </c>
      <c r="EG294" s="114" t="str">
        <f t="shared" si="346"/>
        <v>P-S1_Onsite</v>
      </c>
      <c r="EH294" s="114" t="str">
        <f t="shared" si="347"/>
        <v>P-S1_Onsite</v>
      </c>
      <c r="EI294" s="114" t="str">
        <f t="shared" si="348"/>
        <v>P-S1_Onsite</v>
      </c>
      <c r="EJ294" s="114" t="str">
        <f t="shared" si="349"/>
        <v>P-5, A-0, No Data-0</v>
      </c>
      <c r="EK294" s="114" t="s">
        <v>10453</v>
      </c>
      <c r="EL294" s="114">
        <v>29.5</v>
      </c>
      <c r="EM294" s="114">
        <v>10</v>
      </c>
      <c r="EN294" s="114">
        <v>57</v>
      </c>
      <c r="EO294" s="114">
        <v>96.5</v>
      </c>
      <c r="EP294" s="114" t="s">
        <v>7217</v>
      </c>
      <c r="EQ294" s="114" t="s">
        <v>1054</v>
      </c>
      <c r="ER294" s="114" t="s">
        <v>2726</v>
      </c>
      <c r="ES294" s="114"/>
      <c r="ET294" s="30" t="s">
        <v>2726</v>
      </c>
    </row>
    <row r="295" spans="1:150" x14ac:dyDescent="0.25">
      <c r="A295" s="114">
        <v>292</v>
      </c>
      <c r="B295" s="114" t="s">
        <v>7224</v>
      </c>
      <c r="C295" s="80" t="s">
        <v>4159</v>
      </c>
      <c r="D295" s="30" t="s">
        <v>4160</v>
      </c>
      <c r="E295" s="30" t="s">
        <v>4161</v>
      </c>
      <c r="F295" s="33" t="s">
        <v>7202</v>
      </c>
      <c r="G295" s="30" t="s">
        <v>4162</v>
      </c>
      <c r="H295" s="143">
        <v>15</v>
      </c>
      <c r="I295" s="143">
        <v>15</v>
      </c>
      <c r="J295" s="143">
        <v>18</v>
      </c>
      <c r="K295" s="143">
        <v>15</v>
      </c>
      <c r="L295" s="143">
        <v>63</v>
      </c>
      <c r="M295" s="143">
        <v>65</v>
      </c>
      <c r="N295" s="40" t="s">
        <v>7314</v>
      </c>
      <c r="O295" s="40" t="s">
        <v>1593</v>
      </c>
      <c r="P295" s="13" t="str">
        <f t="shared" si="282"/>
        <v>2025EM1100292-MDSDF401</v>
      </c>
      <c r="Q295" s="40" t="str">
        <f t="shared" si="283"/>
        <v>0 missed</v>
      </c>
      <c r="R295" s="40" t="str">
        <f t="shared" si="284"/>
        <v>0 missed</v>
      </c>
      <c r="S295" s="40">
        <f t="shared" si="285"/>
        <v>3</v>
      </c>
      <c r="T295" s="40">
        <f t="shared" si="286"/>
        <v>1</v>
      </c>
      <c r="U295" s="41">
        <f t="shared" si="287"/>
        <v>1</v>
      </c>
      <c r="V295" s="41">
        <f t="shared" si="288"/>
        <v>1</v>
      </c>
      <c r="W295" s="40" t="str">
        <f t="shared" si="289"/>
        <v>0 missed</v>
      </c>
      <c r="X295" s="113">
        <f t="shared" si="290"/>
        <v>4</v>
      </c>
      <c r="Y295" s="13">
        <f t="shared" si="291"/>
        <v>1</v>
      </c>
      <c r="Z295" s="13" t="str">
        <f t="shared" si="292"/>
        <v>Q-3 A-1 || Q Total-3, A Total-1</v>
      </c>
      <c r="AA295" s="113" t="str" cm="1">
        <f t="array" ref="AA295">IFERROR(INDEX('Attendance-Slot-1'!$Q$2:$Q$1112,MATCH(1,('Attendance-Slot-1'!$A$2:$A$1112=$C295)*('Attendance-Slot-1'!$G$2:$G$1112=AA$2),0)),"No Data")</f>
        <v>No Data</v>
      </c>
      <c r="AB295" s="113" t="str" cm="1">
        <f t="array" ref="AB295">IFERROR(INDEX('Attendance-Slot-2'!$Q$2:$Q$2595,MATCH(1,('Attendance-Slot-2'!$A$2:$A$2595=$C295)*('Attendance-Slot-2'!$G$2:$G$2595=AA$2),0)),"No Data")</f>
        <v>P-S2_Onsite</v>
      </c>
      <c r="AC295" s="133">
        <f>VLOOKUP($P295,'Written Exam Marks'!$H:$Q,10,FALSE)</f>
        <v>5.5</v>
      </c>
      <c r="AD295" s="133">
        <f>VLOOKUP($P295,'Written Exam Marks'!$H:$Q,9,FALSE)</f>
        <v>35</v>
      </c>
      <c r="AE295" s="113" t="str">
        <f t="shared" si="293"/>
        <v>Present</v>
      </c>
      <c r="AF295" s="113" t="str">
        <f t="shared" si="294"/>
        <v>P-S2_Onsite</v>
      </c>
      <c r="AG295" s="146">
        <v>9</v>
      </c>
      <c r="AH295" s="146">
        <v>9.5</v>
      </c>
      <c r="AI295" s="146">
        <v>10</v>
      </c>
      <c r="AJ295" s="146">
        <v>10</v>
      </c>
      <c r="AK295" s="146">
        <v>10</v>
      </c>
      <c r="AL295" s="146">
        <v>10</v>
      </c>
      <c r="AM295" s="146">
        <v>58.5</v>
      </c>
      <c r="AN295" s="146">
        <v>60</v>
      </c>
      <c r="AO295" s="43" t="s">
        <v>7336</v>
      </c>
      <c r="AP295" s="43" t="s">
        <v>1598</v>
      </c>
      <c r="AQ295" s="50" t="str">
        <f t="shared" si="295"/>
        <v>2025EM1100292-MDSDF402</v>
      </c>
      <c r="AR295" s="43" t="str">
        <f t="shared" si="296"/>
        <v>0 missed</v>
      </c>
      <c r="AS295" s="47" t="s">
        <v>7342</v>
      </c>
      <c r="AT295" s="43">
        <f t="shared" si="297"/>
        <v>6</v>
      </c>
      <c r="AU295" s="48" t="s">
        <v>7342</v>
      </c>
      <c r="AV295" s="49">
        <f t="shared" si="298"/>
        <v>1</v>
      </c>
      <c r="AW295" s="48" t="s">
        <v>7342</v>
      </c>
      <c r="AX295" s="43" t="str">
        <f t="shared" si="299"/>
        <v>0 missed</v>
      </c>
      <c r="AY295" s="42">
        <f t="shared" si="300"/>
        <v>6</v>
      </c>
      <c r="AZ295" s="50">
        <f t="shared" si="301"/>
        <v>1</v>
      </c>
      <c r="BA295" s="50" t="str">
        <f t="shared" si="302"/>
        <v>Q-6 A-- || Q Total-6, A Total-0</v>
      </c>
      <c r="BB295" s="42" t="str" cm="1">
        <f t="array" ref="BB295">IFERROR(INDEX('Attendance-Slot-1'!$Q$2:$Q$1112,MATCH(1,('Attendance-Slot-1'!$A$2:$A$1112=$C295)*('Attendance-Slot-1'!$G$2:$G$1112=BB$2),0)),"No Data")</f>
        <v>No Data</v>
      </c>
      <c r="BC295" s="42" t="str" cm="1">
        <f t="array" ref="BC295">IFERROR(INDEX('Attendance-Slot-2'!$Q$2:$Q$2595,MATCH(1,('Attendance-Slot-2'!$A$2:$A$2595=$C295)*('Attendance-Slot-2'!$G$2:$G$2595=BB$2),0)),"No Data")</f>
        <v>P-S2_Onsite</v>
      </c>
      <c r="BD295" s="134">
        <f>VLOOKUP($AQ295,'Written Exam Marks'!$H:$Q,10,FALSE)</f>
        <v>23</v>
      </c>
      <c r="BE295" s="134">
        <f>VLOOKUP($AQ295,'Written Exam Marks'!$H:$Q,9,FALSE)</f>
        <v>40</v>
      </c>
      <c r="BF295" s="42" t="str">
        <f t="shared" si="303"/>
        <v>Present</v>
      </c>
      <c r="BG295" s="42" t="str">
        <f t="shared" si="304"/>
        <v>P-S2_Onsite</v>
      </c>
      <c r="BH295" s="147">
        <v>19</v>
      </c>
      <c r="BI295" s="147">
        <v>24.5</v>
      </c>
      <c r="BJ295" s="147">
        <v>43.5</v>
      </c>
      <c r="BK295" s="147">
        <v>60</v>
      </c>
      <c r="BL295" s="52" t="s">
        <v>3697</v>
      </c>
      <c r="BM295" s="52" t="s">
        <v>1606</v>
      </c>
      <c r="BN295" s="57" t="str">
        <f t="shared" si="305"/>
        <v>2025EM1100292-MDSDF403</v>
      </c>
      <c r="BO295" s="52" t="str">
        <f t="shared" si="306"/>
        <v>0 missed</v>
      </c>
      <c r="BP295" s="52" t="str">
        <f t="shared" si="307"/>
        <v>0 missed</v>
      </c>
      <c r="BQ295" s="52">
        <f t="shared" si="308"/>
        <v>1</v>
      </c>
      <c r="BR295" s="52">
        <f t="shared" si="309"/>
        <v>1</v>
      </c>
      <c r="BS295" s="56">
        <f t="shared" si="310"/>
        <v>1</v>
      </c>
      <c r="BT295" s="56">
        <f t="shared" si="311"/>
        <v>1</v>
      </c>
      <c r="BU295" s="52" t="str">
        <f t="shared" si="312"/>
        <v>0 missed</v>
      </c>
      <c r="BV295" s="51">
        <f t="shared" si="313"/>
        <v>2</v>
      </c>
      <c r="BW295" s="57">
        <f t="shared" si="314"/>
        <v>1</v>
      </c>
      <c r="BX295" s="57" t="str">
        <f t="shared" si="315"/>
        <v>Q-1 A-1 || Q Total-1, A Total-1</v>
      </c>
      <c r="BY295" s="51" t="str" cm="1">
        <f t="array" ref="BY295">IFERROR(INDEX('Attendance-Slot-1'!$Q$2:$Q$1112,MATCH(1,('Attendance-Slot-1'!$A$2:$A$1112=$C295)*('Attendance-Slot-1'!$G$2:$G$1112=BY$2),0)),"No Data")</f>
        <v>No Data</v>
      </c>
      <c r="BZ295" s="51" t="str" cm="1">
        <f t="array" ref="BZ295">IFERROR(INDEX('Attendance-Slot-2'!$Q$2:$Q$2595,MATCH(1,('Attendance-Slot-2'!$A$2:$A$2595=$C295)*('Attendance-Slot-2'!$G$2:$G$2595=BY$2),0)),"No Data")</f>
        <v>P-S2_Onsite</v>
      </c>
      <c r="CA295" s="135">
        <f>VLOOKUP($BN295,'Written Exam Marks'!$H:$Q,10,FALSE)</f>
        <v>17</v>
      </c>
      <c r="CB295" s="135">
        <f>VLOOKUP($BN295,'Written Exam Marks'!$H:$Q,9,FALSE)</f>
        <v>40</v>
      </c>
      <c r="CC295" s="51" t="str">
        <f t="shared" si="316"/>
        <v>Present</v>
      </c>
      <c r="CD295" s="51" t="str">
        <f t="shared" si="317"/>
        <v>P-S2_Onsite</v>
      </c>
      <c r="CE295" s="29">
        <v>20</v>
      </c>
      <c r="CF295" s="29">
        <v>19</v>
      </c>
      <c r="CG295" s="29">
        <v>19</v>
      </c>
      <c r="CH295" s="29">
        <v>58</v>
      </c>
      <c r="CI295" s="29">
        <v>60</v>
      </c>
      <c r="CJ295" s="61" t="s">
        <v>7343</v>
      </c>
      <c r="CK295" s="61" t="s">
        <v>1613</v>
      </c>
      <c r="CL295" s="10" t="str">
        <f t="shared" si="318"/>
        <v>2025EM1100292-MDSDF404</v>
      </c>
      <c r="CM295" s="61" t="str">
        <f t="shared" si="319"/>
        <v>0 missed</v>
      </c>
      <c r="CN295" s="61" t="str">
        <f t="shared" si="320"/>
        <v>0 missed</v>
      </c>
      <c r="CO295" s="111">
        <f t="shared" si="321"/>
        <v>2</v>
      </c>
      <c r="CP295" s="111">
        <f t="shared" si="322"/>
        <v>1</v>
      </c>
      <c r="CQ295" s="9">
        <f t="shared" si="323"/>
        <v>1</v>
      </c>
      <c r="CR295" s="9">
        <f t="shared" si="324"/>
        <v>1</v>
      </c>
      <c r="CS295" s="61" t="str">
        <f t="shared" si="325"/>
        <v>0 missed</v>
      </c>
      <c r="CT295" s="111">
        <f t="shared" si="326"/>
        <v>3</v>
      </c>
      <c r="CU295" s="10">
        <f t="shared" si="327"/>
        <v>1</v>
      </c>
      <c r="CV295" s="10" t="str">
        <f t="shared" si="328"/>
        <v>Q-2 A-1 || Q Total-2, A Total-1</v>
      </c>
      <c r="CW295" s="111" t="str" cm="1">
        <f t="array" ref="CW295">IFERROR(INDEX('Attendance-Slot-1'!$Q$2:$Q$1112,MATCH(1,('Attendance-Slot-1'!$A$2:$A$1112=$C295)*('Attendance-Slot-1'!$G$2:$G$1112=CW$2),0)),"No Data")</f>
        <v>No Data</v>
      </c>
      <c r="CX295" s="111" t="str" cm="1">
        <f t="array" ref="CX295">IFERROR(INDEX('Attendance-Slot-2'!$Q$2:$Q$2595,MATCH(1,('Attendance-Slot-2'!$A$2:$A$2595=$C295)*('Attendance-Slot-2'!$G$2:$G$2595=CW$2),0)),"No Data")</f>
        <v>P-S2_Onsite</v>
      </c>
      <c r="CY295" s="136">
        <f>VLOOKUP($CL295,'Written Exam Marks'!$H:$Q,10,FALSE)</f>
        <v>21.5</v>
      </c>
      <c r="CZ295" s="136">
        <f>VLOOKUP($CL295,'Written Exam Marks'!$H:$Q,9,FALSE)</f>
        <v>40</v>
      </c>
      <c r="DA295" s="111" t="str">
        <f t="shared" si="329"/>
        <v>Present</v>
      </c>
      <c r="DB295" s="111" t="str">
        <f t="shared" si="330"/>
        <v>P-S2_Onsite</v>
      </c>
      <c r="DC295" s="148">
        <v>6</v>
      </c>
      <c r="DD295" s="148">
        <v>7.625</v>
      </c>
      <c r="DE295" s="148">
        <v>8</v>
      </c>
      <c r="DF295" s="148">
        <v>15</v>
      </c>
      <c r="DG295" s="148">
        <v>18</v>
      </c>
      <c r="DH295" s="148">
        <v>54.625</v>
      </c>
      <c r="DI295" s="148">
        <v>65</v>
      </c>
      <c r="DJ295" s="66" t="s">
        <v>7351</v>
      </c>
      <c r="DK295" s="66" t="s">
        <v>1631</v>
      </c>
      <c r="DL295" s="68" t="str">
        <f t="shared" si="331"/>
        <v>2025EM1100292-MDSDF406</v>
      </c>
      <c r="DM295" s="66" t="str">
        <f t="shared" si="332"/>
        <v>0 missed</v>
      </c>
      <c r="DN295" s="66" t="str">
        <f t="shared" si="333"/>
        <v>0 missed</v>
      </c>
      <c r="DO295" s="62">
        <f t="shared" si="334"/>
        <v>3</v>
      </c>
      <c r="DP295" s="62">
        <f t="shared" si="335"/>
        <v>2</v>
      </c>
      <c r="DQ295" s="67">
        <f t="shared" si="336"/>
        <v>1</v>
      </c>
      <c r="DR295" s="67">
        <f t="shared" si="337"/>
        <v>1</v>
      </c>
      <c r="DS295" s="66" t="str">
        <f t="shared" si="338"/>
        <v>0 missed</v>
      </c>
      <c r="DT295" s="62">
        <f t="shared" si="339"/>
        <v>5</v>
      </c>
      <c r="DU295" s="68">
        <f t="shared" si="340"/>
        <v>1</v>
      </c>
      <c r="DV295" s="68" t="str">
        <f t="shared" si="341"/>
        <v>Q-3 A-2 || Q Total-3, A Total-2</v>
      </c>
      <c r="DW295" s="62" t="str" cm="1">
        <f t="array" ref="DW295">IFERROR(INDEX('Attendance-Slot-1'!$Q$2:$Q$1112,MATCH(1,('Attendance-Slot-1'!$A$2:$A$1112=$C295)*('Attendance-Slot-1'!$G$2:$G$1112=DW$2),0)),"No Data")</f>
        <v>No Data</v>
      </c>
      <c r="DX295" s="62" t="str" cm="1">
        <f t="array" ref="DX295">IFERROR(INDEX('Attendance-Slot-2'!$Q$2:$Q$2595,MATCH(1,('Attendance-Slot-2'!$A$2:$A$2595=$C295)*('Attendance-Slot-2'!$G$2:$G$2595=DW$2),0)),"No Data")</f>
        <v>P-S2_Onsite</v>
      </c>
      <c r="DY295" s="137">
        <f>VLOOKUP($DL295,'Written Exam Marks'!$H:$Q,10,FALSE)</f>
        <v>25.5</v>
      </c>
      <c r="DZ295" s="137">
        <f>VLOOKUP($DL295,'Written Exam Marks'!$H:$Q,9,FALSE)</f>
        <v>35</v>
      </c>
      <c r="EA295" s="62" t="str">
        <f t="shared" si="342"/>
        <v>Present</v>
      </c>
      <c r="EB295" s="62" t="str">
        <f t="shared" si="343"/>
        <v>P-S2_Onsite</v>
      </c>
      <c r="EC295" s="114" t="str">
        <f t="shared" si="280"/>
        <v>P-0, 
A-0, 
No Data-5</v>
      </c>
      <c r="ED295" s="114" t="str">
        <f t="shared" si="281"/>
        <v>P-5, 
A-0, 
No Data-0</v>
      </c>
      <c r="EE295" s="114" t="str">
        <f t="shared" si="344"/>
        <v>P-S2_Onsite</v>
      </c>
      <c r="EF295" s="114" t="str">
        <f t="shared" si="345"/>
        <v>P-S2_Onsite</v>
      </c>
      <c r="EG295" s="114" t="str">
        <f t="shared" si="346"/>
        <v>P-S2_Onsite</v>
      </c>
      <c r="EH295" s="114" t="str">
        <f t="shared" si="347"/>
        <v>P-S2_Onsite</v>
      </c>
      <c r="EI295" s="114" t="str">
        <f t="shared" si="348"/>
        <v>P-S2_Onsite</v>
      </c>
      <c r="EJ295" s="114" t="str">
        <f t="shared" si="349"/>
        <v>P-5, A-0, No Data-0</v>
      </c>
      <c r="EK295" s="114" t="s">
        <v>10453</v>
      </c>
      <c r="EL295" s="114">
        <v>30</v>
      </c>
      <c r="EM295" s="114">
        <v>10</v>
      </c>
      <c r="EN295" s="114">
        <v>57</v>
      </c>
      <c r="EO295" s="114">
        <v>97</v>
      </c>
      <c r="EP295" s="114" t="s">
        <v>7217</v>
      </c>
      <c r="EQ295" s="114" t="s">
        <v>1054</v>
      </c>
      <c r="ER295" s="114" t="s">
        <v>4159</v>
      </c>
      <c r="ES295" s="114"/>
      <c r="ET295" s="30" t="s">
        <v>4159</v>
      </c>
    </row>
    <row r="296" spans="1:150" x14ac:dyDescent="0.25">
      <c r="A296" s="114">
        <v>293</v>
      </c>
      <c r="B296" s="114" t="s">
        <v>7224</v>
      </c>
      <c r="C296" s="80" t="s">
        <v>2735</v>
      </c>
      <c r="D296" s="30" t="s">
        <v>2736</v>
      </c>
      <c r="E296" s="30" t="s">
        <v>2737</v>
      </c>
      <c r="F296" s="33" t="s">
        <v>7202</v>
      </c>
      <c r="G296" s="30" t="s">
        <v>2738</v>
      </c>
      <c r="H296" s="143">
        <v>15</v>
      </c>
      <c r="I296" s="143">
        <v>15</v>
      </c>
      <c r="J296" s="143">
        <v>17</v>
      </c>
      <c r="K296" s="143">
        <v>15</v>
      </c>
      <c r="L296" s="143">
        <v>62</v>
      </c>
      <c r="M296" s="143">
        <v>65</v>
      </c>
      <c r="N296" s="40" t="s">
        <v>7314</v>
      </c>
      <c r="O296" s="40" t="s">
        <v>1593</v>
      </c>
      <c r="P296" s="13" t="str">
        <f t="shared" si="282"/>
        <v>2025EM1100293-MDSDF401</v>
      </c>
      <c r="Q296" s="40" t="str">
        <f t="shared" si="283"/>
        <v>0 missed</v>
      </c>
      <c r="R296" s="40" t="str">
        <f t="shared" si="284"/>
        <v>0 missed</v>
      </c>
      <c r="S296" s="40">
        <f t="shared" si="285"/>
        <v>3</v>
      </c>
      <c r="T296" s="40">
        <f t="shared" si="286"/>
        <v>1</v>
      </c>
      <c r="U296" s="41">
        <f t="shared" si="287"/>
        <v>1</v>
      </c>
      <c r="V296" s="41">
        <f t="shared" si="288"/>
        <v>1</v>
      </c>
      <c r="W296" s="40" t="str">
        <f t="shared" si="289"/>
        <v>0 missed</v>
      </c>
      <c r="X296" s="113">
        <f t="shared" si="290"/>
        <v>4</v>
      </c>
      <c r="Y296" s="13">
        <f t="shared" si="291"/>
        <v>1</v>
      </c>
      <c r="Z296" s="13" t="str">
        <f t="shared" si="292"/>
        <v>Q-3 A-1 || Q Total-3, A Total-1</v>
      </c>
      <c r="AA296" s="113" t="str" cm="1">
        <f t="array" ref="AA296">IFERROR(INDEX('Attendance-Slot-1'!$Q$2:$Q$1112,MATCH(1,('Attendance-Slot-1'!$A$2:$A$1112=$C296)*('Attendance-Slot-1'!$G$2:$G$1112=AA$2),0)),"No Data")</f>
        <v>No Data</v>
      </c>
      <c r="AB296" s="113" t="str" cm="1">
        <f t="array" ref="AB296">IFERROR(INDEX('Attendance-Slot-2'!$Q$2:$Q$2595,MATCH(1,('Attendance-Slot-2'!$A$2:$A$2595=$C296)*('Attendance-Slot-2'!$G$2:$G$2595=AA$2),0)),"No Data")</f>
        <v>P-S2_Onsite</v>
      </c>
      <c r="AC296" s="133">
        <f>VLOOKUP($P296,'Written Exam Marks'!$H:$Q,10,FALSE)</f>
        <v>19</v>
      </c>
      <c r="AD296" s="133">
        <f>VLOOKUP($P296,'Written Exam Marks'!$H:$Q,9,FALSE)</f>
        <v>35</v>
      </c>
      <c r="AE296" s="113" t="str">
        <f t="shared" si="293"/>
        <v>Present</v>
      </c>
      <c r="AF296" s="113" t="str">
        <f t="shared" si="294"/>
        <v>P-S2_Onsite</v>
      </c>
      <c r="AG296" s="146">
        <v>9</v>
      </c>
      <c r="AH296" s="146">
        <v>10</v>
      </c>
      <c r="AI296" s="146">
        <v>10</v>
      </c>
      <c r="AJ296" s="146">
        <v>10</v>
      </c>
      <c r="AK296" s="146">
        <v>9</v>
      </c>
      <c r="AL296" s="146">
        <v>10</v>
      </c>
      <c r="AM296" s="146">
        <v>58</v>
      </c>
      <c r="AN296" s="146">
        <v>60</v>
      </c>
      <c r="AO296" s="43" t="s">
        <v>7336</v>
      </c>
      <c r="AP296" s="43" t="s">
        <v>1598</v>
      </c>
      <c r="AQ296" s="50" t="str">
        <f t="shared" si="295"/>
        <v>2025EM1100293-MDSDF402</v>
      </c>
      <c r="AR296" s="43" t="str">
        <f t="shared" si="296"/>
        <v>0 missed</v>
      </c>
      <c r="AS296" s="47" t="s">
        <v>7342</v>
      </c>
      <c r="AT296" s="43">
        <f t="shared" si="297"/>
        <v>6</v>
      </c>
      <c r="AU296" s="48" t="s">
        <v>7342</v>
      </c>
      <c r="AV296" s="49">
        <f t="shared" si="298"/>
        <v>1</v>
      </c>
      <c r="AW296" s="48" t="s">
        <v>7342</v>
      </c>
      <c r="AX296" s="43" t="str">
        <f t="shared" si="299"/>
        <v>0 missed</v>
      </c>
      <c r="AY296" s="42">
        <f t="shared" si="300"/>
        <v>6</v>
      </c>
      <c r="AZ296" s="50">
        <f t="shared" si="301"/>
        <v>1</v>
      </c>
      <c r="BA296" s="50" t="str">
        <f t="shared" si="302"/>
        <v>Q-6 A-- || Q Total-6, A Total-0</v>
      </c>
      <c r="BB296" s="42" t="str" cm="1">
        <f t="array" ref="BB296">IFERROR(INDEX('Attendance-Slot-1'!$Q$2:$Q$1112,MATCH(1,('Attendance-Slot-1'!$A$2:$A$1112=$C296)*('Attendance-Slot-1'!$G$2:$G$1112=BB$2),0)),"No Data")</f>
        <v>P-S1_Onsite</v>
      </c>
      <c r="BC296" s="42" t="str" cm="1">
        <f t="array" ref="BC296">IFERROR(INDEX('Attendance-Slot-2'!$Q$2:$Q$2595,MATCH(1,('Attendance-Slot-2'!$A$2:$A$2595=$C296)*('Attendance-Slot-2'!$G$2:$G$2595=BB$2),0)),"No Data")</f>
        <v>No Data</v>
      </c>
      <c r="BD296" s="134">
        <f>VLOOKUP($AQ296,'Written Exam Marks'!$H:$Q,10,FALSE)</f>
        <v>32</v>
      </c>
      <c r="BE296" s="134">
        <f>VLOOKUP($AQ296,'Written Exam Marks'!$H:$Q,9,FALSE)</f>
        <v>40</v>
      </c>
      <c r="BF296" s="42" t="str">
        <f t="shared" si="303"/>
        <v>Present</v>
      </c>
      <c r="BG296" s="42" t="str">
        <f t="shared" si="304"/>
        <v>P-S1_Onsite</v>
      </c>
      <c r="BH296" s="147">
        <v>20</v>
      </c>
      <c r="BI296" s="147">
        <v>20</v>
      </c>
      <c r="BJ296" s="147">
        <v>40</v>
      </c>
      <c r="BK296" s="147">
        <v>60</v>
      </c>
      <c r="BL296" s="52" t="s">
        <v>3697</v>
      </c>
      <c r="BM296" s="52" t="s">
        <v>1606</v>
      </c>
      <c r="BN296" s="57" t="str">
        <f t="shared" si="305"/>
        <v>2025EM1100293-MDSDF403</v>
      </c>
      <c r="BO296" s="52" t="str">
        <f t="shared" si="306"/>
        <v>0 missed</v>
      </c>
      <c r="BP296" s="52" t="str">
        <f t="shared" si="307"/>
        <v>0 missed</v>
      </c>
      <c r="BQ296" s="52">
        <f t="shared" si="308"/>
        <v>1</v>
      </c>
      <c r="BR296" s="52">
        <f t="shared" si="309"/>
        <v>1</v>
      </c>
      <c r="BS296" s="56">
        <f t="shared" si="310"/>
        <v>1</v>
      </c>
      <c r="BT296" s="56">
        <f t="shared" si="311"/>
        <v>1</v>
      </c>
      <c r="BU296" s="52" t="str">
        <f t="shared" si="312"/>
        <v>0 missed</v>
      </c>
      <c r="BV296" s="51">
        <f t="shared" si="313"/>
        <v>2</v>
      </c>
      <c r="BW296" s="57">
        <f t="shared" si="314"/>
        <v>1</v>
      </c>
      <c r="BX296" s="57" t="str">
        <f t="shared" si="315"/>
        <v>Q-1 A-1 || Q Total-1, A Total-1</v>
      </c>
      <c r="BY296" s="51" t="str" cm="1">
        <f t="array" ref="BY296">IFERROR(INDEX('Attendance-Slot-1'!$Q$2:$Q$1112,MATCH(1,('Attendance-Slot-1'!$A$2:$A$1112=$C296)*('Attendance-Slot-1'!$G$2:$G$1112=BY$2),0)),"No Data")</f>
        <v>No Data</v>
      </c>
      <c r="BZ296" s="51" t="str" cm="1">
        <f t="array" ref="BZ296">IFERROR(INDEX('Attendance-Slot-2'!$Q$2:$Q$2595,MATCH(1,('Attendance-Slot-2'!$A$2:$A$2595=$C296)*('Attendance-Slot-2'!$G$2:$G$2595=BY$2),0)),"No Data")</f>
        <v>P-S2_Onsite</v>
      </c>
      <c r="CA296" s="135">
        <f>VLOOKUP($BN296,'Written Exam Marks'!$H:$Q,10,FALSE)</f>
        <v>26.5</v>
      </c>
      <c r="CB296" s="135">
        <f>VLOOKUP($BN296,'Written Exam Marks'!$H:$Q,9,FALSE)</f>
        <v>40</v>
      </c>
      <c r="CC296" s="51" t="str">
        <f t="shared" si="316"/>
        <v>Present</v>
      </c>
      <c r="CD296" s="51" t="str">
        <f t="shared" si="317"/>
        <v>P-S2_Onsite</v>
      </c>
      <c r="CE296" s="29">
        <v>20</v>
      </c>
      <c r="CF296" s="29">
        <v>20</v>
      </c>
      <c r="CG296" s="29">
        <v>18</v>
      </c>
      <c r="CH296" s="29">
        <v>58</v>
      </c>
      <c r="CI296" s="29">
        <v>60</v>
      </c>
      <c r="CJ296" s="61" t="s">
        <v>7343</v>
      </c>
      <c r="CK296" s="61" t="s">
        <v>1613</v>
      </c>
      <c r="CL296" s="10" t="str">
        <f t="shared" si="318"/>
        <v>2025EM1100293-MDSDF404</v>
      </c>
      <c r="CM296" s="61" t="str">
        <f t="shared" si="319"/>
        <v>0 missed</v>
      </c>
      <c r="CN296" s="61" t="str">
        <f t="shared" si="320"/>
        <v>0 missed</v>
      </c>
      <c r="CO296" s="111">
        <f t="shared" si="321"/>
        <v>2</v>
      </c>
      <c r="CP296" s="111">
        <f t="shared" si="322"/>
        <v>1</v>
      </c>
      <c r="CQ296" s="9">
        <f t="shared" si="323"/>
        <v>1</v>
      </c>
      <c r="CR296" s="9">
        <f t="shared" si="324"/>
        <v>1</v>
      </c>
      <c r="CS296" s="61" t="str">
        <f t="shared" si="325"/>
        <v>0 missed</v>
      </c>
      <c r="CT296" s="111">
        <f t="shared" si="326"/>
        <v>3</v>
      </c>
      <c r="CU296" s="10">
        <f t="shared" si="327"/>
        <v>1</v>
      </c>
      <c r="CV296" s="10" t="str">
        <f t="shared" si="328"/>
        <v>Q-2 A-1 || Q Total-2, A Total-1</v>
      </c>
      <c r="CW296" s="111" t="str" cm="1">
        <f t="array" ref="CW296">IFERROR(INDEX('Attendance-Slot-1'!$Q$2:$Q$1112,MATCH(1,('Attendance-Slot-1'!$A$2:$A$1112=$C296)*('Attendance-Slot-1'!$G$2:$G$1112=CW$2),0)),"No Data")</f>
        <v>P-S1_Onsite</v>
      </c>
      <c r="CX296" s="111" t="str" cm="1">
        <f t="array" ref="CX296">IFERROR(INDEX('Attendance-Slot-2'!$Q$2:$Q$2595,MATCH(1,('Attendance-Slot-2'!$A$2:$A$2595=$C296)*('Attendance-Slot-2'!$G$2:$G$2595=CW$2),0)),"No Data")</f>
        <v>No Data</v>
      </c>
      <c r="CY296" s="136">
        <f>VLOOKUP($CL296,'Written Exam Marks'!$H:$Q,10,FALSE)</f>
        <v>36.75</v>
      </c>
      <c r="CZ296" s="136">
        <f>VLOOKUP($CL296,'Written Exam Marks'!$H:$Q,9,FALSE)</f>
        <v>40</v>
      </c>
      <c r="DA296" s="111" t="str">
        <f t="shared" si="329"/>
        <v>Present</v>
      </c>
      <c r="DB296" s="111" t="str">
        <f t="shared" si="330"/>
        <v>P-S1_Onsite</v>
      </c>
      <c r="DC296" s="148">
        <v>6.5</v>
      </c>
      <c r="DD296" s="148">
        <v>6.625</v>
      </c>
      <c r="DE296" s="148">
        <v>8</v>
      </c>
      <c r="DF296" s="148">
        <v>18</v>
      </c>
      <c r="DG296" s="148">
        <v>18</v>
      </c>
      <c r="DH296" s="148">
        <v>57.125</v>
      </c>
      <c r="DI296" s="148">
        <v>65</v>
      </c>
      <c r="DJ296" s="66" t="s">
        <v>7351</v>
      </c>
      <c r="DK296" s="66" t="s">
        <v>1631</v>
      </c>
      <c r="DL296" s="68" t="str">
        <f t="shared" si="331"/>
        <v>2025EM1100293-MDSDF406</v>
      </c>
      <c r="DM296" s="66" t="str">
        <f t="shared" si="332"/>
        <v>0 missed</v>
      </c>
      <c r="DN296" s="66" t="str">
        <f t="shared" si="333"/>
        <v>0 missed</v>
      </c>
      <c r="DO296" s="62">
        <f t="shared" si="334"/>
        <v>3</v>
      </c>
      <c r="DP296" s="62">
        <f t="shared" si="335"/>
        <v>2</v>
      </c>
      <c r="DQ296" s="67">
        <f t="shared" si="336"/>
        <v>1</v>
      </c>
      <c r="DR296" s="67">
        <f t="shared" si="337"/>
        <v>1</v>
      </c>
      <c r="DS296" s="66" t="str">
        <f t="shared" si="338"/>
        <v>0 missed</v>
      </c>
      <c r="DT296" s="62">
        <f t="shared" si="339"/>
        <v>5</v>
      </c>
      <c r="DU296" s="68">
        <f t="shared" si="340"/>
        <v>1</v>
      </c>
      <c r="DV296" s="68" t="str">
        <f t="shared" si="341"/>
        <v>Q-3 A-2 || Q Total-3, A Total-2</v>
      </c>
      <c r="DW296" s="62" t="str" cm="1">
        <f t="array" ref="DW296">IFERROR(INDEX('Attendance-Slot-1'!$Q$2:$Q$1112,MATCH(1,('Attendance-Slot-1'!$A$2:$A$1112=$C296)*('Attendance-Slot-1'!$G$2:$G$1112=DW$2),0)),"No Data")</f>
        <v>P-S1_Onsite</v>
      </c>
      <c r="DX296" s="62" t="str" cm="1">
        <f t="array" ref="DX296">IFERROR(INDEX('Attendance-Slot-2'!$Q$2:$Q$2595,MATCH(1,('Attendance-Slot-2'!$A$2:$A$2595=$C296)*('Attendance-Slot-2'!$G$2:$G$2595=DW$2),0)),"No Data")</f>
        <v>No Data</v>
      </c>
      <c r="DY296" s="137">
        <f>VLOOKUP($DL296,'Written Exam Marks'!$H:$Q,10,FALSE)</f>
        <v>30</v>
      </c>
      <c r="DZ296" s="137">
        <f>VLOOKUP($DL296,'Written Exam Marks'!$H:$Q,9,FALSE)</f>
        <v>35</v>
      </c>
      <c r="EA296" s="62" t="str">
        <f t="shared" si="342"/>
        <v>Present</v>
      </c>
      <c r="EB296" s="62" t="str">
        <f t="shared" si="343"/>
        <v>P-S1_Onsite</v>
      </c>
      <c r="EC296" s="114" t="str">
        <f t="shared" si="280"/>
        <v>P-3, 
A-0, 
No Data-2</v>
      </c>
      <c r="ED296" s="114" t="str">
        <f t="shared" si="281"/>
        <v>P-2, 
A-0, 
No Data-3</v>
      </c>
      <c r="EE296" s="114" t="str">
        <f t="shared" si="344"/>
        <v>P-S2_Onsite</v>
      </c>
      <c r="EF296" s="114" t="str">
        <f t="shared" si="345"/>
        <v>P-S1_Onsite</v>
      </c>
      <c r="EG296" s="114" t="str">
        <f t="shared" si="346"/>
        <v>P-S2_Onsite</v>
      </c>
      <c r="EH296" s="114" t="str">
        <f t="shared" si="347"/>
        <v>P-S1_Onsite</v>
      </c>
      <c r="EI296" s="114" t="str">
        <f t="shared" si="348"/>
        <v>P-S1_Onsite</v>
      </c>
      <c r="EJ296" s="114" t="str">
        <f t="shared" si="349"/>
        <v>P-5, A-0, No Data-0</v>
      </c>
      <c r="EK296" s="114" t="s">
        <v>10453</v>
      </c>
      <c r="EL296" s="114">
        <v>27.5</v>
      </c>
      <c r="EM296" s="114">
        <v>9</v>
      </c>
      <c r="EN296" s="114">
        <v>58</v>
      </c>
      <c r="EO296" s="114">
        <v>94.5</v>
      </c>
      <c r="EP296" s="114" t="s">
        <v>7217</v>
      </c>
      <c r="EQ296" s="114" t="s">
        <v>1054</v>
      </c>
      <c r="ER296" s="114" t="s">
        <v>2735</v>
      </c>
      <c r="ES296" s="114"/>
      <c r="ET296" s="30" t="s">
        <v>2735</v>
      </c>
    </row>
    <row r="297" spans="1:150" x14ac:dyDescent="0.25">
      <c r="A297" s="114">
        <v>294</v>
      </c>
      <c r="B297" s="114" t="s">
        <v>7224</v>
      </c>
      <c r="C297" s="80" t="s">
        <v>4163</v>
      </c>
      <c r="D297" s="30" t="s">
        <v>4164</v>
      </c>
      <c r="E297" s="30" t="s">
        <v>4165</v>
      </c>
      <c r="F297" s="33" t="s">
        <v>7202</v>
      </c>
      <c r="G297" s="30" t="s">
        <v>4166</v>
      </c>
      <c r="H297" s="143">
        <v>14</v>
      </c>
      <c r="I297" s="143">
        <v>15</v>
      </c>
      <c r="J297" s="143">
        <v>19</v>
      </c>
      <c r="K297" s="143">
        <v>15</v>
      </c>
      <c r="L297" s="143">
        <v>63</v>
      </c>
      <c r="M297" s="143">
        <v>65</v>
      </c>
      <c r="N297" s="40" t="s">
        <v>7314</v>
      </c>
      <c r="O297" s="40" t="s">
        <v>1593</v>
      </c>
      <c r="P297" s="13" t="str">
        <f t="shared" si="282"/>
        <v>2025EM1100294-MDSDF401</v>
      </c>
      <c r="Q297" s="40" t="str">
        <f t="shared" si="283"/>
        <v>0 missed</v>
      </c>
      <c r="R297" s="40" t="str">
        <f t="shared" si="284"/>
        <v>0 missed</v>
      </c>
      <c r="S297" s="40">
        <f t="shared" si="285"/>
        <v>3</v>
      </c>
      <c r="T297" s="40">
        <f t="shared" si="286"/>
        <v>1</v>
      </c>
      <c r="U297" s="41">
        <f t="shared" si="287"/>
        <v>1</v>
      </c>
      <c r="V297" s="41">
        <f t="shared" si="288"/>
        <v>1</v>
      </c>
      <c r="W297" s="40" t="str">
        <f t="shared" si="289"/>
        <v>0 missed</v>
      </c>
      <c r="X297" s="113">
        <f t="shared" si="290"/>
        <v>4</v>
      </c>
      <c r="Y297" s="13">
        <f t="shared" si="291"/>
        <v>1</v>
      </c>
      <c r="Z297" s="13" t="str">
        <f t="shared" si="292"/>
        <v>Q-3 A-1 || Q Total-3, A Total-1</v>
      </c>
      <c r="AA297" s="113" t="str" cm="1">
        <f t="array" ref="AA297">IFERROR(INDEX('Attendance-Slot-1'!$Q$2:$Q$1112,MATCH(1,('Attendance-Slot-1'!$A$2:$A$1112=$C297)*('Attendance-Slot-1'!$G$2:$G$1112=AA$2),0)),"No Data")</f>
        <v>No Data</v>
      </c>
      <c r="AB297" s="113" t="str" cm="1">
        <f t="array" ref="AB297">IFERROR(INDEX('Attendance-Slot-2'!$Q$2:$Q$2595,MATCH(1,('Attendance-Slot-2'!$A$2:$A$2595=$C297)*('Attendance-Slot-2'!$G$2:$G$2595=AA$2),0)),"No Data")</f>
        <v>P-S2_Onsite</v>
      </c>
      <c r="AC297" s="133">
        <f>VLOOKUP($P297,'Written Exam Marks'!$H:$Q,10,FALSE)</f>
        <v>13.5</v>
      </c>
      <c r="AD297" s="133">
        <f>VLOOKUP($P297,'Written Exam Marks'!$H:$Q,9,FALSE)</f>
        <v>35</v>
      </c>
      <c r="AE297" s="113" t="str">
        <f t="shared" si="293"/>
        <v>Present</v>
      </c>
      <c r="AF297" s="113" t="str">
        <f t="shared" si="294"/>
        <v>P-S2_Onsite</v>
      </c>
      <c r="AG297" s="146">
        <v>9.5</v>
      </c>
      <c r="AH297" s="146">
        <v>9</v>
      </c>
      <c r="AI297" s="146">
        <v>10</v>
      </c>
      <c r="AJ297" s="146">
        <v>10</v>
      </c>
      <c r="AK297" s="146">
        <v>10</v>
      </c>
      <c r="AL297" s="146">
        <v>9</v>
      </c>
      <c r="AM297" s="146">
        <v>57.5</v>
      </c>
      <c r="AN297" s="146">
        <v>60</v>
      </c>
      <c r="AO297" s="43" t="s">
        <v>7336</v>
      </c>
      <c r="AP297" s="43" t="s">
        <v>1598</v>
      </c>
      <c r="AQ297" s="50" t="str">
        <f t="shared" si="295"/>
        <v>2025EM1100294-MDSDF402</v>
      </c>
      <c r="AR297" s="43" t="str">
        <f t="shared" si="296"/>
        <v>0 missed</v>
      </c>
      <c r="AS297" s="47" t="s">
        <v>7342</v>
      </c>
      <c r="AT297" s="43">
        <f t="shared" si="297"/>
        <v>6</v>
      </c>
      <c r="AU297" s="48" t="s">
        <v>7342</v>
      </c>
      <c r="AV297" s="49">
        <f t="shared" si="298"/>
        <v>1</v>
      </c>
      <c r="AW297" s="48" t="s">
        <v>7342</v>
      </c>
      <c r="AX297" s="43" t="str">
        <f t="shared" si="299"/>
        <v>0 missed</v>
      </c>
      <c r="AY297" s="42">
        <f t="shared" si="300"/>
        <v>6</v>
      </c>
      <c r="AZ297" s="50">
        <f t="shared" si="301"/>
        <v>1</v>
      </c>
      <c r="BA297" s="50" t="str">
        <f t="shared" si="302"/>
        <v>Q-6 A-- || Q Total-6, A Total-0</v>
      </c>
      <c r="BB297" s="42" t="str" cm="1">
        <f t="array" ref="BB297">IFERROR(INDEX('Attendance-Slot-1'!$Q$2:$Q$1112,MATCH(1,('Attendance-Slot-1'!$A$2:$A$1112=$C297)*('Attendance-Slot-1'!$G$2:$G$1112=BB$2),0)),"No Data")</f>
        <v>No Data</v>
      </c>
      <c r="BC297" s="42" t="str" cm="1">
        <f t="array" ref="BC297">IFERROR(INDEX('Attendance-Slot-2'!$Q$2:$Q$2595,MATCH(1,('Attendance-Slot-2'!$A$2:$A$2595=$C297)*('Attendance-Slot-2'!$G$2:$G$2595=BB$2),0)),"No Data")</f>
        <v>P-S2_Onsite</v>
      </c>
      <c r="BD297" s="134">
        <f>VLOOKUP($AQ297,'Written Exam Marks'!$H:$Q,10,FALSE)</f>
        <v>21</v>
      </c>
      <c r="BE297" s="134">
        <f>VLOOKUP($AQ297,'Written Exam Marks'!$H:$Q,9,FALSE)</f>
        <v>40</v>
      </c>
      <c r="BF297" s="42" t="str">
        <f t="shared" si="303"/>
        <v>Present</v>
      </c>
      <c r="BG297" s="42" t="str">
        <f t="shared" si="304"/>
        <v>P-S2_Onsite</v>
      </c>
      <c r="BH297" s="147">
        <v>20</v>
      </c>
      <c r="BI297" s="147">
        <v>21</v>
      </c>
      <c r="BJ297" s="147">
        <v>41</v>
      </c>
      <c r="BK297" s="147">
        <v>60</v>
      </c>
      <c r="BL297" s="52" t="s">
        <v>3697</v>
      </c>
      <c r="BM297" s="52" t="s">
        <v>1606</v>
      </c>
      <c r="BN297" s="57" t="str">
        <f t="shared" si="305"/>
        <v>2025EM1100294-MDSDF403</v>
      </c>
      <c r="BO297" s="52" t="str">
        <f t="shared" si="306"/>
        <v>0 missed</v>
      </c>
      <c r="BP297" s="52" t="str">
        <f t="shared" si="307"/>
        <v>0 missed</v>
      </c>
      <c r="BQ297" s="52">
        <f t="shared" si="308"/>
        <v>1</v>
      </c>
      <c r="BR297" s="52">
        <f t="shared" si="309"/>
        <v>1</v>
      </c>
      <c r="BS297" s="56">
        <f t="shared" si="310"/>
        <v>1</v>
      </c>
      <c r="BT297" s="56">
        <f t="shared" si="311"/>
        <v>1</v>
      </c>
      <c r="BU297" s="52" t="str">
        <f t="shared" si="312"/>
        <v>0 missed</v>
      </c>
      <c r="BV297" s="51">
        <f t="shared" si="313"/>
        <v>2</v>
      </c>
      <c r="BW297" s="57">
        <f t="shared" si="314"/>
        <v>1</v>
      </c>
      <c r="BX297" s="57" t="str">
        <f t="shared" si="315"/>
        <v>Q-1 A-1 || Q Total-1, A Total-1</v>
      </c>
      <c r="BY297" s="51" t="str" cm="1">
        <f t="array" ref="BY297">IFERROR(INDEX('Attendance-Slot-1'!$Q$2:$Q$1112,MATCH(1,('Attendance-Slot-1'!$A$2:$A$1112=$C297)*('Attendance-Slot-1'!$G$2:$G$1112=BY$2),0)),"No Data")</f>
        <v>No Data</v>
      </c>
      <c r="BZ297" s="51" t="str" cm="1">
        <f t="array" ref="BZ297">IFERROR(INDEX('Attendance-Slot-2'!$Q$2:$Q$2595,MATCH(1,('Attendance-Slot-2'!$A$2:$A$2595=$C297)*('Attendance-Slot-2'!$G$2:$G$2595=BY$2),0)),"No Data")</f>
        <v>P-S2_Onsite</v>
      </c>
      <c r="CA297" s="135">
        <f>VLOOKUP($BN297,'Written Exam Marks'!$H:$Q,10,FALSE)</f>
        <v>23.5</v>
      </c>
      <c r="CB297" s="135">
        <f>VLOOKUP($BN297,'Written Exam Marks'!$H:$Q,9,FALSE)</f>
        <v>40</v>
      </c>
      <c r="CC297" s="51" t="str">
        <f t="shared" si="316"/>
        <v>Present</v>
      </c>
      <c r="CD297" s="51" t="str">
        <f t="shared" si="317"/>
        <v>P-S2_Onsite</v>
      </c>
      <c r="CE297" s="29">
        <v>18</v>
      </c>
      <c r="CF297" s="29">
        <v>20</v>
      </c>
      <c r="CG297" s="29">
        <v>14</v>
      </c>
      <c r="CH297" s="29">
        <v>52</v>
      </c>
      <c r="CI297" s="29">
        <v>60</v>
      </c>
      <c r="CJ297" s="61" t="s">
        <v>7343</v>
      </c>
      <c r="CK297" s="61" t="s">
        <v>1613</v>
      </c>
      <c r="CL297" s="10" t="str">
        <f t="shared" si="318"/>
        <v>2025EM1100294-MDSDF404</v>
      </c>
      <c r="CM297" s="61" t="str">
        <f t="shared" si="319"/>
        <v>0 missed</v>
      </c>
      <c r="CN297" s="61" t="str">
        <f t="shared" si="320"/>
        <v>0 missed</v>
      </c>
      <c r="CO297" s="111">
        <f t="shared" si="321"/>
        <v>2</v>
      </c>
      <c r="CP297" s="111">
        <f t="shared" si="322"/>
        <v>1</v>
      </c>
      <c r="CQ297" s="9">
        <f t="shared" si="323"/>
        <v>1</v>
      </c>
      <c r="CR297" s="9">
        <f t="shared" si="324"/>
        <v>1</v>
      </c>
      <c r="CS297" s="61" t="str">
        <f t="shared" si="325"/>
        <v>0 missed</v>
      </c>
      <c r="CT297" s="111">
        <f t="shared" si="326"/>
        <v>3</v>
      </c>
      <c r="CU297" s="10">
        <f t="shared" si="327"/>
        <v>1</v>
      </c>
      <c r="CV297" s="10" t="str">
        <f t="shared" si="328"/>
        <v>Q-2 A-1 || Q Total-2, A Total-1</v>
      </c>
      <c r="CW297" s="111" t="str" cm="1">
        <f t="array" ref="CW297">IFERROR(INDEX('Attendance-Slot-1'!$Q$2:$Q$1112,MATCH(1,('Attendance-Slot-1'!$A$2:$A$1112=$C297)*('Attendance-Slot-1'!$G$2:$G$1112=CW$2),0)),"No Data")</f>
        <v>No Data</v>
      </c>
      <c r="CX297" s="111" t="str" cm="1">
        <f t="array" ref="CX297">IFERROR(INDEX('Attendance-Slot-2'!$Q$2:$Q$2595,MATCH(1,('Attendance-Slot-2'!$A$2:$A$2595=$C297)*('Attendance-Slot-2'!$G$2:$G$2595=CW$2),0)),"No Data")</f>
        <v>P-S2_Onsite</v>
      </c>
      <c r="CY297" s="136">
        <f>VLOOKUP($CL297,'Written Exam Marks'!$H:$Q,10,FALSE)</f>
        <v>17.5</v>
      </c>
      <c r="CZ297" s="136">
        <f>VLOOKUP($CL297,'Written Exam Marks'!$H:$Q,9,FALSE)</f>
        <v>40</v>
      </c>
      <c r="DA297" s="111" t="str">
        <f t="shared" si="329"/>
        <v>Present</v>
      </c>
      <c r="DB297" s="111" t="str">
        <f t="shared" si="330"/>
        <v>P-S2_Onsite</v>
      </c>
      <c r="DC297" s="148">
        <v>5.5</v>
      </c>
      <c r="DD297" s="148">
        <v>5.375</v>
      </c>
      <c r="DE297" s="148">
        <v>8</v>
      </c>
      <c r="DF297" s="148" t="s">
        <v>5</v>
      </c>
      <c r="DG297" s="148">
        <v>19</v>
      </c>
      <c r="DH297" s="148">
        <v>37.875</v>
      </c>
      <c r="DI297" s="148">
        <v>65</v>
      </c>
      <c r="DJ297" s="66" t="s">
        <v>7351</v>
      </c>
      <c r="DK297" s="66" t="s">
        <v>1631</v>
      </c>
      <c r="DL297" s="68" t="str">
        <f t="shared" si="331"/>
        <v>2025EM1100294-MDSDF406</v>
      </c>
      <c r="DM297" s="66" t="str">
        <f t="shared" si="332"/>
        <v>0 missed</v>
      </c>
      <c r="DN297" s="66" t="str">
        <f t="shared" si="333"/>
        <v>1 missed</v>
      </c>
      <c r="DO297" s="62">
        <f t="shared" si="334"/>
        <v>3</v>
      </c>
      <c r="DP297" s="62">
        <f t="shared" si="335"/>
        <v>1</v>
      </c>
      <c r="DQ297" s="67">
        <f t="shared" si="336"/>
        <v>1</v>
      </c>
      <c r="DR297" s="67">
        <f t="shared" si="337"/>
        <v>0.5</v>
      </c>
      <c r="DS297" s="66" t="str">
        <f t="shared" si="338"/>
        <v>1 missed</v>
      </c>
      <c r="DT297" s="62">
        <f t="shared" si="339"/>
        <v>4</v>
      </c>
      <c r="DU297" s="68">
        <f t="shared" si="340"/>
        <v>0.8</v>
      </c>
      <c r="DV297" s="68" t="str">
        <f t="shared" si="341"/>
        <v>Q-3 A-1 || Q Total-3, A Total-2</v>
      </c>
      <c r="DW297" s="62" t="str" cm="1">
        <f t="array" ref="DW297">IFERROR(INDEX('Attendance-Slot-1'!$Q$2:$Q$1112,MATCH(1,('Attendance-Slot-1'!$A$2:$A$1112=$C297)*('Attendance-Slot-1'!$G$2:$G$1112=DW$2),0)),"No Data")</f>
        <v>No Data</v>
      </c>
      <c r="DX297" s="62" t="str" cm="1">
        <f t="array" ref="DX297">IFERROR(INDEX('Attendance-Slot-2'!$Q$2:$Q$2595,MATCH(1,('Attendance-Slot-2'!$A$2:$A$2595=$C297)*('Attendance-Slot-2'!$G$2:$G$2595=DW$2),0)),"No Data")</f>
        <v>P-S2_Onsite</v>
      </c>
      <c r="DY297" s="137">
        <f>VLOOKUP($DL297,'Written Exam Marks'!$H:$Q,10,FALSE)</f>
        <v>24</v>
      </c>
      <c r="DZ297" s="137">
        <f>VLOOKUP($DL297,'Written Exam Marks'!$H:$Q,9,FALSE)</f>
        <v>35</v>
      </c>
      <c r="EA297" s="62" t="str">
        <f t="shared" si="342"/>
        <v>Present</v>
      </c>
      <c r="EB297" s="62" t="str">
        <f t="shared" si="343"/>
        <v>P-S2_Onsite</v>
      </c>
      <c r="EC297" s="114" t="str">
        <f t="shared" si="280"/>
        <v>P-0, 
A-0, 
No Data-5</v>
      </c>
      <c r="ED297" s="114" t="str">
        <f t="shared" si="281"/>
        <v>P-5, 
A-0, 
No Data-0</v>
      </c>
      <c r="EE297" s="114" t="str">
        <f t="shared" si="344"/>
        <v>P-S2_Onsite</v>
      </c>
      <c r="EF297" s="114" t="str">
        <f t="shared" si="345"/>
        <v>P-S2_Onsite</v>
      </c>
      <c r="EG297" s="114" t="str">
        <f t="shared" si="346"/>
        <v>P-S2_Onsite</v>
      </c>
      <c r="EH297" s="114" t="str">
        <f t="shared" si="347"/>
        <v>P-S2_Onsite</v>
      </c>
      <c r="EI297" s="114" t="str">
        <f t="shared" si="348"/>
        <v>P-S2_Onsite</v>
      </c>
      <c r="EJ297" s="114" t="str">
        <f t="shared" si="349"/>
        <v>P-5, A-0, No Data-0</v>
      </c>
      <c r="EK297" s="114" t="s">
        <v>10453</v>
      </c>
      <c r="EL297" s="114">
        <v>28.5</v>
      </c>
      <c r="EM297" s="114">
        <v>10</v>
      </c>
      <c r="EN297" s="114">
        <v>51</v>
      </c>
      <c r="EO297" s="114">
        <v>89.5</v>
      </c>
      <c r="EP297" s="114" t="s">
        <v>7217</v>
      </c>
      <c r="EQ297" s="114" t="s">
        <v>1054</v>
      </c>
      <c r="ER297" s="114" t="s">
        <v>4163</v>
      </c>
      <c r="ES297" s="114"/>
      <c r="ET297" s="30" t="s">
        <v>4163</v>
      </c>
    </row>
    <row r="298" spans="1:150" x14ac:dyDescent="0.25">
      <c r="A298" s="114">
        <v>295</v>
      </c>
      <c r="B298" s="114" t="s">
        <v>7224</v>
      </c>
      <c r="C298" s="80" t="s">
        <v>2742</v>
      </c>
      <c r="D298" s="30" t="s">
        <v>2743</v>
      </c>
      <c r="E298" s="30" t="s">
        <v>2744</v>
      </c>
      <c r="F298" s="33" t="s">
        <v>7201</v>
      </c>
      <c r="G298" s="30" t="s">
        <v>2745</v>
      </c>
      <c r="H298" s="143">
        <v>15</v>
      </c>
      <c r="I298" s="143">
        <v>15</v>
      </c>
      <c r="J298" s="143">
        <v>12</v>
      </c>
      <c r="K298" s="143">
        <v>15</v>
      </c>
      <c r="L298" s="143">
        <v>57</v>
      </c>
      <c r="M298" s="143">
        <v>65</v>
      </c>
      <c r="N298" s="40" t="s">
        <v>7314</v>
      </c>
      <c r="O298" s="40" t="s">
        <v>1593</v>
      </c>
      <c r="P298" s="13" t="str">
        <f t="shared" si="282"/>
        <v>2025EM1100295-MDSDF401</v>
      </c>
      <c r="Q298" s="40" t="str">
        <f t="shared" si="283"/>
        <v>0 missed</v>
      </c>
      <c r="R298" s="40" t="str">
        <f t="shared" si="284"/>
        <v>0 missed</v>
      </c>
      <c r="S298" s="40">
        <f t="shared" si="285"/>
        <v>3</v>
      </c>
      <c r="T298" s="40">
        <f t="shared" si="286"/>
        <v>1</v>
      </c>
      <c r="U298" s="41">
        <f t="shared" si="287"/>
        <v>1</v>
      </c>
      <c r="V298" s="41">
        <f t="shared" si="288"/>
        <v>1</v>
      </c>
      <c r="W298" s="40" t="str">
        <f t="shared" si="289"/>
        <v>0 missed</v>
      </c>
      <c r="X298" s="113">
        <f t="shared" si="290"/>
        <v>4</v>
      </c>
      <c r="Y298" s="13">
        <f t="shared" si="291"/>
        <v>1</v>
      </c>
      <c r="Z298" s="13" t="str">
        <f t="shared" si="292"/>
        <v>Q-3 A-1 || Q Total-3, A Total-1</v>
      </c>
      <c r="AA298" s="113" t="str" cm="1">
        <f t="array" ref="AA298">IFERROR(INDEX('Attendance-Slot-1'!$Q$2:$Q$1112,MATCH(1,('Attendance-Slot-1'!$A$2:$A$1112=$C298)*('Attendance-Slot-1'!$G$2:$G$1112=AA$2),0)),"No Data")</f>
        <v>A-S1_Onsite</v>
      </c>
      <c r="AB298" s="113" t="str" cm="1">
        <f t="array" ref="AB298">IFERROR(INDEX('Attendance-Slot-2'!$Q$2:$Q$2595,MATCH(1,('Attendance-Slot-2'!$A$2:$A$2595=$C298)*('Attendance-Slot-2'!$G$2:$G$2595=AA$2),0)),"No Data")</f>
        <v>A-S2_Onsite</v>
      </c>
      <c r="AC298" s="133" t="e">
        <f>VLOOKUP($P298,'Written Exam Marks'!$H:$Q,10,FALSE)</f>
        <v>#N/A</v>
      </c>
      <c r="AD298" s="133" t="e">
        <f>VLOOKUP($P298,'Written Exam Marks'!$H:$Q,9,FALSE)</f>
        <v>#N/A</v>
      </c>
      <c r="AE298" s="113" t="str">
        <f t="shared" si="293"/>
        <v>Absent</v>
      </c>
      <c r="AF298" s="113" t="str">
        <f t="shared" si="294"/>
        <v>A-S1_Onsite</v>
      </c>
      <c r="AG298" s="146" t="s">
        <v>5</v>
      </c>
      <c r="AH298" s="146">
        <v>10</v>
      </c>
      <c r="AI298" s="146">
        <v>10</v>
      </c>
      <c r="AJ298" s="146">
        <v>10</v>
      </c>
      <c r="AK298" s="146" t="s">
        <v>5</v>
      </c>
      <c r="AL298" s="146" t="s">
        <v>5</v>
      </c>
      <c r="AM298" s="146">
        <v>30</v>
      </c>
      <c r="AN298" s="146">
        <v>60</v>
      </c>
      <c r="AO298" s="43" t="s">
        <v>7336</v>
      </c>
      <c r="AP298" s="43" t="s">
        <v>1598</v>
      </c>
      <c r="AQ298" s="50" t="str">
        <f t="shared" si="295"/>
        <v>2025EM1100295-MDSDF402</v>
      </c>
      <c r="AR298" s="43" t="str">
        <f t="shared" si="296"/>
        <v>3 missed</v>
      </c>
      <c r="AS298" s="47" t="s">
        <v>7342</v>
      </c>
      <c r="AT298" s="43">
        <f t="shared" si="297"/>
        <v>3</v>
      </c>
      <c r="AU298" s="48" t="s">
        <v>7342</v>
      </c>
      <c r="AV298" s="49">
        <f t="shared" si="298"/>
        <v>0.5</v>
      </c>
      <c r="AW298" s="48" t="s">
        <v>7342</v>
      </c>
      <c r="AX298" s="43" t="str">
        <f t="shared" si="299"/>
        <v>3 missed</v>
      </c>
      <c r="AY298" s="42">
        <f t="shared" si="300"/>
        <v>3</v>
      </c>
      <c r="AZ298" s="50">
        <f t="shared" si="301"/>
        <v>0.5</v>
      </c>
      <c r="BA298" s="50" t="str">
        <f t="shared" si="302"/>
        <v>Q-3 A-- || Q Total-6, A Total-0</v>
      </c>
      <c r="BB298" s="42" t="str" cm="1">
        <f t="array" ref="BB298">IFERROR(INDEX('Attendance-Slot-1'!$Q$2:$Q$1112,MATCH(1,('Attendance-Slot-1'!$A$2:$A$1112=$C298)*('Attendance-Slot-1'!$G$2:$G$1112=BB$2),0)),"No Data")</f>
        <v>A-S1_Onsite</v>
      </c>
      <c r="BC298" s="42" t="str" cm="1">
        <f t="array" ref="BC298">IFERROR(INDEX('Attendance-Slot-2'!$Q$2:$Q$2595,MATCH(1,('Attendance-Slot-2'!$A$2:$A$2595=$C298)*('Attendance-Slot-2'!$G$2:$G$2595=BB$2),0)),"No Data")</f>
        <v>A-S2_Onsite</v>
      </c>
      <c r="BD298" s="134" t="e">
        <f>VLOOKUP($AQ298,'Written Exam Marks'!$H:$Q,10,FALSE)</f>
        <v>#N/A</v>
      </c>
      <c r="BE298" s="134" t="e">
        <f>VLOOKUP($AQ298,'Written Exam Marks'!$H:$Q,9,FALSE)</f>
        <v>#N/A</v>
      </c>
      <c r="BF298" s="42" t="str">
        <f t="shared" si="303"/>
        <v>Absent</v>
      </c>
      <c r="BG298" s="42" t="str">
        <f t="shared" si="304"/>
        <v>A-S1_Onsite</v>
      </c>
      <c r="BH298" s="147" t="s">
        <v>5</v>
      </c>
      <c r="BI298" s="147">
        <v>26.5</v>
      </c>
      <c r="BJ298" s="147">
        <v>26.5</v>
      </c>
      <c r="BK298" s="147">
        <v>60</v>
      </c>
      <c r="BL298" s="52" t="s">
        <v>3697</v>
      </c>
      <c r="BM298" s="52" t="s">
        <v>1606</v>
      </c>
      <c r="BN298" s="57" t="str">
        <f t="shared" si="305"/>
        <v>2025EM1100295-MDSDF403</v>
      </c>
      <c r="BO298" s="52" t="str">
        <f t="shared" si="306"/>
        <v>1 missed</v>
      </c>
      <c r="BP298" s="52" t="str">
        <f t="shared" si="307"/>
        <v>0 missed</v>
      </c>
      <c r="BQ298" s="52">
        <f t="shared" si="308"/>
        <v>0</v>
      </c>
      <c r="BR298" s="52">
        <f t="shared" si="309"/>
        <v>1</v>
      </c>
      <c r="BS298" s="56">
        <f t="shared" si="310"/>
        <v>0</v>
      </c>
      <c r="BT298" s="56">
        <f t="shared" si="311"/>
        <v>1</v>
      </c>
      <c r="BU298" s="52" t="str">
        <f t="shared" si="312"/>
        <v>1 missed</v>
      </c>
      <c r="BV298" s="51">
        <f t="shared" si="313"/>
        <v>1</v>
      </c>
      <c r="BW298" s="57">
        <f t="shared" si="314"/>
        <v>0.5</v>
      </c>
      <c r="BX298" s="57" t="str">
        <f t="shared" si="315"/>
        <v>Q-0 A-1 || Q Total-1, A Total-1</v>
      </c>
      <c r="BY298" s="51" t="str" cm="1">
        <f t="array" ref="BY298">IFERROR(INDEX('Attendance-Slot-1'!$Q$2:$Q$1112,MATCH(1,('Attendance-Slot-1'!$A$2:$A$1112=$C298)*('Attendance-Slot-1'!$G$2:$G$1112=BY$2),0)),"No Data")</f>
        <v>A-S1_Onsite</v>
      </c>
      <c r="BZ298" s="51" t="str" cm="1">
        <f t="array" ref="BZ298">IFERROR(INDEX('Attendance-Slot-2'!$Q$2:$Q$2595,MATCH(1,('Attendance-Slot-2'!$A$2:$A$2595=$C298)*('Attendance-Slot-2'!$G$2:$G$2595=BY$2),0)),"No Data")</f>
        <v>A-S2_Onsite</v>
      </c>
      <c r="CA298" s="135" t="e">
        <f>VLOOKUP($BN298,'Written Exam Marks'!$H:$Q,10,FALSE)</f>
        <v>#N/A</v>
      </c>
      <c r="CB298" s="135" t="e">
        <f>VLOOKUP($BN298,'Written Exam Marks'!$H:$Q,9,FALSE)</f>
        <v>#N/A</v>
      </c>
      <c r="CC298" s="51" t="str">
        <f t="shared" si="316"/>
        <v>Absent</v>
      </c>
      <c r="CD298" s="51" t="str">
        <f t="shared" si="317"/>
        <v>A-S1_Onsite</v>
      </c>
      <c r="CE298" s="29">
        <v>19</v>
      </c>
      <c r="CF298" s="29" t="s">
        <v>5</v>
      </c>
      <c r="CG298" s="29">
        <v>15</v>
      </c>
      <c r="CH298" s="29">
        <v>34</v>
      </c>
      <c r="CI298" s="29">
        <v>60</v>
      </c>
      <c r="CJ298" s="61" t="s">
        <v>7343</v>
      </c>
      <c r="CK298" s="61" t="s">
        <v>1613</v>
      </c>
      <c r="CL298" s="10" t="str">
        <f t="shared" si="318"/>
        <v>2025EM1100295-MDSDF404</v>
      </c>
      <c r="CM298" s="61" t="str">
        <f t="shared" si="319"/>
        <v>1 missed</v>
      </c>
      <c r="CN298" s="61" t="str">
        <f t="shared" si="320"/>
        <v>0 missed</v>
      </c>
      <c r="CO298" s="111">
        <f t="shared" si="321"/>
        <v>1</v>
      </c>
      <c r="CP298" s="111">
        <f t="shared" si="322"/>
        <v>1</v>
      </c>
      <c r="CQ298" s="9">
        <f t="shared" si="323"/>
        <v>0.5</v>
      </c>
      <c r="CR298" s="9">
        <f t="shared" si="324"/>
        <v>1</v>
      </c>
      <c r="CS298" s="61" t="str">
        <f t="shared" si="325"/>
        <v>1 missed</v>
      </c>
      <c r="CT298" s="111">
        <f t="shared" si="326"/>
        <v>2</v>
      </c>
      <c r="CU298" s="10">
        <f t="shared" si="327"/>
        <v>0.66666666666666663</v>
      </c>
      <c r="CV298" s="10" t="str">
        <f t="shared" si="328"/>
        <v>Q-1 A-1 || Q Total-2, A Total-1</v>
      </c>
      <c r="CW298" s="111" t="str" cm="1">
        <f t="array" ref="CW298">IFERROR(INDEX('Attendance-Slot-1'!$Q$2:$Q$1112,MATCH(1,('Attendance-Slot-1'!$A$2:$A$1112=$C298)*('Attendance-Slot-1'!$G$2:$G$1112=CW$2),0)),"No Data")</f>
        <v>A-S1_Onsite</v>
      </c>
      <c r="CX298" s="111" t="str" cm="1">
        <f t="array" ref="CX298">IFERROR(INDEX('Attendance-Slot-2'!$Q$2:$Q$2595,MATCH(1,('Attendance-Slot-2'!$A$2:$A$2595=$C298)*('Attendance-Slot-2'!$G$2:$G$2595=CW$2),0)),"No Data")</f>
        <v>A-S2_Onsite</v>
      </c>
      <c r="CY298" s="136" t="e">
        <f>VLOOKUP($CL298,'Written Exam Marks'!$H:$Q,10,FALSE)</f>
        <v>#N/A</v>
      </c>
      <c r="CZ298" s="136" t="e">
        <f>VLOOKUP($CL298,'Written Exam Marks'!$H:$Q,9,FALSE)</f>
        <v>#N/A</v>
      </c>
      <c r="DA298" s="111" t="str">
        <f t="shared" si="329"/>
        <v>Absent</v>
      </c>
      <c r="DB298" s="111" t="str">
        <f t="shared" si="330"/>
        <v>A-S1_Onsite</v>
      </c>
      <c r="DC298" s="148">
        <v>6.5</v>
      </c>
      <c r="DD298" s="148">
        <v>7.5</v>
      </c>
      <c r="DE298" s="148" t="s">
        <v>5</v>
      </c>
      <c r="DF298" s="148">
        <v>16</v>
      </c>
      <c r="DG298" s="148" t="s">
        <v>5</v>
      </c>
      <c r="DH298" s="148">
        <v>30</v>
      </c>
      <c r="DI298" s="148">
        <v>65</v>
      </c>
      <c r="DJ298" s="66" t="s">
        <v>7351</v>
      </c>
      <c r="DK298" s="66" t="s">
        <v>1631</v>
      </c>
      <c r="DL298" s="68" t="str">
        <f t="shared" si="331"/>
        <v>2025EM1100295-MDSDF406</v>
      </c>
      <c r="DM298" s="66" t="str">
        <f t="shared" si="332"/>
        <v>1 missed</v>
      </c>
      <c r="DN298" s="66" t="str">
        <f t="shared" si="333"/>
        <v>1 missed</v>
      </c>
      <c r="DO298" s="62">
        <f t="shared" si="334"/>
        <v>2</v>
      </c>
      <c r="DP298" s="62">
        <f t="shared" si="335"/>
        <v>1</v>
      </c>
      <c r="DQ298" s="67">
        <f t="shared" si="336"/>
        <v>0.66666666666666663</v>
      </c>
      <c r="DR298" s="67">
        <f t="shared" si="337"/>
        <v>0.5</v>
      </c>
      <c r="DS298" s="66" t="str">
        <f t="shared" si="338"/>
        <v>2 missed</v>
      </c>
      <c r="DT298" s="62">
        <f t="shared" si="339"/>
        <v>3</v>
      </c>
      <c r="DU298" s="68">
        <f t="shared" si="340"/>
        <v>0.6</v>
      </c>
      <c r="DV298" s="68" t="str">
        <f t="shared" si="341"/>
        <v>Q-2 A-1 || Q Total-3, A Total-2</v>
      </c>
      <c r="DW298" s="62" t="str" cm="1">
        <f t="array" ref="DW298">IFERROR(INDEX('Attendance-Slot-1'!$Q$2:$Q$1112,MATCH(1,('Attendance-Slot-1'!$A$2:$A$1112=$C298)*('Attendance-Slot-1'!$G$2:$G$1112=DW$2),0)),"No Data")</f>
        <v>A-S1_Onsite</v>
      </c>
      <c r="DX298" s="62" t="str" cm="1">
        <f t="array" ref="DX298">IFERROR(INDEX('Attendance-Slot-2'!$Q$2:$Q$2595,MATCH(1,('Attendance-Slot-2'!$A$2:$A$2595=$C298)*('Attendance-Slot-2'!$G$2:$G$2595=DW$2),0)),"No Data")</f>
        <v>A-S2_Onsite</v>
      </c>
      <c r="DY298" s="137" t="e">
        <f>VLOOKUP($DL298,'Written Exam Marks'!$H:$Q,10,FALSE)</f>
        <v>#N/A</v>
      </c>
      <c r="DZ298" s="137" t="e">
        <f>VLOOKUP($DL298,'Written Exam Marks'!$H:$Q,9,FALSE)</f>
        <v>#N/A</v>
      </c>
      <c r="EA298" s="62" t="str">
        <f t="shared" si="342"/>
        <v>Absent</v>
      </c>
      <c r="EB298" s="62" t="str">
        <f t="shared" si="343"/>
        <v>A-S1_Onsite</v>
      </c>
      <c r="EC298" s="114" t="str">
        <f t="shared" si="280"/>
        <v>P-0, 
A-5, 
No Data-0</v>
      </c>
      <c r="ED298" s="114" t="str">
        <f t="shared" si="281"/>
        <v>P-0, 
A-5, 
No Data-0</v>
      </c>
      <c r="EE298" s="114" t="str">
        <f t="shared" si="344"/>
        <v>A-S1_Onsite</v>
      </c>
      <c r="EF298" s="114" t="str">
        <f t="shared" si="345"/>
        <v>A-S1_Onsite</v>
      </c>
      <c r="EG298" s="114" t="str">
        <f t="shared" si="346"/>
        <v>A-S1_Onsite</v>
      </c>
      <c r="EH298" s="114" t="str">
        <f t="shared" si="347"/>
        <v>A-S1_Onsite</v>
      </c>
      <c r="EI298" s="114" t="str">
        <f t="shared" si="348"/>
        <v>A-S1_Onsite</v>
      </c>
      <c r="EJ298" s="114" t="str">
        <f t="shared" si="349"/>
        <v>P-0, A-5, No Data-0</v>
      </c>
      <c r="EK298" s="114" t="s">
        <v>10453</v>
      </c>
      <c r="EL298" s="114">
        <v>30</v>
      </c>
      <c r="EM298" s="114">
        <v>10</v>
      </c>
      <c r="EN298" s="114">
        <v>40</v>
      </c>
      <c r="EO298" s="114">
        <v>80</v>
      </c>
      <c r="EP298" s="114" t="s">
        <v>7217</v>
      </c>
      <c r="EQ298" s="114" t="s">
        <v>1054</v>
      </c>
      <c r="ER298" s="114" t="s">
        <v>2742</v>
      </c>
      <c r="ES298" s="114" t="s">
        <v>1098</v>
      </c>
      <c r="ET298" s="30" t="s">
        <v>2742</v>
      </c>
    </row>
    <row r="299" spans="1:150" x14ac:dyDescent="0.25">
      <c r="A299" s="114">
        <v>296</v>
      </c>
      <c r="B299" s="114" t="s">
        <v>7224</v>
      </c>
      <c r="C299" s="80" t="s">
        <v>4167</v>
      </c>
      <c r="D299" s="30" t="s">
        <v>4168</v>
      </c>
      <c r="E299" s="30" t="s">
        <v>4169</v>
      </c>
      <c r="F299" s="33" t="s">
        <v>7201</v>
      </c>
      <c r="G299" s="30" t="s">
        <v>4170</v>
      </c>
      <c r="H299" s="143" t="s">
        <v>5</v>
      </c>
      <c r="I299" s="143" t="s">
        <v>5</v>
      </c>
      <c r="J299" s="143" t="s">
        <v>5</v>
      </c>
      <c r="K299" s="143" t="s">
        <v>5</v>
      </c>
      <c r="L299" s="143">
        <v>0</v>
      </c>
      <c r="M299" s="143">
        <v>65</v>
      </c>
      <c r="N299" s="40" t="s">
        <v>7314</v>
      </c>
      <c r="O299" s="40" t="s">
        <v>1593</v>
      </c>
      <c r="P299" s="13" t="str">
        <f t="shared" si="282"/>
        <v>2025EM1100296-MDSDF401</v>
      </c>
      <c r="Q299" s="40" t="str">
        <f t="shared" si="283"/>
        <v>3 missed</v>
      </c>
      <c r="R299" s="40" t="str">
        <f t="shared" si="284"/>
        <v>1 missed</v>
      </c>
      <c r="S299" s="40">
        <f t="shared" si="285"/>
        <v>0</v>
      </c>
      <c r="T299" s="40">
        <f t="shared" si="286"/>
        <v>0</v>
      </c>
      <c r="U299" s="41">
        <f t="shared" si="287"/>
        <v>0</v>
      </c>
      <c r="V299" s="41">
        <f t="shared" si="288"/>
        <v>0</v>
      </c>
      <c r="W299" s="40" t="str">
        <f t="shared" si="289"/>
        <v>4 missed</v>
      </c>
      <c r="X299" s="113">
        <f t="shared" si="290"/>
        <v>0</v>
      </c>
      <c r="Y299" s="13">
        <f t="shared" si="291"/>
        <v>0</v>
      </c>
      <c r="Z299" s="13" t="str">
        <f t="shared" si="292"/>
        <v>Q-0 A-0 || Q Total-3, A Total-1</v>
      </c>
      <c r="AA299" s="113" t="str" cm="1">
        <f t="array" ref="AA299">IFERROR(INDEX('Attendance-Slot-1'!$Q$2:$Q$1112,MATCH(1,('Attendance-Slot-1'!$A$2:$A$1112=$C299)*('Attendance-Slot-1'!$G$2:$G$1112=AA$2),0)),"No Data")</f>
        <v>No Data</v>
      </c>
      <c r="AB299" s="113" t="str" cm="1">
        <f t="array" ref="AB299">IFERROR(INDEX('Attendance-Slot-2'!$Q$2:$Q$2595,MATCH(1,('Attendance-Slot-2'!$A$2:$A$2595=$C299)*('Attendance-Slot-2'!$G$2:$G$2595=AA$2),0)),"No Data")</f>
        <v>A-S2_Onsite</v>
      </c>
      <c r="AC299" s="133" t="e">
        <f>VLOOKUP($P299,'Written Exam Marks'!$H:$Q,10,FALSE)</f>
        <v>#N/A</v>
      </c>
      <c r="AD299" s="133" t="e">
        <f>VLOOKUP($P299,'Written Exam Marks'!$H:$Q,9,FALSE)</f>
        <v>#N/A</v>
      </c>
      <c r="AE299" s="113" t="str">
        <f t="shared" si="293"/>
        <v>Absent</v>
      </c>
      <c r="AF299" s="113" t="str">
        <f t="shared" si="294"/>
        <v>A-S2_Onsite</v>
      </c>
      <c r="AG299" s="146" t="s">
        <v>5</v>
      </c>
      <c r="AH299" s="146" t="s">
        <v>5</v>
      </c>
      <c r="AI299" s="146" t="s">
        <v>5</v>
      </c>
      <c r="AJ299" s="146" t="s">
        <v>5</v>
      </c>
      <c r="AK299" s="146" t="s">
        <v>5</v>
      </c>
      <c r="AL299" s="146" t="s">
        <v>5</v>
      </c>
      <c r="AM299" s="146">
        <v>0</v>
      </c>
      <c r="AN299" s="146">
        <v>60</v>
      </c>
      <c r="AO299" s="43" t="s">
        <v>7336</v>
      </c>
      <c r="AP299" s="43" t="s">
        <v>1598</v>
      </c>
      <c r="AQ299" s="50" t="str">
        <f t="shared" si="295"/>
        <v>2025EM1100296-MDSDF402</v>
      </c>
      <c r="AR299" s="43" t="str">
        <f t="shared" si="296"/>
        <v>6 missed</v>
      </c>
      <c r="AS299" s="47" t="s">
        <v>7342</v>
      </c>
      <c r="AT299" s="43">
        <f t="shared" si="297"/>
        <v>0</v>
      </c>
      <c r="AU299" s="48" t="s">
        <v>7342</v>
      </c>
      <c r="AV299" s="49">
        <f t="shared" si="298"/>
        <v>0</v>
      </c>
      <c r="AW299" s="48" t="s">
        <v>7342</v>
      </c>
      <c r="AX299" s="43" t="str">
        <f t="shared" si="299"/>
        <v>6 missed</v>
      </c>
      <c r="AY299" s="42">
        <f t="shared" si="300"/>
        <v>0</v>
      </c>
      <c r="AZ299" s="50">
        <f t="shared" si="301"/>
        <v>0</v>
      </c>
      <c r="BA299" s="50" t="str">
        <f t="shared" si="302"/>
        <v>Q-0 A-- || Q Total-6, A Total-0</v>
      </c>
      <c r="BB299" s="42" t="str" cm="1">
        <f t="array" ref="BB299">IFERROR(INDEX('Attendance-Slot-1'!$Q$2:$Q$1112,MATCH(1,('Attendance-Slot-1'!$A$2:$A$1112=$C299)*('Attendance-Slot-1'!$G$2:$G$1112=BB$2),0)),"No Data")</f>
        <v>No Data</v>
      </c>
      <c r="BC299" s="42" t="str" cm="1">
        <f t="array" ref="BC299">IFERROR(INDEX('Attendance-Slot-2'!$Q$2:$Q$2595,MATCH(1,('Attendance-Slot-2'!$A$2:$A$2595=$C299)*('Attendance-Slot-2'!$G$2:$G$2595=BB$2),0)),"No Data")</f>
        <v>A-S2_Onsite</v>
      </c>
      <c r="BD299" s="134" t="e">
        <f>VLOOKUP($AQ299,'Written Exam Marks'!$H:$Q,10,FALSE)</f>
        <v>#N/A</v>
      </c>
      <c r="BE299" s="134" t="e">
        <f>VLOOKUP($AQ299,'Written Exam Marks'!$H:$Q,9,FALSE)</f>
        <v>#N/A</v>
      </c>
      <c r="BF299" s="42" t="str">
        <f t="shared" si="303"/>
        <v>Absent</v>
      </c>
      <c r="BG299" s="42" t="str">
        <f t="shared" si="304"/>
        <v>A-S2_Onsite</v>
      </c>
      <c r="BH299" s="147" t="s">
        <v>5</v>
      </c>
      <c r="BI299" s="147" t="s">
        <v>5</v>
      </c>
      <c r="BJ299" s="147">
        <v>0</v>
      </c>
      <c r="BK299" s="147">
        <v>60</v>
      </c>
      <c r="BL299" s="52" t="s">
        <v>3697</v>
      </c>
      <c r="BM299" s="52" t="s">
        <v>1606</v>
      </c>
      <c r="BN299" s="57" t="str">
        <f t="shared" si="305"/>
        <v>2025EM1100296-MDSDF403</v>
      </c>
      <c r="BO299" s="52" t="str">
        <f t="shared" si="306"/>
        <v>1 missed</v>
      </c>
      <c r="BP299" s="52" t="str">
        <f t="shared" si="307"/>
        <v>1 missed</v>
      </c>
      <c r="BQ299" s="52">
        <f t="shared" si="308"/>
        <v>0</v>
      </c>
      <c r="BR299" s="52">
        <f t="shared" si="309"/>
        <v>0</v>
      </c>
      <c r="BS299" s="56">
        <f t="shared" si="310"/>
        <v>0</v>
      </c>
      <c r="BT299" s="56">
        <f t="shared" si="311"/>
        <v>0</v>
      </c>
      <c r="BU299" s="52" t="str">
        <f t="shared" si="312"/>
        <v>2 missed</v>
      </c>
      <c r="BV299" s="51">
        <f t="shared" si="313"/>
        <v>0</v>
      </c>
      <c r="BW299" s="57">
        <f t="shared" si="314"/>
        <v>0</v>
      </c>
      <c r="BX299" s="57" t="str">
        <f t="shared" si="315"/>
        <v>Q-0 A-0 || Q Total-1, A Total-1</v>
      </c>
      <c r="BY299" s="51" t="str" cm="1">
        <f t="array" ref="BY299">IFERROR(INDEX('Attendance-Slot-1'!$Q$2:$Q$1112,MATCH(1,('Attendance-Slot-1'!$A$2:$A$1112=$C299)*('Attendance-Slot-1'!$G$2:$G$1112=BY$2),0)),"No Data")</f>
        <v>No Data</v>
      </c>
      <c r="BZ299" s="51" t="str" cm="1">
        <f t="array" ref="BZ299">IFERROR(INDEX('Attendance-Slot-2'!$Q$2:$Q$2595,MATCH(1,('Attendance-Slot-2'!$A$2:$A$2595=$C299)*('Attendance-Slot-2'!$G$2:$G$2595=BY$2),0)),"No Data")</f>
        <v>A-S2_Onsite</v>
      </c>
      <c r="CA299" s="135" t="e">
        <f>VLOOKUP($BN299,'Written Exam Marks'!$H:$Q,10,FALSE)</f>
        <v>#N/A</v>
      </c>
      <c r="CB299" s="135" t="e">
        <f>VLOOKUP($BN299,'Written Exam Marks'!$H:$Q,9,FALSE)</f>
        <v>#N/A</v>
      </c>
      <c r="CC299" s="51" t="str">
        <f t="shared" si="316"/>
        <v>Absent</v>
      </c>
      <c r="CD299" s="51" t="str">
        <f t="shared" si="317"/>
        <v>A-S2_Onsite</v>
      </c>
      <c r="CE299" s="29" t="s">
        <v>5</v>
      </c>
      <c r="CF299" s="29" t="s">
        <v>5</v>
      </c>
      <c r="CG299" s="29" t="s">
        <v>5</v>
      </c>
      <c r="CH299" s="29">
        <v>0</v>
      </c>
      <c r="CI299" s="29">
        <v>60</v>
      </c>
      <c r="CJ299" s="61" t="s">
        <v>7343</v>
      </c>
      <c r="CK299" s="61" t="s">
        <v>1613</v>
      </c>
      <c r="CL299" s="10" t="str">
        <f t="shared" si="318"/>
        <v>2025EM1100296-MDSDF404</v>
      </c>
      <c r="CM299" s="61" t="str">
        <f t="shared" si="319"/>
        <v>2 missed</v>
      </c>
      <c r="CN299" s="61" t="str">
        <f t="shared" si="320"/>
        <v>1 missed</v>
      </c>
      <c r="CO299" s="111">
        <f t="shared" si="321"/>
        <v>0</v>
      </c>
      <c r="CP299" s="111">
        <f t="shared" si="322"/>
        <v>0</v>
      </c>
      <c r="CQ299" s="9">
        <f t="shared" si="323"/>
        <v>0</v>
      </c>
      <c r="CR299" s="9">
        <f t="shared" si="324"/>
        <v>0</v>
      </c>
      <c r="CS299" s="61" t="str">
        <f t="shared" si="325"/>
        <v>3 missed</v>
      </c>
      <c r="CT299" s="111">
        <f t="shared" si="326"/>
        <v>0</v>
      </c>
      <c r="CU299" s="10">
        <f t="shared" si="327"/>
        <v>0</v>
      </c>
      <c r="CV299" s="10" t="str">
        <f t="shared" si="328"/>
        <v>Q-0 A-0 || Q Total-2, A Total-1</v>
      </c>
      <c r="CW299" s="111" t="str" cm="1">
        <f t="array" ref="CW299">IFERROR(INDEX('Attendance-Slot-1'!$Q$2:$Q$1112,MATCH(1,('Attendance-Slot-1'!$A$2:$A$1112=$C299)*('Attendance-Slot-1'!$G$2:$G$1112=CW$2),0)),"No Data")</f>
        <v>No Data</v>
      </c>
      <c r="CX299" s="111" t="str" cm="1">
        <f t="array" ref="CX299">IFERROR(INDEX('Attendance-Slot-2'!$Q$2:$Q$2595,MATCH(1,('Attendance-Slot-2'!$A$2:$A$2595=$C299)*('Attendance-Slot-2'!$G$2:$G$2595=CW$2),0)),"No Data")</f>
        <v>A-S2_Onsite</v>
      </c>
      <c r="CY299" s="136" t="e">
        <f>VLOOKUP($CL299,'Written Exam Marks'!$H:$Q,10,FALSE)</f>
        <v>#N/A</v>
      </c>
      <c r="CZ299" s="136" t="e">
        <f>VLOOKUP($CL299,'Written Exam Marks'!$H:$Q,9,FALSE)</f>
        <v>#N/A</v>
      </c>
      <c r="DA299" s="111" t="str">
        <f t="shared" si="329"/>
        <v>Absent</v>
      </c>
      <c r="DB299" s="111" t="str">
        <f t="shared" si="330"/>
        <v>A-S2_Onsite</v>
      </c>
      <c r="DC299" s="148" t="s">
        <v>5</v>
      </c>
      <c r="DD299" s="148" t="s">
        <v>5</v>
      </c>
      <c r="DE299" s="148" t="s">
        <v>5</v>
      </c>
      <c r="DF299" s="148" t="s">
        <v>5</v>
      </c>
      <c r="DG299" s="148" t="s">
        <v>5</v>
      </c>
      <c r="DH299" s="148">
        <v>0</v>
      </c>
      <c r="DI299" s="148">
        <v>65</v>
      </c>
      <c r="DJ299" s="66" t="s">
        <v>7351</v>
      </c>
      <c r="DK299" s="66" t="s">
        <v>1631</v>
      </c>
      <c r="DL299" s="68" t="str">
        <f t="shared" si="331"/>
        <v>2025EM1100296-MDSDF406</v>
      </c>
      <c r="DM299" s="66" t="str">
        <f t="shared" si="332"/>
        <v>3 missed</v>
      </c>
      <c r="DN299" s="66" t="str">
        <f t="shared" si="333"/>
        <v>2 missed</v>
      </c>
      <c r="DO299" s="62">
        <f t="shared" si="334"/>
        <v>0</v>
      </c>
      <c r="DP299" s="62">
        <f t="shared" si="335"/>
        <v>0</v>
      </c>
      <c r="DQ299" s="67">
        <f t="shared" si="336"/>
        <v>0</v>
      </c>
      <c r="DR299" s="67">
        <f t="shared" si="337"/>
        <v>0</v>
      </c>
      <c r="DS299" s="66" t="str">
        <f t="shared" si="338"/>
        <v>5 missed</v>
      </c>
      <c r="DT299" s="62">
        <f t="shared" si="339"/>
        <v>0</v>
      </c>
      <c r="DU299" s="68">
        <f t="shared" si="340"/>
        <v>0</v>
      </c>
      <c r="DV299" s="68" t="str">
        <f t="shared" si="341"/>
        <v>Q-0 A-0 || Q Total-3, A Total-2</v>
      </c>
      <c r="DW299" s="62" t="str" cm="1">
        <f t="array" ref="DW299">IFERROR(INDEX('Attendance-Slot-1'!$Q$2:$Q$1112,MATCH(1,('Attendance-Slot-1'!$A$2:$A$1112=$C299)*('Attendance-Slot-1'!$G$2:$G$1112=DW$2),0)),"No Data")</f>
        <v>No Data</v>
      </c>
      <c r="DX299" s="62" t="str" cm="1">
        <f t="array" ref="DX299">IFERROR(INDEX('Attendance-Slot-2'!$Q$2:$Q$2595,MATCH(1,('Attendance-Slot-2'!$A$2:$A$2595=$C299)*('Attendance-Slot-2'!$G$2:$G$2595=DW$2),0)),"No Data")</f>
        <v>A-S2_Onsite</v>
      </c>
      <c r="DY299" s="137" t="e">
        <f>VLOOKUP($DL299,'Written Exam Marks'!$H:$Q,10,FALSE)</f>
        <v>#N/A</v>
      </c>
      <c r="DZ299" s="137" t="e">
        <f>VLOOKUP($DL299,'Written Exam Marks'!$H:$Q,9,FALSE)</f>
        <v>#N/A</v>
      </c>
      <c r="EA299" s="62" t="str">
        <f t="shared" si="342"/>
        <v>Absent</v>
      </c>
      <c r="EB299" s="62" t="str">
        <f t="shared" si="343"/>
        <v>A-S2_Onsite</v>
      </c>
      <c r="EC299" s="114" t="str">
        <f t="shared" si="280"/>
        <v>P-0, 
A-0, 
No Data-5</v>
      </c>
      <c r="ED299" s="114" t="str">
        <f t="shared" si="281"/>
        <v>P-0, 
A-5, 
No Data-0</v>
      </c>
      <c r="EE299" s="114" t="str">
        <f t="shared" si="344"/>
        <v>A-S2_Onsite</v>
      </c>
      <c r="EF299" s="114" t="str">
        <f t="shared" si="345"/>
        <v>A-S2_Onsite</v>
      </c>
      <c r="EG299" s="114" t="str">
        <f t="shared" si="346"/>
        <v>A-S2_Onsite</v>
      </c>
      <c r="EH299" s="114" t="str">
        <f t="shared" si="347"/>
        <v>A-S2_Onsite</v>
      </c>
      <c r="EI299" s="114" t="str">
        <f t="shared" si="348"/>
        <v>A-S2_Onsite</v>
      </c>
      <c r="EJ299" s="114" t="str">
        <f t="shared" si="349"/>
        <v>P-0, A-5, No Data-0</v>
      </c>
      <c r="EK299" s="114" t="s">
        <v>10453</v>
      </c>
      <c r="EL299" s="114">
        <v>28</v>
      </c>
      <c r="EM299" s="114">
        <v>9</v>
      </c>
      <c r="EN299" s="114" t="s">
        <v>10455</v>
      </c>
      <c r="EO299" s="114">
        <v>37</v>
      </c>
      <c r="EP299" s="114" t="s">
        <v>7218</v>
      </c>
      <c r="EQ299" s="114" t="s">
        <v>1054</v>
      </c>
      <c r="ER299" s="114" t="s">
        <v>4167</v>
      </c>
      <c r="ES299" s="114" t="s">
        <v>7218</v>
      </c>
      <c r="ET299" s="30" t="s">
        <v>4167</v>
      </c>
    </row>
    <row r="300" spans="1:150" x14ac:dyDescent="0.25">
      <c r="A300" s="114">
        <v>297</v>
      </c>
      <c r="B300" s="114" t="s">
        <v>7224</v>
      </c>
      <c r="C300" s="80" t="s">
        <v>2751</v>
      </c>
      <c r="D300" s="30" t="s">
        <v>2752</v>
      </c>
      <c r="E300" s="30" t="s">
        <v>2753</v>
      </c>
      <c r="F300" s="33" t="s">
        <v>7201</v>
      </c>
      <c r="G300" s="30" t="s">
        <v>2754</v>
      </c>
      <c r="H300" s="143">
        <v>12.667</v>
      </c>
      <c r="I300" s="143">
        <v>13.5</v>
      </c>
      <c r="J300" s="143">
        <v>11</v>
      </c>
      <c r="K300" s="143">
        <v>15</v>
      </c>
      <c r="L300" s="143">
        <v>52.167000000000002</v>
      </c>
      <c r="M300" s="143">
        <v>65</v>
      </c>
      <c r="N300" s="40" t="s">
        <v>7314</v>
      </c>
      <c r="O300" s="40" t="s">
        <v>1593</v>
      </c>
      <c r="P300" s="13" t="str">
        <f t="shared" si="282"/>
        <v>2025EM1100297-MDSDF401</v>
      </c>
      <c r="Q300" s="40" t="str">
        <f t="shared" si="283"/>
        <v>0 missed</v>
      </c>
      <c r="R300" s="40" t="str">
        <f t="shared" si="284"/>
        <v>0 missed</v>
      </c>
      <c r="S300" s="40">
        <f t="shared" si="285"/>
        <v>3</v>
      </c>
      <c r="T300" s="40">
        <f t="shared" si="286"/>
        <v>1</v>
      </c>
      <c r="U300" s="41">
        <f t="shared" si="287"/>
        <v>1</v>
      </c>
      <c r="V300" s="41">
        <f t="shared" si="288"/>
        <v>1</v>
      </c>
      <c r="W300" s="40" t="str">
        <f t="shared" si="289"/>
        <v>0 missed</v>
      </c>
      <c r="X300" s="113">
        <f t="shared" si="290"/>
        <v>4</v>
      </c>
      <c r="Y300" s="13">
        <f t="shared" si="291"/>
        <v>1</v>
      </c>
      <c r="Z300" s="13" t="str">
        <f t="shared" si="292"/>
        <v>Q-3 A-1 || Q Total-3, A Total-1</v>
      </c>
      <c r="AA300" s="113" t="str" cm="1">
        <f t="array" ref="AA300">IFERROR(INDEX('Attendance-Slot-1'!$Q$2:$Q$1112,MATCH(1,('Attendance-Slot-1'!$A$2:$A$1112=$C300)*('Attendance-Slot-1'!$G$2:$G$1112=AA$2),0)),"No Data")</f>
        <v>P-S1_Onsite</v>
      </c>
      <c r="AB300" s="113" t="str" cm="1">
        <f t="array" ref="AB300">IFERROR(INDEX('Attendance-Slot-2'!$Q$2:$Q$2595,MATCH(1,('Attendance-Slot-2'!$A$2:$A$2595=$C300)*('Attendance-Slot-2'!$G$2:$G$2595=AA$2),0)),"No Data")</f>
        <v>No Data</v>
      </c>
      <c r="AC300" s="133">
        <f>VLOOKUP($P300,'Written Exam Marks'!$H:$Q,10,FALSE)</f>
        <v>12</v>
      </c>
      <c r="AD300" s="133">
        <f>VLOOKUP($P300,'Written Exam Marks'!$H:$Q,9,FALSE)</f>
        <v>35</v>
      </c>
      <c r="AE300" s="113" t="str">
        <f t="shared" si="293"/>
        <v>Present</v>
      </c>
      <c r="AF300" s="113" t="str">
        <f t="shared" si="294"/>
        <v>P-S1_Onsite</v>
      </c>
      <c r="AG300" s="146">
        <v>4</v>
      </c>
      <c r="AH300" s="146">
        <v>7.5</v>
      </c>
      <c r="AI300" s="146">
        <v>10</v>
      </c>
      <c r="AJ300" s="146">
        <v>10</v>
      </c>
      <c r="AK300" s="146">
        <v>9</v>
      </c>
      <c r="AL300" s="146">
        <v>9</v>
      </c>
      <c r="AM300" s="146">
        <v>49.5</v>
      </c>
      <c r="AN300" s="146">
        <v>60</v>
      </c>
      <c r="AO300" s="43" t="s">
        <v>7336</v>
      </c>
      <c r="AP300" s="43" t="s">
        <v>1598</v>
      </c>
      <c r="AQ300" s="50" t="str">
        <f t="shared" si="295"/>
        <v>2025EM1100297-MDSDF402</v>
      </c>
      <c r="AR300" s="43" t="str">
        <f t="shared" si="296"/>
        <v>0 missed</v>
      </c>
      <c r="AS300" s="47" t="s">
        <v>7342</v>
      </c>
      <c r="AT300" s="43">
        <f t="shared" si="297"/>
        <v>6</v>
      </c>
      <c r="AU300" s="48" t="s">
        <v>7342</v>
      </c>
      <c r="AV300" s="49">
        <f t="shared" si="298"/>
        <v>1</v>
      </c>
      <c r="AW300" s="48" t="s">
        <v>7342</v>
      </c>
      <c r="AX300" s="43" t="str">
        <f t="shared" si="299"/>
        <v>0 missed</v>
      </c>
      <c r="AY300" s="42">
        <f t="shared" si="300"/>
        <v>6</v>
      </c>
      <c r="AZ300" s="50">
        <f t="shared" si="301"/>
        <v>1</v>
      </c>
      <c r="BA300" s="50" t="str">
        <f t="shared" si="302"/>
        <v>Q-6 A-- || Q Total-6, A Total-0</v>
      </c>
      <c r="BB300" s="42" t="str" cm="1">
        <f t="array" ref="BB300">IFERROR(INDEX('Attendance-Slot-1'!$Q$2:$Q$1112,MATCH(1,('Attendance-Slot-1'!$A$2:$A$1112=$C300)*('Attendance-Slot-1'!$G$2:$G$1112=BB$2),0)),"No Data")</f>
        <v>P-S1_Onsite</v>
      </c>
      <c r="BC300" s="42" t="str" cm="1">
        <f t="array" ref="BC300">IFERROR(INDEX('Attendance-Slot-2'!$Q$2:$Q$2595,MATCH(1,('Attendance-Slot-2'!$A$2:$A$2595=$C300)*('Attendance-Slot-2'!$G$2:$G$2595=BB$2),0)),"No Data")</f>
        <v>No Data</v>
      </c>
      <c r="BD300" s="134">
        <f>VLOOKUP($AQ300,'Written Exam Marks'!$H:$Q,10,FALSE)</f>
        <v>22</v>
      </c>
      <c r="BE300" s="134">
        <f>VLOOKUP($AQ300,'Written Exam Marks'!$H:$Q,9,FALSE)</f>
        <v>40</v>
      </c>
      <c r="BF300" s="42" t="str">
        <f t="shared" si="303"/>
        <v>Present</v>
      </c>
      <c r="BG300" s="42" t="str">
        <f t="shared" si="304"/>
        <v>P-S1_Onsite</v>
      </c>
      <c r="BH300" s="147">
        <v>15</v>
      </c>
      <c r="BI300" s="147">
        <v>22</v>
      </c>
      <c r="BJ300" s="147">
        <v>37</v>
      </c>
      <c r="BK300" s="147">
        <v>60</v>
      </c>
      <c r="BL300" s="52" t="s">
        <v>3697</v>
      </c>
      <c r="BM300" s="52" t="s">
        <v>1606</v>
      </c>
      <c r="BN300" s="57" t="str">
        <f t="shared" si="305"/>
        <v>2025EM1100297-MDSDF403</v>
      </c>
      <c r="BO300" s="52" t="str">
        <f t="shared" si="306"/>
        <v>0 missed</v>
      </c>
      <c r="BP300" s="52" t="str">
        <f t="shared" si="307"/>
        <v>0 missed</v>
      </c>
      <c r="BQ300" s="52">
        <f t="shared" si="308"/>
        <v>1</v>
      </c>
      <c r="BR300" s="52">
        <f t="shared" si="309"/>
        <v>1</v>
      </c>
      <c r="BS300" s="56">
        <f t="shared" si="310"/>
        <v>1</v>
      </c>
      <c r="BT300" s="56">
        <f t="shared" si="311"/>
        <v>1</v>
      </c>
      <c r="BU300" s="52" t="str">
        <f t="shared" si="312"/>
        <v>0 missed</v>
      </c>
      <c r="BV300" s="51">
        <f t="shared" si="313"/>
        <v>2</v>
      </c>
      <c r="BW300" s="57">
        <f t="shared" si="314"/>
        <v>1</v>
      </c>
      <c r="BX300" s="57" t="str">
        <f t="shared" si="315"/>
        <v>Q-1 A-1 || Q Total-1, A Total-1</v>
      </c>
      <c r="BY300" s="51" t="str" cm="1">
        <f t="array" ref="BY300">IFERROR(INDEX('Attendance-Slot-1'!$Q$2:$Q$1112,MATCH(1,('Attendance-Slot-1'!$A$2:$A$1112=$C300)*('Attendance-Slot-1'!$G$2:$G$1112=BY$2),0)),"No Data")</f>
        <v>No Data</v>
      </c>
      <c r="BZ300" s="51" t="str" cm="1">
        <f t="array" ref="BZ300">IFERROR(INDEX('Attendance-Slot-2'!$Q$2:$Q$2595,MATCH(1,('Attendance-Slot-2'!$A$2:$A$2595=$C300)*('Attendance-Slot-2'!$G$2:$G$2595=BY$2),0)),"No Data")</f>
        <v>P-S2_Onsite</v>
      </c>
      <c r="CA300" s="135">
        <f>VLOOKUP($BN300,'Written Exam Marks'!$H:$Q,10,FALSE)</f>
        <v>27.5</v>
      </c>
      <c r="CB300" s="135">
        <f>VLOOKUP($BN300,'Written Exam Marks'!$H:$Q,9,FALSE)</f>
        <v>40</v>
      </c>
      <c r="CC300" s="51" t="str">
        <f t="shared" si="316"/>
        <v>Present</v>
      </c>
      <c r="CD300" s="51" t="str">
        <f t="shared" si="317"/>
        <v>P-S2_Onsite</v>
      </c>
      <c r="CE300" s="29">
        <v>20</v>
      </c>
      <c r="CF300" s="29">
        <v>20</v>
      </c>
      <c r="CG300" s="29">
        <v>18</v>
      </c>
      <c r="CH300" s="29">
        <v>58</v>
      </c>
      <c r="CI300" s="29">
        <v>60</v>
      </c>
      <c r="CJ300" s="61" t="s">
        <v>7343</v>
      </c>
      <c r="CK300" s="61" t="s">
        <v>1613</v>
      </c>
      <c r="CL300" s="10" t="str">
        <f t="shared" si="318"/>
        <v>2025EM1100297-MDSDF404</v>
      </c>
      <c r="CM300" s="61" t="str">
        <f t="shared" si="319"/>
        <v>0 missed</v>
      </c>
      <c r="CN300" s="61" t="str">
        <f t="shared" si="320"/>
        <v>0 missed</v>
      </c>
      <c r="CO300" s="111">
        <f t="shared" si="321"/>
        <v>2</v>
      </c>
      <c r="CP300" s="111">
        <f t="shared" si="322"/>
        <v>1</v>
      </c>
      <c r="CQ300" s="9">
        <f t="shared" si="323"/>
        <v>1</v>
      </c>
      <c r="CR300" s="9">
        <f t="shared" si="324"/>
        <v>1</v>
      </c>
      <c r="CS300" s="61" t="str">
        <f t="shared" si="325"/>
        <v>0 missed</v>
      </c>
      <c r="CT300" s="111">
        <f t="shared" si="326"/>
        <v>3</v>
      </c>
      <c r="CU300" s="10">
        <f t="shared" si="327"/>
        <v>1</v>
      </c>
      <c r="CV300" s="10" t="str">
        <f t="shared" si="328"/>
        <v>Q-2 A-1 || Q Total-2, A Total-1</v>
      </c>
      <c r="CW300" s="111" t="str" cm="1">
        <f t="array" ref="CW300">IFERROR(INDEX('Attendance-Slot-1'!$Q$2:$Q$1112,MATCH(1,('Attendance-Slot-1'!$A$2:$A$1112=$C300)*('Attendance-Slot-1'!$G$2:$G$1112=CW$2),0)),"No Data")</f>
        <v>P-S1_Onsite</v>
      </c>
      <c r="CX300" s="111" t="str" cm="1">
        <f t="array" ref="CX300">IFERROR(INDEX('Attendance-Slot-2'!$Q$2:$Q$2595,MATCH(1,('Attendance-Slot-2'!$A$2:$A$2595=$C300)*('Attendance-Slot-2'!$G$2:$G$2595=CW$2),0)),"No Data")</f>
        <v>No Data</v>
      </c>
      <c r="CY300" s="136">
        <f>VLOOKUP($CL300,'Written Exam Marks'!$H:$Q,10,FALSE)</f>
        <v>33</v>
      </c>
      <c r="CZ300" s="136">
        <f>VLOOKUP($CL300,'Written Exam Marks'!$H:$Q,9,FALSE)</f>
        <v>40</v>
      </c>
      <c r="DA300" s="111" t="str">
        <f t="shared" si="329"/>
        <v>Present</v>
      </c>
      <c r="DB300" s="111" t="str">
        <f t="shared" si="330"/>
        <v>P-S1_Onsite</v>
      </c>
      <c r="DC300" s="148">
        <v>5</v>
      </c>
      <c r="DD300" s="148">
        <v>6.375</v>
      </c>
      <c r="DE300" s="148">
        <v>8</v>
      </c>
      <c r="DF300" s="148">
        <v>12</v>
      </c>
      <c r="DG300" s="148">
        <v>19</v>
      </c>
      <c r="DH300" s="148">
        <v>50.375</v>
      </c>
      <c r="DI300" s="148">
        <v>65</v>
      </c>
      <c r="DJ300" s="66" t="s">
        <v>7351</v>
      </c>
      <c r="DK300" s="66" t="s">
        <v>1631</v>
      </c>
      <c r="DL300" s="68" t="str">
        <f t="shared" si="331"/>
        <v>2025EM1100297-MDSDF406</v>
      </c>
      <c r="DM300" s="66" t="str">
        <f t="shared" si="332"/>
        <v>0 missed</v>
      </c>
      <c r="DN300" s="66" t="str">
        <f t="shared" si="333"/>
        <v>0 missed</v>
      </c>
      <c r="DO300" s="62">
        <f t="shared" si="334"/>
        <v>3</v>
      </c>
      <c r="DP300" s="62">
        <f t="shared" si="335"/>
        <v>2</v>
      </c>
      <c r="DQ300" s="67">
        <f t="shared" si="336"/>
        <v>1</v>
      </c>
      <c r="DR300" s="67">
        <f t="shared" si="337"/>
        <v>1</v>
      </c>
      <c r="DS300" s="66" t="str">
        <f t="shared" si="338"/>
        <v>0 missed</v>
      </c>
      <c r="DT300" s="62">
        <f t="shared" si="339"/>
        <v>5</v>
      </c>
      <c r="DU300" s="68">
        <f t="shared" si="340"/>
        <v>1</v>
      </c>
      <c r="DV300" s="68" t="str">
        <f t="shared" si="341"/>
        <v>Q-3 A-2 || Q Total-3, A Total-2</v>
      </c>
      <c r="DW300" s="62" t="str" cm="1">
        <f t="array" ref="DW300">IFERROR(INDEX('Attendance-Slot-1'!$Q$2:$Q$1112,MATCH(1,('Attendance-Slot-1'!$A$2:$A$1112=$C300)*('Attendance-Slot-1'!$G$2:$G$1112=DW$2),0)),"No Data")</f>
        <v>No Data</v>
      </c>
      <c r="DX300" s="62" t="str" cm="1">
        <f t="array" ref="DX300">IFERROR(INDEX('Attendance-Slot-2'!$Q$2:$Q$2595,MATCH(1,('Attendance-Slot-2'!$A$2:$A$2595=$C300)*('Attendance-Slot-2'!$G$2:$G$2595=DW$2),0)),"No Data")</f>
        <v>P-S2_Onsite</v>
      </c>
      <c r="DY300" s="137">
        <f>VLOOKUP($DL300,'Written Exam Marks'!$H:$Q,10,FALSE)</f>
        <v>27.5</v>
      </c>
      <c r="DZ300" s="137">
        <f>VLOOKUP($DL300,'Written Exam Marks'!$H:$Q,9,FALSE)</f>
        <v>35</v>
      </c>
      <c r="EA300" s="62" t="str">
        <f t="shared" si="342"/>
        <v>Present</v>
      </c>
      <c r="EB300" s="62" t="str">
        <f t="shared" si="343"/>
        <v>P-S2_Onsite</v>
      </c>
      <c r="EC300" s="114" t="str">
        <f t="shared" si="280"/>
        <v>P-3, 
A-0, 
No Data-2</v>
      </c>
      <c r="ED300" s="114" t="str">
        <f t="shared" si="281"/>
        <v>P-2, 
A-0, 
No Data-3</v>
      </c>
      <c r="EE300" s="114" t="str">
        <f t="shared" si="344"/>
        <v>P-S1_Onsite</v>
      </c>
      <c r="EF300" s="114" t="str">
        <f t="shared" si="345"/>
        <v>P-S1_Onsite</v>
      </c>
      <c r="EG300" s="114" t="str">
        <f t="shared" si="346"/>
        <v>P-S2_Onsite</v>
      </c>
      <c r="EH300" s="114" t="str">
        <f t="shared" si="347"/>
        <v>P-S1_Onsite</v>
      </c>
      <c r="EI300" s="114" t="str">
        <f t="shared" si="348"/>
        <v>P-S2_Onsite</v>
      </c>
      <c r="EJ300" s="114" t="str">
        <f t="shared" si="349"/>
        <v>P-5, A-0, No Data-0</v>
      </c>
      <c r="EK300" s="114" t="s">
        <v>10453</v>
      </c>
      <c r="EL300" s="114">
        <v>29.5</v>
      </c>
      <c r="EM300" s="114">
        <v>10</v>
      </c>
      <c r="EN300" s="114">
        <v>55</v>
      </c>
      <c r="EO300" s="114">
        <v>94.5</v>
      </c>
      <c r="EP300" s="114" t="s">
        <v>7217</v>
      </c>
      <c r="EQ300" s="114" t="s">
        <v>1054</v>
      </c>
      <c r="ER300" s="114" t="s">
        <v>2751</v>
      </c>
      <c r="ES300" s="114"/>
      <c r="ET300" s="30" t="s">
        <v>2751</v>
      </c>
    </row>
    <row r="301" spans="1:150" x14ac:dyDescent="0.25">
      <c r="A301" s="114">
        <v>298</v>
      </c>
      <c r="B301" s="114" t="s">
        <v>7224</v>
      </c>
      <c r="C301" s="80" t="s">
        <v>4171</v>
      </c>
      <c r="D301" s="30" t="s">
        <v>4172</v>
      </c>
      <c r="E301" s="30" t="s">
        <v>4173</v>
      </c>
      <c r="F301" s="33" t="s">
        <v>7201</v>
      </c>
      <c r="G301" s="30" t="s">
        <v>4174</v>
      </c>
      <c r="H301" s="143">
        <v>15</v>
      </c>
      <c r="I301" s="143">
        <v>15</v>
      </c>
      <c r="J301" s="143">
        <v>19</v>
      </c>
      <c r="K301" s="143">
        <v>15</v>
      </c>
      <c r="L301" s="143">
        <v>64</v>
      </c>
      <c r="M301" s="143">
        <v>65</v>
      </c>
      <c r="N301" s="40" t="s">
        <v>7314</v>
      </c>
      <c r="O301" s="40" t="s">
        <v>1593</v>
      </c>
      <c r="P301" s="13" t="str">
        <f t="shared" si="282"/>
        <v>2025EM1100298-MDSDF401</v>
      </c>
      <c r="Q301" s="40" t="str">
        <f t="shared" si="283"/>
        <v>0 missed</v>
      </c>
      <c r="R301" s="40" t="str">
        <f t="shared" si="284"/>
        <v>0 missed</v>
      </c>
      <c r="S301" s="40">
        <f t="shared" si="285"/>
        <v>3</v>
      </c>
      <c r="T301" s="40">
        <f t="shared" si="286"/>
        <v>1</v>
      </c>
      <c r="U301" s="41">
        <f t="shared" si="287"/>
        <v>1</v>
      </c>
      <c r="V301" s="41">
        <f t="shared" si="288"/>
        <v>1</v>
      </c>
      <c r="W301" s="40" t="str">
        <f t="shared" si="289"/>
        <v>0 missed</v>
      </c>
      <c r="X301" s="113">
        <f t="shared" si="290"/>
        <v>4</v>
      </c>
      <c r="Y301" s="13">
        <f t="shared" si="291"/>
        <v>1</v>
      </c>
      <c r="Z301" s="13" t="str">
        <f t="shared" si="292"/>
        <v>Q-3 A-1 || Q Total-3, A Total-1</v>
      </c>
      <c r="AA301" s="113" t="str" cm="1">
        <f t="array" ref="AA301">IFERROR(INDEX('Attendance-Slot-1'!$Q$2:$Q$1112,MATCH(1,('Attendance-Slot-1'!$A$2:$A$1112=$C301)*('Attendance-Slot-1'!$G$2:$G$1112=AA$2),0)),"No Data")</f>
        <v>No Data</v>
      </c>
      <c r="AB301" s="113" t="str" cm="1">
        <f t="array" ref="AB301">IFERROR(INDEX('Attendance-Slot-2'!$Q$2:$Q$2595,MATCH(1,('Attendance-Slot-2'!$A$2:$A$2595=$C301)*('Attendance-Slot-2'!$G$2:$G$2595=AA$2),0)),"No Data")</f>
        <v>P-S2_Onsite</v>
      </c>
      <c r="AC301" s="133">
        <f>VLOOKUP($P301,'Written Exam Marks'!$H:$Q,10,FALSE)</f>
        <v>28.5</v>
      </c>
      <c r="AD301" s="133">
        <f>VLOOKUP($P301,'Written Exam Marks'!$H:$Q,9,FALSE)</f>
        <v>35</v>
      </c>
      <c r="AE301" s="113" t="str">
        <f t="shared" si="293"/>
        <v>Present</v>
      </c>
      <c r="AF301" s="113" t="str">
        <f t="shared" si="294"/>
        <v>P-S2_Onsite</v>
      </c>
      <c r="AG301" s="146">
        <v>10</v>
      </c>
      <c r="AH301" s="146">
        <v>9.5</v>
      </c>
      <c r="AI301" s="146">
        <v>10</v>
      </c>
      <c r="AJ301" s="146">
        <v>10</v>
      </c>
      <c r="AK301" s="146">
        <v>9</v>
      </c>
      <c r="AL301" s="146">
        <v>10</v>
      </c>
      <c r="AM301" s="146">
        <v>58.5</v>
      </c>
      <c r="AN301" s="146">
        <v>60</v>
      </c>
      <c r="AO301" s="43" t="s">
        <v>7336</v>
      </c>
      <c r="AP301" s="43" t="s">
        <v>1598</v>
      </c>
      <c r="AQ301" s="50" t="str">
        <f t="shared" si="295"/>
        <v>2025EM1100298-MDSDF402</v>
      </c>
      <c r="AR301" s="43" t="str">
        <f t="shared" si="296"/>
        <v>0 missed</v>
      </c>
      <c r="AS301" s="47" t="s">
        <v>7342</v>
      </c>
      <c r="AT301" s="43">
        <f t="shared" si="297"/>
        <v>6</v>
      </c>
      <c r="AU301" s="48" t="s">
        <v>7342</v>
      </c>
      <c r="AV301" s="49">
        <f t="shared" si="298"/>
        <v>1</v>
      </c>
      <c r="AW301" s="48" t="s">
        <v>7342</v>
      </c>
      <c r="AX301" s="43" t="str">
        <f t="shared" si="299"/>
        <v>0 missed</v>
      </c>
      <c r="AY301" s="42">
        <f t="shared" si="300"/>
        <v>6</v>
      </c>
      <c r="AZ301" s="50">
        <f t="shared" si="301"/>
        <v>1</v>
      </c>
      <c r="BA301" s="50" t="str">
        <f t="shared" si="302"/>
        <v>Q-6 A-- || Q Total-6, A Total-0</v>
      </c>
      <c r="BB301" s="42" t="str" cm="1">
        <f t="array" ref="BB301">IFERROR(INDEX('Attendance-Slot-1'!$Q$2:$Q$1112,MATCH(1,('Attendance-Slot-1'!$A$2:$A$1112=$C301)*('Attendance-Slot-1'!$G$2:$G$1112=BB$2),0)),"No Data")</f>
        <v>No Data</v>
      </c>
      <c r="BC301" s="42" t="str" cm="1">
        <f t="array" ref="BC301">IFERROR(INDEX('Attendance-Slot-2'!$Q$2:$Q$2595,MATCH(1,('Attendance-Slot-2'!$A$2:$A$2595=$C301)*('Attendance-Slot-2'!$G$2:$G$2595=BB$2),0)),"No Data")</f>
        <v>P-S2_Onsite</v>
      </c>
      <c r="BD301" s="134">
        <f>VLOOKUP($AQ301,'Written Exam Marks'!$H:$Q,10,FALSE)</f>
        <v>27</v>
      </c>
      <c r="BE301" s="134">
        <f>VLOOKUP($AQ301,'Written Exam Marks'!$H:$Q,9,FALSE)</f>
        <v>40</v>
      </c>
      <c r="BF301" s="42" t="str">
        <f t="shared" si="303"/>
        <v>Present</v>
      </c>
      <c r="BG301" s="42" t="str">
        <f t="shared" si="304"/>
        <v>P-S2_Onsite</v>
      </c>
      <c r="BH301" s="147">
        <v>19</v>
      </c>
      <c r="BI301" s="147">
        <v>31.5</v>
      </c>
      <c r="BJ301" s="147">
        <v>50.5</v>
      </c>
      <c r="BK301" s="147">
        <v>60</v>
      </c>
      <c r="BL301" s="52" t="s">
        <v>3697</v>
      </c>
      <c r="BM301" s="52" t="s">
        <v>1606</v>
      </c>
      <c r="BN301" s="57" t="str">
        <f t="shared" si="305"/>
        <v>2025EM1100298-MDSDF403</v>
      </c>
      <c r="BO301" s="52" t="str">
        <f t="shared" si="306"/>
        <v>0 missed</v>
      </c>
      <c r="BP301" s="52" t="str">
        <f t="shared" si="307"/>
        <v>0 missed</v>
      </c>
      <c r="BQ301" s="52">
        <f t="shared" si="308"/>
        <v>1</v>
      </c>
      <c r="BR301" s="52">
        <f t="shared" si="309"/>
        <v>1</v>
      </c>
      <c r="BS301" s="56">
        <f t="shared" si="310"/>
        <v>1</v>
      </c>
      <c r="BT301" s="56">
        <f t="shared" si="311"/>
        <v>1</v>
      </c>
      <c r="BU301" s="52" t="str">
        <f t="shared" si="312"/>
        <v>0 missed</v>
      </c>
      <c r="BV301" s="51">
        <f t="shared" si="313"/>
        <v>2</v>
      </c>
      <c r="BW301" s="57">
        <f t="shared" si="314"/>
        <v>1</v>
      </c>
      <c r="BX301" s="57" t="str">
        <f t="shared" si="315"/>
        <v>Q-1 A-1 || Q Total-1, A Total-1</v>
      </c>
      <c r="BY301" s="51" t="str" cm="1">
        <f t="array" ref="BY301">IFERROR(INDEX('Attendance-Slot-1'!$Q$2:$Q$1112,MATCH(1,('Attendance-Slot-1'!$A$2:$A$1112=$C301)*('Attendance-Slot-1'!$G$2:$G$1112=BY$2),0)),"No Data")</f>
        <v>No Data</v>
      </c>
      <c r="BZ301" s="51" t="str" cm="1">
        <f t="array" ref="BZ301">IFERROR(INDEX('Attendance-Slot-2'!$Q$2:$Q$2595,MATCH(1,('Attendance-Slot-2'!$A$2:$A$2595=$C301)*('Attendance-Slot-2'!$G$2:$G$2595=BY$2),0)),"No Data")</f>
        <v>P-S2_Onsite</v>
      </c>
      <c r="CA301" s="135">
        <f>VLOOKUP($BN301,'Written Exam Marks'!$H:$Q,10,FALSE)</f>
        <v>33.5</v>
      </c>
      <c r="CB301" s="135">
        <f>VLOOKUP($BN301,'Written Exam Marks'!$H:$Q,9,FALSE)</f>
        <v>40</v>
      </c>
      <c r="CC301" s="51" t="str">
        <f t="shared" si="316"/>
        <v>Present</v>
      </c>
      <c r="CD301" s="51" t="str">
        <f t="shared" si="317"/>
        <v>P-S2_Onsite</v>
      </c>
      <c r="CE301" s="29">
        <v>19</v>
      </c>
      <c r="CF301" s="29">
        <v>20</v>
      </c>
      <c r="CG301" s="29">
        <v>18</v>
      </c>
      <c r="CH301" s="29">
        <v>57</v>
      </c>
      <c r="CI301" s="29">
        <v>60</v>
      </c>
      <c r="CJ301" s="61" t="s">
        <v>7343</v>
      </c>
      <c r="CK301" s="61" t="s">
        <v>1613</v>
      </c>
      <c r="CL301" s="10" t="str">
        <f t="shared" si="318"/>
        <v>2025EM1100298-MDSDF404</v>
      </c>
      <c r="CM301" s="61" t="str">
        <f t="shared" si="319"/>
        <v>0 missed</v>
      </c>
      <c r="CN301" s="61" t="str">
        <f t="shared" si="320"/>
        <v>0 missed</v>
      </c>
      <c r="CO301" s="111">
        <f t="shared" si="321"/>
        <v>2</v>
      </c>
      <c r="CP301" s="111">
        <f t="shared" si="322"/>
        <v>1</v>
      </c>
      <c r="CQ301" s="9">
        <f t="shared" si="323"/>
        <v>1</v>
      </c>
      <c r="CR301" s="9">
        <f t="shared" si="324"/>
        <v>1</v>
      </c>
      <c r="CS301" s="61" t="str">
        <f t="shared" si="325"/>
        <v>0 missed</v>
      </c>
      <c r="CT301" s="111">
        <f t="shared" si="326"/>
        <v>3</v>
      </c>
      <c r="CU301" s="10">
        <f t="shared" si="327"/>
        <v>1</v>
      </c>
      <c r="CV301" s="10" t="str">
        <f t="shared" si="328"/>
        <v>Q-2 A-1 || Q Total-2, A Total-1</v>
      </c>
      <c r="CW301" s="111" t="str" cm="1">
        <f t="array" ref="CW301">IFERROR(INDEX('Attendance-Slot-1'!$Q$2:$Q$1112,MATCH(1,('Attendance-Slot-1'!$A$2:$A$1112=$C301)*('Attendance-Slot-1'!$G$2:$G$1112=CW$2),0)),"No Data")</f>
        <v>No Data</v>
      </c>
      <c r="CX301" s="111" t="str" cm="1">
        <f t="array" ref="CX301">IFERROR(INDEX('Attendance-Slot-2'!$Q$2:$Q$2595,MATCH(1,('Attendance-Slot-2'!$A$2:$A$2595=$C301)*('Attendance-Slot-2'!$G$2:$G$2595=CW$2),0)),"No Data")</f>
        <v>P-S2_Onsite</v>
      </c>
      <c r="CY301" s="136">
        <f>VLOOKUP($CL301,'Written Exam Marks'!$H:$Q,10,FALSE)</f>
        <v>26</v>
      </c>
      <c r="CZ301" s="136">
        <f>VLOOKUP($CL301,'Written Exam Marks'!$H:$Q,9,FALSE)</f>
        <v>40</v>
      </c>
      <c r="DA301" s="111" t="str">
        <f t="shared" si="329"/>
        <v>Present</v>
      </c>
      <c r="DB301" s="111" t="str">
        <f t="shared" si="330"/>
        <v>P-S2_Onsite</v>
      </c>
      <c r="DC301" s="148">
        <v>5.5</v>
      </c>
      <c r="DD301" s="148">
        <v>7.625</v>
      </c>
      <c r="DE301" s="148">
        <v>8</v>
      </c>
      <c r="DF301" s="148">
        <v>15</v>
      </c>
      <c r="DG301" s="148">
        <v>19</v>
      </c>
      <c r="DH301" s="148">
        <v>55.125</v>
      </c>
      <c r="DI301" s="148">
        <v>65</v>
      </c>
      <c r="DJ301" s="66" t="s">
        <v>7351</v>
      </c>
      <c r="DK301" s="66" t="s">
        <v>1631</v>
      </c>
      <c r="DL301" s="68" t="str">
        <f t="shared" si="331"/>
        <v>2025EM1100298-MDSDF406</v>
      </c>
      <c r="DM301" s="66" t="str">
        <f t="shared" si="332"/>
        <v>0 missed</v>
      </c>
      <c r="DN301" s="66" t="str">
        <f t="shared" si="333"/>
        <v>0 missed</v>
      </c>
      <c r="DO301" s="62">
        <f t="shared" si="334"/>
        <v>3</v>
      </c>
      <c r="DP301" s="62">
        <f t="shared" si="335"/>
        <v>2</v>
      </c>
      <c r="DQ301" s="67">
        <f t="shared" si="336"/>
        <v>1</v>
      </c>
      <c r="DR301" s="67">
        <f t="shared" si="337"/>
        <v>1</v>
      </c>
      <c r="DS301" s="66" t="str">
        <f t="shared" si="338"/>
        <v>0 missed</v>
      </c>
      <c r="DT301" s="62">
        <f t="shared" si="339"/>
        <v>5</v>
      </c>
      <c r="DU301" s="68">
        <f t="shared" si="340"/>
        <v>1</v>
      </c>
      <c r="DV301" s="68" t="str">
        <f t="shared" si="341"/>
        <v>Q-3 A-2 || Q Total-3, A Total-2</v>
      </c>
      <c r="DW301" s="62" t="str" cm="1">
        <f t="array" ref="DW301">IFERROR(INDEX('Attendance-Slot-1'!$Q$2:$Q$1112,MATCH(1,('Attendance-Slot-1'!$A$2:$A$1112=$C301)*('Attendance-Slot-1'!$G$2:$G$1112=DW$2),0)),"No Data")</f>
        <v>No Data</v>
      </c>
      <c r="DX301" s="62" t="str" cm="1">
        <f t="array" ref="DX301">IFERROR(INDEX('Attendance-Slot-2'!$Q$2:$Q$2595,MATCH(1,('Attendance-Slot-2'!$A$2:$A$2595=$C301)*('Attendance-Slot-2'!$G$2:$G$2595=DW$2),0)),"No Data")</f>
        <v>P-S2_Onsite</v>
      </c>
      <c r="DY301" s="137">
        <f>VLOOKUP($DL301,'Written Exam Marks'!$H:$Q,10,FALSE)</f>
        <v>27.5</v>
      </c>
      <c r="DZ301" s="137">
        <f>VLOOKUP($DL301,'Written Exam Marks'!$H:$Q,9,FALSE)</f>
        <v>35</v>
      </c>
      <c r="EA301" s="62" t="str">
        <f t="shared" si="342"/>
        <v>Present</v>
      </c>
      <c r="EB301" s="62" t="str">
        <f t="shared" si="343"/>
        <v>P-S2_Onsite</v>
      </c>
      <c r="EC301" s="114" t="str">
        <f t="shared" si="280"/>
        <v>P-0, 
A-0, 
No Data-5</v>
      </c>
      <c r="ED301" s="114" t="str">
        <f t="shared" si="281"/>
        <v>P-5, 
A-0, 
No Data-0</v>
      </c>
      <c r="EE301" s="114" t="str">
        <f t="shared" si="344"/>
        <v>P-S2_Onsite</v>
      </c>
      <c r="EF301" s="114" t="str">
        <f t="shared" si="345"/>
        <v>P-S2_Onsite</v>
      </c>
      <c r="EG301" s="114" t="str">
        <f t="shared" si="346"/>
        <v>P-S2_Onsite</v>
      </c>
      <c r="EH301" s="114" t="str">
        <f t="shared" si="347"/>
        <v>P-S2_Onsite</v>
      </c>
      <c r="EI301" s="114" t="str">
        <f t="shared" si="348"/>
        <v>P-S2_Onsite</v>
      </c>
      <c r="EJ301" s="114" t="str">
        <f t="shared" si="349"/>
        <v>P-5, A-0, No Data-0</v>
      </c>
      <c r="EK301" s="114" t="s">
        <v>10453</v>
      </c>
      <c r="EL301" s="114">
        <v>28</v>
      </c>
      <c r="EM301" s="114">
        <v>9</v>
      </c>
      <c r="EN301" s="114">
        <v>57</v>
      </c>
      <c r="EO301" s="114">
        <v>94</v>
      </c>
      <c r="EP301" s="114" t="s">
        <v>7217</v>
      </c>
      <c r="EQ301" s="114" t="s">
        <v>1054</v>
      </c>
      <c r="ER301" s="114" t="s">
        <v>4171</v>
      </c>
      <c r="ES301" s="114"/>
      <c r="ET301" s="30" t="s">
        <v>4171</v>
      </c>
    </row>
    <row r="302" spans="1:150" x14ac:dyDescent="0.25">
      <c r="A302" s="114">
        <v>299</v>
      </c>
      <c r="B302" s="114" t="s">
        <v>7224</v>
      </c>
      <c r="C302" s="80" t="s">
        <v>2758</v>
      </c>
      <c r="D302" s="30" t="s">
        <v>2759</v>
      </c>
      <c r="E302" s="30" t="s">
        <v>2760</v>
      </c>
      <c r="F302" s="33" t="s">
        <v>7201</v>
      </c>
      <c r="G302" s="30" t="s">
        <v>2761</v>
      </c>
      <c r="H302" s="143">
        <v>14</v>
      </c>
      <c r="I302" s="143">
        <v>15</v>
      </c>
      <c r="J302" s="143">
        <v>20</v>
      </c>
      <c r="K302" s="143">
        <v>15</v>
      </c>
      <c r="L302" s="143">
        <v>64</v>
      </c>
      <c r="M302" s="143">
        <v>65</v>
      </c>
      <c r="N302" s="40" t="s">
        <v>7314</v>
      </c>
      <c r="O302" s="40" t="s">
        <v>1593</v>
      </c>
      <c r="P302" s="13" t="str">
        <f t="shared" si="282"/>
        <v>2025EM1100299-MDSDF401</v>
      </c>
      <c r="Q302" s="40" t="str">
        <f t="shared" si="283"/>
        <v>0 missed</v>
      </c>
      <c r="R302" s="40" t="str">
        <f t="shared" si="284"/>
        <v>0 missed</v>
      </c>
      <c r="S302" s="40">
        <f t="shared" si="285"/>
        <v>3</v>
      </c>
      <c r="T302" s="40">
        <f t="shared" si="286"/>
        <v>1</v>
      </c>
      <c r="U302" s="41">
        <f t="shared" si="287"/>
        <v>1</v>
      </c>
      <c r="V302" s="41">
        <f t="shared" si="288"/>
        <v>1</v>
      </c>
      <c r="W302" s="40" t="str">
        <f t="shared" si="289"/>
        <v>0 missed</v>
      </c>
      <c r="X302" s="113">
        <f t="shared" si="290"/>
        <v>4</v>
      </c>
      <c r="Y302" s="13">
        <f t="shared" si="291"/>
        <v>1</v>
      </c>
      <c r="Z302" s="13" t="str">
        <f t="shared" si="292"/>
        <v>Q-3 A-1 || Q Total-3, A Total-1</v>
      </c>
      <c r="AA302" s="113" t="str" cm="1">
        <f t="array" ref="AA302">IFERROR(INDEX('Attendance-Slot-1'!$Q$2:$Q$1112,MATCH(1,('Attendance-Slot-1'!$A$2:$A$1112=$C302)*('Attendance-Slot-1'!$G$2:$G$1112=AA$2),0)),"No Data")</f>
        <v>No Data</v>
      </c>
      <c r="AB302" s="113" t="str" cm="1">
        <f t="array" ref="AB302">IFERROR(INDEX('Attendance-Slot-2'!$Q$2:$Q$2595,MATCH(1,('Attendance-Slot-2'!$A$2:$A$2595=$C302)*('Attendance-Slot-2'!$G$2:$G$2595=AA$2),0)),"No Data")</f>
        <v>P-S2_Onsite</v>
      </c>
      <c r="AC302" s="133">
        <f>VLOOKUP($P302,'Written Exam Marks'!$H:$Q,10,FALSE)</f>
        <v>23</v>
      </c>
      <c r="AD302" s="133">
        <f>VLOOKUP($P302,'Written Exam Marks'!$H:$Q,9,FALSE)</f>
        <v>35</v>
      </c>
      <c r="AE302" s="113" t="str">
        <f t="shared" si="293"/>
        <v>Present</v>
      </c>
      <c r="AF302" s="113" t="str">
        <f t="shared" si="294"/>
        <v>P-S2_Onsite</v>
      </c>
      <c r="AG302" s="146">
        <v>9.5</v>
      </c>
      <c r="AH302" s="146">
        <v>9.5</v>
      </c>
      <c r="AI302" s="146">
        <v>10</v>
      </c>
      <c r="AJ302" s="146">
        <v>9</v>
      </c>
      <c r="AK302" s="146">
        <v>10</v>
      </c>
      <c r="AL302" s="146">
        <v>10</v>
      </c>
      <c r="AM302" s="146">
        <v>58</v>
      </c>
      <c r="AN302" s="146">
        <v>60</v>
      </c>
      <c r="AO302" s="43" t="s">
        <v>7336</v>
      </c>
      <c r="AP302" s="43" t="s">
        <v>1598</v>
      </c>
      <c r="AQ302" s="50" t="str">
        <f t="shared" si="295"/>
        <v>2025EM1100299-MDSDF402</v>
      </c>
      <c r="AR302" s="43" t="str">
        <f t="shared" si="296"/>
        <v>0 missed</v>
      </c>
      <c r="AS302" s="47" t="s">
        <v>7342</v>
      </c>
      <c r="AT302" s="43">
        <f t="shared" si="297"/>
        <v>6</v>
      </c>
      <c r="AU302" s="48" t="s">
        <v>7342</v>
      </c>
      <c r="AV302" s="49">
        <f t="shared" si="298"/>
        <v>1</v>
      </c>
      <c r="AW302" s="48" t="s">
        <v>7342</v>
      </c>
      <c r="AX302" s="43" t="str">
        <f t="shared" si="299"/>
        <v>0 missed</v>
      </c>
      <c r="AY302" s="42">
        <f t="shared" si="300"/>
        <v>6</v>
      </c>
      <c r="AZ302" s="50">
        <f t="shared" si="301"/>
        <v>1</v>
      </c>
      <c r="BA302" s="50" t="str">
        <f t="shared" si="302"/>
        <v>Q-6 A-- || Q Total-6, A Total-0</v>
      </c>
      <c r="BB302" s="42" t="str" cm="1">
        <f t="array" ref="BB302">IFERROR(INDEX('Attendance-Slot-1'!$Q$2:$Q$1112,MATCH(1,('Attendance-Slot-1'!$A$2:$A$1112=$C302)*('Attendance-Slot-1'!$G$2:$G$1112=BB$2),0)),"No Data")</f>
        <v>P-S1_Onsite</v>
      </c>
      <c r="BC302" s="42" t="str" cm="1">
        <f t="array" ref="BC302">IFERROR(INDEX('Attendance-Slot-2'!$Q$2:$Q$2595,MATCH(1,('Attendance-Slot-2'!$A$2:$A$2595=$C302)*('Attendance-Slot-2'!$G$2:$G$2595=BB$2),0)),"No Data")</f>
        <v>No Data</v>
      </c>
      <c r="BD302" s="134">
        <f>VLOOKUP($AQ302,'Written Exam Marks'!$H:$Q,10,FALSE)</f>
        <v>25</v>
      </c>
      <c r="BE302" s="134">
        <f>VLOOKUP($AQ302,'Written Exam Marks'!$H:$Q,9,FALSE)</f>
        <v>40</v>
      </c>
      <c r="BF302" s="42" t="str">
        <f t="shared" si="303"/>
        <v>Present</v>
      </c>
      <c r="BG302" s="42" t="str">
        <f t="shared" si="304"/>
        <v>P-S1_Onsite</v>
      </c>
      <c r="BH302" s="147">
        <v>20</v>
      </c>
      <c r="BI302" s="147">
        <v>30</v>
      </c>
      <c r="BJ302" s="147">
        <v>50</v>
      </c>
      <c r="BK302" s="147">
        <v>60</v>
      </c>
      <c r="BL302" s="52" t="s">
        <v>3697</v>
      </c>
      <c r="BM302" s="52" t="s">
        <v>1606</v>
      </c>
      <c r="BN302" s="57" t="str">
        <f t="shared" si="305"/>
        <v>2025EM1100299-MDSDF403</v>
      </c>
      <c r="BO302" s="52" t="str">
        <f t="shared" si="306"/>
        <v>0 missed</v>
      </c>
      <c r="BP302" s="52" t="str">
        <f t="shared" si="307"/>
        <v>0 missed</v>
      </c>
      <c r="BQ302" s="52">
        <f t="shared" si="308"/>
        <v>1</v>
      </c>
      <c r="BR302" s="52">
        <f t="shared" si="309"/>
        <v>1</v>
      </c>
      <c r="BS302" s="56">
        <f t="shared" si="310"/>
        <v>1</v>
      </c>
      <c r="BT302" s="56">
        <f t="shared" si="311"/>
        <v>1</v>
      </c>
      <c r="BU302" s="52" t="str">
        <f t="shared" si="312"/>
        <v>0 missed</v>
      </c>
      <c r="BV302" s="51">
        <f t="shared" si="313"/>
        <v>2</v>
      </c>
      <c r="BW302" s="57">
        <f t="shared" si="314"/>
        <v>1</v>
      </c>
      <c r="BX302" s="57" t="str">
        <f t="shared" si="315"/>
        <v>Q-1 A-1 || Q Total-1, A Total-1</v>
      </c>
      <c r="BY302" s="51" t="str" cm="1">
        <f t="array" ref="BY302">IFERROR(INDEX('Attendance-Slot-1'!$Q$2:$Q$1112,MATCH(1,('Attendance-Slot-1'!$A$2:$A$1112=$C302)*('Attendance-Slot-1'!$G$2:$G$1112=BY$2),0)),"No Data")</f>
        <v>P-S1_Onsite</v>
      </c>
      <c r="BZ302" s="51" t="str" cm="1">
        <f t="array" ref="BZ302">IFERROR(INDEX('Attendance-Slot-2'!$Q$2:$Q$2595,MATCH(1,('Attendance-Slot-2'!$A$2:$A$2595=$C302)*('Attendance-Slot-2'!$G$2:$G$2595=BY$2),0)),"No Data")</f>
        <v>No Data</v>
      </c>
      <c r="CA302" s="135">
        <f>VLOOKUP($BN302,'Written Exam Marks'!$H:$Q,10,FALSE)</f>
        <v>19</v>
      </c>
      <c r="CB302" s="135">
        <f>VLOOKUP($BN302,'Written Exam Marks'!$H:$Q,9,FALSE)</f>
        <v>40</v>
      </c>
      <c r="CC302" s="51" t="str">
        <f t="shared" si="316"/>
        <v>Present</v>
      </c>
      <c r="CD302" s="51" t="str">
        <f t="shared" si="317"/>
        <v>P-S1_Onsite</v>
      </c>
      <c r="CE302" s="29">
        <v>20</v>
      </c>
      <c r="CF302" s="29">
        <v>19</v>
      </c>
      <c r="CG302" s="29">
        <v>18</v>
      </c>
      <c r="CH302" s="29">
        <v>57</v>
      </c>
      <c r="CI302" s="29">
        <v>60</v>
      </c>
      <c r="CJ302" s="61" t="s">
        <v>7343</v>
      </c>
      <c r="CK302" s="61" t="s">
        <v>1613</v>
      </c>
      <c r="CL302" s="10" t="str">
        <f t="shared" si="318"/>
        <v>2025EM1100299-MDSDF404</v>
      </c>
      <c r="CM302" s="61" t="str">
        <f t="shared" si="319"/>
        <v>0 missed</v>
      </c>
      <c r="CN302" s="61" t="str">
        <f t="shared" si="320"/>
        <v>0 missed</v>
      </c>
      <c r="CO302" s="111">
        <f t="shared" si="321"/>
        <v>2</v>
      </c>
      <c r="CP302" s="111">
        <f t="shared" si="322"/>
        <v>1</v>
      </c>
      <c r="CQ302" s="9">
        <f t="shared" si="323"/>
        <v>1</v>
      </c>
      <c r="CR302" s="9">
        <f t="shared" si="324"/>
        <v>1</v>
      </c>
      <c r="CS302" s="61" t="str">
        <f t="shared" si="325"/>
        <v>0 missed</v>
      </c>
      <c r="CT302" s="111">
        <f t="shared" si="326"/>
        <v>3</v>
      </c>
      <c r="CU302" s="10">
        <f t="shared" si="327"/>
        <v>1</v>
      </c>
      <c r="CV302" s="10" t="str">
        <f t="shared" si="328"/>
        <v>Q-2 A-1 || Q Total-2, A Total-1</v>
      </c>
      <c r="CW302" s="111" t="str" cm="1">
        <f t="array" ref="CW302">IFERROR(INDEX('Attendance-Slot-1'!$Q$2:$Q$1112,MATCH(1,('Attendance-Slot-1'!$A$2:$A$1112=$C302)*('Attendance-Slot-1'!$G$2:$G$1112=CW$2),0)),"No Data")</f>
        <v>No Data</v>
      </c>
      <c r="CX302" s="111" t="str" cm="1">
        <f t="array" ref="CX302">IFERROR(INDEX('Attendance-Slot-2'!$Q$2:$Q$2595,MATCH(1,('Attendance-Slot-2'!$A$2:$A$2595=$C302)*('Attendance-Slot-2'!$G$2:$G$2595=CW$2),0)),"No Data")</f>
        <v>P-S2_Onsite</v>
      </c>
      <c r="CY302" s="136">
        <f>VLOOKUP($CL302,'Written Exam Marks'!$H:$Q,10,FALSE)</f>
        <v>23</v>
      </c>
      <c r="CZ302" s="136">
        <f>VLOOKUP($CL302,'Written Exam Marks'!$H:$Q,9,FALSE)</f>
        <v>40</v>
      </c>
      <c r="DA302" s="111" t="str">
        <f t="shared" si="329"/>
        <v>Present</v>
      </c>
      <c r="DB302" s="111" t="str">
        <f t="shared" si="330"/>
        <v>P-S2_Onsite</v>
      </c>
      <c r="DC302" s="148">
        <v>6</v>
      </c>
      <c r="DD302" s="148">
        <v>6</v>
      </c>
      <c r="DE302" s="148">
        <v>8</v>
      </c>
      <c r="DF302" s="148">
        <v>15</v>
      </c>
      <c r="DG302" s="148">
        <v>19</v>
      </c>
      <c r="DH302" s="148">
        <v>54</v>
      </c>
      <c r="DI302" s="148">
        <v>65</v>
      </c>
      <c r="DJ302" s="66" t="s">
        <v>7351</v>
      </c>
      <c r="DK302" s="66" t="s">
        <v>1631</v>
      </c>
      <c r="DL302" s="68" t="str">
        <f t="shared" si="331"/>
        <v>2025EM1100299-MDSDF406</v>
      </c>
      <c r="DM302" s="66" t="str">
        <f t="shared" si="332"/>
        <v>0 missed</v>
      </c>
      <c r="DN302" s="66" t="str">
        <f t="shared" si="333"/>
        <v>0 missed</v>
      </c>
      <c r="DO302" s="62">
        <f t="shared" si="334"/>
        <v>3</v>
      </c>
      <c r="DP302" s="62">
        <f t="shared" si="335"/>
        <v>2</v>
      </c>
      <c r="DQ302" s="67">
        <f t="shared" si="336"/>
        <v>1</v>
      </c>
      <c r="DR302" s="67">
        <f t="shared" si="337"/>
        <v>1</v>
      </c>
      <c r="DS302" s="66" t="str">
        <f t="shared" si="338"/>
        <v>0 missed</v>
      </c>
      <c r="DT302" s="62">
        <f t="shared" si="339"/>
        <v>5</v>
      </c>
      <c r="DU302" s="68">
        <f t="shared" si="340"/>
        <v>1</v>
      </c>
      <c r="DV302" s="68" t="str">
        <f t="shared" si="341"/>
        <v>Q-3 A-2 || Q Total-3, A Total-2</v>
      </c>
      <c r="DW302" s="62" t="str" cm="1">
        <f t="array" ref="DW302">IFERROR(INDEX('Attendance-Slot-1'!$Q$2:$Q$1112,MATCH(1,('Attendance-Slot-1'!$A$2:$A$1112=$C302)*('Attendance-Slot-1'!$G$2:$G$1112=DW$2),0)),"No Data")</f>
        <v>No Data</v>
      </c>
      <c r="DX302" s="62" t="str" cm="1">
        <f t="array" ref="DX302">IFERROR(INDEX('Attendance-Slot-2'!$Q$2:$Q$2595,MATCH(1,('Attendance-Slot-2'!$A$2:$A$2595=$C302)*('Attendance-Slot-2'!$G$2:$G$2595=DW$2),0)),"No Data")</f>
        <v>P-S2_Onsite</v>
      </c>
      <c r="DY302" s="137">
        <f>VLOOKUP($DL302,'Written Exam Marks'!$H:$Q,10,FALSE)</f>
        <v>22.5</v>
      </c>
      <c r="DZ302" s="137">
        <f>VLOOKUP($DL302,'Written Exam Marks'!$H:$Q,9,FALSE)</f>
        <v>35</v>
      </c>
      <c r="EA302" s="62" t="str">
        <f t="shared" si="342"/>
        <v>Present</v>
      </c>
      <c r="EB302" s="62" t="str">
        <f t="shared" si="343"/>
        <v>P-S2_Onsite</v>
      </c>
      <c r="EC302" s="114" t="str">
        <f t="shared" si="280"/>
        <v>P-2, 
A-0, 
No Data-3</v>
      </c>
      <c r="ED302" s="114" t="str">
        <f t="shared" si="281"/>
        <v>P-3, 
A-0, 
No Data-2</v>
      </c>
      <c r="EE302" s="114" t="str">
        <f t="shared" si="344"/>
        <v>P-S2_Onsite</v>
      </c>
      <c r="EF302" s="114" t="str">
        <f t="shared" si="345"/>
        <v>P-S1_Onsite</v>
      </c>
      <c r="EG302" s="114" t="str">
        <f t="shared" si="346"/>
        <v>P-S1_Onsite</v>
      </c>
      <c r="EH302" s="114" t="str">
        <f t="shared" si="347"/>
        <v>P-S2_Onsite</v>
      </c>
      <c r="EI302" s="114" t="str">
        <f t="shared" si="348"/>
        <v>P-S2_Onsite</v>
      </c>
      <c r="EJ302" s="114" t="str">
        <f t="shared" si="349"/>
        <v>P-5, A-0, No Data-0</v>
      </c>
      <c r="EK302" s="114" t="s">
        <v>10453</v>
      </c>
      <c r="EL302" s="114">
        <v>29</v>
      </c>
      <c r="EM302" s="114">
        <v>9</v>
      </c>
      <c r="EN302" s="114">
        <v>44</v>
      </c>
      <c r="EO302" s="114">
        <v>82</v>
      </c>
      <c r="EP302" s="114" t="s">
        <v>7217</v>
      </c>
      <c r="EQ302" s="114" t="s">
        <v>1054</v>
      </c>
      <c r="ER302" s="114" t="s">
        <v>2758</v>
      </c>
      <c r="ES302" s="114"/>
      <c r="ET302" s="30" t="s">
        <v>2758</v>
      </c>
    </row>
    <row r="303" spans="1:150" x14ac:dyDescent="0.25">
      <c r="A303" s="114">
        <v>300</v>
      </c>
      <c r="B303" s="114" t="s">
        <v>7224</v>
      </c>
      <c r="C303" s="80" t="s">
        <v>7280</v>
      </c>
      <c r="D303" s="30" t="s">
        <v>7282</v>
      </c>
      <c r="E303" s="30" t="s">
        <v>7281</v>
      </c>
      <c r="F303" s="33" t="s">
        <v>7202</v>
      </c>
      <c r="G303" s="30" t="s">
        <v>7283</v>
      </c>
      <c r="H303" s="143">
        <v>14</v>
      </c>
      <c r="I303" s="143">
        <v>13.5</v>
      </c>
      <c r="J303" s="143" t="s">
        <v>5</v>
      </c>
      <c r="K303" s="143" t="s">
        <v>5</v>
      </c>
      <c r="L303" s="143">
        <v>27.5</v>
      </c>
      <c r="M303" s="143">
        <v>65</v>
      </c>
      <c r="N303" s="40" t="s">
        <v>7314</v>
      </c>
      <c r="O303" s="40" t="s">
        <v>1593</v>
      </c>
      <c r="P303" s="13" t="str">
        <f t="shared" si="282"/>
        <v>2025EM1100300-MDSDF401</v>
      </c>
      <c r="Q303" s="40" t="str">
        <f t="shared" si="283"/>
        <v>1 missed</v>
      </c>
      <c r="R303" s="40" t="str">
        <f t="shared" si="284"/>
        <v>1 missed</v>
      </c>
      <c r="S303" s="40">
        <f t="shared" si="285"/>
        <v>2</v>
      </c>
      <c r="T303" s="40">
        <f t="shared" si="286"/>
        <v>0</v>
      </c>
      <c r="U303" s="41">
        <f t="shared" si="287"/>
        <v>0.66666666666666663</v>
      </c>
      <c r="V303" s="41">
        <f t="shared" si="288"/>
        <v>0</v>
      </c>
      <c r="W303" s="40" t="str">
        <f t="shared" si="289"/>
        <v>2 missed</v>
      </c>
      <c r="X303" s="113">
        <f t="shared" si="290"/>
        <v>2</v>
      </c>
      <c r="Y303" s="13">
        <f t="shared" si="291"/>
        <v>0.5</v>
      </c>
      <c r="Z303" s="13" t="str">
        <f t="shared" si="292"/>
        <v>Q-2 A-0 || Q Total-3, A Total-1</v>
      </c>
      <c r="AA303" s="113" t="str" cm="1">
        <f t="array" ref="AA303">IFERROR(INDEX('Attendance-Slot-1'!$Q$2:$Q$1112,MATCH(1,('Attendance-Slot-1'!$A$2:$A$1112=$C303)*('Attendance-Slot-1'!$G$2:$G$1112=AA$2),0)),"No Data")</f>
        <v>No Data</v>
      </c>
      <c r="AB303" s="113" t="str" cm="1">
        <f t="array" ref="AB303">IFERROR(INDEX('Attendance-Slot-2'!$Q$2:$Q$2595,MATCH(1,('Attendance-Slot-2'!$A$2:$A$2595=$C303)*('Attendance-Slot-2'!$G$2:$G$2595=AA$2),0)),"No Data")</f>
        <v>No Data</v>
      </c>
      <c r="AC303" s="133" t="e">
        <f>VLOOKUP($P303,'Written Exam Marks'!$H:$Q,10,FALSE)</f>
        <v>#N/A</v>
      </c>
      <c r="AD303" s="133" t="e">
        <f>VLOOKUP($P303,'Written Exam Marks'!$H:$Q,9,FALSE)</f>
        <v>#N/A</v>
      </c>
      <c r="AE303" s="113" t="str">
        <f t="shared" si="293"/>
        <v>No Data</v>
      </c>
      <c r="AF303" s="113" t="str">
        <f t="shared" si="294"/>
        <v>No Data</v>
      </c>
      <c r="AG303" s="146">
        <v>10</v>
      </c>
      <c r="AH303" s="146">
        <v>8.5</v>
      </c>
      <c r="AI303" s="146">
        <v>10</v>
      </c>
      <c r="AJ303" s="146">
        <v>9</v>
      </c>
      <c r="AK303" s="146">
        <v>10</v>
      </c>
      <c r="AL303" s="146">
        <v>10</v>
      </c>
      <c r="AM303" s="146">
        <v>57.5</v>
      </c>
      <c r="AN303" s="146">
        <v>60</v>
      </c>
      <c r="AO303" s="43" t="s">
        <v>7336</v>
      </c>
      <c r="AP303" s="43" t="s">
        <v>1598</v>
      </c>
      <c r="AQ303" s="50" t="str">
        <f t="shared" si="295"/>
        <v>2025EM1100300-MDSDF402</v>
      </c>
      <c r="AR303" s="43" t="str">
        <f t="shared" si="296"/>
        <v>0 missed</v>
      </c>
      <c r="AS303" s="47" t="s">
        <v>7342</v>
      </c>
      <c r="AT303" s="43">
        <f t="shared" si="297"/>
        <v>6</v>
      </c>
      <c r="AU303" s="48" t="s">
        <v>7342</v>
      </c>
      <c r="AV303" s="49">
        <f t="shared" si="298"/>
        <v>1</v>
      </c>
      <c r="AW303" s="48" t="s">
        <v>7342</v>
      </c>
      <c r="AX303" s="43" t="str">
        <f t="shared" si="299"/>
        <v>0 missed</v>
      </c>
      <c r="AY303" s="42">
        <f t="shared" si="300"/>
        <v>6</v>
      </c>
      <c r="AZ303" s="50">
        <f t="shared" si="301"/>
        <v>1</v>
      </c>
      <c r="BA303" s="50" t="str">
        <f t="shared" si="302"/>
        <v>Q-6 A-- || Q Total-6, A Total-0</v>
      </c>
      <c r="BB303" s="42" t="str" cm="1">
        <f t="array" ref="BB303">IFERROR(INDEX('Attendance-Slot-1'!$Q$2:$Q$1112,MATCH(1,('Attendance-Slot-1'!$A$2:$A$1112=$C303)*('Attendance-Slot-1'!$G$2:$G$1112=BB$2),0)),"No Data")</f>
        <v>No Data</v>
      </c>
      <c r="BC303" s="42" t="str" cm="1">
        <f t="array" ref="BC303">IFERROR(INDEX('Attendance-Slot-2'!$Q$2:$Q$2595,MATCH(1,('Attendance-Slot-2'!$A$2:$A$2595=$C303)*('Attendance-Slot-2'!$G$2:$G$2595=BB$2),0)),"No Data")</f>
        <v>No Data</v>
      </c>
      <c r="BD303" s="134" t="e">
        <f>VLOOKUP($AQ303,'Written Exam Marks'!$H:$Q,10,FALSE)</f>
        <v>#N/A</v>
      </c>
      <c r="BE303" s="134" t="e">
        <f>VLOOKUP($AQ303,'Written Exam Marks'!$H:$Q,9,FALSE)</f>
        <v>#N/A</v>
      </c>
      <c r="BF303" s="42" t="str">
        <f t="shared" si="303"/>
        <v>No Data</v>
      </c>
      <c r="BG303" s="42" t="str">
        <f t="shared" si="304"/>
        <v>No Data</v>
      </c>
      <c r="BH303" s="147">
        <v>18</v>
      </c>
      <c r="BI303" s="147">
        <v>19</v>
      </c>
      <c r="BJ303" s="147">
        <v>37</v>
      </c>
      <c r="BK303" s="147">
        <v>60</v>
      </c>
      <c r="BL303" s="52" t="s">
        <v>3697</v>
      </c>
      <c r="BM303" s="52" t="s">
        <v>1606</v>
      </c>
      <c r="BN303" s="57" t="str">
        <f t="shared" si="305"/>
        <v>2025EM1100300-MDSDF403</v>
      </c>
      <c r="BO303" s="52" t="str">
        <f t="shared" si="306"/>
        <v>0 missed</v>
      </c>
      <c r="BP303" s="52" t="str">
        <f t="shared" si="307"/>
        <v>0 missed</v>
      </c>
      <c r="BQ303" s="52">
        <f t="shared" si="308"/>
        <v>1</v>
      </c>
      <c r="BR303" s="52">
        <f t="shared" si="309"/>
        <v>1</v>
      </c>
      <c r="BS303" s="56">
        <f t="shared" si="310"/>
        <v>1</v>
      </c>
      <c r="BT303" s="56">
        <f t="shared" si="311"/>
        <v>1</v>
      </c>
      <c r="BU303" s="52" t="str">
        <f t="shared" si="312"/>
        <v>0 missed</v>
      </c>
      <c r="BV303" s="51">
        <f t="shared" si="313"/>
        <v>2</v>
      </c>
      <c r="BW303" s="57">
        <f t="shared" si="314"/>
        <v>1</v>
      </c>
      <c r="BX303" s="57" t="str">
        <f t="shared" si="315"/>
        <v>Q-1 A-1 || Q Total-1, A Total-1</v>
      </c>
      <c r="BY303" s="51" t="str" cm="1">
        <f t="array" ref="BY303">IFERROR(INDEX('Attendance-Slot-1'!$Q$2:$Q$1112,MATCH(1,('Attendance-Slot-1'!$A$2:$A$1112=$C303)*('Attendance-Slot-1'!$G$2:$G$1112=BY$2),0)),"No Data")</f>
        <v>No Data</v>
      </c>
      <c r="BZ303" s="51" t="str" cm="1">
        <f t="array" ref="BZ303">IFERROR(INDEX('Attendance-Slot-2'!$Q$2:$Q$2595,MATCH(1,('Attendance-Slot-2'!$A$2:$A$2595=$C303)*('Attendance-Slot-2'!$G$2:$G$2595=BY$2),0)),"No Data")</f>
        <v>No Data</v>
      </c>
      <c r="CA303" s="135" t="e">
        <f>VLOOKUP($BN303,'Written Exam Marks'!$H:$Q,10,FALSE)</f>
        <v>#N/A</v>
      </c>
      <c r="CB303" s="135" t="e">
        <f>VLOOKUP($BN303,'Written Exam Marks'!$H:$Q,9,FALSE)</f>
        <v>#N/A</v>
      </c>
      <c r="CC303" s="51" t="str">
        <f t="shared" si="316"/>
        <v>No Data</v>
      </c>
      <c r="CD303" s="51" t="str">
        <f t="shared" si="317"/>
        <v>No Data</v>
      </c>
      <c r="CE303" s="29">
        <v>18</v>
      </c>
      <c r="CF303" s="29">
        <v>20</v>
      </c>
      <c r="CG303" s="29" t="s">
        <v>5</v>
      </c>
      <c r="CH303" s="29">
        <v>38</v>
      </c>
      <c r="CI303" s="29">
        <v>60</v>
      </c>
      <c r="CJ303" s="61" t="s">
        <v>7343</v>
      </c>
      <c r="CK303" s="61" t="s">
        <v>1613</v>
      </c>
      <c r="CL303" s="10" t="str">
        <f t="shared" si="318"/>
        <v>2025EM1100300-MDSDF404</v>
      </c>
      <c r="CM303" s="61" t="str">
        <f t="shared" si="319"/>
        <v>0 missed</v>
      </c>
      <c r="CN303" s="61" t="str">
        <f t="shared" si="320"/>
        <v>1 missed</v>
      </c>
      <c r="CO303" s="111">
        <f t="shared" si="321"/>
        <v>2</v>
      </c>
      <c r="CP303" s="111">
        <f t="shared" si="322"/>
        <v>0</v>
      </c>
      <c r="CQ303" s="9">
        <f t="shared" si="323"/>
        <v>1</v>
      </c>
      <c r="CR303" s="9">
        <f t="shared" si="324"/>
        <v>0</v>
      </c>
      <c r="CS303" s="61" t="str">
        <f t="shared" si="325"/>
        <v>1 missed</v>
      </c>
      <c r="CT303" s="111">
        <f t="shared" si="326"/>
        <v>2</v>
      </c>
      <c r="CU303" s="10">
        <f t="shared" si="327"/>
        <v>0.66666666666666663</v>
      </c>
      <c r="CV303" s="10" t="str">
        <f t="shared" si="328"/>
        <v>Q-2 A-0 || Q Total-2, A Total-1</v>
      </c>
      <c r="CW303" s="111" t="str" cm="1">
        <f t="array" ref="CW303">IFERROR(INDEX('Attendance-Slot-1'!$Q$2:$Q$1112,MATCH(1,('Attendance-Slot-1'!$A$2:$A$1112=$C303)*('Attendance-Slot-1'!$G$2:$G$1112=CW$2),0)),"No Data")</f>
        <v>No Data</v>
      </c>
      <c r="CX303" s="111" t="str" cm="1">
        <f t="array" ref="CX303">IFERROR(INDEX('Attendance-Slot-2'!$Q$2:$Q$2595,MATCH(1,('Attendance-Slot-2'!$A$2:$A$2595=$C303)*('Attendance-Slot-2'!$G$2:$G$2595=CW$2),0)),"No Data")</f>
        <v>No Data</v>
      </c>
      <c r="CY303" s="136" t="e">
        <f>VLOOKUP($CL303,'Written Exam Marks'!$H:$Q,10,FALSE)</f>
        <v>#N/A</v>
      </c>
      <c r="CZ303" s="136" t="e">
        <f>VLOOKUP($CL303,'Written Exam Marks'!$H:$Q,9,FALSE)</f>
        <v>#N/A</v>
      </c>
      <c r="DA303" s="111" t="str">
        <f t="shared" si="329"/>
        <v>No Data</v>
      </c>
      <c r="DB303" s="111" t="str">
        <f t="shared" si="330"/>
        <v>No Data</v>
      </c>
      <c r="DC303" s="148">
        <v>8</v>
      </c>
      <c r="DD303" s="148">
        <v>6.25</v>
      </c>
      <c r="DE303" s="148" t="s">
        <v>5</v>
      </c>
      <c r="DF303" s="148" t="s">
        <v>5</v>
      </c>
      <c r="DG303" s="148" t="s">
        <v>5</v>
      </c>
      <c r="DH303" s="148">
        <v>14.25</v>
      </c>
      <c r="DI303" s="148">
        <v>65</v>
      </c>
      <c r="DJ303" s="66" t="s">
        <v>7351</v>
      </c>
      <c r="DK303" s="66" t="s">
        <v>1631</v>
      </c>
      <c r="DL303" s="68" t="str">
        <f t="shared" si="331"/>
        <v>2025EM1100300-MDSDF406</v>
      </c>
      <c r="DM303" s="66" t="str">
        <f t="shared" si="332"/>
        <v>1 missed</v>
      </c>
      <c r="DN303" s="66" t="str">
        <f t="shared" si="333"/>
        <v>2 missed</v>
      </c>
      <c r="DO303" s="62">
        <f t="shared" si="334"/>
        <v>2</v>
      </c>
      <c r="DP303" s="62">
        <f t="shared" si="335"/>
        <v>0</v>
      </c>
      <c r="DQ303" s="67">
        <f t="shared" si="336"/>
        <v>0.66666666666666663</v>
      </c>
      <c r="DR303" s="67">
        <f t="shared" si="337"/>
        <v>0</v>
      </c>
      <c r="DS303" s="66" t="str">
        <f t="shared" si="338"/>
        <v>3 missed</v>
      </c>
      <c r="DT303" s="62">
        <f t="shared" si="339"/>
        <v>2</v>
      </c>
      <c r="DU303" s="68">
        <f t="shared" si="340"/>
        <v>0.4</v>
      </c>
      <c r="DV303" s="68" t="str">
        <f t="shared" si="341"/>
        <v>Q-2 A-0 || Q Total-3, A Total-2</v>
      </c>
      <c r="DW303" s="62" t="str" cm="1">
        <f t="array" ref="DW303">IFERROR(INDEX('Attendance-Slot-1'!$Q$2:$Q$1112,MATCH(1,('Attendance-Slot-1'!$A$2:$A$1112=$C303)*('Attendance-Slot-1'!$G$2:$G$1112=DW$2),0)),"No Data")</f>
        <v>No Data</v>
      </c>
      <c r="DX303" s="62" t="str" cm="1">
        <f t="array" ref="DX303">IFERROR(INDEX('Attendance-Slot-2'!$Q$2:$Q$2595,MATCH(1,('Attendance-Slot-2'!$A$2:$A$2595=$C303)*('Attendance-Slot-2'!$G$2:$G$2595=DW$2),0)),"No Data")</f>
        <v>No Data</v>
      </c>
      <c r="DY303" s="137" t="e">
        <f>VLOOKUP($DL303,'Written Exam Marks'!$H:$Q,10,FALSE)</f>
        <v>#N/A</v>
      </c>
      <c r="DZ303" s="137" t="e">
        <f>VLOOKUP($DL303,'Written Exam Marks'!$H:$Q,9,FALSE)</f>
        <v>#N/A</v>
      </c>
      <c r="EA303" s="62" t="str">
        <f t="shared" si="342"/>
        <v>No Data</v>
      </c>
      <c r="EB303" s="62" t="str">
        <f t="shared" si="343"/>
        <v>No Data</v>
      </c>
      <c r="EC303" s="114" t="str">
        <f t="shared" si="280"/>
        <v>P-0, 
A-0, 
No Data-5</v>
      </c>
      <c r="ED303" s="114" t="str">
        <f t="shared" si="281"/>
        <v>P-0, 
A-0, 
No Data-5</v>
      </c>
      <c r="EE303" s="114" t="str">
        <f t="shared" si="344"/>
        <v>No Data</v>
      </c>
      <c r="EF303" s="114" t="str">
        <f t="shared" si="345"/>
        <v>No Data</v>
      </c>
      <c r="EG303" s="114" t="str">
        <f t="shared" si="346"/>
        <v>No Data</v>
      </c>
      <c r="EH303" s="114" t="str">
        <f t="shared" si="347"/>
        <v>No Data</v>
      </c>
      <c r="EI303" s="114" t="str">
        <f t="shared" si="348"/>
        <v>No Data</v>
      </c>
      <c r="EJ303" s="114" t="str">
        <f t="shared" si="349"/>
        <v>P-0, A-0, No Data-5</v>
      </c>
      <c r="EK303" s="114" t="e">
        <v>#N/A</v>
      </c>
      <c r="EL303" s="114" t="e">
        <v>#N/A</v>
      </c>
      <c r="EM303" s="114" t="e">
        <v>#N/A</v>
      </c>
      <c r="EN303" s="114" t="e">
        <v>#N/A</v>
      </c>
      <c r="EO303" s="114" t="e">
        <v>#N/A</v>
      </c>
      <c r="EP303" s="114" t="s">
        <v>7357</v>
      </c>
      <c r="EQ303" s="114" t="e">
        <v>#N/A</v>
      </c>
      <c r="ER303" s="114" t="s">
        <v>7280</v>
      </c>
      <c r="ES303" s="114"/>
      <c r="ET303" s="30" t="e">
        <v>#N/A</v>
      </c>
    </row>
    <row r="304" spans="1:150" x14ac:dyDescent="0.25">
      <c r="A304" s="114">
        <v>301</v>
      </c>
      <c r="B304" s="114" t="s">
        <v>7224</v>
      </c>
      <c r="C304" s="80" t="s">
        <v>2764</v>
      </c>
      <c r="D304" s="30" t="s">
        <v>2765</v>
      </c>
      <c r="E304" s="30" t="s">
        <v>2766</v>
      </c>
      <c r="F304" s="33" t="s">
        <v>7201</v>
      </c>
      <c r="G304" s="30" t="s">
        <v>2767</v>
      </c>
      <c r="H304" s="143">
        <v>15</v>
      </c>
      <c r="I304" s="143">
        <v>15</v>
      </c>
      <c r="J304" s="143">
        <v>20</v>
      </c>
      <c r="K304" s="143">
        <v>15</v>
      </c>
      <c r="L304" s="143">
        <v>65</v>
      </c>
      <c r="M304" s="143">
        <v>65</v>
      </c>
      <c r="N304" s="40" t="s">
        <v>7314</v>
      </c>
      <c r="O304" s="40" t="s">
        <v>1593</v>
      </c>
      <c r="P304" s="13" t="str">
        <f t="shared" si="282"/>
        <v>2025EM1100301-MDSDF401</v>
      </c>
      <c r="Q304" s="40" t="str">
        <f t="shared" si="283"/>
        <v>0 missed</v>
      </c>
      <c r="R304" s="40" t="str">
        <f t="shared" si="284"/>
        <v>0 missed</v>
      </c>
      <c r="S304" s="40">
        <f t="shared" si="285"/>
        <v>3</v>
      </c>
      <c r="T304" s="40">
        <f t="shared" si="286"/>
        <v>1</v>
      </c>
      <c r="U304" s="41">
        <f t="shared" si="287"/>
        <v>1</v>
      </c>
      <c r="V304" s="41">
        <f t="shared" si="288"/>
        <v>1</v>
      </c>
      <c r="W304" s="40" t="str">
        <f t="shared" si="289"/>
        <v>0 missed</v>
      </c>
      <c r="X304" s="113">
        <f t="shared" si="290"/>
        <v>4</v>
      </c>
      <c r="Y304" s="13">
        <f t="shared" si="291"/>
        <v>1</v>
      </c>
      <c r="Z304" s="13" t="str">
        <f t="shared" si="292"/>
        <v>Q-3 A-1 || Q Total-3, A Total-1</v>
      </c>
      <c r="AA304" s="113" t="str" cm="1">
        <f t="array" ref="AA304">IFERROR(INDEX('Attendance-Slot-1'!$Q$2:$Q$1112,MATCH(1,('Attendance-Slot-1'!$A$2:$A$1112=$C304)*('Attendance-Slot-1'!$G$2:$G$1112=AA$2),0)),"No Data")</f>
        <v>No Data</v>
      </c>
      <c r="AB304" s="113" t="str" cm="1">
        <f t="array" ref="AB304">IFERROR(INDEX('Attendance-Slot-2'!$Q$2:$Q$2595,MATCH(1,('Attendance-Slot-2'!$A$2:$A$2595=$C304)*('Attendance-Slot-2'!$G$2:$G$2595=AA$2),0)),"No Data")</f>
        <v>P-S2_Onsite</v>
      </c>
      <c r="AC304" s="133">
        <f>VLOOKUP($P304,'Written Exam Marks'!$H:$Q,10,FALSE)</f>
        <v>30</v>
      </c>
      <c r="AD304" s="133">
        <f>VLOOKUP($P304,'Written Exam Marks'!$H:$Q,9,FALSE)</f>
        <v>35</v>
      </c>
      <c r="AE304" s="113" t="str">
        <f t="shared" si="293"/>
        <v>Present</v>
      </c>
      <c r="AF304" s="113" t="str">
        <f t="shared" si="294"/>
        <v>P-S2_Onsite</v>
      </c>
      <c r="AG304" s="146">
        <v>9.5</v>
      </c>
      <c r="AH304" s="146">
        <v>10</v>
      </c>
      <c r="AI304" s="146">
        <v>10</v>
      </c>
      <c r="AJ304" s="146">
        <v>10</v>
      </c>
      <c r="AK304" s="146">
        <v>10</v>
      </c>
      <c r="AL304" s="146">
        <v>10</v>
      </c>
      <c r="AM304" s="146">
        <v>59.5</v>
      </c>
      <c r="AN304" s="146">
        <v>60</v>
      </c>
      <c r="AO304" s="43" t="s">
        <v>7336</v>
      </c>
      <c r="AP304" s="43" t="s">
        <v>1598</v>
      </c>
      <c r="AQ304" s="50" t="str">
        <f t="shared" si="295"/>
        <v>2025EM1100301-MDSDF402</v>
      </c>
      <c r="AR304" s="43" t="str">
        <f t="shared" si="296"/>
        <v>0 missed</v>
      </c>
      <c r="AS304" s="47" t="s">
        <v>7342</v>
      </c>
      <c r="AT304" s="43">
        <f t="shared" si="297"/>
        <v>6</v>
      </c>
      <c r="AU304" s="48" t="s">
        <v>7342</v>
      </c>
      <c r="AV304" s="49">
        <f t="shared" si="298"/>
        <v>1</v>
      </c>
      <c r="AW304" s="48" t="s">
        <v>7342</v>
      </c>
      <c r="AX304" s="43" t="str">
        <f t="shared" si="299"/>
        <v>0 missed</v>
      </c>
      <c r="AY304" s="42">
        <f t="shared" si="300"/>
        <v>6</v>
      </c>
      <c r="AZ304" s="50">
        <f t="shared" si="301"/>
        <v>1</v>
      </c>
      <c r="BA304" s="50" t="str">
        <f t="shared" si="302"/>
        <v>Q-6 A-- || Q Total-6, A Total-0</v>
      </c>
      <c r="BB304" s="42" t="str" cm="1">
        <f t="array" ref="BB304">IFERROR(INDEX('Attendance-Slot-1'!$Q$2:$Q$1112,MATCH(1,('Attendance-Slot-1'!$A$2:$A$1112=$C304)*('Attendance-Slot-1'!$G$2:$G$1112=BB$2),0)),"No Data")</f>
        <v>P-S1_Onsite</v>
      </c>
      <c r="BC304" s="42" t="str" cm="1">
        <f t="array" ref="BC304">IFERROR(INDEX('Attendance-Slot-2'!$Q$2:$Q$2595,MATCH(1,('Attendance-Slot-2'!$A$2:$A$2595=$C304)*('Attendance-Slot-2'!$G$2:$G$2595=BB$2),0)),"No Data")</f>
        <v>No Data</v>
      </c>
      <c r="BD304" s="134">
        <f>VLOOKUP($AQ304,'Written Exam Marks'!$H:$Q,10,FALSE)</f>
        <v>30</v>
      </c>
      <c r="BE304" s="134">
        <f>VLOOKUP($AQ304,'Written Exam Marks'!$H:$Q,9,FALSE)</f>
        <v>40</v>
      </c>
      <c r="BF304" s="42" t="str">
        <f t="shared" si="303"/>
        <v>Present</v>
      </c>
      <c r="BG304" s="42" t="str">
        <f t="shared" si="304"/>
        <v>P-S1_Onsite</v>
      </c>
      <c r="BH304" s="147">
        <v>20</v>
      </c>
      <c r="BI304" s="147">
        <v>32.5</v>
      </c>
      <c r="BJ304" s="147">
        <v>52.5</v>
      </c>
      <c r="BK304" s="147">
        <v>60</v>
      </c>
      <c r="BL304" s="52" t="s">
        <v>3697</v>
      </c>
      <c r="BM304" s="52" t="s">
        <v>1606</v>
      </c>
      <c r="BN304" s="57" t="str">
        <f t="shared" si="305"/>
        <v>2025EM1100301-MDSDF403</v>
      </c>
      <c r="BO304" s="52" t="str">
        <f t="shared" si="306"/>
        <v>0 missed</v>
      </c>
      <c r="BP304" s="52" t="str">
        <f t="shared" si="307"/>
        <v>0 missed</v>
      </c>
      <c r="BQ304" s="52">
        <f t="shared" si="308"/>
        <v>1</v>
      </c>
      <c r="BR304" s="52">
        <f t="shared" si="309"/>
        <v>1</v>
      </c>
      <c r="BS304" s="56">
        <f t="shared" si="310"/>
        <v>1</v>
      </c>
      <c r="BT304" s="56">
        <f t="shared" si="311"/>
        <v>1</v>
      </c>
      <c r="BU304" s="52" t="str">
        <f t="shared" si="312"/>
        <v>0 missed</v>
      </c>
      <c r="BV304" s="51">
        <f t="shared" si="313"/>
        <v>2</v>
      </c>
      <c r="BW304" s="57">
        <f t="shared" si="314"/>
        <v>1</v>
      </c>
      <c r="BX304" s="57" t="str">
        <f t="shared" si="315"/>
        <v>Q-1 A-1 || Q Total-1, A Total-1</v>
      </c>
      <c r="BY304" s="51" t="str" cm="1">
        <f t="array" ref="BY304">IFERROR(INDEX('Attendance-Slot-1'!$Q$2:$Q$1112,MATCH(1,('Attendance-Slot-1'!$A$2:$A$1112=$C304)*('Attendance-Slot-1'!$G$2:$G$1112=BY$2),0)),"No Data")</f>
        <v>No Data</v>
      </c>
      <c r="BZ304" s="51" t="str" cm="1">
        <f t="array" ref="BZ304">IFERROR(INDEX('Attendance-Slot-2'!$Q$2:$Q$2595,MATCH(1,('Attendance-Slot-2'!$A$2:$A$2595=$C304)*('Attendance-Slot-2'!$G$2:$G$2595=BY$2),0)),"No Data")</f>
        <v>P-S2_Onsite</v>
      </c>
      <c r="CA304" s="135">
        <f>VLOOKUP($BN304,'Written Exam Marks'!$H:$Q,10,FALSE)</f>
        <v>36.5</v>
      </c>
      <c r="CB304" s="135">
        <f>VLOOKUP($BN304,'Written Exam Marks'!$H:$Q,9,FALSE)</f>
        <v>40</v>
      </c>
      <c r="CC304" s="51" t="str">
        <f t="shared" si="316"/>
        <v>Present</v>
      </c>
      <c r="CD304" s="51" t="str">
        <f t="shared" si="317"/>
        <v>P-S2_Onsite</v>
      </c>
      <c r="CE304" s="29">
        <v>20</v>
      </c>
      <c r="CF304" s="29">
        <v>20</v>
      </c>
      <c r="CG304" s="29">
        <v>20</v>
      </c>
      <c r="CH304" s="29">
        <v>60</v>
      </c>
      <c r="CI304" s="29">
        <v>60</v>
      </c>
      <c r="CJ304" s="61" t="s">
        <v>7343</v>
      </c>
      <c r="CK304" s="61" t="s">
        <v>1613</v>
      </c>
      <c r="CL304" s="10" t="str">
        <f t="shared" si="318"/>
        <v>2025EM1100301-MDSDF404</v>
      </c>
      <c r="CM304" s="61" t="str">
        <f t="shared" si="319"/>
        <v>0 missed</v>
      </c>
      <c r="CN304" s="61" t="str">
        <f t="shared" si="320"/>
        <v>0 missed</v>
      </c>
      <c r="CO304" s="111">
        <f t="shared" si="321"/>
        <v>2</v>
      </c>
      <c r="CP304" s="111">
        <f t="shared" si="322"/>
        <v>1</v>
      </c>
      <c r="CQ304" s="9">
        <f t="shared" si="323"/>
        <v>1</v>
      </c>
      <c r="CR304" s="9">
        <f t="shared" si="324"/>
        <v>1</v>
      </c>
      <c r="CS304" s="61" t="str">
        <f t="shared" si="325"/>
        <v>0 missed</v>
      </c>
      <c r="CT304" s="111">
        <f t="shared" si="326"/>
        <v>3</v>
      </c>
      <c r="CU304" s="10">
        <f t="shared" si="327"/>
        <v>1</v>
      </c>
      <c r="CV304" s="10" t="str">
        <f t="shared" si="328"/>
        <v>Q-2 A-1 || Q Total-2, A Total-1</v>
      </c>
      <c r="CW304" s="111" t="str" cm="1">
        <f t="array" ref="CW304">IFERROR(INDEX('Attendance-Slot-1'!$Q$2:$Q$1112,MATCH(1,('Attendance-Slot-1'!$A$2:$A$1112=$C304)*('Attendance-Slot-1'!$G$2:$G$1112=CW$2),0)),"No Data")</f>
        <v>P-S1_Onsite</v>
      </c>
      <c r="CX304" s="111" t="str" cm="1">
        <f t="array" ref="CX304">IFERROR(INDEX('Attendance-Slot-2'!$Q$2:$Q$2595,MATCH(1,('Attendance-Slot-2'!$A$2:$A$2595=$C304)*('Attendance-Slot-2'!$G$2:$G$2595=CW$2),0)),"No Data")</f>
        <v>No Data</v>
      </c>
      <c r="CY304" s="136">
        <f>VLOOKUP($CL304,'Written Exam Marks'!$H:$Q,10,FALSE)</f>
        <v>36</v>
      </c>
      <c r="CZ304" s="136">
        <f>VLOOKUP($CL304,'Written Exam Marks'!$H:$Q,9,FALSE)</f>
        <v>40</v>
      </c>
      <c r="DA304" s="111" t="str">
        <f t="shared" si="329"/>
        <v>Present</v>
      </c>
      <c r="DB304" s="111" t="str">
        <f t="shared" si="330"/>
        <v>P-S1_Onsite</v>
      </c>
      <c r="DC304" s="148">
        <v>6.5</v>
      </c>
      <c r="DD304" s="148">
        <v>6.625</v>
      </c>
      <c r="DE304" s="148">
        <v>9</v>
      </c>
      <c r="DF304" s="148">
        <v>18</v>
      </c>
      <c r="DG304" s="148">
        <v>18</v>
      </c>
      <c r="DH304" s="148">
        <v>58.125</v>
      </c>
      <c r="DI304" s="148">
        <v>65</v>
      </c>
      <c r="DJ304" s="66" t="s">
        <v>7351</v>
      </c>
      <c r="DK304" s="66" t="s">
        <v>1631</v>
      </c>
      <c r="DL304" s="68" t="str">
        <f t="shared" si="331"/>
        <v>2025EM1100301-MDSDF406</v>
      </c>
      <c r="DM304" s="66" t="str">
        <f t="shared" si="332"/>
        <v>0 missed</v>
      </c>
      <c r="DN304" s="66" t="str">
        <f t="shared" si="333"/>
        <v>0 missed</v>
      </c>
      <c r="DO304" s="62">
        <f t="shared" si="334"/>
        <v>3</v>
      </c>
      <c r="DP304" s="62">
        <f t="shared" si="335"/>
        <v>2</v>
      </c>
      <c r="DQ304" s="67">
        <f t="shared" si="336"/>
        <v>1</v>
      </c>
      <c r="DR304" s="67">
        <f t="shared" si="337"/>
        <v>1</v>
      </c>
      <c r="DS304" s="66" t="str">
        <f t="shared" si="338"/>
        <v>0 missed</v>
      </c>
      <c r="DT304" s="62">
        <f t="shared" si="339"/>
        <v>5</v>
      </c>
      <c r="DU304" s="68">
        <f t="shared" si="340"/>
        <v>1</v>
      </c>
      <c r="DV304" s="68" t="str">
        <f t="shared" si="341"/>
        <v>Q-3 A-2 || Q Total-3, A Total-2</v>
      </c>
      <c r="DW304" s="62" t="str" cm="1">
        <f t="array" ref="DW304">IFERROR(INDEX('Attendance-Slot-1'!$Q$2:$Q$1112,MATCH(1,('Attendance-Slot-1'!$A$2:$A$1112=$C304)*('Attendance-Slot-1'!$G$2:$G$1112=DW$2),0)),"No Data")</f>
        <v>No Data</v>
      </c>
      <c r="DX304" s="62" t="str" cm="1">
        <f t="array" ref="DX304">IFERROR(INDEX('Attendance-Slot-2'!$Q$2:$Q$2595,MATCH(1,('Attendance-Slot-2'!$A$2:$A$2595=$C304)*('Attendance-Slot-2'!$G$2:$G$2595=DW$2),0)),"No Data")</f>
        <v>P-S2_Onsite</v>
      </c>
      <c r="DY304" s="137">
        <f>VLOOKUP($DL304,'Written Exam Marks'!$H:$Q,10,FALSE)</f>
        <v>24.5</v>
      </c>
      <c r="DZ304" s="137">
        <f>VLOOKUP($DL304,'Written Exam Marks'!$H:$Q,9,FALSE)</f>
        <v>35</v>
      </c>
      <c r="EA304" s="62" t="str">
        <f t="shared" si="342"/>
        <v>Present</v>
      </c>
      <c r="EB304" s="62" t="str">
        <f t="shared" si="343"/>
        <v>P-S2_Onsite</v>
      </c>
      <c r="EC304" s="114" t="str">
        <f t="shared" si="280"/>
        <v>P-2, 
A-0, 
No Data-3</v>
      </c>
      <c r="ED304" s="114" t="str">
        <f t="shared" si="281"/>
        <v>P-3, 
A-0, 
No Data-2</v>
      </c>
      <c r="EE304" s="114" t="str">
        <f t="shared" si="344"/>
        <v>P-S2_Onsite</v>
      </c>
      <c r="EF304" s="114" t="str">
        <f t="shared" si="345"/>
        <v>P-S1_Onsite</v>
      </c>
      <c r="EG304" s="114" t="str">
        <f t="shared" si="346"/>
        <v>P-S2_Onsite</v>
      </c>
      <c r="EH304" s="114" t="str">
        <f t="shared" si="347"/>
        <v>P-S1_Onsite</v>
      </c>
      <c r="EI304" s="114" t="str">
        <f t="shared" si="348"/>
        <v>P-S2_Onsite</v>
      </c>
      <c r="EJ304" s="114" t="str">
        <f t="shared" si="349"/>
        <v>P-5, A-0, No Data-0</v>
      </c>
      <c r="EK304" s="114" t="s">
        <v>10453</v>
      </c>
      <c r="EL304" s="114">
        <v>20</v>
      </c>
      <c r="EM304" s="114">
        <v>10</v>
      </c>
      <c r="EN304" s="114">
        <v>60</v>
      </c>
      <c r="EO304" s="114">
        <v>90</v>
      </c>
      <c r="EP304" s="114" t="s">
        <v>7217</v>
      </c>
      <c r="EQ304" s="114" t="s">
        <v>1054</v>
      </c>
      <c r="ER304" s="114" t="s">
        <v>2764</v>
      </c>
      <c r="ES304" s="114"/>
      <c r="ET304" s="30" t="s">
        <v>2764</v>
      </c>
    </row>
    <row r="305" spans="1:150" x14ac:dyDescent="0.25">
      <c r="A305" s="114">
        <v>302</v>
      </c>
      <c r="B305" s="114" t="s">
        <v>7224</v>
      </c>
      <c r="C305" s="80" t="s">
        <v>2770</v>
      </c>
      <c r="D305" s="30" t="s">
        <v>2771</v>
      </c>
      <c r="E305" s="30" t="s">
        <v>2772</v>
      </c>
      <c r="F305" s="33" t="s">
        <v>7201</v>
      </c>
      <c r="G305" s="30" t="s">
        <v>2773</v>
      </c>
      <c r="H305" s="143">
        <v>15</v>
      </c>
      <c r="I305" s="143">
        <v>15</v>
      </c>
      <c r="J305" s="143">
        <v>20</v>
      </c>
      <c r="K305" s="143">
        <v>13.5</v>
      </c>
      <c r="L305" s="143">
        <v>63.5</v>
      </c>
      <c r="M305" s="143">
        <v>65</v>
      </c>
      <c r="N305" s="40" t="s">
        <v>7314</v>
      </c>
      <c r="O305" s="40" t="s">
        <v>1593</v>
      </c>
      <c r="P305" s="13" t="str">
        <f t="shared" si="282"/>
        <v>2025EM1100302-MDSDF401</v>
      </c>
      <c r="Q305" s="40" t="str">
        <f t="shared" si="283"/>
        <v>0 missed</v>
      </c>
      <c r="R305" s="40" t="str">
        <f t="shared" si="284"/>
        <v>0 missed</v>
      </c>
      <c r="S305" s="40">
        <f t="shared" si="285"/>
        <v>3</v>
      </c>
      <c r="T305" s="40">
        <f t="shared" si="286"/>
        <v>1</v>
      </c>
      <c r="U305" s="41">
        <f t="shared" si="287"/>
        <v>1</v>
      </c>
      <c r="V305" s="41">
        <f t="shared" si="288"/>
        <v>1</v>
      </c>
      <c r="W305" s="40" t="str">
        <f t="shared" si="289"/>
        <v>0 missed</v>
      </c>
      <c r="X305" s="113">
        <f t="shared" si="290"/>
        <v>4</v>
      </c>
      <c r="Y305" s="13">
        <f t="shared" si="291"/>
        <v>1</v>
      </c>
      <c r="Z305" s="13" t="str">
        <f t="shared" si="292"/>
        <v>Q-3 A-1 || Q Total-3, A Total-1</v>
      </c>
      <c r="AA305" s="113" t="str" cm="1">
        <f t="array" ref="AA305">IFERROR(INDEX('Attendance-Slot-1'!$Q$2:$Q$1112,MATCH(1,('Attendance-Slot-1'!$A$2:$A$1112=$C305)*('Attendance-Slot-1'!$G$2:$G$1112=AA$2),0)),"No Data")</f>
        <v>No Data</v>
      </c>
      <c r="AB305" s="113" t="str" cm="1">
        <f t="array" ref="AB305">IFERROR(INDEX('Attendance-Slot-2'!$Q$2:$Q$2595,MATCH(1,('Attendance-Slot-2'!$A$2:$A$2595=$C305)*('Attendance-Slot-2'!$G$2:$G$2595=AA$2),0)),"No Data")</f>
        <v>P-S2_Onsite</v>
      </c>
      <c r="AC305" s="133">
        <f>VLOOKUP($P305,'Written Exam Marks'!$H:$Q,10,FALSE)</f>
        <v>15</v>
      </c>
      <c r="AD305" s="133">
        <f>VLOOKUP($P305,'Written Exam Marks'!$H:$Q,9,FALSE)</f>
        <v>35</v>
      </c>
      <c r="AE305" s="113" t="str">
        <f t="shared" si="293"/>
        <v>Present</v>
      </c>
      <c r="AF305" s="113" t="str">
        <f t="shared" si="294"/>
        <v>P-S2_Onsite</v>
      </c>
      <c r="AG305" s="146">
        <v>9.5</v>
      </c>
      <c r="AH305" s="146">
        <v>9.5</v>
      </c>
      <c r="AI305" s="146">
        <v>10</v>
      </c>
      <c r="AJ305" s="146">
        <v>10</v>
      </c>
      <c r="AK305" s="146">
        <v>10</v>
      </c>
      <c r="AL305" s="146">
        <v>10</v>
      </c>
      <c r="AM305" s="146">
        <v>59</v>
      </c>
      <c r="AN305" s="146">
        <v>60</v>
      </c>
      <c r="AO305" s="43" t="s">
        <v>7336</v>
      </c>
      <c r="AP305" s="43" t="s">
        <v>1598</v>
      </c>
      <c r="AQ305" s="50" t="str">
        <f t="shared" si="295"/>
        <v>2025EM1100302-MDSDF402</v>
      </c>
      <c r="AR305" s="43" t="str">
        <f t="shared" si="296"/>
        <v>0 missed</v>
      </c>
      <c r="AS305" s="47" t="s">
        <v>7342</v>
      </c>
      <c r="AT305" s="43">
        <f t="shared" si="297"/>
        <v>6</v>
      </c>
      <c r="AU305" s="48" t="s">
        <v>7342</v>
      </c>
      <c r="AV305" s="49">
        <f t="shared" si="298"/>
        <v>1</v>
      </c>
      <c r="AW305" s="48" t="s">
        <v>7342</v>
      </c>
      <c r="AX305" s="43" t="str">
        <f t="shared" si="299"/>
        <v>0 missed</v>
      </c>
      <c r="AY305" s="42">
        <f t="shared" si="300"/>
        <v>6</v>
      </c>
      <c r="AZ305" s="50">
        <f t="shared" si="301"/>
        <v>1</v>
      </c>
      <c r="BA305" s="50" t="str">
        <f t="shared" si="302"/>
        <v>Q-6 A-- || Q Total-6, A Total-0</v>
      </c>
      <c r="BB305" s="42" t="str" cm="1">
        <f t="array" ref="BB305">IFERROR(INDEX('Attendance-Slot-1'!$Q$2:$Q$1112,MATCH(1,('Attendance-Slot-1'!$A$2:$A$1112=$C305)*('Attendance-Slot-1'!$G$2:$G$1112=BB$2),0)),"No Data")</f>
        <v>No Data</v>
      </c>
      <c r="BC305" s="42" t="str" cm="1">
        <f t="array" ref="BC305">IFERROR(INDEX('Attendance-Slot-2'!$Q$2:$Q$2595,MATCH(1,('Attendance-Slot-2'!$A$2:$A$2595=$C305)*('Attendance-Slot-2'!$G$2:$G$2595=BB$2),0)),"No Data")</f>
        <v>P-S2_Onsite</v>
      </c>
      <c r="BD305" s="134">
        <f>VLOOKUP($AQ305,'Written Exam Marks'!$H:$Q,10,FALSE)</f>
        <v>26</v>
      </c>
      <c r="BE305" s="134">
        <f>VLOOKUP($AQ305,'Written Exam Marks'!$H:$Q,9,FALSE)</f>
        <v>40</v>
      </c>
      <c r="BF305" s="42" t="str">
        <f t="shared" si="303"/>
        <v>Present</v>
      </c>
      <c r="BG305" s="42" t="str">
        <f t="shared" si="304"/>
        <v>P-S2_Onsite</v>
      </c>
      <c r="BH305" s="147">
        <v>19</v>
      </c>
      <c r="BI305" s="147">
        <v>13.5</v>
      </c>
      <c r="BJ305" s="147">
        <v>32.5</v>
      </c>
      <c r="BK305" s="147">
        <v>60</v>
      </c>
      <c r="BL305" s="52" t="s">
        <v>3697</v>
      </c>
      <c r="BM305" s="52" t="s">
        <v>1606</v>
      </c>
      <c r="BN305" s="57" t="str">
        <f t="shared" si="305"/>
        <v>2025EM1100302-MDSDF403</v>
      </c>
      <c r="BO305" s="52" t="str">
        <f t="shared" si="306"/>
        <v>0 missed</v>
      </c>
      <c r="BP305" s="52" t="str">
        <f t="shared" si="307"/>
        <v>0 missed</v>
      </c>
      <c r="BQ305" s="52">
        <f t="shared" si="308"/>
        <v>1</v>
      </c>
      <c r="BR305" s="52">
        <f t="shared" si="309"/>
        <v>1</v>
      </c>
      <c r="BS305" s="56">
        <f t="shared" si="310"/>
        <v>1</v>
      </c>
      <c r="BT305" s="56">
        <f t="shared" si="311"/>
        <v>1</v>
      </c>
      <c r="BU305" s="52" t="str">
        <f t="shared" si="312"/>
        <v>0 missed</v>
      </c>
      <c r="BV305" s="51">
        <f t="shared" si="313"/>
        <v>2</v>
      </c>
      <c r="BW305" s="57">
        <f t="shared" si="314"/>
        <v>1</v>
      </c>
      <c r="BX305" s="57" t="str">
        <f t="shared" si="315"/>
        <v>Q-1 A-1 || Q Total-1, A Total-1</v>
      </c>
      <c r="BY305" s="51" t="str" cm="1">
        <f t="array" ref="BY305">IFERROR(INDEX('Attendance-Slot-1'!$Q$2:$Q$1112,MATCH(1,('Attendance-Slot-1'!$A$2:$A$1112=$C305)*('Attendance-Slot-1'!$G$2:$G$1112=BY$2),0)),"No Data")</f>
        <v>No Data</v>
      </c>
      <c r="BZ305" s="51" t="str" cm="1">
        <f t="array" ref="BZ305">IFERROR(INDEX('Attendance-Slot-2'!$Q$2:$Q$2595,MATCH(1,('Attendance-Slot-2'!$A$2:$A$2595=$C305)*('Attendance-Slot-2'!$G$2:$G$2595=BY$2),0)),"No Data")</f>
        <v>P-S2_Onsite</v>
      </c>
      <c r="CA305" s="135">
        <f>VLOOKUP($BN305,'Written Exam Marks'!$H:$Q,10,FALSE)</f>
        <v>20.5</v>
      </c>
      <c r="CB305" s="135">
        <f>VLOOKUP($BN305,'Written Exam Marks'!$H:$Q,9,FALSE)</f>
        <v>40</v>
      </c>
      <c r="CC305" s="51" t="str">
        <f t="shared" si="316"/>
        <v>Present</v>
      </c>
      <c r="CD305" s="51" t="str">
        <f t="shared" si="317"/>
        <v>P-S2_Onsite</v>
      </c>
      <c r="CE305" s="29">
        <v>19</v>
      </c>
      <c r="CF305" s="29">
        <v>20</v>
      </c>
      <c r="CG305" s="29">
        <v>19</v>
      </c>
      <c r="CH305" s="29">
        <v>58</v>
      </c>
      <c r="CI305" s="29">
        <v>60</v>
      </c>
      <c r="CJ305" s="61" t="s">
        <v>7343</v>
      </c>
      <c r="CK305" s="61" t="s">
        <v>1613</v>
      </c>
      <c r="CL305" s="10" t="str">
        <f t="shared" si="318"/>
        <v>2025EM1100302-MDSDF404</v>
      </c>
      <c r="CM305" s="61" t="str">
        <f t="shared" si="319"/>
        <v>0 missed</v>
      </c>
      <c r="CN305" s="61" t="str">
        <f t="shared" si="320"/>
        <v>0 missed</v>
      </c>
      <c r="CO305" s="111">
        <f t="shared" si="321"/>
        <v>2</v>
      </c>
      <c r="CP305" s="111">
        <f t="shared" si="322"/>
        <v>1</v>
      </c>
      <c r="CQ305" s="9">
        <f t="shared" si="323"/>
        <v>1</v>
      </c>
      <c r="CR305" s="9">
        <f t="shared" si="324"/>
        <v>1</v>
      </c>
      <c r="CS305" s="61" t="str">
        <f t="shared" si="325"/>
        <v>0 missed</v>
      </c>
      <c r="CT305" s="111">
        <f t="shared" si="326"/>
        <v>3</v>
      </c>
      <c r="CU305" s="10">
        <f t="shared" si="327"/>
        <v>1</v>
      </c>
      <c r="CV305" s="10" t="str">
        <f t="shared" si="328"/>
        <v>Q-2 A-1 || Q Total-2, A Total-1</v>
      </c>
      <c r="CW305" s="111" t="str" cm="1">
        <f t="array" ref="CW305">IFERROR(INDEX('Attendance-Slot-1'!$Q$2:$Q$1112,MATCH(1,('Attendance-Slot-1'!$A$2:$A$1112=$C305)*('Attendance-Slot-1'!$G$2:$G$1112=CW$2),0)),"No Data")</f>
        <v>P-S1_Onsite</v>
      </c>
      <c r="CX305" s="111" t="str" cm="1">
        <f t="array" ref="CX305">IFERROR(INDEX('Attendance-Slot-2'!$Q$2:$Q$2595,MATCH(1,('Attendance-Slot-2'!$A$2:$A$2595=$C305)*('Attendance-Slot-2'!$G$2:$G$2595=CW$2),0)),"No Data")</f>
        <v>No Data</v>
      </c>
      <c r="CY305" s="136">
        <f>VLOOKUP($CL305,'Written Exam Marks'!$H:$Q,10,FALSE)</f>
        <v>26.5</v>
      </c>
      <c r="CZ305" s="136">
        <f>VLOOKUP($CL305,'Written Exam Marks'!$H:$Q,9,FALSE)</f>
        <v>40</v>
      </c>
      <c r="DA305" s="111" t="str">
        <f t="shared" si="329"/>
        <v>Present</v>
      </c>
      <c r="DB305" s="111" t="str">
        <f t="shared" si="330"/>
        <v>P-S1_Onsite</v>
      </c>
      <c r="DC305" s="148">
        <v>5.5</v>
      </c>
      <c r="DD305" s="148">
        <v>7.625</v>
      </c>
      <c r="DE305" s="148">
        <v>9</v>
      </c>
      <c r="DF305" s="148">
        <v>14</v>
      </c>
      <c r="DG305" s="148">
        <v>18</v>
      </c>
      <c r="DH305" s="148">
        <v>54.125</v>
      </c>
      <c r="DI305" s="148">
        <v>65</v>
      </c>
      <c r="DJ305" s="66" t="s">
        <v>7351</v>
      </c>
      <c r="DK305" s="66" t="s">
        <v>1631</v>
      </c>
      <c r="DL305" s="68" t="str">
        <f t="shared" si="331"/>
        <v>2025EM1100302-MDSDF406</v>
      </c>
      <c r="DM305" s="66" t="str">
        <f t="shared" si="332"/>
        <v>0 missed</v>
      </c>
      <c r="DN305" s="66" t="str">
        <f t="shared" si="333"/>
        <v>0 missed</v>
      </c>
      <c r="DO305" s="62">
        <f t="shared" si="334"/>
        <v>3</v>
      </c>
      <c r="DP305" s="62">
        <f t="shared" si="335"/>
        <v>2</v>
      </c>
      <c r="DQ305" s="67">
        <f t="shared" si="336"/>
        <v>1</v>
      </c>
      <c r="DR305" s="67">
        <f t="shared" si="337"/>
        <v>1</v>
      </c>
      <c r="DS305" s="66" t="str">
        <f t="shared" si="338"/>
        <v>0 missed</v>
      </c>
      <c r="DT305" s="62">
        <f t="shared" si="339"/>
        <v>5</v>
      </c>
      <c r="DU305" s="68">
        <f t="shared" si="340"/>
        <v>1</v>
      </c>
      <c r="DV305" s="68" t="str">
        <f t="shared" si="341"/>
        <v>Q-3 A-2 || Q Total-3, A Total-2</v>
      </c>
      <c r="DW305" s="62" t="str" cm="1">
        <f t="array" ref="DW305">IFERROR(INDEX('Attendance-Slot-1'!$Q$2:$Q$1112,MATCH(1,('Attendance-Slot-1'!$A$2:$A$1112=$C305)*('Attendance-Slot-1'!$G$2:$G$1112=DW$2),0)),"No Data")</f>
        <v>P-S1_Onsite</v>
      </c>
      <c r="DX305" s="62" t="str" cm="1">
        <f t="array" ref="DX305">IFERROR(INDEX('Attendance-Slot-2'!$Q$2:$Q$2595,MATCH(1,('Attendance-Slot-2'!$A$2:$A$2595=$C305)*('Attendance-Slot-2'!$G$2:$G$2595=DW$2),0)),"No Data")</f>
        <v>No Data</v>
      </c>
      <c r="DY305" s="137">
        <f>VLOOKUP($DL305,'Written Exam Marks'!$H:$Q,10,FALSE)</f>
        <v>28.5</v>
      </c>
      <c r="DZ305" s="137">
        <f>VLOOKUP($DL305,'Written Exam Marks'!$H:$Q,9,FALSE)</f>
        <v>35</v>
      </c>
      <c r="EA305" s="62" t="str">
        <f t="shared" si="342"/>
        <v>Present</v>
      </c>
      <c r="EB305" s="62" t="str">
        <f t="shared" si="343"/>
        <v>P-S1_Onsite</v>
      </c>
      <c r="EC305" s="114" t="str">
        <f t="shared" si="280"/>
        <v>P-2, 
A-0, 
No Data-3</v>
      </c>
      <c r="ED305" s="114" t="str">
        <f t="shared" si="281"/>
        <v>P-3, 
A-0, 
No Data-2</v>
      </c>
      <c r="EE305" s="114" t="str">
        <f t="shared" si="344"/>
        <v>P-S2_Onsite</v>
      </c>
      <c r="EF305" s="114" t="str">
        <f t="shared" si="345"/>
        <v>P-S2_Onsite</v>
      </c>
      <c r="EG305" s="114" t="str">
        <f t="shared" si="346"/>
        <v>P-S2_Onsite</v>
      </c>
      <c r="EH305" s="114" t="str">
        <f t="shared" si="347"/>
        <v>P-S1_Onsite</v>
      </c>
      <c r="EI305" s="114" t="str">
        <f t="shared" si="348"/>
        <v>P-S1_Onsite</v>
      </c>
      <c r="EJ305" s="114" t="str">
        <f t="shared" si="349"/>
        <v>P-5, A-0, No Data-0</v>
      </c>
      <c r="EK305" s="114" t="s">
        <v>10453</v>
      </c>
      <c r="EL305" s="114">
        <v>29.5</v>
      </c>
      <c r="EM305" s="114">
        <v>10</v>
      </c>
      <c r="EN305" s="114">
        <v>52</v>
      </c>
      <c r="EO305" s="114">
        <v>91.5</v>
      </c>
      <c r="EP305" s="114" t="s">
        <v>7217</v>
      </c>
      <c r="EQ305" s="114" t="s">
        <v>1054</v>
      </c>
      <c r="ER305" s="114" t="s">
        <v>2770</v>
      </c>
      <c r="ES305" s="114"/>
      <c r="ET305" s="30" t="s">
        <v>2770</v>
      </c>
    </row>
    <row r="306" spans="1:150" x14ac:dyDescent="0.25">
      <c r="A306" s="114">
        <v>303</v>
      </c>
      <c r="B306" s="114" t="s">
        <v>7224</v>
      </c>
      <c r="C306" s="80" t="s">
        <v>2776</v>
      </c>
      <c r="D306" s="30" t="s">
        <v>2777</v>
      </c>
      <c r="E306" s="30" t="s">
        <v>2778</v>
      </c>
      <c r="F306" s="33" t="s">
        <v>7201</v>
      </c>
      <c r="G306" s="30" t="s">
        <v>2779</v>
      </c>
      <c r="H306" s="143">
        <v>15</v>
      </c>
      <c r="I306" s="143">
        <v>15</v>
      </c>
      <c r="J306" s="143">
        <v>20</v>
      </c>
      <c r="K306" s="143">
        <v>15</v>
      </c>
      <c r="L306" s="143">
        <v>65</v>
      </c>
      <c r="M306" s="143">
        <v>65</v>
      </c>
      <c r="N306" s="40" t="s">
        <v>7314</v>
      </c>
      <c r="O306" s="40" t="s">
        <v>1593</v>
      </c>
      <c r="P306" s="13" t="str">
        <f t="shared" si="282"/>
        <v>2025EM1100303-MDSDF401</v>
      </c>
      <c r="Q306" s="40" t="str">
        <f t="shared" si="283"/>
        <v>0 missed</v>
      </c>
      <c r="R306" s="40" t="str">
        <f t="shared" si="284"/>
        <v>0 missed</v>
      </c>
      <c r="S306" s="40">
        <f t="shared" si="285"/>
        <v>3</v>
      </c>
      <c r="T306" s="40">
        <f t="shared" si="286"/>
        <v>1</v>
      </c>
      <c r="U306" s="41">
        <f t="shared" si="287"/>
        <v>1</v>
      </c>
      <c r="V306" s="41">
        <f t="shared" si="288"/>
        <v>1</v>
      </c>
      <c r="W306" s="40" t="str">
        <f t="shared" si="289"/>
        <v>0 missed</v>
      </c>
      <c r="X306" s="113">
        <f t="shared" si="290"/>
        <v>4</v>
      </c>
      <c r="Y306" s="13">
        <f t="shared" si="291"/>
        <v>1</v>
      </c>
      <c r="Z306" s="13" t="str">
        <f t="shared" si="292"/>
        <v>Q-3 A-1 || Q Total-3, A Total-1</v>
      </c>
      <c r="AA306" s="113" t="str" cm="1">
        <f t="array" ref="AA306">IFERROR(INDEX('Attendance-Slot-1'!$Q$2:$Q$1112,MATCH(1,('Attendance-Slot-1'!$A$2:$A$1112=$C306)*('Attendance-Slot-1'!$G$2:$G$1112=AA$2),0)),"No Data")</f>
        <v>No Data</v>
      </c>
      <c r="AB306" s="113" t="str" cm="1">
        <f t="array" ref="AB306">IFERROR(INDEX('Attendance-Slot-2'!$Q$2:$Q$2595,MATCH(1,('Attendance-Slot-2'!$A$2:$A$2595=$C306)*('Attendance-Slot-2'!$G$2:$G$2595=AA$2),0)),"No Data")</f>
        <v>P-S2_Onsite</v>
      </c>
      <c r="AC306" s="133">
        <f>VLOOKUP($P306,'Written Exam Marks'!$H:$Q,10,FALSE)</f>
        <v>26.5</v>
      </c>
      <c r="AD306" s="133">
        <f>VLOOKUP($P306,'Written Exam Marks'!$H:$Q,9,FALSE)</f>
        <v>35</v>
      </c>
      <c r="AE306" s="113" t="str">
        <f t="shared" si="293"/>
        <v>Present</v>
      </c>
      <c r="AF306" s="113" t="str">
        <f t="shared" si="294"/>
        <v>P-S2_Onsite</v>
      </c>
      <c r="AG306" s="146">
        <v>10</v>
      </c>
      <c r="AH306" s="146">
        <v>10</v>
      </c>
      <c r="AI306" s="146">
        <v>10</v>
      </c>
      <c r="AJ306" s="146">
        <v>10</v>
      </c>
      <c r="AK306" s="146">
        <v>10</v>
      </c>
      <c r="AL306" s="146">
        <v>10</v>
      </c>
      <c r="AM306" s="146">
        <v>60</v>
      </c>
      <c r="AN306" s="146">
        <v>60</v>
      </c>
      <c r="AO306" s="43" t="s">
        <v>7336</v>
      </c>
      <c r="AP306" s="43" t="s">
        <v>1598</v>
      </c>
      <c r="AQ306" s="50" t="str">
        <f t="shared" si="295"/>
        <v>2025EM1100303-MDSDF402</v>
      </c>
      <c r="AR306" s="43" t="str">
        <f t="shared" si="296"/>
        <v>0 missed</v>
      </c>
      <c r="AS306" s="47" t="s">
        <v>7342</v>
      </c>
      <c r="AT306" s="43">
        <f t="shared" si="297"/>
        <v>6</v>
      </c>
      <c r="AU306" s="48" t="s">
        <v>7342</v>
      </c>
      <c r="AV306" s="49">
        <f t="shared" si="298"/>
        <v>1</v>
      </c>
      <c r="AW306" s="48" t="s">
        <v>7342</v>
      </c>
      <c r="AX306" s="43" t="str">
        <f t="shared" si="299"/>
        <v>0 missed</v>
      </c>
      <c r="AY306" s="42">
        <f t="shared" si="300"/>
        <v>6</v>
      </c>
      <c r="AZ306" s="50">
        <f t="shared" si="301"/>
        <v>1</v>
      </c>
      <c r="BA306" s="50" t="str">
        <f t="shared" si="302"/>
        <v>Q-6 A-- || Q Total-6, A Total-0</v>
      </c>
      <c r="BB306" s="42" t="str" cm="1">
        <f t="array" ref="BB306">IFERROR(INDEX('Attendance-Slot-1'!$Q$2:$Q$1112,MATCH(1,('Attendance-Slot-1'!$A$2:$A$1112=$C306)*('Attendance-Slot-1'!$G$2:$G$1112=BB$2),0)),"No Data")</f>
        <v>P-S1_Onsite</v>
      </c>
      <c r="BC306" s="42" t="str" cm="1">
        <f t="array" ref="BC306">IFERROR(INDEX('Attendance-Slot-2'!$Q$2:$Q$2595,MATCH(1,('Attendance-Slot-2'!$A$2:$A$2595=$C306)*('Attendance-Slot-2'!$G$2:$G$2595=BB$2),0)),"No Data")</f>
        <v>No Data</v>
      </c>
      <c r="BD306" s="134">
        <f>VLOOKUP($AQ306,'Written Exam Marks'!$H:$Q,10,FALSE)</f>
        <v>32</v>
      </c>
      <c r="BE306" s="134">
        <f>VLOOKUP($AQ306,'Written Exam Marks'!$H:$Q,9,FALSE)</f>
        <v>40</v>
      </c>
      <c r="BF306" s="42" t="str">
        <f t="shared" si="303"/>
        <v>Present</v>
      </c>
      <c r="BG306" s="42" t="str">
        <f t="shared" si="304"/>
        <v>P-S1_Onsite</v>
      </c>
      <c r="BH306" s="147">
        <v>20</v>
      </c>
      <c r="BI306" s="147">
        <v>23.5</v>
      </c>
      <c r="BJ306" s="147">
        <v>43.5</v>
      </c>
      <c r="BK306" s="147">
        <v>60</v>
      </c>
      <c r="BL306" s="52" t="s">
        <v>3697</v>
      </c>
      <c r="BM306" s="52" t="s">
        <v>1606</v>
      </c>
      <c r="BN306" s="57" t="str">
        <f t="shared" si="305"/>
        <v>2025EM1100303-MDSDF403</v>
      </c>
      <c r="BO306" s="52" t="str">
        <f t="shared" si="306"/>
        <v>0 missed</v>
      </c>
      <c r="BP306" s="52" t="str">
        <f t="shared" si="307"/>
        <v>0 missed</v>
      </c>
      <c r="BQ306" s="52">
        <f t="shared" si="308"/>
        <v>1</v>
      </c>
      <c r="BR306" s="52">
        <f t="shared" si="309"/>
        <v>1</v>
      </c>
      <c r="BS306" s="56">
        <f t="shared" si="310"/>
        <v>1</v>
      </c>
      <c r="BT306" s="56">
        <f t="shared" si="311"/>
        <v>1</v>
      </c>
      <c r="BU306" s="52" t="str">
        <f t="shared" si="312"/>
        <v>0 missed</v>
      </c>
      <c r="BV306" s="51">
        <f t="shared" si="313"/>
        <v>2</v>
      </c>
      <c r="BW306" s="57">
        <f t="shared" si="314"/>
        <v>1</v>
      </c>
      <c r="BX306" s="57" t="str">
        <f t="shared" si="315"/>
        <v>Q-1 A-1 || Q Total-1, A Total-1</v>
      </c>
      <c r="BY306" s="51" t="str" cm="1">
        <f t="array" ref="BY306">IFERROR(INDEX('Attendance-Slot-1'!$Q$2:$Q$1112,MATCH(1,('Attendance-Slot-1'!$A$2:$A$1112=$C306)*('Attendance-Slot-1'!$G$2:$G$1112=BY$2),0)),"No Data")</f>
        <v>No Data</v>
      </c>
      <c r="BZ306" s="51" t="str" cm="1">
        <f t="array" ref="BZ306">IFERROR(INDEX('Attendance-Slot-2'!$Q$2:$Q$2595,MATCH(1,('Attendance-Slot-2'!$A$2:$A$2595=$C306)*('Attendance-Slot-2'!$G$2:$G$2595=BY$2),0)),"No Data")</f>
        <v>P-S2_Onsite</v>
      </c>
      <c r="CA306" s="135">
        <f>VLOOKUP($BN306,'Written Exam Marks'!$H:$Q,10,FALSE)</f>
        <v>29.5</v>
      </c>
      <c r="CB306" s="135">
        <f>VLOOKUP($BN306,'Written Exam Marks'!$H:$Q,9,FALSE)</f>
        <v>40</v>
      </c>
      <c r="CC306" s="51" t="str">
        <f t="shared" si="316"/>
        <v>Present</v>
      </c>
      <c r="CD306" s="51" t="str">
        <f t="shared" si="317"/>
        <v>P-S2_Onsite</v>
      </c>
      <c r="CE306" s="29">
        <v>20</v>
      </c>
      <c r="CF306" s="29">
        <v>19</v>
      </c>
      <c r="CG306" s="29">
        <v>18</v>
      </c>
      <c r="CH306" s="29">
        <v>57</v>
      </c>
      <c r="CI306" s="29">
        <v>60</v>
      </c>
      <c r="CJ306" s="61" t="s">
        <v>7343</v>
      </c>
      <c r="CK306" s="61" t="s">
        <v>1613</v>
      </c>
      <c r="CL306" s="10" t="str">
        <f t="shared" si="318"/>
        <v>2025EM1100303-MDSDF404</v>
      </c>
      <c r="CM306" s="61" t="str">
        <f t="shared" si="319"/>
        <v>0 missed</v>
      </c>
      <c r="CN306" s="61" t="str">
        <f t="shared" si="320"/>
        <v>0 missed</v>
      </c>
      <c r="CO306" s="111">
        <f t="shared" si="321"/>
        <v>2</v>
      </c>
      <c r="CP306" s="111">
        <f t="shared" si="322"/>
        <v>1</v>
      </c>
      <c r="CQ306" s="9">
        <f t="shared" si="323"/>
        <v>1</v>
      </c>
      <c r="CR306" s="9">
        <f t="shared" si="324"/>
        <v>1</v>
      </c>
      <c r="CS306" s="61" t="str">
        <f t="shared" si="325"/>
        <v>0 missed</v>
      </c>
      <c r="CT306" s="111">
        <f t="shared" si="326"/>
        <v>3</v>
      </c>
      <c r="CU306" s="10">
        <f t="shared" si="327"/>
        <v>1</v>
      </c>
      <c r="CV306" s="10" t="str">
        <f t="shared" si="328"/>
        <v>Q-2 A-1 || Q Total-2, A Total-1</v>
      </c>
      <c r="CW306" s="111" t="str" cm="1">
        <f t="array" ref="CW306">IFERROR(INDEX('Attendance-Slot-1'!$Q$2:$Q$1112,MATCH(1,('Attendance-Slot-1'!$A$2:$A$1112=$C306)*('Attendance-Slot-1'!$G$2:$G$1112=CW$2),0)),"No Data")</f>
        <v>P-S1_Onsite</v>
      </c>
      <c r="CX306" s="111" t="str" cm="1">
        <f t="array" ref="CX306">IFERROR(INDEX('Attendance-Slot-2'!$Q$2:$Q$2595,MATCH(1,('Attendance-Slot-2'!$A$2:$A$2595=$C306)*('Attendance-Slot-2'!$G$2:$G$2595=CW$2),0)),"No Data")</f>
        <v>No Data</v>
      </c>
      <c r="CY306" s="136">
        <f>VLOOKUP($CL306,'Written Exam Marks'!$H:$Q,10,FALSE)</f>
        <v>34.5</v>
      </c>
      <c r="CZ306" s="136">
        <f>VLOOKUP($CL306,'Written Exam Marks'!$H:$Q,9,FALSE)</f>
        <v>40</v>
      </c>
      <c r="DA306" s="111" t="str">
        <f t="shared" si="329"/>
        <v>Present</v>
      </c>
      <c r="DB306" s="111" t="str">
        <f t="shared" si="330"/>
        <v>P-S1_Onsite</v>
      </c>
      <c r="DC306" s="148">
        <v>5.5</v>
      </c>
      <c r="DD306" s="148">
        <v>6.625</v>
      </c>
      <c r="DE306" s="148">
        <v>8</v>
      </c>
      <c r="DF306" s="148">
        <v>15</v>
      </c>
      <c r="DG306" s="148">
        <v>16</v>
      </c>
      <c r="DH306" s="148">
        <v>51.125</v>
      </c>
      <c r="DI306" s="148">
        <v>65</v>
      </c>
      <c r="DJ306" s="66" t="s">
        <v>7351</v>
      </c>
      <c r="DK306" s="66" t="s">
        <v>1631</v>
      </c>
      <c r="DL306" s="68" t="str">
        <f t="shared" si="331"/>
        <v>2025EM1100303-MDSDF406</v>
      </c>
      <c r="DM306" s="66" t="str">
        <f t="shared" si="332"/>
        <v>0 missed</v>
      </c>
      <c r="DN306" s="66" t="str">
        <f t="shared" si="333"/>
        <v>0 missed</v>
      </c>
      <c r="DO306" s="62">
        <f t="shared" si="334"/>
        <v>3</v>
      </c>
      <c r="DP306" s="62">
        <f t="shared" si="335"/>
        <v>2</v>
      </c>
      <c r="DQ306" s="67">
        <f t="shared" si="336"/>
        <v>1</v>
      </c>
      <c r="DR306" s="67">
        <f t="shared" si="337"/>
        <v>1</v>
      </c>
      <c r="DS306" s="66" t="str">
        <f t="shared" si="338"/>
        <v>0 missed</v>
      </c>
      <c r="DT306" s="62">
        <f t="shared" si="339"/>
        <v>5</v>
      </c>
      <c r="DU306" s="68">
        <f t="shared" si="340"/>
        <v>1</v>
      </c>
      <c r="DV306" s="68" t="str">
        <f t="shared" si="341"/>
        <v>Q-3 A-2 || Q Total-3, A Total-2</v>
      </c>
      <c r="DW306" s="62" t="str" cm="1">
        <f t="array" ref="DW306">IFERROR(INDEX('Attendance-Slot-1'!$Q$2:$Q$1112,MATCH(1,('Attendance-Slot-1'!$A$2:$A$1112=$C306)*('Attendance-Slot-1'!$G$2:$G$1112=DW$2),0)),"No Data")</f>
        <v>No Data</v>
      </c>
      <c r="DX306" s="62" t="str" cm="1">
        <f t="array" ref="DX306">IFERROR(INDEX('Attendance-Slot-2'!$Q$2:$Q$2595,MATCH(1,('Attendance-Slot-2'!$A$2:$A$2595=$C306)*('Attendance-Slot-2'!$G$2:$G$2595=DW$2),0)),"No Data")</f>
        <v>P-S2_Onsite</v>
      </c>
      <c r="DY306" s="137">
        <f>VLOOKUP($DL306,'Written Exam Marks'!$H:$Q,10,FALSE)</f>
        <v>24.5</v>
      </c>
      <c r="DZ306" s="137">
        <f>VLOOKUP($DL306,'Written Exam Marks'!$H:$Q,9,FALSE)</f>
        <v>35</v>
      </c>
      <c r="EA306" s="62" t="str">
        <f t="shared" si="342"/>
        <v>Present</v>
      </c>
      <c r="EB306" s="62" t="str">
        <f t="shared" si="343"/>
        <v>P-S2_Onsite</v>
      </c>
      <c r="EC306" s="114" t="str">
        <f t="shared" si="280"/>
        <v>P-2, 
A-0, 
No Data-3</v>
      </c>
      <c r="ED306" s="114" t="str">
        <f t="shared" si="281"/>
        <v>P-3, 
A-0, 
No Data-2</v>
      </c>
      <c r="EE306" s="114" t="str">
        <f t="shared" si="344"/>
        <v>P-S2_Onsite</v>
      </c>
      <c r="EF306" s="114" t="str">
        <f t="shared" si="345"/>
        <v>P-S1_Onsite</v>
      </c>
      <c r="EG306" s="114" t="str">
        <f t="shared" si="346"/>
        <v>P-S2_Onsite</v>
      </c>
      <c r="EH306" s="114" t="str">
        <f t="shared" si="347"/>
        <v>P-S1_Onsite</v>
      </c>
      <c r="EI306" s="114" t="str">
        <f t="shared" si="348"/>
        <v>P-S2_Onsite</v>
      </c>
      <c r="EJ306" s="114" t="str">
        <f t="shared" si="349"/>
        <v>P-5, A-0, No Data-0</v>
      </c>
      <c r="EK306" s="114" t="s">
        <v>10453</v>
      </c>
      <c r="EL306" s="114">
        <v>28.5</v>
      </c>
      <c r="EM306" s="114">
        <v>10</v>
      </c>
      <c r="EN306" s="114">
        <v>60</v>
      </c>
      <c r="EO306" s="114">
        <v>98.5</v>
      </c>
      <c r="EP306" s="114" t="s">
        <v>7217</v>
      </c>
      <c r="EQ306" s="114" t="s">
        <v>1054</v>
      </c>
      <c r="ER306" s="114" t="s">
        <v>2776</v>
      </c>
      <c r="ES306" s="114"/>
      <c r="ET306" s="30" t="s">
        <v>2776</v>
      </c>
    </row>
    <row r="307" spans="1:150" x14ac:dyDescent="0.25">
      <c r="A307" s="114">
        <v>304</v>
      </c>
      <c r="B307" s="114" t="s">
        <v>7224</v>
      </c>
      <c r="C307" s="80" t="s">
        <v>4175</v>
      </c>
      <c r="D307" s="30" t="s">
        <v>4176</v>
      </c>
      <c r="E307" s="30" t="s">
        <v>4177</v>
      </c>
      <c r="F307" s="33" t="s">
        <v>7201</v>
      </c>
      <c r="G307" s="30" t="s">
        <v>4178</v>
      </c>
      <c r="H307" s="143">
        <v>15</v>
      </c>
      <c r="I307" s="143">
        <v>15</v>
      </c>
      <c r="J307" s="143">
        <v>18</v>
      </c>
      <c r="K307" s="143">
        <v>15</v>
      </c>
      <c r="L307" s="143">
        <v>63</v>
      </c>
      <c r="M307" s="143">
        <v>65</v>
      </c>
      <c r="N307" s="40" t="s">
        <v>7314</v>
      </c>
      <c r="O307" s="40" t="s">
        <v>1593</v>
      </c>
      <c r="P307" s="13" t="str">
        <f t="shared" si="282"/>
        <v>2025EM1100304-MDSDF401</v>
      </c>
      <c r="Q307" s="40" t="str">
        <f t="shared" si="283"/>
        <v>0 missed</v>
      </c>
      <c r="R307" s="40" t="str">
        <f t="shared" si="284"/>
        <v>0 missed</v>
      </c>
      <c r="S307" s="40">
        <f t="shared" si="285"/>
        <v>3</v>
      </c>
      <c r="T307" s="40">
        <f t="shared" si="286"/>
        <v>1</v>
      </c>
      <c r="U307" s="41">
        <f t="shared" si="287"/>
        <v>1</v>
      </c>
      <c r="V307" s="41">
        <f t="shared" si="288"/>
        <v>1</v>
      </c>
      <c r="W307" s="40" t="str">
        <f t="shared" si="289"/>
        <v>0 missed</v>
      </c>
      <c r="X307" s="113">
        <f t="shared" si="290"/>
        <v>4</v>
      </c>
      <c r="Y307" s="13">
        <f t="shared" si="291"/>
        <v>1</v>
      </c>
      <c r="Z307" s="13" t="str">
        <f t="shared" si="292"/>
        <v>Q-3 A-1 || Q Total-3, A Total-1</v>
      </c>
      <c r="AA307" s="113" t="str" cm="1">
        <f t="array" ref="AA307">IFERROR(INDEX('Attendance-Slot-1'!$Q$2:$Q$1112,MATCH(1,('Attendance-Slot-1'!$A$2:$A$1112=$C307)*('Attendance-Slot-1'!$G$2:$G$1112=AA$2),0)),"No Data")</f>
        <v>No Data</v>
      </c>
      <c r="AB307" s="113" t="str" cm="1">
        <f t="array" ref="AB307">IFERROR(INDEX('Attendance-Slot-2'!$Q$2:$Q$2595,MATCH(1,('Attendance-Slot-2'!$A$2:$A$2595=$C307)*('Attendance-Slot-2'!$G$2:$G$2595=AA$2),0)),"No Data")</f>
        <v>P-S2_Onsite</v>
      </c>
      <c r="AC307" s="133">
        <f>VLOOKUP($P307,'Written Exam Marks'!$H:$Q,10,FALSE)</f>
        <v>4.5</v>
      </c>
      <c r="AD307" s="133">
        <f>VLOOKUP($P307,'Written Exam Marks'!$H:$Q,9,FALSE)</f>
        <v>35</v>
      </c>
      <c r="AE307" s="113" t="str">
        <f t="shared" si="293"/>
        <v>Present</v>
      </c>
      <c r="AF307" s="113" t="str">
        <f t="shared" si="294"/>
        <v>P-S2_Onsite</v>
      </c>
      <c r="AG307" s="146">
        <v>4</v>
      </c>
      <c r="AH307" s="146">
        <v>4.5</v>
      </c>
      <c r="AI307" s="146">
        <v>10</v>
      </c>
      <c r="AJ307" s="146">
        <v>10</v>
      </c>
      <c r="AK307" s="146">
        <v>10</v>
      </c>
      <c r="AL307" s="146">
        <v>10</v>
      </c>
      <c r="AM307" s="146">
        <v>48.5</v>
      </c>
      <c r="AN307" s="146">
        <v>60</v>
      </c>
      <c r="AO307" s="43" t="s">
        <v>7336</v>
      </c>
      <c r="AP307" s="43" t="s">
        <v>1598</v>
      </c>
      <c r="AQ307" s="50" t="str">
        <f t="shared" si="295"/>
        <v>2025EM1100304-MDSDF402</v>
      </c>
      <c r="AR307" s="43" t="str">
        <f t="shared" si="296"/>
        <v>0 missed</v>
      </c>
      <c r="AS307" s="47" t="s">
        <v>7342</v>
      </c>
      <c r="AT307" s="43">
        <f t="shared" si="297"/>
        <v>6</v>
      </c>
      <c r="AU307" s="48" t="s">
        <v>7342</v>
      </c>
      <c r="AV307" s="49">
        <f t="shared" si="298"/>
        <v>1</v>
      </c>
      <c r="AW307" s="48" t="s">
        <v>7342</v>
      </c>
      <c r="AX307" s="43" t="str">
        <f t="shared" si="299"/>
        <v>0 missed</v>
      </c>
      <c r="AY307" s="42">
        <f t="shared" si="300"/>
        <v>6</v>
      </c>
      <c r="AZ307" s="50">
        <f t="shared" si="301"/>
        <v>1</v>
      </c>
      <c r="BA307" s="50" t="str">
        <f t="shared" si="302"/>
        <v>Q-6 A-- || Q Total-6, A Total-0</v>
      </c>
      <c r="BB307" s="42" t="str" cm="1">
        <f t="array" ref="BB307">IFERROR(INDEX('Attendance-Slot-1'!$Q$2:$Q$1112,MATCH(1,('Attendance-Slot-1'!$A$2:$A$1112=$C307)*('Attendance-Slot-1'!$G$2:$G$1112=BB$2),0)),"No Data")</f>
        <v>No Data</v>
      </c>
      <c r="BC307" s="42" t="str" cm="1">
        <f t="array" ref="BC307">IFERROR(INDEX('Attendance-Slot-2'!$Q$2:$Q$2595,MATCH(1,('Attendance-Slot-2'!$A$2:$A$2595=$C307)*('Attendance-Slot-2'!$G$2:$G$2595=BB$2),0)),"No Data")</f>
        <v>P-S2_Onsite</v>
      </c>
      <c r="BD307" s="134">
        <f>VLOOKUP($AQ307,'Written Exam Marks'!$H:$Q,10,FALSE)</f>
        <v>15</v>
      </c>
      <c r="BE307" s="134">
        <f>VLOOKUP($AQ307,'Written Exam Marks'!$H:$Q,9,FALSE)</f>
        <v>40</v>
      </c>
      <c r="BF307" s="42" t="str">
        <f t="shared" si="303"/>
        <v>Present</v>
      </c>
      <c r="BG307" s="42" t="str">
        <f t="shared" si="304"/>
        <v>P-S2_Onsite</v>
      </c>
      <c r="BH307" s="147">
        <v>20</v>
      </c>
      <c r="BI307" s="147">
        <v>24.5</v>
      </c>
      <c r="BJ307" s="147">
        <v>44.5</v>
      </c>
      <c r="BK307" s="147">
        <v>60</v>
      </c>
      <c r="BL307" s="52" t="s">
        <v>3697</v>
      </c>
      <c r="BM307" s="52" t="s">
        <v>1606</v>
      </c>
      <c r="BN307" s="57" t="str">
        <f t="shared" si="305"/>
        <v>2025EM1100304-MDSDF403</v>
      </c>
      <c r="BO307" s="52" t="str">
        <f t="shared" si="306"/>
        <v>0 missed</v>
      </c>
      <c r="BP307" s="52" t="str">
        <f t="shared" si="307"/>
        <v>0 missed</v>
      </c>
      <c r="BQ307" s="52">
        <f t="shared" si="308"/>
        <v>1</v>
      </c>
      <c r="BR307" s="52">
        <f t="shared" si="309"/>
        <v>1</v>
      </c>
      <c r="BS307" s="56">
        <f t="shared" si="310"/>
        <v>1</v>
      </c>
      <c r="BT307" s="56">
        <f t="shared" si="311"/>
        <v>1</v>
      </c>
      <c r="BU307" s="52" t="str">
        <f t="shared" si="312"/>
        <v>0 missed</v>
      </c>
      <c r="BV307" s="51">
        <f t="shared" si="313"/>
        <v>2</v>
      </c>
      <c r="BW307" s="57">
        <f t="shared" si="314"/>
        <v>1</v>
      </c>
      <c r="BX307" s="57" t="str">
        <f t="shared" si="315"/>
        <v>Q-1 A-1 || Q Total-1, A Total-1</v>
      </c>
      <c r="BY307" s="51" t="str" cm="1">
        <f t="array" ref="BY307">IFERROR(INDEX('Attendance-Slot-1'!$Q$2:$Q$1112,MATCH(1,('Attendance-Slot-1'!$A$2:$A$1112=$C307)*('Attendance-Slot-1'!$G$2:$G$1112=BY$2),0)),"No Data")</f>
        <v>No Data</v>
      </c>
      <c r="BZ307" s="51" t="str" cm="1">
        <f t="array" ref="BZ307">IFERROR(INDEX('Attendance-Slot-2'!$Q$2:$Q$2595,MATCH(1,('Attendance-Slot-2'!$A$2:$A$2595=$C307)*('Attendance-Slot-2'!$G$2:$G$2595=BY$2),0)),"No Data")</f>
        <v>P-S2_Onsite</v>
      </c>
      <c r="CA307" s="135">
        <f>VLOOKUP($BN307,'Written Exam Marks'!$H:$Q,10,FALSE)</f>
        <v>18</v>
      </c>
      <c r="CB307" s="135">
        <f>VLOOKUP($BN307,'Written Exam Marks'!$H:$Q,9,FALSE)</f>
        <v>40</v>
      </c>
      <c r="CC307" s="51" t="str">
        <f t="shared" si="316"/>
        <v>Present</v>
      </c>
      <c r="CD307" s="51" t="str">
        <f t="shared" si="317"/>
        <v>P-S2_Onsite</v>
      </c>
      <c r="CE307" s="29">
        <v>20</v>
      </c>
      <c r="CF307" s="29" t="s">
        <v>5</v>
      </c>
      <c r="CG307" s="29">
        <v>11</v>
      </c>
      <c r="CH307" s="29">
        <v>31</v>
      </c>
      <c r="CI307" s="29">
        <v>60</v>
      </c>
      <c r="CJ307" s="61" t="s">
        <v>7343</v>
      </c>
      <c r="CK307" s="61" t="s">
        <v>1613</v>
      </c>
      <c r="CL307" s="10" t="str">
        <f t="shared" si="318"/>
        <v>2025EM1100304-MDSDF404</v>
      </c>
      <c r="CM307" s="61" t="str">
        <f t="shared" si="319"/>
        <v>1 missed</v>
      </c>
      <c r="CN307" s="61" t="str">
        <f t="shared" si="320"/>
        <v>0 missed</v>
      </c>
      <c r="CO307" s="111">
        <f t="shared" si="321"/>
        <v>1</v>
      </c>
      <c r="CP307" s="111">
        <f t="shared" si="322"/>
        <v>1</v>
      </c>
      <c r="CQ307" s="9">
        <f t="shared" si="323"/>
        <v>0.5</v>
      </c>
      <c r="CR307" s="9">
        <f t="shared" si="324"/>
        <v>1</v>
      </c>
      <c r="CS307" s="61" t="str">
        <f t="shared" si="325"/>
        <v>1 missed</v>
      </c>
      <c r="CT307" s="111">
        <f t="shared" si="326"/>
        <v>2</v>
      </c>
      <c r="CU307" s="10">
        <f t="shared" si="327"/>
        <v>0.66666666666666663</v>
      </c>
      <c r="CV307" s="10" t="str">
        <f t="shared" si="328"/>
        <v>Q-1 A-1 || Q Total-2, A Total-1</v>
      </c>
      <c r="CW307" s="111" t="str" cm="1">
        <f t="array" ref="CW307">IFERROR(INDEX('Attendance-Slot-1'!$Q$2:$Q$1112,MATCH(1,('Attendance-Slot-1'!$A$2:$A$1112=$C307)*('Attendance-Slot-1'!$G$2:$G$1112=CW$2),0)),"No Data")</f>
        <v>No Data</v>
      </c>
      <c r="CX307" s="111" t="str" cm="1">
        <f t="array" ref="CX307">IFERROR(INDEX('Attendance-Slot-2'!$Q$2:$Q$2595,MATCH(1,('Attendance-Slot-2'!$A$2:$A$2595=$C307)*('Attendance-Slot-2'!$G$2:$G$2595=CW$2),0)),"No Data")</f>
        <v>P-S2_Onsite</v>
      </c>
      <c r="CY307" s="136">
        <f>VLOOKUP($CL307,'Written Exam Marks'!$H:$Q,10,FALSE)</f>
        <v>16.5</v>
      </c>
      <c r="CZ307" s="136">
        <f>VLOOKUP($CL307,'Written Exam Marks'!$H:$Q,9,FALSE)</f>
        <v>40</v>
      </c>
      <c r="DA307" s="111" t="str">
        <f t="shared" si="329"/>
        <v>Present</v>
      </c>
      <c r="DB307" s="111" t="str">
        <f t="shared" si="330"/>
        <v>P-S2_Onsite</v>
      </c>
      <c r="DC307" s="148">
        <v>6</v>
      </c>
      <c r="DD307" s="148">
        <v>7.125</v>
      </c>
      <c r="DE307" s="148">
        <v>8</v>
      </c>
      <c r="DF307" s="148">
        <v>13</v>
      </c>
      <c r="DG307" s="148">
        <v>19</v>
      </c>
      <c r="DH307" s="148">
        <v>53.125</v>
      </c>
      <c r="DI307" s="148">
        <v>65</v>
      </c>
      <c r="DJ307" s="66" t="s">
        <v>7351</v>
      </c>
      <c r="DK307" s="66" t="s">
        <v>1631</v>
      </c>
      <c r="DL307" s="68" t="str">
        <f t="shared" si="331"/>
        <v>2025EM1100304-MDSDF406</v>
      </c>
      <c r="DM307" s="66" t="str">
        <f t="shared" si="332"/>
        <v>0 missed</v>
      </c>
      <c r="DN307" s="66" t="str">
        <f t="shared" si="333"/>
        <v>0 missed</v>
      </c>
      <c r="DO307" s="62">
        <f t="shared" si="334"/>
        <v>3</v>
      </c>
      <c r="DP307" s="62">
        <f t="shared" si="335"/>
        <v>2</v>
      </c>
      <c r="DQ307" s="67">
        <f t="shared" si="336"/>
        <v>1</v>
      </c>
      <c r="DR307" s="67">
        <f t="shared" si="337"/>
        <v>1</v>
      </c>
      <c r="DS307" s="66" t="str">
        <f t="shared" si="338"/>
        <v>0 missed</v>
      </c>
      <c r="DT307" s="62">
        <f t="shared" si="339"/>
        <v>5</v>
      </c>
      <c r="DU307" s="68">
        <f t="shared" si="340"/>
        <v>1</v>
      </c>
      <c r="DV307" s="68" t="str">
        <f t="shared" si="341"/>
        <v>Q-3 A-2 || Q Total-3, A Total-2</v>
      </c>
      <c r="DW307" s="62" t="str" cm="1">
        <f t="array" ref="DW307">IFERROR(INDEX('Attendance-Slot-1'!$Q$2:$Q$1112,MATCH(1,('Attendance-Slot-1'!$A$2:$A$1112=$C307)*('Attendance-Slot-1'!$G$2:$G$1112=DW$2),0)),"No Data")</f>
        <v>No Data</v>
      </c>
      <c r="DX307" s="62" t="str" cm="1">
        <f t="array" ref="DX307">IFERROR(INDEX('Attendance-Slot-2'!$Q$2:$Q$2595,MATCH(1,('Attendance-Slot-2'!$A$2:$A$2595=$C307)*('Attendance-Slot-2'!$G$2:$G$2595=DW$2),0)),"No Data")</f>
        <v>P-S2_Onsite</v>
      </c>
      <c r="DY307" s="137">
        <f>VLOOKUP($DL307,'Written Exam Marks'!$H:$Q,10,FALSE)</f>
        <v>15</v>
      </c>
      <c r="DZ307" s="137">
        <f>VLOOKUP($DL307,'Written Exam Marks'!$H:$Q,9,FALSE)</f>
        <v>35</v>
      </c>
      <c r="EA307" s="62" t="str">
        <f t="shared" si="342"/>
        <v>Present</v>
      </c>
      <c r="EB307" s="62" t="str">
        <f t="shared" si="343"/>
        <v>P-S2_Onsite</v>
      </c>
      <c r="EC307" s="114" t="str">
        <f t="shared" si="280"/>
        <v>P-0, 
A-0, 
No Data-5</v>
      </c>
      <c r="ED307" s="114" t="str">
        <f t="shared" si="281"/>
        <v>P-5, 
A-0, 
No Data-0</v>
      </c>
      <c r="EE307" s="114" t="str">
        <f t="shared" si="344"/>
        <v>P-S2_Onsite</v>
      </c>
      <c r="EF307" s="114" t="str">
        <f t="shared" si="345"/>
        <v>P-S2_Onsite</v>
      </c>
      <c r="EG307" s="114" t="str">
        <f t="shared" si="346"/>
        <v>P-S2_Onsite</v>
      </c>
      <c r="EH307" s="114" t="str">
        <f t="shared" si="347"/>
        <v>P-S2_Onsite</v>
      </c>
      <c r="EI307" s="114" t="str">
        <f t="shared" si="348"/>
        <v>P-S2_Onsite</v>
      </c>
      <c r="EJ307" s="114" t="str">
        <f t="shared" si="349"/>
        <v>P-5, A-0, No Data-0</v>
      </c>
      <c r="EK307" s="114" t="s">
        <v>10453</v>
      </c>
      <c r="EL307" s="114">
        <v>20.5</v>
      </c>
      <c r="EM307" s="114">
        <v>10</v>
      </c>
      <c r="EN307" s="114">
        <v>40</v>
      </c>
      <c r="EO307" s="114">
        <v>70.5</v>
      </c>
      <c r="EP307" s="114" t="s">
        <v>7217</v>
      </c>
      <c r="EQ307" s="114" t="s">
        <v>1054</v>
      </c>
      <c r="ER307" s="114" t="s">
        <v>4175</v>
      </c>
      <c r="ES307" s="114"/>
      <c r="ET307" s="30" t="s">
        <v>4175</v>
      </c>
    </row>
    <row r="308" spans="1:150" x14ac:dyDescent="0.25">
      <c r="A308" s="114">
        <v>305</v>
      </c>
      <c r="B308" s="114" t="s">
        <v>7224</v>
      </c>
      <c r="C308" s="80" t="s">
        <v>4179</v>
      </c>
      <c r="D308" s="30" t="s">
        <v>4180</v>
      </c>
      <c r="E308" s="30" t="s">
        <v>4181</v>
      </c>
      <c r="F308" s="33" t="s">
        <v>7201</v>
      </c>
      <c r="G308" s="30" t="s">
        <v>4182</v>
      </c>
      <c r="H308" s="143">
        <v>15</v>
      </c>
      <c r="I308" s="143">
        <v>15</v>
      </c>
      <c r="J308" s="143">
        <v>20</v>
      </c>
      <c r="K308" s="143">
        <v>15</v>
      </c>
      <c r="L308" s="143">
        <v>65</v>
      </c>
      <c r="M308" s="143">
        <v>65</v>
      </c>
      <c r="N308" s="40" t="s">
        <v>7314</v>
      </c>
      <c r="O308" s="40" t="s">
        <v>1593</v>
      </c>
      <c r="P308" s="13" t="str">
        <f t="shared" si="282"/>
        <v>2025EM1100305-MDSDF401</v>
      </c>
      <c r="Q308" s="40" t="str">
        <f t="shared" si="283"/>
        <v>0 missed</v>
      </c>
      <c r="R308" s="40" t="str">
        <f t="shared" si="284"/>
        <v>0 missed</v>
      </c>
      <c r="S308" s="40">
        <f t="shared" si="285"/>
        <v>3</v>
      </c>
      <c r="T308" s="40">
        <f t="shared" si="286"/>
        <v>1</v>
      </c>
      <c r="U308" s="41">
        <f t="shared" si="287"/>
        <v>1</v>
      </c>
      <c r="V308" s="41">
        <f t="shared" si="288"/>
        <v>1</v>
      </c>
      <c r="W308" s="40" t="str">
        <f t="shared" si="289"/>
        <v>0 missed</v>
      </c>
      <c r="X308" s="113">
        <f t="shared" si="290"/>
        <v>4</v>
      </c>
      <c r="Y308" s="13">
        <f t="shared" si="291"/>
        <v>1</v>
      </c>
      <c r="Z308" s="13" t="str">
        <f t="shared" si="292"/>
        <v>Q-3 A-1 || Q Total-3, A Total-1</v>
      </c>
      <c r="AA308" s="113" t="str" cm="1">
        <f t="array" ref="AA308">IFERROR(INDEX('Attendance-Slot-1'!$Q$2:$Q$1112,MATCH(1,('Attendance-Slot-1'!$A$2:$A$1112=$C308)*('Attendance-Slot-1'!$G$2:$G$1112=AA$2),0)),"No Data")</f>
        <v>No Data</v>
      </c>
      <c r="AB308" s="113" t="str" cm="1">
        <f t="array" ref="AB308">IFERROR(INDEX('Attendance-Slot-2'!$Q$2:$Q$2595,MATCH(1,('Attendance-Slot-2'!$A$2:$A$2595=$C308)*('Attendance-Slot-2'!$G$2:$G$2595=AA$2),0)),"No Data")</f>
        <v>A-S2_Onsite</v>
      </c>
      <c r="AC308" s="133" t="e">
        <f>VLOOKUP($P308,'Written Exam Marks'!$H:$Q,10,FALSE)</f>
        <v>#N/A</v>
      </c>
      <c r="AD308" s="133" t="e">
        <f>VLOOKUP($P308,'Written Exam Marks'!$H:$Q,9,FALSE)</f>
        <v>#N/A</v>
      </c>
      <c r="AE308" s="113" t="str">
        <f t="shared" si="293"/>
        <v>Absent</v>
      </c>
      <c r="AF308" s="113" t="str">
        <f t="shared" si="294"/>
        <v>A-S2_Onsite</v>
      </c>
      <c r="AG308" s="146">
        <v>9.5</v>
      </c>
      <c r="AH308" s="146">
        <v>9</v>
      </c>
      <c r="AI308" s="146">
        <v>10</v>
      </c>
      <c r="AJ308" s="146">
        <v>10</v>
      </c>
      <c r="AK308" s="146">
        <v>10</v>
      </c>
      <c r="AL308" s="146">
        <v>10</v>
      </c>
      <c r="AM308" s="146">
        <v>58.5</v>
      </c>
      <c r="AN308" s="146">
        <v>60</v>
      </c>
      <c r="AO308" s="43" t="s">
        <v>7336</v>
      </c>
      <c r="AP308" s="43" t="s">
        <v>1598</v>
      </c>
      <c r="AQ308" s="50" t="str">
        <f t="shared" si="295"/>
        <v>2025EM1100305-MDSDF402</v>
      </c>
      <c r="AR308" s="43" t="str">
        <f t="shared" si="296"/>
        <v>0 missed</v>
      </c>
      <c r="AS308" s="47" t="s">
        <v>7342</v>
      </c>
      <c r="AT308" s="43">
        <f t="shared" si="297"/>
        <v>6</v>
      </c>
      <c r="AU308" s="48" t="s">
        <v>7342</v>
      </c>
      <c r="AV308" s="49">
        <f t="shared" si="298"/>
        <v>1</v>
      </c>
      <c r="AW308" s="48" t="s">
        <v>7342</v>
      </c>
      <c r="AX308" s="43" t="str">
        <f t="shared" si="299"/>
        <v>0 missed</v>
      </c>
      <c r="AY308" s="42">
        <f t="shared" si="300"/>
        <v>6</v>
      </c>
      <c r="AZ308" s="50">
        <f t="shared" si="301"/>
        <v>1</v>
      </c>
      <c r="BA308" s="50" t="str">
        <f t="shared" si="302"/>
        <v>Q-6 A-- || Q Total-6, A Total-0</v>
      </c>
      <c r="BB308" s="42" t="str" cm="1">
        <f t="array" ref="BB308">IFERROR(INDEX('Attendance-Slot-1'!$Q$2:$Q$1112,MATCH(1,('Attendance-Slot-1'!$A$2:$A$1112=$C308)*('Attendance-Slot-1'!$G$2:$G$1112=BB$2),0)),"No Data")</f>
        <v>No Data</v>
      </c>
      <c r="BC308" s="42" t="str" cm="1">
        <f t="array" ref="BC308">IFERROR(INDEX('Attendance-Slot-2'!$Q$2:$Q$2595,MATCH(1,('Attendance-Slot-2'!$A$2:$A$2595=$C308)*('Attendance-Slot-2'!$G$2:$G$2595=BB$2),0)),"No Data")</f>
        <v>A-S2_Onsite</v>
      </c>
      <c r="BD308" s="134" t="e">
        <f>VLOOKUP($AQ308,'Written Exam Marks'!$H:$Q,10,FALSE)</f>
        <v>#N/A</v>
      </c>
      <c r="BE308" s="134" t="e">
        <f>VLOOKUP($AQ308,'Written Exam Marks'!$H:$Q,9,FALSE)</f>
        <v>#N/A</v>
      </c>
      <c r="BF308" s="42" t="str">
        <f t="shared" si="303"/>
        <v>Absent</v>
      </c>
      <c r="BG308" s="42" t="str">
        <f t="shared" si="304"/>
        <v>A-S2_Onsite</v>
      </c>
      <c r="BH308" s="147">
        <v>20</v>
      </c>
      <c r="BI308" s="147">
        <v>14</v>
      </c>
      <c r="BJ308" s="147">
        <v>34</v>
      </c>
      <c r="BK308" s="147">
        <v>60</v>
      </c>
      <c r="BL308" s="52" t="s">
        <v>3697</v>
      </c>
      <c r="BM308" s="52" t="s">
        <v>1606</v>
      </c>
      <c r="BN308" s="57" t="str">
        <f t="shared" si="305"/>
        <v>2025EM1100305-MDSDF403</v>
      </c>
      <c r="BO308" s="52" t="str">
        <f t="shared" si="306"/>
        <v>0 missed</v>
      </c>
      <c r="BP308" s="52" t="str">
        <f t="shared" si="307"/>
        <v>0 missed</v>
      </c>
      <c r="BQ308" s="52">
        <f t="shared" si="308"/>
        <v>1</v>
      </c>
      <c r="BR308" s="52">
        <f t="shared" si="309"/>
        <v>1</v>
      </c>
      <c r="BS308" s="56">
        <f t="shared" si="310"/>
        <v>1</v>
      </c>
      <c r="BT308" s="56">
        <f t="shared" si="311"/>
        <v>1</v>
      </c>
      <c r="BU308" s="52" t="str">
        <f t="shared" si="312"/>
        <v>0 missed</v>
      </c>
      <c r="BV308" s="51">
        <f t="shared" si="313"/>
        <v>2</v>
      </c>
      <c r="BW308" s="57">
        <f t="shared" si="314"/>
        <v>1</v>
      </c>
      <c r="BX308" s="57" t="str">
        <f t="shared" si="315"/>
        <v>Q-1 A-1 || Q Total-1, A Total-1</v>
      </c>
      <c r="BY308" s="51" t="str" cm="1">
        <f t="array" ref="BY308">IFERROR(INDEX('Attendance-Slot-1'!$Q$2:$Q$1112,MATCH(1,('Attendance-Slot-1'!$A$2:$A$1112=$C308)*('Attendance-Slot-1'!$G$2:$G$1112=BY$2),0)),"No Data")</f>
        <v>No Data</v>
      </c>
      <c r="BZ308" s="51" t="str" cm="1">
        <f t="array" ref="BZ308">IFERROR(INDEX('Attendance-Slot-2'!$Q$2:$Q$2595,MATCH(1,('Attendance-Slot-2'!$A$2:$A$2595=$C308)*('Attendance-Slot-2'!$G$2:$G$2595=BY$2),0)),"No Data")</f>
        <v>No Data</v>
      </c>
      <c r="CA308" s="135" t="e">
        <f>VLOOKUP($BN308,'Written Exam Marks'!$H:$Q,10,FALSE)</f>
        <v>#N/A</v>
      </c>
      <c r="CB308" s="135" t="e">
        <f>VLOOKUP($BN308,'Written Exam Marks'!$H:$Q,9,FALSE)</f>
        <v>#N/A</v>
      </c>
      <c r="CC308" s="51" t="str">
        <f t="shared" si="316"/>
        <v>No Data</v>
      </c>
      <c r="CD308" s="51" t="str">
        <f t="shared" si="317"/>
        <v>No Data</v>
      </c>
      <c r="CE308" s="29" t="s">
        <v>5</v>
      </c>
      <c r="CF308" s="29">
        <v>20</v>
      </c>
      <c r="CG308" s="29" t="s">
        <v>5</v>
      </c>
      <c r="CH308" s="29">
        <v>20</v>
      </c>
      <c r="CI308" s="29">
        <v>60</v>
      </c>
      <c r="CJ308" s="61" t="s">
        <v>7343</v>
      </c>
      <c r="CK308" s="61" t="s">
        <v>1613</v>
      </c>
      <c r="CL308" s="10" t="str">
        <f t="shared" si="318"/>
        <v>2025EM1100305-MDSDF404</v>
      </c>
      <c r="CM308" s="61" t="str">
        <f t="shared" si="319"/>
        <v>1 missed</v>
      </c>
      <c r="CN308" s="61" t="str">
        <f t="shared" si="320"/>
        <v>1 missed</v>
      </c>
      <c r="CO308" s="111">
        <f t="shared" si="321"/>
        <v>1</v>
      </c>
      <c r="CP308" s="111">
        <f t="shared" si="322"/>
        <v>0</v>
      </c>
      <c r="CQ308" s="9">
        <f t="shared" si="323"/>
        <v>0.5</v>
      </c>
      <c r="CR308" s="9">
        <f t="shared" si="324"/>
        <v>0</v>
      </c>
      <c r="CS308" s="61" t="str">
        <f t="shared" si="325"/>
        <v>2 missed</v>
      </c>
      <c r="CT308" s="111">
        <f t="shared" si="326"/>
        <v>1</v>
      </c>
      <c r="CU308" s="10">
        <f t="shared" si="327"/>
        <v>0.33333333333333331</v>
      </c>
      <c r="CV308" s="10" t="str">
        <f t="shared" si="328"/>
        <v>Q-1 A-0 || Q Total-2, A Total-1</v>
      </c>
      <c r="CW308" s="111" t="str" cm="1">
        <f t="array" ref="CW308">IFERROR(INDEX('Attendance-Slot-1'!$Q$2:$Q$1112,MATCH(1,('Attendance-Slot-1'!$A$2:$A$1112=$C308)*('Attendance-Slot-1'!$G$2:$G$1112=CW$2),0)),"No Data")</f>
        <v>No Data</v>
      </c>
      <c r="CX308" s="111" t="str" cm="1">
        <f t="array" ref="CX308">IFERROR(INDEX('Attendance-Slot-2'!$Q$2:$Q$2595,MATCH(1,('Attendance-Slot-2'!$A$2:$A$2595=$C308)*('Attendance-Slot-2'!$G$2:$G$2595=CW$2),0)),"No Data")</f>
        <v>No Data</v>
      </c>
      <c r="CY308" s="136" t="e">
        <f>VLOOKUP($CL308,'Written Exam Marks'!$H:$Q,10,FALSE)</f>
        <v>#N/A</v>
      </c>
      <c r="CZ308" s="136" t="e">
        <f>VLOOKUP($CL308,'Written Exam Marks'!$H:$Q,9,FALSE)</f>
        <v>#N/A</v>
      </c>
      <c r="DA308" s="111" t="str">
        <f t="shared" si="329"/>
        <v>No Data</v>
      </c>
      <c r="DB308" s="111" t="str">
        <f t="shared" si="330"/>
        <v>No Data</v>
      </c>
      <c r="DC308" s="148">
        <v>5.5</v>
      </c>
      <c r="DD308" s="148">
        <v>7.625</v>
      </c>
      <c r="DE308" s="148" t="s">
        <v>5</v>
      </c>
      <c r="DF308" s="148" t="s">
        <v>5</v>
      </c>
      <c r="DG308" s="148" t="s">
        <v>5</v>
      </c>
      <c r="DH308" s="148">
        <v>13.125</v>
      </c>
      <c r="DI308" s="148">
        <v>65</v>
      </c>
      <c r="DJ308" s="66" t="s">
        <v>7351</v>
      </c>
      <c r="DK308" s="66" t="s">
        <v>1631</v>
      </c>
      <c r="DL308" s="68" t="str">
        <f t="shared" si="331"/>
        <v>2025EM1100305-MDSDF406</v>
      </c>
      <c r="DM308" s="66" t="str">
        <f t="shared" si="332"/>
        <v>1 missed</v>
      </c>
      <c r="DN308" s="66" t="str">
        <f t="shared" si="333"/>
        <v>2 missed</v>
      </c>
      <c r="DO308" s="62">
        <f t="shared" si="334"/>
        <v>2</v>
      </c>
      <c r="DP308" s="62">
        <f t="shared" si="335"/>
        <v>0</v>
      </c>
      <c r="DQ308" s="67">
        <f t="shared" si="336"/>
        <v>0.66666666666666663</v>
      </c>
      <c r="DR308" s="67">
        <f t="shared" si="337"/>
        <v>0</v>
      </c>
      <c r="DS308" s="66" t="str">
        <f t="shared" si="338"/>
        <v>3 missed</v>
      </c>
      <c r="DT308" s="62">
        <f t="shared" si="339"/>
        <v>2</v>
      </c>
      <c r="DU308" s="68">
        <f t="shared" si="340"/>
        <v>0.4</v>
      </c>
      <c r="DV308" s="68" t="str">
        <f t="shared" si="341"/>
        <v>Q-2 A-0 || Q Total-3, A Total-2</v>
      </c>
      <c r="DW308" s="62" t="str" cm="1">
        <f t="array" ref="DW308">IFERROR(INDEX('Attendance-Slot-1'!$Q$2:$Q$1112,MATCH(1,('Attendance-Slot-1'!$A$2:$A$1112=$C308)*('Attendance-Slot-1'!$G$2:$G$1112=DW$2),0)),"No Data")</f>
        <v>No Data</v>
      </c>
      <c r="DX308" s="62" t="str" cm="1">
        <f t="array" ref="DX308">IFERROR(INDEX('Attendance-Slot-2'!$Q$2:$Q$2595,MATCH(1,('Attendance-Slot-2'!$A$2:$A$2595=$C308)*('Attendance-Slot-2'!$G$2:$G$2595=DW$2),0)),"No Data")</f>
        <v>No Data</v>
      </c>
      <c r="DY308" s="137" t="e">
        <f>VLOOKUP($DL308,'Written Exam Marks'!$H:$Q,10,FALSE)</f>
        <v>#N/A</v>
      </c>
      <c r="DZ308" s="137" t="e">
        <f>VLOOKUP($DL308,'Written Exam Marks'!$H:$Q,9,FALSE)</f>
        <v>#N/A</v>
      </c>
      <c r="EA308" s="62" t="str">
        <f t="shared" si="342"/>
        <v>No Data</v>
      </c>
      <c r="EB308" s="62" t="str">
        <f t="shared" si="343"/>
        <v>No Data</v>
      </c>
      <c r="EC308" s="114" t="str">
        <f t="shared" si="280"/>
        <v>P-0, 
A-0, 
No Data-5</v>
      </c>
      <c r="ED308" s="114" t="str">
        <f t="shared" si="281"/>
        <v>P-0, 
A-2, 
No Data-3</v>
      </c>
      <c r="EE308" s="114" t="str">
        <f t="shared" si="344"/>
        <v>A-S2_Onsite</v>
      </c>
      <c r="EF308" s="114" t="str">
        <f t="shared" si="345"/>
        <v>A-S2_Onsite</v>
      </c>
      <c r="EG308" s="114" t="str">
        <f t="shared" si="346"/>
        <v>No Data</v>
      </c>
      <c r="EH308" s="114" t="str">
        <f t="shared" si="347"/>
        <v>No Data</v>
      </c>
      <c r="EI308" s="114" t="str">
        <f t="shared" si="348"/>
        <v>No Data</v>
      </c>
      <c r="EJ308" s="114" t="str">
        <f t="shared" si="349"/>
        <v>P-0, A-2, No Data-3</v>
      </c>
      <c r="EK308" s="114" t="s">
        <v>10454</v>
      </c>
      <c r="EL308" s="114" t="e">
        <v>#N/A</v>
      </c>
      <c r="EM308" s="114" t="e">
        <v>#N/A</v>
      </c>
      <c r="EN308" s="114" t="e">
        <v>#N/A</v>
      </c>
      <c r="EO308" s="114" t="e">
        <v>#N/A</v>
      </c>
      <c r="EP308" s="114" t="s">
        <v>7217</v>
      </c>
      <c r="EQ308" s="114" t="s">
        <v>1054</v>
      </c>
      <c r="ER308" s="114" t="s">
        <v>4179</v>
      </c>
      <c r="ES308" s="114" t="s">
        <v>1098</v>
      </c>
      <c r="ET308" s="30" t="s">
        <v>4179</v>
      </c>
    </row>
    <row r="309" spans="1:150" x14ac:dyDescent="0.25">
      <c r="A309" s="114">
        <v>306</v>
      </c>
      <c r="B309" s="114" t="s">
        <v>7224</v>
      </c>
      <c r="C309" s="80" t="s">
        <v>4183</v>
      </c>
      <c r="D309" s="30" t="s">
        <v>4184</v>
      </c>
      <c r="E309" s="30" t="s">
        <v>4185</v>
      </c>
      <c r="F309" s="33" t="s">
        <v>7201</v>
      </c>
      <c r="G309" s="30" t="s">
        <v>4186</v>
      </c>
      <c r="H309" s="143">
        <v>12.667</v>
      </c>
      <c r="I309" s="143">
        <v>15</v>
      </c>
      <c r="J309" s="143" t="s">
        <v>5</v>
      </c>
      <c r="K309" s="143">
        <v>15</v>
      </c>
      <c r="L309" s="143">
        <v>42.667000000000002</v>
      </c>
      <c r="M309" s="143">
        <v>65</v>
      </c>
      <c r="N309" s="40" t="s">
        <v>7314</v>
      </c>
      <c r="O309" s="40" t="s">
        <v>1593</v>
      </c>
      <c r="P309" s="13" t="str">
        <f t="shared" si="282"/>
        <v>2025EM1100306-MDSDF401</v>
      </c>
      <c r="Q309" s="40" t="str">
        <f t="shared" si="283"/>
        <v>1 missed</v>
      </c>
      <c r="R309" s="40" t="str">
        <f t="shared" si="284"/>
        <v>0 missed</v>
      </c>
      <c r="S309" s="40">
        <f t="shared" si="285"/>
        <v>2</v>
      </c>
      <c r="T309" s="40">
        <f t="shared" si="286"/>
        <v>1</v>
      </c>
      <c r="U309" s="41">
        <f t="shared" si="287"/>
        <v>0.66666666666666663</v>
      </c>
      <c r="V309" s="41">
        <f t="shared" si="288"/>
        <v>1</v>
      </c>
      <c r="W309" s="40" t="str">
        <f t="shared" si="289"/>
        <v>1 missed</v>
      </c>
      <c r="X309" s="113">
        <f t="shared" si="290"/>
        <v>3</v>
      </c>
      <c r="Y309" s="13">
        <f t="shared" si="291"/>
        <v>0.75</v>
      </c>
      <c r="Z309" s="13" t="str">
        <f t="shared" si="292"/>
        <v>Q-2 A-1 || Q Total-3, A Total-1</v>
      </c>
      <c r="AA309" s="113" t="str" cm="1">
        <f t="array" ref="AA309">IFERROR(INDEX('Attendance-Slot-1'!$Q$2:$Q$1112,MATCH(1,('Attendance-Slot-1'!$A$2:$A$1112=$C309)*('Attendance-Slot-1'!$G$2:$G$1112=AA$2),0)),"No Data")</f>
        <v>No Data</v>
      </c>
      <c r="AB309" s="113" t="str" cm="1">
        <f t="array" ref="AB309">IFERROR(INDEX('Attendance-Slot-2'!$Q$2:$Q$2595,MATCH(1,('Attendance-Slot-2'!$A$2:$A$2595=$C309)*('Attendance-Slot-2'!$G$2:$G$2595=AA$2),0)),"No Data")</f>
        <v>A-S2_Onsite</v>
      </c>
      <c r="AC309" s="133" t="e">
        <f>VLOOKUP($P309,'Written Exam Marks'!$H:$Q,10,FALSE)</f>
        <v>#N/A</v>
      </c>
      <c r="AD309" s="133" t="e">
        <f>VLOOKUP($P309,'Written Exam Marks'!$H:$Q,9,FALSE)</f>
        <v>#N/A</v>
      </c>
      <c r="AE309" s="113" t="str">
        <f t="shared" si="293"/>
        <v>Absent</v>
      </c>
      <c r="AF309" s="113" t="str">
        <f t="shared" si="294"/>
        <v>A-S2_Onsite</v>
      </c>
      <c r="AG309" s="146">
        <v>8.5</v>
      </c>
      <c r="AH309" s="146">
        <v>4</v>
      </c>
      <c r="AI309" s="146" t="s">
        <v>5</v>
      </c>
      <c r="AJ309" s="146">
        <v>10</v>
      </c>
      <c r="AK309" s="146">
        <v>10</v>
      </c>
      <c r="AL309" s="146">
        <v>10</v>
      </c>
      <c r="AM309" s="146">
        <v>42.5</v>
      </c>
      <c r="AN309" s="146">
        <v>60</v>
      </c>
      <c r="AO309" s="43" t="s">
        <v>7336</v>
      </c>
      <c r="AP309" s="43" t="s">
        <v>1598</v>
      </c>
      <c r="AQ309" s="50" t="str">
        <f t="shared" si="295"/>
        <v>2025EM1100306-MDSDF402</v>
      </c>
      <c r="AR309" s="43" t="str">
        <f t="shared" si="296"/>
        <v>1 missed</v>
      </c>
      <c r="AS309" s="47" t="s">
        <v>7342</v>
      </c>
      <c r="AT309" s="43">
        <f t="shared" si="297"/>
        <v>5</v>
      </c>
      <c r="AU309" s="48" t="s">
        <v>7342</v>
      </c>
      <c r="AV309" s="49">
        <f t="shared" si="298"/>
        <v>0.83333333333333337</v>
      </c>
      <c r="AW309" s="48" t="s">
        <v>7342</v>
      </c>
      <c r="AX309" s="43" t="str">
        <f t="shared" si="299"/>
        <v>1 missed</v>
      </c>
      <c r="AY309" s="42">
        <f t="shared" si="300"/>
        <v>5</v>
      </c>
      <c r="AZ309" s="50">
        <f t="shared" si="301"/>
        <v>0.83333333333333337</v>
      </c>
      <c r="BA309" s="50" t="str">
        <f t="shared" si="302"/>
        <v>Q-5 A-- || Q Total-6, A Total-0</v>
      </c>
      <c r="BB309" s="42" t="str" cm="1">
        <f t="array" ref="BB309">IFERROR(INDEX('Attendance-Slot-1'!$Q$2:$Q$1112,MATCH(1,('Attendance-Slot-1'!$A$2:$A$1112=$C309)*('Attendance-Slot-1'!$G$2:$G$1112=BB$2),0)),"No Data")</f>
        <v>No Data</v>
      </c>
      <c r="BC309" s="42" t="str" cm="1">
        <f t="array" ref="BC309">IFERROR(INDEX('Attendance-Slot-2'!$Q$2:$Q$2595,MATCH(1,('Attendance-Slot-2'!$A$2:$A$2595=$C309)*('Attendance-Slot-2'!$G$2:$G$2595=BB$2),0)),"No Data")</f>
        <v>A-S2_Onsite</v>
      </c>
      <c r="BD309" s="134" t="e">
        <f>VLOOKUP($AQ309,'Written Exam Marks'!$H:$Q,10,FALSE)</f>
        <v>#N/A</v>
      </c>
      <c r="BE309" s="134" t="e">
        <f>VLOOKUP($AQ309,'Written Exam Marks'!$H:$Q,9,FALSE)</f>
        <v>#N/A</v>
      </c>
      <c r="BF309" s="42" t="str">
        <f t="shared" si="303"/>
        <v>Absent</v>
      </c>
      <c r="BG309" s="42" t="str">
        <f t="shared" si="304"/>
        <v>A-S2_Onsite</v>
      </c>
      <c r="BH309" s="147">
        <v>19</v>
      </c>
      <c r="BI309" s="147">
        <v>33</v>
      </c>
      <c r="BJ309" s="147">
        <v>52</v>
      </c>
      <c r="BK309" s="147">
        <v>60</v>
      </c>
      <c r="BL309" s="52" t="s">
        <v>3697</v>
      </c>
      <c r="BM309" s="52" t="s">
        <v>1606</v>
      </c>
      <c r="BN309" s="57" t="str">
        <f t="shared" si="305"/>
        <v>2025EM1100306-MDSDF403</v>
      </c>
      <c r="BO309" s="52" t="str">
        <f t="shared" si="306"/>
        <v>0 missed</v>
      </c>
      <c r="BP309" s="52" t="str">
        <f t="shared" si="307"/>
        <v>0 missed</v>
      </c>
      <c r="BQ309" s="52">
        <f t="shared" si="308"/>
        <v>1</v>
      </c>
      <c r="BR309" s="52">
        <f t="shared" si="309"/>
        <v>1</v>
      </c>
      <c r="BS309" s="56">
        <f t="shared" si="310"/>
        <v>1</v>
      </c>
      <c r="BT309" s="56">
        <f t="shared" si="311"/>
        <v>1</v>
      </c>
      <c r="BU309" s="52" t="str">
        <f t="shared" si="312"/>
        <v>0 missed</v>
      </c>
      <c r="BV309" s="51">
        <f t="shared" si="313"/>
        <v>2</v>
      </c>
      <c r="BW309" s="57">
        <f t="shared" si="314"/>
        <v>1</v>
      </c>
      <c r="BX309" s="57" t="str">
        <f t="shared" si="315"/>
        <v>Q-1 A-1 || Q Total-1, A Total-1</v>
      </c>
      <c r="BY309" s="51" t="str" cm="1">
        <f t="array" ref="BY309">IFERROR(INDEX('Attendance-Slot-1'!$Q$2:$Q$1112,MATCH(1,('Attendance-Slot-1'!$A$2:$A$1112=$C309)*('Attendance-Slot-1'!$G$2:$G$1112=BY$2),0)),"No Data")</f>
        <v>No Data</v>
      </c>
      <c r="BZ309" s="51" t="str" cm="1">
        <f t="array" ref="BZ309">IFERROR(INDEX('Attendance-Slot-2'!$Q$2:$Q$2595,MATCH(1,('Attendance-Slot-2'!$A$2:$A$2595=$C309)*('Attendance-Slot-2'!$G$2:$G$2595=BY$2),0)),"No Data")</f>
        <v>A-S2_Onsite</v>
      </c>
      <c r="CA309" s="135" t="e">
        <f>VLOOKUP($BN309,'Written Exam Marks'!$H:$Q,10,FALSE)</f>
        <v>#N/A</v>
      </c>
      <c r="CB309" s="135" t="e">
        <f>VLOOKUP($BN309,'Written Exam Marks'!$H:$Q,9,FALSE)</f>
        <v>#N/A</v>
      </c>
      <c r="CC309" s="51" t="str">
        <f t="shared" si="316"/>
        <v>Absent</v>
      </c>
      <c r="CD309" s="51" t="str">
        <f t="shared" si="317"/>
        <v>A-S2_Onsite</v>
      </c>
      <c r="CE309" s="29">
        <v>18</v>
      </c>
      <c r="CF309" s="29" t="s">
        <v>5</v>
      </c>
      <c r="CG309" s="29" t="s">
        <v>5</v>
      </c>
      <c r="CH309" s="29">
        <v>18</v>
      </c>
      <c r="CI309" s="29">
        <v>60</v>
      </c>
      <c r="CJ309" s="61" t="s">
        <v>7343</v>
      </c>
      <c r="CK309" s="61" t="s">
        <v>1613</v>
      </c>
      <c r="CL309" s="10" t="str">
        <f t="shared" si="318"/>
        <v>2025EM1100306-MDSDF404</v>
      </c>
      <c r="CM309" s="61" t="str">
        <f t="shared" si="319"/>
        <v>1 missed</v>
      </c>
      <c r="CN309" s="61" t="str">
        <f t="shared" si="320"/>
        <v>1 missed</v>
      </c>
      <c r="CO309" s="111">
        <f t="shared" si="321"/>
        <v>1</v>
      </c>
      <c r="CP309" s="111">
        <f t="shared" si="322"/>
        <v>0</v>
      </c>
      <c r="CQ309" s="9">
        <f t="shared" si="323"/>
        <v>0.5</v>
      </c>
      <c r="CR309" s="9">
        <f t="shared" si="324"/>
        <v>0</v>
      </c>
      <c r="CS309" s="61" t="str">
        <f t="shared" si="325"/>
        <v>2 missed</v>
      </c>
      <c r="CT309" s="111">
        <f t="shared" si="326"/>
        <v>1</v>
      </c>
      <c r="CU309" s="10">
        <f t="shared" si="327"/>
        <v>0.33333333333333331</v>
      </c>
      <c r="CV309" s="10" t="str">
        <f t="shared" si="328"/>
        <v>Q-1 A-0 || Q Total-2, A Total-1</v>
      </c>
      <c r="CW309" s="111" t="str" cm="1">
        <f t="array" ref="CW309">IFERROR(INDEX('Attendance-Slot-1'!$Q$2:$Q$1112,MATCH(1,('Attendance-Slot-1'!$A$2:$A$1112=$C309)*('Attendance-Slot-1'!$G$2:$G$1112=CW$2),0)),"No Data")</f>
        <v>No Data</v>
      </c>
      <c r="CX309" s="111" t="str" cm="1">
        <f t="array" ref="CX309">IFERROR(INDEX('Attendance-Slot-2'!$Q$2:$Q$2595,MATCH(1,('Attendance-Slot-2'!$A$2:$A$2595=$C309)*('Attendance-Slot-2'!$G$2:$G$2595=CW$2),0)),"No Data")</f>
        <v>A-S2_Onsite</v>
      </c>
      <c r="CY309" s="136" t="e">
        <f>VLOOKUP($CL309,'Written Exam Marks'!$H:$Q,10,FALSE)</f>
        <v>#N/A</v>
      </c>
      <c r="CZ309" s="136" t="e">
        <f>VLOOKUP($CL309,'Written Exam Marks'!$H:$Q,9,FALSE)</f>
        <v>#N/A</v>
      </c>
      <c r="DA309" s="111" t="str">
        <f t="shared" si="329"/>
        <v>Absent</v>
      </c>
      <c r="DB309" s="111" t="str">
        <f t="shared" si="330"/>
        <v>A-S2_Onsite</v>
      </c>
      <c r="DC309" s="148" t="s">
        <v>5</v>
      </c>
      <c r="DD309" s="148">
        <v>6.875</v>
      </c>
      <c r="DE309" s="148">
        <v>8</v>
      </c>
      <c r="DF309" s="148" t="s">
        <v>5</v>
      </c>
      <c r="DG309" s="148" t="s">
        <v>5</v>
      </c>
      <c r="DH309" s="148">
        <v>14.875</v>
      </c>
      <c r="DI309" s="148">
        <v>65</v>
      </c>
      <c r="DJ309" s="66" t="s">
        <v>7351</v>
      </c>
      <c r="DK309" s="66" t="s">
        <v>1631</v>
      </c>
      <c r="DL309" s="68" t="str">
        <f t="shared" si="331"/>
        <v>2025EM1100306-MDSDF406</v>
      </c>
      <c r="DM309" s="66" t="str">
        <f t="shared" si="332"/>
        <v>1 missed</v>
      </c>
      <c r="DN309" s="66" t="str">
        <f t="shared" si="333"/>
        <v>2 missed</v>
      </c>
      <c r="DO309" s="62">
        <f t="shared" si="334"/>
        <v>2</v>
      </c>
      <c r="DP309" s="62">
        <f t="shared" si="335"/>
        <v>0</v>
      </c>
      <c r="DQ309" s="67">
        <f t="shared" si="336"/>
        <v>0.66666666666666663</v>
      </c>
      <c r="DR309" s="67">
        <f t="shared" si="337"/>
        <v>0</v>
      </c>
      <c r="DS309" s="66" t="str">
        <f t="shared" si="338"/>
        <v>3 missed</v>
      </c>
      <c r="DT309" s="62">
        <f t="shared" si="339"/>
        <v>2</v>
      </c>
      <c r="DU309" s="68">
        <f t="shared" si="340"/>
        <v>0.4</v>
      </c>
      <c r="DV309" s="68" t="str">
        <f t="shared" si="341"/>
        <v>Q-2 A-0 || Q Total-3, A Total-2</v>
      </c>
      <c r="DW309" s="62" t="str" cm="1">
        <f t="array" ref="DW309">IFERROR(INDEX('Attendance-Slot-1'!$Q$2:$Q$1112,MATCH(1,('Attendance-Slot-1'!$A$2:$A$1112=$C309)*('Attendance-Slot-1'!$G$2:$G$1112=DW$2),0)),"No Data")</f>
        <v>No Data</v>
      </c>
      <c r="DX309" s="62" t="str" cm="1">
        <f t="array" ref="DX309">IFERROR(INDEX('Attendance-Slot-2'!$Q$2:$Q$2595,MATCH(1,('Attendance-Slot-2'!$A$2:$A$2595=$C309)*('Attendance-Slot-2'!$G$2:$G$2595=DW$2),0)),"No Data")</f>
        <v>A-S2_Onsite</v>
      </c>
      <c r="DY309" s="137" t="e">
        <f>VLOOKUP($DL309,'Written Exam Marks'!$H:$Q,10,FALSE)</f>
        <v>#N/A</v>
      </c>
      <c r="DZ309" s="137" t="e">
        <f>VLOOKUP($DL309,'Written Exam Marks'!$H:$Q,9,FALSE)</f>
        <v>#N/A</v>
      </c>
      <c r="EA309" s="62" t="str">
        <f t="shared" si="342"/>
        <v>Absent</v>
      </c>
      <c r="EB309" s="62" t="str">
        <f t="shared" si="343"/>
        <v>A-S2_Onsite</v>
      </c>
      <c r="EC309" s="114" t="str">
        <f t="shared" si="280"/>
        <v>P-0, 
A-0, 
No Data-5</v>
      </c>
      <c r="ED309" s="114" t="str">
        <f t="shared" si="281"/>
        <v>P-0, 
A-5, 
No Data-0</v>
      </c>
      <c r="EE309" s="114" t="str">
        <f t="shared" si="344"/>
        <v>A-S2_Onsite</v>
      </c>
      <c r="EF309" s="114" t="str">
        <f t="shared" si="345"/>
        <v>A-S2_Onsite</v>
      </c>
      <c r="EG309" s="114" t="str">
        <f t="shared" si="346"/>
        <v>A-S2_Onsite</v>
      </c>
      <c r="EH309" s="114" t="str">
        <f t="shared" si="347"/>
        <v>A-S2_Onsite</v>
      </c>
      <c r="EI309" s="114" t="str">
        <f t="shared" si="348"/>
        <v>A-S2_Onsite</v>
      </c>
      <c r="EJ309" s="114" t="str">
        <f t="shared" si="349"/>
        <v>P-0, A-5, No Data-0</v>
      </c>
      <c r="EK309" s="114" t="s">
        <v>10453</v>
      </c>
      <c r="EL309" s="114">
        <v>30</v>
      </c>
      <c r="EM309" s="114">
        <v>10</v>
      </c>
      <c r="EN309" s="114">
        <v>56</v>
      </c>
      <c r="EO309" s="114">
        <v>96</v>
      </c>
      <c r="EP309" s="114" t="s">
        <v>7217</v>
      </c>
      <c r="EQ309" s="114" t="s">
        <v>1054</v>
      </c>
      <c r="ER309" s="114" t="s">
        <v>4183</v>
      </c>
      <c r="ES309" s="114" t="s">
        <v>1098</v>
      </c>
      <c r="ET309" s="30" t="s">
        <v>4183</v>
      </c>
    </row>
    <row r="310" spans="1:150" x14ac:dyDescent="0.25">
      <c r="A310" s="114">
        <v>307</v>
      </c>
      <c r="B310" s="114" t="s">
        <v>7224</v>
      </c>
      <c r="C310" s="80" t="s">
        <v>4187</v>
      </c>
      <c r="D310" s="30" t="s">
        <v>4188</v>
      </c>
      <c r="E310" s="30" t="s">
        <v>4189</v>
      </c>
      <c r="F310" s="33" t="s">
        <v>7202</v>
      </c>
      <c r="G310" s="30" t="s">
        <v>4190</v>
      </c>
      <c r="H310" s="143">
        <v>15</v>
      </c>
      <c r="I310" s="143">
        <v>15</v>
      </c>
      <c r="J310" s="143">
        <v>16</v>
      </c>
      <c r="K310" s="143">
        <v>15</v>
      </c>
      <c r="L310" s="143">
        <v>61</v>
      </c>
      <c r="M310" s="143">
        <v>65</v>
      </c>
      <c r="N310" s="40" t="s">
        <v>7314</v>
      </c>
      <c r="O310" s="40" t="s">
        <v>1593</v>
      </c>
      <c r="P310" s="13" t="str">
        <f t="shared" si="282"/>
        <v>2025EM1100307-MDSDF401</v>
      </c>
      <c r="Q310" s="40" t="str">
        <f t="shared" si="283"/>
        <v>0 missed</v>
      </c>
      <c r="R310" s="40" t="str">
        <f t="shared" si="284"/>
        <v>0 missed</v>
      </c>
      <c r="S310" s="40">
        <f t="shared" si="285"/>
        <v>3</v>
      </c>
      <c r="T310" s="40">
        <f t="shared" si="286"/>
        <v>1</v>
      </c>
      <c r="U310" s="41">
        <f t="shared" si="287"/>
        <v>1</v>
      </c>
      <c r="V310" s="41">
        <f t="shared" si="288"/>
        <v>1</v>
      </c>
      <c r="W310" s="40" t="str">
        <f t="shared" si="289"/>
        <v>0 missed</v>
      </c>
      <c r="X310" s="113">
        <f t="shared" si="290"/>
        <v>4</v>
      </c>
      <c r="Y310" s="13">
        <f t="shared" si="291"/>
        <v>1</v>
      </c>
      <c r="Z310" s="13" t="str">
        <f t="shared" si="292"/>
        <v>Q-3 A-1 || Q Total-3, A Total-1</v>
      </c>
      <c r="AA310" s="113" t="str" cm="1">
        <f t="array" ref="AA310">IFERROR(INDEX('Attendance-Slot-1'!$Q$2:$Q$1112,MATCH(1,('Attendance-Slot-1'!$A$2:$A$1112=$C310)*('Attendance-Slot-1'!$G$2:$G$1112=AA$2),0)),"No Data")</f>
        <v>No Data</v>
      </c>
      <c r="AB310" s="113" t="str" cm="1">
        <f t="array" ref="AB310">IFERROR(INDEX('Attendance-Slot-2'!$Q$2:$Q$2595,MATCH(1,('Attendance-Slot-2'!$A$2:$A$2595=$C310)*('Attendance-Slot-2'!$G$2:$G$2595=AA$2),0)),"No Data")</f>
        <v>A-S2_Onsite</v>
      </c>
      <c r="AC310" s="133" t="e">
        <f>VLOOKUP($P310,'Written Exam Marks'!$H:$Q,10,FALSE)</f>
        <v>#N/A</v>
      </c>
      <c r="AD310" s="133" t="e">
        <f>VLOOKUP($P310,'Written Exam Marks'!$H:$Q,9,FALSE)</f>
        <v>#N/A</v>
      </c>
      <c r="AE310" s="113" t="str">
        <f t="shared" si="293"/>
        <v>Absent</v>
      </c>
      <c r="AF310" s="113" t="str">
        <f t="shared" si="294"/>
        <v>A-S2_Onsite</v>
      </c>
      <c r="AG310" s="146">
        <v>10</v>
      </c>
      <c r="AH310" s="146">
        <v>5</v>
      </c>
      <c r="AI310" s="146">
        <v>10</v>
      </c>
      <c r="AJ310" s="146">
        <v>10</v>
      </c>
      <c r="AK310" s="146">
        <v>10</v>
      </c>
      <c r="AL310" s="146" t="s">
        <v>5</v>
      </c>
      <c r="AM310" s="146">
        <v>45</v>
      </c>
      <c r="AN310" s="146">
        <v>60</v>
      </c>
      <c r="AO310" s="43" t="s">
        <v>7336</v>
      </c>
      <c r="AP310" s="43" t="s">
        <v>1598</v>
      </c>
      <c r="AQ310" s="50" t="str">
        <f t="shared" si="295"/>
        <v>2025EM1100307-MDSDF402</v>
      </c>
      <c r="AR310" s="43" t="str">
        <f t="shared" si="296"/>
        <v>1 missed</v>
      </c>
      <c r="AS310" s="47" t="s">
        <v>7342</v>
      </c>
      <c r="AT310" s="43">
        <f t="shared" si="297"/>
        <v>5</v>
      </c>
      <c r="AU310" s="48" t="s">
        <v>7342</v>
      </c>
      <c r="AV310" s="49">
        <f t="shared" si="298"/>
        <v>0.83333333333333337</v>
      </c>
      <c r="AW310" s="48" t="s">
        <v>7342</v>
      </c>
      <c r="AX310" s="43" t="str">
        <f t="shared" si="299"/>
        <v>1 missed</v>
      </c>
      <c r="AY310" s="42">
        <f t="shared" si="300"/>
        <v>5</v>
      </c>
      <c r="AZ310" s="50">
        <f t="shared" si="301"/>
        <v>0.83333333333333337</v>
      </c>
      <c r="BA310" s="50" t="str">
        <f t="shared" si="302"/>
        <v>Q-5 A-- || Q Total-6, A Total-0</v>
      </c>
      <c r="BB310" s="42" t="str" cm="1">
        <f t="array" ref="BB310">IFERROR(INDEX('Attendance-Slot-1'!$Q$2:$Q$1112,MATCH(1,('Attendance-Slot-1'!$A$2:$A$1112=$C310)*('Attendance-Slot-1'!$G$2:$G$1112=BB$2),0)),"No Data")</f>
        <v>No Data</v>
      </c>
      <c r="BC310" s="42" t="str" cm="1">
        <f t="array" ref="BC310">IFERROR(INDEX('Attendance-Slot-2'!$Q$2:$Q$2595,MATCH(1,('Attendance-Slot-2'!$A$2:$A$2595=$C310)*('Attendance-Slot-2'!$G$2:$G$2595=BB$2),0)),"No Data")</f>
        <v>A-S2_Onsite</v>
      </c>
      <c r="BD310" s="134" t="e">
        <f>VLOOKUP($AQ310,'Written Exam Marks'!$H:$Q,10,FALSE)</f>
        <v>#N/A</v>
      </c>
      <c r="BE310" s="134" t="e">
        <f>VLOOKUP($AQ310,'Written Exam Marks'!$H:$Q,9,FALSE)</f>
        <v>#N/A</v>
      </c>
      <c r="BF310" s="42" t="str">
        <f t="shared" si="303"/>
        <v>Absent</v>
      </c>
      <c r="BG310" s="42" t="str">
        <f t="shared" si="304"/>
        <v>A-S2_Onsite</v>
      </c>
      <c r="BH310" s="147" t="s">
        <v>5</v>
      </c>
      <c r="BI310" s="147">
        <v>24</v>
      </c>
      <c r="BJ310" s="147">
        <v>24</v>
      </c>
      <c r="BK310" s="147">
        <v>60</v>
      </c>
      <c r="BL310" s="52" t="s">
        <v>3697</v>
      </c>
      <c r="BM310" s="52" t="s">
        <v>1606</v>
      </c>
      <c r="BN310" s="57" t="str">
        <f t="shared" si="305"/>
        <v>2025EM1100307-MDSDF403</v>
      </c>
      <c r="BO310" s="52" t="str">
        <f t="shared" si="306"/>
        <v>1 missed</v>
      </c>
      <c r="BP310" s="52" t="str">
        <f t="shared" si="307"/>
        <v>0 missed</v>
      </c>
      <c r="BQ310" s="52">
        <f t="shared" si="308"/>
        <v>0</v>
      </c>
      <c r="BR310" s="52">
        <f t="shared" si="309"/>
        <v>1</v>
      </c>
      <c r="BS310" s="56">
        <f t="shared" si="310"/>
        <v>0</v>
      </c>
      <c r="BT310" s="56">
        <f t="shared" si="311"/>
        <v>1</v>
      </c>
      <c r="BU310" s="52" t="str">
        <f t="shared" si="312"/>
        <v>1 missed</v>
      </c>
      <c r="BV310" s="51">
        <f t="shared" si="313"/>
        <v>1</v>
      </c>
      <c r="BW310" s="57">
        <f t="shared" si="314"/>
        <v>0.5</v>
      </c>
      <c r="BX310" s="57" t="str">
        <f t="shared" si="315"/>
        <v>Q-0 A-1 || Q Total-1, A Total-1</v>
      </c>
      <c r="BY310" s="51" t="str" cm="1">
        <f t="array" ref="BY310">IFERROR(INDEX('Attendance-Slot-1'!$Q$2:$Q$1112,MATCH(1,('Attendance-Slot-1'!$A$2:$A$1112=$C310)*('Attendance-Slot-1'!$G$2:$G$1112=BY$2),0)),"No Data")</f>
        <v>No Data</v>
      </c>
      <c r="BZ310" s="51" t="str" cm="1">
        <f t="array" ref="BZ310">IFERROR(INDEX('Attendance-Slot-2'!$Q$2:$Q$2595,MATCH(1,('Attendance-Slot-2'!$A$2:$A$2595=$C310)*('Attendance-Slot-2'!$G$2:$G$2595=BY$2),0)),"No Data")</f>
        <v>A-S2_Onsite</v>
      </c>
      <c r="CA310" s="135" t="e">
        <f>VLOOKUP($BN310,'Written Exam Marks'!$H:$Q,10,FALSE)</f>
        <v>#N/A</v>
      </c>
      <c r="CB310" s="135" t="e">
        <f>VLOOKUP($BN310,'Written Exam Marks'!$H:$Q,9,FALSE)</f>
        <v>#N/A</v>
      </c>
      <c r="CC310" s="51" t="str">
        <f t="shared" si="316"/>
        <v>Absent</v>
      </c>
      <c r="CD310" s="51" t="str">
        <f t="shared" si="317"/>
        <v>A-S2_Onsite</v>
      </c>
      <c r="CE310" s="29">
        <v>20</v>
      </c>
      <c r="CF310" s="29">
        <v>20</v>
      </c>
      <c r="CG310" s="29">
        <v>16</v>
      </c>
      <c r="CH310" s="29">
        <v>56</v>
      </c>
      <c r="CI310" s="29">
        <v>60</v>
      </c>
      <c r="CJ310" s="61" t="s">
        <v>7343</v>
      </c>
      <c r="CK310" s="61" t="s">
        <v>1613</v>
      </c>
      <c r="CL310" s="10" t="str">
        <f t="shared" si="318"/>
        <v>2025EM1100307-MDSDF404</v>
      </c>
      <c r="CM310" s="61" t="str">
        <f t="shared" si="319"/>
        <v>0 missed</v>
      </c>
      <c r="CN310" s="61" t="str">
        <f t="shared" si="320"/>
        <v>0 missed</v>
      </c>
      <c r="CO310" s="111">
        <f t="shared" si="321"/>
        <v>2</v>
      </c>
      <c r="CP310" s="111">
        <f t="shared" si="322"/>
        <v>1</v>
      </c>
      <c r="CQ310" s="9">
        <f t="shared" si="323"/>
        <v>1</v>
      </c>
      <c r="CR310" s="9">
        <f t="shared" si="324"/>
        <v>1</v>
      </c>
      <c r="CS310" s="61" t="str">
        <f t="shared" si="325"/>
        <v>0 missed</v>
      </c>
      <c r="CT310" s="111">
        <f t="shared" si="326"/>
        <v>3</v>
      </c>
      <c r="CU310" s="10">
        <f t="shared" si="327"/>
        <v>1</v>
      </c>
      <c r="CV310" s="10" t="str">
        <f t="shared" si="328"/>
        <v>Q-2 A-1 || Q Total-2, A Total-1</v>
      </c>
      <c r="CW310" s="111" t="str" cm="1">
        <f t="array" ref="CW310">IFERROR(INDEX('Attendance-Slot-1'!$Q$2:$Q$1112,MATCH(1,('Attendance-Slot-1'!$A$2:$A$1112=$C310)*('Attendance-Slot-1'!$G$2:$G$1112=CW$2),0)),"No Data")</f>
        <v>No Data</v>
      </c>
      <c r="CX310" s="111" t="str" cm="1">
        <f t="array" ref="CX310">IFERROR(INDEX('Attendance-Slot-2'!$Q$2:$Q$2595,MATCH(1,('Attendance-Slot-2'!$A$2:$A$2595=$C310)*('Attendance-Slot-2'!$G$2:$G$2595=CW$2),0)),"No Data")</f>
        <v>A-S2_Onsite</v>
      </c>
      <c r="CY310" s="136" t="e">
        <f>VLOOKUP($CL310,'Written Exam Marks'!$H:$Q,10,FALSE)</f>
        <v>#N/A</v>
      </c>
      <c r="CZ310" s="136" t="e">
        <f>VLOOKUP($CL310,'Written Exam Marks'!$H:$Q,9,FALSE)</f>
        <v>#N/A</v>
      </c>
      <c r="DA310" s="111" t="str">
        <f t="shared" si="329"/>
        <v>Absent</v>
      </c>
      <c r="DB310" s="111" t="str">
        <f t="shared" si="330"/>
        <v>A-S2_Onsite</v>
      </c>
      <c r="DC310" s="148" t="s">
        <v>5</v>
      </c>
      <c r="DD310" s="148">
        <v>7.5</v>
      </c>
      <c r="DE310" s="148" t="s">
        <v>5</v>
      </c>
      <c r="DF310" s="148" t="s">
        <v>5</v>
      </c>
      <c r="DG310" s="148" t="s">
        <v>5</v>
      </c>
      <c r="DH310" s="148">
        <v>7.5</v>
      </c>
      <c r="DI310" s="148">
        <v>65</v>
      </c>
      <c r="DJ310" s="66" t="s">
        <v>7351</v>
      </c>
      <c r="DK310" s="66" t="s">
        <v>1631</v>
      </c>
      <c r="DL310" s="68" t="str">
        <f t="shared" si="331"/>
        <v>2025EM1100307-MDSDF406</v>
      </c>
      <c r="DM310" s="66" t="str">
        <f t="shared" si="332"/>
        <v>2 missed</v>
      </c>
      <c r="DN310" s="66" t="str">
        <f t="shared" si="333"/>
        <v>2 missed</v>
      </c>
      <c r="DO310" s="62">
        <f t="shared" si="334"/>
        <v>1</v>
      </c>
      <c r="DP310" s="62">
        <f t="shared" si="335"/>
        <v>0</v>
      </c>
      <c r="DQ310" s="67">
        <f t="shared" si="336"/>
        <v>0.33333333333333331</v>
      </c>
      <c r="DR310" s="67">
        <f t="shared" si="337"/>
        <v>0</v>
      </c>
      <c r="DS310" s="66" t="str">
        <f t="shared" si="338"/>
        <v>4 missed</v>
      </c>
      <c r="DT310" s="62">
        <f t="shared" si="339"/>
        <v>1</v>
      </c>
      <c r="DU310" s="68">
        <f t="shared" si="340"/>
        <v>0.2</v>
      </c>
      <c r="DV310" s="68" t="str">
        <f t="shared" si="341"/>
        <v>Q-1 A-0 || Q Total-3, A Total-2</v>
      </c>
      <c r="DW310" s="62" t="str" cm="1">
        <f t="array" ref="DW310">IFERROR(INDEX('Attendance-Slot-1'!$Q$2:$Q$1112,MATCH(1,('Attendance-Slot-1'!$A$2:$A$1112=$C310)*('Attendance-Slot-1'!$G$2:$G$1112=DW$2),0)),"No Data")</f>
        <v>No Data</v>
      </c>
      <c r="DX310" s="62" t="str" cm="1">
        <f t="array" ref="DX310">IFERROR(INDEX('Attendance-Slot-2'!$Q$2:$Q$2595,MATCH(1,('Attendance-Slot-2'!$A$2:$A$2595=$C310)*('Attendance-Slot-2'!$G$2:$G$2595=DW$2),0)),"No Data")</f>
        <v>No Data</v>
      </c>
      <c r="DY310" s="137" t="e">
        <f>VLOOKUP($DL310,'Written Exam Marks'!$H:$Q,10,FALSE)</f>
        <v>#N/A</v>
      </c>
      <c r="DZ310" s="137" t="e">
        <f>VLOOKUP($DL310,'Written Exam Marks'!$H:$Q,9,FALSE)</f>
        <v>#N/A</v>
      </c>
      <c r="EA310" s="62" t="str">
        <f t="shared" si="342"/>
        <v>No Data</v>
      </c>
      <c r="EB310" s="62" t="str">
        <f t="shared" si="343"/>
        <v>No Data</v>
      </c>
      <c r="EC310" s="114" t="str">
        <f t="shared" si="280"/>
        <v>P-0, 
A-0, 
No Data-5</v>
      </c>
      <c r="ED310" s="114" t="str">
        <f t="shared" si="281"/>
        <v>P-0, 
A-4, 
No Data-1</v>
      </c>
      <c r="EE310" s="114" t="str">
        <f t="shared" si="344"/>
        <v>A-S2_Onsite</v>
      </c>
      <c r="EF310" s="114" t="str">
        <f t="shared" si="345"/>
        <v>A-S2_Onsite</v>
      </c>
      <c r="EG310" s="114" t="str">
        <f t="shared" si="346"/>
        <v>A-S2_Onsite</v>
      </c>
      <c r="EH310" s="114" t="str">
        <f t="shared" si="347"/>
        <v>A-S2_Onsite</v>
      </c>
      <c r="EI310" s="114" t="str">
        <f t="shared" si="348"/>
        <v>No Data</v>
      </c>
      <c r="EJ310" s="114" t="str">
        <f t="shared" si="349"/>
        <v>P-0, A-4, No Data-1</v>
      </c>
      <c r="EK310" s="114" t="s">
        <v>10453</v>
      </c>
      <c r="EL310" s="114">
        <v>29</v>
      </c>
      <c r="EM310" s="114">
        <v>9</v>
      </c>
      <c r="EN310" s="114">
        <v>29</v>
      </c>
      <c r="EO310" s="114">
        <v>67</v>
      </c>
      <c r="EP310" s="114" t="s">
        <v>7217</v>
      </c>
      <c r="EQ310" s="114" t="s">
        <v>1054</v>
      </c>
      <c r="ER310" s="114" t="s">
        <v>4187</v>
      </c>
      <c r="ES310" s="114" t="s">
        <v>1098</v>
      </c>
      <c r="ET310" s="30" t="s">
        <v>4187</v>
      </c>
    </row>
    <row r="311" spans="1:150" x14ac:dyDescent="0.25">
      <c r="A311" s="114">
        <v>308</v>
      </c>
      <c r="B311" s="114" t="s">
        <v>7224</v>
      </c>
      <c r="C311" s="80" t="s">
        <v>4191</v>
      </c>
      <c r="D311" s="30" t="s">
        <v>4192</v>
      </c>
      <c r="E311" s="30" t="s">
        <v>4193</v>
      </c>
      <c r="F311" s="33" t="s">
        <v>7202</v>
      </c>
      <c r="G311" s="30" t="s">
        <v>4194</v>
      </c>
      <c r="H311" s="143">
        <v>15</v>
      </c>
      <c r="I311" s="143" t="s">
        <v>5</v>
      </c>
      <c r="J311" s="143">
        <v>18</v>
      </c>
      <c r="K311" s="143">
        <v>15</v>
      </c>
      <c r="L311" s="143">
        <v>48</v>
      </c>
      <c r="M311" s="143">
        <v>65</v>
      </c>
      <c r="N311" s="40" t="s">
        <v>7314</v>
      </c>
      <c r="O311" s="40" t="s">
        <v>1593</v>
      </c>
      <c r="P311" s="13" t="str">
        <f t="shared" si="282"/>
        <v>2025EM1100308-MDSDF401</v>
      </c>
      <c r="Q311" s="40" t="str">
        <f t="shared" si="283"/>
        <v>1 missed</v>
      </c>
      <c r="R311" s="40" t="str">
        <f t="shared" si="284"/>
        <v>0 missed</v>
      </c>
      <c r="S311" s="40">
        <f t="shared" si="285"/>
        <v>2</v>
      </c>
      <c r="T311" s="40">
        <f t="shared" si="286"/>
        <v>1</v>
      </c>
      <c r="U311" s="41">
        <f t="shared" si="287"/>
        <v>0.66666666666666663</v>
      </c>
      <c r="V311" s="41">
        <f t="shared" si="288"/>
        <v>1</v>
      </c>
      <c r="W311" s="40" t="str">
        <f t="shared" si="289"/>
        <v>1 missed</v>
      </c>
      <c r="X311" s="113">
        <f t="shared" si="290"/>
        <v>3</v>
      </c>
      <c r="Y311" s="13">
        <f t="shared" si="291"/>
        <v>0.75</v>
      </c>
      <c r="Z311" s="13" t="str">
        <f t="shared" si="292"/>
        <v>Q-2 A-1 || Q Total-3, A Total-1</v>
      </c>
      <c r="AA311" s="113" t="str" cm="1">
        <f t="array" ref="AA311">IFERROR(INDEX('Attendance-Slot-1'!$Q$2:$Q$1112,MATCH(1,('Attendance-Slot-1'!$A$2:$A$1112=$C311)*('Attendance-Slot-1'!$G$2:$G$1112=AA$2),0)),"No Data")</f>
        <v>No Data</v>
      </c>
      <c r="AB311" s="113" t="str" cm="1">
        <f t="array" ref="AB311">IFERROR(INDEX('Attendance-Slot-2'!$Q$2:$Q$2595,MATCH(1,('Attendance-Slot-2'!$A$2:$A$2595=$C311)*('Attendance-Slot-2'!$G$2:$G$2595=AA$2),0)),"No Data")</f>
        <v>P-S2_Onsite</v>
      </c>
      <c r="AC311" s="133">
        <f>VLOOKUP($P311,'Written Exam Marks'!$H:$Q,10,FALSE)</f>
        <v>19</v>
      </c>
      <c r="AD311" s="133">
        <f>VLOOKUP($P311,'Written Exam Marks'!$H:$Q,9,FALSE)</f>
        <v>35</v>
      </c>
      <c r="AE311" s="113" t="str">
        <f t="shared" si="293"/>
        <v>Present</v>
      </c>
      <c r="AF311" s="113" t="str">
        <f t="shared" si="294"/>
        <v>P-S2_Onsite</v>
      </c>
      <c r="AG311" s="146">
        <v>9.5</v>
      </c>
      <c r="AH311" s="146">
        <v>9.5</v>
      </c>
      <c r="AI311" s="146">
        <v>10</v>
      </c>
      <c r="AJ311" s="146">
        <v>10</v>
      </c>
      <c r="AK311" s="146">
        <v>10</v>
      </c>
      <c r="AL311" s="146">
        <v>10</v>
      </c>
      <c r="AM311" s="146">
        <v>59</v>
      </c>
      <c r="AN311" s="146">
        <v>60</v>
      </c>
      <c r="AO311" s="43" t="s">
        <v>7336</v>
      </c>
      <c r="AP311" s="43" t="s">
        <v>1598</v>
      </c>
      <c r="AQ311" s="50" t="str">
        <f t="shared" si="295"/>
        <v>2025EM1100308-MDSDF402</v>
      </c>
      <c r="AR311" s="43" t="str">
        <f t="shared" si="296"/>
        <v>0 missed</v>
      </c>
      <c r="AS311" s="47" t="s">
        <v>7342</v>
      </c>
      <c r="AT311" s="43">
        <f t="shared" si="297"/>
        <v>6</v>
      </c>
      <c r="AU311" s="48" t="s">
        <v>7342</v>
      </c>
      <c r="AV311" s="49">
        <f t="shared" si="298"/>
        <v>1</v>
      </c>
      <c r="AW311" s="48" t="s">
        <v>7342</v>
      </c>
      <c r="AX311" s="43" t="str">
        <f t="shared" si="299"/>
        <v>0 missed</v>
      </c>
      <c r="AY311" s="42">
        <f t="shared" si="300"/>
        <v>6</v>
      </c>
      <c r="AZ311" s="50">
        <f t="shared" si="301"/>
        <v>1</v>
      </c>
      <c r="BA311" s="50" t="str">
        <f t="shared" si="302"/>
        <v>Q-6 A-- || Q Total-6, A Total-0</v>
      </c>
      <c r="BB311" s="42" t="str" cm="1">
        <f t="array" ref="BB311">IFERROR(INDEX('Attendance-Slot-1'!$Q$2:$Q$1112,MATCH(1,('Attendance-Slot-1'!$A$2:$A$1112=$C311)*('Attendance-Slot-1'!$G$2:$G$1112=BB$2),0)),"No Data")</f>
        <v>No Data</v>
      </c>
      <c r="BC311" s="42" t="str" cm="1">
        <f t="array" ref="BC311">IFERROR(INDEX('Attendance-Slot-2'!$Q$2:$Q$2595,MATCH(1,('Attendance-Slot-2'!$A$2:$A$2595=$C311)*('Attendance-Slot-2'!$G$2:$G$2595=BB$2),0)),"No Data")</f>
        <v>P-S2_Onsite</v>
      </c>
      <c r="BD311" s="134">
        <f>VLOOKUP($AQ311,'Written Exam Marks'!$H:$Q,10,FALSE)</f>
        <v>16</v>
      </c>
      <c r="BE311" s="134">
        <f>VLOOKUP($AQ311,'Written Exam Marks'!$H:$Q,9,FALSE)</f>
        <v>40</v>
      </c>
      <c r="BF311" s="42" t="str">
        <f t="shared" si="303"/>
        <v>Present</v>
      </c>
      <c r="BG311" s="42" t="str">
        <f t="shared" si="304"/>
        <v>P-S2_Onsite</v>
      </c>
      <c r="BH311" s="147">
        <v>20</v>
      </c>
      <c r="BI311" s="147">
        <v>33</v>
      </c>
      <c r="BJ311" s="147">
        <v>53</v>
      </c>
      <c r="BK311" s="147">
        <v>60</v>
      </c>
      <c r="BL311" s="52" t="s">
        <v>3697</v>
      </c>
      <c r="BM311" s="52" t="s">
        <v>1606</v>
      </c>
      <c r="BN311" s="57" t="str">
        <f t="shared" si="305"/>
        <v>2025EM1100308-MDSDF403</v>
      </c>
      <c r="BO311" s="52" t="str">
        <f t="shared" si="306"/>
        <v>0 missed</v>
      </c>
      <c r="BP311" s="52" t="str">
        <f t="shared" si="307"/>
        <v>0 missed</v>
      </c>
      <c r="BQ311" s="52">
        <f t="shared" si="308"/>
        <v>1</v>
      </c>
      <c r="BR311" s="52">
        <f t="shared" si="309"/>
        <v>1</v>
      </c>
      <c r="BS311" s="56">
        <f t="shared" si="310"/>
        <v>1</v>
      </c>
      <c r="BT311" s="56">
        <f t="shared" si="311"/>
        <v>1</v>
      </c>
      <c r="BU311" s="52" t="str">
        <f t="shared" si="312"/>
        <v>0 missed</v>
      </c>
      <c r="BV311" s="51">
        <f t="shared" si="313"/>
        <v>2</v>
      </c>
      <c r="BW311" s="57">
        <f t="shared" si="314"/>
        <v>1</v>
      </c>
      <c r="BX311" s="57" t="str">
        <f t="shared" si="315"/>
        <v>Q-1 A-1 || Q Total-1, A Total-1</v>
      </c>
      <c r="BY311" s="51" t="str" cm="1">
        <f t="array" ref="BY311">IFERROR(INDEX('Attendance-Slot-1'!$Q$2:$Q$1112,MATCH(1,('Attendance-Slot-1'!$A$2:$A$1112=$C311)*('Attendance-Slot-1'!$G$2:$G$1112=BY$2),0)),"No Data")</f>
        <v>No Data</v>
      </c>
      <c r="BZ311" s="51" t="str" cm="1">
        <f t="array" ref="BZ311">IFERROR(INDEX('Attendance-Slot-2'!$Q$2:$Q$2595,MATCH(1,('Attendance-Slot-2'!$A$2:$A$2595=$C311)*('Attendance-Slot-2'!$G$2:$G$2595=BY$2),0)),"No Data")</f>
        <v>P-S2_Onsite</v>
      </c>
      <c r="CA311" s="135">
        <f>VLOOKUP($BN311,'Written Exam Marks'!$H:$Q,10,FALSE)</f>
        <v>27</v>
      </c>
      <c r="CB311" s="135">
        <f>VLOOKUP($BN311,'Written Exam Marks'!$H:$Q,9,FALSE)</f>
        <v>40</v>
      </c>
      <c r="CC311" s="51" t="str">
        <f t="shared" si="316"/>
        <v>Present</v>
      </c>
      <c r="CD311" s="51" t="str">
        <f t="shared" si="317"/>
        <v>P-S2_Onsite</v>
      </c>
      <c r="CE311" s="29">
        <v>19</v>
      </c>
      <c r="CF311" s="29">
        <v>20</v>
      </c>
      <c r="CG311" s="29">
        <v>18</v>
      </c>
      <c r="CH311" s="29">
        <v>57</v>
      </c>
      <c r="CI311" s="29">
        <v>60</v>
      </c>
      <c r="CJ311" s="61" t="s">
        <v>7343</v>
      </c>
      <c r="CK311" s="61" t="s">
        <v>1613</v>
      </c>
      <c r="CL311" s="10" t="str">
        <f t="shared" si="318"/>
        <v>2025EM1100308-MDSDF404</v>
      </c>
      <c r="CM311" s="61" t="str">
        <f t="shared" si="319"/>
        <v>0 missed</v>
      </c>
      <c r="CN311" s="61" t="str">
        <f t="shared" si="320"/>
        <v>0 missed</v>
      </c>
      <c r="CO311" s="111">
        <f t="shared" si="321"/>
        <v>2</v>
      </c>
      <c r="CP311" s="111">
        <f t="shared" si="322"/>
        <v>1</v>
      </c>
      <c r="CQ311" s="9">
        <f t="shared" si="323"/>
        <v>1</v>
      </c>
      <c r="CR311" s="9">
        <f t="shared" si="324"/>
        <v>1</v>
      </c>
      <c r="CS311" s="61" t="str">
        <f t="shared" si="325"/>
        <v>0 missed</v>
      </c>
      <c r="CT311" s="111">
        <f t="shared" si="326"/>
        <v>3</v>
      </c>
      <c r="CU311" s="10">
        <f t="shared" si="327"/>
        <v>1</v>
      </c>
      <c r="CV311" s="10" t="str">
        <f t="shared" si="328"/>
        <v>Q-2 A-1 || Q Total-2, A Total-1</v>
      </c>
      <c r="CW311" s="111" t="str" cm="1">
        <f t="array" ref="CW311">IFERROR(INDEX('Attendance-Slot-1'!$Q$2:$Q$1112,MATCH(1,('Attendance-Slot-1'!$A$2:$A$1112=$C311)*('Attendance-Slot-1'!$G$2:$G$1112=CW$2),0)),"No Data")</f>
        <v>No Data</v>
      </c>
      <c r="CX311" s="111" t="str" cm="1">
        <f t="array" ref="CX311">IFERROR(INDEX('Attendance-Slot-2'!$Q$2:$Q$2595,MATCH(1,('Attendance-Slot-2'!$A$2:$A$2595=$C311)*('Attendance-Slot-2'!$G$2:$G$2595=CW$2),0)),"No Data")</f>
        <v>P-S2_Onsite</v>
      </c>
      <c r="CY311" s="136">
        <f>VLOOKUP($CL311,'Written Exam Marks'!$H:$Q,10,FALSE)</f>
        <v>21</v>
      </c>
      <c r="CZ311" s="136">
        <f>VLOOKUP($CL311,'Written Exam Marks'!$H:$Q,9,FALSE)</f>
        <v>40</v>
      </c>
      <c r="DA311" s="111" t="str">
        <f t="shared" si="329"/>
        <v>Present</v>
      </c>
      <c r="DB311" s="111" t="str">
        <f t="shared" si="330"/>
        <v>P-S2_Onsite</v>
      </c>
      <c r="DC311" s="148">
        <v>6</v>
      </c>
      <c r="DD311" s="148">
        <v>7.625</v>
      </c>
      <c r="DE311" s="148">
        <v>9</v>
      </c>
      <c r="DF311" s="148">
        <v>10</v>
      </c>
      <c r="DG311" s="148">
        <v>19</v>
      </c>
      <c r="DH311" s="148">
        <v>51.625</v>
      </c>
      <c r="DI311" s="148">
        <v>65</v>
      </c>
      <c r="DJ311" s="66" t="s">
        <v>7351</v>
      </c>
      <c r="DK311" s="66" t="s">
        <v>1631</v>
      </c>
      <c r="DL311" s="68" t="str">
        <f t="shared" si="331"/>
        <v>2025EM1100308-MDSDF406</v>
      </c>
      <c r="DM311" s="66" t="str">
        <f t="shared" si="332"/>
        <v>0 missed</v>
      </c>
      <c r="DN311" s="66" t="str">
        <f t="shared" si="333"/>
        <v>0 missed</v>
      </c>
      <c r="DO311" s="62">
        <f t="shared" si="334"/>
        <v>3</v>
      </c>
      <c r="DP311" s="62">
        <f t="shared" si="335"/>
        <v>2</v>
      </c>
      <c r="DQ311" s="67">
        <f t="shared" si="336"/>
        <v>1</v>
      </c>
      <c r="DR311" s="67">
        <f t="shared" si="337"/>
        <v>1</v>
      </c>
      <c r="DS311" s="66" t="str">
        <f t="shared" si="338"/>
        <v>0 missed</v>
      </c>
      <c r="DT311" s="62">
        <f t="shared" si="339"/>
        <v>5</v>
      </c>
      <c r="DU311" s="68">
        <f t="shared" si="340"/>
        <v>1</v>
      </c>
      <c r="DV311" s="68" t="str">
        <f t="shared" si="341"/>
        <v>Q-3 A-2 || Q Total-3, A Total-2</v>
      </c>
      <c r="DW311" s="62" t="str" cm="1">
        <f t="array" ref="DW311">IFERROR(INDEX('Attendance-Slot-1'!$Q$2:$Q$1112,MATCH(1,('Attendance-Slot-1'!$A$2:$A$1112=$C311)*('Attendance-Slot-1'!$G$2:$G$1112=DW$2),0)),"No Data")</f>
        <v>No Data</v>
      </c>
      <c r="DX311" s="62" t="str" cm="1">
        <f t="array" ref="DX311">IFERROR(INDEX('Attendance-Slot-2'!$Q$2:$Q$2595,MATCH(1,('Attendance-Slot-2'!$A$2:$A$2595=$C311)*('Attendance-Slot-2'!$G$2:$G$2595=DW$2),0)),"No Data")</f>
        <v>P-S2_Onsite</v>
      </c>
      <c r="DY311" s="137">
        <f>VLOOKUP($DL311,'Written Exam Marks'!$H:$Q,10,FALSE)</f>
        <v>19</v>
      </c>
      <c r="DZ311" s="137">
        <f>VLOOKUP($DL311,'Written Exam Marks'!$H:$Q,9,FALSE)</f>
        <v>35</v>
      </c>
      <c r="EA311" s="62" t="str">
        <f t="shared" si="342"/>
        <v>Present</v>
      </c>
      <c r="EB311" s="62" t="str">
        <f t="shared" si="343"/>
        <v>P-S2_Onsite</v>
      </c>
      <c r="EC311" s="114" t="str">
        <f t="shared" si="280"/>
        <v>P-0, 
A-0, 
No Data-5</v>
      </c>
      <c r="ED311" s="114" t="str">
        <f t="shared" si="281"/>
        <v>P-5, 
A-0, 
No Data-0</v>
      </c>
      <c r="EE311" s="114" t="str">
        <f t="shared" si="344"/>
        <v>P-S2_Onsite</v>
      </c>
      <c r="EF311" s="114" t="str">
        <f t="shared" si="345"/>
        <v>P-S2_Onsite</v>
      </c>
      <c r="EG311" s="114" t="str">
        <f t="shared" si="346"/>
        <v>P-S2_Onsite</v>
      </c>
      <c r="EH311" s="114" t="str">
        <f t="shared" si="347"/>
        <v>P-S2_Onsite</v>
      </c>
      <c r="EI311" s="114" t="str">
        <f t="shared" si="348"/>
        <v>P-S2_Onsite</v>
      </c>
      <c r="EJ311" s="114" t="str">
        <f t="shared" si="349"/>
        <v>P-5, A-0, No Data-0</v>
      </c>
      <c r="EK311" s="114" t="s">
        <v>10453</v>
      </c>
      <c r="EL311" s="114">
        <v>30</v>
      </c>
      <c r="EM311" s="114">
        <v>10</v>
      </c>
      <c r="EN311" s="114">
        <v>53</v>
      </c>
      <c r="EO311" s="114">
        <v>93</v>
      </c>
      <c r="EP311" s="114" t="s">
        <v>7217</v>
      </c>
      <c r="EQ311" s="114" t="s">
        <v>1054</v>
      </c>
      <c r="ER311" s="114" t="s">
        <v>4191</v>
      </c>
      <c r="ES311" s="114"/>
      <c r="ET311" s="30" t="s">
        <v>4191</v>
      </c>
    </row>
    <row r="312" spans="1:150" x14ac:dyDescent="0.25">
      <c r="A312" s="114">
        <v>309</v>
      </c>
      <c r="B312" s="114" t="s">
        <v>7224</v>
      </c>
      <c r="C312" s="80" t="s">
        <v>2782</v>
      </c>
      <c r="D312" s="30" t="s">
        <v>2783</v>
      </c>
      <c r="E312" s="30" t="s">
        <v>2784</v>
      </c>
      <c r="F312" s="33" t="s">
        <v>7201</v>
      </c>
      <c r="G312" s="30" t="s">
        <v>2785</v>
      </c>
      <c r="H312" s="143">
        <v>15</v>
      </c>
      <c r="I312" s="143">
        <v>15</v>
      </c>
      <c r="J312" s="143">
        <v>19</v>
      </c>
      <c r="K312" s="143">
        <v>15</v>
      </c>
      <c r="L312" s="143">
        <v>64</v>
      </c>
      <c r="M312" s="143">
        <v>65</v>
      </c>
      <c r="N312" s="40" t="s">
        <v>7314</v>
      </c>
      <c r="O312" s="40" t="s">
        <v>1593</v>
      </c>
      <c r="P312" s="13" t="str">
        <f t="shared" si="282"/>
        <v>2025EM1100309-MDSDF401</v>
      </c>
      <c r="Q312" s="40" t="str">
        <f t="shared" si="283"/>
        <v>0 missed</v>
      </c>
      <c r="R312" s="40" t="str">
        <f t="shared" si="284"/>
        <v>0 missed</v>
      </c>
      <c r="S312" s="40">
        <f t="shared" si="285"/>
        <v>3</v>
      </c>
      <c r="T312" s="40">
        <f t="shared" si="286"/>
        <v>1</v>
      </c>
      <c r="U312" s="41">
        <f t="shared" si="287"/>
        <v>1</v>
      </c>
      <c r="V312" s="41">
        <f t="shared" si="288"/>
        <v>1</v>
      </c>
      <c r="W312" s="40" t="str">
        <f t="shared" si="289"/>
        <v>0 missed</v>
      </c>
      <c r="X312" s="113">
        <f t="shared" si="290"/>
        <v>4</v>
      </c>
      <c r="Y312" s="13">
        <f t="shared" si="291"/>
        <v>1</v>
      </c>
      <c r="Z312" s="13" t="str">
        <f t="shared" si="292"/>
        <v>Q-3 A-1 || Q Total-3, A Total-1</v>
      </c>
      <c r="AA312" s="113" t="str" cm="1">
        <f t="array" ref="AA312">IFERROR(INDEX('Attendance-Slot-1'!$Q$2:$Q$1112,MATCH(1,('Attendance-Slot-1'!$A$2:$A$1112=$C312)*('Attendance-Slot-1'!$G$2:$G$1112=AA$2),0)),"No Data")</f>
        <v>No Data</v>
      </c>
      <c r="AB312" s="113" t="str" cm="1">
        <f t="array" ref="AB312">IFERROR(INDEX('Attendance-Slot-2'!$Q$2:$Q$2595,MATCH(1,('Attendance-Slot-2'!$A$2:$A$2595=$C312)*('Attendance-Slot-2'!$G$2:$G$2595=AA$2),0)),"No Data")</f>
        <v>P-S2_Onsite</v>
      </c>
      <c r="AC312" s="133">
        <f>VLOOKUP($P312,'Written Exam Marks'!$H:$Q,10,FALSE)</f>
        <v>7.5</v>
      </c>
      <c r="AD312" s="133">
        <f>VLOOKUP($P312,'Written Exam Marks'!$H:$Q,9,FALSE)</f>
        <v>35</v>
      </c>
      <c r="AE312" s="113" t="str">
        <f t="shared" si="293"/>
        <v>Present</v>
      </c>
      <c r="AF312" s="113" t="str">
        <f t="shared" si="294"/>
        <v>P-S2_Onsite</v>
      </c>
      <c r="AG312" s="146">
        <v>10</v>
      </c>
      <c r="AH312" s="146">
        <v>9.5</v>
      </c>
      <c r="AI312" s="146">
        <v>10</v>
      </c>
      <c r="AJ312" s="146">
        <v>10</v>
      </c>
      <c r="AK312" s="146">
        <v>10</v>
      </c>
      <c r="AL312" s="146">
        <v>9</v>
      </c>
      <c r="AM312" s="146">
        <v>58.5</v>
      </c>
      <c r="AN312" s="146">
        <v>60</v>
      </c>
      <c r="AO312" s="43" t="s">
        <v>7336</v>
      </c>
      <c r="AP312" s="43" t="s">
        <v>1598</v>
      </c>
      <c r="AQ312" s="50" t="str">
        <f t="shared" si="295"/>
        <v>2025EM1100309-MDSDF402</v>
      </c>
      <c r="AR312" s="43" t="str">
        <f t="shared" si="296"/>
        <v>0 missed</v>
      </c>
      <c r="AS312" s="47" t="s">
        <v>7342</v>
      </c>
      <c r="AT312" s="43">
        <f t="shared" si="297"/>
        <v>6</v>
      </c>
      <c r="AU312" s="48" t="s">
        <v>7342</v>
      </c>
      <c r="AV312" s="49">
        <f t="shared" si="298"/>
        <v>1</v>
      </c>
      <c r="AW312" s="48" t="s">
        <v>7342</v>
      </c>
      <c r="AX312" s="43" t="str">
        <f t="shared" si="299"/>
        <v>0 missed</v>
      </c>
      <c r="AY312" s="42">
        <f t="shared" si="300"/>
        <v>6</v>
      </c>
      <c r="AZ312" s="50">
        <f t="shared" si="301"/>
        <v>1</v>
      </c>
      <c r="BA312" s="50" t="str">
        <f t="shared" si="302"/>
        <v>Q-6 A-- || Q Total-6, A Total-0</v>
      </c>
      <c r="BB312" s="42" t="str" cm="1">
        <f t="array" ref="BB312">IFERROR(INDEX('Attendance-Slot-1'!$Q$2:$Q$1112,MATCH(1,('Attendance-Slot-1'!$A$2:$A$1112=$C312)*('Attendance-Slot-1'!$G$2:$G$1112=BB$2),0)),"No Data")</f>
        <v>P-S1_Onsite</v>
      </c>
      <c r="BC312" s="42" t="str" cm="1">
        <f t="array" ref="BC312">IFERROR(INDEX('Attendance-Slot-2'!$Q$2:$Q$2595,MATCH(1,('Attendance-Slot-2'!$A$2:$A$2595=$C312)*('Attendance-Slot-2'!$G$2:$G$2595=BB$2),0)),"No Data")</f>
        <v>No Data</v>
      </c>
      <c r="BD312" s="134">
        <f>VLOOKUP($AQ312,'Written Exam Marks'!$H:$Q,10,FALSE)</f>
        <v>24</v>
      </c>
      <c r="BE312" s="134">
        <f>VLOOKUP($AQ312,'Written Exam Marks'!$H:$Q,9,FALSE)</f>
        <v>40</v>
      </c>
      <c r="BF312" s="42" t="str">
        <f t="shared" si="303"/>
        <v>Present</v>
      </c>
      <c r="BG312" s="42" t="str">
        <f t="shared" si="304"/>
        <v>P-S1_Onsite</v>
      </c>
      <c r="BH312" s="147" t="s">
        <v>5</v>
      </c>
      <c r="BI312" s="147">
        <v>30.5</v>
      </c>
      <c r="BJ312" s="147">
        <v>30.5</v>
      </c>
      <c r="BK312" s="147">
        <v>60</v>
      </c>
      <c r="BL312" s="52" t="s">
        <v>3697</v>
      </c>
      <c r="BM312" s="52" t="s">
        <v>1606</v>
      </c>
      <c r="BN312" s="57" t="str">
        <f t="shared" si="305"/>
        <v>2025EM1100309-MDSDF403</v>
      </c>
      <c r="BO312" s="52" t="str">
        <f t="shared" si="306"/>
        <v>1 missed</v>
      </c>
      <c r="BP312" s="52" t="str">
        <f t="shared" si="307"/>
        <v>0 missed</v>
      </c>
      <c r="BQ312" s="52">
        <f t="shared" si="308"/>
        <v>0</v>
      </c>
      <c r="BR312" s="52">
        <f t="shared" si="309"/>
        <v>1</v>
      </c>
      <c r="BS312" s="56">
        <f t="shared" si="310"/>
        <v>0</v>
      </c>
      <c r="BT312" s="56">
        <f t="shared" si="311"/>
        <v>1</v>
      </c>
      <c r="BU312" s="52" t="str">
        <f t="shared" si="312"/>
        <v>1 missed</v>
      </c>
      <c r="BV312" s="51">
        <f t="shared" si="313"/>
        <v>1</v>
      </c>
      <c r="BW312" s="57">
        <f t="shared" si="314"/>
        <v>0.5</v>
      </c>
      <c r="BX312" s="57" t="str">
        <f t="shared" si="315"/>
        <v>Q-0 A-1 || Q Total-1, A Total-1</v>
      </c>
      <c r="BY312" s="51" t="str" cm="1">
        <f t="array" ref="BY312">IFERROR(INDEX('Attendance-Slot-1'!$Q$2:$Q$1112,MATCH(1,('Attendance-Slot-1'!$A$2:$A$1112=$C312)*('Attendance-Slot-1'!$G$2:$G$1112=BY$2),0)),"No Data")</f>
        <v>No Data</v>
      </c>
      <c r="BZ312" s="51" t="str" cm="1">
        <f t="array" ref="BZ312">IFERROR(INDEX('Attendance-Slot-2'!$Q$2:$Q$2595,MATCH(1,('Attendance-Slot-2'!$A$2:$A$2595=$C312)*('Attendance-Slot-2'!$G$2:$G$2595=BY$2),0)),"No Data")</f>
        <v>P-S2_Onsite</v>
      </c>
      <c r="CA312" s="135">
        <f>VLOOKUP($BN312,'Written Exam Marks'!$H:$Q,10,FALSE)</f>
        <v>27</v>
      </c>
      <c r="CB312" s="135">
        <f>VLOOKUP($BN312,'Written Exam Marks'!$H:$Q,9,FALSE)</f>
        <v>40</v>
      </c>
      <c r="CC312" s="51" t="str">
        <f t="shared" si="316"/>
        <v>Present</v>
      </c>
      <c r="CD312" s="51" t="str">
        <f t="shared" si="317"/>
        <v>P-S2_Onsite</v>
      </c>
      <c r="CE312" s="29">
        <v>20</v>
      </c>
      <c r="CF312" s="29">
        <v>19</v>
      </c>
      <c r="CG312" s="29">
        <v>20</v>
      </c>
      <c r="CH312" s="29">
        <v>59</v>
      </c>
      <c r="CI312" s="29">
        <v>60</v>
      </c>
      <c r="CJ312" s="61" t="s">
        <v>7343</v>
      </c>
      <c r="CK312" s="61" t="s">
        <v>1613</v>
      </c>
      <c r="CL312" s="10" t="str">
        <f t="shared" si="318"/>
        <v>2025EM1100309-MDSDF404</v>
      </c>
      <c r="CM312" s="61" t="str">
        <f t="shared" si="319"/>
        <v>0 missed</v>
      </c>
      <c r="CN312" s="61" t="str">
        <f t="shared" si="320"/>
        <v>0 missed</v>
      </c>
      <c r="CO312" s="111">
        <f t="shared" si="321"/>
        <v>2</v>
      </c>
      <c r="CP312" s="111">
        <f t="shared" si="322"/>
        <v>1</v>
      </c>
      <c r="CQ312" s="9">
        <f t="shared" si="323"/>
        <v>1</v>
      </c>
      <c r="CR312" s="9">
        <f t="shared" si="324"/>
        <v>1</v>
      </c>
      <c r="CS312" s="61" t="str">
        <f t="shared" si="325"/>
        <v>0 missed</v>
      </c>
      <c r="CT312" s="111">
        <f t="shared" si="326"/>
        <v>3</v>
      </c>
      <c r="CU312" s="10">
        <f t="shared" si="327"/>
        <v>1</v>
      </c>
      <c r="CV312" s="10" t="str">
        <f t="shared" si="328"/>
        <v>Q-2 A-1 || Q Total-2, A Total-1</v>
      </c>
      <c r="CW312" s="111" t="str" cm="1">
        <f t="array" ref="CW312">IFERROR(INDEX('Attendance-Slot-1'!$Q$2:$Q$1112,MATCH(1,('Attendance-Slot-1'!$A$2:$A$1112=$C312)*('Attendance-Slot-1'!$G$2:$G$1112=CW$2),0)),"No Data")</f>
        <v>P-S1_Onsite</v>
      </c>
      <c r="CX312" s="111" t="str" cm="1">
        <f t="array" ref="CX312">IFERROR(INDEX('Attendance-Slot-2'!$Q$2:$Q$2595,MATCH(1,('Attendance-Slot-2'!$A$2:$A$2595=$C312)*('Attendance-Slot-2'!$G$2:$G$2595=CW$2),0)),"No Data")</f>
        <v>No Data</v>
      </c>
      <c r="CY312" s="136">
        <f>VLOOKUP($CL312,'Written Exam Marks'!$H:$Q,10,FALSE)</f>
        <v>33</v>
      </c>
      <c r="CZ312" s="136">
        <f>VLOOKUP($CL312,'Written Exam Marks'!$H:$Q,9,FALSE)</f>
        <v>40</v>
      </c>
      <c r="DA312" s="111" t="str">
        <f t="shared" si="329"/>
        <v>Present</v>
      </c>
      <c r="DB312" s="111" t="str">
        <f t="shared" si="330"/>
        <v>P-S1_Onsite</v>
      </c>
      <c r="DC312" s="148">
        <v>5.5</v>
      </c>
      <c r="DD312" s="148">
        <v>7.5</v>
      </c>
      <c r="DE312" s="148">
        <v>8</v>
      </c>
      <c r="DF312" s="148">
        <v>14</v>
      </c>
      <c r="DG312" s="148">
        <v>19</v>
      </c>
      <c r="DH312" s="148">
        <v>54</v>
      </c>
      <c r="DI312" s="148">
        <v>65</v>
      </c>
      <c r="DJ312" s="66" t="s">
        <v>7351</v>
      </c>
      <c r="DK312" s="66" t="s">
        <v>1631</v>
      </c>
      <c r="DL312" s="68" t="str">
        <f t="shared" si="331"/>
        <v>2025EM1100309-MDSDF406</v>
      </c>
      <c r="DM312" s="66" t="str">
        <f t="shared" si="332"/>
        <v>0 missed</v>
      </c>
      <c r="DN312" s="66" t="str">
        <f t="shared" si="333"/>
        <v>0 missed</v>
      </c>
      <c r="DO312" s="62">
        <f t="shared" si="334"/>
        <v>3</v>
      </c>
      <c r="DP312" s="62">
        <f t="shared" si="335"/>
        <v>2</v>
      </c>
      <c r="DQ312" s="67">
        <f t="shared" si="336"/>
        <v>1</v>
      </c>
      <c r="DR312" s="67">
        <f t="shared" si="337"/>
        <v>1</v>
      </c>
      <c r="DS312" s="66" t="str">
        <f t="shared" si="338"/>
        <v>0 missed</v>
      </c>
      <c r="DT312" s="62">
        <f t="shared" si="339"/>
        <v>5</v>
      </c>
      <c r="DU312" s="68">
        <f t="shared" si="340"/>
        <v>1</v>
      </c>
      <c r="DV312" s="68" t="str">
        <f t="shared" si="341"/>
        <v>Q-3 A-2 || Q Total-3, A Total-2</v>
      </c>
      <c r="DW312" s="62" t="str" cm="1">
        <f t="array" ref="DW312">IFERROR(INDEX('Attendance-Slot-1'!$Q$2:$Q$1112,MATCH(1,('Attendance-Slot-1'!$A$2:$A$1112=$C312)*('Attendance-Slot-1'!$G$2:$G$1112=DW$2),0)),"No Data")</f>
        <v>No Data</v>
      </c>
      <c r="DX312" s="62" t="str" cm="1">
        <f t="array" ref="DX312">IFERROR(INDEX('Attendance-Slot-2'!$Q$2:$Q$2595,MATCH(1,('Attendance-Slot-2'!$A$2:$A$2595=$C312)*('Attendance-Slot-2'!$G$2:$G$2595=DW$2),0)),"No Data")</f>
        <v>P-S2_Onsite</v>
      </c>
      <c r="DY312" s="137">
        <f>VLOOKUP($DL312,'Written Exam Marks'!$H:$Q,10,FALSE)</f>
        <v>23</v>
      </c>
      <c r="DZ312" s="137">
        <f>VLOOKUP($DL312,'Written Exam Marks'!$H:$Q,9,FALSE)</f>
        <v>35</v>
      </c>
      <c r="EA312" s="62" t="str">
        <f t="shared" si="342"/>
        <v>Present</v>
      </c>
      <c r="EB312" s="62" t="str">
        <f t="shared" si="343"/>
        <v>P-S2_Onsite</v>
      </c>
      <c r="EC312" s="114" t="str">
        <f t="shared" si="280"/>
        <v>P-2, 
A-0, 
No Data-3</v>
      </c>
      <c r="ED312" s="114" t="str">
        <f t="shared" si="281"/>
        <v>P-3, 
A-0, 
No Data-2</v>
      </c>
      <c r="EE312" s="114" t="str">
        <f t="shared" si="344"/>
        <v>P-S2_Onsite</v>
      </c>
      <c r="EF312" s="114" t="str">
        <f t="shared" si="345"/>
        <v>P-S1_Onsite</v>
      </c>
      <c r="EG312" s="114" t="str">
        <f t="shared" si="346"/>
        <v>P-S2_Onsite</v>
      </c>
      <c r="EH312" s="114" t="str">
        <f t="shared" si="347"/>
        <v>P-S1_Onsite</v>
      </c>
      <c r="EI312" s="114" t="str">
        <f t="shared" si="348"/>
        <v>P-S2_Onsite</v>
      </c>
      <c r="EJ312" s="114" t="str">
        <f t="shared" si="349"/>
        <v>P-5, A-0, No Data-0</v>
      </c>
      <c r="EK312" s="114" t="s">
        <v>10453</v>
      </c>
      <c r="EL312" s="114">
        <v>29.5</v>
      </c>
      <c r="EM312" s="114">
        <v>10</v>
      </c>
      <c r="EN312" s="114">
        <v>43</v>
      </c>
      <c r="EO312" s="114">
        <v>82.5</v>
      </c>
      <c r="EP312" s="114" t="s">
        <v>7217</v>
      </c>
      <c r="EQ312" s="114" t="s">
        <v>1054</v>
      </c>
      <c r="ER312" s="114" t="s">
        <v>2782</v>
      </c>
      <c r="ES312" s="114"/>
      <c r="ET312" s="30" t="s">
        <v>2782</v>
      </c>
    </row>
    <row r="313" spans="1:150" x14ac:dyDescent="0.25">
      <c r="A313" s="114">
        <v>310</v>
      </c>
      <c r="B313" s="114" t="s">
        <v>7224</v>
      </c>
      <c r="C313" s="80" t="s">
        <v>2788</v>
      </c>
      <c r="D313" s="30" t="s">
        <v>2789</v>
      </c>
      <c r="E313" s="30" t="s">
        <v>2790</v>
      </c>
      <c r="F313" s="33" t="s">
        <v>7201</v>
      </c>
      <c r="G313" s="30" t="s">
        <v>2791</v>
      </c>
      <c r="H313" s="143" t="s">
        <v>5</v>
      </c>
      <c r="I313" s="143">
        <v>15</v>
      </c>
      <c r="J313" s="143">
        <v>18</v>
      </c>
      <c r="K313" s="143">
        <v>15</v>
      </c>
      <c r="L313" s="143">
        <v>48</v>
      </c>
      <c r="M313" s="143">
        <v>65</v>
      </c>
      <c r="N313" s="40" t="s">
        <v>7314</v>
      </c>
      <c r="O313" s="40" t="s">
        <v>1593</v>
      </c>
      <c r="P313" s="13" t="str">
        <f t="shared" si="282"/>
        <v>2025EM1100310-MDSDF401</v>
      </c>
      <c r="Q313" s="40" t="str">
        <f t="shared" si="283"/>
        <v>1 missed</v>
      </c>
      <c r="R313" s="40" t="str">
        <f t="shared" si="284"/>
        <v>0 missed</v>
      </c>
      <c r="S313" s="40">
        <f t="shared" si="285"/>
        <v>2</v>
      </c>
      <c r="T313" s="40">
        <f t="shared" si="286"/>
        <v>1</v>
      </c>
      <c r="U313" s="41">
        <f t="shared" si="287"/>
        <v>0.66666666666666663</v>
      </c>
      <c r="V313" s="41">
        <f t="shared" si="288"/>
        <v>1</v>
      </c>
      <c r="W313" s="40" t="str">
        <f t="shared" si="289"/>
        <v>1 missed</v>
      </c>
      <c r="X313" s="113">
        <f t="shared" si="290"/>
        <v>3</v>
      </c>
      <c r="Y313" s="13">
        <f t="shared" si="291"/>
        <v>0.75</v>
      </c>
      <c r="Z313" s="13" t="str">
        <f t="shared" si="292"/>
        <v>Q-2 A-1 || Q Total-3, A Total-1</v>
      </c>
      <c r="AA313" s="113" t="str" cm="1">
        <f t="array" ref="AA313">IFERROR(INDEX('Attendance-Slot-1'!$Q$2:$Q$1112,MATCH(1,('Attendance-Slot-1'!$A$2:$A$1112=$C313)*('Attendance-Slot-1'!$G$2:$G$1112=AA$2),0)),"No Data")</f>
        <v>No Data</v>
      </c>
      <c r="AB313" s="113" t="str" cm="1">
        <f t="array" ref="AB313">IFERROR(INDEX('Attendance-Slot-2'!$Q$2:$Q$2595,MATCH(1,('Attendance-Slot-2'!$A$2:$A$2595=$C313)*('Attendance-Slot-2'!$G$2:$G$2595=AA$2),0)),"No Data")</f>
        <v>P-S2_Onsite</v>
      </c>
      <c r="AC313" s="133">
        <f>VLOOKUP($P313,'Written Exam Marks'!$H:$Q,10,FALSE)</f>
        <v>20.5</v>
      </c>
      <c r="AD313" s="133">
        <f>VLOOKUP($P313,'Written Exam Marks'!$H:$Q,9,FALSE)</f>
        <v>35</v>
      </c>
      <c r="AE313" s="113" t="str">
        <f t="shared" si="293"/>
        <v>Present</v>
      </c>
      <c r="AF313" s="113" t="str">
        <f t="shared" si="294"/>
        <v>P-S2_Onsite</v>
      </c>
      <c r="AG313" s="146" t="s">
        <v>5</v>
      </c>
      <c r="AH313" s="146">
        <v>4.5</v>
      </c>
      <c r="AI313" s="146">
        <v>10</v>
      </c>
      <c r="AJ313" s="146">
        <v>10</v>
      </c>
      <c r="AK313" s="146">
        <v>10</v>
      </c>
      <c r="AL313" s="146">
        <v>10</v>
      </c>
      <c r="AM313" s="146">
        <v>44.5</v>
      </c>
      <c r="AN313" s="146">
        <v>60</v>
      </c>
      <c r="AO313" s="43" t="s">
        <v>7336</v>
      </c>
      <c r="AP313" s="43" t="s">
        <v>1598</v>
      </c>
      <c r="AQ313" s="50" t="str">
        <f t="shared" si="295"/>
        <v>2025EM1100310-MDSDF402</v>
      </c>
      <c r="AR313" s="43" t="str">
        <f t="shared" si="296"/>
        <v>1 missed</v>
      </c>
      <c r="AS313" s="47" t="s">
        <v>7342</v>
      </c>
      <c r="AT313" s="43">
        <f t="shared" si="297"/>
        <v>5</v>
      </c>
      <c r="AU313" s="48" t="s">
        <v>7342</v>
      </c>
      <c r="AV313" s="49">
        <f t="shared" si="298"/>
        <v>0.83333333333333337</v>
      </c>
      <c r="AW313" s="48" t="s">
        <v>7342</v>
      </c>
      <c r="AX313" s="43" t="str">
        <f t="shared" si="299"/>
        <v>1 missed</v>
      </c>
      <c r="AY313" s="42">
        <f t="shared" si="300"/>
        <v>5</v>
      </c>
      <c r="AZ313" s="50">
        <f t="shared" si="301"/>
        <v>0.83333333333333337</v>
      </c>
      <c r="BA313" s="50" t="str">
        <f t="shared" si="302"/>
        <v>Q-5 A-- || Q Total-6, A Total-0</v>
      </c>
      <c r="BB313" s="42" t="str" cm="1">
        <f t="array" ref="BB313">IFERROR(INDEX('Attendance-Slot-1'!$Q$2:$Q$1112,MATCH(1,('Attendance-Slot-1'!$A$2:$A$1112=$C313)*('Attendance-Slot-1'!$G$2:$G$1112=BB$2),0)),"No Data")</f>
        <v>P-S1_Onsite</v>
      </c>
      <c r="BC313" s="42" t="str" cm="1">
        <f t="array" ref="BC313">IFERROR(INDEX('Attendance-Slot-2'!$Q$2:$Q$2595,MATCH(1,('Attendance-Slot-2'!$A$2:$A$2595=$C313)*('Attendance-Slot-2'!$G$2:$G$2595=BB$2),0)),"No Data")</f>
        <v>No Data</v>
      </c>
      <c r="BD313" s="134">
        <f>VLOOKUP($AQ313,'Written Exam Marks'!$H:$Q,10,FALSE)</f>
        <v>28</v>
      </c>
      <c r="BE313" s="134">
        <f>VLOOKUP($AQ313,'Written Exam Marks'!$H:$Q,9,FALSE)</f>
        <v>40</v>
      </c>
      <c r="BF313" s="42" t="str">
        <f t="shared" si="303"/>
        <v>Present</v>
      </c>
      <c r="BG313" s="42" t="str">
        <f t="shared" si="304"/>
        <v>P-S1_Onsite</v>
      </c>
      <c r="BH313" s="147" t="s">
        <v>5</v>
      </c>
      <c r="BI313" s="147">
        <v>17</v>
      </c>
      <c r="BJ313" s="147">
        <v>17</v>
      </c>
      <c r="BK313" s="147">
        <v>60</v>
      </c>
      <c r="BL313" s="52" t="s">
        <v>3697</v>
      </c>
      <c r="BM313" s="52" t="s">
        <v>1606</v>
      </c>
      <c r="BN313" s="57" t="str">
        <f t="shared" si="305"/>
        <v>2025EM1100310-MDSDF403</v>
      </c>
      <c r="BO313" s="52" t="str">
        <f t="shared" si="306"/>
        <v>1 missed</v>
      </c>
      <c r="BP313" s="52" t="str">
        <f t="shared" si="307"/>
        <v>0 missed</v>
      </c>
      <c r="BQ313" s="52">
        <f t="shared" si="308"/>
        <v>0</v>
      </c>
      <c r="BR313" s="52">
        <f t="shared" si="309"/>
        <v>1</v>
      </c>
      <c r="BS313" s="56">
        <f t="shared" si="310"/>
        <v>0</v>
      </c>
      <c r="BT313" s="56">
        <f t="shared" si="311"/>
        <v>1</v>
      </c>
      <c r="BU313" s="52" t="str">
        <f t="shared" si="312"/>
        <v>1 missed</v>
      </c>
      <c r="BV313" s="51">
        <f t="shared" si="313"/>
        <v>1</v>
      </c>
      <c r="BW313" s="57">
        <f t="shared" si="314"/>
        <v>0.5</v>
      </c>
      <c r="BX313" s="57" t="str">
        <f t="shared" si="315"/>
        <v>Q-0 A-1 || Q Total-1, A Total-1</v>
      </c>
      <c r="BY313" s="51" t="str" cm="1">
        <f t="array" ref="BY313">IFERROR(INDEX('Attendance-Slot-1'!$Q$2:$Q$1112,MATCH(1,('Attendance-Slot-1'!$A$2:$A$1112=$C313)*('Attendance-Slot-1'!$G$2:$G$1112=BY$2),0)),"No Data")</f>
        <v>No Data</v>
      </c>
      <c r="BZ313" s="51" t="str" cm="1">
        <f t="array" ref="BZ313">IFERROR(INDEX('Attendance-Slot-2'!$Q$2:$Q$2595,MATCH(1,('Attendance-Slot-2'!$A$2:$A$2595=$C313)*('Attendance-Slot-2'!$G$2:$G$2595=BY$2),0)),"No Data")</f>
        <v>P-S2_Onsite</v>
      </c>
      <c r="CA313" s="135">
        <f>VLOOKUP($BN313,'Written Exam Marks'!$H:$Q,10,FALSE)</f>
        <v>28</v>
      </c>
      <c r="CB313" s="135">
        <f>VLOOKUP($BN313,'Written Exam Marks'!$H:$Q,9,FALSE)</f>
        <v>40</v>
      </c>
      <c r="CC313" s="51" t="str">
        <f t="shared" si="316"/>
        <v>Present</v>
      </c>
      <c r="CD313" s="51" t="str">
        <f t="shared" si="317"/>
        <v>P-S2_Onsite</v>
      </c>
      <c r="CE313" s="29">
        <v>20</v>
      </c>
      <c r="CF313" s="29">
        <v>20</v>
      </c>
      <c r="CG313" s="29">
        <v>18</v>
      </c>
      <c r="CH313" s="29">
        <v>58</v>
      </c>
      <c r="CI313" s="29">
        <v>60</v>
      </c>
      <c r="CJ313" s="61" t="s">
        <v>7343</v>
      </c>
      <c r="CK313" s="61" t="s">
        <v>1613</v>
      </c>
      <c r="CL313" s="10" t="str">
        <f t="shared" si="318"/>
        <v>2025EM1100310-MDSDF404</v>
      </c>
      <c r="CM313" s="61" t="str">
        <f t="shared" si="319"/>
        <v>0 missed</v>
      </c>
      <c r="CN313" s="61" t="str">
        <f t="shared" si="320"/>
        <v>0 missed</v>
      </c>
      <c r="CO313" s="111">
        <f t="shared" si="321"/>
        <v>2</v>
      </c>
      <c r="CP313" s="111">
        <f t="shared" si="322"/>
        <v>1</v>
      </c>
      <c r="CQ313" s="9">
        <f t="shared" si="323"/>
        <v>1</v>
      </c>
      <c r="CR313" s="9">
        <f t="shared" si="324"/>
        <v>1</v>
      </c>
      <c r="CS313" s="61" t="str">
        <f t="shared" si="325"/>
        <v>0 missed</v>
      </c>
      <c r="CT313" s="111">
        <f t="shared" si="326"/>
        <v>3</v>
      </c>
      <c r="CU313" s="10">
        <f t="shared" si="327"/>
        <v>1</v>
      </c>
      <c r="CV313" s="10" t="str">
        <f t="shared" si="328"/>
        <v>Q-2 A-1 || Q Total-2, A Total-1</v>
      </c>
      <c r="CW313" s="111" t="str" cm="1">
        <f t="array" ref="CW313">IFERROR(INDEX('Attendance-Slot-1'!$Q$2:$Q$1112,MATCH(1,('Attendance-Slot-1'!$A$2:$A$1112=$C313)*('Attendance-Slot-1'!$G$2:$G$1112=CW$2),0)),"No Data")</f>
        <v>No Data</v>
      </c>
      <c r="CX313" s="111" t="str" cm="1">
        <f t="array" ref="CX313">IFERROR(INDEX('Attendance-Slot-2'!$Q$2:$Q$2595,MATCH(1,('Attendance-Slot-2'!$A$2:$A$2595=$C313)*('Attendance-Slot-2'!$G$2:$G$2595=CW$2),0)),"No Data")</f>
        <v>P-S2_Onsite</v>
      </c>
      <c r="CY313" s="136">
        <f>VLOOKUP($CL313,'Written Exam Marks'!$H:$Q,10,FALSE)</f>
        <v>20.5</v>
      </c>
      <c r="CZ313" s="136">
        <f>VLOOKUP($CL313,'Written Exam Marks'!$H:$Q,9,FALSE)</f>
        <v>40</v>
      </c>
      <c r="DA313" s="111" t="str">
        <f t="shared" si="329"/>
        <v>Present</v>
      </c>
      <c r="DB313" s="111" t="str">
        <f t="shared" si="330"/>
        <v>P-S2_Onsite</v>
      </c>
      <c r="DC313" s="148">
        <v>7</v>
      </c>
      <c r="DD313" s="148">
        <v>7.625</v>
      </c>
      <c r="DE313" s="148">
        <v>9</v>
      </c>
      <c r="DF313" s="148">
        <v>17</v>
      </c>
      <c r="DG313" s="148">
        <v>16</v>
      </c>
      <c r="DH313" s="148">
        <v>56.625</v>
      </c>
      <c r="DI313" s="148">
        <v>65</v>
      </c>
      <c r="DJ313" s="66" t="s">
        <v>7351</v>
      </c>
      <c r="DK313" s="66" t="s">
        <v>1631</v>
      </c>
      <c r="DL313" s="68" t="str">
        <f t="shared" si="331"/>
        <v>2025EM1100310-MDSDF406</v>
      </c>
      <c r="DM313" s="66" t="str">
        <f t="shared" si="332"/>
        <v>0 missed</v>
      </c>
      <c r="DN313" s="66" t="str">
        <f t="shared" si="333"/>
        <v>0 missed</v>
      </c>
      <c r="DO313" s="62">
        <f t="shared" si="334"/>
        <v>3</v>
      </c>
      <c r="DP313" s="62">
        <f t="shared" si="335"/>
        <v>2</v>
      </c>
      <c r="DQ313" s="67">
        <f t="shared" si="336"/>
        <v>1</v>
      </c>
      <c r="DR313" s="67">
        <f t="shared" si="337"/>
        <v>1</v>
      </c>
      <c r="DS313" s="66" t="str">
        <f t="shared" si="338"/>
        <v>0 missed</v>
      </c>
      <c r="DT313" s="62">
        <f t="shared" si="339"/>
        <v>5</v>
      </c>
      <c r="DU313" s="68">
        <f t="shared" si="340"/>
        <v>1</v>
      </c>
      <c r="DV313" s="68" t="str">
        <f t="shared" si="341"/>
        <v>Q-3 A-2 || Q Total-3, A Total-2</v>
      </c>
      <c r="DW313" s="62" t="str" cm="1">
        <f t="array" ref="DW313">IFERROR(INDEX('Attendance-Slot-1'!$Q$2:$Q$1112,MATCH(1,('Attendance-Slot-1'!$A$2:$A$1112=$C313)*('Attendance-Slot-1'!$G$2:$G$1112=DW$2),0)),"No Data")</f>
        <v>P-S1_Onsite</v>
      </c>
      <c r="DX313" s="62" t="str" cm="1">
        <f t="array" ref="DX313">IFERROR(INDEX('Attendance-Slot-2'!$Q$2:$Q$2595,MATCH(1,('Attendance-Slot-2'!$A$2:$A$2595=$C313)*('Attendance-Slot-2'!$G$2:$G$2595=DW$2),0)),"No Data")</f>
        <v>No Data</v>
      </c>
      <c r="DY313" s="137">
        <f>VLOOKUP($DL313,'Written Exam Marks'!$H:$Q,10,FALSE)</f>
        <v>26</v>
      </c>
      <c r="DZ313" s="137">
        <f>VLOOKUP($DL313,'Written Exam Marks'!$H:$Q,9,FALSE)</f>
        <v>35</v>
      </c>
      <c r="EA313" s="62" t="str">
        <f t="shared" si="342"/>
        <v>Present</v>
      </c>
      <c r="EB313" s="62" t="str">
        <f t="shared" si="343"/>
        <v>P-S1_Onsite</v>
      </c>
      <c r="EC313" s="114" t="str">
        <f t="shared" si="280"/>
        <v>P-2, 
A-0, 
No Data-3</v>
      </c>
      <c r="ED313" s="114" t="str">
        <f t="shared" si="281"/>
        <v>P-3, 
A-0, 
No Data-2</v>
      </c>
      <c r="EE313" s="114" t="str">
        <f t="shared" si="344"/>
        <v>P-S2_Onsite</v>
      </c>
      <c r="EF313" s="114" t="str">
        <f t="shared" si="345"/>
        <v>P-S1_Onsite</v>
      </c>
      <c r="EG313" s="114" t="str">
        <f t="shared" si="346"/>
        <v>P-S2_Onsite</v>
      </c>
      <c r="EH313" s="114" t="str">
        <f t="shared" si="347"/>
        <v>P-S2_Onsite</v>
      </c>
      <c r="EI313" s="114" t="str">
        <f t="shared" si="348"/>
        <v>P-S1_Onsite</v>
      </c>
      <c r="EJ313" s="114" t="str">
        <f t="shared" si="349"/>
        <v>P-5, A-0, No Data-0</v>
      </c>
      <c r="EK313" s="114" t="s">
        <v>10453</v>
      </c>
      <c r="EL313" s="114">
        <v>20</v>
      </c>
      <c r="EM313" s="114">
        <v>10</v>
      </c>
      <c r="EN313" s="114">
        <v>50</v>
      </c>
      <c r="EO313" s="114">
        <v>80</v>
      </c>
      <c r="EP313" s="114" t="s">
        <v>7217</v>
      </c>
      <c r="EQ313" s="114" t="s">
        <v>1054</v>
      </c>
      <c r="ER313" s="114" t="s">
        <v>2788</v>
      </c>
      <c r="ES313" s="114"/>
      <c r="ET313" s="30" t="s">
        <v>2788</v>
      </c>
    </row>
    <row r="314" spans="1:150" x14ac:dyDescent="0.25">
      <c r="A314" s="114">
        <v>311</v>
      </c>
      <c r="B314" s="114" t="s">
        <v>7224</v>
      </c>
      <c r="C314" s="80" t="s">
        <v>2794</v>
      </c>
      <c r="D314" s="30" t="s">
        <v>2795</v>
      </c>
      <c r="E314" s="30" t="s">
        <v>2796</v>
      </c>
      <c r="F314" s="33" t="s">
        <v>7201</v>
      </c>
      <c r="G314" s="30" t="s">
        <v>2797</v>
      </c>
      <c r="H314" s="143">
        <v>15</v>
      </c>
      <c r="I314" s="143">
        <v>15</v>
      </c>
      <c r="J314" s="143">
        <v>17</v>
      </c>
      <c r="K314" s="143">
        <v>15</v>
      </c>
      <c r="L314" s="143">
        <v>62</v>
      </c>
      <c r="M314" s="143">
        <v>65</v>
      </c>
      <c r="N314" s="40" t="s">
        <v>7314</v>
      </c>
      <c r="O314" s="40" t="s">
        <v>1593</v>
      </c>
      <c r="P314" s="13" t="str">
        <f t="shared" si="282"/>
        <v>2025EM1100311-MDSDF401</v>
      </c>
      <c r="Q314" s="40" t="str">
        <f t="shared" si="283"/>
        <v>0 missed</v>
      </c>
      <c r="R314" s="40" t="str">
        <f t="shared" si="284"/>
        <v>0 missed</v>
      </c>
      <c r="S314" s="40">
        <f t="shared" si="285"/>
        <v>3</v>
      </c>
      <c r="T314" s="40">
        <f t="shared" si="286"/>
        <v>1</v>
      </c>
      <c r="U314" s="41">
        <f t="shared" si="287"/>
        <v>1</v>
      </c>
      <c r="V314" s="41">
        <f t="shared" si="288"/>
        <v>1</v>
      </c>
      <c r="W314" s="40" t="str">
        <f t="shared" si="289"/>
        <v>0 missed</v>
      </c>
      <c r="X314" s="113">
        <f t="shared" si="290"/>
        <v>4</v>
      </c>
      <c r="Y314" s="13">
        <f t="shared" si="291"/>
        <v>1</v>
      </c>
      <c r="Z314" s="13" t="str">
        <f t="shared" si="292"/>
        <v>Q-3 A-1 || Q Total-3, A Total-1</v>
      </c>
      <c r="AA314" s="113" t="str" cm="1">
        <f t="array" ref="AA314">IFERROR(INDEX('Attendance-Slot-1'!$Q$2:$Q$1112,MATCH(1,('Attendance-Slot-1'!$A$2:$A$1112=$C314)*('Attendance-Slot-1'!$G$2:$G$1112=AA$2),0)),"No Data")</f>
        <v>No Data</v>
      </c>
      <c r="AB314" s="113" t="str" cm="1">
        <f t="array" ref="AB314">IFERROR(INDEX('Attendance-Slot-2'!$Q$2:$Q$2595,MATCH(1,('Attendance-Slot-2'!$A$2:$A$2595=$C314)*('Attendance-Slot-2'!$G$2:$G$2595=AA$2),0)),"No Data")</f>
        <v>P-S2_Onsite</v>
      </c>
      <c r="AC314" s="133">
        <f>VLOOKUP($P314,'Written Exam Marks'!$H:$Q,10,FALSE)</f>
        <v>14</v>
      </c>
      <c r="AD314" s="133">
        <f>VLOOKUP($P314,'Written Exam Marks'!$H:$Q,9,FALSE)</f>
        <v>35</v>
      </c>
      <c r="AE314" s="113" t="str">
        <f t="shared" si="293"/>
        <v>Present</v>
      </c>
      <c r="AF314" s="113" t="str">
        <f t="shared" si="294"/>
        <v>P-S2_Onsite</v>
      </c>
      <c r="AG314" s="146">
        <v>9.5</v>
      </c>
      <c r="AH314" s="146">
        <v>8.5</v>
      </c>
      <c r="AI314" s="146">
        <v>10</v>
      </c>
      <c r="AJ314" s="146">
        <v>10</v>
      </c>
      <c r="AK314" s="146">
        <v>10</v>
      </c>
      <c r="AL314" s="146">
        <v>10</v>
      </c>
      <c r="AM314" s="146">
        <v>58</v>
      </c>
      <c r="AN314" s="146">
        <v>60</v>
      </c>
      <c r="AO314" s="43" t="s">
        <v>7336</v>
      </c>
      <c r="AP314" s="43" t="s">
        <v>1598</v>
      </c>
      <c r="AQ314" s="50" t="str">
        <f t="shared" si="295"/>
        <v>2025EM1100311-MDSDF402</v>
      </c>
      <c r="AR314" s="43" t="str">
        <f t="shared" si="296"/>
        <v>0 missed</v>
      </c>
      <c r="AS314" s="47" t="s">
        <v>7342</v>
      </c>
      <c r="AT314" s="43">
        <f t="shared" si="297"/>
        <v>6</v>
      </c>
      <c r="AU314" s="48" t="s">
        <v>7342</v>
      </c>
      <c r="AV314" s="49">
        <f t="shared" si="298"/>
        <v>1</v>
      </c>
      <c r="AW314" s="48" t="s">
        <v>7342</v>
      </c>
      <c r="AX314" s="43" t="str">
        <f t="shared" si="299"/>
        <v>0 missed</v>
      </c>
      <c r="AY314" s="42">
        <f t="shared" si="300"/>
        <v>6</v>
      </c>
      <c r="AZ314" s="50">
        <f t="shared" si="301"/>
        <v>1</v>
      </c>
      <c r="BA314" s="50" t="str">
        <f t="shared" si="302"/>
        <v>Q-6 A-- || Q Total-6, A Total-0</v>
      </c>
      <c r="BB314" s="42" t="str" cm="1">
        <f t="array" ref="BB314">IFERROR(INDEX('Attendance-Slot-1'!$Q$2:$Q$1112,MATCH(1,('Attendance-Slot-1'!$A$2:$A$1112=$C314)*('Attendance-Slot-1'!$G$2:$G$1112=BB$2),0)),"No Data")</f>
        <v>No Data</v>
      </c>
      <c r="BC314" s="42" t="str" cm="1">
        <f t="array" ref="BC314">IFERROR(INDEX('Attendance-Slot-2'!$Q$2:$Q$2595,MATCH(1,('Attendance-Slot-2'!$A$2:$A$2595=$C314)*('Attendance-Slot-2'!$G$2:$G$2595=BB$2),0)),"No Data")</f>
        <v>P-S2_Onsite</v>
      </c>
      <c r="BD314" s="134">
        <f>VLOOKUP($AQ314,'Written Exam Marks'!$H:$Q,10,FALSE)</f>
        <v>23</v>
      </c>
      <c r="BE314" s="134">
        <f>VLOOKUP($AQ314,'Written Exam Marks'!$H:$Q,9,FALSE)</f>
        <v>40</v>
      </c>
      <c r="BF314" s="42" t="str">
        <f t="shared" si="303"/>
        <v>Present</v>
      </c>
      <c r="BG314" s="42" t="str">
        <f t="shared" si="304"/>
        <v>P-S2_Onsite</v>
      </c>
      <c r="BH314" s="147" t="s">
        <v>5</v>
      </c>
      <c r="BI314" s="147">
        <v>16</v>
      </c>
      <c r="BJ314" s="147">
        <v>16</v>
      </c>
      <c r="BK314" s="147">
        <v>60</v>
      </c>
      <c r="BL314" s="52" t="s">
        <v>3697</v>
      </c>
      <c r="BM314" s="52" t="s">
        <v>1606</v>
      </c>
      <c r="BN314" s="57" t="str">
        <f t="shared" si="305"/>
        <v>2025EM1100311-MDSDF403</v>
      </c>
      <c r="BO314" s="52" t="str">
        <f t="shared" si="306"/>
        <v>1 missed</v>
      </c>
      <c r="BP314" s="52" t="str">
        <f t="shared" si="307"/>
        <v>0 missed</v>
      </c>
      <c r="BQ314" s="52">
        <f t="shared" si="308"/>
        <v>0</v>
      </c>
      <c r="BR314" s="52">
        <f t="shared" si="309"/>
        <v>1</v>
      </c>
      <c r="BS314" s="56">
        <f t="shared" si="310"/>
        <v>0</v>
      </c>
      <c r="BT314" s="56">
        <f t="shared" si="311"/>
        <v>1</v>
      </c>
      <c r="BU314" s="52" t="str">
        <f t="shared" si="312"/>
        <v>1 missed</v>
      </c>
      <c r="BV314" s="51">
        <f t="shared" si="313"/>
        <v>1</v>
      </c>
      <c r="BW314" s="57">
        <f t="shared" si="314"/>
        <v>0.5</v>
      </c>
      <c r="BX314" s="57" t="str">
        <f t="shared" si="315"/>
        <v>Q-0 A-1 || Q Total-1, A Total-1</v>
      </c>
      <c r="BY314" s="51" t="str" cm="1">
        <f t="array" ref="BY314">IFERROR(INDEX('Attendance-Slot-1'!$Q$2:$Q$1112,MATCH(1,('Attendance-Slot-1'!$A$2:$A$1112=$C314)*('Attendance-Slot-1'!$G$2:$G$1112=BY$2),0)),"No Data")</f>
        <v>No Data</v>
      </c>
      <c r="BZ314" s="51" t="str" cm="1">
        <f t="array" ref="BZ314">IFERROR(INDEX('Attendance-Slot-2'!$Q$2:$Q$2595,MATCH(1,('Attendance-Slot-2'!$A$2:$A$2595=$C314)*('Attendance-Slot-2'!$G$2:$G$2595=BY$2),0)),"No Data")</f>
        <v>P-S2_Onsite</v>
      </c>
      <c r="CA314" s="135">
        <f>VLOOKUP($BN314,'Written Exam Marks'!$H:$Q,10,FALSE)</f>
        <v>18.5</v>
      </c>
      <c r="CB314" s="135">
        <f>VLOOKUP($BN314,'Written Exam Marks'!$H:$Q,9,FALSE)</f>
        <v>40</v>
      </c>
      <c r="CC314" s="51" t="str">
        <f t="shared" si="316"/>
        <v>Present</v>
      </c>
      <c r="CD314" s="51" t="str">
        <f t="shared" si="317"/>
        <v>P-S2_Onsite</v>
      </c>
      <c r="CE314" s="29">
        <v>20</v>
      </c>
      <c r="CF314" s="29">
        <v>19</v>
      </c>
      <c r="CG314" s="29">
        <v>16</v>
      </c>
      <c r="CH314" s="29">
        <v>55</v>
      </c>
      <c r="CI314" s="29">
        <v>60</v>
      </c>
      <c r="CJ314" s="61" t="s">
        <v>7343</v>
      </c>
      <c r="CK314" s="61" t="s">
        <v>1613</v>
      </c>
      <c r="CL314" s="10" t="str">
        <f t="shared" si="318"/>
        <v>2025EM1100311-MDSDF404</v>
      </c>
      <c r="CM314" s="61" t="str">
        <f t="shared" si="319"/>
        <v>0 missed</v>
      </c>
      <c r="CN314" s="61" t="str">
        <f t="shared" si="320"/>
        <v>0 missed</v>
      </c>
      <c r="CO314" s="111">
        <f t="shared" si="321"/>
        <v>2</v>
      </c>
      <c r="CP314" s="111">
        <f t="shared" si="322"/>
        <v>1</v>
      </c>
      <c r="CQ314" s="9">
        <f t="shared" si="323"/>
        <v>1</v>
      </c>
      <c r="CR314" s="9">
        <f t="shared" si="324"/>
        <v>1</v>
      </c>
      <c r="CS314" s="61" t="str">
        <f t="shared" si="325"/>
        <v>0 missed</v>
      </c>
      <c r="CT314" s="111">
        <f t="shared" si="326"/>
        <v>3</v>
      </c>
      <c r="CU314" s="10">
        <f t="shared" si="327"/>
        <v>1</v>
      </c>
      <c r="CV314" s="10" t="str">
        <f t="shared" si="328"/>
        <v>Q-2 A-1 || Q Total-2, A Total-1</v>
      </c>
      <c r="CW314" s="111" t="str" cm="1">
        <f t="array" ref="CW314">IFERROR(INDEX('Attendance-Slot-1'!$Q$2:$Q$1112,MATCH(1,('Attendance-Slot-1'!$A$2:$A$1112=$C314)*('Attendance-Slot-1'!$G$2:$G$1112=CW$2),0)),"No Data")</f>
        <v>A-S1_Onsite</v>
      </c>
      <c r="CX314" s="111" t="str" cm="1">
        <f t="array" ref="CX314">IFERROR(INDEX('Attendance-Slot-2'!$Q$2:$Q$2595,MATCH(1,('Attendance-Slot-2'!$A$2:$A$2595=$C314)*('Attendance-Slot-2'!$G$2:$G$2595=CW$2),0)),"No Data")</f>
        <v>P-S2_Onsite</v>
      </c>
      <c r="CY314" s="136">
        <f>VLOOKUP($CL314,'Written Exam Marks'!$H:$Q,10,FALSE)</f>
        <v>20</v>
      </c>
      <c r="CZ314" s="136">
        <f>VLOOKUP($CL314,'Written Exam Marks'!$H:$Q,9,FALSE)</f>
        <v>40</v>
      </c>
      <c r="DA314" s="111" t="str">
        <f t="shared" si="329"/>
        <v>Present</v>
      </c>
      <c r="DB314" s="111" t="str">
        <f t="shared" si="330"/>
        <v>P-S2_Onsite</v>
      </c>
      <c r="DC314" s="148">
        <v>5.5</v>
      </c>
      <c r="DD314" s="148">
        <v>7.5</v>
      </c>
      <c r="DE314" s="148">
        <v>8</v>
      </c>
      <c r="DF314" s="148">
        <v>14</v>
      </c>
      <c r="DG314" s="148">
        <v>17</v>
      </c>
      <c r="DH314" s="148">
        <v>52</v>
      </c>
      <c r="DI314" s="148">
        <v>65</v>
      </c>
      <c r="DJ314" s="66" t="s">
        <v>7351</v>
      </c>
      <c r="DK314" s="66" t="s">
        <v>1631</v>
      </c>
      <c r="DL314" s="68" t="str">
        <f t="shared" si="331"/>
        <v>2025EM1100311-MDSDF406</v>
      </c>
      <c r="DM314" s="66" t="str">
        <f t="shared" si="332"/>
        <v>0 missed</v>
      </c>
      <c r="DN314" s="66" t="str">
        <f t="shared" si="333"/>
        <v>0 missed</v>
      </c>
      <c r="DO314" s="62">
        <f t="shared" si="334"/>
        <v>3</v>
      </c>
      <c r="DP314" s="62">
        <f t="shared" si="335"/>
        <v>2</v>
      </c>
      <c r="DQ314" s="67">
        <f t="shared" si="336"/>
        <v>1</v>
      </c>
      <c r="DR314" s="67">
        <f t="shared" si="337"/>
        <v>1</v>
      </c>
      <c r="DS314" s="66" t="str">
        <f t="shared" si="338"/>
        <v>0 missed</v>
      </c>
      <c r="DT314" s="62">
        <f t="shared" si="339"/>
        <v>5</v>
      </c>
      <c r="DU314" s="68">
        <f t="shared" si="340"/>
        <v>1</v>
      </c>
      <c r="DV314" s="68" t="str">
        <f t="shared" si="341"/>
        <v>Q-3 A-2 || Q Total-3, A Total-2</v>
      </c>
      <c r="DW314" s="62" t="str" cm="1">
        <f t="array" ref="DW314">IFERROR(INDEX('Attendance-Slot-1'!$Q$2:$Q$1112,MATCH(1,('Attendance-Slot-1'!$A$2:$A$1112=$C314)*('Attendance-Slot-1'!$G$2:$G$1112=DW$2),0)),"No Data")</f>
        <v>A-S1_Onsite</v>
      </c>
      <c r="DX314" s="62" t="str" cm="1">
        <f t="array" ref="DX314">IFERROR(INDEX('Attendance-Slot-2'!$Q$2:$Q$2595,MATCH(1,('Attendance-Slot-2'!$A$2:$A$2595=$C314)*('Attendance-Slot-2'!$G$2:$G$2595=DW$2),0)),"No Data")</f>
        <v>P-S2_Onsite</v>
      </c>
      <c r="DY314" s="137">
        <f>VLOOKUP($DL314,'Written Exam Marks'!$H:$Q,10,FALSE)</f>
        <v>21.5</v>
      </c>
      <c r="DZ314" s="137">
        <f>VLOOKUP($DL314,'Written Exam Marks'!$H:$Q,9,FALSE)</f>
        <v>35</v>
      </c>
      <c r="EA314" s="62" t="str">
        <f t="shared" si="342"/>
        <v>Present</v>
      </c>
      <c r="EB314" s="62" t="str">
        <f t="shared" si="343"/>
        <v>P-S2_Onsite</v>
      </c>
      <c r="EC314" s="114" t="str">
        <f t="shared" si="280"/>
        <v>P-0, 
A-2, 
No Data-3</v>
      </c>
      <c r="ED314" s="114" t="str">
        <f t="shared" si="281"/>
        <v>P-5, 
A-0, 
No Data-0</v>
      </c>
      <c r="EE314" s="114" t="str">
        <f t="shared" si="344"/>
        <v>P-S2_Onsite</v>
      </c>
      <c r="EF314" s="114" t="str">
        <f t="shared" si="345"/>
        <v>P-S2_Onsite</v>
      </c>
      <c r="EG314" s="114" t="str">
        <f t="shared" si="346"/>
        <v>P-S2_Onsite</v>
      </c>
      <c r="EH314" s="114" t="str">
        <f t="shared" si="347"/>
        <v>P-S2_Onsite</v>
      </c>
      <c r="EI314" s="114" t="str">
        <f t="shared" si="348"/>
        <v>P-S2_Onsite</v>
      </c>
      <c r="EJ314" s="114" t="str">
        <f t="shared" si="349"/>
        <v>P-5, A-0, No Data-0</v>
      </c>
      <c r="EK314" s="114" t="s">
        <v>10453</v>
      </c>
      <c r="EL314" s="114">
        <v>23.5</v>
      </c>
      <c r="EM314" s="114">
        <v>10</v>
      </c>
      <c r="EN314" s="114">
        <v>47</v>
      </c>
      <c r="EO314" s="114">
        <v>80.5</v>
      </c>
      <c r="EP314" s="114" t="s">
        <v>7217</v>
      </c>
      <c r="EQ314" s="114" t="s">
        <v>1054</v>
      </c>
      <c r="ER314" s="114" t="s">
        <v>2794</v>
      </c>
      <c r="ES314" s="114"/>
      <c r="ET314" s="30" t="s">
        <v>2794</v>
      </c>
    </row>
    <row r="315" spans="1:150" x14ac:dyDescent="0.25">
      <c r="A315" s="114">
        <v>312</v>
      </c>
      <c r="B315" s="114" t="s">
        <v>7224</v>
      </c>
      <c r="C315" s="80" t="s">
        <v>2800</v>
      </c>
      <c r="D315" s="30" t="s">
        <v>2801</v>
      </c>
      <c r="E315" s="30" t="s">
        <v>2802</v>
      </c>
      <c r="F315" s="33" t="s">
        <v>7202</v>
      </c>
      <c r="G315" s="30" t="s">
        <v>2803</v>
      </c>
      <c r="H315" s="143">
        <v>15</v>
      </c>
      <c r="I315" s="143">
        <v>15</v>
      </c>
      <c r="J315" s="143">
        <v>20</v>
      </c>
      <c r="K315" s="143">
        <v>15</v>
      </c>
      <c r="L315" s="143">
        <v>65</v>
      </c>
      <c r="M315" s="143">
        <v>65</v>
      </c>
      <c r="N315" s="40" t="s">
        <v>7314</v>
      </c>
      <c r="O315" s="40" t="s">
        <v>1593</v>
      </c>
      <c r="P315" s="13" t="str">
        <f t="shared" si="282"/>
        <v>2025EM1100312-MDSDF401</v>
      </c>
      <c r="Q315" s="40" t="str">
        <f t="shared" si="283"/>
        <v>0 missed</v>
      </c>
      <c r="R315" s="40" t="str">
        <f t="shared" si="284"/>
        <v>0 missed</v>
      </c>
      <c r="S315" s="40">
        <f t="shared" si="285"/>
        <v>3</v>
      </c>
      <c r="T315" s="40">
        <f t="shared" si="286"/>
        <v>1</v>
      </c>
      <c r="U315" s="41">
        <f t="shared" si="287"/>
        <v>1</v>
      </c>
      <c r="V315" s="41">
        <f t="shared" si="288"/>
        <v>1</v>
      </c>
      <c r="W315" s="40" t="str">
        <f t="shared" si="289"/>
        <v>0 missed</v>
      </c>
      <c r="X315" s="113">
        <f t="shared" si="290"/>
        <v>4</v>
      </c>
      <c r="Y315" s="13">
        <f t="shared" si="291"/>
        <v>1</v>
      </c>
      <c r="Z315" s="13" t="str">
        <f t="shared" si="292"/>
        <v>Q-3 A-1 || Q Total-3, A Total-1</v>
      </c>
      <c r="AA315" s="113" t="str" cm="1">
        <f t="array" ref="AA315">IFERROR(INDEX('Attendance-Slot-1'!$Q$2:$Q$1112,MATCH(1,('Attendance-Slot-1'!$A$2:$A$1112=$C315)*('Attendance-Slot-1'!$G$2:$G$1112=AA$2),0)),"No Data")</f>
        <v>P-S1_Onsite</v>
      </c>
      <c r="AB315" s="113" t="str" cm="1">
        <f t="array" ref="AB315">IFERROR(INDEX('Attendance-Slot-2'!$Q$2:$Q$2595,MATCH(1,('Attendance-Slot-2'!$A$2:$A$2595=$C315)*('Attendance-Slot-2'!$G$2:$G$2595=AA$2),0)),"No Data")</f>
        <v>No Data</v>
      </c>
      <c r="AC315" s="133">
        <f>VLOOKUP($P315,'Written Exam Marks'!$H:$Q,10,FALSE)</f>
        <v>30</v>
      </c>
      <c r="AD315" s="133">
        <f>VLOOKUP($P315,'Written Exam Marks'!$H:$Q,9,FALSE)</f>
        <v>35</v>
      </c>
      <c r="AE315" s="113" t="str">
        <f t="shared" si="293"/>
        <v>Present</v>
      </c>
      <c r="AF315" s="113" t="str">
        <f t="shared" si="294"/>
        <v>P-S1_Onsite</v>
      </c>
      <c r="AG315" s="146">
        <v>10</v>
      </c>
      <c r="AH315" s="146">
        <v>10</v>
      </c>
      <c r="AI315" s="146">
        <v>10</v>
      </c>
      <c r="AJ315" s="146">
        <v>10</v>
      </c>
      <c r="AK315" s="146">
        <v>10</v>
      </c>
      <c r="AL315" s="146">
        <v>10</v>
      </c>
      <c r="AM315" s="146">
        <v>60</v>
      </c>
      <c r="AN315" s="146">
        <v>60</v>
      </c>
      <c r="AO315" s="43" t="s">
        <v>7336</v>
      </c>
      <c r="AP315" s="43" t="s">
        <v>1598</v>
      </c>
      <c r="AQ315" s="50" t="str">
        <f t="shared" si="295"/>
        <v>2025EM1100312-MDSDF402</v>
      </c>
      <c r="AR315" s="43" t="str">
        <f t="shared" si="296"/>
        <v>0 missed</v>
      </c>
      <c r="AS315" s="47" t="s">
        <v>7342</v>
      </c>
      <c r="AT315" s="43">
        <f t="shared" si="297"/>
        <v>6</v>
      </c>
      <c r="AU315" s="48" t="s">
        <v>7342</v>
      </c>
      <c r="AV315" s="49">
        <f t="shared" si="298"/>
        <v>1</v>
      </c>
      <c r="AW315" s="48" t="s">
        <v>7342</v>
      </c>
      <c r="AX315" s="43" t="str">
        <f t="shared" si="299"/>
        <v>0 missed</v>
      </c>
      <c r="AY315" s="42">
        <f t="shared" si="300"/>
        <v>6</v>
      </c>
      <c r="AZ315" s="50">
        <f t="shared" si="301"/>
        <v>1</v>
      </c>
      <c r="BA315" s="50" t="str">
        <f t="shared" si="302"/>
        <v>Q-6 A-- || Q Total-6, A Total-0</v>
      </c>
      <c r="BB315" s="42" t="str" cm="1">
        <f t="array" ref="BB315">IFERROR(INDEX('Attendance-Slot-1'!$Q$2:$Q$1112,MATCH(1,('Attendance-Slot-1'!$A$2:$A$1112=$C315)*('Attendance-Slot-1'!$G$2:$G$1112=BB$2),0)),"No Data")</f>
        <v>No Data</v>
      </c>
      <c r="BC315" s="42" t="str" cm="1">
        <f t="array" ref="BC315">IFERROR(INDEX('Attendance-Slot-2'!$Q$2:$Q$2595,MATCH(1,('Attendance-Slot-2'!$A$2:$A$2595=$C315)*('Attendance-Slot-2'!$G$2:$G$2595=BB$2),0)),"No Data")</f>
        <v>P-S2_Onsite</v>
      </c>
      <c r="BD315" s="134">
        <f>VLOOKUP($AQ315,'Written Exam Marks'!$H:$Q,10,FALSE)</f>
        <v>35</v>
      </c>
      <c r="BE315" s="134">
        <f>VLOOKUP($AQ315,'Written Exam Marks'!$H:$Q,9,FALSE)</f>
        <v>40</v>
      </c>
      <c r="BF315" s="42" t="str">
        <f t="shared" si="303"/>
        <v>Present</v>
      </c>
      <c r="BG315" s="42" t="str">
        <f t="shared" si="304"/>
        <v>P-S2_Onsite</v>
      </c>
      <c r="BH315" s="147">
        <v>20</v>
      </c>
      <c r="BI315" s="147">
        <v>24</v>
      </c>
      <c r="BJ315" s="147">
        <v>44</v>
      </c>
      <c r="BK315" s="147">
        <v>60</v>
      </c>
      <c r="BL315" s="52" t="s">
        <v>3697</v>
      </c>
      <c r="BM315" s="52" t="s">
        <v>1606</v>
      </c>
      <c r="BN315" s="57" t="str">
        <f t="shared" si="305"/>
        <v>2025EM1100312-MDSDF403</v>
      </c>
      <c r="BO315" s="52" t="str">
        <f t="shared" si="306"/>
        <v>0 missed</v>
      </c>
      <c r="BP315" s="52" t="str">
        <f t="shared" si="307"/>
        <v>0 missed</v>
      </c>
      <c r="BQ315" s="52">
        <f t="shared" si="308"/>
        <v>1</v>
      </c>
      <c r="BR315" s="52">
        <f t="shared" si="309"/>
        <v>1</v>
      </c>
      <c r="BS315" s="56">
        <f t="shared" si="310"/>
        <v>1</v>
      </c>
      <c r="BT315" s="56">
        <f t="shared" si="311"/>
        <v>1</v>
      </c>
      <c r="BU315" s="52" t="str">
        <f t="shared" si="312"/>
        <v>0 missed</v>
      </c>
      <c r="BV315" s="51">
        <f t="shared" si="313"/>
        <v>2</v>
      </c>
      <c r="BW315" s="57">
        <f t="shared" si="314"/>
        <v>1</v>
      </c>
      <c r="BX315" s="57" t="str">
        <f t="shared" si="315"/>
        <v>Q-1 A-1 || Q Total-1, A Total-1</v>
      </c>
      <c r="BY315" s="51" t="str" cm="1">
        <f t="array" ref="BY315">IFERROR(INDEX('Attendance-Slot-1'!$Q$2:$Q$1112,MATCH(1,('Attendance-Slot-1'!$A$2:$A$1112=$C315)*('Attendance-Slot-1'!$G$2:$G$1112=BY$2),0)),"No Data")</f>
        <v>No Data</v>
      </c>
      <c r="BZ315" s="51" t="str" cm="1">
        <f t="array" ref="BZ315">IFERROR(INDEX('Attendance-Slot-2'!$Q$2:$Q$2595,MATCH(1,('Attendance-Slot-2'!$A$2:$A$2595=$C315)*('Attendance-Slot-2'!$G$2:$G$2595=BY$2),0)),"No Data")</f>
        <v>P-S2_Onsite</v>
      </c>
      <c r="CA315" s="135">
        <f>VLOOKUP($BN315,'Written Exam Marks'!$H:$Q,10,FALSE)</f>
        <v>32</v>
      </c>
      <c r="CB315" s="135">
        <f>VLOOKUP($BN315,'Written Exam Marks'!$H:$Q,9,FALSE)</f>
        <v>40</v>
      </c>
      <c r="CC315" s="51" t="str">
        <f t="shared" si="316"/>
        <v>Present</v>
      </c>
      <c r="CD315" s="51" t="str">
        <f t="shared" si="317"/>
        <v>P-S2_Onsite</v>
      </c>
      <c r="CE315" s="29">
        <v>20</v>
      </c>
      <c r="CF315" s="29">
        <v>20</v>
      </c>
      <c r="CG315" s="29">
        <v>18</v>
      </c>
      <c r="CH315" s="29">
        <v>58</v>
      </c>
      <c r="CI315" s="29">
        <v>60</v>
      </c>
      <c r="CJ315" s="61" t="s">
        <v>7343</v>
      </c>
      <c r="CK315" s="61" t="s">
        <v>1613</v>
      </c>
      <c r="CL315" s="10" t="str">
        <f t="shared" si="318"/>
        <v>2025EM1100312-MDSDF404</v>
      </c>
      <c r="CM315" s="61" t="str">
        <f t="shared" si="319"/>
        <v>0 missed</v>
      </c>
      <c r="CN315" s="61" t="str">
        <f t="shared" si="320"/>
        <v>0 missed</v>
      </c>
      <c r="CO315" s="111">
        <f t="shared" si="321"/>
        <v>2</v>
      </c>
      <c r="CP315" s="111">
        <f t="shared" si="322"/>
        <v>1</v>
      </c>
      <c r="CQ315" s="9">
        <f t="shared" si="323"/>
        <v>1</v>
      </c>
      <c r="CR315" s="9">
        <f t="shared" si="324"/>
        <v>1</v>
      </c>
      <c r="CS315" s="61" t="str">
        <f t="shared" si="325"/>
        <v>0 missed</v>
      </c>
      <c r="CT315" s="111">
        <f t="shared" si="326"/>
        <v>3</v>
      </c>
      <c r="CU315" s="10">
        <f t="shared" si="327"/>
        <v>1</v>
      </c>
      <c r="CV315" s="10" t="str">
        <f t="shared" si="328"/>
        <v>Q-2 A-1 || Q Total-2, A Total-1</v>
      </c>
      <c r="CW315" s="111" t="str" cm="1">
        <f t="array" ref="CW315">IFERROR(INDEX('Attendance-Slot-1'!$Q$2:$Q$1112,MATCH(1,('Attendance-Slot-1'!$A$2:$A$1112=$C315)*('Attendance-Slot-1'!$G$2:$G$1112=CW$2),0)),"No Data")</f>
        <v>P-S1_Onsite</v>
      </c>
      <c r="CX315" s="111" t="str" cm="1">
        <f t="array" ref="CX315">IFERROR(INDEX('Attendance-Slot-2'!$Q$2:$Q$2595,MATCH(1,('Attendance-Slot-2'!$A$2:$A$2595=$C315)*('Attendance-Slot-2'!$G$2:$G$2595=CW$2),0)),"No Data")</f>
        <v>No Data</v>
      </c>
      <c r="CY315" s="136">
        <f>VLOOKUP($CL315,'Written Exam Marks'!$H:$Q,10,FALSE)</f>
        <v>37.5</v>
      </c>
      <c r="CZ315" s="136">
        <f>VLOOKUP($CL315,'Written Exam Marks'!$H:$Q,9,FALSE)</f>
        <v>40</v>
      </c>
      <c r="DA315" s="111" t="str">
        <f t="shared" si="329"/>
        <v>Present</v>
      </c>
      <c r="DB315" s="111" t="str">
        <f t="shared" si="330"/>
        <v>P-S1_Onsite</v>
      </c>
      <c r="DC315" s="148">
        <v>5.5</v>
      </c>
      <c r="DD315" s="148" t="s">
        <v>5</v>
      </c>
      <c r="DE315" s="148">
        <v>8</v>
      </c>
      <c r="DF315" s="148">
        <v>15</v>
      </c>
      <c r="DG315" s="148">
        <v>18</v>
      </c>
      <c r="DH315" s="148">
        <v>46.5</v>
      </c>
      <c r="DI315" s="148">
        <v>65</v>
      </c>
      <c r="DJ315" s="66" t="s">
        <v>7351</v>
      </c>
      <c r="DK315" s="66" t="s">
        <v>1631</v>
      </c>
      <c r="DL315" s="68" t="str">
        <f t="shared" si="331"/>
        <v>2025EM1100312-MDSDF406</v>
      </c>
      <c r="DM315" s="66" t="str">
        <f t="shared" si="332"/>
        <v>1 missed</v>
      </c>
      <c r="DN315" s="66" t="str">
        <f t="shared" si="333"/>
        <v>0 missed</v>
      </c>
      <c r="DO315" s="62">
        <f t="shared" si="334"/>
        <v>2</v>
      </c>
      <c r="DP315" s="62">
        <f t="shared" si="335"/>
        <v>2</v>
      </c>
      <c r="DQ315" s="67">
        <f t="shared" si="336"/>
        <v>0.66666666666666663</v>
      </c>
      <c r="DR315" s="67">
        <f t="shared" si="337"/>
        <v>1</v>
      </c>
      <c r="DS315" s="66" t="str">
        <f t="shared" si="338"/>
        <v>1 missed</v>
      </c>
      <c r="DT315" s="62">
        <f t="shared" si="339"/>
        <v>4</v>
      </c>
      <c r="DU315" s="68">
        <f t="shared" si="340"/>
        <v>0.8</v>
      </c>
      <c r="DV315" s="68" t="str">
        <f t="shared" si="341"/>
        <v>Q-2 A-2 || Q Total-3, A Total-2</v>
      </c>
      <c r="DW315" s="62" t="str" cm="1">
        <f t="array" ref="DW315">IFERROR(INDEX('Attendance-Slot-1'!$Q$2:$Q$1112,MATCH(1,('Attendance-Slot-1'!$A$2:$A$1112=$C315)*('Attendance-Slot-1'!$G$2:$G$1112=DW$2),0)),"No Data")</f>
        <v>No Data</v>
      </c>
      <c r="DX315" s="62" t="str" cm="1">
        <f t="array" ref="DX315">IFERROR(INDEX('Attendance-Slot-2'!$Q$2:$Q$2595,MATCH(1,('Attendance-Slot-2'!$A$2:$A$2595=$C315)*('Attendance-Slot-2'!$G$2:$G$2595=DW$2),0)),"No Data")</f>
        <v>P-S2_Onsite</v>
      </c>
      <c r="DY315" s="137">
        <f>VLOOKUP($DL315,'Written Exam Marks'!$H:$Q,10,FALSE)</f>
        <v>26.5</v>
      </c>
      <c r="DZ315" s="137">
        <f>VLOOKUP($DL315,'Written Exam Marks'!$H:$Q,9,FALSE)</f>
        <v>35</v>
      </c>
      <c r="EA315" s="62" t="str">
        <f t="shared" si="342"/>
        <v>Present</v>
      </c>
      <c r="EB315" s="62" t="str">
        <f t="shared" si="343"/>
        <v>P-S2_Onsite</v>
      </c>
      <c r="EC315" s="114" t="str">
        <f t="shared" si="280"/>
        <v>P-2, 
A-0, 
No Data-3</v>
      </c>
      <c r="ED315" s="114" t="str">
        <f t="shared" si="281"/>
        <v>P-3, 
A-0, 
No Data-2</v>
      </c>
      <c r="EE315" s="114" t="str">
        <f t="shared" si="344"/>
        <v>P-S1_Onsite</v>
      </c>
      <c r="EF315" s="114" t="str">
        <f t="shared" si="345"/>
        <v>P-S2_Onsite</v>
      </c>
      <c r="EG315" s="114" t="str">
        <f t="shared" si="346"/>
        <v>P-S2_Onsite</v>
      </c>
      <c r="EH315" s="114" t="str">
        <f t="shared" si="347"/>
        <v>P-S1_Onsite</v>
      </c>
      <c r="EI315" s="114" t="str">
        <f t="shared" si="348"/>
        <v>P-S2_Onsite</v>
      </c>
      <c r="EJ315" s="114" t="str">
        <f t="shared" si="349"/>
        <v>P-5, A-0, No Data-0</v>
      </c>
      <c r="EK315" s="114" t="s">
        <v>10453</v>
      </c>
      <c r="EL315" s="114">
        <v>28</v>
      </c>
      <c r="EM315" s="114">
        <v>9</v>
      </c>
      <c r="EN315" s="114">
        <v>59</v>
      </c>
      <c r="EO315" s="114">
        <v>96</v>
      </c>
      <c r="EP315" s="114" t="s">
        <v>7217</v>
      </c>
      <c r="EQ315" s="114" t="s">
        <v>1054</v>
      </c>
      <c r="ER315" s="114" t="s">
        <v>2800</v>
      </c>
      <c r="ES315" s="114"/>
      <c r="ET315" s="30" t="s">
        <v>2800</v>
      </c>
    </row>
    <row r="316" spans="1:150" x14ac:dyDescent="0.25">
      <c r="A316" s="114">
        <v>313</v>
      </c>
      <c r="B316" s="114" t="s">
        <v>7224</v>
      </c>
      <c r="C316" s="80" t="s">
        <v>2806</v>
      </c>
      <c r="D316" s="30" t="s">
        <v>2807</v>
      </c>
      <c r="E316" s="30" t="s">
        <v>2808</v>
      </c>
      <c r="F316" s="33" t="s">
        <v>7202</v>
      </c>
      <c r="G316" s="30" t="s">
        <v>2809</v>
      </c>
      <c r="H316" s="143">
        <v>15</v>
      </c>
      <c r="I316" s="143">
        <v>15</v>
      </c>
      <c r="J316" s="143">
        <v>19</v>
      </c>
      <c r="K316" s="143">
        <v>15</v>
      </c>
      <c r="L316" s="143">
        <v>64</v>
      </c>
      <c r="M316" s="143">
        <v>65</v>
      </c>
      <c r="N316" s="40" t="s">
        <v>7314</v>
      </c>
      <c r="O316" s="40" t="s">
        <v>1593</v>
      </c>
      <c r="P316" s="13" t="str">
        <f t="shared" si="282"/>
        <v>2025EM1100313-MDSDF401</v>
      </c>
      <c r="Q316" s="40" t="str">
        <f t="shared" si="283"/>
        <v>0 missed</v>
      </c>
      <c r="R316" s="40" t="str">
        <f t="shared" si="284"/>
        <v>0 missed</v>
      </c>
      <c r="S316" s="40">
        <f t="shared" si="285"/>
        <v>3</v>
      </c>
      <c r="T316" s="40">
        <f t="shared" si="286"/>
        <v>1</v>
      </c>
      <c r="U316" s="41">
        <f t="shared" si="287"/>
        <v>1</v>
      </c>
      <c r="V316" s="41">
        <f t="shared" si="288"/>
        <v>1</v>
      </c>
      <c r="W316" s="40" t="str">
        <f t="shared" si="289"/>
        <v>0 missed</v>
      </c>
      <c r="X316" s="113">
        <f t="shared" si="290"/>
        <v>4</v>
      </c>
      <c r="Y316" s="13">
        <f t="shared" si="291"/>
        <v>1</v>
      </c>
      <c r="Z316" s="13" t="str">
        <f t="shared" si="292"/>
        <v>Q-3 A-1 || Q Total-3, A Total-1</v>
      </c>
      <c r="AA316" s="113" t="str" cm="1">
        <f t="array" ref="AA316">IFERROR(INDEX('Attendance-Slot-1'!$Q$2:$Q$1112,MATCH(1,('Attendance-Slot-1'!$A$2:$A$1112=$C316)*('Attendance-Slot-1'!$G$2:$G$1112=AA$2),0)),"No Data")</f>
        <v>No Data</v>
      </c>
      <c r="AB316" s="113" t="str" cm="1">
        <f t="array" ref="AB316">IFERROR(INDEX('Attendance-Slot-2'!$Q$2:$Q$2595,MATCH(1,('Attendance-Slot-2'!$A$2:$A$2595=$C316)*('Attendance-Slot-2'!$G$2:$G$2595=AA$2),0)),"No Data")</f>
        <v>P-S2_Onsite</v>
      </c>
      <c r="AC316" s="133">
        <f>VLOOKUP($P316,'Written Exam Marks'!$H:$Q,10,FALSE)</f>
        <v>6</v>
      </c>
      <c r="AD316" s="133">
        <f>VLOOKUP($P316,'Written Exam Marks'!$H:$Q,9,FALSE)</f>
        <v>35</v>
      </c>
      <c r="AE316" s="113" t="str">
        <f t="shared" si="293"/>
        <v>Present</v>
      </c>
      <c r="AF316" s="113" t="str">
        <f t="shared" si="294"/>
        <v>P-S2_Onsite</v>
      </c>
      <c r="AG316" s="146">
        <v>10</v>
      </c>
      <c r="AH316" s="146">
        <v>10</v>
      </c>
      <c r="AI316" s="146">
        <v>10</v>
      </c>
      <c r="AJ316" s="146">
        <v>10</v>
      </c>
      <c r="AK316" s="146">
        <v>10</v>
      </c>
      <c r="AL316" s="146">
        <v>10</v>
      </c>
      <c r="AM316" s="146">
        <v>60</v>
      </c>
      <c r="AN316" s="146">
        <v>60</v>
      </c>
      <c r="AO316" s="43" t="s">
        <v>7336</v>
      </c>
      <c r="AP316" s="43" t="s">
        <v>1598</v>
      </c>
      <c r="AQ316" s="50" t="str">
        <f t="shared" si="295"/>
        <v>2025EM1100313-MDSDF402</v>
      </c>
      <c r="AR316" s="43" t="str">
        <f t="shared" si="296"/>
        <v>0 missed</v>
      </c>
      <c r="AS316" s="47" t="s">
        <v>7342</v>
      </c>
      <c r="AT316" s="43">
        <f t="shared" si="297"/>
        <v>6</v>
      </c>
      <c r="AU316" s="48" t="s">
        <v>7342</v>
      </c>
      <c r="AV316" s="49">
        <f t="shared" si="298"/>
        <v>1</v>
      </c>
      <c r="AW316" s="48" t="s">
        <v>7342</v>
      </c>
      <c r="AX316" s="43" t="str">
        <f t="shared" si="299"/>
        <v>0 missed</v>
      </c>
      <c r="AY316" s="42">
        <f t="shared" si="300"/>
        <v>6</v>
      </c>
      <c r="AZ316" s="50">
        <f t="shared" si="301"/>
        <v>1</v>
      </c>
      <c r="BA316" s="50" t="str">
        <f t="shared" si="302"/>
        <v>Q-6 A-- || Q Total-6, A Total-0</v>
      </c>
      <c r="BB316" s="42" t="str" cm="1">
        <f t="array" ref="BB316">IFERROR(INDEX('Attendance-Slot-1'!$Q$2:$Q$1112,MATCH(1,('Attendance-Slot-1'!$A$2:$A$1112=$C316)*('Attendance-Slot-1'!$G$2:$G$1112=BB$2),0)),"No Data")</f>
        <v>P-S1_Onsite</v>
      </c>
      <c r="BC316" s="42" t="str" cm="1">
        <f t="array" ref="BC316">IFERROR(INDEX('Attendance-Slot-2'!$Q$2:$Q$2595,MATCH(1,('Attendance-Slot-2'!$A$2:$A$2595=$C316)*('Attendance-Slot-2'!$G$2:$G$2595=BB$2),0)),"No Data")</f>
        <v>No Data</v>
      </c>
      <c r="BD316" s="134">
        <f>VLOOKUP($AQ316,'Written Exam Marks'!$H:$Q,10,FALSE)</f>
        <v>23</v>
      </c>
      <c r="BE316" s="134">
        <f>VLOOKUP($AQ316,'Written Exam Marks'!$H:$Q,9,FALSE)</f>
        <v>40</v>
      </c>
      <c r="BF316" s="42" t="str">
        <f t="shared" si="303"/>
        <v>Present</v>
      </c>
      <c r="BG316" s="42" t="str">
        <f t="shared" si="304"/>
        <v>P-S1_Onsite</v>
      </c>
      <c r="BH316" s="147">
        <v>19</v>
      </c>
      <c r="BI316" s="147">
        <v>16</v>
      </c>
      <c r="BJ316" s="147">
        <v>35</v>
      </c>
      <c r="BK316" s="147">
        <v>60</v>
      </c>
      <c r="BL316" s="52" t="s">
        <v>3697</v>
      </c>
      <c r="BM316" s="52" t="s">
        <v>1606</v>
      </c>
      <c r="BN316" s="57" t="str">
        <f t="shared" si="305"/>
        <v>2025EM1100313-MDSDF403</v>
      </c>
      <c r="BO316" s="52" t="str">
        <f t="shared" si="306"/>
        <v>0 missed</v>
      </c>
      <c r="BP316" s="52" t="str">
        <f t="shared" si="307"/>
        <v>0 missed</v>
      </c>
      <c r="BQ316" s="52">
        <f t="shared" si="308"/>
        <v>1</v>
      </c>
      <c r="BR316" s="52">
        <f t="shared" si="309"/>
        <v>1</v>
      </c>
      <c r="BS316" s="56">
        <f t="shared" si="310"/>
        <v>1</v>
      </c>
      <c r="BT316" s="56">
        <f t="shared" si="311"/>
        <v>1</v>
      </c>
      <c r="BU316" s="52" t="str">
        <f t="shared" si="312"/>
        <v>0 missed</v>
      </c>
      <c r="BV316" s="51">
        <f t="shared" si="313"/>
        <v>2</v>
      </c>
      <c r="BW316" s="57">
        <f t="shared" si="314"/>
        <v>1</v>
      </c>
      <c r="BX316" s="57" t="str">
        <f t="shared" si="315"/>
        <v>Q-1 A-1 || Q Total-1, A Total-1</v>
      </c>
      <c r="BY316" s="51" t="str" cm="1">
        <f t="array" ref="BY316">IFERROR(INDEX('Attendance-Slot-1'!$Q$2:$Q$1112,MATCH(1,('Attendance-Slot-1'!$A$2:$A$1112=$C316)*('Attendance-Slot-1'!$G$2:$G$1112=BY$2),0)),"No Data")</f>
        <v>P-S1_Onsite</v>
      </c>
      <c r="BZ316" s="51" t="str" cm="1">
        <f t="array" ref="BZ316">IFERROR(INDEX('Attendance-Slot-2'!$Q$2:$Q$2595,MATCH(1,('Attendance-Slot-2'!$A$2:$A$2595=$C316)*('Attendance-Slot-2'!$G$2:$G$2595=BY$2),0)),"No Data")</f>
        <v>No Data</v>
      </c>
      <c r="CA316" s="135">
        <f>VLOOKUP($BN316,'Written Exam Marks'!$H:$Q,10,FALSE)</f>
        <v>23</v>
      </c>
      <c r="CB316" s="135">
        <f>VLOOKUP($BN316,'Written Exam Marks'!$H:$Q,9,FALSE)</f>
        <v>40</v>
      </c>
      <c r="CC316" s="51" t="str">
        <f t="shared" si="316"/>
        <v>Present</v>
      </c>
      <c r="CD316" s="51" t="str">
        <f t="shared" si="317"/>
        <v>P-S1_Onsite</v>
      </c>
      <c r="CE316" s="29">
        <v>20</v>
      </c>
      <c r="CF316" s="29">
        <v>20</v>
      </c>
      <c r="CG316" s="29">
        <v>18</v>
      </c>
      <c r="CH316" s="29">
        <v>58</v>
      </c>
      <c r="CI316" s="29">
        <v>60</v>
      </c>
      <c r="CJ316" s="61" t="s">
        <v>7343</v>
      </c>
      <c r="CK316" s="61" t="s">
        <v>1613</v>
      </c>
      <c r="CL316" s="10" t="str">
        <f t="shared" si="318"/>
        <v>2025EM1100313-MDSDF404</v>
      </c>
      <c r="CM316" s="61" t="str">
        <f t="shared" si="319"/>
        <v>0 missed</v>
      </c>
      <c r="CN316" s="61" t="str">
        <f t="shared" si="320"/>
        <v>0 missed</v>
      </c>
      <c r="CO316" s="111">
        <f t="shared" si="321"/>
        <v>2</v>
      </c>
      <c r="CP316" s="111">
        <f t="shared" si="322"/>
        <v>1</v>
      </c>
      <c r="CQ316" s="9">
        <f t="shared" si="323"/>
        <v>1</v>
      </c>
      <c r="CR316" s="9">
        <f t="shared" si="324"/>
        <v>1</v>
      </c>
      <c r="CS316" s="61" t="str">
        <f t="shared" si="325"/>
        <v>0 missed</v>
      </c>
      <c r="CT316" s="111">
        <f t="shared" si="326"/>
        <v>3</v>
      </c>
      <c r="CU316" s="10">
        <f t="shared" si="327"/>
        <v>1</v>
      </c>
      <c r="CV316" s="10" t="str">
        <f t="shared" si="328"/>
        <v>Q-2 A-1 || Q Total-2, A Total-1</v>
      </c>
      <c r="CW316" s="111" t="str" cm="1">
        <f t="array" ref="CW316">IFERROR(INDEX('Attendance-Slot-1'!$Q$2:$Q$1112,MATCH(1,('Attendance-Slot-1'!$A$2:$A$1112=$C316)*('Attendance-Slot-1'!$G$2:$G$1112=CW$2),0)),"No Data")</f>
        <v>P-S1_Onsite</v>
      </c>
      <c r="CX316" s="111" t="str" cm="1">
        <f t="array" ref="CX316">IFERROR(INDEX('Attendance-Slot-2'!$Q$2:$Q$2595,MATCH(1,('Attendance-Slot-2'!$A$2:$A$2595=$C316)*('Attendance-Slot-2'!$G$2:$G$2595=CW$2),0)),"No Data")</f>
        <v>No Data</v>
      </c>
      <c r="CY316" s="136">
        <f>VLOOKUP($CL316,'Written Exam Marks'!$H:$Q,10,FALSE)</f>
        <v>25</v>
      </c>
      <c r="CZ316" s="136">
        <f>VLOOKUP($CL316,'Written Exam Marks'!$H:$Q,9,FALSE)</f>
        <v>40</v>
      </c>
      <c r="DA316" s="111" t="str">
        <f t="shared" si="329"/>
        <v>Present</v>
      </c>
      <c r="DB316" s="111" t="str">
        <f t="shared" si="330"/>
        <v>P-S1_Onsite</v>
      </c>
      <c r="DC316" s="148">
        <v>5</v>
      </c>
      <c r="DD316" s="148">
        <v>7.125</v>
      </c>
      <c r="DE316" s="148">
        <v>8</v>
      </c>
      <c r="DF316" s="148">
        <v>15</v>
      </c>
      <c r="DG316" s="148">
        <v>20</v>
      </c>
      <c r="DH316" s="148">
        <v>55.125</v>
      </c>
      <c r="DI316" s="148">
        <v>65</v>
      </c>
      <c r="DJ316" s="66" t="s">
        <v>7351</v>
      </c>
      <c r="DK316" s="66" t="s">
        <v>1631</v>
      </c>
      <c r="DL316" s="68" t="str">
        <f t="shared" si="331"/>
        <v>2025EM1100313-MDSDF406</v>
      </c>
      <c r="DM316" s="66" t="str">
        <f t="shared" si="332"/>
        <v>0 missed</v>
      </c>
      <c r="DN316" s="66" t="str">
        <f t="shared" si="333"/>
        <v>0 missed</v>
      </c>
      <c r="DO316" s="62">
        <f t="shared" si="334"/>
        <v>3</v>
      </c>
      <c r="DP316" s="62">
        <f t="shared" si="335"/>
        <v>2</v>
      </c>
      <c r="DQ316" s="67">
        <f t="shared" si="336"/>
        <v>1</v>
      </c>
      <c r="DR316" s="67">
        <f t="shared" si="337"/>
        <v>1</v>
      </c>
      <c r="DS316" s="66" t="str">
        <f t="shared" si="338"/>
        <v>0 missed</v>
      </c>
      <c r="DT316" s="62">
        <f t="shared" si="339"/>
        <v>5</v>
      </c>
      <c r="DU316" s="68">
        <f t="shared" si="340"/>
        <v>1</v>
      </c>
      <c r="DV316" s="68" t="str">
        <f t="shared" si="341"/>
        <v>Q-3 A-2 || Q Total-3, A Total-2</v>
      </c>
      <c r="DW316" s="62" t="str" cm="1">
        <f t="array" ref="DW316">IFERROR(INDEX('Attendance-Slot-1'!$Q$2:$Q$1112,MATCH(1,('Attendance-Slot-1'!$A$2:$A$1112=$C316)*('Attendance-Slot-1'!$G$2:$G$1112=DW$2),0)),"No Data")</f>
        <v>No Data</v>
      </c>
      <c r="DX316" s="62" t="str" cm="1">
        <f t="array" ref="DX316">IFERROR(INDEX('Attendance-Slot-2'!$Q$2:$Q$2595,MATCH(1,('Attendance-Slot-2'!$A$2:$A$2595=$C316)*('Attendance-Slot-2'!$G$2:$G$2595=DW$2),0)),"No Data")</f>
        <v>P-S2_Onsite</v>
      </c>
      <c r="DY316" s="137">
        <f>VLOOKUP($DL316,'Written Exam Marks'!$H:$Q,10,FALSE)</f>
        <v>16</v>
      </c>
      <c r="DZ316" s="137">
        <f>VLOOKUP($DL316,'Written Exam Marks'!$H:$Q,9,FALSE)</f>
        <v>35</v>
      </c>
      <c r="EA316" s="62" t="str">
        <f t="shared" si="342"/>
        <v>Present</v>
      </c>
      <c r="EB316" s="62" t="str">
        <f t="shared" si="343"/>
        <v>P-S2_Onsite</v>
      </c>
      <c r="EC316" s="114" t="str">
        <f t="shared" si="280"/>
        <v>P-3, 
A-0, 
No Data-2</v>
      </c>
      <c r="ED316" s="114" t="str">
        <f t="shared" si="281"/>
        <v>P-2, 
A-0, 
No Data-3</v>
      </c>
      <c r="EE316" s="114" t="str">
        <f t="shared" si="344"/>
        <v>P-S2_Onsite</v>
      </c>
      <c r="EF316" s="114" t="str">
        <f t="shared" si="345"/>
        <v>P-S1_Onsite</v>
      </c>
      <c r="EG316" s="114" t="str">
        <f t="shared" si="346"/>
        <v>P-S1_Onsite</v>
      </c>
      <c r="EH316" s="114" t="str">
        <f t="shared" si="347"/>
        <v>P-S1_Onsite</v>
      </c>
      <c r="EI316" s="114" t="str">
        <f t="shared" si="348"/>
        <v>P-S2_Onsite</v>
      </c>
      <c r="EJ316" s="114" t="str">
        <f t="shared" si="349"/>
        <v>P-5, A-0, No Data-0</v>
      </c>
      <c r="EK316" s="114" t="s">
        <v>10453</v>
      </c>
      <c r="EL316" s="114">
        <v>29</v>
      </c>
      <c r="EM316" s="114">
        <v>10</v>
      </c>
      <c r="EN316" s="114">
        <v>53</v>
      </c>
      <c r="EO316" s="114">
        <v>92</v>
      </c>
      <c r="EP316" s="114" t="s">
        <v>7217</v>
      </c>
      <c r="EQ316" s="114" t="s">
        <v>1054</v>
      </c>
      <c r="ER316" s="114" t="s">
        <v>2806</v>
      </c>
      <c r="ES316" s="114"/>
      <c r="ET316" s="30" t="s">
        <v>2806</v>
      </c>
    </row>
    <row r="317" spans="1:150" x14ac:dyDescent="0.25">
      <c r="A317" s="114">
        <v>314</v>
      </c>
      <c r="B317" s="114" t="s">
        <v>7224</v>
      </c>
      <c r="C317" s="80" t="s">
        <v>4195</v>
      </c>
      <c r="D317" s="30" t="s">
        <v>4196</v>
      </c>
      <c r="E317" s="30" t="s">
        <v>4197</v>
      </c>
      <c r="F317" s="33" t="s">
        <v>7201</v>
      </c>
      <c r="G317" s="30" t="s">
        <v>4198</v>
      </c>
      <c r="H317" s="143" t="s">
        <v>5</v>
      </c>
      <c r="I317" s="143" t="s">
        <v>5</v>
      </c>
      <c r="J317" s="143" t="s">
        <v>5</v>
      </c>
      <c r="K317" s="143" t="s">
        <v>5</v>
      </c>
      <c r="L317" s="143">
        <v>0</v>
      </c>
      <c r="M317" s="143">
        <v>65</v>
      </c>
      <c r="N317" s="40" t="s">
        <v>7314</v>
      </c>
      <c r="O317" s="40" t="s">
        <v>1593</v>
      </c>
      <c r="P317" s="13" t="str">
        <f t="shared" si="282"/>
        <v>2025EM1100314-MDSDF401</v>
      </c>
      <c r="Q317" s="40" t="str">
        <f t="shared" si="283"/>
        <v>3 missed</v>
      </c>
      <c r="R317" s="40" t="str">
        <f t="shared" si="284"/>
        <v>1 missed</v>
      </c>
      <c r="S317" s="40">
        <f t="shared" si="285"/>
        <v>0</v>
      </c>
      <c r="T317" s="40">
        <f t="shared" si="286"/>
        <v>0</v>
      </c>
      <c r="U317" s="41">
        <f t="shared" si="287"/>
        <v>0</v>
      </c>
      <c r="V317" s="41">
        <f t="shared" si="288"/>
        <v>0</v>
      </c>
      <c r="W317" s="40" t="str">
        <f t="shared" si="289"/>
        <v>4 missed</v>
      </c>
      <c r="X317" s="113">
        <f t="shared" si="290"/>
        <v>0</v>
      </c>
      <c r="Y317" s="13">
        <f t="shared" si="291"/>
        <v>0</v>
      </c>
      <c r="Z317" s="13" t="str">
        <f t="shared" si="292"/>
        <v>Q-0 A-0 || Q Total-3, A Total-1</v>
      </c>
      <c r="AA317" s="113" t="str" cm="1">
        <f t="array" ref="AA317">IFERROR(INDEX('Attendance-Slot-1'!$Q$2:$Q$1112,MATCH(1,('Attendance-Slot-1'!$A$2:$A$1112=$C317)*('Attendance-Slot-1'!$G$2:$G$1112=AA$2),0)),"No Data")</f>
        <v>No Data</v>
      </c>
      <c r="AB317" s="113" t="str" cm="1">
        <f t="array" ref="AB317">IFERROR(INDEX('Attendance-Slot-2'!$Q$2:$Q$2595,MATCH(1,('Attendance-Slot-2'!$A$2:$A$2595=$C317)*('Attendance-Slot-2'!$G$2:$G$2595=AA$2),0)),"No Data")</f>
        <v>A-S2_Onsite</v>
      </c>
      <c r="AC317" s="133" t="e">
        <f>VLOOKUP($P317,'Written Exam Marks'!$H:$Q,10,FALSE)</f>
        <v>#N/A</v>
      </c>
      <c r="AD317" s="133" t="e">
        <f>VLOOKUP($P317,'Written Exam Marks'!$H:$Q,9,FALSE)</f>
        <v>#N/A</v>
      </c>
      <c r="AE317" s="113" t="str">
        <f t="shared" si="293"/>
        <v>Absent</v>
      </c>
      <c r="AF317" s="113" t="str">
        <f t="shared" si="294"/>
        <v>A-S2_Onsite</v>
      </c>
      <c r="AG317" s="146" t="s">
        <v>5</v>
      </c>
      <c r="AH317" s="146" t="s">
        <v>5</v>
      </c>
      <c r="AI317" s="146" t="s">
        <v>5</v>
      </c>
      <c r="AJ317" s="146" t="s">
        <v>5</v>
      </c>
      <c r="AK317" s="146" t="s">
        <v>5</v>
      </c>
      <c r="AL317" s="146" t="s">
        <v>5</v>
      </c>
      <c r="AM317" s="146">
        <v>0</v>
      </c>
      <c r="AN317" s="146">
        <v>60</v>
      </c>
      <c r="AO317" s="43" t="s">
        <v>7336</v>
      </c>
      <c r="AP317" s="43" t="s">
        <v>1598</v>
      </c>
      <c r="AQ317" s="50" t="str">
        <f t="shared" si="295"/>
        <v>2025EM1100314-MDSDF402</v>
      </c>
      <c r="AR317" s="43" t="str">
        <f t="shared" si="296"/>
        <v>6 missed</v>
      </c>
      <c r="AS317" s="47" t="s">
        <v>7342</v>
      </c>
      <c r="AT317" s="43">
        <f t="shared" si="297"/>
        <v>0</v>
      </c>
      <c r="AU317" s="48" t="s">
        <v>7342</v>
      </c>
      <c r="AV317" s="49">
        <f t="shared" si="298"/>
        <v>0</v>
      </c>
      <c r="AW317" s="48" t="s">
        <v>7342</v>
      </c>
      <c r="AX317" s="43" t="str">
        <f t="shared" si="299"/>
        <v>6 missed</v>
      </c>
      <c r="AY317" s="42">
        <f t="shared" si="300"/>
        <v>0</v>
      </c>
      <c r="AZ317" s="50">
        <f t="shared" si="301"/>
        <v>0</v>
      </c>
      <c r="BA317" s="50" t="str">
        <f t="shared" si="302"/>
        <v>Q-0 A-- || Q Total-6, A Total-0</v>
      </c>
      <c r="BB317" s="42" t="str" cm="1">
        <f t="array" ref="BB317">IFERROR(INDEX('Attendance-Slot-1'!$Q$2:$Q$1112,MATCH(1,('Attendance-Slot-1'!$A$2:$A$1112=$C317)*('Attendance-Slot-1'!$G$2:$G$1112=BB$2),0)),"No Data")</f>
        <v>No Data</v>
      </c>
      <c r="BC317" s="42" t="str" cm="1">
        <f t="array" ref="BC317">IFERROR(INDEX('Attendance-Slot-2'!$Q$2:$Q$2595,MATCH(1,('Attendance-Slot-2'!$A$2:$A$2595=$C317)*('Attendance-Slot-2'!$G$2:$G$2595=BB$2),0)),"No Data")</f>
        <v>A-S2_Onsite</v>
      </c>
      <c r="BD317" s="134" t="e">
        <f>VLOOKUP($AQ317,'Written Exam Marks'!$H:$Q,10,FALSE)</f>
        <v>#N/A</v>
      </c>
      <c r="BE317" s="134" t="e">
        <f>VLOOKUP($AQ317,'Written Exam Marks'!$H:$Q,9,FALSE)</f>
        <v>#N/A</v>
      </c>
      <c r="BF317" s="42" t="str">
        <f t="shared" si="303"/>
        <v>Absent</v>
      </c>
      <c r="BG317" s="42" t="str">
        <f t="shared" si="304"/>
        <v>A-S2_Onsite</v>
      </c>
      <c r="BH317" s="147" t="s">
        <v>5</v>
      </c>
      <c r="BI317" s="147" t="s">
        <v>5</v>
      </c>
      <c r="BJ317" s="147">
        <v>0</v>
      </c>
      <c r="BK317" s="147">
        <v>60</v>
      </c>
      <c r="BL317" s="52" t="s">
        <v>3697</v>
      </c>
      <c r="BM317" s="52" t="s">
        <v>1606</v>
      </c>
      <c r="BN317" s="57" t="str">
        <f t="shared" si="305"/>
        <v>2025EM1100314-MDSDF403</v>
      </c>
      <c r="BO317" s="52" t="str">
        <f t="shared" si="306"/>
        <v>1 missed</v>
      </c>
      <c r="BP317" s="52" t="str">
        <f t="shared" si="307"/>
        <v>1 missed</v>
      </c>
      <c r="BQ317" s="52">
        <f t="shared" si="308"/>
        <v>0</v>
      </c>
      <c r="BR317" s="52">
        <f t="shared" si="309"/>
        <v>0</v>
      </c>
      <c r="BS317" s="56">
        <f t="shared" si="310"/>
        <v>0</v>
      </c>
      <c r="BT317" s="56">
        <f t="shared" si="311"/>
        <v>0</v>
      </c>
      <c r="BU317" s="52" t="str">
        <f t="shared" si="312"/>
        <v>2 missed</v>
      </c>
      <c r="BV317" s="51">
        <f t="shared" si="313"/>
        <v>0</v>
      </c>
      <c r="BW317" s="57">
        <f t="shared" si="314"/>
        <v>0</v>
      </c>
      <c r="BX317" s="57" t="str">
        <f t="shared" si="315"/>
        <v>Q-0 A-0 || Q Total-1, A Total-1</v>
      </c>
      <c r="BY317" s="51" t="str" cm="1">
        <f t="array" ref="BY317">IFERROR(INDEX('Attendance-Slot-1'!$Q$2:$Q$1112,MATCH(1,('Attendance-Slot-1'!$A$2:$A$1112=$C317)*('Attendance-Slot-1'!$G$2:$G$1112=BY$2),0)),"No Data")</f>
        <v>No Data</v>
      </c>
      <c r="BZ317" s="51" t="str" cm="1">
        <f t="array" ref="BZ317">IFERROR(INDEX('Attendance-Slot-2'!$Q$2:$Q$2595,MATCH(1,('Attendance-Slot-2'!$A$2:$A$2595=$C317)*('Attendance-Slot-2'!$G$2:$G$2595=BY$2),0)),"No Data")</f>
        <v>A-S2_Onsite</v>
      </c>
      <c r="CA317" s="135" t="e">
        <f>VLOOKUP($BN317,'Written Exam Marks'!$H:$Q,10,FALSE)</f>
        <v>#N/A</v>
      </c>
      <c r="CB317" s="135" t="e">
        <f>VLOOKUP($BN317,'Written Exam Marks'!$H:$Q,9,FALSE)</f>
        <v>#N/A</v>
      </c>
      <c r="CC317" s="51" t="str">
        <f t="shared" si="316"/>
        <v>Absent</v>
      </c>
      <c r="CD317" s="51" t="str">
        <f t="shared" si="317"/>
        <v>A-S2_Onsite</v>
      </c>
      <c r="CE317" s="29" t="s">
        <v>5</v>
      </c>
      <c r="CF317" s="29" t="s">
        <v>5</v>
      </c>
      <c r="CG317" s="29" t="s">
        <v>5</v>
      </c>
      <c r="CH317" s="29">
        <v>0</v>
      </c>
      <c r="CI317" s="29">
        <v>60</v>
      </c>
      <c r="CJ317" s="61" t="s">
        <v>7343</v>
      </c>
      <c r="CK317" s="61" t="s">
        <v>1613</v>
      </c>
      <c r="CL317" s="10" t="str">
        <f t="shared" si="318"/>
        <v>2025EM1100314-MDSDF404</v>
      </c>
      <c r="CM317" s="61" t="str">
        <f t="shared" si="319"/>
        <v>2 missed</v>
      </c>
      <c r="CN317" s="61" t="str">
        <f t="shared" si="320"/>
        <v>1 missed</v>
      </c>
      <c r="CO317" s="111">
        <f t="shared" si="321"/>
        <v>0</v>
      </c>
      <c r="CP317" s="111">
        <f t="shared" si="322"/>
        <v>0</v>
      </c>
      <c r="CQ317" s="9">
        <f t="shared" si="323"/>
        <v>0</v>
      </c>
      <c r="CR317" s="9">
        <f t="shared" si="324"/>
        <v>0</v>
      </c>
      <c r="CS317" s="61" t="str">
        <f t="shared" si="325"/>
        <v>3 missed</v>
      </c>
      <c r="CT317" s="111">
        <f t="shared" si="326"/>
        <v>0</v>
      </c>
      <c r="CU317" s="10">
        <f t="shared" si="327"/>
        <v>0</v>
      </c>
      <c r="CV317" s="10" t="str">
        <f t="shared" si="328"/>
        <v>Q-0 A-0 || Q Total-2, A Total-1</v>
      </c>
      <c r="CW317" s="111" t="str" cm="1">
        <f t="array" ref="CW317">IFERROR(INDEX('Attendance-Slot-1'!$Q$2:$Q$1112,MATCH(1,('Attendance-Slot-1'!$A$2:$A$1112=$C317)*('Attendance-Slot-1'!$G$2:$G$1112=CW$2),0)),"No Data")</f>
        <v>No Data</v>
      </c>
      <c r="CX317" s="111" t="str" cm="1">
        <f t="array" ref="CX317">IFERROR(INDEX('Attendance-Slot-2'!$Q$2:$Q$2595,MATCH(1,('Attendance-Slot-2'!$A$2:$A$2595=$C317)*('Attendance-Slot-2'!$G$2:$G$2595=CW$2),0)),"No Data")</f>
        <v>A-S2_Onsite</v>
      </c>
      <c r="CY317" s="136" t="e">
        <f>VLOOKUP($CL317,'Written Exam Marks'!$H:$Q,10,FALSE)</f>
        <v>#N/A</v>
      </c>
      <c r="CZ317" s="136" t="e">
        <f>VLOOKUP($CL317,'Written Exam Marks'!$H:$Q,9,FALSE)</f>
        <v>#N/A</v>
      </c>
      <c r="DA317" s="111" t="str">
        <f t="shared" si="329"/>
        <v>Absent</v>
      </c>
      <c r="DB317" s="111" t="str">
        <f t="shared" si="330"/>
        <v>A-S2_Onsite</v>
      </c>
      <c r="DC317" s="148" t="s">
        <v>5</v>
      </c>
      <c r="DD317" s="148" t="s">
        <v>5</v>
      </c>
      <c r="DE317" s="148" t="s">
        <v>5</v>
      </c>
      <c r="DF317" s="148" t="s">
        <v>5</v>
      </c>
      <c r="DG317" s="148" t="s">
        <v>5</v>
      </c>
      <c r="DH317" s="148">
        <v>0</v>
      </c>
      <c r="DI317" s="148">
        <v>65</v>
      </c>
      <c r="DJ317" s="66" t="s">
        <v>7351</v>
      </c>
      <c r="DK317" s="66" t="s">
        <v>1631</v>
      </c>
      <c r="DL317" s="68" t="str">
        <f t="shared" si="331"/>
        <v>2025EM1100314-MDSDF406</v>
      </c>
      <c r="DM317" s="66" t="str">
        <f t="shared" si="332"/>
        <v>3 missed</v>
      </c>
      <c r="DN317" s="66" t="str">
        <f t="shared" si="333"/>
        <v>2 missed</v>
      </c>
      <c r="DO317" s="62">
        <f t="shared" si="334"/>
        <v>0</v>
      </c>
      <c r="DP317" s="62">
        <f t="shared" si="335"/>
        <v>0</v>
      </c>
      <c r="DQ317" s="67">
        <f t="shared" si="336"/>
        <v>0</v>
      </c>
      <c r="DR317" s="67">
        <f t="shared" si="337"/>
        <v>0</v>
      </c>
      <c r="DS317" s="66" t="str">
        <f t="shared" si="338"/>
        <v>5 missed</v>
      </c>
      <c r="DT317" s="62">
        <f t="shared" si="339"/>
        <v>0</v>
      </c>
      <c r="DU317" s="68">
        <f t="shared" si="340"/>
        <v>0</v>
      </c>
      <c r="DV317" s="68" t="str">
        <f t="shared" si="341"/>
        <v>Q-0 A-0 || Q Total-3, A Total-2</v>
      </c>
      <c r="DW317" s="62" t="str" cm="1">
        <f t="array" ref="DW317">IFERROR(INDEX('Attendance-Slot-1'!$Q$2:$Q$1112,MATCH(1,('Attendance-Slot-1'!$A$2:$A$1112=$C317)*('Attendance-Slot-1'!$G$2:$G$1112=DW$2),0)),"No Data")</f>
        <v>No Data</v>
      </c>
      <c r="DX317" s="62" t="str" cm="1">
        <f t="array" ref="DX317">IFERROR(INDEX('Attendance-Slot-2'!$Q$2:$Q$2595,MATCH(1,('Attendance-Slot-2'!$A$2:$A$2595=$C317)*('Attendance-Slot-2'!$G$2:$G$2595=DW$2),0)),"No Data")</f>
        <v>A-S2_Onsite</v>
      </c>
      <c r="DY317" s="137" t="e">
        <f>VLOOKUP($DL317,'Written Exam Marks'!$H:$Q,10,FALSE)</f>
        <v>#N/A</v>
      </c>
      <c r="DZ317" s="137" t="e">
        <f>VLOOKUP($DL317,'Written Exam Marks'!$H:$Q,9,FALSE)</f>
        <v>#N/A</v>
      </c>
      <c r="EA317" s="62" t="str">
        <f t="shared" si="342"/>
        <v>Absent</v>
      </c>
      <c r="EB317" s="62" t="str">
        <f t="shared" si="343"/>
        <v>A-S2_Onsite</v>
      </c>
      <c r="EC317" s="114" t="str">
        <f t="shared" si="280"/>
        <v>P-0, 
A-0, 
No Data-5</v>
      </c>
      <c r="ED317" s="114" t="str">
        <f t="shared" si="281"/>
        <v>P-0, 
A-5, 
No Data-0</v>
      </c>
      <c r="EE317" s="114" t="str">
        <f t="shared" si="344"/>
        <v>A-S2_Onsite</v>
      </c>
      <c r="EF317" s="114" t="str">
        <f t="shared" si="345"/>
        <v>A-S2_Onsite</v>
      </c>
      <c r="EG317" s="114" t="str">
        <f t="shared" si="346"/>
        <v>A-S2_Onsite</v>
      </c>
      <c r="EH317" s="114" t="str">
        <f t="shared" si="347"/>
        <v>A-S2_Onsite</v>
      </c>
      <c r="EI317" s="114" t="str">
        <f t="shared" si="348"/>
        <v>A-S2_Onsite</v>
      </c>
      <c r="EJ317" s="114" t="str">
        <f t="shared" si="349"/>
        <v>P-0, A-5, No Data-0</v>
      </c>
      <c r="EK317" s="114" t="s">
        <v>10453</v>
      </c>
      <c r="EL317" s="114">
        <v>17.5</v>
      </c>
      <c r="EM317" s="114">
        <v>10</v>
      </c>
      <c r="EN317" s="114" t="s">
        <v>10455</v>
      </c>
      <c r="EO317" s="114">
        <v>27.5</v>
      </c>
      <c r="EP317" s="114" t="s">
        <v>7218</v>
      </c>
      <c r="EQ317" s="114" t="s">
        <v>1054</v>
      </c>
      <c r="ER317" s="114" t="s">
        <v>4195</v>
      </c>
      <c r="ES317" s="114" t="s">
        <v>7218</v>
      </c>
      <c r="ET317" s="30" t="s">
        <v>4195</v>
      </c>
    </row>
    <row r="318" spans="1:150" x14ac:dyDescent="0.25">
      <c r="A318" s="114">
        <v>315</v>
      </c>
      <c r="B318" s="114" t="s">
        <v>7224</v>
      </c>
      <c r="C318" s="80" t="s">
        <v>4199</v>
      </c>
      <c r="D318" s="30" t="s">
        <v>4200</v>
      </c>
      <c r="E318" s="30" t="s">
        <v>4201</v>
      </c>
      <c r="F318" s="33" t="s">
        <v>7202</v>
      </c>
      <c r="G318" s="30" t="s">
        <v>4202</v>
      </c>
      <c r="H318" s="143">
        <v>15</v>
      </c>
      <c r="I318" s="143">
        <v>13.5</v>
      </c>
      <c r="J318" s="143">
        <v>19</v>
      </c>
      <c r="K318" s="143">
        <v>15</v>
      </c>
      <c r="L318" s="143">
        <v>62.5</v>
      </c>
      <c r="M318" s="143">
        <v>65</v>
      </c>
      <c r="N318" s="40" t="s">
        <v>7314</v>
      </c>
      <c r="O318" s="40" t="s">
        <v>1593</v>
      </c>
      <c r="P318" s="13" t="str">
        <f t="shared" si="282"/>
        <v>2025EM1100315-MDSDF401</v>
      </c>
      <c r="Q318" s="40" t="str">
        <f t="shared" si="283"/>
        <v>0 missed</v>
      </c>
      <c r="R318" s="40" t="str">
        <f t="shared" si="284"/>
        <v>0 missed</v>
      </c>
      <c r="S318" s="40">
        <f t="shared" si="285"/>
        <v>3</v>
      </c>
      <c r="T318" s="40">
        <f t="shared" si="286"/>
        <v>1</v>
      </c>
      <c r="U318" s="41">
        <f t="shared" si="287"/>
        <v>1</v>
      </c>
      <c r="V318" s="41">
        <f t="shared" si="288"/>
        <v>1</v>
      </c>
      <c r="W318" s="40" t="str">
        <f t="shared" si="289"/>
        <v>0 missed</v>
      </c>
      <c r="X318" s="113">
        <f t="shared" si="290"/>
        <v>4</v>
      </c>
      <c r="Y318" s="13">
        <f t="shared" si="291"/>
        <v>1</v>
      </c>
      <c r="Z318" s="13" t="str">
        <f t="shared" si="292"/>
        <v>Q-3 A-1 || Q Total-3, A Total-1</v>
      </c>
      <c r="AA318" s="113" t="str" cm="1">
        <f t="array" ref="AA318">IFERROR(INDEX('Attendance-Slot-1'!$Q$2:$Q$1112,MATCH(1,('Attendance-Slot-1'!$A$2:$A$1112=$C318)*('Attendance-Slot-1'!$G$2:$G$1112=AA$2),0)),"No Data")</f>
        <v>No Data</v>
      </c>
      <c r="AB318" s="113" t="str" cm="1">
        <f t="array" ref="AB318">IFERROR(INDEX('Attendance-Slot-2'!$Q$2:$Q$2595,MATCH(1,('Attendance-Slot-2'!$A$2:$A$2595=$C318)*('Attendance-Slot-2'!$G$2:$G$2595=AA$2),0)),"No Data")</f>
        <v>P-S2_Onsite</v>
      </c>
      <c r="AC318" s="133">
        <f>VLOOKUP($P318,'Written Exam Marks'!$H:$Q,10,FALSE)</f>
        <v>13</v>
      </c>
      <c r="AD318" s="133">
        <f>VLOOKUP($P318,'Written Exam Marks'!$H:$Q,9,FALSE)</f>
        <v>35</v>
      </c>
      <c r="AE318" s="113" t="str">
        <f t="shared" si="293"/>
        <v>Present</v>
      </c>
      <c r="AF318" s="113" t="str">
        <f t="shared" si="294"/>
        <v>P-S2_Onsite</v>
      </c>
      <c r="AG318" s="146">
        <v>10</v>
      </c>
      <c r="AH318" s="146">
        <v>10</v>
      </c>
      <c r="AI318" s="146">
        <v>7</v>
      </c>
      <c r="AJ318" s="146">
        <v>9</v>
      </c>
      <c r="AK318" s="146">
        <v>10</v>
      </c>
      <c r="AL318" s="146">
        <v>10</v>
      </c>
      <c r="AM318" s="146">
        <v>56</v>
      </c>
      <c r="AN318" s="146">
        <v>60</v>
      </c>
      <c r="AO318" s="43" t="s">
        <v>7336</v>
      </c>
      <c r="AP318" s="43" t="s">
        <v>1598</v>
      </c>
      <c r="AQ318" s="50" t="str">
        <f t="shared" si="295"/>
        <v>2025EM1100315-MDSDF402</v>
      </c>
      <c r="AR318" s="43" t="str">
        <f t="shared" si="296"/>
        <v>0 missed</v>
      </c>
      <c r="AS318" s="47" t="s">
        <v>7342</v>
      </c>
      <c r="AT318" s="43">
        <f t="shared" si="297"/>
        <v>6</v>
      </c>
      <c r="AU318" s="48" t="s">
        <v>7342</v>
      </c>
      <c r="AV318" s="49">
        <f t="shared" si="298"/>
        <v>1</v>
      </c>
      <c r="AW318" s="48" t="s">
        <v>7342</v>
      </c>
      <c r="AX318" s="43" t="str">
        <f t="shared" si="299"/>
        <v>0 missed</v>
      </c>
      <c r="AY318" s="42">
        <f t="shared" si="300"/>
        <v>6</v>
      </c>
      <c r="AZ318" s="50">
        <f t="shared" si="301"/>
        <v>1</v>
      </c>
      <c r="BA318" s="50" t="str">
        <f t="shared" si="302"/>
        <v>Q-6 A-- || Q Total-6, A Total-0</v>
      </c>
      <c r="BB318" s="42" t="str" cm="1">
        <f t="array" ref="BB318">IFERROR(INDEX('Attendance-Slot-1'!$Q$2:$Q$1112,MATCH(1,('Attendance-Slot-1'!$A$2:$A$1112=$C318)*('Attendance-Slot-1'!$G$2:$G$1112=BB$2),0)),"No Data")</f>
        <v>No Data</v>
      </c>
      <c r="BC318" s="42" t="str" cm="1">
        <f t="array" ref="BC318">IFERROR(INDEX('Attendance-Slot-2'!$Q$2:$Q$2595,MATCH(1,('Attendance-Slot-2'!$A$2:$A$2595=$C318)*('Attendance-Slot-2'!$G$2:$G$2595=BB$2),0)),"No Data")</f>
        <v>P-S2_Onsite</v>
      </c>
      <c r="BD318" s="134">
        <f>VLOOKUP($AQ318,'Written Exam Marks'!$H:$Q,10,FALSE)</f>
        <v>17</v>
      </c>
      <c r="BE318" s="134">
        <f>VLOOKUP($AQ318,'Written Exam Marks'!$H:$Q,9,FALSE)</f>
        <v>40</v>
      </c>
      <c r="BF318" s="42" t="str">
        <f t="shared" si="303"/>
        <v>Present</v>
      </c>
      <c r="BG318" s="42" t="str">
        <f t="shared" si="304"/>
        <v>P-S2_Onsite</v>
      </c>
      <c r="BH318" s="147">
        <v>20</v>
      </c>
      <c r="BI318" s="147">
        <v>19</v>
      </c>
      <c r="BJ318" s="147">
        <v>39</v>
      </c>
      <c r="BK318" s="147">
        <v>60</v>
      </c>
      <c r="BL318" s="52" t="s">
        <v>3697</v>
      </c>
      <c r="BM318" s="52" t="s">
        <v>1606</v>
      </c>
      <c r="BN318" s="57" t="str">
        <f t="shared" si="305"/>
        <v>2025EM1100315-MDSDF403</v>
      </c>
      <c r="BO318" s="52" t="str">
        <f t="shared" si="306"/>
        <v>0 missed</v>
      </c>
      <c r="BP318" s="52" t="str">
        <f t="shared" si="307"/>
        <v>0 missed</v>
      </c>
      <c r="BQ318" s="52">
        <f t="shared" si="308"/>
        <v>1</v>
      </c>
      <c r="BR318" s="52">
        <f t="shared" si="309"/>
        <v>1</v>
      </c>
      <c r="BS318" s="56">
        <f t="shared" si="310"/>
        <v>1</v>
      </c>
      <c r="BT318" s="56">
        <f t="shared" si="311"/>
        <v>1</v>
      </c>
      <c r="BU318" s="52" t="str">
        <f t="shared" si="312"/>
        <v>0 missed</v>
      </c>
      <c r="BV318" s="51">
        <f t="shared" si="313"/>
        <v>2</v>
      </c>
      <c r="BW318" s="57">
        <f t="shared" si="314"/>
        <v>1</v>
      </c>
      <c r="BX318" s="57" t="str">
        <f t="shared" si="315"/>
        <v>Q-1 A-1 || Q Total-1, A Total-1</v>
      </c>
      <c r="BY318" s="51" t="str" cm="1">
        <f t="array" ref="BY318">IFERROR(INDEX('Attendance-Slot-1'!$Q$2:$Q$1112,MATCH(1,('Attendance-Slot-1'!$A$2:$A$1112=$C318)*('Attendance-Slot-1'!$G$2:$G$1112=BY$2),0)),"No Data")</f>
        <v>No Data</v>
      </c>
      <c r="BZ318" s="51" t="str" cm="1">
        <f t="array" ref="BZ318">IFERROR(INDEX('Attendance-Slot-2'!$Q$2:$Q$2595,MATCH(1,('Attendance-Slot-2'!$A$2:$A$2595=$C318)*('Attendance-Slot-2'!$G$2:$G$2595=BY$2),0)),"No Data")</f>
        <v>P-S2_Onsite</v>
      </c>
      <c r="CA318" s="135">
        <f>VLOOKUP($BN318,'Written Exam Marks'!$H:$Q,10,FALSE)</f>
        <v>15.5</v>
      </c>
      <c r="CB318" s="135">
        <f>VLOOKUP($BN318,'Written Exam Marks'!$H:$Q,9,FALSE)</f>
        <v>40</v>
      </c>
      <c r="CC318" s="51" t="str">
        <f t="shared" si="316"/>
        <v>Present</v>
      </c>
      <c r="CD318" s="51" t="str">
        <f t="shared" si="317"/>
        <v>P-S2_Onsite</v>
      </c>
      <c r="CE318" s="29">
        <v>18</v>
      </c>
      <c r="CF318" s="29">
        <v>19</v>
      </c>
      <c r="CG318" s="29">
        <v>18</v>
      </c>
      <c r="CH318" s="29">
        <v>55</v>
      </c>
      <c r="CI318" s="29">
        <v>60</v>
      </c>
      <c r="CJ318" s="61" t="s">
        <v>7343</v>
      </c>
      <c r="CK318" s="61" t="s">
        <v>1613</v>
      </c>
      <c r="CL318" s="10" t="str">
        <f t="shared" si="318"/>
        <v>2025EM1100315-MDSDF404</v>
      </c>
      <c r="CM318" s="61" t="str">
        <f t="shared" si="319"/>
        <v>0 missed</v>
      </c>
      <c r="CN318" s="61" t="str">
        <f t="shared" si="320"/>
        <v>0 missed</v>
      </c>
      <c r="CO318" s="111">
        <f t="shared" si="321"/>
        <v>2</v>
      </c>
      <c r="CP318" s="111">
        <f t="shared" si="322"/>
        <v>1</v>
      </c>
      <c r="CQ318" s="9">
        <f t="shared" si="323"/>
        <v>1</v>
      </c>
      <c r="CR318" s="9">
        <f t="shared" si="324"/>
        <v>1</v>
      </c>
      <c r="CS318" s="61" t="str">
        <f t="shared" si="325"/>
        <v>0 missed</v>
      </c>
      <c r="CT318" s="111">
        <f t="shared" si="326"/>
        <v>3</v>
      </c>
      <c r="CU318" s="10">
        <f t="shared" si="327"/>
        <v>1</v>
      </c>
      <c r="CV318" s="10" t="str">
        <f t="shared" si="328"/>
        <v>Q-2 A-1 || Q Total-2, A Total-1</v>
      </c>
      <c r="CW318" s="111" t="str" cm="1">
        <f t="array" ref="CW318">IFERROR(INDEX('Attendance-Slot-1'!$Q$2:$Q$1112,MATCH(1,('Attendance-Slot-1'!$A$2:$A$1112=$C318)*('Attendance-Slot-1'!$G$2:$G$1112=CW$2),0)),"No Data")</f>
        <v>No Data</v>
      </c>
      <c r="CX318" s="111" t="str" cm="1">
        <f t="array" ref="CX318">IFERROR(INDEX('Attendance-Slot-2'!$Q$2:$Q$2595,MATCH(1,('Attendance-Slot-2'!$A$2:$A$2595=$C318)*('Attendance-Slot-2'!$G$2:$G$2595=CW$2),0)),"No Data")</f>
        <v>P-S2_Onsite</v>
      </c>
      <c r="CY318" s="136">
        <f>VLOOKUP($CL318,'Written Exam Marks'!$H:$Q,10,FALSE)</f>
        <v>10.5</v>
      </c>
      <c r="CZ318" s="136">
        <f>VLOOKUP($CL318,'Written Exam Marks'!$H:$Q,9,FALSE)</f>
        <v>40</v>
      </c>
      <c r="DA318" s="111" t="str">
        <f t="shared" si="329"/>
        <v>Present</v>
      </c>
      <c r="DB318" s="111" t="str">
        <f t="shared" si="330"/>
        <v>P-S2_Onsite</v>
      </c>
      <c r="DC318" s="148">
        <v>5.5</v>
      </c>
      <c r="DD318" s="148">
        <v>5.875</v>
      </c>
      <c r="DE318" s="148">
        <v>8</v>
      </c>
      <c r="DF318" s="148">
        <v>15</v>
      </c>
      <c r="DG318" s="148">
        <v>18</v>
      </c>
      <c r="DH318" s="148">
        <v>52.375</v>
      </c>
      <c r="DI318" s="148">
        <v>65</v>
      </c>
      <c r="DJ318" s="66" t="s">
        <v>7351</v>
      </c>
      <c r="DK318" s="66" t="s">
        <v>1631</v>
      </c>
      <c r="DL318" s="68" t="str">
        <f t="shared" si="331"/>
        <v>2025EM1100315-MDSDF406</v>
      </c>
      <c r="DM318" s="66" t="str">
        <f t="shared" si="332"/>
        <v>0 missed</v>
      </c>
      <c r="DN318" s="66" t="str">
        <f t="shared" si="333"/>
        <v>0 missed</v>
      </c>
      <c r="DO318" s="62">
        <f t="shared" si="334"/>
        <v>3</v>
      </c>
      <c r="DP318" s="62">
        <f t="shared" si="335"/>
        <v>2</v>
      </c>
      <c r="DQ318" s="67">
        <f t="shared" si="336"/>
        <v>1</v>
      </c>
      <c r="DR318" s="67">
        <f t="shared" si="337"/>
        <v>1</v>
      </c>
      <c r="DS318" s="66" t="str">
        <f t="shared" si="338"/>
        <v>0 missed</v>
      </c>
      <c r="DT318" s="62">
        <f t="shared" si="339"/>
        <v>5</v>
      </c>
      <c r="DU318" s="68">
        <f t="shared" si="340"/>
        <v>1</v>
      </c>
      <c r="DV318" s="68" t="str">
        <f t="shared" si="341"/>
        <v>Q-3 A-2 || Q Total-3, A Total-2</v>
      </c>
      <c r="DW318" s="62" t="str" cm="1">
        <f t="array" ref="DW318">IFERROR(INDEX('Attendance-Slot-1'!$Q$2:$Q$1112,MATCH(1,('Attendance-Slot-1'!$A$2:$A$1112=$C318)*('Attendance-Slot-1'!$G$2:$G$1112=DW$2),0)),"No Data")</f>
        <v>No Data</v>
      </c>
      <c r="DX318" s="62" t="str" cm="1">
        <f t="array" ref="DX318">IFERROR(INDEX('Attendance-Slot-2'!$Q$2:$Q$2595,MATCH(1,('Attendance-Slot-2'!$A$2:$A$2595=$C318)*('Attendance-Slot-2'!$G$2:$G$2595=DW$2),0)),"No Data")</f>
        <v>P-S2_Onsite</v>
      </c>
      <c r="DY318" s="137">
        <f>VLOOKUP($DL318,'Written Exam Marks'!$H:$Q,10,FALSE)</f>
        <v>18</v>
      </c>
      <c r="DZ318" s="137">
        <f>VLOOKUP($DL318,'Written Exam Marks'!$H:$Q,9,FALSE)</f>
        <v>35</v>
      </c>
      <c r="EA318" s="62" t="str">
        <f t="shared" si="342"/>
        <v>Present</v>
      </c>
      <c r="EB318" s="62" t="str">
        <f t="shared" si="343"/>
        <v>P-S2_Onsite</v>
      </c>
      <c r="EC318" s="114" t="str">
        <f t="shared" si="280"/>
        <v>P-0, 
A-0, 
No Data-5</v>
      </c>
      <c r="ED318" s="114" t="str">
        <f t="shared" si="281"/>
        <v>P-5, 
A-0, 
No Data-0</v>
      </c>
      <c r="EE318" s="114" t="str">
        <f t="shared" si="344"/>
        <v>P-S2_Onsite</v>
      </c>
      <c r="EF318" s="114" t="str">
        <f t="shared" si="345"/>
        <v>P-S2_Onsite</v>
      </c>
      <c r="EG318" s="114" t="str">
        <f t="shared" si="346"/>
        <v>P-S2_Onsite</v>
      </c>
      <c r="EH318" s="114" t="str">
        <f t="shared" si="347"/>
        <v>P-S2_Onsite</v>
      </c>
      <c r="EI318" s="114" t="str">
        <f t="shared" si="348"/>
        <v>P-S2_Onsite</v>
      </c>
      <c r="EJ318" s="114" t="str">
        <f t="shared" si="349"/>
        <v>P-5, A-0, No Data-0</v>
      </c>
      <c r="EK318" s="114" t="s">
        <v>10453</v>
      </c>
      <c r="EL318" s="114">
        <v>26</v>
      </c>
      <c r="EM318" s="114">
        <v>9</v>
      </c>
      <c r="EN318" s="114">
        <v>49</v>
      </c>
      <c r="EO318" s="114">
        <v>84</v>
      </c>
      <c r="EP318" s="114" t="s">
        <v>7217</v>
      </c>
      <c r="EQ318" s="114" t="s">
        <v>1054</v>
      </c>
      <c r="ER318" s="114" t="s">
        <v>4199</v>
      </c>
      <c r="ES318" s="114"/>
      <c r="ET318" s="30" t="s">
        <v>4199</v>
      </c>
    </row>
    <row r="319" spans="1:150" x14ac:dyDescent="0.25">
      <c r="A319" s="114">
        <v>316</v>
      </c>
      <c r="B319" s="114" t="s">
        <v>7224</v>
      </c>
      <c r="C319" s="80" t="s">
        <v>4203</v>
      </c>
      <c r="D319" s="30" t="s">
        <v>4204</v>
      </c>
      <c r="E319" s="30" t="s">
        <v>4205</v>
      </c>
      <c r="F319" s="33" t="s">
        <v>7201</v>
      </c>
      <c r="G319" s="30" t="s">
        <v>4206</v>
      </c>
      <c r="H319" s="143">
        <v>15</v>
      </c>
      <c r="I319" s="143" t="s">
        <v>5</v>
      </c>
      <c r="J319" s="143">
        <v>17</v>
      </c>
      <c r="K319" s="143">
        <v>15</v>
      </c>
      <c r="L319" s="143">
        <v>47</v>
      </c>
      <c r="M319" s="143">
        <v>65</v>
      </c>
      <c r="N319" s="40" t="s">
        <v>7314</v>
      </c>
      <c r="O319" s="40" t="s">
        <v>1593</v>
      </c>
      <c r="P319" s="13" t="str">
        <f t="shared" si="282"/>
        <v>2025EM1100316-MDSDF401</v>
      </c>
      <c r="Q319" s="40" t="str">
        <f t="shared" si="283"/>
        <v>1 missed</v>
      </c>
      <c r="R319" s="40" t="str">
        <f t="shared" si="284"/>
        <v>0 missed</v>
      </c>
      <c r="S319" s="40">
        <f t="shared" si="285"/>
        <v>2</v>
      </c>
      <c r="T319" s="40">
        <f t="shared" si="286"/>
        <v>1</v>
      </c>
      <c r="U319" s="41">
        <f t="shared" si="287"/>
        <v>0.66666666666666663</v>
      </c>
      <c r="V319" s="41">
        <f t="shared" si="288"/>
        <v>1</v>
      </c>
      <c r="W319" s="40" t="str">
        <f t="shared" si="289"/>
        <v>1 missed</v>
      </c>
      <c r="X319" s="113">
        <f t="shared" si="290"/>
        <v>3</v>
      </c>
      <c r="Y319" s="13">
        <f t="shared" si="291"/>
        <v>0.75</v>
      </c>
      <c r="Z319" s="13" t="str">
        <f t="shared" si="292"/>
        <v>Q-2 A-1 || Q Total-3, A Total-1</v>
      </c>
      <c r="AA319" s="113" t="str" cm="1">
        <f t="array" ref="AA319">IFERROR(INDEX('Attendance-Slot-1'!$Q$2:$Q$1112,MATCH(1,('Attendance-Slot-1'!$A$2:$A$1112=$C319)*('Attendance-Slot-1'!$G$2:$G$1112=AA$2),0)),"No Data")</f>
        <v>No Data</v>
      </c>
      <c r="AB319" s="113" t="str" cm="1">
        <f t="array" ref="AB319">IFERROR(INDEX('Attendance-Slot-2'!$Q$2:$Q$2595,MATCH(1,('Attendance-Slot-2'!$A$2:$A$2595=$C319)*('Attendance-Slot-2'!$G$2:$G$2595=AA$2),0)),"No Data")</f>
        <v>P-S2_Online</v>
      </c>
      <c r="AC319" s="133">
        <f>VLOOKUP($P319,'Written Exam Marks'!$H:$Q,10,FALSE)</f>
        <v>33</v>
      </c>
      <c r="AD319" s="133">
        <f>VLOOKUP($P319,'Written Exam Marks'!$H:$Q,9,FALSE)</f>
        <v>35</v>
      </c>
      <c r="AE319" s="113" t="str">
        <f t="shared" si="293"/>
        <v>Present</v>
      </c>
      <c r="AF319" s="113" t="str">
        <f t="shared" si="294"/>
        <v>P-S2_Online</v>
      </c>
      <c r="AG319" s="146">
        <v>9.5</v>
      </c>
      <c r="AH319" s="146">
        <v>4.5</v>
      </c>
      <c r="AI319" s="146" t="s">
        <v>5</v>
      </c>
      <c r="AJ319" s="146" t="s">
        <v>5</v>
      </c>
      <c r="AK319" s="146">
        <v>8</v>
      </c>
      <c r="AL319" s="146">
        <v>9</v>
      </c>
      <c r="AM319" s="146">
        <v>31</v>
      </c>
      <c r="AN319" s="146">
        <v>60</v>
      </c>
      <c r="AO319" s="43" t="s">
        <v>7336</v>
      </c>
      <c r="AP319" s="43" t="s">
        <v>1598</v>
      </c>
      <c r="AQ319" s="50" t="str">
        <f t="shared" si="295"/>
        <v>2025EM1100316-MDSDF402</v>
      </c>
      <c r="AR319" s="43" t="str">
        <f t="shared" si="296"/>
        <v>2 missed</v>
      </c>
      <c r="AS319" s="47" t="s">
        <v>7342</v>
      </c>
      <c r="AT319" s="43">
        <f t="shared" si="297"/>
        <v>4</v>
      </c>
      <c r="AU319" s="48" t="s">
        <v>7342</v>
      </c>
      <c r="AV319" s="49">
        <f t="shared" si="298"/>
        <v>0.66666666666666663</v>
      </c>
      <c r="AW319" s="48" t="s">
        <v>7342</v>
      </c>
      <c r="AX319" s="43" t="str">
        <f t="shared" si="299"/>
        <v>2 missed</v>
      </c>
      <c r="AY319" s="42">
        <f t="shared" si="300"/>
        <v>4</v>
      </c>
      <c r="AZ319" s="50">
        <f t="shared" si="301"/>
        <v>0.66666666666666663</v>
      </c>
      <c r="BA319" s="50" t="str">
        <f t="shared" si="302"/>
        <v>Q-4 A-- || Q Total-6, A Total-0</v>
      </c>
      <c r="BB319" s="42" t="str" cm="1">
        <f t="array" ref="BB319">IFERROR(INDEX('Attendance-Slot-1'!$Q$2:$Q$1112,MATCH(1,('Attendance-Slot-1'!$A$2:$A$1112=$C319)*('Attendance-Slot-1'!$G$2:$G$1112=BB$2),0)),"No Data")</f>
        <v>No Data</v>
      </c>
      <c r="BC319" s="42" t="str" cm="1">
        <f t="array" ref="BC319">IFERROR(INDEX('Attendance-Slot-2'!$Q$2:$Q$2595,MATCH(1,('Attendance-Slot-2'!$A$2:$A$2595=$C319)*('Attendance-Slot-2'!$G$2:$G$2595=BB$2),0)),"No Data")</f>
        <v>P-S2_Online</v>
      </c>
      <c r="BD319" s="134">
        <f>VLOOKUP($AQ319,'Written Exam Marks'!$H:$Q,10,FALSE)</f>
        <v>23</v>
      </c>
      <c r="BE319" s="134">
        <f>VLOOKUP($AQ319,'Written Exam Marks'!$H:$Q,9,FALSE)</f>
        <v>40</v>
      </c>
      <c r="BF319" s="42" t="str">
        <f t="shared" si="303"/>
        <v>Present</v>
      </c>
      <c r="BG319" s="42" t="str">
        <f t="shared" si="304"/>
        <v>P-S2_Online</v>
      </c>
      <c r="BH319" s="147" t="s">
        <v>5</v>
      </c>
      <c r="BI319" s="147">
        <v>13</v>
      </c>
      <c r="BJ319" s="147">
        <v>13</v>
      </c>
      <c r="BK319" s="147">
        <v>60</v>
      </c>
      <c r="BL319" s="52" t="s">
        <v>3697</v>
      </c>
      <c r="BM319" s="52" t="s">
        <v>1606</v>
      </c>
      <c r="BN319" s="57" t="str">
        <f t="shared" si="305"/>
        <v>2025EM1100316-MDSDF403</v>
      </c>
      <c r="BO319" s="52" t="str">
        <f t="shared" si="306"/>
        <v>1 missed</v>
      </c>
      <c r="BP319" s="52" t="str">
        <f t="shared" si="307"/>
        <v>0 missed</v>
      </c>
      <c r="BQ319" s="52">
        <f t="shared" si="308"/>
        <v>0</v>
      </c>
      <c r="BR319" s="52">
        <f t="shared" si="309"/>
        <v>1</v>
      </c>
      <c r="BS319" s="56">
        <f t="shared" si="310"/>
        <v>0</v>
      </c>
      <c r="BT319" s="56">
        <f t="shared" si="311"/>
        <v>1</v>
      </c>
      <c r="BU319" s="52" t="str">
        <f t="shared" si="312"/>
        <v>1 missed</v>
      </c>
      <c r="BV319" s="51">
        <f t="shared" si="313"/>
        <v>1</v>
      </c>
      <c r="BW319" s="57">
        <f t="shared" si="314"/>
        <v>0.5</v>
      </c>
      <c r="BX319" s="57" t="str">
        <f t="shared" si="315"/>
        <v>Q-0 A-1 || Q Total-1, A Total-1</v>
      </c>
      <c r="BY319" s="51" t="str" cm="1">
        <f t="array" ref="BY319">IFERROR(INDEX('Attendance-Slot-1'!$Q$2:$Q$1112,MATCH(1,('Attendance-Slot-1'!$A$2:$A$1112=$C319)*('Attendance-Slot-1'!$G$2:$G$1112=BY$2),0)),"No Data")</f>
        <v>No Data</v>
      </c>
      <c r="BZ319" s="51" t="str" cm="1">
        <f t="array" ref="BZ319">IFERROR(INDEX('Attendance-Slot-2'!$Q$2:$Q$2595,MATCH(1,('Attendance-Slot-2'!$A$2:$A$2595=$C319)*('Attendance-Slot-2'!$G$2:$G$2595=BY$2),0)),"No Data")</f>
        <v>P-S2_Online</v>
      </c>
      <c r="CA319" s="135">
        <f>VLOOKUP($BN319,'Written Exam Marks'!$H:$Q,10,FALSE)</f>
        <v>33.5</v>
      </c>
      <c r="CB319" s="135">
        <f>VLOOKUP($BN319,'Written Exam Marks'!$H:$Q,9,FALSE)</f>
        <v>40</v>
      </c>
      <c r="CC319" s="51" t="str">
        <f t="shared" si="316"/>
        <v>Present</v>
      </c>
      <c r="CD319" s="51" t="str">
        <f t="shared" si="317"/>
        <v>P-S2_Online</v>
      </c>
      <c r="CE319" s="29" t="s">
        <v>5</v>
      </c>
      <c r="CF319" s="29">
        <v>19</v>
      </c>
      <c r="CG319" s="29">
        <v>17</v>
      </c>
      <c r="CH319" s="29">
        <v>36</v>
      </c>
      <c r="CI319" s="29">
        <v>60</v>
      </c>
      <c r="CJ319" s="61" t="s">
        <v>7343</v>
      </c>
      <c r="CK319" s="61" t="s">
        <v>1613</v>
      </c>
      <c r="CL319" s="10" t="str">
        <f t="shared" si="318"/>
        <v>2025EM1100316-MDSDF404</v>
      </c>
      <c r="CM319" s="61" t="str">
        <f t="shared" si="319"/>
        <v>1 missed</v>
      </c>
      <c r="CN319" s="61" t="str">
        <f t="shared" si="320"/>
        <v>0 missed</v>
      </c>
      <c r="CO319" s="111">
        <f t="shared" si="321"/>
        <v>1</v>
      </c>
      <c r="CP319" s="111">
        <f t="shared" si="322"/>
        <v>1</v>
      </c>
      <c r="CQ319" s="9">
        <f t="shared" si="323"/>
        <v>0.5</v>
      </c>
      <c r="CR319" s="9">
        <f t="shared" si="324"/>
        <v>1</v>
      </c>
      <c r="CS319" s="61" t="str">
        <f t="shared" si="325"/>
        <v>1 missed</v>
      </c>
      <c r="CT319" s="111">
        <f t="shared" si="326"/>
        <v>2</v>
      </c>
      <c r="CU319" s="10">
        <f t="shared" si="327"/>
        <v>0.66666666666666663</v>
      </c>
      <c r="CV319" s="10" t="str">
        <f t="shared" si="328"/>
        <v>Q-1 A-1 || Q Total-2, A Total-1</v>
      </c>
      <c r="CW319" s="111" t="str" cm="1">
        <f t="array" ref="CW319">IFERROR(INDEX('Attendance-Slot-1'!$Q$2:$Q$1112,MATCH(1,('Attendance-Slot-1'!$A$2:$A$1112=$C319)*('Attendance-Slot-1'!$G$2:$G$1112=CW$2),0)),"No Data")</f>
        <v>No Data</v>
      </c>
      <c r="CX319" s="111" t="str" cm="1">
        <f t="array" ref="CX319">IFERROR(INDEX('Attendance-Slot-2'!$Q$2:$Q$2595,MATCH(1,('Attendance-Slot-2'!$A$2:$A$2595=$C319)*('Attendance-Slot-2'!$G$2:$G$2595=CW$2),0)),"No Data")</f>
        <v>P-S2_Online</v>
      </c>
      <c r="CY319" s="136">
        <f>VLOOKUP($CL319,'Written Exam Marks'!$H:$Q,10,FALSE)</f>
        <v>18.5</v>
      </c>
      <c r="CZ319" s="136">
        <f>VLOOKUP($CL319,'Written Exam Marks'!$H:$Q,9,FALSE)</f>
        <v>40</v>
      </c>
      <c r="DA319" s="111" t="str">
        <f t="shared" si="329"/>
        <v>Present</v>
      </c>
      <c r="DB319" s="111" t="str">
        <f t="shared" si="330"/>
        <v>P-S2_Online</v>
      </c>
      <c r="DC319" s="148" t="s">
        <v>5</v>
      </c>
      <c r="DD319" s="148" t="s">
        <v>5</v>
      </c>
      <c r="DE319" s="148">
        <v>9</v>
      </c>
      <c r="DF319" s="148">
        <v>12</v>
      </c>
      <c r="DG319" s="148">
        <v>18</v>
      </c>
      <c r="DH319" s="148">
        <v>39</v>
      </c>
      <c r="DI319" s="148">
        <v>65</v>
      </c>
      <c r="DJ319" s="66" t="s">
        <v>7351</v>
      </c>
      <c r="DK319" s="66" t="s">
        <v>1631</v>
      </c>
      <c r="DL319" s="68" t="str">
        <f t="shared" si="331"/>
        <v>2025EM1100316-MDSDF406</v>
      </c>
      <c r="DM319" s="66" t="str">
        <f t="shared" si="332"/>
        <v>2 missed</v>
      </c>
      <c r="DN319" s="66" t="str">
        <f t="shared" si="333"/>
        <v>0 missed</v>
      </c>
      <c r="DO319" s="62">
        <f t="shared" si="334"/>
        <v>1</v>
      </c>
      <c r="DP319" s="62">
        <f t="shared" si="335"/>
        <v>2</v>
      </c>
      <c r="DQ319" s="67">
        <f t="shared" si="336"/>
        <v>0.33333333333333331</v>
      </c>
      <c r="DR319" s="67">
        <f t="shared" si="337"/>
        <v>1</v>
      </c>
      <c r="DS319" s="66" t="str">
        <f t="shared" si="338"/>
        <v>2 missed</v>
      </c>
      <c r="DT319" s="62">
        <f t="shared" si="339"/>
        <v>3</v>
      </c>
      <c r="DU319" s="68">
        <f t="shared" si="340"/>
        <v>0.6</v>
      </c>
      <c r="DV319" s="68" t="str">
        <f t="shared" si="341"/>
        <v>Q-1 A-2 || Q Total-3, A Total-2</v>
      </c>
      <c r="DW319" s="62" t="str" cm="1">
        <f t="array" ref="DW319">IFERROR(INDEX('Attendance-Slot-1'!$Q$2:$Q$1112,MATCH(1,('Attendance-Slot-1'!$A$2:$A$1112=$C319)*('Attendance-Slot-1'!$G$2:$G$1112=DW$2),0)),"No Data")</f>
        <v>No Data</v>
      </c>
      <c r="DX319" s="62" t="str" cm="1">
        <f t="array" ref="DX319">IFERROR(INDEX('Attendance-Slot-2'!$Q$2:$Q$2595,MATCH(1,('Attendance-Slot-2'!$A$2:$A$2595=$C319)*('Attendance-Slot-2'!$G$2:$G$2595=DW$2),0)),"No Data")</f>
        <v>P-S2_Online</v>
      </c>
      <c r="DY319" s="137">
        <f>VLOOKUP($DL319,'Written Exam Marks'!$H:$Q,10,FALSE)</f>
        <v>31</v>
      </c>
      <c r="DZ319" s="137">
        <f>VLOOKUP($DL319,'Written Exam Marks'!$H:$Q,9,FALSE)</f>
        <v>35</v>
      </c>
      <c r="EA319" s="62" t="str">
        <f t="shared" si="342"/>
        <v>Present</v>
      </c>
      <c r="EB319" s="62" t="str">
        <f t="shared" si="343"/>
        <v>P-S2_Online</v>
      </c>
      <c r="EC319" s="114" t="str">
        <f t="shared" si="280"/>
        <v>P-0, 
A-0, 
No Data-5</v>
      </c>
      <c r="ED319" s="114" t="str">
        <f t="shared" si="281"/>
        <v>P-5, 
A-0, 
No Data-0</v>
      </c>
      <c r="EE319" s="114" t="str">
        <f t="shared" si="344"/>
        <v>P-S2_Online</v>
      </c>
      <c r="EF319" s="114" t="str">
        <f t="shared" si="345"/>
        <v>P-S2_Online</v>
      </c>
      <c r="EG319" s="114" t="str">
        <f t="shared" si="346"/>
        <v>P-S2_Online</v>
      </c>
      <c r="EH319" s="114" t="str">
        <f t="shared" si="347"/>
        <v>P-S2_Online</v>
      </c>
      <c r="EI319" s="114" t="str">
        <f t="shared" si="348"/>
        <v>P-S2_Online</v>
      </c>
      <c r="EJ319" s="114" t="str">
        <f t="shared" si="349"/>
        <v>P-5, A-0, No Data-0</v>
      </c>
      <c r="EK319" s="114" t="s">
        <v>10453</v>
      </c>
      <c r="EL319" s="114">
        <v>27</v>
      </c>
      <c r="EM319" s="114">
        <v>9</v>
      </c>
      <c r="EN319" s="114">
        <v>31</v>
      </c>
      <c r="EO319" s="114">
        <v>67</v>
      </c>
      <c r="EP319" s="114" t="s">
        <v>7217</v>
      </c>
      <c r="EQ319" s="114" t="s">
        <v>1031</v>
      </c>
      <c r="ER319" s="114" t="s">
        <v>4203</v>
      </c>
      <c r="ES319" s="114"/>
      <c r="ET319" s="30" t="s">
        <v>4203</v>
      </c>
    </row>
    <row r="320" spans="1:150" x14ac:dyDescent="0.25">
      <c r="A320" s="114">
        <v>317</v>
      </c>
      <c r="B320" s="114" t="s">
        <v>7224</v>
      </c>
      <c r="C320" s="80" t="s">
        <v>4207</v>
      </c>
      <c r="D320" s="30" t="s">
        <v>4208</v>
      </c>
      <c r="E320" s="30" t="s">
        <v>4209</v>
      </c>
      <c r="F320" s="33" t="s">
        <v>7202</v>
      </c>
      <c r="G320" s="30" t="s">
        <v>4210</v>
      </c>
      <c r="H320" s="143">
        <v>14.333</v>
      </c>
      <c r="I320" s="143">
        <v>15</v>
      </c>
      <c r="J320" s="143">
        <v>18</v>
      </c>
      <c r="K320" s="143">
        <v>15</v>
      </c>
      <c r="L320" s="143">
        <v>62.332999999999998</v>
      </c>
      <c r="M320" s="143">
        <v>65</v>
      </c>
      <c r="N320" s="40" t="s">
        <v>7314</v>
      </c>
      <c r="O320" s="40" t="s">
        <v>1593</v>
      </c>
      <c r="P320" s="13" t="str">
        <f t="shared" si="282"/>
        <v>2025EM1100317-MDSDF401</v>
      </c>
      <c r="Q320" s="40" t="str">
        <f t="shared" si="283"/>
        <v>0 missed</v>
      </c>
      <c r="R320" s="40" t="str">
        <f t="shared" si="284"/>
        <v>0 missed</v>
      </c>
      <c r="S320" s="40">
        <f t="shared" si="285"/>
        <v>3</v>
      </c>
      <c r="T320" s="40">
        <f t="shared" si="286"/>
        <v>1</v>
      </c>
      <c r="U320" s="41">
        <f t="shared" si="287"/>
        <v>1</v>
      </c>
      <c r="V320" s="41">
        <f t="shared" si="288"/>
        <v>1</v>
      </c>
      <c r="W320" s="40" t="str">
        <f t="shared" si="289"/>
        <v>0 missed</v>
      </c>
      <c r="X320" s="113">
        <f t="shared" si="290"/>
        <v>4</v>
      </c>
      <c r="Y320" s="13">
        <f t="shared" si="291"/>
        <v>1</v>
      </c>
      <c r="Z320" s="13" t="str">
        <f t="shared" si="292"/>
        <v>Q-3 A-1 || Q Total-3, A Total-1</v>
      </c>
      <c r="AA320" s="113" t="str" cm="1">
        <f t="array" ref="AA320">IFERROR(INDEX('Attendance-Slot-1'!$Q$2:$Q$1112,MATCH(1,('Attendance-Slot-1'!$A$2:$A$1112=$C320)*('Attendance-Slot-1'!$G$2:$G$1112=AA$2),0)),"No Data")</f>
        <v>No Data</v>
      </c>
      <c r="AB320" s="113" t="str" cm="1">
        <f t="array" ref="AB320">IFERROR(INDEX('Attendance-Slot-2'!$Q$2:$Q$2595,MATCH(1,('Attendance-Slot-2'!$A$2:$A$2595=$C320)*('Attendance-Slot-2'!$G$2:$G$2595=AA$2),0)),"No Data")</f>
        <v>P-S2_Onsite</v>
      </c>
      <c r="AC320" s="133">
        <f>VLOOKUP($P320,'Written Exam Marks'!$H:$Q,10,FALSE)</f>
        <v>8.5</v>
      </c>
      <c r="AD320" s="133">
        <f>VLOOKUP($P320,'Written Exam Marks'!$H:$Q,9,FALSE)</f>
        <v>35</v>
      </c>
      <c r="AE320" s="113" t="str">
        <f t="shared" si="293"/>
        <v>Present</v>
      </c>
      <c r="AF320" s="113" t="str">
        <f t="shared" si="294"/>
        <v>P-S2_Onsite</v>
      </c>
      <c r="AG320" s="146">
        <v>9.5</v>
      </c>
      <c r="AH320" s="146">
        <v>9.5</v>
      </c>
      <c r="AI320" s="146">
        <v>10</v>
      </c>
      <c r="AJ320" s="146">
        <v>10</v>
      </c>
      <c r="AK320" s="146">
        <v>10</v>
      </c>
      <c r="AL320" s="146">
        <v>10</v>
      </c>
      <c r="AM320" s="146">
        <v>59</v>
      </c>
      <c r="AN320" s="146">
        <v>60</v>
      </c>
      <c r="AO320" s="43" t="s">
        <v>7336</v>
      </c>
      <c r="AP320" s="43" t="s">
        <v>1598</v>
      </c>
      <c r="AQ320" s="50" t="str">
        <f t="shared" si="295"/>
        <v>2025EM1100317-MDSDF402</v>
      </c>
      <c r="AR320" s="43" t="str">
        <f t="shared" si="296"/>
        <v>0 missed</v>
      </c>
      <c r="AS320" s="47" t="s">
        <v>7342</v>
      </c>
      <c r="AT320" s="43">
        <f t="shared" si="297"/>
        <v>6</v>
      </c>
      <c r="AU320" s="48" t="s">
        <v>7342</v>
      </c>
      <c r="AV320" s="49">
        <f t="shared" si="298"/>
        <v>1</v>
      </c>
      <c r="AW320" s="48" t="s">
        <v>7342</v>
      </c>
      <c r="AX320" s="43" t="str">
        <f t="shared" si="299"/>
        <v>0 missed</v>
      </c>
      <c r="AY320" s="42">
        <f t="shared" si="300"/>
        <v>6</v>
      </c>
      <c r="AZ320" s="50">
        <f t="shared" si="301"/>
        <v>1</v>
      </c>
      <c r="BA320" s="50" t="str">
        <f t="shared" si="302"/>
        <v>Q-6 A-- || Q Total-6, A Total-0</v>
      </c>
      <c r="BB320" s="42" t="str" cm="1">
        <f t="array" ref="BB320">IFERROR(INDEX('Attendance-Slot-1'!$Q$2:$Q$1112,MATCH(1,('Attendance-Slot-1'!$A$2:$A$1112=$C320)*('Attendance-Slot-1'!$G$2:$G$1112=BB$2),0)),"No Data")</f>
        <v>No Data</v>
      </c>
      <c r="BC320" s="42" t="str" cm="1">
        <f t="array" ref="BC320">IFERROR(INDEX('Attendance-Slot-2'!$Q$2:$Q$2595,MATCH(1,('Attendance-Slot-2'!$A$2:$A$2595=$C320)*('Attendance-Slot-2'!$G$2:$G$2595=BB$2),0)),"No Data")</f>
        <v>P-S2_Onsite</v>
      </c>
      <c r="BD320" s="134">
        <f>VLOOKUP($AQ320,'Written Exam Marks'!$H:$Q,10,FALSE)</f>
        <v>19</v>
      </c>
      <c r="BE320" s="134">
        <f>VLOOKUP($AQ320,'Written Exam Marks'!$H:$Q,9,FALSE)</f>
        <v>40</v>
      </c>
      <c r="BF320" s="42" t="str">
        <f t="shared" si="303"/>
        <v>Present</v>
      </c>
      <c r="BG320" s="42" t="str">
        <f t="shared" si="304"/>
        <v>P-S2_Onsite</v>
      </c>
      <c r="BH320" s="147">
        <v>18</v>
      </c>
      <c r="BI320" s="147">
        <v>19</v>
      </c>
      <c r="BJ320" s="147">
        <v>37</v>
      </c>
      <c r="BK320" s="147">
        <v>60</v>
      </c>
      <c r="BL320" s="52" t="s">
        <v>3697</v>
      </c>
      <c r="BM320" s="52" t="s">
        <v>1606</v>
      </c>
      <c r="BN320" s="57" t="str">
        <f t="shared" si="305"/>
        <v>2025EM1100317-MDSDF403</v>
      </c>
      <c r="BO320" s="52" t="str">
        <f t="shared" si="306"/>
        <v>0 missed</v>
      </c>
      <c r="BP320" s="52" t="str">
        <f t="shared" si="307"/>
        <v>0 missed</v>
      </c>
      <c r="BQ320" s="52">
        <f t="shared" si="308"/>
        <v>1</v>
      </c>
      <c r="BR320" s="52">
        <f t="shared" si="309"/>
        <v>1</v>
      </c>
      <c r="BS320" s="56">
        <f t="shared" si="310"/>
        <v>1</v>
      </c>
      <c r="BT320" s="56">
        <f t="shared" si="311"/>
        <v>1</v>
      </c>
      <c r="BU320" s="52" t="str">
        <f t="shared" si="312"/>
        <v>0 missed</v>
      </c>
      <c r="BV320" s="51">
        <f t="shared" si="313"/>
        <v>2</v>
      </c>
      <c r="BW320" s="57">
        <f t="shared" si="314"/>
        <v>1</v>
      </c>
      <c r="BX320" s="57" t="str">
        <f t="shared" si="315"/>
        <v>Q-1 A-1 || Q Total-1, A Total-1</v>
      </c>
      <c r="BY320" s="51" t="str" cm="1">
        <f t="array" ref="BY320">IFERROR(INDEX('Attendance-Slot-1'!$Q$2:$Q$1112,MATCH(1,('Attendance-Slot-1'!$A$2:$A$1112=$C320)*('Attendance-Slot-1'!$G$2:$G$1112=BY$2),0)),"No Data")</f>
        <v>No Data</v>
      </c>
      <c r="BZ320" s="51" t="str" cm="1">
        <f t="array" ref="BZ320">IFERROR(INDEX('Attendance-Slot-2'!$Q$2:$Q$2595,MATCH(1,('Attendance-Slot-2'!$A$2:$A$2595=$C320)*('Attendance-Slot-2'!$G$2:$G$2595=BY$2),0)),"No Data")</f>
        <v>P-S2_Onsite</v>
      </c>
      <c r="CA320" s="135">
        <f>VLOOKUP($BN320,'Written Exam Marks'!$H:$Q,10,FALSE)</f>
        <v>24.5</v>
      </c>
      <c r="CB320" s="135">
        <f>VLOOKUP($BN320,'Written Exam Marks'!$H:$Q,9,FALSE)</f>
        <v>40</v>
      </c>
      <c r="CC320" s="51" t="str">
        <f t="shared" si="316"/>
        <v>Present</v>
      </c>
      <c r="CD320" s="51" t="str">
        <f t="shared" si="317"/>
        <v>P-S2_Onsite</v>
      </c>
      <c r="CE320" s="29" t="s">
        <v>5</v>
      </c>
      <c r="CF320" s="29" t="s">
        <v>5</v>
      </c>
      <c r="CG320" s="29">
        <v>19</v>
      </c>
      <c r="CH320" s="29">
        <v>19</v>
      </c>
      <c r="CI320" s="29">
        <v>60</v>
      </c>
      <c r="CJ320" s="61" t="s">
        <v>7343</v>
      </c>
      <c r="CK320" s="61" t="s">
        <v>1613</v>
      </c>
      <c r="CL320" s="10" t="str">
        <f t="shared" si="318"/>
        <v>2025EM1100317-MDSDF404</v>
      </c>
      <c r="CM320" s="61" t="str">
        <f t="shared" si="319"/>
        <v>2 missed</v>
      </c>
      <c r="CN320" s="61" t="str">
        <f t="shared" si="320"/>
        <v>0 missed</v>
      </c>
      <c r="CO320" s="111">
        <f t="shared" si="321"/>
        <v>0</v>
      </c>
      <c r="CP320" s="111">
        <f t="shared" si="322"/>
        <v>1</v>
      </c>
      <c r="CQ320" s="9">
        <f t="shared" si="323"/>
        <v>0</v>
      </c>
      <c r="CR320" s="9">
        <f t="shared" si="324"/>
        <v>1</v>
      </c>
      <c r="CS320" s="61" t="str">
        <f t="shared" si="325"/>
        <v>2 missed</v>
      </c>
      <c r="CT320" s="111">
        <f t="shared" si="326"/>
        <v>1</v>
      </c>
      <c r="CU320" s="10">
        <f t="shared" si="327"/>
        <v>0.33333333333333331</v>
      </c>
      <c r="CV320" s="10" t="str">
        <f t="shared" si="328"/>
        <v>Q-0 A-1 || Q Total-2, A Total-1</v>
      </c>
      <c r="CW320" s="111" t="str" cm="1">
        <f t="array" ref="CW320">IFERROR(INDEX('Attendance-Slot-1'!$Q$2:$Q$1112,MATCH(1,('Attendance-Slot-1'!$A$2:$A$1112=$C320)*('Attendance-Slot-1'!$G$2:$G$1112=CW$2),0)),"No Data")</f>
        <v>No Data</v>
      </c>
      <c r="CX320" s="111" t="str" cm="1">
        <f t="array" ref="CX320">IFERROR(INDEX('Attendance-Slot-2'!$Q$2:$Q$2595,MATCH(1,('Attendance-Slot-2'!$A$2:$A$2595=$C320)*('Attendance-Slot-2'!$G$2:$G$2595=CW$2),0)),"No Data")</f>
        <v>P-S2_Onsite</v>
      </c>
      <c r="CY320" s="136">
        <f>VLOOKUP($CL320,'Written Exam Marks'!$H:$Q,10,FALSE)</f>
        <v>22</v>
      </c>
      <c r="CZ320" s="136">
        <f>VLOOKUP($CL320,'Written Exam Marks'!$H:$Q,9,FALSE)</f>
        <v>40</v>
      </c>
      <c r="DA320" s="111" t="str">
        <f t="shared" si="329"/>
        <v>Present</v>
      </c>
      <c r="DB320" s="111" t="str">
        <f t="shared" si="330"/>
        <v>P-S2_Onsite</v>
      </c>
      <c r="DC320" s="148">
        <v>5.5</v>
      </c>
      <c r="DD320" s="148">
        <v>7</v>
      </c>
      <c r="DE320" s="148">
        <v>8</v>
      </c>
      <c r="DF320" s="148">
        <v>15</v>
      </c>
      <c r="DG320" s="148">
        <v>18</v>
      </c>
      <c r="DH320" s="148">
        <v>53.5</v>
      </c>
      <c r="DI320" s="148">
        <v>65</v>
      </c>
      <c r="DJ320" s="66" t="s">
        <v>7351</v>
      </c>
      <c r="DK320" s="66" t="s">
        <v>1631</v>
      </c>
      <c r="DL320" s="68" t="str">
        <f t="shared" si="331"/>
        <v>2025EM1100317-MDSDF406</v>
      </c>
      <c r="DM320" s="66" t="str">
        <f t="shared" si="332"/>
        <v>0 missed</v>
      </c>
      <c r="DN320" s="66" t="str">
        <f t="shared" si="333"/>
        <v>0 missed</v>
      </c>
      <c r="DO320" s="62">
        <f t="shared" si="334"/>
        <v>3</v>
      </c>
      <c r="DP320" s="62">
        <f t="shared" si="335"/>
        <v>2</v>
      </c>
      <c r="DQ320" s="67">
        <f t="shared" si="336"/>
        <v>1</v>
      </c>
      <c r="DR320" s="67">
        <f t="shared" si="337"/>
        <v>1</v>
      </c>
      <c r="DS320" s="66" t="str">
        <f t="shared" si="338"/>
        <v>0 missed</v>
      </c>
      <c r="DT320" s="62">
        <f t="shared" si="339"/>
        <v>5</v>
      </c>
      <c r="DU320" s="68">
        <f t="shared" si="340"/>
        <v>1</v>
      </c>
      <c r="DV320" s="68" t="str">
        <f t="shared" si="341"/>
        <v>Q-3 A-2 || Q Total-3, A Total-2</v>
      </c>
      <c r="DW320" s="62" t="str" cm="1">
        <f t="array" ref="DW320">IFERROR(INDEX('Attendance-Slot-1'!$Q$2:$Q$1112,MATCH(1,('Attendance-Slot-1'!$A$2:$A$1112=$C320)*('Attendance-Slot-1'!$G$2:$G$1112=DW$2),0)),"No Data")</f>
        <v>No Data</v>
      </c>
      <c r="DX320" s="62" t="str" cm="1">
        <f t="array" ref="DX320">IFERROR(INDEX('Attendance-Slot-2'!$Q$2:$Q$2595,MATCH(1,('Attendance-Slot-2'!$A$2:$A$2595=$C320)*('Attendance-Slot-2'!$G$2:$G$2595=DW$2),0)),"No Data")</f>
        <v>P-S2_Onsite</v>
      </c>
      <c r="DY320" s="137">
        <f>VLOOKUP($DL320,'Written Exam Marks'!$H:$Q,10,FALSE)</f>
        <v>15.5</v>
      </c>
      <c r="DZ320" s="137">
        <f>VLOOKUP($DL320,'Written Exam Marks'!$H:$Q,9,FALSE)</f>
        <v>35</v>
      </c>
      <c r="EA320" s="62" t="str">
        <f t="shared" si="342"/>
        <v>Present</v>
      </c>
      <c r="EB320" s="62" t="str">
        <f t="shared" si="343"/>
        <v>P-S2_Onsite</v>
      </c>
      <c r="EC320" s="114" t="str">
        <f t="shared" si="280"/>
        <v>P-0, 
A-0, 
No Data-5</v>
      </c>
      <c r="ED320" s="114" t="str">
        <f t="shared" si="281"/>
        <v>P-5, 
A-0, 
No Data-0</v>
      </c>
      <c r="EE320" s="114" t="str">
        <f t="shared" si="344"/>
        <v>P-S2_Onsite</v>
      </c>
      <c r="EF320" s="114" t="str">
        <f t="shared" si="345"/>
        <v>P-S2_Onsite</v>
      </c>
      <c r="EG320" s="114" t="str">
        <f t="shared" si="346"/>
        <v>P-S2_Onsite</v>
      </c>
      <c r="EH320" s="114" t="str">
        <f t="shared" si="347"/>
        <v>P-S2_Onsite</v>
      </c>
      <c r="EI320" s="114" t="str">
        <f t="shared" si="348"/>
        <v>P-S2_Onsite</v>
      </c>
      <c r="EJ320" s="114" t="str">
        <f t="shared" si="349"/>
        <v>P-5, A-0, No Data-0</v>
      </c>
      <c r="EK320" s="114" t="s">
        <v>10453</v>
      </c>
      <c r="EL320" s="114">
        <v>30</v>
      </c>
      <c r="EM320" s="114">
        <v>10</v>
      </c>
      <c r="EN320" s="114">
        <v>57</v>
      </c>
      <c r="EO320" s="114">
        <v>97</v>
      </c>
      <c r="EP320" s="114" t="s">
        <v>7217</v>
      </c>
      <c r="EQ320" s="114" t="s">
        <v>1054</v>
      </c>
      <c r="ER320" s="114" t="s">
        <v>4207</v>
      </c>
      <c r="ES320" s="114"/>
      <c r="ET320" s="30" t="s">
        <v>4207</v>
      </c>
    </row>
    <row r="321" spans="1:150" x14ac:dyDescent="0.25">
      <c r="A321" s="114">
        <v>318</v>
      </c>
      <c r="B321" s="114" t="s">
        <v>7224</v>
      </c>
      <c r="C321" s="80" t="s">
        <v>2813</v>
      </c>
      <c r="D321" s="30" t="s">
        <v>2814</v>
      </c>
      <c r="E321" s="30" t="s">
        <v>2815</v>
      </c>
      <c r="F321" s="33" t="s">
        <v>7201</v>
      </c>
      <c r="G321" s="30" t="s">
        <v>2816</v>
      </c>
      <c r="H321" s="143">
        <v>15</v>
      </c>
      <c r="I321" s="143">
        <v>15</v>
      </c>
      <c r="J321" s="143">
        <v>19</v>
      </c>
      <c r="K321" s="143" t="s">
        <v>5</v>
      </c>
      <c r="L321" s="143">
        <v>49</v>
      </c>
      <c r="M321" s="143">
        <v>65</v>
      </c>
      <c r="N321" s="40" t="s">
        <v>7314</v>
      </c>
      <c r="O321" s="40" t="s">
        <v>1593</v>
      </c>
      <c r="P321" s="13" t="str">
        <f t="shared" si="282"/>
        <v>2025EM1100318-MDSDF401</v>
      </c>
      <c r="Q321" s="40" t="str">
        <f t="shared" si="283"/>
        <v>0 missed</v>
      </c>
      <c r="R321" s="40" t="str">
        <f t="shared" si="284"/>
        <v>1 missed</v>
      </c>
      <c r="S321" s="40">
        <f t="shared" si="285"/>
        <v>3</v>
      </c>
      <c r="T321" s="40">
        <f t="shared" si="286"/>
        <v>0</v>
      </c>
      <c r="U321" s="41">
        <f t="shared" si="287"/>
        <v>1</v>
      </c>
      <c r="V321" s="41">
        <f t="shared" si="288"/>
        <v>0</v>
      </c>
      <c r="W321" s="40" t="str">
        <f t="shared" si="289"/>
        <v>1 missed</v>
      </c>
      <c r="X321" s="113">
        <f t="shared" si="290"/>
        <v>3</v>
      </c>
      <c r="Y321" s="13">
        <f t="shared" si="291"/>
        <v>0.75</v>
      </c>
      <c r="Z321" s="13" t="str">
        <f t="shared" si="292"/>
        <v>Q-3 A-0 || Q Total-3, A Total-1</v>
      </c>
      <c r="AA321" s="113" t="str" cm="1">
        <f t="array" ref="AA321">IFERROR(INDEX('Attendance-Slot-1'!$Q$2:$Q$1112,MATCH(1,('Attendance-Slot-1'!$A$2:$A$1112=$C321)*('Attendance-Slot-1'!$G$2:$G$1112=AA$2),0)),"No Data")</f>
        <v>No Data</v>
      </c>
      <c r="AB321" s="113" t="str" cm="1">
        <f t="array" ref="AB321">IFERROR(INDEX('Attendance-Slot-2'!$Q$2:$Q$2595,MATCH(1,('Attendance-Slot-2'!$A$2:$A$2595=$C321)*('Attendance-Slot-2'!$G$2:$G$2595=AA$2),0)),"No Data")</f>
        <v>P-S2_Onsite</v>
      </c>
      <c r="AC321" s="133">
        <f>VLOOKUP($P321,'Written Exam Marks'!$H:$Q,10,FALSE)</f>
        <v>16</v>
      </c>
      <c r="AD321" s="133">
        <f>VLOOKUP($P321,'Written Exam Marks'!$H:$Q,9,FALSE)</f>
        <v>35</v>
      </c>
      <c r="AE321" s="113" t="str">
        <f t="shared" si="293"/>
        <v>Present</v>
      </c>
      <c r="AF321" s="113" t="str">
        <f t="shared" si="294"/>
        <v>P-S2_Onsite</v>
      </c>
      <c r="AG321" s="146">
        <v>9.5</v>
      </c>
      <c r="AH321" s="146">
        <v>10</v>
      </c>
      <c r="AI321" s="146">
        <v>10</v>
      </c>
      <c r="AJ321" s="146">
        <v>10</v>
      </c>
      <c r="AK321" s="146">
        <v>8</v>
      </c>
      <c r="AL321" s="146">
        <v>10</v>
      </c>
      <c r="AM321" s="146">
        <v>57.5</v>
      </c>
      <c r="AN321" s="146">
        <v>60</v>
      </c>
      <c r="AO321" s="43" t="s">
        <v>7336</v>
      </c>
      <c r="AP321" s="43" t="s">
        <v>1598</v>
      </c>
      <c r="AQ321" s="50" t="str">
        <f t="shared" si="295"/>
        <v>2025EM1100318-MDSDF402</v>
      </c>
      <c r="AR321" s="43" t="str">
        <f t="shared" si="296"/>
        <v>0 missed</v>
      </c>
      <c r="AS321" s="47" t="s">
        <v>7342</v>
      </c>
      <c r="AT321" s="43">
        <f t="shared" si="297"/>
        <v>6</v>
      </c>
      <c r="AU321" s="48" t="s">
        <v>7342</v>
      </c>
      <c r="AV321" s="49">
        <f t="shared" si="298"/>
        <v>1</v>
      </c>
      <c r="AW321" s="48" t="s">
        <v>7342</v>
      </c>
      <c r="AX321" s="43" t="str">
        <f t="shared" si="299"/>
        <v>0 missed</v>
      </c>
      <c r="AY321" s="42">
        <f t="shared" si="300"/>
        <v>6</v>
      </c>
      <c r="AZ321" s="50">
        <f t="shared" si="301"/>
        <v>1</v>
      </c>
      <c r="BA321" s="50" t="str">
        <f t="shared" si="302"/>
        <v>Q-6 A-- || Q Total-6, A Total-0</v>
      </c>
      <c r="BB321" s="42" t="str" cm="1">
        <f t="array" ref="BB321">IFERROR(INDEX('Attendance-Slot-1'!$Q$2:$Q$1112,MATCH(1,('Attendance-Slot-1'!$A$2:$A$1112=$C321)*('Attendance-Slot-1'!$G$2:$G$1112=BB$2),0)),"No Data")</f>
        <v>No Data</v>
      </c>
      <c r="BC321" s="42" t="str" cm="1">
        <f t="array" ref="BC321">IFERROR(INDEX('Attendance-Slot-2'!$Q$2:$Q$2595,MATCH(1,('Attendance-Slot-2'!$A$2:$A$2595=$C321)*('Attendance-Slot-2'!$G$2:$G$2595=BB$2),0)),"No Data")</f>
        <v>P-S2_Onsite</v>
      </c>
      <c r="BD321" s="134">
        <f>VLOOKUP($AQ321,'Written Exam Marks'!$H:$Q,10,FALSE)</f>
        <v>33</v>
      </c>
      <c r="BE321" s="134">
        <f>VLOOKUP($AQ321,'Written Exam Marks'!$H:$Q,9,FALSE)</f>
        <v>40</v>
      </c>
      <c r="BF321" s="42" t="str">
        <f t="shared" si="303"/>
        <v>Present</v>
      </c>
      <c r="BG321" s="42" t="str">
        <f t="shared" si="304"/>
        <v>P-S2_Onsite</v>
      </c>
      <c r="BH321" s="147">
        <v>19</v>
      </c>
      <c r="BI321" s="147">
        <v>19</v>
      </c>
      <c r="BJ321" s="147">
        <v>38</v>
      </c>
      <c r="BK321" s="147">
        <v>60</v>
      </c>
      <c r="BL321" s="52" t="s">
        <v>3697</v>
      </c>
      <c r="BM321" s="52" t="s">
        <v>1606</v>
      </c>
      <c r="BN321" s="57" t="str">
        <f t="shared" si="305"/>
        <v>2025EM1100318-MDSDF403</v>
      </c>
      <c r="BO321" s="52" t="str">
        <f t="shared" si="306"/>
        <v>0 missed</v>
      </c>
      <c r="BP321" s="52" t="str">
        <f t="shared" si="307"/>
        <v>0 missed</v>
      </c>
      <c r="BQ321" s="52">
        <f t="shared" si="308"/>
        <v>1</v>
      </c>
      <c r="BR321" s="52">
        <f t="shared" si="309"/>
        <v>1</v>
      </c>
      <c r="BS321" s="56">
        <f t="shared" si="310"/>
        <v>1</v>
      </c>
      <c r="BT321" s="56">
        <f t="shared" si="311"/>
        <v>1</v>
      </c>
      <c r="BU321" s="52" t="str">
        <f t="shared" si="312"/>
        <v>0 missed</v>
      </c>
      <c r="BV321" s="51">
        <f t="shared" si="313"/>
        <v>2</v>
      </c>
      <c r="BW321" s="57">
        <f t="shared" si="314"/>
        <v>1</v>
      </c>
      <c r="BX321" s="57" t="str">
        <f t="shared" si="315"/>
        <v>Q-1 A-1 || Q Total-1, A Total-1</v>
      </c>
      <c r="BY321" s="51" t="str" cm="1">
        <f t="array" ref="BY321">IFERROR(INDEX('Attendance-Slot-1'!$Q$2:$Q$1112,MATCH(1,('Attendance-Slot-1'!$A$2:$A$1112=$C321)*('Attendance-Slot-1'!$G$2:$G$1112=BY$2),0)),"No Data")</f>
        <v>P-S1_Onsite</v>
      </c>
      <c r="BZ321" s="51" t="str" cm="1">
        <f t="array" ref="BZ321">IFERROR(INDEX('Attendance-Slot-2'!$Q$2:$Q$2595,MATCH(1,('Attendance-Slot-2'!$A$2:$A$2595=$C321)*('Attendance-Slot-2'!$G$2:$G$2595=BY$2),0)),"No Data")</f>
        <v>No Data</v>
      </c>
      <c r="CA321" s="135">
        <f>VLOOKUP($BN321,'Written Exam Marks'!$H:$Q,10,FALSE)</f>
        <v>27</v>
      </c>
      <c r="CB321" s="135">
        <f>VLOOKUP($BN321,'Written Exam Marks'!$H:$Q,9,FALSE)</f>
        <v>40</v>
      </c>
      <c r="CC321" s="51" t="str">
        <f t="shared" si="316"/>
        <v>Present</v>
      </c>
      <c r="CD321" s="51" t="str">
        <f t="shared" si="317"/>
        <v>P-S1_Onsite</v>
      </c>
      <c r="CE321" s="29" t="s">
        <v>5</v>
      </c>
      <c r="CF321" s="29">
        <v>16</v>
      </c>
      <c r="CG321" s="29">
        <v>17</v>
      </c>
      <c r="CH321" s="29">
        <v>33</v>
      </c>
      <c r="CI321" s="29">
        <v>60</v>
      </c>
      <c r="CJ321" s="61" t="s">
        <v>7343</v>
      </c>
      <c r="CK321" s="61" t="s">
        <v>1613</v>
      </c>
      <c r="CL321" s="10" t="str">
        <f t="shared" si="318"/>
        <v>2025EM1100318-MDSDF404</v>
      </c>
      <c r="CM321" s="61" t="str">
        <f t="shared" si="319"/>
        <v>1 missed</v>
      </c>
      <c r="CN321" s="61" t="str">
        <f t="shared" si="320"/>
        <v>0 missed</v>
      </c>
      <c r="CO321" s="111">
        <f t="shared" si="321"/>
        <v>1</v>
      </c>
      <c r="CP321" s="111">
        <f t="shared" si="322"/>
        <v>1</v>
      </c>
      <c r="CQ321" s="9">
        <f t="shared" si="323"/>
        <v>0.5</v>
      </c>
      <c r="CR321" s="9">
        <f t="shared" si="324"/>
        <v>1</v>
      </c>
      <c r="CS321" s="61" t="str">
        <f t="shared" si="325"/>
        <v>1 missed</v>
      </c>
      <c r="CT321" s="111">
        <f t="shared" si="326"/>
        <v>2</v>
      </c>
      <c r="CU321" s="10">
        <f t="shared" si="327"/>
        <v>0.66666666666666663</v>
      </c>
      <c r="CV321" s="10" t="str">
        <f t="shared" si="328"/>
        <v>Q-1 A-1 || Q Total-2, A Total-1</v>
      </c>
      <c r="CW321" s="111" t="str" cm="1">
        <f t="array" ref="CW321">IFERROR(INDEX('Attendance-Slot-1'!$Q$2:$Q$1112,MATCH(1,('Attendance-Slot-1'!$A$2:$A$1112=$C321)*('Attendance-Slot-1'!$G$2:$G$1112=CW$2),0)),"No Data")</f>
        <v>P-S1_Onsite</v>
      </c>
      <c r="CX321" s="111" t="str" cm="1">
        <f t="array" ref="CX321">IFERROR(INDEX('Attendance-Slot-2'!$Q$2:$Q$2595,MATCH(1,('Attendance-Slot-2'!$A$2:$A$2595=$C321)*('Attendance-Slot-2'!$G$2:$G$2595=CW$2),0)),"No Data")</f>
        <v>No Data</v>
      </c>
      <c r="CY321" s="136">
        <f>VLOOKUP($CL321,'Written Exam Marks'!$H:$Q,10,FALSE)</f>
        <v>26.5</v>
      </c>
      <c r="CZ321" s="136">
        <f>VLOOKUP($CL321,'Written Exam Marks'!$H:$Q,9,FALSE)</f>
        <v>40</v>
      </c>
      <c r="DA321" s="111" t="str">
        <f t="shared" si="329"/>
        <v>Present</v>
      </c>
      <c r="DB321" s="111" t="str">
        <f t="shared" si="330"/>
        <v>P-S1_Onsite</v>
      </c>
      <c r="DC321" s="148">
        <v>5</v>
      </c>
      <c r="DD321" s="148">
        <v>6.125</v>
      </c>
      <c r="DE321" s="148">
        <v>8</v>
      </c>
      <c r="DF321" s="148">
        <v>14</v>
      </c>
      <c r="DG321" s="148">
        <v>16</v>
      </c>
      <c r="DH321" s="148">
        <v>49.125</v>
      </c>
      <c r="DI321" s="148">
        <v>65</v>
      </c>
      <c r="DJ321" s="66" t="s">
        <v>7351</v>
      </c>
      <c r="DK321" s="66" t="s">
        <v>1631</v>
      </c>
      <c r="DL321" s="68" t="str">
        <f t="shared" si="331"/>
        <v>2025EM1100318-MDSDF406</v>
      </c>
      <c r="DM321" s="66" t="str">
        <f t="shared" si="332"/>
        <v>0 missed</v>
      </c>
      <c r="DN321" s="66" t="str">
        <f t="shared" si="333"/>
        <v>0 missed</v>
      </c>
      <c r="DO321" s="62">
        <f t="shared" si="334"/>
        <v>3</v>
      </c>
      <c r="DP321" s="62">
        <f t="shared" si="335"/>
        <v>2</v>
      </c>
      <c r="DQ321" s="67">
        <f t="shared" si="336"/>
        <v>1</v>
      </c>
      <c r="DR321" s="67">
        <f t="shared" si="337"/>
        <v>1</v>
      </c>
      <c r="DS321" s="66" t="str">
        <f t="shared" si="338"/>
        <v>0 missed</v>
      </c>
      <c r="DT321" s="62">
        <f t="shared" si="339"/>
        <v>5</v>
      </c>
      <c r="DU321" s="68">
        <f t="shared" si="340"/>
        <v>1</v>
      </c>
      <c r="DV321" s="68" t="str">
        <f t="shared" si="341"/>
        <v>Q-3 A-2 || Q Total-3, A Total-2</v>
      </c>
      <c r="DW321" s="62" t="str" cm="1">
        <f t="array" ref="DW321">IFERROR(INDEX('Attendance-Slot-1'!$Q$2:$Q$1112,MATCH(1,('Attendance-Slot-1'!$A$2:$A$1112=$C321)*('Attendance-Slot-1'!$G$2:$G$1112=DW$2),0)),"No Data")</f>
        <v>P-S1_Onsite</v>
      </c>
      <c r="DX321" s="62" t="str" cm="1">
        <f t="array" ref="DX321">IFERROR(INDEX('Attendance-Slot-2'!$Q$2:$Q$2595,MATCH(1,('Attendance-Slot-2'!$A$2:$A$2595=$C321)*('Attendance-Slot-2'!$G$2:$G$2595=DW$2),0)),"No Data")</f>
        <v>No Data</v>
      </c>
      <c r="DY321" s="137">
        <f>VLOOKUP($DL321,'Written Exam Marks'!$H:$Q,10,FALSE)</f>
        <v>28.5</v>
      </c>
      <c r="DZ321" s="137">
        <f>VLOOKUP($DL321,'Written Exam Marks'!$H:$Q,9,FALSE)</f>
        <v>35</v>
      </c>
      <c r="EA321" s="62" t="str">
        <f t="shared" si="342"/>
        <v>Present</v>
      </c>
      <c r="EB321" s="62" t="str">
        <f t="shared" si="343"/>
        <v>P-S1_Onsite</v>
      </c>
      <c r="EC321" s="114" t="str">
        <f t="shared" si="280"/>
        <v>P-3, 
A-0, 
No Data-2</v>
      </c>
      <c r="ED321" s="114" t="str">
        <f t="shared" si="281"/>
        <v>P-2, 
A-0, 
No Data-3</v>
      </c>
      <c r="EE321" s="114" t="str">
        <f t="shared" si="344"/>
        <v>P-S2_Onsite</v>
      </c>
      <c r="EF321" s="114" t="str">
        <f t="shared" si="345"/>
        <v>P-S2_Onsite</v>
      </c>
      <c r="EG321" s="114" t="str">
        <f t="shared" si="346"/>
        <v>P-S1_Onsite</v>
      </c>
      <c r="EH321" s="114" t="str">
        <f t="shared" si="347"/>
        <v>P-S1_Onsite</v>
      </c>
      <c r="EI321" s="114" t="str">
        <f t="shared" si="348"/>
        <v>P-S1_Onsite</v>
      </c>
      <c r="EJ321" s="114" t="str">
        <f t="shared" si="349"/>
        <v>P-5, A-0, No Data-0</v>
      </c>
      <c r="EK321" s="114" t="s">
        <v>10453</v>
      </c>
      <c r="EL321" s="114">
        <v>30</v>
      </c>
      <c r="EM321" s="114">
        <v>10</v>
      </c>
      <c r="EN321" s="114">
        <v>57</v>
      </c>
      <c r="EO321" s="114">
        <v>97</v>
      </c>
      <c r="EP321" s="114" t="s">
        <v>7217</v>
      </c>
      <c r="EQ321" s="114" t="s">
        <v>1054</v>
      </c>
      <c r="ER321" s="114" t="s">
        <v>2813</v>
      </c>
      <c r="ES321" s="114"/>
      <c r="ET321" s="30" t="s">
        <v>2813</v>
      </c>
    </row>
    <row r="322" spans="1:150" x14ac:dyDescent="0.25">
      <c r="A322" s="114">
        <v>319</v>
      </c>
      <c r="B322" s="114" t="s">
        <v>7224</v>
      </c>
      <c r="C322" s="80" t="s">
        <v>4211</v>
      </c>
      <c r="D322" s="30" t="s">
        <v>4212</v>
      </c>
      <c r="E322" s="30" t="s">
        <v>4213</v>
      </c>
      <c r="F322" s="33" t="s">
        <v>7201</v>
      </c>
      <c r="G322" s="30" t="s">
        <v>4214</v>
      </c>
      <c r="H322" s="143">
        <v>12</v>
      </c>
      <c r="I322" s="143">
        <v>12</v>
      </c>
      <c r="J322" s="143">
        <v>17</v>
      </c>
      <c r="K322" s="143">
        <v>15</v>
      </c>
      <c r="L322" s="143">
        <v>56</v>
      </c>
      <c r="M322" s="143">
        <v>65</v>
      </c>
      <c r="N322" s="40" t="s">
        <v>7314</v>
      </c>
      <c r="O322" s="40" t="s">
        <v>1593</v>
      </c>
      <c r="P322" s="13" t="str">
        <f t="shared" si="282"/>
        <v>2025EM1100319-MDSDF401</v>
      </c>
      <c r="Q322" s="40" t="str">
        <f t="shared" si="283"/>
        <v>0 missed</v>
      </c>
      <c r="R322" s="40" t="str">
        <f t="shared" si="284"/>
        <v>0 missed</v>
      </c>
      <c r="S322" s="40">
        <f t="shared" si="285"/>
        <v>3</v>
      </c>
      <c r="T322" s="40">
        <f t="shared" si="286"/>
        <v>1</v>
      </c>
      <c r="U322" s="41">
        <f t="shared" si="287"/>
        <v>1</v>
      </c>
      <c r="V322" s="41">
        <f t="shared" si="288"/>
        <v>1</v>
      </c>
      <c r="W322" s="40" t="str">
        <f t="shared" si="289"/>
        <v>0 missed</v>
      </c>
      <c r="X322" s="113">
        <f t="shared" si="290"/>
        <v>4</v>
      </c>
      <c r="Y322" s="13">
        <f t="shared" si="291"/>
        <v>1</v>
      </c>
      <c r="Z322" s="13" t="str">
        <f t="shared" si="292"/>
        <v>Q-3 A-1 || Q Total-3, A Total-1</v>
      </c>
      <c r="AA322" s="113" t="str" cm="1">
        <f t="array" ref="AA322">IFERROR(INDEX('Attendance-Slot-1'!$Q$2:$Q$1112,MATCH(1,('Attendance-Slot-1'!$A$2:$A$1112=$C322)*('Attendance-Slot-1'!$G$2:$G$1112=AA$2),0)),"No Data")</f>
        <v>No Data</v>
      </c>
      <c r="AB322" s="113" t="str" cm="1">
        <f t="array" ref="AB322">IFERROR(INDEX('Attendance-Slot-2'!$Q$2:$Q$2595,MATCH(1,('Attendance-Slot-2'!$A$2:$A$2595=$C322)*('Attendance-Slot-2'!$G$2:$G$2595=AA$2),0)),"No Data")</f>
        <v>P-S2_Onsite</v>
      </c>
      <c r="AC322" s="133">
        <f>VLOOKUP($P322,'Written Exam Marks'!$H:$Q,10,FALSE)</f>
        <v>20.5</v>
      </c>
      <c r="AD322" s="133">
        <f>VLOOKUP($P322,'Written Exam Marks'!$H:$Q,9,FALSE)</f>
        <v>35</v>
      </c>
      <c r="AE322" s="113" t="str">
        <f t="shared" si="293"/>
        <v>Present</v>
      </c>
      <c r="AF322" s="113" t="str">
        <f t="shared" si="294"/>
        <v>P-S2_Onsite</v>
      </c>
      <c r="AG322" s="146">
        <v>9.5</v>
      </c>
      <c r="AH322" s="146">
        <v>8</v>
      </c>
      <c r="AI322" s="146">
        <v>10</v>
      </c>
      <c r="AJ322" s="146">
        <v>10</v>
      </c>
      <c r="AK322" s="146">
        <v>8</v>
      </c>
      <c r="AL322" s="146">
        <v>8</v>
      </c>
      <c r="AM322" s="146">
        <v>53.5</v>
      </c>
      <c r="AN322" s="146">
        <v>60</v>
      </c>
      <c r="AO322" s="43" t="s">
        <v>7336</v>
      </c>
      <c r="AP322" s="43" t="s">
        <v>1598</v>
      </c>
      <c r="AQ322" s="50" t="str">
        <f t="shared" si="295"/>
        <v>2025EM1100319-MDSDF402</v>
      </c>
      <c r="AR322" s="43" t="str">
        <f t="shared" si="296"/>
        <v>0 missed</v>
      </c>
      <c r="AS322" s="47" t="s">
        <v>7342</v>
      </c>
      <c r="AT322" s="43">
        <f t="shared" si="297"/>
        <v>6</v>
      </c>
      <c r="AU322" s="48" t="s">
        <v>7342</v>
      </c>
      <c r="AV322" s="49">
        <f t="shared" si="298"/>
        <v>1</v>
      </c>
      <c r="AW322" s="48" t="s">
        <v>7342</v>
      </c>
      <c r="AX322" s="43" t="str">
        <f t="shared" si="299"/>
        <v>0 missed</v>
      </c>
      <c r="AY322" s="42">
        <f t="shared" si="300"/>
        <v>6</v>
      </c>
      <c r="AZ322" s="50">
        <f t="shared" si="301"/>
        <v>1</v>
      </c>
      <c r="BA322" s="50" t="str">
        <f t="shared" si="302"/>
        <v>Q-6 A-- || Q Total-6, A Total-0</v>
      </c>
      <c r="BB322" s="42" t="str" cm="1">
        <f t="array" ref="BB322">IFERROR(INDEX('Attendance-Slot-1'!$Q$2:$Q$1112,MATCH(1,('Attendance-Slot-1'!$A$2:$A$1112=$C322)*('Attendance-Slot-1'!$G$2:$G$1112=BB$2),0)),"No Data")</f>
        <v>No Data</v>
      </c>
      <c r="BC322" s="42" t="str" cm="1">
        <f t="array" ref="BC322">IFERROR(INDEX('Attendance-Slot-2'!$Q$2:$Q$2595,MATCH(1,('Attendance-Slot-2'!$A$2:$A$2595=$C322)*('Attendance-Slot-2'!$G$2:$G$2595=BB$2),0)),"No Data")</f>
        <v>P-S2_Onsite</v>
      </c>
      <c r="BD322" s="134">
        <f>VLOOKUP($AQ322,'Written Exam Marks'!$H:$Q,10,FALSE)</f>
        <v>28</v>
      </c>
      <c r="BE322" s="134">
        <f>VLOOKUP($AQ322,'Written Exam Marks'!$H:$Q,9,FALSE)</f>
        <v>40</v>
      </c>
      <c r="BF322" s="42" t="str">
        <f t="shared" si="303"/>
        <v>Present</v>
      </c>
      <c r="BG322" s="42" t="str">
        <f t="shared" si="304"/>
        <v>P-S2_Onsite</v>
      </c>
      <c r="BH322" s="147">
        <v>17</v>
      </c>
      <c r="BI322" s="147">
        <v>20.5</v>
      </c>
      <c r="BJ322" s="147">
        <v>37.5</v>
      </c>
      <c r="BK322" s="147">
        <v>60</v>
      </c>
      <c r="BL322" s="52" t="s">
        <v>3697</v>
      </c>
      <c r="BM322" s="52" t="s">
        <v>1606</v>
      </c>
      <c r="BN322" s="57" t="str">
        <f t="shared" si="305"/>
        <v>2025EM1100319-MDSDF403</v>
      </c>
      <c r="BO322" s="52" t="str">
        <f t="shared" si="306"/>
        <v>0 missed</v>
      </c>
      <c r="BP322" s="52" t="str">
        <f t="shared" si="307"/>
        <v>0 missed</v>
      </c>
      <c r="BQ322" s="52">
        <f t="shared" si="308"/>
        <v>1</v>
      </c>
      <c r="BR322" s="52">
        <f t="shared" si="309"/>
        <v>1</v>
      </c>
      <c r="BS322" s="56">
        <f t="shared" si="310"/>
        <v>1</v>
      </c>
      <c r="BT322" s="56">
        <f t="shared" si="311"/>
        <v>1</v>
      </c>
      <c r="BU322" s="52" t="str">
        <f t="shared" si="312"/>
        <v>0 missed</v>
      </c>
      <c r="BV322" s="51">
        <f t="shared" si="313"/>
        <v>2</v>
      </c>
      <c r="BW322" s="57">
        <f t="shared" si="314"/>
        <v>1</v>
      </c>
      <c r="BX322" s="57" t="str">
        <f t="shared" si="315"/>
        <v>Q-1 A-1 || Q Total-1, A Total-1</v>
      </c>
      <c r="BY322" s="51" t="str" cm="1">
        <f t="array" ref="BY322">IFERROR(INDEX('Attendance-Slot-1'!$Q$2:$Q$1112,MATCH(1,('Attendance-Slot-1'!$A$2:$A$1112=$C322)*('Attendance-Slot-1'!$G$2:$G$1112=BY$2),0)),"No Data")</f>
        <v>No Data</v>
      </c>
      <c r="BZ322" s="51" t="str" cm="1">
        <f t="array" ref="BZ322">IFERROR(INDEX('Attendance-Slot-2'!$Q$2:$Q$2595,MATCH(1,('Attendance-Slot-2'!$A$2:$A$2595=$C322)*('Attendance-Slot-2'!$G$2:$G$2595=BY$2),0)),"No Data")</f>
        <v>P-S2_Onsite</v>
      </c>
      <c r="CA322" s="135">
        <f>VLOOKUP($BN322,'Written Exam Marks'!$H:$Q,10,FALSE)</f>
        <v>27.5</v>
      </c>
      <c r="CB322" s="135">
        <f>VLOOKUP($BN322,'Written Exam Marks'!$H:$Q,9,FALSE)</f>
        <v>40</v>
      </c>
      <c r="CC322" s="51" t="str">
        <f t="shared" si="316"/>
        <v>Present</v>
      </c>
      <c r="CD322" s="51" t="str">
        <f t="shared" si="317"/>
        <v>P-S2_Onsite</v>
      </c>
      <c r="CE322" s="29">
        <v>16</v>
      </c>
      <c r="CF322" s="29">
        <v>18</v>
      </c>
      <c r="CG322" s="29">
        <v>17</v>
      </c>
      <c r="CH322" s="29">
        <v>51</v>
      </c>
      <c r="CI322" s="29">
        <v>60</v>
      </c>
      <c r="CJ322" s="61" t="s">
        <v>7343</v>
      </c>
      <c r="CK322" s="61" t="s">
        <v>1613</v>
      </c>
      <c r="CL322" s="10" t="str">
        <f t="shared" si="318"/>
        <v>2025EM1100319-MDSDF404</v>
      </c>
      <c r="CM322" s="61" t="str">
        <f t="shared" si="319"/>
        <v>0 missed</v>
      </c>
      <c r="CN322" s="61" t="str">
        <f t="shared" si="320"/>
        <v>0 missed</v>
      </c>
      <c r="CO322" s="111">
        <f t="shared" si="321"/>
        <v>2</v>
      </c>
      <c r="CP322" s="111">
        <f t="shared" si="322"/>
        <v>1</v>
      </c>
      <c r="CQ322" s="9">
        <f t="shared" si="323"/>
        <v>1</v>
      </c>
      <c r="CR322" s="9">
        <f t="shared" si="324"/>
        <v>1</v>
      </c>
      <c r="CS322" s="61" t="str">
        <f t="shared" si="325"/>
        <v>0 missed</v>
      </c>
      <c r="CT322" s="111">
        <f t="shared" si="326"/>
        <v>3</v>
      </c>
      <c r="CU322" s="10">
        <f t="shared" si="327"/>
        <v>1</v>
      </c>
      <c r="CV322" s="10" t="str">
        <f t="shared" si="328"/>
        <v>Q-2 A-1 || Q Total-2, A Total-1</v>
      </c>
      <c r="CW322" s="111" t="str" cm="1">
        <f t="array" ref="CW322">IFERROR(INDEX('Attendance-Slot-1'!$Q$2:$Q$1112,MATCH(1,('Attendance-Slot-1'!$A$2:$A$1112=$C322)*('Attendance-Slot-1'!$G$2:$G$1112=CW$2),0)),"No Data")</f>
        <v>No Data</v>
      </c>
      <c r="CX322" s="111" t="str" cm="1">
        <f t="array" ref="CX322">IFERROR(INDEX('Attendance-Slot-2'!$Q$2:$Q$2595,MATCH(1,('Attendance-Slot-2'!$A$2:$A$2595=$C322)*('Attendance-Slot-2'!$G$2:$G$2595=CW$2),0)),"No Data")</f>
        <v>P-S2_Onsite</v>
      </c>
      <c r="CY322" s="136">
        <f>VLOOKUP($CL322,'Written Exam Marks'!$H:$Q,10,FALSE)</f>
        <v>18.5</v>
      </c>
      <c r="CZ322" s="136">
        <f>VLOOKUP($CL322,'Written Exam Marks'!$H:$Q,9,FALSE)</f>
        <v>40</v>
      </c>
      <c r="DA322" s="111" t="str">
        <f t="shared" si="329"/>
        <v>Present</v>
      </c>
      <c r="DB322" s="111" t="str">
        <f t="shared" si="330"/>
        <v>P-S2_Onsite</v>
      </c>
      <c r="DC322" s="148">
        <v>3.5</v>
      </c>
      <c r="DD322" s="148">
        <v>6.5</v>
      </c>
      <c r="DE322" s="148">
        <v>8</v>
      </c>
      <c r="DF322" s="148">
        <v>14</v>
      </c>
      <c r="DG322" s="148">
        <v>18</v>
      </c>
      <c r="DH322" s="148">
        <v>50</v>
      </c>
      <c r="DI322" s="148">
        <v>65</v>
      </c>
      <c r="DJ322" s="66" t="s">
        <v>7351</v>
      </c>
      <c r="DK322" s="66" t="s">
        <v>1631</v>
      </c>
      <c r="DL322" s="68" t="str">
        <f t="shared" si="331"/>
        <v>2025EM1100319-MDSDF406</v>
      </c>
      <c r="DM322" s="66" t="str">
        <f t="shared" si="332"/>
        <v>0 missed</v>
      </c>
      <c r="DN322" s="66" t="str">
        <f t="shared" si="333"/>
        <v>0 missed</v>
      </c>
      <c r="DO322" s="62">
        <f t="shared" si="334"/>
        <v>3</v>
      </c>
      <c r="DP322" s="62">
        <f t="shared" si="335"/>
        <v>2</v>
      </c>
      <c r="DQ322" s="67">
        <f t="shared" si="336"/>
        <v>1</v>
      </c>
      <c r="DR322" s="67">
        <f t="shared" si="337"/>
        <v>1</v>
      </c>
      <c r="DS322" s="66" t="str">
        <f t="shared" si="338"/>
        <v>0 missed</v>
      </c>
      <c r="DT322" s="62">
        <f t="shared" si="339"/>
        <v>5</v>
      </c>
      <c r="DU322" s="68">
        <f t="shared" si="340"/>
        <v>1</v>
      </c>
      <c r="DV322" s="68" t="str">
        <f t="shared" si="341"/>
        <v>Q-3 A-2 || Q Total-3, A Total-2</v>
      </c>
      <c r="DW322" s="62" t="str" cm="1">
        <f t="array" ref="DW322">IFERROR(INDEX('Attendance-Slot-1'!$Q$2:$Q$1112,MATCH(1,('Attendance-Slot-1'!$A$2:$A$1112=$C322)*('Attendance-Slot-1'!$G$2:$G$1112=DW$2),0)),"No Data")</f>
        <v>No Data</v>
      </c>
      <c r="DX322" s="62" t="str" cm="1">
        <f t="array" ref="DX322">IFERROR(INDEX('Attendance-Slot-2'!$Q$2:$Q$2595,MATCH(1,('Attendance-Slot-2'!$A$2:$A$2595=$C322)*('Attendance-Slot-2'!$G$2:$G$2595=DW$2),0)),"No Data")</f>
        <v>P-S2_Onsite</v>
      </c>
      <c r="DY322" s="137">
        <f>VLOOKUP($DL322,'Written Exam Marks'!$H:$Q,10,FALSE)</f>
        <v>25</v>
      </c>
      <c r="DZ322" s="137">
        <f>VLOOKUP($DL322,'Written Exam Marks'!$H:$Q,9,FALSE)</f>
        <v>35</v>
      </c>
      <c r="EA322" s="62" t="str">
        <f t="shared" si="342"/>
        <v>Present</v>
      </c>
      <c r="EB322" s="62" t="str">
        <f t="shared" si="343"/>
        <v>P-S2_Onsite</v>
      </c>
      <c r="EC322" s="114" t="str">
        <f t="shared" si="280"/>
        <v>P-0, 
A-0, 
No Data-5</v>
      </c>
      <c r="ED322" s="114" t="str">
        <f t="shared" si="281"/>
        <v>P-5, 
A-0, 
No Data-0</v>
      </c>
      <c r="EE322" s="114" t="str">
        <f t="shared" si="344"/>
        <v>P-S2_Onsite</v>
      </c>
      <c r="EF322" s="114" t="str">
        <f t="shared" si="345"/>
        <v>P-S2_Onsite</v>
      </c>
      <c r="EG322" s="114" t="str">
        <f t="shared" si="346"/>
        <v>P-S2_Onsite</v>
      </c>
      <c r="EH322" s="114" t="str">
        <f t="shared" si="347"/>
        <v>P-S2_Onsite</v>
      </c>
      <c r="EI322" s="114" t="str">
        <f t="shared" si="348"/>
        <v>P-S2_Onsite</v>
      </c>
      <c r="EJ322" s="114" t="str">
        <f t="shared" si="349"/>
        <v>P-5, A-0, No Data-0</v>
      </c>
      <c r="EK322" s="114" t="s">
        <v>10453</v>
      </c>
      <c r="EL322" s="114">
        <v>27</v>
      </c>
      <c r="EM322" s="114">
        <v>10</v>
      </c>
      <c r="EN322" s="114">
        <v>58</v>
      </c>
      <c r="EO322" s="114">
        <v>95</v>
      </c>
      <c r="EP322" s="114" t="s">
        <v>7217</v>
      </c>
      <c r="EQ322" s="114" t="s">
        <v>1054</v>
      </c>
      <c r="ER322" s="114" t="s">
        <v>4211</v>
      </c>
      <c r="ES322" s="114"/>
      <c r="ET322" s="30" t="s">
        <v>4211</v>
      </c>
    </row>
    <row r="323" spans="1:150" x14ac:dyDescent="0.25">
      <c r="A323" s="114">
        <v>320</v>
      </c>
      <c r="B323" s="114" t="s">
        <v>7224</v>
      </c>
      <c r="C323" s="80" t="s">
        <v>4215</v>
      </c>
      <c r="D323" s="30" t="s">
        <v>4216</v>
      </c>
      <c r="E323" s="30" t="s">
        <v>4217</v>
      </c>
      <c r="F323" s="33" t="s">
        <v>7201</v>
      </c>
      <c r="G323" s="30" t="s">
        <v>4218</v>
      </c>
      <c r="H323" s="143">
        <v>15</v>
      </c>
      <c r="I323" s="143">
        <v>15</v>
      </c>
      <c r="J323" s="143">
        <v>18</v>
      </c>
      <c r="K323" s="143">
        <v>15</v>
      </c>
      <c r="L323" s="143">
        <v>63</v>
      </c>
      <c r="M323" s="143">
        <v>65</v>
      </c>
      <c r="N323" s="40" t="s">
        <v>7314</v>
      </c>
      <c r="O323" s="40" t="s">
        <v>1593</v>
      </c>
      <c r="P323" s="13" t="str">
        <f t="shared" si="282"/>
        <v>2025EM1100320-MDSDF401</v>
      </c>
      <c r="Q323" s="40" t="str">
        <f t="shared" si="283"/>
        <v>0 missed</v>
      </c>
      <c r="R323" s="40" t="str">
        <f t="shared" si="284"/>
        <v>0 missed</v>
      </c>
      <c r="S323" s="40">
        <f t="shared" si="285"/>
        <v>3</v>
      </c>
      <c r="T323" s="40">
        <f t="shared" si="286"/>
        <v>1</v>
      </c>
      <c r="U323" s="41">
        <f t="shared" si="287"/>
        <v>1</v>
      </c>
      <c r="V323" s="41">
        <f t="shared" si="288"/>
        <v>1</v>
      </c>
      <c r="W323" s="40" t="str">
        <f t="shared" si="289"/>
        <v>0 missed</v>
      </c>
      <c r="X323" s="113">
        <f t="shared" si="290"/>
        <v>4</v>
      </c>
      <c r="Y323" s="13">
        <f t="shared" si="291"/>
        <v>1</v>
      </c>
      <c r="Z323" s="13" t="str">
        <f t="shared" si="292"/>
        <v>Q-3 A-1 || Q Total-3, A Total-1</v>
      </c>
      <c r="AA323" s="113" t="str" cm="1">
        <f t="array" ref="AA323">IFERROR(INDEX('Attendance-Slot-1'!$Q$2:$Q$1112,MATCH(1,('Attendance-Slot-1'!$A$2:$A$1112=$C323)*('Attendance-Slot-1'!$G$2:$G$1112=AA$2),0)),"No Data")</f>
        <v>No Data</v>
      </c>
      <c r="AB323" s="113" t="str" cm="1">
        <f t="array" ref="AB323">IFERROR(INDEX('Attendance-Slot-2'!$Q$2:$Q$2595,MATCH(1,('Attendance-Slot-2'!$A$2:$A$2595=$C323)*('Attendance-Slot-2'!$G$2:$G$2595=AA$2),0)),"No Data")</f>
        <v>P-S2_Online</v>
      </c>
      <c r="AC323" s="133">
        <f>VLOOKUP($P323,'Written Exam Marks'!$H:$Q,10,FALSE)</f>
        <v>34</v>
      </c>
      <c r="AD323" s="133">
        <f>VLOOKUP($P323,'Written Exam Marks'!$H:$Q,9,FALSE)</f>
        <v>35</v>
      </c>
      <c r="AE323" s="113" t="str">
        <f t="shared" si="293"/>
        <v>Present</v>
      </c>
      <c r="AF323" s="113" t="str">
        <f t="shared" si="294"/>
        <v>P-S2_Online</v>
      </c>
      <c r="AG323" s="146">
        <v>10</v>
      </c>
      <c r="AH323" s="146">
        <v>9</v>
      </c>
      <c r="AI323" s="146">
        <v>10</v>
      </c>
      <c r="AJ323" s="146">
        <v>10</v>
      </c>
      <c r="AK323" s="146">
        <v>10</v>
      </c>
      <c r="AL323" s="146">
        <v>9</v>
      </c>
      <c r="AM323" s="146">
        <v>58</v>
      </c>
      <c r="AN323" s="146">
        <v>60</v>
      </c>
      <c r="AO323" s="43" t="s">
        <v>7336</v>
      </c>
      <c r="AP323" s="43" t="s">
        <v>1598</v>
      </c>
      <c r="AQ323" s="50" t="str">
        <f t="shared" si="295"/>
        <v>2025EM1100320-MDSDF402</v>
      </c>
      <c r="AR323" s="43" t="str">
        <f t="shared" si="296"/>
        <v>0 missed</v>
      </c>
      <c r="AS323" s="47" t="s">
        <v>7342</v>
      </c>
      <c r="AT323" s="43">
        <f t="shared" si="297"/>
        <v>6</v>
      </c>
      <c r="AU323" s="48" t="s">
        <v>7342</v>
      </c>
      <c r="AV323" s="49">
        <f t="shared" si="298"/>
        <v>1</v>
      </c>
      <c r="AW323" s="48" t="s">
        <v>7342</v>
      </c>
      <c r="AX323" s="43" t="str">
        <f t="shared" si="299"/>
        <v>0 missed</v>
      </c>
      <c r="AY323" s="42">
        <f t="shared" si="300"/>
        <v>6</v>
      </c>
      <c r="AZ323" s="50">
        <f t="shared" si="301"/>
        <v>1</v>
      </c>
      <c r="BA323" s="50" t="str">
        <f t="shared" si="302"/>
        <v>Q-6 A-- || Q Total-6, A Total-0</v>
      </c>
      <c r="BB323" s="42" t="str" cm="1">
        <f t="array" ref="BB323">IFERROR(INDEX('Attendance-Slot-1'!$Q$2:$Q$1112,MATCH(1,('Attendance-Slot-1'!$A$2:$A$1112=$C323)*('Attendance-Slot-1'!$G$2:$G$1112=BB$2),0)),"No Data")</f>
        <v>No Data</v>
      </c>
      <c r="BC323" s="42" t="str" cm="1">
        <f t="array" ref="BC323">IFERROR(INDEX('Attendance-Slot-2'!$Q$2:$Q$2595,MATCH(1,('Attendance-Slot-2'!$A$2:$A$2595=$C323)*('Attendance-Slot-2'!$G$2:$G$2595=BB$2),0)),"No Data")</f>
        <v>P-S2_Online</v>
      </c>
      <c r="BD323" s="134">
        <f>VLOOKUP($AQ323,'Written Exam Marks'!$H:$Q,10,FALSE)</f>
        <v>30</v>
      </c>
      <c r="BE323" s="134">
        <f>VLOOKUP($AQ323,'Written Exam Marks'!$H:$Q,9,FALSE)</f>
        <v>40</v>
      </c>
      <c r="BF323" s="42" t="str">
        <f t="shared" si="303"/>
        <v>Present</v>
      </c>
      <c r="BG323" s="42" t="str">
        <f t="shared" si="304"/>
        <v>P-S2_Online</v>
      </c>
      <c r="BH323" s="147">
        <v>20</v>
      </c>
      <c r="BI323" s="147">
        <v>19</v>
      </c>
      <c r="BJ323" s="147">
        <v>39</v>
      </c>
      <c r="BK323" s="147">
        <v>60</v>
      </c>
      <c r="BL323" s="52" t="s">
        <v>3697</v>
      </c>
      <c r="BM323" s="52" t="s">
        <v>1606</v>
      </c>
      <c r="BN323" s="57" t="str">
        <f t="shared" si="305"/>
        <v>2025EM1100320-MDSDF403</v>
      </c>
      <c r="BO323" s="52" t="str">
        <f t="shared" si="306"/>
        <v>0 missed</v>
      </c>
      <c r="BP323" s="52" t="str">
        <f t="shared" si="307"/>
        <v>0 missed</v>
      </c>
      <c r="BQ323" s="52">
        <f t="shared" si="308"/>
        <v>1</v>
      </c>
      <c r="BR323" s="52">
        <f t="shared" si="309"/>
        <v>1</v>
      </c>
      <c r="BS323" s="56">
        <f t="shared" si="310"/>
        <v>1</v>
      </c>
      <c r="BT323" s="56">
        <f t="shared" si="311"/>
        <v>1</v>
      </c>
      <c r="BU323" s="52" t="str">
        <f t="shared" si="312"/>
        <v>0 missed</v>
      </c>
      <c r="BV323" s="51">
        <f t="shared" si="313"/>
        <v>2</v>
      </c>
      <c r="BW323" s="57">
        <f t="shared" si="314"/>
        <v>1</v>
      </c>
      <c r="BX323" s="57" t="str">
        <f t="shared" si="315"/>
        <v>Q-1 A-1 || Q Total-1, A Total-1</v>
      </c>
      <c r="BY323" s="51" t="str" cm="1">
        <f t="array" ref="BY323">IFERROR(INDEX('Attendance-Slot-1'!$Q$2:$Q$1112,MATCH(1,('Attendance-Slot-1'!$A$2:$A$1112=$C323)*('Attendance-Slot-1'!$G$2:$G$1112=BY$2),0)),"No Data")</f>
        <v>No Data</v>
      </c>
      <c r="BZ323" s="51" t="str" cm="1">
        <f t="array" ref="BZ323">IFERROR(INDEX('Attendance-Slot-2'!$Q$2:$Q$2595,MATCH(1,('Attendance-Slot-2'!$A$2:$A$2595=$C323)*('Attendance-Slot-2'!$G$2:$G$2595=BY$2),0)),"No Data")</f>
        <v>P-S2_Online</v>
      </c>
      <c r="CA323" s="135">
        <f>VLOOKUP($BN323,'Written Exam Marks'!$H:$Q,10,FALSE)</f>
        <v>35</v>
      </c>
      <c r="CB323" s="135">
        <f>VLOOKUP($BN323,'Written Exam Marks'!$H:$Q,9,FALSE)</f>
        <v>40</v>
      </c>
      <c r="CC323" s="51" t="str">
        <f t="shared" si="316"/>
        <v>Present</v>
      </c>
      <c r="CD323" s="51" t="str">
        <f t="shared" si="317"/>
        <v>P-S2_Online</v>
      </c>
      <c r="CE323" s="29">
        <v>19</v>
      </c>
      <c r="CF323" s="29">
        <v>19</v>
      </c>
      <c r="CG323" s="29">
        <v>20</v>
      </c>
      <c r="CH323" s="29">
        <v>58</v>
      </c>
      <c r="CI323" s="29">
        <v>60</v>
      </c>
      <c r="CJ323" s="61" t="s">
        <v>7343</v>
      </c>
      <c r="CK323" s="61" t="s">
        <v>1613</v>
      </c>
      <c r="CL323" s="10" t="str">
        <f t="shared" si="318"/>
        <v>2025EM1100320-MDSDF404</v>
      </c>
      <c r="CM323" s="61" t="str">
        <f t="shared" si="319"/>
        <v>0 missed</v>
      </c>
      <c r="CN323" s="61" t="str">
        <f t="shared" si="320"/>
        <v>0 missed</v>
      </c>
      <c r="CO323" s="111">
        <f t="shared" si="321"/>
        <v>2</v>
      </c>
      <c r="CP323" s="111">
        <f t="shared" si="322"/>
        <v>1</v>
      </c>
      <c r="CQ323" s="9">
        <f t="shared" si="323"/>
        <v>1</v>
      </c>
      <c r="CR323" s="9">
        <f t="shared" si="324"/>
        <v>1</v>
      </c>
      <c r="CS323" s="61" t="str">
        <f t="shared" si="325"/>
        <v>0 missed</v>
      </c>
      <c r="CT323" s="111">
        <f t="shared" si="326"/>
        <v>3</v>
      </c>
      <c r="CU323" s="10">
        <f t="shared" si="327"/>
        <v>1</v>
      </c>
      <c r="CV323" s="10" t="str">
        <f t="shared" si="328"/>
        <v>Q-2 A-1 || Q Total-2, A Total-1</v>
      </c>
      <c r="CW323" s="111" t="str" cm="1">
        <f t="array" ref="CW323">IFERROR(INDEX('Attendance-Slot-1'!$Q$2:$Q$1112,MATCH(1,('Attendance-Slot-1'!$A$2:$A$1112=$C323)*('Attendance-Slot-1'!$G$2:$G$1112=CW$2),0)),"No Data")</f>
        <v>No Data</v>
      </c>
      <c r="CX323" s="111" t="str" cm="1">
        <f t="array" ref="CX323">IFERROR(INDEX('Attendance-Slot-2'!$Q$2:$Q$2595,MATCH(1,('Attendance-Slot-2'!$A$2:$A$2595=$C323)*('Attendance-Slot-2'!$G$2:$G$2595=CW$2),0)),"No Data")</f>
        <v>P-S2_Online</v>
      </c>
      <c r="CY323" s="136">
        <f>VLOOKUP($CL323,'Written Exam Marks'!$H:$Q,10,FALSE)</f>
        <v>28.5</v>
      </c>
      <c r="CZ323" s="136">
        <f>VLOOKUP($CL323,'Written Exam Marks'!$H:$Q,9,FALSE)</f>
        <v>40</v>
      </c>
      <c r="DA323" s="111" t="str">
        <f t="shared" si="329"/>
        <v>Present</v>
      </c>
      <c r="DB323" s="111" t="str">
        <f t="shared" si="330"/>
        <v>P-S2_Online</v>
      </c>
      <c r="DC323" s="148">
        <v>5.5</v>
      </c>
      <c r="DD323" s="148">
        <v>6.125</v>
      </c>
      <c r="DE323" s="148">
        <v>9</v>
      </c>
      <c r="DF323" s="148">
        <v>16</v>
      </c>
      <c r="DG323" s="148">
        <v>18</v>
      </c>
      <c r="DH323" s="148">
        <v>54.625</v>
      </c>
      <c r="DI323" s="148">
        <v>65</v>
      </c>
      <c r="DJ323" s="66" t="s">
        <v>7351</v>
      </c>
      <c r="DK323" s="66" t="s">
        <v>1631</v>
      </c>
      <c r="DL323" s="68" t="str">
        <f t="shared" si="331"/>
        <v>2025EM1100320-MDSDF406</v>
      </c>
      <c r="DM323" s="66" t="str">
        <f t="shared" si="332"/>
        <v>0 missed</v>
      </c>
      <c r="DN323" s="66" t="str">
        <f t="shared" si="333"/>
        <v>0 missed</v>
      </c>
      <c r="DO323" s="62">
        <f t="shared" si="334"/>
        <v>3</v>
      </c>
      <c r="DP323" s="62">
        <f t="shared" si="335"/>
        <v>2</v>
      </c>
      <c r="DQ323" s="67">
        <f t="shared" si="336"/>
        <v>1</v>
      </c>
      <c r="DR323" s="67">
        <f t="shared" si="337"/>
        <v>1</v>
      </c>
      <c r="DS323" s="66" t="str">
        <f t="shared" si="338"/>
        <v>0 missed</v>
      </c>
      <c r="DT323" s="62">
        <f t="shared" si="339"/>
        <v>5</v>
      </c>
      <c r="DU323" s="68">
        <f t="shared" si="340"/>
        <v>1</v>
      </c>
      <c r="DV323" s="68" t="str">
        <f t="shared" si="341"/>
        <v>Q-3 A-2 || Q Total-3, A Total-2</v>
      </c>
      <c r="DW323" s="62" t="str" cm="1">
        <f t="array" ref="DW323">IFERROR(INDEX('Attendance-Slot-1'!$Q$2:$Q$1112,MATCH(1,('Attendance-Slot-1'!$A$2:$A$1112=$C323)*('Attendance-Slot-1'!$G$2:$G$1112=DW$2),0)),"No Data")</f>
        <v>No Data</v>
      </c>
      <c r="DX323" s="62" t="str" cm="1">
        <f t="array" ref="DX323">IFERROR(INDEX('Attendance-Slot-2'!$Q$2:$Q$2595,MATCH(1,('Attendance-Slot-2'!$A$2:$A$2595=$C323)*('Attendance-Slot-2'!$G$2:$G$2595=DW$2),0)),"No Data")</f>
        <v>P-S2_Online</v>
      </c>
      <c r="DY323" s="137">
        <f>VLOOKUP($DL323,'Written Exam Marks'!$H:$Q,10,FALSE)</f>
        <v>31</v>
      </c>
      <c r="DZ323" s="137">
        <f>VLOOKUP($DL323,'Written Exam Marks'!$H:$Q,9,FALSE)</f>
        <v>35</v>
      </c>
      <c r="EA323" s="62" t="str">
        <f t="shared" si="342"/>
        <v>Present</v>
      </c>
      <c r="EB323" s="62" t="str">
        <f t="shared" si="343"/>
        <v>P-S2_Online</v>
      </c>
      <c r="EC323" s="114" t="str">
        <f t="shared" si="280"/>
        <v>P-0, 
A-0, 
No Data-5</v>
      </c>
      <c r="ED323" s="114" t="str">
        <f t="shared" si="281"/>
        <v>P-5, 
A-0, 
No Data-0</v>
      </c>
      <c r="EE323" s="114" t="str">
        <f t="shared" si="344"/>
        <v>P-S2_Online</v>
      </c>
      <c r="EF323" s="114" t="str">
        <f t="shared" si="345"/>
        <v>P-S2_Online</v>
      </c>
      <c r="EG323" s="114" t="str">
        <f t="shared" si="346"/>
        <v>P-S2_Online</v>
      </c>
      <c r="EH323" s="114" t="str">
        <f t="shared" si="347"/>
        <v>P-S2_Online</v>
      </c>
      <c r="EI323" s="114" t="str">
        <f t="shared" si="348"/>
        <v>P-S2_Online</v>
      </c>
      <c r="EJ323" s="114" t="str">
        <f t="shared" si="349"/>
        <v>P-5, A-0, No Data-0</v>
      </c>
      <c r="EK323" s="114" t="s">
        <v>10453</v>
      </c>
      <c r="EL323" s="114">
        <v>27</v>
      </c>
      <c r="EM323" s="114">
        <v>9</v>
      </c>
      <c r="EN323" s="114">
        <v>49</v>
      </c>
      <c r="EO323" s="114">
        <v>85</v>
      </c>
      <c r="EP323" s="114" t="s">
        <v>7217</v>
      </c>
      <c r="EQ323" s="114" t="s">
        <v>1031</v>
      </c>
      <c r="ER323" s="114" t="s">
        <v>4215</v>
      </c>
      <c r="ES323" s="114"/>
      <c r="ET323" s="30" t="s">
        <v>4215</v>
      </c>
    </row>
    <row r="324" spans="1:150" x14ac:dyDescent="0.25">
      <c r="A324" s="114">
        <v>321</v>
      </c>
      <c r="B324" s="114" t="s">
        <v>7224</v>
      </c>
      <c r="C324" s="80" t="s">
        <v>4219</v>
      </c>
      <c r="D324" s="30" t="s">
        <v>4220</v>
      </c>
      <c r="E324" s="30" t="s">
        <v>4221</v>
      </c>
      <c r="F324" s="33" t="s">
        <v>7201</v>
      </c>
      <c r="G324" s="30" t="s">
        <v>4222</v>
      </c>
      <c r="H324" s="143">
        <v>14</v>
      </c>
      <c r="I324" s="143">
        <v>15</v>
      </c>
      <c r="J324" s="143">
        <v>17</v>
      </c>
      <c r="K324" s="143">
        <v>15</v>
      </c>
      <c r="L324" s="143">
        <v>61</v>
      </c>
      <c r="M324" s="143">
        <v>65</v>
      </c>
      <c r="N324" s="40" t="s">
        <v>7314</v>
      </c>
      <c r="O324" s="40" t="s">
        <v>1593</v>
      </c>
      <c r="P324" s="13" t="str">
        <f t="shared" si="282"/>
        <v>2025EM1100321-MDSDF401</v>
      </c>
      <c r="Q324" s="40" t="str">
        <f t="shared" si="283"/>
        <v>0 missed</v>
      </c>
      <c r="R324" s="40" t="str">
        <f t="shared" si="284"/>
        <v>0 missed</v>
      </c>
      <c r="S324" s="40">
        <f t="shared" si="285"/>
        <v>3</v>
      </c>
      <c r="T324" s="40">
        <f t="shared" si="286"/>
        <v>1</v>
      </c>
      <c r="U324" s="41">
        <f t="shared" si="287"/>
        <v>1</v>
      </c>
      <c r="V324" s="41">
        <f t="shared" si="288"/>
        <v>1</v>
      </c>
      <c r="W324" s="40" t="str">
        <f t="shared" si="289"/>
        <v>0 missed</v>
      </c>
      <c r="X324" s="113">
        <f t="shared" si="290"/>
        <v>4</v>
      </c>
      <c r="Y324" s="13">
        <f t="shared" si="291"/>
        <v>1</v>
      </c>
      <c r="Z324" s="13" t="str">
        <f t="shared" si="292"/>
        <v>Q-3 A-1 || Q Total-3, A Total-1</v>
      </c>
      <c r="AA324" s="113" t="str" cm="1">
        <f t="array" ref="AA324">IFERROR(INDEX('Attendance-Slot-1'!$Q$2:$Q$1112,MATCH(1,('Attendance-Slot-1'!$A$2:$A$1112=$C324)*('Attendance-Slot-1'!$G$2:$G$1112=AA$2),0)),"No Data")</f>
        <v>No Data</v>
      </c>
      <c r="AB324" s="113" t="str" cm="1">
        <f t="array" ref="AB324">IFERROR(INDEX('Attendance-Slot-2'!$Q$2:$Q$2595,MATCH(1,('Attendance-Slot-2'!$A$2:$A$2595=$C324)*('Attendance-Slot-2'!$G$2:$G$2595=AA$2),0)),"No Data")</f>
        <v>P-S2_Onsite</v>
      </c>
      <c r="AC324" s="133">
        <f>VLOOKUP($P324,'Written Exam Marks'!$H:$Q,10,FALSE)</f>
        <v>21</v>
      </c>
      <c r="AD324" s="133">
        <f>VLOOKUP($P324,'Written Exam Marks'!$H:$Q,9,FALSE)</f>
        <v>35</v>
      </c>
      <c r="AE324" s="113" t="str">
        <f t="shared" si="293"/>
        <v>Present</v>
      </c>
      <c r="AF324" s="113" t="str">
        <f t="shared" si="294"/>
        <v>P-S2_Onsite</v>
      </c>
      <c r="AG324" s="146">
        <v>9.5</v>
      </c>
      <c r="AH324" s="146">
        <v>9</v>
      </c>
      <c r="AI324" s="146">
        <v>10</v>
      </c>
      <c r="AJ324" s="146">
        <v>10</v>
      </c>
      <c r="AK324" s="146">
        <v>10</v>
      </c>
      <c r="AL324" s="146">
        <v>10</v>
      </c>
      <c r="AM324" s="146">
        <v>58.5</v>
      </c>
      <c r="AN324" s="146">
        <v>60</v>
      </c>
      <c r="AO324" s="43" t="s">
        <v>7336</v>
      </c>
      <c r="AP324" s="43" t="s">
        <v>1598</v>
      </c>
      <c r="AQ324" s="50" t="str">
        <f t="shared" si="295"/>
        <v>2025EM1100321-MDSDF402</v>
      </c>
      <c r="AR324" s="43" t="str">
        <f t="shared" si="296"/>
        <v>0 missed</v>
      </c>
      <c r="AS324" s="47" t="s">
        <v>7342</v>
      </c>
      <c r="AT324" s="43">
        <f t="shared" si="297"/>
        <v>6</v>
      </c>
      <c r="AU324" s="48" t="s">
        <v>7342</v>
      </c>
      <c r="AV324" s="49">
        <f t="shared" si="298"/>
        <v>1</v>
      </c>
      <c r="AW324" s="48" t="s">
        <v>7342</v>
      </c>
      <c r="AX324" s="43" t="str">
        <f t="shared" si="299"/>
        <v>0 missed</v>
      </c>
      <c r="AY324" s="42">
        <f t="shared" si="300"/>
        <v>6</v>
      </c>
      <c r="AZ324" s="50">
        <f t="shared" si="301"/>
        <v>1</v>
      </c>
      <c r="BA324" s="50" t="str">
        <f t="shared" si="302"/>
        <v>Q-6 A-- || Q Total-6, A Total-0</v>
      </c>
      <c r="BB324" s="42" t="str" cm="1">
        <f t="array" ref="BB324">IFERROR(INDEX('Attendance-Slot-1'!$Q$2:$Q$1112,MATCH(1,('Attendance-Slot-1'!$A$2:$A$1112=$C324)*('Attendance-Slot-1'!$G$2:$G$1112=BB$2),0)),"No Data")</f>
        <v>No Data</v>
      </c>
      <c r="BC324" s="42" t="str" cm="1">
        <f t="array" ref="BC324">IFERROR(INDEX('Attendance-Slot-2'!$Q$2:$Q$2595,MATCH(1,('Attendance-Slot-2'!$A$2:$A$2595=$C324)*('Attendance-Slot-2'!$G$2:$G$2595=BB$2),0)),"No Data")</f>
        <v>P-S2_Onsite</v>
      </c>
      <c r="BD324" s="134">
        <f>VLOOKUP($AQ324,'Written Exam Marks'!$H:$Q,10,FALSE)</f>
        <v>27</v>
      </c>
      <c r="BE324" s="134">
        <f>VLOOKUP($AQ324,'Written Exam Marks'!$H:$Q,9,FALSE)</f>
        <v>40</v>
      </c>
      <c r="BF324" s="42" t="str">
        <f t="shared" si="303"/>
        <v>Present</v>
      </c>
      <c r="BG324" s="42" t="str">
        <f t="shared" si="304"/>
        <v>P-S2_Onsite</v>
      </c>
      <c r="BH324" s="147">
        <v>20</v>
      </c>
      <c r="BI324" s="147">
        <v>26</v>
      </c>
      <c r="BJ324" s="147">
        <v>46</v>
      </c>
      <c r="BK324" s="147">
        <v>60</v>
      </c>
      <c r="BL324" s="52" t="s">
        <v>3697</v>
      </c>
      <c r="BM324" s="52" t="s">
        <v>1606</v>
      </c>
      <c r="BN324" s="57" t="str">
        <f t="shared" si="305"/>
        <v>2025EM1100321-MDSDF403</v>
      </c>
      <c r="BO324" s="52" t="str">
        <f t="shared" si="306"/>
        <v>0 missed</v>
      </c>
      <c r="BP324" s="52" t="str">
        <f t="shared" si="307"/>
        <v>0 missed</v>
      </c>
      <c r="BQ324" s="52">
        <f t="shared" si="308"/>
        <v>1</v>
      </c>
      <c r="BR324" s="52">
        <f t="shared" si="309"/>
        <v>1</v>
      </c>
      <c r="BS324" s="56">
        <f t="shared" si="310"/>
        <v>1</v>
      </c>
      <c r="BT324" s="56">
        <f t="shared" si="311"/>
        <v>1</v>
      </c>
      <c r="BU324" s="52" t="str">
        <f t="shared" si="312"/>
        <v>0 missed</v>
      </c>
      <c r="BV324" s="51">
        <f t="shared" si="313"/>
        <v>2</v>
      </c>
      <c r="BW324" s="57">
        <f t="shared" si="314"/>
        <v>1</v>
      </c>
      <c r="BX324" s="57" t="str">
        <f t="shared" si="315"/>
        <v>Q-1 A-1 || Q Total-1, A Total-1</v>
      </c>
      <c r="BY324" s="51" t="str" cm="1">
        <f t="array" ref="BY324">IFERROR(INDEX('Attendance-Slot-1'!$Q$2:$Q$1112,MATCH(1,('Attendance-Slot-1'!$A$2:$A$1112=$C324)*('Attendance-Slot-1'!$G$2:$G$1112=BY$2),0)),"No Data")</f>
        <v>No Data</v>
      </c>
      <c r="BZ324" s="51" t="str" cm="1">
        <f t="array" ref="BZ324">IFERROR(INDEX('Attendance-Slot-2'!$Q$2:$Q$2595,MATCH(1,('Attendance-Slot-2'!$A$2:$A$2595=$C324)*('Attendance-Slot-2'!$G$2:$G$2595=BY$2),0)),"No Data")</f>
        <v>P-S2_Onsite</v>
      </c>
      <c r="CA324" s="135">
        <f>VLOOKUP($BN324,'Written Exam Marks'!$H:$Q,10,FALSE)</f>
        <v>30</v>
      </c>
      <c r="CB324" s="135">
        <f>VLOOKUP($BN324,'Written Exam Marks'!$H:$Q,9,FALSE)</f>
        <v>40</v>
      </c>
      <c r="CC324" s="51" t="str">
        <f t="shared" si="316"/>
        <v>Present</v>
      </c>
      <c r="CD324" s="51" t="str">
        <f t="shared" si="317"/>
        <v>P-S2_Onsite</v>
      </c>
      <c r="CE324" s="29" t="s">
        <v>5</v>
      </c>
      <c r="CF324" s="29">
        <v>19</v>
      </c>
      <c r="CG324" s="29">
        <v>20</v>
      </c>
      <c r="CH324" s="29">
        <v>39</v>
      </c>
      <c r="CI324" s="29">
        <v>60</v>
      </c>
      <c r="CJ324" s="61" t="s">
        <v>7343</v>
      </c>
      <c r="CK324" s="61" t="s">
        <v>1613</v>
      </c>
      <c r="CL324" s="10" t="str">
        <f t="shared" si="318"/>
        <v>2025EM1100321-MDSDF404</v>
      </c>
      <c r="CM324" s="61" t="str">
        <f t="shared" si="319"/>
        <v>1 missed</v>
      </c>
      <c r="CN324" s="61" t="str">
        <f t="shared" si="320"/>
        <v>0 missed</v>
      </c>
      <c r="CO324" s="111">
        <f t="shared" si="321"/>
        <v>1</v>
      </c>
      <c r="CP324" s="111">
        <f t="shared" si="322"/>
        <v>1</v>
      </c>
      <c r="CQ324" s="9">
        <f t="shared" si="323"/>
        <v>0.5</v>
      </c>
      <c r="CR324" s="9">
        <f t="shared" si="324"/>
        <v>1</v>
      </c>
      <c r="CS324" s="61" t="str">
        <f t="shared" si="325"/>
        <v>1 missed</v>
      </c>
      <c r="CT324" s="111">
        <f t="shared" si="326"/>
        <v>2</v>
      </c>
      <c r="CU324" s="10">
        <f t="shared" si="327"/>
        <v>0.66666666666666663</v>
      </c>
      <c r="CV324" s="10" t="str">
        <f t="shared" si="328"/>
        <v>Q-1 A-1 || Q Total-2, A Total-1</v>
      </c>
      <c r="CW324" s="111" t="str" cm="1">
        <f t="array" ref="CW324">IFERROR(INDEX('Attendance-Slot-1'!$Q$2:$Q$1112,MATCH(1,('Attendance-Slot-1'!$A$2:$A$1112=$C324)*('Attendance-Slot-1'!$G$2:$G$1112=CW$2),0)),"No Data")</f>
        <v>No Data</v>
      </c>
      <c r="CX324" s="111" t="str" cm="1">
        <f t="array" ref="CX324">IFERROR(INDEX('Attendance-Slot-2'!$Q$2:$Q$2595,MATCH(1,('Attendance-Slot-2'!$A$2:$A$2595=$C324)*('Attendance-Slot-2'!$G$2:$G$2595=CW$2),0)),"No Data")</f>
        <v>P-S2_Onsite</v>
      </c>
      <c r="CY324" s="136">
        <f>VLOOKUP($CL324,'Written Exam Marks'!$H:$Q,10,FALSE)</f>
        <v>15.5</v>
      </c>
      <c r="CZ324" s="136">
        <f>VLOOKUP($CL324,'Written Exam Marks'!$H:$Q,9,FALSE)</f>
        <v>40</v>
      </c>
      <c r="DA324" s="111" t="str">
        <f t="shared" si="329"/>
        <v>Present</v>
      </c>
      <c r="DB324" s="111" t="str">
        <f t="shared" si="330"/>
        <v>P-S2_Onsite</v>
      </c>
      <c r="DC324" s="148">
        <v>6</v>
      </c>
      <c r="DD324" s="148">
        <v>6.625</v>
      </c>
      <c r="DE324" s="148">
        <v>8</v>
      </c>
      <c r="DF324" s="148">
        <v>14</v>
      </c>
      <c r="DG324" s="148">
        <v>18</v>
      </c>
      <c r="DH324" s="148">
        <v>52.625</v>
      </c>
      <c r="DI324" s="148">
        <v>65</v>
      </c>
      <c r="DJ324" s="66" t="s">
        <v>7351</v>
      </c>
      <c r="DK324" s="66" t="s">
        <v>1631</v>
      </c>
      <c r="DL324" s="68" t="str">
        <f t="shared" si="331"/>
        <v>2025EM1100321-MDSDF406</v>
      </c>
      <c r="DM324" s="66" t="str">
        <f t="shared" si="332"/>
        <v>0 missed</v>
      </c>
      <c r="DN324" s="66" t="str">
        <f t="shared" si="333"/>
        <v>0 missed</v>
      </c>
      <c r="DO324" s="62">
        <f t="shared" si="334"/>
        <v>3</v>
      </c>
      <c r="DP324" s="62">
        <f t="shared" si="335"/>
        <v>2</v>
      </c>
      <c r="DQ324" s="67">
        <f t="shared" si="336"/>
        <v>1</v>
      </c>
      <c r="DR324" s="67">
        <f t="shared" si="337"/>
        <v>1</v>
      </c>
      <c r="DS324" s="66" t="str">
        <f t="shared" si="338"/>
        <v>0 missed</v>
      </c>
      <c r="DT324" s="62">
        <f t="shared" si="339"/>
        <v>5</v>
      </c>
      <c r="DU324" s="68">
        <f t="shared" si="340"/>
        <v>1</v>
      </c>
      <c r="DV324" s="68" t="str">
        <f t="shared" si="341"/>
        <v>Q-3 A-2 || Q Total-3, A Total-2</v>
      </c>
      <c r="DW324" s="62" t="str" cm="1">
        <f t="array" ref="DW324">IFERROR(INDEX('Attendance-Slot-1'!$Q$2:$Q$1112,MATCH(1,('Attendance-Slot-1'!$A$2:$A$1112=$C324)*('Attendance-Slot-1'!$G$2:$G$1112=DW$2),0)),"No Data")</f>
        <v>No Data</v>
      </c>
      <c r="DX324" s="62" t="str" cm="1">
        <f t="array" ref="DX324">IFERROR(INDEX('Attendance-Slot-2'!$Q$2:$Q$2595,MATCH(1,('Attendance-Slot-2'!$A$2:$A$2595=$C324)*('Attendance-Slot-2'!$G$2:$G$2595=DW$2),0)),"No Data")</f>
        <v>P-S2_Onsite</v>
      </c>
      <c r="DY324" s="137">
        <f>VLOOKUP($DL324,'Written Exam Marks'!$H:$Q,10,FALSE)</f>
        <v>26.5</v>
      </c>
      <c r="DZ324" s="137">
        <f>VLOOKUP($DL324,'Written Exam Marks'!$H:$Q,9,FALSE)</f>
        <v>35</v>
      </c>
      <c r="EA324" s="62" t="str">
        <f t="shared" si="342"/>
        <v>Present</v>
      </c>
      <c r="EB324" s="62" t="str">
        <f t="shared" si="343"/>
        <v>P-S2_Onsite</v>
      </c>
      <c r="EC324" s="114" t="str">
        <f t="shared" ref="EC324:EC387" si="350">"P-"&amp;(COUNTIF($AA324,"P-*")
+COUNTIF($BB324,"P-*")
+COUNTIF($BY324,"P-*")
+COUNTIF($CW324,"P-*")
+COUNTIF($DW324,"P-*"))&amp;", 
A-"&amp;(COUNTIF($AA324,"A-*")
+COUNTIF($BB324,"A-*")
+COUNTIF($BY324,"A-*")
+COUNTIF($CW324,"A-*")
+COUNTIF($DW324,"A-*"))&amp;", 
No Data-"&amp;(COUNTIF($AA324,"No Data")
+COUNTIF($BB324,"No Data")
+COUNTIF($BY324,"No Data")
+COUNTIF($CW324,"No Data")
+COUNTIF($DW324,"No Data"))</f>
        <v>P-0, 
A-0, 
No Data-5</v>
      </c>
      <c r="ED324" s="114" t="str">
        <f t="shared" ref="ED324:ED387" si="351">"P-"&amp;(COUNTIF($AB324,"P-*")
+COUNTIF($BC324,"P-*")
+COUNTIF($BZ324,"P-*")
+COUNTIF($CX324,"P-*")
+COUNTIF($DX324,"P-*"))&amp;", 
A-"&amp;(COUNTIF($AB324,"A-*")
+COUNTIF($BC324,"A-*")
+COUNTIF($BZ324,"A-*")
+COUNTIF($CX324,"A-*")
+COUNTIF($DX324,"A-*"))&amp;", 
No Data-"&amp;(COUNTIF($AB324,"No Data")
+COUNTIF($BC324,"No Data")
+COUNTIF($BZ324,"No Data")
+COUNTIF($CX324,"No Data")
+COUNTIF($DX324,"No Data"))</f>
        <v>P-5, 
A-0, 
No Data-0</v>
      </c>
      <c r="EE324" s="114" t="str">
        <f t="shared" si="344"/>
        <v>P-S2_Onsite</v>
      </c>
      <c r="EF324" s="114" t="str">
        <f t="shared" si="345"/>
        <v>P-S2_Onsite</v>
      </c>
      <c r="EG324" s="114" t="str">
        <f t="shared" si="346"/>
        <v>P-S2_Onsite</v>
      </c>
      <c r="EH324" s="114" t="str">
        <f t="shared" si="347"/>
        <v>P-S2_Onsite</v>
      </c>
      <c r="EI324" s="114" t="str">
        <f t="shared" si="348"/>
        <v>P-S2_Onsite</v>
      </c>
      <c r="EJ324" s="114" t="str">
        <f t="shared" si="349"/>
        <v>P-5, A-0, No Data-0</v>
      </c>
      <c r="EK324" s="114" t="s">
        <v>10453</v>
      </c>
      <c r="EL324" s="114">
        <v>27</v>
      </c>
      <c r="EM324" s="114">
        <v>10</v>
      </c>
      <c r="EN324" s="114">
        <v>52</v>
      </c>
      <c r="EO324" s="114">
        <v>89</v>
      </c>
      <c r="EP324" s="114" t="s">
        <v>7217</v>
      </c>
      <c r="EQ324" s="114" t="s">
        <v>1054</v>
      </c>
      <c r="ER324" s="114" t="s">
        <v>4219</v>
      </c>
      <c r="ES324" s="114"/>
      <c r="ET324" s="30" t="s">
        <v>4219</v>
      </c>
    </row>
    <row r="325" spans="1:150" x14ac:dyDescent="0.25">
      <c r="A325" s="114">
        <v>322</v>
      </c>
      <c r="B325" s="114" t="s">
        <v>7224</v>
      </c>
      <c r="C325" s="80" t="s">
        <v>4223</v>
      </c>
      <c r="D325" s="30" t="s">
        <v>4224</v>
      </c>
      <c r="E325" s="30" t="s">
        <v>4225</v>
      </c>
      <c r="F325" s="33" t="s">
        <v>7201</v>
      </c>
      <c r="G325" s="30" t="s">
        <v>4226</v>
      </c>
      <c r="H325" s="143">
        <v>15</v>
      </c>
      <c r="I325" s="143">
        <v>15</v>
      </c>
      <c r="J325" s="143" t="s">
        <v>5</v>
      </c>
      <c r="K325" s="143" t="s">
        <v>5</v>
      </c>
      <c r="L325" s="143">
        <v>30</v>
      </c>
      <c r="M325" s="143">
        <v>65</v>
      </c>
      <c r="N325" s="40" t="s">
        <v>7314</v>
      </c>
      <c r="O325" s="40" t="s">
        <v>1593</v>
      </c>
      <c r="P325" s="13" t="str">
        <f t="shared" ref="P325:P388" si="352">CONCATENATE($C325,"-",$O325)</f>
        <v>2025EM1100322-MDSDF401</v>
      </c>
      <c r="Q325" s="40" t="str">
        <f t="shared" ref="Q325:Q388" si="353">COUNTIF($H325:$J325,"A") &amp; " " &amp; "missed"</f>
        <v>1 missed</v>
      </c>
      <c r="R325" s="40" t="str">
        <f t="shared" ref="R325:R388" si="354">COUNTIF($K325,"A") &amp; " " &amp; "missed"</f>
        <v>1 missed</v>
      </c>
      <c r="S325" s="40">
        <f t="shared" ref="S325:S388" si="355">3-LEFT($Q325,1)</f>
        <v>2</v>
      </c>
      <c r="T325" s="40">
        <f t="shared" ref="T325:T388" si="356">1-LEFT($R325,1)</f>
        <v>0</v>
      </c>
      <c r="U325" s="41">
        <f t="shared" ref="U325:U388" si="357">$S325/3</f>
        <v>0.66666666666666663</v>
      </c>
      <c r="V325" s="41">
        <f t="shared" ref="V325:V388" si="358">$T325/1</f>
        <v>0</v>
      </c>
      <c r="W325" s="40" t="str">
        <f t="shared" ref="W325:W388" si="359">COUNTIF($H325:$K325,"A") &amp; " " &amp; "missed"</f>
        <v>2 missed</v>
      </c>
      <c r="X325" s="113">
        <f t="shared" ref="X325:X388" si="360">4- COUNTIF($H325:$K325, "A")</f>
        <v>2</v>
      </c>
      <c r="Y325" s="13">
        <f t="shared" ref="Y325:Y388" si="361">$X325/4</f>
        <v>0.5</v>
      </c>
      <c r="Z325" s="13" t="str">
        <f t="shared" ref="Z325:Z388" si="362">CONCATENATE("Q-",$S325," A-",$T325," || Q Total-3, A Total-1")</f>
        <v>Q-2 A-0 || Q Total-3, A Total-1</v>
      </c>
      <c r="AA325" s="113" t="str" cm="1">
        <f t="array" ref="AA325">IFERROR(INDEX('Attendance-Slot-1'!$Q$2:$Q$1112,MATCH(1,('Attendance-Slot-1'!$A$2:$A$1112=$C325)*('Attendance-Slot-1'!$G$2:$G$1112=AA$2),0)),"No Data")</f>
        <v>No Data</v>
      </c>
      <c r="AB325" s="113" t="str" cm="1">
        <f t="array" ref="AB325">IFERROR(INDEX('Attendance-Slot-2'!$Q$2:$Q$2595,MATCH(1,('Attendance-Slot-2'!$A$2:$A$2595=$C325)*('Attendance-Slot-2'!$G$2:$G$2595=AA$2),0)),"No Data")</f>
        <v>A-S2_Onsite</v>
      </c>
      <c r="AC325" s="133" t="e">
        <f>VLOOKUP($P325,'Written Exam Marks'!$H:$Q,10,FALSE)</f>
        <v>#N/A</v>
      </c>
      <c r="AD325" s="133" t="e">
        <f>VLOOKUP($P325,'Written Exam Marks'!$H:$Q,9,FALSE)</f>
        <v>#N/A</v>
      </c>
      <c r="AE325" s="113" t="str">
        <f t="shared" ref="AE325:AE388" si="363">IF(COUNTIF($AA325:$AB325,"P-*")&gt;0,"Present",
IF(COUNTIF($AA325:$AB325,"A-*")&gt;0,"Absent",
IF(COUNTIF($AA325:$AB325,"No Data")&gt;0,"No Data","")))</f>
        <v>Absent</v>
      </c>
      <c r="AF325" s="113" t="str">
        <f t="shared" ref="AF325:AF388" si="364">IF(LEFT($AA325,2)="P-",$AA325,IF(LEFT($AB325,2)="P-",$AB325,IF(LEFT($AA325,2)="A-",$AA325,IF(LEFT($AB325,2)="A-",$AB325,IF($AA325="No Data",$AA325,IF($AB325="No Data",$AB325,""))))))</f>
        <v>A-S2_Onsite</v>
      </c>
      <c r="AG325" s="146">
        <v>5</v>
      </c>
      <c r="AH325" s="146">
        <v>10</v>
      </c>
      <c r="AI325" s="146">
        <v>10</v>
      </c>
      <c r="AJ325" s="146">
        <v>10</v>
      </c>
      <c r="AK325" s="146">
        <v>10</v>
      </c>
      <c r="AL325" s="146" t="s">
        <v>5</v>
      </c>
      <c r="AM325" s="146">
        <v>45</v>
      </c>
      <c r="AN325" s="146">
        <v>60</v>
      </c>
      <c r="AO325" s="43" t="s">
        <v>7336</v>
      </c>
      <c r="AP325" s="43" t="s">
        <v>1598</v>
      </c>
      <c r="AQ325" s="50" t="str">
        <f t="shared" ref="AQ325:AQ388" si="365">CONCATENATE($C325,"-",$AP325)</f>
        <v>2025EM1100322-MDSDF402</v>
      </c>
      <c r="AR325" s="43" t="str">
        <f t="shared" ref="AR325:AR388" si="366">COUNTIF($AG325:$AL325, "A") &amp; " " &amp;"missed"</f>
        <v>1 missed</v>
      </c>
      <c r="AS325" s="47" t="s">
        <v>7342</v>
      </c>
      <c r="AT325" s="43">
        <f t="shared" ref="AT325:AT388" si="367">6- COUNTIF($AG325:$AL325, "A")</f>
        <v>5</v>
      </c>
      <c r="AU325" s="48" t="s">
        <v>7342</v>
      </c>
      <c r="AV325" s="49">
        <f t="shared" ref="AV325:AV388" si="368">$AT325/6</f>
        <v>0.83333333333333337</v>
      </c>
      <c r="AW325" s="48" t="s">
        <v>7342</v>
      </c>
      <c r="AX325" s="43" t="str">
        <f t="shared" ref="AX325:AX388" si="369">COUNTIF($AG325:$AL325,"A") &amp; " " &amp; "missed"</f>
        <v>1 missed</v>
      </c>
      <c r="AY325" s="42">
        <f t="shared" ref="AY325:AY388" si="370">6- COUNTIF($AG325:$AL325, "A")</f>
        <v>5</v>
      </c>
      <c r="AZ325" s="50">
        <f t="shared" ref="AZ325:AZ388" si="371">$AY325/6</f>
        <v>0.83333333333333337</v>
      </c>
      <c r="BA325" s="50" t="str">
        <f t="shared" ref="BA325:BA388" si="372">CONCATENATE("Q-",$AT325," A-",$AU325," || Q Total-6, A Total-0")</f>
        <v>Q-5 A-- || Q Total-6, A Total-0</v>
      </c>
      <c r="BB325" s="42" t="str" cm="1">
        <f t="array" ref="BB325">IFERROR(INDEX('Attendance-Slot-1'!$Q$2:$Q$1112,MATCH(1,('Attendance-Slot-1'!$A$2:$A$1112=$C325)*('Attendance-Slot-1'!$G$2:$G$1112=BB$2),0)),"No Data")</f>
        <v>No Data</v>
      </c>
      <c r="BC325" s="42" t="str" cm="1">
        <f t="array" ref="BC325">IFERROR(INDEX('Attendance-Slot-2'!$Q$2:$Q$2595,MATCH(1,('Attendance-Slot-2'!$A$2:$A$2595=$C325)*('Attendance-Slot-2'!$G$2:$G$2595=BB$2),0)),"No Data")</f>
        <v>A-S2_Onsite</v>
      </c>
      <c r="BD325" s="134" t="e">
        <f>VLOOKUP($AQ325,'Written Exam Marks'!$H:$Q,10,FALSE)</f>
        <v>#N/A</v>
      </c>
      <c r="BE325" s="134" t="e">
        <f>VLOOKUP($AQ325,'Written Exam Marks'!$H:$Q,9,FALSE)</f>
        <v>#N/A</v>
      </c>
      <c r="BF325" s="42" t="str">
        <f t="shared" ref="BF325:BF388" si="373">IF(COUNTIF($BB325:$BC325,"P-*")&gt;0,"Present",
IF(COUNTIF($BB325:$BC325,"A-*")&gt;0,"Absent",
IF(COUNTIF($BB325:$BC325,"No Data")&gt;0,"No Data","")))</f>
        <v>Absent</v>
      </c>
      <c r="BG325" s="42" t="str">
        <f t="shared" ref="BG325:BG388" si="374">IF(LEFT($BB325,2)="P-",$BB325,IF(LEFT($BC325,2)="P-",$BC325,IF(LEFT($BB325,2)="A-",$BB325,IF(LEFT($BC325,2)="A-",$BC325,IF($BB325="No Data",$BB325,IF($BC325="No Data",$BC325,""))))))</f>
        <v>A-S2_Onsite</v>
      </c>
      <c r="BH325" s="147">
        <v>19</v>
      </c>
      <c r="BI325" s="147">
        <v>27</v>
      </c>
      <c r="BJ325" s="147">
        <v>46</v>
      </c>
      <c r="BK325" s="147">
        <v>60</v>
      </c>
      <c r="BL325" s="52" t="s">
        <v>3697</v>
      </c>
      <c r="BM325" s="52" t="s">
        <v>1606</v>
      </c>
      <c r="BN325" s="57" t="str">
        <f t="shared" ref="BN325:BN388" si="375">CONCATENATE($C325,"-",$BM325)</f>
        <v>2025EM1100322-MDSDF403</v>
      </c>
      <c r="BO325" s="52" t="str">
        <f t="shared" ref="BO325:BO388" si="376">COUNTIF($BH325,"A") &amp; " " &amp; "missed"</f>
        <v>0 missed</v>
      </c>
      <c r="BP325" s="52" t="str">
        <f t="shared" ref="BP325:BP388" si="377">COUNTIF($BI325,"A") &amp; " " &amp; "missed"</f>
        <v>0 missed</v>
      </c>
      <c r="BQ325" s="52">
        <f t="shared" ref="BQ325:BQ388" si="378">1-LEFT($BO325,1)</f>
        <v>1</v>
      </c>
      <c r="BR325" s="52">
        <f t="shared" ref="BR325:BR388" si="379">1-LEFT($BP325,1)</f>
        <v>1</v>
      </c>
      <c r="BS325" s="56">
        <f t="shared" ref="BS325:BS388" si="380">$BQ325/1</f>
        <v>1</v>
      </c>
      <c r="BT325" s="56">
        <f t="shared" ref="BT325:BT388" si="381">$BR325/1</f>
        <v>1</v>
      </c>
      <c r="BU325" s="52" t="str">
        <f t="shared" ref="BU325:BU388" si="382">COUNTIF($BH325:$BI325,"A") &amp; " " &amp; "missed"</f>
        <v>0 missed</v>
      </c>
      <c r="BV325" s="51">
        <f t="shared" ref="BV325:BV388" si="383">2- COUNTIF($BH325:$BI325, "A")</f>
        <v>2</v>
      </c>
      <c r="BW325" s="57">
        <f t="shared" ref="BW325:BW388" si="384">$BV325/2</f>
        <v>1</v>
      </c>
      <c r="BX325" s="57" t="str">
        <f t="shared" ref="BX325:BX388" si="385">CONCATENATE("Q-",$BQ325," A-",$BR325," || Q Total-1, A Total-1")</f>
        <v>Q-1 A-1 || Q Total-1, A Total-1</v>
      </c>
      <c r="BY325" s="51" t="str" cm="1">
        <f t="array" ref="BY325">IFERROR(INDEX('Attendance-Slot-1'!$Q$2:$Q$1112,MATCH(1,('Attendance-Slot-1'!$A$2:$A$1112=$C325)*('Attendance-Slot-1'!$G$2:$G$1112=BY$2),0)),"No Data")</f>
        <v>No Data</v>
      </c>
      <c r="BZ325" s="51" t="str" cm="1">
        <f t="array" ref="BZ325">IFERROR(INDEX('Attendance-Slot-2'!$Q$2:$Q$2595,MATCH(1,('Attendance-Slot-2'!$A$2:$A$2595=$C325)*('Attendance-Slot-2'!$G$2:$G$2595=BY$2),0)),"No Data")</f>
        <v>A-S2_Onsite</v>
      </c>
      <c r="CA325" s="135" t="e">
        <f>VLOOKUP($BN325,'Written Exam Marks'!$H:$Q,10,FALSE)</f>
        <v>#N/A</v>
      </c>
      <c r="CB325" s="135" t="e">
        <f>VLOOKUP($BN325,'Written Exam Marks'!$H:$Q,9,FALSE)</f>
        <v>#N/A</v>
      </c>
      <c r="CC325" s="51" t="str">
        <f t="shared" ref="CC325:CC388" si="386">IF(COUNTIF($BY325:$BZ325,"P-*")&gt;0,"Present",
IF(COUNTIF($BY325:$BZ325,"A-*")&gt;0,"Absent",
IF(COUNTIF($BY325:$BZ325,"No Data")&gt;0,"No Data","")))</f>
        <v>Absent</v>
      </c>
      <c r="CD325" s="51" t="str">
        <f t="shared" ref="CD325:CD388" si="387">IF(LEFT($BY325,2)="P-",$BY325,IF(LEFT($BZ325,2)="P-",$BZ325,IF(LEFT($BY325,2)="A-",$BY325,IF(LEFT($BZ325,2)="A-",$BZ325,IF($BY325="No Data",$BY325,IF($BZ325="No Data",$BZ325,""))))))</f>
        <v>A-S2_Onsite</v>
      </c>
      <c r="CE325" s="29" t="s">
        <v>5</v>
      </c>
      <c r="CF325" s="29" t="s">
        <v>5</v>
      </c>
      <c r="CG325" s="29" t="s">
        <v>5</v>
      </c>
      <c r="CH325" s="29">
        <v>0</v>
      </c>
      <c r="CI325" s="29">
        <v>60</v>
      </c>
      <c r="CJ325" s="61" t="s">
        <v>7343</v>
      </c>
      <c r="CK325" s="61" t="s">
        <v>1613</v>
      </c>
      <c r="CL325" s="10" t="str">
        <f t="shared" ref="CL325:CL388" si="388">CONCATENATE($C325,"-",$CK325)</f>
        <v>2025EM1100322-MDSDF404</v>
      </c>
      <c r="CM325" s="61" t="str">
        <f t="shared" ref="CM325:CM388" si="389">COUNTIF($CE325:$CF325,"A") &amp; " " &amp; "missed"</f>
        <v>2 missed</v>
      </c>
      <c r="CN325" s="61" t="str">
        <f t="shared" ref="CN325:CN388" si="390">COUNTIF($CG325,"A") &amp; " " &amp; "missed"</f>
        <v>1 missed</v>
      </c>
      <c r="CO325" s="111">
        <f t="shared" ref="CO325:CO388" si="391">2-LEFT($CM325,1)</f>
        <v>0</v>
      </c>
      <c r="CP325" s="111">
        <f t="shared" ref="CP325:CP388" si="392">1-LEFT($CN325,1)</f>
        <v>0</v>
      </c>
      <c r="CQ325" s="9">
        <f t="shared" ref="CQ325:CQ388" si="393">$CO325/2</f>
        <v>0</v>
      </c>
      <c r="CR325" s="9">
        <f t="shared" ref="CR325:CR388" si="394">$CP325/1</f>
        <v>0</v>
      </c>
      <c r="CS325" s="61" t="str">
        <f t="shared" ref="CS325:CS388" si="395">COUNTIF($CE325:$CG325,"A") &amp; " " &amp; "missed"</f>
        <v>3 missed</v>
      </c>
      <c r="CT325" s="111">
        <f t="shared" ref="CT325:CT388" si="396">3- COUNTIF($CE325:$CG325, "A")</f>
        <v>0</v>
      </c>
      <c r="CU325" s="10">
        <f t="shared" ref="CU325:CU388" si="397">$CT325/3</f>
        <v>0</v>
      </c>
      <c r="CV325" s="10" t="str">
        <f t="shared" ref="CV325:CV388" si="398">CONCATENATE("Q-",$CO325," A-",$CP325," || Q Total-2, A Total-1")</f>
        <v>Q-0 A-0 || Q Total-2, A Total-1</v>
      </c>
      <c r="CW325" s="111" t="str" cm="1">
        <f t="array" ref="CW325">IFERROR(INDEX('Attendance-Slot-1'!$Q$2:$Q$1112,MATCH(1,('Attendance-Slot-1'!$A$2:$A$1112=$C325)*('Attendance-Slot-1'!$G$2:$G$1112=CW$2),0)),"No Data")</f>
        <v>No Data</v>
      </c>
      <c r="CX325" s="111" t="str" cm="1">
        <f t="array" ref="CX325">IFERROR(INDEX('Attendance-Slot-2'!$Q$2:$Q$2595,MATCH(1,('Attendance-Slot-2'!$A$2:$A$2595=$C325)*('Attendance-Slot-2'!$G$2:$G$2595=CW$2),0)),"No Data")</f>
        <v>A-S2_Onsite</v>
      </c>
      <c r="CY325" s="136" t="e">
        <f>VLOOKUP($CL325,'Written Exam Marks'!$H:$Q,10,FALSE)</f>
        <v>#N/A</v>
      </c>
      <c r="CZ325" s="136" t="e">
        <f>VLOOKUP($CL325,'Written Exam Marks'!$H:$Q,9,FALSE)</f>
        <v>#N/A</v>
      </c>
      <c r="DA325" s="111" t="str">
        <f t="shared" ref="DA325:DA388" si="399">IF(COUNTIF($CW325:$CX325,"P-*")&gt;0,"Present",
IF(COUNTIF($CW325:$CX325,"A-*")&gt;0,"Absent",
IF(COUNTIF($CW325:$CX325,"No Data")&gt;0,"No Data","")))</f>
        <v>Absent</v>
      </c>
      <c r="DB325" s="111" t="str">
        <f t="shared" ref="DB325:DB388" si="400">IF(LEFT($CW325,2)="P-",$CW325,IF(LEFT($CX325,2)="P-",$CX325,IF(LEFT($CW325,2)="A-",$CW325,IF(LEFT($CX325,2)="A-",$CX325,IF($CW325="No Data",$CW325,IF($CX325="No Data",$CX325,""))))))</f>
        <v>A-S2_Onsite</v>
      </c>
      <c r="DC325" s="148">
        <v>6</v>
      </c>
      <c r="DD325" s="148">
        <v>7.375</v>
      </c>
      <c r="DE325" s="148" t="s">
        <v>5</v>
      </c>
      <c r="DF325" s="148" t="s">
        <v>5</v>
      </c>
      <c r="DG325" s="148" t="s">
        <v>5</v>
      </c>
      <c r="DH325" s="148">
        <v>13.375</v>
      </c>
      <c r="DI325" s="148">
        <v>65</v>
      </c>
      <c r="DJ325" s="66" t="s">
        <v>7351</v>
      </c>
      <c r="DK325" s="66" t="s">
        <v>1631</v>
      </c>
      <c r="DL325" s="68" t="str">
        <f t="shared" ref="DL325:DL388" si="401">CONCATENATE($C325,"-",$DK325)</f>
        <v>2025EM1100322-MDSDF406</v>
      </c>
      <c r="DM325" s="66" t="str">
        <f t="shared" ref="DM325:DM388" si="402">COUNTIF($DC325:$DE325,"A") &amp; " " &amp; "missed"</f>
        <v>1 missed</v>
      </c>
      <c r="DN325" s="66" t="str">
        <f t="shared" ref="DN325:DN388" si="403">COUNTIF($DF325:$DG325,"A") &amp; " " &amp; "missed"</f>
        <v>2 missed</v>
      </c>
      <c r="DO325" s="62">
        <f t="shared" ref="DO325:DO388" si="404">3-LEFT($DM325,1)</f>
        <v>2</v>
      </c>
      <c r="DP325" s="62">
        <f t="shared" ref="DP325:DP388" si="405">2-LEFT($DN325,1)</f>
        <v>0</v>
      </c>
      <c r="DQ325" s="67">
        <f t="shared" ref="DQ325:DQ388" si="406">$DO325/3</f>
        <v>0.66666666666666663</v>
      </c>
      <c r="DR325" s="67">
        <f t="shared" ref="DR325:DR388" si="407">$DP325/2</f>
        <v>0</v>
      </c>
      <c r="DS325" s="66" t="str">
        <f t="shared" ref="DS325:DS388" si="408">COUNTIF($DC325:$DG325,"A") &amp; " " &amp; "missed"</f>
        <v>3 missed</v>
      </c>
      <c r="DT325" s="62">
        <f t="shared" ref="DT325:DT388" si="409">5- COUNTIF($DC325:$DG325, "A")</f>
        <v>2</v>
      </c>
      <c r="DU325" s="68">
        <f t="shared" ref="DU325:DU388" si="410">$DT325/5</f>
        <v>0.4</v>
      </c>
      <c r="DV325" s="68" t="str">
        <f t="shared" ref="DV325:DV388" si="411">CONCATENATE("Q-",$DO325," A-",$DP325," || Q Total-3, A Total-2")</f>
        <v>Q-2 A-0 || Q Total-3, A Total-2</v>
      </c>
      <c r="DW325" s="62" t="str" cm="1">
        <f t="array" ref="DW325">IFERROR(INDEX('Attendance-Slot-1'!$Q$2:$Q$1112,MATCH(1,('Attendance-Slot-1'!$A$2:$A$1112=$C325)*('Attendance-Slot-1'!$G$2:$G$1112=DW$2),0)),"No Data")</f>
        <v>No Data</v>
      </c>
      <c r="DX325" s="62" t="str" cm="1">
        <f t="array" ref="DX325">IFERROR(INDEX('Attendance-Slot-2'!$Q$2:$Q$2595,MATCH(1,('Attendance-Slot-2'!$A$2:$A$2595=$C325)*('Attendance-Slot-2'!$G$2:$G$2595=DW$2),0)),"No Data")</f>
        <v>A-S2_Onsite</v>
      </c>
      <c r="DY325" s="137" t="e">
        <f>VLOOKUP($DL325,'Written Exam Marks'!$H:$Q,10,FALSE)</f>
        <v>#N/A</v>
      </c>
      <c r="DZ325" s="137" t="e">
        <f>VLOOKUP($DL325,'Written Exam Marks'!$H:$Q,9,FALSE)</f>
        <v>#N/A</v>
      </c>
      <c r="EA325" s="62" t="str">
        <f t="shared" ref="EA325:EA388" si="412">IF(COUNTIF($DW325:$DX325,"P-*")&gt;0,"Present",
IF(COUNTIF($DW325:$DX325,"A-*")&gt;0,"Absent",
IF(COUNTIF($DW325:$DX325,"No Data")&gt;0,"No Data","")))</f>
        <v>Absent</v>
      </c>
      <c r="EB325" s="62" t="str">
        <f t="shared" ref="EB325:EB388" si="413">IF(LEFT($DW325,2)="P-",$DW325,IF(LEFT($DX325,2)="P-",$DX325,IF(LEFT($DW325,2)="A-",$DW325,IF(LEFT($DX325,2)="A-",$DX325,IF($DW325="No Data",$DW325,IF($DX325="No Data",$DX325,""))))))</f>
        <v>A-S2_Onsite</v>
      </c>
      <c r="EC325" s="114" t="str">
        <f t="shared" si="350"/>
        <v>P-0, 
A-0, 
No Data-5</v>
      </c>
      <c r="ED325" s="114" t="str">
        <f t="shared" si="351"/>
        <v>P-0, 
A-5, 
No Data-0</v>
      </c>
      <c r="EE325" s="114" t="str">
        <f t="shared" ref="EE325:EE388" si="414">IF(LEFT($AA325,2)="P-",$AA325,
IF(LEFT($AB325,2)="P-",$AB325,
IF(LEFT($AA325,2)="A-",$AA325,
IF(LEFT($AB325,2)="A-",$AB325,
IF($AA325="No Data",$AA325,
IF($AB325="No Data",$AB325,""))))))</f>
        <v>A-S2_Onsite</v>
      </c>
      <c r="EF325" s="114" t="str">
        <f t="shared" ref="EF325:EF388" si="415">IF(LEFT($BB325,2)="P-",$BB325,
IF(LEFT($BC325,2)="P-",$BC325,
IF(LEFT($BB325,2)="A-",$BB325,
IF(LEFT($BC325,2)="A-",$BC325,
IF($BB325="No Data",$BB325,
IF($BC325="No Data",$BC325,""))))))</f>
        <v>A-S2_Onsite</v>
      </c>
      <c r="EG325" s="114" t="str">
        <f t="shared" ref="EG325:EG388" si="416">IF(LEFT($BY325,2)="P-",$BY325,
IF(LEFT($BZ325,2)="P-",$BZ325,
IF(LEFT($BY325,2)="A-",$BY325,
IF(LEFT($BZ325,2)="A-",$BZ325,
IF($BY325="No Data",$BY325,
IF($BZ325="No Data",$BZ325,""))))))</f>
        <v>A-S2_Onsite</v>
      </c>
      <c r="EH325" s="114" t="str">
        <f t="shared" ref="EH325:EH388" si="417">IF(LEFT($CW325,2)="P-",$CW325,
IF(LEFT($CX325,2)="P-",$CX325,
IF(LEFT($CW325,2)="A-",$CW325,
IF(LEFT($CX325,2)="A-",$CX325,
IF($CW325="No Data",$CW325,
IF($CX325="No Data",$CX325,""))))))</f>
        <v>A-S2_Onsite</v>
      </c>
      <c r="EI325" s="114" t="str">
        <f t="shared" ref="EI325:EI388" si="418">IF(LEFT($DW325,2)="P-",$DW325,
IF(LEFT($DX325,2)="P-",$DX325,
IF(LEFT($DW325,2)="A-",$DW325,
IF(LEFT($DX325,2)="A-",$DX325,
IF($DW325="No Data",$DW325,
IF($DX325="No Data",$DX325,""))))))</f>
        <v>A-S2_Onsite</v>
      </c>
      <c r="EJ325" s="114" t="str">
        <f t="shared" ref="EJ325:EJ388" si="419">"P-"&amp;COUNTIF($EE325:$EI325,"P-*")&amp;", A-"&amp;COUNTIF($EE325:$EI325,"A-*")&amp;", No Data-"&amp;COUNTIF($EE325:$EI325,"No Data")</f>
        <v>P-0, A-5, No Data-0</v>
      </c>
      <c r="EK325" s="114" t="s">
        <v>10453</v>
      </c>
      <c r="EL325" s="114">
        <v>27.5</v>
      </c>
      <c r="EM325" s="114">
        <v>10</v>
      </c>
      <c r="EN325" s="114" t="s">
        <v>10455</v>
      </c>
      <c r="EO325" s="114">
        <v>37.5</v>
      </c>
      <c r="EP325" s="114" t="s">
        <v>7218</v>
      </c>
      <c r="EQ325" s="114" t="s">
        <v>1054</v>
      </c>
      <c r="ER325" s="114" t="s">
        <v>4223</v>
      </c>
      <c r="ES325" s="114" t="s">
        <v>7218</v>
      </c>
      <c r="ET325" s="30" t="s">
        <v>4223</v>
      </c>
    </row>
    <row r="326" spans="1:150" x14ac:dyDescent="0.25">
      <c r="A326" s="114">
        <v>323</v>
      </c>
      <c r="B326" s="114" t="s">
        <v>7224</v>
      </c>
      <c r="C326" s="80" t="s">
        <v>7284</v>
      </c>
      <c r="D326" s="30" t="s">
        <v>7286</v>
      </c>
      <c r="E326" s="30" t="s">
        <v>7285</v>
      </c>
      <c r="F326" s="33" t="s">
        <v>7201</v>
      </c>
      <c r="G326" s="30" t="s">
        <v>7287</v>
      </c>
      <c r="H326" s="143" t="s">
        <v>5</v>
      </c>
      <c r="I326" s="143" t="s">
        <v>5</v>
      </c>
      <c r="J326" s="143" t="s">
        <v>5</v>
      </c>
      <c r="K326" s="143" t="s">
        <v>5</v>
      </c>
      <c r="L326" s="143">
        <v>0</v>
      </c>
      <c r="M326" s="143">
        <v>65</v>
      </c>
      <c r="N326" s="40" t="s">
        <v>7314</v>
      </c>
      <c r="O326" s="40" t="s">
        <v>1593</v>
      </c>
      <c r="P326" s="13" t="str">
        <f t="shared" si="352"/>
        <v>2025EM1100323-MDSDF401</v>
      </c>
      <c r="Q326" s="40" t="str">
        <f t="shared" si="353"/>
        <v>3 missed</v>
      </c>
      <c r="R326" s="40" t="str">
        <f t="shared" si="354"/>
        <v>1 missed</v>
      </c>
      <c r="S326" s="40">
        <f t="shared" si="355"/>
        <v>0</v>
      </c>
      <c r="T326" s="40">
        <f t="shared" si="356"/>
        <v>0</v>
      </c>
      <c r="U326" s="41">
        <f t="shared" si="357"/>
        <v>0</v>
      </c>
      <c r="V326" s="41">
        <f t="shared" si="358"/>
        <v>0</v>
      </c>
      <c r="W326" s="40" t="str">
        <f t="shared" si="359"/>
        <v>4 missed</v>
      </c>
      <c r="X326" s="113">
        <f t="shared" si="360"/>
        <v>0</v>
      </c>
      <c r="Y326" s="13">
        <f t="shared" si="361"/>
        <v>0</v>
      </c>
      <c r="Z326" s="13" t="str">
        <f t="shared" si="362"/>
        <v>Q-0 A-0 || Q Total-3, A Total-1</v>
      </c>
      <c r="AA326" s="113" t="str" cm="1">
        <f t="array" ref="AA326">IFERROR(INDEX('Attendance-Slot-1'!$Q$2:$Q$1112,MATCH(1,('Attendance-Slot-1'!$A$2:$A$1112=$C326)*('Attendance-Slot-1'!$G$2:$G$1112=AA$2),0)),"No Data")</f>
        <v>No Data</v>
      </c>
      <c r="AB326" s="113" t="str" cm="1">
        <f t="array" ref="AB326">IFERROR(INDEX('Attendance-Slot-2'!$Q$2:$Q$2595,MATCH(1,('Attendance-Slot-2'!$A$2:$A$2595=$C326)*('Attendance-Slot-2'!$G$2:$G$2595=AA$2),0)),"No Data")</f>
        <v>No Data</v>
      </c>
      <c r="AC326" s="133" t="e">
        <f>VLOOKUP($P326,'Written Exam Marks'!$H:$Q,10,FALSE)</f>
        <v>#N/A</v>
      </c>
      <c r="AD326" s="133" t="e">
        <f>VLOOKUP($P326,'Written Exam Marks'!$H:$Q,9,FALSE)</f>
        <v>#N/A</v>
      </c>
      <c r="AE326" s="113" t="str">
        <f t="shared" si="363"/>
        <v>No Data</v>
      </c>
      <c r="AF326" s="113" t="str">
        <f t="shared" si="364"/>
        <v>No Data</v>
      </c>
      <c r="AG326" s="146" t="s">
        <v>5</v>
      </c>
      <c r="AH326" s="146" t="s">
        <v>5</v>
      </c>
      <c r="AI326" s="146" t="s">
        <v>5</v>
      </c>
      <c r="AJ326" s="146" t="s">
        <v>5</v>
      </c>
      <c r="AK326" s="146" t="s">
        <v>5</v>
      </c>
      <c r="AL326" s="146" t="s">
        <v>5</v>
      </c>
      <c r="AM326" s="146">
        <v>0</v>
      </c>
      <c r="AN326" s="146">
        <v>60</v>
      </c>
      <c r="AO326" s="43" t="s">
        <v>7336</v>
      </c>
      <c r="AP326" s="43" t="s">
        <v>1598</v>
      </c>
      <c r="AQ326" s="50" t="str">
        <f t="shared" si="365"/>
        <v>2025EM1100323-MDSDF402</v>
      </c>
      <c r="AR326" s="43" t="str">
        <f t="shared" si="366"/>
        <v>6 missed</v>
      </c>
      <c r="AS326" s="47" t="s">
        <v>7342</v>
      </c>
      <c r="AT326" s="43">
        <f t="shared" si="367"/>
        <v>0</v>
      </c>
      <c r="AU326" s="48" t="s">
        <v>7342</v>
      </c>
      <c r="AV326" s="49">
        <f t="shared" si="368"/>
        <v>0</v>
      </c>
      <c r="AW326" s="48" t="s">
        <v>7342</v>
      </c>
      <c r="AX326" s="43" t="str">
        <f t="shared" si="369"/>
        <v>6 missed</v>
      </c>
      <c r="AY326" s="42">
        <f t="shared" si="370"/>
        <v>0</v>
      </c>
      <c r="AZ326" s="50">
        <f t="shared" si="371"/>
        <v>0</v>
      </c>
      <c r="BA326" s="50" t="str">
        <f t="shared" si="372"/>
        <v>Q-0 A-- || Q Total-6, A Total-0</v>
      </c>
      <c r="BB326" s="42" t="str" cm="1">
        <f t="array" ref="BB326">IFERROR(INDEX('Attendance-Slot-1'!$Q$2:$Q$1112,MATCH(1,('Attendance-Slot-1'!$A$2:$A$1112=$C326)*('Attendance-Slot-1'!$G$2:$G$1112=BB$2),0)),"No Data")</f>
        <v>No Data</v>
      </c>
      <c r="BC326" s="42" t="str" cm="1">
        <f t="array" ref="BC326">IFERROR(INDEX('Attendance-Slot-2'!$Q$2:$Q$2595,MATCH(1,('Attendance-Slot-2'!$A$2:$A$2595=$C326)*('Attendance-Slot-2'!$G$2:$G$2595=BB$2),0)),"No Data")</f>
        <v>No Data</v>
      </c>
      <c r="BD326" s="134" t="e">
        <f>VLOOKUP($AQ326,'Written Exam Marks'!$H:$Q,10,FALSE)</f>
        <v>#N/A</v>
      </c>
      <c r="BE326" s="134" t="e">
        <f>VLOOKUP($AQ326,'Written Exam Marks'!$H:$Q,9,FALSE)</f>
        <v>#N/A</v>
      </c>
      <c r="BF326" s="42" t="str">
        <f t="shared" si="373"/>
        <v>No Data</v>
      </c>
      <c r="BG326" s="42" t="str">
        <f t="shared" si="374"/>
        <v>No Data</v>
      </c>
      <c r="BH326" s="147" t="s">
        <v>5</v>
      </c>
      <c r="BI326" s="147" t="s">
        <v>5</v>
      </c>
      <c r="BJ326" s="147">
        <v>0</v>
      </c>
      <c r="BK326" s="147">
        <v>60</v>
      </c>
      <c r="BL326" s="52" t="s">
        <v>3697</v>
      </c>
      <c r="BM326" s="52" t="s">
        <v>1606</v>
      </c>
      <c r="BN326" s="57" t="str">
        <f t="shared" si="375"/>
        <v>2025EM1100323-MDSDF403</v>
      </c>
      <c r="BO326" s="52" t="str">
        <f t="shared" si="376"/>
        <v>1 missed</v>
      </c>
      <c r="BP326" s="52" t="str">
        <f t="shared" si="377"/>
        <v>1 missed</v>
      </c>
      <c r="BQ326" s="52">
        <f t="shared" si="378"/>
        <v>0</v>
      </c>
      <c r="BR326" s="52">
        <f t="shared" si="379"/>
        <v>0</v>
      </c>
      <c r="BS326" s="56">
        <f t="shared" si="380"/>
        <v>0</v>
      </c>
      <c r="BT326" s="56">
        <f t="shared" si="381"/>
        <v>0</v>
      </c>
      <c r="BU326" s="52" t="str">
        <f t="shared" si="382"/>
        <v>2 missed</v>
      </c>
      <c r="BV326" s="51">
        <f t="shared" si="383"/>
        <v>0</v>
      </c>
      <c r="BW326" s="57">
        <f t="shared" si="384"/>
        <v>0</v>
      </c>
      <c r="BX326" s="57" t="str">
        <f t="shared" si="385"/>
        <v>Q-0 A-0 || Q Total-1, A Total-1</v>
      </c>
      <c r="BY326" s="51" t="str" cm="1">
        <f t="array" ref="BY326">IFERROR(INDEX('Attendance-Slot-1'!$Q$2:$Q$1112,MATCH(1,('Attendance-Slot-1'!$A$2:$A$1112=$C326)*('Attendance-Slot-1'!$G$2:$G$1112=BY$2),0)),"No Data")</f>
        <v>No Data</v>
      </c>
      <c r="BZ326" s="51" t="str" cm="1">
        <f t="array" ref="BZ326">IFERROR(INDEX('Attendance-Slot-2'!$Q$2:$Q$2595,MATCH(1,('Attendance-Slot-2'!$A$2:$A$2595=$C326)*('Attendance-Slot-2'!$G$2:$G$2595=BY$2),0)),"No Data")</f>
        <v>No Data</v>
      </c>
      <c r="CA326" s="135" t="e">
        <f>VLOOKUP($BN326,'Written Exam Marks'!$H:$Q,10,FALSE)</f>
        <v>#N/A</v>
      </c>
      <c r="CB326" s="135" t="e">
        <f>VLOOKUP($BN326,'Written Exam Marks'!$H:$Q,9,FALSE)</f>
        <v>#N/A</v>
      </c>
      <c r="CC326" s="51" t="str">
        <f t="shared" si="386"/>
        <v>No Data</v>
      </c>
      <c r="CD326" s="51" t="str">
        <f t="shared" si="387"/>
        <v>No Data</v>
      </c>
      <c r="CE326" s="29" t="s">
        <v>5</v>
      </c>
      <c r="CF326" s="29" t="s">
        <v>5</v>
      </c>
      <c r="CG326" s="29" t="s">
        <v>5</v>
      </c>
      <c r="CH326" s="29">
        <v>0</v>
      </c>
      <c r="CI326" s="29">
        <v>60</v>
      </c>
      <c r="CJ326" s="61" t="s">
        <v>7343</v>
      </c>
      <c r="CK326" s="61" t="s">
        <v>1613</v>
      </c>
      <c r="CL326" s="10" t="str">
        <f t="shared" si="388"/>
        <v>2025EM1100323-MDSDF404</v>
      </c>
      <c r="CM326" s="61" t="str">
        <f t="shared" si="389"/>
        <v>2 missed</v>
      </c>
      <c r="CN326" s="61" t="str">
        <f t="shared" si="390"/>
        <v>1 missed</v>
      </c>
      <c r="CO326" s="111">
        <f t="shared" si="391"/>
        <v>0</v>
      </c>
      <c r="CP326" s="111">
        <f t="shared" si="392"/>
        <v>0</v>
      </c>
      <c r="CQ326" s="9">
        <f t="shared" si="393"/>
        <v>0</v>
      </c>
      <c r="CR326" s="9">
        <f t="shared" si="394"/>
        <v>0</v>
      </c>
      <c r="CS326" s="61" t="str">
        <f t="shared" si="395"/>
        <v>3 missed</v>
      </c>
      <c r="CT326" s="111">
        <f t="shared" si="396"/>
        <v>0</v>
      </c>
      <c r="CU326" s="10">
        <f t="shared" si="397"/>
        <v>0</v>
      </c>
      <c r="CV326" s="10" t="str">
        <f t="shared" si="398"/>
        <v>Q-0 A-0 || Q Total-2, A Total-1</v>
      </c>
      <c r="CW326" s="111" t="str" cm="1">
        <f t="array" ref="CW326">IFERROR(INDEX('Attendance-Slot-1'!$Q$2:$Q$1112,MATCH(1,('Attendance-Slot-1'!$A$2:$A$1112=$C326)*('Attendance-Slot-1'!$G$2:$G$1112=CW$2),0)),"No Data")</f>
        <v>No Data</v>
      </c>
      <c r="CX326" s="111" t="str" cm="1">
        <f t="array" ref="CX326">IFERROR(INDEX('Attendance-Slot-2'!$Q$2:$Q$2595,MATCH(1,('Attendance-Slot-2'!$A$2:$A$2595=$C326)*('Attendance-Slot-2'!$G$2:$G$2595=CW$2),0)),"No Data")</f>
        <v>No Data</v>
      </c>
      <c r="CY326" s="136" t="e">
        <f>VLOOKUP($CL326,'Written Exam Marks'!$H:$Q,10,FALSE)</f>
        <v>#N/A</v>
      </c>
      <c r="CZ326" s="136" t="e">
        <f>VLOOKUP($CL326,'Written Exam Marks'!$H:$Q,9,FALSE)</f>
        <v>#N/A</v>
      </c>
      <c r="DA326" s="111" t="str">
        <f t="shared" si="399"/>
        <v>No Data</v>
      </c>
      <c r="DB326" s="111" t="str">
        <f t="shared" si="400"/>
        <v>No Data</v>
      </c>
      <c r="DC326" s="148" t="s">
        <v>5</v>
      </c>
      <c r="DD326" s="148" t="s">
        <v>5</v>
      </c>
      <c r="DE326" s="148" t="s">
        <v>5</v>
      </c>
      <c r="DF326" s="148" t="s">
        <v>5</v>
      </c>
      <c r="DG326" s="148" t="s">
        <v>5</v>
      </c>
      <c r="DH326" s="148">
        <v>0</v>
      </c>
      <c r="DI326" s="148">
        <v>65</v>
      </c>
      <c r="DJ326" s="66" t="s">
        <v>7351</v>
      </c>
      <c r="DK326" s="66" t="s">
        <v>1631</v>
      </c>
      <c r="DL326" s="68" t="str">
        <f t="shared" si="401"/>
        <v>2025EM1100323-MDSDF406</v>
      </c>
      <c r="DM326" s="66" t="str">
        <f t="shared" si="402"/>
        <v>3 missed</v>
      </c>
      <c r="DN326" s="66" t="str">
        <f t="shared" si="403"/>
        <v>2 missed</v>
      </c>
      <c r="DO326" s="62">
        <f t="shared" si="404"/>
        <v>0</v>
      </c>
      <c r="DP326" s="62">
        <f t="shared" si="405"/>
        <v>0</v>
      </c>
      <c r="DQ326" s="67">
        <f t="shared" si="406"/>
        <v>0</v>
      </c>
      <c r="DR326" s="67">
        <f t="shared" si="407"/>
        <v>0</v>
      </c>
      <c r="DS326" s="66" t="str">
        <f t="shared" si="408"/>
        <v>5 missed</v>
      </c>
      <c r="DT326" s="62">
        <f t="shared" si="409"/>
        <v>0</v>
      </c>
      <c r="DU326" s="68">
        <f t="shared" si="410"/>
        <v>0</v>
      </c>
      <c r="DV326" s="68" t="str">
        <f t="shared" si="411"/>
        <v>Q-0 A-0 || Q Total-3, A Total-2</v>
      </c>
      <c r="DW326" s="62" t="str" cm="1">
        <f t="array" ref="DW326">IFERROR(INDEX('Attendance-Slot-1'!$Q$2:$Q$1112,MATCH(1,('Attendance-Slot-1'!$A$2:$A$1112=$C326)*('Attendance-Slot-1'!$G$2:$G$1112=DW$2),0)),"No Data")</f>
        <v>No Data</v>
      </c>
      <c r="DX326" s="62" t="str" cm="1">
        <f t="array" ref="DX326">IFERROR(INDEX('Attendance-Slot-2'!$Q$2:$Q$2595,MATCH(1,('Attendance-Slot-2'!$A$2:$A$2595=$C326)*('Attendance-Slot-2'!$G$2:$G$2595=DW$2),0)),"No Data")</f>
        <v>No Data</v>
      </c>
      <c r="DY326" s="137" t="e">
        <f>VLOOKUP($DL326,'Written Exam Marks'!$H:$Q,10,FALSE)</f>
        <v>#N/A</v>
      </c>
      <c r="DZ326" s="137" t="e">
        <f>VLOOKUP($DL326,'Written Exam Marks'!$H:$Q,9,FALSE)</f>
        <v>#N/A</v>
      </c>
      <c r="EA326" s="62" t="str">
        <f t="shared" si="412"/>
        <v>No Data</v>
      </c>
      <c r="EB326" s="62" t="str">
        <f t="shared" si="413"/>
        <v>No Data</v>
      </c>
      <c r="EC326" s="114" t="str">
        <f t="shared" si="350"/>
        <v>P-0, 
A-0, 
No Data-5</v>
      </c>
      <c r="ED326" s="114" t="str">
        <f t="shared" si="351"/>
        <v>P-0, 
A-0, 
No Data-5</v>
      </c>
      <c r="EE326" s="114" t="str">
        <f t="shared" si="414"/>
        <v>No Data</v>
      </c>
      <c r="EF326" s="114" t="str">
        <f t="shared" si="415"/>
        <v>No Data</v>
      </c>
      <c r="EG326" s="114" t="str">
        <f t="shared" si="416"/>
        <v>No Data</v>
      </c>
      <c r="EH326" s="114" t="str">
        <f t="shared" si="417"/>
        <v>No Data</v>
      </c>
      <c r="EI326" s="114" t="str">
        <f t="shared" si="418"/>
        <v>No Data</v>
      </c>
      <c r="EJ326" s="114" t="str">
        <f t="shared" si="419"/>
        <v>P-0, A-0, No Data-5</v>
      </c>
      <c r="EK326" s="114" t="e">
        <v>#N/A</v>
      </c>
      <c r="EL326" s="114" t="e">
        <v>#N/A</v>
      </c>
      <c r="EM326" s="114" t="e">
        <v>#N/A</v>
      </c>
      <c r="EN326" s="114" t="e">
        <v>#N/A</v>
      </c>
      <c r="EO326" s="114" t="e">
        <v>#N/A</v>
      </c>
      <c r="EP326" s="114" t="e">
        <v>#N/A</v>
      </c>
      <c r="EQ326" s="114" t="e">
        <v>#N/A</v>
      </c>
      <c r="ER326" s="114" t="e">
        <v>#N/A</v>
      </c>
      <c r="ES326" s="114"/>
      <c r="ET326" s="30" t="e">
        <v>#N/A</v>
      </c>
    </row>
    <row r="327" spans="1:150" x14ac:dyDescent="0.25">
      <c r="A327" s="114">
        <v>324</v>
      </c>
      <c r="B327" s="114" t="s">
        <v>7224</v>
      </c>
      <c r="C327" s="80" t="s">
        <v>4227</v>
      </c>
      <c r="D327" s="30" t="s">
        <v>4228</v>
      </c>
      <c r="E327" s="30" t="s">
        <v>4229</v>
      </c>
      <c r="F327" s="33" t="s">
        <v>7201</v>
      </c>
      <c r="G327" s="30" t="s">
        <v>4230</v>
      </c>
      <c r="H327" s="143">
        <v>15</v>
      </c>
      <c r="I327" s="143">
        <v>15</v>
      </c>
      <c r="J327" s="143">
        <v>18</v>
      </c>
      <c r="K327" s="143">
        <v>15</v>
      </c>
      <c r="L327" s="143">
        <v>63</v>
      </c>
      <c r="M327" s="143">
        <v>65</v>
      </c>
      <c r="N327" s="40" t="s">
        <v>7314</v>
      </c>
      <c r="O327" s="40" t="s">
        <v>1593</v>
      </c>
      <c r="P327" s="13" t="str">
        <f t="shared" si="352"/>
        <v>2025EM1100324-MDSDF401</v>
      </c>
      <c r="Q327" s="40" t="str">
        <f t="shared" si="353"/>
        <v>0 missed</v>
      </c>
      <c r="R327" s="40" t="str">
        <f t="shared" si="354"/>
        <v>0 missed</v>
      </c>
      <c r="S327" s="40">
        <f t="shared" si="355"/>
        <v>3</v>
      </c>
      <c r="T327" s="40">
        <f t="shared" si="356"/>
        <v>1</v>
      </c>
      <c r="U327" s="41">
        <f t="shared" si="357"/>
        <v>1</v>
      </c>
      <c r="V327" s="41">
        <f t="shared" si="358"/>
        <v>1</v>
      </c>
      <c r="W327" s="40" t="str">
        <f t="shared" si="359"/>
        <v>0 missed</v>
      </c>
      <c r="X327" s="113">
        <f t="shared" si="360"/>
        <v>4</v>
      </c>
      <c r="Y327" s="13">
        <f t="shared" si="361"/>
        <v>1</v>
      </c>
      <c r="Z327" s="13" t="str">
        <f t="shared" si="362"/>
        <v>Q-3 A-1 || Q Total-3, A Total-1</v>
      </c>
      <c r="AA327" s="113" t="str" cm="1">
        <f t="array" ref="AA327">IFERROR(INDEX('Attendance-Slot-1'!$Q$2:$Q$1112,MATCH(1,('Attendance-Slot-1'!$A$2:$A$1112=$C327)*('Attendance-Slot-1'!$G$2:$G$1112=AA$2),0)),"No Data")</f>
        <v>No Data</v>
      </c>
      <c r="AB327" s="113" t="str" cm="1">
        <f t="array" ref="AB327">IFERROR(INDEX('Attendance-Slot-2'!$Q$2:$Q$2595,MATCH(1,('Attendance-Slot-2'!$A$2:$A$2595=$C327)*('Attendance-Slot-2'!$G$2:$G$2595=AA$2),0)),"No Data")</f>
        <v>P-S2_Onsite</v>
      </c>
      <c r="AC327" s="133">
        <f>VLOOKUP($P327,'Written Exam Marks'!$H:$Q,10,FALSE)</f>
        <v>8</v>
      </c>
      <c r="AD327" s="133">
        <f>VLOOKUP($P327,'Written Exam Marks'!$H:$Q,9,FALSE)</f>
        <v>35</v>
      </c>
      <c r="AE327" s="113" t="str">
        <f t="shared" si="363"/>
        <v>Present</v>
      </c>
      <c r="AF327" s="113" t="str">
        <f t="shared" si="364"/>
        <v>P-S2_Onsite</v>
      </c>
      <c r="AG327" s="146">
        <v>9.5</v>
      </c>
      <c r="AH327" s="146">
        <v>7.5</v>
      </c>
      <c r="AI327" s="146">
        <v>10</v>
      </c>
      <c r="AJ327" s="146">
        <v>10</v>
      </c>
      <c r="AK327" s="146">
        <v>10</v>
      </c>
      <c r="AL327" s="146" t="s">
        <v>5</v>
      </c>
      <c r="AM327" s="146">
        <v>47</v>
      </c>
      <c r="AN327" s="146">
        <v>60</v>
      </c>
      <c r="AO327" s="43" t="s">
        <v>7336</v>
      </c>
      <c r="AP327" s="43" t="s">
        <v>1598</v>
      </c>
      <c r="AQ327" s="50" t="str">
        <f t="shared" si="365"/>
        <v>2025EM1100324-MDSDF402</v>
      </c>
      <c r="AR327" s="43" t="str">
        <f t="shared" si="366"/>
        <v>1 missed</v>
      </c>
      <c r="AS327" s="47" t="s">
        <v>7342</v>
      </c>
      <c r="AT327" s="43">
        <f t="shared" si="367"/>
        <v>5</v>
      </c>
      <c r="AU327" s="48" t="s">
        <v>7342</v>
      </c>
      <c r="AV327" s="49">
        <f t="shared" si="368"/>
        <v>0.83333333333333337</v>
      </c>
      <c r="AW327" s="48" t="s">
        <v>7342</v>
      </c>
      <c r="AX327" s="43" t="str">
        <f t="shared" si="369"/>
        <v>1 missed</v>
      </c>
      <c r="AY327" s="42">
        <f t="shared" si="370"/>
        <v>5</v>
      </c>
      <c r="AZ327" s="50">
        <f t="shared" si="371"/>
        <v>0.83333333333333337</v>
      </c>
      <c r="BA327" s="50" t="str">
        <f t="shared" si="372"/>
        <v>Q-5 A-- || Q Total-6, A Total-0</v>
      </c>
      <c r="BB327" s="42" t="str" cm="1">
        <f t="array" ref="BB327">IFERROR(INDEX('Attendance-Slot-1'!$Q$2:$Q$1112,MATCH(1,('Attendance-Slot-1'!$A$2:$A$1112=$C327)*('Attendance-Slot-1'!$G$2:$G$1112=BB$2),0)),"No Data")</f>
        <v>No Data</v>
      </c>
      <c r="BC327" s="42" t="str" cm="1">
        <f t="array" ref="BC327">IFERROR(INDEX('Attendance-Slot-2'!$Q$2:$Q$2595,MATCH(1,('Attendance-Slot-2'!$A$2:$A$2595=$C327)*('Attendance-Slot-2'!$G$2:$G$2595=BB$2),0)),"No Data")</f>
        <v>P-S2_Onsite</v>
      </c>
      <c r="BD327" s="134">
        <f>VLOOKUP($AQ327,'Written Exam Marks'!$H:$Q,10,FALSE)</f>
        <v>16</v>
      </c>
      <c r="BE327" s="134">
        <f>VLOOKUP($AQ327,'Written Exam Marks'!$H:$Q,9,FALSE)</f>
        <v>40</v>
      </c>
      <c r="BF327" s="42" t="str">
        <f t="shared" si="373"/>
        <v>Present</v>
      </c>
      <c r="BG327" s="42" t="str">
        <f t="shared" si="374"/>
        <v>P-S2_Onsite</v>
      </c>
      <c r="BH327" s="147">
        <v>19</v>
      </c>
      <c r="BI327" s="147">
        <v>5</v>
      </c>
      <c r="BJ327" s="147">
        <v>24</v>
      </c>
      <c r="BK327" s="147">
        <v>60</v>
      </c>
      <c r="BL327" s="52" t="s">
        <v>3697</v>
      </c>
      <c r="BM327" s="52" t="s">
        <v>1606</v>
      </c>
      <c r="BN327" s="57" t="str">
        <f t="shared" si="375"/>
        <v>2025EM1100324-MDSDF403</v>
      </c>
      <c r="BO327" s="52" t="str">
        <f t="shared" si="376"/>
        <v>0 missed</v>
      </c>
      <c r="BP327" s="52" t="str">
        <f t="shared" si="377"/>
        <v>0 missed</v>
      </c>
      <c r="BQ327" s="52">
        <f t="shared" si="378"/>
        <v>1</v>
      </c>
      <c r="BR327" s="52">
        <f t="shared" si="379"/>
        <v>1</v>
      </c>
      <c r="BS327" s="56">
        <f t="shared" si="380"/>
        <v>1</v>
      </c>
      <c r="BT327" s="56">
        <f t="shared" si="381"/>
        <v>1</v>
      </c>
      <c r="BU327" s="52" t="str">
        <f t="shared" si="382"/>
        <v>0 missed</v>
      </c>
      <c r="BV327" s="51">
        <f t="shared" si="383"/>
        <v>2</v>
      </c>
      <c r="BW327" s="57">
        <f t="shared" si="384"/>
        <v>1</v>
      </c>
      <c r="BX327" s="57" t="str">
        <f t="shared" si="385"/>
        <v>Q-1 A-1 || Q Total-1, A Total-1</v>
      </c>
      <c r="BY327" s="51" t="str" cm="1">
        <f t="array" ref="BY327">IFERROR(INDEX('Attendance-Slot-1'!$Q$2:$Q$1112,MATCH(1,('Attendance-Slot-1'!$A$2:$A$1112=$C327)*('Attendance-Slot-1'!$G$2:$G$1112=BY$2),0)),"No Data")</f>
        <v>No Data</v>
      </c>
      <c r="BZ327" s="51" t="str" cm="1">
        <f t="array" ref="BZ327">IFERROR(INDEX('Attendance-Slot-2'!$Q$2:$Q$2595,MATCH(1,('Attendance-Slot-2'!$A$2:$A$2595=$C327)*('Attendance-Slot-2'!$G$2:$G$2595=BY$2),0)),"No Data")</f>
        <v>P-S2_Onsite</v>
      </c>
      <c r="CA327" s="135">
        <f>VLOOKUP($BN327,'Written Exam Marks'!$H:$Q,10,FALSE)</f>
        <v>20</v>
      </c>
      <c r="CB327" s="135">
        <f>VLOOKUP($BN327,'Written Exam Marks'!$H:$Q,9,FALSE)</f>
        <v>40</v>
      </c>
      <c r="CC327" s="51" t="str">
        <f t="shared" si="386"/>
        <v>Present</v>
      </c>
      <c r="CD327" s="51" t="str">
        <f t="shared" si="387"/>
        <v>P-S2_Onsite</v>
      </c>
      <c r="CE327" s="29">
        <v>20</v>
      </c>
      <c r="CF327" s="29" t="s">
        <v>5</v>
      </c>
      <c r="CG327" s="29">
        <v>16</v>
      </c>
      <c r="CH327" s="29">
        <v>36</v>
      </c>
      <c r="CI327" s="29">
        <v>60</v>
      </c>
      <c r="CJ327" s="61" t="s">
        <v>7343</v>
      </c>
      <c r="CK327" s="61" t="s">
        <v>1613</v>
      </c>
      <c r="CL327" s="10" t="str">
        <f t="shared" si="388"/>
        <v>2025EM1100324-MDSDF404</v>
      </c>
      <c r="CM327" s="61" t="str">
        <f t="shared" si="389"/>
        <v>1 missed</v>
      </c>
      <c r="CN327" s="61" t="str">
        <f t="shared" si="390"/>
        <v>0 missed</v>
      </c>
      <c r="CO327" s="111">
        <f t="shared" si="391"/>
        <v>1</v>
      </c>
      <c r="CP327" s="111">
        <f t="shared" si="392"/>
        <v>1</v>
      </c>
      <c r="CQ327" s="9">
        <f t="shared" si="393"/>
        <v>0.5</v>
      </c>
      <c r="CR327" s="9">
        <f t="shared" si="394"/>
        <v>1</v>
      </c>
      <c r="CS327" s="61" t="str">
        <f t="shared" si="395"/>
        <v>1 missed</v>
      </c>
      <c r="CT327" s="111">
        <f t="shared" si="396"/>
        <v>2</v>
      </c>
      <c r="CU327" s="10">
        <f t="shared" si="397"/>
        <v>0.66666666666666663</v>
      </c>
      <c r="CV327" s="10" t="str">
        <f t="shared" si="398"/>
        <v>Q-1 A-1 || Q Total-2, A Total-1</v>
      </c>
      <c r="CW327" s="111" t="str" cm="1">
        <f t="array" ref="CW327">IFERROR(INDEX('Attendance-Slot-1'!$Q$2:$Q$1112,MATCH(1,('Attendance-Slot-1'!$A$2:$A$1112=$C327)*('Attendance-Slot-1'!$G$2:$G$1112=CW$2),0)),"No Data")</f>
        <v>No Data</v>
      </c>
      <c r="CX327" s="111" t="str" cm="1">
        <f t="array" ref="CX327">IFERROR(INDEX('Attendance-Slot-2'!$Q$2:$Q$2595,MATCH(1,('Attendance-Slot-2'!$A$2:$A$2595=$C327)*('Attendance-Slot-2'!$G$2:$G$2595=CW$2),0)),"No Data")</f>
        <v>P-S2_Onsite</v>
      </c>
      <c r="CY327" s="136">
        <f>VLOOKUP($CL327,'Written Exam Marks'!$H:$Q,10,FALSE)</f>
        <v>10</v>
      </c>
      <c r="CZ327" s="136">
        <f>VLOOKUP($CL327,'Written Exam Marks'!$H:$Q,9,FALSE)</f>
        <v>40</v>
      </c>
      <c r="DA327" s="111" t="str">
        <f t="shared" si="399"/>
        <v>Present</v>
      </c>
      <c r="DB327" s="111" t="str">
        <f t="shared" si="400"/>
        <v>P-S2_Onsite</v>
      </c>
      <c r="DC327" s="148">
        <v>6.5</v>
      </c>
      <c r="DD327" s="148" t="s">
        <v>5</v>
      </c>
      <c r="DE327" s="148" t="s">
        <v>5</v>
      </c>
      <c r="DF327" s="148">
        <v>12</v>
      </c>
      <c r="DG327" s="148">
        <v>18</v>
      </c>
      <c r="DH327" s="148">
        <v>36.5</v>
      </c>
      <c r="DI327" s="148">
        <v>65</v>
      </c>
      <c r="DJ327" s="66" t="s">
        <v>7351</v>
      </c>
      <c r="DK327" s="66" t="s">
        <v>1631</v>
      </c>
      <c r="DL327" s="68" t="str">
        <f t="shared" si="401"/>
        <v>2025EM1100324-MDSDF406</v>
      </c>
      <c r="DM327" s="66" t="str">
        <f t="shared" si="402"/>
        <v>2 missed</v>
      </c>
      <c r="DN327" s="66" t="str">
        <f t="shared" si="403"/>
        <v>0 missed</v>
      </c>
      <c r="DO327" s="62">
        <f t="shared" si="404"/>
        <v>1</v>
      </c>
      <c r="DP327" s="62">
        <f t="shared" si="405"/>
        <v>2</v>
      </c>
      <c r="DQ327" s="67">
        <f t="shared" si="406"/>
        <v>0.33333333333333331</v>
      </c>
      <c r="DR327" s="67">
        <f t="shared" si="407"/>
        <v>1</v>
      </c>
      <c r="DS327" s="66" t="str">
        <f t="shared" si="408"/>
        <v>2 missed</v>
      </c>
      <c r="DT327" s="62">
        <f t="shared" si="409"/>
        <v>3</v>
      </c>
      <c r="DU327" s="68">
        <f t="shared" si="410"/>
        <v>0.6</v>
      </c>
      <c r="DV327" s="68" t="str">
        <f t="shared" si="411"/>
        <v>Q-1 A-2 || Q Total-3, A Total-2</v>
      </c>
      <c r="DW327" s="62" t="str" cm="1">
        <f t="array" ref="DW327">IFERROR(INDEX('Attendance-Slot-1'!$Q$2:$Q$1112,MATCH(1,('Attendance-Slot-1'!$A$2:$A$1112=$C327)*('Attendance-Slot-1'!$G$2:$G$1112=DW$2),0)),"No Data")</f>
        <v>No Data</v>
      </c>
      <c r="DX327" s="62" t="str" cm="1">
        <f t="array" ref="DX327">IFERROR(INDEX('Attendance-Slot-2'!$Q$2:$Q$2595,MATCH(1,('Attendance-Slot-2'!$A$2:$A$2595=$C327)*('Attendance-Slot-2'!$G$2:$G$2595=DW$2),0)),"No Data")</f>
        <v>P-S2_Onsite</v>
      </c>
      <c r="DY327" s="137">
        <f>VLOOKUP($DL327,'Written Exam Marks'!$H:$Q,10,FALSE)</f>
        <v>19.5</v>
      </c>
      <c r="DZ327" s="137">
        <f>VLOOKUP($DL327,'Written Exam Marks'!$H:$Q,9,FALSE)</f>
        <v>35</v>
      </c>
      <c r="EA327" s="62" t="str">
        <f t="shared" si="412"/>
        <v>Present</v>
      </c>
      <c r="EB327" s="62" t="str">
        <f t="shared" si="413"/>
        <v>P-S2_Onsite</v>
      </c>
      <c r="EC327" s="114" t="str">
        <f t="shared" si="350"/>
        <v>P-0, 
A-0, 
No Data-5</v>
      </c>
      <c r="ED327" s="114" t="str">
        <f t="shared" si="351"/>
        <v>P-5, 
A-0, 
No Data-0</v>
      </c>
      <c r="EE327" s="114" t="str">
        <f t="shared" si="414"/>
        <v>P-S2_Onsite</v>
      </c>
      <c r="EF327" s="114" t="str">
        <f t="shared" si="415"/>
        <v>P-S2_Onsite</v>
      </c>
      <c r="EG327" s="114" t="str">
        <f t="shared" si="416"/>
        <v>P-S2_Onsite</v>
      </c>
      <c r="EH327" s="114" t="str">
        <f t="shared" si="417"/>
        <v>P-S2_Onsite</v>
      </c>
      <c r="EI327" s="114" t="str">
        <f t="shared" si="418"/>
        <v>P-S2_Onsite</v>
      </c>
      <c r="EJ327" s="114" t="str">
        <f t="shared" si="419"/>
        <v>P-5, A-0, No Data-0</v>
      </c>
      <c r="EK327" s="114" t="s">
        <v>10453</v>
      </c>
      <c r="EL327" s="114">
        <v>29.5</v>
      </c>
      <c r="EM327" s="114">
        <v>10</v>
      </c>
      <c r="EN327" s="114">
        <v>51</v>
      </c>
      <c r="EO327" s="114">
        <v>90.5</v>
      </c>
      <c r="EP327" s="114" t="s">
        <v>7217</v>
      </c>
      <c r="EQ327" s="114" t="s">
        <v>1054</v>
      </c>
      <c r="ER327" s="114" t="s">
        <v>4227</v>
      </c>
      <c r="ES327" s="114"/>
      <c r="ET327" s="30" t="s">
        <v>4227</v>
      </c>
    </row>
    <row r="328" spans="1:150" x14ac:dyDescent="0.25">
      <c r="A328" s="114">
        <v>325</v>
      </c>
      <c r="B328" s="114" t="s">
        <v>7224</v>
      </c>
      <c r="C328" s="80" t="s">
        <v>2820</v>
      </c>
      <c r="D328" s="30" t="s">
        <v>2821</v>
      </c>
      <c r="E328" s="30" t="s">
        <v>2822</v>
      </c>
      <c r="F328" s="33" t="s">
        <v>7202</v>
      </c>
      <c r="G328" s="30" t="s">
        <v>2823</v>
      </c>
      <c r="H328" s="143">
        <v>15</v>
      </c>
      <c r="I328" s="143">
        <v>15</v>
      </c>
      <c r="J328" s="143">
        <v>19</v>
      </c>
      <c r="K328" s="143">
        <v>15</v>
      </c>
      <c r="L328" s="143">
        <v>64</v>
      </c>
      <c r="M328" s="143">
        <v>65</v>
      </c>
      <c r="N328" s="40" t="s">
        <v>7314</v>
      </c>
      <c r="O328" s="40" t="s">
        <v>1593</v>
      </c>
      <c r="P328" s="13" t="str">
        <f t="shared" si="352"/>
        <v>2025EM1100325-MDSDF401</v>
      </c>
      <c r="Q328" s="40" t="str">
        <f t="shared" si="353"/>
        <v>0 missed</v>
      </c>
      <c r="R328" s="40" t="str">
        <f t="shared" si="354"/>
        <v>0 missed</v>
      </c>
      <c r="S328" s="40">
        <f t="shared" si="355"/>
        <v>3</v>
      </c>
      <c r="T328" s="40">
        <f t="shared" si="356"/>
        <v>1</v>
      </c>
      <c r="U328" s="41">
        <f t="shared" si="357"/>
        <v>1</v>
      </c>
      <c r="V328" s="41">
        <f t="shared" si="358"/>
        <v>1</v>
      </c>
      <c r="W328" s="40" t="str">
        <f t="shared" si="359"/>
        <v>0 missed</v>
      </c>
      <c r="X328" s="113">
        <f t="shared" si="360"/>
        <v>4</v>
      </c>
      <c r="Y328" s="13">
        <f t="shared" si="361"/>
        <v>1</v>
      </c>
      <c r="Z328" s="13" t="str">
        <f t="shared" si="362"/>
        <v>Q-3 A-1 || Q Total-3, A Total-1</v>
      </c>
      <c r="AA328" s="113" t="str" cm="1">
        <f t="array" ref="AA328">IFERROR(INDEX('Attendance-Slot-1'!$Q$2:$Q$1112,MATCH(1,('Attendance-Slot-1'!$A$2:$A$1112=$C328)*('Attendance-Slot-1'!$G$2:$G$1112=AA$2),0)),"No Data")</f>
        <v>P-S1_Onsite</v>
      </c>
      <c r="AB328" s="113" t="str" cm="1">
        <f t="array" ref="AB328">IFERROR(INDEX('Attendance-Slot-2'!$Q$2:$Q$2595,MATCH(1,('Attendance-Slot-2'!$A$2:$A$2595=$C328)*('Attendance-Slot-2'!$G$2:$G$2595=AA$2),0)),"No Data")</f>
        <v>No Data</v>
      </c>
      <c r="AC328" s="133">
        <f>VLOOKUP($P328,'Written Exam Marks'!$H:$Q,10,FALSE)</f>
        <v>12.5</v>
      </c>
      <c r="AD328" s="133">
        <f>VLOOKUP($P328,'Written Exam Marks'!$H:$Q,9,FALSE)</f>
        <v>35</v>
      </c>
      <c r="AE328" s="113" t="str">
        <f t="shared" si="363"/>
        <v>Present</v>
      </c>
      <c r="AF328" s="113" t="str">
        <f t="shared" si="364"/>
        <v>P-S1_Onsite</v>
      </c>
      <c r="AG328" s="146">
        <v>9.5</v>
      </c>
      <c r="AH328" s="146">
        <v>9</v>
      </c>
      <c r="AI328" s="146">
        <v>10</v>
      </c>
      <c r="AJ328" s="146">
        <v>10</v>
      </c>
      <c r="AK328" s="146">
        <v>10</v>
      </c>
      <c r="AL328" s="146">
        <v>10</v>
      </c>
      <c r="AM328" s="146">
        <v>58.5</v>
      </c>
      <c r="AN328" s="146">
        <v>60</v>
      </c>
      <c r="AO328" s="43" t="s">
        <v>7336</v>
      </c>
      <c r="AP328" s="43" t="s">
        <v>1598</v>
      </c>
      <c r="AQ328" s="50" t="str">
        <f t="shared" si="365"/>
        <v>2025EM1100325-MDSDF402</v>
      </c>
      <c r="AR328" s="43" t="str">
        <f t="shared" si="366"/>
        <v>0 missed</v>
      </c>
      <c r="AS328" s="47" t="s">
        <v>7342</v>
      </c>
      <c r="AT328" s="43">
        <f t="shared" si="367"/>
        <v>6</v>
      </c>
      <c r="AU328" s="48" t="s">
        <v>7342</v>
      </c>
      <c r="AV328" s="49">
        <f t="shared" si="368"/>
        <v>1</v>
      </c>
      <c r="AW328" s="48" t="s">
        <v>7342</v>
      </c>
      <c r="AX328" s="43" t="str">
        <f t="shared" si="369"/>
        <v>0 missed</v>
      </c>
      <c r="AY328" s="42">
        <f t="shared" si="370"/>
        <v>6</v>
      </c>
      <c r="AZ328" s="50">
        <f t="shared" si="371"/>
        <v>1</v>
      </c>
      <c r="BA328" s="50" t="str">
        <f t="shared" si="372"/>
        <v>Q-6 A-- || Q Total-6, A Total-0</v>
      </c>
      <c r="BB328" s="42" t="str" cm="1">
        <f t="array" ref="BB328">IFERROR(INDEX('Attendance-Slot-1'!$Q$2:$Q$1112,MATCH(1,('Attendance-Slot-1'!$A$2:$A$1112=$C328)*('Attendance-Slot-1'!$G$2:$G$1112=BB$2),0)),"No Data")</f>
        <v>No Data</v>
      </c>
      <c r="BC328" s="42" t="str" cm="1">
        <f t="array" ref="BC328">IFERROR(INDEX('Attendance-Slot-2'!$Q$2:$Q$2595,MATCH(1,('Attendance-Slot-2'!$A$2:$A$2595=$C328)*('Attendance-Slot-2'!$G$2:$G$2595=BB$2),0)),"No Data")</f>
        <v>P-S2_Onsite</v>
      </c>
      <c r="BD328" s="134">
        <f>VLOOKUP($AQ328,'Written Exam Marks'!$H:$Q,10,FALSE)</f>
        <v>16</v>
      </c>
      <c r="BE328" s="134">
        <f>VLOOKUP($AQ328,'Written Exam Marks'!$H:$Q,9,FALSE)</f>
        <v>40</v>
      </c>
      <c r="BF328" s="42" t="str">
        <f t="shared" si="373"/>
        <v>Present</v>
      </c>
      <c r="BG328" s="42" t="str">
        <f t="shared" si="374"/>
        <v>P-S2_Onsite</v>
      </c>
      <c r="BH328" s="147">
        <v>20</v>
      </c>
      <c r="BI328" s="147">
        <v>27</v>
      </c>
      <c r="BJ328" s="147">
        <v>47</v>
      </c>
      <c r="BK328" s="147">
        <v>60</v>
      </c>
      <c r="BL328" s="52" t="s">
        <v>3697</v>
      </c>
      <c r="BM328" s="52" t="s">
        <v>1606</v>
      </c>
      <c r="BN328" s="57" t="str">
        <f t="shared" si="375"/>
        <v>2025EM1100325-MDSDF403</v>
      </c>
      <c r="BO328" s="52" t="str">
        <f t="shared" si="376"/>
        <v>0 missed</v>
      </c>
      <c r="BP328" s="52" t="str">
        <f t="shared" si="377"/>
        <v>0 missed</v>
      </c>
      <c r="BQ328" s="52">
        <f t="shared" si="378"/>
        <v>1</v>
      </c>
      <c r="BR328" s="52">
        <f t="shared" si="379"/>
        <v>1</v>
      </c>
      <c r="BS328" s="56">
        <f t="shared" si="380"/>
        <v>1</v>
      </c>
      <c r="BT328" s="56">
        <f t="shared" si="381"/>
        <v>1</v>
      </c>
      <c r="BU328" s="52" t="str">
        <f t="shared" si="382"/>
        <v>0 missed</v>
      </c>
      <c r="BV328" s="51">
        <f t="shared" si="383"/>
        <v>2</v>
      </c>
      <c r="BW328" s="57">
        <f t="shared" si="384"/>
        <v>1</v>
      </c>
      <c r="BX328" s="57" t="str">
        <f t="shared" si="385"/>
        <v>Q-1 A-1 || Q Total-1, A Total-1</v>
      </c>
      <c r="BY328" s="51" t="str" cm="1">
        <f t="array" ref="BY328">IFERROR(INDEX('Attendance-Slot-1'!$Q$2:$Q$1112,MATCH(1,('Attendance-Slot-1'!$A$2:$A$1112=$C328)*('Attendance-Slot-1'!$G$2:$G$1112=BY$2),0)),"No Data")</f>
        <v>No Data</v>
      </c>
      <c r="BZ328" s="51" t="str" cm="1">
        <f t="array" ref="BZ328">IFERROR(INDEX('Attendance-Slot-2'!$Q$2:$Q$2595,MATCH(1,('Attendance-Slot-2'!$A$2:$A$2595=$C328)*('Attendance-Slot-2'!$G$2:$G$2595=BY$2),0)),"No Data")</f>
        <v>P-S2_Onsite</v>
      </c>
      <c r="CA328" s="135">
        <f>VLOOKUP($BN328,'Written Exam Marks'!$H:$Q,10,FALSE)</f>
        <v>8.5</v>
      </c>
      <c r="CB328" s="135">
        <f>VLOOKUP($BN328,'Written Exam Marks'!$H:$Q,9,FALSE)</f>
        <v>40</v>
      </c>
      <c r="CC328" s="51" t="str">
        <f t="shared" si="386"/>
        <v>Present</v>
      </c>
      <c r="CD328" s="51" t="str">
        <f t="shared" si="387"/>
        <v>P-S2_Onsite</v>
      </c>
      <c r="CE328" s="29">
        <v>19</v>
      </c>
      <c r="CF328" s="29">
        <v>20</v>
      </c>
      <c r="CG328" s="29">
        <v>19</v>
      </c>
      <c r="CH328" s="29">
        <v>58</v>
      </c>
      <c r="CI328" s="29">
        <v>60</v>
      </c>
      <c r="CJ328" s="61" t="s">
        <v>7343</v>
      </c>
      <c r="CK328" s="61" t="s">
        <v>1613</v>
      </c>
      <c r="CL328" s="10" t="str">
        <f t="shared" si="388"/>
        <v>2025EM1100325-MDSDF404</v>
      </c>
      <c r="CM328" s="61" t="str">
        <f t="shared" si="389"/>
        <v>0 missed</v>
      </c>
      <c r="CN328" s="61" t="str">
        <f t="shared" si="390"/>
        <v>0 missed</v>
      </c>
      <c r="CO328" s="111">
        <f t="shared" si="391"/>
        <v>2</v>
      </c>
      <c r="CP328" s="111">
        <f t="shared" si="392"/>
        <v>1</v>
      </c>
      <c r="CQ328" s="9">
        <f t="shared" si="393"/>
        <v>1</v>
      </c>
      <c r="CR328" s="9">
        <f t="shared" si="394"/>
        <v>1</v>
      </c>
      <c r="CS328" s="61" t="str">
        <f t="shared" si="395"/>
        <v>0 missed</v>
      </c>
      <c r="CT328" s="111">
        <f t="shared" si="396"/>
        <v>3</v>
      </c>
      <c r="CU328" s="10">
        <f t="shared" si="397"/>
        <v>1</v>
      </c>
      <c r="CV328" s="10" t="str">
        <f t="shared" si="398"/>
        <v>Q-2 A-1 || Q Total-2, A Total-1</v>
      </c>
      <c r="CW328" s="111" t="str" cm="1">
        <f t="array" ref="CW328">IFERROR(INDEX('Attendance-Slot-1'!$Q$2:$Q$1112,MATCH(1,('Attendance-Slot-1'!$A$2:$A$1112=$C328)*('Attendance-Slot-1'!$G$2:$G$1112=CW$2),0)),"No Data")</f>
        <v>No Data</v>
      </c>
      <c r="CX328" s="111" t="str" cm="1">
        <f t="array" ref="CX328">IFERROR(INDEX('Attendance-Slot-2'!$Q$2:$Q$2595,MATCH(1,('Attendance-Slot-2'!$A$2:$A$2595=$C328)*('Attendance-Slot-2'!$G$2:$G$2595=CW$2),0)),"No Data")</f>
        <v>P-S2_Onsite</v>
      </c>
      <c r="CY328" s="136">
        <f>VLOOKUP($CL328,'Written Exam Marks'!$H:$Q,10,FALSE)</f>
        <v>21.5</v>
      </c>
      <c r="CZ328" s="136">
        <f>VLOOKUP($CL328,'Written Exam Marks'!$H:$Q,9,FALSE)</f>
        <v>40</v>
      </c>
      <c r="DA328" s="111" t="str">
        <f t="shared" si="399"/>
        <v>Present</v>
      </c>
      <c r="DB328" s="111" t="str">
        <f t="shared" si="400"/>
        <v>P-S2_Onsite</v>
      </c>
      <c r="DC328" s="148">
        <v>8</v>
      </c>
      <c r="DD328" s="148">
        <v>7.5</v>
      </c>
      <c r="DE328" s="148">
        <v>8</v>
      </c>
      <c r="DF328" s="148">
        <v>17</v>
      </c>
      <c r="DG328" s="148">
        <v>18</v>
      </c>
      <c r="DH328" s="148">
        <v>58.5</v>
      </c>
      <c r="DI328" s="148">
        <v>65</v>
      </c>
      <c r="DJ328" s="66" t="s">
        <v>7351</v>
      </c>
      <c r="DK328" s="66" t="s">
        <v>1631</v>
      </c>
      <c r="DL328" s="68" t="str">
        <f t="shared" si="401"/>
        <v>2025EM1100325-MDSDF406</v>
      </c>
      <c r="DM328" s="66" t="str">
        <f t="shared" si="402"/>
        <v>0 missed</v>
      </c>
      <c r="DN328" s="66" t="str">
        <f t="shared" si="403"/>
        <v>0 missed</v>
      </c>
      <c r="DO328" s="62">
        <f t="shared" si="404"/>
        <v>3</v>
      </c>
      <c r="DP328" s="62">
        <f t="shared" si="405"/>
        <v>2</v>
      </c>
      <c r="DQ328" s="67">
        <f t="shared" si="406"/>
        <v>1</v>
      </c>
      <c r="DR328" s="67">
        <f t="shared" si="407"/>
        <v>1</v>
      </c>
      <c r="DS328" s="66" t="str">
        <f t="shared" si="408"/>
        <v>0 missed</v>
      </c>
      <c r="DT328" s="62">
        <f t="shared" si="409"/>
        <v>5</v>
      </c>
      <c r="DU328" s="68">
        <f t="shared" si="410"/>
        <v>1</v>
      </c>
      <c r="DV328" s="68" t="str">
        <f t="shared" si="411"/>
        <v>Q-3 A-2 || Q Total-3, A Total-2</v>
      </c>
      <c r="DW328" s="62" t="str" cm="1">
        <f t="array" ref="DW328">IFERROR(INDEX('Attendance-Slot-1'!$Q$2:$Q$1112,MATCH(1,('Attendance-Slot-1'!$A$2:$A$1112=$C328)*('Attendance-Slot-1'!$G$2:$G$1112=DW$2),0)),"No Data")</f>
        <v>P-S1_Onsite</v>
      </c>
      <c r="DX328" s="62" t="str" cm="1">
        <f t="array" ref="DX328">IFERROR(INDEX('Attendance-Slot-2'!$Q$2:$Q$2595,MATCH(1,('Attendance-Slot-2'!$A$2:$A$2595=$C328)*('Attendance-Slot-2'!$G$2:$G$2595=DW$2),0)),"No Data")</f>
        <v>No Data</v>
      </c>
      <c r="DY328" s="137">
        <f>VLOOKUP($DL328,'Written Exam Marks'!$H:$Q,10,FALSE)</f>
        <v>21</v>
      </c>
      <c r="DZ328" s="137">
        <f>VLOOKUP($DL328,'Written Exam Marks'!$H:$Q,9,FALSE)</f>
        <v>35</v>
      </c>
      <c r="EA328" s="62" t="str">
        <f t="shared" si="412"/>
        <v>Present</v>
      </c>
      <c r="EB328" s="62" t="str">
        <f t="shared" si="413"/>
        <v>P-S1_Onsite</v>
      </c>
      <c r="EC328" s="114" t="str">
        <f t="shared" si="350"/>
        <v>P-2, 
A-0, 
No Data-3</v>
      </c>
      <c r="ED328" s="114" t="str">
        <f t="shared" si="351"/>
        <v>P-3, 
A-0, 
No Data-2</v>
      </c>
      <c r="EE328" s="114" t="str">
        <f t="shared" si="414"/>
        <v>P-S1_Onsite</v>
      </c>
      <c r="EF328" s="114" t="str">
        <f t="shared" si="415"/>
        <v>P-S2_Onsite</v>
      </c>
      <c r="EG328" s="114" t="str">
        <f t="shared" si="416"/>
        <v>P-S2_Onsite</v>
      </c>
      <c r="EH328" s="114" t="str">
        <f t="shared" si="417"/>
        <v>P-S2_Onsite</v>
      </c>
      <c r="EI328" s="114" t="str">
        <f t="shared" si="418"/>
        <v>P-S1_Onsite</v>
      </c>
      <c r="EJ328" s="114" t="str">
        <f t="shared" si="419"/>
        <v>P-5, A-0, No Data-0</v>
      </c>
      <c r="EK328" s="114" t="s">
        <v>10453</v>
      </c>
      <c r="EL328" s="114">
        <v>29</v>
      </c>
      <c r="EM328" s="114">
        <v>10</v>
      </c>
      <c r="EN328" s="114">
        <v>44</v>
      </c>
      <c r="EO328" s="114">
        <v>83</v>
      </c>
      <c r="EP328" s="114" t="s">
        <v>7217</v>
      </c>
      <c r="EQ328" s="114" t="s">
        <v>1054</v>
      </c>
      <c r="ER328" s="114" t="s">
        <v>2820</v>
      </c>
      <c r="ES328" s="114"/>
      <c r="ET328" s="30" t="s">
        <v>2820</v>
      </c>
    </row>
    <row r="329" spans="1:150" x14ac:dyDescent="0.25">
      <c r="A329" s="114">
        <v>326</v>
      </c>
      <c r="B329" s="114" t="s">
        <v>7224</v>
      </c>
      <c r="C329" s="80" t="s">
        <v>4231</v>
      </c>
      <c r="D329" s="30" t="s">
        <v>4232</v>
      </c>
      <c r="E329" s="30" t="s">
        <v>4233</v>
      </c>
      <c r="F329" s="33" t="s">
        <v>7201</v>
      </c>
      <c r="G329" s="30" t="s">
        <v>4234</v>
      </c>
      <c r="H329" s="143" t="s">
        <v>5</v>
      </c>
      <c r="I329" s="143">
        <v>13.5</v>
      </c>
      <c r="J329" s="143">
        <v>17</v>
      </c>
      <c r="K329" s="143">
        <v>15</v>
      </c>
      <c r="L329" s="143">
        <v>45.5</v>
      </c>
      <c r="M329" s="143">
        <v>65</v>
      </c>
      <c r="N329" s="40" t="s">
        <v>7314</v>
      </c>
      <c r="O329" s="40" t="s">
        <v>1593</v>
      </c>
      <c r="P329" s="13" t="str">
        <f t="shared" si="352"/>
        <v>2025EM1100326-MDSDF401</v>
      </c>
      <c r="Q329" s="40" t="str">
        <f t="shared" si="353"/>
        <v>1 missed</v>
      </c>
      <c r="R329" s="40" t="str">
        <f t="shared" si="354"/>
        <v>0 missed</v>
      </c>
      <c r="S329" s="40">
        <f t="shared" si="355"/>
        <v>2</v>
      </c>
      <c r="T329" s="40">
        <f t="shared" si="356"/>
        <v>1</v>
      </c>
      <c r="U329" s="41">
        <f t="shared" si="357"/>
        <v>0.66666666666666663</v>
      </c>
      <c r="V329" s="41">
        <f t="shared" si="358"/>
        <v>1</v>
      </c>
      <c r="W329" s="40" t="str">
        <f t="shared" si="359"/>
        <v>1 missed</v>
      </c>
      <c r="X329" s="113">
        <f t="shared" si="360"/>
        <v>3</v>
      </c>
      <c r="Y329" s="13">
        <f t="shared" si="361"/>
        <v>0.75</v>
      </c>
      <c r="Z329" s="13" t="str">
        <f t="shared" si="362"/>
        <v>Q-2 A-1 || Q Total-3, A Total-1</v>
      </c>
      <c r="AA329" s="113" t="str" cm="1">
        <f t="array" ref="AA329">IFERROR(INDEX('Attendance-Slot-1'!$Q$2:$Q$1112,MATCH(1,('Attendance-Slot-1'!$A$2:$A$1112=$C329)*('Attendance-Slot-1'!$G$2:$G$1112=AA$2),0)),"No Data")</f>
        <v>No Data</v>
      </c>
      <c r="AB329" s="113" t="str" cm="1">
        <f t="array" ref="AB329">IFERROR(INDEX('Attendance-Slot-2'!$Q$2:$Q$2595,MATCH(1,('Attendance-Slot-2'!$A$2:$A$2595=$C329)*('Attendance-Slot-2'!$G$2:$G$2595=AA$2),0)),"No Data")</f>
        <v>P-S2_Onsite</v>
      </c>
      <c r="AC329" s="133">
        <f>VLOOKUP($P329,'Written Exam Marks'!$H:$Q,10,FALSE)</f>
        <v>21</v>
      </c>
      <c r="AD329" s="133">
        <f>VLOOKUP($P329,'Written Exam Marks'!$H:$Q,9,FALSE)</f>
        <v>35</v>
      </c>
      <c r="AE329" s="113" t="str">
        <f t="shared" si="363"/>
        <v>Present</v>
      </c>
      <c r="AF329" s="113" t="str">
        <f t="shared" si="364"/>
        <v>P-S2_Onsite</v>
      </c>
      <c r="AG329" s="146" t="s">
        <v>5</v>
      </c>
      <c r="AH329" s="146" t="s">
        <v>5</v>
      </c>
      <c r="AI329" s="146" t="s">
        <v>5</v>
      </c>
      <c r="AJ329" s="146">
        <v>9</v>
      </c>
      <c r="AK329" s="146">
        <v>8</v>
      </c>
      <c r="AL329" s="146">
        <v>10</v>
      </c>
      <c r="AM329" s="146">
        <v>27</v>
      </c>
      <c r="AN329" s="146">
        <v>60</v>
      </c>
      <c r="AO329" s="43" t="s">
        <v>7336</v>
      </c>
      <c r="AP329" s="43" t="s">
        <v>1598</v>
      </c>
      <c r="AQ329" s="50" t="str">
        <f t="shared" si="365"/>
        <v>2025EM1100326-MDSDF402</v>
      </c>
      <c r="AR329" s="43" t="str">
        <f t="shared" si="366"/>
        <v>3 missed</v>
      </c>
      <c r="AS329" s="47" t="s">
        <v>7342</v>
      </c>
      <c r="AT329" s="43">
        <f t="shared" si="367"/>
        <v>3</v>
      </c>
      <c r="AU329" s="48" t="s">
        <v>7342</v>
      </c>
      <c r="AV329" s="49">
        <f t="shared" si="368"/>
        <v>0.5</v>
      </c>
      <c r="AW329" s="48" t="s">
        <v>7342</v>
      </c>
      <c r="AX329" s="43" t="str">
        <f t="shared" si="369"/>
        <v>3 missed</v>
      </c>
      <c r="AY329" s="42">
        <f t="shared" si="370"/>
        <v>3</v>
      </c>
      <c r="AZ329" s="50">
        <f t="shared" si="371"/>
        <v>0.5</v>
      </c>
      <c r="BA329" s="50" t="str">
        <f t="shared" si="372"/>
        <v>Q-3 A-- || Q Total-6, A Total-0</v>
      </c>
      <c r="BB329" s="42" t="str" cm="1">
        <f t="array" ref="BB329">IFERROR(INDEX('Attendance-Slot-1'!$Q$2:$Q$1112,MATCH(1,('Attendance-Slot-1'!$A$2:$A$1112=$C329)*('Attendance-Slot-1'!$G$2:$G$1112=BB$2),0)),"No Data")</f>
        <v>No Data</v>
      </c>
      <c r="BC329" s="42" t="str" cm="1">
        <f t="array" ref="BC329">IFERROR(INDEX('Attendance-Slot-2'!$Q$2:$Q$2595,MATCH(1,('Attendance-Slot-2'!$A$2:$A$2595=$C329)*('Attendance-Slot-2'!$G$2:$G$2595=BB$2),0)),"No Data")</f>
        <v>P-S2_Onsite</v>
      </c>
      <c r="BD329" s="134">
        <f>VLOOKUP($AQ329,'Written Exam Marks'!$H:$Q,10,FALSE)</f>
        <v>25</v>
      </c>
      <c r="BE329" s="134">
        <f>VLOOKUP($AQ329,'Written Exam Marks'!$H:$Q,9,FALSE)</f>
        <v>40</v>
      </c>
      <c r="BF329" s="42" t="str">
        <f t="shared" si="373"/>
        <v>Present</v>
      </c>
      <c r="BG329" s="42" t="str">
        <f t="shared" si="374"/>
        <v>P-S2_Onsite</v>
      </c>
      <c r="BH329" s="147" t="s">
        <v>5</v>
      </c>
      <c r="BI329" s="147">
        <v>7</v>
      </c>
      <c r="BJ329" s="147">
        <v>7</v>
      </c>
      <c r="BK329" s="147">
        <v>60</v>
      </c>
      <c r="BL329" s="52" t="s">
        <v>3697</v>
      </c>
      <c r="BM329" s="52" t="s">
        <v>1606</v>
      </c>
      <c r="BN329" s="57" t="str">
        <f t="shared" si="375"/>
        <v>2025EM1100326-MDSDF403</v>
      </c>
      <c r="BO329" s="52" t="str">
        <f t="shared" si="376"/>
        <v>1 missed</v>
      </c>
      <c r="BP329" s="52" t="str">
        <f t="shared" si="377"/>
        <v>0 missed</v>
      </c>
      <c r="BQ329" s="52">
        <f t="shared" si="378"/>
        <v>0</v>
      </c>
      <c r="BR329" s="52">
        <f t="shared" si="379"/>
        <v>1</v>
      </c>
      <c r="BS329" s="56">
        <f t="shared" si="380"/>
        <v>0</v>
      </c>
      <c r="BT329" s="56">
        <f t="shared" si="381"/>
        <v>1</v>
      </c>
      <c r="BU329" s="52" t="str">
        <f t="shared" si="382"/>
        <v>1 missed</v>
      </c>
      <c r="BV329" s="51">
        <f t="shared" si="383"/>
        <v>1</v>
      </c>
      <c r="BW329" s="57">
        <f t="shared" si="384"/>
        <v>0.5</v>
      </c>
      <c r="BX329" s="57" t="str">
        <f t="shared" si="385"/>
        <v>Q-0 A-1 || Q Total-1, A Total-1</v>
      </c>
      <c r="BY329" s="51" t="str" cm="1">
        <f t="array" ref="BY329">IFERROR(INDEX('Attendance-Slot-1'!$Q$2:$Q$1112,MATCH(1,('Attendance-Slot-1'!$A$2:$A$1112=$C329)*('Attendance-Slot-1'!$G$2:$G$1112=BY$2),0)),"No Data")</f>
        <v>No Data</v>
      </c>
      <c r="BZ329" s="51" t="str" cm="1">
        <f t="array" ref="BZ329">IFERROR(INDEX('Attendance-Slot-2'!$Q$2:$Q$2595,MATCH(1,('Attendance-Slot-2'!$A$2:$A$2595=$C329)*('Attendance-Slot-2'!$G$2:$G$2595=BY$2),0)),"No Data")</f>
        <v>P-S2_Onsite</v>
      </c>
      <c r="CA329" s="135">
        <f>VLOOKUP($BN329,'Written Exam Marks'!$H:$Q,10,FALSE)</f>
        <v>29</v>
      </c>
      <c r="CB329" s="135">
        <f>VLOOKUP($BN329,'Written Exam Marks'!$H:$Q,9,FALSE)</f>
        <v>40</v>
      </c>
      <c r="CC329" s="51" t="str">
        <f t="shared" si="386"/>
        <v>Present</v>
      </c>
      <c r="CD329" s="51" t="str">
        <f t="shared" si="387"/>
        <v>P-S2_Onsite</v>
      </c>
      <c r="CE329" s="29">
        <v>18</v>
      </c>
      <c r="CF329" s="29">
        <v>20</v>
      </c>
      <c r="CG329" s="29">
        <v>15</v>
      </c>
      <c r="CH329" s="29">
        <v>53</v>
      </c>
      <c r="CI329" s="29">
        <v>60</v>
      </c>
      <c r="CJ329" s="61" t="s">
        <v>7343</v>
      </c>
      <c r="CK329" s="61" t="s">
        <v>1613</v>
      </c>
      <c r="CL329" s="10" t="str">
        <f t="shared" si="388"/>
        <v>2025EM1100326-MDSDF404</v>
      </c>
      <c r="CM329" s="61" t="str">
        <f t="shared" si="389"/>
        <v>0 missed</v>
      </c>
      <c r="CN329" s="61" t="str">
        <f t="shared" si="390"/>
        <v>0 missed</v>
      </c>
      <c r="CO329" s="111">
        <f t="shared" si="391"/>
        <v>2</v>
      </c>
      <c r="CP329" s="111">
        <f t="shared" si="392"/>
        <v>1</v>
      </c>
      <c r="CQ329" s="9">
        <f t="shared" si="393"/>
        <v>1</v>
      </c>
      <c r="CR329" s="9">
        <f t="shared" si="394"/>
        <v>1</v>
      </c>
      <c r="CS329" s="61" t="str">
        <f t="shared" si="395"/>
        <v>0 missed</v>
      </c>
      <c r="CT329" s="111">
        <f t="shared" si="396"/>
        <v>3</v>
      </c>
      <c r="CU329" s="10">
        <f t="shared" si="397"/>
        <v>1</v>
      </c>
      <c r="CV329" s="10" t="str">
        <f t="shared" si="398"/>
        <v>Q-2 A-1 || Q Total-2, A Total-1</v>
      </c>
      <c r="CW329" s="111" t="str" cm="1">
        <f t="array" ref="CW329">IFERROR(INDEX('Attendance-Slot-1'!$Q$2:$Q$1112,MATCH(1,('Attendance-Slot-1'!$A$2:$A$1112=$C329)*('Attendance-Slot-1'!$G$2:$G$1112=CW$2),0)),"No Data")</f>
        <v>No Data</v>
      </c>
      <c r="CX329" s="111" t="str" cm="1">
        <f t="array" ref="CX329">IFERROR(INDEX('Attendance-Slot-2'!$Q$2:$Q$2595,MATCH(1,('Attendance-Slot-2'!$A$2:$A$2595=$C329)*('Attendance-Slot-2'!$G$2:$G$2595=CW$2),0)),"No Data")</f>
        <v>P-S2_Onsite</v>
      </c>
      <c r="CY329" s="136">
        <f>VLOOKUP($CL329,'Written Exam Marks'!$H:$Q,10,FALSE)</f>
        <v>15</v>
      </c>
      <c r="CZ329" s="136">
        <f>VLOOKUP($CL329,'Written Exam Marks'!$H:$Q,9,FALSE)</f>
        <v>40</v>
      </c>
      <c r="DA329" s="111" t="str">
        <f t="shared" si="399"/>
        <v>Present</v>
      </c>
      <c r="DB329" s="111" t="str">
        <f t="shared" si="400"/>
        <v>P-S2_Onsite</v>
      </c>
      <c r="DC329" s="148" t="s">
        <v>5</v>
      </c>
      <c r="DD329" s="148">
        <v>7.125</v>
      </c>
      <c r="DE329" s="148">
        <v>8</v>
      </c>
      <c r="DF329" s="148">
        <v>13</v>
      </c>
      <c r="DG329" s="148">
        <v>17</v>
      </c>
      <c r="DH329" s="148">
        <v>45.125</v>
      </c>
      <c r="DI329" s="148">
        <v>65</v>
      </c>
      <c r="DJ329" s="66" t="s">
        <v>7351</v>
      </c>
      <c r="DK329" s="66" t="s">
        <v>1631</v>
      </c>
      <c r="DL329" s="68" t="str">
        <f t="shared" si="401"/>
        <v>2025EM1100326-MDSDF406</v>
      </c>
      <c r="DM329" s="66" t="str">
        <f t="shared" si="402"/>
        <v>1 missed</v>
      </c>
      <c r="DN329" s="66" t="str">
        <f t="shared" si="403"/>
        <v>0 missed</v>
      </c>
      <c r="DO329" s="62">
        <f t="shared" si="404"/>
        <v>2</v>
      </c>
      <c r="DP329" s="62">
        <f t="shared" si="405"/>
        <v>2</v>
      </c>
      <c r="DQ329" s="67">
        <f t="shared" si="406"/>
        <v>0.66666666666666663</v>
      </c>
      <c r="DR329" s="67">
        <f t="shared" si="407"/>
        <v>1</v>
      </c>
      <c r="DS329" s="66" t="str">
        <f t="shared" si="408"/>
        <v>1 missed</v>
      </c>
      <c r="DT329" s="62">
        <f t="shared" si="409"/>
        <v>4</v>
      </c>
      <c r="DU329" s="68">
        <f t="shared" si="410"/>
        <v>0.8</v>
      </c>
      <c r="DV329" s="68" t="str">
        <f t="shared" si="411"/>
        <v>Q-2 A-2 || Q Total-3, A Total-2</v>
      </c>
      <c r="DW329" s="62" t="str" cm="1">
        <f t="array" ref="DW329">IFERROR(INDEX('Attendance-Slot-1'!$Q$2:$Q$1112,MATCH(1,('Attendance-Slot-1'!$A$2:$A$1112=$C329)*('Attendance-Slot-1'!$G$2:$G$1112=DW$2),0)),"No Data")</f>
        <v>No Data</v>
      </c>
      <c r="DX329" s="62" t="str" cm="1">
        <f t="array" ref="DX329">IFERROR(INDEX('Attendance-Slot-2'!$Q$2:$Q$2595,MATCH(1,('Attendance-Slot-2'!$A$2:$A$2595=$C329)*('Attendance-Slot-2'!$G$2:$G$2595=DW$2),0)),"No Data")</f>
        <v>P-S2_Onsite</v>
      </c>
      <c r="DY329" s="137">
        <f>VLOOKUP($DL329,'Written Exam Marks'!$H:$Q,10,FALSE)</f>
        <v>26.5</v>
      </c>
      <c r="DZ329" s="137">
        <f>VLOOKUP($DL329,'Written Exam Marks'!$H:$Q,9,FALSE)</f>
        <v>35</v>
      </c>
      <c r="EA329" s="62" t="str">
        <f t="shared" si="412"/>
        <v>Present</v>
      </c>
      <c r="EB329" s="62" t="str">
        <f t="shared" si="413"/>
        <v>P-S2_Onsite</v>
      </c>
      <c r="EC329" s="114" t="str">
        <f t="shared" si="350"/>
        <v>P-0, 
A-0, 
No Data-5</v>
      </c>
      <c r="ED329" s="114" t="str">
        <f t="shared" si="351"/>
        <v>P-5, 
A-0, 
No Data-0</v>
      </c>
      <c r="EE329" s="114" t="str">
        <f t="shared" si="414"/>
        <v>P-S2_Onsite</v>
      </c>
      <c r="EF329" s="114" t="str">
        <f t="shared" si="415"/>
        <v>P-S2_Onsite</v>
      </c>
      <c r="EG329" s="114" t="str">
        <f t="shared" si="416"/>
        <v>P-S2_Onsite</v>
      </c>
      <c r="EH329" s="114" t="str">
        <f t="shared" si="417"/>
        <v>P-S2_Onsite</v>
      </c>
      <c r="EI329" s="114" t="str">
        <f t="shared" si="418"/>
        <v>P-S2_Onsite</v>
      </c>
      <c r="EJ329" s="114" t="str">
        <f t="shared" si="419"/>
        <v>P-5, A-0, No Data-0</v>
      </c>
      <c r="EK329" s="114" t="s">
        <v>10453</v>
      </c>
      <c r="EL329" s="114">
        <v>27</v>
      </c>
      <c r="EM329" s="114">
        <v>9</v>
      </c>
      <c r="EN329" s="114" t="s">
        <v>10455</v>
      </c>
      <c r="EO329" s="114">
        <v>36</v>
      </c>
      <c r="EP329" s="114" t="s">
        <v>7217</v>
      </c>
      <c r="EQ329" s="114" t="s">
        <v>1054</v>
      </c>
      <c r="ER329" s="114" t="s">
        <v>4231</v>
      </c>
      <c r="ES329" s="114"/>
      <c r="ET329" s="30" t="s">
        <v>4231</v>
      </c>
    </row>
    <row r="330" spans="1:150" x14ac:dyDescent="0.25">
      <c r="A330" s="114">
        <v>327</v>
      </c>
      <c r="B330" s="114" t="s">
        <v>7224</v>
      </c>
      <c r="C330" s="80" t="s">
        <v>2826</v>
      </c>
      <c r="D330" s="30" t="s">
        <v>2827</v>
      </c>
      <c r="E330" s="30" t="s">
        <v>7288</v>
      </c>
      <c r="F330" s="33" t="s">
        <v>7201</v>
      </c>
      <c r="G330" s="30" t="s">
        <v>2829</v>
      </c>
      <c r="H330" s="143">
        <v>11.334</v>
      </c>
      <c r="I330" s="143">
        <v>13.5</v>
      </c>
      <c r="J330" s="143">
        <v>17</v>
      </c>
      <c r="K330" s="143">
        <v>12</v>
      </c>
      <c r="L330" s="143">
        <v>53.834000000000003</v>
      </c>
      <c r="M330" s="143">
        <v>65</v>
      </c>
      <c r="N330" s="40" t="s">
        <v>7314</v>
      </c>
      <c r="O330" s="40" t="s">
        <v>1593</v>
      </c>
      <c r="P330" s="13" t="str">
        <f t="shared" si="352"/>
        <v>2025EM1100327-MDSDF401</v>
      </c>
      <c r="Q330" s="40" t="str">
        <f t="shared" si="353"/>
        <v>0 missed</v>
      </c>
      <c r="R330" s="40" t="str">
        <f t="shared" si="354"/>
        <v>0 missed</v>
      </c>
      <c r="S330" s="40">
        <f t="shared" si="355"/>
        <v>3</v>
      </c>
      <c r="T330" s="40">
        <f t="shared" si="356"/>
        <v>1</v>
      </c>
      <c r="U330" s="41">
        <f t="shared" si="357"/>
        <v>1</v>
      </c>
      <c r="V330" s="41">
        <f t="shared" si="358"/>
        <v>1</v>
      </c>
      <c r="W330" s="40" t="str">
        <f t="shared" si="359"/>
        <v>0 missed</v>
      </c>
      <c r="X330" s="113">
        <f t="shared" si="360"/>
        <v>4</v>
      </c>
      <c r="Y330" s="13">
        <f t="shared" si="361"/>
        <v>1</v>
      </c>
      <c r="Z330" s="13" t="str">
        <f t="shared" si="362"/>
        <v>Q-3 A-1 || Q Total-3, A Total-1</v>
      </c>
      <c r="AA330" s="113" t="str" cm="1">
        <f t="array" ref="AA330">IFERROR(INDEX('Attendance-Slot-1'!$Q$2:$Q$1112,MATCH(1,('Attendance-Slot-1'!$A$2:$A$1112=$C330)*('Attendance-Slot-1'!$G$2:$G$1112=AA$2),0)),"No Data")</f>
        <v>No Data</v>
      </c>
      <c r="AB330" s="113" t="str" cm="1">
        <f t="array" ref="AB330">IFERROR(INDEX('Attendance-Slot-2'!$Q$2:$Q$2595,MATCH(1,('Attendance-Slot-2'!$A$2:$A$2595=$C330)*('Attendance-Slot-2'!$G$2:$G$2595=AA$2),0)),"No Data")</f>
        <v>P-S2_Onsite</v>
      </c>
      <c r="AC330" s="133">
        <f>VLOOKUP($P330,'Written Exam Marks'!$H:$Q,10,FALSE)</f>
        <v>6</v>
      </c>
      <c r="AD330" s="133">
        <f>VLOOKUP($P330,'Written Exam Marks'!$H:$Q,9,FALSE)</f>
        <v>35</v>
      </c>
      <c r="AE330" s="113" t="str">
        <f t="shared" si="363"/>
        <v>Present</v>
      </c>
      <c r="AF330" s="113" t="str">
        <f t="shared" si="364"/>
        <v>P-S2_Onsite</v>
      </c>
      <c r="AG330" s="146">
        <v>6.5</v>
      </c>
      <c r="AH330" s="146">
        <v>6.5</v>
      </c>
      <c r="AI330" s="146">
        <v>10</v>
      </c>
      <c r="AJ330" s="146">
        <v>9</v>
      </c>
      <c r="AK330" s="146">
        <v>4</v>
      </c>
      <c r="AL330" s="146">
        <v>8</v>
      </c>
      <c r="AM330" s="146">
        <v>44</v>
      </c>
      <c r="AN330" s="146">
        <v>60</v>
      </c>
      <c r="AO330" s="43" t="s">
        <v>7336</v>
      </c>
      <c r="AP330" s="43" t="s">
        <v>1598</v>
      </c>
      <c r="AQ330" s="50" t="str">
        <f t="shared" si="365"/>
        <v>2025EM1100327-MDSDF402</v>
      </c>
      <c r="AR330" s="43" t="str">
        <f t="shared" si="366"/>
        <v>0 missed</v>
      </c>
      <c r="AS330" s="47" t="s">
        <v>7342</v>
      </c>
      <c r="AT330" s="43">
        <f t="shared" si="367"/>
        <v>6</v>
      </c>
      <c r="AU330" s="48" t="s">
        <v>7342</v>
      </c>
      <c r="AV330" s="49">
        <f t="shared" si="368"/>
        <v>1</v>
      </c>
      <c r="AW330" s="48" t="s">
        <v>7342</v>
      </c>
      <c r="AX330" s="43" t="str">
        <f t="shared" si="369"/>
        <v>0 missed</v>
      </c>
      <c r="AY330" s="42">
        <f t="shared" si="370"/>
        <v>6</v>
      </c>
      <c r="AZ330" s="50">
        <f t="shared" si="371"/>
        <v>1</v>
      </c>
      <c r="BA330" s="50" t="str">
        <f t="shared" si="372"/>
        <v>Q-6 A-- || Q Total-6, A Total-0</v>
      </c>
      <c r="BB330" s="42" t="str" cm="1">
        <f t="array" ref="BB330">IFERROR(INDEX('Attendance-Slot-1'!$Q$2:$Q$1112,MATCH(1,('Attendance-Slot-1'!$A$2:$A$1112=$C330)*('Attendance-Slot-1'!$G$2:$G$1112=BB$2),0)),"No Data")</f>
        <v>No Data</v>
      </c>
      <c r="BC330" s="42" t="str" cm="1">
        <f t="array" ref="BC330">IFERROR(INDEX('Attendance-Slot-2'!$Q$2:$Q$2595,MATCH(1,('Attendance-Slot-2'!$A$2:$A$2595=$C330)*('Attendance-Slot-2'!$G$2:$G$2595=BB$2),0)),"No Data")</f>
        <v>P-S2_Onsite</v>
      </c>
      <c r="BD330" s="134">
        <f>VLOOKUP($AQ330,'Written Exam Marks'!$H:$Q,10,FALSE)</f>
        <v>18</v>
      </c>
      <c r="BE330" s="134">
        <f>VLOOKUP($AQ330,'Written Exam Marks'!$H:$Q,9,FALSE)</f>
        <v>40</v>
      </c>
      <c r="BF330" s="42" t="str">
        <f t="shared" si="373"/>
        <v>Present</v>
      </c>
      <c r="BG330" s="42" t="str">
        <f t="shared" si="374"/>
        <v>P-S2_Onsite</v>
      </c>
      <c r="BH330" s="147">
        <v>17</v>
      </c>
      <c r="BI330" s="147">
        <v>25</v>
      </c>
      <c r="BJ330" s="147">
        <v>42</v>
      </c>
      <c r="BK330" s="147">
        <v>60</v>
      </c>
      <c r="BL330" s="52" t="s">
        <v>3697</v>
      </c>
      <c r="BM330" s="52" t="s">
        <v>1606</v>
      </c>
      <c r="BN330" s="57" t="str">
        <f t="shared" si="375"/>
        <v>2025EM1100327-MDSDF403</v>
      </c>
      <c r="BO330" s="52" t="str">
        <f t="shared" si="376"/>
        <v>0 missed</v>
      </c>
      <c r="BP330" s="52" t="str">
        <f t="shared" si="377"/>
        <v>0 missed</v>
      </c>
      <c r="BQ330" s="52">
        <f t="shared" si="378"/>
        <v>1</v>
      </c>
      <c r="BR330" s="52">
        <f t="shared" si="379"/>
        <v>1</v>
      </c>
      <c r="BS330" s="56">
        <f t="shared" si="380"/>
        <v>1</v>
      </c>
      <c r="BT330" s="56">
        <f t="shared" si="381"/>
        <v>1</v>
      </c>
      <c r="BU330" s="52" t="str">
        <f t="shared" si="382"/>
        <v>0 missed</v>
      </c>
      <c r="BV330" s="51">
        <f t="shared" si="383"/>
        <v>2</v>
      </c>
      <c r="BW330" s="57">
        <f t="shared" si="384"/>
        <v>1</v>
      </c>
      <c r="BX330" s="57" t="str">
        <f t="shared" si="385"/>
        <v>Q-1 A-1 || Q Total-1, A Total-1</v>
      </c>
      <c r="BY330" s="51" t="str" cm="1">
        <f t="array" ref="BY330">IFERROR(INDEX('Attendance-Slot-1'!$Q$2:$Q$1112,MATCH(1,('Attendance-Slot-1'!$A$2:$A$1112=$C330)*('Attendance-Slot-1'!$G$2:$G$1112=BY$2),0)),"No Data")</f>
        <v>P-S1_Onsite</v>
      </c>
      <c r="BZ330" s="51" t="str" cm="1">
        <f t="array" ref="BZ330">IFERROR(INDEX('Attendance-Slot-2'!$Q$2:$Q$2595,MATCH(1,('Attendance-Slot-2'!$A$2:$A$2595=$C330)*('Attendance-Slot-2'!$G$2:$G$2595=BY$2),0)),"No Data")</f>
        <v>No Data</v>
      </c>
      <c r="CA330" s="135">
        <f>VLOOKUP($BN330,'Written Exam Marks'!$H:$Q,10,FALSE)</f>
        <v>8</v>
      </c>
      <c r="CB330" s="135">
        <f>VLOOKUP($BN330,'Written Exam Marks'!$H:$Q,9,FALSE)</f>
        <v>40</v>
      </c>
      <c r="CC330" s="51" t="str">
        <f t="shared" si="386"/>
        <v>Present</v>
      </c>
      <c r="CD330" s="51" t="str">
        <f t="shared" si="387"/>
        <v>P-S1_Onsite</v>
      </c>
      <c r="CE330" s="29">
        <v>14</v>
      </c>
      <c r="CF330" s="29">
        <v>16</v>
      </c>
      <c r="CG330" s="29">
        <v>17</v>
      </c>
      <c r="CH330" s="29">
        <v>47</v>
      </c>
      <c r="CI330" s="29">
        <v>60</v>
      </c>
      <c r="CJ330" s="61" t="s">
        <v>7343</v>
      </c>
      <c r="CK330" s="61" t="s">
        <v>1613</v>
      </c>
      <c r="CL330" s="10" t="str">
        <f t="shared" si="388"/>
        <v>2025EM1100327-MDSDF404</v>
      </c>
      <c r="CM330" s="61" t="str">
        <f t="shared" si="389"/>
        <v>0 missed</v>
      </c>
      <c r="CN330" s="61" t="str">
        <f t="shared" si="390"/>
        <v>0 missed</v>
      </c>
      <c r="CO330" s="111">
        <f t="shared" si="391"/>
        <v>2</v>
      </c>
      <c r="CP330" s="111">
        <f t="shared" si="392"/>
        <v>1</v>
      </c>
      <c r="CQ330" s="9">
        <f t="shared" si="393"/>
        <v>1</v>
      </c>
      <c r="CR330" s="9">
        <f t="shared" si="394"/>
        <v>1</v>
      </c>
      <c r="CS330" s="61" t="str">
        <f t="shared" si="395"/>
        <v>0 missed</v>
      </c>
      <c r="CT330" s="111">
        <f t="shared" si="396"/>
        <v>3</v>
      </c>
      <c r="CU330" s="10">
        <f t="shared" si="397"/>
        <v>1</v>
      </c>
      <c r="CV330" s="10" t="str">
        <f t="shared" si="398"/>
        <v>Q-2 A-1 || Q Total-2, A Total-1</v>
      </c>
      <c r="CW330" s="111" t="str" cm="1">
        <f t="array" ref="CW330">IFERROR(INDEX('Attendance-Slot-1'!$Q$2:$Q$1112,MATCH(1,('Attendance-Slot-1'!$A$2:$A$1112=$C330)*('Attendance-Slot-1'!$G$2:$G$1112=CW$2),0)),"No Data")</f>
        <v>P-S1_Onsite</v>
      </c>
      <c r="CX330" s="111" t="str" cm="1">
        <f t="array" ref="CX330">IFERROR(INDEX('Attendance-Slot-2'!$Q$2:$Q$2595,MATCH(1,('Attendance-Slot-2'!$A$2:$A$2595=$C330)*('Attendance-Slot-2'!$G$2:$G$2595=CW$2),0)),"No Data")</f>
        <v>No Data</v>
      </c>
      <c r="CY330" s="136">
        <f>VLOOKUP($CL330,'Written Exam Marks'!$H:$Q,10,FALSE)</f>
        <v>14.5</v>
      </c>
      <c r="CZ330" s="136">
        <f>VLOOKUP($CL330,'Written Exam Marks'!$H:$Q,9,FALSE)</f>
        <v>40</v>
      </c>
      <c r="DA330" s="111" t="str">
        <f t="shared" si="399"/>
        <v>Present</v>
      </c>
      <c r="DB330" s="111" t="str">
        <f t="shared" si="400"/>
        <v>P-S1_Onsite</v>
      </c>
      <c r="DC330" s="148">
        <v>4</v>
      </c>
      <c r="DD330" s="148">
        <v>6</v>
      </c>
      <c r="DE330" s="148">
        <v>7.5</v>
      </c>
      <c r="DF330" s="148">
        <v>13</v>
      </c>
      <c r="DG330" s="148">
        <v>18</v>
      </c>
      <c r="DH330" s="148">
        <v>48.5</v>
      </c>
      <c r="DI330" s="148">
        <v>65</v>
      </c>
      <c r="DJ330" s="66" t="s">
        <v>7351</v>
      </c>
      <c r="DK330" s="66" t="s">
        <v>1631</v>
      </c>
      <c r="DL330" s="68" t="str">
        <f t="shared" si="401"/>
        <v>2025EM1100327-MDSDF406</v>
      </c>
      <c r="DM330" s="66" t="str">
        <f t="shared" si="402"/>
        <v>0 missed</v>
      </c>
      <c r="DN330" s="66" t="str">
        <f t="shared" si="403"/>
        <v>0 missed</v>
      </c>
      <c r="DO330" s="62">
        <f t="shared" si="404"/>
        <v>3</v>
      </c>
      <c r="DP330" s="62">
        <f t="shared" si="405"/>
        <v>2</v>
      </c>
      <c r="DQ330" s="67">
        <f t="shared" si="406"/>
        <v>1</v>
      </c>
      <c r="DR330" s="67">
        <f t="shared" si="407"/>
        <v>1</v>
      </c>
      <c r="DS330" s="66" t="str">
        <f t="shared" si="408"/>
        <v>0 missed</v>
      </c>
      <c r="DT330" s="62">
        <f t="shared" si="409"/>
        <v>5</v>
      </c>
      <c r="DU330" s="68">
        <f t="shared" si="410"/>
        <v>1</v>
      </c>
      <c r="DV330" s="68" t="str">
        <f t="shared" si="411"/>
        <v>Q-3 A-2 || Q Total-3, A Total-2</v>
      </c>
      <c r="DW330" s="62" t="str" cm="1">
        <f t="array" ref="DW330">IFERROR(INDEX('Attendance-Slot-1'!$Q$2:$Q$1112,MATCH(1,('Attendance-Slot-1'!$A$2:$A$1112=$C330)*('Attendance-Slot-1'!$G$2:$G$1112=DW$2),0)),"No Data")</f>
        <v>No Data</v>
      </c>
      <c r="DX330" s="62" t="str" cm="1">
        <f t="array" ref="DX330">IFERROR(INDEX('Attendance-Slot-2'!$Q$2:$Q$2595,MATCH(1,('Attendance-Slot-2'!$A$2:$A$2595=$C330)*('Attendance-Slot-2'!$G$2:$G$2595=DW$2),0)),"No Data")</f>
        <v>P-S2_Onsite</v>
      </c>
      <c r="DY330" s="137">
        <f>VLOOKUP($DL330,'Written Exam Marks'!$H:$Q,10,FALSE)</f>
        <v>16</v>
      </c>
      <c r="DZ330" s="137">
        <f>VLOOKUP($DL330,'Written Exam Marks'!$H:$Q,9,FALSE)</f>
        <v>35</v>
      </c>
      <c r="EA330" s="62" t="str">
        <f t="shared" si="412"/>
        <v>Present</v>
      </c>
      <c r="EB330" s="62" t="str">
        <f t="shared" si="413"/>
        <v>P-S2_Onsite</v>
      </c>
      <c r="EC330" s="114" t="str">
        <f t="shared" si="350"/>
        <v>P-2, 
A-0, 
No Data-3</v>
      </c>
      <c r="ED330" s="114" t="str">
        <f t="shared" si="351"/>
        <v>P-3, 
A-0, 
No Data-2</v>
      </c>
      <c r="EE330" s="114" t="str">
        <f t="shared" si="414"/>
        <v>P-S2_Onsite</v>
      </c>
      <c r="EF330" s="114" t="str">
        <f t="shared" si="415"/>
        <v>P-S2_Onsite</v>
      </c>
      <c r="EG330" s="114" t="str">
        <f t="shared" si="416"/>
        <v>P-S1_Onsite</v>
      </c>
      <c r="EH330" s="114" t="str">
        <f t="shared" si="417"/>
        <v>P-S1_Onsite</v>
      </c>
      <c r="EI330" s="114" t="str">
        <f t="shared" si="418"/>
        <v>P-S2_Onsite</v>
      </c>
      <c r="EJ330" s="114" t="str">
        <f t="shared" si="419"/>
        <v>P-5, A-0, No Data-0</v>
      </c>
      <c r="EK330" s="114" t="s">
        <v>10453</v>
      </c>
      <c r="EL330" s="114">
        <v>27</v>
      </c>
      <c r="EM330" s="114">
        <v>7.5</v>
      </c>
      <c r="EN330" s="114">
        <v>49</v>
      </c>
      <c r="EO330" s="114">
        <v>83.5</v>
      </c>
      <c r="EP330" s="114" t="s">
        <v>7217</v>
      </c>
      <c r="EQ330" s="114" t="s">
        <v>1054</v>
      </c>
      <c r="ER330" s="114" t="s">
        <v>2826</v>
      </c>
      <c r="ES330" s="114"/>
      <c r="ET330" s="30" t="s">
        <v>2826</v>
      </c>
    </row>
    <row r="331" spans="1:150" x14ac:dyDescent="0.25">
      <c r="A331" s="114">
        <v>328</v>
      </c>
      <c r="B331" s="114" t="s">
        <v>7224</v>
      </c>
      <c r="C331" s="80" t="s">
        <v>4235</v>
      </c>
      <c r="D331" s="30" t="s">
        <v>4236</v>
      </c>
      <c r="E331" s="30" t="s">
        <v>4237</v>
      </c>
      <c r="F331" s="33" t="s">
        <v>7201</v>
      </c>
      <c r="G331" s="30" t="s">
        <v>4238</v>
      </c>
      <c r="H331" s="143" t="s">
        <v>5</v>
      </c>
      <c r="I331" s="143" t="s">
        <v>5</v>
      </c>
      <c r="J331" s="143" t="s">
        <v>5</v>
      </c>
      <c r="K331" s="143" t="s">
        <v>5</v>
      </c>
      <c r="L331" s="143">
        <v>0</v>
      </c>
      <c r="M331" s="143">
        <v>65</v>
      </c>
      <c r="N331" s="40" t="s">
        <v>7314</v>
      </c>
      <c r="O331" s="40" t="s">
        <v>1593</v>
      </c>
      <c r="P331" s="13" t="str">
        <f t="shared" si="352"/>
        <v>2025EM1100328-MDSDF401</v>
      </c>
      <c r="Q331" s="40" t="str">
        <f t="shared" si="353"/>
        <v>3 missed</v>
      </c>
      <c r="R331" s="40" t="str">
        <f t="shared" si="354"/>
        <v>1 missed</v>
      </c>
      <c r="S331" s="40">
        <f t="shared" si="355"/>
        <v>0</v>
      </c>
      <c r="T331" s="40">
        <f t="shared" si="356"/>
        <v>0</v>
      </c>
      <c r="U331" s="41">
        <f t="shared" si="357"/>
        <v>0</v>
      </c>
      <c r="V331" s="41">
        <f t="shared" si="358"/>
        <v>0</v>
      </c>
      <c r="W331" s="40" t="str">
        <f t="shared" si="359"/>
        <v>4 missed</v>
      </c>
      <c r="X331" s="113">
        <f t="shared" si="360"/>
        <v>0</v>
      </c>
      <c r="Y331" s="13">
        <f t="shared" si="361"/>
        <v>0</v>
      </c>
      <c r="Z331" s="13" t="str">
        <f t="shared" si="362"/>
        <v>Q-0 A-0 || Q Total-3, A Total-1</v>
      </c>
      <c r="AA331" s="113" t="str" cm="1">
        <f t="array" ref="AA331">IFERROR(INDEX('Attendance-Slot-1'!$Q$2:$Q$1112,MATCH(1,('Attendance-Slot-1'!$A$2:$A$1112=$C331)*('Attendance-Slot-1'!$G$2:$G$1112=AA$2),0)),"No Data")</f>
        <v>No Data</v>
      </c>
      <c r="AB331" s="113" t="str" cm="1">
        <f t="array" ref="AB331">IFERROR(INDEX('Attendance-Slot-2'!$Q$2:$Q$2595,MATCH(1,('Attendance-Slot-2'!$A$2:$A$2595=$C331)*('Attendance-Slot-2'!$G$2:$G$2595=AA$2),0)),"No Data")</f>
        <v>A-S2_Onsite</v>
      </c>
      <c r="AC331" s="133" t="e">
        <f>VLOOKUP($P331,'Written Exam Marks'!$H:$Q,10,FALSE)</f>
        <v>#N/A</v>
      </c>
      <c r="AD331" s="133" t="e">
        <f>VLOOKUP($P331,'Written Exam Marks'!$H:$Q,9,FALSE)</f>
        <v>#N/A</v>
      </c>
      <c r="AE331" s="113" t="str">
        <f t="shared" si="363"/>
        <v>Absent</v>
      </c>
      <c r="AF331" s="113" t="str">
        <f t="shared" si="364"/>
        <v>A-S2_Onsite</v>
      </c>
      <c r="AG331" s="146" t="s">
        <v>5</v>
      </c>
      <c r="AH331" s="146" t="s">
        <v>5</v>
      </c>
      <c r="AI331" s="146" t="s">
        <v>5</v>
      </c>
      <c r="AJ331" s="146" t="s">
        <v>5</v>
      </c>
      <c r="AK331" s="146" t="s">
        <v>5</v>
      </c>
      <c r="AL331" s="146" t="s">
        <v>5</v>
      </c>
      <c r="AM331" s="146">
        <v>0</v>
      </c>
      <c r="AN331" s="146">
        <v>60</v>
      </c>
      <c r="AO331" s="43" t="s">
        <v>7336</v>
      </c>
      <c r="AP331" s="43" t="s">
        <v>1598</v>
      </c>
      <c r="AQ331" s="50" t="str">
        <f t="shared" si="365"/>
        <v>2025EM1100328-MDSDF402</v>
      </c>
      <c r="AR331" s="43" t="str">
        <f t="shared" si="366"/>
        <v>6 missed</v>
      </c>
      <c r="AS331" s="47" t="s">
        <v>7342</v>
      </c>
      <c r="AT331" s="43">
        <f t="shared" si="367"/>
        <v>0</v>
      </c>
      <c r="AU331" s="48" t="s">
        <v>7342</v>
      </c>
      <c r="AV331" s="49">
        <f t="shared" si="368"/>
        <v>0</v>
      </c>
      <c r="AW331" s="48" t="s">
        <v>7342</v>
      </c>
      <c r="AX331" s="43" t="str">
        <f t="shared" si="369"/>
        <v>6 missed</v>
      </c>
      <c r="AY331" s="42">
        <f t="shared" si="370"/>
        <v>0</v>
      </c>
      <c r="AZ331" s="50">
        <f t="shared" si="371"/>
        <v>0</v>
      </c>
      <c r="BA331" s="50" t="str">
        <f t="shared" si="372"/>
        <v>Q-0 A-- || Q Total-6, A Total-0</v>
      </c>
      <c r="BB331" s="42" t="str" cm="1">
        <f t="array" ref="BB331">IFERROR(INDEX('Attendance-Slot-1'!$Q$2:$Q$1112,MATCH(1,('Attendance-Slot-1'!$A$2:$A$1112=$C331)*('Attendance-Slot-1'!$G$2:$G$1112=BB$2),0)),"No Data")</f>
        <v>No Data</v>
      </c>
      <c r="BC331" s="42" t="str" cm="1">
        <f t="array" ref="BC331">IFERROR(INDEX('Attendance-Slot-2'!$Q$2:$Q$2595,MATCH(1,('Attendance-Slot-2'!$A$2:$A$2595=$C331)*('Attendance-Slot-2'!$G$2:$G$2595=BB$2),0)),"No Data")</f>
        <v>A-S2_Onsite</v>
      </c>
      <c r="BD331" s="134" t="e">
        <f>VLOOKUP($AQ331,'Written Exam Marks'!$H:$Q,10,FALSE)</f>
        <v>#N/A</v>
      </c>
      <c r="BE331" s="134" t="e">
        <f>VLOOKUP($AQ331,'Written Exam Marks'!$H:$Q,9,FALSE)</f>
        <v>#N/A</v>
      </c>
      <c r="BF331" s="42" t="str">
        <f t="shared" si="373"/>
        <v>Absent</v>
      </c>
      <c r="BG331" s="42" t="str">
        <f t="shared" si="374"/>
        <v>A-S2_Onsite</v>
      </c>
      <c r="BH331" s="147" t="s">
        <v>5</v>
      </c>
      <c r="BI331" s="147" t="s">
        <v>5</v>
      </c>
      <c r="BJ331" s="147">
        <v>0</v>
      </c>
      <c r="BK331" s="147">
        <v>60</v>
      </c>
      <c r="BL331" s="52" t="s">
        <v>3697</v>
      </c>
      <c r="BM331" s="52" t="s">
        <v>1606</v>
      </c>
      <c r="BN331" s="57" t="str">
        <f t="shared" si="375"/>
        <v>2025EM1100328-MDSDF403</v>
      </c>
      <c r="BO331" s="52" t="str">
        <f t="shared" si="376"/>
        <v>1 missed</v>
      </c>
      <c r="BP331" s="52" t="str">
        <f t="shared" si="377"/>
        <v>1 missed</v>
      </c>
      <c r="BQ331" s="52">
        <f t="shared" si="378"/>
        <v>0</v>
      </c>
      <c r="BR331" s="52">
        <f t="shared" si="379"/>
        <v>0</v>
      </c>
      <c r="BS331" s="56">
        <f t="shared" si="380"/>
        <v>0</v>
      </c>
      <c r="BT331" s="56">
        <f t="shared" si="381"/>
        <v>0</v>
      </c>
      <c r="BU331" s="52" t="str">
        <f t="shared" si="382"/>
        <v>2 missed</v>
      </c>
      <c r="BV331" s="51">
        <f t="shared" si="383"/>
        <v>0</v>
      </c>
      <c r="BW331" s="57">
        <f t="shared" si="384"/>
        <v>0</v>
      </c>
      <c r="BX331" s="57" t="str">
        <f t="shared" si="385"/>
        <v>Q-0 A-0 || Q Total-1, A Total-1</v>
      </c>
      <c r="BY331" s="51" t="str" cm="1">
        <f t="array" ref="BY331">IFERROR(INDEX('Attendance-Slot-1'!$Q$2:$Q$1112,MATCH(1,('Attendance-Slot-1'!$A$2:$A$1112=$C331)*('Attendance-Slot-1'!$G$2:$G$1112=BY$2),0)),"No Data")</f>
        <v>No Data</v>
      </c>
      <c r="BZ331" s="51" t="str" cm="1">
        <f t="array" ref="BZ331">IFERROR(INDEX('Attendance-Slot-2'!$Q$2:$Q$2595,MATCH(1,('Attendance-Slot-2'!$A$2:$A$2595=$C331)*('Attendance-Slot-2'!$G$2:$G$2595=BY$2),0)),"No Data")</f>
        <v>A-S2_Onsite</v>
      </c>
      <c r="CA331" s="135" t="e">
        <f>VLOOKUP($BN331,'Written Exam Marks'!$H:$Q,10,FALSE)</f>
        <v>#N/A</v>
      </c>
      <c r="CB331" s="135" t="e">
        <f>VLOOKUP($BN331,'Written Exam Marks'!$H:$Q,9,FALSE)</f>
        <v>#N/A</v>
      </c>
      <c r="CC331" s="51" t="str">
        <f t="shared" si="386"/>
        <v>Absent</v>
      </c>
      <c r="CD331" s="51" t="str">
        <f t="shared" si="387"/>
        <v>A-S2_Onsite</v>
      </c>
      <c r="CE331" s="29" t="s">
        <v>5</v>
      </c>
      <c r="CF331" s="29" t="s">
        <v>5</v>
      </c>
      <c r="CG331" s="29" t="s">
        <v>5</v>
      </c>
      <c r="CH331" s="29">
        <v>0</v>
      </c>
      <c r="CI331" s="29">
        <v>60</v>
      </c>
      <c r="CJ331" s="61" t="s">
        <v>7343</v>
      </c>
      <c r="CK331" s="61" t="s">
        <v>1613</v>
      </c>
      <c r="CL331" s="10" t="str">
        <f t="shared" si="388"/>
        <v>2025EM1100328-MDSDF404</v>
      </c>
      <c r="CM331" s="61" t="str">
        <f t="shared" si="389"/>
        <v>2 missed</v>
      </c>
      <c r="CN331" s="61" t="str">
        <f t="shared" si="390"/>
        <v>1 missed</v>
      </c>
      <c r="CO331" s="111">
        <f t="shared" si="391"/>
        <v>0</v>
      </c>
      <c r="CP331" s="111">
        <f t="shared" si="392"/>
        <v>0</v>
      </c>
      <c r="CQ331" s="9">
        <f t="shared" si="393"/>
        <v>0</v>
      </c>
      <c r="CR331" s="9">
        <f t="shared" si="394"/>
        <v>0</v>
      </c>
      <c r="CS331" s="61" t="str">
        <f t="shared" si="395"/>
        <v>3 missed</v>
      </c>
      <c r="CT331" s="111">
        <f t="shared" si="396"/>
        <v>0</v>
      </c>
      <c r="CU331" s="10">
        <f t="shared" si="397"/>
        <v>0</v>
      </c>
      <c r="CV331" s="10" t="str">
        <f t="shared" si="398"/>
        <v>Q-0 A-0 || Q Total-2, A Total-1</v>
      </c>
      <c r="CW331" s="111" t="str" cm="1">
        <f t="array" ref="CW331">IFERROR(INDEX('Attendance-Slot-1'!$Q$2:$Q$1112,MATCH(1,('Attendance-Slot-1'!$A$2:$A$1112=$C331)*('Attendance-Slot-1'!$G$2:$G$1112=CW$2),0)),"No Data")</f>
        <v>No Data</v>
      </c>
      <c r="CX331" s="111" t="str" cm="1">
        <f t="array" ref="CX331">IFERROR(INDEX('Attendance-Slot-2'!$Q$2:$Q$2595,MATCH(1,('Attendance-Slot-2'!$A$2:$A$2595=$C331)*('Attendance-Slot-2'!$G$2:$G$2595=CW$2),0)),"No Data")</f>
        <v>A-S2_Onsite</v>
      </c>
      <c r="CY331" s="136" t="e">
        <f>VLOOKUP($CL331,'Written Exam Marks'!$H:$Q,10,FALSE)</f>
        <v>#N/A</v>
      </c>
      <c r="CZ331" s="136" t="e">
        <f>VLOOKUP($CL331,'Written Exam Marks'!$H:$Q,9,FALSE)</f>
        <v>#N/A</v>
      </c>
      <c r="DA331" s="111" t="str">
        <f t="shared" si="399"/>
        <v>Absent</v>
      </c>
      <c r="DB331" s="111" t="str">
        <f t="shared" si="400"/>
        <v>A-S2_Onsite</v>
      </c>
      <c r="DC331" s="148" t="s">
        <v>5</v>
      </c>
      <c r="DD331" s="148" t="s">
        <v>5</v>
      </c>
      <c r="DE331" s="148" t="s">
        <v>5</v>
      </c>
      <c r="DF331" s="148" t="s">
        <v>5</v>
      </c>
      <c r="DG331" s="148" t="s">
        <v>5</v>
      </c>
      <c r="DH331" s="148">
        <v>0</v>
      </c>
      <c r="DI331" s="148">
        <v>65</v>
      </c>
      <c r="DJ331" s="66" t="s">
        <v>7351</v>
      </c>
      <c r="DK331" s="66" t="s">
        <v>1631</v>
      </c>
      <c r="DL331" s="68" t="str">
        <f t="shared" si="401"/>
        <v>2025EM1100328-MDSDF406</v>
      </c>
      <c r="DM331" s="66" t="str">
        <f t="shared" si="402"/>
        <v>3 missed</v>
      </c>
      <c r="DN331" s="66" t="str">
        <f t="shared" si="403"/>
        <v>2 missed</v>
      </c>
      <c r="DO331" s="62">
        <f t="shared" si="404"/>
        <v>0</v>
      </c>
      <c r="DP331" s="62">
        <f t="shared" si="405"/>
        <v>0</v>
      </c>
      <c r="DQ331" s="67">
        <f t="shared" si="406"/>
        <v>0</v>
      </c>
      <c r="DR331" s="67">
        <f t="shared" si="407"/>
        <v>0</v>
      </c>
      <c r="DS331" s="66" t="str">
        <f t="shared" si="408"/>
        <v>5 missed</v>
      </c>
      <c r="DT331" s="62">
        <f t="shared" si="409"/>
        <v>0</v>
      </c>
      <c r="DU331" s="68">
        <f t="shared" si="410"/>
        <v>0</v>
      </c>
      <c r="DV331" s="68" t="str">
        <f t="shared" si="411"/>
        <v>Q-0 A-0 || Q Total-3, A Total-2</v>
      </c>
      <c r="DW331" s="62" t="str" cm="1">
        <f t="array" ref="DW331">IFERROR(INDEX('Attendance-Slot-1'!$Q$2:$Q$1112,MATCH(1,('Attendance-Slot-1'!$A$2:$A$1112=$C331)*('Attendance-Slot-1'!$G$2:$G$1112=DW$2),0)),"No Data")</f>
        <v>No Data</v>
      </c>
      <c r="DX331" s="62" t="str" cm="1">
        <f t="array" ref="DX331">IFERROR(INDEX('Attendance-Slot-2'!$Q$2:$Q$2595,MATCH(1,('Attendance-Slot-2'!$A$2:$A$2595=$C331)*('Attendance-Slot-2'!$G$2:$G$2595=DW$2),0)),"No Data")</f>
        <v>A-S2_Onsite</v>
      </c>
      <c r="DY331" s="137" t="e">
        <f>VLOOKUP($DL331,'Written Exam Marks'!$H:$Q,10,FALSE)</f>
        <v>#N/A</v>
      </c>
      <c r="DZ331" s="137" t="e">
        <f>VLOOKUP($DL331,'Written Exam Marks'!$H:$Q,9,FALSE)</f>
        <v>#N/A</v>
      </c>
      <c r="EA331" s="62" t="str">
        <f t="shared" si="412"/>
        <v>Absent</v>
      </c>
      <c r="EB331" s="62" t="str">
        <f t="shared" si="413"/>
        <v>A-S2_Onsite</v>
      </c>
      <c r="EC331" s="114" t="str">
        <f t="shared" si="350"/>
        <v>P-0, 
A-0, 
No Data-5</v>
      </c>
      <c r="ED331" s="114" t="str">
        <f t="shared" si="351"/>
        <v>P-0, 
A-5, 
No Data-0</v>
      </c>
      <c r="EE331" s="114" t="str">
        <f t="shared" si="414"/>
        <v>A-S2_Onsite</v>
      </c>
      <c r="EF331" s="114" t="str">
        <f t="shared" si="415"/>
        <v>A-S2_Onsite</v>
      </c>
      <c r="EG331" s="114" t="str">
        <f t="shared" si="416"/>
        <v>A-S2_Onsite</v>
      </c>
      <c r="EH331" s="114" t="str">
        <f t="shared" si="417"/>
        <v>A-S2_Onsite</v>
      </c>
      <c r="EI331" s="114" t="str">
        <f t="shared" si="418"/>
        <v>A-S2_Onsite</v>
      </c>
      <c r="EJ331" s="114" t="str">
        <f t="shared" si="419"/>
        <v>P-0, A-5, No Data-0</v>
      </c>
      <c r="EK331" s="114" t="s">
        <v>10453</v>
      </c>
      <c r="EL331" s="114">
        <v>23</v>
      </c>
      <c r="EM331" s="114">
        <v>10</v>
      </c>
      <c r="EN331" s="114" t="s">
        <v>10455</v>
      </c>
      <c r="EO331" s="114">
        <v>33</v>
      </c>
      <c r="EP331" s="114" t="s">
        <v>7218</v>
      </c>
      <c r="EQ331" s="114" t="s">
        <v>1054</v>
      </c>
      <c r="ER331" s="114" t="s">
        <v>4235</v>
      </c>
      <c r="ES331" s="114" t="s">
        <v>7218</v>
      </c>
      <c r="ET331" s="30" t="s">
        <v>4235</v>
      </c>
    </row>
    <row r="332" spans="1:150" x14ac:dyDescent="0.25">
      <c r="A332" s="114">
        <v>329</v>
      </c>
      <c r="B332" s="114" t="s">
        <v>7224</v>
      </c>
      <c r="C332" s="80" t="s">
        <v>2832</v>
      </c>
      <c r="D332" s="30" t="s">
        <v>2833</v>
      </c>
      <c r="E332" s="30" t="s">
        <v>2834</v>
      </c>
      <c r="F332" s="33" t="s">
        <v>7201</v>
      </c>
      <c r="G332" s="30" t="s">
        <v>2835</v>
      </c>
      <c r="H332" s="143">
        <v>15</v>
      </c>
      <c r="I332" s="143">
        <v>15</v>
      </c>
      <c r="J332" s="143">
        <v>20</v>
      </c>
      <c r="K332" s="143">
        <v>15</v>
      </c>
      <c r="L332" s="143">
        <v>65</v>
      </c>
      <c r="M332" s="143">
        <v>65</v>
      </c>
      <c r="N332" s="40" t="s">
        <v>7314</v>
      </c>
      <c r="O332" s="40" t="s">
        <v>1593</v>
      </c>
      <c r="P332" s="13" t="str">
        <f t="shared" si="352"/>
        <v>2025EM1100329-MDSDF401</v>
      </c>
      <c r="Q332" s="40" t="str">
        <f t="shared" si="353"/>
        <v>0 missed</v>
      </c>
      <c r="R332" s="40" t="str">
        <f t="shared" si="354"/>
        <v>0 missed</v>
      </c>
      <c r="S332" s="40">
        <f t="shared" si="355"/>
        <v>3</v>
      </c>
      <c r="T332" s="40">
        <f t="shared" si="356"/>
        <v>1</v>
      </c>
      <c r="U332" s="41">
        <f t="shared" si="357"/>
        <v>1</v>
      </c>
      <c r="V332" s="41">
        <f t="shared" si="358"/>
        <v>1</v>
      </c>
      <c r="W332" s="40" t="str">
        <f t="shared" si="359"/>
        <v>0 missed</v>
      </c>
      <c r="X332" s="113">
        <f t="shared" si="360"/>
        <v>4</v>
      </c>
      <c r="Y332" s="13">
        <f t="shared" si="361"/>
        <v>1</v>
      </c>
      <c r="Z332" s="13" t="str">
        <f t="shared" si="362"/>
        <v>Q-3 A-1 || Q Total-3, A Total-1</v>
      </c>
      <c r="AA332" s="113" t="str" cm="1">
        <f t="array" ref="AA332">IFERROR(INDEX('Attendance-Slot-1'!$Q$2:$Q$1112,MATCH(1,('Attendance-Slot-1'!$A$2:$A$1112=$C332)*('Attendance-Slot-1'!$G$2:$G$1112=AA$2),0)),"No Data")</f>
        <v>P-S1_Onsite</v>
      </c>
      <c r="AB332" s="113" t="str" cm="1">
        <f t="array" ref="AB332">IFERROR(INDEX('Attendance-Slot-2'!$Q$2:$Q$2595,MATCH(1,('Attendance-Slot-2'!$A$2:$A$2595=$C332)*('Attendance-Slot-2'!$G$2:$G$2595=AA$2),0)),"No Data")</f>
        <v>No Data</v>
      </c>
      <c r="AC332" s="133">
        <f>VLOOKUP($P332,'Written Exam Marks'!$H:$Q,10,FALSE)</f>
        <v>0.5</v>
      </c>
      <c r="AD332" s="133">
        <f>VLOOKUP($P332,'Written Exam Marks'!$H:$Q,9,FALSE)</f>
        <v>35</v>
      </c>
      <c r="AE332" s="113" t="str">
        <f t="shared" si="363"/>
        <v>Present</v>
      </c>
      <c r="AF332" s="113" t="str">
        <f t="shared" si="364"/>
        <v>P-S1_Onsite</v>
      </c>
      <c r="AG332" s="146">
        <v>10</v>
      </c>
      <c r="AH332" s="146">
        <v>9</v>
      </c>
      <c r="AI332" s="146">
        <v>10</v>
      </c>
      <c r="AJ332" s="146">
        <v>10</v>
      </c>
      <c r="AK332" s="146">
        <v>10</v>
      </c>
      <c r="AL332" s="146">
        <v>10</v>
      </c>
      <c r="AM332" s="146">
        <v>59</v>
      </c>
      <c r="AN332" s="146">
        <v>60</v>
      </c>
      <c r="AO332" s="43" t="s">
        <v>7336</v>
      </c>
      <c r="AP332" s="43" t="s">
        <v>1598</v>
      </c>
      <c r="AQ332" s="50" t="str">
        <f t="shared" si="365"/>
        <v>2025EM1100329-MDSDF402</v>
      </c>
      <c r="AR332" s="43" t="str">
        <f t="shared" si="366"/>
        <v>0 missed</v>
      </c>
      <c r="AS332" s="47" t="s">
        <v>7342</v>
      </c>
      <c r="AT332" s="43">
        <f t="shared" si="367"/>
        <v>6</v>
      </c>
      <c r="AU332" s="48" t="s">
        <v>7342</v>
      </c>
      <c r="AV332" s="49">
        <f t="shared" si="368"/>
        <v>1</v>
      </c>
      <c r="AW332" s="48" t="s">
        <v>7342</v>
      </c>
      <c r="AX332" s="43" t="str">
        <f t="shared" si="369"/>
        <v>0 missed</v>
      </c>
      <c r="AY332" s="42">
        <f t="shared" si="370"/>
        <v>6</v>
      </c>
      <c r="AZ332" s="50">
        <f t="shared" si="371"/>
        <v>1</v>
      </c>
      <c r="BA332" s="50" t="str">
        <f t="shared" si="372"/>
        <v>Q-6 A-- || Q Total-6, A Total-0</v>
      </c>
      <c r="BB332" s="42" t="str" cm="1">
        <f t="array" ref="BB332">IFERROR(INDEX('Attendance-Slot-1'!$Q$2:$Q$1112,MATCH(1,('Attendance-Slot-1'!$A$2:$A$1112=$C332)*('Attendance-Slot-1'!$G$2:$G$1112=BB$2),0)),"No Data")</f>
        <v>P-S1_Onsite</v>
      </c>
      <c r="BC332" s="42" t="str" cm="1">
        <f t="array" ref="BC332">IFERROR(INDEX('Attendance-Slot-2'!$Q$2:$Q$2595,MATCH(1,('Attendance-Slot-2'!$A$2:$A$2595=$C332)*('Attendance-Slot-2'!$G$2:$G$2595=BB$2),0)),"No Data")</f>
        <v>No Data</v>
      </c>
      <c r="BD332" s="134">
        <f>VLOOKUP($AQ332,'Written Exam Marks'!$H:$Q,10,FALSE)</f>
        <v>14</v>
      </c>
      <c r="BE332" s="134">
        <f>VLOOKUP($AQ332,'Written Exam Marks'!$H:$Q,9,FALSE)</f>
        <v>40</v>
      </c>
      <c r="BF332" s="42" t="str">
        <f t="shared" si="373"/>
        <v>Present</v>
      </c>
      <c r="BG332" s="42" t="str">
        <f t="shared" si="374"/>
        <v>P-S1_Onsite</v>
      </c>
      <c r="BH332" s="147">
        <v>20</v>
      </c>
      <c r="BI332" s="147">
        <v>28</v>
      </c>
      <c r="BJ332" s="147">
        <v>48</v>
      </c>
      <c r="BK332" s="147">
        <v>60</v>
      </c>
      <c r="BL332" s="52" t="s">
        <v>3697</v>
      </c>
      <c r="BM332" s="52" t="s">
        <v>1606</v>
      </c>
      <c r="BN332" s="57" t="str">
        <f t="shared" si="375"/>
        <v>2025EM1100329-MDSDF403</v>
      </c>
      <c r="BO332" s="52" t="str">
        <f t="shared" si="376"/>
        <v>0 missed</v>
      </c>
      <c r="BP332" s="52" t="str">
        <f t="shared" si="377"/>
        <v>0 missed</v>
      </c>
      <c r="BQ332" s="52">
        <f t="shared" si="378"/>
        <v>1</v>
      </c>
      <c r="BR332" s="52">
        <f t="shared" si="379"/>
        <v>1</v>
      </c>
      <c r="BS332" s="56">
        <f t="shared" si="380"/>
        <v>1</v>
      </c>
      <c r="BT332" s="56">
        <f t="shared" si="381"/>
        <v>1</v>
      </c>
      <c r="BU332" s="52" t="str">
        <f t="shared" si="382"/>
        <v>0 missed</v>
      </c>
      <c r="BV332" s="51">
        <f t="shared" si="383"/>
        <v>2</v>
      </c>
      <c r="BW332" s="57">
        <f t="shared" si="384"/>
        <v>1</v>
      </c>
      <c r="BX332" s="57" t="str">
        <f t="shared" si="385"/>
        <v>Q-1 A-1 || Q Total-1, A Total-1</v>
      </c>
      <c r="BY332" s="51" t="str" cm="1">
        <f t="array" ref="BY332">IFERROR(INDEX('Attendance-Slot-1'!$Q$2:$Q$1112,MATCH(1,('Attendance-Slot-1'!$A$2:$A$1112=$C332)*('Attendance-Slot-1'!$G$2:$G$1112=BY$2),0)),"No Data")</f>
        <v>P-S1_Onsite</v>
      </c>
      <c r="BZ332" s="51" t="str" cm="1">
        <f t="array" ref="BZ332">IFERROR(INDEX('Attendance-Slot-2'!$Q$2:$Q$2595,MATCH(1,('Attendance-Slot-2'!$A$2:$A$2595=$C332)*('Attendance-Slot-2'!$G$2:$G$2595=BY$2),0)),"No Data")</f>
        <v>No Data</v>
      </c>
      <c r="CA332" s="135">
        <f>VLOOKUP($BN332,'Written Exam Marks'!$H:$Q,10,FALSE)</f>
        <v>10</v>
      </c>
      <c r="CB332" s="135">
        <f>VLOOKUP($BN332,'Written Exam Marks'!$H:$Q,9,FALSE)</f>
        <v>40</v>
      </c>
      <c r="CC332" s="51" t="str">
        <f t="shared" si="386"/>
        <v>Present</v>
      </c>
      <c r="CD332" s="51" t="str">
        <f t="shared" si="387"/>
        <v>P-S1_Onsite</v>
      </c>
      <c r="CE332" s="29">
        <v>19</v>
      </c>
      <c r="CF332" s="29">
        <v>20</v>
      </c>
      <c r="CG332" s="29">
        <v>19</v>
      </c>
      <c r="CH332" s="29">
        <v>58</v>
      </c>
      <c r="CI332" s="29">
        <v>60</v>
      </c>
      <c r="CJ332" s="61" t="s">
        <v>7343</v>
      </c>
      <c r="CK332" s="61" t="s">
        <v>1613</v>
      </c>
      <c r="CL332" s="10" t="str">
        <f t="shared" si="388"/>
        <v>2025EM1100329-MDSDF404</v>
      </c>
      <c r="CM332" s="61" t="str">
        <f t="shared" si="389"/>
        <v>0 missed</v>
      </c>
      <c r="CN332" s="61" t="str">
        <f t="shared" si="390"/>
        <v>0 missed</v>
      </c>
      <c r="CO332" s="111">
        <f t="shared" si="391"/>
        <v>2</v>
      </c>
      <c r="CP332" s="111">
        <f t="shared" si="392"/>
        <v>1</v>
      </c>
      <c r="CQ332" s="9">
        <f t="shared" si="393"/>
        <v>1</v>
      </c>
      <c r="CR332" s="9">
        <f t="shared" si="394"/>
        <v>1</v>
      </c>
      <c r="CS332" s="61" t="str">
        <f t="shared" si="395"/>
        <v>0 missed</v>
      </c>
      <c r="CT332" s="111">
        <f t="shared" si="396"/>
        <v>3</v>
      </c>
      <c r="CU332" s="10">
        <f t="shared" si="397"/>
        <v>1</v>
      </c>
      <c r="CV332" s="10" t="str">
        <f t="shared" si="398"/>
        <v>Q-2 A-1 || Q Total-2, A Total-1</v>
      </c>
      <c r="CW332" s="111" t="str" cm="1">
        <f t="array" ref="CW332">IFERROR(INDEX('Attendance-Slot-1'!$Q$2:$Q$1112,MATCH(1,('Attendance-Slot-1'!$A$2:$A$1112=$C332)*('Attendance-Slot-1'!$G$2:$G$1112=CW$2),0)),"No Data")</f>
        <v>P-S1_Onsite</v>
      </c>
      <c r="CX332" s="111" t="str" cm="1">
        <f t="array" ref="CX332">IFERROR(INDEX('Attendance-Slot-2'!$Q$2:$Q$2595,MATCH(1,('Attendance-Slot-2'!$A$2:$A$2595=$C332)*('Attendance-Slot-2'!$G$2:$G$2595=CW$2),0)),"No Data")</f>
        <v>No Data</v>
      </c>
      <c r="CY332" s="136">
        <f>VLOOKUP($CL332,'Written Exam Marks'!$H:$Q,10,FALSE)</f>
        <v>21</v>
      </c>
      <c r="CZ332" s="136">
        <f>VLOOKUP($CL332,'Written Exam Marks'!$H:$Q,9,FALSE)</f>
        <v>40</v>
      </c>
      <c r="DA332" s="111" t="str">
        <f t="shared" si="399"/>
        <v>Present</v>
      </c>
      <c r="DB332" s="111" t="str">
        <f t="shared" si="400"/>
        <v>P-S1_Onsite</v>
      </c>
      <c r="DC332" s="148">
        <v>2</v>
      </c>
      <c r="DD332" s="148">
        <v>5.875</v>
      </c>
      <c r="DE332" s="148">
        <v>9</v>
      </c>
      <c r="DF332" s="148">
        <v>16</v>
      </c>
      <c r="DG332" s="148">
        <v>17</v>
      </c>
      <c r="DH332" s="148">
        <v>49.875</v>
      </c>
      <c r="DI332" s="148">
        <v>65</v>
      </c>
      <c r="DJ332" s="66" t="s">
        <v>7351</v>
      </c>
      <c r="DK332" s="66" t="s">
        <v>1631</v>
      </c>
      <c r="DL332" s="68" t="str">
        <f t="shared" si="401"/>
        <v>2025EM1100329-MDSDF406</v>
      </c>
      <c r="DM332" s="66" t="str">
        <f t="shared" si="402"/>
        <v>0 missed</v>
      </c>
      <c r="DN332" s="66" t="str">
        <f t="shared" si="403"/>
        <v>0 missed</v>
      </c>
      <c r="DO332" s="62">
        <f t="shared" si="404"/>
        <v>3</v>
      </c>
      <c r="DP332" s="62">
        <f t="shared" si="405"/>
        <v>2</v>
      </c>
      <c r="DQ332" s="67">
        <f t="shared" si="406"/>
        <v>1</v>
      </c>
      <c r="DR332" s="67">
        <f t="shared" si="407"/>
        <v>1</v>
      </c>
      <c r="DS332" s="66" t="str">
        <f t="shared" si="408"/>
        <v>0 missed</v>
      </c>
      <c r="DT332" s="62">
        <f t="shared" si="409"/>
        <v>5</v>
      </c>
      <c r="DU332" s="68">
        <f t="shared" si="410"/>
        <v>1</v>
      </c>
      <c r="DV332" s="68" t="str">
        <f t="shared" si="411"/>
        <v>Q-3 A-2 || Q Total-3, A Total-2</v>
      </c>
      <c r="DW332" s="62" t="str" cm="1">
        <f t="array" ref="DW332">IFERROR(INDEX('Attendance-Slot-1'!$Q$2:$Q$1112,MATCH(1,('Attendance-Slot-1'!$A$2:$A$1112=$C332)*('Attendance-Slot-1'!$G$2:$G$1112=DW$2),0)),"No Data")</f>
        <v>P-S1_Onsite</v>
      </c>
      <c r="DX332" s="62" t="str" cm="1">
        <f t="array" ref="DX332">IFERROR(INDEX('Attendance-Slot-2'!$Q$2:$Q$2595,MATCH(1,('Attendance-Slot-2'!$A$2:$A$2595=$C332)*('Attendance-Slot-2'!$G$2:$G$2595=DW$2),0)),"No Data")</f>
        <v>No Data</v>
      </c>
      <c r="DY332" s="137">
        <f>VLOOKUP($DL332,'Written Exam Marks'!$H:$Q,10,FALSE)</f>
        <v>23</v>
      </c>
      <c r="DZ332" s="137">
        <f>VLOOKUP($DL332,'Written Exam Marks'!$H:$Q,9,FALSE)</f>
        <v>35</v>
      </c>
      <c r="EA332" s="62" t="str">
        <f t="shared" si="412"/>
        <v>Present</v>
      </c>
      <c r="EB332" s="62" t="str">
        <f t="shared" si="413"/>
        <v>P-S1_Onsite</v>
      </c>
      <c r="EC332" s="114" t="str">
        <f t="shared" si="350"/>
        <v>P-5, 
A-0, 
No Data-0</v>
      </c>
      <c r="ED332" s="114" t="str">
        <f t="shared" si="351"/>
        <v>P-0, 
A-0, 
No Data-5</v>
      </c>
      <c r="EE332" s="114" t="str">
        <f t="shared" si="414"/>
        <v>P-S1_Onsite</v>
      </c>
      <c r="EF332" s="114" t="str">
        <f t="shared" si="415"/>
        <v>P-S1_Onsite</v>
      </c>
      <c r="EG332" s="114" t="str">
        <f t="shared" si="416"/>
        <v>P-S1_Onsite</v>
      </c>
      <c r="EH332" s="114" t="str">
        <f t="shared" si="417"/>
        <v>P-S1_Onsite</v>
      </c>
      <c r="EI332" s="114" t="str">
        <f t="shared" si="418"/>
        <v>P-S1_Onsite</v>
      </c>
      <c r="EJ332" s="114" t="str">
        <f t="shared" si="419"/>
        <v>P-5, A-0, No Data-0</v>
      </c>
      <c r="EK332" s="114" t="s">
        <v>10453</v>
      </c>
      <c r="EL332" s="114">
        <v>30</v>
      </c>
      <c r="EM332" s="114">
        <v>10</v>
      </c>
      <c r="EN332" s="114">
        <v>53</v>
      </c>
      <c r="EO332" s="114">
        <v>93</v>
      </c>
      <c r="EP332" s="114" t="s">
        <v>7217</v>
      </c>
      <c r="EQ332" s="114" t="s">
        <v>1054</v>
      </c>
      <c r="ER332" s="114" t="s">
        <v>2832</v>
      </c>
      <c r="ES332" s="114"/>
      <c r="ET332" s="30" t="s">
        <v>2832</v>
      </c>
    </row>
    <row r="333" spans="1:150" x14ac:dyDescent="0.25">
      <c r="A333" s="114">
        <v>330</v>
      </c>
      <c r="B333" s="114" t="s">
        <v>7224</v>
      </c>
      <c r="C333" s="80" t="s">
        <v>2841</v>
      </c>
      <c r="D333" s="30" t="s">
        <v>2842</v>
      </c>
      <c r="E333" s="30" t="s">
        <v>2843</v>
      </c>
      <c r="F333" s="33" t="s">
        <v>7202</v>
      </c>
      <c r="G333" s="30" t="s">
        <v>2844</v>
      </c>
      <c r="H333" s="143" t="s">
        <v>5</v>
      </c>
      <c r="I333" s="143">
        <v>15</v>
      </c>
      <c r="J333" s="143">
        <v>17</v>
      </c>
      <c r="K333" s="143">
        <v>15</v>
      </c>
      <c r="L333" s="143">
        <v>47</v>
      </c>
      <c r="M333" s="143">
        <v>65</v>
      </c>
      <c r="N333" s="40" t="s">
        <v>7314</v>
      </c>
      <c r="O333" s="40" t="s">
        <v>1593</v>
      </c>
      <c r="P333" s="13" t="str">
        <f t="shared" si="352"/>
        <v>2025EM1100330-MDSDF401</v>
      </c>
      <c r="Q333" s="40" t="str">
        <f t="shared" si="353"/>
        <v>1 missed</v>
      </c>
      <c r="R333" s="40" t="str">
        <f t="shared" si="354"/>
        <v>0 missed</v>
      </c>
      <c r="S333" s="40">
        <f t="shared" si="355"/>
        <v>2</v>
      </c>
      <c r="T333" s="40">
        <f t="shared" si="356"/>
        <v>1</v>
      </c>
      <c r="U333" s="41">
        <f t="shared" si="357"/>
        <v>0.66666666666666663</v>
      </c>
      <c r="V333" s="41">
        <f t="shared" si="358"/>
        <v>1</v>
      </c>
      <c r="W333" s="40" t="str">
        <f t="shared" si="359"/>
        <v>1 missed</v>
      </c>
      <c r="X333" s="113">
        <f t="shared" si="360"/>
        <v>3</v>
      </c>
      <c r="Y333" s="13">
        <f t="shared" si="361"/>
        <v>0.75</v>
      </c>
      <c r="Z333" s="13" t="str">
        <f t="shared" si="362"/>
        <v>Q-2 A-1 || Q Total-3, A Total-1</v>
      </c>
      <c r="AA333" s="113" t="str" cm="1">
        <f t="array" ref="AA333">IFERROR(INDEX('Attendance-Slot-1'!$Q$2:$Q$1112,MATCH(1,('Attendance-Slot-1'!$A$2:$A$1112=$C333)*('Attendance-Slot-1'!$G$2:$G$1112=AA$2),0)),"No Data")</f>
        <v>P-S1_Online</v>
      </c>
      <c r="AB333" s="113" t="str" cm="1">
        <f t="array" ref="AB333">IFERROR(INDEX('Attendance-Slot-2'!$Q$2:$Q$2595,MATCH(1,('Attendance-Slot-2'!$A$2:$A$2595=$C333)*('Attendance-Slot-2'!$G$2:$G$2595=AA$2),0)),"No Data")</f>
        <v>No Data</v>
      </c>
      <c r="AC333" s="133">
        <f>VLOOKUP($P333,'Written Exam Marks'!$H:$Q,10,FALSE)</f>
        <v>22.5</v>
      </c>
      <c r="AD333" s="133">
        <f>VLOOKUP($P333,'Written Exam Marks'!$H:$Q,9,FALSE)</f>
        <v>35</v>
      </c>
      <c r="AE333" s="113" t="str">
        <f t="shared" si="363"/>
        <v>Present</v>
      </c>
      <c r="AF333" s="113" t="str">
        <f t="shared" si="364"/>
        <v>P-S1_Online</v>
      </c>
      <c r="AG333" s="146">
        <v>9.5</v>
      </c>
      <c r="AH333" s="146">
        <v>9</v>
      </c>
      <c r="AI333" s="146">
        <v>10</v>
      </c>
      <c r="AJ333" s="146">
        <v>10</v>
      </c>
      <c r="AK333" s="146">
        <v>10</v>
      </c>
      <c r="AL333" s="146">
        <v>10</v>
      </c>
      <c r="AM333" s="146">
        <v>58.5</v>
      </c>
      <c r="AN333" s="146">
        <v>60</v>
      </c>
      <c r="AO333" s="43" t="s">
        <v>7336</v>
      </c>
      <c r="AP333" s="43" t="s">
        <v>1598</v>
      </c>
      <c r="AQ333" s="50" t="str">
        <f t="shared" si="365"/>
        <v>2025EM1100330-MDSDF402</v>
      </c>
      <c r="AR333" s="43" t="str">
        <f t="shared" si="366"/>
        <v>0 missed</v>
      </c>
      <c r="AS333" s="47" t="s">
        <v>7342</v>
      </c>
      <c r="AT333" s="43">
        <f t="shared" si="367"/>
        <v>6</v>
      </c>
      <c r="AU333" s="48" t="s">
        <v>7342</v>
      </c>
      <c r="AV333" s="49">
        <f t="shared" si="368"/>
        <v>1</v>
      </c>
      <c r="AW333" s="48" t="s">
        <v>7342</v>
      </c>
      <c r="AX333" s="43" t="str">
        <f t="shared" si="369"/>
        <v>0 missed</v>
      </c>
      <c r="AY333" s="42">
        <f t="shared" si="370"/>
        <v>6</v>
      </c>
      <c r="AZ333" s="50">
        <f t="shared" si="371"/>
        <v>1</v>
      </c>
      <c r="BA333" s="50" t="str">
        <f t="shared" si="372"/>
        <v>Q-6 A-- || Q Total-6, A Total-0</v>
      </c>
      <c r="BB333" s="42" t="str" cm="1">
        <f t="array" ref="BB333">IFERROR(INDEX('Attendance-Slot-1'!$Q$2:$Q$1112,MATCH(1,('Attendance-Slot-1'!$A$2:$A$1112=$C333)*('Attendance-Slot-1'!$G$2:$G$1112=BB$2),0)),"No Data")</f>
        <v>P-S1_Online</v>
      </c>
      <c r="BC333" s="42" t="str" cm="1">
        <f t="array" ref="BC333">IFERROR(INDEX('Attendance-Slot-2'!$Q$2:$Q$2595,MATCH(1,('Attendance-Slot-2'!$A$2:$A$2595=$C333)*('Attendance-Slot-2'!$G$2:$G$2595=BB$2),0)),"No Data")</f>
        <v>No Data</v>
      </c>
      <c r="BD333" s="134">
        <f>VLOOKUP($AQ333,'Written Exam Marks'!$H:$Q,10,FALSE)</f>
        <v>31</v>
      </c>
      <c r="BE333" s="134">
        <f>VLOOKUP($AQ333,'Written Exam Marks'!$H:$Q,9,FALSE)</f>
        <v>40</v>
      </c>
      <c r="BF333" s="42" t="str">
        <f t="shared" si="373"/>
        <v>Present</v>
      </c>
      <c r="BG333" s="42" t="str">
        <f t="shared" si="374"/>
        <v>P-S1_Online</v>
      </c>
      <c r="BH333" s="147">
        <v>20</v>
      </c>
      <c r="BI333" s="147">
        <v>21</v>
      </c>
      <c r="BJ333" s="147">
        <v>41</v>
      </c>
      <c r="BK333" s="147">
        <v>60</v>
      </c>
      <c r="BL333" s="52" t="s">
        <v>3697</v>
      </c>
      <c r="BM333" s="52" t="s">
        <v>1606</v>
      </c>
      <c r="BN333" s="57" t="str">
        <f t="shared" si="375"/>
        <v>2025EM1100330-MDSDF403</v>
      </c>
      <c r="BO333" s="52" t="str">
        <f t="shared" si="376"/>
        <v>0 missed</v>
      </c>
      <c r="BP333" s="52" t="str">
        <f t="shared" si="377"/>
        <v>0 missed</v>
      </c>
      <c r="BQ333" s="52">
        <f t="shared" si="378"/>
        <v>1</v>
      </c>
      <c r="BR333" s="52">
        <f t="shared" si="379"/>
        <v>1</v>
      </c>
      <c r="BS333" s="56">
        <f t="shared" si="380"/>
        <v>1</v>
      </c>
      <c r="BT333" s="56">
        <f t="shared" si="381"/>
        <v>1</v>
      </c>
      <c r="BU333" s="52" t="str">
        <f t="shared" si="382"/>
        <v>0 missed</v>
      </c>
      <c r="BV333" s="51">
        <f t="shared" si="383"/>
        <v>2</v>
      </c>
      <c r="BW333" s="57">
        <f t="shared" si="384"/>
        <v>1</v>
      </c>
      <c r="BX333" s="57" t="str">
        <f t="shared" si="385"/>
        <v>Q-1 A-1 || Q Total-1, A Total-1</v>
      </c>
      <c r="BY333" s="51" t="str" cm="1">
        <f t="array" ref="BY333">IFERROR(INDEX('Attendance-Slot-1'!$Q$2:$Q$1112,MATCH(1,('Attendance-Slot-1'!$A$2:$A$1112=$C333)*('Attendance-Slot-1'!$G$2:$G$1112=BY$2),0)),"No Data")</f>
        <v>No Data</v>
      </c>
      <c r="BZ333" s="51" t="str" cm="1">
        <f t="array" ref="BZ333">IFERROR(INDEX('Attendance-Slot-2'!$Q$2:$Q$2595,MATCH(1,('Attendance-Slot-2'!$A$2:$A$2595=$C333)*('Attendance-Slot-2'!$G$2:$G$2595=BY$2),0)),"No Data")</f>
        <v>P-S2_Online</v>
      </c>
      <c r="CA333" s="135">
        <f>VLOOKUP($BN333,'Written Exam Marks'!$H:$Q,10,FALSE)</f>
        <v>28.5</v>
      </c>
      <c r="CB333" s="135">
        <f>VLOOKUP($BN333,'Written Exam Marks'!$H:$Q,9,FALSE)</f>
        <v>40</v>
      </c>
      <c r="CC333" s="51" t="str">
        <f t="shared" si="386"/>
        <v>Present</v>
      </c>
      <c r="CD333" s="51" t="str">
        <f t="shared" si="387"/>
        <v>P-S2_Online</v>
      </c>
      <c r="CE333" s="29">
        <v>20</v>
      </c>
      <c r="CF333" s="29">
        <v>19</v>
      </c>
      <c r="CG333" s="29">
        <v>18</v>
      </c>
      <c r="CH333" s="29">
        <v>57</v>
      </c>
      <c r="CI333" s="29">
        <v>60</v>
      </c>
      <c r="CJ333" s="61" t="s">
        <v>7343</v>
      </c>
      <c r="CK333" s="61" t="s">
        <v>1613</v>
      </c>
      <c r="CL333" s="10" t="str">
        <f t="shared" si="388"/>
        <v>2025EM1100330-MDSDF404</v>
      </c>
      <c r="CM333" s="61" t="str">
        <f t="shared" si="389"/>
        <v>0 missed</v>
      </c>
      <c r="CN333" s="61" t="str">
        <f t="shared" si="390"/>
        <v>0 missed</v>
      </c>
      <c r="CO333" s="111">
        <f t="shared" si="391"/>
        <v>2</v>
      </c>
      <c r="CP333" s="111">
        <f t="shared" si="392"/>
        <v>1</v>
      </c>
      <c r="CQ333" s="9">
        <f t="shared" si="393"/>
        <v>1</v>
      </c>
      <c r="CR333" s="9">
        <f t="shared" si="394"/>
        <v>1</v>
      </c>
      <c r="CS333" s="61" t="str">
        <f t="shared" si="395"/>
        <v>0 missed</v>
      </c>
      <c r="CT333" s="111">
        <f t="shared" si="396"/>
        <v>3</v>
      </c>
      <c r="CU333" s="10">
        <f t="shared" si="397"/>
        <v>1</v>
      </c>
      <c r="CV333" s="10" t="str">
        <f t="shared" si="398"/>
        <v>Q-2 A-1 || Q Total-2, A Total-1</v>
      </c>
      <c r="CW333" s="111" t="str" cm="1">
        <f t="array" ref="CW333">IFERROR(INDEX('Attendance-Slot-1'!$Q$2:$Q$1112,MATCH(1,('Attendance-Slot-1'!$A$2:$A$1112=$C333)*('Attendance-Slot-1'!$G$2:$G$1112=CW$2),0)),"No Data")</f>
        <v>No Data</v>
      </c>
      <c r="CX333" s="111" t="str" cm="1">
        <f t="array" ref="CX333">IFERROR(INDEX('Attendance-Slot-2'!$Q$2:$Q$2595,MATCH(1,('Attendance-Slot-2'!$A$2:$A$2595=$C333)*('Attendance-Slot-2'!$G$2:$G$2595=CW$2),0)),"No Data")</f>
        <v>P-S2_Online</v>
      </c>
      <c r="CY333" s="136">
        <f>VLOOKUP($CL333,'Written Exam Marks'!$H:$Q,10,FALSE)</f>
        <v>27</v>
      </c>
      <c r="CZ333" s="136">
        <f>VLOOKUP($CL333,'Written Exam Marks'!$H:$Q,9,FALSE)</f>
        <v>40</v>
      </c>
      <c r="DA333" s="111" t="str">
        <f t="shared" si="399"/>
        <v>Present</v>
      </c>
      <c r="DB333" s="111" t="str">
        <f t="shared" si="400"/>
        <v>P-S2_Online</v>
      </c>
      <c r="DC333" s="148" t="s">
        <v>5</v>
      </c>
      <c r="DD333" s="148">
        <v>6.625</v>
      </c>
      <c r="DE333" s="148">
        <v>8</v>
      </c>
      <c r="DF333" s="148">
        <v>18</v>
      </c>
      <c r="DG333" s="148">
        <v>20</v>
      </c>
      <c r="DH333" s="148">
        <v>52.625</v>
      </c>
      <c r="DI333" s="148">
        <v>65</v>
      </c>
      <c r="DJ333" s="66" t="s">
        <v>7351</v>
      </c>
      <c r="DK333" s="66" t="s">
        <v>1631</v>
      </c>
      <c r="DL333" s="68" t="str">
        <f t="shared" si="401"/>
        <v>2025EM1100330-MDSDF406</v>
      </c>
      <c r="DM333" s="66" t="str">
        <f t="shared" si="402"/>
        <v>1 missed</v>
      </c>
      <c r="DN333" s="66" t="str">
        <f t="shared" si="403"/>
        <v>0 missed</v>
      </c>
      <c r="DO333" s="62">
        <f t="shared" si="404"/>
        <v>2</v>
      </c>
      <c r="DP333" s="62">
        <f t="shared" si="405"/>
        <v>2</v>
      </c>
      <c r="DQ333" s="67">
        <f t="shared" si="406"/>
        <v>0.66666666666666663</v>
      </c>
      <c r="DR333" s="67">
        <f t="shared" si="407"/>
        <v>1</v>
      </c>
      <c r="DS333" s="66" t="str">
        <f t="shared" si="408"/>
        <v>1 missed</v>
      </c>
      <c r="DT333" s="62">
        <f t="shared" si="409"/>
        <v>4</v>
      </c>
      <c r="DU333" s="68">
        <f t="shared" si="410"/>
        <v>0.8</v>
      </c>
      <c r="DV333" s="68" t="str">
        <f t="shared" si="411"/>
        <v>Q-2 A-2 || Q Total-3, A Total-2</v>
      </c>
      <c r="DW333" s="62" t="str" cm="1">
        <f t="array" ref="DW333">IFERROR(INDEX('Attendance-Slot-1'!$Q$2:$Q$1112,MATCH(1,('Attendance-Slot-1'!$A$2:$A$1112=$C333)*('Attendance-Slot-1'!$G$2:$G$1112=DW$2),0)),"No Data")</f>
        <v>P-S1_Online</v>
      </c>
      <c r="DX333" s="62" t="str" cm="1">
        <f t="array" ref="DX333">IFERROR(INDEX('Attendance-Slot-2'!$Q$2:$Q$2595,MATCH(1,('Attendance-Slot-2'!$A$2:$A$2595=$C333)*('Attendance-Slot-2'!$G$2:$G$2595=DW$2),0)),"No Data")</f>
        <v>No Data</v>
      </c>
      <c r="DY333" s="137">
        <f>VLOOKUP($DL333,'Written Exam Marks'!$H:$Q,10,FALSE)</f>
        <v>33.5</v>
      </c>
      <c r="DZ333" s="137">
        <f>VLOOKUP($DL333,'Written Exam Marks'!$H:$Q,9,FALSE)</f>
        <v>35</v>
      </c>
      <c r="EA333" s="62" t="str">
        <f t="shared" si="412"/>
        <v>Present</v>
      </c>
      <c r="EB333" s="62" t="str">
        <f t="shared" si="413"/>
        <v>P-S1_Online</v>
      </c>
      <c r="EC333" s="114" t="str">
        <f t="shared" si="350"/>
        <v>P-3, 
A-0, 
No Data-2</v>
      </c>
      <c r="ED333" s="114" t="str">
        <f t="shared" si="351"/>
        <v>P-2, 
A-0, 
No Data-3</v>
      </c>
      <c r="EE333" s="114" t="str">
        <f t="shared" si="414"/>
        <v>P-S1_Online</v>
      </c>
      <c r="EF333" s="114" t="str">
        <f t="shared" si="415"/>
        <v>P-S1_Online</v>
      </c>
      <c r="EG333" s="114" t="str">
        <f t="shared" si="416"/>
        <v>P-S2_Online</v>
      </c>
      <c r="EH333" s="114" t="str">
        <f t="shared" si="417"/>
        <v>P-S2_Online</v>
      </c>
      <c r="EI333" s="114" t="str">
        <f t="shared" si="418"/>
        <v>P-S1_Online</v>
      </c>
      <c r="EJ333" s="114" t="str">
        <f t="shared" si="419"/>
        <v>P-5, A-0, No Data-0</v>
      </c>
      <c r="EK333" s="114" t="s">
        <v>10453</v>
      </c>
      <c r="EL333" s="114">
        <v>29.5</v>
      </c>
      <c r="EM333" s="114">
        <v>10</v>
      </c>
      <c r="EN333" s="114">
        <v>51</v>
      </c>
      <c r="EO333" s="114">
        <v>90.5</v>
      </c>
      <c r="EP333" s="114" t="s">
        <v>7217</v>
      </c>
      <c r="EQ333" s="114" t="s">
        <v>1031</v>
      </c>
      <c r="ER333" s="114" t="s">
        <v>2841</v>
      </c>
      <c r="ES333" s="114"/>
      <c r="ET333" s="30" t="s">
        <v>2841</v>
      </c>
    </row>
    <row r="334" spans="1:150" x14ac:dyDescent="0.25">
      <c r="A334" s="114">
        <v>331</v>
      </c>
      <c r="B334" s="114" t="s">
        <v>7224</v>
      </c>
      <c r="C334" s="80" t="s">
        <v>2848</v>
      </c>
      <c r="D334" s="30" t="s">
        <v>2849</v>
      </c>
      <c r="E334" s="30" t="s">
        <v>2850</v>
      </c>
      <c r="F334" s="33" t="s">
        <v>7201</v>
      </c>
      <c r="G334" s="30" t="s">
        <v>2851</v>
      </c>
      <c r="H334" s="143">
        <v>13</v>
      </c>
      <c r="I334" s="143" t="s">
        <v>5</v>
      </c>
      <c r="J334" s="143">
        <v>14</v>
      </c>
      <c r="K334" s="143">
        <v>15</v>
      </c>
      <c r="L334" s="143">
        <v>42</v>
      </c>
      <c r="M334" s="143">
        <v>65</v>
      </c>
      <c r="N334" s="40" t="s">
        <v>7314</v>
      </c>
      <c r="O334" s="40" t="s">
        <v>1593</v>
      </c>
      <c r="P334" s="13" t="str">
        <f t="shared" si="352"/>
        <v>2025EM1100331-MDSDF401</v>
      </c>
      <c r="Q334" s="40" t="str">
        <f t="shared" si="353"/>
        <v>1 missed</v>
      </c>
      <c r="R334" s="40" t="str">
        <f t="shared" si="354"/>
        <v>0 missed</v>
      </c>
      <c r="S334" s="40">
        <f t="shared" si="355"/>
        <v>2</v>
      </c>
      <c r="T334" s="40">
        <f t="shared" si="356"/>
        <v>1</v>
      </c>
      <c r="U334" s="41">
        <f t="shared" si="357"/>
        <v>0.66666666666666663</v>
      </c>
      <c r="V334" s="41">
        <f t="shared" si="358"/>
        <v>1</v>
      </c>
      <c r="W334" s="40" t="str">
        <f t="shared" si="359"/>
        <v>1 missed</v>
      </c>
      <c r="X334" s="113">
        <f t="shared" si="360"/>
        <v>3</v>
      </c>
      <c r="Y334" s="13">
        <f t="shared" si="361"/>
        <v>0.75</v>
      </c>
      <c r="Z334" s="13" t="str">
        <f t="shared" si="362"/>
        <v>Q-2 A-1 || Q Total-3, A Total-1</v>
      </c>
      <c r="AA334" s="113" t="str" cm="1">
        <f t="array" ref="AA334">IFERROR(INDEX('Attendance-Slot-1'!$Q$2:$Q$1112,MATCH(1,('Attendance-Slot-1'!$A$2:$A$1112=$C334)*('Attendance-Slot-1'!$G$2:$G$1112=AA$2),0)),"No Data")</f>
        <v>P-S1_Onsite</v>
      </c>
      <c r="AB334" s="113" t="str" cm="1">
        <f t="array" ref="AB334">IFERROR(INDEX('Attendance-Slot-2'!$Q$2:$Q$2595,MATCH(1,('Attendance-Slot-2'!$A$2:$A$2595=$C334)*('Attendance-Slot-2'!$G$2:$G$2595=AA$2),0)),"No Data")</f>
        <v>No Data</v>
      </c>
      <c r="AC334" s="133">
        <f>VLOOKUP($P334,'Written Exam Marks'!$H:$Q,10,FALSE)</f>
        <v>25</v>
      </c>
      <c r="AD334" s="133">
        <f>VLOOKUP($P334,'Written Exam Marks'!$H:$Q,9,FALSE)</f>
        <v>35</v>
      </c>
      <c r="AE334" s="113" t="str">
        <f t="shared" si="363"/>
        <v>Present</v>
      </c>
      <c r="AF334" s="113" t="str">
        <f t="shared" si="364"/>
        <v>P-S1_Onsite</v>
      </c>
      <c r="AG334" s="146">
        <v>8.5</v>
      </c>
      <c r="AH334" s="146">
        <v>10</v>
      </c>
      <c r="AI334" s="146">
        <v>10</v>
      </c>
      <c r="AJ334" s="146" t="s">
        <v>5</v>
      </c>
      <c r="AK334" s="146">
        <v>10</v>
      </c>
      <c r="AL334" s="146">
        <v>10</v>
      </c>
      <c r="AM334" s="146">
        <v>48.5</v>
      </c>
      <c r="AN334" s="146">
        <v>60</v>
      </c>
      <c r="AO334" s="43" t="s">
        <v>7336</v>
      </c>
      <c r="AP334" s="43" t="s">
        <v>1598</v>
      </c>
      <c r="AQ334" s="50" t="str">
        <f t="shared" si="365"/>
        <v>2025EM1100331-MDSDF402</v>
      </c>
      <c r="AR334" s="43" t="str">
        <f t="shared" si="366"/>
        <v>1 missed</v>
      </c>
      <c r="AS334" s="47" t="s">
        <v>7342</v>
      </c>
      <c r="AT334" s="43">
        <f t="shared" si="367"/>
        <v>5</v>
      </c>
      <c r="AU334" s="48" t="s">
        <v>7342</v>
      </c>
      <c r="AV334" s="49">
        <f t="shared" si="368"/>
        <v>0.83333333333333337</v>
      </c>
      <c r="AW334" s="48" t="s">
        <v>7342</v>
      </c>
      <c r="AX334" s="43" t="str">
        <f t="shared" si="369"/>
        <v>1 missed</v>
      </c>
      <c r="AY334" s="42">
        <f t="shared" si="370"/>
        <v>5</v>
      </c>
      <c r="AZ334" s="50">
        <f t="shared" si="371"/>
        <v>0.83333333333333337</v>
      </c>
      <c r="BA334" s="50" t="str">
        <f t="shared" si="372"/>
        <v>Q-5 A-- || Q Total-6, A Total-0</v>
      </c>
      <c r="BB334" s="42" t="str" cm="1">
        <f t="array" ref="BB334">IFERROR(INDEX('Attendance-Slot-1'!$Q$2:$Q$1112,MATCH(1,('Attendance-Slot-1'!$A$2:$A$1112=$C334)*('Attendance-Slot-1'!$G$2:$G$1112=BB$2),0)),"No Data")</f>
        <v>P-S1_Onsite</v>
      </c>
      <c r="BC334" s="42" t="str" cm="1">
        <f t="array" ref="BC334">IFERROR(INDEX('Attendance-Slot-2'!$Q$2:$Q$2595,MATCH(1,('Attendance-Slot-2'!$A$2:$A$2595=$C334)*('Attendance-Slot-2'!$G$2:$G$2595=BB$2),0)),"No Data")</f>
        <v>No Data</v>
      </c>
      <c r="BD334" s="134">
        <f>VLOOKUP($AQ334,'Written Exam Marks'!$H:$Q,10,FALSE)</f>
        <v>32</v>
      </c>
      <c r="BE334" s="134">
        <f>VLOOKUP($AQ334,'Written Exam Marks'!$H:$Q,9,FALSE)</f>
        <v>40</v>
      </c>
      <c r="BF334" s="42" t="str">
        <f t="shared" si="373"/>
        <v>Present</v>
      </c>
      <c r="BG334" s="42" t="str">
        <f t="shared" si="374"/>
        <v>P-S1_Onsite</v>
      </c>
      <c r="BH334" s="147">
        <v>16</v>
      </c>
      <c r="BI334" s="147">
        <v>32.5</v>
      </c>
      <c r="BJ334" s="147">
        <v>48.5</v>
      </c>
      <c r="BK334" s="147">
        <v>60</v>
      </c>
      <c r="BL334" s="52" t="s">
        <v>3697</v>
      </c>
      <c r="BM334" s="52" t="s">
        <v>1606</v>
      </c>
      <c r="BN334" s="57" t="str">
        <f t="shared" si="375"/>
        <v>2025EM1100331-MDSDF403</v>
      </c>
      <c r="BO334" s="52" t="str">
        <f t="shared" si="376"/>
        <v>0 missed</v>
      </c>
      <c r="BP334" s="52" t="str">
        <f t="shared" si="377"/>
        <v>0 missed</v>
      </c>
      <c r="BQ334" s="52">
        <f t="shared" si="378"/>
        <v>1</v>
      </c>
      <c r="BR334" s="52">
        <f t="shared" si="379"/>
        <v>1</v>
      </c>
      <c r="BS334" s="56">
        <f t="shared" si="380"/>
        <v>1</v>
      </c>
      <c r="BT334" s="56">
        <f t="shared" si="381"/>
        <v>1</v>
      </c>
      <c r="BU334" s="52" t="str">
        <f t="shared" si="382"/>
        <v>0 missed</v>
      </c>
      <c r="BV334" s="51">
        <f t="shared" si="383"/>
        <v>2</v>
      </c>
      <c r="BW334" s="57">
        <f t="shared" si="384"/>
        <v>1</v>
      </c>
      <c r="BX334" s="57" t="str">
        <f t="shared" si="385"/>
        <v>Q-1 A-1 || Q Total-1, A Total-1</v>
      </c>
      <c r="BY334" s="51" t="str" cm="1">
        <f t="array" ref="BY334">IFERROR(INDEX('Attendance-Slot-1'!$Q$2:$Q$1112,MATCH(1,('Attendance-Slot-1'!$A$2:$A$1112=$C334)*('Attendance-Slot-1'!$G$2:$G$1112=BY$2),0)),"No Data")</f>
        <v>P-S1_Onsite</v>
      </c>
      <c r="BZ334" s="51" t="str" cm="1">
        <f t="array" ref="BZ334">IFERROR(INDEX('Attendance-Slot-2'!$Q$2:$Q$2595,MATCH(1,('Attendance-Slot-2'!$A$2:$A$2595=$C334)*('Attendance-Slot-2'!$G$2:$G$2595=BY$2),0)),"No Data")</f>
        <v>No Data</v>
      </c>
      <c r="CA334" s="135">
        <f>VLOOKUP($BN334,'Written Exam Marks'!$H:$Q,10,FALSE)</f>
        <v>31</v>
      </c>
      <c r="CB334" s="135">
        <f>VLOOKUP($BN334,'Written Exam Marks'!$H:$Q,9,FALSE)</f>
        <v>40</v>
      </c>
      <c r="CC334" s="51" t="str">
        <f t="shared" si="386"/>
        <v>Present</v>
      </c>
      <c r="CD334" s="51" t="str">
        <f t="shared" si="387"/>
        <v>P-S1_Onsite</v>
      </c>
      <c r="CE334" s="29">
        <v>12</v>
      </c>
      <c r="CF334" s="29">
        <v>17</v>
      </c>
      <c r="CG334" s="29">
        <v>18</v>
      </c>
      <c r="CH334" s="29">
        <v>47</v>
      </c>
      <c r="CI334" s="29">
        <v>60</v>
      </c>
      <c r="CJ334" s="61" t="s">
        <v>7343</v>
      </c>
      <c r="CK334" s="61" t="s">
        <v>1613</v>
      </c>
      <c r="CL334" s="10" t="str">
        <f t="shared" si="388"/>
        <v>2025EM1100331-MDSDF404</v>
      </c>
      <c r="CM334" s="61" t="str">
        <f t="shared" si="389"/>
        <v>0 missed</v>
      </c>
      <c r="CN334" s="61" t="str">
        <f t="shared" si="390"/>
        <v>0 missed</v>
      </c>
      <c r="CO334" s="111">
        <f t="shared" si="391"/>
        <v>2</v>
      </c>
      <c r="CP334" s="111">
        <f t="shared" si="392"/>
        <v>1</v>
      </c>
      <c r="CQ334" s="9">
        <f t="shared" si="393"/>
        <v>1</v>
      </c>
      <c r="CR334" s="9">
        <f t="shared" si="394"/>
        <v>1</v>
      </c>
      <c r="CS334" s="61" t="str">
        <f t="shared" si="395"/>
        <v>0 missed</v>
      </c>
      <c r="CT334" s="111">
        <f t="shared" si="396"/>
        <v>3</v>
      </c>
      <c r="CU334" s="10">
        <f t="shared" si="397"/>
        <v>1</v>
      </c>
      <c r="CV334" s="10" t="str">
        <f t="shared" si="398"/>
        <v>Q-2 A-1 || Q Total-2, A Total-1</v>
      </c>
      <c r="CW334" s="111" t="str" cm="1">
        <f t="array" ref="CW334">IFERROR(INDEX('Attendance-Slot-1'!$Q$2:$Q$1112,MATCH(1,('Attendance-Slot-1'!$A$2:$A$1112=$C334)*('Attendance-Slot-1'!$G$2:$G$1112=CW$2),0)),"No Data")</f>
        <v>P-S1_Onsite</v>
      </c>
      <c r="CX334" s="111" t="str" cm="1">
        <f t="array" ref="CX334">IFERROR(INDEX('Attendance-Slot-2'!$Q$2:$Q$2595,MATCH(1,('Attendance-Slot-2'!$A$2:$A$2595=$C334)*('Attendance-Slot-2'!$G$2:$G$2595=CW$2),0)),"No Data")</f>
        <v>No Data</v>
      </c>
      <c r="CY334" s="136">
        <f>VLOOKUP($CL334,'Written Exam Marks'!$H:$Q,10,FALSE)</f>
        <v>28</v>
      </c>
      <c r="CZ334" s="136">
        <f>VLOOKUP($CL334,'Written Exam Marks'!$H:$Q,9,FALSE)</f>
        <v>40</v>
      </c>
      <c r="DA334" s="111" t="str">
        <f t="shared" si="399"/>
        <v>Present</v>
      </c>
      <c r="DB334" s="111" t="str">
        <f t="shared" si="400"/>
        <v>P-S1_Onsite</v>
      </c>
      <c r="DC334" s="148">
        <v>7</v>
      </c>
      <c r="DD334" s="148" t="s">
        <v>5</v>
      </c>
      <c r="DE334" s="148">
        <v>5</v>
      </c>
      <c r="DF334" s="148">
        <v>4</v>
      </c>
      <c r="DG334" s="148">
        <v>10</v>
      </c>
      <c r="DH334" s="148">
        <v>26</v>
      </c>
      <c r="DI334" s="148">
        <v>65</v>
      </c>
      <c r="DJ334" s="66" t="s">
        <v>7351</v>
      </c>
      <c r="DK334" s="66" t="s">
        <v>1631</v>
      </c>
      <c r="DL334" s="68" t="str">
        <f t="shared" si="401"/>
        <v>2025EM1100331-MDSDF406</v>
      </c>
      <c r="DM334" s="66" t="str">
        <f t="shared" si="402"/>
        <v>1 missed</v>
      </c>
      <c r="DN334" s="66" t="str">
        <f t="shared" si="403"/>
        <v>0 missed</v>
      </c>
      <c r="DO334" s="62">
        <f t="shared" si="404"/>
        <v>2</v>
      </c>
      <c r="DP334" s="62">
        <f t="shared" si="405"/>
        <v>2</v>
      </c>
      <c r="DQ334" s="67">
        <f t="shared" si="406"/>
        <v>0.66666666666666663</v>
      </c>
      <c r="DR334" s="67">
        <f t="shared" si="407"/>
        <v>1</v>
      </c>
      <c r="DS334" s="66" t="str">
        <f t="shared" si="408"/>
        <v>1 missed</v>
      </c>
      <c r="DT334" s="62">
        <f t="shared" si="409"/>
        <v>4</v>
      </c>
      <c r="DU334" s="68">
        <f t="shared" si="410"/>
        <v>0.8</v>
      </c>
      <c r="DV334" s="68" t="str">
        <f t="shared" si="411"/>
        <v>Q-2 A-2 || Q Total-3, A Total-2</v>
      </c>
      <c r="DW334" s="62" t="str" cm="1">
        <f t="array" ref="DW334">IFERROR(INDEX('Attendance-Slot-1'!$Q$2:$Q$1112,MATCH(1,('Attendance-Slot-1'!$A$2:$A$1112=$C334)*('Attendance-Slot-1'!$G$2:$G$1112=DW$2),0)),"No Data")</f>
        <v>P-S1_Onsite</v>
      </c>
      <c r="DX334" s="62" t="str" cm="1">
        <f t="array" ref="DX334">IFERROR(INDEX('Attendance-Slot-2'!$Q$2:$Q$2595,MATCH(1,('Attendance-Slot-2'!$A$2:$A$2595=$C334)*('Attendance-Slot-2'!$G$2:$G$2595=DW$2),0)),"No Data")</f>
        <v>No Data</v>
      </c>
      <c r="DY334" s="137">
        <f>VLOOKUP($DL334,'Written Exam Marks'!$H:$Q,10,FALSE)</f>
        <v>31</v>
      </c>
      <c r="DZ334" s="137">
        <f>VLOOKUP($DL334,'Written Exam Marks'!$H:$Q,9,FALSE)</f>
        <v>35</v>
      </c>
      <c r="EA334" s="62" t="str">
        <f t="shared" si="412"/>
        <v>Present</v>
      </c>
      <c r="EB334" s="62" t="str">
        <f t="shared" si="413"/>
        <v>P-S1_Onsite</v>
      </c>
      <c r="EC334" s="114" t="str">
        <f t="shared" si="350"/>
        <v>P-5, 
A-0, 
No Data-0</v>
      </c>
      <c r="ED334" s="114" t="str">
        <f t="shared" si="351"/>
        <v>P-0, 
A-0, 
No Data-5</v>
      </c>
      <c r="EE334" s="114" t="str">
        <f t="shared" si="414"/>
        <v>P-S1_Onsite</v>
      </c>
      <c r="EF334" s="114" t="str">
        <f t="shared" si="415"/>
        <v>P-S1_Onsite</v>
      </c>
      <c r="EG334" s="114" t="str">
        <f t="shared" si="416"/>
        <v>P-S1_Onsite</v>
      </c>
      <c r="EH334" s="114" t="str">
        <f t="shared" si="417"/>
        <v>P-S1_Onsite</v>
      </c>
      <c r="EI334" s="114" t="str">
        <f t="shared" si="418"/>
        <v>P-S1_Onsite</v>
      </c>
      <c r="EJ334" s="114" t="str">
        <f t="shared" si="419"/>
        <v>P-5, A-0, No Data-0</v>
      </c>
      <c r="EK334" s="114" t="s">
        <v>10453</v>
      </c>
      <c r="EL334" s="114">
        <v>30</v>
      </c>
      <c r="EM334" s="114">
        <v>10</v>
      </c>
      <c r="EN334" s="114">
        <v>45</v>
      </c>
      <c r="EO334" s="114">
        <v>85</v>
      </c>
      <c r="EP334" s="114" t="s">
        <v>7217</v>
      </c>
      <c r="EQ334" s="114" t="s">
        <v>1054</v>
      </c>
      <c r="ER334" s="114" t="s">
        <v>2848</v>
      </c>
      <c r="ES334" s="114"/>
      <c r="ET334" s="30" t="s">
        <v>2848</v>
      </c>
    </row>
    <row r="335" spans="1:150" x14ac:dyDescent="0.25">
      <c r="A335" s="114">
        <v>332</v>
      </c>
      <c r="B335" s="114" t="s">
        <v>7224</v>
      </c>
      <c r="C335" s="80" t="s">
        <v>4239</v>
      </c>
      <c r="D335" s="30" t="s">
        <v>4240</v>
      </c>
      <c r="E335" s="30" t="s">
        <v>4241</v>
      </c>
      <c r="F335" s="33" t="s">
        <v>7201</v>
      </c>
      <c r="G335" s="30" t="s">
        <v>4242</v>
      </c>
      <c r="H335" s="143">
        <v>15</v>
      </c>
      <c r="I335" s="143">
        <v>15</v>
      </c>
      <c r="J335" s="143">
        <v>18</v>
      </c>
      <c r="K335" s="143">
        <v>15</v>
      </c>
      <c r="L335" s="143">
        <v>63</v>
      </c>
      <c r="M335" s="143">
        <v>65</v>
      </c>
      <c r="N335" s="40" t="s">
        <v>7314</v>
      </c>
      <c r="O335" s="40" t="s">
        <v>1593</v>
      </c>
      <c r="P335" s="13" t="str">
        <f t="shared" si="352"/>
        <v>2025EM1100332-MDSDF401</v>
      </c>
      <c r="Q335" s="40" t="str">
        <f t="shared" si="353"/>
        <v>0 missed</v>
      </c>
      <c r="R335" s="40" t="str">
        <f t="shared" si="354"/>
        <v>0 missed</v>
      </c>
      <c r="S335" s="40">
        <f t="shared" si="355"/>
        <v>3</v>
      </c>
      <c r="T335" s="40">
        <f t="shared" si="356"/>
        <v>1</v>
      </c>
      <c r="U335" s="41">
        <f t="shared" si="357"/>
        <v>1</v>
      </c>
      <c r="V335" s="41">
        <f t="shared" si="358"/>
        <v>1</v>
      </c>
      <c r="W335" s="40" t="str">
        <f t="shared" si="359"/>
        <v>0 missed</v>
      </c>
      <c r="X335" s="113">
        <f t="shared" si="360"/>
        <v>4</v>
      </c>
      <c r="Y335" s="13">
        <f t="shared" si="361"/>
        <v>1</v>
      </c>
      <c r="Z335" s="13" t="str">
        <f t="shared" si="362"/>
        <v>Q-3 A-1 || Q Total-3, A Total-1</v>
      </c>
      <c r="AA335" s="113" t="str" cm="1">
        <f t="array" ref="AA335">IFERROR(INDEX('Attendance-Slot-1'!$Q$2:$Q$1112,MATCH(1,('Attendance-Slot-1'!$A$2:$A$1112=$C335)*('Attendance-Slot-1'!$G$2:$G$1112=AA$2),0)),"No Data")</f>
        <v>No Data</v>
      </c>
      <c r="AB335" s="113" t="str" cm="1">
        <f t="array" ref="AB335">IFERROR(INDEX('Attendance-Slot-2'!$Q$2:$Q$2595,MATCH(1,('Attendance-Slot-2'!$A$2:$A$2595=$C335)*('Attendance-Slot-2'!$G$2:$G$2595=AA$2),0)),"No Data")</f>
        <v>P-S2_Onsite</v>
      </c>
      <c r="AC335" s="133">
        <f>VLOOKUP($P335,'Written Exam Marks'!$H:$Q,10,FALSE)</f>
        <v>8.5</v>
      </c>
      <c r="AD335" s="133">
        <f>VLOOKUP($P335,'Written Exam Marks'!$H:$Q,9,FALSE)</f>
        <v>35</v>
      </c>
      <c r="AE335" s="113" t="str">
        <f t="shared" si="363"/>
        <v>Present</v>
      </c>
      <c r="AF335" s="113" t="str">
        <f t="shared" si="364"/>
        <v>P-S2_Onsite</v>
      </c>
      <c r="AG335" s="146">
        <v>9.5</v>
      </c>
      <c r="AH335" s="146">
        <v>10</v>
      </c>
      <c r="AI335" s="146">
        <v>10</v>
      </c>
      <c r="AJ335" s="146">
        <v>10</v>
      </c>
      <c r="AK335" s="146">
        <v>10</v>
      </c>
      <c r="AL335" s="146">
        <v>10</v>
      </c>
      <c r="AM335" s="146">
        <v>59.5</v>
      </c>
      <c r="AN335" s="146">
        <v>60</v>
      </c>
      <c r="AO335" s="43" t="s">
        <v>7336</v>
      </c>
      <c r="AP335" s="43" t="s">
        <v>1598</v>
      </c>
      <c r="AQ335" s="50" t="str">
        <f t="shared" si="365"/>
        <v>2025EM1100332-MDSDF402</v>
      </c>
      <c r="AR335" s="43" t="str">
        <f t="shared" si="366"/>
        <v>0 missed</v>
      </c>
      <c r="AS335" s="47" t="s">
        <v>7342</v>
      </c>
      <c r="AT335" s="43">
        <f t="shared" si="367"/>
        <v>6</v>
      </c>
      <c r="AU335" s="48" t="s">
        <v>7342</v>
      </c>
      <c r="AV335" s="49">
        <f t="shared" si="368"/>
        <v>1</v>
      </c>
      <c r="AW335" s="48" t="s">
        <v>7342</v>
      </c>
      <c r="AX335" s="43" t="str">
        <f t="shared" si="369"/>
        <v>0 missed</v>
      </c>
      <c r="AY335" s="42">
        <f t="shared" si="370"/>
        <v>6</v>
      </c>
      <c r="AZ335" s="50">
        <f t="shared" si="371"/>
        <v>1</v>
      </c>
      <c r="BA335" s="50" t="str">
        <f t="shared" si="372"/>
        <v>Q-6 A-- || Q Total-6, A Total-0</v>
      </c>
      <c r="BB335" s="42" t="str" cm="1">
        <f t="array" ref="BB335">IFERROR(INDEX('Attendance-Slot-1'!$Q$2:$Q$1112,MATCH(1,('Attendance-Slot-1'!$A$2:$A$1112=$C335)*('Attendance-Slot-1'!$G$2:$G$1112=BB$2),0)),"No Data")</f>
        <v>No Data</v>
      </c>
      <c r="BC335" s="42" t="str" cm="1">
        <f t="array" ref="BC335">IFERROR(INDEX('Attendance-Slot-2'!$Q$2:$Q$2595,MATCH(1,('Attendance-Slot-2'!$A$2:$A$2595=$C335)*('Attendance-Slot-2'!$G$2:$G$2595=BB$2),0)),"No Data")</f>
        <v>P-S2_Onsite</v>
      </c>
      <c r="BD335" s="134">
        <f>VLOOKUP($AQ335,'Written Exam Marks'!$H:$Q,10,FALSE)</f>
        <v>26</v>
      </c>
      <c r="BE335" s="134">
        <f>VLOOKUP($AQ335,'Written Exam Marks'!$H:$Q,9,FALSE)</f>
        <v>40</v>
      </c>
      <c r="BF335" s="42" t="str">
        <f t="shared" si="373"/>
        <v>Present</v>
      </c>
      <c r="BG335" s="42" t="str">
        <f t="shared" si="374"/>
        <v>P-S2_Onsite</v>
      </c>
      <c r="BH335" s="147">
        <v>20</v>
      </c>
      <c r="BI335" s="147">
        <v>27.5</v>
      </c>
      <c r="BJ335" s="147">
        <v>47.5</v>
      </c>
      <c r="BK335" s="147">
        <v>60</v>
      </c>
      <c r="BL335" s="52" t="s">
        <v>3697</v>
      </c>
      <c r="BM335" s="52" t="s">
        <v>1606</v>
      </c>
      <c r="BN335" s="57" t="str">
        <f t="shared" si="375"/>
        <v>2025EM1100332-MDSDF403</v>
      </c>
      <c r="BO335" s="52" t="str">
        <f t="shared" si="376"/>
        <v>0 missed</v>
      </c>
      <c r="BP335" s="52" t="str">
        <f t="shared" si="377"/>
        <v>0 missed</v>
      </c>
      <c r="BQ335" s="52">
        <f t="shared" si="378"/>
        <v>1</v>
      </c>
      <c r="BR335" s="52">
        <f t="shared" si="379"/>
        <v>1</v>
      </c>
      <c r="BS335" s="56">
        <f t="shared" si="380"/>
        <v>1</v>
      </c>
      <c r="BT335" s="56">
        <f t="shared" si="381"/>
        <v>1</v>
      </c>
      <c r="BU335" s="52" t="str">
        <f t="shared" si="382"/>
        <v>0 missed</v>
      </c>
      <c r="BV335" s="51">
        <f t="shared" si="383"/>
        <v>2</v>
      </c>
      <c r="BW335" s="57">
        <f t="shared" si="384"/>
        <v>1</v>
      </c>
      <c r="BX335" s="57" t="str">
        <f t="shared" si="385"/>
        <v>Q-1 A-1 || Q Total-1, A Total-1</v>
      </c>
      <c r="BY335" s="51" t="str" cm="1">
        <f t="array" ref="BY335">IFERROR(INDEX('Attendance-Slot-1'!$Q$2:$Q$1112,MATCH(1,('Attendance-Slot-1'!$A$2:$A$1112=$C335)*('Attendance-Slot-1'!$G$2:$G$1112=BY$2),0)),"No Data")</f>
        <v>No Data</v>
      </c>
      <c r="BZ335" s="51" t="str" cm="1">
        <f t="array" ref="BZ335">IFERROR(INDEX('Attendance-Slot-2'!$Q$2:$Q$2595,MATCH(1,('Attendance-Slot-2'!$A$2:$A$2595=$C335)*('Attendance-Slot-2'!$G$2:$G$2595=BY$2),0)),"No Data")</f>
        <v>P-S2_Onsite</v>
      </c>
      <c r="CA335" s="135">
        <f>VLOOKUP($BN335,'Written Exam Marks'!$H:$Q,10,FALSE)</f>
        <v>19</v>
      </c>
      <c r="CB335" s="135">
        <f>VLOOKUP($BN335,'Written Exam Marks'!$H:$Q,9,FALSE)</f>
        <v>40</v>
      </c>
      <c r="CC335" s="51" t="str">
        <f t="shared" si="386"/>
        <v>Present</v>
      </c>
      <c r="CD335" s="51" t="str">
        <f t="shared" si="387"/>
        <v>P-S2_Onsite</v>
      </c>
      <c r="CE335" s="29">
        <v>20</v>
      </c>
      <c r="CF335" s="29">
        <v>20</v>
      </c>
      <c r="CG335" s="29">
        <v>18</v>
      </c>
      <c r="CH335" s="29">
        <v>58</v>
      </c>
      <c r="CI335" s="29">
        <v>60</v>
      </c>
      <c r="CJ335" s="61" t="s">
        <v>7343</v>
      </c>
      <c r="CK335" s="61" t="s">
        <v>1613</v>
      </c>
      <c r="CL335" s="10" t="str">
        <f t="shared" si="388"/>
        <v>2025EM1100332-MDSDF404</v>
      </c>
      <c r="CM335" s="61" t="str">
        <f t="shared" si="389"/>
        <v>0 missed</v>
      </c>
      <c r="CN335" s="61" t="str">
        <f t="shared" si="390"/>
        <v>0 missed</v>
      </c>
      <c r="CO335" s="111">
        <f t="shared" si="391"/>
        <v>2</v>
      </c>
      <c r="CP335" s="111">
        <f t="shared" si="392"/>
        <v>1</v>
      </c>
      <c r="CQ335" s="9">
        <f t="shared" si="393"/>
        <v>1</v>
      </c>
      <c r="CR335" s="9">
        <f t="shared" si="394"/>
        <v>1</v>
      </c>
      <c r="CS335" s="61" t="str">
        <f t="shared" si="395"/>
        <v>0 missed</v>
      </c>
      <c r="CT335" s="111">
        <f t="shared" si="396"/>
        <v>3</v>
      </c>
      <c r="CU335" s="10">
        <f t="shared" si="397"/>
        <v>1</v>
      </c>
      <c r="CV335" s="10" t="str">
        <f t="shared" si="398"/>
        <v>Q-2 A-1 || Q Total-2, A Total-1</v>
      </c>
      <c r="CW335" s="111" t="str" cm="1">
        <f t="array" ref="CW335">IFERROR(INDEX('Attendance-Slot-1'!$Q$2:$Q$1112,MATCH(1,('Attendance-Slot-1'!$A$2:$A$1112=$C335)*('Attendance-Slot-1'!$G$2:$G$1112=CW$2),0)),"No Data")</f>
        <v>No Data</v>
      </c>
      <c r="CX335" s="111" t="str" cm="1">
        <f t="array" ref="CX335">IFERROR(INDEX('Attendance-Slot-2'!$Q$2:$Q$2595,MATCH(1,('Attendance-Slot-2'!$A$2:$A$2595=$C335)*('Attendance-Slot-2'!$G$2:$G$2595=CW$2),0)),"No Data")</f>
        <v>P-S2_Onsite</v>
      </c>
      <c r="CY335" s="136">
        <f>VLOOKUP($CL335,'Written Exam Marks'!$H:$Q,10,FALSE)</f>
        <v>9.5</v>
      </c>
      <c r="CZ335" s="136">
        <f>VLOOKUP($CL335,'Written Exam Marks'!$H:$Q,9,FALSE)</f>
        <v>40</v>
      </c>
      <c r="DA335" s="111" t="str">
        <f t="shared" si="399"/>
        <v>Present</v>
      </c>
      <c r="DB335" s="111" t="str">
        <f t="shared" si="400"/>
        <v>P-S2_Onsite</v>
      </c>
      <c r="DC335" s="148">
        <v>5.5</v>
      </c>
      <c r="DD335" s="148">
        <v>6.75</v>
      </c>
      <c r="DE335" s="148">
        <v>9</v>
      </c>
      <c r="DF335" s="148">
        <v>19</v>
      </c>
      <c r="DG335" s="148">
        <v>20</v>
      </c>
      <c r="DH335" s="148">
        <v>60.25</v>
      </c>
      <c r="DI335" s="148">
        <v>65</v>
      </c>
      <c r="DJ335" s="66" t="s">
        <v>7351</v>
      </c>
      <c r="DK335" s="66" t="s">
        <v>1631</v>
      </c>
      <c r="DL335" s="68" t="str">
        <f t="shared" si="401"/>
        <v>2025EM1100332-MDSDF406</v>
      </c>
      <c r="DM335" s="66" t="str">
        <f t="shared" si="402"/>
        <v>0 missed</v>
      </c>
      <c r="DN335" s="66" t="str">
        <f t="shared" si="403"/>
        <v>0 missed</v>
      </c>
      <c r="DO335" s="62">
        <f t="shared" si="404"/>
        <v>3</v>
      </c>
      <c r="DP335" s="62">
        <f t="shared" si="405"/>
        <v>2</v>
      </c>
      <c r="DQ335" s="67">
        <f t="shared" si="406"/>
        <v>1</v>
      </c>
      <c r="DR335" s="67">
        <f t="shared" si="407"/>
        <v>1</v>
      </c>
      <c r="DS335" s="66" t="str">
        <f t="shared" si="408"/>
        <v>0 missed</v>
      </c>
      <c r="DT335" s="62">
        <f t="shared" si="409"/>
        <v>5</v>
      </c>
      <c r="DU335" s="68">
        <f t="shared" si="410"/>
        <v>1</v>
      </c>
      <c r="DV335" s="68" t="str">
        <f t="shared" si="411"/>
        <v>Q-3 A-2 || Q Total-3, A Total-2</v>
      </c>
      <c r="DW335" s="62" t="str" cm="1">
        <f t="array" ref="DW335">IFERROR(INDEX('Attendance-Slot-1'!$Q$2:$Q$1112,MATCH(1,('Attendance-Slot-1'!$A$2:$A$1112=$C335)*('Attendance-Slot-1'!$G$2:$G$1112=DW$2),0)),"No Data")</f>
        <v>No Data</v>
      </c>
      <c r="DX335" s="62" t="str" cm="1">
        <f t="array" ref="DX335">IFERROR(INDEX('Attendance-Slot-2'!$Q$2:$Q$2595,MATCH(1,('Attendance-Slot-2'!$A$2:$A$2595=$C335)*('Attendance-Slot-2'!$G$2:$G$2595=DW$2),0)),"No Data")</f>
        <v>P-S2_Onsite</v>
      </c>
      <c r="DY335" s="137">
        <f>VLOOKUP($DL335,'Written Exam Marks'!$H:$Q,10,FALSE)</f>
        <v>26.5</v>
      </c>
      <c r="DZ335" s="137">
        <f>VLOOKUP($DL335,'Written Exam Marks'!$H:$Q,9,FALSE)</f>
        <v>35</v>
      </c>
      <c r="EA335" s="62" t="str">
        <f t="shared" si="412"/>
        <v>Present</v>
      </c>
      <c r="EB335" s="62" t="str">
        <f t="shared" si="413"/>
        <v>P-S2_Onsite</v>
      </c>
      <c r="EC335" s="114" t="str">
        <f t="shared" si="350"/>
        <v>P-0, 
A-0, 
No Data-5</v>
      </c>
      <c r="ED335" s="114" t="str">
        <f t="shared" si="351"/>
        <v>P-5, 
A-0, 
No Data-0</v>
      </c>
      <c r="EE335" s="114" t="str">
        <f t="shared" si="414"/>
        <v>P-S2_Onsite</v>
      </c>
      <c r="EF335" s="114" t="str">
        <f t="shared" si="415"/>
        <v>P-S2_Onsite</v>
      </c>
      <c r="EG335" s="114" t="str">
        <f t="shared" si="416"/>
        <v>P-S2_Onsite</v>
      </c>
      <c r="EH335" s="114" t="str">
        <f t="shared" si="417"/>
        <v>P-S2_Onsite</v>
      </c>
      <c r="EI335" s="114" t="str">
        <f t="shared" si="418"/>
        <v>P-S2_Onsite</v>
      </c>
      <c r="EJ335" s="114" t="str">
        <f t="shared" si="419"/>
        <v>P-5, A-0, No Data-0</v>
      </c>
      <c r="EK335" s="114" t="s">
        <v>10453</v>
      </c>
      <c r="EL335" s="114">
        <v>30</v>
      </c>
      <c r="EM335" s="114">
        <v>10</v>
      </c>
      <c r="EN335" s="114">
        <v>59</v>
      </c>
      <c r="EO335" s="114">
        <v>99</v>
      </c>
      <c r="EP335" s="114" t="s">
        <v>7217</v>
      </c>
      <c r="EQ335" s="114" t="s">
        <v>1054</v>
      </c>
      <c r="ER335" s="114" t="s">
        <v>4239</v>
      </c>
      <c r="ES335" s="114"/>
      <c r="ET335" s="30" t="s">
        <v>4239</v>
      </c>
    </row>
    <row r="336" spans="1:150" x14ac:dyDescent="0.25">
      <c r="A336" s="114">
        <v>333</v>
      </c>
      <c r="B336" s="114" t="s">
        <v>7224</v>
      </c>
      <c r="C336" s="80" t="s">
        <v>2857</v>
      </c>
      <c r="D336" s="30" t="s">
        <v>2858</v>
      </c>
      <c r="E336" s="30" t="s">
        <v>2859</v>
      </c>
      <c r="F336" s="33" t="s">
        <v>7201</v>
      </c>
      <c r="G336" s="30" t="s">
        <v>2860</v>
      </c>
      <c r="H336" s="143">
        <v>15</v>
      </c>
      <c r="I336" s="143">
        <v>15</v>
      </c>
      <c r="J336" s="143">
        <v>20</v>
      </c>
      <c r="K336" s="143">
        <v>15</v>
      </c>
      <c r="L336" s="143">
        <v>65</v>
      </c>
      <c r="M336" s="143">
        <v>65</v>
      </c>
      <c r="N336" s="40" t="s">
        <v>7314</v>
      </c>
      <c r="O336" s="40" t="s">
        <v>1593</v>
      </c>
      <c r="P336" s="13" t="str">
        <f t="shared" si="352"/>
        <v>2025EM1100333-MDSDF401</v>
      </c>
      <c r="Q336" s="40" t="str">
        <f t="shared" si="353"/>
        <v>0 missed</v>
      </c>
      <c r="R336" s="40" t="str">
        <f t="shared" si="354"/>
        <v>0 missed</v>
      </c>
      <c r="S336" s="40">
        <f t="shared" si="355"/>
        <v>3</v>
      </c>
      <c r="T336" s="40">
        <f t="shared" si="356"/>
        <v>1</v>
      </c>
      <c r="U336" s="41">
        <f t="shared" si="357"/>
        <v>1</v>
      </c>
      <c r="V336" s="41">
        <f t="shared" si="358"/>
        <v>1</v>
      </c>
      <c r="W336" s="40" t="str">
        <f t="shared" si="359"/>
        <v>0 missed</v>
      </c>
      <c r="X336" s="113">
        <f t="shared" si="360"/>
        <v>4</v>
      </c>
      <c r="Y336" s="13">
        <f t="shared" si="361"/>
        <v>1</v>
      </c>
      <c r="Z336" s="13" t="str">
        <f t="shared" si="362"/>
        <v>Q-3 A-1 || Q Total-3, A Total-1</v>
      </c>
      <c r="AA336" s="113" t="str" cm="1">
        <f t="array" ref="AA336">IFERROR(INDEX('Attendance-Slot-1'!$Q$2:$Q$1112,MATCH(1,('Attendance-Slot-1'!$A$2:$A$1112=$C336)*('Attendance-Slot-1'!$G$2:$G$1112=AA$2),0)),"No Data")</f>
        <v>P-S1_Onsite</v>
      </c>
      <c r="AB336" s="113" t="str" cm="1">
        <f t="array" ref="AB336">IFERROR(INDEX('Attendance-Slot-2'!$Q$2:$Q$2595,MATCH(1,('Attendance-Slot-2'!$A$2:$A$2595=$C336)*('Attendance-Slot-2'!$G$2:$G$2595=AA$2),0)),"No Data")</f>
        <v>No Data</v>
      </c>
      <c r="AC336" s="133">
        <f>VLOOKUP($P336,'Written Exam Marks'!$H:$Q,10,FALSE)</f>
        <v>18.5</v>
      </c>
      <c r="AD336" s="133">
        <f>VLOOKUP($P336,'Written Exam Marks'!$H:$Q,9,FALSE)</f>
        <v>35</v>
      </c>
      <c r="AE336" s="113" t="str">
        <f t="shared" si="363"/>
        <v>Present</v>
      </c>
      <c r="AF336" s="113" t="str">
        <f t="shared" si="364"/>
        <v>P-S1_Onsite</v>
      </c>
      <c r="AG336" s="146">
        <v>10</v>
      </c>
      <c r="AH336" s="146">
        <v>10</v>
      </c>
      <c r="AI336" s="146">
        <v>10</v>
      </c>
      <c r="AJ336" s="146">
        <v>10</v>
      </c>
      <c r="AK336" s="146">
        <v>10</v>
      </c>
      <c r="AL336" s="146">
        <v>9</v>
      </c>
      <c r="AM336" s="146">
        <v>59</v>
      </c>
      <c r="AN336" s="146">
        <v>60</v>
      </c>
      <c r="AO336" s="43" t="s">
        <v>7336</v>
      </c>
      <c r="AP336" s="43" t="s">
        <v>1598</v>
      </c>
      <c r="AQ336" s="50" t="str">
        <f t="shared" si="365"/>
        <v>2025EM1100333-MDSDF402</v>
      </c>
      <c r="AR336" s="43" t="str">
        <f t="shared" si="366"/>
        <v>0 missed</v>
      </c>
      <c r="AS336" s="47" t="s">
        <v>7342</v>
      </c>
      <c r="AT336" s="43">
        <f t="shared" si="367"/>
        <v>6</v>
      </c>
      <c r="AU336" s="48" t="s">
        <v>7342</v>
      </c>
      <c r="AV336" s="49">
        <f t="shared" si="368"/>
        <v>1</v>
      </c>
      <c r="AW336" s="48" t="s">
        <v>7342</v>
      </c>
      <c r="AX336" s="43" t="str">
        <f t="shared" si="369"/>
        <v>0 missed</v>
      </c>
      <c r="AY336" s="42">
        <f t="shared" si="370"/>
        <v>6</v>
      </c>
      <c r="AZ336" s="50">
        <f t="shared" si="371"/>
        <v>1</v>
      </c>
      <c r="BA336" s="50" t="str">
        <f t="shared" si="372"/>
        <v>Q-6 A-- || Q Total-6, A Total-0</v>
      </c>
      <c r="BB336" s="42" t="str" cm="1">
        <f t="array" ref="BB336">IFERROR(INDEX('Attendance-Slot-1'!$Q$2:$Q$1112,MATCH(1,('Attendance-Slot-1'!$A$2:$A$1112=$C336)*('Attendance-Slot-1'!$G$2:$G$1112=BB$2),0)),"No Data")</f>
        <v>P-S1_Onsite</v>
      </c>
      <c r="BC336" s="42" t="str" cm="1">
        <f t="array" ref="BC336">IFERROR(INDEX('Attendance-Slot-2'!$Q$2:$Q$2595,MATCH(1,('Attendance-Slot-2'!$A$2:$A$2595=$C336)*('Attendance-Slot-2'!$G$2:$G$2595=BB$2),0)),"No Data")</f>
        <v>No Data</v>
      </c>
      <c r="BD336" s="134">
        <f>VLOOKUP($AQ336,'Written Exam Marks'!$H:$Q,10,FALSE)</f>
        <v>32</v>
      </c>
      <c r="BE336" s="134">
        <f>VLOOKUP($AQ336,'Written Exam Marks'!$H:$Q,9,FALSE)</f>
        <v>40</v>
      </c>
      <c r="BF336" s="42" t="str">
        <f t="shared" si="373"/>
        <v>Present</v>
      </c>
      <c r="BG336" s="42" t="str">
        <f t="shared" si="374"/>
        <v>P-S1_Onsite</v>
      </c>
      <c r="BH336" s="147">
        <v>19</v>
      </c>
      <c r="BI336" s="147">
        <v>23.5</v>
      </c>
      <c r="BJ336" s="147">
        <v>42.5</v>
      </c>
      <c r="BK336" s="147">
        <v>60</v>
      </c>
      <c r="BL336" s="52" t="s">
        <v>3697</v>
      </c>
      <c r="BM336" s="52" t="s">
        <v>1606</v>
      </c>
      <c r="BN336" s="57" t="str">
        <f t="shared" si="375"/>
        <v>2025EM1100333-MDSDF403</v>
      </c>
      <c r="BO336" s="52" t="str">
        <f t="shared" si="376"/>
        <v>0 missed</v>
      </c>
      <c r="BP336" s="52" t="str">
        <f t="shared" si="377"/>
        <v>0 missed</v>
      </c>
      <c r="BQ336" s="52">
        <f t="shared" si="378"/>
        <v>1</v>
      </c>
      <c r="BR336" s="52">
        <f t="shared" si="379"/>
        <v>1</v>
      </c>
      <c r="BS336" s="56">
        <f t="shared" si="380"/>
        <v>1</v>
      </c>
      <c r="BT336" s="56">
        <f t="shared" si="381"/>
        <v>1</v>
      </c>
      <c r="BU336" s="52" t="str">
        <f t="shared" si="382"/>
        <v>0 missed</v>
      </c>
      <c r="BV336" s="51">
        <f t="shared" si="383"/>
        <v>2</v>
      </c>
      <c r="BW336" s="57">
        <f t="shared" si="384"/>
        <v>1</v>
      </c>
      <c r="BX336" s="57" t="str">
        <f t="shared" si="385"/>
        <v>Q-1 A-1 || Q Total-1, A Total-1</v>
      </c>
      <c r="BY336" s="51" t="str" cm="1">
        <f t="array" ref="BY336">IFERROR(INDEX('Attendance-Slot-1'!$Q$2:$Q$1112,MATCH(1,('Attendance-Slot-1'!$A$2:$A$1112=$C336)*('Attendance-Slot-1'!$G$2:$G$1112=BY$2),0)),"No Data")</f>
        <v>P-S1_Onsite</v>
      </c>
      <c r="BZ336" s="51" t="str" cm="1">
        <f t="array" ref="BZ336">IFERROR(INDEX('Attendance-Slot-2'!$Q$2:$Q$2595,MATCH(1,('Attendance-Slot-2'!$A$2:$A$2595=$C336)*('Attendance-Slot-2'!$G$2:$G$2595=BY$2),0)),"No Data")</f>
        <v>No Data</v>
      </c>
      <c r="CA336" s="135">
        <f>VLOOKUP($BN336,'Written Exam Marks'!$H:$Q,10,FALSE)</f>
        <v>31.5</v>
      </c>
      <c r="CB336" s="135">
        <f>VLOOKUP($BN336,'Written Exam Marks'!$H:$Q,9,FALSE)</f>
        <v>40</v>
      </c>
      <c r="CC336" s="51" t="str">
        <f t="shared" si="386"/>
        <v>Present</v>
      </c>
      <c r="CD336" s="51" t="str">
        <f t="shared" si="387"/>
        <v>P-S1_Onsite</v>
      </c>
      <c r="CE336" s="29">
        <v>19</v>
      </c>
      <c r="CF336" s="29">
        <v>20</v>
      </c>
      <c r="CG336" s="29">
        <v>20</v>
      </c>
      <c r="CH336" s="29">
        <v>59</v>
      </c>
      <c r="CI336" s="29">
        <v>60</v>
      </c>
      <c r="CJ336" s="61" t="s">
        <v>7343</v>
      </c>
      <c r="CK336" s="61" t="s">
        <v>1613</v>
      </c>
      <c r="CL336" s="10" t="str">
        <f t="shared" si="388"/>
        <v>2025EM1100333-MDSDF404</v>
      </c>
      <c r="CM336" s="61" t="str">
        <f t="shared" si="389"/>
        <v>0 missed</v>
      </c>
      <c r="CN336" s="61" t="str">
        <f t="shared" si="390"/>
        <v>0 missed</v>
      </c>
      <c r="CO336" s="111">
        <f t="shared" si="391"/>
        <v>2</v>
      </c>
      <c r="CP336" s="111">
        <f t="shared" si="392"/>
        <v>1</v>
      </c>
      <c r="CQ336" s="9">
        <f t="shared" si="393"/>
        <v>1</v>
      </c>
      <c r="CR336" s="9">
        <f t="shared" si="394"/>
        <v>1</v>
      </c>
      <c r="CS336" s="61" t="str">
        <f t="shared" si="395"/>
        <v>0 missed</v>
      </c>
      <c r="CT336" s="111">
        <f t="shared" si="396"/>
        <v>3</v>
      </c>
      <c r="CU336" s="10">
        <f t="shared" si="397"/>
        <v>1</v>
      </c>
      <c r="CV336" s="10" t="str">
        <f t="shared" si="398"/>
        <v>Q-2 A-1 || Q Total-2, A Total-1</v>
      </c>
      <c r="CW336" s="111" t="str" cm="1">
        <f t="array" ref="CW336">IFERROR(INDEX('Attendance-Slot-1'!$Q$2:$Q$1112,MATCH(1,('Attendance-Slot-1'!$A$2:$A$1112=$C336)*('Attendance-Slot-1'!$G$2:$G$1112=CW$2),0)),"No Data")</f>
        <v>P-S1_Onsite</v>
      </c>
      <c r="CX336" s="111" t="str" cm="1">
        <f t="array" ref="CX336">IFERROR(INDEX('Attendance-Slot-2'!$Q$2:$Q$2595,MATCH(1,('Attendance-Slot-2'!$A$2:$A$2595=$C336)*('Attendance-Slot-2'!$G$2:$G$2595=CW$2),0)),"No Data")</f>
        <v>No Data</v>
      </c>
      <c r="CY336" s="136">
        <f>VLOOKUP($CL336,'Written Exam Marks'!$H:$Q,10,FALSE)</f>
        <v>36</v>
      </c>
      <c r="CZ336" s="136">
        <f>VLOOKUP($CL336,'Written Exam Marks'!$H:$Q,9,FALSE)</f>
        <v>40</v>
      </c>
      <c r="DA336" s="111" t="str">
        <f t="shared" si="399"/>
        <v>Present</v>
      </c>
      <c r="DB336" s="111" t="str">
        <f t="shared" si="400"/>
        <v>P-S1_Onsite</v>
      </c>
      <c r="DC336" s="148">
        <v>6</v>
      </c>
      <c r="DD336" s="148">
        <v>7.625</v>
      </c>
      <c r="DE336" s="148">
        <v>9</v>
      </c>
      <c r="DF336" s="148">
        <v>16</v>
      </c>
      <c r="DG336" s="148">
        <v>19</v>
      </c>
      <c r="DH336" s="148">
        <v>57.625</v>
      </c>
      <c r="DI336" s="148">
        <v>65</v>
      </c>
      <c r="DJ336" s="66" t="s">
        <v>7351</v>
      </c>
      <c r="DK336" s="66" t="s">
        <v>1631</v>
      </c>
      <c r="DL336" s="68" t="str">
        <f t="shared" si="401"/>
        <v>2025EM1100333-MDSDF406</v>
      </c>
      <c r="DM336" s="66" t="str">
        <f t="shared" si="402"/>
        <v>0 missed</v>
      </c>
      <c r="DN336" s="66" t="str">
        <f t="shared" si="403"/>
        <v>0 missed</v>
      </c>
      <c r="DO336" s="62">
        <f t="shared" si="404"/>
        <v>3</v>
      </c>
      <c r="DP336" s="62">
        <f t="shared" si="405"/>
        <v>2</v>
      </c>
      <c r="DQ336" s="67">
        <f t="shared" si="406"/>
        <v>1</v>
      </c>
      <c r="DR336" s="67">
        <f t="shared" si="407"/>
        <v>1</v>
      </c>
      <c r="DS336" s="66" t="str">
        <f t="shared" si="408"/>
        <v>0 missed</v>
      </c>
      <c r="DT336" s="62">
        <f t="shared" si="409"/>
        <v>5</v>
      </c>
      <c r="DU336" s="68">
        <f t="shared" si="410"/>
        <v>1</v>
      </c>
      <c r="DV336" s="68" t="str">
        <f t="shared" si="411"/>
        <v>Q-3 A-2 || Q Total-3, A Total-2</v>
      </c>
      <c r="DW336" s="62" t="str" cm="1">
        <f t="array" ref="DW336">IFERROR(INDEX('Attendance-Slot-1'!$Q$2:$Q$1112,MATCH(1,('Attendance-Slot-1'!$A$2:$A$1112=$C336)*('Attendance-Slot-1'!$G$2:$G$1112=DW$2),0)),"No Data")</f>
        <v>P-S1_Onsite</v>
      </c>
      <c r="DX336" s="62" t="str" cm="1">
        <f t="array" ref="DX336">IFERROR(INDEX('Attendance-Slot-2'!$Q$2:$Q$2595,MATCH(1,('Attendance-Slot-2'!$A$2:$A$2595=$C336)*('Attendance-Slot-2'!$G$2:$G$2595=DW$2),0)),"No Data")</f>
        <v>No Data</v>
      </c>
      <c r="DY336" s="137">
        <f>VLOOKUP($DL336,'Written Exam Marks'!$H:$Q,10,FALSE)</f>
        <v>30.5</v>
      </c>
      <c r="DZ336" s="137">
        <f>VLOOKUP($DL336,'Written Exam Marks'!$H:$Q,9,FALSE)</f>
        <v>35</v>
      </c>
      <c r="EA336" s="62" t="str">
        <f t="shared" si="412"/>
        <v>Present</v>
      </c>
      <c r="EB336" s="62" t="str">
        <f t="shared" si="413"/>
        <v>P-S1_Onsite</v>
      </c>
      <c r="EC336" s="114" t="str">
        <f t="shared" si="350"/>
        <v>P-5, 
A-0, 
No Data-0</v>
      </c>
      <c r="ED336" s="114" t="str">
        <f t="shared" si="351"/>
        <v>P-0, 
A-0, 
No Data-5</v>
      </c>
      <c r="EE336" s="114" t="str">
        <f t="shared" si="414"/>
        <v>P-S1_Onsite</v>
      </c>
      <c r="EF336" s="114" t="str">
        <f t="shared" si="415"/>
        <v>P-S1_Onsite</v>
      </c>
      <c r="EG336" s="114" t="str">
        <f t="shared" si="416"/>
        <v>P-S1_Onsite</v>
      </c>
      <c r="EH336" s="114" t="str">
        <f t="shared" si="417"/>
        <v>P-S1_Onsite</v>
      </c>
      <c r="EI336" s="114" t="str">
        <f t="shared" si="418"/>
        <v>P-S1_Onsite</v>
      </c>
      <c r="EJ336" s="114" t="str">
        <f t="shared" si="419"/>
        <v>P-5, A-0, No Data-0</v>
      </c>
      <c r="EK336" s="114" t="s">
        <v>10453</v>
      </c>
      <c r="EL336" s="114">
        <v>29</v>
      </c>
      <c r="EM336" s="114">
        <v>10</v>
      </c>
      <c r="EN336" s="114">
        <v>51</v>
      </c>
      <c r="EO336" s="114">
        <v>90</v>
      </c>
      <c r="EP336" s="114" t="s">
        <v>7217</v>
      </c>
      <c r="EQ336" s="114" t="s">
        <v>1054</v>
      </c>
      <c r="ER336" s="114" t="s">
        <v>2857</v>
      </c>
      <c r="ES336" s="114"/>
      <c r="ET336" s="30" t="s">
        <v>2857</v>
      </c>
    </row>
    <row r="337" spans="1:150" x14ac:dyDescent="0.25">
      <c r="A337" s="114">
        <v>334</v>
      </c>
      <c r="B337" s="114" t="s">
        <v>7224</v>
      </c>
      <c r="C337" s="80" t="s">
        <v>2866</v>
      </c>
      <c r="D337" s="30" t="s">
        <v>2867</v>
      </c>
      <c r="E337" s="30" t="s">
        <v>2868</v>
      </c>
      <c r="F337" s="33" t="s">
        <v>7201</v>
      </c>
      <c r="G337" s="30" t="s">
        <v>2869</v>
      </c>
      <c r="H337" s="143" t="s">
        <v>5</v>
      </c>
      <c r="I337" s="143">
        <v>15</v>
      </c>
      <c r="J337" s="143">
        <v>17</v>
      </c>
      <c r="K337" s="143">
        <v>15</v>
      </c>
      <c r="L337" s="143">
        <v>47</v>
      </c>
      <c r="M337" s="143">
        <v>65</v>
      </c>
      <c r="N337" s="40" t="s">
        <v>7314</v>
      </c>
      <c r="O337" s="40" t="s">
        <v>1593</v>
      </c>
      <c r="P337" s="13" t="str">
        <f t="shared" si="352"/>
        <v>2025EM1100334-MDSDF401</v>
      </c>
      <c r="Q337" s="40" t="str">
        <f t="shared" si="353"/>
        <v>1 missed</v>
      </c>
      <c r="R337" s="40" t="str">
        <f t="shared" si="354"/>
        <v>0 missed</v>
      </c>
      <c r="S337" s="40">
        <f t="shared" si="355"/>
        <v>2</v>
      </c>
      <c r="T337" s="40">
        <f t="shared" si="356"/>
        <v>1</v>
      </c>
      <c r="U337" s="41">
        <f t="shared" si="357"/>
        <v>0.66666666666666663</v>
      </c>
      <c r="V337" s="41">
        <f t="shared" si="358"/>
        <v>1</v>
      </c>
      <c r="W337" s="40" t="str">
        <f t="shared" si="359"/>
        <v>1 missed</v>
      </c>
      <c r="X337" s="113">
        <f t="shared" si="360"/>
        <v>3</v>
      </c>
      <c r="Y337" s="13">
        <f t="shared" si="361"/>
        <v>0.75</v>
      </c>
      <c r="Z337" s="13" t="str">
        <f t="shared" si="362"/>
        <v>Q-2 A-1 || Q Total-3, A Total-1</v>
      </c>
      <c r="AA337" s="113" t="str" cm="1">
        <f t="array" ref="AA337">IFERROR(INDEX('Attendance-Slot-1'!$Q$2:$Q$1112,MATCH(1,('Attendance-Slot-1'!$A$2:$A$1112=$C337)*('Attendance-Slot-1'!$G$2:$G$1112=AA$2),0)),"No Data")</f>
        <v>P-S1_Onsite</v>
      </c>
      <c r="AB337" s="113" t="str" cm="1">
        <f t="array" ref="AB337">IFERROR(INDEX('Attendance-Slot-2'!$Q$2:$Q$2595,MATCH(1,('Attendance-Slot-2'!$A$2:$A$2595=$C337)*('Attendance-Slot-2'!$G$2:$G$2595=AA$2),0)),"No Data")</f>
        <v>No Data</v>
      </c>
      <c r="AC337" s="133">
        <f>VLOOKUP($P337,'Written Exam Marks'!$H:$Q,10,FALSE)</f>
        <v>20</v>
      </c>
      <c r="AD337" s="133">
        <f>VLOOKUP($P337,'Written Exam Marks'!$H:$Q,9,FALSE)</f>
        <v>35</v>
      </c>
      <c r="AE337" s="113" t="str">
        <f t="shared" si="363"/>
        <v>Present</v>
      </c>
      <c r="AF337" s="113" t="str">
        <f t="shared" si="364"/>
        <v>P-S1_Onsite</v>
      </c>
      <c r="AG337" s="146">
        <v>10</v>
      </c>
      <c r="AH337" s="146">
        <v>9.5</v>
      </c>
      <c r="AI337" s="146">
        <v>10</v>
      </c>
      <c r="AJ337" s="146">
        <v>10</v>
      </c>
      <c r="AK337" s="146">
        <v>10</v>
      </c>
      <c r="AL337" s="146">
        <v>10</v>
      </c>
      <c r="AM337" s="146">
        <v>59.5</v>
      </c>
      <c r="AN337" s="146">
        <v>60</v>
      </c>
      <c r="AO337" s="43" t="s">
        <v>7336</v>
      </c>
      <c r="AP337" s="43" t="s">
        <v>1598</v>
      </c>
      <c r="AQ337" s="50" t="str">
        <f t="shared" si="365"/>
        <v>2025EM1100334-MDSDF402</v>
      </c>
      <c r="AR337" s="43" t="str">
        <f t="shared" si="366"/>
        <v>0 missed</v>
      </c>
      <c r="AS337" s="47" t="s">
        <v>7342</v>
      </c>
      <c r="AT337" s="43">
        <f t="shared" si="367"/>
        <v>6</v>
      </c>
      <c r="AU337" s="48" t="s">
        <v>7342</v>
      </c>
      <c r="AV337" s="49">
        <f t="shared" si="368"/>
        <v>1</v>
      </c>
      <c r="AW337" s="48" t="s">
        <v>7342</v>
      </c>
      <c r="AX337" s="43" t="str">
        <f t="shared" si="369"/>
        <v>0 missed</v>
      </c>
      <c r="AY337" s="42">
        <f t="shared" si="370"/>
        <v>6</v>
      </c>
      <c r="AZ337" s="50">
        <f t="shared" si="371"/>
        <v>1</v>
      </c>
      <c r="BA337" s="50" t="str">
        <f t="shared" si="372"/>
        <v>Q-6 A-- || Q Total-6, A Total-0</v>
      </c>
      <c r="BB337" s="42" t="str" cm="1">
        <f t="array" ref="BB337">IFERROR(INDEX('Attendance-Slot-1'!$Q$2:$Q$1112,MATCH(1,('Attendance-Slot-1'!$A$2:$A$1112=$C337)*('Attendance-Slot-1'!$G$2:$G$1112=BB$2),0)),"No Data")</f>
        <v>P-S1_Onsite</v>
      </c>
      <c r="BC337" s="42" t="str" cm="1">
        <f t="array" ref="BC337">IFERROR(INDEX('Attendance-Slot-2'!$Q$2:$Q$2595,MATCH(1,('Attendance-Slot-2'!$A$2:$A$2595=$C337)*('Attendance-Slot-2'!$G$2:$G$2595=BB$2),0)),"No Data")</f>
        <v>No Data</v>
      </c>
      <c r="BD337" s="134">
        <f>VLOOKUP($AQ337,'Written Exam Marks'!$H:$Q,10,FALSE)</f>
        <v>28</v>
      </c>
      <c r="BE337" s="134">
        <f>VLOOKUP($AQ337,'Written Exam Marks'!$H:$Q,9,FALSE)</f>
        <v>40</v>
      </c>
      <c r="BF337" s="42" t="str">
        <f t="shared" si="373"/>
        <v>Present</v>
      </c>
      <c r="BG337" s="42" t="str">
        <f t="shared" si="374"/>
        <v>P-S1_Onsite</v>
      </c>
      <c r="BH337" s="147">
        <v>20</v>
      </c>
      <c r="BI337" s="147">
        <v>29.5</v>
      </c>
      <c r="BJ337" s="147">
        <v>49.5</v>
      </c>
      <c r="BK337" s="147">
        <v>60</v>
      </c>
      <c r="BL337" s="52" t="s">
        <v>3697</v>
      </c>
      <c r="BM337" s="52" t="s">
        <v>1606</v>
      </c>
      <c r="BN337" s="57" t="str">
        <f t="shared" si="375"/>
        <v>2025EM1100334-MDSDF403</v>
      </c>
      <c r="BO337" s="52" t="str">
        <f t="shared" si="376"/>
        <v>0 missed</v>
      </c>
      <c r="BP337" s="52" t="str">
        <f t="shared" si="377"/>
        <v>0 missed</v>
      </c>
      <c r="BQ337" s="52">
        <f t="shared" si="378"/>
        <v>1</v>
      </c>
      <c r="BR337" s="52">
        <f t="shared" si="379"/>
        <v>1</v>
      </c>
      <c r="BS337" s="56">
        <f t="shared" si="380"/>
        <v>1</v>
      </c>
      <c r="BT337" s="56">
        <f t="shared" si="381"/>
        <v>1</v>
      </c>
      <c r="BU337" s="52" t="str">
        <f t="shared" si="382"/>
        <v>0 missed</v>
      </c>
      <c r="BV337" s="51">
        <f t="shared" si="383"/>
        <v>2</v>
      </c>
      <c r="BW337" s="57">
        <f t="shared" si="384"/>
        <v>1</v>
      </c>
      <c r="BX337" s="57" t="str">
        <f t="shared" si="385"/>
        <v>Q-1 A-1 || Q Total-1, A Total-1</v>
      </c>
      <c r="BY337" s="51" t="str" cm="1">
        <f t="array" ref="BY337">IFERROR(INDEX('Attendance-Slot-1'!$Q$2:$Q$1112,MATCH(1,('Attendance-Slot-1'!$A$2:$A$1112=$C337)*('Attendance-Slot-1'!$G$2:$G$1112=BY$2),0)),"No Data")</f>
        <v>P-S1_Onsite</v>
      </c>
      <c r="BZ337" s="51" t="str" cm="1">
        <f t="array" ref="BZ337">IFERROR(INDEX('Attendance-Slot-2'!$Q$2:$Q$2595,MATCH(1,('Attendance-Slot-2'!$A$2:$A$2595=$C337)*('Attendance-Slot-2'!$G$2:$G$2595=BY$2),0)),"No Data")</f>
        <v>No Data</v>
      </c>
      <c r="CA337" s="135">
        <f>VLOOKUP($BN337,'Written Exam Marks'!$H:$Q,10,FALSE)</f>
        <v>34</v>
      </c>
      <c r="CB337" s="135">
        <f>VLOOKUP($BN337,'Written Exam Marks'!$H:$Q,9,FALSE)</f>
        <v>40</v>
      </c>
      <c r="CC337" s="51" t="str">
        <f t="shared" si="386"/>
        <v>Present</v>
      </c>
      <c r="CD337" s="51" t="str">
        <f t="shared" si="387"/>
        <v>P-S1_Onsite</v>
      </c>
      <c r="CE337" s="29">
        <v>20</v>
      </c>
      <c r="CF337" s="29">
        <v>20</v>
      </c>
      <c r="CG337" s="29">
        <v>18</v>
      </c>
      <c r="CH337" s="29">
        <v>58</v>
      </c>
      <c r="CI337" s="29">
        <v>60</v>
      </c>
      <c r="CJ337" s="61" t="s">
        <v>7343</v>
      </c>
      <c r="CK337" s="61" t="s">
        <v>1613</v>
      </c>
      <c r="CL337" s="10" t="str">
        <f t="shared" si="388"/>
        <v>2025EM1100334-MDSDF404</v>
      </c>
      <c r="CM337" s="61" t="str">
        <f t="shared" si="389"/>
        <v>0 missed</v>
      </c>
      <c r="CN337" s="61" t="str">
        <f t="shared" si="390"/>
        <v>0 missed</v>
      </c>
      <c r="CO337" s="111">
        <f t="shared" si="391"/>
        <v>2</v>
      </c>
      <c r="CP337" s="111">
        <f t="shared" si="392"/>
        <v>1</v>
      </c>
      <c r="CQ337" s="9">
        <f t="shared" si="393"/>
        <v>1</v>
      </c>
      <c r="CR337" s="9">
        <f t="shared" si="394"/>
        <v>1</v>
      </c>
      <c r="CS337" s="61" t="str">
        <f t="shared" si="395"/>
        <v>0 missed</v>
      </c>
      <c r="CT337" s="111">
        <f t="shared" si="396"/>
        <v>3</v>
      </c>
      <c r="CU337" s="10">
        <f t="shared" si="397"/>
        <v>1</v>
      </c>
      <c r="CV337" s="10" t="str">
        <f t="shared" si="398"/>
        <v>Q-2 A-1 || Q Total-2, A Total-1</v>
      </c>
      <c r="CW337" s="111" t="str" cm="1">
        <f t="array" ref="CW337">IFERROR(INDEX('Attendance-Slot-1'!$Q$2:$Q$1112,MATCH(1,('Attendance-Slot-1'!$A$2:$A$1112=$C337)*('Attendance-Slot-1'!$G$2:$G$1112=CW$2),0)),"No Data")</f>
        <v>P-S1_Onsite</v>
      </c>
      <c r="CX337" s="111" t="str" cm="1">
        <f t="array" ref="CX337">IFERROR(INDEX('Attendance-Slot-2'!$Q$2:$Q$2595,MATCH(1,('Attendance-Slot-2'!$A$2:$A$2595=$C337)*('Attendance-Slot-2'!$G$2:$G$2595=CW$2),0)),"No Data")</f>
        <v>No Data</v>
      </c>
      <c r="CY337" s="136">
        <f>VLOOKUP($CL337,'Written Exam Marks'!$H:$Q,10,FALSE)</f>
        <v>33</v>
      </c>
      <c r="CZ337" s="136">
        <f>VLOOKUP($CL337,'Written Exam Marks'!$H:$Q,9,FALSE)</f>
        <v>40</v>
      </c>
      <c r="DA337" s="111" t="str">
        <f t="shared" si="399"/>
        <v>Present</v>
      </c>
      <c r="DB337" s="111" t="str">
        <f t="shared" si="400"/>
        <v>P-S1_Onsite</v>
      </c>
      <c r="DC337" s="148">
        <v>5.5</v>
      </c>
      <c r="DD337" s="148">
        <v>7.5</v>
      </c>
      <c r="DE337" s="148">
        <v>8</v>
      </c>
      <c r="DF337" s="148">
        <v>14</v>
      </c>
      <c r="DG337" s="148">
        <v>20</v>
      </c>
      <c r="DH337" s="148">
        <v>55</v>
      </c>
      <c r="DI337" s="148">
        <v>65</v>
      </c>
      <c r="DJ337" s="66" t="s">
        <v>7351</v>
      </c>
      <c r="DK337" s="66" t="s">
        <v>1631</v>
      </c>
      <c r="DL337" s="68" t="str">
        <f t="shared" si="401"/>
        <v>2025EM1100334-MDSDF406</v>
      </c>
      <c r="DM337" s="66" t="str">
        <f t="shared" si="402"/>
        <v>0 missed</v>
      </c>
      <c r="DN337" s="66" t="str">
        <f t="shared" si="403"/>
        <v>0 missed</v>
      </c>
      <c r="DO337" s="62">
        <f t="shared" si="404"/>
        <v>3</v>
      </c>
      <c r="DP337" s="62">
        <f t="shared" si="405"/>
        <v>2</v>
      </c>
      <c r="DQ337" s="67">
        <f t="shared" si="406"/>
        <v>1</v>
      </c>
      <c r="DR337" s="67">
        <f t="shared" si="407"/>
        <v>1</v>
      </c>
      <c r="DS337" s="66" t="str">
        <f t="shared" si="408"/>
        <v>0 missed</v>
      </c>
      <c r="DT337" s="62">
        <f t="shared" si="409"/>
        <v>5</v>
      </c>
      <c r="DU337" s="68">
        <f t="shared" si="410"/>
        <v>1</v>
      </c>
      <c r="DV337" s="68" t="str">
        <f t="shared" si="411"/>
        <v>Q-3 A-2 || Q Total-3, A Total-2</v>
      </c>
      <c r="DW337" s="62" t="str" cm="1">
        <f t="array" ref="DW337">IFERROR(INDEX('Attendance-Slot-1'!$Q$2:$Q$1112,MATCH(1,('Attendance-Slot-1'!$A$2:$A$1112=$C337)*('Attendance-Slot-1'!$G$2:$G$1112=DW$2),0)),"No Data")</f>
        <v>P-S1_Onsite</v>
      </c>
      <c r="DX337" s="62" t="str" cm="1">
        <f t="array" ref="DX337">IFERROR(INDEX('Attendance-Slot-2'!$Q$2:$Q$2595,MATCH(1,('Attendance-Slot-2'!$A$2:$A$2595=$C337)*('Attendance-Slot-2'!$G$2:$G$2595=DW$2),0)),"No Data")</f>
        <v>No Data</v>
      </c>
      <c r="DY337" s="137">
        <f>VLOOKUP($DL337,'Written Exam Marks'!$H:$Q,10,FALSE)</f>
        <v>34.5</v>
      </c>
      <c r="DZ337" s="137">
        <f>VLOOKUP($DL337,'Written Exam Marks'!$H:$Q,9,FALSE)</f>
        <v>35</v>
      </c>
      <c r="EA337" s="62" t="str">
        <f t="shared" si="412"/>
        <v>Present</v>
      </c>
      <c r="EB337" s="62" t="str">
        <f t="shared" si="413"/>
        <v>P-S1_Onsite</v>
      </c>
      <c r="EC337" s="114" t="str">
        <f t="shared" si="350"/>
        <v>P-5, 
A-0, 
No Data-0</v>
      </c>
      <c r="ED337" s="114" t="str">
        <f t="shared" si="351"/>
        <v>P-0, 
A-0, 
No Data-5</v>
      </c>
      <c r="EE337" s="114" t="str">
        <f t="shared" si="414"/>
        <v>P-S1_Onsite</v>
      </c>
      <c r="EF337" s="114" t="str">
        <f t="shared" si="415"/>
        <v>P-S1_Onsite</v>
      </c>
      <c r="EG337" s="114" t="str">
        <f t="shared" si="416"/>
        <v>P-S1_Onsite</v>
      </c>
      <c r="EH337" s="114" t="str">
        <f t="shared" si="417"/>
        <v>P-S1_Onsite</v>
      </c>
      <c r="EI337" s="114" t="str">
        <f t="shared" si="418"/>
        <v>P-S1_Onsite</v>
      </c>
      <c r="EJ337" s="114" t="str">
        <f t="shared" si="419"/>
        <v>P-5, A-0, No Data-0</v>
      </c>
      <c r="EK337" s="114" t="s">
        <v>10453</v>
      </c>
      <c r="EL337" s="114">
        <v>27.5</v>
      </c>
      <c r="EM337" s="114">
        <v>10</v>
      </c>
      <c r="EN337" s="114">
        <v>53</v>
      </c>
      <c r="EO337" s="114">
        <v>90.5</v>
      </c>
      <c r="EP337" s="114" t="s">
        <v>7217</v>
      </c>
      <c r="EQ337" s="114" t="s">
        <v>1054</v>
      </c>
      <c r="ER337" s="114" t="s">
        <v>2866</v>
      </c>
      <c r="ES337" s="114"/>
      <c r="ET337" s="30" t="s">
        <v>2866</v>
      </c>
    </row>
    <row r="338" spans="1:150" x14ac:dyDescent="0.25">
      <c r="A338" s="114">
        <v>335</v>
      </c>
      <c r="B338" s="114" t="s">
        <v>7224</v>
      </c>
      <c r="C338" s="80" t="s">
        <v>2875</v>
      </c>
      <c r="D338" s="30" t="s">
        <v>2876</v>
      </c>
      <c r="E338" s="30" t="s">
        <v>2877</v>
      </c>
      <c r="F338" s="33" t="s">
        <v>7201</v>
      </c>
      <c r="G338" s="30" t="s">
        <v>2878</v>
      </c>
      <c r="H338" s="143">
        <v>15</v>
      </c>
      <c r="I338" s="143">
        <v>15</v>
      </c>
      <c r="J338" s="143">
        <v>19</v>
      </c>
      <c r="K338" s="143">
        <v>15</v>
      </c>
      <c r="L338" s="143">
        <v>64</v>
      </c>
      <c r="M338" s="143">
        <v>65</v>
      </c>
      <c r="N338" s="40" t="s">
        <v>7314</v>
      </c>
      <c r="O338" s="40" t="s">
        <v>1593</v>
      </c>
      <c r="P338" s="13" t="str">
        <f t="shared" si="352"/>
        <v>2025EM1100335-MDSDF401</v>
      </c>
      <c r="Q338" s="40" t="str">
        <f t="shared" si="353"/>
        <v>0 missed</v>
      </c>
      <c r="R338" s="40" t="str">
        <f t="shared" si="354"/>
        <v>0 missed</v>
      </c>
      <c r="S338" s="40">
        <f t="shared" si="355"/>
        <v>3</v>
      </c>
      <c r="T338" s="40">
        <f t="shared" si="356"/>
        <v>1</v>
      </c>
      <c r="U338" s="41">
        <f t="shared" si="357"/>
        <v>1</v>
      </c>
      <c r="V338" s="41">
        <f t="shared" si="358"/>
        <v>1</v>
      </c>
      <c r="W338" s="40" t="str">
        <f t="shared" si="359"/>
        <v>0 missed</v>
      </c>
      <c r="X338" s="113">
        <f t="shared" si="360"/>
        <v>4</v>
      </c>
      <c r="Y338" s="13">
        <f t="shared" si="361"/>
        <v>1</v>
      </c>
      <c r="Z338" s="13" t="str">
        <f t="shared" si="362"/>
        <v>Q-3 A-1 || Q Total-3, A Total-1</v>
      </c>
      <c r="AA338" s="113" t="str" cm="1">
        <f t="array" ref="AA338">IFERROR(INDEX('Attendance-Slot-1'!$Q$2:$Q$1112,MATCH(1,('Attendance-Slot-1'!$A$2:$A$1112=$C338)*('Attendance-Slot-1'!$G$2:$G$1112=AA$2),0)),"No Data")</f>
        <v>No Data</v>
      </c>
      <c r="AB338" s="113" t="str" cm="1">
        <f t="array" ref="AB338">IFERROR(INDEX('Attendance-Slot-2'!$Q$2:$Q$2595,MATCH(1,('Attendance-Slot-2'!$A$2:$A$2595=$C338)*('Attendance-Slot-2'!$G$2:$G$2595=AA$2),0)),"No Data")</f>
        <v>P-S2_Onsite</v>
      </c>
      <c r="AC338" s="133">
        <f>VLOOKUP($P338,'Written Exam Marks'!$H:$Q,10,FALSE)</f>
        <v>13</v>
      </c>
      <c r="AD338" s="133">
        <f>VLOOKUP($P338,'Written Exam Marks'!$H:$Q,9,FALSE)</f>
        <v>35</v>
      </c>
      <c r="AE338" s="113" t="str">
        <f t="shared" si="363"/>
        <v>Present</v>
      </c>
      <c r="AF338" s="113" t="str">
        <f t="shared" si="364"/>
        <v>P-S2_Onsite</v>
      </c>
      <c r="AG338" s="146">
        <v>10</v>
      </c>
      <c r="AH338" s="146">
        <v>10</v>
      </c>
      <c r="AI338" s="146">
        <v>10</v>
      </c>
      <c r="AJ338" s="146">
        <v>10</v>
      </c>
      <c r="AK338" s="146">
        <v>10</v>
      </c>
      <c r="AL338" s="146">
        <v>10</v>
      </c>
      <c r="AM338" s="146">
        <v>60</v>
      </c>
      <c r="AN338" s="146">
        <v>60</v>
      </c>
      <c r="AO338" s="43" t="s">
        <v>7336</v>
      </c>
      <c r="AP338" s="43" t="s">
        <v>1598</v>
      </c>
      <c r="AQ338" s="50" t="str">
        <f t="shared" si="365"/>
        <v>2025EM1100335-MDSDF402</v>
      </c>
      <c r="AR338" s="43" t="str">
        <f t="shared" si="366"/>
        <v>0 missed</v>
      </c>
      <c r="AS338" s="47" t="s">
        <v>7342</v>
      </c>
      <c r="AT338" s="43">
        <f t="shared" si="367"/>
        <v>6</v>
      </c>
      <c r="AU338" s="48" t="s">
        <v>7342</v>
      </c>
      <c r="AV338" s="49">
        <f t="shared" si="368"/>
        <v>1</v>
      </c>
      <c r="AW338" s="48" t="s">
        <v>7342</v>
      </c>
      <c r="AX338" s="43" t="str">
        <f t="shared" si="369"/>
        <v>0 missed</v>
      </c>
      <c r="AY338" s="42">
        <f t="shared" si="370"/>
        <v>6</v>
      </c>
      <c r="AZ338" s="50">
        <f t="shared" si="371"/>
        <v>1</v>
      </c>
      <c r="BA338" s="50" t="str">
        <f t="shared" si="372"/>
        <v>Q-6 A-- || Q Total-6, A Total-0</v>
      </c>
      <c r="BB338" s="42" t="str" cm="1">
        <f t="array" ref="BB338">IFERROR(INDEX('Attendance-Slot-1'!$Q$2:$Q$1112,MATCH(1,('Attendance-Slot-1'!$A$2:$A$1112=$C338)*('Attendance-Slot-1'!$G$2:$G$1112=BB$2),0)),"No Data")</f>
        <v>P-S1_Onsite</v>
      </c>
      <c r="BC338" s="42" t="str" cm="1">
        <f t="array" ref="BC338">IFERROR(INDEX('Attendance-Slot-2'!$Q$2:$Q$2595,MATCH(1,('Attendance-Slot-2'!$A$2:$A$2595=$C338)*('Attendance-Slot-2'!$G$2:$G$2595=BB$2),0)),"No Data")</f>
        <v>No Data</v>
      </c>
      <c r="BD338" s="134">
        <f>VLOOKUP($AQ338,'Written Exam Marks'!$H:$Q,10,FALSE)</f>
        <v>30</v>
      </c>
      <c r="BE338" s="134">
        <f>VLOOKUP($AQ338,'Written Exam Marks'!$H:$Q,9,FALSE)</f>
        <v>40</v>
      </c>
      <c r="BF338" s="42" t="str">
        <f t="shared" si="373"/>
        <v>Present</v>
      </c>
      <c r="BG338" s="42" t="str">
        <f t="shared" si="374"/>
        <v>P-S1_Onsite</v>
      </c>
      <c r="BH338" s="147">
        <v>20</v>
      </c>
      <c r="BI338" s="147">
        <v>26</v>
      </c>
      <c r="BJ338" s="147">
        <v>46</v>
      </c>
      <c r="BK338" s="147">
        <v>60</v>
      </c>
      <c r="BL338" s="52" t="s">
        <v>3697</v>
      </c>
      <c r="BM338" s="52" t="s">
        <v>1606</v>
      </c>
      <c r="BN338" s="57" t="str">
        <f t="shared" si="375"/>
        <v>2025EM1100335-MDSDF403</v>
      </c>
      <c r="BO338" s="52" t="str">
        <f t="shared" si="376"/>
        <v>0 missed</v>
      </c>
      <c r="BP338" s="52" t="str">
        <f t="shared" si="377"/>
        <v>0 missed</v>
      </c>
      <c r="BQ338" s="52">
        <f t="shared" si="378"/>
        <v>1</v>
      </c>
      <c r="BR338" s="52">
        <f t="shared" si="379"/>
        <v>1</v>
      </c>
      <c r="BS338" s="56">
        <f t="shared" si="380"/>
        <v>1</v>
      </c>
      <c r="BT338" s="56">
        <f t="shared" si="381"/>
        <v>1</v>
      </c>
      <c r="BU338" s="52" t="str">
        <f t="shared" si="382"/>
        <v>0 missed</v>
      </c>
      <c r="BV338" s="51">
        <f t="shared" si="383"/>
        <v>2</v>
      </c>
      <c r="BW338" s="57">
        <f t="shared" si="384"/>
        <v>1</v>
      </c>
      <c r="BX338" s="57" t="str">
        <f t="shared" si="385"/>
        <v>Q-1 A-1 || Q Total-1, A Total-1</v>
      </c>
      <c r="BY338" s="51" t="str" cm="1">
        <f t="array" ref="BY338">IFERROR(INDEX('Attendance-Slot-1'!$Q$2:$Q$1112,MATCH(1,('Attendance-Slot-1'!$A$2:$A$1112=$C338)*('Attendance-Slot-1'!$G$2:$G$1112=BY$2),0)),"No Data")</f>
        <v>No Data</v>
      </c>
      <c r="BZ338" s="51" t="str" cm="1">
        <f t="array" ref="BZ338">IFERROR(INDEX('Attendance-Slot-2'!$Q$2:$Q$2595,MATCH(1,('Attendance-Slot-2'!$A$2:$A$2595=$C338)*('Attendance-Slot-2'!$G$2:$G$2595=BY$2),0)),"No Data")</f>
        <v>P-S2_Onsite</v>
      </c>
      <c r="CA338" s="135">
        <f>VLOOKUP($BN338,'Written Exam Marks'!$H:$Q,10,FALSE)</f>
        <v>19</v>
      </c>
      <c r="CB338" s="135">
        <f>VLOOKUP($BN338,'Written Exam Marks'!$H:$Q,9,FALSE)</f>
        <v>40</v>
      </c>
      <c r="CC338" s="51" t="str">
        <f t="shared" si="386"/>
        <v>Present</v>
      </c>
      <c r="CD338" s="51" t="str">
        <f t="shared" si="387"/>
        <v>P-S2_Onsite</v>
      </c>
      <c r="CE338" s="29">
        <v>20</v>
      </c>
      <c r="CF338" s="29">
        <v>20</v>
      </c>
      <c r="CG338" s="29">
        <v>19</v>
      </c>
      <c r="CH338" s="29">
        <v>59</v>
      </c>
      <c r="CI338" s="29">
        <v>60</v>
      </c>
      <c r="CJ338" s="61" t="s">
        <v>7343</v>
      </c>
      <c r="CK338" s="61" t="s">
        <v>1613</v>
      </c>
      <c r="CL338" s="10" t="str">
        <f t="shared" si="388"/>
        <v>2025EM1100335-MDSDF404</v>
      </c>
      <c r="CM338" s="61" t="str">
        <f t="shared" si="389"/>
        <v>0 missed</v>
      </c>
      <c r="CN338" s="61" t="str">
        <f t="shared" si="390"/>
        <v>0 missed</v>
      </c>
      <c r="CO338" s="111">
        <f t="shared" si="391"/>
        <v>2</v>
      </c>
      <c r="CP338" s="111">
        <f t="shared" si="392"/>
        <v>1</v>
      </c>
      <c r="CQ338" s="9">
        <f t="shared" si="393"/>
        <v>1</v>
      </c>
      <c r="CR338" s="9">
        <f t="shared" si="394"/>
        <v>1</v>
      </c>
      <c r="CS338" s="61" t="str">
        <f t="shared" si="395"/>
        <v>0 missed</v>
      </c>
      <c r="CT338" s="111">
        <f t="shared" si="396"/>
        <v>3</v>
      </c>
      <c r="CU338" s="10">
        <f t="shared" si="397"/>
        <v>1</v>
      </c>
      <c r="CV338" s="10" t="str">
        <f t="shared" si="398"/>
        <v>Q-2 A-1 || Q Total-2, A Total-1</v>
      </c>
      <c r="CW338" s="111" t="str" cm="1">
        <f t="array" ref="CW338">IFERROR(INDEX('Attendance-Slot-1'!$Q$2:$Q$1112,MATCH(1,('Attendance-Slot-1'!$A$2:$A$1112=$C338)*('Attendance-Slot-1'!$G$2:$G$1112=CW$2),0)),"No Data")</f>
        <v>P-S1_Onsite</v>
      </c>
      <c r="CX338" s="111" t="str" cm="1">
        <f t="array" ref="CX338">IFERROR(INDEX('Attendance-Slot-2'!$Q$2:$Q$2595,MATCH(1,('Attendance-Slot-2'!$A$2:$A$2595=$C338)*('Attendance-Slot-2'!$G$2:$G$2595=CW$2),0)),"No Data")</f>
        <v>No Data</v>
      </c>
      <c r="CY338" s="136">
        <f>VLOOKUP($CL338,'Written Exam Marks'!$H:$Q,10,FALSE)</f>
        <v>28.5</v>
      </c>
      <c r="CZ338" s="136">
        <f>VLOOKUP($CL338,'Written Exam Marks'!$H:$Q,9,FALSE)</f>
        <v>40</v>
      </c>
      <c r="DA338" s="111" t="str">
        <f t="shared" si="399"/>
        <v>Present</v>
      </c>
      <c r="DB338" s="111" t="str">
        <f t="shared" si="400"/>
        <v>P-S1_Onsite</v>
      </c>
      <c r="DC338" s="148">
        <v>5.5</v>
      </c>
      <c r="DD338" s="148">
        <v>6.625</v>
      </c>
      <c r="DE338" s="148">
        <v>8</v>
      </c>
      <c r="DF338" s="148">
        <v>14</v>
      </c>
      <c r="DG338" s="148">
        <v>16</v>
      </c>
      <c r="DH338" s="148">
        <v>50.125</v>
      </c>
      <c r="DI338" s="148">
        <v>65</v>
      </c>
      <c r="DJ338" s="66" t="s">
        <v>7351</v>
      </c>
      <c r="DK338" s="66" t="s">
        <v>1631</v>
      </c>
      <c r="DL338" s="68" t="str">
        <f t="shared" si="401"/>
        <v>2025EM1100335-MDSDF406</v>
      </c>
      <c r="DM338" s="66" t="str">
        <f t="shared" si="402"/>
        <v>0 missed</v>
      </c>
      <c r="DN338" s="66" t="str">
        <f t="shared" si="403"/>
        <v>0 missed</v>
      </c>
      <c r="DO338" s="62">
        <f t="shared" si="404"/>
        <v>3</v>
      </c>
      <c r="DP338" s="62">
        <f t="shared" si="405"/>
        <v>2</v>
      </c>
      <c r="DQ338" s="67">
        <f t="shared" si="406"/>
        <v>1</v>
      </c>
      <c r="DR338" s="67">
        <f t="shared" si="407"/>
        <v>1</v>
      </c>
      <c r="DS338" s="66" t="str">
        <f t="shared" si="408"/>
        <v>0 missed</v>
      </c>
      <c r="DT338" s="62">
        <f t="shared" si="409"/>
        <v>5</v>
      </c>
      <c r="DU338" s="68">
        <f t="shared" si="410"/>
        <v>1</v>
      </c>
      <c r="DV338" s="68" t="str">
        <f t="shared" si="411"/>
        <v>Q-3 A-2 || Q Total-3, A Total-2</v>
      </c>
      <c r="DW338" s="62" t="str" cm="1">
        <f t="array" ref="DW338">IFERROR(INDEX('Attendance-Slot-1'!$Q$2:$Q$1112,MATCH(1,('Attendance-Slot-1'!$A$2:$A$1112=$C338)*('Attendance-Slot-1'!$G$2:$G$1112=DW$2),0)),"No Data")</f>
        <v>No Data</v>
      </c>
      <c r="DX338" s="62" t="str" cm="1">
        <f t="array" ref="DX338">IFERROR(INDEX('Attendance-Slot-2'!$Q$2:$Q$2595,MATCH(1,('Attendance-Slot-2'!$A$2:$A$2595=$C338)*('Attendance-Slot-2'!$G$2:$G$2595=DW$2),0)),"No Data")</f>
        <v>P-S2_Onsite</v>
      </c>
      <c r="DY338" s="137">
        <f>VLOOKUP($DL338,'Written Exam Marks'!$H:$Q,10,FALSE)</f>
        <v>23.5</v>
      </c>
      <c r="DZ338" s="137">
        <f>VLOOKUP($DL338,'Written Exam Marks'!$H:$Q,9,FALSE)</f>
        <v>35</v>
      </c>
      <c r="EA338" s="62" t="str">
        <f t="shared" si="412"/>
        <v>Present</v>
      </c>
      <c r="EB338" s="62" t="str">
        <f t="shared" si="413"/>
        <v>P-S2_Onsite</v>
      </c>
      <c r="EC338" s="114" t="str">
        <f t="shared" si="350"/>
        <v>P-2, 
A-0, 
No Data-3</v>
      </c>
      <c r="ED338" s="114" t="str">
        <f t="shared" si="351"/>
        <v>P-3, 
A-0, 
No Data-2</v>
      </c>
      <c r="EE338" s="114" t="str">
        <f t="shared" si="414"/>
        <v>P-S2_Onsite</v>
      </c>
      <c r="EF338" s="114" t="str">
        <f t="shared" si="415"/>
        <v>P-S1_Onsite</v>
      </c>
      <c r="EG338" s="114" t="str">
        <f t="shared" si="416"/>
        <v>P-S2_Onsite</v>
      </c>
      <c r="EH338" s="114" t="str">
        <f t="shared" si="417"/>
        <v>P-S1_Onsite</v>
      </c>
      <c r="EI338" s="114" t="str">
        <f t="shared" si="418"/>
        <v>P-S2_Onsite</v>
      </c>
      <c r="EJ338" s="114" t="str">
        <f t="shared" si="419"/>
        <v>P-5, A-0, No Data-0</v>
      </c>
      <c r="EK338" s="114" t="s">
        <v>10453</v>
      </c>
      <c r="EL338" s="114">
        <v>28.5</v>
      </c>
      <c r="EM338" s="114">
        <v>10</v>
      </c>
      <c r="EN338" s="114">
        <v>35</v>
      </c>
      <c r="EO338" s="114">
        <v>73.5</v>
      </c>
      <c r="EP338" s="114" t="s">
        <v>7217</v>
      </c>
      <c r="EQ338" s="114" t="s">
        <v>1054</v>
      </c>
      <c r="ER338" s="114" t="s">
        <v>2875</v>
      </c>
      <c r="ES338" s="114"/>
      <c r="ET338" s="30" t="s">
        <v>2875</v>
      </c>
    </row>
    <row r="339" spans="1:150" x14ac:dyDescent="0.25">
      <c r="A339" s="114">
        <v>336</v>
      </c>
      <c r="B339" s="114" t="s">
        <v>7224</v>
      </c>
      <c r="C339" s="80" t="s">
        <v>2881</v>
      </c>
      <c r="D339" s="30" t="s">
        <v>2882</v>
      </c>
      <c r="E339" s="30" t="s">
        <v>2883</v>
      </c>
      <c r="F339" s="33" t="s">
        <v>7201</v>
      </c>
      <c r="G339" s="30" t="s">
        <v>2884</v>
      </c>
      <c r="H339" s="143" t="s">
        <v>5</v>
      </c>
      <c r="I339" s="143">
        <v>13.5</v>
      </c>
      <c r="J339" s="143">
        <v>18</v>
      </c>
      <c r="K339" s="143">
        <v>15</v>
      </c>
      <c r="L339" s="143">
        <v>46.5</v>
      </c>
      <c r="M339" s="143">
        <v>65</v>
      </c>
      <c r="N339" s="40" t="s">
        <v>7314</v>
      </c>
      <c r="O339" s="40" t="s">
        <v>1593</v>
      </c>
      <c r="P339" s="13" t="str">
        <f t="shared" si="352"/>
        <v>2025EM1100336-MDSDF401</v>
      </c>
      <c r="Q339" s="40" t="str">
        <f t="shared" si="353"/>
        <v>1 missed</v>
      </c>
      <c r="R339" s="40" t="str">
        <f t="shared" si="354"/>
        <v>0 missed</v>
      </c>
      <c r="S339" s="40">
        <f t="shared" si="355"/>
        <v>2</v>
      </c>
      <c r="T339" s="40">
        <f t="shared" si="356"/>
        <v>1</v>
      </c>
      <c r="U339" s="41">
        <f t="shared" si="357"/>
        <v>0.66666666666666663</v>
      </c>
      <c r="V339" s="41">
        <f t="shared" si="358"/>
        <v>1</v>
      </c>
      <c r="W339" s="40" t="str">
        <f t="shared" si="359"/>
        <v>1 missed</v>
      </c>
      <c r="X339" s="113">
        <f t="shared" si="360"/>
        <v>3</v>
      </c>
      <c r="Y339" s="13">
        <f t="shared" si="361"/>
        <v>0.75</v>
      </c>
      <c r="Z339" s="13" t="str">
        <f t="shared" si="362"/>
        <v>Q-2 A-1 || Q Total-3, A Total-1</v>
      </c>
      <c r="AA339" s="113" t="str" cm="1">
        <f t="array" ref="AA339">IFERROR(INDEX('Attendance-Slot-1'!$Q$2:$Q$1112,MATCH(1,('Attendance-Slot-1'!$A$2:$A$1112=$C339)*('Attendance-Slot-1'!$G$2:$G$1112=AA$2),0)),"No Data")</f>
        <v>P-S1_Onsite</v>
      </c>
      <c r="AB339" s="113" t="str" cm="1">
        <f t="array" ref="AB339">IFERROR(INDEX('Attendance-Slot-2'!$Q$2:$Q$2595,MATCH(1,('Attendance-Slot-2'!$A$2:$A$2595=$C339)*('Attendance-Slot-2'!$G$2:$G$2595=AA$2),0)),"No Data")</f>
        <v>No Data</v>
      </c>
      <c r="AC339" s="133">
        <f>VLOOKUP($P339,'Written Exam Marks'!$H:$Q,10,FALSE)</f>
        <v>7</v>
      </c>
      <c r="AD339" s="133">
        <f>VLOOKUP($P339,'Written Exam Marks'!$H:$Q,9,FALSE)</f>
        <v>35</v>
      </c>
      <c r="AE339" s="113" t="str">
        <f t="shared" si="363"/>
        <v>Present</v>
      </c>
      <c r="AF339" s="113" t="str">
        <f t="shared" si="364"/>
        <v>P-S1_Onsite</v>
      </c>
      <c r="AG339" s="146" t="s">
        <v>5</v>
      </c>
      <c r="AH339" s="146" t="s">
        <v>5</v>
      </c>
      <c r="AI339" s="146">
        <v>10</v>
      </c>
      <c r="AJ339" s="146" t="s">
        <v>5</v>
      </c>
      <c r="AK339" s="146">
        <v>8</v>
      </c>
      <c r="AL339" s="146">
        <v>10</v>
      </c>
      <c r="AM339" s="146">
        <v>28</v>
      </c>
      <c r="AN339" s="146">
        <v>60</v>
      </c>
      <c r="AO339" s="43" t="s">
        <v>7336</v>
      </c>
      <c r="AP339" s="43" t="s">
        <v>1598</v>
      </c>
      <c r="AQ339" s="50" t="str">
        <f t="shared" si="365"/>
        <v>2025EM1100336-MDSDF402</v>
      </c>
      <c r="AR339" s="43" t="str">
        <f t="shared" si="366"/>
        <v>3 missed</v>
      </c>
      <c r="AS339" s="47" t="s">
        <v>7342</v>
      </c>
      <c r="AT339" s="43">
        <f t="shared" si="367"/>
        <v>3</v>
      </c>
      <c r="AU339" s="48" t="s">
        <v>7342</v>
      </c>
      <c r="AV339" s="49">
        <f t="shared" si="368"/>
        <v>0.5</v>
      </c>
      <c r="AW339" s="48" t="s">
        <v>7342</v>
      </c>
      <c r="AX339" s="43" t="str">
        <f t="shared" si="369"/>
        <v>3 missed</v>
      </c>
      <c r="AY339" s="42">
        <f t="shared" si="370"/>
        <v>3</v>
      </c>
      <c r="AZ339" s="50">
        <f t="shared" si="371"/>
        <v>0.5</v>
      </c>
      <c r="BA339" s="50" t="str">
        <f t="shared" si="372"/>
        <v>Q-3 A-- || Q Total-6, A Total-0</v>
      </c>
      <c r="BB339" s="42" t="str" cm="1">
        <f t="array" ref="BB339">IFERROR(INDEX('Attendance-Slot-1'!$Q$2:$Q$1112,MATCH(1,('Attendance-Slot-1'!$A$2:$A$1112=$C339)*('Attendance-Slot-1'!$G$2:$G$1112=BB$2),0)),"No Data")</f>
        <v>P-S1_Onsite</v>
      </c>
      <c r="BC339" s="42" t="str" cm="1">
        <f t="array" ref="BC339">IFERROR(INDEX('Attendance-Slot-2'!$Q$2:$Q$2595,MATCH(1,('Attendance-Slot-2'!$A$2:$A$2595=$C339)*('Attendance-Slot-2'!$G$2:$G$2595=BB$2),0)),"No Data")</f>
        <v>No Data</v>
      </c>
      <c r="BD339" s="134">
        <f>VLOOKUP($AQ339,'Written Exam Marks'!$H:$Q,10,FALSE)</f>
        <v>19</v>
      </c>
      <c r="BE339" s="134">
        <f>VLOOKUP($AQ339,'Written Exam Marks'!$H:$Q,9,FALSE)</f>
        <v>40</v>
      </c>
      <c r="BF339" s="42" t="str">
        <f t="shared" si="373"/>
        <v>Present</v>
      </c>
      <c r="BG339" s="42" t="str">
        <f t="shared" si="374"/>
        <v>P-S1_Onsite</v>
      </c>
      <c r="BH339" s="147" t="s">
        <v>5</v>
      </c>
      <c r="BI339" s="147">
        <v>26</v>
      </c>
      <c r="BJ339" s="147">
        <v>26</v>
      </c>
      <c r="BK339" s="147">
        <v>60</v>
      </c>
      <c r="BL339" s="52" t="s">
        <v>3697</v>
      </c>
      <c r="BM339" s="52" t="s">
        <v>1606</v>
      </c>
      <c r="BN339" s="57" t="str">
        <f t="shared" si="375"/>
        <v>2025EM1100336-MDSDF403</v>
      </c>
      <c r="BO339" s="52" t="str">
        <f t="shared" si="376"/>
        <v>1 missed</v>
      </c>
      <c r="BP339" s="52" t="str">
        <f t="shared" si="377"/>
        <v>0 missed</v>
      </c>
      <c r="BQ339" s="52">
        <f t="shared" si="378"/>
        <v>0</v>
      </c>
      <c r="BR339" s="52">
        <f t="shared" si="379"/>
        <v>1</v>
      </c>
      <c r="BS339" s="56">
        <f t="shared" si="380"/>
        <v>0</v>
      </c>
      <c r="BT339" s="56">
        <f t="shared" si="381"/>
        <v>1</v>
      </c>
      <c r="BU339" s="52" t="str">
        <f t="shared" si="382"/>
        <v>1 missed</v>
      </c>
      <c r="BV339" s="51">
        <f t="shared" si="383"/>
        <v>1</v>
      </c>
      <c r="BW339" s="57">
        <f t="shared" si="384"/>
        <v>0.5</v>
      </c>
      <c r="BX339" s="57" t="str">
        <f t="shared" si="385"/>
        <v>Q-0 A-1 || Q Total-1, A Total-1</v>
      </c>
      <c r="BY339" s="51" t="str" cm="1">
        <f t="array" ref="BY339">IFERROR(INDEX('Attendance-Slot-1'!$Q$2:$Q$1112,MATCH(1,('Attendance-Slot-1'!$A$2:$A$1112=$C339)*('Attendance-Slot-1'!$G$2:$G$1112=BY$2),0)),"No Data")</f>
        <v>P-S1_Onsite</v>
      </c>
      <c r="BZ339" s="51" t="str" cm="1">
        <f t="array" ref="BZ339">IFERROR(INDEX('Attendance-Slot-2'!$Q$2:$Q$2595,MATCH(1,('Attendance-Slot-2'!$A$2:$A$2595=$C339)*('Attendance-Slot-2'!$G$2:$G$2595=BY$2),0)),"No Data")</f>
        <v>No Data</v>
      </c>
      <c r="CA339" s="135">
        <f>VLOOKUP($BN339,'Written Exam Marks'!$H:$Q,10,FALSE)</f>
        <v>21.5</v>
      </c>
      <c r="CB339" s="135">
        <f>VLOOKUP($BN339,'Written Exam Marks'!$H:$Q,9,FALSE)</f>
        <v>40</v>
      </c>
      <c r="CC339" s="51" t="str">
        <f t="shared" si="386"/>
        <v>Present</v>
      </c>
      <c r="CD339" s="51" t="str">
        <f t="shared" si="387"/>
        <v>P-S1_Onsite</v>
      </c>
      <c r="CE339" s="29">
        <v>18</v>
      </c>
      <c r="CF339" s="29">
        <v>18</v>
      </c>
      <c r="CG339" s="29">
        <v>19</v>
      </c>
      <c r="CH339" s="29">
        <v>55</v>
      </c>
      <c r="CI339" s="29">
        <v>60</v>
      </c>
      <c r="CJ339" s="61" t="s">
        <v>7343</v>
      </c>
      <c r="CK339" s="61" t="s">
        <v>1613</v>
      </c>
      <c r="CL339" s="10" t="str">
        <f t="shared" si="388"/>
        <v>2025EM1100336-MDSDF404</v>
      </c>
      <c r="CM339" s="61" t="str">
        <f t="shared" si="389"/>
        <v>0 missed</v>
      </c>
      <c r="CN339" s="61" t="str">
        <f t="shared" si="390"/>
        <v>0 missed</v>
      </c>
      <c r="CO339" s="111">
        <f t="shared" si="391"/>
        <v>2</v>
      </c>
      <c r="CP339" s="111">
        <f t="shared" si="392"/>
        <v>1</v>
      </c>
      <c r="CQ339" s="9">
        <f t="shared" si="393"/>
        <v>1</v>
      </c>
      <c r="CR339" s="9">
        <f t="shared" si="394"/>
        <v>1</v>
      </c>
      <c r="CS339" s="61" t="str">
        <f t="shared" si="395"/>
        <v>0 missed</v>
      </c>
      <c r="CT339" s="111">
        <f t="shared" si="396"/>
        <v>3</v>
      </c>
      <c r="CU339" s="10">
        <f t="shared" si="397"/>
        <v>1</v>
      </c>
      <c r="CV339" s="10" t="str">
        <f t="shared" si="398"/>
        <v>Q-2 A-1 || Q Total-2, A Total-1</v>
      </c>
      <c r="CW339" s="111" t="str" cm="1">
        <f t="array" ref="CW339">IFERROR(INDEX('Attendance-Slot-1'!$Q$2:$Q$1112,MATCH(1,('Attendance-Slot-1'!$A$2:$A$1112=$C339)*('Attendance-Slot-1'!$G$2:$G$1112=CW$2),0)),"No Data")</f>
        <v>P-S1_Onsite</v>
      </c>
      <c r="CX339" s="111" t="str" cm="1">
        <f t="array" ref="CX339">IFERROR(INDEX('Attendance-Slot-2'!$Q$2:$Q$2595,MATCH(1,('Attendance-Slot-2'!$A$2:$A$2595=$C339)*('Attendance-Slot-2'!$G$2:$G$2595=CW$2),0)),"No Data")</f>
        <v>No Data</v>
      </c>
      <c r="CY339" s="136">
        <f>VLOOKUP($CL339,'Written Exam Marks'!$H:$Q,10,FALSE)</f>
        <v>15</v>
      </c>
      <c r="CZ339" s="136">
        <f>VLOOKUP($CL339,'Written Exam Marks'!$H:$Q,9,FALSE)</f>
        <v>40</v>
      </c>
      <c r="DA339" s="111" t="str">
        <f t="shared" si="399"/>
        <v>Present</v>
      </c>
      <c r="DB339" s="111" t="str">
        <f t="shared" si="400"/>
        <v>P-S1_Onsite</v>
      </c>
      <c r="DC339" s="148" t="s">
        <v>5</v>
      </c>
      <c r="DD339" s="148" t="s">
        <v>5</v>
      </c>
      <c r="DE339" s="148">
        <v>7</v>
      </c>
      <c r="DF339" s="148">
        <v>15</v>
      </c>
      <c r="DG339" s="148">
        <v>20</v>
      </c>
      <c r="DH339" s="148">
        <v>42</v>
      </c>
      <c r="DI339" s="148">
        <v>65</v>
      </c>
      <c r="DJ339" s="66" t="s">
        <v>7351</v>
      </c>
      <c r="DK339" s="66" t="s">
        <v>1631</v>
      </c>
      <c r="DL339" s="68" t="str">
        <f t="shared" si="401"/>
        <v>2025EM1100336-MDSDF406</v>
      </c>
      <c r="DM339" s="66" t="str">
        <f t="shared" si="402"/>
        <v>2 missed</v>
      </c>
      <c r="DN339" s="66" t="str">
        <f t="shared" si="403"/>
        <v>0 missed</v>
      </c>
      <c r="DO339" s="62">
        <f t="shared" si="404"/>
        <v>1</v>
      </c>
      <c r="DP339" s="62">
        <f t="shared" si="405"/>
        <v>2</v>
      </c>
      <c r="DQ339" s="67">
        <f t="shared" si="406"/>
        <v>0.33333333333333331</v>
      </c>
      <c r="DR339" s="67">
        <f t="shared" si="407"/>
        <v>1</v>
      </c>
      <c r="DS339" s="66" t="str">
        <f t="shared" si="408"/>
        <v>2 missed</v>
      </c>
      <c r="DT339" s="62">
        <f t="shared" si="409"/>
        <v>3</v>
      </c>
      <c r="DU339" s="68">
        <f t="shared" si="410"/>
        <v>0.6</v>
      </c>
      <c r="DV339" s="68" t="str">
        <f t="shared" si="411"/>
        <v>Q-1 A-2 || Q Total-3, A Total-2</v>
      </c>
      <c r="DW339" s="62" t="str" cm="1">
        <f t="array" ref="DW339">IFERROR(INDEX('Attendance-Slot-1'!$Q$2:$Q$1112,MATCH(1,('Attendance-Slot-1'!$A$2:$A$1112=$C339)*('Attendance-Slot-1'!$G$2:$G$1112=DW$2),0)),"No Data")</f>
        <v>P-S1_Onsite</v>
      </c>
      <c r="DX339" s="62" t="str" cm="1">
        <f t="array" ref="DX339">IFERROR(INDEX('Attendance-Slot-2'!$Q$2:$Q$2595,MATCH(1,('Attendance-Slot-2'!$A$2:$A$2595=$C339)*('Attendance-Slot-2'!$G$2:$G$2595=DW$2),0)),"No Data")</f>
        <v>No Data</v>
      </c>
      <c r="DY339" s="137">
        <f>VLOOKUP($DL339,'Written Exam Marks'!$H:$Q,10,FALSE)</f>
        <v>25.5</v>
      </c>
      <c r="DZ339" s="137">
        <f>VLOOKUP($DL339,'Written Exam Marks'!$H:$Q,9,FALSE)</f>
        <v>35</v>
      </c>
      <c r="EA339" s="62" t="str">
        <f t="shared" si="412"/>
        <v>Present</v>
      </c>
      <c r="EB339" s="62" t="str">
        <f t="shared" si="413"/>
        <v>P-S1_Onsite</v>
      </c>
      <c r="EC339" s="114" t="str">
        <f t="shared" si="350"/>
        <v>P-5, 
A-0, 
No Data-0</v>
      </c>
      <c r="ED339" s="114" t="str">
        <f t="shared" si="351"/>
        <v>P-0, 
A-0, 
No Data-5</v>
      </c>
      <c r="EE339" s="114" t="str">
        <f t="shared" si="414"/>
        <v>P-S1_Onsite</v>
      </c>
      <c r="EF339" s="114" t="str">
        <f t="shared" si="415"/>
        <v>P-S1_Onsite</v>
      </c>
      <c r="EG339" s="114" t="str">
        <f t="shared" si="416"/>
        <v>P-S1_Onsite</v>
      </c>
      <c r="EH339" s="114" t="str">
        <f t="shared" si="417"/>
        <v>P-S1_Onsite</v>
      </c>
      <c r="EI339" s="114" t="str">
        <f t="shared" si="418"/>
        <v>P-S1_Onsite</v>
      </c>
      <c r="EJ339" s="114" t="str">
        <f t="shared" si="419"/>
        <v>P-5, A-0, No Data-0</v>
      </c>
      <c r="EK339" s="114" t="s">
        <v>10453</v>
      </c>
      <c r="EL339" s="114">
        <v>20.5</v>
      </c>
      <c r="EM339" s="114">
        <v>10</v>
      </c>
      <c r="EN339" s="114">
        <v>60</v>
      </c>
      <c r="EO339" s="114">
        <v>90.5</v>
      </c>
      <c r="EP339" s="114" t="s">
        <v>7217</v>
      </c>
      <c r="EQ339" s="114" t="s">
        <v>1054</v>
      </c>
      <c r="ER339" s="114" t="s">
        <v>2881</v>
      </c>
      <c r="ES339" s="114"/>
      <c r="ET339" s="30" t="s">
        <v>2881</v>
      </c>
    </row>
    <row r="340" spans="1:150" x14ac:dyDescent="0.25">
      <c r="A340" s="114">
        <v>337</v>
      </c>
      <c r="B340" s="114" t="s">
        <v>7224</v>
      </c>
      <c r="C340" s="80" t="s">
        <v>2890</v>
      </c>
      <c r="D340" s="30" t="s">
        <v>2891</v>
      </c>
      <c r="E340" s="30" t="s">
        <v>2892</v>
      </c>
      <c r="F340" s="33" t="s">
        <v>7201</v>
      </c>
      <c r="G340" s="30" t="s">
        <v>2893</v>
      </c>
      <c r="H340" s="143">
        <v>13</v>
      </c>
      <c r="I340" s="143">
        <v>13.5</v>
      </c>
      <c r="J340" s="143">
        <v>19</v>
      </c>
      <c r="K340" s="143">
        <v>15</v>
      </c>
      <c r="L340" s="143">
        <v>60.5</v>
      </c>
      <c r="M340" s="143">
        <v>65</v>
      </c>
      <c r="N340" s="40" t="s">
        <v>7314</v>
      </c>
      <c r="O340" s="40" t="s">
        <v>1593</v>
      </c>
      <c r="P340" s="13" t="str">
        <f t="shared" si="352"/>
        <v>2025EM1100337-MDSDF401</v>
      </c>
      <c r="Q340" s="40" t="str">
        <f t="shared" si="353"/>
        <v>0 missed</v>
      </c>
      <c r="R340" s="40" t="str">
        <f t="shared" si="354"/>
        <v>0 missed</v>
      </c>
      <c r="S340" s="40">
        <f t="shared" si="355"/>
        <v>3</v>
      </c>
      <c r="T340" s="40">
        <f t="shared" si="356"/>
        <v>1</v>
      </c>
      <c r="U340" s="41">
        <f t="shared" si="357"/>
        <v>1</v>
      </c>
      <c r="V340" s="41">
        <f t="shared" si="358"/>
        <v>1</v>
      </c>
      <c r="W340" s="40" t="str">
        <f t="shared" si="359"/>
        <v>0 missed</v>
      </c>
      <c r="X340" s="113">
        <f t="shared" si="360"/>
        <v>4</v>
      </c>
      <c r="Y340" s="13">
        <f t="shared" si="361"/>
        <v>1</v>
      </c>
      <c r="Z340" s="13" t="str">
        <f t="shared" si="362"/>
        <v>Q-3 A-1 || Q Total-3, A Total-1</v>
      </c>
      <c r="AA340" s="113" t="str" cm="1">
        <f t="array" ref="AA340">IFERROR(INDEX('Attendance-Slot-1'!$Q$2:$Q$1112,MATCH(1,('Attendance-Slot-1'!$A$2:$A$1112=$C340)*('Attendance-Slot-1'!$G$2:$G$1112=AA$2),0)),"No Data")</f>
        <v>No Data</v>
      </c>
      <c r="AB340" s="113" t="str" cm="1">
        <f t="array" ref="AB340">IFERROR(INDEX('Attendance-Slot-2'!$Q$2:$Q$2595,MATCH(1,('Attendance-Slot-2'!$A$2:$A$2595=$C340)*('Attendance-Slot-2'!$G$2:$G$2595=AA$2),0)),"No Data")</f>
        <v>P-S2_Onsite</v>
      </c>
      <c r="AC340" s="133">
        <f>VLOOKUP($P340,'Written Exam Marks'!$H:$Q,10,FALSE)</f>
        <v>1</v>
      </c>
      <c r="AD340" s="133">
        <f>VLOOKUP($P340,'Written Exam Marks'!$H:$Q,9,FALSE)</f>
        <v>35</v>
      </c>
      <c r="AE340" s="113" t="str">
        <f t="shared" si="363"/>
        <v>Present</v>
      </c>
      <c r="AF340" s="113" t="str">
        <f t="shared" si="364"/>
        <v>P-S2_Onsite</v>
      </c>
      <c r="AG340" s="146">
        <v>8</v>
      </c>
      <c r="AH340" s="146">
        <v>9.5</v>
      </c>
      <c r="AI340" s="146">
        <v>10</v>
      </c>
      <c r="AJ340" s="146">
        <v>10</v>
      </c>
      <c r="AK340" s="146">
        <v>10</v>
      </c>
      <c r="AL340" s="146">
        <v>10</v>
      </c>
      <c r="AM340" s="146">
        <v>57.5</v>
      </c>
      <c r="AN340" s="146">
        <v>60</v>
      </c>
      <c r="AO340" s="43" t="s">
        <v>7336</v>
      </c>
      <c r="AP340" s="43" t="s">
        <v>1598</v>
      </c>
      <c r="AQ340" s="50" t="str">
        <f t="shared" si="365"/>
        <v>2025EM1100337-MDSDF402</v>
      </c>
      <c r="AR340" s="43" t="str">
        <f t="shared" si="366"/>
        <v>0 missed</v>
      </c>
      <c r="AS340" s="47" t="s">
        <v>7342</v>
      </c>
      <c r="AT340" s="43">
        <f t="shared" si="367"/>
        <v>6</v>
      </c>
      <c r="AU340" s="48" t="s">
        <v>7342</v>
      </c>
      <c r="AV340" s="49">
        <f t="shared" si="368"/>
        <v>1</v>
      </c>
      <c r="AW340" s="48" t="s">
        <v>7342</v>
      </c>
      <c r="AX340" s="43" t="str">
        <f t="shared" si="369"/>
        <v>0 missed</v>
      </c>
      <c r="AY340" s="42">
        <f t="shared" si="370"/>
        <v>6</v>
      </c>
      <c r="AZ340" s="50">
        <f t="shared" si="371"/>
        <v>1</v>
      </c>
      <c r="BA340" s="50" t="str">
        <f t="shared" si="372"/>
        <v>Q-6 A-- || Q Total-6, A Total-0</v>
      </c>
      <c r="BB340" s="42" t="str" cm="1">
        <f t="array" ref="BB340">IFERROR(INDEX('Attendance-Slot-1'!$Q$2:$Q$1112,MATCH(1,('Attendance-Slot-1'!$A$2:$A$1112=$C340)*('Attendance-Slot-1'!$G$2:$G$1112=BB$2),0)),"No Data")</f>
        <v>P-S1_Onsite</v>
      </c>
      <c r="BC340" s="42" t="str" cm="1">
        <f t="array" ref="BC340">IFERROR(INDEX('Attendance-Slot-2'!$Q$2:$Q$2595,MATCH(1,('Attendance-Slot-2'!$A$2:$A$2595=$C340)*('Attendance-Slot-2'!$G$2:$G$2595=BB$2),0)),"No Data")</f>
        <v>No Data</v>
      </c>
      <c r="BD340" s="134">
        <f>VLOOKUP($AQ340,'Written Exam Marks'!$H:$Q,10,FALSE)</f>
        <v>16</v>
      </c>
      <c r="BE340" s="134">
        <f>VLOOKUP($AQ340,'Written Exam Marks'!$H:$Q,9,FALSE)</f>
        <v>40</v>
      </c>
      <c r="BF340" s="42" t="str">
        <f t="shared" si="373"/>
        <v>Present</v>
      </c>
      <c r="BG340" s="42" t="str">
        <f t="shared" si="374"/>
        <v>P-S1_Onsite</v>
      </c>
      <c r="BH340" s="147">
        <v>20</v>
      </c>
      <c r="BI340" s="147">
        <v>19</v>
      </c>
      <c r="BJ340" s="147">
        <v>39</v>
      </c>
      <c r="BK340" s="147">
        <v>60</v>
      </c>
      <c r="BL340" s="52" t="s">
        <v>3697</v>
      </c>
      <c r="BM340" s="52" t="s">
        <v>1606</v>
      </c>
      <c r="BN340" s="57" t="str">
        <f t="shared" si="375"/>
        <v>2025EM1100337-MDSDF403</v>
      </c>
      <c r="BO340" s="52" t="str">
        <f t="shared" si="376"/>
        <v>0 missed</v>
      </c>
      <c r="BP340" s="52" t="str">
        <f t="shared" si="377"/>
        <v>0 missed</v>
      </c>
      <c r="BQ340" s="52">
        <f t="shared" si="378"/>
        <v>1</v>
      </c>
      <c r="BR340" s="52">
        <f t="shared" si="379"/>
        <v>1</v>
      </c>
      <c r="BS340" s="56">
        <f t="shared" si="380"/>
        <v>1</v>
      </c>
      <c r="BT340" s="56">
        <f t="shared" si="381"/>
        <v>1</v>
      </c>
      <c r="BU340" s="52" t="str">
        <f t="shared" si="382"/>
        <v>0 missed</v>
      </c>
      <c r="BV340" s="51">
        <f t="shared" si="383"/>
        <v>2</v>
      </c>
      <c r="BW340" s="57">
        <f t="shared" si="384"/>
        <v>1</v>
      </c>
      <c r="BX340" s="57" t="str">
        <f t="shared" si="385"/>
        <v>Q-1 A-1 || Q Total-1, A Total-1</v>
      </c>
      <c r="BY340" s="51" t="str" cm="1">
        <f t="array" ref="BY340">IFERROR(INDEX('Attendance-Slot-1'!$Q$2:$Q$1112,MATCH(1,('Attendance-Slot-1'!$A$2:$A$1112=$C340)*('Attendance-Slot-1'!$G$2:$G$1112=BY$2),0)),"No Data")</f>
        <v>No Data</v>
      </c>
      <c r="BZ340" s="51" t="str" cm="1">
        <f t="array" ref="BZ340">IFERROR(INDEX('Attendance-Slot-2'!$Q$2:$Q$2595,MATCH(1,('Attendance-Slot-2'!$A$2:$A$2595=$C340)*('Attendance-Slot-2'!$G$2:$G$2595=BY$2),0)),"No Data")</f>
        <v>P-S2_Onsite</v>
      </c>
      <c r="CA340" s="135">
        <f>VLOOKUP($BN340,'Written Exam Marks'!$H:$Q,10,FALSE)</f>
        <v>16.5</v>
      </c>
      <c r="CB340" s="135">
        <f>VLOOKUP($BN340,'Written Exam Marks'!$H:$Q,9,FALSE)</f>
        <v>40</v>
      </c>
      <c r="CC340" s="51" t="str">
        <f t="shared" si="386"/>
        <v>Present</v>
      </c>
      <c r="CD340" s="51" t="str">
        <f t="shared" si="387"/>
        <v>P-S2_Onsite</v>
      </c>
      <c r="CE340" s="29">
        <v>19</v>
      </c>
      <c r="CF340" s="29">
        <v>20</v>
      </c>
      <c r="CG340" s="29">
        <v>18</v>
      </c>
      <c r="CH340" s="29">
        <v>57</v>
      </c>
      <c r="CI340" s="29">
        <v>60</v>
      </c>
      <c r="CJ340" s="61" t="s">
        <v>7343</v>
      </c>
      <c r="CK340" s="61" t="s">
        <v>1613</v>
      </c>
      <c r="CL340" s="10" t="str">
        <f t="shared" si="388"/>
        <v>2025EM1100337-MDSDF404</v>
      </c>
      <c r="CM340" s="61" t="str">
        <f t="shared" si="389"/>
        <v>0 missed</v>
      </c>
      <c r="CN340" s="61" t="str">
        <f t="shared" si="390"/>
        <v>0 missed</v>
      </c>
      <c r="CO340" s="111">
        <f t="shared" si="391"/>
        <v>2</v>
      </c>
      <c r="CP340" s="111">
        <f t="shared" si="392"/>
        <v>1</v>
      </c>
      <c r="CQ340" s="9">
        <f t="shared" si="393"/>
        <v>1</v>
      </c>
      <c r="CR340" s="9">
        <f t="shared" si="394"/>
        <v>1</v>
      </c>
      <c r="CS340" s="61" t="str">
        <f t="shared" si="395"/>
        <v>0 missed</v>
      </c>
      <c r="CT340" s="111">
        <f t="shared" si="396"/>
        <v>3</v>
      </c>
      <c r="CU340" s="10">
        <f t="shared" si="397"/>
        <v>1</v>
      </c>
      <c r="CV340" s="10" t="str">
        <f t="shared" si="398"/>
        <v>Q-2 A-1 || Q Total-2, A Total-1</v>
      </c>
      <c r="CW340" s="111" t="str" cm="1">
        <f t="array" ref="CW340">IFERROR(INDEX('Attendance-Slot-1'!$Q$2:$Q$1112,MATCH(1,('Attendance-Slot-1'!$A$2:$A$1112=$C340)*('Attendance-Slot-1'!$G$2:$G$1112=CW$2),0)),"No Data")</f>
        <v>P-S1_Onsite</v>
      </c>
      <c r="CX340" s="111" t="str" cm="1">
        <f t="array" ref="CX340">IFERROR(INDEX('Attendance-Slot-2'!$Q$2:$Q$2595,MATCH(1,('Attendance-Slot-2'!$A$2:$A$2595=$C340)*('Attendance-Slot-2'!$G$2:$G$2595=CW$2),0)),"No Data")</f>
        <v>No Data</v>
      </c>
      <c r="CY340" s="136">
        <f>VLOOKUP($CL340,'Written Exam Marks'!$H:$Q,10,FALSE)</f>
        <v>22.5</v>
      </c>
      <c r="CZ340" s="136">
        <f>VLOOKUP($CL340,'Written Exam Marks'!$H:$Q,9,FALSE)</f>
        <v>40</v>
      </c>
      <c r="DA340" s="111" t="str">
        <f t="shared" si="399"/>
        <v>Present</v>
      </c>
      <c r="DB340" s="111" t="str">
        <f t="shared" si="400"/>
        <v>P-S1_Onsite</v>
      </c>
      <c r="DC340" s="148">
        <v>5.5</v>
      </c>
      <c r="DD340" s="148">
        <v>7.625</v>
      </c>
      <c r="DE340" s="148">
        <v>9</v>
      </c>
      <c r="DF340" s="148">
        <v>12</v>
      </c>
      <c r="DG340" s="148">
        <v>19</v>
      </c>
      <c r="DH340" s="148">
        <v>53.125</v>
      </c>
      <c r="DI340" s="148">
        <v>65</v>
      </c>
      <c r="DJ340" s="66" t="s">
        <v>7351</v>
      </c>
      <c r="DK340" s="66" t="s">
        <v>1631</v>
      </c>
      <c r="DL340" s="68" t="str">
        <f t="shared" si="401"/>
        <v>2025EM1100337-MDSDF406</v>
      </c>
      <c r="DM340" s="66" t="str">
        <f t="shared" si="402"/>
        <v>0 missed</v>
      </c>
      <c r="DN340" s="66" t="str">
        <f t="shared" si="403"/>
        <v>0 missed</v>
      </c>
      <c r="DO340" s="62">
        <f t="shared" si="404"/>
        <v>3</v>
      </c>
      <c r="DP340" s="62">
        <f t="shared" si="405"/>
        <v>2</v>
      </c>
      <c r="DQ340" s="67">
        <f t="shared" si="406"/>
        <v>1</v>
      </c>
      <c r="DR340" s="67">
        <f t="shared" si="407"/>
        <v>1</v>
      </c>
      <c r="DS340" s="66" t="str">
        <f t="shared" si="408"/>
        <v>0 missed</v>
      </c>
      <c r="DT340" s="62">
        <f t="shared" si="409"/>
        <v>5</v>
      </c>
      <c r="DU340" s="68">
        <f t="shared" si="410"/>
        <v>1</v>
      </c>
      <c r="DV340" s="68" t="str">
        <f t="shared" si="411"/>
        <v>Q-3 A-2 || Q Total-3, A Total-2</v>
      </c>
      <c r="DW340" s="62" t="str" cm="1">
        <f t="array" ref="DW340">IFERROR(INDEX('Attendance-Slot-1'!$Q$2:$Q$1112,MATCH(1,('Attendance-Slot-1'!$A$2:$A$1112=$C340)*('Attendance-Slot-1'!$G$2:$G$1112=DW$2),0)),"No Data")</f>
        <v>No Data</v>
      </c>
      <c r="DX340" s="62" t="str" cm="1">
        <f t="array" ref="DX340">IFERROR(INDEX('Attendance-Slot-2'!$Q$2:$Q$2595,MATCH(1,('Attendance-Slot-2'!$A$2:$A$2595=$C340)*('Attendance-Slot-2'!$G$2:$G$2595=DW$2),0)),"No Data")</f>
        <v>P-S2_Onsite</v>
      </c>
      <c r="DY340" s="137">
        <f>VLOOKUP($DL340,'Written Exam Marks'!$H:$Q,10,FALSE)</f>
        <v>16.5</v>
      </c>
      <c r="DZ340" s="137">
        <f>VLOOKUP($DL340,'Written Exam Marks'!$H:$Q,9,FALSE)</f>
        <v>35</v>
      </c>
      <c r="EA340" s="62" t="str">
        <f t="shared" si="412"/>
        <v>Present</v>
      </c>
      <c r="EB340" s="62" t="str">
        <f t="shared" si="413"/>
        <v>P-S2_Onsite</v>
      </c>
      <c r="EC340" s="114" t="str">
        <f t="shared" si="350"/>
        <v>P-2, 
A-0, 
No Data-3</v>
      </c>
      <c r="ED340" s="114" t="str">
        <f t="shared" si="351"/>
        <v>P-3, 
A-0, 
No Data-2</v>
      </c>
      <c r="EE340" s="114" t="str">
        <f t="shared" si="414"/>
        <v>P-S2_Onsite</v>
      </c>
      <c r="EF340" s="114" t="str">
        <f t="shared" si="415"/>
        <v>P-S1_Onsite</v>
      </c>
      <c r="EG340" s="114" t="str">
        <f t="shared" si="416"/>
        <v>P-S2_Onsite</v>
      </c>
      <c r="EH340" s="114" t="str">
        <f t="shared" si="417"/>
        <v>P-S1_Onsite</v>
      </c>
      <c r="EI340" s="114" t="str">
        <f t="shared" si="418"/>
        <v>P-S2_Onsite</v>
      </c>
      <c r="EJ340" s="114" t="str">
        <f t="shared" si="419"/>
        <v>P-5, A-0, No Data-0</v>
      </c>
      <c r="EK340" s="114" t="s">
        <v>10453</v>
      </c>
      <c r="EL340" s="114">
        <v>23.5</v>
      </c>
      <c r="EM340" s="114">
        <v>7</v>
      </c>
      <c r="EN340" s="114">
        <v>39</v>
      </c>
      <c r="EO340" s="114">
        <v>69.5</v>
      </c>
      <c r="EP340" s="114" t="s">
        <v>7217</v>
      </c>
      <c r="EQ340" s="114" t="s">
        <v>1054</v>
      </c>
      <c r="ER340" s="114" t="s">
        <v>2890</v>
      </c>
      <c r="ES340" s="114"/>
      <c r="ET340" s="30" t="s">
        <v>2890</v>
      </c>
    </row>
    <row r="341" spans="1:150" x14ac:dyDescent="0.25">
      <c r="A341" s="114">
        <v>338</v>
      </c>
      <c r="B341" s="114" t="s">
        <v>7224</v>
      </c>
      <c r="C341" s="80" t="s">
        <v>2896</v>
      </c>
      <c r="D341" s="30" t="s">
        <v>2897</v>
      </c>
      <c r="E341" s="30" t="s">
        <v>2898</v>
      </c>
      <c r="F341" s="33" t="s">
        <v>7201</v>
      </c>
      <c r="G341" s="30" t="s">
        <v>2899</v>
      </c>
      <c r="H341" s="143">
        <v>14</v>
      </c>
      <c r="I341" s="143">
        <v>15</v>
      </c>
      <c r="J341" s="143">
        <v>17</v>
      </c>
      <c r="K341" s="143">
        <v>15</v>
      </c>
      <c r="L341" s="143">
        <v>61</v>
      </c>
      <c r="M341" s="143">
        <v>65</v>
      </c>
      <c r="N341" s="40" t="s">
        <v>7314</v>
      </c>
      <c r="O341" s="40" t="s">
        <v>1593</v>
      </c>
      <c r="P341" s="13" t="str">
        <f t="shared" si="352"/>
        <v>2025EM1100338-MDSDF401</v>
      </c>
      <c r="Q341" s="40" t="str">
        <f t="shared" si="353"/>
        <v>0 missed</v>
      </c>
      <c r="R341" s="40" t="str">
        <f t="shared" si="354"/>
        <v>0 missed</v>
      </c>
      <c r="S341" s="40">
        <f t="shared" si="355"/>
        <v>3</v>
      </c>
      <c r="T341" s="40">
        <f t="shared" si="356"/>
        <v>1</v>
      </c>
      <c r="U341" s="41">
        <f t="shared" si="357"/>
        <v>1</v>
      </c>
      <c r="V341" s="41">
        <f t="shared" si="358"/>
        <v>1</v>
      </c>
      <c r="W341" s="40" t="str">
        <f t="shared" si="359"/>
        <v>0 missed</v>
      </c>
      <c r="X341" s="113">
        <f t="shared" si="360"/>
        <v>4</v>
      </c>
      <c r="Y341" s="13">
        <f t="shared" si="361"/>
        <v>1</v>
      </c>
      <c r="Z341" s="13" t="str">
        <f t="shared" si="362"/>
        <v>Q-3 A-1 || Q Total-3, A Total-1</v>
      </c>
      <c r="AA341" s="113" t="str" cm="1">
        <f t="array" ref="AA341">IFERROR(INDEX('Attendance-Slot-1'!$Q$2:$Q$1112,MATCH(1,('Attendance-Slot-1'!$A$2:$A$1112=$C341)*('Attendance-Slot-1'!$G$2:$G$1112=AA$2),0)),"No Data")</f>
        <v>P-S1_Onsite</v>
      </c>
      <c r="AB341" s="113" t="str" cm="1">
        <f t="array" ref="AB341">IFERROR(INDEX('Attendance-Slot-2'!$Q$2:$Q$2595,MATCH(1,('Attendance-Slot-2'!$A$2:$A$2595=$C341)*('Attendance-Slot-2'!$G$2:$G$2595=AA$2),0)),"No Data")</f>
        <v>No Data</v>
      </c>
      <c r="AC341" s="133">
        <f>VLOOKUP($P341,'Written Exam Marks'!$H:$Q,10,FALSE)</f>
        <v>24.5</v>
      </c>
      <c r="AD341" s="133">
        <f>VLOOKUP($P341,'Written Exam Marks'!$H:$Q,9,FALSE)</f>
        <v>35</v>
      </c>
      <c r="AE341" s="113" t="str">
        <f t="shared" si="363"/>
        <v>Present</v>
      </c>
      <c r="AF341" s="113" t="str">
        <f t="shared" si="364"/>
        <v>P-S1_Onsite</v>
      </c>
      <c r="AG341" s="146">
        <v>10</v>
      </c>
      <c r="AH341" s="146">
        <v>10</v>
      </c>
      <c r="AI341" s="146">
        <v>10</v>
      </c>
      <c r="AJ341" s="146">
        <v>10</v>
      </c>
      <c r="AK341" s="146">
        <v>10</v>
      </c>
      <c r="AL341" s="146">
        <v>10</v>
      </c>
      <c r="AM341" s="146">
        <v>60</v>
      </c>
      <c r="AN341" s="146">
        <v>60</v>
      </c>
      <c r="AO341" s="43" t="s">
        <v>7336</v>
      </c>
      <c r="AP341" s="43" t="s">
        <v>1598</v>
      </c>
      <c r="AQ341" s="50" t="str">
        <f t="shared" si="365"/>
        <v>2025EM1100338-MDSDF402</v>
      </c>
      <c r="AR341" s="43" t="str">
        <f t="shared" si="366"/>
        <v>0 missed</v>
      </c>
      <c r="AS341" s="47" t="s">
        <v>7342</v>
      </c>
      <c r="AT341" s="43">
        <f t="shared" si="367"/>
        <v>6</v>
      </c>
      <c r="AU341" s="48" t="s">
        <v>7342</v>
      </c>
      <c r="AV341" s="49">
        <f t="shared" si="368"/>
        <v>1</v>
      </c>
      <c r="AW341" s="48" t="s">
        <v>7342</v>
      </c>
      <c r="AX341" s="43" t="str">
        <f t="shared" si="369"/>
        <v>0 missed</v>
      </c>
      <c r="AY341" s="42">
        <f t="shared" si="370"/>
        <v>6</v>
      </c>
      <c r="AZ341" s="50">
        <f t="shared" si="371"/>
        <v>1</v>
      </c>
      <c r="BA341" s="50" t="str">
        <f t="shared" si="372"/>
        <v>Q-6 A-- || Q Total-6, A Total-0</v>
      </c>
      <c r="BB341" s="42" t="str" cm="1">
        <f t="array" ref="BB341">IFERROR(INDEX('Attendance-Slot-1'!$Q$2:$Q$1112,MATCH(1,('Attendance-Slot-1'!$A$2:$A$1112=$C341)*('Attendance-Slot-1'!$G$2:$G$1112=BB$2),0)),"No Data")</f>
        <v>P-S1_Onsite</v>
      </c>
      <c r="BC341" s="42" t="str" cm="1">
        <f t="array" ref="BC341">IFERROR(INDEX('Attendance-Slot-2'!$Q$2:$Q$2595,MATCH(1,('Attendance-Slot-2'!$A$2:$A$2595=$C341)*('Attendance-Slot-2'!$G$2:$G$2595=BB$2),0)),"No Data")</f>
        <v>No Data</v>
      </c>
      <c r="BD341" s="134">
        <f>VLOOKUP($AQ341,'Written Exam Marks'!$H:$Q,10,FALSE)</f>
        <v>31</v>
      </c>
      <c r="BE341" s="134">
        <f>VLOOKUP($AQ341,'Written Exam Marks'!$H:$Q,9,FALSE)</f>
        <v>40</v>
      </c>
      <c r="BF341" s="42" t="str">
        <f t="shared" si="373"/>
        <v>Present</v>
      </c>
      <c r="BG341" s="42" t="str">
        <f t="shared" si="374"/>
        <v>P-S1_Onsite</v>
      </c>
      <c r="BH341" s="147">
        <v>19</v>
      </c>
      <c r="BI341" s="147">
        <v>26</v>
      </c>
      <c r="BJ341" s="147">
        <v>45</v>
      </c>
      <c r="BK341" s="147">
        <v>60</v>
      </c>
      <c r="BL341" s="52" t="s">
        <v>3697</v>
      </c>
      <c r="BM341" s="52" t="s">
        <v>1606</v>
      </c>
      <c r="BN341" s="57" t="str">
        <f t="shared" si="375"/>
        <v>2025EM1100338-MDSDF403</v>
      </c>
      <c r="BO341" s="52" t="str">
        <f t="shared" si="376"/>
        <v>0 missed</v>
      </c>
      <c r="BP341" s="52" t="str">
        <f t="shared" si="377"/>
        <v>0 missed</v>
      </c>
      <c r="BQ341" s="52">
        <f t="shared" si="378"/>
        <v>1</v>
      </c>
      <c r="BR341" s="52">
        <f t="shared" si="379"/>
        <v>1</v>
      </c>
      <c r="BS341" s="56">
        <f t="shared" si="380"/>
        <v>1</v>
      </c>
      <c r="BT341" s="56">
        <f t="shared" si="381"/>
        <v>1</v>
      </c>
      <c r="BU341" s="52" t="str">
        <f t="shared" si="382"/>
        <v>0 missed</v>
      </c>
      <c r="BV341" s="51">
        <f t="shared" si="383"/>
        <v>2</v>
      </c>
      <c r="BW341" s="57">
        <f t="shared" si="384"/>
        <v>1</v>
      </c>
      <c r="BX341" s="57" t="str">
        <f t="shared" si="385"/>
        <v>Q-1 A-1 || Q Total-1, A Total-1</v>
      </c>
      <c r="BY341" s="51" t="str" cm="1">
        <f t="array" ref="BY341">IFERROR(INDEX('Attendance-Slot-1'!$Q$2:$Q$1112,MATCH(1,('Attendance-Slot-1'!$A$2:$A$1112=$C341)*('Attendance-Slot-1'!$G$2:$G$1112=BY$2),0)),"No Data")</f>
        <v>P-S1_Onsite</v>
      </c>
      <c r="BZ341" s="51" t="str" cm="1">
        <f t="array" ref="BZ341">IFERROR(INDEX('Attendance-Slot-2'!$Q$2:$Q$2595,MATCH(1,('Attendance-Slot-2'!$A$2:$A$2595=$C341)*('Attendance-Slot-2'!$G$2:$G$2595=BY$2),0)),"No Data")</f>
        <v>No Data</v>
      </c>
      <c r="CA341" s="135">
        <f>VLOOKUP($BN341,'Written Exam Marks'!$H:$Q,10,FALSE)</f>
        <v>34.5</v>
      </c>
      <c r="CB341" s="135">
        <f>VLOOKUP($BN341,'Written Exam Marks'!$H:$Q,9,FALSE)</f>
        <v>40</v>
      </c>
      <c r="CC341" s="51" t="str">
        <f t="shared" si="386"/>
        <v>Present</v>
      </c>
      <c r="CD341" s="51" t="str">
        <f t="shared" si="387"/>
        <v>P-S1_Onsite</v>
      </c>
      <c r="CE341" s="29">
        <v>20</v>
      </c>
      <c r="CF341" s="29">
        <v>20</v>
      </c>
      <c r="CG341" s="29">
        <v>19</v>
      </c>
      <c r="CH341" s="29">
        <v>59</v>
      </c>
      <c r="CI341" s="29">
        <v>60</v>
      </c>
      <c r="CJ341" s="61" t="s">
        <v>7343</v>
      </c>
      <c r="CK341" s="61" t="s">
        <v>1613</v>
      </c>
      <c r="CL341" s="10" t="str">
        <f t="shared" si="388"/>
        <v>2025EM1100338-MDSDF404</v>
      </c>
      <c r="CM341" s="61" t="str">
        <f t="shared" si="389"/>
        <v>0 missed</v>
      </c>
      <c r="CN341" s="61" t="str">
        <f t="shared" si="390"/>
        <v>0 missed</v>
      </c>
      <c r="CO341" s="111">
        <f t="shared" si="391"/>
        <v>2</v>
      </c>
      <c r="CP341" s="111">
        <f t="shared" si="392"/>
        <v>1</v>
      </c>
      <c r="CQ341" s="9">
        <f t="shared" si="393"/>
        <v>1</v>
      </c>
      <c r="CR341" s="9">
        <f t="shared" si="394"/>
        <v>1</v>
      </c>
      <c r="CS341" s="61" t="str">
        <f t="shared" si="395"/>
        <v>0 missed</v>
      </c>
      <c r="CT341" s="111">
        <f t="shared" si="396"/>
        <v>3</v>
      </c>
      <c r="CU341" s="10">
        <f t="shared" si="397"/>
        <v>1</v>
      </c>
      <c r="CV341" s="10" t="str">
        <f t="shared" si="398"/>
        <v>Q-2 A-1 || Q Total-2, A Total-1</v>
      </c>
      <c r="CW341" s="111" t="str" cm="1">
        <f t="array" ref="CW341">IFERROR(INDEX('Attendance-Slot-1'!$Q$2:$Q$1112,MATCH(1,('Attendance-Slot-1'!$A$2:$A$1112=$C341)*('Attendance-Slot-1'!$G$2:$G$1112=CW$2),0)),"No Data")</f>
        <v>P-S1_Onsite</v>
      </c>
      <c r="CX341" s="111" t="str" cm="1">
        <f t="array" ref="CX341">IFERROR(INDEX('Attendance-Slot-2'!$Q$2:$Q$2595,MATCH(1,('Attendance-Slot-2'!$A$2:$A$2595=$C341)*('Attendance-Slot-2'!$G$2:$G$2595=CW$2),0)),"No Data")</f>
        <v>No Data</v>
      </c>
      <c r="CY341" s="136">
        <f>VLOOKUP($CL341,'Written Exam Marks'!$H:$Q,10,FALSE)</f>
        <v>23.5</v>
      </c>
      <c r="CZ341" s="136">
        <f>VLOOKUP($CL341,'Written Exam Marks'!$H:$Q,9,FALSE)</f>
        <v>40</v>
      </c>
      <c r="DA341" s="111" t="str">
        <f t="shared" si="399"/>
        <v>Present</v>
      </c>
      <c r="DB341" s="111" t="str">
        <f t="shared" si="400"/>
        <v>P-S1_Onsite</v>
      </c>
      <c r="DC341" s="148">
        <v>5</v>
      </c>
      <c r="DD341" s="148">
        <v>7.125</v>
      </c>
      <c r="DE341" s="148">
        <v>8</v>
      </c>
      <c r="DF341" s="148">
        <v>18</v>
      </c>
      <c r="DG341" s="148">
        <v>20</v>
      </c>
      <c r="DH341" s="148">
        <v>58.125</v>
      </c>
      <c r="DI341" s="148">
        <v>65</v>
      </c>
      <c r="DJ341" s="66" t="s">
        <v>7351</v>
      </c>
      <c r="DK341" s="66" t="s">
        <v>1631</v>
      </c>
      <c r="DL341" s="68" t="str">
        <f t="shared" si="401"/>
        <v>2025EM1100338-MDSDF406</v>
      </c>
      <c r="DM341" s="66" t="str">
        <f t="shared" si="402"/>
        <v>0 missed</v>
      </c>
      <c r="DN341" s="66" t="str">
        <f t="shared" si="403"/>
        <v>0 missed</v>
      </c>
      <c r="DO341" s="62">
        <f t="shared" si="404"/>
        <v>3</v>
      </c>
      <c r="DP341" s="62">
        <f t="shared" si="405"/>
        <v>2</v>
      </c>
      <c r="DQ341" s="67">
        <f t="shared" si="406"/>
        <v>1</v>
      </c>
      <c r="DR341" s="67">
        <f t="shared" si="407"/>
        <v>1</v>
      </c>
      <c r="DS341" s="66" t="str">
        <f t="shared" si="408"/>
        <v>0 missed</v>
      </c>
      <c r="DT341" s="62">
        <f t="shared" si="409"/>
        <v>5</v>
      </c>
      <c r="DU341" s="68">
        <f t="shared" si="410"/>
        <v>1</v>
      </c>
      <c r="DV341" s="68" t="str">
        <f t="shared" si="411"/>
        <v>Q-3 A-2 || Q Total-3, A Total-2</v>
      </c>
      <c r="DW341" s="62" t="str" cm="1">
        <f t="array" ref="DW341">IFERROR(INDEX('Attendance-Slot-1'!$Q$2:$Q$1112,MATCH(1,('Attendance-Slot-1'!$A$2:$A$1112=$C341)*('Attendance-Slot-1'!$G$2:$G$1112=DW$2),0)),"No Data")</f>
        <v>P-S1_Onsite</v>
      </c>
      <c r="DX341" s="62" t="str" cm="1">
        <f t="array" ref="DX341">IFERROR(INDEX('Attendance-Slot-2'!$Q$2:$Q$2595,MATCH(1,('Attendance-Slot-2'!$A$2:$A$2595=$C341)*('Attendance-Slot-2'!$G$2:$G$2595=DW$2),0)),"No Data")</f>
        <v>No Data</v>
      </c>
      <c r="DY341" s="137">
        <f>VLOOKUP($DL341,'Written Exam Marks'!$H:$Q,10,FALSE)</f>
        <v>31</v>
      </c>
      <c r="DZ341" s="137">
        <f>VLOOKUP($DL341,'Written Exam Marks'!$H:$Q,9,FALSE)</f>
        <v>35</v>
      </c>
      <c r="EA341" s="62" t="str">
        <f t="shared" si="412"/>
        <v>Present</v>
      </c>
      <c r="EB341" s="62" t="str">
        <f t="shared" si="413"/>
        <v>P-S1_Onsite</v>
      </c>
      <c r="EC341" s="114" t="str">
        <f t="shared" si="350"/>
        <v>P-5, 
A-0, 
No Data-0</v>
      </c>
      <c r="ED341" s="114" t="str">
        <f t="shared" si="351"/>
        <v>P-0, 
A-0, 
No Data-5</v>
      </c>
      <c r="EE341" s="114" t="str">
        <f t="shared" si="414"/>
        <v>P-S1_Onsite</v>
      </c>
      <c r="EF341" s="114" t="str">
        <f t="shared" si="415"/>
        <v>P-S1_Onsite</v>
      </c>
      <c r="EG341" s="114" t="str">
        <f t="shared" si="416"/>
        <v>P-S1_Onsite</v>
      </c>
      <c r="EH341" s="114" t="str">
        <f t="shared" si="417"/>
        <v>P-S1_Onsite</v>
      </c>
      <c r="EI341" s="114" t="str">
        <f t="shared" si="418"/>
        <v>P-S1_Onsite</v>
      </c>
      <c r="EJ341" s="114" t="str">
        <f t="shared" si="419"/>
        <v>P-5, A-0, No Data-0</v>
      </c>
      <c r="EK341" s="114" t="s">
        <v>10453</v>
      </c>
      <c r="EL341" s="114">
        <v>28</v>
      </c>
      <c r="EM341" s="114">
        <v>10</v>
      </c>
      <c r="EN341" s="114">
        <v>50</v>
      </c>
      <c r="EO341" s="114">
        <v>88</v>
      </c>
      <c r="EP341" s="114" t="s">
        <v>7217</v>
      </c>
      <c r="EQ341" s="114" t="s">
        <v>1054</v>
      </c>
      <c r="ER341" s="114" t="s">
        <v>2896</v>
      </c>
      <c r="ES341" s="114"/>
      <c r="ET341" s="30" t="s">
        <v>2896</v>
      </c>
    </row>
    <row r="342" spans="1:150" x14ac:dyDescent="0.25">
      <c r="A342" s="114">
        <v>339</v>
      </c>
      <c r="B342" s="114" t="s">
        <v>7224</v>
      </c>
      <c r="C342" s="80" t="s">
        <v>2905</v>
      </c>
      <c r="D342" s="30" t="s">
        <v>2906</v>
      </c>
      <c r="E342" s="30" t="s">
        <v>2907</v>
      </c>
      <c r="F342" s="33" t="s">
        <v>7202</v>
      </c>
      <c r="G342" s="30" t="s">
        <v>2908</v>
      </c>
      <c r="H342" s="143">
        <v>14</v>
      </c>
      <c r="I342" s="143">
        <v>15</v>
      </c>
      <c r="J342" s="143">
        <v>18.5</v>
      </c>
      <c r="K342" s="143">
        <v>15</v>
      </c>
      <c r="L342" s="143">
        <v>62.5</v>
      </c>
      <c r="M342" s="143">
        <v>65</v>
      </c>
      <c r="N342" s="40" t="s">
        <v>7314</v>
      </c>
      <c r="O342" s="40" t="s">
        <v>1593</v>
      </c>
      <c r="P342" s="13" t="str">
        <f t="shared" si="352"/>
        <v>2025EM1100339-MDSDF401</v>
      </c>
      <c r="Q342" s="40" t="str">
        <f t="shared" si="353"/>
        <v>0 missed</v>
      </c>
      <c r="R342" s="40" t="str">
        <f t="shared" si="354"/>
        <v>0 missed</v>
      </c>
      <c r="S342" s="40">
        <f t="shared" si="355"/>
        <v>3</v>
      </c>
      <c r="T342" s="40">
        <f t="shared" si="356"/>
        <v>1</v>
      </c>
      <c r="U342" s="41">
        <f t="shared" si="357"/>
        <v>1</v>
      </c>
      <c r="V342" s="41">
        <f t="shared" si="358"/>
        <v>1</v>
      </c>
      <c r="W342" s="40" t="str">
        <f t="shared" si="359"/>
        <v>0 missed</v>
      </c>
      <c r="X342" s="113">
        <f t="shared" si="360"/>
        <v>4</v>
      </c>
      <c r="Y342" s="13">
        <f t="shared" si="361"/>
        <v>1</v>
      </c>
      <c r="Z342" s="13" t="str">
        <f t="shared" si="362"/>
        <v>Q-3 A-1 || Q Total-3, A Total-1</v>
      </c>
      <c r="AA342" s="113" t="str" cm="1">
        <f t="array" ref="AA342">IFERROR(INDEX('Attendance-Slot-1'!$Q$2:$Q$1112,MATCH(1,('Attendance-Slot-1'!$A$2:$A$1112=$C342)*('Attendance-Slot-1'!$G$2:$G$1112=AA$2),0)),"No Data")</f>
        <v>No Data</v>
      </c>
      <c r="AB342" s="113" t="str" cm="1">
        <f t="array" ref="AB342">IFERROR(INDEX('Attendance-Slot-2'!$Q$2:$Q$2595,MATCH(1,('Attendance-Slot-2'!$A$2:$A$2595=$C342)*('Attendance-Slot-2'!$G$2:$G$2595=AA$2),0)),"No Data")</f>
        <v>P-S2_Onsite</v>
      </c>
      <c r="AC342" s="133">
        <f>VLOOKUP($P342,'Written Exam Marks'!$H:$Q,10,FALSE)</f>
        <v>35</v>
      </c>
      <c r="AD342" s="133">
        <f>VLOOKUP($P342,'Written Exam Marks'!$H:$Q,9,FALSE)</f>
        <v>35</v>
      </c>
      <c r="AE342" s="113" t="str">
        <f t="shared" si="363"/>
        <v>Present</v>
      </c>
      <c r="AF342" s="113" t="str">
        <f t="shared" si="364"/>
        <v>P-S2_Onsite</v>
      </c>
      <c r="AG342" s="146">
        <v>10</v>
      </c>
      <c r="AH342" s="146">
        <v>9.5</v>
      </c>
      <c r="AI342" s="146">
        <v>10</v>
      </c>
      <c r="AJ342" s="146">
        <v>10</v>
      </c>
      <c r="AK342" s="146">
        <v>10</v>
      </c>
      <c r="AL342" s="146">
        <v>10</v>
      </c>
      <c r="AM342" s="146">
        <v>59.5</v>
      </c>
      <c r="AN342" s="146">
        <v>60</v>
      </c>
      <c r="AO342" s="43" t="s">
        <v>7336</v>
      </c>
      <c r="AP342" s="43" t="s">
        <v>1598</v>
      </c>
      <c r="AQ342" s="50" t="str">
        <f t="shared" si="365"/>
        <v>2025EM1100339-MDSDF402</v>
      </c>
      <c r="AR342" s="43" t="str">
        <f t="shared" si="366"/>
        <v>0 missed</v>
      </c>
      <c r="AS342" s="47" t="s">
        <v>7342</v>
      </c>
      <c r="AT342" s="43">
        <f t="shared" si="367"/>
        <v>6</v>
      </c>
      <c r="AU342" s="48" t="s">
        <v>7342</v>
      </c>
      <c r="AV342" s="49">
        <f t="shared" si="368"/>
        <v>1</v>
      </c>
      <c r="AW342" s="48" t="s">
        <v>7342</v>
      </c>
      <c r="AX342" s="43" t="str">
        <f t="shared" si="369"/>
        <v>0 missed</v>
      </c>
      <c r="AY342" s="42">
        <f t="shared" si="370"/>
        <v>6</v>
      </c>
      <c r="AZ342" s="50">
        <f t="shared" si="371"/>
        <v>1</v>
      </c>
      <c r="BA342" s="50" t="str">
        <f t="shared" si="372"/>
        <v>Q-6 A-- || Q Total-6, A Total-0</v>
      </c>
      <c r="BB342" s="42" t="str" cm="1">
        <f t="array" ref="BB342">IFERROR(INDEX('Attendance-Slot-1'!$Q$2:$Q$1112,MATCH(1,('Attendance-Slot-1'!$A$2:$A$1112=$C342)*('Attendance-Slot-1'!$G$2:$G$1112=BB$2),0)),"No Data")</f>
        <v>P-S1_Onsite</v>
      </c>
      <c r="BC342" s="42" t="str" cm="1">
        <f t="array" ref="BC342">IFERROR(INDEX('Attendance-Slot-2'!$Q$2:$Q$2595,MATCH(1,('Attendance-Slot-2'!$A$2:$A$2595=$C342)*('Attendance-Slot-2'!$G$2:$G$2595=BB$2),0)),"No Data")</f>
        <v>No Data</v>
      </c>
      <c r="BD342" s="134">
        <f>VLOOKUP($AQ342,'Written Exam Marks'!$H:$Q,10,FALSE)</f>
        <v>31</v>
      </c>
      <c r="BE342" s="134">
        <f>VLOOKUP($AQ342,'Written Exam Marks'!$H:$Q,9,FALSE)</f>
        <v>40</v>
      </c>
      <c r="BF342" s="42" t="str">
        <f t="shared" si="373"/>
        <v>Present</v>
      </c>
      <c r="BG342" s="42" t="str">
        <f t="shared" si="374"/>
        <v>P-S1_Onsite</v>
      </c>
      <c r="BH342" s="147">
        <v>19</v>
      </c>
      <c r="BI342" s="147">
        <v>23</v>
      </c>
      <c r="BJ342" s="147">
        <v>42</v>
      </c>
      <c r="BK342" s="147">
        <v>60</v>
      </c>
      <c r="BL342" s="52" t="s">
        <v>3697</v>
      </c>
      <c r="BM342" s="52" t="s">
        <v>1606</v>
      </c>
      <c r="BN342" s="57" t="str">
        <f t="shared" si="375"/>
        <v>2025EM1100339-MDSDF403</v>
      </c>
      <c r="BO342" s="52" t="str">
        <f t="shared" si="376"/>
        <v>0 missed</v>
      </c>
      <c r="BP342" s="52" t="str">
        <f t="shared" si="377"/>
        <v>0 missed</v>
      </c>
      <c r="BQ342" s="52">
        <f t="shared" si="378"/>
        <v>1</v>
      </c>
      <c r="BR342" s="52">
        <f t="shared" si="379"/>
        <v>1</v>
      </c>
      <c r="BS342" s="56">
        <f t="shared" si="380"/>
        <v>1</v>
      </c>
      <c r="BT342" s="56">
        <f t="shared" si="381"/>
        <v>1</v>
      </c>
      <c r="BU342" s="52" t="str">
        <f t="shared" si="382"/>
        <v>0 missed</v>
      </c>
      <c r="BV342" s="51">
        <f t="shared" si="383"/>
        <v>2</v>
      </c>
      <c r="BW342" s="57">
        <f t="shared" si="384"/>
        <v>1</v>
      </c>
      <c r="BX342" s="57" t="str">
        <f t="shared" si="385"/>
        <v>Q-1 A-1 || Q Total-1, A Total-1</v>
      </c>
      <c r="BY342" s="51" t="str" cm="1">
        <f t="array" ref="BY342">IFERROR(INDEX('Attendance-Slot-1'!$Q$2:$Q$1112,MATCH(1,('Attendance-Slot-1'!$A$2:$A$1112=$C342)*('Attendance-Slot-1'!$G$2:$G$1112=BY$2),0)),"No Data")</f>
        <v>P-S1_Onsite</v>
      </c>
      <c r="BZ342" s="51" t="str" cm="1">
        <f t="array" ref="BZ342">IFERROR(INDEX('Attendance-Slot-2'!$Q$2:$Q$2595,MATCH(1,('Attendance-Slot-2'!$A$2:$A$2595=$C342)*('Attendance-Slot-2'!$G$2:$G$2595=BY$2),0)),"No Data")</f>
        <v>No Data</v>
      </c>
      <c r="CA342" s="135">
        <f>VLOOKUP($BN342,'Written Exam Marks'!$H:$Q,10,FALSE)</f>
        <v>35</v>
      </c>
      <c r="CB342" s="135">
        <f>VLOOKUP($BN342,'Written Exam Marks'!$H:$Q,9,FALSE)</f>
        <v>40</v>
      </c>
      <c r="CC342" s="51" t="str">
        <f t="shared" si="386"/>
        <v>Present</v>
      </c>
      <c r="CD342" s="51" t="str">
        <f t="shared" si="387"/>
        <v>P-S1_Onsite</v>
      </c>
      <c r="CE342" s="29">
        <v>20</v>
      </c>
      <c r="CF342" s="29">
        <v>20</v>
      </c>
      <c r="CG342" s="29">
        <v>19</v>
      </c>
      <c r="CH342" s="29">
        <v>59</v>
      </c>
      <c r="CI342" s="29">
        <v>60</v>
      </c>
      <c r="CJ342" s="61" t="s">
        <v>7343</v>
      </c>
      <c r="CK342" s="61" t="s">
        <v>1613</v>
      </c>
      <c r="CL342" s="10" t="str">
        <f t="shared" si="388"/>
        <v>2025EM1100339-MDSDF404</v>
      </c>
      <c r="CM342" s="61" t="str">
        <f t="shared" si="389"/>
        <v>0 missed</v>
      </c>
      <c r="CN342" s="61" t="str">
        <f t="shared" si="390"/>
        <v>0 missed</v>
      </c>
      <c r="CO342" s="111">
        <f t="shared" si="391"/>
        <v>2</v>
      </c>
      <c r="CP342" s="111">
        <f t="shared" si="392"/>
        <v>1</v>
      </c>
      <c r="CQ342" s="9">
        <f t="shared" si="393"/>
        <v>1</v>
      </c>
      <c r="CR342" s="9">
        <f t="shared" si="394"/>
        <v>1</v>
      </c>
      <c r="CS342" s="61" t="str">
        <f t="shared" si="395"/>
        <v>0 missed</v>
      </c>
      <c r="CT342" s="111">
        <f t="shared" si="396"/>
        <v>3</v>
      </c>
      <c r="CU342" s="10">
        <f t="shared" si="397"/>
        <v>1</v>
      </c>
      <c r="CV342" s="10" t="str">
        <f t="shared" si="398"/>
        <v>Q-2 A-1 || Q Total-2, A Total-1</v>
      </c>
      <c r="CW342" s="111" t="str" cm="1">
        <f t="array" ref="CW342">IFERROR(INDEX('Attendance-Slot-1'!$Q$2:$Q$1112,MATCH(1,('Attendance-Slot-1'!$A$2:$A$1112=$C342)*('Attendance-Slot-1'!$G$2:$G$1112=CW$2),0)),"No Data")</f>
        <v>P-S1_Onsite</v>
      </c>
      <c r="CX342" s="111" t="str" cm="1">
        <f t="array" ref="CX342">IFERROR(INDEX('Attendance-Slot-2'!$Q$2:$Q$2595,MATCH(1,('Attendance-Slot-2'!$A$2:$A$2595=$C342)*('Attendance-Slot-2'!$G$2:$G$2595=CW$2),0)),"No Data")</f>
        <v>No Data</v>
      </c>
      <c r="CY342" s="136">
        <f>VLOOKUP($CL342,'Written Exam Marks'!$H:$Q,10,FALSE)</f>
        <v>36</v>
      </c>
      <c r="CZ342" s="136">
        <f>VLOOKUP($CL342,'Written Exam Marks'!$H:$Q,9,FALSE)</f>
        <v>40</v>
      </c>
      <c r="DA342" s="111" t="str">
        <f t="shared" si="399"/>
        <v>Present</v>
      </c>
      <c r="DB342" s="111" t="str">
        <f t="shared" si="400"/>
        <v>P-S1_Onsite</v>
      </c>
      <c r="DC342" s="148">
        <v>7</v>
      </c>
      <c r="DD342" s="148">
        <v>7.375</v>
      </c>
      <c r="DE342" s="148">
        <v>9</v>
      </c>
      <c r="DF342" s="148">
        <v>14</v>
      </c>
      <c r="DG342" s="148">
        <v>18</v>
      </c>
      <c r="DH342" s="148">
        <v>55.375</v>
      </c>
      <c r="DI342" s="148">
        <v>65</v>
      </c>
      <c r="DJ342" s="66" t="s">
        <v>7351</v>
      </c>
      <c r="DK342" s="66" t="s">
        <v>1631</v>
      </c>
      <c r="DL342" s="68" t="str">
        <f t="shared" si="401"/>
        <v>2025EM1100339-MDSDF406</v>
      </c>
      <c r="DM342" s="66" t="str">
        <f t="shared" si="402"/>
        <v>0 missed</v>
      </c>
      <c r="DN342" s="66" t="str">
        <f t="shared" si="403"/>
        <v>0 missed</v>
      </c>
      <c r="DO342" s="62">
        <f t="shared" si="404"/>
        <v>3</v>
      </c>
      <c r="DP342" s="62">
        <f t="shared" si="405"/>
        <v>2</v>
      </c>
      <c r="DQ342" s="67">
        <f t="shared" si="406"/>
        <v>1</v>
      </c>
      <c r="DR342" s="67">
        <f t="shared" si="407"/>
        <v>1</v>
      </c>
      <c r="DS342" s="66" t="str">
        <f t="shared" si="408"/>
        <v>0 missed</v>
      </c>
      <c r="DT342" s="62">
        <f t="shared" si="409"/>
        <v>5</v>
      </c>
      <c r="DU342" s="68">
        <f t="shared" si="410"/>
        <v>1</v>
      </c>
      <c r="DV342" s="68" t="str">
        <f t="shared" si="411"/>
        <v>Q-3 A-2 || Q Total-3, A Total-2</v>
      </c>
      <c r="DW342" s="62" t="str" cm="1">
        <f t="array" ref="DW342">IFERROR(INDEX('Attendance-Slot-1'!$Q$2:$Q$1112,MATCH(1,('Attendance-Slot-1'!$A$2:$A$1112=$C342)*('Attendance-Slot-1'!$G$2:$G$1112=DW$2),0)),"No Data")</f>
        <v>No Data</v>
      </c>
      <c r="DX342" s="62" t="str" cm="1">
        <f t="array" ref="DX342">IFERROR(INDEX('Attendance-Slot-2'!$Q$2:$Q$2595,MATCH(1,('Attendance-Slot-2'!$A$2:$A$2595=$C342)*('Attendance-Slot-2'!$G$2:$G$2595=DW$2),0)),"No Data")</f>
        <v>P-S2_Onsite</v>
      </c>
      <c r="DY342" s="137">
        <f>VLOOKUP($DL342,'Written Exam Marks'!$H:$Q,10,FALSE)</f>
        <v>26.5</v>
      </c>
      <c r="DZ342" s="137">
        <f>VLOOKUP($DL342,'Written Exam Marks'!$H:$Q,9,FALSE)</f>
        <v>35</v>
      </c>
      <c r="EA342" s="62" t="str">
        <f t="shared" si="412"/>
        <v>Present</v>
      </c>
      <c r="EB342" s="62" t="str">
        <f t="shared" si="413"/>
        <v>P-S2_Onsite</v>
      </c>
      <c r="EC342" s="114" t="str">
        <f t="shared" si="350"/>
        <v>P-3, 
A-0, 
No Data-2</v>
      </c>
      <c r="ED342" s="114" t="str">
        <f t="shared" si="351"/>
        <v>P-2, 
A-0, 
No Data-3</v>
      </c>
      <c r="EE342" s="114" t="str">
        <f t="shared" si="414"/>
        <v>P-S2_Onsite</v>
      </c>
      <c r="EF342" s="114" t="str">
        <f t="shared" si="415"/>
        <v>P-S1_Onsite</v>
      </c>
      <c r="EG342" s="114" t="str">
        <f t="shared" si="416"/>
        <v>P-S1_Onsite</v>
      </c>
      <c r="EH342" s="114" t="str">
        <f t="shared" si="417"/>
        <v>P-S1_Onsite</v>
      </c>
      <c r="EI342" s="114" t="str">
        <f t="shared" si="418"/>
        <v>P-S2_Onsite</v>
      </c>
      <c r="EJ342" s="114" t="str">
        <f t="shared" si="419"/>
        <v>P-5, A-0, No Data-0</v>
      </c>
      <c r="EK342" s="114" t="s">
        <v>10453</v>
      </c>
      <c r="EL342" s="114">
        <v>30</v>
      </c>
      <c r="EM342" s="114">
        <v>10</v>
      </c>
      <c r="EN342" s="114">
        <v>54</v>
      </c>
      <c r="EO342" s="114">
        <v>94</v>
      </c>
      <c r="EP342" s="114" t="s">
        <v>7217</v>
      </c>
      <c r="EQ342" s="114" t="s">
        <v>1054</v>
      </c>
      <c r="ER342" s="114" t="s">
        <v>2905</v>
      </c>
      <c r="ES342" s="114"/>
      <c r="ET342" s="30" t="s">
        <v>2905</v>
      </c>
    </row>
    <row r="343" spans="1:150" x14ac:dyDescent="0.25">
      <c r="A343" s="114">
        <v>340</v>
      </c>
      <c r="B343" s="114" t="s">
        <v>7224</v>
      </c>
      <c r="C343" s="80" t="s">
        <v>4243</v>
      </c>
      <c r="D343" s="30" t="s">
        <v>4244</v>
      </c>
      <c r="E343" s="30" t="s">
        <v>4245</v>
      </c>
      <c r="F343" s="33" t="s">
        <v>7202</v>
      </c>
      <c r="G343" s="30" t="s">
        <v>4246</v>
      </c>
      <c r="H343" s="143">
        <v>15</v>
      </c>
      <c r="I343" s="143">
        <v>15</v>
      </c>
      <c r="J343" s="143" t="s">
        <v>5</v>
      </c>
      <c r="K343" s="143" t="s">
        <v>5</v>
      </c>
      <c r="L343" s="143">
        <v>30</v>
      </c>
      <c r="M343" s="143">
        <v>65</v>
      </c>
      <c r="N343" s="40" t="s">
        <v>7314</v>
      </c>
      <c r="O343" s="40" t="s">
        <v>1593</v>
      </c>
      <c r="P343" s="13" t="str">
        <f t="shared" si="352"/>
        <v>2025EM1100340-MDSDF401</v>
      </c>
      <c r="Q343" s="40" t="str">
        <f t="shared" si="353"/>
        <v>1 missed</v>
      </c>
      <c r="R343" s="40" t="str">
        <f t="shared" si="354"/>
        <v>1 missed</v>
      </c>
      <c r="S343" s="40">
        <f t="shared" si="355"/>
        <v>2</v>
      </c>
      <c r="T343" s="40">
        <f t="shared" si="356"/>
        <v>0</v>
      </c>
      <c r="U343" s="41">
        <f t="shared" si="357"/>
        <v>0.66666666666666663</v>
      </c>
      <c r="V343" s="41">
        <f t="shared" si="358"/>
        <v>0</v>
      </c>
      <c r="W343" s="40" t="str">
        <f t="shared" si="359"/>
        <v>2 missed</v>
      </c>
      <c r="X343" s="113">
        <f t="shared" si="360"/>
        <v>2</v>
      </c>
      <c r="Y343" s="13">
        <f t="shared" si="361"/>
        <v>0.5</v>
      </c>
      <c r="Z343" s="13" t="str">
        <f t="shared" si="362"/>
        <v>Q-2 A-0 || Q Total-3, A Total-1</v>
      </c>
      <c r="AA343" s="113" t="str" cm="1">
        <f t="array" ref="AA343">IFERROR(INDEX('Attendance-Slot-1'!$Q$2:$Q$1112,MATCH(1,('Attendance-Slot-1'!$A$2:$A$1112=$C343)*('Attendance-Slot-1'!$G$2:$G$1112=AA$2),0)),"No Data")</f>
        <v>No Data</v>
      </c>
      <c r="AB343" s="113" t="str" cm="1">
        <f t="array" ref="AB343">IFERROR(INDEX('Attendance-Slot-2'!$Q$2:$Q$2595,MATCH(1,('Attendance-Slot-2'!$A$2:$A$2595=$C343)*('Attendance-Slot-2'!$G$2:$G$2595=AA$2),0)),"No Data")</f>
        <v>A-S2_Onsite</v>
      </c>
      <c r="AC343" s="133" t="e">
        <f>VLOOKUP($P343,'Written Exam Marks'!$H:$Q,10,FALSE)</f>
        <v>#N/A</v>
      </c>
      <c r="AD343" s="133" t="e">
        <f>VLOOKUP($P343,'Written Exam Marks'!$H:$Q,9,FALSE)</f>
        <v>#N/A</v>
      </c>
      <c r="AE343" s="113" t="str">
        <f t="shared" si="363"/>
        <v>Absent</v>
      </c>
      <c r="AF343" s="113" t="str">
        <f t="shared" si="364"/>
        <v>A-S2_Onsite</v>
      </c>
      <c r="AG343" s="146">
        <v>9.5</v>
      </c>
      <c r="AH343" s="146">
        <v>10</v>
      </c>
      <c r="AI343" s="146">
        <v>10</v>
      </c>
      <c r="AJ343" s="146">
        <v>10</v>
      </c>
      <c r="AK343" s="146">
        <v>10</v>
      </c>
      <c r="AL343" s="146" t="s">
        <v>5</v>
      </c>
      <c r="AM343" s="146">
        <v>49.5</v>
      </c>
      <c r="AN343" s="146">
        <v>60</v>
      </c>
      <c r="AO343" s="43" t="s">
        <v>7336</v>
      </c>
      <c r="AP343" s="43" t="s">
        <v>1598</v>
      </c>
      <c r="AQ343" s="50" t="str">
        <f t="shared" si="365"/>
        <v>2025EM1100340-MDSDF402</v>
      </c>
      <c r="AR343" s="43" t="str">
        <f t="shared" si="366"/>
        <v>1 missed</v>
      </c>
      <c r="AS343" s="47" t="s">
        <v>7342</v>
      </c>
      <c r="AT343" s="43">
        <f t="shared" si="367"/>
        <v>5</v>
      </c>
      <c r="AU343" s="48" t="s">
        <v>7342</v>
      </c>
      <c r="AV343" s="49">
        <f t="shared" si="368"/>
        <v>0.83333333333333337</v>
      </c>
      <c r="AW343" s="48" t="s">
        <v>7342</v>
      </c>
      <c r="AX343" s="43" t="str">
        <f t="shared" si="369"/>
        <v>1 missed</v>
      </c>
      <c r="AY343" s="42">
        <f t="shared" si="370"/>
        <v>5</v>
      </c>
      <c r="AZ343" s="50">
        <f t="shared" si="371"/>
        <v>0.83333333333333337</v>
      </c>
      <c r="BA343" s="50" t="str">
        <f t="shared" si="372"/>
        <v>Q-5 A-- || Q Total-6, A Total-0</v>
      </c>
      <c r="BB343" s="42" t="str" cm="1">
        <f t="array" ref="BB343">IFERROR(INDEX('Attendance-Slot-1'!$Q$2:$Q$1112,MATCH(1,('Attendance-Slot-1'!$A$2:$A$1112=$C343)*('Attendance-Slot-1'!$G$2:$G$1112=BB$2),0)),"No Data")</f>
        <v>No Data</v>
      </c>
      <c r="BC343" s="42" t="str" cm="1">
        <f t="array" ref="BC343">IFERROR(INDEX('Attendance-Slot-2'!$Q$2:$Q$2595,MATCH(1,('Attendance-Slot-2'!$A$2:$A$2595=$C343)*('Attendance-Slot-2'!$G$2:$G$2595=BB$2),0)),"No Data")</f>
        <v>A-S2_Onsite</v>
      </c>
      <c r="BD343" s="134" t="e">
        <f>VLOOKUP($AQ343,'Written Exam Marks'!$H:$Q,10,FALSE)</f>
        <v>#N/A</v>
      </c>
      <c r="BE343" s="134" t="e">
        <f>VLOOKUP($AQ343,'Written Exam Marks'!$H:$Q,9,FALSE)</f>
        <v>#N/A</v>
      </c>
      <c r="BF343" s="42" t="str">
        <f t="shared" si="373"/>
        <v>Absent</v>
      </c>
      <c r="BG343" s="42" t="str">
        <f t="shared" si="374"/>
        <v>A-S2_Onsite</v>
      </c>
      <c r="BH343" s="147">
        <v>19</v>
      </c>
      <c r="BI343" s="147">
        <v>24</v>
      </c>
      <c r="BJ343" s="147">
        <v>43</v>
      </c>
      <c r="BK343" s="147">
        <v>60</v>
      </c>
      <c r="BL343" s="52" t="s">
        <v>3697</v>
      </c>
      <c r="BM343" s="52" t="s">
        <v>1606</v>
      </c>
      <c r="BN343" s="57" t="str">
        <f t="shared" si="375"/>
        <v>2025EM1100340-MDSDF403</v>
      </c>
      <c r="BO343" s="52" t="str">
        <f t="shared" si="376"/>
        <v>0 missed</v>
      </c>
      <c r="BP343" s="52" t="str">
        <f t="shared" si="377"/>
        <v>0 missed</v>
      </c>
      <c r="BQ343" s="52">
        <f t="shared" si="378"/>
        <v>1</v>
      </c>
      <c r="BR343" s="52">
        <f t="shared" si="379"/>
        <v>1</v>
      </c>
      <c r="BS343" s="56">
        <f t="shared" si="380"/>
        <v>1</v>
      </c>
      <c r="BT343" s="56">
        <f t="shared" si="381"/>
        <v>1</v>
      </c>
      <c r="BU343" s="52" t="str">
        <f t="shared" si="382"/>
        <v>0 missed</v>
      </c>
      <c r="BV343" s="51">
        <f t="shared" si="383"/>
        <v>2</v>
      </c>
      <c r="BW343" s="57">
        <f t="shared" si="384"/>
        <v>1</v>
      </c>
      <c r="BX343" s="57" t="str">
        <f t="shared" si="385"/>
        <v>Q-1 A-1 || Q Total-1, A Total-1</v>
      </c>
      <c r="BY343" s="51" t="str" cm="1">
        <f t="array" ref="BY343">IFERROR(INDEX('Attendance-Slot-1'!$Q$2:$Q$1112,MATCH(1,('Attendance-Slot-1'!$A$2:$A$1112=$C343)*('Attendance-Slot-1'!$G$2:$G$1112=BY$2),0)),"No Data")</f>
        <v>No Data</v>
      </c>
      <c r="BZ343" s="51" t="str" cm="1">
        <f t="array" ref="BZ343">IFERROR(INDEX('Attendance-Slot-2'!$Q$2:$Q$2595,MATCH(1,('Attendance-Slot-2'!$A$2:$A$2595=$C343)*('Attendance-Slot-2'!$G$2:$G$2595=BY$2),0)),"No Data")</f>
        <v>A-S2_Onsite</v>
      </c>
      <c r="CA343" s="135" t="e">
        <f>VLOOKUP($BN343,'Written Exam Marks'!$H:$Q,10,FALSE)</f>
        <v>#N/A</v>
      </c>
      <c r="CB343" s="135" t="e">
        <f>VLOOKUP($BN343,'Written Exam Marks'!$H:$Q,9,FALSE)</f>
        <v>#N/A</v>
      </c>
      <c r="CC343" s="51" t="str">
        <f t="shared" si="386"/>
        <v>Absent</v>
      </c>
      <c r="CD343" s="51" t="str">
        <f t="shared" si="387"/>
        <v>A-S2_Onsite</v>
      </c>
      <c r="CE343" s="29">
        <v>19</v>
      </c>
      <c r="CF343" s="29" t="s">
        <v>5</v>
      </c>
      <c r="CG343" s="29" t="s">
        <v>5</v>
      </c>
      <c r="CH343" s="29">
        <v>19</v>
      </c>
      <c r="CI343" s="29">
        <v>60</v>
      </c>
      <c r="CJ343" s="61" t="s">
        <v>7343</v>
      </c>
      <c r="CK343" s="61" t="s">
        <v>1613</v>
      </c>
      <c r="CL343" s="10" t="str">
        <f t="shared" si="388"/>
        <v>2025EM1100340-MDSDF404</v>
      </c>
      <c r="CM343" s="61" t="str">
        <f t="shared" si="389"/>
        <v>1 missed</v>
      </c>
      <c r="CN343" s="61" t="str">
        <f t="shared" si="390"/>
        <v>1 missed</v>
      </c>
      <c r="CO343" s="111">
        <f t="shared" si="391"/>
        <v>1</v>
      </c>
      <c r="CP343" s="111">
        <f t="shared" si="392"/>
        <v>0</v>
      </c>
      <c r="CQ343" s="9">
        <f t="shared" si="393"/>
        <v>0.5</v>
      </c>
      <c r="CR343" s="9">
        <f t="shared" si="394"/>
        <v>0</v>
      </c>
      <c r="CS343" s="61" t="str">
        <f t="shared" si="395"/>
        <v>2 missed</v>
      </c>
      <c r="CT343" s="111">
        <f t="shared" si="396"/>
        <v>1</v>
      </c>
      <c r="CU343" s="10">
        <f t="shared" si="397"/>
        <v>0.33333333333333331</v>
      </c>
      <c r="CV343" s="10" t="str">
        <f t="shared" si="398"/>
        <v>Q-1 A-0 || Q Total-2, A Total-1</v>
      </c>
      <c r="CW343" s="111" t="str" cm="1">
        <f t="array" ref="CW343">IFERROR(INDEX('Attendance-Slot-1'!$Q$2:$Q$1112,MATCH(1,('Attendance-Slot-1'!$A$2:$A$1112=$C343)*('Attendance-Slot-1'!$G$2:$G$1112=CW$2),0)),"No Data")</f>
        <v>No Data</v>
      </c>
      <c r="CX343" s="111" t="str" cm="1">
        <f t="array" ref="CX343">IFERROR(INDEX('Attendance-Slot-2'!$Q$2:$Q$2595,MATCH(1,('Attendance-Slot-2'!$A$2:$A$2595=$C343)*('Attendance-Slot-2'!$G$2:$G$2595=CW$2),0)),"No Data")</f>
        <v>A-S2_Onsite</v>
      </c>
      <c r="CY343" s="136" t="e">
        <f>VLOOKUP($CL343,'Written Exam Marks'!$H:$Q,10,FALSE)</f>
        <v>#N/A</v>
      </c>
      <c r="CZ343" s="136" t="e">
        <f>VLOOKUP($CL343,'Written Exam Marks'!$H:$Q,9,FALSE)</f>
        <v>#N/A</v>
      </c>
      <c r="DA343" s="111" t="str">
        <f t="shared" si="399"/>
        <v>Absent</v>
      </c>
      <c r="DB343" s="111" t="str">
        <f t="shared" si="400"/>
        <v>A-S2_Onsite</v>
      </c>
      <c r="DC343" s="148">
        <v>5.5</v>
      </c>
      <c r="DD343" s="148">
        <v>7</v>
      </c>
      <c r="DE343" s="148" t="s">
        <v>5</v>
      </c>
      <c r="DF343" s="148" t="s">
        <v>5</v>
      </c>
      <c r="DG343" s="148" t="s">
        <v>5</v>
      </c>
      <c r="DH343" s="148">
        <v>12.5</v>
      </c>
      <c r="DI343" s="148">
        <v>65</v>
      </c>
      <c r="DJ343" s="66" t="s">
        <v>7351</v>
      </c>
      <c r="DK343" s="66" t="s">
        <v>1631</v>
      </c>
      <c r="DL343" s="68" t="str">
        <f t="shared" si="401"/>
        <v>2025EM1100340-MDSDF406</v>
      </c>
      <c r="DM343" s="66" t="str">
        <f t="shared" si="402"/>
        <v>1 missed</v>
      </c>
      <c r="DN343" s="66" t="str">
        <f t="shared" si="403"/>
        <v>2 missed</v>
      </c>
      <c r="DO343" s="62">
        <f t="shared" si="404"/>
        <v>2</v>
      </c>
      <c r="DP343" s="62">
        <f t="shared" si="405"/>
        <v>0</v>
      </c>
      <c r="DQ343" s="67">
        <f t="shared" si="406"/>
        <v>0.66666666666666663</v>
      </c>
      <c r="DR343" s="67">
        <f t="shared" si="407"/>
        <v>0</v>
      </c>
      <c r="DS343" s="66" t="str">
        <f t="shared" si="408"/>
        <v>3 missed</v>
      </c>
      <c r="DT343" s="62">
        <f t="shared" si="409"/>
        <v>2</v>
      </c>
      <c r="DU343" s="68">
        <f t="shared" si="410"/>
        <v>0.4</v>
      </c>
      <c r="DV343" s="68" t="str">
        <f t="shared" si="411"/>
        <v>Q-2 A-0 || Q Total-3, A Total-2</v>
      </c>
      <c r="DW343" s="62" t="str" cm="1">
        <f t="array" ref="DW343">IFERROR(INDEX('Attendance-Slot-1'!$Q$2:$Q$1112,MATCH(1,('Attendance-Slot-1'!$A$2:$A$1112=$C343)*('Attendance-Slot-1'!$G$2:$G$1112=DW$2),0)),"No Data")</f>
        <v>No Data</v>
      </c>
      <c r="DX343" s="62" t="str" cm="1">
        <f t="array" ref="DX343">IFERROR(INDEX('Attendance-Slot-2'!$Q$2:$Q$2595,MATCH(1,('Attendance-Slot-2'!$A$2:$A$2595=$C343)*('Attendance-Slot-2'!$G$2:$G$2595=DW$2),0)),"No Data")</f>
        <v>A-S2_Onsite</v>
      </c>
      <c r="DY343" s="137" t="e">
        <f>VLOOKUP($DL343,'Written Exam Marks'!$H:$Q,10,FALSE)</f>
        <v>#N/A</v>
      </c>
      <c r="DZ343" s="137" t="e">
        <f>VLOOKUP($DL343,'Written Exam Marks'!$H:$Q,9,FALSE)</f>
        <v>#N/A</v>
      </c>
      <c r="EA343" s="62" t="str">
        <f t="shared" si="412"/>
        <v>Absent</v>
      </c>
      <c r="EB343" s="62" t="str">
        <f t="shared" si="413"/>
        <v>A-S2_Onsite</v>
      </c>
      <c r="EC343" s="114" t="str">
        <f t="shared" si="350"/>
        <v>P-0, 
A-0, 
No Data-5</v>
      </c>
      <c r="ED343" s="114" t="str">
        <f t="shared" si="351"/>
        <v>P-0, 
A-5, 
No Data-0</v>
      </c>
      <c r="EE343" s="114" t="str">
        <f t="shared" si="414"/>
        <v>A-S2_Onsite</v>
      </c>
      <c r="EF343" s="114" t="str">
        <f t="shared" si="415"/>
        <v>A-S2_Onsite</v>
      </c>
      <c r="EG343" s="114" t="str">
        <f t="shared" si="416"/>
        <v>A-S2_Onsite</v>
      </c>
      <c r="EH343" s="114" t="str">
        <f t="shared" si="417"/>
        <v>A-S2_Onsite</v>
      </c>
      <c r="EI343" s="114" t="str">
        <f t="shared" si="418"/>
        <v>A-S2_Onsite</v>
      </c>
      <c r="EJ343" s="114" t="str">
        <f t="shared" si="419"/>
        <v>P-0, A-5, No Data-0</v>
      </c>
      <c r="EK343" s="114" t="s">
        <v>10453</v>
      </c>
      <c r="EL343" s="114">
        <v>28</v>
      </c>
      <c r="EM343" s="114">
        <v>9</v>
      </c>
      <c r="EN343" s="114" t="s">
        <v>10455</v>
      </c>
      <c r="EO343" s="114">
        <v>37</v>
      </c>
      <c r="EP343" s="114" t="s">
        <v>7218</v>
      </c>
      <c r="EQ343" s="114" t="s">
        <v>1054</v>
      </c>
      <c r="ER343" s="114" t="s">
        <v>4243</v>
      </c>
      <c r="ES343" s="114" t="s">
        <v>7218</v>
      </c>
      <c r="ET343" s="30" t="s">
        <v>4243</v>
      </c>
    </row>
    <row r="344" spans="1:150" x14ac:dyDescent="0.25">
      <c r="A344" s="114">
        <v>341</v>
      </c>
      <c r="B344" s="114" t="s">
        <v>7224</v>
      </c>
      <c r="C344" s="80" t="s">
        <v>4247</v>
      </c>
      <c r="D344" s="30" t="s">
        <v>4248</v>
      </c>
      <c r="E344" s="30" t="s">
        <v>4249</v>
      </c>
      <c r="F344" s="33" t="s">
        <v>7201</v>
      </c>
      <c r="G344" s="30" t="s">
        <v>4250</v>
      </c>
      <c r="H344" s="143" t="s">
        <v>5</v>
      </c>
      <c r="I344" s="143" t="s">
        <v>5</v>
      </c>
      <c r="J344" s="143">
        <v>14</v>
      </c>
      <c r="K344" s="143">
        <v>15</v>
      </c>
      <c r="L344" s="143">
        <v>29</v>
      </c>
      <c r="M344" s="143">
        <v>65</v>
      </c>
      <c r="N344" s="40" t="s">
        <v>7314</v>
      </c>
      <c r="O344" s="40" t="s">
        <v>1593</v>
      </c>
      <c r="P344" s="13" t="str">
        <f t="shared" si="352"/>
        <v>2025EM1100341-MDSDF401</v>
      </c>
      <c r="Q344" s="40" t="str">
        <f t="shared" si="353"/>
        <v>2 missed</v>
      </c>
      <c r="R344" s="40" t="str">
        <f t="shared" si="354"/>
        <v>0 missed</v>
      </c>
      <c r="S344" s="40">
        <f t="shared" si="355"/>
        <v>1</v>
      </c>
      <c r="T344" s="40">
        <f t="shared" si="356"/>
        <v>1</v>
      </c>
      <c r="U344" s="41">
        <f t="shared" si="357"/>
        <v>0.33333333333333331</v>
      </c>
      <c r="V344" s="41">
        <f t="shared" si="358"/>
        <v>1</v>
      </c>
      <c r="W344" s="40" t="str">
        <f t="shared" si="359"/>
        <v>2 missed</v>
      </c>
      <c r="X344" s="113">
        <f t="shared" si="360"/>
        <v>2</v>
      </c>
      <c r="Y344" s="13">
        <f t="shared" si="361"/>
        <v>0.5</v>
      </c>
      <c r="Z344" s="13" t="str">
        <f t="shared" si="362"/>
        <v>Q-1 A-1 || Q Total-3, A Total-1</v>
      </c>
      <c r="AA344" s="113" t="str" cm="1">
        <f t="array" ref="AA344">IFERROR(INDEX('Attendance-Slot-1'!$Q$2:$Q$1112,MATCH(1,('Attendance-Slot-1'!$A$2:$A$1112=$C344)*('Attendance-Slot-1'!$G$2:$G$1112=AA$2),0)),"No Data")</f>
        <v>No Data</v>
      </c>
      <c r="AB344" s="113" t="str" cm="1">
        <f t="array" ref="AB344">IFERROR(INDEX('Attendance-Slot-2'!$Q$2:$Q$2595,MATCH(1,('Attendance-Slot-2'!$A$2:$A$2595=$C344)*('Attendance-Slot-2'!$G$2:$G$2595=AA$2),0)),"No Data")</f>
        <v>P-S2_Onsite</v>
      </c>
      <c r="AC344" s="133">
        <f>VLOOKUP($P344,'Written Exam Marks'!$H:$Q,10,FALSE)</f>
        <v>11.5</v>
      </c>
      <c r="AD344" s="133">
        <f>VLOOKUP($P344,'Written Exam Marks'!$H:$Q,9,FALSE)</f>
        <v>35</v>
      </c>
      <c r="AE344" s="113" t="str">
        <f t="shared" si="363"/>
        <v>Present</v>
      </c>
      <c r="AF344" s="113" t="str">
        <f t="shared" si="364"/>
        <v>P-S2_Onsite</v>
      </c>
      <c r="AG344" s="146" t="s">
        <v>5</v>
      </c>
      <c r="AH344" s="146" t="s">
        <v>5</v>
      </c>
      <c r="AI344" s="146" t="s">
        <v>5</v>
      </c>
      <c r="AJ344" s="146" t="s">
        <v>5</v>
      </c>
      <c r="AK344" s="146">
        <v>9</v>
      </c>
      <c r="AL344" s="146">
        <v>10</v>
      </c>
      <c r="AM344" s="146">
        <v>19</v>
      </c>
      <c r="AN344" s="146">
        <v>60</v>
      </c>
      <c r="AO344" s="43" t="s">
        <v>7336</v>
      </c>
      <c r="AP344" s="43" t="s">
        <v>1598</v>
      </c>
      <c r="AQ344" s="50" t="str">
        <f t="shared" si="365"/>
        <v>2025EM1100341-MDSDF402</v>
      </c>
      <c r="AR344" s="43" t="str">
        <f t="shared" si="366"/>
        <v>4 missed</v>
      </c>
      <c r="AS344" s="47" t="s">
        <v>7342</v>
      </c>
      <c r="AT344" s="43">
        <f t="shared" si="367"/>
        <v>2</v>
      </c>
      <c r="AU344" s="48" t="s">
        <v>7342</v>
      </c>
      <c r="AV344" s="49">
        <f t="shared" si="368"/>
        <v>0.33333333333333331</v>
      </c>
      <c r="AW344" s="48" t="s">
        <v>7342</v>
      </c>
      <c r="AX344" s="43" t="str">
        <f t="shared" si="369"/>
        <v>4 missed</v>
      </c>
      <c r="AY344" s="42">
        <f t="shared" si="370"/>
        <v>2</v>
      </c>
      <c r="AZ344" s="50">
        <f t="shared" si="371"/>
        <v>0.33333333333333331</v>
      </c>
      <c r="BA344" s="50" t="str">
        <f t="shared" si="372"/>
        <v>Q-2 A-- || Q Total-6, A Total-0</v>
      </c>
      <c r="BB344" s="42" t="str" cm="1">
        <f t="array" ref="BB344">IFERROR(INDEX('Attendance-Slot-1'!$Q$2:$Q$1112,MATCH(1,('Attendance-Slot-1'!$A$2:$A$1112=$C344)*('Attendance-Slot-1'!$G$2:$G$1112=BB$2),0)),"No Data")</f>
        <v>No Data</v>
      </c>
      <c r="BC344" s="42" t="str" cm="1">
        <f t="array" ref="BC344">IFERROR(INDEX('Attendance-Slot-2'!$Q$2:$Q$2595,MATCH(1,('Attendance-Slot-2'!$A$2:$A$2595=$C344)*('Attendance-Slot-2'!$G$2:$G$2595=BB$2),0)),"No Data")</f>
        <v>P-S2_Onsite</v>
      </c>
      <c r="BD344" s="134">
        <f>VLOOKUP($AQ344,'Written Exam Marks'!$H:$Q,10,FALSE)</f>
        <v>26</v>
      </c>
      <c r="BE344" s="134">
        <f>VLOOKUP($AQ344,'Written Exam Marks'!$H:$Q,9,FALSE)</f>
        <v>40</v>
      </c>
      <c r="BF344" s="42" t="str">
        <f t="shared" si="373"/>
        <v>Present</v>
      </c>
      <c r="BG344" s="42" t="str">
        <f t="shared" si="374"/>
        <v>P-S2_Onsite</v>
      </c>
      <c r="BH344" s="147" t="s">
        <v>5</v>
      </c>
      <c r="BI344" s="147">
        <v>4</v>
      </c>
      <c r="BJ344" s="147">
        <v>4</v>
      </c>
      <c r="BK344" s="147">
        <v>60</v>
      </c>
      <c r="BL344" s="52" t="s">
        <v>3697</v>
      </c>
      <c r="BM344" s="52" t="s">
        <v>1606</v>
      </c>
      <c r="BN344" s="57" t="str">
        <f t="shared" si="375"/>
        <v>2025EM1100341-MDSDF403</v>
      </c>
      <c r="BO344" s="52" t="str">
        <f t="shared" si="376"/>
        <v>1 missed</v>
      </c>
      <c r="BP344" s="52" t="str">
        <f t="shared" si="377"/>
        <v>0 missed</v>
      </c>
      <c r="BQ344" s="52">
        <f t="shared" si="378"/>
        <v>0</v>
      </c>
      <c r="BR344" s="52">
        <f t="shared" si="379"/>
        <v>1</v>
      </c>
      <c r="BS344" s="56">
        <f t="shared" si="380"/>
        <v>0</v>
      </c>
      <c r="BT344" s="56">
        <f t="shared" si="381"/>
        <v>1</v>
      </c>
      <c r="BU344" s="52" t="str">
        <f t="shared" si="382"/>
        <v>1 missed</v>
      </c>
      <c r="BV344" s="51">
        <f t="shared" si="383"/>
        <v>1</v>
      </c>
      <c r="BW344" s="57">
        <f t="shared" si="384"/>
        <v>0.5</v>
      </c>
      <c r="BX344" s="57" t="str">
        <f t="shared" si="385"/>
        <v>Q-0 A-1 || Q Total-1, A Total-1</v>
      </c>
      <c r="BY344" s="51" t="str" cm="1">
        <f t="array" ref="BY344">IFERROR(INDEX('Attendance-Slot-1'!$Q$2:$Q$1112,MATCH(1,('Attendance-Slot-1'!$A$2:$A$1112=$C344)*('Attendance-Slot-1'!$G$2:$G$1112=BY$2),0)),"No Data")</f>
        <v>No Data</v>
      </c>
      <c r="BZ344" s="51" t="str" cm="1">
        <f t="array" ref="BZ344">IFERROR(INDEX('Attendance-Slot-2'!$Q$2:$Q$2595,MATCH(1,('Attendance-Slot-2'!$A$2:$A$2595=$C344)*('Attendance-Slot-2'!$G$2:$G$2595=BY$2),0)),"No Data")</f>
        <v>P-S2_Onsite</v>
      </c>
      <c r="CA344" s="135">
        <f>VLOOKUP($BN344,'Written Exam Marks'!$H:$Q,10,FALSE)</f>
        <v>16.5</v>
      </c>
      <c r="CB344" s="135">
        <f>VLOOKUP($BN344,'Written Exam Marks'!$H:$Q,9,FALSE)</f>
        <v>40</v>
      </c>
      <c r="CC344" s="51" t="str">
        <f t="shared" si="386"/>
        <v>Present</v>
      </c>
      <c r="CD344" s="51" t="str">
        <f t="shared" si="387"/>
        <v>P-S2_Onsite</v>
      </c>
      <c r="CE344" s="29" t="s">
        <v>5</v>
      </c>
      <c r="CF344" s="29">
        <v>19</v>
      </c>
      <c r="CG344" s="29">
        <v>18</v>
      </c>
      <c r="CH344" s="29">
        <v>37</v>
      </c>
      <c r="CI344" s="29">
        <v>60</v>
      </c>
      <c r="CJ344" s="61" t="s">
        <v>7343</v>
      </c>
      <c r="CK344" s="61" t="s">
        <v>1613</v>
      </c>
      <c r="CL344" s="10" t="str">
        <f t="shared" si="388"/>
        <v>2025EM1100341-MDSDF404</v>
      </c>
      <c r="CM344" s="61" t="str">
        <f t="shared" si="389"/>
        <v>1 missed</v>
      </c>
      <c r="CN344" s="61" t="str">
        <f t="shared" si="390"/>
        <v>0 missed</v>
      </c>
      <c r="CO344" s="111">
        <f t="shared" si="391"/>
        <v>1</v>
      </c>
      <c r="CP344" s="111">
        <f t="shared" si="392"/>
        <v>1</v>
      </c>
      <c r="CQ344" s="9">
        <f t="shared" si="393"/>
        <v>0.5</v>
      </c>
      <c r="CR344" s="9">
        <f t="shared" si="394"/>
        <v>1</v>
      </c>
      <c r="CS344" s="61" t="str">
        <f t="shared" si="395"/>
        <v>1 missed</v>
      </c>
      <c r="CT344" s="111">
        <f t="shared" si="396"/>
        <v>2</v>
      </c>
      <c r="CU344" s="10">
        <f t="shared" si="397"/>
        <v>0.66666666666666663</v>
      </c>
      <c r="CV344" s="10" t="str">
        <f t="shared" si="398"/>
        <v>Q-1 A-1 || Q Total-2, A Total-1</v>
      </c>
      <c r="CW344" s="111" t="str" cm="1">
        <f t="array" ref="CW344">IFERROR(INDEX('Attendance-Slot-1'!$Q$2:$Q$1112,MATCH(1,('Attendance-Slot-1'!$A$2:$A$1112=$C344)*('Attendance-Slot-1'!$G$2:$G$1112=CW$2),0)),"No Data")</f>
        <v>No Data</v>
      </c>
      <c r="CX344" s="111" t="str" cm="1">
        <f t="array" ref="CX344">IFERROR(INDEX('Attendance-Slot-2'!$Q$2:$Q$2595,MATCH(1,('Attendance-Slot-2'!$A$2:$A$2595=$C344)*('Attendance-Slot-2'!$G$2:$G$2595=CW$2),0)),"No Data")</f>
        <v>P-S2_Onsite</v>
      </c>
      <c r="CY344" s="136">
        <f>VLOOKUP($CL344,'Written Exam Marks'!$H:$Q,10,FALSE)</f>
        <v>12</v>
      </c>
      <c r="CZ344" s="136">
        <f>VLOOKUP($CL344,'Written Exam Marks'!$H:$Q,9,FALSE)</f>
        <v>40</v>
      </c>
      <c r="DA344" s="111" t="str">
        <f t="shared" si="399"/>
        <v>Present</v>
      </c>
      <c r="DB344" s="111" t="str">
        <f t="shared" si="400"/>
        <v>P-S2_Onsite</v>
      </c>
      <c r="DC344" s="148" t="s">
        <v>5</v>
      </c>
      <c r="DD344" s="148">
        <v>5.75</v>
      </c>
      <c r="DE344" s="148">
        <v>8</v>
      </c>
      <c r="DF344" s="148" t="s">
        <v>5</v>
      </c>
      <c r="DG344" s="148">
        <v>18</v>
      </c>
      <c r="DH344" s="148">
        <v>31.75</v>
      </c>
      <c r="DI344" s="148">
        <v>65</v>
      </c>
      <c r="DJ344" s="66" t="s">
        <v>7351</v>
      </c>
      <c r="DK344" s="66" t="s">
        <v>1631</v>
      </c>
      <c r="DL344" s="68" t="str">
        <f t="shared" si="401"/>
        <v>2025EM1100341-MDSDF406</v>
      </c>
      <c r="DM344" s="66" t="str">
        <f t="shared" si="402"/>
        <v>1 missed</v>
      </c>
      <c r="DN344" s="66" t="str">
        <f t="shared" si="403"/>
        <v>1 missed</v>
      </c>
      <c r="DO344" s="62">
        <f t="shared" si="404"/>
        <v>2</v>
      </c>
      <c r="DP344" s="62">
        <f t="shared" si="405"/>
        <v>1</v>
      </c>
      <c r="DQ344" s="67">
        <f t="shared" si="406"/>
        <v>0.66666666666666663</v>
      </c>
      <c r="DR344" s="67">
        <f t="shared" si="407"/>
        <v>0.5</v>
      </c>
      <c r="DS344" s="66" t="str">
        <f t="shared" si="408"/>
        <v>2 missed</v>
      </c>
      <c r="DT344" s="62">
        <f t="shared" si="409"/>
        <v>3</v>
      </c>
      <c r="DU344" s="68">
        <f t="shared" si="410"/>
        <v>0.6</v>
      </c>
      <c r="DV344" s="68" t="str">
        <f t="shared" si="411"/>
        <v>Q-2 A-1 || Q Total-3, A Total-2</v>
      </c>
      <c r="DW344" s="62" t="str" cm="1">
        <f t="array" ref="DW344">IFERROR(INDEX('Attendance-Slot-1'!$Q$2:$Q$1112,MATCH(1,('Attendance-Slot-1'!$A$2:$A$1112=$C344)*('Attendance-Slot-1'!$G$2:$G$1112=DW$2),0)),"No Data")</f>
        <v>No Data</v>
      </c>
      <c r="DX344" s="62" t="str" cm="1">
        <f t="array" ref="DX344">IFERROR(INDEX('Attendance-Slot-2'!$Q$2:$Q$2595,MATCH(1,('Attendance-Slot-2'!$A$2:$A$2595=$C344)*('Attendance-Slot-2'!$G$2:$G$2595=DW$2),0)),"No Data")</f>
        <v>P-S2_Onsite</v>
      </c>
      <c r="DY344" s="137">
        <f>VLOOKUP($DL344,'Written Exam Marks'!$H:$Q,10,FALSE)</f>
        <v>13</v>
      </c>
      <c r="DZ344" s="137">
        <f>VLOOKUP($DL344,'Written Exam Marks'!$H:$Q,9,FALSE)</f>
        <v>35</v>
      </c>
      <c r="EA344" s="62" t="str">
        <f t="shared" si="412"/>
        <v>Present</v>
      </c>
      <c r="EB344" s="62" t="str">
        <f t="shared" si="413"/>
        <v>P-S2_Onsite</v>
      </c>
      <c r="EC344" s="114" t="str">
        <f t="shared" si="350"/>
        <v>P-0, 
A-0, 
No Data-5</v>
      </c>
      <c r="ED344" s="114" t="str">
        <f t="shared" si="351"/>
        <v>P-5, 
A-0, 
No Data-0</v>
      </c>
      <c r="EE344" s="114" t="str">
        <f t="shared" si="414"/>
        <v>P-S2_Onsite</v>
      </c>
      <c r="EF344" s="114" t="str">
        <f t="shared" si="415"/>
        <v>P-S2_Onsite</v>
      </c>
      <c r="EG344" s="114" t="str">
        <f t="shared" si="416"/>
        <v>P-S2_Onsite</v>
      </c>
      <c r="EH344" s="114" t="str">
        <f t="shared" si="417"/>
        <v>P-S2_Onsite</v>
      </c>
      <c r="EI344" s="114" t="str">
        <f t="shared" si="418"/>
        <v>P-S2_Onsite</v>
      </c>
      <c r="EJ344" s="114" t="str">
        <f t="shared" si="419"/>
        <v>P-5, A-0, No Data-0</v>
      </c>
      <c r="EK344" s="114" t="s">
        <v>10453</v>
      </c>
      <c r="EL344" s="114">
        <v>27</v>
      </c>
      <c r="EM344" s="114">
        <v>5</v>
      </c>
      <c r="EN344" s="114">
        <v>27</v>
      </c>
      <c r="EO344" s="114">
        <v>59</v>
      </c>
      <c r="EP344" s="114" t="s">
        <v>7217</v>
      </c>
      <c r="EQ344" s="114" t="s">
        <v>1054</v>
      </c>
      <c r="ER344" s="114" t="s">
        <v>4247</v>
      </c>
      <c r="ES344" s="114"/>
      <c r="ET344" s="30" t="s">
        <v>4247</v>
      </c>
    </row>
    <row r="345" spans="1:150" x14ac:dyDescent="0.25">
      <c r="A345" s="114">
        <v>342</v>
      </c>
      <c r="B345" s="114" t="s">
        <v>7224</v>
      </c>
      <c r="C345" s="80" t="s">
        <v>2912</v>
      </c>
      <c r="D345" s="30" t="s">
        <v>2913</v>
      </c>
      <c r="E345" s="30" t="s">
        <v>2914</v>
      </c>
      <c r="F345" s="33" t="s">
        <v>7201</v>
      </c>
      <c r="G345" s="30" t="s">
        <v>2915</v>
      </c>
      <c r="H345" s="143">
        <v>15</v>
      </c>
      <c r="I345" s="143">
        <v>15</v>
      </c>
      <c r="J345" s="143">
        <v>17</v>
      </c>
      <c r="K345" s="143">
        <v>15</v>
      </c>
      <c r="L345" s="143">
        <v>62</v>
      </c>
      <c r="M345" s="143">
        <v>65</v>
      </c>
      <c r="N345" s="40" t="s">
        <v>7314</v>
      </c>
      <c r="O345" s="40" t="s">
        <v>1593</v>
      </c>
      <c r="P345" s="13" t="str">
        <f t="shared" si="352"/>
        <v>2025EM1100342-MDSDF401</v>
      </c>
      <c r="Q345" s="40" t="str">
        <f t="shared" si="353"/>
        <v>0 missed</v>
      </c>
      <c r="R345" s="40" t="str">
        <f t="shared" si="354"/>
        <v>0 missed</v>
      </c>
      <c r="S345" s="40">
        <f t="shared" si="355"/>
        <v>3</v>
      </c>
      <c r="T345" s="40">
        <f t="shared" si="356"/>
        <v>1</v>
      </c>
      <c r="U345" s="41">
        <f t="shared" si="357"/>
        <v>1</v>
      </c>
      <c r="V345" s="41">
        <f t="shared" si="358"/>
        <v>1</v>
      </c>
      <c r="W345" s="40" t="str">
        <f t="shared" si="359"/>
        <v>0 missed</v>
      </c>
      <c r="X345" s="113">
        <f t="shared" si="360"/>
        <v>4</v>
      </c>
      <c r="Y345" s="13">
        <f t="shared" si="361"/>
        <v>1</v>
      </c>
      <c r="Z345" s="13" t="str">
        <f t="shared" si="362"/>
        <v>Q-3 A-1 || Q Total-3, A Total-1</v>
      </c>
      <c r="AA345" s="113" t="str" cm="1">
        <f t="array" ref="AA345">IFERROR(INDEX('Attendance-Slot-1'!$Q$2:$Q$1112,MATCH(1,('Attendance-Slot-1'!$A$2:$A$1112=$C345)*('Attendance-Slot-1'!$G$2:$G$1112=AA$2),0)),"No Data")</f>
        <v>P-S1_Onsite</v>
      </c>
      <c r="AB345" s="113" t="str" cm="1">
        <f t="array" ref="AB345">IFERROR(INDEX('Attendance-Slot-2'!$Q$2:$Q$2595,MATCH(1,('Attendance-Slot-2'!$A$2:$A$2595=$C345)*('Attendance-Slot-2'!$G$2:$G$2595=AA$2),0)),"No Data")</f>
        <v>No Data</v>
      </c>
      <c r="AC345" s="133">
        <f>VLOOKUP($P345,'Written Exam Marks'!$H:$Q,10,FALSE)</f>
        <v>16</v>
      </c>
      <c r="AD345" s="133">
        <f>VLOOKUP($P345,'Written Exam Marks'!$H:$Q,9,FALSE)</f>
        <v>35</v>
      </c>
      <c r="AE345" s="113" t="str">
        <f t="shared" si="363"/>
        <v>Present</v>
      </c>
      <c r="AF345" s="113" t="str">
        <f t="shared" si="364"/>
        <v>P-S1_Onsite</v>
      </c>
      <c r="AG345" s="146">
        <v>9.5</v>
      </c>
      <c r="AH345" s="146">
        <v>9.5</v>
      </c>
      <c r="AI345" s="146">
        <v>10</v>
      </c>
      <c r="AJ345" s="146">
        <v>10</v>
      </c>
      <c r="AK345" s="146">
        <v>10</v>
      </c>
      <c r="AL345" s="146">
        <v>10</v>
      </c>
      <c r="AM345" s="146">
        <v>59</v>
      </c>
      <c r="AN345" s="146">
        <v>60</v>
      </c>
      <c r="AO345" s="43" t="s">
        <v>7336</v>
      </c>
      <c r="AP345" s="43" t="s">
        <v>1598</v>
      </c>
      <c r="AQ345" s="50" t="str">
        <f t="shared" si="365"/>
        <v>2025EM1100342-MDSDF402</v>
      </c>
      <c r="AR345" s="43" t="str">
        <f t="shared" si="366"/>
        <v>0 missed</v>
      </c>
      <c r="AS345" s="47" t="s">
        <v>7342</v>
      </c>
      <c r="AT345" s="43">
        <f t="shared" si="367"/>
        <v>6</v>
      </c>
      <c r="AU345" s="48" t="s">
        <v>7342</v>
      </c>
      <c r="AV345" s="49">
        <f t="shared" si="368"/>
        <v>1</v>
      </c>
      <c r="AW345" s="48" t="s">
        <v>7342</v>
      </c>
      <c r="AX345" s="43" t="str">
        <f t="shared" si="369"/>
        <v>0 missed</v>
      </c>
      <c r="AY345" s="42">
        <f t="shared" si="370"/>
        <v>6</v>
      </c>
      <c r="AZ345" s="50">
        <f t="shared" si="371"/>
        <v>1</v>
      </c>
      <c r="BA345" s="50" t="str">
        <f t="shared" si="372"/>
        <v>Q-6 A-- || Q Total-6, A Total-0</v>
      </c>
      <c r="BB345" s="42" t="str" cm="1">
        <f t="array" ref="BB345">IFERROR(INDEX('Attendance-Slot-1'!$Q$2:$Q$1112,MATCH(1,('Attendance-Slot-1'!$A$2:$A$1112=$C345)*('Attendance-Slot-1'!$G$2:$G$1112=BB$2),0)),"No Data")</f>
        <v>No Data</v>
      </c>
      <c r="BC345" s="42" t="str" cm="1">
        <f t="array" ref="BC345">IFERROR(INDEX('Attendance-Slot-2'!$Q$2:$Q$2595,MATCH(1,('Attendance-Slot-2'!$A$2:$A$2595=$C345)*('Attendance-Slot-2'!$G$2:$G$2595=BB$2),0)),"No Data")</f>
        <v>P-S2_Onsite</v>
      </c>
      <c r="BD345" s="134">
        <f>VLOOKUP($AQ345,'Written Exam Marks'!$H:$Q,10,FALSE)</f>
        <v>26</v>
      </c>
      <c r="BE345" s="134">
        <f>VLOOKUP($AQ345,'Written Exam Marks'!$H:$Q,9,FALSE)</f>
        <v>40</v>
      </c>
      <c r="BF345" s="42" t="str">
        <f t="shared" si="373"/>
        <v>Present</v>
      </c>
      <c r="BG345" s="42" t="str">
        <f t="shared" si="374"/>
        <v>P-S2_Onsite</v>
      </c>
      <c r="BH345" s="147">
        <v>19</v>
      </c>
      <c r="BI345" s="147">
        <v>27</v>
      </c>
      <c r="BJ345" s="147">
        <v>46</v>
      </c>
      <c r="BK345" s="147">
        <v>60</v>
      </c>
      <c r="BL345" s="52" t="s">
        <v>3697</v>
      </c>
      <c r="BM345" s="52" t="s">
        <v>1606</v>
      </c>
      <c r="BN345" s="57" t="str">
        <f t="shared" si="375"/>
        <v>2025EM1100342-MDSDF403</v>
      </c>
      <c r="BO345" s="52" t="str">
        <f t="shared" si="376"/>
        <v>0 missed</v>
      </c>
      <c r="BP345" s="52" t="str">
        <f t="shared" si="377"/>
        <v>0 missed</v>
      </c>
      <c r="BQ345" s="52">
        <f t="shared" si="378"/>
        <v>1</v>
      </c>
      <c r="BR345" s="52">
        <f t="shared" si="379"/>
        <v>1</v>
      </c>
      <c r="BS345" s="56">
        <f t="shared" si="380"/>
        <v>1</v>
      </c>
      <c r="BT345" s="56">
        <f t="shared" si="381"/>
        <v>1</v>
      </c>
      <c r="BU345" s="52" t="str">
        <f t="shared" si="382"/>
        <v>0 missed</v>
      </c>
      <c r="BV345" s="51">
        <f t="shared" si="383"/>
        <v>2</v>
      </c>
      <c r="BW345" s="57">
        <f t="shared" si="384"/>
        <v>1</v>
      </c>
      <c r="BX345" s="57" t="str">
        <f t="shared" si="385"/>
        <v>Q-1 A-1 || Q Total-1, A Total-1</v>
      </c>
      <c r="BY345" s="51" t="str" cm="1">
        <f t="array" ref="BY345">IFERROR(INDEX('Attendance-Slot-1'!$Q$2:$Q$1112,MATCH(1,('Attendance-Slot-1'!$A$2:$A$1112=$C345)*('Attendance-Slot-1'!$G$2:$G$1112=BY$2),0)),"No Data")</f>
        <v>No Data</v>
      </c>
      <c r="BZ345" s="51" t="str" cm="1">
        <f t="array" ref="BZ345">IFERROR(INDEX('Attendance-Slot-2'!$Q$2:$Q$2595,MATCH(1,('Attendance-Slot-2'!$A$2:$A$2595=$C345)*('Attendance-Slot-2'!$G$2:$G$2595=BY$2),0)),"No Data")</f>
        <v>P-S2_Onsite</v>
      </c>
      <c r="CA345" s="135">
        <f>VLOOKUP($BN345,'Written Exam Marks'!$H:$Q,10,FALSE)</f>
        <v>30</v>
      </c>
      <c r="CB345" s="135">
        <f>VLOOKUP($BN345,'Written Exam Marks'!$H:$Q,9,FALSE)</f>
        <v>40</v>
      </c>
      <c r="CC345" s="51" t="str">
        <f t="shared" si="386"/>
        <v>Present</v>
      </c>
      <c r="CD345" s="51" t="str">
        <f t="shared" si="387"/>
        <v>P-S2_Onsite</v>
      </c>
      <c r="CE345" s="29">
        <v>18</v>
      </c>
      <c r="CF345" s="29">
        <v>20</v>
      </c>
      <c r="CG345" s="29">
        <v>20</v>
      </c>
      <c r="CH345" s="29">
        <v>58</v>
      </c>
      <c r="CI345" s="29">
        <v>60</v>
      </c>
      <c r="CJ345" s="61" t="s">
        <v>7343</v>
      </c>
      <c r="CK345" s="61" t="s">
        <v>1613</v>
      </c>
      <c r="CL345" s="10" t="str">
        <f t="shared" si="388"/>
        <v>2025EM1100342-MDSDF404</v>
      </c>
      <c r="CM345" s="61" t="str">
        <f t="shared" si="389"/>
        <v>0 missed</v>
      </c>
      <c r="CN345" s="61" t="str">
        <f t="shared" si="390"/>
        <v>0 missed</v>
      </c>
      <c r="CO345" s="111">
        <f t="shared" si="391"/>
        <v>2</v>
      </c>
      <c r="CP345" s="111">
        <f t="shared" si="392"/>
        <v>1</v>
      </c>
      <c r="CQ345" s="9">
        <f t="shared" si="393"/>
        <v>1</v>
      </c>
      <c r="CR345" s="9">
        <f t="shared" si="394"/>
        <v>1</v>
      </c>
      <c r="CS345" s="61" t="str">
        <f t="shared" si="395"/>
        <v>0 missed</v>
      </c>
      <c r="CT345" s="111">
        <f t="shared" si="396"/>
        <v>3</v>
      </c>
      <c r="CU345" s="10">
        <f t="shared" si="397"/>
        <v>1</v>
      </c>
      <c r="CV345" s="10" t="str">
        <f t="shared" si="398"/>
        <v>Q-2 A-1 || Q Total-2, A Total-1</v>
      </c>
      <c r="CW345" s="111" t="str" cm="1">
        <f t="array" ref="CW345">IFERROR(INDEX('Attendance-Slot-1'!$Q$2:$Q$1112,MATCH(1,('Attendance-Slot-1'!$A$2:$A$1112=$C345)*('Attendance-Slot-1'!$G$2:$G$1112=CW$2),0)),"No Data")</f>
        <v>P-S1_Onsite</v>
      </c>
      <c r="CX345" s="111" t="str" cm="1">
        <f t="array" ref="CX345">IFERROR(INDEX('Attendance-Slot-2'!$Q$2:$Q$2595,MATCH(1,('Attendance-Slot-2'!$A$2:$A$2595=$C345)*('Attendance-Slot-2'!$G$2:$G$2595=CW$2),0)),"No Data")</f>
        <v>No Data</v>
      </c>
      <c r="CY345" s="136">
        <f>VLOOKUP($CL345,'Written Exam Marks'!$H:$Q,10,FALSE)</f>
        <v>25</v>
      </c>
      <c r="CZ345" s="136">
        <f>VLOOKUP($CL345,'Written Exam Marks'!$H:$Q,9,FALSE)</f>
        <v>40</v>
      </c>
      <c r="DA345" s="111" t="str">
        <f t="shared" si="399"/>
        <v>Present</v>
      </c>
      <c r="DB345" s="111" t="str">
        <f t="shared" si="400"/>
        <v>P-S1_Onsite</v>
      </c>
      <c r="DC345" s="148">
        <v>5.5</v>
      </c>
      <c r="DD345" s="148">
        <v>7.5</v>
      </c>
      <c r="DE345" s="148">
        <v>8</v>
      </c>
      <c r="DF345" s="148">
        <v>17</v>
      </c>
      <c r="DG345" s="148">
        <v>18</v>
      </c>
      <c r="DH345" s="148">
        <v>56</v>
      </c>
      <c r="DI345" s="148">
        <v>65</v>
      </c>
      <c r="DJ345" s="66" t="s">
        <v>7351</v>
      </c>
      <c r="DK345" s="66" t="s">
        <v>1631</v>
      </c>
      <c r="DL345" s="68" t="str">
        <f t="shared" si="401"/>
        <v>2025EM1100342-MDSDF406</v>
      </c>
      <c r="DM345" s="66" t="str">
        <f t="shared" si="402"/>
        <v>0 missed</v>
      </c>
      <c r="DN345" s="66" t="str">
        <f t="shared" si="403"/>
        <v>0 missed</v>
      </c>
      <c r="DO345" s="62">
        <f t="shared" si="404"/>
        <v>3</v>
      </c>
      <c r="DP345" s="62">
        <f t="shared" si="405"/>
        <v>2</v>
      </c>
      <c r="DQ345" s="67">
        <f t="shared" si="406"/>
        <v>1</v>
      </c>
      <c r="DR345" s="67">
        <f t="shared" si="407"/>
        <v>1</v>
      </c>
      <c r="DS345" s="66" t="str">
        <f t="shared" si="408"/>
        <v>0 missed</v>
      </c>
      <c r="DT345" s="62">
        <f t="shared" si="409"/>
        <v>5</v>
      </c>
      <c r="DU345" s="68">
        <f t="shared" si="410"/>
        <v>1</v>
      </c>
      <c r="DV345" s="68" t="str">
        <f t="shared" si="411"/>
        <v>Q-3 A-2 || Q Total-3, A Total-2</v>
      </c>
      <c r="DW345" s="62" t="str" cm="1">
        <f t="array" ref="DW345">IFERROR(INDEX('Attendance-Slot-1'!$Q$2:$Q$1112,MATCH(1,('Attendance-Slot-1'!$A$2:$A$1112=$C345)*('Attendance-Slot-1'!$G$2:$G$1112=DW$2),0)),"No Data")</f>
        <v>P-S1_Onsite</v>
      </c>
      <c r="DX345" s="62" t="str" cm="1">
        <f t="array" ref="DX345">IFERROR(INDEX('Attendance-Slot-2'!$Q$2:$Q$2595,MATCH(1,('Attendance-Slot-2'!$A$2:$A$2595=$C345)*('Attendance-Slot-2'!$G$2:$G$2595=DW$2),0)),"No Data")</f>
        <v>No Data</v>
      </c>
      <c r="DY345" s="137">
        <f>VLOOKUP($DL345,'Written Exam Marks'!$H:$Q,10,FALSE)</f>
        <v>31</v>
      </c>
      <c r="DZ345" s="137">
        <f>VLOOKUP($DL345,'Written Exam Marks'!$H:$Q,9,FALSE)</f>
        <v>35</v>
      </c>
      <c r="EA345" s="62" t="str">
        <f t="shared" si="412"/>
        <v>Present</v>
      </c>
      <c r="EB345" s="62" t="str">
        <f t="shared" si="413"/>
        <v>P-S1_Onsite</v>
      </c>
      <c r="EC345" s="114" t="str">
        <f t="shared" si="350"/>
        <v>P-3, 
A-0, 
No Data-2</v>
      </c>
      <c r="ED345" s="114" t="str">
        <f t="shared" si="351"/>
        <v>P-2, 
A-0, 
No Data-3</v>
      </c>
      <c r="EE345" s="114" t="str">
        <f t="shared" si="414"/>
        <v>P-S1_Onsite</v>
      </c>
      <c r="EF345" s="114" t="str">
        <f t="shared" si="415"/>
        <v>P-S2_Onsite</v>
      </c>
      <c r="EG345" s="114" t="str">
        <f t="shared" si="416"/>
        <v>P-S2_Onsite</v>
      </c>
      <c r="EH345" s="114" t="str">
        <f t="shared" si="417"/>
        <v>P-S1_Onsite</v>
      </c>
      <c r="EI345" s="114" t="str">
        <f t="shared" si="418"/>
        <v>P-S1_Onsite</v>
      </c>
      <c r="EJ345" s="114" t="str">
        <f t="shared" si="419"/>
        <v>P-5, A-0, No Data-0</v>
      </c>
      <c r="EK345" s="114" t="s">
        <v>10453</v>
      </c>
      <c r="EL345" s="114">
        <v>19.5</v>
      </c>
      <c r="EM345" s="114">
        <v>9</v>
      </c>
      <c r="EN345" s="114">
        <v>51</v>
      </c>
      <c r="EO345" s="114">
        <v>79.5</v>
      </c>
      <c r="EP345" s="114" t="s">
        <v>7217</v>
      </c>
      <c r="EQ345" s="114" t="s">
        <v>1054</v>
      </c>
      <c r="ER345" s="114" t="s">
        <v>2912</v>
      </c>
      <c r="ES345" s="114"/>
      <c r="ET345" s="30" t="s">
        <v>2912</v>
      </c>
    </row>
    <row r="346" spans="1:150" x14ac:dyDescent="0.25">
      <c r="A346" s="114">
        <v>343</v>
      </c>
      <c r="B346" s="114" t="s">
        <v>7224</v>
      </c>
      <c r="C346" s="80" t="s">
        <v>4251</v>
      </c>
      <c r="D346" s="30" t="s">
        <v>4252</v>
      </c>
      <c r="E346" s="30" t="s">
        <v>4253</v>
      </c>
      <c r="F346" s="33" t="s">
        <v>7201</v>
      </c>
      <c r="G346" s="30" t="s">
        <v>4254</v>
      </c>
      <c r="H346" s="143" t="s">
        <v>5</v>
      </c>
      <c r="I346" s="143" t="s">
        <v>5</v>
      </c>
      <c r="J346" s="143" t="s">
        <v>5</v>
      </c>
      <c r="K346" s="143" t="s">
        <v>5</v>
      </c>
      <c r="L346" s="143">
        <v>0</v>
      </c>
      <c r="M346" s="143">
        <v>65</v>
      </c>
      <c r="N346" s="40" t="s">
        <v>7314</v>
      </c>
      <c r="O346" s="40" t="s">
        <v>1593</v>
      </c>
      <c r="P346" s="13" t="str">
        <f t="shared" si="352"/>
        <v>2025EM1100343-MDSDF401</v>
      </c>
      <c r="Q346" s="40" t="str">
        <f t="shared" si="353"/>
        <v>3 missed</v>
      </c>
      <c r="R346" s="40" t="str">
        <f t="shared" si="354"/>
        <v>1 missed</v>
      </c>
      <c r="S346" s="40">
        <f t="shared" si="355"/>
        <v>0</v>
      </c>
      <c r="T346" s="40">
        <f t="shared" si="356"/>
        <v>0</v>
      </c>
      <c r="U346" s="41">
        <f t="shared" si="357"/>
        <v>0</v>
      </c>
      <c r="V346" s="41">
        <f t="shared" si="358"/>
        <v>0</v>
      </c>
      <c r="W346" s="40" t="str">
        <f t="shared" si="359"/>
        <v>4 missed</v>
      </c>
      <c r="X346" s="113">
        <f t="shared" si="360"/>
        <v>0</v>
      </c>
      <c r="Y346" s="13">
        <f t="shared" si="361"/>
        <v>0</v>
      </c>
      <c r="Z346" s="13" t="str">
        <f t="shared" si="362"/>
        <v>Q-0 A-0 || Q Total-3, A Total-1</v>
      </c>
      <c r="AA346" s="113" t="str" cm="1">
        <f t="array" ref="AA346">IFERROR(INDEX('Attendance-Slot-1'!$Q$2:$Q$1112,MATCH(1,('Attendance-Slot-1'!$A$2:$A$1112=$C346)*('Attendance-Slot-1'!$G$2:$G$1112=AA$2),0)),"No Data")</f>
        <v>No Data</v>
      </c>
      <c r="AB346" s="113" t="str" cm="1">
        <f t="array" ref="AB346">IFERROR(INDEX('Attendance-Slot-2'!$Q$2:$Q$2595,MATCH(1,('Attendance-Slot-2'!$A$2:$A$2595=$C346)*('Attendance-Slot-2'!$G$2:$G$2595=AA$2),0)),"No Data")</f>
        <v>A-S2_Onsite</v>
      </c>
      <c r="AC346" s="133" t="e">
        <f>VLOOKUP($P346,'Written Exam Marks'!$H:$Q,10,FALSE)</f>
        <v>#N/A</v>
      </c>
      <c r="AD346" s="133" t="e">
        <f>VLOOKUP($P346,'Written Exam Marks'!$H:$Q,9,FALSE)</f>
        <v>#N/A</v>
      </c>
      <c r="AE346" s="113" t="str">
        <f t="shared" si="363"/>
        <v>Absent</v>
      </c>
      <c r="AF346" s="113" t="str">
        <f t="shared" si="364"/>
        <v>A-S2_Onsite</v>
      </c>
      <c r="AG346" s="146" t="s">
        <v>5</v>
      </c>
      <c r="AH346" s="146" t="s">
        <v>5</v>
      </c>
      <c r="AI346" s="146" t="s">
        <v>5</v>
      </c>
      <c r="AJ346" s="146" t="s">
        <v>5</v>
      </c>
      <c r="AK346" s="146" t="s">
        <v>5</v>
      </c>
      <c r="AL346" s="146" t="s">
        <v>5</v>
      </c>
      <c r="AM346" s="146">
        <v>0</v>
      </c>
      <c r="AN346" s="146">
        <v>60</v>
      </c>
      <c r="AO346" s="43" t="s">
        <v>7336</v>
      </c>
      <c r="AP346" s="43" t="s">
        <v>1598</v>
      </c>
      <c r="AQ346" s="50" t="str">
        <f t="shared" si="365"/>
        <v>2025EM1100343-MDSDF402</v>
      </c>
      <c r="AR346" s="43" t="str">
        <f t="shared" si="366"/>
        <v>6 missed</v>
      </c>
      <c r="AS346" s="47" t="s">
        <v>7342</v>
      </c>
      <c r="AT346" s="43">
        <f t="shared" si="367"/>
        <v>0</v>
      </c>
      <c r="AU346" s="48" t="s">
        <v>7342</v>
      </c>
      <c r="AV346" s="49">
        <f t="shared" si="368"/>
        <v>0</v>
      </c>
      <c r="AW346" s="48" t="s">
        <v>7342</v>
      </c>
      <c r="AX346" s="43" t="str">
        <f t="shared" si="369"/>
        <v>6 missed</v>
      </c>
      <c r="AY346" s="42">
        <f t="shared" si="370"/>
        <v>0</v>
      </c>
      <c r="AZ346" s="50">
        <f t="shared" si="371"/>
        <v>0</v>
      </c>
      <c r="BA346" s="50" t="str">
        <f t="shared" si="372"/>
        <v>Q-0 A-- || Q Total-6, A Total-0</v>
      </c>
      <c r="BB346" s="42" t="str" cm="1">
        <f t="array" ref="BB346">IFERROR(INDEX('Attendance-Slot-1'!$Q$2:$Q$1112,MATCH(1,('Attendance-Slot-1'!$A$2:$A$1112=$C346)*('Attendance-Slot-1'!$G$2:$G$1112=BB$2),0)),"No Data")</f>
        <v>No Data</v>
      </c>
      <c r="BC346" s="42" t="str" cm="1">
        <f t="array" ref="BC346">IFERROR(INDEX('Attendance-Slot-2'!$Q$2:$Q$2595,MATCH(1,('Attendance-Slot-2'!$A$2:$A$2595=$C346)*('Attendance-Slot-2'!$G$2:$G$2595=BB$2),0)),"No Data")</f>
        <v>A-S2_Onsite</v>
      </c>
      <c r="BD346" s="134" t="e">
        <f>VLOOKUP($AQ346,'Written Exam Marks'!$H:$Q,10,FALSE)</f>
        <v>#N/A</v>
      </c>
      <c r="BE346" s="134" t="e">
        <f>VLOOKUP($AQ346,'Written Exam Marks'!$H:$Q,9,FALSE)</f>
        <v>#N/A</v>
      </c>
      <c r="BF346" s="42" t="str">
        <f t="shared" si="373"/>
        <v>Absent</v>
      </c>
      <c r="BG346" s="42" t="str">
        <f t="shared" si="374"/>
        <v>A-S2_Onsite</v>
      </c>
      <c r="BH346" s="147" t="s">
        <v>5</v>
      </c>
      <c r="BI346" s="147" t="s">
        <v>5</v>
      </c>
      <c r="BJ346" s="147">
        <v>0</v>
      </c>
      <c r="BK346" s="147">
        <v>60</v>
      </c>
      <c r="BL346" s="52" t="s">
        <v>3697</v>
      </c>
      <c r="BM346" s="52" t="s">
        <v>1606</v>
      </c>
      <c r="BN346" s="57" t="str">
        <f t="shared" si="375"/>
        <v>2025EM1100343-MDSDF403</v>
      </c>
      <c r="BO346" s="52" t="str">
        <f t="shared" si="376"/>
        <v>1 missed</v>
      </c>
      <c r="BP346" s="52" t="str">
        <f t="shared" si="377"/>
        <v>1 missed</v>
      </c>
      <c r="BQ346" s="52">
        <f t="shared" si="378"/>
        <v>0</v>
      </c>
      <c r="BR346" s="52">
        <f t="shared" si="379"/>
        <v>0</v>
      </c>
      <c r="BS346" s="56">
        <f t="shared" si="380"/>
        <v>0</v>
      </c>
      <c r="BT346" s="56">
        <f t="shared" si="381"/>
        <v>0</v>
      </c>
      <c r="BU346" s="52" t="str">
        <f t="shared" si="382"/>
        <v>2 missed</v>
      </c>
      <c r="BV346" s="51">
        <f t="shared" si="383"/>
        <v>0</v>
      </c>
      <c r="BW346" s="57">
        <f t="shared" si="384"/>
        <v>0</v>
      </c>
      <c r="BX346" s="57" t="str">
        <f t="shared" si="385"/>
        <v>Q-0 A-0 || Q Total-1, A Total-1</v>
      </c>
      <c r="BY346" s="51" t="str" cm="1">
        <f t="array" ref="BY346">IFERROR(INDEX('Attendance-Slot-1'!$Q$2:$Q$1112,MATCH(1,('Attendance-Slot-1'!$A$2:$A$1112=$C346)*('Attendance-Slot-1'!$G$2:$G$1112=BY$2),0)),"No Data")</f>
        <v>No Data</v>
      </c>
      <c r="BZ346" s="51" t="str" cm="1">
        <f t="array" ref="BZ346">IFERROR(INDEX('Attendance-Slot-2'!$Q$2:$Q$2595,MATCH(1,('Attendance-Slot-2'!$A$2:$A$2595=$C346)*('Attendance-Slot-2'!$G$2:$G$2595=BY$2),0)),"No Data")</f>
        <v>A-S2_Onsite</v>
      </c>
      <c r="CA346" s="135" t="e">
        <f>VLOOKUP($BN346,'Written Exam Marks'!$H:$Q,10,FALSE)</f>
        <v>#N/A</v>
      </c>
      <c r="CB346" s="135" t="e">
        <f>VLOOKUP($BN346,'Written Exam Marks'!$H:$Q,9,FALSE)</f>
        <v>#N/A</v>
      </c>
      <c r="CC346" s="51" t="str">
        <f t="shared" si="386"/>
        <v>Absent</v>
      </c>
      <c r="CD346" s="51" t="str">
        <f t="shared" si="387"/>
        <v>A-S2_Onsite</v>
      </c>
      <c r="CE346" s="29" t="s">
        <v>5</v>
      </c>
      <c r="CF346" s="29" t="s">
        <v>5</v>
      </c>
      <c r="CG346" s="29" t="s">
        <v>5</v>
      </c>
      <c r="CH346" s="29">
        <v>0</v>
      </c>
      <c r="CI346" s="29">
        <v>60</v>
      </c>
      <c r="CJ346" s="61" t="s">
        <v>7343</v>
      </c>
      <c r="CK346" s="61" t="s">
        <v>1613</v>
      </c>
      <c r="CL346" s="10" t="str">
        <f t="shared" si="388"/>
        <v>2025EM1100343-MDSDF404</v>
      </c>
      <c r="CM346" s="61" t="str">
        <f t="shared" si="389"/>
        <v>2 missed</v>
      </c>
      <c r="CN346" s="61" t="str">
        <f t="shared" si="390"/>
        <v>1 missed</v>
      </c>
      <c r="CO346" s="111">
        <f t="shared" si="391"/>
        <v>0</v>
      </c>
      <c r="CP346" s="111">
        <f t="shared" si="392"/>
        <v>0</v>
      </c>
      <c r="CQ346" s="9">
        <f t="shared" si="393"/>
        <v>0</v>
      </c>
      <c r="CR346" s="9">
        <f t="shared" si="394"/>
        <v>0</v>
      </c>
      <c r="CS346" s="61" t="str">
        <f t="shared" si="395"/>
        <v>3 missed</v>
      </c>
      <c r="CT346" s="111">
        <f t="shared" si="396"/>
        <v>0</v>
      </c>
      <c r="CU346" s="10">
        <f t="shared" si="397"/>
        <v>0</v>
      </c>
      <c r="CV346" s="10" t="str">
        <f t="shared" si="398"/>
        <v>Q-0 A-0 || Q Total-2, A Total-1</v>
      </c>
      <c r="CW346" s="111" t="str" cm="1">
        <f t="array" ref="CW346">IFERROR(INDEX('Attendance-Slot-1'!$Q$2:$Q$1112,MATCH(1,('Attendance-Slot-1'!$A$2:$A$1112=$C346)*('Attendance-Slot-1'!$G$2:$G$1112=CW$2),0)),"No Data")</f>
        <v>No Data</v>
      </c>
      <c r="CX346" s="111" t="str" cm="1">
        <f t="array" ref="CX346">IFERROR(INDEX('Attendance-Slot-2'!$Q$2:$Q$2595,MATCH(1,('Attendance-Slot-2'!$A$2:$A$2595=$C346)*('Attendance-Slot-2'!$G$2:$G$2595=CW$2),0)),"No Data")</f>
        <v>A-S2_Onsite</v>
      </c>
      <c r="CY346" s="136" t="e">
        <f>VLOOKUP($CL346,'Written Exam Marks'!$H:$Q,10,FALSE)</f>
        <v>#N/A</v>
      </c>
      <c r="CZ346" s="136" t="e">
        <f>VLOOKUP($CL346,'Written Exam Marks'!$H:$Q,9,FALSE)</f>
        <v>#N/A</v>
      </c>
      <c r="DA346" s="111" t="str">
        <f t="shared" si="399"/>
        <v>Absent</v>
      </c>
      <c r="DB346" s="111" t="str">
        <f t="shared" si="400"/>
        <v>A-S2_Onsite</v>
      </c>
      <c r="DC346" s="148" t="s">
        <v>5</v>
      </c>
      <c r="DD346" s="148" t="s">
        <v>5</v>
      </c>
      <c r="DE346" s="148" t="s">
        <v>5</v>
      </c>
      <c r="DF346" s="148" t="s">
        <v>5</v>
      </c>
      <c r="DG346" s="148" t="s">
        <v>5</v>
      </c>
      <c r="DH346" s="148">
        <v>0</v>
      </c>
      <c r="DI346" s="148">
        <v>65</v>
      </c>
      <c r="DJ346" s="66" t="s">
        <v>7351</v>
      </c>
      <c r="DK346" s="66" t="s">
        <v>1631</v>
      </c>
      <c r="DL346" s="68" t="str">
        <f t="shared" si="401"/>
        <v>2025EM1100343-MDSDF406</v>
      </c>
      <c r="DM346" s="66" t="str">
        <f t="shared" si="402"/>
        <v>3 missed</v>
      </c>
      <c r="DN346" s="66" t="str">
        <f t="shared" si="403"/>
        <v>2 missed</v>
      </c>
      <c r="DO346" s="62">
        <f t="shared" si="404"/>
        <v>0</v>
      </c>
      <c r="DP346" s="62">
        <f t="shared" si="405"/>
        <v>0</v>
      </c>
      <c r="DQ346" s="67">
        <f t="shared" si="406"/>
        <v>0</v>
      </c>
      <c r="DR346" s="67">
        <f t="shared" si="407"/>
        <v>0</v>
      </c>
      <c r="DS346" s="66" t="str">
        <f t="shared" si="408"/>
        <v>5 missed</v>
      </c>
      <c r="DT346" s="62">
        <f t="shared" si="409"/>
        <v>0</v>
      </c>
      <c r="DU346" s="68">
        <f t="shared" si="410"/>
        <v>0</v>
      </c>
      <c r="DV346" s="68" t="str">
        <f t="shared" si="411"/>
        <v>Q-0 A-0 || Q Total-3, A Total-2</v>
      </c>
      <c r="DW346" s="62" t="str" cm="1">
        <f t="array" ref="DW346">IFERROR(INDEX('Attendance-Slot-1'!$Q$2:$Q$1112,MATCH(1,('Attendance-Slot-1'!$A$2:$A$1112=$C346)*('Attendance-Slot-1'!$G$2:$G$1112=DW$2),0)),"No Data")</f>
        <v>No Data</v>
      </c>
      <c r="DX346" s="62" t="str" cm="1">
        <f t="array" ref="DX346">IFERROR(INDEX('Attendance-Slot-2'!$Q$2:$Q$2595,MATCH(1,('Attendance-Slot-2'!$A$2:$A$2595=$C346)*('Attendance-Slot-2'!$G$2:$G$2595=DW$2),0)),"No Data")</f>
        <v>A-S2_Onsite</v>
      </c>
      <c r="DY346" s="137" t="e">
        <f>VLOOKUP($DL346,'Written Exam Marks'!$H:$Q,10,FALSE)</f>
        <v>#N/A</v>
      </c>
      <c r="DZ346" s="137" t="e">
        <f>VLOOKUP($DL346,'Written Exam Marks'!$H:$Q,9,FALSE)</f>
        <v>#N/A</v>
      </c>
      <c r="EA346" s="62" t="str">
        <f t="shared" si="412"/>
        <v>Absent</v>
      </c>
      <c r="EB346" s="62" t="str">
        <f t="shared" si="413"/>
        <v>A-S2_Onsite</v>
      </c>
      <c r="EC346" s="114" t="str">
        <f t="shared" si="350"/>
        <v>P-0, 
A-0, 
No Data-5</v>
      </c>
      <c r="ED346" s="114" t="str">
        <f t="shared" si="351"/>
        <v>P-0, 
A-5, 
No Data-0</v>
      </c>
      <c r="EE346" s="114" t="str">
        <f t="shared" si="414"/>
        <v>A-S2_Onsite</v>
      </c>
      <c r="EF346" s="114" t="str">
        <f t="shared" si="415"/>
        <v>A-S2_Onsite</v>
      </c>
      <c r="EG346" s="114" t="str">
        <f t="shared" si="416"/>
        <v>A-S2_Onsite</v>
      </c>
      <c r="EH346" s="114" t="str">
        <f t="shared" si="417"/>
        <v>A-S2_Onsite</v>
      </c>
      <c r="EI346" s="114" t="str">
        <f t="shared" si="418"/>
        <v>A-S2_Onsite</v>
      </c>
      <c r="EJ346" s="114" t="str">
        <f t="shared" si="419"/>
        <v>P-0, A-5, No Data-0</v>
      </c>
      <c r="EK346" s="114" t="s">
        <v>10453</v>
      </c>
      <c r="EL346" s="114">
        <v>28</v>
      </c>
      <c r="EM346" s="114">
        <v>10</v>
      </c>
      <c r="EN346" s="114" t="s">
        <v>10455</v>
      </c>
      <c r="EO346" s="114">
        <v>38</v>
      </c>
      <c r="EP346" s="114" t="s">
        <v>7218</v>
      </c>
      <c r="EQ346" s="114" t="s">
        <v>1054</v>
      </c>
      <c r="ER346" s="114" t="s">
        <v>4251</v>
      </c>
      <c r="ES346" s="114" t="s">
        <v>7218</v>
      </c>
      <c r="ET346" s="30" t="s">
        <v>4251</v>
      </c>
    </row>
    <row r="347" spans="1:150" x14ac:dyDescent="0.25">
      <c r="A347" s="114">
        <v>344</v>
      </c>
      <c r="B347" s="114" t="s">
        <v>7224</v>
      </c>
      <c r="C347" s="80" t="s">
        <v>2919</v>
      </c>
      <c r="D347" s="30" t="s">
        <v>2920</v>
      </c>
      <c r="E347" s="30" t="s">
        <v>2921</v>
      </c>
      <c r="F347" s="33" t="s">
        <v>7202</v>
      </c>
      <c r="G347" s="30" t="s">
        <v>2922</v>
      </c>
      <c r="H347" s="143">
        <v>15</v>
      </c>
      <c r="I347" s="143">
        <v>15</v>
      </c>
      <c r="J347" s="143">
        <v>17</v>
      </c>
      <c r="K347" s="143">
        <v>15</v>
      </c>
      <c r="L347" s="143">
        <v>62</v>
      </c>
      <c r="M347" s="143">
        <v>65</v>
      </c>
      <c r="N347" s="40" t="s">
        <v>7314</v>
      </c>
      <c r="O347" s="40" t="s">
        <v>1593</v>
      </c>
      <c r="P347" s="13" t="str">
        <f t="shared" si="352"/>
        <v>2025EM1100344-MDSDF401</v>
      </c>
      <c r="Q347" s="40" t="str">
        <f t="shared" si="353"/>
        <v>0 missed</v>
      </c>
      <c r="R347" s="40" t="str">
        <f t="shared" si="354"/>
        <v>0 missed</v>
      </c>
      <c r="S347" s="40">
        <f t="shared" si="355"/>
        <v>3</v>
      </c>
      <c r="T347" s="40">
        <f t="shared" si="356"/>
        <v>1</v>
      </c>
      <c r="U347" s="41">
        <f t="shared" si="357"/>
        <v>1</v>
      </c>
      <c r="V347" s="41">
        <f t="shared" si="358"/>
        <v>1</v>
      </c>
      <c r="W347" s="40" t="str">
        <f t="shared" si="359"/>
        <v>0 missed</v>
      </c>
      <c r="X347" s="113">
        <f t="shared" si="360"/>
        <v>4</v>
      </c>
      <c r="Y347" s="13">
        <f t="shared" si="361"/>
        <v>1</v>
      </c>
      <c r="Z347" s="13" t="str">
        <f t="shared" si="362"/>
        <v>Q-3 A-1 || Q Total-3, A Total-1</v>
      </c>
      <c r="AA347" s="113" t="str" cm="1">
        <f t="array" ref="AA347">IFERROR(INDEX('Attendance-Slot-1'!$Q$2:$Q$1112,MATCH(1,('Attendance-Slot-1'!$A$2:$A$1112=$C347)*('Attendance-Slot-1'!$G$2:$G$1112=AA$2),0)),"No Data")</f>
        <v>P-S1_Onsite</v>
      </c>
      <c r="AB347" s="113" t="str" cm="1">
        <f t="array" ref="AB347">IFERROR(INDEX('Attendance-Slot-2'!$Q$2:$Q$2595,MATCH(1,('Attendance-Slot-2'!$A$2:$A$2595=$C347)*('Attendance-Slot-2'!$G$2:$G$2595=AA$2),0)),"No Data")</f>
        <v>No Data</v>
      </c>
      <c r="AC347" s="133">
        <f>VLOOKUP($P347,'Written Exam Marks'!$H:$Q,10,FALSE)</f>
        <v>11.5</v>
      </c>
      <c r="AD347" s="133">
        <f>VLOOKUP($P347,'Written Exam Marks'!$H:$Q,9,FALSE)</f>
        <v>35</v>
      </c>
      <c r="AE347" s="113" t="str">
        <f t="shared" si="363"/>
        <v>Present</v>
      </c>
      <c r="AF347" s="113" t="str">
        <f t="shared" si="364"/>
        <v>P-S1_Onsite</v>
      </c>
      <c r="AG347" s="146">
        <v>8.5</v>
      </c>
      <c r="AH347" s="146">
        <v>9</v>
      </c>
      <c r="AI347" s="146">
        <v>10</v>
      </c>
      <c r="AJ347" s="146">
        <v>10</v>
      </c>
      <c r="AK347" s="146">
        <v>10</v>
      </c>
      <c r="AL347" s="146">
        <v>10</v>
      </c>
      <c r="AM347" s="146">
        <v>57.5</v>
      </c>
      <c r="AN347" s="146">
        <v>60</v>
      </c>
      <c r="AO347" s="43" t="s">
        <v>7336</v>
      </c>
      <c r="AP347" s="43" t="s">
        <v>1598</v>
      </c>
      <c r="AQ347" s="50" t="str">
        <f t="shared" si="365"/>
        <v>2025EM1100344-MDSDF402</v>
      </c>
      <c r="AR347" s="43" t="str">
        <f t="shared" si="366"/>
        <v>0 missed</v>
      </c>
      <c r="AS347" s="47" t="s">
        <v>7342</v>
      </c>
      <c r="AT347" s="43">
        <f t="shared" si="367"/>
        <v>6</v>
      </c>
      <c r="AU347" s="48" t="s">
        <v>7342</v>
      </c>
      <c r="AV347" s="49">
        <f t="shared" si="368"/>
        <v>1</v>
      </c>
      <c r="AW347" s="48" t="s">
        <v>7342</v>
      </c>
      <c r="AX347" s="43" t="str">
        <f t="shared" si="369"/>
        <v>0 missed</v>
      </c>
      <c r="AY347" s="42">
        <f t="shared" si="370"/>
        <v>6</v>
      </c>
      <c r="AZ347" s="50">
        <f t="shared" si="371"/>
        <v>1</v>
      </c>
      <c r="BA347" s="50" t="str">
        <f t="shared" si="372"/>
        <v>Q-6 A-- || Q Total-6, A Total-0</v>
      </c>
      <c r="BB347" s="42" t="str" cm="1">
        <f t="array" ref="BB347">IFERROR(INDEX('Attendance-Slot-1'!$Q$2:$Q$1112,MATCH(1,('Attendance-Slot-1'!$A$2:$A$1112=$C347)*('Attendance-Slot-1'!$G$2:$G$1112=BB$2),0)),"No Data")</f>
        <v>No Data</v>
      </c>
      <c r="BC347" s="42" t="str" cm="1">
        <f t="array" ref="BC347">IFERROR(INDEX('Attendance-Slot-2'!$Q$2:$Q$2595,MATCH(1,('Attendance-Slot-2'!$A$2:$A$2595=$C347)*('Attendance-Slot-2'!$G$2:$G$2595=BB$2),0)),"No Data")</f>
        <v>P-S2_Onsite</v>
      </c>
      <c r="BD347" s="134">
        <f>VLOOKUP($AQ347,'Written Exam Marks'!$H:$Q,10,FALSE)</f>
        <v>16</v>
      </c>
      <c r="BE347" s="134">
        <f>VLOOKUP($AQ347,'Written Exam Marks'!$H:$Q,9,FALSE)</f>
        <v>40</v>
      </c>
      <c r="BF347" s="42" t="str">
        <f t="shared" si="373"/>
        <v>Present</v>
      </c>
      <c r="BG347" s="42" t="str">
        <f t="shared" si="374"/>
        <v>P-S2_Onsite</v>
      </c>
      <c r="BH347" s="147">
        <v>20</v>
      </c>
      <c r="BI347" s="147">
        <v>24</v>
      </c>
      <c r="BJ347" s="147">
        <v>44</v>
      </c>
      <c r="BK347" s="147">
        <v>60</v>
      </c>
      <c r="BL347" s="52" t="s">
        <v>3697</v>
      </c>
      <c r="BM347" s="52" t="s">
        <v>1606</v>
      </c>
      <c r="BN347" s="57" t="str">
        <f t="shared" si="375"/>
        <v>2025EM1100344-MDSDF403</v>
      </c>
      <c r="BO347" s="52" t="str">
        <f t="shared" si="376"/>
        <v>0 missed</v>
      </c>
      <c r="BP347" s="52" t="str">
        <f t="shared" si="377"/>
        <v>0 missed</v>
      </c>
      <c r="BQ347" s="52">
        <f t="shared" si="378"/>
        <v>1</v>
      </c>
      <c r="BR347" s="52">
        <f t="shared" si="379"/>
        <v>1</v>
      </c>
      <c r="BS347" s="56">
        <f t="shared" si="380"/>
        <v>1</v>
      </c>
      <c r="BT347" s="56">
        <f t="shared" si="381"/>
        <v>1</v>
      </c>
      <c r="BU347" s="52" t="str">
        <f t="shared" si="382"/>
        <v>0 missed</v>
      </c>
      <c r="BV347" s="51">
        <f t="shared" si="383"/>
        <v>2</v>
      </c>
      <c r="BW347" s="57">
        <f t="shared" si="384"/>
        <v>1</v>
      </c>
      <c r="BX347" s="57" t="str">
        <f t="shared" si="385"/>
        <v>Q-1 A-1 || Q Total-1, A Total-1</v>
      </c>
      <c r="BY347" s="51" t="str" cm="1">
        <f t="array" ref="BY347">IFERROR(INDEX('Attendance-Slot-1'!$Q$2:$Q$1112,MATCH(1,('Attendance-Slot-1'!$A$2:$A$1112=$C347)*('Attendance-Slot-1'!$G$2:$G$1112=BY$2),0)),"No Data")</f>
        <v>No Data</v>
      </c>
      <c r="BZ347" s="51" t="str" cm="1">
        <f t="array" ref="BZ347">IFERROR(INDEX('Attendance-Slot-2'!$Q$2:$Q$2595,MATCH(1,('Attendance-Slot-2'!$A$2:$A$2595=$C347)*('Attendance-Slot-2'!$G$2:$G$2595=BY$2),0)),"No Data")</f>
        <v>P-S2_Onsite</v>
      </c>
      <c r="CA347" s="135">
        <f>VLOOKUP($BN347,'Written Exam Marks'!$H:$Q,10,FALSE)</f>
        <v>11</v>
      </c>
      <c r="CB347" s="135">
        <f>VLOOKUP($BN347,'Written Exam Marks'!$H:$Q,9,FALSE)</f>
        <v>40</v>
      </c>
      <c r="CC347" s="51" t="str">
        <f t="shared" si="386"/>
        <v>Present</v>
      </c>
      <c r="CD347" s="51" t="str">
        <f t="shared" si="387"/>
        <v>P-S2_Onsite</v>
      </c>
      <c r="CE347" s="29">
        <v>19</v>
      </c>
      <c r="CF347" s="29" t="s">
        <v>5</v>
      </c>
      <c r="CG347" s="29">
        <v>19</v>
      </c>
      <c r="CH347" s="29">
        <v>38</v>
      </c>
      <c r="CI347" s="29">
        <v>60</v>
      </c>
      <c r="CJ347" s="61" t="s">
        <v>7343</v>
      </c>
      <c r="CK347" s="61" t="s">
        <v>1613</v>
      </c>
      <c r="CL347" s="10" t="str">
        <f t="shared" si="388"/>
        <v>2025EM1100344-MDSDF404</v>
      </c>
      <c r="CM347" s="61" t="str">
        <f t="shared" si="389"/>
        <v>1 missed</v>
      </c>
      <c r="CN347" s="61" t="str">
        <f t="shared" si="390"/>
        <v>0 missed</v>
      </c>
      <c r="CO347" s="111">
        <f t="shared" si="391"/>
        <v>1</v>
      </c>
      <c r="CP347" s="111">
        <f t="shared" si="392"/>
        <v>1</v>
      </c>
      <c r="CQ347" s="9">
        <f t="shared" si="393"/>
        <v>0.5</v>
      </c>
      <c r="CR347" s="9">
        <f t="shared" si="394"/>
        <v>1</v>
      </c>
      <c r="CS347" s="61" t="str">
        <f t="shared" si="395"/>
        <v>1 missed</v>
      </c>
      <c r="CT347" s="111">
        <f t="shared" si="396"/>
        <v>2</v>
      </c>
      <c r="CU347" s="10">
        <f t="shared" si="397"/>
        <v>0.66666666666666663</v>
      </c>
      <c r="CV347" s="10" t="str">
        <f t="shared" si="398"/>
        <v>Q-1 A-1 || Q Total-2, A Total-1</v>
      </c>
      <c r="CW347" s="111" t="str" cm="1">
        <f t="array" ref="CW347">IFERROR(INDEX('Attendance-Slot-1'!$Q$2:$Q$1112,MATCH(1,('Attendance-Slot-1'!$A$2:$A$1112=$C347)*('Attendance-Slot-1'!$G$2:$G$1112=CW$2),0)),"No Data")</f>
        <v>P-S1_Onsite</v>
      </c>
      <c r="CX347" s="111" t="str" cm="1">
        <f t="array" ref="CX347">IFERROR(INDEX('Attendance-Slot-2'!$Q$2:$Q$2595,MATCH(1,('Attendance-Slot-2'!$A$2:$A$2595=$C347)*('Attendance-Slot-2'!$G$2:$G$2595=CW$2),0)),"No Data")</f>
        <v>No Data</v>
      </c>
      <c r="CY347" s="136">
        <f>VLOOKUP($CL347,'Written Exam Marks'!$H:$Q,10,FALSE)</f>
        <v>9</v>
      </c>
      <c r="CZ347" s="136">
        <f>VLOOKUP($CL347,'Written Exam Marks'!$H:$Q,9,FALSE)</f>
        <v>40</v>
      </c>
      <c r="DA347" s="111" t="str">
        <f t="shared" si="399"/>
        <v>Present</v>
      </c>
      <c r="DB347" s="111" t="str">
        <f t="shared" si="400"/>
        <v>P-S1_Onsite</v>
      </c>
      <c r="DC347" s="148">
        <v>5.5</v>
      </c>
      <c r="DD347" s="148">
        <v>7.125</v>
      </c>
      <c r="DE347" s="148">
        <v>8</v>
      </c>
      <c r="DF347" s="148">
        <v>12</v>
      </c>
      <c r="DG347" s="148">
        <v>19</v>
      </c>
      <c r="DH347" s="148">
        <v>51.625</v>
      </c>
      <c r="DI347" s="148">
        <v>65</v>
      </c>
      <c r="DJ347" s="66" t="s">
        <v>7351</v>
      </c>
      <c r="DK347" s="66" t="s">
        <v>1631</v>
      </c>
      <c r="DL347" s="68" t="str">
        <f t="shared" si="401"/>
        <v>2025EM1100344-MDSDF406</v>
      </c>
      <c r="DM347" s="66" t="str">
        <f t="shared" si="402"/>
        <v>0 missed</v>
      </c>
      <c r="DN347" s="66" t="str">
        <f t="shared" si="403"/>
        <v>0 missed</v>
      </c>
      <c r="DO347" s="62">
        <f t="shared" si="404"/>
        <v>3</v>
      </c>
      <c r="DP347" s="62">
        <f t="shared" si="405"/>
        <v>2</v>
      </c>
      <c r="DQ347" s="67">
        <f t="shared" si="406"/>
        <v>1</v>
      </c>
      <c r="DR347" s="67">
        <f t="shared" si="407"/>
        <v>1</v>
      </c>
      <c r="DS347" s="66" t="str">
        <f t="shared" si="408"/>
        <v>0 missed</v>
      </c>
      <c r="DT347" s="62">
        <f t="shared" si="409"/>
        <v>5</v>
      </c>
      <c r="DU347" s="68">
        <f t="shared" si="410"/>
        <v>1</v>
      </c>
      <c r="DV347" s="68" t="str">
        <f t="shared" si="411"/>
        <v>Q-3 A-2 || Q Total-3, A Total-2</v>
      </c>
      <c r="DW347" s="62" t="str" cm="1">
        <f t="array" ref="DW347">IFERROR(INDEX('Attendance-Slot-1'!$Q$2:$Q$1112,MATCH(1,('Attendance-Slot-1'!$A$2:$A$1112=$C347)*('Attendance-Slot-1'!$G$2:$G$1112=DW$2),0)),"No Data")</f>
        <v>No Data</v>
      </c>
      <c r="DX347" s="62" t="str" cm="1">
        <f t="array" ref="DX347">IFERROR(INDEX('Attendance-Slot-2'!$Q$2:$Q$2595,MATCH(1,('Attendance-Slot-2'!$A$2:$A$2595=$C347)*('Attendance-Slot-2'!$G$2:$G$2595=DW$2),0)),"No Data")</f>
        <v>P-S2_Onsite</v>
      </c>
      <c r="DY347" s="137">
        <f>VLOOKUP($DL347,'Written Exam Marks'!$H:$Q,10,FALSE)</f>
        <v>19</v>
      </c>
      <c r="DZ347" s="137">
        <f>VLOOKUP($DL347,'Written Exam Marks'!$H:$Q,9,FALSE)</f>
        <v>35</v>
      </c>
      <c r="EA347" s="62" t="str">
        <f t="shared" si="412"/>
        <v>Present</v>
      </c>
      <c r="EB347" s="62" t="str">
        <f t="shared" si="413"/>
        <v>P-S2_Onsite</v>
      </c>
      <c r="EC347" s="114" t="str">
        <f t="shared" si="350"/>
        <v>P-2, 
A-0, 
No Data-3</v>
      </c>
      <c r="ED347" s="114" t="str">
        <f t="shared" si="351"/>
        <v>P-3, 
A-0, 
No Data-2</v>
      </c>
      <c r="EE347" s="114" t="str">
        <f t="shared" si="414"/>
        <v>P-S1_Onsite</v>
      </c>
      <c r="EF347" s="114" t="str">
        <f t="shared" si="415"/>
        <v>P-S2_Onsite</v>
      </c>
      <c r="EG347" s="114" t="str">
        <f t="shared" si="416"/>
        <v>P-S2_Onsite</v>
      </c>
      <c r="EH347" s="114" t="str">
        <f t="shared" si="417"/>
        <v>P-S1_Onsite</v>
      </c>
      <c r="EI347" s="114" t="str">
        <f t="shared" si="418"/>
        <v>P-S2_Onsite</v>
      </c>
      <c r="EJ347" s="114" t="str">
        <f t="shared" si="419"/>
        <v>P-5, A-0, No Data-0</v>
      </c>
      <c r="EK347" s="114" t="s">
        <v>10453</v>
      </c>
      <c r="EL347" s="114">
        <v>27</v>
      </c>
      <c r="EM347" s="114">
        <v>9</v>
      </c>
      <c r="EN347" s="114">
        <v>60</v>
      </c>
      <c r="EO347" s="114">
        <v>96</v>
      </c>
      <c r="EP347" s="114" t="s">
        <v>7217</v>
      </c>
      <c r="EQ347" s="114" t="s">
        <v>1054</v>
      </c>
      <c r="ER347" s="114" t="s">
        <v>2919</v>
      </c>
      <c r="ES347" s="114"/>
      <c r="ET347" s="30" t="s">
        <v>2919</v>
      </c>
    </row>
    <row r="348" spans="1:150" x14ac:dyDescent="0.25">
      <c r="A348" s="114">
        <v>345</v>
      </c>
      <c r="B348" s="114" t="s">
        <v>7224</v>
      </c>
      <c r="C348" s="80" t="s">
        <v>4255</v>
      </c>
      <c r="D348" s="30" t="s">
        <v>4256</v>
      </c>
      <c r="E348" s="30" t="s">
        <v>4257</v>
      </c>
      <c r="F348" s="33" t="s">
        <v>7201</v>
      </c>
      <c r="G348" s="30" t="s">
        <v>4258</v>
      </c>
      <c r="H348" s="143">
        <v>15</v>
      </c>
      <c r="I348" s="143">
        <v>15</v>
      </c>
      <c r="J348" s="143">
        <v>17</v>
      </c>
      <c r="K348" s="143">
        <v>15</v>
      </c>
      <c r="L348" s="143">
        <v>62</v>
      </c>
      <c r="M348" s="143">
        <v>65</v>
      </c>
      <c r="N348" s="40" t="s">
        <v>7314</v>
      </c>
      <c r="O348" s="40" t="s">
        <v>1593</v>
      </c>
      <c r="P348" s="13" t="str">
        <f t="shared" si="352"/>
        <v>2025EM1100345-MDSDF401</v>
      </c>
      <c r="Q348" s="40" t="str">
        <f t="shared" si="353"/>
        <v>0 missed</v>
      </c>
      <c r="R348" s="40" t="str">
        <f t="shared" si="354"/>
        <v>0 missed</v>
      </c>
      <c r="S348" s="40">
        <f t="shared" si="355"/>
        <v>3</v>
      </c>
      <c r="T348" s="40">
        <f t="shared" si="356"/>
        <v>1</v>
      </c>
      <c r="U348" s="41">
        <f t="shared" si="357"/>
        <v>1</v>
      </c>
      <c r="V348" s="41">
        <f t="shared" si="358"/>
        <v>1</v>
      </c>
      <c r="W348" s="40" t="str">
        <f t="shared" si="359"/>
        <v>0 missed</v>
      </c>
      <c r="X348" s="113">
        <f t="shared" si="360"/>
        <v>4</v>
      </c>
      <c r="Y348" s="13">
        <f t="shared" si="361"/>
        <v>1</v>
      </c>
      <c r="Z348" s="13" t="str">
        <f t="shared" si="362"/>
        <v>Q-3 A-1 || Q Total-3, A Total-1</v>
      </c>
      <c r="AA348" s="113" t="str" cm="1">
        <f t="array" ref="AA348">IFERROR(INDEX('Attendance-Slot-1'!$Q$2:$Q$1112,MATCH(1,('Attendance-Slot-1'!$A$2:$A$1112=$C348)*('Attendance-Slot-1'!$G$2:$G$1112=AA$2),0)),"No Data")</f>
        <v>No Data</v>
      </c>
      <c r="AB348" s="113" t="str" cm="1">
        <f t="array" ref="AB348">IFERROR(INDEX('Attendance-Slot-2'!$Q$2:$Q$2595,MATCH(1,('Attendance-Slot-2'!$A$2:$A$2595=$C348)*('Attendance-Slot-2'!$G$2:$G$2595=AA$2),0)),"No Data")</f>
        <v>P-S2_Onsite</v>
      </c>
      <c r="AC348" s="133">
        <f>VLOOKUP($P348,'Written Exam Marks'!$H:$Q,10,FALSE)</f>
        <v>3</v>
      </c>
      <c r="AD348" s="133">
        <f>VLOOKUP($P348,'Written Exam Marks'!$H:$Q,9,FALSE)</f>
        <v>35</v>
      </c>
      <c r="AE348" s="113" t="str">
        <f t="shared" si="363"/>
        <v>Present</v>
      </c>
      <c r="AF348" s="113" t="str">
        <f t="shared" si="364"/>
        <v>P-S2_Onsite</v>
      </c>
      <c r="AG348" s="146">
        <v>8.5</v>
      </c>
      <c r="AH348" s="146">
        <v>8</v>
      </c>
      <c r="AI348" s="146">
        <v>10</v>
      </c>
      <c r="AJ348" s="146">
        <v>10</v>
      </c>
      <c r="AK348" s="146">
        <v>10</v>
      </c>
      <c r="AL348" s="146">
        <v>8</v>
      </c>
      <c r="AM348" s="146">
        <v>54.5</v>
      </c>
      <c r="AN348" s="146">
        <v>60</v>
      </c>
      <c r="AO348" s="43" t="s">
        <v>7336</v>
      </c>
      <c r="AP348" s="43" t="s">
        <v>1598</v>
      </c>
      <c r="AQ348" s="50" t="str">
        <f t="shared" si="365"/>
        <v>2025EM1100345-MDSDF402</v>
      </c>
      <c r="AR348" s="43" t="str">
        <f t="shared" si="366"/>
        <v>0 missed</v>
      </c>
      <c r="AS348" s="47" t="s">
        <v>7342</v>
      </c>
      <c r="AT348" s="43">
        <f t="shared" si="367"/>
        <v>6</v>
      </c>
      <c r="AU348" s="48" t="s">
        <v>7342</v>
      </c>
      <c r="AV348" s="49">
        <f t="shared" si="368"/>
        <v>1</v>
      </c>
      <c r="AW348" s="48" t="s">
        <v>7342</v>
      </c>
      <c r="AX348" s="43" t="str">
        <f t="shared" si="369"/>
        <v>0 missed</v>
      </c>
      <c r="AY348" s="42">
        <f t="shared" si="370"/>
        <v>6</v>
      </c>
      <c r="AZ348" s="50">
        <f t="shared" si="371"/>
        <v>1</v>
      </c>
      <c r="BA348" s="50" t="str">
        <f t="shared" si="372"/>
        <v>Q-6 A-- || Q Total-6, A Total-0</v>
      </c>
      <c r="BB348" s="42" t="str" cm="1">
        <f t="array" ref="BB348">IFERROR(INDEX('Attendance-Slot-1'!$Q$2:$Q$1112,MATCH(1,('Attendance-Slot-1'!$A$2:$A$1112=$C348)*('Attendance-Slot-1'!$G$2:$G$1112=BB$2),0)),"No Data")</f>
        <v>No Data</v>
      </c>
      <c r="BC348" s="42" t="str" cm="1">
        <f t="array" ref="BC348">IFERROR(INDEX('Attendance-Slot-2'!$Q$2:$Q$2595,MATCH(1,('Attendance-Slot-2'!$A$2:$A$2595=$C348)*('Attendance-Slot-2'!$G$2:$G$2595=BB$2),0)),"No Data")</f>
        <v>P-S2_Onsite</v>
      </c>
      <c r="BD348" s="134">
        <f>VLOOKUP($AQ348,'Written Exam Marks'!$H:$Q,10,FALSE)</f>
        <v>26</v>
      </c>
      <c r="BE348" s="134">
        <f>VLOOKUP($AQ348,'Written Exam Marks'!$H:$Q,9,FALSE)</f>
        <v>40</v>
      </c>
      <c r="BF348" s="42" t="str">
        <f t="shared" si="373"/>
        <v>Present</v>
      </c>
      <c r="BG348" s="42" t="str">
        <f t="shared" si="374"/>
        <v>P-S2_Onsite</v>
      </c>
      <c r="BH348" s="147" t="s">
        <v>5</v>
      </c>
      <c r="BI348" s="147">
        <v>7.5</v>
      </c>
      <c r="BJ348" s="147">
        <v>7.5</v>
      </c>
      <c r="BK348" s="147">
        <v>60</v>
      </c>
      <c r="BL348" s="52" t="s">
        <v>3697</v>
      </c>
      <c r="BM348" s="52" t="s">
        <v>1606</v>
      </c>
      <c r="BN348" s="57" t="str">
        <f t="shared" si="375"/>
        <v>2025EM1100345-MDSDF403</v>
      </c>
      <c r="BO348" s="52" t="str">
        <f t="shared" si="376"/>
        <v>1 missed</v>
      </c>
      <c r="BP348" s="52" t="str">
        <f t="shared" si="377"/>
        <v>0 missed</v>
      </c>
      <c r="BQ348" s="52">
        <f t="shared" si="378"/>
        <v>0</v>
      </c>
      <c r="BR348" s="52">
        <f t="shared" si="379"/>
        <v>1</v>
      </c>
      <c r="BS348" s="56">
        <f t="shared" si="380"/>
        <v>0</v>
      </c>
      <c r="BT348" s="56">
        <f t="shared" si="381"/>
        <v>1</v>
      </c>
      <c r="BU348" s="52" t="str">
        <f t="shared" si="382"/>
        <v>1 missed</v>
      </c>
      <c r="BV348" s="51">
        <f t="shared" si="383"/>
        <v>1</v>
      </c>
      <c r="BW348" s="57">
        <f t="shared" si="384"/>
        <v>0.5</v>
      </c>
      <c r="BX348" s="57" t="str">
        <f t="shared" si="385"/>
        <v>Q-0 A-1 || Q Total-1, A Total-1</v>
      </c>
      <c r="BY348" s="51" t="str" cm="1">
        <f t="array" ref="BY348">IFERROR(INDEX('Attendance-Slot-1'!$Q$2:$Q$1112,MATCH(1,('Attendance-Slot-1'!$A$2:$A$1112=$C348)*('Attendance-Slot-1'!$G$2:$G$1112=BY$2),0)),"No Data")</f>
        <v>No Data</v>
      </c>
      <c r="BZ348" s="51" t="str" cm="1">
        <f t="array" ref="BZ348">IFERROR(INDEX('Attendance-Slot-2'!$Q$2:$Q$2595,MATCH(1,('Attendance-Slot-2'!$A$2:$A$2595=$C348)*('Attendance-Slot-2'!$G$2:$G$2595=BY$2),0)),"No Data")</f>
        <v>P-S2_Onsite</v>
      </c>
      <c r="CA348" s="135">
        <f>VLOOKUP($BN348,'Written Exam Marks'!$H:$Q,10,FALSE)</f>
        <v>20</v>
      </c>
      <c r="CB348" s="135">
        <f>VLOOKUP($BN348,'Written Exam Marks'!$H:$Q,9,FALSE)</f>
        <v>40</v>
      </c>
      <c r="CC348" s="51" t="str">
        <f t="shared" si="386"/>
        <v>Present</v>
      </c>
      <c r="CD348" s="51" t="str">
        <f t="shared" si="387"/>
        <v>P-S2_Onsite</v>
      </c>
      <c r="CE348" s="29">
        <v>17</v>
      </c>
      <c r="CF348" s="29" t="s">
        <v>5</v>
      </c>
      <c r="CG348" s="29">
        <v>19</v>
      </c>
      <c r="CH348" s="29">
        <v>36</v>
      </c>
      <c r="CI348" s="29">
        <v>60</v>
      </c>
      <c r="CJ348" s="61" t="s">
        <v>7343</v>
      </c>
      <c r="CK348" s="61" t="s">
        <v>1613</v>
      </c>
      <c r="CL348" s="10" t="str">
        <f t="shared" si="388"/>
        <v>2025EM1100345-MDSDF404</v>
      </c>
      <c r="CM348" s="61" t="str">
        <f t="shared" si="389"/>
        <v>1 missed</v>
      </c>
      <c r="CN348" s="61" t="str">
        <f t="shared" si="390"/>
        <v>0 missed</v>
      </c>
      <c r="CO348" s="111">
        <f t="shared" si="391"/>
        <v>1</v>
      </c>
      <c r="CP348" s="111">
        <f t="shared" si="392"/>
        <v>1</v>
      </c>
      <c r="CQ348" s="9">
        <f t="shared" si="393"/>
        <v>0.5</v>
      </c>
      <c r="CR348" s="9">
        <f t="shared" si="394"/>
        <v>1</v>
      </c>
      <c r="CS348" s="61" t="str">
        <f t="shared" si="395"/>
        <v>1 missed</v>
      </c>
      <c r="CT348" s="111">
        <f t="shared" si="396"/>
        <v>2</v>
      </c>
      <c r="CU348" s="10">
        <f t="shared" si="397"/>
        <v>0.66666666666666663</v>
      </c>
      <c r="CV348" s="10" t="str">
        <f t="shared" si="398"/>
        <v>Q-1 A-1 || Q Total-2, A Total-1</v>
      </c>
      <c r="CW348" s="111" t="str" cm="1">
        <f t="array" ref="CW348">IFERROR(INDEX('Attendance-Slot-1'!$Q$2:$Q$1112,MATCH(1,('Attendance-Slot-1'!$A$2:$A$1112=$C348)*('Attendance-Slot-1'!$G$2:$G$1112=CW$2),0)),"No Data")</f>
        <v>No Data</v>
      </c>
      <c r="CX348" s="111" t="str" cm="1">
        <f t="array" ref="CX348">IFERROR(INDEX('Attendance-Slot-2'!$Q$2:$Q$2595,MATCH(1,('Attendance-Slot-2'!$A$2:$A$2595=$C348)*('Attendance-Slot-2'!$G$2:$G$2595=CW$2),0)),"No Data")</f>
        <v>P-S2_Onsite</v>
      </c>
      <c r="CY348" s="136">
        <f>VLOOKUP($CL348,'Written Exam Marks'!$H:$Q,10,FALSE)</f>
        <v>10.5</v>
      </c>
      <c r="CZ348" s="136">
        <f>VLOOKUP($CL348,'Written Exam Marks'!$H:$Q,9,FALSE)</f>
        <v>40</v>
      </c>
      <c r="DA348" s="111" t="str">
        <f t="shared" si="399"/>
        <v>Present</v>
      </c>
      <c r="DB348" s="111" t="str">
        <f t="shared" si="400"/>
        <v>P-S2_Onsite</v>
      </c>
      <c r="DC348" s="148" t="s">
        <v>5</v>
      </c>
      <c r="DD348" s="148">
        <v>6.625</v>
      </c>
      <c r="DE348" s="148">
        <v>8</v>
      </c>
      <c r="DF348" s="148">
        <v>10</v>
      </c>
      <c r="DG348" s="148">
        <v>18</v>
      </c>
      <c r="DH348" s="148">
        <v>42.625</v>
      </c>
      <c r="DI348" s="148">
        <v>65</v>
      </c>
      <c r="DJ348" s="66" t="s">
        <v>7351</v>
      </c>
      <c r="DK348" s="66" t="s">
        <v>1631</v>
      </c>
      <c r="DL348" s="68" t="str">
        <f t="shared" si="401"/>
        <v>2025EM1100345-MDSDF406</v>
      </c>
      <c r="DM348" s="66" t="str">
        <f t="shared" si="402"/>
        <v>1 missed</v>
      </c>
      <c r="DN348" s="66" t="str">
        <f t="shared" si="403"/>
        <v>0 missed</v>
      </c>
      <c r="DO348" s="62">
        <f t="shared" si="404"/>
        <v>2</v>
      </c>
      <c r="DP348" s="62">
        <f t="shared" si="405"/>
        <v>2</v>
      </c>
      <c r="DQ348" s="67">
        <f t="shared" si="406"/>
        <v>0.66666666666666663</v>
      </c>
      <c r="DR348" s="67">
        <f t="shared" si="407"/>
        <v>1</v>
      </c>
      <c r="DS348" s="66" t="str">
        <f t="shared" si="408"/>
        <v>1 missed</v>
      </c>
      <c r="DT348" s="62">
        <f t="shared" si="409"/>
        <v>4</v>
      </c>
      <c r="DU348" s="68">
        <f t="shared" si="410"/>
        <v>0.8</v>
      </c>
      <c r="DV348" s="68" t="str">
        <f t="shared" si="411"/>
        <v>Q-2 A-2 || Q Total-3, A Total-2</v>
      </c>
      <c r="DW348" s="62" t="str" cm="1">
        <f t="array" ref="DW348">IFERROR(INDEX('Attendance-Slot-1'!$Q$2:$Q$1112,MATCH(1,('Attendance-Slot-1'!$A$2:$A$1112=$C348)*('Attendance-Slot-1'!$G$2:$G$1112=DW$2),0)),"No Data")</f>
        <v>No Data</v>
      </c>
      <c r="DX348" s="62" t="str" cm="1">
        <f t="array" ref="DX348">IFERROR(INDEX('Attendance-Slot-2'!$Q$2:$Q$2595,MATCH(1,('Attendance-Slot-2'!$A$2:$A$2595=$C348)*('Attendance-Slot-2'!$G$2:$G$2595=DW$2),0)),"No Data")</f>
        <v>P-S2_Onsite</v>
      </c>
      <c r="DY348" s="137">
        <f>VLOOKUP($DL348,'Written Exam Marks'!$H:$Q,10,FALSE)</f>
        <v>24</v>
      </c>
      <c r="DZ348" s="137">
        <f>VLOOKUP($DL348,'Written Exam Marks'!$H:$Q,9,FALSE)</f>
        <v>35</v>
      </c>
      <c r="EA348" s="62" t="str">
        <f t="shared" si="412"/>
        <v>Present</v>
      </c>
      <c r="EB348" s="62" t="str">
        <f t="shared" si="413"/>
        <v>P-S2_Onsite</v>
      </c>
      <c r="EC348" s="114" t="str">
        <f t="shared" si="350"/>
        <v>P-0, 
A-0, 
No Data-5</v>
      </c>
      <c r="ED348" s="114" t="str">
        <f t="shared" si="351"/>
        <v>P-5, 
A-0, 
No Data-0</v>
      </c>
      <c r="EE348" s="114" t="str">
        <f t="shared" si="414"/>
        <v>P-S2_Onsite</v>
      </c>
      <c r="EF348" s="114" t="str">
        <f t="shared" si="415"/>
        <v>P-S2_Onsite</v>
      </c>
      <c r="EG348" s="114" t="str">
        <f t="shared" si="416"/>
        <v>P-S2_Onsite</v>
      </c>
      <c r="EH348" s="114" t="str">
        <f t="shared" si="417"/>
        <v>P-S2_Onsite</v>
      </c>
      <c r="EI348" s="114" t="str">
        <f t="shared" si="418"/>
        <v>P-S2_Onsite</v>
      </c>
      <c r="EJ348" s="114" t="str">
        <f t="shared" si="419"/>
        <v>P-5, A-0, No Data-0</v>
      </c>
      <c r="EK348" s="114" t="s">
        <v>10453</v>
      </c>
      <c r="EL348" s="114">
        <v>29</v>
      </c>
      <c r="EM348" s="114">
        <v>10</v>
      </c>
      <c r="EN348" s="114" t="s">
        <v>10455</v>
      </c>
      <c r="EO348" s="114">
        <v>39</v>
      </c>
      <c r="EP348" s="114" t="s">
        <v>7217</v>
      </c>
      <c r="EQ348" s="114" t="s">
        <v>1054</v>
      </c>
      <c r="ER348" s="114" t="s">
        <v>4255</v>
      </c>
      <c r="ES348" s="114"/>
      <c r="ET348" s="30" t="s">
        <v>4255</v>
      </c>
    </row>
    <row r="349" spans="1:150" x14ac:dyDescent="0.25">
      <c r="A349" s="114">
        <v>346</v>
      </c>
      <c r="B349" s="114" t="s">
        <v>7224</v>
      </c>
      <c r="C349" s="80" t="s">
        <v>4259</v>
      </c>
      <c r="D349" s="30" t="s">
        <v>4260</v>
      </c>
      <c r="E349" s="30" t="s">
        <v>4261</v>
      </c>
      <c r="F349" s="33" t="s">
        <v>7202</v>
      </c>
      <c r="G349" s="30" t="s">
        <v>4262</v>
      </c>
      <c r="H349" s="143">
        <v>15</v>
      </c>
      <c r="I349" s="143">
        <v>15</v>
      </c>
      <c r="J349" s="143">
        <v>15</v>
      </c>
      <c r="K349" s="143">
        <v>15</v>
      </c>
      <c r="L349" s="143">
        <v>60</v>
      </c>
      <c r="M349" s="143">
        <v>65</v>
      </c>
      <c r="N349" s="40" t="s">
        <v>7314</v>
      </c>
      <c r="O349" s="40" t="s">
        <v>1593</v>
      </c>
      <c r="P349" s="13" t="str">
        <f t="shared" si="352"/>
        <v>2025EM1100346-MDSDF401</v>
      </c>
      <c r="Q349" s="40" t="str">
        <f t="shared" si="353"/>
        <v>0 missed</v>
      </c>
      <c r="R349" s="40" t="str">
        <f t="shared" si="354"/>
        <v>0 missed</v>
      </c>
      <c r="S349" s="40">
        <f t="shared" si="355"/>
        <v>3</v>
      </c>
      <c r="T349" s="40">
        <f t="shared" si="356"/>
        <v>1</v>
      </c>
      <c r="U349" s="41">
        <f t="shared" si="357"/>
        <v>1</v>
      </c>
      <c r="V349" s="41">
        <f t="shared" si="358"/>
        <v>1</v>
      </c>
      <c r="W349" s="40" t="str">
        <f t="shared" si="359"/>
        <v>0 missed</v>
      </c>
      <c r="X349" s="113">
        <f t="shared" si="360"/>
        <v>4</v>
      </c>
      <c r="Y349" s="13">
        <f t="shared" si="361"/>
        <v>1</v>
      </c>
      <c r="Z349" s="13" t="str">
        <f t="shared" si="362"/>
        <v>Q-3 A-1 || Q Total-3, A Total-1</v>
      </c>
      <c r="AA349" s="113" t="str" cm="1">
        <f t="array" ref="AA349">IFERROR(INDEX('Attendance-Slot-1'!$Q$2:$Q$1112,MATCH(1,('Attendance-Slot-1'!$A$2:$A$1112=$C349)*('Attendance-Slot-1'!$G$2:$G$1112=AA$2),0)),"No Data")</f>
        <v>No Data</v>
      </c>
      <c r="AB349" s="113" t="str" cm="1">
        <f t="array" ref="AB349">IFERROR(INDEX('Attendance-Slot-2'!$Q$2:$Q$2595,MATCH(1,('Attendance-Slot-2'!$A$2:$A$2595=$C349)*('Attendance-Slot-2'!$G$2:$G$2595=AA$2),0)),"No Data")</f>
        <v>P-S2_Onsite</v>
      </c>
      <c r="AC349" s="133">
        <f>VLOOKUP($P349,'Written Exam Marks'!$H:$Q,10,FALSE)</f>
        <v>26</v>
      </c>
      <c r="AD349" s="133">
        <f>VLOOKUP($P349,'Written Exam Marks'!$H:$Q,9,FALSE)</f>
        <v>35</v>
      </c>
      <c r="AE349" s="113" t="str">
        <f t="shared" si="363"/>
        <v>Present</v>
      </c>
      <c r="AF349" s="113" t="str">
        <f t="shared" si="364"/>
        <v>P-S2_Onsite</v>
      </c>
      <c r="AG349" s="146">
        <v>9.5</v>
      </c>
      <c r="AH349" s="146">
        <v>9</v>
      </c>
      <c r="AI349" s="146" t="s">
        <v>5</v>
      </c>
      <c r="AJ349" s="146">
        <v>10</v>
      </c>
      <c r="AK349" s="146">
        <v>10</v>
      </c>
      <c r="AL349" s="146">
        <v>10</v>
      </c>
      <c r="AM349" s="146">
        <v>48.5</v>
      </c>
      <c r="AN349" s="146">
        <v>60</v>
      </c>
      <c r="AO349" s="43" t="s">
        <v>7336</v>
      </c>
      <c r="AP349" s="43" t="s">
        <v>1598</v>
      </c>
      <c r="AQ349" s="50" t="str">
        <f t="shared" si="365"/>
        <v>2025EM1100346-MDSDF402</v>
      </c>
      <c r="AR349" s="43" t="str">
        <f t="shared" si="366"/>
        <v>1 missed</v>
      </c>
      <c r="AS349" s="47" t="s">
        <v>7342</v>
      </c>
      <c r="AT349" s="43">
        <f t="shared" si="367"/>
        <v>5</v>
      </c>
      <c r="AU349" s="48" t="s">
        <v>7342</v>
      </c>
      <c r="AV349" s="49">
        <f t="shared" si="368"/>
        <v>0.83333333333333337</v>
      </c>
      <c r="AW349" s="48" t="s">
        <v>7342</v>
      </c>
      <c r="AX349" s="43" t="str">
        <f t="shared" si="369"/>
        <v>1 missed</v>
      </c>
      <c r="AY349" s="42">
        <f t="shared" si="370"/>
        <v>5</v>
      </c>
      <c r="AZ349" s="50">
        <f t="shared" si="371"/>
        <v>0.83333333333333337</v>
      </c>
      <c r="BA349" s="50" t="str">
        <f t="shared" si="372"/>
        <v>Q-5 A-- || Q Total-6, A Total-0</v>
      </c>
      <c r="BB349" s="42" t="str" cm="1">
        <f t="array" ref="BB349">IFERROR(INDEX('Attendance-Slot-1'!$Q$2:$Q$1112,MATCH(1,('Attendance-Slot-1'!$A$2:$A$1112=$C349)*('Attendance-Slot-1'!$G$2:$G$1112=BB$2),0)),"No Data")</f>
        <v>No Data</v>
      </c>
      <c r="BC349" s="42" t="str" cm="1">
        <f t="array" ref="BC349">IFERROR(INDEX('Attendance-Slot-2'!$Q$2:$Q$2595,MATCH(1,('Attendance-Slot-2'!$A$2:$A$2595=$C349)*('Attendance-Slot-2'!$G$2:$G$2595=BB$2),0)),"No Data")</f>
        <v>P-S2_Onsite</v>
      </c>
      <c r="BD349" s="134">
        <f>VLOOKUP($AQ349,'Written Exam Marks'!$H:$Q,10,FALSE)</f>
        <v>20</v>
      </c>
      <c r="BE349" s="134">
        <f>VLOOKUP($AQ349,'Written Exam Marks'!$H:$Q,9,FALSE)</f>
        <v>40</v>
      </c>
      <c r="BF349" s="42" t="str">
        <f t="shared" si="373"/>
        <v>Present</v>
      </c>
      <c r="BG349" s="42" t="str">
        <f t="shared" si="374"/>
        <v>P-S2_Onsite</v>
      </c>
      <c r="BH349" s="147">
        <v>19</v>
      </c>
      <c r="BI349" s="147">
        <v>28.5</v>
      </c>
      <c r="BJ349" s="147">
        <v>47.5</v>
      </c>
      <c r="BK349" s="147">
        <v>60</v>
      </c>
      <c r="BL349" s="52" t="s">
        <v>3697</v>
      </c>
      <c r="BM349" s="52" t="s">
        <v>1606</v>
      </c>
      <c r="BN349" s="57" t="str">
        <f t="shared" si="375"/>
        <v>2025EM1100346-MDSDF403</v>
      </c>
      <c r="BO349" s="52" t="str">
        <f t="shared" si="376"/>
        <v>0 missed</v>
      </c>
      <c r="BP349" s="52" t="str">
        <f t="shared" si="377"/>
        <v>0 missed</v>
      </c>
      <c r="BQ349" s="52">
        <f t="shared" si="378"/>
        <v>1</v>
      </c>
      <c r="BR349" s="52">
        <f t="shared" si="379"/>
        <v>1</v>
      </c>
      <c r="BS349" s="56">
        <f t="shared" si="380"/>
        <v>1</v>
      </c>
      <c r="BT349" s="56">
        <f t="shared" si="381"/>
        <v>1</v>
      </c>
      <c r="BU349" s="52" t="str">
        <f t="shared" si="382"/>
        <v>0 missed</v>
      </c>
      <c r="BV349" s="51">
        <f t="shared" si="383"/>
        <v>2</v>
      </c>
      <c r="BW349" s="57">
        <f t="shared" si="384"/>
        <v>1</v>
      </c>
      <c r="BX349" s="57" t="str">
        <f t="shared" si="385"/>
        <v>Q-1 A-1 || Q Total-1, A Total-1</v>
      </c>
      <c r="BY349" s="51" t="str" cm="1">
        <f t="array" ref="BY349">IFERROR(INDEX('Attendance-Slot-1'!$Q$2:$Q$1112,MATCH(1,('Attendance-Slot-1'!$A$2:$A$1112=$C349)*('Attendance-Slot-1'!$G$2:$G$1112=BY$2),0)),"No Data")</f>
        <v>No Data</v>
      </c>
      <c r="BZ349" s="51" t="str" cm="1">
        <f t="array" ref="BZ349">IFERROR(INDEX('Attendance-Slot-2'!$Q$2:$Q$2595,MATCH(1,('Attendance-Slot-2'!$A$2:$A$2595=$C349)*('Attendance-Slot-2'!$G$2:$G$2595=BY$2),0)),"No Data")</f>
        <v>P-S2_Onsite</v>
      </c>
      <c r="CA349" s="135">
        <f>VLOOKUP($BN349,'Written Exam Marks'!$H:$Q,10,FALSE)</f>
        <v>23.5</v>
      </c>
      <c r="CB349" s="135">
        <f>VLOOKUP($BN349,'Written Exam Marks'!$H:$Q,9,FALSE)</f>
        <v>40</v>
      </c>
      <c r="CC349" s="51" t="str">
        <f t="shared" si="386"/>
        <v>Present</v>
      </c>
      <c r="CD349" s="51" t="str">
        <f t="shared" si="387"/>
        <v>P-S2_Onsite</v>
      </c>
      <c r="CE349" s="29">
        <v>20</v>
      </c>
      <c r="CF349" s="29">
        <v>20</v>
      </c>
      <c r="CG349" s="29">
        <v>18</v>
      </c>
      <c r="CH349" s="29">
        <v>58</v>
      </c>
      <c r="CI349" s="29">
        <v>60</v>
      </c>
      <c r="CJ349" s="61" t="s">
        <v>7343</v>
      </c>
      <c r="CK349" s="61" t="s">
        <v>1613</v>
      </c>
      <c r="CL349" s="10" t="str">
        <f t="shared" si="388"/>
        <v>2025EM1100346-MDSDF404</v>
      </c>
      <c r="CM349" s="61" t="str">
        <f t="shared" si="389"/>
        <v>0 missed</v>
      </c>
      <c r="CN349" s="61" t="str">
        <f t="shared" si="390"/>
        <v>0 missed</v>
      </c>
      <c r="CO349" s="111">
        <f t="shared" si="391"/>
        <v>2</v>
      </c>
      <c r="CP349" s="111">
        <f t="shared" si="392"/>
        <v>1</v>
      </c>
      <c r="CQ349" s="9">
        <f t="shared" si="393"/>
        <v>1</v>
      </c>
      <c r="CR349" s="9">
        <f t="shared" si="394"/>
        <v>1</v>
      </c>
      <c r="CS349" s="61" t="str">
        <f t="shared" si="395"/>
        <v>0 missed</v>
      </c>
      <c r="CT349" s="111">
        <f t="shared" si="396"/>
        <v>3</v>
      </c>
      <c r="CU349" s="10">
        <f t="shared" si="397"/>
        <v>1</v>
      </c>
      <c r="CV349" s="10" t="str">
        <f t="shared" si="398"/>
        <v>Q-2 A-1 || Q Total-2, A Total-1</v>
      </c>
      <c r="CW349" s="111" t="str" cm="1">
        <f t="array" ref="CW349">IFERROR(INDEX('Attendance-Slot-1'!$Q$2:$Q$1112,MATCH(1,('Attendance-Slot-1'!$A$2:$A$1112=$C349)*('Attendance-Slot-1'!$G$2:$G$1112=CW$2),0)),"No Data")</f>
        <v>No Data</v>
      </c>
      <c r="CX349" s="111" t="str" cm="1">
        <f t="array" ref="CX349">IFERROR(INDEX('Attendance-Slot-2'!$Q$2:$Q$2595,MATCH(1,('Attendance-Slot-2'!$A$2:$A$2595=$C349)*('Attendance-Slot-2'!$G$2:$G$2595=CW$2),0)),"No Data")</f>
        <v>P-S2_Onsite</v>
      </c>
      <c r="CY349" s="136">
        <f>VLOOKUP($CL349,'Written Exam Marks'!$H:$Q,10,FALSE)</f>
        <v>25.5</v>
      </c>
      <c r="CZ349" s="136">
        <f>VLOOKUP($CL349,'Written Exam Marks'!$H:$Q,9,FALSE)</f>
        <v>40</v>
      </c>
      <c r="DA349" s="111" t="str">
        <f t="shared" si="399"/>
        <v>Present</v>
      </c>
      <c r="DB349" s="111" t="str">
        <f t="shared" si="400"/>
        <v>P-S2_Onsite</v>
      </c>
      <c r="DC349" s="148">
        <v>5</v>
      </c>
      <c r="DD349" s="148">
        <v>7.625</v>
      </c>
      <c r="DE349" s="148">
        <v>9</v>
      </c>
      <c r="DF349" s="148">
        <v>15</v>
      </c>
      <c r="DG349" s="148">
        <v>17</v>
      </c>
      <c r="DH349" s="148">
        <v>53.625</v>
      </c>
      <c r="DI349" s="148">
        <v>65</v>
      </c>
      <c r="DJ349" s="66" t="s">
        <v>7351</v>
      </c>
      <c r="DK349" s="66" t="s">
        <v>1631</v>
      </c>
      <c r="DL349" s="68" t="str">
        <f t="shared" si="401"/>
        <v>2025EM1100346-MDSDF406</v>
      </c>
      <c r="DM349" s="66" t="str">
        <f t="shared" si="402"/>
        <v>0 missed</v>
      </c>
      <c r="DN349" s="66" t="str">
        <f t="shared" si="403"/>
        <v>0 missed</v>
      </c>
      <c r="DO349" s="62">
        <f t="shared" si="404"/>
        <v>3</v>
      </c>
      <c r="DP349" s="62">
        <f t="shared" si="405"/>
        <v>2</v>
      </c>
      <c r="DQ349" s="67">
        <f t="shared" si="406"/>
        <v>1</v>
      </c>
      <c r="DR349" s="67">
        <f t="shared" si="407"/>
        <v>1</v>
      </c>
      <c r="DS349" s="66" t="str">
        <f t="shared" si="408"/>
        <v>0 missed</v>
      </c>
      <c r="DT349" s="62">
        <f t="shared" si="409"/>
        <v>5</v>
      </c>
      <c r="DU349" s="68">
        <f t="shared" si="410"/>
        <v>1</v>
      </c>
      <c r="DV349" s="68" t="str">
        <f t="shared" si="411"/>
        <v>Q-3 A-2 || Q Total-3, A Total-2</v>
      </c>
      <c r="DW349" s="62" t="str" cm="1">
        <f t="array" ref="DW349">IFERROR(INDEX('Attendance-Slot-1'!$Q$2:$Q$1112,MATCH(1,('Attendance-Slot-1'!$A$2:$A$1112=$C349)*('Attendance-Slot-1'!$G$2:$G$1112=DW$2),0)),"No Data")</f>
        <v>No Data</v>
      </c>
      <c r="DX349" s="62" t="str" cm="1">
        <f t="array" ref="DX349">IFERROR(INDEX('Attendance-Slot-2'!$Q$2:$Q$2595,MATCH(1,('Attendance-Slot-2'!$A$2:$A$2595=$C349)*('Attendance-Slot-2'!$G$2:$G$2595=DW$2),0)),"No Data")</f>
        <v>P-S2_Onsite</v>
      </c>
      <c r="DY349" s="137">
        <f>VLOOKUP($DL349,'Written Exam Marks'!$H:$Q,10,FALSE)</f>
        <v>23.5</v>
      </c>
      <c r="DZ349" s="137">
        <f>VLOOKUP($DL349,'Written Exam Marks'!$H:$Q,9,FALSE)</f>
        <v>35</v>
      </c>
      <c r="EA349" s="62" t="str">
        <f t="shared" si="412"/>
        <v>Present</v>
      </c>
      <c r="EB349" s="62" t="str">
        <f t="shared" si="413"/>
        <v>P-S2_Onsite</v>
      </c>
      <c r="EC349" s="114" t="str">
        <f t="shared" si="350"/>
        <v>P-0, 
A-0, 
No Data-5</v>
      </c>
      <c r="ED349" s="114" t="str">
        <f t="shared" si="351"/>
        <v>P-5, 
A-0, 
No Data-0</v>
      </c>
      <c r="EE349" s="114" t="str">
        <f t="shared" si="414"/>
        <v>P-S2_Onsite</v>
      </c>
      <c r="EF349" s="114" t="str">
        <f t="shared" si="415"/>
        <v>P-S2_Onsite</v>
      </c>
      <c r="EG349" s="114" t="str">
        <f t="shared" si="416"/>
        <v>P-S2_Onsite</v>
      </c>
      <c r="EH349" s="114" t="str">
        <f t="shared" si="417"/>
        <v>P-S2_Onsite</v>
      </c>
      <c r="EI349" s="114" t="str">
        <f t="shared" si="418"/>
        <v>P-S2_Onsite</v>
      </c>
      <c r="EJ349" s="114" t="str">
        <f t="shared" si="419"/>
        <v>P-5, A-0, No Data-0</v>
      </c>
      <c r="EK349" s="114" t="s">
        <v>10453</v>
      </c>
      <c r="EL349" s="114">
        <v>26.5</v>
      </c>
      <c r="EM349" s="114">
        <v>9</v>
      </c>
      <c r="EN349" s="114">
        <v>58.5</v>
      </c>
      <c r="EO349" s="114">
        <v>94</v>
      </c>
      <c r="EP349" s="114" t="s">
        <v>7217</v>
      </c>
      <c r="EQ349" s="114" t="s">
        <v>1054</v>
      </c>
      <c r="ER349" s="114" t="s">
        <v>4259</v>
      </c>
      <c r="ES349" s="114"/>
      <c r="ET349" s="30" t="s">
        <v>4259</v>
      </c>
    </row>
    <row r="350" spans="1:150" x14ac:dyDescent="0.25">
      <c r="A350" s="114">
        <v>347</v>
      </c>
      <c r="B350" s="114" t="s">
        <v>7224</v>
      </c>
      <c r="C350" s="80" t="s">
        <v>4263</v>
      </c>
      <c r="D350" s="30" t="s">
        <v>4264</v>
      </c>
      <c r="E350" s="30" t="s">
        <v>4265</v>
      </c>
      <c r="F350" s="33" t="s">
        <v>7201</v>
      </c>
      <c r="G350" s="30" t="s">
        <v>4266</v>
      </c>
      <c r="H350" s="143">
        <v>15</v>
      </c>
      <c r="I350" s="143">
        <v>15</v>
      </c>
      <c r="J350" s="143">
        <v>18</v>
      </c>
      <c r="K350" s="143">
        <v>15</v>
      </c>
      <c r="L350" s="143">
        <v>63</v>
      </c>
      <c r="M350" s="143">
        <v>65</v>
      </c>
      <c r="N350" s="40" t="s">
        <v>7314</v>
      </c>
      <c r="O350" s="40" t="s">
        <v>1593</v>
      </c>
      <c r="P350" s="13" t="str">
        <f t="shared" si="352"/>
        <v>2025EM1100347-MDSDF401</v>
      </c>
      <c r="Q350" s="40" t="str">
        <f t="shared" si="353"/>
        <v>0 missed</v>
      </c>
      <c r="R350" s="40" t="str">
        <f t="shared" si="354"/>
        <v>0 missed</v>
      </c>
      <c r="S350" s="40">
        <f t="shared" si="355"/>
        <v>3</v>
      </c>
      <c r="T350" s="40">
        <f t="shared" si="356"/>
        <v>1</v>
      </c>
      <c r="U350" s="41">
        <f t="shared" si="357"/>
        <v>1</v>
      </c>
      <c r="V350" s="41">
        <f t="shared" si="358"/>
        <v>1</v>
      </c>
      <c r="W350" s="40" t="str">
        <f t="shared" si="359"/>
        <v>0 missed</v>
      </c>
      <c r="X350" s="113">
        <f t="shared" si="360"/>
        <v>4</v>
      </c>
      <c r="Y350" s="13">
        <f t="shared" si="361"/>
        <v>1</v>
      </c>
      <c r="Z350" s="13" t="str">
        <f t="shared" si="362"/>
        <v>Q-3 A-1 || Q Total-3, A Total-1</v>
      </c>
      <c r="AA350" s="113" t="str" cm="1">
        <f t="array" ref="AA350">IFERROR(INDEX('Attendance-Slot-1'!$Q$2:$Q$1112,MATCH(1,('Attendance-Slot-1'!$A$2:$A$1112=$C350)*('Attendance-Slot-1'!$G$2:$G$1112=AA$2),0)),"No Data")</f>
        <v>No Data</v>
      </c>
      <c r="AB350" s="113" t="str" cm="1">
        <f t="array" ref="AB350">IFERROR(INDEX('Attendance-Slot-2'!$Q$2:$Q$2595,MATCH(1,('Attendance-Slot-2'!$A$2:$A$2595=$C350)*('Attendance-Slot-2'!$G$2:$G$2595=AA$2),0)),"No Data")</f>
        <v>P-S2_Onsite</v>
      </c>
      <c r="AC350" s="133">
        <f>VLOOKUP($P350,'Written Exam Marks'!$H:$Q,10,FALSE)</f>
        <v>13</v>
      </c>
      <c r="AD350" s="133">
        <f>VLOOKUP($P350,'Written Exam Marks'!$H:$Q,9,FALSE)</f>
        <v>35</v>
      </c>
      <c r="AE350" s="113" t="str">
        <f t="shared" si="363"/>
        <v>Present</v>
      </c>
      <c r="AF350" s="113" t="str">
        <f t="shared" si="364"/>
        <v>P-S2_Onsite</v>
      </c>
      <c r="AG350" s="146">
        <v>10</v>
      </c>
      <c r="AH350" s="146">
        <v>9.5</v>
      </c>
      <c r="AI350" s="146">
        <v>10</v>
      </c>
      <c r="AJ350" s="146">
        <v>10</v>
      </c>
      <c r="AK350" s="146">
        <v>10</v>
      </c>
      <c r="AL350" s="146">
        <v>10</v>
      </c>
      <c r="AM350" s="146">
        <v>59.5</v>
      </c>
      <c r="AN350" s="146">
        <v>60</v>
      </c>
      <c r="AO350" s="43" t="s">
        <v>7336</v>
      </c>
      <c r="AP350" s="43" t="s">
        <v>1598</v>
      </c>
      <c r="AQ350" s="50" t="str">
        <f t="shared" si="365"/>
        <v>2025EM1100347-MDSDF402</v>
      </c>
      <c r="AR350" s="43" t="str">
        <f t="shared" si="366"/>
        <v>0 missed</v>
      </c>
      <c r="AS350" s="47" t="s">
        <v>7342</v>
      </c>
      <c r="AT350" s="43">
        <f t="shared" si="367"/>
        <v>6</v>
      </c>
      <c r="AU350" s="48" t="s">
        <v>7342</v>
      </c>
      <c r="AV350" s="49">
        <f t="shared" si="368"/>
        <v>1</v>
      </c>
      <c r="AW350" s="48" t="s">
        <v>7342</v>
      </c>
      <c r="AX350" s="43" t="str">
        <f t="shared" si="369"/>
        <v>0 missed</v>
      </c>
      <c r="AY350" s="42">
        <f t="shared" si="370"/>
        <v>6</v>
      </c>
      <c r="AZ350" s="50">
        <f t="shared" si="371"/>
        <v>1</v>
      </c>
      <c r="BA350" s="50" t="str">
        <f t="shared" si="372"/>
        <v>Q-6 A-- || Q Total-6, A Total-0</v>
      </c>
      <c r="BB350" s="42" t="str" cm="1">
        <f t="array" ref="BB350">IFERROR(INDEX('Attendance-Slot-1'!$Q$2:$Q$1112,MATCH(1,('Attendance-Slot-1'!$A$2:$A$1112=$C350)*('Attendance-Slot-1'!$G$2:$G$1112=BB$2),0)),"No Data")</f>
        <v>No Data</v>
      </c>
      <c r="BC350" s="42" t="str" cm="1">
        <f t="array" ref="BC350">IFERROR(INDEX('Attendance-Slot-2'!$Q$2:$Q$2595,MATCH(1,('Attendance-Slot-2'!$A$2:$A$2595=$C350)*('Attendance-Slot-2'!$G$2:$G$2595=BB$2),0)),"No Data")</f>
        <v>P-S2_Onsite</v>
      </c>
      <c r="BD350" s="134">
        <f>VLOOKUP($AQ350,'Written Exam Marks'!$H:$Q,10,FALSE)</f>
        <v>20</v>
      </c>
      <c r="BE350" s="134">
        <f>VLOOKUP($AQ350,'Written Exam Marks'!$H:$Q,9,FALSE)</f>
        <v>40</v>
      </c>
      <c r="BF350" s="42" t="str">
        <f t="shared" si="373"/>
        <v>Present</v>
      </c>
      <c r="BG350" s="42" t="str">
        <f t="shared" si="374"/>
        <v>P-S2_Onsite</v>
      </c>
      <c r="BH350" s="147">
        <v>19</v>
      </c>
      <c r="BI350" s="147">
        <v>30.5</v>
      </c>
      <c r="BJ350" s="147">
        <v>49.5</v>
      </c>
      <c r="BK350" s="147">
        <v>60</v>
      </c>
      <c r="BL350" s="52" t="s">
        <v>3697</v>
      </c>
      <c r="BM350" s="52" t="s">
        <v>1606</v>
      </c>
      <c r="BN350" s="57" t="str">
        <f t="shared" si="375"/>
        <v>2025EM1100347-MDSDF403</v>
      </c>
      <c r="BO350" s="52" t="str">
        <f t="shared" si="376"/>
        <v>0 missed</v>
      </c>
      <c r="BP350" s="52" t="str">
        <f t="shared" si="377"/>
        <v>0 missed</v>
      </c>
      <c r="BQ350" s="52">
        <f t="shared" si="378"/>
        <v>1</v>
      </c>
      <c r="BR350" s="52">
        <f t="shared" si="379"/>
        <v>1</v>
      </c>
      <c r="BS350" s="56">
        <f t="shared" si="380"/>
        <v>1</v>
      </c>
      <c r="BT350" s="56">
        <f t="shared" si="381"/>
        <v>1</v>
      </c>
      <c r="BU350" s="52" t="str">
        <f t="shared" si="382"/>
        <v>0 missed</v>
      </c>
      <c r="BV350" s="51">
        <f t="shared" si="383"/>
        <v>2</v>
      </c>
      <c r="BW350" s="57">
        <f t="shared" si="384"/>
        <v>1</v>
      </c>
      <c r="BX350" s="57" t="str">
        <f t="shared" si="385"/>
        <v>Q-1 A-1 || Q Total-1, A Total-1</v>
      </c>
      <c r="BY350" s="51" t="str" cm="1">
        <f t="array" ref="BY350">IFERROR(INDEX('Attendance-Slot-1'!$Q$2:$Q$1112,MATCH(1,('Attendance-Slot-1'!$A$2:$A$1112=$C350)*('Attendance-Slot-1'!$G$2:$G$1112=BY$2),0)),"No Data")</f>
        <v>No Data</v>
      </c>
      <c r="BZ350" s="51" t="str" cm="1">
        <f t="array" ref="BZ350">IFERROR(INDEX('Attendance-Slot-2'!$Q$2:$Q$2595,MATCH(1,('Attendance-Slot-2'!$A$2:$A$2595=$C350)*('Attendance-Slot-2'!$G$2:$G$2595=BY$2),0)),"No Data")</f>
        <v>P-S2_Onsite</v>
      </c>
      <c r="CA350" s="135">
        <f>VLOOKUP($BN350,'Written Exam Marks'!$H:$Q,10,FALSE)</f>
        <v>20.5</v>
      </c>
      <c r="CB350" s="135">
        <f>VLOOKUP($BN350,'Written Exam Marks'!$H:$Q,9,FALSE)</f>
        <v>40</v>
      </c>
      <c r="CC350" s="51" t="str">
        <f t="shared" si="386"/>
        <v>Present</v>
      </c>
      <c r="CD350" s="51" t="str">
        <f t="shared" si="387"/>
        <v>P-S2_Onsite</v>
      </c>
      <c r="CE350" s="29">
        <v>20</v>
      </c>
      <c r="CF350" s="29">
        <v>20</v>
      </c>
      <c r="CG350" s="29">
        <v>19</v>
      </c>
      <c r="CH350" s="29">
        <v>59</v>
      </c>
      <c r="CI350" s="29">
        <v>60</v>
      </c>
      <c r="CJ350" s="61" t="s">
        <v>7343</v>
      </c>
      <c r="CK350" s="61" t="s">
        <v>1613</v>
      </c>
      <c r="CL350" s="10" t="str">
        <f t="shared" si="388"/>
        <v>2025EM1100347-MDSDF404</v>
      </c>
      <c r="CM350" s="61" t="str">
        <f t="shared" si="389"/>
        <v>0 missed</v>
      </c>
      <c r="CN350" s="61" t="str">
        <f t="shared" si="390"/>
        <v>0 missed</v>
      </c>
      <c r="CO350" s="111">
        <f t="shared" si="391"/>
        <v>2</v>
      </c>
      <c r="CP350" s="111">
        <f t="shared" si="392"/>
        <v>1</v>
      </c>
      <c r="CQ350" s="9">
        <f t="shared" si="393"/>
        <v>1</v>
      </c>
      <c r="CR350" s="9">
        <f t="shared" si="394"/>
        <v>1</v>
      </c>
      <c r="CS350" s="61" t="str">
        <f t="shared" si="395"/>
        <v>0 missed</v>
      </c>
      <c r="CT350" s="111">
        <f t="shared" si="396"/>
        <v>3</v>
      </c>
      <c r="CU350" s="10">
        <f t="shared" si="397"/>
        <v>1</v>
      </c>
      <c r="CV350" s="10" t="str">
        <f t="shared" si="398"/>
        <v>Q-2 A-1 || Q Total-2, A Total-1</v>
      </c>
      <c r="CW350" s="111" t="str" cm="1">
        <f t="array" ref="CW350">IFERROR(INDEX('Attendance-Slot-1'!$Q$2:$Q$1112,MATCH(1,('Attendance-Slot-1'!$A$2:$A$1112=$C350)*('Attendance-Slot-1'!$G$2:$G$1112=CW$2),0)),"No Data")</f>
        <v>No Data</v>
      </c>
      <c r="CX350" s="111" t="str" cm="1">
        <f t="array" ref="CX350">IFERROR(INDEX('Attendance-Slot-2'!$Q$2:$Q$2595,MATCH(1,('Attendance-Slot-2'!$A$2:$A$2595=$C350)*('Attendance-Slot-2'!$G$2:$G$2595=CW$2),0)),"No Data")</f>
        <v>P-S2_Onsite</v>
      </c>
      <c r="CY350" s="136">
        <f>VLOOKUP($CL350,'Written Exam Marks'!$H:$Q,10,FALSE)</f>
        <v>17</v>
      </c>
      <c r="CZ350" s="136">
        <f>VLOOKUP($CL350,'Written Exam Marks'!$H:$Q,9,FALSE)</f>
        <v>40</v>
      </c>
      <c r="DA350" s="111" t="str">
        <f t="shared" si="399"/>
        <v>Present</v>
      </c>
      <c r="DB350" s="111" t="str">
        <f t="shared" si="400"/>
        <v>P-S2_Onsite</v>
      </c>
      <c r="DC350" s="148">
        <v>5.5</v>
      </c>
      <c r="DD350" s="148">
        <v>7.375</v>
      </c>
      <c r="DE350" s="148">
        <v>8</v>
      </c>
      <c r="DF350" s="148">
        <v>16</v>
      </c>
      <c r="DG350" s="148">
        <v>20</v>
      </c>
      <c r="DH350" s="148">
        <v>56.875</v>
      </c>
      <c r="DI350" s="148">
        <v>65</v>
      </c>
      <c r="DJ350" s="66" t="s">
        <v>7351</v>
      </c>
      <c r="DK350" s="66" t="s">
        <v>1631</v>
      </c>
      <c r="DL350" s="68" t="str">
        <f t="shared" si="401"/>
        <v>2025EM1100347-MDSDF406</v>
      </c>
      <c r="DM350" s="66" t="str">
        <f t="shared" si="402"/>
        <v>0 missed</v>
      </c>
      <c r="DN350" s="66" t="str">
        <f t="shared" si="403"/>
        <v>0 missed</v>
      </c>
      <c r="DO350" s="62">
        <f t="shared" si="404"/>
        <v>3</v>
      </c>
      <c r="DP350" s="62">
        <f t="shared" si="405"/>
        <v>2</v>
      </c>
      <c r="DQ350" s="67">
        <f t="shared" si="406"/>
        <v>1</v>
      </c>
      <c r="DR350" s="67">
        <f t="shared" si="407"/>
        <v>1</v>
      </c>
      <c r="DS350" s="66" t="str">
        <f t="shared" si="408"/>
        <v>0 missed</v>
      </c>
      <c r="DT350" s="62">
        <f t="shared" si="409"/>
        <v>5</v>
      </c>
      <c r="DU350" s="68">
        <f t="shared" si="410"/>
        <v>1</v>
      </c>
      <c r="DV350" s="68" t="str">
        <f t="shared" si="411"/>
        <v>Q-3 A-2 || Q Total-3, A Total-2</v>
      </c>
      <c r="DW350" s="62" t="str" cm="1">
        <f t="array" ref="DW350">IFERROR(INDEX('Attendance-Slot-1'!$Q$2:$Q$1112,MATCH(1,('Attendance-Slot-1'!$A$2:$A$1112=$C350)*('Attendance-Slot-1'!$G$2:$G$1112=DW$2),0)),"No Data")</f>
        <v>No Data</v>
      </c>
      <c r="DX350" s="62" t="str" cm="1">
        <f t="array" ref="DX350">IFERROR(INDEX('Attendance-Slot-2'!$Q$2:$Q$2595,MATCH(1,('Attendance-Slot-2'!$A$2:$A$2595=$C350)*('Attendance-Slot-2'!$G$2:$G$2595=DW$2),0)),"No Data")</f>
        <v>P-S2_Onsite</v>
      </c>
      <c r="DY350" s="137">
        <f>VLOOKUP($DL350,'Written Exam Marks'!$H:$Q,10,FALSE)</f>
        <v>18.5</v>
      </c>
      <c r="DZ350" s="137">
        <f>VLOOKUP($DL350,'Written Exam Marks'!$H:$Q,9,FALSE)</f>
        <v>35</v>
      </c>
      <c r="EA350" s="62" t="str">
        <f t="shared" si="412"/>
        <v>Present</v>
      </c>
      <c r="EB350" s="62" t="str">
        <f t="shared" si="413"/>
        <v>P-S2_Onsite</v>
      </c>
      <c r="EC350" s="114" t="str">
        <f t="shared" si="350"/>
        <v>P-0, 
A-0, 
No Data-5</v>
      </c>
      <c r="ED350" s="114" t="str">
        <f t="shared" si="351"/>
        <v>P-5, 
A-0, 
No Data-0</v>
      </c>
      <c r="EE350" s="114" t="str">
        <f t="shared" si="414"/>
        <v>P-S2_Onsite</v>
      </c>
      <c r="EF350" s="114" t="str">
        <f t="shared" si="415"/>
        <v>P-S2_Onsite</v>
      </c>
      <c r="EG350" s="114" t="str">
        <f t="shared" si="416"/>
        <v>P-S2_Onsite</v>
      </c>
      <c r="EH350" s="114" t="str">
        <f t="shared" si="417"/>
        <v>P-S2_Onsite</v>
      </c>
      <c r="EI350" s="114" t="str">
        <f t="shared" si="418"/>
        <v>P-S2_Onsite</v>
      </c>
      <c r="EJ350" s="114" t="str">
        <f t="shared" si="419"/>
        <v>P-5, A-0, No Data-0</v>
      </c>
      <c r="EK350" s="114" t="s">
        <v>10453</v>
      </c>
      <c r="EL350" s="114">
        <v>30</v>
      </c>
      <c r="EM350" s="114">
        <v>10</v>
      </c>
      <c r="EN350" s="114">
        <v>50</v>
      </c>
      <c r="EO350" s="114">
        <v>90</v>
      </c>
      <c r="EP350" s="114" t="s">
        <v>7217</v>
      </c>
      <c r="EQ350" s="114" t="s">
        <v>1054</v>
      </c>
      <c r="ER350" s="114" t="s">
        <v>4263</v>
      </c>
      <c r="ES350" s="114"/>
      <c r="ET350" s="30" t="s">
        <v>4263</v>
      </c>
    </row>
    <row r="351" spans="1:150" x14ac:dyDescent="0.25">
      <c r="A351" s="114">
        <v>348</v>
      </c>
      <c r="B351" s="114" t="s">
        <v>7224</v>
      </c>
      <c r="C351" s="80" t="s">
        <v>2925</v>
      </c>
      <c r="D351" s="30" t="s">
        <v>2926</v>
      </c>
      <c r="E351" s="30" t="s">
        <v>2927</v>
      </c>
      <c r="F351" s="33" t="s">
        <v>7202</v>
      </c>
      <c r="G351" s="30" t="s">
        <v>2928</v>
      </c>
      <c r="H351" s="143" t="s">
        <v>5</v>
      </c>
      <c r="I351" s="143" t="s">
        <v>5</v>
      </c>
      <c r="J351" s="143" t="s">
        <v>5</v>
      </c>
      <c r="K351" s="143" t="s">
        <v>5</v>
      </c>
      <c r="L351" s="143">
        <v>0</v>
      </c>
      <c r="M351" s="143">
        <v>65</v>
      </c>
      <c r="N351" s="40" t="s">
        <v>7314</v>
      </c>
      <c r="O351" s="40" t="s">
        <v>1593</v>
      </c>
      <c r="P351" s="13" t="str">
        <f t="shared" si="352"/>
        <v>2025EM1100348-MDSDF401</v>
      </c>
      <c r="Q351" s="40" t="str">
        <f t="shared" si="353"/>
        <v>3 missed</v>
      </c>
      <c r="R351" s="40" t="str">
        <f t="shared" si="354"/>
        <v>1 missed</v>
      </c>
      <c r="S351" s="40">
        <f t="shared" si="355"/>
        <v>0</v>
      </c>
      <c r="T351" s="40">
        <f t="shared" si="356"/>
        <v>0</v>
      </c>
      <c r="U351" s="41">
        <f t="shared" si="357"/>
        <v>0</v>
      </c>
      <c r="V351" s="41">
        <f t="shared" si="358"/>
        <v>0</v>
      </c>
      <c r="W351" s="40" t="str">
        <f t="shared" si="359"/>
        <v>4 missed</v>
      </c>
      <c r="X351" s="113">
        <f t="shared" si="360"/>
        <v>0</v>
      </c>
      <c r="Y351" s="13">
        <f t="shared" si="361"/>
        <v>0</v>
      </c>
      <c r="Z351" s="13" t="str">
        <f t="shared" si="362"/>
        <v>Q-0 A-0 || Q Total-3, A Total-1</v>
      </c>
      <c r="AA351" s="113" t="str" cm="1">
        <f t="array" ref="AA351">IFERROR(INDEX('Attendance-Slot-1'!$Q$2:$Q$1112,MATCH(1,('Attendance-Slot-1'!$A$2:$A$1112=$C351)*('Attendance-Slot-1'!$G$2:$G$1112=AA$2),0)),"No Data")</f>
        <v>No Data</v>
      </c>
      <c r="AB351" s="113" t="str" cm="1">
        <f t="array" ref="AB351">IFERROR(INDEX('Attendance-Slot-2'!$Q$2:$Q$2595,MATCH(1,('Attendance-Slot-2'!$A$2:$A$2595=$C351)*('Attendance-Slot-2'!$G$2:$G$2595=AA$2),0)),"No Data")</f>
        <v>A-S2_Onsite</v>
      </c>
      <c r="AC351" s="133" t="e">
        <f>VLOOKUP($P351,'Written Exam Marks'!$H:$Q,10,FALSE)</f>
        <v>#N/A</v>
      </c>
      <c r="AD351" s="133" t="e">
        <f>VLOOKUP($P351,'Written Exam Marks'!$H:$Q,9,FALSE)</f>
        <v>#N/A</v>
      </c>
      <c r="AE351" s="113" t="str">
        <f t="shared" si="363"/>
        <v>Absent</v>
      </c>
      <c r="AF351" s="113" t="str">
        <f t="shared" si="364"/>
        <v>A-S2_Onsite</v>
      </c>
      <c r="AG351" s="146" t="s">
        <v>5</v>
      </c>
      <c r="AH351" s="146" t="s">
        <v>5</v>
      </c>
      <c r="AI351" s="146" t="s">
        <v>5</v>
      </c>
      <c r="AJ351" s="146">
        <v>10</v>
      </c>
      <c r="AK351" s="146">
        <v>5</v>
      </c>
      <c r="AL351" s="146" t="s">
        <v>5</v>
      </c>
      <c r="AM351" s="146">
        <v>15</v>
      </c>
      <c r="AN351" s="146">
        <v>60</v>
      </c>
      <c r="AO351" s="43" t="s">
        <v>7336</v>
      </c>
      <c r="AP351" s="43" t="s">
        <v>1598</v>
      </c>
      <c r="AQ351" s="50" t="str">
        <f t="shared" si="365"/>
        <v>2025EM1100348-MDSDF402</v>
      </c>
      <c r="AR351" s="43" t="str">
        <f t="shared" si="366"/>
        <v>4 missed</v>
      </c>
      <c r="AS351" s="47" t="s">
        <v>7342</v>
      </c>
      <c r="AT351" s="43">
        <f t="shared" si="367"/>
        <v>2</v>
      </c>
      <c r="AU351" s="48" t="s">
        <v>7342</v>
      </c>
      <c r="AV351" s="49">
        <f t="shared" si="368"/>
        <v>0.33333333333333331</v>
      </c>
      <c r="AW351" s="48" t="s">
        <v>7342</v>
      </c>
      <c r="AX351" s="43" t="str">
        <f t="shared" si="369"/>
        <v>4 missed</v>
      </c>
      <c r="AY351" s="42">
        <f t="shared" si="370"/>
        <v>2</v>
      </c>
      <c r="AZ351" s="50">
        <f t="shared" si="371"/>
        <v>0.33333333333333331</v>
      </c>
      <c r="BA351" s="50" t="str">
        <f t="shared" si="372"/>
        <v>Q-2 A-- || Q Total-6, A Total-0</v>
      </c>
      <c r="BB351" s="42" t="str" cm="1">
        <f t="array" ref="BB351">IFERROR(INDEX('Attendance-Slot-1'!$Q$2:$Q$1112,MATCH(1,('Attendance-Slot-1'!$A$2:$A$1112=$C351)*('Attendance-Slot-1'!$G$2:$G$1112=BB$2),0)),"No Data")</f>
        <v>A-S1_Onsite</v>
      </c>
      <c r="BC351" s="42" t="str" cm="1">
        <f t="array" ref="BC351">IFERROR(INDEX('Attendance-Slot-2'!$Q$2:$Q$2595,MATCH(1,('Attendance-Slot-2'!$A$2:$A$2595=$C351)*('Attendance-Slot-2'!$G$2:$G$2595=BB$2),0)),"No Data")</f>
        <v>A-S2_Onsite</v>
      </c>
      <c r="BD351" s="134" t="e">
        <f>VLOOKUP($AQ351,'Written Exam Marks'!$H:$Q,10,FALSE)</f>
        <v>#N/A</v>
      </c>
      <c r="BE351" s="134" t="e">
        <f>VLOOKUP($AQ351,'Written Exam Marks'!$H:$Q,9,FALSE)</f>
        <v>#N/A</v>
      </c>
      <c r="BF351" s="42" t="str">
        <f t="shared" si="373"/>
        <v>Absent</v>
      </c>
      <c r="BG351" s="42" t="str">
        <f t="shared" si="374"/>
        <v>A-S1_Onsite</v>
      </c>
      <c r="BH351" s="147" t="s">
        <v>5</v>
      </c>
      <c r="BI351" s="147" t="s">
        <v>5</v>
      </c>
      <c r="BJ351" s="147">
        <v>0</v>
      </c>
      <c r="BK351" s="147">
        <v>60</v>
      </c>
      <c r="BL351" s="52" t="s">
        <v>3697</v>
      </c>
      <c r="BM351" s="52" t="s">
        <v>1606</v>
      </c>
      <c r="BN351" s="57" t="str">
        <f t="shared" si="375"/>
        <v>2025EM1100348-MDSDF403</v>
      </c>
      <c r="BO351" s="52" t="str">
        <f t="shared" si="376"/>
        <v>1 missed</v>
      </c>
      <c r="BP351" s="52" t="str">
        <f t="shared" si="377"/>
        <v>1 missed</v>
      </c>
      <c r="BQ351" s="52">
        <f t="shared" si="378"/>
        <v>0</v>
      </c>
      <c r="BR351" s="52">
        <f t="shared" si="379"/>
        <v>0</v>
      </c>
      <c r="BS351" s="56">
        <f t="shared" si="380"/>
        <v>0</v>
      </c>
      <c r="BT351" s="56">
        <f t="shared" si="381"/>
        <v>0</v>
      </c>
      <c r="BU351" s="52" t="str">
        <f t="shared" si="382"/>
        <v>2 missed</v>
      </c>
      <c r="BV351" s="51">
        <f t="shared" si="383"/>
        <v>0</v>
      </c>
      <c r="BW351" s="57">
        <f t="shared" si="384"/>
        <v>0</v>
      </c>
      <c r="BX351" s="57" t="str">
        <f t="shared" si="385"/>
        <v>Q-0 A-0 || Q Total-1, A Total-1</v>
      </c>
      <c r="BY351" s="51" t="str" cm="1">
        <f t="array" ref="BY351">IFERROR(INDEX('Attendance-Slot-1'!$Q$2:$Q$1112,MATCH(1,('Attendance-Slot-1'!$A$2:$A$1112=$C351)*('Attendance-Slot-1'!$G$2:$G$1112=BY$2),0)),"No Data")</f>
        <v>No Data</v>
      </c>
      <c r="BZ351" s="51" t="str" cm="1">
        <f t="array" ref="BZ351">IFERROR(INDEX('Attendance-Slot-2'!$Q$2:$Q$2595,MATCH(1,('Attendance-Slot-2'!$A$2:$A$2595=$C351)*('Attendance-Slot-2'!$G$2:$G$2595=BY$2),0)),"No Data")</f>
        <v>A-S2_Onsite</v>
      </c>
      <c r="CA351" s="135" t="e">
        <f>VLOOKUP($BN351,'Written Exam Marks'!$H:$Q,10,FALSE)</f>
        <v>#N/A</v>
      </c>
      <c r="CB351" s="135" t="e">
        <f>VLOOKUP($BN351,'Written Exam Marks'!$H:$Q,9,FALSE)</f>
        <v>#N/A</v>
      </c>
      <c r="CC351" s="51" t="str">
        <f t="shared" si="386"/>
        <v>Absent</v>
      </c>
      <c r="CD351" s="51" t="str">
        <f t="shared" si="387"/>
        <v>A-S2_Onsite</v>
      </c>
      <c r="CE351" s="29">
        <v>15</v>
      </c>
      <c r="CF351" s="29" t="s">
        <v>5</v>
      </c>
      <c r="CG351" s="29" t="s">
        <v>5</v>
      </c>
      <c r="CH351" s="29">
        <v>15</v>
      </c>
      <c r="CI351" s="29">
        <v>60</v>
      </c>
      <c r="CJ351" s="61" t="s">
        <v>7343</v>
      </c>
      <c r="CK351" s="61" t="s">
        <v>1613</v>
      </c>
      <c r="CL351" s="10" t="str">
        <f t="shared" si="388"/>
        <v>2025EM1100348-MDSDF404</v>
      </c>
      <c r="CM351" s="61" t="str">
        <f t="shared" si="389"/>
        <v>1 missed</v>
      </c>
      <c r="CN351" s="61" t="str">
        <f t="shared" si="390"/>
        <v>1 missed</v>
      </c>
      <c r="CO351" s="111">
        <f t="shared" si="391"/>
        <v>1</v>
      </c>
      <c r="CP351" s="111">
        <f t="shared" si="392"/>
        <v>0</v>
      </c>
      <c r="CQ351" s="9">
        <f t="shared" si="393"/>
        <v>0.5</v>
      </c>
      <c r="CR351" s="9">
        <f t="shared" si="394"/>
        <v>0</v>
      </c>
      <c r="CS351" s="61" t="str">
        <f t="shared" si="395"/>
        <v>2 missed</v>
      </c>
      <c r="CT351" s="111">
        <f t="shared" si="396"/>
        <v>1</v>
      </c>
      <c r="CU351" s="10">
        <f t="shared" si="397"/>
        <v>0.33333333333333331</v>
      </c>
      <c r="CV351" s="10" t="str">
        <f t="shared" si="398"/>
        <v>Q-1 A-0 || Q Total-2, A Total-1</v>
      </c>
      <c r="CW351" s="111" t="str" cm="1">
        <f t="array" ref="CW351">IFERROR(INDEX('Attendance-Slot-1'!$Q$2:$Q$1112,MATCH(1,('Attendance-Slot-1'!$A$2:$A$1112=$C351)*('Attendance-Slot-1'!$G$2:$G$1112=CW$2),0)),"No Data")</f>
        <v>A-S1_Onsite</v>
      </c>
      <c r="CX351" s="111" t="str" cm="1">
        <f t="array" ref="CX351">IFERROR(INDEX('Attendance-Slot-2'!$Q$2:$Q$2595,MATCH(1,('Attendance-Slot-2'!$A$2:$A$2595=$C351)*('Attendance-Slot-2'!$G$2:$G$2595=CW$2),0)),"No Data")</f>
        <v>A-S2_Onsite</v>
      </c>
      <c r="CY351" s="136" t="e">
        <f>VLOOKUP($CL351,'Written Exam Marks'!$H:$Q,10,FALSE)</f>
        <v>#N/A</v>
      </c>
      <c r="CZ351" s="136" t="e">
        <f>VLOOKUP($CL351,'Written Exam Marks'!$H:$Q,9,FALSE)</f>
        <v>#N/A</v>
      </c>
      <c r="DA351" s="111" t="str">
        <f t="shared" si="399"/>
        <v>Absent</v>
      </c>
      <c r="DB351" s="111" t="str">
        <f t="shared" si="400"/>
        <v>A-S1_Onsite</v>
      </c>
      <c r="DC351" s="148" t="s">
        <v>5</v>
      </c>
      <c r="DD351" s="148" t="s">
        <v>5</v>
      </c>
      <c r="DE351" s="148" t="s">
        <v>5</v>
      </c>
      <c r="DF351" s="148" t="s">
        <v>5</v>
      </c>
      <c r="DG351" s="148" t="s">
        <v>5</v>
      </c>
      <c r="DH351" s="148">
        <v>0</v>
      </c>
      <c r="DI351" s="148">
        <v>65</v>
      </c>
      <c r="DJ351" s="66" t="s">
        <v>7351</v>
      </c>
      <c r="DK351" s="66" t="s">
        <v>1631</v>
      </c>
      <c r="DL351" s="68" t="str">
        <f t="shared" si="401"/>
        <v>2025EM1100348-MDSDF406</v>
      </c>
      <c r="DM351" s="66" t="str">
        <f t="shared" si="402"/>
        <v>3 missed</v>
      </c>
      <c r="DN351" s="66" t="str">
        <f t="shared" si="403"/>
        <v>2 missed</v>
      </c>
      <c r="DO351" s="62">
        <f t="shared" si="404"/>
        <v>0</v>
      </c>
      <c r="DP351" s="62">
        <f t="shared" si="405"/>
        <v>0</v>
      </c>
      <c r="DQ351" s="67">
        <f t="shared" si="406"/>
        <v>0</v>
      </c>
      <c r="DR351" s="67">
        <f t="shared" si="407"/>
        <v>0</v>
      </c>
      <c r="DS351" s="66" t="str">
        <f t="shared" si="408"/>
        <v>5 missed</v>
      </c>
      <c r="DT351" s="62">
        <f t="shared" si="409"/>
        <v>0</v>
      </c>
      <c r="DU351" s="68">
        <f t="shared" si="410"/>
        <v>0</v>
      </c>
      <c r="DV351" s="68" t="str">
        <f t="shared" si="411"/>
        <v>Q-0 A-0 || Q Total-3, A Total-2</v>
      </c>
      <c r="DW351" s="62" t="str" cm="1">
        <f t="array" ref="DW351">IFERROR(INDEX('Attendance-Slot-1'!$Q$2:$Q$1112,MATCH(1,('Attendance-Slot-1'!$A$2:$A$1112=$C351)*('Attendance-Slot-1'!$G$2:$G$1112=DW$2),0)),"No Data")</f>
        <v>A-S1_Onsite</v>
      </c>
      <c r="DX351" s="62" t="str" cm="1">
        <f t="array" ref="DX351">IFERROR(INDEX('Attendance-Slot-2'!$Q$2:$Q$2595,MATCH(1,('Attendance-Slot-2'!$A$2:$A$2595=$C351)*('Attendance-Slot-2'!$G$2:$G$2595=DW$2),0)),"No Data")</f>
        <v>A-S2_Onsite</v>
      </c>
      <c r="DY351" s="137" t="e">
        <f>VLOOKUP($DL351,'Written Exam Marks'!$H:$Q,10,FALSE)</f>
        <v>#N/A</v>
      </c>
      <c r="DZ351" s="137" t="e">
        <f>VLOOKUP($DL351,'Written Exam Marks'!$H:$Q,9,FALSE)</f>
        <v>#N/A</v>
      </c>
      <c r="EA351" s="62" t="str">
        <f t="shared" si="412"/>
        <v>Absent</v>
      </c>
      <c r="EB351" s="62" t="str">
        <f t="shared" si="413"/>
        <v>A-S1_Onsite</v>
      </c>
      <c r="EC351" s="114" t="str">
        <f t="shared" si="350"/>
        <v>P-0, 
A-3, 
No Data-2</v>
      </c>
      <c r="ED351" s="114" t="str">
        <f t="shared" si="351"/>
        <v>P-0, 
A-5, 
No Data-0</v>
      </c>
      <c r="EE351" s="114" t="str">
        <f t="shared" si="414"/>
        <v>A-S2_Onsite</v>
      </c>
      <c r="EF351" s="114" t="str">
        <f t="shared" si="415"/>
        <v>A-S1_Onsite</v>
      </c>
      <c r="EG351" s="114" t="str">
        <f t="shared" si="416"/>
        <v>A-S2_Onsite</v>
      </c>
      <c r="EH351" s="114" t="str">
        <f t="shared" si="417"/>
        <v>A-S1_Onsite</v>
      </c>
      <c r="EI351" s="114" t="str">
        <f t="shared" si="418"/>
        <v>A-S1_Onsite</v>
      </c>
      <c r="EJ351" s="114" t="str">
        <f t="shared" si="419"/>
        <v>P-0, A-5, No Data-0</v>
      </c>
      <c r="EK351" s="114" t="s">
        <v>10453</v>
      </c>
      <c r="EL351" s="114">
        <v>27</v>
      </c>
      <c r="EM351" s="114">
        <v>7.5</v>
      </c>
      <c r="EN351" s="114">
        <v>45</v>
      </c>
      <c r="EO351" s="114">
        <v>79.5</v>
      </c>
      <c r="EP351" s="114" t="s">
        <v>7217</v>
      </c>
      <c r="EQ351" s="114" t="s">
        <v>1054</v>
      </c>
      <c r="ER351" s="114" t="s">
        <v>2925</v>
      </c>
      <c r="ES351" s="114" t="s">
        <v>1098</v>
      </c>
      <c r="ET351" s="30" t="s">
        <v>2925</v>
      </c>
    </row>
    <row r="352" spans="1:150" x14ac:dyDescent="0.25">
      <c r="A352" s="114">
        <v>349</v>
      </c>
      <c r="B352" s="114" t="s">
        <v>7224</v>
      </c>
      <c r="C352" s="80" t="s">
        <v>2932</v>
      </c>
      <c r="D352" s="30" t="s">
        <v>2933</v>
      </c>
      <c r="E352" s="30" t="s">
        <v>2934</v>
      </c>
      <c r="F352" s="33" t="s">
        <v>7202</v>
      </c>
      <c r="G352" s="30" t="s">
        <v>2935</v>
      </c>
      <c r="H352" s="143" t="s">
        <v>5</v>
      </c>
      <c r="I352" s="143">
        <v>15</v>
      </c>
      <c r="J352" s="143">
        <v>19</v>
      </c>
      <c r="K352" s="143">
        <v>15</v>
      </c>
      <c r="L352" s="143">
        <v>49</v>
      </c>
      <c r="M352" s="143">
        <v>65</v>
      </c>
      <c r="N352" s="40" t="s">
        <v>7314</v>
      </c>
      <c r="O352" s="40" t="s">
        <v>1593</v>
      </c>
      <c r="P352" s="13" t="str">
        <f t="shared" si="352"/>
        <v>2025EM1100349-MDSDF401</v>
      </c>
      <c r="Q352" s="40" t="str">
        <f t="shared" si="353"/>
        <v>1 missed</v>
      </c>
      <c r="R352" s="40" t="str">
        <f t="shared" si="354"/>
        <v>0 missed</v>
      </c>
      <c r="S352" s="40">
        <f t="shared" si="355"/>
        <v>2</v>
      </c>
      <c r="T352" s="40">
        <f t="shared" si="356"/>
        <v>1</v>
      </c>
      <c r="U352" s="41">
        <f t="shared" si="357"/>
        <v>0.66666666666666663</v>
      </c>
      <c r="V352" s="41">
        <f t="shared" si="358"/>
        <v>1</v>
      </c>
      <c r="W352" s="40" t="str">
        <f t="shared" si="359"/>
        <v>1 missed</v>
      </c>
      <c r="X352" s="113">
        <f t="shared" si="360"/>
        <v>3</v>
      </c>
      <c r="Y352" s="13">
        <f t="shared" si="361"/>
        <v>0.75</v>
      </c>
      <c r="Z352" s="13" t="str">
        <f t="shared" si="362"/>
        <v>Q-2 A-1 || Q Total-3, A Total-1</v>
      </c>
      <c r="AA352" s="113" t="str" cm="1">
        <f t="array" ref="AA352">IFERROR(INDEX('Attendance-Slot-1'!$Q$2:$Q$1112,MATCH(1,('Attendance-Slot-1'!$A$2:$A$1112=$C352)*('Attendance-Slot-1'!$G$2:$G$1112=AA$2),0)),"No Data")</f>
        <v>No Data</v>
      </c>
      <c r="AB352" s="113" t="str" cm="1">
        <f t="array" ref="AB352">IFERROR(INDEX('Attendance-Slot-2'!$Q$2:$Q$2595,MATCH(1,('Attendance-Slot-2'!$A$2:$A$2595=$C352)*('Attendance-Slot-2'!$G$2:$G$2595=AA$2),0)),"No Data")</f>
        <v>P-S2_Onsite</v>
      </c>
      <c r="AC352" s="133">
        <f>VLOOKUP($P352,'Written Exam Marks'!$H:$Q,10,FALSE)</f>
        <v>20</v>
      </c>
      <c r="AD352" s="133">
        <f>VLOOKUP($P352,'Written Exam Marks'!$H:$Q,9,FALSE)</f>
        <v>35</v>
      </c>
      <c r="AE352" s="113" t="str">
        <f t="shared" si="363"/>
        <v>Present</v>
      </c>
      <c r="AF352" s="113" t="str">
        <f t="shared" si="364"/>
        <v>P-S2_Onsite</v>
      </c>
      <c r="AG352" s="146">
        <v>10</v>
      </c>
      <c r="AH352" s="146">
        <v>10</v>
      </c>
      <c r="AI352" s="146">
        <v>10</v>
      </c>
      <c r="AJ352" s="146">
        <v>10</v>
      </c>
      <c r="AK352" s="146">
        <v>10</v>
      </c>
      <c r="AL352" s="146">
        <v>10</v>
      </c>
      <c r="AM352" s="146">
        <v>60</v>
      </c>
      <c r="AN352" s="146">
        <v>60</v>
      </c>
      <c r="AO352" s="43" t="s">
        <v>7336</v>
      </c>
      <c r="AP352" s="43" t="s">
        <v>1598</v>
      </c>
      <c r="AQ352" s="50" t="str">
        <f t="shared" si="365"/>
        <v>2025EM1100349-MDSDF402</v>
      </c>
      <c r="AR352" s="43" t="str">
        <f t="shared" si="366"/>
        <v>0 missed</v>
      </c>
      <c r="AS352" s="47" t="s">
        <v>7342</v>
      </c>
      <c r="AT352" s="43">
        <f t="shared" si="367"/>
        <v>6</v>
      </c>
      <c r="AU352" s="48" t="s">
        <v>7342</v>
      </c>
      <c r="AV352" s="49">
        <f t="shared" si="368"/>
        <v>1</v>
      </c>
      <c r="AW352" s="48" t="s">
        <v>7342</v>
      </c>
      <c r="AX352" s="43" t="str">
        <f t="shared" si="369"/>
        <v>0 missed</v>
      </c>
      <c r="AY352" s="42">
        <f t="shared" si="370"/>
        <v>6</v>
      </c>
      <c r="AZ352" s="50">
        <f t="shared" si="371"/>
        <v>1</v>
      </c>
      <c r="BA352" s="50" t="str">
        <f t="shared" si="372"/>
        <v>Q-6 A-- || Q Total-6, A Total-0</v>
      </c>
      <c r="BB352" s="42" t="str" cm="1">
        <f t="array" ref="BB352">IFERROR(INDEX('Attendance-Slot-1'!$Q$2:$Q$1112,MATCH(1,('Attendance-Slot-1'!$A$2:$A$1112=$C352)*('Attendance-Slot-1'!$G$2:$G$1112=BB$2),0)),"No Data")</f>
        <v>P-S1_Onsite</v>
      </c>
      <c r="BC352" s="42" t="str" cm="1">
        <f t="array" ref="BC352">IFERROR(INDEX('Attendance-Slot-2'!$Q$2:$Q$2595,MATCH(1,('Attendance-Slot-2'!$A$2:$A$2595=$C352)*('Attendance-Slot-2'!$G$2:$G$2595=BB$2),0)),"No Data")</f>
        <v>No Data</v>
      </c>
      <c r="BD352" s="134">
        <f>VLOOKUP($AQ352,'Written Exam Marks'!$H:$Q,10,FALSE)</f>
        <v>23</v>
      </c>
      <c r="BE352" s="134">
        <f>VLOOKUP($AQ352,'Written Exam Marks'!$H:$Q,9,FALSE)</f>
        <v>40</v>
      </c>
      <c r="BF352" s="42" t="str">
        <f t="shared" si="373"/>
        <v>Present</v>
      </c>
      <c r="BG352" s="42" t="str">
        <f t="shared" si="374"/>
        <v>P-S1_Onsite</v>
      </c>
      <c r="BH352" s="147">
        <v>19</v>
      </c>
      <c r="BI352" s="147">
        <v>24</v>
      </c>
      <c r="BJ352" s="147">
        <v>43</v>
      </c>
      <c r="BK352" s="147">
        <v>60</v>
      </c>
      <c r="BL352" s="52" t="s">
        <v>3697</v>
      </c>
      <c r="BM352" s="52" t="s">
        <v>1606</v>
      </c>
      <c r="BN352" s="57" t="str">
        <f t="shared" si="375"/>
        <v>2025EM1100349-MDSDF403</v>
      </c>
      <c r="BO352" s="52" t="str">
        <f t="shared" si="376"/>
        <v>0 missed</v>
      </c>
      <c r="BP352" s="52" t="str">
        <f t="shared" si="377"/>
        <v>0 missed</v>
      </c>
      <c r="BQ352" s="52">
        <f t="shared" si="378"/>
        <v>1</v>
      </c>
      <c r="BR352" s="52">
        <f t="shared" si="379"/>
        <v>1</v>
      </c>
      <c r="BS352" s="56">
        <f t="shared" si="380"/>
        <v>1</v>
      </c>
      <c r="BT352" s="56">
        <f t="shared" si="381"/>
        <v>1</v>
      </c>
      <c r="BU352" s="52" t="str">
        <f t="shared" si="382"/>
        <v>0 missed</v>
      </c>
      <c r="BV352" s="51">
        <f t="shared" si="383"/>
        <v>2</v>
      </c>
      <c r="BW352" s="57">
        <f t="shared" si="384"/>
        <v>1</v>
      </c>
      <c r="BX352" s="57" t="str">
        <f t="shared" si="385"/>
        <v>Q-1 A-1 || Q Total-1, A Total-1</v>
      </c>
      <c r="BY352" s="51" t="str" cm="1">
        <f t="array" ref="BY352">IFERROR(INDEX('Attendance-Slot-1'!$Q$2:$Q$1112,MATCH(1,('Attendance-Slot-1'!$A$2:$A$1112=$C352)*('Attendance-Slot-1'!$G$2:$G$1112=BY$2),0)),"No Data")</f>
        <v>No Data</v>
      </c>
      <c r="BZ352" s="51" t="str" cm="1">
        <f t="array" ref="BZ352">IFERROR(INDEX('Attendance-Slot-2'!$Q$2:$Q$2595,MATCH(1,('Attendance-Slot-2'!$A$2:$A$2595=$C352)*('Attendance-Slot-2'!$G$2:$G$2595=BY$2),0)),"No Data")</f>
        <v>P-S2_Onsite</v>
      </c>
      <c r="CA352" s="135">
        <f>VLOOKUP($BN352,'Written Exam Marks'!$H:$Q,10,FALSE)</f>
        <v>23</v>
      </c>
      <c r="CB352" s="135">
        <f>VLOOKUP($BN352,'Written Exam Marks'!$H:$Q,9,FALSE)</f>
        <v>40</v>
      </c>
      <c r="CC352" s="51" t="str">
        <f t="shared" si="386"/>
        <v>Present</v>
      </c>
      <c r="CD352" s="51" t="str">
        <f t="shared" si="387"/>
        <v>P-S2_Onsite</v>
      </c>
      <c r="CE352" s="29">
        <v>20</v>
      </c>
      <c r="CF352" s="29">
        <v>20</v>
      </c>
      <c r="CG352" s="29">
        <v>18</v>
      </c>
      <c r="CH352" s="29">
        <v>58</v>
      </c>
      <c r="CI352" s="29">
        <v>60</v>
      </c>
      <c r="CJ352" s="61" t="s">
        <v>7343</v>
      </c>
      <c r="CK352" s="61" t="s">
        <v>1613</v>
      </c>
      <c r="CL352" s="10" t="str">
        <f t="shared" si="388"/>
        <v>2025EM1100349-MDSDF404</v>
      </c>
      <c r="CM352" s="61" t="str">
        <f t="shared" si="389"/>
        <v>0 missed</v>
      </c>
      <c r="CN352" s="61" t="str">
        <f t="shared" si="390"/>
        <v>0 missed</v>
      </c>
      <c r="CO352" s="111">
        <f t="shared" si="391"/>
        <v>2</v>
      </c>
      <c r="CP352" s="111">
        <f t="shared" si="392"/>
        <v>1</v>
      </c>
      <c r="CQ352" s="9">
        <f t="shared" si="393"/>
        <v>1</v>
      </c>
      <c r="CR352" s="9">
        <f t="shared" si="394"/>
        <v>1</v>
      </c>
      <c r="CS352" s="61" t="str">
        <f t="shared" si="395"/>
        <v>0 missed</v>
      </c>
      <c r="CT352" s="111">
        <f t="shared" si="396"/>
        <v>3</v>
      </c>
      <c r="CU352" s="10">
        <f t="shared" si="397"/>
        <v>1</v>
      </c>
      <c r="CV352" s="10" t="str">
        <f t="shared" si="398"/>
        <v>Q-2 A-1 || Q Total-2, A Total-1</v>
      </c>
      <c r="CW352" s="111" t="str" cm="1">
        <f t="array" ref="CW352">IFERROR(INDEX('Attendance-Slot-1'!$Q$2:$Q$1112,MATCH(1,('Attendance-Slot-1'!$A$2:$A$1112=$C352)*('Attendance-Slot-1'!$G$2:$G$1112=CW$2),0)),"No Data")</f>
        <v>P-S1_Onsite</v>
      </c>
      <c r="CX352" s="111" t="str" cm="1">
        <f t="array" ref="CX352">IFERROR(INDEX('Attendance-Slot-2'!$Q$2:$Q$2595,MATCH(1,('Attendance-Slot-2'!$A$2:$A$2595=$C352)*('Attendance-Slot-2'!$G$2:$G$2595=CW$2),0)),"No Data")</f>
        <v>No Data</v>
      </c>
      <c r="CY352" s="136">
        <f>VLOOKUP($CL352,'Written Exam Marks'!$H:$Q,10,FALSE)</f>
        <v>22.5</v>
      </c>
      <c r="CZ352" s="136">
        <f>VLOOKUP($CL352,'Written Exam Marks'!$H:$Q,9,FALSE)</f>
        <v>40</v>
      </c>
      <c r="DA352" s="111" t="str">
        <f t="shared" si="399"/>
        <v>Present</v>
      </c>
      <c r="DB352" s="111" t="str">
        <f t="shared" si="400"/>
        <v>P-S1_Onsite</v>
      </c>
      <c r="DC352" s="148">
        <v>5.5</v>
      </c>
      <c r="DD352" s="148">
        <v>7</v>
      </c>
      <c r="DE352" s="148">
        <v>8</v>
      </c>
      <c r="DF352" s="148">
        <v>14</v>
      </c>
      <c r="DG352" s="148">
        <v>20</v>
      </c>
      <c r="DH352" s="148">
        <v>54.5</v>
      </c>
      <c r="DI352" s="148">
        <v>65</v>
      </c>
      <c r="DJ352" s="66" t="s">
        <v>7351</v>
      </c>
      <c r="DK352" s="66" t="s">
        <v>1631</v>
      </c>
      <c r="DL352" s="68" t="str">
        <f t="shared" si="401"/>
        <v>2025EM1100349-MDSDF406</v>
      </c>
      <c r="DM352" s="66" t="str">
        <f t="shared" si="402"/>
        <v>0 missed</v>
      </c>
      <c r="DN352" s="66" t="str">
        <f t="shared" si="403"/>
        <v>0 missed</v>
      </c>
      <c r="DO352" s="62">
        <f t="shared" si="404"/>
        <v>3</v>
      </c>
      <c r="DP352" s="62">
        <f t="shared" si="405"/>
        <v>2</v>
      </c>
      <c r="DQ352" s="67">
        <f t="shared" si="406"/>
        <v>1</v>
      </c>
      <c r="DR352" s="67">
        <f t="shared" si="407"/>
        <v>1</v>
      </c>
      <c r="DS352" s="66" t="str">
        <f t="shared" si="408"/>
        <v>0 missed</v>
      </c>
      <c r="DT352" s="62">
        <f t="shared" si="409"/>
        <v>5</v>
      </c>
      <c r="DU352" s="68">
        <f t="shared" si="410"/>
        <v>1</v>
      </c>
      <c r="DV352" s="68" t="str">
        <f t="shared" si="411"/>
        <v>Q-3 A-2 || Q Total-3, A Total-2</v>
      </c>
      <c r="DW352" s="62" t="str" cm="1">
        <f t="array" ref="DW352">IFERROR(INDEX('Attendance-Slot-1'!$Q$2:$Q$1112,MATCH(1,('Attendance-Slot-1'!$A$2:$A$1112=$C352)*('Attendance-Slot-1'!$G$2:$G$1112=DW$2),0)),"No Data")</f>
        <v>No Data</v>
      </c>
      <c r="DX352" s="62" t="str" cm="1">
        <f t="array" ref="DX352">IFERROR(INDEX('Attendance-Slot-2'!$Q$2:$Q$2595,MATCH(1,('Attendance-Slot-2'!$A$2:$A$2595=$C352)*('Attendance-Slot-2'!$G$2:$G$2595=DW$2),0)),"No Data")</f>
        <v>P-S2_Onsite</v>
      </c>
      <c r="DY352" s="137">
        <f>VLOOKUP($DL352,'Written Exam Marks'!$H:$Q,10,FALSE)</f>
        <v>18</v>
      </c>
      <c r="DZ352" s="137">
        <f>VLOOKUP($DL352,'Written Exam Marks'!$H:$Q,9,FALSE)</f>
        <v>35</v>
      </c>
      <c r="EA352" s="62" t="str">
        <f t="shared" si="412"/>
        <v>Present</v>
      </c>
      <c r="EB352" s="62" t="str">
        <f t="shared" si="413"/>
        <v>P-S2_Onsite</v>
      </c>
      <c r="EC352" s="114" t="str">
        <f t="shared" si="350"/>
        <v>P-2, 
A-0, 
No Data-3</v>
      </c>
      <c r="ED352" s="114" t="str">
        <f t="shared" si="351"/>
        <v>P-3, 
A-0, 
No Data-2</v>
      </c>
      <c r="EE352" s="114" t="str">
        <f t="shared" si="414"/>
        <v>P-S2_Onsite</v>
      </c>
      <c r="EF352" s="114" t="str">
        <f t="shared" si="415"/>
        <v>P-S1_Onsite</v>
      </c>
      <c r="EG352" s="114" t="str">
        <f t="shared" si="416"/>
        <v>P-S2_Onsite</v>
      </c>
      <c r="EH352" s="114" t="str">
        <f t="shared" si="417"/>
        <v>P-S1_Onsite</v>
      </c>
      <c r="EI352" s="114" t="str">
        <f t="shared" si="418"/>
        <v>P-S2_Onsite</v>
      </c>
      <c r="EJ352" s="114" t="str">
        <f t="shared" si="419"/>
        <v>P-5, A-0, No Data-0</v>
      </c>
      <c r="EK352" s="114" t="s">
        <v>10453</v>
      </c>
      <c r="EL352" s="114">
        <v>27</v>
      </c>
      <c r="EM352" s="114">
        <v>9</v>
      </c>
      <c r="EN352" s="114">
        <v>59</v>
      </c>
      <c r="EO352" s="114">
        <v>95</v>
      </c>
      <c r="EP352" s="114" t="s">
        <v>7217</v>
      </c>
      <c r="EQ352" s="114" t="s">
        <v>1054</v>
      </c>
      <c r="ER352" s="114" t="s">
        <v>2932</v>
      </c>
      <c r="ES352" s="114"/>
      <c r="ET352" s="30" t="s">
        <v>2932</v>
      </c>
    </row>
    <row r="353" spans="1:150" x14ac:dyDescent="0.25">
      <c r="A353" s="114">
        <v>350</v>
      </c>
      <c r="B353" s="114" t="s">
        <v>7224</v>
      </c>
      <c r="C353" s="80" t="s">
        <v>2938</v>
      </c>
      <c r="D353" s="30" t="s">
        <v>2939</v>
      </c>
      <c r="E353" s="30" t="s">
        <v>2940</v>
      </c>
      <c r="F353" s="33" t="s">
        <v>7201</v>
      </c>
      <c r="G353" s="30" t="s">
        <v>2941</v>
      </c>
      <c r="H353" s="143">
        <v>15</v>
      </c>
      <c r="I353" s="143">
        <v>15</v>
      </c>
      <c r="J353" s="143">
        <v>12</v>
      </c>
      <c r="K353" s="143">
        <v>15</v>
      </c>
      <c r="L353" s="143">
        <v>57</v>
      </c>
      <c r="M353" s="143">
        <v>65</v>
      </c>
      <c r="N353" s="40" t="s">
        <v>7314</v>
      </c>
      <c r="O353" s="40" t="s">
        <v>1593</v>
      </c>
      <c r="P353" s="13" t="str">
        <f t="shared" si="352"/>
        <v>2025EM1100350-MDSDF401</v>
      </c>
      <c r="Q353" s="40" t="str">
        <f t="shared" si="353"/>
        <v>0 missed</v>
      </c>
      <c r="R353" s="40" t="str">
        <f t="shared" si="354"/>
        <v>0 missed</v>
      </c>
      <c r="S353" s="40">
        <f t="shared" si="355"/>
        <v>3</v>
      </c>
      <c r="T353" s="40">
        <f t="shared" si="356"/>
        <v>1</v>
      </c>
      <c r="U353" s="41">
        <f t="shared" si="357"/>
        <v>1</v>
      </c>
      <c r="V353" s="41">
        <f t="shared" si="358"/>
        <v>1</v>
      </c>
      <c r="W353" s="40" t="str">
        <f t="shared" si="359"/>
        <v>0 missed</v>
      </c>
      <c r="X353" s="113">
        <f t="shared" si="360"/>
        <v>4</v>
      </c>
      <c r="Y353" s="13">
        <f t="shared" si="361"/>
        <v>1</v>
      </c>
      <c r="Z353" s="13" t="str">
        <f t="shared" si="362"/>
        <v>Q-3 A-1 || Q Total-3, A Total-1</v>
      </c>
      <c r="AA353" s="113" t="str" cm="1">
        <f t="array" ref="AA353">IFERROR(INDEX('Attendance-Slot-1'!$Q$2:$Q$1112,MATCH(1,('Attendance-Slot-1'!$A$2:$A$1112=$C353)*('Attendance-Slot-1'!$G$2:$G$1112=AA$2),0)),"No Data")</f>
        <v>A-S1_Online</v>
      </c>
      <c r="AB353" s="113" t="str" cm="1">
        <f t="array" ref="AB353">IFERROR(INDEX('Attendance-Slot-2'!$Q$2:$Q$2595,MATCH(1,('Attendance-Slot-2'!$A$2:$A$2595=$C353)*('Attendance-Slot-2'!$G$2:$G$2595=AA$2),0)),"No Data")</f>
        <v>P-S2_Online</v>
      </c>
      <c r="AC353" s="133">
        <f>VLOOKUP($P353,'Written Exam Marks'!$H:$Q,10,FALSE)</f>
        <v>13</v>
      </c>
      <c r="AD353" s="133">
        <f>VLOOKUP($P353,'Written Exam Marks'!$H:$Q,9,FALSE)</f>
        <v>35</v>
      </c>
      <c r="AE353" s="113" t="str">
        <f t="shared" si="363"/>
        <v>Present</v>
      </c>
      <c r="AF353" s="113" t="str">
        <f t="shared" si="364"/>
        <v>P-S2_Online</v>
      </c>
      <c r="AG353" s="146">
        <v>9.5</v>
      </c>
      <c r="AH353" s="146">
        <v>10</v>
      </c>
      <c r="AI353" s="146">
        <v>10</v>
      </c>
      <c r="AJ353" s="146">
        <v>10</v>
      </c>
      <c r="AK353" s="146">
        <v>10</v>
      </c>
      <c r="AL353" s="146">
        <v>10</v>
      </c>
      <c r="AM353" s="146">
        <v>59.5</v>
      </c>
      <c r="AN353" s="146">
        <v>60</v>
      </c>
      <c r="AO353" s="43" t="s">
        <v>7336</v>
      </c>
      <c r="AP353" s="43" t="s">
        <v>1598</v>
      </c>
      <c r="AQ353" s="50" t="str">
        <f t="shared" si="365"/>
        <v>2025EM1100350-MDSDF402</v>
      </c>
      <c r="AR353" s="43" t="str">
        <f t="shared" si="366"/>
        <v>0 missed</v>
      </c>
      <c r="AS353" s="47" t="s">
        <v>7342</v>
      </c>
      <c r="AT353" s="43">
        <f t="shared" si="367"/>
        <v>6</v>
      </c>
      <c r="AU353" s="48" t="s">
        <v>7342</v>
      </c>
      <c r="AV353" s="49">
        <f t="shared" si="368"/>
        <v>1</v>
      </c>
      <c r="AW353" s="48" t="s">
        <v>7342</v>
      </c>
      <c r="AX353" s="43" t="str">
        <f t="shared" si="369"/>
        <v>0 missed</v>
      </c>
      <c r="AY353" s="42">
        <f t="shared" si="370"/>
        <v>6</v>
      </c>
      <c r="AZ353" s="50">
        <f t="shared" si="371"/>
        <v>1</v>
      </c>
      <c r="BA353" s="50" t="str">
        <f t="shared" si="372"/>
        <v>Q-6 A-- || Q Total-6, A Total-0</v>
      </c>
      <c r="BB353" s="42" t="str" cm="1">
        <f t="array" ref="BB353">IFERROR(INDEX('Attendance-Slot-1'!$Q$2:$Q$1112,MATCH(1,('Attendance-Slot-1'!$A$2:$A$1112=$C353)*('Attendance-Slot-1'!$G$2:$G$1112=BB$2),0)),"No Data")</f>
        <v>No Data</v>
      </c>
      <c r="BC353" s="42" t="str" cm="1">
        <f t="array" ref="BC353">IFERROR(INDEX('Attendance-Slot-2'!$Q$2:$Q$2595,MATCH(1,('Attendance-Slot-2'!$A$2:$A$2595=$C353)*('Attendance-Slot-2'!$G$2:$G$2595=BB$2),0)),"No Data")</f>
        <v>P-S2_Online</v>
      </c>
      <c r="BD353" s="134">
        <f>VLOOKUP($AQ353,'Written Exam Marks'!$H:$Q,10,FALSE)</f>
        <v>17</v>
      </c>
      <c r="BE353" s="134">
        <f>VLOOKUP($AQ353,'Written Exam Marks'!$H:$Q,9,FALSE)</f>
        <v>40</v>
      </c>
      <c r="BF353" s="42" t="str">
        <f t="shared" si="373"/>
        <v>Present</v>
      </c>
      <c r="BG353" s="42" t="str">
        <f t="shared" si="374"/>
        <v>P-S2_Online</v>
      </c>
      <c r="BH353" s="147">
        <v>20</v>
      </c>
      <c r="BI353" s="147">
        <v>31</v>
      </c>
      <c r="BJ353" s="147">
        <v>51</v>
      </c>
      <c r="BK353" s="147">
        <v>60</v>
      </c>
      <c r="BL353" s="52" t="s">
        <v>3697</v>
      </c>
      <c r="BM353" s="52" t="s">
        <v>1606</v>
      </c>
      <c r="BN353" s="57" t="str">
        <f t="shared" si="375"/>
        <v>2025EM1100350-MDSDF403</v>
      </c>
      <c r="BO353" s="52" t="str">
        <f t="shared" si="376"/>
        <v>0 missed</v>
      </c>
      <c r="BP353" s="52" t="str">
        <f t="shared" si="377"/>
        <v>0 missed</v>
      </c>
      <c r="BQ353" s="52">
        <f t="shared" si="378"/>
        <v>1</v>
      </c>
      <c r="BR353" s="52">
        <f t="shared" si="379"/>
        <v>1</v>
      </c>
      <c r="BS353" s="56">
        <f t="shared" si="380"/>
        <v>1</v>
      </c>
      <c r="BT353" s="56">
        <f t="shared" si="381"/>
        <v>1</v>
      </c>
      <c r="BU353" s="52" t="str">
        <f t="shared" si="382"/>
        <v>0 missed</v>
      </c>
      <c r="BV353" s="51">
        <f t="shared" si="383"/>
        <v>2</v>
      </c>
      <c r="BW353" s="57">
        <f t="shared" si="384"/>
        <v>1</v>
      </c>
      <c r="BX353" s="57" t="str">
        <f t="shared" si="385"/>
        <v>Q-1 A-1 || Q Total-1, A Total-1</v>
      </c>
      <c r="BY353" s="51" t="str" cm="1">
        <f t="array" ref="BY353">IFERROR(INDEX('Attendance-Slot-1'!$Q$2:$Q$1112,MATCH(1,('Attendance-Slot-1'!$A$2:$A$1112=$C353)*('Attendance-Slot-1'!$G$2:$G$1112=BY$2),0)),"No Data")</f>
        <v>No Data</v>
      </c>
      <c r="BZ353" s="51" t="str" cm="1">
        <f t="array" ref="BZ353">IFERROR(INDEX('Attendance-Slot-2'!$Q$2:$Q$2595,MATCH(1,('Attendance-Slot-2'!$A$2:$A$2595=$C353)*('Attendance-Slot-2'!$G$2:$G$2595=BY$2),0)),"No Data")</f>
        <v>P-S2_Online</v>
      </c>
      <c r="CA353" s="135">
        <f>VLOOKUP($BN353,'Written Exam Marks'!$H:$Q,10,FALSE)</f>
        <v>19</v>
      </c>
      <c r="CB353" s="135">
        <f>VLOOKUP($BN353,'Written Exam Marks'!$H:$Q,9,FALSE)</f>
        <v>40</v>
      </c>
      <c r="CC353" s="51" t="str">
        <f t="shared" si="386"/>
        <v>Present</v>
      </c>
      <c r="CD353" s="51" t="str">
        <f t="shared" si="387"/>
        <v>P-S2_Online</v>
      </c>
      <c r="CE353" s="29">
        <v>20</v>
      </c>
      <c r="CF353" s="29" t="s">
        <v>5</v>
      </c>
      <c r="CG353" s="29">
        <v>18</v>
      </c>
      <c r="CH353" s="29">
        <v>38</v>
      </c>
      <c r="CI353" s="29">
        <v>60</v>
      </c>
      <c r="CJ353" s="61" t="s">
        <v>7343</v>
      </c>
      <c r="CK353" s="61" t="s">
        <v>1613</v>
      </c>
      <c r="CL353" s="10" t="str">
        <f t="shared" si="388"/>
        <v>2025EM1100350-MDSDF404</v>
      </c>
      <c r="CM353" s="61" t="str">
        <f t="shared" si="389"/>
        <v>1 missed</v>
      </c>
      <c r="CN353" s="61" t="str">
        <f t="shared" si="390"/>
        <v>0 missed</v>
      </c>
      <c r="CO353" s="111">
        <f t="shared" si="391"/>
        <v>1</v>
      </c>
      <c r="CP353" s="111">
        <f t="shared" si="392"/>
        <v>1</v>
      </c>
      <c r="CQ353" s="9">
        <f t="shared" si="393"/>
        <v>0.5</v>
      </c>
      <c r="CR353" s="9">
        <f t="shared" si="394"/>
        <v>1</v>
      </c>
      <c r="CS353" s="61" t="str">
        <f t="shared" si="395"/>
        <v>1 missed</v>
      </c>
      <c r="CT353" s="111">
        <f t="shared" si="396"/>
        <v>2</v>
      </c>
      <c r="CU353" s="10">
        <f t="shared" si="397"/>
        <v>0.66666666666666663</v>
      </c>
      <c r="CV353" s="10" t="str">
        <f t="shared" si="398"/>
        <v>Q-1 A-1 || Q Total-2, A Total-1</v>
      </c>
      <c r="CW353" s="111" t="str" cm="1">
        <f t="array" ref="CW353">IFERROR(INDEX('Attendance-Slot-1'!$Q$2:$Q$1112,MATCH(1,('Attendance-Slot-1'!$A$2:$A$1112=$C353)*('Attendance-Slot-1'!$G$2:$G$1112=CW$2),0)),"No Data")</f>
        <v>No Data</v>
      </c>
      <c r="CX353" s="111" t="str" cm="1">
        <f t="array" ref="CX353">IFERROR(INDEX('Attendance-Slot-2'!$Q$2:$Q$2595,MATCH(1,('Attendance-Slot-2'!$A$2:$A$2595=$C353)*('Attendance-Slot-2'!$G$2:$G$2595=CW$2),0)),"No Data")</f>
        <v>P-S2_Online</v>
      </c>
      <c r="CY353" s="136">
        <f>VLOOKUP($CL353,'Written Exam Marks'!$H:$Q,10,FALSE)</f>
        <v>11</v>
      </c>
      <c r="CZ353" s="136">
        <f>VLOOKUP($CL353,'Written Exam Marks'!$H:$Q,9,FALSE)</f>
        <v>40</v>
      </c>
      <c r="DA353" s="111" t="str">
        <f t="shared" si="399"/>
        <v>Present</v>
      </c>
      <c r="DB353" s="111" t="str">
        <f t="shared" si="400"/>
        <v>P-S2_Online</v>
      </c>
      <c r="DC353" s="148">
        <v>5.5</v>
      </c>
      <c r="DD353" s="148">
        <v>7.625</v>
      </c>
      <c r="DE353" s="148">
        <v>8</v>
      </c>
      <c r="DF353" s="148" t="s">
        <v>5</v>
      </c>
      <c r="DG353" s="148">
        <v>20</v>
      </c>
      <c r="DH353" s="148">
        <v>41.125</v>
      </c>
      <c r="DI353" s="148">
        <v>65</v>
      </c>
      <c r="DJ353" s="66" t="s">
        <v>7351</v>
      </c>
      <c r="DK353" s="66" t="s">
        <v>1631</v>
      </c>
      <c r="DL353" s="68" t="str">
        <f t="shared" si="401"/>
        <v>2025EM1100350-MDSDF406</v>
      </c>
      <c r="DM353" s="66" t="str">
        <f t="shared" si="402"/>
        <v>0 missed</v>
      </c>
      <c r="DN353" s="66" t="str">
        <f t="shared" si="403"/>
        <v>1 missed</v>
      </c>
      <c r="DO353" s="62">
        <f t="shared" si="404"/>
        <v>3</v>
      </c>
      <c r="DP353" s="62">
        <f t="shared" si="405"/>
        <v>1</v>
      </c>
      <c r="DQ353" s="67">
        <f t="shared" si="406"/>
        <v>1</v>
      </c>
      <c r="DR353" s="67">
        <f t="shared" si="407"/>
        <v>0.5</v>
      </c>
      <c r="DS353" s="66" t="str">
        <f t="shared" si="408"/>
        <v>1 missed</v>
      </c>
      <c r="DT353" s="62">
        <f t="shared" si="409"/>
        <v>4</v>
      </c>
      <c r="DU353" s="68">
        <f t="shared" si="410"/>
        <v>0.8</v>
      </c>
      <c r="DV353" s="68" t="str">
        <f t="shared" si="411"/>
        <v>Q-3 A-1 || Q Total-3, A Total-2</v>
      </c>
      <c r="DW353" s="62" t="str" cm="1">
        <f t="array" ref="DW353">IFERROR(INDEX('Attendance-Slot-1'!$Q$2:$Q$1112,MATCH(1,('Attendance-Slot-1'!$A$2:$A$1112=$C353)*('Attendance-Slot-1'!$G$2:$G$1112=DW$2),0)),"No Data")</f>
        <v>No Data</v>
      </c>
      <c r="DX353" s="62" t="str" cm="1">
        <f t="array" ref="DX353">IFERROR(INDEX('Attendance-Slot-2'!$Q$2:$Q$2595,MATCH(1,('Attendance-Slot-2'!$A$2:$A$2595=$C353)*('Attendance-Slot-2'!$G$2:$G$2595=DW$2),0)),"No Data")</f>
        <v>P-S2_Online</v>
      </c>
      <c r="DY353" s="137">
        <f>VLOOKUP($DL353,'Written Exam Marks'!$H:$Q,10,FALSE)</f>
        <v>26.5</v>
      </c>
      <c r="DZ353" s="137">
        <f>VLOOKUP($DL353,'Written Exam Marks'!$H:$Q,9,FALSE)</f>
        <v>35</v>
      </c>
      <c r="EA353" s="62" t="str">
        <f t="shared" si="412"/>
        <v>Present</v>
      </c>
      <c r="EB353" s="62" t="str">
        <f t="shared" si="413"/>
        <v>P-S2_Online</v>
      </c>
      <c r="EC353" s="114" t="str">
        <f t="shared" si="350"/>
        <v>P-0, 
A-1, 
No Data-4</v>
      </c>
      <c r="ED353" s="114" t="str">
        <f t="shared" si="351"/>
        <v>P-5, 
A-0, 
No Data-0</v>
      </c>
      <c r="EE353" s="114" t="str">
        <f t="shared" si="414"/>
        <v>P-S2_Online</v>
      </c>
      <c r="EF353" s="114" t="str">
        <f t="shared" si="415"/>
        <v>P-S2_Online</v>
      </c>
      <c r="EG353" s="114" t="str">
        <f t="shared" si="416"/>
        <v>P-S2_Online</v>
      </c>
      <c r="EH353" s="114" t="str">
        <f t="shared" si="417"/>
        <v>P-S2_Online</v>
      </c>
      <c r="EI353" s="114" t="str">
        <f t="shared" si="418"/>
        <v>P-S2_Online</v>
      </c>
      <c r="EJ353" s="114" t="str">
        <f t="shared" si="419"/>
        <v>P-5, A-0, No Data-0</v>
      </c>
      <c r="EK353" s="114" t="s">
        <v>10453</v>
      </c>
      <c r="EL353" s="114">
        <v>30</v>
      </c>
      <c r="EM353" s="114">
        <v>10</v>
      </c>
      <c r="EN353" s="114">
        <v>57</v>
      </c>
      <c r="EO353" s="114">
        <v>97</v>
      </c>
      <c r="EP353" s="114" t="s">
        <v>7217</v>
      </c>
      <c r="EQ353" s="114" t="s">
        <v>1031</v>
      </c>
      <c r="ER353" s="114" t="s">
        <v>2938</v>
      </c>
      <c r="ES353" s="114"/>
      <c r="ET353" s="30" t="s">
        <v>2938</v>
      </c>
    </row>
    <row r="354" spans="1:150" x14ac:dyDescent="0.25">
      <c r="A354" s="114">
        <v>351</v>
      </c>
      <c r="B354" s="114" t="s">
        <v>7224</v>
      </c>
      <c r="C354" s="80" t="s">
        <v>7289</v>
      </c>
      <c r="D354" s="30" t="s">
        <v>7291</v>
      </c>
      <c r="E354" s="30" t="s">
        <v>7290</v>
      </c>
      <c r="F354" s="33" t="s">
        <v>7201</v>
      </c>
      <c r="G354" s="30" t="s">
        <v>7292</v>
      </c>
      <c r="H354" s="143" t="s">
        <v>5</v>
      </c>
      <c r="I354" s="143" t="s">
        <v>5</v>
      </c>
      <c r="J354" s="143" t="s">
        <v>5</v>
      </c>
      <c r="K354" s="143" t="s">
        <v>5</v>
      </c>
      <c r="L354" s="143">
        <v>0</v>
      </c>
      <c r="M354" s="143">
        <v>65</v>
      </c>
      <c r="N354" s="40" t="s">
        <v>7314</v>
      </c>
      <c r="O354" s="40" t="s">
        <v>1593</v>
      </c>
      <c r="P354" s="13" t="str">
        <f t="shared" si="352"/>
        <v>2025EM1100351-MDSDF401</v>
      </c>
      <c r="Q354" s="40" t="str">
        <f t="shared" si="353"/>
        <v>3 missed</v>
      </c>
      <c r="R354" s="40" t="str">
        <f t="shared" si="354"/>
        <v>1 missed</v>
      </c>
      <c r="S354" s="40">
        <f t="shared" si="355"/>
        <v>0</v>
      </c>
      <c r="T354" s="40">
        <f t="shared" si="356"/>
        <v>0</v>
      </c>
      <c r="U354" s="41">
        <f t="shared" si="357"/>
        <v>0</v>
      </c>
      <c r="V354" s="41">
        <f t="shared" si="358"/>
        <v>0</v>
      </c>
      <c r="W354" s="40" t="str">
        <f t="shared" si="359"/>
        <v>4 missed</v>
      </c>
      <c r="X354" s="113">
        <f t="shared" si="360"/>
        <v>0</v>
      </c>
      <c r="Y354" s="13">
        <f t="shared" si="361"/>
        <v>0</v>
      </c>
      <c r="Z354" s="13" t="str">
        <f t="shared" si="362"/>
        <v>Q-0 A-0 || Q Total-3, A Total-1</v>
      </c>
      <c r="AA354" s="113" t="str" cm="1">
        <f t="array" ref="AA354">IFERROR(INDEX('Attendance-Slot-1'!$Q$2:$Q$1112,MATCH(1,('Attendance-Slot-1'!$A$2:$A$1112=$C354)*('Attendance-Slot-1'!$G$2:$G$1112=AA$2),0)),"No Data")</f>
        <v>No Data</v>
      </c>
      <c r="AB354" s="113" t="str" cm="1">
        <f t="array" ref="AB354">IFERROR(INDEX('Attendance-Slot-2'!$Q$2:$Q$2595,MATCH(1,('Attendance-Slot-2'!$A$2:$A$2595=$C354)*('Attendance-Slot-2'!$G$2:$G$2595=AA$2),0)),"No Data")</f>
        <v>No Data</v>
      </c>
      <c r="AC354" s="133" t="e">
        <f>VLOOKUP($P354,'Written Exam Marks'!$H:$Q,10,FALSE)</f>
        <v>#N/A</v>
      </c>
      <c r="AD354" s="133" t="e">
        <f>VLOOKUP($P354,'Written Exam Marks'!$H:$Q,9,FALSE)</f>
        <v>#N/A</v>
      </c>
      <c r="AE354" s="113" t="str">
        <f t="shared" si="363"/>
        <v>No Data</v>
      </c>
      <c r="AF354" s="113" t="str">
        <f t="shared" si="364"/>
        <v>No Data</v>
      </c>
      <c r="AG354" s="146" t="s">
        <v>5</v>
      </c>
      <c r="AH354" s="146" t="s">
        <v>5</v>
      </c>
      <c r="AI354" s="146" t="s">
        <v>5</v>
      </c>
      <c r="AJ354" s="146" t="s">
        <v>5</v>
      </c>
      <c r="AK354" s="146" t="s">
        <v>5</v>
      </c>
      <c r="AL354" s="146" t="s">
        <v>5</v>
      </c>
      <c r="AM354" s="146">
        <v>0</v>
      </c>
      <c r="AN354" s="146">
        <v>60</v>
      </c>
      <c r="AO354" s="43" t="s">
        <v>7336</v>
      </c>
      <c r="AP354" s="43" t="s">
        <v>1598</v>
      </c>
      <c r="AQ354" s="50" t="str">
        <f t="shared" si="365"/>
        <v>2025EM1100351-MDSDF402</v>
      </c>
      <c r="AR354" s="43" t="str">
        <f t="shared" si="366"/>
        <v>6 missed</v>
      </c>
      <c r="AS354" s="47" t="s">
        <v>7342</v>
      </c>
      <c r="AT354" s="43">
        <f t="shared" si="367"/>
        <v>0</v>
      </c>
      <c r="AU354" s="48" t="s">
        <v>7342</v>
      </c>
      <c r="AV354" s="49">
        <f t="shared" si="368"/>
        <v>0</v>
      </c>
      <c r="AW354" s="48" t="s">
        <v>7342</v>
      </c>
      <c r="AX354" s="43" t="str">
        <f t="shared" si="369"/>
        <v>6 missed</v>
      </c>
      <c r="AY354" s="42">
        <f t="shared" si="370"/>
        <v>0</v>
      </c>
      <c r="AZ354" s="50">
        <f t="shared" si="371"/>
        <v>0</v>
      </c>
      <c r="BA354" s="50" t="str">
        <f t="shared" si="372"/>
        <v>Q-0 A-- || Q Total-6, A Total-0</v>
      </c>
      <c r="BB354" s="42" t="str" cm="1">
        <f t="array" ref="BB354">IFERROR(INDEX('Attendance-Slot-1'!$Q$2:$Q$1112,MATCH(1,('Attendance-Slot-1'!$A$2:$A$1112=$C354)*('Attendance-Slot-1'!$G$2:$G$1112=BB$2),0)),"No Data")</f>
        <v>No Data</v>
      </c>
      <c r="BC354" s="42" t="str" cm="1">
        <f t="array" ref="BC354">IFERROR(INDEX('Attendance-Slot-2'!$Q$2:$Q$2595,MATCH(1,('Attendance-Slot-2'!$A$2:$A$2595=$C354)*('Attendance-Slot-2'!$G$2:$G$2595=BB$2),0)),"No Data")</f>
        <v>No Data</v>
      </c>
      <c r="BD354" s="134" t="e">
        <f>VLOOKUP($AQ354,'Written Exam Marks'!$H:$Q,10,FALSE)</f>
        <v>#N/A</v>
      </c>
      <c r="BE354" s="134" t="e">
        <f>VLOOKUP($AQ354,'Written Exam Marks'!$H:$Q,9,FALSE)</f>
        <v>#N/A</v>
      </c>
      <c r="BF354" s="42" t="str">
        <f t="shared" si="373"/>
        <v>No Data</v>
      </c>
      <c r="BG354" s="42" t="str">
        <f t="shared" si="374"/>
        <v>No Data</v>
      </c>
      <c r="BH354" s="147" t="s">
        <v>5</v>
      </c>
      <c r="BI354" s="147" t="s">
        <v>5</v>
      </c>
      <c r="BJ354" s="147">
        <v>0</v>
      </c>
      <c r="BK354" s="147">
        <v>60</v>
      </c>
      <c r="BL354" s="52" t="s">
        <v>3697</v>
      </c>
      <c r="BM354" s="52" t="s">
        <v>1606</v>
      </c>
      <c r="BN354" s="57" t="str">
        <f t="shared" si="375"/>
        <v>2025EM1100351-MDSDF403</v>
      </c>
      <c r="BO354" s="52" t="str">
        <f t="shared" si="376"/>
        <v>1 missed</v>
      </c>
      <c r="BP354" s="52" t="str">
        <f t="shared" si="377"/>
        <v>1 missed</v>
      </c>
      <c r="BQ354" s="52">
        <f t="shared" si="378"/>
        <v>0</v>
      </c>
      <c r="BR354" s="52">
        <f t="shared" si="379"/>
        <v>0</v>
      </c>
      <c r="BS354" s="56">
        <f t="shared" si="380"/>
        <v>0</v>
      </c>
      <c r="BT354" s="56">
        <f t="shared" si="381"/>
        <v>0</v>
      </c>
      <c r="BU354" s="52" t="str">
        <f t="shared" si="382"/>
        <v>2 missed</v>
      </c>
      <c r="BV354" s="51">
        <f t="shared" si="383"/>
        <v>0</v>
      </c>
      <c r="BW354" s="57">
        <f t="shared" si="384"/>
        <v>0</v>
      </c>
      <c r="BX354" s="57" t="str">
        <f t="shared" si="385"/>
        <v>Q-0 A-0 || Q Total-1, A Total-1</v>
      </c>
      <c r="BY354" s="51" t="str" cm="1">
        <f t="array" ref="BY354">IFERROR(INDEX('Attendance-Slot-1'!$Q$2:$Q$1112,MATCH(1,('Attendance-Slot-1'!$A$2:$A$1112=$C354)*('Attendance-Slot-1'!$G$2:$G$1112=BY$2),0)),"No Data")</f>
        <v>No Data</v>
      </c>
      <c r="BZ354" s="51" t="str" cm="1">
        <f t="array" ref="BZ354">IFERROR(INDEX('Attendance-Slot-2'!$Q$2:$Q$2595,MATCH(1,('Attendance-Slot-2'!$A$2:$A$2595=$C354)*('Attendance-Slot-2'!$G$2:$G$2595=BY$2),0)),"No Data")</f>
        <v>No Data</v>
      </c>
      <c r="CA354" s="135" t="e">
        <f>VLOOKUP($BN354,'Written Exam Marks'!$H:$Q,10,FALSE)</f>
        <v>#N/A</v>
      </c>
      <c r="CB354" s="135" t="e">
        <f>VLOOKUP($BN354,'Written Exam Marks'!$H:$Q,9,FALSE)</f>
        <v>#N/A</v>
      </c>
      <c r="CC354" s="51" t="str">
        <f t="shared" si="386"/>
        <v>No Data</v>
      </c>
      <c r="CD354" s="51" t="str">
        <f t="shared" si="387"/>
        <v>No Data</v>
      </c>
      <c r="CE354" s="29" t="s">
        <v>5</v>
      </c>
      <c r="CF354" s="29" t="s">
        <v>5</v>
      </c>
      <c r="CG354" s="29" t="s">
        <v>5</v>
      </c>
      <c r="CH354" s="29">
        <v>0</v>
      </c>
      <c r="CI354" s="29">
        <v>60</v>
      </c>
      <c r="CJ354" s="61" t="s">
        <v>7343</v>
      </c>
      <c r="CK354" s="61" t="s">
        <v>1613</v>
      </c>
      <c r="CL354" s="10" t="str">
        <f t="shared" si="388"/>
        <v>2025EM1100351-MDSDF404</v>
      </c>
      <c r="CM354" s="61" t="str">
        <f t="shared" si="389"/>
        <v>2 missed</v>
      </c>
      <c r="CN354" s="61" t="str">
        <f t="shared" si="390"/>
        <v>1 missed</v>
      </c>
      <c r="CO354" s="111">
        <f t="shared" si="391"/>
        <v>0</v>
      </c>
      <c r="CP354" s="111">
        <f t="shared" si="392"/>
        <v>0</v>
      </c>
      <c r="CQ354" s="9">
        <f t="shared" si="393"/>
        <v>0</v>
      </c>
      <c r="CR354" s="9">
        <f t="shared" si="394"/>
        <v>0</v>
      </c>
      <c r="CS354" s="61" t="str">
        <f t="shared" si="395"/>
        <v>3 missed</v>
      </c>
      <c r="CT354" s="111">
        <f t="shared" si="396"/>
        <v>0</v>
      </c>
      <c r="CU354" s="10">
        <f t="shared" si="397"/>
        <v>0</v>
      </c>
      <c r="CV354" s="10" t="str">
        <f t="shared" si="398"/>
        <v>Q-0 A-0 || Q Total-2, A Total-1</v>
      </c>
      <c r="CW354" s="111" t="str" cm="1">
        <f t="array" ref="CW354">IFERROR(INDEX('Attendance-Slot-1'!$Q$2:$Q$1112,MATCH(1,('Attendance-Slot-1'!$A$2:$A$1112=$C354)*('Attendance-Slot-1'!$G$2:$G$1112=CW$2),0)),"No Data")</f>
        <v>No Data</v>
      </c>
      <c r="CX354" s="111" t="str" cm="1">
        <f t="array" ref="CX354">IFERROR(INDEX('Attendance-Slot-2'!$Q$2:$Q$2595,MATCH(1,('Attendance-Slot-2'!$A$2:$A$2595=$C354)*('Attendance-Slot-2'!$G$2:$G$2595=CW$2),0)),"No Data")</f>
        <v>No Data</v>
      </c>
      <c r="CY354" s="136" t="e">
        <f>VLOOKUP($CL354,'Written Exam Marks'!$H:$Q,10,FALSE)</f>
        <v>#N/A</v>
      </c>
      <c r="CZ354" s="136" t="e">
        <f>VLOOKUP($CL354,'Written Exam Marks'!$H:$Q,9,FALSE)</f>
        <v>#N/A</v>
      </c>
      <c r="DA354" s="111" t="str">
        <f t="shared" si="399"/>
        <v>No Data</v>
      </c>
      <c r="DB354" s="111" t="str">
        <f t="shared" si="400"/>
        <v>No Data</v>
      </c>
      <c r="DC354" s="148" t="s">
        <v>5</v>
      </c>
      <c r="DD354" s="148" t="s">
        <v>5</v>
      </c>
      <c r="DE354" s="148" t="s">
        <v>5</v>
      </c>
      <c r="DF354" s="148" t="s">
        <v>5</v>
      </c>
      <c r="DG354" s="148" t="s">
        <v>5</v>
      </c>
      <c r="DH354" s="148">
        <v>0</v>
      </c>
      <c r="DI354" s="148">
        <v>65</v>
      </c>
      <c r="DJ354" s="66" t="s">
        <v>7351</v>
      </c>
      <c r="DK354" s="66" t="s">
        <v>1631</v>
      </c>
      <c r="DL354" s="68" t="str">
        <f t="shared" si="401"/>
        <v>2025EM1100351-MDSDF406</v>
      </c>
      <c r="DM354" s="66" t="str">
        <f t="shared" si="402"/>
        <v>3 missed</v>
      </c>
      <c r="DN354" s="66" t="str">
        <f t="shared" si="403"/>
        <v>2 missed</v>
      </c>
      <c r="DO354" s="62">
        <f t="shared" si="404"/>
        <v>0</v>
      </c>
      <c r="DP354" s="62">
        <f t="shared" si="405"/>
        <v>0</v>
      </c>
      <c r="DQ354" s="67">
        <f t="shared" si="406"/>
        <v>0</v>
      </c>
      <c r="DR354" s="67">
        <f t="shared" si="407"/>
        <v>0</v>
      </c>
      <c r="DS354" s="66" t="str">
        <f t="shared" si="408"/>
        <v>5 missed</v>
      </c>
      <c r="DT354" s="62">
        <f t="shared" si="409"/>
        <v>0</v>
      </c>
      <c r="DU354" s="68">
        <f t="shared" si="410"/>
        <v>0</v>
      </c>
      <c r="DV354" s="68" t="str">
        <f t="shared" si="411"/>
        <v>Q-0 A-0 || Q Total-3, A Total-2</v>
      </c>
      <c r="DW354" s="62" t="str" cm="1">
        <f t="array" ref="DW354">IFERROR(INDEX('Attendance-Slot-1'!$Q$2:$Q$1112,MATCH(1,('Attendance-Slot-1'!$A$2:$A$1112=$C354)*('Attendance-Slot-1'!$G$2:$G$1112=DW$2),0)),"No Data")</f>
        <v>No Data</v>
      </c>
      <c r="DX354" s="62" t="str" cm="1">
        <f t="array" ref="DX354">IFERROR(INDEX('Attendance-Slot-2'!$Q$2:$Q$2595,MATCH(1,('Attendance-Slot-2'!$A$2:$A$2595=$C354)*('Attendance-Slot-2'!$G$2:$G$2595=DW$2),0)),"No Data")</f>
        <v>No Data</v>
      </c>
      <c r="DY354" s="137" t="e">
        <f>VLOOKUP($DL354,'Written Exam Marks'!$H:$Q,10,FALSE)</f>
        <v>#N/A</v>
      </c>
      <c r="DZ354" s="137" t="e">
        <f>VLOOKUP($DL354,'Written Exam Marks'!$H:$Q,9,FALSE)</f>
        <v>#N/A</v>
      </c>
      <c r="EA354" s="62" t="str">
        <f t="shared" si="412"/>
        <v>No Data</v>
      </c>
      <c r="EB354" s="62" t="str">
        <f t="shared" si="413"/>
        <v>No Data</v>
      </c>
      <c r="EC354" s="114" t="str">
        <f t="shared" si="350"/>
        <v>P-0, 
A-0, 
No Data-5</v>
      </c>
      <c r="ED354" s="114" t="str">
        <f t="shared" si="351"/>
        <v>P-0, 
A-0, 
No Data-5</v>
      </c>
      <c r="EE354" s="114" t="str">
        <f t="shared" si="414"/>
        <v>No Data</v>
      </c>
      <c r="EF354" s="114" t="str">
        <f t="shared" si="415"/>
        <v>No Data</v>
      </c>
      <c r="EG354" s="114" t="str">
        <f t="shared" si="416"/>
        <v>No Data</v>
      </c>
      <c r="EH354" s="114" t="str">
        <f t="shared" si="417"/>
        <v>No Data</v>
      </c>
      <c r="EI354" s="114" t="str">
        <f t="shared" si="418"/>
        <v>No Data</v>
      </c>
      <c r="EJ354" s="114" t="str">
        <f t="shared" si="419"/>
        <v>P-0, A-0, No Data-5</v>
      </c>
      <c r="EK354" s="114" t="e">
        <v>#N/A</v>
      </c>
      <c r="EL354" s="114" t="e">
        <v>#N/A</v>
      </c>
      <c r="EM354" s="114" t="e">
        <v>#N/A</v>
      </c>
      <c r="EN354" s="114" t="e">
        <v>#N/A</v>
      </c>
      <c r="EO354" s="114" t="e">
        <v>#N/A</v>
      </c>
      <c r="EP354" s="114" t="e">
        <v>#N/A</v>
      </c>
      <c r="EQ354" s="114" t="e">
        <v>#N/A</v>
      </c>
      <c r="ER354" s="114" t="e">
        <v>#N/A</v>
      </c>
      <c r="ES354" s="114"/>
      <c r="ET354" s="30" t="e">
        <v>#N/A</v>
      </c>
    </row>
    <row r="355" spans="1:150" x14ac:dyDescent="0.25">
      <c r="A355" s="114">
        <v>352</v>
      </c>
      <c r="B355" s="114" t="s">
        <v>7224</v>
      </c>
      <c r="C355" s="80" t="s">
        <v>4267</v>
      </c>
      <c r="D355" s="30" t="s">
        <v>4268</v>
      </c>
      <c r="E355" s="30" t="s">
        <v>4269</v>
      </c>
      <c r="F355" s="33" t="s">
        <v>7201</v>
      </c>
      <c r="G355" s="30" t="s">
        <v>4270</v>
      </c>
      <c r="H355" s="143">
        <v>15</v>
      </c>
      <c r="I355" s="143">
        <v>15</v>
      </c>
      <c r="J355" s="143">
        <v>20</v>
      </c>
      <c r="K355" s="143">
        <v>15</v>
      </c>
      <c r="L355" s="143">
        <v>65</v>
      </c>
      <c r="M355" s="143">
        <v>65</v>
      </c>
      <c r="N355" s="40" t="s">
        <v>7314</v>
      </c>
      <c r="O355" s="40" t="s">
        <v>1593</v>
      </c>
      <c r="P355" s="13" t="str">
        <f t="shared" si="352"/>
        <v>2025EM1100352-MDSDF401</v>
      </c>
      <c r="Q355" s="40" t="str">
        <f t="shared" si="353"/>
        <v>0 missed</v>
      </c>
      <c r="R355" s="40" t="str">
        <f t="shared" si="354"/>
        <v>0 missed</v>
      </c>
      <c r="S355" s="40">
        <f t="shared" si="355"/>
        <v>3</v>
      </c>
      <c r="T355" s="40">
        <f t="shared" si="356"/>
        <v>1</v>
      </c>
      <c r="U355" s="41">
        <f t="shared" si="357"/>
        <v>1</v>
      </c>
      <c r="V355" s="41">
        <f t="shared" si="358"/>
        <v>1</v>
      </c>
      <c r="W355" s="40" t="str">
        <f t="shared" si="359"/>
        <v>0 missed</v>
      </c>
      <c r="X355" s="113">
        <f t="shared" si="360"/>
        <v>4</v>
      </c>
      <c r="Y355" s="13">
        <f t="shared" si="361"/>
        <v>1</v>
      </c>
      <c r="Z355" s="13" t="str">
        <f t="shared" si="362"/>
        <v>Q-3 A-1 || Q Total-3, A Total-1</v>
      </c>
      <c r="AA355" s="113" t="str" cm="1">
        <f t="array" ref="AA355">IFERROR(INDEX('Attendance-Slot-1'!$Q$2:$Q$1112,MATCH(1,('Attendance-Slot-1'!$A$2:$A$1112=$C355)*('Attendance-Slot-1'!$G$2:$G$1112=AA$2),0)),"No Data")</f>
        <v>No Data</v>
      </c>
      <c r="AB355" s="113" t="str" cm="1">
        <f t="array" ref="AB355">IFERROR(INDEX('Attendance-Slot-2'!$Q$2:$Q$2595,MATCH(1,('Attendance-Slot-2'!$A$2:$A$2595=$C355)*('Attendance-Slot-2'!$G$2:$G$2595=AA$2),0)),"No Data")</f>
        <v>P-S2_Onsite</v>
      </c>
      <c r="AC355" s="133">
        <f>VLOOKUP($P355,'Written Exam Marks'!$H:$Q,10,FALSE)</f>
        <v>3.5</v>
      </c>
      <c r="AD355" s="133">
        <f>VLOOKUP($P355,'Written Exam Marks'!$H:$Q,9,FALSE)</f>
        <v>35</v>
      </c>
      <c r="AE355" s="113" t="str">
        <f t="shared" si="363"/>
        <v>Present</v>
      </c>
      <c r="AF355" s="113" t="str">
        <f t="shared" si="364"/>
        <v>P-S2_Onsite</v>
      </c>
      <c r="AG355" s="146">
        <v>9.5</v>
      </c>
      <c r="AH355" s="146">
        <v>10</v>
      </c>
      <c r="AI355" s="146">
        <v>10</v>
      </c>
      <c r="AJ355" s="146">
        <v>10</v>
      </c>
      <c r="AK355" s="146">
        <v>10</v>
      </c>
      <c r="AL355" s="146">
        <v>10</v>
      </c>
      <c r="AM355" s="146">
        <v>59.5</v>
      </c>
      <c r="AN355" s="146">
        <v>60</v>
      </c>
      <c r="AO355" s="43" t="s">
        <v>7336</v>
      </c>
      <c r="AP355" s="43" t="s">
        <v>1598</v>
      </c>
      <c r="AQ355" s="50" t="str">
        <f t="shared" si="365"/>
        <v>2025EM1100352-MDSDF402</v>
      </c>
      <c r="AR355" s="43" t="str">
        <f t="shared" si="366"/>
        <v>0 missed</v>
      </c>
      <c r="AS355" s="47" t="s">
        <v>7342</v>
      </c>
      <c r="AT355" s="43">
        <f t="shared" si="367"/>
        <v>6</v>
      </c>
      <c r="AU355" s="48" t="s">
        <v>7342</v>
      </c>
      <c r="AV355" s="49">
        <f t="shared" si="368"/>
        <v>1</v>
      </c>
      <c r="AW355" s="48" t="s">
        <v>7342</v>
      </c>
      <c r="AX355" s="43" t="str">
        <f t="shared" si="369"/>
        <v>0 missed</v>
      </c>
      <c r="AY355" s="42">
        <f t="shared" si="370"/>
        <v>6</v>
      </c>
      <c r="AZ355" s="50">
        <f t="shared" si="371"/>
        <v>1</v>
      </c>
      <c r="BA355" s="50" t="str">
        <f t="shared" si="372"/>
        <v>Q-6 A-- || Q Total-6, A Total-0</v>
      </c>
      <c r="BB355" s="42" t="str" cm="1">
        <f t="array" ref="BB355">IFERROR(INDEX('Attendance-Slot-1'!$Q$2:$Q$1112,MATCH(1,('Attendance-Slot-1'!$A$2:$A$1112=$C355)*('Attendance-Slot-1'!$G$2:$G$1112=BB$2),0)),"No Data")</f>
        <v>No Data</v>
      </c>
      <c r="BC355" s="42" t="str" cm="1">
        <f t="array" ref="BC355">IFERROR(INDEX('Attendance-Slot-2'!$Q$2:$Q$2595,MATCH(1,('Attendance-Slot-2'!$A$2:$A$2595=$C355)*('Attendance-Slot-2'!$G$2:$G$2595=BB$2),0)),"No Data")</f>
        <v>P-S2_Onsite</v>
      </c>
      <c r="BD355" s="134">
        <f>VLOOKUP($AQ355,'Written Exam Marks'!$H:$Q,10,FALSE)</f>
        <v>11</v>
      </c>
      <c r="BE355" s="134">
        <f>VLOOKUP($AQ355,'Written Exam Marks'!$H:$Q,9,FALSE)</f>
        <v>40</v>
      </c>
      <c r="BF355" s="42" t="str">
        <f t="shared" si="373"/>
        <v>Present</v>
      </c>
      <c r="BG355" s="42" t="str">
        <f t="shared" si="374"/>
        <v>P-S2_Onsite</v>
      </c>
      <c r="BH355" s="147">
        <v>20</v>
      </c>
      <c r="BI355" s="147">
        <v>18</v>
      </c>
      <c r="BJ355" s="147">
        <v>38</v>
      </c>
      <c r="BK355" s="147">
        <v>60</v>
      </c>
      <c r="BL355" s="52" t="s">
        <v>3697</v>
      </c>
      <c r="BM355" s="52" t="s">
        <v>1606</v>
      </c>
      <c r="BN355" s="57" t="str">
        <f t="shared" si="375"/>
        <v>2025EM1100352-MDSDF403</v>
      </c>
      <c r="BO355" s="52" t="str">
        <f t="shared" si="376"/>
        <v>0 missed</v>
      </c>
      <c r="BP355" s="52" t="str">
        <f t="shared" si="377"/>
        <v>0 missed</v>
      </c>
      <c r="BQ355" s="52">
        <f t="shared" si="378"/>
        <v>1</v>
      </c>
      <c r="BR355" s="52">
        <f t="shared" si="379"/>
        <v>1</v>
      </c>
      <c r="BS355" s="56">
        <f t="shared" si="380"/>
        <v>1</v>
      </c>
      <c r="BT355" s="56">
        <f t="shared" si="381"/>
        <v>1</v>
      </c>
      <c r="BU355" s="52" t="str">
        <f t="shared" si="382"/>
        <v>0 missed</v>
      </c>
      <c r="BV355" s="51">
        <f t="shared" si="383"/>
        <v>2</v>
      </c>
      <c r="BW355" s="57">
        <f t="shared" si="384"/>
        <v>1</v>
      </c>
      <c r="BX355" s="57" t="str">
        <f t="shared" si="385"/>
        <v>Q-1 A-1 || Q Total-1, A Total-1</v>
      </c>
      <c r="BY355" s="51" t="str" cm="1">
        <f t="array" ref="BY355">IFERROR(INDEX('Attendance-Slot-1'!$Q$2:$Q$1112,MATCH(1,('Attendance-Slot-1'!$A$2:$A$1112=$C355)*('Attendance-Slot-1'!$G$2:$G$1112=BY$2),0)),"No Data")</f>
        <v>No Data</v>
      </c>
      <c r="BZ355" s="51" t="str" cm="1">
        <f t="array" ref="BZ355">IFERROR(INDEX('Attendance-Slot-2'!$Q$2:$Q$2595,MATCH(1,('Attendance-Slot-2'!$A$2:$A$2595=$C355)*('Attendance-Slot-2'!$G$2:$G$2595=BY$2),0)),"No Data")</f>
        <v>P-S2_Onsite</v>
      </c>
      <c r="CA355" s="135">
        <f>VLOOKUP($BN355,'Written Exam Marks'!$H:$Q,10,FALSE)</f>
        <v>17</v>
      </c>
      <c r="CB355" s="135">
        <f>VLOOKUP($BN355,'Written Exam Marks'!$H:$Q,9,FALSE)</f>
        <v>40</v>
      </c>
      <c r="CC355" s="51" t="str">
        <f t="shared" si="386"/>
        <v>Present</v>
      </c>
      <c r="CD355" s="51" t="str">
        <f t="shared" si="387"/>
        <v>P-S2_Onsite</v>
      </c>
      <c r="CE355" s="29">
        <v>20</v>
      </c>
      <c r="CF355" s="29">
        <v>20</v>
      </c>
      <c r="CG355" s="29">
        <v>17</v>
      </c>
      <c r="CH355" s="29">
        <v>57</v>
      </c>
      <c r="CI355" s="29">
        <v>60</v>
      </c>
      <c r="CJ355" s="61" t="s">
        <v>7343</v>
      </c>
      <c r="CK355" s="61" t="s">
        <v>1613</v>
      </c>
      <c r="CL355" s="10" t="str">
        <f t="shared" si="388"/>
        <v>2025EM1100352-MDSDF404</v>
      </c>
      <c r="CM355" s="61" t="str">
        <f t="shared" si="389"/>
        <v>0 missed</v>
      </c>
      <c r="CN355" s="61" t="str">
        <f t="shared" si="390"/>
        <v>0 missed</v>
      </c>
      <c r="CO355" s="111">
        <f t="shared" si="391"/>
        <v>2</v>
      </c>
      <c r="CP355" s="111">
        <f t="shared" si="392"/>
        <v>1</v>
      </c>
      <c r="CQ355" s="9">
        <f t="shared" si="393"/>
        <v>1</v>
      </c>
      <c r="CR355" s="9">
        <f t="shared" si="394"/>
        <v>1</v>
      </c>
      <c r="CS355" s="61" t="str">
        <f t="shared" si="395"/>
        <v>0 missed</v>
      </c>
      <c r="CT355" s="111">
        <f t="shared" si="396"/>
        <v>3</v>
      </c>
      <c r="CU355" s="10">
        <f t="shared" si="397"/>
        <v>1</v>
      </c>
      <c r="CV355" s="10" t="str">
        <f t="shared" si="398"/>
        <v>Q-2 A-1 || Q Total-2, A Total-1</v>
      </c>
      <c r="CW355" s="111" t="str" cm="1">
        <f t="array" ref="CW355">IFERROR(INDEX('Attendance-Slot-1'!$Q$2:$Q$1112,MATCH(1,('Attendance-Slot-1'!$A$2:$A$1112=$C355)*('Attendance-Slot-1'!$G$2:$G$1112=CW$2),0)),"No Data")</f>
        <v>No Data</v>
      </c>
      <c r="CX355" s="111" t="str" cm="1">
        <f t="array" ref="CX355">IFERROR(INDEX('Attendance-Slot-2'!$Q$2:$Q$2595,MATCH(1,('Attendance-Slot-2'!$A$2:$A$2595=$C355)*('Attendance-Slot-2'!$G$2:$G$2595=CW$2),0)),"No Data")</f>
        <v>P-S2_Onsite</v>
      </c>
      <c r="CY355" s="136">
        <f>VLOOKUP($CL355,'Written Exam Marks'!$H:$Q,10,FALSE)</f>
        <v>17</v>
      </c>
      <c r="CZ355" s="136">
        <f>VLOOKUP($CL355,'Written Exam Marks'!$H:$Q,9,FALSE)</f>
        <v>40</v>
      </c>
      <c r="DA355" s="111" t="str">
        <f t="shared" si="399"/>
        <v>Present</v>
      </c>
      <c r="DB355" s="111" t="str">
        <f t="shared" si="400"/>
        <v>P-S2_Onsite</v>
      </c>
      <c r="DC355" s="148">
        <v>5.5</v>
      </c>
      <c r="DD355" s="148">
        <v>7.125</v>
      </c>
      <c r="DE355" s="148">
        <v>9</v>
      </c>
      <c r="DF355" s="148">
        <v>13</v>
      </c>
      <c r="DG355" s="148">
        <v>17</v>
      </c>
      <c r="DH355" s="148">
        <v>51.625</v>
      </c>
      <c r="DI355" s="148">
        <v>65</v>
      </c>
      <c r="DJ355" s="66" t="s">
        <v>7351</v>
      </c>
      <c r="DK355" s="66" t="s">
        <v>1631</v>
      </c>
      <c r="DL355" s="68" t="str">
        <f t="shared" si="401"/>
        <v>2025EM1100352-MDSDF406</v>
      </c>
      <c r="DM355" s="66" t="str">
        <f t="shared" si="402"/>
        <v>0 missed</v>
      </c>
      <c r="DN355" s="66" t="str">
        <f t="shared" si="403"/>
        <v>0 missed</v>
      </c>
      <c r="DO355" s="62">
        <f t="shared" si="404"/>
        <v>3</v>
      </c>
      <c r="DP355" s="62">
        <f t="shared" si="405"/>
        <v>2</v>
      </c>
      <c r="DQ355" s="67">
        <f t="shared" si="406"/>
        <v>1</v>
      </c>
      <c r="DR355" s="67">
        <f t="shared" si="407"/>
        <v>1</v>
      </c>
      <c r="DS355" s="66" t="str">
        <f t="shared" si="408"/>
        <v>0 missed</v>
      </c>
      <c r="DT355" s="62">
        <f t="shared" si="409"/>
        <v>5</v>
      </c>
      <c r="DU355" s="68">
        <f t="shared" si="410"/>
        <v>1</v>
      </c>
      <c r="DV355" s="68" t="str">
        <f t="shared" si="411"/>
        <v>Q-3 A-2 || Q Total-3, A Total-2</v>
      </c>
      <c r="DW355" s="62" t="str" cm="1">
        <f t="array" ref="DW355">IFERROR(INDEX('Attendance-Slot-1'!$Q$2:$Q$1112,MATCH(1,('Attendance-Slot-1'!$A$2:$A$1112=$C355)*('Attendance-Slot-1'!$G$2:$G$1112=DW$2),0)),"No Data")</f>
        <v>No Data</v>
      </c>
      <c r="DX355" s="62" t="str" cm="1">
        <f t="array" ref="DX355">IFERROR(INDEX('Attendance-Slot-2'!$Q$2:$Q$2595,MATCH(1,('Attendance-Slot-2'!$A$2:$A$2595=$C355)*('Attendance-Slot-2'!$G$2:$G$2595=DW$2),0)),"No Data")</f>
        <v>P-S2_Onsite</v>
      </c>
      <c r="DY355" s="137">
        <f>VLOOKUP($DL355,'Written Exam Marks'!$H:$Q,10,FALSE)</f>
        <v>19</v>
      </c>
      <c r="DZ355" s="137">
        <f>VLOOKUP($DL355,'Written Exam Marks'!$H:$Q,9,FALSE)</f>
        <v>35</v>
      </c>
      <c r="EA355" s="62" t="str">
        <f t="shared" si="412"/>
        <v>Present</v>
      </c>
      <c r="EB355" s="62" t="str">
        <f t="shared" si="413"/>
        <v>P-S2_Onsite</v>
      </c>
      <c r="EC355" s="114" t="str">
        <f t="shared" si="350"/>
        <v>P-0, 
A-0, 
No Data-5</v>
      </c>
      <c r="ED355" s="114" t="str">
        <f t="shared" si="351"/>
        <v>P-5, 
A-0, 
No Data-0</v>
      </c>
      <c r="EE355" s="114" t="str">
        <f t="shared" si="414"/>
        <v>P-S2_Onsite</v>
      </c>
      <c r="EF355" s="114" t="str">
        <f t="shared" si="415"/>
        <v>P-S2_Onsite</v>
      </c>
      <c r="EG355" s="114" t="str">
        <f t="shared" si="416"/>
        <v>P-S2_Onsite</v>
      </c>
      <c r="EH355" s="114" t="str">
        <f t="shared" si="417"/>
        <v>P-S2_Onsite</v>
      </c>
      <c r="EI355" s="114" t="str">
        <f t="shared" si="418"/>
        <v>P-S2_Onsite</v>
      </c>
      <c r="EJ355" s="114" t="str">
        <f t="shared" si="419"/>
        <v>P-5, A-0, No Data-0</v>
      </c>
      <c r="EK355" s="114" t="s">
        <v>10453</v>
      </c>
      <c r="EL355" s="114">
        <v>27</v>
      </c>
      <c r="EM355" s="114">
        <v>9</v>
      </c>
      <c r="EN355" s="114">
        <v>45</v>
      </c>
      <c r="EO355" s="114">
        <v>81</v>
      </c>
      <c r="EP355" s="114" t="s">
        <v>7217</v>
      </c>
      <c r="EQ355" s="114" t="s">
        <v>1054</v>
      </c>
      <c r="ER355" s="114" t="s">
        <v>4267</v>
      </c>
      <c r="ES355" s="114"/>
      <c r="ET355" s="30" t="s">
        <v>4267</v>
      </c>
    </row>
    <row r="356" spans="1:150" x14ac:dyDescent="0.25">
      <c r="A356" s="114">
        <v>353</v>
      </c>
      <c r="B356" s="114" t="s">
        <v>7224</v>
      </c>
      <c r="C356" s="80" t="s">
        <v>2943</v>
      </c>
      <c r="D356" s="30" t="s">
        <v>2944</v>
      </c>
      <c r="E356" s="30" t="s">
        <v>2945</v>
      </c>
      <c r="F356" s="33" t="s">
        <v>7201</v>
      </c>
      <c r="G356" s="30" t="s">
        <v>2946</v>
      </c>
      <c r="H356" s="143">
        <v>15</v>
      </c>
      <c r="I356" s="143">
        <v>15</v>
      </c>
      <c r="J356" s="143">
        <v>16</v>
      </c>
      <c r="K356" s="143">
        <v>15</v>
      </c>
      <c r="L356" s="143">
        <v>61</v>
      </c>
      <c r="M356" s="143">
        <v>65</v>
      </c>
      <c r="N356" s="40" t="s">
        <v>7314</v>
      </c>
      <c r="O356" s="40" t="s">
        <v>1593</v>
      </c>
      <c r="P356" s="13" t="str">
        <f t="shared" si="352"/>
        <v>2025EM1100353-MDSDF401</v>
      </c>
      <c r="Q356" s="40" t="str">
        <f t="shared" si="353"/>
        <v>0 missed</v>
      </c>
      <c r="R356" s="40" t="str">
        <f t="shared" si="354"/>
        <v>0 missed</v>
      </c>
      <c r="S356" s="40">
        <f t="shared" si="355"/>
        <v>3</v>
      </c>
      <c r="T356" s="40">
        <f t="shared" si="356"/>
        <v>1</v>
      </c>
      <c r="U356" s="41">
        <f t="shared" si="357"/>
        <v>1</v>
      </c>
      <c r="V356" s="41">
        <f t="shared" si="358"/>
        <v>1</v>
      </c>
      <c r="W356" s="40" t="str">
        <f t="shared" si="359"/>
        <v>0 missed</v>
      </c>
      <c r="X356" s="113">
        <f t="shared" si="360"/>
        <v>4</v>
      </c>
      <c r="Y356" s="13">
        <f t="shared" si="361"/>
        <v>1</v>
      </c>
      <c r="Z356" s="13" t="str">
        <f t="shared" si="362"/>
        <v>Q-3 A-1 || Q Total-3, A Total-1</v>
      </c>
      <c r="AA356" s="113" t="str" cm="1">
        <f t="array" ref="AA356">IFERROR(INDEX('Attendance-Slot-1'!$Q$2:$Q$1112,MATCH(1,('Attendance-Slot-1'!$A$2:$A$1112=$C356)*('Attendance-Slot-1'!$G$2:$G$1112=AA$2),0)),"No Data")</f>
        <v>No Data</v>
      </c>
      <c r="AB356" s="113" t="str" cm="1">
        <f t="array" ref="AB356">IFERROR(INDEX('Attendance-Slot-2'!$Q$2:$Q$2595,MATCH(1,('Attendance-Slot-2'!$A$2:$A$2595=$C356)*('Attendance-Slot-2'!$G$2:$G$2595=AA$2),0)),"No Data")</f>
        <v>P-S2_Onsite</v>
      </c>
      <c r="AC356" s="133">
        <f>VLOOKUP($P356,'Written Exam Marks'!$H:$Q,10,FALSE)</f>
        <v>29.5</v>
      </c>
      <c r="AD356" s="133">
        <f>VLOOKUP($P356,'Written Exam Marks'!$H:$Q,9,FALSE)</f>
        <v>35</v>
      </c>
      <c r="AE356" s="113" t="str">
        <f t="shared" si="363"/>
        <v>Present</v>
      </c>
      <c r="AF356" s="113" t="str">
        <f t="shared" si="364"/>
        <v>P-S2_Onsite</v>
      </c>
      <c r="AG356" s="146">
        <v>9</v>
      </c>
      <c r="AH356" s="146">
        <v>7.5</v>
      </c>
      <c r="AI356" s="146">
        <v>10</v>
      </c>
      <c r="AJ356" s="146">
        <v>9</v>
      </c>
      <c r="AK356" s="146">
        <v>9</v>
      </c>
      <c r="AL356" s="146">
        <v>10</v>
      </c>
      <c r="AM356" s="146">
        <v>54.5</v>
      </c>
      <c r="AN356" s="146">
        <v>60</v>
      </c>
      <c r="AO356" s="43" t="s">
        <v>7336</v>
      </c>
      <c r="AP356" s="43" t="s">
        <v>1598</v>
      </c>
      <c r="AQ356" s="50" t="str">
        <f t="shared" si="365"/>
        <v>2025EM1100353-MDSDF402</v>
      </c>
      <c r="AR356" s="43" t="str">
        <f t="shared" si="366"/>
        <v>0 missed</v>
      </c>
      <c r="AS356" s="47" t="s">
        <v>7342</v>
      </c>
      <c r="AT356" s="43">
        <f t="shared" si="367"/>
        <v>6</v>
      </c>
      <c r="AU356" s="48" t="s">
        <v>7342</v>
      </c>
      <c r="AV356" s="49">
        <f t="shared" si="368"/>
        <v>1</v>
      </c>
      <c r="AW356" s="48" t="s">
        <v>7342</v>
      </c>
      <c r="AX356" s="43" t="str">
        <f t="shared" si="369"/>
        <v>0 missed</v>
      </c>
      <c r="AY356" s="42">
        <f t="shared" si="370"/>
        <v>6</v>
      </c>
      <c r="AZ356" s="50">
        <f t="shared" si="371"/>
        <v>1</v>
      </c>
      <c r="BA356" s="50" t="str">
        <f t="shared" si="372"/>
        <v>Q-6 A-- || Q Total-6, A Total-0</v>
      </c>
      <c r="BB356" s="42" t="str" cm="1">
        <f t="array" ref="BB356">IFERROR(INDEX('Attendance-Slot-1'!$Q$2:$Q$1112,MATCH(1,('Attendance-Slot-1'!$A$2:$A$1112=$C356)*('Attendance-Slot-1'!$G$2:$G$1112=BB$2),0)),"No Data")</f>
        <v>P-S1_Onsite</v>
      </c>
      <c r="BC356" s="42" t="str" cm="1">
        <f t="array" ref="BC356">IFERROR(INDEX('Attendance-Slot-2'!$Q$2:$Q$2595,MATCH(1,('Attendance-Slot-2'!$A$2:$A$2595=$C356)*('Attendance-Slot-2'!$G$2:$G$2595=BB$2),0)),"No Data")</f>
        <v>No Data</v>
      </c>
      <c r="BD356" s="134">
        <f>VLOOKUP($AQ356,'Written Exam Marks'!$H:$Q,10,FALSE)</f>
        <v>32</v>
      </c>
      <c r="BE356" s="134">
        <f>VLOOKUP($AQ356,'Written Exam Marks'!$H:$Q,9,FALSE)</f>
        <v>40</v>
      </c>
      <c r="BF356" s="42" t="str">
        <f t="shared" si="373"/>
        <v>Present</v>
      </c>
      <c r="BG356" s="42" t="str">
        <f t="shared" si="374"/>
        <v>P-S1_Onsite</v>
      </c>
      <c r="BH356" s="147">
        <v>19</v>
      </c>
      <c r="BI356" s="147">
        <v>19</v>
      </c>
      <c r="BJ356" s="147">
        <v>38</v>
      </c>
      <c r="BK356" s="147">
        <v>60</v>
      </c>
      <c r="BL356" s="52" t="s">
        <v>3697</v>
      </c>
      <c r="BM356" s="52" t="s">
        <v>1606</v>
      </c>
      <c r="BN356" s="57" t="str">
        <f t="shared" si="375"/>
        <v>2025EM1100353-MDSDF403</v>
      </c>
      <c r="BO356" s="52" t="str">
        <f t="shared" si="376"/>
        <v>0 missed</v>
      </c>
      <c r="BP356" s="52" t="str">
        <f t="shared" si="377"/>
        <v>0 missed</v>
      </c>
      <c r="BQ356" s="52">
        <f t="shared" si="378"/>
        <v>1</v>
      </c>
      <c r="BR356" s="52">
        <f t="shared" si="379"/>
        <v>1</v>
      </c>
      <c r="BS356" s="56">
        <f t="shared" si="380"/>
        <v>1</v>
      </c>
      <c r="BT356" s="56">
        <f t="shared" si="381"/>
        <v>1</v>
      </c>
      <c r="BU356" s="52" t="str">
        <f t="shared" si="382"/>
        <v>0 missed</v>
      </c>
      <c r="BV356" s="51">
        <f t="shared" si="383"/>
        <v>2</v>
      </c>
      <c r="BW356" s="57">
        <f t="shared" si="384"/>
        <v>1</v>
      </c>
      <c r="BX356" s="57" t="str">
        <f t="shared" si="385"/>
        <v>Q-1 A-1 || Q Total-1, A Total-1</v>
      </c>
      <c r="BY356" s="51" t="str" cm="1">
        <f t="array" ref="BY356">IFERROR(INDEX('Attendance-Slot-1'!$Q$2:$Q$1112,MATCH(1,('Attendance-Slot-1'!$A$2:$A$1112=$C356)*('Attendance-Slot-1'!$G$2:$G$1112=BY$2),0)),"No Data")</f>
        <v>P-S1_Onsite</v>
      </c>
      <c r="BZ356" s="51" t="str" cm="1">
        <f t="array" ref="BZ356">IFERROR(INDEX('Attendance-Slot-2'!$Q$2:$Q$2595,MATCH(1,('Attendance-Slot-2'!$A$2:$A$2595=$C356)*('Attendance-Slot-2'!$G$2:$G$2595=BY$2),0)),"No Data")</f>
        <v>No Data</v>
      </c>
      <c r="CA356" s="135">
        <f>VLOOKUP($BN356,'Written Exam Marks'!$H:$Q,10,FALSE)</f>
        <v>26</v>
      </c>
      <c r="CB356" s="135">
        <f>VLOOKUP($BN356,'Written Exam Marks'!$H:$Q,9,FALSE)</f>
        <v>40</v>
      </c>
      <c r="CC356" s="51" t="str">
        <f t="shared" si="386"/>
        <v>Present</v>
      </c>
      <c r="CD356" s="51" t="str">
        <f t="shared" si="387"/>
        <v>P-S1_Onsite</v>
      </c>
      <c r="CE356" s="29">
        <v>20</v>
      </c>
      <c r="CF356" s="29">
        <v>19</v>
      </c>
      <c r="CG356" s="29">
        <v>16</v>
      </c>
      <c r="CH356" s="29">
        <v>55</v>
      </c>
      <c r="CI356" s="29">
        <v>60</v>
      </c>
      <c r="CJ356" s="61" t="s">
        <v>7343</v>
      </c>
      <c r="CK356" s="61" t="s">
        <v>1613</v>
      </c>
      <c r="CL356" s="10" t="str">
        <f t="shared" si="388"/>
        <v>2025EM1100353-MDSDF404</v>
      </c>
      <c r="CM356" s="61" t="str">
        <f t="shared" si="389"/>
        <v>0 missed</v>
      </c>
      <c r="CN356" s="61" t="str">
        <f t="shared" si="390"/>
        <v>0 missed</v>
      </c>
      <c r="CO356" s="111">
        <f t="shared" si="391"/>
        <v>2</v>
      </c>
      <c r="CP356" s="111">
        <f t="shared" si="392"/>
        <v>1</v>
      </c>
      <c r="CQ356" s="9">
        <f t="shared" si="393"/>
        <v>1</v>
      </c>
      <c r="CR356" s="9">
        <f t="shared" si="394"/>
        <v>1</v>
      </c>
      <c r="CS356" s="61" t="str">
        <f t="shared" si="395"/>
        <v>0 missed</v>
      </c>
      <c r="CT356" s="111">
        <f t="shared" si="396"/>
        <v>3</v>
      </c>
      <c r="CU356" s="10">
        <f t="shared" si="397"/>
        <v>1</v>
      </c>
      <c r="CV356" s="10" t="str">
        <f t="shared" si="398"/>
        <v>Q-2 A-1 || Q Total-2, A Total-1</v>
      </c>
      <c r="CW356" s="111" t="str" cm="1">
        <f t="array" ref="CW356">IFERROR(INDEX('Attendance-Slot-1'!$Q$2:$Q$1112,MATCH(1,('Attendance-Slot-1'!$A$2:$A$1112=$C356)*('Attendance-Slot-1'!$G$2:$G$1112=CW$2),0)),"No Data")</f>
        <v>P-S1_Onsite</v>
      </c>
      <c r="CX356" s="111" t="str" cm="1">
        <f t="array" ref="CX356">IFERROR(INDEX('Attendance-Slot-2'!$Q$2:$Q$2595,MATCH(1,('Attendance-Slot-2'!$A$2:$A$2595=$C356)*('Attendance-Slot-2'!$G$2:$G$2595=CW$2),0)),"No Data")</f>
        <v>No Data</v>
      </c>
      <c r="CY356" s="136">
        <f>VLOOKUP($CL356,'Written Exam Marks'!$H:$Q,10,FALSE)</f>
        <v>35.5</v>
      </c>
      <c r="CZ356" s="136">
        <f>VLOOKUP($CL356,'Written Exam Marks'!$H:$Q,9,FALSE)</f>
        <v>40</v>
      </c>
      <c r="DA356" s="111" t="str">
        <f t="shared" si="399"/>
        <v>Present</v>
      </c>
      <c r="DB356" s="111" t="str">
        <f t="shared" si="400"/>
        <v>P-S1_Onsite</v>
      </c>
      <c r="DC356" s="148">
        <v>6.5</v>
      </c>
      <c r="DD356" s="148">
        <v>7.75</v>
      </c>
      <c r="DE356" s="148">
        <v>9</v>
      </c>
      <c r="DF356" s="148">
        <v>14</v>
      </c>
      <c r="DG356" s="148">
        <v>17</v>
      </c>
      <c r="DH356" s="148">
        <v>54.25</v>
      </c>
      <c r="DI356" s="148">
        <v>65</v>
      </c>
      <c r="DJ356" s="66" t="s">
        <v>7351</v>
      </c>
      <c r="DK356" s="66" t="s">
        <v>1631</v>
      </c>
      <c r="DL356" s="68" t="str">
        <f t="shared" si="401"/>
        <v>2025EM1100353-MDSDF406</v>
      </c>
      <c r="DM356" s="66" t="str">
        <f t="shared" si="402"/>
        <v>0 missed</v>
      </c>
      <c r="DN356" s="66" t="str">
        <f t="shared" si="403"/>
        <v>0 missed</v>
      </c>
      <c r="DO356" s="62">
        <f t="shared" si="404"/>
        <v>3</v>
      </c>
      <c r="DP356" s="62">
        <f t="shared" si="405"/>
        <v>2</v>
      </c>
      <c r="DQ356" s="67">
        <f t="shared" si="406"/>
        <v>1</v>
      </c>
      <c r="DR356" s="67">
        <f t="shared" si="407"/>
        <v>1</v>
      </c>
      <c r="DS356" s="66" t="str">
        <f t="shared" si="408"/>
        <v>0 missed</v>
      </c>
      <c r="DT356" s="62">
        <f t="shared" si="409"/>
        <v>5</v>
      </c>
      <c r="DU356" s="68">
        <f t="shared" si="410"/>
        <v>1</v>
      </c>
      <c r="DV356" s="68" t="str">
        <f t="shared" si="411"/>
        <v>Q-3 A-2 || Q Total-3, A Total-2</v>
      </c>
      <c r="DW356" s="62" t="str" cm="1">
        <f t="array" ref="DW356">IFERROR(INDEX('Attendance-Slot-1'!$Q$2:$Q$1112,MATCH(1,('Attendance-Slot-1'!$A$2:$A$1112=$C356)*('Attendance-Slot-1'!$G$2:$G$1112=DW$2),0)),"No Data")</f>
        <v>No Data</v>
      </c>
      <c r="DX356" s="62" t="str" cm="1">
        <f t="array" ref="DX356">IFERROR(INDEX('Attendance-Slot-2'!$Q$2:$Q$2595,MATCH(1,('Attendance-Slot-2'!$A$2:$A$2595=$C356)*('Attendance-Slot-2'!$G$2:$G$2595=DW$2),0)),"No Data")</f>
        <v>P-S2_Onsite</v>
      </c>
      <c r="DY356" s="137">
        <f>VLOOKUP($DL356,'Written Exam Marks'!$H:$Q,10,FALSE)</f>
        <v>24.5</v>
      </c>
      <c r="DZ356" s="137">
        <f>VLOOKUP($DL356,'Written Exam Marks'!$H:$Q,9,FALSE)</f>
        <v>35</v>
      </c>
      <c r="EA356" s="62" t="str">
        <f t="shared" si="412"/>
        <v>Present</v>
      </c>
      <c r="EB356" s="62" t="str">
        <f t="shared" si="413"/>
        <v>P-S2_Onsite</v>
      </c>
      <c r="EC356" s="114" t="str">
        <f t="shared" si="350"/>
        <v>P-3, 
A-0, 
No Data-2</v>
      </c>
      <c r="ED356" s="114" t="str">
        <f t="shared" si="351"/>
        <v>P-2, 
A-0, 
No Data-3</v>
      </c>
      <c r="EE356" s="114" t="str">
        <f t="shared" si="414"/>
        <v>P-S2_Onsite</v>
      </c>
      <c r="EF356" s="114" t="str">
        <f t="shared" si="415"/>
        <v>P-S1_Onsite</v>
      </c>
      <c r="EG356" s="114" t="str">
        <f t="shared" si="416"/>
        <v>P-S1_Onsite</v>
      </c>
      <c r="EH356" s="114" t="str">
        <f t="shared" si="417"/>
        <v>P-S1_Onsite</v>
      </c>
      <c r="EI356" s="114" t="str">
        <f t="shared" si="418"/>
        <v>P-S2_Onsite</v>
      </c>
      <c r="EJ356" s="114" t="str">
        <f t="shared" si="419"/>
        <v>P-5, A-0, No Data-0</v>
      </c>
      <c r="EK356" s="114" t="s">
        <v>10453</v>
      </c>
      <c r="EL356" s="114">
        <v>28.5</v>
      </c>
      <c r="EM356" s="114">
        <v>9</v>
      </c>
      <c r="EN356" s="114">
        <v>53</v>
      </c>
      <c r="EO356" s="114">
        <v>90.5</v>
      </c>
      <c r="EP356" s="114" t="s">
        <v>7217</v>
      </c>
      <c r="EQ356" s="114" t="s">
        <v>1054</v>
      </c>
      <c r="ER356" s="114" t="s">
        <v>2943</v>
      </c>
      <c r="ES356" s="114"/>
      <c r="ET356" s="30" t="s">
        <v>2943</v>
      </c>
    </row>
    <row r="357" spans="1:150" x14ac:dyDescent="0.25">
      <c r="A357" s="114">
        <v>354</v>
      </c>
      <c r="B357" s="114" t="s">
        <v>7224</v>
      </c>
      <c r="C357" s="80" t="s">
        <v>4271</v>
      </c>
      <c r="D357" s="30" t="s">
        <v>4272</v>
      </c>
      <c r="E357" s="30" t="s">
        <v>4273</v>
      </c>
      <c r="F357" s="33" t="s">
        <v>7202</v>
      </c>
      <c r="G357" s="30" t="s">
        <v>4274</v>
      </c>
      <c r="H357" s="143" t="e">
        <v>#N/A</v>
      </c>
      <c r="I357" s="143" t="e">
        <v>#N/A</v>
      </c>
      <c r="J357" s="143" t="e">
        <v>#N/A</v>
      </c>
      <c r="K357" s="143" t="e">
        <v>#N/A</v>
      </c>
      <c r="L357" s="143" t="e">
        <v>#N/A</v>
      </c>
      <c r="M357" s="143" t="e">
        <v>#N/A</v>
      </c>
      <c r="N357" s="40" t="s">
        <v>7314</v>
      </c>
      <c r="O357" s="40" t="s">
        <v>1593</v>
      </c>
      <c r="P357" s="13" t="str">
        <f t="shared" si="352"/>
        <v>2025EM1100354-MDSDF401</v>
      </c>
      <c r="Q357" s="40" t="str">
        <f t="shared" si="353"/>
        <v>0 missed</v>
      </c>
      <c r="R357" s="40" t="str">
        <f t="shared" si="354"/>
        <v>0 missed</v>
      </c>
      <c r="S357" s="40">
        <f t="shared" si="355"/>
        <v>3</v>
      </c>
      <c r="T357" s="40">
        <f t="shared" si="356"/>
        <v>1</v>
      </c>
      <c r="U357" s="41">
        <f t="shared" si="357"/>
        <v>1</v>
      </c>
      <c r="V357" s="41">
        <f t="shared" si="358"/>
        <v>1</v>
      </c>
      <c r="W357" s="40" t="str">
        <f t="shared" si="359"/>
        <v>0 missed</v>
      </c>
      <c r="X357" s="113">
        <f t="shared" si="360"/>
        <v>4</v>
      </c>
      <c r="Y357" s="13">
        <f t="shared" si="361"/>
        <v>1</v>
      </c>
      <c r="Z357" s="13" t="str">
        <f t="shared" si="362"/>
        <v>Q-3 A-1 || Q Total-3, A Total-1</v>
      </c>
      <c r="AA357" s="113" t="str" cm="1">
        <f t="array" ref="AA357">IFERROR(INDEX('Attendance-Slot-1'!$Q$2:$Q$1112,MATCH(1,('Attendance-Slot-1'!$A$2:$A$1112=$C357)*('Attendance-Slot-1'!$G$2:$G$1112=AA$2),0)),"No Data")</f>
        <v>No Data</v>
      </c>
      <c r="AB357" s="113" t="str" cm="1">
        <f t="array" ref="AB357">IFERROR(INDEX('Attendance-Slot-2'!$Q$2:$Q$2595,MATCH(1,('Attendance-Slot-2'!$A$2:$A$2595=$C357)*('Attendance-Slot-2'!$G$2:$G$2595=AA$2),0)),"No Data")</f>
        <v>No Data</v>
      </c>
      <c r="AC357" s="133" t="e">
        <f>VLOOKUP($P357,'Written Exam Marks'!$H:$Q,10,FALSE)</f>
        <v>#N/A</v>
      </c>
      <c r="AD357" s="133" t="e">
        <f>VLOOKUP($P357,'Written Exam Marks'!$H:$Q,9,FALSE)</f>
        <v>#N/A</v>
      </c>
      <c r="AE357" s="113" t="str">
        <f t="shared" si="363"/>
        <v>No Data</v>
      </c>
      <c r="AF357" s="113" t="str">
        <f t="shared" si="364"/>
        <v>No Data</v>
      </c>
      <c r="AG357" s="146" t="s">
        <v>5</v>
      </c>
      <c r="AH357" s="146" t="s">
        <v>5</v>
      </c>
      <c r="AI357" s="146" t="s">
        <v>5</v>
      </c>
      <c r="AJ357" s="146" t="s">
        <v>5</v>
      </c>
      <c r="AK357" s="146" t="s">
        <v>5</v>
      </c>
      <c r="AL357" s="146" t="s">
        <v>5</v>
      </c>
      <c r="AM357" s="146">
        <v>0</v>
      </c>
      <c r="AN357" s="146">
        <v>60</v>
      </c>
      <c r="AO357" s="43" t="s">
        <v>7336</v>
      </c>
      <c r="AP357" s="43" t="s">
        <v>1598</v>
      </c>
      <c r="AQ357" s="50" t="str">
        <f t="shared" si="365"/>
        <v>2025EM1100354-MDSDF402</v>
      </c>
      <c r="AR357" s="43" t="str">
        <f t="shared" si="366"/>
        <v>6 missed</v>
      </c>
      <c r="AS357" s="47" t="s">
        <v>7342</v>
      </c>
      <c r="AT357" s="43">
        <f t="shared" si="367"/>
        <v>0</v>
      </c>
      <c r="AU357" s="48" t="s">
        <v>7342</v>
      </c>
      <c r="AV357" s="49">
        <f t="shared" si="368"/>
        <v>0</v>
      </c>
      <c r="AW357" s="48" t="s">
        <v>7342</v>
      </c>
      <c r="AX357" s="43" t="str">
        <f t="shared" si="369"/>
        <v>6 missed</v>
      </c>
      <c r="AY357" s="42">
        <f t="shared" si="370"/>
        <v>0</v>
      </c>
      <c r="AZ357" s="50">
        <f t="shared" si="371"/>
        <v>0</v>
      </c>
      <c r="BA357" s="50" t="str">
        <f t="shared" si="372"/>
        <v>Q-0 A-- || Q Total-6, A Total-0</v>
      </c>
      <c r="BB357" s="42" t="str" cm="1">
        <f t="array" ref="BB357">IFERROR(INDEX('Attendance-Slot-1'!$Q$2:$Q$1112,MATCH(1,('Attendance-Slot-1'!$A$2:$A$1112=$C357)*('Attendance-Slot-1'!$G$2:$G$1112=BB$2),0)),"No Data")</f>
        <v>No Data</v>
      </c>
      <c r="BC357" s="42" t="str" cm="1">
        <f t="array" ref="BC357">IFERROR(INDEX('Attendance-Slot-2'!$Q$2:$Q$2595,MATCH(1,('Attendance-Slot-2'!$A$2:$A$2595=$C357)*('Attendance-Slot-2'!$G$2:$G$2595=BB$2),0)),"No Data")</f>
        <v>A-S2_Onsite</v>
      </c>
      <c r="BD357" s="134" t="e">
        <f>VLOOKUP($AQ357,'Written Exam Marks'!$H:$Q,10,FALSE)</f>
        <v>#N/A</v>
      </c>
      <c r="BE357" s="134" t="e">
        <f>VLOOKUP($AQ357,'Written Exam Marks'!$H:$Q,9,FALSE)</f>
        <v>#N/A</v>
      </c>
      <c r="BF357" s="42" t="str">
        <f t="shared" si="373"/>
        <v>Absent</v>
      </c>
      <c r="BG357" s="42" t="str">
        <f t="shared" si="374"/>
        <v>A-S2_Onsite</v>
      </c>
      <c r="BH357" s="147" t="e">
        <v>#N/A</v>
      </c>
      <c r="BI357" s="147" t="e">
        <v>#N/A</v>
      </c>
      <c r="BJ357" s="147" t="e">
        <v>#N/A</v>
      </c>
      <c r="BK357" s="147" t="e">
        <v>#N/A</v>
      </c>
      <c r="BL357" s="52" t="s">
        <v>3697</v>
      </c>
      <c r="BM357" s="52" t="s">
        <v>1606</v>
      </c>
      <c r="BN357" s="57" t="str">
        <f t="shared" si="375"/>
        <v>2025EM1100354-MDSDF403</v>
      </c>
      <c r="BO357" s="52" t="str">
        <f t="shared" si="376"/>
        <v>0 missed</v>
      </c>
      <c r="BP357" s="52" t="str">
        <f t="shared" si="377"/>
        <v>0 missed</v>
      </c>
      <c r="BQ357" s="52">
        <f t="shared" si="378"/>
        <v>1</v>
      </c>
      <c r="BR357" s="52">
        <f t="shared" si="379"/>
        <v>1</v>
      </c>
      <c r="BS357" s="56">
        <f t="shared" si="380"/>
        <v>1</v>
      </c>
      <c r="BT357" s="56">
        <f t="shared" si="381"/>
        <v>1</v>
      </c>
      <c r="BU357" s="52" t="str">
        <f t="shared" si="382"/>
        <v>0 missed</v>
      </c>
      <c r="BV357" s="51">
        <f t="shared" si="383"/>
        <v>2</v>
      </c>
      <c r="BW357" s="57">
        <f t="shared" si="384"/>
        <v>1</v>
      </c>
      <c r="BX357" s="57" t="str">
        <f t="shared" si="385"/>
        <v>Q-1 A-1 || Q Total-1, A Total-1</v>
      </c>
      <c r="BY357" s="51" t="str" cm="1">
        <f t="array" ref="BY357">IFERROR(INDEX('Attendance-Slot-1'!$Q$2:$Q$1112,MATCH(1,('Attendance-Slot-1'!$A$2:$A$1112=$C357)*('Attendance-Slot-1'!$G$2:$G$1112=BY$2),0)),"No Data")</f>
        <v>No Data</v>
      </c>
      <c r="BZ357" s="51" t="str" cm="1">
        <f t="array" ref="BZ357">IFERROR(INDEX('Attendance-Slot-2'!$Q$2:$Q$2595,MATCH(1,('Attendance-Slot-2'!$A$2:$A$2595=$C357)*('Attendance-Slot-2'!$G$2:$G$2595=BY$2),0)),"No Data")</f>
        <v>No Data</v>
      </c>
      <c r="CA357" s="135" t="e">
        <f>VLOOKUP($BN357,'Written Exam Marks'!$H:$Q,10,FALSE)</f>
        <v>#N/A</v>
      </c>
      <c r="CB357" s="135" t="e">
        <f>VLOOKUP($BN357,'Written Exam Marks'!$H:$Q,9,FALSE)</f>
        <v>#N/A</v>
      </c>
      <c r="CC357" s="51" t="str">
        <f t="shared" si="386"/>
        <v>No Data</v>
      </c>
      <c r="CD357" s="51" t="str">
        <f t="shared" si="387"/>
        <v>No Data</v>
      </c>
      <c r="CE357" s="29" t="e">
        <v>#N/A</v>
      </c>
      <c r="CF357" s="29" t="e">
        <v>#N/A</v>
      </c>
      <c r="CG357" s="29" t="e">
        <v>#N/A</v>
      </c>
      <c r="CH357" s="29" t="e">
        <v>#N/A</v>
      </c>
      <c r="CI357" s="29" t="e">
        <v>#N/A</v>
      </c>
      <c r="CJ357" s="61" t="s">
        <v>7343</v>
      </c>
      <c r="CK357" s="61" t="s">
        <v>1613</v>
      </c>
      <c r="CL357" s="10" t="str">
        <f t="shared" si="388"/>
        <v>2025EM1100354-MDSDF404</v>
      </c>
      <c r="CM357" s="61" t="str">
        <f t="shared" si="389"/>
        <v>0 missed</v>
      </c>
      <c r="CN357" s="61" t="str">
        <f t="shared" si="390"/>
        <v>0 missed</v>
      </c>
      <c r="CO357" s="111">
        <f t="shared" si="391"/>
        <v>2</v>
      </c>
      <c r="CP357" s="111">
        <f t="shared" si="392"/>
        <v>1</v>
      </c>
      <c r="CQ357" s="9">
        <f t="shared" si="393"/>
        <v>1</v>
      </c>
      <c r="CR357" s="9">
        <f t="shared" si="394"/>
        <v>1</v>
      </c>
      <c r="CS357" s="61" t="str">
        <f t="shared" si="395"/>
        <v>0 missed</v>
      </c>
      <c r="CT357" s="111">
        <f t="shared" si="396"/>
        <v>3</v>
      </c>
      <c r="CU357" s="10">
        <f t="shared" si="397"/>
        <v>1</v>
      </c>
      <c r="CV357" s="10" t="str">
        <f t="shared" si="398"/>
        <v>Q-2 A-1 || Q Total-2, A Total-1</v>
      </c>
      <c r="CW357" s="111" t="str" cm="1">
        <f t="array" ref="CW357">IFERROR(INDEX('Attendance-Slot-1'!$Q$2:$Q$1112,MATCH(1,('Attendance-Slot-1'!$A$2:$A$1112=$C357)*('Attendance-Slot-1'!$G$2:$G$1112=CW$2),0)),"No Data")</f>
        <v>No Data</v>
      </c>
      <c r="CX357" s="111" t="str" cm="1">
        <f t="array" ref="CX357">IFERROR(INDEX('Attendance-Slot-2'!$Q$2:$Q$2595,MATCH(1,('Attendance-Slot-2'!$A$2:$A$2595=$C357)*('Attendance-Slot-2'!$G$2:$G$2595=CW$2),0)),"No Data")</f>
        <v>No Data</v>
      </c>
      <c r="CY357" s="136" t="e">
        <f>VLOOKUP($CL357,'Written Exam Marks'!$H:$Q,10,FALSE)</f>
        <v>#N/A</v>
      </c>
      <c r="CZ357" s="136" t="e">
        <f>VLOOKUP($CL357,'Written Exam Marks'!$H:$Q,9,FALSE)</f>
        <v>#N/A</v>
      </c>
      <c r="DA357" s="111" t="str">
        <f t="shared" si="399"/>
        <v>No Data</v>
      </c>
      <c r="DB357" s="111" t="str">
        <f t="shared" si="400"/>
        <v>No Data</v>
      </c>
      <c r="DC357" s="148" t="s">
        <v>5</v>
      </c>
      <c r="DD357" s="148" t="s">
        <v>5</v>
      </c>
      <c r="DE357" s="148" t="s">
        <v>5</v>
      </c>
      <c r="DF357" s="148" t="s">
        <v>5</v>
      </c>
      <c r="DG357" s="148" t="s">
        <v>5</v>
      </c>
      <c r="DH357" s="148">
        <v>0</v>
      </c>
      <c r="DI357" s="148">
        <v>65</v>
      </c>
      <c r="DJ357" s="66" t="s">
        <v>7351</v>
      </c>
      <c r="DK357" s="66" t="s">
        <v>1631</v>
      </c>
      <c r="DL357" s="68" t="str">
        <f t="shared" si="401"/>
        <v>2025EM1100354-MDSDF406</v>
      </c>
      <c r="DM357" s="66" t="str">
        <f t="shared" si="402"/>
        <v>3 missed</v>
      </c>
      <c r="DN357" s="66" t="str">
        <f t="shared" si="403"/>
        <v>2 missed</v>
      </c>
      <c r="DO357" s="62">
        <f t="shared" si="404"/>
        <v>0</v>
      </c>
      <c r="DP357" s="62">
        <f t="shared" si="405"/>
        <v>0</v>
      </c>
      <c r="DQ357" s="67">
        <f t="shared" si="406"/>
        <v>0</v>
      </c>
      <c r="DR357" s="67">
        <f t="shared" si="407"/>
        <v>0</v>
      </c>
      <c r="DS357" s="66" t="str">
        <f t="shared" si="408"/>
        <v>5 missed</v>
      </c>
      <c r="DT357" s="62">
        <f t="shared" si="409"/>
        <v>0</v>
      </c>
      <c r="DU357" s="68">
        <f t="shared" si="410"/>
        <v>0</v>
      </c>
      <c r="DV357" s="68" t="str">
        <f t="shared" si="411"/>
        <v>Q-0 A-0 || Q Total-3, A Total-2</v>
      </c>
      <c r="DW357" s="62" t="str" cm="1">
        <f t="array" ref="DW357">IFERROR(INDEX('Attendance-Slot-1'!$Q$2:$Q$1112,MATCH(1,('Attendance-Slot-1'!$A$2:$A$1112=$C357)*('Attendance-Slot-1'!$G$2:$G$1112=DW$2),0)),"No Data")</f>
        <v>No Data</v>
      </c>
      <c r="DX357" s="62" t="str" cm="1">
        <f t="array" ref="DX357">IFERROR(INDEX('Attendance-Slot-2'!$Q$2:$Q$2595,MATCH(1,('Attendance-Slot-2'!$A$2:$A$2595=$C357)*('Attendance-Slot-2'!$G$2:$G$2595=DW$2),0)),"No Data")</f>
        <v>A-S2_Onsite</v>
      </c>
      <c r="DY357" s="137" t="e">
        <f>VLOOKUP($DL357,'Written Exam Marks'!$H:$Q,10,FALSE)</f>
        <v>#N/A</v>
      </c>
      <c r="DZ357" s="137" t="e">
        <f>VLOOKUP($DL357,'Written Exam Marks'!$H:$Q,9,FALSE)</f>
        <v>#N/A</v>
      </c>
      <c r="EA357" s="62" t="str">
        <f t="shared" si="412"/>
        <v>Absent</v>
      </c>
      <c r="EB357" s="62" t="str">
        <f t="shared" si="413"/>
        <v>A-S2_Onsite</v>
      </c>
      <c r="EC357" s="114" t="str">
        <f t="shared" si="350"/>
        <v>P-0, 
A-0, 
No Data-5</v>
      </c>
      <c r="ED357" s="114" t="str">
        <f t="shared" si="351"/>
        <v>P-0, 
A-2, 
No Data-3</v>
      </c>
      <c r="EE357" s="114" t="str">
        <f t="shared" si="414"/>
        <v>No Data</v>
      </c>
      <c r="EF357" s="114" t="str">
        <f t="shared" si="415"/>
        <v>A-S2_Onsite</v>
      </c>
      <c r="EG357" s="114" t="str">
        <f t="shared" si="416"/>
        <v>No Data</v>
      </c>
      <c r="EH357" s="114" t="str">
        <f t="shared" si="417"/>
        <v>No Data</v>
      </c>
      <c r="EI357" s="114" t="str">
        <f t="shared" si="418"/>
        <v>A-S2_Onsite</v>
      </c>
      <c r="EJ357" s="114" t="str">
        <f t="shared" si="419"/>
        <v>P-0, A-2, No Data-3</v>
      </c>
      <c r="EK357" s="114" t="s">
        <v>10454</v>
      </c>
      <c r="EL357" s="114" t="e">
        <v>#N/A</v>
      </c>
      <c r="EM357" s="114" t="e">
        <v>#N/A</v>
      </c>
      <c r="EN357" s="114" t="e">
        <v>#N/A</v>
      </c>
      <c r="EO357" s="114" t="e">
        <v>#N/A</v>
      </c>
      <c r="EP357" s="114" t="s">
        <v>7218</v>
      </c>
      <c r="EQ357" s="114" t="s">
        <v>1054</v>
      </c>
      <c r="ER357" s="114" t="s">
        <v>4271</v>
      </c>
      <c r="ES357" s="114" t="s">
        <v>7218</v>
      </c>
      <c r="ET357" s="30" t="s">
        <v>4271</v>
      </c>
    </row>
    <row r="358" spans="1:150" x14ac:dyDescent="0.25">
      <c r="A358" s="114">
        <v>355</v>
      </c>
      <c r="B358" s="114" t="s">
        <v>7224</v>
      </c>
      <c r="C358" s="80" t="s">
        <v>4275</v>
      </c>
      <c r="D358" s="30" t="s">
        <v>4276</v>
      </c>
      <c r="E358" s="30" t="s">
        <v>4277</v>
      </c>
      <c r="F358" s="33" t="s">
        <v>7201</v>
      </c>
      <c r="G358" s="30" t="s">
        <v>4278</v>
      </c>
      <c r="H358" s="143" t="s">
        <v>5</v>
      </c>
      <c r="I358" s="143">
        <v>15</v>
      </c>
      <c r="J358" s="143" t="s">
        <v>5</v>
      </c>
      <c r="K358" s="143" t="s">
        <v>5</v>
      </c>
      <c r="L358" s="143">
        <v>15</v>
      </c>
      <c r="M358" s="143">
        <v>65</v>
      </c>
      <c r="N358" s="40" t="s">
        <v>7314</v>
      </c>
      <c r="O358" s="40" t="s">
        <v>1593</v>
      </c>
      <c r="P358" s="13" t="str">
        <f t="shared" si="352"/>
        <v>2025EM1100355-MDSDF401</v>
      </c>
      <c r="Q358" s="40" t="str">
        <f t="shared" si="353"/>
        <v>2 missed</v>
      </c>
      <c r="R358" s="40" t="str">
        <f t="shared" si="354"/>
        <v>1 missed</v>
      </c>
      <c r="S358" s="40">
        <f t="shared" si="355"/>
        <v>1</v>
      </c>
      <c r="T358" s="40">
        <f t="shared" si="356"/>
        <v>0</v>
      </c>
      <c r="U358" s="41">
        <f t="shared" si="357"/>
        <v>0.33333333333333331</v>
      </c>
      <c r="V358" s="41">
        <f t="shared" si="358"/>
        <v>0</v>
      </c>
      <c r="W358" s="40" t="str">
        <f t="shared" si="359"/>
        <v>3 missed</v>
      </c>
      <c r="X358" s="113">
        <f t="shared" si="360"/>
        <v>1</v>
      </c>
      <c r="Y358" s="13">
        <f t="shared" si="361"/>
        <v>0.25</v>
      </c>
      <c r="Z358" s="13" t="str">
        <f t="shared" si="362"/>
        <v>Q-1 A-0 || Q Total-3, A Total-1</v>
      </c>
      <c r="AA358" s="113" t="str" cm="1">
        <f t="array" ref="AA358">IFERROR(INDEX('Attendance-Slot-1'!$Q$2:$Q$1112,MATCH(1,('Attendance-Slot-1'!$A$2:$A$1112=$C358)*('Attendance-Slot-1'!$G$2:$G$1112=AA$2),0)),"No Data")</f>
        <v>No Data</v>
      </c>
      <c r="AB358" s="113" t="str" cm="1">
        <f t="array" ref="AB358">IFERROR(INDEX('Attendance-Slot-2'!$Q$2:$Q$2595,MATCH(1,('Attendance-Slot-2'!$A$2:$A$2595=$C358)*('Attendance-Slot-2'!$G$2:$G$2595=AA$2),0)),"No Data")</f>
        <v>A-S2_Onsite</v>
      </c>
      <c r="AC358" s="133" t="e">
        <f>VLOOKUP($P358,'Written Exam Marks'!$H:$Q,10,FALSE)</f>
        <v>#N/A</v>
      </c>
      <c r="AD358" s="133" t="e">
        <f>VLOOKUP($P358,'Written Exam Marks'!$H:$Q,9,FALSE)</f>
        <v>#N/A</v>
      </c>
      <c r="AE358" s="113" t="str">
        <f t="shared" si="363"/>
        <v>Absent</v>
      </c>
      <c r="AF358" s="113" t="str">
        <f t="shared" si="364"/>
        <v>A-S2_Onsite</v>
      </c>
      <c r="AG358" s="146" t="e">
        <v>#N/A</v>
      </c>
      <c r="AH358" s="146" t="e">
        <v>#N/A</v>
      </c>
      <c r="AI358" s="146" t="e">
        <v>#N/A</v>
      </c>
      <c r="AJ358" s="146" t="e">
        <v>#N/A</v>
      </c>
      <c r="AK358" s="146" t="e">
        <v>#N/A</v>
      </c>
      <c r="AL358" s="146" t="e">
        <v>#N/A</v>
      </c>
      <c r="AM358" s="146" t="e">
        <v>#N/A</v>
      </c>
      <c r="AN358" s="146" t="e">
        <v>#N/A</v>
      </c>
      <c r="AO358" s="43" t="s">
        <v>7336</v>
      </c>
      <c r="AP358" s="43" t="s">
        <v>1598</v>
      </c>
      <c r="AQ358" s="50" t="str">
        <f t="shared" si="365"/>
        <v>2025EM1100355-MDSDF402</v>
      </c>
      <c r="AR358" s="43" t="str">
        <f t="shared" si="366"/>
        <v>0 missed</v>
      </c>
      <c r="AS358" s="47" t="s">
        <v>7342</v>
      </c>
      <c r="AT358" s="43">
        <f t="shared" si="367"/>
        <v>6</v>
      </c>
      <c r="AU358" s="48" t="s">
        <v>7342</v>
      </c>
      <c r="AV358" s="49">
        <f t="shared" si="368"/>
        <v>1</v>
      </c>
      <c r="AW358" s="48" t="s">
        <v>7342</v>
      </c>
      <c r="AX358" s="43" t="str">
        <f t="shared" si="369"/>
        <v>0 missed</v>
      </c>
      <c r="AY358" s="42">
        <f t="shared" si="370"/>
        <v>6</v>
      </c>
      <c r="AZ358" s="50">
        <f t="shared" si="371"/>
        <v>1</v>
      </c>
      <c r="BA358" s="50" t="str">
        <f t="shared" si="372"/>
        <v>Q-6 A-- || Q Total-6, A Total-0</v>
      </c>
      <c r="BB358" s="42" t="str" cm="1">
        <f t="array" ref="BB358">IFERROR(INDEX('Attendance-Slot-1'!$Q$2:$Q$1112,MATCH(1,('Attendance-Slot-1'!$A$2:$A$1112=$C358)*('Attendance-Slot-1'!$G$2:$G$1112=BB$2),0)),"No Data")</f>
        <v>No Data</v>
      </c>
      <c r="BC358" s="42" t="str" cm="1">
        <f t="array" ref="BC358">IFERROR(INDEX('Attendance-Slot-2'!$Q$2:$Q$2595,MATCH(1,('Attendance-Slot-2'!$A$2:$A$2595=$C358)*('Attendance-Slot-2'!$G$2:$G$2595=BB$2),0)),"No Data")</f>
        <v>No Data</v>
      </c>
      <c r="BD358" s="134" t="e">
        <f>VLOOKUP($AQ358,'Written Exam Marks'!$H:$Q,10,FALSE)</f>
        <v>#N/A</v>
      </c>
      <c r="BE358" s="134" t="e">
        <f>VLOOKUP($AQ358,'Written Exam Marks'!$H:$Q,9,FALSE)</f>
        <v>#N/A</v>
      </c>
      <c r="BF358" s="42" t="str">
        <f t="shared" si="373"/>
        <v>No Data</v>
      </c>
      <c r="BG358" s="42" t="str">
        <f t="shared" si="374"/>
        <v>No Data</v>
      </c>
      <c r="BH358" s="147" t="e">
        <v>#N/A</v>
      </c>
      <c r="BI358" s="147" t="e">
        <v>#N/A</v>
      </c>
      <c r="BJ358" s="147" t="e">
        <v>#N/A</v>
      </c>
      <c r="BK358" s="147" t="e">
        <v>#N/A</v>
      </c>
      <c r="BL358" s="52" t="s">
        <v>3697</v>
      </c>
      <c r="BM358" s="52" t="s">
        <v>1606</v>
      </c>
      <c r="BN358" s="57" t="str">
        <f t="shared" si="375"/>
        <v>2025EM1100355-MDSDF403</v>
      </c>
      <c r="BO358" s="52" t="str">
        <f t="shared" si="376"/>
        <v>0 missed</v>
      </c>
      <c r="BP358" s="52" t="str">
        <f t="shared" si="377"/>
        <v>0 missed</v>
      </c>
      <c r="BQ358" s="52">
        <f t="shared" si="378"/>
        <v>1</v>
      </c>
      <c r="BR358" s="52">
        <f t="shared" si="379"/>
        <v>1</v>
      </c>
      <c r="BS358" s="56">
        <f t="shared" si="380"/>
        <v>1</v>
      </c>
      <c r="BT358" s="56">
        <f t="shared" si="381"/>
        <v>1</v>
      </c>
      <c r="BU358" s="52" t="str">
        <f t="shared" si="382"/>
        <v>0 missed</v>
      </c>
      <c r="BV358" s="51">
        <f t="shared" si="383"/>
        <v>2</v>
      </c>
      <c r="BW358" s="57">
        <f t="shared" si="384"/>
        <v>1</v>
      </c>
      <c r="BX358" s="57" t="str">
        <f t="shared" si="385"/>
        <v>Q-1 A-1 || Q Total-1, A Total-1</v>
      </c>
      <c r="BY358" s="51" t="str" cm="1">
        <f t="array" ref="BY358">IFERROR(INDEX('Attendance-Slot-1'!$Q$2:$Q$1112,MATCH(1,('Attendance-Slot-1'!$A$2:$A$1112=$C358)*('Attendance-Slot-1'!$G$2:$G$1112=BY$2),0)),"No Data")</f>
        <v>No Data</v>
      </c>
      <c r="BZ358" s="51" t="str" cm="1">
        <f t="array" ref="BZ358">IFERROR(INDEX('Attendance-Slot-2'!$Q$2:$Q$2595,MATCH(1,('Attendance-Slot-2'!$A$2:$A$2595=$C358)*('Attendance-Slot-2'!$G$2:$G$2595=BY$2),0)),"No Data")</f>
        <v>No Data</v>
      </c>
      <c r="CA358" s="135" t="e">
        <f>VLOOKUP($BN358,'Written Exam Marks'!$H:$Q,10,FALSE)</f>
        <v>#N/A</v>
      </c>
      <c r="CB358" s="135" t="e">
        <f>VLOOKUP($BN358,'Written Exam Marks'!$H:$Q,9,FALSE)</f>
        <v>#N/A</v>
      </c>
      <c r="CC358" s="51" t="str">
        <f t="shared" si="386"/>
        <v>No Data</v>
      </c>
      <c r="CD358" s="51" t="str">
        <f t="shared" si="387"/>
        <v>No Data</v>
      </c>
      <c r="CE358" s="29">
        <v>20</v>
      </c>
      <c r="CF358" s="29" t="s">
        <v>5</v>
      </c>
      <c r="CG358" s="29" t="s">
        <v>5</v>
      </c>
      <c r="CH358" s="29">
        <v>20</v>
      </c>
      <c r="CI358" s="29">
        <v>60</v>
      </c>
      <c r="CJ358" s="61" t="s">
        <v>7343</v>
      </c>
      <c r="CK358" s="61" t="s">
        <v>1613</v>
      </c>
      <c r="CL358" s="10" t="str">
        <f t="shared" si="388"/>
        <v>2025EM1100355-MDSDF404</v>
      </c>
      <c r="CM358" s="61" t="str">
        <f t="shared" si="389"/>
        <v>1 missed</v>
      </c>
      <c r="CN358" s="61" t="str">
        <f t="shared" si="390"/>
        <v>1 missed</v>
      </c>
      <c r="CO358" s="111">
        <f t="shared" si="391"/>
        <v>1</v>
      </c>
      <c r="CP358" s="111">
        <f t="shared" si="392"/>
        <v>0</v>
      </c>
      <c r="CQ358" s="9">
        <f t="shared" si="393"/>
        <v>0.5</v>
      </c>
      <c r="CR358" s="9">
        <f t="shared" si="394"/>
        <v>0</v>
      </c>
      <c r="CS358" s="61" t="str">
        <f t="shared" si="395"/>
        <v>2 missed</v>
      </c>
      <c r="CT358" s="111">
        <f t="shared" si="396"/>
        <v>1</v>
      </c>
      <c r="CU358" s="10">
        <f t="shared" si="397"/>
        <v>0.33333333333333331</v>
      </c>
      <c r="CV358" s="10" t="str">
        <f t="shared" si="398"/>
        <v>Q-1 A-0 || Q Total-2, A Total-1</v>
      </c>
      <c r="CW358" s="111" t="str" cm="1">
        <f t="array" ref="CW358">IFERROR(INDEX('Attendance-Slot-1'!$Q$2:$Q$1112,MATCH(1,('Attendance-Slot-1'!$A$2:$A$1112=$C358)*('Attendance-Slot-1'!$G$2:$G$1112=CW$2),0)),"No Data")</f>
        <v>No Data</v>
      </c>
      <c r="CX358" s="111" t="str" cm="1">
        <f t="array" ref="CX358">IFERROR(INDEX('Attendance-Slot-2'!$Q$2:$Q$2595,MATCH(1,('Attendance-Slot-2'!$A$2:$A$2595=$C358)*('Attendance-Slot-2'!$G$2:$G$2595=CW$2),0)),"No Data")</f>
        <v>A-S2_Onsite</v>
      </c>
      <c r="CY358" s="136" t="e">
        <f>VLOOKUP($CL358,'Written Exam Marks'!$H:$Q,10,FALSE)</f>
        <v>#N/A</v>
      </c>
      <c r="CZ358" s="136" t="e">
        <f>VLOOKUP($CL358,'Written Exam Marks'!$H:$Q,9,FALSE)</f>
        <v>#N/A</v>
      </c>
      <c r="DA358" s="111" t="str">
        <f t="shared" si="399"/>
        <v>Absent</v>
      </c>
      <c r="DB358" s="111" t="str">
        <f t="shared" si="400"/>
        <v>A-S2_Onsite</v>
      </c>
      <c r="DC358" s="148">
        <v>6.5</v>
      </c>
      <c r="DD358" s="148" t="s">
        <v>5</v>
      </c>
      <c r="DE358" s="148" t="s">
        <v>5</v>
      </c>
      <c r="DF358" s="148" t="s">
        <v>5</v>
      </c>
      <c r="DG358" s="148" t="s">
        <v>5</v>
      </c>
      <c r="DH358" s="148">
        <v>6.5</v>
      </c>
      <c r="DI358" s="148">
        <v>65</v>
      </c>
      <c r="DJ358" s="66" t="s">
        <v>7351</v>
      </c>
      <c r="DK358" s="66" t="s">
        <v>1631</v>
      </c>
      <c r="DL358" s="68" t="str">
        <f t="shared" si="401"/>
        <v>2025EM1100355-MDSDF406</v>
      </c>
      <c r="DM358" s="66" t="str">
        <f t="shared" si="402"/>
        <v>2 missed</v>
      </c>
      <c r="DN358" s="66" t="str">
        <f t="shared" si="403"/>
        <v>2 missed</v>
      </c>
      <c r="DO358" s="62">
        <f t="shared" si="404"/>
        <v>1</v>
      </c>
      <c r="DP358" s="62">
        <f t="shared" si="405"/>
        <v>0</v>
      </c>
      <c r="DQ358" s="67">
        <f t="shared" si="406"/>
        <v>0.33333333333333331</v>
      </c>
      <c r="DR358" s="67">
        <f t="shared" si="407"/>
        <v>0</v>
      </c>
      <c r="DS358" s="66" t="str">
        <f t="shared" si="408"/>
        <v>4 missed</v>
      </c>
      <c r="DT358" s="62">
        <f t="shared" si="409"/>
        <v>1</v>
      </c>
      <c r="DU358" s="68">
        <f t="shared" si="410"/>
        <v>0.2</v>
      </c>
      <c r="DV358" s="68" t="str">
        <f t="shared" si="411"/>
        <v>Q-1 A-0 || Q Total-3, A Total-2</v>
      </c>
      <c r="DW358" s="62" t="str" cm="1">
        <f t="array" ref="DW358">IFERROR(INDEX('Attendance-Slot-1'!$Q$2:$Q$1112,MATCH(1,('Attendance-Slot-1'!$A$2:$A$1112=$C358)*('Attendance-Slot-1'!$G$2:$G$1112=DW$2),0)),"No Data")</f>
        <v>No Data</v>
      </c>
      <c r="DX358" s="62" t="str" cm="1">
        <f t="array" ref="DX358">IFERROR(INDEX('Attendance-Slot-2'!$Q$2:$Q$2595,MATCH(1,('Attendance-Slot-2'!$A$2:$A$2595=$C358)*('Attendance-Slot-2'!$G$2:$G$2595=DW$2),0)),"No Data")</f>
        <v>A-S2_Onsite</v>
      </c>
      <c r="DY358" s="137" t="e">
        <f>VLOOKUP($DL358,'Written Exam Marks'!$H:$Q,10,FALSE)</f>
        <v>#N/A</v>
      </c>
      <c r="DZ358" s="137" t="e">
        <f>VLOOKUP($DL358,'Written Exam Marks'!$H:$Q,9,FALSE)</f>
        <v>#N/A</v>
      </c>
      <c r="EA358" s="62" t="str">
        <f t="shared" si="412"/>
        <v>Absent</v>
      </c>
      <c r="EB358" s="62" t="str">
        <f t="shared" si="413"/>
        <v>A-S2_Onsite</v>
      </c>
      <c r="EC358" s="114" t="str">
        <f t="shared" si="350"/>
        <v>P-0, 
A-0, 
No Data-5</v>
      </c>
      <c r="ED358" s="114" t="str">
        <f t="shared" si="351"/>
        <v>P-0, 
A-3, 
No Data-2</v>
      </c>
      <c r="EE358" s="114" t="str">
        <f t="shared" si="414"/>
        <v>A-S2_Onsite</v>
      </c>
      <c r="EF358" s="114" t="str">
        <f t="shared" si="415"/>
        <v>No Data</v>
      </c>
      <c r="EG358" s="114" t="str">
        <f t="shared" si="416"/>
        <v>No Data</v>
      </c>
      <c r="EH358" s="114" t="str">
        <f t="shared" si="417"/>
        <v>A-S2_Onsite</v>
      </c>
      <c r="EI358" s="114" t="str">
        <f t="shared" si="418"/>
        <v>A-S2_Onsite</v>
      </c>
      <c r="EJ358" s="114" t="str">
        <f t="shared" si="419"/>
        <v>P-0, A-3, No Data-2</v>
      </c>
      <c r="EK358" s="114" t="s">
        <v>10454</v>
      </c>
      <c r="EL358" s="114" t="e">
        <v>#N/A</v>
      </c>
      <c r="EM358" s="114" t="e">
        <v>#N/A</v>
      </c>
      <c r="EN358" s="114" t="e">
        <v>#N/A</v>
      </c>
      <c r="EO358" s="114" t="e">
        <v>#N/A</v>
      </c>
      <c r="EP358" s="114" t="s">
        <v>7218</v>
      </c>
      <c r="EQ358" s="114" t="s">
        <v>1054</v>
      </c>
      <c r="ER358" s="114" t="s">
        <v>4275</v>
      </c>
      <c r="ES358" s="114" t="s">
        <v>7218</v>
      </c>
      <c r="ET358" s="30" t="s">
        <v>4275</v>
      </c>
    </row>
    <row r="359" spans="1:150" x14ac:dyDescent="0.25">
      <c r="A359" s="114">
        <v>356</v>
      </c>
      <c r="B359" s="114" t="s">
        <v>7224</v>
      </c>
      <c r="C359" s="80" t="s">
        <v>2950</v>
      </c>
      <c r="D359" s="30" t="s">
        <v>2951</v>
      </c>
      <c r="E359" s="30" t="s">
        <v>2952</v>
      </c>
      <c r="F359" s="33" t="s">
        <v>7202</v>
      </c>
      <c r="G359" s="30" t="s">
        <v>2953</v>
      </c>
      <c r="H359" s="143">
        <v>15</v>
      </c>
      <c r="I359" s="143">
        <v>15</v>
      </c>
      <c r="J359" s="143">
        <v>13</v>
      </c>
      <c r="K359" s="143">
        <v>15</v>
      </c>
      <c r="L359" s="143">
        <v>58</v>
      </c>
      <c r="M359" s="143">
        <v>65</v>
      </c>
      <c r="N359" s="40" t="s">
        <v>7314</v>
      </c>
      <c r="O359" s="40" t="s">
        <v>1593</v>
      </c>
      <c r="P359" s="13" t="str">
        <f t="shared" si="352"/>
        <v>2025EM1100356-MDSDF401</v>
      </c>
      <c r="Q359" s="40" t="str">
        <f t="shared" si="353"/>
        <v>0 missed</v>
      </c>
      <c r="R359" s="40" t="str">
        <f t="shared" si="354"/>
        <v>0 missed</v>
      </c>
      <c r="S359" s="40">
        <f t="shared" si="355"/>
        <v>3</v>
      </c>
      <c r="T359" s="40">
        <f t="shared" si="356"/>
        <v>1</v>
      </c>
      <c r="U359" s="41">
        <f t="shared" si="357"/>
        <v>1</v>
      </c>
      <c r="V359" s="41">
        <f t="shared" si="358"/>
        <v>1</v>
      </c>
      <c r="W359" s="40" t="str">
        <f t="shared" si="359"/>
        <v>0 missed</v>
      </c>
      <c r="X359" s="113">
        <f t="shared" si="360"/>
        <v>4</v>
      </c>
      <c r="Y359" s="13">
        <f t="shared" si="361"/>
        <v>1</v>
      </c>
      <c r="Z359" s="13" t="str">
        <f t="shared" si="362"/>
        <v>Q-3 A-1 || Q Total-3, A Total-1</v>
      </c>
      <c r="AA359" s="113" t="str" cm="1">
        <f t="array" ref="AA359">IFERROR(INDEX('Attendance-Slot-1'!$Q$2:$Q$1112,MATCH(1,('Attendance-Slot-1'!$A$2:$A$1112=$C359)*('Attendance-Slot-1'!$G$2:$G$1112=AA$2),0)),"No Data")</f>
        <v>No Data</v>
      </c>
      <c r="AB359" s="113" t="str" cm="1">
        <f t="array" ref="AB359">IFERROR(INDEX('Attendance-Slot-2'!$Q$2:$Q$2595,MATCH(1,('Attendance-Slot-2'!$A$2:$A$2595=$C359)*('Attendance-Slot-2'!$G$2:$G$2595=AA$2),0)),"No Data")</f>
        <v>P-S2_Onsite</v>
      </c>
      <c r="AC359" s="133">
        <f>VLOOKUP($P359,'Written Exam Marks'!$H:$Q,10,FALSE)</f>
        <v>17</v>
      </c>
      <c r="AD359" s="133">
        <f>VLOOKUP($P359,'Written Exam Marks'!$H:$Q,9,FALSE)</f>
        <v>35</v>
      </c>
      <c r="AE359" s="113" t="str">
        <f t="shared" si="363"/>
        <v>Present</v>
      </c>
      <c r="AF359" s="113" t="str">
        <f t="shared" si="364"/>
        <v>P-S2_Onsite</v>
      </c>
      <c r="AG359" s="146">
        <v>9</v>
      </c>
      <c r="AH359" s="146">
        <v>8.5</v>
      </c>
      <c r="AI359" s="146">
        <v>10</v>
      </c>
      <c r="AJ359" s="146">
        <v>10</v>
      </c>
      <c r="AK359" s="146">
        <v>9</v>
      </c>
      <c r="AL359" s="146">
        <v>10</v>
      </c>
      <c r="AM359" s="146">
        <v>56.5</v>
      </c>
      <c r="AN359" s="146">
        <v>60</v>
      </c>
      <c r="AO359" s="43" t="s">
        <v>7336</v>
      </c>
      <c r="AP359" s="43" t="s">
        <v>1598</v>
      </c>
      <c r="AQ359" s="50" t="str">
        <f t="shared" si="365"/>
        <v>2025EM1100356-MDSDF402</v>
      </c>
      <c r="AR359" s="43" t="str">
        <f t="shared" si="366"/>
        <v>0 missed</v>
      </c>
      <c r="AS359" s="47" t="s">
        <v>7342</v>
      </c>
      <c r="AT359" s="43">
        <f t="shared" si="367"/>
        <v>6</v>
      </c>
      <c r="AU359" s="48" t="s">
        <v>7342</v>
      </c>
      <c r="AV359" s="49">
        <f t="shared" si="368"/>
        <v>1</v>
      </c>
      <c r="AW359" s="48" t="s">
        <v>7342</v>
      </c>
      <c r="AX359" s="43" t="str">
        <f t="shared" si="369"/>
        <v>0 missed</v>
      </c>
      <c r="AY359" s="42">
        <f t="shared" si="370"/>
        <v>6</v>
      </c>
      <c r="AZ359" s="50">
        <f t="shared" si="371"/>
        <v>1</v>
      </c>
      <c r="BA359" s="50" t="str">
        <f t="shared" si="372"/>
        <v>Q-6 A-- || Q Total-6, A Total-0</v>
      </c>
      <c r="BB359" s="42" t="str" cm="1">
        <f t="array" ref="BB359">IFERROR(INDEX('Attendance-Slot-1'!$Q$2:$Q$1112,MATCH(1,('Attendance-Slot-1'!$A$2:$A$1112=$C359)*('Attendance-Slot-1'!$G$2:$G$1112=BB$2),0)),"No Data")</f>
        <v>No Data</v>
      </c>
      <c r="BC359" s="42" t="str" cm="1">
        <f t="array" ref="BC359">IFERROR(INDEX('Attendance-Slot-2'!$Q$2:$Q$2595,MATCH(1,('Attendance-Slot-2'!$A$2:$A$2595=$C359)*('Attendance-Slot-2'!$G$2:$G$2595=BB$2),0)),"No Data")</f>
        <v>P-S2_Onsite</v>
      </c>
      <c r="BD359" s="134">
        <f>VLOOKUP($AQ359,'Written Exam Marks'!$H:$Q,10,FALSE)</f>
        <v>26</v>
      </c>
      <c r="BE359" s="134">
        <f>VLOOKUP($AQ359,'Written Exam Marks'!$H:$Q,9,FALSE)</f>
        <v>40</v>
      </c>
      <c r="BF359" s="42" t="str">
        <f t="shared" si="373"/>
        <v>Present</v>
      </c>
      <c r="BG359" s="42" t="str">
        <f t="shared" si="374"/>
        <v>P-S2_Onsite</v>
      </c>
      <c r="BH359" s="147">
        <v>19</v>
      </c>
      <c r="BI359" s="147">
        <v>24</v>
      </c>
      <c r="BJ359" s="147">
        <v>43</v>
      </c>
      <c r="BK359" s="147">
        <v>60</v>
      </c>
      <c r="BL359" s="52" t="s">
        <v>3697</v>
      </c>
      <c r="BM359" s="52" t="s">
        <v>1606</v>
      </c>
      <c r="BN359" s="57" t="str">
        <f t="shared" si="375"/>
        <v>2025EM1100356-MDSDF403</v>
      </c>
      <c r="BO359" s="52" t="str">
        <f t="shared" si="376"/>
        <v>0 missed</v>
      </c>
      <c r="BP359" s="52" t="str">
        <f t="shared" si="377"/>
        <v>0 missed</v>
      </c>
      <c r="BQ359" s="52">
        <f t="shared" si="378"/>
        <v>1</v>
      </c>
      <c r="BR359" s="52">
        <f t="shared" si="379"/>
        <v>1</v>
      </c>
      <c r="BS359" s="56">
        <f t="shared" si="380"/>
        <v>1</v>
      </c>
      <c r="BT359" s="56">
        <f t="shared" si="381"/>
        <v>1</v>
      </c>
      <c r="BU359" s="52" t="str">
        <f t="shared" si="382"/>
        <v>0 missed</v>
      </c>
      <c r="BV359" s="51">
        <f t="shared" si="383"/>
        <v>2</v>
      </c>
      <c r="BW359" s="57">
        <f t="shared" si="384"/>
        <v>1</v>
      </c>
      <c r="BX359" s="57" t="str">
        <f t="shared" si="385"/>
        <v>Q-1 A-1 || Q Total-1, A Total-1</v>
      </c>
      <c r="BY359" s="51" t="str" cm="1">
        <f t="array" ref="BY359">IFERROR(INDEX('Attendance-Slot-1'!$Q$2:$Q$1112,MATCH(1,('Attendance-Slot-1'!$A$2:$A$1112=$C359)*('Attendance-Slot-1'!$G$2:$G$1112=BY$2),0)),"No Data")</f>
        <v>P-S1_Onsite</v>
      </c>
      <c r="BZ359" s="51" t="str" cm="1">
        <f t="array" ref="BZ359">IFERROR(INDEX('Attendance-Slot-2'!$Q$2:$Q$2595,MATCH(1,('Attendance-Slot-2'!$A$2:$A$2595=$C359)*('Attendance-Slot-2'!$G$2:$G$2595=BY$2),0)),"No Data")</f>
        <v>No Data</v>
      </c>
      <c r="CA359" s="135">
        <f>VLOOKUP($BN359,'Written Exam Marks'!$H:$Q,10,FALSE)</f>
        <v>24</v>
      </c>
      <c r="CB359" s="135">
        <f>VLOOKUP($BN359,'Written Exam Marks'!$H:$Q,9,FALSE)</f>
        <v>40</v>
      </c>
      <c r="CC359" s="51" t="str">
        <f t="shared" si="386"/>
        <v>Present</v>
      </c>
      <c r="CD359" s="51" t="str">
        <f t="shared" si="387"/>
        <v>P-S1_Onsite</v>
      </c>
      <c r="CE359" s="29">
        <v>18</v>
      </c>
      <c r="CF359" s="29">
        <v>19</v>
      </c>
      <c r="CG359" s="29">
        <v>19</v>
      </c>
      <c r="CH359" s="29">
        <v>56</v>
      </c>
      <c r="CI359" s="29">
        <v>60</v>
      </c>
      <c r="CJ359" s="61" t="s">
        <v>7343</v>
      </c>
      <c r="CK359" s="61" t="s">
        <v>1613</v>
      </c>
      <c r="CL359" s="10" t="str">
        <f t="shared" si="388"/>
        <v>2025EM1100356-MDSDF404</v>
      </c>
      <c r="CM359" s="61" t="str">
        <f t="shared" si="389"/>
        <v>0 missed</v>
      </c>
      <c r="CN359" s="61" t="str">
        <f t="shared" si="390"/>
        <v>0 missed</v>
      </c>
      <c r="CO359" s="111">
        <f t="shared" si="391"/>
        <v>2</v>
      </c>
      <c r="CP359" s="111">
        <f t="shared" si="392"/>
        <v>1</v>
      </c>
      <c r="CQ359" s="9">
        <f t="shared" si="393"/>
        <v>1</v>
      </c>
      <c r="CR359" s="9">
        <f t="shared" si="394"/>
        <v>1</v>
      </c>
      <c r="CS359" s="61" t="str">
        <f t="shared" si="395"/>
        <v>0 missed</v>
      </c>
      <c r="CT359" s="111">
        <f t="shared" si="396"/>
        <v>3</v>
      </c>
      <c r="CU359" s="10">
        <f t="shared" si="397"/>
        <v>1</v>
      </c>
      <c r="CV359" s="10" t="str">
        <f t="shared" si="398"/>
        <v>Q-2 A-1 || Q Total-2, A Total-1</v>
      </c>
      <c r="CW359" s="111" t="str" cm="1">
        <f t="array" ref="CW359">IFERROR(INDEX('Attendance-Slot-1'!$Q$2:$Q$1112,MATCH(1,('Attendance-Slot-1'!$A$2:$A$1112=$C359)*('Attendance-Slot-1'!$G$2:$G$1112=CW$2),0)),"No Data")</f>
        <v>No Data</v>
      </c>
      <c r="CX359" s="111" t="str" cm="1">
        <f t="array" ref="CX359">IFERROR(INDEX('Attendance-Slot-2'!$Q$2:$Q$2595,MATCH(1,('Attendance-Slot-2'!$A$2:$A$2595=$C359)*('Attendance-Slot-2'!$G$2:$G$2595=CW$2),0)),"No Data")</f>
        <v>P-S2_Onsite</v>
      </c>
      <c r="CY359" s="136">
        <f>VLOOKUP($CL359,'Written Exam Marks'!$H:$Q,10,FALSE)</f>
        <v>21</v>
      </c>
      <c r="CZ359" s="136">
        <f>VLOOKUP($CL359,'Written Exam Marks'!$H:$Q,9,FALSE)</f>
        <v>40</v>
      </c>
      <c r="DA359" s="111" t="str">
        <f t="shared" si="399"/>
        <v>Present</v>
      </c>
      <c r="DB359" s="111" t="str">
        <f t="shared" si="400"/>
        <v>P-S2_Onsite</v>
      </c>
      <c r="DC359" s="148">
        <v>5.5</v>
      </c>
      <c r="DD359" s="148">
        <v>7.25</v>
      </c>
      <c r="DE359" s="148">
        <v>8</v>
      </c>
      <c r="DF359" s="148">
        <v>13</v>
      </c>
      <c r="DG359" s="148">
        <v>16</v>
      </c>
      <c r="DH359" s="148">
        <v>49.75</v>
      </c>
      <c r="DI359" s="148">
        <v>65</v>
      </c>
      <c r="DJ359" s="66" t="s">
        <v>7351</v>
      </c>
      <c r="DK359" s="66" t="s">
        <v>1631</v>
      </c>
      <c r="DL359" s="68" t="str">
        <f t="shared" si="401"/>
        <v>2025EM1100356-MDSDF406</v>
      </c>
      <c r="DM359" s="66" t="str">
        <f t="shared" si="402"/>
        <v>0 missed</v>
      </c>
      <c r="DN359" s="66" t="str">
        <f t="shared" si="403"/>
        <v>0 missed</v>
      </c>
      <c r="DO359" s="62">
        <f t="shared" si="404"/>
        <v>3</v>
      </c>
      <c r="DP359" s="62">
        <f t="shared" si="405"/>
        <v>2</v>
      </c>
      <c r="DQ359" s="67">
        <f t="shared" si="406"/>
        <v>1</v>
      </c>
      <c r="DR359" s="67">
        <f t="shared" si="407"/>
        <v>1</v>
      </c>
      <c r="DS359" s="66" t="str">
        <f t="shared" si="408"/>
        <v>0 missed</v>
      </c>
      <c r="DT359" s="62">
        <f t="shared" si="409"/>
        <v>5</v>
      </c>
      <c r="DU359" s="68">
        <f t="shared" si="410"/>
        <v>1</v>
      </c>
      <c r="DV359" s="68" t="str">
        <f t="shared" si="411"/>
        <v>Q-3 A-2 || Q Total-3, A Total-2</v>
      </c>
      <c r="DW359" s="62" t="str" cm="1">
        <f t="array" ref="DW359">IFERROR(INDEX('Attendance-Slot-1'!$Q$2:$Q$1112,MATCH(1,('Attendance-Slot-1'!$A$2:$A$1112=$C359)*('Attendance-Slot-1'!$G$2:$G$1112=DW$2),0)),"No Data")</f>
        <v>P-S1_Onsite</v>
      </c>
      <c r="DX359" s="62" t="str" cm="1">
        <f t="array" ref="DX359">IFERROR(INDEX('Attendance-Slot-2'!$Q$2:$Q$2595,MATCH(1,('Attendance-Slot-2'!$A$2:$A$2595=$C359)*('Attendance-Slot-2'!$G$2:$G$2595=DW$2),0)),"No Data")</f>
        <v>No Data</v>
      </c>
      <c r="DY359" s="137">
        <f>VLOOKUP($DL359,'Written Exam Marks'!$H:$Q,10,FALSE)</f>
        <v>24</v>
      </c>
      <c r="DZ359" s="137">
        <f>VLOOKUP($DL359,'Written Exam Marks'!$H:$Q,9,FALSE)</f>
        <v>35</v>
      </c>
      <c r="EA359" s="62" t="str">
        <f t="shared" si="412"/>
        <v>Present</v>
      </c>
      <c r="EB359" s="62" t="str">
        <f t="shared" si="413"/>
        <v>P-S1_Onsite</v>
      </c>
      <c r="EC359" s="114" t="str">
        <f t="shared" si="350"/>
        <v>P-2, 
A-0, 
No Data-3</v>
      </c>
      <c r="ED359" s="114" t="str">
        <f t="shared" si="351"/>
        <v>P-3, 
A-0, 
No Data-2</v>
      </c>
      <c r="EE359" s="114" t="str">
        <f t="shared" si="414"/>
        <v>P-S2_Onsite</v>
      </c>
      <c r="EF359" s="114" t="str">
        <f t="shared" si="415"/>
        <v>P-S2_Onsite</v>
      </c>
      <c r="EG359" s="114" t="str">
        <f t="shared" si="416"/>
        <v>P-S1_Onsite</v>
      </c>
      <c r="EH359" s="114" t="str">
        <f t="shared" si="417"/>
        <v>P-S2_Onsite</v>
      </c>
      <c r="EI359" s="114" t="str">
        <f t="shared" si="418"/>
        <v>P-S1_Onsite</v>
      </c>
      <c r="EJ359" s="114" t="str">
        <f t="shared" si="419"/>
        <v>P-5, A-0, No Data-0</v>
      </c>
      <c r="EK359" s="114" t="s">
        <v>10453</v>
      </c>
      <c r="EL359" s="114">
        <v>27</v>
      </c>
      <c r="EM359" s="114">
        <v>10</v>
      </c>
      <c r="EN359" s="114">
        <v>45</v>
      </c>
      <c r="EO359" s="114">
        <v>82</v>
      </c>
      <c r="EP359" s="114" t="s">
        <v>7217</v>
      </c>
      <c r="EQ359" s="114" t="s">
        <v>1054</v>
      </c>
      <c r="ER359" s="114" t="s">
        <v>2950</v>
      </c>
      <c r="ES359" s="114"/>
      <c r="ET359" s="30" t="s">
        <v>2950</v>
      </c>
    </row>
    <row r="360" spans="1:150" x14ac:dyDescent="0.25">
      <c r="A360" s="114">
        <v>357</v>
      </c>
      <c r="B360" s="114" t="s">
        <v>7224</v>
      </c>
      <c r="C360" s="80" t="s">
        <v>2956</v>
      </c>
      <c r="D360" s="30" t="s">
        <v>2957</v>
      </c>
      <c r="E360" s="30" t="s">
        <v>2958</v>
      </c>
      <c r="F360" s="33" t="s">
        <v>7202</v>
      </c>
      <c r="G360" s="30" t="s">
        <v>2959</v>
      </c>
      <c r="H360" s="143">
        <v>15</v>
      </c>
      <c r="I360" s="143">
        <v>15</v>
      </c>
      <c r="J360" s="143">
        <v>19</v>
      </c>
      <c r="K360" s="143">
        <v>15</v>
      </c>
      <c r="L360" s="143">
        <v>64</v>
      </c>
      <c r="M360" s="143">
        <v>65</v>
      </c>
      <c r="N360" s="40" t="s">
        <v>7314</v>
      </c>
      <c r="O360" s="40" t="s">
        <v>1593</v>
      </c>
      <c r="P360" s="13" t="str">
        <f t="shared" si="352"/>
        <v>2025EM1100357-MDSDF401</v>
      </c>
      <c r="Q360" s="40" t="str">
        <f t="shared" si="353"/>
        <v>0 missed</v>
      </c>
      <c r="R360" s="40" t="str">
        <f t="shared" si="354"/>
        <v>0 missed</v>
      </c>
      <c r="S360" s="40">
        <f t="shared" si="355"/>
        <v>3</v>
      </c>
      <c r="T360" s="40">
        <f t="shared" si="356"/>
        <v>1</v>
      </c>
      <c r="U360" s="41">
        <f t="shared" si="357"/>
        <v>1</v>
      </c>
      <c r="V360" s="41">
        <f t="shared" si="358"/>
        <v>1</v>
      </c>
      <c r="W360" s="40" t="str">
        <f t="shared" si="359"/>
        <v>0 missed</v>
      </c>
      <c r="X360" s="113">
        <f t="shared" si="360"/>
        <v>4</v>
      </c>
      <c r="Y360" s="13">
        <f t="shared" si="361"/>
        <v>1</v>
      </c>
      <c r="Z360" s="13" t="str">
        <f t="shared" si="362"/>
        <v>Q-3 A-1 || Q Total-3, A Total-1</v>
      </c>
      <c r="AA360" s="113" t="str" cm="1">
        <f t="array" ref="AA360">IFERROR(INDEX('Attendance-Slot-1'!$Q$2:$Q$1112,MATCH(1,('Attendance-Slot-1'!$A$2:$A$1112=$C360)*('Attendance-Slot-1'!$G$2:$G$1112=AA$2),0)),"No Data")</f>
        <v>P-S1_Onsite</v>
      </c>
      <c r="AB360" s="113" t="str" cm="1">
        <f t="array" ref="AB360">IFERROR(INDEX('Attendance-Slot-2'!$Q$2:$Q$2595,MATCH(1,('Attendance-Slot-2'!$A$2:$A$2595=$C360)*('Attendance-Slot-2'!$G$2:$G$2595=AA$2),0)),"No Data")</f>
        <v>No Data</v>
      </c>
      <c r="AC360" s="133">
        <f>VLOOKUP($P360,'Written Exam Marks'!$H:$Q,10,FALSE)</f>
        <v>9.5</v>
      </c>
      <c r="AD360" s="133">
        <f>VLOOKUP($P360,'Written Exam Marks'!$H:$Q,9,FALSE)</f>
        <v>35</v>
      </c>
      <c r="AE360" s="113" t="str">
        <f t="shared" si="363"/>
        <v>Present</v>
      </c>
      <c r="AF360" s="113" t="str">
        <f t="shared" si="364"/>
        <v>P-S1_Onsite</v>
      </c>
      <c r="AG360" s="146">
        <v>10</v>
      </c>
      <c r="AH360" s="146">
        <v>8.5</v>
      </c>
      <c r="AI360" s="146">
        <v>10</v>
      </c>
      <c r="AJ360" s="146">
        <v>10</v>
      </c>
      <c r="AK360" s="146">
        <v>10</v>
      </c>
      <c r="AL360" s="146">
        <v>10</v>
      </c>
      <c r="AM360" s="146">
        <v>58.5</v>
      </c>
      <c r="AN360" s="146">
        <v>60</v>
      </c>
      <c r="AO360" s="43" t="s">
        <v>7336</v>
      </c>
      <c r="AP360" s="43" t="s">
        <v>1598</v>
      </c>
      <c r="AQ360" s="50" t="str">
        <f t="shared" si="365"/>
        <v>2025EM1100357-MDSDF402</v>
      </c>
      <c r="AR360" s="43" t="str">
        <f t="shared" si="366"/>
        <v>0 missed</v>
      </c>
      <c r="AS360" s="47" t="s">
        <v>7342</v>
      </c>
      <c r="AT360" s="43">
        <f t="shared" si="367"/>
        <v>6</v>
      </c>
      <c r="AU360" s="48" t="s">
        <v>7342</v>
      </c>
      <c r="AV360" s="49">
        <f t="shared" si="368"/>
        <v>1</v>
      </c>
      <c r="AW360" s="48" t="s">
        <v>7342</v>
      </c>
      <c r="AX360" s="43" t="str">
        <f t="shared" si="369"/>
        <v>0 missed</v>
      </c>
      <c r="AY360" s="42">
        <f t="shared" si="370"/>
        <v>6</v>
      </c>
      <c r="AZ360" s="50">
        <f t="shared" si="371"/>
        <v>1</v>
      </c>
      <c r="BA360" s="50" t="str">
        <f t="shared" si="372"/>
        <v>Q-6 A-- || Q Total-6, A Total-0</v>
      </c>
      <c r="BB360" s="42" t="str" cm="1">
        <f t="array" ref="BB360">IFERROR(INDEX('Attendance-Slot-1'!$Q$2:$Q$1112,MATCH(1,('Attendance-Slot-1'!$A$2:$A$1112=$C360)*('Attendance-Slot-1'!$G$2:$G$1112=BB$2),0)),"No Data")</f>
        <v>P-S1_Onsite</v>
      </c>
      <c r="BC360" s="42" t="str" cm="1">
        <f t="array" ref="BC360">IFERROR(INDEX('Attendance-Slot-2'!$Q$2:$Q$2595,MATCH(1,('Attendance-Slot-2'!$A$2:$A$2595=$C360)*('Attendance-Slot-2'!$G$2:$G$2595=BB$2),0)),"No Data")</f>
        <v>No Data</v>
      </c>
      <c r="BD360" s="134">
        <f>VLOOKUP($AQ360,'Written Exam Marks'!$H:$Q,10,FALSE)</f>
        <v>16</v>
      </c>
      <c r="BE360" s="134">
        <f>VLOOKUP($AQ360,'Written Exam Marks'!$H:$Q,9,FALSE)</f>
        <v>40</v>
      </c>
      <c r="BF360" s="42" t="str">
        <f t="shared" si="373"/>
        <v>Present</v>
      </c>
      <c r="BG360" s="42" t="str">
        <f t="shared" si="374"/>
        <v>P-S1_Onsite</v>
      </c>
      <c r="BH360" s="147">
        <v>19</v>
      </c>
      <c r="BI360" s="147">
        <v>24</v>
      </c>
      <c r="BJ360" s="147">
        <v>43</v>
      </c>
      <c r="BK360" s="147">
        <v>60</v>
      </c>
      <c r="BL360" s="52" t="s">
        <v>3697</v>
      </c>
      <c r="BM360" s="52" t="s">
        <v>1606</v>
      </c>
      <c r="BN360" s="57" t="str">
        <f t="shared" si="375"/>
        <v>2025EM1100357-MDSDF403</v>
      </c>
      <c r="BO360" s="52" t="str">
        <f t="shared" si="376"/>
        <v>0 missed</v>
      </c>
      <c r="BP360" s="52" t="str">
        <f t="shared" si="377"/>
        <v>0 missed</v>
      </c>
      <c r="BQ360" s="52">
        <f t="shared" si="378"/>
        <v>1</v>
      </c>
      <c r="BR360" s="52">
        <f t="shared" si="379"/>
        <v>1</v>
      </c>
      <c r="BS360" s="56">
        <f t="shared" si="380"/>
        <v>1</v>
      </c>
      <c r="BT360" s="56">
        <f t="shared" si="381"/>
        <v>1</v>
      </c>
      <c r="BU360" s="52" t="str">
        <f t="shared" si="382"/>
        <v>0 missed</v>
      </c>
      <c r="BV360" s="51">
        <f t="shared" si="383"/>
        <v>2</v>
      </c>
      <c r="BW360" s="57">
        <f t="shared" si="384"/>
        <v>1</v>
      </c>
      <c r="BX360" s="57" t="str">
        <f t="shared" si="385"/>
        <v>Q-1 A-1 || Q Total-1, A Total-1</v>
      </c>
      <c r="BY360" s="51" t="str" cm="1">
        <f t="array" ref="BY360">IFERROR(INDEX('Attendance-Slot-1'!$Q$2:$Q$1112,MATCH(1,('Attendance-Slot-1'!$A$2:$A$1112=$C360)*('Attendance-Slot-1'!$G$2:$G$1112=BY$2),0)),"No Data")</f>
        <v>P-S1_Onsite</v>
      </c>
      <c r="BZ360" s="51" t="str" cm="1">
        <f t="array" ref="BZ360">IFERROR(INDEX('Attendance-Slot-2'!$Q$2:$Q$2595,MATCH(1,('Attendance-Slot-2'!$A$2:$A$2595=$C360)*('Attendance-Slot-2'!$G$2:$G$2595=BY$2),0)),"No Data")</f>
        <v>No Data</v>
      </c>
      <c r="CA360" s="135">
        <f>VLOOKUP($BN360,'Written Exam Marks'!$H:$Q,10,FALSE)</f>
        <v>16.5</v>
      </c>
      <c r="CB360" s="135">
        <f>VLOOKUP($BN360,'Written Exam Marks'!$H:$Q,9,FALSE)</f>
        <v>40</v>
      </c>
      <c r="CC360" s="51" t="str">
        <f t="shared" si="386"/>
        <v>Present</v>
      </c>
      <c r="CD360" s="51" t="str">
        <f t="shared" si="387"/>
        <v>P-S1_Onsite</v>
      </c>
      <c r="CE360" s="29">
        <v>20</v>
      </c>
      <c r="CF360" s="29">
        <v>20</v>
      </c>
      <c r="CG360" s="29">
        <v>20</v>
      </c>
      <c r="CH360" s="29">
        <v>60</v>
      </c>
      <c r="CI360" s="29">
        <v>60</v>
      </c>
      <c r="CJ360" s="61" t="s">
        <v>7343</v>
      </c>
      <c r="CK360" s="61" t="s">
        <v>1613</v>
      </c>
      <c r="CL360" s="10" t="str">
        <f t="shared" si="388"/>
        <v>2025EM1100357-MDSDF404</v>
      </c>
      <c r="CM360" s="61" t="str">
        <f t="shared" si="389"/>
        <v>0 missed</v>
      </c>
      <c r="CN360" s="61" t="str">
        <f t="shared" si="390"/>
        <v>0 missed</v>
      </c>
      <c r="CO360" s="111">
        <f t="shared" si="391"/>
        <v>2</v>
      </c>
      <c r="CP360" s="111">
        <f t="shared" si="392"/>
        <v>1</v>
      </c>
      <c r="CQ360" s="9">
        <f t="shared" si="393"/>
        <v>1</v>
      </c>
      <c r="CR360" s="9">
        <f t="shared" si="394"/>
        <v>1</v>
      </c>
      <c r="CS360" s="61" t="str">
        <f t="shared" si="395"/>
        <v>0 missed</v>
      </c>
      <c r="CT360" s="111">
        <f t="shared" si="396"/>
        <v>3</v>
      </c>
      <c r="CU360" s="10">
        <f t="shared" si="397"/>
        <v>1</v>
      </c>
      <c r="CV360" s="10" t="str">
        <f t="shared" si="398"/>
        <v>Q-2 A-1 || Q Total-2, A Total-1</v>
      </c>
      <c r="CW360" s="111" t="str" cm="1">
        <f t="array" ref="CW360">IFERROR(INDEX('Attendance-Slot-1'!$Q$2:$Q$1112,MATCH(1,('Attendance-Slot-1'!$A$2:$A$1112=$C360)*('Attendance-Slot-1'!$G$2:$G$1112=CW$2),0)),"No Data")</f>
        <v>P-S1_Onsite</v>
      </c>
      <c r="CX360" s="111" t="str" cm="1">
        <f t="array" ref="CX360">IFERROR(INDEX('Attendance-Slot-2'!$Q$2:$Q$2595,MATCH(1,('Attendance-Slot-2'!$A$2:$A$2595=$C360)*('Attendance-Slot-2'!$G$2:$G$2595=CW$2),0)),"No Data")</f>
        <v>No Data</v>
      </c>
      <c r="CY360" s="136">
        <f>VLOOKUP($CL360,'Written Exam Marks'!$H:$Q,10,FALSE)</f>
        <v>16</v>
      </c>
      <c r="CZ360" s="136">
        <f>VLOOKUP($CL360,'Written Exam Marks'!$H:$Q,9,FALSE)</f>
        <v>40</v>
      </c>
      <c r="DA360" s="111" t="str">
        <f t="shared" si="399"/>
        <v>Present</v>
      </c>
      <c r="DB360" s="111" t="str">
        <f t="shared" si="400"/>
        <v>P-S1_Onsite</v>
      </c>
      <c r="DC360" s="148">
        <v>3.5</v>
      </c>
      <c r="DD360" s="148">
        <v>7.625</v>
      </c>
      <c r="DE360" s="148">
        <v>9</v>
      </c>
      <c r="DF360" s="148">
        <v>14</v>
      </c>
      <c r="DG360" s="148">
        <v>18</v>
      </c>
      <c r="DH360" s="148">
        <v>52.125</v>
      </c>
      <c r="DI360" s="148">
        <v>65</v>
      </c>
      <c r="DJ360" s="66" t="s">
        <v>7351</v>
      </c>
      <c r="DK360" s="66" t="s">
        <v>1631</v>
      </c>
      <c r="DL360" s="68" t="str">
        <f t="shared" si="401"/>
        <v>2025EM1100357-MDSDF406</v>
      </c>
      <c r="DM360" s="66" t="str">
        <f t="shared" si="402"/>
        <v>0 missed</v>
      </c>
      <c r="DN360" s="66" t="str">
        <f t="shared" si="403"/>
        <v>0 missed</v>
      </c>
      <c r="DO360" s="62">
        <f t="shared" si="404"/>
        <v>3</v>
      </c>
      <c r="DP360" s="62">
        <f t="shared" si="405"/>
        <v>2</v>
      </c>
      <c r="DQ360" s="67">
        <f t="shared" si="406"/>
        <v>1</v>
      </c>
      <c r="DR360" s="67">
        <f t="shared" si="407"/>
        <v>1</v>
      </c>
      <c r="DS360" s="66" t="str">
        <f t="shared" si="408"/>
        <v>0 missed</v>
      </c>
      <c r="DT360" s="62">
        <f t="shared" si="409"/>
        <v>5</v>
      </c>
      <c r="DU360" s="68">
        <f t="shared" si="410"/>
        <v>1</v>
      </c>
      <c r="DV360" s="68" t="str">
        <f t="shared" si="411"/>
        <v>Q-3 A-2 || Q Total-3, A Total-2</v>
      </c>
      <c r="DW360" s="62" t="str" cm="1">
        <f t="array" ref="DW360">IFERROR(INDEX('Attendance-Slot-1'!$Q$2:$Q$1112,MATCH(1,('Attendance-Slot-1'!$A$2:$A$1112=$C360)*('Attendance-Slot-1'!$G$2:$G$1112=DW$2),0)),"No Data")</f>
        <v>P-S1_Onsite</v>
      </c>
      <c r="DX360" s="62" t="str" cm="1">
        <f t="array" ref="DX360">IFERROR(INDEX('Attendance-Slot-2'!$Q$2:$Q$2595,MATCH(1,('Attendance-Slot-2'!$A$2:$A$2595=$C360)*('Attendance-Slot-2'!$G$2:$G$2595=DW$2),0)),"No Data")</f>
        <v>No Data</v>
      </c>
      <c r="DY360" s="137">
        <f>VLOOKUP($DL360,'Written Exam Marks'!$H:$Q,10,FALSE)</f>
        <v>23.5</v>
      </c>
      <c r="DZ360" s="137">
        <f>VLOOKUP($DL360,'Written Exam Marks'!$H:$Q,9,FALSE)</f>
        <v>35</v>
      </c>
      <c r="EA360" s="62" t="str">
        <f t="shared" si="412"/>
        <v>Present</v>
      </c>
      <c r="EB360" s="62" t="str">
        <f t="shared" si="413"/>
        <v>P-S1_Onsite</v>
      </c>
      <c r="EC360" s="114" t="str">
        <f t="shared" si="350"/>
        <v>P-5, 
A-0, 
No Data-0</v>
      </c>
      <c r="ED360" s="114" t="str">
        <f t="shared" si="351"/>
        <v>P-0, 
A-0, 
No Data-5</v>
      </c>
      <c r="EE360" s="114" t="str">
        <f t="shared" si="414"/>
        <v>P-S1_Onsite</v>
      </c>
      <c r="EF360" s="114" t="str">
        <f t="shared" si="415"/>
        <v>P-S1_Onsite</v>
      </c>
      <c r="EG360" s="114" t="str">
        <f t="shared" si="416"/>
        <v>P-S1_Onsite</v>
      </c>
      <c r="EH360" s="114" t="str">
        <f t="shared" si="417"/>
        <v>P-S1_Onsite</v>
      </c>
      <c r="EI360" s="114" t="str">
        <f t="shared" si="418"/>
        <v>P-S1_Onsite</v>
      </c>
      <c r="EJ360" s="114" t="str">
        <f t="shared" si="419"/>
        <v>P-5, A-0, No Data-0</v>
      </c>
      <c r="EK360" s="114" t="s">
        <v>10453</v>
      </c>
      <c r="EL360" s="114">
        <v>30</v>
      </c>
      <c r="EM360" s="114">
        <v>10</v>
      </c>
      <c r="EN360" s="114">
        <v>51</v>
      </c>
      <c r="EO360" s="114">
        <v>91</v>
      </c>
      <c r="EP360" s="114" t="s">
        <v>7217</v>
      </c>
      <c r="EQ360" s="114" t="s">
        <v>1054</v>
      </c>
      <c r="ER360" s="114" t="s">
        <v>2956</v>
      </c>
      <c r="ES360" s="114"/>
      <c r="ET360" s="30" t="s">
        <v>2956</v>
      </c>
    </row>
    <row r="361" spans="1:150" x14ac:dyDescent="0.25">
      <c r="A361" s="114">
        <v>358</v>
      </c>
      <c r="B361" s="114" t="s">
        <v>7224</v>
      </c>
      <c r="C361" s="80" t="s">
        <v>2965</v>
      </c>
      <c r="D361" s="30" t="s">
        <v>2966</v>
      </c>
      <c r="E361" s="30" t="s">
        <v>2967</v>
      </c>
      <c r="F361" s="33" t="s">
        <v>7201</v>
      </c>
      <c r="G361" s="30" t="s">
        <v>2968</v>
      </c>
      <c r="H361" s="143">
        <v>12</v>
      </c>
      <c r="I361" s="143">
        <v>15</v>
      </c>
      <c r="J361" s="143">
        <v>13.5</v>
      </c>
      <c r="K361" s="143">
        <v>15</v>
      </c>
      <c r="L361" s="143">
        <v>55.5</v>
      </c>
      <c r="M361" s="143">
        <v>65</v>
      </c>
      <c r="N361" s="40" t="s">
        <v>7314</v>
      </c>
      <c r="O361" s="40" t="s">
        <v>1593</v>
      </c>
      <c r="P361" s="13" t="str">
        <f t="shared" si="352"/>
        <v>2025EM1100358-MDSDF401</v>
      </c>
      <c r="Q361" s="40" t="str">
        <f t="shared" si="353"/>
        <v>0 missed</v>
      </c>
      <c r="R361" s="40" t="str">
        <f t="shared" si="354"/>
        <v>0 missed</v>
      </c>
      <c r="S361" s="40">
        <f t="shared" si="355"/>
        <v>3</v>
      </c>
      <c r="T361" s="40">
        <f t="shared" si="356"/>
        <v>1</v>
      </c>
      <c r="U361" s="41">
        <f t="shared" si="357"/>
        <v>1</v>
      </c>
      <c r="V361" s="41">
        <f t="shared" si="358"/>
        <v>1</v>
      </c>
      <c r="W361" s="40" t="str">
        <f t="shared" si="359"/>
        <v>0 missed</v>
      </c>
      <c r="X361" s="113">
        <f t="shared" si="360"/>
        <v>4</v>
      </c>
      <c r="Y361" s="13">
        <f t="shared" si="361"/>
        <v>1</v>
      </c>
      <c r="Z361" s="13" t="str">
        <f t="shared" si="362"/>
        <v>Q-3 A-1 || Q Total-3, A Total-1</v>
      </c>
      <c r="AA361" s="113" t="str" cm="1">
        <f t="array" ref="AA361">IFERROR(INDEX('Attendance-Slot-1'!$Q$2:$Q$1112,MATCH(1,('Attendance-Slot-1'!$A$2:$A$1112=$C361)*('Attendance-Slot-1'!$G$2:$G$1112=AA$2),0)),"No Data")</f>
        <v>P-S1_Onsite</v>
      </c>
      <c r="AB361" s="113" t="str" cm="1">
        <f t="array" ref="AB361">IFERROR(INDEX('Attendance-Slot-2'!$Q$2:$Q$2595,MATCH(1,('Attendance-Slot-2'!$A$2:$A$2595=$C361)*('Attendance-Slot-2'!$G$2:$G$2595=AA$2),0)),"No Data")</f>
        <v>No Data</v>
      </c>
      <c r="AC361" s="133">
        <f>VLOOKUP($P361,'Written Exam Marks'!$H:$Q,10,FALSE)</f>
        <v>17</v>
      </c>
      <c r="AD361" s="133">
        <f>VLOOKUP($P361,'Written Exam Marks'!$H:$Q,9,FALSE)</f>
        <v>35</v>
      </c>
      <c r="AE361" s="113" t="str">
        <f t="shared" si="363"/>
        <v>Present</v>
      </c>
      <c r="AF361" s="113" t="str">
        <f t="shared" si="364"/>
        <v>P-S1_Onsite</v>
      </c>
      <c r="AG361" s="146">
        <v>10</v>
      </c>
      <c r="AH361" s="146">
        <v>5</v>
      </c>
      <c r="AI361" s="146">
        <v>10</v>
      </c>
      <c r="AJ361" s="146">
        <v>9</v>
      </c>
      <c r="AK361" s="146">
        <v>7</v>
      </c>
      <c r="AL361" s="146" t="s">
        <v>5</v>
      </c>
      <c r="AM361" s="146">
        <v>41</v>
      </c>
      <c r="AN361" s="146">
        <v>60</v>
      </c>
      <c r="AO361" s="43" t="s">
        <v>7336</v>
      </c>
      <c r="AP361" s="43" t="s">
        <v>1598</v>
      </c>
      <c r="AQ361" s="50" t="str">
        <f t="shared" si="365"/>
        <v>2025EM1100358-MDSDF402</v>
      </c>
      <c r="AR361" s="43" t="str">
        <f t="shared" si="366"/>
        <v>1 missed</v>
      </c>
      <c r="AS361" s="47" t="s">
        <v>7342</v>
      </c>
      <c r="AT361" s="43">
        <f t="shared" si="367"/>
        <v>5</v>
      </c>
      <c r="AU361" s="48" t="s">
        <v>7342</v>
      </c>
      <c r="AV361" s="49">
        <f t="shared" si="368"/>
        <v>0.83333333333333337</v>
      </c>
      <c r="AW361" s="48" t="s">
        <v>7342</v>
      </c>
      <c r="AX361" s="43" t="str">
        <f t="shared" si="369"/>
        <v>1 missed</v>
      </c>
      <c r="AY361" s="42">
        <f t="shared" si="370"/>
        <v>5</v>
      </c>
      <c r="AZ361" s="50">
        <f t="shared" si="371"/>
        <v>0.83333333333333337</v>
      </c>
      <c r="BA361" s="50" t="str">
        <f t="shared" si="372"/>
        <v>Q-5 A-- || Q Total-6, A Total-0</v>
      </c>
      <c r="BB361" s="42" t="str" cm="1">
        <f t="array" ref="BB361">IFERROR(INDEX('Attendance-Slot-1'!$Q$2:$Q$1112,MATCH(1,('Attendance-Slot-1'!$A$2:$A$1112=$C361)*('Attendance-Slot-1'!$G$2:$G$1112=BB$2),0)),"No Data")</f>
        <v>P-S1_Onsite</v>
      </c>
      <c r="BC361" s="42" t="str" cm="1">
        <f t="array" ref="BC361">IFERROR(INDEX('Attendance-Slot-2'!$Q$2:$Q$2595,MATCH(1,('Attendance-Slot-2'!$A$2:$A$2595=$C361)*('Attendance-Slot-2'!$G$2:$G$2595=BB$2),0)),"No Data")</f>
        <v>No Data</v>
      </c>
      <c r="BD361" s="134">
        <f>VLOOKUP($AQ361,'Written Exam Marks'!$H:$Q,10,FALSE)</f>
        <v>26</v>
      </c>
      <c r="BE361" s="134">
        <f>VLOOKUP($AQ361,'Written Exam Marks'!$H:$Q,9,FALSE)</f>
        <v>40</v>
      </c>
      <c r="BF361" s="42" t="str">
        <f t="shared" si="373"/>
        <v>Present</v>
      </c>
      <c r="BG361" s="42" t="str">
        <f t="shared" si="374"/>
        <v>P-S1_Onsite</v>
      </c>
      <c r="BH361" s="147" t="s">
        <v>5</v>
      </c>
      <c r="BI361" s="147">
        <v>33</v>
      </c>
      <c r="BJ361" s="147">
        <v>33</v>
      </c>
      <c r="BK361" s="147">
        <v>60</v>
      </c>
      <c r="BL361" s="52" t="s">
        <v>3697</v>
      </c>
      <c r="BM361" s="52" t="s">
        <v>1606</v>
      </c>
      <c r="BN361" s="57" t="str">
        <f t="shared" si="375"/>
        <v>2025EM1100358-MDSDF403</v>
      </c>
      <c r="BO361" s="52" t="str">
        <f t="shared" si="376"/>
        <v>1 missed</v>
      </c>
      <c r="BP361" s="52" t="str">
        <f t="shared" si="377"/>
        <v>0 missed</v>
      </c>
      <c r="BQ361" s="52">
        <f t="shared" si="378"/>
        <v>0</v>
      </c>
      <c r="BR361" s="52">
        <f t="shared" si="379"/>
        <v>1</v>
      </c>
      <c r="BS361" s="56">
        <f t="shared" si="380"/>
        <v>0</v>
      </c>
      <c r="BT361" s="56">
        <f t="shared" si="381"/>
        <v>1</v>
      </c>
      <c r="BU361" s="52" t="str">
        <f t="shared" si="382"/>
        <v>1 missed</v>
      </c>
      <c r="BV361" s="51">
        <f t="shared" si="383"/>
        <v>1</v>
      </c>
      <c r="BW361" s="57">
        <f t="shared" si="384"/>
        <v>0.5</v>
      </c>
      <c r="BX361" s="57" t="str">
        <f t="shared" si="385"/>
        <v>Q-0 A-1 || Q Total-1, A Total-1</v>
      </c>
      <c r="BY361" s="51" t="str" cm="1">
        <f t="array" ref="BY361">IFERROR(INDEX('Attendance-Slot-1'!$Q$2:$Q$1112,MATCH(1,('Attendance-Slot-1'!$A$2:$A$1112=$C361)*('Attendance-Slot-1'!$G$2:$G$1112=BY$2),0)),"No Data")</f>
        <v>No Data</v>
      </c>
      <c r="BZ361" s="51" t="str" cm="1">
        <f t="array" ref="BZ361">IFERROR(INDEX('Attendance-Slot-2'!$Q$2:$Q$2595,MATCH(1,('Attendance-Slot-2'!$A$2:$A$2595=$C361)*('Attendance-Slot-2'!$G$2:$G$2595=BY$2),0)),"No Data")</f>
        <v>P-S2_Onsite</v>
      </c>
      <c r="CA361" s="135">
        <f>VLOOKUP($BN361,'Written Exam Marks'!$H:$Q,10,FALSE)</f>
        <v>27</v>
      </c>
      <c r="CB361" s="135">
        <f>VLOOKUP($BN361,'Written Exam Marks'!$H:$Q,9,FALSE)</f>
        <v>40</v>
      </c>
      <c r="CC361" s="51" t="str">
        <f t="shared" si="386"/>
        <v>Present</v>
      </c>
      <c r="CD361" s="51" t="str">
        <f t="shared" si="387"/>
        <v>P-S2_Onsite</v>
      </c>
      <c r="CE361" s="29">
        <v>19</v>
      </c>
      <c r="CF361" s="29" t="s">
        <v>5</v>
      </c>
      <c r="CG361" s="29">
        <v>18</v>
      </c>
      <c r="CH361" s="29">
        <v>37</v>
      </c>
      <c r="CI361" s="29">
        <v>60</v>
      </c>
      <c r="CJ361" s="61" t="s">
        <v>7343</v>
      </c>
      <c r="CK361" s="61" t="s">
        <v>1613</v>
      </c>
      <c r="CL361" s="10" t="str">
        <f t="shared" si="388"/>
        <v>2025EM1100358-MDSDF404</v>
      </c>
      <c r="CM361" s="61" t="str">
        <f t="shared" si="389"/>
        <v>1 missed</v>
      </c>
      <c r="CN361" s="61" t="str">
        <f t="shared" si="390"/>
        <v>0 missed</v>
      </c>
      <c r="CO361" s="111">
        <f t="shared" si="391"/>
        <v>1</v>
      </c>
      <c r="CP361" s="111">
        <f t="shared" si="392"/>
        <v>1</v>
      </c>
      <c r="CQ361" s="9">
        <f t="shared" si="393"/>
        <v>0.5</v>
      </c>
      <c r="CR361" s="9">
        <f t="shared" si="394"/>
        <v>1</v>
      </c>
      <c r="CS361" s="61" t="str">
        <f t="shared" si="395"/>
        <v>1 missed</v>
      </c>
      <c r="CT361" s="111">
        <f t="shared" si="396"/>
        <v>2</v>
      </c>
      <c r="CU361" s="10">
        <f t="shared" si="397"/>
        <v>0.66666666666666663</v>
      </c>
      <c r="CV361" s="10" t="str">
        <f t="shared" si="398"/>
        <v>Q-1 A-1 || Q Total-2, A Total-1</v>
      </c>
      <c r="CW361" s="111" t="str" cm="1">
        <f t="array" ref="CW361">IFERROR(INDEX('Attendance-Slot-1'!$Q$2:$Q$1112,MATCH(1,('Attendance-Slot-1'!$A$2:$A$1112=$C361)*('Attendance-Slot-1'!$G$2:$G$1112=CW$2),0)),"No Data")</f>
        <v>No Data</v>
      </c>
      <c r="CX361" s="111" t="str" cm="1">
        <f t="array" ref="CX361">IFERROR(INDEX('Attendance-Slot-2'!$Q$2:$Q$2595,MATCH(1,('Attendance-Slot-2'!$A$2:$A$2595=$C361)*('Attendance-Slot-2'!$G$2:$G$2595=CW$2),0)),"No Data")</f>
        <v>P-S2_Onsite</v>
      </c>
      <c r="CY361" s="136">
        <f>VLOOKUP($CL361,'Written Exam Marks'!$H:$Q,10,FALSE)</f>
        <v>30.5</v>
      </c>
      <c r="CZ361" s="136">
        <f>VLOOKUP($CL361,'Written Exam Marks'!$H:$Q,9,FALSE)</f>
        <v>40</v>
      </c>
      <c r="DA361" s="111" t="str">
        <f t="shared" si="399"/>
        <v>Present</v>
      </c>
      <c r="DB361" s="111" t="str">
        <f t="shared" si="400"/>
        <v>P-S2_Onsite</v>
      </c>
      <c r="DC361" s="148">
        <v>4.5</v>
      </c>
      <c r="DD361" s="148">
        <v>6.75</v>
      </c>
      <c r="DE361" s="148">
        <v>8</v>
      </c>
      <c r="DF361" s="148" t="s">
        <v>5</v>
      </c>
      <c r="DG361" s="148">
        <v>19</v>
      </c>
      <c r="DH361" s="148">
        <v>38.25</v>
      </c>
      <c r="DI361" s="148">
        <v>65</v>
      </c>
      <c r="DJ361" s="66" t="s">
        <v>7351</v>
      </c>
      <c r="DK361" s="66" t="s">
        <v>1631</v>
      </c>
      <c r="DL361" s="68" t="str">
        <f t="shared" si="401"/>
        <v>2025EM1100358-MDSDF406</v>
      </c>
      <c r="DM361" s="66" t="str">
        <f t="shared" si="402"/>
        <v>0 missed</v>
      </c>
      <c r="DN361" s="66" t="str">
        <f t="shared" si="403"/>
        <v>1 missed</v>
      </c>
      <c r="DO361" s="62">
        <f t="shared" si="404"/>
        <v>3</v>
      </c>
      <c r="DP361" s="62">
        <f t="shared" si="405"/>
        <v>1</v>
      </c>
      <c r="DQ361" s="67">
        <f t="shared" si="406"/>
        <v>1</v>
      </c>
      <c r="DR361" s="67">
        <f t="shared" si="407"/>
        <v>0.5</v>
      </c>
      <c r="DS361" s="66" t="str">
        <f t="shared" si="408"/>
        <v>1 missed</v>
      </c>
      <c r="DT361" s="62">
        <f t="shared" si="409"/>
        <v>4</v>
      </c>
      <c r="DU361" s="68">
        <f t="shared" si="410"/>
        <v>0.8</v>
      </c>
      <c r="DV361" s="68" t="str">
        <f t="shared" si="411"/>
        <v>Q-3 A-1 || Q Total-3, A Total-2</v>
      </c>
      <c r="DW361" s="62" t="str" cm="1">
        <f t="array" ref="DW361">IFERROR(INDEX('Attendance-Slot-1'!$Q$2:$Q$1112,MATCH(1,('Attendance-Slot-1'!$A$2:$A$1112=$C361)*('Attendance-Slot-1'!$G$2:$G$1112=DW$2),0)),"No Data")</f>
        <v>P-S1_Onsite</v>
      </c>
      <c r="DX361" s="62" t="str" cm="1">
        <f t="array" ref="DX361">IFERROR(INDEX('Attendance-Slot-2'!$Q$2:$Q$2595,MATCH(1,('Attendance-Slot-2'!$A$2:$A$2595=$C361)*('Attendance-Slot-2'!$G$2:$G$2595=DW$2),0)),"No Data")</f>
        <v>No Data</v>
      </c>
      <c r="DY361" s="137">
        <f>VLOOKUP($DL361,'Written Exam Marks'!$H:$Q,10,FALSE)</f>
        <v>28</v>
      </c>
      <c r="DZ361" s="137">
        <f>VLOOKUP($DL361,'Written Exam Marks'!$H:$Q,9,FALSE)</f>
        <v>35</v>
      </c>
      <c r="EA361" s="62" t="str">
        <f t="shared" si="412"/>
        <v>Present</v>
      </c>
      <c r="EB361" s="62" t="str">
        <f t="shared" si="413"/>
        <v>P-S1_Onsite</v>
      </c>
      <c r="EC361" s="114" t="str">
        <f t="shared" si="350"/>
        <v>P-3, 
A-0, 
No Data-2</v>
      </c>
      <c r="ED361" s="114" t="str">
        <f t="shared" si="351"/>
        <v>P-2, 
A-0, 
No Data-3</v>
      </c>
      <c r="EE361" s="114" t="str">
        <f t="shared" si="414"/>
        <v>P-S1_Onsite</v>
      </c>
      <c r="EF361" s="114" t="str">
        <f t="shared" si="415"/>
        <v>P-S1_Onsite</v>
      </c>
      <c r="EG361" s="114" t="str">
        <f t="shared" si="416"/>
        <v>P-S2_Onsite</v>
      </c>
      <c r="EH361" s="114" t="str">
        <f t="shared" si="417"/>
        <v>P-S2_Onsite</v>
      </c>
      <c r="EI361" s="114" t="str">
        <f t="shared" si="418"/>
        <v>P-S1_Onsite</v>
      </c>
      <c r="EJ361" s="114" t="str">
        <f t="shared" si="419"/>
        <v>P-5, A-0, No Data-0</v>
      </c>
      <c r="EK361" s="114" t="s">
        <v>10453</v>
      </c>
      <c r="EL361" s="114">
        <v>27</v>
      </c>
      <c r="EM361" s="114">
        <v>7.5</v>
      </c>
      <c r="EN361" s="114">
        <v>54</v>
      </c>
      <c r="EO361" s="114">
        <v>88.5</v>
      </c>
      <c r="EP361" s="114" t="s">
        <v>7217</v>
      </c>
      <c r="EQ361" s="114" t="s">
        <v>1054</v>
      </c>
      <c r="ER361" s="114" t="s">
        <v>2965</v>
      </c>
      <c r="ES361" s="114"/>
      <c r="ET361" s="30" t="s">
        <v>2965</v>
      </c>
    </row>
    <row r="362" spans="1:150" x14ac:dyDescent="0.25">
      <c r="A362" s="114">
        <v>359</v>
      </c>
      <c r="B362" s="114" t="s">
        <v>7224</v>
      </c>
      <c r="C362" s="80" t="s">
        <v>2972</v>
      </c>
      <c r="D362" s="30" t="s">
        <v>2973</v>
      </c>
      <c r="E362" s="30" t="s">
        <v>2974</v>
      </c>
      <c r="F362" s="33" t="s">
        <v>7201</v>
      </c>
      <c r="G362" s="30" t="s">
        <v>2975</v>
      </c>
      <c r="H362" s="143" t="s">
        <v>5</v>
      </c>
      <c r="I362" s="143">
        <v>15</v>
      </c>
      <c r="J362" s="143">
        <v>19</v>
      </c>
      <c r="K362" s="143">
        <v>15</v>
      </c>
      <c r="L362" s="143">
        <v>49</v>
      </c>
      <c r="M362" s="143">
        <v>65</v>
      </c>
      <c r="N362" s="40" t="s">
        <v>7314</v>
      </c>
      <c r="O362" s="40" t="s">
        <v>1593</v>
      </c>
      <c r="P362" s="13" t="str">
        <f t="shared" si="352"/>
        <v>2025EM1100359-MDSDF401</v>
      </c>
      <c r="Q362" s="40" t="str">
        <f t="shared" si="353"/>
        <v>1 missed</v>
      </c>
      <c r="R362" s="40" t="str">
        <f t="shared" si="354"/>
        <v>0 missed</v>
      </c>
      <c r="S362" s="40">
        <f t="shared" si="355"/>
        <v>2</v>
      </c>
      <c r="T362" s="40">
        <f t="shared" si="356"/>
        <v>1</v>
      </c>
      <c r="U362" s="41">
        <f t="shared" si="357"/>
        <v>0.66666666666666663</v>
      </c>
      <c r="V362" s="41">
        <f t="shared" si="358"/>
        <v>1</v>
      </c>
      <c r="W362" s="40" t="str">
        <f t="shared" si="359"/>
        <v>1 missed</v>
      </c>
      <c r="X362" s="113">
        <f t="shared" si="360"/>
        <v>3</v>
      </c>
      <c r="Y362" s="13">
        <f t="shared" si="361"/>
        <v>0.75</v>
      </c>
      <c r="Z362" s="13" t="str">
        <f t="shared" si="362"/>
        <v>Q-2 A-1 || Q Total-3, A Total-1</v>
      </c>
      <c r="AA362" s="113" t="str" cm="1">
        <f t="array" ref="AA362">IFERROR(INDEX('Attendance-Slot-1'!$Q$2:$Q$1112,MATCH(1,('Attendance-Slot-1'!$A$2:$A$1112=$C362)*('Attendance-Slot-1'!$G$2:$G$1112=AA$2),0)),"No Data")</f>
        <v>No Data</v>
      </c>
      <c r="AB362" s="113" t="str" cm="1">
        <f t="array" ref="AB362">IFERROR(INDEX('Attendance-Slot-2'!$Q$2:$Q$2595,MATCH(1,('Attendance-Slot-2'!$A$2:$A$2595=$C362)*('Attendance-Slot-2'!$G$2:$G$2595=AA$2),0)),"No Data")</f>
        <v>P-S2_Onsite</v>
      </c>
      <c r="AC362" s="133">
        <f>VLOOKUP($P362,'Written Exam Marks'!$H:$Q,10,FALSE)</f>
        <v>18</v>
      </c>
      <c r="AD362" s="133">
        <f>VLOOKUP($P362,'Written Exam Marks'!$H:$Q,9,FALSE)</f>
        <v>35</v>
      </c>
      <c r="AE362" s="113" t="str">
        <f t="shared" si="363"/>
        <v>Present</v>
      </c>
      <c r="AF362" s="113" t="str">
        <f t="shared" si="364"/>
        <v>P-S2_Onsite</v>
      </c>
      <c r="AG362" s="146">
        <v>8.5</v>
      </c>
      <c r="AH362" s="146">
        <v>9.5</v>
      </c>
      <c r="AI362" s="146">
        <v>10</v>
      </c>
      <c r="AJ362" s="146" t="s">
        <v>5</v>
      </c>
      <c r="AK362" s="146">
        <v>10</v>
      </c>
      <c r="AL362" s="146">
        <v>10</v>
      </c>
      <c r="AM362" s="146">
        <v>48</v>
      </c>
      <c r="AN362" s="146">
        <v>60</v>
      </c>
      <c r="AO362" s="43" t="s">
        <v>7336</v>
      </c>
      <c r="AP362" s="43" t="s">
        <v>1598</v>
      </c>
      <c r="AQ362" s="50" t="str">
        <f t="shared" si="365"/>
        <v>2025EM1100359-MDSDF402</v>
      </c>
      <c r="AR362" s="43" t="str">
        <f t="shared" si="366"/>
        <v>1 missed</v>
      </c>
      <c r="AS362" s="47" t="s">
        <v>7342</v>
      </c>
      <c r="AT362" s="43">
        <f t="shared" si="367"/>
        <v>5</v>
      </c>
      <c r="AU362" s="48" t="s">
        <v>7342</v>
      </c>
      <c r="AV362" s="49">
        <f t="shared" si="368"/>
        <v>0.83333333333333337</v>
      </c>
      <c r="AW362" s="48" t="s">
        <v>7342</v>
      </c>
      <c r="AX362" s="43" t="str">
        <f t="shared" si="369"/>
        <v>1 missed</v>
      </c>
      <c r="AY362" s="42">
        <f t="shared" si="370"/>
        <v>5</v>
      </c>
      <c r="AZ362" s="50">
        <f t="shared" si="371"/>
        <v>0.83333333333333337</v>
      </c>
      <c r="BA362" s="50" t="str">
        <f t="shared" si="372"/>
        <v>Q-5 A-- || Q Total-6, A Total-0</v>
      </c>
      <c r="BB362" s="42" t="str" cm="1">
        <f t="array" ref="BB362">IFERROR(INDEX('Attendance-Slot-1'!$Q$2:$Q$1112,MATCH(1,('Attendance-Slot-1'!$A$2:$A$1112=$C362)*('Attendance-Slot-1'!$G$2:$G$1112=BB$2),0)),"No Data")</f>
        <v>P-S1_Onsite</v>
      </c>
      <c r="BC362" s="42" t="str" cm="1">
        <f t="array" ref="BC362">IFERROR(INDEX('Attendance-Slot-2'!$Q$2:$Q$2595,MATCH(1,('Attendance-Slot-2'!$A$2:$A$2595=$C362)*('Attendance-Slot-2'!$G$2:$G$2595=BB$2),0)),"No Data")</f>
        <v>No Data</v>
      </c>
      <c r="BD362" s="134">
        <f>VLOOKUP($AQ362,'Written Exam Marks'!$H:$Q,10,FALSE)</f>
        <v>26</v>
      </c>
      <c r="BE362" s="134">
        <f>VLOOKUP($AQ362,'Written Exam Marks'!$H:$Q,9,FALSE)</f>
        <v>40</v>
      </c>
      <c r="BF362" s="42" t="str">
        <f t="shared" si="373"/>
        <v>Present</v>
      </c>
      <c r="BG362" s="42" t="str">
        <f t="shared" si="374"/>
        <v>P-S1_Onsite</v>
      </c>
      <c r="BH362" s="147" t="s">
        <v>5</v>
      </c>
      <c r="BI362" s="147" t="s">
        <v>5</v>
      </c>
      <c r="BJ362" s="147">
        <v>0</v>
      </c>
      <c r="BK362" s="147">
        <v>60</v>
      </c>
      <c r="BL362" s="52" t="s">
        <v>3697</v>
      </c>
      <c r="BM362" s="52" t="s">
        <v>1606</v>
      </c>
      <c r="BN362" s="57" t="str">
        <f t="shared" si="375"/>
        <v>2025EM1100359-MDSDF403</v>
      </c>
      <c r="BO362" s="52" t="str">
        <f t="shared" si="376"/>
        <v>1 missed</v>
      </c>
      <c r="BP362" s="52" t="str">
        <f t="shared" si="377"/>
        <v>1 missed</v>
      </c>
      <c r="BQ362" s="52">
        <f t="shared" si="378"/>
        <v>0</v>
      </c>
      <c r="BR362" s="52">
        <f t="shared" si="379"/>
        <v>0</v>
      </c>
      <c r="BS362" s="56">
        <f t="shared" si="380"/>
        <v>0</v>
      </c>
      <c r="BT362" s="56">
        <f t="shared" si="381"/>
        <v>0</v>
      </c>
      <c r="BU362" s="52" t="str">
        <f t="shared" si="382"/>
        <v>2 missed</v>
      </c>
      <c r="BV362" s="51">
        <f t="shared" si="383"/>
        <v>0</v>
      </c>
      <c r="BW362" s="57">
        <f t="shared" si="384"/>
        <v>0</v>
      </c>
      <c r="BX362" s="57" t="str">
        <f t="shared" si="385"/>
        <v>Q-0 A-0 || Q Total-1, A Total-1</v>
      </c>
      <c r="BY362" s="51" t="str" cm="1">
        <f t="array" ref="BY362">IFERROR(INDEX('Attendance-Slot-1'!$Q$2:$Q$1112,MATCH(1,('Attendance-Slot-1'!$A$2:$A$1112=$C362)*('Attendance-Slot-1'!$G$2:$G$1112=BY$2),0)),"No Data")</f>
        <v>No Data</v>
      </c>
      <c r="BZ362" s="51" t="str" cm="1">
        <f t="array" ref="BZ362">IFERROR(INDEX('Attendance-Slot-2'!$Q$2:$Q$2595,MATCH(1,('Attendance-Slot-2'!$A$2:$A$2595=$C362)*('Attendance-Slot-2'!$G$2:$G$2595=BY$2),0)),"No Data")</f>
        <v>P-S2_Onsite</v>
      </c>
      <c r="CA362" s="135">
        <f>VLOOKUP($BN362,'Written Exam Marks'!$H:$Q,10,FALSE)</f>
        <v>29</v>
      </c>
      <c r="CB362" s="135">
        <f>VLOOKUP($BN362,'Written Exam Marks'!$H:$Q,9,FALSE)</f>
        <v>40</v>
      </c>
      <c r="CC362" s="51" t="str">
        <f t="shared" si="386"/>
        <v>Present</v>
      </c>
      <c r="CD362" s="51" t="str">
        <f t="shared" si="387"/>
        <v>P-S2_Onsite</v>
      </c>
      <c r="CE362" s="29">
        <v>20</v>
      </c>
      <c r="CF362" s="29">
        <v>20</v>
      </c>
      <c r="CG362" s="29">
        <v>18</v>
      </c>
      <c r="CH362" s="29">
        <v>58</v>
      </c>
      <c r="CI362" s="29">
        <v>60</v>
      </c>
      <c r="CJ362" s="61" t="s">
        <v>7343</v>
      </c>
      <c r="CK362" s="61" t="s">
        <v>1613</v>
      </c>
      <c r="CL362" s="10" t="str">
        <f t="shared" si="388"/>
        <v>2025EM1100359-MDSDF404</v>
      </c>
      <c r="CM362" s="61" t="str">
        <f t="shared" si="389"/>
        <v>0 missed</v>
      </c>
      <c r="CN362" s="61" t="str">
        <f t="shared" si="390"/>
        <v>0 missed</v>
      </c>
      <c r="CO362" s="111">
        <f t="shared" si="391"/>
        <v>2</v>
      </c>
      <c r="CP362" s="111">
        <f t="shared" si="392"/>
        <v>1</v>
      </c>
      <c r="CQ362" s="9">
        <f t="shared" si="393"/>
        <v>1</v>
      </c>
      <c r="CR362" s="9">
        <f t="shared" si="394"/>
        <v>1</v>
      </c>
      <c r="CS362" s="61" t="str">
        <f t="shared" si="395"/>
        <v>0 missed</v>
      </c>
      <c r="CT362" s="111">
        <f t="shared" si="396"/>
        <v>3</v>
      </c>
      <c r="CU362" s="10">
        <f t="shared" si="397"/>
        <v>1</v>
      </c>
      <c r="CV362" s="10" t="str">
        <f t="shared" si="398"/>
        <v>Q-2 A-1 || Q Total-2, A Total-1</v>
      </c>
      <c r="CW362" s="111" t="str" cm="1">
        <f t="array" ref="CW362">IFERROR(INDEX('Attendance-Slot-1'!$Q$2:$Q$1112,MATCH(1,('Attendance-Slot-1'!$A$2:$A$1112=$C362)*('Attendance-Slot-1'!$G$2:$G$1112=CW$2),0)),"No Data")</f>
        <v>No Data</v>
      </c>
      <c r="CX362" s="111" t="str" cm="1">
        <f t="array" ref="CX362">IFERROR(INDEX('Attendance-Slot-2'!$Q$2:$Q$2595,MATCH(1,('Attendance-Slot-2'!$A$2:$A$2595=$C362)*('Attendance-Slot-2'!$G$2:$G$2595=CW$2),0)),"No Data")</f>
        <v>P-S2_Onsite</v>
      </c>
      <c r="CY362" s="136">
        <f>VLOOKUP($CL362,'Written Exam Marks'!$H:$Q,10,FALSE)</f>
        <v>17</v>
      </c>
      <c r="CZ362" s="136">
        <f>VLOOKUP($CL362,'Written Exam Marks'!$H:$Q,9,FALSE)</f>
        <v>40</v>
      </c>
      <c r="DA362" s="111" t="str">
        <f t="shared" si="399"/>
        <v>Present</v>
      </c>
      <c r="DB362" s="111" t="str">
        <f t="shared" si="400"/>
        <v>P-S2_Onsite</v>
      </c>
      <c r="DC362" s="148" t="s">
        <v>5</v>
      </c>
      <c r="DD362" s="148" t="s">
        <v>5</v>
      </c>
      <c r="DE362" s="148" t="s">
        <v>5</v>
      </c>
      <c r="DF362" s="148">
        <v>12</v>
      </c>
      <c r="DG362" s="148">
        <v>18</v>
      </c>
      <c r="DH362" s="148">
        <v>30</v>
      </c>
      <c r="DI362" s="148">
        <v>65</v>
      </c>
      <c r="DJ362" s="66" t="s">
        <v>7351</v>
      </c>
      <c r="DK362" s="66" t="s">
        <v>1631</v>
      </c>
      <c r="DL362" s="68" t="str">
        <f t="shared" si="401"/>
        <v>2025EM1100359-MDSDF406</v>
      </c>
      <c r="DM362" s="66" t="str">
        <f t="shared" si="402"/>
        <v>3 missed</v>
      </c>
      <c r="DN362" s="66" t="str">
        <f t="shared" si="403"/>
        <v>0 missed</v>
      </c>
      <c r="DO362" s="62">
        <f t="shared" si="404"/>
        <v>0</v>
      </c>
      <c r="DP362" s="62">
        <f t="shared" si="405"/>
        <v>2</v>
      </c>
      <c r="DQ362" s="67">
        <f t="shared" si="406"/>
        <v>0</v>
      </c>
      <c r="DR362" s="67">
        <f t="shared" si="407"/>
        <v>1</v>
      </c>
      <c r="DS362" s="66" t="str">
        <f t="shared" si="408"/>
        <v>3 missed</v>
      </c>
      <c r="DT362" s="62">
        <f t="shared" si="409"/>
        <v>2</v>
      </c>
      <c r="DU362" s="68">
        <f t="shared" si="410"/>
        <v>0.4</v>
      </c>
      <c r="DV362" s="68" t="str">
        <f t="shared" si="411"/>
        <v>Q-0 A-2 || Q Total-3, A Total-2</v>
      </c>
      <c r="DW362" s="62" t="str" cm="1">
        <f t="array" ref="DW362">IFERROR(INDEX('Attendance-Slot-1'!$Q$2:$Q$1112,MATCH(1,('Attendance-Slot-1'!$A$2:$A$1112=$C362)*('Attendance-Slot-1'!$G$2:$G$1112=DW$2),0)),"No Data")</f>
        <v>No Data</v>
      </c>
      <c r="DX362" s="62" t="str" cm="1">
        <f t="array" ref="DX362">IFERROR(INDEX('Attendance-Slot-2'!$Q$2:$Q$2595,MATCH(1,('Attendance-Slot-2'!$A$2:$A$2595=$C362)*('Attendance-Slot-2'!$G$2:$G$2595=DW$2),0)),"No Data")</f>
        <v>P-S2_Onsite</v>
      </c>
      <c r="DY362" s="137">
        <f>VLOOKUP($DL362,'Written Exam Marks'!$H:$Q,10,FALSE)</f>
        <v>23.5</v>
      </c>
      <c r="DZ362" s="137">
        <f>VLOOKUP($DL362,'Written Exam Marks'!$H:$Q,9,FALSE)</f>
        <v>35</v>
      </c>
      <c r="EA362" s="62" t="str">
        <f t="shared" si="412"/>
        <v>Present</v>
      </c>
      <c r="EB362" s="62" t="str">
        <f t="shared" si="413"/>
        <v>P-S2_Onsite</v>
      </c>
      <c r="EC362" s="114" t="str">
        <f t="shared" si="350"/>
        <v>P-1, 
A-0, 
No Data-4</v>
      </c>
      <c r="ED362" s="114" t="str">
        <f t="shared" si="351"/>
        <v>P-4, 
A-0, 
No Data-1</v>
      </c>
      <c r="EE362" s="114" t="str">
        <f t="shared" si="414"/>
        <v>P-S2_Onsite</v>
      </c>
      <c r="EF362" s="114" t="str">
        <f t="shared" si="415"/>
        <v>P-S1_Onsite</v>
      </c>
      <c r="EG362" s="114" t="str">
        <f t="shared" si="416"/>
        <v>P-S2_Onsite</v>
      </c>
      <c r="EH362" s="114" t="str">
        <f t="shared" si="417"/>
        <v>P-S2_Onsite</v>
      </c>
      <c r="EI362" s="114" t="str">
        <f t="shared" si="418"/>
        <v>P-S2_Onsite</v>
      </c>
      <c r="EJ362" s="114" t="str">
        <f t="shared" si="419"/>
        <v>P-5, A-0, No Data-0</v>
      </c>
      <c r="EK362" s="114" t="s">
        <v>10453</v>
      </c>
      <c r="EL362" s="114">
        <v>30</v>
      </c>
      <c r="EM362" s="114">
        <v>9</v>
      </c>
      <c r="EN362" s="114">
        <v>54</v>
      </c>
      <c r="EO362" s="114">
        <v>93</v>
      </c>
      <c r="EP362" s="114" t="s">
        <v>7217</v>
      </c>
      <c r="EQ362" s="114" t="s">
        <v>1054</v>
      </c>
      <c r="ER362" s="114" t="s">
        <v>2972</v>
      </c>
      <c r="ES362" s="114"/>
      <c r="ET362" s="30" t="s">
        <v>2972</v>
      </c>
    </row>
    <row r="363" spans="1:150" x14ac:dyDescent="0.25">
      <c r="A363" s="114">
        <v>360</v>
      </c>
      <c r="B363" s="114" t="s">
        <v>7224</v>
      </c>
      <c r="C363" s="80" t="s">
        <v>4279</v>
      </c>
      <c r="D363" s="30" t="s">
        <v>4280</v>
      </c>
      <c r="E363" s="30" t="s">
        <v>4281</v>
      </c>
      <c r="F363" s="33" t="s">
        <v>7201</v>
      </c>
      <c r="G363" s="30" t="s">
        <v>4282</v>
      </c>
      <c r="H363" s="143">
        <v>15</v>
      </c>
      <c r="I363" s="143">
        <v>15</v>
      </c>
      <c r="J363" s="143" t="s">
        <v>5</v>
      </c>
      <c r="K363" s="143">
        <v>15</v>
      </c>
      <c r="L363" s="143">
        <v>45</v>
      </c>
      <c r="M363" s="143">
        <v>65</v>
      </c>
      <c r="N363" s="40" t="s">
        <v>7314</v>
      </c>
      <c r="O363" s="40" t="s">
        <v>1593</v>
      </c>
      <c r="P363" s="13" t="str">
        <f t="shared" si="352"/>
        <v>2025EM1100360-MDSDF401</v>
      </c>
      <c r="Q363" s="40" t="str">
        <f t="shared" si="353"/>
        <v>1 missed</v>
      </c>
      <c r="R363" s="40" t="str">
        <f t="shared" si="354"/>
        <v>0 missed</v>
      </c>
      <c r="S363" s="40">
        <f t="shared" si="355"/>
        <v>2</v>
      </c>
      <c r="T363" s="40">
        <f t="shared" si="356"/>
        <v>1</v>
      </c>
      <c r="U363" s="41">
        <f t="shared" si="357"/>
        <v>0.66666666666666663</v>
      </c>
      <c r="V363" s="41">
        <f t="shared" si="358"/>
        <v>1</v>
      </c>
      <c r="W363" s="40" t="str">
        <f t="shared" si="359"/>
        <v>1 missed</v>
      </c>
      <c r="X363" s="113">
        <f t="shared" si="360"/>
        <v>3</v>
      </c>
      <c r="Y363" s="13">
        <f t="shared" si="361"/>
        <v>0.75</v>
      </c>
      <c r="Z363" s="13" t="str">
        <f t="shared" si="362"/>
        <v>Q-2 A-1 || Q Total-3, A Total-1</v>
      </c>
      <c r="AA363" s="113" t="str" cm="1">
        <f t="array" ref="AA363">IFERROR(INDEX('Attendance-Slot-1'!$Q$2:$Q$1112,MATCH(1,('Attendance-Slot-1'!$A$2:$A$1112=$C363)*('Attendance-Slot-1'!$G$2:$G$1112=AA$2),0)),"No Data")</f>
        <v>No Data</v>
      </c>
      <c r="AB363" s="113" t="str" cm="1">
        <f t="array" ref="AB363">IFERROR(INDEX('Attendance-Slot-2'!$Q$2:$Q$2595,MATCH(1,('Attendance-Slot-2'!$A$2:$A$2595=$C363)*('Attendance-Slot-2'!$G$2:$G$2595=AA$2),0)),"No Data")</f>
        <v>A-S2_Onsite</v>
      </c>
      <c r="AC363" s="133" t="e">
        <f>VLOOKUP($P363,'Written Exam Marks'!$H:$Q,10,FALSE)</f>
        <v>#N/A</v>
      </c>
      <c r="AD363" s="133" t="e">
        <f>VLOOKUP($P363,'Written Exam Marks'!$H:$Q,9,FALSE)</f>
        <v>#N/A</v>
      </c>
      <c r="AE363" s="113" t="str">
        <f t="shared" si="363"/>
        <v>Absent</v>
      </c>
      <c r="AF363" s="113" t="str">
        <f t="shared" si="364"/>
        <v>A-S2_Onsite</v>
      </c>
      <c r="AG363" s="146">
        <v>8.5</v>
      </c>
      <c r="AH363" s="146">
        <v>9</v>
      </c>
      <c r="AI363" s="146">
        <v>9</v>
      </c>
      <c r="AJ363" s="146">
        <v>10</v>
      </c>
      <c r="AK363" s="146">
        <v>10</v>
      </c>
      <c r="AL363" s="146">
        <v>9</v>
      </c>
      <c r="AM363" s="146">
        <v>55.5</v>
      </c>
      <c r="AN363" s="146">
        <v>60</v>
      </c>
      <c r="AO363" s="43" t="s">
        <v>7336</v>
      </c>
      <c r="AP363" s="43" t="s">
        <v>1598</v>
      </c>
      <c r="AQ363" s="50" t="str">
        <f t="shared" si="365"/>
        <v>2025EM1100360-MDSDF402</v>
      </c>
      <c r="AR363" s="43" t="str">
        <f t="shared" si="366"/>
        <v>0 missed</v>
      </c>
      <c r="AS363" s="47" t="s">
        <v>7342</v>
      </c>
      <c r="AT363" s="43">
        <f t="shared" si="367"/>
        <v>6</v>
      </c>
      <c r="AU363" s="48" t="s">
        <v>7342</v>
      </c>
      <c r="AV363" s="49">
        <f t="shared" si="368"/>
        <v>1</v>
      </c>
      <c r="AW363" s="48" t="s">
        <v>7342</v>
      </c>
      <c r="AX363" s="43" t="str">
        <f t="shared" si="369"/>
        <v>0 missed</v>
      </c>
      <c r="AY363" s="42">
        <f t="shared" si="370"/>
        <v>6</v>
      </c>
      <c r="AZ363" s="50">
        <f t="shared" si="371"/>
        <v>1</v>
      </c>
      <c r="BA363" s="50" t="str">
        <f t="shared" si="372"/>
        <v>Q-6 A-- || Q Total-6, A Total-0</v>
      </c>
      <c r="BB363" s="42" t="str" cm="1">
        <f t="array" ref="BB363">IFERROR(INDEX('Attendance-Slot-1'!$Q$2:$Q$1112,MATCH(1,('Attendance-Slot-1'!$A$2:$A$1112=$C363)*('Attendance-Slot-1'!$G$2:$G$1112=BB$2),0)),"No Data")</f>
        <v>No Data</v>
      </c>
      <c r="BC363" s="42" t="str" cm="1">
        <f t="array" ref="BC363">IFERROR(INDEX('Attendance-Slot-2'!$Q$2:$Q$2595,MATCH(1,('Attendance-Slot-2'!$A$2:$A$2595=$C363)*('Attendance-Slot-2'!$G$2:$G$2595=BB$2),0)),"No Data")</f>
        <v>A-S2_Onsite</v>
      </c>
      <c r="BD363" s="134" t="e">
        <f>VLOOKUP($AQ363,'Written Exam Marks'!$H:$Q,10,FALSE)</f>
        <v>#N/A</v>
      </c>
      <c r="BE363" s="134" t="e">
        <f>VLOOKUP($AQ363,'Written Exam Marks'!$H:$Q,9,FALSE)</f>
        <v>#N/A</v>
      </c>
      <c r="BF363" s="42" t="str">
        <f t="shared" si="373"/>
        <v>Absent</v>
      </c>
      <c r="BG363" s="42" t="str">
        <f t="shared" si="374"/>
        <v>A-S2_Onsite</v>
      </c>
      <c r="BH363" s="147">
        <v>19</v>
      </c>
      <c r="BI363" s="147" t="s">
        <v>5</v>
      </c>
      <c r="BJ363" s="147">
        <v>19</v>
      </c>
      <c r="BK363" s="147">
        <v>60</v>
      </c>
      <c r="BL363" s="52" t="s">
        <v>3697</v>
      </c>
      <c r="BM363" s="52" t="s">
        <v>1606</v>
      </c>
      <c r="BN363" s="57" t="str">
        <f t="shared" si="375"/>
        <v>2025EM1100360-MDSDF403</v>
      </c>
      <c r="BO363" s="52" t="str">
        <f t="shared" si="376"/>
        <v>0 missed</v>
      </c>
      <c r="BP363" s="52" t="str">
        <f t="shared" si="377"/>
        <v>1 missed</v>
      </c>
      <c r="BQ363" s="52">
        <f t="shared" si="378"/>
        <v>1</v>
      </c>
      <c r="BR363" s="52">
        <f t="shared" si="379"/>
        <v>0</v>
      </c>
      <c r="BS363" s="56">
        <f t="shared" si="380"/>
        <v>1</v>
      </c>
      <c r="BT363" s="56">
        <f t="shared" si="381"/>
        <v>0</v>
      </c>
      <c r="BU363" s="52" t="str">
        <f t="shared" si="382"/>
        <v>1 missed</v>
      </c>
      <c r="BV363" s="51">
        <f t="shared" si="383"/>
        <v>1</v>
      </c>
      <c r="BW363" s="57">
        <f t="shared" si="384"/>
        <v>0.5</v>
      </c>
      <c r="BX363" s="57" t="str">
        <f t="shared" si="385"/>
        <v>Q-1 A-0 || Q Total-1, A Total-1</v>
      </c>
      <c r="BY363" s="51" t="str" cm="1">
        <f t="array" ref="BY363">IFERROR(INDEX('Attendance-Slot-1'!$Q$2:$Q$1112,MATCH(1,('Attendance-Slot-1'!$A$2:$A$1112=$C363)*('Attendance-Slot-1'!$G$2:$G$1112=BY$2),0)),"No Data")</f>
        <v>No Data</v>
      </c>
      <c r="BZ363" s="51" t="str" cm="1">
        <f t="array" ref="BZ363">IFERROR(INDEX('Attendance-Slot-2'!$Q$2:$Q$2595,MATCH(1,('Attendance-Slot-2'!$A$2:$A$2595=$C363)*('Attendance-Slot-2'!$G$2:$G$2595=BY$2),0)),"No Data")</f>
        <v>A-S2_Onsite</v>
      </c>
      <c r="CA363" s="135" t="e">
        <f>VLOOKUP($BN363,'Written Exam Marks'!$H:$Q,10,FALSE)</f>
        <v>#N/A</v>
      </c>
      <c r="CB363" s="135" t="e">
        <f>VLOOKUP($BN363,'Written Exam Marks'!$H:$Q,9,FALSE)</f>
        <v>#N/A</v>
      </c>
      <c r="CC363" s="51" t="str">
        <f t="shared" si="386"/>
        <v>Absent</v>
      </c>
      <c r="CD363" s="51" t="str">
        <f t="shared" si="387"/>
        <v>A-S2_Onsite</v>
      </c>
      <c r="CE363" s="29">
        <v>19</v>
      </c>
      <c r="CF363" s="29">
        <v>20</v>
      </c>
      <c r="CG363" s="29" t="s">
        <v>5</v>
      </c>
      <c r="CH363" s="29">
        <v>39</v>
      </c>
      <c r="CI363" s="29">
        <v>60</v>
      </c>
      <c r="CJ363" s="61" t="s">
        <v>7343</v>
      </c>
      <c r="CK363" s="61" t="s">
        <v>1613</v>
      </c>
      <c r="CL363" s="10" t="str">
        <f t="shared" si="388"/>
        <v>2025EM1100360-MDSDF404</v>
      </c>
      <c r="CM363" s="61" t="str">
        <f t="shared" si="389"/>
        <v>0 missed</v>
      </c>
      <c r="CN363" s="61" t="str">
        <f t="shared" si="390"/>
        <v>1 missed</v>
      </c>
      <c r="CO363" s="111">
        <f t="shared" si="391"/>
        <v>2</v>
      </c>
      <c r="CP363" s="111">
        <f t="shared" si="392"/>
        <v>0</v>
      </c>
      <c r="CQ363" s="9">
        <f t="shared" si="393"/>
        <v>1</v>
      </c>
      <c r="CR363" s="9">
        <f t="shared" si="394"/>
        <v>0</v>
      </c>
      <c r="CS363" s="61" t="str">
        <f t="shared" si="395"/>
        <v>1 missed</v>
      </c>
      <c r="CT363" s="111">
        <f t="shared" si="396"/>
        <v>2</v>
      </c>
      <c r="CU363" s="10">
        <f t="shared" si="397"/>
        <v>0.66666666666666663</v>
      </c>
      <c r="CV363" s="10" t="str">
        <f t="shared" si="398"/>
        <v>Q-2 A-0 || Q Total-2, A Total-1</v>
      </c>
      <c r="CW363" s="111" t="str" cm="1">
        <f t="array" ref="CW363">IFERROR(INDEX('Attendance-Slot-1'!$Q$2:$Q$1112,MATCH(1,('Attendance-Slot-1'!$A$2:$A$1112=$C363)*('Attendance-Slot-1'!$G$2:$G$1112=CW$2),0)),"No Data")</f>
        <v>No Data</v>
      </c>
      <c r="CX363" s="111" t="str" cm="1">
        <f t="array" ref="CX363">IFERROR(INDEX('Attendance-Slot-2'!$Q$2:$Q$2595,MATCH(1,('Attendance-Slot-2'!$A$2:$A$2595=$C363)*('Attendance-Slot-2'!$G$2:$G$2595=CW$2),0)),"No Data")</f>
        <v>A-S2_Onsite</v>
      </c>
      <c r="CY363" s="136" t="e">
        <f>VLOOKUP($CL363,'Written Exam Marks'!$H:$Q,10,FALSE)</f>
        <v>#N/A</v>
      </c>
      <c r="CZ363" s="136" t="e">
        <f>VLOOKUP($CL363,'Written Exam Marks'!$H:$Q,9,FALSE)</f>
        <v>#N/A</v>
      </c>
      <c r="DA363" s="111" t="str">
        <f t="shared" si="399"/>
        <v>Absent</v>
      </c>
      <c r="DB363" s="111" t="str">
        <f t="shared" si="400"/>
        <v>A-S2_Onsite</v>
      </c>
      <c r="DC363" s="148">
        <v>5.5</v>
      </c>
      <c r="DD363" s="148">
        <v>6.625</v>
      </c>
      <c r="DE363" s="148" t="s">
        <v>5</v>
      </c>
      <c r="DF363" s="148" t="s">
        <v>5</v>
      </c>
      <c r="DG363" s="148" t="s">
        <v>5</v>
      </c>
      <c r="DH363" s="148">
        <v>12.125</v>
      </c>
      <c r="DI363" s="148">
        <v>65</v>
      </c>
      <c r="DJ363" s="66" t="s">
        <v>7351</v>
      </c>
      <c r="DK363" s="66" t="s">
        <v>1631</v>
      </c>
      <c r="DL363" s="68" t="str">
        <f t="shared" si="401"/>
        <v>2025EM1100360-MDSDF406</v>
      </c>
      <c r="DM363" s="66" t="str">
        <f t="shared" si="402"/>
        <v>1 missed</v>
      </c>
      <c r="DN363" s="66" t="str">
        <f t="shared" si="403"/>
        <v>2 missed</v>
      </c>
      <c r="DO363" s="62">
        <f t="shared" si="404"/>
        <v>2</v>
      </c>
      <c r="DP363" s="62">
        <f t="shared" si="405"/>
        <v>0</v>
      </c>
      <c r="DQ363" s="67">
        <f t="shared" si="406"/>
        <v>0.66666666666666663</v>
      </c>
      <c r="DR363" s="67">
        <f t="shared" si="407"/>
        <v>0</v>
      </c>
      <c r="DS363" s="66" t="str">
        <f t="shared" si="408"/>
        <v>3 missed</v>
      </c>
      <c r="DT363" s="62">
        <f t="shared" si="409"/>
        <v>2</v>
      </c>
      <c r="DU363" s="68">
        <f t="shared" si="410"/>
        <v>0.4</v>
      </c>
      <c r="DV363" s="68" t="str">
        <f t="shared" si="411"/>
        <v>Q-2 A-0 || Q Total-3, A Total-2</v>
      </c>
      <c r="DW363" s="62" t="str" cm="1">
        <f t="array" ref="DW363">IFERROR(INDEX('Attendance-Slot-1'!$Q$2:$Q$1112,MATCH(1,('Attendance-Slot-1'!$A$2:$A$1112=$C363)*('Attendance-Slot-1'!$G$2:$G$1112=DW$2),0)),"No Data")</f>
        <v>No Data</v>
      </c>
      <c r="DX363" s="62" t="str" cm="1">
        <f t="array" ref="DX363">IFERROR(INDEX('Attendance-Slot-2'!$Q$2:$Q$2595,MATCH(1,('Attendance-Slot-2'!$A$2:$A$2595=$C363)*('Attendance-Slot-2'!$G$2:$G$2595=DW$2),0)),"No Data")</f>
        <v>A-S2_Onsite</v>
      </c>
      <c r="DY363" s="137" t="e">
        <f>VLOOKUP($DL363,'Written Exam Marks'!$H:$Q,10,FALSE)</f>
        <v>#N/A</v>
      </c>
      <c r="DZ363" s="137" t="e">
        <f>VLOOKUP($DL363,'Written Exam Marks'!$H:$Q,9,FALSE)</f>
        <v>#N/A</v>
      </c>
      <c r="EA363" s="62" t="str">
        <f t="shared" si="412"/>
        <v>Absent</v>
      </c>
      <c r="EB363" s="62" t="str">
        <f t="shared" si="413"/>
        <v>A-S2_Onsite</v>
      </c>
      <c r="EC363" s="114" t="str">
        <f t="shared" si="350"/>
        <v>P-0, 
A-0, 
No Data-5</v>
      </c>
      <c r="ED363" s="114" t="str">
        <f t="shared" si="351"/>
        <v>P-0, 
A-5, 
No Data-0</v>
      </c>
      <c r="EE363" s="114" t="str">
        <f t="shared" si="414"/>
        <v>A-S2_Onsite</v>
      </c>
      <c r="EF363" s="114" t="str">
        <f t="shared" si="415"/>
        <v>A-S2_Onsite</v>
      </c>
      <c r="EG363" s="114" t="str">
        <f t="shared" si="416"/>
        <v>A-S2_Onsite</v>
      </c>
      <c r="EH363" s="114" t="str">
        <f t="shared" si="417"/>
        <v>A-S2_Onsite</v>
      </c>
      <c r="EI363" s="114" t="str">
        <f t="shared" si="418"/>
        <v>A-S2_Onsite</v>
      </c>
      <c r="EJ363" s="114" t="str">
        <f t="shared" si="419"/>
        <v>P-0, A-5, No Data-0</v>
      </c>
      <c r="EK363" s="114" t="s">
        <v>10453</v>
      </c>
      <c r="EL363" s="114">
        <v>27</v>
      </c>
      <c r="EM363" s="114">
        <v>10</v>
      </c>
      <c r="EN363" s="114" t="s">
        <v>10455</v>
      </c>
      <c r="EO363" s="114">
        <v>37</v>
      </c>
      <c r="EP363" s="114" t="s">
        <v>7218</v>
      </c>
      <c r="EQ363" s="114" t="s">
        <v>1054</v>
      </c>
      <c r="ER363" s="114" t="s">
        <v>4279</v>
      </c>
      <c r="ES363" s="114" t="s">
        <v>7218</v>
      </c>
      <c r="ET363" s="30" t="s">
        <v>4279</v>
      </c>
    </row>
    <row r="364" spans="1:150" x14ac:dyDescent="0.25">
      <c r="A364" s="114">
        <v>361</v>
      </c>
      <c r="B364" s="114" t="s">
        <v>7224</v>
      </c>
      <c r="C364" s="80" t="s">
        <v>4283</v>
      </c>
      <c r="D364" s="30" t="s">
        <v>4284</v>
      </c>
      <c r="E364" s="30" t="s">
        <v>4285</v>
      </c>
      <c r="F364" s="33" t="s">
        <v>7202</v>
      </c>
      <c r="G364" s="30" t="s">
        <v>4286</v>
      </c>
      <c r="H364" s="143">
        <v>15</v>
      </c>
      <c r="I364" s="143">
        <v>15</v>
      </c>
      <c r="J364" s="143">
        <v>18</v>
      </c>
      <c r="K364" s="143">
        <v>15</v>
      </c>
      <c r="L364" s="143">
        <v>63</v>
      </c>
      <c r="M364" s="143">
        <v>65</v>
      </c>
      <c r="N364" s="40" t="s">
        <v>7314</v>
      </c>
      <c r="O364" s="40" t="s">
        <v>1593</v>
      </c>
      <c r="P364" s="13" t="str">
        <f t="shared" si="352"/>
        <v>2025EM1100361-MDSDF401</v>
      </c>
      <c r="Q364" s="40" t="str">
        <f t="shared" si="353"/>
        <v>0 missed</v>
      </c>
      <c r="R364" s="40" t="str">
        <f t="shared" si="354"/>
        <v>0 missed</v>
      </c>
      <c r="S364" s="40">
        <f t="shared" si="355"/>
        <v>3</v>
      </c>
      <c r="T364" s="40">
        <f t="shared" si="356"/>
        <v>1</v>
      </c>
      <c r="U364" s="41">
        <f t="shared" si="357"/>
        <v>1</v>
      </c>
      <c r="V364" s="41">
        <f t="shared" si="358"/>
        <v>1</v>
      </c>
      <c r="W364" s="40" t="str">
        <f t="shared" si="359"/>
        <v>0 missed</v>
      </c>
      <c r="X364" s="113">
        <f t="shared" si="360"/>
        <v>4</v>
      </c>
      <c r="Y364" s="13">
        <f t="shared" si="361"/>
        <v>1</v>
      </c>
      <c r="Z364" s="13" t="str">
        <f t="shared" si="362"/>
        <v>Q-3 A-1 || Q Total-3, A Total-1</v>
      </c>
      <c r="AA364" s="113" t="str" cm="1">
        <f t="array" ref="AA364">IFERROR(INDEX('Attendance-Slot-1'!$Q$2:$Q$1112,MATCH(1,('Attendance-Slot-1'!$A$2:$A$1112=$C364)*('Attendance-Slot-1'!$G$2:$G$1112=AA$2),0)),"No Data")</f>
        <v>No Data</v>
      </c>
      <c r="AB364" s="113" t="str" cm="1">
        <f t="array" ref="AB364">IFERROR(INDEX('Attendance-Slot-2'!$Q$2:$Q$2595,MATCH(1,('Attendance-Slot-2'!$A$2:$A$2595=$C364)*('Attendance-Slot-2'!$G$2:$G$2595=AA$2),0)),"No Data")</f>
        <v>No Data</v>
      </c>
      <c r="AC364" s="133" t="e">
        <f>VLOOKUP($P364,'Written Exam Marks'!$H:$Q,10,FALSE)</f>
        <v>#N/A</v>
      </c>
      <c r="AD364" s="133" t="e">
        <f>VLOOKUP($P364,'Written Exam Marks'!$H:$Q,9,FALSE)</f>
        <v>#N/A</v>
      </c>
      <c r="AE364" s="113" t="str">
        <f t="shared" si="363"/>
        <v>No Data</v>
      </c>
      <c r="AF364" s="113" t="str">
        <f t="shared" si="364"/>
        <v>No Data</v>
      </c>
      <c r="AG364" s="146">
        <v>10</v>
      </c>
      <c r="AH364" s="146">
        <v>9</v>
      </c>
      <c r="AI364" s="146">
        <v>10</v>
      </c>
      <c r="AJ364" s="146">
        <v>10</v>
      </c>
      <c r="AK364" s="146">
        <v>10</v>
      </c>
      <c r="AL364" s="146">
        <v>10</v>
      </c>
      <c r="AM364" s="146">
        <v>59</v>
      </c>
      <c r="AN364" s="146">
        <v>60</v>
      </c>
      <c r="AO364" s="43" t="s">
        <v>7336</v>
      </c>
      <c r="AP364" s="43" t="s">
        <v>1598</v>
      </c>
      <c r="AQ364" s="50" t="str">
        <f t="shared" si="365"/>
        <v>2025EM1100361-MDSDF402</v>
      </c>
      <c r="AR364" s="43" t="str">
        <f t="shared" si="366"/>
        <v>0 missed</v>
      </c>
      <c r="AS364" s="47" t="s">
        <v>7342</v>
      </c>
      <c r="AT364" s="43">
        <f t="shared" si="367"/>
        <v>6</v>
      </c>
      <c r="AU364" s="48" t="s">
        <v>7342</v>
      </c>
      <c r="AV364" s="49">
        <f t="shared" si="368"/>
        <v>1</v>
      </c>
      <c r="AW364" s="48" t="s">
        <v>7342</v>
      </c>
      <c r="AX364" s="43" t="str">
        <f t="shared" si="369"/>
        <v>0 missed</v>
      </c>
      <c r="AY364" s="42">
        <f t="shared" si="370"/>
        <v>6</v>
      </c>
      <c r="AZ364" s="50">
        <f t="shared" si="371"/>
        <v>1</v>
      </c>
      <c r="BA364" s="50" t="str">
        <f t="shared" si="372"/>
        <v>Q-6 A-- || Q Total-6, A Total-0</v>
      </c>
      <c r="BB364" s="42" t="str" cm="1">
        <f t="array" ref="BB364">IFERROR(INDEX('Attendance-Slot-1'!$Q$2:$Q$1112,MATCH(1,('Attendance-Slot-1'!$A$2:$A$1112=$C364)*('Attendance-Slot-1'!$G$2:$G$1112=BB$2),0)),"No Data")</f>
        <v>No Data</v>
      </c>
      <c r="BC364" s="42" t="str" cm="1">
        <f t="array" ref="BC364">IFERROR(INDEX('Attendance-Slot-2'!$Q$2:$Q$2595,MATCH(1,('Attendance-Slot-2'!$A$2:$A$2595=$C364)*('Attendance-Slot-2'!$G$2:$G$2595=BB$2),0)),"No Data")</f>
        <v>A-S2_Onsite</v>
      </c>
      <c r="BD364" s="134" t="e">
        <f>VLOOKUP($AQ364,'Written Exam Marks'!$H:$Q,10,FALSE)</f>
        <v>#N/A</v>
      </c>
      <c r="BE364" s="134" t="e">
        <f>VLOOKUP($AQ364,'Written Exam Marks'!$H:$Q,9,FALSE)</f>
        <v>#N/A</v>
      </c>
      <c r="BF364" s="42" t="str">
        <f t="shared" si="373"/>
        <v>Absent</v>
      </c>
      <c r="BG364" s="42" t="str">
        <f t="shared" si="374"/>
        <v>A-S2_Onsite</v>
      </c>
      <c r="BH364" s="147">
        <v>20</v>
      </c>
      <c r="BI364" s="147">
        <v>19</v>
      </c>
      <c r="BJ364" s="147">
        <v>39</v>
      </c>
      <c r="BK364" s="147">
        <v>60</v>
      </c>
      <c r="BL364" s="52" t="s">
        <v>3697</v>
      </c>
      <c r="BM364" s="52" t="s">
        <v>1606</v>
      </c>
      <c r="BN364" s="57" t="str">
        <f t="shared" si="375"/>
        <v>2025EM1100361-MDSDF403</v>
      </c>
      <c r="BO364" s="52" t="str">
        <f t="shared" si="376"/>
        <v>0 missed</v>
      </c>
      <c r="BP364" s="52" t="str">
        <f t="shared" si="377"/>
        <v>0 missed</v>
      </c>
      <c r="BQ364" s="52">
        <f t="shared" si="378"/>
        <v>1</v>
      </c>
      <c r="BR364" s="52">
        <f t="shared" si="379"/>
        <v>1</v>
      </c>
      <c r="BS364" s="56">
        <f t="shared" si="380"/>
        <v>1</v>
      </c>
      <c r="BT364" s="56">
        <f t="shared" si="381"/>
        <v>1</v>
      </c>
      <c r="BU364" s="52" t="str">
        <f t="shared" si="382"/>
        <v>0 missed</v>
      </c>
      <c r="BV364" s="51">
        <f t="shared" si="383"/>
        <v>2</v>
      </c>
      <c r="BW364" s="57">
        <f t="shared" si="384"/>
        <v>1</v>
      </c>
      <c r="BX364" s="57" t="str">
        <f t="shared" si="385"/>
        <v>Q-1 A-1 || Q Total-1, A Total-1</v>
      </c>
      <c r="BY364" s="51" t="str" cm="1">
        <f t="array" ref="BY364">IFERROR(INDEX('Attendance-Slot-1'!$Q$2:$Q$1112,MATCH(1,('Attendance-Slot-1'!$A$2:$A$1112=$C364)*('Attendance-Slot-1'!$G$2:$G$1112=BY$2),0)),"No Data")</f>
        <v>No Data</v>
      </c>
      <c r="BZ364" s="51" t="str" cm="1">
        <f t="array" ref="BZ364">IFERROR(INDEX('Attendance-Slot-2'!$Q$2:$Q$2595,MATCH(1,('Attendance-Slot-2'!$A$2:$A$2595=$C364)*('Attendance-Slot-2'!$G$2:$G$2595=BY$2),0)),"No Data")</f>
        <v>A-S2_Onsite</v>
      </c>
      <c r="CA364" s="135" t="e">
        <f>VLOOKUP($BN364,'Written Exam Marks'!$H:$Q,10,FALSE)</f>
        <v>#N/A</v>
      </c>
      <c r="CB364" s="135" t="e">
        <f>VLOOKUP($BN364,'Written Exam Marks'!$H:$Q,9,FALSE)</f>
        <v>#N/A</v>
      </c>
      <c r="CC364" s="51" t="str">
        <f t="shared" si="386"/>
        <v>Absent</v>
      </c>
      <c r="CD364" s="51" t="str">
        <f t="shared" si="387"/>
        <v>A-S2_Onsite</v>
      </c>
      <c r="CE364" s="29">
        <v>20</v>
      </c>
      <c r="CF364" s="29">
        <v>20</v>
      </c>
      <c r="CG364" s="29">
        <v>19</v>
      </c>
      <c r="CH364" s="29">
        <v>59</v>
      </c>
      <c r="CI364" s="29">
        <v>60</v>
      </c>
      <c r="CJ364" s="61" t="s">
        <v>7343</v>
      </c>
      <c r="CK364" s="61" t="s">
        <v>1613</v>
      </c>
      <c r="CL364" s="10" t="str">
        <f t="shared" si="388"/>
        <v>2025EM1100361-MDSDF404</v>
      </c>
      <c r="CM364" s="61" t="str">
        <f t="shared" si="389"/>
        <v>0 missed</v>
      </c>
      <c r="CN364" s="61" t="str">
        <f t="shared" si="390"/>
        <v>0 missed</v>
      </c>
      <c r="CO364" s="111">
        <f t="shared" si="391"/>
        <v>2</v>
      </c>
      <c r="CP364" s="111">
        <f t="shared" si="392"/>
        <v>1</v>
      </c>
      <c r="CQ364" s="9">
        <f t="shared" si="393"/>
        <v>1</v>
      </c>
      <c r="CR364" s="9">
        <f t="shared" si="394"/>
        <v>1</v>
      </c>
      <c r="CS364" s="61" t="str">
        <f t="shared" si="395"/>
        <v>0 missed</v>
      </c>
      <c r="CT364" s="111">
        <f t="shared" si="396"/>
        <v>3</v>
      </c>
      <c r="CU364" s="10">
        <f t="shared" si="397"/>
        <v>1</v>
      </c>
      <c r="CV364" s="10" t="str">
        <f t="shared" si="398"/>
        <v>Q-2 A-1 || Q Total-2, A Total-1</v>
      </c>
      <c r="CW364" s="111" t="str" cm="1">
        <f t="array" ref="CW364">IFERROR(INDEX('Attendance-Slot-1'!$Q$2:$Q$1112,MATCH(1,('Attendance-Slot-1'!$A$2:$A$1112=$C364)*('Attendance-Slot-1'!$G$2:$G$1112=CW$2),0)),"No Data")</f>
        <v>No Data</v>
      </c>
      <c r="CX364" s="111" t="str" cm="1">
        <f t="array" ref="CX364">IFERROR(INDEX('Attendance-Slot-2'!$Q$2:$Q$2595,MATCH(1,('Attendance-Slot-2'!$A$2:$A$2595=$C364)*('Attendance-Slot-2'!$G$2:$G$2595=CW$2),0)),"No Data")</f>
        <v>P-S2_Onsite</v>
      </c>
      <c r="CY364" s="136">
        <f>VLOOKUP($CL364,'Written Exam Marks'!$H:$Q,10,FALSE)</f>
        <v>9</v>
      </c>
      <c r="CZ364" s="136">
        <f>VLOOKUP($CL364,'Written Exam Marks'!$H:$Q,9,FALSE)</f>
        <v>40</v>
      </c>
      <c r="DA364" s="111" t="str">
        <f t="shared" si="399"/>
        <v>Present</v>
      </c>
      <c r="DB364" s="111" t="str">
        <f t="shared" si="400"/>
        <v>P-S2_Onsite</v>
      </c>
      <c r="DC364" s="148">
        <v>6.5</v>
      </c>
      <c r="DD364" s="148">
        <v>7.375</v>
      </c>
      <c r="DE364" s="148">
        <v>8</v>
      </c>
      <c r="DF364" s="148" t="s">
        <v>5</v>
      </c>
      <c r="DG364" s="148" t="s">
        <v>5</v>
      </c>
      <c r="DH364" s="148">
        <v>21.875</v>
      </c>
      <c r="DI364" s="148">
        <v>65</v>
      </c>
      <c r="DJ364" s="66" t="s">
        <v>7351</v>
      </c>
      <c r="DK364" s="66" t="s">
        <v>1631</v>
      </c>
      <c r="DL364" s="68" t="str">
        <f t="shared" si="401"/>
        <v>2025EM1100361-MDSDF406</v>
      </c>
      <c r="DM364" s="66" t="str">
        <f t="shared" si="402"/>
        <v>0 missed</v>
      </c>
      <c r="DN364" s="66" t="str">
        <f t="shared" si="403"/>
        <v>2 missed</v>
      </c>
      <c r="DO364" s="62">
        <f t="shared" si="404"/>
        <v>3</v>
      </c>
      <c r="DP364" s="62">
        <f t="shared" si="405"/>
        <v>0</v>
      </c>
      <c r="DQ364" s="67">
        <f t="shared" si="406"/>
        <v>1</v>
      </c>
      <c r="DR364" s="67">
        <f t="shared" si="407"/>
        <v>0</v>
      </c>
      <c r="DS364" s="66" t="str">
        <f t="shared" si="408"/>
        <v>2 missed</v>
      </c>
      <c r="DT364" s="62">
        <f t="shared" si="409"/>
        <v>3</v>
      </c>
      <c r="DU364" s="68">
        <f t="shared" si="410"/>
        <v>0.6</v>
      </c>
      <c r="DV364" s="68" t="str">
        <f t="shared" si="411"/>
        <v>Q-3 A-0 || Q Total-3, A Total-2</v>
      </c>
      <c r="DW364" s="62" t="str" cm="1">
        <f t="array" ref="DW364">IFERROR(INDEX('Attendance-Slot-1'!$Q$2:$Q$1112,MATCH(1,('Attendance-Slot-1'!$A$2:$A$1112=$C364)*('Attendance-Slot-1'!$G$2:$G$1112=DW$2),0)),"No Data")</f>
        <v>No Data</v>
      </c>
      <c r="DX364" s="62" t="str" cm="1">
        <f t="array" ref="DX364">IFERROR(INDEX('Attendance-Slot-2'!$Q$2:$Q$2595,MATCH(1,('Attendance-Slot-2'!$A$2:$A$2595=$C364)*('Attendance-Slot-2'!$G$2:$G$2595=DW$2),0)),"No Data")</f>
        <v>No Data</v>
      </c>
      <c r="DY364" s="137" t="e">
        <f>VLOOKUP($DL364,'Written Exam Marks'!$H:$Q,10,FALSE)</f>
        <v>#N/A</v>
      </c>
      <c r="DZ364" s="137" t="e">
        <f>VLOOKUP($DL364,'Written Exam Marks'!$H:$Q,9,FALSE)</f>
        <v>#N/A</v>
      </c>
      <c r="EA364" s="62" t="str">
        <f t="shared" si="412"/>
        <v>No Data</v>
      </c>
      <c r="EB364" s="62" t="str">
        <f t="shared" si="413"/>
        <v>No Data</v>
      </c>
      <c r="EC364" s="114" t="str">
        <f t="shared" si="350"/>
        <v>P-0, 
A-0, 
No Data-5</v>
      </c>
      <c r="ED364" s="114" t="str">
        <f t="shared" si="351"/>
        <v>P-1, 
A-2, 
No Data-2</v>
      </c>
      <c r="EE364" s="114" t="str">
        <f t="shared" si="414"/>
        <v>No Data</v>
      </c>
      <c r="EF364" s="114" t="str">
        <f t="shared" si="415"/>
        <v>A-S2_Onsite</v>
      </c>
      <c r="EG364" s="114" t="str">
        <f t="shared" si="416"/>
        <v>A-S2_Onsite</v>
      </c>
      <c r="EH364" s="114" t="str">
        <f t="shared" si="417"/>
        <v>P-S2_Onsite</v>
      </c>
      <c r="EI364" s="114" t="str">
        <f t="shared" si="418"/>
        <v>No Data</v>
      </c>
      <c r="EJ364" s="114" t="str">
        <f t="shared" si="419"/>
        <v>P-1, A-2, No Data-2</v>
      </c>
      <c r="EK364" s="114" t="s">
        <v>10454</v>
      </c>
      <c r="EL364" s="114" t="e">
        <v>#N/A</v>
      </c>
      <c r="EM364" s="114" t="e">
        <v>#N/A</v>
      </c>
      <c r="EN364" s="114" t="e">
        <v>#N/A</v>
      </c>
      <c r="EO364" s="114" t="e">
        <v>#N/A</v>
      </c>
      <c r="EP364" s="114" t="s">
        <v>7217</v>
      </c>
      <c r="EQ364" s="114" t="s">
        <v>1054</v>
      </c>
      <c r="ER364" s="114" t="s">
        <v>4283</v>
      </c>
      <c r="ES364" s="114"/>
      <c r="ET364" s="30" t="s">
        <v>4283</v>
      </c>
    </row>
    <row r="365" spans="1:150" x14ac:dyDescent="0.25">
      <c r="A365" s="114">
        <v>362</v>
      </c>
      <c r="B365" s="114" t="s">
        <v>7224</v>
      </c>
      <c r="C365" s="80" t="s">
        <v>2977</v>
      </c>
      <c r="D365" s="30" t="s">
        <v>2978</v>
      </c>
      <c r="E365" s="30" t="s">
        <v>2979</v>
      </c>
      <c r="F365" s="33" t="s">
        <v>7201</v>
      </c>
      <c r="G365" s="30" t="s">
        <v>2980</v>
      </c>
      <c r="H365" s="143">
        <v>15</v>
      </c>
      <c r="I365" s="143">
        <v>15</v>
      </c>
      <c r="J365" s="143">
        <v>17</v>
      </c>
      <c r="K365" s="143">
        <v>15</v>
      </c>
      <c r="L365" s="143">
        <v>62</v>
      </c>
      <c r="M365" s="143">
        <v>65</v>
      </c>
      <c r="N365" s="40" t="s">
        <v>7314</v>
      </c>
      <c r="O365" s="40" t="s">
        <v>1593</v>
      </c>
      <c r="P365" s="13" t="str">
        <f t="shared" si="352"/>
        <v>2025EM1100362-MDSDF401</v>
      </c>
      <c r="Q365" s="40" t="str">
        <f t="shared" si="353"/>
        <v>0 missed</v>
      </c>
      <c r="R365" s="40" t="str">
        <f t="shared" si="354"/>
        <v>0 missed</v>
      </c>
      <c r="S365" s="40">
        <f t="shared" si="355"/>
        <v>3</v>
      </c>
      <c r="T365" s="40">
        <f t="shared" si="356"/>
        <v>1</v>
      </c>
      <c r="U365" s="41">
        <f t="shared" si="357"/>
        <v>1</v>
      </c>
      <c r="V365" s="41">
        <f t="shared" si="358"/>
        <v>1</v>
      </c>
      <c r="W365" s="40" t="str">
        <f t="shared" si="359"/>
        <v>0 missed</v>
      </c>
      <c r="X365" s="113">
        <f t="shared" si="360"/>
        <v>4</v>
      </c>
      <c r="Y365" s="13">
        <f t="shared" si="361"/>
        <v>1</v>
      </c>
      <c r="Z365" s="13" t="str">
        <f t="shared" si="362"/>
        <v>Q-3 A-1 || Q Total-3, A Total-1</v>
      </c>
      <c r="AA365" s="113" t="str" cm="1">
        <f t="array" ref="AA365">IFERROR(INDEX('Attendance-Slot-1'!$Q$2:$Q$1112,MATCH(1,('Attendance-Slot-1'!$A$2:$A$1112=$C365)*('Attendance-Slot-1'!$G$2:$G$1112=AA$2),0)),"No Data")</f>
        <v>No Data</v>
      </c>
      <c r="AB365" s="113" t="str" cm="1">
        <f t="array" ref="AB365">IFERROR(INDEX('Attendance-Slot-2'!$Q$2:$Q$2595,MATCH(1,('Attendance-Slot-2'!$A$2:$A$2595=$C365)*('Attendance-Slot-2'!$G$2:$G$2595=AA$2),0)),"No Data")</f>
        <v>P-S2_Onsite</v>
      </c>
      <c r="AC365" s="133">
        <f>VLOOKUP($P365,'Written Exam Marks'!$H:$Q,10,FALSE)</f>
        <v>2</v>
      </c>
      <c r="AD365" s="133">
        <f>VLOOKUP($P365,'Written Exam Marks'!$H:$Q,9,FALSE)</f>
        <v>35</v>
      </c>
      <c r="AE365" s="113" t="str">
        <f t="shared" si="363"/>
        <v>Present</v>
      </c>
      <c r="AF365" s="113" t="str">
        <f t="shared" si="364"/>
        <v>P-S2_Onsite</v>
      </c>
      <c r="AG365" s="146">
        <v>9.5</v>
      </c>
      <c r="AH365" s="146">
        <v>9.5</v>
      </c>
      <c r="AI365" s="146">
        <v>10</v>
      </c>
      <c r="AJ365" s="146">
        <v>10</v>
      </c>
      <c r="AK365" s="146">
        <v>10</v>
      </c>
      <c r="AL365" s="146">
        <v>10</v>
      </c>
      <c r="AM365" s="146">
        <v>59</v>
      </c>
      <c r="AN365" s="146">
        <v>60</v>
      </c>
      <c r="AO365" s="43" t="s">
        <v>7336</v>
      </c>
      <c r="AP365" s="43" t="s">
        <v>1598</v>
      </c>
      <c r="AQ365" s="50" t="str">
        <f t="shared" si="365"/>
        <v>2025EM1100362-MDSDF402</v>
      </c>
      <c r="AR365" s="43" t="str">
        <f t="shared" si="366"/>
        <v>0 missed</v>
      </c>
      <c r="AS365" s="47" t="s">
        <v>7342</v>
      </c>
      <c r="AT365" s="43">
        <f t="shared" si="367"/>
        <v>6</v>
      </c>
      <c r="AU365" s="48" t="s">
        <v>7342</v>
      </c>
      <c r="AV365" s="49">
        <f t="shared" si="368"/>
        <v>1</v>
      </c>
      <c r="AW365" s="48" t="s">
        <v>7342</v>
      </c>
      <c r="AX365" s="43" t="str">
        <f t="shared" si="369"/>
        <v>0 missed</v>
      </c>
      <c r="AY365" s="42">
        <f t="shared" si="370"/>
        <v>6</v>
      </c>
      <c r="AZ365" s="50">
        <f t="shared" si="371"/>
        <v>1</v>
      </c>
      <c r="BA365" s="50" t="str">
        <f t="shared" si="372"/>
        <v>Q-6 A-- || Q Total-6, A Total-0</v>
      </c>
      <c r="BB365" s="42" t="str" cm="1">
        <f t="array" ref="BB365">IFERROR(INDEX('Attendance-Slot-1'!$Q$2:$Q$1112,MATCH(1,('Attendance-Slot-1'!$A$2:$A$1112=$C365)*('Attendance-Slot-1'!$G$2:$G$1112=BB$2),0)),"No Data")</f>
        <v>P-S1_Onsite</v>
      </c>
      <c r="BC365" s="42" t="str" cm="1">
        <f t="array" ref="BC365">IFERROR(INDEX('Attendance-Slot-2'!$Q$2:$Q$2595,MATCH(1,('Attendance-Slot-2'!$A$2:$A$2595=$C365)*('Attendance-Slot-2'!$G$2:$G$2595=BB$2),0)),"No Data")</f>
        <v>No Data</v>
      </c>
      <c r="BD365" s="134">
        <f>VLOOKUP($AQ365,'Written Exam Marks'!$H:$Q,10,FALSE)</f>
        <v>17</v>
      </c>
      <c r="BE365" s="134">
        <f>VLOOKUP($AQ365,'Written Exam Marks'!$H:$Q,9,FALSE)</f>
        <v>40</v>
      </c>
      <c r="BF365" s="42" t="str">
        <f t="shared" si="373"/>
        <v>Present</v>
      </c>
      <c r="BG365" s="42" t="str">
        <f t="shared" si="374"/>
        <v>P-S1_Onsite</v>
      </c>
      <c r="BH365" s="147">
        <v>20</v>
      </c>
      <c r="BI365" s="147">
        <v>7</v>
      </c>
      <c r="BJ365" s="147">
        <v>27</v>
      </c>
      <c r="BK365" s="147">
        <v>60</v>
      </c>
      <c r="BL365" s="52" t="s">
        <v>3697</v>
      </c>
      <c r="BM365" s="52" t="s">
        <v>1606</v>
      </c>
      <c r="BN365" s="57" t="str">
        <f t="shared" si="375"/>
        <v>2025EM1100362-MDSDF403</v>
      </c>
      <c r="BO365" s="52" t="str">
        <f t="shared" si="376"/>
        <v>0 missed</v>
      </c>
      <c r="BP365" s="52" t="str">
        <f t="shared" si="377"/>
        <v>0 missed</v>
      </c>
      <c r="BQ365" s="52">
        <f t="shared" si="378"/>
        <v>1</v>
      </c>
      <c r="BR365" s="52">
        <f t="shared" si="379"/>
        <v>1</v>
      </c>
      <c r="BS365" s="56">
        <f t="shared" si="380"/>
        <v>1</v>
      </c>
      <c r="BT365" s="56">
        <f t="shared" si="381"/>
        <v>1</v>
      </c>
      <c r="BU365" s="52" t="str">
        <f t="shared" si="382"/>
        <v>0 missed</v>
      </c>
      <c r="BV365" s="51">
        <f t="shared" si="383"/>
        <v>2</v>
      </c>
      <c r="BW365" s="57">
        <f t="shared" si="384"/>
        <v>1</v>
      </c>
      <c r="BX365" s="57" t="str">
        <f t="shared" si="385"/>
        <v>Q-1 A-1 || Q Total-1, A Total-1</v>
      </c>
      <c r="BY365" s="51" t="str" cm="1">
        <f t="array" ref="BY365">IFERROR(INDEX('Attendance-Slot-1'!$Q$2:$Q$1112,MATCH(1,('Attendance-Slot-1'!$A$2:$A$1112=$C365)*('Attendance-Slot-1'!$G$2:$G$1112=BY$2),0)),"No Data")</f>
        <v>No Data</v>
      </c>
      <c r="BZ365" s="51" t="str" cm="1">
        <f t="array" ref="BZ365">IFERROR(INDEX('Attendance-Slot-2'!$Q$2:$Q$2595,MATCH(1,('Attendance-Slot-2'!$A$2:$A$2595=$C365)*('Attendance-Slot-2'!$G$2:$G$2595=BY$2),0)),"No Data")</f>
        <v>P-S2_Onsite</v>
      </c>
      <c r="CA365" s="135">
        <f>VLOOKUP($BN365,'Written Exam Marks'!$H:$Q,10,FALSE)</f>
        <v>6.5</v>
      </c>
      <c r="CB365" s="135">
        <f>VLOOKUP($BN365,'Written Exam Marks'!$H:$Q,9,FALSE)</f>
        <v>40</v>
      </c>
      <c r="CC365" s="51" t="str">
        <f t="shared" si="386"/>
        <v>Present</v>
      </c>
      <c r="CD365" s="51" t="str">
        <f t="shared" si="387"/>
        <v>P-S2_Onsite</v>
      </c>
      <c r="CE365" s="29">
        <v>20</v>
      </c>
      <c r="CF365" s="29">
        <v>20</v>
      </c>
      <c r="CG365" s="29">
        <v>20</v>
      </c>
      <c r="CH365" s="29">
        <v>60</v>
      </c>
      <c r="CI365" s="29">
        <v>60</v>
      </c>
      <c r="CJ365" s="61" t="s">
        <v>7343</v>
      </c>
      <c r="CK365" s="61" t="s">
        <v>1613</v>
      </c>
      <c r="CL365" s="10" t="str">
        <f t="shared" si="388"/>
        <v>2025EM1100362-MDSDF404</v>
      </c>
      <c r="CM365" s="61" t="str">
        <f t="shared" si="389"/>
        <v>0 missed</v>
      </c>
      <c r="CN365" s="61" t="str">
        <f t="shared" si="390"/>
        <v>0 missed</v>
      </c>
      <c r="CO365" s="111">
        <f t="shared" si="391"/>
        <v>2</v>
      </c>
      <c r="CP365" s="111">
        <f t="shared" si="392"/>
        <v>1</v>
      </c>
      <c r="CQ365" s="9">
        <f t="shared" si="393"/>
        <v>1</v>
      </c>
      <c r="CR365" s="9">
        <f t="shared" si="394"/>
        <v>1</v>
      </c>
      <c r="CS365" s="61" t="str">
        <f t="shared" si="395"/>
        <v>0 missed</v>
      </c>
      <c r="CT365" s="111">
        <f t="shared" si="396"/>
        <v>3</v>
      </c>
      <c r="CU365" s="10">
        <f t="shared" si="397"/>
        <v>1</v>
      </c>
      <c r="CV365" s="10" t="str">
        <f t="shared" si="398"/>
        <v>Q-2 A-1 || Q Total-2, A Total-1</v>
      </c>
      <c r="CW365" s="111" t="str" cm="1">
        <f t="array" ref="CW365">IFERROR(INDEX('Attendance-Slot-1'!$Q$2:$Q$1112,MATCH(1,('Attendance-Slot-1'!$A$2:$A$1112=$C365)*('Attendance-Slot-1'!$G$2:$G$1112=CW$2),0)),"No Data")</f>
        <v>P-S1_Onsite</v>
      </c>
      <c r="CX365" s="111" t="str" cm="1">
        <f t="array" ref="CX365">IFERROR(INDEX('Attendance-Slot-2'!$Q$2:$Q$2595,MATCH(1,('Attendance-Slot-2'!$A$2:$A$2595=$C365)*('Attendance-Slot-2'!$G$2:$G$2595=CW$2),0)),"No Data")</f>
        <v>No Data</v>
      </c>
      <c r="CY365" s="136">
        <f>VLOOKUP($CL365,'Written Exam Marks'!$H:$Q,10,FALSE)</f>
        <v>13.5</v>
      </c>
      <c r="CZ365" s="136">
        <f>VLOOKUP($CL365,'Written Exam Marks'!$H:$Q,9,FALSE)</f>
        <v>40</v>
      </c>
      <c r="DA365" s="111" t="str">
        <f t="shared" si="399"/>
        <v>Present</v>
      </c>
      <c r="DB365" s="111" t="str">
        <f t="shared" si="400"/>
        <v>P-S1_Onsite</v>
      </c>
      <c r="DC365" s="148">
        <v>5.5</v>
      </c>
      <c r="DD365" s="148">
        <v>6.5</v>
      </c>
      <c r="DE365" s="148">
        <v>9</v>
      </c>
      <c r="DF365" s="148">
        <v>11</v>
      </c>
      <c r="DG365" s="148">
        <v>18</v>
      </c>
      <c r="DH365" s="148">
        <v>50</v>
      </c>
      <c r="DI365" s="148">
        <v>65</v>
      </c>
      <c r="DJ365" s="66" t="s">
        <v>7351</v>
      </c>
      <c r="DK365" s="66" t="s">
        <v>1631</v>
      </c>
      <c r="DL365" s="68" t="str">
        <f t="shared" si="401"/>
        <v>2025EM1100362-MDSDF406</v>
      </c>
      <c r="DM365" s="66" t="str">
        <f t="shared" si="402"/>
        <v>0 missed</v>
      </c>
      <c r="DN365" s="66" t="str">
        <f t="shared" si="403"/>
        <v>0 missed</v>
      </c>
      <c r="DO365" s="62">
        <f t="shared" si="404"/>
        <v>3</v>
      </c>
      <c r="DP365" s="62">
        <f t="shared" si="405"/>
        <v>2</v>
      </c>
      <c r="DQ365" s="67">
        <f t="shared" si="406"/>
        <v>1</v>
      </c>
      <c r="DR365" s="67">
        <f t="shared" si="407"/>
        <v>1</v>
      </c>
      <c r="DS365" s="66" t="str">
        <f t="shared" si="408"/>
        <v>0 missed</v>
      </c>
      <c r="DT365" s="62">
        <f t="shared" si="409"/>
        <v>5</v>
      </c>
      <c r="DU365" s="68">
        <f t="shared" si="410"/>
        <v>1</v>
      </c>
      <c r="DV365" s="68" t="str">
        <f t="shared" si="411"/>
        <v>Q-3 A-2 || Q Total-3, A Total-2</v>
      </c>
      <c r="DW365" s="62" t="str" cm="1">
        <f t="array" ref="DW365">IFERROR(INDEX('Attendance-Slot-1'!$Q$2:$Q$1112,MATCH(1,('Attendance-Slot-1'!$A$2:$A$1112=$C365)*('Attendance-Slot-1'!$G$2:$G$1112=DW$2),0)),"No Data")</f>
        <v>No Data</v>
      </c>
      <c r="DX365" s="62" t="str" cm="1">
        <f t="array" ref="DX365">IFERROR(INDEX('Attendance-Slot-2'!$Q$2:$Q$2595,MATCH(1,('Attendance-Slot-2'!$A$2:$A$2595=$C365)*('Attendance-Slot-2'!$G$2:$G$2595=DW$2),0)),"No Data")</f>
        <v>P-S2_Onsite</v>
      </c>
      <c r="DY365" s="137">
        <f>VLOOKUP($DL365,'Written Exam Marks'!$H:$Q,10,FALSE)</f>
        <v>11</v>
      </c>
      <c r="DZ365" s="137">
        <f>VLOOKUP($DL365,'Written Exam Marks'!$H:$Q,9,FALSE)</f>
        <v>35</v>
      </c>
      <c r="EA365" s="62" t="str">
        <f t="shared" si="412"/>
        <v>Present</v>
      </c>
      <c r="EB365" s="62" t="str">
        <f t="shared" si="413"/>
        <v>P-S2_Onsite</v>
      </c>
      <c r="EC365" s="114" t="str">
        <f t="shared" si="350"/>
        <v>P-2, 
A-0, 
No Data-3</v>
      </c>
      <c r="ED365" s="114" t="str">
        <f t="shared" si="351"/>
        <v>P-3, 
A-0, 
No Data-2</v>
      </c>
      <c r="EE365" s="114" t="str">
        <f t="shared" si="414"/>
        <v>P-S2_Onsite</v>
      </c>
      <c r="EF365" s="114" t="str">
        <f t="shared" si="415"/>
        <v>P-S1_Onsite</v>
      </c>
      <c r="EG365" s="114" t="str">
        <f t="shared" si="416"/>
        <v>P-S2_Onsite</v>
      </c>
      <c r="EH365" s="114" t="str">
        <f t="shared" si="417"/>
        <v>P-S1_Onsite</v>
      </c>
      <c r="EI365" s="114" t="str">
        <f t="shared" si="418"/>
        <v>P-S2_Onsite</v>
      </c>
      <c r="EJ365" s="114" t="str">
        <f t="shared" si="419"/>
        <v>P-5, A-0, No Data-0</v>
      </c>
      <c r="EK365" s="114" t="s">
        <v>10453</v>
      </c>
      <c r="EL365" s="114">
        <v>29.5</v>
      </c>
      <c r="EM365" s="114">
        <v>9</v>
      </c>
      <c r="EN365" s="114">
        <v>51</v>
      </c>
      <c r="EO365" s="114">
        <v>89.5</v>
      </c>
      <c r="EP365" s="114" t="s">
        <v>7217</v>
      </c>
      <c r="EQ365" s="114" t="s">
        <v>1054</v>
      </c>
      <c r="ER365" s="114" t="s">
        <v>2977</v>
      </c>
      <c r="ES365" s="114"/>
      <c r="ET365" s="30" t="s">
        <v>2977</v>
      </c>
    </row>
    <row r="366" spans="1:150" x14ac:dyDescent="0.25">
      <c r="A366" s="114">
        <v>363</v>
      </c>
      <c r="B366" s="114" t="s">
        <v>7224</v>
      </c>
      <c r="C366" s="80" t="s">
        <v>4287</v>
      </c>
      <c r="D366" s="30" t="s">
        <v>4288</v>
      </c>
      <c r="E366" s="30" t="s">
        <v>4289</v>
      </c>
      <c r="F366" s="33" t="s">
        <v>7201</v>
      </c>
      <c r="G366" s="30" t="s">
        <v>4290</v>
      </c>
      <c r="H366" s="143">
        <v>15</v>
      </c>
      <c r="I366" s="143">
        <v>15</v>
      </c>
      <c r="J366" s="143">
        <v>16</v>
      </c>
      <c r="K366" s="143">
        <v>15</v>
      </c>
      <c r="L366" s="143">
        <v>61</v>
      </c>
      <c r="M366" s="143">
        <v>65</v>
      </c>
      <c r="N366" s="40" t="s">
        <v>7314</v>
      </c>
      <c r="O366" s="40" t="s">
        <v>1593</v>
      </c>
      <c r="P366" s="13" t="str">
        <f t="shared" si="352"/>
        <v>2025EM1100363-MDSDF401</v>
      </c>
      <c r="Q366" s="40" t="str">
        <f t="shared" si="353"/>
        <v>0 missed</v>
      </c>
      <c r="R366" s="40" t="str">
        <f t="shared" si="354"/>
        <v>0 missed</v>
      </c>
      <c r="S366" s="40">
        <f t="shared" si="355"/>
        <v>3</v>
      </c>
      <c r="T366" s="40">
        <f t="shared" si="356"/>
        <v>1</v>
      </c>
      <c r="U366" s="41">
        <f t="shared" si="357"/>
        <v>1</v>
      </c>
      <c r="V366" s="41">
        <f t="shared" si="358"/>
        <v>1</v>
      </c>
      <c r="W366" s="40" t="str">
        <f t="shared" si="359"/>
        <v>0 missed</v>
      </c>
      <c r="X366" s="113">
        <f t="shared" si="360"/>
        <v>4</v>
      </c>
      <c r="Y366" s="13">
        <f t="shared" si="361"/>
        <v>1</v>
      </c>
      <c r="Z366" s="13" t="str">
        <f t="shared" si="362"/>
        <v>Q-3 A-1 || Q Total-3, A Total-1</v>
      </c>
      <c r="AA366" s="113" t="str" cm="1">
        <f t="array" ref="AA366">IFERROR(INDEX('Attendance-Slot-1'!$Q$2:$Q$1112,MATCH(1,('Attendance-Slot-1'!$A$2:$A$1112=$C366)*('Attendance-Slot-1'!$G$2:$G$1112=AA$2),0)),"No Data")</f>
        <v>No Data</v>
      </c>
      <c r="AB366" s="113" t="str" cm="1">
        <f t="array" ref="AB366">IFERROR(INDEX('Attendance-Slot-2'!$Q$2:$Q$2595,MATCH(1,('Attendance-Slot-2'!$A$2:$A$2595=$C366)*('Attendance-Slot-2'!$G$2:$G$2595=AA$2),0)),"No Data")</f>
        <v>P-S2_Onsite</v>
      </c>
      <c r="AC366" s="133">
        <f>VLOOKUP($P366,'Written Exam Marks'!$H:$Q,10,FALSE)</f>
        <v>26.5</v>
      </c>
      <c r="AD366" s="133">
        <f>VLOOKUP($P366,'Written Exam Marks'!$H:$Q,9,FALSE)</f>
        <v>35</v>
      </c>
      <c r="AE366" s="113" t="str">
        <f t="shared" si="363"/>
        <v>Present</v>
      </c>
      <c r="AF366" s="113" t="str">
        <f t="shared" si="364"/>
        <v>P-S2_Onsite</v>
      </c>
      <c r="AG366" s="146">
        <v>10</v>
      </c>
      <c r="AH366" s="146">
        <v>9</v>
      </c>
      <c r="AI366" s="146">
        <v>10</v>
      </c>
      <c r="AJ366" s="146">
        <v>10</v>
      </c>
      <c r="AK366" s="146">
        <v>10</v>
      </c>
      <c r="AL366" s="146">
        <v>10</v>
      </c>
      <c r="AM366" s="146">
        <v>59</v>
      </c>
      <c r="AN366" s="146">
        <v>60</v>
      </c>
      <c r="AO366" s="43" t="s">
        <v>7336</v>
      </c>
      <c r="AP366" s="43" t="s">
        <v>1598</v>
      </c>
      <c r="AQ366" s="50" t="str">
        <f t="shared" si="365"/>
        <v>2025EM1100363-MDSDF402</v>
      </c>
      <c r="AR366" s="43" t="str">
        <f t="shared" si="366"/>
        <v>0 missed</v>
      </c>
      <c r="AS366" s="47" t="s">
        <v>7342</v>
      </c>
      <c r="AT366" s="43">
        <f t="shared" si="367"/>
        <v>6</v>
      </c>
      <c r="AU366" s="48" t="s">
        <v>7342</v>
      </c>
      <c r="AV366" s="49">
        <f t="shared" si="368"/>
        <v>1</v>
      </c>
      <c r="AW366" s="48" t="s">
        <v>7342</v>
      </c>
      <c r="AX366" s="43" t="str">
        <f t="shared" si="369"/>
        <v>0 missed</v>
      </c>
      <c r="AY366" s="42">
        <f t="shared" si="370"/>
        <v>6</v>
      </c>
      <c r="AZ366" s="50">
        <f t="shared" si="371"/>
        <v>1</v>
      </c>
      <c r="BA366" s="50" t="str">
        <f t="shared" si="372"/>
        <v>Q-6 A-- || Q Total-6, A Total-0</v>
      </c>
      <c r="BB366" s="42" t="str" cm="1">
        <f t="array" ref="BB366">IFERROR(INDEX('Attendance-Slot-1'!$Q$2:$Q$1112,MATCH(1,('Attendance-Slot-1'!$A$2:$A$1112=$C366)*('Attendance-Slot-1'!$G$2:$G$1112=BB$2),0)),"No Data")</f>
        <v>No Data</v>
      </c>
      <c r="BC366" s="42" t="str" cm="1">
        <f t="array" ref="BC366">IFERROR(INDEX('Attendance-Slot-2'!$Q$2:$Q$2595,MATCH(1,('Attendance-Slot-2'!$A$2:$A$2595=$C366)*('Attendance-Slot-2'!$G$2:$G$2595=BB$2),0)),"No Data")</f>
        <v>P-S2_Onsite</v>
      </c>
      <c r="BD366" s="134">
        <f>VLOOKUP($AQ366,'Written Exam Marks'!$H:$Q,10,FALSE)</f>
        <v>27</v>
      </c>
      <c r="BE366" s="134">
        <f>VLOOKUP($AQ366,'Written Exam Marks'!$H:$Q,9,FALSE)</f>
        <v>40</v>
      </c>
      <c r="BF366" s="42" t="str">
        <f t="shared" si="373"/>
        <v>Present</v>
      </c>
      <c r="BG366" s="42" t="str">
        <f t="shared" si="374"/>
        <v>P-S2_Onsite</v>
      </c>
      <c r="BH366" s="147">
        <v>18</v>
      </c>
      <c r="BI366" s="147">
        <v>32</v>
      </c>
      <c r="BJ366" s="147">
        <v>50</v>
      </c>
      <c r="BK366" s="147">
        <v>60</v>
      </c>
      <c r="BL366" s="52" t="s">
        <v>3697</v>
      </c>
      <c r="BM366" s="52" t="s">
        <v>1606</v>
      </c>
      <c r="BN366" s="57" t="str">
        <f t="shared" si="375"/>
        <v>2025EM1100363-MDSDF403</v>
      </c>
      <c r="BO366" s="52" t="str">
        <f t="shared" si="376"/>
        <v>0 missed</v>
      </c>
      <c r="BP366" s="52" t="str">
        <f t="shared" si="377"/>
        <v>0 missed</v>
      </c>
      <c r="BQ366" s="52">
        <f t="shared" si="378"/>
        <v>1</v>
      </c>
      <c r="BR366" s="52">
        <f t="shared" si="379"/>
        <v>1</v>
      </c>
      <c r="BS366" s="56">
        <f t="shared" si="380"/>
        <v>1</v>
      </c>
      <c r="BT366" s="56">
        <f t="shared" si="381"/>
        <v>1</v>
      </c>
      <c r="BU366" s="52" t="str">
        <f t="shared" si="382"/>
        <v>0 missed</v>
      </c>
      <c r="BV366" s="51">
        <f t="shared" si="383"/>
        <v>2</v>
      </c>
      <c r="BW366" s="57">
        <f t="shared" si="384"/>
        <v>1</v>
      </c>
      <c r="BX366" s="57" t="str">
        <f t="shared" si="385"/>
        <v>Q-1 A-1 || Q Total-1, A Total-1</v>
      </c>
      <c r="BY366" s="51" t="str" cm="1">
        <f t="array" ref="BY366">IFERROR(INDEX('Attendance-Slot-1'!$Q$2:$Q$1112,MATCH(1,('Attendance-Slot-1'!$A$2:$A$1112=$C366)*('Attendance-Slot-1'!$G$2:$G$1112=BY$2),0)),"No Data")</f>
        <v>No Data</v>
      </c>
      <c r="BZ366" s="51" t="str" cm="1">
        <f t="array" ref="BZ366">IFERROR(INDEX('Attendance-Slot-2'!$Q$2:$Q$2595,MATCH(1,('Attendance-Slot-2'!$A$2:$A$2595=$C366)*('Attendance-Slot-2'!$G$2:$G$2595=BY$2),0)),"No Data")</f>
        <v>P-S2_Onsite</v>
      </c>
      <c r="CA366" s="135">
        <f>VLOOKUP($BN366,'Written Exam Marks'!$H:$Q,10,FALSE)</f>
        <v>31.5</v>
      </c>
      <c r="CB366" s="135">
        <f>VLOOKUP($BN366,'Written Exam Marks'!$H:$Q,9,FALSE)</f>
        <v>40</v>
      </c>
      <c r="CC366" s="51" t="str">
        <f t="shared" si="386"/>
        <v>Present</v>
      </c>
      <c r="CD366" s="51" t="str">
        <f t="shared" si="387"/>
        <v>P-S2_Onsite</v>
      </c>
      <c r="CE366" s="29">
        <v>19</v>
      </c>
      <c r="CF366" s="29">
        <v>20</v>
      </c>
      <c r="CG366" s="29">
        <v>19</v>
      </c>
      <c r="CH366" s="29">
        <v>58</v>
      </c>
      <c r="CI366" s="29">
        <v>60</v>
      </c>
      <c r="CJ366" s="61" t="s">
        <v>7343</v>
      </c>
      <c r="CK366" s="61" t="s">
        <v>1613</v>
      </c>
      <c r="CL366" s="10" t="str">
        <f t="shared" si="388"/>
        <v>2025EM1100363-MDSDF404</v>
      </c>
      <c r="CM366" s="61" t="str">
        <f t="shared" si="389"/>
        <v>0 missed</v>
      </c>
      <c r="CN366" s="61" t="str">
        <f t="shared" si="390"/>
        <v>0 missed</v>
      </c>
      <c r="CO366" s="111">
        <f t="shared" si="391"/>
        <v>2</v>
      </c>
      <c r="CP366" s="111">
        <f t="shared" si="392"/>
        <v>1</v>
      </c>
      <c r="CQ366" s="9">
        <f t="shared" si="393"/>
        <v>1</v>
      </c>
      <c r="CR366" s="9">
        <f t="shared" si="394"/>
        <v>1</v>
      </c>
      <c r="CS366" s="61" t="str">
        <f t="shared" si="395"/>
        <v>0 missed</v>
      </c>
      <c r="CT366" s="111">
        <f t="shared" si="396"/>
        <v>3</v>
      </c>
      <c r="CU366" s="10">
        <f t="shared" si="397"/>
        <v>1</v>
      </c>
      <c r="CV366" s="10" t="str">
        <f t="shared" si="398"/>
        <v>Q-2 A-1 || Q Total-2, A Total-1</v>
      </c>
      <c r="CW366" s="111" t="str" cm="1">
        <f t="array" ref="CW366">IFERROR(INDEX('Attendance-Slot-1'!$Q$2:$Q$1112,MATCH(1,('Attendance-Slot-1'!$A$2:$A$1112=$C366)*('Attendance-Slot-1'!$G$2:$G$1112=CW$2),0)),"No Data")</f>
        <v>No Data</v>
      </c>
      <c r="CX366" s="111" t="str" cm="1">
        <f t="array" ref="CX366">IFERROR(INDEX('Attendance-Slot-2'!$Q$2:$Q$2595,MATCH(1,('Attendance-Slot-2'!$A$2:$A$2595=$C366)*('Attendance-Slot-2'!$G$2:$G$2595=CW$2),0)),"No Data")</f>
        <v>P-S2_Onsite</v>
      </c>
      <c r="CY366" s="136">
        <f>VLOOKUP($CL366,'Written Exam Marks'!$H:$Q,10,FALSE)</f>
        <v>23</v>
      </c>
      <c r="CZ366" s="136">
        <f>VLOOKUP($CL366,'Written Exam Marks'!$H:$Q,9,FALSE)</f>
        <v>40</v>
      </c>
      <c r="DA366" s="111" t="str">
        <f t="shared" si="399"/>
        <v>Present</v>
      </c>
      <c r="DB366" s="111" t="str">
        <f t="shared" si="400"/>
        <v>P-S2_Onsite</v>
      </c>
      <c r="DC366" s="148">
        <v>7</v>
      </c>
      <c r="DD366" s="148">
        <v>7.5</v>
      </c>
      <c r="DE366" s="148">
        <v>9</v>
      </c>
      <c r="DF366" s="148">
        <v>17</v>
      </c>
      <c r="DG366" s="148">
        <v>19</v>
      </c>
      <c r="DH366" s="148">
        <v>59.5</v>
      </c>
      <c r="DI366" s="148">
        <v>65</v>
      </c>
      <c r="DJ366" s="66" t="s">
        <v>7351</v>
      </c>
      <c r="DK366" s="66" t="s">
        <v>1631</v>
      </c>
      <c r="DL366" s="68" t="str">
        <f t="shared" si="401"/>
        <v>2025EM1100363-MDSDF406</v>
      </c>
      <c r="DM366" s="66" t="str">
        <f t="shared" si="402"/>
        <v>0 missed</v>
      </c>
      <c r="DN366" s="66" t="str">
        <f t="shared" si="403"/>
        <v>0 missed</v>
      </c>
      <c r="DO366" s="62">
        <f t="shared" si="404"/>
        <v>3</v>
      </c>
      <c r="DP366" s="62">
        <f t="shared" si="405"/>
        <v>2</v>
      </c>
      <c r="DQ366" s="67">
        <f t="shared" si="406"/>
        <v>1</v>
      </c>
      <c r="DR366" s="67">
        <f t="shared" si="407"/>
        <v>1</v>
      </c>
      <c r="DS366" s="66" t="str">
        <f t="shared" si="408"/>
        <v>0 missed</v>
      </c>
      <c r="DT366" s="62">
        <f t="shared" si="409"/>
        <v>5</v>
      </c>
      <c r="DU366" s="68">
        <f t="shared" si="410"/>
        <v>1</v>
      </c>
      <c r="DV366" s="68" t="str">
        <f t="shared" si="411"/>
        <v>Q-3 A-2 || Q Total-3, A Total-2</v>
      </c>
      <c r="DW366" s="62" t="str" cm="1">
        <f t="array" ref="DW366">IFERROR(INDEX('Attendance-Slot-1'!$Q$2:$Q$1112,MATCH(1,('Attendance-Slot-1'!$A$2:$A$1112=$C366)*('Attendance-Slot-1'!$G$2:$G$1112=DW$2),0)),"No Data")</f>
        <v>No Data</v>
      </c>
      <c r="DX366" s="62" t="str" cm="1">
        <f t="array" ref="DX366">IFERROR(INDEX('Attendance-Slot-2'!$Q$2:$Q$2595,MATCH(1,('Attendance-Slot-2'!$A$2:$A$2595=$C366)*('Attendance-Slot-2'!$G$2:$G$2595=DW$2),0)),"No Data")</f>
        <v>P-S2_Onsite</v>
      </c>
      <c r="DY366" s="137">
        <f>VLOOKUP($DL366,'Written Exam Marks'!$H:$Q,10,FALSE)</f>
        <v>30</v>
      </c>
      <c r="DZ366" s="137">
        <f>VLOOKUP($DL366,'Written Exam Marks'!$H:$Q,9,FALSE)</f>
        <v>35</v>
      </c>
      <c r="EA366" s="62" t="str">
        <f t="shared" si="412"/>
        <v>Present</v>
      </c>
      <c r="EB366" s="62" t="str">
        <f t="shared" si="413"/>
        <v>P-S2_Onsite</v>
      </c>
      <c r="EC366" s="114" t="str">
        <f t="shared" si="350"/>
        <v>P-0, 
A-0, 
No Data-5</v>
      </c>
      <c r="ED366" s="114" t="str">
        <f t="shared" si="351"/>
        <v>P-5, 
A-0, 
No Data-0</v>
      </c>
      <c r="EE366" s="114" t="str">
        <f t="shared" si="414"/>
        <v>P-S2_Onsite</v>
      </c>
      <c r="EF366" s="114" t="str">
        <f t="shared" si="415"/>
        <v>P-S2_Onsite</v>
      </c>
      <c r="EG366" s="114" t="str">
        <f t="shared" si="416"/>
        <v>P-S2_Onsite</v>
      </c>
      <c r="EH366" s="114" t="str">
        <f t="shared" si="417"/>
        <v>P-S2_Onsite</v>
      </c>
      <c r="EI366" s="114" t="str">
        <f t="shared" si="418"/>
        <v>P-S2_Onsite</v>
      </c>
      <c r="EJ366" s="114" t="str">
        <f t="shared" si="419"/>
        <v>P-5, A-0, No Data-0</v>
      </c>
      <c r="EK366" s="114" t="s">
        <v>10453</v>
      </c>
      <c r="EL366" s="114">
        <v>28</v>
      </c>
      <c r="EM366" s="114">
        <v>10</v>
      </c>
      <c r="EN366" s="114">
        <v>47</v>
      </c>
      <c r="EO366" s="114">
        <v>85</v>
      </c>
      <c r="EP366" s="114" t="s">
        <v>7217</v>
      </c>
      <c r="EQ366" s="114" t="s">
        <v>1054</v>
      </c>
      <c r="ER366" s="114" t="s">
        <v>4287</v>
      </c>
      <c r="ES366" s="114"/>
      <c r="ET366" s="30" t="s">
        <v>4287</v>
      </c>
    </row>
    <row r="367" spans="1:150" x14ac:dyDescent="0.25">
      <c r="A367" s="114">
        <v>364</v>
      </c>
      <c r="B367" s="114" t="s">
        <v>7224</v>
      </c>
      <c r="C367" s="80" t="s">
        <v>4291</v>
      </c>
      <c r="D367" s="30" t="s">
        <v>4292</v>
      </c>
      <c r="E367" s="30" t="s">
        <v>4293</v>
      </c>
      <c r="F367" s="33" t="s">
        <v>7201</v>
      </c>
      <c r="G367" s="30" t="s">
        <v>4294</v>
      </c>
      <c r="H367" s="143">
        <v>15</v>
      </c>
      <c r="I367" s="143">
        <v>15</v>
      </c>
      <c r="J367" s="143">
        <v>17</v>
      </c>
      <c r="K367" s="143">
        <v>15</v>
      </c>
      <c r="L367" s="143">
        <v>62</v>
      </c>
      <c r="M367" s="143">
        <v>65</v>
      </c>
      <c r="N367" s="40" t="s">
        <v>7314</v>
      </c>
      <c r="O367" s="40" t="s">
        <v>1593</v>
      </c>
      <c r="P367" s="13" t="str">
        <f t="shared" si="352"/>
        <v>2025EM1100364-MDSDF401</v>
      </c>
      <c r="Q367" s="40" t="str">
        <f t="shared" si="353"/>
        <v>0 missed</v>
      </c>
      <c r="R367" s="40" t="str">
        <f t="shared" si="354"/>
        <v>0 missed</v>
      </c>
      <c r="S367" s="40">
        <f t="shared" si="355"/>
        <v>3</v>
      </c>
      <c r="T367" s="40">
        <f t="shared" si="356"/>
        <v>1</v>
      </c>
      <c r="U367" s="41">
        <f t="shared" si="357"/>
        <v>1</v>
      </c>
      <c r="V367" s="41">
        <f t="shared" si="358"/>
        <v>1</v>
      </c>
      <c r="W367" s="40" t="str">
        <f t="shared" si="359"/>
        <v>0 missed</v>
      </c>
      <c r="X367" s="113">
        <f t="shared" si="360"/>
        <v>4</v>
      </c>
      <c r="Y367" s="13">
        <f t="shared" si="361"/>
        <v>1</v>
      </c>
      <c r="Z367" s="13" t="str">
        <f t="shared" si="362"/>
        <v>Q-3 A-1 || Q Total-3, A Total-1</v>
      </c>
      <c r="AA367" s="113" t="str" cm="1">
        <f t="array" ref="AA367">IFERROR(INDEX('Attendance-Slot-1'!$Q$2:$Q$1112,MATCH(1,('Attendance-Slot-1'!$A$2:$A$1112=$C367)*('Attendance-Slot-1'!$G$2:$G$1112=AA$2),0)),"No Data")</f>
        <v>No Data</v>
      </c>
      <c r="AB367" s="113" t="str" cm="1">
        <f t="array" ref="AB367">IFERROR(INDEX('Attendance-Slot-2'!$Q$2:$Q$2595,MATCH(1,('Attendance-Slot-2'!$A$2:$A$2595=$C367)*('Attendance-Slot-2'!$G$2:$G$2595=AA$2),0)),"No Data")</f>
        <v>P-S2_Onsite</v>
      </c>
      <c r="AC367" s="133">
        <f>VLOOKUP($P367,'Written Exam Marks'!$H:$Q,10,FALSE)</f>
        <v>30.5</v>
      </c>
      <c r="AD367" s="133">
        <f>VLOOKUP($P367,'Written Exam Marks'!$H:$Q,9,FALSE)</f>
        <v>35</v>
      </c>
      <c r="AE367" s="113" t="str">
        <f t="shared" si="363"/>
        <v>Present</v>
      </c>
      <c r="AF367" s="113" t="str">
        <f t="shared" si="364"/>
        <v>P-S2_Onsite</v>
      </c>
      <c r="AG367" s="146">
        <v>5</v>
      </c>
      <c r="AH367" s="146">
        <v>9.5</v>
      </c>
      <c r="AI367" s="146">
        <v>10</v>
      </c>
      <c r="AJ367" s="146">
        <v>10</v>
      </c>
      <c r="AK367" s="146">
        <v>10</v>
      </c>
      <c r="AL367" s="146" t="s">
        <v>5</v>
      </c>
      <c r="AM367" s="146">
        <v>44.5</v>
      </c>
      <c r="AN367" s="146">
        <v>60</v>
      </c>
      <c r="AO367" s="43" t="s">
        <v>7336</v>
      </c>
      <c r="AP367" s="43" t="s">
        <v>1598</v>
      </c>
      <c r="AQ367" s="50" t="str">
        <f t="shared" si="365"/>
        <v>2025EM1100364-MDSDF402</v>
      </c>
      <c r="AR367" s="43" t="str">
        <f t="shared" si="366"/>
        <v>1 missed</v>
      </c>
      <c r="AS367" s="47" t="s">
        <v>7342</v>
      </c>
      <c r="AT367" s="43">
        <f t="shared" si="367"/>
        <v>5</v>
      </c>
      <c r="AU367" s="48" t="s">
        <v>7342</v>
      </c>
      <c r="AV367" s="49">
        <f t="shared" si="368"/>
        <v>0.83333333333333337</v>
      </c>
      <c r="AW367" s="48" t="s">
        <v>7342</v>
      </c>
      <c r="AX367" s="43" t="str">
        <f t="shared" si="369"/>
        <v>1 missed</v>
      </c>
      <c r="AY367" s="42">
        <f t="shared" si="370"/>
        <v>5</v>
      </c>
      <c r="AZ367" s="50">
        <f t="shared" si="371"/>
        <v>0.83333333333333337</v>
      </c>
      <c r="BA367" s="50" t="str">
        <f t="shared" si="372"/>
        <v>Q-5 A-- || Q Total-6, A Total-0</v>
      </c>
      <c r="BB367" s="42" t="str" cm="1">
        <f t="array" ref="BB367">IFERROR(INDEX('Attendance-Slot-1'!$Q$2:$Q$1112,MATCH(1,('Attendance-Slot-1'!$A$2:$A$1112=$C367)*('Attendance-Slot-1'!$G$2:$G$1112=BB$2),0)),"No Data")</f>
        <v>No Data</v>
      </c>
      <c r="BC367" s="42" t="str" cm="1">
        <f t="array" ref="BC367">IFERROR(INDEX('Attendance-Slot-2'!$Q$2:$Q$2595,MATCH(1,('Attendance-Slot-2'!$A$2:$A$2595=$C367)*('Attendance-Slot-2'!$G$2:$G$2595=BB$2),0)),"No Data")</f>
        <v>P-S2_Onsite</v>
      </c>
      <c r="BD367" s="134">
        <f>VLOOKUP($AQ367,'Written Exam Marks'!$H:$Q,10,FALSE)</f>
        <v>33</v>
      </c>
      <c r="BE367" s="134">
        <f>VLOOKUP($AQ367,'Written Exam Marks'!$H:$Q,9,FALSE)</f>
        <v>40</v>
      </c>
      <c r="BF367" s="42" t="str">
        <f t="shared" si="373"/>
        <v>Present</v>
      </c>
      <c r="BG367" s="42" t="str">
        <f t="shared" si="374"/>
        <v>P-S2_Onsite</v>
      </c>
      <c r="BH367" s="147">
        <v>20</v>
      </c>
      <c r="BI367" s="147">
        <v>26</v>
      </c>
      <c r="BJ367" s="147">
        <v>46</v>
      </c>
      <c r="BK367" s="147">
        <v>60</v>
      </c>
      <c r="BL367" s="52" t="s">
        <v>3697</v>
      </c>
      <c r="BM367" s="52" t="s">
        <v>1606</v>
      </c>
      <c r="BN367" s="57" t="str">
        <f t="shared" si="375"/>
        <v>2025EM1100364-MDSDF403</v>
      </c>
      <c r="BO367" s="52" t="str">
        <f t="shared" si="376"/>
        <v>0 missed</v>
      </c>
      <c r="BP367" s="52" t="str">
        <f t="shared" si="377"/>
        <v>0 missed</v>
      </c>
      <c r="BQ367" s="52">
        <f t="shared" si="378"/>
        <v>1</v>
      </c>
      <c r="BR367" s="52">
        <f t="shared" si="379"/>
        <v>1</v>
      </c>
      <c r="BS367" s="56">
        <f t="shared" si="380"/>
        <v>1</v>
      </c>
      <c r="BT367" s="56">
        <f t="shared" si="381"/>
        <v>1</v>
      </c>
      <c r="BU367" s="52" t="str">
        <f t="shared" si="382"/>
        <v>0 missed</v>
      </c>
      <c r="BV367" s="51">
        <f t="shared" si="383"/>
        <v>2</v>
      </c>
      <c r="BW367" s="57">
        <f t="shared" si="384"/>
        <v>1</v>
      </c>
      <c r="BX367" s="57" t="str">
        <f t="shared" si="385"/>
        <v>Q-1 A-1 || Q Total-1, A Total-1</v>
      </c>
      <c r="BY367" s="51" t="str" cm="1">
        <f t="array" ref="BY367">IFERROR(INDEX('Attendance-Slot-1'!$Q$2:$Q$1112,MATCH(1,('Attendance-Slot-1'!$A$2:$A$1112=$C367)*('Attendance-Slot-1'!$G$2:$G$1112=BY$2),0)),"No Data")</f>
        <v>No Data</v>
      </c>
      <c r="BZ367" s="51" t="str" cm="1">
        <f t="array" ref="BZ367">IFERROR(INDEX('Attendance-Slot-2'!$Q$2:$Q$2595,MATCH(1,('Attendance-Slot-2'!$A$2:$A$2595=$C367)*('Attendance-Slot-2'!$G$2:$G$2595=BY$2),0)),"No Data")</f>
        <v>P-S2_Onsite</v>
      </c>
      <c r="CA367" s="135">
        <f>VLOOKUP($BN367,'Written Exam Marks'!$H:$Q,10,FALSE)</f>
        <v>33.5</v>
      </c>
      <c r="CB367" s="135">
        <f>VLOOKUP($BN367,'Written Exam Marks'!$H:$Q,9,FALSE)</f>
        <v>40</v>
      </c>
      <c r="CC367" s="51" t="str">
        <f t="shared" si="386"/>
        <v>Present</v>
      </c>
      <c r="CD367" s="51" t="str">
        <f t="shared" si="387"/>
        <v>P-S2_Onsite</v>
      </c>
      <c r="CE367" s="29">
        <v>19</v>
      </c>
      <c r="CF367" s="29">
        <v>19</v>
      </c>
      <c r="CG367" s="29">
        <v>20</v>
      </c>
      <c r="CH367" s="29">
        <v>58</v>
      </c>
      <c r="CI367" s="29">
        <v>60</v>
      </c>
      <c r="CJ367" s="61" t="s">
        <v>7343</v>
      </c>
      <c r="CK367" s="61" t="s">
        <v>1613</v>
      </c>
      <c r="CL367" s="10" t="str">
        <f t="shared" si="388"/>
        <v>2025EM1100364-MDSDF404</v>
      </c>
      <c r="CM367" s="61" t="str">
        <f t="shared" si="389"/>
        <v>0 missed</v>
      </c>
      <c r="CN367" s="61" t="str">
        <f t="shared" si="390"/>
        <v>0 missed</v>
      </c>
      <c r="CO367" s="111">
        <f t="shared" si="391"/>
        <v>2</v>
      </c>
      <c r="CP367" s="111">
        <f t="shared" si="392"/>
        <v>1</v>
      </c>
      <c r="CQ367" s="9">
        <f t="shared" si="393"/>
        <v>1</v>
      </c>
      <c r="CR367" s="9">
        <f t="shared" si="394"/>
        <v>1</v>
      </c>
      <c r="CS367" s="61" t="str">
        <f t="shared" si="395"/>
        <v>0 missed</v>
      </c>
      <c r="CT367" s="111">
        <f t="shared" si="396"/>
        <v>3</v>
      </c>
      <c r="CU367" s="10">
        <f t="shared" si="397"/>
        <v>1</v>
      </c>
      <c r="CV367" s="10" t="str">
        <f t="shared" si="398"/>
        <v>Q-2 A-1 || Q Total-2, A Total-1</v>
      </c>
      <c r="CW367" s="111" t="str" cm="1">
        <f t="array" ref="CW367">IFERROR(INDEX('Attendance-Slot-1'!$Q$2:$Q$1112,MATCH(1,('Attendance-Slot-1'!$A$2:$A$1112=$C367)*('Attendance-Slot-1'!$G$2:$G$1112=CW$2),0)),"No Data")</f>
        <v>No Data</v>
      </c>
      <c r="CX367" s="111" t="str" cm="1">
        <f t="array" ref="CX367">IFERROR(INDEX('Attendance-Slot-2'!$Q$2:$Q$2595,MATCH(1,('Attendance-Slot-2'!$A$2:$A$2595=$C367)*('Attendance-Slot-2'!$G$2:$G$2595=CW$2),0)),"No Data")</f>
        <v>P-S2_Onsite</v>
      </c>
      <c r="CY367" s="136">
        <f>VLOOKUP($CL367,'Written Exam Marks'!$H:$Q,10,FALSE)</f>
        <v>29</v>
      </c>
      <c r="CZ367" s="136">
        <f>VLOOKUP($CL367,'Written Exam Marks'!$H:$Q,9,FALSE)</f>
        <v>40</v>
      </c>
      <c r="DA367" s="111" t="str">
        <f t="shared" si="399"/>
        <v>Present</v>
      </c>
      <c r="DB367" s="111" t="str">
        <f t="shared" si="400"/>
        <v>P-S2_Onsite</v>
      </c>
      <c r="DC367" s="148">
        <v>5.5</v>
      </c>
      <c r="DD367" s="148" t="s">
        <v>5</v>
      </c>
      <c r="DE367" s="148">
        <v>8</v>
      </c>
      <c r="DF367" s="148">
        <v>12</v>
      </c>
      <c r="DG367" s="148" t="s">
        <v>5</v>
      </c>
      <c r="DH367" s="148">
        <v>25.5</v>
      </c>
      <c r="DI367" s="148">
        <v>65</v>
      </c>
      <c r="DJ367" s="66" t="s">
        <v>7351</v>
      </c>
      <c r="DK367" s="66" t="s">
        <v>1631</v>
      </c>
      <c r="DL367" s="68" t="str">
        <f t="shared" si="401"/>
        <v>2025EM1100364-MDSDF406</v>
      </c>
      <c r="DM367" s="66" t="str">
        <f t="shared" si="402"/>
        <v>1 missed</v>
      </c>
      <c r="DN367" s="66" t="str">
        <f t="shared" si="403"/>
        <v>1 missed</v>
      </c>
      <c r="DO367" s="62">
        <f t="shared" si="404"/>
        <v>2</v>
      </c>
      <c r="DP367" s="62">
        <f t="shared" si="405"/>
        <v>1</v>
      </c>
      <c r="DQ367" s="67">
        <f t="shared" si="406"/>
        <v>0.66666666666666663</v>
      </c>
      <c r="DR367" s="67">
        <f t="shared" si="407"/>
        <v>0.5</v>
      </c>
      <c r="DS367" s="66" t="str">
        <f t="shared" si="408"/>
        <v>2 missed</v>
      </c>
      <c r="DT367" s="62">
        <f t="shared" si="409"/>
        <v>3</v>
      </c>
      <c r="DU367" s="68">
        <f t="shared" si="410"/>
        <v>0.6</v>
      </c>
      <c r="DV367" s="68" t="str">
        <f t="shared" si="411"/>
        <v>Q-2 A-1 || Q Total-3, A Total-2</v>
      </c>
      <c r="DW367" s="62" t="str" cm="1">
        <f t="array" ref="DW367">IFERROR(INDEX('Attendance-Slot-1'!$Q$2:$Q$1112,MATCH(1,('Attendance-Slot-1'!$A$2:$A$1112=$C367)*('Attendance-Slot-1'!$G$2:$G$1112=DW$2),0)),"No Data")</f>
        <v>No Data</v>
      </c>
      <c r="DX367" s="62" t="str" cm="1">
        <f t="array" ref="DX367">IFERROR(INDEX('Attendance-Slot-2'!$Q$2:$Q$2595,MATCH(1,('Attendance-Slot-2'!$A$2:$A$2595=$C367)*('Attendance-Slot-2'!$G$2:$G$2595=DW$2),0)),"No Data")</f>
        <v>P-S2_Onsite</v>
      </c>
      <c r="DY367" s="137">
        <f>VLOOKUP($DL367,'Written Exam Marks'!$H:$Q,10,FALSE)</f>
        <v>25.5</v>
      </c>
      <c r="DZ367" s="137">
        <f>VLOOKUP($DL367,'Written Exam Marks'!$H:$Q,9,FALSE)</f>
        <v>35</v>
      </c>
      <c r="EA367" s="62" t="str">
        <f t="shared" si="412"/>
        <v>Present</v>
      </c>
      <c r="EB367" s="62" t="str">
        <f t="shared" si="413"/>
        <v>P-S2_Onsite</v>
      </c>
      <c r="EC367" s="114" t="str">
        <f t="shared" si="350"/>
        <v>P-0, 
A-0, 
No Data-5</v>
      </c>
      <c r="ED367" s="114" t="str">
        <f t="shared" si="351"/>
        <v>P-5, 
A-0, 
No Data-0</v>
      </c>
      <c r="EE367" s="114" t="str">
        <f t="shared" si="414"/>
        <v>P-S2_Onsite</v>
      </c>
      <c r="EF367" s="114" t="str">
        <f t="shared" si="415"/>
        <v>P-S2_Onsite</v>
      </c>
      <c r="EG367" s="114" t="str">
        <f t="shared" si="416"/>
        <v>P-S2_Onsite</v>
      </c>
      <c r="EH367" s="114" t="str">
        <f t="shared" si="417"/>
        <v>P-S2_Onsite</v>
      </c>
      <c r="EI367" s="114" t="str">
        <f t="shared" si="418"/>
        <v>P-S2_Onsite</v>
      </c>
      <c r="EJ367" s="114" t="str">
        <f t="shared" si="419"/>
        <v>P-5, A-0, No Data-0</v>
      </c>
      <c r="EK367" s="114" t="s">
        <v>10453</v>
      </c>
      <c r="EL367" s="114">
        <v>30</v>
      </c>
      <c r="EM367" s="114">
        <v>10</v>
      </c>
      <c r="EN367" s="114">
        <v>56</v>
      </c>
      <c r="EO367" s="114">
        <v>96</v>
      </c>
      <c r="EP367" s="114" t="s">
        <v>7217</v>
      </c>
      <c r="EQ367" s="114" t="s">
        <v>1054</v>
      </c>
      <c r="ER367" s="114" t="s">
        <v>4291</v>
      </c>
      <c r="ES367" s="114"/>
      <c r="ET367" s="30" t="s">
        <v>4291</v>
      </c>
    </row>
    <row r="368" spans="1:150" x14ac:dyDescent="0.25">
      <c r="A368" s="114">
        <v>365</v>
      </c>
      <c r="B368" s="114" t="s">
        <v>7224</v>
      </c>
      <c r="C368" s="80" t="s">
        <v>2983</v>
      </c>
      <c r="D368" s="30" t="s">
        <v>2984</v>
      </c>
      <c r="E368" s="30" t="s">
        <v>2985</v>
      </c>
      <c r="F368" s="33" t="s">
        <v>7202</v>
      </c>
      <c r="G368" s="30" t="s">
        <v>2986</v>
      </c>
      <c r="H368" s="143">
        <v>15</v>
      </c>
      <c r="I368" s="143">
        <v>15</v>
      </c>
      <c r="J368" s="143">
        <v>17</v>
      </c>
      <c r="K368" s="143">
        <v>15</v>
      </c>
      <c r="L368" s="143">
        <v>62</v>
      </c>
      <c r="M368" s="143">
        <v>65</v>
      </c>
      <c r="N368" s="40" t="s">
        <v>7314</v>
      </c>
      <c r="O368" s="40" t="s">
        <v>1593</v>
      </c>
      <c r="P368" s="13" t="str">
        <f t="shared" si="352"/>
        <v>2025EM1100365-MDSDF401</v>
      </c>
      <c r="Q368" s="40" t="str">
        <f t="shared" si="353"/>
        <v>0 missed</v>
      </c>
      <c r="R368" s="40" t="str">
        <f t="shared" si="354"/>
        <v>0 missed</v>
      </c>
      <c r="S368" s="40">
        <f t="shared" si="355"/>
        <v>3</v>
      </c>
      <c r="T368" s="40">
        <f t="shared" si="356"/>
        <v>1</v>
      </c>
      <c r="U368" s="41">
        <f t="shared" si="357"/>
        <v>1</v>
      </c>
      <c r="V368" s="41">
        <f t="shared" si="358"/>
        <v>1</v>
      </c>
      <c r="W368" s="40" t="str">
        <f t="shared" si="359"/>
        <v>0 missed</v>
      </c>
      <c r="X368" s="113">
        <f t="shared" si="360"/>
        <v>4</v>
      </c>
      <c r="Y368" s="13">
        <f t="shared" si="361"/>
        <v>1</v>
      </c>
      <c r="Z368" s="13" t="str">
        <f t="shared" si="362"/>
        <v>Q-3 A-1 || Q Total-3, A Total-1</v>
      </c>
      <c r="AA368" s="113" t="str" cm="1">
        <f t="array" ref="AA368">IFERROR(INDEX('Attendance-Slot-1'!$Q$2:$Q$1112,MATCH(1,('Attendance-Slot-1'!$A$2:$A$1112=$C368)*('Attendance-Slot-1'!$G$2:$G$1112=AA$2),0)),"No Data")</f>
        <v>No Data</v>
      </c>
      <c r="AB368" s="113" t="str" cm="1">
        <f t="array" ref="AB368">IFERROR(INDEX('Attendance-Slot-2'!$Q$2:$Q$2595,MATCH(1,('Attendance-Slot-2'!$A$2:$A$2595=$C368)*('Attendance-Slot-2'!$G$2:$G$2595=AA$2),0)),"No Data")</f>
        <v>P-S2_Onsite</v>
      </c>
      <c r="AC368" s="133">
        <f>VLOOKUP($P368,'Written Exam Marks'!$H:$Q,10,FALSE)</f>
        <v>31.5</v>
      </c>
      <c r="AD368" s="133">
        <f>VLOOKUP($P368,'Written Exam Marks'!$H:$Q,9,FALSE)</f>
        <v>35</v>
      </c>
      <c r="AE368" s="113" t="str">
        <f t="shared" si="363"/>
        <v>Present</v>
      </c>
      <c r="AF368" s="113" t="str">
        <f t="shared" si="364"/>
        <v>P-S2_Onsite</v>
      </c>
      <c r="AG368" s="146">
        <v>10</v>
      </c>
      <c r="AH368" s="146">
        <v>9.5</v>
      </c>
      <c r="AI368" s="146">
        <v>10</v>
      </c>
      <c r="AJ368" s="146">
        <v>10</v>
      </c>
      <c r="AK368" s="146">
        <v>10</v>
      </c>
      <c r="AL368" s="146">
        <v>10</v>
      </c>
      <c r="AM368" s="146">
        <v>59.5</v>
      </c>
      <c r="AN368" s="146">
        <v>60</v>
      </c>
      <c r="AO368" s="43" t="s">
        <v>7336</v>
      </c>
      <c r="AP368" s="43" t="s">
        <v>1598</v>
      </c>
      <c r="AQ368" s="50" t="str">
        <f t="shared" si="365"/>
        <v>2025EM1100365-MDSDF402</v>
      </c>
      <c r="AR368" s="43" t="str">
        <f t="shared" si="366"/>
        <v>0 missed</v>
      </c>
      <c r="AS368" s="47" t="s">
        <v>7342</v>
      </c>
      <c r="AT368" s="43">
        <f t="shared" si="367"/>
        <v>6</v>
      </c>
      <c r="AU368" s="48" t="s">
        <v>7342</v>
      </c>
      <c r="AV368" s="49">
        <f t="shared" si="368"/>
        <v>1</v>
      </c>
      <c r="AW368" s="48" t="s">
        <v>7342</v>
      </c>
      <c r="AX368" s="43" t="str">
        <f t="shared" si="369"/>
        <v>0 missed</v>
      </c>
      <c r="AY368" s="42">
        <f t="shared" si="370"/>
        <v>6</v>
      </c>
      <c r="AZ368" s="50">
        <f t="shared" si="371"/>
        <v>1</v>
      </c>
      <c r="BA368" s="50" t="str">
        <f t="shared" si="372"/>
        <v>Q-6 A-- || Q Total-6, A Total-0</v>
      </c>
      <c r="BB368" s="42" t="str" cm="1">
        <f t="array" ref="BB368">IFERROR(INDEX('Attendance-Slot-1'!$Q$2:$Q$1112,MATCH(1,('Attendance-Slot-1'!$A$2:$A$1112=$C368)*('Attendance-Slot-1'!$G$2:$G$1112=BB$2),0)),"No Data")</f>
        <v>P-S1_Onsite</v>
      </c>
      <c r="BC368" s="42" t="str" cm="1">
        <f t="array" ref="BC368">IFERROR(INDEX('Attendance-Slot-2'!$Q$2:$Q$2595,MATCH(1,('Attendance-Slot-2'!$A$2:$A$2595=$C368)*('Attendance-Slot-2'!$G$2:$G$2595=BB$2),0)),"No Data")</f>
        <v>No Data</v>
      </c>
      <c r="BD368" s="134">
        <f>VLOOKUP($AQ368,'Written Exam Marks'!$H:$Q,10,FALSE)</f>
        <v>33</v>
      </c>
      <c r="BE368" s="134">
        <f>VLOOKUP($AQ368,'Written Exam Marks'!$H:$Q,9,FALSE)</f>
        <v>40</v>
      </c>
      <c r="BF368" s="42" t="str">
        <f t="shared" si="373"/>
        <v>Present</v>
      </c>
      <c r="BG368" s="42" t="str">
        <f t="shared" si="374"/>
        <v>P-S1_Onsite</v>
      </c>
      <c r="BH368" s="147">
        <v>20</v>
      </c>
      <c r="BI368" s="147">
        <v>22</v>
      </c>
      <c r="BJ368" s="147">
        <v>42</v>
      </c>
      <c r="BK368" s="147">
        <v>60</v>
      </c>
      <c r="BL368" s="52" t="s">
        <v>3697</v>
      </c>
      <c r="BM368" s="52" t="s">
        <v>1606</v>
      </c>
      <c r="BN368" s="57" t="str">
        <f t="shared" si="375"/>
        <v>2025EM1100365-MDSDF403</v>
      </c>
      <c r="BO368" s="52" t="str">
        <f t="shared" si="376"/>
        <v>0 missed</v>
      </c>
      <c r="BP368" s="52" t="str">
        <f t="shared" si="377"/>
        <v>0 missed</v>
      </c>
      <c r="BQ368" s="52">
        <f t="shared" si="378"/>
        <v>1</v>
      </c>
      <c r="BR368" s="52">
        <f t="shared" si="379"/>
        <v>1</v>
      </c>
      <c r="BS368" s="56">
        <f t="shared" si="380"/>
        <v>1</v>
      </c>
      <c r="BT368" s="56">
        <f t="shared" si="381"/>
        <v>1</v>
      </c>
      <c r="BU368" s="52" t="str">
        <f t="shared" si="382"/>
        <v>0 missed</v>
      </c>
      <c r="BV368" s="51">
        <f t="shared" si="383"/>
        <v>2</v>
      </c>
      <c r="BW368" s="57">
        <f t="shared" si="384"/>
        <v>1</v>
      </c>
      <c r="BX368" s="57" t="str">
        <f t="shared" si="385"/>
        <v>Q-1 A-1 || Q Total-1, A Total-1</v>
      </c>
      <c r="BY368" s="51" t="str" cm="1">
        <f t="array" ref="BY368">IFERROR(INDEX('Attendance-Slot-1'!$Q$2:$Q$1112,MATCH(1,('Attendance-Slot-1'!$A$2:$A$1112=$C368)*('Attendance-Slot-1'!$G$2:$G$1112=BY$2),0)),"No Data")</f>
        <v>P-S1_Onsite</v>
      </c>
      <c r="BZ368" s="51" t="str" cm="1">
        <f t="array" ref="BZ368">IFERROR(INDEX('Attendance-Slot-2'!$Q$2:$Q$2595,MATCH(1,('Attendance-Slot-2'!$A$2:$A$2595=$C368)*('Attendance-Slot-2'!$G$2:$G$2595=BY$2),0)),"No Data")</f>
        <v>No Data</v>
      </c>
      <c r="CA368" s="135">
        <f>VLOOKUP($BN368,'Written Exam Marks'!$H:$Q,10,FALSE)</f>
        <v>28</v>
      </c>
      <c r="CB368" s="135">
        <f>VLOOKUP($BN368,'Written Exam Marks'!$H:$Q,9,FALSE)</f>
        <v>40</v>
      </c>
      <c r="CC368" s="51" t="str">
        <f t="shared" si="386"/>
        <v>Present</v>
      </c>
      <c r="CD368" s="51" t="str">
        <f t="shared" si="387"/>
        <v>P-S1_Onsite</v>
      </c>
      <c r="CE368" s="29">
        <v>20</v>
      </c>
      <c r="CF368" s="29">
        <v>20</v>
      </c>
      <c r="CG368" s="29">
        <v>18</v>
      </c>
      <c r="CH368" s="29">
        <v>58</v>
      </c>
      <c r="CI368" s="29">
        <v>60</v>
      </c>
      <c r="CJ368" s="61" t="s">
        <v>7343</v>
      </c>
      <c r="CK368" s="61" t="s">
        <v>1613</v>
      </c>
      <c r="CL368" s="10" t="str">
        <f t="shared" si="388"/>
        <v>2025EM1100365-MDSDF404</v>
      </c>
      <c r="CM368" s="61" t="str">
        <f t="shared" si="389"/>
        <v>0 missed</v>
      </c>
      <c r="CN368" s="61" t="str">
        <f t="shared" si="390"/>
        <v>0 missed</v>
      </c>
      <c r="CO368" s="111">
        <f t="shared" si="391"/>
        <v>2</v>
      </c>
      <c r="CP368" s="111">
        <f t="shared" si="392"/>
        <v>1</v>
      </c>
      <c r="CQ368" s="9">
        <f t="shared" si="393"/>
        <v>1</v>
      </c>
      <c r="CR368" s="9">
        <f t="shared" si="394"/>
        <v>1</v>
      </c>
      <c r="CS368" s="61" t="str">
        <f t="shared" si="395"/>
        <v>0 missed</v>
      </c>
      <c r="CT368" s="111">
        <f t="shared" si="396"/>
        <v>3</v>
      </c>
      <c r="CU368" s="10">
        <f t="shared" si="397"/>
        <v>1</v>
      </c>
      <c r="CV368" s="10" t="str">
        <f t="shared" si="398"/>
        <v>Q-2 A-1 || Q Total-2, A Total-1</v>
      </c>
      <c r="CW368" s="111" t="str" cm="1">
        <f t="array" ref="CW368">IFERROR(INDEX('Attendance-Slot-1'!$Q$2:$Q$1112,MATCH(1,('Attendance-Slot-1'!$A$2:$A$1112=$C368)*('Attendance-Slot-1'!$G$2:$G$1112=CW$2),0)),"No Data")</f>
        <v>P-S1_Onsite</v>
      </c>
      <c r="CX368" s="111" t="str" cm="1">
        <f t="array" ref="CX368">IFERROR(INDEX('Attendance-Slot-2'!$Q$2:$Q$2595,MATCH(1,('Attendance-Slot-2'!$A$2:$A$2595=$C368)*('Attendance-Slot-2'!$G$2:$G$2595=CW$2),0)),"No Data")</f>
        <v>No Data</v>
      </c>
      <c r="CY368" s="136">
        <f>VLOOKUP($CL368,'Written Exam Marks'!$H:$Q,10,FALSE)</f>
        <v>34</v>
      </c>
      <c r="CZ368" s="136">
        <f>VLOOKUP($CL368,'Written Exam Marks'!$H:$Q,9,FALSE)</f>
        <v>40</v>
      </c>
      <c r="DA368" s="111" t="str">
        <f t="shared" si="399"/>
        <v>Present</v>
      </c>
      <c r="DB368" s="111" t="str">
        <f t="shared" si="400"/>
        <v>P-S1_Onsite</v>
      </c>
      <c r="DC368" s="148">
        <v>6</v>
      </c>
      <c r="DD368" s="148">
        <v>6.625</v>
      </c>
      <c r="DE368" s="148">
        <v>8</v>
      </c>
      <c r="DF368" s="148">
        <v>17</v>
      </c>
      <c r="DG368" s="148">
        <v>17</v>
      </c>
      <c r="DH368" s="148">
        <v>54.625</v>
      </c>
      <c r="DI368" s="148">
        <v>65</v>
      </c>
      <c r="DJ368" s="66" t="s">
        <v>7351</v>
      </c>
      <c r="DK368" s="66" t="s">
        <v>1631</v>
      </c>
      <c r="DL368" s="68" t="str">
        <f t="shared" si="401"/>
        <v>2025EM1100365-MDSDF406</v>
      </c>
      <c r="DM368" s="66" t="str">
        <f t="shared" si="402"/>
        <v>0 missed</v>
      </c>
      <c r="DN368" s="66" t="str">
        <f t="shared" si="403"/>
        <v>0 missed</v>
      </c>
      <c r="DO368" s="62">
        <f t="shared" si="404"/>
        <v>3</v>
      </c>
      <c r="DP368" s="62">
        <f t="shared" si="405"/>
        <v>2</v>
      </c>
      <c r="DQ368" s="67">
        <f t="shared" si="406"/>
        <v>1</v>
      </c>
      <c r="DR368" s="67">
        <f t="shared" si="407"/>
        <v>1</v>
      </c>
      <c r="DS368" s="66" t="str">
        <f t="shared" si="408"/>
        <v>0 missed</v>
      </c>
      <c r="DT368" s="62">
        <f t="shared" si="409"/>
        <v>5</v>
      </c>
      <c r="DU368" s="68">
        <f t="shared" si="410"/>
        <v>1</v>
      </c>
      <c r="DV368" s="68" t="str">
        <f t="shared" si="411"/>
        <v>Q-3 A-2 || Q Total-3, A Total-2</v>
      </c>
      <c r="DW368" s="62" t="str" cm="1">
        <f t="array" ref="DW368">IFERROR(INDEX('Attendance-Slot-1'!$Q$2:$Q$1112,MATCH(1,('Attendance-Slot-1'!$A$2:$A$1112=$C368)*('Attendance-Slot-1'!$G$2:$G$1112=DW$2),0)),"No Data")</f>
        <v>No Data</v>
      </c>
      <c r="DX368" s="62" t="str" cm="1">
        <f t="array" ref="DX368">IFERROR(INDEX('Attendance-Slot-2'!$Q$2:$Q$2595,MATCH(1,('Attendance-Slot-2'!$A$2:$A$2595=$C368)*('Attendance-Slot-2'!$G$2:$G$2595=DW$2),0)),"No Data")</f>
        <v>P-S2_Onsite</v>
      </c>
      <c r="DY368" s="137">
        <f>VLOOKUP($DL368,'Written Exam Marks'!$H:$Q,10,FALSE)</f>
        <v>28</v>
      </c>
      <c r="DZ368" s="137">
        <f>VLOOKUP($DL368,'Written Exam Marks'!$H:$Q,9,FALSE)</f>
        <v>35</v>
      </c>
      <c r="EA368" s="62" t="str">
        <f t="shared" si="412"/>
        <v>Present</v>
      </c>
      <c r="EB368" s="62" t="str">
        <f t="shared" si="413"/>
        <v>P-S2_Onsite</v>
      </c>
      <c r="EC368" s="114" t="str">
        <f t="shared" si="350"/>
        <v>P-3, 
A-0, 
No Data-2</v>
      </c>
      <c r="ED368" s="114" t="str">
        <f t="shared" si="351"/>
        <v>P-2, 
A-0, 
No Data-3</v>
      </c>
      <c r="EE368" s="114" t="str">
        <f t="shared" si="414"/>
        <v>P-S2_Onsite</v>
      </c>
      <c r="EF368" s="114" t="str">
        <f t="shared" si="415"/>
        <v>P-S1_Onsite</v>
      </c>
      <c r="EG368" s="114" t="str">
        <f t="shared" si="416"/>
        <v>P-S1_Onsite</v>
      </c>
      <c r="EH368" s="114" t="str">
        <f t="shared" si="417"/>
        <v>P-S1_Onsite</v>
      </c>
      <c r="EI368" s="114" t="str">
        <f t="shared" si="418"/>
        <v>P-S2_Onsite</v>
      </c>
      <c r="EJ368" s="114" t="str">
        <f t="shared" si="419"/>
        <v>P-5, A-0, No Data-0</v>
      </c>
      <c r="EK368" s="114" t="s">
        <v>10453</v>
      </c>
      <c r="EL368" s="114">
        <v>28.5</v>
      </c>
      <c r="EM368" s="114">
        <v>8</v>
      </c>
      <c r="EN368" s="114">
        <v>34</v>
      </c>
      <c r="EO368" s="114">
        <v>70.5</v>
      </c>
      <c r="EP368" s="114" t="s">
        <v>7217</v>
      </c>
      <c r="EQ368" s="114" t="s">
        <v>1054</v>
      </c>
      <c r="ER368" s="114" t="s">
        <v>2983</v>
      </c>
      <c r="ES368" s="114"/>
      <c r="ET368" s="30" t="s">
        <v>2983</v>
      </c>
    </row>
    <row r="369" spans="1:150" x14ac:dyDescent="0.25">
      <c r="A369" s="114">
        <v>366</v>
      </c>
      <c r="B369" s="114" t="s">
        <v>7224</v>
      </c>
      <c r="C369" s="80" t="s">
        <v>2990</v>
      </c>
      <c r="D369" s="30" t="s">
        <v>2991</v>
      </c>
      <c r="E369" s="30" t="s">
        <v>2992</v>
      </c>
      <c r="F369" s="33" t="s">
        <v>7201</v>
      </c>
      <c r="G369" s="30" t="s">
        <v>2993</v>
      </c>
      <c r="H369" s="143">
        <v>15</v>
      </c>
      <c r="I369" s="143" t="s">
        <v>5</v>
      </c>
      <c r="J369" s="143" t="s">
        <v>5</v>
      </c>
      <c r="K369" s="143" t="s">
        <v>5</v>
      </c>
      <c r="L369" s="143">
        <v>15</v>
      </c>
      <c r="M369" s="143">
        <v>65</v>
      </c>
      <c r="N369" s="40" t="s">
        <v>7314</v>
      </c>
      <c r="O369" s="40" t="s">
        <v>1593</v>
      </c>
      <c r="P369" s="13" t="str">
        <f t="shared" si="352"/>
        <v>2025EM1100366-MDSDF401</v>
      </c>
      <c r="Q369" s="40" t="str">
        <f t="shared" si="353"/>
        <v>2 missed</v>
      </c>
      <c r="R369" s="40" t="str">
        <f t="shared" si="354"/>
        <v>1 missed</v>
      </c>
      <c r="S369" s="40">
        <f t="shared" si="355"/>
        <v>1</v>
      </c>
      <c r="T369" s="40">
        <f t="shared" si="356"/>
        <v>0</v>
      </c>
      <c r="U369" s="41">
        <f t="shared" si="357"/>
        <v>0.33333333333333331</v>
      </c>
      <c r="V369" s="41">
        <f t="shared" si="358"/>
        <v>0</v>
      </c>
      <c r="W369" s="40" t="str">
        <f t="shared" si="359"/>
        <v>3 missed</v>
      </c>
      <c r="X369" s="113">
        <f t="shared" si="360"/>
        <v>1</v>
      </c>
      <c r="Y369" s="13">
        <f t="shared" si="361"/>
        <v>0.25</v>
      </c>
      <c r="Z369" s="13" t="str">
        <f t="shared" si="362"/>
        <v>Q-1 A-0 || Q Total-3, A Total-1</v>
      </c>
      <c r="AA369" s="113" t="str" cm="1">
        <f t="array" ref="AA369">IFERROR(INDEX('Attendance-Slot-1'!$Q$2:$Q$1112,MATCH(1,('Attendance-Slot-1'!$A$2:$A$1112=$C369)*('Attendance-Slot-1'!$G$2:$G$1112=AA$2),0)),"No Data")</f>
        <v>A-S1_Onsite</v>
      </c>
      <c r="AB369" s="113" t="str" cm="1">
        <f t="array" ref="AB369">IFERROR(INDEX('Attendance-Slot-2'!$Q$2:$Q$2595,MATCH(1,('Attendance-Slot-2'!$A$2:$A$2595=$C369)*('Attendance-Slot-2'!$G$2:$G$2595=AA$2),0)),"No Data")</f>
        <v>A-S2_Onsite</v>
      </c>
      <c r="AC369" s="133" t="e">
        <f>VLOOKUP($P369,'Written Exam Marks'!$H:$Q,10,FALSE)</f>
        <v>#N/A</v>
      </c>
      <c r="AD369" s="133" t="e">
        <f>VLOOKUP($P369,'Written Exam Marks'!$H:$Q,9,FALSE)</f>
        <v>#N/A</v>
      </c>
      <c r="AE369" s="113" t="str">
        <f t="shared" si="363"/>
        <v>Absent</v>
      </c>
      <c r="AF369" s="113" t="str">
        <f t="shared" si="364"/>
        <v>A-S1_Onsite</v>
      </c>
      <c r="AG369" s="146">
        <v>9</v>
      </c>
      <c r="AH369" s="146">
        <v>9</v>
      </c>
      <c r="AI369" s="146">
        <v>10</v>
      </c>
      <c r="AJ369" s="146" t="s">
        <v>5</v>
      </c>
      <c r="AK369" s="146" t="s">
        <v>5</v>
      </c>
      <c r="AL369" s="146" t="s">
        <v>5</v>
      </c>
      <c r="AM369" s="146">
        <v>28</v>
      </c>
      <c r="AN369" s="146">
        <v>60</v>
      </c>
      <c r="AO369" s="43" t="s">
        <v>7336</v>
      </c>
      <c r="AP369" s="43" t="s">
        <v>1598</v>
      </c>
      <c r="AQ369" s="50" t="str">
        <f t="shared" si="365"/>
        <v>2025EM1100366-MDSDF402</v>
      </c>
      <c r="AR369" s="43" t="str">
        <f t="shared" si="366"/>
        <v>3 missed</v>
      </c>
      <c r="AS369" s="47" t="s">
        <v>7342</v>
      </c>
      <c r="AT369" s="43">
        <f t="shared" si="367"/>
        <v>3</v>
      </c>
      <c r="AU369" s="48" t="s">
        <v>7342</v>
      </c>
      <c r="AV369" s="49">
        <f t="shared" si="368"/>
        <v>0.5</v>
      </c>
      <c r="AW369" s="48" t="s">
        <v>7342</v>
      </c>
      <c r="AX369" s="43" t="str">
        <f t="shared" si="369"/>
        <v>3 missed</v>
      </c>
      <c r="AY369" s="42">
        <f t="shared" si="370"/>
        <v>3</v>
      </c>
      <c r="AZ369" s="50">
        <f t="shared" si="371"/>
        <v>0.5</v>
      </c>
      <c r="BA369" s="50" t="str">
        <f t="shared" si="372"/>
        <v>Q-3 A-- || Q Total-6, A Total-0</v>
      </c>
      <c r="BB369" s="42" t="str" cm="1">
        <f t="array" ref="BB369">IFERROR(INDEX('Attendance-Slot-1'!$Q$2:$Q$1112,MATCH(1,('Attendance-Slot-1'!$A$2:$A$1112=$C369)*('Attendance-Slot-1'!$G$2:$G$1112=BB$2),0)),"No Data")</f>
        <v>A-S1_Onsite</v>
      </c>
      <c r="BC369" s="42" t="str" cm="1">
        <f t="array" ref="BC369">IFERROR(INDEX('Attendance-Slot-2'!$Q$2:$Q$2595,MATCH(1,('Attendance-Slot-2'!$A$2:$A$2595=$C369)*('Attendance-Slot-2'!$G$2:$G$2595=BB$2),0)),"No Data")</f>
        <v>A-S2_Onsite</v>
      </c>
      <c r="BD369" s="134" t="e">
        <f>VLOOKUP($AQ369,'Written Exam Marks'!$H:$Q,10,FALSE)</f>
        <v>#N/A</v>
      </c>
      <c r="BE369" s="134" t="e">
        <f>VLOOKUP($AQ369,'Written Exam Marks'!$H:$Q,9,FALSE)</f>
        <v>#N/A</v>
      </c>
      <c r="BF369" s="42" t="str">
        <f t="shared" si="373"/>
        <v>Absent</v>
      </c>
      <c r="BG369" s="42" t="str">
        <f t="shared" si="374"/>
        <v>A-S1_Onsite</v>
      </c>
      <c r="BH369" s="147">
        <v>20</v>
      </c>
      <c r="BI369" s="147" t="s">
        <v>5</v>
      </c>
      <c r="BJ369" s="147">
        <v>20</v>
      </c>
      <c r="BK369" s="147">
        <v>60</v>
      </c>
      <c r="BL369" s="52" t="s">
        <v>3697</v>
      </c>
      <c r="BM369" s="52" t="s">
        <v>1606</v>
      </c>
      <c r="BN369" s="57" t="str">
        <f t="shared" si="375"/>
        <v>2025EM1100366-MDSDF403</v>
      </c>
      <c r="BO369" s="52" t="str">
        <f t="shared" si="376"/>
        <v>0 missed</v>
      </c>
      <c r="BP369" s="52" t="str">
        <f t="shared" si="377"/>
        <v>1 missed</v>
      </c>
      <c r="BQ369" s="52">
        <f t="shared" si="378"/>
        <v>1</v>
      </c>
      <c r="BR369" s="52">
        <f t="shared" si="379"/>
        <v>0</v>
      </c>
      <c r="BS369" s="56">
        <f t="shared" si="380"/>
        <v>1</v>
      </c>
      <c r="BT369" s="56">
        <f t="shared" si="381"/>
        <v>0</v>
      </c>
      <c r="BU369" s="52" t="str">
        <f t="shared" si="382"/>
        <v>1 missed</v>
      </c>
      <c r="BV369" s="51">
        <f t="shared" si="383"/>
        <v>1</v>
      </c>
      <c r="BW369" s="57">
        <f t="shared" si="384"/>
        <v>0.5</v>
      </c>
      <c r="BX369" s="57" t="str">
        <f t="shared" si="385"/>
        <v>Q-1 A-0 || Q Total-1, A Total-1</v>
      </c>
      <c r="BY369" s="51" t="str" cm="1">
        <f t="array" ref="BY369">IFERROR(INDEX('Attendance-Slot-1'!$Q$2:$Q$1112,MATCH(1,('Attendance-Slot-1'!$A$2:$A$1112=$C369)*('Attendance-Slot-1'!$G$2:$G$1112=BY$2),0)),"No Data")</f>
        <v>A-S1_Onsite</v>
      </c>
      <c r="BZ369" s="51" t="str" cm="1">
        <f t="array" ref="BZ369">IFERROR(INDEX('Attendance-Slot-2'!$Q$2:$Q$2595,MATCH(1,('Attendance-Slot-2'!$A$2:$A$2595=$C369)*('Attendance-Slot-2'!$G$2:$G$2595=BY$2),0)),"No Data")</f>
        <v>A-S2_Onsite</v>
      </c>
      <c r="CA369" s="135" t="e">
        <f>VLOOKUP($BN369,'Written Exam Marks'!$H:$Q,10,FALSE)</f>
        <v>#N/A</v>
      </c>
      <c r="CB369" s="135" t="e">
        <f>VLOOKUP($BN369,'Written Exam Marks'!$H:$Q,9,FALSE)</f>
        <v>#N/A</v>
      </c>
      <c r="CC369" s="51" t="str">
        <f t="shared" si="386"/>
        <v>Absent</v>
      </c>
      <c r="CD369" s="51" t="str">
        <f t="shared" si="387"/>
        <v>A-S1_Onsite</v>
      </c>
      <c r="CE369" s="29" t="s">
        <v>5</v>
      </c>
      <c r="CF369" s="29" t="s">
        <v>5</v>
      </c>
      <c r="CG369" s="29" t="s">
        <v>5</v>
      </c>
      <c r="CH369" s="29">
        <v>0</v>
      </c>
      <c r="CI369" s="29">
        <v>60</v>
      </c>
      <c r="CJ369" s="61" t="s">
        <v>7343</v>
      </c>
      <c r="CK369" s="61" t="s">
        <v>1613</v>
      </c>
      <c r="CL369" s="10" t="str">
        <f t="shared" si="388"/>
        <v>2025EM1100366-MDSDF404</v>
      </c>
      <c r="CM369" s="61" t="str">
        <f t="shared" si="389"/>
        <v>2 missed</v>
      </c>
      <c r="CN369" s="61" t="str">
        <f t="shared" si="390"/>
        <v>1 missed</v>
      </c>
      <c r="CO369" s="111">
        <f t="shared" si="391"/>
        <v>0</v>
      </c>
      <c r="CP369" s="111">
        <f t="shared" si="392"/>
        <v>0</v>
      </c>
      <c r="CQ369" s="9">
        <f t="shared" si="393"/>
        <v>0</v>
      </c>
      <c r="CR369" s="9">
        <f t="shared" si="394"/>
        <v>0</v>
      </c>
      <c r="CS369" s="61" t="str">
        <f t="shared" si="395"/>
        <v>3 missed</v>
      </c>
      <c r="CT369" s="111">
        <f t="shared" si="396"/>
        <v>0</v>
      </c>
      <c r="CU369" s="10">
        <f t="shared" si="397"/>
        <v>0</v>
      </c>
      <c r="CV369" s="10" t="str">
        <f t="shared" si="398"/>
        <v>Q-0 A-0 || Q Total-2, A Total-1</v>
      </c>
      <c r="CW369" s="111" t="str" cm="1">
        <f t="array" ref="CW369">IFERROR(INDEX('Attendance-Slot-1'!$Q$2:$Q$1112,MATCH(1,('Attendance-Slot-1'!$A$2:$A$1112=$C369)*('Attendance-Slot-1'!$G$2:$G$1112=CW$2),0)),"No Data")</f>
        <v>No Data</v>
      </c>
      <c r="CX369" s="111" t="str" cm="1">
        <f t="array" ref="CX369">IFERROR(INDEX('Attendance-Slot-2'!$Q$2:$Q$2595,MATCH(1,('Attendance-Slot-2'!$A$2:$A$2595=$C369)*('Attendance-Slot-2'!$G$2:$G$2595=CW$2),0)),"No Data")</f>
        <v>A-S2_Onsite</v>
      </c>
      <c r="CY369" s="136" t="e">
        <f>VLOOKUP($CL369,'Written Exam Marks'!$H:$Q,10,FALSE)</f>
        <v>#N/A</v>
      </c>
      <c r="CZ369" s="136" t="e">
        <f>VLOOKUP($CL369,'Written Exam Marks'!$H:$Q,9,FALSE)</f>
        <v>#N/A</v>
      </c>
      <c r="DA369" s="111" t="str">
        <f t="shared" si="399"/>
        <v>Absent</v>
      </c>
      <c r="DB369" s="111" t="str">
        <f t="shared" si="400"/>
        <v>A-S2_Onsite</v>
      </c>
      <c r="DC369" s="148">
        <v>5.5</v>
      </c>
      <c r="DD369" s="148" t="s">
        <v>5</v>
      </c>
      <c r="DE369" s="148" t="s">
        <v>5</v>
      </c>
      <c r="DF369" s="148" t="s">
        <v>5</v>
      </c>
      <c r="DG369" s="148" t="s">
        <v>5</v>
      </c>
      <c r="DH369" s="148">
        <v>5.5</v>
      </c>
      <c r="DI369" s="148">
        <v>65</v>
      </c>
      <c r="DJ369" s="66" t="s">
        <v>7351</v>
      </c>
      <c r="DK369" s="66" t="s">
        <v>1631</v>
      </c>
      <c r="DL369" s="68" t="str">
        <f t="shared" si="401"/>
        <v>2025EM1100366-MDSDF406</v>
      </c>
      <c r="DM369" s="66" t="str">
        <f t="shared" si="402"/>
        <v>2 missed</v>
      </c>
      <c r="DN369" s="66" t="str">
        <f t="shared" si="403"/>
        <v>2 missed</v>
      </c>
      <c r="DO369" s="62">
        <f t="shared" si="404"/>
        <v>1</v>
      </c>
      <c r="DP369" s="62">
        <f t="shared" si="405"/>
        <v>0</v>
      </c>
      <c r="DQ369" s="67">
        <f t="shared" si="406"/>
        <v>0.33333333333333331</v>
      </c>
      <c r="DR369" s="67">
        <f t="shared" si="407"/>
        <v>0</v>
      </c>
      <c r="DS369" s="66" t="str">
        <f t="shared" si="408"/>
        <v>4 missed</v>
      </c>
      <c r="DT369" s="62">
        <f t="shared" si="409"/>
        <v>1</v>
      </c>
      <c r="DU369" s="68">
        <f t="shared" si="410"/>
        <v>0.2</v>
      </c>
      <c r="DV369" s="68" t="str">
        <f t="shared" si="411"/>
        <v>Q-1 A-0 || Q Total-3, A Total-2</v>
      </c>
      <c r="DW369" s="62" t="str" cm="1">
        <f t="array" ref="DW369">IFERROR(INDEX('Attendance-Slot-1'!$Q$2:$Q$1112,MATCH(1,('Attendance-Slot-1'!$A$2:$A$1112=$C369)*('Attendance-Slot-1'!$G$2:$G$1112=DW$2),0)),"No Data")</f>
        <v>No Data</v>
      </c>
      <c r="DX369" s="62" t="str" cm="1">
        <f t="array" ref="DX369">IFERROR(INDEX('Attendance-Slot-2'!$Q$2:$Q$2595,MATCH(1,('Attendance-Slot-2'!$A$2:$A$2595=$C369)*('Attendance-Slot-2'!$G$2:$G$2595=DW$2),0)),"No Data")</f>
        <v>A-S2_Onsite</v>
      </c>
      <c r="DY369" s="137" t="e">
        <f>VLOOKUP($DL369,'Written Exam Marks'!$H:$Q,10,FALSE)</f>
        <v>#N/A</v>
      </c>
      <c r="DZ369" s="137" t="e">
        <f>VLOOKUP($DL369,'Written Exam Marks'!$H:$Q,9,FALSE)</f>
        <v>#N/A</v>
      </c>
      <c r="EA369" s="62" t="str">
        <f t="shared" si="412"/>
        <v>Absent</v>
      </c>
      <c r="EB369" s="62" t="str">
        <f t="shared" si="413"/>
        <v>A-S2_Onsite</v>
      </c>
      <c r="EC369" s="114" t="str">
        <f t="shared" si="350"/>
        <v>P-0, 
A-3, 
No Data-2</v>
      </c>
      <c r="ED369" s="114" t="str">
        <f t="shared" si="351"/>
        <v>P-0, 
A-5, 
No Data-0</v>
      </c>
      <c r="EE369" s="114" t="str">
        <f t="shared" si="414"/>
        <v>A-S1_Onsite</v>
      </c>
      <c r="EF369" s="114" t="str">
        <f t="shared" si="415"/>
        <v>A-S1_Onsite</v>
      </c>
      <c r="EG369" s="114" t="str">
        <f t="shared" si="416"/>
        <v>A-S1_Onsite</v>
      </c>
      <c r="EH369" s="114" t="str">
        <f t="shared" si="417"/>
        <v>A-S2_Onsite</v>
      </c>
      <c r="EI369" s="114" t="str">
        <f t="shared" si="418"/>
        <v>A-S2_Onsite</v>
      </c>
      <c r="EJ369" s="114" t="str">
        <f t="shared" si="419"/>
        <v>P-0, A-5, No Data-0</v>
      </c>
      <c r="EK369" s="114" t="s">
        <v>10453</v>
      </c>
      <c r="EL369" s="114">
        <v>26.5</v>
      </c>
      <c r="EM369" s="114">
        <v>8</v>
      </c>
      <c r="EN369" s="114" t="s">
        <v>10455</v>
      </c>
      <c r="EO369" s="114">
        <v>34.5</v>
      </c>
      <c r="EP369" s="114" t="s">
        <v>7217</v>
      </c>
      <c r="EQ369" s="114" t="s">
        <v>1054</v>
      </c>
      <c r="ER369" s="114" t="s">
        <v>2990</v>
      </c>
      <c r="ES369" s="114" t="s">
        <v>1098</v>
      </c>
      <c r="ET369" s="30" t="s">
        <v>2990</v>
      </c>
    </row>
    <row r="370" spans="1:150" x14ac:dyDescent="0.25">
      <c r="A370" s="114">
        <v>367</v>
      </c>
      <c r="B370" s="114" t="s">
        <v>7224</v>
      </c>
      <c r="C370" s="80" t="s">
        <v>4295</v>
      </c>
      <c r="D370" s="30" t="s">
        <v>4296</v>
      </c>
      <c r="E370" s="30" t="s">
        <v>4297</v>
      </c>
      <c r="F370" s="33" t="s">
        <v>7201</v>
      </c>
      <c r="G370" s="30" t="s">
        <v>4298</v>
      </c>
      <c r="H370" s="143">
        <v>15</v>
      </c>
      <c r="I370" s="143">
        <v>15</v>
      </c>
      <c r="J370" s="143">
        <v>15</v>
      </c>
      <c r="K370" s="143">
        <v>15</v>
      </c>
      <c r="L370" s="143">
        <v>60</v>
      </c>
      <c r="M370" s="143">
        <v>65</v>
      </c>
      <c r="N370" s="40" t="s">
        <v>7314</v>
      </c>
      <c r="O370" s="40" t="s">
        <v>1593</v>
      </c>
      <c r="P370" s="13" t="str">
        <f t="shared" si="352"/>
        <v>2025EM1100367-MDSDF401</v>
      </c>
      <c r="Q370" s="40" t="str">
        <f t="shared" si="353"/>
        <v>0 missed</v>
      </c>
      <c r="R370" s="40" t="str">
        <f t="shared" si="354"/>
        <v>0 missed</v>
      </c>
      <c r="S370" s="40">
        <f t="shared" si="355"/>
        <v>3</v>
      </c>
      <c r="T370" s="40">
        <f t="shared" si="356"/>
        <v>1</v>
      </c>
      <c r="U370" s="41">
        <f t="shared" si="357"/>
        <v>1</v>
      </c>
      <c r="V370" s="41">
        <f t="shared" si="358"/>
        <v>1</v>
      </c>
      <c r="W370" s="40" t="str">
        <f t="shared" si="359"/>
        <v>0 missed</v>
      </c>
      <c r="X370" s="113">
        <f t="shared" si="360"/>
        <v>4</v>
      </c>
      <c r="Y370" s="13">
        <f t="shared" si="361"/>
        <v>1</v>
      </c>
      <c r="Z370" s="13" t="str">
        <f t="shared" si="362"/>
        <v>Q-3 A-1 || Q Total-3, A Total-1</v>
      </c>
      <c r="AA370" s="113" t="str" cm="1">
        <f t="array" ref="AA370">IFERROR(INDEX('Attendance-Slot-1'!$Q$2:$Q$1112,MATCH(1,('Attendance-Slot-1'!$A$2:$A$1112=$C370)*('Attendance-Slot-1'!$G$2:$G$1112=AA$2),0)),"No Data")</f>
        <v>No Data</v>
      </c>
      <c r="AB370" s="113" t="str" cm="1">
        <f t="array" ref="AB370">IFERROR(INDEX('Attendance-Slot-2'!$Q$2:$Q$2595,MATCH(1,('Attendance-Slot-2'!$A$2:$A$2595=$C370)*('Attendance-Slot-2'!$G$2:$G$2595=AA$2),0)),"No Data")</f>
        <v>A-S2_Onsite</v>
      </c>
      <c r="AC370" s="133" t="e">
        <f>VLOOKUP($P370,'Written Exam Marks'!$H:$Q,10,FALSE)</f>
        <v>#N/A</v>
      </c>
      <c r="AD370" s="133" t="e">
        <f>VLOOKUP($P370,'Written Exam Marks'!$H:$Q,9,FALSE)</f>
        <v>#N/A</v>
      </c>
      <c r="AE370" s="113" t="str">
        <f t="shared" si="363"/>
        <v>Absent</v>
      </c>
      <c r="AF370" s="113" t="str">
        <f t="shared" si="364"/>
        <v>A-S2_Onsite</v>
      </c>
      <c r="AG370" s="146">
        <v>10</v>
      </c>
      <c r="AH370" s="146">
        <v>9.5</v>
      </c>
      <c r="AI370" s="146">
        <v>10</v>
      </c>
      <c r="AJ370" s="146">
        <v>10</v>
      </c>
      <c r="AK370" s="146">
        <v>9</v>
      </c>
      <c r="AL370" s="146">
        <v>10</v>
      </c>
      <c r="AM370" s="146">
        <v>58.5</v>
      </c>
      <c r="AN370" s="146">
        <v>60</v>
      </c>
      <c r="AO370" s="43" t="s">
        <v>7336</v>
      </c>
      <c r="AP370" s="43" t="s">
        <v>1598</v>
      </c>
      <c r="AQ370" s="50" t="str">
        <f t="shared" si="365"/>
        <v>2025EM1100367-MDSDF402</v>
      </c>
      <c r="AR370" s="43" t="str">
        <f t="shared" si="366"/>
        <v>0 missed</v>
      </c>
      <c r="AS370" s="47" t="s">
        <v>7342</v>
      </c>
      <c r="AT370" s="43">
        <f t="shared" si="367"/>
        <v>6</v>
      </c>
      <c r="AU370" s="48" t="s">
        <v>7342</v>
      </c>
      <c r="AV370" s="49">
        <f t="shared" si="368"/>
        <v>1</v>
      </c>
      <c r="AW370" s="48" t="s">
        <v>7342</v>
      </c>
      <c r="AX370" s="43" t="str">
        <f t="shared" si="369"/>
        <v>0 missed</v>
      </c>
      <c r="AY370" s="42">
        <f t="shared" si="370"/>
        <v>6</v>
      </c>
      <c r="AZ370" s="50">
        <f t="shared" si="371"/>
        <v>1</v>
      </c>
      <c r="BA370" s="50" t="str">
        <f t="shared" si="372"/>
        <v>Q-6 A-- || Q Total-6, A Total-0</v>
      </c>
      <c r="BB370" s="42" t="str" cm="1">
        <f t="array" ref="BB370">IFERROR(INDEX('Attendance-Slot-1'!$Q$2:$Q$1112,MATCH(1,('Attendance-Slot-1'!$A$2:$A$1112=$C370)*('Attendance-Slot-1'!$G$2:$G$1112=BB$2),0)),"No Data")</f>
        <v>No Data</v>
      </c>
      <c r="BC370" s="42" t="str" cm="1">
        <f t="array" ref="BC370">IFERROR(INDEX('Attendance-Slot-2'!$Q$2:$Q$2595,MATCH(1,('Attendance-Slot-2'!$A$2:$A$2595=$C370)*('Attendance-Slot-2'!$G$2:$G$2595=BB$2),0)),"No Data")</f>
        <v>A-S2_Onsite</v>
      </c>
      <c r="BD370" s="134" t="e">
        <f>VLOOKUP($AQ370,'Written Exam Marks'!$H:$Q,10,FALSE)</f>
        <v>#N/A</v>
      </c>
      <c r="BE370" s="134" t="e">
        <f>VLOOKUP($AQ370,'Written Exam Marks'!$H:$Q,9,FALSE)</f>
        <v>#N/A</v>
      </c>
      <c r="BF370" s="42" t="str">
        <f t="shared" si="373"/>
        <v>Absent</v>
      </c>
      <c r="BG370" s="42" t="str">
        <f t="shared" si="374"/>
        <v>A-S2_Onsite</v>
      </c>
      <c r="BH370" s="147" t="s">
        <v>5</v>
      </c>
      <c r="BI370" s="147">
        <v>28.5</v>
      </c>
      <c r="BJ370" s="147">
        <v>28.5</v>
      </c>
      <c r="BK370" s="147">
        <v>60</v>
      </c>
      <c r="BL370" s="52" t="s">
        <v>3697</v>
      </c>
      <c r="BM370" s="52" t="s">
        <v>1606</v>
      </c>
      <c r="BN370" s="57" t="str">
        <f t="shared" si="375"/>
        <v>2025EM1100367-MDSDF403</v>
      </c>
      <c r="BO370" s="52" t="str">
        <f t="shared" si="376"/>
        <v>1 missed</v>
      </c>
      <c r="BP370" s="52" t="str">
        <f t="shared" si="377"/>
        <v>0 missed</v>
      </c>
      <c r="BQ370" s="52">
        <f t="shared" si="378"/>
        <v>0</v>
      </c>
      <c r="BR370" s="52">
        <f t="shared" si="379"/>
        <v>1</v>
      </c>
      <c r="BS370" s="56">
        <f t="shared" si="380"/>
        <v>0</v>
      </c>
      <c r="BT370" s="56">
        <f t="shared" si="381"/>
        <v>1</v>
      </c>
      <c r="BU370" s="52" t="str">
        <f t="shared" si="382"/>
        <v>1 missed</v>
      </c>
      <c r="BV370" s="51">
        <f t="shared" si="383"/>
        <v>1</v>
      </c>
      <c r="BW370" s="57">
        <f t="shared" si="384"/>
        <v>0.5</v>
      </c>
      <c r="BX370" s="57" t="str">
        <f t="shared" si="385"/>
        <v>Q-0 A-1 || Q Total-1, A Total-1</v>
      </c>
      <c r="BY370" s="51" t="str" cm="1">
        <f t="array" ref="BY370">IFERROR(INDEX('Attendance-Slot-1'!$Q$2:$Q$1112,MATCH(1,('Attendance-Slot-1'!$A$2:$A$1112=$C370)*('Attendance-Slot-1'!$G$2:$G$1112=BY$2),0)),"No Data")</f>
        <v>No Data</v>
      </c>
      <c r="BZ370" s="51" t="str" cm="1">
        <f t="array" ref="BZ370">IFERROR(INDEX('Attendance-Slot-2'!$Q$2:$Q$2595,MATCH(1,('Attendance-Slot-2'!$A$2:$A$2595=$C370)*('Attendance-Slot-2'!$G$2:$G$2595=BY$2),0)),"No Data")</f>
        <v>A-S2_Onsite</v>
      </c>
      <c r="CA370" s="135" t="e">
        <f>VLOOKUP($BN370,'Written Exam Marks'!$H:$Q,10,FALSE)</f>
        <v>#N/A</v>
      </c>
      <c r="CB370" s="135" t="e">
        <f>VLOOKUP($BN370,'Written Exam Marks'!$H:$Q,9,FALSE)</f>
        <v>#N/A</v>
      </c>
      <c r="CC370" s="51" t="str">
        <f t="shared" si="386"/>
        <v>Absent</v>
      </c>
      <c r="CD370" s="51" t="str">
        <f t="shared" si="387"/>
        <v>A-S2_Onsite</v>
      </c>
      <c r="CE370" s="29">
        <v>19</v>
      </c>
      <c r="CF370" s="29">
        <v>20</v>
      </c>
      <c r="CG370" s="29">
        <v>18</v>
      </c>
      <c r="CH370" s="29">
        <v>57</v>
      </c>
      <c r="CI370" s="29">
        <v>60</v>
      </c>
      <c r="CJ370" s="61" t="s">
        <v>7343</v>
      </c>
      <c r="CK370" s="61" t="s">
        <v>1613</v>
      </c>
      <c r="CL370" s="10" t="str">
        <f t="shared" si="388"/>
        <v>2025EM1100367-MDSDF404</v>
      </c>
      <c r="CM370" s="61" t="str">
        <f t="shared" si="389"/>
        <v>0 missed</v>
      </c>
      <c r="CN370" s="61" t="str">
        <f t="shared" si="390"/>
        <v>0 missed</v>
      </c>
      <c r="CO370" s="111">
        <f t="shared" si="391"/>
        <v>2</v>
      </c>
      <c r="CP370" s="111">
        <f t="shared" si="392"/>
        <v>1</v>
      </c>
      <c r="CQ370" s="9">
        <f t="shared" si="393"/>
        <v>1</v>
      </c>
      <c r="CR370" s="9">
        <f t="shared" si="394"/>
        <v>1</v>
      </c>
      <c r="CS370" s="61" t="str">
        <f t="shared" si="395"/>
        <v>0 missed</v>
      </c>
      <c r="CT370" s="111">
        <f t="shared" si="396"/>
        <v>3</v>
      </c>
      <c r="CU370" s="10">
        <f t="shared" si="397"/>
        <v>1</v>
      </c>
      <c r="CV370" s="10" t="str">
        <f t="shared" si="398"/>
        <v>Q-2 A-1 || Q Total-2, A Total-1</v>
      </c>
      <c r="CW370" s="111" t="str" cm="1">
        <f t="array" ref="CW370">IFERROR(INDEX('Attendance-Slot-1'!$Q$2:$Q$1112,MATCH(1,('Attendance-Slot-1'!$A$2:$A$1112=$C370)*('Attendance-Slot-1'!$G$2:$G$1112=CW$2),0)),"No Data")</f>
        <v>No Data</v>
      </c>
      <c r="CX370" s="111" t="str" cm="1">
        <f t="array" ref="CX370">IFERROR(INDEX('Attendance-Slot-2'!$Q$2:$Q$2595,MATCH(1,('Attendance-Slot-2'!$A$2:$A$2595=$C370)*('Attendance-Slot-2'!$G$2:$G$2595=CW$2),0)),"No Data")</f>
        <v>A-S2_Onsite</v>
      </c>
      <c r="CY370" s="136" t="e">
        <f>VLOOKUP($CL370,'Written Exam Marks'!$H:$Q,10,FALSE)</f>
        <v>#N/A</v>
      </c>
      <c r="CZ370" s="136" t="e">
        <f>VLOOKUP($CL370,'Written Exam Marks'!$H:$Q,9,FALSE)</f>
        <v>#N/A</v>
      </c>
      <c r="DA370" s="111" t="str">
        <f t="shared" si="399"/>
        <v>Absent</v>
      </c>
      <c r="DB370" s="111" t="str">
        <f t="shared" si="400"/>
        <v>A-S2_Onsite</v>
      </c>
      <c r="DC370" s="148">
        <v>5.5</v>
      </c>
      <c r="DD370" s="148">
        <v>7.5</v>
      </c>
      <c r="DE370" s="148" t="s">
        <v>5</v>
      </c>
      <c r="DF370" s="148">
        <v>13</v>
      </c>
      <c r="DG370" s="148">
        <v>18</v>
      </c>
      <c r="DH370" s="148">
        <v>44</v>
      </c>
      <c r="DI370" s="148">
        <v>65</v>
      </c>
      <c r="DJ370" s="66" t="s">
        <v>7351</v>
      </c>
      <c r="DK370" s="66" t="s">
        <v>1631</v>
      </c>
      <c r="DL370" s="68" t="str">
        <f t="shared" si="401"/>
        <v>2025EM1100367-MDSDF406</v>
      </c>
      <c r="DM370" s="66" t="str">
        <f t="shared" si="402"/>
        <v>1 missed</v>
      </c>
      <c r="DN370" s="66" t="str">
        <f t="shared" si="403"/>
        <v>0 missed</v>
      </c>
      <c r="DO370" s="62">
        <f t="shared" si="404"/>
        <v>2</v>
      </c>
      <c r="DP370" s="62">
        <f t="shared" si="405"/>
        <v>2</v>
      </c>
      <c r="DQ370" s="67">
        <f t="shared" si="406"/>
        <v>0.66666666666666663</v>
      </c>
      <c r="DR370" s="67">
        <f t="shared" si="407"/>
        <v>1</v>
      </c>
      <c r="DS370" s="66" t="str">
        <f t="shared" si="408"/>
        <v>1 missed</v>
      </c>
      <c r="DT370" s="62">
        <f t="shared" si="409"/>
        <v>4</v>
      </c>
      <c r="DU370" s="68">
        <f t="shared" si="410"/>
        <v>0.8</v>
      </c>
      <c r="DV370" s="68" t="str">
        <f t="shared" si="411"/>
        <v>Q-2 A-2 || Q Total-3, A Total-2</v>
      </c>
      <c r="DW370" s="62" t="str" cm="1">
        <f t="array" ref="DW370">IFERROR(INDEX('Attendance-Slot-1'!$Q$2:$Q$1112,MATCH(1,('Attendance-Slot-1'!$A$2:$A$1112=$C370)*('Attendance-Slot-1'!$G$2:$G$1112=DW$2),0)),"No Data")</f>
        <v>No Data</v>
      </c>
      <c r="DX370" s="62" t="str" cm="1">
        <f t="array" ref="DX370">IFERROR(INDEX('Attendance-Slot-2'!$Q$2:$Q$2595,MATCH(1,('Attendance-Slot-2'!$A$2:$A$2595=$C370)*('Attendance-Slot-2'!$G$2:$G$2595=DW$2),0)),"No Data")</f>
        <v>A-S2_Onsite</v>
      </c>
      <c r="DY370" s="137" t="e">
        <f>VLOOKUP($DL370,'Written Exam Marks'!$H:$Q,10,FALSE)</f>
        <v>#N/A</v>
      </c>
      <c r="DZ370" s="137" t="e">
        <f>VLOOKUP($DL370,'Written Exam Marks'!$H:$Q,9,FALSE)</f>
        <v>#N/A</v>
      </c>
      <c r="EA370" s="62" t="str">
        <f t="shared" si="412"/>
        <v>Absent</v>
      </c>
      <c r="EB370" s="62" t="str">
        <f t="shared" si="413"/>
        <v>A-S2_Onsite</v>
      </c>
      <c r="EC370" s="114" t="str">
        <f t="shared" si="350"/>
        <v>P-0, 
A-0, 
No Data-5</v>
      </c>
      <c r="ED370" s="114" t="str">
        <f t="shared" si="351"/>
        <v>P-0, 
A-5, 
No Data-0</v>
      </c>
      <c r="EE370" s="114" t="str">
        <f t="shared" si="414"/>
        <v>A-S2_Onsite</v>
      </c>
      <c r="EF370" s="114" t="str">
        <f t="shared" si="415"/>
        <v>A-S2_Onsite</v>
      </c>
      <c r="EG370" s="114" t="str">
        <f t="shared" si="416"/>
        <v>A-S2_Onsite</v>
      </c>
      <c r="EH370" s="114" t="str">
        <f t="shared" si="417"/>
        <v>A-S2_Onsite</v>
      </c>
      <c r="EI370" s="114" t="str">
        <f t="shared" si="418"/>
        <v>A-S2_Onsite</v>
      </c>
      <c r="EJ370" s="114" t="str">
        <f t="shared" si="419"/>
        <v>P-0, A-5, No Data-0</v>
      </c>
      <c r="EK370" s="114" t="s">
        <v>10453</v>
      </c>
      <c r="EL370" s="114">
        <v>28</v>
      </c>
      <c r="EM370" s="114">
        <v>9</v>
      </c>
      <c r="EN370" s="114" t="s">
        <v>10455</v>
      </c>
      <c r="EO370" s="114">
        <v>37</v>
      </c>
      <c r="EP370" s="114" t="s">
        <v>7217</v>
      </c>
      <c r="EQ370" s="114" t="s">
        <v>1054</v>
      </c>
      <c r="ER370" s="114" t="s">
        <v>4295</v>
      </c>
      <c r="ES370" s="114" t="s">
        <v>3489</v>
      </c>
      <c r="ET370" s="30" t="s">
        <v>4295</v>
      </c>
    </row>
    <row r="371" spans="1:150" x14ac:dyDescent="0.25">
      <c r="A371" s="114">
        <v>368</v>
      </c>
      <c r="B371" s="114" t="s">
        <v>7224</v>
      </c>
      <c r="C371" s="80" t="s">
        <v>4299</v>
      </c>
      <c r="D371" s="30" t="s">
        <v>4300</v>
      </c>
      <c r="E371" s="30" t="s">
        <v>4301</v>
      </c>
      <c r="F371" s="33" t="s">
        <v>7201</v>
      </c>
      <c r="G371" s="30" t="s">
        <v>4302</v>
      </c>
      <c r="H371" s="143" t="s">
        <v>5</v>
      </c>
      <c r="I371" s="143" t="s">
        <v>5</v>
      </c>
      <c r="J371" s="143" t="s">
        <v>5</v>
      </c>
      <c r="K371" s="143" t="s">
        <v>5</v>
      </c>
      <c r="L371" s="143">
        <v>0</v>
      </c>
      <c r="M371" s="143">
        <v>65</v>
      </c>
      <c r="N371" s="40" t="s">
        <v>7314</v>
      </c>
      <c r="O371" s="40" t="s">
        <v>1593</v>
      </c>
      <c r="P371" s="13" t="str">
        <f t="shared" si="352"/>
        <v>2025EM1100368-MDSDF401</v>
      </c>
      <c r="Q371" s="40" t="str">
        <f t="shared" si="353"/>
        <v>3 missed</v>
      </c>
      <c r="R371" s="40" t="str">
        <f t="shared" si="354"/>
        <v>1 missed</v>
      </c>
      <c r="S371" s="40">
        <f t="shared" si="355"/>
        <v>0</v>
      </c>
      <c r="T371" s="40">
        <f t="shared" si="356"/>
        <v>0</v>
      </c>
      <c r="U371" s="41">
        <f t="shared" si="357"/>
        <v>0</v>
      </c>
      <c r="V371" s="41">
        <f t="shared" si="358"/>
        <v>0</v>
      </c>
      <c r="W371" s="40" t="str">
        <f t="shared" si="359"/>
        <v>4 missed</v>
      </c>
      <c r="X371" s="113">
        <f t="shared" si="360"/>
        <v>0</v>
      </c>
      <c r="Y371" s="13">
        <f t="shared" si="361"/>
        <v>0</v>
      </c>
      <c r="Z371" s="13" t="str">
        <f t="shared" si="362"/>
        <v>Q-0 A-0 || Q Total-3, A Total-1</v>
      </c>
      <c r="AA371" s="113" t="str" cm="1">
        <f t="array" ref="AA371">IFERROR(INDEX('Attendance-Slot-1'!$Q$2:$Q$1112,MATCH(1,('Attendance-Slot-1'!$A$2:$A$1112=$C371)*('Attendance-Slot-1'!$G$2:$G$1112=AA$2),0)),"No Data")</f>
        <v>No Data</v>
      </c>
      <c r="AB371" s="113" t="str" cm="1">
        <f t="array" ref="AB371">IFERROR(INDEX('Attendance-Slot-2'!$Q$2:$Q$2595,MATCH(1,('Attendance-Slot-2'!$A$2:$A$2595=$C371)*('Attendance-Slot-2'!$G$2:$G$2595=AA$2),0)),"No Data")</f>
        <v>A-S2_Onsite</v>
      </c>
      <c r="AC371" s="133" t="e">
        <f>VLOOKUP($P371,'Written Exam Marks'!$H:$Q,10,FALSE)</f>
        <v>#N/A</v>
      </c>
      <c r="AD371" s="133" t="e">
        <f>VLOOKUP($P371,'Written Exam Marks'!$H:$Q,9,FALSE)</f>
        <v>#N/A</v>
      </c>
      <c r="AE371" s="113" t="str">
        <f t="shared" si="363"/>
        <v>Absent</v>
      </c>
      <c r="AF371" s="113" t="str">
        <f t="shared" si="364"/>
        <v>A-S2_Onsite</v>
      </c>
      <c r="AG371" s="146" t="s">
        <v>5</v>
      </c>
      <c r="AH371" s="146" t="s">
        <v>5</v>
      </c>
      <c r="AI371" s="146" t="s">
        <v>5</v>
      </c>
      <c r="AJ371" s="146" t="s">
        <v>5</v>
      </c>
      <c r="AK371" s="146" t="s">
        <v>5</v>
      </c>
      <c r="AL371" s="146" t="s">
        <v>5</v>
      </c>
      <c r="AM371" s="146">
        <v>0</v>
      </c>
      <c r="AN371" s="146">
        <v>60</v>
      </c>
      <c r="AO371" s="43" t="s">
        <v>7336</v>
      </c>
      <c r="AP371" s="43" t="s">
        <v>1598</v>
      </c>
      <c r="AQ371" s="50" t="str">
        <f t="shared" si="365"/>
        <v>2025EM1100368-MDSDF402</v>
      </c>
      <c r="AR371" s="43" t="str">
        <f t="shared" si="366"/>
        <v>6 missed</v>
      </c>
      <c r="AS371" s="47" t="s">
        <v>7342</v>
      </c>
      <c r="AT371" s="43">
        <f t="shared" si="367"/>
        <v>0</v>
      </c>
      <c r="AU371" s="48" t="s">
        <v>7342</v>
      </c>
      <c r="AV371" s="49">
        <f t="shared" si="368"/>
        <v>0</v>
      </c>
      <c r="AW371" s="48" t="s">
        <v>7342</v>
      </c>
      <c r="AX371" s="43" t="str">
        <f t="shared" si="369"/>
        <v>6 missed</v>
      </c>
      <c r="AY371" s="42">
        <f t="shared" si="370"/>
        <v>0</v>
      </c>
      <c r="AZ371" s="50">
        <f t="shared" si="371"/>
        <v>0</v>
      </c>
      <c r="BA371" s="50" t="str">
        <f t="shared" si="372"/>
        <v>Q-0 A-- || Q Total-6, A Total-0</v>
      </c>
      <c r="BB371" s="42" t="str" cm="1">
        <f t="array" ref="BB371">IFERROR(INDEX('Attendance-Slot-1'!$Q$2:$Q$1112,MATCH(1,('Attendance-Slot-1'!$A$2:$A$1112=$C371)*('Attendance-Slot-1'!$G$2:$G$1112=BB$2),0)),"No Data")</f>
        <v>No Data</v>
      </c>
      <c r="BC371" s="42" t="str" cm="1">
        <f t="array" ref="BC371">IFERROR(INDEX('Attendance-Slot-2'!$Q$2:$Q$2595,MATCH(1,('Attendance-Slot-2'!$A$2:$A$2595=$C371)*('Attendance-Slot-2'!$G$2:$G$2595=BB$2),0)),"No Data")</f>
        <v>A-S2_Onsite</v>
      </c>
      <c r="BD371" s="134" t="e">
        <f>VLOOKUP($AQ371,'Written Exam Marks'!$H:$Q,10,FALSE)</f>
        <v>#N/A</v>
      </c>
      <c r="BE371" s="134" t="e">
        <f>VLOOKUP($AQ371,'Written Exam Marks'!$H:$Q,9,FALSE)</f>
        <v>#N/A</v>
      </c>
      <c r="BF371" s="42" t="str">
        <f t="shared" si="373"/>
        <v>Absent</v>
      </c>
      <c r="BG371" s="42" t="str">
        <f t="shared" si="374"/>
        <v>A-S2_Onsite</v>
      </c>
      <c r="BH371" s="147" t="s">
        <v>5</v>
      </c>
      <c r="BI371" s="147" t="s">
        <v>5</v>
      </c>
      <c r="BJ371" s="147">
        <v>0</v>
      </c>
      <c r="BK371" s="147">
        <v>60</v>
      </c>
      <c r="BL371" s="52" t="s">
        <v>3697</v>
      </c>
      <c r="BM371" s="52" t="s">
        <v>1606</v>
      </c>
      <c r="BN371" s="57" t="str">
        <f t="shared" si="375"/>
        <v>2025EM1100368-MDSDF403</v>
      </c>
      <c r="BO371" s="52" t="str">
        <f t="shared" si="376"/>
        <v>1 missed</v>
      </c>
      <c r="BP371" s="52" t="str">
        <f t="shared" si="377"/>
        <v>1 missed</v>
      </c>
      <c r="BQ371" s="52">
        <f t="shared" si="378"/>
        <v>0</v>
      </c>
      <c r="BR371" s="52">
        <f t="shared" si="379"/>
        <v>0</v>
      </c>
      <c r="BS371" s="56">
        <f t="shared" si="380"/>
        <v>0</v>
      </c>
      <c r="BT371" s="56">
        <f t="shared" si="381"/>
        <v>0</v>
      </c>
      <c r="BU371" s="52" t="str">
        <f t="shared" si="382"/>
        <v>2 missed</v>
      </c>
      <c r="BV371" s="51">
        <f t="shared" si="383"/>
        <v>0</v>
      </c>
      <c r="BW371" s="57">
        <f t="shared" si="384"/>
        <v>0</v>
      </c>
      <c r="BX371" s="57" t="str">
        <f t="shared" si="385"/>
        <v>Q-0 A-0 || Q Total-1, A Total-1</v>
      </c>
      <c r="BY371" s="51" t="str" cm="1">
        <f t="array" ref="BY371">IFERROR(INDEX('Attendance-Slot-1'!$Q$2:$Q$1112,MATCH(1,('Attendance-Slot-1'!$A$2:$A$1112=$C371)*('Attendance-Slot-1'!$G$2:$G$1112=BY$2),0)),"No Data")</f>
        <v>No Data</v>
      </c>
      <c r="BZ371" s="51" t="str" cm="1">
        <f t="array" ref="BZ371">IFERROR(INDEX('Attendance-Slot-2'!$Q$2:$Q$2595,MATCH(1,('Attendance-Slot-2'!$A$2:$A$2595=$C371)*('Attendance-Slot-2'!$G$2:$G$2595=BY$2),0)),"No Data")</f>
        <v>A-S2_Onsite</v>
      </c>
      <c r="CA371" s="135" t="e">
        <f>VLOOKUP($BN371,'Written Exam Marks'!$H:$Q,10,FALSE)</f>
        <v>#N/A</v>
      </c>
      <c r="CB371" s="135" t="e">
        <f>VLOOKUP($BN371,'Written Exam Marks'!$H:$Q,9,FALSE)</f>
        <v>#N/A</v>
      </c>
      <c r="CC371" s="51" t="str">
        <f t="shared" si="386"/>
        <v>Absent</v>
      </c>
      <c r="CD371" s="51" t="str">
        <f t="shared" si="387"/>
        <v>A-S2_Onsite</v>
      </c>
      <c r="CE371" s="29" t="s">
        <v>5</v>
      </c>
      <c r="CF371" s="29" t="s">
        <v>5</v>
      </c>
      <c r="CG371" s="29" t="s">
        <v>5</v>
      </c>
      <c r="CH371" s="29">
        <v>0</v>
      </c>
      <c r="CI371" s="29">
        <v>60</v>
      </c>
      <c r="CJ371" s="61" t="s">
        <v>7343</v>
      </c>
      <c r="CK371" s="61" t="s">
        <v>1613</v>
      </c>
      <c r="CL371" s="10" t="str">
        <f t="shared" si="388"/>
        <v>2025EM1100368-MDSDF404</v>
      </c>
      <c r="CM371" s="61" t="str">
        <f t="shared" si="389"/>
        <v>2 missed</v>
      </c>
      <c r="CN371" s="61" t="str">
        <f t="shared" si="390"/>
        <v>1 missed</v>
      </c>
      <c r="CO371" s="111">
        <f t="shared" si="391"/>
        <v>0</v>
      </c>
      <c r="CP371" s="111">
        <f t="shared" si="392"/>
        <v>0</v>
      </c>
      <c r="CQ371" s="9">
        <f t="shared" si="393"/>
        <v>0</v>
      </c>
      <c r="CR371" s="9">
        <f t="shared" si="394"/>
        <v>0</v>
      </c>
      <c r="CS371" s="61" t="str">
        <f t="shared" si="395"/>
        <v>3 missed</v>
      </c>
      <c r="CT371" s="111">
        <f t="shared" si="396"/>
        <v>0</v>
      </c>
      <c r="CU371" s="10">
        <f t="shared" si="397"/>
        <v>0</v>
      </c>
      <c r="CV371" s="10" t="str">
        <f t="shared" si="398"/>
        <v>Q-0 A-0 || Q Total-2, A Total-1</v>
      </c>
      <c r="CW371" s="111" t="str" cm="1">
        <f t="array" ref="CW371">IFERROR(INDEX('Attendance-Slot-1'!$Q$2:$Q$1112,MATCH(1,('Attendance-Slot-1'!$A$2:$A$1112=$C371)*('Attendance-Slot-1'!$G$2:$G$1112=CW$2),0)),"No Data")</f>
        <v>No Data</v>
      </c>
      <c r="CX371" s="111" t="str" cm="1">
        <f t="array" ref="CX371">IFERROR(INDEX('Attendance-Slot-2'!$Q$2:$Q$2595,MATCH(1,('Attendance-Slot-2'!$A$2:$A$2595=$C371)*('Attendance-Slot-2'!$G$2:$G$2595=CW$2),0)),"No Data")</f>
        <v>A-S2_Onsite</v>
      </c>
      <c r="CY371" s="136" t="e">
        <f>VLOOKUP($CL371,'Written Exam Marks'!$H:$Q,10,FALSE)</f>
        <v>#N/A</v>
      </c>
      <c r="CZ371" s="136" t="e">
        <f>VLOOKUP($CL371,'Written Exam Marks'!$H:$Q,9,FALSE)</f>
        <v>#N/A</v>
      </c>
      <c r="DA371" s="111" t="str">
        <f t="shared" si="399"/>
        <v>Absent</v>
      </c>
      <c r="DB371" s="111" t="str">
        <f t="shared" si="400"/>
        <v>A-S2_Onsite</v>
      </c>
      <c r="DC371" s="148" t="s">
        <v>5</v>
      </c>
      <c r="DD371" s="148" t="s">
        <v>5</v>
      </c>
      <c r="DE371" s="148" t="s">
        <v>5</v>
      </c>
      <c r="DF371" s="148" t="s">
        <v>5</v>
      </c>
      <c r="DG371" s="148" t="s">
        <v>5</v>
      </c>
      <c r="DH371" s="148">
        <v>0</v>
      </c>
      <c r="DI371" s="148">
        <v>65</v>
      </c>
      <c r="DJ371" s="66" t="s">
        <v>7351</v>
      </c>
      <c r="DK371" s="66" t="s">
        <v>1631</v>
      </c>
      <c r="DL371" s="68" t="str">
        <f t="shared" si="401"/>
        <v>2025EM1100368-MDSDF406</v>
      </c>
      <c r="DM371" s="66" t="str">
        <f t="shared" si="402"/>
        <v>3 missed</v>
      </c>
      <c r="DN371" s="66" t="str">
        <f t="shared" si="403"/>
        <v>2 missed</v>
      </c>
      <c r="DO371" s="62">
        <f t="shared" si="404"/>
        <v>0</v>
      </c>
      <c r="DP371" s="62">
        <f t="shared" si="405"/>
        <v>0</v>
      </c>
      <c r="DQ371" s="67">
        <f t="shared" si="406"/>
        <v>0</v>
      </c>
      <c r="DR371" s="67">
        <f t="shared" si="407"/>
        <v>0</v>
      </c>
      <c r="DS371" s="66" t="str">
        <f t="shared" si="408"/>
        <v>5 missed</v>
      </c>
      <c r="DT371" s="62">
        <f t="shared" si="409"/>
        <v>0</v>
      </c>
      <c r="DU371" s="68">
        <f t="shared" si="410"/>
        <v>0</v>
      </c>
      <c r="DV371" s="68" t="str">
        <f t="shared" si="411"/>
        <v>Q-0 A-0 || Q Total-3, A Total-2</v>
      </c>
      <c r="DW371" s="62" t="str" cm="1">
        <f t="array" ref="DW371">IFERROR(INDEX('Attendance-Slot-1'!$Q$2:$Q$1112,MATCH(1,('Attendance-Slot-1'!$A$2:$A$1112=$C371)*('Attendance-Slot-1'!$G$2:$G$1112=DW$2),0)),"No Data")</f>
        <v>No Data</v>
      </c>
      <c r="DX371" s="62" t="str" cm="1">
        <f t="array" ref="DX371">IFERROR(INDEX('Attendance-Slot-2'!$Q$2:$Q$2595,MATCH(1,('Attendance-Slot-2'!$A$2:$A$2595=$C371)*('Attendance-Slot-2'!$G$2:$G$2595=DW$2),0)),"No Data")</f>
        <v>A-S2_Onsite</v>
      </c>
      <c r="DY371" s="137" t="e">
        <f>VLOOKUP($DL371,'Written Exam Marks'!$H:$Q,10,FALSE)</f>
        <v>#N/A</v>
      </c>
      <c r="DZ371" s="137" t="e">
        <f>VLOOKUP($DL371,'Written Exam Marks'!$H:$Q,9,FALSE)</f>
        <v>#N/A</v>
      </c>
      <c r="EA371" s="62" t="str">
        <f t="shared" si="412"/>
        <v>Absent</v>
      </c>
      <c r="EB371" s="62" t="str">
        <f t="shared" si="413"/>
        <v>A-S2_Onsite</v>
      </c>
      <c r="EC371" s="114" t="str">
        <f t="shared" si="350"/>
        <v>P-0, 
A-0, 
No Data-5</v>
      </c>
      <c r="ED371" s="114" t="str">
        <f t="shared" si="351"/>
        <v>P-0, 
A-5, 
No Data-0</v>
      </c>
      <c r="EE371" s="114" t="str">
        <f t="shared" si="414"/>
        <v>A-S2_Onsite</v>
      </c>
      <c r="EF371" s="114" t="str">
        <f t="shared" si="415"/>
        <v>A-S2_Onsite</v>
      </c>
      <c r="EG371" s="114" t="str">
        <f t="shared" si="416"/>
        <v>A-S2_Onsite</v>
      </c>
      <c r="EH371" s="114" t="str">
        <f t="shared" si="417"/>
        <v>A-S2_Onsite</v>
      </c>
      <c r="EI371" s="114" t="str">
        <f t="shared" si="418"/>
        <v>A-S2_Onsite</v>
      </c>
      <c r="EJ371" s="114" t="str">
        <f t="shared" si="419"/>
        <v>P-0, A-5, No Data-0</v>
      </c>
      <c r="EK371" s="114" t="s">
        <v>10454</v>
      </c>
      <c r="EL371" s="114" t="e">
        <v>#N/A</v>
      </c>
      <c r="EM371" s="114" t="e">
        <v>#N/A</v>
      </c>
      <c r="EN371" s="114" t="e">
        <v>#N/A</v>
      </c>
      <c r="EO371" s="114" t="e">
        <v>#N/A</v>
      </c>
      <c r="EP371" s="114" t="s">
        <v>7218</v>
      </c>
      <c r="EQ371" s="114" t="s">
        <v>1054</v>
      </c>
      <c r="ER371" s="114" t="s">
        <v>4299</v>
      </c>
      <c r="ES371" s="114" t="s">
        <v>7218</v>
      </c>
      <c r="ET371" s="30" t="s">
        <v>4299</v>
      </c>
    </row>
    <row r="372" spans="1:150" x14ac:dyDescent="0.25">
      <c r="A372" s="114">
        <v>369</v>
      </c>
      <c r="B372" s="114" t="s">
        <v>7224</v>
      </c>
      <c r="C372" s="80" t="s">
        <v>2997</v>
      </c>
      <c r="D372" s="30" t="s">
        <v>2998</v>
      </c>
      <c r="E372" s="30" t="s">
        <v>2999</v>
      </c>
      <c r="F372" s="33" t="s">
        <v>7201</v>
      </c>
      <c r="G372" s="30" t="s">
        <v>3000</v>
      </c>
      <c r="H372" s="143">
        <v>15</v>
      </c>
      <c r="I372" s="143">
        <v>15</v>
      </c>
      <c r="J372" s="143">
        <v>15</v>
      </c>
      <c r="K372" s="143">
        <v>15</v>
      </c>
      <c r="L372" s="143">
        <v>60</v>
      </c>
      <c r="M372" s="143">
        <v>65</v>
      </c>
      <c r="N372" s="40" t="s">
        <v>7314</v>
      </c>
      <c r="O372" s="40" t="s">
        <v>1593</v>
      </c>
      <c r="P372" s="13" t="str">
        <f t="shared" si="352"/>
        <v>2025EM1100369-MDSDF401</v>
      </c>
      <c r="Q372" s="40" t="str">
        <f t="shared" si="353"/>
        <v>0 missed</v>
      </c>
      <c r="R372" s="40" t="str">
        <f t="shared" si="354"/>
        <v>0 missed</v>
      </c>
      <c r="S372" s="40">
        <f t="shared" si="355"/>
        <v>3</v>
      </c>
      <c r="T372" s="40">
        <f t="shared" si="356"/>
        <v>1</v>
      </c>
      <c r="U372" s="41">
        <f t="shared" si="357"/>
        <v>1</v>
      </c>
      <c r="V372" s="41">
        <f t="shared" si="358"/>
        <v>1</v>
      </c>
      <c r="W372" s="40" t="str">
        <f t="shared" si="359"/>
        <v>0 missed</v>
      </c>
      <c r="X372" s="113">
        <f t="shared" si="360"/>
        <v>4</v>
      </c>
      <c r="Y372" s="13">
        <f t="shared" si="361"/>
        <v>1</v>
      </c>
      <c r="Z372" s="13" t="str">
        <f t="shared" si="362"/>
        <v>Q-3 A-1 || Q Total-3, A Total-1</v>
      </c>
      <c r="AA372" s="113" t="str" cm="1">
        <f t="array" ref="AA372">IFERROR(INDEX('Attendance-Slot-1'!$Q$2:$Q$1112,MATCH(1,('Attendance-Slot-1'!$A$2:$A$1112=$C372)*('Attendance-Slot-1'!$G$2:$G$1112=AA$2),0)),"No Data")</f>
        <v>No Data</v>
      </c>
      <c r="AB372" s="113" t="str" cm="1">
        <f t="array" ref="AB372">IFERROR(INDEX('Attendance-Slot-2'!$Q$2:$Q$2595,MATCH(1,('Attendance-Slot-2'!$A$2:$A$2595=$C372)*('Attendance-Slot-2'!$G$2:$G$2595=AA$2),0)),"No Data")</f>
        <v>P-S2_Onsite</v>
      </c>
      <c r="AC372" s="133">
        <f>VLOOKUP($P372,'Written Exam Marks'!$H:$Q,10,FALSE)</f>
        <v>6</v>
      </c>
      <c r="AD372" s="133">
        <f>VLOOKUP($P372,'Written Exam Marks'!$H:$Q,9,FALSE)</f>
        <v>35</v>
      </c>
      <c r="AE372" s="113" t="str">
        <f t="shared" si="363"/>
        <v>Present</v>
      </c>
      <c r="AF372" s="113" t="str">
        <f t="shared" si="364"/>
        <v>P-S2_Onsite</v>
      </c>
      <c r="AG372" s="146">
        <v>9.5</v>
      </c>
      <c r="AH372" s="146">
        <v>9.5</v>
      </c>
      <c r="AI372" s="146">
        <v>10</v>
      </c>
      <c r="AJ372" s="146">
        <v>10</v>
      </c>
      <c r="AK372" s="146">
        <v>10</v>
      </c>
      <c r="AL372" s="146">
        <v>10</v>
      </c>
      <c r="AM372" s="146">
        <v>59</v>
      </c>
      <c r="AN372" s="146">
        <v>60</v>
      </c>
      <c r="AO372" s="43" t="s">
        <v>7336</v>
      </c>
      <c r="AP372" s="43" t="s">
        <v>1598</v>
      </c>
      <c r="AQ372" s="50" t="str">
        <f t="shared" si="365"/>
        <v>2025EM1100369-MDSDF402</v>
      </c>
      <c r="AR372" s="43" t="str">
        <f t="shared" si="366"/>
        <v>0 missed</v>
      </c>
      <c r="AS372" s="47" t="s">
        <v>7342</v>
      </c>
      <c r="AT372" s="43">
        <f t="shared" si="367"/>
        <v>6</v>
      </c>
      <c r="AU372" s="48" t="s">
        <v>7342</v>
      </c>
      <c r="AV372" s="49">
        <f t="shared" si="368"/>
        <v>1</v>
      </c>
      <c r="AW372" s="48" t="s">
        <v>7342</v>
      </c>
      <c r="AX372" s="43" t="str">
        <f t="shared" si="369"/>
        <v>0 missed</v>
      </c>
      <c r="AY372" s="42">
        <f t="shared" si="370"/>
        <v>6</v>
      </c>
      <c r="AZ372" s="50">
        <f t="shared" si="371"/>
        <v>1</v>
      </c>
      <c r="BA372" s="50" t="str">
        <f t="shared" si="372"/>
        <v>Q-6 A-- || Q Total-6, A Total-0</v>
      </c>
      <c r="BB372" s="42" t="str" cm="1">
        <f t="array" ref="BB372">IFERROR(INDEX('Attendance-Slot-1'!$Q$2:$Q$1112,MATCH(1,('Attendance-Slot-1'!$A$2:$A$1112=$C372)*('Attendance-Slot-1'!$G$2:$G$1112=BB$2),0)),"No Data")</f>
        <v>P-S1_Onsite</v>
      </c>
      <c r="BC372" s="42" t="str" cm="1">
        <f t="array" ref="BC372">IFERROR(INDEX('Attendance-Slot-2'!$Q$2:$Q$2595,MATCH(1,('Attendance-Slot-2'!$A$2:$A$2595=$C372)*('Attendance-Slot-2'!$G$2:$G$2595=BB$2),0)),"No Data")</f>
        <v>No Data</v>
      </c>
      <c r="BD372" s="134">
        <f>VLOOKUP($AQ372,'Written Exam Marks'!$H:$Q,10,FALSE)</f>
        <v>23</v>
      </c>
      <c r="BE372" s="134">
        <f>VLOOKUP($AQ372,'Written Exam Marks'!$H:$Q,9,FALSE)</f>
        <v>40</v>
      </c>
      <c r="BF372" s="42" t="str">
        <f t="shared" si="373"/>
        <v>Present</v>
      </c>
      <c r="BG372" s="42" t="str">
        <f t="shared" si="374"/>
        <v>P-S1_Onsite</v>
      </c>
      <c r="BH372" s="147">
        <v>20</v>
      </c>
      <c r="BI372" s="147">
        <v>26</v>
      </c>
      <c r="BJ372" s="147">
        <v>46</v>
      </c>
      <c r="BK372" s="147">
        <v>60</v>
      </c>
      <c r="BL372" s="52" t="s">
        <v>3697</v>
      </c>
      <c r="BM372" s="52" t="s">
        <v>1606</v>
      </c>
      <c r="BN372" s="57" t="str">
        <f t="shared" si="375"/>
        <v>2025EM1100369-MDSDF403</v>
      </c>
      <c r="BO372" s="52" t="str">
        <f t="shared" si="376"/>
        <v>0 missed</v>
      </c>
      <c r="BP372" s="52" t="str">
        <f t="shared" si="377"/>
        <v>0 missed</v>
      </c>
      <c r="BQ372" s="52">
        <f t="shared" si="378"/>
        <v>1</v>
      </c>
      <c r="BR372" s="52">
        <f t="shared" si="379"/>
        <v>1</v>
      </c>
      <c r="BS372" s="56">
        <f t="shared" si="380"/>
        <v>1</v>
      </c>
      <c r="BT372" s="56">
        <f t="shared" si="381"/>
        <v>1</v>
      </c>
      <c r="BU372" s="52" t="str">
        <f t="shared" si="382"/>
        <v>0 missed</v>
      </c>
      <c r="BV372" s="51">
        <f t="shared" si="383"/>
        <v>2</v>
      </c>
      <c r="BW372" s="57">
        <f t="shared" si="384"/>
        <v>1</v>
      </c>
      <c r="BX372" s="57" t="str">
        <f t="shared" si="385"/>
        <v>Q-1 A-1 || Q Total-1, A Total-1</v>
      </c>
      <c r="BY372" s="51" t="str" cm="1">
        <f t="array" ref="BY372">IFERROR(INDEX('Attendance-Slot-1'!$Q$2:$Q$1112,MATCH(1,('Attendance-Slot-1'!$A$2:$A$1112=$C372)*('Attendance-Slot-1'!$G$2:$G$1112=BY$2),0)),"No Data")</f>
        <v>No Data</v>
      </c>
      <c r="BZ372" s="51" t="str" cm="1">
        <f t="array" ref="BZ372">IFERROR(INDEX('Attendance-Slot-2'!$Q$2:$Q$2595,MATCH(1,('Attendance-Slot-2'!$A$2:$A$2595=$C372)*('Attendance-Slot-2'!$G$2:$G$2595=BY$2),0)),"No Data")</f>
        <v>P-S2_Onsite</v>
      </c>
      <c r="CA372" s="135">
        <f>VLOOKUP($BN372,'Written Exam Marks'!$H:$Q,10,FALSE)</f>
        <v>28.5</v>
      </c>
      <c r="CB372" s="135">
        <f>VLOOKUP($BN372,'Written Exam Marks'!$H:$Q,9,FALSE)</f>
        <v>40</v>
      </c>
      <c r="CC372" s="51" t="str">
        <f t="shared" si="386"/>
        <v>Present</v>
      </c>
      <c r="CD372" s="51" t="str">
        <f t="shared" si="387"/>
        <v>P-S2_Onsite</v>
      </c>
      <c r="CE372" s="29">
        <v>20</v>
      </c>
      <c r="CF372" s="29">
        <v>19</v>
      </c>
      <c r="CG372" s="29">
        <v>17</v>
      </c>
      <c r="CH372" s="29">
        <v>56</v>
      </c>
      <c r="CI372" s="29">
        <v>60</v>
      </c>
      <c r="CJ372" s="61" t="s">
        <v>7343</v>
      </c>
      <c r="CK372" s="61" t="s">
        <v>1613</v>
      </c>
      <c r="CL372" s="10" t="str">
        <f t="shared" si="388"/>
        <v>2025EM1100369-MDSDF404</v>
      </c>
      <c r="CM372" s="61" t="str">
        <f t="shared" si="389"/>
        <v>0 missed</v>
      </c>
      <c r="CN372" s="61" t="str">
        <f t="shared" si="390"/>
        <v>0 missed</v>
      </c>
      <c r="CO372" s="111">
        <f t="shared" si="391"/>
        <v>2</v>
      </c>
      <c r="CP372" s="111">
        <f t="shared" si="392"/>
        <v>1</v>
      </c>
      <c r="CQ372" s="9">
        <f t="shared" si="393"/>
        <v>1</v>
      </c>
      <c r="CR372" s="9">
        <f t="shared" si="394"/>
        <v>1</v>
      </c>
      <c r="CS372" s="61" t="str">
        <f t="shared" si="395"/>
        <v>0 missed</v>
      </c>
      <c r="CT372" s="111">
        <f t="shared" si="396"/>
        <v>3</v>
      </c>
      <c r="CU372" s="10">
        <f t="shared" si="397"/>
        <v>1</v>
      </c>
      <c r="CV372" s="10" t="str">
        <f t="shared" si="398"/>
        <v>Q-2 A-1 || Q Total-2, A Total-1</v>
      </c>
      <c r="CW372" s="111" t="str" cm="1">
        <f t="array" ref="CW372">IFERROR(INDEX('Attendance-Slot-1'!$Q$2:$Q$1112,MATCH(1,('Attendance-Slot-1'!$A$2:$A$1112=$C372)*('Attendance-Slot-1'!$G$2:$G$1112=CW$2),0)),"No Data")</f>
        <v>No Data</v>
      </c>
      <c r="CX372" s="111" t="str" cm="1">
        <f t="array" ref="CX372">IFERROR(INDEX('Attendance-Slot-2'!$Q$2:$Q$2595,MATCH(1,('Attendance-Slot-2'!$A$2:$A$2595=$C372)*('Attendance-Slot-2'!$G$2:$G$2595=CW$2),0)),"No Data")</f>
        <v>P-S2_Onsite</v>
      </c>
      <c r="CY372" s="136">
        <f>VLOOKUP($CL372,'Written Exam Marks'!$H:$Q,10,FALSE)</f>
        <v>11.5</v>
      </c>
      <c r="CZ372" s="136">
        <f>VLOOKUP($CL372,'Written Exam Marks'!$H:$Q,9,FALSE)</f>
        <v>40</v>
      </c>
      <c r="DA372" s="111" t="str">
        <f t="shared" si="399"/>
        <v>Present</v>
      </c>
      <c r="DB372" s="111" t="str">
        <f t="shared" si="400"/>
        <v>P-S2_Onsite</v>
      </c>
      <c r="DC372" s="148">
        <v>5</v>
      </c>
      <c r="DD372" s="148">
        <v>6.75</v>
      </c>
      <c r="DE372" s="148">
        <v>9</v>
      </c>
      <c r="DF372" s="148">
        <v>17</v>
      </c>
      <c r="DG372" s="148">
        <v>18</v>
      </c>
      <c r="DH372" s="148">
        <v>55.75</v>
      </c>
      <c r="DI372" s="148">
        <v>65</v>
      </c>
      <c r="DJ372" s="66" t="s">
        <v>7351</v>
      </c>
      <c r="DK372" s="66" t="s">
        <v>1631</v>
      </c>
      <c r="DL372" s="68" t="str">
        <f t="shared" si="401"/>
        <v>2025EM1100369-MDSDF406</v>
      </c>
      <c r="DM372" s="66" t="str">
        <f t="shared" si="402"/>
        <v>0 missed</v>
      </c>
      <c r="DN372" s="66" t="str">
        <f t="shared" si="403"/>
        <v>0 missed</v>
      </c>
      <c r="DO372" s="62">
        <f t="shared" si="404"/>
        <v>3</v>
      </c>
      <c r="DP372" s="62">
        <f t="shared" si="405"/>
        <v>2</v>
      </c>
      <c r="DQ372" s="67">
        <f t="shared" si="406"/>
        <v>1</v>
      </c>
      <c r="DR372" s="67">
        <f t="shared" si="407"/>
        <v>1</v>
      </c>
      <c r="DS372" s="66" t="str">
        <f t="shared" si="408"/>
        <v>0 missed</v>
      </c>
      <c r="DT372" s="62">
        <f t="shared" si="409"/>
        <v>5</v>
      </c>
      <c r="DU372" s="68">
        <f t="shared" si="410"/>
        <v>1</v>
      </c>
      <c r="DV372" s="68" t="str">
        <f t="shared" si="411"/>
        <v>Q-3 A-2 || Q Total-3, A Total-2</v>
      </c>
      <c r="DW372" s="62" t="str" cm="1">
        <f t="array" ref="DW372">IFERROR(INDEX('Attendance-Slot-1'!$Q$2:$Q$1112,MATCH(1,('Attendance-Slot-1'!$A$2:$A$1112=$C372)*('Attendance-Slot-1'!$G$2:$G$1112=DW$2),0)),"No Data")</f>
        <v>P-S1_Onsite</v>
      </c>
      <c r="DX372" s="62" t="str" cm="1">
        <f t="array" ref="DX372">IFERROR(INDEX('Attendance-Slot-2'!$Q$2:$Q$2595,MATCH(1,('Attendance-Slot-2'!$A$2:$A$2595=$C372)*('Attendance-Slot-2'!$G$2:$G$2595=DW$2),0)),"No Data")</f>
        <v>No Data</v>
      </c>
      <c r="DY372" s="137">
        <f>VLOOKUP($DL372,'Written Exam Marks'!$H:$Q,10,FALSE)</f>
        <v>31</v>
      </c>
      <c r="DZ372" s="137">
        <f>VLOOKUP($DL372,'Written Exam Marks'!$H:$Q,9,FALSE)</f>
        <v>35</v>
      </c>
      <c r="EA372" s="62" t="str">
        <f t="shared" si="412"/>
        <v>Present</v>
      </c>
      <c r="EB372" s="62" t="str">
        <f t="shared" si="413"/>
        <v>P-S1_Onsite</v>
      </c>
      <c r="EC372" s="114" t="str">
        <f t="shared" si="350"/>
        <v>P-2, 
A-0, 
No Data-3</v>
      </c>
      <c r="ED372" s="114" t="str">
        <f t="shared" si="351"/>
        <v>P-3, 
A-0, 
No Data-2</v>
      </c>
      <c r="EE372" s="114" t="str">
        <f t="shared" si="414"/>
        <v>P-S2_Onsite</v>
      </c>
      <c r="EF372" s="114" t="str">
        <f t="shared" si="415"/>
        <v>P-S1_Onsite</v>
      </c>
      <c r="EG372" s="114" t="str">
        <f t="shared" si="416"/>
        <v>P-S2_Onsite</v>
      </c>
      <c r="EH372" s="114" t="str">
        <f t="shared" si="417"/>
        <v>P-S2_Onsite</v>
      </c>
      <c r="EI372" s="114" t="str">
        <f t="shared" si="418"/>
        <v>P-S1_Onsite</v>
      </c>
      <c r="EJ372" s="114" t="str">
        <f t="shared" si="419"/>
        <v>P-5, A-0, No Data-0</v>
      </c>
      <c r="EK372" s="114" t="s">
        <v>10453</v>
      </c>
      <c r="EL372" s="114">
        <v>29.5</v>
      </c>
      <c r="EM372" s="114">
        <v>10</v>
      </c>
      <c r="EN372" s="114">
        <v>57</v>
      </c>
      <c r="EO372" s="114">
        <v>96.5</v>
      </c>
      <c r="EP372" s="114" t="s">
        <v>7217</v>
      </c>
      <c r="EQ372" s="114" t="s">
        <v>1054</v>
      </c>
      <c r="ER372" s="114" t="s">
        <v>2997</v>
      </c>
      <c r="ES372" s="114"/>
      <c r="ET372" s="30" t="s">
        <v>2997</v>
      </c>
    </row>
    <row r="373" spans="1:150" x14ac:dyDescent="0.25">
      <c r="A373" s="114">
        <v>370</v>
      </c>
      <c r="B373" s="114" t="s">
        <v>7224</v>
      </c>
      <c r="C373" s="80" t="s">
        <v>3003</v>
      </c>
      <c r="D373" s="30" t="s">
        <v>3004</v>
      </c>
      <c r="E373" s="30" t="s">
        <v>3005</v>
      </c>
      <c r="F373" s="33" t="s">
        <v>7201</v>
      </c>
      <c r="G373" s="30" t="s">
        <v>3006</v>
      </c>
      <c r="H373" s="143">
        <v>15</v>
      </c>
      <c r="I373" s="143">
        <v>15</v>
      </c>
      <c r="J373" s="143">
        <v>18</v>
      </c>
      <c r="K373" s="143">
        <v>15</v>
      </c>
      <c r="L373" s="143">
        <v>63</v>
      </c>
      <c r="M373" s="143">
        <v>65</v>
      </c>
      <c r="N373" s="40" t="s">
        <v>7314</v>
      </c>
      <c r="O373" s="40" t="s">
        <v>1593</v>
      </c>
      <c r="P373" s="13" t="str">
        <f t="shared" si="352"/>
        <v>2025EM1100370-MDSDF401</v>
      </c>
      <c r="Q373" s="40" t="str">
        <f t="shared" si="353"/>
        <v>0 missed</v>
      </c>
      <c r="R373" s="40" t="str">
        <f t="shared" si="354"/>
        <v>0 missed</v>
      </c>
      <c r="S373" s="40">
        <f t="shared" si="355"/>
        <v>3</v>
      </c>
      <c r="T373" s="40">
        <f t="shared" si="356"/>
        <v>1</v>
      </c>
      <c r="U373" s="41">
        <f t="shared" si="357"/>
        <v>1</v>
      </c>
      <c r="V373" s="41">
        <f t="shared" si="358"/>
        <v>1</v>
      </c>
      <c r="W373" s="40" t="str">
        <f t="shared" si="359"/>
        <v>0 missed</v>
      </c>
      <c r="X373" s="113">
        <f t="shared" si="360"/>
        <v>4</v>
      </c>
      <c r="Y373" s="13">
        <f t="shared" si="361"/>
        <v>1</v>
      </c>
      <c r="Z373" s="13" t="str">
        <f t="shared" si="362"/>
        <v>Q-3 A-1 || Q Total-3, A Total-1</v>
      </c>
      <c r="AA373" s="113" t="str" cm="1">
        <f t="array" ref="AA373">IFERROR(INDEX('Attendance-Slot-1'!$Q$2:$Q$1112,MATCH(1,('Attendance-Slot-1'!$A$2:$A$1112=$C373)*('Attendance-Slot-1'!$G$2:$G$1112=AA$2),0)),"No Data")</f>
        <v>A-S1_Onsite</v>
      </c>
      <c r="AB373" s="113" t="str" cm="1">
        <f t="array" ref="AB373">IFERROR(INDEX('Attendance-Slot-2'!$Q$2:$Q$2595,MATCH(1,('Attendance-Slot-2'!$A$2:$A$2595=$C373)*('Attendance-Slot-2'!$G$2:$G$2595=AA$2),0)),"No Data")</f>
        <v>A-S2_Onsite</v>
      </c>
      <c r="AC373" s="133" t="e">
        <f>VLOOKUP($P373,'Written Exam Marks'!$H:$Q,10,FALSE)</f>
        <v>#N/A</v>
      </c>
      <c r="AD373" s="133" t="e">
        <f>VLOOKUP($P373,'Written Exam Marks'!$H:$Q,9,FALSE)</f>
        <v>#N/A</v>
      </c>
      <c r="AE373" s="113" t="str">
        <f t="shared" si="363"/>
        <v>Absent</v>
      </c>
      <c r="AF373" s="113" t="str">
        <f t="shared" si="364"/>
        <v>A-S1_Onsite</v>
      </c>
      <c r="AG373" s="146">
        <v>9.5</v>
      </c>
      <c r="AH373" s="146">
        <v>5</v>
      </c>
      <c r="AI373" s="146">
        <v>10</v>
      </c>
      <c r="AJ373" s="146">
        <v>10</v>
      </c>
      <c r="AK373" s="146">
        <v>10</v>
      </c>
      <c r="AL373" s="146">
        <v>10</v>
      </c>
      <c r="AM373" s="146">
        <v>54.5</v>
      </c>
      <c r="AN373" s="146">
        <v>60</v>
      </c>
      <c r="AO373" s="43" t="s">
        <v>7336</v>
      </c>
      <c r="AP373" s="43" t="s">
        <v>1598</v>
      </c>
      <c r="AQ373" s="50" t="str">
        <f t="shared" si="365"/>
        <v>2025EM1100370-MDSDF402</v>
      </c>
      <c r="AR373" s="43" t="str">
        <f t="shared" si="366"/>
        <v>0 missed</v>
      </c>
      <c r="AS373" s="47" t="s">
        <v>7342</v>
      </c>
      <c r="AT373" s="43">
        <f t="shared" si="367"/>
        <v>6</v>
      </c>
      <c r="AU373" s="48" t="s">
        <v>7342</v>
      </c>
      <c r="AV373" s="49">
        <f t="shared" si="368"/>
        <v>1</v>
      </c>
      <c r="AW373" s="48" t="s">
        <v>7342</v>
      </c>
      <c r="AX373" s="43" t="str">
        <f t="shared" si="369"/>
        <v>0 missed</v>
      </c>
      <c r="AY373" s="42">
        <f t="shared" si="370"/>
        <v>6</v>
      </c>
      <c r="AZ373" s="50">
        <f t="shared" si="371"/>
        <v>1</v>
      </c>
      <c r="BA373" s="50" t="str">
        <f t="shared" si="372"/>
        <v>Q-6 A-- || Q Total-6, A Total-0</v>
      </c>
      <c r="BB373" s="42" t="str" cm="1">
        <f t="array" ref="BB373">IFERROR(INDEX('Attendance-Slot-1'!$Q$2:$Q$1112,MATCH(1,('Attendance-Slot-1'!$A$2:$A$1112=$C373)*('Attendance-Slot-1'!$G$2:$G$1112=BB$2),0)),"No Data")</f>
        <v>A-S1_Onsite</v>
      </c>
      <c r="BC373" s="42" t="str" cm="1">
        <f t="array" ref="BC373">IFERROR(INDEX('Attendance-Slot-2'!$Q$2:$Q$2595,MATCH(1,('Attendance-Slot-2'!$A$2:$A$2595=$C373)*('Attendance-Slot-2'!$G$2:$G$2595=BB$2),0)),"No Data")</f>
        <v>A-S2_Onsite</v>
      </c>
      <c r="BD373" s="134" t="e">
        <f>VLOOKUP($AQ373,'Written Exam Marks'!$H:$Q,10,FALSE)</f>
        <v>#N/A</v>
      </c>
      <c r="BE373" s="134" t="e">
        <f>VLOOKUP($AQ373,'Written Exam Marks'!$H:$Q,9,FALSE)</f>
        <v>#N/A</v>
      </c>
      <c r="BF373" s="42" t="str">
        <f t="shared" si="373"/>
        <v>Absent</v>
      </c>
      <c r="BG373" s="42" t="str">
        <f t="shared" si="374"/>
        <v>A-S1_Onsite</v>
      </c>
      <c r="BH373" s="147">
        <v>19</v>
      </c>
      <c r="BI373" s="147">
        <v>29</v>
      </c>
      <c r="BJ373" s="147">
        <v>48</v>
      </c>
      <c r="BK373" s="147">
        <v>60</v>
      </c>
      <c r="BL373" s="52" t="s">
        <v>3697</v>
      </c>
      <c r="BM373" s="52" t="s">
        <v>1606</v>
      </c>
      <c r="BN373" s="57" t="str">
        <f t="shared" si="375"/>
        <v>2025EM1100370-MDSDF403</v>
      </c>
      <c r="BO373" s="52" t="str">
        <f t="shared" si="376"/>
        <v>0 missed</v>
      </c>
      <c r="BP373" s="52" t="str">
        <f t="shared" si="377"/>
        <v>0 missed</v>
      </c>
      <c r="BQ373" s="52">
        <f t="shared" si="378"/>
        <v>1</v>
      </c>
      <c r="BR373" s="52">
        <f t="shared" si="379"/>
        <v>1</v>
      </c>
      <c r="BS373" s="56">
        <f t="shared" si="380"/>
        <v>1</v>
      </c>
      <c r="BT373" s="56">
        <f t="shared" si="381"/>
        <v>1</v>
      </c>
      <c r="BU373" s="52" t="str">
        <f t="shared" si="382"/>
        <v>0 missed</v>
      </c>
      <c r="BV373" s="51">
        <f t="shared" si="383"/>
        <v>2</v>
      </c>
      <c r="BW373" s="57">
        <f t="shared" si="384"/>
        <v>1</v>
      </c>
      <c r="BX373" s="57" t="str">
        <f t="shared" si="385"/>
        <v>Q-1 A-1 || Q Total-1, A Total-1</v>
      </c>
      <c r="BY373" s="51" t="str" cm="1">
        <f t="array" ref="BY373">IFERROR(INDEX('Attendance-Slot-1'!$Q$2:$Q$1112,MATCH(1,('Attendance-Slot-1'!$A$2:$A$1112=$C373)*('Attendance-Slot-1'!$G$2:$G$1112=BY$2),0)),"No Data")</f>
        <v>A-S1_Onsite</v>
      </c>
      <c r="BZ373" s="51" t="str" cm="1">
        <f t="array" ref="BZ373">IFERROR(INDEX('Attendance-Slot-2'!$Q$2:$Q$2595,MATCH(1,('Attendance-Slot-2'!$A$2:$A$2595=$C373)*('Attendance-Slot-2'!$G$2:$G$2595=BY$2),0)),"No Data")</f>
        <v>A-S2_Onsite</v>
      </c>
      <c r="CA373" s="135" t="e">
        <f>VLOOKUP($BN373,'Written Exam Marks'!$H:$Q,10,FALSE)</f>
        <v>#N/A</v>
      </c>
      <c r="CB373" s="135" t="e">
        <f>VLOOKUP($BN373,'Written Exam Marks'!$H:$Q,9,FALSE)</f>
        <v>#N/A</v>
      </c>
      <c r="CC373" s="51" t="str">
        <f t="shared" si="386"/>
        <v>Absent</v>
      </c>
      <c r="CD373" s="51" t="str">
        <f t="shared" si="387"/>
        <v>A-S1_Onsite</v>
      </c>
      <c r="CE373" s="29">
        <v>19</v>
      </c>
      <c r="CF373" s="29" t="s">
        <v>5</v>
      </c>
      <c r="CG373" s="29">
        <v>16</v>
      </c>
      <c r="CH373" s="29">
        <v>35</v>
      </c>
      <c r="CI373" s="29">
        <v>60</v>
      </c>
      <c r="CJ373" s="61" t="s">
        <v>7343</v>
      </c>
      <c r="CK373" s="61" t="s">
        <v>1613</v>
      </c>
      <c r="CL373" s="10" t="str">
        <f t="shared" si="388"/>
        <v>2025EM1100370-MDSDF404</v>
      </c>
      <c r="CM373" s="61" t="str">
        <f t="shared" si="389"/>
        <v>1 missed</v>
      </c>
      <c r="CN373" s="61" t="str">
        <f t="shared" si="390"/>
        <v>0 missed</v>
      </c>
      <c r="CO373" s="111">
        <f t="shared" si="391"/>
        <v>1</v>
      </c>
      <c r="CP373" s="111">
        <f t="shared" si="392"/>
        <v>1</v>
      </c>
      <c r="CQ373" s="9">
        <f t="shared" si="393"/>
        <v>0.5</v>
      </c>
      <c r="CR373" s="9">
        <f t="shared" si="394"/>
        <v>1</v>
      </c>
      <c r="CS373" s="61" t="str">
        <f t="shared" si="395"/>
        <v>1 missed</v>
      </c>
      <c r="CT373" s="111">
        <f t="shared" si="396"/>
        <v>2</v>
      </c>
      <c r="CU373" s="10">
        <f t="shared" si="397"/>
        <v>0.66666666666666663</v>
      </c>
      <c r="CV373" s="10" t="str">
        <f t="shared" si="398"/>
        <v>Q-1 A-1 || Q Total-2, A Total-1</v>
      </c>
      <c r="CW373" s="111" t="str" cm="1">
        <f t="array" ref="CW373">IFERROR(INDEX('Attendance-Slot-1'!$Q$2:$Q$1112,MATCH(1,('Attendance-Slot-1'!$A$2:$A$1112=$C373)*('Attendance-Slot-1'!$G$2:$G$1112=CW$2),0)),"No Data")</f>
        <v>A-S1_Onsite</v>
      </c>
      <c r="CX373" s="111" t="str" cm="1">
        <f t="array" ref="CX373">IFERROR(INDEX('Attendance-Slot-2'!$Q$2:$Q$2595,MATCH(1,('Attendance-Slot-2'!$A$2:$A$2595=$C373)*('Attendance-Slot-2'!$G$2:$G$2595=CW$2),0)),"No Data")</f>
        <v>A-S2_Onsite</v>
      </c>
      <c r="CY373" s="136" t="e">
        <f>VLOOKUP($CL373,'Written Exam Marks'!$H:$Q,10,FALSE)</f>
        <v>#N/A</v>
      </c>
      <c r="CZ373" s="136" t="e">
        <f>VLOOKUP($CL373,'Written Exam Marks'!$H:$Q,9,FALSE)</f>
        <v>#N/A</v>
      </c>
      <c r="DA373" s="111" t="str">
        <f t="shared" si="399"/>
        <v>Absent</v>
      </c>
      <c r="DB373" s="111" t="str">
        <f t="shared" si="400"/>
        <v>A-S1_Onsite</v>
      </c>
      <c r="DC373" s="148">
        <v>5.5</v>
      </c>
      <c r="DD373" s="148">
        <v>7.625</v>
      </c>
      <c r="DE373" s="148">
        <v>8</v>
      </c>
      <c r="DF373" s="148">
        <v>16</v>
      </c>
      <c r="DG373" s="148">
        <v>17</v>
      </c>
      <c r="DH373" s="148">
        <v>54.125</v>
      </c>
      <c r="DI373" s="148">
        <v>65</v>
      </c>
      <c r="DJ373" s="66" t="s">
        <v>7351</v>
      </c>
      <c r="DK373" s="66" t="s">
        <v>1631</v>
      </c>
      <c r="DL373" s="68" t="str">
        <f t="shared" si="401"/>
        <v>2025EM1100370-MDSDF406</v>
      </c>
      <c r="DM373" s="66" t="str">
        <f t="shared" si="402"/>
        <v>0 missed</v>
      </c>
      <c r="DN373" s="66" t="str">
        <f t="shared" si="403"/>
        <v>0 missed</v>
      </c>
      <c r="DO373" s="62">
        <f t="shared" si="404"/>
        <v>3</v>
      </c>
      <c r="DP373" s="62">
        <f t="shared" si="405"/>
        <v>2</v>
      </c>
      <c r="DQ373" s="67">
        <f t="shared" si="406"/>
        <v>1</v>
      </c>
      <c r="DR373" s="67">
        <f t="shared" si="407"/>
        <v>1</v>
      </c>
      <c r="DS373" s="66" t="str">
        <f t="shared" si="408"/>
        <v>0 missed</v>
      </c>
      <c r="DT373" s="62">
        <f t="shared" si="409"/>
        <v>5</v>
      </c>
      <c r="DU373" s="68">
        <f t="shared" si="410"/>
        <v>1</v>
      </c>
      <c r="DV373" s="68" t="str">
        <f t="shared" si="411"/>
        <v>Q-3 A-2 || Q Total-3, A Total-2</v>
      </c>
      <c r="DW373" s="62" t="str" cm="1">
        <f t="array" ref="DW373">IFERROR(INDEX('Attendance-Slot-1'!$Q$2:$Q$1112,MATCH(1,('Attendance-Slot-1'!$A$2:$A$1112=$C373)*('Attendance-Slot-1'!$G$2:$G$1112=DW$2),0)),"No Data")</f>
        <v>A-S1_Onsite</v>
      </c>
      <c r="DX373" s="62" t="str" cm="1">
        <f t="array" ref="DX373">IFERROR(INDEX('Attendance-Slot-2'!$Q$2:$Q$2595,MATCH(1,('Attendance-Slot-2'!$A$2:$A$2595=$C373)*('Attendance-Slot-2'!$G$2:$G$2595=DW$2),0)),"No Data")</f>
        <v>A-S2_Onsite</v>
      </c>
      <c r="DY373" s="137" t="e">
        <f>VLOOKUP($DL373,'Written Exam Marks'!$H:$Q,10,FALSE)</f>
        <v>#N/A</v>
      </c>
      <c r="DZ373" s="137" t="e">
        <f>VLOOKUP($DL373,'Written Exam Marks'!$H:$Q,9,FALSE)</f>
        <v>#N/A</v>
      </c>
      <c r="EA373" s="62" t="str">
        <f t="shared" si="412"/>
        <v>Absent</v>
      </c>
      <c r="EB373" s="62" t="str">
        <f t="shared" si="413"/>
        <v>A-S1_Onsite</v>
      </c>
      <c r="EC373" s="114" t="str">
        <f t="shared" si="350"/>
        <v>P-0, 
A-5, 
No Data-0</v>
      </c>
      <c r="ED373" s="114" t="str">
        <f t="shared" si="351"/>
        <v>P-0, 
A-5, 
No Data-0</v>
      </c>
      <c r="EE373" s="114" t="str">
        <f t="shared" si="414"/>
        <v>A-S1_Onsite</v>
      </c>
      <c r="EF373" s="114" t="str">
        <f t="shared" si="415"/>
        <v>A-S1_Onsite</v>
      </c>
      <c r="EG373" s="114" t="str">
        <f t="shared" si="416"/>
        <v>A-S1_Onsite</v>
      </c>
      <c r="EH373" s="114" t="str">
        <f t="shared" si="417"/>
        <v>A-S1_Onsite</v>
      </c>
      <c r="EI373" s="114" t="str">
        <f t="shared" si="418"/>
        <v>A-S1_Onsite</v>
      </c>
      <c r="EJ373" s="114" t="str">
        <f t="shared" si="419"/>
        <v>P-0, A-5, No Data-0</v>
      </c>
      <c r="EK373" s="114" t="s">
        <v>10453</v>
      </c>
      <c r="EL373" s="114">
        <v>27</v>
      </c>
      <c r="EM373" s="114">
        <v>5</v>
      </c>
      <c r="EN373" s="114">
        <v>34</v>
      </c>
      <c r="EO373" s="114">
        <v>66</v>
      </c>
      <c r="EP373" s="114" t="s">
        <v>7217</v>
      </c>
      <c r="EQ373" s="114" t="s">
        <v>1054</v>
      </c>
      <c r="ER373" s="114" t="s">
        <v>3003</v>
      </c>
      <c r="ES373" s="114" t="s">
        <v>1098</v>
      </c>
      <c r="ET373" s="30" t="s">
        <v>3003</v>
      </c>
    </row>
    <row r="374" spans="1:150" x14ac:dyDescent="0.25">
      <c r="A374" s="114">
        <v>371</v>
      </c>
      <c r="B374" s="114" t="s">
        <v>7224</v>
      </c>
      <c r="C374" s="80" t="s">
        <v>4303</v>
      </c>
      <c r="D374" s="30" t="s">
        <v>4304</v>
      </c>
      <c r="E374" s="30" t="s">
        <v>4305</v>
      </c>
      <c r="F374" s="33" t="s">
        <v>7201</v>
      </c>
      <c r="G374" s="30" t="s">
        <v>4306</v>
      </c>
      <c r="H374" s="143">
        <v>15</v>
      </c>
      <c r="I374" s="143">
        <v>15</v>
      </c>
      <c r="J374" s="143" t="s">
        <v>5</v>
      </c>
      <c r="K374" s="143" t="s">
        <v>5</v>
      </c>
      <c r="L374" s="143">
        <v>30</v>
      </c>
      <c r="M374" s="143">
        <v>65</v>
      </c>
      <c r="N374" s="40" t="s">
        <v>7314</v>
      </c>
      <c r="O374" s="40" t="s">
        <v>1593</v>
      </c>
      <c r="P374" s="13" t="str">
        <f t="shared" si="352"/>
        <v>2025EM1100371-MDSDF401</v>
      </c>
      <c r="Q374" s="40" t="str">
        <f t="shared" si="353"/>
        <v>1 missed</v>
      </c>
      <c r="R374" s="40" t="str">
        <f t="shared" si="354"/>
        <v>1 missed</v>
      </c>
      <c r="S374" s="40">
        <f t="shared" si="355"/>
        <v>2</v>
      </c>
      <c r="T374" s="40">
        <f t="shared" si="356"/>
        <v>0</v>
      </c>
      <c r="U374" s="41">
        <f t="shared" si="357"/>
        <v>0.66666666666666663</v>
      </c>
      <c r="V374" s="41">
        <f t="shared" si="358"/>
        <v>0</v>
      </c>
      <c r="W374" s="40" t="str">
        <f t="shared" si="359"/>
        <v>2 missed</v>
      </c>
      <c r="X374" s="113">
        <f t="shared" si="360"/>
        <v>2</v>
      </c>
      <c r="Y374" s="13">
        <f t="shared" si="361"/>
        <v>0.5</v>
      </c>
      <c r="Z374" s="13" t="str">
        <f t="shared" si="362"/>
        <v>Q-2 A-0 || Q Total-3, A Total-1</v>
      </c>
      <c r="AA374" s="113" t="str" cm="1">
        <f t="array" ref="AA374">IFERROR(INDEX('Attendance-Slot-1'!$Q$2:$Q$1112,MATCH(1,('Attendance-Slot-1'!$A$2:$A$1112=$C374)*('Attendance-Slot-1'!$G$2:$G$1112=AA$2),0)),"No Data")</f>
        <v>No Data</v>
      </c>
      <c r="AB374" s="113" t="str" cm="1">
        <f t="array" ref="AB374">IFERROR(INDEX('Attendance-Slot-2'!$Q$2:$Q$2595,MATCH(1,('Attendance-Slot-2'!$A$2:$A$2595=$C374)*('Attendance-Slot-2'!$G$2:$G$2595=AA$2),0)),"No Data")</f>
        <v>A-S2_Onsite</v>
      </c>
      <c r="AC374" s="133" t="e">
        <f>VLOOKUP($P374,'Written Exam Marks'!$H:$Q,10,FALSE)</f>
        <v>#N/A</v>
      </c>
      <c r="AD374" s="133" t="e">
        <f>VLOOKUP($P374,'Written Exam Marks'!$H:$Q,9,FALSE)</f>
        <v>#N/A</v>
      </c>
      <c r="AE374" s="113" t="str">
        <f t="shared" si="363"/>
        <v>Absent</v>
      </c>
      <c r="AF374" s="113" t="str">
        <f t="shared" si="364"/>
        <v>A-S2_Onsite</v>
      </c>
      <c r="AG374" s="146">
        <v>9.5</v>
      </c>
      <c r="AH374" s="146">
        <v>10</v>
      </c>
      <c r="AI374" s="146">
        <v>10</v>
      </c>
      <c r="AJ374" s="146">
        <v>10</v>
      </c>
      <c r="AK374" s="146" t="s">
        <v>5</v>
      </c>
      <c r="AL374" s="146" t="s">
        <v>5</v>
      </c>
      <c r="AM374" s="146">
        <v>39.5</v>
      </c>
      <c r="AN374" s="146">
        <v>60</v>
      </c>
      <c r="AO374" s="43" t="s">
        <v>7336</v>
      </c>
      <c r="AP374" s="43" t="s">
        <v>1598</v>
      </c>
      <c r="AQ374" s="50" t="str">
        <f t="shared" si="365"/>
        <v>2025EM1100371-MDSDF402</v>
      </c>
      <c r="AR374" s="43" t="str">
        <f t="shared" si="366"/>
        <v>2 missed</v>
      </c>
      <c r="AS374" s="47" t="s">
        <v>7342</v>
      </c>
      <c r="AT374" s="43">
        <f t="shared" si="367"/>
        <v>4</v>
      </c>
      <c r="AU374" s="48" t="s">
        <v>7342</v>
      </c>
      <c r="AV374" s="49">
        <f t="shared" si="368"/>
        <v>0.66666666666666663</v>
      </c>
      <c r="AW374" s="48" t="s">
        <v>7342</v>
      </c>
      <c r="AX374" s="43" t="str">
        <f t="shared" si="369"/>
        <v>2 missed</v>
      </c>
      <c r="AY374" s="42">
        <f t="shared" si="370"/>
        <v>4</v>
      </c>
      <c r="AZ374" s="50">
        <f t="shared" si="371"/>
        <v>0.66666666666666663</v>
      </c>
      <c r="BA374" s="50" t="str">
        <f t="shared" si="372"/>
        <v>Q-4 A-- || Q Total-6, A Total-0</v>
      </c>
      <c r="BB374" s="42" t="str" cm="1">
        <f t="array" ref="BB374">IFERROR(INDEX('Attendance-Slot-1'!$Q$2:$Q$1112,MATCH(1,('Attendance-Slot-1'!$A$2:$A$1112=$C374)*('Attendance-Slot-1'!$G$2:$G$1112=BB$2),0)),"No Data")</f>
        <v>No Data</v>
      </c>
      <c r="BC374" s="42" t="str" cm="1">
        <f t="array" ref="BC374">IFERROR(INDEX('Attendance-Slot-2'!$Q$2:$Q$2595,MATCH(1,('Attendance-Slot-2'!$A$2:$A$2595=$C374)*('Attendance-Slot-2'!$G$2:$G$2595=BB$2),0)),"No Data")</f>
        <v>A-S2_Onsite</v>
      </c>
      <c r="BD374" s="134" t="e">
        <f>VLOOKUP($AQ374,'Written Exam Marks'!$H:$Q,10,FALSE)</f>
        <v>#N/A</v>
      </c>
      <c r="BE374" s="134" t="e">
        <f>VLOOKUP($AQ374,'Written Exam Marks'!$H:$Q,9,FALSE)</f>
        <v>#N/A</v>
      </c>
      <c r="BF374" s="42" t="str">
        <f t="shared" si="373"/>
        <v>Absent</v>
      </c>
      <c r="BG374" s="42" t="str">
        <f t="shared" si="374"/>
        <v>A-S2_Onsite</v>
      </c>
      <c r="BH374" s="147" t="s">
        <v>5</v>
      </c>
      <c r="BI374" s="147" t="s">
        <v>5</v>
      </c>
      <c r="BJ374" s="147">
        <v>0</v>
      </c>
      <c r="BK374" s="147">
        <v>60</v>
      </c>
      <c r="BL374" s="52" t="s">
        <v>3697</v>
      </c>
      <c r="BM374" s="52" t="s">
        <v>1606</v>
      </c>
      <c r="BN374" s="57" t="str">
        <f t="shared" si="375"/>
        <v>2025EM1100371-MDSDF403</v>
      </c>
      <c r="BO374" s="52" t="str">
        <f t="shared" si="376"/>
        <v>1 missed</v>
      </c>
      <c r="BP374" s="52" t="str">
        <f t="shared" si="377"/>
        <v>1 missed</v>
      </c>
      <c r="BQ374" s="52">
        <f t="shared" si="378"/>
        <v>0</v>
      </c>
      <c r="BR374" s="52">
        <f t="shared" si="379"/>
        <v>0</v>
      </c>
      <c r="BS374" s="56">
        <f t="shared" si="380"/>
        <v>0</v>
      </c>
      <c r="BT374" s="56">
        <f t="shared" si="381"/>
        <v>0</v>
      </c>
      <c r="BU374" s="52" t="str">
        <f t="shared" si="382"/>
        <v>2 missed</v>
      </c>
      <c r="BV374" s="51">
        <f t="shared" si="383"/>
        <v>0</v>
      </c>
      <c r="BW374" s="57">
        <f t="shared" si="384"/>
        <v>0</v>
      </c>
      <c r="BX374" s="57" t="str">
        <f t="shared" si="385"/>
        <v>Q-0 A-0 || Q Total-1, A Total-1</v>
      </c>
      <c r="BY374" s="51" t="str" cm="1">
        <f t="array" ref="BY374">IFERROR(INDEX('Attendance-Slot-1'!$Q$2:$Q$1112,MATCH(1,('Attendance-Slot-1'!$A$2:$A$1112=$C374)*('Attendance-Slot-1'!$G$2:$G$1112=BY$2),0)),"No Data")</f>
        <v>No Data</v>
      </c>
      <c r="BZ374" s="51" t="str" cm="1">
        <f t="array" ref="BZ374">IFERROR(INDEX('Attendance-Slot-2'!$Q$2:$Q$2595,MATCH(1,('Attendance-Slot-2'!$A$2:$A$2595=$C374)*('Attendance-Slot-2'!$G$2:$G$2595=BY$2),0)),"No Data")</f>
        <v>A-S2_Onsite</v>
      </c>
      <c r="CA374" s="135" t="e">
        <f>VLOOKUP($BN374,'Written Exam Marks'!$H:$Q,10,FALSE)</f>
        <v>#N/A</v>
      </c>
      <c r="CB374" s="135" t="e">
        <f>VLOOKUP($BN374,'Written Exam Marks'!$H:$Q,9,FALSE)</f>
        <v>#N/A</v>
      </c>
      <c r="CC374" s="51" t="str">
        <f t="shared" si="386"/>
        <v>Absent</v>
      </c>
      <c r="CD374" s="51" t="str">
        <f t="shared" si="387"/>
        <v>A-S2_Onsite</v>
      </c>
      <c r="CE374" s="29">
        <v>20</v>
      </c>
      <c r="CF374" s="29" t="s">
        <v>5</v>
      </c>
      <c r="CG374" s="29" t="s">
        <v>5</v>
      </c>
      <c r="CH374" s="29">
        <v>20</v>
      </c>
      <c r="CI374" s="29">
        <v>60</v>
      </c>
      <c r="CJ374" s="61" t="s">
        <v>7343</v>
      </c>
      <c r="CK374" s="61" t="s">
        <v>1613</v>
      </c>
      <c r="CL374" s="10" t="str">
        <f t="shared" si="388"/>
        <v>2025EM1100371-MDSDF404</v>
      </c>
      <c r="CM374" s="61" t="str">
        <f t="shared" si="389"/>
        <v>1 missed</v>
      </c>
      <c r="CN374" s="61" t="str">
        <f t="shared" si="390"/>
        <v>1 missed</v>
      </c>
      <c r="CO374" s="111">
        <f t="shared" si="391"/>
        <v>1</v>
      </c>
      <c r="CP374" s="111">
        <f t="shared" si="392"/>
        <v>0</v>
      </c>
      <c r="CQ374" s="9">
        <f t="shared" si="393"/>
        <v>0.5</v>
      </c>
      <c r="CR374" s="9">
        <f t="shared" si="394"/>
        <v>0</v>
      </c>
      <c r="CS374" s="61" t="str">
        <f t="shared" si="395"/>
        <v>2 missed</v>
      </c>
      <c r="CT374" s="111">
        <f t="shared" si="396"/>
        <v>1</v>
      </c>
      <c r="CU374" s="10">
        <f t="shared" si="397"/>
        <v>0.33333333333333331</v>
      </c>
      <c r="CV374" s="10" t="str">
        <f t="shared" si="398"/>
        <v>Q-1 A-0 || Q Total-2, A Total-1</v>
      </c>
      <c r="CW374" s="111" t="str" cm="1">
        <f t="array" ref="CW374">IFERROR(INDEX('Attendance-Slot-1'!$Q$2:$Q$1112,MATCH(1,('Attendance-Slot-1'!$A$2:$A$1112=$C374)*('Attendance-Slot-1'!$G$2:$G$1112=CW$2),0)),"No Data")</f>
        <v>No Data</v>
      </c>
      <c r="CX374" s="111" t="str" cm="1">
        <f t="array" ref="CX374">IFERROR(INDEX('Attendance-Slot-2'!$Q$2:$Q$2595,MATCH(1,('Attendance-Slot-2'!$A$2:$A$2595=$C374)*('Attendance-Slot-2'!$G$2:$G$2595=CW$2),0)),"No Data")</f>
        <v>A-S2_Onsite</v>
      </c>
      <c r="CY374" s="136" t="e">
        <f>VLOOKUP($CL374,'Written Exam Marks'!$H:$Q,10,FALSE)</f>
        <v>#N/A</v>
      </c>
      <c r="CZ374" s="136" t="e">
        <f>VLOOKUP($CL374,'Written Exam Marks'!$H:$Q,9,FALSE)</f>
        <v>#N/A</v>
      </c>
      <c r="DA374" s="111" t="str">
        <f t="shared" si="399"/>
        <v>Absent</v>
      </c>
      <c r="DB374" s="111" t="str">
        <f t="shared" si="400"/>
        <v>A-S2_Onsite</v>
      </c>
      <c r="DC374" s="148" t="s">
        <v>5</v>
      </c>
      <c r="DD374" s="148">
        <v>7.25</v>
      </c>
      <c r="DE374" s="148" t="s">
        <v>5</v>
      </c>
      <c r="DF374" s="148" t="s">
        <v>5</v>
      </c>
      <c r="DG374" s="148" t="s">
        <v>5</v>
      </c>
      <c r="DH374" s="148">
        <v>7.25</v>
      </c>
      <c r="DI374" s="148">
        <v>65</v>
      </c>
      <c r="DJ374" s="66" t="s">
        <v>7351</v>
      </c>
      <c r="DK374" s="66" t="s">
        <v>1631</v>
      </c>
      <c r="DL374" s="68" t="str">
        <f t="shared" si="401"/>
        <v>2025EM1100371-MDSDF406</v>
      </c>
      <c r="DM374" s="66" t="str">
        <f t="shared" si="402"/>
        <v>2 missed</v>
      </c>
      <c r="DN374" s="66" t="str">
        <f t="shared" si="403"/>
        <v>2 missed</v>
      </c>
      <c r="DO374" s="62">
        <f t="shared" si="404"/>
        <v>1</v>
      </c>
      <c r="DP374" s="62">
        <f t="shared" si="405"/>
        <v>0</v>
      </c>
      <c r="DQ374" s="67">
        <f t="shared" si="406"/>
        <v>0.33333333333333331</v>
      </c>
      <c r="DR374" s="67">
        <f t="shared" si="407"/>
        <v>0</v>
      </c>
      <c r="DS374" s="66" t="str">
        <f t="shared" si="408"/>
        <v>4 missed</v>
      </c>
      <c r="DT374" s="62">
        <f t="shared" si="409"/>
        <v>1</v>
      </c>
      <c r="DU374" s="68">
        <f t="shared" si="410"/>
        <v>0.2</v>
      </c>
      <c r="DV374" s="68" t="str">
        <f t="shared" si="411"/>
        <v>Q-1 A-0 || Q Total-3, A Total-2</v>
      </c>
      <c r="DW374" s="62" t="str" cm="1">
        <f t="array" ref="DW374">IFERROR(INDEX('Attendance-Slot-1'!$Q$2:$Q$1112,MATCH(1,('Attendance-Slot-1'!$A$2:$A$1112=$C374)*('Attendance-Slot-1'!$G$2:$G$1112=DW$2),0)),"No Data")</f>
        <v>No Data</v>
      </c>
      <c r="DX374" s="62" t="str" cm="1">
        <f t="array" ref="DX374">IFERROR(INDEX('Attendance-Slot-2'!$Q$2:$Q$2595,MATCH(1,('Attendance-Slot-2'!$A$2:$A$2595=$C374)*('Attendance-Slot-2'!$G$2:$G$2595=DW$2),0)),"No Data")</f>
        <v>A-S2_Onsite</v>
      </c>
      <c r="DY374" s="137" t="e">
        <f>VLOOKUP($DL374,'Written Exam Marks'!$H:$Q,10,FALSE)</f>
        <v>#N/A</v>
      </c>
      <c r="DZ374" s="137" t="e">
        <f>VLOOKUP($DL374,'Written Exam Marks'!$H:$Q,9,FALSE)</f>
        <v>#N/A</v>
      </c>
      <c r="EA374" s="62" t="str">
        <f t="shared" si="412"/>
        <v>Absent</v>
      </c>
      <c r="EB374" s="62" t="str">
        <f t="shared" si="413"/>
        <v>A-S2_Onsite</v>
      </c>
      <c r="EC374" s="114" t="str">
        <f t="shared" si="350"/>
        <v>P-0, 
A-0, 
No Data-5</v>
      </c>
      <c r="ED374" s="114" t="str">
        <f t="shared" si="351"/>
        <v>P-0, 
A-5, 
No Data-0</v>
      </c>
      <c r="EE374" s="114" t="str">
        <f t="shared" si="414"/>
        <v>A-S2_Onsite</v>
      </c>
      <c r="EF374" s="114" t="str">
        <f t="shared" si="415"/>
        <v>A-S2_Onsite</v>
      </c>
      <c r="EG374" s="114" t="str">
        <f t="shared" si="416"/>
        <v>A-S2_Onsite</v>
      </c>
      <c r="EH374" s="114" t="str">
        <f t="shared" si="417"/>
        <v>A-S2_Onsite</v>
      </c>
      <c r="EI374" s="114" t="str">
        <f t="shared" si="418"/>
        <v>A-S2_Onsite</v>
      </c>
      <c r="EJ374" s="114" t="str">
        <f t="shared" si="419"/>
        <v>P-0, A-5, No Data-0</v>
      </c>
      <c r="EK374" s="114" t="s">
        <v>10453</v>
      </c>
      <c r="EL374" s="114">
        <v>26.5</v>
      </c>
      <c r="EM374" s="114">
        <v>9</v>
      </c>
      <c r="EN374" s="114" t="s">
        <v>10455</v>
      </c>
      <c r="EO374" s="114">
        <v>35.5</v>
      </c>
      <c r="EP374" s="114" t="s">
        <v>7218</v>
      </c>
      <c r="EQ374" s="114" t="s">
        <v>1054</v>
      </c>
      <c r="ER374" s="114" t="s">
        <v>4303</v>
      </c>
      <c r="ES374" s="114" t="s">
        <v>7218</v>
      </c>
      <c r="ET374" s="30" t="s">
        <v>4303</v>
      </c>
    </row>
    <row r="375" spans="1:150" x14ac:dyDescent="0.25">
      <c r="A375" s="114">
        <v>372</v>
      </c>
      <c r="B375" s="114" t="s">
        <v>7224</v>
      </c>
      <c r="C375" s="80" t="s">
        <v>3012</v>
      </c>
      <c r="D375" s="30" t="s">
        <v>3013</v>
      </c>
      <c r="E375" s="30" t="s">
        <v>3014</v>
      </c>
      <c r="F375" s="33" t="s">
        <v>7201</v>
      </c>
      <c r="G375" s="30" t="s">
        <v>3015</v>
      </c>
      <c r="H375" s="143" t="s">
        <v>5</v>
      </c>
      <c r="I375" s="143">
        <v>15</v>
      </c>
      <c r="J375" s="143">
        <v>19</v>
      </c>
      <c r="K375" s="143">
        <v>15</v>
      </c>
      <c r="L375" s="143">
        <v>49</v>
      </c>
      <c r="M375" s="143">
        <v>65</v>
      </c>
      <c r="N375" s="40" t="s">
        <v>7314</v>
      </c>
      <c r="O375" s="40" t="s">
        <v>1593</v>
      </c>
      <c r="P375" s="13" t="str">
        <f t="shared" si="352"/>
        <v>2025EM1100372-MDSDF401</v>
      </c>
      <c r="Q375" s="40" t="str">
        <f t="shared" si="353"/>
        <v>1 missed</v>
      </c>
      <c r="R375" s="40" t="str">
        <f t="shared" si="354"/>
        <v>0 missed</v>
      </c>
      <c r="S375" s="40">
        <f t="shared" si="355"/>
        <v>2</v>
      </c>
      <c r="T375" s="40">
        <f t="shared" si="356"/>
        <v>1</v>
      </c>
      <c r="U375" s="41">
        <f t="shared" si="357"/>
        <v>0.66666666666666663</v>
      </c>
      <c r="V375" s="41">
        <f t="shared" si="358"/>
        <v>1</v>
      </c>
      <c r="W375" s="40" t="str">
        <f t="shared" si="359"/>
        <v>1 missed</v>
      </c>
      <c r="X375" s="113">
        <f t="shared" si="360"/>
        <v>3</v>
      </c>
      <c r="Y375" s="13">
        <f t="shared" si="361"/>
        <v>0.75</v>
      </c>
      <c r="Z375" s="13" t="str">
        <f t="shared" si="362"/>
        <v>Q-2 A-1 || Q Total-3, A Total-1</v>
      </c>
      <c r="AA375" s="113" t="str" cm="1">
        <f t="array" ref="AA375">IFERROR(INDEX('Attendance-Slot-1'!$Q$2:$Q$1112,MATCH(1,('Attendance-Slot-1'!$A$2:$A$1112=$C375)*('Attendance-Slot-1'!$G$2:$G$1112=AA$2),0)),"No Data")</f>
        <v>No Data</v>
      </c>
      <c r="AB375" s="113" t="str" cm="1">
        <f t="array" ref="AB375">IFERROR(INDEX('Attendance-Slot-2'!$Q$2:$Q$2595,MATCH(1,('Attendance-Slot-2'!$A$2:$A$2595=$C375)*('Attendance-Slot-2'!$G$2:$G$2595=AA$2),0)),"No Data")</f>
        <v>P-S2_Onsite</v>
      </c>
      <c r="AC375" s="133">
        <f>VLOOKUP($P375,'Written Exam Marks'!$H:$Q,10,FALSE)</f>
        <v>16</v>
      </c>
      <c r="AD375" s="133">
        <f>VLOOKUP($P375,'Written Exam Marks'!$H:$Q,9,FALSE)</f>
        <v>35</v>
      </c>
      <c r="AE375" s="113" t="str">
        <f t="shared" si="363"/>
        <v>Present</v>
      </c>
      <c r="AF375" s="113" t="str">
        <f t="shared" si="364"/>
        <v>P-S2_Onsite</v>
      </c>
      <c r="AG375" s="146">
        <v>8.5</v>
      </c>
      <c r="AH375" s="146">
        <v>8.5</v>
      </c>
      <c r="AI375" s="146">
        <v>10</v>
      </c>
      <c r="AJ375" s="146">
        <v>10</v>
      </c>
      <c r="AK375" s="146">
        <v>10</v>
      </c>
      <c r="AL375" s="146">
        <v>10</v>
      </c>
      <c r="AM375" s="146">
        <v>57</v>
      </c>
      <c r="AN375" s="146">
        <v>60</v>
      </c>
      <c r="AO375" s="43" t="s">
        <v>7336</v>
      </c>
      <c r="AP375" s="43" t="s">
        <v>1598</v>
      </c>
      <c r="AQ375" s="50" t="str">
        <f t="shared" si="365"/>
        <v>2025EM1100372-MDSDF402</v>
      </c>
      <c r="AR375" s="43" t="str">
        <f t="shared" si="366"/>
        <v>0 missed</v>
      </c>
      <c r="AS375" s="47" t="s">
        <v>7342</v>
      </c>
      <c r="AT375" s="43">
        <f t="shared" si="367"/>
        <v>6</v>
      </c>
      <c r="AU375" s="48" t="s">
        <v>7342</v>
      </c>
      <c r="AV375" s="49">
        <f t="shared" si="368"/>
        <v>1</v>
      </c>
      <c r="AW375" s="48" t="s">
        <v>7342</v>
      </c>
      <c r="AX375" s="43" t="str">
        <f t="shared" si="369"/>
        <v>0 missed</v>
      </c>
      <c r="AY375" s="42">
        <f t="shared" si="370"/>
        <v>6</v>
      </c>
      <c r="AZ375" s="50">
        <f t="shared" si="371"/>
        <v>1</v>
      </c>
      <c r="BA375" s="50" t="str">
        <f t="shared" si="372"/>
        <v>Q-6 A-- || Q Total-6, A Total-0</v>
      </c>
      <c r="BB375" s="42" t="str" cm="1">
        <f t="array" ref="BB375">IFERROR(INDEX('Attendance-Slot-1'!$Q$2:$Q$1112,MATCH(1,('Attendance-Slot-1'!$A$2:$A$1112=$C375)*('Attendance-Slot-1'!$G$2:$G$1112=BB$2),0)),"No Data")</f>
        <v>P-S1_Onsite</v>
      </c>
      <c r="BC375" s="42" t="str" cm="1">
        <f t="array" ref="BC375">IFERROR(INDEX('Attendance-Slot-2'!$Q$2:$Q$2595,MATCH(1,('Attendance-Slot-2'!$A$2:$A$2595=$C375)*('Attendance-Slot-2'!$G$2:$G$2595=BB$2),0)),"No Data")</f>
        <v>No Data</v>
      </c>
      <c r="BD375" s="134">
        <f>VLOOKUP($AQ375,'Written Exam Marks'!$H:$Q,10,FALSE)</f>
        <v>29</v>
      </c>
      <c r="BE375" s="134">
        <f>VLOOKUP($AQ375,'Written Exam Marks'!$H:$Q,9,FALSE)</f>
        <v>40</v>
      </c>
      <c r="BF375" s="42" t="str">
        <f t="shared" si="373"/>
        <v>Present</v>
      </c>
      <c r="BG375" s="42" t="str">
        <f t="shared" si="374"/>
        <v>P-S1_Onsite</v>
      </c>
      <c r="BH375" s="147">
        <v>17</v>
      </c>
      <c r="BI375" s="147">
        <v>33</v>
      </c>
      <c r="BJ375" s="147">
        <v>50</v>
      </c>
      <c r="BK375" s="147">
        <v>60</v>
      </c>
      <c r="BL375" s="52" t="s">
        <v>3697</v>
      </c>
      <c r="BM375" s="52" t="s">
        <v>1606</v>
      </c>
      <c r="BN375" s="57" t="str">
        <f t="shared" si="375"/>
        <v>2025EM1100372-MDSDF403</v>
      </c>
      <c r="BO375" s="52" t="str">
        <f t="shared" si="376"/>
        <v>0 missed</v>
      </c>
      <c r="BP375" s="52" t="str">
        <f t="shared" si="377"/>
        <v>0 missed</v>
      </c>
      <c r="BQ375" s="52">
        <f t="shared" si="378"/>
        <v>1</v>
      </c>
      <c r="BR375" s="52">
        <f t="shared" si="379"/>
        <v>1</v>
      </c>
      <c r="BS375" s="56">
        <f t="shared" si="380"/>
        <v>1</v>
      </c>
      <c r="BT375" s="56">
        <f t="shared" si="381"/>
        <v>1</v>
      </c>
      <c r="BU375" s="52" t="str">
        <f t="shared" si="382"/>
        <v>0 missed</v>
      </c>
      <c r="BV375" s="51">
        <f t="shared" si="383"/>
        <v>2</v>
      </c>
      <c r="BW375" s="57">
        <f t="shared" si="384"/>
        <v>1</v>
      </c>
      <c r="BX375" s="57" t="str">
        <f t="shared" si="385"/>
        <v>Q-1 A-1 || Q Total-1, A Total-1</v>
      </c>
      <c r="BY375" s="51" t="str" cm="1">
        <f t="array" ref="BY375">IFERROR(INDEX('Attendance-Slot-1'!$Q$2:$Q$1112,MATCH(1,('Attendance-Slot-1'!$A$2:$A$1112=$C375)*('Attendance-Slot-1'!$G$2:$G$1112=BY$2),0)),"No Data")</f>
        <v>P-S1_Onsite</v>
      </c>
      <c r="BZ375" s="51" t="str" cm="1">
        <f t="array" ref="BZ375">IFERROR(INDEX('Attendance-Slot-2'!$Q$2:$Q$2595,MATCH(1,('Attendance-Slot-2'!$A$2:$A$2595=$C375)*('Attendance-Slot-2'!$G$2:$G$2595=BY$2),0)),"No Data")</f>
        <v>No Data</v>
      </c>
      <c r="CA375" s="135">
        <f>VLOOKUP($BN375,'Written Exam Marks'!$H:$Q,10,FALSE)</f>
        <v>20.5</v>
      </c>
      <c r="CB375" s="135">
        <f>VLOOKUP($BN375,'Written Exam Marks'!$H:$Q,9,FALSE)</f>
        <v>40</v>
      </c>
      <c r="CC375" s="51" t="str">
        <f t="shared" si="386"/>
        <v>Present</v>
      </c>
      <c r="CD375" s="51" t="str">
        <f t="shared" si="387"/>
        <v>P-S1_Onsite</v>
      </c>
      <c r="CE375" s="29">
        <v>18</v>
      </c>
      <c r="CF375" s="29">
        <v>15</v>
      </c>
      <c r="CG375" s="29">
        <v>18</v>
      </c>
      <c r="CH375" s="29">
        <v>51</v>
      </c>
      <c r="CI375" s="29">
        <v>60</v>
      </c>
      <c r="CJ375" s="61" t="s">
        <v>7343</v>
      </c>
      <c r="CK375" s="61" t="s">
        <v>1613</v>
      </c>
      <c r="CL375" s="10" t="str">
        <f t="shared" si="388"/>
        <v>2025EM1100372-MDSDF404</v>
      </c>
      <c r="CM375" s="61" t="str">
        <f t="shared" si="389"/>
        <v>0 missed</v>
      </c>
      <c r="CN375" s="61" t="str">
        <f t="shared" si="390"/>
        <v>0 missed</v>
      </c>
      <c r="CO375" s="111">
        <f t="shared" si="391"/>
        <v>2</v>
      </c>
      <c r="CP375" s="111">
        <f t="shared" si="392"/>
        <v>1</v>
      </c>
      <c r="CQ375" s="9">
        <f t="shared" si="393"/>
        <v>1</v>
      </c>
      <c r="CR375" s="9">
        <f t="shared" si="394"/>
        <v>1</v>
      </c>
      <c r="CS375" s="61" t="str">
        <f t="shared" si="395"/>
        <v>0 missed</v>
      </c>
      <c r="CT375" s="111">
        <f t="shared" si="396"/>
        <v>3</v>
      </c>
      <c r="CU375" s="10">
        <f t="shared" si="397"/>
        <v>1</v>
      </c>
      <c r="CV375" s="10" t="str">
        <f t="shared" si="398"/>
        <v>Q-2 A-1 || Q Total-2, A Total-1</v>
      </c>
      <c r="CW375" s="111" t="str" cm="1">
        <f t="array" ref="CW375">IFERROR(INDEX('Attendance-Slot-1'!$Q$2:$Q$1112,MATCH(1,('Attendance-Slot-1'!$A$2:$A$1112=$C375)*('Attendance-Slot-1'!$G$2:$G$1112=CW$2),0)),"No Data")</f>
        <v>No Data</v>
      </c>
      <c r="CX375" s="111" t="str" cm="1">
        <f t="array" ref="CX375">IFERROR(INDEX('Attendance-Slot-2'!$Q$2:$Q$2595,MATCH(1,('Attendance-Slot-2'!$A$2:$A$2595=$C375)*('Attendance-Slot-2'!$G$2:$G$2595=CW$2),0)),"No Data")</f>
        <v>P-S2_Onsite</v>
      </c>
      <c r="CY375" s="136">
        <f>VLOOKUP($CL375,'Written Exam Marks'!$H:$Q,10,FALSE)</f>
        <v>20.5</v>
      </c>
      <c r="CZ375" s="136">
        <f>VLOOKUP($CL375,'Written Exam Marks'!$H:$Q,9,FALSE)</f>
        <v>40</v>
      </c>
      <c r="DA375" s="111" t="str">
        <f t="shared" si="399"/>
        <v>Present</v>
      </c>
      <c r="DB375" s="111" t="str">
        <f t="shared" si="400"/>
        <v>P-S2_Onsite</v>
      </c>
      <c r="DC375" s="148">
        <v>5.5</v>
      </c>
      <c r="DD375" s="148">
        <v>7</v>
      </c>
      <c r="DE375" s="148">
        <v>9</v>
      </c>
      <c r="DF375" s="148">
        <v>14</v>
      </c>
      <c r="DG375" s="148">
        <v>20</v>
      </c>
      <c r="DH375" s="148">
        <v>55.5</v>
      </c>
      <c r="DI375" s="148">
        <v>65</v>
      </c>
      <c r="DJ375" s="66" t="s">
        <v>7351</v>
      </c>
      <c r="DK375" s="66" t="s">
        <v>1631</v>
      </c>
      <c r="DL375" s="68" t="str">
        <f t="shared" si="401"/>
        <v>2025EM1100372-MDSDF406</v>
      </c>
      <c r="DM375" s="66" t="str">
        <f t="shared" si="402"/>
        <v>0 missed</v>
      </c>
      <c r="DN375" s="66" t="str">
        <f t="shared" si="403"/>
        <v>0 missed</v>
      </c>
      <c r="DO375" s="62">
        <f t="shared" si="404"/>
        <v>3</v>
      </c>
      <c r="DP375" s="62">
        <f t="shared" si="405"/>
        <v>2</v>
      </c>
      <c r="DQ375" s="67">
        <f t="shared" si="406"/>
        <v>1</v>
      </c>
      <c r="DR375" s="67">
        <f t="shared" si="407"/>
        <v>1</v>
      </c>
      <c r="DS375" s="66" t="str">
        <f t="shared" si="408"/>
        <v>0 missed</v>
      </c>
      <c r="DT375" s="62">
        <f t="shared" si="409"/>
        <v>5</v>
      </c>
      <c r="DU375" s="68">
        <f t="shared" si="410"/>
        <v>1</v>
      </c>
      <c r="DV375" s="68" t="str">
        <f t="shared" si="411"/>
        <v>Q-3 A-2 || Q Total-3, A Total-2</v>
      </c>
      <c r="DW375" s="62" t="str" cm="1">
        <f t="array" ref="DW375">IFERROR(INDEX('Attendance-Slot-1'!$Q$2:$Q$1112,MATCH(1,('Attendance-Slot-1'!$A$2:$A$1112=$C375)*('Attendance-Slot-1'!$G$2:$G$1112=DW$2),0)),"No Data")</f>
        <v>No Data</v>
      </c>
      <c r="DX375" s="62" t="str" cm="1">
        <f t="array" ref="DX375">IFERROR(INDEX('Attendance-Slot-2'!$Q$2:$Q$2595,MATCH(1,('Attendance-Slot-2'!$A$2:$A$2595=$C375)*('Attendance-Slot-2'!$G$2:$G$2595=DW$2),0)),"No Data")</f>
        <v>P-S2_Onsite</v>
      </c>
      <c r="DY375" s="137">
        <f>VLOOKUP($DL375,'Written Exam Marks'!$H:$Q,10,FALSE)</f>
        <v>23</v>
      </c>
      <c r="DZ375" s="137">
        <f>VLOOKUP($DL375,'Written Exam Marks'!$H:$Q,9,FALSE)</f>
        <v>35</v>
      </c>
      <c r="EA375" s="62" t="str">
        <f t="shared" si="412"/>
        <v>Present</v>
      </c>
      <c r="EB375" s="62" t="str">
        <f t="shared" si="413"/>
        <v>P-S2_Onsite</v>
      </c>
      <c r="EC375" s="114" t="str">
        <f t="shared" si="350"/>
        <v>P-2, 
A-0, 
No Data-3</v>
      </c>
      <c r="ED375" s="114" t="str">
        <f t="shared" si="351"/>
        <v>P-3, 
A-0, 
No Data-2</v>
      </c>
      <c r="EE375" s="114" t="str">
        <f t="shared" si="414"/>
        <v>P-S2_Onsite</v>
      </c>
      <c r="EF375" s="114" t="str">
        <f t="shared" si="415"/>
        <v>P-S1_Onsite</v>
      </c>
      <c r="EG375" s="114" t="str">
        <f t="shared" si="416"/>
        <v>P-S1_Onsite</v>
      </c>
      <c r="EH375" s="114" t="str">
        <f t="shared" si="417"/>
        <v>P-S2_Onsite</v>
      </c>
      <c r="EI375" s="114" t="str">
        <f t="shared" si="418"/>
        <v>P-S2_Onsite</v>
      </c>
      <c r="EJ375" s="114" t="str">
        <f t="shared" si="419"/>
        <v>P-5, A-0, No Data-0</v>
      </c>
      <c r="EK375" s="114" t="s">
        <v>10453</v>
      </c>
      <c r="EL375" s="114">
        <v>28.5</v>
      </c>
      <c r="EM375" s="114">
        <v>10</v>
      </c>
      <c r="EN375" s="114">
        <v>60</v>
      </c>
      <c r="EO375" s="114">
        <v>98.5</v>
      </c>
      <c r="EP375" s="114" t="s">
        <v>7217</v>
      </c>
      <c r="EQ375" s="114" t="s">
        <v>1054</v>
      </c>
      <c r="ER375" s="114" t="s">
        <v>3012</v>
      </c>
      <c r="ES375" s="114"/>
      <c r="ET375" s="30" t="s">
        <v>3012</v>
      </c>
    </row>
    <row r="376" spans="1:150" x14ac:dyDescent="0.25">
      <c r="A376" s="114">
        <v>373</v>
      </c>
      <c r="B376" s="114" t="s">
        <v>7224</v>
      </c>
      <c r="C376" s="80" t="s">
        <v>4307</v>
      </c>
      <c r="D376" s="30" t="s">
        <v>4308</v>
      </c>
      <c r="E376" s="30" t="s">
        <v>4309</v>
      </c>
      <c r="F376" s="33" t="s">
        <v>7201</v>
      </c>
      <c r="G376" s="30" t="s">
        <v>4310</v>
      </c>
      <c r="H376" s="143">
        <v>15</v>
      </c>
      <c r="I376" s="143">
        <v>15</v>
      </c>
      <c r="J376" s="143" t="s">
        <v>5</v>
      </c>
      <c r="K376" s="143" t="s">
        <v>5</v>
      </c>
      <c r="L376" s="143">
        <v>30</v>
      </c>
      <c r="M376" s="143">
        <v>65</v>
      </c>
      <c r="N376" s="40" t="s">
        <v>7314</v>
      </c>
      <c r="O376" s="40" t="s">
        <v>1593</v>
      </c>
      <c r="P376" s="13" t="str">
        <f t="shared" si="352"/>
        <v>2025EM1100373-MDSDF401</v>
      </c>
      <c r="Q376" s="40" t="str">
        <f t="shared" si="353"/>
        <v>1 missed</v>
      </c>
      <c r="R376" s="40" t="str">
        <f t="shared" si="354"/>
        <v>1 missed</v>
      </c>
      <c r="S376" s="40">
        <f t="shared" si="355"/>
        <v>2</v>
      </c>
      <c r="T376" s="40">
        <f t="shared" si="356"/>
        <v>0</v>
      </c>
      <c r="U376" s="41">
        <f t="shared" si="357"/>
        <v>0.66666666666666663</v>
      </c>
      <c r="V376" s="41">
        <f t="shared" si="358"/>
        <v>0</v>
      </c>
      <c r="W376" s="40" t="str">
        <f t="shared" si="359"/>
        <v>2 missed</v>
      </c>
      <c r="X376" s="113">
        <f t="shared" si="360"/>
        <v>2</v>
      </c>
      <c r="Y376" s="13">
        <f t="shared" si="361"/>
        <v>0.5</v>
      </c>
      <c r="Z376" s="13" t="str">
        <f t="shared" si="362"/>
        <v>Q-2 A-0 || Q Total-3, A Total-1</v>
      </c>
      <c r="AA376" s="113" t="str" cm="1">
        <f t="array" ref="AA376">IFERROR(INDEX('Attendance-Slot-1'!$Q$2:$Q$1112,MATCH(1,('Attendance-Slot-1'!$A$2:$A$1112=$C376)*('Attendance-Slot-1'!$G$2:$G$1112=AA$2),0)),"No Data")</f>
        <v>No Data</v>
      </c>
      <c r="AB376" s="113" t="str" cm="1">
        <f t="array" ref="AB376">IFERROR(INDEX('Attendance-Slot-2'!$Q$2:$Q$2595,MATCH(1,('Attendance-Slot-2'!$A$2:$A$2595=$C376)*('Attendance-Slot-2'!$G$2:$G$2595=AA$2),0)),"No Data")</f>
        <v>P-S2_Onsite</v>
      </c>
      <c r="AC376" s="133">
        <f>VLOOKUP($P376,'Written Exam Marks'!$H:$Q,10,FALSE)</f>
        <v>16</v>
      </c>
      <c r="AD376" s="133">
        <f>VLOOKUP($P376,'Written Exam Marks'!$H:$Q,9,FALSE)</f>
        <v>35</v>
      </c>
      <c r="AE376" s="113" t="str">
        <f t="shared" si="363"/>
        <v>Present</v>
      </c>
      <c r="AF376" s="113" t="str">
        <f t="shared" si="364"/>
        <v>P-S2_Onsite</v>
      </c>
      <c r="AG376" s="146">
        <v>9.5</v>
      </c>
      <c r="AH376" s="146">
        <v>10</v>
      </c>
      <c r="AI376" s="146">
        <v>10</v>
      </c>
      <c r="AJ376" s="146">
        <v>10</v>
      </c>
      <c r="AK376" s="146" t="s">
        <v>5</v>
      </c>
      <c r="AL376" s="146">
        <v>10</v>
      </c>
      <c r="AM376" s="146">
        <v>49.5</v>
      </c>
      <c r="AN376" s="146">
        <v>60</v>
      </c>
      <c r="AO376" s="43" t="s">
        <v>7336</v>
      </c>
      <c r="AP376" s="43" t="s">
        <v>1598</v>
      </c>
      <c r="AQ376" s="50" t="str">
        <f t="shared" si="365"/>
        <v>2025EM1100373-MDSDF402</v>
      </c>
      <c r="AR376" s="43" t="str">
        <f t="shared" si="366"/>
        <v>1 missed</v>
      </c>
      <c r="AS376" s="47" t="s">
        <v>7342</v>
      </c>
      <c r="AT376" s="43">
        <f t="shared" si="367"/>
        <v>5</v>
      </c>
      <c r="AU376" s="48" t="s">
        <v>7342</v>
      </c>
      <c r="AV376" s="49">
        <f t="shared" si="368"/>
        <v>0.83333333333333337</v>
      </c>
      <c r="AW376" s="48" t="s">
        <v>7342</v>
      </c>
      <c r="AX376" s="43" t="str">
        <f t="shared" si="369"/>
        <v>1 missed</v>
      </c>
      <c r="AY376" s="42">
        <f t="shared" si="370"/>
        <v>5</v>
      </c>
      <c r="AZ376" s="50">
        <f t="shared" si="371"/>
        <v>0.83333333333333337</v>
      </c>
      <c r="BA376" s="50" t="str">
        <f t="shared" si="372"/>
        <v>Q-5 A-- || Q Total-6, A Total-0</v>
      </c>
      <c r="BB376" s="42" t="str" cm="1">
        <f t="array" ref="BB376">IFERROR(INDEX('Attendance-Slot-1'!$Q$2:$Q$1112,MATCH(1,('Attendance-Slot-1'!$A$2:$A$1112=$C376)*('Attendance-Slot-1'!$G$2:$G$1112=BB$2),0)),"No Data")</f>
        <v>No Data</v>
      </c>
      <c r="BC376" s="42" t="str" cm="1">
        <f t="array" ref="BC376">IFERROR(INDEX('Attendance-Slot-2'!$Q$2:$Q$2595,MATCH(1,('Attendance-Slot-2'!$A$2:$A$2595=$C376)*('Attendance-Slot-2'!$G$2:$G$2595=BB$2),0)),"No Data")</f>
        <v>P-S2_Onsite</v>
      </c>
      <c r="BD376" s="134">
        <f>VLOOKUP($AQ376,'Written Exam Marks'!$H:$Q,10,FALSE)</f>
        <v>26</v>
      </c>
      <c r="BE376" s="134">
        <f>VLOOKUP($AQ376,'Written Exam Marks'!$H:$Q,9,FALSE)</f>
        <v>40</v>
      </c>
      <c r="BF376" s="42" t="str">
        <f t="shared" si="373"/>
        <v>Present</v>
      </c>
      <c r="BG376" s="42" t="str">
        <f t="shared" si="374"/>
        <v>P-S2_Onsite</v>
      </c>
      <c r="BH376" s="147" t="s">
        <v>5</v>
      </c>
      <c r="BI376" s="147">
        <v>29.5</v>
      </c>
      <c r="BJ376" s="147">
        <v>29.5</v>
      </c>
      <c r="BK376" s="147">
        <v>60</v>
      </c>
      <c r="BL376" s="52" t="s">
        <v>3697</v>
      </c>
      <c r="BM376" s="52" t="s">
        <v>1606</v>
      </c>
      <c r="BN376" s="57" t="str">
        <f t="shared" si="375"/>
        <v>2025EM1100373-MDSDF403</v>
      </c>
      <c r="BO376" s="52" t="str">
        <f t="shared" si="376"/>
        <v>1 missed</v>
      </c>
      <c r="BP376" s="52" t="str">
        <f t="shared" si="377"/>
        <v>0 missed</v>
      </c>
      <c r="BQ376" s="52">
        <f t="shared" si="378"/>
        <v>0</v>
      </c>
      <c r="BR376" s="52">
        <f t="shared" si="379"/>
        <v>1</v>
      </c>
      <c r="BS376" s="56">
        <f t="shared" si="380"/>
        <v>0</v>
      </c>
      <c r="BT376" s="56">
        <f t="shared" si="381"/>
        <v>1</v>
      </c>
      <c r="BU376" s="52" t="str">
        <f t="shared" si="382"/>
        <v>1 missed</v>
      </c>
      <c r="BV376" s="51">
        <f t="shared" si="383"/>
        <v>1</v>
      </c>
      <c r="BW376" s="57">
        <f t="shared" si="384"/>
        <v>0.5</v>
      </c>
      <c r="BX376" s="57" t="str">
        <f t="shared" si="385"/>
        <v>Q-0 A-1 || Q Total-1, A Total-1</v>
      </c>
      <c r="BY376" s="51" t="str" cm="1">
        <f t="array" ref="BY376">IFERROR(INDEX('Attendance-Slot-1'!$Q$2:$Q$1112,MATCH(1,('Attendance-Slot-1'!$A$2:$A$1112=$C376)*('Attendance-Slot-1'!$G$2:$G$1112=BY$2),0)),"No Data")</f>
        <v>No Data</v>
      </c>
      <c r="BZ376" s="51" t="str" cm="1">
        <f t="array" ref="BZ376">IFERROR(INDEX('Attendance-Slot-2'!$Q$2:$Q$2595,MATCH(1,('Attendance-Slot-2'!$A$2:$A$2595=$C376)*('Attendance-Slot-2'!$G$2:$G$2595=BY$2),0)),"No Data")</f>
        <v>P-S2_Onsite</v>
      </c>
      <c r="CA376" s="135">
        <f>VLOOKUP($BN376,'Written Exam Marks'!$H:$Q,10,FALSE)</f>
        <v>15.5</v>
      </c>
      <c r="CB376" s="135">
        <f>VLOOKUP($BN376,'Written Exam Marks'!$H:$Q,9,FALSE)</f>
        <v>40</v>
      </c>
      <c r="CC376" s="51" t="str">
        <f t="shared" si="386"/>
        <v>Present</v>
      </c>
      <c r="CD376" s="51" t="str">
        <f t="shared" si="387"/>
        <v>P-S2_Onsite</v>
      </c>
      <c r="CE376" s="29" t="s">
        <v>5</v>
      </c>
      <c r="CF376" s="29">
        <v>20</v>
      </c>
      <c r="CG376" s="29" t="s">
        <v>5</v>
      </c>
      <c r="CH376" s="29">
        <v>20</v>
      </c>
      <c r="CI376" s="29">
        <v>60</v>
      </c>
      <c r="CJ376" s="61" t="s">
        <v>7343</v>
      </c>
      <c r="CK376" s="61" t="s">
        <v>1613</v>
      </c>
      <c r="CL376" s="10" t="str">
        <f t="shared" si="388"/>
        <v>2025EM1100373-MDSDF404</v>
      </c>
      <c r="CM376" s="61" t="str">
        <f t="shared" si="389"/>
        <v>1 missed</v>
      </c>
      <c r="CN376" s="61" t="str">
        <f t="shared" si="390"/>
        <v>1 missed</v>
      </c>
      <c r="CO376" s="111">
        <f t="shared" si="391"/>
        <v>1</v>
      </c>
      <c r="CP376" s="111">
        <f t="shared" si="392"/>
        <v>0</v>
      </c>
      <c r="CQ376" s="9">
        <f t="shared" si="393"/>
        <v>0.5</v>
      </c>
      <c r="CR376" s="9">
        <f t="shared" si="394"/>
        <v>0</v>
      </c>
      <c r="CS376" s="61" t="str">
        <f t="shared" si="395"/>
        <v>2 missed</v>
      </c>
      <c r="CT376" s="111">
        <f t="shared" si="396"/>
        <v>1</v>
      </c>
      <c r="CU376" s="10">
        <f t="shared" si="397"/>
        <v>0.33333333333333331</v>
      </c>
      <c r="CV376" s="10" t="str">
        <f t="shared" si="398"/>
        <v>Q-1 A-0 || Q Total-2, A Total-1</v>
      </c>
      <c r="CW376" s="111" t="str" cm="1">
        <f t="array" ref="CW376">IFERROR(INDEX('Attendance-Slot-1'!$Q$2:$Q$1112,MATCH(1,('Attendance-Slot-1'!$A$2:$A$1112=$C376)*('Attendance-Slot-1'!$G$2:$G$1112=CW$2),0)),"No Data")</f>
        <v>No Data</v>
      </c>
      <c r="CX376" s="111" t="str" cm="1">
        <f t="array" ref="CX376">IFERROR(INDEX('Attendance-Slot-2'!$Q$2:$Q$2595,MATCH(1,('Attendance-Slot-2'!$A$2:$A$2595=$C376)*('Attendance-Slot-2'!$G$2:$G$2595=CW$2),0)),"No Data")</f>
        <v>P-S2_Onsite</v>
      </c>
      <c r="CY376" s="136">
        <f>VLOOKUP($CL376,'Written Exam Marks'!$H:$Q,10,FALSE)</f>
        <v>26</v>
      </c>
      <c r="CZ376" s="136">
        <f>VLOOKUP($CL376,'Written Exam Marks'!$H:$Q,9,FALSE)</f>
        <v>40</v>
      </c>
      <c r="DA376" s="111" t="str">
        <f t="shared" si="399"/>
        <v>Present</v>
      </c>
      <c r="DB376" s="111" t="str">
        <f t="shared" si="400"/>
        <v>P-S2_Onsite</v>
      </c>
      <c r="DC376" s="148">
        <v>5.5</v>
      </c>
      <c r="DD376" s="148" t="s">
        <v>5</v>
      </c>
      <c r="DE376" s="148" t="s">
        <v>5</v>
      </c>
      <c r="DF376" s="148">
        <v>14</v>
      </c>
      <c r="DG376" s="148" t="s">
        <v>5</v>
      </c>
      <c r="DH376" s="148">
        <v>19.5</v>
      </c>
      <c r="DI376" s="148">
        <v>65</v>
      </c>
      <c r="DJ376" s="66" t="s">
        <v>7351</v>
      </c>
      <c r="DK376" s="66" t="s">
        <v>1631</v>
      </c>
      <c r="DL376" s="68" t="str">
        <f t="shared" si="401"/>
        <v>2025EM1100373-MDSDF406</v>
      </c>
      <c r="DM376" s="66" t="str">
        <f t="shared" si="402"/>
        <v>2 missed</v>
      </c>
      <c r="DN376" s="66" t="str">
        <f t="shared" si="403"/>
        <v>1 missed</v>
      </c>
      <c r="DO376" s="62">
        <f t="shared" si="404"/>
        <v>1</v>
      </c>
      <c r="DP376" s="62">
        <f t="shared" si="405"/>
        <v>1</v>
      </c>
      <c r="DQ376" s="67">
        <f t="shared" si="406"/>
        <v>0.33333333333333331</v>
      </c>
      <c r="DR376" s="67">
        <f t="shared" si="407"/>
        <v>0.5</v>
      </c>
      <c r="DS376" s="66" t="str">
        <f t="shared" si="408"/>
        <v>3 missed</v>
      </c>
      <c r="DT376" s="62">
        <f t="shared" si="409"/>
        <v>2</v>
      </c>
      <c r="DU376" s="68">
        <f t="shared" si="410"/>
        <v>0.4</v>
      </c>
      <c r="DV376" s="68" t="str">
        <f t="shared" si="411"/>
        <v>Q-1 A-1 || Q Total-3, A Total-2</v>
      </c>
      <c r="DW376" s="62" t="str" cm="1">
        <f t="array" ref="DW376">IFERROR(INDEX('Attendance-Slot-1'!$Q$2:$Q$1112,MATCH(1,('Attendance-Slot-1'!$A$2:$A$1112=$C376)*('Attendance-Slot-1'!$G$2:$G$1112=DW$2),0)),"No Data")</f>
        <v>No Data</v>
      </c>
      <c r="DX376" s="62" t="str" cm="1">
        <f t="array" ref="DX376">IFERROR(INDEX('Attendance-Slot-2'!$Q$2:$Q$2595,MATCH(1,('Attendance-Slot-2'!$A$2:$A$2595=$C376)*('Attendance-Slot-2'!$G$2:$G$2595=DW$2),0)),"No Data")</f>
        <v>P-S2_Onsite</v>
      </c>
      <c r="DY376" s="137">
        <f>VLOOKUP($DL376,'Written Exam Marks'!$H:$Q,10,FALSE)</f>
        <v>22</v>
      </c>
      <c r="DZ376" s="137">
        <f>VLOOKUP($DL376,'Written Exam Marks'!$H:$Q,9,FALSE)</f>
        <v>35</v>
      </c>
      <c r="EA376" s="62" t="str">
        <f t="shared" si="412"/>
        <v>Present</v>
      </c>
      <c r="EB376" s="62" t="str">
        <f t="shared" si="413"/>
        <v>P-S2_Onsite</v>
      </c>
      <c r="EC376" s="114" t="str">
        <f t="shared" si="350"/>
        <v>P-0, 
A-0, 
No Data-5</v>
      </c>
      <c r="ED376" s="114" t="str">
        <f t="shared" si="351"/>
        <v>P-5, 
A-0, 
No Data-0</v>
      </c>
      <c r="EE376" s="114" t="str">
        <f t="shared" si="414"/>
        <v>P-S2_Onsite</v>
      </c>
      <c r="EF376" s="114" t="str">
        <f t="shared" si="415"/>
        <v>P-S2_Onsite</v>
      </c>
      <c r="EG376" s="114" t="str">
        <f t="shared" si="416"/>
        <v>P-S2_Onsite</v>
      </c>
      <c r="EH376" s="114" t="str">
        <f t="shared" si="417"/>
        <v>P-S2_Onsite</v>
      </c>
      <c r="EI376" s="114" t="str">
        <f t="shared" si="418"/>
        <v>P-S2_Onsite</v>
      </c>
      <c r="EJ376" s="114" t="str">
        <f t="shared" si="419"/>
        <v>P-5, A-0, No Data-0</v>
      </c>
      <c r="EK376" s="114" t="s">
        <v>10453</v>
      </c>
      <c r="EL376" s="114">
        <v>28.5</v>
      </c>
      <c r="EM376" s="114">
        <v>10</v>
      </c>
      <c r="EN376" s="114">
        <v>48</v>
      </c>
      <c r="EO376" s="114">
        <v>86.5</v>
      </c>
      <c r="EP376" s="114" t="s">
        <v>7217</v>
      </c>
      <c r="EQ376" s="114" t="s">
        <v>1054</v>
      </c>
      <c r="ER376" s="114" t="s">
        <v>4307</v>
      </c>
      <c r="ES376" s="114"/>
      <c r="ET376" s="30" t="s">
        <v>4307</v>
      </c>
    </row>
    <row r="377" spans="1:150" x14ac:dyDescent="0.25">
      <c r="A377" s="114">
        <v>374</v>
      </c>
      <c r="B377" s="114" t="s">
        <v>7224</v>
      </c>
      <c r="C377" s="80" t="s">
        <v>3018</v>
      </c>
      <c r="D377" s="30" t="s">
        <v>3019</v>
      </c>
      <c r="E377" s="30" t="s">
        <v>3020</v>
      </c>
      <c r="F377" s="33" t="s">
        <v>7201</v>
      </c>
      <c r="G377" s="30" t="s">
        <v>3021</v>
      </c>
      <c r="H377" s="143">
        <v>15</v>
      </c>
      <c r="I377" s="143">
        <v>15</v>
      </c>
      <c r="J377" s="143">
        <v>13</v>
      </c>
      <c r="K377" s="143">
        <v>15</v>
      </c>
      <c r="L377" s="143">
        <v>58</v>
      </c>
      <c r="M377" s="143">
        <v>65</v>
      </c>
      <c r="N377" s="40" t="s">
        <v>7314</v>
      </c>
      <c r="O377" s="40" t="s">
        <v>1593</v>
      </c>
      <c r="P377" s="13" t="str">
        <f t="shared" si="352"/>
        <v>2025EM1100374-MDSDF401</v>
      </c>
      <c r="Q377" s="40" t="str">
        <f t="shared" si="353"/>
        <v>0 missed</v>
      </c>
      <c r="R377" s="40" t="str">
        <f t="shared" si="354"/>
        <v>0 missed</v>
      </c>
      <c r="S377" s="40">
        <f t="shared" si="355"/>
        <v>3</v>
      </c>
      <c r="T377" s="40">
        <f t="shared" si="356"/>
        <v>1</v>
      </c>
      <c r="U377" s="41">
        <f t="shared" si="357"/>
        <v>1</v>
      </c>
      <c r="V377" s="41">
        <f t="shared" si="358"/>
        <v>1</v>
      </c>
      <c r="W377" s="40" t="str">
        <f t="shared" si="359"/>
        <v>0 missed</v>
      </c>
      <c r="X377" s="113">
        <f t="shared" si="360"/>
        <v>4</v>
      </c>
      <c r="Y377" s="13">
        <f t="shared" si="361"/>
        <v>1</v>
      </c>
      <c r="Z377" s="13" t="str">
        <f t="shared" si="362"/>
        <v>Q-3 A-1 || Q Total-3, A Total-1</v>
      </c>
      <c r="AA377" s="113" t="str" cm="1">
        <f t="array" ref="AA377">IFERROR(INDEX('Attendance-Slot-1'!$Q$2:$Q$1112,MATCH(1,('Attendance-Slot-1'!$A$2:$A$1112=$C377)*('Attendance-Slot-1'!$G$2:$G$1112=AA$2),0)),"No Data")</f>
        <v>P-S1_Onsite</v>
      </c>
      <c r="AB377" s="113" t="str" cm="1">
        <f t="array" ref="AB377">IFERROR(INDEX('Attendance-Slot-2'!$Q$2:$Q$2595,MATCH(1,('Attendance-Slot-2'!$A$2:$A$2595=$C377)*('Attendance-Slot-2'!$G$2:$G$2595=AA$2),0)),"No Data")</f>
        <v>No Data</v>
      </c>
      <c r="AC377" s="133">
        <f>VLOOKUP($P377,'Written Exam Marks'!$H:$Q,10,FALSE)</f>
        <v>7.5</v>
      </c>
      <c r="AD377" s="133">
        <f>VLOOKUP($P377,'Written Exam Marks'!$H:$Q,9,FALSE)</f>
        <v>35</v>
      </c>
      <c r="AE377" s="113" t="str">
        <f t="shared" si="363"/>
        <v>Present</v>
      </c>
      <c r="AF377" s="113" t="str">
        <f t="shared" si="364"/>
        <v>P-S1_Onsite</v>
      </c>
      <c r="AG377" s="146">
        <v>8.5</v>
      </c>
      <c r="AH377" s="146">
        <v>9.5</v>
      </c>
      <c r="AI377" s="146">
        <v>10</v>
      </c>
      <c r="AJ377" s="146">
        <v>9</v>
      </c>
      <c r="AK377" s="146">
        <v>10</v>
      </c>
      <c r="AL377" s="146">
        <v>10</v>
      </c>
      <c r="AM377" s="146">
        <v>57</v>
      </c>
      <c r="AN377" s="146">
        <v>60</v>
      </c>
      <c r="AO377" s="43" t="s">
        <v>7336</v>
      </c>
      <c r="AP377" s="43" t="s">
        <v>1598</v>
      </c>
      <c r="AQ377" s="50" t="str">
        <f t="shared" si="365"/>
        <v>2025EM1100374-MDSDF402</v>
      </c>
      <c r="AR377" s="43" t="str">
        <f t="shared" si="366"/>
        <v>0 missed</v>
      </c>
      <c r="AS377" s="47" t="s">
        <v>7342</v>
      </c>
      <c r="AT377" s="43">
        <f t="shared" si="367"/>
        <v>6</v>
      </c>
      <c r="AU377" s="48" t="s">
        <v>7342</v>
      </c>
      <c r="AV377" s="49">
        <f t="shared" si="368"/>
        <v>1</v>
      </c>
      <c r="AW377" s="48" t="s">
        <v>7342</v>
      </c>
      <c r="AX377" s="43" t="str">
        <f t="shared" si="369"/>
        <v>0 missed</v>
      </c>
      <c r="AY377" s="42">
        <f t="shared" si="370"/>
        <v>6</v>
      </c>
      <c r="AZ377" s="50">
        <f t="shared" si="371"/>
        <v>1</v>
      </c>
      <c r="BA377" s="50" t="str">
        <f t="shared" si="372"/>
        <v>Q-6 A-- || Q Total-6, A Total-0</v>
      </c>
      <c r="BB377" s="42" t="str" cm="1">
        <f t="array" ref="BB377">IFERROR(INDEX('Attendance-Slot-1'!$Q$2:$Q$1112,MATCH(1,('Attendance-Slot-1'!$A$2:$A$1112=$C377)*('Attendance-Slot-1'!$G$2:$G$1112=BB$2),0)),"No Data")</f>
        <v>P-S1_Onsite</v>
      </c>
      <c r="BC377" s="42" t="str" cm="1">
        <f t="array" ref="BC377">IFERROR(INDEX('Attendance-Slot-2'!$Q$2:$Q$2595,MATCH(1,('Attendance-Slot-2'!$A$2:$A$2595=$C377)*('Attendance-Slot-2'!$G$2:$G$2595=BB$2),0)),"No Data")</f>
        <v>No Data</v>
      </c>
      <c r="BD377" s="134">
        <f>VLOOKUP($AQ377,'Written Exam Marks'!$H:$Q,10,FALSE)</f>
        <v>17</v>
      </c>
      <c r="BE377" s="134">
        <f>VLOOKUP($AQ377,'Written Exam Marks'!$H:$Q,9,FALSE)</f>
        <v>40</v>
      </c>
      <c r="BF377" s="42" t="str">
        <f t="shared" si="373"/>
        <v>Present</v>
      </c>
      <c r="BG377" s="42" t="str">
        <f t="shared" si="374"/>
        <v>P-S1_Onsite</v>
      </c>
      <c r="BH377" s="147">
        <v>20</v>
      </c>
      <c r="BI377" s="147" t="s">
        <v>5</v>
      </c>
      <c r="BJ377" s="147">
        <v>20</v>
      </c>
      <c r="BK377" s="147">
        <v>60</v>
      </c>
      <c r="BL377" s="52" t="s">
        <v>3697</v>
      </c>
      <c r="BM377" s="52" t="s">
        <v>1606</v>
      </c>
      <c r="BN377" s="57" t="str">
        <f t="shared" si="375"/>
        <v>2025EM1100374-MDSDF403</v>
      </c>
      <c r="BO377" s="52" t="str">
        <f t="shared" si="376"/>
        <v>0 missed</v>
      </c>
      <c r="BP377" s="52" t="str">
        <f t="shared" si="377"/>
        <v>1 missed</v>
      </c>
      <c r="BQ377" s="52">
        <f t="shared" si="378"/>
        <v>1</v>
      </c>
      <c r="BR377" s="52">
        <f t="shared" si="379"/>
        <v>0</v>
      </c>
      <c r="BS377" s="56">
        <f t="shared" si="380"/>
        <v>1</v>
      </c>
      <c r="BT377" s="56">
        <f t="shared" si="381"/>
        <v>0</v>
      </c>
      <c r="BU377" s="52" t="str">
        <f t="shared" si="382"/>
        <v>1 missed</v>
      </c>
      <c r="BV377" s="51">
        <f t="shared" si="383"/>
        <v>1</v>
      </c>
      <c r="BW377" s="57">
        <f t="shared" si="384"/>
        <v>0.5</v>
      </c>
      <c r="BX377" s="57" t="str">
        <f t="shared" si="385"/>
        <v>Q-1 A-0 || Q Total-1, A Total-1</v>
      </c>
      <c r="BY377" s="51" t="str" cm="1">
        <f t="array" ref="BY377">IFERROR(INDEX('Attendance-Slot-1'!$Q$2:$Q$1112,MATCH(1,('Attendance-Slot-1'!$A$2:$A$1112=$C377)*('Attendance-Slot-1'!$G$2:$G$1112=BY$2),0)),"No Data")</f>
        <v>P-S1_Onsite</v>
      </c>
      <c r="BZ377" s="51" t="str" cm="1">
        <f t="array" ref="BZ377">IFERROR(INDEX('Attendance-Slot-2'!$Q$2:$Q$2595,MATCH(1,('Attendance-Slot-2'!$A$2:$A$2595=$C377)*('Attendance-Slot-2'!$G$2:$G$2595=BY$2),0)),"No Data")</f>
        <v>No Data</v>
      </c>
      <c r="CA377" s="135">
        <f>VLOOKUP($BN377,'Written Exam Marks'!$H:$Q,10,FALSE)</f>
        <v>18</v>
      </c>
      <c r="CB377" s="135">
        <f>VLOOKUP($BN377,'Written Exam Marks'!$H:$Q,9,FALSE)</f>
        <v>40</v>
      </c>
      <c r="CC377" s="51" t="str">
        <f t="shared" si="386"/>
        <v>Present</v>
      </c>
      <c r="CD377" s="51" t="str">
        <f t="shared" si="387"/>
        <v>P-S1_Onsite</v>
      </c>
      <c r="CE377" s="29">
        <v>19</v>
      </c>
      <c r="CF377" s="29" t="s">
        <v>5</v>
      </c>
      <c r="CG377" s="29">
        <v>18</v>
      </c>
      <c r="CH377" s="29">
        <v>37</v>
      </c>
      <c r="CI377" s="29">
        <v>60</v>
      </c>
      <c r="CJ377" s="61" t="s">
        <v>7343</v>
      </c>
      <c r="CK377" s="61" t="s">
        <v>1613</v>
      </c>
      <c r="CL377" s="10" t="str">
        <f t="shared" si="388"/>
        <v>2025EM1100374-MDSDF404</v>
      </c>
      <c r="CM377" s="61" t="str">
        <f t="shared" si="389"/>
        <v>1 missed</v>
      </c>
      <c r="CN377" s="61" t="str">
        <f t="shared" si="390"/>
        <v>0 missed</v>
      </c>
      <c r="CO377" s="111">
        <f t="shared" si="391"/>
        <v>1</v>
      </c>
      <c r="CP377" s="111">
        <f t="shared" si="392"/>
        <v>1</v>
      </c>
      <c r="CQ377" s="9">
        <f t="shared" si="393"/>
        <v>0.5</v>
      </c>
      <c r="CR377" s="9">
        <f t="shared" si="394"/>
        <v>1</v>
      </c>
      <c r="CS377" s="61" t="str">
        <f t="shared" si="395"/>
        <v>1 missed</v>
      </c>
      <c r="CT377" s="111">
        <f t="shared" si="396"/>
        <v>2</v>
      </c>
      <c r="CU377" s="10">
        <f t="shared" si="397"/>
        <v>0.66666666666666663</v>
      </c>
      <c r="CV377" s="10" t="str">
        <f t="shared" si="398"/>
        <v>Q-1 A-1 || Q Total-2, A Total-1</v>
      </c>
      <c r="CW377" s="111" t="str" cm="1">
        <f t="array" ref="CW377">IFERROR(INDEX('Attendance-Slot-1'!$Q$2:$Q$1112,MATCH(1,('Attendance-Slot-1'!$A$2:$A$1112=$C377)*('Attendance-Slot-1'!$G$2:$G$1112=CW$2),0)),"No Data")</f>
        <v>P-S1_Onsite</v>
      </c>
      <c r="CX377" s="111" t="str" cm="1">
        <f t="array" ref="CX377">IFERROR(INDEX('Attendance-Slot-2'!$Q$2:$Q$2595,MATCH(1,('Attendance-Slot-2'!$A$2:$A$2595=$C377)*('Attendance-Slot-2'!$G$2:$G$2595=CW$2),0)),"No Data")</f>
        <v>No Data</v>
      </c>
      <c r="CY377" s="136">
        <f>VLOOKUP($CL377,'Written Exam Marks'!$H:$Q,10,FALSE)</f>
        <v>24</v>
      </c>
      <c r="CZ377" s="136">
        <f>VLOOKUP($CL377,'Written Exam Marks'!$H:$Q,9,FALSE)</f>
        <v>40</v>
      </c>
      <c r="DA377" s="111" t="str">
        <f t="shared" si="399"/>
        <v>Present</v>
      </c>
      <c r="DB377" s="111" t="str">
        <f t="shared" si="400"/>
        <v>P-S1_Onsite</v>
      </c>
      <c r="DC377" s="148">
        <v>5.5</v>
      </c>
      <c r="DD377" s="148" t="s">
        <v>5</v>
      </c>
      <c r="DE377" s="148">
        <v>8</v>
      </c>
      <c r="DF377" s="148">
        <v>15</v>
      </c>
      <c r="DG377" s="148">
        <v>4</v>
      </c>
      <c r="DH377" s="148">
        <v>32.5</v>
      </c>
      <c r="DI377" s="148">
        <v>65</v>
      </c>
      <c r="DJ377" s="66" t="s">
        <v>7351</v>
      </c>
      <c r="DK377" s="66" t="s">
        <v>1631</v>
      </c>
      <c r="DL377" s="68" t="str">
        <f t="shared" si="401"/>
        <v>2025EM1100374-MDSDF406</v>
      </c>
      <c r="DM377" s="66" t="str">
        <f t="shared" si="402"/>
        <v>1 missed</v>
      </c>
      <c r="DN377" s="66" t="str">
        <f t="shared" si="403"/>
        <v>0 missed</v>
      </c>
      <c r="DO377" s="62">
        <f t="shared" si="404"/>
        <v>2</v>
      </c>
      <c r="DP377" s="62">
        <f t="shared" si="405"/>
        <v>2</v>
      </c>
      <c r="DQ377" s="67">
        <f t="shared" si="406"/>
        <v>0.66666666666666663</v>
      </c>
      <c r="DR377" s="67">
        <f t="shared" si="407"/>
        <v>1</v>
      </c>
      <c r="DS377" s="66" t="str">
        <f t="shared" si="408"/>
        <v>1 missed</v>
      </c>
      <c r="DT377" s="62">
        <f t="shared" si="409"/>
        <v>4</v>
      </c>
      <c r="DU377" s="68">
        <f t="shared" si="410"/>
        <v>0.8</v>
      </c>
      <c r="DV377" s="68" t="str">
        <f t="shared" si="411"/>
        <v>Q-2 A-2 || Q Total-3, A Total-2</v>
      </c>
      <c r="DW377" s="62" t="str" cm="1">
        <f t="array" ref="DW377">IFERROR(INDEX('Attendance-Slot-1'!$Q$2:$Q$1112,MATCH(1,('Attendance-Slot-1'!$A$2:$A$1112=$C377)*('Attendance-Slot-1'!$G$2:$G$1112=DW$2),0)),"No Data")</f>
        <v>P-S1_Onsite</v>
      </c>
      <c r="DX377" s="62" t="str" cm="1">
        <f t="array" ref="DX377">IFERROR(INDEX('Attendance-Slot-2'!$Q$2:$Q$2595,MATCH(1,('Attendance-Slot-2'!$A$2:$A$2595=$C377)*('Attendance-Slot-2'!$G$2:$G$2595=DW$2),0)),"No Data")</f>
        <v>No Data</v>
      </c>
      <c r="DY377" s="137">
        <f>VLOOKUP($DL377,'Written Exam Marks'!$H:$Q,10,FALSE)</f>
        <v>23.5</v>
      </c>
      <c r="DZ377" s="137">
        <f>VLOOKUP($DL377,'Written Exam Marks'!$H:$Q,9,FALSE)</f>
        <v>35</v>
      </c>
      <c r="EA377" s="62" t="str">
        <f t="shared" si="412"/>
        <v>Present</v>
      </c>
      <c r="EB377" s="62" t="str">
        <f t="shared" si="413"/>
        <v>P-S1_Onsite</v>
      </c>
      <c r="EC377" s="114" t="str">
        <f t="shared" si="350"/>
        <v>P-5, 
A-0, 
No Data-0</v>
      </c>
      <c r="ED377" s="114" t="str">
        <f t="shared" si="351"/>
        <v>P-0, 
A-0, 
No Data-5</v>
      </c>
      <c r="EE377" s="114" t="str">
        <f t="shared" si="414"/>
        <v>P-S1_Onsite</v>
      </c>
      <c r="EF377" s="114" t="str">
        <f t="shared" si="415"/>
        <v>P-S1_Onsite</v>
      </c>
      <c r="EG377" s="114" t="str">
        <f t="shared" si="416"/>
        <v>P-S1_Onsite</v>
      </c>
      <c r="EH377" s="114" t="str">
        <f t="shared" si="417"/>
        <v>P-S1_Onsite</v>
      </c>
      <c r="EI377" s="114" t="str">
        <f t="shared" si="418"/>
        <v>P-S1_Onsite</v>
      </c>
      <c r="EJ377" s="114" t="str">
        <f t="shared" si="419"/>
        <v>P-5, A-0, No Data-0</v>
      </c>
      <c r="EK377" s="114" t="s">
        <v>10453</v>
      </c>
      <c r="EL377" s="114">
        <v>30</v>
      </c>
      <c r="EM377" s="114">
        <v>10</v>
      </c>
      <c r="EN377" s="114">
        <v>58</v>
      </c>
      <c r="EO377" s="114">
        <v>98</v>
      </c>
      <c r="EP377" s="114" t="s">
        <v>7217</v>
      </c>
      <c r="EQ377" s="114" t="s">
        <v>1054</v>
      </c>
      <c r="ER377" s="114" t="s">
        <v>3018</v>
      </c>
      <c r="ES377" s="114"/>
      <c r="ET377" s="30" t="s">
        <v>3018</v>
      </c>
    </row>
    <row r="378" spans="1:150" x14ac:dyDescent="0.25">
      <c r="A378" s="114">
        <v>375</v>
      </c>
      <c r="B378" s="114" t="s">
        <v>7224</v>
      </c>
      <c r="C378" s="80" t="s">
        <v>4311</v>
      </c>
      <c r="D378" s="30" t="s">
        <v>4312</v>
      </c>
      <c r="E378" s="30" t="s">
        <v>4313</v>
      </c>
      <c r="F378" s="33" t="s">
        <v>7201</v>
      </c>
      <c r="G378" s="30" t="s">
        <v>4314</v>
      </c>
      <c r="H378" s="143">
        <v>14</v>
      </c>
      <c r="I378" s="143">
        <v>15</v>
      </c>
      <c r="J378" s="143">
        <v>17</v>
      </c>
      <c r="K378" s="143">
        <v>15</v>
      </c>
      <c r="L378" s="143">
        <v>61</v>
      </c>
      <c r="M378" s="143">
        <v>65</v>
      </c>
      <c r="N378" s="40" t="s">
        <v>7314</v>
      </c>
      <c r="O378" s="40" t="s">
        <v>1593</v>
      </c>
      <c r="P378" s="13" t="str">
        <f t="shared" si="352"/>
        <v>2025EM1100375-MDSDF401</v>
      </c>
      <c r="Q378" s="40" t="str">
        <f t="shared" si="353"/>
        <v>0 missed</v>
      </c>
      <c r="R378" s="40" t="str">
        <f t="shared" si="354"/>
        <v>0 missed</v>
      </c>
      <c r="S378" s="40">
        <f t="shared" si="355"/>
        <v>3</v>
      </c>
      <c r="T378" s="40">
        <f t="shared" si="356"/>
        <v>1</v>
      </c>
      <c r="U378" s="41">
        <f t="shared" si="357"/>
        <v>1</v>
      </c>
      <c r="V378" s="41">
        <f t="shared" si="358"/>
        <v>1</v>
      </c>
      <c r="W378" s="40" t="str">
        <f t="shared" si="359"/>
        <v>0 missed</v>
      </c>
      <c r="X378" s="113">
        <f t="shared" si="360"/>
        <v>4</v>
      </c>
      <c r="Y378" s="13">
        <f t="shared" si="361"/>
        <v>1</v>
      </c>
      <c r="Z378" s="13" t="str">
        <f t="shared" si="362"/>
        <v>Q-3 A-1 || Q Total-3, A Total-1</v>
      </c>
      <c r="AA378" s="113" t="str" cm="1">
        <f t="array" ref="AA378">IFERROR(INDEX('Attendance-Slot-1'!$Q$2:$Q$1112,MATCH(1,('Attendance-Slot-1'!$A$2:$A$1112=$C378)*('Attendance-Slot-1'!$G$2:$G$1112=AA$2),0)),"No Data")</f>
        <v>No Data</v>
      </c>
      <c r="AB378" s="113" t="str" cm="1">
        <f t="array" ref="AB378">IFERROR(INDEX('Attendance-Slot-2'!$Q$2:$Q$2595,MATCH(1,('Attendance-Slot-2'!$A$2:$A$2595=$C378)*('Attendance-Slot-2'!$G$2:$G$2595=AA$2),0)),"No Data")</f>
        <v>A-S2_Onsite</v>
      </c>
      <c r="AC378" s="133" t="e">
        <f>VLOOKUP($P378,'Written Exam Marks'!$H:$Q,10,FALSE)</f>
        <v>#N/A</v>
      </c>
      <c r="AD378" s="133" t="e">
        <f>VLOOKUP($P378,'Written Exam Marks'!$H:$Q,9,FALSE)</f>
        <v>#N/A</v>
      </c>
      <c r="AE378" s="113" t="str">
        <f t="shared" si="363"/>
        <v>Absent</v>
      </c>
      <c r="AF378" s="113" t="str">
        <f t="shared" si="364"/>
        <v>A-S2_Onsite</v>
      </c>
      <c r="AG378" s="146">
        <v>9</v>
      </c>
      <c r="AH378" s="146">
        <v>8.5</v>
      </c>
      <c r="AI378" s="146">
        <v>10</v>
      </c>
      <c r="AJ378" s="146">
        <v>10</v>
      </c>
      <c r="AK378" s="146">
        <v>10</v>
      </c>
      <c r="AL378" s="146" t="s">
        <v>5</v>
      </c>
      <c r="AM378" s="146">
        <v>47.5</v>
      </c>
      <c r="AN378" s="146">
        <v>60</v>
      </c>
      <c r="AO378" s="43" t="s">
        <v>7336</v>
      </c>
      <c r="AP378" s="43" t="s">
        <v>1598</v>
      </c>
      <c r="AQ378" s="50" t="str">
        <f t="shared" si="365"/>
        <v>2025EM1100375-MDSDF402</v>
      </c>
      <c r="AR378" s="43" t="str">
        <f t="shared" si="366"/>
        <v>1 missed</v>
      </c>
      <c r="AS378" s="47" t="s">
        <v>7342</v>
      </c>
      <c r="AT378" s="43">
        <f t="shared" si="367"/>
        <v>5</v>
      </c>
      <c r="AU378" s="48" t="s">
        <v>7342</v>
      </c>
      <c r="AV378" s="49">
        <f t="shared" si="368"/>
        <v>0.83333333333333337</v>
      </c>
      <c r="AW378" s="48" t="s">
        <v>7342</v>
      </c>
      <c r="AX378" s="43" t="str">
        <f t="shared" si="369"/>
        <v>1 missed</v>
      </c>
      <c r="AY378" s="42">
        <f t="shared" si="370"/>
        <v>5</v>
      </c>
      <c r="AZ378" s="50">
        <f t="shared" si="371"/>
        <v>0.83333333333333337</v>
      </c>
      <c r="BA378" s="50" t="str">
        <f t="shared" si="372"/>
        <v>Q-5 A-- || Q Total-6, A Total-0</v>
      </c>
      <c r="BB378" s="42" t="str" cm="1">
        <f t="array" ref="BB378">IFERROR(INDEX('Attendance-Slot-1'!$Q$2:$Q$1112,MATCH(1,('Attendance-Slot-1'!$A$2:$A$1112=$C378)*('Attendance-Slot-1'!$G$2:$G$1112=BB$2),0)),"No Data")</f>
        <v>No Data</v>
      </c>
      <c r="BC378" s="42" t="str" cm="1">
        <f t="array" ref="BC378">IFERROR(INDEX('Attendance-Slot-2'!$Q$2:$Q$2595,MATCH(1,('Attendance-Slot-2'!$A$2:$A$2595=$C378)*('Attendance-Slot-2'!$G$2:$G$2595=BB$2),0)),"No Data")</f>
        <v>A-S2_Onsite</v>
      </c>
      <c r="BD378" s="134" t="e">
        <f>VLOOKUP($AQ378,'Written Exam Marks'!$H:$Q,10,FALSE)</f>
        <v>#N/A</v>
      </c>
      <c r="BE378" s="134" t="e">
        <f>VLOOKUP($AQ378,'Written Exam Marks'!$H:$Q,9,FALSE)</f>
        <v>#N/A</v>
      </c>
      <c r="BF378" s="42" t="str">
        <f t="shared" si="373"/>
        <v>Absent</v>
      </c>
      <c r="BG378" s="42" t="str">
        <f t="shared" si="374"/>
        <v>A-S2_Onsite</v>
      </c>
      <c r="BH378" s="147">
        <v>20</v>
      </c>
      <c r="BI378" s="147">
        <v>22</v>
      </c>
      <c r="BJ378" s="147">
        <v>42</v>
      </c>
      <c r="BK378" s="147">
        <v>60</v>
      </c>
      <c r="BL378" s="52" t="s">
        <v>3697</v>
      </c>
      <c r="BM378" s="52" t="s">
        <v>1606</v>
      </c>
      <c r="BN378" s="57" t="str">
        <f t="shared" si="375"/>
        <v>2025EM1100375-MDSDF403</v>
      </c>
      <c r="BO378" s="52" t="str">
        <f t="shared" si="376"/>
        <v>0 missed</v>
      </c>
      <c r="BP378" s="52" t="str">
        <f t="shared" si="377"/>
        <v>0 missed</v>
      </c>
      <c r="BQ378" s="52">
        <f t="shared" si="378"/>
        <v>1</v>
      </c>
      <c r="BR378" s="52">
        <f t="shared" si="379"/>
        <v>1</v>
      </c>
      <c r="BS378" s="56">
        <f t="shared" si="380"/>
        <v>1</v>
      </c>
      <c r="BT378" s="56">
        <f t="shared" si="381"/>
        <v>1</v>
      </c>
      <c r="BU378" s="52" t="str">
        <f t="shared" si="382"/>
        <v>0 missed</v>
      </c>
      <c r="BV378" s="51">
        <f t="shared" si="383"/>
        <v>2</v>
      </c>
      <c r="BW378" s="57">
        <f t="shared" si="384"/>
        <v>1</v>
      </c>
      <c r="BX378" s="57" t="str">
        <f t="shared" si="385"/>
        <v>Q-1 A-1 || Q Total-1, A Total-1</v>
      </c>
      <c r="BY378" s="51" t="str" cm="1">
        <f t="array" ref="BY378">IFERROR(INDEX('Attendance-Slot-1'!$Q$2:$Q$1112,MATCH(1,('Attendance-Slot-1'!$A$2:$A$1112=$C378)*('Attendance-Slot-1'!$G$2:$G$1112=BY$2),0)),"No Data")</f>
        <v>No Data</v>
      </c>
      <c r="BZ378" s="51" t="str" cm="1">
        <f t="array" ref="BZ378">IFERROR(INDEX('Attendance-Slot-2'!$Q$2:$Q$2595,MATCH(1,('Attendance-Slot-2'!$A$2:$A$2595=$C378)*('Attendance-Slot-2'!$G$2:$G$2595=BY$2),0)),"No Data")</f>
        <v>A-S2_Onsite</v>
      </c>
      <c r="CA378" s="135" t="e">
        <f>VLOOKUP($BN378,'Written Exam Marks'!$H:$Q,10,FALSE)</f>
        <v>#N/A</v>
      </c>
      <c r="CB378" s="135" t="e">
        <f>VLOOKUP($BN378,'Written Exam Marks'!$H:$Q,9,FALSE)</f>
        <v>#N/A</v>
      </c>
      <c r="CC378" s="51" t="str">
        <f t="shared" si="386"/>
        <v>Absent</v>
      </c>
      <c r="CD378" s="51" t="str">
        <f t="shared" si="387"/>
        <v>A-S2_Onsite</v>
      </c>
      <c r="CE378" s="29" t="s">
        <v>5</v>
      </c>
      <c r="CF378" s="29">
        <v>20</v>
      </c>
      <c r="CG378" s="29">
        <v>17</v>
      </c>
      <c r="CH378" s="29">
        <v>37</v>
      </c>
      <c r="CI378" s="29">
        <v>60</v>
      </c>
      <c r="CJ378" s="61" t="s">
        <v>7343</v>
      </c>
      <c r="CK378" s="61" t="s">
        <v>1613</v>
      </c>
      <c r="CL378" s="10" t="str">
        <f t="shared" si="388"/>
        <v>2025EM1100375-MDSDF404</v>
      </c>
      <c r="CM378" s="61" t="str">
        <f t="shared" si="389"/>
        <v>1 missed</v>
      </c>
      <c r="CN378" s="61" t="str">
        <f t="shared" si="390"/>
        <v>0 missed</v>
      </c>
      <c r="CO378" s="111">
        <f t="shared" si="391"/>
        <v>1</v>
      </c>
      <c r="CP378" s="111">
        <f t="shared" si="392"/>
        <v>1</v>
      </c>
      <c r="CQ378" s="9">
        <f t="shared" si="393"/>
        <v>0.5</v>
      </c>
      <c r="CR378" s="9">
        <f t="shared" si="394"/>
        <v>1</v>
      </c>
      <c r="CS378" s="61" t="str">
        <f t="shared" si="395"/>
        <v>1 missed</v>
      </c>
      <c r="CT378" s="111">
        <f t="shared" si="396"/>
        <v>2</v>
      </c>
      <c r="CU378" s="10">
        <f t="shared" si="397"/>
        <v>0.66666666666666663</v>
      </c>
      <c r="CV378" s="10" t="str">
        <f t="shared" si="398"/>
        <v>Q-1 A-1 || Q Total-2, A Total-1</v>
      </c>
      <c r="CW378" s="111" t="str" cm="1">
        <f t="array" ref="CW378">IFERROR(INDEX('Attendance-Slot-1'!$Q$2:$Q$1112,MATCH(1,('Attendance-Slot-1'!$A$2:$A$1112=$C378)*('Attendance-Slot-1'!$G$2:$G$1112=CW$2),0)),"No Data")</f>
        <v>No Data</v>
      </c>
      <c r="CX378" s="111" t="str" cm="1">
        <f t="array" ref="CX378">IFERROR(INDEX('Attendance-Slot-2'!$Q$2:$Q$2595,MATCH(1,('Attendance-Slot-2'!$A$2:$A$2595=$C378)*('Attendance-Slot-2'!$G$2:$G$2595=CW$2),0)),"No Data")</f>
        <v>A-S2_Onsite</v>
      </c>
      <c r="CY378" s="136" t="e">
        <f>VLOOKUP($CL378,'Written Exam Marks'!$H:$Q,10,FALSE)</f>
        <v>#N/A</v>
      </c>
      <c r="CZ378" s="136" t="e">
        <f>VLOOKUP($CL378,'Written Exam Marks'!$H:$Q,9,FALSE)</f>
        <v>#N/A</v>
      </c>
      <c r="DA378" s="111" t="str">
        <f t="shared" si="399"/>
        <v>Absent</v>
      </c>
      <c r="DB378" s="111" t="str">
        <f t="shared" si="400"/>
        <v>A-S2_Onsite</v>
      </c>
      <c r="DC378" s="148">
        <v>6.5</v>
      </c>
      <c r="DD378" s="148">
        <v>6.75</v>
      </c>
      <c r="DE378" s="148" t="s">
        <v>5</v>
      </c>
      <c r="DF378" s="148">
        <v>15</v>
      </c>
      <c r="DG378" s="148" t="s">
        <v>5</v>
      </c>
      <c r="DH378" s="148">
        <v>28.25</v>
      </c>
      <c r="DI378" s="148">
        <v>65</v>
      </c>
      <c r="DJ378" s="66" t="s">
        <v>7351</v>
      </c>
      <c r="DK378" s="66" t="s">
        <v>1631</v>
      </c>
      <c r="DL378" s="68" t="str">
        <f t="shared" si="401"/>
        <v>2025EM1100375-MDSDF406</v>
      </c>
      <c r="DM378" s="66" t="str">
        <f t="shared" si="402"/>
        <v>1 missed</v>
      </c>
      <c r="DN378" s="66" t="str">
        <f t="shared" si="403"/>
        <v>1 missed</v>
      </c>
      <c r="DO378" s="62">
        <f t="shared" si="404"/>
        <v>2</v>
      </c>
      <c r="DP378" s="62">
        <f t="shared" si="405"/>
        <v>1</v>
      </c>
      <c r="DQ378" s="67">
        <f t="shared" si="406"/>
        <v>0.66666666666666663</v>
      </c>
      <c r="DR378" s="67">
        <f t="shared" si="407"/>
        <v>0.5</v>
      </c>
      <c r="DS378" s="66" t="str">
        <f t="shared" si="408"/>
        <v>2 missed</v>
      </c>
      <c r="DT378" s="62">
        <f t="shared" si="409"/>
        <v>3</v>
      </c>
      <c r="DU378" s="68">
        <f t="shared" si="410"/>
        <v>0.6</v>
      </c>
      <c r="DV378" s="68" t="str">
        <f t="shared" si="411"/>
        <v>Q-2 A-1 || Q Total-3, A Total-2</v>
      </c>
      <c r="DW378" s="62" t="str" cm="1">
        <f t="array" ref="DW378">IFERROR(INDEX('Attendance-Slot-1'!$Q$2:$Q$1112,MATCH(1,('Attendance-Slot-1'!$A$2:$A$1112=$C378)*('Attendance-Slot-1'!$G$2:$G$1112=DW$2),0)),"No Data")</f>
        <v>No Data</v>
      </c>
      <c r="DX378" s="62" t="str" cm="1">
        <f t="array" ref="DX378">IFERROR(INDEX('Attendance-Slot-2'!$Q$2:$Q$2595,MATCH(1,('Attendance-Slot-2'!$A$2:$A$2595=$C378)*('Attendance-Slot-2'!$G$2:$G$2595=DW$2),0)),"No Data")</f>
        <v>A-S2_Onsite</v>
      </c>
      <c r="DY378" s="137" t="e">
        <f>VLOOKUP($DL378,'Written Exam Marks'!$H:$Q,10,FALSE)</f>
        <v>#N/A</v>
      </c>
      <c r="DZ378" s="137" t="e">
        <f>VLOOKUP($DL378,'Written Exam Marks'!$H:$Q,9,FALSE)</f>
        <v>#N/A</v>
      </c>
      <c r="EA378" s="62" t="str">
        <f t="shared" si="412"/>
        <v>Absent</v>
      </c>
      <c r="EB378" s="62" t="str">
        <f t="shared" si="413"/>
        <v>A-S2_Onsite</v>
      </c>
      <c r="EC378" s="114" t="str">
        <f t="shared" si="350"/>
        <v>P-0, 
A-0, 
No Data-5</v>
      </c>
      <c r="ED378" s="114" t="str">
        <f t="shared" si="351"/>
        <v>P-0, 
A-5, 
No Data-0</v>
      </c>
      <c r="EE378" s="114" t="str">
        <f t="shared" si="414"/>
        <v>A-S2_Onsite</v>
      </c>
      <c r="EF378" s="114" t="str">
        <f t="shared" si="415"/>
        <v>A-S2_Onsite</v>
      </c>
      <c r="EG378" s="114" t="str">
        <f t="shared" si="416"/>
        <v>A-S2_Onsite</v>
      </c>
      <c r="EH378" s="114" t="str">
        <f t="shared" si="417"/>
        <v>A-S2_Onsite</v>
      </c>
      <c r="EI378" s="114" t="str">
        <f t="shared" si="418"/>
        <v>A-S2_Onsite</v>
      </c>
      <c r="EJ378" s="114" t="str">
        <f t="shared" si="419"/>
        <v>P-0, A-5, No Data-0</v>
      </c>
      <c r="EK378" s="114" t="s">
        <v>10453</v>
      </c>
      <c r="EL378" s="114">
        <v>27</v>
      </c>
      <c r="EM378" s="114">
        <v>9</v>
      </c>
      <c r="EN378" s="114">
        <v>45</v>
      </c>
      <c r="EO378" s="114">
        <v>81</v>
      </c>
      <c r="EP378" s="114" t="s">
        <v>7217</v>
      </c>
      <c r="EQ378" s="114" t="s">
        <v>1054</v>
      </c>
      <c r="ER378" s="114" t="s">
        <v>4311</v>
      </c>
      <c r="ES378" s="114" t="s">
        <v>3489</v>
      </c>
      <c r="ET378" s="30" t="s">
        <v>4311</v>
      </c>
    </row>
    <row r="379" spans="1:150" x14ac:dyDescent="0.25">
      <c r="A379" s="114">
        <v>376</v>
      </c>
      <c r="B379" s="114" t="s">
        <v>7224</v>
      </c>
      <c r="C379" s="80" t="s">
        <v>4315</v>
      </c>
      <c r="D379" s="30" t="s">
        <v>4316</v>
      </c>
      <c r="E379" s="30" t="s">
        <v>4317</v>
      </c>
      <c r="F379" s="33" t="s">
        <v>7202</v>
      </c>
      <c r="G379" s="30" t="s">
        <v>4318</v>
      </c>
      <c r="H379" s="143">
        <v>15</v>
      </c>
      <c r="I379" s="143">
        <v>15</v>
      </c>
      <c r="J379" s="143">
        <v>18</v>
      </c>
      <c r="K379" s="143">
        <v>15</v>
      </c>
      <c r="L379" s="143">
        <v>63</v>
      </c>
      <c r="M379" s="143">
        <v>65</v>
      </c>
      <c r="N379" s="40" t="s">
        <v>7314</v>
      </c>
      <c r="O379" s="40" t="s">
        <v>1593</v>
      </c>
      <c r="P379" s="13" t="str">
        <f t="shared" si="352"/>
        <v>2025EM1100376-MDSDF401</v>
      </c>
      <c r="Q379" s="40" t="str">
        <f t="shared" si="353"/>
        <v>0 missed</v>
      </c>
      <c r="R379" s="40" t="str">
        <f t="shared" si="354"/>
        <v>0 missed</v>
      </c>
      <c r="S379" s="40">
        <f t="shared" si="355"/>
        <v>3</v>
      </c>
      <c r="T379" s="40">
        <f t="shared" si="356"/>
        <v>1</v>
      </c>
      <c r="U379" s="41">
        <f t="shared" si="357"/>
        <v>1</v>
      </c>
      <c r="V379" s="41">
        <f t="shared" si="358"/>
        <v>1</v>
      </c>
      <c r="W379" s="40" t="str">
        <f t="shared" si="359"/>
        <v>0 missed</v>
      </c>
      <c r="X379" s="113">
        <f t="shared" si="360"/>
        <v>4</v>
      </c>
      <c r="Y379" s="13">
        <f t="shared" si="361"/>
        <v>1</v>
      </c>
      <c r="Z379" s="13" t="str">
        <f t="shared" si="362"/>
        <v>Q-3 A-1 || Q Total-3, A Total-1</v>
      </c>
      <c r="AA379" s="113" t="str" cm="1">
        <f t="array" ref="AA379">IFERROR(INDEX('Attendance-Slot-1'!$Q$2:$Q$1112,MATCH(1,('Attendance-Slot-1'!$A$2:$A$1112=$C379)*('Attendance-Slot-1'!$G$2:$G$1112=AA$2),0)),"No Data")</f>
        <v>No Data</v>
      </c>
      <c r="AB379" s="113" t="str" cm="1">
        <f t="array" ref="AB379">IFERROR(INDEX('Attendance-Slot-2'!$Q$2:$Q$2595,MATCH(1,('Attendance-Slot-2'!$A$2:$A$2595=$C379)*('Attendance-Slot-2'!$G$2:$G$2595=AA$2),0)),"No Data")</f>
        <v>A-S2_Onsite</v>
      </c>
      <c r="AC379" s="133" t="e">
        <f>VLOOKUP($P379,'Written Exam Marks'!$H:$Q,10,FALSE)</f>
        <v>#N/A</v>
      </c>
      <c r="AD379" s="133" t="e">
        <f>VLOOKUP($P379,'Written Exam Marks'!$H:$Q,9,FALSE)</f>
        <v>#N/A</v>
      </c>
      <c r="AE379" s="113" t="str">
        <f t="shared" si="363"/>
        <v>Absent</v>
      </c>
      <c r="AF379" s="113" t="str">
        <f t="shared" si="364"/>
        <v>A-S2_Onsite</v>
      </c>
      <c r="AG379" s="146">
        <v>9.5</v>
      </c>
      <c r="AH379" s="146">
        <v>8.5</v>
      </c>
      <c r="AI379" s="146">
        <v>10</v>
      </c>
      <c r="AJ379" s="146" t="s">
        <v>5</v>
      </c>
      <c r="AK379" s="146">
        <v>10</v>
      </c>
      <c r="AL379" s="146">
        <v>10</v>
      </c>
      <c r="AM379" s="146">
        <v>48</v>
      </c>
      <c r="AN379" s="146">
        <v>60</v>
      </c>
      <c r="AO379" s="43" t="s">
        <v>7336</v>
      </c>
      <c r="AP379" s="43" t="s">
        <v>1598</v>
      </c>
      <c r="AQ379" s="50" t="str">
        <f t="shared" si="365"/>
        <v>2025EM1100376-MDSDF402</v>
      </c>
      <c r="AR379" s="43" t="str">
        <f t="shared" si="366"/>
        <v>1 missed</v>
      </c>
      <c r="AS379" s="47" t="s">
        <v>7342</v>
      </c>
      <c r="AT379" s="43">
        <f t="shared" si="367"/>
        <v>5</v>
      </c>
      <c r="AU379" s="48" t="s">
        <v>7342</v>
      </c>
      <c r="AV379" s="49">
        <f t="shared" si="368"/>
        <v>0.83333333333333337</v>
      </c>
      <c r="AW379" s="48" t="s">
        <v>7342</v>
      </c>
      <c r="AX379" s="43" t="str">
        <f t="shared" si="369"/>
        <v>1 missed</v>
      </c>
      <c r="AY379" s="42">
        <f t="shared" si="370"/>
        <v>5</v>
      </c>
      <c r="AZ379" s="50">
        <f t="shared" si="371"/>
        <v>0.83333333333333337</v>
      </c>
      <c r="BA379" s="50" t="str">
        <f t="shared" si="372"/>
        <v>Q-5 A-- || Q Total-6, A Total-0</v>
      </c>
      <c r="BB379" s="42" t="str" cm="1">
        <f t="array" ref="BB379">IFERROR(INDEX('Attendance-Slot-1'!$Q$2:$Q$1112,MATCH(1,('Attendance-Slot-1'!$A$2:$A$1112=$C379)*('Attendance-Slot-1'!$G$2:$G$1112=BB$2),0)),"No Data")</f>
        <v>No Data</v>
      </c>
      <c r="BC379" s="42" t="str" cm="1">
        <f t="array" ref="BC379">IFERROR(INDEX('Attendance-Slot-2'!$Q$2:$Q$2595,MATCH(1,('Attendance-Slot-2'!$A$2:$A$2595=$C379)*('Attendance-Slot-2'!$G$2:$G$2595=BB$2),0)),"No Data")</f>
        <v>A-S2_Onsite</v>
      </c>
      <c r="BD379" s="134" t="e">
        <f>VLOOKUP($AQ379,'Written Exam Marks'!$H:$Q,10,FALSE)</f>
        <v>#N/A</v>
      </c>
      <c r="BE379" s="134" t="e">
        <f>VLOOKUP($AQ379,'Written Exam Marks'!$H:$Q,9,FALSE)</f>
        <v>#N/A</v>
      </c>
      <c r="BF379" s="42" t="str">
        <f t="shared" si="373"/>
        <v>Absent</v>
      </c>
      <c r="BG379" s="42" t="str">
        <f t="shared" si="374"/>
        <v>A-S2_Onsite</v>
      </c>
      <c r="BH379" s="147">
        <v>20</v>
      </c>
      <c r="BI379" s="147">
        <v>29</v>
      </c>
      <c r="BJ379" s="147">
        <v>49</v>
      </c>
      <c r="BK379" s="147">
        <v>60</v>
      </c>
      <c r="BL379" s="52" t="s">
        <v>3697</v>
      </c>
      <c r="BM379" s="52" t="s">
        <v>1606</v>
      </c>
      <c r="BN379" s="57" t="str">
        <f t="shared" si="375"/>
        <v>2025EM1100376-MDSDF403</v>
      </c>
      <c r="BO379" s="52" t="str">
        <f t="shared" si="376"/>
        <v>0 missed</v>
      </c>
      <c r="BP379" s="52" t="str">
        <f t="shared" si="377"/>
        <v>0 missed</v>
      </c>
      <c r="BQ379" s="52">
        <f t="shared" si="378"/>
        <v>1</v>
      </c>
      <c r="BR379" s="52">
        <f t="shared" si="379"/>
        <v>1</v>
      </c>
      <c r="BS379" s="56">
        <f t="shared" si="380"/>
        <v>1</v>
      </c>
      <c r="BT379" s="56">
        <f t="shared" si="381"/>
        <v>1</v>
      </c>
      <c r="BU379" s="52" t="str">
        <f t="shared" si="382"/>
        <v>0 missed</v>
      </c>
      <c r="BV379" s="51">
        <f t="shared" si="383"/>
        <v>2</v>
      </c>
      <c r="BW379" s="57">
        <f t="shared" si="384"/>
        <v>1</v>
      </c>
      <c r="BX379" s="57" t="str">
        <f t="shared" si="385"/>
        <v>Q-1 A-1 || Q Total-1, A Total-1</v>
      </c>
      <c r="BY379" s="51" t="str" cm="1">
        <f t="array" ref="BY379">IFERROR(INDEX('Attendance-Slot-1'!$Q$2:$Q$1112,MATCH(1,('Attendance-Slot-1'!$A$2:$A$1112=$C379)*('Attendance-Slot-1'!$G$2:$G$1112=BY$2),0)),"No Data")</f>
        <v>No Data</v>
      </c>
      <c r="BZ379" s="51" t="str" cm="1">
        <f t="array" ref="BZ379">IFERROR(INDEX('Attendance-Slot-2'!$Q$2:$Q$2595,MATCH(1,('Attendance-Slot-2'!$A$2:$A$2595=$C379)*('Attendance-Slot-2'!$G$2:$G$2595=BY$2),0)),"No Data")</f>
        <v>A-S2_Onsite</v>
      </c>
      <c r="CA379" s="135" t="e">
        <f>VLOOKUP($BN379,'Written Exam Marks'!$H:$Q,10,FALSE)</f>
        <v>#N/A</v>
      </c>
      <c r="CB379" s="135" t="e">
        <f>VLOOKUP($BN379,'Written Exam Marks'!$H:$Q,9,FALSE)</f>
        <v>#N/A</v>
      </c>
      <c r="CC379" s="51" t="str">
        <f t="shared" si="386"/>
        <v>Absent</v>
      </c>
      <c r="CD379" s="51" t="str">
        <f t="shared" si="387"/>
        <v>A-S2_Onsite</v>
      </c>
      <c r="CE379" s="29">
        <v>19</v>
      </c>
      <c r="CF379" s="29">
        <v>20</v>
      </c>
      <c r="CG379" s="29">
        <v>18</v>
      </c>
      <c r="CH379" s="29">
        <v>57</v>
      </c>
      <c r="CI379" s="29">
        <v>60</v>
      </c>
      <c r="CJ379" s="61" t="s">
        <v>7343</v>
      </c>
      <c r="CK379" s="61" t="s">
        <v>1613</v>
      </c>
      <c r="CL379" s="10" t="str">
        <f t="shared" si="388"/>
        <v>2025EM1100376-MDSDF404</v>
      </c>
      <c r="CM379" s="61" t="str">
        <f t="shared" si="389"/>
        <v>0 missed</v>
      </c>
      <c r="CN379" s="61" t="str">
        <f t="shared" si="390"/>
        <v>0 missed</v>
      </c>
      <c r="CO379" s="111">
        <f t="shared" si="391"/>
        <v>2</v>
      </c>
      <c r="CP379" s="111">
        <f t="shared" si="392"/>
        <v>1</v>
      </c>
      <c r="CQ379" s="9">
        <f t="shared" si="393"/>
        <v>1</v>
      </c>
      <c r="CR379" s="9">
        <f t="shared" si="394"/>
        <v>1</v>
      </c>
      <c r="CS379" s="61" t="str">
        <f t="shared" si="395"/>
        <v>0 missed</v>
      </c>
      <c r="CT379" s="111">
        <f t="shared" si="396"/>
        <v>3</v>
      </c>
      <c r="CU379" s="10">
        <f t="shared" si="397"/>
        <v>1</v>
      </c>
      <c r="CV379" s="10" t="str">
        <f t="shared" si="398"/>
        <v>Q-2 A-1 || Q Total-2, A Total-1</v>
      </c>
      <c r="CW379" s="111" t="str" cm="1">
        <f t="array" ref="CW379">IFERROR(INDEX('Attendance-Slot-1'!$Q$2:$Q$1112,MATCH(1,('Attendance-Slot-1'!$A$2:$A$1112=$C379)*('Attendance-Slot-1'!$G$2:$G$1112=CW$2),0)),"No Data")</f>
        <v>No Data</v>
      </c>
      <c r="CX379" s="111" t="str" cm="1">
        <f t="array" ref="CX379">IFERROR(INDEX('Attendance-Slot-2'!$Q$2:$Q$2595,MATCH(1,('Attendance-Slot-2'!$A$2:$A$2595=$C379)*('Attendance-Slot-2'!$G$2:$G$2595=CW$2),0)),"No Data")</f>
        <v>A-S2_Onsite</v>
      </c>
      <c r="CY379" s="136" t="e">
        <f>VLOOKUP($CL379,'Written Exam Marks'!$H:$Q,10,FALSE)</f>
        <v>#N/A</v>
      </c>
      <c r="CZ379" s="136" t="e">
        <f>VLOOKUP($CL379,'Written Exam Marks'!$H:$Q,9,FALSE)</f>
        <v>#N/A</v>
      </c>
      <c r="DA379" s="111" t="str">
        <f t="shared" si="399"/>
        <v>Absent</v>
      </c>
      <c r="DB379" s="111" t="str">
        <f t="shared" si="400"/>
        <v>A-S2_Onsite</v>
      </c>
      <c r="DC379" s="148">
        <v>5.5</v>
      </c>
      <c r="DD379" s="148">
        <v>6.75</v>
      </c>
      <c r="DE379" s="148" t="s">
        <v>5</v>
      </c>
      <c r="DF379" s="148">
        <v>13</v>
      </c>
      <c r="DG379" s="148">
        <v>10</v>
      </c>
      <c r="DH379" s="148">
        <v>35.25</v>
      </c>
      <c r="DI379" s="148">
        <v>65</v>
      </c>
      <c r="DJ379" s="66" t="s">
        <v>7351</v>
      </c>
      <c r="DK379" s="66" t="s">
        <v>1631</v>
      </c>
      <c r="DL379" s="68" t="str">
        <f t="shared" si="401"/>
        <v>2025EM1100376-MDSDF406</v>
      </c>
      <c r="DM379" s="66" t="str">
        <f t="shared" si="402"/>
        <v>1 missed</v>
      </c>
      <c r="DN379" s="66" t="str">
        <f t="shared" si="403"/>
        <v>0 missed</v>
      </c>
      <c r="DO379" s="62">
        <f t="shared" si="404"/>
        <v>2</v>
      </c>
      <c r="DP379" s="62">
        <f t="shared" si="405"/>
        <v>2</v>
      </c>
      <c r="DQ379" s="67">
        <f t="shared" si="406"/>
        <v>0.66666666666666663</v>
      </c>
      <c r="DR379" s="67">
        <f t="shared" si="407"/>
        <v>1</v>
      </c>
      <c r="DS379" s="66" t="str">
        <f t="shared" si="408"/>
        <v>1 missed</v>
      </c>
      <c r="DT379" s="62">
        <f t="shared" si="409"/>
        <v>4</v>
      </c>
      <c r="DU379" s="68">
        <f t="shared" si="410"/>
        <v>0.8</v>
      </c>
      <c r="DV379" s="68" t="str">
        <f t="shared" si="411"/>
        <v>Q-2 A-2 || Q Total-3, A Total-2</v>
      </c>
      <c r="DW379" s="62" t="str" cm="1">
        <f t="array" ref="DW379">IFERROR(INDEX('Attendance-Slot-1'!$Q$2:$Q$1112,MATCH(1,('Attendance-Slot-1'!$A$2:$A$1112=$C379)*('Attendance-Slot-1'!$G$2:$G$1112=DW$2),0)),"No Data")</f>
        <v>No Data</v>
      </c>
      <c r="DX379" s="62" t="str" cm="1">
        <f t="array" ref="DX379">IFERROR(INDEX('Attendance-Slot-2'!$Q$2:$Q$2595,MATCH(1,('Attendance-Slot-2'!$A$2:$A$2595=$C379)*('Attendance-Slot-2'!$G$2:$G$2595=DW$2),0)),"No Data")</f>
        <v>A-S2_Onsite</v>
      </c>
      <c r="DY379" s="137" t="e">
        <f>VLOOKUP($DL379,'Written Exam Marks'!$H:$Q,10,FALSE)</f>
        <v>#N/A</v>
      </c>
      <c r="DZ379" s="137" t="e">
        <f>VLOOKUP($DL379,'Written Exam Marks'!$H:$Q,9,FALSE)</f>
        <v>#N/A</v>
      </c>
      <c r="EA379" s="62" t="str">
        <f t="shared" si="412"/>
        <v>Absent</v>
      </c>
      <c r="EB379" s="62" t="str">
        <f t="shared" si="413"/>
        <v>A-S2_Onsite</v>
      </c>
      <c r="EC379" s="114" t="str">
        <f t="shared" si="350"/>
        <v>P-0, 
A-0, 
No Data-5</v>
      </c>
      <c r="ED379" s="114" t="str">
        <f t="shared" si="351"/>
        <v>P-0, 
A-5, 
No Data-0</v>
      </c>
      <c r="EE379" s="114" t="str">
        <f t="shared" si="414"/>
        <v>A-S2_Onsite</v>
      </c>
      <c r="EF379" s="114" t="str">
        <f t="shared" si="415"/>
        <v>A-S2_Onsite</v>
      </c>
      <c r="EG379" s="114" t="str">
        <f t="shared" si="416"/>
        <v>A-S2_Onsite</v>
      </c>
      <c r="EH379" s="114" t="str">
        <f t="shared" si="417"/>
        <v>A-S2_Onsite</v>
      </c>
      <c r="EI379" s="114" t="str">
        <f t="shared" si="418"/>
        <v>A-S2_Onsite</v>
      </c>
      <c r="EJ379" s="114" t="str">
        <f t="shared" si="419"/>
        <v>P-0, A-5, No Data-0</v>
      </c>
      <c r="EK379" s="114" t="s">
        <v>10453</v>
      </c>
      <c r="EL379" s="114">
        <v>25</v>
      </c>
      <c r="EM379" s="114">
        <v>9</v>
      </c>
      <c r="EN379" s="114">
        <v>44</v>
      </c>
      <c r="EO379" s="114">
        <v>78</v>
      </c>
      <c r="EP379" s="114" t="s">
        <v>7217</v>
      </c>
      <c r="EQ379" s="114" t="s">
        <v>1054</v>
      </c>
      <c r="ER379" s="114" t="s">
        <v>4315</v>
      </c>
      <c r="ES379" s="114" t="s">
        <v>1098</v>
      </c>
      <c r="ET379" s="30" t="s">
        <v>4315</v>
      </c>
    </row>
    <row r="380" spans="1:150" x14ac:dyDescent="0.25">
      <c r="A380" s="114">
        <v>377</v>
      </c>
      <c r="B380" s="114" t="s">
        <v>7224</v>
      </c>
      <c r="C380" s="80" t="s">
        <v>4319</v>
      </c>
      <c r="D380" s="30" t="s">
        <v>4320</v>
      </c>
      <c r="E380" s="30" t="s">
        <v>4321</v>
      </c>
      <c r="F380" s="33" t="s">
        <v>7201</v>
      </c>
      <c r="G380" s="30" t="s">
        <v>4322</v>
      </c>
      <c r="H380" s="143">
        <v>15</v>
      </c>
      <c r="I380" s="143">
        <v>15</v>
      </c>
      <c r="J380" s="143">
        <v>17</v>
      </c>
      <c r="K380" s="143">
        <v>15</v>
      </c>
      <c r="L380" s="143">
        <v>62</v>
      </c>
      <c r="M380" s="143">
        <v>65</v>
      </c>
      <c r="N380" s="40" t="s">
        <v>7314</v>
      </c>
      <c r="O380" s="40" t="s">
        <v>1593</v>
      </c>
      <c r="P380" s="13" t="str">
        <f t="shared" si="352"/>
        <v>2025EM1100377-MDSDF401</v>
      </c>
      <c r="Q380" s="40" t="str">
        <f t="shared" si="353"/>
        <v>0 missed</v>
      </c>
      <c r="R380" s="40" t="str">
        <f t="shared" si="354"/>
        <v>0 missed</v>
      </c>
      <c r="S380" s="40">
        <f t="shared" si="355"/>
        <v>3</v>
      </c>
      <c r="T380" s="40">
        <f t="shared" si="356"/>
        <v>1</v>
      </c>
      <c r="U380" s="41">
        <f t="shared" si="357"/>
        <v>1</v>
      </c>
      <c r="V380" s="41">
        <f t="shared" si="358"/>
        <v>1</v>
      </c>
      <c r="W380" s="40" t="str">
        <f t="shared" si="359"/>
        <v>0 missed</v>
      </c>
      <c r="X380" s="113">
        <f t="shared" si="360"/>
        <v>4</v>
      </c>
      <c r="Y380" s="13">
        <f t="shared" si="361"/>
        <v>1</v>
      </c>
      <c r="Z380" s="13" t="str">
        <f t="shared" si="362"/>
        <v>Q-3 A-1 || Q Total-3, A Total-1</v>
      </c>
      <c r="AA380" s="113" t="str" cm="1">
        <f t="array" ref="AA380">IFERROR(INDEX('Attendance-Slot-1'!$Q$2:$Q$1112,MATCH(1,('Attendance-Slot-1'!$A$2:$A$1112=$C380)*('Attendance-Slot-1'!$G$2:$G$1112=AA$2),0)),"No Data")</f>
        <v>No Data</v>
      </c>
      <c r="AB380" s="113" t="str" cm="1">
        <f t="array" ref="AB380">IFERROR(INDEX('Attendance-Slot-2'!$Q$2:$Q$2595,MATCH(1,('Attendance-Slot-2'!$A$2:$A$2595=$C380)*('Attendance-Slot-2'!$G$2:$G$2595=AA$2),0)),"No Data")</f>
        <v>P-S2_Onsite</v>
      </c>
      <c r="AC380" s="133">
        <f>VLOOKUP($P380,'Written Exam Marks'!$H:$Q,10,FALSE)</f>
        <v>13</v>
      </c>
      <c r="AD380" s="133">
        <f>VLOOKUP($P380,'Written Exam Marks'!$H:$Q,9,FALSE)</f>
        <v>35</v>
      </c>
      <c r="AE380" s="113" t="str">
        <f t="shared" si="363"/>
        <v>Present</v>
      </c>
      <c r="AF380" s="113" t="str">
        <f t="shared" si="364"/>
        <v>P-S2_Onsite</v>
      </c>
      <c r="AG380" s="146">
        <v>9.5</v>
      </c>
      <c r="AH380" s="146">
        <v>9.5</v>
      </c>
      <c r="AI380" s="146">
        <v>10</v>
      </c>
      <c r="AJ380" s="146">
        <v>10</v>
      </c>
      <c r="AK380" s="146">
        <v>10</v>
      </c>
      <c r="AL380" s="146">
        <v>10</v>
      </c>
      <c r="AM380" s="146">
        <v>59</v>
      </c>
      <c r="AN380" s="146">
        <v>60</v>
      </c>
      <c r="AO380" s="43" t="s">
        <v>7336</v>
      </c>
      <c r="AP380" s="43" t="s">
        <v>1598</v>
      </c>
      <c r="AQ380" s="50" t="str">
        <f t="shared" si="365"/>
        <v>2025EM1100377-MDSDF402</v>
      </c>
      <c r="AR380" s="43" t="str">
        <f t="shared" si="366"/>
        <v>0 missed</v>
      </c>
      <c r="AS380" s="47" t="s">
        <v>7342</v>
      </c>
      <c r="AT380" s="43">
        <f t="shared" si="367"/>
        <v>6</v>
      </c>
      <c r="AU380" s="48" t="s">
        <v>7342</v>
      </c>
      <c r="AV380" s="49">
        <f t="shared" si="368"/>
        <v>1</v>
      </c>
      <c r="AW380" s="48" t="s">
        <v>7342</v>
      </c>
      <c r="AX380" s="43" t="str">
        <f t="shared" si="369"/>
        <v>0 missed</v>
      </c>
      <c r="AY380" s="42">
        <f t="shared" si="370"/>
        <v>6</v>
      </c>
      <c r="AZ380" s="50">
        <f t="shared" si="371"/>
        <v>1</v>
      </c>
      <c r="BA380" s="50" t="str">
        <f t="shared" si="372"/>
        <v>Q-6 A-- || Q Total-6, A Total-0</v>
      </c>
      <c r="BB380" s="42" t="str" cm="1">
        <f t="array" ref="BB380">IFERROR(INDEX('Attendance-Slot-1'!$Q$2:$Q$1112,MATCH(1,('Attendance-Slot-1'!$A$2:$A$1112=$C380)*('Attendance-Slot-1'!$G$2:$G$1112=BB$2),0)),"No Data")</f>
        <v>No Data</v>
      </c>
      <c r="BC380" s="42" t="str" cm="1">
        <f t="array" ref="BC380">IFERROR(INDEX('Attendance-Slot-2'!$Q$2:$Q$2595,MATCH(1,('Attendance-Slot-2'!$A$2:$A$2595=$C380)*('Attendance-Slot-2'!$G$2:$G$2595=BB$2),0)),"No Data")</f>
        <v>P-S2_Onsite</v>
      </c>
      <c r="BD380" s="134">
        <f>VLOOKUP($AQ380,'Written Exam Marks'!$H:$Q,10,FALSE)</f>
        <v>18</v>
      </c>
      <c r="BE380" s="134">
        <f>VLOOKUP($AQ380,'Written Exam Marks'!$H:$Q,9,FALSE)</f>
        <v>40</v>
      </c>
      <c r="BF380" s="42" t="str">
        <f t="shared" si="373"/>
        <v>Present</v>
      </c>
      <c r="BG380" s="42" t="str">
        <f t="shared" si="374"/>
        <v>P-S2_Onsite</v>
      </c>
      <c r="BH380" s="147">
        <v>20</v>
      </c>
      <c r="BI380" s="147">
        <v>16</v>
      </c>
      <c r="BJ380" s="147">
        <v>36</v>
      </c>
      <c r="BK380" s="147">
        <v>60</v>
      </c>
      <c r="BL380" s="52" t="s">
        <v>3697</v>
      </c>
      <c r="BM380" s="52" t="s">
        <v>1606</v>
      </c>
      <c r="BN380" s="57" t="str">
        <f t="shared" si="375"/>
        <v>2025EM1100377-MDSDF403</v>
      </c>
      <c r="BO380" s="52" t="str">
        <f t="shared" si="376"/>
        <v>0 missed</v>
      </c>
      <c r="BP380" s="52" t="str">
        <f t="shared" si="377"/>
        <v>0 missed</v>
      </c>
      <c r="BQ380" s="52">
        <f t="shared" si="378"/>
        <v>1</v>
      </c>
      <c r="BR380" s="52">
        <f t="shared" si="379"/>
        <v>1</v>
      </c>
      <c r="BS380" s="56">
        <f t="shared" si="380"/>
        <v>1</v>
      </c>
      <c r="BT380" s="56">
        <f t="shared" si="381"/>
        <v>1</v>
      </c>
      <c r="BU380" s="52" t="str">
        <f t="shared" si="382"/>
        <v>0 missed</v>
      </c>
      <c r="BV380" s="51">
        <f t="shared" si="383"/>
        <v>2</v>
      </c>
      <c r="BW380" s="57">
        <f t="shared" si="384"/>
        <v>1</v>
      </c>
      <c r="BX380" s="57" t="str">
        <f t="shared" si="385"/>
        <v>Q-1 A-1 || Q Total-1, A Total-1</v>
      </c>
      <c r="BY380" s="51" t="str" cm="1">
        <f t="array" ref="BY380">IFERROR(INDEX('Attendance-Slot-1'!$Q$2:$Q$1112,MATCH(1,('Attendance-Slot-1'!$A$2:$A$1112=$C380)*('Attendance-Slot-1'!$G$2:$G$1112=BY$2),0)),"No Data")</f>
        <v>No Data</v>
      </c>
      <c r="BZ380" s="51" t="str" cm="1">
        <f t="array" ref="BZ380">IFERROR(INDEX('Attendance-Slot-2'!$Q$2:$Q$2595,MATCH(1,('Attendance-Slot-2'!$A$2:$A$2595=$C380)*('Attendance-Slot-2'!$G$2:$G$2595=BY$2),0)),"No Data")</f>
        <v>P-S2_Onsite</v>
      </c>
      <c r="CA380" s="135">
        <f>VLOOKUP($BN380,'Written Exam Marks'!$H:$Q,10,FALSE)</f>
        <v>25</v>
      </c>
      <c r="CB380" s="135">
        <f>VLOOKUP($BN380,'Written Exam Marks'!$H:$Q,9,FALSE)</f>
        <v>40</v>
      </c>
      <c r="CC380" s="51" t="str">
        <f t="shared" si="386"/>
        <v>Present</v>
      </c>
      <c r="CD380" s="51" t="str">
        <f t="shared" si="387"/>
        <v>P-S2_Onsite</v>
      </c>
      <c r="CE380" s="29">
        <v>20</v>
      </c>
      <c r="CF380" s="29">
        <v>20</v>
      </c>
      <c r="CG380" s="29">
        <v>20</v>
      </c>
      <c r="CH380" s="29">
        <v>60</v>
      </c>
      <c r="CI380" s="29">
        <v>60</v>
      </c>
      <c r="CJ380" s="61" t="s">
        <v>7343</v>
      </c>
      <c r="CK380" s="61" t="s">
        <v>1613</v>
      </c>
      <c r="CL380" s="10" t="str">
        <f t="shared" si="388"/>
        <v>2025EM1100377-MDSDF404</v>
      </c>
      <c r="CM380" s="61" t="str">
        <f t="shared" si="389"/>
        <v>0 missed</v>
      </c>
      <c r="CN380" s="61" t="str">
        <f t="shared" si="390"/>
        <v>0 missed</v>
      </c>
      <c r="CO380" s="111">
        <f t="shared" si="391"/>
        <v>2</v>
      </c>
      <c r="CP380" s="111">
        <f t="shared" si="392"/>
        <v>1</v>
      </c>
      <c r="CQ380" s="9">
        <f t="shared" si="393"/>
        <v>1</v>
      </c>
      <c r="CR380" s="9">
        <f t="shared" si="394"/>
        <v>1</v>
      </c>
      <c r="CS380" s="61" t="str">
        <f t="shared" si="395"/>
        <v>0 missed</v>
      </c>
      <c r="CT380" s="111">
        <f t="shared" si="396"/>
        <v>3</v>
      </c>
      <c r="CU380" s="10">
        <f t="shared" si="397"/>
        <v>1</v>
      </c>
      <c r="CV380" s="10" t="str">
        <f t="shared" si="398"/>
        <v>Q-2 A-1 || Q Total-2, A Total-1</v>
      </c>
      <c r="CW380" s="111" t="str" cm="1">
        <f t="array" ref="CW380">IFERROR(INDEX('Attendance-Slot-1'!$Q$2:$Q$1112,MATCH(1,('Attendance-Slot-1'!$A$2:$A$1112=$C380)*('Attendance-Slot-1'!$G$2:$G$1112=CW$2),0)),"No Data")</f>
        <v>No Data</v>
      </c>
      <c r="CX380" s="111" t="str" cm="1">
        <f t="array" ref="CX380">IFERROR(INDEX('Attendance-Slot-2'!$Q$2:$Q$2595,MATCH(1,('Attendance-Slot-2'!$A$2:$A$2595=$C380)*('Attendance-Slot-2'!$G$2:$G$2595=CW$2),0)),"No Data")</f>
        <v>P-S2_Onsite</v>
      </c>
      <c r="CY380" s="136">
        <f>VLOOKUP($CL380,'Written Exam Marks'!$H:$Q,10,FALSE)</f>
        <v>14.5</v>
      </c>
      <c r="CZ380" s="136">
        <f>VLOOKUP($CL380,'Written Exam Marks'!$H:$Q,9,FALSE)</f>
        <v>40</v>
      </c>
      <c r="DA380" s="111" t="str">
        <f t="shared" si="399"/>
        <v>Present</v>
      </c>
      <c r="DB380" s="111" t="str">
        <f t="shared" si="400"/>
        <v>P-S2_Onsite</v>
      </c>
      <c r="DC380" s="148" t="s">
        <v>5</v>
      </c>
      <c r="DD380" s="148" t="s">
        <v>5</v>
      </c>
      <c r="DE380" s="148">
        <v>9</v>
      </c>
      <c r="DF380" s="148">
        <v>17</v>
      </c>
      <c r="DG380" s="148">
        <v>18</v>
      </c>
      <c r="DH380" s="148">
        <v>44</v>
      </c>
      <c r="DI380" s="148">
        <v>65</v>
      </c>
      <c r="DJ380" s="66" t="s">
        <v>7351</v>
      </c>
      <c r="DK380" s="66" t="s">
        <v>1631</v>
      </c>
      <c r="DL380" s="68" t="str">
        <f t="shared" si="401"/>
        <v>2025EM1100377-MDSDF406</v>
      </c>
      <c r="DM380" s="66" t="str">
        <f t="shared" si="402"/>
        <v>2 missed</v>
      </c>
      <c r="DN380" s="66" t="str">
        <f t="shared" si="403"/>
        <v>0 missed</v>
      </c>
      <c r="DO380" s="62">
        <f t="shared" si="404"/>
        <v>1</v>
      </c>
      <c r="DP380" s="62">
        <f t="shared" si="405"/>
        <v>2</v>
      </c>
      <c r="DQ380" s="67">
        <f t="shared" si="406"/>
        <v>0.33333333333333331</v>
      </c>
      <c r="DR380" s="67">
        <f t="shared" si="407"/>
        <v>1</v>
      </c>
      <c r="DS380" s="66" t="str">
        <f t="shared" si="408"/>
        <v>2 missed</v>
      </c>
      <c r="DT380" s="62">
        <f t="shared" si="409"/>
        <v>3</v>
      </c>
      <c r="DU380" s="68">
        <f t="shared" si="410"/>
        <v>0.6</v>
      </c>
      <c r="DV380" s="68" t="str">
        <f t="shared" si="411"/>
        <v>Q-1 A-2 || Q Total-3, A Total-2</v>
      </c>
      <c r="DW380" s="62" t="str" cm="1">
        <f t="array" ref="DW380">IFERROR(INDEX('Attendance-Slot-1'!$Q$2:$Q$1112,MATCH(1,('Attendance-Slot-1'!$A$2:$A$1112=$C380)*('Attendance-Slot-1'!$G$2:$G$1112=DW$2),0)),"No Data")</f>
        <v>No Data</v>
      </c>
      <c r="DX380" s="62" t="str" cm="1">
        <f t="array" ref="DX380">IFERROR(INDEX('Attendance-Slot-2'!$Q$2:$Q$2595,MATCH(1,('Attendance-Slot-2'!$A$2:$A$2595=$C380)*('Attendance-Slot-2'!$G$2:$G$2595=DW$2),0)),"No Data")</f>
        <v>P-S2_Onsite</v>
      </c>
      <c r="DY380" s="137">
        <f>VLOOKUP($DL380,'Written Exam Marks'!$H:$Q,10,FALSE)</f>
        <v>24.5</v>
      </c>
      <c r="DZ380" s="137">
        <f>VLOOKUP($DL380,'Written Exam Marks'!$H:$Q,9,FALSE)</f>
        <v>35</v>
      </c>
      <c r="EA380" s="62" t="str">
        <f t="shared" si="412"/>
        <v>Present</v>
      </c>
      <c r="EB380" s="62" t="str">
        <f t="shared" si="413"/>
        <v>P-S2_Onsite</v>
      </c>
      <c r="EC380" s="114" t="str">
        <f t="shared" si="350"/>
        <v>P-0, 
A-0, 
No Data-5</v>
      </c>
      <c r="ED380" s="114" t="str">
        <f t="shared" si="351"/>
        <v>P-5, 
A-0, 
No Data-0</v>
      </c>
      <c r="EE380" s="114" t="str">
        <f t="shared" si="414"/>
        <v>P-S2_Onsite</v>
      </c>
      <c r="EF380" s="114" t="str">
        <f t="shared" si="415"/>
        <v>P-S2_Onsite</v>
      </c>
      <c r="EG380" s="114" t="str">
        <f t="shared" si="416"/>
        <v>P-S2_Onsite</v>
      </c>
      <c r="EH380" s="114" t="str">
        <f t="shared" si="417"/>
        <v>P-S2_Onsite</v>
      </c>
      <c r="EI380" s="114" t="str">
        <f t="shared" si="418"/>
        <v>P-S2_Onsite</v>
      </c>
      <c r="EJ380" s="114" t="str">
        <f t="shared" si="419"/>
        <v>P-5, A-0, No Data-0</v>
      </c>
      <c r="EK380" s="114" t="s">
        <v>10453</v>
      </c>
      <c r="EL380" s="114">
        <v>28.5</v>
      </c>
      <c r="EM380" s="114">
        <v>10</v>
      </c>
      <c r="EN380" s="114">
        <v>45</v>
      </c>
      <c r="EO380" s="114">
        <v>83.5</v>
      </c>
      <c r="EP380" s="114" t="s">
        <v>7217</v>
      </c>
      <c r="EQ380" s="114" t="s">
        <v>1054</v>
      </c>
      <c r="ER380" s="114" t="s">
        <v>4319</v>
      </c>
      <c r="ES380" s="114"/>
      <c r="ET380" s="30" t="s">
        <v>4319</v>
      </c>
    </row>
    <row r="381" spans="1:150" x14ac:dyDescent="0.25">
      <c r="A381" s="114">
        <v>378</v>
      </c>
      <c r="B381" s="114" t="s">
        <v>7224</v>
      </c>
      <c r="C381" s="80" t="s">
        <v>3027</v>
      </c>
      <c r="D381" s="30" t="s">
        <v>3028</v>
      </c>
      <c r="E381" s="30" t="s">
        <v>3029</v>
      </c>
      <c r="F381" s="33" t="s">
        <v>7201</v>
      </c>
      <c r="G381" s="30" t="s">
        <v>3030</v>
      </c>
      <c r="H381" s="143">
        <v>15</v>
      </c>
      <c r="I381" s="143">
        <v>15</v>
      </c>
      <c r="J381" s="143">
        <v>18</v>
      </c>
      <c r="K381" s="143">
        <v>15</v>
      </c>
      <c r="L381" s="143">
        <v>63</v>
      </c>
      <c r="M381" s="143">
        <v>65</v>
      </c>
      <c r="N381" s="40" t="s">
        <v>7314</v>
      </c>
      <c r="O381" s="40" t="s">
        <v>1593</v>
      </c>
      <c r="P381" s="13" t="str">
        <f t="shared" si="352"/>
        <v>2025EM1100378-MDSDF401</v>
      </c>
      <c r="Q381" s="40" t="str">
        <f t="shared" si="353"/>
        <v>0 missed</v>
      </c>
      <c r="R381" s="40" t="str">
        <f t="shared" si="354"/>
        <v>0 missed</v>
      </c>
      <c r="S381" s="40">
        <f t="shared" si="355"/>
        <v>3</v>
      </c>
      <c r="T381" s="40">
        <f t="shared" si="356"/>
        <v>1</v>
      </c>
      <c r="U381" s="41">
        <f t="shared" si="357"/>
        <v>1</v>
      </c>
      <c r="V381" s="41">
        <f t="shared" si="358"/>
        <v>1</v>
      </c>
      <c r="W381" s="40" t="str">
        <f t="shared" si="359"/>
        <v>0 missed</v>
      </c>
      <c r="X381" s="113">
        <f t="shared" si="360"/>
        <v>4</v>
      </c>
      <c r="Y381" s="13">
        <f t="shared" si="361"/>
        <v>1</v>
      </c>
      <c r="Z381" s="13" t="str">
        <f t="shared" si="362"/>
        <v>Q-3 A-1 || Q Total-3, A Total-1</v>
      </c>
      <c r="AA381" s="113" t="str" cm="1">
        <f t="array" ref="AA381">IFERROR(INDEX('Attendance-Slot-1'!$Q$2:$Q$1112,MATCH(1,('Attendance-Slot-1'!$A$2:$A$1112=$C381)*('Attendance-Slot-1'!$G$2:$G$1112=AA$2),0)),"No Data")</f>
        <v>P-S1_Onsite</v>
      </c>
      <c r="AB381" s="113" t="str" cm="1">
        <f t="array" ref="AB381">IFERROR(INDEX('Attendance-Slot-2'!$Q$2:$Q$2595,MATCH(1,('Attendance-Slot-2'!$A$2:$A$2595=$C381)*('Attendance-Slot-2'!$G$2:$G$2595=AA$2),0)),"No Data")</f>
        <v>No Data</v>
      </c>
      <c r="AC381" s="133">
        <f>VLOOKUP($P381,'Written Exam Marks'!$H:$Q,10,FALSE)</f>
        <v>26</v>
      </c>
      <c r="AD381" s="133">
        <f>VLOOKUP($P381,'Written Exam Marks'!$H:$Q,9,FALSE)</f>
        <v>35</v>
      </c>
      <c r="AE381" s="113" t="str">
        <f t="shared" si="363"/>
        <v>Present</v>
      </c>
      <c r="AF381" s="113" t="str">
        <f t="shared" si="364"/>
        <v>P-S1_Onsite</v>
      </c>
      <c r="AG381" s="146">
        <v>10</v>
      </c>
      <c r="AH381" s="146">
        <v>10</v>
      </c>
      <c r="AI381" s="146">
        <v>10</v>
      </c>
      <c r="AJ381" s="146">
        <v>9</v>
      </c>
      <c r="AK381" s="146">
        <v>10</v>
      </c>
      <c r="AL381" s="146">
        <v>10</v>
      </c>
      <c r="AM381" s="146">
        <v>59</v>
      </c>
      <c r="AN381" s="146">
        <v>60</v>
      </c>
      <c r="AO381" s="43" t="s">
        <v>7336</v>
      </c>
      <c r="AP381" s="43" t="s">
        <v>1598</v>
      </c>
      <c r="AQ381" s="50" t="str">
        <f t="shared" si="365"/>
        <v>2025EM1100378-MDSDF402</v>
      </c>
      <c r="AR381" s="43" t="str">
        <f t="shared" si="366"/>
        <v>0 missed</v>
      </c>
      <c r="AS381" s="47" t="s">
        <v>7342</v>
      </c>
      <c r="AT381" s="43">
        <f t="shared" si="367"/>
        <v>6</v>
      </c>
      <c r="AU381" s="48" t="s">
        <v>7342</v>
      </c>
      <c r="AV381" s="49">
        <f t="shared" si="368"/>
        <v>1</v>
      </c>
      <c r="AW381" s="48" t="s">
        <v>7342</v>
      </c>
      <c r="AX381" s="43" t="str">
        <f t="shared" si="369"/>
        <v>0 missed</v>
      </c>
      <c r="AY381" s="42">
        <f t="shared" si="370"/>
        <v>6</v>
      </c>
      <c r="AZ381" s="50">
        <f t="shared" si="371"/>
        <v>1</v>
      </c>
      <c r="BA381" s="50" t="str">
        <f t="shared" si="372"/>
        <v>Q-6 A-- || Q Total-6, A Total-0</v>
      </c>
      <c r="BB381" s="42" t="str" cm="1">
        <f t="array" ref="BB381">IFERROR(INDEX('Attendance-Slot-1'!$Q$2:$Q$1112,MATCH(1,('Attendance-Slot-1'!$A$2:$A$1112=$C381)*('Attendance-Slot-1'!$G$2:$G$1112=BB$2),0)),"No Data")</f>
        <v>No Data</v>
      </c>
      <c r="BC381" s="42" t="str" cm="1">
        <f t="array" ref="BC381">IFERROR(INDEX('Attendance-Slot-2'!$Q$2:$Q$2595,MATCH(1,('Attendance-Slot-2'!$A$2:$A$2595=$C381)*('Attendance-Slot-2'!$G$2:$G$2595=BB$2),0)),"No Data")</f>
        <v>P-S2_Onsite</v>
      </c>
      <c r="BD381" s="134">
        <f>VLOOKUP($AQ381,'Written Exam Marks'!$H:$Q,10,FALSE)</f>
        <v>35</v>
      </c>
      <c r="BE381" s="134">
        <f>VLOOKUP($AQ381,'Written Exam Marks'!$H:$Q,9,FALSE)</f>
        <v>40</v>
      </c>
      <c r="BF381" s="42" t="str">
        <f t="shared" si="373"/>
        <v>Present</v>
      </c>
      <c r="BG381" s="42" t="str">
        <f t="shared" si="374"/>
        <v>P-S2_Onsite</v>
      </c>
      <c r="BH381" s="147">
        <v>19</v>
      </c>
      <c r="BI381" s="147">
        <v>25.5</v>
      </c>
      <c r="BJ381" s="147">
        <v>44.5</v>
      </c>
      <c r="BK381" s="147">
        <v>60</v>
      </c>
      <c r="BL381" s="52" t="s">
        <v>3697</v>
      </c>
      <c r="BM381" s="52" t="s">
        <v>1606</v>
      </c>
      <c r="BN381" s="57" t="str">
        <f t="shared" si="375"/>
        <v>2025EM1100378-MDSDF403</v>
      </c>
      <c r="BO381" s="52" t="str">
        <f t="shared" si="376"/>
        <v>0 missed</v>
      </c>
      <c r="BP381" s="52" t="str">
        <f t="shared" si="377"/>
        <v>0 missed</v>
      </c>
      <c r="BQ381" s="52">
        <f t="shared" si="378"/>
        <v>1</v>
      </c>
      <c r="BR381" s="52">
        <f t="shared" si="379"/>
        <v>1</v>
      </c>
      <c r="BS381" s="56">
        <f t="shared" si="380"/>
        <v>1</v>
      </c>
      <c r="BT381" s="56">
        <f t="shared" si="381"/>
        <v>1</v>
      </c>
      <c r="BU381" s="52" t="str">
        <f t="shared" si="382"/>
        <v>0 missed</v>
      </c>
      <c r="BV381" s="51">
        <f t="shared" si="383"/>
        <v>2</v>
      </c>
      <c r="BW381" s="57">
        <f t="shared" si="384"/>
        <v>1</v>
      </c>
      <c r="BX381" s="57" t="str">
        <f t="shared" si="385"/>
        <v>Q-1 A-1 || Q Total-1, A Total-1</v>
      </c>
      <c r="BY381" s="51" t="str" cm="1">
        <f t="array" ref="BY381">IFERROR(INDEX('Attendance-Slot-1'!$Q$2:$Q$1112,MATCH(1,('Attendance-Slot-1'!$A$2:$A$1112=$C381)*('Attendance-Slot-1'!$G$2:$G$1112=BY$2),0)),"No Data")</f>
        <v>No Data</v>
      </c>
      <c r="BZ381" s="51" t="str" cm="1">
        <f t="array" ref="BZ381">IFERROR(INDEX('Attendance-Slot-2'!$Q$2:$Q$2595,MATCH(1,('Attendance-Slot-2'!$A$2:$A$2595=$C381)*('Attendance-Slot-2'!$G$2:$G$2595=BY$2),0)),"No Data")</f>
        <v>P-S2_Onsite</v>
      </c>
      <c r="CA381" s="135">
        <f>VLOOKUP($BN381,'Written Exam Marks'!$H:$Q,10,FALSE)</f>
        <v>34.5</v>
      </c>
      <c r="CB381" s="135">
        <f>VLOOKUP($BN381,'Written Exam Marks'!$H:$Q,9,FALSE)</f>
        <v>40</v>
      </c>
      <c r="CC381" s="51" t="str">
        <f t="shared" si="386"/>
        <v>Present</v>
      </c>
      <c r="CD381" s="51" t="str">
        <f t="shared" si="387"/>
        <v>P-S2_Onsite</v>
      </c>
      <c r="CE381" s="29">
        <v>20</v>
      </c>
      <c r="CF381" s="29">
        <v>20</v>
      </c>
      <c r="CG381" s="29">
        <v>19</v>
      </c>
      <c r="CH381" s="29">
        <v>59</v>
      </c>
      <c r="CI381" s="29">
        <v>60</v>
      </c>
      <c r="CJ381" s="61" t="s">
        <v>7343</v>
      </c>
      <c r="CK381" s="61" t="s">
        <v>1613</v>
      </c>
      <c r="CL381" s="10" t="str">
        <f t="shared" si="388"/>
        <v>2025EM1100378-MDSDF404</v>
      </c>
      <c r="CM381" s="61" t="str">
        <f t="shared" si="389"/>
        <v>0 missed</v>
      </c>
      <c r="CN381" s="61" t="str">
        <f t="shared" si="390"/>
        <v>0 missed</v>
      </c>
      <c r="CO381" s="111">
        <f t="shared" si="391"/>
        <v>2</v>
      </c>
      <c r="CP381" s="111">
        <f t="shared" si="392"/>
        <v>1</v>
      </c>
      <c r="CQ381" s="9">
        <f t="shared" si="393"/>
        <v>1</v>
      </c>
      <c r="CR381" s="9">
        <f t="shared" si="394"/>
        <v>1</v>
      </c>
      <c r="CS381" s="61" t="str">
        <f t="shared" si="395"/>
        <v>0 missed</v>
      </c>
      <c r="CT381" s="111">
        <f t="shared" si="396"/>
        <v>3</v>
      </c>
      <c r="CU381" s="10">
        <f t="shared" si="397"/>
        <v>1</v>
      </c>
      <c r="CV381" s="10" t="str">
        <f t="shared" si="398"/>
        <v>Q-2 A-1 || Q Total-2, A Total-1</v>
      </c>
      <c r="CW381" s="111" t="str" cm="1">
        <f t="array" ref="CW381">IFERROR(INDEX('Attendance-Slot-1'!$Q$2:$Q$1112,MATCH(1,('Attendance-Slot-1'!$A$2:$A$1112=$C381)*('Attendance-Slot-1'!$G$2:$G$1112=CW$2),0)),"No Data")</f>
        <v>P-S1_Onsite</v>
      </c>
      <c r="CX381" s="111" t="str" cm="1">
        <f t="array" ref="CX381">IFERROR(INDEX('Attendance-Slot-2'!$Q$2:$Q$2595,MATCH(1,('Attendance-Slot-2'!$A$2:$A$2595=$C381)*('Attendance-Slot-2'!$G$2:$G$2595=CW$2),0)),"No Data")</f>
        <v>No Data</v>
      </c>
      <c r="CY381" s="136">
        <f>VLOOKUP($CL381,'Written Exam Marks'!$H:$Q,10,FALSE)</f>
        <v>32</v>
      </c>
      <c r="CZ381" s="136">
        <f>VLOOKUP($CL381,'Written Exam Marks'!$H:$Q,9,FALSE)</f>
        <v>40</v>
      </c>
      <c r="DA381" s="111" t="str">
        <f t="shared" si="399"/>
        <v>Present</v>
      </c>
      <c r="DB381" s="111" t="str">
        <f t="shared" si="400"/>
        <v>P-S1_Onsite</v>
      </c>
      <c r="DC381" s="148">
        <v>7.5</v>
      </c>
      <c r="DD381" s="148">
        <v>6.5</v>
      </c>
      <c r="DE381" s="148">
        <v>8</v>
      </c>
      <c r="DF381" s="148">
        <v>16</v>
      </c>
      <c r="DG381" s="148">
        <v>17</v>
      </c>
      <c r="DH381" s="148">
        <v>55</v>
      </c>
      <c r="DI381" s="148">
        <v>65</v>
      </c>
      <c r="DJ381" s="66" t="s">
        <v>7351</v>
      </c>
      <c r="DK381" s="66" t="s">
        <v>1631</v>
      </c>
      <c r="DL381" s="68" t="str">
        <f t="shared" si="401"/>
        <v>2025EM1100378-MDSDF406</v>
      </c>
      <c r="DM381" s="66" t="str">
        <f t="shared" si="402"/>
        <v>0 missed</v>
      </c>
      <c r="DN381" s="66" t="str">
        <f t="shared" si="403"/>
        <v>0 missed</v>
      </c>
      <c r="DO381" s="62">
        <f t="shared" si="404"/>
        <v>3</v>
      </c>
      <c r="DP381" s="62">
        <f t="shared" si="405"/>
        <v>2</v>
      </c>
      <c r="DQ381" s="67">
        <f t="shared" si="406"/>
        <v>1</v>
      </c>
      <c r="DR381" s="67">
        <f t="shared" si="407"/>
        <v>1</v>
      </c>
      <c r="DS381" s="66" t="str">
        <f t="shared" si="408"/>
        <v>0 missed</v>
      </c>
      <c r="DT381" s="62">
        <f t="shared" si="409"/>
        <v>5</v>
      </c>
      <c r="DU381" s="68">
        <f t="shared" si="410"/>
        <v>1</v>
      </c>
      <c r="DV381" s="68" t="str">
        <f t="shared" si="411"/>
        <v>Q-3 A-2 || Q Total-3, A Total-2</v>
      </c>
      <c r="DW381" s="62" t="str" cm="1">
        <f t="array" ref="DW381">IFERROR(INDEX('Attendance-Slot-1'!$Q$2:$Q$1112,MATCH(1,('Attendance-Slot-1'!$A$2:$A$1112=$C381)*('Attendance-Slot-1'!$G$2:$G$1112=DW$2),0)),"No Data")</f>
        <v>No Data</v>
      </c>
      <c r="DX381" s="62" t="str" cm="1">
        <f t="array" ref="DX381">IFERROR(INDEX('Attendance-Slot-2'!$Q$2:$Q$2595,MATCH(1,('Attendance-Slot-2'!$A$2:$A$2595=$C381)*('Attendance-Slot-2'!$G$2:$G$2595=DW$2),0)),"No Data")</f>
        <v>P-S2_Onsite</v>
      </c>
      <c r="DY381" s="137">
        <f>VLOOKUP($DL381,'Written Exam Marks'!$H:$Q,10,FALSE)</f>
        <v>28</v>
      </c>
      <c r="DZ381" s="137">
        <f>VLOOKUP($DL381,'Written Exam Marks'!$H:$Q,9,FALSE)</f>
        <v>35</v>
      </c>
      <c r="EA381" s="62" t="str">
        <f t="shared" si="412"/>
        <v>Present</v>
      </c>
      <c r="EB381" s="62" t="str">
        <f t="shared" si="413"/>
        <v>P-S2_Onsite</v>
      </c>
      <c r="EC381" s="114" t="str">
        <f t="shared" si="350"/>
        <v>P-2, 
A-0, 
No Data-3</v>
      </c>
      <c r="ED381" s="114" t="str">
        <f t="shared" si="351"/>
        <v>P-3, 
A-0, 
No Data-2</v>
      </c>
      <c r="EE381" s="114" t="str">
        <f t="shared" si="414"/>
        <v>P-S1_Onsite</v>
      </c>
      <c r="EF381" s="114" t="str">
        <f t="shared" si="415"/>
        <v>P-S2_Onsite</v>
      </c>
      <c r="EG381" s="114" t="str">
        <f t="shared" si="416"/>
        <v>P-S2_Onsite</v>
      </c>
      <c r="EH381" s="114" t="str">
        <f t="shared" si="417"/>
        <v>P-S1_Onsite</v>
      </c>
      <c r="EI381" s="114" t="str">
        <f t="shared" si="418"/>
        <v>P-S2_Onsite</v>
      </c>
      <c r="EJ381" s="114" t="str">
        <f t="shared" si="419"/>
        <v>P-5, A-0, No Data-0</v>
      </c>
      <c r="EK381" s="114" t="s">
        <v>10453</v>
      </c>
      <c r="EL381" s="114">
        <v>27</v>
      </c>
      <c r="EM381" s="114">
        <v>9</v>
      </c>
      <c r="EN381" s="114">
        <v>58</v>
      </c>
      <c r="EO381" s="114">
        <v>94</v>
      </c>
      <c r="EP381" s="114" t="s">
        <v>7217</v>
      </c>
      <c r="EQ381" s="114" t="s">
        <v>1054</v>
      </c>
      <c r="ER381" s="114" t="s">
        <v>3027</v>
      </c>
      <c r="ES381" s="114"/>
      <c r="ET381" s="30" t="s">
        <v>3027</v>
      </c>
    </row>
    <row r="382" spans="1:150" x14ac:dyDescent="0.25">
      <c r="A382" s="114">
        <v>379</v>
      </c>
      <c r="B382" s="114" t="s">
        <v>7224</v>
      </c>
      <c r="C382" s="80" t="s">
        <v>3033</v>
      </c>
      <c r="D382" s="30" t="s">
        <v>3034</v>
      </c>
      <c r="E382" s="30" t="s">
        <v>3035</v>
      </c>
      <c r="F382" s="33" t="s">
        <v>7202</v>
      </c>
      <c r="G382" s="30" t="s">
        <v>3036</v>
      </c>
      <c r="H382" s="143">
        <v>15</v>
      </c>
      <c r="I382" s="143">
        <v>15</v>
      </c>
      <c r="J382" s="143">
        <v>20</v>
      </c>
      <c r="K382" s="143">
        <v>15</v>
      </c>
      <c r="L382" s="143">
        <v>65</v>
      </c>
      <c r="M382" s="143">
        <v>65</v>
      </c>
      <c r="N382" s="40" t="s">
        <v>7314</v>
      </c>
      <c r="O382" s="40" t="s">
        <v>1593</v>
      </c>
      <c r="P382" s="13" t="str">
        <f t="shared" si="352"/>
        <v>2025EM1100379-MDSDF401</v>
      </c>
      <c r="Q382" s="40" t="str">
        <f t="shared" si="353"/>
        <v>0 missed</v>
      </c>
      <c r="R382" s="40" t="str">
        <f t="shared" si="354"/>
        <v>0 missed</v>
      </c>
      <c r="S382" s="40">
        <f t="shared" si="355"/>
        <v>3</v>
      </c>
      <c r="T382" s="40">
        <f t="shared" si="356"/>
        <v>1</v>
      </c>
      <c r="U382" s="41">
        <f t="shared" si="357"/>
        <v>1</v>
      </c>
      <c r="V382" s="41">
        <f t="shared" si="358"/>
        <v>1</v>
      </c>
      <c r="W382" s="40" t="str">
        <f t="shared" si="359"/>
        <v>0 missed</v>
      </c>
      <c r="X382" s="113">
        <f t="shared" si="360"/>
        <v>4</v>
      </c>
      <c r="Y382" s="13">
        <f t="shared" si="361"/>
        <v>1</v>
      </c>
      <c r="Z382" s="13" t="str">
        <f t="shared" si="362"/>
        <v>Q-3 A-1 || Q Total-3, A Total-1</v>
      </c>
      <c r="AA382" s="113" t="str" cm="1">
        <f t="array" ref="AA382">IFERROR(INDEX('Attendance-Slot-1'!$Q$2:$Q$1112,MATCH(1,('Attendance-Slot-1'!$A$2:$A$1112=$C382)*('Attendance-Slot-1'!$G$2:$G$1112=AA$2),0)),"No Data")</f>
        <v>No Data</v>
      </c>
      <c r="AB382" s="113" t="str" cm="1">
        <f t="array" ref="AB382">IFERROR(INDEX('Attendance-Slot-2'!$Q$2:$Q$2595,MATCH(1,('Attendance-Slot-2'!$A$2:$A$2595=$C382)*('Attendance-Slot-2'!$G$2:$G$2595=AA$2),0)),"No Data")</f>
        <v>P-S2_Onsite</v>
      </c>
      <c r="AC382" s="133">
        <f>VLOOKUP($P382,'Written Exam Marks'!$H:$Q,10,FALSE)</f>
        <v>28</v>
      </c>
      <c r="AD382" s="133">
        <f>VLOOKUP($P382,'Written Exam Marks'!$H:$Q,9,FALSE)</f>
        <v>35</v>
      </c>
      <c r="AE382" s="113" t="str">
        <f t="shared" si="363"/>
        <v>Present</v>
      </c>
      <c r="AF382" s="113" t="str">
        <f t="shared" si="364"/>
        <v>P-S2_Onsite</v>
      </c>
      <c r="AG382" s="146">
        <v>8</v>
      </c>
      <c r="AH382" s="146">
        <v>10</v>
      </c>
      <c r="AI382" s="146">
        <v>10</v>
      </c>
      <c r="AJ382" s="146">
        <v>10</v>
      </c>
      <c r="AK382" s="146">
        <v>10</v>
      </c>
      <c r="AL382" s="146">
        <v>10</v>
      </c>
      <c r="AM382" s="146">
        <v>58</v>
      </c>
      <c r="AN382" s="146">
        <v>60</v>
      </c>
      <c r="AO382" s="43" t="s">
        <v>7336</v>
      </c>
      <c r="AP382" s="43" t="s">
        <v>1598</v>
      </c>
      <c r="AQ382" s="50" t="str">
        <f t="shared" si="365"/>
        <v>2025EM1100379-MDSDF402</v>
      </c>
      <c r="AR382" s="43" t="str">
        <f t="shared" si="366"/>
        <v>0 missed</v>
      </c>
      <c r="AS382" s="47" t="s">
        <v>7342</v>
      </c>
      <c r="AT382" s="43">
        <f t="shared" si="367"/>
        <v>6</v>
      </c>
      <c r="AU382" s="48" t="s">
        <v>7342</v>
      </c>
      <c r="AV382" s="49">
        <f t="shared" si="368"/>
        <v>1</v>
      </c>
      <c r="AW382" s="48" t="s">
        <v>7342</v>
      </c>
      <c r="AX382" s="43" t="str">
        <f t="shared" si="369"/>
        <v>0 missed</v>
      </c>
      <c r="AY382" s="42">
        <f t="shared" si="370"/>
        <v>6</v>
      </c>
      <c r="AZ382" s="50">
        <f t="shared" si="371"/>
        <v>1</v>
      </c>
      <c r="BA382" s="50" t="str">
        <f t="shared" si="372"/>
        <v>Q-6 A-- || Q Total-6, A Total-0</v>
      </c>
      <c r="BB382" s="42" t="str" cm="1">
        <f t="array" ref="BB382">IFERROR(INDEX('Attendance-Slot-1'!$Q$2:$Q$1112,MATCH(1,('Attendance-Slot-1'!$A$2:$A$1112=$C382)*('Attendance-Slot-1'!$G$2:$G$1112=BB$2),0)),"No Data")</f>
        <v>P-S1_Onsite</v>
      </c>
      <c r="BC382" s="42" t="str" cm="1">
        <f t="array" ref="BC382">IFERROR(INDEX('Attendance-Slot-2'!$Q$2:$Q$2595,MATCH(1,('Attendance-Slot-2'!$A$2:$A$2595=$C382)*('Attendance-Slot-2'!$G$2:$G$2595=BB$2),0)),"No Data")</f>
        <v>No Data</v>
      </c>
      <c r="BD382" s="134">
        <f>VLOOKUP($AQ382,'Written Exam Marks'!$H:$Q,10,FALSE)</f>
        <v>24</v>
      </c>
      <c r="BE382" s="134">
        <f>VLOOKUP($AQ382,'Written Exam Marks'!$H:$Q,9,FALSE)</f>
        <v>40</v>
      </c>
      <c r="BF382" s="42" t="str">
        <f t="shared" si="373"/>
        <v>Present</v>
      </c>
      <c r="BG382" s="42" t="str">
        <f t="shared" si="374"/>
        <v>P-S1_Onsite</v>
      </c>
      <c r="BH382" s="147">
        <v>19</v>
      </c>
      <c r="BI382" s="147">
        <v>33</v>
      </c>
      <c r="BJ382" s="147">
        <v>52</v>
      </c>
      <c r="BK382" s="147">
        <v>60</v>
      </c>
      <c r="BL382" s="52" t="s">
        <v>3697</v>
      </c>
      <c r="BM382" s="52" t="s">
        <v>1606</v>
      </c>
      <c r="BN382" s="57" t="str">
        <f t="shared" si="375"/>
        <v>2025EM1100379-MDSDF403</v>
      </c>
      <c r="BO382" s="52" t="str">
        <f t="shared" si="376"/>
        <v>0 missed</v>
      </c>
      <c r="BP382" s="52" t="str">
        <f t="shared" si="377"/>
        <v>0 missed</v>
      </c>
      <c r="BQ382" s="52">
        <f t="shared" si="378"/>
        <v>1</v>
      </c>
      <c r="BR382" s="52">
        <f t="shared" si="379"/>
        <v>1</v>
      </c>
      <c r="BS382" s="56">
        <f t="shared" si="380"/>
        <v>1</v>
      </c>
      <c r="BT382" s="56">
        <f t="shared" si="381"/>
        <v>1</v>
      </c>
      <c r="BU382" s="52" t="str">
        <f t="shared" si="382"/>
        <v>0 missed</v>
      </c>
      <c r="BV382" s="51">
        <f t="shared" si="383"/>
        <v>2</v>
      </c>
      <c r="BW382" s="57">
        <f t="shared" si="384"/>
        <v>1</v>
      </c>
      <c r="BX382" s="57" t="str">
        <f t="shared" si="385"/>
        <v>Q-1 A-1 || Q Total-1, A Total-1</v>
      </c>
      <c r="BY382" s="51" t="str" cm="1">
        <f t="array" ref="BY382">IFERROR(INDEX('Attendance-Slot-1'!$Q$2:$Q$1112,MATCH(1,('Attendance-Slot-1'!$A$2:$A$1112=$C382)*('Attendance-Slot-1'!$G$2:$G$1112=BY$2),0)),"No Data")</f>
        <v>No Data</v>
      </c>
      <c r="BZ382" s="51" t="str" cm="1">
        <f t="array" ref="BZ382">IFERROR(INDEX('Attendance-Slot-2'!$Q$2:$Q$2595,MATCH(1,('Attendance-Slot-2'!$A$2:$A$2595=$C382)*('Attendance-Slot-2'!$G$2:$G$2595=BY$2),0)),"No Data")</f>
        <v>P-S2_Onsite</v>
      </c>
      <c r="CA382" s="135">
        <f>VLOOKUP($BN382,'Written Exam Marks'!$H:$Q,10,FALSE)</f>
        <v>26</v>
      </c>
      <c r="CB382" s="135">
        <f>VLOOKUP($BN382,'Written Exam Marks'!$H:$Q,9,FALSE)</f>
        <v>40</v>
      </c>
      <c r="CC382" s="51" t="str">
        <f t="shared" si="386"/>
        <v>Present</v>
      </c>
      <c r="CD382" s="51" t="str">
        <f t="shared" si="387"/>
        <v>P-S2_Onsite</v>
      </c>
      <c r="CE382" s="29">
        <v>19</v>
      </c>
      <c r="CF382" s="29">
        <v>20</v>
      </c>
      <c r="CG382" s="29">
        <v>19</v>
      </c>
      <c r="CH382" s="29">
        <v>58</v>
      </c>
      <c r="CI382" s="29">
        <v>60</v>
      </c>
      <c r="CJ382" s="61" t="s">
        <v>7343</v>
      </c>
      <c r="CK382" s="61" t="s">
        <v>1613</v>
      </c>
      <c r="CL382" s="10" t="str">
        <f t="shared" si="388"/>
        <v>2025EM1100379-MDSDF404</v>
      </c>
      <c r="CM382" s="61" t="str">
        <f t="shared" si="389"/>
        <v>0 missed</v>
      </c>
      <c r="CN382" s="61" t="str">
        <f t="shared" si="390"/>
        <v>0 missed</v>
      </c>
      <c r="CO382" s="111">
        <f t="shared" si="391"/>
        <v>2</v>
      </c>
      <c r="CP382" s="111">
        <f t="shared" si="392"/>
        <v>1</v>
      </c>
      <c r="CQ382" s="9">
        <f t="shared" si="393"/>
        <v>1</v>
      </c>
      <c r="CR382" s="9">
        <f t="shared" si="394"/>
        <v>1</v>
      </c>
      <c r="CS382" s="61" t="str">
        <f t="shared" si="395"/>
        <v>0 missed</v>
      </c>
      <c r="CT382" s="111">
        <f t="shared" si="396"/>
        <v>3</v>
      </c>
      <c r="CU382" s="10">
        <f t="shared" si="397"/>
        <v>1</v>
      </c>
      <c r="CV382" s="10" t="str">
        <f t="shared" si="398"/>
        <v>Q-2 A-1 || Q Total-2, A Total-1</v>
      </c>
      <c r="CW382" s="111" t="str" cm="1">
        <f t="array" ref="CW382">IFERROR(INDEX('Attendance-Slot-1'!$Q$2:$Q$1112,MATCH(1,('Attendance-Slot-1'!$A$2:$A$1112=$C382)*('Attendance-Slot-1'!$G$2:$G$1112=CW$2),0)),"No Data")</f>
        <v>P-S1_Onsite</v>
      </c>
      <c r="CX382" s="111" t="str" cm="1">
        <f t="array" ref="CX382">IFERROR(INDEX('Attendance-Slot-2'!$Q$2:$Q$2595,MATCH(1,('Attendance-Slot-2'!$A$2:$A$2595=$C382)*('Attendance-Slot-2'!$G$2:$G$2595=CW$2),0)),"No Data")</f>
        <v>No Data</v>
      </c>
      <c r="CY382" s="136">
        <f>VLOOKUP($CL382,'Written Exam Marks'!$H:$Q,10,FALSE)</f>
        <v>22.5</v>
      </c>
      <c r="CZ382" s="136">
        <f>VLOOKUP($CL382,'Written Exam Marks'!$H:$Q,9,FALSE)</f>
        <v>40</v>
      </c>
      <c r="DA382" s="111" t="str">
        <f t="shared" si="399"/>
        <v>Present</v>
      </c>
      <c r="DB382" s="111" t="str">
        <f t="shared" si="400"/>
        <v>P-S1_Onsite</v>
      </c>
      <c r="DC382" s="148">
        <v>5.5</v>
      </c>
      <c r="DD382" s="148">
        <v>6.75</v>
      </c>
      <c r="DE382" s="148">
        <v>9</v>
      </c>
      <c r="DF382" s="148">
        <v>12</v>
      </c>
      <c r="DG382" s="148">
        <v>17</v>
      </c>
      <c r="DH382" s="148">
        <v>50.25</v>
      </c>
      <c r="DI382" s="148">
        <v>65</v>
      </c>
      <c r="DJ382" s="66" t="s">
        <v>7351</v>
      </c>
      <c r="DK382" s="66" t="s">
        <v>1631</v>
      </c>
      <c r="DL382" s="68" t="str">
        <f t="shared" si="401"/>
        <v>2025EM1100379-MDSDF406</v>
      </c>
      <c r="DM382" s="66" t="str">
        <f t="shared" si="402"/>
        <v>0 missed</v>
      </c>
      <c r="DN382" s="66" t="str">
        <f t="shared" si="403"/>
        <v>0 missed</v>
      </c>
      <c r="DO382" s="62">
        <f t="shared" si="404"/>
        <v>3</v>
      </c>
      <c r="DP382" s="62">
        <f t="shared" si="405"/>
        <v>2</v>
      </c>
      <c r="DQ382" s="67">
        <f t="shared" si="406"/>
        <v>1</v>
      </c>
      <c r="DR382" s="67">
        <f t="shared" si="407"/>
        <v>1</v>
      </c>
      <c r="DS382" s="66" t="str">
        <f t="shared" si="408"/>
        <v>0 missed</v>
      </c>
      <c r="DT382" s="62">
        <f t="shared" si="409"/>
        <v>5</v>
      </c>
      <c r="DU382" s="68">
        <f t="shared" si="410"/>
        <v>1</v>
      </c>
      <c r="DV382" s="68" t="str">
        <f t="shared" si="411"/>
        <v>Q-3 A-2 || Q Total-3, A Total-2</v>
      </c>
      <c r="DW382" s="62" t="str" cm="1">
        <f t="array" ref="DW382">IFERROR(INDEX('Attendance-Slot-1'!$Q$2:$Q$1112,MATCH(1,('Attendance-Slot-1'!$A$2:$A$1112=$C382)*('Attendance-Slot-1'!$G$2:$G$1112=DW$2),0)),"No Data")</f>
        <v>No Data</v>
      </c>
      <c r="DX382" s="62" t="str" cm="1">
        <f t="array" ref="DX382">IFERROR(INDEX('Attendance-Slot-2'!$Q$2:$Q$2595,MATCH(1,('Attendance-Slot-2'!$A$2:$A$2595=$C382)*('Attendance-Slot-2'!$G$2:$G$2595=DW$2),0)),"No Data")</f>
        <v>P-S2_Onsite</v>
      </c>
      <c r="DY382" s="137">
        <f>VLOOKUP($DL382,'Written Exam Marks'!$H:$Q,10,FALSE)</f>
        <v>17.5</v>
      </c>
      <c r="DZ382" s="137">
        <f>VLOOKUP($DL382,'Written Exam Marks'!$H:$Q,9,FALSE)</f>
        <v>35</v>
      </c>
      <c r="EA382" s="62" t="str">
        <f t="shared" si="412"/>
        <v>Present</v>
      </c>
      <c r="EB382" s="62" t="str">
        <f t="shared" si="413"/>
        <v>P-S2_Onsite</v>
      </c>
      <c r="EC382" s="114" t="str">
        <f t="shared" si="350"/>
        <v>P-2, 
A-0, 
No Data-3</v>
      </c>
      <c r="ED382" s="114" t="str">
        <f t="shared" si="351"/>
        <v>P-3, 
A-0, 
No Data-2</v>
      </c>
      <c r="EE382" s="114" t="str">
        <f t="shared" si="414"/>
        <v>P-S2_Onsite</v>
      </c>
      <c r="EF382" s="114" t="str">
        <f t="shared" si="415"/>
        <v>P-S1_Onsite</v>
      </c>
      <c r="EG382" s="114" t="str">
        <f t="shared" si="416"/>
        <v>P-S2_Onsite</v>
      </c>
      <c r="EH382" s="114" t="str">
        <f t="shared" si="417"/>
        <v>P-S1_Onsite</v>
      </c>
      <c r="EI382" s="114" t="str">
        <f t="shared" si="418"/>
        <v>P-S2_Onsite</v>
      </c>
      <c r="EJ382" s="114" t="str">
        <f t="shared" si="419"/>
        <v>P-5, A-0, No Data-0</v>
      </c>
      <c r="EK382" s="114" t="s">
        <v>10453</v>
      </c>
      <c r="EL382" s="114">
        <v>27.5</v>
      </c>
      <c r="EM382" s="114">
        <v>9</v>
      </c>
      <c r="EN382" s="114">
        <v>58</v>
      </c>
      <c r="EO382" s="114">
        <v>94.5</v>
      </c>
      <c r="EP382" s="114" t="s">
        <v>7217</v>
      </c>
      <c r="EQ382" s="114" t="s">
        <v>1054</v>
      </c>
      <c r="ER382" s="114" t="s">
        <v>3033</v>
      </c>
      <c r="ES382" s="114"/>
      <c r="ET382" s="30" t="s">
        <v>3033</v>
      </c>
    </row>
    <row r="383" spans="1:150" x14ac:dyDescent="0.25">
      <c r="A383" s="114">
        <v>380</v>
      </c>
      <c r="B383" s="114" t="s">
        <v>7224</v>
      </c>
      <c r="C383" s="80" t="s">
        <v>4323</v>
      </c>
      <c r="D383" s="30" t="s">
        <v>4324</v>
      </c>
      <c r="E383" s="30" t="s">
        <v>4325</v>
      </c>
      <c r="F383" s="33" t="s">
        <v>7201</v>
      </c>
      <c r="G383" s="30" t="s">
        <v>4326</v>
      </c>
      <c r="H383" s="143" t="s">
        <v>5</v>
      </c>
      <c r="I383" s="143" t="s">
        <v>5</v>
      </c>
      <c r="J383" s="143" t="s">
        <v>5</v>
      </c>
      <c r="K383" s="143" t="s">
        <v>5</v>
      </c>
      <c r="L383" s="143">
        <v>0</v>
      </c>
      <c r="M383" s="143">
        <v>65</v>
      </c>
      <c r="N383" s="40" t="s">
        <v>7314</v>
      </c>
      <c r="O383" s="40" t="s">
        <v>1593</v>
      </c>
      <c r="P383" s="13" t="str">
        <f t="shared" si="352"/>
        <v>2025EM1100380-MDSDF401</v>
      </c>
      <c r="Q383" s="40" t="str">
        <f t="shared" si="353"/>
        <v>3 missed</v>
      </c>
      <c r="R383" s="40" t="str">
        <f t="shared" si="354"/>
        <v>1 missed</v>
      </c>
      <c r="S383" s="40">
        <f t="shared" si="355"/>
        <v>0</v>
      </c>
      <c r="T383" s="40">
        <f t="shared" si="356"/>
        <v>0</v>
      </c>
      <c r="U383" s="41">
        <f t="shared" si="357"/>
        <v>0</v>
      </c>
      <c r="V383" s="41">
        <f t="shared" si="358"/>
        <v>0</v>
      </c>
      <c r="W383" s="40" t="str">
        <f t="shared" si="359"/>
        <v>4 missed</v>
      </c>
      <c r="X383" s="113">
        <f t="shared" si="360"/>
        <v>0</v>
      </c>
      <c r="Y383" s="13">
        <f t="shared" si="361"/>
        <v>0</v>
      </c>
      <c r="Z383" s="13" t="str">
        <f t="shared" si="362"/>
        <v>Q-0 A-0 || Q Total-3, A Total-1</v>
      </c>
      <c r="AA383" s="113" t="str" cm="1">
        <f t="array" ref="AA383">IFERROR(INDEX('Attendance-Slot-1'!$Q$2:$Q$1112,MATCH(1,('Attendance-Slot-1'!$A$2:$A$1112=$C383)*('Attendance-Slot-1'!$G$2:$G$1112=AA$2),0)),"No Data")</f>
        <v>No Data</v>
      </c>
      <c r="AB383" s="113" t="str" cm="1">
        <f t="array" ref="AB383">IFERROR(INDEX('Attendance-Slot-2'!$Q$2:$Q$2595,MATCH(1,('Attendance-Slot-2'!$A$2:$A$2595=$C383)*('Attendance-Slot-2'!$G$2:$G$2595=AA$2),0)),"No Data")</f>
        <v>A-S2_Onsite</v>
      </c>
      <c r="AC383" s="133" t="e">
        <f>VLOOKUP($P383,'Written Exam Marks'!$H:$Q,10,FALSE)</f>
        <v>#N/A</v>
      </c>
      <c r="AD383" s="133" t="e">
        <f>VLOOKUP($P383,'Written Exam Marks'!$H:$Q,9,FALSE)</f>
        <v>#N/A</v>
      </c>
      <c r="AE383" s="113" t="str">
        <f t="shared" si="363"/>
        <v>Absent</v>
      </c>
      <c r="AF383" s="113" t="str">
        <f t="shared" si="364"/>
        <v>A-S2_Onsite</v>
      </c>
      <c r="AG383" s="146" t="s">
        <v>5</v>
      </c>
      <c r="AH383" s="146" t="s">
        <v>5</v>
      </c>
      <c r="AI383" s="146" t="s">
        <v>5</v>
      </c>
      <c r="AJ383" s="146" t="s">
        <v>5</v>
      </c>
      <c r="AK383" s="146" t="s">
        <v>5</v>
      </c>
      <c r="AL383" s="146" t="s">
        <v>5</v>
      </c>
      <c r="AM383" s="146">
        <v>0</v>
      </c>
      <c r="AN383" s="146">
        <v>60</v>
      </c>
      <c r="AO383" s="43" t="s">
        <v>7336</v>
      </c>
      <c r="AP383" s="43" t="s">
        <v>1598</v>
      </c>
      <c r="AQ383" s="50" t="str">
        <f t="shared" si="365"/>
        <v>2025EM1100380-MDSDF402</v>
      </c>
      <c r="AR383" s="43" t="str">
        <f t="shared" si="366"/>
        <v>6 missed</v>
      </c>
      <c r="AS383" s="47" t="s">
        <v>7342</v>
      </c>
      <c r="AT383" s="43">
        <f t="shared" si="367"/>
        <v>0</v>
      </c>
      <c r="AU383" s="48" t="s">
        <v>7342</v>
      </c>
      <c r="AV383" s="49">
        <f t="shared" si="368"/>
        <v>0</v>
      </c>
      <c r="AW383" s="48" t="s">
        <v>7342</v>
      </c>
      <c r="AX383" s="43" t="str">
        <f t="shared" si="369"/>
        <v>6 missed</v>
      </c>
      <c r="AY383" s="42">
        <f t="shared" si="370"/>
        <v>0</v>
      </c>
      <c r="AZ383" s="50">
        <f t="shared" si="371"/>
        <v>0</v>
      </c>
      <c r="BA383" s="50" t="str">
        <f t="shared" si="372"/>
        <v>Q-0 A-- || Q Total-6, A Total-0</v>
      </c>
      <c r="BB383" s="42" t="str" cm="1">
        <f t="array" ref="BB383">IFERROR(INDEX('Attendance-Slot-1'!$Q$2:$Q$1112,MATCH(1,('Attendance-Slot-1'!$A$2:$A$1112=$C383)*('Attendance-Slot-1'!$G$2:$G$1112=BB$2),0)),"No Data")</f>
        <v>No Data</v>
      </c>
      <c r="BC383" s="42" t="str" cm="1">
        <f t="array" ref="BC383">IFERROR(INDEX('Attendance-Slot-2'!$Q$2:$Q$2595,MATCH(1,('Attendance-Slot-2'!$A$2:$A$2595=$C383)*('Attendance-Slot-2'!$G$2:$G$2595=BB$2),0)),"No Data")</f>
        <v>A-S2_Onsite</v>
      </c>
      <c r="BD383" s="134" t="e">
        <f>VLOOKUP($AQ383,'Written Exam Marks'!$H:$Q,10,FALSE)</f>
        <v>#N/A</v>
      </c>
      <c r="BE383" s="134" t="e">
        <f>VLOOKUP($AQ383,'Written Exam Marks'!$H:$Q,9,FALSE)</f>
        <v>#N/A</v>
      </c>
      <c r="BF383" s="42" t="str">
        <f t="shared" si="373"/>
        <v>Absent</v>
      </c>
      <c r="BG383" s="42" t="str">
        <f t="shared" si="374"/>
        <v>A-S2_Onsite</v>
      </c>
      <c r="BH383" s="147" t="s">
        <v>5</v>
      </c>
      <c r="BI383" s="147" t="s">
        <v>5</v>
      </c>
      <c r="BJ383" s="147">
        <v>0</v>
      </c>
      <c r="BK383" s="147">
        <v>60</v>
      </c>
      <c r="BL383" s="52" t="s">
        <v>3697</v>
      </c>
      <c r="BM383" s="52" t="s">
        <v>1606</v>
      </c>
      <c r="BN383" s="57" t="str">
        <f t="shared" si="375"/>
        <v>2025EM1100380-MDSDF403</v>
      </c>
      <c r="BO383" s="52" t="str">
        <f t="shared" si="376"/>
        <v>1 missed</v>
      </c>
      <c r="BP383" s="52" t="str">
        <f t="shared" si="377"/>
        <v>1 missed</v>
      </c>
      <c r="BQ383" s="52">
        <f t="shared" si="378"/>
        <v>0</v>
      </c>
      <c r="BR383" s="52">
        <f t="shared" si="379"/>
        <v>0</v>
      </c>
      <c r="BS383" s="56">
        <f t="shared" si="380"/>
        <v>0</v>
      </c>
      <c r="BT383" s="56">
        <f t="shared" si="381"/>
        <v>0</v>
      </c>
      <c r="BU383" s="52" t="str">
        <f t="shared" si="382"/>
        <v>2 missed</v>
      </c>
      <c r="BV383" s="51">
        <f t="shared" si="383"/>
        <v>0</v>
      </c>
      <c r="BW383" s="57">
        <f t="shared" si="384"/>
        <v>0</v>
      </c>
      <c r="BX383" s="57" t="str">
        <f t="shared" si="385"/>
        <v>Q-0 A-0 || Q Total-1, A Total-1</v>
      </c>
      <c r="BY383" s="51" t="str" cm="1">
        <f t="array" ref="BY383">IFERROR(INDEX('Attendance-Slot-1'!$Q$2:$Q$1112,MATCH(1,('Attendance-Slot-1'!$A$2:$A$1112=$C383)*('Attendance-Slot-1'!$G$2:$G$1112=BY$2),0)),"No Data")</f>
        <v>No Data</v>
      </c>
      <c r="BZ383" s="51" t="str" cm="1">
        <f t="array" ref="BZ383">IFERROR(INDEX('Attendance-Slot-2'!$Q$2:$Q$2595,MATCH(1,('Attendance-Slot-2'!$A$2:$A$2595=$C383)*('Attendance-Slot-2'!$G$2:$G$2595=BY$2),0)),"No Data")</f>
        <v>A-S2_Onsite</v>
      </c>
      <c r="CA383" s="135" t="e">
        <f>VLOOKUP($BN383,'Written Exam Marks'!$H:$Q,10,FALSE)</f>
        <v>#N/A</v>
      </c>
      <c r="CB383" s="135" t="e">
        <f>VLOOKUP($BN383,'Written Exam Marks'!$H:$Q,9,FALSE)</f>
        <v>#N/A</v>
      </c>
      <c r="CC383" s="51" t="str">
        <f t="shared" si="386"/>
        <v>Absent</v>
      </c>
      <c r="CD383" s="51" t="str">
        <f t="shared" si="387"/>
        <v>A-S2_Onsite</v>
      </c>
      <c r="CE383" s="29" t="s">
        <v>5</v>
      </c>
      <c r="CF383" s="29" t="s">
        <v>5</v>
      </c>
      <c r="CG383" s="29" t="s">
        <v>5</v>
      </c>
      <c r="CH383" s="29">
        <v>0</v>
      </c>
      <c r="CI383" s="29">
        <v>60</v>
      </c>
      <c r="CJ383" s="61" t="s">
        <v>7343</v>
      </c>
      <c r="CK383" s="61" t="s">
        <v>1613</v>
      </c>
      <c r="CL383" s="10" t="str">
        <f t="shared" si="388"/>
        <v>2025EM1100380-MDSDF404</v>
      </c>
      <c r="CM383" s="61" t="str">
        <f t="shared" si="389"/>
        <v>2 missed</v>
      </c>
      <c r="CN383" s="61" t="str">
        <f t="shared" si="390"/>
        <v>1 missed</v>
      </c>
      <c r="CO383" s="111">
        <f t="shared" si="391"/>
        <v>0</v>
      </c>
      <c r="CP383" s="111">
        <f t="shared" si="392"/>
        <v>0</v>
      </c>
      <c r="CQ383" s="9">
        <f t="shared" si="393"/>
        <v>0</v>
      </c>
      <c r="CR383" s="9">
        <f t="shared" si="394"/>
        <v>0</v>
      </c>
      <c r="CS383" s="61" t="str">
        <f t="shared" si="395"/>
        <v>3 missed</v>
      </c>
      <c r="CT383" s="111">
        <f t="shared" si="396"/>
        <v>0</v>
      </c>
      <c r="CU383" s="10">
        <f t="shared" si="397"/>
        <v>0</v>
      </c>
      <c r="CV383" s="10" t="str">
        <f t="shared" si="398"/>
        <v>Q-0 A-0 || Q Total-2, A Total-1</v>
      </c>
      <c r="CW383" s="111" t="str" cm="1">
        <f t="array" ref="CW383">IFERROR(INDEX('Attendance-Slot-1'!$Q$2:$Q$1112,MATCH(1,('Attendance-Slot-1'!$A$2:$A$1112=$C383)*('Attendance-Slot-1'!$G$2:$G$1112=CW$2),0)),"No Data")</f>
        <v>No Data</v>
      </c>
      <c r="CX383" s="111" t="str" cm="1">
        <f t="array" ref="CX383">IFERROR(INDEX('Attendance-Slot-2'!$Q$2:$Q$2595,MATCH(1,('Attendance-Slot-2'!$A$2:$A$2595=$C383)*('Attendance-Slot-2'!$G$2:$G$2595=CW$2),0)),"No Data")</f>
        <v>A-S2_Onsite</v>
      </c>
      <c r="CY383" s="136" t="e">
        <f>VLOOKUP($CL383,'Written Exam Marks'!$H:$Q,10,FALSE)</f>
        <v>#N/A</v>
      </c>
      <c r="CZ383" s="136" t="e">
        <f>VLOOKUP($CL383,'Written Exam Marks'!$H:$Q,9,FALSE)</f>
        <v>#N/A</v>
      </c>
      <c r="DA383" s="111" t="str">
        <f t="shared" si="399"/>
        <v>Absent</v>
      </c>
      <c r="DB383" s="111" t="str">
        <f t="shared" si="400"/>
        <v>A-S2_Onsite</v>
      </c>
      <c r="DC383" s="148" t="s">
        <v>5</v>
      </c>
      <c r="DD383" s="148" t="s">
        <v>5</v>
      </c>
      <c r="DE383" s="148" t="s">
        <v>5</v>
      </c>
      <c r="DF383" s="148" t="s">
        <v>5</v>
      </c>
      <c r="DG383" s="148" t="s">
        <v>5</v>
      </c>
      <c r="DH383" s="148">
        <v>0</v>
      </c>
      <c r="DI383" s="148">
        <v>65</v>
      </c>
      <c r="DJ383" s="66" t="s">
        <v>7351</v>
      </c>
      <c r="DK383" s="66" t="s">
        <v>1631</v>
      </c>
      <c r="DL383" s="68" t="str">
        <f t="shared" si="401"/>
        <v>2025EM1100380-MDSDF406</v>
      </c>
      <c r="DM383" s="66" t="str">
        <f t="shared" si="402"/>
        <v>3 missed</v>
      </c>
      <c r="DN383" s="66" t="str">
        <f t="shared" si="403"/>
        <v>2 missed</v>
      </c>
      <c r="DO383" s="62">
        <f t="shared" si="404"/>
        <v>0</v>
      </c>
      <c r="DP383" s="62">
        <f t="shared" si="405"/>
        <v>0</v>
      </c>
      <c r="DQ383" s="67">
        <f t="shared" si="406"/>
        <v>0</v>
      </c>
      <c r="DR383" s="67">
        <f t="shared" si="407"/>
        <v>0</v>
      </c>
      <c r="DS383" s="66" t="str">
        <f t="shared" si="408"/>
        <v>5 missed</v>
      </c>
      <c r="DT383" s="62">
        <f t="shared" si="409"/>
        <v>0</v>
      </c>
      <c r="DU383" s="68">
        <f t="shared" si="410"/>
        <v>0</v>
      </c>
      <c r="DV383" s="68" t="str">
        <f t="shared" si="411"/>
        <v>Q-0 A-0 || Q Total-3, A Total-2</v>
      </c>
      <c r="DW383" s="62" t="str" cm="1">
        <f t="array" ref="DW383">IFERROR(INDEX('Attendance-Slot-1'!$Q$2:$Q$1112,MATCH(1,('Attendance-Slot-1'!$A$2:$A$1112=$C383)*('Attendance-Slot-1'!$G$2:$G$1112=DW$2),0)),"No Data")</f>
        <v>No Data</v>
      </c>
      <c r="DX383" s="62" t="str" cm="1">
        <f t="array" ref="DX383">IFERROR(INDEX('Attendance-Slot-2'!$Q$2:$Q$2595,MATCH(1,('Attendance-Slot-2'!$A$2:$A$2595=$C383)*('Attendance-Slot-2'!$G$2:$G$2595=DW$2),0)),"No Data")</f>
        <v>P-S2_Onsite</v>
      </c>
      <c r="DY383" s="137" t="e">
        <f>VLOOKUP($DL383,'Written Exam Marks'!$H:$Q,10,FALSE)</f>
        <v>#N/A</v>
      </c>
      <c r="DZ383" s="137" t="e">
        <f>VLOOKUP($DL383,'Written Exam Marks'!$H:$Q,9,FALSE)</f>
        <v>#N/A</v>
      </c>
      <c r="EA383" s="62" t="str">
        <f t="shared" si="412"/>
        <v>Present</v>
      </c>
      <c r="EB383" s="62" t="str">
        <f t="shared" si="413"/>
        <v>P-S2_Onsite</v>
      </c>
      <c r="EC383" s="114" t="str">
        <f t="shared" si="350"/>
        <v>P-0, 
A-0, 
No Data-5</v>
      </c>
      <c r="ED383" s="114" t="str">
        <f t="shared" si="351"/>
        <v>P-1, 
A-4, 
No Data-0</v>
      </c>
      <c r="EE383" s="114" t="str">
        <f t="shared" si="414"/>
        <v>A-S2_Onsite</v>
      </c>
      <c r="EF383" s="114" t="str">
        <f t="shared" si="415"/>
        <v>A-S2_Onsite</v>
      </c>
      <c r="EG383" s="114" t="str">
        <f t="shared" si="416"/>
        <v>A-S2_Onsite</v>
      </c>
      <c r="EH383" s="114" t="str">
        <f t="shared" si="417"/>
        <v>A-S2_Onsite</v>
      </c>
      <c r="EI383" s="114" t="str">
        <f t="shared" si="418"/>
        <v>P-S2_Onsite</v>
      </c>
      <c r="EJ383" s="114" t="str">
        <f t="shared" si="419"/>
        <v>P-1, A-4, No Data-0</v>
      </c>
      <c r="EK383" s="114" t="s">
        <v>10453</v>
      </c>
      <c r="EL383" s="114">
        <v>27</v>
      </c>
      <c r="EM383" s="114">
        <v>10</v>
      </c>
      <c r="EN383" s="114" t="s">
        <v>10455</v>
      </c>
      <c r="EO383" s="114">
        <v>37</v>
      </c>
      <c r="EP383" s="114" t="s">
        <v>7217</v>
      </c>
      <c r="EQ383" s="114" t="s">
        <v>1054</v>
      </c>
      <c r="ER383" s="114" t="s">
        <v>4323</v>
      </c>
      <c r="ES383" s="114"/>
      <c r="ET383" s="30" t="s">
        <v>4323</v>
      </c>
    </row>
    <row r="384" spans="1:150" x14ac:dyDescent="0.25">
      <c r="A384" s="114">
        <v>381</v>
      </c>
      <c r="B384" s="114" t="s">
        <v>7224</v>
      </c>
      <c r="C384" s="80" t="s">
        <v>3039</v>
      </c>
      <c r="D384" s="30" t="s">
        <v>3040</v>
      </c>
      <c r="E384" s="30" t="s">
        <v>3041</v>
      </c>
      <c r="F384" s="33" t="s">
        <v>7202</v>
      </c>
      <c r="G384" s="30" t="s">
        <v>3042</v>
      </c>
      <c r="H384" s="143">
        <v>13.667</v>
      </c>
      <c r="I384" s="143">
        <v>13.5</v>
      </c>
      <c r="J384" s="143">
        <v>20</v>
      </c>
      <c r="K384" s="143">
        <v>15</v>
      </c>
      <c r="L384" s="143">
        <v>62.167000000000002</v>
      </c>
      <c r="M384" s="143">
        <v>65</v>
      </c>
      <c r="N384" s="40" t="s">
        <v>7314</v>
      </c>
      <c r="O384" s="40" t="s">
        <v>1593</v>
      </c>
      <c r="P384" s="13" t="str">
        <f t="shared" si="352"/>
        <v>2025EM1100381-MDSDF401</v>
      </c>
      <c r="Q384" s="40" t="str">
        <f t="shared" si="353"/>
        <v>0 missed</v>
      </c>
      <c r="R384" s="40" t="str">
        <f t="shared" si="354"/>
        <v>0 missed</v>
      </c>
      <c r="S384" s="40">
        <f t="shared" si="355"/>
        <v>3</v>
      </c>
      <c r="T384" s="40">
        <f t="shared" si="356"/>
        <v>1</v>
      </c>
      <c r="U384" s="41">
        <f t="shared" si="357"/>
        <v>1</v>
      </c>
      <c r="V384" s="41">
        <f t="shared" si="358"/>
        <v>1</v>
      </c>
      <c r="W384" s="40" t="str">
        <f t="shared" si="359"/>
        <v>0 missed</v>
      </c>
      <c r="X384" s="113">
        <f t="shared" si="360"/>
        <v>4</v>
      </c>
      <c r="Y384" s="13">
        <f t="shared" si="361"/>
        <v>1</v>
      </c>
      <c r="Z384" s="13" t="str">
        <f t="shared" si="362"/>
        <v>Q-3 A-1 || Q Total-3, A Total-1</v>
      </c>
      <c r="AA384" s="113" t="str" cm="1">
        <f t="array" ref="AA384">IFERROR(INDEX('Attendance-Slot-1'!$Q$2:$Q$1112,MATCH(1,('Attendance-Slot-1'!$A$2:$A$1112=$C384)*('Attendance-Slot-1'!$G$2:$G$1112=AA$2),0)),"No Data")</f>
        <v>No Data</v>
      </c>
      <c r="AB384" s="113" t="str" cm="1">
        <f t="array" ref="AB384">IFERROR(INDEX('Attendance-Slot-2'!$Q$2:$Q$2595,MATCH(1,('Attendance-Slot-2'!$A$2:$A$2595=$C384)*('Attendance-Slot-2'!$G$2:$G$2595=AA$2),0)),"No Data")</f>
        <v>P-S2_Onsite</v>
      </c>
      <c r="AC384" s="133">
        <f>VLOOKUP($P384,'Written Exam Marks'!$H:$Q,10,FALSE)</f>
        <v>28.5</v>
      </c>
      <c r="AD384" s="133">
        <f>VLOOKUP($P384,'Written Exam Marks'!$H:$Q,9,FALSE)</f>
        <v>35</v>
      </c>
      <c r="AE384" s="113" t="str">
        <f t="shared" si="363"/>
        <v>Present</v>
      </c>
      <c r="AF384" s="113" t="str">
        <f t="shared" si="364"/>
        <v>P-S2_Onsite</v>
      </c>
      <c r="AG384" s="146">
        <v>8.5</v>
      </c>
      <c r="AH384" s="146">
        <v>8.5</v>
      </c>
      <c r="AI384" s="146">
        <v>9</v>
      </c>
      <c r="AJ384" s="146">
        <v>10</v>
      </c>
      <c r="AK384" s="146">
        <v>10</v>
      </c>
      <c r="AL384" s="146">
        <v>9</v>
      </c>
      <c r="AM384" s="146">
        <v>55</v>
      </c>
      <c r="AN384" s="146">
        <v>60</v>
      </c>
      <c r="AO384" s="43" t="s">
        <v>7336</v>
      </c>
      <c r="AP384" s="43" t="s">
        <v>1598</v>
      </c>
      <c r="AQ384" s="50" t="str">
        <f t="shared" si="365"/>
        <v>2025EM1100381-MDSDF402</v>
      </c>
      <c r="AR384" s="43" t="str">
        <f t="shared" si="366"/>
        <v>0 missed</v>
      </c>
      <c r="AS384" s="47" t="s">
        <v>7342</v>
      </c>
      <c r="AT384" s="43">
        <f t="shared" si="367"/>
        <v>6</v>
      </c>
      <c r="AU384" s="48" t="s">
        <v>7342</v>
      </c>
      <c r="AV384" s="49">
        <f t="shared" si="368"/>
        <v>1</v>
      </c>
      <c r="AW384" s="48" t="s">
        <v>7342</v>
      </c>
      <c r="AX384" s="43" t="str">
        <f t="shared" si="369"/>
        <v>0 missed</v>
      </c>
      <c r="AY384" s="42">
        <f t="shared" si="370"/>
        <v>6</v>
      </c>
      <c r="AZ384" s="50">
        <f t="shared" si="371"/>
        <v>1</v>
      </c>
      <c r="BA384" s="50" t="str">
        <f t="shared" si="372"/>
        <v>Q-6 A-- || Q Total-6, A Total-0</v>
      </c>
      <c r="BB384" s="42" t="str" cm="1">
        <f t="array" ref="BB384">IFERROR(INDEX('Attendance-Slot-1'!$Q$2:$Q$1112,MATCH(1,('Attendance-Slot-1'!$A$2:$A$1112=$C384)*('Attendance-Slot-1'!$G$2:$G$1112=BB$2),0)),"No Data")</f>
        <v>P-S1_Onsite</v>
      </c>
      <c r="BC384" s="42" t="str" cm="1">
        <f t="array" ref="BC384">IFERROR(INDEX('Attendance-Slot-2'!$Q$2:$Q$2595,MATCH(1,('Attendance-Slot-2'!$A$2:$A$2595=$C384)*('Attendance-Slot-2'!$G$2:$G$2595=BB$2),0)),"No Data")</f>
        <v>No Data</v>
      </c>
      <c r="BD384" s="134">
        <f>VLOOKUP($AQ384,'Written Exam Marks'!$H:$Q,10,FALSE)</f>
        <v>27</v>
      </c>
      <c r="BE384" s="134">
        <f>VLOOKUP($AQ384,'Written Exam Marks'!$H:$Q,9,FALSE)</f>
        <v>40</v>
      </c>
      <c r="BF384" s="42" t="str">
        <f t="shared" si="373"/>
        <v>Present</v>
      </c>
      <c r="BG384" s="42" t="str">
        <f t="shared" si="374"/>
        <v>P-S1_Onsite</v>
      </c>
      <c r="BH384" s="147">
        <v>18</v>
      </c>
      <c r="BI384" s="147">
        <v>28</v>
      </c>
      <c r="BJ384" s="147">
        <v>46</v>
      </c>
      <c r="BK384" s="147">
        <v>60</v>
      </c>
      <c r="BL384" s="52" t="s">
        <v>3697</v>
      </c>
      <c r="BM384" s="52" t="s">
        <v>1606</v>
      </c>
      <c r="BN384" s="57" t="str">
        <f t="shared" si="375"/>
        <v>2025EM1100381-MDSDF403</v>
      </c>
      <c r="BO384" s="52" t="str">
        <f t="shared" si="376"/>
        <v>0 missed</v>
      </c>
      <c r="BP384" s="52" t="str">
        <f t="shared" si="377"/>
        <v>0 missed</v>
      </c>
      <c r="BQ384" s="52">
        <f t="shared" si="378"/>
        <v>1</v>
      </c>
      <c r="BR384" s="52">
        <f t="shared" si="379"/>
        <v>1</v>
      </c>
      <c r="BS384" s="56">
        <f t="shared" si="380"/>
        <v>1</v>
      </c>
      <c r="BT384" s="56">
        <f t="shared" si="381"/>
        <v>1</v>
      </c>
      <c r="BU384" s="52" t="str">
        <f t="shared" si="382"/>
        <v>0 missed</v>
      </c>
      <c r="BV384" s="51">
        <f t="shared" si="383"/>
        <v>2</v>
      </c>
      <c r="BW384" s="57">
        <f t="shared" si="384"/>
        <v>1</v>
      </c>
      <c r="BX384" s="57" t="str">
        <f t="shared" si="385"/>
        <v>Q-1 A-1 || Q Total-1, A Total-1</v>
      </c>
      <c r="BY384" s="51" t="str" cm="1">
        <f t="array" ref="BY384">IFERROR(INDEX('Attendance-Slot-1'!$Q$2:$Q$1112,MATCH(1,('Attendance-Slot-1'!$A$2:$A$1112=$C384)*('Attendance-Slot-1'!$G$2:$G$1112=BY$2),0)),"No Data")</f>
        <v>P-S1_Onsite</v>
      </c>
      <c r="BZ384" s="51" t="str" cm="1">
        <f t="array" ref="BZ384">IFERROR(INDEX('Attendance-Slot-2'!$Q$2:$Q$2595,MATCH(1,('Attendance-Slot-2'!$A$2:$A$2595=$C384)*('Attendance-Slot-2'!$G$2:$G$2595=BY$2),0)),"No Data")</f>
        <v>No Data</v>
      </c>
      <c r="CA384" s="135">
        <f>VLOOKUP($BN384,'Written Exam Marks'!$H:$Q,10,FALSE)</f>
        <v>28.5</v>
      </c>
      <c r="CB384" s="135">
        <f>VLOOKUP($BN384,'Written Exam Marks'!$H:$Q,9,FALSE)</f>
        <v>40</v>
      </c>
      <c r="CC384" s="51" t="str">
        <f t="shared" si="386"/>
        <v>Present</v>
      </c>
      <c r="CD384" s="51" t="str">
        <f t="shared" si="387"/>
        <v>P-S1_Onsite</v>
      </c>
      <c r="CE384" s="29">
        <v>17</v>
      </c>
      <c r="CF384" s="29">
        <v>15</v>
      </c>
      <c r="CG384" s="29">
        <v>19</v>
      </c>
      <c r="CH384" s="29">
        <v>51</v>
      </c>
      <c r="CI384" s="29">
        <v>60</v>
      </c>
      <c r="CJ384" s="61" t="s">
        <v>7343</v>
      </c>
      <c r="CK384" s="61" t="s">
        <v>1613</v>
      </c>
      <c r="CL384" s="10" t="str">
        <f t="shared" si="388"/>
        <v>2025EM1100381-MDSDF404</v>
      </c>
      <c r="CM384" s="61" t="str">
        <f t="shared" si="389"/>
        <v>0 missed</v>
      </c>
      <c r="CN384" s="61" t="str">
        <f t="shared" si="390"/>
        <v>0 missed</v>
      </c>
      <c r="CO384" s="111">
        <f t="shared" si="391"/>
        <v>2</v>
      </c>
      <c r="CP384" s="111">
        <f t="shared" si="392"/>
        <v>1</v>
      </c>
      <c r="CQ384" s="9">
        <f t="shared" si="393"/>
        <v>1</v>
      </c>
      <c r="CR384" s="9">
        <f t="shared" si="394"/>
        <v>1</v>
      </c>
      <c r="CS384" s="61" t="str">
        <f t="shared" si="395"/>
        <v>0 missed</v>
      </c>
      <c r="CT384" s="111">
        <f t="shared" si="396"/>
        <v>3</v>
      </c>
      <c r="CU384" s="10">
        <f t="shared" si="397"/>
        <v>1</v>
      </c>
      <c r="CV384" s="10" t="str">
        <f t="shared" si="398"/>
        <v>Q-2 A-1 || Q Total-2, A Total-1</v>
      </c>
      <c r="CW384" s="111" t="str" cm="1">
        <f t="array" ref="CW384">IFERROR(INDEX('Attendance-Slot-1'!$Q$2:$Q$1112,MATCH(1,('Attendance-Slot-1'!$A$2:$A$1112=$C384)*('Attendance-Slot-1'!$G$2:$G$1112=CW$2),0)),"No Data")</f>
        <v>No Data</v>
      </c>
      <c r="CX384" s="111" t="str" cm="1">
        <f t="array" ref="CX384">IFERROR(INDEX('Attendance-Slot-2'!$Q$2:$Q$2595,MATCH(1,('Attendance-Slot-2'!$A$2:$A$2595=$C384)*('Attendance-Slot-2'!$G$2:$G$2595=CW$2),0)),"No Data")</f>
        <v>P-S2_Onsite</v>
      </c>
      <c r="CY384" s="136">
        <f>VLOOKUP($CL384,'Written Exam Marks'!$H:$Q,10,FALSE)</f>
        <v>31.5</v>
      </c>
      <c r="CZ384" s="136">
        <f>VLOOKUP($CL384,'Written Exam Marks'!$H:$Q,9,FALSE)</f>
        <v>40</v>
      </c>
      <c r="DA384" s="111" t="str">
        <f t="shared" si="399"/>
        <v>Present</v>
      </c>
      <c r="DB384" s="111" t="str">
        <f t="shared" si="400"/>
        <v>P-S2_Onsite</v>
      </c>
      <c r="DC384" s="148">
        <v>7</v>
      </c>
      <c r="DD384" s="148">
        <v>7</v>
      </c>
      <c r="DE384" s="148">
        <v>6</v>
      </c>
      <c r="DF384" s="148">
        <v>14</v>
      </c>
      <c r="DG384" s="148">
        <v>17</v>
      </c>
      <c r="DH384" s="148">
        <v>51</v>
      </c>
      <c r="DI384" s="148">
        <v>65</v>
      </c>
      <c r="DJ384" s="66" t="s">
        <v>7351</v>
      </c>
      <c r="DK384" s="66" t="s">
        <v>1631</v>
      </c>
      <c r="DL384" s="68" t="str">
        <f t="shared" si="401"/>
        <v>2025EM1100381-MDSDF406</v>
      </c>
      <c r="DM384" s="66" t="str">
        <f t="shared" si="402"/>
        <v>0 missed</v>
      </c>
      <c r="DN384" s="66" t="str">
        <f t="shared" si="403"/>
        <v>0 missed</v>
      </c>
      <c r="DO384" s="62">
        <f t="shared" si="404"/>
        <v>3</v>
      </c>
      <c r="DP384" s="62">
        <f t="shared" si="405"/>
        <v>2</v>
      </c>
      <c r="DQ384" s="67">
        <f t="shared" si="406"/>
        <v>1</v>
      </c>
      <c r="DR384" s="67">
        <f t="shared" si="407"/>
        <v>1</v>
      </c>
      <c r="DS384" s="66" t="str">
        <f t="shared" si="408"/>
        <v>0 missed</v>
      </c>
      <c r="DT384" s="62">
        <f t="shared" si="409"/>
        <v>5</v>
      </c>
      <c r="DU384" s="68">
        <f t="shared" si="410"/>
        <v>1</v>
      </c>
      <c r="DV384" s="68" t="str">
        <f t="shared" si="411"/>
        <v>Q-3 A-2 || Q Total-3, A Total-2</v>
      </c>
      <c r="DW384" s="62" t="str" cm="1">
        <f t="array" ref="DW384">IFERROR(INDEX('Attendance-Slot-1'!$Q$2:$Q$1112,MATCH(1,('Attendance-Slot-1'!$A$2:$A$1112=$C384)*('Attendance-Slot-1'!$G$2:$G$1112=DW$2),0)),"No Data")</f>
        <v>No Data</v>
      </c>
      <c r="DX384" s="62" t="str" cm="1">
        <f t="array" ref="DX384">IFERROR(INDEX('Attendance-Slot-2'!$Q$2:$Q$2595,MATCH(1,('Attendance-Slot-2'!$A$2:$A$2595=$C384)*('Attendance-Slot-2'!$G$2:$G$2595=DW$2),0)),"No Data")</f>
        <v>P-S2_Onsite</v>
      </c>
      <c r="DY384" s="137">
        <f>VLOOKUP($DL384,'Written Exam Marks'!$H:$Q,10,FALSE)</f>
        <v>25</v>
      </c>
      <c r="DZ384" s="137">
        <f>VLOOKUP($DL384,'Written Exam Marks'!$H:$Q,9,FALSE)</f>
        <v>35</v>
      </c>
      <c r="EA384" s="62" t="str">
        <f t="shared" si="412"/>
        <v>Present</v>
      </c>
      <c r="EB384" s="62" t="str">
        <f t="shared" si="413"/>
        <v>P-S2_Onsite</v>
      </c>
      <c r="EC384" s="114" t="str">
        <f t="shared" si="350"/>
        <v>P-2, 
A-0, 
No Data-3</v>
      </c>
      <c r="ED384" s="114" t="str">
        <f t="shared" si="351"/>
        <v>P-3, 
A-0, 
No Data-2</v>
      </c>
      <c r="EE384" s="114" t="str">
        <f t="shared" si="414"/>
        <v>P-S2_Onsite</v>
      </c>
      <c r="EF384" s="114" t="str">
        <f t="shared" si="415"/>
        <v>P-S1_Onsite</v>
      </c>
      <c r="EG384" s="114" t="str">
        <f t="shared" si="416"/>
        <v>P-S1_Onsite</v>
      </c>
      <c r="EH384" s="114" t="str">
        <f t="shared" si="417"/>
        <v>P-S2_Onsite</v>
      </c>
      <c r="EI384" s="114" t="str">
        <f t="shared" si="418"/>
        <v>P-S2_Onsite</v>
      </c>
      <c r="EJ384" s="114" t="str">
        <f t="shared" si="419"/>
        <v>P-5, A-0, No Data-0</v>
      </c>
      <c r="EK384" s="114" t="s">
        <v>10453</v>
      </c>
      <c r="EL384" s="114">
        <v>27.5</v>
      </c>
      <c r="EM384" s="114">
        <v>9</v>
      </c>
      <c r="EN384" s="114">
        <v>57.5</v>
      </c>
      <c r="EO384" s="114">
        <v>94</v>
      </c>
      <c r="EP384" s="114" t="s">
        <v>7217</v>
      </c>
      <c r="EQ384" s="114" t="s">
        <v>1054</v>
      </c>
      <c r="ER384" s="114" t="s">
        <v>3039</v>
      </c>
      <c r="ES384" s="114"/>
      <c r="ET384" s="30" t="s">
        <v>3039</v>
      </c>
    </row>
    <row r="385" spans="1:150" x14ac:dyDescent="0.25">
      <c r="A385" s="114">
        <v>382</v>
      </c>
      <c r="B385" s="114" t="s">
        <v>7224</v>
      </c>
      <c r="C385" s="80" t="s">
        <v>4327</v>
      </c>
      <c r="D385" s="30" t="s">
        <v>4328</v>
      </c>
      <c r="E385" s="30" t="s">
        <v>4329</v>
      </c>
      <c r="F385" s="33" t="s">
        <v>7202</v>
      </c>
      <c r="G385" s="30" t="s">
        <v>4330</v>
      </c>
      <c r="H385" s="143" t="s">
        <v>5</v>
      </c>
      <c r="I385" s="143" t="s">
        <v>5</v>
      </c>
      <c r="J385" s="143" t="s">
        <v>5</v>
      </c>
      <c r="K385" s="143" t="s">
        <v>5</v>
      </c>
      <c r="L385" s="143">
        <v>0</v>
      </c>
      <c r="M385" s="143">
        <v>65</v>
      </c>
      <c r="N385" s="40" t="s">
        <v>7314</v>
      </c>
      <c r="O385" s="40" t="s">
        <v>1593</v>
      </c>
      <c r="P385" s="13" t="str">
        <f t="shared" si="352"/>
        <v>2025EM1100382-MDSDF401</v>
      </c>
      <c r="Q385" s="40" t="str">
        <f t="shared" si="353"/>
        <v>3 missed</v>
      </c>
      <c r="R385" s="40" t="str">
        <f t="shared" si="354"/>
        <v>1 missed</v>
      </c>
      <c r="S385" s="40">
        <f t="shared" si="355"/>
        <v>0</v>
      </c>
      <c r="T385" s="40">
        <f t="shared" si="356"/>
        <v>0</v>
      </c>
      <c r="U385" s="41">
        <f t="shared" si="357"/>
        <v>0</v>
      </c>
      <c r="V385" s="41">
        <f t="shared" si="358"/>
        <v>0</v>
      </c>
      <c r="W385" s="40" t="str">
        <f t="shared" si="359"/>
        <v>4 missed</v>
      </c>
      <c r="X385" s="113">
        <f t="shared" si="360"/>
        <v>0</v>
      </c>
      <c r="Y385" s="13">
        <f t="shared" si="361"/>
        <v>0</v>
      </c>
      <c r="Z385" s="13" t="str">
        <f t="shared" si="362"/>
        <v>Q-0 A-0 || Q Total-3, A Total-1</v>
      </c>
      <c r="AA385" s="113" t="str" cm="1">
        <f t="array" ref="AA385">IFERROR(INDEX('Attendance-Slot-1'!$Q$2:$Q$1112,MATCH(1,('Attendance-Slot-1'!$A$2:$A$1112=$C385)*('Attendance-Slot-1'!$G$2:$G$1112=AA$2),0)),"No Data")</f>
        <v>No Data</v>
      </c>
      <c r="AB385" s="113" t="str" cm="1">
        <f t="array" ref="AB385">IFERROR(INDEX('Attendance-Slot-2'!$Q$2:$Q$2595,MATCH(1,('Attendance-Slot-2'!$A$2:$A$2595=$C385)*('Attendance-Slot-2'!$G$2:$G$2595=AA$2),0)),"No Data")</f>
        <v>A-S2_Onsite</v>
      </c>
      <c r="AC385" s="133" t="e">
        <f>VLOOKUP($P385,'Written Exam Marks'!$H:$Q,10,FALSE)</f>
        <v>#N/A</v>
      </c>
      <c r="AD385" s="133" t="e">
        <f>VLOOKUP($P385,'Written Exam Marks'!$H:$Q,9,FALSE)</f>
        <v>#N/A</v>
      </c>
      <c r="AE385" s="113" t="str">
        <f t="shared" si="363"/>
        <v>Absent</v>
      </c>
      <c r="AF385" s="113" t="str">
        <f t="shared" si="364"/>
        <v>A-S2_Onsite</v>
      </c>
      <c r="AG385" s="146">
        <v>9</v>
      </c>
      <c r="AH385" s="146">
        <v>9</v>
      </c>
      <c r="AI385" s="146">
        <v>10</v>
      </c>
      <c r="AJ385" s="146">
        <v>9</v>
      </c>
      <c r="AK385" s="146">
        <v>8</v>
      </c>
      <c r="AL385" s="146">
        <v>9</v>
      </c>
      <c r="AM385" s="146">
        <v>54</v>
      </c>
      <c r="AN385" s="146">
        <v>60</v>
      </c>
      <c r="AO385" s="43" t="s">
        <v>7336</v>
      </c>
      <c r="AP385" s="43" t="s">
        <v>1598</v>
      </c>
      <c r="AQ385" s="50" t="str">
        <f t="shared" si="365"/>
        <v>2025EM1100382-MDSDF402</v>
      </c>
      <c r="AR385" s="43" t="str">
        <f t="shared" si="366"/>
        <v>0 missed</v>
      </c>
      <c r="AS385" s="47" t="s">
        <v>7342</v>
      </c>
      <c r="AT385" s="43">
        <f t="shared" si="367"/>
        <v>6</v>
      </c>
      <c r="AU385" s="48" t="s">
        <v>7342</v>
      </c>
      <c r="AV385" s="49">
        <f t="shared" si="368"/>
        <v>1</v>
      </c>
      <c r="AW385" s="48" t="s">
        <v>7342</v>
      </c>
      <c r="AX385" s="43" t="str">
        <f t="shared" si="369"/>
        <v>0 missed</v>
      </c>
      <c r="AY385" s="42">
        <f t="shared" si="370"/>
        <v>6</v>
      </c>
      <c r="AZ385" s="50">
        <f t="shared" si="371"/>
        <v>1</v>
      </c>
      <c r="BA385" s="50" t="str">
        <f t="shared" si="372"/>
        <v>Q-6 A-- || Q Total-6, A Total-0</v>
      </c>
      <c r="BB385" s="42" t="str" cm="1">
        <f t="array" ref="BB385">IFERROR(INDEX('Attendance-Slot-1'!$Q$2:$Q$1112,MATCH(1,('Attendance-Slot-1'!$A$2:$A$1112=$C385)*('Attendance-Slot-1'!$G$2:$G$1112=BB$2),0)),"No Data")</f>
        <v>No Data</v>
      </c>
      <c r="BC385" s="42" t="str" cm="1">
        <f t="array" ref="BC385">IFERROR(INDEX('Attendance-Slot-2'!$Q$2:$Q$2595,MATCH(1,('Attendance-Slot-2'!$A$2:$A$2595=$C385)*('Attendance-Slot-2'!$G$2:$G$2595=BB$2),0)),"No Data")</f>
        <v>P-S2_Onsite</v>
      </c>
      <c r="BD385" s="134">
        <f>VLOOKUP($AQ385,'Written Exam Marks'!$H:$Q,10,FALSE)</f>
        <v>29</v>
      </c>
      <c r="BE385" s="134">
        <f>VLOOKUP($AQ385,'Written Exam Marks'!$H:$Q,9,FALSE)</f>
        <v>40</v>
      </c>
      <c r="BF385" s="42" t="str">
        <f t="shared" si="373"/>
        <v>Present</v>
      </c>
      <c r="BG385" s="42" t="str">
        <f t="shared" si="374"/>
        <v>P-S2_Onsite</v>
      </c>
      <c r="BH385" s="147">
        <v>18</v>
      </c>
      <c r="BI385" s="147">
        <v>28</v>
      </c>
      <c r="BJ385" s="147">
        <v>46</v>
      </c>
      <c r="BK385" s="147">
        <v>60</v>
      </c>
      <c r="BL385" s="52" t="s">
        <v>3697</v>
      </c>
      <c r="BM385" s="52" t="s">
        <v>1606</v>
      </c>
      <c r="BN385" s="57" t="str">
        <f t="shared" si="375"/>
        <v>2025EM1100382-MDSDF403</v>
      </c>
      <c r="BO385" s="52" t="str">
        <f t="shared" si="376"/>
        <v>0 missed</v>
      </c>
      <c r="BP385" s="52" t="str">
        <f t="shared" si="377"/>
        <v>0 missed</v>
      </c>
      <c r="BQ385" s="52">
        <f t="shared" si="378"/>
        <v>1</v>
      </c>
      <c r="BR385" s="52">
        <f t="shared" si="379"/>
        <v>1</v>
      </c>
      <c r="BS385" s="56">
        <f t="shared" si="380"/>
        <v>1</v>
      </c>
      <c r="BT385" s="56">
        <f t="shared" si="381"/>
        <v>1</v>
      </c>
      <c r="BU385" s="52" t="str">
        <f t="shared" si="382"/>
        <v>0 missed</v>
      </c>
      <c r="BV385" s="51">
        <f t="shared" si="383"/>
        <v>2</v>
      </c>
      <c r="BW385" s="57">
        <f t="shared" si="384"/>
        <v>1</v>
      </c>
      <c r="BX385" s="57" t="str">
        <f t="shared" si="385"/>
        <v>Q-1 A-1 || Q Total-1, A Total-1</v>
      </c>
      <c r="BY385" s="51" t="str" cm="1">
        <f t="array" ref="BY385">IFERROR(INDEX('Attendance-Slot-1'!$Q$2:$Q$1112,MATCH(1,('Attendance-Slot-1'!$A$2:$A$1112=$C385)*('Attendance-Slot-1'!$G$2:$G$1112=BY$2),0)),"No Data")</f>
        <v>No Data</v>
      </c>
      <c r="BZ385" s="51" t="str" cm="1">
        <f t="array" ref="BZ385">IFERROR(INDEX('Attendance-Slot-2'!$Q$2:$Q$2595,MATCH(1,('Attendance-Slot-2'!$A$2:$A$2595=$C385)*('Attendance-Slot-2'!$G$2:$G$2595=BY$2),0)),"No Data")</f>
        <v>P-S2_Onsite</v>
      </c>
      <c r="CA385" s="135">
        <f>VLOOKUP($BN385,'Written Exam Marks'!$H:$Q,10,FALSE)</f>
        <v>21.5</v>
      </c>
      <c r="CB385" s="135">
        <f>VLOOKUP($BN385,'Written Exam Marks'!$H:$Q,9,FALSE)</f>
        <v>40</v>
      </c>
      <c r="CC385" s="51" t="str">
        <f t="shared" si="386"/>
        <v>Present</v>
      </c>
      <c r="CD385" s="51" t="str">
        <f t="shared" si="387"/>
        <v>P-S2_Onsite</v>
      </c>
      <c r="CE385" s="29" t="s">
        <v>5</v>
      </c>
      <c r="CF385" s="29" t="s">
        <v>5</v>
      </c>
      <c r="CG385" s="29" t="s">
        <v>5</v>
      </c>
      <c r="CH385" s="29">
        <v>0</v>
      </c>
      <c r="CI385" s="29">
        <v>60</v>
      </c>
      <c r="CJ385" s="61" t="s">
        <v>7343</v>
      </c>
      <c r="CK385" s="61" t="s">
        <v>1613</v>
      </c>
      <c r="CL385" s="10" t="str">
        <f t="shared" si="388"/>
        <v>2025EM1100382-MDSDF404</v>
      </c>
      <c r="CM385" s="61" t="str">
        <f t="shared" si="389"/>
        <v>2 missed</v>
      </c>
      <c r="CN385" s="61" t="str">
        <f t="shared" si="390"/>
        <v>1 missed</v>
      </c>
      <c r="CO385" s="111">
        <f t="shared" si="391"/>
        <v>0</v>
      </c>
      <c r="CP385" s="111">
        <f t="shared" si="392"/>
        <v>0</v>
      </c>
      <c r="CQ385" s="9">
        <f t="shared" si="393"/>
        <v>0</v>
      </c>
      <c r="CR385" s="9">
        <f t="shared" si="394"/>
        <v>0</v>
      </c>
      <c r="CS385" s="61" t="str">
        <f t="shared" si="395"/>
        <v>3 missed</v>
      </c>
      <c r="CT385" s="111">
        <f t="shared" si="396"/>
        <v>0</v>
      </c>
      <c r="CU385" s="10">
        <f t="shared" si="397"/>
        <v>0</v>
      </c>
      <c r="CV385" s="10" t="str">
        <f t="shared" si="398"/>
        <v>Q-0 A-0 || Q Total-2, A Total-1</v>
      </c>
      <c r="CW385" s="111" t="str" cm="1">
        <f t="array" ref="CW385">IFERROR(INDEX('Attendance-Slot-1'!$Q$2:$Q$1112,MATCH(1,('Attendance-Slot-1'!$A$2:$A$1112=$C385)*('Attendance-Slot-1'!$G$2:$G$1112=CW$2),0)),"No Data")</f>
        <v>No Data</v>
      </c>
      <c r="CX385" s="111" t="str" cm="1">
        <f t="array" ref="CX385">IFERROR(INDEX('Attendance-Slot-2'!$Q$2:$Q$2595,MATCH(1,('Attendance-Slot-2'!$A$2:$A$2595=$C385)*('Attendance-Slot-2'!$G$2:$G$2595=CW$2),0)),"No Data")</f>
        <v>A-S2_Onsite</v>
      </c>
      <c r="CY385" s="136" t="e">
        <f>VLOOKUP($CL385,'Written Exam Marks'!$H:$Q,10,FALSE)</f>
        <v>#N/A</v>
      </c>
      <c r="CZ385" s="136" t="e">
        <f>VLOOKUP($CL385,'Written Exam Marks'!$H:$Q,9,FALSE)</f>
        <v>#N/A</v>
      </c>
      <c r="DA385" s="111" t="str">
        <f t="shared" si="399"/>
        <v>Absent</v>
      </c>
      <c r="DB385" s="111" t="str">
        <f t="shared" si="400"/>
        <v>A-S2_Onsite</v>
      </c>
      <c r="DC385" s="148" t="s">
        <v>5</v>
      </c>
      <c r="DD385" s="148" t="s">
        <v>5</v>
      </c>
      <c r="DE385" s="148" t="s">
        <v>5</v>
      </c>
      <c r="DF385" s="148" t="s">
        <v>5</v>
      </c>
      <c r="DG385" s="148" t="s">
        <v>5</v>
      </c>
      <c r="DH385" s="148">
        <v>0</v>
      </c>
      <c r="DI385" s="148">
        <v>65</v>
      </c>
      <c r="DJ385" s="66" t="s">
        <v>7351</v>
      </c>
      <c r="DK385" s="66" t="s">
        <v>1631</v>
      </c>
      <c r="DL385" s="68" t="str">
        <f t="shared" si="401"/>
        <v>2025EM1100382-MDSDF406</v>
      </c>
      <c r="DM385" s="66" t="str">
        <f t="shared" si="402"/>
        <v>3 missed</v>
      </c>
      <c r="DN385" s="66" t="str">
        <f t="shared" si="403"/>
        <v>2 missed</v>
      </c>
      <c r="DO385" s="62">
        <f t="shared" si="404"/>
        <v>0</v>
      </c>
      <c r="DP385" s="62">
        <f t="shared" si="405"/>
        <v>0</v>
      </c>
      <c r="DQ385" s="67">
        <f t="shared" si="406"/>
        <v>0</v>
      </c>
      <c r="DR385" s="67">
        <f t="shared" si="407"/>
        <v>0</v>
      </c>
      <c r="DS385" s="66" t="str">
        <f t="shared" si="408"/>
        <v>5 missed</v>
      </c>
      <c r="DT385" s="62">
        <f t="shared" si="409"/>
        <v>0</v>
      </c>
      <c r="DU385" s="68">
        <f t="shared" si="410"/>
        <v>0</v>
      </c>
      <c r="DV385" s="68" t="str">
        <f t="shared" si="411"/>
        <v>Q-0 A-0 || Q Total-3, A Total-2</v>
      </c>
      <c r="DW385" s="62" t="str" cm="1">
        <f t="array" ref="DW385">IFERROR(INDEX('Attendance-Slot-1'!$Q$2:$Q$1112,MATCH(1,('Attendance-Slot-1'!$A$2:$A$1112=$C385)*('Attendance-Slot-1'!$G$2:$G$1112=DW$2),0)),"No Data")</f>
        <v>No Data</v>
      </c>
      <c r="DX385" s="62" t="str" cm="1">
        <f t="array" ref="DX385">IFERROR(INDEX('Attendance-Slot-2'!$Q$2:$Q$2595,MATCH(1,('Attendance-Slot-2'!$A$2:$A$2595=$C385)*('Attendance-Slot-2'!$G$2:$G$2595=DW$2),0)),"No Data")</f>
        <v>A-S2_Onsite</v>
      </c>
      <c r="DY385" s="137" t="e">
        <f>VLOOKUP($DL385,'Written Exam Marks'!$H:$Q,10,FALSE)</f>
        <v>#N/A</v>
      </c>
      <c r="DZ385" s="137" t="e">
        <f>VLOOKUP($DL385,'Written Exam Marks'!$H:$Q,9,FALSE)</f>
        <v>#N/A</v>
      </c>
      <c r="EA385" s="62" t="str">
        <f t="shared" si="412"/>
        <v>Absent</v>
      </c>
      <c r="EB385" s="62" t="str">
        <f t="shared" si="413"/>
        <v>A-S2_Onsite</v>
      </c>
      <c r="EC385" s="114" t="str">
        <f t="shared" si="350"/>
        <v>P-0, 
A-0, 
No Data-5</v>
      </c>
      <c r="ED385" s="114" t="str">
        <f t="shared" si="351"/>
        <v>P-2, 
A-3, 
No Data-0</v>
      </c>
      <c r="EE385" s="114" t="str">
        <f t="shared" si="414"/>
        <v>A-S2_Onsite</v>
      </c>
      <c r="EF385" s="114" t="str">
        <f t="shared" si="415"/>
        <v>P-S2_Onsite</v>
      </c>
      <c r="EG385" s="114" t="str">
        <f t="shared" si="416"/>
        <v>P-S2_Onsite</v>
      </c>
      <c r="EH385" s="114" t="str">
        <f t="shared" si="417"/>
        <v>A-S2_Onsite</v>
      </c>
      <c r="EI385" s="114" t="str">
        <f t="shared" si="418"/>
        <v>A-S2_Onsite</v>
      </c>
      <c r="EJ385" s="114" t="str">
        <f t="shared" si="419"/>
        <v>P-2, A-3, No Data-0</v>
      </c>
      <c r="EK385" s="114" t="s">
        <v>10453</v>
      </c>
      <c r="EL385" s="114">
        <v>29.5</v>
      </c>
      <c r="EM385" s="114">
        <v>10</v>
      </c>
      <c r="EN385" s="114">
        <v>44</v>
      </c>
      <c r="EO385" s="114">
        <v>83.5</v>
      </c>
      <c r="EP385" s="114" t="s">
        <v>7217</v>
      </c>
      <c r="EQ385" s="114" t="s">
        <v>1054</v>
      </c>
      <c r="ER385" s="114" t="s">
        <v>4327</v>
      </c>
      <c r="ES385" s="114"/>
      <c r="ET385" s="30" t="s">
        <v>4327</v>
      </c>
    </row>
    <row r="386" spans="1:150" x14ac:dyDescent="0.25">
      <c r="A386" s="114">
        <v>383</v>
      </c>
      <c r="B386" s="114" t="s">
        <v>7224</v>
      </c>
      <c r="C386" s="80" t="s">
        <v>3045</v>
      </c>
      <c r="D386" s="30" t="s">
        <v>3046</v>
      </c>
      <c r="E386" s="30" t="s">
        <v>3047</v>
      </c>
      <c r="F386" s="33" t="s">
        <v>7202</v>
      </c>
      <c r="G386" s="30" t="s">
        <v>3048</v>
      </c>
      <c r="H386" s="143">
        <v>15</v>
      </c>
      <c r="I386" s="143" t="s">
        <v>5</v>
      </c>
      <c r="J386" s="143">
        <v>14</v>
      </c>
      <c r="K386" s="143">
        <v>15</v>
      </c>
      <c r="L386" s="143">
        <v>44</v>
      </c>
      <c r="M386" s="143">
        <v>65</v>
      </c>
      <c r="N386" s="40" t="s">
        <v>7314</v>
      </c>
      <c r="O386" s="40" t="s">
        <v>1593</v>
      </c>
      <c r="P386" s="13" t="str">
        <f t="shared" si="352"/>
        <v>2025EM1100383-MDSDF401</v>
      </c>
      <c r="Q386" s="40" t="str">
        <f t="shared" si="353"/>
        <v>1 missed</v>
      </c>
      <c r="R386" s="40" t="str">
        <f t="shared" si="354"/>
        <v>0 missed</v>
      </c>
      <c r="S386" s="40">
        <f t="shared" si="355"/>
        <v>2</v>
      </c>
      <c r="T386" s="40">
        <f t="shared" si="356"/>
        <v>1</v>
      </c>
      <c r="U386" s="41">
        <f t="shared" si="357"/>
        <v>0.66666666666666663</v>
      </c>
      <c r="V386" s="41">
        <f t="shared" si="358"/>
        <v>1</v>
      </c>
      <c r="W386" s="40" t="str">
        <f t="shared" si="359"/>
        <v>1 missed</v>
      </c>
      <c r="X386" s="113">
        <f t="shared" si="360"/>
        <v>3</v>
      </c>
      <c r="Y386" s="13">
        <f t="shared" si="361"/>
        <v>0.75</v>
      </c>
      <c r="Z386" s="13" t="str">
        <f t="shared" si="362"/>
        <v>Q-2 A-1 || Q Total-3, A Total-1</v>
      </c>
      <c r="AA386" s="113" t="str" cm="1">
        <f t="array" ref="AA386">IFERROR(INDEX('Attendance-Slot-1'!$Q$2:$Q$1112,MATCH(1,('Attendance-Slot-1'!$A$2:$A$1112=$C386)*('Attendance-Slot-1'!$G$2:$G$1112=AA$2),0)),"No Data")</f>
        <v>P-S1_Onsite</v>
      </c>
      <c r="AB386" s="113" t="str" cm="1">
        <f t="array" ref="AB386">IFERROR(INDEX('Attendance-Slot-2'!$Q$2:$Q$2595,MATCH(1,('Attendance-Slot-2'!$A$2:$A$2595=$C386)*('Attendance-Slot-2'!$G$2:$G$2595=AA$2),0)),"No Data")</f>
        <v>No Data</v>
      </c>
      <c r="AC386" s="133">
        <f>VLOOKUP($P386,'Written Exam Marks'!$H:$Q,10,FALSE)</f>
        <v>0.5</v>
      </c>
      <c r="AD386" s="133">
        <f>VLOOKUP($P386,'Written Exam Marks'!$H:$Q,9,FALSE)</f>
        <v>35</v>
      </c>
      <c r="AE386" s="113" t="str">
        <f t="shared" si="363"/>
        <v>Present</v>
      </c>
      <c r="AF386" s="113" t="str">
        <f t="shared" si="364"/>
        <v>P-S1_Onsite</v>
      </c>
      <c r="AG386" s="146">
        <v>6.5</v>
      </c>
      <c r="AH386" s="146">
        <v>8.5</v>
      </c>
      <c r="AI386" s="146">
        <v>9</v>
      </c>
      <c r="AJ386" s="146" t="s">
        <v>5</v>
      </c>
      <c r="AK386" s="146">
        <v>9</v>
      </c>
      <c r="AL386" s="146">
        <v>8</v>
      </c>
      <c r="AM386" s="146">
        <v>41</v>
      </c>
      <c r="AN386" s="146">
        <v>60</v>
      </c>
      <c r="AO386" s="43" t="s">
        <v>7336</v>
      </c>
      <c r="AP386" s="43" t="s">
        <v>1598</v>
      </c>
      <c r="AQ386" s="50" t="str">
        <f t="shared" si="365"/>
        <v>2025EM1100383-MDSDF402</v>
      </c>
      <c r="AR386" s="43" t="str">
        <f t="shared" si="366"/>
        <v>1 missed</v>
      </c>
      <c r="AS386" s="47" t="s">
        <v>7342</v>
      </c>
      <c r="AT386" s="43">
        <f t="shared" si="367"/>
        <v>5</v>
      </c>
      <c r="AU386" s="48" t="s">
        <v>7342</v>
      </c>
      <c r="AV386" s="49">
        <f t="shared" si="368"/>
        <v>0.83333333333333337</v>
      </c>
      <c r="AW386" s="48" t="s">
        <v>7342</v>
      </c>
      <c r="AX386" s="43" t="str">
        <f t="shared" si="369"/>
        <v>1 missed</v>
      </c>
      <c r="AY386" s="42">
        <f t="shared" si="370"/>
        <v>5</v>
      </c>
      <c r="AZ386" s="50">
        <f t="shared" si="371"/>
        <v>0.83333333333333337</v>
      </c>
      <c r="BA386" s="50" t="str">
        <f t="shared" si="372"/>
        <v>Q-5 A-- || Q Total-6, A Total-0</v>
      </c>
      <c r="BB386" s="42" t="str" cm="1">
        <f t="array" ref="BB386">IFERROR(INDEX('Attendance-Slot-1'!$Q$2:$Q$1112,MATCH(1,('Attendance-Slot-1'!$A$2:$A$1112=$C386)*('Attendance-Slot-1'!$G$2:$G$1112=BB$2),0)),"No Data")</f>
        <v>No Data</v>
      </c>
      <c r="BC386" s="42" t="str" cm="1">
        <f t="array" ref="BC386">IFERROR(INDEX('Attendance-Slot-2'!$Q$2:$Q$2595,MATCH(1,('Attendance-Slot-2'!$A$2:$A$2595=$C386)*('Attendance-Slot-2'!$G$2:$G$2595=BB$2),0)),"No Data")</f>
        <v>P-S2_Onsite</v>
      </c>
      <c r="BD386" s="134">
        <f>VLOOKUP($AQ386,'Written Exam Marks'!$H:$Q,10,FALSE)</f>
        <v>12</v>
      </c>
      <c r="BE386" s="134">
        <f>VLOOKUP($AQ386,'Written Exam Marks'!$H:$Q,9,FALSE)</f>
        <v>40</v>
      </c>
      <c r="BF386" s="42" t="str">
        <f t="shared" si="373"/>
        <v>Present</v>
      </c>
      <c r="BG386" s="42" t="str">
        <f t="shared" si="374"/>
        <v>P-S2_Onsite</v>
      </c>
      <c r="BH386" s="147" t="s">
        <v>5</v>
      </c>
      <c r="BI386" s="147">
        <v>15</v>
      </c>
      <c r="BJ386" s="147">
        <v>15</v>
      </c>
      <c r="BK386" s="147">
        <v>60</v>
      </c>
      <c r="BL386" s="52" t="s">
        <v>3697</v>
      </c>
      <c r="BM386" s="52" t="s">
        <v>1606</v>
      </c>
      <c r="BN386" s="57" t="str">
        <f t="shared" si="375"/>
        <v>2025EM1100383-MDSDF403</v>
      </c>
      <c r="BO386" s="52" t="str">
        <f t="shared" si="376"/>
        <v>1 missed</v>
      </c>
      <c r="BP386" s="52" t="str">
        <f t="shared" si="377"/>
        <v>0 missed</v>
      </c>
      <c r="BQ386" s="52">
        <f t="shared" si="378"/>
        <v>0</v>
      </c>
      <c r="BR386" s="52">
        <f t="shared" si="379"/>
        <v>1</v>
      </c>
      <c r="BS386" s="56">
        <f t="shared" si="380"/>
        <v>0</v>
      </c>
      <c r="BT386" s="56">
        <f t="shared" si="381"/>
        <v>1</v>
      </c>
      <c r="BU386" s="52" t="str">
        <f t="shared" si="382"/>
        <v>1 missed</v>
      </c>
      <c r="BV386" s="51">
        <f t="shared" si="383"/>
        <v>1</v>
      </c>
      <c r="BW386" s="57">
        <f t="shared" si="384"/>
        <v>0.5</v>
      </c>
      <c r="BX386" s="57" t="str">
        <f t="shared" si="385"/>
        <v>Q-0 A-1 || Q Total-1, A Total-1</v>
      </c>
      <c r="BY386" s="51" t="str" cm="1">
        <f t="array" ref="BY386">IFERROR(INDEX('Attendance-Slot-1'!$Q$2:$Q$1112,MATCH(1,('Attendance-Slot-1'!$A$2:$A$1112=$C386)*('Attendance-Slot-1'!$G$2:$G$1112=BY$2),0)),"No Data")</f>
        <v>No Data</v>
      </c>
      <c r="BZ386" s="51" t="str" cm="1">
        <f t="array" ref="BZ386">IFERROR(INDEX('Attendance-Slot-2'!$Q$2:$Q$2595,MATCH(1,('Attendance-Slot-2'!$A$2:$A$2595=$C386)*('Attendance-Slot-2'!$G$2:$G$2595=BY$2),0)),"No Data")</f>
        <v>P-S2_Onsite</v>
      </c>
      <c r="CA386" s="135">
        <f>VLOOKUP($BN386,'Written Exam Marks'!$H:$Q,10,FALSE)</f>
        <v>6</v>
      </c>
      <c r="CB386" s="135">
        <f>VLOOKUP($BN386,'Written Exam Marks'!$H:$Q,9,FALSE)</f>
        <v>40</v>
      </c>
      <c r="CC386" s="51" t="str">
        <f t="shared" si="386"/>
        <v>Present</v>
      </c>
      <c r="CD386" s="51" t="str">
        <f t="shared" si="387"/>
        <v>P-S2_Onsite</v>
      </c>
      <c r="CE386" s="29" t="s">
        <v>5</v>
      </c>
      <c r="CF386" s="29" t="s">
        <v>5</v>
      </c>
      <c r="CG386" s="29">
        <v>16</v>
      </c>
      <c r="CH386" s="29">
        <v>16</v>
      </c>
      <c r="CI386" s="29">
        <v>60</v>
      </c>
      <c r="CJ386" s="61" t="s">
        <v>7343</v>
      </c>
      <c r="CK386" s="61" t="s">
        <v>1613</v>
      </c>
      <c r="CL386" s="10" t="str">
        <f t="shared" si="388"/>
        <v>2025EM1100383-MDSDF404</v>
      </c>
      <c r="CM386" s="61" t="str">
        <f t="shared" si="389"/>
        <v>2 missed</v>
      </c>
      <c r="CN386" s="61" t="str">
        <f t="shared" si="390"/>
        <v>0 missed</v>
      </c>
      <c r="CO386" s="111">
        <f t="shared" si="391"/>
        <v>0</v>
      </c>
      <c r="CP386" s="111">
        <f t="shared" si="392"/>
        <v>1</v>
      </c>
      <c r="CQ386" s="9">
        <f t="shared" si="393"/>
        <v>0</v>
      </c>
      <c r="CR386" s="9">
        <f t="shared" si="394"/>
        <v>1</v>
      </c>
      <c r="CS386" s="61" t="str">
        <f t="shared" si="395"/>
        <v>2 missed</v>
      </c>
      <c r="CT386" s="111">
        <f t="shared" si="396"/>
        <v>1</v>
      </c>
      <c r="CU386" s="10">
        <f t="shared" si="397"/>
        <v>0.33333333333333331</v>
      </c>
      <c r="CV386" s="10" t="str">
        <f t="shared" si="398"/>
        <v>Q-0 A-1 || Q Total-2, A Total-1</v>
      </c>
      <c r="CW386" s="111" t="str" cm="1">
        <f t="array" ref="CW386">IFERROR(INDEX('Attendance-Slot-1'!$Q$2:$Q$1112,MATCH(1,('Attendance-Slot-1'!$A$2:$A$1112=$C386)*('Attendance-Slot-1'!$G$2:$G$1112=CW$2),0)),"No Data")</f>
        <v>P-S1_Onsite</v>
      </c>
      <c r="CX386" s="111" t="str" cm="1">
        <f t="array" ref="CX386">IFERROR(INDEX('Attendance-Slot-2'!$Q$2:$Q$2595,MATCH(1,('Attendance-Slot-2'!$A$2:$A$2595=$C386)*('Attendance-Slot-2'!$G$2:$G$2595=CW$2),0)),"No Data")</f>
        <v>No Data</v>
      </c>
      <c r="CY386" s="136">
        <f>VLOOKUP($CL386,'Written Exam Marks'!$H:$Q,10,FALSE)</f>
        <v>7.5</v>
      </c>
      <c r="CZ386" s="136">
        <f>VLOOKUP($CL386,'Written Exam Marks'!$H:$Q,9,FALSE)</f>
        <v>40</v>
      </c>
      <c r="DA386" s="111" t="str">
        <f t="shared" si="399"/>
        <v>Present</v>
      </c>
      <c r="DB386" s="111" t="str">
        <f t="shared" si="400"/>
        <v>P-S1_Onsite</v>
      </c>
      <c r="DC386" s="148">
        <v>4.5</v>
      </c>
      <c r="DD386" s="148">
        <v>6.875</v>
      </c>
      <c r="DE386" s="148" t="s">
        <v>5</v>
      </c>
      <c r="DF386" s="148">
        <v>4</v>
      </c>
      <c r="DG386" s="148">
        <v>18</v>
      </c>
      <c r="DH386" s="148">
        <v>33.375</v>
      </c>
      <c r="DI386" s="148">
        <v>65</v>
      </c>
      <c r="DJ386" s="66" t="s">
        <v>7351</v>
      </c>
      <c r="DK386" s="66" t="s">
        <v>1631</v>
      </c>
      <c r="DL386" s="68" t="str">
        <f t="shared" si="401"/>
        <v>2025EM1100383-MDSDF406</v>
      </c>
      <c r="DM386" s="66" t="str">
        <f t="shared" si="402"/>
        <v>1 missed</v>
      </c>
      <c r="DN386" s="66" t="str">
        <f t="shared" si="403"/>
        <v>0 missed</v>
      </c>
      <c r="DO386" s="62">
        <f t="shared" si="404"/>
        <v>2</v>
      </c>
      <c r="DP386" s="62">
        <f t="shared" si="405"/>
        <v>2</v>
      </c>
      <c r="DQ386" s="67">
        <f t="shared" si="406"/>
        <v>0.66666666666666663</v>
      </c>
      <c r="DR386" s="67">
        <f t="shared" si="407"/>
        <v>1</v>
      </c>
      <c r="DS386" s="66" t="str">
        <f t="shared" si="408"/>
        <v>1 missed</v>
      </c>
      <c r="DT386" s="62">
        <f t="shared" si="409"/>
        <v>4</v>
      </c>
      <c r="DU386" s="68">
        <f t="shared" si="410"/>
        <v>0.8</v>
      </c>
      <c r="DV386" s="68" t="str">
        <f t="shared" si="411"/>
        <v>Q-2 A-2 || Q Total-3, A Total-2</v>
      </c>
      <c r="DW386" s="62" t="str" cm="1">
        <f t="array" ref="DW386">IFERROR(INDEX('Attendance-Slot-1'!$Q$2:$Q$1112,MATCH(1,('Attendance-Slot-1'!$A$2:$A$1112=$C386)*('Attendance-Slot-1'!$G$2:$G$1112=DW$2),0)),"No Data")</f>
        <v>No Data</v>
      </c>
      <c r="DX386" s="62" t="str" cm="1">
        <f t="array" ref="DX386">IFERROR(INDEX('Attendance-Slot-2'!$Q$2:$Q$2595,MATCH(1,('Attendance-Slot-2'!$A$2:$A$2595=$C386)*('Attendance-Slot-2'!$G$2:$G$2595=DW$2),0)),"No Data")</f>
        <v>P-S2_Onsite</v>
      </c>
      <c r="DY386" s="137">
        <f>VLOOKUP($DL386,'Written Exam Marks'!$H:$Q,10,FALSE)</f>
        <v>12</v>
      </c>
      <c r="DZ386" s="137">
        <f>VLOOKUP($DL386,'Written Exam Marks'!$H:$Q,9,FALSE)</f>
        <v>35</v>
      </c>
      <c r="EA386" s="62" t="str">
        <f t="shared" si="412"/>
        <v>Present</v>
      </c>
      <c r="EB386" s="62" t="str">
        <f t="shared" si="413"/>
        <v>P-S2_Onsite</v>
      </c>
      <c r="EC386" s="114" t="str">
        <f t="shared" si="350"/>
        <v>P-2, 
A-0, 
No Data-3</v>
      </c>
      <c r="ED386" s="114" t="str">
        <f t="shared" si="351"/>
        <v>P-3, 
A-0, 
No Data-2</v>
      </c>
      <c r="EE386" s="114" t="str">
        <f t="shared" si="414"/>
        <v>P-S1_Onsite</v>
      </c>
      <c r="EF386" s="114" t="str">
        <f t="shared" si="415"/>
        <v>P-S2_Onsite</v>
      </c>
      <c r="EG386" s="114" t="str">
        <f t="shared" si="416"/>
        <v>P-S2_Onsite</v>
      </c>
      <c r="EH386" s="114" t="str">
        <f t="shared" si="417"/>
        <v>P-S1_Onsite</v>
      </c>
      <c r="EI386" s="114" t="str">
        <f t="shared" si="418"/>
        <v>P-S2_Onsite</v>
      </c>
      <c r="EJ386" s="114" t="str">
        <f t="shared" si="419"/>
        <v>P-5, A-0, No Data-0</v>
      </c>
      <c r="EK386" s="114" t="s">
        <v>10453</v>
      </c>
      <c r="EL386" s="114">
        <v>28.5</v>
      </c>
      <c r="EM386" s="114">
        <v>7</v>
      </c>
      <c r="EN386" s="114">
        <v>47</v>
      </c>
      <c r="EO386" s="114">
        <v>82.5</v>
      </c>
      <c r="EP386" s="114" t="s">
        <v>7217</v>
      </c>
      <c r="EQ386" s="114" t="s">
        <v>1054</v>
      </c>
      <c r="ER386" s="114" t="s">
        <v>3045</v>
      </c>
      <c r="ES386" s="114"/>
      <c r="ET386" s="30" t="s">
        <v>3045</v>
      </c>
    </row>
    <row r="387" spans="1:150" x14ac:dyDescent="0.25">
      <c r="A387" s="114">
        <v>384</v>
      </c>
      <c r="B387" s="114" t="s">
        <v>7224</v>
      </c>
      <c r="C387" s="80" t="s">
        <v>3051</v>
      </c>
      <c r="D387" s="30" t="s">
        <v>3052</v>
      </c>
      <c r="E387" s="30" t="s">
        <v>3053</v>
      </c>
      <c r="F387" s="33" t="s">
        <v>7201</v>
      </c>
      <c r="G387" s="30" t="s">
        <v>3054</v>
      </c>
      <c r="H387" s="143" t="s">
        <v>5</v>
      </c>
      <c r="I387" s="143">
        <v>15</v>
      </c>
      <c r="J387" s="143">
        <v>18</v>
      </c>
      <c r="K387" s="143">
        <v>15</v>
      </c>
      <c r="L387" s="143">
        <v>48</v>
      </c>
      <c r="M387" s="143">
        <v>65</v>
      </c>
      <c r="N387" s="40" t="s">
        <v>7314</v>
      </c>
      <c r="O387" s="40" t="s">
        <v>1593</v>
      </c>
      <c r="P387" s="13" t="str">
        <f t="shared" si="352"/>
        <v>2025EM1100384-MDSDF401</v>
      </c>
      <c r="Q387" s="40" t="str">
        <f t="shared" si="353"/>
        <v>1 missed</v>
      </c>
      <c r="R387" s="40" t="str">
        <f t="shared" si="354"/>
        <v>0 missed</v>
      </c>
      <c r="S387" s="40">
        <f t="shared" si="355"/>
        <v>2</v>
      </c>
      <c r="T387" s="40">
        <f t="shared" si="356"/>
        <v>1</v>
      </c>
      <c r="U387" s="41">
        <f t="shared" si="357"/>
        <v>0.66666666666666663</v>
      </c>
      <c r="V387" s="41">
        <f t="shared" si="358"/>
        <v>1</v>
      </c>
      <c r="W387" s="40" t="str">
        <f t="shared" si="359"/>
        <v>1 missed</v>
      </c>
      <c r="X387" s="113">
        <f t="shared" si="360"/>
        <v>3</v>
      </c>
      <c r="Y387" s="13">
        <f t="shared" si="361"/>
        <v>0.75</v>
      </c>
      <c r="Z387" s="13" t="str">
        <f t="shared" si="362"/>
        <v>Q-2 A-1 || Q Total-3, A Total-1</v>
      </c>
      <c r="AA387" s="113" t="str" cm="1">
        <f t="array" ref="AA387">IFERROR(INDEX('Attendance-Slot-1'!$Q$2:$Q$1112,MATCH(1,('Attendance-Slot-1'!$A$2:$A$1112=$C387)*('Attendance-Slot-1'!$G$2:$G$1112=AA$2),0)),"No Data")</f>
        <v>No Data</v>
      </c>
      <c r="AB387" s="113" t="str" cm="1">
        <f t="array" ref="AB387">IFERROR(INDEX('Attendance-Slot-2'!$Q$2:$Q$2595,MATCH(1,('Attendance-Slot-2'!$A$2:$A$2595=$C387)*('Attendance-Slot-2'!$G$2:$G$2595=AA$2),0)),"No Data")</f>
        <v>P-S2_Onsite</v>
      </c>
      <c r="AC387" s="133">
        <f>VLOOKUP($P387,'Written Exam Marks'!$H:$Q,10,FALSE)</f>
        <v>14.5</v>
      </c>
      <c r="AD387" s="133">
        <f>VLOOKUP($P387,'Written Exam Marks'!$H:$Q,9,FALSE)</f>
        <v>35</v>
      </c>
      <c r="AE387" s="113" t="str">
        <f t="shared" si="363"/>
        <v>Present</v>
      </c>
      <c r="AF387" s="113" t="str">
        <f t="shared" si="364"/>
        <v>P-S2_Onsite</v>
      </c>
      <c r="AG387" s="146">
        <v>9.5</v>
      </c>
      <c r="AH387" s="146">
        <v>9</v>
      </c>
      <c r="AI387" s="146">
        <v>10</v>
      </c>
      <c r="AJ387" s="146">
        <v>10</v>
      </c>
      <c r="AK387" s="146">
        <v>10</v>
      </c>
      <c r="AL387" s="146">
        <v>10</v>
      </c>
      <c r="AM387" s="146">
        <v>58.5</v>
      </c>
      <c r="AN387" s="146">
        <v>60</v>
      </c>
      <c r="AO387" s="43" t="s">
        <v>7336</v>
      </c>
      <c r="AP387" s="43" t="s">
        <v>1598</v>
      </c>
      <c r="AQ387" s="50" t="str">
        <f t="shared" si="365"/>
        <v>2025EM1100384-MDSDF402</v>
      </c>
      <c r="AR387" s="43" t="str">
        <f t="shared" si="366"/>
        <v>0 missed</v>
      </c>
      <c r="AS387" s="47" t="s">
        <v>7342</v>
      </c>
      <c r="AT387" s="43">
        <f t="shared" si="367"/>
        <v>6</v>
      </c>
      <c r="AU387" s="48" t="s">
        <v>7342</v>
      </c>
      <c r="AV387" s="49">
        <f t="shared" si="368"/>
        <v>1</v>
      </c>
      <c r="AW387" s="48" t="s">
        <v>7342</v>
      </c>
      <c r="AX387" s="43" t="str">
        <f t="shared" si="369"/>
        <v>0 missed</v>
      </c>
      <c r="AY387" s="42">
        <f t="shared" si="370"/>
        <v>6</v>
      </c>
      <c r="AZ387" s="50">
        <f t="shared" si="371"/>
        <v>1</v>
      </c>
      <c r="BA387" s="50" t="str">
        <f t="shared" si="372"/>
        <v>Q-6 A-- || Q Total-6, A Total-0</v>
      </c>
      <c r="BB387" s="42" t="str" cm="1">
        <f t="array" ref="BB387">IFERROR(INDEX('Attendance-Slot-1'!$Q$2:$Q$1112,MATCH(1,('Attendance-Slot-1'!$A$2:$A$1112=$C387)*('Attendance-Slot-1'!$G$2:$G$1112=BB$2),0)),"No Data")</f>
        <v>P-S1_Onsite</v>
      </c>
      <c r="BC387" s="42" t="str" cm="1">
        <f t="array" ref="BC387">IFERROR(INDEX('Attendance-Slot-2'!$Q$2:$Q$2595,MATCH(1,('Attendance-Slot-2'!$A$2:$A$2595=$C387)*('Attendance-Slot-2'!$G$2:$G$2595=BB$2),0)),"No Data")</f>
        <v>No Data</v>
      </c>
      <c r="BD387" s="134">
        <f>VLOOKUP($AQ387,'Written Exam Marks'!$H:$Q,10,FALSE)</f>
        <v>17</v>
      </c>
      <c r="BE387" s="134">
        <f>VLOOKUP($AQ387,'Written Exam Marks'!$H:$Q,9,FALSE)</f>
        <v>40</v>
      </c>
      <c r="BF387" s="42" t="str">
        <f t="shared" si="373"/>
        <v>Present</v>
      </c>
      <c r="BG387" s="42" t="str">
        <f t="shared" si="374"/>
        <v>P-S1_Onsite</v>
      </c>
      <c r="BH387" s="147">
        <v>20</v>
      </c>
      <c r="BI387" s="147">
        <v>26</v>
      </c>
      <c r="BJ387" s="147">
        <v>46</v>
      </c>
      <c r="BK387" s="147">
        <v>60</v>
      </c>
      <c r="BL387" s="52" t="s">
        <v>3697</v>
      </c>
      <c r="BM387" s="52" t="s">
        <v>1606</v>
      </c>
      <c r="BN387" s="57" t="str">
        <f t="shared" si="375"/>
        <v>2025EM1100384-MDSDF403</v>
      </c>
      <c r="BO387" s="52" t="str">
        <f t="shared" si="376"/>
        <v>0 missed</v>
      </c>
      <c r="BP387" s="52" t="str">
        <f t="shared" si="377"/>
        <v>0 missed</v>
      </c>
      <c r="BQ387" s="52">
        <f t="shared" si="378"/>
        <v>1</v>
      </c>
      <c r="BR387" s="52">
        <f t="shared" si="379"/>
        <v>1</v>
      </c>
      <c r="BS387" s="56">
        <f t="shared" si="380"/>
        <v>1</v>
      </c>
      <c r="BT387" s="56">
        <f t="shared" si="381"/>
        <v>1</v>
      </c>
      <c r="BU387" s="52" t="str">
        <f t="shared" si="382"/>
        <v>0 missed</v>
      </c>
      <c r="BV387" s="51">
        <f t="shared" si="383"/>
        <v>2</v>
      </c>
      <c r="BW387" s="57">
        <f t="shared" si="384"/>
        <v>1</v>
      </c>
      <c r="BX387" s="57" t="str">
        <f t="shared" si="385"/>
        <v>Q-1 A-1 || Q Total-1, A Total-1</v>
      </c>
      <c r="BY387" s="51" t="str" cm="1">
        <f t="array" ref="BY387">IFERROR(INDEX('Attendance-Slot-1'!$Q$2:$Q$1112,MATCH(1,('Attendance-Slot-1'!$A$2:$A$1112=$C387)*('Attendance-Slot-1'!$G$2:$G$1112=BY$2),0)),"No Data")</f>
        <v>P-S1_Onsite</v>
      </c>
      <c r="BZ387" s="51" t="str" cm="1">
        <f t="array" ref="BZ387">IFERROR(INDEX('Attendance-Slot-2'!$Q$2:$Q$2595,MATCH(1,('Attendance-Slot-2'!$A$2:$A$2595=$C387)*('Attendance-Slot-2'!$G$2:$G$2595=BY$2),0)),"No Data")</f>
        <v>No Data</v>
      </c>
      <c r="CA387" s="135">
        <f>VLOOKUP($BN387,'Written Exam Marks'!$H:$Q,10,FALSE)</f>
        <v>17</v>
      </c>
      <c r="CB387" s="135">
        <f>VLOOKUP($BN387,'Written Exam Marks'!$H:$Q,9,FALSE)</f>
        <v>40</v>
      </c>
      <c r="CC387" s="51" t="str">
        <f t="shared" si="386"/>
        <v>Present</v>
      </c>
      <c r="CD387" s="51" t="str">
        <f t="shared" si="387"/>
        <v>P-S1_Onsite</v>
      </c>
      <c r="CE387" s="29">
        <v>20</v>
      </c>
      <c r="CF387" s="29">
        <v>20</v>
      </c>
      <c r="CG387" s="29">
        <v>20</v>
      </c>
      <c r="CH387" s="29">
        <v>60</v>
      </c>
      <c r="CI387" s="29">
        <v>60</v>
      </c>
      <c r="CJ387" s="61" t="s">
        <v>7343</v>
      </c>
      <c r="CK387" s="61" t="s">
        <v>1613</v>
      </c>
      <c r="CL387" s="10" t="str">
        <f t="shared" si="388"/>
        <v>2025EM1100384-MDSDF404</v>
      </c>
      <c r="CM387" s="61" t="str">
        <f t="shared" si="389"/>
        <v>0 missed</v>
      </c>
      <c r="CN387" s="61" t="str">
        <f t="shared" si="390"/>
        <v>0 missed</v>
      </c>
      <c r="CO387" s="111">
        <f t="shared" si="391"/>
        <v>2</v>
      </c>
      <c r="CP387" s="111">
        <f t="shared" si="392"/>
        <v>1</v>
      </c>
      <c r="CQ387" s="9">
        <f t="shared" si="393"/>
        <v>1</v>
      </c>
      <c r="CR387" s="9">
        <f t="shared" si="394"/>
        <v>1</v>
      </c>
      <c r="CS387" s="61" t="str">
        <f t="shared" si="395"/>
        <v>0 missed</v>
      </c>
      <c r="CT387" s="111">
        <f t="shared" si="396"/>
        <v>3</v>
      </c>
      <c r="CU387" s="10">
        <f t="shared" si="397"/>
        <v>1</v>
      </c>
      <c r="CV387" s="10" t="str">
        <f t="shared" si="398"/>
        <v>Q-2 A-1 || Q Total-2, A Total-1</v>
      </c>
      <c r="CW387" s="111" t="str" cm="1">
        <f t="array" ref="CW387">IFERROR(INDEX('Attendance-Slot-1'!$Q$2:$Q$1112,MATCH(1,('Attendance-Slot-1'!$A$2:$A$1112=$C387)*('Attendance-Slot-1'!$G$2:$G$1112=CW$2),0)),"No Data")</f>
        <v>No Data</v>
      </c>
      <c r="CX387" s="111" t="str" cm="1">
        <f t="array" ref="CX387">IFERROR(INDEX('Attendance-Slot-2'!$Q$2:$Q$2595,MATCH(1,('Attendance-Slot-2'!$A$2:$A$2595=$C387)*('Attendance-Slot-2'!$G$2:$G$2595=CW$2),0)),"No Data")</f>
        <v>P-S2_Onsite</v>
      </c>
      <c r="CY387" s="136">
        <f>VLOOKUP($CL387,'Written Exam Marks'!$H:$Q,10,FALSE)</f>
        <v>21</v>
      </c>
      <c r="CZ387" s="136">
        <f>VLOOKUP($CL387,'Written Exam Marks'!$H:$Q,9,FALSE)</f>
        <v>40</v>
      </c>
      <c r="DA387" s="111" t="str">
        <f t="shared" si="399"/>
        <v>Present</v>
      </c>
      <c r="DB387" s="111" t="str">
        <f t="shared" si="400"/>
        <v>P-S2_Onsite</v>
      </c>
      <c r="DC387" s="148">
        <v>5</v>
      </c>
      <c r="DD387" s="148">
        <v>6.5</v>
      </c>
      <c r="DE387" s="148">
        <v>9</v>
      </c>
      <c r="DF387" s="148">
        <v>16</v>
      </c>
      <c r="DG387" s="148">
        <v>20</v>
      </c>
      <c r="DH387" s="148">
        <v>56.5</v>
      </c>
      <c r="DI387" s="148">
        <v>65</v>
      </c>
      <c r="DJ387" s="66" t="s">
        <v>7351</v>
      </c>
      <c r="DK387" s="66" t="s">
        <v>1631</v>
      </c>
      <c r="DL387" s="68" t="str">
        <f t="shared" si="401"/>
        <v>2025EM1100384-MDSDF406</v>
      </c>
      <c r="DM387" s="66" t="str">
        <f t="shared" si="402"/>
        <v>0 missed</v>
      </c>
      <c r="DN387" s="66" t="str">
        <f t="shared" si="403"/>
        <v>0 missed</v>
      </c>
      <c r="DO387" s="62">
        <f t="shared" si="404"/>
        <v>3</v>
      </c>
      <c r="DP387" s="62">
        <f t="shared" si="405"/>
        <v>2</v>
      </c>
      <c r="DQ387" s="67">
        <f t="shared" si="406"/>
        <v>1</v>
      </c>
      <c r="DR387" s="67">
        <f t="shared" si="407"/>
        <v>1</v>
      </c>
      <c r="DS387" s="66" t="str">
        <f t="shared" si="408"/>
        <v>0 missed</v>
      </c>
      <c r="DT387" s="62">
        <f t="shared" si="409"/>
        <v>5</v>
      </c>
      <c r="DU387" s="68">
        <f t="shared" si="410"/>
        <v>1</v>
      </c>
      <c r="DV387" s="68" t="str">
        <f t="shared" si="411"/>
        <v>Q-3 A-2 || Q Total-3, A Total-2</v>
      </c>
      <c r="DW387" s="62" t="str" cm="1">
        <f t="array" ref="DW387">IFERROR(INDEX('Attendance-Slot-1'!$Q$2:$Q$1112,MATCH(1,('Attendance-Slot-1'!$A$2:$A$1112=$C387)*('Attendance-Slot-1'!$G$2:$G$1112=DW$2),0)),"No Data")</f>
        <v>P-S1_Onsite</v>
      </c>
      <c r="DX387" s="62" t="str" cm="1">
        <f t="array" ref="DX387">IFERROR(INDEX('Attendance-Slot-2'!$Q$2:$Q$2595,MATCH(1,('Attendance-Slot-2'!$A$2:$A$2595=$C387)*('Attendance-Slot-2'!$G$2:$G$2595=DW$2),0)),"No Data")</f>
        <v>No Data</v>
      </c>
      <c r="DY387" s="137">
        <f>VLOOKUP($DL387,'Written Exam Marks'!$H:$Q,10,FALSE)</f>
        <v>24.5</v>
      </c>
      <c r="DZ387" s="137">
        <f>VLOOKUP($DL387,'Written Exam Marks'!$H:$Q,9,FALSE)</f>
        <v>35</v>
      </c>
      <c r="EA387" s="62" t="str">
        <f t="shared" si="412"/>
        <v>Present</v>
      </c>
      <c r="EB387" s="62" t="str">
        <f t="shared" si="413"/>
        <v>P-S1_Onsite</v>
      </c>
      <c r="EC387" s="114" t="str">
        <f t="shared" si="350"/>
        <v>P-3, 
A-0, 
No Data-2</v>
      </c>
      <c r="ED387" s="114" t="str">
        <f t="shared" si="351"/>
        <v>P-2, 
A-0, 
No Data-3</v>
      </c>
      <c r="EE387" s="114" t="str">
        <f t="shared" si="414"/>
        <v>P-S2_Onsite</v>
      </c>
      <c r="EF387" s="114" t="str">
        <f t="shared" si="415"/>
        <v>P-S1_Onsite</v>
      </c>
      <c r="EG387" s="114" t="str">
        <f t="shared" si="416"/>
        <v>P-S1_Onsite</v>
      </c>
      <c r="EH387" s="114" t="str">
        <f t="shared" si="417"/>
        <v>P-S2_Onsite</v>
      </c>
      <c r="EI387" s="114" t="str">
        <f t="shared" si="418"/>
        <v>P-S1_Onsite</v>
      </c>
      <c r="EJ387" s="114" t="str">
        <f t="shared" si="419"/>
        <v>P-5, A-0, No Data-0</v>
      </c>
      <c r="EK387" s="114" t="s">
        <v>10453</v>
      </c>
      <c r="EL387" s="114">
        <v>30</v>
      </c>
      <c r="EM387" s="114">
        <v>10</v>
      </c>
      <c r="EN387" s="114">
        <v>54</v>
      </c>
      <c r="EO387" s="114">
        <v>94</v>
      </c>
      <c r="EP387" s="114" t="s">
        <v>7217</v>
      </c>
      <c r="EQ387" s="114" t="s">
        <v>1054</v>
      </c>
      <c r="ER387" s="114" t="s">
        <v>3051</v>
      </c>
      <c r="ES387" s="114"/>
      <c r="ET387" s="30" t="s">
        <v>3051</v>
      </c>
    </row>
    <row r="388" spans="1:150" x14ac:dyDescent="0.25">
      <c r="A388" s="114">
        <v>385</v>
      </c>
      <c r="B388" s="114" t="s">
        <v>7224</v>
      </c>
      <c r="C388" s="80" t="s">
        <v>3058</v>
      </c>
      <c r="D388" s="30" t="s">
        <v>3059</v>
      </c>
      <c r="E388" s="30" t="s">
        <v>3060</v>
      </c>
      <c r="F388" s="33" t="s">
        <v>7201</v>
      </c>
      <c r="G388" s="30" t="s">
        <v>3061</v>
      </c>
      <c r="H388" s="143">
        <v>15</v>
      </c>
      <c r="I388" s="143">
        <v>15</v>
      </c>
      <c r="J388" s="143">
        <v>17</v>
      </c>
      <c r="K388" s="143">
        <v>15</v>
      </c>
      <c r="L388" s="143">
        <v>62</v>
      </c>
      <c r="M388" s="143">
        <v>65</v>
      </c>
      <c r="N388" s="40" t="s">
        <v>7314</v>
      </c>
      <c r="O388" s="40" t="s">
        <v>1593</v>
      </c>
      <c r="P388" s="13" t="str">
        <f t="shared" si="352"/>
        <v>2025EM1100385-MDSDF401</v>
      </c>
      <c r="Q388" s="40" t="str">
        <f t="shared" si="353"/>
        <v>0 missed</v>
      </c>
      <c r="R388" s="40" t="str">
        <f t="shared" si="354"/>
        <v>0 missed</v>
      </c>
      <c r="S388" s="40">
        <f t="shared" si="355"/>
        <v>3</v>
      </c>
      <c r="T388" s="40">
        <f t="shared" si="356"/>
        <v>1</v>
      </c>
      <c r="U388" s="41">
        <f t="shared" si="357"/>
        <v>1</v>
      </c>
      <c r="V388" s="41">
        <f t="shared" si="358"/>
        <v>1</v>
      </c>
      <c r="W388" s="40" t="str">
        <f t="shared" si="359"/>
        <v>0 missed</v>
      </c>
      <c r="X388" s="113">
        <f t="shared" si="360"/>
        <v>4</v>
      </c>
      <c r="Y388" s="13">
        <f t="shared" si="361"/>
        <v>1</v>
      </c>
      <c r="Z388" s="13" t="str">
        <f t="shared" si="362"/>
        <v>Q-3 A-1 || Q Total-3, A Total-1</v>
      </c>
      <c r="AA388" s="113" t="str" cm="1">
        <f t="array" ref="AA388">IFERROR(INDEX('Attendance-Slot-1'!$Q$2:$Q$1112,MATCH(1,('Attendance-Slot-1'!$A$2:$A$1112=$C388)*('Attendance-Slot-1'!$G$2:$G$1112=AA$2),0)),"No Data")</f>
        <v>No Data</v>
      </c>
      <c r="AB388" s="113" t="str" cm="1">
        <f t="array" ref="AB388">IFERROR(INDEX('Attendance-Slot-2'!$Q$2:$Q$2595,MATCH(1,('Attendance-Slot-2'!$A$2:$A$2595=$C388)*('Attendance-Slot-2'!$G$2:$G$2595=AA$2),0)),"No Data")</f>
        <v>P-S2_Onsite</v>
      </c>
      <c r="AC388" s="133">
        <f>VLOOKUP($P388,'Written Exam Marks'!$H:$Q,10,FALSE)</f>
        <v>20</v>
      </c>
      <c r="AD388" s="133">
        <f>VLOOKUP($P388,'Written Exam Marks'!$H:$Q,9,FALSE)</f>
        <v>35</v>
      </c>
      <c r="AE388" s="113" t="str">
        <f t="shared" si="363"/>
        <v>Present</v>
      </c>
      <c r="AF388" s="113" t="str">
        <f t="shared" si="364"/>
        <v>P-S2_Onsite</v>
      </c>
      <c r="AG388" s="146">
        <v>10</v>
      </c>
      <c r="AH388" s="146">
        <v>10</v>
      </c>
      <c r="AI388" s="146">
        <v>6</v>
      </c>
      <c r="AJ388" s="146">
        <v>10</v>
      </c>
      <c r="AK388" s="146">
        <v>10</v>
      </c>
      <c r="AL388" s="146">
        <v>10</v>
      </c>
      <c r="AM388" s="146">
        <v>56</v>
      </c>
      <c r="AN388" s="146">
        <v>60</v>
      </c>
      <c r="AO388" s="43" t="s">
        <v>7336</v>
      </c>
      <c r="AP388" s="43" t="s">
        <v>1598</v>
      </c>
      <c r="AQ388" s="50" t="str">
        <f t="shared" si="365"/>
        <v>2025EM1100385-MDSDF402</v>
      </c>
      <c r="AR388" s="43" t="str">
        <f t="shared" si="366"/>
        <v>0 missed</v>
      </c>
      <c r="AS388" s="47" t="s">
        <v>7342</v>
      </c>
      <c r="AT388" s="43">
        <f t="shared" si="367"/>
        <v>6</v>
      </c>
      <c r="AU388" s="48" t="s">
        <v>7342</v>
      </c>
      <c r="AV388" s="49">
        <f t="shared" si="368"/>
        <v>1</v>
      </c>
      <c r="AW388" s="48" t="s">
        <v>7342</v>
      </c>
      <c r="AX388" s="43" t="str">
        <f t="shared" si="369"/>
        <v>0 missed</v>
      </c>
      <c r="AY388" s="42">
        <f t="shared" si="370"/>
        <v>6</v>
      </c>
      <c r="AZ388" s="50">
        <f t="shared" si="371"/>
        <v>1</v>
      </c>
      <c r="BA388" s="50" t="str">
        <f t="shared" si="372"/>
        <v>Q-6 A-- || Q Total-6, A Total-0</v>
      </c>
      <c r="BB388" s="42" t="str" cm="1">
        <f t="array" ref="BB388">IFERROR(INDEX('Attendance-Slot-1'!$Q$2:$Q$1112,MATCH(1,('Attendance-Slot-1'!$A$2:$A$1112=$C388)*('Attendance-Slot-1'!$G$2:$G$1112=BB$2),0)),"No Data")</f>
        <v>P-S1_Onsite</v>
      </c>
      <c r="BC388" s="42" t="str" cm="1">
        <f t="array" ref="BC388">IFERROR(INDEX('Attendance-Slot-2'!$Q$2:$Q$2595,MATCH(1,('Attendance-Slot-2'!$A$2:$A$2595=$C388)*('Attendance-Slot-2'!$G$2:$G$2595=BB$2),0)),"No Data")</f>
        <v>No Data</v>
      </c>
      <c r="BD388" s="134">
        <f>VLOOKUP($AQ388,'Written Exam Marks'!$H:$Q,10,FALSE)</f>
        <v>17</v>
      </c>
      <c r="BE388" s="134">
        <f>VLOOKUP($AQ388,'Written Exam Marks'!$H:$Q,9,FALSE)</f>
        <v>40</v>
      </c>
      <c r="BF388" s="42" t="str">
        <f t="shared" si="373"/>
        <v>Present</v>
      </c>
      <c r="BG388" s="42" t="str">
        <f t="shared" si="374"/>
        <v>P-S1_Onsite</v>
      </c>
      <c r="BH388" s="147">
        <v>20</v>
      </c>
      <c r="BI388" s="147">
        <v>26</v>
      </c>
      <c r="BJ388" s="147">
        <v>46</v>
      </c>
      <c r="BK388" s="147">
        <v>60</v>
      </c>
      <c r="BL388" s="52" t="s">
        <v>3697</v>
      </c>
      <c r="BM388" s="52" t="s">
        <v>1606</v>
      </c>
      <c r="BN388" s="57" t="str">
        <f t="shared" si="375"/>
        <v>2025EM1100385-MDSDF403</v>
      </c>
      <c r="BO388" s="52" t="str">
        <f t="shared" si="376"/>
        <v>0 missed</v>
      </c>
      <c r="BP388" s="52" t="str">
        <f t="shared" si="377"/>
        <v>0 missed</v>
      </c>
      <c r="BQ388" s="52">
        <f t="shared" si="378"/>
        <v>1</v>
      </c>
      <c r="BR388" s="52">
        <f t="shared" si="379"/>
        <v>1</v>
      </c>
      <c r="BS388" s="56">
        <f t="shared" si="380"/>
        <v>1</v>
      </c>
      <c r="BT388" s="56">
        <f t="shared" si="381"/>
        <v>1</v>
      </c>
      <c r="BU388" s="52" t="str">
        <f t="shared" si="382"/>
        <v>0 missed</v>
      </c>
      <c r="BV388" s="51">
        <f t="shared" si="383"/>
        <v>2</v>
      </c>
      <c r="BW388" s="57">
        <f t="shared" si="384"/>
        <v>1</v>
      </c>
      <c r="BX388" s="57" t="str">
        <f t="shared" si="385"/>
        <v>Q-1 A-1 || Q Total-1, A Total-1</v>
      </c>
      <c r="BY388" s="51" t="str" cm="1">
        <f t="array" ref="BY388">IFERROR(INDEX('Attendance-Slot-1'!$Q$2:$Q$1112,MATCH(1,('Attendance-Slot-1'!$A$2:$A$1112=$C388)*('Attendance-Slot-1'!$G$2:$G$1112=BY$2),0)),"No Data")</f>
        <v>No Data</v>
      </c>
      <c r="BZ388" s="51" t="str" cm="1">
        <f t="array" ref="BZ388">IFERROR(INDEX('Attendance-Slot-2'!$Q$2:$Q$2595,MATCH(1,('Attendance-Slot-2'!$A$2:$A$2595=$C388)*('Attendance-Slot-2'!$G$2:$G$2595=BY$2),0)),"No Data")</f>
        <v>P-S2_Onsite</v>
      </c>
      <c r="CA388" s="135">
        <f>VLOOKUP($BN388,'Written Exam Marks'!$H:$Q,10,FALSE)</f>
        <v>24.5</v>
      </c>
      <c r="CB388" s="135">
        <f>VLOOKUP($BN388,'Written Exam Marks'!$H:$Q,9,FALSE)</f>
        <v>40</v>
      </c>
      <c r="CC388" s="51" t="str">
        <f t="shared" si="386"/>
        <v>Present</v>
      </c>
      <c r="CD388" s="51" t="str">
        <f t="shared" si="387"/>
        <v>P-S2_Onsite</v>
      </c>
      <c r="CE388" s="29">
        <v>20</v>
      </c>
      <c r="CF388" s="29">
        <v>19</v>
      </c>
      <c r="CG388" s="29">
        <v>19</v>
      </c>
      <c r="CH388" s="29">
        <v>58</v>
      </c>
      <c r="CI388" s="29">
        <v>60</v>
      </c>
      <c r="CJ388" s="61" t="s">
        <v>7343</v>
      </c>
      <c r="CK388" s="61" t="s">
        <v>1613</v>
      </c>
      <c r="CL388" s="10" t="str">
        <f t="shared" si="388"/>
        <v>2025EM1100385-MDSDF404</v>
      </c>
      <c r="CM388" s="61" t="str">
        <f t="shared" si="389"/>
        <v>0 missed</v>
      </c>
      <c r="CN388" s="61" t="str">
        <f t="shared" si="390"/>
        <v>0 missed</v>
      </c>
      <c r="CO388" s="111">
        <f t="shared" si="391"/>
        <v>2</v>
      </c>
      <c r="CP388" s="111">
        <f t="shared" si="392"/>
        <v>1</v>
      </c>
      <c r="CQ388" s="9">
        <f t="shared" si="393"/>
        <v>1</v>
      </c>
      <c r="CR388" s="9">
        <f t="shared" si="394"/>
        <v>1</v>
      </c>
      <c r="CS388" s="61" t="str">
        <f t="shared" si="395"/>
        <v>0 missed</v>
      </c>
      <c r="CT388" s="111">
        <f t="shared" si="396"/>
        <v>3</v>
      </c>
      <c r="CU388" s="10">
        <f t="shared" si="397"/>
        <v>1</v>
      </c>
      <c r="CV388" s="10" t="str">
        <f t="shared" si="398"/>
        <v>Q-2 A-1 || Q Total-2, A Total-1</v>
      </c>
      <c r="CW388" s="111" t="str" cm="1">
        <f t="array" ref="CW388">IFERROR(INDEX('Attendance-Slot-1'!$Q$2:$Q$1112,MATCH(1,('Attendance-Slot-1'!$A$2:$A$1112=$C388)*('Attendance-Slot-1'!$G$2:$G$1112=CW$2),0)),"No Data")</f>
        <v>P-S1_Onsite</v>
      </c>
      <c r="CX388" s="111" t="str" cm="1">
        <f t="array" ref="CX388">IFERROR(INDEX('Attendance-Slot-2'!$Q$2:$Q$2595,MATCH(1,('Attendance-Slot-2'!$A$2:$A$2595=$C388)*('Attendance-Slot-2'!$G$2:$G$2595=CW$2),0)),"No Data")</f>
        <v>No Data</v>
      </c>
      <c r="CY388" s="136">
        <f>VLOOKUP($CL388,'Written Exam Marks'!$H:$Q,10,FALSE)</f>
        <v>20.5</v>
      </c>
      <c r="CZ388" s="136">
        <f>VLOOKUP($CL388,'Written Exam Marks'!$H:$Q,9,FALSE)</f>
        <v>40</v>
      </c>
      <c r="DA388" s="111" t="str">
        <f t="shared" si="399"/>
        <v>Present</v>
      </c>
      <c r="DB388" s="111" t="str">
        <f t="shared" si="400"/>
        <v>P-S1_Onsite</v>
      </c>
      <c r="DC388" s="148">
        <v>5.5</v>
      </c>
      <c r="DD388" s="148">
        <v>7.625</v>
      </c>
      <c r="DE388" s="148">
        <v>9</v>
      </c>
      <c r="DF388" s="148">
        <v>15</v>
      </c>
      <c r="DG388" s="148">
        <v>15</v>
      </c>
      <c r="DH388" s="148">
        <v>52.125</v>
      </c>
      <c r="DI388" s="148">
        <v>65</v>
      </c>
      <c r="DJ388" s="66" t="s">
        <v>7351</v>
      </c>
      <c r="DK388" s="66" t="s">
        <v>1631</v>
      </c>
      <c r="DL388" s="68" t="str">
        <f t="shared" si="401"/>
        <v>2025EM1100385-MDSDF406</v>
      </c>
      <c r="DM388" s="66" t="str">
        <f t="shared" si="402"/>
        <v>0 missed</v>
      </c>
      <c r="DN388" s="66" t="str">
        <f t="shared" si="403"/>
        <v>0 missed</v>
      </c>
      <c r="DO388" s="62">
        <f t="shared" si="404"/>
        <v>3</v>
      </c>
      <c r="DP388" s="62">
        <f t="shared" si="405"/>
        <v>2</v>
      </c>
      <c r="DQ388" s="67">
        <f t="shared" si="406"/>
        <v>1</v>
      </c>
      <c r="DR388" s="67">
        <f t="shared" si="407"/>
        <v>1</v>
      </c>
      <c r="DS388" s="66" t="str">
        <f t="shared" si="408"/>
        <v>0 missed</v>
      </c>
      <c r="DT388" s="62">
        <f t="shared" si="409"/>
        <v>5</v>
      </c>
      <c r="DU388" s="68">
        <f t="shared" si="410"/>
        <v>1</v>
      </c>
      <c r="DV388" s="68" t="str">
        <f t="shared" si="411"/>
        <v>Q-3 A-2 || Q Total-3, A Total-2</v>
      </c>
      <c r="DW388" s="62" t="str" cm="1">
        <f t="array" ref="DW388">IFERROR(INDEX('Attendance-Slot-1'!$Q$2:$Q$1112,MATCH(1,('Attendance-Slot-1'!$A$2:$A$1112=$C388)*('Attendance-Slot-1'!$G$2:$G$1112=DW$2),0)),"No Data")</f>
        <v>No Data</v>
      </c>
      <c r="DX388" s="62" t="str" cm="1">
        <f t="array" ref="DX388">IFERROR(INDEX('Attendance-Slot-2'!$Q$2:$Q$2595,MATCH(1,('Attendance-Slot-2'!$A$2:$A$2595=$C388)*('Attendance-Slot-2'!$G$2:$G$2595=DW$2),0)),"No Data")</f>
        <v>P-S2_Onsite</v>
      </c>
      <c r="DY388" s="137">
        <f>VLOOKUP($DL388,'Written Exam Marks'!$H:$Q,10,FALSE)</f>
        <v>24</v>
      </c>
      <c r="DZ388" s="137">
        <f>VLOOKUP($DL388,'Written Exam Marks'!$H:$Q,9,FALSE)</f>
        <v>35</v>
      </c>
      <c r="EA388" s="62" t="str">
        <f t="shared" si="412"/>
        <v>Present</v>
      </c>
      <c r="EB388" s="62" t="str">
        <f t="shared" si="413"/>
        <v>P-S2_Onsite</v>
      </c>
      <c r="EC388" s="114" t="str">
        <f t="shared" ref="EC388:EC451" si="420">"P-"&amp;(COUNTIF($AA388,"P-*")
+COUNTIF($BB388,"P-*")
+COUNTIF($BY388,"P-*")
+COUNTIF($CW388,"P-*")
+COUNTIF($DW388,"P-*"))&amp;", 
A-"&amp;(COUNTIF($AA388,"A-*")
+COUNTIF($BB388,"A-*")
+COUNTIF($BY388,"A-*")
+COUNTIF($CW388,"A-*")
+COUNTIF($DW388,"A-*"))&amp;", 
No Data-"&amp;(COUNTIF($AA388,"No Data")
+COUNTIF($BB388,"No Data")
+COUNTIF($BY388,"No Data")
+COUNTIF($CW388,"No Data")
+COUNTIF($DW388,"No Data"))</f>
        <v>P-2, 
A-0, 
No Data-3</v>
      </c>
      <c r="ED388" s="114" t="str">
        <f t="shared" ref="ED388:ED451" si="421">"P-"&amp;(COUNTIF($AB388,"P-*")
+COUNTIF($BC388,"P-*")
+COUNTIF($BZ388,"P-*")
+COUNTIF($CX388,"P-*")
+COUNTIF($DX388,"P-*"))&amp;", 
A-"&amp;(COUNTIF($AB388,"A-*")
+COUNTIF($BC388,"A-*")
+COUNTIF($BZ388,"A-*")
+COUNTIF($CX388,"A-*")
+COUNTIF($DX388,"A-*"))&amp;", 
No Data-"&amp;(COUNTIF($AB388,"No Data")
+COUNTIF($BC388,"No Data")
+COUNTIF($BZ388,"No Data")
+COUNTIF($CX388,"No Data")
+COUNTIF($DX388,"No Data"))</f>
        <v>P-3, 
A-0, 
No Data-2</v>
      </c>
      <c r="EE388" s="114" t="str">
        <f t="shared" si="414"/>
        <v>P-S2_Onsite</v>
      </c>
      <c r="EF388" s="114" t="str">
        <f t="shared" si="415"/>
        <v>P-S1_Onsite</v>
      </c>
      <c r="EG388" s="114" t="str">
        <f t="shared" si="416"/>
        <v>P-S2_Onsite</v>
      </c>
      <c r="EH388" s="114" t="str">
        <f t="shared" si="417"/>
        <v>P-S1_Onsite</v>
      </c>
      <c r="EI388" s="114" t="str">
        <f t="shared" si="418"/>
        <v>P-S2_Onsite</v>
      </c>
      <c r="EJ388" s="114" t="str">
        <f t="shared" si="419"/>
        <v>P-5, A-0, No Data-0</v>
      </c>
      <c r="EK388" s="114" t="s">
        <v>10453</v>
      </c>
      <c r="EL388" s="114">
        <v>23.5</v>
      </c>
      <c r="EM388" s="114">
        <v>10</v>
      </c>
      <c r="EN388" s="114">
        <v>37</v>
      </c>
      <c r="EO388" s="114">
        <v>70.5</v>
      </c>
      <c r="EP388" s="114" t="s">
        <v>7217</v>
      </c>
      <c r="EQ388" s="114" t="s">
        <v>1054</v>
      </c>
      <c r="ER388" s="114" t="s">
        <v>3058</v>
      </c>
      <c r="ES388" s="114"/>
      <c r="ET388" s="30" t="s">
        <v>3058</v>
      </c>
    </row>
    <row r="389" spans="1:150" x14ac:dyDescent="0.25">
      <c r="A389" s="114">
        <v>386</v>
      </c>
      <c r="B389" s="114" t="s">
        <v>7224</v>
      </c>
      <c r="C389" s="80" t="s">
        <v>4331</v>
      </c>
      <c r="D389" s="30" t="s">
        <v>4332</v>
      </c>
      <c r="E389" s="30" t="s">
        <v>4333</v>
      </c>
      <c r="F389" s="33" t="s">
        <v>7201</v>
      </c>
      <c r="G389" s="30" t="s">
        <v>4334</v>
      </c>
      <c r="H389" s="143">
        <v>15</v>
      </c>
      <c r="I389" s="143">
        <v>7.5</v>
      </c>
      <c r="J389" s="143">
        <v>13</v>
      </c>
      <c r="K389" s="143">
        <v>15</v>
      </c>
      <c r="L389" s="143">
        <v>50.5</v>
      </c>
      <c r="M389" s="143">
        <v>65</v>
      </c>
      <c r="N389" s="40" t="s">
        <v>7314</v>
      </c>
      <c r="O389" s="40" t="s">
        <v>1593</v>
      </c>
      <c r="P389" s="13" t="str">
        <f t="shared" ref="P389:P452" si="422">CONCATENATE($C389,"-",$O389)</f>
        <v>2025EM1100386-MDSDF401</v>
      </c>
      <c r="Q389" s="40" t="str">
        <f t="shared" ref="Q389:Q452" si="423">COUNTIF($H389:$J389,"A") &amp; " " &amp; "missed"</f>
        <v>0 missed</v>
      </c>
      <c r="R389" s="40" t="str">
        <f t="shared" ref="R389:R452" si="424">COUNTIF($K389,"A") &amp; " " &amp; "missed"</f>
        <v>0 missed</v>
      </c>
      <c r="S389" s="40">
        <f t="shared" ref="S389:S452" si="425">3-LEFT($Q389,1)</f>
        <v>3</v>
      </c>
      <c r="T389" s="40">
        <f t="shared" ref="T389:T452" si="426">1-LEFT($R389,1)</f>
        <v>1</v>
      </c>
      <c r="U389" s="41">
        <f t="shared" ref="U389:U452" si="427">$S389/3</f>
        <v>1</v>
      </c>
      <c r="V389" s="41">
        <f t="shared" ref="V389:V452" si="428">$T389/1</f>
        <v>1</v>
      </c>
      <c r="W389" s="40" t="str">
        <f t="shared" ref="W389:W452" si="429">COUNTIF($H389:$K389,"A") &amp; " " &amp; "missed"</f>
        <v>0 missed</v>
      </c>
      <c r="X389" s="113">
        <f t="shared" ref="X389:X452" si="430">4- COUNTIF($H389:$K389, "A")</f>
        <v>4</v>
      </c>
      <c r="Y389" s="13">
        <f t="shared" ref="Y389:Y452" si="431">$X389/4</f>
        <v>1</v>
      </c>
      <c r="Z389" s="13" t="str">
        <f t="shared" ref="Z389:Z452" si="432">CONCATENATE("Q-",$S389," A-",$T389," || Q Total-3, A Total-1")</f>
        <v>Q-3 A-1 || Q Total-3, A Total-1</v>
      </c>
      <c r="AA389" s="113" t="str" cm="1">
        <f t="array" ref="AA389">IFERROR(INDEX('Attendance-Slot-1'!$Q$2:$Q$1112,MATCH(1,('Attendance-Slot-1'!$A$2:$A$1112=$C389)*('Attendance-Slot-1'!$G$2:$G$1112=AA$2),0)),"No Data")</f>
        <v>No Data</v>
      </c>
      <c r="AB389" s="113" t="str" cm="1">
        <f t="array" ref="AB389">IFERROR(INDEX('Attendance-Slot-2'!$Q$2:$Q$2595,MATCH(1,('Attendance-Slot-2'!$A$2:$A$2595=$C389)*('Attendance-Slot-2'!$G$2:$G$2595=AA$2),0)),"No Data")</f>
        <v>A-S2_Onsite</v>
      </c>
      <c r="AC389" s="133" t="e">
        <f>VLOOKUP($P389,'Written Exam Marks'!$H:$Q,10,FALSE)</f>
        <v>#N/A</v>
      </c>
      <c r="AD389" s="133" t="e">
        <f>VLOOKUP($P389,'Written Exam Marks'!$H:$Q,9,FALSE)</f>
        <v>#N/A</v>
      </c>
      <c r="AE389" s="113" t="str">
        <f t="shared" ref="AE389:AE452" si="433">IF(COUNTIF($AA389:$AB389,"P-*")&gt;0,"Present",
IF(COUNTIF($AA389:$AB389,"A-*")&gt;0,"Absent",
IF(COUNTIF($AA389:$AB389,"No Data")&gt;0,"No Data","")))</f>
        <v>Absent</v>
      </c>
      <c r="AF389" s="113" t="str">
        <f t="shared" ref="AF389:AF452" si="434">IF(LEFT($AA389,2)="P-",$AA389,IF(LEFT($AB389,2)="P-",$AB389,IF(LEFT($AA389,2)="A-",$AA389,IF(LEFT($AB389,2)="A-",$AB389,IF($AA389="No Data",$AA389,IF($AB389="No Data",$AB389,""))))))</f>
        <v>A-S2_Onsite</v>
      </c>
      <c r="AG389" s="146">
        <v>8</v>
      </c>
      <c r="AH389" s="146">
        <v>4</v>
      </c>
      <c r="AI389" s="146">
        <v>10</v>
      </c>
      <c r="AJ389" s="146">
        <v>9</v>
      </c>
      <c r="AK389" s="146">
        <v>8</v>
      </c>
      <c r="AL389" s="146">
        <v>9</v>
      </c>
      <c r="AM389" s="146">
        <v>48</v>
      </c>
      <c r="AN389" s="146">
        <v>60</v>
      </c>
      <c r="AO389" s="43" t="s">
        <v>7336</v>
      </c>
      <c r="AP389" s="43" t="s">
        <v>1598</v>
      </c>
      <c r="AQ389" s="50" t="str">
        <f t="shared" ref="AQ389:AQ452" si="435">CONCATENATE($C389,"-",$AP389)</f>
        <v>2025EM1100386-MDSDF402</v>
      </c>
      <c r="AR389" s="43" t="str">
        <f t="shared" ref="AR389:AR452" si="436">COUNTIF($AG389:$AL389, "A") &amp; " " &amp;"missed"</f>
        <v>0 missed</v>
      </c>
      <c r="AS389" s="47" t="s">
        <v>7342</v>
      </c>
      <c r="AT389" s="43">
        <f t="shared" ref="AT389:AT452" si="437">6- COUNTIF($AG389:$AL389, "A")</f>
        <v>6</v>
      </c>
      <c r="AU389" s="48" t="s">
        <v>7342</v>
      </c>
      <c r="AV389" s="49">
        <f t="shared" ref="AV389:AV452" si="438">$AT389/6</f>
        <v>1</v>
      </c>
      <c r="AW389" s="48" t="s">
        <v>7342</v>
      </c>
      <c r="AX389" s="43" t="str">
        <f t="shared" ref="AX389:AX452" si="439">COUNTIF($AG389:$AL389,"A") &amp; " " &amp; "missed"</f>
        <v>0 missed</v>
      </c>
      <c r="AY389" s="42">
        <f t="shared" ref="AY389:AY452" si="440">6- COUNTIF($AG389:$AL389, "A")</f>
        <v>6</v>
      </c>
      <c r="AZ389" s="50">
        <f t="shared" ref="AZ389:AZ452" si="441">$AY389/6</f>
        <v>1</v>
      </c>
      <c r="BA389" s="50" t="str">
        <f t="shared" ref="BA389:BA452" si="442">CONCATENATE("Q-",$AT389," A-",$AU389," || Q Total-6, A Total-0")</f>
        <v>Q-6 A-- || Q Total-6, A Total-0</v>
      </c>
      <c r="BB389" s="42" t="str" cm="1">
        <f t="array" ref="BB389">IFERROR(INDEX('Attendance-Slot-1'!$Q$2:$Q$1112,MATCH(1,('Attendance-Slot-1'!$A$2:$A$1112=$C389)*('Attendance-Slot-1'!$G$2:$G$1112=BB$2),0)),"No Data")</f>
        <v>No Data</v>
      </c>
      <c r="BC389" s="42" t="str" cm="1">
        <f t="array" ref="BC389">IFERROR(INDEX('Attendance-Slot-2'!$Q$2:$Q$2595,MATCH(1,('Attendance-Slot-2'!$A$2:$A$2595=$C389)*('Attendance-Slot-2'!$G$2:$G$2595=BB$2),0)),"No Data")</f>
        <v>A-S2_Onsite</v>
      </c>
      <c r="BD389" s="134" t="e">
        <f>VLOOKUP($AQ389,'Written Exam Marks'!$H:$Q,10,FALSE)</f>
        <v>#N/A</v>
      </c>
      <c r="BE389" s="134" t="e">
        <f>VLOOKUP($AQ389,'Written Exam Marks'!$H:$Q,9,FALSE)</f>
        <v>#N/A</v>
      </c>
      <c r="BF389" s="42" t="str">
        <f t="shared" ref="BF389:BF452" si="443">IF(COUNTIF($BB389:$BC389,"P-*")&gt;0,"Present",
IF(COUNTIF($BB389:$BC389,"A-*")&gt;0,"Absent",
IF(COUNTIF($BB389:$BC389,"No Data")&gt;0,"No Data","")))</f>
        <v>Absent</v>
      </c>
      <c r="BG389" s="42" t="str">
        <f t="shared" ref="BG389:BG452" si="444">IF(LEFT($BB389,2)="P-",$BB389,IF(LEFT($BC389,2)="P-",$BC389,IF(LEFT($BB389,2)="A-",$BB389,IF(LEFT($BC389,2)="A-",$BC389,IF($BB389="No Data",$BB389,IF($BC389="No Data",$BC389,""))))))</f>
        <v>A-S2_Onsite</v>
      </c>
      <c r="BH389" s="147">
        <v>19</v>
      </c>
      <c r="BI389" s="147">
        <v>29.5</v>
      </c>
      <c r="BJ389" s="147">
        <v>48.5</v>
      </c>
      <c r="BK389" s="147">
        <v>60</v>
      </c>
      <c r="BL389" s="52" t="s">
        <v>3697</v>
      </c>
      <c r="BM389" s="52" t="s">
        <v>1606</v>
      </c>
      <c r="BN389" s="57" t="str">
        <f t="shared" ref="BN389:BN452" si="445">CONCATENATE($C389,"-",$BM389)</f>
        <v>2025EM1100386-MDSDF403</v>
      </c>
      <c r="BO389" s="52" t="str">
        <f t="shared" ref="BO389:BO452" si="446">COUNTIF($BH389,"A") &amp; " " &amp; "missed"</f>
        <v>0 missed</v>
      </c>
      <c r="BP389" s="52" t="str">
        <f t="shared" ref="BP389:BP452" si="447">COUNTIF($BI389,"A") &amp; " " &amp; "missed"</f>
        <v>0 missed</v>
      </c>
      <c r="BQ389" s="52">
        <f t="shared" ref="BQ389:BQ452" si="448">1-LEFT($BO389,1)</f>
        <v>1</v>
      </c>
      <c r="BR389" s="52">
        <f t="shared" ref="BR389:BR452" si="449">1-LEFT($BP389,1)</f>
        <v>1</v>
      </c>
      <c r="BS389" s="56">
        <f t="shared" ref="BS389:BS452" si="450">$BQ389/1</f>
        <v>1</v>
      </c>
      <c r="BT389" s="56">
        <f t="shared" ref="BT389:BT452" si="451">$BR389/1</f>
        <v>1</v>
      </c>
      <c r="BU389" s="52" t="str">
        <f t="shared" ref="BU389:BU452" si="452">COUNTIF($BH389:$BI389,"A") &amp; " " &amp; "missed"</f>
        <v>0 missed</v>
      </c>
      <c r="BV389" s="51">
        <f t="shared" ref="BV389:BV452" si="453">2- COUNTIF($BH389:$BI389, "A")</f>
        <v>2</v>
      </c>
      <c r="BW389" s="57">
        <f t="shared" ref="BW389:BW452" si="454">$BV389/2</f>
        <v>1</v>
      </c>
      <c r="BX389" s="57" t="str">
        <f t="shared" ref="BX389:BX452" si="455">CONCATENATE("Q-",$BQ389," A-",$BR389," || Q Total-1, A Total-1")</f>
        <v>Q-1 A-1 || Q Total-1, A Total-1</v>
      </c>
      <c r="BY389" s="51" t="str" cm="1">
        <f t="array" ref="BY389">IFERROR(INDEX('Attendance-Slot-1'!$Q$2:$Q$1112,MATCH(1,('Attendance-Slot-1'!$A$2:$A$1112=$C389)*('Attendance-Slot-1'!$G$2:$G$1112=BY$2),0)),"No Data")</f>
        <v>No Data</v>
      </c>
      <c r="BZ389" s="51" t="str" cm="1">
        <f t="array" ref="BZ389">IFERROR(INDEX('Attendance-Slot-2'!$Q$2:$Q$2595,MATCH(1,('Attendance-Slot-2'!$A$2:$A$2595=$C389)*('Attendance-Slot-2'!$G$2:$G$2595=BY$2),0)),"No Data")</f>
        <v>A-S2_Onsite</v>
      </c>
      <c r="CA389" s="135" t="e">
        <f>VLOOKUP($BN389,'Written Exam Marks'!$H:$Q,10,FALSE)</f>
        <v>#N/A</v>
      </c>
      <c r="CB389" s="135" t="e">
        <f>VLOOKUP($BN389,'Written Exam Marks'!$H:$Q,9,FALSE)</f>
        <v>#N/A</v>
      </c>
      <c r="CC389" s="51" t="str">
        <f t="shared" ref="CC389:CC452" si="456">IF(COUNTIF($BY389:$BZ389,"P-*")&gt;0,"Present",
IF(COUNTIF($BY389:$BZ389,"A-*")&gt;0,"Absent",
IF(COUNTIF($BY389:$BZ389,"No Data")&gt;0,"No Data","")))</f>
        <v>Absent</v>
      </c>
      <c r="CD389" s="51" t="str">
        <f t="shared" ref="CD389:CD452" si="457">IF(LEFT($BY389,2)="P-",$BY389,IF(LEFT($BZ389,2)="P-",$BZ389,IF(LEFT($BY389,2)="A-",$BY389,IF(LEFT($BZ389,2)="A-",$BZ389,IF($BY389="No Data",$BY389,IF($BZ389="No Data",$BZ389,""))))))</f>
        <v>A-S2_Onsite</v>
      </c>
      <c r="CE389" s="29">
        <v>16</v>
      </c>
      <c r="CF389" s="29">
        <v>17</v>
      </c>
      <c r="CG389" s="29">
        <v>18</v>
      </c>
      <c r="CH389" s="29">
        <v>51</v>
      </c>
      <c r="CI389" s="29">
        <v>60</v>
      </c>
      <c r="CJ389" s="61" t="s">
        <v>7343</v>
      </c>
      <c r="CK389" s="61" t="s">
        <v>1613</v>
      </c>
      <c r="CL389" s="10" t="str">
        <f t="shared" ref="CL389:CL452" si="458">CONCATENATE($C389,"-",$CK389)</f>
        <v>2025EM1100386-MDSDF404</v>
      </c>
      <c r="CM389" s="61" t="str">
        <f t="shared" ref="CM389:CM452" si="459">COUNTIF($CE389:$CF389,"A") &amp; " " &amp; "missed"</f>
        <v>0 missed</v>
      </c>
      <c r="CN389" s="61" t="str">
        <f t="shared" ref="CN389:CN452" si="460">COUNTIF($CG389,"A") &amp; " " &amp; "missed"</f>
        <v>0 missed</v>
      </c>
      <c r="CO389" s="111">
        <f t="shared" ref="CO389:CO452" si="461">2-LEFT($CM389,1)</f>
        <v>2</v>
      </c>
      <c r="CP389" s="111">
        <f t="shared" ref="CP389:CP452" si="462">1-LEFT($CN389,1)</f>
        <v>1</v>
      </c>
      <c r="CQ389" s="9">
        <f t="shared" ref="CQ389:CQ452" si="463">$CO389/2</f>
        <v>1</v>
      </c>
      <c r="CR389" s="9">
        <f t="shared" ref="CR389:CR452" si="464">$CP389/1</f>
        <v>1</v>
      </c>
      <c r="CS389" s="61" t="str">
        <f t="shared" ref="CS389:CS452" si="465">COUNTIF($CE389:$CG389,"A") &amp; " " &amp; "missed"</f>
        <v>0 missed</v>
      </c>
      <c r="CT389" s="111">
        <f t="shared" ref="CT389:CT452" si="466">3- COUNTIF($CE389:$CG389, "A")</f>
        <v>3</v>
      </c>
      <c r="CU389" s="10">
        <f t="shared" ref="CU389:CU452" si="467">$CT389/3</f>
        <v>1</v>
      </c>
      <c r="CV389" s="10" t="str">
        <f t="shared" ref="CV389:CV452" si="468">CONCATENATE("Q-",$CO389," A-",$CP389," || Q Total-2, A Total-1")</f>
        <v>Q-2 A-1 || Q Total-2, A Total-1</v>
      </c>
      <c r="CW389" s="111" t="str" cm="1">
        <f t="array" ref="CW389">IFERROR(INDEX('Attendance-Slot-1'!$Q$2:$Q$1112,MATCH(1,('Attendance-Slot-1'!$A$2:$A$1112=$C389)*('Attendance-Slot-1'!$G$2:$G$1112=CW$2),0)),"No Data")</f>
        <v>No Data</v>
      </c>
      <c r="CX389" s="111" t="str" cm="1">
        <f t="array" ref="CX389">IFERROR(INDEX('Attendance-Slot-2'!$Q$2:$Q$2595,MATCH(1,('Attendance-Slot-2'!$A$2:$A$2595=$C389)*('Attendance-Slot-2'!$G$2:$G$2595=CW$2),0)),"No Data")</f>
        <v>A-S2_Onsite</v>
      </c>
      <c r="CY389" s="136" t="e">
        <f>VLOOKUP($CL389,'Written Exam Marks'!$H:$Q,10,FALSE)</f>
        <v>#N/A</v>
      </c>
      <c r="CZ389" s="136" t="e">
        <f>VLOOKUP($CL389,'Written Exam Marks'!$H:$Q,9,FALSE)</f>
        <v>#N/A</v>
      </c>
      <c r="DA389" s="111" t="str">
        <f t="shared" ref="DA389:DA452" si="469">IF(COUNTIF($CW389:$CX389,"P-*")&gt;0,"Present",
IF(COUNTIF($CW389:$CX389,"A-*")&gt;0,"Absent",
IF(COUNTIF($CW389:$CX389,"No Data")&gt;0,"No Data","")))</f>
        <v>Absent</v>
      </c>
      <c r="DB389" s="111" t="str">
        <f t="shared" ref="DB389:DB452" si="470">IF(LEFT($CW389,2)="P-",$CW389,IF(LEFT($CX389,2)="P-",$CX389,IF(LEFT($CW389,2)="A-",$CW389,IF(LEFT($CX389,2)="A-",$CX389,IF($CW389="No Data",$CW389,IF($CX389="No Data",$CX389,""))))))</f>
        <v>A-S2_Onsite</v>
      </c>
      <c r="DC389" s="148">
        <v>4.5</v>
      </c>
      <c r="DD389" s="148">
        <v>3.25</v>
      </c>
      <c r="DE389" s="148">
        <v>8</v>
      </c>
      <c r="DF389" s="148" t="s">
        <v>5</v>
      </c>
      <c r="DG389" s="148">
        <v>17</v>
      </c>
      <c r="DH389" s="148">
        <v>32.75</v>
      </c>
      <c r="DI389" s="148">
        <v>65</v>
      </c>
      <c r="DJ389" s="66" t="s">
        <v>7351</v>
      </c>
      <c r="DK389" s="66" t="s">
        <v>1631</v>
      </c>
      <c r="DL389" s="68" t="str">
        <f t="shared" ref="DL389:DL452" si="471">CONCATENATE($C389,"-",$DK389)</f>
        <v>2025EM1100386-MDSDF406</v>
      </c>
      <c r="DM389" s="66" t="str">
        <f t="shared" ref="DM389:DM452" si="472">COUNTIF($DC389:$DE389,"A") &amp; " " &amp; "missed"</f>
        <v>0 missed</v>
      </c>
      <c r="DN389" s="66" t="str">
        <f t="shared" ref="DN389:DN452" si="473">COUNTIF($DF389:$DG389,"A") &amp; " " &amp; "missed"</f>
        <v>1 missed</v>
      </c>
      <c r="DO389" s="62">
        <f t="shared" ref="DO389:DO452" si="474">3-LEFT($DM389,1)</f>
        <v>3</v>
      </c>
      <c r="DP389" s="62">
        <f t="shared" ref="DP389:DP452" si="475">2-LEFT($DN389,1)</f>
        <v>1</v>
      </c>
      <c r="DQ389" s="67">
        <f t="shared" ref="DQ389:DQ452" si="476">$DO389/3</f>
        <v>1</v>
      </c>
      <c r="DR389" s="67">
        <f t="shared" ref="DR389:DR452" si="477">$DP389/2</f>
        <v>0.5</v>
      </c>
      <c r="DS389" s="66" t="str">
        <f t="shared" ref="DS389:DS452" si="478">COUNTIF($DC389:$DG389,"A") &amp; " " &amp; "missed"</f>
        <v>1 missed</v>
      </c>
      <c r="DT389" s="62">
        <f t="shared" ref="DT389:DT452" si="479">5- COUNTIF($DC389:$DG389, "A")</f>
        <v>4</v>
      </c>
      <c r="DU389" s="68">
        <f t="shared" ref="DU389:DU452" si="480">$DT389/5</f>
        <v>0.8</v>
      </c>
      <c r="DV389" s="68" t="str">
        <f t="shared" ref="DV389:DV452" si="481">CONCATENATE("Q-",$DO389," A-",$DP389," || Q Total-3, A Total-2")</f>
        <v>Q-3 A-1 || Q Total-3, A Total-2</v>
      </c>
      <c r="DW389" s="62" t="str" cm="1">
        <f t="array" ref="DW389">IFERROR(INDEX('Attendance-Slot-1'!$Q$2:$Q$1112,MATCH(1,('Attendance-Slot-1'!$A$2:$A$1112=$C389)*('Attendance-Slot-1'!$G$2:$G$1112=DW$2),0)),"No Data")</f>
        <v>No Data</v>
      </c>
      <c r="DX389" s="62" t="str" cm="1">
        <f t="array" ref="DX389">IFERROR(INDEX('Attendance-Slot-2'!$Q$2:$Q$2595,MATCH(1,('Attendance-Slot-2'!$A$2:$A$2595=$C389)*('Attendance-Slot-2'!$G$2:$G$2595=DW$2),0)),"No Data")</f>
        <v>A-S2_Onsite</v>
      </c>
      <c r="DY389" s="137" t="e">
        <f>VLOOKUP($DL389,'Written Exam Marks'!$H:$Q,10,FALSE)</f>
        <v>#N/A</v>
      </c>
      <c r="DZ389" s="137" t="e">
        <f>VLOOKUP($DL389,'Written Exam Marks'!$H:$Q,9,FALSE)</f>
        <v>#N/A</v>
      </c>
      <c r="EA389" s="62" t="str">
        <f t="shared" ref="EA389:EA452" si="482">IF(COUNTIF($DW389:$DX389,"P-*")&gt;0,"Present",
IF(COUNTIF($DW389:$DX389,"A-*")&gt;0,"Absent",
IF(COUNTIF($DW389:$DX389,"No Data")&gt;0,"No Data","")))</f>
        <v>Absent</v>
      </c>
      <c r="EB389" s="62" t="str">
        <f t="shared" ref="EB389:EB452" si="483">IF(LEFT($DW389,2)="P-",$DW389,IF(LEFT($DX389,2)="P-",$DX389,IF(LEFT($DW389,2)="A-",$DW389,IF(LEFT($DX389,2)="A-",$DX389,IF($DW389="No Data",$DW389,IF($DX389="No Data",$DX389,""))))))</f>
        <v>A-S2_Onsite</v>
      </c>
      <c r="EC389" s="114" t="str">
        <f t="shared" si="420"/>
        <v>P-0, 
A-0, 
No Data-5</v>
      </c>
      <c r="ED389" s="114" t="str">
        <f t="shared" si="421"/>
        <v>P-0, 
A-5, 
No Data-0</v>
      </c>
      <c r="EE389" s="114" t="str">
        <f t="shared" ref="EE389:EE452" si="484">IF(LEFT($AA389,2)="P-",$AA389,
IF(LEFT($AB389,2)="P-",$AB389,
IF(LEFT($AA389,2)="A-",$AA389,
IF(LEFT($AB389,2)="A-",$AB389,
IF($AA389="No Data",$AA389,
IF($AB389="No Data",$AB389,""))))))</f>
        <v>A-S2_Onsite</v>
      </c>
      <c r="EF389" s="114" t="str">
        <f t="shared" ref="EF389:EF452" si="485">IF(LEFT($BB389,2)="P-",$BB389,
IF(LEFT($BC389,2)="P-",$BC389,
IF(LEFT($BB389,2)="A-",$BB389,
IF(LEFT($BC389,2)="A-",$BC389,
IF($BB389="No Data",$BB389,
IF($BC389="No Data",$BC389,""))))))</f>
        <v>A-S2_Onsite</v>
      </c>
      <c r="EG389" s="114" t="str">
        <f t="shared" ref="EG389:EG452" si="486">IF(LEFT($BY389,2)="P-",$BY389,
IF(LEFT($BZ389,2)="P-",$BZ389,
IF(LEFT($BY389,2)="A-",$BY389,
IF(LEFT($BZ389,2)="A-",$BZ389,
IF($BY389="No Data",$BY389,
IF($BZ389="No Data",$BZ389,""))))))</f>
        <v>A-S2_Onsite</v>
      </c>
      <c r="EH389" s="114" t="str">
        <f t="shared" ref="EH389:EH452" si="487">IF(LEFT($CW389,2)="P-",$CW389,
IF(LEFT($CX389,2)="P-",$CX389,
IF(LEFT($CW389,2)="A-",$CW389,
IF(LEFT($CX389,2)="A-",$CX389,
IF($CW389="No Data",$CW389,
IF($CX389="No Data",$CX389,""))))))</f>
        <v>A-S2_Onsite</v>
      </c>
      <c r="EI389" s="114" t="str">
        <f t="shared" ref="EI389:EI452" si="488">IF(LEFT($DW389,2)="P-",$DW389,
IF(LEFT($DX389,2)="P-",$DX389,
IF(LEFT($DW389,2)="A-",$DW389,
IF(LEFT($DX389,2)="A-",$DX389,
IF($DW389="No Data",$DW389,
IF($DX389="No Data",$DX389,""))))))</f>
        <v>A-S2_Onsite</v>
      </c>
      <c r="EJ389" s="114" t="str">
        <f t="shared" ref="EJ389:EJ452" si="489">"P-"&amp;COUNTIF($EE389:$EI389,"P-*")&amp;", A-"&amp;COUNTIF($EE389:$EI389,"A-*")&amp;", No Data-"&amp;COUNTIF($EE389:$EI389,"No Data")</f>
        <v>P-0, A-5, No Data-0</v>
      </c>
      <c r="EK389" s="114" t="s">
        <v>10453</v>
      </c>
      <c r="EL389" s="114">
        <v>29</v>
      </c>
      <c r="EM389" s="114">
        <v>10</v>
      </c>
      <c r="EN389" s="114">
        <v>44</v>
      </c>
      <c r="EO389" s="114">
        <v>83</v>
      </c>
      <c r="EP389" s="114" t="s">
        <v>7217</v>
      </c>
      <c r="EQ389" s="114" t="s">
        <v>1054</v>
      </c>
      <c r="ER389" s="114" t="s">
        <v>4331</v>
      </c>
      <c r="ES389" s="114" t="s">
        <v>1098</v>
      </c>
      <c r="ET389" s="30" t="s">
        <v>4331</v>
      </c>
    </row>
    <row r="390" spans="1:150" x14ac:dyDescent="0.25">
      <c r="A390" s="114">
        <v>387</v>
      </c>
      <c r="B390" s="114" t="s">
        <v>7224</v>
      </c>
      <c r="C390" s="80" t="s">
        <v>3064</v>
      </c>
      <c r="D390" s="30" t="s">
        <v>3065</v>
      </c>
      <c r="E390" s="30" t="s">
        <v>3066</v>
      </c>
      <c r="F390" s="33" t="s">
        <v>7201</v>
      </c>
      <c r="G390" s="30" t="s">
        <v>3067</v>
      </c>
      <c r="H390" s="143">
        <v>15</v>
      </c>
      <c r="I390" s="143">
        <v>15</v>
      </c>
      <c r="J390" s="143">
        <v>18</v>
      </c>
      <c r="K390" s="143">
        <v>15</v>
      </c>
      <c r="L390" s="143">
        <v>63</v>
      </c>
      <c r="M390" s="143">
        <v>65</v>
      </c>
      <c r="N390" s="40" t="s">
        <v>7314</v>
      </c>
      <c r="O390" s="40" t="s">
        <v>1593</v>
      </c>
      <c r="P390" s="13" t="str">
        <f t="shared" si="422"/>
        <v>2025EM1100387-MDSDF401</v>
      </c>
      <c r="Q390" s="40" t="str">
        <f t="shared" si="423"/>
        <v>0 missed</v>
      </c>
      <c r="R390" s="40" t="str">
        <f t="shared" si="424"/>
        <v>0 missed</v>
      </c>
      <c r="S390" s="40">
        <f t="shared" si="425"/>
        <v>3</v>
      </c>
      <c r="T390" s="40">
        <f t="shared" si="426"/>
        <v>1</v>
      </c>
      <c r="U390" s="41">
        <f t="shared" si="427"/>
        <v>1</v>
      </c>
      <c r="V390" s="41">
        <f t="shared" si="428"/>
        <v>1</v>
      </c>
      <c r="W390" s="40" t="str">
        <f t="shared" si="429"/>
        <v>0 missed</v>
      </c>
      <c r="X390" s="113">
        <f t="shared" si="430"/>
        <v>4</v>
      </c>
      <c r="Y390" s="13">
        <f t="shared" si="431"/>
        <v>1</v>
      </c>
      <c r="Z390" s="13" t="str">
        <f t="shared" si="432"/>
        <v>Q-3 A-1 || Q Total-3, A Total-1</v>
      </c>
      <c r="AA390" s="113" t="str" cm="1">
        <f t="array" ref="AA390">IFERROR(INDEX('Attendance-Slot-1'!$Q$2:$Q$1112,MATCH(1,('Attendance-Slot-1'!$A$2:$A$1112=$C390)*('Attendance-Slot-1'!$G$2:$G$1112=AA$2),0)),"No Data")</f>
        <v>No Data</v>
      </c>
      <c r="AB390" s="113" t="str" cm="1">
        <f t="array" ref="AB390">IFERROR(INDEX('Attendance-Slot-2'!$Q$2:$Q$2595,MATCH(1,('Attendance-Slot-2'!$A$2:$A$2595=$C390)*('Attendance-Slot-2'!$G$2:$G$2595=AA$2),0)),"No Data")</f>
        <v>P-S2_Onsite</v>
      </c>
      <c r="AC390" s="133">
        <f>VLOOKUP($P390,'Written Exam Marks'!$H:$Q,10,FALSE)</f>
        <v>27</v>
      </c>
      <c r="AD390" s="133">
        <f>VLOOKUP($P390,'Written Exam Marks'!$H:$Q,9,FALSE)</f>
        <v>35</v>
      </c>
      <c r="AE390" s="113" t="str">
        <f t="shared" si="433"/>
        <v>Present</v>
      </c>
      <c r="AF390" s="113" t="str">
        <f t="shared" si="434"/>
        <v>P-S2_Onsite</v>
      </c>
      <c r="AG390" s="146">
        <v>9.5</v>
      </c>
      <c r="AH390" s="146">
        <v>10</v>
      </c>
      <c r="AI390" s="146">
        <v>10</v>
      </c>
      <c r="AJ390" s="146">
        <v>10</v>
      </c>
      <c r="AK390" s="146">
        <v>10</v>
      </c>
      <c r="AL390" s="146">
        <v>10</v>
      </c>
      <c r="AM390" s="146">
        <v>59.5</v>
      </c>
      <c r="AN390" s="146">
        <v>60</v>
      </c>
      <c r="AO390" s="43" t="s">
        <v>7336</v>
      </c>
      <c r="AP390" s="43" t="s">
        <v>1598</v>
      </c>
      <c r="AQ390" s="50" t="str">
        <f t="shared" si="435"/>
        <v>2025EM1100387-MDSDF402</v>
      </c>
      <c r="AR390" s="43" t="str">
        <f t="shared" si="436"/>
        <v>0 missed</v>
      </c>
      <c r="AS390" s="47" t="s">
        <v>7342</v>
      </c>
      <c r="AT390" s="43">
        <f t="shared" si="437"/>
        <v>6</v>
      </c>
      <c r="AU390" s="48" t="s">
        <v>7342</v>
      </c>
      <c r="AV390" s="49">
        <f t="shared" si="438"/>
        <v>1</v>
      </c>
      <c r="AW390" s="48" t="s">
        <v>7342</v>
      </c>
      <c r="AX390" s="43" t="str">
        <f t="shared" si="439"/>
        <v>0 missed</v>
      </c>
      <c r="AY390" s="42">
        <f t="shared" si="440"/>
        <v>6</v>
      </c>
      <c r="AZ390" s="50">
        <f t="shared" si="441"/>
        <v>1</v>
      </c>
      <c r="BA390" s="50" t="str">
        <f t="shared" si="442"/>
        <v>Q-6 A-- || Q Total-6, A Total-0</v>
      </c>
      <c r="BB390" s="42" t="str" cm="1">
        <f t="array" ref="BB390">IFERROR(INDEX('Attendance-Slot-1'!$Q$2:$Q$1112,MATCH(1,('Attendance-Slot-1'!$A$2:$A$1112=$C390)*('Attendance-Slot-1'!$G$2:$G$1112=BB$2),0)),"No Data")</f>
        <v>P-S1_Onsite</v>
      </c>
      <c r="BC390" s="42" t="str" cm="1">
        <f t="array" ref="BC390">IFERROR(INDEX('Attendance-Slot-2'!$Q$2:$Q$2595,MATCH(1,('Attendance-Slot-2'!$A$2:$A$2595=$C390)*('Attendance-Slot-2'!$G$2:$G$2595=BB$2),0)),"No Data")</f>
        <v>No Data</v>
      </c>
      <c r="BD390" s="134">
        <f>VLOOKUP($AQ390,'Written Exam Marks'!$H:$Q,10,FALSE)</f>
        <v>31</v>
      </c>
      <c r="BE390" s="134">
        <f>VLOOKUP($AQ390,'Written Exam Marks'!$H:$Q,9,FALSE)</f>
        <v>40</v>
      </c>
      <c r="BF390" s="42" t="str">
        <f t="shared" si="443"/>
        <v>Present</v>
      </c>
      <c r="BG390" s="42" t="str">
        <f t="shared" si="444"/>
        <v>P-S1_Onsite</v>
      </c>
      <c r="BH390" s="147">
        <v>20</v>
      </c>
      <c r="BI390" s="147">
        <v>31</v>
      </c>
      <c r="BJ390" s="147">
        <v>51</v>
      </c>
      <c r="BK390" s="147">
        <v>60</v>
      </c>
      <c r="BL390" s="52" t="s">
        <v>3697</v>
      </c>
      <c r="BM390" s="52" t="s">
        <v>1606</v>
      </c>
      <c r="BN390" s="57" t="str">
        <f t="shared" si="445"/>
        <v>2025EM1100387-MDSDF403</v>
      </c>
      <c r="BO390" s="52" t="str">
        <f t="shared" si="446"/>
        <v>0 missed</v>
      </c>
      <c r="BP390" s="52" t="str">
        <f t="shared" si="447"/>
        <v>0 missed</v>
      </c>
      <c r="BQ390" s="52">
        <f t="shared" si="448"/>
        <v>1</v>
      </c>
      <c r="BR390" s="52">
        <f t="shared" si="449"/>
        <v>1</v>
      </c>
      <c r="BS390" s="56">
        <f t="shared" si="450"/>
        <v>1</v>
      </c>
      <c r="BT390" s="56">
        <f t="shared" si="451"/>
        <v>1</v>
      </c>
      <c r="BU390" s="52" t="str">
        <f t="shared" si="452"/>
        <v>0 missed</v>
      </c>
      <c r="BV390" s="51">
        <f t="shared" si="453"/>
        <v>2</v>
      </c>
      <c r="BW390" s="57">
        <f t="shared" si="454"/>
        <v>1</v>
      </c>
      <c r="BX390" s="57" t="str">
        <f t="shared" si="455"/>
        <v>Q-1 A-1 || Q Total-1, A Total-1</v>
      </c>
      <c r="BY390" s="51" t="str" cm="1">
        <f t="array" ref="BY390">IFERROR(INDEX('Attendance-Slot-1'!$Q$2:$Q$1112,MATCH(1,('Attendance-Slot-1'!$A$2:$A$1112=$C390)*('Attendance-Slot-1'!$G$2:$G$1112=BY$2),0)),"No Data")</f>
        <v>P-S1_Onsite</v>
      </c>
      <c r="BZ390" s="51" t="str" cm="1">
        <f t="array" ref="BZ390">IFERROR(INDEX('Attendance-Slot-2'!$Q$2:$Q$2595,MATCH(1,('Attendance-Slot-2'!$A$2:$A$2595=$C390)*('Attendance-Slot-2'!$G$2:$G$2595=BY$2),0)),"No Data")</f>
        <v>No Data</v>
      </c>
      <c r="CA390" s="135">
        <f>VLOOKUP($BN390,'Written Exam Marks'!$H:$Q,10,FALSE)</f>
        <v>33</v>
      </c>
      <c r="CB390" s="135">
        <f>VLOOKUP($BN390,'Written Exam Marks'!$H:$Q,9,FALSE)</f>
        <v>40</v>
      </c>
      <c r="CC390" s="51" t="str">
        <f t="shared" si="456"/>
        <v>Present</v>
      </c>
      <c r="CD390" s="51" t="str">
        <f t="shared" si="457"/>
        <v>P-S1_Onsite</v>
      </c>
      <c r="CE390" s="29">
        <v>19</v>
      </c>
      <c r="CF390" s="29">
        <v>20</v>
      </c>
      <c r="CG390" s="29">
        <v>17</v>
      </c>
      <c r="CH390" s="29">
        <v>56</v>
      </c>
      <c r="CI390" s="29">
        <v>60</v>
      </c>
      <c r="CJ390" s="61" t="s">
        <v>7343</v>
      </c>
      <c r="CK390" s="61" t="s">
        <v>1613</v>
      </c>
      <c r="CL390" s="10" t="str">
        <f t="shared" si="458"/>
        <v>2025EM1100387-MDSDF404</v>
      </c>
      <c r="CM390" s="61" t="str">
        <f t="shared" si="459"/>
        <v>0 missed</v>
      </c>
      <c r="CN390" s="61" t="str">
        <f t="shared" si="460"/>
        <v>0 missed</v>
      </c>
      <c r="CO390" s="111">
        <f t="shared" si="461"/>
        <v>2</v>
      </c>
      <c r="CP390" s="111">
        <f t="shared" si="462"/>
        <v>1</v>
      </c>
      <c r="CQ390" s="9">
        <f t="shared" si="463"/>
        <v>1</v>
      </c>
      <c r="CR390" s="9">
        <f t="shared" si="464"/>
        <v>1</v>
      </c>
      <c r="CS390" s="61" t="str">
        <f t="shared" si="465"/>
        <v>0 missed</v>
      </c>
      <c r="CT390" s="111">
        <f t="shared" si="466"/>
        <v>3</v>
      </c>
      <c r="CU390" s="10">
        <f t="shared" si="467"/>
        <v>1</v>
      </c>
      <c r="CV390" s="10" t="str">
        <f t="shared" si="468"/>
        <v>Q-2 A-1 || Q Total-2, A Total-1</v>
      </c>
      <c r="CW390" s="111" t="str" cm="1">
        <f t="array" ref="CW390">IFERROR(INDEX('Attendance-Slot-1'!$Q$2:$Q$1112,MATCH(1,('Attendance-Slot-1'!$A$2:$A$1112=$C390)*('Attendance-Slot-1'!$G$2:$G$1112=CW$2),0)),"No Data")</f>
        <v>P-S1_Onsite</v>
      </c>
      <c r="CX390" s="111" t="str" cm="1">
        <f t="array" ref="CX390">IFERROR(INDEX('Attendance-Slot-2'!$Q$2:$Q$2595,MATCH(1,('Attendance-Slot-2'!$A$2:$A$2595=$C390)*('Attendance-Slot-2'!$G$2:$G$2595=CW$2),0)),"No Data")</f>
        <v>No Data</v>
      </c>
      <c r="CY390" s="136">
        <f>VLOOKUP($CL390,'Written Exam Marks'!$H:$Q,10,FALSE)</f>
        <v>35</v>
      </c>
      <c r="CZ390" s="136">
        <f>VLOOKUP($CL390,'Written Exam Marks'!$H:$Q,9,FALSE)</f>
        <v>40</v>
      </c>
      <c r="DA390" s="111" t="str">
        <f t="shared" si="469"/>
        <v>Present</v>
      </c>
      <c r="DB390" s="111" t="str">
        <f t="shared" si="470"/>
        <v>P-S1_Onsite</v>
      </c>
      <c r="DC390" s="148">
        <v>6</v>
      </c>
      <c r="DD390" s="148">
        <v>7</v>
      </c>
      <c r="DE390" s="148">
        <v>9</v>
      </c>
      <c r="DF390" s="148">
        <v>16</v>
      </c>
      <c r="DG390" s="148">
        <v>18</v>
      </c>
      <c r="DH390" s="148">
        <v>56</v>
      </c>
      <c r="DI390" s="148">
        <v>65</v>
      </c>
      <c r="DJ390" s="66" t="s">
        <v>7351</v>
      </c>
      <c r="DK390" s="66" t="s">
        <v>1631</v>
      </c>
      <c r="DL390" s="68" t="str">
        <f t="shared" si="471"/>
        <v>2025EM1100387-MDSDF406</v>
      </c>
      <c r="DM390" s="66" t="str">
        <f t="shared" si="472"/>
        <v>0 missed</v>
      </c>
      <c r="DN390" s="66" t="str">
        <f t="shared" si="473"/>
        <v>0 missed</v>
      </c>
      <c r="DO390" s="62">
        <f t="shared" si="474"/>
        <v>3</v>
      </c>
      <c r="DP390" s="62">
        <f t="shared" si="475"/>
        <v>2</v>
      </c>
      <c r="DQ390" s="67">
        <f t="shared" si="476"/>
        <v>1</v>
      </c>
      <c r="DR390" s="67">
        <f t="shared" si="477"/>
        <v>1</v>
      </c>
      <c r="DS390" s="66" t="str">
        <f t="shared" si="478"/>
        <v>0 missed</v>
      </c>
      <c r="DT390" s="62">
        <f t="shared" si="479"/>
        <v>5</v>
      </c>
      <c r="DU390" s="68">
        <f t="shared" si="480"/>
        <v>1</v>
      </c>
      <c r="DV390" s="68" t="str">
        <f t="shared" si="481"/>
        <v>Q-3 A-2 || Q Total-3, A Total-2</v>
      </c>
      <c r="DW390" s="62" t="str" cm="1">
        <f t="array" ref="DW390">IFERROR(INDEX('Attendance-Slot-1'!$Q$2:$Q$1112,MATCH(1,('Attendance-Slot-1'!$A$2:$A$1112=$C390)*('Attendance-Slot-1'!$G$2:$G$1112=DW$2),0)),"No Data")</f>
        <v>No Data</v>
      </c>
      <c r="DX390" s="62" t="str" cm="1">
        <f t="array" ref="DX390">IFERROR(INDEX('Attendance-Slot-2'!$Q$2:$Q$2595,MATCH(1,('Attendance-Slot-2'!$A$2:$A$2595=$C390)*('Attendance-Slot-2'!$G$2:$G$2595=DW$2),0)),"No Data")</f>
        <v>P-S2_Onsite</v>
      </c>
      <c r="DY390" s="137">
        <f>VLOOKUP($DL390,'Written Exam Marks'!$H:$Q,10,FALSE)</f>
        <v>28</v>
      </c>
      <c r="DZ390" s="137">
        <f>VLOOKUP($DL390,'Written Exam Marks'!$H:$Q,9,FALSE)</f>
        <v>35</v>
      </c>
      <c r="EA390" s="62" t="str">
        <f t="shared" si="482"/>
        <v>Present</v>
      </c>
      <c r="EB390" s="62" t="str">
        <f t="shared" si="483"/>
        <v>P-S2_Onsite</v>
      </c>
      <c r="EC390" s="114" t="str">
        <f t="shared" si="420"/>
        <v>P-3, 
A-0, 
No Data-2</v>
      </c>
      <c r="ED390" s="114" t="str">
        <f t="shared" si="421"/>
        <v>P-2, 
A-0, 
No Data-3</v>
      </c>
      <c r="EE390" s="114" t="str">
        <f t="shared" si="484"/>
        <v>P-S2_Onsite</v>
      </c>
      <c r="EF390" s="114" t="str">
        <f t="shared" si="485"/>
        <v>P-S1_Onsite</v>
      </c>
      <c r="EG390" s="114" t="str">
        <f t="shared" si="486"/>
        <v>P-S1_Onsite</v>
      </c>
      <c r="EH390" s="114" t="str">
        <f t="shared" si="487"/>
        <v>P-S1_Onsite</v>
      </c>
      <c r="EI390" s="114" t="str">
        <f t="shared" si="488"/>
        <v>P-S2_Onsite</v>
      </c>
      <c r="EJ390" s="114" t="str">
        <f t="shared" si="489"/>
        <v>P-5, A-0, No Data-0</v>
      </c>
      <c r="EK390" s="114" t="s">
        <v>10453</v>
      </c>
      <c r="EL390" s="114">
        <v>26</v>
      </c>
      <c r="EM390" s="114">
        <v>10</v>
      </c>
      <c r="EN390" s="114">
        <v>57</v>
      </c>
      <c r="EO390" s="114">
        <v>93</v>
      </c>
      <c r="EP390" s="114" t="s">
        <v>7217</v>
      </c>
      <c r="EQ390" s="114" t="s">
        <v>1054</v>
      </c>
      <c r="ER390" s="114" t="s">
        <v>3064</v>
      </c>
      <c r="ES390" s="114"/>
      <c r="ET390" s="30" t="s">
        <v>3064</v>
      </c>
    </row>
    <row r="391" spans="1:150" x14ac:dyDescent="0.25">
      <c r="A391" s="114">
        <v>388</v>
      </c>
      <c r="B391" s="114" t="s">
        <v>7224</v>
      </c>
      <c r="C391" s="80" t="s">
        <v>4335</v>
      </c>
      <c r="D391" s="30" t="s">
        <v>4336</v>
      </c>
      <c r="E391" s="30" t="s">
        <v>4337</v>
      </c>
      <c r="F391" s="33" t="s">
        <v>7201</v>
      </c>
      <c r="G391" s="30" t="s">
        <v>4338</v>
      </c>
      <c r="H391" s="143" t="s">
        <v>5</v>
      </c>
      <c r="I391" s="143" t="s">
        <v>5</v>
      </c>
      <c r="J391" s="143" t="s">
        <v>5</v>
      </c>
      <c r="K391" s="143" t="s">
        <v>5</v>
      </c>
      <c r="L391" s="143">
        <v>0</v>
      </c>
      <c r="M391" s="143">
        <v>65</v>
      </c>
      <c r="N391" s="40" t="s">
        <v>7314</v>
      </c>
      <c r="O391" s="40" t="s">
        <v>1593</v>
      </c>
      <c r="P391" s="13" t="str">
        <f t="shared" si="422"/>
        <v>2025EM1100388-MDSDF401</v>
      </c>
      <c r="Q391" s="40" t="str">
        <f t="shared" si="423"/>
        <v>3 missed</v>
      </c>
      <c r="R391" s="40" t="str">
        <f t="shared" si="424"/>
        <v>1 missed</v>
      </c>
      <c r="S391" s="40">
        <f t="shared" si="425"/>
        <v>0</v>
      </c>
      <c r="T391" s="40">
        <f t="shared" si="426"/>
        <v>0</v>
      </c>
      <c r="U391" s="41">
        <f t="shared" si="427"/>
        <v>0</v>
      </c>
      <c r="V391" s="41">
        <f t="shared" si="428"/>
        <v>0</v>
      </c>
      <c r="W391" s="40" t="str">
        <f t="shared" si="429"/>
        <v>4 missed</v>
      </c>
      <c r="X391" s="113">
        <f t="shared" si="430"/>
        <v>0</v>
      </c>
      <c r="Y391" s="13">
        <f t="shared" si="431"/>
        <v>0</v>
      </c>
      <c r="Z391" s="13" t="str">
        <f t="shared" si="432"/>
        <v>Q-0 A-0 || Q Total-3, A Total-1</v>
      </c>
      <c r="AA391" s="113" t="str" cm="1">
        <f t="array" ref="AA391">IFERROR(INDEX('Attendance-Slot-1'!$Q$2:$Q$1112,MATCH(1,('Attendance-Slot-1'!$A$2:$A$1112=$C391)*('Attendance-Slot-1'!$G$2:$G$1112=AA$2),0)),"No Data")</f>
        <v>No Data</v>
      </c>
      <c r="AB391" s="113" t="str" cm="1">
        <f t="array" ref="AB391">IFERROR(INDEX('Attendance-Slot-2'!$Q$2:$Q$2595,MATCH(1,('Attendance-Slot-2'!$A$2:$A$2595=$C391)*('Attendance-Slot-2'!$G$2:$G$2595=AA$2),0)),"No Data")</f>
        <v>A-S2_Onsite</v>
      </c>
      <c r="AC391" s="133" t="e">
        <f>VLOOKUP($P391,'Written Exam Marks'!$H:$Q,10,FALSE)</f>
        <v>#N/A</v>
      </c>
      <c r="AD391" s="133" t="e">
        <f>VLOOKUP($P391,'Written Exam Marks'!$H:$Q,9,FALSE)</f>
        <v>#N/A</v>
      </c>
      <c r="AE391" s="113" t="str">
        <f t="shared" si="433"/>
        <v>Absent</v>
      </c>
      <c r="AF391" s="113" t="str">
        <f t="shared" si="434"/>
        <v>A-S2_Onsite</v>
      </c>
      <c r="AG391" s="146" t="s">
        <v>5</v>
      </c>
      <c r="AH391" s="146">
        <v>4.5</v>
      </c>
      <c r="AI391" s="146" t="s">
        <v>5</v>
      </c>
      <c r="AJ391" s="146" t="s">
        <v>5</v>
      </c>
      <c r="AK391" s="146">
        <v>10</v>
      </c>
      <c r="AL391" s="146" t="s">
        <v>5</v>
      </c>
      <c r="AM391" s="146">
        <v>14.5</v>
      </c>
      <c r="AN391" s="146">
        <v>60</v>
      </c>
      <c r="AO391" s="43" t="s">
        <v>7336</v>
      </c>
      <c r="AP391" s="43" t="s">
        <v>1598</v>
      </c>
      <c r="AQ391" s="50" t="str">
        <f t="shared" si="435"/>
        <v>2025EM1100388-MDSDF402</v>
      </c>
      <c r="AR391" s="43" t="str">
        <f t="shared" si="436"/>
        <v>4 missed</v>
      </c>
      <c r="AS391" s="47" t="s">
        <v>7342</v>
      </c>
      <c r="AT391" s="43">
        <f t="shared" si="437"/>
        <v>2</v>
      </c>
      <c r="AU391" s="48" t="s">
        <v>7342</v>
      </c>
      <c r="AV391" s="49">
        <f t="shared" si="438"/>
        <v>0.33333333333333331</v>
      </c>
      <c r="AW391" s="48" t="s">
        <v>7342</v>
      </c>
      <c r="AX391" s="43" t="str">
        <f t="shared" si="439"/>
        <v>4 missed</v>
      </c>
      <c r="AY391" s="42">
        <f t="shared" si="440"/>
        <v>2</v>
      </c>
      <c r="AZ391" s="50">
        <f t="shared" si="441"/>
        <v>0.33333333333333331</v>
      </c>
      <c r="BA391" s="50" t="str">
        <f t="shared" si="442"/>
        <v>Q-2 A-- || Q Total-6, A Total-0</v>
      </c>
      <c r="BB391" s="42" t="str" cm="1">
        <f t="array" ref="BB391">IFERROR(INDEX('Attendance-Slot-1'!$Q$2:$Q$1112,MATCH(1,('Attendance-Slot-1'!$A$2:$A$1112=$C391)*('Attendance-Slot-1'!$G$2:$G$1112=BB$2),0)),"No Data")</f>
        <v>No Data</v>
      </c>
      <c r="BC391" s="42" t="str" cm="1">
        <f t="array" ref="BC391">IFERROR(INDEX('Attendance-Slot-2'!$Q$2:$Q$2595,MATCH(1,('Attendance-Slot-2'!$A$2:$A$2595=$C391)*('Attendance-Slot-2'!$G$2:$G$2595=BB$2),0)),"No Data")</f>
        <v>A-S2_Onsite</v>
      </c>
      <c r="BD391" s="134" t="e">
        <f>VLOOKUP($AQ391,'Written Exam Marks'!$H:$Q,10,FALSE)</f>
        <v>#N/A</v>
      </c>
      <c r="BE391" s="134" t="e">
        <f>VLOOKUP($AQ391,'Written Exam Marks'!$H:$Q,9,FALSE)</f>
        <v>#N/A</v>
      </c>
      <c r="BF391" s="42" t="str">
        <f t="shared" si="443"/>
        <v>Absent</v>
      </c>
      <c r="BG391" s="42" t="str">
        <f t="shared" si="444"/>
        <v>A-S2_Onsite</v>
      </c>
      <c r="BH391" s="147">
        <v>18</v>
      </c>
      <c r="BI391" s="147" t="s">
        <v>5</v>
      </c>
      <c r="BJ391" s="147">
        <v>18</v>
      </c>
      <c r="BK391" s="147">
        <v>60</v>
      </c>
      <c r="BL391" s="52" t="s">
        <v>3697</v>
      </c>
      <c r="BM391" s="52" t="s">
        <v>1606</v>
      </c>
      <c r="BN391" s="57" t="str">
        <f t="shared" si="445"/>
        <v>2025EM1100388-MDSDF403</v>
      </c>
      <c r="BO391" s="52" t="str">
        <f t="shared" si="446"/>
        <v>0 missed</v>
      </c>
      <c r="BP391" s="52" t="str">
        <f t="shared" si="447"/>
        <v>1 missed</v>
      </c>
      <c r="BQ391" s="52">
        <f t="shared" si="448"/>
        <v>1</v>
      </c>
      <c r="BR391" s="52">
        <f t="shared" si="449"/>
        <v>0</v>
      </c>
      <c r="BS391" s="56">
        <f t="shared" si="450"/>
        <v>1</v>
      </c>
      <c r="BT391" s="56">
        <f t="shared" si="451"/>
        <v>0</v>
      </c>
      <c r="BU391" s="52" t="str">
        <f t="shared" si="452"/>
        <v>1 missed</v>
      </c>
      <c r="BV391" s="51">
        <f t="shared" si="453"/>
        <v>1</v>
      </c>
      <c r="BW391" s="57">
        <f t="shared" si="454"/>
        <v>0.5</v>
      </c>
      <c r="BX391" s="57" t="str">
        <f t="shared" si="455"/>
        <v>Q-1 A-0 || Q Total-1, A Total-1</v>
      </c>
      <c r="BY391" s="51" t="str" cm="1">
        <f t="array" ref="BY391">IFERROR(INDEX('Attendance-Slot-1'!$Q$2:$Q$1112,MATCH(1,('Attendance-Slot-1'!$A$2:$A$1112=$C391)*('Attendance-Slot-1'!$G$2:$G$1112=BY$2),0)),"No Data")</f>
        <v>No Data</v>
      </c>
      <c r="BZ391" s="51" t="str" cm="1">
        <f t="array" ref="BZ391">IFERROR(INDEX('Attendance-Slot-2'!$Q$2:$Q$2595,MATCH(1,('Attendance-Slot-2'!$A$2:$A$2595=$C391)*('Attendance-Slot-2'!$G$2:$G$2595=BY$2),0)),"No Data")</f>
        <v>A-S2_Onsite</v>
      </c>
      <c r="CA391" s="135" t="e">
        <f>VLOOKUP($BN391,'Written Exam Marks'!$H:$Q,10,FALSE)</f>
        <v>#N/A</v>
      </c>
      <c r="CB391" s="135" t="e">
        <f>VLOOKUP($BN391,'Written Exam Marks'!$H:$Q,9,FALSE)</f>
        <v>#N/A</v>
      </c>
      <c r="CC391" s="51" t="str">
        <f t="shared" si="456"/>
        <v>Absent</v>
      </c>
      <c r="CD391" s="51" t="str">
        <f t="shared" si="457"/>
        <v>A-S2_Onsite</v>
      </c>
      <c r="CE391" s="29" t="s">
        <v>5</v>
      </c>
      <c r="CF391" s="29" t="s">
        <v>5</v>
      </c>
      <c r="CG391" s="29" t="s">
        <v>5</v>
      </c>
      <c r="CH391" s="29">
        <v>0</v>
      </c>
      <c r="CI391" s="29">
        <v>60</v>
      </c>
      <c r="CJ391" s="61" t="s">
        <v>7343</v>
      </c>
      <c r="CK391" s="61" t="s">
        <v>1613</v>
      </c>
      <c r="CL391" s="10" t="str">
        <f t="shared" si="458"/>
        <v>2025EM1100388-MDSDF404</v>
      </c>
      <c r="CM391" s="61" t="str">
        <f t="shared" si="459"/>
        <v>2 missed</v>
      </c>
      <c r="CN391" s="61" t="str">
        <f t="shared" si="460"/>
        <v>1 missed</v>
      </c>
      <c r="CO391" s="111">
        <f t="shared" si="461"/>
        <v>0</v>
      </c>
      <c r="CP391" s="111">
        <f t="shared" si="462"/>
        <v>0</v>
      </c>
      <c r="CQ391" s="9">
        <f t="shared" si="463"/>
        <v>0</v>
      </c>
      <c r="CR391" s="9">
        <f t="shared" si="464"/>
        <v>0</v>
      </c>
      <c r="CS391" s="61" t="str">
        <f t="shared" si="465"/>
        <v>3 missed</v>
      </c>
      <c r="CT391" s="111">
        <f t="shared" si="466"/>
        <v>0</v>
      </c>
      <c r="CU391" s="10">
        <f t="shared" si="467"/>
        <v>0</v>
      </c>
      <c r="CV391" s="10" t="str">
        <f t="shared" si="468"/>
        <v>Q-0 A-0 || Q Total-2, A Total-1</v>
      </c>
      <c r="CW391" s="111" t="str" cm="1">
        <f t="array" ref="CW391">IFERROR(INDEX('Attendance-Slot-1'!$Q$2:$Q$1112,MATCH(1,('Attendance-Slot-1'!$A$2:$A$1112=$C391)*('Attendance-Slot-1'!$G$2:$G$1112=CW$2),0)),"No Data")</f>
        <v>No Data</v>
      </c>
      <c r="CX391" s="111" t="str" cm="1">
        <f t="array" ref="CX391">IFERROR(INDEX('Attendance-Slot-2'!$Q$2:$Q$2595,MATCH(1,('Attendance-Slot-2'!$A$2:$A$2595=$C391)*('Attendance-Slot-2'!$G$2:$G$2595=CW$2),0)),"No Data")</f>
        <v>A-S2_Onsite</v>
      </c>
      <c r="CY391" s="136" t="e">
        <f>VLOOKUP($CL391,'Written Exam Marks'!$H:$Q,10,FALSE)</f>
        <v>#N/A</v>
      </c>
      <c r="CZ391" s="136" t="e">
        <f>VLOOKUP($CL391,'Written Exam Marks'!$H:$Q,9,FALSE)</f>
        <v>#N/A</v>
      </c>
      <c r="DA391" s="111" t="str">
        <f t="shared" si="469"/>
        <v>Absent</v>
      </c>
      <c r="DB391" s="111" t="str">
        <f t="shared" si="470"/>
        <v>A-S2_Onsite</v>
      </c>
      <c r="DC391" s="148">
        <v>5</v>
      </c>
      <c r="DD391" s="148">
        <v>6.25</v>
      </c>
      <c r="DE391" s="148" t="s">
        <v>5</v>
      </c>
      <c r="DF391" s="148" t="s">
        <v>5</v>
      </c>
      <c r="DG391" s="148" t="s">
        <v>5</v>
      </c>
      <c r="DH391" s="148">
        <v>11.25</v>
      </c>
      <c r="DI391" s="148">
        <v>65</v>
      </c>
      <c r="DJ391" s="66" t="s">
        <v>7351</v>
      </c>
      <c r="DK391" s="66" t="s">
        <v>1631</v>
      </c>
      <c r="DL391" s="68" t="str">
        <f t="shared" si="471"/>
        <v>2025EM1100388-MDSDF406</v>
      </c>
      <c r="DM391" s="66" t="str">
        <f t="shared" si="472"/>
        <v>1 missed</v>
      </c>
      <c r="DN391" s="66" t="str">
        <f t="shared" si="473"/>
        <v>2 missed</v>
      </c>
      <c r="DO391" s="62">
        <f t="shared" si="474"/>
        <v>2</v>
      </c>
      <c r="DP391" s="62">
        <f t="shared" si="475"/>
        <v>0</v>
      </c>
      <c r="DQ391" s="67">
        <f t="shared" si="476"/>
        <v>0.66666666666666663</v>
      </c>
      <c r="DR391" s="67">
        <f t="shared" si="477"/>
        <v>0</v>
      </c>
      <c r="DS391" s="66" t="str">
        <f t="shared" si="478"/>
        <v>3 missed</v>
      </c>
      <c r="DT391" s="62">
        <f t="shared" si="479"/>
        <v>2</v>
      </c>
      <c r="DU391" s="68">
        <f t="shared" si="480"/>
        <v>0.4</v>
      </c>
      <c r="DV391" s="68" t="str">
        <f t="shared" si="481"/>
        <v>Q-2 A-0 || Q Total-3, A Total-2</v>
      </c>
      <c r="DW391" s="62" t="str" cm="1">
        <f t="array" ref="DW391">IFERROR(INDEX('Attendance-Slot-1'!$Q$2:$Q$1112,MATCH(1,('Attendance-Slot-1'!$A$2:$A$1112=$C391)*('Attendance-Slot-1'!$G$2:$G$1112=DW$2),0)),"No Data")</f>
        <v>No Data</v>
      </c>
      <c r="DX391" s="62" t="str" cm="1">
        <f t="array" ref="DX391">IFERROR(INDEX('Attendance-Slot-2'!$Q$2:$Q$2595,MATCH(1,('Attendance-Slot-2'!$A$2:$A$2595=$C391)*('Attendance-Slot-2'!$G$2:$G$2595=DW$2),0)),"No Data")</f>
        <v>A-S2_Onsite</v>
      </c>
      <c r="DY391" s="137" t="e">
        <f>VLOOKUP($DL391,'Written Exam Marks'!$H:$Q,10,FALSE)</f>
        <v>#N/A</v>
      </c>
      <c r="DZ391" s="137" t="e">
        <f>VLOOKUP($DL391,'Written Exam Marks'!$H:$Q,9,FALSE)</f>
        <v>#N/A</v>
      </c>
      <c r="EA391" s="62" t="str">
        <f t="shared" si="482"/>
        <v>Absent</v>
      </c>
      <c r="EB391" s="62" t="str">
        <f t="shared" si="483"/>
        <v>A-S2_Onsite</v>
      </c>
      <c r="EC391" s="114" t="str">
        <f t="shared" si="420"/>
        <v>P-0, 
A-0, 
No Data-5</v>
      </c>
      <c r="ED391" s="114" t="str">
        <f t="shared" si="421"/>
        <v>P-0, 
A-5, 
No Data-0</v>
      </c>
      <c r="EE391" s="114" t="str">
        <f t="shared" si="484"/>
        <v>A-S2_Onsite</v>
      </c>
      <c r="EF391" s="114" t="str">
        <f t="shared" si="485"/>
        <v>A-S2_Onsite</v>
      </c>
      <c r="EG391" s="114" t="str">
        <f t="shared" si="486"/>
        <v>A-S2_Onsite</v>
      </c>
      <c r="EH391" s="114" t="str">
        <f t="shared" si="487"/>
        <v>A-S2_Onsite</v>
      </c>
      <c r="EI391" s="114" t="str">
        <f t="shared" si="488"/>
        <v>A-S2_Onsite</v>
      </c>
      <c r="EJ391" s="114" t="str">
        <f t="shared" si="489"/>
        <v>P-0, A-5, No Data-0</v>
      </c>
      <c r="EK391" s="114" t="s">
        <v>10453</v>
      </c>
      <c r="EL391" s="114">
        <v>28.5</v>
      </c>
      <c r="EM391" s="114">
        <v>8</v>
      </c>
      <c r="EN391" s="114" t="s">
        <v>10455</v>
      </c>
      <c r="EO391" s="114">
        <v>36.5</v>
      </c>
      <c r="EP391" s="114" t="s">
        <v>7218</v>
      </c>
      <c r="EQ391" s="114" t="s">
        <v>1054</v>
      </c>
      <c r="ER391" s="114" t="s">
        <v>4335</v>
      </c>
      <c r="ES391" s="114" t="s">
        <v>7218</v>
      </c>
      <c r="ET391" s="30" t="s">
        <v>4335</v>
      </c>
    </row>
    <row r="392" spans="1:150" x14ac:dyDescent="0.25">
      <c r="A392" s="114">
        <v>389</v>
      </c>
      <c r="B392" s="114" t="s">
        <v>7224</v>
      </c>
      <c r="C392" s="80" t="s">
        <v>4339</v>
      </c>
      <c r="D392" s="30" t="s">
        <v>4340</v>
      </c>
      <c r="E392" s="30" t="s">
        <v>4341</v>
      </c>
      <c r="F392" s="33" t="s">
        <v>7201</v>
      </c>
      <c r="G392" s="30" t="s">
        <v>4342</v>
      </c>
      <c r="H392" s="143">
        <v>15</v>
      </c>
      <c r="I392" s="143">
        <v>15</v>
      </c>
      <c r="J392" s="143">
        <v>18</v>
      </c>
      <c r="K392" s="143">
        <v>15</v>
      </c>
      <c r="L392" s="143">
        <v>63</v>
      </c>
      <c r="M392" s="143">
        <v>65</v>
      </c>
      <c r="N392" s="40" t="s">
        <v>7314</v>
      </c>
      <c r="O392" s="40" t="s">
        <v>1593</v>
      </c>
      <c r="P392" s="13" t="str">
        <f t="shared" si="422"/>
        <v>2025EM1100389-MDSDF401</v>
      </c>
      <c r="Q392" s="40" t="str">
        <f t="shared" si="423"/>
        <v>0 missed</v>
      </c>
      <c r="R392" s="40" t="str">
        <f t="shared" si="424"/>
        <v>0 missed</v>
      </c>
      <c r="S392" s="40">
        <f t="shared" si="425"/>
        <v>3</v>
      </c>
      <c r="T392" s="40">
        <f t="shared" si="426"/>
        <v>1</v>
      </c>
      <c r="U392" s="41">
        <f t="shared" si="427"/>
        <v>1</v>
      </c>
      <c r="V392" s="41">
        <f t="shared" si="428"/>
        <v>1</v>
      </c>
      <c r="W392" s="40" t="str">
        <f t="shared" si="429"/>
        <v>0 missed</v>
      </c>
      <c r="X392" s="113">
        <f t="shared" si="430"/>
        <v>4</v>
      </c>
      <c r="Y392" s="13">
        <f t="shared" si="431"/>
        <v>1</v>
      </c>
      <c r="Z392" s="13" t="str">
        <f t="shared" si="432"/>
        <v>Q-3 A-1 || Q Total-3, A Total-1</v>
      </c>
      <c r="AA392" s="113" t="str" cm="1">
        <f t="array" ref="AA392">IFERROR(INDEX('Attendance-Slot-1'!$Q$2:$Q$1112,MATCH(1,('Attendance-Slot-1'!$A$2:$A$1112=$C392)*('Attendance-Slot-1'!$G$2:$G$1112=AA$2),0)),"No Data")</f>
        <v>No Data</v>
      </c>
      <c r="AB392" s="113" t="str" cm="1">
        <f t="array" ref="AB392">IFERROR(INDEX('Attendance-Slot-2'!$Q$2:$Q$2595,MATCH(1,('Attendance-Slot-2'!$A$2:$A$2595=$C392)*('Attendance-Slot-2'!$G$2:$G$2595=AA$2),0)),"No Data")</f>
        <v>P-S2_Onsite</v>
      </c>
      <c r="AC392" s="133">
        <f>VLOOKUP($P392,'Written Exam Marks'!$H:$Q,10,FALSE)</f>
        <v>7</v>
      </c>
      <c r="AD392" s="133">
        <f>VLOOKUP($P392,'Written Exam Marks'!$H:$Q,9,FALSE)</f>
        <v>35</v>
      </c>
      <c r="AE392" s="113" t="str">
        <f t="shared" si="433"/>
        <v>Present</v>
      </c>
      <c r="AF392" s="113" t="str">
        <f t="shared" si="434"/>
        <v>P-S2_Onsite</v>
      </c>
      <c r="AG392" s="146">
        <v>10</v>
      </c>
      <c r="AH392" s="146">
        <v>10</v>
      </c>
      <c r="AI392" s="146">
        <v>10</v>
      </c>
      <c r="AJ392" s="146">
        <v>10</v>
      </c>
      <c r="AK392" s="146">
        <v>10</v>
      </c>
      <c r="AL392" s="146">
        <v>10</v>
      </c>
      <c r="AM392" s="146">
        <v>60</v>
      </c>
      <c r="AN392" s="146">
        <v>60</v>
      </c>
      <c r="AO392" s="43" t="s">
        <v>7336</v>
      </c>
      <c r="AP392" s="43" t="s">
        <v>1598</v>
      </c>
      <c r="AQ392" s="50" t="str">
        <f t="shared" si="435"/>
        <v>2025EM1100389-MDSDF402</v>
      </c>
      <c r="AR392" s="43" t="str">
        <f t="shared" si="436"/>
        <v>0 missed</v>
      </c>
      <c r="AS392" s="47" t="s">
        <v>7342</v>
      </c>
      <c r="AT392" s="43">
        <f t="shared" si="437"/>
        <v>6</v>
      </c>
      <c r="AU392" s="48" t="s">
        <v>7342</v>
      </c>
      <c r="AV392" s="49">
        <f t="shared" si="438"/>
        <v>1</v>
      </c>
      <c r="AW392" s="48" t="s">
        <v>7342</v>
      </c>
      <c r="AX392" s="43" t="str">
        <f t="shared" si="439"/>
        <v>0 missed</v>
      </c>
      <c r="AY392" s="42">
        <f t="shared" si="440"/>
        <v>6</v>
      </c>
      <c r="AZ392" s="50">
        <f t="shared" si="441"/>
        <v>1</v>
      </c>
      <c r="BA392" s="50" t="str">
        <f t="shared" si="442"/>
        <v>Q-6 A-- || Q Total-6, A Total-0</v>
      </c>
      <c r="BB392" s="42" t="str" cm="1">
        <f t="array" ref="BB392">IFERROR(INDEX('Attendance-Slot-1'!$Q$2:$Q$1112,MATCH(1,('Attendance-Slot-1'!$A$2:$A$1112=$C392)*('Attendance-Slot-1'!$G$2:$G$1112=BB$2),0)),"No Data")</f>
        <v>No Data</v>
      </c>
      <c r="BC392" s="42" t="str" cm="1">
        <f t="array" ref="BC392">IFERROR(INDEX('Attendance-Slot-2'!$Q$2:$Q$2595,MATCH(1,('Attendance-Slot-2'!$A$2:$A$2595=$C392)*('Attendance-Slot-2'!$G$2:$G$2595=BB$2),0)),"No Data")</f>
        <v>P-S2_Onsite</v>
      </c>
      <c r="BD392" s="134">
        <f>VLOOKUP($AQ392,'Written Exam Marks'!$H:$Q,10,FALSE)</f>
        <v>12</v>
      </c>
      <c r="BE392" s="134">
        <f>VLOOKUP($AQ392,'Written Exam Marks'!$H:$Q,9,FALSE)</f>
        <v>40</v>
      </c>
      <c r="BF392" s="42" t="str">
        <f t="shared" si="443"/>
        <v>Present</v>
      </c>
      <c r="BG392" s="42" t="str">
        <f t="shared" si="444"/>
        <v>P-S2_Onsite</v>
      </c>
      <c r="BH392" s="147">
        <v>20</v>
      </c>
      <c r="BI392" s="147">
        <v>29.5</v>
      </c>
      <c r="BJ392" s="147">
        <v>49.5</v>
      </c>
      <c r="BK392" s="147">
        <v>60</v>
      </c>
      <c r="BL392" s="52" t="s">
        <v>3697</v>
      </c>
      <c r="BM392" s="52" t="s">
        <v>1606</v>
      </c>
      <c r="BN392" s="57" t="str">
        <f t="shared" si="445"/>
        <v>2025EM1100389-MDSDF403</v>
      </c>
      <c r="BO392" s="52" t="str">
        <f t="shared" si="446"/>
        <v>0 missed</v>
      </c>
      <c r="BP392" s="52" t="str">
        <f t="shared" si="447"/>
        <v>0 missed</v>
      </c>
      <c r="BQ392" s="52">
        <f t="shared" si="448"/>
        <v>1</v>
      </c>
      <c r="BR392" s="52">
        <f t="shared" si="449"/>
        <v>1</v>
      </c>
      <c r="BS392" s="56">
        <f t="shared" si="450"/>
        <v>1</v>
      </c>
      <c r="BT392" s="56">
        <f t="shared" si="451"/>
        <v>1</v>
      </c>
      <c r="BU392" s="52" t="str">
        <f t="shared" si="452"/>
        <v>0 missed</v>
      </c>
      <c r="BV392" s="51">
        <f t="shared" si="453"/>
        <v>2</v>
      </c>
      <c r="BW392" s="57">
        <f t="shared" si="454"/>
        <v>1</v>
      </c>
      <c r="BX392" s="57" t="str">
        <f t="shared" si="455"/>
        <v>Q-1 A-1 || Q Total-1, A Total-1</v>
      </c>
      <c r="BY392" s="51" t="str" cm="1">
        <f t="array" ref="BY392">IFERROR(INDEX('Attendance-Slot-1'!$Q$2:$Q$1112,MATCH(1,('Attendance-Slot-1'!$A$2:$A$1112=$C392)*('Attendance-Slot-1'!$G$2:$G$1112=BY$2),0)),"No Data")</f>
        <v>No Data</v>
      </c>
      <c r="BZ392" s="51" t="str" cm="1">
        <f t="array" ref="BZ392">IFERROR(INDEX('Attendance-Slot-2'!$Q$2:$Q$2595,MATCH(1,('Attendance-Slot-2'!$A$2:$A$2595=$C392)*('Attendance-Slot-2'!$G$2:$G$2595=BY$2),0)),"No Data")</f>
        <v>P-S2_Onsite</v>
      </c>
      <c r="CA392" s="135">
        <f>VLOOKUP($BN392,'Written Exam Marks'!$H:$Q,10,FALSE)</f>
        <v>12.5</v>
      </c>
      <c r="CB392" s="135">
        <f>VLOOKUP($BN392,'Written Exam Marks'!$H:$Q,9,FALSE)</f>
        <v>40</v>
      </c>
      <c r="CC392" s="51" t="str">
        <f t="shared" si="456"/>
        <v>Present</v>
      </c>
      <c r="CD392" s="51" t="str">
        <f t="shared" si="457"/>
        <v>P-S2_Onsite</v>
      </c>
      <c r="CE392" s="29">
        <v>20</v>
      </c>
      <c r="CF392" s="29">
        <v>20</v>
      </c>
      <c r="CG392" s="29">
        <v>16</v>
      </c>
      <c r="CH392" s="29">
        <v>56</v>
      </c>
      <c r="CI392" s="29">
        <v>60</v>
      </c>
      <c r="CJ392" s="61" t="s">
        <v>7343</v>
      </c>
      <c r="CK392" s="61" t="s">
        <v>1613</v>
      </c>
      <c r="CL392" s="10" t="str">
        <f t="shared" si="458"/>
        <v>2025EM1100389-MDSDF404</v>
      </c>
      <c r="CM392" s="61" t="str">
        <f t="shared" si="459"/>
        <v>0 missed</v>
      </c>
      <c r="CN392" s="61" t="str">
        <f t="shared" si="460"/>
        <v>0 missed</v>
      </c>
      <c r="CO392" s="111">
        <f t="shared" si="461"/>
        <v>2</v>
      </c>
      <c r="CP392" s="111">
        <f t="shared" si="462"/>
        <v>1</v>
      </c>
      <c r="CQ392" s="9">
        <f t="shared" si="463"/>
        <v>1</v>
      </c>
      <c r="CR392" s="9">
        <f t="shared" si="464"/>
        <v>1</v>
      </c>
      <c r="CS392" s="61" t="str">
        <f t="shared" si="465"/>
        <v>0 missed</v>
      </c>
      <c r="CT392" s="111">
        <f t="shared" si="466"/>
        <v>3</v>
      </c>
      <c r="CU392" s="10">
        <f t="shared" si="467"/>
        <v>1</v>
      </c>
      <c r="CV392" s="10" t="str">
        <f t="shared" si="468"/>
        <v>Q-2 A-1 || Q Total-2, A Total-1</v>
      </c>
      <c r="CW392" s="111" t="str" cm="1">
        <f t="array" ref="CW392">IFERROR(INDEX('Attendance-Slot-1'!$Q$2:$Q$1112,MATCH(1,('Attendance-Slot-1'!$A$2:$A$1112=$C392)*('Attendance-Slot-1'!$G$2:$G$1112=CW$2),0)),"No Data")</f>
        <v>No Data</v>
      </c>
      <c r="CX392" s="111" t="str" cm="1">
        <f t="array" ref="CX392">IFERROR(INDEX('Attendance-Slot-2'!$Q$2:$Q$2595,MATCH(1,('Attendance-Slot-2'!$A$2:$A$2595=$C392)*('Attendance-Slot-2'!$G$2:$G$2595=CW$2),0)),"No Data")</f>
        <v>P-S2_Onsite</v>
      </c>
      <c r="CY392" s="136">
        <f>VLOOKUP($CL392,'Written Exam Marks'!$H:$Q,10,FALSE)</f>
        <v>6.5</v>
      </c>
      <c r="CZ392" s="136">
        <f>VLOOKUP($CL392,'Written Exam Marks'!$H:$Q,9,FALSE)</f>
        <v>40</v>
      </c>
      <c r="DA392" s="111" t="str">
        <f t="shared" si="469"/>
        <v>Present</v>
      </c>
      <c r="DB392" s="111" t="str">
        <f t="shared" si="470"/>
        <v>P-S2_Onsite</v>
      </c>
      <c r="DC392" s="148">
        <v>7</v>
      </c>
      <c r="DD392" s="148">
        <v>7.625</v>
      </c>
      <c r="DE392" s="148">
        <v>8</v>
      </c>
      <c r="DF392" s="148">
        <v>8</v>
      </c>
      <c r="DG392" s="148">
        <v>18</v>
      </c>
      <c r="DH392" s="148">
        <v>48.625</v>
      </c>
      <c r="DI392" s="148">
        <v>65</v>
      </c>
      <c r="DJ392" s="66" t="s">
        <v>7351</v>
      </c>
      <c r="DK392" s="66" t="s">
        <v>1631</v>
      </c>
      <c r="DL392" s="68" t="str">
        <f t="shared" si="471"/>
        <v>2025EM1100389-MDSDF406</v>
      </c>
      <c r="DM392" s="66" t="str">
        <f t="shared" si="472"/>
        <v>0 missed</v>
      </c>
      <c r="DN392" s="66" t="str">
        <f t="shared" si="473"/>
        <v>0 missed</v>
      </c>
      <c r="DO392" s="62">
        <f t="shared" si="474"/>
        <v>3</v>
      </c>
      <c r="DP392" s="62">
        <f t="shared" si="475"/>
        <v>2</v>
      </c>
      <c r="DQ392" s="67">
        <f t="shared" si="476"/>
        <v>1</v>
      </c>
      <c r="DR392" s="67">
        <f t="shared" si="477"/>
        <v>1</v>
      </c>
      <c r="DS392" s="66" t="str">
        <f t="shared" si="478"/>
        <v>0 missed</v>
      </c>
      <c r="DT392" s="62">
        <f t="shared" si="479"/>
        <v>5</v>
      </c>
      <c r="DU392" s="68">
        <f t="shared" si="480"/>
        <v>1</v>
      </c>
      <c r="DV392" s="68" t="str">
        <f t="shared" si="481"/>
        <v>Q-3 A-2 || Q Total-3, A Total-2</v>
      </c>
      <c r="DW392" s="62" t="str" cm="1">
        <f t="array" ref="DW392">IFERROR(INDEX('Attendance-Slot-1'!$Q$2:$Q$1112,MATCH(1,('Attendance-Slot-1'!$A$2:$A$1112=$C392)*('Attendance-Slot-1'!$G$2:$G$1112=DW$2),0)),"No Data")</f>
        <v>No Data</v>
      </c>
      <c r="DX392" s="62" t="str" cm="1">
        <f t="array" ref="DX392">IFERROR(INDEX('Attendance-Slot-2'!$Q$2:$Q$2595,MATCH(1,('Attendance-Slot-2'!$A$2:$A$2595=$C392)*('Attendance-Slot-2'!$G$2:$G$2595=DW$2),0)),"No Data")</f>
        <v>P-S2_Onsite</v>
      </c>
      <c r="DY392" s="137">
        <f>VLOOKUP($DL392,'Written Exam Marks'!$H:$Q,10,FALSE)</f>
        <v>14</v>
      </c>
      <c r="DZ392" s="137">
        <f>VLOOKUP($DL392,'Written Exam Marks'!$H:$Q,9,FALSE)</f>
        <v>35</v>
      </c>
      <c r="EA392" s="62" t="str">
        <f t="shared" si="482"/>
        <v>Present</v>
      </c>
      <c r="EB392" s="62" t="str">
        <f t="shared" si="483"/>
        <v>P-S2_Onsite</v>
      </c>
      <c r="EC392" s="114" t="str">
        <f t="shared" si="420"/>
        <v>P-0, 
A-0, 
No Data-5</v>
      </c>
      <c r="ED392" s="114" t="str">
        <f t="shared" si="421"/>
        <v>P-5, 
A-0, 
No Data-0</v>
      </c>
      <c r="EE392" s="114" t="str">
        <f t="shared" si="484"/>
        <v>P-S2_Onsite</v>
      </c>
      <c r="EF392" s="114" t="str">
        <f t="shared" si="485"/>
        <v>P-S2_Onsite</v>
      </c>
      <c r="EG392" s="114" t="str">
        <f t="shared" si="486"/>
        <v>P-S2_Onsite</v>
      </c>
      <c r="EH392" s="114" t="str">
        <f t="shared" si="487"/>
        <v>P-S2_Onsite</v>
      </c>
      <c r="EI392" s="114" t="str">
        <f t="shared" si="488"/>
        <v>P-S2_Onsite</v>
      </c>
      <c r="EJ392" s="114" t="str">
        <f t="shared" si="489"/>
        <v>P-5, A-0, No Data-0</v>
      </c>
      <c r="EK392" s="114" t="s">
        <v>10453</v>
      </c>
      <c r="EL392" s="114">
        <v>29</v>
      </c>
      <c r="EM392" s="114">
        <v>10</v>
      </c>
      <c r="EN392" s="114">
        <v>53</v>
      </c>
      <c r="EO392" s="114">
        <v>92</v>
      </c>
      <c r="EP392" s="114" t="s">
        <v>7217</v>
      </c>
      <c r="EQ392" s="114" t="s">
        <v>1054</v>
      </c>
      <c r="ER392" s="114" t="s">
        <v>4339</v>
      </c>
      <c r="ES392" s="114"/>
      <c r="ET392" s="30" t="s">
        <v>4339</v>
      </c>
    </row>
    <row r="393" spans="1:150" x14ac:dyDescent="0.25">
      <c r="A393" s="114">
        <v>390</v>
      </c>
      <c r="B393" s="114" t="s">
        <v>7224</v>
      </c>
      <c r="C393" s="80" t="s">
        <v>3071</v>
      </c>
      <c r="D393" s="30" t="s">
        <v>3072</v>
      </c>
      <c r="E393" s="30" t="s">
        <v>3073</v>
      </c>
      <c r="F393" s="33" t="s">
        <v>7202</v>
      </c>
      <c r="G393" s="30" t="s">
        <v>3074</v>
      </c>
      <c r="H393" s="143">
        <v>15</v>
      </c>
      <c r="I393" s="143">
        <v>15</v>
      </c>
      <c r="J393" s="143">
        <v>17</v>
      </c>
      <c r="K393" s="143">
        <v>15</v>
      </c>
      <c r="L393" s="143">
        <v>62</v>
      </c>
      <c r="M393" s="143">
        <v>65</v>
      </c>
      <c r="N393" s="40" t="s">
        <v>7314</v>
      </c>
      <c r="O393" s="40" t="s">
        <v>1593</v>
      </c>
      <c r="P393" s="13" t="str">
        <f t="shared" si="422"/>
        <v>2025EM1100390-MDSDF401</v>
      </c>
      <c r="Q393" s="40" t="str">
        <f t="shared" si="423"/>
        <v>0 missed</v>
      </c>
      <c r="R393" s="40" t="str">
        <f t="shared" si="424"/>
        <v>0 missed</v>
      </c>
      <c r="S393" s="40">
        <f t="shared" si="425"/>
        <v>3</v>
      </c>
      <c r="T393" s="40">
        <f t="shared" si="426"/>
        <v>1</v>
      </c>
      <c r="U393" s="41">
        <f t="shared" si="427"/>
        <v>1</v>
      </c>
      <c r="V393" s="41">
        <f t="shared" si="428"/>
        <v>1</v>
      </c>
      <c r="W393" s="40" t="str">
        <f t="shared" si="429"/>
        <v>0 missed</v>
      </c>
      <c r="X393" s="113">
        <f t="shared" si="430"/>
        <v>4</v>
      </c>
      <c r="Y393" s="13">
        <f t="shared" si="431"/>
        <v>1</v>
      </c>
      <c r="Z393" s="13" t="str">
        <f t="shared" si="432"/>
        <v>Q-3 A-1 || Q Total-3, A Total-1</v>
      </c>
      <c r="AA393" s="113" t="str" cm="1">
        <f t="array" ref="AA393">IFERROR(INDEX('Attendance-Slot-1'!$Q$2:$Q$1112,MATCH(1,('Attendance-Slot-1'!$A$2:$A$1112=$C393)*('Attendance-Slot-1'!$G$2:$G$1112=AA$2),0)),"No Data")</f>
        <v>P-S1_Onsite</v>
      </c>
      <c r="AB393" s="113" t="str" cm="1">
        <f t="array" ref="AB393">IFERROR(INDEX('Attendance-Slot-2'!$Q$2:$Q$2595,MATCH(1,('Attendance-Slot-2'!$A$2:$A$2595=$C393)*('Attendance-Slot-2'!$G$2:$G$2595=AA$2),0)),"No Data")</f>
        <v>No Data</v>
      </c>
      <c r="AC393" s="133">
        <f>VLOOKUP($P393,'Written Exam Marks'!$H:$Q,10,FALSE)</f>
        <v>16.5</v>
      </c>
      <c r="AD393" s="133">
        <f>VLOOKUP($P393,'Written Exam Marks'!$H:$Q,9,FALSE)</f>
        <v>35</v>
      </c>
      <c r="AE393" s="113" t="str">
        <f t="shared" si="433"/>
        <v>Present</v>
      </c>
      <c r="AF393" s="113" t="str">
        <f t="shared" si="434"/>
        <v>P-S1_Onsite</v>
      </c>
      <c r="AG393" s="146">
        <v>9</v>
      </c>
      <c r="AH393" s="146">
        <v>10</v>
      </c>
      <c r="AI393" s="146">
        <v>10</v>
      </c>
      <c r="AJ393" s="146">
        <v>10</v>
      </c>
      <c r="AK393" s="146">
        <v>10</v>
      </c>
      <c r="AL393" s="146">
        <v>10</v>
      </c>
      <c r="AM393" s="146">
        <v>59</v>
      </c>
      <c r="AN393" s="146">
        <v>60</v>
      </c>
      <c r="AO393" s="43" t="s">
        <v>7336</v>
      </c>
      <c r="AP393" s="43" t="s">
        <v>1598</v>
      </c>
      <c r="AQ393" s="50" t="str">
        <f t="shared" si="435"/>
        <v>2025EM1100390-MDSDF402</v>
      </c>
      <c r="AR393" s="43" t="str">
        <f t="shared" si="436"/>
        <v>0 missed</v>
      </c>
      <c r="AS393" s="47" t="s">
        <v>7342</v>
      </c>
      <c r="AT393" s="43">
        <f t="shared" si="437"/>
        <v>6</v>
      </c>
      <c r="AU393" s="48" t="s">
        <v>7342</v>
      </c>
      <c r="AV393" s="49">
        <f t="shared" si="438"/>
        <v>1</v>
      </c>
      <c r="AW393" s="48" t="s">
        <v>7342</v>
      </c>
      <c r="AX393" s="43" t="str">
        <f t="shared" si="439"/>
        <v>0 missed</v>
      </c>
      <c r="AY393" s="42">
        <f t="shared" si="440"/>
        <v>6</v>
      </c>
      <c r="AZ393" s="50">
        <f t="shared" si="441"/>
        <v>1</v>
      </c>
      <c r="BA393" s="50" t="str">
        <f t="shared" si="442"/>
        <v>Q-6 A-- || Q Total-6, A Total-0</v>
      </c>
      <c r="BB393" s="42" t="str" cm="1">
        <f t="array" ref="BB393">IFERROR(INDEX('Attendance-Slot-1'!$Q$2:$Q$1112,MATCH(1,('Attendance-Slot-1'!$A$2:$A$1112=$C393)*('Attendance-Slot-1'!$G$2:$G$1112=BB$2),0)),"No Data")</f>
        <v>No Data</v>
      </c>
      <c r="BC393" s="42" t="str" cm="1">
        <f t="array" ref="BC393">IFERROR(INDEX('Attendance-Slot-2'!$Q$2:$Q$2595,MATCH(1,('Attendance-Slot-2'!$A$2:$A$2595=$C393)*('Attendance-Slot-2'!$G$2:$G$2595=BB$2),0)),"No Data")</f>
        <v>P-S2_Onsite</v>
      </c>
      <c r="BD393" s="134">
        <f>VLOOKUP($AQ393,'Written Exam Marks'!$H:$Q,10,FALSE)</f>
        <v>34</v>
      </c>
      <c r="BE393" s="134">
        <f>VLOOKUP($AQ393,'Written Exam Marks'!$H:$Q,9,FALSE)</f>
        <v>40</v>
      </c>
      <c r="BF393" s="42" t="str">
        <f t="shared" si="443"/>
        <v>Present</v>
      </c>
      <c r="BG393" s="42" t="str">
        <f t="shared" si="444"/>
        <v>P-S2_Onsite</v>
      </c>
      <c r="BH393" s="147">
        <v>20</v>
      </c>
      <c r="BI393" s="147">
        <v>33.5</v>
      </c>
      <c r="BJ393" s="147">
        <v>53.5</v>
      </c>
      <c r="BK393" s="147">
        <v>60</v>
      </c>
      <c r="BL393" s="52" t="s">
        <v>3697</v>
      </c>
      <c r="BM393" s="52" t="s">
        <v>1606</v>
      </c>
      <c r="BN393" s="57" t="str">
        <f t="shared" si="445"/>
        <v>2025EM1100390-MDSDF403</v>
      </c>
      <c r="BO393" s="52" t="str">
        <f t="shared" si="446"/>
        <v>0 missed</v>
      </c>
      <c r="BP393" s="52" t="str">
        <f t="shared" si="447"/>
        <v>0 missed</v>
      </c>
      <c r="BQ393" s="52">
        <f t="shared" si="448"/>
        <v>1</v>
      </c>
      <c r="BR393" s="52">
        <f t="shared" si="449"/>
        <v>1</v>
      </c>
      <c r="BS393" s="56">
        <f t="shared" si="450"/>
        <v>1</v>
      </c>
      <c r="BT393" s="56">
        <f t="shared" si="451"/>
        <v>1</v>
      </c>
      <c r="BU393" s="52" t="str">
        <f t="shared" si="452"/>
        <v>0 missed</v>
      </c>
      <c r="BV393" s="51">
        <f t="shared" si="453"/>
        <v>2</v>
      </c>
      <c r="BW393" s="57">
        <f t="shared" si="454"/>
        <v>1</v>
      </c>
      <c r="BX393" s="57" t="str">
        <f t="shared" si="455"/>
        <v>Q-1 A-1 || Q Total-1, A Total-1</v>
      </c>
      <c r="BY393" s="51" t="str" cm="1">
        <f t="array" ref="BY393">IFERROR(INDEX('Attendance-Slot-1'!$Q$2:$Q$1112,MATCH(1,('Attendance-Slot-1'!$A$2:$A$1112=$C393)*('Attendance-Slot-1'!$G$2:$G$1112=BY$2),0)),"No Data")</f>
        <v>No Data</v>
      </c>
      <c r="BZ393" s="51" t="str" cm="1">
        <f t="array" ref="BZ393">IFERROR(INDEX('Attendance-Slot-2'!$Q$2:$Q$2595,MATCH(1,('Attendance-Slot-2'!$A$2:$A$2595=$C393)*('Attendance-Slot-2'!$G$2:$G$2595=BY$2),0)),"No Data")</f>
        <v>P-S2_Onsite</v>
      </c>
      <c r="CA393" s="135">
        <f>VLOOKUP($BN393,'Written Exam Marks'!$H:$Q,10,FALSE)</f>
        <v>28</v>
      </c>
      <c r="CB393" s="135">
        <f>VLOOKUP($BN393,'Written Exam Marks'!$H:$Q,9,FALSE)</f>
        <v>40</v>
      </c>
      <c r="CC393" s="51" t="str">
        <f t="shared" si="456"/>
        <v>Present</v>
      </c>
      <c r="CD393" s="51" t="str">
        <f t="shared" si="457"/>
        <v>P-S2_Onsite</v>
      </c>
      <c r="CE393" s="29">
        <v>19</v>
      </c>
      <c r="CF393" s="29">
        <v>20</v>
      </c>
      <c r="CG393" s="29">
        <v>20</v>
      </c>
      <c r="CH393" s="29">
        <v>59</v>
      </c>
      <c r="CI393" s="29">
        <v>60</v>
      </c>
      <c r="CJ393" s="61" t="s">
        <v>7343</v>
      </c>
      <c r="CK393" s="61" t="s">
        <v>1613</v>
      </c>
      <c r="CL393" s="10" t="str">
        <f t="shared" si="458"/>
        <v>2025EM1100390-MDSDF404</v>
      </c>
      <c r="CM393" s="61" t="str">
        <f t="shared" si="459"/>
        <v>0 missed</v>
      </c>
      <c r="CN393" s="61" t="str">
        <f t="shared" si="460"/>
        <v>0 missed</v>
      </c>
      <c r="CO393" s="111">
        <f t="shared" si="461"/>
        <v>2</v>
      </c>
      <c r="CP393" s="111">
        <f t="shared" si="462"/>
        <v>1</v>
      </c>
      <c r="CQ393" s="9">
        <f t="shared" si="463"/>
        <v>1</v>
      </c>
      <c r="CR393" s="9">
        <f t="shared" si="464"/>
        <v>1</v>
      </c>
      <c r="CS393" s="61" t="str">
        <f t="shared" si="465"/>
        <v>0 missed</v>
      </c>
      <c r="CT393" s="111">
        <f t="shared" si="466"/>
        <v>3</v>
      </c>
      <c r="CU393" s="10">
        <f t="shared" si="467"/>
        <v>1</v>
      </c>
      <c r="CV393" s="10" t="str">
        <f t="shared" si="468"/>
        <v>Q-2 A-1 || Q Total-2, A Total-1</v>
      </c>
      <c r="CW393" s="111" t="str" cm="1">
        <f t="array" ref="CW393">IFERROR(INDEX('Attendance-Slot-1'!$Q$2:$Q$1112,MATCH(1,('Attendance-Slot-1'!$A$2:$A$1112=$C393)*('Attendance-Slot-1'!$G$2:$G$1112=CW$2),0)),"No Data")</f>
        <v>P-S1_Onsite</v>
      </c>
      <c r="CX393" s="111" t="str" cm="1">
        <f t="array" ref="CX393">IFERROR(INDEX('Attendance-Slot-2'!$Q$2:$Q$2595,MATCH(1,('Attendance-Slot-2'!$A$2:$A$2595=$C393)*('Attendance-Slot-2'!$G$2:$G$2595=CW$2),0)),"No Data")</f>
        <v>No Data</v>
      </c>
      <c r="CY393" s="136">
        <f>VLOOKUP($CL393,'Written Exam Marks'!$H:$Q,10,FALSE)</f>
        <v>31</v>
      </c>
      <c r="CZ393" s="136">
        <f>VLOOKUP($CL393,'Written Exam Marks'!$H:$Q,9,FALSE)</f>
        <v>40</v>
      </c>
      <c r="DA393" s="111" t="str">
        <f t="shared" si="469"/>
        <v>Present</v>
      </c>
      <c r="DB393" s="111" t="str">
        <f t="shared" si="470"/>
        <v>P-S1_Onsite</v>
      </c>
      <c r="DC393" s="148">
        <v>5.5</v>
      </c>
      <c r="DD393" s="148">
        <v>6.5</v>
      </c>
      <c r="DE393" s="148">
        <v>9</v>
      </c>
      <c r="DF393" s="148">
        <v>16</v>
      </c>
      <c r="DG393" s="148">
        <v>17</v>
      </c>
      <c r="DH393" s="148">
        <v>54</v>
      </c>
      <c r="DI393" s="148">
        <v>65</v>
      </c>
      <c r="DJ393" s="66" t="s">
        <v>7351</v>
      </c>
      <c r="DK393" s="66" t="s">
        <v>1631</v>
      </c>
      <c r="DL393" s="68" t="str">
        <f t="shared" si="471"/>
        <v>2025EM1100390-MDSDF406</v>
      </c>
      <c r="DM393" s="66" t="str">
        <f t="shared" si="472"/>
        <v>0 missed</v>
      </c>
      <c r="DN393" s="66" t="str">
        <f t="shared" si="473"/>
        <v>0 missed</v>
      </c>
      <c r="DO393" s="62">
        <f t="shared" si="474"/>
        <v>3</v>
      </c>
      <c r="DP393" s="62">
        <f t="shared" si="475"/>
        <v>2</v>
      </c>
      <c r="DQ393" s="67">
        <f t="shared" si="476"/>
        <v>1</v>
      </c>
      <c r="DR393" s="67">
        <f t="shared" si="477"/>
        <v>1</v>
      </c>
      <c r="DS393" s="66" t="str">
        <f t="shared" si="478"/>
        <v>0 missed</v>
      </c>
      <c r="DT393" s="62">
        <f t="shared" si="479"/>
        <v>5</v>
      </c>
      <c r="DU393" s="68">
        <f t="shared" si="480"/>
        <v>1</v>
      </c>
      <c r="DV393" s="68" t="str">
        <f t="shared" si="481"/>
        <v>Q-3 A-2 || Q Total-3, A Total-2</v>
      </c>
      <c r="DW393" s="62" t="str" cm="1">
        <f t="array" ref="DW393">IFERROR(INDEX('Attendance-Slot-1'!$Q$2:$Q$1112,MATCH(1,('Attendance-Slot-1'!$A$2:$A$1112=$C393)*('Attendance-Slot-1'!$G$2:$G$1112=DW$2),0)),"No Data")</f>
        <v>No Data</v>
      </c>
      <c r="DX393" s="62" t="str" cm="1">
        <f t="array" ref="DX393">IFERROR(INDEX('Attendance-Slot-2'!$Q$2:$Q$2595,MATCH(1,('Attendance-Slot-2'!$A$2:$A$2595=$C393)*('Attendance-Slot-2'!$G$2:$G$2595=DW$2),0)),"No Data")</f>
        <v>P-S2_Onsite</v>
      </c>
      <c r="DY393" s="137">
        <f>VLOOKUP($DL393,'Written Exam Marks'!$H:$Q,10,FALSE)</f>
        <v>27.5</v>
      </c>
      <c r="DZ393" s="137">
        <f>VLOOKUP($DL393,'Written Exam Marks'!$H:$Q,9,FALSE)</f>
        <v>35</v>
      </c>
      <c r="EA393" s="62" t="str">
        <f t="shared" si="482"/>
        <v>Present</v>
      </c>
      <c r="EB393" s="62" t="str">
        <f t="shared" si="483"/>
        <v>P-S2_Onsite</v>
      </c>
      <c r="EC393" s="114" t="str">
        <f t="shared" si="420"/>
        <v>P-2, 
A-0, 
No Data-3</v>
      </c>
      <c r="ED393" s="114" t="str">
        <f t="shared" si="421"/>
        <v>P-3, 
A-0, 
No Data-2</v>
      </c>
      <c r="EE393" s="114" t="str">
        <f t="shared" si="484"/>
        <v>P-S1_Onsite</v>
      </c>
      <c r="EF393" s="114" t="str">
        <f t="shared" si="485"/>
        <v>P-S2_Onsite</v>
      </c>
      <c r="EG393" s="114" t="str">
        <f t="shared" si="486"/>
        <v>P-S2_Onsite</v>
      </c>
      <c r="EH393" s="114" t="str">
        <f t="shared" si="487"/>
        <v>P-S1_Onsite</v>
      </c>
      <c r="EI393" s="114" t="str">
        <f t="shared" si="488"/>
        <v>P-S2_Onsite</v>
      </c>
      <c r="EJ393" s="114" t="str">
        <f t="shared" si="489"/>
        <v>P-5, A-0, No Data-0</v>
      </c>
      <c r="EK393" s="114" t="s">
        <v>10453</v>
      </c>
      <c r="EL393" s="114">
        <v>29.5</v>
      </c>
      <c r="EM393" s="114">
        <v>10</v>
      </c>
      <c r="EN393" s="114">
        <v>44</v>
      </c>
      <c r="EO393" s="114">
        <v>83.5</v>
      </c>
      <c r="EP393" s="114" t="s">
        <v>7217</v>
      </c>
      <c r="EQ393" s="114" t="s">
        <v>1054</v>
      </c>
      <c r="ER393" s="114" t="s">
        <v>3071</v>
      </c>
      <c r="ES393" s="114"/>
      <c r="ET393" s="30" t="s">
        <v>3071</v>
      </c>
    </row>
    <row r="394" spans="1:150" x14ac:dyDescent="0.25">
      <c r="A394" s="114">
        <v>391</v>
      </c>
      <c r="B394" s="114" t="s">
        <v>7224</v>
      </c>
      <c r="C394" s="80" t="s">
        <v>3077</v>
      </c>
      <c r="D394" s="30" t="s">
        <v>3078</v>
      </c>
      <c r="E394" s="30" t="s">
        <v>3079</v>
      </c>
      <c r="F394" s="33" t="s">
        <v>7201</v>
      </c>
      <c r="G394" s="30" t="s">
        <v>3080</v>
      </c>
      <c r="H394" s="143" t="s">
        <v>5</v>
      </c>
      <c r="I394" s="143">
        <v>15</v>
      </c>
      <c r="J394" s="143">
        <v>17</v>
      </c>
      <c r="K394" s="143">
        <v>15</v>
      </c>
      <c r="L394" s="143">
        <v>47</v>
      </c>
      <c r="M394" s="143">
        <v>65</v>
      </c>
      <c r="N394" s="40" t="s">
        <v>7314</v>
      </c>
      <c r="O394" s="40" t="s">
        <v>1593</v>
      </c>
      <c r="P394" s="13" t="str">
        <f t="shared" si="422"/>
        <v>2025EM1100391-MDSDF401</v>
      </c>
      <c r="Q394" s="40" t="str">
        <f t="shared" si="423"/>
        <v>1 missed</v>
      </c>
      <c r="R394" s="40" t="str">
        <f t="shared" si="424"/>
        <v>0 missed</v>
      </c>
      <c r="S394" s="40">
        <f t="shared" si="425"/>
        <v>2</v>
      </c>
      <c r="T394" s="40">
        <f t="shared" si="426"/>
        <v>1</v>
      </c>
      <c r="U394" s="41">
        <f t="shared" si="427"/>
        <v>0.66666666666666663</v>
      </c>
      <c r="V394" s="41">
        <f t="shared" si="428"/>
        <v>1</v>
      </c>
      <c r="W394" s="40" t="str">
        <f t="shared" si="429"/>
        <v>1 missed</v>
      </c>
      <c r="X394" s="113">
        <f t="shared" si="430"/>
        <v>3</v>
      </c>
      <c r="Y394" s="13">
        <f t="shared" si="431"/>
        <v>0.75</v>
      </c>
      <c r="Z394" s="13" t="str">
        <f t="shared" si="432"/>
        <v>Q-2 A-1 || Q Total-3, A Total-1</v>
      </c>
      <c r="AA394" s="113" t="str" cm="1">
        <f t="array" ref="AA394">IFERROR(INDEX('Attendance-Slot-1'!$Q$2:$Q$1112,MATCH(1,('Attendance-Slot-1'!$A$2:$A$1112=$C394)*('Attendance-Slot-1'!$G$2:$G$1112=AA$2),0)),"No Data")</f>
        <v>P-S1_Onsite</v>
      </c>
      <c r="AB394" s="113" t="str" cm="1">
        <f t="array" ref="AB394">IFERROR(INDEX('Attendance-Slot-2'!$Q$2:$Q$2595,MATCH(1,('Attendance-Slot-2'!$A$2:$A$2595=$C394)*('Attendance-Slot-2'!$G$2:$G$2595=AA$2),0)),"No Data")</f>
        <v>No Data</v>
      </c>
      <c r="AC394" s="133">
        <f>VLOOKUP($P394,'Written Exam Marks'!$H:$Q,10,FALSE)</f>
        <v>10.5</v>
      </c>
      <c r="AD394" s="133">
        <f>VLOOKUP($P394,'Written Exam Marks'!$H:$Q,9,FALSE)</f>
        <v>35</v>
      </c>
      <c r="AE394" s="113" t="str">
        <f t="shared" si="433"/>
        <v>Present</v>
      </c>
      <c r="AF394" s="113" t="str">
        <f t="shared" si="434"/>
        <v>P-S1_Onsite</v>
      </c>
      <c r="AG394" s="146" t="s">
        <v>5</v>
      </c>
      <c r="AH394" s="146" t="s">
        <v>5</v>
      </c>
      <c r="AI394" s="146" t="s">
        <v>5</v>
      </c>
      <c r="AJ394" s="146">
        <v>10</v>
      </c>
      <c r="AK394" s="146">
        <v>10</v>
      </c>
      <c r="AL394" s="146">
        <v>10</v>
      </c>
      <c r="AM394" s="146">
        <v>30</v>
      </c>
      <c r="AN394" s="146">
        <v>60</v>
      </c>
      <c r="AO394" s="43" t="s">
        <v>7336</v>
      </c>
      <c r="AP394" s="43" t="s">
        <v>1598</v>
      </c>
      <c r="AQ394" s="50" t="str">
        <f t="shared" si="435"/>
        <v>2025EM1100391-MDSDF402</v>
      </c>
      <c r="AR394" s="43" t="str">
        <f t="shared" si="436"/>
        <v>3 missed</v>
      </c>
      <c r="AS394" s="47" t="s">
        <v>7342</v>
      </c>
      <c r="AT394" s="43">
        <f t="shared" si="437"/>
        <v>3</v>
      </c>
      <c r="AU394" s="48" t="s">
        <v>7342</v>
      </c>
      <c r="AV394" s="49">
        <f t="shared" si="438"/>
        <v>0.5</v>
      </c>
      <c r="AW394" s="48" t="s">
        <v>7342</v>
      </c>
      <c r="AX394" s="43" t="str">
        <f t="shared" si="439"/>
        <v>3 missed</v>
      </c>
      <c r="AY394" s="42">
        <f t="shared" si="440"/>
        <v>3</v>
      </c>
      <c r="AZ394" s="50">
        <f t="shared" si="441"/>
        <v>0.5</v>
      </c>
      <c r="BA394" s="50" t="str">
        <f t="shared" si="442"/>
        <v>Q-3 A-- || Q Total-6, A Total-0</v>
      </c>
      <c r="BB394" s="42" t="str" cm="1">
        <f t="array" ref="BB394">IFERROR(INDEX('Attendance-Slot-1'!$Q$2:$Q$1112,MATCH(1,('Attendance-Slot-1'!$A$2:$A$1112=$C394)*('Attendance-Slot-1'!$G$2:$G$1112=BB$2),0)),"No Data")</f>
        <v>P-S1_Onsite</v>
      </c>
      <c r="BC394" s="42" t="str" cm="1">
        <f t="array" ref="BC394">IFERROR(INDEX('Attendance-Slot-2'!$Q$2:$Q$2595,MATCH(1,('Attendance-Slot-2'!$A$2:$A$2595=$C394)*('Attendance-Slot-2'!$G$2:$G$2595=BB$2),0)),"No Data")</f>
        <v>No Data</v>
      </c>
      <c r="BD394" s="134">
        <f>VLOOKUP($AQ394,'Written Exam Marks'!$H:$Q,10,FALSE)</f>
        <v>22</v>
      </c>
      <c r="BE394" s="134">
        <f>VLOOKUP($AQ394,'Written Exam Marks'!$H:$Q,9,FALSE)</f>
        <v>40</v>
      </c>
      <c r="BF394" s="42" t="str">
        <f t="shared" si="443"/>
        <v>Present</v>
      </c>
      <c r="BG394" s="42" t="str">
        <f t="shared" si="444"/>
        <v>P-S1_Onsite</v>
      </c>
      <c r="BH394" s="147" t="s">
        <v>5</v>
      </c>
      <c r="BI394" s="147">
        <v>27.5</v>
      </c>
      <c r="BJ394" s="147">
        <v>27.5</v>
      </c>
      <c r="BK394" s="147">
        <v>60</v>
      </c>
      <c r="BL394" s="52" t="s">
        <v>3697</v>
      </c>
      <c r="BM394" s="52" t="s">
        <v>1606</v>
      </c>
      <c r="BN394" s="57" t="str">
        <f t="shared" si="445"/>
        <v>2025EM1100391-MDSDF403</v>
      </c>
      <c r="BO394" s="52" t="str">
        <f t="shared" si="446"/>
        <v>1 missed</v>
      </c>
      <c r="BP394" s="52" t="str">
        <f t="shared" si="447"/>
        <v>0 missed</v>
      </c>
      <c r="BQ394" s="52">
        <f t="shared" si="448"/>
        <v>0</v>
      </c>
      <c r="BR394" s="52">
        <f t="shared" si="449"/>
        <v>1</v>
      </c>
      <c r="BS394" s="56">
        <f t="shared" si="450"/>
        <v>0</v>
      </c>
      <c r="BT394" s="56">
        <f t="shared" si="451"/>
        <v>1</v>
      </c>
      <c r="BU394" s="52" t="str">
        <f t="shared" si="452"/>
        <v>1 missed</v>
      </c>
      <c r="BV394" s="51">
        <f t="shared" si="453"/>
        <v>1</v>
      </c>
      <c r="BW394" s="57">
        <f t="shared" si="454"/>
        <v>0.5</v>
      </c>
      <c r="BX394" s="57" t="str">
        <f t="shared" si="455"/>
        <v>Q-0 A-1 || Q Total-1, A Total-1</v>
      </c>
      <c r="BY394" s="51" t="str" cm="1">
        <f t="array" ref="BY394">IFERROR(INDEX('Attendance-Slot-1'!$Q$2:$Q$1112,MATCH(1,('Attendance-Slot-1'!$A$2:$A$1112=$C394)*('Attendance-Slot-1'!$G$2:$G$1112=BY$2),0)),"No Data")</f>
        <v>P-S1_Onsite</v>
      </c>
      <c r="BZ394" s="51" t="str" cm="1">
        <f t="array" ref="BZ394">IFERROR(INDEX('Attendance-Slot-2'!$Q$2:$Q$2595,MATCH(1,('Attendance-Slot-2'!$A$2:$A$2595=$C394)*('Attendance-Slot-2'!$G$2:$G$2595=BY$2),0)),"No Data")</f>
        <v>No Data</v>
      </c>
      <c r="CA394" s="135">
        <f>VLOOKUP($BN394,'Written Exam Marks'!$H:$Q,10,FALSE)</f>
        <v>10</v>
      </c>
      <c r="CB394" s="135">
        <f>VLOOKUP($BN394,'Written Exam Marks'!$H:$Q,9,FALSE)</f>
        <v>40</v>
      </c>
      <c r="CC394" s="51" t="str">
        <f t="shared" si="456"/>
        <v>Present</v>
      </c>
      <c r="CD394" s="51" t="str">
        <f t="shared" si="457"/>
        <v>P-S1_Onsite</v>
      </c>
      <c r="CE394" s="29">
        <v>17</v>
      </c>
      <c r="CF394" s="29">
        <v>20</v>
      </c>
      <c r="CG394" s="29">
        <v>18</v>
      </c>
      <c r="CH394" s="29">
        <v>55</v>
      </c>
      <c r="CI394" s="29">
        <v>60</v>
      </c>
      <c r="CJ394" s="61" t="s">
        <v>7343</v>
      </c>
      <c r="CK394" s="61" t="s">
        <v>1613</v>
      </c>
      <c r="CL394" s="10" t="str">
        <f t="shared" si="458"/>
        <v>2025EM1100391-MDSDF404</v>
      </c>
      <c r="CM394" s="61" t="str">
        <f t="shared" si="459"/>
        <v>0 missed</v>
      </c>
      <c r="CN394" s="61" t="str">
        <f t="shared" si="460"/>
        <v>0 missed</v>
      </c>
      <c r="CO394" s="111">
        <f t="shared" si="461"/>
        <v>2</v>
      </c>
      <c r="CP394" s="111">
        <f t="shared" si="462"/>
        <v>1</v>
      </c>
      <c r="CQ394" s="9">
        <f t="shared" si="463"/>
        <v>1</v>
      </c>
      <c r="CR394" s="9">
        <f t="shared" si="464"/>
        <v>1</v>
      </c>
      <c r="CS394" s="61" t="str">
        <f t="shared" si="465"/>
        <v>0 missed</v>
      </c>
      <c r="CT394" s="111">
        <f t="shared" si="466"/>
        <v>3</v>
      </c>
      <c r="CU394" s="10">
        <f t="shared" si="467"/>
        <v>1</v>
      </c>
      <c r="CV394" s="10" t="str">
        <f t="shared" si="468"/>
        <v>Q-2 A-1 || Q Total-2, A Total-1</v>
      </c>
      <c r="CW394" s="111" t="str" cm="1">
        <f t="array" ref="CW394">IFERROR(INDEX('Attendance-Slot-1'!$Q$2:$Q$1112,MATCH(1,('Attendance-Slot-1'!$A$2:$A$1112=$C394)*('Attendance-Slot-1'!$G$2:$G$1112=CW$2),0)),"No Data")</f>
        <v>No Data</v>
      </c>
      <c r="CX394" s="111" t="str" cm="1">
        <f t="array" ref="CX394">IFERROR(INDEX('Attendance-Slot-2'!$Q$2:$Q$2595,MATCH(1,('Attendance-Slot-2'!$A$2:$A$2595=$C394)*('Attendance-Slot-2'!$G$2:$G$2595=CW$2),0)),"No Data")</f>
        <v>P-S2_Onsite</v>
      </c>
      <c r="CY394" s="136">
        <f>VLOOKUP($CL394,'Written Exam Marks'!$H:$Q,10,FALSE)</f>
        <v>19.5</v>
      </c>
      <c r="CZ394" s="136">
        <f>VLOOKUP($CL394,'Written Exam Marks'!$H:$Q,9,FALSE)</f>
        <v>40</v>
      </c>
      <c r="DA394" s="111" t="str">
        <f t="shared" si="469"/>
        <v>Present</v>
      </c>
      <c r="DB394" s="111" t="str">
        <f t="shared" si="470"/>
        <v>P-S2_Onsite</v>
      </c>
      <c r="DC394" s="148" t="s">
        <v>5</v>
      </c>
      <c r="DD394" s="148">
        <v>6.625</v>
      </c>
      <c r="DE394" s="148">
        <v>9</v>
      </c>
      <c r="DF394" s="148">
        <v>17</v>
      </c>
      <c r="DG394" s="148">
        <v>19</v>
      </c>
      <c r="DH394" s="148">
        <v>51.625</v>
      </c>
      <c r="DI394" s="148">
        <v>65</v>
      </c>
      <c r="DJ394" s="66" t="s">
        <v>7351</v>
      </c>
      <c r="DK394" s="66" t="s">
        <v>1631</v>
      </c>
      <c r="DL394" s="68" t="str">
        <f t="shared" si="471"/>
        <v>2025EM1100391-MDSDF406</v>
      </c>
      <c r="DM394" s="66" t="str">
        <f t="shared" si="472"/>
        <v>1 missed</v>
      </c>
      <c r="DN394" s="66" t="str">
        <f t="shared" si="473"/>
        <v>0 missed</v>
      </c>
      <c r="DO394" s="62">
        <f t="shared" si="474"/>
        <v>2</v>
      </c>
      <c r="DP394" s="62">
        <f t="shared" si="475"/>
        <v>2</v>
      </c>
      <c r="DQ394" s="67">
        <f t="shared" si="476"/>
        <v>0.66666666666666663</v>
      </c>
      <c r="DR394" s="67">
        <f t="shared" si="477"/>
        <v>1</v>
      </c>
      <c r="DS394" s="66" t="str">
        <f t="shared" si="478"/>
        <v>1 missed</v>
      </c>
      <c r="DT394" s="62">
        <f t="shared" si="479"/>
        <v>4</v>
      </c>
      <c r="DU394" s="68">
        <f t="shared" si="480"/>
        <v>0.8</v>
      </c>
      <c r="DV394" s="68" t="str">
        <f t="shared" si="481"/>
        <v>Q-2 A-2 || Q Total-3, A Total-2</v>
      </c>
      <c r="DW394" s="62" t="str" cm="1">
        <f t="array" ref="DW394">IFERROR(INDEX('Attendance-Slot-1'!$Q$2:$Q$1112,MATCH(1,('Attendance-Slot-1'!$A$2:$A$1112=$C394)*('Attendance-Slot-1'!$G$2:$G$1112=DW$2),0)),"No Data")</f>
        <v>No Data</v>
      </c>
      <c r="DX394" s="62" t="str" cm="1">
        <f t="array" ref="DX394">IFERROR(INDEX('Attendance-Slot-2'!$Q$2:$Q$2595,MATCH(1,('Attendance-Slot-2'!$A$2:$A$2595=$C394)*('Attendance-Slot-2'!$G$2:$G$2595=DW$2),0)),"No Data")</f>
        <v>P-S2_Onsite</v>
      </c>
      <c r="DY394" s="137">
        <f>VLOOKUP($DL394,'Written Exam Marks'!$H:$Q,10,FALSE)</f>
        <v>32</v>
      </c>
      <c r="DZ394" s="137">
        <f>VLOOKUP($DL394,'Written Exam Marks'!$H:$Q,9,FALSE)</f>
        <v>35</v>
      </c>
      <c r="EA394" s="62" t="str">
        <f t="shared" si="482"/>
        <v>Present</v>
      </c>
      <c r="EB394" s="62" t="str">
        <f t="shared" si="483"/>
        <v>P-S2_Onsite</v>
      </c>
      <c r="EC394" s="114" t="str">
        <f t="shared" si="420"/>
        <v>P-3, 
A-0, 
No Data-2</v>
      </c>
      <c r="ED394" s="114" t="str">
        <f t="shared" si="421"/>
        <v>P-2, 
A-0, 
No Data-3</v>
      </c>
      <c r="EE394" s="114" t="str">
        <f t="shared" si="484"/>
        <v>P-S1_Onsite</v>
      </c>
      <c r="EF394" s="114" t="str">
        <f t="shared" si="485"/>
        <v>P-S1_Onsite</v>
      </c>
      <c r="EG394" s="114" t="str">
        <f t="shared" si="486"/>
        <v>P-S1_Onsite</v>
      </c>
      <c r="EH394" s="114" t="str">
        <f t="shared" si="487"/>
        <v>P-S2_Onsite</v>
      </c>
      <c r="EI394" s="114" t="str">
        <f t="shared" si="488"/>
        <v>P-S2_Onsite</v>
      </c>
      <c r="EJ394" s="114" t="str">
        <f t="shared" si="489"/>
        <v>P-5, A-0, No Data-0</v>
      </c>
      <c r="EK394" s="114" t="s">
        <v>10453</v>
      </c>
      <c r="EL394" s="114">
        <v>27</v>
      </c>
      <c r="EM394" s="114">
        <v>10</v>
      </c>
      <c r="EN394" s="114">
        <v>48</v>
      </c>
      <c r="EO394" s="114">
        <v>85</v>
      </c>
      <c r="EP394" s="114" t="s">
        <v>7217</v>
      </c>
      <c r="EQ394" s="114" t="s">
        <v>1054</v>
      </c>
      <c r="ER394" s="114" t="s">
        <v>3077</v>
      </c>
      <c r="ES394" s="114"/>
      <c r="ET394" s="30" t="s">
        <v>3077</v>
      </c>
    </row>
    <row r="395" spans="1:150" x14ac:dyDescent="0.25">
      <c r="A395" s="114">
        <v>392</v>
      </c>
      <c r="B395" s="114" t="s">
        <v>7224</v>
      </c>
      <c r="C395" s="80" t="s">
        <v>3084</v>
      </c>
      <c r="D395" s="30" t="s">
        <v>3085</v>
      </c>
      <c r="E395" s="30" t="s">
        <v>3086</v>
      </c>
      <c r="F395" s="33" t="s">
        <v>7202</v>
      </c>
      <c r="G395" s="30" t="s">
        <v>3087</v>
      </c>
      <c r="H395" s="143" t="s">
        <v>5</v>
      </c>
      <c r="I395" s="143">
        <v>15</v>
      </c>
      <c r="J395" s="143">
        <v>17</v>
      </c>
      <c r="K395" s="143">
        <v>15</v>
      </c>
      <c r="L395" s="143">
        <v>47</v>
      </c>
      <c r="M395" s="143">
        <v>65</v>
      </c>
      <c r="N395" s="40" t="s">
        <v>7314</v>
      </c>
      <c r="O395" s="40" t="s">
        <v>1593</v>
      </c>
      <c r="P395" s="13" t="str">
        <f t="shared" si="422"/>
        <v>2025EM1100392-MDSDF401</v>
      </c>
      <c r="Q395" s="40" t="str">
        <f t="shared" si="423"/>
        <v>1 missed</v>
      </c>
      <c r="R395" s="40" t="str">
        <f t="shared" si="424"/>
        <v>0 missed</v>
      </c>
      <c r="S395" s="40">
        <f t="shared" si="425"/>
        <v>2</v>
      </c>
      <c r="T395" s="40">
        <f t="shared" si="426"/>
        <v>1</v>
      </c>
      <c r="U395" s="41">
        <f t="shared" si="427"/>
        <v>0.66666666666666663</v>
      </c>
      <c r="V395" s="41">
        <f t="shared" si="428"/>
        <v>1</v>
      </c>
      <c r="W395" s="40" t="str">
        <f t="shared" si="429"/>
        <v>1 missed</v>
      </c>
      <c r="X395" s="113">
        <f t="shared" si="430"/>
        <v>3</v>
      </c>
      <c r="Y395" s="13">
        <f t="shared" si="431"/>
        <v>0.75</v>
      </c>
      <c r="Z395" s="13" t="str">
        <f t="shared" si="432"/>
        <v>Q-2 A-1 || Q Total-3, A Total-1</v>
      </c>
      <c r="AA395" s="113" t="str" cm="1">
        <f t="array" ref="AA395">IFERROR(INDEX('Attendance-Slot-1'!$Q$2:$Q$1112,MATCH(1,('Attendance-Slot-1'!$A$2:$A$1112=$C395)*('Attendance-Slot-1'!$G$2:$G$1112=AA$2),0)),"No Data")</f>
        <v>No Data</v>
      </c>
      <c r="AB395" s="113" t="str" cm="1">
        <f t="array" ref="AB395">IFERROR(INDEX('Attendance-Slot-2'!$Q$2:$Q$2595,MATCH(1,('Attendance-Slot-2'!$A$2:$A$2595=$C395)*('Attendance-Slot-2'!$G$2:$G$2595=AA$2),0)),"No Data")</f>
        <v>A-S2_Online</v>
      </c>
      <c r="AC395" s="133" t="e">
        <f>VLOOKUP($P395,'Written Exam Marks'!$H:$Q,10,FALSE)</f>
        <v>#N/A</v>
      </c>
      <c r="AD395" s="133" t="e">
        <f>VLOOKUP($P395,'Written Exam Marks'!$H:$Q,9,FALSE)</f>
        <v>#N/A</v>
      </c>
      <c r="AE395" s="113" t="str">
        <f t="shared" si="433"/>
        <v>Absent</v>
      </c>
      <c r="AF395" s="113" t="str">
        <f t="shared" si="434"/>
        <v>A-S2_Online</v>
      </c>
      <c r="AG395" s="146" t="s">
        <v>5</v>
      </c>
      <c r="AH395" s="146" t="s">
        <v>5</v>
      </c>
      <c r="AI395" s="146" t="s">
        <v>5</v>
      </c>
      <c r="AJ395" s="146">
        <v>10</v>
      </c>
      <c r="AK395" s="146">
        <v>10</v>
      </c>
      <c r="AL395" s="146">
        <v>10</v>
      </c>
      <c r="AM395" s="146">
        <v>30</v>
      </c>
      <c r="AN395" s="146">
        <v>60</v>
      </c>
      <c r="AO395" s="43" t="s">
        <v>7336</v>
      </c>
      <c r="AP395" s="43" t="s">
        <v>1598</v>
      </c>
      <c r="AQ395" s="50" t="str">
        <f t="shared" si="435"/>
        <v>2025EM1100392-MDSDF402</v>
      </c>
      <c r="AR395" s="43" t="str">
        <f t="shared" si="436"/>
        <v>3 missed</v>
      </c>
      <c r="AS395" s="47" t="s">
        <v>7342</v>
      </c>
      <c r="AT395" s="43">
        <f t="shared" si="437"/>
        <v>3</v>
      </c>
      <c r="AU395" s="48" t="s">
        <v>7342</v>
      </c>
      <c r="AV395" s="49">
        <f t="shared" si="438"/>
        <v>0.5</v>
      </c>
      <c r="AW395" s="48" t="s">
        <v>7342</v>
      </c>
      <c r="AX395" s="43" t="str">
        <f t="shared" si="439"/>
        <v>3 missed</v>
      </c>
      <c r="AY395" s="42">
        <f t="shared" si="440"/>
        <v>3</v>
      </c>
      <c r="AZ395" s="50">
        <f t="shared" si="441"/>
        <v>0.5</v>
      </c>
      <c r="BA395" s="50" t="str">
        <f t="shared" si="442"/>
        <v>Q-3 A-- || Q Total-6, A Total-0</v>
      </c>
      <c r="BB395" s="42" t="str" cm="1">
        <f t="array" ref="BB395">IFERROR(INDEX('Attendance-Slot-1'!$Q$2:$Q$1112,MATCH(1,('Attendance-Slot-1'!$A$2:$A$1112=$C395)*('Attendance-Slot-1'!$G$2:$G$1112=BB$2),0)),"No Data")</f>
        <v>P-ine_OLD 2</v>
      </c>
      <c r="BC395" s="42" t="str" cm="1">
        <f t="array" ref="BC395">IFERROR(INDEX('Attendance-Slot-2'!$Q$2:$Q$2595,MATCH(1,('Attendance-Slot-2'!$A$2:$A$2595=$C395)*('Attendance-Slot-2'!$G$2:$G$2595=BB$2),0)),"No Data")</f>
        <v>No Data</v>
      </c>
      <c r="BD395" s="134">
        <f>VLOOKUP($AQ395,'Written Exam Marks'!$H:$Q,10,FALSE)</f>
        <v>5</v>
      </c>
      <c r="BE395" s="134">
        <f>VLOOKUP($AQ395,'Written Exam Marks'!$H:$Q,9,FALSE)</f>
        <v>40</v>
      </c>
      <c r="BF395" s="42" t="str">
        <f t="shared" si="443"/>
        <v>Present</v>
      </c>
      <c r="BG395" s="42" t="str">
        <f t="shared" si="444"/>
        <v>P-ine_OLD 2</v>
      </c>
      <c r="BH395" s="147" t="s">
        <v>5</v>
      </c>
      <c r="BI395" s="147">
        <v>19</v>
      </c>
      <c r="BJ395" s="147">
        <v>19</v>
      </c>
      <c r="BK395" s="147">
        <v>60</v>
      </c>
      <c r="BL395" s="52" t="s">
        <v>3697</v>
      </c>
      <c r="BM395" s="52" t="s">
        <v>1606</v>
      </c>
      <c r="BN395" s="57" t="str">
        <f t="shared" si="445"/>
        <v>2025EM1100392-MDSDF403</v>
      </c>
      <c r="BO395" s="52" t="str">
        <f t="shared" si="446"/>
        <v>1 missed</v>
      </c>
      <c r="BP395" s="52" t="str">
        <f t="shared" si="447"/>
        <v>0 missed</v>
      </c>
      <c r="BQ395" s="52">
        <f t="shared" si="448"/>
        <v>0</v>
      </c>
      <c r="BR395" s="52">
        <f t="shared" si="449"/>
        <v>1</v>
      </c>
      <c r="BS395" s="56">
        <f t="shared" si="450"/>
        <v>0</v>
      </c>
      <c r="BT395" s="56">
        <f t="shared" si="451"/>
        <v>1</v>
      </c>
      <c r="BU395" s="52" t="str">
        <f t="shared" si="452"/>
        <v>1 missed</v>
      </c>
      <c r="BV395" s="51">
        <f t="shared" si="453"/>
        <v>1</v>
      </c>
      <c r="BW395" s="57">
        <f t="shared" si="454"/>
        <v>0.5</v>
      </c>
      <c r="BX395" s="57" t="str">
        <f t="shared" si="455"/>
        <v>Q-0 A-1 || Q Total-1, A Total-1</v>
      </c>
      <c r="BY395" s="51" t="str" cm="1">
        <f t="array" ref="BY395">IFERROR(INDEX('Attendance-Slot-1'!$Q$2:$Q$1112,MATCH(1,('Attendance-Slot-1'!$A$2:$A$1112=$C395)*('Attendance-Slot-1'!$G$2:$G$1112=BY$2),0)),"No Data")</f>
        <v>No Data</v>
      </c>
      <c r="BZ395" s="51" t="str" cm="1">
        <f t="array" ref="BZ395">IFERROR(INDEX('Attendance-Slot-2'!$Q$2:$Q$2595,MATCH(1,('Attendance-Slot-2'!$A$2:$A$2595=$C395)*('Attendance-Slot-2'!$G$2:$G$2595=BY$2),0)),"No Data")</f>
        <v>P-S2_Online</v>
      </c>
      <c r="CA395" s="135">
        <f>VLOOKUP($BN395,'Written Exam Marks'!$H:$Q,10,FALSE)</f>
        <v>4</v>
      </c>
      <c r="CB395" s="135">
        <f>VLOOKUP($BN395,'Written Exam Marks'!$H:$Q,9,FALSE)</f>
        <v>40</v>
      </c>
      <c r="CC395" s="51" t="str">
        <f t="shared" si="456"/>
        <v>Present</v>
      </c>
      <c r="CD395" s="51" t="str">
        <f t="shared" si="457"/>
        <v>P-S2_Online</v>
      </c>
      <c r="CE395" s="29">
        <v>17</v>
      </c>
      <c r="CF395" s="29" t="s">
        <v>5</v>
      </c>
      <c r="CG395" s="29">
        <v>19</v>
      </c>
      <c r="CH395" s="29">
        <v>36</v>
      </c>
      <c r="CI395" s="29">
        <v>60</v>
      </c>
      <c r="CJ395" s="61" t="s">
        <v>7343</v>
      </c>
      <c r="CK395" s="61" t="s">
        <v>1613</v>
      </c>
      <c r="CL395" s="10" t="str">
        <f t="shared" si="458"/>
        <v>2025EM1100392-MDSDF404</v>
      </c>
      <c r="CM395" s="61" t="str">
        <f t="shared" si="459"/>
        <v>1 missed</v>
      </c>
      <c r="CN395" s="61" t="str">
        <f t="shared" si="460"/>
        <v>0 missed</v>
      </c>
      <c r="CO395" s="111">
        <f t="shared" si="461"/>
        <v>1</v>
      </c>
      <c r="CP395" s="111">
        <f t="shared" si="462"/>
        <v>1</v>
      </c>
      <c r="CQ395" s="9">
        <f t="shared" si="463"/>
        <v>0.5</v>
      </c>
      <c r="CR395" s="9">
        <f t="shared" si="464"/>
        <v>1</v>
      </c>
      <c r="CS395" s="61" t="str">
        <f t="shared" si="465"/>
        <v>1 missed</v>
      </c>
      <c r="CT395" s="111">
        <f t="shared" si="466"/>
        <v>2</v>
      </c>
      <c r="CU395" s="10">
        <f t="shared" si="467"/>
        <v>0.66666666666666663</v>
      </c>
      <c r="CV395" s="10" t="str">
        <f t="shared" si="468"/>
        <v>Q-1 A-1 || Q Total-2, A Total-1</v>
      </c>
      <c r="CW395" s="111" t="str" cm="1">
        <f t="array" ref="CW395">IFERROR(INDEX('Attendance-Slot-1'!$Q$2:$Q$1112,MATCH(1,('Attendance-Slot-1'!$A$2:$A$1112=$C395)*('Attendance-Slot-1'!$G$2:$G$1112=CW$2),0)),"No Data")</f>
        <v>No Data</v>
      </c>
      <c r="CX395" s="111" t="str" cm="1">
        <f t="array" ref="CX395">IFERROR(INDEX('Attendance-Slot-2'!$Q$2:$Q$2595,MATCH(1,('Attendance-Slot-2'!$A$2:$A$2595=$C395)*('Attendance-Slot-2'!$G$2:$G$2595=CW$2),0)),"No Data")</f>
        <v>P-S2_Online</v>
      </c>
      <c r="CY395" s="136">
        <f>VLOOKUP($CL395,'Written Exam Marks'!$H:$Q,10,FALSE)</f>
        <v>9.5</v>
      </c>
      <c r="CZ395" s="136">
        <f>VLOOKUP($CL395,'Written Exam Marks'!$H:$Q,9,FALSE)</f>
        <v>40</v>
      </c>
      <c r="DA395" s="111" t="str">
        <f t="shared" si="469"/>
        <v>Present</v>
      </c>
      <c r="DB395" s="111" t="str">
        <f t="shared" si="470"/>
        <v>P-S2_Online</v>
      </c>
      <c r="DC395" s="148" t="s">
        <v>5</v>
      </c>
      <c r="DD395" s="148" t="s">
        <v>5</v>
      </c>
      <c r="DE395" s="148">
        <v>7.5</v>
      </c>
      <c r="DF395" s="148">
        <v>14</v>
      </c>
      <c r="DG395" s="148">
        <v>19</v>
      </c>
      <c r="DH395" s="148">
        <v>40.5</v>
      </c>
      <c r="DI395" s="148">
        <v>65</v>
      </c>
      <c r="DJ395" s="66" t="s">
        <v>7351</v>
      </c>
      <c r="DK395" s="66" t="s">
        <v>1631</v>
      </c>
      <c r="DL395" s="68" t="str">
        <f t="shared" si="471"/>
        <v>2025EM1100392-MDSDF406</v>
      </c>
      <c r="DM395" s="66" t="str">
        <f t="shared" si="472"/>
        <v>2 missed</v>
      </c>
      <c r="DN395" s="66" t="str">
        <f t="shared" si="473"/>
        <v>0 missed</v>
      </c>
      <c r="DO395" s="62">
        <f t="shared" si="474"/>
        <v>1</v>
      </c>
      <c r="DP395" s="62">
        <f t="shared" si="475"/>
        <v>2</v>
      </c>
      <c r="DQ395" s="67">
        <f t="shared" si="476"/>
        <v>0.33333333333333331</v>
      </c>
      <c r="DR395" s="67">
        <f t="shared" si="477"/>
        <v>1</v>
      </c>
      <c r="DS395" s="66" t="str">
        <f t="shared" si="478"/>
        <v>2 missed</v>
      </c>
      <c r="DT395" s="62">
        <f t="shared" si="479"/>
        <v>3</v>
      </c>
      <c r="DU395" s="68">
        <f t="shared" si="480"/>
        <v>0.6</v>
      </c>
      <c r="DV395" s="68" t="str">
        <f t="shared" si="481"/>
        <v>Q-1 A-2 || Q Total-3, A Total-2</v>
      </c>
      <c r="DW395" s="62" t="str" cm="1">
        <f t="array" ref="DW395">IFERROR(INDEX('Attendance-Slot-1'!$Q$2:$Q$1112,MATCH(1,('Attendance-Slot-1'!$A$2:$A$1112=$C395)*('Attendance-Slot-1'!$G$2:$G$1112=DW$2),0)),"No Data")</f>
        <v>P-S1_Online</v>
      </c>
      <c r="DX395" s="62" t="str" cm="1">
        <f t="array" ref="DX395">IFERROR(INDEX('Attendance-Slot-2'!$Q$2:$Q$2595,MATCH(1,('Attendance-Slot-2'!$A$2:$A$2595=$C395)*('Attendance-Slot-2'!$G$2:$G$2595=DW$2),0)),"No Data")</f>
        <v>No Data</v>
      </c>
      <c r="DY395" s="137">
        <f>VLOOKUP($DL395,'Written Exam Marks'!$H:$Q,10,FALSE)</f>
        <v>27</v>
      </c>
      <c r="DZ395" s="137">
        <f>VLOOKUP($DL395,'Written Exam Marks'!$H:$Q,9,FALSE)</f>
        <v>35</v>
      </c>
      <c r="EA395" s="62" t="str">
        <f t="shared" si="482"/>
        <v>Present</v>
      </c>
      <c r="EB395" s="62" t="str">
        <f t="shared" si="483"/>
        <v>P-S1_Online</v>
      </c>
      <c r="EC395" s="114" t="str">
        <f t="shared" si="420"/>
        <v>P-2, 
A-0, 
No Data-3</v>
      </c>
      <c r="ED395" s="114" t="str">
        <f t="shared" si="421"/>
        <v>P-2, 
A-1, 
No Data-2</v>
      </c>
      <c r="EE395" s="114" t="str">
        <f t="shared" si="484"/>
        <v>A-S2_Online</v>
      </c>
      <c r="EF395" s="114" t="str">
        <f t="shared" si="485"/>
        <v>P-ine_OLD 2</v>
      </c>
      <c r="EG395" s="114" t="str">
        <f t="shared" si="486"/>
        <v>P-S2_Online</v>
      </c>
      <c r="EH395" s="114" t="str">
        <f t="shared" si="487"/>
        <v>P-S2_Online</v>
      </c>
      <c r="EI395" s="114" t="str">
        <f t="shared" si="488"/>
        <v>P-S1_Online</v>
      </c>
      <c r="EJ395" s="114" t="str">
        <f t="shared" si="489"/>
        <v>P-4, A-1, No Data-0</v>
      </c>
      <c r="EK395" s="114" t="s">
        <v>10453</v>
      </c>
      <c r="EL395" s="114">
        <v>28.5</v>
      </c>
      <c r="EM395" s="114">
        <v>8</v>
      </c>
      <c r="EN395" s="114">
        <v>18</v>
      </c>
      <c r="EO395" s="114">
        <v>54.5</v>
      </c>
      <c r="EP395" s="114" t="s">
        <v>7217</v>
      </c>
      <c r="EQ395" s="114" t="s">
        <v>1031</v>
      </c>
      <c r="ER395" s="114" t="s">
        <v>3084</v>
      </c>
      <c r="ES395" s="114"/>
      <c r="ET395" s="30" t="s">
        <v>3084</v>
      </c>
    </row>
    <row r="396" spans="1:150" x14ac:dyDescent="0.25">
      <c r="A396" s="114">
        <v>393</v>
      </c>
      <c r="B396" s="114" t="s">
        <v>7224</v>
      </c>
      <c r="C396" s="80" t="s">
        <v>4343</v>
      </c>
      <c r="D396" s="30" t="s">
        <v>4344</v>
      </c>
      <c r="E396" s="30" t="s">
        <v>4345</v>
      </c>
      <c r="F396" s="33" t="s">
        <v>7201</v>
      </c>
      <c r="G396" s="30" t="s">
        <v>4346</v>
      </c>
      <c r="H396" s="143" t="s">
        <v>5</v>
      </c>
      <c r="I396" s="143" t="s">
        <v>5</v>
      </c>
      <c r="J396" s="143" t="s">
        <v>5</v>
      </c>
      <c r="K396" s="143" t="s">
        <v>5</v>
      </c>
      <c r="L396" s="143">
        <v>0</v>
      </c>
      <c r="M396" s="143">
        <v>65</v>
      </c>
      <c r="N396" s="40" t="s">
        <v>7314</v>
      </c>
      <c r="O396" s="40" t="s">
        <v>1593</v>
      </c>
      <c r="P396" s="13" t="str">
        <f t="shared" si="422"/>
        <v>2025EM1100393-MDSDF401</v>
      </c>
      <c r="Q396" s="40" t="str">
        <f t="shared" si="423"/>
        <v>3 missed</v>
      </c>
      <c r="R396" s="40" t="str">
        <f t="shared" si="424"/>
        <v>1 missed</v>
      </c>
      <c r="S396" s="40">
        <f t="shared" si="425"/>
        <v>0</v>
      </c>
      <c r="T396" s="40">
        <f t="shared" si="426"/>
        <v>0</v>
      </c>
      <c r="U396" s="41">
        <f t="shared" si="427"/>
        <v>0</v>
      </c>
      <c r="V396" s="41">
        <f t="shared" si="428"/>
        <v>0</v>
      </c>
      <c r="W396" s="40" t="str">
        <f t="shared" si="429"/>
        <v>4 missed</v>
      </c>
      <c r="X396" s="113">
        <f t="shared" si="430"/>
        <v>0</v>
      </c>
      <c r="Y396" s="13">
        <f t="shared" si="431"/>
        <v>0</v>
      </c>
      <c r="Z396" s="13" t="str">
        <f t="shared" si="432"/>
        <v>Q-0 A-0 || Q Total-3, A Total-1</v>
      </c>
      <c r="AA396" s="113" t="str" cm="1">
        <f t="array" ref="AA396">IFERROR(INDEX('Attendance-Slot-1'!$Q$2:$Q$1112,MATCH(1,('Attendance-Slot-1'!$A$2:$A$1112=$C396)*('Attendance-Slot-1'!$G$2:$G$1112=AA$2),0)),"No Data")</f>
        <v>No Data</v>
      </c>
      <c r="AB396" s="113" t="str" cm="1">
        <f t="array" ref="AB396">IFERROR(INDEX('Attendance-Slot-2'!$Q$2:$Q$2595,MATCH(1,('Attendance-Slot-2'!$A$2:$A$2595=$C396)*('Attendance-Slot-2'!$G$2:$G$2595=AA$2),0)),"No Data")</f>
        <v>A-S2_Onsite</v>
      </c>
      <c r="AC396" s="133" t="e">
        <f>VLOOKUP($P396,'Written Exam Marks'!$H:$Q,10,FALSE)</f>
        <v>#N/A</v>
      </c>
      <c r="AD396" s="133" t="e">
        <f>VLOOKUP($P396,'Written Exam Marks'!$H:$Q,9,FALSE)</f>
        <v>#N/A</v>
      </c>
      <c r="AE396" s="113" t="str">
        <f t="shared" si="433"/>
        <v>Absent</v>
      </c>
      <c r="AF396" s="113" t="str">
        <f t="shared" si="434"/>
        <v>A-S2_Onsite</v>
      </c>
      <c r="AG396" s="146" t="s">
        <v>5</v>
      </c>
      <c r="AH396" s="146" t="s">
        <v>5</v>
      </c>
      <c r="AI396" s="146" t="s">
        <v>5</v>
      </c>
      <c r="AJ396" s="146" t="s">
        <v>5</v>
      </c>
      <c r="AK396" s="146">
        <v>9</v>
      </c>
      <c r="AL396" s="146" t="s">
        <v>5</v>
      </c>
      <c r="AM396" s="146">
        <v>9</v>
      </c>
      <c r="AN396" s="146">
        <v>60</v>
      </c>
      <c r="AO396" s="43" t="s">
        <v>7336</v>
      </c>
      <c r="AP396" s="43" t="s">
        <v>1598</v>
      </c>
      <c r="AQ396" s="50" t="str">
        <f t="shared" si="435"/>
        <v>2025EM1100393-MDSDF402</v>
      </c>
      <c r="AR396" s="43" t="str">
        <f t="shared" si="436"/>
        <v>5 missed</v>
      </c>
      <c r="AS396" s="47" t="s">
        <v>7342</v>
      </c>
      <c r="AT396" s="43">
        <f t="shared" si="437"/>
        <v>1</v>
      </c>
      <c r="AU396" s="48" t="s">
        <v>7342</v>
      </c>
      <c r="AV396" s="49">
        <f t="shared" si="438"/>
        <v>0.16666666666666666</v>
      </c>
      <c r="AW396" s="48" t="s">
        <v>7342</v>
      </c>
      <c r="AX396" s="43" t="str">
        <f t="shared" si="439"/>
        <v>5 missed</v>
      </c>
      <c r="AY396" s="42">
        <f t="shared" si="440"/>
        <v>1</v>
      </c>
      <c r="AZ396" s="50">
        <f t="shared" si="441"/>
        <v>0.16666666666666666</v>
      </c>
      <c r="BA396" s="50" t="str">
        <f t="shared" si="442"/>
        <v>Q-1 A-- || Q Total-6, A Total-0</v>
      </c>
      <c r="BB396" s="42" t="str" cm="1">
        <f t="array" ref="BB396">IFERROR(INDEX('Attendance-Slot-1'!$Q$2:$Q$1112,MATCH(1,('Attendance-Slot-1'!$A$2:$A$1112=$C396)*('Attendance-Slot-1'!$G$2:$G$1112=BB$2),0)),"No Data")</f>
        <v>No Data</v>
      </c>
      <c r="BC396" s="42" t="str" cm="1">
        <f t="array" ref="BC396">IFERROR(INDEX('Attendance-Slot-2'!$Q$2:$Q$2595,MATCH(1,('Attendance-Slot-2'!$A$2:$A$2595=$C396)*('Attendance-Slot-2'!$G$2:$G$2595=BB$2),0)),"No Data")</f>
        <v>A-S2_Onsite</v>
      </c>
      <c r="BD396" s="134" t="e">
        <f>VLOOKUP($AQ396,'Written Exam Marks'!$H:$Q,10,FALSE)</f>
        <v>#N/A</v>
      </c>
      <c r="BE396" s="134" t="e">
        <f>VLOOKUP($AQ396,'Written Exam Marks'!$H:$Q,9,FALSE)</f>
        <v>#N/A</v>
      </c>
      <c r="BF396" s="42" t="str">
        <f t="shared" si="443"/>
        <v>Absent</v>
      </c>
      <c r="BG396" s="42" t="str">
        <f t="shared" si="444"/>
        <v>A-S2_Onsite</v>
      </c>
      <c r="BH396" s="147" t="s">
        <v>5</v>
      </c>
      <c r="BI396" s="147" t="s">
        <v>5</v>
      </c>
      <c r="BJ396" s="147">
        <v>0</v>
      </c>
      <c r="BK396" s="147">
        <v>60</v>
      </c>
      <c r="BL396" s="52" t="s">
        <v>3697</v>
      </c>
      <c r="BM396" s="52" t="s">
        <v>1606</v>
      </c>
      <c r="BN396" s="57" t="str">
        <f t="shared" si="445"/>
        <v>2025EM1100393-MDSDF403</v>
      </c>
      <c r="BO396" s="52" t="str">
        <f t="shared" si="446"/>
        <v>1 missed</v>
      </c>
      <c r="BP396" s="52" t="str">
        <f t="shared" si="447"/>
        <v>1 missed</v>
      </c>
      <c r="BQ396" s="52">
        <f t="shared" si="448"/>
        <v>0</v>
      </c>
      <c r="BR396" s="52">
        <f t="shared" si="449"/>
        <v>0</v>
      </c>
      <c r="BS396" s="56">
        <f t="shared" si="450"/>
        <v>0</v>
      </c>
      <c r="BT396" s="56">
        <f t="shared" si="451"/>
        <v>0</v>
      </c>
      <c r="BU396" s="52" t="str">
        <f t="shared" si="452"/>
        <v>2 missed</v>
      </c>
      <c r="BV396" s="51">
        <f t="shared" si="453"/>
        <v>0</v>
      </c>
      <c r="BW396" s="57">
        <f t="shared" si="454"/>
        <v>0</v>
      </c>
      <c r="BX396" s="57" t="str">
        <f t="shared" si="455"/>
        <v>Q-0 A-0 || Q Total-1, A Total-1</v>
      </c>
      <c r="BY396" s="51" t="str" cm="1">
        <f t="array" ref="BY396">IFERROR(INDEX('Attendance-Slot-1'!$Q$2:$Q$1112,MATCH(1,('Attendance-Slot-1'!$A$2:$A$1112=$C396)*('Attendance-Slot-1'!$G$2:$G$1112=BY$2),0)),"No Data")</f>
        <v>No Data</v>
      </c>
      <c r="BZ396" s="51" t="str" cm="1">
        <f t="array" ref="BZ396">IFERROR(INDEX('Attendance-Slot-2'!$Q$2:$Q$2595,MATCH(1,('Attendance-Slot-2'!$A$2:$A$2595=$C396)*('Attendance-Slot-2'!$G$2:$G$2595=BY$2),0)),"No Data")</f>
        <v>A-S2_Onsite</v>
      </c>
      <c r="CA396" s="135" t="e">
        <f>VLOOKUP($BN396,'Written Exam Marks'!$H:$Q,10,FALSE)</f>
        <v>#N/A</v>
      </c>
      <c r="CB396" s="135" t="e">
        <f>VLOOKUP($BN396,'Written Exam Marks'!$H:$Q,9,FALSE)</f>
        <v>#N/A</v>
      </c>
      <c r="CC396" s="51" t="str">
        <f t="shared" si="456"/>
        <v>Absent</v>
      </c>
      <c r="CD396" s="51" t="str">
        <f t="shared" si="457"/>
        <v>A-S2_Onsite</v>
      </c>
      <c r="CE396" s="29" t="s">
        <v>5</v>
      </c>
      <c r="CF396" s="29" t="s">
        <v>5</v>
      </c>
      <c r="CG396" s="29" t="s">
        <v>5</v>
      </c>
      <c r="CH396" s="29">
        <v>0</v>
      </c>
      <c r="CI396" s="29">
        <v>60</v>
      </c>
      <c r="CJ396" s="61" t="s">
        <v>7343</v>
      </c>
      <c r="CK396" s="61" t="s">
        <v>1613</v>
      </c>
      <c r="CL396" s="10" t="str">
        <f t="shared" si="458"/>
        <v>2025EM1100393-MDSDF404</v>
      </c>
      <c r="CM396" s="61" t="str">
        <f t="shared" si="459"/>
        <v>2 missed</v>
      </c>
      <c r="CN396" s="61" t="str">
        <f t="shared" si="460"/>
        <v>1 missed</v>
      </c>
      <c r="CO396" s="111">
        <f t="shared" si="461"/>
        <v>0</v>
      </c>
      <c r="CP396" s="111">
        <f t="shared" si="462"/>
        <v>0</v>
      </c>
      <c r="CQ396" s="9">
        <f t="shared" si="463"/>
        <v>0</v>
      </c>
      <c r="CR396" s="9">
        <f t="shared" si="464"/>
        <v>0</v>
      </c>
      <c r="CS396" s="61" t="str">
        <f t="shared" si="465"/>
        <v>3 missed</v>
      </c>
      <c r="CT396" s="111">
        <f t="shared" si="466"/>
        <v>0</v>
      </c>
      <c r="CU396" s="10">
        <f t="shared" si="467"/>
        <v>0</v>
      </c>
      <c r="CV396" s="10" t="str">
        <f t="shared" si="468"/>
        <v>Q-0 A-0 || Q Total-2, A Total-1</v>
      </c>
      <c r="CW396" s="111" t="str" cm="1">
        <f t="array" ref="CW396">IFERROR(INDEX('Attendance-Slot-1'!$Q$2:$Q$1112,MATCH(1,('Attendance-Slot-1'!$A$2:$A$1112=$C396)*('Attendance-Slot-1'!$G$2:$G$1112=CW$2),0)),"No Data")</f>
        <v>No Data</v>
      </c>
      <c r="CX396" s="111" t="str" cm="1">
        <f t="array" ref="CX396">IFERROR(INDEX('Attendance-Slot-2'!$Q$2:$Q$2595,MATCH(1,('Attendance-Slot-2'!$A$2:$A$2595=$C396)*('Attendance-Slot-2'!$G$2:$G$2595=CW$2),0)),"No Data")</f>
        <v>A-S2_Onsite</v>
      </c>
      <c r="CY396" s="136" t="e">
        <f>VLOOKUP($CL396,'Written Exam Marks'!$H:$Q,10,FALSE)</f>
        <v>#N/A</v>
      </c>
      <c r="CZ396" s="136" t="e">
        <f>VLOOKUP($CL396,'Written Exam Marks'!$H:$Q,9,FALSE)</f>
        <v>#N/A</v>
      </c>
      <c r="DA396" s="111" t="str">
        <f t="shared" si="469"/>
        <v>Absent</v>
      </c>
      <c r="DB396" s="111" t="str">
        <f t="shared" si="470"/>
        <v>A-S2_Onsite</v>
      </c>
      <c r="DC396" s="148" t="s">
        <v>5</v>
      </c>
      <c r="DD396" s="148" t="s">
        <v>5</v>
      </c>
      <c r="DE396" s="148" t="s">
        <v>5</v>
      </c>
      <c r="DF396" s="148">
        <v>20</v>
      </c>
      <c r="DG396" s="148" t="s">
        <v>5</v>
      </c>
      <c r="DH396" s="148">
        <v>20</v>
      </c>
      <c r="DI396" s="148">
        <v>65</v>
      </c>
      <c r="DJ396" s="66" t="s">
        <v>7351</v>
      </c>
      <c r="DK396" s="66" t="s">
        <v>1631</v>
      </c>
      <c r="DL396" s="68" t="str">
        <f t="shared" si="471"/>
        <v>2025EM1100393-MDSDF406</v>
      </c>
      <c r="DM396" s="66" t="str">
        <f t="shared" si="472"/>
        <v>3 missed</v>
      </c>
      <c r="DN396" s="66" t="str">
        <f t="shared" si="473"/>
        <v>1 missed</v>
      </c>
      <c r="DO396" s="62">
        <f t="shared" si="474"/>
        <v>0</v>
      </c>
      <c r="DP396" s="62">
        <f t="shared" si="475"/>
        <v>1</v>
      </c>
      <c r="DQ396" s="67">
        <f t="shared" si="476"/>
        <v>0</v>
      </c>
      <c r="DR396" s="67">
        <f t="shared" si="477"/>
        <v>0.5</v>
      </c>
      <c r="DS396" s="66" t="str">
        <f t="shared" si="478"/>
        <v>4 missed</v>
      </c>
      <c r="DT396" s="62">
        <f t="shared" si="479"/>
        <v>1</v>
      </c>
      <c r="DU396" s="68">
        <f t="shared" si="480"/>
        <v>0.2</v>
      </c>
      <c r="DV396" s="68" t="str">
        <f t="shared" si="481"/>
        <v>Q-0 A-1 || Q Total-3, A Total-2</v>
      </c>
      <c r="DW396" s="62" t="str" cm="1">
        <f t="array" ref="DW396">IFERROR(INDEX('Attendance-Slot-1'!$Q$2:$Q$1112,MATCH(1,('Attendance-Slot-1'!$A$2:$A$1112=$C396)*('Attendance-Slot-1'!$G$2:$G$1112=DW$2),0)),"No Data")</f>
        <v>No Data</v>
      </c>
      <c r="DX396" s="62" t="str" cm="1">
        <f t="array" ref="DX396">IFERROR(INDEX('Attendance-Slot-2'!$Q$2:$Q$2595,MATCH(1,('Attendance-Slot-2'!$A$2:$A$2595=$C396)*('Attendance-Slot-2'!$G$2:$G$2595=DW$2),0)),"No Data")</f>
        <v>A-S2_Onsite</v>
      </c>
      <c r="DY396" s="137" t="e">
        <f>VLOOKUP($DL396,'Written Exam Marks'!$H:$Q,10,FALSE)</f>
        <v>#N/A</v>
      </c>
      <c r="DZ396" s="137" t="e">
        <f>VLOOKUP($DL396,'Written Exam Marks'!$H:$Q,9,FALSE)</f>
        <v>#N/A</v>
      </c>
      <c r="EA396" s="62" t="str">
        <f t="shared" si="482"/>
        <v>Absent</v>
      </c>
      <c r="EB396" s="62" t="str">
        <f t="shared" si="483"/>
        <v>A-S2_Onsite</v>
      </c>
      <c r="EC396" s="114" t="str">
        <f t="shared" si="420"/>
        <v>P-0, 
A-0, 
No Data-5</v>
      </c>
      <c r="ED396" s="114" t="str">
        <f t="shared" si="421"/>
        <v>P-0, 
A-5, 
No Data-0</v>
      </c>
      <c r="EE396" s="114" t="str">
        <f t="shared" si="484"/>
        <v>A-S2_Onsite</v>
      </c>
      <c r="EF396" s="114" t="str">
        <f t="shared" si="485"/>
        <v>A-S2_Onsite</v>
      </c>
      <c r="EG396" s="114" t="str">
        <f t="shared" si="486"/>
        <v>A-S2_Onsite</v>
      </c>
      <c r="EH396" s="114" t="str">
        <f t="shared" si="487"/>
        <v>A-S2_Onsite</v>
      </c>
      <c r="EI396" s="114" t="str">
        <f t="shared" si="488"/>
        <v>A-S2_Onsite</v>
      </c>
      <c r="EJ396" s="114" t="str">
        <f t="shared" si="489"/>
        <v>P-0, A-5, No Data-0</v>
      </c>
      <c r="EK396" s="114" t="s">
        <v>10453</v>
      </c>
      <c r="EL396" s="114" t="s">
        <v>10456</v>
      </c>
      <c r="EM396" s="114" t="s">
        <v>10456</v>
      </c>
      <c r="EN396" s="114" t="s">
        <v>10455</v>
      </c>
      <c r="EO396" s="114" t="s">
        <v>10457</v>
      </c>
      <c r="EP396" s="114" t="s">
        <v>7218</v>
      </c>
      <c r="EQ396" s="114" t="s">
        <v>1054</v>
      </c>
      <c r="ER396" s="114" t="s">
        <v>4343</v>
      </c>
      <c r="ES396" s="114" t="s">
        <v>7218</v>
      </c>
      <c r="ET396" s="30" t="s">
        <v>4343</v>
      </c>
    </row>
    <row r="397" spans="1:150" x14ac:dyDescent="0.25">
      <c r="A397" s="114">
        <v>394</v>
      </c>
      <c r="B397" s="114" t="s">
        <v>7224</v>
      </c>
      <c r="C397" s="80" t="s">
        <v>3089</v>
      </c>
      <c r="D397" s="30" t="s">
        <v>3090</v>
      </c>
      <c r="E397" s="30" t="s">
        <v>3091</v>
      </c>
      <c r="F397" s="33" t="s">
        <v>7201</v>
      </c>
      <c r="G397" s="30" t="s">
        <v>3092</v>
      </c>
      <c r="H397" s="143">
        <v>15</v>
      </c>
      <c r="I397" s="143">
        <v>15</v>
      </c>
      <c r="J397" s="143" t="s">
        <v>5</v>
      </c>
      <c r="K397" s="143">
        <v>15</v>
      </c>
      <c r="L397" s="143">
        <v>45</v>
      </c>
      <c r="M397" s="143">
        <v>65</v>
      </c>
      <c r="N397" s="40" t="s">
        <v>7314</v>
      </c>
      <c r="O397" s="40" t="s">
        <v>1593</v>
      </c>
      <c r="P397" s="13" t="str">
        <f t="shared" si="422"/>
        <v>2025EM1100394-MDSDF401</v>
      </c>
      <c r="Q397" s="40" t="str">
        <f t="shared" si="423"/>
        <v>1 missed</v>
      </c>
      <c r="R397" s="40" t="str">
        <f t="shared" si="424"/>
        <v>0 missed</v>
      </c>
      <c r="S397" s="40">
        <f t="shared" si="425"/>
        <v>2</v>
      </c>
      <c r="T397" s="40">
        <f t="shared" si="426"/>
        <v>1</v>
      </c>
      <c r="U397" s="41">
        <f t="shared" si="427"/>
        <v>0.66666666666666663</v>
      </c>
      <c r="V397" s="41">
        <f t="shared" si="428"/>
        <v>1</v>
      </c>
      <c r="W397" s="40" t="str">
        <f t="shared" si="429"/>
        <v>1 missed</v>
      </c>
      <c r="X397" s="113">
        <f t="shared" si="430"/>
        <v>3</v>
      </c>
      <c r="Y397" s="13">
        <f t="shared" si="431"/>
        <v>0.75</v>
      </c>
      <c r="Z397" s="13" t="str">
        <f t="shared" si="432"/>
        <v>Q-2 A-1 || Q Total-3, A Total-1</v>
      </c>
      <c r="AA397" s="113" t="str" cm="1">
        <f t="array" ref="AA397">IFERROR(INDEX('Attendance-Slot-1'!$Q$2:$Q$1112,MATCH(1,('Attendance-Slot-1'!$A$2:$A$1112=$C397)*('Attendance-Slot-1'!$G$2:$G$1112=AA$2),0)),"No Data")</f>
        <v>No Data</v>
      </c>
      <c r="AB397" s="113" t="str" cm="1">
        <f t="array" ref="AB397">IFERROR(INDEX('Attendance-Slot-2'!$Q$2:$Q$2595,MATCH(1,('Attendance-Slot-2'!$A$2:$A$2595=$C397)*('Attendance-Slot-2'!$G$2:$G$2595=AA$2),0)),"No Data")</f>
        <v>P-S2_Onsite</v>
      </c>
      <c r="AC397" s="133">
        <f>VLOOKUP($P397,'Written Exam Marks'!$H:$Q,10,FALSE)</f>
        <v>1.5</v>
      </c>
      <c r="AD397" s="133">
        <f>VLOOKUP($P397,'Written Exam Marks'!$H:$Q,9,FALSE)</f>
        <v>35</v>
      </c>
      <c r="AE397" s="113" t="str">
        <f t="shared" si="433"/>
        <v>Present</v>
      </c>
      <c r="AF397" s="113" t="str">
        <f t="shared" si="434"/>
        <v>P-S2_Onsite</v>
      </c>
      <c r="AG397" s="146">
        <v>9.5</v>
      </c>
      <c r="AH397" s="146">
        <v>8</v>
      </c>
      <c r="AI397" s="146">
        <v>10</v>
      </c>
      <c r="AJ397" s="146">
        <v>10</v>
      </c>
      <c r="AK397" s="146">
        <v>8</v>
      </c>
      <c r="AL397" s="146">
        <v>10</v>
      </c>
      <c r="AM397" s="146">
        <v>55.5</v>
      </c>
      <c r="AN397" s="146">
        <v>60</v>
      </c>
      <c r="AO397" s="43" t="s">
        <v>7336</v>
      </c>
      <c r="AP397" s="43" t="s">
        <v>1598</v>
      </c>
      <c r="AQ397" s="50" t="str">
        <f t="shared" si="435"/>
        <v>2025EM1100394-MDSDF402</v>
      </c>
      <c r="AR397" s="43" t="str">
        <f t="shared" si="436"/>
        <v>0 missed</v>
      </c>
      <c r="AS397" s="47" t="s">
        <v>7342</v>
      </c>
      <c r="AT397" s="43">
        <f t="shared" si="437"/>
        <v>6</v>
      </c>
      <c r="AU397" s="48" t="s">
        <v>7342</v>
      </c>
      <c r="AV397" s="49">
        <f t="shared" si="438"/>
        <v>1</v>
      </c>
      <c r="AW397" s="48" t="s">
        <v>7342</v>
      </c>
      <c r="AX397" s="43" t="str">
        <f t="shared" si="439"/>
        <v>0 missed</v>
      </c>
      <c r="AY397" s="42">
        <f t="shared" si="440"/>
        <v>6</v>
      </c>
      <c r="AZ397" s="50">
        <f t="shared" si="441"/>
        <v>1</v>
      </c>
      <c r="BA397" s="50" t="str">
        <f t="shared" si="442"/>
        <v>Q-6 A-- || Q Total-6, A Total-0</v>
      </c>
      <c r="BB397" s="42" t="str" cm="1">
        <f t="array" ref="BB397">IFERROR(INDEX('Attendance-Slot-1'!$Q$2:$Q$1112,MATCH(1,('Attendance-Slot-1'!$A$2:$A$1112=$C397)*('Attendance-Slot-1'!$G$2:$G$1112=BB$2),0)),"No Data")</f>
        <v>No Data</v>
      </c>
      <c r="BC397" s="42" t="str" cm="1">
        <f t="array" ref="BC397">IFERROR(INDEX('Attendance-Slot-2'!$Q$2:$Q$2595,MATCH(1,('Attendance-Slot-2'!$A$2:$A$2595=$C397)*('Attendance-Slot-2'!$G$2:$G$2595=BB$2),0)),"No Data")</f>
        <v>P-S2_Onsite</v>
      </c>
      <c r="BD397" s="134">
        <f>VLOOKUP($AQ397,'Written Exam Marks'!$H:$Q,10,FALSE)</f>
        <v>13</v>
      </c>
      <c r="BE397" s="134">
        <f>VLOOKUP($AQ397,'Written Exam Marks'!$H:$Q,9,FALSE)</f>
        <v>40</v>
      </c>
      <c r="BF397" s="42" t="str">
        <f t="shared" si="443"/>
        <v>Present</v>
      </c>
      <c r="BG397" s="42" t="str">
        <f t="shared" si="444"/>
        <v>P-S2_Onsite</v>
      </c>
      <c r="BH397" s="147">
        <v>19</v>
      </c>
      <c r="BI397" s="147">
        <v>13</v>
      </c>
      <c r="BJ397" s="147">
        <v>32</v>
      </c>
      <c r="BK397" s="147">
        <v>60</v>
      </c>
      <c r="BL397" s="52" t="s">
        <v>3697</v>
      </c>
      <c r="BM397" s="52" t="s">
        <v>1606</v>
      </c>
      <c r="BN397" s="57" t="str">
        <f t="shared" si="445"/>
        <v>2025EM1100394-MDSDF403</v>
      </c>
      <c r="BO397" s="52" t="str">
        <f t="shared" si="446"/>
        <v>0 missed</v>
      </c>
      <c r="BP397" s="52" t="str">
        <f t="shared" si="447"/>
        <v>0 missed</v>
      </c>
      <c r="BQ397" s="52">
        <f t="shared" si="448"/>
        <v>1</v>
      </c>
      <c r="BR397" s="52">
        <f t="shared" si="449"/>
        <v>1</v>
      </c>
      <c r="BS397" s="56">
        <f t="shared" si="450"/>
        <v>1</v>
      </c>
      <c r="BT397" s="56">
        <f t="shared" si="451"/>
        <v>1</v>
      </c>
      <c r="BU397" s="52" t="str">
        <f t="shared" si="452"/>
        <v>0 missed</v>
      </c>
      <c r="BV397" s="51">
        <f t="shared" si="453"/>
        <v>2</v>
      </c>
      <c r="BW397" s="57">
        <f t="shared" si="454"/>
        <v>1</v>
      </c>
      <c r="BX397" s="57" t="str">
        <f t="shared" si="455"/>
        <v>Q-1 A-1 || Q Total-1, A Total-1</v>
      </c>
      <c r="BY397" s="51" t="str" cm="1">
        <f t="array" ref="BY397">IFERROR(INDEX('Attendance-Slot-1'!$Q$2:$Q$1112,MATCH(1,('Attendance-Slot-1'!$A$2:$A$1112=$C397)*('Attendance-Slot-1'!$G$2:$G$1112=BY$2),0)),"No Data")</f>
        <v>No Data</v>
      </c>
      <c r="BZ397" s="51" t="str" cm="1">
        <f t="array" ref="BZ397">IFERROR(INDEX('Attendance-Slot-2'!$Q$2:$Q$2595,MATCH(1,('Attendance-Slot-2'!$A$2:$A$2595=$C397)*('Attendance-Slot-2'!$G$2:$G$2595=BY$2),0)),"No Data")</f>
        <v>P-S2_Onsite</v>
      </c>
      <c r="CA397" s="135">
        <f>VLOOKUP($BN397,'Written Exam Marks'!$H:$Q,10,FALSE)</f>
        <v>3.5</v>
      </c>
      <c r="CB397" s="135">
        <f>VLOOKUP($BN397,'Written Exam Marks'!$H:$Q,9,FALSE)</f>
        <v>40</v>
      </c>
      <c r="CC397" s="51" t="str">
        <f t="shared" si="456"/>
        <v>Present</v>
      </c>
      <c r="CD397" s="51" t="str">
        <f t="shared" si="457"/>
        <v>P-S2_Onsite</v>
      </c>
      <c r="CE397" s="29">
        <v>19</v>
      </c>
      <c r="CF397" s="29">
        <v>20</v>
      </c>
      <c r="CG397" s="29">
        <v>18</v>
      </c>
      <c r="CH397" s="29">
        <v>57</v>
      </c>
      <c r="CI397" s="29">
        <v>60</v>
      </c>
      <c r="CJ397" s="61" t="s">
        <v>7343</v>
      </c>
      <c r="CK397" s="61" t="s">
        <v>1613</v>
      </c>
      <c r="CL397" s="10" t="str">
        <f t="shared" si="458"/>
        <v>2025EM1100394-MDSDF404</v>
      </c>
      <c r="CM397" s="61" t="str">
        <f t="shared" si="459"/>
        <v>0 missed</v>
      </c>
      <c r="CN397" s="61" t="str">
        <f t="shared" si="460"/>
        <v>0 missed</v>
      </c>
      <c r="CO397" s="111">
        <f t="shared" si="461"/>
        <v>2</v>
      </c>
      <c r="CP397" s="111">
        <f t="shared" si="462"/>
        <v>1</v>
      </c>
      <c r="CQ397" s="9">
        <f t="shared" si="463"/>
        <v>1</v>
      </c>
      <c r="CR397" s="9">
        <f t="shared" si="464"/>
        <v>1</v>
      </c>
      <c r="CS397" s="61" t="str">
        <f t="shared" si="465"/>
        <v>0 missed</v>
      </c>
      <c r="CT397" s="111">
        <f t="shared" si="466"/>
        <v>3</v>
      </c>
      <c r="CU397" s="10">
        <f t="shared" si="467"/>
        <v>1</v>
      </c>
      <c r="CV397" s="10" t="str">
        <f t="shared" si="468"/>
        <v>Q-2 A-1 || Q Total-2, A Total-1</v>
      </c>
      <c r="CW397" s="111" t="str" cm="1">
        <f t="array" ref="CW397">IFERROR(INDEX('Attendance-Slot-1'!$Q$2:$Q$1112,MATCH(1,('Attendance-Slot-1'!$A$2:$A$1112=$C397)*('Attendance-Slot-1'!$G$2:$G$1112=CW$2),0)),"No Data")</f>
        <v>P-S1_Onsite</v>
      </c>
      <c r="CX397" s="111" t="str" cm="1">
        <f t="array" ref="CX397">IFERROR(INDEX('Attendance-Slot-2'!$Q$2:$Q$2595,MATCH(1,('Attendance-Slot-2'!$A$2:$A$2595=$C397)*('Attendance-Slot-2'!$G$2:$G$2595=CW$2),0)),"No Data")</f>
        <v>No Data</v>
      </c>
      <c r="CY397" s="136">
        <f>VLOOKUP($CL397,'Written Exam Marks'!$H:$Q,10,FALSE)</f>
        <v>13.5</v>
      </c>
      <c r="CZ397" s="136">
        <f>VLOOKUP($CL397,'Written Exam Marks'!$H:$Q,9,FALSE)</f>
        <v>40</v>
      </c>
      <c r="DA397" s="111" t="str">
        <f t="shared" si="469"/>
        <v>Present</v>
      </c>
      <c r="DB397" s="111" t="str">
        <f t="shared" si="470"/>
        <v>P-S1_Onsite</v>
      </c>
      <c r="DC397" s="148">
        <v>6</v>
      </c>
      <c r="DD397" s="148">
        <v>4.75</v>
      </c>
      <c r="DE397" s="148">
        <v>8</v>
      </c>
      <c r="DF397" s="148" t="s">
        <v>5</v>
      </c>
      <c r="DG397" s="148">
        <v>17</v>
      </c>
      <c r="DH397" s="148">
        <v>35.75</v>
      </c>
      <c r="DI397" s="148">
        <v>65</v>
      </c>
      <c r="DJ397" s="66" t="s">
        <v>7351</v>
      </c>
      <c r="DK397" s="66" t="s">
        <v>1631</v>
      </c>
      <c r="DL397" s="68" t="str">
        <f t="shared" si="471"/>
        <v>2025EM1100394-MDSDF406</v>
      </c>
      <c r="DM397" s="66" t="str">
        <f t="shared" si="472"/>
        <v>0 missed</v>
      </c>
      <c r="DN397" s="66" t="str">
        <f t="shared" si="473"/>
        <v>1 missed</v>
      </c>
      <c r="DO397" s="62">
        <f t="shared" si="474"/>
        <v>3</v>
      </c>
      <c r="DP397" s="62">
        <f t="shared" si="475"/>
        <v>1</v>
      </c>
      <c r="DQ397" s="67">
        <f t="shared" si="476"/>
        <v>1</v>
      </c>
      <c r="DR397" s="67">
        <f t="shared" si="477"/>
        <v>0.5</v>
      </c>
      <c r="DS397" s="66" t="str">
        <f t="shared" si="478"/>
        <v>1 missed</v>
      </c>
      <c r="DT397" s="62">
        <f t="shared" si="479"/>
        <v>4</v>
      </c>
      <c r="DU397" s="68">
        <f t="shared" si="480"/>
        <v>0.8</v>
      </c>
      <c r="DV397" s="68" t="str">
        <f t="shared" si="481"/>
        <v>Q-3 A-1 || Q Total-3, A Total-2</v>
      </c>
      <c r="DW397" s="62" t="str" cm="1">
        <f t="array" ref="DW397">IFERROR(INDEX('Attendance-Slot-1'!$Q$2:$Q$1112,MATCH(1,('Attendance-Slot-1'!$A$2:$A$1112=$C397)*('Attendance-Slot-1'!$G$2:$G$1112=DW$2),0)),"No Data")</f>
        <v>P-S1_Onsite</v>
      </c>
      <c r="DX397" s="62" t="str" cm="1">
        <f t="array" ref="DX397">IFERROR(INDEX('Attendance-Slot-2'!$Q$2:$Q$2595,MATCH(1,('Attendance-Slot-2'!$A$2:$A$2595=$C397)*('Attendance-Slot-2'!$G$2:$G$2595=DW$2),0)),"No Data")</f>
        <v>No Data</v>
      </c>
      <c r="DY397" s="137">
        <f>VLOOKUP($DL397,'Written Exam Marks'!$H:$Q,10,FALSE)</f>
        <v>14.5</v>
      </c>
      <c r="DZ397" s="137">
        <f>VLOOKUP($DL397,'Written Exam Marks'!$H:$Q,9,FALSE)</f>
        <v>35</v>
      </c>
      <c r="EA397" s="62" t="str">
        <f t="shared" si="482"/>
        <v>Present</v>
      </c>
      <c r="EB397" s="62" t="str">
        <f t="shared" si="483"/>
        <v>P-S1_Onsite</v>
      </c>
      <c r="EC397" s="114" t="str">
        <f t="shared" si="420"/>
        <v>P-2, 
A-0, 
No Data-3</v>
      </c>
      <c r="ED397" s="114" t="str">
        <f t="shared" si="421"/>
        <v>P-3, 
A-0, 
No Data-2</v>
      </c>
      <c r="EE397" s="114" t="str">
        <f t="shared" si="484"/>
        <v>P-S2_Onsite</v>
      </c>
      <c r="EF397" s="114" t="str">
        <f t="shared" si="485"/>
        <v>P-S2_Onsite</v>
      </c>
      <c r="EG397" s="114" t="str">
        <f t="shared" si="486"/>
        <v>P-S2_Onsite</v>
      </c>
      <c r="EH397" s="114" t="str">
        <f t="shared" si="487"/>
        <v>P-S1_Onsite</v>
      </c>
      <c r="EI397" s="114" t="str">
        <f t="shared" si="488"/>
        <v>P-S1_Onsite</v>
      </c>
      <c r="EJ397" s="114" t="str">
        <f t="shared" si="489"/>
        <v>P-5, A-0, No Data-0</v>
      </c>
      <c r="EK397" s="114" t="s">
        <v>10453</v>
      </c>
      <c r="EL397" s="114">
        <v>27</v>
      </c>
      <c r="EM397" s="114">
        <v>9</v>
      </c>
      <c r="EN397" s="114">
        <v>44</v>
      </c>
      <c r="EO397" s="114">
        <v>80</v>
      </c>
      <c r="EP397" s="114" t="s">
        <v>7217</v>
      </c>
      <c r="EQ397" s="114" t="s">
        <v>1054</v>
      </c>
      <c r="ER397" s="114" t="s">
        <v>3089</v>
      </c>
      <c r="ES397" s="114"/>
      <c r="ET397" s="30" t="s">
        <v>3089</v>
      </c>
    </row>
    <row r="398" spans="1:150" x14ac:dyDescent="0.25">
      <c r="A398" s="114">
        <v>395</v>
      </c>
      <c r="B398" s="114" t="s">
        <v>7224</v>
      </c>
      <c r="C398" s="80" t="s">
        <v>3095</v>
      </c>
      <c r="D398" s="30" t="s">
        <v>3096</v>
      </c>
      <c r="E398" s="30" t="s">
        <v>3097</v>
      </c>
      <c r="F398" s="33" t="s">
        <v>7201</v>
      </c>
      <c r="G398" s="30" t="s">
        <v>3098</v>
      </c>
      <c r="H398" s="143">
        <v>12</v>
      </c>
      <c r="I398" s="143">
        <v>15</v>
      </c>
      <c r="J398" s="143">
        <v>17</v>
      </c>
      <c r="K398" s="143">
        <v>15</v>
      </c>
      <c r="L398" s="143">
        <v>59</v>
      </c>
      <c r="M398" s="143">
        <v>65</v>
      </c>
      <c r="N398" s="40" t="s">
        <v>7314</v>
      </c>
      <c r="O398" s="40" t="s">
        <v>1593</v>
      </c>
      <c r="P398" s="13" t="str">
        <f t="shared" si="422"/>
        <v>2025EM1100395-MDSDF401</v>
      </c>
      <c r="Q398" s="40" t="str">
        <f t="shared" si="423"/>
        <v>0 missed</v>
      </c>
      <c r="R398" s="40" t="str">
        <f t="shared" si="424"/>
        <v>0 missed</v>
      </c>
      <c r="S398" s="40">
        <f t="shared" si="425"/>
        <v>3</v>
      </c>
      <c r="T398" s="40">
        <f t="shared" si="426"/>
        <v>1</v>
      </c>
      <c r="U398" s="41">
        <f t="shared" si="427"/>
        <v>1</v>
      </c>
      <c r="V398" s="41">
        <f t="shared" si="428"/>
        <v>1</v>
      </c>
      <c r="W398" s="40" t="str">
        <f t="shared" si="429"/>
        <v>0 missed</v>
      </c>
      <c r="X398" s="113">
        <f t="shared" si="430"/>
        <v>4</v>
      </c>
      <c r="Y398" s="13">
        <f t="shared" si="431"/>
        <v>1</v>
      </c>
      <c r="Z398" s="13" t="str">
        <f t="shared" si="432"/>
        <v>Q-3 A-1 || Q Total-3, A Total-1</v>
      </c>
      <c r="AA398" s="113" t="str" cm="1">
        <f t="array" ref="AA398">IFERROR(INDEX('Attendance-Slot-1'!$Q$2:$Q$1112,MATCH(1,('Attendance-Slot-1'!$A$2:$A$1112=$C398)*('Attendance-Slot-1'!$G$2:$G$1112=AA$2),0)),"No Data")</f>
        <v>No Data</v>
      </c>
      <c r="AB398" s="113" t="str" cm="1">
        <f t="array" ref="AB398">IFERROR(INDEX('Attendance-Slot-2'!$Q$2:$Q$2595,MATCH(1,('Attendance-Slot-2'!$A$2:$A$2595=$C398)*('Attendance-Slot-2'!$G$2:$G$2595=AA$2),0)),"No Data")</f>
        <v>P-S2_Onsite</v>
      </c>
      <c r="AC398" s="133">
        <f>VLOOKUP($P398,'Written Exam Marks'!$H:$Q,10,FALSE)</f>
        <v>19</v>
      </c>
      <c r="AD398" s="133">
        <f>VLOOKUP($P398,'Written Exam Marks'!$H:$Q,9,FALSE)</f>
        <v>35</v>
      </c>
      <c r="AE398" s="113" t="str">
        <f t="shared" si="433"/>
        <v>Present</v>
      </c>
      <c r="AF398" s="113" t="str">
        <f t="shared" si="434"/>
        <v>P-S2_Onsite</v>
      </c>
      <c r="AG398" s="146">
        <v>9</v>
      </c>
      <c r="AH398" s="146">
        <v>10</v>
      </c>
      <c r="AI398" s="146">
        <v>10</v>
      </c>
      <c r="AJ398" s="146">
        <v>10</v>
      </c>
      <c r="AK398" s="146">
        <v>10</v>
      </c>
      <c r="AL398" s="146">
        <v>10</v>
      </c>
      <c r="AM398" s="146">
        <v>59</v>
      </c>
      <c r="AN398" s="146">
        <v>60</v>
      </c>
      <c r="AO398" s="43" t="s">
        <v>7336</v>
      </c>
      <c r="AP398" s="43" t="s">
        <v>1598</v>
      </c>
      <c r="AQ398" s="50" t="str">
        <f t="shared" si="435"/>
        <v>2025EM1100395-MDSDF402</v>
      </c>
      <c r="AR398" s="43" t="str">
        <f t="shared" si="436"/>
        <v>0 missed</v>
      </c>
      <c r="AS398" s="47" t="s">
        <v>7342</v>
      </c>
      <c r="AT398" s="43">
        <f t="shared" si="437"/>
        <v>6</v>
      </c>
      <c r="AU398" s="48" t="s">
        <v>7342</v>
      </c>
      <c r="AV398" s="49">
        <f t="shared" si="438"/>
        <v>1</v>
      </c>
      <c r="AW398" s="48" t="s">
        <v>7342</v>
      </c>
      <c r="AX398" s="43" t="str">
        <f t="shared" si="439"/>
        <v>0 missed</v>
      </c>
      <c r="AY398" s="42">
        <f t="shared" si="440"/>
        <v>6</v>
      </c>
      <c r="AZ398" s="50">
        <f t="shared" si="441"/>
        <v>1</v>
      </c>
      <c r="BA398" s="50" t="str">
        <f t="shared" si="442"/>
        <v>Q-6 A-- || Q Total-6, A Total-0</v>
      </c>
      <c r="BB398" s="42" t="str" cm="1">
        <f t="array" ref="BB398">IFERROR(INDEX('Attendance-Slot-1'!$Q$2:$Q$1112,MATCH(1,('Attendance-Slot-1'!$A$2:$A$1112=$C398)*('Attendance-Slot-1'!$G$2:$G$1112=BB$2),0)),"No Data")</f>
        <v>No Data</v>
      </c>
      <c r="BC398" s="42" t="str" cm="1">
        <f t="array" ref="BC398">IFERROR(INDEX('Attendance-Slot-2'!$Q$2:$Q$2595,MATCH(1,('Attendance-Slot-2'!$A$2:$A$2595=$C398)*('Attendance-Slot-2'!$G$2:$G$2595=BB$2),0)),"No Data")</f>
        <v>P-S2_Onsite</v>
      </c>
      <c r="BD398" s="134">
        <f>VLOOKUP($AQ398,'Written Exam Marks'!$H:$Q,10,FALSE)</f>
        <v>33</v>
      </c>
      <c r="BE398" s="134">
        <f>VLOOKUP($AQ398,'Written Exam Marks'!$H:$Q,9,FALSE)</f>
        <v>40</v>
      </c>
      <c r="BF398" s="42" t="str">
        <f t="shared" si="443"/>
        <v>Present</v>
      </c>
      <c r="BG398" s="42" t="str">
        <f t="shared" si="444"/>
        <v>P-S2_Onsite</v>
      </c>
      <c r="BH398" s="147">
        <v>19</v>
      </c>
      <c r="BI398" s="147">
        <v>19.5</v>
      </c>
      <c r="BJ398" s="147">
        <v>38.5</v>
      </c>
      <c r="BK398" s="147">
        <v>60</v>
      </c>
      <c r="BL398" s="52" t="s">
        <v>3697</v>
      </c>
      <c r="BM398" s="52" t="s">
        <v>1606</v>
      </c>
      <c r="BN398" s="57" t="str">
        <f t="shared" si="445"/>
        <v>2025EM1100395-MDSDF403</v>
      </c>
      <c r="BO398" s="52" t="str">
        <f t="shared" si="446"/>
        <v>0 missed</v>
      </c>
      <c r="BP398" s="52" t="str">
        <f t="shared" si="447"/>
        <v>0 missed</v>
      </c>
      <c r="BQ398" s="52">
        <f t="shared" si="448"/>
        <v>1</v>
      </c>
      <c r="BR398" s="52">
        <f t="shared" si="449"/>
        <v>1</v>
      </c>
      <c r="BS398" s="56">
        <f t="shared" si="450"/>
        <v>1</v>
      </c>
      <c r="BT398" s="56">
        <f t="shared" si="451"/>
        <v>1</v>
      </c>
      <c r="BU398" s="52" t="str">
        <f t="shared" si="452"/>
        <v>0 missed</v>
      </c>
      <c r="BV398" s="51">
        <f t="shared" si="453"/>
        <v>2</v>
      </c>
      <c r="BW398" s="57">
        <f t="shared" si="454"/>
        <v>1</v>
      </c>
      <c r="BX398" s="57" t="str">
        <f t="shared" si="455"/>
        <v>Q-1 A-1 || Q Total-1, A Total-1</v>
      </c>
      <c r="BY398" s="51" t="str" cm="1">
        <f t="array" ref="BY398">IFERROR(INDEX('Attendance-Slot-1'!$Q$2:$Q$1112,MATCH(1,('Attendance-Slot-1'!$A$2:$A$1112=$C398)*('Attendance-Slot-1'!$G$2:$G$1112=BY$2),0)),"No Data")</f>
        <v>P-S1_Onsite</v>
      </c>
      <c r="BZ398" s="51" t="str" cm="1">
        <f t="array" ref="BZ398">IFERROR(INDEX('Attendance-Slot-2'!$Q$2:$Q$2595,MATCH(1,('Attendance-Slot-2'!$A$2:$A$2595=$C398)*('Attendance-Slot-2'!$G$2:$G$2595=BY$2),0)),"No Data")</f>
        <v>No Data</v>
      </c>
      <c r="CA398" s="135">
        <f>VLOOKUP($BN398,'Written Exam Marks'!$H:$Q,10,FALSE)</f>
        <v>25.5</v>
      </c>
      <c r="CB398" s="135">
        <f>VLOOKUP($BN398,'Written Exam Marks'!$H:$Q,9,FALSE)</f>
        <v>40</v>
      </c>
      <c r="CC398" s="51" t="str">
        <f t="shared" si="456"/>
        <v>Present</v>
      </c>
      <c r="CD398" s="51" t="str">
        <f t="shared" si="457"/>
        <v>P-S1_Onsite</v>
      </c>
      <c r="CE398" s="29">
        <v>18</v>
      </c>
      <c r="CF398" s="29" t="s">
        <v>5</v>
      </c>
      <c r="CG398" s="29">
        <v>15</v>
      </c>
      <c r="CH398" s="29">
        <v>33</v>
      </c>
      <c r="CI398" s="29">
        <v>60</v>
      </c>
      <c r="CJ398" s="61" t="s">
        <v>7343</v>
      </c>
      <c r="CK398" s="61" t="s">
        <v>1613</v>
      </c>
      <c r="CL398" s="10" t="str">
        <f t="shared" si="458"/>
        <v>2025EM1100395-MDSDF404</v>
      </c>
      <c r="CM398" s="61" t="str">
        <f t="shared" si="459"/>
        <v>1 missed</v>
      </c>
      <c r="CN398" s="61" t="str">
        <f t="shared" si="460"/>
        <v>0 missed</v>
      </c>
      <c r="CO398" s="111">
        <f t="shared" si="461"/>
        <v>1</v>
      </c>
      <c r="CP398" s="111">
        <f t="shared" si="462"/>
        <v>1</v>
      </c>
      <c r="CQ398" s="9">
        <f t="shared" si="463"/>
        <v>0.5</v>
      </c>
      <c r="CR398" s="9">
        <f t="shared" si="464"/>
        <v>1</v>
      </c>
      <c r="CS398" s="61" t="str">
        <f t="shared" si="465"/>
        <v>1 missed</v>
      </c>
      <c r="CT398" s="111">
        <f t="shared" si="466"/>
        <v>2</v>
      </c>
      <c r="CU398" s="10">
        <f t="shared" si="467"/>
        <v>0.66666666666666663</v>
      </c>
      <c r="CV398" s="10" t="str">
        <f t="shared" si="468"/>
        <v>Q-1 A-1 || Q Total-2, A Total-1</v>
      </c>
      <c r="CW398" s="111" t="str" cm="1">
        <f t="array" ref="CW398">IFERROR(INDEX('Attendance-Slot-1'!$Q$2:$Q$1112,MATCH(1,('Attendance-Slot-1'!$A$2:$A$1112=$C398)*('Attendance-Slot-1'!$G$2:$G$1112=CW$2),0)),"No Data")</f>
        <v>P-S1_Onsite</v>
      </c>
      <c r="CX398" s="111" t="str" cm="1">
        <f t="array" ref="CX398">IFERROR(INDEX('Attendance-Slot-2'!$Q$2:$Q$2595,MATCH(1,('Attendance-Slot-2'!$A$2:$A$2595=$C398)*('Attendance-Slot-2'!$G$2:$G$2595=CW$2),0)),"No Data")</f>
        <v>No Data</v>
      </c>
      <c r="CY398" s="136">
        <f>VLOOKUP($CL398,'Written Exam Marks'!$H:$Q,10,FALSE)</f>
        <v>33.5</v>
      </c>
      <c r="CZ398" s="136">
        <f>VLOOKUP($CL398,'Written Exam Marks'!$H:$Q,9,FALSE)</f>
        <v>40</v>
      </c>
      <c r="DA398" s="111" t="str">
        <f t="shared" si="469"/>
        <v>Present</v>
      </c>
      <c r="DB398" s="111" t="str">
        <f t="shared" si="470"/>
        <v>P-S1_Onsite</v>
      </c>
      <c r="DC398" s="148">
        <v>7.5</v>
      </c>
      <c r="DD398" s="148">
        <v>6.125</v>
      </c>
      <c r="DE398" s="148" t="s">
        <v>5</v>
      </c>
      <c r="DF398" s="148">
        <v>14</v>
      </c>
      <c r="DG398" s="148">
        <v>18</v>
      </c>
      <c r="DH398" s="148">
        <v>45.625</v>
      </c>
      <c r="DI398" s="148">
        <v>65</v>
      </c>
      <c r="DJ398" s="66" t="s">
        <v>7351</v>
      </c>
      <c r="DK398" s="66" t="s">
        <v>1631</v>
      </c>
      <c r="DL398" s="68" t="str">
        <f t="shared" si="471"/>
        <v>2025EM1100395-MDSDF406</v>
      </c>
      <c r="DM398" s="66" t="str">
        <f t="shared" si="472"/>
        <v>1 missed</v>
      </c>
      <c r="DN398" s="66" t="str">
        <f t="shared" si="473"/>
        <v>0 missed</v>
      </c>
      <c r="DO398" s="62">
        <f t="shared" si="474"/>
        <v>2</v>
      </c>
      <c r="DP398" s="62">
        <f t="shared" si="475"/>
        <v>2</v>
      </c>
      <c r="DQ398" s="67">
        <f t="shared" si="476"/>
        <v>0.66666666666666663</v>
      </c>
      <c r="DR398" s="67">
        <f t="shared" si="477"/>
        <v>1</v>
      </c>
      <c r="DS398" s="66" t="str">
        <f t="shared" si="478"/>
        <v>1 missed</v>
      </c>
      <c r="DT398" s="62">
        <f t="shared" si="479"/>
        <v>4</v>
      </c>
      <c r="DU398" s="68">
        <f t="shared" si="480"/>
        <v>0.8</v>
      </c>
      <c r="DV398" s="68" t="str">
        <f t="shared" si="481"/>
        <v>Q-2 A-2 || Q Total-3, A Total-2</v>
      </c>
      <c r="DW398" s="62" t="str" cm="1">
        <f t="array" ref="DW398">IFERROR(INDEX('Attendance-Slot-1'!$Q$2:$Q$1112,MATCH(1,('Attendance-Slot-1'!$A$2:$A$1112=$C398)*('Attendance-Slot-1'!$G$2:$G$1112=DW$2),0)),"No Data")</f>
        <v>No Data</v>
      </c>
      <c r="DX398" s="62" t="str" cm="1">
        <f t="array" ref="DX398">IFERROR(INDEX('Attendance-Slot-2'!$Q$2:$Q$2595,MATCH(1,('Attendance-Slot-2'!$A$2:$A$2595=$C398)*('Attendance-Slot-2'!$G$2:$G$2595=DW$2),0)),"No Data")</f>
        <v>P-S2_Onsite</v>
      </c>
      <c r="DY398" s="137">
        <f>VLOOKUP($DL398,'Written Exam Marks'!$H:$Q,10,FALSE)</f>
        <v>30.5</v>
      </c>
      <c r="DZ398" s="137">
        <f>VLOOKUP($DL398,'Written Exam Marks'!$H:$Q,9,FALSE)</f>
        <v>35</v>
      </c>
      <c r="EA398" s="62" t="str">
        <f t="shared" si="482"/>
        <v>Present</v>
      </c>
      <c r="EB398" s="62" t="str">
        <f t="shared" si="483"/>
        <v>P-S2_Onsite</v>
      </c>
      <c r="EC398" s="114" t="str">
        <f t="shared" si="420"/>
        <v>P-2, 
A-0, 
No Data-3</v>
      </c>
      <c r="ED398" s="114" t="str">
        <f t="shared" si="421"/>
        <v>P-3, 
A-0, 
No Data-2</v>
      </c>
      <c r="EE398" s="114" t="str">
        <f t="shared" si="484"/>
        <v>P-S2_Onsite</v>
      </c>
      <c r="EF398" s="114" t="str">
        <f t="shared" si="485"/>
        <v>P-S2_Onsite</v>
      </c>
      <c r="EG398" s="114" t="str">
        <f t="shared" si="486"/>
        <v>P-S1_Onsite</v>
      </c>
      <c r="EH398" s="114" t="str">
        <f t="shared" si="487"/>
        <v>P-S1_Onsite</v>
      </c>
      <c r="EI398" s="114" t="str">
        <f t="shared" si="488"/>
        <v>P-S2_Onsite</v>
      </c>
      <c r="EJ398" s="114" t="str">
        <f t="shared" si="489"/>
        <v>P-5, A-0, No Data-0</v>
      </c>
      <c r="EK398" s="114" t="s">
        <v>10453</v>
      </c>
      <c r="EL398" s="114">
        <v>30</v>
      </c>
      <c r="EM398" s="114">
        <v>10</v>
      </c>
      <c r="EN398" s="114">
        <v>51</v>
      </c>
      <c r="EO398" s="114">
        <v>91</v>
      </c>
      <c r="EP398" s="114" t="s">
        <v>7217</v>
      </c>
      <c r="EQ398" s="114" t="s">
        <v>1054</v>
      </c>
      <c r="ER398" s="114" t="s">
        <v>3095</v>
      </c>
      <c r="ES398" s="114"/>
      <c r="ET398" s="30" t="s">
        <v>3095</v>
      </c>
    </row>
    <row r="399" spans="1:150" x14ac:dyDescent="0.25">
      <c r="A399" s="114">
        <v>396</v>
      </c>
      <c r="B399" s="114" t="s">
        <v>7224</v>
      </c>
      <c r="C399" s="80" t="s">
        <v>4347</v>
      </c>
      <c r="D399" s="30" t="s">
        <v>4348</v>
      </c>
      <c r="E399" s="30" t="s">
        <v>4349</v>
      </c>
      <c r="F399" s="33" t="s">
        <v>7201</v>
      </c>
      <c r="G399" s="30" t="s">
        <v>4350</v>
      </c>
      <c r="H399" s="143">
        <v>15</v>
      </c>
      <c r="I399" s="143" t="s">
        <v>5</v>
      </c>
      <c r="J399" s="143" t="s">
        <v>5</v>
      </c>
      <c r="K399" s="143" t="s">
        <v>5</v>
      </c>
      <c r="L399" s="143">
        <v>15</v>
      </c>
      <c r="M399" s="143">
        <v>65</v>
      </c>
      <c r="N399" s="40" t="s">
        <v>7314</v>
      </c>
      <c r="O399" s="40" t="s">
        <v>1593</v>
      </c>
      <c r="P399" s="13" t="str">
        <f t="shared" si="422"/>
        <v>2025EM1100396-MDSDF401</v>
      </c>
      <c r="Q399" s="40" t="str">
        <f t="shared" si="423"/>
        <v>2 missed</v>
      </c>
      <c r="R399" s="40" t="str">
        <f t="shared" si="424"/>
        <v>1 missed</v>
      </c>
      <c r="S399" s="40">
        <f t="shared" si="425"/>
        <v>1</v>
      </c>
      <c r="T399" s="40">
        <f t="shared" si="426"/>
        <v>0</v>
      </c>
      <c r="U399" s="41">
        <f t="shared" si="427"/>
        <v>0.33333333333333331</v>
      </c>
      <c r="V399" s="41">
        <f t="shared" si="428"/>
        <v>0</v>
      </c>
      <c r="W399" s="40" t="str">
        <f t="shared" si="429"/>
        <v>3 missed</v>
      </c>
      <c r="X399" s="113">
        <f t="shared" si="430"/>
        <v>1</v>
      </c>
      <c r="Y399" s="13">
        <f t="shared" si="431"/>
        <v>0.25</v>
      </c>
      <c r="Z399" s="13" t="str">
        <f t="shared" si="432"/>
        <v>Q-1 A-0 || Q Total-3, A Total-1</v>
      </c>
      <c r="AA399" s="113" t="str" cm="1">
        <f t="array" ref="AA399">IFERROR(INDEX('Attendance-Slot-1'!$Q$2:$Q$1112,MATCH(1,('Attendance-Slot-1'!$A$2:$A$1112=$C399)*('Attendance-Slot-1'!$G$2:$G$1112=AA$2),0)),"No Data")</f>
        <v>No Data</v>
      </c>
      <c r="AB399" s="113" t="str" cm="1">
        <f t="array" ref="AB399">IFERROR(INDEX('Attendance-Slot-2'!$Q$2:$Q$2595,MATCH(1,('Attendance-Slot-2'!$A$2:$A$2595=$C399)*('Attendance-Slot-2'!$G$2:$G$2595=AA$2),0)),"No Data")</f>
        <v>P-S2_Onsite</v>
      </c>
      <c r="AC399" s="133">
        <f>VLOOKUP($P399,'Written Exam Marks'!$H:$Q,10,FALSE)</f>
        <v>10.5</v>
      </c>
      <c r="AD399" s="133">
        <f>VLOOKUP($P399,'Written Exam Marks'!$H:$Q,9,FALSE)</f>
        <v>35</v>
      </c>
      <c r="AE399" s="113" t="str">
        <f t="shared" si="433"/>
        <v>Present</v>
      </c>
      <c r="AF399" s="113" t="str">
        <f t="shared" si="434"/>
        <v>P-S2_Onsite</v>
      </c>
      <c r="AG399" s="146">
        <v>9</v>
      </c>
      <c r="AH399" s="146">
        <v>8</v>
      </c>
      <c r="AI399" s="146">
        <v>10</v>
      </c>
      <c r="AJ399" s="146" t="s">
        <v>5</v>
      </c>
      <c r="AK399" s="146" t="s">
        <v>5</v>
      </c>
      <c r="AL399" s="146" t="s">
        <v>5</v>
      </c>
      <c r="AM399" s="146">
        <v>27</v>
      </c>
      <c r="AN399" s="146">
        <v>60</v>
      </c>
      <c r="AO399" s="43" t="s">
        <v>7336</v>
      </c>
      <c r="AP399" s="43" t="s">
        <v>1598</v>
      </c>
      <c r="AQ399" s="50" t="str">
        <f t="shared" si="435"/>
        <v>2025EM1100396-MDSDF402</v>
      </c>
      <c r="AR399" s="43" t="str">
        <f t="shared" si="436"/>
        <v>3 missed</v>
      </c>
      <c r="AS399" s="47" t="s">
        <v>7342</v>
      </c>
      <c r="AT399" s="43">
        <f t="shared" si="437"/>
        <v>3</v>
      </c>
      <c r="AU399" s="48" t="s">
        <v>7342</v>
      </c>
      <c r="AV399" s="49">
        <f t="shared" si="438"/>
        <v>0.5</v>
      </c>
      <c r="AW399" s="48" t="s">
        <v>7342</v>
      </c>
      <c r="AX399" s="43" t="str">
        <f t="shared" si="439"/>
        <v>3 missed</v>
      </c>
      <c r="AY399" s="42">
        <f t="shared" si="440"/>
        <v>3</v>
      </c>
      <c r="AZ399" s="50">
        <f t="shared" si="441"/>
        <v>0.5</v>
      </c>
      <c r="BA399" s="50" t="str">
        <f t="shared" si="442"/>
        <v>Q-3 A-- || Q Total-6, A Total-0</v>
      </c>
      <c r="BB399" s="42" t="str" cm="1">
        <f t="array" ref="BB399">IFERROR(INDEX('Attendance-Slot-1'!$Q$2:$Q$1112,MATCH(1,('Attendance-Slot-1'!$A$2:$A$1112=$C399)*('Attendance-Slot-1'!$G$2:$G$1112=BB$2),0)),"No Data")</f>
        <v>No Data</v>
      </c>
      <c r="BC399" s="42" t="str" cm="1">
        <f t="array" ref="BC399">IFERROR(INDEX('Attendance-Slot-2'!$Q$2:$Q$2595,MATCH(1,('Attendance-Slot-2'!$A$2:$A$2595=$C399)*('Attendance-Slot-2'!$G$2:$G$2595=BB$2),0)),"No Data")</f>
        <v>P-S2_Onsite</v>
      </c>
      <c r="BD399" s="134">
        <f>VLOOKUP($AQ399,'Written Exam Marks'!$H:$Q,10,FALSE)</f>
        <v>14</v>
      </c>
      <c r="BE399" s="134">
        <f>VLOOKUP($AQ399,'Written Exam Marks'!$H:$Q,9,FALSE)</f>
        <v>40</v>
      </c>
      <c r="BF399" s="42" t="str">
        <f t="shared" si="443"/>
        <v>Present</v>
      </c>
      <c r="BG399" s="42" t="str">
        <f t="shared" si="444"/>
        <v>P-S2_Onsite</v>
      </c>
      <c r="BH399" s="147">
        <v>20</v>
      </c>
      <c r="BI399" s="147" t="s">
        <v>5</v>
      </c>
      <c r="BJ399" s="147">
        <v>20</v>
      </c>
      <c r="BK399" s="147">
        <v>60</v>
      </c>
      <c r="BL399" s="52" t="s">
        <v>3697</v>
      </c>
      <c r="BM399" s="52" t="s">
        <v>1606</v>
      </c>
      <c r="BN399" s="57" t="str">
        <f t="shared" si="445"/>
        <v>2025EM1100396-MDSDF403</v>
      </c>
      <c r="BO399" s="52" t="str">
        <f t="shared" si="446"/>
        <v>0 missed</v>
      </c>
      <c r="BP399" s="52" t="str">
        <f t="shared" si="447"/>
        <v>1 missed</v>
      </c>
      <c r="BQ399" s="52">
        <f t="shared" si="448"/>
        <v>1</v>
      </c>
      <c r="BR399" s="52">
        <f t="shared" si="449"/>
        <v>0</v>
      </c>
      <c r="BS399" s="56">
        <f t="shared" si="450"/>
        <v>1</v>
      </c>
      <c r="BT399" s="56">
        <f t="shared" si="451"/>
        <v>0</v>
      </c>
      <c r="BU399" s="52" t="str">
        <f t="shared" si="452"/>
        <v>1 missed</v>
      </c>
      <c r="BV399" s="51">
        <f t="shared" si="453"/>
        <v>1</v>
      </c>
      <c r="BW399" s="57">
        <f t="shared" si="454"/>
        <v>0.5</v>
      </c>
      <c r="BX399" s="57" t="str">
        <f t="shared" si="455"/>
        <v>Q-1 A-0 || Q Total-1, A Total-1</v>
      </c>
      <c r="BY399" s="51" t="str" cm="1">
        <f t="array" ref="BY399">IFERROR(INDEX('Attendance-Slot-1'!$Q$2:$Q$1112,MATCH(1,('Attendance-Slot-1'!$A$2:$A$1112=$C399)*('Attendance-Slot-1'!$G$2:$G$1112=BY$2),0)),"No Data")</f>
        <v>No Data</v>
      </c>
      <c r="BZ399" s="51" t="str" cm="1">
        <f t="array" ref="BZ399">IFERROR(INDEX('Attendance-Slot-2'!$Q$2:$Q$2595,MATCH(1,('Attendance-Slot-2'!$A$2:$A$2595=$C399)*('Attendance-Slot-2'!$G$2:$G$2595=BY$2),0)),"No Data")</f>
        <v>P-S2_Onsite</v>
      </c>
      <c r="CA399" s="135">
        <f>VLOOKUP($BN399,'Written Exam Marks'!$H:$Q,10,FALSE)</f>
        <v>23</v>
      </c>
      <c r="CB399" s="135">
        <f>VLOOKUP($BN399,'Written Exam Marks'!$H:$Q,9,FALSE)</f>
        <v>40</v>
      </c>
      <c r="CC399" s="51" t="str">
        <f t="shared" si="456"/>
        <v>Present</v>
      </c>
      <c r="CD399" s="51" t="str">
        <f t="shared" si="457"/>
        <v>P-S2_Onsite</v>
      </c>
      <c r="CE399" s="29" t="s">
        <v>5</v>
      </c>
      <c r="CF399" s="29" t="s">
        <v>5</v>
      </c>
      <c r="CG399" s="29" t="s">
        <v>5</v>
      </c>
      <c r="CH399" s="29">
        <v>0</v>
      </c>
      <c r="CI399" s="29">
        <v>60</v>
      </c>
      <c r="CJ399" s="61" t="s">
        <v>7343</v>
      </c>
      <c r="CK399" s="61" t="s">
        <v>1613</v>
      </c>
      <c r="CL399" s="10" t="str">
        <f t="shared" si="458"/>
        <v>2025EM1100396-MDSDF404</v>
      </c>
      <c r="CM399" s="61" t="str">
        <f t="shared" si="459"/>
        <v>2 missed</v>
      </c>
      <c r="CN399" s="61" t="str">
        <f t="shared" si="460"/>
        <v>1 missed</v>
      </c>
      <c r="CO399" s="111">
        <f t="shared" si="461"/>
        <v>0</v>
      </c>
      <c r="CP399" s="111">
        <f t="shared" si="462"/>
        <v>0</v>
      </c>
      <c r="CQ399" s="9">
        <f t="shared" si="463"/>
        <v>0</v>
      </c>
      <c r="CR399" s="9">
        <f t="shared" si="464"/>
        <v>0</v>
      </c>
      <c r="CS399" s="61" t="str">
        <f t="shared" si="465"/>
        <v>3 missed</v>
      </c>
      <c r="CT399" s="111">
        <f t="shared" si="466"/>
        <v>0</v>
      </c>
      <c r="CU399" s="10">
        <f t="shared" si="467"/>
        <v>0</v>
      </c>
      <c r="CV399" s="10" t="str">
        <f t="shared" si="468"/>
        <v>Q-0 A-0 || Q Total-2, A Total-1</v>
      </c>
      <c r="CW399" s="111" t="str" cm="1">
        <f t="array" ref="CW399">IFERROR(INDEX('Attendance-Slot-1'!$Q$2:$Q$1112,MATCH(1,('Attendance-Slot-1'!$A$2:$A$1112=$C399)*('Attendance-Slot-1'!$G$2:$G$1112=CW$2),0)),"No Data")</f>
        <v>No Data</v>
      </c>
      <c r="CX399" s="111" t="str" cm="1">
        <f t="array" ref="CX399">IFERROR(INDEX('Attendance-Slot-2'!$Q$2:$Q$2595,MATCH(1,('Attendance-Slot-2'!$A$2:$A$2595=$C399)*('Attendance-Slot-2'!$G$2:$G$2595=CW$2),0)),"No Data")</f>
        <v>P-S2_Onsite</v>
      </c>
      <c r="CY399" s="136">
        <f>VLOOKUP($CL399,'Written Exam Marks'!$H:$Q,10,FALSE)</f>
        <v>19.5</v>
      </c>
      <c r="CZ399" s="136">
        <f>VLOOKUP($CL399,'Written Exam Marks'!$H:$Q,9,FALSE)</f>
        <v>40</v>
      </c>
      <c r="DA399" s="111" t="str">
        <f t="shared" si="469"/>
        <v>Present</v>
      </c>
      <c r="DB399" s="111" t="str">
        <f t="shared" si="470"/>
        <v>P-S2_Onsite</v>
      </c>
      <c r="DC399" s="148">
        <v>7</v>
      </c>
      <c r="DD399" s="148">
        <v>7.625</v>
      </c>
      <c r="DE399" s="148">
        <v>8</v>
      </c>
      <c r="DF399" s="148" t="s">
        <v>5</v>
      </c>
      <c r="DG399" s="148" t="s">
        <v>5</v>
      </c>
      <c r="DH399" s="148">
        <v>22.625</v>
      </c>
      <c r="DI399" s="148">
        <v>65</v>
      </c>
      <c r="DJ399" s="66" t="s">
        <v>7351</v>
      </c>
      <c r="DK399" s="66" t="s">
        <v>1631</v>
      </c>
      <c r="DL399" s="68" t="str">
        <f t="shared" si="471"/>
        <v>2025EM1100396-MDSDF406</v>
      </c>
      <c r="DM399" s="66" t="str">
        <f t="shared" si="472"/>
        <v>0 missed</v>
      </c>
      <c r="DN399" s="66" t="str">
        <f t="shared" si="473"/>
        <v>2 missed</v>
      </c>
      <c r="DO399" s="62">
        <f t="shared" si="474"/>
        <v>3</v>
      </c>
      <c r="DP399" s="62">
        <f t="shared" si="475"/>
        <v>0</v>
      </c>
      <c r="DQ399" s="67">
        <f t="shared" si="476"/>
        <v>1</v>
      </c>
      <c r="DR399" s="67">
        <f t="shared" si="477"/>
        <v>0</v>
      </c>
      <c r="DS399" s="66" t="str">
        <f t="shared" si="478"/>
        <v>2 missed</v>
      </c>
      <c r="DT399" s="62">
        <f t="shared" si="479"/>
        <v>3</v>
      </c>
      <c r="DU399" s="68">
        <f t="shared" si="480"/>
        <v>0.6</v>
      </c>
      <c r="DV399" s="68" t="str">
        <f t="shared" si="481"/>
        <v>Q-3 A-0 || Q Total-3, A Total-2</v>
      </c>
      <c r="DW399" s="62" t="str" cm="1">
        <f t="array" ref="DW399">IFERROR(INDEX('Attendance-Slot-1'!$Q$2:$Q$1112,MATCH(1,('Attendance-Slot-1'!$A$2:$A$1112=$C399)*('Attendance-Slot-1'!$G$2:$G$1112=DW$2),0)),"No Data")</f>
        <v>No Data</v>
      </c>
      <c r="DX399" s="62" t="str" cm="1">
        <f t="array" ref="DX399">IFERROR(INDEX('Attendance-Slot-2'!$Q$2:$Q$2595,MATCH(1,('Attendance-Slot-2'!$A$2:$A$2595=$C399)*('Attendance-Slot-2'!$G$2:$G$2595=DW$2),0)),"No Data")</f>
        <v>P-S2_Onsite</v>
      </c>
      <c r="DY399" s="137">
        <f>VLOOKUP($DL399,'Written Exam Marks'!$H:$Q,10,FALSE)</f>
        <v>17.5</v>
      </c>
      <c r="DZ399" s="137">
        <f>VLOOKUP($DL399,'Written Exam Marks'!$H:$Q,9,FALSE)</f>
        <v>35</v>
      </c>
      <c r="EA399" s="62" t="str">
        <f t="shared" si="482"/>
        <v>Present</v>
      </c>
      <c r="EB399" s="62" t="str">
        <f t="shared" si="483"/>
        <v>P-S2_Onsite</v>
      </c>
      <c r="EC399" s="114" t="str">
        <f t="shared" si="420"/>
        <v>P-0, 
A-0, 
No Data-5</v>
      </c>
      <c r="ED399" s="114" t="str">
        <f t="shared" si="421"/>
        <v>P-5, 
A-0, 
No Data-0</v>
      </c>
      <c r="EE399" s="114" t="str">
        <f t="shared" si="484"/>
        <v>P-S2_Onsite</v>
      </c>
      <c r="EF399" s="114" t="str">
        <f t="shared" si="485"/>
        <v>P-S2_Onsite</v>
      </c>
      <c r="EG399" s="114" t="str">
        <f t="shared" si="486"/>
        <v>P-S2_Onsite</v>
      </c>
      <c r="EH399" s="114" t="str">
        <f t="shared" si="487"/>
        <v>P-S2_Onsite</v>
      </c>
      <c r="EI399" s="114" t="str">
        <f t="shared" si="488"/>
        <v>P-S2_Onsite</v>
      </c>
      <c r="EJ399" s="114" t="str">
        <f t="shared" si="489"/>
        <v>P-5, A-0, No Data-0</v>
      </c>
      <c r="EK399" s="114" t="s">
        <v>10453</v>
      </c>
      <c r="EL399" s="114">
        <v>23</v>
      </c>
      <c r="EM399" s="114">
        <v>10</v>
      </c>
      <c r="EN399" s="114" t="s">
        <v>10455</v>
      </c>
      <c r="EO399" s="114">
        <v>33</v>
      </c>
      <c r="EP399" s="114" t="s">
        <v>7217</v>
      </c>
      <c r="EQ399" s="114" t="s">
        <v>1054</v>
      </c>
      <c r="ER399" s="114" t="s">
        <v>4347</v>
      </c>
      <c r="ES399" s="114"/>
      <c r="ET399" s="30" t="s">
        <v>4347</v>
      </c>
    </row>
    <row r="400" spans="1:150" x14ac:dyDescent="0.25">
      <c r="A400" s="114">
        <v>397</v>
      </c>
      <c r="B400" s="114" t="s">
        <v>7224</v>
      </c>
      <c r="C400" s="80" t="s">
        <v>4351</v>
      </c>
      <c r="D400" s="30" t="s">
        <v>4352</v>
      </c>
      <c r="E400" s="30" t="s">
        <v>4353</v>
      </c>
      <c r="F400" s="33" t="s">
        <v>7201</v>
      </c>
      <c r="G400" s="30" t="s">
        <v>4354</v>
      </c>
      <c r="H400" s="143" t="s">
        <v>5</v>
      </c>
      <c r="I400" s="143" t="s">
        <v>5</v>
      </c>
      <c r="J400" s="143">
        <v>17</v>
      </c>
      <c r="K400" s="143" t="s">
        <v>5</v>
      </c>
      <c r="L400" s="143">
        <v>17</v>
      </c>
      <c r="M400" s="143">
        <v>65</v>
      </c>
      <c r="N400" s="40" t="s">
        <v>7314</v>
      </c>
      <c r="O400" s="40" t="s">
        <v>1593</v>
      </c>
      <c r="P400" s="13" t="str">
        <f t="shared" si="422"/>
        <v>2025EM1100397-MDSDF401</v>
      </c>
      <c r="Q400" s="40" t="str">
        <f t="shared" si="423"/>
        <v>2 missed</v>
      </c>
      <c r="R400" s="40" t="str">
        <f t="shared" si="424"/>
        <v>1 missed</v>
      </c>
      <c r="S400" s="40">
        <f t="shared" si="425"/>
        <v>1</v>
      </c>
      <c r="T400" s="40">
        <f t="shared" si="426"/>
        <v>0</v>
      </c>
      <c r="U400" s="41">
        <f t="shared" si="427"/>
        <v>0.33333333333333331</v>
      </c>
      <c r="V400" s="41">
        <f t="shared" si="428"/>
        <v>0</v>
      </c>
      <c r="W400" s="40" t="str">
        <f t="shared" si="429"/>
        <v>3 missed</v>
      </c>
      <c r="X400" s="113">
        <f t="shared" si="430"/>
        <v>1</v>
      </c>
      <c r="Y400" s="13">
        <f t="shared" si="431"/>
        <v>0.25</v>
      </c>
      <c r="Z400" s="13" t="str">
        <f t="shared" si="432"/>
        <v>Q-1 A-0 || Q Total-3, A Total-1</v>
      </c>
      <c r="AA400" s="113" t="str" cm="1">
        <f t="array" ref="AA400">IFERROR(INDEX('Attendance-Slot-1'!$Q$2:$Q$1112,MATCH(1,('Attendance-Slot-1'!$A$2:$A$1112=$C400)*('Attendance-Slot-1'!$G$2:$G$1112=AA$2),0)),"No Data")</f>
        <v>No Data</v>
      </c>
      <c r="AB400" s="113" t="str" cm="1">
        <f t="array" ref="AB400">IFERROR(INDEX('Attendance-Slot-2'!$Q$2:$Q$2595,MATCH(1,('Attendance-Slot-2'!$A$2:$A$2595=$C400)*('Attendance-Slot-2'!$G$2:$G$2595=AA$2),0)),"No Data")</f>
        <v>A-S2_Onsite</v>
      </c>
      <c r="AC400" s="133" t="e">
        <f>VLOOKUP($P400,'Written Exam Marks'!$H:$Q,10,FALSE)</f>
        <v>#N/A</v>
      </c>
      <c r="AD400" s="133" t="e">
        <f>VLOOKUP($P400,'Written Exam Marks'!$H:$Q,9,FALSE)</f>
        <v>#N/A</v>
      </c>
      <c r="AE400" s="113" t="str">
        <f t="shared" si="433"/>
        <v>Absent</v>
      </c>
      <c r="AF400" s="113" t="str">
        <f t="shared" si="434"/>
        <v>A-S2_Onsite</v>
      </c>
      <c r="AG400" s="146">
        <v>9.5</v>
      </c>
      <c r="AH400" s="146">
        <v>10</v>
      </c>
      <c r="AI400" s="146">
        <v>9</v>
      </c>
      <c r="AJ400" s="146" t="s">
        <v>5</v>
      </c>
      <c r="AK400" s="146">
        <v>9</v>
      </c>
      <c r="AL400" s="146">
        <v>10</v>
      </c>
      <c r="AM400" s="146">
        <v>47.5</v>
      </c>
      <c r="AN400" s="146">
        <v>60</v>
      </c>
      <c r="AO400" s="43" t="s">
        <v>7336</v>
      </c>
      <c r="AP400" s="43" t="s">
        <v>1598</v>
      </c>
      <c r="AQ400" s="50" t="str">
        <f t="shared" si="435"/>
        <v>2025EM1100397-MDSDF402</v>
      </c>
      <c r="AR400" s="43" t="str">
        <f t="shared" si="436"/>
        <v>1 missed</v>
      </c>
      <c r="AS400" s="47" t="s">
        <v>7342</v>
      </c>
      <c r="AT400" s="43">
        <f t="shared" si="437"/>
        <v>5</v>
      </c>
      <c r="AU400" s="48" t="s">
        <v>7342</v>
      </c>
      <c r="AV400" s="49">
        <f t="shared" si="438"/>
        <v>0.83333333333333337</v>
      </c>
      <c r="AW400" s="48" t="s">
        <v>7342</v>
      </c>
      <c r="AX400" s="43" t="str">
        <f t="shared" si="439"/>
        <v>1 missed</v>
      </c>
      <c r="AY400" s="42">
        <f t="shared" si="440"/>
        <v>5</v>
      </c>
      <c r="AZ400" s="50">
        <f t="shared" si="441"/>
        <v>0.83333333333333337</v>
      </c>
      <c r="BA400" s="50" t="str">
        <f t="shared" si="442"/>
        <v>Q-5 A-- || Q Total-6, A Total-0</v>
      </c>
      <c r="BB400" s="42" t="str" cm="1">
        <f t="array" ref="BB400">IFERROR(INDEX('Attendance-Slot-1'!$Q$2:$Q$1112,MATCH(1,('Attendance-Slot-1'!$A$2:$A$1112=$C400)*('Attendance-Slot-1'!$G$2:$G$1112=BB$2),0)),"No Data")</f>
        <v>No Data</v>
      </c>
      <c r="BC400" s="42" t="str" cm="1">
        <f t="array" ref="BC400">IFERROR(INDEX('Attendance-Slot-2'!$Q$2:$Q$2595,MATCH(1,('Attendance-Slot-2'!$A$2:$A$2595=$C400)*('Attendance-Slot-2'!$G$2:$G$2595=BB$2),0)),"No Data")</f>
        <v>P-S2_Onsite</v>
      </c>
      <c r="BD400" s="134">
        <f>VLOOKUP($AQ400,'Written Exam Marks'!$H:$Q,10,FALSE)</f>
        <v>31</v>
      </c>
      <c r="BE400" s="134">
        <f>VLOOKUP($AQ400,'Written Exam Marks'!$H:$Q,9,FALSE)</f>
        <v>40</v>
      </c>
      <c r="BF400" s="42" t="str">
        <f t="shared" si="443"/>
        <v>Present</v>
      </c>
      <c r="BG400" s="42" t="str">
        <f t="shared" si="444"/>
        <v>P-S2_Onsite</v>
      </c>
      <c r="BH400" s="147">
        <v>20</v>
      </c>
      <c r="BI400" s="147">
        <v>25</v>
      </c>
      <c r="BJ400" s="147">
        <v>45</v>
      </c>
      <c r="BK400" s="147">
        <v>60</v>
      </c>
      <c r="BL400" s="52" t="s">
        <v>3697</v>
      </c>
      <c r="BM400" s="52" t="s">
        <v>1606</v>
      </c>
      <c r="BN400" s="57" t="str">
        <f t="shared" si="445"/>
        <v>2025EM1100397-MDSDF403</v>
      </c>
      <c r="BO400" s="52" t="str">
        <f t="shared" si="446"/>
        <v>0 missed</v>
      </c>
      <c r="BP400" s="52" t="str">
        <f t="shared" si="447"/>
        <v>0 missed</v>
      </c>
      <c r="BQ400" s="52">
        <f t="shared" si="448"/>
        <v>1</v>
      </c>
      <c r="BR400" s="52">
        <f t="shared" si="449"/>
        <v>1</v>
      </c>
      <c r="BS400" s="56">
        <f t="shared" si="450"/>
        <v>1</v>
      </c>
      <c r="BT400" s="56">
        <f t="shared" si="451"/>
        <v>1</v>
      </c>
      <c r="BU400" s="52" t="str">
        <f t="shared" si="452"/>
        <v>0 missed</v>
      </c>
      <c r="BV400" s="51">
        <f t="shared" si="453"/>
        <v>2</v>
      </c>
      <c r="BW400" s="57">
        <f t="shared" si="454"/>
        <v>1</v>
      </c>
      <c r="BX400" s="57" t="str">
        <f t="shared" si="455"/>
        <v>Q-1 A-1 || Q Total-1, A Total-1</v>
      </c>
      <c r="BY400" s="51" t="str" cm="1">
        <f t="array" ref="BY400">IFERROR(INDEX('Attendance-Slot-1'!$Q$2:$Q$1112,MATCH(1,('Attendance-Slot-1'!$A$2:$A$1112=$C400)*('Attendance-Slot-1'!$G$2:$G$1112=BY$2),0)),"No Data")</f>
        <v>No Data</v>
      </c>
      <c r="BZ400" s="51" t="str" cm="1">
        <f t="array" ref="BZ400">IFERROR(INDEX('Attendance-Slot-2'!$Q$2:$Q$2595,MATCH(1,('Attendance-Slot-2'!$A$2:$A$2595=$C400)*('Attendance-Slot-2'!$G$2:$G$2595=BY$2),0)),"No Data")</f>
        <v>P-S2_Onsite</v>
      </c>
      <c r="CA400" s="135">
        <f>VLOOKUP($BN400,'Written Exam Marks'!$H:$Q,10,FALSE)</f>
        <v>35.5</v>
      </c>
      <c r="CB400" s="135">
        <f>VLOOKUP($BN400,'Written Exam Marks'!$H:$Q,9,FALSE)</f>
        <v>40</v>
      </c>
      <c r="CC400" s="51" t="str">
        <f t="shared" si="456"/>
        <v>Present</v>
      </c>
      <c r="CD400" s="51" t="str">
        <f t="shared" si="457"/>
        <v>P-S2_Onsite</v>
      </c>
      <c r="CE400" s="29">
        <v>20</v>
      </c>
      <c r="CF400" s="29" t="s">
        <v>5</v>
      </c>
      <c r="CG400" s="29">
        <v>17</v>
      </c>
      <c r="CH400" s="29">
        <v>37</v>
      </c>
      <c r="CI400" s="29">
        <v>60</v>
      </c>
      <c r="CJ400" s="61" t="s">
        <v>7343</v>
      </c>
      <c r="CK400" s="61" t="s">
        <v>1613</v>
      </c>
      <c r="CL400" s="10" t="str">
        <f t="shared" si="458"/>
        <v>2025EM1100397-MDSDF404</v>
      </c>
      <c r="CM400" s="61" t="str">
        <f t="shared" si="459"/>
        <v>1 missed</v>
      </c>
      <c r="CN400" s="61" t="str">
        <f t="shared" si="460"/>
        <v>0 missed</v>
      </c>
      <c r="CO400" s="111">
        <f t="shared" si="461"/>
        <v>1</v>
      </c>
      <c r="CP400" s="111">
        <f t="shared" si="462"/>
        <v>1</v>
      </c>
      <c r="CQ400" s="9">
        <f t="shared" si="463"/>
        <v>0.5</v>
      </c>
      <c r="CR400" s="9">
        <f t="shared" si="464"/>
        <v>1</v>
      </c>
      <c r="CS400" s="61" t="str">
        <f t="shared" si="465"/>
        <v>1 missed</v>
      </c>
      <c r="CT400" s="111">
        <f t="shared" si="466"/>
        <v>2</v>
      </c>
      <c r="CU400" s="10">
        <f t="shared" si="467"/>
        <v>0.66666666666666663</v>
      </c>
      <c r="CV400" s="10" t="str">
        <f t="shared" si="468"/>
        <v>Q-1 A-1 || Q Total-2, A Total-1</v>
      </c>
      <c r="CW400" s="111" t="str" cm="1">
        <f t="array" ref="CW400">IFERROR(INDEX('Attendance-Slot-1'!$Q$2:$Q$1112,MATCH(1,('Attendance-Slot-1'!$A$2:$A$1112=$C400)*('Attendance-Slot-1'!$G$2:$G$1112=CW$2),0)),"No Data")</f>
        <v>No Data</v>
      </c>
      <c r="CX400" s="111" t="str" cm="1">
        <f t="array" ref="CX400">IFERROR(INDEX('Attendance-Slot-2'!$Q$2:$Q$2595,MATCH(1,('Attendance-Slot-2'!$A$2:$A$2595=$C400)*('Attendance-Slot-2'!$G$2:$G$2595=CW$2),0)),"No Data")</f>
        <v>A-S2_Onsite</v>
      </c>
      <c r="CY400" s="136" t="e">
        <f>VLOOKUP($CL400,'Written Exam Marks'!$H:$Q,10,FALSE)</f>
        <v>#N/A</v>
      </c>
      <c r="CZ400" s="136" t="e">
        <f>VLOOKUP($CL400,'Written Exam Marks'!$H:$Q,9,FALSE)</f>
        <v>#N/A</v>
      </c>
      <c r="DA400" s="111" t="str">
        <f t="shared" si="469"/>
        <v>Absent</v>
      </c>
      <c r="DB400" s="111" t="str">
        <f t="shared" si="470"/>
        <v>A-S2_Onsite</v>
      </c>
      <c r="DC400" s="148" t="s">
        <v>5</v>
      </c>
      <c r="DD400" s="148">
        <v>7.375</v>
      </c>
      <c r="DE400" s="148">
        <v>9</v>
      </c>
      <c r="DF400" s="148">
        <v>16</v>
      </c>
      <c r="DG400" s="148">
        <v>19</v>
      </c>
      <c r="DH400" s="148">
        <v>51.375</v>
      </c>
      <c r="DI400" s="148">
        <v>65</v>
      </c>
      <c r="DJ400" s="66" t="s">
        <v>7351</v>
      </c>
      <c r="DK400" s="66" t="s">
        <v>1631</v>
      </c>
      <c r="DL400" s="68" t="str">
        <f t="shared" si="471"/>
        <v>2025EM1100397-MDSDF406</v>
      </c>
      <c r="DM400" s="66" t="str">
        <f t="shared" si="472"/>
        <v>1 missed</v>
      </c>
      <c r="DN400" s="66" t="str">
        <f t="shared" si="473"/>
        <v>0 missed</v>
      </c>
      <c r="DO400" s="62">
        <f t="shared" si="474"/>
        <v>2</v>
      </c>
      <c r="DP400" s="62">
        <f t="shared" si="475"/>
        <v>2</v>
      </c>
      <c r="DQ400" s="67">
        <f t="shared" si="476"/>
        <v>0.66666666666666663</v>
      </c>
      <c r="DR400" s="67">
        <f t="shared" si="477"/>
        <v>1</v>
      </c>
      <c r="DS400" s="66" t="str">
        <f t="shared" si="478"/>
        <v>1 missed</v>
      </c>
      <c r="DT400" s="62">
        <f t="shared" si="479"/>
        <v>4</v>
      </c>
      <c r="DU400" s="68">
        <f t="shared" si="480"/>
        <v>0.8</v>
      </c>
      <c r="DV400" s="68" t="str">
        <f t="shared" si="481"/>
        <v>Q-2 A-2 || Q Total-3, A Total-2</v>
      </c>
      <c r="DW400" s="62" t="str" cm="1">
        <f t="array" ref="DW400">IFERROR(INDEX('Attendance-Slot-1'!$Q$2:$Q$1112,MATCH(1,('Attendance-Slot-1'!$A$2:$A$1112=$C400)*('Attendance-Slot-1'!$G$2:$G$1112=DW$2),0)),"No Data")</f>
        <v>No Data</v>
      </c>
      <c r="DX400" s="62" t="str" cm="1">
        <f t="array" ref="DX400">IFERROR(INDEX('Attendance-Slot-2'!$Q$2:$Q$2595,MATCH(1,('Attendance-Slot-2'!$A$2:$A$2595=$C400)*('Attendance-Slot-2'!$G$2:$G$2595=DW$2),0)),"No Data")</f>
        <v>A-S2_Onsite</v>
      </c>
      <c r="DY400" s="137" t="e">
        <f>VLOOKUP($DL400,'Written Exam Marks'!$H:$Q,10,FALSE)</f>
        <v>#N/A</v>
      </c>
      <c r="DZ400" s="137" t="e">
        <f>VLOOKUP($DL400,'Written Exam Marks'!$H:$Q,9,FALSE)</f>
        <v>#N/A</v>
      </c>
      <c r="EA400" s="62" t="str">
        <f t="shared" si="482"/>
        <v>Absent</v>
      </c>
      <c r="EB400" s="62" t="str">
        <f t="shared" si="483"/>
        <v>A-S2_Onsite</v>
      </c>
      <c r="EC400" s="114" t="str">
        <f t="shared" si="420"/>
        <v>P-0, 
A-0, 
No Data-5</v>
      </c>
      <c r="ED400" s="114" t="str">
        <f t="shared" si="421"/>
        <v>P-2, 
A-3, 
No Data-0</v>
      </c>
      <c r="EE400" s="114" t="str">
        <f t="shared" si="484"/>
        <v>A-S2_Onsite</v>
      </c>
      <c r="EF400" s="114" t="str">
        <f t="shared" si="485"/>
        <v>P-S2_Onsite</v>
      </c>
      <c r="EG400" s="114" t="str">
        <f t="shared" si="486"/>
        <v>P-S2_Onsite</v>
      </c>
      <c r="EH400" s="114" t="str">
        <f t="shared" si="487"/>
        <v>A-S2_Onsite</v>
      </c>
      <c r="EI400" s="114" t="str">
        <f t="shared" si="488"/>
        <v>A-S2_Onsite</v>
      </c>
      <c r="EJ400" s="114" t="str">
        <f t="shared" si="489"/>
        <v>P-2, A-3, No Data-0</v>
      </c>
      <c r="EK400" s="114" t="s">
        <v>10453</v>
      </c>
      <c r="EL400" s="114">
        <v>30</v>
      </c>
      <c r="EM400" s="114">
        <v>10</v>
      </c>
      <c r="EN400" s="114">
        <v>49</v>
      </c>
      <c r="EO400" s="114">
        <v>89</v>
      </c>
      <c r="EP400" s="114" t="s">
        <v>7217</v>
      </c>
      <c r="EQ400" s="114" t="s">
        <v>1054</v>
      </c>
      <c r="ER400" s="114" t="s">
        <v>4351</v>
      </c>
      <c r="ES400" s="114"/>
      <c r="ET400" s="30" t="s">
        <v>4351</v>
      </c>
    </row>
    <row r="401" spans="1:150" x14ac:dyDescent="0.25">
      <c r="A401" s="114">
        <v>398</v>
      </c>
      <c r="B401" s="114" t="s">
        <v>7224</v>
      </c>
      <c r="C401" s="80" t="s">
        <v>4355</v>
      </c>
      <c r="D401" s="30" t="s">
        <v>4356</v>
      </c>
      <c r="E401" s="30" t="s">
        <v>4357</v>
      </c>
      <c r="F401" s="33" t="s">
        <v>7201</v>
      </c>
      <c r="G401" s="30" t="s">
        <v>4358</v>
      </c>
      <c r="H401" s="143">
        <v>15</v>
      </c>
      <c r="I401" s="143">
        <v>15</v>
      </c>
      <c r="J401" s="143" t="s">
        <v>5</v>
      </c>
      <c r="K401" s="143" t="s">
        <v>5</v>
      </c>
      <c r="L401" s="143">
        <v>30</v>
      </c>
      <c r="M401" s="143">
        <v>65</v>
      </c>
      <c r="N401" s="40" t="s">
        <v>7314</v>
      </c>
      <c r="O401" s="40" t="s">
        <v>1593</v>
      </c>
      <c r="P401" s="13" t="str">
        <f t="shared" si="422"/>
        <v>2025EM1100398-MDSDF401</v>
      </c>
      <c r="Q401" s="40" t="str">
        <f t="shared" si="423"/>
        <v>1 missed</v>
      </c>
      <c r="R401" s="40" t="str">
        <f t="shared" si="424"/>
        <v>1 missed</v>
      </c>
      <c r="S401" s="40">
        <f t="shared" si="425"/>
        <v>2</v>
      </c>
      <c r="T401" s="40">
        <f t="shared" si="426"/>
        <v>0</v>
      </c>
      <c r="U401" s="41">
        <f t="shared" si="427"/>
        <v>0.66666666666666663</v>
      </c>
      <c r="V401" s="41">
        <f t="shared" si="428"/>
        <v>0</v>
      </c>
      <c r="W401" s="40" t="str">
        <f t="shared" si="429"/>
        <v>2 missed</v>
      </c>
      <c r="X401" s="113">
        <f t="shared" si="430"/>
        <v>2</v>
      </c>
      <c r="Y401" s="13">
        <f t="shared" si="431"/>
        <v>0.5</v>
      </c>
      <c r="Z401" s="13" t="str">
        <f t="shared" si="432"/>
        <v>Q-2 A-0 || Q Total-3, A Total-1</v>
      </c>
      <c r="AA401" s="113" t="str" cm="1">
        <f t="array" ref="AA401">IFERROR(INDEX('Attendance-Slot-1'!$Q$2:$Q$1112,MATCH(1,('Attendance-Slot-1'!$A$2:$A$1112=$C401)*('Attendance-Slot-1'!$G$2:$G$1112=AA$2),0)),"No Data")</f>
        <v>No Data</v>
      </c>
      <c r="AB401" s="113" t="str" cm="1">
        <f t="array" ref="AB401">IFERROR(INDEX('Attendance-Slot-2'!$Q$2:$Q$2595,MATCH(1,('Attendance-Slot-2'!$A$2:$A$2595=$C401)*('Attendance-Slot-2'!$G$2:$G$2595=AA$2),0)),"No Data")</f>
        <v>P-S2_Onsite</v>
      </c>
      <c r="AC401" s="133">
        <f>VLOOKUP($P401,'Written Exam Marks'!$H:$Q,10,FALSE)</f>
        <v>13.5</v>
      </c>
      <c r="AD401" s="133">
        <f>VLOOKUP($P401,'Written Exam Marks'!$H:$Q,9,FALSE)</f>
        <v>35</v>
      </c>
      <c r="AE401" s="113" t="str">
        <f t="shared" si="433"/>
        <v>Present</v>
      </c>
      <c r="AF401" s="113" t="str">
        <f t="shared" si="434"/>
        <v>P-S2_Onsite</v>
      </c>
      <c r="AG401" s="146">
        <v>9.5</v>
      </c>
      <c r="AH401" s="146">
        <v>10</v>
      </c>
      <c r="AI401" s="146">
        <v>10</v>
      </c>
      <c r="AJ401" s="146">
        <v>10</v>
      </c>
      <c r="AK401" s="146" t="s">
        <v>5</v>
      </c>
      <c r="AL401" s="146">
        <v>10</v>
      </c>
      <c r="AM401" s="146">
        <v>49.5</v>
      </c>
      <c r="AN401" s="146">
        <v>60</v>
      </c>
      <c r="AO401" s="43" t="s">
        <v>7336</v>
      </c>
      <c r="AP401" s="43" t="s">
        <v>1598</v>
      </c>
      <c r="AQ401" s="50" t="str">
        <f t="shared" si="435"/>
        <v>2025EM1100398-MDSDF402</v>
      </c>
      <c r="AR401" s="43" t="str">
        <f t="shared" si="436"/>
        <v>1 missed</v>
      </c>
      <c r="AS401" s="47" t="s">
        <v>7342</v>
      </c>
      <c r="AT401" s="43">
        <f t="shared" si="437"/>
        <v>5</v>
      </c>
      <c r="AU401" s="48" t="s">
        <v>7342</v>
      </c>
      <c r="AV401" s="49">
        <f t="shared" si="438"/>
        <v>0.83333333333333337</v>
      </c>
      <c r="AW401" s="48" t="s">
        <v>7342</v>
      </c>
      <c r="AX401" s="43" t="str">
        <f t="shared" si="439"/>
        <v>1 missed</v>
      </c>
      <c r="AY401" s="42">
        <f t="shared" si="440"/>
        <v>5</v>
      </c>
      <c r="AZ401" s="50">
        <f t="shared" si="441"/>
        <v>0.83333333333333337</v>
      </c>
      <c r="BA401" s="50" t="str">
        <f t="shared" si="442"/>
        <v>Q-5 A-- || Q Total-6, A Total-0</v>
      </c>
      <c r="BB401" s="42" t="str" cm="1">
        <f t="array" ref="BB401">IFERROR(INDEX('Attendance-Slot-1'!$Q$2:$Q$1112,MATCH(1,('Attendance-Slot-1'!$A$2:$A$1112=$C401)*('Attendance-Slot-1'!$G$2:$G$1112=BB$2),0)),"No Data")</f>
        <v>No Data</v>
      </c>
      <c r="BC401" s="42" t="str" cm="1">
        <f t="array" ref="BC401">IFERROR(INDEX('Attendance-Slot-2'!$Q$2:$Q$2595,MATCH(1,('Attendance-Slot-2'!$A$2:$A$2595=$C401)*('Attendance-Slot-2'!$G$2:$G$2595=BB$2),0)),"No Data")</f>
        <v>P-S2_Onsite</v>
      </c>
      <c r="BD401" s="134">
        <f>VLOOKUP($AQ401,'Written Exam Marks'!$H:$Q,10,FALSE)</f>
        <v>18</v>
      </c>
      <c r="BE401" s="134">
        <f>VLOOKUP($AQ401,'Written Exam Marks'!$H:$Q,9,FALSE)</f>
        <v>40</v>
      </c>
      <c r="BF401" s="42" t="str">
        <f t="shared" si="443"/>
        <v>Present</v>
      </c>
      <c r="BG401" s="42" t="str">
        <f t="shared" si="444"/>
        <v>P-S2_Onsite</v>
      </c>
      <c r="BH401" s="147" t="s">
        <v>5</v>
      </c>
      <c r="BI401" s="147">
        <v>17</v>
      </c>
      <c r="BJ401" s="147">
        <v>17</v>
      </c>
      <c r="BK401" s="147">
        <v>60</v>
      </c>
      <c r="BL401" s="52" t="s">
        <v>3697</v>
      </c>
      <c r="BM401" s="52" t="s">
        <v>1606</v>
      </c>
      <c r="BN401" s="57" t="str">
        <f t="shared" si="445"/>
        <v>2025EM1100398-MDSDF403</v>
      </c>
      <c r="BO401" s="52" t="str">
        <f t="shared" si="446"/>
        <v>1 missed</v>
      </c>
      <c r="BP401" s="52" t="str">
        <f t="shared" si="447"/>
        <v>0 missed</v>
      </c>
      <c r="BQ401" s="52">
        <f t="shared" si="448"/>
        <v>0</v>
      </c>
      <c r="BR401" s="52">
        <f t="shared" si="449"/>
        <v>1</v>
      </c>
      <c r="BS401" s="56">
        <f t="shared" si="450"/>
        <v>0</v>
      </c>
      <c r="BT401" s="56">
        <f t="shared" si="451"/>
        <v>1</v>
      </c>
      <c r="BU401" s="52" t="str">
        <f t="shared" si="452"/>
        <v>1 missed</v>
      </c>
      <c r="BV401" s="51">
        <f t="shared" si="453"/>
        <v>1</v>
      </c>
      <c r="BW401" s="57">
        <f t="shared" si="454"/>
        <v>0.5</v>
      </c>
      <c r="BX401" s="57" t="str">
        <f t="shared" si="455"/>
        <v>Q-0 A-1 || Q Total-1, A Total-1</v>
      </c>
      <c r="BY401" s="51" t="str" cm="1">
        <f t="array" ref="BY401">IFERROR(INDEX('Attendance-Slot-1'!$Q$2:$Q$1112,MATCH(1,('Attendance-Slot-1'!$A$2:$A$1112=$C401)*('Attendance-Slot-1'!$G$2:$G$1112=BY$2),0)),"No Data")</f>
        <v>No Data</v>
      </c>
      <c r="BZ401" s="51" t="str" cm="1">
        <f t="array" ref="BZ401">IFERROR(INDEX('Attendance-Slot-2'!$Q$2:$Q$2595,MATCH(1,('Attendance-Slot-2'!$A$2:$A$2595=$C401)*('Attendance-Slot-2'!$G$2:$G$2595=BY$2),0)),"No Data")</f>
        <v>P-S2_Onsite</v>
      </c>
      <c r="CA401" s="135">
        <f>VLOOKUP($BN401,'Written Exam Marks'!$H:$Q,10,FALSE)</f>
        <v>18</v>
      </c>
      <c r="CB401" s="135">
        <f>VLOOKUP($BN401,'Written Exam Marks'!$H:$Q,9,FALSE)</f>
        <v>40</v>
      </c>
      <c r="CC401" s="51" t="str">
        <f t="shared" si="456"/>
        <v>Present</v>
      </c>
      <c r="CD401" s="51" t="str">
        <f t="shared" si="457"/>
        <v>P-S2_Onsite</v>
      </c>
      <c r="CE401" s="29">
        <v>18</v>
      </c>
      <c r="CF401" s="29">
        <v>20</v>
      </c>
      <c r="CG401" s="29" t="s">
        <v>5</v>
      </c>
      <c r="CH401" s="29">
        <v>38</v>
      </c>
      <c r="CI401" s="29">
        <v>60</v>
      </c>
      <c r="CJ401" s="61" t="s">
        <v>7343</v>
      </c>
      <c r="CK401" s="61" t="s">
        <v>1613</v>
      </c>
      <c r="CL401" s="10" t="str">
        <f t="shared" si="458"/>
        <v>2025EM1100398-MDSDF404</v>
      </c>
      <c r="CM401" s="61" t="str">
        <f t="shared" si="459"/>
        <v>0 missed</v>
      </c>
      <c r="CN401" s="61" t="str">
        <f t="shared" si="460"/>
        <v>1 missed</v>
      </c>
      <c r="CO401" s="111">
        <f t="shared" si="461"/>
        <v>2</v>
      </c>
      <c r="CP401" s="111">
        <f t="shared" si="462"/>
        <v>0</v>
      </c>
      <c r="CQ401" s="9">
        <f t="shared" si="463"/>
        <v>1</v>
      </c>
      <c r="CR401" s="9">
        <f t="shared" si="464"/>
        <v>0</v>
      </c>
      <c r="CS401" s="61" t="str">
        <f t="shared" si="465"/>
        <v>1 missed</v>
      </c>
      <c r="CT401" s="111">
        <f t="shared" si="466"/>
        <v>2</v>
      </c>
      <c r="CU401" s="10">
        <f t="shared" si="467"/>
        <v>0.66666666666666663</v>
      </c>
      <c r="CV401" s="10" t="str">
        <f t="shared" si="468"/>
        <v>Q-2 A-0 || Q Total-2, A Total-1</v>
      </c>
      <c r="CW401" s="111" t="str" cm="1">
        <f t="array" ref="CW401">IFERROR(INDEX('Attendance-Slot-1'!$Q$2:$Q$1112,MATCH(1,('Attendance-Slot-1'!$A$2:$A$1112=$C401)*('Attendance-Slot-1'!$G$2:$G$1112=CW$2),0)),"No Data")</f>
        <v>No Data</v>
      </c>
      <c r="CX401" s="111" t="str" cm="1">
        <f t="array" ref="CX401">IFERROR(INDEX('Attendance-Slot-2'!$Q$2:$Q$2595,MATCH(1,('Attendance-Slot-2'!$A$2:$A$2595=$C401)*('Attendance-Slot-2'!$G$2:$G$2595=CW$2),0)),"No Data")</f>
        <v>P-S2_Onsite</v>
      </c>
      <c r="CY401" s="136">
        <f>VLOOKUP($CL401,'Written Exam Marks'!$H:$Q,10,FALSE)</f>
        <v>18.5</v>
      </c>
      <c r="CZ401" s="136">
        <f>VLOOKUP($CL401,'Written Exam Marks'!$H:$Q,9,FALSE)</f>
        <v>40</v>
      </c>
      <c r="DA401" s="111" t="str">
        <f t="shared" si="469"/>
        <v>Present</v>
      </c>
      <c r="DB401" s="111" t="str">
        <f t="shared" si="470"/>
        <v>P-S2_Onsite</v>
      </c>
      <c r="DC401" s="148">
        <v>5.5</v>
      </c>
      <c r="DD401" s="148" t="s">
        <v>5</v>
      </c>
      <c r="DE401" s="148" t="s">
        <v>5</v>
      </c>
      <c r="DF401" s="148">
        <v>13</v>
      </c>
      <c r="DG401" s="148" t="s">
        <v>5</v>
      </c>
      <c r="DH401" s="148">
        <v>18.5</v>
      </c>
      <c r="DI401" s="148">
        <v>65</v>
      </c>
      <c r="DJ401" s="66" t="s">
        <v>7351</v>
      </c>
      <c r="DK401" s="66" t="s">
        <v>1631</v>
      </c>
      <c r="DL401" s="68" t="str">
        <f t="shared" si="471"/>
        <v>2025EM1100398-MDSDF406</v>
      </c>
      <c r="DM401" s="66" t="str">
        <f t="shared" si="472"/>
        <v>2 missed</v>
      </c>
      <c r="DN401" s="66" t="str">
        <f t="shared" si="473"/>
        <v>1 missed</v>
      </c>
      <c r="DO401" s="62">
        <f t="shared" si="474"/>
        <v>1</v>
      </c>
      <c r="DP401" s="62">
        <f t="shared" si="475"/>
        <v>1</v>
      </c>
      <c r="DQ401" s="67">
        <f t="shared" si="476"/>
        <v>0.33333333333333331</v>
      </c>
      <c r="DR401" s="67">
        <f t="shared" si="477"/>
        <v>0.5</v>
      </c>
      <c r="DS401" s="66" t="str">
        <f t="shared" si="478"/>
        <v>3 missed</v>
      </c>
      <c r="DT401" s="62">
        <f t="shared" si="479"/>
        <v>2</v>
      </c>
      <c r="DU401" s="68">
        <f t="shared" si="480"/>
        <v>0.4</v>
      </c>
      <c r="DV401" s="68" t="str">
        <f t="shared" si="481"/>
        <v>Q-1 A-1 || Q Total-3, A Total-2</v>
      </c>
      <c r="DW401" s="62" t="str" cm="1">
        <f t="array" ref="DW401">IFERROR(INDEX('Attendance-Slot-1'!$Q$2:$Q$1112,MATCH(1,('Attendance-Slot-1'!$A$2:$A$1112=$C401)*('Attendance-Slot-1'!$G$2:$G$1112=DW$2),0)),"No Data")</f>
        <v>No Data</v>
      </c>
      <c r="DX401" s="62" t="str" cm="1">
        <f t="array" ref="DX401">IFERROR(INDEX('Attendance-Slot-2'!$Q$2:$Q$2595,MATCH(1,('Attendance-Slot-2'!$A$2:$A$2595=$C401)*('Attendance-Slot-2'!$G$2:$G$2595=DW$2),0)),"No Data")</f>
        <v>P-S2_Onsite</v>
      </c>
      <c r="DY401" s="137">
        <f>VLOOKUP($DL401,'Written Exam Marks'!$H:$Q,10,FALSE)</f>
        <v>16.5</v>
      </c>
      <c r="DZ401" s="137">
        <f>VLOOKUP($DL401,'Written Exam Marks'!$H:$Q,9,FALSE)</f>
        <v>35</v>
      </c>
      <c r="EA401" s="62" t="str">
        <f t="shared" si="482"/>
        <v>Present</v>
      </c>
      <c r="EB401" s="62" t="str">
        <f t="shared" si="483"/>
        <v>P-S2_Onsite</v>
      </c>
      <c r="EC401" s="114" t="str">
        <f t="shared" si="420"/>
        <v>P-0, 
A-0, 
No Data-5</v>
      </c>
      <c r="ED401" s="114" t="str">
        <f t="shared" si="421"/>
        <v>P-5, 
A-0, 
No Data-0</v>
      </c>
      <c r="EE401" s="114" t="str">
        <f t="shared" si="484"/>
        <v>P-S2_Onsite</v>
      </c>
      <c r="EF401" s="114" t="str">
        <f t="shared" si="485"/>
        <v>P-S2_Onsite</v>
      </c>
      <c r="EG401" s="114" t="str">
        <f t="shared" si="486"/>
        <v>P-S2_Onsite</v>
      </c>
      <c r="EH401" s="114" t="str">
        <f t="shared" si="487"/>
        <v>P-S2_Onsite</v>
      </c>
      <c r="EI401" s="114" t="str">
        <f t="shared" si="488"/>
        <v>P-S2_Onsite</v>
      </c>
      <c r="EJ401" s="114" t="str">
        <f t="shared" si="489"/>
        <v>P-5, A-0, No Data-0</v>
      </c>
      <c r="EK401" s="114" t="s">
        <v>10453</v>
      </c>
      <c r="EL401" s="114">
        <v>30</v>
      </c>
      <c r="EM401" s="114">
        <v>10</v>
      </c>
      <c r="EN401" s="114">
        <v>40</v>
      </c>
      <c r="EO401" s="114">
        <v>80</v>
      </c>
      <c r="EP401" s="114" t="s">
        <v>7217</v>
      </c>
      <c r="EQ401" s="114" t="s">
        <v>1054</v>
      </c>
      <c r="ER401" s="114" t="s">
        <v>4355</v>
      </c>
      <c r="ES401" s="114"/>
      <c r="ET401" s="30" t="s">
        <v>4355</v>
      </c>
    </row>
    <row r="402" spans="1:150" x14ac:dyDescent="0.25">
      <c r="A402" s="114">
        <v>399</v>
      </c>
      <c r="B402" s="114" t="s">
        <v>7224</v>
      </c>
      <c r="C402" s="80" t="s">
        <v>3101</v>
      </c>
      <c r="D402" s="30" t="s">
        <v>3102</v>
      </c>
      <c r="E402" s="30" t="s">
        <v>3103</v>
      </c>
      <c r="F402" s="33" t="s">
        <v>7201</v>
      </c>
      <c r="G402" s="30" t="s">
        <v>3104</v>
      </c>
      <c r="H402" s="143">
        <v>14</v>
      </c>
      <c r="I402" s="143">
        <v>15</v>
      </c>
      <c r="J402" s="143">
        <v>20</v>
      </c>
      <c r="K402" s="143">
        <v>15</v>
      </c>
      <c r="L402" s="143">
        <v>64</v>
      </c>
      <c r="M402" s="143">
        <v>65</v>
      </c>
      <c r="N402" s="40" t="s">
        <v>7314</v>
      </c>
      <c r="O402" s="40" t="s">
        <v>1593</v>
      </c>
      <c r="P402" s="13" t="str">
        <f t="shared" si="422"/>
        <v>2025EM1100399-MDSDF401</v>
      </c>
      <c r="Q402" s="40" t="str">
        <f t="shared" si="423"/>
        <v>0 missed</v>
      </c>
      <c r="R402" s="40" t="str">
        <f t="shared" si="424"/>
        <v>0 missed</v>
      </c>
      <c r="S402" s="40">
        <f t="shared" si="425"/>
        <v>3</v>
      </c>
      <c r="T402" s="40">
        <f t="shared" si="426"/>
        <v>1</v>
      </c>
      <c r="U402" s="41">
        <f t="shared" si="427"/>
        <v>1</v>
      </c>
      <c r="V402" s="41">
        <f t="shared" si="428"/>
        <v>1</v>
      </c>
      <c r="W402" s="40" t="str">
        <f t="shared" si="429"/>
        <v>0 missed</v>
      </c>
      <c r="X402" s="113">
        <f t="shared" si="430"/>
        <v>4</v>
      </c>
      <c r="Y402" s="13">
        <f t="shared" si="431"/>
        <v>1</v>
      </c>
      <c r="Z402" s="13" t="str">
        <f t="shared" si="432"/>
        <v>Q-3 A-1 || Q Total-3, A Total-1</v>
      </c>
      <c r="AA402" s="113" t="str" cm="1">
        <f t="array" ref="AA402">IFERROR(INDEX('Attendance-Slot-1'!$Q$2:$Q$1112,MATCH(1,('Attendance-Slot-1'!$A$2:$A$1112=$C402)*('Attendance-Slot-1'!$G$2:$G$1112=AA$2),0)),"No Data")</f>
        <v>A-S1_Onsite</v>
      </c>
      <c r="AB402" s="113" t="str" cm="1">
        <f t="array" ref="AB402">IFERROR(INDEX('Attendance-Slot-2'!$Q$2:$Q$2595,MATCH(1,('Attendance-Slot-2'!$A$2:$A$2595=$C402)*('Attendance-Slot-2'!$G$2:$G$2595=AA$2),0)),"No Data")</f>
        <v>A-S2_Onsite</v>
      </c>
      <c r="AC402" s="133" t="e">
        <f>VLOOKUP($P402,'Written Exam Marks'!$H:$Q,10,FALSE)</f>
        <v>#N/A</v>
      </c>
      <c r="AD402" s="133" t="e">
        <f>VLOOKUP($P402,'Written Exam Marks'!$H:$Q,9,FALSE)</f>
        <v>#N/A</v>
      </c>
      <c r="AE402" s="113" t="str">
        <f t="shared" si="433"/>
        <v>Absent</v>
      </c>
      <c r="AF402" s="113" t="str">
        <f t="shared" si="434"/>
        <v>A-S1_Onsite</v>
      </c>
      <c r="AG402" s="146">
        <v>9</v>
      </c>
      <c r="AH402" s="146">
        <v>5</v>
      </c>
      <c r="AI402" s="146">
        <v>10</v>
      </c>
      <c r="AJ402" s="146">
        <v>10</v>
      </c>
      <c r="AK402" s="146">
        <v>10</v>
      </c>
      <c r="AL402" s="146">
        <v>10</v>
      </c>
      <c r="AM402" s="146">
        <v>54</v>
      </c>
      <c r="AN402" s="146">
        <v>60</v>
      </c>
      <c r="AO402" s="43" t="s">
        <v>7336</v>
      </c>
      <c r="AP402" s="43" t="s">
        <v>1598</v>
      </c>
      <c r="AQ402" s="50" t="str">
        <f t="shared" si="435"/>
        <v>2025EM1100399-MDSDF402</v>
      </c>
      <c r="AR402" s="43" t="str">
        <f t="shared" si="436"/>
        <v>0 missed</v>
      </c>
      <c r="AS402" s="47" t="s">
        <v>7342</v>
      </c>
      <c r="AT402" s="43">
        <f t="shared" si="437"/>
        <v>6</v>
      </c>
      <c r="AU402" s="48" t="s">
        <v>7342</v>
      </c>
      <c r="AV402" s="49">
        <f t="shared" si="438"/>
        <v>1</v>
      </c>
      <c r="AW402" s="48" t="s">
        <v>7342</v>
      </c>
      <c r="AX402" s="43" t="str">
        <f t="shared" si="439"/>
        <v>0 missed</v>
      </c>
      <c r="AY402" s="42">
        <f t="shared" si="440"/>
        <v>6</v>
      </c>
      <c r="AZ402" s="50">
        <f t="shared" si="441"/>
        <v>1</v>
      </c>
      <c r="BA402" s="50" t="str">
        <f t="shared" si="442"/>
        <v>Q-6 A-- || Q Total-6, A Total-0</v>
      </c>
      <c r="BB402" s="42" t="str" cm="1">
        <f t="array" ref="BB402">IFERROR(INDEX('Attendance-Slot-1'!$Q$2:$Q$1112,MATCH(1,('Attendance-Slot-1'!$A$2:$A$1112=$C402)*('Attendance-Slot-1'!$G$2:$G$1112=BB$2),0)),"No Data")</f>
        <v>A-S1_Onsite</v>
      </c>
      <c r="BC402" s="42" t="str" cm="1">
        <f t="array" ref="BC402">IFERROR(INDEX('Attendance-Slot-2'!$Q$2:$Q$2595,MATCH(1,('Attendance-Slot-2'!$A$2:$A$2595=$C402)*('Attendance-Slot-2'!$G$2:$G$2595=BB$2),0)),"No Data")</f>
        <v>A-S2_Onsite</v>
      </c>
      <c r="BD402" s="134" t="e">
        <f>VLOOKUP($AQ402,'Written Exam Marks'!$H:$Q,10,FALSE)</f>
        <v>#N/A</v>
      </c>
      <c r="BE402" s="134" t="e">
        <f>VLOOKUP($AQ402,'Written Exam Marks'!$H:$Q,9,FALSE)</f>
        <v>#N/A</v>
      </c>
      <c r="BF402" s="42" t="str">
        <f t="shared" si="443"/>
        <v>Absent</v>
      </c>
      <c r="BG402" s="42" t="str">
        <f t="shared" si="444"/>
        <v>A-S1_Onsite</v>
      </c>
      <c r="BH402" s="147">
        <v>20</v>
      </c>
      <c r="BI402" s="147">
        <v>25</v>
      </c>
      <c r="BJ402" s="147">
        <v>45</v>
      </c>
      <c r="BK402" s="147">
        <v>60</v>
      </c>
      <c r="BL402" s="52" t="s">
        <v>3697</v>
      </c>
      <c r="BM402" s="52" t="s">
        <v>1606</v>
      </c>
      <c r="BN402" s="57" t="str">
        <f t="shared" si="445"/>
        <v>2025EM1100399-MDSDF403</v>
      </c>
      <c r="BO402" s="52" t="str">
        <f t="shared" si="446"/>
        <v>0 missed</v>
      </c>
      <c r="BP402" s="52" t="str">
        <f t="shared" si="447"/>
        <v>0 missed</v>
      </c>
      <c r="BQ402" s="52">
        <f t="shared" si="448"/>
        <v>1</v>
      </c>
      <c r="BR402" s="52">
        <f t="shared" si="449"/>
        <v>1</v>
      </c>
      <c r="BS402" s="56">
        <f t="shared" si="450"/>
        <v>1</v>
      </c>
      <c r="BT402" s="56">
        <f t="shared" si="451"/>
        <v>1</v>
      </c>
      <c r="BU402" s="52" t="str">
        <f t="shared" si="452"/>
        <v>0 missed</v>
      </c>
      <c r="BV402" s="51">
        <f t="shared" si="453"/>
        <v>2</v>
      </c>
      <c r="BW402" s="57">
        <f t="shared" si="454"/>
        <v>1</v>
      </c>
      <c r="BX402" s="57" t="str">
        <f t="shared" si="455"/>
        <v>Q-1 A-1 || Q Total-1, A Total-1</v>
      </c>
      <c r="BY402" s="51" t="str" cm="1">
        <f t="array" ref="BY402">IFERROR(INDEX('Attendance-Slot-1'!$Q$2:$Q$1112,MATCH(1,('Attendance-Slot-1'!$A$2:$A$1112=$C402)*('Attendance-Slot-1'!$G$2:$G$1112=BY$2),0)),"No Data")</f>
        <v>No Data</v>
      </c>
      <c r="BZ402" s="51" t="str" cm="1">
        <f t="array" ref="BZ402">IFERROR(INDEX('Attendance-Slot-2'!$Q$2:$Q$2595,MATCH(1,('Attendance-Slot-2'!$A$2:$A$2595=$C402)*('Attendance-Slot-2'!$G$2:$G$2595=BY$2),0)),"No Data")</f>
        <v>A-S2_Onsite</v>
      </c>
      <c r="CA402" s="135" t="e">
        <f>VLOOKUP($BN402,'Written Exam Marks'!$H:$Q,10,FALSE)</f>
        <v>#N/A</v>
      </c>
      <c r="CB402" s="135" t="e">
        <f>VLOOKUP($BN402,'Written Exam Marks'!$H:$Q,9,FALSE)</f>
        <v>#N/A</v>
      </c>
      <c r="CC402" s="51" t="str">
        <f t="shared" si="456"/>
        <v>Absent</v>
      </c>
      <c r="CD402" s="51" t="str">
        <f t="shared" si="457"/>
        <v>A-S2_Onsite</v>
      </c>
      <c r="CE402" s="29">
        <v>19</v>
      </c>
      <c r="CF402" s="29">
        <v>19</v>
      </c>
      <c r="CG402" s="29">
        <v>18</v>
      </c>
      <c r="CH402" s="29">
        <v>56</v>
      </c>
      <c r="CI402" s="29">
        <v>60</v>
      </c>
      <c r="CJ402" s="61" t="s">
        <v>7343</v>
      </c>
      <c r="CK402" s="61" t="s">
        <v>1613</v>
      </c>
      <c r="CL402" s="10" t="str">
        <f t="shared" si="458"/>
        <v>2025EM1100399-MDSDF404</v>
      </c>
      <c r="CM402" s="61" t="str">
        <f t="shared" si="459"/>
        <v>0 missed</v>
      </c>
      <c r="CN402" s="61" t="str">
        <f t="shared" si="460"/>
        <v>0 missed</v>
      </c>
      <c r="CO402" s="111">
        <f t="shared" si="461"/>
        <v>2</v>
      </c>
      <c r="CP402" s="111">
        <f t="shared" si="462"/>
        <v>1</v>
      </c>
      <c r="CQ402" s="9">
        <f t="shared" si="463"/>
        <v>1</v>
      </c>
      <c r="CR402" s="9">
        <f t="shared" si="464"/>
        <v>1</v>
      </c>
      <c r="CS402" s="61" t="str">
        <f t="shared" si="465"/>
        <v>0 missed</v>
      </c>
      <c r="CT402" s="111">
        <f t="shared" si="466"/>
        <v>3</v>
      </c>
      <c r="CU402" s="10">
        <f t="shared" si="467"/>
        <v>1</v>
      </c>
      <c r="CV402" s="10" t="str">
        <f t="shared" si="468"/>
        <v>Q-2 A-1 || Q Total-2, A Total-1</v>
      </c>
      <c r="CW402" s="111" t="str" cm="1">
        <f t="array" ref="CW402">IFERROR(INDEX('Attendance-Slot-1'!$Q$2:$Q$1112,MATCH(1,('Attendance-Slot-1'!$A$2:$A$1112=$C402)*('Attendance-Slot-1'!$G$2:$G$1112=CW$2),0)),"No Data")</f>
        <v>A-S1_Onsite</v>
      </c>
      <c r="CX402" s="111" t="str" cm="1">
        <f t="array" ref="CX402">IFERROR(INDEX('Attendance-Slot-2'!$Q$2:$Q$2595,MATCH(1,('Attendance-Slot-2'!$A$2:$A$2595=$C402)*('Attendance-Slot-2'!$G$2:$G$2595=CW$2),0)),"No Data")</f>
        <v>A-S2_Onsite</v>
      </c>
      <c r="CY402" s="136" t="e">
        <f>VLOOKUP($CL402,'Written Exam Marks'!$H:$Q,10,FALSE)</f>
        <v>#N/A</v>
      </c>
      <c r="CZ402" s="136" t="e">
        <f>VLOOKUP($CL402,'Written Exam Marks'!$H:$Q,9,FALSE)</f>
        <v>#N/A</v>
      </c>
      <c r="DA402" s="111" t="str">
        <f t="shared" si="469"/>
        <v>Absent</v>
      </c>
      <c r="DB402" s="111" t="str">
        <f t="shared" si="470"/>
        <v>A-S1_Onsite</v>
      </c>
      <c r="DC402" s="148" t="s">
        <v>5</v>
      </c>
      <c r="DD402" s="148">
        <v>6.625</v>
      </c>
      <c r="DE402" s="148">
        <v>9</v>
      </c>
      <c r="DF402" s="148" t="s">
        <v>5</v>
      </c>
      <c r="DG402" s="148" t="s">
        <v>5</v>
      </c>
      <c r="DH402" s="148">
        <v>15.625</v>
      </c>
      <c r="DI402" s="148">
        <v>65</v>
      </c>
      <c r="DJ402" s="66" t="s">
        <v>7351</v>
      </c>
      <c r="DK402" s="66" t="s">
        <v>1631</v>
      </c>
      <c r="DL402" s="68" t="str">
        <f t="shared" si="471"/>
        <v>2025EM1100399-MDSDF406</v>
      </c>
      <c r="DM402" s="66" t="str">
        <f t="shared" si="472"/>
        <v>1 missed</v>
      </c>
      <c r="DN402" s="66" t="str">
        <f t="shared" si="473"/>
        <v>2 missed</v>
      </c>
      <c r="DO402" s="62">
        <f t="shared" si="474"/>
        <v>2</v>
      </c>
      <c r="DP402" s="62">
        <f t="shared" si="475"/>
        <v>0</v>
      </c>
      <c r="DQ402" s="67">
        <f t="shared" si="476"/>
        <v>0.66666666666666663</v>
      </c>
      <c r="DR402" s="67">
        <f t="shared" si="477"/>
        <v>0</v>
      </c>
      <c r="DS402" s="66" t="str">
        <f t="shared" si="478"/>
        <v>3 missed</v>
      </c>
      <c r="DT402" s="62">
        <f t="shared" si="479"/>
        <v>2</v>
      </c>
      <c r="DU402" s="68">
        <f t="shared" si="480"/>
        <v>0.4</v>
      </c>
      <c r="DV402" s="68" t="str">
        <f t="shared" si="481"/>
        <v>Q-2 A-0 || Q Total-3, A Total-2</v>
      </c>
      <c r="DW402" s="62" t="str" cm="1">
        <f t="array" ref="DW402">IFERROR(INDEX('Attendance-Slot-1'!$Q$2:$Q$1112,MATCH(1,('Attendance-Slot-1'!$A$2:$A$1112=$C402)*('Attendance-Slot-1'!$G$2:$G$1112=DW$2),0)),"No Data")</f>
        <v>No Data</v>
      </c>
      <c r="DX402" s="62" t="str" cm="1">
        <f t="array" ref="DX402">IFERROR(INDEX('Attendance-Slot-2'!$Q$2:$Q$2595,MATCH(1,('Attendance-Slot-2'!$A$2:$A$2595=$C402)*('Attendance-Slot-2'!$G$2:$G$2595=DW$2),0)),"No Data")</f>
        <v>A-S2_Onsite</v>
      </c>
      <c r="DY402" s="137" t="e">
        <f>VLOOKUP($DL402,'Written Exam Marks'!$H:$Q,10,FALSE)</f>
        <v>#N/A</v>
      </c>
      <c r="DZ402" s="137" t="e">
        <f>VLOOKUP($DL402,'Written Exam Marks'!$H:$Q,9,FALSE)</f>
        <v>#N/A</v>
      </c>
      <c r="EA402" s="62" t="str">
        <f t="shared" si="482"/>
        <v>Absent</v>
      </c>
      <c r="EB402" s="62" t="str">
        <f t="shared" si="483"/>
        <v>A-S2_Onsite</v>
      </c>
      <c r="EC402" s="114" t="str">
        <f t="shared" si="420"/>
        <v>P-0, 
A-3, 
No Data-2</v>
      </c>
      <c r="ED402" s="114" t="str">
        <f t="shared" si="421"/>
        <v>P-0, 
A-5, 
No Data-0</v>
      </c>
      <c r="EE402" s="114" t="str">
        <f t="shared" si="484"/>
        <v>A-S1_Onsite</v>
      </c>
      <c r="EF402" s="114" t="str">
        <f t="shared" si="485"/>
        <v>A-S1_Onsite</v>
      </c>
      <c r="EG402" s="114" t="str">
        <f t="shared" si="486"/>
        <v>A-S2_Onsite</v>
      </c>
      <c r="EH402" s="114" t="str">
        <f t="shared" si="487"/>
        <v>A-S1_Onsite</v>
      </c>
      <c r="EI402" s="114" t="str">
        <f t="shared" si="488"/>
        <v>A-S2_Onsite</v>
      </c>
      <c r="EJ402" s="114" t="str">
        <f t="shared" si="489"/>
        <v>P-0, A-5, No Data-0</v>
      </c>
      <c r="EK402" s="114" t="s">
        <v>10453</v>
      </c>
      <c r="EL402" s="114">
        <v>17.5</v>
      </c>
      <c r="EM402" s="114">
        <v>10</v>
      </c>
      <c r="EN402" s="114">
        <v>50</v>
      </c>
      <c r="EO402" s="114">
        <v>77.5</v>
      </c>
      <c r="EP402" s="114" t="s">
        <v>7217</v>
      </c>
      <c r="EQ402" s="114" t="s">
        <v>1054</v>
      </c>
      <c r="ER402" s="114" t="s">
        <v>3101</v>
      </c>
      <c r="ES402" s="114" t="s">
        <v>1098</v>
      </c>
      <c r="ET402" s="30" t="s">
        <v>3101</v>
      </c>
    </row>
    <row r="403" spans="1:150" x14ac:dyDescent="0.25">
      <c r="A403" s="114">
        <v>400</v>
      </c>
      <c r="B403" s="114" t="s">
        <v>7224</v>
      </c>
      <c r="C403" s="80" t="s">
        <v>4359</v>
      </c>
      <c r="D403" s="30" t="s">
        <v>4360</v>
      </c>
      <c r="E403" s="30" t="s">
        <v>4361</v>
      </c>
      <c r="F403" s="33" t="s">
        <v>7202</v>
      </c>
      <c r="G403" s="30" t="s">
        <v>4362</v>
      </c>
      <c r="H403" s="143" t="s">
        <v>5</v>
      </c>
      <c r="I403" s="143">
        <v>13.5</v>
      </c>
      <c r="J403" s="143">
        <v>20</v>
      </c>
      <c r="K403" s="143">
        <v>15</v>
      </c>
      <c r="L403" s="143">
        <v>48.5</v>
      </c>
      <c r="M403" s="143">
        <v>65</v>
      </c>
      <c r="N403" s="40" t="s">
        <v>7314</v>
      </c>
      <c r="O403" s="40" t="s">
        <v>1593</v>
      </c>
      <c r="P403" s="13" t="str">
        <f t="shared" si="422"/>
        <v>2025EM1100400-MDSDF401</v>
      </c>
      <c r="Q403" s="40" t="str">
        <f t="shared" si="423"/>
        <v>1 missed</v>
      </c>
      <c r="R403" s="40" t="str">
        <f t="shared" si="424"/>
        <v>0 missed</v>
      </c>
      <c r="S403" s="40">
        <f t="shared" si="425"/>
        <v>2</v>
      </c>
      <c r="T403" s="40">
        <f t="shared" si="426"/>
        <v>1</v>
      </c>
      <c r="U403" s="41">
        <f t="shared" si="427"/>
        <v>0.66666666666666663</v>
      </c>
      <c r="V403" s="41">
        <f t="shared" si="428"/>
        <v>1</v>
      </c>
      <c r="W403" s="40" t="str">
        <f t="shared" si="429"/>
        <v>1 missed</v>
      </c>
      <c r="X403" s="113">
        <f t="shared" si="430"/>
        <v>3</v>
      </c>
      <c r="Y403" s="13">
        <f t="shared" si="431"/>
        <v>0.75</v>
      </c>
      <c r="Z403" s="13" t="str">
        <f t="shared" si="432"/>
        <v>Q-2 A-1 || Q Total-3, A Total-1</v>
      </c>
      <c r="AA403" s="113" t="str" cm="1">
        <f t="array" ref="AA403">IFERROR(INDEX('Attendance-Slot-1'!$Q$2:$Q$1112,MATCH(1,('Attendance-Slot-1'!$A$2:$A$1112=$C403)*('Attendance-Slot-1'!$G$2:$G$1112=AA$2),0)),"No Data")</f>
        <v>No Data</v>
      </c>
      <c r="AB403" s="113" t="str" cm="1">
        <f t="array" ref="AB403">IFERROR(INDEX('Attendance-Slot-2'!$Q$2:$Q$2595,MATCH(1,('Attendance-Slot-2'!$A$2:$A$2595=$C403)*('Attendance-Slot-2'!$G$2:$G$2595=AA$2),0)),"No Data")</f>
        <v>A-S2_Onsite</v>
      </c>
      <c r="AC403" s="133" t="e">
        <f>VLOOKUP($P403,'Written Exam Marks'!$H:$Q,10,FALSE)</f>
        <v>#N/A</v>
      </c>
      <c r="AD403" s="133" t="e">
        <f>VLOOKUP($P403,'Written Exam Marks'!$H:$Q,9,FALSE)</f>
        <v>#N/A</v>
      </c>
      <c r="AE403" s="113" t="str">
        <f t="shared" si="433"/>
        <v>Absent</v>
      </c>
      <c r="AF403" s="113" t="str">
        <f t="shared" si="434"/>
        <v>A-S2_Onsite</v>
      </c>
      <c r="AG403" s="146">
        <v>7.5</v>
      </c>
      <c r="AH403" s="146">
        <v>7</v>
      </c>
      <c r="AI403" s="146">
        <v>10</v>
      </c>
      <c r="AJ403" s="146">
        <v>10</v>
      </c>
      <c r="AK403" s="146" t="s">
        <v>5</v>
      </c>
      <c r="AL403" s="146" t="s">
        <v>5</v>
      </c>
      <c r="AM403" s="146">
        <v>34.5</v>
      </c>
      <c r="AN403" s="146">
        <v>60</v>
      </c>
      <c r="AO403" s="43" t="s">
        <v>7336</v>
      </c>
      <c r="AP403" s="43" t="s">
        <v>1598</v>
      </c>
      <c r="AQ403" s="50" t="str">
        <f t="shared" si="435"/>
        <v>2025EM1100400-MDSDF402</v>
      </c>
      <c r="AR403" s="43" t="str">
        <f t="shared" si="436"/>
        <v>2 missed</v>
      </c>
      <c r="AS403" s="47" t="s">
        <v>7342</v>
      </c>
      <c r="AT403" s="43">
        <f t="shared" si="437"/>
        <v>4</v>
      </c>
      <c r="AU403" s="48" t="s">
        <v>7342</v>
      </c>
      <c r="AV403" s="49">
        <f t="shared" si="438"/>
        <v>0.66666666666666663</v>
      </c>
      <c r="AW403" s="48" t="s">
        <v>7342</v>
      </c>
      <c r="AX403" s="43" t="str">
        <f t="shared" si="439"/>
        <v>2 missed</v>
      </c>
      <c r="AY403" s="42">
        <f t="shared" si="440"/>
        <v>4</v>
      </c>
      <c r="AZ403" s="50">
        <f t="shared" si="441"/>
        <v>0.66666666666666663</v>
      </c>
      <c r="BA403" s="50" t="str">
        <f t="shared" si="442"/>
        <v>Q-4 A-- || Q Total-6, A Total-0</v>
      </c>
      <c r="BB403" s="42" t="str" cm="1">
        <f t="array" ref="BB403">IFERROR(INDEX('Attendance-Slot-1'!$Q$2:$Q$1112,MATCH(1,('Attendance-Slot-1'!$A$2:$A$1112=$C403)*('Attendance-Slot-1'!$G$2:$G$1112=BB$2),0)),"No Data")</f>
        <v>No Data</v>
      </c>
      <c r="BC403" s="42" t="str" cm="1">
        <f t="array" ref="BC403">IFERROR(INDEX('Attendance-Slot-2'!$Q$2:$Q$2595,MATCH(1,('Attendance-Slot-2'!$A$2:$A$2595=$C403)*('Attendance-Slot-2'!$G$2:$G$2595=BB$2),0)),"No Data")</f>
        <v>P-S2_Onsite</v>
      </c>
      <c r="BD403" s="134">
        <f>VLOOKUP($AQ403,'Written Exam Marks'!$H:$Q,10,FALSE)</f>
        <v>10</v>
      </c>
      <c r="BE403" s="134">
        <f>VLOOKUP($AQ403,'Written Exam Marks'!$H:$Q,9,FALSE)</f>
        <v>40</v>
      </c>
      <c r="BF403" s="42" t="str">
        <f t="shared" si="443"/>
        <v>Present</v>
      </c>
      <c r="BG403" s="42" t="str">
        <f t="shared" si="444"/>
        <v>P-S2_Onsite</v>
      </c>
      <c r="BH403" s="147" t="s">
        <v>5</v>
      </c>
      <c r="BI403" s="147">
        <v>21</v>
      </c>
      <c r="BJ403" s="147">
        <v>21</v>
      </c>
      <c r="BK403" s="147">
        <v>60</v>
      </c>
      <c r="BL403" s="52" t="s">
        <v>3697</v>
      </c>
      <c r="BM403" s="52" t="s">
        <v>1606</v>
      </c>
      <c r="BN403" s="57" t="str">
        <f t="shared" si="445"/>
        <v>2025EM1100400-MDSDF403</v>
      </c>
      <c r="BO403" s="52" t="str">
        <f t="shared" si="446"/>
        <v>1 missed</v>
      </c>
      <c r="BP403" s="52" t="str">
        <f t="shared" si="447"/>
        <v>0 missed</v>
      </c>
      <c r="BQ403" s="52">
        <f t="shared" si="448"/>
        <v>0</v>
      </c>
      <c r="BR403" s="52">
        <f t="shared" si="449"/>
        <v>1</v>
      </c>
      <c r="BS403" s="56">
        <f t="shared" si="450"/>
        <v>0</v>
      </c>
      <c r="BT403" s="56">
        <f t="shared" si="451"/>
        <v>1</v>
      </c>
      <c r="BU403" s="52" t="str">
        <f t="shared" si="452"/>
        <v>1 missed</v>
      </c>
      <c r="BV403" s="51">
        <f t="shared" si="453"/>
        <v>1</v>
      </c>
      <c r="BW403" s="57">
        <f t="shared" si="454"/>
        <v>0.5</v>
      </c>
      <c r="BX403" s="57" t="str">
        <f t="shared" si="455"/>
        <v>Q-0 A-1 || Q Total-1, A Total-1</v>
      </c>
      <c r="BY403" s="51" t="str" cm="1">
        <f t="array" ref="BY403">IFERROR(INDEX('Attendance-Slot-1'!$Q$2:$Q$1112,MATCH(1,('Attendance-Slot-1'!$A$2:$A$1112=$C403)*('Attendance-Slot-1'!$G$2:$G$1112=BY$2),0)),"No Data")</f>
        <v>No Data</v>
      </c>
      <c r="BZ403" s="51" t="str" cm="1">
        <f t="array" ref="BZ403">IFERROR(INDEX('Attendance-Slot-2'!$Q$2:$Q$2595,MATCH(1,('Attendance-Slot-2'!$A$2:$A$2595=$C403)*('Attendance-Slot-2'!$G$2:$G$2595=BY$2),0)),"No Data")</f>
        <v>A-S2_Onsite</v>
      </c>
      <c r="CA403" s="135" t="e">
        <f>VLOOKUP($BN403,'Written Exam Marks'!$H:$Q,10,FALSE)</f>
        <v>#N/A</v>
      </c>
      <c r="CB403" s="135" t="e">
        <f>VLOOKUP($BN403,'Written Exam Marks'!$H:$Q,9,FALSE)</f>
        <v>#N/A</v>
      </c>
      <c r="CC403" s="51" t="str">
        <f t="shared" si="456"/>
        <v>Absent</v>
      </c>
      <c r="CD403" s="51" t="str">
        <f t="shared" si="457"/>
        <v>A-S2_Onsite</v>
      </c>
      <c r="CE403" s="29">
        <v>16</v>
      </c>
      <c r="CF403" s="29" t="s">
        <v>5</v>
      </c>
      <c r="CG403" s="29">
        <v>17</v>
      </c>
      <c r="CH403" s="29">
        <v>33</v>
      </c>
      <c r="CI403" s="29">
        <v>60</v>
      </c>
      <c r="CJ403" s="61" t="s">
        <v>7343</v>
      </c>
      <c r="CK403" s="61" t="s">
        <v>1613</v>
      </c>
      <c r="CL403" s="10" t="str">
        <f t="shared" si="458"/>
        <v>2025EM1100400-MDSDF404</v>
      </c>
      <c r="CM403" s="61" t="str">
        <f t="shared" si="459"/>
        <v>1 missed</v>
      </c>
      <c r="CN403" s="61" t="str">
        <f t="shared" si="460"/>
        <v>0 missed</v>
      </c>
      <c r="CO403" s="111">
        <f t="shared" si="461"/>
        <v>1</v>
      </c>
      <c r="CP403" s="111">
        <f t="shared" si="462"/>
        <v>1</v>
      </c>
      <c r="CQ403" s="9">
        <f t="shared" si="463"/>
        <v>0.5</v>
      </c>
      <c r="CR403" s="9">
        <f t="shared" si="464"/>
        <v>1</v>
      </c>
      <c r="CS403" s="61" t="str">
        <f t="shared" si="465"/>
        <v>1 missed</v>
      </c>
      <c r="CT403" s="111">
        <f t="shared" si="466"/>
        <v>2</v>
      </c>
      <c r="CU403" s="10">
        <f t="shared" si="467"/>
        <v>0.66666666666666663</v>
      </c>
      <c r="CV403" s="10" t="str">
        <f t="shared" si="468"/>
        <v>Q-1 A-1 || Q Total-2, A Total-1</v>
      </c>
      <c r="CW403" s="111" t="str" cm="1">
        <f t="array" ref="CW403">IFERROR(INDEX('Attendance-Slot-1'!$Q$2:$Q$1112,MATCH(1,('Attendance-Slot-1'!$A$2:$A$1112=$C403)*('Attendance-Slot-1'!$G$2:$G$1112=CW$2),0)),"No Data")</f>
        <v>No Data</v>
      </c>
      <c r="CX403" s="111" t="str" cm="1">
        <f t="array" ref="CX403">IFERROR(INDEX('Attendance-Slot-2'!$Q$2:$Q$2595,MATCH(1,('Attendance-Slot-2'!$A$2:$A$2595=$C403)*('Attendance-Slot-2'!$G$2:$G$2595=CW$2),0)),"No Data")</f>
        <v>P-S2_Onsite</v>
      </c>
      <c r="CY403" s="136">
        <f>VLOOKUP($CL403,'Written Exam Marks'!$H:$Q,10,FALSE)</f>
        <v>4</v>
      </c>
      <c r="CZ403" s="136">
        <f>VLOOKUP($CL403,'Written Exam Marks'!$H:$Q,9,FALSE)</f>
        <v>40</v>
      </c>
      <c r="DA403" s="111" t="str">
        <f t="shared" si="469"/>
        <v>Present</v>
      </c>
      <c r="DB403" s="111" t="str">
        <f t="shared" si="470"/>
        <v>P-S2_Onsite</v>
      </c>
      <c r="DC403" s="148">
        <v>5.5</v>
      </c>
      <c r="DD403" s="148">
        <v>5.375</v>
      </c>
      <c r="DE403" s="148">
        <v>7</v>
      </c>
      <c r="DF403" s="148">
        <v>13</v>
      </c>
      <c r="DG403" s="148" t="s">
        <v>5</v>
      </c>
      <c r="DH403" s="148">
        <v>30.875</v>
      </c>
      <c r="DI403" s="148">
        <v>65</v>
      </c>
      <c r="DJ403" s="66" t="s">
        <v>7351</v>
      </c>
      <c r="DK403" s="66" t="s">
        <v>1631</v>
      </c>
      <c r="DL403" s="68" t="str">
        <f t="shared" si="471"/>
        <v>2025EM1100400-MDSDF406</v>
      </c>
      <c r="DM403" s="66" t="str">
        <f t="shared" si="472"/>
        <v>0 missed</v>
      </c>
      <c r="DN403" s="66" t="str">
        <f t="shared" si="473"/>
        <v>1 missed</v>
      </c>
      <c r="DO403" s="62">
        <f t="shared" si="474"/>
        <v>3</v>
      </c>
      <c r="DP403" s="62">
        <f t="shared" si="475"/>
        <v>1</v>
      </c>
      <c r="DQ403" s="67">
        <f t="shared" si="476"/>
        <v>1</v>
      </c>
      <c r="DR403" s="67">
        <f t="shared" si="477"/>
        <v>0.5</v>
      </c>
      <c r="DS403" s="66" t="str">
        <f t="shared" si="478"/>
        <v>1 missed</v>
      </c>
      <c r="DT403" s="62">
        <f t="shared" si="479"/>
        <v>4</v>
      </c>
      <c r="DU403" s="68">
        <f t="shared" si="480"/>
        <v>0.8</v>
      </c>
      <c r="DV403" s="68" t="str">
        <f t="shared" si="481"/>
        <v>Q-3 A-1 || Q Total-3, A Total-2</v>
      </c>
      <c r="DW403" s="62" t="str" cm="1">
        <f t="array" ref="DW403">IFERROR(INDEX('Attendance-Slot-1'!$Q$2:$Q$1112,MATCH(1,('Attendance-Slot-1'!$A$2:$A$1112=$C403)*('Attendance-Slot-1'!$G$2:$G$1112=DW$2),0)),"No Data")</f>
        <v>No Data</v>
      </c>
      <c r="DX403" s="62" t="str" cm="1">
        <f t="array" ref="DX403">IFERROR(INDEX('Attendance-Slot-2'!$Q$2:$Q$2595,MATCH(1,('Attendance-Slot-2'!$A$2:$A$2595=$C403)*('Attendance-Slot-2'!$G$2:$G$2595=DW$2),0)),"No Data")</f>
        <v>P-S2_Onsite</v>
      </c>
      <c r="DY403" s="137">
        <f>VLOOKUP($DL403,'Written Exam Marks'!$H:$Q,10,FALSE)</f>
        <v>11</v>
      </c>
      <c r="DZ403" s="137">
        <f>VLOOKUP($DL403,'Written Exam Marks'!$H:$Q,9,FALSE)</f>
        <v>35</v>
      </c>
      <c r="EA403" s="62" t="str">
        <f t="shared" si="482"/>
        <v>Present</v>
      </c>
      <c r="EB403" s="62" t="str">
        <f t="shared" si="483"/>
        <v>P-S2_Onsite</v>
      </c>
      <c r="EC403" s="114" t="str">
        <f t="shared" si="420"/>
        <v>P-0, 
A-0, 
No Data-5</v>
      </c>
      <c r="ED403" s="114" t="str">
        <f t="shared" si="421"/>
        <v>P-3, 
A-2, 
No Data-0</v>
      </c>
      <c r="EE403" s="114" t="str">
        <f t="shared" si="484"/>
        <v>A-S2_Onsite</v>
      </c>
      <c r="EF403" s="114" t="str">
        <f t="shared" si="485"/>
        <v>P-S2_Onsite</v>
      </c>
      <c r="EG403" s="114" t="str">
        <f t="shared" si="486"/>
        <v>A-S2_Onsite</v>
      </c>
      <c r="EH403" s="114" t="str">
        <f t="shared" si="487"/>
        <v>P-S2_Onsite</v>
      </c>
      <c r="EI403" s="114" t="str">
        <f t="shared" si="488"/>
        <v>P-S2_Onsite</v>
      </c>
      <c r="EJ403" s="114" t="str">
        <f t="shared" si="489"/>
        <v>P-3, A-2, No Data-0</v>
      </c>
      <c r="EK403" s="114" t="s">
        <v>10453</v>
      </c>
      <c r="EL403" s="114">
        <v>26</v>
      </c>
      <c r="EM403" s="114">
        <v>9</v>
      </c>
      <c r="EN403" s="114">
        <v>38</v>
      </c>
      <c r="EO403" s="114">
        <v>73</v>
      </c>
      <c r="EP403" s="114" t="s">
        <v>7217</v>
      </c>
      <c r="EQ403" s="114" t="s">
        <v>1054</v>
      </c>
      <c r="ER403" s="114" t="s">
        <v>4359</v>
      </c>
      <c r="ES403" s="114"/>
      <c r="ET403" s="30" t="s">
        <v>4359</v>
      </c>
    </row>
    <row r="404" spans="1:150" x14ac:dyDescent="0.25">
      <c r="A404" s="114">
        <v>401</v>
      </c>
      <c r="B404" s="114" t="s">
        <v>7224</v>
      </c>
      <c r="C404" s="80" t="s">
        <v>4363</v>
      </c>
      <c r="D404" s="30" t="s">
        <v>4364</v>
      </c>
      <c r="E404" s="30" t="s">
        <v>4365</v>
      </c>
      <c r="F404" s="33" t="s">
        <v>7202</v>
      </c>
      <c r="G404" s="30" t="s">
        <v>4366</v>
      </c>
      <c r="H404" s="143">
        <v>15</v>
      </c>
      <c r="I404" s="143">
        <v>15</v>
      </c>
      <c r="J404" s="143">
        <v>17</v>
      </c>
      <c r="K404" s="143" t="s">
        <v>5</v>
      </c>
      <c r="L404" s="143">
        <v>47</v>
      </c>
      <c r="M404" s="143">
        <v>65</v>
      </c>
      <c r="N404" s="40" t="s">
        <v>7314</v>
      </c>
      <c r="O404" s="40" t="s">
        <v>1593</v>
      </c>
      <c r="P404" s="13" t="str">
        <f t="shared" si="422"/>
        <v>2025EM1100401-MDSDF401</v>
      </c>
      <c r="Q404" s="40" t="str">
        <f t="shared" si="423"/>
        <v>0 missed</v>
      </c>
      <c r="R404" s="40" t="str">
        <f t="shared" si="424"/>
        <v>1 missed</v>
      </c>
      <c r="S404" s="40">
        <f t="shared" si="425"/>
        <v>3</v>
      </c>
      <c r="T404" s="40">
        <f t="shared" si="426"/>
        <v>0</v>
      </c>
      <c r="U404" s="41">
        <f t="shared" si="427"/>
        <v>1</v>
      </c>
      <c r="V404" s="41">
        <f t="shared" si="428"/>
        <v>0</v>
      </c>
      <c r="W404" s="40" t="str">
        <f t="shared" si="429"/>
        <v>1 missed</v>
      </c>
      <c r="X404" s="113">
        <f t="shared" si="430"/>
        <v>3</v>
      </c>
      <c r="Y404" s="13">
        <f t="shared" si="431"/>
        <v>0.75</v>
      </c>
      <c r="Z404" s="13" t="str">
        <f t="shared" si="432"/>
        <v>Q-3 A-0 || Q Total-3, A Total-1</v>
      </c>
      <c r="AA404" s="113" t="str" cm="1">
        <f t="array" ref="AA404">IFERROR(INDEX('Attendance-Slot-1'!$Q$2:$Q$1112,MATCH(1,('Attendance-Slot-1'!$A$2:$A$1112=$C404)*('Attendance-Slot-1'!$G$2:$G$1112=AA$2),0)),"No Data")</f>
        <v>No Data</v>
      </c>
      <c r="AB404" s="113" t="str" cm="1">
        <f t="array" ref="AB404">IFERROR(INDEX('Attendance-Slot-2'!$Q$2:$Q$2595,MATCH(1,('Attendance-Slot-2'!$A$2:$A$2595=$C404)*('Attendance-Slot-2'!$G$2:$G$2595=AA$2),0)),"No Data")</f>
        <v>P-S2_Onsite</v>
      </c>
      <c r="AC404" s="133">
        <f>VLOOKUP($P404,'Written Exam Marks'!$H:$Q,10,FALSE)</f>
        <v>26.5</v>
      </c>
      <c r="AD404" s="133">
        <f>VLOOKUP($P404,'Written Exam Marks'!$H:$Q,9,FALSE)</f>
        <v>35</v>
      </c>
      <c r="AE404" s="113" t="str">
        <f t="shared" si="433"/>
        <v>Present</v>
      </c>
      <c r="AF404" s="113" t="str">
        <f t="shared" si="434"/>
        <v>P-S2_Onsite</v>
      </c>
      <c r="AG404" s="146">
        <v>9.5</v>
      </c>
      <c r="AH404" s="146">
        <v>9</v>
      </c>
      <c r="AI404" s="146" t="s">
        <v>5</v>
      </c>
      <c r="AJ404" s="146">
        <v>10</v>
      </c>
      <c r="AK404" s="146">
        <v>7</v>
      </c>
      <c r="AL404" s="146">
        <v>10</v>
      </c>
      <c r="AM404" s="146">
        <v>45.5</v>
      </c>
      <c r="AN404" s="146">
        <v>60</v>
      </c>
      <c r="AO404" s="43" t="s">
        <v>7336</v>
      </c>
      <c r="AP404" s="43" t="s">
        <v>1598</v>
      </c>
      <c r="AQ404" s="50" t="str">
        <f t="shared" si="435"/>
        <v>2025EM1100401-MDSDF402</v>
      </c>
      <c r="AR404" s="43" t="str">
        <f t="shared" si="436"/>
        <v>1 missed</v>
      </c>
      <c r="AS404" s="47" t="s">
        <v>7342</v>
      </c>
      <c r="AT404" s="43">
        <f t="shared" si="437"/>
        <v>5</v>
      </c>
      <c r="AU404" s="48" t="s">
        <v>7342</v>
      </c>
      <c r="AV404" s="49">
        <f t="shared" si="438"/>
        <v>0.83333333333333337</v>
      </c>
      <c r="AW404" s="48" t="s">
        <v>7342</v>
      </c>
      <c r="AX404" s="43" t="str">
        <f t="shared" si="439"/>
        <v>1 missed</v>
      </c>
      <c r="AY404" s="42">
        <f t="shared" si="440"/>
        <v>5</v>
      </c>
      <c r="AZ404" s="50">
        <f t="shared" si="441"/>
        <v>0.83333333333333337</v>
      </c>
      <c r="BA404" s="50" t="str">
        <f t="shared" si="442"/>
        <v>Q-5 A-- || Q Total-6, A Total-0</v>
      </c>
      <c r="BB404" s="42" t="str" cm="1">
        <f t="array" ref="BB404">IFERROR(INDEX('Attendance-Slot-1'!$Q$2:$Q$1112,MATCH(1,('Attendance-Slot-1'!$A$2:$A$1112=$C404)*('Attendance-Slot-1'!$G$2:$G$1112=BB$2),0)),"No Data")</f>
        <v>No Data</v>
      </c>
      <c r="BC404" s="42" t="str" cm="1">
        <f t="array" ref="BC404">IFERROR(INDEX('Attendance-Slot-2'!$Q$2:$Q$2595,MATCH(1,('Attendance-Slot-2'!$A$2:$A$2595=$C404)*('Attendance-Slot-2'!$G$2:$G$2595=BB$2),0)),"No Data")</f>
        <v>P-S2_Onsite</v>
      </c>
      <c r="BD404" s="134">
        <f>VLOOKUP($AQ404,'Written Exam Marks'!$H:$Q,10,FALSE)</f>
        <v>36</v>
      </c>
      <c r="BE404" s="134">
        <f>VLOOKUP($AQ404,'Written Exam Marks'!$H:$Q,9,FALSE)</f>
        <v>40</v>
      </c>
      <c r="BF404" s="42" t="str">
        <f t="shared" si="443"/>
        <v>Present</v>
      </c>
      <c r="BG404" s="42" t="str">
        <f t="shared" si="444"/>
        <v>P-S2_Onsite</v>
      </c>
      <c r="BH404" s="147" t="s">
        <v>5</v>
      </c>
      <c r="BI404" s="147">
        <v>25</v>
      </c>
      <c r="BJ404" s="147">
        <v>25</v>
      </c>
      <c r="BK404" s="147">
        <v>60</v>
      </c>
      <c r="BL404" s="52" t="s">
        <v>3697</v>
      </c>
      <c r="BM404" s="52" t="s">
        <v>1606</v>
      </c>
      <c r="BN404" s="57" t="str">
        <f t="shared" si="445"/>
        <v>2025EM1100401-MDSDF403</v>
      </c>
      <c r="BO404" s="52" t="str">
        <f t="shared" si="446"/>
        <v>1 missed</v>
      </c>
      <c r="BP404" s="52" t="str">
        <f t="shared" si="447"/>
        <v>0 missed</v>
      </c>
      <c r="BQ404" s="52">
        <f t="shared" si="448"/>
        <v>0</v>
      </c>
      <c r="BR404" s="52">
        <f t="shared" si="449"/>
        <v>1</v>
      </c>
      <c r="BS404" s="56">
        <f t="shared" si="450"/>
        <v>0</v>
      </c>
      <c r="BT404" s="56">
        <f t="shared" si="451"/>
        <v>1</v>
      </c>
      <c r="BU404" s="52" t="str">
        <f t="shared" si="452"/>
        <v>1 missed</v>
      </c>
      <c r="BV404" s="51">
        <f t="shared" si="453"/>
        <v>1</v>
      </c>
      <c r="BW404" s="57">
        <f t="shared" si="454"/>
        <v>0.5</v>
      </c>
      <c r="BX404" s="57" t="str">
        <f t="shared" si="455"/>
        <v>Q-0 A-1 || Q Total-1, A Total-1</v>
      </c>
      <c r="BY404" s="51" t="str" cm="1">
        <f t="array" ref="BY404">IFERROR(INDEX('Attendance-Slot-1'!$Q$2:$Q$1112,MATCH(1,('Attendance-Slot-1'!$A$2:$A$1112=$C404)*('Attendance-Slot-1'!$G$2:$G$1112=BY$2),0)),"No Data")</f>
        <v>No Data</v>
      </c>
      <c r="BZ404" s="51" t="str" cm="1">
        <f t="array" ref="BZ404">IFERROR(INDEX('Attendance-Slot-2'!$Q$2:$Q$2595,MATCH(1,('Attendance-Slot-2'!$A$2:$A$2595=$C404)*('Attendance-Slot-2'!$G$2:$G$2595=BY$2),0)),"No Data")</f>
        <v>P-S2_Onsite</v>
      </c>
      <c r="CA404" s="135">
        <f>VLOOKUP($BN404,'Written Exam Marks'!$H:$Q,10,FALSE)</f>
        <v>36.5</v>
      </c>
      <c r="CB404" s="135">
        <f>VLOOKUP($BN404,'Written Exam Marks'!$H:$Q,9,FALSE)</f>
        <v>40</v>
      </c>
      <c r="CC404" s="51" t="str">
        <f t="shared" si="456"/>
        <v>Present</v>
      </c>
      <c r="CD404" s="51" t="str">
        <f t="shared" si="457"/>
        <v>P-S2_Onsite</v>
      </c>
      <c r="CE404" s="29">
        <v>19</v>
      </c>
      <c r="CF404" s="29">
        <v>19</v>
      </c>
      <c r="CG404" s="29">
        <v>18</v>
      </c>
      <c r="CH404" s="29">
        <v>56</v>
      </c>
      <c r="CI404" s="29">
        <v>60</v>
      </c>
      <c r="CJ404" s="61" t="s">
        <v>7343</v>
      </c>
      <c r="CK404" s="61" t="s">
        <v>1613</v>
      </c>
      <c r="CL404" s="10" t="str">
        <f t="shared" si="458"/>
        <v>2025EM1100401-MDSDF404</v>
      </c>
      <c r="CM404" s="61" t="str">
        <f t="shared" si="459"/>
        <v>0 missed</v>
      </c>
      <c r="CN404" s="61" t="str">
        <f t="shared" si="460"/>
        <v>0 missed</v>
      </c>
      <c r="CO404" s="111">
        <f t="shared" si="461"/>
        <v>2</v>
      </c>
      <c r="CP404" s="111">
        <f t="shared" si="462"/>
        <v>1</v>
      </c>
      <c r="CQ404" s="9">
        <f t="shared" si="463"/>
        <v>1</v>
      </c>
      <c r="CR404" s="9">
        <f t="shared" si="464"/>
        <v>1</v>
      </c>
      <c r="CS404" s="61" t="str">
        <f t="shared" si="465"/>
        <v>0 missed</v>
      </c>
      <c r="CT404" s="111">
        <f t="shared" si="466"/>
        <v>3</v>
      </c>
      <c r="CU404" s="10">
        <f t="shared" si="467"/>
        <v>1</v>
      </c>
      <c r="CV404" s="10" t="str">
        <f t="shared" si="468"/>
        <v>Q-2 A-1 || Q Total-2, A Total-1</v>
      </c>
      <c r="CW404" s="111" t="str" cm="1">
        <f t="array" ref="CW404">IFERROR(INDEX('Attendance-Slot-1'!$Q$2:$Q$1112,MATCH(1,('Attendance-Slot-1'!$A$2:$A$1112=$C404)*('Attendance-Slot-1'!$G$2:$G$1112=CW$2),0)),"No Data")</f>
        <v>No Data</v>
      </c>
      <c r="CX404" s="111" t="str" cm="1">
        <f t="array" ref="CX404">IFERROR(INDEX('Attendance-Slot-2'!$Q$2:$Q$2595,MATCH(1,('Attendance-Slot-2'!$A$2:$A$2595=$C404)*('Attendance-Slot-2'!$G$2:$G$2595=CW$2),0)),"No Data")</f>
        <v>P-S2_Onsite</v>
      </c>
      <c r="CY404" s="136">
        <f>VLOOKUP($CL404,'Written Exam Marks'!$H:$Q,10,FALSE)</f>
        <v>25.5</v>
      </c>
      <c r="CZ404" s="136">
        <f>VLOOKUP($CL404,'Written Exam Marks'!$H:$Q,9,FALSE)</f>
        <v>40</v>
      </c>
      <c r="DA404" s="111" t="str">
        <f t="shared" si="469"/>
        <v>Present</v>
      </c>
      <c r="DB404" s="111" t="str">
        <f t="shared" si="470"/>
        <v>P-S2_Onsite</v>
      </c>
      <c r="DC404" s="148" t="s">
        <v>5</v>
      </c>
      <c r="DD404" s="148">
        <v>7</v>
      </c>
      <c r="DE404" s="148">
        <v>8</v>
      </c>
      <c r="DF404" s="148" t="s">
        <v>5</v>
      </c>
      <c r="DG404" s="148" t="s">
        <v>5</v>
      </c>
      <c r="DH404" s="148">
        <v>15</v>
      </c>
      <c r="DI404" s="148">
        <v>65</v>
      </c>
      <c r="DJ404" s="66" t="s">
        <v>7351</v>
      </c>
      <c r="DK404" s="66" t="s">
        <v>1631</v>
      </c>
      <c r="DL404" s="68" t="str">
        <f t="shared" si="471"/>
        <v>2025EM1100401-MDSDF406</v>
      </c>
      <c r="DM404" s="66" t="str">
        <f t="shared" si="472"/>
        <v>1 missed</v>
      </c>
      <c r="DN404" s="66" t="str">
        <f t="shared" si="473"/>
        <v>2 missed</v>
      </c>
      <c r="DO404" s="62">
        <f t="shared" si="474"/>
        <v>2</v>
      </c>
      <c r="DP404" s="62">
        <f t="shared" si="475"/>
        <v>0</v>
      </c>
      <c r="DQ404" s="67">
        <f t="shared" si="476"/>
        <v>0.66666666666666663</v>
      </c>
      <c r="DR404" s="67">
        <f t="shared" si="477"/>
        <v>0</v>
      </c>
      <c r="DS404" s="66" t="str">
        <f t="shared" si="478"/>
        <v>3 missed</v>
      </c>
      <c r="DT404" s="62">
        <f t="shared" si="479"/>
        <v>2</v>
      </c>
      <c r="DU404" s="68">
        <f t="shared" si="480"/>
        <v>0.4</v>
      </c>
      <c r="DV404" s="68" t="str">
        <f t="shared" si="481"/>
        <v>Q-2 A-0 || Q Total-3, A Total-2</v>
      </c>
      <c r="DW404" s="62" t="str" cm="1">
        <f t="array" ref="DW404">IFERROR(INDEX('Attendance-Slot-1'!$Q$2:$Q$1112,MATCH(1,('Attendance-Slot-1'!$A$2:$A$1112=$C404)*('Attendance-Slot-1'!$G$2:$G$1112=DW$2),0)),"No Data")</f>
        <v>No Data</v>
      </c>
      <c r="DX404" s="62" t="str" cm="1">
        <f t="array" ref="DX404">IFERROR(INDEX('Attendance-Slot-2'!$Q$2:$Q$2595,MATCH(1,('Attendance-Slot-2'!$A$2:$A$2595=$C404)*('Attendance-Slot-2'!$G$2:$G$2595=DW$2),0)),"No Data")</f>
        <v>P-S2_Onsite</v>
      </c>
      <c r="DY404" s="137">
        <f>VLOOKUP($DL404,'Written Exam Marks'!$H:$Q,10,FALSE)</f>
        <v>20.5</v>
      </c>
      <c r="DZ404" s="137">
        <f>VLOOKUP($DL404,'Written Exam Marks'!$H:$Q,9,FALSE)</f>
        <v>35</v>
      </c>
      <c r="EA404" s="62" t="str">
        <f t="shared" si="482"/>
        <v>Present</v>
      </c>
      <c r="EB404" s="62" t="str">
        <f t="shared" si="483"/>
        <v>P-S2_Onsite</v>
      </c>
      <c r="EC404" s="114" t="str">
        <f t="shared" si="420"/>
        <v>P-0, 
A-0, 
No Data-5</v>
      </c>
      <c r="ED404" s="114" t="str">
        <f t="shared" si="421"/>
        <v>P-5, 
A-0, 
No Data-0</v>
      </c>
      <c r="EE404" s="114" t="str">
        <f t="shared" si="484"/>
        <v>P-S2_Onsite</v>
      </c>
      <c r="EF404" s="114" t="str">
        <f t="shared" si="485"/>
        <v>P-S2_Onsite</v>
      </c>
      <c r="EG404" s="114" t="str">
        <f t="shared" si="486"/>
        <v>P-S2_Onsite</v>
      </c>
      <c r="EH404" s="114" t="str">
        <f t="shared" si="487"/>
        <v>P-S2_Onsite</v>
      </c>
      <c r="EI404" s="114" t="str">
        <f t="shared" si="488"/>
        <v>P-S2_Onsite</v>
      </c>
      <c r="EJ404" s="114" t="str">
        <f t="shared" si="489"/>
        <v>P-5, A-0, No Data-0</v>
      </c>
      <c r="EK404" s="114" t="s">
        <v>10453</v>
      </c>
      <c r="EL404" s="114">
        <v>29.5</v>
      </c>
      <c r="EM404" s="114">
        <v>10</v>
      </c>
      <c r="EN404" s="114">
        <v>57</v>
      </c>
      <c r="EO404" s="114">
        <v>96.5</v>
      </c>
      <c r="EP404" s="114" t="s">
        <v>7217</v>
      </c>
      <c r="EQ404" s="114" t="s">
        <v>1054</v>
      </c>
      <c r="ER404" s="114" t="s">
        <v>4363</v>
      </c>
      <c r="ES404" s="114"/>
      <c r="ET404" s="30" t="s">
        <v>4363</v>
      </c>
    </row>
    <row r="405" spans="1:150" x14ac:dyDescent="0.25">
      <c r="A405" s="114">
        <v>402</v>
      </c>
      <c r="B405" s="114" t="s">
        <v>7224</v>
      </c>
      <c r="C405" s="80" t="s">
        <v>3108</v>
      </c>
      <c r="D405" s="30" t="s">
        <v>3109</v>
      </c>
      <c r="E405" s="30" t="s">
        <v>3110</v>
      </c>
      <c r="F405" s="33" t="s">
        <v>7201</v>
      </c>
      <c r="G405" s="30" t="s">
        <v>3111</v>
      </c>
      <c r="H405" s="143" t="s">
        <v>5</v>
      </c>
      <c r="I405" s="143" t="s">
        <v>5</v>
      </c>
      <c r="J405" s="143" t="s">
        <v>5</v>
      </c>
      <c r="K405" s="143" t="s">
        <v>5</v>
      </c>
      <c r="L405" s="143">
        <v>0</v>
      </c>
      <c r="M405" s="143">
        <v>65</v>
      </c>
      <c r="N405" s="40" t="s">
        <v>7314</v>
      </c>
      <c r="O405" s="40" t="s">
        <v>1593</v>
      </c>
      <c r="P405" s="13" t="str">
        <f t="shared" si="422"/>
        <v>2025EM1100402-MDSDF401</v>
      </c>
      <c r="Q405" s="40" t="str">
        <f t="shared" si="423"/>
        <v>3 missed</v>
      </c>
      <c r="R405" s="40" t="str">
        <f t="shared" si="424"/>
        <v>1 missed</v>
      </c>
      <c r="S405" s="40">
        <f t="shared" si="425"/>
        <v>0</v>
      </c>
      <c r="T405" s="40">
        <f t="shared" si="426"/>
        <v>0</v>
      </c>
      <c r="U405" s="41">
        <f t="shared" si="427"/>
        <v>0</v>
      </c>
      <c r="V405" s="41">
        <f t="shared" si="428"/>
        <v>0</v>
      </c>
      <c r="W405" s="40" t="str">
        <f t="shared" si="429"/>
        <v>4 missed</v>
      </c>
      <c r="X405" s="113">
        <f t="shared" si="430"/>
        <v>0</v>
      </c>
      <c r="Y405" s="13">
        <f t="shared" si="431"/>
        <v>0</v>
      </c>
      <c r="Z405" s="13" t="str">
        <f t="shared" si="432"/>
        <v>Q-0 A-0 || Q Total-3, A Total-1</v>
      </c>
      <c r="AA405" s="113" t="str" cm="1">
        <f t="array" ref="AA405">IFERROR(INDEX('Attendance-Slot-1'!$Q$2:$Q$1112,MATCH(1,('Attendance-Slot-1'!$A$2:$A$1112=$C405)*('Attendance-Slot-1'!$G$2:$G$1112=AA$2),0)),"No Data")</f>
        <v>A-S1_Onsite</v>
      </c>
      <c r="AB405" s="113" t="str" cm="1">
        <f t="array" ref="AB405">IFERROR(INDEX('Attendance-Slot-2'!$Q$2:$Q$2595,MATCH(1,('Attendance-Slot-2'!$A$2:$A$2595=$C405)*('Attendance-Slot-2'!$G$2:$G$2595=AA$2),0)),"No Data")</f>
        <v>A-S2_Onsite</v>
      </c>
      <c r="AC405" s="133" t="e">
        <f>VLOOKUP($P405,'Written Exam Marks'!$H:$Q,10,FALSE)</f>
        <v>#N/A</v>
      </c>
      <c r="AD405" s="133" t="e">
        <f>VLOOKUP($P405,'Written Exam Marks'!$H:$Q,9,FALSE)</f>
        <v>#N/A</v>
      </c>
      <c r="AE405" s="113" t="str">
        <f t="shared" si="433"/>
        <v>Absent</v>
      </c>
      <c r="AF405" s="113" t="str">
        <f t="shared" si="434"/>
        <v>A-S1_Onsite</v>
      </c>
      <c r="AG405" s="146" t="s">
        <v>5</v>
      </c>
      <c r="AH405" s="146" t="s">
        <v>5</v>
      </c>
      <c r="AI405" s="146" t="s">
        <v>5</v>
      </c>
      <c r="AJ405" s="146" t="s">
        <v>5</v>
      </c>
      <c r="AK405" s="146" t="s">
        <v>5</v>
      </c>
      <c r="AL405" s="146" t="s">
        <v>5</v>
      </c>
      <c r="AM405" s="146">
        <v>0</v>
      </c>
      <c r="AN405" s="146">
        <v>60</v>
      </c>
      <c r="AO405" s="43" t="s">
        <v>7336</v>
      </c>
      <c r="AP405" s="43" t="s">
        <v>1598</v>
      </c>
      <c r="AQ405" s="50" t="str">
        <f t="shared" si="435"/>
        <v>2025EM1100402-MDSDF402</v>
      </c>
      <c r="AR405" s="43" t="str">
        <f t="shared" si="436"/>
        <v>6 missed</v>
      </c>
      <c r="AS405" s="47" t="s">
        <v>7342</v>
      </c>
      <c r="AT405" s="43">
        <f t="shared" si="437"/>
        <v>0</v>
      </c>
      <c r="AU405" s="48" t="s">
        <v>7342</v>
      </c>
      <c r="AV405" s="49">
        <f t="shared" si="438"/>
        <v>0</v>
      </c>
      <c r="AW405" s="48" t="s">
        <v>7342</v>
      </c>
      <c r="AX405" s="43" t="str">
        <f t="shared" si="439"/>
        <v>6 missed</v>
      </c>
      <c r="AY405" s="42">
        <f t="shared" si="440"/>
        <v>0</v>
      </c>
      <c r="AZ405" s="50">
        <f t="shared" si="441"/>
        <v>0</v>
      </c>
      <c r="BA405" s="50" t="str">
        <f t="shared" si="442"/>
        <v>Q-0 A-- || Q Total-6, A Total-0</v>
      </c>
      <c r="BB405" s="42" t="str" cm="1">
        <f t="array" ref="BB405">IFERROR(INDEX('Attendance-Slot-1'!$Q$2:$Q$1112,MATCH(1,('Attendance-Slot-1'!$A$2:$A$1112=$C405)*('Attendance-Slot-1'!$G$2:$G$1112=BB$2),0)),"No Data")</f>
        <v>A-S1_Onsite</v>
      </c>
      <c r="BC405" s="42" t="str" cm="1">
        <f t="array" ref="BC405">IFERROR(INDEX('Attendance-Slot-2'!$Q$2:$Q$2595,MATCH(1,('Attendance-Slot-2'!$A$2:$A$2595=$C405)*('Attendance-Slot-2'!$G$2:$G$2595=BB$2),0)),"No Data")</f>
        <v>A-S2_Onsite</v>
      </c>
      <c r="BD405" s="134" t="e">
        <f>VLOOKUP($AQ405,'Written Exam Marks'!$H:$Q,10,FALSE)</f>
        <v>#N/A</v>
      </c>
      <c r="BE405" s="134" t="e">
        <f>VLOOKUP($AQ405,'Written Exam Marks'!$H:$Q,9,FALSE)</f>
        <v>#N/A</v>
      </c>
      <c r="BF405" s="42" t="str">
        <f t="shared" si="443"/>
        <v>Absent</v>
      </c>
      <c r="BG405" s="42" t="str">
        <f t="shared" si="444"/>
        <v>A-S1_Onsite</v>
      </c>
      <c r="BH405" s="147" t="s">
        <v>5</v>
      </c>
      <c r="BI405" s="147" t="s">
        <v>5</v>
      </c>
      <c r="BJ405" s="147">
        <v>0</v>
      </c>
      <c r="BK405" s="147">
        <v>60</v>
      </c>
      <c r="BL405" s="52" t="s">
        <v>3697</v>
      </c>
      <c r="BM405" s="52" t="s">
        <v>1606</v>
      </c>
      <c r="BN405" s="57" t="str">
        <f t="shared" si="445"/>
        <v>2025EM1100402-MDSDF403</v>
      </c>
      <c r="BO405" s="52" t="str">
        <f t="shared" si="446"/>
        <v>1 missed</v>
      </c>
      <c r="BP405" s="52" t="str">
        <f t="shared" si="447"/>
        <v>1 missed</v>
      </c>
      <c r="BQ405" s="52">
        <f t="shared" si="448"/>
        <v>0</v>
      </c>
      <c r="BR405" s="52">
        <f t="shared" si="449"/>
        <v>0</v>
      </c>
      <c r="BS405" s="56">
        <f t="shared" si="450"/>
        <v>0</v>
      </c>
      <c r="BT405" s="56">
        <f t="shared" si="451"/>
        <v>0</v>
      </c>
      <c r="BU405" s="52" t="str">
        <f t="shared" si="452"/>
        <v>2 missed</v>
      </c>
      <c r="BV405" s="51">
        <f t="shared" si="453"/>
        <v>0</v>
      </c>
      <c r="BW405" s="57">
        <f t="shared" si="454"/>
        <v>0</v>
      </c>
      <c r="BX405" s="57" t="str">
        <f t="shared" si="455"/>
        <v>Q-0 A-0 || Q Total-1, A Total-1</v>
      </c>
      <c r="BY405" s="51" t="str" cm="1">
        <f t="array" ref="BY405">IFERROR(INDEX('Attendance-Slot-1'!$Q$2:$Q$1112,MATCH(1,('Attendance-Slot-1'!$A$2:$A$1112=$C405)*('Attendance-Slot-1'!$G$2:$G$1112=BY$2),0)),"No Data")</f>
        <v>A-S1_Onsite</v>
      </c>
      <c r="BZ405" s="51" t="str" cm="1">
        <f t="array" ref="BZ405">IFERROR(INDEX('Attendance-Slot-2'!$Q$2:$Q$2595,MATCH(1,('Attendance-Slot-2'!$A$2:$A$2595=$C405)*('Attendance-Slot-2'!$G$2:$G$2595=BY$2),0)),"No Data")</f>
        <v>A-S2_Onsite</v>
      </c>
      <c r="CA405" s="135" t="e">
        <f>VLOOKUP($BN405,'Written Exam Marks'!$H:$Q,10,FALSE)</f>
        <v>#N/A</v>
      </c>
      <c r="CB405" s="135" t="e">
        <f>VLOOKUP($BN405,'Written Exam Marks'!$H:$Q,9,FALSE)</f>
        <v>#N/A</v>
      </c>
      <c r="CC405" s="51" t="str">
        <f t="shared" si="456"/>
        <v>Absent</v>
      </c>
      <c r="CD405" s="51" t="str">
        <f t="shared" si="457"/>
        <v>A-S1_Onsite</v>
      </c>
      <c r="CE405" s="29" t="s">
        <v>5</v>
      </c>
      <c r="CF405" s="29" t="s">
        <v>5</v>
      </c>
      <c r="CG405" s="29" t="s">
        <v>5</v>
      </c>
      <c r="CH405" s="29">
        <v>0</v>
      </c>
      <c r="CI405" s="29">
        <v>60</v>
      </c>
      <c r="CJ405" s="61" t="s">
        <v>7343</v>
      </c>
      <c r="CK405" s="61" t="s">
        <v>1613</v>
      </c>
      <c r="CL405" s="10" t="str">
        <f t="shared" si="458"/>
        <v>2025EM1100402-MDSDF404</v>
      </c>
      <c r="CM405" s="61" t="str">
        <f t="shared" si="459"/>
        <v>2 missed</v>
      </c>
      <c r="CN405" s="61" t="str">
        <f t="shared" si="460"/>
        <v>1 missed</v>
      </c>
      <c r="CO405" s="111">
        <f t="shared" si="461"/>
        <v>0</v>
      </c>
      <c r="CP405" s="111">
        <f t="shared" si="462"/>
        <v>0</v>
      </c>
      <c r="CQ405" s="9">
        <f t="shared" si="463"/>
        <v>0</v>
      </c>
      <c r="CR405" s="9">
        <f t="shared" si="464"/>
        <v>0</v>
      </c>
      <c r="CS405" s="61" t="str">
        <f t="shared" si="465"/>
        <v>3 missed</v>
      </c>
      <c r="CT405" s="111">
        <f t="shared" si="466"/>
        <v>0</v>
      </c>
      <c r="CU405" s="10">
        <f t="shared" si="467"/>
        <v>0</v>
      </c>
      <c r="CV405" s="10" t="str">
        <f t="shared" si="468"/>
        <v>Q-0 A-0 || Q Total-2, A Total-1</v>
      </c>
      <c r="CW405" s="111" t="str" cm="1">
        <f t="array" ref="CW405">IFERROR(INDEX('Attendance-Slot-1'!$Q$2:$Q$1112,MATCH(1,('Attendance-Slot-1'!$A$2:$A$1112=$C405)*('Attendance-Slot-1'!$G$2:$G$1112=CW$2),0)),"No Data")</f>
        <v>A-S1_Onsite</v>
      </c>
      <c r="CX405" s="111" t="str" cm="1">
        <f t="array" ref="CX405">IFERROR(INDEX('Attendance-Slot-2'!$Q$2:$Q$2595,MATCH(1,('Attendance-Slot-2'!$A$2:$A$2595=$C405)*('Attendance-Slot-2'!$G$2:$G$2595=CW$2),0)),"No Data")</f>
        <v>A-S2_Onsite</v>
      </c>
      <c r="CY405" s="136" t="e">
        <f>VLOOKUP($CL405,'Written Exam Marks'!$H:$Q,10,FALSE)</f>
        <v>#N/A</v>
      </c>
      <c r="CZ405" s="136" t="e">
        <f>VLOOKUP($CL405,'Written Exam Marks'!$H:$Q,9,FALSE)</f>
        <v>#N/A</v>
      </c>
      <c r="DA405" s="111" t="str">
        <f t="shared" si="469"/>
        <v>Absent</v>
      </c>
      <c r="DB405" s="111" t="str">
        <f t="shared" si="470"/>
        <v>A-S1_Onsite</v>
      </c>
      <c r="DC405" s="148" t="s">
        <v>5</v>
      </c>
      <c r="DD405" s="148" t="s">
        <v>5</v>
      </c>
      <c r="DE405" s="148" t="s">
        <v>5</v>
      </c>
      <c r="DF405" s="148" t="s">
        <v>5</v>
      </c>
      <c r="DG405" s="148" t="s">
        <v>5</v>
      </c>
      <c r="DH405" s="148">
        <v>0</v>
      </c>
      <c r="DI405" s="148">
        <v>65</v>
      </c>
      <c r="DJ405" s="66" t="s">
        <v>7351</v>
      </c>
      <c r="DK405" s="66" t="s">
        <v>1631</v>
      </c>
      <c r="DL405" s="68" t="str">
        <f t="shared" si="471"/>
        <v>2025EM1100402-MDSDF406</v>
      </c>
      <c r="DM405" s="66" t="str">
        <f t="shared" si="472"/>
        <v>3 missed</v>
      </c>
      <c r="DN405" s="66" t="str">
        <f t="shared" si="473"/>
        <v>2 missed</v>
      </c>
      <c r="DO405" s="62">
        <f t="shared" si="474"/>
        <v>0</v>
      </c>
      <c r="DP405" s="62">
        <f t="shared" si="475"/>
        <v>0</v>
      </c>
      <c r="DQ405" s="67">
        <f t="shared" si="476"/>
        <v>0</v>
      </c>
      <c r="DR405" s="67">
        <f t="shared" si="477"/>
        <v>0</v>
      </c>
      <c r="DS405" s="66" t="str">
        <f t="shared" si="478"/>
        <v>5 missed</v>
      </c>
      <c r="DT405" s="62">
        <f t="shared" si="479"/>
        <v>0</v>
      </c>
      <c r="DU405" s="68">
        <f t="shared" si="480"/>
        <v>0</v>
      </c>
      <c r="DV405" s="68" t="str">
        <f t="shared" si="481"/>
        <v>Q-0 A-0 || Q Total-3, A Total-2</v>
      </c>
      <c r="DW405" s="62" t="str" cm="1">
        <f t="array" ref="DW405">IFERROR(INDEX('Attendance-Slot-1'!$Q$2:$Q$1112,MATCH(1,('Attendance-Slot-1'!$A$2:$A$1112=$C405)*('Attendance-Slot-1'!$G$2:$G$1112=DW$2),0)),"No Data")</f>
        <v>A-S1_Onsite</v>
      </c>
      <c r="DX405" s="62" t="str" cm="1">
        <f t="array" ref="DX405">IFERROR(INDEX('Attendance-Slot-2'!$Q$2:$Q$2595,MATCH(1,('Attendance-Slot-2'!$A$2:$A$2595=$C405)*('Attendance-Slot-2'!$G$2:$G$2595=DW$2),0)),"No Data")</f>
        <v>A-S2_Onsite</v>
      </c>
      <c r="DY405" s="137" t="e">
        <f>VLOOKUP($DL405,'Written Exam Marks'!$H:$Q,10,FALSE)</f>
        <v>#N/A</v>
      </c>
      <c r="DZ405" s="137" t="e">
        <f>VLOOKUP($DL405,'Written Exam Marks'!$H:$Q,9,FALSE)</f>
        <v>#N/A</v>
      </c>
      <c r="EA405" s="62" t="str">
        <f t="shared" si="482"/>
        <v>Absent</v>
      </c>
      <c r="EB405" s="62" t="str">
        <f t="shared" si="483"/>
        <v>A-S1_Onsite</v>
      </c>
      <c r="EC405" s="114" t="str">
        <f t="shared" si="420"/>
        <v>P-0, 
A-5, 
No Data-0</v>
      </c>
      <c r="ED405" s="114" t="str">
        <f t="shared" si="421"/>
        <v>P-0, 
A-5, 
No Data-0</v>
      </c>
      <c r="EE405" s="114" t="str">
        <f t="shared" si="484"/>
        <v>A-S1_Onsite</v>
      </c>
      <c r="EF405" s="114" t="str">
        <f t="shared" si="485"/>
        <v>A-S1_Onsite</v>
      </c>
      <c r="EG405" s="114" t="str">
        <f t="shared" si="486"/>
        <v>A-S1_Onsite</v>
      </c>
      <c r="EH405" s="114" t="str">
        <f t="shared" si="487"/>
        <v>A-S1_Onsite</v>
      </c>
      <c r="EI405" s="114" t="str">
        <f t="shared" si="488"/>
        <v>A-S1_Onsite</v>
      </c>
      <c r="EJ405" s="114" t="str">
        <f t="shared" si="489"/>
        <v>P-0, A-5, No Data-0</v>
      </c>
      <c r="EK405" s="114" t="s">
        <v>10453</v>
      </c>
      <c r="EL405" s="114" t="s">
        <v>10456</v>
      </c>
      <c r="EM405" s="114" t="s">
        <v>10456</v>
      </c>
      <c r="EN405" s="114" t="s">
        <v>10455</v>
      </c>
      <c r="EO405" s="114" t="s">
        <v>10457</v>
      </c>
      <c r="EP405" s="114" t="s">
        <v>7217</v>
      </c>
      <c r="EQ405" s="114" t="s">
        <v>1054</v>
      </c>
      <c r="ER405" s="114" t="s">
        <v>3108</v>
      </c>
      <c r="ES405" s="114" t="s">
        <v>1098</v>
      </c>
      <c r="ET405" s="30" t="s">
        <v>3108</v>
      </c>
    </row>
    <row r="406" spans="1:150" x14ac:dyDescent="0.25">
      <c r="A406" s="114">
        <v>403</v>
      </c>
      <c r="B406" s="114" t="s">
        <v>7224</v>
      </c>
      <c r="C406" s="80" t="s">
        <v>3117</v>
      </c>
      <c r="D406" s="30" t="s">
        <v>3118</v>
      </c>
      <c r="E406" s="30" t="s">
        <v>3119</v>
      </c>
      <c r="F406" s="33" t="s">
        <v>7201</v>
      </c>
      <c r="G406" s="30" t="s">
        <v>3120</v>
      </c>
      <c r="H406" s="143">
        <v>15</v>
      </c>
      <c r="I406" s="143">
        <v>15</v>
      </c>
      <c r="J406" s="143">
        <v>18</v>
      </c>
      <c r="K406" s="143">
        <v>15</v>
      </c>
      <c r="L406" s="143">
        <v>63</v>
      </c>
      <c r="M406" s="143">
        <v>65</v>
      </c>
      <c r="N406" s="40" t="s">
        <v>7314</v>
      </c>
      <c r="O406" s="40" t="s">
        <v>1593</v>
      </c>
      <c r="P406" s="13" t="str">
        <f t="shared" si="422"/>
        <v>2025EM1100403-MDSDF401</v>
      </c>
      <c r="Q406" s="40" t="str">
        <f t="shared" si="423"/>
        <v>0 missed</v>
      </c>
      <c r="R406" s="40" t="str">
        <f t="shared" si="424"/>
        <v>0 missed</v>
      </c>
      <c r="S406" s="40">
        <f t="shared" si="425"/>
        <v>3</v>
      </c>
      <c r="T406" s="40">
        <f t="shared" si="426"/>
        <v>1</v>
      </c>
      <c r="U406" s="41">
        <f t="shared" si="427"/>
        <v>1</v>
      </c>
      <c r="V406" s="41">
        <f t="shared" si="428"/>
        <v>1</v>
      </c>
      <c r="W406" s="40" t="str">
        <f t="shared" si="429"/>
        <v>0 missed</v>
      </c>
      <c r="X406" s="113">
        <f t="shared" si="430"/>
        <v>4</v>
      </c>
      <c r="Y406" s="13">
        <f t="shared" si="431"/>
        <v>1</v>
      </c>
      <c r="Z406" s="13" t="str">
        <f t="shared" si="432"/>
        <v>Q-3 A-1 || Q Total-3, A Total-1</v>
      </c>
      <c r="AA406" s="113" t="str" cm="1">
        <f t="array" ref="AA406">IFERROR(INDEX('Attendance-Slot-1'!$Q$2:$Q$1112,MATCH(1,('Attendance-Slot-1'!$A$2:$A$1112=$C406)*('Attendance-Slot-1'!$G$2:$G$1112=AA$2),0)),"No Data")</f>
        <v>No Data</v>
      </c>
      <c r="AB406" s="113" t="str" cm="1">
        <f t="array" ref="AB406">IFERROR(INDEX('Attendance-Slot-2'!$Q$2:$Q$2595,MATCH(1,('Attendance-Slot-2'!$A$2:$A$2595=$C406)*('Attendance-Slot-2'!$G$2:$G$2595=AA$2),0)),"No Data")</f>
        <v>P-S2_Onsite</v>
      </c>
      <c r="AC406" s="133">
        <f>VLOOKUP($P406,'Written Exam Marks'!$H:$Q,10,FALSE)</f>
        <v>12</v>
      </c>
      <c r="AD406" s="133">
        <f>VLOOKUP($P406,'Written Exam Marks'!$H:$Q,9,FALSE)</f>
        <v>35</v>
      </c>
      <c r="AE406" s="113" t="str">
        <f t="shared" si="433"/>
        <v>Present</v>
      </c>
      <c r="AF406" s="113" t="str">
        <f t="shared" si="434"/>
        <v>P-S2_Onsite</v>
      </c>
      <c r="AG406" s="146">
        <v>10</v>
      </c>
      <c r="AH406" s="146">
        <v>9.5</v>
      </c>
      <c r="AI406" s="146">
        <v>10</v>
      </c>
      <c r="AJ406" s="146">
        <v>10</v>
      </c>
      <c r="AK406" s="146">
        <v>10</v>
      </c>
      <c r="AL406" s="146">
        <v>9</v>
      </c>
      <c r="AM406" s="146">
        <v>58.5</v>
      </c>
      <c r="AN406" s="146">
        <v>60</v>
      </c>
      <c r="AO406" s="43" t="s">
        <v>7336</v>
      </c>
      <c r="AP406" s="43" t="s">
        <v>1598</v>
      </c>
      <c r="AQ406" s="50" t="str">
        <f t="shared" si="435"/>
        <v>2025EM1100403-MDSDF402</v>
      </c>
      <c r="AR406" s="43" t="str">
        <f t="shared" si="436"/>
        <v>0 missed</v>
      </c>
      <c r="AS406" s="47" t="s">
        <v>7342</v>
      </c>
      <c r="AT406" s="43">
        <f t="shared" si="437"/>
        <v>6</v>
      </c>
      <c r="AU406" s="48" t="s">
        <v>7342</v>
      </c>
      <c r="AV406" s="49">
        <f t="shared" si="438"/>
        <v>1</v>
      </c>
      <c r="AW406" s="48" t="s">
        <v>7342</v>
      </c>
      <c r="AX406" s="43" t="str">
        <f t="shared" si="439"/>
        <v>0 missed</v>
      </c>
      <c r="AY406" s="42">
        <f t="shared" si="440"/>
        <v>6</v>
      </c>
      <c r="AZ406" s="50">
        <f t="shared" si="441"/>
        <v>1</v>
      </c>
      <c r="BA406" s="50" t="str">
        <f t="shared" si="442"/>
        <v>Q-6 A-- || Q Total-6, A Total-0</v>
      </c>
      <c r="BB406" s="42" t="str" cm="1">
        <f t="array" ref="BB406">IFERROR(INDEX('Attendance-Slot-1'!$Q$2:$Q$1112,MATCH(1,('Attendance-Slot-1'!$A$2:$A$1112=$C406)*('Attendance-Slot-1'!$G$2:$G$1112=BB$2),0)),"No Data")</f>
        <v>P-S1_Onsite</v>
      </c>
      <c r="BC406" s="42" t="str" cm="1">
        <f t="array" ref="BC406">IFERROR(INDEX('Attendance-Slot-2'!$Q$2:$Q$2595,MATCH(1,('Attendance-Slot-2'!$A$2:$A$2595=$C406)*('Attendance-Slot-2'!$G$2:$G$2595=BB$2),0)),"No Data")</f>
        <v>No Data</v>
      </c>
      <c r="BD406" s="134">
        <f>VLOOKUP($AQ406,'Written Exam Marks'!$H:$Q,10,FALSE)</f>
        <v>14</v>
      </c>
      <c r="BE406" s="134">
        <f>VLOOKUP($AQ406,'Written Exam Marks'!$H:$Q,9,FALSE)</f>
        <v>40</v>
      </c>
      <c r="BF406" s="42" t="str">
        <f t="shared" si="443"/>
        <v>Present</v>
      </c>
      <c r="BG406" s="42" t="str">
        <f t="shared" si="444"/>
        <v>P-S1_Onsite</v>
      </c>
      <c r="BH406" s="147">
        <v>19</v>
      </c>
      <c r="BI406" s="147">
        <v>26</v>
      </c>
      <c r="BJ406" s="147">
        <v>45</v>
      </c>
      <c r="BK406" s="147">
        <v>60</v>
      </c>
      <c r="BL406" s="52" t="s">
        <v>3697</v>
      </c>
      <c r="BM406" s="52" t="s">
        <v>1606</v>
      </c>
      <c r="BN406" s="57" t="str">
        <f t="shared" si="445"/>
        <v>2025EM1100403-MDSDF403</v>
      </c>
      <c r="BO406" s="52" t="str">
        <f t="shared" si="446"/>
        <v>0 missed</v>
      </c>
      <c r="BP406" s="52" t="str">
        <f t="shared" si="447"/>
        <v>0 missed</v>
      </c>
      <c r="BQ406" s="52">
        <f t="shared" si="448"/>
        <v>1</v>
      </c>
      <c r="BR406" s="52">
        <f t="shared" si="449"/>
        <v>1</v>
      </c>
      <c r="BS406" s="56">
        <f t="shared" si="450"/>
        <v>1</v>
      </c>
      <c r="BT406" s="56">
        <f t="shared" si="451"/>
        <v>1</v>
      </c>
      <c r="BU406" s="52" t="str">
        <f t="shared" si="452"/>
        <v>0 missed</v>
      </c>
      <c r="BV406" s="51">
        <f t="shared" si="453"/>
        <v>2</v>
      </c>
      <c r="BW406" s="57">
        <f t="shared" si="454"/>
        <v>1</v>
      </c>
      <c r="BX406" s="57" t="str">
        <f t="shared" si="455"/>
        <v>Q-1 A-1 || Q Total-1, A Total-1</v>
      </c>
      <c r="BY406" s="51" t="str" cm="1">
        <f t="array" ref="BY406">IFERROR(INDEX('Attendance-Slot-1'!$Q$2:$Q$1112,MATCH(1,('Attendance-Slot-1'!$A$2:$A$1112=$C406)*('Attendance-Slot-1'!$G$2:$G$1112=BY$2),0)),"No Data")</f>
        <v>P-S1_Onsite</v>
      </c>
      <c r="BZ406" s="51" t="str" cm="1">
        <f t="array" ref="BZ406">IFERROR(INDEX('Attendance-Slot-2'!$Q$2:$Q$2595,MATCH(1,('Attendance-Slot-2'!$A$2:$A$2595=$C406)*('Attendance-Slot-2'!$G$2:$G$2595=BY$2),0)),"No Data")</f>
        <v>No Data</v>
      </c>
      <c r="CA406" s="135">
        <f>VLOOKUP($BN406,'Written Exam Marks'!$H:$Q,10,FALSE)</f>
        <v>16.5</v>
      </c>
      <c r="CB406" s="135">
        <f>VLOOKUP($BN406,'Written Exam Marks'!$H:$Q,9,FALSE)</f>
        <v>40</v>
      </c>
      <c r="CC406" s="51" t="str">
        <f t="shared" si="456"/>
        <v>Present</v>
      </c>
      <c r="CD406" s="51" t="str">
        <f t="shared" si="457"/>
        <v>P-S1_Onsite</v>
      </c>
      <c r="CE406" s="29">
        <v>19</v>
      </c>
      <c r="CF406" s="29" t="s">
        <v>5</v>
      </c>
      <c r="CG406" s="29">
        <v>18</v>
      </c>
      <c r="CH406" s="29">
        <v>37</v>
      </c>
      <c r="CI406" s="29">
        <v>60</v>
      </c>
      <c r="CJ406" s="61" t="s">
        <v>7343</v>
      </c>
      <c r="CK406" s="61" t="s">
        <v>1613</v>
      </c>
      <c r="CL406" s="10" t="str">
        <f t="shared" si="458"/>
        <v>2025EM1100403-MDSDF404</v>
      </c>
      <c r="CM406" s="61" t="str">
        <f t="shared" si="459"/>
        <v>1 missed</v>
      </c>
      <c r="CN406" s="61" t="str">
        <f t="shared" si="460"/>
        <v>0 missed</v>
      </c>
      <c r="CO406" s="111">
        <f t="shared" si="461"/>
        <v>1</v>
      </c>
      <c r="CP406" s="111">
        <f t="shared" si="462"/>
        <v>1</v>
      </c>
      <c r="CQ406" s="9">
        <f t="shared" si="463"/>
        <v>0.5</v>
      </c>
      <c r="CR406" s="9">
        <f t="shared" si="464"/>
        <v>1</v>
      </c>
      <c r="CS406" s="61" t="str">
        <f t="shared" si="465"/>
        <v>1 missed</v>
      </c>
      <c r="CT406" s="111">
        <f t="shared" si="466"/>
        <v>2</v>
      </c>
      <c r="CU406" s="10">
        <f t="shared" si="467"/>
        <v>0.66666666666666663</v>
      </c>
      <c r="CV406" s="10" t="str">
        <f t="shared" si="468"/>
        <v>Q-1 A-1 || Q Total-2, A Total-1</v>
      </c>
      <c r="CW406" s="111" t="str" cm="1">
        <f t="array" ref="CW406">IFERROR(INDEX('Attendance-Slot-1'!$Q$2:$Q$1112,MATCH(1,('Attendance-Slot-1'!$A$2:$A$1112=$C406)*('Attendance-Slot-1'!$G$2:$G$1112=CW$2),0)),"No Data")</f>
        <v>No Data</v>
      </c>
      <c r="CX406" s="111" t="str" cm="1">
        <f t="array" ref="CX406">IFERROR(INDEX('Attendance-Slot-2'!$Q$2:$Q$2595,MATCH(1,('Attendance-Slot-2'!$A$2:$A$2595=$C406)*('Attendance-Slot-2'!$G$2:$G$2595=CW$2),0)),"No Data")</f>
        <v>P-S2_Onsite</v>
      </c>
      <c r="CY406" s="136">
        <f>VLOOKUP($CL406,'Written Exam Marks'!$H:$Q,10,FALSE)</f>
        <v>27.5</v>
      </c>
      <c r="CZ406" s="136">
        <f>VLOOKUP($CL406,'Written Exam Marks'!$H:$Q,9,FALSE)</f>
        <v>40</v>
      </c>
      <c r="DA406" s="111" t="str">
        <f t="shared" si="469"/>
        <v>Present</v>
      </c>
      <c r="DB406" s="111" t="str">
        <f t="shared" si="470"/>
        <v>P-S2_Onsite</v>
      </c>
      <c r="DC406" s="148" t="e">
        <v>#N/A</v>
      </c>
      <c r="DD406" s="148" t="e">
        <v>#N/A</v>
      </c>
      <c r="DE406" s="148" t="e">
        <v>#N/A</v>
      </c>
      <c r="DF406" s="148" t="e">
        <v>#N/A</v>
      </c>
      <c r="DG406" s="148" t="e">
        <v>#N/A</v>
      </c>
      <c r="DH406" s="148" t="e">
        <v>#N/A</v>
      </c>
      <c r="DI406" s="148" t="e">
        <v>#N/A</v>
      </c>
      <c r="DJ406" s="66" t="s">
        <v>7351</v>
      </c>
      <c r="DK406" s="66" t="s">
        <v>1631</v>
      </c>
      <c r="DL406" s="68" t="str">
        <f t="shared" si="471"/>
        <v>2025EM1100403-MDSDF406</v>
      </c>
      <c r="DM406" s="66" t="str">
        <f t="shared" si="472"/>
        <v>0 missed</v>
      </c>
      <c r="DN406" s="66" t="str">
        <f t="shared" si="473"/>
        <v>0 missed</v>
      </c>
      <c r="DO406" s="62">
        <f t="shared" si="474"/>
        <v>3</v>
      </c>
      <c r="DP406" s="62">
        <f t="shared" si="475"/>
        <v>2</v>
      </c>
      <c r="DQ406" s="67">
        <f t="shared" si="476"/>
        <v>1</v>
      </c>
      <c r="DR406" s="67">
        <f t="shared" si="477"/>
        <v>1</v>
      </c>
      <c r="DS406" s="66" t="str">
        <f t="shared" si="478"/>
        <v>0 missed</v>
      </c>
      <c r="DT406" s="62">
        <f t="shared" si="479"/>
        <v>5</v>
      </c>
      <c r="DU406" s="68">
        <f t="shared" si="480"/>
        <v>1</v>
      </c>
      <c r="DV406" s="68" t="str">
        <f t="shared" si="481"/>
        <v>Q-3 A-2 || Q Total-3, A Total-2</v>
      </c>
      <c r="DW406" s="62" t="str" cm="1">
        <f t="array" ref="DW406">IFERROR(INDEX('Attendance-Slot-1'!$Q$2:$Q$1112,MATCH(1,('Attendance-Slot-1'!$A$2:$A$1112=$C406)*('Attendance-Slot-1'!$G$2:$G$1112=DW$2),0)),"No Data")</f>
        <v>No Data</v>
      </c>
      <c r="DX406" s="62" t="str" cm="1">
        <f t="array" ref="DX406">IFERROR(INDEX('Attendance-Slot-2'!$Q$2:$Q$2595,MATCH(1,('Attendance-Slot-2'!$A$2:$A$2595=$C406)*('Attendance-Slot-2'!$G$2:$G$2595=DW$2),0)),"No Data")</f>
        <v>No Data</v>
      </c>
      <c r="DY406" s="137" t="e">
        <f>VLOOKUP($DL406,'Written Exam Marks'!$H:$Q,10,FALSE)</f>
        <v>#N/A</v>
      </c>
      <c r="DZ406" s="137" t="e">
        <f>VLOOKUP($DL406,'Written Exam Marks'!$H:$Q,9,FALSE)</f>
        <v>#N/A</v>
      </c>
      <c r="EA406" s="62" t="str">
        <f t="shared" si="482"/>
        <v>No Data</v>
      </c>
      <c r="EB406" s="62" t="str">
        <f t="shared" si="483"/>
        <v>No Data</v>
      </c>
      <c r="EC406" s="114" t="str">
        <f t="shared" si="420"/>
        <v>P-2, 
A-0, 
No Data-3</v>
      </c>
      <c r="ED406" s="114" t="str">
        <f t="shared" si="421"/>
        <v>P-2, 
A-0, 
No Data-3</v>
      </c>
      <c r="EE406" s="114" t="str">
        <f t="shared" si="484"/>
        <v>P-S2_Onsite</v>
      </c>
      <c r="EF406" s="114" t="str">
        <f t="shared" si="485"/>
        <v>P-S1_Onsite</v>
      </c>
      <c r="EG406" s="114" t="str">
        <f t="shared" si="486"/>
        <v>P-S1_Onsite</v>
      </c>
      <c r="EH406" s="114" t="str">
        <f t="shared" si="487"/>
        <v>P-S2_Onsite</v>
      </c>
      <c r="EI406" s="114" t="str">
        <f t="shared" si="488"/>
        <v>No Data</v>
      </c>
      <c r="EJ406" s="114" t="str">
        <f t="shared" si="489"/>
        <v>P-4, A-0, No Data-1</v>
      </c>
      <c r="EK406" s="114" t="s">
        <v>10453</v>
      </c>
      <c r="EL406" s="114">
        <v>30</v>
      </c>
      <c r="EM406" s="114">
        <v>10</v>
      </c>
      <c r="EN406" s="114">
        <v>57</v>
      </c>
      <c r="EO406" s="114">
        <v>97</v>
      </c>
      <c r="EP406" s="114" t="s">
        <v>7217</v>
      </c>
      <c r="EQ406" s="114" t="s">
        <v>1054</v>
      </c>
      <c r="ER406" s="114" t="s">
        <v>3117</v>
      </c>
      <c r="ES406" s="114"/>
      <c r="ET406" s="30" t="s">
        <v>3117</v>
      </c>
    </row>
    <row r="407" spans="1:150" x14ac:dyDescent="0.25">
      <c r="A407" s="114">
        <v>404</v>
      </c>
      <c r="B407" s="114" t="s">
        <v>7224</v>
      </c>
      <c r="C407" s="80" t="s">
        <v>4367</v>
      </c>
      <c r="D407" s="30" t="s">
        <v>4368</v>
      </c>
      <c r="E407" s="30" t="s">
        <v>4369</v>
      </c>
      <c r="F407" s="33" t="s">
        <v>7202</v>
      </c>
      <c r="G407" s="30" t="s">
        <v>4370</v>
      </c>
      <c r="H407" s="143">
        <v>15</v>
      </c>
      <c r="I407" s="143">
        <v>15</v>
      </c>
      <c r="J407" s="143">
        <v>19</v>
      </c>
      <c r="K407" s="143">
        <v>15</v>
      </c>
      <c r="L407" s="143">
        <v>64</v>
      </c>
      <c r="M407" s="143">
        <v>65</v>
      </c>
      <c r="N407" s="40" t="s">
        <v>7314</v>
      </c>
      <c r="O407" s="40" t="s">
        <v>1593</v>
      </c>
      <c r="P407" s="13" t="str">
        <f t="shared" si="422"/>
        <v>2025EM1100404-MDSDF401</v>
      </c>
      <c r="Q407" s="40" t="str">
        <f t="shared" si="423"/>
        <v>0 missed</v>
      </c>
      <c r="R407" s="40" t="str">
        <f t="shared" si="424"/>
        <v>0 missed</v>
      </c>
      <c r="S407" s="40">
        <f t="shared" si="425"/>
        <v>3</v>
      </c>
      <c r="T407" s="40">
        <f t="shared" si="426"/>
        <v>1</v>
      </c>
      <c r="U407" s="41">
        <f t="shared" si="427"/>
        <v>1</v>
      </c>
      <c r="V407" s="41">
        <f t="shared" si="428"/>
        <v>1</v>
      </c>
      <c r="W407" s="40" t="str">
        <f t="shared" si="429"/>
        <v>0 missed</v>
      </c>
      <c r="X407" s="113">
        <f t="shared" si="430"/>
        <v>4</v>
      </c>
      <c r="Y407" s="13">
        <f t="shared" si="431"/>
        <v>1</v>
      </c>
      <c r="Z407" s="13" t="str">
        <f t="shared" si="432"/>
        <v>Q-3 A-1 || Q Total-3, A Total-1</v>
      </c>
      <c r="AA407" s="113" t="str" cm="1">
        <f t="array" ref="AA407">IFERROR(INDEX('Attendance-Slot-1'!$Q$2:$Q$1112,MATCH(1,('Attendance-Slot-1'!$A$2:$A$1112=$C407)*('Attendance-Slot-1'!$G$2:$G$1112=AA$2),0)),"No Data")</f>
        <v>No Data</v>
      </c>
      <c r="AB407" s="113" t="str" cm="1">
        <f t="array" ref="AB407">IFERROR(INDEX('Attendance-Slot-2'!$Q$2:$Q$2595,MATCH(1,('Attendance-Slot-2'!$A$2:$A$2595=$C407)*('Attendance-Slot-2'!$G$2:$G$2595=AA$2),0)),"No Data")</f>
        <v>P-S2_Onsite</v>
      </c>
      <c r="AC407" s="133">
        <f>VLOOKUP($P407,'Written Exam Marks'!$H:$Q,10,FALSE)</f>
        <v>1</v>
      </c>
      <c r="AD407" s="133">
        <f>VLOOKUP($P407,'Written Exam Marks'!$H:$Q,9,FALSE)</f>
        <v>35</v>
      </c>
      <c r="AE407" s="113" t="str">
        <f t="shared" si="433"/>
        <v>Present</v>
      </c>
      <c r="AF407" s="113" t="str">
        <f t="shared" si="434"/>
        <v>P-S2_Onsite</v>
      </c>
      <c r="AG407" s="146">
        <v>7.5</v>
      </c>
      <c r="AH407" s="146">
        <v>9.5</v>
      </c>
      <c r="AI407" s="146">
        <v>10</v>
      </c>
      <c r="AJ407" s="146">
        <v>10</v>
      </c>
      <c r="AK407" s="146">
        <v>10</v>
      </c>
      <c r="AL407" s="146">
        <v>10</v>
      </c>
      <c r="AM407" s="146">
        <v>57</v>
      </c>
      <c r="AN407" s="146">
        <v>60</v>
      </c>
      <c r="AO407" s="43" t="s">
        <v>7336</v>
      </c>
      <c r="AP407" s="43" t="s">
        <v>1598</v>
      </c>
      <c r="AQ407" s="50" t="str">
        <f t="shared" si="435"/>
        <v>2025EM1100404-MDSDF402</v>
      </c>
      <c r="AR407" s="43" t="str">
        <f t="shared" si="436"/>
        <v>0 missed</v>
      </c>
      <c r="AS407" s="47" t="s">
        <v>7342</v>
      </c>
      <c r="AT407" s="43">
        <f t="shared" si="437"/>
        <v>6</v>
      </c>
      <c r="AU407" s="48" t="s">
        <v>7342</v>
      </c>
      <c r="AV407" s="49">
        <f t="shared" si="438"/>
        <v>1</v>
      </c>
      <c r="AW407" s="48" t="s">
        <v>7342</v>
      </c>
      <c r="AX407" s="43" t="str">
        <f t="shared" si="439"/>
        <v>0 missed</v>
      </c>
      <c r="AY407" s="42">
        <f t="shared" si="440"/>
        <v>6</v>
      </c>
      <c r="AZ407" s="50">
        <f t="shared" si="441"/>
        <v>1</v>
      </c>
      <c r="BA407" s="50" t="str">
        <f t="shared" si="442"/>
        <v>Q-6 A-- || Q Total-6, A Total-0</v>
      </c>
      <c r="BB407" s="42" t="str" cm="1">
        <f t="array" ref="BB407">IFERROR(INDEX('Attendance-Slot-1'!$Q$2:$Q$1112,MATCH(1,('Attendance-Slot-1'!$A$2:$A$1112=$C407)*('Attendance-Slot-1'!$G$2:$G$1112=BB$2),0)),"No Data")</f>
        <v>No Data</v>
      </c>
      <c r="BC407" s="42" t="str" cm="1">
        <f t="array" ref="BC407">IFERROR(INDEX('Attendance-Slot-2'!$Q$2:$Q$2595,MATCH(1,('Attendance-Slot-2'!$A$2:$A$2595=$C407)*('Attendance-Slot-2'!$G$2:$G$2595=BB$2),0)),"No Data")</f>
        <v>P-S2_Onsite</v>
      </c>
      <c r="BD407" s="134">
        <f>VLOOKUP($AQ407,'Written Exam Marks'!$H:$Q,10,FALSE)</f>
        <v>24</v>
      </c>
      <c r="BE407" s="134">
        <f>VLOOKUP($AQ407,'Written Exam Marks'!$H:$Q,9,FALSE)</f>
        <v>40</v>
      </c>
      <c r="BF407" s="42" t="str">
        <f t="shared" si="443"/>
        <v>Present</v>
      </c>
      <c r="BG407" s="42" t="str">
        <f t="shared" si="444"/>
        <v>P-S2_Onsite</v>
      </c>
      <c r="BH407" s="147">
        <v>19</v>
      </c>
      <c r="BI407" s="147">
        <v>33.5</v>
      </c>
      <c r="BJ407" s="147">
        <v>52.5</v>
      </c>
      <c r="BK407" s="147">
        <v>60</v>
      </c>
      <c r="BL407" s="52" t="s">
        <v>3697</v>
      </c>
      <c r="BM407" s="52" t="s">
        <v>1606</v>
      </c>
      <c r="BN407" s="57" t="str">
        <f t="shared" si="445"/>
        <v>2025EM1100404-MDSDF403</v>
      </c>
      <c r="BO407" s="52" t="str">
        <f t="shared" si="446"/>
        <v>0 missed</v>
      </c>
      <c r="BP407" s="52" t="str">
        <f t="shared" si="447"/>
        <v>0 missed</v>
      </c>
      <c r="BQ407" s="52">
        <f t="shared" si="448"/>
        <v>1</v>
      </c>
      <c r="BR407" s="52">
        <f t="shared" si="449"/>
        <v>1</v>
      </c>
      <c r="BS407" s="56">
        <f t="shared" si="450"/>
        <v>1</v>
      </c>
      <c r="BT407" s="56">
        <f t="shared" si="451"/>
        <v>1</v>
      </c>
      <c r="BU407" s="52" t="str">
        <f t="shared" si="452"/>
        <v>0 missed</v>
      </c>
      <c r="BV407" s="51">
        <f t="shared" si="453"/>
        <v>2</v>
      </c>
      <c r="BW407" s="57">
        <f t="shared" si="454"/>
        <v>1</v>
      </c>
      <c r="BX407" s="57" t="str">
        <f t="shared" si="455"/>
        <v>Q-1 A-1 || Q Total-1, A Total-1</v>
      </c>
      <c r="BY407" s="51" t="str" cm="1">
        <f t="array" ref="BY407">IFERROR(INDEX('Attendance-Slot-1'!$Q$2:$Q$1112,MATCH(1,('Attendance-Slot-1'!$A$2:$A$1112=$C407)*('Attendance-Slot-1'!$G$2:$G$1112=BY$2),0)),"No Data")</f>
        <v>No Data</v>
      </c>
      <c r="BZ407" s="51" t="str" cm="1">
        <f t="array" ref="BZ407">IFERROR(INDEX('Attendance-Slot-2'!$Q$2:$Q$2595,MATCH(1,('Attendance-Slot-2'!$A$2:$A$2595=$C407)*('Attendance-Slot-2'!$G$2:$G$2595=BY$2),0)),"No Data")</f>
        <v>P-S2_Onsite</v>
      </c>
      <c r="CA407" s="135">
        <f>VLOOKUP($BN407,'Written Exam Marks'!$H:$Q,10,FALSE)</f>
        <v>17</v>
      </c>
      <c r="CB407" s="135">
        <f>VLOOKUP($BN407,'Written Exam Marks'!$H:$Q,9,FALSE)</f>
        <v>40</v>
      </c>
      <c r="CC407" s="51" t="str">
        <f t="shared" si="456"/>
        <v>Present</v>
      </c>
      <c r="CD407" s="51" t="str">
        <f t="shared" si="457"/>
        <v>P-S2_Onsite</v>
      </c>
      <c r="CE407" s="29">
        <v>19</v>
      </c>
      <c r="CF407" s="29">
        <v>20</v>
      </c>
      <c r="CG407" s="29">
        <v>16</v>
      </c>
      <c r="CH407" s="29">
        <v>55</v>
      </c>
      <c r="CI407" s="29">
        <v>60</v>
      </c>
      <c r="CJ407" s="61" t="s">
        <v>7343</v>
      </c>
      <c r="CK407" s="61" t="s">
        <v>1613</v>
      </c>
      <c r="CL407" s="10" t="str">
        <f t="shared" si="458"/>
        <v>2025EM1100404-MDSDF404</v>
      </c>
      <c r="CM407" s="61" t="str">
        <f t="shared" si="459"/>
        <v>0 missed</v>
      </c>
      <c r="CN407" s="61" t="str">
        <f t="shared" si="460"/>
        <v>0 missed</v>
      </c>
      <c r="CO407" s="111">
        <f t="shared" si="461"/>
        <v>2</v>
      </c>
      <c r="CP407" s="111">
        <f t="shared" si="462"/>
        <v>1</v>
      </c>
      <c r="CQ407" s="9">
        <f t="shared" si="463"/>
        <v>1</v>
      </c>
      <c r="CR407" s="9">
        <f t="shared" si="464"/>
        <v>1</v>
      </c>
      <c r="CS407" s="61" t="str">
        <f t="shared" si="465"/>
        <v>0 missed</v>
      </c>
      <c r="CT407" s="111">
        <f t="shared" si="466"/>
        <v>3</v>
      </c>
      <c r="CU407" s="10">
        <f t="shared" si="467"/>
        <v>1</v>
      </c>
      <c r="CV407" s="10" t="str">
        <f t="shared" si="468"/>
        <v>Q-2 A-1 || Q Total-2, A Total-1</v>
      </c>
      <c r="CW407" s="111" t="str" cm="1">
        <f t="array" ref="CW407">IFERROR(INDEX('Attendance-Slot-1'!$Q$2:$Q$1112,MATCH(1,('Attendance-Slot-1'!$A$2:$A$1112=$C407)*('Attendance-Slot-1'!$G$2:$G$1112=CW$2),0)),"No Data")</f>
        <v>No Data</v>
      </c>
      <c r="CX407" s="111" t="str" cm="1">
        <f t="array" ref="CX407">IFERROR(INDEX('Attendance-Slot-2'!$Q$2:$Q$2595,MATCH(1,('Attendance-Slot-2'!$A$2:$A$2595=$C407)*('Attendance-Slot-2'!$G$2:$G$2595=CW$2),0)),"No Data")</f>
        <v>P-S2_Onsite</v>
      </c>
      <c r="CY407" s="136">
        <f>VLOOKUP($CL407,'Written Exam Marks'!$H:$Q,10,FALSE)</f>
        <v>19</v>
      </c>
      <c r="CZ407" s="136">
        <f>VLOOKUP($CL407,'Written Exam Marks'!$H:$Q,9,FALSE)</f>
        <v>40</v>
      </c>
      <c r="DA407" s="111" t="str">
        <f t="shared" si="469"/>
        <v>Present</v>
      </c>
      <c r="DB407" s="111" t="str">
        <f t="shared" si="470"/>
        <v>P-S2_Onsite</v>
      </c>
      <c r="DC407" s="148">
        <v>6</v>
      </c>
      <c r="DD407" s="148">
        <v>7.5</v>
      </c>
      <c r="DE407" s="148">
        <v>9</v>
      </c>
      <c r="DF407" s="148">
        <v>10</v>
      </c>
      <c r="DG407" s="148">
        <v>18</v>
      </c>
      <c r="DH407" s="148">
        <v>50.5</v>
      </c>
      <c r="DI407" s="148">
        <v>65</v>
      </c>
      <c r="DJ407" s="66" t="s">
        <v>7351</v>
      </c>
      <c r="DK407" s="66" t="s">
        <v>1631</v>
      </c>
      <c r="DL407" s="68" t="str">
        <f t="shared" si="471"/>
        <v>2025EM1100404-MDSDF406</v>
      </c>
      <c r="DM407" s="66" t="str">
        <f t="shared" si="472"/>
        <v>0 missed</v>
      </c>
      <c r="DN407" s="66" t="str">
        <f t="shared" si="473"/>
        <v>0 missed</v>
      </c>
      <c r="DO407" s="62">
        <f t="shared" si="474"/>
        <v>3</v>
      </c>
      <c r="DP407" s="62">
        <f t="shared" si="475"/>
        <v>2</v>
      </c>
      <c r="DQ407" s="67">
        <f t="shared" si="476"/>
        <v>1</v>
      </c>
      <c r="DR407" s="67">
        <f t="shared" si="477"/>
        <v>1</v>
      </c>
      <c r="DS407" s="66" t="str">
        <f t="shared" si="478"/>
        <v>0 missed</v>
      </c>
      <c r="DT407" s="62">
        <f t="shared" si="479"/>
        <v>5</v>
      </c>
      <c r="DU407" s="68">
        <f t="shared" si="480"/>
        <v>1</v>
      </c>
      <c r="DV407" s="68" t="str">
        <f t="shared" si="481"/>
        <v>Q-3 A-2 || Q Total-3, A Total-2</v>
      </c>
      <c r="DW407" s="62" t="str" cm="1">
        <f t="array" ref="DW407">IFERROR(INDEX('Attendance-Slot-1'!$Q$2:$Q$1112,MATCH(1,('Attendance-Slot-1'!$A$2:$A$1112=$C407)*('Attendance-Slot-1'!$G$2:$G$1112=DW$2),0)),"No Data")</f>
        <v>No Data</v>
      </c>
      <c r="DX407" s="62" t="str" cm="1">
        <f t="array" ref="DX407">IFERROR(INDEX('Attendance-Slot-2'!$Q$2:$Q$2595,MATCH(1,('Attendance-Slot-2'!$A$2:$A$2595=$C407)*('Attendance-Slot-2'!$G$2:$G$2595=DW$2),0)),"No Data")</f>
        <v>P-S2_Onsite</v>
      </c>
      <c r="DY407" s="137">
        <f>VLOOKUP($DL407,'Written Exam Marks'!$H:$Q,10,FALSE)</f>
        <v>15</v>
      </c>
      <c r="DZ407" s="137">
        <f>VLOOKUP($DL407,'Written Exam Marks'!$H:$Q,9,FALSE)</f>
        <v>35</v>
      </c>
      <c r="EA407" s="62" t="str">
        <f t="shared" si="482"/>
        <v>Present</v>
      </c>
      <c r="EB407" s="62" t="str">
        <f t="shared" si="483"/>
        <v>P-S2_Onsite</v>
      </c>
      <c r="EC407" s="114" t="str">
        <f t="shared" si="420"/>
        <v>P-0, 
A-0, 
No Data-5</v>
      </c>
      <c r="ED407" s="114" t="str">
        <f t="shared" si="421"/>
        <v>P-5, 
A-0, 
No Data-0</v>
      </c>
      <c r="EE407" s="114" t="str">
        <f t="shared" si="484"/>
        <v>P-S2_Onsite</v>
      </c>
      <c r="EF407" s="114" t="str">
        <f t="shared" si="485"/>
        <v>P-S2_Onsite</v>
      </c>
      <c r="EG407" s="114" t="str">
        <f t="shared" si="486"/>
        <v>P-S2_Onsite</v>
      </c>
      <c r="EH407" s="114" t="str">
        <f t="shared" si="487"/>
        <v>P-S2_Onsite</v>
      </c>
      <c r="EI407" s="114" t="str">
        <f t="shared" si="488"/>
        <v>P-S2_Onsite</v>
      </c>
      <c r="EJ407" s="114" t="str">
        <f t="shared" si="489"/>
        <v>P-5, A-0, No Data-0</v>
      </c>
      <c r="EK407" s="114" t="s">
        <v>10453</v>
      </c>
      <c r="EL407" s="114">
        <v>29</v>
      </c>
      <c r="EM407" s="114">
        <v>10</v>
      </c>
      <c r="EN407" s="114">
        <v>52</v>
      </c>
      <c r="EO407" s="114">
        <v>91</v>
      </c>
      <c r="EP407" s="114" t="s">
        <v>7217</v>
      </c>
      <c r="EQ407" s="114" t="s">
        <v>1054</v>
      </c>
      <c r="ER407" s="114" t="s">
        <v>4367</v>
      </c>
      <c r="ES407" s="114"/>
      <c r="ET407" s="30" t="s">
        <v>4367</v>
      </c>
    </row>
    <row r="408" spans="1:150" x14ac:dyDescent="0.25">
      <c r="A408" s="114">
        <v>405</v>
      </c>
      <c r="B408" s="114" t="s">
        <v>7224</v>
      </c>
      <c r="C408" s="80" t="s">
        <v>3123</v>
      </c>
      <c r="D408" s="30" t="s">
        <v>3124</v>
      </c>
      <c r="E408" s="30" t="s">
        <v>3125</v>
      </c>
      <c r="F408" s="33" t="s">
        <v>7201</v>
      </c>
      <c r="G408" s="30" t="s">
        <v>3126</v>
      </c>
      <c r="H408" s="143">
        <v>13</v>
      </c>
      <c r="I408" s="143">
        <v>13.5</v>
      </c>
      <c r="J408" s="143">
        <v>17</v>
      </c>
      <c r="K408" s="143">
        <v>15</v>
      </c>
      <c r="L408" s="143">
        <v>58.5</v>
      </c>
      <c r="M408" s="143">
        <v>65</v>
      </c>
      <c r="N408" s="40" t="s">
        <v>7314</v>
      </c>
      <c r="O408" s="40" t="s">
        <v>1593</v>
      </c>
      <c r="P408" s="13" t="str">
        <f t="shared" si="422"/>
        <v>2025EM1100405-MDSDF401</v>
      </c>
      <c r="Q408" s="40" t="str">
        <f t="shared" si="423"/>
        <v>0 missed</v>
      </c>
      <c r="R408" s="40" t="str">
        <f t="shared" si="424"/>
        <v>0 missed</v>
      </c>
      <c r="S408" s="40">
        <f t="shared" si="425"/>
        <v>3</v>
      </c>
      <c r="T408" s="40">
        <f t="shared" si="426"/>
        <v>1</v>
      </c>
      <c r="U408" s="41">
        <f t="shared" si="427"/>
        <v>1</v>
      </c>
      <c r="V408" s="41">
        <f t="shared" si="428"/>
        <v>1</v>
      </c>
      <c r="W408" s="40" t="str">
        <f t="shared" si="429"/>
        <v>0 missed</v>
      </c>
      <c r="X408" s="113">
        <f t="shared" si="430"/>
        <v>4</v>
      </c>
      <c r="Y408" s="13">
        <f t="shared" si="431"/>
        <v>1</v>
      </c>
      <c r="Z408" s="13" t="str">
        <f t="shared" si="432"/>
        <v>Q-3 A-1 || Q Total-3, A Total-1</v>
      </c>
      <c r="AA408" s="113" t="str" cm="1">
        <f t="array" ref="AA408">IFERROR(INDEX('Attendance-Slot-1'!$Q$2:$Q$1112,MATCH(1,('Attendance-Slot-1'!$A$2:$A$1112=$C408)*('Attendance-Slot-1'!$G$2:$G$1112=AA$2),0)),"No Data")</f>
        <v>P-S1_Online</v>
      </c>
      <c r="AB408" s="113" t="str" cm="1">
        <f t="array" ref="AB408">IFERROR(INDEX('Attendance-Slot-2'!$Q$2:$Q$2595,MATCH(1,('Attendance-Slot-2'!$A$2:$A$2595=$C408)*('Attendance-Slot-2'!$G$2:$G$2595=AA$2),0)),"No Data")</f>
        <v>No Data</v>
      </c>
      <c r="AC408" s="133">
        <f>VLOOKUP($P408,'Written Exam Marks'!$H:$Q,10,FALSE)</f>
        <v>12</v>
      </c>
      <c r="AD408" s="133">
        <f>VLOOKUP($P408,'Written Exam Marks'!$H:$Q,9,FALSE)</f>
        <v>35</v>
      </c>
      <c r="AE408" s="113" t="str">
        <f t="shared" si="433"/>
        <v>Present</v>
      </c>
      <c r="AF408" s="113" t="str">
        <f t="shared" si="434"/>
        <v>P-S1_Online</v>
      </c>
      <c r="AG408" s="146">
        <v>10</v>
      </c>
      <c r="AH408" s="146">
        <v>10</v>
      </c>
      <c r="AI408" s="146">
        <v>10</v>
      </c>
      <c r="AJ408" s="146">
        <v>10</v>
      </c>
      <c r="AK408" s="146">
        <v>10</v>
      </c>
      <c r="AL408" s="146">
        <v>9</v>
      </c>
      <c r="AM408" s="146">
        <v>59</v>
      </c>
      <c r="AN408" s="146">
        <v>60</v>
      </c>
      <c r="AO408" s="43" t="s">
        <v>7336</v>
      </c>
      <c r="AP408" s="43" t="s">
        <v>1598</v>
      </c>
      <c r="AQ408" s="50" t="str">
        <f t="shared" si="435"/>
        <v>2025EM1100405-MDSDF402</v>
      </c>
      <c r="AR408" s="43" t="str">
        <f t="shared" si="436"/>
        <v>0 missed</v>
      </c>
      <c r="AS408" s="47" t="s">
        <v>7342</v>
      </c>
      <c r="AT408" s="43">
        <f t="shared" si="437"/>
        <v>6</v>
      </c>
      <c r="AU408" s="48" t="s">
        <v>7342</v>
      </c>
      <c r="AV408" s="49">
        <f t="shared" si="438"/>
        <v>1</v>
      </c>
      <c r="AW408" s="48" t="s">
        <v>7342</v>
      </c>
      <c r="AX408" s="43" t="str">
        <f t="shared" si="439"/>
        <v>0 missed</v>
      </c>
      <c r="AY408" s="42">
        <f t="shared" si="440"/>
        <v>6</v>
      </c>
      <c r="AZ408" s="50">
        <f t="shared" si="441"/>
        <v>1</v>
      </c>
      <c r="BA408" s="50" t="str">
        <f t="shared" si="442"/>
        <v>Q-6 A-- || Q Total-6, A Total-0</v>
      </c>
      <c r="BB408" s="42" t="str" cm="1">
        <f t="array" ref="BB408">IFERROR(INDEX('Attendance-Slot-1'!$Q$2:$Q$1112,MATCH(1,('Attendance-Slot-1'!$A$2:$A$1112=$C408)*('Attendance-Slot-1'!$G$2:$G$1112=BB$2),0)),"No Data")</f>
        <v>No Data</v>
      </c>
      <c r="BC408" s="42" t="str" cm="1">
        <f t="array" ref="BC408">IFERROR(INDEX('Attendance-Slot-2'!$Q$2:$Q$2595,MATCH(1,('Attendance-Slot-2'!$A$2:$A$2595=$C408)*('Attendance-Slot-2'!$G$2:$G$2595=BB$2),0)),"No Data")</f>
        <v>A-S2_Online</v>
      </c>
      <c r="BD408" s="134" t="e">
        <f>VLOOKUP($AQ408,'Written Exam Marks'!$H:$Q,10,FALSE)</f>
        <v>#N/A</v>
      </c>
      <c r="BE408" s="134" t="e">
        <f>VLOOKUP($AQ408,'Written Exam Marks'!$H:$Q,9,FALSE)</f>
        <v>#N/A</v>
      </c>
      <c r="BF408" s="42" t="str">
        <f t="shared" si="443"/>
        <v>Absent</v>
      </c>
      <c r="BG408" s="42" t="str">
        <f t="shared" si="444"/>
        <v>A-S2_Online</v>
      </c>
      <c r="BH408" s="147">
        <v>19</v>
      </c>
      <c r="BI408" s="147">
        <v>23.5</v>
      </c>
      <c r="BJ408" s="147">
        <v>42.5</v>
      </c>
      <c r="BK408" s="147">
        <v>60</v>
      </c>
      <c r="BL408" s="52" t="s">
        <v>3697</v>
      </c>
      <c r="BM408" s="52" t="s">
        <v>1606</v>
      </c>
      <c r="BN408" s="57" t="str">
        <f t="shared" si="445"/>
        <v>2025EM1100405-MDSDF403</v>
      </c>
      <c r="BO408" s="52" t="str">
        <f t="shared" si="446"/>
        <v>0 missed</v>
      </c>
      <c r="BP408" s="52" t="str">
        <f t="shared" si="447"/>
        <v>0 missed</v>
      </c>
      <c r="BQ408" s="52">
        <f t="shared" si="448"/>
        <v>1</v>
      </c>
      <c r="BR408" s="52">
        <f t="shared" si="449"/>
        <v>1</v>
      </c>
      <c r="BS408" s="56">
        <f t="shared" si="450"/>
        <v>1</v>
      </c>
      <c r="BT408" s="56">
        <f t="shared" si="451"/>
        <v>1</v>
      </c>
      <c r="BU408" s="52" t="str">
        <f t="shared" si="452"/>
        <v>0 missed</v>
      </c>
      <c r="BV408" s="51">
        <f t="shared" si="453"/>
        <v>2</v>
      </c>
      <c r="BW408" s="57">
        <f t="shared" si="454"/>
        <v>1</v>
      </c>
      <c r="BX408" s="57" t="str">
        <f t="shared" si="455"/>
        <v>Q-1 A-1 || Q Total-1, A Total-1</v>
      </c>
      <c r="BY408" s="51" t="str" cm="1">
        <f t="array" ref="BY408">IFERROR(INDEX('Attendance-Slot-1'!$Q$2:$Q$1112,MATCH(1,('Attendance-Slot-1'!$A$2:$A$1112=$C408)*('Attendance-Slot-1'!$G$2:$G$1112=BY$2),0)),"No Data")</f>
        <v>No Data</v>
      </c>
      <c r="BZ408" s="51" t="str" cm="1">
        <f t="array" ref="BZ408">IFERROR(INDEX('Attendance-Slot-2'!$Q$2:$Q$2595,MATCH(1,('Attendance-Slot-2'!$A$2:$A$2595=$C408)*('Attendance-Slot-2'!$G$2:$G$2595=BY$2),0)),"No Data")</f>
        <v>A-S2_Online</v>
      </c>
      <c r="CA408" s="135" t="e">
        <f>VLOOKUP($BN408,'Written Exam Marks'!$H:$Q,10,FALSE)</f>
        <v>#N/A</v>
      </c>
      <c r="CB408" s="135" t="e">
        <f>VLOOKUP($BN408,'Written Exam Marks'!$H:$Q,9,FALSE)</f>
        <v>#N/A</v>
      </c>
      <c r="CC408" s="51" t="str">
        <f t="shared" si="456"/>
        <v>Absent</v>
      </c>
      <c r="CD408" s="51" t="str">
        <f t="shared" si="457"/>
        <v>A-S2_Online</v>
      </c>
      <c r="CE408" s="29" t="s">
        <v>5</v>
      </c>
      <c r="CF408" s="29">
        <v>20</v>
      </c>
      <c r="CG408" s="29">
        <v>19</v>
      </c>
      <c r="CH408" s="29">
        <v>39</v>
      </c>
      <c r="CI408" s="29">
        <v>60</v>
      </c>
      <c r="CJ408" s="61" t="s">
        <v>7343</v>
      </c>
      <c r="CK408" s="61" t="s">
        <v>1613</v>
      </c>
      <c r="CL408" s="10" t="str">
        <f t="shared" si="458"/>
        <v>2025EM1100405-MDSDF404</v>
      </c>
      <c r="CM408" s="61" t="str">
        <f t="shared" si="459"/>
        <v>1 missed</v>
      </c>
      <c r="CN408" s="61" t="str">
        <f t="shared" si="460"/>
        <v>0 missed</v>
      </c>
      <c r="CO408" s="111">
        <f t="shared" si="461"/>
        <v>1</v>
      </c>
      <c r="CP408" s="111">
        <f t="shared" si="462"/>
        <v>1</v>
      </c>
      <c r="CQ408" s="9">
        <f t="shared" si="463"/>
        <v>0.5</v>
      </c>
      <c r="CR408" s="9">
        <f t="shared" si="464"/>
        <v>1</v>
      </c>
      <c r="CS408" s="61" t="str">
        <f t="shared" si="465"/>
        <v>1 missed</v>
      </c>
      <c r="CT408" s="111">
        <f t="shared" si="466"/>
        <v>2</v>
      </c>
      <c r="CU408" s="10">
        <f t="shared" si="467"/>
        <v>0.66666666666666663</v>
      </c>
      <c r="CV408" s="10" t="str">
        <f t="shared" si="468"/>
        <v>Q-1 A-1 || Q Total-2, A Total-1</v>
      </c>
      <c r="CW408" s="111" t="str" cm="1">
        <f t="array" ref="CW408">IFERROR(INDEX('Attendance-Slot-1'!$Q$2:$Q$1112,MATCH(1,('Attendance-Slot-1'!$A$2:$A$1112=$C408)*('Attendance-Slot-1'!$G$2:$G$1112=CW$2),0)),"No Data")</f>
        <v>A-S1_Online</v>
      </c>
      <c r="CX408" s="111" t="str" cm="1">
        <f t="array" ref="CX408">IFERROR(INDEX('Attendance-Slot-2'!$Q$2:$Q$2595,MATCH(1,('Attendance-Slot-2'!$A$2:$A$2595=$C408)*('Attendance-Slot-2'!$G$2:$G$2595=CW$2),0)),"No Data")</f>
        <v>A-S2_Online</v>
      </c>
      <c r="CY408" s="136" t="e">
        <f>VLOOKUP($CL408,'Written Exam Marks'!$H:$Q,10,FALSE)</f>
        <v>#N/A</v>
      </c>
      <c r="CZ408" s="136" t="e">
        <f>VLOOKUP($CL408,'Written Exam Marks'!$H:$Q,9,FALSE)</f>
        <v>#N/A</v>
      </c>
      <c r="DA408" s="111" t="str">
        <f t="shared" si="469"/>
        <v>Absent</v>
      </c>
      <c r="DB408" s="111" t="str">
        <f t="shared" si="470"/>
        <v>A-S1_Online</v>
      </c>
      <c r="DC408" s="148">
        <v>5.5</v>
      </c>
      <c r="DD408" s="148">
        <v>7.625</v>
      </c>
      <c r="DE408" s="148">
        <v>0.5</v>
      </c>
      <c r="DF408" s="148">
        <v>15</v>
      </c>
      <c r="DG408" s="148">
        <v>17</v>
      </c>
      <c r="DH408" s="148">
        <v>45.625</v>
      </c>
      <c r="DI408" s="148">
        <v>65</v>
      </c>
      <c r="DJ408" s="66" t="s">
        <v>7351</v>
      </c>
      <c r="DK408" s="66" t="s">
        <v>1631</v>
      </c>
      <c r="DL408" s="68" t="str">
        <f t="shared" si="471"/>
        <v>2025EM1100405-MDSDF406</v>
      </c>
      <c r="DM408" s="66" t="str">
        <f t="shared" si="472"/>
        <v>0 missed</v>
      </c>
      <c r="DN408" s="66" t="str">
        <f t="shared" si="473"/>
        <v>0 missed</v>
      </c>
      <c r="DO408" s="62">
        <f t="shared" si="474"/>
        <v>3</v>
      </c>
      <c r="DP408" s="62">
        <f t="shared" si="475"/>
        <v>2</v>
      </c>
      <c r="DQ408" s="67">
        <f t="shared" si="476"/>
        <v>1</v>
      </c>
      <c r="DR408" s="67">
        <f t="shared" si="477"/>
        <v>1</v>
      </c>
      <c r="DS408" s="66" t="str">
        <f t="shared" si="478"/>
        <v>0 missed</v>
      </c>
      <c r="DT408" s="62">
        <f t="shared" si="479"/>
        <v>5</v>
      </c>
      <c r="DU408" s="68">
        <f t="shared" si="480"/>
        <v>1</v>
      </c>
      <c r="DV408" s="68" t="str">
        <f t="shared" si="481"/>
        <v>Q-3 A-2 || Q Total-3, A Total-2</v>
      </c>
      <c r="DW408" s="62" t="str" cm="1">
        <f t="array" ref="DW408">IFERROR(INDEX('Attendance-Slot-1'!$Q$2:$Q$1112,MATCH(1,('Attendance-Slot-1'!$A$2:$A$1112=$C408)*('Attendance-Slot-1'!$G$2:$G$1112=DW$2),0)),"No Data")</f>
        <v>No Data</v>
      </c>
      <c r="DX408" s="62" t="str" cm="1">
        <f t="array" ref="DX408">IFERROR(INDEX('Attendance-Slot-2'!$Q$2:$Q$2595,MATCH(1,('Attendance-Slot-2'!$A$2:$A$2595=$C408)*('Attendance-Slot-2'!$G$2:$G$2595=DW$2),0)),"No Data")</f>
        <v>A-S2_Online</v>
      </c>
      <c r="DY408" s="137" t="e">
        <f>VLOOKUP($DL408,'Written Exam Marks'!$H:$Q,10,FALSE)</f>
        <v>#N/A</v>
      </c>
      <c r="DZ408" s="137" t="e">
        <f>VLOOKUP($DL408,'Written Exam Marks'!$H:$Q,9,FALSE)</f>
        <v>#N/A</v>
      </c>
      <c r="EA408" s="62" t="str">
        <f t="shared" si="482"/>
        <v>Absent</v>
      </c>
      <c r="EB408" s="62" t="str">
        <f t="shared" si="483"/>
        <v>A-S2_Online</v>
      </c>
      <c r="EC408" s="114" t="str">
        <f t="shared" si="420"/>
        <v>P-1, 
A-1, 
No Data-3</v>
      </c>
      <c r="ED408" s="114" t="str">
        <f t="shared" si="421"/>
        <v>P-0, 
A-4, 
No Data-1</v>
      </c>
      <c r="EE408" s="114" t="str">
        <f t="shared" si="484"/>
        <v>P-S1_Online</v>
      </c>
      <c r="EF408" s="114" t="str">
        <f t="shared" si="485"/>
        <v>A-S2_Online</v>
      </c>
      <c r="EG408" s="114" t="str">
        <f t="shared" si="486"/>
        <v>A-S2_Online</v>
      </c>
      <c r="EH408" s="114" t="str">
        <f t="shared" si="487"/>
        <v>A-S1_Online</v>
      </c>
      <c r="EI408" s="114" t="str">
        <f t="shared" si="488"/>
        <v>A-S2_Online</v>
      </c>
      <c r="EJ408" s="114" t="str">
        <f t="shared" si="489"/>
        <v>P-1, A-4, No Data-0</v>
      </c>
      <c r="EK408" s="114" t="s">
        <v>10453</v>
      </c>
      <c r="EL408" s="114">
        <v>26</v>
      </c>
      <c r="EM408" s="114">
        <v>10</v>
      </c>
      <c r="EN408" s="114">
        <v>58</v>
      </c>
      <c r="EO408" s="114">
        <v>94</v>
      </c>
      <c r="EP408" s="114" t="s">
        <v>7217</v>
      </c>
      <c r="EQ408" s="114" t="s">
        <v>1031</v>
      </c>
      <c r="ER408" s="114" t="s">
        <v>3123</v>
      </c>
      <c r="ES408" s="114"/>
      <c r="ET408" s="30" t="s">
        <v>3123</v>
      </c>
    </row>
    <row r="409" spans="1:150" x14ac:dyDescent="0.25">
      <c r="A409" s="114">
        <v>406</v>
      </c>
      <c r="B409" s="114" t="s">
        <v>7224</v>
      </c>
      <c r="C409" s="80" t="s">
        <v>4371</v>
      </c>
      <c r="D409" s="30" t="s">
        <v>4372</v>
      </c>
      <c r="E409" s="30" t="s">
        <v>4373</v>
      </c>
      <c r="F409" s="33" t="s">
        <v>7201</v>
      </c>
      <c r="G409" s="30" t="s">
        <v>4374</v>
      </c>
      <c r="H409" s="143">
        <v>15</v>
      </c>
      <c r="I409" s="143" t="s">
        <v>5</v>
      </c>
      <c r="J409" s="143" t="s">
        <v>5</v>
      </c>
      <c r="K409" s="143" t="s">
        <v>5</v>
      </c>
      <c r="L409" s="143">
        <v>15</v>
      </c>
      <c r="M409" s="143">
        <v>65</v>
      </c>
      <c r="N409" s="40" t="s">
        <v>7314</v>
      </c>
      <c r="O409" s="40" t="s">
        <v>1593</v>
      </c>
      <c r="P409" s="13" t="str">
        <f t="shared" si="422"/>
        <v>2025EM1100406-MDSDF401</v>
      </c>
      <c r="Q409" s="40" t="str">
        <f t="shared" si="423"/>
        <v>2 missed</v>
      </c>
      <c r="R409" s="40" t="str">
        <f t="shared" si="424"/>
        <v>1 missed</v>
      </c>
      <c r="S409" s="40">
        <f t="shared" si="425"/>
        <v>1</v>
      </c>
      <c r="T409" s="40">
        <f t="shared" si="426"/>
        <v>0</v>
      </c>
      <c r="U409" s="41">
        <f t="shared" si="427"/>
        <v>0.33333333333333331</v>
      </c>
      <c r="V409" s="41">
        <f t="shared" si="428"/>
        <v>0</v>
      </c>
      <c r="W409" s="40" t="str">
        <f t="shared" si="429"/>
        <v>3 missed</v>
      </c>
      <c r="X409" s="113">
        <f t="shared" si="430"/>
        <v>1</v>
      </c>
      <c r="Y409" s="13">
        <f t="shared" si="431"/>
        <v>0.25</v>
      </c>
      <c r="Z409" s="13" t="str">
        <f t="shared" si="432"/>
        <v>Q-1 A-0 || Q Total-3, A Total-1</v>
      </c>
      <c r="AA409" s="113" t="str" cm="1">
        <f t="array" ref="AA409">IFERROR(INDEX('Attendance-Slot-1'!$Q$2:$Q$1112,MATCH(1,('Attendance-Slot-1'!$A$2:$A$1112=$C409)*('Attendance-Slot-1'!$G$2:$G$1112=AA$2),0)),"No Data")</f>
        <v>No Data</v>
      </c>
      <c r="AB409" s="113" t="str" cm="1">
        <f t="array" ref="AB409">IFERROR(INDEX('Attendance-Slot-2'!$Q$2:$Q$2595,MATCH(1,('Attendance-Slot-2'!$A$2:$A$2595=$C409)*('Attendance-Slot-2'!$G$2:$G$2595=AA$2),0)),"No Data")</f>
        <v>A-S2_Onsite</v>
      </c>
      <c r="AC409" s="133" t="e">
        <f>VLOOKUP($P409,'Written Exam Marks'!$H:$Q,10,FALSE)</f>
        <v>#N/A</v>
      </c>
      <c r="AD409" s="133" t="e">
        <f>VLOOKUP($P409,'Written Exam Marks'!$H:$Q,9,FALSE)</f>
        <v>#N/A</v>
      </c>
      <c r="AE409" s="113" t="str">
        <f t="shared" si="433"/>
        <v>Absent</v>
      </c>
      <c r="AF409" s="113" t="str">
        <f t="shared" si="434"/>
        <v>A-S2_Onsite</v>
      </c>
      <c r="AG409" s="146">
        <v>10</v>
      </c>
      <c r="AH409" s="146">
        <v>4.5</v>
      </c>
      <c r="AI409" s="146">
        <v>10</v>
      </c>
      <c r="AJ409" s="146">
        <v>9</v>
      </c>
      <c r="AK409" s="146" t="s">
        <v>5</v>
      </c>
      <c r="AL409" s="146" t="s">
        <v>5</v>
      </c>
      <c r="AM409" s="146">
        <v>33.5</v>
      </c>
      <c r="AN409" s="146">
        <v>60</v>
      </c>
      <c r="AO409" s="43" t="s">
        <v>7336</v>
      </c>
      <c r="AP409" s="43" t="s">
        <v>1598</v>
      </c>
      <c r="AQ409" s="50" t="str">
        <f t="shared" si="435"/>
        <v>2025EM1100406-MDSDF402</v>
      </c>
      <c r="AR409" s="43" t="str">
        <f t="shared" si="436"/>
        <v>2 missed</v>
      </c>
      <c r="AS409" s="47" t="s">
        <v>7342</v>
      </c>
      <c r="AT409" s="43">
        <f t="shared" si="437"/>
        <v>4</v>
      </c>
      <c r="AU409" s="48" t="s">
        <v>7342</v>
      </c>
      <c r="AV409" s="49">
        <f t="shared" si="438"/>
        <v>0.66666666666666663</v>
      </c>
      <c r="AW409" s="48" t="s">
        <v>7342</v>
      </c>
      <c r="AX409" s="43" t="str">
        <f t="shared" si="439"/>
        <v>2 missed</v>
      </c>
      <c r="AY409" s="42">
        <f t="shared" si="440"/>
        <v>4</v>
      </c>
      <c r="AZ409" s="50">
        <f t="shared" si="441"/>
        <v>0.66666666666666663</v>
      </c>
      <c r="BA409" s="50" t="str">
        <f t="shared" si="442"/>
        <v>Q-4 A-- || Q Total-6, A Total-0</v>
      </c>
      <c r="BB409" s="42" t="str" cm="1">
        <f t="array" ref="BB409">IFERROR(INDEX('Attendance-Slot-1'!$Q$2:$Q$1112,MATCH(1,('Attendance-Slot-1'!$A$2:$A$1112=$C409)*('Attendance-Slot-1'!$G$2:$G$1112=BB$2),0)),"No Data")</f>
        <v>No Data</v>
      </c>
      <c r="BC409" s="42" t="str" cm="1">
        <f t="array" ref="BC409">IFERROR(INDEX('Attendance-Slot-2'!$Q$2:$Q$2595,MATCH(1,('Attendance-Slot-2'!$A$2:$A$2595=$C409)*('Attendance-Slot-2'!$G$2:$G$2595=BB$2),0)),"No Data")</f>
        <v>A-S2_Onsite</v>
      </c>
      <c r="BD409" s="134" t="e">
        <f>VLOOKUP($AQ409,'Written Exam Marks'!$H:$Q,10,FALSE)</f>
        <v>#N/A</v>
      </c>
      <c r="BE409" s="134" t="e">
        <f>VLOOKUP($AQ409,'Written Exam Marks'!$H:$Q,9,FALSE)</f>
        <v>#N/A</v>
      </c>
      <c r="BF409" s="42" t="str">
        <f t="shared" si="443"/>
        <v>Absent</v>
      </c>
      <c r="BG409" s="42" t="str">
        <f t="shared" si="444"/>
        <v>A-S2_Onsite</v>
      </c>
      <c r="BH409" s="147">
        <v>20</v>
      </c>
      <c r="BI409" s="147" t="s">
        <v>5</v>
      </c>
      <c r="BJ409" s="147">
        <v>20</v>
      </c>
      <c r="BK409" s="147">
        <v>60</v>
      </c>
      <c r="BL409" s="52" t="s">
        <v>3697</v>
      </c>
      <c r="BM409" s="52" t="s">
        <v>1606</v>
      </c>
      <c r="BN409" s="57" t="str">
        <f t="shared" si="445"/>
        <v>2025EM1100406-MDSDF403</v>
      </c>
      <c r="BO409" s="52" t="str">
        <f t="shared" si="446"/>
        <v>0 missed</v>
      </c>
      <c r="BP409" s="52" t="str">
        <f t="shared" si="447"/>
        <v>1 missed</v>
      </c>
      <c r="BQ409" s="52">
        <f t="shared" si="448"/>
        <v>1</v>
      </c>
      <c r="BR409" s="52">
        <f t="shared" si="449"/>
        <v>0</v>
      </c>
      <c r="BS409" s="56">
        <f t="shared" si="450"/>
        <v>1</v>
      </c>
      <c r="BT409" s="56">
        <f t="shared" si="451"/>
        <v>0</v>
      </c>
      <c r="BU409" s="52" t="str">
        <f t="shared" si="452"/>
        <v>1 missed</v>
      </c>
      <c r="BV409" s="51">
        <f t="shared" si="453"/>
        <v>1</v>
      </c>
      <c r="BW409" s="57">
        <f t="shared" si="454"/>
        <v>0.5</v>
      </c>
      <c r="BX409" s="57" t="str">
        <f t="shared" si="455"/>
        <v>Q-1 A-0 || Q Total-1, A Total-1</v>
      </c>
      <c r="BY409" s="51" t="str" cm="1">
        <f t="array" ref="BY409">IFERROR(INDEX('Attendance-Slot-1'!$Q$2:$Q$1112,MATCH(1,('Attendance-Slot-1'!$A$2:$A$1112=$C409)*('Attendance-Slot-1'!$G$2:$G$1112=BY$2),0)),"No Data")</f>
        <v>No Data</v>
      </c>
      <c r="BZ409" s="51" t="str" cm="1">
        <f t="array" ref="BZ409">IFERROR(INDEX('Attendance-Slot-2'!$Q$2:$Q$2595,MATCH(1,('Attendance-Slot-2'!$A$2:$A$2595=$C409)*('Attendance-Slot-2'!$G$2:$G$2595=BY$2),0)),"No Data")</f>
        <v>A-S2_Onsite</v>
      </c>
      <c r="CA409" s="135" t="e">
        <f>VLOOKUP($BN409,'Written Exam Marks'!$H:$Q,10,FALSE)</f>
        <v>#N/A</v>
      </c>
      <c r="CB409" s="135" t="e">
        <f>VLOOKUP($BN409,'Written Exam Marks'!$H:$Q,9,FALSE)</f>
        <v>#N/A</v>
      </c>
      <c r="CC409" s="51" t="str">
        <f t="shared" si="456"/>
        <v>Absent</v>
      </c>
      <c r="CD409" s="51" t="str">
        <f t="shared" si="457"/>
        <v>A-S2_Onsite</v>
      </c>
      <c r="CE409" s="29" t="s">
        <v>5</v>
      </c>
      <c r="CF409" s="29" t="s">
        <v>5</v>
      </c>
      <c r="CG409" s="29" t="s">
        <v>5</v>
      </c>
      <c r="CH409" s="29">
        <v>0</v>
      </c>
      <c r="CI409" s="29">
        <v>60</v>
      </c>
      <c r="CJ409" s="61" t="s">
        <v>7343</v>
      </c>
      <c r="CK409" s="61" t="s">
        <v>1613</v>
      </c>
      <c r="CL409" s="10" t="str">
        <f t="shared" si="458"/>
        <v>2025EM1100406-MDSDF404</v>
      </c>
      <c r="CM409" s="61" t="str">
        <f t="shared" si="459"/>
        <v>2 missed</v>
      </c>
      <c r="CN409" s="61" t="str">
        <f t="shared" si="460"/>
        <v>1 missed</v>
      </c>
      <c r="CO409" s="111">
        <f t="shared" si="461"/>
        <v>0</v>
      </c>
      <c r="CP409" s="111">
        <f t="shared" si="462"/>
        <v>0</v>
      </c>
      <c r="CQ409" s="9">
        <f t="shared" si="463"/>
        <v>0</v>
      </c>
      <c r="CR409" s="9">
        <f t="shared" si="464"/>
        <v>0</v>
      </c>
      <c r="CS409" s="61" t="str">
        <f t="shared" si="465"/>
        <v>3 missed</v>
      </c>
      <c r="CT409" s="111">
        <f t="shared" si="466"/>
        <v>0</v>
      </c>
      <c r="CU409" s="10">
        <f t="shared" si="467"/>
        <v>0</v>
      </c>
      <c r="CV409" s="10" t="str">
        <f t="shared" si="468"/>
        <v>Q-0 A-0 || Q Total-2, A Total-1</v>
      </c>
      <c r="CW409" s="111" t="str" cm="1">
        <f t="array" ref="CW409">IFERROR(INDEX('Attendance-Slot-1'!$Q$2:$Q$1112,MATCH(1,('Attendance-Slot-1'!$A$2:$A$1112=$C409)*('Attendance-Slot-1'!$G$2:$G$1112=CW$2),0)),"No Data")</f>
        <v>No Data</v>
      </c>
      <c r="CX409" s="111" t="str" cm="1">
        <f t="array" ref="CX409">IFERROR(INDEX('Attendance-Slot-2'!$Q$2:$Q$2595,MATCH(1,('Attendance-Slot-2'!$A$2:$A$2595=$C409)*('Attendance-Slot-2'!$G$2:$G$2595=CW$2),0)),"No Data")</f>
        <v>A-S2_Onsite</v>
      </c>
      <c r="CY409" s="136" t="e">
        <f>VLOOKUP($CL409,'Written Exam Marks'!$H:$Q,10,FALSE)</f>
        <v>#N/A</v>
      </c>
      <c r="CZ409" s="136" t="e">
        <f>VLOOKUP($CL409,'Written Exam Marks'!$H:$Q,9,FALSE)</f>
        <v>#N/A</v>
      </c>
      <c r="DA409" s="111" t="str">
        <f t="shared" si="469"/>
        <v>Absent</v>
      </c>
      <c r="DB409" s="111" t="str">
        <f t="shared" si="470"/>
        <v>A-S2_Onsite</v>
      </c>
      <c r="DC409" s="148">
        <v>5.5</v>
      </c>
      <c r="DD409" s="148" t="s">
        <v>5</v>
      </c>
      <c r="DE409" s="148" t="s">
        <v>5</v>
      </c>
      <c r="DF409" s="148" t="s">
        <v>5</v>
      </c>
      <c r="DG409" s="148" t="s">
        <v>5</v>
      </c>
      <c r="DH409" s="148">
        <v>5.5</v>
      </c>
      <c r="DI409" s="148">
        <v>65</v>
      </c>
      <c r="DJ409" s="66" t="s">
        <v>7351</v>
      </c>
      <c r="DK409" s="66" t="s">
        <v>1631</v>
      </c>
      <c r="DL409" s="68" t="str">
        <f t="shared" si="471"/>
        <v>2025EM1100406-MDSDF406</v>
      </c>
      <c r="DM409" s="66" t="str">
        <f t="shared" si="472"/>
        <v>2 missed</v>
      </c>
      <c r="DN409" s="66" t="str">
        <f t="shared" si="473"/>
        <v>2 missed</v>
      </c>
      <c r="DO409" s="62">
        <f t="shared" si="474"/>
        <v>1</v>
      </c>
      <c r="DP409" s="62">
        <f t="shared" si="475"/>
        <v>0</v>
      </c>
      <c r="DQ409" s="67">
        <f t="shared" si="476"/>
        <v>0.33333333333333331</v>
      </c>
      <c r="DR409" s="67">
        <f t="shared" si="477"/>
        <v>0</v>
      </c>
      <c r="DS409" s="66" t="str">
        <f t="shared" si="478"/>
        <v>4 missed</v>
      </c>
      <c r="DT409" s="62">
        <f t="shared" si="479"/>
        <v>1</v>
      </c>
      <c r="DU409" s="68">
        <f t="shared" si="480"/>
        <v>0.2</v>
      </c>
      <c r="DV409" s="68" t="str">
        <f t="shared" si="481"/>
        <v>Q-1 A-0 || Q Total-3, A Total-2</v>
      </c>
      <c r="DW409" s="62" t="str" cm="1">
        <f t="array" ref="DW409">IFERROR(INDEX('Attendance-Slot-1'!$Q$2:$Q$1112,MATCH(1,('Attendance-Slot-1'!$A$2:$A$1112=$C409)*('Attendance-Slot-1'!$G$2:$G$1112=DW$2),0)),"No Data")</f>
        <v>No Data</v>
      </c>
      <c r="DX409" s="62" t="str" cm="1">
        <f t="array" ref="DX409">IFERROR(INDEX('Attendance-Slot-2'!$Q$2:$Q$2595,MATCH(1,('Attendance-Slot-2'!$A$2:$A$2595=$C409)*('Attendance-Slot-2'!$G$2:$G$2595=DW$2),0)),"No Data")</f>
        <v>A-S2_Onsite</v>
      </c>
      <c r="DY409" s="137" t="e">
        <f>VLOOKUP($DL409,'Written Exam Marks'!$H:$Q,10,FALSE)</f>
        <v>#N/A</v>
      </c>
      <c r="DZ409" s="137" t="e">
        <f>VLOOKUP($DL409,'Written Exam Marks'!$H:$Q,9,FALSE)</f>
        <v>#N/A</v>
      </c>
      <c r="EA409" s="62" t="str">
        <f t="shared" si="482"/>
        <v>Absent</v>
      </c>
      <c r="EB409" s="62" t="str">
        <f t="shared" si="483"/>
        <v>A-S2_Onsite</v>
      </c>
      <c r="EC409" s="114" t="str">
        <f t="shared" si="420"/>
        <v>P-0, 
A-0, 
No Data-5</v>
      </c>
      <c r="ED409" s="114" t="str">
        <f t="shared" si="421"/>
        <v>P-0, 
A-5, 
No Data-0</v>
      </c>
      <c r="EE409" s="114" t="str">
        <f t="shared" si="484"/>
        <v>A-S2_Onsite</v>
      </c>
      <c r="EF409" s="114" t="str">
        <f t="shared" si="485"/>
        <v>A-S2_Onsite</v>
      </c>
      <c r="EG409" s="114" t="str">
        <f t="shared" si="486"/>
        <v>A-S2_Onsite</v>
      </c>
      <c r="EH409" s="114" t="str">
        <f t="shared" si="487"/>
        <v>A-S2_Onsite</v>
      </c>
      <c r="EI409" s="114" t="str">
        <f t="shared" si="488"/>
        <v>A-S2_Onsite</v>
      </c>
      <c r="EJ409" s="114" t="str">
        <f t="shared" si="489"/>
        <v>P-0, A-5, No Data-0</v>
      </c>
      <c r="EK409" s="114" t="s">
        <v>10453</v>
      </c>
      <c r="EL409" s="114">
        <v>23.5</v>
      </c>
      <c r="EM409" s="114">
        <v>10</v>
      </c>
      <c r="EN409" s="114" t="s">
        <v>10455</v>
      </c>
      <c r="EO409" s="114">
        <v>33.5</v>
      </c>
      <c r="EP409" s="114" t="s">
        <v>7218</v>
      </c>
      <c r="EQ409" s="114" t="s">
        <v>1054</v>
      </c>
      <c r="ER409" s="114" t="s">
        <v>4371</v>
      </c>
      <c r="ES409" s="114" t="s">
        <v>7218</v>
      </c>
      <c r="ET409" s="30" t="s">
        <v>4371</v>
      </c>
    </row>
    <row r="410" spans="1:150" x14ac:dyDescent="0.25">
      <c r="A410" s="114">
        <v>407</v>
      </c>
      <c r="B410" s="114" t="s">
        <v>7224</v>
      </c>
      <c r="C410" s="80" t="s">
        <v>4375</v>
      </c>
      <c r="D410" s="30" t="s">
        <v>4376</v>
      </c>
      <c r="E410" s="30" t="s">
        <v>4377</v>
      </c>
      <c r="F410" s="33" t="s">
        <v>7202</v>
      </c>
      <c r="G410" s="30" t="s">
        <v>4378</v>
      </c>
      <c r="H410" s="143">
        <v>14.667</v>
      </c>
      <c r="I410" s="143">
        <v>15</v>
      </c>
      <c r="J410" s="143">
        <v>20</v>
      </c>
      <c r="K410" s="143">
        <v>15</v>
      </c>
      <c r="L410" s="143">
        <v>64.667000000000002</v>
      </c>
      <c r="M410" s="143">
        <v>65</v>
      </c>
      <c r="N410" s="40" t="s">
        <v>7314</v>
      </c>
      <c r="O410" s="40" t="s">
        <v>1593</v>
      </c>
      <c r="P410" s="13" t="str">
        <f t="shared" si="422"/>
        <v>2025EM1100407-MDSDF401</v>
      </c>
      <c r="Q410" s="40" t="str">
        <f t="shared" si="423"/>
        <v>0 missed</v>
      </c>
      <c r="R410" s="40" t="str">
        <f t="shared" si="424"/>
        <v>0 missed</v>
      </c>
      <c r="S410" s="40">
        <f t="shared" si="425"/>
        <v>3</v>
      </c>
      <c r="T410" s="40">
        <f t="shared" si="426"/>
        <v>1</v>
      </c>
      <c r="U410" s="41">
        <f t="shared" si="427"/>
        <v>1</v>
      </c>
      <c r="V410" s="41">
        <f t="shared" si="428"/>
        <v>1</v>
      </c>
      <c r="W410" s="40" t="str">
        <f t="shared" si="429"/>
        <v>0 missed</v>
      </c>
      <c r="X410" s="113">
        <f t="shared" si="430"/>
        <v>4</v>
      </c>
      <c r="Y410" s="13">
        <f t="shared" si="431"/>
        <v>1</v>
      </c>
      <c r="Z410" s="13" t="str">
        <f t="shared" si="432"/>
        <v>Q-3 A-1 || Q Total-3, A Total-1</v>
      </c>
      <c r="AA410" s="113" t="str" cm="1">
        <f t="array" ref="AA410">IFERROR(INDEX('Attendance-Slot-1'!$Q$2:$Q$1112,MATCH(1,('Attendance-Slot-1'!$A$2:$A$1112=$C410)*('Attendance-Slot-1'!$G$2:$G$1112=AA$2),0)),"No Data")</f>
        <v>No Data</v>
      </c>
      <c r="AB410" s="113" t="str" cm="1">
        <f t="array" ref="AB410">IFERROR(INDEX('Attendance-Slot-2'!$Q$2:$Q$2595,MATCH(1,('Attendance-Slot-2'!$A$2:$A$2595=$C410)*('Attendance-Slot-2'!$G$2:$G$2595=AA$2),0)),"No Data")</f>
        <v>A-S2_Online</v>
      </c>
      <c r="AC410" s="133" t="e">
        <f>VLOOKUP($P410,'Written Exam Marks'!$H:$Q,10,FALSE)</f>
        <v>#N/A</v>
      </c>
      <c r="AD410" s="133" t="e">
        <f>VLOOKUP($P410,'Written Exam Marks'!$H:$Q,9,FALSE)</f>
        <v>#N/A</v>
      </c>
      <c r="AE410" s="113" t="str">
        <f t="shared" si="433"/>
        <v>Absent</v>
      </c>
      <c r="AF410" s="113" t="str">
        <f t="shared" si="434"/>
        <v>A-S2_Online</v>
      </c>
      <c r="AG410" s="146">
        <v>8</v>
      </c>
      <c r="AH410" s="146">
        <v>9.5</v>
      </c>
      <c r="AI410" s="146">
        <v>10</v>
      </c>
      <c r="AJ410" s="146">
        <v>10</v>
      </c>
      <c r="AK410" s="146">
        <v>10</v>
      </c>
      <c r="AL410" s="146">
        <v>9</v>
      </c>
      <c r="AM410" s="146">
        <v>56.5</v>
      </c>
      <c r="AN410" s="146">
        <v>60</v>
      </c>
      <c r="AO410" s="43" t="s">
        <v>7336</v>
      </c>
      <c r="AP410" s="43" t="s">
        <v>1598</v>
      </c>
      <c r="AQ410" s="50" t="str">
        <f t="shared" si="435"/>
        <v>2025EM1100407-MDSDF402</v>
      </c>
      <c r="AR410" s="43" t="str">
        <f t="shared" si="436"/>
        <v>0 missed</v>
      </c>
      <c r="AS410" s="47" t="s">
        <v>7342</v>
      </c>
      <c r="AT410" s="43">
        <f t="shared" si="437"/>
        <v>6</v>
      </c>
      <c r="AU410" s="48" t="s">
        <v>7342</v>
      </c>
      <c r="AV410" s="49">
        <f t="shared" si="438"/>
        <v>1</v>
      </c>
      <c r="AW410" s="48" t="s">
        <v>7342</v>
      </c>
      <c r="AX410" s="43" t="str">
        <f t="shared" si="439"/>
        <v>0 missed</v>
      </c>
      <c r="AY410" s="42">
        <f t="shared" si="440"/>
        <v>6</v>
      </c>
      <c r="AZ410" s="50">
        <f t="shared" si="441"/>
        <v>1</v>
      </c>
      <c r="BA410" s="50" t="str">
        <f t="shared" si="442"/>
        <v>Q-6 A-- || Q Total-6, A Total-0</v>
      </c>
      <c r="BB410" s="42" t="str" cm="1">
        <f t="array" ref="BB410">IFERROR(INDEX('Attendance-Slot-1'!$Q$2:$Q$1112,MATCH(1,('Attendance-Slot-1'!$A$2:$A$1112=$C410)*('Attendance-Slot-1'!$G$2:$G$1112=BB$2),0)),"No Data")</f>
        <v>No Data</v>
      </c>
      <c r="BC410" s="42" t="str" cm="1">
        <f t="array" ref="BC410">IFERROR(INDEX('Attendance-Slot-2'!$Q$2:$Q$2595,MATCH(1,('Attendance-Slot-2'!$A$2:$A$2595=$C410)*('Attendance-Slot-2'!$G$2:$G$2595=BB$2),0)),"No Data")</f>
        <v>A-S2_Online</v>
      </c>
      <c r="BD410" s="134" t="e">
        <f>VLOOKUP($AQ410,'Written Exam Marks'!$H:$Q,10,FALSE)</f>
        <v>#N/A</v>
      </c>
      <c r="BE410" s="134" t="e">
        <f>VLOOKUP($AQ410,'Written Exam Marks'!$H:$Q,9,FALSE)</f>
        <v>#N/A</v>
      </c>
      <c r="BF410" s="42" t="str">
        <f t="shared" si="443"/>
        <v>Absent</v>
      </c>
      <c r="BG410" s="42" t="str">
        <f t="shared" si="444"/>
        <v>A-S2_Online</v>
      </c>
      <c r="BH410" s="147">
        <v>20</v>
      </c>
      <c r="BI410" s="147">
        <v>26.5</v>
      </c>
      <c r="BJ410" s="147">
        <v>46.5</v>
      </c>
      <c r="BK410" s="147">
        <v>60</v>
      </c>
      <c r="BL410" s="52" t="s">
        <v>3697</v>
      </c>
      <c r="BM410" s="52" t="s">
        <v>1606</v>
      </c>
      <c r="BN410" s="57" t="str">
        <f t="shared" si="445"/>
        <v>2025EM1100407-MDSDF403</v>
      </c>
      <c r="BO410" s="52" t="str">
        <f t="shared" si="446"/>
        <v>0 missed</v>
      </c>
      <c r="BP410" s="52" t="str">
        <f t="shared" si="447"/>
        <v>0 missed</v>
      </c>
      <c r="BQ410" s="52">
        <f t="shared" si="448"/>
        <v>1</v>
      </c>
      <c r="BR410" s="52">
        <f t="shared" si="449"/>
        <v>1</v>
      </c>
      <c r="BS410" s="56">
        <f t="shared" si="450"/>
        <v>1</v>
      </c>
      <c r="BT410" s="56">
        <f t="shared" si="451"/>
        <v>1</v>
      </c>
      <c r="BU410" s="52" t="str">
        <f t="shared" si="452"/>
        <v>0 missed</v>
      </c>
      <c r="BV410" s="51">
        <f t="shared" si="453"/>
        <v>2</v>
      </c>
      <c r="BW410" s="57">
        <f t="shared" si="454"/>
        <v>1</v>
      </c>
      <c r="BX410" s="57" t="str">
        <f t="shared" si="455"/>
        <v>Q-1 A-1 || Q Total-1, A Total-1</v>
      </c>
      <c r="BY410" s="51" t="str" cm="1">
        <f t="array" ref="BY410">IFERROR(INDEX('Attendance-Slot-1'!$Q$2:$Q$1112,MATCH(1,('Attendance-Slot-1'!$A$2:$A$1112=$C410)*('Attendance-Slot-1'!$G$2:$G$1112=BY$2),0)),"No Data")</f>
        <v>No Data</v>
      </c>
      <c r="BZ410" s="51" t="str" cm="1">
        <f t="array" ref="BZ410">IFERROR(INDEX('Attendance-Slot-2'!$Q$2:$Q$2595,MATCH(1,('Attendance-Slot-2'!$A$2:$A$2595=$C410)*('Attendance-Slot-2'!$G$2:$G$2595=BY$2),0)),"No Data")</f>
        <v>A-S2_Online</v>
      </c>
      <c r="CA410" s="135" t="e">
        <f>VLOOKUP($BN410,'Written Exam Marks'!$H:$Q,10,FALSE)</f>
        <v>#N/A</v>
      </c>
      <c r="CB410" s="135" t="e">
        <f>VLOOKUP($BN410,'Written Exam Marks'!$H:$Q,9,FALSE)</f>
        <v>#N/A</v>
      </c>
      <c r="CC410" s="51" t="str">
        <f t="shared" si="456"/>
        <v>Absent</v>
      </c>
      <c r="CD410" s="51" t="str">
        <f t="shared" si="457"/>
        <v>A-S2_Online</v>
      </c>
      <c r="CE410" s="29">
        <v>18</v>
      </c>
      <c r="CF410" s="29">
        <v>19</v>
      </c>
      <c r="CG410" s="29">
        <v>18</v>
      </c>
      <c r="CH410" s="29">
        <v>55</v>
      </c>
      <c r="CI410" s="29">
        <v>60</v>
      </c>
      <c r="CJ410" s="61" t="s">
        <v>7343</v>
      </c>
      <c r="CK410" s="61" t="s">
        <v>1613</v>
      </c>
      <c r="CL410" s="10" t="str">
        <f t="shared" si="458"/>
        <v>2025EM1100407-MDSDF404</v>
      </c>
      <c r="CM410" s="61" t="str">
        <f t="shared" si="459"/>
        <v>0 missed</v>
      </c>
      <c r="CN410" s="61" t="str">
        <f t="shared" si="460"/>
        <v>0 missed</v>
      </c>
      <c r="CO410" s="111">
        <f t="shared" si="461"/>
        <v>2</v>
      </c>
      <c r="CP410" s="111">
        <f t="shared" si="462"/>
        <v>1</v>
      </c>
      <c r="CQ410" s="9">
        <f t="shared" si="463"/>
        <v>1</v>
      </c>
      <c r="CR410" s="9">
        <f t="shared" si="464"/>
        <v>1</v>
      </c>
      <c r="CS410" s="61" t="str">
        <f t="shared" si="465"/>
        <v>0 missed</v>
      </c>
      <c r="CT410" s="111">
        <f t="shared" si="466"/>
        <v>3</v>
      </c>
      <c r="CU410" s="10">
        <f t="shared" si="467"/>
        <v>1</v>
      </c>
      <c r="CV410" s="10" t="str">
        <f t="shared" si="468"/>
        <v>Q-2 A-1 || Q Total-2, A Total-1</v>
      </c>
      <c r="CW410" s="111" t="str" cm="1">
        <f t="array" ref="CW410">IFERROR(INDEX('Attendance-Slot-1'!$Q$2:$Q$1112,MATCH(1,('Attendance-Slot-1'!$A$2:$A$1112=$C410)*('Attendance-Slot-1'!$G$2:$G$1112=CW$2),0)),"No Data")</f>
        <v>No Data</v>
      </c>
      <c r="CX410" s="111" t="str" cm="1">
        <f t="array" ref="CX410">IFERROR(INDEX('Attendance-Slot-2'!$Q$2:$Q$2595,MATCH(1,('Attendance-Slot-2'!$A$2:$A$2595=$C410)*('Attendance-Slot-2'!$G$2:$G$2595=CW$2),0)),"No Data")</f>
        <v>A-S2_Online</v>
      </c>
      <c r="CY410" s="136" t="e">
        <f>VLOOKUP($CL410,'Written Exam Marks'!$H:$Q,10,FALSE)</f>
        <v>#N/A</v>
      </c>
      <c r="CZ410" s="136" t="e">
        <f>VLOOKUP($CL410,'Written Exam Marks'!$H:$Q,9,FALSE)</f>
        <v>#N/A</v>
      </c>
      <c r="DA410" s="111" t="str">
        <f t="shared" si="469"/>
        <v>Absent</v>
      </c>
      <c r="DB410" s="111" t="str">
        <f t="shared" si="470"/>
        <v>A-S2_Online</v>
      </c>
      <c r="DC410" s="148">
        <v>5.5</v>
      </c>
      <c r="DD410" s="148">
        <v>7</v>
      </c>
      <c r="DE410" s="148">
        <v>9</v>
      </c>
      <c r="DF410" s="148">
        <v>15</v>
      </c>
      <c r="DG410" s="148">
        <v>19</v>
      </c>
      <c r="DH410" s="148">
        <v>55.5</v>
      </c>
      <c r="DI410" s="148">
        <v>65</v>
      </c>
      <c r="DJ410" s="66" t="s">
        <v>7351</v>
      </c>
      <c r="DK410" s="66" t="s">
        <v>1631</v>
      </c>
      <c r="DL410" s="68" t="str">
        <f t="shared" si="471"/>
        <v>2025EM1100407-MDSDF406</v>
      </c>
      <c r="DM410" s="66" t="str">
        <f t="shared" si="472"/>
        <v>0 missed</v>
      </c>
      <c r="DN410" s="66" t="str">
        <f t="shared" si="473"/>
        <v>0 missed</v>
      </c>
      <c r="DO410" s="62">
        <f t="shared" si="474"/>
        <v>3</v>
      </c>
      <c r="DP410" s="62">
        <f t="shared" si="475"/>
        <v>2</v>
      </c>
      <c r="DQ410" s="67">
        <f t="shared" si="476"/>
        <v>1</v>
      </c>
      <c r="DR410" s="67">
        <f t="shared" si="477"/>
        <v>1</v>
      </c>
      <c r="DS410" s="66" t="str">
        <f t="shared" si="478"/>
        <v>0 missed</v>
      </c>
      <c r="DT410" s="62">
        <f t="shared" si="479"/>
        <v>5</v>
      </c>
      <c r="DU410" s="68">
        <f t="shared" si="480"/>
        <v>1</v>
      </c>
      <c r="DV410" s="68" t="str">
        <f t="shared" si="481"/>
        <v>Q-3 A-2 || Q Total-3, A Total-2</v>
      </c>
      <c r="DW410" s="62" t="str" cm="1">
        <f t="array" ref="DW410">IFERROR(INDEX('Attendance-Slot-1'!$Q$2:$Q$1112,MATCH(1,('Attendance-Slot-1'!$A$2:$A$1112=$C410)*('Attendance-Slot-1'!$G$2:$G$1112=DW$2),0)),"No Data")</f>
        <v>No Data</v>
      </c>
      <c r="DX410" s="62" t="str" cm="1">
        <f t="array" ref="DX410">IFERROR(INDEX('Attendance-Slot-2'!$Q$2:$Q$2595,MATCH(1,('Attendance-Slot-2'!$A$2:$A$2595=$C410)*('Attendance-Slot-2'!$G$2:$G$2595=DW$2),0)),"No Data")</f>
        <v>A-S2_Online</v>
      </c>
      <c r="DY410" s="137" t="e">
        <f>VLOOKUP($DL410,'Written Exam Marks'!$H:$Q,10,FALSE)</f>
        <v>#N/A</v>
      </c>
      <c r="DZ410" s="137" t="e">
        <f>VLOOKUP($DL410,'Written Exam Marks'!$H:$Q,9,FALSE)</f>
        <v>#N/A</v>
      </c>
      <c r="EA410" s="62" t="str">
        <f t="shared" si="482"/>
        <v>Absent</v>
      </c>
      <c r="EB410" s="62" t="str">
        <f t="shared" si="483"/>
        <v>A-S2_Online</v>
      </c>
      <c r="EC410" s="114" t="str">
        <f t="shared" si="420"/>
        <v>P-0, 
A-0, 
No Data-5</v>
      </c>
      <c r="ED410" s="114" t="str">
        <f t="shared" si="421"/>
        <v>P-0, 
A-5, 
No Data-0</v>
      </c>
      <c r="EE410" s="114" t="str">
        <f t="shared" si="484"/>
        <v>A-S2_Online</v>
      </c>
      <c r="EF410" s="114" t="str">
        <f t="shared" si="485"/>
        <v>A-S2_Online</v>
      </c>
      <c r="EG410" s="114" t="str">
        <f t="shared" si="486"/>
        <v>A-S2_Online</v>
      </c>
      <c r="EH410" s="114" t="str">
        <f t="shared" si="487"/>
        <v>A-S2_Online</v>
      </c>
      <c r="EI410" s="114" t="str">
        <f t="shared" si="488"/>
        <v>A-S2_Online</v>
      </c>
      <c r="EJ410" s="114" t="str">
        <f t="shared" si="489"/>
        <v>P-0, A-5, No Data-0</v>
      </c>
      <c r="EK410" s="114" t="s">
        <v>10453</v>
      </c>
      <c r="EL410" s="114">
        <v>26</v>
      </c>
      <c r="EM410" s="114">
        <v>10</v>
      </c>
      <c r="EN410" s="114">
        <v>56</v>
      </c>
      <c r="EO410" s="114">
        <v>92</v>
      </c>
      <c r="EP410" s="114" t="s">
        <v>7217</v>
      </c>
      <c r="EQ410" s="114" t="s">
        <v>1031</v>
      </c>
      <c r="ER410" s="114" t="s">
        <v>4375</v>
      </c>
      <c r="ES410" s="114" t="s">
        <v>1098</v>
      </c>
      <c r="ET410" s="30" t="s">
        <v>4375</v>
      </c>
    </row>
    <row r="411" spans="1:150" x14ac:dyDescent="0.25">
      <c r="A411" s="114">
        <v>408</v>
      </c>
      <c r="B411" s="114" t="s">
        <v>7224</v>
      </c>
      <c r="C411" s="80" t="s">
        <v>4379</v>
      </c>
      <c r="D411" s="30" t="s">
        <v>4380</v>
      </c>
      <c r="E411" s="30" t="s">
        <v>4381</v>
      </c>
      <c r="F411" s="33" t="s">
        <v>7201</v>
      </c>
      <c r="G411" s="30" t="s">
        <v>4382</v>
      </c>
      <c r="H411" s="143">
        <v>15</v>
      </c>
      <c r="I411" s="143" t="s">
        <v>5</v>
      </c>
      <c r="J411" s="143" t="s">
        <v>5</v>
      </c>
      <c r="K411" s="143" t="s">
        <v>5</v>
      </c>
      <c r="L411" s="143">
        <v>15</v>
      </c>
      <c r="M411" s="143">
        <v>65</v>
      </c>
      <c r="N411" s="40" t="s">
        <v>7314</v>
      </c>
      <c r="O411" s="40" t="s">
        <v>1593</v>
      </c>
      <c r="P411" s="13" t="str">
        <f t="shared" si="422"/>
        <v>2025EM1100408-MDSDF401</v>
      </c>
      <c r="Q411" s="40" t="str">
        <f t="shared" si="423"/>
        <v>2 missed</v>
      </c>
      <c r="R411" s="40" t="str">
        <f t="shared" si="424"/>
        <v>1 missed</v>
      </c>
      <c r="S411" s="40">
        <f t="shared" si="425"/>
        <v>1</v>
      </c>
      <c r="T411" s="40">
        <f t="shared" si="426"/>
        <v>0</v>
      </c>
      <c r="U411" s="41">
        <f t="shared" si="427"/>
        <v>0.33333333333333331</v>
      </c>
      <c r="V411" s="41">
        <f t="shared" si="428"/>
        <v>0</v>
      </c>
      <c r="W411" s="40" t="str">
        <f t="shared" si="429"/>
        <v>3 missed</v>
      </c>
      <c r="X411" s="113">
        <f t="shared" si="430"/>
        <v>1</v>
      </c>
      <c r="Y411" s="13">
        <f t="shared" si="431"/>
        <v>0.25</v>
      </c>
      <c r="Z411" s="13" t="str">
        <f t="shared" si="432"/>
        <v>Q-1 A-0 || Q Total-3, A Total-1</v>
      </c>
      <c r="AA411" s="113" t="str" cm="1">
        <f t="array" ref="AA411">IFERROR(INDEX('Attendance-Slot-1'!$Q$2:$Q$1112,MATCH(1,('Attendance-Slot-1'!$A$2:$A$1112=$C411)*('Attendance-Slot-1'!$G$2:$G$1112=AA$2),0)),"No Data")</f>
        <v>No Data</v>
      </c>
      <c r="AB411" s="113" t="str" cm="1">
        <f t="array" ref="AB411">IFERROR(INDEX('Attendance-Slot-2'!$Q$2:$Q$2595,MATCH(1,('Attendance-Slot-2'!$A$2:$A$2595=$C411)*('Attendance-Slot-2'!$G$2:$G$2595=AA$2),0)),"No Data")</f>
        <v>A-S2_Onsite</v>
      </c>
      <c r="AC411" s="133" t="e">
        <f>VLOOKUP($P411,'Written Exam Marks'!$H:$Q,10,FALSE)</f>
        <v>#N/A</v>
      </c>
      <c r="AD411" s="133" t="e">
        <f>VLOOKUP($P411,'Written Exam Marks'!$H:$Q,9,FALSE)</f>
        <v>#N/A</v>
      </c>
      <c r="AE411" s="113" t="str">
        <f t="shared" si="433"/>
        <v>Absent</v>
      </c>
      <c r="AF411" s="113" t="str">
        <f t="shared" si="434"/>
        <v>A-S2_Onsite</v>
      </c>
      <c r="AG411" s="146">
        <v>9.5</v>
      </c>
      <c r="AH411" s="146">
        <v>10</v>
      </c>
      <c r="AI411" s="146">
        <v>10</v>
      </c>
      <c r="AJ411" s="146" t="s">
        <v>5</v>
      </c>
      <c r="AK411" s="146">
        <v>10</v>
      </c>
      <c r="AL411" s="146" t="s">
        <v>5</v>
      </c>
      <c r="AM411" s="146">
        <v>39.5</v>
      </c>
      <c r="AN411" s="146">
        <v>60</v>
      </c>
      <c r="AO411" s="43" t="s">
        <v>7336</v>
      </c>
      <c r="AP411" s="43" t="s">
        <v>1598</v>
      </c>
      <c r="AQ411" s="50" t="str">
        <f t="shared" si="435"/>
        <v>2025EM1100408-MDSDF402</v>
      </c>
      <c r="AR411" s="43" t="str">
        <f t="shared" si="436"/>
        <v>2 missed</v>
      </c>
      <c r="AS411" s="47" t="s">
        <v>7342</v>
      </c>
      <c r="AT411" s="43">
        <f t="shared" si="437"/>
        <v>4</v>
      </c>
      <c r="AU411" s="48" t="s">
        <v>7342</v>
      </c>
      <c r="AV411" s="49">
        <f t="shared" si="438"/>
        <v>0.66666666666666663</v>
      </c>
      <c r="AW411" s="48" t="s">
        <v>7342</v>
      </c>
      <c r="AX411" s="43" t="str">
        <f t="shared" si="439"/>
        <v>2 missed</v>
      </c>
      <c r="AY411" s="42">
        <f t="shared" si="440"/>
        <v>4</v>
      </c>
      <c r="AZ411" s="50">
        <f t="shared" si="441"/>
        <v>0.66666666666666663</v>
      </c>
      <c r="BA411" s="50" t="str">
        <f t="shared" si="442"/>
        <v>Q-4 A-- || Q Total-6, A Total-0</v>
      </c>
      <c r="BB411" s="42" t="str" cm="1">
        <f t="array" ref="BB411">IFERROR(INDEX('Attendance-Slot-1'!$Q$2:$Q$1112,MATCH(1,('Attendance-Slot-1'!$A$2:$A$1112=$C411)*('Attendance-Slot-1'!$G$2:$G$1112=BB$2),0)),"No Data")</f>
        <v>No Data</v>
      </c>
      <c r="BC411" s="42" t="str" cm="1">
        <f t="array" ref="BC411">IFERROR(INDEX('Attendance-Slot-2'!$Q$2:$Q$2595,MATCH(1,('Attendance-Slot-2'!$A$2:$A$2595=$C411)*('Attendance-Slot-2'!$G$2:$G$2595=BB$2),0)),"No Data")</f>
        <v>A-S2_Onsite</v>
      </c>
      <c r="BD411" s="134" t="e">
        <f>VLOOKUP($AQ411,'Written Exam Marks'!$H:$Q,10,FALSE)</f>
        <v>#N/A</v>
      </c>
      <c r="BE411" s="134" t="e">
        <f>VLOOKUP($AQ411,'Written Exam Marks'!$H:$Q,9,FALSE)</f>
        <v>#N/A</v>
      </c>
      <c r="BF411" s="42" t="str">
        <f t="shared" si="443"/>
        <v>Absent</v>
      </c>
      <c r="BG411" s="42" t="str">
        <f t="shared" si="444"/>
        <v>A-S2_Onsite</v>
      </c>
      <c r="BH411" s="147">
        <v>20</v>
      </c>
      <c r="BI411" s="147">
        <v>20</v>
      </c>
      <c r="BJ411" s="147">
        <v>40</v>
      </c>
      <c r="BK411" s="147">
        <v>60</v>
      </c>
      <c r="BL411" s="52" t="s">
        <v>3697</v>
      </c>
      <c r="BM411" s="52" t="s">
        <v>1606</v>
      </c>
      <c r="BN411" s="57" t="str">
        <f t="shared" si="445"/>
        <v>2025EM1100408-MDSDF403</v>
      </c>
      <c r="BO411" s="52" t="str">
        <f t="shared" si="446"/>
        <v>0 missed</v>
      </c>
      <c r="BP411" s="52" t="str">
        <f t="shared" si="447"/>
        <v>0 missed</v>
      </c>
      <c r="BQ411" s="52">
        <f t="shared" si="448"/>
        <v>1</v>
      </c>
      <c r="BR411" s="52">
        <f t="shared" si="449"/>
        <v>1</v>
      </c>
      <c r="BS411" s="56">
        <f t="shared" si="450"/>
        <v>1</v>
      </c>
      <c r="BT411" s="56">
        <f t="shared" si="451"/>
        <v>1</v>
      </c>
      <c r="BU411" s="52" t="str">
        <f t="shared" si="452"/>
        <v>0 missed</v>
      </c>
      <c r="BV411" s="51">
        <f t="shared" si="453"/>
        <v>2</v>
      </c>
      <c r="BW411" s="57">
        <f t="shared" si="454"/>
        <v>1</v>
      </c>
      <c r="BX411" s="57" t="str">
        <f t="shared" si="455"/>
        <v>Q-1 A-1 || Q Total-1, A Total-1</v>
      </c>
      <c r="BY411" s="51" t="str" cm="1">
        <f t="array" ref="BY411">IFERROR(INDEX('Attendance-Slot-1'!$Q$2:$Q$1112,MATCH(1,('Attendance-Slot-1'!$A$2:$A$1112=$C411)*('Attendance-Slot-1'!$G$2:$G$1112=BY$2),0)),"No Data")</f>
        <v>No Data</v>
      </c>
      <c r="BZ411" s="51" t="str" cm="1">
        <f t="array" ref="BZ411">IFERROR(INDEX('Attendance-Slot-2'!$Q$2:$Q$2595,MATCH(1,('Attendance-Slot-2'!$A$2:$A$2595=$C411)*('Attendance-Slot-2'!$G$2:$G$2595=BY$2),0)),"No Data")</f>
        <v>A-S2_Onsite</v>
      </c>
      <c r="CA411" s="135" t="e">
        <f>VLOOKUP($BN411,'Written Exam Marks'!$H:$Q,10,FALSE)</f>
        <v>#N/A</v>
      </c>
      <c r="CB411" s="135" t="e">
        <f>VLOOKUP($BN411,'Written Exam Marks'!$H:$Q,9,FALSE)</f>
        <v>#N/A</v>
      </c>
      <c r="CC411" s="51" t="str">
        <f t="shared" si="456"/>
        <v>Absent</v>
      </c>
      <c r="CD411" s="51" t="str">
        <f t="shared" si="457"/>
        <v>A-S2_Onsite</v>
      </c>
      <c r="CE411" s="29" t="s">
        <v>5</v>
      </c>
      <c r="CF411" s="29" t="s">
        <v>5</v>
      </c>
      <c r="CG411" s="29" t="s">
        <v>5</v>
      </c>
      <c r="CH411" s="29">
        <v>0</v>
      </c>
      <c r="CI411" s="29">
        <v>60</v>
      </c>
      <c r="CJ411" s="61" t="s">
        <v>7343</v>
      </c>
      <c r="CK411" s="61" t="s">
        <v>1613</v>
      </c>
      <c r="CL411" s="10" t="str">
        <f t="shared" si="458"/>
        <v>2025EM1100408-MDSDF404</v>
      </c>
      <c r="CM411" s="61" t="str">
        <f t="shared" si="459"/>
        <v>2 missed</v>
      </c>
      <c r="CN411" s="61" t="str">
        <f t="shared" si="460"/>
        <v>1 missed</v>
      </c>
      <c r="CO411" s="111">
        <f t="shared" si="461"/>
        <v>0</v>
      </c>
      <c r="CP411" s="111">
        <f t="shared" si="462"/>
        <v>0</v>
      </c>
      <c r="CQ411" s="9">
        <f t="shared" si="463"/>
        <v>0</v>
      </c>
      <c r="CR411" s="9">
        <f t="shared" si="464"/>
        <v>0</v>
      </c>
      <c r="CS411" s="61" t="str">
        <f t="shared" si="465"/>
        <v>3 missed</v>
      </c>
      <c r="CT411" s="111">
        <f t="shared" si="466"/>
        <v>0</v>
      </c>
      <c r="CU411" s="10">
        <f t="shared" si="467"/>
        <v>0</v>
      </c>
      <c r="CV411" s="10" t="str">
        <f t="shared" si="468"/>
        <v>Q-0 A-0 || Q Total-2, A Total-1</v>
      </c>
      <c r="CW411" s="111" t="str" cm="1">
        <f t="array" ref="CW411">IFERROR(INDEX('Attendance-Slot-1'!$Q$2:$Q$1112,MATCH(1,('Attendance-Slot-1'!$A$2:$A$1112=$C411)*('Attendance-Slot-1'!$G$2:$G$1112=CW$2),0)),"No Data")</f>
        <v>No Data</v>
      </c>
      <c r="CX411" s="111" t="str" cm="1">
        <f t="array" ref="CX411">IFERROR(INDEX('Attendance-Slot-2'!$Q$2:$Q$2595,MATCH(1,('Attendance-Slot-2'!$A$2:$A$2595=$C411)*('Attendance-Slot-2'!$G$2:$G$2595=CW$2),0)),"No Data")</f>
        <v>A-S2_Onsite</v>
      </c>
      <c r="CY411" s="136" t="e">
        <f>VLOOKUP($CL411,'Written Exam Marks'!$H:$Q,10,FALSE)</f>
        <v>#N/A</v>
      </c>
      <c r="CZ411" s="136" t="e">
        <f>VLOOKUP($CL411,'Written Exam Marks'!$H:$Q,9,FALSE)</f>
        <v>#N/A</v>
      </c>
      <c r="DA411" s="111" t="str">
        <f t="shared" si="469"/>
        <v>Absent</v>
      </c>
      <c r="DB411" s="111" t="str">
        <f t="shared" si="470"/>
        <v>A-S2_Onsite</v>
      </c>
      <c r="DC411" s="148">
        <v>3.5</v>
      </c>
      <c r="DD411" s="148">
        <v>7</v>
      </c>
      <c r="DE411" s="148" t="s">
        <v>5</v>
      </c>
      <c r="DF411" s="148" t="s">
        <v>5</v>
      </c>
      <c r="DG411" s="148" t="s">
        <v>5</v>
      </c>
      <c r="DH411" s="148">
        <v>10.5</v>
      </c>
      <c r="DI411" s="148">
        <v>65</v>
      </c>
      <c r="DJ411" s="66" t="s">
        <v>7351</v>
      </c>
      <c r="DK411" s="66" t="s">
        <v>1631</v>
      </c>
      <c r="DL411" s="68" t="str">
        <f t="shared" si="471"/>
        <v>2025EM1100408-MDSDF406</v>
      </c>
      <c r="DM411" s="66" t="str">
        <f t="shared" si="472"/>
        <v>1 missed</v>
      </c>
      <c r="DN411" s="66" t="str">
        <f t="shared" si="473"/>
        <v>2 missed</v>
      </c>
      <c r="DO411" s="62">
        <f t="shared" si="474"/>
        <v>2</v>
      </c>
      <c r="DP411" s="62">
        <f t="shared" si="475"/>
        <v>0</v>
      </c>
      <c r="DQ411" s="67">
        <f t="shared" si="476"/>
        <v>0.66666666666666663</v>
      </c>
      <c r="DR411" s="67">
        <f t="shared" si="477"/>
        <v>0</v>
      </c>
      <c r="DS411" s="66" t="str">
        <f t="shared" si="478"/>
        <v>3 missed</v>
      </c>
      <c r="DT411" s="62">
        <f t="shared" si="479"/>
        <v>2</v>
      </c>
      <c r="DU411" s="68">
        <f t="shared" si="480"/>
        <v>0.4</v>
      </c>
      <c r="DV411" s="68" t="str">
        <f t="shared" si="481"/>
        <v>Q-2 A-0 || Q Total-3, A Total-2</v>
      </c>
      <c r="DW411" s="62" t="str" cm="1">
        <f t="array" ref="DW411">IFERROR(INDEX('Attendance-Slot-1'!$Q$2:$Q$1112,MATCH(1,('Attendance-Slot-1'!$A$2:$A$1112=$C411)*('Attendance-Slot-1'!$G$2:$G$1112=DW$2),0)),"No Data")</f>
        <v>No Data</v>
      </c>
      <c r="DX411" s="62" t="str" cm="1">
        <f t="array" ref="DX411">IFERROR(INDEX('Attendance-Slot-2'!$Q$2:$Q$2595,MATCH(1,('Attendance-Slot-2'!$A$2:$A$2595=$C411)*('Attendance-Slot-2'!$G$2:$G$2595=DW$2),0)),"No Data")</f>
        <v>A-S2_Onsite</v>
      </c>
      <c r="DY411" s="137" t="e">
        <f>VLOOKUP($DL411,'Written Exam Marks'!$H:$Q,10,FALSE)</f>
        <v>#N/A</v>
      </c>
      <c r="DZ411" s="137" t="e">
        <f>VLOOKUP($DL411,'Written Exam Marks'!$H:$Q,9,FALSE)</f>
        <v>#N/A</v>
      </c>
      <c r="EA411" s="62" t="str">
        <f t="shared" si="482"/>
        <v>Absent</v>
      </c>
      <c r="EB411" s="62" t="str">
        <f t="shared" si="483"/>
        <v>A-S2_Onsite</v>
      </c>
      <c r="EC411" s="114" t="str">
        <f t="shared" si="420"/>
        <v>P-0, 
A-0, 
No Data-5</v>
      </c>
      <c r="ED411" s="114" t="str">
        <f t="shared" si="421"/>
        <v>P-0, 
A-5, 
No Data-0</v>
      </c>
      <c r="EE411" s="114" t="str">
        <f t="shared" si="484"/>
        <v>A-S2_Onsite</v>
      </c>
      <c r="EF411" s="114" t="str">
        <f t="shared" si="485"/>
        <v>A-S2_Onsite</v>
      </c>
      <c r="EG411" s="114" t="str">
        <f t="shared" si="486"/>
        <v>A-S2_Onsite</v>
      </c>
      <c r="EH411" s="114" t="str">
        <f t="shared" si="487"/>
        <v>A-S2_Onsite</v>
      </c>
      <c r="EI411" s="114" t="str">
        <f t="shared" si="488"/>
        <v>A-S2_Onsite</v>
      </c>
      <c r="EJ411" s="114" t="str">
        <f t="shared" si="489"/>
        <v>P-0, A-5, No Data-0</v>
      </c>
      <c r="EK411" s="114" t="s">
        <v>10453</v>
      </c>
      <c r="EL411" s="114">
        <v>30</v>
      </c>
      <c r="EM411" s="114">
        <v>10</v>
      </c>
      <c r="EN411" s="114" t="s">
        <v>10455</v>
      </c>
      <c r="EO411" s="114">
        <v>40</v>
      </c>
      <c r="EP411" s="114" t="s">
        <v>7218</v>
      </c>
      <c r="EQ411" s="114" t="s">
        <v>1054</v>
      </c>
      <c r="ER411" s="114" t="s">
        <v>4379</v>
      </c>
      <c r="ES411" s="114" t="s">
        <v>7218</v>
      </c>
      <c r="ET411" s="30" t="s">
        <v>4379</v>
      </c>
    </row>
    <row r="412" spans="1:150" x14ac:dyDescent="0.25">
      <c r="A412" s="114">
        <v>409</v>
      </c>
      <c r="B412" s="114" t="s">
        <v>7224</v>
      </c>
      <c r="C412" s="80" t="s">
        <v>3129</v>
      </c>
      <c r="D412" s="30" t="s">
        <v>3130</v>
      </c>
      <c r="E412" s="30" t="s">
        <v>3131</v>
      </c>
      <c r="F412" s="33" t="s">
        <v>7202</v>
      </c>
      <c r="G412" s="30" t="s">
        <v>3132</v>
      </c>
      <c r="H412" s="143">
        <v>15</v>
      </c>
      <c r="I412" s="143">
        <v>15</v>
      </c>
      <c r="J412" s="143">
        <v>17</v>
      </c>
      <c r="K412" s="143">
        <v>15</v>
      </c>
      <c r="L412" s="143">
        <v>62</v>
      </c>
      <c r="M412" s="143">
        <v>65</v>
      </c>
      <c r="N412" s="40" t="s">
        <v>7314</v>
      </c>
      <c r="O412" s="40" t="s">
        <v>1593</v>
      </c>
      <c r="P412" s="13" t="str">
        <f t="shared" si="422"/>
        <v>2025EM1100409-MDSDF401</v>
      </c>
      <c r="Q412" s="40" t="str">
        <f t="shared" si="423"/>
        <v>0 missed</v>
      </c>
      <c r="R412" s="40" t="str">
        <f t="shared" si="424"/>
        <v>0 missed</v>
      </c>
      <c r="S412" s="40">
        <f t="shared" si="425"/>
        <v>3</v>
      </c>
      <c r="T412" s="40">
        <f t="shared" si="426"/>
        <v>1</v>
      </c>
      <c r="U412" s="41">
        <f t="shared" si="427"/>
        <v>1</v>
      </c>
      <c r="V412" s="41">
        <f t="shared" si="428"/>
        <v>1</v>
      </c>
      <c r="W412" s="40" t="str">
        <f t="shared" si="429"/>
        <v>0 missed</v>
      </c>
      <c r="X412" s="113">
        <f t="shared" si="430"/>
        <v>4</v>
      </c>
      <c r="Y412" s="13">
        <f t="shared" si="431"/>
        <v>1</v>
      </c>
      <c r="Z412" s="13" t="str">
        <f t="shared" si="432"/>
        <v>Q-3 A-1 || Q Total-3, A Total-1</v>
      </c>
      <c r="AA412" s="113" t="str" cm="1">
        <f t="array" ref="AA412">IFERROR(INDEX('Attendance-Slot-1'!$Q$2:$Q$1112,MATCH(1,('Attendance-Slot-1'!$A$2:$A$1112=$C412)*('Attendance-Slot-1'!$G$2:$G$1112=AA$2),0)),"No Data")</f>
        <v>No Data</v>
      </c>
      <c r="AB412" s="113" t="str" cm="1">
        <f t="array" ref="AB412">IFERROR(INDEX('Attendance-Slot-2'!$Q$2:$Q$2595,MATCH(1,('Attendance-Slot-2'!$A$2:$A$2595=$C412)*('Attendance-Slot-2'!$G$2:$G$2595=AA$2),0)),"No Data")</f>
        <v>P-S2_Onsite</v>
      </c>
      <c r="AC412" s="133">
        <f>VLOOKUP($P412,'Written Exam Marks'!$H:$Q,10,FALSE)</f>
        <v>28</v>
      </c>
      <c r="AD412" s="133">
        <f>VLOOKUP($P412,'Written Exam Marks'!$H:$Q,9,FALSE)</f>
        <v>35</v>
      </c>
      <c r="AE412" s="113" t="str">
        <f t="shared" si="433"/>
        <v>Present</v>
      </c>
      <c r="AF412" s="113" t="str">
        <f t="shared" si="434"/>
        <v>P-S2_Onsite</v>
      </c>
      <c r="AG412" s="146">
        <v>9.5</v>
      </c>
      <c r="AH412" s="146">
        <v>9</v>
      </c>
      <c r="AI412" s="146">
        <v>10</v>
      </c>
      <c r="AJ412" s="146">
        <v>9</v>
      </c>
      <c r="AK412" s="146">
        <v>10</v>
      </c>
      <c r="AL412" s="146">
        <v>10</v>
      </c>
      <c r="AM412" s="146">
        <v>57.5</v>
      </c>
      <c r="AN412" s="146">
        <v>60</v>
      </c>
      <c r="AO412" s="43" t="s">
        <v>7336</v>
      </c>
      <c r="AP412" s="43" t="s">
        <v>1598</v>
      </c>
      <c r="AQ412" s="50" t="str">
        <f t="shared" si="435"/>
        <v>2025EM1100409-MDSDF402</v>
      </c>
      <c r="AR412" s="43" t="str">
        <f t="shared" si="436"/>
        <v>0 missed</v>
      </c>
      <c r="AS412" s="47" t="s">
        <v>7342</v>
      </c>
      <c r="AT412" s="43">
        <f t="shared" si="437"/>
        <v>6</v>
      </c>
      <c r="AU412" s="48" t="s">
        <v>7342</v>
      </c>
      <c r="AV412" s="49">
        <f t="shared" si="438"/>
        <v>1</v>
      </c>
      <c r="AW412" s="48" t="s">
        <v>7342</v>
      </c>
      <c r="AX412" s="43" t="str">
        <f t="shared" si="439"/>
        <v>0 missed</v>
      </c>
      <c r="AY412" s="42">
        <f t="shared" si="440"/>
        <v>6</v>
      </c>
      <c r="AZ412" s="50">
        <f t="shared" si="441"/>
        <v>1</v>
      </c>
      <c r="BA412" s="50" t="str">
        <f t="shared" si="442"/>
        <v>Q-6 A-- || Q Total-6, A Total-0</v>
      </c>
      <c r="BB412" s="42" t="str" cm="1">
        <f t="array" ref="BB412">IFERROR(INDEX('Attendance-Slot-1'!$Q$2:$Q$1112,MATCH(1,('Attendance-Slot-1'!$A$2:$A$1112=$C412)*('Attendance-Slot-1'!$G$2:$G$1112=BB$2),0)),"No Data")</f>
        <v>P-S1_Onsite</v>
      </c>
      <c r="BC412" s="42" t="str" cm="1">
        <f t="array" ref="BC412">IFERROR(INDEX('Attendance-Slot-2'!$Q$2:$Q$2595,MATCH(1,('Attendance-Slot-2'!$A$2:$A$2595=$C412)*('Attendance-Slot-2'!$G$2:$G$2595=BB$2),0)),"No Data")</f>
        <v>No Data</v>
      </c>
      <c r="BD412" s="134">
        <f>VLOOKUP($AQ412,'Written Exam Marks'!$H:$Q,10,FALSE)</f>
        <v>32</v>
      </c>
      <c r="BE412" s="134">
        <f>VLOOKUP($AQ412,'Written Exam Marks'!$H:$Q,9,FALSE)</f>
        <v>40</v>
      </c>
      <c r="BF412" s="42" t="str">
        <f t="shared" si="443"/>
        <v>Present</v>
      </c>
      <c r="BG412" s="42" t="str">
        <f t="shared" si="444"/>
        <v>P-S1_Onsite</v>
      </c>
      <c r="BH412" s="147">
        <v>20</v>
      </c>
      <c r="BI412" s="147">
        <v>16</v>
      </c>
      <c r="BJ412" s="147">
        <v>36</v>
      </c>
      <c r="BK412" s="147">
        <v>60</v>
      </c>
      <c r="BL412" s="52" t="s">
        <v>3697</v>
      </c>
      <c r="BM412" s="52" t="s">
        <v>1606</v>
      </c>
      <c r="BN412" s="57" t="str">
        <f t="shared" si="445"/>
        <v>2025EM1100409-MDSDF403</v>
      </c>
      <c r="BO412" s="52" t="str">
        <f t="shared" si="446"/>
        <v>0 missed</v>
      </c>
      <c r="BP412" s="52" t="str">
        <f t="shared" si="447"/>
        <v>0 missed</v>
      </c>
      <c r="BQ412" s="52">
        <f t="shared" si="448"/>
        <v>1</v>
      </c>
      <c r="BR412" s="52">
        <f t="shared" si="449"/>
        <v>1</v>
      </c>
      <c r="BS412" s="56">
        <f t="shared" si="450"/>
        <v>1</v>
      </c>
      <c r="BT412" s="56">
        <f t="shared" si="451"/>
        <v>1</v>
      </c>
      <c r="BU412" s="52" t="str">
        <f t="shared" si="452"/>
        <v>0 missed</v>
      </c>
      <c r="BV412" s="51">
        <f t="shared" si="453"/>
        <v>2</v>
      </c>
      <c r="BW412" s="57">
        <f t="shared" si="454"/>
        <v>1</v>
      </c>
      <c r="BX412" s="57" t="str">
        <f t="shared" si="455"/>
        <v>Q-1 A-1 || Q Total-1, A Total-1</v>
      </c>
      <c r="BY412" s="51" t="str" cm="1">
        <f t="array" ref="BY412">IFERROR(INDEX('Attendance-Slot-1'!$Q$2:$Q$1112,MATCH(1,('Attendance-Slot-1'!$A$2:$A$1112=$C412)*('Attendance-Slot-1'!$G$2:$G$1112=BY$2),0)),"No Data")</f>
        <v>No Data</v>
      </c>
      <c r="BZ412" s="51" t="str" cm="1">
        <f t="array" ref="BZ412">IFERROR(INDEX('Attendance-Slot-2'!$Q$2:$Q$2595,MATCH(1,('Attendance-Slot-2'!$A$2:$A$2595=$C412)*('Attendance-Slot-2'!$G$2:$G$2595=BY$2),0)),"No Data")</f>
        <v>P-S2_Onsite</v>
      </c>
      <c r="CA412" s="135">
        <f>VLOOKUP($BN412,'Written Exam Marks'!$H:$Q,10,FALSE)</f>
        <v>28.5</v>
      </c>
      <c r="CB412" s="135">
        <f>VLOOKUP($BN412,'Written Exam Marks'!$H:$Q,9,FALSE)</f>
        <v>40</v>
      </c>
      <c r="CC412" s="51" t="str">
        <f t="shared" si="456"/>
        <v>Present</v>
      </c>
      <c r="CD412" s="51" t="str">
        <f t="shared" si="457"/>
        <v>P-S2_Onsite</v>
      </c>
      <c r="CE412" s="29">
        <v>19</v>
      </c>
      <c r="CF412" s="29">
        <v>20</v>
      </c>
      <c r="CG412" s="29">
        <v>19</v>
      </c>
      <c r="CH412" s="29">
        <v>58</v>
      </c>
      <c r="CI412" s="29">
        <v>60</v>
      </c>
      <c r="CJ412" s="61" t="s">
        <v>7343</v>
      </c>
      <c r="CK412" s="61" t="s">
        <v>1613</v>
      </c>
      <c r="CL412" s="10" t="str">
        <f t="shared" si="458"/>
        <v>2025EM1100409-MDSDF404</v>
      </c>
      <c r="CM412" s="61" t="str">
        <f t="shared" si="459"/>
        <v>0 missed</v>
      </c>
      <c r="CN412" s="61" t="str">
        <f t="shared" si="460"/>
        <v>0 missed</v>
      </c>
      <c r="CO412" s="111">
        <f t="shared" si="461"/>
        <v>2</v>
      </c>
      <c r="CP412" s="111">
        <f t="shared" si="462"/>
        <v>1</v>
      </c>
      <c r="CQ412" s="9">
        <f t="shared" si="463"/>
        <v>1</v>
      </c>
      <c r="CR412" s="9">
        <f t="shared" si="464"/>
        <v>1</v>
      </c>
      <c r="CS412" s="61" t="str">
        <f t="shared" si="465"/>
        <v>0 missed</v>
      </c>
      <c r="CT412" s="111">
        <f t="shared" si="466"/>
        <v>3</v>
      </c>
      <c r="CU412" s="10">
        <f t="shared" si="467"/>
        <v>1</v>
      </c>
      <c r="CV412" s="10" t="str">
        <f t="shared" si="468"/>
        <v>Q-2 A-1 || Q Total-2, A Total-1</v>
      </c>
      <c r="CW412" s="111" t="str" cm="1">
        <f t="array" ref="CW412">IFERROR(INDEX('Attendance-Slot-1'!$Q$2:$Q$1112,MATCH(1,('Attendance-Slot-1'!$A$2:$A$1112=$C412)*('Attendance-Slot-1'!$G$2:$G$1112=CW$2),0)),"No Data")</f>
        <v>No Data</v>
      </c>
      <c r="CX412" s="111" t="str" cm="1">
        <f t="array" ref="CX412">IFERROR(INDEX('Attendance-Slot-2'!$Q$2:$Q$2595,MATCH(1,('Attendance-Slot-2'!$A$2:$A$2595=$C412)*('Attendance-Slot-2'!$G$2:$G$2595=CW$2),0)),"No Data")</f>
        <v>P-S2_Onsite</v>
      </c>
      <c r="CY412" s="136">
        <f>VLOOKUP($CL412,'Written Exam Marks'!$H:$Q,10,FALSE)</f>
        <v>31</v>
      </c>
      <c r="CZ412" s="136">
        <f>VLOOKUP($CL412,'Written Exam Marks'!$H:$Q,9,FALSE)</f>
        <v>40</v>
      </c>
      <c r="DA412" s="111" t="str">
        <f t="shared" si="469"/>
        <v>Present</v>
      </c>
      <c r="DB412" s="111" t="str">
        <f t="shared" si="470"/>
        <v>P-S2_Onsite</v>
      </c>
      <c r="DC412" s="148">
        <v>7</v>
      </c>
      <c r="DD412" s="148">
        <v>6.5</v>
      </c>
      <c r="DE412" s="148">
        <v>9</v>
      </c>
      <c r="DF412" s="148">
        <v>18</v>
      </c>
      <c r="DG412" s="148">
        <v>20</v>
      </c>
      <c r="DH412" s="148">
        <v>60.5</v>
      </c>
      <c r="DI412" s="148">
        <v>65</v>
      </c>
      <c r="DJ412" s="66" t="s">
        <v>7351</v>
      </c>
      <c r="DK412" s="66" t="s">
        <v>1631</v>
      </c>
      <c r="DL412" s="68" t="str">
        <f t="shared" si="471"/>
        <v>2025EM1100409-MDSDF406</v>
      </c>
      <c r="DM412" s="66" t="str">
        <f t="shared" si="472"/>
        <v>0 missed</v>
      </c>
      <c r="DN412" s="66" t="str">
        <f t="shared" si="473"/>
        <v>0 missed</v>
      </c>
      <c r="DO412" s="62">
        <f t="shared" si="474"/>
        <v>3</v>
      </c>
      <c r="DP412" s="62">
        <f t="shared" si="475"/>
        <v>2</v>
      </c>
      <c r="DQ412" s="67">
        <f t="shared" si="476"/>
        <v>1</v>
      </c>
      <c r="DR412" s="67">
        <f t="shared" si="477"/>
        <v>1</v>
      </c>
      <c r="DS412" s="66" t="str">
        <f t="shared" si="478"/>
        <v>0 missed</v>
      </c>
      <c r="DT412" s="62">
        <f t="shared" si="479"/>
        <v>5</v>
      </c>
      <c r="DU412" s="68">
        <f t="shared" si="480"/>
        <v>1</v>
      </c>
      <c r="DV412" s="68" t="str">
        <f t="shared" si="481"/>
        <v>Q-3 A-2 || Q Total-3, A Total-2</v>
      </c>
      <c r="DW412" s="62" t="str" cm="1">
        <f t="array" ref="DW412">IFERROR(INDEX('Attendance-Slot-1'!$Q$2:$Q$1112,MATCH(1,('Attendance-Slot-1'!$A$2:$A$1112=$C412)*('Attendance-Slot-1'!$G$2:$G$1112=DW$2),0)),"No Data")</f>
        <v>P-S1_Onsite</v>
      </c>
      <c r="DX412" s="62" t="str" cm="1">
        <f t="array" ref="DX412">IFERROR(INDEX('Attendance-Slot-2'!$Q$2:$Q$2595,MATCH(1,('Attendance-Slot-2'!$A$2:$A$2595=$C412)*('Attendance-Slot-2'!$G$2:$G$2595=DW$2),0)),"No Data")</f>
        <v>No Data</v>
      </c>
      <c r="DY412" s="137">
        <f>VLOOKUP($DL412,'Written Exam Marks'!$H:$Q,10,FALSE)</f>
        <v>31.5</v>
      </c>
      <c r="DZ412" s="137">
        <f>VLOOKUP($DL412,'Written Exam Marks'!$H:$Q,9,FALSE)</f>
        <v>35</v>
      </c>
      <c r="EA412" s="62" t="str">
        <f t="shared" si="482"/>
        <v>Present</v>
      </c>
      <c r="EB412" s="62" t="str">
        <f t="shared" si="483"/>
        <v>P-S1_Onsite</v>
      </c>
      <c r="EC412" s="114" t="str">
        <f t="shared" si="420"/>
        <v>P-2, 
A-0, 
No Data-3</v>
      </c>
      <c r="ED412" s="114" t="str">
        <f t="shared" si="421"/>
        <v>P-3, 
A-0, 
No Data-2</v>
      </c>
      <c r="EE412" s="114" t="str">
        <f t="shared" si="484"/>
        <v>P-S2_Onsite</v>
      </c>
      <c r="EF412" s="114" t="str">
        <f t="shared" si="485"/>
        <v>P-S1_Onsite</v>
      </c>
      <c r="EG412" s="114" t="str">
        <f t="shared" si="486"/>
        <v>P-S2_Onsite</v>
      </c>
      <c r="EH412" s="114" t="str">
        <f t="shared" si="487"/>
        <v>P-S2_Onsite</v>
      </c>
      <c r="EI412" s="114" t="str">
        <f t="shared" si="488"/>
        <v>P-S1_Onsite</v>
      </c>
      <c r="EJ412" s="114" t="str">
        <f t="shared" si="489"/>
        <v>P-5, A-0, No Data-0</v>
      </c>
      <c r="EK412" s="114" t="s">
        <v>10453</v>
      </c>
      <c r="EL412" s="114">
        <v>27.5</v>
      </c>
      <c r="EM412" s="114">
        <v>9</v>
      </c>
      <c r="EN412" s="114">
        <v>58</v>
      </c>
      <c r="EO412" s="114">
        <v>94.5</v>
      </c>
      <c r="EP412" s="114" t="s">
        <v>7217</v>
      </c>
      <c r="EQ412" s="114" t="s">
        <v>1054</v>
      </c>
      <c r="ER412" s="114" t="s">
        <v>3129</v>
      </c>
      <c r="ES412" s="114"/>
      <c r="ET412" s="30" t="s">
        <v>3129</v>
      </c>
    </row>
    <row r="413" spans="1:150" x14ac:dyDescent="0.25">
      <c r="A413" s="114">
        <v>410</v>
      </c>
      <c r="B413" s="114" t="s">
        <v>7224</v>
      </c>
      <c r="C413" s="80" t="s">
        <v>4383</v>
      </c>
      <c r="D413" s="30" t="s">
        <v>4384</v>
      </c>
      <c r="E413" s="30" t="s">
        <v>4385</v>
      </c>
      <c r="F413" s="33" t="s">
        <v>7201</v>
      </c>
      <c r="G413" s="30" t="s">
        <v>4386</v>
      </c>
      <c r="H413" s="143">
        <v>15</v>
      </c>
      <c r="I413" s="143">
        <v>15</v>
      </c>
      <c r="J413" s="143">
        <v>16</v>
      </c>
      <c r="K413" s="143">
        <v>13.5</v>
      </c>
      <c r="L413" s="143">
        <v>59.5</v>
      </c>
      <c r="M413" s="143">
        <v>65</v>
      </c>
      <c r="N413" s="40" t="s">
        <v>7314</v>
      </c>
      <c r="O413" s="40" t="s">
        <v>1593</v>
      </c>
      <c r="P413" s="13" t="str">
        <f t="shared" si="422"/>
        <v>2025EM1100410-MDSDF401</v>
      </c>
      <c r="Q413" s="40" t="str">
        <f t="shared" si="423"/>
        <v>0 missed</v>
      </c>
      <c r="R413" s="40" t="str">
        <f t="shared" si="424"/>
        <v>0 missed</v>
      </c>
      <c r="S413" s="40">
        <f t="shared" si="425"/>
        <v>3</v>
      </c>
      <c r="T413" s="40">
        <f t="shared" si="426"/>
        <v>1</v>
      </c>
      <c r="U413" s="41">
        <f t="shared" si="427"/>
        <v>1</v>
      </c>
      <c r="V413" s="41">
        <f t="shared" si="428"/>
        <v>1</v>
      </c>
      <c r="W413" s="40" t="str">
        <f t="shared" si="429"/>
        <v>0 missed</v>
      </c>
      <c r="X413" s="113">
        <f t="shared" si="430"/>
        <v>4</v>
      </c>
      <c r="Y413" s="13">
        <f t="shared" si="431"/>
        <v>1</v>
      </c>
      <c r="Z413" s="13" t="str">
        <f t="shared" si="432"/>
        <v>Q-3 A-1 || Q Total-3, A Total-1</v>
      </c>
      <c r="AA413" s="113" t="str" cm="1">
        <f t="array" ref="AA413">IFERROR(INDEX('Attendance-Slot-1'!$Q$2:$Q$1112,MATCH(1,('Attendance-Slot-1'!$A$2:$A$1112=$C413)*('Attendance-Slot-1'!$G$2:$G$1112=AA$2),0)),"No Data")</f>
        <v>No Data</v>
      </c>
      <c r="AB413" s="113" t="str" cm="1">
        <f t="array" ref="AB413">IFERROR(INDEX('Attendance-Slot-2'!$Q$2:$Q$2595,MATCH(1,('Attendance-Slot-2'!$A$2:$A$2595=$C413)*('Attendance-Slot-2'!$G$2:$G$2595=AA$2),0)),"No Data")</f>
        <v>P-S2_Onsite</v>
      </c>
      <c r="AC413" s="133">
        <f>VLOOKUP($P413,'Written Exam Marks'!$H:$Q,10,FALSE)</f>
        <v>5</v>
      </c>
      <c r="AD413" s="133">
        <f>VLOOKUP($P413,'Written Exam Marks'!$H:$Q,9,FALSE)</f>
        <v>35</v>
      </c>
      <c r="AE413" s="113" t="str">
        <f t="shared" si="433"/>
        <v>Present</v>
      </c>
      <c r="AF413" s="113" t="str">
        <f t="shared" si="434"/>
        <v>P-S2_Onsite</v>
      </c>
      <c r="AG413" s="146">
        <v>9.5</v>
      </c>
      <c r="AH413" s="146">
        <v>9.5</v>
      </c>
      <c r="AI413" s="146">
        <v>10</v>
      </c>
      <c r="AJ413" s="146">
        <v>9</v>
      </c>
      <c r="AK413" s="146">
        <v>10</v>
      </c>
      <c r="AL413" s="146">
        <v>10</v>
      </c>
      <c r="AM413" s="146">
        <v>58</v>
      </c>
      <c r="AN413" s="146">
        <v>60</v>
      </c>
      <c r="AO413" s="43" t="s">
        <v>7336</v>
      </c>
      <c r="AP413" s="43" t="s">
        <v>1598</v>
      </c>
      <c r="AQ413" s="50" t="str">
        <f t="shared" si="435"/>
        <v>2025EM1100410-MDSDF402</v>
      </c>
      <c r="AR413" s="43" t="str">
        <f t="shared" si="436"/>
        <v>0 missed</v>
      </c>
      <c r="AS413" s="47" t="s">
        <v>7342</v>
      </c>
      <c r="AT413" s="43">
        <f t="shared" si="437"/>
        <v>6</v>
      </c>
      <c r="AU413" s="48" t="s">
        <v>7342</v>
      </c>
      <c r="AV413" s="49">
        <f t="shared" si="438"/>
        <v>1</v>
      </c>
      <c r="AW413" s="48" t="s">
        <v>7342</v>
      </c>
      <c r="AX413" s="43" t="str">
        <f t="shared" si="439"/>
        <v>0 missed</v>
      </c>
      <c r="AY413" s="42">
        <f t="shared" si="440"/>
        <v>6</v>
      </c>
      <c r="AZ413" s="50">
        <f t="shared" si="441"/>
        <v>1</v>
      </c>
      <c r="BA413" s="50" t="str">
        <f t="shared" si="442"/>
        <v>Q-6 A-- || Q Total-6, A Total-0</v>
      </c>
      <c r="BB413" s="42" t="str" cm="1">
        <f t="array" ref="BB413">IFERROR(INDEX('Attendance-Slot-1'!$Q$2:$Q$1112,MATCH(1,('Attendance-Slot-1'!$A$2:$A$1112=$C413)*('Attendance-Slot-1'!$G$2:$G$1112=BB$2),0)),"No Data")</f>
        <v>No Data</v>
      </c>
      <c r="BC413" s="42" t="str" cm="1">
        <f t="array" ref="BC413">IFERROR(INDEX('Attendance-Slot-2'!$Q$2:$Q$2595,MATCH(1,('Attendance-Slot-2'!$A$2:$A$2595=$C413)*('Attendance-Slot-2'!$G$2:$G$2595=BB$2),0)),"No Data")</f>
        <v>P-S2_Onsite</v>
      </c>
      <c r="BD413" s="134">
        <f>VLOOKUP($AQ413,'Written Exam Marks'!$H:$Q,10,FALSE)</f>
        <v>12</v>
      </c>
      <c r="BE413" s="134">
        <f>VLOOKUP($AQ413,'Written Exam Marks'!$H:$Q,9,FALSE)</f>
        <v>40</v>
      </c>
      <c r="BF413" s="42" t="str">
        <f t="shared" si="443"/>
        <v>Present</v>
      </c>
      <c r="BG413" s="42" t="str">
        <f t="shared" si="444"/>
        <v>P-S2_Onsite</v>
      </c>
      <c r="BH413" s="147">
        <v>20</v>
      </c>
      <c r="BI413" s="147">
        <v>32</v>
      </c>
      <c r="BJ413" s="147">
        <v>52</v>
      </c>
      <c r="BK413" s="147">
        <v>60</v>
      </c>
      <c r="BL413" s="52" t="s">
        <v>3697</v>
      </c>
      <c r="BM413" s="52" t="s">
        <v>1606</v>
      </c>
      <c r="BN413" s="57" t="str">
        <f t="shared" si="445"/>
        <v>2025EM1100410-MDSDF403</v>
      </c>
      <c r="BO413" s="52" t="str">
        <f t="shared" si="446"/>
        <v>0 missed</v>
      </c>
      <c r="BP413" s="52" t="str">
        <f t="shared" si="447"/>
        <v>0 missed</v>
      </c>
      <c r="BQ413" s="52">
        <f t="shared" si="448"/>
        <v>1</v>
      </c>
      <c r="BR413" s="52">
        <f t="shared" si="449"/>
        <v>1</v>
      </c>
      <c r="BS413" s="56">
        <f t="shared" si="450"/>
        <v>1</v>
      </c>
      <c r="BT413" s="56">
        <f t="shared" si="451"/>
        <v>1</v>
      </c>
      <c r="BU413" s="52" t="str">
        <f t="shared" si="452"/>
        <v>0 missed</v>
      </c>
      <c r="BV413" s="51">
        <f t="shared" si="453"/>
        <v>2</v>
      </c>
      <c r="BW413" s="57">
        <f t="shared" si="454"/>
        <v>1</v>
      </c>
      <c r="BX413" s="57" t="str">
        <f t="shared" si="455"/>
        <v>Q-1 A-1 || Q Total-1, A Total-1</v>
      </c>
      <c r="BY413" s="51" t="str" cm="1">
        <f t="array" ref="BY413">IFERROR(INDEX('Attendance-Slot-1'!$Q$2:$Q$1112,MATCH(1,('Attendance-Slot-1'!$A$2:$A$1112=$C413)*('Attendance-Slot-1'!$G$2:$G$1112=BY$2),0)),"No Data")</f>
        <v>No Data</v>
      </c>
      <c r="BZ413" s="51" t="str" cm="1">
        <f t="array" ref="BZ413">IFERROR(INDEX('Attendance-Slot-2'!$Q$2:$Q$2595,MATCH(1,('Attendance-Slot-2'!$A$2:$A$2595=$C413)*('Attendance-Slot-2'!$G$2:$G$2595=BY$2),0)),"No Data")</f>
        <v>P-S2_Onsite</v>
      </c>
      <c r="CA413" s="135">
        <f>VLOOKUP($BN413,'Written Exam Marks'!$H:$Q,10,FALSE)</f>
        <v>21</v>
      </c>
      <c r="CB413" s="135">
        <f>VLOOKUP($BN413,'Written Exam Marks'!$H:$Q,9,FALSE)</f>
        <v>40</v>
      </c>
      <c r="CC413" s="51" t="str">
        <f t="shared" si="456"/>
        <v>Present</v>
      </c>
      <c r="CD413" s="51" t="str">
        <f t="shared" si="457"/>
        <v>P-S2_Onsite</v>
      </c>
      <c r="CE413" s="29">
        <v>20</v>
      </c>
      <c r="CF413" s="29">
        <v>19</v>
      </c>
      <c r="CG413" s="29">
        <v>18</v>
      </c>
      <c r="CH413" s="29">
        <v>57</v>
      </c>
      <c r="CI413" s="29">
        <v>60</v>
      </c>
      <c r="CJ413" s="61" t="s">
        <v>7343</v>
      </c>
      <c r="CK413" s="61" t="s">
        <v>1613</v>
      </c>
      <c r="CL413" s="10" t="str">
        <f t="shared" si="458"/>
        <v>2025EM1100410-MDSDF404</v>
      </c>
      <c r="CM413" s="61" t="str">
        <f t="shared" si="459"/>
        <v>0 missed</v>
      </c>
      <c r="CN413" s="61" t="str">
        <f t="shared" si="460"/>
        <v>0 missed</v>
      </c>
      <c r="CO413" s="111">
        <f t="shared" si="461"/>
        <v>2</v>
      </c>
      <c r="CP413" s="111">
        <f t="shared" si="462"/>
        <v>1</v>
      </c>
      <c r="CQ413" s="9">
        <f t="shared" si="463"/>
        <v>1</v>
      </c>
      <c r="CR413" s="9">
        <f t="shared" si="464"/>
        <v>1</v>
      </c>
      <c r="CS413" s="61" t="str">
        <f t="shared" si="465"/>
        <v>0 missed</v>
      </c>
      <c r="CT413" s="111">
        <f t="shared" si="466"/>
        <v>3</v>
      </c>
      <c r="CU413" s="10">
        <f t="shared" si="467"/>
        <v>1</v>
      </c>
      <c r="CV413" s="10" t="str">
        <f t="shared" si="468"/>
        <v>Q-2 A-1 || Q Total-2, A Total-1</v>
      </c>
      <c r="CW413" s="111" t="str" cm="1">
        <f t="array" ref="CW413">IFERROR(INDEX('Attendance-Slot-1'!$Q$2:$Q$1112,MATCH(1,('Attendance-Slot-1'!$A$2:$A$1112=$C413)*('Attendance-Slot-1'!$G$2:$G$1112=CW$2),0)),"No Data")</f>
        <v>No Data</v>
      </c>
      <c r="CX413" s="111" t="str" cm="1">
        <f t="array" ref="CX413">IFERROR(INDEX('Attendance-Slot-2'!$Q$2:$Q$2595,MATCH(1,('Attendance-Slot-2'!$A$2:$A$2595=$C413)*('Attendance-Slot-2'!$G$2:$G$2595=CW$2),0)),"No Data")</f>
        <v>P-S2_Onsite</v>
      </c>
      <c r="CY413" s="136">
        <f>VLOOKUP($CL413,'Written Exam Marks'!$H:$Q,10,FALSE)</f>
        <v>19.5</v>
      </c>
      <c r="CZ413" s="136">
        <f>VLOOKUP($CL413,'Written Exam Marks'!$H:$Q,9,FALSE)</f>
        <v>40</v>
      </c>
      <c r="DA413" s="111" t="str">
        <f t="shared" si="469"/>
        <v>Present</v>
      </c>
      <c r="DB413" s="111" t="str">
        <f t="shared" si="470"/>
        <v>P-S2_Onsite</v>
      </c>
      <c r="DC413" s="148">
        <v>5.5</v>
      </c>
      <c r="DD413" s="148">
        <v>6.625</v>
      </c>
      <c r="DE413" s="148">
        <v>8</v>
      </c>
      <c r="DF413" s="148">
        <v>14</v>
      </c>
      <c r="DG413" s="148">
        <v>19</v>
      </c>
      <c r="DH413" s="148">
        <v>53.125</v>
      </c>
      <c r="DI413" s="148">
        <v>65</v>
      </c>
      <c r="DJ413" s="66" t="s">
        <v>7351</v>
      </c>
      <c r="DK413" s="66" t="s">
        <v>1631</v>
      </c>
      <c r="DL413" s="68" t="str">
        <f t="shared" si="471"/>
        <v>2025EM1100410-MDSDF406</v>
      </c>
      <c r="DM413" s="66" t="str">
        <f t="shared" si="472"/>
        <v>0 missed</v>
      </c>
      <c r="DN413" s="66" t="str">
        <f t="shared" si="473"/>
        <v>0 missed</v>
      </c>
      <c r="DO413" s="62">
        <f t="shared" si="474"/>
        <v>3</v>
      </c>
      <c r="DP413" s="62">
        <f t="shared" si="475"/>
        <v>2</v>
      </c>
      <c r="DQ413" s="67">
        <f t="shared" si="476"/>
        <v>1</v>
      </c>
      <c r="DR413" s="67">
        <f t="shared" si="477"/>
        <v>1</v>
      </c>
      <c r="DS413" s="66" t="str">
        <f t="shared" si="478"/>
        <v>0 missed</v>
      </c>
      <c r="DT413" s="62">
        <f t="shared" si="479"/>
        <v>5</v>
      </c>
      <c r="DU413" s="68">
        <f t="shared" si="480"/>
        <v>1</v>
      </c>
      <c r="DV413" s="68" t="str">
        <f t="shared" si="481"/>
        <v>Q-3 A-2 || Q Total-3, A Total-2</v>
      </c>
      <c r="DW413" s="62" t="str" cm="1">
        <f t="array" ref="DW413">IFERROR(INDEX('Attendance-Slot-1'!$Q$2:$Q$1112,MATCH(1,('Attendance-Slot-1'!$A$2:$A$1112=$C413)*('Attendance-Slot-1'!$G$2:$G$1112=DW$2),0)),"No Data")</f>
        <v>No Data</v>
      </c>
      <c r="DX413" s="62" t="str" cm="1">
        <f t="array" ref="DX413">IFERROR(INDEX('Attendance-Slot-2'!$Q$2:$Q$2595,MATCH(1,('Attendance-Slot-2'!$A$2:$A$2595=$C413)*('Attendance-Slot-2'!$G$2:$G$2595=DW$2),0)),"No Data")</f>
        <v>P-S2_Onsite</v>
      </c>
      <c r="DY413" s="137">
        <f>VLOOKUP($DL413,'Written Exam Marks'!$H:$Q,10,FALSE)</f>
        <v>17.5</v>
      </c>
      <c r="DZ413" s="137">
        <f>VLOOKUP($DL413,'Written Exam Marks'!$H:$Q,9,FALSE)</f>
        <v>35</v>
      </c>
      <c r="EA413" s="62" t="str">
        <f t="shared" si="482"/>
        <v>Present</v>
      </c>
      <c r="EB413" s="62" t="str">
        <f t="shared" si="483"/>
        <v>P-S2_Onsite</v>
      </c>
      <c r="EC413" s="114" t="str">
        <f t="shared" si="420"/>
        <v>P-0, 
A-0, 
No Data-5</v>
      </c>
      <c r="ED413" s="114" t="str">
        <f t="shared" si="421"/>
        <v>P-5, 
A-0, 
No Data-0</v>
      </c>
      <c r="EE413" s="114" t="str">
        <f t="shared" si="484"/>
        <v>P-S2_Onsite</v>
      </c>
      <c r="EF413" s="114" t="str">
        <f t="shared" si="485"/>
        <v>P-S2_Onsite</v>
      </c>
      <c r="EG413" s="114" t="str">
        <f t="shared" si="486"/>
        <v>P-S2_Onsite</v>
      </c>
      <c r="EH413" s="114" t="str">
        <f t="shared" si="487"/>
        <v>P-S2_Onsite</v>
      </c>
      <c r="EI413" s="114" t="str">
        <f t="shared" si="488"/>
        <v>P-S2_Onsite</v>
      </c>
      <c r="EJ413" s="114" t="str">
        <f t="shared" si="489"/>
        <v>P-5, A-0, No Data-0</v>
      </c>
      <c r="EK413" s="114" t="s">
        <v>10453</v>
      </c>
      <c r="EL413" s="114">
        <v>28.5</v>
      </c>
      <c r="EM413" s="114">
        <v>9</v>
      </c>
      <c r="EN413" s="114">
        <v>42</v>
      </c>
      <c r="EO413" s="114">
        <v>79.5</v>
      </c>
      <c r="EP413" s="114" t="s">
        <v>7217</v>
      </c>
      <c r="EQ413" s="114" t="s">
        <v>1054</v>
      </c>
      <c r="ER413" s="114" t="s">
        <v>4383</v>
      </c>
      <c r="ES413" s="114"/>
      <c r="ET413" s="30" t="s">
        <v>4383</v>
      </c>
    </row>
    <row r="414" spans="1:150" x14ac:dyDescent="0.25">
      <c r="A414" s="114">
        <v>411</v>
      </c>
      <c r="B414" s="114" t="s">
        <v>7224</v>
      </c>
      <c r="C414" s="80" t="s">
        <v>3135</v>
      </c>
      <c r="D414" s="30" t="s">
        <v>3136</v>
      </c>
      <c r="E414" s="30" t="s">
        <v>3137</v>
      </c>
      <c r="F414" s="33" t="s">
        <v>7201</v>
      </c>
      <c r="G414" s="30" t="s">
        <v>3138</v>
      </c>
      <c r="H414" s="143" t="s">
        <v>5</v>
      </c>
      <c r="I414" s="143">
        <v>15</v>
      </c>
      <c r="J414" s="143">
        <v>16</v>
      </c>
      <c r="K414" s="143">
        <v>15</v>
      </c>
      <c r="L414" s="143">
        <v>46</v>
      </c>
      <c r="M414" s="143">
        <v>65</v>
      </c>
      <c r="N414" s="40" t="s">
        <v>7314</v>
      </c>
      <c r="O414" s="40" t="s">
        <v>1593</v>
      </c>
      <c r="P414" s="13" t="str">
        <f t="shared" si="422"/>
        <v>2025EM1100411-MDSDF401</v>
      </c>
      <c r="Q414" s="40" t="str">
        <f t="shared" si="423"/>
        <v>1 missed</v>
      </c>
      <c r="R414" s="40" t="str">
        <f t="shared" si="424"/>
        <v>0 missed</v>
      </c>
      <c r="S414" s="40">
        <f t="shared" si="425"/>
        <v>2</v>
      </c>
      <c r="T414" s="40">
        <f t="shared" si="426"/>
        <v>1</v>
      </c>
      <c r="U414" s="41">
        <f t="shared" si="427"/>
        <v>0.66666666666666663</v>
      </c>
      <c r="V414" s="41">
        <f t="shared" si="428"/>
        <v>1</v>
      </c>
      <c r="W414" s="40" t="str">
        <f t="shared" si="429"/>
        <v>1 missed</v>
      </c>
      <c r="X414" s="113">
        <f t="shared" si="430"/>
        <v>3</v>
      </c>
      <c r="Y414" s="13">
        <f t="shared" si="431"/>
        <v>0.75</v>
      </c>
      <c r="Z414" s="13" t="str">
        <f t="shared" si="432"/>
        <v>Q-2 A-1 || Q Total-3, A Total-1</v>
      </c>
      <c r="AA414" s="113" t="str" cm="1">
        <f t="array" ref="AA414">IFERROR(INDEX('Attendance-Slot-1'!$Q$2:$Q$1112,MATCH(1,('Attendance-Slot-1'!$A$2:$A$1112=$C414)*('Attendance-Slot-1'!$G$2:$G$1112=AA$2),0)),"No Data")</f>
        <v>No Data</v>
      </c>
      <c r="AB414" s="113" t="str" cm="1">
        <f t="array" ref="AB414">IFERROR(INDEX('Attendance-Slot-2'!$Q$2:$Q$2595,MATCH(1,('Attendance-Slot-2'!$A$2:$A$2595=$C414)*('Attendance-Slot-2'!$G$2:$G$2595=AA$2),0)),"No Data")</f>
        <v>P-S2_Online</v>
      </c>
      <c r="AC414" s="133">
        <f>VLOOKUP($P414,'Written Exam Marks'!$H:$Q,10,FALSE)</f>
        <v>15</v>
      </c>
      <c r="AD414" s="133">
        <f>VLOOKUP($P414,'Written Exam Marks'!$H:$Q,9,FALSE)</f>
        <v>35</v>
      </c>
      <c r="AE414" s="113" t="str">
        <f t="shared" si="433"/>
        <v>Present</v>
      </c>
      <c r="AF414" s="113" t="str">
        <f t="shared" si="434"/>
        <v>P-S2_Online</v>
      </c>
      <c r="AG414" s="146" t="s">
        <v>5</v>
      </c>
      <c r="AH414" s="146">
        <v>5</v>
      </c>
      <c r="AI414" s="146">
        <v>10</v>
      </c>
      <c r="AJ414" s="146">
        <v>10</v>
      </c>
      <c r="AK414" s="146">
        <v>10</v>
      </c>
      <c r="AL414" s="146">
        <v>10</v>
      </c>
      <c r="AM414" s="146">
        <v>45</v>
      </c>
      <c r="AN414" s="146">
        <v>60</v>
      </c>
      <c r="AO414" s="43" t="s">
        <v>7336</v>
      </c>
      <c r="AP414" s="43" t="s">
        <v>1598</v>
      </c>
      <c r="AQ414" s="50" t="str">
        <f t="shared" si="435"/>
        <v>2025EM1100411-MDSDF402</v>
      </c>
      <c r="AR414" s="43" t="str">
        <f t="shared" si="436"/>
        <v>1 missed</v>
      </c>
      <c r="AS414" s="47" t="s">
        <v>7342</v>
      </c>
      <c r="AT414" s="43">
        <f t="shared" si="437"/>
        <v>5</v>
      </c>
      <c r="AU414" s="48" t="s">
        <v>7342</v>
      </c>
      <c r="AV414" s="49">
        <f t="shared" si="438"/>
        <v>0.83333333333333337</v>
      </c>
      <c r="AW414" s="48" t="s">
        <v>7342</v>
      </c>
      <c r="AX414" s="43" t="str">
        <f t="shared" si="439"/>
        <v>1 missed</v>
      </c>
      <c r="AY414" s="42">
        <f t="shared" si="440"/>
        <v>5</v>
      </c>
      <c r="AZ414" s="50">
        <f t="shared" si="441"/>
        <v>0.83333333333333337</v>
      </c>
      <c r="BA414" s="50" t="str">
        <f t="shared" si="442"/>
        <v>Q-5 A-- || Q Total-6, A Total-0</v>
      </c>
      <c r="BB414" s="42" t="str" cm="1">
        <f t="array" ref="BB414">IFERROR(INDEX('Attendance-Slot-1'!$Q$2:$Q$1112,MATCH(1,('Attendance-Slot-1'!$A$2:$A$1112=$C414)*('Attendance-Slot-1'!$G$2:$G$1112=BB$2),0)),"No Data")</f>
        <v>P-nline_OLD</v>
      </c>
      <c r="BC414" s="42" t="str" cm="1">
        <f t="array" ref="BC414">IFERROR(INDEX('Attendance-Slot-2'!$Q$2:$Q$2595,MATCH(1,('Attendance-Slot-2'!$A$2:$A$2595=$C414)*('Attendance-Slot-2'!$G$2:$G$2595=BB$2),0)),"No Data")</f>
        <v>No Data</v>
      </c>
      <c r="BD414" s="134">
        <f>VLOOKUP($AQ414,'Written Exam Marks'!$H:$Q,10,FALSE)</f>
        <v>23</v>
      </c>
      <c r="BE414" s="134">
        <f>VLOOKUP($AQ414,'Written Exam Marks'!$H:$Q,9,FALSE)</f>
        <v>40</v>
      </c>
      <c r="BF414" s="42" t="str">
        <f t="shared" si="443"/>
        <v>Present</v>
      </c>
      <c r="BG414" s="42" t="str">
        <f t="shared" si="444"/>
        <v>P-nline_OLD</v>
      </c>
      <c r="BH414" s="147" t="s">
        <v>5</v>
      </c>
      <c r="BI414" s="147">
        <v>27</v>
      </c>
      <c r="BJ414" s="147">
        <v>27</v>
      </c>
      <c r="BK414" s="147">
        <v>60</v>
      </c>
      <c r="BL414" s="52" t="s">
        <v>3697</v>
      </c>
      <c r="BM414" s="52" t="s">
        <v>1606</v>
      </c>
      <c r="BN414" s="57" t="str">
        <f t="shared" si="445"/>
        <v>2025EM1100411-MDSDF403</v>
      </c>
      <c r="BO414" s="52" t="str">
        <f t="shared" si="446"/>
        <v>1 missed</v>
      </c>
      <c r="BP414" s="52" t="str">
        <f t="shared" si="447"/>
        <v>0 missed</v>
      </c>
      <c r="BQ414" s="52">
        <f t="shared" si="448"/>
        <v>0</v>
      </c>
      <c r="BR414" s="52">
        <f t="shared" si="449"/>
        <v>1</v>
      </c>
      <c r="BS414" s="56">
        <f t="shared" si="450"/>
        <v>0</v>
      </c>
      <c r="BT414" s="56">
        <f t="shared" si="451"/>
        <v>1</v>
      </c>
      <c r="BU414" s="52" t="str">
        <f t="shared" si="452"/>
        <v>1 missed</v>
      </c>
      <c r="BV414" s="51">
        <f t="shared" si="453"/>
        <v>1</v>
      </c>
      <c r="BW414" s="57">
        <f t="shared" si="454"/>
        <v>0.5</v>
      </c>
      <c r="BX414" s="57" t="str">
        <f t="shared" si="455"/>
        <v>Q-0 A-1 || Q Total-1, A Total-1</v>
      </c>
      <c r="BY414" s="51" t="str" cm="1">
        <f t="array" ref="BY414">IFERROR(INDEX('Attendance-Slot-1'!$Q$2:$Q$1112,MATCH(1,('Attendance-Slot-1'!$A$2:$A$1112=$C414)*('Attendance-Slot-1'!$G$2:$G$1112=BY$2),0)),"No Data")</f>
        <v>P-S1_Online</v>
      </c>
      <c r="BZ414" s="51" t="str" cm="1">
        <f t="array" ref="BZ414">IFERROR(INDEX('Attendance-Slot-2'!$Q$2:$Q$2595,MATCH(1,('Attendance-Slot-2'!$A$2:$A$2595=$C414)*('Attendance-Slot-2'!$G$2:$G$2595=BY$2),0)),"No Data")</f>
        <v>No Data</v>
      </c>
      <c r="CA414" s="135">
        <f>VLOOKUP($BN414,'Written Exam Marks'!$H:$Q,10,FALSE)</f>
        <v>13</v>
      </c>
      <c r="CB414" s="135">
        <f>VLOOKUP($BN414,'Written Exam Marks'!$H:$Q,9,FALSE)</f>
        <v>40</v>
      </c>
      <c r="CC414" s="51" t="str">
        <f t="shared" si="456"/>
        <v>Present</v>
      </c>
      <c r="CD414" s="51" t="str">
        <f t="shared" si="457"/>
        <v>P-S1_Online</v>
      </c>
      <c r="CE414" s="29">
        <v>17</v>
      </c>
      <c r="CF414" s="29">
        <v>19</v>
      </c>
      <c r="CG414" s="29">
        <v>17</v>
      </c>
      <c r="CH414" s="29">
        <v>53</v>
      </c>
      <c r="CI414" s="29">
        <v>60</v>
      </c>
      <c r="CJ414" s="61" t="s">
        <v>7343</v>
      </c>
      <c r="CK414" s="61" t="s">
        <v>1613</v>
      </c>
      <c r="CL414" s="10" t="str">
        <f t="shared" si="458"/>
        <v>2025EM1100411-MDSDF404</v>
      </c>
      <c r="CM414" s="61" t="str">
        <f t="shared" si="459"/>
        <v>0 missed</v>
      </c>
      <c r="CN414" s="61" t="str">
        <f t="shared" si="460"/>
        <v>0 missed</v>
      </c>
      <c r="CO414" s="111">
        <f t="shared" si="461"/>
        <v>2</v>
      </c>
      <c r="CP414" s="111">
        <f t="shared" si="462"/>
        <v>1</v>
      </c>
      <c r="CQ414" s="9">
        <f t="shared" si="463"/>
        <v>1</v>
      </c>
      <c r="CR414" s="9">
        <f t="shared" si="464"/>
        <v>1</v>
      </c>
      <c r="CS414" s="61" t="str">
        <f t="shared" si="465"/>
        <v>0 missed</v>
      </c>
      <c r="CT414" s="111">
        <f t="shared" si="466"/>
        <v>3</v>
      </c>
      <c r="CU414" s="10">
        <f t="shared" si="467"/>
        <v>1</v>
      </c>
      <c r="CV414" s="10" t="str">
        <f t="shared" si="468"/>
        <v>Q-2 A-1 || Q Total-2, A Total-1</v>
      </c>
      <c r="CW414" s="111" t="str" cm="1">
        <f t="array" ref="CW414">IFERROR(INDEX('Attendance-Slot-1'!$Q$2:$Q$1112,MATCH(1,('Attendance-Slot-1'!$A$2:$A$1112=$C414)*('Attendance-Slot-1'!$G$2:$G$1112=CW$2),0)),"No Data")</f>
        <v>No Data</v>
      </c>
      <c r="CX414" s="111" t="str" cm="1">
        <f t="array" ref="CX414">IFERROR(INDEX('Attendance-Slot-2'!$Q$2:$Q$2595,MATCH(1,('Attendance-Slot-2'!$A$2:$A$2595=$C414)*('Attendance-Slot-2'!$G$2:$G$2595=CW$2),0)),"No Data")</f>
        <v>P-S2_Online</v>
      </c>
      <c r="CY414" s="136">
        <f>VLOOKUP($CL414,'Written Exam Marks'!$H:$Q,10,FALSE)</f>
        <v>17.5</v>
      </c>
      <c r="CZ414" s="136">
        <f>VLOOKUP($CL414,'Written Exam Marks'!$H:$Q,9,FALSE)</f>
        <v>40</v>
      </c>
      <c r="DA414" s="111" t="str">
        <f t="shared" si="469"/>
        <v>Present</v>
      </c>
      <c r="DB414" s="111" t="str">
        <f t="shared" si="470"/>
        <v>P-S2_Online</v>
      </c>
      <c r="DC414" s="148" t="s">
        <v>5</v>
      </c>
      <c r="DD414" s="148">
        <v>6</v>
      </c>
      <c r="DE414" s="148">
        <v>7</v>
      </c>
      <c r="DF414" s="148">
        <v>14</v>
      </c>
      <c r="DG414" s="148">
        <v>18</v>
      </c>
      <c r="DH414" s="148">
        <v>45</v>
      </c>
      <c r="DI414" s="148">
        <v>65</v>
      </c>
      <c r="DJ414" s="66" t="s">
        <v>7351</v>
      </c>
      <c r="DK414" s="66" t="s">
        <v>1631</v>
      </c>
      <c r="DL414" s="68" t="str">
        <f t="shared" si="471"/>
        <v>2025EM1100411-MDSDF406</v>
      </c>
      <c r="DM414" s="66" t="str">
        <f t="shared" si="472"/>
        <v>1 missed</v>
      </c>
      <c r="DN414" s="66" t="str">
        <f t="shared" si="473"/>
        <v>0 missed</v>
      </c>
      <c r="DO414" s="62">
        <f t="shared" si="474"/>
        <v>2</v>
      </c>
      <c r="DP414" s="62">
        <f t="shared" si="475"/>
        <v>2</v>
      </c>
      <c r="DQ414" s="67">
        <f t="shared" si="476"/>
        <v>0.66666666666666663</v>
      </c>
      <c r="DR414" s="67">
        <f t="shared" si="477"/>
        <v>1</v>
      </c>
      <c r="DS414" s="66" t="str">
        <f t="shared" si="478"/>
        <v>1 missed</v>
      </c>
      <c r="DT414" s="62">
        <f t="shared" si="479"/>
        <v>4</v>
      </c>
      <c r="DU414" s="68">
        <f t="shared" si="480"/>
        <v>0.8</v>
      </c>
      <c r="DV414" s="68" t="str">
        <f t="shared" si="481"/>
        <v>Q-2 A-2 || Q Total-3, A Total-2</v>
      </c>
      <c r="DW414" s="62" t="str" cm="1">
        <f t="array" ref="DW414">IFERROR(INDEX('Attendance-Slot-1'!$Q$2:$Q$1112,MATCH(1,('Attendance-Slot-1'!$A$2:$A$1112=$C414)*('Attendance-Slot-1'!$G$2:$G$1112=DW$2),0)),"No Data")</f>
        <v>No Data</v>
      </c>
      <c r="DX414" s="62" t="str" cm="1">
        <f t="array" ref="DX414">IFERROR(INDEX('Attendance-Slot-2'!$Q$2:$Q$2595,MATCH(1,('Attendance-Slot-2'!$A$2:$A$2595=$C414)*('Attendance-Slot-2'!$G$2:$G$2595=DW$2),0)),"No Data")</f>
        <v>P-S2_Online</v>
      </c>
      <c r="DY414" s="137">
        <f>VLOOKUP($DL414,'Written Exam Marks'!$H:$Q,10,FALSE)</f>
        <v>18.5</v>
      </c>
      <c r="DZ414" s="137">
        <f>VLOOKUP($DL414,'Written Exam Marks'!$H:$Q,9,FALSE)</f>
        <v>35</v>
      </c>
      <c r="EA414" s="62" t="str">
        <f t="shared" si="482"/>
        <v>Present</v>
      </c>
      <c r="EB414" s="62" t="str">
        <f t="shared" si="483"/>
        <v>P-S2_Online</v>
      </c>
      <c r="EC414" s="114" t="str">
        <f t="shared" si="420"/>
        <v>P-2, 
A-0, 
No Data-3</v>
      </c>
      <c r="ED414" s="114" t="str">
        <f t="shared" si="421"/>
        <v>P-3, 
A-0, 
No Data-2</v>
      </c>
      <c r="EE414" s="114" t="str">
        <f t="shared" si="484"/>
        <v>P-S2_Online</v>
      </c>
      <c r="EF414" s="114" t="str">
        <f t="shared" si="485"/>
        <v>P-nline_OLD</v>
      </c>
      <c r="EG414" s="114" t="str">
        <f t="shared" si="486"/>
        <v>P-S1_Online</v>
      </c>
      <c r="EH414" s="114" t="str">
        <f t="shared" si="487"/>
        <v>P-S2_Online</v>
      </c>
      <c r="EI414" s="114" t="str">
        <f t="shared" si="488"/>
        <v>P-S2_Online</v>
      </c>
      <c r="EJ414" s="114" t="str">
        <f t="shared" si="489"/>
        <v>P-5, A-0, No Data-0</v>
      </c>
      <c r="EK414" s="114" t="s">
        <v>10453</v>
      </c>
      <c r="EL414" s="114">
        <v>27</v>
      </c>
      <c r="EM414" s="114">
        <v>9</v>
      </c>
      <c r="EN414" s="114">
        <v>48</v>
      </c>
      <c r="EO414" s="114">
        <v>84</v>
      </c>
      <c r="EP414" s="114" t="s">
        <v>7217</v>
      </c>
      <c r="EQ414" s="114" t="s">
        <v>1031</v>
      </c>
      <c r="ER414" s="114" t="s">
        <v>3135</v>
      </c>
      <c r="ES414" s="114"/>
      <c r="ET414" s="30" t="s">
        <v>3135</v>
      </c>
    </row>
    <row r="415" spans="1:150" x14ac:dyDescent="0.25">
      <c r="A415" s="114">
        <v>412</v>
      </c>
      <c r="B415" s="114" t="s">
        <v>7224</v>
      </c>
      <c r="C415" s="80" t="s">
        <v>3140</v>
      </c>
      <c r="D415" s="30" t="s">
        <v>3141</v>
      </c>
      <c r="E415" s="30" t="s">
        <v>3142</v>
      </c>
      <c r="F415" s="33" t="s">
        <v>7201</v>
      </c>
      <c r="G415" s="30" t="s">
        <v>3143</v>
      </c>
      <c r="H415" s="143">
        <v>15</v>
      </c>
      <c r="I415" s="143">
        <v>15</v>
      </c>
      <c r="J415" s="143">
        <v>20</v>
      </c>
      <c r="K415" s="143">
        <v>15</v>
      </c>
      <c r="L415" s="143">
        <v>65</v>
      </c>
      <c r="M415" s="143">
        <v>65</v>
      </c>
      <c r="N415" s="40" t="s">
        <v>7314</v>
      </c>
      <c r="O415" s="40" t="s">
        <v>1593</v>
      </c>
      <c r="P415" s="13" t="str">
        <f t="shared" si="422"/>
        <v>2025EM1100412-MDSDF401</v>
      </c>
      <c r="Q415" s="40" t="str">
        <f t="shared" si="423"/>
        <v>0 missed</v>
      </c>
      <c r="R415" s="40" t="str">
        <f t="shared" si="424"/>
        <v>0 missed</v>
      </c>
      <c r="S415" s="40">
        <f t="shared" si="425"/>
        <v>3</v>
      </c>
      <c r="T415" s="40">
        <f t="shared" si="426"/>
        <v>1</v>
      </c>
      <c r="U415" s="41">
        <f t="shared" si="427"/>
        <v>1</v>
      </c>
      <c r="V415" s="41">
        <f t="shared" si="428"/>
        <v>1</v>
      </c>
      <c r="W415" s="40" t="str">
        <f t="shared" si="429"/>
        <v>0 missed</v>
      </c>
      <c r="X415" s="113">
        <f t="shared" si="430"/>
        <v>4</v>
      </c>
      <c r="Y415" s="13">
        <f t="shared" si="431"/>
        <v>1</v>
      </c>
      <c r="Z415" s="13" t="str">
        <f t="shared" si="432"/>
        <v>Q-3 A-1 || Q Total-3, A Total-1</v>
      </c>
      <c r="AA415" s="113" t="str" cm="1">
        <f t="array" ref="AA415">IFERROR(INDEX('Attendance-Slot-1'!$Q$2:$Q$1112,MATCH(1,('Attendance-Slot-1'!$A$2:$A$1112=$C415)*('Attendance-Slot-1'!$G$2:$G$1112=AA$2),0)),"No Data")</f>
        <v>P-S1_Onsite</v>
      </c>
      <c r="AB415" s="113" t="str" cm="1">
        <f t="array" ref="AB415">IFERROR(INDEX('Attendance-Slot-2'!$Q$2:$Q$2595,MATCH(1,('Attendance-Slot-2'!$A$2:$A$2595=$C415)*('Attendance-Slot-2'!$G$2:$G$2595=AA$2),0)),"No Data")</f>
        <v>No Data</v>
      </c>
      <c r="AC415" s="133">
        <f>VLOOKUP($P415,'Written Exam Marks'!$H:$Q,10,FALSE)</f>
        <v>8</v>
      </c>
      <c r="AD415" s="133">
        <f>VLOOKUP($P415,'Written Exam Marks'!$H:$Q,9,FALSE)</f>
        <v>35</v>
      </c>
      <c r="AE415" s="113" t="str">
        <f t="shared" si="433"/>
        <v>Present</v>
      </c>
      <c r="AF415" s="113" t="str">
        <f t="shared" si="434"/>
        <v>P-S1_Onsite</v>
      </c>
      <c r="AG415" s="146">
        <v>9.5</v>
      </c>
      <c r="AH415" s="146">
        <v>10</v>
      </c>
      <c r="AI415" s="146">
        <v>10</v>
      </c>
      <c r="AJ415" s="146">
        <v>10</v>
      </c>
      <c r="AK415" s="146">
        <v>10</v>
      </c>
      <c r="AL415" s="146">
        <v>10</v>
      </c>
      <c r="AM415" s="146">
        <v>59.5</v>
      </c>
      <c r="AN415" s="146">
        <v>60</v>
      </c>
      <c r="AO415" s="43" t="s">
        <v>7336</v>
      </c>
      <c r="AP415" s="43" t="s">
        <v>1598</v>
      </c>
      <c r="AQ415" s="50" t="str">
        <f t="shared" si="435"/>
        <v>2025EM1100412-MDSDF402</v>
      </c>
      <c r="AR415" s="43" t="str">
        <f t="shared" si="436"/>
        <v>0 missed</v>
      </c>
      <c r="AS415" s="47" t="s">
        <v>7342</v>
      </c>
      <c r="AT415" s="43">
        <f t="shared" si="437"/>
        <v>6</v>
      </c>
      <c r="AU415" s="48" t="s">
        <v>7342</v>
      </c>
      <c r="AV415" s="49">
        <f t="shared" si="438"/>
        <v>1</v>
      </c>
      <c r="AW415" s="48" t="s">
        <v>7342</v>
      </c>
      <c r="AX415" s="43" t="str">
        <f t="shared" si="439"/>
        <v>0 missed</v>
      </c>
      <c r="AY415" s="42">
        <f t="shared" si="440"/>
        <v>6</v>
      </c>
      <c r="AZ415" s="50">
        <f t="shared" si="441"/>
        <v>1</v>
      </c>
      <c r="BA415" s="50" t="str">
        <f t="shared" si="442"/>
        <v>Q-6 A-- || Q Total-6, A Total-0</v>
      </c>
      <c r="BB415" s="42" t="str" cm="1">
        <f t="array" ref="BB415">IFERROR(INDEX('Attendance-Slot-1'!$Q$2:$Q$1112,MATCH(1,('Attendance-Slot-1'!$A$2:$A$1112=$C415)*('Attendance-Slot-1'!$G$2:$G$1112=BB$2),0)),"No Data")</f>
        <v>P-S1_Onsite</v>
      </c>
      <c r="BC415" s="42" t="str" cm="1">
        <f t="array" ref="BC415">IFERROR(INDEX('Attendance-Slot-2'!$Q$2:$Q$2595,MATCH(1,('Attendance-Slot-2'!$A$2:$A$2595=$C415)*('Attendance-Slot-2'!$G$2:$G$2595=BB$2),0)),"No Data")</f>
        <v>No Data</v>
      </c>
      <c r="BD415" s="134">
        <f>VLOOKUP($AQ415,'Written Exam Marks'!$H:$Q,10,FALSE)</f>
        <v>26</v>
      </c>
      <c r="BE415" s="134">
        <f>VLOOKUP($AQ415,'Written Exam Marks'!$H:$Q,9,FALSE)</f>
        <v>40</v>
      </c>
      <c r="BF415" s="42" t="str">
        <f t="shared" si="443"/>
        <v>Present</v>
      </c>
      <c r="BG415" s="42" t="str">
        <f t="shared" si="444"/>
        <v>P-S1_Onsite</v>
      </c>
      <c r="BH415" s="147">
        <v>19</v>
      </c>
      <c r="BI415" s="147">
        <v>31</v>
      </c>
      <c r="BJ415" s="147">
        <v>50</v>
      </c>
      <c r="BK415" s="147">
        <v>60</v>
      </c>
      <c r="BL415" s="52" t="s">
        <v>3697</v>
      </c>
      <c r="BM415" s="52" t="s">
        <v>1606</v>
      </c>
      <c r="BN415" s="57" t="str">
        <f t="shared" si="445"/>
        <v>2025EM1100412-MDSDF403</v>
      </c>
      <c r="BO415" s="52" t="str">
        <f t="shared" si="446"/>
        <v>0 missed</v>
      </c>
      <c r="BP415" s="52" t="str">
        <f t="shared" si="447"/>
        <v>0 missed</v>
      </c>
      <c r="BQ415" s="52">
        <f t="shared" si="448"/>
        <v>1</v>
      </c>
      <c r="BR415" s="52">
        <f t="shared" si="449"/>
        <v>1</v>
      </c>
      <c r="BS415" s="56">
        <f t="shared" si="450"/>
        <v>1</v>
      </c>
      <c r="BT415" s="56">
        <f t="shared" si="451"/>
        <v>1</v>
      </c>
      <c r="BU415" s="52" t="str">
        <f t="shared" si="452"/>
        <v>0 missed</v>
      </c>
      <c r="BV415" s="51">
        <f t="shared" si="453"/>
        <v>2</v>
      </c>
      <c r="BW415" s="57">
        <f t="shared" si="454"/>
        <v>1</v>
      </c>
      <c r="BX415" s="57" t="str">
        <f t="shared" si="455"/>
        <v>Q-1 A-1 || Q Total-1, A Total-1</v>
      </c>
      <c r="BY415" s="51" t="str" cm="1">
        <f t="array" ref="BY415">IFERROR(INDEX('Attendance-Slot-1'!$Q$2:$Q$1112,MATCH(1,('Attendance-Slot-1'!$A$2:$A$1112=$C415)*('Attendance-Slot-1'!$G$2:$G$1112=BY$2),0)),"No Data")</f>
        <v>P-S1_Onsite</v>
      </c>
      <c r="BZ415" s="51" t="str" cm="1">
        <f t="array" ref="BZ415">IFERROR(INDEX('Attendance-Slot-2'!$Q$2:$Q$2595,MATCH(1,('Attendance-Slot-2'!$A$2:$A$2595=$C415)*('Attendance-Slot-2'!$G$2:$G$2595=BY$2),0)),"No Data")</f>
        <v>No Data</v>
      </c>
      <c r="CA415" s="135">
        <f>VLOOKUP($BN415,'Written Exam Marks'!$H:$Q,10,FALSE)</f>
        <v>12.5</v>
      </c>
      <c r="CB415" s="135">
        <f>VLOOKUP($BN415,'Written Exam Marks'!$H:$Q,9,FALSE)</f>
        <v>40</v>
      </c>
      <c r="CC415" s="51" t="str">
        <f t="shared" si="456"/>
        <v>Present</v>
      </c>
      <c r="CD415" s="51" t="str">
        <f t="shared" si="457"/>
        <v>P-S1_Onsite</v>
      </c>
      <c r="CE415" s="29">
        <v>20</v>
      </c>
      <c r="CF415" s="29">
        <v>20</v>
      </c>
      <c r="CG415" s="29">
        <v>19</v>
      </c>
      <c r="CH415" s="29">
        <v>59</v>
      </c>
      <c r="CI415" s="29">
        <v>60</v>
      </c>
      <c r="CJ415" s="61" t="s">
        <v>7343</v>
      </c>
      <c r="CK415" s="61" t="s">
        <v>1613</v>
      </c>
      <c r="CL415" s="10" t="str">
        <f t="shared" si="458"/>
        <v>2025EM1100412-MDSDF404</v>
      </c>
      <c r="CM415" s="61" t="str">
        <f t="shared" si="459"/>
        <v>0 missed</v>
      </c>
      <c r="CN415" s="61" t="str">
        <f t="shared" si="460"/>
        <v>0 missed</v>
      </c>
      <c r="CO415" s="111">
        <f t="shared" si="461"/>
        <v>2</v>
      </c>
      <c r="CP415" s="111">
        <f t="shared" si="462"/>
        <v>1</v>
      </c>
      <c r="CQ415" s="9">
        <f t="shared" si="463"/>
        <v>1</v>
      </c>
      <c r="CR415" s="9">
        <f t="shared" si="464"/>
        <v>1</v>
      </c>
      <c r="CS415" s="61" t="str">
        <f t="shared" si="465"/>
        <v>0 missed</v>
      </c>
      <c r="CT415" s="111">
        <f t="shared" si="466"/>
        <v>3</v>
      </c>
      <c r="CU415" s="10">
        <f t="shared" si="467"/>
        <v>1</v>
      </c>
      <c r="CV415" s="10" t="str">
        <f t="shared" si="468"/>
        <v>Q-2 A-1 || Q Total-2, A Total-1</v>
      </c>
      <c r="CW415" s="111" t="str" cm="1">
        <f t="array" ref="CW415">IFERROR(INDEX('Attendance-Slot-1'!$Q$2:$Q$1112,MATCH(1,('Attendance-Slot-1'!$A$2:$A$1112=$C415)*('Attendance-Slot-1'!$G$2:$G$1112=CW$2),0)),"No Data")</f>
        <v>P-S1_Onsite</v>
      </c>
      <c r="CX415" s="111" t="str" cm="1">
        <f t="array" ref="CX415">IFERROR(INDEX('Attendance-Slot-2'!$Q$2:$Q$2595,MATCH(1,('Attendance-Slot-2'!$A$2:$A$2595=$C415)*('Attendance-Slot-2'!$G$2:$G$2595=CW$2),0)),"No Data")</f>
        <v>No Data</v>
      </c>
      <c r="CY415" s="136">
        <f>VLOOKUP($CL415,'Written Exam Marks'!$H:$Q,10,FALSE)</f>
        <v>26</v>
      </c>
      <c r="CZ415" s="136">
        <f>VLOOKUP($CL415,'Written Exam Marks'!$H:$Q,9,FALSE)</f>
        <v>40</v>
      </c>
      <c r="DA415" s="111" t="str">
        <f t="shared" si="469"/>
        <v>Present</v>
      </c>
      <c r="DB415" s="111" t="str">
        <f t="shared" si="470"/>
        <v>P-S1_Onsite</v>
      </c>
      <c r="DC415" s="148">
        <v>5.5</v>
      </c>
      <c r="DD415" s="148">
        <v>7</v>
      </c>
      <c r="DE415" s="148">
        <v>9</v>
      </c>
      <c r="DF415" s="148">
        <v>15</v>
      </c>
      <c r="DG415" s="148">
        <v>17</v>
      </c>
      <c r="DH415" s="148">
        <v>53.5</v>
      </c>
      <c r="DI415" s="148">
        <v>65</v>
      </c>
      <c r="DJ415" s="66" t="s">
        <v>7351</v>
      </c>
      <c r="DK415" s="66" t="s">
        <v>1631</v>
      </c>
      <c r="DL415" s="68" t="str">
        <f t="shared" si="471"/>
        <v>2025EM1100412-MDSDF406</v>
      </c>
      <c r="DM415" s="66" t="str">
        <f t="shared" si="472"/>
        <v>0 missed</v>
      </c>
      <c r="DN415" s="66" t="str">
        <f t="shared" si="473"/>
        <v>0 missed</v>
      </c>
      <c r="DO415" s="62">
        <f t="shared" si="474"/>
        <v>3</v>
      </c>
      <c r="DP415" s="62">
        <f t="shared" si="475"/>
        <v>2</v>
      </c>
      <c r="DQ415" s="67">
        <f t="shared" si="476"/>
        <v>1</v>
      </c>
      <c r="DR415" s="67">
        <f t="shared" si="477"/>
        <v>1</v>
      </c>
      <c r="DS415" s="66" t="str">
        <f t="shared" si="478"/>
        <v>0 missed</v>
      </c>
      <c r="DT415" s="62">
        <f t="shared" si="479"/>
        <v>5</v>
      </c>
      <c r="DU415" s="68">
        <f t="shared" si="480"/>
        <v>1</v>
      </c>
      <c r="DV415" s="68" t="str">
        <f t="shared" si="481"/>
        <v>Q-3 A-2 || Q Total-3, A Total-2</v>
      </c>
      <c r="DW415" s="62" t="str" cm="1">
        <f t="array" ref="DW415">IFERROR(INDEX('Attendance-Slot-1'!$Q$2:$Q$1112,MATCH(1,('Attendance-Slot-1'!$A$2:$A$1112=$C415)*('Attendance-Slot-1'!$G$2:$G$1112=DW$2),0)),"No Data")</f>
        <v>P-S1_Onsite</v>
      </c>
      <c r="DX415" s="62" t="str" cm="1">
        <f t="array" ref="DX415">IFERROR(INDEX('Attendance-Slot-2'!$Q$2:$Q$2595,MATCH(1,('Attendance-Slot-2'!$A$2:$A$2595=$C415)*('Attendance-Slot-2'!$G$2:$G$2595=DW$2),0)),"No Data")</f>
        <v>No Data</v>
      </c>
      <c r="DY415" s="137">
        <f>VLOOKUP($DL415,'Written Exam Marks'!$H:$Q,10,FALSE)</f>
        <v>21</v>
      </c>
      <c r="DZ415" s="137">
        <f>VLOOKUP($DL415,'Written Exam Marks'!$H:$Q,9,FALSE)</f>
        <v>35</v>
      </c>
      <c r="EA415" s="62" t="str">
        <f t="shared" si="482"/>
        <v>Present</v>
      </c>
      <c r="EB415" s="62" t="str">
        <f t="shared" si="483"/>
        <v>P-S1_Onsite</v>
      </c>
      <c r="EC415" s="114" t="str">
        <f t="shared" si="420"/>
        <v>P-5, 
A-0, 
No Data-0</v>
      </c>
      <c r="ED415" s="114" t="str">
        <f t="shared" si="421"/>
        <v>P-0, 
A-0, 
No Data-5</v>
      </c>
      <c r="EE415" s="114" t="str">
        <f t="shared" si="484"/>
        <v>P-S1_Onsite</v>
      </c>
      <c r="EF415" s="114" t="str">
        <f t="shared" si="485"/>
        <v>P-S1_Onsite</v>
      </c>
      <c r="EG415" s="114" t="str">
        <f t="shared" si="486"/>
        <v>P-S1_Onsite</v>
      </c>
      <c r="EH415" s="114" t="str">
        <f t="shared" si="487"/>
        <v>P-S1_Onsite</v>
      </c>
      <c r="EI415" s="114" t="str">
        <f t="shared" si="488"/>
        <v>P-S1_Onsite</v>
      </c>
      <c r="EJ415" s="114" t="str">
        <f t="shared" si="489"/>
        <v>P-5, A-0, No Data-0</v>
      </c>
      <c r="EK415" s="114" t="s">
        <v>10453</v>
      </c>
      <c r="EL415" s="114">
        <v>13</v>
      </c>
      <c r="EM415" s="114">
        <v>10</v>
      </c>
      <c r="EN415" s="114">
        <v>57</v>
      </c>
      <c r="EO415" s="114">
        <v>80</v>
      </c>
      <c r="EP415" s="114" t="s">
        <v>7217</v>
      </c>
      <c r="EQ415" s="114" t="s">
        <v>1054</v>
      </c>
      <c r="ER415" s="114" t="s">
        <v>3140</v>
      </c>
      <c r="ES415" s="114"/>
      <c r="ET415" s="30" t="s">
        <v>3140</v>
      </c>
    </row>
    <row r="416" spans="1:150" x14ac:dyDescent="0.25">
      <c r="A416" s="114">
        <v>413</v>
      </c>
      <c r="B416" s="114" t="s">
        <v>7224</v>
      </c>
      <c r="C416" s="80" t="s">
        <v>4387</v>
      </c>
      <c r="D416" s="30" t="s">
        <v>4388</v>
      </c>
      <c r="E416" s="30" t="s">
        <v>4389</v>
      </c>
      <c r="F416" s="33" t="s">
        <v>7201</v>
      </c>
      <c r="G416" s="30" t="s">
        <v>4390</v>
      </c>
      <c r="H416" s="143">
        <v>15</v>
      </c>
      <c r="I416" s="143">
        <v>15</v>
      </c>
      <c r="J416" s="143" t="s">
        <v>5</v>
      </c>
      <c r="K416" s="143" t="s">
        <v>5</v>
      </c>
      <c r="L416" s="143">
        <v>30</v>
      </c>
      <c r="M416" s="143">
        <v>65</v>
      </c>
      <c r="N416" s="40" t="s">
        <v>7314</v>
      </c>
      <c r="O416" s="40" t="s">
        <v>1593</v>
      </c>
      <c r="P416" s="13" t="str">
        <f t="shared" si="422"/>
        <v>2025EM1100413-MDSDF401</v>
      </c>
      <c r="Q416" s="40" t="str">
        <f t="shared" si="423"/>
        <v>1 missed</v>
      </c>
      <c r="R416" s="40" t="str">
        <f t="shared" si="424"/>
        <v>1 missed</v>
      </c>
      <c r="S416" s="40">
        <f t="shared" si="425"/>
        <v>2</v>
      </c>
      <c r="T416" s="40">
        <f t="shared" si="426"/>
        <v>0</v>
      </c>
      <c r="U416" s="41">
        <f t="shared" si="427"/>
        <v>0.66666666666666663</v>
      </c>
      <c r="V416" s="41">
        <f t="shared" si="428"/>
        <v>0</v>
      </c>
      <c r="W416" s="40" t="str">
        <f t="shared" si="429"/>
        <v>2 missed</v>
      </c>
      <c r="X416" s="113">
        <f t="shared" si="430"/>
        <v>2</v>
      </c>
      <c r="Y416" s="13">
        <f t="shared" si="431"/>
        <v>0.5</v>
      </c>
      <c r="Z416" s="13" t="str">
        <f t="shared" si="432"/>
        <v>Q-2 A-0 || Q Total-3, A Total-1</v>
      </c>
      <c r="AA416" s="113" t="str" cm="1">
        <f t="array" ref="AA416">IFERROR(INDEX('Attendance-Slot-1'!$Q$2:$Q$1112,MATCH(1,('Attendance-Slot-1'!$A$2:$A$1112=$C416)*('Attendance-Slot-1'!$G$2:$G$1112=AA$2),0)),"No Data")</f>
        <v>No Data</v>
      </c>
      <c r="AB416" s="113" t="str" cm="1">
        <f t="array" ref="AB416">IFERROR(INDEX('Attendance-Slot-2'!$Q$2:$Q$2595,MATCH(1,('Attendance-Slot-2'!$A$2:$A$2595=$C416)*('Attendance-Slot-2'!$G$2:$G$2595=AA$2),0)),"No Data")</f>
        <v>A-S2_Onsite</v>
      </c>
      <c r="AC416" s="133" t="e">
        <f>VLOOKUP($P416,'Written Exam Marks'!$H:$Q,10,FALSE)</f>
        <v>#N/A</v>
      </c>
      <c r="AD416" s="133" t="e">
        <f>VLOOKUP($P416,'Written Exam Marks'!$H:$Q,9,FALSE)</f>
        <v>#N/A</v>
      </c>
      <c r="AE416" s="113" t="str">
        <f t="shared" si="433"/>
        <v>Absent</v>
      </c>
      <c r="AF416" s="113" t="str">
        <f t="shared" si="434"/>
        <v>A-S2_Onsite</v>
      </c>
      <c r="AG416" s="146">
        <v>10</v>
      </c>
      <c r="AH416" s="146">
        <v>8.5</v>
      </c>
      <c r="AI416" s="146">
        <v>10</v>
      </c>
      <c r="AJ416" s="146">
        <v>10</v>
      </c>
      <c r="AK416" s="146">
        <v>10</v>
      </c>
      <c r="AL416" s="146" t="s">
        <v>5</v>
      </c>
      <c r="AM416" s="146">
        <v>48.5</v>
      </c>
      <c r="AN416" s="146">
        <v>60</v>
      </c>
      <c r="AO416" s="43" t="s">
        <v>7336</v>
      </c>
      <c r="AP416" s="43" t="s">
        <v>1598</v>
      </c>
      <c r="AQ416" s="50" t="str">
        <f t="shared" si="435"/>
        <v>2025EM1100413-MDSDF402</v>
      </c>
      <c r="AR416" s="43" t="str">
        <f t="shared" si="436"/>
        <v>1 missed</v>
      </c>
      <c r="AS416" s="47" t="s">
        <v>7342</v>
      </c>
      <c r="AT416" s="43">
        <f t="shared" si="437"/>
        <v>5</v>
      </c>
      <c r="AU416" s="48" t="s">
        <v>7342</v>
      </c>
      <c r="AV416" s="49">
        <f t="shared" si="438"/>
        <v>0.83333333333333337</v>
      </c>
      <c r="AW416" s="48" t="s">
        <v>7342</v>
      </c>
      <c r="AX416" s="43" t="str">
        <f t="shared" si="439"/>
        <v>1 missed</v>
      </c>
      <c r="AY416" s="42">
        <f t="shared" si="440"/>
        <v>5</v>
      </c>
      <c r="AZ416" s="50">
        <f t="shared" si="441"/>
        <v>0.83333333333333337</v>
      </c>
      <c r="BA416" s="50" t="str">
        <f t="shared" si="442"/>
        <v>Q-5 A-- || Q Total-6, A Total-0</v>
      </c>
      <c r="BB416" s="42" t="str" cm="1">
        <f t="array" ref="BB416">IFERROR(INDEX('Attendance-Slot-1'!$Q$2:$Q$1112,MATCH(1,('Attendance-Slot-1'!$A$2:$A$1112=$C416)*('Attendance-Slot-1'!$G$2:$G$1112=BB$2),0)),"No Data")</f>
        <v>No Data</v>
      </c>
      <c r="BC416" s="42" t="str" cm="1">
        <f t="array" ref="BC416">IFERROR(INDEX('Attendance-Slot-2'!$Q$2:$Q$2595,MATCH(1,('Attendance-Slot-2'!$A$2:$A$2595=$C416)*('Attendance-Slot-2'!$G$2:$G$2595=BB$2),0)),"No Data")</f>
        <v>A-S2_Onsite</v>
      </c>
      <c r="BD416" s="134" t="e">
        <f>VLOOKUP($AQ416,'Written Exam Marks'!$H:$Q,10,FALSE)</f>
        <v>#N/A</v>
      </c>
      <c r="BE416" s="134" t="e">
        <f>VLOOKUP($AQ416,'Written Exam Marks'!$H:$Q,9,FALSE)</f>
        <v>#N/A</v>
      </c>
      <c r="BF416" s="42" t="str">
        <f t="shared" si="443"/>
        <v>Absent</v>
      </c>
      <c r="BG416" s="42" t="str">
        <f t="shared" si="444"/>
        <v>A-S2_Onsite</v>
      </c>
      <c r="BH416" s="147">
        <v>19</v>
      </c>
      <c r="BI416" s="147" t="s">
        <v>5</v>
      </c>
      <c r="BJ416" s="147">
        <v>19</v>
      </c>
      <c r="BK416" s="147">
        <v>60</v>
      </c>
      <c r="BL416" s="52" t="s">
        <v>3697</v>
      </c>
      <c r="BM416" s="52" t="s">
        <v>1606</v>
      </c>
      <c r="BN416" s="57" t="str">
        <f t="shared" si="445"/>
        <v>2025EM1100413-MDSDF403</v>
      </c>
      <c r="BO416" s="52" t="str">
        <f t="shared" si="446"/>
        <v>0 missed</v>
      </c>
      <c r="BP416" s="52" t="str">
        <f t="shared" si="447"/>
        <v>1 missed</v>
      </c>
      <c r="BQ416" s="52">
        <f t="shared" si="448"/>
        <v>1</v>
      </c>
      <c r="BR416" s="52">
        <f t="shared" si="449"/>
        <v>0</v>
      </c>
      <c r="BS416" s="56">
        <f t="shared" si="450"/>
        <v>1</v>
      </c>
      <c r="BT416" s="56">
        <f t="shared" si="451"/>
        <v>0</v>
      </c>
      <c r="BU416" s="52" t="str">
        <f t="shared" si="452"/>
        <v>1 missed</v>
      </c>
      <c r="BV416" s="51">
        <f t="shared" si="453"/>
        <v>1</v>
      </c>
      <c r="BW416" s="57">
        <f t="shared" si="454"/>
        <v>0.5</v>
      </c>
      <c r="BX416" s="57" t="str">
        <f t="shared" si="455"/>
        <v>Q-1 A-0 || Q Total-1, A Total-1</v>
      </c>
      <c r="BY416" s="51" t="str" cm="1">
        <f t="array" ref="BY416">IFERROR(INDEX('Attendance-Slot-1'!$Q$2:$Q$1112,MATCH(1,('Attendance-Slot-1'!$A$2:$A$1112=$C416)*('Attendance-Slot-1'!$G$2:$G$1112=BY$2),0)),"No Data")</f>
        <v>No Data</v>
      </c>
      <c r="BZ416" s="51" t="str" cm="1">
        <f t="array" ref="BZ416">IFERROR(INDEX('Attendance-Slot-2'!$Q$2:$Q$2595,MATCH(1,('Attendance-Slot-2'!$A$2:$A$2595=$C416)*('Attendance-Slot-2'!$G$2:$G$2595=BY$2),0)),"No Data")</f>
        <v>A-S2_Onsite</v>
      </c>
      <c r="CA416" s="135" t="e">
        <f>VLOOKUP($BN416,'Written Exam Marks'!$H:$Q,10,FALSE)</f>
        <v>#N/A</v>
      </c>
      <c r="CB416" s="135" t="e">
        <f>VLOOKUP($BN416,'Written Exam Marks'!$H:$Q,9,FALSE)</f>
        <v>#N/A</v>
      </c>
      <c r="CC416" s="51" t="str">
        <f t="shared" si="456"/>
        <v>Absent</v>
      </c>
      <c r="CD416" s="51" t="str">
        <f t="shared" si="457"/>
        <v>A-S2_Onsite</v>
      </c>
      <c r="CE416" s="29">
        <v>20</v>
      </c>
      <c r="CF416" s="29" t="s">
        <v>5</v>
      </c>
      <c r="CG416" s="29" t="s">
        <v>5</v>
      </c>
      <c r="CH416" s="29">
        <v>20</v>
      </c>
      <c r="CI416" s="29">
        <v>60</v>
      </c>
      <c r="CJ416" s="61" t="s">
        <v>7343</v>
      </c>
      <c r="CK416" s="61" t="s">
        <v>1613</v>
      </c>
      <c r="CL416" s="10" t="str">
        <f t="shared" si="458"/>
        <v>2025EM1100413-MDSDF404</v>
      </c>
      <c r="CM416" s="61" t="str">
        <f t="shared" si="459"/>
        <v>1 missed</v>
      </c>
      <c r="CN416" s="61" t="str">
        <f t="shared" si="460"/>
        <v>1 missed</v>
      </c>
      <c r="CO416" s="111">
        <f t="shared" si="461"/>
        <v>1</v>
      </c>
      <c r="CP416" s="111">
        <f t="shared" si="462"/>
        <v>0</v>
      </c>
      <c r="CQ416" s="9">
        <f t="shared" si="463"/>
        <v>0.5</v>
      </c>
      <c r="CR416" s="9">
        <f t="shared" si="464"/>
        <v>0</v>
      </c>
      <c r="CS416" s="61" t="str">
        <f t="shared" si="465"/>
        <v>2 missed</v>
      </c>
      <c r="CT416" s="111">
        <f t="shared" si="466"/>
        <v>1</v>
      </c>
      <c r="CU416" s="10">
        <f t="shared" si="467"/>
        <v>0.33333333333333331</v>
      </c>
      <c r="CV416" s="10" t="str">
        <f t="shared" si="468"/>
        <v>Q-1 A-0 || Q Total-2, A Total-1</v>
      </c>
      <c r="CW416" s="111" t="str" cm="1">
        <f t="array" ref="CW416">IFERROR(INDEX('Attendance-Slot-1'!$Q$2:$Q$1112,MATCH(1,('Attendance-Slot-1'!$A$2:$A$1112=$C416)*('Attendance-Slot-1'!$G$2:$G$1112=CW$2),0)),"No Data")</f>
        <v>No Data</v>
      </c>
      <c r="CX416" s="111" t="str" cm="1">
        <f t="array" ref="CX416">IFERROR(INDEX('Attendance-Slot-2'!$Q$2:$Q$2595,MATCH(1,('Attendance-Slot-2'!$A$2:$A$2595=$C416)*('Attendance-Slot-2'!$G$2:$G$2595=CW$2),0)),"No Data")</f>
        <v>A-S2_Onsite</v>
      </c>
      <c r="CY416" s="136" t="e">
        <f>VLOOKUP($CL416,'Written Exam Marks'!$H:$Q,10,FALSE)</f>
        <v>#N/A</v>
      </c>
      <c r="CZ416" s="136" t="e">
        <f>VLOOKUP($CL416,'Written Exam Marks'!$H:$Q,9,FALSE)</f>
        <v>#N/A</v>
      </c>
      <c r="DA416" s="111" t="str">
        <f t="shared" si="469"/>
        <v>Absent</v>
      </c>
      <c r="DB416" s="111" t="str">
        <f t="shared" si="470"/>
        <v>A-S2_Onsite</v>
      </c>
      <c r="DC416" s="148">
        <v>5.5</v>
      </c>
      <c r="DD416" s="148" t="s">
        <v>5</v>
      </c>
      <c r="DE416" s="148" t="s">
        <v>5</v>
      </c>
      <c r="DF416" s="148" t="s">
        <v>5</v>
      </c>
      <c r="DG416" s="148" t="s">
        <v>5</v>
      </c>
      <c r="DH416" s="148">
        <v>5.5</v>
      </c>
      <c r="DI416" s="148">
        <v>65</v>
      </c>
      <c r="DJ416" s="66" t="s">
        <v>7351</v>
      </c>
      <c r="DK416" s="66" t="s">
        <v>1631</v>
      </c>
      <c r="DL416" s="68" t="str">
        <f t="shared" si="471"/>
        <v>2025EM1100413-MDSDF406</v>
      </c>
      <c r="DM416" s="66" t="str">
        <f t="shared" si="472"/>
        <v>2 missed</v>
      </c>
      <c r="DN416" s="66" t="str">
        <f t="shared" si="473"/>
        <v>2 missed</v>
      </c>
      <c r="DO416" s="62">
        <f t="shared" si="474"/>
        <v>1</v>
      </c>
      <c r="DP416" s="62">
        <f t="shared" si="475"/>
        <v>0</v>
      </c>
      <c r="DQ416" s="67">
        <f t="shared" si="476"/>
        <v>0.33333333333333331</v>
      </c>
      <c r="DR416" s="67">
        <f t="shared" si="477"/>
        <v>0</v>
      </c>
      <c r="DS416" s="66" t="str">
        <f t="shared" si="478"/>
        <v>4 missed</v>
      </c>
      <c r="DT416" s="62">
        <f t="shared" si="479"/>
        <v>1</v>
      </c>
      <c r="DU416" s="68">
        <f t="shared" si="480"/>
        <v>0.2</v>
      </c>
      <c r="DV416" s="68" t="str">
        <f t="shared" si="481"/>
        <v>Q-1 A-0 || Q Total-3, A Total-2</v>
      </c>
      <c r="DW416" s="62" t="str" cm="1">
        <f t="array" ref="DW416">IFERROR(INDEX('Attendance-Slot-1'!$Q$2:$Q$1112,MATCH(1,('Attendance-Slot-1'!$A$2:$A$1112=$C416)*('Attendance-Slot-1'!$G$2:$G$1112=DW$2),0)),"No Data")</f>
        <v>No Data</v>
      </c>
      <c r="DX416" s="62" t="str" cm="1">
        <f t="array" ref="DX416">IFERROR(INDEX('Attendance-Slot-2'!$Q$2:$Q$2595,MATCH(1,('Attendance-Slot-2'!$A$2:$A$2595=$C416)*('Attendance-Slot-2'!$G$2:$G$2595=DW$2),0)),"No Data")</f>
        <v>A-S2_Onsite</v>
      </c>
      <c r="DY416" s="137" t="e">
        <f>VLOOKUP($DL416,'Written Exam Marks'!$H:$Q,10,FALSE)</f>
        <v>#N/A</v>
      </c>
      <c r="DZ416" s="137" t="e">
        <f>VLOOKUP($DL416,'Written Exam Marks'!$H:$Q,9,FALSE)</f>
        <v>#N/A</v>
      </c>
      <c r="EA416" s="62" t="str">
        <f t="shared" si="482"/>
        <v>Absent</v>
      </c>
      <c r="EB416" s="62" t="str">
        <f t="shared" si="483"/>
        <v>A-S2_Onsite</v>
      </c>
      <c r="EC416" s="114" t="str">
        <f t="shared" si="420"/>
        <v>P-0, 
A-0, 
No Data-5</v>
      </c>
      <c r="ED416" s="114" t="str">
        <f t="shared" si="421"/>
        <v>P-0, 
A-5, 
No Data-0</v>
      </c>
      <c r="EE416" s="114" t="str">
        <f t="shared" si="484"/>
        <v>A-S2_Onsite</v>
      </c>
      <c r="EF416" s="114" t="str">
        <f t="shared" si="485"/>
        <v>A-S2_Onsite</v>
      </c>
      <c r="EG416" s="114" t="str">
        <f t="shared" si="486"/>
        <v>A-S2_Onsite</v>
      </c>
      <c r="EH416" s="114" t="str">
        <f t="shared" si="487"/>
        <v>A-S2_Onsite</v>
      </c>
      <c r="EI416" s="114" t="str">
        <f t="shared" si="488"/>
        <v>A-S2_Onsite</v>
      </c>
      <c r="EJ416" s="114" t="str">
        <f t="shared" si="489"/>
        <v>P-0, A-5, No Data-0</v>
      </c>
      <c r="EK416" s="114" t="s">
        <v>10453</v>
      </c>
      <c r="EL416" s="114">
        <v>30</v>
      </c>
      <c r="EM416" s="114">
        <v>10</v>
      </c>
      <c r="EN416" s="114">
        <v>59</v>
      </c>
      <c r="EO416" s="114">
        <v>99</v>
      </c>
      <c r="EP416" s="114" t="s">
        <v>7217</v>
      </c>
      <c r="EQ416" s="114" t="s">
        <v>1054</v>
      </c>
      <c r="ER416" s="114" t="s">
        <v>4387</v>
      </c>
      <c r="ES416" s="114" t="s">
        <v>3489</v>
      </c>
      <c r="ET416" s="30" t="s">
        <v>4387</v>
      </c>
    </row>
    <row r="417" spans="1:150" x14ac:dyDescent="0.25">
      <c r="A417" s="114">
        <v>414</v>
      </c>
      <c r="B417" s="114" t="s">
        <v>7224</v>
      </c>
      <c r="C417" s="80" t="s">
        <v>3149</v>
      </c>
      <c r="D417" s="30" t="s">
        <v>3150</v>
      </c>
      <c r="E417" s="30" t="s">
        <v>3151</v>
      </c>
      <c r="F417" s="33" t="s">
        <v>7201</v>
      </c>
      <c r="G417" s="30" t="s">
        <v>3152</v>
      </c>
      <c r="H417" s="143">
        <v>15</v>
      </c>
      <c r="I417" s="143">
        <v>15</v>
      </c>
      <c r="J417" s="143">
        <v>20</v>
      </c>
      <c r="K417" s="143">
        <v>15</v>
      </c>
      <c r="L417" s="143">
        <v>65</v>
      </c>
      <c r="M417" s="143">
        <v>65</v>
      </c>
      <c r="N417" s="40" t="s">
        <v>7314</v>
      </c>
      <c r="O417" s="40" t="s">
        <v>1593</v>
      </c>
      <c r="P417" s="13" t="str">
        <f t="shared" si="422"/>
        <v>2025EM1100414-MDSDF401</v>
      </c>
      <c r="Q417" s="40" t="str">
        <f t="shared" si="423"/>
        <v>0 missed</v>
      </c>
      <c r="R417" s="40" t="str">
        <f t="shared" si="424"/>
        <v>0 missed</v>
      </c>
      <c r="S417" s="40">
        <f t="shared" si="425"/>
        <v>3</v>
      </c>
      <c r="T417" s="40">
        <f t="shared" si="426"/>
        <v>1</v>
      </c>
      <c r="U417" s="41">
        <f t="shared" si="427"/>
        <v>1</v>
      </c>
      <c r="V417" s="41">
        <f t="shared" si="428"/>
        <v>1</v>
      </c>
      <c r="W417" s="40" t="str">
        <f t="shared" si="429"/>
        <v>0 missed</v>
      </c>
      <c r="X417" s="113">
        <f t="shared" si="430"/>
        <v>4</v>
      </c>
      <c r="Y417" s="13">
        <f t="shared" si="431"/>
        <v>1</v>
      </c>
      <c r="Z417" s="13" t="str">
        <f t="shared" si="432"/>
        <v>Q-3 A-1 || Q Total-3, A Total-1</v>
      </c>
      <c r="AA417" s="113" t="str" cm="1">
        <f t="array" ref="AA417">IFERROR(INDEX('Attendance-Slot-1'!$Q$2:$Q$1112,MATCH(1,('Attendance-Slot-1'!$A$2:$A$1112=$C417)*('Attendance-Slot-1'!$G$2:$G$1112=AA$2),0)),"No Data")</f>
        <v>No Data</v>
      </c>
      <c r="AB417" s="113" t="str" cm="1">
        <f t="array" ref="AB417">IFERROR(INDEX('Attendance-Slot-2'!$Q$2:$Q$2595,MATCH(1,('Attendance-Slot-2'!$A$2:$A$2595=$C417)*('Attendance-Slot-2'!$G$2:$G$2595=AA$2),0)),"No Data")</f>
        <v>P-S2_Onsite</v>
      </c>
      <c r="AC417" s="133">
        <f>VLOOKUP($P417,'Written Exam Marks'!$H:$Q,10,FALSE)</f>
        <v>17.5</v>
      </c>
      <c r="AD417" s="133">
        <f>VLOOKUP($P417,'Written Exam Marks'!$H:$Q,9,FALSE)</f>
        <v>35</v>
      </c>
      <c r="AE417" s="113" t="str">
        <f t="shared" si="433"/>
        <v>Present</v>
      </c>
      <c r="AF417" s="113" t="str">
        <f t="shared" si="434"/>
        <v>P-S2_Onsite</v>
      </c>
      <c r="AG417" s="146">
        <v>8.5</v>
      </c>
      <c r="AH417" s="146">
        <v>5</v>
      </c>
      <c r="AI417" s="146">
        <v>10</v>
      </c>
      <c r="AJ417" s="146">
        <v>9</v>
      </c>
      <c r="AK417" s="146">
        <v>10</v>
      </c>
      <c r="AL417" s="146" t="s">
        <v>5</v>
      </c>
      <c r="AM417" s="146">
        <v>42.5</v>
      </c>
      <c r="AN417" s="146">
        <v>60</v>
      </c>
      <c r="AO417" s="43" t="s">
        <v>7336</v>
      </c>
      <c r="AP417" s="43" t="s">
        <v>1598</v>
      </c>
      <c r="AQ417" s="50" t="str">
        <f t="shared" si="435"/>
        <v>2025EM1100414-MDSDF402</v>
      </c>
      <c r="AR417" s="43" t="str">
        <f t="shared" si="436"/>
        <v>1 missed</v>
      </c>
      <c r="AS417" s="47" t="s">
        <v>7342</v>
      </c>
      <c r="AT417" s="43">
        <f t="shared" si="437"/>
        <v>5</v>
      </c>
      <c r="AU417" s="48" t="s">
        <v>7342</v>
      </c>
      <c r="AV417" s="49">
        <f t="shared" si="438"/>
        <v>0.83333333333333337</v>
      </c>
      <c r="AW417" s="48" t="s">
        <v>7342</v>
      </c>
      <c r="AX417" s="43" t="str">
        <f t="shared" si="439"/>
        <v>1 missed</v>
      </c>
      <c r="AY417" s="42">
        <f t="shared" si="440"/>
        <v>5</v>
      </c>
      <c r="AZ417" s="50">
        <f t="shared" si="441"/>
        <v>0.83333333333333337</v>
      </c>
      <c r="BA417" s="50" t="str">
        <f t="shared" si="442"/>
        <v>Q-5 A-- || Q Total-6, A Total-0</v>
      </c>
      <c r="BB417" s="42" t="str" cm="1">
        <f t="array" ref="BB417">IFERROR(INDEX('Attendance-Slot-1'!$Q$2:$Q$1112,MATCH(1,('Attendance-Slot-1'!$A$2:$A$1112=$C417)*('Attendance-Slot-1'!$G$2:$G$1112=BB$2),0)),"No Data")</f>
        <v>P-S1_Onsite</v>
      </c>
      <c r="BC417" s="42" t="str" cm="1">
        <f t="array" ref="BC417">IFERROR(INDEX('Attendance-Slot-2'!$Q$2:$Q$2595,MATCH(1,('Attendance-Slot-2'!$A$2:$A$2595=$C417)*('Attendance-Slot-2'!$G$2:$G$2595=BB$2),0)),"No Data")</f>
        <v>No Data</v>
      </c>
      <c r="BD417" s="134">
        <f>VLOOKUP($AQ417,'Written Exam Marks'!$H:$Q,10,FALSE)</f>
        <v>28</v>
      </c>
      <c r="BE417" s="134">
        <f>VLOOKUP($AQ417,'Written Exam Marks'!$H:$Q,9,FALSE)</f>
        <v>40</v>
      </c>
      <c r="BF417" s="42" t="str">
        <f t="shared" si="443"/>
        <v>Present</v>
      </c>
      <c r="BG417" s="42" t="str">
        <f t="shared" si="444"/>
        <v>P-S1_Onsite</v>
      </c>
      <c r="BH417" s="147">
        <v>20</v>
      </c>
      <c r="BI417" s="147">
        <v>23.5</v>
      </c>
      <c r="BJ417" s="147">
        <v>43.5</v>
      </c>
      <c r="BK417" s="147">
        <v>60</v>
      </c>
      <c r="BL417" s="52" t="s">
        <v>3697</v>
      </c>
      <c r="BM417" s="52" t="s">
        <v>1606</v>
      </c>
      <c r="BN417" s="57" t="str">
        <f t="shared" si="445"/>
        <v>2025EM1100414-MDSDF403</v>
      </c>
      <c r="BO417" s="52" t="str">
        <f t="shared" si="446"/>
        <v>0 missed</v>
      </c>
      <c r="BP417" s="52" t="str">
        <f t="shared" si="447"/>
        <v>0 missed</v>
      </c>
      <c r="BQ417" s="52">
        <f t="shared" si="448"/>
        <v>1</v>
      </c>
      <c r="BR417" s="52">
        <f t="shared" si="449"/>
        <v>1</v>
      </c>
      <c r="BS417" s="56">
        <f t="shared" si="450"/>
        <v>1</v>
      </c>
      <c r="BT417" s="56">
        <f t="shared" si="451"/>
        <v>1</v>
      </c>
      <c r="BU417" s="52" t="str">
        <f t="shared" si="452"/>
        <v>0 missed</v>
      </c>
      <c r="BV417" s="51">
        <f t="shared" si="453"/>
        <v>2</v>
      </c>
      <c r="BW417" s="57">
        <f t="shared" si="454"/>
        <v>1</v>
      </c>
      <c r="BX417" s="57" t="str">
        <f t="shared" si="455"/>
        <v>Q-1 A-1 || Q Total-1, A Total-1</v>
      </c>
      <c r="BY417" s="51" t="str" cm="1">
        <f t="array" ref="BY417">IFERROR(INDEX('Attendance-Slot-1'!$Q$2:$Q$1112,MATCH(1,('Attendance-Slot-1'!$A$2:$A$1112=$C417)*('Attendance-Slot-1'!$G$2:$G$1112=BY$2),0)),"No Data")</f>
        <v>P-S1_Onsite</v>
      </c>
      <c r="BZ417" s="51" t="str" cm="1">
        <f t="array" ref="BZ417">IFERROR(INDEX('Attendance-Slot-2'!$Q$2:$Q$2595,MATCH(1,('Attendance-Slot-2'!$A$2:$A$2595=$C417)*('Attendance-Slot-2'!$G$2:$G$2595=BY$2),0)),"No Data")</f>
        <v>No Data</v>
      </c>
      <c r="CA417" s="135">
        <f>VLOOKUP($BN417,'Written Exam Marks'!$H:$Q,10,FALSE)</f>
        <v>19.5</v>
      </c>
      <c r="CB417" s="135">
        <f>VLOOKUP($BN417,'Written Exam Marks'!$H:$Q,9,FALSE)</f>
        <v>40</v>
      </c>
      <c r="CC417" s="51" t="str">
        <f t="shared" si="456"/>
        <v>Present</v>
      </c>
      <c r="CD417" s="51" t="str">
        <f t="shared" si="457"/>
        <v>P-S1_Onsite</v>
      </c>
      <c r="CE417" s="29" t="s">
        <v>5</v>
      </c>
      <c r="CF417" s="29" t="s">
        <v>5</v>
      </c>
      <c r="CG417" s="29">
        <v>16</v>
      </c>
      <c r="CH417" s="29">
        <v>16</v>
      </c>
      <c r="CI417" s="29">
        <v>60</v>
      </c>
      <c r="CJ417" s="61" t="s">
        <v>7343</v>
      </c>
      <c r="CK417" s="61" t="s">
        <v>1613</v>
      </c>
      <c r="CL417" s="10" t="str">
        <f t="shared" si="458"/>
        <v>2025EM1100414-MDSDF404</v>
      </c>
      <c r="CM417" s="61" t="str">
        <f t="shared" si="459"/>
        <v>2 missed</v>
      </c>
      <c r="CN417" s="61" t="str">
        <f t="shared" si="460"/>
        <v>0 missed</v>
      </c>
      <c r="CO417" s="111">
        <f t="shared" si="461"/>
        <v>0</v>
      </c>
      <c r="CP417" s="111">
        <f t="shared" si="462"/>
        <v>1</v>
      </c>
      <c r="CQ417" s="9">
        <f t="shared" si="463"/>
        <v>0</v>
      </c>
      <c r="CR417" s="9">
        <f t="shared" si="464"/>
        <v>1</v>
      </c>
      <c r="CS417" s="61" t="str">
        <f t="shared" si="465"/>
        <v>2 missed</v>
      </c>
      <c r="CT417" s="111">
        <f t="shared" si="466"/>
        <v>1</v>
      </c>
      <c r="CU417" s="10">
        <f t="shared" si="467"/>
        <v>0.33333333333333331</v>
      </c>
      <c r="CV417" s="10" t="str">
        <f t="shared" si="468"/>
        <v>Q-0 A-1 || Q Total-2, A Total-1</v>
      </c>
      <c r="CW417" s="111" t="str" cm="1">
        <f t="array" ref="CW417">IFERROR(INDEX('Attendance-Slot-1'!$Q$2:$Q$1112,MATCH(1,('Attendance-Slot-1'!$A$2:$A$1112=$C417)*('Attendance-Slot-1'!$G$2:$G$1112=CW$2),0)),"No Data")</f>
        <v>No Data</v>
      </c>
      <c r="CX417" s="111" t="str" cm="1">
        <f t="array" ref="CX417">IFERROR(INDEX('Attendance-Slot-2'!$Q$2:$Q$2595,MATCH(1,('Attendance-Slot-2'!$A$2:$A$2595=$C417)*('Attendance-Slot-2'!$G$2:$G$2595=CW$2),0)),"No Data")</f>
        <v>P-S2_Onsite</v>
      </c>
      <c r="CY417" s="136">
        <f>VLOOKUP($CL417,'Written Exam Marks'!$H:$Q,10,FALSE)</f>
        <v>25.5</v>
      </c>
      <c r="CZ417" s="136">
        <f>VLOOKUP($CL417,'Written Exam Marks'!$H:$Q,9,FALSE)</f>
        <v>40</v>
      </c>
      <c r="DA417" s="111" t="str">
        <f t="shared" si="469"/>
        <v>Present</v>
      </c>
      <c r="DB417" s="111" t="str">
        <f t="shared" si="470"/>
        <v>P-S2_Onsite</v>
      </c>
      <c r="DC417" s="148" t="s">
        <v>5</v>
      </c>
      <c r="DD417" s="148">
        <v>6.625</v>
      </c>
      <c r="DE417" s="148">
        <v>8</v>
      </c>
      <c r="DF417" s="148">
        <v>16</v>
      </c>
      <c r="DG417" s="148">
        <v>19</v>
      </c>
      <c r="DH417" s="148">
        <v>49.625</v>
      </c>
      <c r="DI417" s="148">
        <v>65</v>
      </c>
      <c r="DJ417" s="66" t="s">
        <v>7351</v>
      </c>
      <c r="DK417" s="66" t="s">
        <v>1631</v>
      </c>
      <c r="DL417" s="68" t="str">
        <f t="shared" si="471"/>
        <v>2025EM1100414-MDSDF406</v>
      </c>
      <c r="DM417" s="66" t="str">
        <f t="shared" si="472"/>
        <v>1 missed</v>
      </c>
      <c r="DN417" s="66" t="str">
        <f t="shared" si="473"/>
        <v>0 missed</v>
      </c>
      <c r="DO417" s="62">
        <f t="shared" si="474"/>
        <v>2</v>
      </c>
      <c r="DP417" s="62">
        <f t="shared" si="475"/>
        <v>2</v>
      </c>
      <c r="DQ417" s="67">
        <f t="shared" si="476"/>
        <v>0.66666666666666663</v>
      </c>
      <c r="DR417" s="67">
        <f t="shared" si="477"/>
        <v>1</v>
      </c>
      <c r="DS417" s="66" t="str">
        <f t="shared" si="478"/>
        <v>1 missed</v>
      </c>
      <c r="DT417" s="62">
        <f t="shared" si="479"/>
        <v>4</v>
      </c>
      <c r="DU417" s="68">
        <f t="shared" si="480"/>
        <v>0.8</v>
      </c>
      <c r="DV417" s="68" t="str">
        <f t="shared" si="481"/>
        <v>Q-2 A-2 || Q Total-3, A Total-2</v>
      </c>
      <c r="DW417" s="62" t="str" cm="1">
        <f t="array" ref="DW417">IFERROR(INDEX('Attendance-Slot-1'!$Q$2:$Q$1112,MATCH(1,('Attendance-Slot-1'!$A$2:$A$1112=$C417)*('Attendance-Slot-1'!$G$2:$G$1112=DW$2),0)),"No Data")</f>
        <v>No Data</v>
      </c>
      <c r="DX417" s="62" t="str" cm="1">
        <f t="array" ref="DX417">IFERROR(INDEX('Attendance-Slot-2'!$Q$2:$Q$2595,MATCH(1,('Attendance-Slot-2'!$A$2:$A$2595=$C417)*('Attendance-Slot-2'!$G$2:$G$2595=DW$2),0)),"No Data")</f>
        <v>P-S2_Onsite</v>
      </c>
      <c r="DY417" s="137">
        <f>VLOOKUP($DL417,'Written Exam Marks'!$H:$Q,10,FALSE)</f>
        <v>21</v>
      </c>
      <c r="DZ417" s="137">
        <f>VLOOKUP($DL417,'Written Exam Marks'!$H:$Q,9,FALSE)</f>
        <v>35</v>
      </c>
      <c r="EA417" s="62" t="str">
        <f t="shared" si="482"/>
        <v>Present</v>
      </c>
      <c r="EB417" s="62" t="str">
        <f t="shared" si="483"/>
        <v>P-S2_Onsite</v>
      </c>
      <c r="EC417" s="114" t="str">
        <f t="shared" si="420"/>
        <v>P-2, 
A-0, 
No Data-3</v>
      </c>
      <c r="ED417" s="114" t="str">
        <f t="shared" si="421"/>
        <v>P-3, 
A-0, 
No Data-2</v>
      </c>
      <c r="EE417" s="114" t="str">
        <f t="shared" si="484"/>
        <v>P-S2_Onsite</v>
      </c>
      <c r="EF417" s="114" t="str">
        <f t="shared" si="485"/>
        <v>P-S1_Onsite</v>
      </c>
      <c r="EG417" s="114" t="str">
        <f t="shared" si="486"/>
        <v>P-S1_Onsite</v>
      </c>
      <c r="EH417" s="114" t="str">
        <f t="shared" si="487"/>
        <v>P-S2_Onsite</v>
      </c>
      <c r="EI417" s="114" t="str">
        <f t="shared" si="488"/>
        <v>P-S2_Onsite</v>
      </c>
      <c r="EJ417" s="114" t="str">
        <f t="shared" si="489"/>
        <v>P-5, A-0, No Data-0</v>
      </c>
      <c r="EK417" s="114" t="s">
        <v>10453</v>
      </c>
      <c r="EL417" s="114">
        <v>27.5</v>
      </c>
      <c r="EM417" s="114">
        <v>10</v>
      </c>
      <c r="EN417" s="114">
        <v>35</v>
      </c>
      <c r="EO417" s="114">
        <v>72.5</v>
      </c>
      <c r="EP417" s="114" t="s">
        <v>7217</v>
      </c>
      <c r="EQ417" s="114" t="s">
        <v>1054</v>
      </c>
      <c r="ER417" s="114" t="s">
        <v>3149</v>
      </c>
      <c r="ES417" s="114"/>
      <c r="ET417" s="30" t="s">
        <v>3149</v>
      </c>
    </row>
    <row r="418" spans="1:150" x14ac:dyDescent="0.25">
      <c r="A418" s="114">
        <v>415</v>
      </c>
      <c r="B418" s="114" t="s">
        <v>7224</v>
      </c>
      <c r="C418" s="80" t="s">
        <v>3155</v>
      </c>
      <c r="D418" s="30" t="s">
        <v>3156</v>
      </c>
      <c r="E418" s="30" t="s">
        <v>3157</v>
      </c>
      <c r="F418" s="33" t="s">
        <v>7201</v>
      </c>
      <c r="G418" s="30" t="s">
        <v>3158</v>
      </c>
      <c r="H418" s="143" t="s">
        <v>5</v>
      </c>
      <c r="I418" s="143" t="s">
        <v>5</v>
      </c>
      <c r="J418" s="143">
        <v>18</v>
      </c>
      <c r="K418" s="143">
        <v>15</v>
      </c>
      <c r="L418" s="143">
        <v>33</v>
      </c>
      <c r="M418" s="143">
        <v>65</v>
      </c>
      <c r="N418" s="40" t="s">
        <v>7314</v>
      </c>
      <c r="O418" s="40" t="s">
        <v>1593</v>
      </c>
      <c r="P418" s="13" t="str">
        <f t="shared" si="422"/>
        <v>2025EM1100415-MDSDF401</v>
      </c>
      <c r="Q418" s="40" t="str">
        <f t="shared" si="423"/>
        <v>2 missed</v>
      </c>
      <c r="R418" s="40" t="str">
        <f t="shared" si="424"/>
        <v>0 missed</v>
      </c>
      <c r="S418" s="40">
        <f t="shared" si="425"/>
        <v>1</v>
      </c>
      <c r="T418" s="40">
        <f t="shared" si="426"/>
        <v>1</v>
      </c>
      <c r="U418" s="41">
        <f t="shared" si="427"/>
        <v>0.33333333333333331</v>
      </c>
      <c r="V418" s="41">
        <f t="shared" si="428"/>
        <v>1</v>
      </c>
      <c r="W418" s="40" t="str">
        <f t="shared" si="429"/>
        <v>2 missed</v>
      </c>
      <c r="X418" s="113">
        <f t="shared" si="430"/>
        <v>2</v>
      </c>
      <c r="Y418" s="13">
        <f t="shared" si="431"/>
        <v>0.5</v>
      </c>
      <c r="Z418" s="13" t="str">
        <f t="shared" si="432"/>
        <v>Q-1 A-1 || Q Total-3, A Total-1</v>
      </c>
      <c r="AA418" s="113" t="str" cm="1">
        <f t="array" ref="AA418">IFERROR(INDEX('Attendance-Slot-1'!$Q$2:$Q$1112,MATCH(1,('Attendance-Slot-1'!$A$2:$A$1112=$C418)*('Attendance-Slot-1'!$G$2:$G$1112=AA$2),0)),"No Data")</f>
        <v>P-S1_Onsite</v>
      </c>
      <c r="AB418" s="113" t="str" cm="1">
        <f t="array" ref="AB418">IFERROR(INDEX('Attendance-Slot-2'!$Q$2:$Q$2595,MATCH(1,('Attendance-Slot-2'!$A$2:$A$2595=$C418)*('Attendance-Slot-2'!$G$2:$G$2595=AA$2),0)),"No Data")</f>
        <v>No Data</v>
      </c>
      <c r="AC418" s="133">
        <f>VLOOKUP($P418,'Written Exam Marks'!$H:$Q,10,FALSE)</f>
        <v>26</v>
      </c>
      <c r="AD418" s="133">
        <f>VLOOKUP($P418,'Written Exam Marks'!$H:$Q,9,FALSE)</f>
        <v>35</v>
      </c>
      <c r="AE418" s="113" t="str">
        <f t="shared" si="433"/>
        <v>Present</v>
      </c>
      <c r="AF418" s="113" t="str">
        <f t="shared" si="434"/>
        <v>P-S1_Onsite</v>
      </c>
      <c r="AG418" s="146">
        <v>10</v>
      </c>
      <c r="AH418" s="146">
        <v>5.5</v>
      </c>
      <c r="AI418" s="146">
        <v>10</v>
      </c>
      <c r="AJ418" s="146" t="s">
        <v>5</v>
      </c>
      <c r="AK418" s="146">
        <v>10</v>
      </c>
      <c r="AL418" s="146">
        <v>10</v>
      </c>
      <c r="AM418" s="146">
        <v>45.5</v>
      </c>
      <c r="AN418" s="146">
        <v>60</v>
      </c>
      <c r="AO418" s="43" t="s">
        <v>7336</v>
      </c>
      <c r="AP418" s="43" t="s">
        <v>1598</v>
      </c>
      <c r="AQ418" s="50" t="str">
        <f t="shared" si="435"/>
        <v>2025EM1100415-MDSDF402</v>
      </c>
      <c r="AR418" s="43" t="str">
        <f t="shared" si="436"/>
        <v>1 missed</v>
      </c>
      <c r="AS418" s="47" t="s">
        <v>7342</v>
      </c>
      <c r="AT418" s="43">
        <f t="shared" si="437"/>
        <v>5</v>
      </c>
      <c r="AU418" s="48" t="s">
        <v>7342</v>
      </c>
      <c r="AV418" s="49">
        <f t="shared" si="438"/>
        <v>0.83333333333333337</v>
      </c>
      <c r="AW418" s="48" t="s">
        <v>7342</v>
      </c>
      <c r="AX418" s="43" t="str">
        <f t="shared" si="439"/>
        <v>1 missed</v>
      </c>
      <c r="AY418" s="42">
        <f t="shared" si="440"/>
        <v>5</v>
      </c>
      <c r="AZ418" s="50">
        <f t="shared" si="441"/>
        <v>0.83333333333333337</v>
      </c>
      <c r="BA418" s="50" t="str">
        <f t="shared" si="442"/>
        <v>Q-5 A-- || Q Total-6, A Total-0</v>
      </c>
      <c r="BB418" s="42" t="str" cm="1">
        <f t="array" ref="BB418">IFERROR(INDEX('Attendance-Slot-1'!$Q$2:$Q$1112,MATCH(1,('Attendance-Slot-1'!$A$2:$A$1112=$C418)*('Attendance-Slot-1'!$G$2:$G$1112=BB$2),0)),"No Data")</f>
        <v>No Data</v>
      </c>
      <c r="BC418" s="42" t="str" cm="1">
        <f t="array" ref="BC418">IFERROR(INDEX('Attendance-Slot-2'!$Q$2:$Q$2595,MATCH(1,('Attendance-Slot-2'!$A$2:$A$2595=$C418)*('Attendance-Slot-2'!$G$2:$G$2595=BB$2),0)),"No Data")</f>
        <v>A-S2_Onsite</v>
      </c>
      <c r="BD418" s="134" t="e">
        <f>VLOOKUP($AQ418,'Written Exam Marks'!$H:$Q,10,FALSE)</f>
        <v>#N/A</v>
      </c>
      <c r="BE418" s="134" t="e">
        <f>VLOOKUP($AQ418,'Written Exam Marks'!$H:$Q,9,FALSE)</f>
        <v>#N/A</v>
      </c>
      <c r="BF418" s="42" t="str">
        <f t="shared" si="443"/>
        <v>Absent</v>
      </c>
      <c r="BG418" s="42" t="str">
        <f t="shared" si="444"/>
        <v>A-S2_Onsite</v>
      </c>
      <c r="BH418" s="147" t="s">
        <v>5</v>
      </c>
      <c r="BI418" s="147">
        <v>23</v>
      </c>
      <c r="BJ418" s="147">
        <v>23</v>
      </c>
      <c r="BK418" s="147">
        <v>60</v>
      </c>
      <c r="BL418" s="52" t="s">
        <v>3697</v>
      </c>
      <c r="BM418" s="52" t="s">
        <v>1606</v>
      </c>
      <c r="BN418" s="57" t="str">
        <f t="shared" si="445"/>
        <v>2025EM1100415-MDSDF403</v>
      </c>
      <c r="BO418" s="52" t="str">
        <f t="shared" si="446"/>
        <v>1 missed</v>
      </c>
      <c r="BP418" s="52" t="str">
        <f t="shared" si="447"/>
        <v>0 missed</v>
      </c>
      <c r="BQ418" s="52">
        <f t="shared" si="448"/>
        <v>0</v>
      </c>
      <c r="BR418" s="52">
        <f t="shared" si="449"/>
        <v>1</v>
      </c>
      <c r="BS418" s="56">
        <f t="shared" si="450"/>
        <v>0</v>
      </c>
      <c r="BT418" s="56">
        <f t="shared" si="451"/>
        <v>1</v>
      </c>
      <c r="BU418" s="52" t="str">
        <f t="shared" si="452"/>
        <v>1 missed</v>
      </c>
      <c r="BV418" s="51">
        <f t="shared" si="453"/>
        <v>1</v>
      </c>
      <c r="BW418" s="57">
        <f t="shared" si="454"/>
        <v>0.5</v>
      </c>
      <c r="BX418" s="57" t="str">
        <f t="shared" si="455"/>
        <v>Q-0 A-1 || Q Total-1, A Total-1</v>
      </c>
      <c r="BY418" s="51" t="str" cm="1">
        <f t="array" ref="BY418">IFERROR(INDEX('Attendance-Slot-1'!$Q$2:$Q$1112,MATCH(1,('Attendance-Slot-1'!$A$2:$A$1112=$C418)*('Attendance-Slot-1'!$G$2:$G$1112=BY$2),0)),"No Data")</f>
        <v>No Data</v>
      </c>
      <c r="BZ418" s="51" t="str" cm="1">
        <f t="array" ref="BZ418">IFERROR(INDEX('Attendance-Slot-2'!$Q$2:$Q$2595,MATCH(1,('Attendance-Slot-2'!$A$2:$A$2595=$C418)*('Attendance-Slot-2'!$G$2:$G$2595=BY$2),0)),"No Data")</f>
        <v>P-S2_Onsite</v>
      </c>
      <c r="CA418" s="135">
        <f>VLOOKUP($BN418,'Written Exam Marks'!$H:$Q,10,FALSE)</f>
        <v>31.5</v>
      </c>
      <c r="CB418" s="135">
        <f>VLOOKUP($BN418,'Written Exam Marks'!$H:$Q,9,FALSE)</f>
        <v>40</v>
      </c>
      <c r="CC418" s="51" t="str">
        <f t="shared" si="456"/>
        <v>Present</v>
      </c>
      <c r="CD418" s="51" t="str">
        <f t="shared" si="457"/>
        <v>P-S2_Onsite</v>
      </c>
      <c r="CE418" s="29">
        <v>20</v>
      </c>
      <c r="CF418" s="29">
        <v>20</v>
      </c>
      <c r="CG418" s="29">
        <v>20</v>
      </c>
      <c r="CH418" s="29">
        <v>60</v>
      </c>
      <c r="CI418" s="29">
        <v>60</v>
      </c>
      <c r="CJ418" s="61" t="s">
        <v>7343</v>
      </c>
      <c r="CK418" s="61" t="s">
        <v>1613</v>
      </c>
      <c r="CL418" s="10" t="str">
        <f t="shared" si="458"/>
        <v>2025EM1100415-MDSDF404</v>
      </c>
      <c r="CM418" s="61" t="str">
        <f t="shared" si="459"/>
        <v>0 missed</v>
      </c>
      <c r="CN418" s="61" t="str">
        <f t="shared" si="460"/>
        <v>0 missed</v>
      </c>
      <c r="CO418" s="111">
        <f t="shared" si="461"/>
        <v>2</v>
      </c>
      <c r="CP418" s="111">
        <f t="shared" si="462"/>
        <v>1</v>
      </c>
      <c r="CQ418" s="9">
        <f t="shared" si="463"/>
        <v>1</v>
      </c>
      <c r="CR418" s="9">
        <f t="shared" si="464"/>
        <v>1</v>
      </c>
      <c r="CS418" s="61" t="str">
        <f t="shared" si="465"/>
        <v>0 missed</v>
      </c>
      <c r="CT418" s="111">
        <f t="shared" si="466"/>
        <v>3</v>
      </c>
      <c r="CU418" s="10">
        <f t="shared" si="467"/>
        <v>1</v>
      </c>
      <c r="CV418" s="10" t="str">
        <f t="shared" si="468"/>
        <v>Q-2 A-1 || Q Total-2, A Total-1</v>
      </c>
      <c r="CW418" s="111" t="str" cm="1">
        <f t="array" ref="CW418">IFERROR(INDEX('Attendance-Slot-1'!$Q$2:$Q$1112,MATCH(1,('Attendance-Slot-1'!$A$2:$A$1112=$C418)*('Attendance-Slot-1'!$G$2:$G$1112=CW$2),0)),"No Data")</f>
        <v>No Data</v>
      </c>
      <c r="CX418" s="111" t="str" cm="1">
        <f t="array" ref="CX418">IFERROR(INDEX('Attendance-Slot-2'!$Q$2:$Q$2595,MATCH(1,('Attendance-Slot-2'!$A$2:$A$2595=$C418)*('Attendance-Slot-2'!$G$2:$G$2595=CW$2),0)),"No Data")</f>
        <v>P-S2_Onsite</v>
      </c>
      <c r="CY418" s="136">
        <f>VLOOKUP($CL418,'Written Exam Marks'!$H:$Q,10,FALSE)</f>
        <v>25</v>
      </c>
      <c r="CZ418" s="136">
        <f>VLOOKUP($CL418,'Written Exam Marks'!$H:$Q,9,FALSE)</f>
        <v>40</v>
      </c>
      <c r="DA418" s="111" t="str">
        <f t="shared" si="469"/>
        <v>Present</v>
      </c>
      <c r="DB418" s="111" t="str">
        <f t="shared" si="470"/>
        <v>P-S2_Onsite</v>
      </c>
      <c r="DC418" s="148" t="s">
        <v>5</v>
      </c>
      <c r="DD418" s="148" t="s">
        <v>5</v>
      </c>
      <c r="DE418" s="148">
        <v>9</v>
      </c>
      <c r="DF418" s="148">
        <v>16</v>
      </c>
      <c r="DG418" s="148">
        <v>18</v>
      </c>
      <c r="DH418" s="148">
        <v>43</v>
      </c>
      <c r="DI418" s="148">
        <v>65</v>
      </c>
      <c r="DJ418" s="66" t="s">
        <v>7351</v>
      </c>
      <c r="DK418" s="66" t="s">
        <v>1631</v>
      </c>
      <c r="DL418" s="68" t="str">
        <f t="shared" si="471"/>
        <v>2025EM1100415-MDSDF406</v>
      </c>
      <c r="DM418" s="66" t="str">
        <f t="shared" si="472"/>
        <v>2 missed</v>
      </c>
      <c r="DN418" s="66" t="str">
        <f t="shared" si="473"/>
        <v>0 missed</v>
      </c>
      <c r="DO418" s="62">
        <f t="shared" si="474"/>
        <v>1</v>
      </c>
      <c r="DP418" s="62">
        <f t="shared" si="475"/>
        <v>2</v>
      </c>
      <c r="DQ418" s="67">
        <f t="shared" si="476"/>
        <v>0.33333333333333331</v>
      </c>
      <c r="DR418" s="67">
        <f t="shared" si="477"/>
        <v>1</v>
      </c>
      <c r="DS418" s="66" t="str">
        <f t="shared" si="478"/>
        <v>2 missed</v>
      </c>
      <c r="DT418" s="62">
        <f t="shared" si="479"/>
        <v>3</v>
      </c>
      <c r="DU418" s="68">
        <f t="shared" si="480"/>
        <v>0.6</v>
      </c>
      <c r="DV418" s="68" t="str">
        <f t="shared" si="481"/>
        <v>Q-1 A-2 || Q Total-3, A Total-2</v>
      </c>
      <c r="DW418" s="62" t="str" cm="1">
        <f t="array" ref="DW418">IFERROR(INDEX('Attendance-Slot-1'!$Q$2:$Q$1112,MATCH(1,('Attendance-Slot-1'!$A$2:$A$1112=$C418)*('Attendance-Slot-1'!$G$2:$G$1112=DW$2),0)),"No Data")</f>
        <v>P-S1_Onsite</v>
      </c>
      <c r="DX418" s="62" t="str" cm="1">
        <f t="array" ref="DX418">IFERROR(INDEX('Attendance-Slot-2'!$Q$2:$Q$2595,MATCH(1,('Attendance-Slot-2'!$A$2:$A$2595=$C418)*('Attendance-Slot-2'!$G$2:$G$2595=DW$2),0)),"No Data")</f>
        <v>No Data</v>
      </c>
      <c r="DY418" s="137">
        <f>VLOOKUP($DL418,'Written Exam Marks'!$H:$Q,10,FALSE)</f>
        <v>34</v>
      </c>
      <c r="DZ418" s="137">
        <f>VLOOKUP($DL418,'Written Exam Marks'!$H:$Q,9,FALSE)</f>
        <v>35</v>
      </c>
      <c r="EA418" s="62" t="str">
        <f t="shared" si="482"/>
        <v>Present</v>
      </c>
      <c r="EB418" s="62" t="str">
        <f t="shared" si="483"/>
        <v>P-S1_Onsite</v>
      </c>
      <c r="EC418" s="114" t="str">
        <f t="shared" si="420"/>
        <v>P-2, 
A-0, 
No Data-3</v>
      </c>
      <c r="ED418" s="114" t="str">
        <f t="shared" si="421"/>
        <v>P-2, 
A-1, 
No Data-2</v>
      </c>
      <c r="EE418" s="114" t="str">
        <f t="shared" si="484"/>
        <v>P-S1_Onsite</v>
      </c>
      <c r="EF418" s="114" t="str">
        <f t="shared" si="485"/>
        <v>A-S2_Onsite</v>
      </c>
      <c r="EG418" s="114" t="str">
        <f t="shared" si="486"/>
        <v>P-S2_Onsite</v>
      </c>
      <c r="EH418" s="114" t="str">
        <f t="shared" si="487"/>
        <v>P-S2_Onsite</v>
      </c>
      <c r="EI418" s="114" t="str">
        <f t="shared" si="488"/>
        <v>P-S1_Onsite</v>
      </c>
      <c r="EJ418" s="114" t="str">
        <f t="shared" si="489"/>
        <v>P-4, A-1, No Data-0</v>
      </c>
      <c r="EK418" s="114" t="s">
        <v>10453</v>
      </c>
      <c r="EL418" s="114">
        <v>30</v>
      </c>
      <c r="EM418" s="114">
        <v>10</v>
      </c>
      <c r="EN418" s="114">
        <v>59</v>
      </c>
      <c r="EO418" s="114">
        <v>99</v>
      </c>
      <c r="EP418" s="114" t="s">
        <v>7217</v>
      </c>
      <c r="EQ418" s="114" t="s">
        <v>1054</v>
      </c>
      <c r="ER418" s="114" t="s">
        <v>3155</v>
      </c>
      <c r="ES418" s="114"/>
      <c r="ET418" s="30" t="s">
        <v>3155</v>
      </c>
    </row>
    <row r="419" spans="1:150" x14ac:dyDescent="0.25">
      <c r="A419" s="114">
        <v>416</v>
      </c>
      <c r="B419" s="114" t="s">
        <v>7224</v>
      </c>
      <c r="C419" s="80" t="s">
        <v>4391</v>
      </c>
      <c r="D419" s="30" t="s">
        <v>4392</v>
      </c>
      <c r="E419" s="30" t="s">
        <v>4393</v>
      </c>
      <c r="F419" s="33" t="s">
        <v>7201</v>
      </c>
      <c r="G419" s="30" t="s">
        <v>4394</v>
      </c>
      <c r="H419" s="143">
        <v>13</v>
      </c>
      <c r="I419" s="143">
        <v>15</v>
      </c>
      <c r="J419" s="143">
        <v>17</v>
      </c>
      <c r="K419" s="143">
        <v>15</v>
      </c>
      <c r="L419" s="143">
        <v>60</v>
      </c>
      <c r="M419" s="143">
        <v>65</v>
      </c>
      <c r="N419" s="40" t="s">
        <v>7314</v>
      </c>
      <c r="O419" s="40" t="s">
        <v>1593</v>
      </c>
      <c r="P419" s="13" t="str">
        <f t="shared" si="422"/>
        <v>2025EM1100416-MDSDF401</v>
      </c>
      <c r="Q419" s="40" t="str">
        <f t="shared" si="423"/>
        <v>0 missed</v>
      </c>
      <c r="R419" s="40" t="str">
        <f t="shared" si="424"/>
        <v>0 missed</v>
      </c>
      <c r="S419" s="40">
        <f t="shared" si="425"/>
        <v>3</v>
      </c>
      <c r="T419" s="40">
        <f t="shared" si="426"/>
        <v>1</v>
      </c>
      <c r="U419" s="41">
        <f t="shared" si="427"/>
        <v>1</v>
      </c>
      <c r="V419" s="41">
        <f t="shared" si="428"/>
        <v>1</v>
      </c>
      <c r="W419" s="40" t="str">
        <f t="shared" si="429"/>
        <v>0 missed</v>
      </c>
      <c r="X419" s="113">
        <f t="shared" si="430"/>
        <v>4</v>
      </c>
      <c r="Y419" s="13">
        <f t="shared" si="431"/>
        <v>1</v>
      </c>
      <c r="Z419" s="13" t="str">
        <f t="shared" si="432"/>
        <v>Q-3 A-1 || Q Total-3, A Total-1</v>
      </c>
      <c r="AA419" s="113" t="str" cm="1">
        <f t="array" ref="AA419">IFERROR(INDEX('Attendance-Slot-1'!$Q$2:$Q$1112,MATCH(1,('Attendance-Slot-1'!$A$2:$A$1112=$C419)*('Attendance-Slot-1'!$G$2:$G$1112=AA$2),0)),"No Data")</f>
        <v>No Data</v>
      </c>
      <c r="AB419" s="113" t="str" cm="1">
        <f t="array" ref="AB419">IFERROR(INDEX('Attendance-Slot-2'!$Q$2:$Q$2595,MATCH(1,('Attendance-Slot-2'!$A$2:$A$2595=$C419)*('Attendance-Slot-2'!$G$2:$G$2595=AA$2),0)),"No Data")</f>
        <v>P-S2_Onsite</v>
      </c>
      <c r="AC419" s="133">
        <f>VLOOKUP($P419,'Written Exam Marks'!$H:$Q,10,FALSE)</f>
        <v>27.5</v>
      </c>
      <c r="AD419" s="133">
        <f>VLOOKUP($P419,'Written Exam Marks'!$H:$Q,9,FALSE)</f>
        <v>35</v>
      </c>
      <c r="AE419" s="113" t="str">
        <f t="shared" si="433"/>
        <v>Present</v>
      </c>
      <c r="AF419" s="113" t="str">
        <f t="shared" si="434"/>
        <v>P-S2_Onsite</v>
      </c>
      <c r="AG419" s="146">
        <v>4</v>
      </c>
      <c r="AH419" s="146">
        <v>9.5</v>
      </c>
      <c r="AI419" s="146">
        <v>10</v>
      </c>
      <c r="AJ419" s="146">
        <v>10</v>
      </c>
      <c r="AK419" s="146">
        <v>10</v>
      </c>
      <c r="AL419" s="146">
        <v>9</v>
      </c>
      <c r="AM419" s="146">
        <v>52.5</v>
      </c>
      <c r="AN419" s="146">
        <v>60</v>
      </c>
      <c r="AO419" s="43" t="s">
        <v>7336</v>
      </c>
      <c r="AP419" s="43" t="s">
        <v>1598</v>
      </c>
      <c r="AQ419" s="50" t="str">
        <f t="shared" si="435"/>
        <v>2025EM1100416-MDSDF402</v>
      </c>
      <c r="AR419" s="43" t="str">
        <f t="shared" si="436"/>
        <v>0 missed</v>
      </c>
      <c r="AS419" s="47" t="s">
        <v>7342</v>
      </c>
      <c r="AT419" s="43">
        <f t="shared" si="437"/>
        <v>6</v>
      </c>
      <c r="AU419" s="48" t="s">
        <v>7342</v>
      </c>
      <c r="AV419" s="49">
        <f t="shared" si="438"/>
        <v>1</v>
      </c>
      <c r="AW419" s="48" t="s">
        <v>7342</v>
      </c>
      <c r="AX419" s="43" t="str">
        <f t="shared" si="439"/>
        <v>0 missed</v>
      </c>
      <c r="AY419" s="42">
        <f t="shared" si="440"/>
        <v>6</v>
      </c>
      <c r="AZ419" s="50">
        <f t="shared" si="441"/>
        <v>1</v>
      </c>
      <c r="BA419" s="50" t="str">
        <f t="shared" si="442"/>
        <v>Q-6 A-- || Q Total-6, A Total-0</v>
      </c>
      <c r="BB419" s="42" t="str" cm="1">
        <f t="array" ref="BB419">IFERROR(INDEX('Attendance-Slot-1'!$Q$2:$Q$1112,MATCH(1,('Attendance-Slot-1'!$A$2:$A$1112=$C419)*('Attendance-Slot-1'!$G$2:$G$1112=BB$2),0)),"No Data")</f>
        <v>No Data</v>
      </c>
      <c r="BC419" s="42" t="str" cm="1">
        <f t="array" ref="BC419">IFERROR(INDEX('Attendance-Slot-2'!$Q$2:$Q$2595,MATCH(1,('Attendance-Slot-2'!$A$2:$A$2595=$C419)*('Attendance-Slot-2'!$G$2:$G$2595=BB$2),0)),"No Data")</f>
        <v>P-S2_Onsite</v>
      </c>
      <c r="BD419" s="134">
        <f>VLOOKUP($AQ419,'Written Exam Marks'!$H:$Q,10,FALSE)</f>
        <v>26</v>
      </c>
      <c r="BE419" s="134">
        <f>VLOOKUP($AQ419,'Written Exam Marks'!$H:$Q,9,FALSE)</f>
        <v>40</v>
      </c>
      <c r="BF419" s="42" t="str">
        <f t="shared" si="443"/>
        <v>Present</v>
      </c>
      <c r="BG419" s="42" t="str">
        <f t="shared" si="444"/>
        <v>P-S2_Onsite</v>
      </c>
      <c r="BH419" s="147">
        <v>20</v>
      </c>
      <c r="BI419" s="147">
        <v>22.5</v>
      </c>
      <c r="BJ419" s="147">
        <v>42.5</v>
      </c>
      <c r="BK419" s="147">
        <v>60</v>
      </c>
      <c r="BL419" s="52" t="s">
        <v>3697</v>
      </c>
      <c r="BM419" s="52" t="s">
        <v>1606</v>
      </c>
      <c r="BN419" s="57" t="str">
        <f t="shared" si="445"/>
        <v>2025EM1100416-MDSDF403</v>
      </c>
      <c r="BO419" s="52" t="str">
        <f t="shared" si="446"/>
        <v>0 missed</v>
      </c>
      <c r="BP419" s="52" t="str">
        <f t="shared" si="447"/>
        <v>0 missed</v>
      </c>
      <c r="BQ419" s="52">
        <f t="shared" si="448"/>
        <v>1</v>
      </c>
      <c r="BR419" s="52">
        <f t="shared" si="449"/>
        <v>1</v>
      </c>
      <c r="BS419" s="56">
        <f t="shared" si="450"/>
        <v>1</v>
      </c>
      <c r="BT419" s="56">
        <f t="shared" si="451"/>
        <v>1</v>
      </c>
      <c r="BU419" s="52" t="str">
        <f t="shared" si="452"/>
        <v>0 missed</v>
      </c>
      <c r="BV419" s="51">
        <f t="shared" si="453"/>
        <v>2</v>
      </c>
      <c r="BW419" s="57">
        <f t="shared" si="454"/>
        <v>1</v>
      </c>
      <c r="BX419" s="57" t="str">
        <f t="shared" si="455"/>
        <v>Q-1 A-1 || Q Total-1, A Total-1</v>
      </c>
      <c r="BY419" s="51" t="str" cm="1">
        <f t="array" ref="BY419">IFERROR(INDEX('Attendance-Slot-1'!$Q$2:$Q$1112,MATCH(1,('Attendance-Slot-1'!$A$2:$A$1112=$C419)*('Attendance-Slot-1'!$G$2:$G$1112=BY$2),0)),"No Data")</f>
        <v>No Data</v>
      </c>
      <c r="BZ419" s="51" t="str" cm="1">
        <f t="array" ref="BZ419">IFERROR(INDEX('Attendance-Slot-2'!$Q$2:$Q$2595,MATCH(1,('Attendance-Slot-2'!$A$2:$A$2595=$C419)*('Attendance-Slot-2'!$G$2:$G$2595=BY$2),0)),"No Data")</f>
        <v>P-S2_Onsite</v>
      </c>
      <c r="CA419" s="135">
        <f>VLOOKUP($BN419,'Written Exam Marks'!$H:$Q,10,FALSE)</f>
        <v>24.5</v>
      </c>
      <c r="CB419" s="135">
        <f>VLOOKUP($BN419,'Written Exam Marks'!$H:$Q,9,FALSE)</f>
        <v>40</v>
      </c>
      <c r="CC419" s="51" t="str">
        <f t="shared" si="456"/>
        <v>Present</v>
      </c>
      <c r="CD419" s="51" t="str">
        <f t="shared" si="457"/>
        <v>P-S2_Onsite</v>
      </c>
      <c r="CE419" s="29">
        <v>20</v>
      </c>
      <c r="CF419" s="29">
        <v>20</v>
      </c>
      <c r="CG419" s="29">
        <v>18</v>
      </c>
      <c r="CH419" s="29">
        <v>58</v>
      </c>
      <c r="CI419" s="29">
        <v>60</v>
      </c>
      <c r="CJ419" s="61" t="s">
        <v>7343</v>
      </c>
      <c r="CK419" s="61" t="s">
        <v>1613</v>
      </c>
      <c r="CL419" s="10" t="str">
        <f t="shared" si="458"/>
        <v>2025EM1100416-MDSDF404</v>
      </c>
      <c r="CM419" s="61" t="str">
        <f t="shared" si="459"/>
        <v>0 missed</v>
      </c>
      <c r="CN419" s="61" t="str">
        <f t="shared" si="460"/>
        <v>0 missed</v>
      </c>
      <c r="CO419" s="111">
        <f t="shared" si="461"/>
        <v>2</v>
      </c>
      <c r="CP419" s="111">
        <f t="shared" si="462"/>
        <v>1</v>
      </c>
      <c r="CQ419" s="9">
        <f t="shared" si="463"/>
        <v>1</v>
      </c>
      <c r="CR419" s="9">
        <f t="shared" si="464"/>
        <v>1</v>
      </c>
      <c r="CS419" s="61" t="str">
        <f t="shared" si="465"/>
        <v>0 missed</v>
      </c>
      <c r="CT419" s="111">
        <f t="shared" si="466"/>
        <v>3</v>
      </c>
      <c r="CU419" s="10">
        <f t="shared" si="467"/>
        <v>1</v>
      </c>
      <c r="CV419" s="10" t="str">
        <f t="shared" si="468"/>
        <v>Q-2 A-1 || Q Total-2, A Total-1</v>
      </c>
      <c r="CW419" s="111" t="str" cm="1">
        <f t="array" ref="CW419">IFERROR(INDEX('Attendance-Slot-1'!$Q$2:$Q$1112,MATCH(1,('Attendance-Slot-1'!$A$2:$A$1112=$C419)*('Attendance-Slot-1'!$G$2:$G$1112=CW$2),0)),"No Data")</f>
        <v>No Data</v>
      </c>
      <c r="CX419" s="111" t="str" cm="1">
        <f t="array" ref="CX419">IFERROR(INDEX('Attendance-Slot-2'!$Q$2:$Q$2595,MATCH(1,('Attendance-Slot-2'!$A$2:$A$2595=$C419)*('Attendance-Slot-2'!$G$2:$G$2595=CW$2),0)),"No Data")</f>
        <v>P-S2_Onsite</v>
      </c>
      <c r="CY419" s="136">
        <f>VLOOKUP($CL419,'Written Exam Marks'!$H:$Q,10,FALSE)</f>
        <v>23</v>
      </c>
      <c r="CZ419" s="136">
        <f>VLOOKUP($CL419,'Written Exam Marks'!$H:$Q,9,FALSE)</f>
        <v>40</v>
      </c>
      <c r="DA419" s="111" t="str">
        <f t="shared" si="469"/>
        <v>Present</v>
      </c>
      <c r="DB419" s="111" t="str">
        <f t="shared" si="470"/>
        <v>P-S2_Onsite</v>
      </c>
      <c r="DC419" s="148">
        <v>5.5</v>
      </c>
      <c r="DD419" s="148">
        <v>7</v>
      </c>
      <c r="DE419" s="148">
        <v>8</v>
      </c>
      <c r="DF419" s="148" t="s">
        <v>5</v>
      </c>
      <c r="DG419" s="148">
        <v>20</v>
      </c>
      <c r="DH419" s="148">
        <v>40.5</v>
      </c>
      <c r="DI419" s="148">
        <v>65</v>
      </c>
      <c r="DJ419" s="66" t="s">
        <v>7351</v>
      </c>
      <c r="DK419" s="66" t="s">
        <v>1631</v>
      </c>
      <c r="DL419" s="68" t="str">
        <f t="shared" si="471"/>
        <v>2025EM1100416-MDSDF406</v>
      </c>
      <c r="DM419" s="66" t="str">
        <f t="shared" si="472"/>
        <v>0 missed</v>
      </c>
      <c r="DN419" s="66" t="str">
        <f t="shared" si="473"/>
        <v>1 missed</v>
      </c>
      <c r="DO419" s="62">
        <f t="shared" si="474"/>
        <v>3</v>
      </c>
      <c r="DP419" s="62">
        <f t="shared" si="475"/>
        <v>1</v>
      </c>
      <c r="DQ419" s="67">
        <f t="shared" si="476"/>
        <v>1</v>
      </c>
      <c r="DR419" s="67">
        <f t="shared" si="477"/>
        <v>0.5</v>
      </c>
      <c r="DS419" s="66" t="str">
        <f t="shared" si="478"/>
        <v>1 missed</v>
      </c>
      <c r="DT419" s="62">
        <f t="shared" si="479"/>
        <v>4</v>
      </c>
      <c r="DU419" s="68">
        <f t="shared" si="480"/>
        <v>0.8</v>
      </c>
      <c r="DV419" s="68" t="str">
        <f t="shared" si="481"/>
        <v>Q-3 A-1 || Q Total-3, A Total-2</v>
      </c>
      <c r="DW419" s="62" t="str" cm="1">
        <f t="array" ref="DW419">IFERROR(INDEX('Attendance-Slot-1'!$Q$2:$Q$1112,MATCH(1,('Attendance-Slot-1'!$A$2:$A$1112=$C419)*('Attendance-Slot-1'!$G$2:$G$1112=DW$2),0)),"No Data")</f>
        <v>No Data</v>
      </c>
      <c r="DX419" s="62" t="str" cm="1">
        <f t="array" ref="DX419">IFERROR(INDEX('Attendance-Slot-2'!$Q$2:$Q$2595,MATCH(1,('Attendance-Slot-2'!$A$2:$A$2595=$C419)*('Attendance-Slot-2'!$G$2:$G$2595=DW$2),0)),"No Data")</f>
        <v>P-S2_Onsite</v>
      </c>
      <c r="DY419" s="137">
        <f>VLOOKUP($DL419,'Written Exam Marks'!$H:$Q,10,FALSE)</f>
        <v>21.5</v>
      </c>
      <c r="DZ419" s="137">
        <f>VLOOKUP($DL419,'Written Exam Marks'!$H:$Q,9,FALSE)</f>
        <v>35</v>
      </c>
      <c r="EA419" s="62" t="str">
        <f t="shared" si="482"/>
        <v>Present</v>
      </c>
      <c r="EB419" s="62" t="str">
        <f t="shared" si="483"/>
        <v>P-S2_Onsite</v>
      </c>
      <c r="EC419" s="114" t="str">
        <f t="shared" si="420"/>
        <v>P-0, 
A-0, 
No Data-5</v>
      </c>
      <c r="ED419" s="114" t="str">
        <f t="shared" si="421"/>
        <v>P-5, 
A-0, 
No Data-0</v>
      </c>
      <c r="EE419" s="114" t="str">
        <f t="shared" si="484"/>
        <v>P-S2_Onsite</v>
      </c>
      <c r="EF419" s="114" t="str">
        <f t="shared" si="485"/>
        <v>P-S2_Onsite</v>
      </c>
      <c r="EG419" s="114" t="str">
        <f t="shared" si="486"/>
        <v>P-S2_Onsite</v>
      </c>
      <c r="EH419" s="114" t="str">
        <f t="shared" si="487"/>
        <v>P-S2_Onsite</v>
      </c>
      <c r="EI419" s="114" t="str">
        <f t="shared" si="488"/>
        <v>P-S2_Onsite</v>
      </c>
      <c r="EJ419" s="114" t="str">
        <f t="shared" si="489"/>
        <v>P-5, A-0, No Data-0</v>
      </c>
      <c r="EK419" s="114" t="s">
        <v>10453</v>
      </c>
      <c r="EL419" s="114">
        <v>26.5</v>
      </c>
      <c r="EM419" s="114">
        <v>9</v>
      </c>
      <c r="EN419" s="114">
        <v>58</v>
      </c>
      <c r="EO419" s="114">
        <v>93.5</v>
      </c>
      <c r="EP419" s="114" t="s">
        <v>7217</v>
      </c>
      <c r="EQ419" s="114" t="s">
        <v>1054</v>
      </c>
      <c r="ER419" s="114" t="s">
        <v>4391</v>
      </c>
      <c r="ES419" s="114"/>
      <c r="ET419" s="30" t="s">
        <v>4391</v>
      </c>
    </row>
    <row r="420" spans="1:150" x14ac:dyDescent="0.25">
      <c r="A420" s="114">
        <v>417</v>
      </c>
      <c r="B420" s="114" t="s">
        <v>7224</v>
      </c>
      <c r="C420" s="80" t="s">
        <v>3161</v>
      </c>
      <c r="D420" s="30" t="s">
        <v>3162</v>
      </c>
      <c r="E420" s="30" t="s">
        <v>3163</v>
      </c>
      <c r="F420" s="33" t="s">
        <v>7201</v>
      </c>
      <c r="G420" s="30" t="s">
        <v>3164</v>
      </c>
      <c r="H420" s="143">
        <v>15</v>
      </c>
      <c r="I420" s="143" t="s">
        <v>5</v>
      </c>
      <c r="J420" s="143">
        <v>20</v>
      </c>
      <c r="K420" s="143">
        <v>15</v>
      </c>
      <c r="L420" s="143">
        <v>50</v>
      </c>
      <c r="M420" s="143">
        <v>65</v>
      </c>
      <c r="N420" s="40" t="s">
        <v>7314</v>
      </c>
      <c r="O420" s="40" t="s">
        <v>1593</v>
      </c>
      <c r="P420" s="13" t="str">
        <f t="shared" si="422"/>
        <v>2025EM1100417-MDSDF401</v>
      </c>
      <c r="Q420" s="40" t="str">
        <f t="shared" si="423"/>
        <v>1 missed</v>
      </c>
      <c r="R420" s="40" t="str">
        <f t="shared" si="424"/>
        <v>0 missed</v>
      </c>
      <c r="S420" s="40">
        <f t="shared" si="425"/>
        <v>2</v>
      </c>
      <c r="T420" s="40">
        <f t="shared" si="426"/>
        <v>1</v>
      </c>
      <c r="U420" s="41">
        <f t="shared" si="427"/>
        <v>0.66666666666666663</v>
      </c>
      <c r="V420" s="41">
        <f t="shared" si="428"/>
        <v>1</v>
      </c>
      <c r="W420" s="40" t="str">
        <f t="shared" si="429"/>
        <v>1 missed</v>
      </c>
      <c r="X420" s="113">
        <f t="shared" si="430"/>
        <v>3</v>
      </c>
      <c r="Y420" s="13">
        <f t="shared" si="431"/>
        <v>0.75</v>
      </c>
      <c r="Z420" s="13" t="str">
        <f t="shared" si="432"/>
        <v>Q-2 A-1 || Q Total-3, A Total-1</v>
      </c>
      <c r="AA420" s="113" t="str" cm="1">
        <f t="array" ref="AA420">IFERROR(INDEX('Attendance-Slot-1'!$Q$2:$Q$1112,MATCH(1,('Attendance-Slot-1'!$A$2:$A$1112=$C420)*('Attendance-Slot-1'!$G$2:$G$1112=AA$2),0)),"No Data")</f>
        <v>No Data</v>
      </c>
      <c r="AB420" s="113" t="str" cm="1">
        <f t="array" ref="AB420">IFERROR(INDEX('Attendance-Slot-2'!$Q$2:$Q$2595,MATCH(1,('Attendance-Slot-2'!$A$2:$A$2595=$C420)*('Attendance-Slot-2'!$G$2:$G$2595=AA$2),0)),"No Data")</f>
        <v>P-S2_Onsite</v>
      </c>
      <c r="AC420" s="133">
        <f>VLOOKUP($P420,'Written Exam Marks'!$H:$Q,10,FALSE)</f>
        <v>19</v>
      </c>
      <c r="AD420" s="133">
        <f>VLOOKUP($P420,'Written Exam Marks'!$H:$Q,9,FALSE)</f>
        <v>35</v>
      </c>
      <c r="AE420" s="113" t="str">
        <f t="shared" si="433"/>
        <v>Present</v>
      </c>
      <c r="AF420" s="113" t="str">
        <f t="shared" si="434"/>
        <v>P-S2_Onsite</v>
      </c>
      <c r="AG420" s="146">
        <v>9.5</v>
      </c>
      <c r="AH420" s="146">
        <v>10</v>
      </c>
      <c r="AI420" s="146">
        <v>10</v>
      </c>
      <c r="AJ420" s="146" t="s">
        <v>5</v>
      </c>
      <c r="AK420" s="146">
        <v>10</v>
      </c>
      <c r="AL420" s="146">
        <v>9</v>
      </c>
      <c r="AM420" s="146">
        <v>48.5</v>
      </c>
      <c r="AN420" s="146">
        <v>60</v>
      </c>
      <c r="AO420" s="43" t="s">
        <v>7336</v>
      </c>
      <c r="AP420" s="43" t="s">
        <v>1598</v>
      </c>
      <c r="AQ420" s="50" t="str">
        <f t="shared" si="435"/>
        <v>2025EM1100417-MDSDF402</v>
      </c>
      <c r="AR420" s="43" t="str">
        <f t="shared" si="436"/>
        <v>1 missed</v>
      </c>
      <c r="AS420" s="47" t="s">
        <v>7342</v>
      </c>
      <c r="AT420" s="43">
        <f t="shared" si="437"/>
        <v>5</v>
      </c>
      <c r="AU420" s="48" t="s">
        <v>7342</v>
      </c>
      <c r="AV420" s="49">
        <f t="shared" si="438"/>
        <v>0.83333333333333337</v>
      </c>
      <c r="AW420" s="48" t="s">
        <v>7342</v>
      </c>
      <c r="AX420" s="43" t="str">
        <f t="shared" si="439"/>
        <v>1 missed</v>
      </c>
      <c r="AY420" s="42">
        <f t="shared" si="440"/>
        <v>5</v>
      </c>
      <c r="AZ420" s="50">
        <f t="shared" si="441"/>
        <v>0.83333333333333337</v>
      </c>
      <c r="BA420" s="50" t="str">
        <f t="shared" si="442"/>
        <v>Q-5 A-- || Q Total-6, A Total-0</v>
      </c>
      <c r="BB420" s="42" t="str" cm="1">
        <f t="array" ref="BB420">IFERROR(INDEX('Attendance-Slot-1'!$Q$2:$Q$1112,MATCH(1,('Attendance-Slot-1'!$A$2:$A$1112=$C420)*('Attendance-Slot-1'!$G$2:$G$1112=BB$2),0)),"No Data")</f>
        <v>P-S1_Onsite</v>
      </c>
      <c r="BC420" s="42" t="str" cm="1">
        <f t="array" ref="BC420">IFERROR(INDEX('Attendance-Slot-2'!$Q$2:$Q$2595,MATCH(1,('Attendance-Slot-2'!$A$2:$A$2595=$C420)*('Attendance-Slot-2'!$G$2:$G$2595=BB$2),0)),"No Data")</f>
        <v>No Data</v>
      </c>
      <c r="BD420" s="134">
        <f>VLOOKUP($AQ420,'Written Exam Marks'!$H:$Q,10,FALSE)</f>
        <v>31</v>
      </c>
      <c r="BE420" s="134">
        <f>VLOOKUP($AQ420,'Written Exam Marks'!$H:$Q,9,FALSE)</f>
        <v>40</v>
      </c>
      <c r="BF420" s="42" t="str">
        <f t="shared" si="443"/>
        <v>Present</v>
      </c>
      <c r="BG420" s="42" t="str">
        <f t="shared" si="444"/>
        <v>P-S1_Onsite</v>
      </c>
      <c r="BH420" s="147">
        <v>19</v>
      </c>
      <c r="BI420" s="147">
        <v>15</v>
      </c>
      <c r="BJ420" s="147">
        <v>34</v>
      </c>
      <c r="BK420" s="147">
        <v>60</v>
      </c>
      <c r="BL420" s="52" t="s">
        <v>3697</v>
      </c>
      <c r="BM420" s="52" t="s">
        <v>1606</v>
      </c>
      <c r="BN420" s="57" t="str">
        <f t="shared" si="445"/>
        <v>2025EM1100417-MDSDF403</v>
      </c>
      <c r="BO420" s="52" t="str">
        <f t="shared" si="446"/>
        <v>0 missed</v>
      </c>
      <c r="BP420" s="52" t="str">
        <f t="shared" si="447"/>
        <v>0 missed</v>
      </c>
      <c r="BQ420" s="52">
        <f t="shared" si="448"/>
        <v>1</v>
      </c>
      <c r="BR420" s="52">
        <f t="shared" si="449"/>
        <v>1</v>
      </c>
      <c r="BS420" s="56">
        <f t="shared" si="450"/>
        <v>1</v>
      </c>
      <c r="BT420" s="56">
        <f t="shared" si="451"/>
        <v>1</v>
      </c>
      <c r="BU420" s="52" t="str">
        <f t="shared" si="452"/>
        <v>0 missed</v>
      </c>
      <c r="BV420" s="51">
        <f t="shared" si="453"/>
        <v>2</v>
      </c>
      <c r="BW420" s="57">
        <f t="shared" si="454"/>
        <v>1</v>
      </c>
      <c r="BX420" s="57" t="str">
        <f t="shared" si="455"/>
        <v>Q-1 A-1 || Q Total-1, A Total-1</v>
      </c>
      <c r="BY420" s="51" t="str" cm="1">
        <f t="array" ref="BY420">IFERROR(INDEX('Attendance-Slot-1'!$Q$2:$Q$1112,MATCH(1,('Attendance-Slot-1'!$A$2:$A$1112=$C420)*('Attendance-Slot-1'!$G$2:$G$1112=BY$2),0)),"No Data")</f>
        <v>No Data</v>
      </c>
      <c r="BZ420" s="51" t="str" cm="1">
        <f t="array" ref="BZ420">IFERROR(INDEX('Attendance-Slot-2'!$Q$2:$Q$2595,MATCH(1,('Attendance-Slot-2'!$A$2:$A$2595=$C420)*('Attendance-Slot-2'!$G$2:$G$2595=BY$2),0)),"No Data")</f>
        <v>P-S2_Onsite</v>
      </c>
      <c r="CA420" s="135">
        <f>VLOOKUP($BN420,'Written Exam Marks'!$H:$Q,10,FALSE)</f>
        <v>36.5</v>
      </c>
      <c r="CB420" s="135">
        <f>VLOOKUP($BN420,'Written Exam Marks'!$H:$Q,9,FALSE)</f>
        <v>40</v>
      </c>
      <c r="CC420" s="51" t="str">
        <f t="shared" si="456"/>
        <v>Present</v>
      </c>
      <c r="CD420" s="51" t="str">
        <f t="shared" si="457"/>
        <v>P-S2_Onsite</v>
      </c>
      <c r="CE420" s="29" t="s">
        <v>5</v>
      </c>
      <c r="CF420" s="29">
        <v>18</v>
      </c>
      <c r="CG420" s="29">
        <v>17</v>
      </c>
      <c r="CH420" s="29">
        <v>35</v>
      </c>
      <c r="CI420" s="29">
        <v>60</v>
      </c>
      <c r="CJ420" s="61" t="s">
        <v>7343</v>
      </c>
      <c r="CK420" s="61" t="s">
        <v>1613</v>
      </c>
      <c r="CL420" s="10" t="str">
        <f t="shared" si="458"/>
        <v>2025EM1100417-MDSDF404</v>
      </c>
      <c r="CM420" s="61" t="str">
        <f t="shared" si="459"/>
        <v>1 missed</v>
      </c>
      <c r="CN420" s="61" t="str">
        <f t="shared" si="460"/>
        <v>0 missed</v>
      </c>
      <c r="CO420" s="111">
        <f t="shared" si="461"/>
        <v>1</v>
      </c>
      <c r="CP420" s="111">
        <f t="shared" si="462"/>
        <v>1</v>
      </c>
      <c r="CQ420" s="9">
        <f t="shared" si="463"/>
        <v>0.5</v>
      </c>
      <c r="CR420" s="9">
        <f t="shared" si="464"/>
        <v>1</v>
      </c>
      <c r="CS420" s="61" t="str">
        <f t="shared" si="465"/>
        <v>1 missed</v>
      </c>
      <c r="CT420" s="111">
        <f t="shared" si="466"/>
        <v>2</v>
      </c>
      <c r="CU420" s="10">
        <f t="shared" si="467"/>
        <v>0.66666666666666663</v>
      </c>
      <c r="CV420" s="10" t="str">
        <f t="shared" si="468"/>
        <v>Q-1 A-1 || Q Total-2, A Total-1</v>
      </c>
      <c r="CW420" s="111" t="str" cm="1">
        <f t="array" ref="CW420">IFERROR(INDEX('Attendance-Slot-1'!$Q$2:$Q$1112,MATCH(1,('Attendance-Slot-1'!$A$2:$A$1112=$C420)*('Attendance-Slot-1'!$G$2:$G$1112=CW$2),0)),"No Data")</f>
        <v>No Data</v>
      </c>
      <c r="CX420" s="111" t="str" cm="1">
        <f t="array" ref="CX420">IFERROR(INDEX('Attendance-Slot-2'!$Q$2:$Q$2595,MATCH(1,('Attendance-Slot-2'!$A$2:$A$2595=$C420)*('Attendance-Slot-2'!$G$2:$G$2595=CW$2),0)),"No Data")</f>
        <v>P-S2_Onsite</v>
      </c>
      <c r="CY420" s="136">
        <f>VLOOKUP($CL420,'Written Exam Marks'!$H:$Q,10,FALSE)</f>
        <v>12</v>
      </c>
      <c r="CZ420" s="136">
        <f>VLOOKUP($CL420,'Written Exam Marks'!$H:$Q,9,FALSE)</f>
        <v>40</v>
      </c>
      <c r="DA420" s="111" t="str">
        <f t="shared" si="469"/>
        <v>Present</v>
      </c>
      <c r="DB420" s="111" t="str">
        <f t="shared" si="470"/>
        <v>P-S2_Onsite</v>
      </c>
      <c r="DC420" s="148">
        <v>5.5</v>
      </c>
      <c r="DD420" s="148" t="s">
        <v>5</v>
      </c>
      <c r="DE420" s="148">
        <v>9</v>
      </c>
      <c r="DF420" s="148">
        <v>17</v>
      </c>
      <c r="DG420" s="148">
        <v>18</v>
      </c>
      <c r="DH420" s="148">
        <v>49.5</v>
      </c>
      <c r="DI420" s="148">
        <v>65</v>
      </c>
      <c r="DJ420" s="66" t="s">
        <v>7351</v>
      </c>
      <c r="DK420" s="66" t="s">
        <v>1631</v>
      </c>
      <c r="DL420" s="68" t="str">
        <f t="shared" si="471"/>
        <v>2025EM1100417-MDSDF406</v>
      </c>
      <c r="DM420" s="66" t="str">
        <f t="shared" si="472"/>
        <v>1 missed</v>
      </c>
      <c r="DN420" s="66" t="str">
        <f t="shared" si="473"/>
        <v>0 missed</v>
      </c>
      <c r="DO420" s="62">
        <f t="shared" si="474"/>
        <v>2</v>
      </c>
      <c r="DP420" s="62">
        <f t="shared" si="475"/>
        <v>2</v>
      </c>
      <c r="DQ420" s="67">
        <f t="shared" si="476"/>
        <v>0.66666666666666663</v>
      </c>
      <c r="DR420" s="67">
        <f t="shared" si="477"/>
        <v>1</v>
      </c>
      <c r="DS420" s="66" t="str">
        <f t="shared" si="478"/>
        <v>1 missed</v>
      </c>
      <c r="DT420" s="62">
        <f t="shared" si="479"/>
        <v>4</v>
      </c>
      <c r="DU420" s="68">
        <f t="shared" si="480"/>
        <v>0.8</v>
      </c>
      <c r="DV420" s="68" t="str">
        <f t="shared" si="481"/>
        <v>Q-2 A-2 || Q Total-3, A Total-2</v>
      </c>
      <c r="DW420" s="62" t="str" cm="1">
        <f t="array" ref="DW420">IFERROR(INDEX('Attendance-Slot-1'!$Q$2:$Q$1112,MATCH(1,('Attendance-Slot-1'!$A$2:$A$1112=$C420)*('Attendance-Slot-1'!$G$2:$G$1112=DW$2),0)),"No Data")</f>
        <v>P-S1_Onsite</v>
      </c>
      <c r="DX420" s="62" t="str" cm="1">
        <f t="array" ref="DX420">IFERROR(INDEX('Attendance-Slot-2'!$Q$2:$Q$2595,MATCH(1,('Attendance-Slot-2'!$A$2:$A$2595=$C420)*('Attendance-Slot-2'!$G$2:$G$2595=DW$2),0)),"No Data")</f>
        <v>No Data</v>
      </c>
      <c r="DY420" s="137">
        <f>VLOOKUP($DL420,'Written Exam Marks'!$H:$Q,10,FALSE)</f>
        <v>25.5</v>
      </c>
      <c r="DZ420" s="137">
        <f>VLOOKUP($DL420,'Written Exam Marks'!$H:$Q,9,FALSE)</f>
        <v>35</v>
      </c>
      <c r="EA420" s="62" t="str">
        <f t="shared" si="482"/>
        <v>Present</v>
      </c>
      <c r="EB420" s="62" t="str">
        <f t="shared" si="483"/>
        <v>P-S1_Onsite</v>
      </c>
      <c r="EC420" s="114" t="str">
        <f t="shared" si="420"/>
        <v>P-2, 
A-0, 
No Data-3</v>
      </c>
      <c r="ED420" s="114" t="str">
        <f t="shared" si="421"/>
        <v>P-3, 
A-0, 
No Data-2</v>
      </c>
      <c r="EE420" s="114" t="str">
        <f t="shared" si="484"/>
        <v>P-S2_Onsite</v>
      </c>
      <c r="EF420" s="114" t="str">
        <f t="shared" si="485"/>
        <v>P-S1_Onsite</v>
      </c>
      <c r="EG420" s="114" t="str">
        <f t="shared" si="486"/>
        <v>P-S2_Onsite</v>
      </c>
      <c r="EH420" s="114" t="str">
        <f t="shared" si="487"/>
        <v>P-S2_Onsite</v>
      </c>
      <c r="EI420" s="114" t="str">
        <f t="shared" si="488"/>
        <v>P-S1_Onsite</v>
      </c>
      <c r="EJ420" s="114" t="str">
        <f t="shared" si="489"/>
        <v>P-5, A-0, No Data-0</v>
      </c>
      <c r="EK420" s="114" t="s">
        <v>10453</v>
      </c>
      <c r="EL420" s="114">
        <v>24</v>
      </c>
      <c r="EM420" s="114">
        <v>9</v>
      </c>
      <c r="EN420" s="114">
        <v>60</v>
      </c>
      <c r="EO420" s="114">
        <v>93</v>
      </c>
      <c r="EP420" s="114" t="s">
        <v>7217</v>
      </c>
      <c r="EQ420" s="114" t="s">
        <v>1054</v>
      </c>
      <c r="ER420" s="114" t="s">
        <v>3161</v>
      </c>
      <c r="ES420" s="114"/>
      <c r="ET420" s="30" t="s">
        <v>3161</v>
      </c>
    </row>
    <row r="421" spans="1:150" x14ac:dyDescent="0.25">
      <c r="A421" s="114">
        <v>418</v>
      </c>
      <c r="B421" s="114" t="s">
        <v>7224</v>
      </c>
      <c r="C421" s="80" t="s">
        <v>3167</v>
      </c>
      <c r="D421" s="30" t="s">
        <v>3168</v>
      </c>
      <c r="E421" s="30" t="s">
        <v>3169</v>
      </c>
      <c r="F421" s="33" t="s">
        <v>7201</v>
      </c>
      <c r="G421" s="30" t="s">
        <v>3170</v>
      </c>
      <c r="H421" s="143">
        <v>14</v>
      </c>
      <c r="I421" s="143">
        <v>15</v>
      </c>
      <c r="J421" s="143">
        <v>18</v>
      </c>
      <c r="K421" s="143">
        <v>15</v>
      </c>
      <c r="L421" s="143">
        <v>62</v>
      </c>
      <c r="M421" s="143">
        <v>65</v>
      </c>
      <c r="N421" s="40" t="s">
        <v>7314</v>
      </c>
      <c r="O421" s="40" t="s">
        <v>1593</v>
      </c>
      <c r="P421" s="13" t="str">
        <f t="shared" si="422"/>
        <v>2025EM1100418-MDSDF401</v>
      </c>
      <c r="Q421" s="40" t="str">
        <f t="shared" si="423"/>
        <v>0 missed</v>
      </c>
      <c r="R421" s="40" t="str">
        <f t="shared" si="424"/>
        <v>0 missed</v>
      </c>
      <c r="S421" s="40">
        <f t="shared" si="425"/>
        <v>3</v>
      </c>
      <c r="T421" s="40">
        <f t="shared" si="426"/>
        <v>1</v>
      </c>
      <c r="U421" s="41">
        <f t="shared" si="427"/>
        <v>1</v>
      </c>
      <c r="V421" s="41">
        <f t="shared" si="428"/>
        <v>1</v>
      </c>
      <c r="W421" s="40" t="str">
        <f t="shared" si="429"/>
        <v>0 missed</v>
      </c>
      <c r="X421" s="113">
        <f t="shared" si="430"/>
        <v>4</v>
      </c>
      <c r="Y421" s="13">
        <f t="shared" si="431"/>
        <v>1</v>
      </c>
      <c r="Z421" s="13" t="str">
        <f t="shared" si="432"/>
        <v>Q-3 A-1 || Q Total-3, A Total-1</v>
      </c>
      <c r="AA421" s="113" t="str" cm="1">
        <f t="array" ref="AA421">IFERROR(INDEX('Attendance-Slot-1'!$Q$2:$Q$1112,MATCH(1,('Attendance-Slot-1'!$A$2:$A$1112=$C421)*('Attendance-Slot-1'!$G$2:$G$1112=AA$2),0)),"No Data")</f>
        <v>No Data</v>
      </c>
      <c r="AB421" s="113" t="str" cm="1">
        <f t="array" ref="AB421">IFERROR(INDEX('Attendance-Slot-2'!$Q$2:$Q$2595,MATCH(1,('Attendance-Slot-2'!$A$2:$A$2595=$C421)*('Attendance-Slot-2'!$G$2:$G$2595=AA$2),0)),"No Data")</f>
        <v>P-S2_Onsite</v>
      </c>
      <c r="AC421" s="133">
        <f>VLOOKUP($P421,'Written Exam Marks'!$H:$Q,10,FALSE)</f>
        <v>29</v>
      </c>
      <c r="AD421" s="133">
        <f>VLOOKUP($P421,'Written Exam Marks'!$H:$Q,9,FALSE)</f>
        <v>35</v>
      </c>
      <c r="AE421" s="113" t="str">
        <f t="shared" si="433"/>
        <v>Present</v>
      </c>
      <c r="AF421" s="113" t="str">
        <f t="shared" si="434"/>
        <v>P-S2_Onsite</v>
      </c>
      <c r="AG421" s="146">
        <v>9.5</v>
      </c>
      <c r="AH421" s="146">
        <v>9.5</v>
      </c>
      <c r="AI421" s="146">
        <v>10</v>
      </c>
      <c r="AJ421" s="146">
        <v>10</v>
      </c>
      <c r="AK421" s="146">
        <v>10</v>
      </c>
      <c r="AL421" s="146" t="s">
        <v>5</v>
      </c>
      <c r="AM421" s="146">
        <v>49</v>
      </c>
      <c r="AN421" s="146">
        <v>60</v>
      </c>
      <c r="AO421" s="43" t="s">
        <v>7336</v>
      </c>
      <c r="AP421" s="43" t="s">
        <v>1598</v>
      </c>
      <c r="AQ421" s="50" t="str">
        <f t="shared" si="435"/>
        <v>2025EM1100418-MDSDF402</v>
      </c>
      <c r="AR421" s="43" t="str">
        <f t="shared" si="436"/>
        <v>1 missed</v>
      </c>
      <c r="AS421" s="47" t="s">
        <v>7342</v>
      </c>
      <c r="AT421" s="43">
        <f t="shared" si="437"/>
        <v>5</v>
      </c>
      <c r="AU421" s="48" t="s">
        <v>7342</v>
      </c>
      <c r="AV421" s="49">
        <f t="shared" si="438"/>
        <v>0.83333333333333337</v>
      </c>
      <c r="AW421" s="48" t="s">
        <v>7342</v>
      </c>
      <c r="AX421" s="43" t="str">
        <f t="shared" si="439"/>
        <v>1 missed</v>
      </c>
      <c r="AY421" s="42">
        <f t="shared" si="440"/>
        <v>5</v>
      </c>
      <c r="AZ421" s="50">
        <f t="shared" si="441"/>
        <v>0.83333333333333337</v>
      </c>
      <c r="BA421" s="50" t="str">
        <f t="shared" si="442"/>
        <v>Q-5 A-- || Q Total-6, A Total-0</v>
      </c>
      <c r="BB421" s="42" t="str" cm="1">
        <f t="array" ref="BB421">IFERROR(INDEX('Attendance-Slot-1'!$Q$2:$Q$1112,MATCH(1,('Attendance-Slot-1'!$A$2:$A$1112=$C421)*('Attendance-Slot-1'!$G$2:$G$1112=BB$2),0)),"No Data")</f>
        <v>No Data</v>
      </c>
      <c r="BC421" s="42" t="str" cm="1">
        <f t="array" ref="BC421">IFERROR(INDEX('Attendance-Slot-2'!$Q$2:$Q$2595,MATCH(1,('Attendance-Slot-2'!$A$2:$A$2595=$C421)*('Attendance-Slot-2'!$G$2:$G$2595=BB$2),0)),"No Data")</f>
        <v>P-S2_Onsite</v>
      </c>
      <c r="BD421" s="134">
        <f>VLOOKUP($AQ421,'Written Exam Marks'!$H:$Q,10,FALSE)</f>
        <v>33</v>
      </c>
      <c r="BE421" s="134">
        <f>VLOOKUP($AQ421,'Written Exam Marks'!$H:$Q,9,FALSE)</f>
        <v>40</v>
      </c>
      <c r="BF421" s="42" t="str">
        <f t="shared" si="443"/>
        <v>Present</v>
      </c>
      <c r="BG421" s="42" t="str">
        <f t="shared" si="444"/>
        <v>P-S2_Onsite</v>
      </c>
      <c r="BH421" s="147">
        <v>20</v>
      </c>
      <c r="BI421" s="147">
        <v>31</v>
      </c>
      <c r="BJ421" s="147">
        <v>51</v>
      </c>
      <c r="BK421" s="147">
        <v>60</v>
      </c>
      <c r="BL421" s="52" t="s">
        <v>3697</v>
      </c>
      <c r="BM421" s="52" t="s">
        <v>1606</v>
      </c>
      <c r="BN421" s="57" t="str">
        <f t="shared" si="445"/>
        <v>2025EM1100418-MDSDF403</v>
      </c>
      <c r="BO421" s="52" t="str">
        <f t="shared" si="446"/>
        <v>0 missed</v>
      </c>
      <c r="BP421" s="52" t="str">
        <f t="shared" si="447"/>
        <v>0 missed</v>
      </c>
      <c r="BQ421" s="52">
        <f t="shared" si="448"/>
        <v>1</v>
      </c>
      <c r="BR421" s="52">
        <f t="shared" si="449"/>
        <v>1</v>
      </c>
      <c r="BS421" s="56">
        <f t="shared" si="450"/>
        <v>1</v>
      </c>
      <c r="BT421" s="56">
        <f t="shared" si="451"/>
        <v>1</v>
      </c>
      <c r="BU421" s="52" t="str">
        <f t="shared" si="452"/>
        <v>0 missed</v>
      </c>
      <c r="BV421" s="51">
        <f t="shared" si="453"/>
        <v>2</v>
      </c>
      <c r="BW421" s="57">
        <f t="shared" si="454"/>
        <v>1</v>
      </c>
      <c r="BX421" s="57" t="str">
        <f t="shared" si="455"/>
        <v>Q-1 A-1 || Q Total-1, A Total-1</v>
      </c>
      <c r="BY421" s="51" t="str" cm="1">
        <f t="array" ref="BY421">IFERROR(INDEX('Attendance-Slot-1'!$Q$2:$Q$1112,MATCH(1,('Attendance-Slot-1'!$A$2:$A$1112=$C421)*('Attendance-Slot-1'!$G$2:$G$1112=BY$2),0)),"No Data")</f>
        <v>No Data</v>
      </c>
      <c r="BZ421" s="51" t="str" cm="1">
        <f t="array" ref="BZ421">IFERROR(INDEX('Attendance-Slot-2'!$Q$2:$Q$2595,MATCH(1,('Attendance-Slot-2'!$A$2:$A$2595=$C421)*('Attendance-Slot-2'!$G$2:$G$2595=BY$2),0)),"No Data")</f>
        <v>P-S2_Onsite</v>
      </c>
      <c r="CA421" s="135">
        <f>VLOOKUP($BN421,'Written Exam Marks'!$H:$Q,10,FALSE)</f>
        <v>28.5</v>
      </c>
      <c r="CB421" s="135">
        <f>VLOOKUP($BN421,'Written Exam Marks'!$H:$Q,9,FALSE)</f>
        <v>40</v>
      </c>
      <c r="CC421" s="51" t="str">
        <f t="shared" si="456"/>
        <v>Present</v>
      </c>
      <c r="CD421" s="51" t="str">
        <f t="shared" si="457"/>
        <v>P-S2_Onsite</v>
      </c>
      <c r="CE421" s="29">
        <v>17</v>
      </c>
      <c r="CF421" s="29">
        <v>20</v>
      </c>
      <c r="CG421" s="29">
        <v>18</v>
      </c>
      <c r="CH421" s="29">
        <v>55</v>
      </c>
      <c r="CI421" s="29">
        <v>60</v>
      </c>
      <c r="CJ421" s="61" t="s">
        <v>7343</v>
      </c>
      <c r="CK421" s="61" t="s">
        <v>1613</v>
      </c>
      <c r="CL421" s="10" t="str">
        <f t="shared" si="458"/>
        <v>2025EM1100418-MDSDF404</v>
      </c>
      <c r="CM421" s="61" t="str">
        <f t="shared" si="459"/>
        <v>0 missed</v>
      </c>
      <c r="CN421" s="61" t="str">
        <f t="shared" si="460"/>
        <v>0 missed</v>
      </c>
      <c r="CO421" s="111">
        <f t="shared" si="461"/>
        <v>2</v>
      </c>
      <c r="CP421" s="111">
        <f t="shared" si="462"/>
        <v>1</v>
      </c>
      <c r="CQ421" s="9">
        <f t="shared" si="463"/>
        <v>1</v>
      </c>
      <c r="CR421" s="9">
        <f t="shared" si="464"/>
        <v>1</v>
      </c>
      <c r="CS421" s="61" t="str">
        <f t="shared" si="465"/>
        <v>0 missed</v>
      </c>
      <c r="CT421" s="111">
        <f t="shared" si="466"/>
        <v>3</v>
      </c>
      <c r="CU421" s="10">
        <f t="shared" si="467"/>
        <v>1</v>
      </c>
      <c r="CV421" s="10" t="str">
        <f t="shared" si="468"/>
        <v>Q-2 A-1 || Q Total-2, A Total-1</v>
      </c>
      <c r="CW421" s="111" t="str" cm="1">
        <f t="array" ref="CW421">IFERROR(INDEX('Attendance-Slot-1'!$Q$2:$Q$1112,MATCH(1,('Attendance-Slot-1'!$A$2:$A$1112=$C421)*('Attendance-Slot-1'!$G$2:$G$1112=CW$2),0)),"No Data")</f>
        <v>P-S1_Onsite</v>
      </c>
      <c r="CX421" s="111" t="str" cm="1">
        <f t="array" ref="CX421">IFERROR(INDEX('Attendance-Slot-2'!$Q$2:$Q$2595,MATCH(1,('Attendance-Slot-2'!$A$2:$A$2595=$C421)*('Attendance-Slot-2'!$G$2:$G$2595=CW$2),0)),"No Data")</f>
        <v>No Data</v>
      </c>
      <c r="CY421" s="136">
        <f>VLOOKUP($CL421,'Written Exam Marks'!$H:$Q,10,FALSE)</f>
        <v>28</v>
      </c>
      <c r="CZ421" s="136">
        <f>VLOOKUP($CL421,'Written Exam Marks'!$H:$Q,9,FALSE)</f>
        <v>40</v>
      </c>
      <c r="DA421" s="111" t="str">
        <f t="shared" si="469"/>
        <v>Present</v>
      </c>
      <c r="DB421" s="111" t="str">
        <f t="shared" si="470"/>
        <v>P-S1_Onsite</v>
      </c>
      <c r="DC421" s="148">
        <v>5</v>
      </c>
      <c r="DD421" s="148">
        <v>6.5</v>
      </c>
      <c r="DE421" s="148">
        <v>9</v>
      </c>
      <c r="DF421" s="148">
        <v>18</v>
      </c>
      <c r="DG421" s="148">
        <v>19</v>
      </c>
      <c r="DH421" s="148">
        <v>57.5</v>
      </c>
      <c r="DI421" s="148">
        <v>65</v>
      </c>
      <c r="DJ421" s="66" t="s">
        <v>7351</v>
      </c>
      <c r="DK421" s="66" t="s">
        <v>1631</v>
      </c>
      <c r="DL421" s="68" t="str">
        <f t="shared" si="471"/>
        <v>2025EM1100418-MDSDF406</v>
      </c>
      <c r="DM421" s="66" t="str">
        <f t="shared" si="472"/>
        <v>0 missed</v>
      </c>
      <c r="DN421" s="66" t="str">
        <f t="shared" si="473"/>
        <v>0 missed</v>
      </c>
      <c r="DO421" s="62">
        <f t="shared" si="474"/>
        <v>3</v>
      </c>
      <c r="DP421" s="62">
        <f t="shared" si="475"/>
        <v>2</v>
      </c>
      <c r="DQ421" s="67">
        <f t="shared" si="476"/>
        <v>1</v>
      </c>
      <c r="DR421" s="67">
        <f t="shared" si="477"/>
        <v>1</v>
      </c>
      <c r="DS421" s="66" t="str">
        <f t="shared" si="478"/>
        <v>0 missed</v>
      </c>
      <c r="DT421" s="62">
        <f t="shared" si="479"/>
        <v>5</v>
      </c>
      <c r="DU421" s="68">
        <f t="shared" si="480"/>
        <v>1</v>
      </c>
      <c r="DV421" s="68" t="str">
        <f t="shared" si="481"/>
        <v>Q-3 A-2 || Q Total-3, A Total-2</v>
      </c>
      <c r="DW421" s="62" t="str" cm="1">
        <f t="array" ref="DW421">IFERROR(INDEX('Attendance-Slot-1'!$Q$2:$Q$1112,MATCH(1,('Attendance-Slot-1'!$A$2:$A$1112=$C421)*('Attendance-Slot-1'!$G$2:$G$1112=DW$2),0)),"No Data")</f>
        <v>P-S1_Onsite</v>
      </c>
      <c r="DX421" s="62" t="str" cm="1">
        <f t="array" ref="DX421">IFERROR(INDEX('Attendance-Slot-2'!$Q$2:$Q$2595,MATCH(1,('Attendance-Slot-2'!$A$2:$A$2595=$C421)*('Attendance-Slot-2'!$G$2:$G$2595=DW$2),0)),"No Data")</f>
        <v>No Data</v>
      </c>
      <c r="DY421" s="137">
        <f>VLOOKUP($DL421,'Written Exam Marks'!$H:$Q,10,FALSE)</f>
        <v>31</v>
      </c>
      <c r="DZ421" s="137">
        <f>VLOOKUP($DL421,'Written Exam Marks'!$H:$Q,9,FALSE)</f>
        <v>35</v>
      </c>
      <c r="EA421" s="62" t="str">
        <f t="shared" si="482"/>
        <v>Present</v>
      </c>
      <c r="EB421" s="62" t="str">
        <f t="shared" si="483"/>
        <v>P-S1_Onsite</v>
      </c>
      <c r="EC421" s="114" t="str">
        <f t="shared" si="420"/>
        <v>P-2, 
A-0, 
No Data-3</v>
      </c>
      <c r="ED421" s="114" t="str">
        <f t="shared" si="421"/>
        <v>P-3, 
A-0, 
No Data-2</v>
      </c>
      <c r="EE421" s="114" t="str">
        <f t="shared" si="484"/>
        <v>P-S2_Onsite</v>
      </c>
      <c r="EF421" s="114" t="str">
        <f t="shared" si="485"/>
        <v>P-S2_Onsite</v>
      </c>
      <c r="EG421" s="114" t="str">
        <f t="shared" si="486"/>
        <v>P-S2_Onsite</v>
      </c>
      <c r="EH421" s="114" t="str">
        <f t="shared" si="487"/>
        <v>P-S1_Onsite</v>
      </c>
      <c r="EI421" s="114" t="str">
        <f t="shared" si="488"/>
        <v>P-S1_Onsite</v>
      </c>
      <c r="EJ421" s="114" t="str">
        <f t="shared" si="489"/>
        <v>P-5, A-0, No Data-0</v>
      </c>
      <c r="EK421" s="114" t="s">
        <v>10453</v>
      </c>
      <c r="EL421" s="114">
        <v>25</v>
      </c>
      <c r="EM421" s="114">
        <v>8</v>
      </c>
      <c r="EN421" s="114">
        <v>57.5</v>
      </c>
      <c r="EO421" s="114">
        <v>90.5</v>
      </c>
      <c r="EP421" s="114" t="s">
        <v>7217</v>
      </c>
      <c r="EQ421" s="114" t="s">
        <v>1054</v>
      </c>
      <c r="ER421" s="114" t="s">
        <v>3167</v>
      </c>
      <c r="ES421" s="114"/>
      <c r="ET421" s="30" t="s">
        <v>3167</v>
      </c>
    </row>
    <row r="422" spans="1:150" x14ac:dyDescent="0.25">
      <c r="A422" s="114">
        <v>419</v>
      </c>
      <c r="B422" s="114" t="s">
        <v>7224</v>
      </c>
      <c r="C422" s="80" t="s">
        <v>4395</v>
      </c>
      <c r="D422" s="30" t="s">
        <v>4396</v>
      </c>
      <c r="E422" s="30" t="s">
        <v>4397</v>
      </c>
      <c r="F422" s="33" t="s">
        <v>7202</v>
      </c>
      <c r="G422" s="30" t="s">
        <v>4398</v>
      </c>
      <c r="H422" s="143">
        <v>15</v>
      </c>
      <c r="I422" s="143">
        <v>15</v>
      </c>
      <c r="J422" s="143">
        <v>18</v>
      </c>
      <c r="K422" s="143">
        <v>15</v>
      </c>
      <c r="L422" s="143">
        <v>63</v>
      </c>
      <c r="M422" s="143">
        <v>65</v>
      </c>
      <c r="N422" s="40" t="s">
        <v>7314</v>
      </c>
      <c r="O422" s="40" t="s">
        <v>1593</v>
      </c>
      <c r="P422" s="13" t="str">
        <f t="shared" si="422"/>
        <v>2025EM1100419-MDSDF401</v>
      </c>
      <c r="Q422" s="40" t="str">
        <f t="shared" si="423"/>
        <v>0 missed</v>
      </c>
      <c r="R422" s="40" t="str">
        <f t="shared" si="424"/>
        <v>0 missed</v>
      </c>
      <c r="S422" s="40">
        <f t="shared" si="425"/>
        <v>3</v>
      </c>
      <c r="T422" s="40">
        <f t="shared" si="426"/>
        <v>1</v>
      </c>
      <c r="U422" s="41">
        <f t="shared" si="427"/>
        <v>1</v>
      </c>
      <c r="V422" s="41">
        <f t="shared" si="428"/>
        <v>1</v>
      </c>
      <c r="W422" s="40" t="str">
        <f t="shared" si="429"/>
        <v>0 missed</v>
      </c>
      <c r="X422" s="113">
        <f t="shared" si="430"/>
        <v>4</v>
      </c>
      <c r="Y422" s="13">
        <f t="shared" si="431"/>
        <v>1</v>
      </c>
      <c r="Z422" s="13" t="str">
        <f t="shared" si="432"/>
        <v>Q-3 A-1 || Q Total-3, A Total-1</v>
      </c>
      <c r="AA422" s="113" t="str" cm="1">
        <f t="array" ref="AA422">IFERROR(INDEX('Attendance-Slot-1'!$Q$2:$Q$1112,MATCH(1,('Attendance-Slot-1'!$A$2:$A$1112=$C422)*('Attendance-Slot-1'!$G$2:$G$1112=AA$2),0)),"No Data")</f>
        <v>No Data</v>
      </c>
      <c r="AB422" s="113" t="str" cm="1">
        <f t="array" ref="AB422">IFERROR(INDEX('Attendance-Slot-2'!$Q$2:$Q$2595,MATCH(1,('Attendance-Slot-2'!$A$2:$A$2595=$C422)*('Attendance-Slot-2'!$G$2:$G$2595=AA$2),0)),"No Data")</f>
        <v>P-S2_Online</v>
      </c>
      <c r="AC422" s="133">
        <f>VLOOKUP($P422,'Written Exam Marks'!$H:$Q,10,FALSE)</f>
        <v>3</v>
      </c>
      <c r="AD422" s="133">
        <f>VLOOKUP($P422,'Written Exam Marks'!$H:$Q,9,FALSE)</f>
        <v>35</v>
      </c>
      <c r="AE422" s="113" t="str">
        <f t="shared" si="433"/>
        <v>Present</v>
      </c>
      <c r="AF422" s="113" t="str">
        <f t="shared" si="434"/>
        <v>P-S2_Online</v>
      </c>
      <c r="AG422" s="146">
        <v>10</v>
      </c>
      <c r="AH422" s="146">
        <v>9</v>
      </c>
      <c r="AI422" s="146">
        <v>9</v>
      </c>
      <c r="AJ422" s="146">
        <v>10</v>
      </c>
      <c r="AK422" s="146">
        <v>10</v>
      </c>
      <c r="AL422" s="146">
        <v>10</v>
      </c>
      <c r="AM422" s="146">
        <v>58</v>
      </c>
      <c r="AN422" s="146">
        <v>60</v>
      </c>
      <c r="AO422" s="43" t="s">
        <v>7336</v>
      </c>
      <c r="AP422" s="43" t="s">
        <v>1598</v>
      </c>
      <c r="AQ422" s="50" t="str">
        <f t="shared" si="435"/>
        <v>2025EM1100419-MDSDF402</v>
      </c>
      <c r="AR422" s="43" t="str">
        <f t="shared" si="436"/>
        <v>0 missed</v>
      </c>
      <c r="AS422" s="47" t="s">
        <v>7342</v>
      </c>
      <c r="AT422" s="43">
        <f t="shared" si="437"/>
        <v>6</v>
      </c>
      <c r="AU422" s="48" t="s">
        <v>7342</v>
      </c>
      <c r="AV422" s="49">
        <f t="shared" si="438"/>
        <v>1</v>
      </c>
      <c r="AW422" s="48" t="s">
        <v>7342</v>
      </c>
      <c r="AX422" s="43" t="str">
        <f t="shared" si="439"/>
        <v>0 missed</v>
      </c>
      <c r="AY422" s="42">
        <f t="shared" si="440"/>
        <v>6</v>
      </c>
      <c r="AZ422" s="50">
        <f t="shared" si="441"/>
        <v>1</v>
      </c>
      <c r="BA422" s="50" t="str">
        <f t="shared" si="442"/>
        <v>Q-6 A-- || Q Total-6, A Total-0</v>
      </c>
      <c r="BB422" s="42" t="str" cm="1">
        <f t="array" ref="BB422">IFERROR(INDEX('Attendance-Slot-1'!$Q$2:$Q$1112,MATCH(1,('Attendance-Slot-1'!$A$2:$A$1112=$C422)*('Attendance-Slot-1'!$G$2:$G$1112=BB$2),0)),"No Data")</f>
        <v>No Data</v>
      </c>
      <c r="BC422" s="42" t="str" cm="1">
        <f t="array" ref="BC422">IFERROR(INDEX('Attendance-Slot-2'!$Q$2:$Q$2595,MATCH(1,('Attendance-Slot-2'!$A$2:$A$2595=$C422)*('Attendance-Slot-2'!$G$2:$G$2595=BB$2),0)),"No Data")</f>
        <v>P-S2_Online</v>
      </c>
      <c r="BD422" s="134">
        <f>VLOOKUP($AQ422,'Written Exam Marks'!$H:$Q,10,FALSE)</f>
        <v>12</v>
      </c>
      <c r="BE422" s="134">
        <f>VLOOKUP($AQ422,'Written Exam Marks'!$H:$Q,9,FALSE)</f>
        <v>40</v>
      </c>
      <c r="BF422" s="42" t="str">
        <f t="shared" si="443"/>
        <v>Present</v>
      </c>
      <c r="BG422" s="42" t="str">
        <f t="shared" si="444"/>
        <v>P-S2_Online</v>
      </c>
      <c r="BH422" s="147">
        <v>19</v>
      </c>
      <c r="BI422" s="147">
        <v>26.5</v>
      </c>
      <c r="BJ422" s="147">
        <v>45.5</v>
      </c>
      <c r="BK422" s="147">
        <v>60</v>
      </c>
      <c r="BL422" s="52" t="s">
        <v>3697</v>
      </c>
      <c r="BM422" s="52" t="s">
        <v>1606</v>
      </c>
      <c r="BN422" s="57" t="str">
        <f t="shared" si="445"/>
        <v>2025EM1100419-MDSDF403</v>
      </c>
      <c r="BO422" s="52" t="str">
        <f t="shared" si="446"/>
        <v>0 missed</v>
      </c>
      <c r="BP422" s="52" t="str">
        <f t="shared" si="447"/>
        <v>0 missed</v>
      </c>
      <c r="BQ422" s="52">
        <f t="shared" si="448"/>
        <v>1</v>
      </c>
      <c r="BR422" s="52">
        <f t="shared" si="449"/>
        <v>1</v>
      </c>
      <c r="BS422" s="56">
        <f t="shared" si="450"/>
        <v>1</v>
      </c>
      <c r="BT422" s="56">
        <f t="shared" si="451"/>
        <v>1</v>
      </c>
      <c r="BU422" s="52" t="str">
        <f t="shared" si="452"/>
        <v>0 missed</v>
      </c>
      <c r="BV422" s="51">
        <f t="shared" si="453"/>
        <v>2</v>
      </c>
      <c r="BW422" s="57">
        <f t="shared" si="454"/>
        <v>1</v>
      </c>
      <c r="BX422" s="57" t="str">
        <f t="shared" si="455"/>
        <v>Q-1 A-1 || Q Total-1, A Total-1</v>
      </c>
      <c r="BY422" s="51" t="str" cm="1">
        <f t="array" ref="BY422">IFERROR(INDEX('Attendance-Slot-1'!$Q$2:$Q$1112,MATCH(1,('Attendance-Slot-1'!$A$2:$A$1112=$C422)*('Attendance-Slot-1'!$G$2:$G$1112=BY$2),0)),"No Data")</f>
        <v>No Data</v>
      </c>
      <c r="BZ422" s="51" t="str" cm="1">
        <f t="array" ref="BZ422">IFERROR(INDEX('Attendance-Slot-2'!$Q$2:$Q$2595,MATCH(1,('Attendance-Slot-2'!$A$2:$A$2595=$C422)*('Attendance-Slot-2'!$G$2:$G$2595=BY$2),0)),"No Data")</f>
        <v>P-S2_Online</v>
      </c>
      <c r="CA422" s="135">
        <f>VLOOKUP($BN422,'Written Exam Marks'!$H:$Q,10,FALSE)</f>
        <v>4</v>
      </c>
      <c r="CB422" s="135">
        <f>VLOOKUP($BN422,'Written Exam Marks'!$H:$Q,9,FALSE)</f>
        <v>40</v>
      </c>
      <c r="CC422" s="51" t="str">
        <f t="shared" si="456"/>
        <v>Present</v>
      </c>
      <c r="CD422" s="51" t="str">
        <f t="shared" si="457"/>
        <v>P-S2_Online</v>
      </c>
      <c r="CE422" s="29">
        <v>19</v>
      </c>
      <c r="CF422" s="29">
        <v>19</v>
      </c>
      <c r="CG422" s="29">
        <v>16</v>
      </c>
      <c r="CH422" s="29">
        <v>54</v>
      </c>
      <c r="CI422" s="29">
        <v>60</v>
      </c>
      <c r="CJ422" s="61" t="s">
        <v>7343</v>
      </c>
      <c r="CK422" s="61" t="s">
        <v>1613</v>
      </c>
      <c r="CL422" s="10" t="str">
        <f t="shared" si="458"/>
        <v>2025EM1100419-MDSDF404</v>
      </c>
      <c r="CM422" s="61" t="str">
        <f t="shared" si="459"/>
        <v>0 missed</v>
      </c>
      <c r="CN422" s="61" t="str">
        <f t="shared" si="460"/>
        <v>0 missed</v>
      </c>
      <c r="CO422" s="111">
        <f t="shared" si="461"/>
        <v>2</v>
      </c>
      <c r="CP422" s="111">
        <f t="shared" si="462"/>
        <v>1</v>
      </c>
      <c r="CQ422" s="9">
        <f t="shared" si="463"/>
        <v>1</v>
      </c>
      <c r="CR422" s="9">
        <f t="shared" si="464"/>
        <v>1</v>
      </c>
      <c r="CS422" s="61" t="str">
        <f t="shared" si="465"/>
        <v>0 missed</v>
      </c>
      <c r="CT422" s="111">
        <f t="shared" si="466"/>
        <v>3</v>
      </c>
      <c r="CU422" s="10">
        <f t="shared" si="467"/>
        <v>1</v>
      </c>
      <c r="CV422" s="10" t="str">
        <f t="shared" si="468"/>
        <v>Q-2 A-1 || Q Total-2, A Total-1</v>
      </c>
      <c r="CW422" s="111" t="str" cm="1">
        <f t="array" ref="CW422">IFERROR(INDEX('Attendance-Slot-1'!$Q$2:$Q$1112,MATCH(1,('Attendance-Slot-1'!$A$2:$A$1112=$C422)*('Attendance-Slot-1'!$G$2:$G$1112=CW$2),0)),"No Data")</f>
        <v>No Data</v>
      </c>
      <c r="CX422" s="111" t="str" cm="1">
        <f t="array" ref="CX422">IFERROR(INDEX('Attendance-Slot-2'!$Q$2:$Q$2595,MATCH(1,('Attendance-Slot-2'!$A$2:$A$2595=$C422)*('Attendance-Slot-2'!$G$2:$G$2595=CW$2),0)),"No Data")</f>
        <v>P-S2_Online</v>
      </c>
      <c r="CY422" s="136">
        <f>VLOOKUP($CL422,'Written Exam Marks'!$H:$Q,10,FALSE)</f>
        <v>4.5</v>
      </c>
      <c r="CZ422" s="136">
        <f>VLOOKUP($CL422,'Written Exam Marks'!$H:$Q,9,FALSE)</f>
        <v>40</v>
      </c>
      <c r="DA422" s="111" t="str">
        <f t="shared" si="469"/>
        <v>Present</v>
      </c>
      <c r="DB422" s="111" t="str">
        <f t="shared" si="470"/>
        <v>P-S2_Online</v>
      </c>
      <c r="DC422" s="148">
        <v>5.5</v>
      </c>
      <c r="DD422" s="148">
        <v>7.625</v>
      </c>
      <c r="DE422" s="148">
        <v>9</v>
      </c>
      <c r="DF422" s="148" t="s">
        <v>5</v>
      </c>
      <c r="DG422" s="148">
        <v>20</v>
      </c>
      <c r="DH422" s="148">
        <v>42.125</v>
      </c>
      <c r="DI422" s="148">
        <v>65</v>
      </c>
      <c r="DJ422" s="66" t="s">
        <v>7351</v>
      </c>
      <c r="DK422" s="66" t="s">
        <v>1631</v>
      </c>
      <c r="DL422" s="68" t="str">
        <f t="shared" si="471"/>
        <v>2025EM1100419-MDSDF406</v>
      </c>
      <c r="DM422" s="66" t="str">
        <f t="shared" si="472"/>
        <v>0 missed</v>
      </c>
      <c r="DN422" s="66" t="str">
        <f t="shared" si="473"/>
        <v>1 missed</v>
      </c>
      <c r="DO422" s="62">
        <f t="shared" si="474"/>
        <v>3</v>
      </c>
      <c r="DP422" s="62">
        <f t="shared" si="475"/>
        <v>1</v>
      </c>
      <c r="DQ422" s="67">
        <f t="shared" si="476"/>
        <v>1</v>
      </c>
      <c r="DR422" s="67">
        <f t="shared" si="477"/>
        <v>0.5</v>
      </c>
      <c r="DS422" s="66" t="str">
        <f t="shared" si="478"/>
        <v>1 missed</v>
      </c>
      <c r="DT422" s="62">
        <f t="shared" si="479"/>
        <v>4</v>
      </c>
      <c r="DU422" s="68">
        <f t="shared" si="480"/>
        <v>0.8</v>
      </c>
      <c r="DV422" s="68" t="str">
        <f t="shared" si="481"/>
        <v>Q-3 A-1 || Q Total-3, A Total-2</v>
      </c>
      <c r="DW422" s="62" t="str" cm="1">
        <f t="array" ref="DW422">IFERROR(INDEX('Attendance-Slot-1'!$Q$2:$Q$1112,MATCH(1,('Attendance-Slot-1'!$A$2:$A$1112=$C422)*('Attendance-Slot-1'!$G$2:$G$1112=DW$2),0)),"No Data")</f>
        <v>No Data</v>
      </c>
      <c r="DX422" s="62" t="str" cm="1">
        <f t="array" ref="DX422">IFERROR(INDEX('Attendance-Slot-2'!$Q$2:$Q$2595,MATCH(1,('Attendance-Slot-2'!$A$2:$A$2595=$C422)*('Attendance-Slot-2'!$G$2:$G$2595=DW$2),0)),"No Data")</f>
        <v>P-S2_Online</v>
      </c>
      <c r="DY422" s="137">
        <f>VLOOKUP($DL422,'Written Exam Marks'!$H:$Q,10,FALSE)</f>
        <v>16.5</v>
      </c>
      <c r="DZ422" s="137">
        <f>VLOOKUP($DL422,'Written Exam Marks'!$H:$Q,9,FALSE)</f>
        <v>35</v>
      </c>
      <c r="EA422" s="62" t="str">
        <f t="shared" si="482"/>
        <v>Present</v>
      </c>
      <c r="EB422" s="62" t="str">
        <f t="shared" si="483"/>
        <v>P-S2_Online</v>
      </c>
      <c r="EC422" s="114" t="str">
        <f t="shared" si="420"/>
        <v>P-0, 
A-0, 
No Data-5</v>
      </c>
      <c r="ED422" s="114" t="str">
        <f t="shared" si="421"/>
        <v>P-5, 
A-0, 
No Data-0</v>
      </c>
      <c r="EE422" s="114" t="str">
        <f t="shared" si="484"/>
        <v>P-S2_Online</v>
      </c>
      <c r="EF422" s="114" t="str">
        <f t="shared" si="485"/>
        <v>P-S2_Online</v>
      </c>
      <c r="EG422" s="114" t="str">
        <f t="shared" si="486"/>
        <v>P-S2_Online</v>
      </c>
      <c r="EH422" s="114" t="str">
        <f t="shared" si="487"/>
        <v>P-S2_Online</v>
      </c>
      <c r="EI422" s="114" t="str">
        <f t="shared" si="488"/>
        <v>P-S2_Online</v>
      </c>
      <c r="EJ422" s="114" t="str">
        <f t="shared" si="489"/>
        <v>P-5, A-0, No Data-0</v>
      </c>
      <c r="EK422" s="114" t="s">
        <v>10453</v>
      </c>
      <c r="EL422" s="114">
        <v>13</v>
      </c>
      <c r="EM422" s="114">
        <v>10</v>
      </c>
      <c r="EN422" s="114" t="s">
        <v>10455</v>
      </c>
      <c r="EO422" s="114">
        <v>23</v>
      </c>
      <c r="EP422" s="114" t="s">
        <v>7217</v>
      </c>
      <c r="EQ422" s="114" t="s">
        <v>1031</v>
      </c>
      <c r="ER422" s="114" t="s">
        <v>4395</v>
      </c>
      <c r="ES422" s="114"/>
      <c r="ET422" s="30" t="s">
        <v>4395</v>
      </c>
    </row>
    <row r="423" spans="1:150" x14ac:dyDescent="0.25">
      <c r="A423" s="114">
        <v>420</v>
      </c>
      <c r="B423" s="114" t="s">
        <v>7224</v>
      </c>
      <c r="C423" s="80" t="s">
        <v>3453</v>
      </c>
      <c r="D423" s="30" t="s">
        <v>3454</v>
      </c>
      <c r="E423" s="30" t="s">
        <v>3455</v>
      </c>
      <c r="F423" s="33" t="s">
        <v>7201</v>
      </c>
      <c r="G423" s="30" t="s">
        <v>3456</v>
      </c>
      <c r="H423" s="143">
        <v>13</v>
      </c>
      <c r="I423" s="143">
        <v>13.5</v>
      </c>
      <c r="J423" s="143">
        <v>19</v>
      </c>
      <c r="K423" s="143">
        <v>15</v>
      </c>
      <c r="L423" s="143">
        <v>60.5</v>
      </c>
      <c r="M423" s="143">
        <v>65</v>
      </c>
      <c r="N423" s="40" t="s">
        <v>7314</v>
      </c>
      <c r="O423" s="40" t="s">
        <v>1593</v>
      </c>
      <c r="P423" s="13" t="str">
        <f t="shared" si="422"/>
        <v>2025EM1100420-MDSDF401</v>
      </c>
      <c r="Q423" s="40" t="str">
        <f t="shared" si="423"/>
        <v>0 missed</v>
      </c>
      <c r="R423" s="40" t="str">
        <f t="shared" si="424"/>
        <v>0 missed</v>
      </c>
      <c r="S423" s="40">
        <f t="shared" si="425"/>
        <v>3</v>
      </c>
      <c r="T423" s="40">
        <f t="shared" si="426"/>
        <v>1</v>
      </c>
      <c r="U423" s="41">
        <f t="shared" si="427"/>
        <v>1</v>
      </c>
      <c r="V423" s="41">
        <f t="shared" si="428"/>
        <v>1</v>
      </c>
      <c r="W423" s="40" t="str">
        <f t="shared" si="429"/>
        <v>0 missed</v>
      </c>
      <c r="X423" s="113">
        <f t="shared" si="430"/>
        <v>4</v>
      </c>
      <c r="Y423" s="13">
        <f t="shared" si="431"/>
        <v>1</v>
      </c>
      <c r="Z423" s="13" t="str">
        <f t="shared" si="432"/>
        <v>Q-3 A-1 || Q Total-3, A Total-1</v>
      </c>
      <c r="AA423" s="113" t="str" cm="1">
        <f t="array" ref="AA423">IFERROR(INDEX('Attendance-Slot-1'!$Q$2:$Q$1112,MATCH(1,('Attendance-Slot-1'!$A$2:$A$1112=$C423)*('Attendance-Slot-1'!$G$2:$G$1112=AA$2),0)),"No Data")</f>
        <v>No Data</v>
      </c>
      <c r="AB423" s="113" t="str" cm="1">
        <f t="array" ref="AB423">IFERROR(INDEX('Attendance-Slot-2'!$Q$2:$Q$2595,MATCH(1,('Attendance-Slot-2'!$A$2:$A$2595=$C423)*('Attendance-Slot-2'!$G$2:$G$2595=AA$2),0)),"No Data")</f>
        <v>P-S2_Onsite</v>
      </c>
      <c r="AC423" s="133">
        <f>VLOOKUP($P423,'Written Exam Marks'!$H:$Q,10,FALSE)</f>
        <v>12</v>
      </c>
      <c r="AD423" s="133">
        <f>VLOOKUP($P423,'Written Exam Marks'!$H:$Q,9,FALSE)</f>
        <v>35</v>
      </c>
      <c r="AE423" s="113" t="str">
        <f t="shared" si="433"/>
        <v>Present</v>
      </c>
      <c r="AF423" s="113" t="str">
        <f t="shared" si="434"/>
        <v>P-S2_Onsite</v>
      </c>
      <c r="AG423" s="146">
        <v>9</v>
      </c>
      <c r="AH423" s="146">
        <v>9</v>
      </c>
      <c r="AI423" s="146">
        <v>10</v>
      </c>
      <c r="AJ423" s="146">
        <v>10</v>
      </c>
      <c r="AK423" s="146" t="s">
        <v>5</v>
      </c>
      <c r="AL423" s="146">
        <v>10</v>
      </c>
      <c r="AM423" s="146">
        <v>48</v>
      </c>
      <c r="AN423" s="146">
        <v>60</v>
      </c>
      <c r="AO423" s="43" t="s">
        <v>7336</v>
      </c>
      <c r="AP423" s="43" t="s">
        <v>1598</v>
      </c>
      <c r="AQ423" s="50" t="str">
        <f t="shared" si="435"/>
        <v>2025EM1100420-MDSDF402</v>
      </c>
      <c r="AR423" s="43" t="str">
        <f t="shared" si="436"/>
        <v>1 missed</v>
      </c>
      <c r="AS423" s="47" t="s">
        <v>7342</v>
      </c>
      <c r="AT423" s="43">
        <f t="shared" si="437"/>
        <v>5</v>
      </c>
      <c r="AU423" s="48" t="s">
        <v>7342</v>
      </c>
      <c r="AV423" s="49">
        <f t="shared" si="438"/>
        <v>0.83333333333333337</v>
      </c>
      <c r="AW423" s="48" t="s">
        <v>7342</v>
      </c>
      <c r="AX423" s="43" t="str">
        <f t="shared" si="439"/>
        <v>1 missed</v>
      </c>
      <c r="AY423" s="42">
        <f t="shared" si="440"/>
        <v>5</v>
      </c>
      <c r="AZ423" s="50">
        <f t="shared" si="441"/>
        <v>0.83333333333333337</v>
      </c>
      <c r="BA423" s="50" t="str">
        <f t="shared" si="442"/>
        <v>Q-5 A-- || Q Total-6, A Total-0</v>
      </c>
      <c r="BB423" s="42" t="str" cm="1">
        <f t="array" ref="BB423">IFERROR(INDEX('Attendance-Slot-1'!$Q$2:$Q$1112,MATCH(1,('Attendance-Slot-1'!$A$2:$A$1112=$C423)*('Attendance-Slot-1'!$G$2:$G$1112=BB$2),0)),"No Data")</f>
        <v>P-ine_OLD 2</v>
      </c>
      <c r="BC423" s="42" t="str" cm="1">
        <f t="array" ref="BC423">IFERROR(INDEX('Attendance-Slot-2'!$Q$2:$Q$2595,MATCH(1,('Attendance-Slot-2'!$A$2:$A$2595=$C423)*('Attendance-Slot-2'!$G$2:$G$2595=BB$2),0)),"No Data")</f>
        <v>No Data</v>
      </c>
      <c r="BD423" s="134">
        <f>VLOOKUP($AQ423,'Written Exam Marks'!$H:$Q,10,FALSE)</f>
        <v>22.5</v>
      </c>
      <c r="BE423" s="134">
        <f>VLOOKUP($AQ423,'Written Exam Marks'!$H:$Q,9,FALSE)</f>
        <v>40</v>
      </c>
      <c r="BF423" s="42" t="str">
        <f t="shared" si="443"/>
        <v>Present</v>
      </c>
      <c r="BG423" s="42" t="str">
        <f t="shared" si="444"/>
        <v>P-ine_OLD 2</v>
      </c>
      <c r="BH423" s="147">
        <v>20</v>
      </c>
      <c r="BI423" s="147">
        <v>7</v>
      </c>
      <c r="BJ423" s="147">
        <v>27</v>
      </c>
      <c r="BK423" s="147">
        <v>60</v>
      </c>
      <c r="BL423" s="52" t="s">
        <v>3697</v>
      </c>
      <c r="BM423" s="52" t="s">
        <v>1606</v>
      </c>
      <c r="BN423" s="57" t="str">
        <f t="shared" si="445"/>
        <v>2025EM1100420-MDSDF403</v>
      </c>
      <c r="BO423" s="52" t="str">
        <f t="shared" si="446"/>
        <v>0 missed</v>
      </c>
      <c r="BP423" s="52" t="str">
        <f t="shared" si="447"/>
        <v>0 missed</v>
      </c>
      <c r="BQ423" s="52">
        <f t="shared" si="448"/>
        <v>1</v>
      </c>
      <c r="BR423" s="52">
        <f t="shared" si="449"/>
        <v>1</v>
      </c>
      <c r="BS423" s="56">
        <f t="shared" si="450"/>
        <v>1</v>
      </c>
      <c r="BT423" s="56">
        <f t="shared" si="451"/>
        <v>1</v>
      </c>
      <c r="BU423" s="52" t="str">
        <f t="shared" si="452"/>
        <v>0 missed</v>
      </c>
      <c r="BV423" s="51">
        <f t="shared" si="453"/>
        <v>2</v>
      </c>
      <c r="BW423" s="57">
        <f t="shared" si="454"/>
        <v>1</v>
      </c>
      <c r="BX423" s="57" t="str">
        <f t="shared" si="455"/>
        <v>Q-1 A-1 || Q Total-1, A Total-1</v>
      </c>
      <c r="BY423" s="51" t="str" cm="1">
        <f t="array" ref="BY423">IFERROR(INDEX('Attendance-Slot-1'!$Q$2:$Q$1112,MATCH(1,('Attendance-Slot-1'!$A$2:$A$1112=$C423)*('Attendance-Slot-1'!$G$2:$G$1112=BY$2),0)),"No Data")</f>
        <v>No Data</v>
      </c>
      <c r="BZ423" s="51" t="str" cm="1">
        <f t="array" ref="BZ423">IFERROR(INDEX('Attendance-Slot-2'!$Q$2:$Q$2595,MATCH(1,('Attendance-Slot-2'!$A$2:$A$2595=$C423)*('Attendance-Slot-2'!$G$2:$G$2595=BY$2),0)),"No Data")</f>
        <v>P-S2_Onsite</v>
      </c>
      <c r="CA423" s="135">
        <f>VLOOKUP($BN423,'Written Exam Marks'!$H:$Q,10,FALSE)</f>
        <v>24.5</v>
      </c>
      <c r="CB423" s="135">
        <f>VLOOKUP($BN423,'Written Exam Marks'!$H:$Q,9,FALSE)</f>
        <v>40</v>
      </c>
      <c r="CC423" s="51" t="str">
        <f t="shared" si="456"/>
        <v>Present</v>
      </c>
      <c r="CD423" s="51" t="str">
        <f t="shared" si="457"/>
        <v>P-S2_Onsite</v>
      </c>
      <c r="CE423" s="29">
        <v>20</v>
      </c>
      <c r="CF423" s="29">
        <v>20</v>
      </c>
      <c r="CG423" s="29">
        <v>20</v>
      </c>
      <c r="CH423" s="29">
        <v>60</v>
      </c>
      <c r="CI423" s="29">
        <v>60</v>
      </c>
      <c r="CJ423" s="61" t="s">
        <v>7343</v>
      </c>
      <c r="CK423" s="61" t="s">
        <v>1613</v>
      </c>
      <c r="CL423" s="10" t="str">
        <f t="shared" si="458"/>
        <v>2025EM1100420-MDSDF404</v>
      </c>
      <c r="CM423" s="61" t="str">
        <f t="shared" si="459"/>
        <v>0 missed</v>
      </c>
      <c r="CN423" s="61" t="str">
        <f t="shared" si="460"/>
        <v>0 missed</v>
      </c>
      <c r="CO423" s="111">
        <f t="shared" si="461"/>
        <v>2</v>
      </c>
      <c r="CP423" s="111">
        <f t="shared" si="462"/>
        <v>1</v>
      </c>
      <c r="CQ423" s="9">
        <f t="shared" si="463"/>
        <v>1</v>
      </c>
      <c r="CR423" s="9">
        <f t="shared" si="464"/>
        <v>1</v>
      </c>
      <c r="CS423" s="61" t="str">
        <f t="shared" si="465"/>
        <v>0 missed</v>
      </c>
      <c r="CT423" s="111">
        <f t="shared" si="466"/>
        <v>3</v>
      </c>
      <c r="CU423" s="10">
        <f t="shared" si="467"/>
        <v>1</v>
      </c>
      <c r="CV423" s="10" t="str">
        <f t="shared" si="468"/>
        <v>Q-2 A-1 || Q Total-2, A Total-1</v>
      </c>
      <c r="CW423" s="111" t="str" cm="1">
        <f t="array" ref="CW423">IFERROR(INDEX('Attendance-Slot-1'!$Q$2:$Q$1112,MATCH(1,('Attendance-Slot-1'!$A$2:$A$1112=$C423)*('Attendance-Slot-1'!$G$2:$G$1112=CW$2),0)),"No Data")</f>
        <v>P-S1_Onsite</v>
      </c>
      <c r="CX423" s="111" t="str" cm="1">
        <f t="array" ref="CX423">IFERROR(INDEX('Attendance-Slot-2'!$Q$2:$Q$2595,MATCH(1,('Attendance-Slot-2'!$A$2:$A$2595=$C423)*('Attendance-Slot-2'!$G$2:$G$2595=CW$2),0)),"No Data")</f>
        <v>No Data</v>
      </c>
      <c r="CY423" s="136">
        <f>VLOOKUP($CL423,'Written Exam Marks'!$H:$Q,10,FALSE)</f>
        <v>30.5</v>
      </c>
      <c r="CZ423" s="136">
        <f>VLOOKUP($CL423,'Written Exam Marks'!$H:$Q,9,FALSE)</f>
        <v>40</v>
      </c>
      <c r="DA423" s="111" t="str">
        <f t="shared" si="469"/>
        <v>Present</v>
      </c>
      <c r="DB423" s="111" t="str">
        <f t="shared" si="470"/>
        <v>P-S1_Onsite</v>
      </c>
      <c r="DC423" s="148">
        <v>3.5</v>
      </c>
      <c r="DD423" s="148">
        <v>7.5</v>
      </c>
      <c r="DE423" s="148">
        <v>8</v>
      </c>
      <c r="DF423" s="148">
        <v>4</v>
      </c>
      <c r="DG423" s="148" t="s">
        <v>5</v>
      </c>
      <c r="DH423" s="148">
        <v>23</v>
      </c>
      <c r="DI423" s="148">
        <v>65</v>
      </c>
      <c r="DJ423" s="66" t="s">
        <v>7351</v>
      </c>
      <c r="DK423" s="66" t="s">
        <v>1631</v>
      </c>
      <c r="DL423" s="68" t="str">
        <f t="shared" si="471"/>
        <v>2025EM1100420-MDSDF406</v>
      </c>
      <c r="DM423" s="66" t="str">
        <f t="shared" si="472"/>
        <v>0 missed</v>
      </c>
      <c r="DN423" s="66" t="str">
        <f t="shared" si="473"/>
        <v>1 missed</v>
      </c>
      <c r="DO423" s="62">
        <f t="shared" si="474"/>
        <v>3</v>
      </c>
      <c r="DP423" s="62">
        <f t="shared" si="475"/>
        <v>1</v>
      </c>
      <c r="DQ423" s="67">
        <f t="shared" si="476"/>
        <v>1</v>
      </c>
      <c r="DR423" s="67">
        <f t="shared" si="477"/>
        <v>0.5</v>
      </c>
      <c r="DS423" s="66" t="str">
        <f t="shared" si="478"/>
        <v>1 missed</v>
      </c>
      <c r="DT423" s="62">
        <f t="shared" si="479"/>
        <v>4</v>
      </c>
      <c r="DU423" s="68">
        <f t="shared" si="480"/>
        <v>0.8</v>
      </c>
      <c r="DV423" s="68" t="str">
        <f t="shared" si="481"/>
        <v>Q-3 A-1 || Q Total-3, A Total-2</v>
      </c>
      <c r="DW423" s="62" t="str" cm="1">
        <f t="array" ref="DW423">IFERROR(INDEX('Attendance-Slot-1'!$Q$2:$Q$1112,MATCH(1,('Attendance-Slot-1'!$A$2:$A$1112=$C423)*('Attendance-Slot-1'!$G$2:$G$1112=DW$2),0)),"No Data")</f>
        <v>P-S1_Onsite</v>
      </c>
      <c r="DX423" s="62" t="str" cm="1">
        <f t="array" ref="DX423">IFERROR(INDEX('Attendance-Slot-2'!$Q$2:$Q$2595,MATCH(1,('Attendance-Slot-2'!$A$2:$A$2595=$C423)*('Attendance-Slot-2'!$G$2:$G$2595=DW$2),0)),"No Data")</f>
        <v>No Data</v>
      </c>
      <c r="DY423" s="137">
        <f>VLOOKUP($DL423,'Written Exam Marks'!$H:$Q,10,FALSE)</f>
        <v>26</v>
      </c>
      <c r="DZ423" s="137">
        <f>VLOOKUP($DL423,'Written Exam Marks'!$H:$Q,9,FALSE)</f>
        <v>35</v>
      </c>
      <c r="EA423" s="62" t="str">
        <f t="shared" si="482"/>
        <v>Present</v>
      </c>
      <c r="EB423" s="62" t="str">
        <f t="shared" si="483"/>
        <v>P-S1_Onsite</v>
      </c>
      <c r="EC423" s="114" t="str">
        <f t="shared" si="420"/>
        <v>P-3, 
A-0, 
No Data-2</v>
      </c>
      <c r="ED423" s="114" t="str">
        <f t="shared" si="421"/>
        <v>P-2, 
A-0, 
No Data-3</v>
      </c>
      <c r="EE423" s="114" t="str">
        <f t="shared" si="484"/>
        <v>P-S2_Onsite</v>
      </c>
      <c r="EF423" s="114" t="str">
        <f t="shared" si="485"/>
        <v>P-ine_OLD 2</v>
      </c>
      <c r="EG423" s="114" t="str">
        <f t="shared" si="486"/>
        <v>P-S2_Onsite</v>
      </c>
      <c r="EH423" s="114" t="str">
        <f t="shared" si="487"/>
        <v>P-S1_Onsite</v>
      </c>
      <c r="EI423" s="114" t="str">
        <f t="shared" si="488"/>
        <v>P-S1_Onsite</v>
      </c>
      <c r="EJ423" s="114" t="str">
        <f t="shared" si="489"/>
        <v>P-5, A-0, No Data-0</v>
      </c>
      <c r="EK423" s="114" t="s">
        <v>10453</v>
      </c>
      <c r="EL423" s="114">
        <v>22</v>
      </c>
      <c r="EM423" s="114">
        <v>10</v>
      </c>
      <c r="EN423" s="114" t="s">
        <v>10455</v>
      </c>
      <c r="EO423" s="114">
        <v>32</v>
      </c>
      <c r="EP423" s="114" t="s">
        <v>7217</v>
      </c>
      <c r="EQ423" s="114" t="s">
        <v>1054</v>
      </c>
      <c r="ER423" s="114" t="s">
        <v>3453</v>
      </c>
      <c r="ES423" s="114"/>
      <c r="ET423" s="30" t="s">
        <v>3453</v>
      </c>
    </row>
    <row r="424" spans="1:150" x14ac:dyDescent="0.25">
      <c r="A424" s="114">
        <v>421</v>
      </c>
      <c r="B424" s="114" t="s">
        <v>7224</v>
      </c>
      <c r="C424" s="80" t="s">
        <v>3173</v>
      </c>
      <c r="D424" s="30" t="s">
        <v>3174</v>
      </c>
      <c r="E424" s="30" t="s">
        <v>3175</v>
      </c>
      <c r="F424" s="33" t="s">
        <v>7201</v>
      </c>
      <c r="G424" s="30" t="s">
        <v>3176</v>
      </c>
      <c r="H424" s="143">
        <v>15</v>
      </c>
      <c r="I424" s="143">
        <v>15</v>
      </c>
      <c r="J424" s="143">
        <v>17</v>
      </c>
      <c r="K424" s="143">
        <v>15</v>
      </c>
      <c r="L424" s="143">
        <v>62</v>
      </c>
      <c r="M424" s="143">
        <v>65</v>
      </c>
      <c r="N424" s="40" t="s">
        <v>7314</v>
      </c>
      <c r="O424" s="40" t="s">
        <v>1593</v>
      </c>
      <c r="P424" s="13" t="str">
        <f t="shared" si="422"/>
        <v>2025EM1100421-MDSDF401</v>
      </c>
      <c r="Q424" s="40" t="str">
        <f t="shared" si="423"/>
        <v>0 missed</v>
      </c>
      <c r="R424" s="40" t="str">
        <f t="shared" si="424"/>
        <v>0 missed</v>
      </c>
      <c r="S424" s="40">
        <f t="shared" si="425"/>
        <v>3</v>
      </c>
      <c r="T424" s="40">
        <f t="shared" si="426"/>
        <v>1</v>
      </c>
      <c r="U424" s="41">
        <f t="shared" si="427"/>
        <v>1</v>
      </c>
      <c r="V424" s="41">
        <f t="shared" si="428"/>
        <v>1</v>
      </c>
      <c r="W424" s="40" t="str">
        <f t="shared" si="429"/>
        <v>0 missed</v>
      </c>
      <c r="X424" s="113">
        <f t="shared" si="430"/>
        <v>4</v>
      </c>
      <c r="Y424" s="13">
        <f t="shared" si="431"/>
        <v>1</v>
      </c>
      <c r="Z424" s="13" t="str">
        <f t="shared" si="432"/>
        <v>Q-3 A-1 || Q Total-3, A Total-1</v>
      </c>
      <c r="AA424" s="113" t="str" cm="1">
        <f t="array" ref="AA424">IFERROR(INDEX('Attendance-Slot-1'!$Q$2:$Q$1112,MATCH(1,('Attendance-Slot-1'!$A$2:$A$1112=$C424)*('Attendance-Slot-1'!$G$2:$G$1112=AA$2),0)),"No Data")</f>
        <v>P-S1_Onsite</v>
      </c>
      <c r="AB424" s="113" t="str" cm="1">
        <f t="array" ref="AB424">IFERROR(INDEX('Attendance-Slot-2'!$Q$2:$Q$2595,MATCH(1,('Attendance-Slot-2'!$A$2:$A$2595=$C424)*('Attendance-Slot-2'!$G$2:$G$2595=AA$2),0)),"No Data")</f>
        <v>No Data</v>
      </c>
      <c r="AC424" s="133">
        <f>VLOOKUP($P424,'Written Exam Marks'!$H:$Q,10,FALSE)</f>
        <v>9.5</v>
      </c>
      <c r="AD424" s="133">
        <f>VLOOKUP($P424,'Written Exam Marks'!$H:$Q,9,FALSE)</f>
        <v>35</v>
      </c>
      <c r="AE424" s="113" t="str">
        <f t="shared" si="433"/>
        <v>Present</v>
      </c>
      <c r="AF424" s="113" t="str">
        <f t="shared" si="434"/>
        <v>P-S1_Onsite</v>
      </c>
      <c r="AG424" s="146">
        <v>9.5</v>
      </c>
      <c r="AH424" s="146">
        <v>8</v>
      </c>
      <c r="AI424" s="146">
        <v>10</v>
      </c>
      <c r="AJ424" s="146">
        <v>10</v>
      </c>
      <c r="AK424" s="146">
        <v>10</v>
      </c>
      <c r="AL424" s="146">
        <v>10</v>
      </c>
      <c r="AM424" s="146">
        <v>57.5</v>
      </c>
      <c r="AN424" s="146">
        <v>60</v>
      </c>
      <c r="AO424" s="43" t="s">
        <v>7336</v>
      </c>
      <c r="AP424" s="43" t="s">
        <v>1598</v>
      </c>
      <c r="AQ424" s="50" t="str">
        <f t="shared" si="435"/>
        <v>2025EM1100421-MDSDF402</v>
      </c>
      <c r="AR424" s="43" t="str">
        <f t="shared" si="436"/>
        <v>0 missed</v>
      </c>
      <c r="AS424" s="47" t="s">
        <v>7342</v>
      </c>
      <c r="AT424" s="43">
        <f t="shared" si="437"/>
        <v>6</v>
      </c>
      <c r="AU424" s="48" t="s">
        <v>7342</v>
      </c>
      <c r="AV424" s="49">
        <f t="shared" si="438"/>
        <v>1</v>
      </c>
      <c r="AW424" s="48" t="s">
        <v>7342</v>
      </c>
      <c r="AX424" s="43" t="str">
        <f t="shared" si="439"/>
        <v>0 missed</v>
      </c>
      <c r="AY424" s="42">
        <f t="shared" si="440"/>
        <v>6</v>
      </c>
      <c r="AZ424" s="50">
        <f t="shared" si="441"/>
        <v>1</v>
      </c>
      <c r="BA424" s="50" t="str">
        <f t="shared" si="442"/>
        <v>Q-6 A-- || Q Total-6, A Total-0</v>
      </c>
      <c r="BB424" s="42" t="str" cm="1">
        <f t="array" ref="BB424">IFERROR(INDEX('Attendance-Slot-1'!$Q$2:$Q$1112,MATCH(1,('Attendance-Slot-1'!$A$2:$A$1112=$C424)*('Attendance-Slot-1'!$G$2:$G$1112=BB$2),0)),"No Data")</f>
        <v>P-S1_Onsite</v>
      </c>
      <c r="BC424" s="42" t="str" cm="1">
        <f t="array" ref="BC424">IFERROR(INDEX('Attendance-Slot-2'!$Q$2:$Q$2595,MATCH(1,('Attendance-Slot-2'!$A$2:$A$2595=$C424)*('Attendance-Slot-2'!$G$2:$G$2595=BB$2),0)),"No Data")</f>
        <v>No Data</v>
      </c>
      <c r="BD424" s="134">
        <f>VLOOKUP($AQ424,'Written Exam Marks'!$H:$Q,10,FALSE)</f>
        <v>18</v>
      </c>
      <c r="BE424" s="134">
        <f>VLOOKUP($AQ424,'Written Exam Marks'!$H:$Q,9,FALSE)</f>
        <v>40</v>
      </c>
      <c r="BF424" s="42" t="str">
        <f t="shared" si="443"/>
        <v>Present</v>
      </c>
      <c r="BG424" s="42" t="str">
        <f t="shared" si="444"/>
        <v>P-S1_Onsite</v>
      </c>
      <c r="BH424" s="147">
        <v>19</v>
      </c>
      <c r="BI424" s="147">
        <v>30</v>
      </c>
      <c r="BJ424" s="147">
        <v>49</v>
      </c>
      <c r="BK424" s="147">
        <v>60</v>
      </c>
      <c r="BL424" s="52" t="s">
        <v>3697</v>
      </c>
      <c r="BM424" s="52" t="s">
        <v>1606</v>
      </c>
      <c r="BN424" s="57" t="str">
        <f t="shared" si="445"/>
        <v>2025EM1100421-MDSDF403</v>
      </c>
      <c r="BO424" s="52" t="str">
        <f t="shared" si="446"/>
        <v>0 missed</v>
      </c>
      <c r="BP424" s="52" t="str">
        <f t="shared" si="447"/>
        <v>0 missed</v>
      </c>
      <c r="BQ424" s="52">
        <f t="shared" si="448"/>
        <v>1</v>
      </c>
      <c r="BR424" s="52">
        <f t="shared" si="449"/>
        <v>1</v>
      </c>
      <c r="BS424" s="56">
        <f t="shared" si="450"/>
        <v>1</v>
      </c>
      <c r="BT424" s="56">
        <f t="shared" si="451"/>
        <v>1</v>
      </c>
      <c r="BU424" s="52" t="str">
        <f t="shared" si="452"/>
        <v>0 missed</v>
      </c>
      <c r="BV424" s="51">
        <f t="shared" si="453"/>
        <v>2</v>
      </c>
      <c r="BW424" s="57">
        <f t="shared" si="454"/>
        <v>1</v>
      </c>
      <c r="BX424" s="57" t="str">
        <f t="shared" si="455"/>
        <v>Q-1 A-1 || Q Total-1, A Total-1</v>
      </c>
      <c r="BY424" s="51" t="str" cm="1">
        <f t="array" ref="BY424">IFERROR(INDEX('Attendance-Slot-1'!$Q$2:$Q$1112,MATCH(1,('Attendance-Slot-1'!$A$2:$A$1112=$C424)*('Attendance-Slot-1'!$G$2:$G$1112=BY$2),0)),"No Data")</f>
        <v>P-S1_Onsite</v>
      </c>
      <c r="BZ424" s="51" t="str" cm="1">
        <f t="array" ref="BZ424">IFERROR(INDEX('Attendance-Slot-2'!$Q$2:$Q$2595,MATCH(1,('Attendance-Slot-2'!$A$2:$A$2595=$C424)*('Attendance-Slot-2'!$G$2:$G$2595=BY$2),0)),"No Data")</f>
        <v>No Data</v>
      </c>
      <c r="CA424" s="135">
        <f>VLOOKUP($BN424,'Written Exam Marks'!$H:$Q,10,FALSE)</f>
        <v>10</v>
      </c>
      <c r="CB424" s="135">
        <f>VLOOKUP($BN424,'Written Exam Marks'!$H:$Q,9,FALSE)</f>
        <v>40</v>
      </c>
      <c r="CC424" s="51" t="str">
        <f t="shared" si="456"/>
        <v>Present</v>
      </c>
      <c r="CD424" s="51" t="str">
        <f t="shared" si="457"/>
        <v>P-S1_Onsite</v>
      </c>
      <c r="CE424" s="29">
        <v>18</v>
      </c>
      <c r="CF424" s="29">
        <v>20</v>
      </c>
      <c r="CG424" s="29">
        <v>17</v>
      </c>
      <c r="CH424" s="29">
        <v>55</v>
      </c>
      <c r="CI424" s="29">
        <v>60</v>
      </c>
      <c r="CJ424" s="61" t="s">
        <v>7343</v>
      </c>
      <c r="CK424" s="61" t="s">
        <v>1613</v>
      </c>
      <c r="CL424" s="10" t="str">
        <f t="shared" si="458"/>
        <v>2025EM1100421-MDSDF404</v>
      </c>
      <c r="CM424" s="61" t="str">
        <f t="shared" si="459"/>
        <v>0 missed</v>
      </c>
      <c r="CN424" s="61" t="str">
        <f t="shared" si="460"/>
        <v>0 missed</v>
      </c>
      <c r="CO424" s="111">
        <f t="shared" si="461"/>
        <v>2</v>
      </c>
      <c r="CP424" s="111">
        <f t="shared" si="462"/>
        <v>1</v>
      </c>
      <c r="CQ424" s="9">
        <f t="shared" si="463"/>
        <v>1</v>
      </c>
      <c r="CR424" s="9">
        <f t="shared" si="464"/>
        <v>1</v>
      </c>
      <c r="CS424" s="61" t="str">
        <f t="shared" si="465"/>
        <v>0 missed</v>
      </c>
      <c r="CT424" s="111">
        <f t="shared" si="466"/>
        <v>3</v>
      </c>
      <c r="CU424" s="10">
        <f t="shared" si="467"/>
        <v>1</v>
      </c>
      <c r="CV424" s="10" t="str">
        <f t="shared" si="468"/>
        <v>Q-2 A-1 || Q Total-2, A Total-1</v>
      </c>
      <c r="CW424" s="111" t="str" cm="1">
        <f t="array" ref="CW424">IFERROR(INDEX('Attendance-Slot-1'!$Q$2:$Q$1112,MATCH(1,('Attendance-Slot-1'!$A$2:$A$1112=$C424)*('Attendance-Slot-1'!$G$2:$G$1112=CW$2),0)),"No Data")</f>
        <v>P-S1_Onsite</v>
      </c>
      <c r="CX424" s="111" t="str" cm="1">
        <f t="array" ref="CX424">IFERROR(INDEX('Attendance-Slot-2'!$Q$2:$Q$2595,MATCH(1,('Attendance-Slot-2'!$A$2:$A$2595=$C424)*('Attendance-Slot-2'!$G$2:$G$2595=CW$2),0)),"No Data")</f>
        <v>No Data</v>
      </c>
      <c r="CY424" s="136">
        <f>VLOOKUP($CL424,'Written Exam Marks'!$H:$Q,10,FALSE)</f>
        <v>18.5</v>
      </c>
      <c r="CZ424" s="136">
        <f>VLOOKUP($CL424,'Written Exam Marks'!$H:$Q,9,FALSE)</f>
        <v>40</v>
      </c>
      <c r="DA424" s="111" t="str">
        <f t="shared" si="469"/>
        <v>Present</v>
      </c>
      <c r="DB424" s="111" t="str">
        <f t="shared" si="470"/>
        <v>P-S1_Onsite</v>
      </c>
      <c r="DC424" s="148">
        <v>5.5</v>
      </c>
      <c r="DD424" s="148">
        <v>6.625</v>
      </c>
      <c r="DE424" s="148">
        <v>8</v>
      </c>
      <c r="DF424" s="148">
        <v>16</v>
      </c>
      <c r="DG424" s="148">
        <v>18</v>
      </c>
      <c r="DH424" s="148">
        <v>54.125</v>
      </c>
      <c r="DI424" s="148">
        <v>65</v>
      </c>
      <c r="DJ424" s="66" t="s">
        <v>7351</v>
      </c>
      <c r="DK424" s="66" t="s">
        <v>1631</v>
      </c>
      <c r="DL424" s="68" t="str">
        <f t="shared" si="471"/>
        <v>2025EM1100421-MDSDF406</v>
      </c>
      <c r="DM424" s="66" t="str">
        <f t="shared" si="472"/>
        <v>0 missed</v>
      </c>
      <c r="DN424" s="66" t="str">
        <f t="shared" si="473"/>
        <v>0 missed</v>
      </c>
      <c r="DO424" s="62">
        <f t="shared" si="474"/>
        <v>3</v>
      </c>
      <c r="DP424" s="62">
        <f t="shared" si="475"/>
        <v>2</v>
      </c>
      <c r="DQ424" s="67">
        <f t="shared" si="476"/>
        <v>1</v>
      </c>
      <c r="DR424" s="67">
        <f t="shared" si="477"/>
        <v>1</v>
      </c>
      <c r="DS424" s="66" t="str">
        <f t="shared" si="478"/>
        <v>0 missed</v>
      </c>
      <c r="DT424" s="62">
        <f t="shared" si="479"/>
        <v>5</v>
      </c>
      <c r="DU424" s="68">
        <f t="shared" si="480"/>
        <v>1</v>
      </c>
      <c r="DV424" s="68" t="str">
        <f t="shared" si="481"/>
        <v>Q-3 A-2 || Q Total-3, A Total-2</v>
      </c>
      <c r="DW424" s="62" t="str" cm="1">
        <f t="array" ref="DW424">IFERROR(INDEX('Attendance-Slot-1'!$Q$2:$Q$1112,MATCH(1,('Attendance-Slot-1'!$A$2:$A$1112=$C424)*('Attendance-Slot-1'!$G$2:$G$1112=DW$2),0)),"No Data")</f>
        <v>P-S1_Onsite</v>
      </c>
      <c r="DX424" s="62" t="str" cm="1">
        <f t="array" ref="DX424">IFERROR(INDEX('Attendance-Slot-2'!$Q$2:$Q$2595,MATCH(1,('Attendance-Slot-2'!$A$2:$A$2595=$C424)*('Attendance-Slot-2'!$G$2:$G$2595=DW$2),0)),"No Data")</f>
        <v>No Data</v>
      </c>
      <c r="DY424" s="137">
        <f>VLOOKUP($DL424,'Written Exam Marks'!$H:$Q,10,FALSE)</f>
        <v>27</v>
      </c>
      <c r="DZ424" s="137">
        <f>VLOOKUP($DL424,'Written Exam Marks'!$H:$Q,9,FALSE)</f>
        <v>35</v>
      </c>
      <c r="EA424" s="62" t="str">
        <f t="shared" si="482"/>
        <v>Present</v>
      </c>
      <c r="EB424" s="62" t="str">
        <f t="shared" si="483"/>
        <v>P-S1_Onsite</v>
      </c>
      <c r="EC424" s="114" t="str">
        <f t="shared" si="420"/>
        <v>P-5, 
A-0, 
No Data-0</v>
      </c>
      <c r="ED424" s="114" t="str">
        <f t="shared" si="421"/>
        <v>P-0, 
A-0, 
No Data-5</v>
      </c>
      <c r="EE424" s="114" t="str">
        <f t="shared" si="484"/>
        <v>P-S1_Onsite</v>
      </c>
      <c r="EF424" s="114" t="str">
        <f t="shared" si="485"/>
        <v>P-S1_Onsite</v>
      </c>
      <c r="EG424" s="114" t="str">
        <f t="shared" si="486"/>
        <v>P-S1_Onsite</v>
      </c>
      <c r="EH424" s="114" t="str">
        <f t="shared" si="487"/>
        <v>P-S1_Onsite</v>
      </c>
      <c r="EI424" s="114" t="str">
        <f t="shared" si="488"/>
        <v>P-S1_Onsite</v>
      </c>
      <c r="EJ424" s="114" t="str">
        <f t="shared" si="489"/>
        <v>P-5, A-0, No Data-0</v>
      </c>
      <c r="EK424" s="114" t="s">
        <v>10453</v>
      </c>
      <c r="EL424" s="114">
        <v>30</v>
      </c>
      <c r="EM424" s="114">
        <v>10</v>
      </c>
      <c r="EN424" s="114">
        <v>52</v>
      </c>
      <c r="EO424" s="114">
        <v>92</v>
      </c>
      <c r="EP424" s="114" t="s">
        <v>7217</v>
      </c>
      <c r="EQ424" s="114" t="s">
        <v>1054</v>
      </c>
      <c r="ER424" s="114" t="s">
        <v>3173</v>
      </c>
      <c r="ES424" s="114"/>
      <c r="ET424" s="30" t="s">
        <v>3173</v>
      </c>
    </row>
    <row r="425" spans="1:150" x14ac:dyDescent="0.25">
      <c r="A425" s="114">
        <v>422</v>
      </c>
      <c r="B425" s="114" t="s">
        <v>7224</v>
      </c>
      <c r="C425" s="80" t="s">
        <v>4399</v>
      </c>
      <c r="D425" s="30" t="s">
        <v>4400</v>
      </c>
      <c r="E425" s="30" t="s">
        <v>4401</v>
      </c>
      <c r="F425" s="33" t="s">
        <v>7202</v>
      </c>
      <c r="G425" s="30" t="s">
        <v>4402</v>
      </c>
      <c r="H425" s="143">
        <v>14.667</v>
      </c>
      <c r="I425" s="143">
        <v>15</v>
      </c>
      <c r="J425" s="143">
        <v>17</v>
      </c>
      <c r="K425" s="143">
        <v>15</v>
      </c>
      <c r="L425" s="143">
        <v>61.667000000000002</v>
      </c>
      <c r="M425" s="143">
        <v>65</v>
      </c>
      <c r="N425" s="40" t="s">
        <v>7314</v>
      </c>
      <c r="O425" s="40" t="s">
        <v>1593</v>
      </c>
      <c r="P425" s="13" t="str">
        <f t="shared" si="422"/>
        <v>2025EM1100422-MDSDF401</v>
      </c>
      <c r="Q425" s="40" t="str">
        <f t="shared" si="423"/>
        <v>0 missed</v>
      </c>
      <c r="R425" s="40" t="str">
        <f t="shared" si="424"/>
        <v>0 missed</v>
      </c>
      <c r="S425" s="40">
        <f t="shared" si="425"/>
        <v>3</v>
      </c>
      <c r="T425" s="40">
        <f t="shared" si="426"/>
        <v>1</v>
      </c>
      <c r="U425" s="41">
        <f t="shared" si="427"/>
        <v>1</v>
      </c>
      <c r="V425" s="41">
        <f t="shared" si="428"/>
        <v>1</v>
      </c>
      <c r="W425" s="40" t="str">
        <f t="shared" si="429"/>
        <v>0 missed</v>
      </c>
      <c r="X425" s="113">
        <f t="shared" si="430"/>
        <v>4</v>
      </c>
      <c r="Y425" s="13">
        <f t="shared" si="431"/>
        <v>1</v>
      </c>
      <c r="Z425" s="13" t="str">
        <f t="shared" si="432"/>
        <v>Q-3 A-1 || Q Total-3, A Total-1</v>
      </c>
      <c r="AA425" s="113" t="str" cm="1">
        <f t="array" ref="AA425">IFERROR(INDEX('Attendance-Slot-1'!$Q$2:$Q$1112,MATCH(1,('Attendance-Slot-1'!$A$2:$A$1112=$C425)*('Attendance-Slot-1'!$G$2:$G$1112=AA$2),0)),"No Data")</f>
        <v>No Data</v>
      </c>
      <c r="AB425" s="113" t="str" cm="1">
        <f t="array" ref="AB425">IFERROR(INDEX('Attendance-Slot-2'!$Q$2:$Q$2595,MATCH(1,('Attendance-Slot-2'!$A$2:$A$2595=$C425)*('Attendance-Slot-2'!$G$2:$G$2595=AA$2),0)),"No Data")</f>
        <v>P-S2_Online</v>
      </c>
      <c r="AC425" s="133">
        <f>VLOOKUP($P425,'Written Exam Marks'!$H:$Q,10,FALSE)</f>
        <v>21.5</v>
      </c>
      <c r="AD425" s="133">
        <f>VLOOKUP($P425,'Written Exam Marks'!$H:$Q,9,FALSE)</f>
        <v>35</v>
      </c>
      <c r="AE425" s="113" t="str">
        <f t="shared" si="433"/>
        <v>Present</v>
      </c>
      <c r="AF425" s="113" t="str">
        <f t="shared" si="434"/>
        <v>P-S2_Online</v>
      </c>
      <c r="AG425" s="146">
        <v>10</v>
      </c>
      <c r="AH425" s="146">
        <v>9.5</v>
      </c>
      <c r="AI425" s="146">
        <v>9</v>
      </c>
      <c r="AJ425" s="146">
        <v>10</v>
      </c>
      <c r="AK425" s="146">
        <v>10</v>
      </c>
      <c r="AL425" s="146">
        <v>10</v>
      </c>
      <c r="AM425" s="146">
        <v>58.5</v>
      </c>
      <c r="AN425" s="146">
        <v>60</v>
      </c>
      <c r="AO425" s="43" t="s">
        <v>7336</v>
      </c>
      <c r="AP425" s="43" t="s">
        <v>1598</v>
      </c>
      <c r="AQ425" s="50" t="str">
        <f t="shared" si="435"/>
        <v>2025EM1100422-MDSDF402</v>
      </c>
      <c r="AR425" s="43" t="str">
        <f t="shared" si="436"/>
        <v>0 missed</v>
      </c>
      <c r="AS425" s="47" t="s">
        <v>7342</v>
      </c>
      <c r="AT425" s="43">
        <f t="shared" si="437"/>
        <v>6</v>
      </c>
      <c r="AU425" s="48" t="s">
        <v>7342</v>
      </c>
      <c r="AV425" s="49">
        <f t="shared" si="438"/>
        <v>1</v>
      </c>
      <c r="AW425" s="48" t="s">
        <v>7342</v>
      </c>
      <c r="AX425" s="43" t="str">
        <f t="shared" si="439"/>
        <v>0 missed</v>
      </c>
      <c r="AY425" s="42">
        <f t="shared" si="440"/>
        <v>6</v>
      </c>
      <c r="AZ425" s="50">
        <f t="shared" si="441"/>
        <v>1</v>
      </c>
      <c r="BA425" s="50" t="str">
        <f t="shared" si="442"/>
        <v>Q-6 A-- || Q Total-6, A Total-0</v>
      </c>
      <c r="BB425" s="42" t="str" cm="1">
        <f t="array" ref="BB425">IFERROR(INDEX('Attendance-Slot-1'!$Q$2:$Q$1112,MATCH(1,('Attendance-Slot-1'!$A$2:$A$1112=$C425)*('Attendance-Slot-1'!$G$2:$G$1112=BB$2),0)),"No Data")</f>
        <v>No Data</v>
      </c>
      <c r="BC425" s="42" t="str" cm="1">
        <f t="array" ref="BC425">IFERROR(INDEX('Attendance-Slot-2'!$Q$2:$Q$2595,MATCH(1,('Attendance-Slot-2'!$A$2:$A$2595=$C425)*('Attendance-Slot-2'!$G$2:$G$2595=BB$2),0)),"No Data")</f>
        <v>P-S2_Online</v>
      </c>
      <c r="BD425" s="134">
        <f>VLOOKUP($AQ425,'Written Exam Marks'!$H:$Q,10,FALSE)</f>
        <v>31</v>
      </c>
      <c r="BE425" s="134">
        <f>VLOOKUP($AQ425,'Written Exam Marks'!$H:$Q,9,FALSE)</f>
        <v>40</v>
      </c>
      <c r="BF425" s="42" t="str">
        <f t="shared" si="443"/>
        <v>Present</v>
      </c>
      <c r="BG425" s="42" t="str">
        <f t="shared" si="444"/>
        <v>P-S2_Online</v>
      </c>
      <c r="BH425" s="147">
        <v>19</v>
      </c>
      <c r="BI425" s="147">
        <v>32.5</v>
      </c>
      <c r="BJ425" s="147">
        <v>51.5</v>
      </c>
      <c r="BK425" s="147">
        <v>60</v>
      </c>
      <c r="BL425" s="52" t="s">
        <v>3697</v>
      </c>
      <c r="BM425" s="52" t="s">
        <v>1606</v>
      </c>
      <c r="BN425" s="57" t="str">
        <f t="shared" si="445"/>
        <v>2025EM1100422-MDSDF403</v>
      </c>
      <c r="BO425" s="52" t="str">
        <f t="shared" si="446"/>
        <v>0 missed</v>
      </c>
      <c r="BP425" s="52" t="str">
        <f t="shared" si="447"/>
        <v>0 missed</v>
      </c>
      <c r="BQ425" s="52">
        <f t="shared" si="448"/>
        <v>1</v>
      </c>
      <c r="BR425" s="52">
        <f t="shared" si="449"/>
        <v>1</v>
      </c>
      <c r="BS425" s="56">
        <f t="shared" si="450"/>
        <v>1</v>
      </c>
      <c r="BT425" s="56">
        <f t="shared" si="451"/>
        <v>1</v>
      </c>
      <c r="BU425" s="52" t="str">
        <f t="shared" si="452"/>
        <v>0 missed</v>
      </c>
      <c r="BV425" s="51">
        <f t="shared" si="453"/>
        <v>2</v>
      </c>
      <c r="BW425" s="57">
        <f t="shared" si="454"/>
        <v>1</v>
      </c>
      <c r="BX425" s="57" t="str">
        <f t="shared" si="455"/>
        <v>Q-1 A-1 || Q Total-1, A Total-1</v>
      </c>
      <c r="BY425" s="51" t="str" cm="1">
        <f t="array" ref="BY425">IFERROR(INDEX('Attendance-Slot-1'!$Q$2:$Q$1112,MATCH(1,('Attendance-Slot-1'!$A$2:$A$1112=$C425)*('Attendance-Slot-1'!$G$2:$G$1112=BY$2),0)),"No Data")</f>
        <v>No Data</v>
      </c>
      <c r="BZ425" s="51" t="str" cm="1">
        <f t="array" ref="BZ425">IFERROR(INDEX('Attendance-Slot-2'!$Q$2:$Q$2595,MATCH(1,('Attendance-Slot-2'!$A$2:$A$2595=$C425)*('Attendance-Slot-2'!$G$2:$G$2595=BY$2),0)),"No Data")</f>
        <v>P-S2_Online</v>
      </c>
      <c r="CA425" s="135">
        <f>VLOOKUP($BN425,'Written Exam Marks'!$H:$Q,10,FALSE)</f>
        <v>22</v>
      </c>
      <c r="CB425" s="135">
        <f>VLOOKUP($BN425,'Written Exam Marks'!$H:$Q,9,FALSE)</f>
        <v>40</v>
      </c>
      <c r="CC425" s="51" t="str">
        <f t="shared" si="456"/>
        <v>Present</v>
      </c>
      <c r="CD425" s="51" t="str">
        <f t="shared" si="457"/>
        <v>P-S2_Online</v>
      </c>
      <c r="CE425" s="29">
        <v>20</v>
      </c>
      <c r="CF425" s="29">
        <v>19</v>
      </c>
      <c r="CG425" s="29">
        <v>20</v>
      </c>
      <c r="CH425" s="29">
        <v>59</v>
      </c>
      <c r="CI425" s="29">
        <v>60</v>
      </c>
      <c r="CJ425" s="61" t="s">
        <v>7343</v>
      </c>
      <c r="CK425" s="61" t="s">
        <v>1613</v>
      </c>
      <c r="CL425" s="10" t="str">
        <f t="shared" si="458"/>
        <v>2025EM1100422-MDSDF404</v>
      </c>
      <c r="CM425" s="61" t="str">
        <f t="shared" si="459"/>
        <v>0 missed</v>
      </c>
      <c r="CN425" s="61" t="str">
        <f t="shared" si="460"/>
        <v>0 missed</v>
      </c>
      <c r="CO425" s="111">
        <f t="shared" si="461"/>
        <v>2</v>
      </c>
      <c r="CP425" s="111">
        <f t="shared" si="462"/>
        <v>1</v>
      </c>
      <c r="CQ425" s="9">
        <f t="shared" si="463"/>
        <v>1</v>
      </c>
      <c r="CR425" s="9">
        <f t="shared" si="464"/>
        <v>1</v>
      </c>
      <c r="CS425" s="61" t="str">
        <f t="shared" si="465"/>
        <v>0 missed</v>
      </c>
      <c r="CT425" s="111">
        <f t="shared" si="466"/>
        <v>3</v>
      </c>
      <c r="CU425" s="10">
        <f t="shared" si="467"/>
        <v>1</v>
      </c>
      <c r="CV425" s="10" t="str">
        <f t="shared" si="468"/>
        <v>Q-2 A-1 || Q Total-2, A Total-1</v>
      </c>
      <c r="CW425" s="111" t="str" cm="1">
        <f t="array" ref="CW425">IFERROR(INDEX('Attendance-Slot-1'!$Q$2:$Q$1112,MATCH(1,('Attendance-Slot-1'!$A$2:$A$1112=$C425)*('Attendance-Slot-1'!$G$2:$G$1112=CW$2),0)),"No Data")</f>
        <v>No Data</v>
      </c>
      <c r="CX425" s="111" t="str" cm="1">
        <f t="array" ref="CX425">IFERROR(INDEX('Attendance-Slot-2'!$Q$2:$Q$2595,MATCH(1,('Attendance-Slot-2'!$A$2:$A$2595=$C425)*('Attendance-Slot-2'!$G$2:$G$2595=CW$2),0)),"No Data")</f>
        <v>P-S2_Online</v>
      </c>
      <c r="CY425" s="136">
        <f>VLOOKUP($CL425,'Written Exam Marks'!$H:$Q,10,FALSE)</f>
        <v>21</v>
      </c>
      <c r="CZ425" s="136">
        <f>VLOOKUP($CL425,'Written Exam Marks'!$H:$Q,9,FALSE)</f>
        <v>40</v>
      </c>
      <c r="DA425" s="111" t="str">
        <f t="shared" si="469"/>
        <v>Present</v>
      </c>
      <c r="DB425" s="111" t="str">
        <f t="shared" si="470"/>
        <v>P-S2_Online</v>
      </c>
      <c r="DC425" s="148">
        <v>5.5</v>
      </c>
      <c r="DD425" s="148">
        <v>6.875</v>
      </c>
      <c r="DE425" s="148">
        <v>9</v>
      </c>
      <c r="DF425" s="148">
        <v>17</v>
      </c>
      <c r="DG425" s="148">
        <v>14</v>
      </c>
      <c r="DH425" s="148">
        <v>52.375</v>
      </c>
      <c r="DI425" s="148">
        <v>65</v>
      </c>
      <c r="DJ425" s="66" t="s">
        <v>7351</v>
      </c>
      <c r="DK425" s="66" t="s">
        <v>1631</v>
      </c>
      <c r="DL425" s="68" t="str">
        <f t="shared" si="471"/>
        <v>2025EM1100422-MDSDF406</v>
      </c>
      <c r="DM425" s="66" t="str">
        <f t="shared" si="472"/>
        <v>0 missed</v>
      </c>
      <c r="DN425" s="66" t="str">
        <f t="shared" si="473"/>
        <v>0 missed</v>
      </c>
      <c r="DO425" s="62">
        <f t="shared" si="474"/>
        <v>3</v>
      </c>
      <c r="DP425" s="62">
        <f t="shared" si="475"/>
        <v>2</v>
      </c>
      <c r="DQ425" s="67">
        <f t="shared" si="476"/>
        <v>1</v>
      </c>
      <c r="DR425" s="67">
        <f t="shared" si="477"/>
        <v>1</v>
      </c>
      <c r="DS425" s="66" t="str">
        <f t="shared" si="478"/>
        <v>0 missed</v>
      </c>
      <c r="DT425" s="62">
        <f t="shared" si="479"/>
        <v>5</v>
      </c>
      <c r="DU425" s="68">
        <f t="shared" si="480"/>
        <v>1</v>
      </c>
      <c r="DV425" s="68" t="str">
        <f t="shared" si="481"/>
        <v>Q-3 A-2 || Q Total-3, A Total-2</v>
      </c>
      <c r="DW425" s="62" t="str" cm="1">
        <f t="array" ref="DW425">IFERROR(INDEX('Attendance-Slot-1'!$Q$2:$Q$1112,MATCH(1,('Attendance-Slot-1'!$A$2:$A$1112=$C425)*('Attendance-Slot-1'!$G$2:$G$1112=DW$2),0)),"No Data")</f>
        <v>No Data</v>
      </c>
      <c r="DX425" s="62" t="str" cm="1">
        <f t="array" ref="DX425">IFERROR(INDEX('Attendance-Slot-2'!$Q$2:$Q$2595,MATCH(1,('Attendance-Slot-2'!$A$2:$A$2595=$C425)*('Attendance-Slot-2'!$G$2:$G$2595=DW$2),0)),"No Data")</f>
        <v>P-S2_Online</v>
      </c>
      <c r="DY425" s="137">
        <f>VLOOKUP($DL425,'Written Exam Marks'!$H:$Q,10,FALSE)</f>
        <v>22.5</v>
      </c>
      <c r="DZ425" s="137">
        <f>VLOOKUP($DL425,'Written Exam Marks'!$H:$Q,9,FALSE)</f>
        <v>35</v>
      </c>
      <c r="EA425" s="62" t="str">
        <f t="shared" si="482"/>
        <v>Present</v>
      </c>
      <c r="EB425" s="62" t="str">
        <f t="shared" si="483"/>
        <v>P-S2_Online</v>
      </c>
      <c r="EC425" s="114" t="str">
        <f t="shared" si="420"/>
        <v>P-0, 
A-0, 
No Data-5</v>
      </c>
      <c r="ED425" s="114" t="str">
        <f t="shared" si="421"/>
        <v>P-5, 
A-0, 
No Data-0</v>
      </c>
      <c r="EE425" s="114" t="str">
        <f t="shared" si="484"/>
        <v>P-S2_Online</v>
      </c>
      <c r="EF425" s="114" t="str">
        <f t="shared" si="485"/>
        <v>P-S2_Online</v>
      </c>
      <c r="EG425" s="114" t="str">
        <f t="shared" si="486"/>
        <v>P-S2_Online</v>
      </c>
      <c r="EH425" s="114" t="str">
        <f t="shared" si="487"/>
        <v>P-S2_Online</v>
      </c>
      <c r="EI425" s="114" t="str">
        <f t="shared" si="488"/>
        <v>P-S2_Online</v>
      </c>
      <c r="EJ425" s="114" t="str">
        <f t="shared" si="489"/>
        <v>P-5, A-0, No Data-0</v>
      </c>
      <c r="EK425" s="114" t="s">
        <v>10453</v>
      </c>
      <c r="EL425" s="114">
        <v>26.5</v>
      </c>
      <c r="EM425" s="114">
        <v>9</v>
      </c>
      <c r="EN425" s="114">
        <v>59</v>
      </c>
      <c r="EO425" s="114">
        <v>94.5</v>
      </c>
      <c r="EP425" s="114" t="s">
        <v>7217</v>
      </c>
      <c r="EQ425" s="114" t="s">
        <v>1031</v>
      </c>
      <c r="ER425" s="114" t="s">
        <v>4399</v>
      </c>
      <c r="ES425" s="114"/>
      <c r="ET425" s="30" t="s">
        <v>4399</v>
      </c>
    </row>
    <row r="426" spans="1:150" x14ac:dyDescent="0.25">
      <c r="A426" s="114">
        <v>423</v>
      </c>
      <c r="B426" s="114" t="s">
        <v>7224</v>
      </c>
      <c r="C426" s="80" t="s">
        <v>4403</v>
      </c>
      <c r="D426" s="30" t="s">
        <v>4404</v>
      </c>
      <c r="E426" s="30" t="s">
        <v>4405</v>
      </c>
      <c r="F426" s="33" t="s">
        <v>7201</v>
      </c>
      <c r="G426" s="30" t="s">
        <v>4406</v>
      </c>
      <c r="H426" s="143">
        <v>8.6660000000000004</v>
      </c>
      <c r="I426" s="143">
        <v>12</v>
      </c>
      <c r="J426" s="143" t="s">
        <v>5</v>
      </c>
      <c r="K426" s="143" t="s">
        <v>5</v>
      </c>
      <c r="L426" s="143">
        <v>20.666</v>
      </c>
      <c r="M426" s="143">
        <v>65</v>
      </c>
      <c r="N426" s="40" t="s">
        <v>7314</v>
      </c>
      <c r="O426" s="40" t="s">
        <v>1593</v>
      </c>
      <c r="P426" s="13" t="str">
        <f t="shared" si="422"/>
        <v>2025EM1100423-MDSDF401</v>
      </c>
      <c r="Q426" s="40" t="str">
        <f t="shared" si="423"/>
        <v>1 missed</v>
      </c>
      <c r="R426" s="40" t="str">
        <f t="shared" si="424"/>
        <v>1 missed</v>
      </c>
      <c r="S426" s="40">
        <f t="shared" si="425"/>
        <v>2</v>
      </c>
      <c r="T426" s="40">
        <f t="shared" si="426"/>
        <v>0</v>
      </c>
      <c r="U426" s="41">
        <f t="shared" si="427"/>
        <v>0.66666666666666663</v>
      </c>
      <c r="V426" s="41">
        <f t="shared" si="428"/>
        <v>0</v>
      </c>
      <c r="W426" s="40" t="str">
        <f t="shared" si="429"/>
        <v>2 missed</v>
      </c>
      <c r="X426" s="113">
        <f t="shared" si="430"/>
        <v>2</v>
      </c>
      <c r="Y426" s="13">
        <f t="shared" si="431"/>
        <v>0.5</v>
      </c>
      <c r="Z426" s="13" t="str">
        <f t="shared" si="432"/>
        <v>Q-2 A-0 || Q Total-3, A Total-1</v>
      </c>
      <c r="AA426" s="113" t="str" cm="1">
        <f t="array" ref="AA426">IFERROR(INDEX('Attendance-Slot-1'!$Q$2:$Q$1112,MATCH(1,('Attendance-Slot-1'!$A$2:$A$1112=$C426)*('Attendance-Slot-1'!$G$2:$G$1112=AA$2),0)),"No Data")</f>
        <v>No Data</v>
      </c>
      <c r="AB426" s="113" t="str" cm="1">
        <f t="array" ref="AB426">IFERROR(INDEX('Attendance-Slot-2'!$Q$2:$Q$2595,MATCH(1,('Attendance-Slot-2'!$A$2:$A$2595=$C426)*('Attendance-Slot-2'!$G$2:$G$2595=AA$2),0)),"No Data")</f>
        <v>A-S2_Onsite</v>
      </c>
      <c r="AC426" s="133" t="e">
        <f>VLOOKUP($P426,'Written Exam Marks'!$H:$Q,10,FALSE)</f>
        <v>#N/A</v>
      </c>
      <c r="AD426" s="133" t="e">
        <f>VLOOKUP($P426,'Written Exam Marks'!$H:$Q,9,FALSE)</f>
        <v>#N/A</v>
      </c>
      <c r="AE426" s="113" t="str">
        <f t="shared" si="433"/>
        <v>Absent</v>
      </c>
      <c r="AF426" s="113" t="str">
        <f t="shared" si="434"/>
        <v>A-S2_Onsite</v>
      </c>
      <c r="AG426" s="146">
        <v>3.5</v>
      </c>
      <c r="AH426" s="146">
        <v>7.5</v>
      </c>
      <c r="AI426" s="146">
        <v>10</v>
      </c>
      <c r="AJ426" s="146">
        <v>8</v>
      </c>
      <c r="AK426" s="146" t="s">
        <v>5</v>
      </c>
      <c r="AL426" s="146" t="s">
        <v>5</v>
      </c>
      <c r="AM426" s="146">
        <v>29</v>
      </c>
      <c r="AN426" s="146">
        <v>60</v>
      </c>
      <c r="AO426" s="43" t="s">
        <v>7336</v>
      </c>
      <c r="AP426" s="43" t="s">
        <v>1598</v>
      </c>
      <c r="AQ426" s="50" t="str">
        <f t="shared" si="435"/>
        <v>2025EM1100423-MDSDF402</v>
      </c>
      <c r="AR426" s="43" t="str">
        <f t="shared" si="436"/>
        <v>2 missed</v>
      </c>
      <c r="AS426" s="47" t="s">
        <v>7342</v>
      </c>
      <c r="AT426" s="43">
        <f t="shared" si="437"/>
        <v>4</v>
      </c>
      <c r="AU426" s="48" t="s">
        <v>7342</v>
      </c>
      <c r="AV426" s="49">
        <f t="shared" si="438"/>
        <v>0.66666666666666663</v>
      </c>
      <c r="AW426" s="48" t="s">
        <v>7342</v>
      </c>
      <c r="AX426" s="43" t="str">
        <f t="shared" si="439"/>
        <v>2 missed</v>
      </c>
      <c r="AY426" s="42">
        <f t="shared" si="440"/>
        <v>4</v>
      </c>
      <c r="AZ426" s="50">
        <f t="shared" si="441"/>
        <v>0.66666666666666663</v>
      </c>
      <c r="BA426" s="50" t="str">
        <f t="shared" si="442"/>
        <v>Q-4 A-- || Q Total-6, A Total-0</v>
      </c>
      <c r="BB426" s="42" t="str" cm="1">
        <f t="array" ref="BB426">IFERROR(INDEX('Attendance-Slot-1'!$Q$2:$Q$1112,MATCH(1,('Attendance-Slot-1'!$A$2:$A$1112=$C426)*('Attendance-Slot-1'!$G$2:$G$1112=BB$2),0)),"No Data")</f>
        <v>No Data</v>
      </c>
      <c r="BC426" s="42" t="str" cm="1">
        <f t="array" ref="BC426">IFERROR(INDEX('Attendance-Slot-2'!$Q$2:$Q$2595,MATCH(1,('Attendance-Slot-2'!$A$2:$A$2595=$C426)*('Attendance-Slot-2'!$G$2:$G$2595=BB$2),0)),"No Data")</f>
        <v>A-S2_Onsite</v>
      </c>
      <c r="BD426" s="134" t="e">
        <f>VLOOKUP($AQ426,'Written Exam Marks'!$H:$Q,10,FALSE)</f>
        <v>#N/A</v>
      </c>
      <c r="BE426" s="134" t="e">
        <f>VLOOKUP($AQ426,'Written Exam Marks'!$H:$Q,9,FALSE)</f>
        <v>#N/A</v>
      </c>
      <c r="BF426" s="42" t="str">
        <f t="shared" si="443"/>
        <v>Absent</v>
      </c>
      <c r="BG426" s="42" t="str">
        <f t="shared" si="444"/>
        <v>A-S2_Onsite</v>
      </c>
      <c r="BH426" s="147">
        <v>14</v>
      </c>
      <c r="BI426" s="147">
        <v>22.5</v>
      </c>
      <c r="BJ426" s="147">
        <v>36.5</v>
      </c>
      <c r="BK426" s="147">
        <v>60</v>
      </c>
      <c r="BL426" s="52" t="s">
        <v>3697</v>
      </c>
      <c r="BM426" s="52" t="s">
        <v>1606</v>
      </c>
      <c r="BN426" s="57" t="str">
        <f t="shared" si="445"/>
        <v>2025EM1100423-MDSDF403</v>
      </c>
      <c r="BO426" s="52" t="str">
        <f t="shared" si="446"/>
        <v>0 missed</v>
      </c>
      <c r="BP426" s="52" t="str">
        <f t="shared" si="447"/>
        <v>0 missed</v>
      </c>
      <c r="BQ426" s="52">
        <f t="shared" si="448"/>
        <v>1</v>
      </c>
      <c r="BR426" s="52">
        <f t="shared" si="449"/>
        <v>1</v>
      </c>
      <c r="BS426" s="56">
        <f t="shared" si="450"/>
        <v>1</v>
      </c>
      <c r="BT426" s="56">
        <f t="shared" si="451"/>
        <v>1</v>
      </c>
      <c r="BU426" s="52" t="str">
        <f t="shared" si="452"/>
        <v>0 missed</v>
      </c>
      <c r="BV426" s="51">
        <f t="shared" si="453"/>
        <v>2</v>
      </c>
      <c r="BW426" s="57">
        <f t="shared" si="454"/>
        <v>1</v>
      </c>
      <c r="BX426" s="57" t="str">
        <f t="shared" si="455"/>
        <v>Q-1 A-1 || Q Total-1, A Total-1</v>
      </c>
      <c r="BY426" s="51" t="str" cm="1">
        <f t="array" ref="BY426">IFERROR(INDEX('Attendance-Slot-1'!$Q$2:$Q$1112,MATCH(1,('Attendance-Slot-1'!$A$2:$A$1112=$C426)*('Attendance-Slot-1'!$G$2:$G$1112=BY$2),0)),"No Data")</f>
        <v>No Data</v>
      </c>
      <c r="BZ426" s="51" t="str" cm="1">
        <f t="array" ref="BZ426">IFERROR(INDEX('Attendance-Slot-2'!$Q$2:$Q$2595,MATCH(1,('Attendance-Slot-2'!$A$2:$A$2595=$C426)*('Attendance-Slot-2'!$G$2:$G$2595=BY$2),0)),"No Data")</f>
        <v>A-S2_Onsite</v>
      </c>
      <c r="CA426" s="135" t="e">
        <f>VLOOKUP($BN426,'Written Exam Marks'!$H:$Q,10,FALSE)</f>
        <v>#N/A</v>
      </c>
      <c r="CB426" s="135" t="e">
        <f>VLOOKUP($BN426,'Written Exam Marks'!$H:$Q,9,FALSE)</f>
        <v>#N/A</v>
      </c>
      <c r="CC426" s="51" t="str">
        <f t="shared" si="456"/>
        <v>Absent</v>
      </c>
      <c r="CD426" s="51" t="str">
        <f t="shared" si="457"/>
        <v>A-S2_Onsite</v>
      </c>
      <c r="CE426" s="29">
        <v>16</v>
      </c>
      <c r="CF426" s="29" t="s">
        <v>5</v>
      </c>
      <c r="CG426" s="29" t="s">
        <v>5</v>
      </c>
      <c r="CH426" s="29">
        <v>16</v>
      </c>
      <c r="CI426" s="29">
        <v>60</v>
      </c>
      <c r="CJ426" s="61" t="s">
        <v>7343</v>
      </c>
      <c r="CK426" s="61" t="s">
        <v>1613</v>
      </c>
      <c r="CL426" s="10" t="str">
        <f t="shared" si="458"/>
        <v>2025EM1100423-MDSDF404</v>
      </c>
      <c r="CM426" s="61" t="str">
        <f t="shared" si="459"/>
        <v>1 missed</v>
      </c>
      <c r="CN426" s="61" t="str">
        <f t="shared" si="460"/>
        <v>1 missed</v>
      </c>
      <c r="CO426" s="111">
        <f t="shared" si="461"/>
        <v>1</v>
      </c>
      <c r="CP426" s="111">
        <f t="shared" si="462"/>
        <v>0</v>
      </c>
      <c r="CQ426" s="9">
        <f t="shared" si="463"/>
        <v>0.5</v>
      </c>
      <c r="CR426" s="9">
        <f t="shared" si="464"/>
        <v>0</v>
      </c>
      <c r="CS426" s="61" t="str">
        <f t="shared" si="465"/>
        <v>2 missed</v>
      </c>
      <c r="CT426" s="111">
        <f t="shared" si="466"/>
        <v>1</v>
      </c>
      <c r="CU426" s="10">
        <f t="shared" si="467"/>
        <v>0.33333333333333331</v>
      </c>
      <c r="CV426" s="10" t="str">
        <f t="shared" si="468"/>
        <v>Q-1 A-0 || Q Total-2, A Total-1</v>
      </c>
      <c r="CW426" s="111" t="str" cm="1">
        <f t="array" ref="CW426">IFERROR(INDEX('Attendance-Slot-1'!$Q$2:$Q$1112,MATCH(1,('Attendance-Slot-1'!$A$2:$A$1112=$C426)*('Attendance-Slot-1'!$G$2:$G$1112=CW$2),0)),"No Data")</f>
        <v>No Data</v>
      </c>
      <c r="CX426" s="111" t="str" cm="1">
        <f t="array" ref="CX426">IFERROR(INDEX('Attendance-Slot-2'!$Q$2:$Q$2595,MATCH(1,('Attendance-Slot-2'!$A$2:$A$2595=$C426)*('Attendance-Slot-2'!$G$2:$G$2595=CW$2),0)),"No Data")</f>
        <v>A-S2_Onsite</v>
      </c>
      <c r="CY426" s="136" t="e">
        <f>VLOOKUP($CL426,'Written Exam Marks'!$H:$Q,10,FALSE)</f>
        <v>#N/A</v>
      </c>
      <c r="CZ426" s="136" t="e">
        <f>VLOOKUP($CL426,'Written Exam Marks'!$H:$Q,9,FALSE)</f>
        <v>#N/A</v>
      </c>
      <c r="DA426" s="111" t="str">
        <f t="shared" si="469"/>
        <v>Absent</v>
      </c>
      <c r="DB426" s="111" t="str">
        <f t="shared" si="470"/>
        <v>A-S2_Onsite</v>
      </c>
      <c r="DC426" s="148">
        <v>5</v>
      </c>
      <c r="DD426" s="148">
        <v>5.625</v>
      </c>
      <c r="DE426" s="148" t="s">
        <v>5</v>
      </c>
      <c r="DF426" s="148" t="s">
        <v>5</v>
      </c>
      <c r="DG426" s="148" t="s">
        <v>5</v>
      </c>
      <c r="DH426" s="148">
        <v>10.625</v>
      </c>
      <c r="DI426" s="148">
        <v>65</v>
      </c>
      <c r="DJ426" s="66" t="s">
        <v>7351</v>
      </c>
      <c r="DK426" s="66" t="s">
        <v>1631</v>
      </c>
      <c r="DL426" s="68" t="str">
        <f t="shared" si="471"/>
        <v>2025EM1100423-MDSDF406</v>
      </c>
      <c r="DM426" s="66" t="str">
        <f t="shared" si="472"/>
        <v>1 missed</v>
      </c>
      <c r="DN426" s="66" t="str">
        <f t="shared" si="473"/>
        <v>2 missed</v>
      </c>
      <c r="DO426" s="62">
        <f t="shared" si="474"/>
        <v>2</v>
      </c>
      <c r="DP426" s="62">
        <f t="shared" si="475"/>
        <v>0</v>
      </c>
      <c r="DQ426" s="67">
        <f t="shared" si="476"/>
        <v>0.66666666666666663</v>
      </c>
      <c r="DR426" s="67">
        <f t="shared" si="477"/>
        <v>0</v>
      </c>
      <c r="DS426" s="66" t="str">
        <f t="shared" si="478"/>
        <v>3 missed</v>
      </c>
      <c r="DT426" s="62">
        <f t="shared" si="479"/>
        <v>2</v>
      </c>
      <c r="DU426" s="68">
        <f t="shared" si="480"/>
        <v>0.4</v>
      </c>
      <c r="DV426" s="68" t="str">
        <f t="shared" si="481"/>
        <v>Q-2 A-0 || Q Total-3, A Total-2</v>
      </c>
      <c r="DW426" s="62" t="str" cm="1">
        <f t="array" ref="DW426">IFERROR(INDEX('Attendance-Slot-1'!$Q$2:$Q$1112,MATCH(1,('Attendance-Slot-1'!$A$2:$A$1112=$C426)*('Attendance-Slot-1'!$G$2:$G$1112=DW$2),0)),"No Data")</f>
        <v>No Data</v>
      </c>
      <c r="DX426" s="62" t="str" cm="1">
        <f t="array" ref="DX426">IFERROR(INDEX('Attendance-Slot-2'!$Q$2:$Q$2595,MATCH(1,('Attendance-Slot-2'!$A$2:$A$2595=$C426)*('Attendance-Slot-2'!$G$2:$G$2595=DW$2),0)),"No Data")</f>
        <v>A-S2_Onsite</v>
      </c>
      <c r="DY426" s="137" t="e">
        <f>VLOOKUP($DL426,'Written Exam Marks'!$H:$Q,10,FALSE)</f>
        <v>#N/A</v>
      </c>
      <c r="DZ426" s="137" t="e">
        <f>VLOOKUP($DL426,'Written Exam Marks'!$H:$Q,9,FALSE)</f>
        <v>#N/A</v>
      </c>
      <c r="EA426" s="62" t="str">
        <f t="shared" si="482"/>
        <v>Absent</v>
      </c>
      <c r="EB426" s="62" t="str">
        <f t="shared" si="483"/>
        <v>A-S2_Onsite</v>
      </c>
      <c r="EC426" s="114" t="str">
        <f t="shared" si="420"/>
        <v>P-0, 
A-0, 
No Data-5</v>
      </c>
      <c r="ED426" s="114" t="str">
        <f t="shared" si="421"/>
        <v>P-0, 
A-5, 
No Data-0</v>
      </c>
      <c r="EE426" s="114" t="str">
        <f t="shared" si="484"/>
        <v>A-S2_Onsite</v>
      </c>
      <c r="EF426" s="114" t="str">
        <f t="shared" si="485"/>
        <v>A-S2_Onsite</v>
      </c>
      <c r="EG426" s="114" t="str">
        <f t="shared" si="486"/>
        <v>A-S2_Onsite</v>
      </c>
      <c r="EH426" s="114" t="str">
        <f t="shared" si="487"/>
        <v>A-S2_Onsite</v>
      </c>
      <c r="EI426" s="114" t="str">
        <f t="shared" si="488"/>
        <v>A-S2_Onsite</v>
      </c>
      <c r="EJ426" s="114" t="str">
        <f t="shared" si="489"/>
        <v>P-0, A-5, No Data-0</v>
      </c>
      <c r="EK426" s="114" t="s">
        <v>10453</v>
      </c>
      <c r="EL426" s="114">
        <v>30</v>
      </c>
      <c r="EM426" s="114">
        <v>9</v>
      </c>
      <c r="EN426" s="114" t="s">
        <v>10455</v>
      </c>
      <c r="EO426" s="114">
        <v>39</v>
      </c>
      <c r="EP426" s="114" t="s">
        <v>7218</v>
      </c>
      <c r="EQ426" s="114" t="s">
        <v>1054</v>
      </c>
      <c r="ER426" s="114" t="s">
        <v>4403</v>
      </c>
      <c r="ES426" s="114" t="s">
        <v>7218</v>
      </c>
      <c r="ET426" s="30" t="s">
        <v>4403</v>
      </c>
    </row>
    <row r="427" spans="1:150" x14ac:dyDescent="0.25">
      <c r="A427" s="114">
        <v>424</v>
      </c>
      <c r="B427" s="114" t="s">
        <v>7224</v>
      </c>
      <c r="C427" s="80" t="s">
        <v>4407</v>
      </c>
      <c r="D427" s="30" t="s">
        <v>4408</v>
      </c>
      <c r="E427" s="30" t="s">
        <v>4409</v>
      </c>
      <c r="F427" s="33" t="s">
        <v>7201</v>
      </c>
      <c r="G427" s="30" t="s">
        <v>4410</v>
      </c>
      <c r="H427" s="143">
        <v>15</v>
      </c>
      <c r="I427" s="143">
        <v>15</v>
      </c>
      <c r="J427" s="143" t="s">
        <v>5</v>
      </c>
      <c r="K427" s="143">
        <v>15</v>
      </c>
      <c r="L427" s="143">
        <v>45</v>
      </c>
      <c r="M427" s="143">
        <v>65</v>
      </c>
      <c r="N427" s="40" t="s">
        <v>7314</v>
      </c>
      <c r="O427" s="40" t="s">
        <v>1593</v>
      </c>
      <c r="P427" s="13" t="str">
        <f t="shared" si="422"/>
        <v>2025EM1100424-MDSDF401</v>
      </c>
      <c r="Q427" s="40" t="str">
        <f t="shared" si="423"/>
        <v>1 missed</v>
      </c>
      <c r="R427" s="40" t="str">
        <f t="shared" si="424"/>
        <v>0 missed</v>
      </c>
      <c r="S427" s="40">
        <f t="shared" si="425"/>
        <v>2</v>
      </c>
      <c r="T427" s="40">
        <f t="shared" si="426"/>
        <v>1</v>
      </c>
      <c r="U427" s="41">
        <f t="shared" si="427"/>
        <v>0.66666666666666663</v>
      </c>
      <c r="V427" s="41">
        <f t="shared" si="428"/>
        <v>1</v>
      </c>
      <c r="W427" s="40" t="str">
        <f t="shared" si="429"/>
        <v>1 missed</v>
      </c>
      <c r="X427" s="113">
        <f t="shared" si="430"/>
        <v>3</v>
      </c>
      <c r="Y427" s="13">
        <f t="shared" si="431"/>
        <v>0.75</v>
      </c>
      <c r="Z427" s="13" t="str">
        <f t="shared" si="432"/>
        <v>Q-2 A-1 || Q Total-3, A Total-1</v>
      </c>
      <c r="AA427" s="113" t="str" cm="1">
        <f t="array" ref="AA427">IFERROR(INDEX('Attendance-Slot-1'!$Q$2:$Q$1112,MATCH(1,('Attendance-Slot-1'!$A$2:$A$1112=$C427)*('Attendance-Slot-1'!$G$2:$G$1112=AA$2),0)),"No Data")</f>
        <v>No Data</v>
      </c>
      <c r="AB427" s="113" t="str" cm="1">
        <f t="array" ref="AB427">IFERROR(INDEX('Attendance-Slot-2'!$Q$2:$Q$2595,MATCH(1,('Attendance-Slot-2'!$A$2:$A$2595=$C427)*('Attendance-Slot-2'!$G$2:$G$2595=AA$2),0)),"No Data")</f>
        <v>P-S2_Onsite</v>
      </c>
      <c r="AC427" s="133">
        <f>VLOOKUP($P427,'Written Exam Marks'!$H:$Q,10,FALSE)</f>
        <v>6</v>
      </c>
      <c r="AD427" s="133">
        <f>VLOOKUP($P427,'Written Exam Marks'!$H:$Q,9,FALSE)</f>
        <v>35</v>
      </c>
      <c r="AE427" s="113" t="str">
        <f t="shared" si="433"/>
        <v>Present</v>
      </c>
      <c r="AF427" s="113" t="str">
        <f t="shared" si="434"/>
        <v>P-S2_Onsite</v>
      </c>
      <c r="AG427" s="146">
        <v>10</v>
      </c>
      <c r="AH427" s="146">
        <v>9.5</v>
      </c>
      <c r="AI427" s="146">
        <v>10</v>
      </c>
      <c r="AJ427" s="146">
        <v>10</v>
      </c>
      <c r="AK427" s="146" t="s">
        <v>5</v>
      </c>
      <c r="AL427" s="146">
        <v>10</v>
      </c>
      <c r="AM427" s="146">
        <v>49.5</v>
      </c>
      <c r="AN427" s="146">
        <v>60</v>
      </c>
      <c r="AO427" s="43" t="s">
        <v>7336</v>
      </c>
      <c r="AP427" s="43" t="s">
        <v>1598</v>
      </c>
      <c r="AQ427" s="50" t="str">
        <f t="shared" si="435"/>
        <v>2025EM1100424-MDSDF402</v>
      </c>
      <c r="AR427" s="43" t="str">
        <f t="shared" si="436"/>
        <v>1 missed</v>
      </c>
      <c r="AS427" s="47" t="s">
        <v>7342</v>
      </c>
      <c r="AT427" s="43">
        <f t="shared" si="437"/>
        <v>5</v>
      </c>
      <c r="AU427" s="48" t="s">
        <v>7342</v>
      </c>
      <c r="AV427" s="49">
        <f t="shared" si="438"/>
        <v>0.83333333333333337</v>
      </c>
      <c r="AW427" s="48" t="s">
        <v>7342</v>
      </c>
      <c r="AX427" s="43" t="str">
        <f t="shared" si="439"/>
        <v>1 missed</v>
      </c>
      <c r="AY427" s="42">
        <f t="shared" si="440"/>
        <v>5</v>
      </c>
      <c r="AZ427" s="50">
        <f t="shared" si="441"/>
        <v>0.83333333333333337</v>
      </c>
      <c r="BA427" s="50" t="str">
        <f t="shared" si="442"/>
        <v>Q-5 A-- || Q Total-6, A Total-0</v>
      </c>
      <c r="BB427" s="42" t="str" cm="1">
        <f t="array" ref="BB427">IFERROR(INDEX('Attendance-Slot-1'!$Q$2:$Q$1112,MATCH(1,('Attendance-Slot-1'!$A$2:$A$1112=$C427)*('Attendance-Slot-1'!$G$2:$G$1112=BB$2),0)),"No Data")</f>
        <v>No Data</v>
      </c>
      <c r="BC427" s="42" t="str" cm="1">
        <f t="array" ref="BC427">IFERROR(INDEX('Attendance-Slot-2'!$Q$2:$Q$2595,MATCH(1,('Attendance-Slot-2'!$A$2:$A$2595=$C427)*('Attendance-Slot-2'!$G$2:$G$2595=BB$2),0)),"No Data")</f>
        <v>P-S2_Onsite</v>
      </c>
      <c r="BD427" s="134">
        <f>VLOOKUP($AQ427,'Written Exam Marks'!$H:$Q,10,FALSE)</f>
        <v>11</v>
      </c>
      <c r="BE427" s="134">
        <f>VLOOKUP($AQ427,'Written Exam Marks'!$H:$Q,9,FALSE)</f>
        <v>40</v>
      </c>
      <c r="BF427" s="42" t="str">
        <f t="shared" si="443"/>
        <v>Present</v>
      </c>
      <c r="BG427" s="42" t="str">
        <f t="shared" si="444"/>
        <v>P-S2_Onsite</v>
      </c>
      <c r="BH427" s="147">
        <v>20</v>
      </c>
      <c r="BI427" s="147" t="s">
        <v>5</v>
      </c>
      <c r="BJ427" s="147">
        <v>20</v>
      </c>
      <c r="BK427" s="147">
        <v>60</v>
      </c>
      <c r="BL427" s="52" t="s">
        <v>3697</v>
      </c>
      <c r="BM427" s="52" t="s">
        <v>1606</v>
      </c>
      <c r="BN427" s="57" t="str">
        <f t="shared" si="445"/>
        <v>2025EM1100424-MDSDF403</v>
      </c>
      <c r="BO427" s="52" t="str">
        <f t="shared" si="446"/>
        <v>0 missed</v>
      </c>
      <c r="BP427" s="52" t="str">
        <f t="shared" si="447"/>
        <v>1 missed</v>
      </c>
      <c r="BQ427" s="52">
        <f t="shared" si="448"/>
        <v>1</v>
      </c>
      <c r="BR427" s="52">
        <f t="shared" si="449"/>
        <v>0</v>
      </c>
      <c r="BS427" s="56">
        <f t="shared" si="450"/>
        <v>1</v>
      </c>
      <c r="BT427" s="56">
        <f t="shared" si="451"/>
        <v>0</v>
      </c>
      <c r="BU427" s="52" t="str">
        <f t="shared" si="452"/>
        <v>1 missed</v>
      </c>
      <c r="BV427" s="51">
        <f t="shared" si="453"/>
        <v>1</v>
      </c>
      <c r="BW427" s="57">
        <f t="shared" si="454"/>
        <v>0.5</v>
      </c>
      <c r="BX427" s="57" t="str">
        <f t="shared" si="455"/>
        <v>Q-1 A-0 || Q Total-1, A Total-1</v>
      </c>
      <c r="BY427" s="51" t="str" cm="1">
        <f t="array" ref="BY427">IFERROR(INDEX('Attendance-Slot-1'!$Q$2:$Q$1112,MATCH(1,('Attendance-Slot-1'!$A$2:$A$1112=$C427)*('Attendance-Slot-1'!$G$2:$G$1112=BY$2),0)),"No Data")</f>
        <v>No Data</v>
      </c>
      <c r="BZ427" s="51" t="str" cm="1">
        <f t="array" ref="BZ427">IFERROR(INDEX('Attendance-Slot-2'!$Q$2:$Q$2595,MATCH(1,('Attendance-Slot-2'!$A$2:$A$2595=$C427)*('Attendance-Slot-2'!$G$2:$G$2595=BY$2),0)),"No Data")</f>
        <v>P-S2_Onsite</v>
      </c>
      <c r="CA427" s="135">
        <f>VLOOKUP($BN427,'Written Exam Marks'!$H:$Q,10,FALSE)</f>
        <v>14.5</v>
      </c>
      <c r="CB427" s="135">
        <f>VLOOKUP($BN427,'Written Exam Marks'!$H:$Q,9,FALSE)</f>
        <v>40</v>
      </c>
      <c r="CC427" s="51" t="str">
        <f t="shared" si="456"/>
        <v>Present</v>
      </c>
      <c r="CD427" s="51" t="str">
        <f t="shared" si="457"/>
        <v>P-S2_Onsite</v>
      </c>
      <c r="CE427" s="29">
        <v>17</v>
      </c>
      <c r="CF427" s="29">
        <v>20</v>
      </c>
      <c r="CG427" s="29" t="s">
        <v>5</v>
      </c>
      <c r="CH427" s="29">
        <v>37</v>
      </c>
      <c r="CI427" s="29">
        <v>60</v>
      </c>
      <c r="CJ427" s="61" t="s">
        <v>7343</v>
      </c>
      <c r="CK427" s="61" t="s">
        <v>1613</v>
      </c>
      <c r="CL427" s="10" t="str">
        <f t="shared" si="458"/>
        <v>2025EM1100424-MDSDF404</v>
      </c>
      <c r="CM427" s="61" t="str">
        <f t="shared" si="459"/>
        <v>0 missed</v>
      </c>
      <c r="CN427" s="61" t="str">
        <f t="shared" si="460"/>
        <v>1 missed</v>
      </c>
      <c r="CO427" s="111">
        <f t="shared" si="461"/>
        <v>2</v>
      </c>
      <c r="CP427" s="111">
        <f t="shared" si="462"/>
        <v>0</v>
      </c>
      <c r="CQ427" s="9">
        <f t="shared" si="463"/>
        <v>1</v>
      </c>
      <c r="CR427" s="9">
        <f t="shared" si="464"/>
        <v>0</v>
      </c>
      <c r="CS427" s="61" t="str">
        <f t="shared" si="465"/>
        <v>1 missed</v>
      </c>
      <c r="CT427" s="111">
        <f t="shared" si="466"/>
        <v>2</v>
      </c>
      <c r="CU427" s="10">
        <f t="shared" si="467"/>
        <v>0.66666666666666663</v>
      </c>
      <c r="CV427" s="10" t="str">
        <f t="shared" si="468"/>
        <v>Q-2 A-0 || Q Total-2, A Total-1</v>
      </c>
      <c r="CW427" s="111" t="str" cm="1">
        <f t="array" ref="CW427">IFERROR(INDEX('Attendance-Slot-1'!$Q$2:$Q$1112,MATCH(1,('Attendance-Slot-1'!$A$2:$A$1112=$C427)*('Attendance-Slot-1'!$G$2:$G$1112=CW$2),0)),"No Data")</f>
        <v>No Data</v>
      </c>
      <c r="CX427" s="111" t="str" cm="1">
        <f t="array" ref="CX427">IFERROR(INDEX('Attendance-Slot-2'!$Q$2:$Q$2595,MATCH(1,('Attendance-Slot-2'!$A$2:$A$2595=$C427)*('Attendance-Slot-2'!$G$2:$G$2595=CW$2),0)),"No Data")</f>
        <v>P-S2_Onsite</v>
      </c>
      <c r="CY427" s="136">
        <f>VLOOKUP($CL427,'Written Exam Marks'!$H:$Q,10,FALSE)</f>
        <v>8</v>
      </c>
      <c r="CZ427" s="136">
        <f>VLOOKUP($CL427,'Written Exam Marks'!$H:$Q,9,FALSE)</f>
        <v>40</v>
      </c>
      <c r="DA427" s="111" t="str">
        <f t="shared" si="469"/>
        <v>Present</v>
      </c>
      <c r="DB427" s="111" t="str">
        <f t="shared" si="470"/>
        <v>P-S2_Onsite</v>
      </c>
      <c r="DC427" s="148">
        <v>5</v>
      </c>
      <c r="DD427" s="148">
        <v>7.5</v>
      </c>
      <c r="DE427" s="148">
        <v>8</v>
      </c>
      <c r="DF427" s="148">
        <v>1</v>
      </c>
      <c r="DG427" s="148" t="s">
        <v>5</v>
      </c>
      <c r="DH427" s="148">
        <v>21.5</v>
      </c>
      <c r="DI427" s="148">
        <v>65</v>
      </c>
      <c r="DJ427" s="66" t="s">
        <v>7351</v>
      </c>
      <c r="DK427" s="66" t="s">
        <v>1631</v>
      </c>
      <c r="DL427" s="68" t="str">
        <f t="shared" si="471"/>
        <v>2025EM1100424-MDSDF406</v>
      </c>
      <c r="DM427" s="66" t="str">
        <f t="shared" si="472"/>
        <v>0 missed</v>
      </c>
      <c r="DN427" s="66" t="str">
        <f t="shared" si="473"/>
        <v>1 missed</v>
      </c>
      <c r="DO427" s="62">
        <f t="shared" si="474"/>
        <v>3</v>
      </c>
      <c r="DP427" s="62">
        <f t="shared" si="475"/>
        <v>1</v>
      </c>
      <c r="DQ427" s="67">
        <f t="shared" si="476"/>
        <v>1</v>
      </c>
      <c r="DR427" s="67">
        <f t="shared" si="477"/>
        <v>0.5</v>
      </c>
      <c r="DS427" s="66" t="str">
        <f t="shared" si="478"/>
        <v>1 missed</v>
      </c>
      <c r="DT427" s="62">
        <f t="shared" si="479"/>
        <v>4</v>
      </c>
      <c r="DU427" s="68">
        <f t="shared" si="480"/>
        <v>0.8</v>
      </c>
      <c r="DV427" s="68" t="str">
        <f t="shared" si="481"/>
        <v>Q-3 A-1 || Q Total-3, A Total-2</v>
      </c>
      <c r="DW427" s="62" t="str" cm="1">
        <f t="array" ref="DW427">IFERROR(INDEX('Attendance-Slot-1'!$Q$2:$Q$1112,MATCH(1,('Attendance-Slot-1'!$A$2:$A$1112=$C427)*('Attendance-Slot-1'!$G$2:$G$1112=DW$2),0)),"No Data")</f>
        <v>No Data</v>
      </c>
      <c r="DX427" s="62" t="str" cm="1">
        <f t="array" ref="DX427">IFERROR(INDEX('Attendance-Slot-2'!$Q$2:$Q$2595,MATCH(1,('Attendance-Slot-2'!$A$2:$A$2595=$C427)*('Attendance-Slot-2'!$G$2:$G$2595=DW$2),0)),"No Data")</f>
        <v>P-S2_Onsite</v>
      </c>
      <c r="DY427" s="137">
        <f>VLOOKUP($DL427,'Written Exam Marks'!$H:$Q,10,FALSE)</f>
        <v>12.5</v>
      </c>
      <c r="DZ427" s="137">
        <f>VLOOKUP($DL427,'Written Exam Marks'!$H:$Q,9,FALSE)</f>
        <v>35</v>
      </c>
      <c r="EA427" s="62" t="str">
        <f t="shared" si="482"/>
        <v>Present</v>
      </c>
      <c r="EB427" s="62" t="str">
        <f t="shared" si="483"/>
        <v>P-S2_Onsite</v>
      </c>
      <c r="EC427" s="114" t="str">
        <f t="shared" si="420"/>
        <v>P-0, 
A-0, 
No Data-5</v>
      </c>
      <c r="ED427" s="114" t="str">
        <f t="shared" si="421"/>
        <v>P-5, 
A-0, 
No Data-0</v>
      </c>
      <c r="EE427" s="114" t="str">
        <f t="shared" si="484"/>
        <v>P-S2_Onsite</v>
      </c>
      <c r="EF427" s="114" t="str">
        <f t="shared" si="485"/>
        <v>P-S2_Onsite</v>
      </c>
      <c r="EG427" s="114" t="str">
        <f t="shared" si="486"/>
        <v>P-S2_Onsite</v>
      </c>
      <c r="EH427" s="114" t="str">
        <f t="shared" si="487"/>
        <v>P-S2_Onsite</v>
      </c>
      <c r="EI427" s="114" t="str">
        <f t="shared" si="488"/>
        <v>P-S2_Onsite</v>
      </c>
      <c r="EJ427" s="114" t="str">
        <f t="shared" si="489"/>
        <v>P-5, A-0, No Data-0</v>
      </c>
      <c r="EK427" s="114" t="s">
        <v>10453</v>
      </c>
      <c r="EL427" s="114">
        <v>26</v>
      </c>
      <c r="EM427" s="114">
        <v>10</v>
      </c>
      <c r="EN427" s="114" t="s">
        <v>10455</v>
      </c>
      <c r="EO427" s="114">
        <v>36</v>
      </c>
      <c r="EP427" s="114" t="s">
        <v>7217</v>
      </c>
      <c r="EQ427" s="114" t="s">
        <v>1054</v>
      </c>
      <c r="ER427" s="114" t="s">
        <v>4407</v>
      </c>
      <c r="ES427" s="114"/>
      <c r="ET427" s="30" t="s">
        <v>4407</v>
      </c>
    </row>
    <row r="428" spans="1:150" x14ac:dyDescent="0.25">
      <c r="A428" s="114">
        <v>425</v>
      </c>
      <c r="B428" s="114" t="s">
        <v>7224</v>
      </c>
      <c r="C428" s="80" t="s">
        <v>3182</v>
      </c>
      <c r="D428" s="30" t="s">
        <v>3183</v>
      </c>
      <c r="E428" s="30" t="s">
        <v>3184</v>
      </c>
      <c r="F428" s="33" t="s">
        <v>7202</v>
      </c>
      <c r="G428" s="30" t="s">
        <v>3185</v>
      </c>
      <c r="H428" s="143">
        <v>14</v>
      </c>
      <c r="I428" s="143">
        <v>15</v>
      </c>
      <c r="J428" s="143">
        <v>19</v>
      </c>
      <c r="K428" s="143">
        <v>15</v>
      </c>
      <c r="L428" s="143">
        <v>63</v>
      </c>
      <c r="M428" s="143">
        <v>65</v>
      </c>
      <c r="N428" s="40" t="s">
        <v>7314</v>
      </c>
      <c r="O428" s="40" t="s">
        <v>1593</v>
      </c>
      <c r="P428" s="13" t="str">
        <f t="shared" si="422"/>
        <v>2025EM1100425-MDSDF401</v>
      </c>
      <c r="Q428" s="40" t="str">
        <f t="shared" si="423"/>
        <v>0 missed</v>
      </c>
      <c r="R428" s="40" t="str">
        <f t="shared" si="424"/>
        <v>0 missed</v>
      </c>
      <c r="S428" s="40">
        <f t="shared" si="425"/>
        <v>3</v>
      </c>
      <c r="T428" s="40">
        <f t="shared" si="426"/>
        <v>1</v>
      </c>
      <c r="U428" s="41">
        <f t="shared" si="427"/>
        <v>1</v>
      </c>
      <c r="V428" s="41">
        <f t="shared" si="428"/>
        <v>1</v>
      </c>
      <c r="W428" s="40" t="str">
        <f t="shared" si="429"/>
        <v>0 missed</v>
      </c>
      <c r="X428" s="113">
        <f t="shared" si="430"/>
        <v>4</v>
      </c>
      <c r="Y428" s="13">
        <f t="shared" si="431"/>
        <v>1</v>
      </c>
      <c r="Z428" s="13" t="str">
        <f t="shared" si="432"/>
        <v>Q-3 A-1 || Q Total-3, A Total-1</v>
      </c>
      <c r="AA428" s="113" t="str" cm="1">
        <f t="array" ref="AA428">IFERROR(INDEX('Attendance-Slot-1'!$Q$2:$Q$1112,MATCH(1,('Attendance-Slot-1'!$A$2:$A$1112=$C428)*('Attendance-Slot-1'!$G$2:$G$1112=AA$2),0)),"No Data")</f>
        <v>P-S1_Onsite</v>
      </c>
      <c r="AB428" s="113" t="str" cm="1">
        <f t="array" ref="AB428">IFERROR(INDEX('Attendance-Slot-2'!$Q$2:$Q$2595,MATCH(1,('Attendance-Slot-2'!$A$2:$A$2595=$C428)*('Attendance-Slot-2'!$G$2:$G$2595=AA$2),0)),"No Data")</f>
        <v>No Data</v>
      </c>
      <c r="AC428" s="133">
        <f>VLOOKUP($P428,'Written Exam Marks'!$H:$Q,10,FALSE)</f>
        <v>6</v>
      </c>
      <c r="AD428" s="133">
        <f>VLOOKUP($P428,'Written Exam Marks'!$H:$Q,9,FALSE)</f>
        <v>35</v>
      </c>
      <c r="AE428" s="113" t="str">
        <f t="shared" si="433"/>
        <v>Present</v>
      </c>
      <c r="AF428" s="113" t="str">
        <f t="shared" si="434"/>
        <v>P-S1_Onsite</v>
      </c>
      <c r="AG428" s="146">
        <v>7</v>
      </c>
      <c r="AH428" s="146">
        <v>8.5</v>
      </c>
      <c r="AI428" s="146">
        <v>9</v>
      </c>
      <c r="AJ428" s="146">
        <v>10</v>
      </c>
      <c r="AK428" s="146">
        <v>10</v>
      </c>
      <c r="AL428" s="146">
        <v>8</v>
      </c>
      <c r="AM428" s="146">
        <v>52.5</v>
      </c>
      <c r="AN428" s="146">
        <v>60</v>
      </c>
      <c r="AO428" s="43" t="s">
        <v>7336</v>
      </c>
      <c r="AP428" s="43" t="s">
        <v>1598</v>
      </c>
      <c r="AQ428" s="50" t="str">
        <f t="shared" si="435"/>
        <v>2025EM1100425-MDSDF402</v>
      </c>
      <c r="AR428" s="43" t="str">
        <f t="shared" si="436"/>
        <v>0 missed</v>
      </c>
      <c r="AS428" s="47" t="s">
        <v>7342</v>
      </c>
      <c r="AT428" s="43">
        <f t="shared" si="437"/>
        <v>6</v>
      </c>
      <c r="AU428" s="48" t="s">
        <v>7342</v>
      </c>
      <c r="AV428" s="49">
        <f t="shared" si="438"/>
        <v>1</v>
      </c>
      <c r="AW428" s="48" t="s">
        <v>7342</v>
      </c>
      <c r="AX428" s="43" t="str">
        <f t="shared" si="439"/>
        <v>0 missed</v>
      </c>
      <c r="AY428" s="42">
        <f t="shared" si="440"/>
        <v>6</v>
      </c>
      <c r="AZ428" s="50">
        <f t="shared" si="441"/>
        <v>1</v>
      </c>
      <c r="BA428" s="50" t="str">
        <f t="shared" si="442"/>
        <v>Q-6 A-- || Q Total-6, A Total-0</v>
      </c>
      <c r="BB428" s="42" t="str" cm="1">
        <f t="array" ref="BB428">IFERROR(INDEX('Attendance-Slot-1'!$Q$2:$Q$1112,MATCH(1,('Attendance-Slot-1'!$A$2:$A$1112=$C428)*('Attendance-Slot-1'!$G$2:$G$1112=BB$2),0)),"No Data")</f>
        <v>P-S1_Onsite</v>
      </c>
      <c r="BC428" s="42" t="str" cm="1">
        <f t="array" ref="BC428">IFERROR(INDEX('Attendance-Slot-2'!$Q$2:$Q$2595,MATCH(1,('Attendance-Slot-2'!$A$2:$A$2595=$C428)*('Attendance-Slot-2'!$G$2:$G$2595=BB$2),0)),"No Data")</f>
        <v>No Data</v>
      </c>
      <c r="BD428" s="134">
        <f>VLOOKUP($AQ428,'Written Exam Marks'!$H:$Q,10,FALSE)</f>
        <v>23</v>
      </c>
      <c r="BE428" s="134">
        <f>VLOOKUP($AQ428,'Written Exam Marks'!$H:$Q,9,FALSE)</f>
        <v>40</v>
      </c>
      <c r="BF428" s="42" t="str">
        <f t="shared" si="443"/>
        <v>Present</v>
      </c>
      <c r="BG428" s="42" t="str">
        <f t="shared" si="444"/>
        <v>P-S1_Onsite</v>
      </c>
      <c r="BH428" s="147">
        <v>19</v>
      </c>
      <c r="BI428" s="147">
        <v>29</v>
      </c>
      <c r="BJ428" s="147">
        <v>48</v>
      </c>
      <c r="BK428" s="147">
        <v>60</v>
      </c>
      <c r="BL428" s="52" t="s">
        <v>3697</v>
      </c>
      <c r="BM428" s="52" t="s">
        <v>1606</v>
      </c>
      <c r="BN428" s="57" t="str">
        <f t="shared" si="445"/>
        <v>2025EM1100425-MDSDF403</v>
      </c>
      <c r="BO428" s="52" t="str">
        <f t="shared" si="446"/>
        <v>0 missed</v>
      </c>
      <c r="BP428" s="52" t="str">
        <f t="shared" si="447"/>
        <v>0 missed</v>
      </c>
      <c r="BQ428" s="52">
        <f t="shared" si="448"/>
        <v>1</v>
      </c>
      <c r="BR428" s="52">
        <f t="shared" si="449"/>
        <v>1</v>
      </c>
      <c r="BS428" s="56">
        <f t="shared" si="450"/>
        <v>1</v>
      </c>
      <c r="BT428" s="56">
        <f t="shared" si="451"/>
        <v>1</v>
      </c>
      <c r="BU428" s="52" t="str">
        <f t="shared" si="452"/>
        <v>0 missed</v>
      </c>
      <c r="BV428" s="51">
        <f t="shared" si="453"/>
        <v>2</v>
      </c>
      <c r="BW428" s="57">
        <f t="shared" si="454"/>
        <v>1</v>
      </c>
      <c r="BX428" s="57" t="str">
        <f t="shared" si="455"/>
        <v>Q-1 A-1 || Q Total-1, A Total-1</v>
      </c>
      <c r="BY428" s="51" t="str" cm="1">
        <f t="array" ref="BY428">IFERROR(INDEX('Attendance-Slot-1'!$Q$2:$Q$1112,MATCH(1,('Attendance-Slot-1'!$A$2:$A$1112=$C428)*('Attendance-Slot-1'!$G$2:$G$1112=BY$2),0)),"No Data")</f>
        <v>No Data</v>
      </c>
      <c r="BZ428" s="51" t="str" cm="1">
        <f t="array" ref="BZ428">IFERROR(INDEX('Attendance-Slot-2'!$Q$2:$Q$2595,MATCH(1,('Attendance-Slot-2'!$A$2:$A$2595=$C428)*('Attendance-Slot-2'!$G$2:$G$2595=BY$2),0)),"No Data")</f>
        <v>P-S2_Onsite</v>
      </c>
      <c r="CA428" s="135">
        <f>VLOOKUP($BN428,'Written Exam Marks'!$H:$Q,10,FALSE)</f>
        <v>18</v>
      </c>
      <c r="CB428" s="135">
        <f>VLOOKUP($BN428,'Written Exam Marks'!$H:$Q,9,FALSE)</f>
        <v>40</v>
      </c>
      <c r="CC428" s="51" t="str">
        <f t="shared" si="456"/>
        <v>Present</v>
      </c>
      <c r="CD428" s="51" t="str">
        <f t="shared" si="457"/>
        <v>P-S2_Onsite</v>
      </c>
      <c r="CE428" s="29">
        <v>18</v>
      </c>
      <c r="CF428" s="29">
        <v>19</v>
      </c>
      <c r="CG428" s="29">
        <v>20</v>
      </c>
      <c r="CH428" s="29">
        <v>57</v>
      </c>
      <c r="CI428" s="29">
        <v>60</v>
      </c>
      <c r="CJ428" s="61" t="s">
        <v>7343</v>
      </c>
      <c r="CK428" s="61" t="s">
        <v>1613</v>
      </c>
      <c r="CL428" s="10" t="str">
        <f t="shared" si="458"/>
        <v>2025EM1100425-MDSDF404</v>
      </c>
      <c r="CM428" s="61" t="str">
        <f t="shared" si="459"/>
        <v>0 missed</v>
      </c>
      <c r="CN428" s="61" t="str">
        <f t="shared" si="460"/>
        <v>0 missed</v>
      </c>
      <c r="CO428" s="111">
        <f t="shared" si="461"/>
        <v>2</v>
      </c>
      <c r="CP428" s="111">
        <f t="shared" si="462"/>
        <v>1</v>
      </c>
      <c r="CQ428" s="9">
        <f t="shared" si="463"/>
        <v>1</v>
      </c>
      <c r="CR428" s="9">
        <f t="shared" si="464"/>
        <v>1</v>
      </c>
      <c r="CS428" s="61" t="str">
        <f t="shared" si="465"/>
        <v>0 missed</v>
      </c>
      <c r="CT428" s="111">
        <f t="shared" si="466"/>
        <v>3</v>
      </c>
      <c r="CU428" s="10">
        <f t="shared" si="467"/>
        <v>1</v>
      </c>
      <c r="CV428" s="10" t="str">
        <f t="shared" si="468"/>
        <v>Q-2 A-1 || Q Total-2, A Total-1</v>
      </c>
      <c r="CW428" s="111" t="str" cm="1">
        <f t="array" ref="CW428">IFERROR(INDEX('Attendance-Slot-1'!$Q$2:$Q$1112,MATCH(1,('Attendance-Slot-1'!$A$2:$A$1112=$C428)*('Attendance-Slot-1'!$G$2:$G$1112=CW$2),0)),"No Data")</f>
        <v>P-S1_Onsite</v>
      </c>
      <c r="CX428" s="111" t="str" cm="1">
        <f t="array" ref="CX428">IFERROR(INDEX('Attendance-Slot-2'!$Q$2:$Q$2595,MATCH(1,('Attendance-Slot-2'!$A$2:$A$2595=$C428)*('Attendance-Slot-2'!$G$2:$G$2595=CW$2),0)),"No Data")</f>
        <v>No Data</v>
      </c>
      <c r="CY428" s="136">
        <f>VLOOKUP($CL428,'Written Exam Marks'!$H:$Q,10,FALSE)</f>
        <v>19</v>
      </c>
      <c r="CZ428" s="136">
        <f>VLOOKUP($CL428,'Written Exam Marks'!$H:$Q,9,FALSE)</f>
        <v>40</v>
      </c>
      <c r="DA428" s="111" t="str">
        <f t="shared" si="469"/>
        <v>Present</v>
      </c>
      <c r="DB428" s="111" t="str">
        <f t="shared" si="470"/>
        <v>P-S1_Onsite</v>
      </c>
      <c r="DC428" s="148">
        <v>4.5</v>
      </c>
      <c r="DD428" s="148">
        <v>5.625</v>
      </c>
      <c r="DE428" s="148">
        <v>6</v>
      </c>
      <c r="DF428" s="148">
        <v>16</v>
      </c>
      <c r="DG428" s="148">
        <v>13</v>
      </c>
      <c r="DH428" s="148">
        <v>45.125</v>
      </c>
      <c r="DI428" s="148">
        <v>65</v>
      </c>
      <c r="DJ428" s="66" t="s">
        <v>7351</v>
      </c>
      <c r="DK428" s="66" t="s">
        <v>1631</v>
      </c>
      <c r="DL428" s="68" t="str">
        <f t="shared" si="471"/>
        <v>2025EM1100425-MDSDF406</v>
      </c>
      <c r="DM428" s="66" t="str">
        <f t="shared" si="472"/>
        <v>0 missed</v>
      </c>
      <c r="DN428" s="66" t="str">
        <f t="shared" si="473"/>
        <v>0 missed</v>
      </c>
      <c r="DO428" s="62">
        <f t="shared" si="474"/>
        <v>3</v>
      </c>
      <c r="DP428" s="62">
        <f t="shared" si="475"/>
        <v>2</v>
      </c>
      <c r="DQ428" s="67">
        <f t="shared" si="476"/>
        <v>1</v>
      </c>
      <c r="DR428" s="67">
        <f t="shared" si="477"/>
        <v>1</v>
      </c>
      <c r="DS428" s="66" t="str">
        <f t="shared" si="478"/>
        <v>0 missed</v>
      </c>
      <c r="DT428" s="62">
        <f t="shared" si="479"/>
        <v>5</v>
      </c>
      <c r="DU428" s="68">
        <f t="shared" si="480"/>
        <v>1</v>
      </c>
      <c r="DV428" s="68" t="str">
        <f t="shared" si="481"/>
        <v>Q-3 A-2 || Q Total-3, A Total-2</v>
      </c>
      <c r="DW428" s="62" t="str" cm="1">
        <f t="array" ref="DW428">IFERROR(INDEX('Attendance-Slot-1'!$Q$2:$Q$1112,MATCH(1,('Attendance-Slot-1'!$A$2:$A$1112=$C428)*('Attendance-Slot-1'!$G$2:$G$1112=DW$2),0)),"No Data")</f>
        <v>No Data</v>
      </c>
      <c r="DX428" s="62" t="str" cm="1">
        <f t="array" ref="DX428">IFERROR(INDEX('Attendance-Slot-2'!$Q$2:$Q$2595,MATCH(1,('Attendance-Slot-2'!$A$2:$A$2595=$C428)*('Attendance-Slot-2'!$G$2:$G$2595=DW$2),0)),"No Data")</f>
        <v>P-S2_Onsite</v>
      </c>
      <c r="DY428" s="137">
        <f>VLOOKUP($DL428,'Written Exam Marks'!$H:$Q,10,FALSE)</f>
        <v>17.5</v>
      </c>
      <c r="DZ428" s="137">
        <f>VLOOKUP($DL428,'Written Exam Marks'!$H:$Q,9,FALSE)</f>
        <v>35</v>
      </c>
      <c r="EA428" s="62" t="str">
        <f t="shared" si="482"/>
        <v>Present</v>
      </c>
      <c r="EB428" s="62" t="str">
        <f t="shared" si="483"/>
        <v>P-S2_Onsite</v>
      </c>
      <c r="EC428" s="114" t="str">
        <f t="shared" si="420"/>
        <v>P-3, 
A-0, 
No Data-2</v>
      </c>
      <c r="ED428" s="114" t="str">
        <f t="shared" si="421"/>
        <v>P-2, 
A-0, 
No Data-3</v>
      </c>
      <c r="EE428" s="114" t="str">
        <f t="shared" si="484"/>
        <v>P-S1_Onsite</v>
      </c>
      <c r="EF428" s="114" t="str">
        <f t="shared" si="485"/>
        <v>P-S1_Onsite</v>
      </c>
      <c r="EG428" s="114" t="str">
        <f t="shared" si="486"/>
        <v>P-S2_Onsite</v>
      </c>
      <c r="EH428" s="114" t="str">
        <f t="shared" si="487"/>
        <v>P-S1_Onsite</v>
      </c>
      <c r="EI428" s="114" t="str">
        <f t="shared" si="488"/>
        <v>P-S2_Onsite</v>
      </c>
      <c r="EJ428" s="114" t="str">
        <f t="shared" si="489"/>
        <v>P-5, A-0, No Data-0</v>
      </c>
      <c r="EK428" s="114" t="s">
        <v>10453</v>
      </c>
      <c r="EL428" s="114">
        <v>17.5</v>
      </c>
      <c r="EM428" s="114">
        <v>10</v>
      </c>
      <c r="EN428" s="114">
        <v>46</v>
      </c>
      <c r="EO428" s="114">
        <v>73.5</v>
      </c>
      <c r="EP428" s="114" t="s">
        <v>7217</v>
      </c>
      <c r="EQ428" s="114" t="s">
        <v>1054</v>
      </c>
      <c r="ER428" s="114" t="s">
        <v>3182</v>
      </c>
      <c r="ES428" s="114"/>
      <c r="ET428" s="30" t="s">
        <v>3182</v>
      </c>
    </row>
    <row r="429" spans="1:150" x14ac:dyDescent="0.25">
      <c r="A429" s="114">
        <v>426</v>
      </c>
      <c r="B429" s="114" t="s">
        <v>7224</v>
      </c>
      <c r="C429" s="80" t="s">
        <v>4411</v>
      </c>
      <c r="D429" s="30" t="s">
        <v>4412</v>
      </c>
      <c r="E429" s="30" t="s">
        <v>4413</v>
      </c>
      <c r="F429" s="33" t="s">
        <v>7202</v>
      </c>
      <c r="G429" s="30" t="s">
        <v>4414</v>
      </c>
      <c r="H429" s="143">
        <v>11.334</v>
      </c>
      <c r="I429" s="143">
        <v>15</v>
      </c>
      <c r="J429" s="143">
        <v>17</v>
      </c>
      <c r="K429" s="143">
        <v>15</v>
      </c>
      <c r="L429" s="143">
        <v>58.334000000000003</v>
      </c>
      <c r="M429" s="143">
        <v>65</v>
      </c>
      <c r="N429" s="40" t="s">
        <v>7314</v>
      </c>
      <c r="O429" s="40" t="s">
        <v>1593</v>
      </c>
      <c r="P429" s="13" t="str">
        <f t="shared" si="422"/>
        <v>2025EM1100426-MDSDF401</v>
      </c>
      <c r="Q429" s="40" t="str">
        <f t="shared" si="423"/>
        <v>0 missed</v>
      </c>
      <c r="R429" s="40" t="str">
        <f t="shared" si="424"/>
        <v>0 missed</v>
      </c>
      <c r="S429" s="40">
        <f t="shared" si="425"/>
        <v>3</v>
      </c>
      <c r="T429" s="40">
        <f t="shared" si="426"/>
        <v>1</v>
      </c>
      <c r="U429" s="41">
        <f t="shared" si="427"/>
        <v>1</v>
      </c>
      <c r="V429" s="41">
        <f t="shared" si="428"/>
        <v>1</v>
      </c>
      <c r="W429" s="40" t="str">
        <f t="shared" si="429"/>
        <v>0 missed</v>
      </c>
      <c r="X429" s="113">
        <f t="shared" si="430"/>
        <v>4</v>
      </c>
      <c r="Y429" s="13">
        <f t="shared" si="431"/>
        <v>1</v>
      </c>
      <c r="Z429" s="13" t="str">
        <f t="shared" si="432"/>
        <v>Q-3 A-1 || Q Total-3, A Total-1</v>
      </c>
      <c r="AA429" s="113" t="str" cm="1">
        <f t="array" ref="AA429">IFERROR(INDEX('Attendance-Slot-1'!$Q$2:$Q$1112,MATCH(1,('Attendance-Slot-1'!$A$2:$A$1112=$C429)*('Attendance-Slot-1'!$G$2:$G$1112=AA$2),0)),"No Data")</f>
        <v>No Data</v>
      </c>
      <c r="AB429" s="113" t="str" cm="1">
        <f t="array" ref="AB429">IFERROR(INDEX('Attendance-Slot-2'!$Q$2:$Q$2595,MATCH(1,('Attendance-Slot-2'!$A$2:$A$2595=$C429)*('Attendance-Slot-2'!$G$2:$G$2595=AA$2),0)),"No Data")</f>
        <v>No Data</v>
      </c>
      <c r="AC429" s="133" t="e">
        <f>VLOOKUP($P429,'Written Exam Marks'!$H:$Q,10,FALSE)</f>
        <v>#N/A</v>
      </c>
      <c r="AD429" s="133" t="e">
        <f>VLOOKUP($P429,'Written Exam Marks'!$H:$Q,9,FALSE)</f>
        <v>#N/A</v>
      </c>
      <c r="AE429" s="113" t="str">
        <f t="shared" si="433"/>
        <v>No Data</v>
      </c>
      <c r="AF429" s="113" t="str">
        <f t="shared" si="434"/>
        <v>No Data</v>
      </c>
      <c r="AG429" s="146">
        <v>8.5</v>
      </c>
      <c r="AH429" s="146">
        <v>8.5</v>
      </c>
      <c r="AI429" s="146">
        <v>10</v>
      </c>
      <c r="AJ429" s="146">
        <v>10</v>
      </c>
      <c r="AK429" s="146">
        <v>10</v>
      </c>
      <c r="AL429" s="146">
        <v>10</v>
      </c>
      <c r="AM429" s="146">
        <v>57</v>
      </c>
      <c r="AN429" s="146">
        <v>60</v>
      </c>
      <c r="AO429" s="43" t="s">
        <v>7336</v>
      </c>
      <c r="AP429" s="43" t="s">
        <v>1598</v>
      </c>
      <c r="AQ429" s="50" t="str">
        <f t="shared" si="435"/>
        <v>2025EM1100426-MDSDF402</v>
      </c>
      <c r="AR429" s="43" t="str">
        <f t="shared" si="436"/>
        <v>0 missed</v>
      </c>
      <c r="AS429" s="47" t="s">
        <v>7342</v>
      </c>
      <c r="AT429" s="43">
        <f t="shared" si="437"/>
        <v>6</v>
      </c>
      <c r="AU429" s="48" t="s">
        <v>7342</v>
      </c>
      <c r="AV429" s="49">
        <f t="shared" si="438"/>
        <v>1</v>
      </c>
      <c r="AW429" s="48" t="s">
        <v>7342</v>
      </c>
      <c r="AX429" s="43" t="str">
        <f t="shared" si="439"/>
        <v>0 missed</v>
      </c>
      <c r="AY429" s="42">
        <f t="shared" si="440"/>
        <v>6</v>
      </c>
      <c r="AZ429" s="50">
        <f t="shared" si="441"/>
        <v>1</v>
      </c>
      <c r="BA429" s="50" t="str">
        <f t="shared" si="442"/>
        <v>Q-6 A-- || Q Total-6, A Total-0</v>
      </c>
      <c r="BB429" s="42" t="str" cm="1">
        <f t="array" ref="BB429">IFERROR(INDEX('Attendance-Slot-1'!$Q$2:$Q$1112,MATCH(1,('Attendance-Slot-1'!$A$2:$A$1112=$C429)*('Attendance-Slot-1'!$G$2:$G$1112=BB$2),0)),"No Data")</f>
        <v>No Data</v>
      </c>
      <c r="BC429" s="42" t="str" cm="1">
        <f t="array" ref="BC429">IFERROR(INDEX('Attendance-Slot-2'!$Q$2:$Q$2595,MATCH(1,('Attendance-Slot-2'!$A$2:$A$2595=$C429)*('Attendance-Slot-2'!$G$2:$G$2595=BB$2),0)),"No Data")</f>
        <v>A-S2_Online</v>
      </c>
      <c r="BD429" s="134" t="e">
        <f>VLOOKUP($AQ429,'Written Exam Marks'!$H:$Q,10,FALSE)</f>
        <v>#N/A</v>
      </c>
      <c r="BE429" s="134" t="e">
        <f>VLOOKUP($AQ429,'Written Exam Marks'!$H:$Q,9,FALSE)</f>
        <v>#N/A</v>
      </c>
      <c r="BF429" s="42" t="str">
        <f t="shared" si="443"/>
        <v>Absent</v>
      </c>
      <c r="BG429" s="42" t="str">
        <f t="shared" si="444"/>
        <v>A-S2_Online</v>
      </c>
      <c r="BH429" s="147">
        <v>20</v>
      </c>
      <c r="BI429" s="147">
        <v>17.5</v>
      </c>
      <c r="BJ429" s="147">
        <v>37.5</v>
      </c>
      <c r="BK429" s="147">
        <v>60</v>
      </c>
      <c r="BL429" s="52" t="s">
        <v>3697</v>
      </c>
      <c r="BM429" s="52" t="s">
        <v>1606</v>
      </c>
      <c r="BN429" s="57" t="str">
        <f t="shared" si="445"/>
        <v>2025EM1100426-MDSDF403</v>
      </c>
      <c r="BO429" s="52" t="str">
        <f t="shared" si="446"/>
        <v>0 missed</v>
      </c>
      <c r="BP429" s="52" t="str">
        <f t="shared" si="447"/>
        <v>0 missed</v>
      </c>
      <c r="BQ429" s="52">
        <f t="shared" si="448"/>
        <v>1</v>
      </c>
      <c r="BR429" s="52">
        <f t="shared" si="449"/>
        <v>1</v>
      </c>
      <c r="BS429" s="56">
        <f t="shared" si="450"/>
        <v>1</v>
      </c>
      <c r="BT429" s="56">
        <f t="shared" si="451"/>
        <v>1</v>
      </c>
      <c r="BU429" s="52" t="str">
        <f t="shared" si="452"/>
        <v>0 missed</v>
      </c>
      <c r="BV429" s="51">
        <f t="shared" si="453"/>
        <v>2</v>
      </c>
      <c r="BW429" s="57">
        <f t="shared" si="454"/>
        <v>1</v>
      </c>
      <c r="BX429" s="57" t="str">
        <f t="shared" si="455"/>
        <v>Q-1 A-1 || Q Total-1, A Total-1</v>
      </c>
      <c r="BY429" s="51" t="str" cm="1">
        <f t="array" ref="BY429">IFERROR(INDEX('Attendance-Slot-1'!$Q$2:$Q$1112,MATCH(1,('Attendance-Slot-1'!$A$2:$A$1112=$C429)*('Attendance-Slot-1'!$G$2:$G$1112=BY$2),0)),"No Data")</f>
        <v>No Data</v>
      </c>
      <c r="BZ429" s="51" t="str" cm="1">
        <f t="array" ref="BZ429">IFERROR(INDEX('Attendance-Slot-2'!$Q$2:$Q$2595,MATCH(1,('Attendance-Slot-2'!$A$2:$A$2595=$C429)*('Attendance-Slot-2'!$G$2:$G$2595=BY$2),0)),"No Data")</f>
        <v>No Data</v>
      </c>
      <c r="CA429" s="135" t="e">
        <f>VLOOKUP($BN429,'Written Exam Marks'!$H:$Q,10,FALSE)</f>
        <v>#N/A</v>
      </c>
      <c r="CB429" s="135" t="e">
        <f>VLOOKUP($BN429,'Written Exam Marks'!$H:$Q,9,FALSE)</f>
        <v>#N/A</v>
      </c>
      <c r="CC429" s="51" t="str">
        <f t="shared" si="456"/>
        <v>No Data</v>
      </c>
      <c r="CD429" s="51" t="str">
        <f t="shared" si="457"/>
        <v>No Data</v>
      </c>
      <c r="CE429" s="29">
        <v>18</v>
      </c>
      <c r="CF429" s="29">
        <v>20</v>
      </c>
      <c r="CG429" s="29">
        <v>18</v>
      </c>
      <c r="CH429" s="29">
        <v>56</v>
      </c>
      <c r="CI429" s="29">
        <v>60</v>
      </c>
      <c r="CJ429" s="61" t="s">
        <v>7343</v>
      </c>
      <c r="CK429" s="61" t="s">
        <v>1613</v>
      </c>
      <c r="CL429" s="10" t="str">
        <f t="shared" si="458"/>
        <v>2025EM1100426-MDSDF404</v>
      </c>
      <c r="CM429" s="61" t="str">
        <f t="shared" si="459"/>
        <v>0 missed</v>
      </c>
      <c r="CN429" s="61" t="str">
        <f t="shared" si="460"/>
        <v>0 missed</v>
      </c>
      <c r="CO429" s="111">
        <f t="shared" si="461"/>
        <v>2</v>
      </c>
      <c r="CP429" s="111">
        <f t="shared" si="462"/>
        <v>1</v>
      </c>
      <c r="CQ429" s="9">
        <f t="shared" si="463"/>
        <v>1</v>
      </c>
      <c r="CR429" s="9">
        <f t="shared" si="464"/>
        <v>1</v>
      </c>
      <c r="CS429" s="61" t="str">
        <f t="shared" si="465"/>
        <v>0 missed</v>
      </c>
      <c r="CT429" s="111">
        <f t="shared" si="466"/>
        <v>3</v>
      </c>
      <c r="CU429" s="10">
        <f t="shared" si="467"/>
        <v>1</v>
      </c>
      <c r="CV429" s="10" t="str">
        <f t="shared" si="468"/>
        <v>Q-2 A-1 || Q Total-2, A Total-1</v>
      </c>
      <c r="CW429" s="111" t="str" cm="1">
        <f t="array" ref="CW429">IFERROR(INDEX('Attendance-Slot-1'!$Q$2:$Q$1112,MATCH(1,('Attendance-Slot-1'!$A$2:$A$1112=$C429)*('Attendance-Slot-1'!$G$2:$G$1112=CW$2),0)),"No Data")</f>
        <v>No Data</v>
      </c>
      <c r="CX429" s="111" t="str" cm="1">
        <f t="array" ref="CX429">IFERROR(INDEX('Attendance-Slot-2'!$Q$2:$Q$2595,MATCH(1,('Attendance-Slot-2'!$A$2:$A$2595=$C429)*('Attendance-Slot-2'!$G$2:$G$2595=CW$2),0)),"No Data")</f>
        <v>No Data</v>
      </c>
      <c r="CY429" s="136" t="e">
        <f>VLOOKUP($CL429,'Written Exam Marks'!$H:$Q,10,FALSE)</f>
        <v>#N/A</v>
      </c>
      <c r="CZ429" s="136" t="e">
        <f>VLOOKUP($CL429,'Written Exam Marks'!$H:$Q,9,FALSE)</f>
        <v>#N/A</v>
      </c>
      <c r="DA429" s="111" t="str">
        <f t="shared" si="469"/>
        <v>No Data</v>
      </c>
      <c r="DB429" s="111" t="str">
        <f t="shared" si="470"/>
        <v>No Data</v>
      </c>
      <c r="DC429" s="148">
        <v>4.5</v>
      </c>
      <c r="DD429" s="148">
        <v>7.375</v>
      </c>
      <c r="DE429" s="148">
        <v>8</v>
      </c>
      <c r="DF429" s="148">
        <v>10</v>
      </c>
      <c r="DG429" s="148" t="s">
        <v>5</v>
      </c>
      <c r="DH429" s="148">
        <v>29.875</v>
      </c>
      <c r="DI429" s="148">
        <v>65</v>
      </c>
      <c r="DJ429" s="66" t="s">
        <v>7351</v>
      </c>
      <c r="DK429" s="66" t="s">
        <v>1631</v>
      </c>
      <c r="DL429" s="68" t="str">
        <f t="shared" si="471"/>
        <v>2025EM1100426-MDSDF406</v>
      </c>
      <c r="DM429" s="66" t="str">
        <f t="shared" si="472"/>
        <v>0 missed</v>
      </c>
      <c r="DN429" s="66" t="str">
        <f t="shared" si="473"/>
        <v>1 missed</v>
      </c>
      <c r="DO429" s="62">
        <f t="shared" si="474"/>
        <v>3</v>
      </c>
      <c r="DP429" s="62">
        <f t="shared" si="475"/>
        <v>1</v>
      </c>
      <c r="DQ429" s="67">
        <f t="shared" si="476"/>
        <v>1</v>
      </c>
      <c r="DR429" s="67">
        <f t="shared" si="477"/>
        <v>0.5</v>
      </c>
      <c r="DS429" s="66" t="str">
        <f t="shared" si="478"/>
        <v>1 missed</v>
      </c>
      <c r="DT429" s="62">
        <f t="shared" si="479"/>
        <v>4</v>
      </c>
      <c r="DU429" s="68">
        <f t="shared" si="480"/>
        <v>0.8</v>
      </c>
      <c r="DV429" s="68" t="str">
        <f t="shared" si="481"/>
        <v>Q-3 A-1 || Q Total-3, A Total-2</v>
      </c>
      <c r="DW429" s="62" t="str" cm="1">
        <f t="array" ref="DW429">IFERROR(INDEX('Attendance-Slot-1'!$Q$2:$Q$1112,MATCH(1,('Attendance-Slot-1'!$A$2:$A$1112=$C429)*('Attendance-Slot-1'!$G$2:$G$1112=DW$2),0)),"No Data")</f>
        <v>No Data</v>
      </c>
      <c r="DX429" s="62" t="str" cm="1">
        <f t="array" ref="DX429">IFERROR(INDEX('Attendance-Slot-2'!$Q$2:$Q$2595,MATCH(1,('Attendance-Slot-2'!$A$2:$A$2595=$C429)*('Attendance-Slot-2'!$G$2:$G$2595=DW$2),0)),"No Data")</f>
        <v>No Data</v>
      </c>
      <c r="DY429" s="137" t="e">
        <f>VLOOKUP($DL429,'Written Exam Marks'!$H:$Q,10,FALSE)</f>
        <v>#N/A</v>
      </c>
      <c r="DZ429" s="137" t="e">
        <f>VLOOKUP($DL429,'Written Exam Marks'!$H:$Q,9,FALSE)</f>
        <v>#N/A</v>
      </c>
      <c r="EA429" s="62" t="str">
        <f t="shared" si="482"/>
        <v>No Data</v>
      </c>
      <c r="EB429" s="62" t="str">
        <f t="shared" si="483"/>
        <v>No Data</v>
      </c>
      <c r="EC429" s="114" t="str">
        <f t="shared" si="420"/>
        <v>P-0, 
A-0, 
No Data-5</v>
      </c>
      <c r="ED429" s="114" t="str">
        <f t="shared" si="421"/>
        <v>P-0, 
A-1, 
No Data-4</v>
      </c>
      <c r="EE429" s="114" t="str">
        <f t="shared" si="484"/>
        <v>No Data</v>
      </c>
      <c r="EF429" s="114" t="str">
        <f t="shared" si="485"/>
        <v>A-S2_Online</v>
      </c>
      <c r="EG429" s="114" t="str">
        <f t="shared" si="486"/>
        <v>No Data</v>
      </c>
      <c r="EH429" s="114" t="str">
        <f t="shared" si="487"/>
        <v>No Data</v>
      </c>
      <c r="EI429" s="114" t="str">
        <f t="shared" si="488"/>
        <v>No Data</v>
      </c>
      <c r="EJ429" s="114" t="str">
        <f t="shared" si="489"/>
        <v>P-0, A-1, No Data-4</v>
      </c>
      <c r="EK429" s="114" t="s">
        <v>10454</v>
      </c>
      <c r="EL429" s="114" t="e">
        <v>#N/A</v>
      </c>
      <c r="EM429" s="114" t="e">
        <v>#N/A</v>
      </c>
      <c r="EN429" s="114" t="e">
        <v>#N/A</v>
      </c>
      <c r="EO429" s="114" t="e">
        <v>#N/A</v>
      </c>
      <c r="EP429" s="114" t="s">
        <v>7217</v>
      </c>
      <c r="EQ429" s="114" t="s">
        <v>1031</v>
      </c>
      <c r="ER429" s="114" t="s">
        <v>4411</v>
      </c>
      <c r="ES429" s="114" t="s">
        <v>1098</v>
      </c>
      <c r="ET429" s="30" t="s">
        <v>4411</v>
      </c>
    </row>
    <row r="430" spans="1:150" x14ac:dyDescent="0.25">
      <c r="A430" s="114">
        <v>427</v>
      </c>
      <c r="B430" s="114" t="s">
        <v>7224</v>
      </c>
      <c r="C430" s="80" t="s">
        <v>4415</v>
      </c>
      <c r="D430" s="30" t="s">
        <v>4416</v>
      </c>
      <c r="E430" s="30" t="s">
        <v>4417</v>
      </c>
      <c r="F430" s="33" t="s">
        <v>7201</v>
      </c>
      <c r="G430" s="30" t="s">
        <v>4418</v>
      </c>
      <c r="H430" s="143">
        <v>14</v>
      </c>
      <c r="I430" s="143">
        <v>15</v>
      </c>
      <c r="J430" s="143" t="s">
        <v>5</v>
      </c>
      <c r="K430" s="143" t="s">
        <v>5</v>
      </c>
      <c r="L430" s="143">
        <v>29</v>
      </c>
      <c r="M430" s="143">
        <v>65</v>
      </c>
      <c r="N430" s="40" t="s">
        <v>7314</v>
      </c>
      <c r="O430" s="40" t="s">
        <v>1593</v>
      </c>
      <c r="P430" s="13" t="str">
        <f t="shared" si="422"/>
        <v>2025EM1100427-MDSDF401</v>
      </c>
      <c r="Q430" s="40" t="str">
        <f t="shared" si="423"/>
        <v>1 missed</v>
      </c>
      <c r="R430" s="40" t="str">
        <f t="shared" si="424"/>
        <v>1 missed</v>
      </c>
      <c r="S430" s="40">
        <f t="shared" si="425"/>
        <v>2</v>
      </c>
      <c r="T430" s="40">
        <f t="shared" si="426"/>
        <v>0</v>
      </c>
      <c r="U430" s="41">
        <f t="shared" si="427"/>
        <v>0.66666666666666663</v>
      </c>
      <c r="V430" s="41">
        <f t="shared" si="428"/>
        <v>0</v>
      </c>
      <c r="W430" s="40" t="str">
        <f t="shared" si="429"/>
        <v>2 missed</v>
      </c>
      <c r="X430" s="113">
        <f t="shared" si="430"/>
        <v>2</v>
      </c>
      <c r="Y430" s="13">
        <f t="shared" si="431"/>
        <v>0.5</v>
      </c>
      <c r="Z430" s="13" t="str">
        <f t="shared" si="432"/>
        <v>Q-2 A-0 || Q Total-3, A Total-1</v>
      </c>
      <c r="AA430" s="113" t="str" cm="1">
        <f t="array" ref="AA430">IFERROR(INDEX('Attendance-Slot-1'!$Q$2:$Q$1112,MATCH(1,('Attendance-Slot-1'!$A$2:$A$1112=$C430)*('Attendance-Slot-1'!$G$2:$G$1112=AA$2),0)),"No Data")</f>
        <v>No Data</v>
      </c>
      <c r="AB430" s="113" t="str" cm="1">
        <f t="array" ref="AB430">IFERROR(INDEX('Attendance-Slot-2'!$Q$2:$Q$2595,MATCH(1,('Attendance-Slot-2'!$A$2:$A$2595=$C430)*('Attendance-Slot-2'!$G$2:$G$2595=AA$2),0)),"No Data")</f>
        <v>A-S2_Onsite</v>
      </c>
      <c r="AC430" s="133" t="e">
        <f>VLOOKUP($P430,'Written Exam Marks'!$H:$Q,10,FALSE)</f>
        <v>#N/A</v>
      </c>
      <c r="AD430" s="133" t="e">
        <f>VLOOKUP($P430,'Written Exam Marks'!$H:$Q,9,FALSE)</f>
        <v>#N/A</v>
      </c>
      <c r="AE430" s="113" t="str">
        <f t="shared" si="433"/>
        <v>Absent</v>
      </c>
      <c r="AF430" s="113" t="str">
        <f t="shared" si="434"/>
        <v>A-S2_Onsite</v>
      </c>
      <c r="AG430" s="146">
        <v>9.5</v>
      </c>
      <c r="AH430" s="146">
        <v>8.5</v>
      </c>
      <c r="AI430" s="146">
        <v>9</v>
      </c>
      <c r="AJ430" s="146">
        <v>9</v>
      </c>
      <c r="AK430" s="146">
        <v>10</v>
      </c>
      <c r="AL430" s="146">
        <v>10</v>
      </c>
      <c r="AM430" s="146">
        <v>56</v>
      </c>
      <c r="AN430" s="146">
        <v>60</v>
      </c>
      <c r="AO430" s="43" t="s">
        <v>7336</v>
      </c>
      <c r="AP430" s="43" t="s">
        <v>1598</v>
      </c>
      <c r="AQ430" s="50" t="str">
        <f t="shared" si="435"/>
        <v>2025EM1100427-MDSDF402</v>
      </c>
      <c r="AR430" s="43" t="str">
        <f t="shared" si="436"/>
        <v>0 missed</v>
      </c>
      <c r="AS430" s="47" t="s">
        <v>7342</v>
      </c>
      <c r="AT430" s="43">
        <f t="shared" si="437"/>
        <v>6</v>
      </c>
      <c r="AU430" s="48" t="s">
        <v>7342</v>
      </c>
      <c r="AV430" s="49">
        <f t="shared" si="438"/>
        <v>1</v>
      </c>
      <c r="AW430" s="48" t="s">
        <v>7342</v>
      </c>
      <c r="AX430" s="43" t="str">
        <f t="shared" si="439"/>
        <v>0 missed</v>
      </c>
      <c r="AY430" s="42">
        <f t="shared" si="440"/>
        <v>6</v>
      </c>
      <c r="AZ430" s="50">
        <f t="shared" si="441"/>
        <v>1</v>
      </c>
      <c r="BA430" s="50" t="str">
        <f t="shared" si="442"/>
        <v>Q-6 A-- || Q Total-6, A Total-0</v>
      </c>
      <c r="BB430" s="42" t="str" cm="1">
        <f t="array" ref="BB430">IFERROR(INDEX('Attendance-Slot-1'!$Q$2:$Q$1112,MATCH(1,('Attendance-Slot-1'!$A$2:$A$1112=$C430)*('Attendance-Slot-1'!$G$2:$G$1112=BB$2),0)),"No Data")</f>
        <v>No Data</v>
      </c>
      <c r="BC430" s="42" t="str" cm="1">
        <f t="array" ref="BC430">IFERROR(INDEX('Attendance-Slot-2'!$Q$2:$Q$2595,MATCH(1,('Attendance-Slot-2'!$A$2:$A$2595=$C430)*('Attendance-Slot-2'!$G$2:$G$2595=BB$2),0)),"No Data")</f>
        <v>A-S2_Onsite</v>
      </c>
      <c r="BD430" s="134" t="e">
        <f>VLOOKUP($AQ430,'Written Exam Marks'!$H:$Q,10,FALSE)</f>
        <v>#N/A</v>
      </c>
      <c r="BE430" s="134" t="e">
        <f>VLOOKUP($AQ430,'Written Exam Marks'!$H:$Q,9,FALSE)</f>
        <v>#N/A</v>
      </c>
      <c r="BF430" s="42" t="str">
        <f t="shared" si="443"/>
        <v>Absent</v>
      </c>
      <c r="BG430" s="42" t="str">
        <f t="shared" si="444"/>
        <v>A-S2_Onsite</v>
      </c>
      <c r="BH430" s="147">
        <v>18</v>
      </c>
      <c r="BI430" s="147">
        <v>29</v>
      </c>
      <c r="BJ430" s="147">
        <v>47</v>
      </c>
      <c r="BK430" s="147">
        <v>60</v>
      </c>
      <c r="BL430" s="52" t="s">
        <v>3697</v>
      </c>
      <c r="BM430" s="52" t="s">
        <v>1606</v>
      </c>
      <c r="BN430" s="57" t="str">
        <f t="shared" si="445"/>
        <v>2025EM1100427-MDSDF403</v>
      </c>
      <c r="BO430" s="52" t="str">
        <f t="shared" si="446"/>
        <v>0 missed</v>
      </c>
      <c r="BP430" s="52" t="str">
        <f t="shared" si="447"/>
        <v>0 missed</v>
      </c>
      <c r="BQ430" s="52">
        <f t="shared" si="448"/>
        <v>1</v>
      </c>
      <c r="BR430" s="52">
        <f t="shared" si="449"/>
        <v>1</v>
      </c>
      <c r="BS430" s="56">
        <f t="shared" si="450"/>
        <v>1</v>
      </c>
      <c r="BT430" s="56">
        <f t="shared" si="451"/>
        <v>1</v>
      </c>
      <c r="BU430" s="52" t="str">
        <f t="shared" si="452"/>
        <v>0 missed</v>
      </c>
      <c r="BV430" s="51">
        <f t="shared" si="453"/>
        <v>2</v>
      </c>
      <c r="BW430" s="57">
        <f t="shared" si="454"/>
        <v>1</v>
      </c>
      <c r="BX430" s="57" t="str">
        <f t="shared" si="455"/>
        <v>Q-1 A-1 || Q Total-1, A Total-1</v>
      </c>
      <c r="BY430" s="51" t="str" cm="1">
        <f t="array" ref="BY430">IFERROR(INDEX('Attendance-Slot-1'!$Q$2:$Q$1112,MATCH(1,('Attendance-Slot-1'!$A$2:$A$1112=$C430)*('Attendance-Slot-1'!$G$2:$G$1112=BY$2),0)),"No Data")</f>
        <v>No Data</v>
      </c>
      <c r="BZ430" s="51" t="str" cm="1">
        <f t="array" ref="BZ430">IFERROR(INDEX('Attendance-Slot-2'!$Q$2:$Q$2595,MATCH(1,('Attendance-Slot-2'!$A$2:$A$2595=$C430)*('Attendance-Slot-2'!$G$2:$G$2595=BY$2),0)),"No Data")</f>
        <v>A-S2_Onsite</v>
      </c>
      <c r="CA430" s="135" t="e">
        <f>VLOOKUP($BN430,'Written Exam Marks'!$H:$Q,10,FALSE)</f>
        <v>#N/A</v>
      </c>
      <c r="CB430" s="135" t="e">
        <f>VLOOKUP($BN430,'Written Exam Marks'!$H:$Q,9,FALSE)</f>
        <v>#N/A</v>
      </c>
      <c r="CC430" s="51" t="str">
        <f t="shared" si="456"/>
        <v>Absent</v>
      </c>
      <c r="CD430" s="51" t="str">
        <f t="shared" si="457"/>
        <v>A-S2_Onsite</v>
      </c>
      <c r="CE430" s="29">
        <v>15</v>
      </c>
      <c r="CF430" s="29">
        <v>19</v>
      </c>
      <c r="CG430" s="29" t="s">
        <v>5</v>
      </c>
      <c r="CH430" s="29">
        <v>34</v>
      </c>
      <c r="CI430" s="29">
        <v>60</v>
      </c>
      <c r="CJ430" s="61" t="s">
        <v>7343</v>
      </c>
      <c r="CK430" s="61" t="s">
        <v>1613</v>
      </c>
      <c r="CL430" s="10" t="str">
        <f t="shared" si="458"/>
        <v>2025EM1100427-MDSDF404</v>
      </c>
      <c r="CM430" s="61" t="str">
        <f t="shared" si="459"/>
        <v>0 missed</v>
      </c>
      <c r="CN430" s="61" t="str">
        <f t="shared" si="460"/>
        <v>1 missed</v>
      </c>
      <c r="CO430" s="111">
        <f t="shared" si="461"/>
        <v>2</v>
      </c>
      <c r="CP430" s="111">
        <f t="shared" si="462"/>
        <v>0</v>
      </c>
      <c r="CQ430" s="9">
        <f t="shared" si="463"/>
        <v>1</v>
      </c>
      <c r="CR430" s="9">
        <f t="shared" si="464"/>
        <v>0</v>
      </c>
      <c r="CS430" s="61" t="str">
        <f t="shared" si="465"/>
        <v>1 missed</v>
      </c>
      <c r="CT430" s="111">
        <f t="shared" si="466"/>
        <v>2</v>
      </c>
      <c r="CU430" s="10">
        <f t="shared" si="467"/>
        <v>0.66666666666666663</v>
      </c>
      <c r="CV430" s="10" t="str">
        <f t="shared" si="468"/>
        <v>Q-2 A-0 || Q Total-2, A Total-1</v>
      </c>
      <c r="CW430" s="111" t="str" cm="1">
        <f t="array" ref="CW430">IFERROR(INDEX('Attendance-Slot-1'!$Q$2:$Q$1112,MATCH(1,('Attendance-Slot-1'!$A$2:$A$1112=$C430)*('Attendance-Slot-1'!$G$2:$G$1112=CW$2),0)),"No Data")</f>
        <v>No Data</v>
      </c>
      <c r="CX430" s="111" t="str" cm="1">
        <f t="array" ref="CX430">IFERROR(INDEX('Attendance-Slot-2'!$Q$2:$Q$2595,MATCH(1,('Attendance-Slot-2'!$A$2:$A$2595=$C430)*('Attendance-Slot-2'!$G$2:$G$2595=CW$2),0)),"No Data")</f>
        <v>A-S2_Onsite</v>
      </c>
      <c r="CY430" s="136" t="e">
        <f>VLOOKUP($CL430,'Written Exam Marks'!$H:$Q,10,FALSE)</f>
        <v>#N/A</v>
      </c>
      <c r="CZ430" s="136" t="e">
        <f>VLOOKUP($CL430,'Written Exam Marks'!$H:$Q,9,FALSE)</f>
        <v>#N/A</v>
      </c>
      <c r="DA430" s="111" t="str">
        <f t="shared" si="469"/>
        <v>Absent</v>
      </c>
      <c r="DB430" s="111" t="str">
        <f t="shared" si="470"/>
        <v>A-S2_Onsite</v>
      </c>
      <c r="DC430" s="148">
        <v>4</v>
      </c>
      <c r="DD430" s="148">
        <v>6.25</v>
      </c>
      <c r="DE430" s="148" t="s">
        <v>5</v>
      </c>
      <c r="DF430" s="148" t="s">
        <v>5</v>
      </c>
      <c r="DG430" s="148" t="s">
        <v>5</v>
      </c>
      <c r="DH430" s="148">
        <v>10.25</v>
      </c>
      <c r="DI430" s="148">
        <v>65</v>
      </c>
      <c r="DJ430" s="66" t="s">
        <v>7351</v>
      </c>
      <c r="DK430" s="66" t="s">
        <v>1631</v>
      </c>
      <c r="DL430" s="68" t="str">
        <f t="shared" si="471"/>
        <v>2025EM1100427-MDSDF406</v>
      </c>
      <c r="DM430" s="66" t="str">
        <f t="shared" si="472"/>
        <v>1 missed</v>
      </c>
      <c r="DN430" s="66" t="str">
        <f t="shared" si="473"/>
        <v>2 missed</v>
      </c>
      <c r="DO430" s="62">
        <f t="shared" si="474"/>
        <v>2</v>
      </c>
      <c r="DP430" s="62">
        <f t="shared" si="475"/>
        <v>0</v>
      </c>
      <c r="DQ430" s="67">
        <f t="shared" si="476"/>
        <v>0.66666666666666663</v>
      </c>
      <c r="DR430" s="67">
        <f t="shared" si="477"/>
        <v>0</v>
      </c>
      <c r="DS430" s="66" t="str">
        <f t="shared" si="478"/>
        <v>3 missed</v>
      </c>
      <c r="DT430" s="62">
        <f t="shared" si="479"/>
        <v>2</v>
      </c>
      <c r="DU430" s="68">
        <f t="shared" si="480"/>
        <v>0.4</v>
      </c>
      <c r="DV430" s="68" t="str">
        <f t="shared" si="481"/>
        <v>Q-2 A-0 || Q Total-3, A Total-2</v>
      </c>
      <c r="DW430" s="62" t="str" cm="1">
        <f t="array" ref="DW430">IFERROR(INDEX('Attendance-Slot-1'!$Q$2:$Q$1112,MATCH(1,('Attendance-Slot-1'!$A$2:$A$1112=$C430)*('Attendance-Slot-1'!$G$2:$G$1112=DW$2),0)),"No Data")</f>
        <v>No Data</v>
      </c>
      <c r="DX430" s="62" t="str" cm="1">
        <f t="array" ref="DX430">IFERROR(INDEX('Attendance-Slot-2'!$Q$2:$Q$2595,MATCH(1,('Attendance-Slot-2'!$A$2:$A$2595=$C430)*('Attendance-Slot-2'!$G$2:$G$2595=DW$2),0)),"No Data")</f>
        <v>A-S2_Onsite</v>
      </c>
      <c r="DY430" s="137" t="e">
        <f>VLOOKUP($DL430,'Written Exam Marks'!$H:$Q,10,FALSE)</f>
        <v>#N/A</v>
      </c>
      <c r="DZ430" s="137" t="e">
        <f>VLOOKUP($DL430,'Written Exam Marks'!$H:$Q,9,FALSE)</f>
        <v>#N/A</v>
      </c>
      <c r="EA430" s="62" t="str">
        <f t="shared" si="482"/>
        <v>Absent</v>
      </c>
      <c r="EB430" s="62" t="str">
        <f t="shared" si="483"/>
        <v>A-S2_Onsite</v>
      </c>
      <c r="EC430" s="114" t="str">
        <f t="shared" si="420"/>
        <v>P-0, 
A-0, 
No Data-5</v>
      </c>
      <c r="ED430" s="114" t="str">
        <f t="shared" si="421"/>
        <v>P-0, 
A-5, 
No Data-0</v>
      </c>
      <c r="EE430" s="114" t="str">
        <f t="shared" si="484"/>
        <v>A-S2_Onsite</v>
      </c>
      <c r="EF430" s="114" t="str">
        <f t="shared" si="485"/>
        <v>A-S2_Onsite</v>
      </c>
      <c r="EG430" s="114" t="str">
        <f t="shared" si="486"/>
        <v>A-S2_Onsite</v>
      </c>
      <c r="EH430" s="114" t="str">
        <f t="shared" si="487"/>
        <v>A-S2_Onsite</v>
      </c>
      <c r="EI430" s="114" t="str">
        <f t="shared" si="488"/>
        <v>A-S2_Onsite</v>
      </c>
      <c r="EJ430" s="114" t="str">
        <f t="shared" si="489"/>
        <v>P-0, A-5, No Data-0</v>
      </c>
      <c r="EK430" s="114" t="s">
        <v>10453</v>
      </c>
      <c r="EL430" s="114">
        <v>30</v>
      </c>
      <c r="EM430" s="114">
        <v>10</v>
      </c>
      <c r="EN430" s="114" t="s">
        <v>10455</v>
      </c>
      <c r="EO430" s="114">
        <v>40</v>
      </c>
      <c r="EP430" s="114" t="s">
        <v>7218</v>
      </c>
      <c r="EQ430" s="114" t="s">
        <v>1054</v>
      </c>
      <c r="ER430" s="114" t="s">
        <v>4415</v>
      </c>
      <c r="ES430" s="114" t="s">
        <v>7218</v>
      </c>
      <c r="ET430" s="30" t="s">
        <v>4415</v>
      </c>
    </row>
    <row r="431" spans="1:150" x14ac:dyDescent="0.25">
      <c r="A431" s="114">
        <v>428</v>
      </c>
      <c r="B431" s="114" t="s">
        <v>7224</v>
      </c>
      <c r="C431" s="80" t="s">
        <v>4419</v>
      </c>
      <c r="D431" s="30" t="s">
        <v>4420</v>
      </c>
      <c r="E431" s="30" t="s">
        <v>4421</v>
      </c>
      <c r="F431" s="33" t="s">
        <v>7201</v>
      </c>
      <c r="G431" s="30" t="s">
        <v>4422</v>
      </c>
      <c r="H431" s="143" t="s">
        <v>5</v>
      </c>
      <c r="I431" s="143" t="s">
        <v>5</v>
      </c>
      <c r="J431" s="143" t="s">
        <v>5</v>
      </c>
      <c r="K431" s="143" t="s">
        <v>5</v>
      </c>
      <c r="L431" s="143">
        <v>0</v>
      </c>
      <c r="M431" s="143">
        <v>65</v>
      </c>
      <c r="N431" s="40" t="s">
        <v>7314</v>
      </c>
      <c r="O431" s="40" t="s">
        <v>1593</v>
      </c>
      <c r="P431" s="13" t="str">
        <f t="shared" si="422"/>
        <v>2025EM1100428-MDSDF401</v>
      </c>
      <c r="Q431" s="40" t="str">
        <f t="shared" si="423"/>
        <v>3 missed</v>
      </c>
      <c r="R431" s="40" t="str">
        <f t="shared" si="424"/>
        <v>1 missed</v>
      </c>
      <c r="S431" s="40">
        <f t="shared" si="425"/>
        <v>0</v>
      </c>
      <c r="T431" s="40">
        <f t="shared" si="426"/>
        <v>0</v>
      </c>
      <c r="U431" s="41">
        <f t="shared" si="427"/>
        <v>0</v>
      </c>
      <c r="V431" s="41">
        <f t="shared" si="428"/>
        <v>0</v>
      </c>
      <c r="W431" s="40" t="str">
        <f t="shared" si="429"/>
        <v>4 missed</v>
      </c>
      <c r="X431" s="113">
        <f t="shared" si="430"/>
        <v>0</v>
      </c>
      <c r="Y431" s="13">
        <f t="shared" si="431"/>
        <v>0</v>
      </c>
      <c r="Z431" s="13" t="str">
        <f t="shared" si="432"/>
        <v>Q-0 A-0 || Q Total-3, A Total-1</v>
      </c>
      <c r="AA431" s="113" t="str" cm="1">
        <f t="array" ref="AA431">IFERROR(INDEX('Attendance-Slot-1'!$Q$2:$Q$1112,MATCH(1,('Attendance-Slot-1'!$A$2:$A$1112=$C431)*('Attendance-Slot-1'!$G$2:$G$1112=AA$2),0)),"No Data")</f>
        <v>No Data</v>
      </c>
      <c r="AB431" s="113" t="str" cm="1">
        <f t="array" ref="AB431">IFERROR(INDEX('Attendance-Slot-2'!$Q$2:$Q$2595,MATCH(1,('Attendance-Slot-2'!$A$2:$A$2595=$C431)*('Attendance-Slot-2'!$G$2:$G$2595=AA$2),0)),"No Data")</f>
        <v>A-S2_Onsite</v>
      </c>
      <c r="AC431" s="133" t="e">
        <f>VLOOKUP($P431,'Written Exam Marks'!$H:$Q,10,FALSE)</f>
        <v>#N/A</v>
      </c>
      <c r="AD431" s="133" t="e">
        <f>VLOOKUP($P431,'Written Exam Marks'!$H:$Q,9,FALSE)</f>
        <v>#N/A</v>
      </c>
      <c r="AE431" s="113" t="str">
        <f t="shared" si="433"/>
        <v>Absent</v>
      </c>
      <c r="AF431" s="113" t="str">
        <f t="shared" si="434"/>
        <v>A-S2_Onsite</v>
      </c>
      <c r="AG431" s="146" t="s">
        <v>5</v>
      </c>
      <c r="AH431" s="146" t="s">
        <v>5</v>
      </c>
      <c r="AI431" s="146" t="s">
        <v>5</v>
      </c>
      <c r="AJ431" s="146" t="s">
        <v>5</v>
      </c>
      <c r="AK431" s="146" t="s">
        <v>5</v>
      </c>
      <c r="AL431" s="146" t="s">
        <v>5</v>
      </c>
      <c r="AM431" s="146">
        <v>0</v>
      </c>
      <c r="AN431" s="146">
        <v>60</v>
      </c>
      <c r="AO431" s="43" t="s">
        <v>7336</v>
      </c>
      <c r="AP431" s="43" t="s">
        <v>1598</v>
      </c>
      <c r="AQ431" s="50" t="str">
        <f t="shared" si="435"/>
        <v>2025EM1100428-MDSDF402</v>
      </c>
      <c r="AR431" s="43" t="str">
        <f t="shared" si="436"/>
        <v>6 missed</v>
      </c>
      <c r="AS431" s="47" t="s">
        <v>7342</v>
      </c>
      <c r="AT431" s="43">
        <f t="shared" si="437"/>
        <v>0</v>
      </c>
      <c r="AU431" s="48" t="s">
        <v>7342</v>
      </c>
      <c r="AV431" s="49">
        <f t="shared" si="438"/>
        <v>0</v>
      </c>
      <c r="AW431" s="48" t="s">
        <v>7342</v>
      </c>
      <c r="AX431" s="43" t="str">
        <f t="shared" si="439"/>
        <v>6 missed</v>
      </c>
      <c r="AY431" s="42">
        <f t="shared" si="440"/>
        <v>0</v>
      </c>
      <c r="AZ431" s="50">
        <f t="shared" si="441"/>
        <v>0</v>
      </c>
      <c r="BA431" s="50" t="str">
        <f t="shared" si="442"/>
        <v>Q-0 A-- || Q Total-6, A Total-0</v>
      </c>
      <c r="BB431" s="42" t="str" cm="1">
        <f t="array" ref="BB431">IFERROR(INDEX('Attendance-Slot-1'!$Q$2:$Q$1112,MATCH(1,('Attendance-Slot-1'!$A$2:$A$1112=$C431)*('Attendance-Slot-1'!$G$2:$G$1112=BB$2),0)),"No Data")</f>
        <v>No Data</v>
      </c>
      <c r="BC431" s="42" t="str" cm="1">
        <f t="array" ref="BC431">IFERROR(INDEX('Attendance-Slot-2'!$Q$2:$Q$2595,MATCH(1,('Attendance-Slot-2'!$A$2:$A$2595=$C431)*('Attendance-Slot-2'!$G$2:$G$2595=BB$2),0)),"No Data")</f>
        <v>A-S2_Onsite</v>
      </c>
      <c r="BD431" s="134" t="e">
        <f>VLOOKUP($AQ431,'Written Exam Marks'!$H:$Q,10,FALSE)</f>
        <v>#N/A</v>
      </c>
      <c r="BE431" s="134" t="e">
        <f>VLOOKUP($AQ431,'Written Exam Marks'!$H:$Q,9,FALSE)</f>
        <v>#N/A</v>
      </c>
      <c r="BF431" s="42" t="str">
        <f t="shared" si="443"/>
        <v>Absent</v>
      </c>
      <c r="BG431" s="42" t="str">
        <f t="shared" si="444"/>
        <v>A-S2_Onsite</v>
      </c>
      <c r="BH431" s="147" t="s">
        <v>5</v>
      </c>
      <c r="BI431" s="147" t="s">
        <v>5</v>
      </c>
      <c r="BJ431" s="147">
        <v>0</v>
      </c>
      <c r="BK431" s="147">
        <v>60</v>
      </c>
      <c r="BL431" s="52" t="s">
        <v>3697</v>
      </c>
      <c r="BM431" s="52" t="s">
        <v>1606</v>
      </c>
      <c r="BN431" s="57" t="str">
        <f t="shared" si="445"/>
        <v>2025EM1100428-MDSDF403</v>
      </c>
      <c r="BO431" s="52" t="str">
        <f t="shared" si="446"/>
        <v>1 missed</v>
      </c>
      <c r="BP431" s="52" t="str">
        <f t="shared" si="447"/>
        <v>1 missed</v>
      </c>
      <c r="BQ431" s="52">
        <f t="shared" si="448"/>
        <v>0</v>
      </c>
      <c r="BR431" s="52">
        <f t="shared" si="449"/>
        <v>0</v>
      </c>
      <c r="BS431" s="56">
        <f t="shared" si="450"/>
        <v>0</v>
      </c>
      <c r="BT431" s="56">
        <f t="shared" si="451"/>
        <v>0</v>
      </c>
      <c r="BU431" s="52" t="str">
        <f t="shared" si="452"/>
        <v>2 missed</v>
      </c>
      <c r="BV431" s="51">
        <f t="shared" si="453"/>
        <v>0</v>
      </c>
      <c r="BW431" s="57">
        <f t="shared" si="454"/>
        <v>0</v>
      </c>
      <c r="BX431" s="57" t="str">
        <f t="shared" si="455"/>
        <v>Q-0 A-0 || Q Total-1, A Total-1</v>
      </c>
      <c r="BY431" s="51" t="str" cm="1">
        <f t="array" ref="BY431">IFERROR(INDEX('Attendance-Slot-1'!$Q$2:$Q$1112,MATCH(1,('Attendance-Slot-1'!$A$2:$A$1112=$C431)*('Attendance-Slot-1'!$G$2:$G$1112=BY$2),0)),"No Data")</f>
        <v>No Data</v>
      </c>
      <c r="BZ431" s="51" t="str" cm="1">
        <f t="array" ref="BZ431">IFERROR(INDEX('Attendance-Slot-2'!$Q$2:$Q$2595,MATCH(1,('Attendance-Slot-2'!$A$2:$A$2595=$C431)*('Attendance-Slot-2'!$G$2:$G$2595=BY$2),0)),"No Data")</f>
        <v>A-S2_Onsite</v>
      </c>
      <c r="CA431" s="135" t="e">
        <f>VLOOKUP($BN431,'Written Exam Marks'!$H:$Q,10,FALSE)</f>
        <v>#N/A</v>
      </c>
      <c r="CB431" s="135" t="e">
        <f>VLOOKUP($BN431,'Written Exam Marks'!$H:$Q,9,FALSE)</f>
        <v>#N/A</v>
      </c>
      <c r="CC431" s="51" t="str">
        <f t="shared" si="456"/>
        <v>Absent</v>
      </c>
      <c r="CD431" s="51" t="str">
        <f t="shared" si="457"/>
        <v>A-S2_Onsite</v>
      </c>
      <c r="CE431" s="29" t="s">
        <v>5</v>
      </c>
      <c r="CF431" s="29" t="s">
        <v>5</v>
      </c>
      <c r="CG431" s="29" t="s">
        <v>5</v>
      </c>
      <c r="CH431" s="29">
        <v>0</v>
      </c>
      <c r="CI431" s="29">
        <v>60</v>
      </c>
      <c r="CJ431" s="61" t="s">
        <v>7343</v>
      </c>
      <c r="CK431" s="61" t="s">
        <v>1613</v>
      </c>
      <c r="CL431" s="10" t="str">
        <f t="shared" si="458"/>
        <v>2025EM1100428-MDSDF404</v>
      </c>
      <c r="CM431" s="61" t="str">
        <f t="shared" si="459"/>
        <v>2 missed</v>
      </c>
      <c r="CN431" s="61" t="str">
        <f t="shared" si="460"/>
        <v>1 missed</v>
      </c>
      <c r="CO431" s="111">
        <f t="shared" si="461"/>
        <v>0</v>
      </c>
      <c r="CP431" s="111">
        <f t="shared" si="462"/>
        <v>0</v>
      </c>
      <c r="CQ431" s="9">
        <f t="shared" si="463"/>
        <v>0</v>
      </c>
      <c r="CR431" s="9">
        <f t="shared" si="464"/>
        <v>0</v>
      </c>
      <c r="CS431" s="61" t="str">
        <f t="shared" si="465"/>
        <v>3 missed</v>
      </c>
      <c r="CT431" s="111">
        <f t="shared" si="466"/>
        <v>0</v>
      </c>
      <c r="CU431" s="10">
        <f t="shared" si="467"/>
        <v>0</v>
      </c>
      <c r="CV431" s="10" t="str">
        <f t="shared" si="468"/>
        <v>Q-0 A-0 || Q Total-2, A Total-1</v>
      </c>
      <c r="CW431" s="111" t="str" cm="1">
        <f t="array" ref="CW431">IFERROR(INDEX('Attendance-Slot-1'!$Q$2:$Q$1112,MATCH(1,('Attendance-Slot-1'!$A$2:$A$1112=$C431)*('Attendance-Slot-1'!$G$2:$G$1112=CW$2),0)),"No Data")</f>
        <v>No Data</v>
      </c>
      <c r="CX431" s="111" t="str" cm="1">
        <f t="array" ref="CX431">IFERROR(INDEX('Attendance-Slot-2'!$Q$2:$Q$2595,MATCH(1,('Attendance-Slot-2'!$A$2:$A$2595=$C431)*('Attendance-Slot-2'!$G$2:$G$2595=CW$2),0)),"No Data")</f>
        <v>A-S2_Onsite</v>
      </c>
      <c r="CY431" s="136" t="e">
        <f>VLOOKUP($CL431,'Written Exam Marks'!$H:$Q,10,FALSE)</f>
        <v>#N/A</v>
      </c>
      <c r="CZ431" s="136" t="e">
        <f>VLOOKUP($CL431,'Written Exam Marks'!$H:$Q,9,FALSE)</f>
        <v>#N/A</v>
      </c>
      <c r="DA431" s="111" t="str">
        <f t="shared" si="469"/>
        <v>Absent</v>
      </c>
      <c r="DB431" s="111" t="str">
        <f t="shared" si="470"/>
        <v>A-S2_Onsite</v>
      </c>
      <c r="DC431" s="148" t="s">
        <v>5</v>
      </c>
      <c r="DD431" s="148" t="s">
        <v>5</v>
      </c>
      <c r="DE431" s="148" t="s">
        <v>5</v>
      </c>
      <c r="DF431" s="148" t="s">
        <v>5</v>
      </c>
      <c r="DG431" s="148" t="s">
        <v>5</v>
      </c>
      <c r="DH431" s="148">
        <v>0</v>
      </c>
      <c r="DI431" s="148">
        <v>65</v>
      </c>
      <c r="DJ431" s="66" t="s">
        <v>7351</v>
      </c>
      <c r="DK431" s="66" t="s">
        <v>1631</v>
      </c>
      <c r="DL431" s="68" t="str">
        <f t="shared" si="471"/>
        <v>2025EM1100428-MDSDF406</v>
      </c>
      <c r="DM431" s="66" t="str">
        <f t="shared" si="472"/>
        <v>3 missed</v>
      </c>
      <c r="DN431" s="66" t="str">
        <f t="shared" si="473"/>
        <v>2 missed</v>
      </c>
      <c r="DO431" s="62">
        <f t="shared" si="474"/>
        <v>0</v>
      </c>
      <c r="DP431" s="62">
        <f t="shared" si="475"/>
        <v>0</v>
      </c>
      <c r="DQ431" s="67">
        <f t="shared" si="476"/>
        <v>0</v>
      </c>
      <c r="DR431" s="67">
        <f t="shared" si="477"/>
        <v>0</v>
      </c>
      <c r="DS431" s="66" t="str">
        <f t="shared" si="478"/>
        <v>5 missed</v>
      </c>
      <c r="DT431" s="62">
        <f t="shared" si="479"/>
        <v>0</v>
      </c>
      <c r="DU431" s="68">
        <f t="shared" si="480"/>
        <v>0</v>
      </c>
      <c r="DV431" s="68" t="str">
        <f t="shared" si="481"/>
        <v>Q-0 A-0 || Q Total-3, A Total-2</v>
      </c>
      <c r="DW431" s="62" t="str" cm="1">
        <f t="array" ref="DW431">IFERROR(INDEX('Attendance-Slot-1'!$Q$2:$Q$1112,MATCH(1,('Attendance-Slot-1'!$A$2:$A$1112=$C431)*('Attendance-Slot-1'!$G$2:$G$1112=DW$2),0)),"No Data")</f>
        <v>No Data</v>
      </c>
      <c r="DX431" s="62" t="str" cm="1">
        <f t="array" ref="DX431">IFERROR(INDEX('Attendance-Slot-2'!$Q$2:$Q$2595,MATCH(1,('Attendance-Slot-2'!$A$2:$A$2595=$C431)*('Attendance-Slot-2'!$G$2:$G$2595=DW$2),0)),"No Data")</f>
        <v>A-S2_Onsite</v>
      </c>
      <c r="DY431" s="137" t="e">
        <f>VLOOKUP($DL431,'Written Exam Marks'!$H:$Q,10,FALSE)</f>
        <v>#N/A</v>
      </c>
      <c r="DZ431" s="137" t="e">
        <f>VLOOKUP($DL431,'Written Exam Marks'!$H:$Q,9,FALSE)</f>
        <v>#N/A</v>
      </c>
      <c r="EA431" s="62" t="str">
        <f t="shared" si="482"/>
        <v>Absent</v>
      </c>
      <c r="EB431" s="62" t="str">
        <f t="shared" si="483"/>
        <v>A-S2_Onsite</v>
      </c>
      <c r="EC431" s="114" t="str">
        <f t="shared" si="420"/>
        <v>P-0, 
A-0, 
No Data-5</v>
      </c>
      <c r="ED431" s="114" t="str">
        <f t="shared" si="421"/>
        <v>P-0, 
A-5, 
No Data-0</v>
      </c>
      <c r="EE431" s="114" t="str">
        <f t="shared" si="484"/>
        <v>A-S2_Onsite</v>
      </c>
      <c r="EF431" s="114" t="str">
        <f t="shared" si="485"/>
        <v>A-S2_Onsite</v>
      </c>
      <c r="EG431" s="114" t="str">
        <f t="shared" si="486"/>
        <v>A-S2_Onsite</v>
      </c>
      <c r="EH431" s="114" t="str">
        <f t="shared" si="487"/>
        <v>A-S2_Onsite</v>
      </c>
      <c r="EI431" s="114" t="str">
        <f t="shared" si="488"/>
        <v>A-S2_Onsite</v>
      </c>
      <c r="EJ431" s="114" t="str">
        <f t="shared" si="489"/>
        <v>P-0, A-5, No Data-0</v>
      </c>
      <c r="EK431" s="114" t="s">
        <v>10453</v>
      </c>
      <c r="EL431" s="114">
        <v>28</v>
      </c>
      <c r="EM431" s="114">
        <v>9</v>
      </c>
      <c r="EN431" s="114" t="s">
        <v>10455</v>
      </c>
      <c r="EO431" s="114">
        <v>37</v>
      </c>
      <c r="EP431" s="114" t="s">
        <v>7217</v>
      </c>
      <c r="EQ431" s="114" t="s">
        <v>1054</v>
      </c>
      <c r="ER431" s="114" t="s">
        <v>4419</v>
      </c>
      <c r="ES431" s="114" t="s">
        <v>1098</v>
      </c>
      <c r="ET431" s="30" t="s">
        <v>4419</v>
      </c>
    </row>
    <row r="432" spans="1:150" x14ac:dyDescent="0.25">
      <c r="A432" s="114">
        <v>429</v>
      </c>
      <c r="B432" s="114" t="s">
        <v>7224</v>
      </c>
      <c r="C432" s="80" t="s">
        <v>3189</v>
      </c>
      <c r="D432" s="30" t="s">
        <v>3190</v>
      </c>
      <c r="E432" s="30" t="s">
        <v>3191</v>
      </c>
      <c r="F432" s="33" t="s">
        <v>7201</v>
      </c>
      <c r="G432" s="30" t="s">
        <v>3192</v>
      </c>
      <c r="H432" s="143">
        <v>15</v>
      </c>
      <c r="I432" s="143">
        <v>15</v>
      </c>
      <c r="J432" s="143" t="s">
        <v>5</v>
      </c>
      <c r="K432" s="143" t="s">
        <v>5</v>
      </c>
      <c r="L432" s="143">
        <v>30</v>
      </c>
      <c r="M432" s="143">
        <v>65</v>
      </c>
      <c r="N432" s="40" t="s">
        <v>7314</v>
      </c>
      <c r="O432" s="40" t="s">
        <v>1593</v>
      </c>
      <c r="P432" s="13" t="str">
        <f t="shared" si="422"/>
        <v>2025EM1100429-MDSDF401</v>
      </c>
      <c r="Q432" s="40" t="str">
        <f t="shared" si="423"/>
        <v>1 missed</v>
      </c>
      <c r="R432" s="40" t="str">
        <f t="shared" si="424"/>
        <v>1 missed</v>
      </c>
      <c r="S432" s="40">
        <f t="shared" si="425"/>
        <v>2</v>
      </c>
      <c r="T432" s="40">
        <f t="shared" si="426"/>
        <v>0</v>
      </c>
      <c r="U432" s="41">
        <f t="shared" si="427"/>
        <v>0.66666666666666663</v>
      </c>
      <c r="V432" s="41">
        <f t="shared" si="428"/>
        <v>0</v>
      </c>
      <c r="W432" s="40" t="str">
        <f t="shared" si="429"/>
        <v>2 missed</v>
      </c>
      <c r="X432" s="113">
        <f t="shared" si="430"/>
        <v>2</v>
      </c>
      <c r="Y432" s="13">
        <f t="shared" si="431"/>
        <v>0.5</v>
      </c>
      <c r="Z432" s="13" t="str">
        <f t="shared" si="432"/>
        <v>Q-2 A-0 || Q Total-3, A Total-1</v>
      </c>
      <c r="AA432" s="113" t="str" cm="1">
        <f t="array" ref="AA432">IFERROR(INDEX('Attendance-Slot-1'!$Q$2:$Q$1112,MATCH(1,('Attendance-Slot-1'!$A$2:$A$1112=$C432)*('Attendance-Slot-1'!$G$2:$G$1112=AA$2),0)),"No Data")</f>
        <v>No Data</v>
      </c>
      <c r="AB432" s="113" t="str" cm="1">
        <f t="array" ref="AB432">IFERROR(INDEX('Attendance-Slot-2'!$Q$2:$Q$2595,MATCH(1,('Attendance-Slot-2'!$A$2:$A$2595=$C432)*('Attendance-Slot-2'!$G$2:$G$2595=AA$2),0)),"No Data")</f>
        <v>No Data</v>
      </c>
      <c r="AC432" s="133" t="e">
        <f>VLOOKUP($P432,'Written Exam Marks'!$H:$Q,10,FALSE)</f>
        <v>#N/A</v>
      </c>
      <c r="AD432" s="133" t="e">
        <f>VLOOKUP($P432,'Written Exam Marks'!$H:$Q,9,FALSE)</f>
        <v>#N/A</v>
      </c>
      <c r="AE432" s="113" t="str">
        <f t="shared" si="433"/>
        <v>No Data</v>
      </c>
      <c r="AF432" s="113" t="str">
        <f t="shared" si="434"/>
        <v>No Data</v>
      </c>
      <c r="AG432" s="146">
        <v>9.5</v>
      </c>
      <c r="AH432" s="146">
        <v>9.5</v>
      </c>
      <c r="AI432" s="146">
        <v>10</v>
      </c>
      <c r="AJ432" s="146">
        <v>10</v>
      </c>
      <c r="AK432" s="146">
        <v>10</v>
      </c>
      <c r="AL432" s="146">
        <v>10</v>
      </c>
      <c r="AM432" s="146">
        <v>59</v>
      </c>
      <c r="AN432" s="146">
        <v>60</v>
      </c>
      <c r="AO432" s="43" t="s">
        <v>7336</v>
      </c>
      <c r="AP432" s="43" t="s">
        <v>1598</v>
      </c>
      <c r="AQ432" s="50" t="str">
        <f t="shared" si="435"/>
        <v>2025EM1100429-MDSDF402</v>
      </c>
      <c r="AR432" s="43" t="str">
        <f t="shared" si="436"/>
        <v>0 missed</v>
      </c>
      <c r="AS432" s="47" t="s">
        <v>7342</v>
      </c>
      <c r="AT432" s="43">
        <f t="shared" si="437"/>
        <v>6</v>
      </c>
      <c r="AU432" s="48" t="s">
        <v>7342</v>
      </c>
      <c r="AV432" s="49">
        <f t="shared" si="438"/>
        <v>1</v>
      </c>
      <c r="AW432" s="48" t="s">
        <v>7342</v>
      </c>
      <c r="AX432" s="43" t="str">
        <f t="shared" si="439"/>
        <v>0 missed</v>
      </c>
      <c r="AY432" s="42">
        <f t="shared" si="440"/>
        <v>6</v>
      </c>
      <c r="AZ432" s="50">
        <f t="shared" si="441"/>
        <v>1</v>
      </c>
      <c r="BA432" s="50" t="str">
        <f t="shared" si="442"/>
        <v>Q-6 A-- || Q Total-6, A Total-0</v>
      </c>
      <c r="BB432" s="42" t="str" cm="1">
        <f t="array" ref="BB432">IFERROR(INDEX('Attendance-Slot-1'!$Q$2:$Q$1112,MATCH(1,('Attendance-Slot-1'!$A$2:$A$1112=$C432)*('Attendance-Slot-1'!$G$2:$G$1112=BB$2),0)),"No Data")</f>
        <v>P-S1_Onsite</v>
      </c>
      <c r="BC432" s="42" t="str" cm="1">
        <f t="array" ref="BC432">IFERROR(INDEX('Attendance-Slot-2'!$Q$2:$Q$2595,MATCH(1,('Attendance-Slot-2'!$A$2:$A$2595=$C432)*('Attendance-Slot-2'!$G$2:$G$2595=BB$2),0)),"No Data")</f>
        <v>No Data</v>
      </c>
      <c r="BD432" s="134">
        <f>VLOOKUP($AQ432,'Written Exam Marks'!$H:$Q,10,FALSE)</f>
        <v>27</v>
      </c>
      <c r="BE432" s="134">
        <f>VLOOKUP($AQ432,'Written Exam Marks'!$H:$Q,9,FALSE)</f>
        <v>40</v>
      </c>
      <c r="BF432" s="42" t="str">
        <f t="shared" si="443"/>
        <v>Present</v>
      </c>
      <c r="BG432" s="42" t="str">
        <f t="shared" si="444"/>
        <v>P-S1_Onsite</v>
      </c>
      <c r="BH432" s="147">
        <v>19</v>
      </c>
      <c r="BI432" s="147">
        <v>16</v>
      </c>
      <c r="BJ432" s="147">
        <v>35</v>
      </c>
      <c r="BK432" s="147">
        <v>60</v>
      </c>
      <c r="BL432" s="52" t="s">
        <v>3697</v>
      </c>
      <c r="BM432" s="52" t="s">
        <v>1606</v>
      </c>
      <c r="BN432" s="57" t="str">
        <f t="shared" si="445"/>
        <v>2025EM1100429-MDSDF403</v>
      </c>
      <c r="BO432" s="52" t="str">
        <f t="shared" si="446"/>
        <v>0 missed</v>
      </c>
      <c r="BP432" s="52" t="str">
        <f t="shared" si="447"/>
        <v>0 missed</v>
      </c>
      <c r="BQ432" s="52">
        <f t="shared" si="448"/>
        <v>1</v>
      </c>
      <c r="BR432" s="52">
        <f t="shared" si="449"/>
        <v>1</v>
      </c>
      <c r="BS432" s="56">
        <f t="shared" si="450"/>
        <v>1</v>
      </c>
      <c r="BT432" s="56">
        <f t="shared" si="451"/>
        <v>1</v>
      </c>
      <c r="BU432" s="52" t="str">
        <f t="shared" si="452"/>
        <v>0 missed</v>
      </c>
      <c r="BV432" s="51">
        <f t="shared" si="453"/>
        <v>2</v>
      </c>
      <c r="BW432" s="57">
        <f t="shared" si="454"/>
        <v>1</v>
      </c>
      <c r="BX432" s="57" t="str">
        <f t="shared" si="455"/>
        <v>Q-1 A-1 || Q Total-1, A Total-1</v>
      </c>
      <c r="BY432" s="51" t="str" cm="1">
        <f t="array" ref="BY432">IFERROR(INDEX('Attendance-Slot-1'!$Q$2:$Q$1112,MATCH(1,('Attendance-Slot-1'!$A$2:$A$1112=$C432)*('Attendance-Slot-1'!$G$2:$G$1112=BY$2),0)),"No Data")</f>
        <v>No Data</v>
      </c>
      <c r="BZ432" s="51" t="str" cm="1">
        <f t="array" ref="BZ432">IFERROR(INDEX('Attendance-Slot-2'!$Q$2:$Q$2595,MATCH(1,('Attendance-Slot-2'!$A$2:$A$2595=$C432)*('Attendance-Slot-2'!$G$2:$G$2595=BY$2),0)),"No Data")</f>
        <v>No Data</v>
      </c>
      <c r="CA432" s="135" t="e">
        <f>VLOOKUP($BN432,'Written Exam Marks'!$H:$Q,10,FALSE)</f>
        <v>#N/A</v>
      </c>
      <c r="CB432" s="135" t="e">
        <f>VLOOKUP($BN432,'Written Exam Marks'!$H:$Q,9,FALSE)</f>
        <v>#N/A</v>
      </c>
      <c r="CC432" s="51" t="str">
        <f t="shared" si="456"/>
        <v>No Data</v>
      </c>
      <c r="CD432" s="51" t="str">
        <f t="shared" si="457"/>
        <v>No Data</v>
      </c>
      <c r="CE432" s="29">
        <v>18</v>
      </c>
      <c r="CF432" s="29">
        <v>19</v>
      </c>
      <c r="CG432" s="29" t="s">
        <v>5</v>
      </c>
      <c r="CH432" s="29">
        <v>37</v>
      </c>
      <c r="CI432" s="29">
        <v>60</v>
      </c>
      <c r="CJ432" s="61" t="s">
        <v>7343</v>
      </c>
      <c r="CK432" s="61" t="s">
        <v>1613</v>
      </c>
      <c r="CL432" s="10" t="str">
        <f t="shared" si="458"/>
        <v>2025EM1100429-MDSDF404</v>
      </c>
      <c r="CM432" s="61" t="str">
        <f t="shared" si="459"/>
        <v>0 missed</v>
      </c>
      <c r="CN432" s="61" t="str">
        <f t="shared" si="460"/>
        <v>1 missed</v>
      </c>
      <c r="CO432" s="111">
        <f t="shared" si="461"/>
        <v>2</v>
      </c>
      <c r="CP432" s="111">
        <f t="shared" si="462"/>
        <v>0</v>
      </c>
      <c r="CQ432" s="9">
        <f t="shared" si="463"/>
        <v>1</v>
      </c>
      <c r="CR432" s="9">
        <f t="shared" si="464"/>
        <v>0</v>
      </c>
      <c r="CS432" s="61" t="str">
        <f t="shared" si="465"/>
        <v>1 missed</v>
      </c>
      <c r="CT432" s="111">
        <f t="shared" si="466"/>
        <v>2</v>
      </c>
      <c r="CU432" s="10">
        <f t="shared" si="467"/>
        <v>0.66666666666666663</v>
      </c>
      <c r="CV432" s="10" t="str">
        <f t="shared" si="468"/>
        <v>Q-2 A-0 || Q Total-2, A Total-1</v>
      </c>
      <c r="CW432" s="111" t="str" cm="1">
        <f t="array" ref="CW432">IFERROR(INDEX('Attendance-Slot-1'!$Q$2:$Q$1112,MATCH(1,('Attendance-Slot-1'!$A$2:$A$1112=$C432)*('Attendance-Slot-1'!$G$2:$G$1112=CW$2),0)),"No Data")</f>
        <v>No Data</v>
      </c>
      <c r="CX432" s="111" t="str" cm="1">
        <f t="array" ref="CX432">IFERROR(INDEX('Attendance-Slot-2'!$Q$2:$Q$2595,MATCH(1,('Attendance-Slot-2'!$A$2:$A$2595=$C432)*('Attendance-Slot-2'!$G$2:$G$2595=CW$2),0)),"No Data")</f>
        <v>No Data</v>
      </c>
      <c r="CY432" s="136" t="e">
        <f>VLOOKUP($CL432,'Written Exam Marks'!$H:$Q,10,FALSE)</f>
        <v>#N/A</v>
      </c>
      <c r="CZ432" s="136" t="e">
        <f>VLOOKUP($CL432,'Written Exam Marks'!$H:$Q,9,FALSE)</f>
        <v>#N/A</v>
      </c>
      <c r="DA432" s="111" t="str">
        <f t="shared" si="469"/>
        <v>No Data</v>
      </c>
      <c r="DB432" s="111" t="str">
        <f t="shared" si="470"/>
        <v>No Data</v>
      </c>
      <c r="DC432" s="148">
        <v>6</v>
      </c>
      <c r="DD432" s="148">
        <v>6.5</v>
      </c>
      <c r="DE432" s="148" t="s">
        <v>5</v>
      </c>
      <c r="DF432" s="148" t="s">
        <v>5</v>
      </c>
      <c r="DG432" s="148" t="s">
        <v>5</v>
      </c>
      <c r="DH432" s="148">
        <v>12.5</v>
      </c>
      <c r="DI432" s="148">
        <v>65</v>
      </c>
      <c r="DJ432" s="66" t="s">
        <v>7351</v>
      </c>
      <c r="DK432" s="66" t="s">
        <v>1631</v>
      </c>
      <c r="DL432" s="68" t="str">
        <f t="shared" si="471"/>
        <v>2025EM1100429-MDSDF406</v>
      </c>
      <c r="DM432" s="66" t="str">
        <f t="shared" si="472"/>
        <v>1 missed</v>
      </c>
      <c r="DN432" s="66" t="str">
        <f t="shared" si="473"/>
        <v>2 missed</v>
      </c>
      <c r="DO432" s="62">
        <f t="shared" si="474"/>
        <v>2</v>
      </c>
      <c r="DP432" s="62">
        <f t="shared" si="475"/>
        <v>0</v>
      </c>
      <c r="DQ432" s="67">
        <f t="shared" si="476"/>
        <v>0.66666666666666663</v>
      </c>
      <c r="DR432" s="67">
        <f t="shared" si="477"/>
        <v>0</v>
      </c>
      <c r="DS432" s="66" t="str">
        <f t="shared" si="478"/>
        <v>3 missed</v>
      </c>
      <c r="DT432" s="62">
        <f t="shared" si="479"/>
        <v>2</v>
      </c>
      <c r="DU432" s="68">
        <f t="shared" si="480"/>
        <v>0.4</v>
      </c>
      <c r="DV432" s="68" t="str">
        <f t="shared" si="481"/>
        <v>Q-2 A-0 || Q Total-3, A Total-2</v>
      </c>
      <c r="DW432" s="62" t="str" cm="1">
        <f t="array" ref="DW432">IFERROR(INDEX('Attendance-Slot-1'!$Q$2:$Q$1112,MATCH(1,('Attendance-Slot-1'!$A$2:$A$1112=$C432)*('Attendance-Slot-1'!$G$2:$G$1112=DW$2),0)),"No Data")</f>
        <v>No Data</v>
      </c>
      <c r="DX432" s="62" t="str" cm="1">
        <f t="array" ref="DX432">IFERROR(INDEX('Attendance-Slot-2'!$Q$2:$Q$2595,MATCH(1,('Attendance-Slot-2'!$A$2:$A$2595=$C432)*('Attendance-Slot-2'!$G$2:$G$2595=DW$2),0)),"No Data")</f>
        <v>No Data</v>
      </c>
      <c r="DY432" s="137" t="e">
        <f>VLOOKUP($DL432,'Written Exam Marks'!$H:$Q,10,FALSE)</f>
        <v>#N/A</v>
      </c>
      <c r="DZ432" s="137" t="e">
        <f>VLOOKUP($DL432,'Written Exam Marks'!$H:$Q,9,FALSE)</f>
        <v>#N/A</v>
      </c>
      <c r="EA432" s="62" t="str">
        <f t="shared" si="482"/>
        <v>No Data</v>
      </c>
      <c r="EB432" s="62" t="str">
        <f t="shared" si="483"/>
        <v>No Data</v>
      </c>
      <c r="EC432" s="114" t="str">
        <f t="shared" si="420"/>
        <v>P-1, 
A-0, 
No Data-4</v>
      </c>
      <c r="ED432" s="114" t="str">
        <f t="shared" si="421"/>
        <v>P-0, 
A-0, 
No Data-5</v>
      </c>
      <c r="EE432" s="114" t="str">
        <f t="shared" si="484"/>
        <v>No Data</v>
      </c>
      <c r="EF432" s="114" t="str">
        <f t="shared" si="485"/>
        <v>P-S1_Onsite</v>
      </c>
      <c r="EG432" s="114" t="str">
        <f t="shared" si="486"/>
        <v>No Data</v>
      </c>
      <c r="EH432" s="114" t="str">
        <f t="shared" si="487"/>
        <v>No Data</v>
      </c>
      <c r="EI432" s="114" t="str">
        <f t="shared" si="488"/>
        <v>No Data</v>
      </c>
      <c r="EJ432" s="114" t="str">
        <f t="shared" si="489"/>
        <v>P-1, A-0, No Data-4</v>
      </c>
      <c r="EK432" s="114" t="s">
        <v>10454</v>
      </c>
      <c r="EL432" s="114" t="e">
        <v>#N/A</v>
      </c>
      <c r="EM432" s="114" t="e">
        <v>#N/A</v>
      </c>
      <c r="EN432" s="114" t="e">
        <v>#N/A</v>
      </c>
      <c r="EO432" s="114" t="e">
        <v>#N/A</v>
      </c>
      <c r="EP432" s="114" t="s">
        <v>7217</v>
      </c>
      <c r="EQ432" s="114" t="s">
        <v>1054</v>
      </c>
      <c r="ER432" s="114" t="s">
        <v>3189</v>
      </c>
      <c r="ES432" s="114"/>
      <c r="ET432" s="30" t="s">
        <v>3189</v>
      </c>
    </row>
    <row r="433" spans="1:150" x14ac:dyDescent="0.25">
      <c r="A433" s="114">
        <v>430</v>
      </c>
      <c r="B433" s="114" t="s">
        <v>7224</v>
      </c>
      <c r="C433" s="80" t="s">
        <v>7293</v>
      </c>
      <c r="D433" s="30" t="s">
        <v>7295</v>
      </c>
      <c r="E433" s="30" t="s">
        <v>7294</v>
      </c>
      <c r="F433" s="33" t="s">
        <v>7201</v>
      </c>
      <c r="G433" s="30" t="s">
        <v>7296</v>
      </c>
      <c r="H433" s="143" t="s">
        <v>5</v>
      </c>
      <c r="I433" s="143" t="s">
        <v>5</v>
      </c>
      <c r="J433" s="143" t="s">
        <v>5</v>
      </c>
      <c r="K433" s="143" t="s">
        <v>5</v>
      </c>
      <c r="L433" s="143">
        <v>0</v>
      </c>
      <c r="M433" s="143">
        <v>65</v>
      </c>
      <c r="N433" s="40" t="s">
        <v>7314</v>
      </c>
      <c r="O433" s="40" t="s">
        <v>1593</v>
      </c>
      <c r="P433" s="13" t="str">
        <f t="shared" si="422"/>
        <v>2025EM1100430-MDSDF401</v>
      </c>
      <c r="Q433" s="40" t="str">
        <f t="shared" si="423"/>
        <v>3 missed</v>
      </c>
      <c r="R433" s="40" t="str">
        <f t="shared" si="424"/>
        <v>1 missed</v>
      </c>
      <c r="S433" s="40">
        <f t="shared" si="425"/>
        <v>0</v>
      </c>
      <c r="T433" s="40">
        <f t="shared" si="426"/>
        <v>0</v>
      </c>
      <c r="U433" s="41">
        <f t="shared" si="427"/>
        <v>0</v>
      </c>
      <c r="V433" s="41">
        <f t="shared" si="428"/>
        <v>0</v>
      </c>
      <c r="W433" s="40" t="str">
        <f t="shared" si="429"/>
        <v>4 missed</v>
      </c>
      <c r="X433" s="113">
        <f t="shared" si="430"/>
        <v>0</v>
      </c>
      <c r="Y433" s="13">
        <f t="shared" si="431"/>
        <v>0</v>
      </c>
      <c r="Z433" s="13" t="str">
        <f t="shared" si="432"/>
        <v>Q-0 A-0 || Q Total-3, A Total-1</v>
      </c>
      <c r="AA433" s="113" t="str" cm="1">
        <f t="array" ref="AA433">IFERROR(INDEX('Attendance-Slot-1'!$Q$2:$Q$1112,MATCH(1,('Attendance-Slot-1'!$A$2:$A$1112=$C433)*('Attendance-Slot-1'!$G$2:$G$1112=AA$2),0)),"No Data")</f>
        <v>No Data</v>
      </c>
      <c r="AB433" s="113" t="str" cm="1">
        <f t="array" ref="AB433">IFERROR(INDEX('Attendance-Slot-2'!$Q$2:$Q$2595,MATCH(1,('Attendance-Slot-2'!$A$2:$A$2595=$C433)*('Attendance-Slot-2'!$G$2:$G$2595=AA$2),0)),"No Data")</f>
        <v>No Data</v>
      </c>
      <c r="AC433" s="133" t="e">
        <f>VLOOKUP($P433,'Written Exam Marks'!$H:$Q,10,FALSE)</f>
        <v>#N/A</v>
      </c>
      <c r="AD433" s="133" t="e">
        <f>VLOOKUP($P433,'Written Exam Marks'!$H:$Q,9,FALSE)</f>
        <v>#N/A</v>
      </c>
      <c r="AE433" s="113" t="str">
        <f t="shared" si="433"/>
        <v>No Data</v>
      </c>
      <c r="AF433" s="113" t="str">
        <f t="shared" si="434"/>
        <v>No Data</v>
      </c>
      <c r="AG433" s="146" t="s">
        <v>5</v>
      </c>
      <c r="AH433" s="146" t="s">
        <v>5</v>
      </c>
      <c r="AI433" s="146" t="s">
        <v>5</v>
      </c>
      <c r="AJ433" s="146" t="s">
        <v>5</v>
      </c>
      <c r="AK433" s="146" t="s">
        <v>5</v>
      </c>
      <c r="AL433" s="146" t="s">
        <v>5</v>
      </c>
      <c r="AM433" s="146">
        <v>0</v>
      </c>
      <c r="AN433" s="146">
        <v>60</v>
      </c>
      <c r="AO433" s="43" t="s">
        <v>7336</v>
      </c>
      <c r="AP433" s="43" t="s">
        <v>1598</v>
      </c>
      <c r="AQ433" s="50" t="str">
        <f t="shared" si="435"/>
        <v>2025EM1100430-MDSDF402</v>
      </c>
      <c r="AR433" s="43" t="str">
        <f t="shared" si="436"/>
        <v>6 missed</v>
      </c>
      <c r="AS433" s="47" t="s">
        <v>7342</v>
      </c>
      <c r="AT433" s="43">
        <f t="shared" si="437"/>
        <v>0</v>
      </c>
      <c r="AU433" s="48" t="s">
        <v>7342</v>
      </c>
      <c r="AV433" s="49">
        <f t="shared" si="438"/>
        <v>0</v>
      </c>
      <c r="AW433" s="48" t="s">
        <v>7342</v>
      </c>
      <c r="AX433" s="43" t="str">
        <f t="shared" si="439"/>
        <v>6 missed</v>
      </c>
      <c r="AY433" s="42">
        <f t="shared" si="440"/>
        <v>0</v>
      </c>
      <c r="AZ433" s="50">
        <f t="shared" si="441"/>
        <v>0</v>
      </c>
      <c r="BA433" s="50" t="str">
        <f t="shared" si="442"/>
        <v>Q-0 A-- || Q Total-6, A Total-0</v>
      </c>
      <c r="BB433" s="42" t="str" cm="1">
        <f t="array" ref="BB433">IFERROR(INDEX('Attendance-Slot-1'!$Q$2:$Q$1112,MATCH(1,('Attendance-Slot-1'!$A$2:$A$1112=$C433)*('Attendance-Slot-1'!$G$2:$G$1112=BB$2),0)),"No Data")</f>
        <v>No Data</v>
      </c>
      <c r="BC433" s="42" t="str" cm="1">
        <f t="array" ref="BC433">IFERROR(INDEX('Attendance-Slot-2'!$Q$2:$Q$2595,MATCH(1,('Attendance-Slot-2'!$A$2:$A$2595=$C433)*('Attendance-Slot-2'!$G$2:$G$2595=BB$2),0)),"No Data")</f>
        <v>No Data</v>
      </c>
      <c r="BD433" s="134" t="e">
        <f>VLOOKUP($AQ433,'Written Exam Marks'!$H:$Q,10,FALSE)</f>
        <v>#N/A</v>
      </c>
      <c r="BE433" s="134" t="e">
        <f>VLOOKUP($AQ433,'Written Exam Marks'!$H:$Q,9,FALSE)</f>
        <v>#N/A</v>
      </c>
      <c r="BF433" s="42" t="str">
        <f t="shared" si="443"/>
        <v>No Data</v>
      </c>
      <c r="BG433" s="42" t="str">
        <f t="shared" si="444"/>
        <v>No Data</v>
      </c>
      <c r="BH433" s="147" t="s">
        <v>5</v>
      </c>
      <c r="BI433" s="147" t="s">
        <v>5</v>
      </c>
      <c r="BJ433" s="147">
        <v>0</v>
      </c>
      <c r="BK433" s="147">
        <v>60</v>
      </c>
      <c r="BL433" s="52" t="s">
        <v>3697</v>
      </c>
      <c r="BM433" s="52" t="s">
        <v>1606</v>
      </c>
      <c r="BN433" s="57" t="str">
        <f t="shared" si="445"/>
        <v>2025EM1100430-MDSDF403</v>
      </c>
      <c r="BO433" s="52" t="str">
        <f t="shared" si="446"/>
        <v>1 missed</v>
      </c>
      <c r="BP433" s="52" t="str">
        <f t="shared" si="447"/>
        <v>1 missed</v>
      </c>
      <c r="BQ433" s="52">
        <f t="shared" si="448"/>
        <v>0</v>
      </c>
      <c r="BR433" s="52">
        <f t="shared" si="449"/>
        <v>0</v>
      </c>
      <c r="BS433" s="56">
        <f t="shared" si="450"/>
        <v>0</v>
      </c>
      <c r="BT433" s="56">
        <f t="shared" si="451"/>
        <v>0</v>
      </c>
      <c r="BU433" s="52" t="str">
        <f t="shared" si="452"/>
        <v>2 missed</v>
      </c>
      <c r="BV433" s="51">
        <f t="shared" si="453"/>
        <v>0</v>
      </c>
      <c r="BW433" s="57">
        <f t="shared" si="454"/>
        <v>0</v>
      </c>
      <c r="BX433" s="57" t="str">
        <f t="shared" si="455"/>
        <v>Q-0 A-0 || Q Total-1, A Total-1</v>
      </c>
      <c r="BY433" s="51" t="str" cm="1">
        <f t="array" ref="BY433">IFERROR(INDEX('Attendance-Slot-1'!$Q$2:$Q$1112,MATCH(1,('Attendance-Slot-1'!$A$2:$A$1112=$C433)*('Attendance-Slot-1'!$G$2:$G$1112=BY$2),0)),"No Data")</f>
        <v>No Data</v>
      </c>
      <c r="BZ433" s="51" t="str" cm="1">
        <f t="array" ref="BZ433">IFERROR(INDEX('Attendance-Slot-2'!$Q$2:$Q$2595,MATCH(1,('Attendance-Slot-2'!$A$2:$A$2595=$C433)*('Attendance-Slot-2'!$G$2:$G$2595=BY$2),0)),"No Data")</f>
        <v>No Data</v>
      </c>
      <c r="CA433" s="135" t="e">
        <f>VLOOKUP($BN433,'Written Exam Marks'!$H:$Q,10,FALSE)</f>
        <v>#N/A</v>
      </c>
      <c r="CB433" s="135" t="e">
        <f>VLOOKUP($BN433,'Written Exam Marks'!$H:$Q,9,FALSE)</f>
        <v>#N/A</v>
      </c>
      <c r="CC433" s="51" t="str">
        <f t="shared" si="456"/>
        <v>No Data</v>
      </c>
      <c r="CD433" s="51" t="str">
        <f t="shared" si="457"/>
        <v>No Data</v>
      </c>
      <c r="CE433" s="29" t="s">
        <v>5</v>
      </c>
      <c r="CF433" s="29" t="s">
        <v>5</v>
      </c>
      <c r="CG433" s="29" t="s">
        <v>5</v>
      </c>
      <c r="CH433" s="29">
        <v>0</v>
      </c>
      <c r="CI433" s="29">
        <v>60</v>
      </c>
      <c r="CJ433" s="61" t="s">
        <v>7343</v>
      </c>
      <c r="CK433" s="61" t="s">
        <v>1613</v>
      </c>
      <c r="CL433" s="10" t="str">
        <f t="shared" si="458"/>
        <v>2025EM1100430-MDSDF404</v>
      </c>
      <c r="CM433" s="61" t="str">
        <f t="shared" si="459"/>
        <v>2 missed</v>
      </c>
      <c r="CN433" s="61" t="str">
        <f t="shared" si="460"/>
        <v>1 missed</v>
      </c>
      <c r="CO433" s="111">
        <f t="shared" si="461"/>
        <v>0</v>
      </c>
      <c r="CP433" s="111">
        <f t="shared" si="462"/>
        <v>0</v>
      </c>
      <c r="CQ433" s="9">
        <f t="shared" si="463"/>
        <v>0</v>
      </c>
      <c r="CR433" s="9">
        <f t="shared" si="464"/>
        <v>0</v>
      </c>
      <c r="CS433" s="61" t="str">
        <f t="shared" si="465"/>
        <v>3 missed</v>
      </c>
      <c r="CT433" s="111">
        <f t="shared" si="466"/>
        <v>0</v>
      </c>
      <c r="CU433" s="10">
        <f t="shared" si="467"/>
        <v>0</v>
      </c>
      <c r="CV433" s="10" t="str">
        <f t="shared" si="468"/>
        <v>Q-0 A-0 || Q Total-2, A Total-1</v>
      </c>
      <c r="CW433" s="111" t="str" cm="1">
        <f t="array" ref="CW433">IFERROR(INDEX('Attendance-Slot-1'!$Q$2:$Q$1112,MATCH(1,('Attendance-Slot-1'!$A$2:$A$1112=$C433)*('Attendance-Slot-1'!$G$2:$G$1112=CW$2),0)),"No Data")</f>
        <v>No Data</v>
      </c>
      <c r="CX433" s="111" t="str" cm="1">
        <f t="array" ref="CX433">IFERROR(INDEX('Attendance-Slot-2'!$Q$2:$Q$2595,MATCH(1,('Attendance-Slot-2'!$A$2:$A$2595=$C433)*('Attendance-Slot-2'!$G$2:$G$2595=CW$2),0)),"No Data")</f>
        <v>No Data</v>
      </c>
      <c r="CY433" s="136" t="e">
        <f>VLOOKUP($CL433,'Written Exam Marks'!$H:$Q,10,FALSE)</f>
        <v>#N/A</v>
      </c>
      <c r="CZ433" s="136" t="e">
        <f>VLOOKUP($CL433,'Written Exam Marks'!$H:$Q,9,FALSE)</f>
        <v>#N/A</v>
      </c>
      <c r="DA433" s="111" t="str">
        <f t="shared" si="469"/>
        <v>No Data</v>
      </c>
      <c r="DB433" s="111" t="str">
        <f t="shared" si="470"/>
        <v>No Data</v>
      </c>
      <c r="DC433" s="148" t="s">
        <v>5</v>
      </c>
      <c r="DD433" s="148" t="s">
        <v>5</v>
      </c>
      <c r="DE433" s="148" t="s">
        <v>5</v>
      </c>
      <c r="DF433" s="148" t="s">
        <v>5</v>
      </c>
      <c r="DG433" s="148" t="s">
        <v>5</v>
      </c>
      <c r="DH433" s="148">
        <v>0</v>
      </c>
      <c r="DI433" s="148">
        <v>65</v>
      </c>
      <c r="DJ433" s="66" t="s">
        <v>7351</v>
      </c>
      <c r="DK433" s="66" t="s">
        <v>1631</v>
      </c>
      <c r="DL433" s="68" t="str">
        <f t="shared" si="471"/>
        <v>2025EM1100430-MDSDF406</v>
      </c>
      <c r="DM433" s="66" t="str">
        <f t="shared" si="472"/>
        <v>3 missed</v>
      </c>
      <c r="DN433" s="66" t="str">
        <f t="shared" si="473"/>
        <v>2 missed</v>
      </c>
      <c r="DO433" s="62">
        <f t="shared" si="474"/>
        <v>0</v>
      </c>
      <c r="DP433" s="62">
        <f t="shared" si="475"/>
        <v>0</v>
      </c>
      <c r="DQ433" s="67">
        <f t="shared" si="476"/>
        <v>0</v>
      </c>
      <c r="DR433" s="67">
        <f t="shared" si="477"/>
        <v>0</v>
      </c>
      <c r="DS433" s="66" t="str">
        <f t="shared" si="478"/>
        <v>5 missed</v>
      </c>
      <c r="DT433" s="62">
        <f t="shared" si="479"/>
        <v>0</v>
      </c>
      <c r="DU433" s="68">
        <f t="shared" si="480"/>
        <v>0</v>
      </c>
      <c r="DV433" s="68" t="str">
        <f t="shared" si="481"/>
        <v>Q-0 A-0 || Q Total-3, A Total-2</v>
      </c>
      <c r="DW433" s="62" t="str" cm="1">
        <f t="array" ref="DW433">IFERROR(INDEX('Attendance-Slot-1'!$Q$2:$Q$1112,MATCH(1,('Attendance-Slot-1'!$A$2:$A$1112=$C433)*('Attendance-Slot-1'!$G$2:$G$1112=DW$2),0)),"No Data")</f>
        <v>No Data</v>
      </c>
      <c r="DX433" s="62" t="str" cm="1">
        <f t="array" ref="DX433">IFERROR(INDEX('Attendance-Slot-2'!$Q$2:$Q$2595,MATCH(1,('Attendance-Slot-2'!$A$2:$A$2595=$C433)*('Attendance-Slot-2'!$G$2:$G$2595=DW$2),0)),"No Data")</f>
        <v>No Data</v>
      </c>
      <c r="DY433" s="137" t="e">
        <f>VLOOKUP($DL433,'Written Exam Marks'!$H:$Q,10,FALSE)</f>
        <v>#N/A</v>
      </c>
      <c r="DZ433" s="137" t="e">
        <f>VLOOKUP($DL433,'Written Exam Marks'!$H:$Q,9,FALSE)</f>
        <v>#N/A</v>
      </c>
      <c r="EA433" s="62" t="str">
        <f t="shared" si="482"/>
        <v>No Data</v>
      </c>
      <c r="EB433" s="62" t="str">
        <f t="shared" si="483"/>
        <v>No Data</v>
      </c>
      <c r="EC433" s="114" t="str">
        <f t="shared" si="420"/>
        <v>P-0, 
A-0, 
No Data-5</v>
      </c>
      <c r="ED433" s="114" t="str">
        <f t="shared" si="421"/>
        <v>P-0, 
A-0, 
No Data-5</v>
      </c>
      <c r="EE433" s="114" t="str">
        <f t="shared" si="484"/>
        <v>No Data</v>
      </c>
      <c r="EF433" s="114" t="str">
        <f t="shared" si="485"/>
        <v>No Data</v>
      </c>
      <c r="EG433" s="114" t="str">
        <f t="shared" si="486"/>
        <v>No Data</v>
      </c>
      <c r="EH433" s="114" t="str">
        <f t="shared" si="487"/>
        <v>No Data</v>
      </c>
      <c r="EI433" s="114" t="str">
        <f t="shared" si="488"/>
        <v>No Data</v>
      </c>
      <c r="EJ433" s="114" t="str">
        <f t="shared" si="489"/>
        <v>P-0, A-0, No Data-5</v>
      </c>
      <c r="EK433" s="114" t="e">
        <v>#N/A</v>
      </c>
      <c r="EL433" s="114" t="e">
        <v>#N/A</v>
      </c>
      <c r="EM433" s="114" t="e">
        <v>#N/A</v>
      </c>
      <c r="EN433" s="114" t="e">
        <v>#N/A</v>
      </c>
      <c r="EO433" s="114" t="e">
        <v>#N/A</v>
      </c>
      <c r="EP433" s="114" t="e">
        <v>#N/A</v>
      </c>
      <c r="EQ433" s="114" t="e">
        <v>#N/A</v>
      </c>
      <c r="ER433" s="114" t="e">
        <v>#N/A</v>
      </c>
      <c r="ES433" s="114"/>
      <c r="ET433" s="30" t="e">
        <v>#N/A</v>
      </c>
    </row>
    <row r="434" spans="1:150" x14ac:dyDescent="0.25">
      <c r="A434" s="114">
        <v>431</v>
      </c>
      <c r="B434" s="114" t="s">
        <v>7224</v>
      </c>
      <c r="C434" s="80" t="s">
        <v>3194</v>
      </c>
      <c r="D434" s="30" t="s">
        <v>3195</v>
      </c>
      <c r="E434" s="30" t="s">
        <v>3196</v>
      </c>
      <c r="F434" s="33" t="s">
        <v>7201</v>
      </c>
      <c r="G434" s="30" t="s">
        <v>3197</v>
      </c>
      <c r="H434" s="143" t="s">
        <v>5</v>
      </c>
      <c r="I434" s="143" t="s">
        <v>5</v>
      </c>
      <c r="J434" s="143" t="s">
        <v>5</v>
      </c>
      <c r="K434" s="143" t="s">
        <v>5</v>
      </c>
      <c r="L434" s="143">
        <v>0</v>
      </c>
      <c r="M434" s="143">
        <v>65</v>
      </c>
      <c r="N434" s="40" t="s">
        <v>7314</v>
      </c>
      <c r="O434" s="40" t="s">
        <v>1593</v>
      </c>
      <c r="P434" s="13" t="str">
        <f t="shared" si="422"/>
        <v>2025EM1100431-MDSDF401</v>
      </c>
      <c r="Q434" s="40" t="str">
        <f t="shared" si="423"/>
        <v>3 missed</v>
      </c>
      <c r="R434" s="40" t="str">
        <f t="shared" si="424"/>
        <v>1 missed</v>
      </c>
      <c r="S434" s="40">
        <f t="shared" si="425"/>
        <v>0</v>
      </c>
      <c r="T434" s="40">
        <f t="shared" si="426"/>
        <v>0</v>
      </c>
      <c r="U434" s="41">
        <f t="shared" si="427"/>
        <v>0</v>
      </c>
      <c r="V434" s="41">
        <f t="shared" si="428"/>
        <v>0</v>
      </c>
      <c r="W434" s="40" t="str">
        <f t="shared" si="429"/>
        <v>4 missed</v>
      </c>
      <c r="X434" s="113">
        <f t="shared" si="430"/>
        <v>0</v>
      </c>
      <c r="Y434" s="13">
        <f t="shared" si="431"/>
        <v>0</v>
      </c>
      <c r="Z434" s="13" t="str">
        <f t="shared" si="432"/>
        <v>Q-0 A-0 || Q Total-3, A Total-1</v>
      </c>
      <c r="AA434" s="113" t="str" cm="1">
        <f t="array" ref="AA434">IFERROR(INDEX('Attendance-Slot-1'!$Q$2:$Q$1112,MATCH(1,('Attendance-Slot-1'!$A$2:$A$1112=$C434)*('Attendance-Slot-1'!$G$2:$G$1112=AA$2),0)),"No Data")</f>
        <v>P-S1_Onsite</v>
      </c>
      <c r="AB434" s="113" t="str" cm="1">
        <f t="array" ref="AB434">IFERROR(INDEX('Attendance-Slot-2'!$Q$2:$Q$2595,MATCH(1,('Attendance-Slot-2'!$A$2:$A$2595=$C434)*('Attendance-Slot-2'!$G$2:$G$2595=AA$2),0)),"No Data")</f>
        <v>No Data</v>
      </c>
      <c r="AC434" s="133">
        <f>VLOOKUP($P434,'Written Exam Marks'!$H:$Q,10,FALSE)</f>
        <v>6</v>
      </c>
      <c r="AD434" s="133">
        <f>VLOOKUP($P434,'Written Exam Marks'!$H:$Q,9,FALSE)</f>
        <v>35</v>
      </c>
      <c r="AE434" s="113" t="str">
        <f t="shared" si="433"/>
        <v>Present</v>
      </c>
      <c r="AF434" s="113" t="str">
        <f t="shared" si="434"/>
        <v>P-S1_Onsite</v>
      </c>
      <c r="AG434" s="146">
        <v>5</v>
      </c>
      <c r="AH434" s="146" t="s">
        <v>5</v>
      </c>
      <c r="AI434" s="146" t="s">
        <v>5</v>
      </c>
      <c r="AJ434" s="146" t="s">
        <v>5</v>
      </c>
      <c r="AK434" s="146" t="s">
        <v>5</v>
      </c>
      <c r="AL434" s="146" t="s">
        <v>5</v>
      </c>
      <c r="AM434" s="146">
        <v>5</v>
      </c>
      <c r="AN434" s="146">
        <v>60</v>
      </c>
      <c r="AO434" s="43" t="s">
        <v>7336</v>
      </c>
      <c r="AP434" s="43" t="s">
        <v>1598</v>
      </c>
      <c r="AQ434" s="50" t="str">
        <f t="shared" si="435"/>
        <v>2025EM1100431-MDSDF402</v>
      </c>
      <c r="AR434" s="43" t="str">
        <f t="shared" si="436"/>
        <v>5 missed</v>
      </c>
      <c r="AS434" s="47" t="s">
        <v>7342</v>
      </c>
      <c r="AT434" s="43">
        <f t="shared" si="437"/>
        <v>1</v>
      </c>
      <c r="AU434" s="48" t="s">
        <v>7342</v>
      </c>
      <c r="AV434" s="49">
        <f t="shared" si="438"/>
        <v>0.16666666666666666</v>
      </c>
      <c r="AW434" s="48" t="s">
        <v>7342</v>
      </c>
      <c r="AX434" s="43" t="str">
        <f t="shared" si="439"/>
        <v>5 missed</v>
      </c>
      <c r="AY434" s="42">
        <f t="shared" si="440"/>
        <v>1</v>
      </c>
      <c r="AZ434" s="50">
        <f t="shared" si="441"/>
        <v>0.16666666666666666</v>
      </c>
      <c r="BA434" s="50" t="str">
        <f t="shared" si="442"/>
        <v>Q-1 A-- || Q Total-6, A Total-0</v>
      </c>
      <c r="BB434" s="42" t="str" cm="1">
        <f t="array" ref="BB434">IFERROR(INDEX('Attendance-Slot-1'!$Q$2:$Q$1112,MATCH(1,('Attendance-Slot-1'!$A$2:$A$1112=$C434)*('Attendance-Slot-1'!$G$2:$G$1112=BB$2),0)),"No Data")</f>
        <v>P-S1_Onsite</v>
      </c>
      <c r="BC434" s="42" t="str" cm="1">
        <f t="array" ref="BC434">IFERROR(INDEX('Attendance-Slot-2'!$Q$2:$Q$2595,MATCH(1,('Attendance-Slot-2'!$A$2:$A$2595=$C434)*('Attendance-Slot-2'!$G$2:$G$2595=BB$2),0)),"No Data")</f>
        <v>No Data</v>
      </c>
      <c r="BD434" s="134">
        <f>VLOOKUP($AQ434,'Written Exam Marks'!$H:$Q,10,FALSE)</f>
        <v>16</v>
      </c>
      <c r="BE434" s="134">
        <f>VLOOKUP($AQ434,'Written Exam Marks'!$H:$Q,9,FALSE)</f>
        <v>40</v>
      </c>
      <c r="BF434" s="42" t="str">
        <f t="shared" si="443"/>
        <v>Present</v>
      </c>
      <c r="BG434" s="42" t="str">
        <f t="shared" si="444"/>
        <v>P-S1_Onsite</v>
      </c>
      <c r="BH434" s="147" t="s">
        <v>5</v>
      </c>
      <c r="BI434" s="147" t="s">
        <v>5</v>
      </c>
      <c r="BJ434" s="147">
        <v>0</v>
      </c>
      <c r="BK434" s="147">
        <v>60</v>
      </c>
      <c r="BL434" s="52" t="s">
        <v>3697</v>
      </c>
      <c r="BM434" s="52" t="s">
        <v>1606</v>
      </c>
      <c r="BN434" s="57" t="str">
        <f t="shared" si="445"/>
        <v>2025EM1100431-MDSDF403</v>
      </c>
      <c r="BO434" s="52" t="str">
        <f t="shared" si="446"/>
        <v>1 missed</v>
      </c>
      <c r="BP434" s="52" t="str">
        <f t="shared" si="447"/>
        <v>1 missed</v>
      </c>
      <c r="BQ434" s="52">
        <f t="shared" si="448"/>
        <v>0</v>
      </c>
      <c r="BR434" s="52">
        <f t="shared" si="449"/>
        <v>0</v>
      </c>
      <c r="BS434" s="56">
        <f t="shared" si="450"/>
        <v>0</v>
      </c>
      <c r="BT434" s="56">
        <f t="shared" si="451"/>
        <v>0</v>
      </c>
      <c r="BU434" s="52" t="str">
        <f t="shared" si="452"/>
        <v>2 missed</v>
      </c>
      <c r="BV434" s="51">
        <f t="shared" si="453"/>
        <v>0</v>
      </c>
      <c r="BW434" s="57">
        <f t="shared" si="454"/>
        <v>0</v>
      </c>
      <c r="BX434" s="57" t="str">
        <f t="shared" si="455"/>
        <v>Q-0 A-0 || Q Total-1, A Total-1</v>
      </c>
      <c r="BY434" s="51" t="str" cm="1">
        <f t="array" ref="BY434">IFERROR(INDEX('Attendance-Slot-1'!$Q$2:$Q$1112,MATCH(1,('Attendance-Slot-1'!$A$2:$A$1112=$C434)*('Attendance-Slot-1'!$G$2:$G$1112=BY$2),0)),"No Data")</f>
        <v>P-S1_Onsite</v>
      </c>
      <c r="BZ434" s="51" t="str" cm="1">
        <f t="array" ref="BZ434">IFERROR(INDEX('Attendance-Slot-2'!$Q$2:$Q$2595,MATCH(1,('Attendance-Slot-2'!$A$2:$A$2595=$C434)*('Attendance-Slot-2'!$G$2:$G$2595=BY$2),0)),"No Data")</f>
        <v>No Data</v>
      </c>
      <c r="CA434" s="135">
        <f>VLOOKUP($BN434,'Written Exam Marks'!$H:$Q,10,FALSE)</f>
        <v>4</v>
      </c>
      <c r="CB434" s="135">
        <f>VLOOKUP($BN434,'Written Exam Marks'!$H:$Q,9,FALSE)</f>
        <v>40</v>
      </c>
      <c r="CC434" s="51" t="str">
        <f t="shared" si="456"/>
        <v>Present</v>
      </c>
      <c r="CD434" s="51" t="str">
        <f t="shared" si="457"/>
        <v>P-S1_Onsite</v>
      </c>
      <c r="CE434" s="29" t="s">
        <v>5</v>
      </c>
      <c r="CF434" s="29" t="s">
        <v>5</v>
      </c>
      <c r="CG434" s="29" t="s">
        <v>5</v>
      </c>
      <c r="CH434" s="29">
        <v>0</v>
      </c>
      <c r="CI434" s="29">
        <v>60</v>
      </c>
      <c r="CJ434" s="61" t="s">
        <v>7343</v>
      </c>
      <c r="CK434" s="61" t="s">
        <v>1613</v>
      </c>
      <c r="CL434" s="10" t="str">
        <f t="shared" si="458"/>
        <v>2025EM1100431-MDSDF404</v>
      </c>
      <c r="CM434" s="61" t="str">
        <f t="shared" si="459"/>
        <v>2 missed</v>
      </c>
      <c r="CN434" s="61" t="str">
        <f t="shared" si="460"/>
        <v>1 missed</v>
      </c>
      <c r="CO434" s="111">
        <f t="shared" si="461"/>
        <v>0</v>
      </c>
      <c r="CP434" s="111">
        <f t="shared" si="462"/>
        <v>0</v>
      </c>
      <c r="CQ434" s="9">
        <f t="shared" si="463"/>
        <v>0</v>
      </c>
      <c r="CR434" s="9">
        <f t="shared" si="464"/>
        <v>0</v>
      </c>
      <c r="CS434" s="61" t="str">
        <f t="shared" si="465"/>
        <v>3 missed</v>
      </c>
      <c r="CT434" s="111">
        <f t="shared" si="466"/>
        <v>0</v>
      </c>
      <c r="CU434" s="10">
        <f t="shared" si="467"/>
        <v>0</v>
      </c>
      <c r="CV434" s="10" t="str">
        <f t="shared" si="468"/>
        <v>Q-0 A-0 || Q Total-2, A Total-1</v>
      </c>
      <c r="CW434" s="111" t="str" cm="1">
        <f t="array" ref="CW434">IFERROR(INDEX('Attendance-Slot-1'!$Q$2:$Q$1112,MATCH(1,('Attendance-Slot-1'!$A$2:$A$1112=$C434)*('Attendance-Slot-1'!$G$2:$G$1112=CW$2),0)),"No Data")</f>
        <v>P-S1_Onsite</v>
      </c>
      <c r="CX434" s="111" t="str" cm="1">
        <f t="array" ref="CX434">IFERROR(INDEX('Attendance-Slot-2'!$Q$2:$Q$2595,MATCH(1,('Attendance-Slot-2'!$A$2:$A$2595=$C434)*('Attendance-Slot-2'!$G$2:$G$2595=CW$2),0)),"No Data")</f>
        <v>No Data</v>
      </c>
      <c r="CY434" s="136">
        <f>VLOOKUP($CL434,'Written Exam Marks'!$H:$Q,10,FALSE)</f>
        <v>5</v>
      </c>
      <c r="CZ434" s="136">
        <f>VLOOKUP($CL434,'Written Exam Marks'!$H:$Q,9,FALSE)</f>
        <v>40</v>
      </c>
      <c r="DA434" s="111" t="str">
        <f t="shared" si="469"/>
        <v>Present</v>
      </c>
      <c r="DB434" s="111" t="str">
        <f t="shared" si="470"/>
        <v>P-S1_Onsite</v>
      </c>
      <c r="DC434" s="148" t="s">
        <v>5</v>
      </c>
      <c r="DD434" s="148" t="s">
        <v>5</v>
      </c>
      <c r="DE434" s="148" t="s">
        <v>5</v>
      </c>
      <c r="DF434" s="148" t="s">
        <v>5</v>
      </c>
      <c r="DG434" s="148" t="s">
        <v>5</v>
      </c>
      <c r="DH434" s="148">
        <v>0</v>
      </c>
      <c r="DI434" s="148">
        <v>65</v>
      </c>
      <c r="DJ434" s="66" t="s">
        <v>7351</v>
      </c>
      <c r="DK434" s="66" t="s">
        <v>1631</v>
      </c>
      <c r="DL434" s="68" t="str">
        <f t="shared" si="471"/>
        <v>2025EM1100431-MDSDF406</v>
      </c>
      <c r="DM434" s="66" t="str">
        <f t="shared" si="472"/>
        <v>3 missed</v>
      </c>
      <c r="DN434" s="66" t="str">
        <f t="shared" si="473"/>
        <v>2 missed</v>
      </c>
      <c r="DO434" s="62">
        <f t="shared" si="474"/>
        <v>0</v>
      </c>
      <c r="DP434" s="62">
        <f t="shared" si="475"/>
        <v>0</v>
      </c>
      <c r="DQ434" s="67">
        <f t="shared" si="476"/>
        <v>0</v>
      </c>
      <c r="DR434" s="67">
        <f t="shared" si="477"/>
        <v>0</v>
      </c>
      <c r="DS434" s="66" t="str">
        <f t="shared" si="478"/>
        <v>5 missed</v>
      </c>
      <c r="DT434" s="62">
        <f t="shared" si="479"/>
        <v>0</v>
      </c>
      <c r="DU434" s="68">
        <f t="shared" si="480"/>
        <v>0</v>
      </c>
      <c r="DV434" s="68" t="str">
        <f t="shared" si="481"/>
        <v>Q-0 A-0 || Q Total-3, A Total-2</v>
      </c>
      <c r="DW434" s="62" t="str" cm="1">
        <f t="array" ref="DW434">IFERROR(INDEX('Attendance-Slot-1'!$Q$2:$Q$1112,MATCH(1,('Attendance-Slot-1'!$A$2:$A$1112=$C434)*('Attendance-Slot-1'!$G$2:$G$1112=DW$2),0)),"No Data")</f>
        <v>A-S1_Onsite</v>
      </c>
      <c r="DX434" s="62" t="str" cm="1">
        <f t="array" ref="DX434">IFERROR(INDEX('Attendance-Slot-2'!$Q$2:$Q$2595,MATCH(1,('Attendance-Slot-2'!$A$2:$A$2595=$C434)*('Attendance-Slot-2'!$G$2:$G$2595=DW$2),0)),"No Data")</f>
        <v>A-S2_Onsite</v>
      </c>
      <c r="DY434" s="137" t="e">
        <f>VLOOKUP($DL434,'Written Exam Marks'!$H:$Q,10,FALSE)</f>
        <v>#N/A</v>
      </c>
      <c r="DZ434" s="137" t="e">
        <f>VLOOKUP($DL434,'Written Exam Marks'!$H:$Q,9,FALSE)</f>
        <v>#N/A</v>
      </c>
      <c r="EA434" s="62" t="str">
        <f t="shared" si="482"/>
        <v>Absent</v>
      </c>
      <c r="EB434" s="62" t="str">
        <f t="shared" si="483"/>
        <v>A-S1_Onsite</v>
      </c>
      <c r="EC434" s="114" t="str">
        <f t="shared" si="420"/>
        <v>P-4, 
A-1, 
No Data-0</v>
      </c>
      <c r="ED434" s="114" t="str">
        <f t="shared" si="421"/>
        <v>P-0, 
A-1, 
No Data-4</v>
      </c>
      <c r="EE434" s="114" t="str">
        <f t="shared" si="484"/>
        <v>P-S1_Onsite</v>
      </c>
      <c r="EF434" s="114" t="str">
        <f t="shared" si="485"/>
        <v>P-S1_Onsite</v>
      </c>
      <c r="EG434" s="114" t="str">
        <f t="shared" si="486"/>
        <v>P-S1_Onsite</v>
      </c>
      <c r="EH434" s="114" t="str">
        <f t="shared" si="487"/>
        <v>P-S1_Onsite</v>
      </c>
      <c r="EI434" s="114" t="str">
        <f t="shared" si="488"/>
        <v>A-S1_Onsite</v>
      </c>
      <c r="EJ434" s="114" t="str">
        <f t="shared" si="489"/>
        <v>P-4, A-1, No Data-0</v>
      </c>
      <c r="EK434" s="114" t="s">
        <v>10453</v>
      </c>
      <c r="EL434" s="114">
        <v>24</v>
      </c>
      <c r="EM434" s="114">
        <v>10</v>
      </c>
      <c r="EN434" s="114">
        <v>15</v>
      </c>
      <c r="EO434" s="114">
        <v>49</v>
      </c>
      <c r="EP434" s="114" t="s">
        <v>7217</v>
      </c>
      <c r="EQ434" s="114" t="s">
        <v>1054</v>
      </c>
      <c r="ER434" s="114" t="s">
        <v>3194</v>
      </c>
      <c r="ES434" s="114"/>
      <c r="ET434" s="30" t="s">
        <v>3194</v>
      </c>
    </row>
    <row r="435" spans="1:150" x14ac:dyDescent="0.25">
      <c r="A435" s="114">
        <v>432</v>
      </c>
      <c r="B435" s="114" t="s">
        <v>7224</v>
      </c>
      <c r="C435" s="80" t="s">
        <v>4423</v>
      </c>
      <c r="D435" s="30" t="s">
        <v>4424</v>
      </c>
      <c r="E435" s="30" t="s">
        <v>4425</v>
      </c>
      <c r="F435" s="33" t="s">
        <v>7201</v>
      </c>
      <c r="G435" s="30" t="s">
        <v>4426</v>
      </c>
      <c r="H435" s="143">
        <v>15</v>
      </c>
      <c r="I435" s="143">
        <v>15</v>
      </c>
      <c r="J435" s="143">
        <v>20</v>
      </c>
      <c r="K435" s="143" t="s">
        <v>5</v>
      </c>
      <c r="L435" s="143">
        <v>50</v>
      </c>
      <c r="M435" s="143">
        <v>65</v>
      </c>
      <c r="N435" s="40" t="s">
        <v>7314</v>
      </c>
      <c r="O435" s="40" t="s">
        <v>1593</v>
      </c>
      <c r="P435" s="13" t="str">
        <f t="shared" si="422"/>
        <v>2025EM1100432-MDSDF401</v>
      </c>
      <c r="Q435" s="40" t="str">
        <f t="shared" si="423"/>
        <v>0 missed</v>
      </c>
      <c r="R435" s="40" t="str">
        <f t="shared" si="424"/>
        <v>1 missed</v>
      </c>
      <c r="S435" s="40">
        <f t="shared" si="425"/>
        <v>3</v>
      </c>
      <c r="T435" s="40">
        <f t="shared" si="426"/>
        <v>0</v>
      </c>
      <c r="U435" s="41">
        <f t="shared" si="427"/>
        <v>1</v>
      </c>
      <c r="V435" s="41">
        <f t="shared" si="428"/>
        <v>0</v>
      </c>
      <c r="W435" s="40" t="str">
        <f t="shared" si="429"/>
        <v>1 missed</v>
      </c>
      <c r="X435" s="113">
        <f t="shared" si="430"/>
        <v>3</v>
      </c>
      <c r="Y435" s="13">
        <f t="shared" si="431"/>
        <v>0.75</v>
      </c>
      <c r="Z435" s="13" t="str">
        <f t="shared" si="432"/>
        <v>Q-3 A-0 || Q Total-3, A Total-1</v>
      </c>
      <c r="AA435" s="113" t="str" cm="1">
        <f t="array" ref="AA435">IFERROR(INDEX('Attendance-Slot-1'!$Q$2:$Q$1112,MATCH(1,('Attendance-Slot-1'!$A$2:$A$1112=$C435)*('Attendance-Slot-1'!$G$2:$G$1112=AA$2),0)),"No Data")</f>
        <v>No Data</v>
      </c>
      <c r="AB435" s="113" t="str" cm="1">
        <f t="array" ref="AB435">IFERROR(INDEX('Attendance-Slot-2'!$Q$2:$Q$2595,MATCH(1,('Attendance-Slot-2'!$A$2:$A$2595=$C435)*('Attendance-Slot-2'!$G$2:$G$2595=AA$2),0)),"No Data")</f>
        <v>P-S2_Onsite</v>
      </c>
      <c r="AC435" s="133">
        <f>VLOOKUP($P435,'Written Exam Marks'!$H:$Q,10,FALSE)</f>
        <v>17.5</v>
      </c>
      <c r="AD435" s="133">
        <f>VLOOKUP($P435,'Written Exam Marks'!$H:$Q,9,FALSE)</f>
        <v>35</v>
      </c>
      <c r="AE435" s="113" t="str">
        <f t="shared" si="433"/>
        <v>Present</v>
      </c>
      <c r="AF435" s="113" t="str">
        <f t="shared" si="434"/>
        <v>P-S2_Onsite</v>
      </c>
      <c r="AG435" s="146">
        <v>10</v>
      </c>
      <c r="AH435" s="146">
        <v>9.5</v>
      </c>
      <c r="AI435" s="146">
        <v>10</v>
      </c>
      <c r="AJ435" s="146">
        <v>10</v>
      </c>
      <c r="AK435" s="146">
        <v>10</v>
      </c>
      <c r="AL435" s="146" t="s">
        <v>5</v>
      </c>
      <c r="AM435" s="146">
        <v>49.5</v>
      </c>
      <c r="AN435" s="146">
        <v>60</v>
      </c>
      <c r="AO435" s="43" t="s">
        <v>7336</v>
      </c>
      <c r="AP435" s="43" t="s">
        <v>1598</v>
      </c>
      <c r="AQ435" s="50" t="str">
        <f t="shared" si="435"/>
        <v>2025EM1100432-MDSDF402</v>
      </c>
      <c r="AR435" s="43" t="str">
        <f t="shared" si="436"/>
        <v>1 missed</v>
      </c>
      <c r="AS435" s="47" t="s">
        <v>7342</v>
      </c>
      <c r="AT435" s="43">
        <f t="shared" si="437"/>
        <v>5</v>
      </c>
      <c r="AU435" s="48" t="s">
        <v>7342</v>
      </c>
      <c r="AV435" s="49">
        <f t="shared" si="438"/>
        <v>0.83333333333333337</v>
      </c>
      <c r="AW435" s="48" t="s">
        <v>7342</v>
      </c>
      <c r="AX435" s="43" t="str">
        <f t="shared" si="439"/>
        <v>1 missed</v>
      </c>
      <c r="AY435" s="42">
        <f t="shared" si="440"/>
        <v>5</v>
      </c>
      <c r="AZ435" s="50">
        <f t="shared" si="441"/>
        <v>0.83333333333333337</v>
      </c>
      <c r="BA435" s="50" t="str">
        <f t="shared" si="442"/>
        <v>Q-5 A-- || Q Total-6, A Total-0</v>
      </c>
      <c r="BB435" s="42" t="str" cm="1">
        <f t="array" ref="BB435">IFERROR(INDEX('Attendance-Slot-1'!$Q$2:$Q$1112,MATCH(1,('Attendance-Slot-1'!$A$2:$A$1112=$C435)*('Attendance-Slot-1'!$G$2:$G$1112=BB$2),0)),"No Data")</f>
        <v>No Data</v>
      </c>
      <c r="BC435" s="42" t="str" cm="1">
        <f t="array" ref="BC435">IFERROR(INDEX('Attendance-Slot-2'!$Q$2:$Q$2595,MATCH(1,('Attendance-Slot-2'!$A$2:$A$2595=$C435)*('Attendance-Slot-2'!$G$2:$G$2595=BB$2),0)),"No Data")</f>
        <v>P-S2_Onsite</v>
      </c>
      <c r="BD435" s="134">
        <f>VLOOKUP($AQ435,'Written Exam Marks'!$H:$Q,10,FALSE)</f>
        <v>33</v>
      </c>
      <c r="BE435" s="134">
        <f>VLOOKUP($AQ435,'Written Exam Marks'!$H:$Q,9,FALSE)</f>
        <v>40</v>
      </c>
      <c r="BF435" s="42" t="str">
        <f t="shared" si="443"/>
        <v>Present</v>
      </c>
      <c r="BG435" s="42" t="str">
        <f t="shared" si="444"/>
        <v>P-S2_Onsite</v>
      </c>
      <c r="BH435" s="147">
        <v>20</v>
      </c>
      <c r="BI435" s="147">
        <v>29</v>
      </c>
      <c r="BJ435" s="147">
        <v>49</v>
      </c>
      <c r="BK435" s="147">
        <v>60</v>
      </c>
      <c r="BL435" s="52" t="s">
        <v>3697</v>
      </c>
      <c r="BM435" s="52" t="s">
        <v>1606</v>
      </c>
      <c r="BN435" s="57" t="str">
        <f t="shared" si="445"/>
        <v>2025EM1100432-MDSDF403</v>
      </c>
      <c r="BO435" s="52" t="str">
        <f t="shared" si="446"/>
        <v>0 missed</v>
      </c>
      <c r="BP435" s="52" t="str">
        <f t="shared" si="447"/>
        <v>0 missed</v>
      </c>
      <c r="BQ435" s="52">
        <f t="shared" si="448"/>
        <v>1</v>
      </c>
      <c r="BR435" s="52">
        <f t="shared" si="449"/>
        <v>1</v>
      </c>
      <c r="BS435" s="56">
        <f t="shared" si="450"/>
        <v>1</v>
      </c>
      <c r="BT435" s="56">
        <f t="shared" si="451"/>
        <v>1</v>
      </c>
      <c r="BU435" s="52" t="str">
        <f t="shared" si="452"/>
        <v>0 missed</v>
      </c>
      <c r="BV435" s="51">
        <f t="shared" si="453"/>
        <v>2</v>
      </c>
      <c r="BW435" s="57">
        <f t="shared" si="454"/>
        <v>1</v>
      </c>
      <c r="BX435" s="57" t="str">
        <f t="shared" si="455"/>
        <v>Q-1 A-1 || Q Total-1, A Total-1</v>
      </c>
      <c r="BY435" s="51" t="str" cm="1">
        <f t="array" ref="BY435">IFERROR(INDEX('Attendance-Slot-1'!$Q$2:$Q$1112,MATCH(1,('Attendance-Slot-1'!$A$2:$A$1112=$C435)*('Attendance-Slot-1'!$G$2:$G$1112=BY$2),0)),"No Data")</f>
        <v>No Data</v>
      </c>
      <c r="BZ435" s="51" t="str" cm="1">
        <f t="array" ref="BZ435">IFERROR(INDEX('Attendance-Slot-2'!$Q$2:$Q$2595,MATCH(1,('Attendance-Slot-2'!$A$2:$A$2595=$C435)*('Attendance-Slot-2'!$G$2:$G$2595=BY$2),0)),"No Data")</f>
        <v>P-S2_Onsite</v>
      </c>
      <c r="CA435" s="135">
        <f>VLOOKUP($BN435,'Written Exam Marks'!$H:$Q,10,FALSE)</f>
        <v>21.5</v>
      </c>
      <c r="CB435" s="135">
        <f>VLOOKUP($BN435,'Written Exam Marks'!$H:$Q,9,FALSE)</f>
        <v>40</v>
      </c>
      <c r="CC435" s="51" t="str">
        <f t="shared" si="456"/>
        <v>Present</v>
      </c>
      <c r="CD435" s="51" t="str">
        <f t="shared" si="457"/>
        <v>P-S2_Onsite</v>
      </c>
      <c r="CE435" s="29" t="s">
        <v>5</v>
      </c>
      <c r="CF435" s="29" t="s">
        <v>5</v>
      </c>
      <c r="CG435" s="29">
        <v>17</v>
      </c>
      <c r="CH435" s="29">
        <v>17</v>
      </c>
      <c r="CI435" s="29">
        <v>60</v>
      </c>
      <c r="CJ435" s="61" t="s">
        <v>7343</v>
      </c>
      <c r="CK435" s="61" t="s">
        <v>1613</v>
      </c>
      <c r="CL435" s="10" t="str">
        <f t="shared" si="458"/>
        <v>2025EM1100432-MDSDF404</v>
      </c>
      <c r="CM435" s="61" t="str">
        <f t="shared" si="459"/>
        <v>2 missed</v>
      </c>
      <c r="CN435" s="61" t="str">
        <f t="shared" si="460"/>
        <v>0 missed</v>
      </c>
      <c r="CO435" s="111">
        <f t="shared" si="461"/>
        <v>0</v>
      </c>
      <c r="CP435" s="111">
        <f t="shared" si="462"/>
        <v>1</v>
      </c>
      <c r="CQ435" s="9">
        <f t="shared" si="463"/>
        <v>0</v>
      </c>
      <c r="CR435" s="9">
        <f t="shared" si="464"/>
        <v>1</v>
      </c>
      <c r="CS435" s="61" t="str">
        <f t="shared" si="465"/>
        <v>2 missed</v>
      </c>
      <c r="CT435" s="111">
        <f t="shared" si="466"/>
        <v>1</v>
      </c>
      <c r="CU435" s="10">
        <f t="shared" si="467"/>
        <v>0.33333333333333331</v>
      </c>
      <c r="CV435" s="10" t="str">
        <f t="shared" si="468"/>
        <v>Q-0 A-1 || Q Total-2, A Total-1</v>
      </c>
      <c r="CW435" s="111" t="str" cm="1">
        <f t="array" ref="CW435">IFERROR(INDEX('Attendance-Slot-1'!$Q$2:$Q$1112,MATCH(1,('Attendance-Slot-1'!$A$2:$A$1112=$C435)*('Attendance-Slot-1'!$G$2:$G$1112=CW$2),0)),"No Data")</f>
        <v>No Data</v>
      </c>
      <c r="CX435" s="111" t="str" cm="1">
        <f t="array" ref="CX435">IFERROR(INDEX('Attendance-Slot-2'!$Q$2:$Q$2595,MATCH(1,('Attendance-Slot-2'!$A$2:$A$2595=$C435)*('Attendance-Slot-2'!$G$2:$G$2595=CW$2),0)),"No Data")</f>
        <v>P-S2_Onsite</v>
      </c>
      <c r="CY435" s="136">
        <f>VLOOKUP($CL435,'Written Exam Marks'!$H:$Q,10,FALSE)</f>
        <v>20.5</v>
      </c>
      <c r="CZ435" s="136">
        <f>VLOOKUP($CL435,'Written Exam Marks'!$H:$Q,9,FALSE)</f>
        <v>40</v>
      </c>
      <c r="DA435" s="111" t="str">
        <f t="shared" si="469"/>
        <v>Present</v>
      </c>
      <c r="DB435" s="111" t="str">
        <f t="shared" si="470"/>
        <v>P-S2_Onsite</v>
      </c>
      <c r="DC435" s="148">
        <v>6</v>
      </c>
      <c r="DD435" s="148">
        <v>7.5</v>
      </c>
      <c r="DE435" s="148" t="s">
        <v>5</v>
      </c>
      <c r="DF435" s="148" t="s">
        <v>5</v>
      </c>
      <c r="DG435" s="148" t="s">
        <v>5</v>
      </c>
      <c r="DH435" s="148">
        <v>13.5</v>
      </c>
      <c r="DI435" s="148">
        <v>65</v>
      </c>
      <c r="DJ435" s="66" t="s">
        <v>7351</v>
      </c>
      <c r="DK435" s="66" t="s">
        <v>1631</v>
      </c>
      <c r="DL435" s="68" t="str">
        <f t="shared" si="471"/>
        <v>2025EM1100432-MDSDF406</v>
      </c>
      <c r="DM435" s="66" t="str">
        <f t="shared" si="472"/>
        <v>1 missed</v>
      </c>
      <c r="DN435" s="66" t="str">
        <f t="shared" si="473"/>
        <v>2 missed</v>
      </c>
      <c r="DO435" s="62">
        <f t="shared" si="474"/>
        <v>2</v>
      </c>
      <c r="DP435" s="62">
        <f t="shared" si="475"/>
        <v>0</v>
      </c>
      <c r="DQ435" s="67">
        <f t="shared" si="476"/>
        <v>0.66666666666666663</v>
      </c>
      <c r="DR435" s="67">
        <f t="shared" si="477"/>
        <v>0</v>
      </c>
      <c r="DS435" s="66" t="str">
        <f t="shared" si="478"/>
        <v>3 missed</v>
      </c>
      <c r="DT435" s="62">
        <f t="shared" si="479"/>
        <v>2</v>
      </c>
      <c r="DU435" s="68">
        <f t="shared" si="480"/>
        <v>0.4</v>
      </c>
      <c r="DV435" s="68" t="str">
        <f t="shared" si="481"/>
        <v>Q-2 A-0 || Q Total-3, A Total-2</v>
      </c>
      <c r="DW435" s="62" t="str" cm="1">
        <f t="array" ref="DW435">IFERROR(INDEX('Attendance-Slot-1'!$Q$2:$Q$1112,MATCH(1,('Attendance-Slot-1'!$A$2:$A$1112=$C435)*('Attendance-Slot-1'!$G$2:$G$1112=DW$2),0)),"No Data")</f>
        <v>No Data</v>
      </c>
      <c r="DX435" s="62" t="str" cm="1">
        <f t="array" ref="DX435">IFERROR(INDEX('Attendance-Slot-2'!$Q$2:$Q$2595,MATCH(1,('Attendance-Slot-2'!$A$2:$A$2595=$C435)*('Attendance-Slot-2'!$G$2:$G$2595=DW$2),0)),"No Data")</f>
        <v>No Data</v>
      </c>
      <c r="DY435" s="137" t="e">
        <f>VLOOKUP($DL435,'Written Exam Marks'!$H:$Q,10,FALSE)</f>
        <v>#N/A</v>
      </c>
      <c r="DZ435" s="137" t="e">
        <f>VLOOKUP($DL435,'Written Exam Marks'!$H:$Q,9,FALSE)</f>
        <v>#N/A</v>
      </c>
      <c r="EA435" s="62" t="str">
        <f t="shared" si="482"/>
        <v>No Data</v>
      </c>
      <c r="EB435" s="62" t="str">
        <f t="shared" si="483"/>
        <v>No Data</v>
      </c>
      <c r="EC435" s="114" t="str">
        <f t="shared" si="420"/>
        <v>P-0, 
A-0, 
No Data-5</v>
      </c>
      <c r="ED435" s="114" t="str">
        <f t="shared" si="421"/>
        <v>P-4, 
A-0, 
No Data-1</v>
      </c>
      <c r="EE435" s="114" t="str">
        <f t="shared" si="484"/>
        <v>P-S2_Onsite</v>
      </c>
      <c r="EF435" s="114" t="str">
        <f t="shared" si="485"/>
        <v>P-S2_Onsite</v>
      </c>
      <c r="EG435" s="114" t="str">
        <f t="shared" si="486"/>
        <v>P-S2_Onsite</v>
      </c>
      <c r="EH435" s="114" t="str">
        <f t="shared" si="487"/>
        <v>P-S2_Onsite</v>
      </c>
      <c r="EI435" s="114" t="str">
        <f t="shared" si="488"/>
        <v>No Data</v>
      </c>
      <c r="EJ435" s="114" t="str">
        <f t="shared" si="489"/>
        <v>P-4, A-0, No Data-1</v>
      </c>
      <c r="EK435" s="114" t="s">
        <v>10453</v>
      </c>
      <c r="EL435" s="114">
        <v>21.5</v>
      </c>
      <c r="EM435" s="114">
        <v>10</v>
      </c>
      <c r="EN435" s="114">
        <v>49</v>
      </c>
      <c r="EO435" s="114">
        <v>80.5</v>
      </c>
      <c r="EP435" s="114" t="s">
        <v>7217</v>
      </c>
      <c r="EQ435" s="114" t="s">
        <v>1054</v>
      </c>
      <c r="ER435" s="114" t="s">
        <v>4423</v>
      </c>
      <c r="ES435" s="114"/>
      <c r="ET435" s="30" t="s">
        <v>4423</v>
      </c>
    </row>
    <row r="436" spans="1:150" x14ac:dyDescent="0.25">
      <c r="A436" s="114">
        <v>433</v>
      </c>
      <c r="B436" s="114" t="s">
        <v>7224</v>
      </c>
      <c r="C436" s="80" t="s">
        <v>4427</v>
      </c>
      <c r="D436" s="30" t="s">
        <v>4428</v>
      </c>
      <c r="E436" s="30" t="s">
        <v>4429</v>
      </c>
      <c r="F436" s="33" t="s">
        <v>7201</v>
      </c>
      <c r="G436" s="30" t="s">
        <v>4430</v>
      </c>
      <c r="H436" s="143" t="s">
        <v>5</v>
      </c>
      <c r="I436" s="143" t="s">
        <v>5</v>
      </c>
      <c r="J436" s="143" t="s">
        <v>5</v>
      </c>
      <c r="K436" s="143" t="s">
        <v>5</v>
      </c>
      <c r="L436" s="143">
        <v>0</v>
      </c>
      <c r="M436" s="143">
        <v>65</v>
      </c>
      <c r="N436" s="40" t="s">
        <v>7314</v>
      </c>
      <c r="O436" s="40" t="s">
        <v>1593</v>
      </c>
      <c r="P436" s="13" t="str">
        <f t="shared" si="422"/>
        <v>2025EM1100433-MDSDF401</v>
      </c>
      <c r="Q436" s="40" t="str">
        <f t="shared" si="423"/>
        <v>3 missed</v>
      </c>
      <c r="R436" s="40" t="str">
        <f t="shared" si="424"/>
        <v>1 missed</v>
      </c>
      <c r="S436" s="40">
        <f t="shared" si="425"/>
        <v>0</v>
      </c>
      <c r="T436" s="40">
        <f t="shared" si="426"/>
        <v>0</v>
      </c>
      <c r="U436" s="41">
        <f t="shared" si="427"/>
        <v>0</v>
      </c>
      <c r="V436" s="41">
        <f t="shared" si="428"/>
        <v>0</v>
      </c>
      <c r="W436" s="40" t="str">
        <f t="shared" si="429"/>
        <v>4 missed</v>
      </c>
      <c r="X436" s="113">
        <f t="shared" si="430"/>
        <v>0</v>
      </c>
      <c r="Y436" s="13">
        <f t="shared" si="431"/>
        <v>0</v>
      </c>
      <c r="Z436" s="13" t="str">
        <f t="shared" si="432"/>
        <v>Q-0 A-0 || Q Total-3, A Total-1</v>
      </c>
      <c r="AA436" s="113" t="str" cm="1">
        <f t="array" ref="AA436">IFERROR(INDEX('Attendance-Slot-1'!$Q$2:$Q$1112,MATCH(1,('Attendance-Slot-1'!$A$2:$A$1112=$C436)*('Attendance-Slot-1'!$G$2:$G$1112=AA$2),0)),"No Data")</f>
        <v>No Data</v>
      </c>
      <c r="AB436" s="113" t="str" cm="1">
        <f t="array" ref="AB436">IFERROR(INDEX('Attendance-Slot-2'!$Q$2:$Q$2595,MATCH(1,('Attendance-Slot-2'!$A$2:$A$2595=$C436)*('Attendance-Slot-2'!$G$2:$G$2595=AA$2),0)),"No Data")</f>
        <v>A-S2_Onsite</v>
      </c>
      <c r="AC436" s="133" t="e">
        <f>VLOOKUP($P436,'Written Exam Marks'!$H:$Q,10,FALSE)</f>
        <v>#N/A</v>
      </c>
      <c r="AD436" s="133" t="e">
        <f>VLOOKUP($P436,'Written Exam Marks'!$H:$Q,9,FALSE)</f>
        <v>#N/A</v>
      </c>
      <c r="AE436" s="113" t="str">
        <f t="shared" si="433"/>
        <v>Absent</v>
      </c>
      <c r="AF436" s="113" t="str">
        <f t="shared" si="434"/>
        <v>A-S2_Onsite</v>
      </c>
      <c r="AG436" s="146" t="s">
        <v>5</v>
      </c>
      <c r="AH436" s="146" t="s">
        <v>5</v>
      </c>
      <c r="AI436" s="146" t="s">
        <v>5</v>
      </c>
      <c r="AJ436" s="146" t="s">
        <v>5</v>
      </c>
      <c r="AK436" s="146" t="s">
        <v>5</v>
      </c>
      <c r="AL436" s="146" t="s">
        <v>5</v>
      </c>
      <c r="AM436" s="146">
        <v>0</v>
      </c>
      <c r="AN436" s="146">
        <v>60</v>
      </c>
      <c r="AO436" s="43" t="s">
        <v>7336</v>
      </c>
      <c r="AP436" s="43" t="s">
        <v>1598</v>
      </c>
      <c r="AQ436" s="50" t="str">
        <f t="shared" si="435"/>
        <v>2025EM1100433-MDSDF402</v>
      </c>
      <c r="AR436" s="43" t="str">
        <f t="shared" si="436"/>
        <v>6 missed</v>
      </c>
      <c r="AS436" s="47" t="s">
        <v>7342</v>
      </c>
      <c r="AT436" s="43">
        <f t="shared" si="437"/>
        <v>0</v>
      </c>
      <c r="AU436" s="48" t="s">
        <v>7342</v>
      </c>
      <c r="AV436" s="49">
        <f t="shared" si="438"/>
        <v>0</v>
      </c>
      <c r="AW436" s="48" t="s">
        <v>7342</v>
      </c>
      <c r="AX436" s="43" t="str">
        <f t="shared" si="439"/>
        <v>6 missed</v>
      </c>
      <c r="AY436" s="42">
        <f t="shared" si="440"/>
        <v>0</v>
      </c>
      <c r="AZ436" s="50">
        <f t="shared" si="441"/>
        <v>0</v>
      </c>
      <c r="BA436" s="50" t="str">
        <f t="shared" si="442"/>
        <v>Q-0 A-- || Q Total-6, A Total-0</v>
      </c>
      <c r="BB436" s="42" t="str" cm="1">
        <f t="array" ref="BB436">IFERROR(INDEX('Attendance-Slot-1'!$Q$2:$Q$1112,MATCH(1,('Attendance-Slot-1'!$A$2:$A$1112=$C436)*('Attendance-Slot-1'!$G$2:$G$1112=BB$2),0)),"No Data")</f>
        <v>No Data</v>
      </c>
      <c r="BC436" s="42" t="str" cm="1">
        <f t="array" ref="BC436">IFERROR(INDEX('Attendance-Slot-2'!$Q$2:$Q$2595,MATCH(1,('Attendance-Slot-2'!$A$2:$A$2595=$C436)*('Attendance-Slot-2'!$G$2:$G$2595=BB$2),0)),"No Data")</f>
        <v>A-S2_Onsite</v>
      </c>
      <c r="BD436" s="134" t="e">
        <f>VLOOKUP($AQ436,'Written Exam Marks'!$H:$Q,10,FALSE)</f>
        <v>#N/A</v>
      </c>
      <c r="BE436" s="134" t="e">
        <f>VLOOKUP($AQ436,'Written Exam Marks'!$H:$Q,9,FALSE)</f>
        <v>#N/A</v>
      </c>
      <c r="BF436" s="42" t="str">
        <f t="shared" si="443"/>
        <v>Absent</v>
      </c>
      <c r="BG436" s="42" t="str">
        <f t="shared" si="444"/>
        <v>A-S2_Onsite</v>
      </c>
      <c r="BH436" s="147" t="s">
        <v>5</v>
      </c>
      <c r="BI436" s="147" t="s">
        <v>5</v>
      </c>
      <c r="BJ436" s="147">
        <v>0</v>
      </c>
      <c r="BK436" s="147">
        <v>60</v>
      </c>
      <c r="BL436" s="52" t="s">
        <v>3697</v>
      </c>
      <c r="BM436" s="52" t="s">
        <v>1606</v>
      </c>
      <c r="BN436" s="57" t="str">
        <f t="shared" si="445"/>
        <v>2025EM1100433-MDSDF403</v>
      </c>
      <c r="BO436" s="52" t="str">
        <f t="shared" si="446"/>
        <v>1 missed</v>
      </c>
      <c r="BP436" s="52" t="str">
        <f t="shared" si="447"/>
        <v>1 missed</v>
      </c>
      <c r="BQ436" s="52">
        <f t="shared" si="448"/>
        <v>0</v>
      </c>
      <c r="BR436" s="52">
        <f t="shared" si="449"/>
        <v>0</v>
      </c>
      <c r="BS436" s="56">
        <f t="shared" si="450"/>
        <v>0</v>
      </c>
      <c r="BT436" s="56">
        <f t="shared" si="451"/>
        <v>0</v>
      </c>
      <c r="BU436" s="52" t="str">
        <f t="shared" si="452"/>
        <v>2 missed</v>
      </c>
      <c r="BV436" s="51">
        <f t="shared" si="453"/>
        <v>0</v>
      </c>
      <c r="BW436" s="57">
        <f t="shared" si="454"/>
        <v>0</v>
      </c>
      <c r="BX436" s="57" t="str">
        <f t="shared" si="455"/>
        <v>Q-0 A-0 || Q Total-1, A Total-1</v>
      </c>
      <c r="BY436" s="51" t="str" cm="1">
        <f t="array" ref="BY436">IFERROR(INDEX('Attendance-Slot-1'!$Q$2:$Q$1112,MATCH(1,('Attendance-Slot-1'!$A$2:$A$1112=$C436)*('Attendance-Slot-1'!$G$2:$G$1112=BY$2),0)),"No Data")</f>
        <v>No Data</v>
      </c>
      <c r="BZ436" s="51" t="str" cm="1">
        <f t="array" ref="BZ436">IFERROR(INDEX('Attendance-Slot-2'!$Q$2:$Q$2595,MATCH(1,('Attendance-Slot-2'!$A$2:$A$2595=$C436)*('Attendance-Slot-2'!$G$2:$G$2595=BY$2),0)),"No Data")</f>
        <v>A-S2_Onsite</v>
      </c>
      <c r="CA436" s="135" t="e">
        <f>VLOOKUP($BN436,'Written Exam Marks'!$H:$Q,10,FALSE)</f>
        <v>#N/A</v>
      </c>
      <c r="CB436" s="135" t="e">
        <f>VLOOKUP($BN436,'Written Exam Marks'!$H:$Q,9,FALSE)</f>
        <v>#N/A</v>
      </c>
      <c r="CC436" s="51" t="str">
        <f t="shared" si="456"/>
        <v>Absent</v>
      </c>
      <c r="CD436" s="51" t="str">
        <f t="shared" si="457"/>
        <v>A-S2_Onsite</v>
      </c>
      <c r="CE436" s="29" t="s">
        <v>5</v>
      </c>
      <c r="CF436" s="29" t="s">
        <v>5</v>
      </c>
      <c r="CG436" s="29" t="s">
        <v>5</v>
      </c>
      <c r="CH436" s="29">
        <v>0</v>
      </c>
      <c r="CI436" s="29">
        <v>60</v>
      </c>
      <c r="CJ436" s="61" t="s">
        <v>7343</v>
      </c>
      <c r="CK436" s="61" t="s">
        <v>1613</v>
      </c>
      <c r="CL436" s="10" t="str">
        <f t="shared" si="458"/>
        <v>2025EM1100433-MDSDF404</v>
      </c>
      <c r="CM436" s="61" t="str">
        <f t="shared" si="459"/>
        <v>2 missed</v>
      </c>
      <c r="CN436" s="61" t="str">
        <f t="shared" si="460"/>
        <v>1 missed</v>
      </c>
      <c r="CO436" s="111">
        <f t="shared" si="461"/>
        <v>0</v>
      </c>
      <c r="CP436" s="111">
        <f t="shared" si="462"/>
        <v>0</v>
      </c>
      <c r="CQ436" s="9">
        <f t="shared" si="463"/>
        <v>0</v>
      </c>
      <c r="CR436" s="9">
        <f t="shared" si="464"/>
        <v>0</v>
      </c>
      <c r="CS436" s="61" t="str">
        <f t="shared" si="465"/>
        <v>3 missed</v>
      </c>
      <c r="CT436" s="111">
        <f t="shared" si="466"/>
        <v>0</v>
      </c>
      <c r="CU436" s="10">
        <f t="shared" si="467"/>
        <v>0</v>
      </c>
      <c r="CV436" s="10" t="str">
        <f t="shared" si="468"/>
        <v>Q-0 A-0 || Q Total-2, A Total-1</v>
      </c>
      <c r="CW436" s="111" t="str" cm="1">
        <f t="array" ref="CW436">IFERROR(INDEX('Attendance-Slot-1'!$Q$2:$Q$1112,MATCH(1,('Attendance-Slot-1'!$A$2:$A$1112=$C436)*('Attendance-Slot-1'!$G$2:$G$1112=CW$2),0)),"No Data")</f>
        <v>No Data</v>
      </c>
      <c r="CX436" s="111" t="str" cm="1">
        <f t="array" ref="CX436">IFERROR(INDEX('Attendance-Slot-2'!$Q$2:$Q$2595,MATCH(1,('Attendance-Slot-2'!$A$2:$A$2595=$C436)*('Attendance-Slot-2'!$G$2:$G$2595=CW$2),0)),"No Data")</f>
        <v>A-S2_Onsite</v>
      </c>
      <c r="CY436" s="136" t="e">
        <f>VLOOKUP($CL436,'Written Exam Marks'!$H:$Q,10,FALSE)</f>
        <v>#N/A</v>
      </c>
      <c r="CZ436" s="136" t="e">
        <f>VLOOKUP($CL436,'Written Exam Marks'!$H:$Q,9,FALSE)</f>
        <v>#N/A</v>
      </c>
      <c r="DA436" s="111" t="str">
        <f t="shared" si="469"/>
        <v>Absent</v>
      </c>
      <c r="DB436" s="111" t="str">
        <f t="shared" si="470"/>
        <v>A-S2_Onsite</v>
      </c>
      <c r="DC436" s="148" t="s">
        <v>5</v>
      </c>
      <c r="DD436" s="148" t="s">
        <v>5</v>
      </c>
      <c r="DE436" s="148" t="s">
        <v>5</v>
      </c>
      <c r="DF436" s="148" t="s">
        <v>5</v>
      </c>
      <c r="DG436" s="148" t="s">
        <v>5</v>
      </c>
      <c r="DH436" s="148">
        <v>0</v>
      </c>
      <c r="DI436" s="148">
        <v>65</v>
      </c>
      <c r="DJ436" s="66" t="s">
        <v>7351</v>
      </c>
      <c r="DK436" s="66" t="s">
        <v>1631</v>
      </c>
      <c r="DL436" s="68" t="str">
        <f t="shared" si="471"/>
        <v>2025EM1100433-MDSDF406</v>
      </c>
      <c r="DM436" s="66" t="str">
        <f t="shared" si="472"/>
        <v>3 missed</v>
      </c>
      <c r="DN436" s="66" t="str">
        <f t="shared" si="473"/>
        <v>2 missed</v>
      </c>
      <c r="DO436" s="62">
        <f t="shared" si="474"/>
        <v>0</v>
      </c>
      <c r="DP436" s="62">
        <f t="shared" si="475"/>
        <v>0</v>
      </c>
      <c r="DQ436" s="67">
        <f t="shared" si="476"/>
        <v>0</v>
      </c>
      <c r="DR436" s="67">
        <f t="shared" si="477"/>
        <v>0</v>
      </c>
      <c r="DS436" s="66" t="str">
        <f t="shared" si="478"/>
        <v>5 missed</v>
      </c>
      <c r="DT436" s="62">
        <f t="shared" si="479"/>
        <v>0</v>
      </c>
      <c r="DU436" s="68">
        <f t="shared" si="480"/>
        <v>0</v>
      </c>
      <c r="DV436" s="68" t="str">
        <f t="shared" si="481"/>
        <v>Q-0 A-0 || Q Total-3, A Total-2</v>
      </c>
      <c r="DW436" s="62" t="str" cm="1">
        <f t="array" ref="DW436">IFERROR(INDEX('Attendance-Slot-1'!$Q$2:$Q$1112,MATCH(1,('Attendance-Slot-1'!$A$2:$A$1112=$C436)*('Attendance-Slot-1'!$G$2:$G$1112=DW$2),0)),"No Data")</f>
        <v>No Data</v>
      </c>
      <c r="DX436" s="62" t="str" cm="1">
        <f t="array" ref="DX436">IFERROR(INDEX('Attendance-Slot-2'!$Q$2:$Q$2595,MATCH(1,('Attendance-Slot-2'!$A$2:$A$2595=$C436)*('Attendance-Slot-2'!$G$2:$G$2595=DW$2),0)),"No Data")</f>
        <v>A-S2_Onsite</v>
      </c>
      <c r="DY436" s="137" t="e">
        <f>VLOOKUP($DL436,'Written Exam Marks'!$H:$Q,10,FALSE)</f>
        <v>#N/A</v>
      </c>
      <c r="DZ436" s="137" t="e">
        <f>VLOOKUP($DL436,'Written Exam Marks'!$H:$Q,9,FALSE)</f>
        <v>#N/A</v>
      </c>
      <c r="EA436" s="62" t="str">
        <f t="shared" si="482"/>
        <v>Absent</v>
      </c>
      <c r="EB436" s="62" t="str">
        <f t="shared" si="483"/>
        <v>A-S2_Onsite</v>
      </c>
      <c r="EC436" s="114" t="str">
        <f t="shared" si="420"/>
        <v>P-0, 
A-0, 
No Data-5</v>
      </c>
      <c r="ED436" s="114" t="str">
        <f t="shared" si="421"/>
        <v>P-0, 
A-5, 
No Data-0</v>
      </c>
      <c r="EE436" s="114" t="str">
        <f t="shared" si="484"/>
        <v>A-S2_Onsite</v>
      </c>
      <c r="EF436" s="114" t="str">
        <f t="shared" si="485"/>
        <v>A-S2_Onsite</v>
      </c>
      <c r="EG436" s="114" t="str">
        <f t="shared" si="486"/>
        <v>A-S2_Onsite</v>
      </c>
      <c r="EH436" s="114" t="str">
        <f t="shared" si="487"/>
        <v>A-S2_Onsite</v>
      </c>
      <c r="EI436" s="114" t="str">
        <f t="shared" si="488"/>
        <v>A-S2_Onsite</v>
      </c>
      <c r="EJ436" s="114" t="str">
        <f t="shared" si="489"/>
        <v>P-0, A-5, No Data-0</v>
      </c>
      <c r="EK436" s="114" t="s">
        <v>10453</v>
      </c>
      <c r="EL436" s="114">
        <v>22</v>
      </c>
      <c r="EM436" s="114">
        <v>10</v>
      </c>
      <c r="EN436" s="114" t="s">
        <v>10455</v>
      </c>
      <c r="EO436" s="114">
        <v>32</v>
      </c>
      <c r="EP436" s="114" t="s">
        <v>7218</v>
      </c>
      <c r="EQ436" s="114" t="s">
        <v>1054</v>
      </c>
      <c r="ER436" s="114" t="s">
        <v>4427</v>
      </c>
      <c r="ES436" s="114" t="s">
        <v>7218</v>
      </c>
      <c r="ET436" s="30" t="s">
        <v>4427</v>
      </c>
    </row>
    <row r="437" spans="1:150" x14ac:dyDescent="0.25">
      <c r="A437" s="114">
        <v>434</v>
      </c>
      <c r="B437" s="114" t="s">
        <v>7224</v>
      </c>
      <c r="C437" s="80" t="s">
        <v>4431</v>
      </c>
      <c r="D437" s="30" t="s">
        <v>4432</v>
      </c>
      <c r="E437" s="30" t="s">
        <v>4433</v>
      </c>
      <c r="F437" s="33" t="s">
        <v>7201</v>
      </c>
      <c r="G437" s="30" t="s">
        <v>4434</v>
      </c>
      <c r="H437" s="143">
        <v>15</v>
      </c>
      <c r="I437" s="143">
        <v>15</v>
      </c>
      <c r="J437" s="143" t="s">
        <v>5</v>
      </c>
      <c r="K437" s="143" t="s">
        <v>5</v>
      </c>
      <c r="L437" s="143">
        <v>30</v>
      </c>
      <c r="M437" s="143">
        <v>65</v>
      </c>
      <c r="N437" s="40" t="s">
        <v>7314</v>
      </c>
      <c r="O437" s="40" t="s">
        <v>1593</v>
      </c>
      <c r="P437" s="13" t="str">
        <f t="shared" si="422"/>
        <v>2025EM1100434-MDSDF401</v>
      </c>
      <c r="Q437" s="40" t="str">
        <f t="shared" si="423"/>
        <v>1 missed</v>
      </c>
      <c r="R437" s="40" t="str">
        <f t="shared" si="424"/>
        <v>1 missed</v>
      </c>
      <c r="S437" s="40">
        <f t="shared" si="425"/>
        <v>2</v>
      </c>
      <c r="T437" s="40">
        <f t="shared" si="426"/>
        <v>0</v>
      </c>
      <c r="U437" s="41">
        <f t="shared" si="427"/>
        <v>0.66666666666666663</v>
      </c>
      <c r="V437" s="41">
        <f t="shared" si="428"/>
        <v>0</v>
      </c>
      <c r="W437" s="40" t="str">
        <f t="shared" si="429"/>
        <v>2 missed</v>
      </c>
      <c r="X437" s="113">
        <f t="shared" si="430"/>
        <v>2</v>
      </c>
      <c r="Y437" s="13">
        <f t="shared" si="431"/>
        <v>0.5</v>
      </c>
      <c r="Z437" s="13" t="str">
        <f t="shared" si="432"/>
        <v>Q-2 A-0 || Q Total-3, A Total-1</v>
      </c>
      <c r="AA437" s="113" t="str" cm="1">
        <f t="array" ref="AA437">IFERROR(INDEX('Attendance-Slot-1'!$Q$2:$Q$1112,MATCH(1,('Attendance-Slot-1'!$A$2:$A$1112=$C437)*('Attendance-Slot-1'!$G$2:$G$1112=AA$2),0)),"No Data")</f>
        <v>No Data</v>
      </c>
      <c r="AB437" s="113" t="str" cm="1">
        <f t="array" ref="AB437">IFERROR(INDEX('Attendance-Slot-2'!$Q$2:$Q$2595,MATCH(1,('Attendance-Slot-2'!$A$2:$A$2595=$C437)*('Attendance-Slot-2'!$G$2:$G$2595=AA$2),0)),"No Data")</f>
        <v>A-S2_Onsite</v>
      </c>
      <c r="AC437" s="133" t="e">
        <f>VLOOKUP($P437,'Written Exam Marks'!$H:$Q,10,FALSE)</f>
        <v>#N/A</v>
      </c>
      <c r="AD437" s="133" t="e">
        <f>VLOOKUP($P437,'Written Exam Marks'!$H:$Q,9,FALSE)</f>
        <v>#N/A</v>
      </c>
      <c r="AE437" s="113" t="str">
        <f t="shared" si="433"/>
        <v>Absent</v>
      </c>
      <c r="AF437" s="113" t="str">
        <f t="shared" si="434"/>
        <v>A-S2_Onsite</v>
      </c>
      <c r="AG437" s="146">
        <v>9.5</v>
      </c>
      <c r="AH437" s="146">
        <v>9.5</v>
      </c>
      <c r="AI437" s="146">
        <v>10</v>
      </c>
      <c r="AJ437" s="146">
        <v>10</v>
      </c>
      <c r="AK437" s="146">
        <v>10</v>
      </c>
      <c r="AL437" s="146">
        <v>10</v>
      </c>
      <c r="AM437" s="146">
        <v>59</v>
      </c>
      <c r="AN437" s="146">
        <v>60</v>
      </c>
      <c r="AO437" s="43" t="s">
        <v>7336</v>
      </c>
      <c r="AP437" s="43" t="s">
        <v>1598</v>
      </c>
      <c r="AQ437" s="50" t="str">
        <f t="shared" si="435"/>
        <v>2025EM1100434-MDSDF402</v>
      </c>
      <c r="AR437" s="43" t="str">
        <f t="shared" si="436"/>
        <v>0 missed</v>
      </c>
      <c r="AS437" s="47" t="s">
        <v>7342</v>
      </c>
      <c r="AT437" s="43">
        <f t="shared" si="437"/>
        <v>6</v>
      </c>
      <c r="AU437" s="48" t="s">
        <v>7342</v>
      </c>
      <c r="AV437" s="49">
        <f t="shared" si="438"/>
        <v>1</v>
      </c>
      <c r="AW437" s="48" t="s">
        <v>7342</v>
      </c>
      <c r="AX437" s="43" t="str">
        <f t="shared" si="439"/>
        <v>0 missed</v>
      </c>
      <c r="AY437" s="42">
        <f t="shared" si="440"/>
        <v>6</v>
      </c>
      <c r="AZ437" s="50">
        <f t="shared" si="441"/>
        <v>1</v>
      </c>
      <c r="BA437" s="50" t="str">
        <f t="shared" si="442"/>
        <v>Q-6 A-- || Q Total-6, A Total-0</v>
      </c>
      <c r="BB437" s="42" t="str" cm="1">
        <f t="array" ref="BB437">IFERROR(INDEX('Attendance-Slot-1'!$Q$2:$Q$1112,MATCH(1,('Attendance-Slot-1'!$A$2:$A$1112=$C437)*('Attendance-Slot-1'!$G$2:$G$1112=BB$2),0)),"No Data")</f>
        <v>No Data</v>
      </c>
      <c r="BC437" s="42" t="str" cm="1">
        <f t="array" ref="BC437">IFERROR(INDEX('Attendance-Slot-2'!$Q$2:$Q$2595,MATCH(1,('Attendance-Slot-2'!$A$2:$A$2595=$C437)*('Attendance-Slot-2'!$G$2:$G$2595=BB$2),0)),"No Data")</f>
        <v>A-S2_Onsite</v>
      </c>
      <c r="BD437" s="134" t="e">
        <f>VLOOKUP($AQ437,'Written Exam Marks'!$H:$Q,10,FALSE)</f>
        <v>#N/A</v>
      </c>
      <c r="BE437" s="134" t="e">
        <f>VLOOKUP($AQ437,'Written Exam Marks'!$H:$Q,9,FALSE)</f>
        <v>#N/A</v>
      </c>
      <c r="BF437" s="42" t="str">
        <f t="shared" si="443"/>
        <v>Absent</v>
      </c>
      <c r="BG437" s="42" t="str">
        <f t="shared" si="444"/>
        <v>A-S2_Onsite</v>
      </c>
      <c r="BH437" s="147">
        <v>20</v>
      </c>
      <c r="BI437" s="147" t="s">
        <v>5</v>
      </c>
      <c r="BJ437" s="147">
        <v>20</v>
      </c>
      <c r="BK437" s="147">
        <v>60</v>
      </c>
      <c r="BL437" s="52" t="s">
        <v>3697</v>
      </c>
      <c r="BM437" s="52" t="s">
        <v>1606</v>
      </c>
      <c r="BN437" s="57" t="str">
        <f t="shared" si="445"/>
        <v>2025EM1100434-MDSDF403</v>
      </c>
      <c r="BO437" s="52" t="str">
        <f t="shared" si="446"/>
        <v>0 missed</v>
      </c>
      <c r="BP437" s="52" t="str">
        <f t="shared" si="447"/>
        <v>1 missed</v>
      </c>
      <c r="BQ437" s="52">
        <f t="shared" si="448"/>
        <v>1</v>
      </c>
      <c r="BR437" s="52">
        <f t="shared" si="449"/>
        <v>0</v>
      </c>
      <c r="BS437" s="56">
        <f t="shared" si="450"/>
        <v>1</v>
      </c>
      <c r="BT437" s="56">
        <f t="shared" si="451"/>
        <v>0</v>
      </c>
      <c r="BU437" s="52" t="str">
        <f t="shared" si="452"/>
        <v>1 missed</v>
      </c>
      <c r="BV437" s="51">
        <f t="shared" si="453"/>
        <v>1</v>
      </c>
      <c r="BW437" s="57">
        <f t="shared" si="454"/>
        <v>0.5</v>
      </c>
      <c r="BX437" s="57" t="str">
        <f t="shared" si="455"/>
        <v>Q-1 A-0 || Q Total-1, A Total-1</v>
      </c>
      <c r="BY437" s="51" t="str" cm="1">
        <f t="array" ref="BY437">IFERROR(INDEX('Attendance-Slot-1'!$Q$2:$Q$1112,MATCH(1,('Attendance-Slot-1'!$A$2:$A$1112=$C437)*('Attendance-Slot-1'!$G$2:$G$1112=BY$2),0)),"No Data")</f>
        <v>No Data</v>
      </c>
      <c r="BZ437" s="51" t="str" cm="1">
        <f t="array" ref="BZ437">IFERROR(INDEX('Attendance-Slot-2'!$Q$2:$Q$2595,MATCH(1,('Attendance-Slot-2'!$A$2:$A$2595=$C437)*('Attendance-Slot-2'!$G$2:$G$2595=BY$2),0)),"No Data")</f>
        <v>A-S2_Onsite</v>
      </c>
      <c r="CA437" s="135" t="e">
        <f>VLOOKUP($BN437,'Written Exam Marks'!$H:$Q,10,FALSE)</f>
        <v>#N/A</v>
      </c>
      <c r="CB437" s="135" t="e">
        <f>VLOOKUP($BN437,'Written Exam Marks'!$H:$Q,9,FALSE)</f>
        <v>#N/A</v>
      </c>
      <c r="CC437" s="51" t="str">
        <f t="shared" si="456"/>
        <v>Absent</v>
      </c>
      <c r="CD437" s="51" t="str">
        <f t="shared" si="457"/>
        <v>A-S2_Onsite</v>
      </c>
      <c r="CE437" s="29" t="s">
        <v>5</v>
      </c>
      <c r="CF437" s="29">
        <v>19</v>
      </c>
      <c r="CG437" s="29" t="s">
        <v>5</v>
      </c>
      <c r="CH437" s="29">
        <v>19</v>
      </c>
      <c r="CI437" s="29">
        <v>60</v>
      </c>
      <c r="CJ437" s="61" t="s">
        <v>7343</v>
      </c>
      <c r="CK437" s="61" t="s">
        <v>1613</v>
      </c>
      <c r="CL437" s="10" t="str">
        <f t="shared" si="458"/>
        <v>2025EM1100434-MDSDF404</v>
      </c>
      <c r="CM437" s="61" t="str">
        <f t="shared" si="459"/>
        <v>1 missed</v>
      </c>
      <c r="CN437" s="61" t="str">
        <f t="shared" si="460"/>
        <v>1 missed</v>
      </c>
      <c r="CO437" s="111">
        <f t="shared" si="461"/>
        <v>1</v>
      </c>
      <c r="CP437" s="111">
        <f t="shared" si="462"/>
        <v>0</v>
      </c>
      <c r="CQ437" s="9">
        <f t="shared" si="463"/>
        <v>0.5</v>
      </c>
      <c r="CR437" s="9">
        <f t="shared" si="464"/>
        <v>0</v>
      </c>
      <c r="CS437" s="61" t="str">
        <f t="shared" si="465"/>
        <v>2 missed</v>
      </c>
      <c r="CT437" s="111">
        <f t="shared" si="466"/>
        <v>1</v>
      </c>
      <c r="CU437" s="10">
        <f t="shared" si="467"/>
        <v>0.33333333333333331</v>
      </c>
      <c r="CV437" s="10" t="str">
        <f t="shared" si="468"/>
        <v>Q-1 A-0 || Q Total-2, A Total-1</v>
      </c>
      <c r="CW437" s="111" t="str" cm="1">
        <f t="array" ref="CW437">IFERROR(INDEX('Attendance-Slot-1'!$Q$2:$Q$1112,MATCH(1,('Attendance-Slot-1'!$A$2:$A$1112=$C437)*('Attendance-Slot-1'!$G$2:$G$1112=CW$2),0)),"No Data")</f>
        <v>No Data</v>
      </c>
      <c r="CX437" s="111" t="str" cm="1">
        <f t="array" ref="CX437">IFERROR(INDEX('Attendance-Slot-2'!$Q$2:$Q$2595,MATCH(1,('Attendance-Slot-2'!$A$2:$A$2595=$C437)*('Attendance-Slot-2'!$G$2:$G$2595=CW$2),0)),"No Data")</f>
        <v>A-S2_Onsite</v>
      </c>
      <c r="CY437" s="136" t="e">
        <f>VLOOKUP($CL437,'Written Exam Marks'!$H:$Q,10,FALSE)</f>
        <v>#N/A</v>
      </c>
      <c r="CZ437" s="136" t="e">
        <f>VLOOKUP($CL437,'Written Exam Marks'!$H:$Q,9,FALSE)</f>
        <v>#N/A</v>
      </c>
      <c r="DA437" s="111" t="str">
        <f t="shared" si="469"/>
        <v>Absent</v>
      </c>
      <c r="DB437" s="111" t="str">
        <f t="shared" si="470"/>
        <v>A-S2_Onsite</v>
      </c>
      <c r="DC437" s="148">
        <v>5.5</v>
      </c>
      <c r="DD437" s="148">
        <v>6.625</v>
      </c>
      <c r="DE437" s="148" t="s">
        <v>5</v>
      </c>
      <c r="DF437" s="148" t="s">
        <v>5</v>
      </c>
      <c r="DG437" s="148" t="s">
        <v>5</v>
      </c>
      <c r="DH437" s="148">
        <v>12.125</v>
      </c>
      <c r="DI437" s="148">
        <v>65</v>
      </c>
      <c r="DJ437" s="66" t="s">
        <v>7351</v>
      </c>
      <c r="DK437" s="66" t="s">
        <v>1631</v>
      </c>
      <c r="DL437" s="68" t="str">
        <f t="shared" si="471"/>
        <v>2025EM1100434-MDSDF406</v>
      </c>
      <c r="DM437" s="66" t="str">
        <f t="shared" si="472"/>
        <v>1 missed</v>
      </c>
      <c r="DN437" s="66" t="str">
        <f t="shared" si="473"/>
        <v>2 missed</v>
      </c>
      <c r="DO437" s="62">
        <f t="shared" si="474"/>
        <v>2</v>
      </c>
      <c r="DP437" s="62">
        <f t="shared" si="475"/>
        <v>0</v>
      </c>
      <c r="DQ437" s="67">
        <f t="shared" si="476"/>
        <v>0.66666666666666663</v>
      </c>
      <c r="DR437" s="67">
        <f t="shared" si="477"/>
        <v>0</v>
      </c>
      <c r="DS437" s="66" t="str">
        <f t="shared" si="478"/>
        <v>3 missed</v>
      </c>
      <c r="DT437" s="62">
        <f t="shared" si="479"/>
        <v>2</v>
      </c>
      <c r="DU437" s="68">
        <f t="shared" si="480"/>
        <v>0.4</v>
      </c>
      <c r="DV437" s="68" t="str">
        <f t="shared" si="481"/>
        <v>Q-2 A-0 || Q Total-3, A Total-2</v>
      </c>
      <c r="DW437" s="62" t="str" cm="1">
        <f t="array" ref="DW437">IFERROR(INDEX('Attendance-Slot-1'!$Q$2:$Q$1112,MATCH(1,('Attendance-Slot-1'!$A$2:$A$1112=$C437)*('Attendance-Slot-1'!$G$2:$G$1112=DW$2),0)),"No Data")</f>
        <v>No Data</v>
      </c>
      <c r="DX437" s="62" t="str" cm="1">
        <f t="array" ref="DX437">IFERROR(INDEX('Attendance-Slot-2'!$Q$2:$Q$2595,MATCH(1,('Attendance-Slot-2'!$A$2:$A$2595=$C437)*('Attendance-Slot-2'!$G$2:$G$2595=DW$2),0)),"No Data")</f>
        <v>A-S2_Onsite</v>
      </c>
      <c r="DY437" s="137" t="e">
        <f>VLOOKUP($DL437,'Written Exam Marks'!$H:$Q,10,FALSE)</f>
        <v>#N/A</v>
      </c>
      <c r="DZ437" s="137" t="e">
        <f>VLOOKUP($DL437,'Written Exam Marks'!$H:$Q,9,FALSE)</f>
        <v>#N/A</v>
      </c>
      <c r="EA437" s="62" t="str">
        <f t="shared" si="482"/>
        <v>Absent</v>
      </c>
      <c r="EB437" s="62" t="str">
        <f t="shared" si="483"/>
        <v>A-S2_Onsite</v>
      </c>
      <c r="EC437" s="114" t="str">
        <f t="shared" si="420"/>
        <v>P-0, 
A-0, 
No Data-5</v>
      </c>
      <c r="ED437" s="114" t="str">
        <f t="shared" si="421"/>
        <v>P-0, 
A-5, 
No Data-0</v>
      </c>
      <c r="EE437" s="114" t="str">
        <f t="shared" si="484"/>
        <v>A-S2_Onsite</v>
      </c>
      <c r="EF437" s="114" t="str">
        <f t="shared" si="485"/>
        <v>A-S2_Onsite</v>
      </c>
      <c r="EG437" s="114" t="str">
        <f t="shared" si="486"/>
        <v>A-S2_Onsite</v>
      </c>
      <c r="EH437" s="114" t="str">
        <f t="shared" si="487"/>
        <v>A-S2_Onsite</v>
      </c>
      <c r="EI437" s="114" t="str">
        <f t="shared" si="488"/>
        <v>A-S2_Onsite</v>
      </c>
      <c r="EJ437" s="114" t="str">
        <f t="shared" si="489"/>
        <v>P-0, A-5, No Data-0</v>
      </c>
      <c r="EK437" s="114" t="s">
        <v>10453</v>
      </c>
      <c r="EL437" s="114">
        <v>30</v>
      </c>
      <c r="EM437" s="114">
        <v>10</v>
      </c>
      <c r="EN437" s="114" t="s">
        <v>10455</v>
      </c>
      <c r="EO437" s="114">
        <v>40</v>
      </c>
      <c r="EP437" s="114" t="s">
        <v>7218</v>
      </c>
      <c r="EQ437" s="114" t="s">
        <v>1054</v>
      </c>
      <c r="ER437" s="114" t="s">
        <v>4431</v>
      </c>
      <c r="ES437" s="114" t="s">
        <v>7218</v>
      </c>
      <c r="ET437" s="30" t="s">
        <v>4431</v>
      </c>
    </row>
    <row r="438" spans="1:150" x14ac:dyDescent="0.25">
      <c r="A438" s="114">
        <v>435</v>
      </c>
      <c r="B438" s="114" t="s">
        <v>7224</v>
      </c>
      <c r="C438" s="80" t="s">
        <v>3203</v>
      </c>
      <c r="D438" s="30" t="s">
        <v>3204</v>
      </c>
      <c r="E438" s="30" t="s">
        <v>3205</v>
      </c>
      <c r="F438" s="33" t="s">
        <v>7201</v>
      </c>
      <c r="G438" s="30" t="s">
        <v>3206</v>
      </c>
      <c r="H438" s="143" t="s">
        <v>5</v>
      </c>
      <c r="I438" s="143">
        <v>15</v>
      </c>
      <c r="J438" s="143">
        <v>14</v>
      </c>
      <c r="K438" s="143">
        <v>15</v>
      </c>
      <c r="L438" s="143">
        <v>44</v>
      </c>
      <c r="M438" s="143">
        <v>65</v>
      </c>
      <c r="N438" s="40" t="s">
        <v>7314</v>
      </c>
      <c r="O438" s="40" t="s">
        <v>1593</v>
      </c>
      <c r="P438" s="13" t="str">
        <f t="shared" si="422"/>
        <v>2025EM1100435-MDSDF401</v>
      </c>
      <c r="Q438" s="40" t="str">
        <f t="shared" si="423"/>
        <v>1 missed</v>
      </c>
      <c r="R438" s="40" t="str">
        <f t="shared" si="424"/>
        <v>0 missed</v>
      </c>
      <c r="S438" s="40">
        <f t="shared" si="425"/>
        <v>2</v>
      </c>
      <c r="T438" s="40">
        <f t="shared" si="426"/>
        <v>1</v>
      </c>
      <c r="U438" s="41">
        <f t="shared" si="427"/>
        <v>0.66666666666666663</v>
      </c>
      <c r="V438" s="41">
        <f t="shared" si="428"/>
        <v>1</v>
      </c>
      <c r="W438" s="40" t="str">
        <f t="shared" si="429"/>
        <v>1 missed</v>
      </c>
      <c r="X438" s="113">
        <f t="shared" si="430"/>
        <v>3</v>
      </c>
      <c r="Y438" s="13">
        <f t="shared" si="431"/>
        <v>0.75</v>
      </c>
      <c r="Z438" s="13" t="str">
        <f t="shared" si="432"/>
        <v>Q-2 A-1 || Q Total-3, A Total-1</v>
      </c>
      <c r="AA438" s="113" t="str" cm="1">
        <f t="array" ref="AA438">IFERROR(INDEX('Attendance-Slot-1'!$Q$2:$Q$1112,MATCH(1,('Attendance-Slot-1'!$A$2:$A$1112=$C438)*('Attendance-Slot-1'!$G$2:$G$1112=AA$2),0)),"No Data")</f>
        <v>P-S1_Onsite</v>
      </c>
      <c r="AB438" s="113" t="str" cm="1">
        <f t="array" ref="AB438">IFERROR(INDEX('Attendance-Slot-2'!$Q$2:$Q$2595,MATCH(1,('Attendance-Slot-2'!$A$2:$A$2595=$C438)*('Attendance-Slot-2'!$G$2:$G$2595=AA$2),0)),"No Data")</f>
        <v>No Data</v>
      </c>
      <c r="AC438" s="133">
        <f>VLOOKUP($P438,'Written Exam Marks'!$H:$Q,10,FALSE)</f>
        <v>25</v>
      </c>
      <c r="AD438" s="133">
        <f>VLOOKUP($P438,'Written Exam Marks'!$H:$Q,9,FALSE)</f>
        <v>35</v>
      </c>
      <c r="AE438" s="113" t="str">
        <f t="shared" si="433"/>
        <v>Present</v>
      </c>
      <c r="AF438" s="113" t="str">
        <f t="shared" si="434"/>
        <v>P-S1_Onsite</v>
      </c>
      <c r="AG438" s="146">
        <v>9.5</v>
      </c>
      <c r="AH438" s="146">
        <v>8.5</v>
      </c>
      <c r="AI438" s="146">
        <v>10</v>
      </c>
      <c r="AJ438" s="146">
        <v>10</v>
      </c>
      <c r="AK438" s="146">
        <v>10</v>
      </c>
      <c r="AL438" s="146">
        <v>10</v>
      </c>
      <c r="AM438" s="146">
        <v>58</v>
      </c>
      <c r="AN438" s="146">
        <v>60</v>
      </c>
      <c r="AO438" s="43" t="s">
        <v>7336</v>
      </c>
      <c r="AP438" s="43" t="s">
        <v>1598</v>
      </c>
      <c r="AQ438" s="50" t="str">
        <f t="shared" si="435"/>
        <v>2025EM1100435-MDSDF402</v>
      </c>
      <c r="AR438" s="43" t="str">
        <f t="shared" si="436"/>
        <v>0 missed</v>
      </c>
      <c r="AS438" s="47" t="s">
        <v>7342</v>
      </c>
      <c r="AT438" s="43">
        <f t="shared" si="437"/>
        <v>6</v>
      </c>
      <c r="AU438" s="48" t="s">
        <v>7342</v>
      </c>
      <c r="AV438" s="49">
        <f t="shared" si="438"/>
        <v>1</v>
      </c>
      <c r="AW438" s="48" t="s">
        <v>7342</v>
      </c>
      <c r="AX438" s="43" t="str">
        <f t="shared" si="439"/>
        <v>0 missed</v>
      </c>
      <c r="AY438" s="42">
        <f t="shared" si="440"/>
        <v>6</v>
      </c>
      <c r="AZ438" s="50">
        <f t="shared" si="441"/>
        <v>1</v>
      </c>
      <c r="BA438" s="50" t="str">
        <f t="shared" si="442"/>
        <v>Q-6 A-- || Q Total-6, A Total-0</v>
      </c>
      <c r="BB438" s="42" t="str" cm="1">
        <f t="array" ref="BB438">IFERROR(INDEX('Attendance-Slot-1'!$Q$2:$Q$1112,MATCH(1,('Attendance-Slot-1'!$A$2:$A$1112=$C438)*('Attendance-Slot-1'!$G$2:$G$1112=BB$2),0)),"No Data")</f>
        <v>P-S1_Onsite</v>
      </c>
      <c r="BC438" s="42" t="str" cm="1">
        <f t="array" ref="BC438">IFERROR(INDEX('Attendance-Slot-2'!$Q$2:$Q$2595,MATCH(1,('Attendance-Slot-2'!$A$2:$A$2595=$C438)*('Attendance-Slot-2'!$G$2:$G$2595=BB$2),0)),"No Data")</f>
        <v>No Data</v>
      </c>
      <c r="BD438" s="134">
        <f>VLOOKUP($AQ438,'Written Exam Marks'!$H:$Q,10,FALSE)</f>
        <v>20</v>
      </c>
      <c r="BE438" s="134">
        <f>VLOOKUP($AQ438,'Written Exam Marks'!$H:$Q,9,FALSE)</f>
        <v>40</v>
      </c>
      <c r="BF438" s="42" t="str">
        <f t="shared" si="443"/>
        <v>Present</v>
      </c>
      <c r="BG438" s="42" t="str">
        <f t="shared" si="444"/>
        <v>P-S1_Onsite</v>
      </c>
      <c r="BH438" s="147">
        <v>19</v>
      </c>
      <c r="BI438" s="147">
        <v>30</v>
      </c>
      <c r="BJ438" s="147">
        <v>49</v>
      </c>
      <c r="BK438" s="147">
        <v>60</v>
      </c>
      <c r="BL438" s="52" t="s">
        <v>3697</v>
      </c>
      <c r="BM438" s="52" t="s">
        <v>1606</v>
      </c>
      <c r="BN438" s="57" t="str">
        <f t="shared" si="445"/>
        <v>2025EM1100435-MDSDF403</v>
      </c>
      <c r="BO438" s="52" t="str">
        <f t="shared" si="446"/>
        <v>0 missed</v>
      </c>
      <c r="BP438" s="52" t="str">
        <f t="shared" si="447"/>
        <v>0 missed</v>
      </c>
      <c r="BQ438" s="52">
        <f t="shared" si="448"/>
        <v>1</v>
      </c>
      <c r="BR438" s="52">
        <f t="shared" si="449"/>
        <v>1</v>
      </c>
      <c r="BS438" s="56">
        <f t="shared" si="450"/>
        <v>1</v>
      </c>
      <c r="BT438" s="56">
        <f t="shared" si="451"/>
        <v>1</v>
      </c>
      <c r="BU438" s="52" t="str">
        <f t="shared" si="452"/>
        <v>0 missed</v>
      </c>
      <c r="BV438" s="51">
        <f t="shared" si="453"/>
        <v>2</v>
      </c>
      <c r="BW438" s="57">
        <f t="shared" si="454"/>
        <v>1</v>
      </c>
      <c r="BX438" s="57" t="str">
        <f t="shared" si="455"/>
        <v>Q-1 A-1 || Q Total-1, A Total-1</v>
      </c>
      <c r="BY438" s="51" t="str" cm="1">
        <f t="array" ref="BY438">IFERROR(INDEX('Attendance-Slot-1'!$Q$2:$Q$1112,MATCH(1,('Attendance-Slot-1'!$A$2:$A$1112=$C438)*('Attendance-Slot-1'!$G$2:$G$1112=BY$2),0)),"No Data")</f>
        <v>No Data</v>
      </c>
      <c r="BZ438" s="51" t="str" cm="1">
        <f t="array" ref="BZ438">IFERROR(INDEX('Attendance-Slot-2'!$Q$2:$Q$2595,MATCH(1,('Attendance-Slot-2'!$A$2:$A$2595=$C438)*('Attendance-Slot-2'!$G$2:$G$2595=BY$2),0)),"No Data")</f>
        <v>P-S2_Onsite</v>
      </c>
      <c r="CA438" s="135">
        <f>VLOOKUP($BN438,'Written Exam Marks'!$H:$Q,10,FALSE)</f>
        <v>35</v>
      </c>
      <c r="CB438" s="135">
        <f>VLOOKUP($BN438,'Written Exam Marks'!$H:$Q,9,FALSE)</f>
        <v>40</v>
      </c>
      <c r="CC438" s="51" t="str">
        <f t="shared" si="456"/>
        <v>Present</v>
      </c>
      <c r="CD438" s="51" t="str">
        <f t="shared" si="457"/>
        <v>P-S2_Onsite</v>
      </c>
      <c r="CE438" s="29">
        <v>20</v>
      </c>
      <c r="CF438" s="29" t="s">
        <v>5</v>
      </c>
      <c r="CG438" s="29">
        <v>16</v>
      </c>
      <c r="CH438" s="29">
        <v>36</v>
      </c>
      <c r="CI438" s="29">
        <v>60</v>
      </c>
      <c r="CJ438" s="61" t="s">
        <v>7343</v>
      </c>
      <c r="CK438" s="61" t="s">
        <v>1613</v>
      </c>
      <c r="CL438" s="10" t="str">
        <f t="shared" si="458"/>
        <v>2025EM1100435-MDSDF404</v>
      </c>
      <c r="CM438" s="61" t="str">
        <f t="shared" si="459"/>
        <v>1 missed</v>
      </c>
      <c r="CN438" s="61" t="str">
        <f t="shared" si="460"/>
        <v>0 missed</v>
      </c>
      <c r="CO438" s="111">
        <f t="shared" si="461"/>
        <v>1</v>
      </c>
      <c r="CP438" s="111">
        <f t="shared" si="462"/>
        <v>1</v>
      </c>
      <c r="CQ438" s="9">
        <f t="shared" si="463"/>
        <v>0.5</v>
      </c>
      <c r="CR438" s="9">
        <f t="shared" si="464"/>
        <v>1</v>
      </c>
      <c r="CS438" s="61" t="str">
        <f t="shared" si="465"/>
        <v>1 missed</v>
      </c>
      <c r="CT438" s="111">
        <f t="shared" si="466"/>
        <v>2</v>
      </c>
      <c r="CU438" s="10">
        <f t="shared" si="467"/>
        <v>0.66666666666666663</v>
      </c>
      <c r="CV438" s="10" t="str">
        <f t="shared" si="468"/>
        <v>Q-1 A-1 || Q Total-2, A Total-1</v>
      </c>
      <c r="CW438" s="111" t="str" cm="1">
        <f t="array" ref="CW438">IFERROR(INDEX('Attendance-Slot-1'!$Q$2:$Q$1112,MATCH(1,('Attendance-Slot-1'!$A$2:$A$1112=$C438)*('Attendance-Slot-1'!$G$2:$G$1112=CW$2),0)),"No Data")</f>
        <v>No Data</v>
      </c>
      <c r="CX438" s="111" t="str" cm="1">
        <f t="array" ref="CX438">IFERROR(INDEX('Attendance-Slot-2'!$Q$2:$Q$2595,MATCH(1,('Attendance-Slot-2'!$A$2:$A$2595=$C438)*('Attendance-Slot-2'!$G$2:$G$2595=CW$2),0)),"No Data")</f>
        <v>P-S2_Onsite</v>
      </c>
      <c r="CY438" s="136">
        <f>VLOOKUP($CL438,'Written Exam Marks'!$H:$Q,10,FALSE)</f>
        <v>28.5</v>
      </c>
      <c r="CZ438" s="136">
        <f>VLOOKUP($CL438,'Written Exam Marks'!$H:$Q,9,FALSE)</f>
        <v>40</v>
      </c>
      <c r="DA438" s="111" t="str">
        <f t="shared" si="469"/>
        <v>Present</v>
      </c>
      <c r="DB438" s="111" t="str">
        <f t="shared" si="470"/>
        <v>P-S2_Onsite</v>
      </c>
      <c r="DC438" s="148">
        <v>5</v>
      </c>
      <c r="DD438" s="148" t="s">
        <v>5</v>
      </c>
      <c r="DE438" s="148">
        <v>8</v>
      </c>
      <c r="DF438" s="148">
        <v>16</v>
      </c>
      <c r="DG438" s="148">
        <v>17</v>
      </c>
      <c r="DH438" s="148">
        <v>46</v>
      </c>
      <c r="DI438" s="148">
        <v>65</v>
      </c>
      <c r="DJ438" s="66" t="s">
        <v>7351</v>
      </c>
      <c r="DK438" s="66" t="s">
        <v>1631</v>
      </c>
      <c r="DL438" s="68" t="str">
        <f t="shared" si="471"/>
        <v>2025EM1100435-MDSDF406</v>
      </c>
      <c r="DM438" s="66" t="str">
        <f t="shared" si="472"/>
        <v>1 missed</v>
      </c>
      <c r="DN438" s="66" t="str">
        <f t="shared" si="473"/>
        <v>0 missed</v>
      </c>
      <c r="DO438" s="62">
        <f t="shared" si="474"/>
        <v>2</v>
      </c>
      <c r="DP438" s="62">
        <f t="shared" si="475"/>
        <v>2</v>
      </c>
      <c r="DQ438" s="67">
        <f t="shared" si="476"/>
        <v>0.66666666666666663</v>
      </c>
      <c r="DR438" s="67">
        <f t="shared" si="477"/>
        <v>1</v>
      </c>
      <c r="DS438" s="66" t="str">
        <f t="shared" si="478"/>
        <v>1 missed</v>
      </c>
      <c r="DT438" s="62">
        <f t="shared" si="479"/>
        <v>4</v>
      </c>
      <c r="DU438" s="68">
        <f t="shared" si="480"/>
        <v>0.8</v>
      </c>
      <c r="DV438" s="68" t="str">
        <f t="shared" si="481"/>
        <v>Q-2 A-2 || Q Total-3, A Total-2</v>
      </c>
      <c r="DW438" s="62" t="str" cm="1">
        <f t="array" ref="DW438">IFERROR(INDEX('Attendance-Slot-1'!$Q$2:$Q$1112,MATCH(1,('Attendance-Slot-1'!$A$2:$A$1112=$C438)*('Attendance-Slot-1'!$G$2:$G$1112=DW$2),0)),"No Data")</f>
        <v>No Data</v>
      </c>
      <c r="DX438" s="62" t="str" cm="1">
        <f t="array" ref="DX438">IFERROR(INDEX('Attendance-Slot-2'!$Q$2:$Q$2595,MATCH(1,('Attendance-Slot-2'!$A$2:$A$2595=$C438)*('Attendance-Slot-2'!$G$2:$G$2595=DW$2),0)),"No Data")</f>
        <v>P-S2_Onsite</v>
      </c>
      <c r="DY438" s="137">
        <f>VLOOKUP($DL438,'Written Exam Marks'!$H:$Q,10,FALSE)</f>
        <v>30</v>
      </c>
      <c r="DZ438" s="137">
        <f>VLOOKUP($DL438,'Written Exam Marks'!$H:$Q,9,FALSE)</f>
        <v>35</v>
      </c>
      <c r="EA438" s="62" t="str">
        <f t="shared" si="482"/>
        <v>Present</v>
      </c>
      <c r="EB438" s="62" t="str">
        <f t="shared" si="483"/>
        <v>P-S2_Onsite</v>
      </c>
      <c r="EC438" s="114" t="str">
        <f t="shared" si="420"/>
        <v>P-2, 
A-0, 
No Data-3</v>
      </c>
      <c r="ED438" s="114" t="str">
        <f t="shared" si="421"/>
        <v>P-3, 
A-0, 
No Data-2</v>
      </c>
      <c r="EE438" s="114" t="str">
        <f t="shared" si="484"/>
        <v>P-S1_Onsite</v>
      </c>
      <c r="EF438" s="114" t="str">
        <f t="shared" si="485"/>
        <v>P-S1_Onsite</v>
      </c>
      <c r="EG438" s="114" t="str">
        <f t="shared" si="486"/>
        <v>P-S2_Onsite</v>
      </c>
      <c r="EH438" s="114" t="str">
        <f t="shared" si="487"/>
        <v>P-S2_Onsite</v>
      </c>
      <c r="EI438" s="114" t="str">
        <f t="shared" si="488"/>
        <v>P-S2_Onsite</v>
      </c>
      <c r="EJ438" s="114" t="str">
        <f t="shared" si="489"/>
        <v>P-5, A-0, No Data-0</v>
      </c>
      <c r="EK438" s="114" t="s">
        <v>10453</v>
      </c>
      <c r="EL438" s="114">
        <v>28</v>
      </c>
      <c r="EM438" s="114">
        <v>9</v>
      </c>
      <c r="EN438" s="114">
        <v>53</v>
      </c>
      <c r="EO438" s="114">
        <v>90</v>
      </c>
      <c r="EP438" s="114" t="s">
        <v>7217</v>
      </c>
      <c r="EQ438" s="114" t="s">
        <v>1054</v>
      </c>
      <c r="ER438" s="114" t="s">
        <v>3203</v>
      </c>
      <c r="ES438" s="114"/>
      <c r="ET438" s="30" t="s">
        <v>3203</v>
      </c>
    </row>
    <row r="439" spans="1:150" x14ac:dyDescent="0.25">
      <c r="A439" s="114">
        <v>436</v>
      </c>
      <c r="B439" s="114" t="s">
        <v>7224</v>
      </c>
      <c r="C439" s="80" t="s">
        <v>4435</v>
      </c>
      <c r="D439" s="30" t="s">
        <v>4436</v>
      </c>
      <c r="E439" s="30" t="s">
        <v>4437</v>
      </c>
      <c r="F439" s="33" t="s">
        <v>7201</v>
      </c>
      <c r="G439" s="30" t="s">
        <v>4438</v>
      </c>
      <c r="H439" s="143">
        <v>15</v>
      </c>
      <c r="I439" s="143">
        <v>15</v>
      </c>
      <c r="J439" s="143">
        <v>15</v>
      </c>
      <c r="K439" s="143">
        <v>15</v>
      </c>
      <c r="L439" s="143">
        <v>60</v>
      </c>
      <c r="M439" s="143">
        <v>65</v>
      </c>
      <c r="N439" s="40" t="s">
        <v>7314</v>
      </c>
      <c r="O439" s="40" t="s">
        <v>1593</v>
      </c>
      <c r="P439" s="13" t="str">
        <f t="shared" si="422"/>
        <v>2025EM1100436-MDSDF401</v>
      </c>
      <c r="Q439" s="40" t="str">
        <f t="shared" si="423"/>
        <v>0 missed</v>
      </c>
      <c r="R439" s="40" t="str">
        <f t="shared" si="424"/>
        <v>0 missed</v>
      </c>
      <c r="S439" s="40">
        <f t="shared" si="425"/>
        <v>3</v>
      </c>
      <c r="T439" s="40">
        <f t="shared" si="426"/>
        <v>1</v>
      </c>
      <c r="U439" s="41">
        <f t="shared" si="427"/>
        <v>1</v>
      </c>
      <c r="V439" s="41">
        <f t="shared" si="428"/>
        <v>1</v>
      </c>
      <c r="W439" s="40" t="str">
        <f t="shared" si="429"/>
        <v>0 missed</v>
      </c>
      <c r="X439" s="113">
        <f t="shared" si="430"/>
        <v>4</v>
      </c>
      <c r="Y439" s="13">
        <f t="shared" si="431"/>
        <v>1</v>
      </c>
      <c r="Z439" s="13" t="str">
        <f t="shared" si="432"/>
        <v>Q-3 A-1 || Q Total-3, A Total-1</v>
      </c>
      <c r="AA439" s="113" t="str" cm="1">
        <f t="array" ref="AA439">IFERROR(INDEX('Attendance-Slot-1'!$Q$2:$Q$1112,MATCH(1,('Attendance-Slot-1'!$A$2:$A$1112=$C439)*('Attendance-Slot-1'!$G$2:$G$1112=AA$2),0)),"No Data")</f>
        <v>No Data</v>
      </c>
      <c r="AB439" s="113" t="str" cm="1">
        <f t="array" ref="AB439">IFERROR(INDEX('Attendance-Slot-2'!$Q$2:$Q$2595,MATCH(1,('Attendance-Slot-2'!$A$2:$A$2595=$C439)*('Attendance-Slot-2'!$G$2:$G$2595=AA$2),0)),"No Data")</f>
        <v>P-S2_Onsite</v>
      </c>
      <c r="AC439" s="133">
        <f>VLOOKUP($P439,'Written Exam Marks'!$H:$Q,10,FALSE)</f>
        <v>12.5</v>
      </c>
      <c r="AD439" s="133">
        <f>VLOOKUP($P439,'Written Exam Marks'!$H:$Q,9,FALSE)</f>
        <v>35</v>
      </c>
      <c r="AE439" s="113" t="str">
        <f t="shared" si="433"/>
        <v>Present</v>
      </c>
      <c r="AF439" s="113" t="str">
        <f t="shared" si="434"/>
        <v>P-S2_Onsite</v>
      </c>
      <c r="AG439" s="146">
        <v>9.5</v>
      </c>
      <c r="AH439" s="146">
        <v>5</v>
      </c>
      <c r="AI439" s="146">
        <v>10</v>
      </c>
      <c r="AJ439" s="146">
        <v>10</v>
      </c>
      <c r="AK439" s="146">
        <v>10</v>
      </c>
      <c r="AL439" s="146">
        <v>10</v>
      </c>
      <c r="AM439" s="146">
        <v>54.5</v>
      </c>
      <c r="AN439" s="146">
        <v>60</v>
      </c>
      <c r="AO439" s="43" t="s">
        <v>7336</v>
      </c>
      <c r="AP439" s="43" t="s">
        <v>1598</v>
      </c>
      <c r="AQ439" s="50" t="str">
        <f t="shared" si="435"/>
        <v>2025EM1100436-MDSDF402</v>
      </c>
      <c r="AR439" s="43" t="str">
        <f t="shared" si="436"/>
        <v>0 missed</v>
      </c>
      <c r="AS439" s="47" t="s">
        <v>7342</v>
      </c>
      <c r="AT439" s="43">
        <f t="shared" si="437"/>
        <v>6</v>
      </c>
      <c r="AU439" s="48" t="s">
        <v>7342</v>
      </c>
      <c r="AV439" s="49">
        <f t="shared" si="438"/>
        <v>1</v>
      </c>
      <c r="AW439" s="48" t="s">
        <v>7342</v>
      </c>
      <c r="AX439" s="43" t="str">
        <f t="shared" si="439"/>
        <v>0 missed</v>
      </c>
      <c r="AY439" s="42">
        <f t="shared" si="440"/>
        <v>6</v>
      </c>
      <c r="AZ439" s="50">
        <f t="shared" si="441"/>
        <v>1</v>
      </c>
      <c r="BA439" s="50" t="str">
        <f t="shared" si="442"/>
        <v>Q-6 A-- || Q Total-6, A Total-0</v>
      </c>
      <c r="BB439" s="42" t="str" cm="1">
        <f t="array" ref="BB439">IFERROR(INDEX('Attendance-Slot-1'!$Q$2:$Q$1112,MATCH(1,('Attendance-Slot-1'!$A$2:$A$1112=$C439)*('Attendance-Slot-1'!$G$2:$G$1112=BB$2),0)),"No Data")</f>
        <v>No Data</v>
      </c>
      <c r="BC439" s="42" t="str" cm="1">
        <f t="array" ref="BC439">IFERROR(INDEX('Attendance-Slot-2'!$Q$2:$Q$2595,MATCH(1,('Attendance-Slot-2'!$A$2:$A$2595=$C439)*('Attendance-Slot-2'!$G$2:$G$2595=BB$2),0)),"No Data")</f>
        <v>P-S2_Onsite</v>
      </c>
      <c r="BD439" s="134">
        <f>VLOOKUP($AQ439,'Written Exam Marks'!$H:$Q,10,FALSE)</f>
        <v>16</v>
      </c>
      <c r="BE439" s="134">
        <f>VLOOKUP($AQ439,'Written Exam Marks'!$H:$Q,9,FALSE)</f>
        <v>40</v>
      </c>
      <c r="BF439" s="42" t="str">
        <f t="shared" si="443"/>
        <v>Present</v>
      </c>
      <c r="BG439" s="42" t="str">
        <f t="shared" si="444"/>
        <v>P-S2_Onsite</v>
      </c>
      <c r="BH439" s="147">
        <v>20</v>
      </c>
      <c r="BI439" s="147">
        <v>13.5</v>
      </c>
      <c r="BJ439" s="147">
        <v>33.5</v>
      </c>
      <c r="BK439" s="147">
        <v>60</v>
      </c>
      <c r="BL439" s="52" t="s">
        <v>3697</v>
      </c>
      <c r="BM439" s="52" t="s">
        <v>1606</v>
      </c>
      <c r="BN439" s="57" t="str">
        <f t="shared" si="445"/>
        <v>2025EM1100436-MDSDF403</v>
      </c>
      <c r="BO439" s="52" t="str">
        <f t="shared" si="446"/>
        <v>0 missed</v>
      </c>
      <c r="BP439" s="52" t="str">
        <f t="shared" si="447"/>
        <v>0 missed</v>
      </c>
      <c r="BQ439" s="52">
        <f t="shared" si="448"/>
        <v>1</v>
      </c>
      <c r="BR439" s="52">
        <f t="shared" si="449"/>
        <v>1</v>
      </c>
      <c r="BS439" s="56">
        <f t="shared" si="450"/>
        <v>1</v>
      </c>
      <c r="BT439" s="56">
        <f t="shared" si="451"/>
        <v>1</v>
      </c>
      <c r="BU439" s="52" t="str">
        <f t="shared" si="452"/>
        <v>0 missed</v>
      </c>
      <c r="BV439" s="51">
        <f t="shared" si="453"/>
        <v>2</v>
      </c>
      <c r="BW439" s="57">
        <f t="shared" si="454"/>
        <v>1</v>
      </c>
      <c r="BX439" s="57" t="str">
        <f t="shared" si="455"/>
        <v>Q-1 A-1 || Q Total-1, A Total-1</v>
      </c>
      <c r="BY439" s="51" t="str" cm="1">
        <f t="array" ref="BY439">IFERROR(INDEX('Attendance-Slot-1'!$Q$2:$Q$1112,MATCH(1,('Attendance-Slot-1'!$A$2:$A$1112=$C439)*('Attendance-Slot-1'!$G$2:$G$1112=BY$2),0)),"No Data")</f>
        <v>No Data</v>
      </c>
      <c r="BZ439" s="51" t="str" cm="1">
        <f t="array" ref="BZ439">IFERROR(INDEX('Attendance-Slot-2'!$Q$2:$Q$2595,MATCH(1,('Attendance-Slot-2'!$A$2:$A$2595=$C439)*('Attendance-Slot-2'!$G$2:$G$2595=BY$2),0)),"No Data")</f>
        <v>P-S2_Onsite</v>
      </c>
      <c r="CA439" s="135">
        <f>VLOOKUP($BN439,'Written Exam Marks'!$H:$Q,10,FALSE)</f>
        <v>5.5</v>
      </c>
      <c r="CB439" s="135">
        <f>VLOOKUP($BN439,'Written Exam Marks'!$H:$Q,9,FALSE)</f>
        <v>40</v>
      </c>
      <c r="CC439" s="51" t="str">
        <f t="shared" si="456"/>
        <v>Present</v>
      </c>
      <c r="CD439" s="51" t="str">
        <f t="shared" si="457"/>
        <v>P-S2_Onsite</v>
      </c>
      <c r="CE439" s="29">
        <v>19</v>
      </c>
      <c r="CF439" s="29">
        <v>20</v>
      </c>
      <c r="CG439" s="29">
        <v>16</v>
      </c>
      <c r="CH439" s="29">
        <v>55</v>
      </c>
      <c r="CI439" s="29">
        <v>60</v>
      </c>
      <c r="CJ439" s="61" t="s">
        <v>7343</v>
      </c>
      <c r="CK439" s="61" t="s">
        <v>1613</v>
      </c>
      <c r="CL439" s="10" t="str">
        <f t="shared" si="458"/>
        <v>2025EM1100436-MDSDF404</v>
      </c>
      <c r="CM439" s="61" t="str">
        <f t="shared" si="459"/>
        <v>0 missed</v>
      </c>
      <c r="CN439" s="61" t="str">
        <f t="shared" si="460"/>
        <v>0 missed</v>
      </c>
      <c r="CO439" s="111">
        <f t="shared" si="461"/>
        <v>2</v>
      </c>
      <c r="CP439" s="111">
        <f t="shared" si="462"/>
        <v>1</v>
      </c>
      <c r="CQ439" s="9">
        <f t="shared" si="463"/>
        <v>1</v>
      </c>
      <c r="CR439" s="9">
        <f t="shared" si="464"/>
        <v>1</v>
      </c>
      <c r="CS439" s="61" t="str">
        <f t="shared" si="465"/>
        <v>0 missed</v>
      </c>
      <c r="CT439" s="111">
        <f t="shared" si="466"/>
        <v>3</v>
      </c>
      <c r="CU439" s="10">
        <f t="shared" si="467"/>
        <v>1</v>
      </c>
      <c r="CV439" s="10" t="str">
        <f t="shared" si="468"/>
        <v>Q-2 A-1 || Q Total-2, A Total-1</v>
      </c>
      <c r="CW439" s="111" t="str" cm="1">
        <f t="array" ref="CW439">IFERROR(INDEX('Attendance-Slot-1'!$Q$2:$Q$1112,MATCH(1,('Attendance-Slot-1'!$A$2:$A$1112=$C439)*('Attendance-Slot-1'!$G$2:$G$1112=CW$2),0)),"No Data")</f>
        <v>No Data</v>
      </c>
      <c r="CX439" s="111" t="str" cm="1">
        <f t="array" ref="CX439">IFERROR(INDEX('Attendance-Slot-2'!$Q$2:$Q$2595,MATCH(1,('Attendance-Slot-2'!$A$2:$A$2595=$C439)*('Attendance-Slot-2'!$G$2:$G$2595=CW$2),0)),"No Data")</f>
        <v>P-S2_Onsite</v>
      </c>
      <c r="CY439" s="136">
        <f>VLOOKUP($CL439,'Written Exam Marks'!$H:$Q,10,FALSE)</f>
        <v>20.5</v>
      </c>
      <c r="CZ439" s="136">
        <f>VLOOKUP($CL439,'Written Exam Marks'!$H:$Q,9,FALSE)</f>
        <v>40</v>
      </c>
      <c r="DA439" s="111" t="str">
        <f t="shared" si="469"/>
        <v>Present</v>
      </c>
      <c r="DB439" s="111" t="str">
        <f t="shared" si="470"/>
        <v>P-S2_Onsite</v>
      </c>
      <c r="DC439" s="148" t="s">
        <v>5</v>
      </c>
      <c r="DD439" s="148" t="s">
        <v>5</v>
      </c>
      <c r="DE439" s="148">
        <v>9</v>
      </c>
      <c r="DF439" s="148" t="s">
        <v>5</v>
      </c>
      <c r="DG439" s="148" t="s">
        <v>5</v>
      </c>
      <c r="DH439" s="148">
        <v>9</v>
      </c>
      <c r="DI439" s="148">
        <v>65</v>
      </c>
      <c r="DJ439" s="66" t="s">
        <v>7351</v>
      </c>
      <c r="DK439" s="66" t="s">
        <v>1631</v>
      </c>
      <c r="DL439" s="68" t="str">
        <f t="shared" si="471"/>
        <v>2025EM1100436-MDSDF406</v>
      </c>
      <c r="DM439" s="66" t="str">
        <f t="shared" si="472"/>
        <v>2 missed</v>
      </c>
      <c r="DN439" s="66" t="str">
        <f t="shared" si="473"/>
        <v>2 missed</v>
      </c>
      <c r="DO439" s="62">
        <f t="shared" si="474"/>
        <v>1</v>
      </c>
      <c r="DP439" s="62">
        <f t="shared" si="475"/>
        <v>0</v>
      </c>
      <c r="DQ439" s="67">
        <f t="shared" si="476"/>
        <v>0.33333333333333331</v>
      </c>
      <c r="DR439" s="67">
        <f t="shared" si="477"/>
        <v>0</v>
      </c>
      <c r="DS439" s="66" t="str">
        <f t="shared" si="478"/>
        <v>4 missed</v>
      </c>
      <c r="DT439" s="62">
        <f t="shared" si="479"/>
        <v>1</v>
      </c>
      <c r="DU439" s="68">
        <f t="shared" si="480"/>
        <v>0.2</v>
      </c>
      <c r="DV439" s="68" t="str">
        <f t="shared" si="481"/>
        <v>Q-1 A-0 || Q Total-3, A Total-2</v>
      </c>
      <c r="DW439" s="62" t="str" cm="1">
        <f t="array" ref="DW439">IFERROR(INDEX('Attendance-Slot-1'!$Q$2:$Q$1112,MATCH(1,('Attendance-Slot-1'!$A$2:$A$1112=$C439)*('Attendance-Slot-1'!$G$2:$G$1112=DW$2),0)),"No Data")</f>
        <v>No Data</v>
      </c>
      <c r="DX439" s="62" t="str" cm="1">
        <f t="array" ref="DX439">IFERROR(INDEX('Attendance-Slot-2'!$Q$2:$Q$2595,MATCH(1,('Attendance-Slot-2'!$A$2:$A$2595=$C439)*('Attendance-Slot-2'!$G$2:$G$2595=DW$2),0)),"No Data")</f>
        <v>P-S2_Onsite</v>
      </c>
      <c r="DY439" s="137">
        <f>VLOOKUP($DL439,'Written Exam Marks'!$H:$Q,10,FALSE)</f>
        <v>9</v>
      </c>
      <c r="DZ439" s="137">
        <f>VLOOKUP($DL439,'Written Exam Marks'!$H:$Q,9,FALSE)</f>
        <v>35</v>
      </c>
      <c r="EA439" s="62" t="str">
        <f t="shared" si="482"/>
        <v>Present</v>
      </c>
      <c r="EB439" s="62" t="str">
        <f t="shared" si="483"/>
        <v>P-S2_Onsite</v>
      </c>
      <c r="EC439" s="114" t="str">
        <f t="shared" si="420"/>
        <v>P-0, 
A-0, 
No Data-5</v>
      </c>
      <c r="ED439" s="114" t="str">
        <f t="shared" si="421"/>
        <v>P-5, 
A-0, 
No Data-0</v>
      </c>
      <c r="EE439" s="114" t="str">
        <f t="shared" si="484"/>
        <v>P-S2_Onsite</v>
      </c>
      <c r="EF439" s="114" t="str">
        <f t="shared" si="485"/>
        <v>P-S2_Onsite</v>
      </c>
      <c r="EG439" s="114" t="str">
        <f t="shared" si="486"/>
        <v>P-S2_Onsite</v>
      </c>
      <c r="EH439" s="114" t="str">
        <f t="shared" si="487"/>
        <v>P-S2_Onsite</v>
      </c>
      <c r="EI439" s="114" t="str">
        <f t="shared" si="488"/>
        <v>P-S2_Onsite</v>
      </c>
      <c r="EJ439" s="114" t="str">
        <f t="shared" si="489"/>
        <v>P-5, A-0, No Data-0</v>
      </c>
      <c r="EK439" s="114" t="s">
        <v>10453</v>
      </c>
      <c r="EL439" s="114">
        <v>27</v>
      </c>
      <c r="EM439" s="114">
        <v>5</v>
      </c>
      <c r="EN439" s="114">
        <v>15</v>
      </c>
      <c r="EO439" s="114">
        <v>47</v>
      </c>
      <c r="EP439" s="114" t="s">
        <v>7217</v>
      </c>
      <c r="EQ439" s="114" t="s">
        <v>1054</v>
      </c>
      <c r="ER439" s="114" t="s">
        <v>4435</v>
      </c>
      <c r="ES439" s="114"/>
      <c r="ET439" s="30" t="s">
        <v>4435</v>
      </c>
    </row>
    <row r="440" spans="1:150" x14ac:dyDescent="0.25">
      <c r="A440" s="114">
        <v>437</v>
      </c>
      <c r="B440" s="114" t="s">
        <v>7224</v>
      </c>
      <c r="C440" s="80" t="s">
        <v>3209</v>
      </c>
      <c r="D440" s="30" t="s">
        <v>3210</v>
      </c>
      <c r="E440" s="30" t="s">
        <v>3211</v>
      </c>
      <c r="F440" s="33" t="s">
        <v>7202</v>
      </c>
      <c r="G440" s="30" t="s">
        <v>3212</v>
      </c>
      <c r="H440" s="143">
        <v>14.333</v>
      </c>
      <c r="I440" s="143">
        <v>13.5</v>
      </c>
      <c r="J440" s="143">
        <v>18</v>
      </c>
      <c r="K440" s="143">
        <v>15</v>
      </c>
      <c r="L440" s="143">
        <v>60.832999999999998</v>
      </c>
      <c r="M440" s="143">
        <v>65</v>
      </c>
      <c r="N440" s="40" t="s">
        <v>7314</v>
      </c>
      <c r="O440" s="40" t="s">
        <v>1593</v>
      </c>
      <c r="P440" s="13" t="str">
        <f t="shared" si="422"/>
        <v>2025EM1100437-MDSDF401</v>
      </c>
      <c r="Q440" s="40" t="str">
        <f t="shared" si="423"/>
        <v>0 missed</v>
      </c>
      <c r="R440" s="40" t="str">
        <f t="shared" si="424"/>
        <v>0 missed</v>
      </c>
      <c r="S440" s="40">
        <f t="shared" si="425"/>
        <v>3</v>
      </c>
      <c r="T440" s="40">
        <f t="shared" si="426"/>
        <v>1</v>
      </c>
      <c r="U440" s="41">
        <f t="shared" si="427"/>
        <v>1</v>
      </c>
      <c r="V440" s="41">
        <f t="shared" si="428"/>
        <v>1</v>
      </c>
      <c r="W440" s="40" t="str">
        <f t="shared" si="429"/>
        <v>0 missed</v>
      </c>
      <c r="X440" s="113">
        <f t="shared" si="430"/>
        <v>4</v>
      </c>
      <c r="Y440" s="13">
        <f t="shared" si="431"/>
        <v>1</v>
      </c>
      <c r="Z440" s="13" t="str">
        <f t="shared" si="432"/>
        <v>Q-3 A-1 || Q Total-3, A Total-1</v>
      </c>
      <c r="AA440" s="113" t="str" cm="1">
        <f t="array" ref="AA440">IFERROR(INDEX('Attendance-Slot-1'!$Q$2:$Q$1112,MATCH(1,('Attendance-Slot-1'!$A$2:$A$1112=$C440)*('Attendance-Slot-1'!$G$2:$G$1112=AA$2),0)),"No Data")</f>
        <v>No Data</v>
      </c>
      <c r="AB440" s="113" t="str" cm="1">
        <f t="array" ref="AB440">IFERROR(INDEX('Attendance-Slot-2'!$Q$2:$Q$2595,MATCH(1,('Attendance-Slot-2'!$A$2:$A$2595=$C440)*('Attendance-Slot-2'!$G$2:$G$2595=AA$2),0)),"No Data")</f>
        <v>P-S2_Onsite</v>
      </c>
      <c r="AC440" s="133">
        <f>VLOOKUP($P440,'Written Exam Marks'!$H:$Q,10,FALSE)</f>
        <v>8.5</v>
      </c>
      <c r="AD440" s="133">
        <f>VLOOKUP($P440,'Written Exam Marks'!$H:$Q,9,FALSE)</f>
        <v>35</v>
      </c>
      <c r="AE440" s="113" t="str">
        <f t="shared" si="433"/>
        <v>Present</v>
      </c>
      <c r="AF440" s="113" t="str">
        <f t="shared" si="434"/>
        <v>P-S2_Onsite</v>
      </c>
      <c r="AG440" s="146">
        <v>9.5</v>
      </c>
      <c r="AH440" s="146">
        <v>10</v>
      </c>
      <c r="AI440" s="146">
        <v>10</v>
      </c>
      <c r="AJ440" s="146">
        <v>10</v>
      </c>
      <c r="AK440" s="146">
        <v>10</v>
      </c>
      <c r="AL440" s="146">
        <v>10</v>
      </c>
      <c r="AM440" s="146">
        <v>59.5</v>
      </c>
      <c r="AN440" s="146">
        <v>60</v>
      </c>
      <c r="AO440" s="43" t="s">
        <v>7336</v>
      </c>
      <c r="AP440" s="43" t="s">
        <v>1598</v>
      </c>
      <c r="AQ440" s="50" t="str">
        <f t="shared" si="435"/>
        <v>2025EM1100437-MDSDF402</v>
      </c>
      <c r="AR440" s="43" t="str">
        <f t="shared" si="436"/>
        <v>0 missed</v>
      </c>
      <c r="AS440" s="47" t="s">
        <v>7342</v>
      </c>
      <c r="AT440" s="43">
        <f t="shared" si="437"/>
        <v>6</v>
      </c>
      <c r="AU440" s="48" t="s">
        <v>7342</v>
      </c>
      <c r="AV440" s="49">
        <f t="shared" si="438"/>
        <v>1</v>
      </c>
      <c r="AW440" s="48" t="s">
        <v>7342</v>
      </c>
      <c r="AX440" s="43" t="str">
        <f t="shared" si="439"/>
        <v>0 missed</v>
      </c>
      <c r="AY440" s="42">
        <f t="shared" si="440"/>
        <v>6</v>
      </c>
      <c r="AZ440" s="50">
        <f t="shared" si="441"/>
        <v>1</v>
      </c>
      <c r="BA440" s="50" t="str">
        <f t="shared" si="442"/>
        <v>Q-6 A-- || Q Total-6, A Total-0</v>
      </c>
      <c r="BB440" s="42" t="str" cm="1">
        <f t="array" ref="BB440">IFERROR(INDEX('Attendance-Slot-1'!$Q$2:$Q$1112,MATCH(1,('Attendance-Slot-1'!$A$2:$A$1112=$C440)*('Attendance-Slot-1'!$G$2:$G$1112=BB$2),0)),"No Data")</f>
        <v>P-S1_Onsite</v>
      </c>
      <c r="BC440" s="42" t="str" cm="1">
        <f t="array" ref="BC440">IFERROR(INDEX('Attendance-Slot-2'!$Q$2:$Q$2595,MATCH(1,('Attendance-Slot-2'!$A$2:$A$2595=$C440)*('Attendance-Slot-2'!$G$2:$G$2595=BB$2),0)),"No Data")</f>
        <v>No Data</v>
      </c>
      <c r="BD440" s="134">
        <f>VLOOKUP($AQ440,'Written Exam Marks'!$H:$Q,10,FALSE)</f>
        <v>19</v>
      </c>
      <c r="BE440" s="134">
        <f>VLOOKUP($AQ440,'Written Exam Marks'!$H:$Q,9,FALSE)</f>
        <v>40</v>
      </c>
      <c r="BF440" s="42" t="str">
        <f t="shared" si="443"/>
        <v>Present</v>
      </c>
      <c r="BG440" s="42" t="str">
        <f t="shared" si="444"/>
        <v>P-S1_Onsite</v>
      </c>
      <c r="BH440" s="147">
        <v>20</v>
      </c>
      <c r="BI440" s="147">
        <v>31</v>
      </c>
      <c r="BJ440" s="147">
        <v>51</v>
      </c>
      <c r="BK440" s="147">
        <v>60</v>
      </c>
      <c r="BL440" s="52" t="s">
        <v>3697</v>
      </c>
      <c r="BM440" s="52" t="s">
        <v>1606</v>
      </c>
      <c r="BN440" s="57" t="str">
        <f t="shared" si="445"/>
        <v>2025EM1100437-MDSDF403</v>
      </c>
      <c r="BO440" s="52" t="str">
        <f t="shared" si="446"/>
        <v>0 missed</v>
      </c>
      <c r="BP440" s="52" t="str">
        <f t="shared" si="447"/>
        <v>0 missed</v>
      </c>
      <c r="BQ440" s="52">
        <f t="shared" si="448"/>
        <v>1</v>
      </c>
      <c r="BR440" s="52">
        <f t="shared" si="449"/>
        <v>1</v>
      </c>
      <c r="BS440" s="56">
        <f t="shared" si="450"/>
        <v>1</v>
      </c>
      <c r="BT440" s="56">
        <f t="shared" si="451"/>
        <v>1</v>
      </c>
      <c r="BU440" s="52" t="str">
        <f t="shared" si="452"/>
        <v>0 missed</v>
      </c>
      <c r="BV440" s="51">
        <f t="shared" si="453"/>
        <v>2</v>
      </c>
      <c r="BW440" s="57">
        <f t="shared" si="454"/>
        <v>1</v>
      </c>
      <c r="BX440" s="57" t="str">
        <f t="shared" si="455"/>
        <v>Q-1 A-1 || Q Total-1, A Total-1</v>
      </c>
      <c r="BY440" s="51" t="str" cm="1">
        <f t="array" ref="BY440">IFERROR(INDEX('Attendance-Slot-1'!$Q$2:$Q$1112,MATCH(1,('Attendance-Slot-1'!$A$2:$A$1112=$C440)*('Attendance-Slot-1'!$G$2:$G$1112=BY$2),0)),"No Data")</f>
        <v>No Data</v>
      </c>
      <c r="BZ440" s="51" t="str" cm="1">
        <f t="array" ref="BZ440">IFERROR(INDEX('Attendance-Slot-2'!$Q$2:$Q$2595,MATCH(1,('Attendance-Slot-2'!$A$2:$A$2595=$C440)*('Attendance-Slot-2'!$G$2:$G$2595=BY$2),0)),"No Data")</f>
        <v>P-S2_Onsite</v>
      </c>
      <c r="CA440" s="135">
        <f>VLOOKUP($BN440,'Written Exam Marks'!$H:$Q,10,FALSE)</f>
        <v>16</v>
      </c>
      <c r="CB440" s="135">
        <f>VLOOKUP($BN440,'Written Exam Marks'!$H:$Q,9,FALSE)</f>
        <v>40</v>
      </c>
      <c r="CC440" s="51" t="str">
        <f t="shared" si="456"/>
        <v>Present</v>
      </c>
      <c r="CD440" s="51" t="str">
        <f t="shared" si="457"/>
        <v>P-S2_Onsite</v>
      </c>
      <c r="CE440" s="29">
        <v>20</v>
      </c>
      <c r="CF440" s="29">
        <v>20</v>
      </c>
      <c r="CG440" s="29">
        <v>17</v>
      </c>
      <c r="CH440" s="29">
        <v>57</v>
      </c>
      <c r="CI440" s="29">
        <v>60</v>
      </c>
      <c r="CJ440" s="61" t="s">
        <v>7343</v>
      </c>
      <c r="CK440" s="61" t="s">
        <v>1613</v>
      </c>
      <c r="CL440" s="10" t="str">
        <f t="shared" si="458"/>
        <v>2025EM1100437-MDSDF404</v>
      </c>
      <c r="CM440" s="61" t="str">
        <f t="shared" si="459"/>
        <v>0 missed</v>
      </c>
      <c r="CN440" s="61" t="str">
        <f t="shared" si="460"/>
        <v>0 missed</v>
      </c>
      <c r="CO440" s="111">
        <f t="shared" si="461"/>
        <v>2</v>
      </c>
      <c r="CP440" s="111">
        <f t="shared" si="462"/>
        <v>1</v>
      </c>
      <c r="CQ440" s="9">
        <f t="shared" si="463"/>
        <v>1</v>
      </c>
      <c r="CR440" s="9">
        <f t="shared" si="464"/>
        <v>1</v>
      </c>
      <c r="CS440" s="61" t="str">
        <f t="shared" si="465"/>
        <v>0 missed</v>
      </c>
      <c r="CT440" s="111">
        <f t="shared" si="466"/>
        <v>3</v>
      </c>
      <c r="CU440" s="10">
        <f t="shared" si="467"/>
        <v>1</v>
      </c>
      <c r="CV440" s="10" t="str">
        <f t="shared" si="468"/>
        <v>Q-2 A-1 || Q Total-2, A Total-1</v>
      </c>
      <c r="CW440" s="111" t="str" cm="1">
        <f t="array" ref="CW440">IFERROR(INDEX('Attendance-Slot-1'!$Q$2:$Q$1112,MATCH(1,('Attendance-Slot-1'!$A$2:$A$1112=$C440)*('Attendance-Slot-1'!$G$2:$G$1112=CW$2),0)),"No Data")</f>
        <v>P-S1_Onsite</v>
      </c>
      <c r="CX440" s="111" t="str" cm="1">
        <f t="array" ref="CX440">IFERROR(INDEX('Attendance-Slot-2'!$Q$2:$Q$2595,MATCH(1,('Attendance-Slot-2'!$A$2:$A$2595=$C440)*('Attendance-Slot-2'!$G$2:$G$2595=CW$2),0)),"No Data")</f>
        <v>No Data</v>
      </c>
      <c r="CY440" s="136">
        <f>VLOOKUP($CL440,'Written Exam Marks'!$H:$Q,10,FALSE)</f>
        <v>20</v>
      </c>
      <c r="CZ440" s="136">
        <f>VLOOKUP($CL440,'Written Exam Marks'!$H:$Q,9,FALSE)</f>
        <v>40</v>
      </c>
      <c r="DA440" s="111" t="str">
        <f t="shared" si="469"/>
        <v>Present</v>
      </c>
      <c r="DB440" s="111" t="str">
        <f t="shared" si="470"/>
        <v>P-S1_Onsite</v>
      </c>
      <c r="DC440" s="148">
        <v>6</v>
      </c>
      <c r="DD440" s="148">
        <v>7</v>
      </c>
      <c r="DE440" s="148">
        <v>9</v>
      </c>
      <c r="DF440" s="148">
        <v>12</v>
      </c>
      <c r="DG440" s="148">
        <v>19</v>
      </c>
      <c r="DH440" s="148">
        <v>53</v>
      </c>
      <c r="DI440" s="148">
        <v>65</v>
      </c>
      <c r="DJ440" s="66" t="s">
        <v>7351</v>
      </c>
      <c r="DK440" s="66" t="s">
        <v>1631</v>
      </c>
      <c r="DL440" s="68" t="str">
        <f t="shared" si="471"/>
        <v>2025EM1100437-MDSDF406</v>
      </c>
      <c r="DM440" s="66" t="str">
        <f t="shared" si="472"/>
        <v>0 missed</v>
      </c>
      <c r="DN440" s="66" t="str">
        <f t="shared" si="473"/>
        <v>0 missed</v>
      </c>
      <c r="DO440" s="62">
        <f t="shared" si="474"/>
        <v>3</v>
      </c>
      <c r="DP440" s="62">
        <f t="shared" si="475"/>
        <v>2</v>
      </c>
      <c r="DQ440" s="67">
        <f t="shared" si="476"/>
        <v>1</v>
      </c>
      <c r="DR440" s="67">
        <f t="shared" si="477"/>
        <v>1</v>
      </c>
      <c r="DS440" s="66" t="str">
        <f t="shared" si="478"/>
        <v>0 missed</v>
      </c>
      <c r="DT440" s="62">
        <f t="shared" si="479"/>
        <v>5</v>
      </c>
      <c r="DU440" s="68">
        <f t="shared" si="480"/>
        <v>1</v>
      </c>
      <c r="DV440" s="68" t="str">
        <f t="shared" si="481"/>
        <v>Q-3 A-2 || Q Total-3, A Total-2</v>
      </c>
      <c r="DW440" s="62" t="str" cm="1">
        <f t="array" ref="DW440">IFERROR(INDEX('Attendance-Slot-1'!$Q$2:$Q$1112,MATCH(1,('Attendance-Slot-1'!$A$2:$A$1112=$C440)*('Attendance-Slot-1'!$G$2:$G$1112=DW$2),0)),"No Data")</f>
        <v>No Data</v>
      </c>
      <c r="DX440" s="62" t="str" cm="1">
        <f t="array" ref="DX440">IFERROR(INDEX('Attendance-Slot-2'!$Q$2:$Q$2595,MATCH(1,('Attendance-Slot-2'!$A$2:$A$2595=$C440)*('Attendance-Slot-2'!$G$2:$G$2595=DW$2),0)),"No Data")</f>
        <v>P-S2_Onsite</v>
      </c>
      <c r="DY440" s="137">
        <f>VLOOKUP($DL440,'Written Exam Marks'!$H:$Q,10,FALSE)</f>
        <v>13.5</v>
      </c>
      <c r="DZ440" s="137">
        <f>VLOOKUP($DL440,'Written Exam Marks'!$H:$Q,9,FALSE)</f>
        <v>35</v>
      </c>
      <c r="EA440" s="62" t="str">
        <f t="shared" si="482"/>
        <v>Present</v>
      </c>
      <c r="EB440" s="62" t="str">
        <f t="shared" si="483"/>
        <v>P-S2_Onsite</v>
      </c>
      <c r="EC440" s="114" t="str">
        <f t="shared" si="420"/>
        <v>P-2, 
A-0, 
No Data-3</v>
      </c>
      <c r="ED440" s="114" t="str">
        <f t="shared" si="421"/>
        <v>P-3, 
A-0, 
No Data-2</v>
      </c>
      <c r="EE440" s="114" t="str">
        <f t="shared" si="484"/>
        <v>P-S2_Onsite</v>
      </c>
      <c r="EF440" s="114" t="str">
        <f t="shared" si="485"/>
        <v>P-S1_Onsite</v>
      </c>
      <c r="EG440" s="114" t="str">
        <f t="shared" si="486"/>
        <v>P-S2_Onsite</v>
      </c>
      <c r="EH440" s="114" t="str">
        <f t="shared" si="487"/>
        <v>P-S1_Onsite</v>
      </c>
      <c r="EI440" s="114" t="str">
        <f t="shared" si="488"/>
        <v>P-S2_Onsite</v>
      </c>
      <c r="EJ440" s="114" t="str">
        <f t="shared" si="489"/>
        <v>P-5, A-0, No Data-0</v>
      </c>
      <c r="EK440" s="114" t="s">
        <v>10453</v>
      </c>
      <c r="EL440" s="114">
        <v>29</v>
      </c>
      <c r="EM440" s="114">
        <v>10</v>
      </c>
      <c r="EN440" s="114">
        <v>42</v>
      </c>
      <c r="EO440" s="114">
        <v>81</v>
      </c>
      <c r="EP440" s="114" t="s">
        <v>7217</v>
      </c>
      <c r="EQ440" s="114" t="s">
        <v>1054</v>
      </c>
      <c r="ER440" s="114" t="s">
        <v>3209</v>
      </c>
      <c r="ES440" s="114"/>
      <c r="ET440" s="30" t="s">
        <v>3209</v>
      </c>
    </row>
    <row r="441" spans="1:150" x14ac:dyDescent="0.25">
      <c r="A441" s="114">
        <v>438</v>
      </c>
      <c r="B441" s="114" t="s">
        <v>7224</v>
      </c>
      <c r="C441" s="80" t="s">
        <v>3215</v>
      </c>
      <c r="D441" s="30" t="s">
        <v>3216</v>
      </c>
      <c r="E441" s="30" t="s">
        <v>3217</v>
      </c>
      <c r="F441" s="33" t="s">
        <v>7201</v>
      </c>
      <c r="G441" s="30" t="s">
        <v>3218</v>
      </c>
      <c r="H441" s="143">
        <v>15</v>
      </c>
      <c r="I441" s="143" t="s">
        <v>5</v>
      </c>
      <c r="J441" s="143" t="s">
        <v>5</v>
      </c>
      <c r="K441" s="143">
        <v>15</v>
      </c>
      <c r="L441" s="143">
        <v>30</v>
      </c>
      <c r="M441" s="143">
        <v>65</v>
      </c>
      <c r="N441" s="40" t="s">
        <v>7314</v>
      </c>
      <c r="O441" s="40" t="s">
        <v>1593</v>
      </c>
      <c r="P441" s="13" t="str">
        <f t="shared" si="422"/>
        <v>2025EM1100438-MDSDF401</v>
      </c>
      <c r="Q441" s="40" t="str">
        <f t="shared" si="423"/>
        <v>2 missed</v>
      </c>
      <c r="R441" s="40" t="str">
        <f t="shared" si="424"/>
        <v>0 missed</v>
      </c>
      <c r="S441" s="40">
        <f t="shared" si="425"/>
        <v>1</v>
      </c>
      <c r="T441" s="40">
        <f t="shared" si="426"/>
        <v>1</v>
      </c>
      <c r="U441" s="41">
        <f t="shared" si="427"/>
        <v>0.33333333333333331</v>
      </c>
      <c r="V441" s="41">
        <f t="shared" si="428"/>
        <v>1</v>
      </c>
      <c r="W441" s="40" t="str">
        <f t="shared" si="429"/>
        <v>2 missed</v>
      </c>
      <c r="X441" s="113">
        <f t="shared" si="430"/>
        <v>2</v>
      </c>
      <c r="Y441" s="13">
        <f t="shared" si="431"/>
        <v>0.5</v>
      </c>
      <c r="Z441" s="13" t="str">
        <f t="shared" si="432"/>
        <v>Q-1 A-1 || Q Total-3, A Total-1</v>
      </c>
      <c r="AA441" s="113" t="str" cm="1">
        <f t="array" ref="AA441">IFERROR(INDEX('Attendance-Slot-1'!$Q$2:$Q$1112,MATCH(1,('Attendance-Slot-1'!$A$2:$A$1112=$C441)*('Attendance-Slot-1'!$G$2:$G$1112=AA$2),0)),"No Data")</f>
        <v>P-S1_Onsite</v>
      </c>
      <c r="AB441" s="113" t="str" cm="1">
        <f t="array" ref="AB441">IFERROR(INDEX('Attendance-Slot-2'!$Q$2:$Q$2595,MATCH(1,('Attendance-Slot-2'!$A$2:$A$2595=$C441)*('Attendance-Slot-2'!$G$2:$G$2595=AA$2),0)),"No Data")</f>
        <v>No Data</v>
      </c>
      <c r="AC441" s="133">
        <f>VLOOKUP($P441,'Written Exam Marks'!$H:$Q,10,FALSE)</f>
        <v>9</v>
      </c>
      <c r="AD441" s="133">
        <f>VLOOKUP($P441,'Written Exam Marks'!$H:$Q,9,FALSE)</f>
        <v>35</v>
      </c>
      <c r="AE441" s="113" t="str">
        <f t="shared" si="433"/>
        <v>Present</v>
      </c>
      <c r="AF441" s="113" t="str">
        <f t="shared" si="434"/>
        <v>P-S1_Onsite</v>
      </c>
      <c r="AG441" s="146">
        <v>8.5</v>
      </c>
      <c r="AH441" s="146">
        <v>9</v>
      </c>
      <c r="AI441" s="146">
        <v>9</v>
      </c>
      <c r="AJ441" s="146" t="s">
        <v>5</v>
      </c>
      <c r="AK441" s="146">
        <v>10</v>
      </c>
      <c r="AL441" s="146">
        <v>10</v>
      </c>
      <c r="AM441" s="146">
        <v>46.5</v>
      </c>
      <c r="AN441" s="146">
        <v>60</v>
      </c>
      <c r="AO441" s="43" t="s">
        <v>7336</v>
      </c>
      <c r="AP441" s="43" t="s">
        <v>1598</v>
      </c>
      <c r="AQ441" s="50" t="str">
        <f t="shared" si="435"/>
        <v>2025EM1100438-MDSDF402</v>
      </c>
      <c r="AR441" s="43" t="str">
        <f t="shared" si="436"/>
        <v>1 missed</v>
      </c>
      <c r="AS441" s="47" t="s">
        <v>7342</v>
      </c>
      <c r="AT441" s="43">
        <f t="shared" si="437"/>
        <v>5</v>
      </c>
      <c r="AU441" s="48" t="s">
        <v>7342</v>
      </c>
      <c r="AV441" s="49">
        <f t="shared" si="438"/>
        <v>0.83333333333333337</v>
      </c>
      <c r="AW441" s="48" t="s">
        <v>7342</v>
      </c>
      <c r="AX441" s="43" t="str">
        <f t="shared" si="439"/>
        <v>1 missed</v>
      </c>
      <c r="AY441" s="42">
        <f t="shared" si="440"/>
        <v>5</v>
      </c>
      <c r="AZ441" s="50">
        <f t="shared" si="441"/>
        <v>0.83333333333333337</v>
      </c>
      <c r="BA441" s="50" t="str">
        <f t="shared" si="442"/>
        <v>Q-5 A-- || Q Total-6, A Total-0</v>
      </c>
      <c r="BB441" s="42" t="str" cm="1">
        <f t="array" ref="BB441">IFERROR(INDEX('Attendance-Slot-1'!$Q$2:$Q$1112,MATCH(1,('Attendance-Slot-1'!$A$2:$A$1112=$C441)*('Attendance-Slot-1'!$G$2:$G$1112=BB$2),0)),"No Data")</f>
        <v>No Data</v>
      </c>
      <c r="BC441" s="42" t="str" cm="1">
        <f t="array" ref="BC441">IFERROR(INDEX('Attendance-Slot-2'!$Q$2:$Q$2595,MATCH(1,('Attendance-Slot-2'!$A$2:$A$2595=$C441)*('Attendance-Slot-2'!$G$2:$G$2595=BB$2),0)),"No Data")</f>
        <v>P-S2_Onsite</v>
      </c>
      <c r="BD441" s="134">
        <f>VLOOKUP($AQ441,'Written Exam Marks'!$H:$Q,10,FALSE)</f>
        <v>28</v>
      </c>
      <c r="BE441" s="134">
        <f>VLOOKUP($AQ441,'Written Exam Marks'!$H:$Q,9,FALSE)</f>
        <v>40</v>
      </c>
      <c r="BF441" s="42" t="str">
        <f t="shared" si="443"/>
        <v>Present</v>
      </c>
      <c r="BG441" s="42" t="str">
        <f t="shared" si="444"/>
        <v>P-S2_Onsite</v>
      </c>
      <c r="BH441" s="147">
        <v>20</v>
      </c>
      <c r="BI441" s="147">
        <v>23</v>
      </c>
      <c r="BJ441" s="147">
        <v>43</v>
      </c>
      <c r="BK441" s="147">
        <v>60</v>
      </c>
      <c r="BL441" s="52" t="s">
        <v>3697</v>
      </c>
      <c r="BM441" s="52" t="s">
        <v>1606</v>
      </c>
      <c r="BN441" s="57" t="str">
        <f t="shared" si="445"/>
        <v>2025EM1100438-MDSDF403</v>
      </c>
      <c r="BO441" s="52" t="str">
        <f t="shared" si="446"/>
        <v>0 missed</v>
      </c>
      <c r="BP441" s="52" t="str">
        <f t="shared" si="447"/>
        <v>0 missed</v>
      </c>
      <c r="BQ441" s="52">
        <f t="shared" si="448"/>
        <v>1</v>
      </c>
      <c r="BR441" s="52">
        <f t="shared" si="449"/>
        <v>1</v>
      </c>
      <c r="BS441" s="56">
        <f t="shared" si="450"/>
        <v>1</v>
      </c>
      <c r="BT441" s="56">
        <f t="shared" si="451"/>
        <v>1</v>
      </c>
      <c r="BU441" s="52" t="str">
        <f t="shared" si="452"/>
        <v>0 missed</v>
      </c>
      <c r="BV441" s="51">
        <f t="shared" si="453"/>
        <v>2</v>
      </c>
      <c r="BW441" s="57">
        <f t="shared" si="454"/>
        <v>1</v>
      </c>
      <c r="BX441" s="57" t="str">
        <f t="shared" si="455"/>
        <v>Q-1 A-1 || Q Total-1, A Total-1</v>
      </c>
      <c r="BY441" s="51" t="str" cm="1">
        <f t="array" ref="BY441">IFERROR(INDEX('Attendance-Slot-1'!$Q$2:$Q$1112,MATCH(1,('Attendance-Slot-1'!$A$2:$A$1112=$C441)*('Attendance-Slot-1'!$G$2:$G$1112=BY$2),0)),"No Data")</f>
        <v>P-S1_Onsite</v>
      </c>
      <c r="BZ441" s="51" t="str" cm="1">
        <f t="array" ref="BZ441">IFERROR(INDEX('Attendance-Slot-2'!$Q$2:$Q$2595,MATCH(1,('Attendance-Slot-2'!$A$2:$A$2595=$C441)*('Attendance-Slot-2'!$G$2:$G$2595=BY$2),0)),"No Data")</f>
        <v>No Data</v>
      </c>
      <c r="CA441" s="135">
        <f>VLOOKUP($BN441,'Written Exam Marks'!$H:$Q,10,FALSE)</f>
        <v>10</v>
      </c>
      <c r="CB441" s="135">
        <f>VLOOKUP($BN441,'Written Exam Marks'!$H:$Q,9,FALSE)</f>
        <v>40</v>
      </c>
      <c r="CC441" s="51" t="str">
        <f t="shared" si="456"/>
        <v>Present</v>
      </c>
      <c r="CD441" s="51" t="str">
        <f t="shared" si="457"/>
        <v>P-S1_Onsite</v>
      </c>
      <c r="CE441" s="29" t="s">
        <v>5</v>
      </c>
      <c r="CF441" s="29">
        <v>20</v>
      </c>
      <c r="CG441" s="29">
        <v>19</v>
      </c>
      <c r="CH441" s="29">
        <v>39</v>
      </c>
      <c r="CI441" s="29">
        <v>60</v>
      </c>
      <c r="CJ441" s="61" t="s">
        <v>7343</v>
      </c>
      <c r="CK441" s="61" t="s">
        <v>1613</v>
      </c>
      <c r="CL441" s="10" t="str">
        <f t="shared" si="458"/>
        <v>2025EM1100438-MDSDF404</v>
      </c>
      <c r="CM441" s="61" t="str">
        <f t="shared" si="459"/>
        <v>1 missed</v>
      </c>
      <c r="CN441" s="61" t="str">
        <f t="shared" si="460"/>
        <v>0 missed</v>
      </c>
      <c r="CO441" s="111">
        <f t="shared" si="461"/>
        <v>1</v>
      </c>
      <c r="CP441" s="111">
        <f t="shared" si="462"/>
        <v>1</v>
      </c>
      <c r="CQ441" s="9">
        <f t="shared" si="463"/>
        <v>0.5</v>
      </c>
      <c r="CR441" s="9">
        <f t="shared" si="464"/>
        <v>1</v>
      </c>
      <c r="CS441" s="61" t="str">
        <f t="shared" si="465"/>
        <v>1 missed</v>
      </c>
      <c r="CT441" s="111">
        <f t="shared" si="466"/>
        <v>2</v>
      </c>
      <c r="CU441" s="10">
        <f t="shared" si="467"/>
        <v>0.66666666666666663</v>
      </c>
      <c r="CV441" s="10" t="str">
        <f t="shared" si="468"/>
        <v>Q-1 A-1 || Q Total-2, A Total-1</v>
      </c>
      <c r="CW441" s="111" t="str" cm="1">
        <f t="array" ref="CW441">IFERROR(INDEX('Attendance-Slot-1'!$Q$2:$Q$1112,MATCH(1,('Attendance-Slot-1'!$A$2:$A$1112=$C441)*('Attendance-Slot-1'!$G$2:$G$1112=CW$2),0)),"No Data")</f>
        <v>P-S1_Onsite</v>
      </c>
      <c r="CX441" s="111" t="str" cm="1">
        <f t="array" ref="CX441">IFERROR(INDEX('Attendance-Slot-2'!$Q$2:$Q$2595,MATCH(1,('Attendance-Slot-2'!$A$2:$A$2595=$C441)*('Attendance-Slot-2'!$G$2:$G$2595=CW$2),0)),"No Data")</f>
        <v>No Data</v>
      </c>
      <c r="CY441" s="136">
        <f>VLOOKUP($CL441,'Written Exam Marks'!$H:$Q,10,FALSE)</f>
        <v>23.5</v>
      </c>
      <c r="CZ441" s="136">
        <f>VLOOKUP($CL441,'Written Exam Marks'!$H:$Q,9,FALSE)</f>
        <v>40</v>
      </c>
      <c r="DA441" s="111" t="str">
        <f t="shared" si="469"/>
        <v>Present</v>
      </c>
      <c r="DB441" s="111" t="str">
        <f t="shared" si="470"/>
        <v>P-S1_Onsite</v>
      </c>
      <c r="DC441" s="148">
        <v>5</v>
      </c>
      <c r="DD441" s="148" t="s">
        <v>5</v>
      </c>
      <c r="DE441" s="148">
        <v>9</v>
      </c>
      <c r="DF441" s="148" t="s">
        <v>5</v>
      </c>
      <c r="DG441" s="148">
        <v>18</v>
      </c>
      <c r="DH441" s="148">
        <v>32</v>
      </c>
      <c r="DI441" s="148">
        <v>65</v>
      </c>
      <c r="DJ441" s="66" t="s">
        <v>7351</v>
      </c>
      <c r="DK441" s="66" t="s">
        <v>1631</v>
      </c>
      <c r="DL441" s="68" t="str">
        <f t="shared" si="471"/>
        <v>2025EM1100438-MDSDF406</v>
      </c>
      <c r="DM441" s="66" t="str">
        <f t="shared" si="472"/>
        <v>1 missed</v>
      </c>
      <c r="DN441" s="66" t="str">
        <f t="shared" si="473"/>
        <v>1 missed</v>
      </c>
      <c r="DO441" s="62">
        <f t="shared" si="474"/>
        <v>2</v>
      </c>
      <c r="DP441" s="62">
        <f t="shared" si="475"/>
        <v>1</v>
      </c>
      <c r="DQ441" s="67">
        <f t="shared" si="476"/>
        <v>0.66666666666666663</v>
      </c>
      <c r="DR441" s="67">
        <f t="shared" si="477"/>
        <v>0.5</v>
      </c>
      <c r="DS441" s="66" t="str">
        <f t="shared" si="478"/>
        <v>2 missed</v>
      </c>
      <c r="DT441" s="62">
        <f t="shared" si="479"/>
        <v>3</v>
      </c>
      <c r="DU441" s="68">
        <f t="shared" si="480"/>
        <v>0.6</v>
      </c>
      <c r="DV441" s="68" t="str">
        <f t="shared" si="481"/>
        <v>Q-2 A-1 || Q Total-3, A Total-2</v>
      </c>
      <c r="DW441" s="62" t="str" cm="1">
        <f t="array" ref="DW441">IFERROR(INDEX('Attendance-Slot-1'!$Q$2:$Q$1112,MATCH(1,('Attendance-Slot-1'!$A$2:$A$1112=$C441)*('Attendance-Slot-1'!$G$2:$G$1112=DW$2),0)),"No Data")</f>
        <v>No Data</v>
      </c>
      <c r="DX441" s="62" t="str" cm="1">
        <f t="array" ref="DX441">IFERROR(INDEX('Attendance-Slot-2'!$Q$2:$Q$2595,MATCH(1,('Attendance-Slot-2'!$A$2:$A$2595=$C441)*('Attendance-Slot-2'!$G$2:$G$2595=DW$2),0)),"No Data")</f>
        <v>P-S2_Onsite</v>
      </c>
      <c r="DY441" s="137">
        <f>VLOOKUP($DL441,'Written Exam Marks'!$H:$Q,10,FALSE)</f>
        <v>18</v>
      </c>
      <c r="DZ441" s="137">
        <f>VLOOKUP($DL441,'Written Exam Marks'!$H:$Q,9,FALSE)</f>
        <v>35</v>
      </c>
      <c r="EA441" s="62" t="str">
        <f t="shared" si="482"/>
        <v>Present</v>
      </c>
      <c r="EB441" s="62" t="str">
        <f t="shared" si="483"/>
        <v>P-S2_Onsite</v>
      </c>
      <c r="EC441" s="114" t="str">
        <f t="shared" si="420"/>
        <v>P-3, 
A-0, 
No Data-2</v>
      </c>
      <c r="ED441" s="114" t="str">
        <f t="shared" si="421"/>
        <v>P-2, 
A-0, 
No Data-3</v>
      </c>
      <c r="EE441" s="114" t="str">
        <f t="shared" si="484"/>
        <v>P-S1_Onsite</v>
      </c>
      <c r="EF441" s="114" t="str">
        <f t="shared" si="485"/>
        <v>P-S2_Onsite</v>
      </c>
      <c r="EG441" s="114" t="str">
        <f t="shared" si="486"/>
        <v>P-S1_Onsite</v>
      </c>
      <c r="EH441" s="114" t="str">
        <f t="shared" si="487"/>
        <v>P-S1_Onsite</v>
      </c>
      <c r="EI441" s="114" t="str">
        <f t="shared" si="488"/>
        <v>P-S2_Onsite</v>
      </c>
      <c r="EJ441" s="114" t="str">
        <f t="shared" si="489"/>
        <v>P-5, A-0, No Data-0</v>
      </c>
      <c r="EK441" s="114" t="s">
        <v>10453</v>
      </c>
      <c r="EL441" s="114">
        <v>21.5</v>
      </c>
      <c r="EM441" s="114">
        <v>10</v>
      </c>
      <c r="EN441" s="114">
        <v>49</v>
      </c>
      <c r="EO441" s="114">
        <v>80.5</v>
      </c>
      <c r="EP441" s="114" t="s">
        <v>7217</v>
      </c>
      <c r="EQ441" s="114" t="s">
        <v>1054</v>
      </c>
      <c r="ER441" s="114" t="s">
        <v>3215</v>
      </c>
      <c r="ES441" s="114"/>
      <c r="ET441" s="30" t="s">
        <v>3215</v>
      </c>
    </row>
    <row r="442" spans="1:150" x14ac:dyDescent="0.25">
      <c r="A442" s="114">
        <v>439</v>
      </c>
      <c r="B442" s="114" t="s">
        <v>7224</v>
      </c>
      <c r="C442" s="80" t="s">
        <v>4439</v>
      </c>
      <c r="D442" s="30" t="s">
        <v>4440</v>
      </c>
      <c r="E442" s="30" t="s">
        <v>4441</v>
      </c>
      <c r="F442" s="33" t="s">
        <v>7201</v>
      </c>
      <c r="G442" s="30" t="s">
        <v>4442</v>
      </c>
      <c r="H442" s="143">
        <v>15</v>
      </c>
      <c r="I442" s="143">
        <v>15</v>
      </c>
      <c r="J442" s="143">
        <v>16</v>
      </c>
      <c r="K442" s="143">
        <v>15</v>
      </c>
      <c r="L442" s="143">
        <v>61</v>
      </c>
      <c r="M442" s="143">
        <v>65</v>
      </c>
      <c r="N442" s="40" t="s">
        <v>7314</v>
      </c>
      <c r="O442" s="40" t="s">
        <v>1593</v>
      </c>
      <c r="P442" s="13" t="str">
        <f t="shared" si="422"/>
        <v>2025EM1100439-MDSDF401</v>
      </c>
      <c r="Q442" s="40" t="str">
        <f t="shared" si="423"/>
        <v>0 missed</v>
      </c>
      <c r="R442" s="40" t="str">
        <f t="shared" si="424"/>
        <v>0 missed</v>
      </c>
      <c r="S442" s="40">
        <f t="shared" si="425"/>
        <v>3</v>
      </c>
      <c r="T442" s="40">
        <f t="shared" si="426"/>
        <v>1</v>
      </c>
      <c r="U442" s="41">
        <f t="shared" si="427"/>
        <v>1</v>
      </c>
      <c r="V442" s="41">
        <f t="shared" si="428"/>
        <v>1</v>
      </c>
      <c r="W442" s="40" t="str">
        <f t="shared" si="429"/>
        <v>0 missed</v>
      </c>
      <c r="X442" s="113">
        <f t="shared" si="430"/>
        <v>4</v>
      </c>
      <c r="Y442" s="13">
        <f t="shared" si="431"/>
        <v>1</v>
      </c>
      <c r="Z442" s="13" t="str">
        <f t="shared" si="432"/>
        <v>Q-3 A-1 || Q Total-3, A Total-1</v>
      </c>
      <c r="AA442" s="113" t="str" cm="1">
        <f t="array" ref="AA442">IFERROR(INDEX('Attendance-Slot-1'!$Q$2:$Q$1112,MATCH(1,('Attendance-Slot-1'!$A$2:$A$1112=$C442)*('Attendance-Slot-1'!$G$2:$G$1112=AA$2),0)),"No Data")</f>
        <v>No Data</v>
      </c>
      <c r="AB442" s="113" t="str" cm="1">
        <f t="array" ref="AB442">IFERROR(INDEX('Attendance-Slot-2'!$Q$2:$Q$2595,MATCH(1,('Attendance-Slot-2'!$A$2:$A$2595=$C442)*('Attendance-Slot-2'!$G$2:$G$2595=AA$2),0)),"No Data")</f>
        <v>P-S2_Online</v>
      </c>
      <c r="AC442" s="133">
        <f>VLOOKUP($P442,'Written Exam Marks'!$H:$Q,10,FALSE)</f>
        <v>7.5</v>
      </c>
      <c r="AD442" s="133">
        <f>VLOOKUP($P442,'Written Exam Marks'!$H:$Q,9,FALSE)</f>
        <v>35</v>
      </c>
      <c r="AE442" s="113" t="str">
        <f t="shared" si="433"/>
        <v>Present</v>
      </c>
      <c r="AF442" s="113" t="str">
        <f t="shared" si="434"/>
        <v>P-S2_Online</v>
      </c>
      <c r="AG442" s="146">
        <v>9</v>
      </c>
      <c r="AH442" s="146">
        <v>10</v>
      </c>
      <c r="AI442" s="146">
        <v>10</v>
      </c>
      <c r="AJ442" s="146">
        <v>10</v>
      </c>
      <c r="AK442" s="146">
        <v>10</v>
      </c>
      <c r="AL442" s="146">
        <v>10</v>
      </c>
      <c r="AM442" s="146">
        <v>59</v>
      </c>
      <c r="AN442" s="146">
        <v>60</v>
      </c>
      <c r="AO442" s="43" t="s">
        <v>7336</v>
      </c>
      <c r="AP442" s="43" t="s">
        <v>1598</v>
      </c>
      <c r="AQ442" s="50" t="str">
        <f t="shared" si="435"/>
        <v>2025EM1100439-MDSDF402</v>
      </c>
      <c r="AR442" s="43" t="str">
        <f t="shared" si="436"/>
        <v>0 missed</v>
      </c>
      <c r="AS442" s="47" t="s">
        <v>7342</v>
      </c>
      <c r="AT442" s="43">
        <f t="shared" si="437"/>
        <v>6</v>
      </c>
      <c r="AU442" s="48" t="s">
        <v>7342</v>
      </c>
      <c r="AV442" s="49">
        <f t="shared" si="438"/>
        <v>1</v>
      </c>
      <c r="AW442" s="48" t="s">
        <v>7342</v>
      </c>
      <c r="AX442" s="43" t="str">
        <f t="shared" si="439"/>
        <v>0 missed</v>
      </c>
      <c r="AY442" s="42">
        <f t="shared" si="440"/>
        <v>6</v>
      </c>
      <c r="AZ442" s="50">
        <f t="shared" si="441"/>
        <v>1</v>
      </c>
      <c r="BA442" s="50" t="str">
        <f t="shared" si="442"/>
        <v>Q-6 A-- || Q Total-6, A Total-0</v>
      </c>
      <c r="BB442" s="42" t="str" cm="1">
        <f t="array" ref="BB442">IFERROR(INDEX('Attendance-Slot-1'!$Q$2:$Q$1112,MATCH(1,('Attendance-Slot-1'!$A$2:$A$1112=$C442)*('Attendance-Slot-1'!$G$2:$G$1112=BB$2),0)),"No Data")</f>
        <v>No Data</v>
      </c>
      <c r="BC442" s="42" t="str" cm="1">
        <f t="array" ref="BC442">IFERROR(INDEX('Attendance-Slot-2'!$Q$2:$Q$2595,MATCH(1,('Attendance-Slot-2'!$A$2:$A$2595=$C442)*('Attendance-Slot-2'!$G$2:$G$2595=BB$2),0)),"No Data")</f>
        <v>P-S2_Online</v>
      </c>
      <c r="BD442" s="134">
        <f>VLOOKUP($AQ442,'Written Exam Marks'!$H:$Q,10,FALSE)</f>
        <v>12</v>
      </c>
      <c r="BE442" s="134">
        <f>VLOOKUP($AQ442,'Written Exam Marks'!$H:$Q,9,FALSE)</f>
        <v>40</v>
      </c>
      <c r="BF442" s="42" t="str">
        <f t="shared" si="443"/>
        <v>Present</v>
      </c>
      <c r="BG442" s="42" t="str">
        <f t="shared" si="444"/>
        <v>P-S2_Online</v>
      </c>
      <c r="BH442" s="147">
        <v>20</v>
      </c>
      <c r="BI442" s="147">
        <v>13</v>
      </c>
      <c r="BJ442" s="147">
        <v>33</v>
      </c>
      <c r="BK442" s="147">
        <v>60</v>
      </c>
      <c r="BL442" s="52" t="s">
        <v>3697</v>
      </c>
      <c r="BM442" s="52" t="s">
        <v>1606</v>
      </c>
      <c r="BN442" s="57" t="str">
        <f t="shared" si="445"/>
        <v>2025EM1100439-MDSDF403</v>
      </c>
      <c r="BO442" s="52" t="str">
        <f t="shared" si="446"/>
        <v>0 missed</v>
      </c>
      <c r="BP442" s="52" t="str">
        <f t="shared" si="447"/>
        <v>0 missed</v>
      </c>
      <c r="BQ442" s="52">
        <f t="shared" si="448"/>
        <v>1</v>
      </c>
      <c r="BR442" s="52">
        <f t="shared" si="449"/>
        <v>1</v>
      </c>
      <c r="BS442" s="56">
        <f t="shared" si="450"/>
        <v>1</v>
      </c>
      <c r="BT442" s="56">
        <f t="shared" si="451"/>
        <v>1</v>
      </c>
      <c r="BU442" s="52" t="str">
        <f t="shared" si="452"/>
        <v>0 missed</v>
      </c>
      <c r="BV442" s="51">
        <f t="shared" si="453"/>
        <v>2</v>
      </c>
      <c r="BW442" s="57">
        <f t="shared" si="454"/>
        <v>1</v>
      </c>
      <c r="BX442" s="57" t="str">
        <f t="shared" si="455"/>
        <v>Q-1 A-1 || Q Total-1, A Total-1</v>
      </c>
      <c r="BY442" s="51" t="str" cm="1">
        <f t="array" ref="BY442">IFERROR(INDEX('Attendance-Slot-1'!$Q$2:$Q$1112,MATCH(1,('Attendance-Slot-1'!$A$2:$A$1112=$C442)*('Attendance-Slot-1'!$G$2:$G$1112=BY$2),0)),"No Data")</f>
        <v>No Data</v>
      </c>
      <c r="BZ442" s="51" t="str" cm="1">
        <f t="array" ref="BZ442">IFERROR(INDEX('Attendance-Slot-2'!$Q$2:$Q$2595,MATCH(1,('Attendance-Slot-2'!$A$2:$A$2595=$C442)*('Attendance-Slot-2'!$G$2:$G$2595=BY$2),0)),"No Data")</f>
        <v>P-S2_Online</v>
      </c>
      <c r="CA442" s="135">
        <f>VLOOKUP($BN442,'Written Exam Marks'!$H:$Q,10,FALSE)</f>
        <v>17.5</v>
      </c>
      <c r="CB442" s="135">
        <f>VLOOKUP($BN442,'Written Exam Marks'!$H:$Q,9,FALSE)</f>
        <v>40</v>
      </c>
      <c r="CC442" s="51" t="str">
        <f t="shared" si="456"/>
        <v>Present</v>
      </c>
      <c r="CD442" s="51" t="str">
        <f t="shared" si="457"/>
        <v>P-S2_Online</v>
      </c>
      <c r="CE442" s="29">
        <v>19</v>
      </c>
      <c r="CF442" s="29">
        <v>20</v>
      </c>
      <c r="CG442" s="29">
        <v>18</v>
      </c>
      <c r="CH442" s="29">
        <v>57</v>
      </c>
      <c r="CI442" s="29">
        <v>60</v>
      </c>
      <c r="CJ442" s="61" t="s">
        <v>7343</v>
      </c>
      <c r="CK442" s="61" t="s">
        <v>1613</v>
      </c>
      <c r="CL442" s="10" t="str">
        <f t="shared" si="458"/>
        <v>2025EM1100439-MDSDF404</v>
      </c>
      <c r="CM442" s="61" t="str">
        <f t="shared" si="459"/>
        <v>0 missed</v>
      </c>
      <c r="CN442" s="61" t="str">
        <f t="shared" si="460"/>
        <v>0 missed</v>
      </c>
      <c r="CO442" s="111">
        <f t="shared" si="461"/>
        <v>2</v>
      </c>
      <c r="CP442" s="111">
        <f t="shared" si="462"/>
        <v>1</v>
      </c>
      <c r="CQ442" s="9">
        <f t="shared" si="463"/>
        <v>1</v>
      </c>
      <c r="CR442" s="9">
        <f t="shared" si="464"/>
        <v>1</v>
      </c>
      <c r="CS442" s="61" t="str">
        <f t="shared" si="465"/>
        <v>0 missed</v>
      </c>
      <c r="CT442" s="111">
        <f t="shared" si="466"/>
        <v>3</v>
      </c>
      <c r="CU442" s="10">
        <f t="shared" si="467"/>
        <v>1</v>
      </c>
      <c r="CV442" s="10" t="str">
        <f t="shared" si="468"/>
        <v>Q-2 A-1 || Q Total-2, A Total-1</v>
      </c>
      <c r="CW442" s="111" t="str" cm="1">
        <f t="array" ref="CW442">IFERROR(INDEX('Attendance-Slot-1'!$Q$2:$Q$1112,MATCH(1,('Attendance-Slot-1'!$A$2:$A$1112=$C442)*('Attendance-Slot-1'!$G$2:$G$1112=CW$2),0)),"No Data")</f>
        <v>No Data</v>
      </c>
      <c r="CX442" s="111" t="str" cm="1">
        <f t="array" ref="CX442">IFERROR(INDEX('Attendance-Slot-2'!$Q$2:$Q$2595,MATCH(1,('Attendance-Slot-2'!$A$2:$A$2595=$C442)*('Attendance-Slot-2'!$G$2:$G$2595=CW$2),0)),"No Data")</f>
        <v>P-S2_Online</v>
      </c>
      <c r="CY442" s="136">
        <f>VLOOKUP($CL442,'Written Exam Marks'!$H:$Q,10,FALSE)</f>
        <v>8</v>
      </c>
      <c r="CZ442" s="136">
        <f>VLOOKUP($CL442,'Written Exam Marks'!$H:$Q,9,FALSE)</f>
        <v>40</v>
      </c>
      <c r="DA442" s="111" t="str">
        <f t="shared" si="469"/>
        <v>Present</v>
      </c>
      <c r="DB442" s="111" t="str">
        <f t="shared" si="470"/>
        <v>P-S2_Online</v>
      </c>
      <c r="DC442" s="148">
        <v>8</v>
      </c>
      <c r="DD442" s="148">
        <v>5.75</v>
      </c>
      <c r="DE442" s="148" t="s">
        <v>5</v>
      </c>
      <c r="DF442" s="148">
        <v>12</v>
      </c>
      <c r="DG442" s="148">
        <v>17</v>
      </c>
      <c r="DH442" s="148">
        <v>42.75</v>
      </c>
      <c r="DI442" s="148">
        <v>65</v>
      </c>
      <c r="DJ442" s="66" t="s">
        <v>7351</v>
      </c>
      <c r="DK442" s="66" t="s">
        <v>1631</v>
      </c>
      <c r="DL442" s="68" t="str">
        <f t="shared" si="471"/>
        <v>2025EM1100439-MDSDF406</v>
      </c>
      <c r="DM442" s="66" t="str">
        <f t="shared" si="472"/>
        <v>1 missed</v>
      </c>
      <c r="DN442" s="66" t="str">
        <f t="shared" si="473"/>
        <v>0 missed</v>
      </c>
      <c r="DO442" s="62">
        <f t="shared" si="474"/>
        <v>2</v>
      </c>
      <c r="DP442" s="62">
        <f t="shared" si="475"/>
        <v>2</v>
      </c>
      <c r="DQ442" s="67">
        <f t="shared" si="476"/>
        <v>0.66666666666666663</v>
      </c>
      <c r="DR442" s="67">
        <f t="shared" si="477"/>
        <v>1</v>
      </c>
      <c r="DS442" s="66" t="str">
        <f t="shared" si="478"/>
        <v>1 missed</v>
      </c>
      <c r="DT442" s="62">
        <f t="shared" si="479"/>
        <v>4</v>
      </c>
      <c r="DU442" s="68">
        <f t="shared" si="480"/>
        <v>0.8</v>
      </c>
      <c r="DV442" s="68" t="str">
        <f t="shared" si="481"/>
        <v>Q-2 A-2 || Q Total-3, A Total-2</v>
      </c>
      <c r="DW442" s="62" t="str" cm="1">
        <f t="array" ref="DW442">IFERROR(INDEX('Attendance-Slot-1'!$Q$2:$Q$1112,MATCH(1,('Attendance-Slot-1'!$A$2:$A$1112=$C442)*('Attendance-Slot-1'!$G$2:$G$1112=DW$2),0)),"No Data")</f>
        <v>No Data</v>
      </c>
      <c r="DX442" s="62" t="str" cm="1">
        <f t="array" ref="DX442">IFERROR(INDEX('Attendance-Slot-2'!$Q$2:$Q$2595,MATCH(1,('Attendance-Slot-2'!$A$2:$A$2595=$C442)*('Attendance-Slot-2'!$G$2:$G$2595=DW$2),0)),"No Data")</f>
        <v>P-S2_Online</v>
      </c>
      <c r="DY442" s="137">
        <f>VLOOKUP($DL442,'Written Exam Marks'!$H:$Q,10,FALSE)</f>
        <v>26.5</v>
      </c>
      <c r="DZ442" s="137">
        <f>VLOOKUP($DL442,'Written Exam Marks'!$H:$Q,9,FALSE)</f>
        <v>35</v>
      </c>
      <c r="EA442" s="62" t="str">
        <f t="shared" si="482"/>
        <v>Present</v>
      </c>
      <c r="EB442" s="62" t="str">
        <f t="shared" si="483"/>
        <v>P-S2_Online</v>
      </c>
      <c r="EC442" s="114" t="str">
        <f t="shared" si="420"/>
        <v>P-0, 
A-0, 
No Data-5</v>
      </c>
      <c r="ED442" s="114" t="str">
        <f t="shared" si="421"/>
        <v>P-5, 
A-0, 
No Data-0</v>
      </c>
      <c r="EE442" s="114" t="str">
        <f t="shared" si="484"/>
        <v>P-S2_Online</v>
      </c>
      <c r="EF442" s="114" t="str">
        <f t="shared" si="485"/>
        <v>P-S2_Online</v>
      </c>
      <c r="EG442" s="114" t="str">
        <f t="shared" si="486"/>
        <v>P-S2_Online</v>
      </c>
      <c r="EH442" s="114" t="str">
        <f t="shared" si="487"/>
        <v>P-S2_Online</v>
      </c>
      <c r="EI442" s="114" t="str">
        <f t="shared" si="488"/>
        <v>P-S2_Online</v>
      </c>
      <c r="EJ442" s="114" t="str">
        <f t="shared" si="489"/>
        <v>P-5, A-0, No Data-0</v>
      </c>
      <c r="EK442" s="114" t="s">
        <v>10453</v>
      </c>
      <c r="EL442" s="114">
        <v>30</v>
      </c>
      <c r="EM442" s="114">
        <v>10</v>
      </c>
      <c r="EN442" s="114">
        <v>57</v>
      </c>
      <c r="EO442" s="114">
        <v>97</v>
      </c>
      <c r="EP442" s="114" t="s">
        <v>7217</v>
      </c>
      <c r="EQ442" s="114" t="s">
        <v>1031</v>
      </c>
      <c r="ER442" s="114" t="s">
        <v>4439</v>
      </c>
      <c r="ES442" s="114"/>
      <c r="ET442" s="30" t="s">
        <v>4439</v>
      </c>
    </row>
    <row r="443" spans="1:150" x14ac:dyDescent="0.25">
      <c r="A443" s="114">
        <v>440</v>
      </c>
      <c r="B443" s="114" t="s">
        <v>7224</v>
      </c>
      <c r="C443" s="80" t="s">
        <v>4443</v>
      </c>
      <c r="D443" s="30" t="s">
        <v>4444</v>
      </c>
      <c r="E443" s="30" t="s">
        <v>4445</v>
      </c>
      <c r="F443" s="33" t="s">
        <v>7201</v>
      </c>
      <c r="G443" s="30" t="s">
        <v>4446</v>
      </c>
      <c r="H443" s="143">
        <v>9.6669999999999998</v>
      </c>
      <c r="I443" s="143">
        <v>10.5</v>
      </c>
      <c r="J443" s="143">
        <v>6</v>
      </c>
      <c r="K443" s="143">
        <v>10.5</v>
      </c>
      <c r="L443" s="143">
        <v>36.667000000000002</v>
      </c>
      <c r="M443" s="143">
        <v>65</v>
      </c>
      <c r="N443" s="40" t="s">
        <v>7314</v>
      </c>
      <c r="O443" s="40" t="s">
        <v>1593</v>
      </c>
      <c r="P443" s="13" t="str">
        <f t="shared" si="422"/>
        <v>2025EM1100440-MDSDF401</v>
      </c>
      <c r="Q443" s="40" t="str">
        <f t="shared" si="423"/>
        <v>0 missed</v>
      </c>
      <c r="R443" s="40" t="str">
        <f t="shared" si="424"/>
        <v>0 missed</v>
      </c>
      <c r="S443" s="40">
        <f t="shared" si="425"/>
        <v>3</v>
      </c>
      <c r="T443" s="40">
        <f t="shared" si="426"/>
        <v>1</v>
      </c>
      <c r="U443" s="41">
        <f t="shared" si="427"/>
        <v>1</v>
      </c>
      <c r="V443" s="41">
        <f t="shared" si="428"/>
        <v>1</v>
      </c>
      <c r="W443" s="40" t="str">
        <f t="shared" si="429"/>
        <v>0 missed</v>
      </c>
      <c r="X443" s="113">
        <f t="shared" si="430"/>
        <v>4</v>
      </c>
      <c r="Y443" s="13">
        <f t="shared" si="431"/>
        <v>1</v>
      </c>
      <c r="Z443" s="13" t="str">
        <f t="shared" si="432"/>
        <v>Q-3 A-1 || Q Total-3, A Total-1</v>
      </c>
      <c r="AA443" s="113" t="str" cm="1">
        <f t="array" ref="AA443">IFERROR(INDEX('Attendance-Slot-1'!$Q$2:$Q$1112,MATCH(1,('Attendance-Slot-1'!$A$2:$A$1112=$C443)*('Attendance-Slot-1'!$G$2:$G$1112=AA$2),0)),"No Data")</f>
        <v>No Data</v>
      </c>
      <c r="AB443" s="113" t="str" cm="1">
        <f t="array" ref="AB443">IFERROR(INDEX('Attendance-Slot-2'!$Q$2:$Q$2595,MATCH(1,('Attendance-Slot-2'!$A$2:$A$2595=$C443)*('Attendance-Slot-2'!$G$2:$G$2595=AA$2),0)),"No Data")</f>
        <v>P-S2_Onsite</v>
      </c>
      <c r="AC443" s="133">
        <f>VLOOKUP($P443,'Written Exam Marks'!$H:$Q,10,FALSE)</f>
        <v>17.5</v>
      </c>
      <c r="AD443" s="133">
        <f>VLOOKUP($P443,'Written Exam Marks'!$H:$Q,9,FALSE)</f>
        <v>35</v>
      </c>
      <c r="AE443" s="113" t="str">
        <f t="shared" si="433"/>
        <v>Present</v>
      </c>
      <c r="AF443" s="113" t="str">
        <f t="shared" si="434"/>
        <v>P-S2_Onsite</v>
      </c>
      <c r="AG443" s="146">
        <v>7.5</v>
      </c>
      <c r="AH443" s="146">
        <v>7.5</v>
      </c>
      <c r="AI443" s="146">
        <v>10</v>
      </c>
      <c r="AJ443" s="146">
        <v>9</v>
      </c>
      <c r="AK443" s="146">
        <v>9</v>
      </c>
      <c r="AL443" s="146">
        <v>9</v>
      </c>
      <c r="AM443" s="146">
        <v>52</v>
      </c>
      <c r="AN443" s="146">
        <v>60</v>
      </c>
      <c r="AO443" s="43" t="s">
        <v>7336</v>
      </c>
      <c r="AP443" s="43" t="s">
        <v>1598</v>
      </c>
      <c r="AQ443" s="50" t="str">
        <f t="shared" si="435"/>
        <v>2025EM1100440-MDSDF402</v>
      </c>
      <c r="AR443" s="43" t="str">
        <f t="shared" si="436"/>
        <v>0 missed</v>
      </c>
      <c r="AS443" s="47" t="s">
        <v>7342</v>
      </c>
      <c r="AT443" s="43">
        <f t="shared" si="437"/>
        <v>6</v>
      </c>
      <c r="AU443" s="48" t="s">
        <v>7342</v>
      </c>
      <c r="AV443" s="49">
        <f t="shared" si="438"/>
        <v>1</v>
      </c>
      <c r="AW443" s="48" t="s">
        <v>7342</v>
      </c>
      <c r="AX443" s="43" t="str">
        <f t="shared" si="439"/>
        <v>0 missed</v>
      </c>
      <c r="AY443" s="42">
        <f t="shared" si="440"/>
        <v>6</v>
      </c>
      <c r="AZ443" s="50">
        <f t="shared" si="441"/>
        <v>1</v>
      </c>
      <c r="BA443" s="50" t="str">
        <f t="shared" si="442"/>
        <v>Q-6 A-- || Q Total-6, A Total-0</v>
      </c>
      <c r="BB443" s="42" t="str" cm="1">
        <f t="array" ref="BB443">IFERROR(INDEX('Attendance-Slot-1'!$Q$2:$Q$1112,MATCH(1,('Attendance-Slot-1'!$A$2:$A$1112=$C443)*('Attendance-Slot-1'!$G$2:$G$1112=BB$2),0)),"No Data")</f>
        <v>No Data</v>
      </c>
      <c r="BC443" s="42" t="str" cm="1">
        <f t="array" ref="BC443">IFERROR(INDEX('Attendance-Slot-2'!$Q$2:$Q$2595,MATCH(1,('Attendance-Slot-2'!$A$2:$A$2595=$C443)*('Attendance-Slot-2'!$G$2:$G$2595=BB$2),0)),"No Data")</f>
        <v>P-S2_Onsite</v>
      </c>
      <c r="BD443" s="134">
        <f>VLOOKUP($AQ443,'Written Exam Marks'!$H:$Q,10,FALSE)</f>
        <v>29</v>
      </c>
      <c r="BE443" s="134">
        <f>VLOOKUP($AQ443,'Written Exam Marks'!$H:$Q,9,FALSE)</f>
        <v>40</v>
      </c>
      <c r="BF443" s="42" t="str">
        <f t="shared" si="443"/>
        <v>Present</v>
      </c>
      <c r="BG443" s="42" t="str">
        <f t="shared" si="444"/>
        <v>P-S2_Onsite</v>
      </c>
      <c r="BH443" s="147" t="s">
        <v>5</v>
      </c>
      <c r="BI443" s="147">
        <v>7.5</v>
      </c>
      <c r="BJ443" s="147">
        <v>7.5</v>
      </c>
      <c r="BK443" s="147">
        <v>60</v>
      </c>
      <c r="BL443" s="52" t="s">
        <v>3697</v>
      </c>
      <c r="BM443" s="52" t="s">
        <v>1606</v>
      </c>
      <c r="BN443" s="57" t="str">
        <f t="shared" si="445"/>
        <v>2025EM1100440-MDSDF403</v>
      </c>
      <c r="BO443" s="52" t="str">
        <f t="shared" si="446"/>
        <v>1 missed</v>
      </c>
      <c r="BP443" s="52" t="str">
        <f t="shared" si="447"/>
        <v>0 missed</v>
      </c>
      <c r="BQ443" s="52">
        <f t="shared" si="448"/>
        <v>0</v>
      </c>
      <c r="BR443" s="52">
        <f t="shared" si="449"/>
        <v>1</v>
      </c>
      <c r="BS443" s="56">
        <f t="shared" si="450"/>
        <v>0</v>
      </c>
      <c r="BT443" s="56">
        <f t="shared" si="451"/>
        <v>1</v>
      </c>
      <c r="BU443" s="52" t="str">
        <f t="shared" si="452"/>
        <v>1 missed</v>
      </c>
      <c r="BV443" s="51">
        <f t="shared" si="453"/>
        <v>1</v>
      </c>
      <c r="BW443" s="57">
        <f t="shared" si="454"/>
        <v>0.5</v>
      </c>
      <c r="BX443" s="57" t="str">
        <f t="shared" si="455"/>
        <v>Q-0 A-1 || Q Total-1, A Total-1</v>
      </c>
      <c r="BY443" s="51" t="str" cm="1">
        <f t="array" ref="BY443">IFERROR(INDEX('Attendance-Slot-1'!$Q$2:$Q$1112,MATCH(1,('Attendance-Slot-1'!$A$2:$A$1112=$C443)*('Attendance-Slot-1'!$G$2:$G$1112=BY$2),0)),"No Data")</f>
        <v>No Data</v>
      </c>
      <c r="BZ443" s="51" t="str" cm="1">
        <f t="array" ref="BZ443">IFERROR(INDEX('Attendance-Slot-2'!$Q$2:$Q$2595,MATCH(1,('Attendance-Slot-2'!$A$2:$A$2595=$C443)*('Attendance-Slot-2'!$G$2:$G$2595=BY$2),0)),"No Data")</f>
        <v>A-S2_Onsite</v>
      </c>
      <c r="CA443" s="135" t="e">
        <f>VLOOKUP($BN443,'Written Exam Marks'!$H:$Q,10,FALSE)</f>
        <v>#N/A</v>
      </c>
      <c r="CB443" s="135" t="e">
        <f>VLOOKUP($BN443,'Written Exam Marks'!$H:$Q,9,FALSE)</f>
        <v>#N/A</v>
      </c>
      <c r="CC443" s="51" t="str">
        <f t="shared" si="456"/>
        <v>Absent</v>
      </c>
      <c r="CD443" s="51" t="str">
        <f t="shared" si="457"/>
        <v>A-S2_Onsite</v>
      </c>
      <c r="CE443" s="29">
        <v>17</v>
      </c>
      <c r="CF443" s="29">
        <v>16</v>
      </c>
      <c r="CG443" s="29">
        <v>14</v>
      </c>
      <c r="CH443" s="29">
        <v>47</v>
      </c>
      <c r="CI443" s="29">
        <v>60</v>
      </c>
      <c r="CJ443" s="61" t="s">
        <v>7343</v>
      </c>
      <c r="CK443" s="61" t="s">
        <v>1613</v>
      </c>
      <c r="CL443" s="10" t="str">
        <f t="shared" si="458"/>
        <v>2025EM1100440-MDSDF404</v>
      </c>
      <c r="CM443" s="61" t="str">
        <f t="shared" si="459"/>
        <v>0 missed</v>
      </c>
      <c r="CN443" s="61" t="str">
        <f t="shared" si="460"/>
        <v>0 missed</v>
      </c>
      <c r="CO443" s="111">
        <f t="shared" si="461"/>
        <v>2</v>
      </c>
      <c r="CP443" s="111">
        <f t="shared" si="462"/>
        <v>1</v>
      </c>
      <c r="CQ443" s="9">
        <f t="shared" si="463"/>
        <v>1</v>
      </c>
      <c r="CR443" s="9">
        <f t="shared" si="464"/>
        <v>1</v>
      </c>
      <c r="CS443" s="61" t="str">
        <f t="shared" si="465"/>
        <v>0 missed</v>
      </c>
      <c r="CT443" s="111">
        <f t="shared" si="466"/>
        <v>3</v>
      </c>
      <c r="CU443" s="10">
        <f t="shared" si="467"/>
        <v>1</v>
      </c>
      <c r="CV443" s="10" t="str">
        <f t="shared" si="468"/>
        <v>Q-2 A-1 || Q Total-2, A Total-1</v>
      </c>
      <c r="CW443" s="111" t="str" cm="1">
        <f t="array" ref="CW443">IFERROR(INDEX('Attendance-Slot-1'!$Q$2:$Q$1112,MATCH(1,('Attendance-Slot-1'!$A$2:$A$1112=$C443)*('Attendance-Slot-1'!$G$2:$G$1112=CW$2),0)),"No Data")</f>
        <v>No Data</v>
      </c>
      <c r="CX443" s="111" t="str" cm="1">
        <f t="array" ref="CX443">IFERROR(INDEX('Attendance-Slot-2'!$Q$2:$Q$2595,MATCH(1,('Attendance-Slot-2'!$A$2:$A$2595=$C443)*('Attendance-Slot-2'!$G$2:$G$2595=CW$2),0)),"No Data")</f>
        <v>P-S2_Onsite</v>
      </c>
      <c r="CY443" s="136">
        <f>VLOOKUP($CL443,'Written Exam Marks'!$H:$Q,10,FALSE)</f>
        <v>20.5</v>
      </c>
      <c r="CZ443" s="136">
        <f>VLOOKUP($CL443,'Written Exam Marks'!$H:$Q,9,FALSE)</f>
        <v>40</v>
      </c>
      <c r="DA443" s="111" t="str">
        <f t="shared" si="469"/>
        <v>Present</v>
      </c>
      <c r="DB443" s="111" t="str">
        <f t="shared" si="470"/>
        <v>P-S2_Onsite</v>
      </c>
      <c r="DC443" s="148">
        <v>4.5</v>
      </c>
      <c r="DD443" s="148">
        <v>6</v>
      </c>
      <c r="DE443" s="148">
        <v>8</v>
      </c>
      <c r="DF443" s="148" t="s">
        <v>5</v>
      </c>
      <c r="DG443" s="148" t="s">
        <v>5</v>
      </c>
      <c r="DH443" s="148">
        <v>18.5</v>
      </c>
      <c r="DI443" s="148">
        <v>65</v>
      </c>
      <c r="DJ443" s="66" t="s">
        <v>7351</v>
      </c>
      <c r="DK443" s="66" t="s">
        <v>1631</v>
      </c>
      <c r="DL443" s="68" t="str">
        <f t="shared" si="471"/>
        <v>2025EM1100440-MDSDF406</v>
      </c>
      <c r="DM443" s="66" t="str">
        <f t="shared" si="472"/>
        <v>0 missed</v>
      </c>
      <c r="DN443" s="66" t="str">
        <f t="shared" si="473"/>
        <v>2 missed</v>
      </c>
      <c r="DO443" s="62">
        <f t="shared" si="474"/>
        <v>3</v>
      </c>
      <c r="DP443" s="62">
        <f t="shared" si="475"/>
        <v>0</v>
      </c>
      <c r="DQ443" s="67">
        <f t="shared" si="476"/>
        <v>1</v>
      </c>
      <c r="DR443" s="67">
        <f t="shared" si="477"/>
        <v>0</v>
      </c>
      <c r="DS443" s="66" t="str">
        <f t="shared" si="478"/>
        <v>2 missed</v>
      </c>
      <c r="DT443" s="62">
        <f t="shared" si="479"/>
        <v>3</v>
      </c>
      <c r="DU443" s="68">
        <f t="shared" si="480"/>
        <v>0.6</v>
      </c>
      <c r="DV443" s="68" t="str">
        <f t="shared" si="481"/>
        <v>Q-3 A-0 || Q Total-3, A Total-2</v>
      </c>
      <c r="DW443" s="62" t="str" cm="1">
        <f t="array" ref="DW443">IFERROR(INDEX('Attendance-Slot-1'!$Q$2:$Q$1112,MATCH(1,('Attendance-Slot-1'!$A$2:$A$1112=$C443)*('Attendance-Slot-1'!$G$2:$G$1112=DW$2),0)),"No Data")</f>
        <v>No Data</v>
      </c>
      <c r="DX443" s="62" t="str" cm="1">
        <f t="array" ref="DX443">IFERROR(INDEX('Attendance-Slot-2'!$Q$2:$Q$2595,MATCH(1,('Attendance-Slot-2'!$A$2:$A$2595=$C443)*('Attendance-Slot-2'!$G$2:$G$2595=DW$2),0)),"No Data")</f>
        <v>P-S2_Onsite</v>
      </c>
      <c r="DY443" s="137">
        <f>VLOOKUP($DL443,'Written Exam Marks'!$H:$Q,10,FALSE)</f>
        <v>18</v>
      </c>
      <c r="DZ443" s="137">
        <f>VLOOKUP($DL443,'Written Exam Marks'!$H:$Q,9,FALSE)</f>
        <v>35</v>
      </c>
      <c r="EA443" s="62" t="str">
        <f t="shared" si="482"/>
        <v>Present</v>
      </c>
      <c r="EB443" s="62" t="str">
        <f t="shared" si="483"/>
        <v>P-S2_Onsite</v>
      </c>
      <c r="EC443" s="114" t="str">
        <f t="shared" si="420"/>
        <v>P-0, 
A-0, 
No Data-5</v>
      </c>
      <c r="ED443" s="114" t="str">
        <f t="shared" si="421"/>
        <v>P-4, 
A-1, 
No Data-0</v>
      </c>
      <c r="EE443" s="114" t="str">
        <f t="shared" si="484"/>
        <v>P-S2_Onsite</v>
      </c>
      <c r="EF443" s="114" t="str">
        <f t="shared" si="485"/>
        <v>P-S2_Onsite</v>
      </c>
      <c r="EG443" s="114" t="str">
        <f t="shared" si="486"/>
        <v>A-S2_Onsite</v>
      </c>
      <c r="EH443" s="114" t="str">
        <f t="shared" si="487"/>
        <v>P-S2_Onsite</v>
      </c>
      <c r="EI443" s="114" t="str">
        <f t="shared" si="488"/>
        <v>P-S2_Onsite</v>
      </c>
      <c r="EJ443" s="114" t="str">
        <f t="shared" si="489"/>
        <v>P-4, A-1, No Data-0</v>
      </c>
      <c r="EK443" s="114" t="s">
        <v>10453</v>
      </c>
      <c r="EL443" s="114">
        <v>28</v>
      </c>
      <c r="EM443" s="114">
        <v>10</v>
      </c>
      <c r="EN443" s="114">
        <v>48</v>
      </c>
      <c r="EO443" s="114">
        <v>86</v>
      </c>
      <c r="EP443" s="114" t="s">
        <v>7217</v>
      </c>
      <c r="EQ443" s="114" t="s">
        <v>1054</v>
      </c>
      <c r="ER443" s="114" t="s">
        <v>4443</v>
      </c>
      <c r="ES443" s="114"/>
      <c r="ET443" s="30" t="s">
        <v>4443</v>
      </c>
    </row>
    <row r="444" spans="1:150" x14ac:dyDescent="0.25">
      <c r="A444" s="114">
        <v>441</v>
      </c>
      <c r="B444" s="114" t="s">
        <v>7224</v>
      </c>
      <c r="C444" s="80" t="s">
        <v>4447</v>
      </c>
      <c r="D444" s="30" t="s">
        <v>4448</v>
      </c>
      <c r="E444" s="30" t="s">
        <v>4449</v>
      </c>
      <c r="F444" s="33" t="s">
        <v>7201</v>
      </c>
      <c r="G444" s="30" t="s">
        <v>4450</v>
      </c>
      <c r="H444" s="143" t="s">
        <v>5</v>
      </c>
      <c r="I444" s="143" t="s">
        <v>5</v>
      </c>
      <c r="J444" s="143" t="s">
        <v>5</v>
      </c>
      <c r="K444" s="143" t="s">
        <v>5</v>
      </c>
      <c r="L444" s="143">
        <v>0</v>
      </c>
      <c r="M444" s="143">
        <v>65</v>
      </c>
      <c r="N444" s="40" t="s">
        <v>7314</v>
      </c>
      <c r="O444" s="40" t="s">
        <v>1593</v>
      </c>
      <c r="P444" s="13" t="str">
        <f t="shared" si="422"/>
        <v>2025EM1100441-MDSDF401</v>
      </c>
      <c r="Q444" s="40" t="str">
        <f t="shared" si="423"/>
        <v>3 missed</v>
      </c>
      <c r="R444" s="40" t="str">
        <f t="shared" si="424"/>
        <v>1 missed</v>
      </c>
      <c r="S444" s="40">
        <f t="shared" si="425"/>
        <v>0</v>
      </c>
      <c r="T444" s="40">
        <f t="shared" si="426"/>
        <v>0</v>
      </c>
      <c r="U444" s="41">
        <f t="shared" si="427"/>
        <v>0</v>
      </c>
      <c r="V444" s="41">
        <f t="shared" si="428"/>
        <v>0</v>
      </c>
      <c r="W444" s="40" t="str">
        <f t="shared" si="429"/>
        <v>4 missed</v>
      </c>
      <c r="X444" s="113">
        <f t="shared" si="430"/>
        <v>0</v>
      </c>
      <c r="Y444" s="13">
        <f t="shared" si="431"/>
        <v>0</v>
      </c>
      <c r="Z444" s="13" t="str">
        <f t="shared" si="432"/>
        <v>Q-0 A-0 || Q Total-3, A Total-1</v>
      </c>
      <c r="AA444" s="113" t="str" cm="1">
        <f t="array" ref="AA444">IFERROR(INDEX('Attendance-Slot-1'!$Q$2:$Q$1112,MATCH(1,('Attendance-Slot-1'!$A$2:$A$1112=$C444)*('Attendance-Slot-1'!$G$2:$G$1112=AA$2),0)),"No Data")</f>
        <v>No Data</v>
      </c>
      <c r="AB444" s="113" t="str" cm="1">
        <f t="array" ref="AB444">IFERROR(INDEX('Attendance-Slot-2'!$Q$2:$Q$2595,MATCH(1,('Attendance-Slot-2'!$A$2:$A$2595=$C444)*('Attendance-Slot-2'!$G$2:$G$2595=AA$2),0)),"No Data")</f>
        <v>A-S2_Onsite</v>
      </c>
      <c r="AC444" s="133" t="e">
        <f>VLOOKUP($P444,'Written Exam Marks'!$H:$Q,10,FALSE)</f>
        <v>#N/A</v>
      </c>
      <c r="AD444" s="133" t="e">
        <f>VLOOKUP($P444,'Written Exam Marks'!$H:$Q,9,FALSE)</f>
        <v>#N/A</v>
      </c>
      <c r="AE444" s="113" t="str">
        <f t="shared" si="433"/>
        <v>Absent</v>
      </c>
      <c r="AF444" s="113" t="str">
        <f t="shared" si="434"/>
        <v>A-S2_Onsite</v>
      </c>
      <c r="AG444" s="146" t="s">
        <v>5</v>
      </c>
      <c r="AH444" s="146" t="s">
        <v>5</v>
      </c>
      <c r="AI444" s="146" t="s">
        <v>5</v>
      </c>
      <c r="AJ444" s="146" t="s">
        <v>5</v>
      </c>
      <c r="AK444" s="146" t="s">
        <v>5</v>
      </c>
      <c r="AL444" s="146" t="s">
        <v>5</v>
      </c>
      <c r="AM444" s="146">
        <v>0</v>
      </c>
      <c r="AN444" s="146">
        <v>60</v>
      </c>
      <c r="AO444" s="43" t="s">
        <v>7336</v>
      </c>
      <c r="AP444" s="43" t="s">
        <v>1598</v>
      </c>
      <c r="AQ444" s="50" t="str">
        <f t="shared" si="435"/>
        <v>2025EM1100441-MDSDF402</v>
      </c>
      <c r="AR444" s="43" t="str">
        <f t="shared" si="436"/>
        <v>6 missed</v>
      </c>
      <c r="AS444" s="47" t="s">
        <v>7342</v>
      </c>
      <c r="AT444" s="43">
        <f t="shared" si="437"/>
        <v>0</v>
      </c>
      <c r="AU444" s="48" t="s">
        <v>7342</v>
      </c>
      <c r="AV444" s="49">
        <f t="shared" si="438"/>
        <v>0</v>
      </c>
      <c r="AW444" s="48" t="s">
        <v>7342</v>
      </c>
      <c r="AX444" s="43" t="str">
        <f t="shared" si="439"/>
        <v>6 missed</v>
      </c>
      <c r="AY444" s="42">
        <f t="shared" si="440"/>
        <v>0</v>
      </c>
      <c r="AZ444" s="50">
        <f t="shared" si="441"/>
        <v>0</v>
      </c>
      <c r="BA444" s="50" t="str">
        <f t="shared" si="442"/>
        <v>Q-0 A-- || Q Total-6, A Total-0</v>
      </c>
      <c r="BB444" s="42" t="str" cm="1">
        <f t="array" ref="BB444">IFERROR(INDEX('Attendance-Slot-1'!$Q$2:$Q$1112,MATCH(1,('Attendance-Slot-1'!$A$2:$A$1112=$C444)*('Attendance-Slot-1'!$G$2:$G$1112=BB$2),0)),"No Data")</f>
        <v>No Data</v>
      </c>
      <c r="BC444" s="42" t="str" cm="1">
        <f t="array" ref="BC444">IFERROR(INDEX('Attendance-Slot-2'!$Q$2:$Q$2595,MATCH(1,('Attendance-Slot-2'!$A$2:$A$2595=$C444)*('Attendance-Slot-2'!$G$2:$G$2595=BB$2),0)),"No Data")</f>
        <v>A-S2_Onsite</v>
      </c>
      <c r="BD444" s="134" t="e">
        <f>VLOOKUP($AQ444,'Written Exam Marks'!$H:$Q,10,FALSE)</f>
        <v>#N/A</v>
      </c>
      <c r="BE444" s="134" t="e">
        <f>VLOOKUP($AQ444,'Written Exam Marks'!$H:$Q,9,FALSE)</f>
        <v>#N/A</v>
      </c>
      <c r="BF444" s="42" t="str">
        <f t="shared" si="443"/>
        <v>Absent</v>
      </c>
      <c r="BG444" s="42" t="str">
        <f t="shared" si="444"/>
        <v>A-S2_Onsite</v>
      </c>
      <c r="BH444" s="147" t="s">
        <v>5</v>
      </c>
      <c r="BI444" s="147" t="s">
        <v>5</v>
      </c>
      <c r="BJ444" s="147">
        <v>0</v>
      </c>
      <c r="BK444" s="147">
        <v>60</v>
      </c>
      <c r="BL444" s="52" t="s">
        <v>3697</v>
      </c>
      <c r="BM444" s="52" t="s">
        <v>1606</v>
      </c>
      <c r="BN444" s="57" t="str">
        <f t="shared" si="445"/>
        <v>2025EM1100441-MDSDF403</v>
      </c>
      <c r="BO444" s="52" t="str">
        <f t="shared" si="446"/>
        <v>1 missed</v>
      </c>
      <c r="BP444" s="52" t="str">
        <f t="shared" si="447"/>
        <v>1 missed</v>
      </c>
      <c r="BQ444" s="52">
        <f t="shared" si="448"/>
        <v>0</v>
      </c>
      <c r="BR444" s="52">
        <f t="shared" si="449"/>
        <v>0</v>
      </c>
      <c r="BS444" s="56">
        <f t="shared" si="450"/>
        <v>0</v>
      </c>
      <c r="BT444" s="56">
        <f t="shared" si="451"/>
        <v>0</v>
      </c>
      <c r="BU444" s="52" t="str">
        <f t="shared" si="452"/>
        <v>2 missed</v>
      </c>
      <c r="BV444" s="51">
        <f t="shared" si="453"/>
        <v>0</v>
      </c>
      <c r="BW444" s="57">
        <f t="shared" si="454"/>
        <v>0</v>
      </c>
      <c r="BX444" s="57" t="str">
        <f t="shared" si="455"/>
        <v>Q-0 A-0 || Q Total-1, A Total-1</v>
      </c>
      <c r="BY444" s="51" t="str" cm="1">
        <f t="array" ref="BY444">IFERROR(INDEX('Attendance-Slot-1'!$Q$2:$Q$1112,MATCH(1,('Attendance-Slot-1'!$A$2:$A$1112=$C444)*('Attendance-Slot-1'!$G$2:$G$1112=BY$2),0)),"No Data")</f>
        <v>No Data</v>
      </c>
      <c r="BZ444" s="51" t="str" cm="1">
        <f t="array" ref="BZ444">IFERROR(INDEX('Attendance-Slot-2'!$Q$2:$Q$2595,MATCH(1,('Attendance-Slot-2'!$A$2:$A$2595=$C444)*('Attendance-Slot-2'!$G$2:$G$2595=BY$2),0)),"No Data")</f>
        <v>A-S2_Onsite</v>
      </c>
      <c r="CA444" s="135" t="e">
        <f>VLOOKUP($BN444,'Written Exam Marks'!$H:$Q,10,FALSE)</f>
        <v>#N/A</v>
      </c>
      <c r="CB444" s="135" t="e">
        <f>VLOOKUP($BN444,'Written Exam Marks'!$H:$Q,9,FALSE)</f>
        <v>#N/A</v>
      </c>
      <c r="CC444" s="51" t="str">
        <f t="shared" si="456"/>
        <v>Absent</v>
      </c>
      <c r="CD444" s="51" t="str">
        <f t="shared" si="457"/>
        <v>A-S2_Onsite</v>
      </c>
      <c r="CE444" s="29" t="s">
        <v>5</v>
      </c>
      <c r="CF444" s="29" t="s">
        <v>5</v>
      </c>
      <c r="CG444" s="29" t="s">
        <v>5</v>
      </c>
      <c r="CH444" s="29">
        <v>0</v>
      </c>
      <c r="CI444" s="29">
        <v>60</v>
      </c>
      <c r="CJ444" s="61" t="s">
        <v>7343</v>
      </c>
      <c r="CK444" s="61" t="s">
        <v>1613</v>
      </c>
      <c r="CL444" s="10" t="str">
        <f t="shared" si="458"/>
        <v>2025EM1100441-MDSDF404</v>
      </c>
      <c r="CM444" s="61" t="str">
        <f t="shared" si="459"/>
        <v>2 missed</v>
      </c>
      <c r="CN444" s="61" t="str">
        <f t="shared" si="460"/>
        <v>1 missed</v>
      </c>
      <c r="CO444" s="111">
        <f t="shared" si="461"/>
        <v>0</v>
      </c>
      <c r="CP444" s="111">
        <f t="shared" si="462"/>
        <v>0</v>
      </c>
      <c r="CQ444" s="9">
        <f t="shared" si="463"/>
        <v>0</v>
      </c>
      <c r="CR444" s="9">
        <f t="shared" si="464"/>
        <v>0</v>
      </c>
      <c r="CS444" s="61" t="str">
        <f t="shared" si="465"/>
        <v>3 missed</v>
      </c>
      <c r="CT444" s="111">
        <f t="shared" si="466"/>
        <v>0</v>
      </c>
      <c r="CU444" s="10">
        <f t="shared" si="467"/>
        <v>0</v>
      </c>
      <c r="CV444" s="10" t="str">
        <f t="shared" si="468"/>
        <v>Q-0 A-0 || Q Total-2, A Total-1</v>
      </c>
      <c r="CW444" s="111" t="str" cm="1">
        <f t="array" ref="CW444">IFERROR(INDEX('Attendance-Slot-1'!$Q$2:$Q$1112,MATCH(1,('Attendance-Slot-1'!$A$2:$A$1112=$C444)*('Attendance-Slot-1'!$G$2:$G$1112=CW$2),0)),"No Data")</f>
        <v>No Data</v>
      </c>
      <c r="CX444" s="111" t="str" cm="1">
        <f t="array" ref="CX444">IFERROR(INDEX('Attendance-Slot-2'!$Q$2:$Q$2595,MATCH(1,('Attendance-Slot-2'!$A$2:$A$2595=$C444)*('Attendance-Slot-2'!$G$2:$G$2595=CW$2),0)),"No Data")</f>
        <v>A-S2_Onsite</v>
      </c>
      <c r="CY444" s="136" t="e">
        <f>VLOOKUP($CL444,'Written Exam Marks'!$H:$Q,10,FALSE)</f>
        <v>#N/A</v>
      </c>
      <c r="CZ444" s="136" t="e">
        <f>VLOOKUP($CL444,'Written Exam Marks'!$H:$Q,9,FALSE)</f>
        <v>#N/A</v>
      </c>
      <c r="DA444" s="111" t="str">
        <f t="shared" si="469"/>
        <v>Absent</v>
      </c>
      <c r="DB444" s="111" t="str">
        <f t="shared" si="470"/>
        <v>A-S2_Onsite</v>
      </c>
      <c r="DC444" s="148" t="s">
        <v>5</v>
      </c>
      <c r="DD444" s="148" t="s">
        <v>5</v>
      </c>
      <c r="DE444" s="148" t="s">
        <v>5</v>
      </c>
      <c r="DF444" s="148" t="s">
        <v>5</v>
      </c>
      <c r="DG444" s="148" t="s">
        <v>5</v>
      </c>
      <c r="DH444" s="148">
        <v>0</v>
      </c>
      <c r="DI444" s="148">
        <v>65</v>
      </c>
      <c r="DJ444" s="66" t="s">
        <v>7351</v>
      </c>
      <c r="DK444" s="66" t="s">
        <v>1631</v>
      </c>
      <c r="DL444" s="68" t="str">
        <f t="shared" si="471"/>
        <v>2025EM1100441-MDSDF406</v>
      </c>
      <c r="DM444" s="66" t="str">
        <f t="shared" si="472"/>
        <v>3 missed</v>
      </c>
      <c r="DN444" s="66" t="str">
        <f t="shared" si="473"/>
        <v>2 missed</v>
      </c>
      <c r="DO444" s="62">
        <f t="shared" si="474"/>
        <v>0</v>
      </c>
      <c r="DP444" s="62">
        <f t="shared" si="475"/>
        <v>0</v>
      </c>
      <c r="DQ444" s="67">
        <f t="shared" si="476"/>
        <v>0</v>
      </c>
      <c r="DR444" s="67">
        <f t="shared" si="477"/>
        <v>0</v>
      </c>
      <c r="DS444" s="66" t="str">
        <f t="shared" si="478"/>
        <v>5 missed</v>
      </c>
      <c r="DT444" s="62">
        <f t="shared" si="479"/>
        <v>0</v>
      </c>
      <c r="DU444" s="68">
        <f t="shared" si="480"/>
        <v>0</v>
      </c>
      <c r="DV444" s="68" t="str">
        <f t="shared" si="481"/>
        <v>Q-0 A-0 || Q Total-3, A Total-2</v>
      </c>
      <c r="DW444" s="62" t="str" cm="1">
        <f t="array" ref="DW444">IFERROR(INDEX('Attendance-Slot-1'!$Q$2:$Q$1112,MATCH(1,('Attendance-Slot-1'!$A$2:$A$1112=$C444)*('Attendance-Slot-1'!$G$2:$G$1112=DW$2),0)),"No Data")</f>
        <v>No Data</v>
      </c>
      <c r="DX444" s="62" t="str" cm="1">
        <f t="array" ref="DX444">IFERROR(INDEX('Attendance-Slot-2'!$Q$2:$Q$2595,MATCH(1,('Attendance-Slot-2'!$A$2:$A$2595=$C444)*('Attendance-Slot-2'!$G$2:$G$2595=DW$2),0)),"No Data")</f>
        <v>A-S2_Onsite</v>
      </c>
      <c r="DY444" s="137" t="e">
        <f>VLOOKUP($DL444,'Written Exam Marks'!$H:$Q,10,FALSE)</f>
        <v>#N/A</v>
      </c>
      <c r="DZ444" s="137" t="e">
        <f>VLOOKUP($DL444,'Written Exam Marks'!$H:$Q,9,FALSE)</f>
        <v>#N/A</v>
      </c>
      <c r="EA444" s="62" t="str">
        <f t="shared" si="482"/>
        <v>Absent</v>
      </c>
      <c r="EB444" s="62" t="str">
        <f t="shared" si="483"/>
        <v>A-S2_Onsite</v>
      </c>
      <c r="EC444" s="114" t="str">
        <f t="shared" si="420"/>
        <v>P-0, 
A-0, 
No Data-5</v>
      </c>
      <c r="ED444" s="114" t="str">
        <f t="shared" si="421"/>
        <v>P-0, 
A-5, 
No Data-0</v>
      </c>
      <c r="EE444" s="114" t="str">
        <f t="shared" si="484"/>
        <v>A-S2_Onsite</v>
      </c>
      <c r="EF444" s="114" t="str">
        <f t="shared" si="485"/>
        <v>A-S2_Onsite</v>
      </c>
      <c r="EG444" s="114" t="str">
        <f t="shared" si="486"/>
        <v>A-S2_Onsite</v>
      </c>
      <c r="EH444" s="114" t="str">
        <f t="shared" si="487"/>
        <v>A-S2_Onsite</v>
      </c>
      <c r="EI444" s="114" t="str">
        <f t="shared" si="488"/>
        <v>A-S2_Onsite</v>
      </c>
      <c r="EJ444" s="114" t="str">
        <f t="shared" si="489"/>
        <v>P-0, A-5, No Data-0</v>
      </c>
      <c r="EK444" s="114" t="s">
        <v>10453</v>
      </c>
      <c r="EL444" s="114">
        <v>20</v>
      </c>
      <c r="EM444" s="114" t="s">
        <v>10456</v>
      </c>
      <c r="EN444" s="114" t="s">
        <v>10455</v>
      </c>
      <c r="EO444" s="114">
        <v>20</v>
      </c>
      <c r="EP444" s="114" t="s">
        <v>7218</v>
      </c>
      <c r="EQ444" s="114" t="s">
        <v>1054</v>
      </c>
      <c r="ER444" s="114" t="s">
        <v>4447</v>
      </c>
      <c r="ES444" s="114" t="s">
        <v>7218</v>
      </c>
      <c r="ET444" s="30" t="s">
        <v>4447</v>
      </c>
    </row>
    <row r="445" spans="1:150" x14ac:dyDescent="0.25">
      <c r="A445" s="114">
        <v>442</v>
      </c>
      <c r="B445" s="114" t="s">
        <v>7224</v>
      </c>
      <c r="C445" s="80" t="s">
        <v>3222</v>
      </c>
      <c r="D445" s="30" t="s">
        <v>3223</v>
      </c>
      <c r="E445" s="30" t="s">
        <v>3224</v>
      </c>
      <c r="F445" s="33" t="s">
        <v>7201</v>
      </c>
      <c r="G445" s="30" t="s">
        <v>3225</v>
      </c>
      <c r="H445" s="143">
        <v>15</v>
      </c>
      <c r="I445" s="143">
        <v>15</v>
      </c>
      <c r="J445" s="143">
        <v>18</v>
      </c>
      <c r="K445" s="143">
        <v>15</v>
      </c>
      <c r="L445" s="143">
        <v>63</v>
      </c>
      <c r="M445" s="143">
        <v>65</v>
      </c>
      <c r="N445" s="40" t="s">
        <v>7314</v>
      </c>
      <c r="O445" s="40" t="s">
        <v>1593</v>
      </c>
      <c r="P445" s="13" t="str">
        <f t="shared" si="422"/>
        <v>2025EM1100442-MDSDF401</v>
      </c>
      <c r="Q445" s="40" t="str">
        <f t="shared" si="423"/>
        <v>0 missed</v>
      </c>
      <c r="R445" s="40" t="str">
        <f t="shared" si="424"/>
        <v>0 missed</v>
      </c>
      <c r="S445" s="40">
        <f t="shared" si="425"/>
        <v>3</v>
      </c>
      <c r="T445" s="40">
        <f t="shared" si="426"/>
        <v>1</v>
      </c>
      <c r="U445" s="41">
        <f t="shared" si="427"/>
        <v>1</v>
      </c>
      <c r="V445" s="41">
        <f t="shared" si="428"/>
        <v>1</v>
      </c>
      <c r="W445" s="40" t="str">
        <f t="shared" si="429"/>
        <v>0 missed</v>
      </c>
      <c r="X445" s="113">
        <f t="shared" si="430"/>
        <v>4</v>
      </c>
      <c r="Y445" s="13">
        <f t="shared" si="431"/>
        <v>1</v>
      </c>
      <c r="Z445" s="13" t="str">
        <f t="shared" si="432"/>
        <v>Q-3 A-1 || Q Total-3, A Total-1</v>
      </c>
      <c r="AA445" s="113" t="str" cm="1">
        <f t="array" ref="AA445">IFERROR(INDEX('Attendance-Slot-1'!$Q$2:$Q$1112,MATCH(1,('Attendance-Slot-1'!$A$2:$A$1112=$C445)*('Attendance-Slot-1'!$G$2:$G$1112=AA$2),0)),"No Data")</f>
        <v>No Data</v>
      </c>
      <c r="AB445" s="113" t="str" cm="1">
        <f t="array" ref="AB445">IFERROR(INDEX('Attendance-Slot-2'!$Q$2:$Q$2595,MATCH(1,('Attendance-Slot-2'!$A$2:$A$2595=$C445)*('Attendance-Slot-2'!$G$2:$G$2595=AA$2),0)),"No Data")</f>
        <v>P-S2_Onsite</v>
      </c>
      <c r="AC445" s="133">
        <f>VLOOKUP($P445,'Written Exam Marks'!$H:$Q,10,FALSE)</f>
        <v>19.5</v>
      </c>
      <c r="AD445" s="133">
        <f>VLOOKUP($P445,'Written Exam Marks'!$H:$Q,9,FALSE)</f>
        <v>35</v>
      </c>
      <c r="AE445" s="113" t="str">
        <f t="shared" si="433"/>
        <v>Present</v>
      </c>
      <c r="AF445" s="113" t="str">
        <f t="shared" si="434"/>
        <v>P-S2_Onsite</v>
      </c>
      <c r="AG445" s="146">
        <v>9</v>
      </c>
      <c r="AH445" s="146">
        <v>9</v>
      </c>
      <c r="AI445" s="146">
        <v>10</v>
      </c>
      <c r="AJ445" s="146">
        <v>10</v>
      </c>
      <c r="AK445" s="146">
        <v>10</v>
      </c>
      <c r="AL445" s="146">
        <v>10</v>
      </c>
      <c r="AM445" s="146">
        <v>58</v>
      </c>
      <c r="AN445" s="146">
        <v>60</v>
      </c>
      <c r="AO445" s="43" t="s">
        <v>7336</v>
      </c>
      <c r="AP445" s="43" t="s">
        <v>1598</v>
      </c>
      <c r="AQ445" s="50" t="str">
        <f t="shared" si="435"/>
        <v>2025EM1100442-MDSDF402</v>
      </c>
      <c r="AR445" s="43" t="str">
        <f t="shared" si="436"/>
        <v>0 missed</v>
      </c>
      <c r="AS445" s="47" t="s">
        <v>7342</v>
      </c>
      <c r="AT445" s="43">
        <f t="shared" si="437"/>
        <v>6</v>
      </c>
      <c r="AU445" s="48" t="s">
        <v>7342</v>
      </c>
      <c r="AV445" s="49">
        <f t="shared" si="438"/>
        <v>1</v>
      </c>
      <c r="AW445" s="48" t="s">
        <v>7342</v>
      </c>
      <c r="AX445" s="43" t="str">
        <f t="shared" si="439"/>
        <v>0 missed</v>
      </c>
      <c r="AY445" s="42">
        <f t="shared" si="440"/>
        <v>6</v>
      </c>
      <c r="AZ445" s="50">
        <f t="shared" si="441"/>
        <v>1</v>
      </c>
      <c r="BA445" s="50" t="str">
        <f t="shared" si="442"/>
        <v>Q-6 A-- || Q Total-6, A Total-0</v>
      </c>
      <c r="BB445" s="42" t="str" cm="1">
        <f t="array" ref="BB445">IFERROR(INDEX('Attendance-Slot-1'!$Q$2:$Q$1112,MATCH(1,('Attendance-Slot-1'!$A$2:$A$1112=$C445)*('Attendance-Slot-1'!$G$2:$G$1112=BB$2),0)),"No Data")</f>
        <v>P-S1_Onsite</v>
      </c>
      <c r="BC445" s="42" t="str" cm="1">
        <f t="array" ref="BC445">IFERROR(INDEX('Attendance-Slot-2'!$Q$2:$Q$2595,MATCH(1,('Attendance-Slot-2'!$A$2:$A$2595=$C445)*('Attendance-Slot-2'!$G$2:$G$2595=BB$2),0)),"No Data")</f>
        <v>No Data</v>
      </c>
      <c r="BD445" s="134">
        <f>VLOOKUP($AQ445,'Written Exam Marks'!$H:$Q,10,FALSE)</f>
        <v>22</v>
      </c>
      <c r="BE445" s="134">
        <f>VLOOKUP($AQ445,'Written Exam Marks'!$H:$Q,9,FALSE)</f>
        <v>40</v>
      </c>
      <c r="BF445" s="42" t="str">
        <f t="shared" si="443"/>
        <v>Present</v>
      </c>
      <c r="BG445" s="42" t="str">
        <f t="shared" si="444"/>
        <v>P-S1_Onsite</v>
      </c>
      <c r="BH445" s="147">
        <v>20</v>
      </c>
      <c r="BI445" s="147">
        <v>19</v>
      </c>
      <c r="BJ445" s="147">
        <v>39</v>
      </c>
      <c r="BK445" s="147">
        <v>60</v>
      </c>
      <c r="BL445" s="52" t="s">
        <v>3697</v>
      </c>
      <c r="BM445" s="52" t="s">
        <v>1606</v>
      </c>
      <c r="BN445" s="57" t="str">
        <f t="shared" si="445"/>
        <v>2025EM1100442-MDSDF403</v>
      </c>
      <c r="BO445" s="52" t="str">
        <f t="shared" si="446"/>
        <v>0 missed</v>
      </c>
      <c r="BP445" s="52" t="str">
        <f t="shared" si="447"/>
        <v>0 missed</v>
      </c>
      <c r="BQ445" s="52">
        <f t="shared" si="448"/>
        <v>1</v>
      </c>
      <c r="BR445" s="52">
        <f t="shared" si="449"/>
        <v>1</v>
      </c>
      <c r="BS445" s="56">
        <f t="shared" si="450"/>
        <v>1</v>
      </c>
      <c r="BT445" s="56">
        <f t="shared" si="451"/>
        <v>1</v>
      </c>
      <c r="BU445" s="52" t="str">
        <f t="shared" si="452"/>
        <v>0 missed</v>
      </c>
      <c r="BV445" s="51">
        <f t="shared" si="453"/>
        <v>2</v>
      </c>
      <c r="BW445" s="57">
        <f t="shared" si="454"/>
        <v>1</v>
      </c>
      <c r="BX445" s="57" t="str">
        <f t="shared" si="455"/>
        <v>Q-1 A-1 || Q Total-1, A Total-1</v>
      </c>
      <c r="BY445" s="51" t="str" cm="1">
        <f t="array" ref="BY445">IFERROR(INDEX('Attendance-Slot-1'!$Q$2:$Q$1112,MATCH(1,('Attendance-Slot-1'!$A$2:$A$1112=$C445)*('Attendance-Slot-1'!$G$2:$G$1112=BY$2),0)),"No Data")</f>
        <v>No Data</v>
      </c>
      <c r="BZ445" s="51" t="str" cm="1">
        <f t="array" ref="BZ445">IFERROR(INDEX('Attendance-Slot-2'!$Q$2:$Q$2595,MATCH(1,('Attendance-Slot-2'!$A$2:$A$2595=$C445)*('Attendance-Slot-2'!$G$2:$G$2595=BY$2),0)),"No Data")</f>
        <v>P-S2_Onsite</v>
      </c>
      <c r="CA445" s="135">
        <f>VLOOKUP($BN445,'Written Exam Marks'!$H:$Q,10,FALSE)</f>
        <v>21.5</v>
      </c>
      <c r="CB445" s="135">
        <f>VLOOKUP($BN445,'Written Exam Marks'!$H:$Q,9,FALSE)</f>
        <v>40</v>
      </c>
      <c r="CC445" s="51" t="str">
        <f t="shared" si="456"/>
        <v>Present</v>
      </c>
      <c r="CD445" s="51" t="str">
        <f t="shared" si="457"/>
        <v>P-S2_Onsite</v>
      </c>
      <c r="CE445" s="29">
        <v>20</v>
      </c>
      <c r="CF445" s="29">
        <v>20</v>
      </c>
      <c r="CG445" s="29">
        <v>18</v>
      </c>
      <c r="CH445" s="29">
        <v>58</v>
      </c>
      <c r="CI445" s="29">
        <v>60</v>
      </c>
      <c r="CJ445" s="61" t="s">
        <v>7343</v>
      </c>
      <c r="CK445" s="61" t="s">
        <v>1613</v>
      </c>
      <c r="CL445" s="10" t="str">
        <f t="shared" si="458"/>
        <v>2025EM1100442-MDSDF404</v>
      </c>
      <c r="CM445" s="61" t="str">
        <f t="shared" si="459"/>
        <v>0 missed</v>
      </c>
      <c r="CN445" s="61" t="str">
        <f t="shared" si="460"/>
        <v>0 missed</v>
      </c>
      <c r="CO445" s="111">
        <f t="shared" si="461"/>
        <v>2</v>
      </c>
      <c r="CP445" s="111">
        <f t="shared" si="462"/>
        <v>1</v>
      </c>
      <c r="CQ445" s="9">
        <f t="shared" si="463"/>
        <v>1</v>
      </c>
      <c r="CR445" s="9">
        <f t="shared" si="464"/>
        <v>1</v>
      </c>
      <c r="CS445" s="61" t="str">
        <f t="shared" si="465"/>
        <v>0 missed</v>
      </c>
      <c r="CT445" s="111">
        <f t="shared" si="466"/>
        <v>3</v>
      </c>
      <c r="CU445" s="10">
        <f t="shared" si="467"/>
        <v>1</v>
      </c>
      <c r="CV445" s="10" t="str">
        <f t="shared" si="468"/>
        <v>Q-2 A-1 || Q Total-2, A Total-1</v>
      </c>
      <c r="CW445" s="111" t="str" cm="1">
        <f t="array" ref="CW445">IFERROR(INDEX('Attendance-Slot-1'!$Q$2:$Q$1112,MATCH(1,('Attendance-Slot-1'!$A$2:$A$1112=$C445)*('Attendance-Slot-1'!$G$2:$G$1112=CW$2),0)),"No Data")</f>
        <v>P-S1_Onsite</v>
      </c>
      <c r="CX445" s="111" t="str" cm="1">
        <f t="array" ref="CX445">IFERROR(INDEX('Attendance-Slot-2'!$Q$2:$Q$2595,MATCH(1,('Attendance-Slot-2'!$A$2:$A$2595=$C445)*('Attendance-Slot-2'!$G$2:$G$2595=CW$2),0)),"No Data")</f>
        <v>No Data</v>
      </c>
      <c r="CY445" s="136">
        <f>VLOOKUP($CL445,'Written Exam Marks'!$H:$Q,10,FALSE)</f>
        <v>28.5</v>
      </c>
      <c r="CZ445" s="136">
        <f>VLOOKUP($CL445,'Written Exam Marks'!$H:$Q,9,FALSE)</f>
        <v>40</v>
      </c>
      <c r="DA445" s="111" t="str">
        <f t="shared" si="469"/>
        <v>Present</v>
      </c>
      <c r="DB445" s="111" t="str">
        <f t="shared" si="470"/>
        <v>P-S1_Onsite</v>
      </c>
      <c r="DC445" s="148">
        <v>5.5</v>
      </c>
      <c r="DD445" s="148" t="s">
        <v>5</v>
      </c>
      <c r="DE445" s="148">
        <v>9</v>
      </c>
      <c r="DF445" s="148">
        <v>16</v>
      </c>
      <c r="DG445" s="148">
        <v>18</v>
      </c>
      <c r="DH445" s="148">
        <v>48.5</v>
      </c>
      <c r="DI445" s="148">
        <v>65</v>
      </c>
      <c r="DJ445" s="66" t="s">
        <v>7351</v>
      </c>
      <c r="DK445" s="66" t="s">
        <v>1631</v>
      </c>
      <c r="DL445" s="68" t="str">
        <f t="shared" si="471"/>
        <v>2025EM1100442-MDSDF406</v>
      </c>
      <c r="DM445" s="66" t="str">
        <f t="shared" si="472"/>
        <v>1 missed</v>
      </c>
      <c r="DN445" s="66" t="str">
        <f t="shared" si="473"/>
        <v>0 missed</v>
      </c>
      <c r="DO445" s="62">
        <f t="shared" si="474"/>
        <v>2</v>
      </c>
      <c r="DP445" s="62">
        <f t="shared" si="475"/>
        <v>2</v>
      </c>
      <c r="DQ445" s="67">
        <f t="shared" si="476"/>
        <v>0.66666666666666663</v>
      </c>
      <c r="DR445" s="67">
        <f t="shared" si="477"/>
        <v>1</v>
      </c>
      <c r="DS445" s="66" t="str">
        <f t="shared" si="478"/>
        <v>1 missed</v>
      </c>
      <c r="DT445" s="62">
        <f t="shared" si="479"/>
        <v>4</v>
      </c>
      <c r="DU445" s="68">
        <f t="shared" si="480"/>
        <v>0.8</v>
      </c>
      <c r="DV445" s="68" t="str">
        <f t="shared" si="481"/>
        <v>Q-2 A-2 || Q Total-3, A Total-2</v>
      </c>
      <c r="DW445" s="62" t="str" cm="1">
        <f t="array" ref="DW445">IFERROR(INDEX('Attendance-Slot-1'!$Q$2:$Q$1112,MATCH(1,('Attendance-Slot-1'!$A$2:$A$1112=$C445)*('Attendance-Slot-1'!$G$2:$G$1112=DW$2),0)),"No Data")</f>
        <v>No Data</v>
      </c>
      <c r="DX445" s="62" t="str" cm="1">
        <f t="array" ref="DX445">IFERROR(INDEX('Attendance-Slot-2'!$Q$2:$Q$2595,MATCH(1,('Attendance-Slot-2'!$A$2:$A$2595=$C445)*('Attendance-Slot-2'!$G$2:$G$2595=DW$2),0)),"No Data")</f>
        <v>P-S2_Onsite</v>
      </c>
      <c r="DY445" s="137">
        <f>VLOOKUP($DL445,'Written Exam Marks'!$H:$Q,10,FALSE)</f>
        <v>17</v>
      </c>
      <c r="DZ445" s="137">
        <f>VLOOKUP($DL445,'Written Exam Marks'!$H:$Q,9,FALSE)</f>
        <v>35</v>
      </c>
      <c r="EA445" s="62" t="str">
        <f t="shared" si="482"/>
        <v>Present</v>
      </c>
      <c r="EB445" s="62" t="str">
        <f t="shared" si="483"/>
        <v>P-S2_Onsite</v>
      </c>
      <c r="EC445" s="114" t="str">
        <f t="shared" si="420"/>
        <v>P-2, 
A-0, 
No Data-3</v>
      </c>
      <c r="ED445" s="114" t="str">
        <f t="shared" si="421"/>
        <v>P-3, 
A-0, 
No Data-2</v>
      </c>
      <c r="EE445" s="114" t="str">
        <f t="shared" si="484"/>
        <v>P-S2_Onsite</v>
      </c>
      <c r="EF445" s="114" t="str">
        <f t="shared" si="485"/>
        <v>P-S1_Onsite</v>
      </c>
      <c r="EG445" s="114" t="str">
        <f t="shared" si="486"/>
        <v>P-S2_Onsite</v>
      </c>
      <c r="EH445" s="114" t="str">
        <f t="shared" si="487"/>
        <v>P-S1_Onsite</v>
      </c>
      <c r="EI445" s="114" t="str">
        <f t="shared" si="488"/>
        <v>P-S2_Onsite</v>
      </c>
      <c r="EJ445" s="114" t="str">
        <f t="shared" si="489"/>
        <v>P-5, A-0, No Data-0</v>
      </c>
      <c r="EK445" s="114" t="s">
        <v>10453</v>
      </c>
      <c r="EL445" s="114">
        <v>29</v>
      </c>
      <c r="EM445" s="114">
        <v>10</v>
      </c>
      <c r="EN445" s="114">
        <v>41</v>
      </c>
      <c r="EO445" s="114">
        <v>80</v>
      </c>
      <c r="EP445" s="114" t="s">
        <v>7217</v>
      </c>
      <c r="EQ445" s="114" t="s">
        <v>1054</v>
      </c>
      <c r="ER445" s="114" t="s">
        <v>3222</v>
      </c>
      <c r="ES445" s="114"/>
      <c r="ET445" s="30" t="s">
        <v>3222</v>
      </c>
    </row>
    <row r="446" spans="1:150" x14ac:dyDescent="0.25">
      <c r="A446" s="114">
        <v>443</v>
      </c>
      <c r="B446" s="114" t="s">
        <v>7224</v>
      </c>
      <c r="C446" s="80" t="s">
        <v>4451</v>
      </c>
      <c r="D446" s="30" t="s">
        <v>4452</v>
      </c>
      <c r="E446" s="30" t="s">
        <v>4453</v>
      </c>
      <c r="F446" s="33" t="s">
        <v>7202</v>
      </c>
      <c r="G446" s="30" t="s">
        <v>4454</v>
      </c>
      <c r="H446" s="143" t="s">
        <v>5</v>
      </c>
      <c r="I446" s="143" t="s">
        <v>5</v>
      </c>
      <c r="J446" s="143" t="s">
        <v>5</v>
      </c>
      <c r="K446" s="143" t="s">
        <v>5</v>
      </c>
      <c r="L446" s="143">
        <v>0</v>
      </c>
      <c r="M446" s="143">
        <v>65</v>
      </c>
      <c r="N446" s="40" t="s">
        <v>7314</v>
      </c>
      <c r="O446" s="40" t="s">
        <v>1593</v>
      </c>
      <c r="P446" s="13" t="str">
        <f t="shared" si="422"/>
        <v>2025EM1100443-MDSDF401</v>
      </c>
      <c r="Q446" s="40" t="str">
        <f t="shared" si="423"/>
        <v>3 missed</v>
      </c>
      <c r="R446" s="40" t="str">
        <f t="shared" si="424"/>
        <v>1 missed</v>
      </c>
      <c r="S446" s="40">
        <f t="shared" si="425"/>
        <v>0</v>
      </c>
      <c r="T446" s="40">
        <f t="shared" si="426"/>
        <v>0</v>
      </c>
      <c r="U446" s="41">
        <f t="shared" si="427"/>
        <v>0</v>
      </c>
      <c r="V446" s="41">
        <f t="shared" si="428"/>
        <v>0</v>
      </c>
      <c r="W446" s="40" t="str">
        <f t="shared" si="429"/>
        <v>4 missed</v>
      </c>
      <c r="X446" s="113">
        <f t="shared" si="430"/>
        <v>0</v>
      </c>
      <c r="Y446" s="13">
        <f t="shared" si="431"/>
        <v>0</v>
      </c>
      <c r="Z446" s="13" t="str">
        <f t="shared" si="432"/>
        <v>Q-0 A-0 || Q Total-3, A Total-1</v>
      </c>
      <c r="AA446" s="113" t="str" cm="1">
        <f t="array" ref="AA446">IFERROR(INDEX('Attendance-Slot-1'!$Q$2:$Q$1112,MATCH(1,('Attendance-Slot-1'!$A$2:$A$1112=$C446)*('Attendance-Slot-1'!$G$2:$G$1112=AA$2),0)),"No Data")</f>
        <v>No Data</v>
      </c>
      <c r="AB446" s="113" t="str" cm="1">
        <f t="array" ref="AB446">IFERROR(INDEX('Attendance-Slot-2'!$Q$2:$Q$2595,MATCH(1,('Attendance-Slot-2'!$A$2:$A$2595=$C446)*('Attendance-Slot-2'!$G$2:$G$2595=AA$2),0)),"No Data")</f>
        <v>P-S2_Onsite</v>
      </c>
      <c r="AC446" s="133">
        <f>VLOOKUP($P446,'Written Exam Marks'!$H:$Q,10,FALSE)</f>
        <v>5</v>
      </c>
      <c r="AD446" s="133">
        <f>VLOOKUP($P446,'Written Exam Marks'!$H:$Q,9,FALSE)</f>
        <v>35</v>
      </c>
      <c r="AE446" s="113" t="str">
        <f t="shared" si="433"/>
        <v>Present</v>
      </c>
      <c r="AF446" s="113" t="str">
        <f t="shared" si="434"/>
        <v>P-S2_Onsite</v>
      </c>
      <c r="AG446" s="146" t="s">
        <v>5</v>
      </c>
      <c r="AH446" s="146" t="s">
        <v>5</v>
      </c>
      <c r="AI446" s="146" t="s">
        <v>5</v>
      </c>
      <c r="AJ446" s="146" t="s">
        <v>5</v>
      </c>
      <c r="AK446" s="146" t="s">
        <v>5</v>
      </c>
      <c r="AL446" s="146" t="s">
        <v>5</v>
      </c>
      <c r="AM446" s="146">
        <v>0</v>
      </c>
      <c r="AN446" s="146">
        <v>60</v>
      </c>
      <c r="AO446" s="43" t="s">
        <v>7336</v>
      </c>
      <c r="AP446" s="43" t="s">
        <v>1598</v>
      </c>
      <c r="AQ446" s="50" t="str">
        <f t="shared" si="435"/>
        <v>2025EM1100443-MDSDF402</v>
      </c>
      <c r="AR446" s="43" t="str">
        <f t="shared" si="436"/>
        <v>6 missed</v>
      </c>
      <c r="AS446" s="47" t="s">
        <v>7342</v>
      </c>
      <c r="AT446" s="43">
        <f t="shared" si="437"/>
        <v>0</v>
      </c>
      <c r="AU446" s="48" t="s">
        <v>7342</v>
      </c>
      <c r="AV446" s="49">
        <f t="shared" si="438"/>
        <v>0</v>
      </c>
      <c r="AW446" s="48" t="s">
        <v>7342</v>
      </c>
      <c r="AX446" s="43" t="str">
        <f t="shared" si="439"/>
        <v>6 missed</v>
      </c>
      <c r="AY446" s="42">
        <f t="shared" si="440"/>
        <v>0</v>
      </c>
      <c r="AZ446" s="50">
        <f t="shared" si="441"/>
        <v>0</v>
      </c>
      <c r="BA446" s="50" t="str">
        <f t="shared" si="442"/>
        <v>Q-0 A-- || Q Total-6, A Total-0</v>
      </c>
      <c r="BB446" s="42" t="str" cm="1">
        <f t="array" ref="BB446">IFERROR(INDEX('Attendance-Slot-1'!$Q$2:$Q$1112,MATCH(1,('Attendance-Slot-1'!$A$2:$A$1112=$C446)*('Attendance-Slot-1'!$G$2:$G$1112=BB$2),0)),"No Data")</f>
        <v>No Data</v>
      </c>
      <c r="BC446" s="42" t="str" cm="1">
        <f t="array" ref="BC446">IFERROR(INDEX('Attendance-Slot-2'!$Q$2:$Q$2595,MATCH(1,('Attendance-Slot-2'!$A$2:$A$2595=$C446)*('Attendance-Slot-2'!$G$2:$G$2595=BB$2),0)),"No Data")</f>
        <v>P-S2_Onsite</v>
      </c>
      <c r="BD446" s="134">
        <f>VLOOKUP($AQ446,'Written Exam Marks'!$H:$Q,10,FALSE)</f>
        <v>19</v>
      </c>
      <c r="BE446" s="134">
        <f>VLOOKUP($AQ446,'Written Exam Marks'!$H:$Q,9,FALSE)</f>
        <v>40</v>
      </c>
      <c r="BF446" s="42" t="str">
        <f t="shared" si="443"/>
        <v>Present</v>
      </c>
      <c r="BG446" s="42" t="str">
        <f t="shared" si="444"/>
        <v>P-S2_Onsite</v>
      </c>
      <c r="BH446" s="147" t="s">
        <v>5</v>
      </c>
      <c r="BI446" s="147" t="s">
        <v>5</v>
      </c>
      <c r="BJ446" s="147">
        <v>0</v>
      </c>
      <c r="BK446" s="147">
        <v>60</v>
      </c>
      <c r="BL446" s="52" t="s">
        <v>3697</v>
      </c>
      <c r="BM446" s="52" t="s">
        <v>1606</v>
      </c>
      <c r="BN446" s="57" t="str">
        <f t="shared" si="445"/>
        <v>2025EM1100443-MDSDF403</v>
      </c>
      <c r="BO446" s="52" t="str">
        <f t="shared" si="446"/>
        <v>1 missed</v>
      </c>
      <c r="BP446" s="52" t="str">
        <f t="shared" si="447"/>
        <v>1 missed</v>
      </c>
      <c r="BQ446" s="52">
        <f t="shared" si="448"/>
        <v>0</v>
      </c>
      <c r="BR446" s="52">
        <f t="shared" si="449"/>
        <v>0</v>
      </c>
      <c r="BS446" s="56">
        <f t="shared" si="450"/>
        <v>0</v>
      </c>
      <c r="BT446" s="56">
        <f t="shared" si="451"/>
        <v>0</v>
      </c>
      <c r="BU446" s="52" t="str">
        <f t="shared" si="452"/>
        <v>2 missed</v>
      </c>
      <c r="BV446" s="51">
        <f t="shared" si="453"/>
        <v>0</v>
      </c>
      <c r="BW446" s="57">
        <f t="shared" si="454"/>
        <v>0</v>
      </c>
      <c r="BX446" s="57" t="str">
        <f t="shared" si="455"/>
        <v>Q-0 A-0 || Q Total-1, A Total-1</v>
      </c>
      <c r="BY446" s="51" t="str" cm="1">
        <f t="array" ref="BY446">IFERROR(INDEX('Attendance-Slot-1'!$Q$2:$Q$1112,MATCH(1,('Attendance-Slot-1'!$A$2:$A$1112=$C446)*('Attendance-Slot-1'!$G$2:$G$1112=BY$2),0)),"No Data")</f>
        <v>No Data</v>
      </c>
      <c r="BZ446" s="51" t="str" cm="1">
        <f t="array" ref="BZ446">IFERROR(INDEX('Attendance-Slot-2'!$Q$2:$Q$2595,MATCH(1,('Attendance-Slot-2'!$A$2:$A$2595=$C446)*('Attendance-Slot-2'!$G$2:$G$2595=BY$2),0)),"No Data")</f>
        <v>P-S2_Onsite</v>
      </c>
      <c r="CA446" s="135">
        <f>VLOOKUP($BN446,'Written Exam Marks'!$H:$Q,10,FALSE)</f>
        <v>8</v>
      </c>
      <c r="CB446" s="135">
        <f>VLOOKUP($BN446,'Written Exam Marks'!$H:$Q,9,FALSE)</f>
        <v>40</v>
      </c>
      <c r="CC446" s="51" t="str">
        <f t="shared" si="456"/>
        <v>Present</v>
      </c>
      <c r="CD446" s="51" t="str">
        <f t="shared" si="457"/>
        <v>P-S2_Onsite</v>
      </c>
      <c r="CE446" s="29" t="s">
        <v>5</v>
      </c>
      <c r="CF446" s="29">
        <v>20</v>
      </c>
      <c r="CG446" s="29" t="s">
        <v>5</v>
      </c>
      <c r="CH446" s="29">
        <v>20</v>
      </c>
      <c r="CI446" s="29">
        <v>60</v>
      </c>
      <c r="CJ446" s="61" t="s">
        <v>7343</v>
      </c>
      <c r="CK446" s="61" t="s">
        <v>1613</v>
      </c>
      <c r="CL446" s="10" t="str">
        <f t="shared" si="458"/>
        <v>2025EM1100443-MDSDF404</v>
      </c>
      <c r="CM446" s="61" t="str">
        <f t="shared" si="459"/>
        <v>1 missed</v>
      </c>
      <c r="CN446" s="61" t="str">
        <f t="shared" si="460"/>
        <v>1 missed</v>
      </c>
      <c r="CO446" s="111">
        <f t="shared" si="461"/>
        <v>1</v>
      </c>
      <c r="CP446" s="111">
        <f t="shared" si="462"/>
        <v>0</v>
      </c>
      <c r="CQ446" s="9">
        <f t="shared" si="463"/>
        <v>0.5</v>
      </c>
      <c r="CR446" s="9">
        <f t="shared" si="464"/>
        <v>0</v>
      </c>
      <c r="CS446" s="61" t="str">
        <f t="shared" si="465"/>
        <v>2 missed</v>
      </c>
      <c r="CT446" s="111">
        <f t="shared" si="466"/>
        <v>1</v>
      </c>
      <c r="CU446" s="10">
        <f t="shared" si="467"/>
        <v>0.33333333333333331</v>
      </c>
      <c r="CV446" s="10" t="str">
        <f t="shared" si="468"/>
        <v>Q-1 A-0 || Q Total-2, A Total-1</v>
      </c>
      <c r="CW446" s="111" t="str" cm="1">
        <f t="array" ref="CW446">IFERROR(INDEX('Attendance-Slot-1'!$Q$2:$Q$1112,MATCH(1,('Attendance-Slot-1'!$A$2:$A$1112=$C446)*('Attendance-Slot-1'!$G$2:$G$1112=CW$2),0)),"No Data")</f>
        <v>No Data</v>
      </c>
      <c r="CX446" s="111" t="str" cm="1">
        <f t="array" ref="CX446">IFERROR(INDEX('Attendance-Slot-2'!$Q$2:$Q$2595,MATCH(1,('Attendance-Slot-2'!$A$2:$A$2595=$C446)*('Attendance-Slot-2'!$G$2:$G$2595=CW$2),0)),"No Data")</f>
        <v>P-S2_Onsite</v>
      </c>
      <c r="CY446" s="136">
        <f>VLOOKUP($CL446,'Written Exam Marks'!$H:$Q,10,FALSE)</f>
        <v>8.5</v>
      </c>
      <c r="CZ446" s="136">
        <f>VLOOKUP($CL446,'Written Exam Marks'!$H:$Q,9,FALSE)</f>
        <v>40</v>
      </c>
      <c r="DA446" s="111" t="str">
        <f t="shared" si="469"/>
        <v>Present</v>
      </c>
      <c r="DB446" s="111" t="str">
        <f t="shared" si="470"/>
        <v>P-S2_Onsite</v>
      </c>
      <c r="DC446" s="148" t="s">
        <v>5</v>
      </c>
      <c r="DD446" s="148" t="s">
        <v>5</v>
      </c>
      <c r="DE446" s="148" t="s">
        <v>5</v>
      </c>
      <c r="DF446" s="148" t="s">
        <v>5</v>
      </c>
      <c r="DG446" s="148" t="s">
        <v>5</v>
      </c>
      <c r="DH446" s="148">
        <v>0</v>
      </c>
      <c r="DI446" s="148">
        <v>65</v>
      </c>
      <c r="DJ446" s="66" t="s">
        <v>7351</v>
      </c>
      <c r="DK446" s="66" t="s">
        <v>1631</v>
      </c>
      <c r="DL446" s="68" t="str">
        <f t="shared" si="471"/>
        <v>2025EM1100443-MDSDF406</v>
      </c>
      <c r="DM446" s="66" t="str">
        <f t="shared" si="472"/>
        <v>3 missed</v>
      </c>
      <c r="DN446" s="66" t="str">
        <f t="shared" si="473"/>
        <v>2 missed</v>
      </c>
      <c r="DO446" s="62">
        <f t="shared" si="474"/>
        <v>0</v>
      </c>
      <c r="DP446" s="62">
        <f t="shared" si="475"/>
        <v>0</v>
      </c>
      <c r="DQ446" s="67">
        <f t="shared" si="476"/>
        <v>0</v>
      </c>
      <c r="DR446" s="67">
        <f t="shared" si="477"/>
        <v>0</v>
      </c>
      <c r="DS446" s="66" t="str">
        <f t="shared" si="478"/>
        <v>5 missed</v>
      </c>
      <c r="DT446" s="62">
        <f t="shared" si="479"/>
        <v>0</v>
      </c>
      <c r="DU446" s="68">
        <f t="shared" si="480"/>
        <v>0</v>
      </c>
      <c r="DV446" s="68" t="str">
        <f t="shared" si="481"/>
        <v>Q-0 A-0 || Q Total-3, A Total-2</v>
      </c>
      <c r="DW446" s="62" t="str" cm="1">
        <f t="array" ref="DW446">IFERROR(INDEX('Attendance-Slot-1'!$Q$2:$Q$1112,MATCH(1,('Attendance-Slot-1'!$A$2:$A$1112=$C446)*('Attendance-Slot-1'!$G$2:$G$1112=DW$2),0)),"No Data")</f>
        <v>No Data</v>
      </c>
      <c r="DX446" s="62" t="str" cm="1">
        <f t="array" ref="DX446">IFERROR(INDEX('Attendance-Slot-2'!$Q$2:$Q$2595,MATCH(1,('Attendance-Slot-2'!$A$2:$A$2595=$C446)*('Attendance-Slot-2'!$G$2:$G$2595=DW$2),0)),"No Data")</f>
        <v>P-S2_Onsite</v>
      </c>
      <c r="DY446" s="137">
        <f>VLOOKUP($DL446,'Written Exam Marks'!$H:$Q,10,FALSE)</f>
        <v>10.5</v>
      </c>
      <c r="DZ446" s="137">
        <f>VLOOKUP($DL446,'Written Exam Marks'!$H:$Q,9,FALSE)</f>
        <v>35</v>
      </c>
      <c r="EA446" s="62" t="str">
        <f t="shared" si="482"/>
        <v>Present</v>
      </c>
      <c r="EB446" s="62" t="str">
        <f t="shared" si="483"/>
        <v>P-S2_Onsite</v>
      </c>
      <c r="EC446" s="114" t="str">
        <f t="shared" si="420"/>
        <v>P-0, 
A-0, 
No Data-5</v>
      </c>
      <c r="ED446" s="114" t="str">
        <f t="shared" si="421"/>
        <v>P-5, 
A-0, 
No Data-0</v>
      </c>
      <c r="EE446" s="114" t="str">
        <f t="shared" si="484"/>
        <v>P-S2_Onsite</v>
      </c>
      <c r="EF446" s="114" t="str">
        <f t="shared" si="485"/>
        <v>P-S2_Onsite</v>
      </c>
      <c r="EG446" s="114" t="str">
        <f t="shared" si="486"/>
        <v>P-S2_Onsite</v>
      </c>
      <c r="EH446" s="114" t="str">
        <f t="shared" si="487"/>
        <v>P-S2_Onsite</v>
      </c>
      <c r="EI446" s="114" t="str">
        <f t="shared" si="488"/>
        <v>P-S2_Onsite</v>
      </c>
      <c r="EJ446" s="114" t="str">
        <f t="shared" si="489"/>
        <v>P-5, A-0, No Data-0</v>
      </c>
      <c r="EK446" s="114" t="s">
        <v>10453</v>
      </c>
      <c r="EL446" s="114">
        <v>27.5</v>
      </c>
      <c r="EM446" s="114">
        <v>10</v>
      </c>
      <c r="EN446" s="114">
        <v>44</v>
      </c>
      <c r="EO446" s="114">
        <v>81.5</v>
      </c>
      <c r="EP446" s="114" t="s">
        <v>7217</v>
      </c>
      <c r="EQ446" s="114" t="s">
        <v>1054</v>
      </c>
      <c r="ER446" s="114" t="s">
        <v>4451</v>
      </c>
      <c r="ES446" s="114"/>
      <c r="ET446" s="30" t="s">
        <v>4451</v>
      </c>
    </row>
    <row r="447" spans="1:150" x14ac:dyDescent="0.25">
      <c r="A447" s="114">
        <v>444</v>
      </c>
      <c r="B447" s="114" t="s">
        <v>7224</v>
      </c>
      <c r="C447" s="80" t="s">
        <v>4455</v>
      </c>
      <c r="D447" s="30" t="s">
        <v>4456</v>
      </c>
      <c r="E447" s="30" t="s">
        <v>4457</v>
      </c>
      <c r="F447" s="33" t="s">
        <v>7201</v>
      </c>
      <c r="G447" s="30" t="s">
        <v>4458</v>
      </c>
      <c r="H447" s="143">
        <v>10</v>
      </c>
      <c r="I447" s="143">
        <v>15</v>
      </c>
      <c r="J447" s="143" t="s">
        <v>5</v>
      </c>
      <c r="K447" s="143" t="s">
        <v>5</v>
      </c>
      <c r="L447" s="143">
        <v>25</v>
      </c>
      <c r="M447" s="143">
        <v>65</v>
      </c>
      <c r="N447" s="40" t="s">
        <v>7314</v>
      </c>
      <c r="O447" s="40" t="s">
        <v>1593</v>
      </c>
      <c r="P447" s="13" t="str">
        <f t="shared" si="422"/>
        <v>2025EM1100444-MDSDF401</v>
      </c>
      <c r="Q447" s="40" t="str">
        <f t="shared" si="423"/>
        <v>1 missed</v>
      </c>
      <c r="R447" s="40" t="str">
        <f t="shared" si="424"/>
        <v>1 missed</v>
      </c>
      <c r="S447" s="40">
        <f t="shared" si="425"/>
        <v>2</v>
      </c>
      <c r="T447" s="40">
        <f t="shared" si="426"/>
        <v>0</v>
      </c>
      <c r="U447" s="41">
        <f t="shared" si="427"/>
        <v>0.66666666666666663</v>
      </c>
      <c r="V447" s="41">
        <f t="shared" si="428"/>
        <v>0</v>
      </c>
      <c r="W447" s="40" t="str">
        <f t="shared" si="429"/>
        <v>2 missed</v>
      </c>
      <c r="X447" s="113">
        <f t="shared" si="430"/>
        <v>2</v>
      </c>
      <c r="Y447" s="13">
        <f t="shared" si="431"/>
        <v>0.5</v>
      </c>
      <c r="Z447" s="13" t="str">
        <f t="shared" si="432"/>
        <v>Q-2 A-0 || Q Total-3, A Total-1</v>
      </c>
      <c r="AA447" s="113" t="str" cm="1">
        <f t="array" ref="AA447">IFERROR(INDEX('Attendance-Slot-1'!$Q$2:$Q$1112,MATCH(1,('Attendance-Slot-1'!$A$2:$A$1112=$C447)*('Attendance-Slot-1'!$G$2:$G$1112=AA$2),0)),"No Data")</f>
        <v>No Data</v>
      </c>
      <c r="AB447" s="113" t="str" cm="1">
        <f t="array" ref="AB447">IFERROR(INDEX('Attendance-Slot-2'!$Q$2:$Q$2595,MATCH(1,('Attendance-Slot-2'!$A$2:$A$2595=$C447)*('Attendance-Slot-2'!$G$2:$G$2595=AA$2),0)),"No Data")</f>
        <v>No Data</v>
      </c>
      <c r="AC447" s="133" t="e">
        <f>VLOOKUP($P447,'Written Exam Marks'!$H:$Q,10,FALSE)</f>
        <v>#N/A</v>
      </c>
      <c r="AD447" s="133" t="e">
        <f>VLOOKUP($P447,'Written Exam Marks'!$H:$Q,9,FALSE)</f>
        <v>#N/A</v>
      </c>
      <c r="AE447" s="113" t="str">
        <f t="shared" si="433"/>
        <v>No Data</v>
      </c>
      <c r="AF447" s="113" t="str">
        <f t="shared" si="434"/>
        <v>No Data</v>
      </c>
      <c r="AG447" s="146">
        <v>10</v>
      </c>
      <c r="AH447" s="146">
        <v>9</v>
      </c>
      <c r="AI447" s="146">
        <v>10</v>
      </c>
      <c r="AJ447" s="146">
        <v>9</v>
      </c>
      <c r="AK447" s="146">
        <v>9</v>
      </c>
      <c r="AL447" s="146">
        <v>9</v>
      </c>
      <c r="AM447" s="146">
        <v>56</v>
      </c>
      <c r="AN447" s="146">
        <v>60</v>
      </c>
      <c r="AO447" s="43" t="s">
        <v>7336</v>
      </c>
      <c r="AP447" s="43" t="s">
        <v>1598</v>
      </c>
      <c r="AQ447" s="50" t="str">
        <f t="shared" si="435"/>
        <v>2025EM1100444-MDSDF402</v>
      </c>
      <c r="AR447" s="43" t="str">
        <f t="shared" si="436"/>
        <v>0 missed</v>
      </c>
      <c r="AS447" s="47" t="s">
        <v>7342</v>
      </c>
      <c r="AT447" s="43">
        <f t="shared" si="437"/>
        <v>6</v>
      </c>
      <c r="AU447" s="48" t="s">
        <v>7342</v>
      </c>
      <c r="AV447" s="49">
        <f t="shared" si="438"/>
        <v>1</v>
      </c>
      <c r="AW447" s="48" t="s">
        <v>7342</v>
      </c>
      <c r="AX447" s="43" t="str">
        <f t="shared" si="439"/>
        <v>0 missed</v>
      </c>
      <c r="AY447" s="42">
        <f t="shared" si="440"/>
        <v>6</v>
      </c>
      <c r="AZ447" s="50">
        <f t="shared" si="441"/>
        <v>1</v>
      </c>
      <c r="BA447" s="50" t="str">
        <f t="shared" si="442"/>
        <v>Q-6 A-- || Q Total-6, A Total-0</v>
      </c>
      <c r="BB447" s="42" t="str" cm="1">
        <f t="array" ref="BB447">IFERROR(INDEX('Attendance-Slot-1'!$Q$2:$Q$1112,MATCH(1,('Attendance-Slot-1'!$A$2:$A$1112=$C447)*('Attendance-Slot-1'!$G$2:$G$1112=BB$2),0)),"No Data")</f>
        <v>No Data</v>
      </c>
      <c r="BC447" s="42" t="str" cm="1">
        <f t="array" ref="BC447">IFERROR(INDEX('Attendance-Slot-2'!$Q$2:$Q$2595,MATCH(1,('Attendance-Slot-2'!$A$2:$A$2595=$C447)*('Attendance-Slot-2'!$G$2:$G$2595=BB$2),0)),"No Data")</f>
        <v>P-S2_Onsite</v>
      </c>
      <c r="BD447" s="134">
        <f>VLOOKUP($AQ447,'Written Exam Marks'!$H:$Q,10,FALSE)</f>
        <v>29</v>
      </c>
      <c r="BE447" s="134">
        <f>VLOOKUP($AQ447,'Written Exam Marks'!$H:$Q,9,FALSE)</f>
        <v>40</v>
      </c>
      <c r="BF447" s="42" t="str">
        <f t="shared" si="443"/>
        <v>Present</v>
      </c>
      <c r="BG447" s="42" t="str">
        <f t="shared" si="444"/>
        <v>P-S2_Onsite</v>
      </c>
      <c r="BH447" s="147">
        <v>20</v>
      </c>
      <c r="BI447" s="147" t="s">
        <v>5</v>
      </c>
      <c r="BJ447" s="147">
        <v>20</v>
      </c>
      <c r="BK447" s="147">
        <v>60</v>
      </c>
      <c r="BL447" s="52" t="s">
        <v>3697</v>
      </c>
      <c r="BM447" s="52" t="s">
        <v>1606</v>
      </c>
      <c r="BN447" s="57" t="str">
        <f t="shared" si="445"/>
        <v>2025EM1100444-MDSDF403</v>
      </c>
      <c r="BO447" s="52" t="str">
        <f t="shared" si="446"/>
        <v>0 missed</v>
      </c>
      <c r="BP447" s="52" t="str">
        <f t="shared" si="447"/>
        <v>1 missed</v>
      </c>
      <c r="BQ447" s="52">
        <f t="shared" si="448"/>
        <v>1</v>
      </c>
      <c r="BR447" s="52">
        <f t="shared" si="449"/>
        <v>0</v>
      </c>
      <c r="BS447" s="56">
        <f t="shared" si="450"/>
        <v>1</v>
      </c>
      <c r="BT447" s="56">
        <f t="shared" si="451"/>
        <v>0</v>
      </c>
      <c r="BU447" s="52" t="str">
        <f t="shared" si="452"/>
        <v>1 missed</v>
      </c>
      <c r="BV447" s="51">
        <f t="shared" si="453"/>
        <v>1</v>
      </c>
      <c r="BW447" s="57">
        <f t="shared" si="454"/>
        <v>0.5</v>
      </c>
      <c r="BX447" s="57" t="str">
        <f t="shared" si="455"/>
        <v>Q-1 A-0 || Q Total-1, A Total-1</v>
      </c>
      <c r="BY447" s="51" t="str" cm="1">
        <f t="array" ref="BY447">IFERROR(INDEX('Attendance-Slot-1'!$Q$2:$Q$1112,MATCH(1,('Attendance-Slot-1'!$A$2:$A$1112=$C447)*('Attendance-Slot-1'!$G$2:$G$1112=BY$2),0)),"No Data")</f>
        <v>No Data</v>
      </c>
      <c r="BZ447" s="51" t="str" cm="1">
        <f t="array" ref="BZ447">IFERROR(INDEX('Attendance-Slot-2'!$Q$2:$Q$2595,MATCH(1,('Attendance-Slot-2'!$A$2:$A$2595=$C447)*('Attendance-Slot-2'!$G$2:$G$2595=BY$2),0)),"No Data")</f>
        <v>No Data</v>
      </c>
      <c r="CA447" s="135" t="e">
        <f>VLOOKUP($BN447,'Written Exam Marks'!$H:$Q,10,FALSE)</f>
        <v>#N/A</v>
      </c>
      <c r="CB447" s="135" t="e">
        <f>VLOOKUP($BN447,'Written Exam Marks'!$H:$Q,9,FALSE)</f>
        <v>#N/A</v>
      </c>
      <c r="CC447" s="51" t="str">
        <f t="shared" si="456"/>
        <v>No Data</v>
      </c>
      <c r="CD447" s="51" t="str">
        <f t="shared" si="457"/>
        <v>No Data</v>
      </c>
      <c r="CE447" s="29">
        <v>20</v>
      </c>
      <c r="CF447" s="29">
        <v>19</v>
      </c>
      <c r="CG447" s="29">
        <v>17</v>
      </c>
      <c r="CH447" s="29">
        <v>56</v>
      </c>
      <c r="CI447" s="29">
        <v>60</v>
      </c>
      <c r="CJ447" s="61" t="s">
        <v>7343</v>
      </c>
      <c r="CK447" s="61" t="s">
        <v>1613</v>
      </c>
      <c r="CL447" s="10" t="str">
        <f t="shared" si="458"/>
        <v>2025EM1100444-MDSDF404</v>
      </c>
      <c r="CM447" s="61" t="str">
        <f t="shared" si="459"/>
        <v>0 missed</v>
      </c>
      <c r="CN447" s="61" t="str">
        <f t="shared" si="460"/>
        <v>0 missed</v>
      </c>
      <c r="CO447" s="111">
        <f t="shared" si="461"/>
        <v>2</v>
      </c>
      <c r="CP447" s="111">
        <f t="shared" si="462"/>
        <v>1</v>
      </c>
      <c r="CQ447" s="9">
        <f t="shared" si="463"/>
        <v>1</v>
      </c>
      <c r="CR447" s="9">
        <f t="shared" si="464"/>
        <v>1</v>
      </c>
      <c r="CS447" s="61" t="str">
        <f t="shared" si="465"/>
        <v>0 missed</v>
      </c>
      <c r="CT447" s="111">
        <f t="shared" si="466"/>
        <v>3</v>
      </c>
      <c r="CU447" s="10">
        <f t="shared" si="467"/>
        <v>1</v>
      </c>
      <c r="CV447" s="10" t="str">
        <f t="shared" si="468"/>
        <v>Q-2 A-1 || Q Total-2, A Total-1</v>
      </c>
      <c r="CW447" s="111" t="str" cm="1">
        <f t="array" ref="CW447">IFERROR(INDEX('Attendance-Slot-1'!$Q$2:$Q$1112,MATCH(1,('Attendance-Slot-1'!$A$2:$A$1112=$C447)*('Attendance-Slot-1'!$G$2:$G$1112=CW$2),0)),"No Data")</f>
        <v>No Data</v>
      </c>
      <c r="CX447" s="111" t="str" cm="1">
        <f t="array" ref="CX447">IFERROR(INDEX('Attendance-Slot-2'!$Q$2:$Q$2595,MATCH(1,('Attendance-Slot-2'!$A$2:$A$2595=$C447)*('Attendance-Slot-2'!$G$2:$G$2595=CW$2),0)),"No Data")</f>
        <v>P-S2_Onsite</v>
      </c>
      <c r="CY447" s="136">
        <f>VLOOKUP($CL447,'Written Exam Marks'!$H:$Q,10,FALSE)</f>
        <v>29.5</v>
      </c>
      <c r="CZ447" s="136">
        <f>VLOOKUP($CL447,'Written Exam Marks'!$H:$Q,9,FALSE)</f>
        <v>40</v>
      </c>
      <c r="DA447" s="111" t="str">
        <f t="shared" si="469"/>
        <v>Present</v>
      </c>
      <c r="DB447" s="111" t="str">
        <f t="shared" si="470"/>
        <v>P-S2_Onsite</v>
      </c>
      <c r="DC447" s="148">
        <v>6.5</v>
      </c>
      <c r="DD447" s="148" t="s">
        <v>5</v>
      </c>
      <c r="DE447" s="148" t="s">
        <v>5</v>
      </c>
      <c r="DF447" s="148" t="s">
        <v>5</v>
      </c>
      <c r="DG447" s="148" t="s">
        <v>5</v>
      </c>
      <c r="DH447" s="148">
        <v>6.5</v>
      </c>
      <c r="DI447" s="148">
        <v>65</v>
      </c>
      <c r="DJ447" s="66" t="s">
        <v>7351</v>
      </c>
      <c r="DK447" s="66" t="s">
        <v>1631</v>
      </c>
      <c r="DL447" s="68" t="str">
        <f t="shared" si="471"/>
        <v>2025EM1100444-MDSDF406</v>
      </c>
      <c r="DM447" s="66" t="str">
        <f t="shared" si="472"/>
        <v>2 missed</v>
      </c>
      <c r="DN447" s="66" t="str">
        <f t="shared" si="473"/>
        <v>2 missed</v>
      </c>
      <c r="DO447" s="62">
        <f t="shared" si="474"/>
        <v>1</v>
      </c>
      <c r="DP447" s="62">
        <f t="shared" si="475"/>
        <v>0</v>
      </c>
      <c r="DQ447" s="67">
        <f t="shared" si="476"/>
        <v>0.33333333333333331</v>
      </c>
      <c r="DR447" s="67">
        <f t="shared" si="477"/>
        <v>0</v>
      </c>
      <c r="DS447" s="66" t="str">
        <f t="shared" si="478"/>
        <v>4 missed</v>
      </c>
      <c r="DT447" s="62">
        <f t="shared" si="479"/>
        <v>1</v>
      </c>
      <c r="DU447" s="68">
        <f t="shared" si="480"/>
        <v>0.2</v>
      </c>
      <c r="DV447" s="68" t="str">
        <f t="shared" si="481"/>
        <v>Q-1 A-0 || Q Total-3, A Total-2</v>
      </c>
      <c r="DW447" s="62" t="str" cm="1">
        <f t="array" ref="DW447">IFERROR(INDEX('Attendance-Slot-1'!$Q$2:$Q$1112,MATCH(1,('Attendance-Slot-1'!$A$2:$A$1112=$C447)*('Attendance-Slot-1'!$G$2:$G$1112=DW$2),0)),"No Data")</f>
        <v>No Data</v>
      </c>
      <c r="DX447" s="62" t="str" cm="1">
        <f t="array" ref="DX447">IFERROR(INDEX('Attendance-Slot-2'!$Q$2:$Q$2595,MATCH(1,('Attendance-Slot-2'!$A$2:$A$2595=$C447)*('Attendance-Slot-2'!$G$2:$G$2595=DW$2),0)),"No Data")</f>
        <v>No Data</v>
      </c>
      <c r="DY447" s="137" t="e">
        <f>VLOOKUP($DL447,'Written Exam Marks'!$H:$Q,10,FALSE)</f>
        <v>#N/A</v>
      </c>
      <c r="DZ447" s="137" t="e">
        <f>VLOOKUP($DL447,'Written Exam Marks'!$H:$Q,9,FALSE)</f>
        <v>#N/A</v>
      </c>
      <c r="EA447" s="62" t="str">
        <f t="shared" si="482"/>
        <v>No Data</v>
      </c>
      <c r="EB447" s="62" t="str">
        <f t="shared" si="483"/>
        <v>No Data</v>
      </c>
      <c r="EC447" s="114" t="str">
        <f t="shared" si="420"/>
        <v>P-0, 
A-0, 
No Data-5</v>
      </c>
      <c r="ED447" s="114" t="str">
        <f t="shared" si="421"/>
        <v>P-2, 
A-0, 
No Data-3</v>
      </c>
      <c r="EE447" s="114" t="str">
        <f t="shared" si="484"/>
        <v>No Data</v>
      </c>
      <c r="EF447" s="114" t="str">
        <f t="shared" si="485"/>
        <v>P-S2_Onsite</v>
      </c>
      <c r="EG447" s="114" t="str">
        <f t="shared" si="486"/>
        <v>No Data</v>
      </c>
      <c r="EH447" s="114" t="str">
        <f t="shared" si="487"/>
        <v>P-S2_Onsite</v>
      </c>
      <c r="EI447" s="114" t="str">
        <f t="shared" si="488"/>
        <v>No Data</v>
      </c>
      <c r="EJ447" s="114" t="str">
        <f t="shared" si="489"/>
        <v>P-2, A-0, No Data-3</v>
      </c>
      <c r="EK447" s="114" t="s">
        <v>10454</v>
      </c>
      <c r="EL447" s="114" t="e">
        <v>#N/A</v>
      </c>
      <c r="EM447" s="114" t="e">
        <v>#N/A</v>
      </c>
      <c r="EN447" s="114" t="e">
        <v>#N/A</v>
      </c>
      <c r="EO447" s="114" t="e">
        <v>#N/A</v>
      </c>
      <c r="EP447" s="114" t="s">
        <v>7217</v>
      </c>
      <c r="EQ447" s="114" t="s">
        <v>1054</v>
      </c>
      <c r="ER447" s="114" t="s">
        <v>4455</v>
      </c>
      <c r="ES447" s="114"/>
      <c r="ET447" s="30" t="s">
        <v>4455</v>
      </c>
    </row>
    <row r="448" spans="1:150" x14ac:dyDescent="0.25">
      <c r="A448" s="114">
        <v>445</v>
      </c>
      <c r="B448" s="114" t="s">
        <v>7224</v>
      </c>
      <c r="C448" s="80" t="s">
        <v>3228</v>
      </c>
      <c r="D448" s="30" t="s">
        <v>3229</v>
      </c>
      <c r="E448" s="30" t="s">
        <v>3230</v>
      </c>
      <c r="F448" s="33" t="s">
        <v>7201</v>
      </c>
      <c r="G448" s="30" t="s">
        <v>3231</v>
      </c>
      <c r="H448" s="143">
        <v>11.334</v>
      </c>
      <c r="I448" s="143">
        <v>13.5</v>
      </c>
      <c r="J448" s="143">
        <v>20</v>
      </c>
      <c r="K448" s="143">
        <v>13.5</v>
      </c>
      <c r="L448" s="143">
        <v>58.334000000000003</v>
      </c>
      <c r="M448" s="143">
        <v>65</v>
      </c>
      <c r="N448" s="40" t="s">
        <v>7314</v>
      </c>
      <c r="O448" s="40" t="s">
        <v>1593</v>
      </c>
      <c r="P448" s="13" t="str">
        <f t="shared" si="422"/>
        <v>2025EM1100445-MDSDF401</v>
      </c>
      <c r="Q448" s="40" t="str">
        <f t="shared" si="423"/>
        <v>0 missed</v>
      </c>
      <c r="R448" s="40" t="str">
        <f t="shared" si="424"/>
        <v>0 missed</v>
      </c>
      <c r="S448" s="40">
        <f t="shared" si="425"/>
        <v>3</v>
      </c>
      <c r="T448" s="40">
        <f t="shared" si="426"/>
        <v>1</v>
      </c>
      <c r="U448" s="41">
        <f t="shared" si="427"/>
        <v>1</v>
      </c>
      <c r="V448" s="41">
        <f t="shared" si="428"/>
        <v>1</v>
      </c>
      <c r="W448" s="40" t="str">
        <f t="shared" si="429"/>
        <v>0 missed</v>
      </c>
      <c r="X448" s="113">
        <f t="shared" si="430"/>
        <v>4</v>
      </c>
      <c r="Y448" s="13">
        <f t="shared" si="431"/>
        <v>1</v>
      </c>
      <c r="Z448" s="13" t="str">
        <f t="shared" si="432"/>
        <v>Q-3 A-1 || Q Total-3, A Total-1</v>
      </c>
      <c r="AA448" s="113" t="str" cm="1">
        <f t="array" ref="AA448">IFERROR(INDEX('Attendance-Slot-1'!$Q$2:$Q$1112,MATCH(1,('Attendance-Slot-1'!$A$2:$A$1112=$C448)*('Attendance-Slot-1'!$G$2:$G$1112=AA$2),0)),"No Data")</f>
        <v>P-S1_Online</v>
      </c>
      <c r="AB448" s="113" t="str" cm="1">
        <f t="array" ref="AB448">IFERROR(INDEX('Attendance-Slot-2'!$Q$2:$Q$2595,MATCH(1,('Attendance-Slot-2'!$A$2:$A$2595=$C448)*('Attendance-Slot-2'!$G$2:$G$2595=AA$2),0)),"No Data")</f>
        <v>No Data</v>
      </c>
      <c r="AC448" s="133">
        <f>VLOOKUP($P448,'Written Exam Marks'!$H:$Q,10,FALSE)</f>
        <v>17.5</v>
      </c>
      <c r="AD448" s="133">
        <f>VLOOKUP($P448,'Written Exam Marks'!$H:$Q,9,FALSE)</f>
        <v>35</v>
      </c>
      <c r="AE448" s="113" t="str">
        <f t="shared" si="433"/>
        <v>Present</v>
      </c>
      <c r="AF448" s="113" t="str">
        <f t="shared" si="434"/>
        <v>P-S1_Online</v>
      </c>
      <c r="AG448" s="146">
        <v>6.5</v>
      </c>
      <c r="AH448" s="146">
        <v>5</v>
      </c>
      <c r="AI448" s="146">
        <v>10</v>
      </c>
      <c r="AJ448" s="146">
        <v>10</v>
      </c>
      <c r="AK448" s="146">
        <v>5</v>
      </c>
      <c r="AL448" s="146">
        <v>8</v>
      </c>
      <c r="AM448" s="146">
        <v>44.5</v>
      </c>
      <c r="AN448" s="146">
        <v>60</v>
      </c>
      <c r="AO448" s="43" t="s">
        <v>7336</v>
      </c>
      <c r="AP448" s="43" t="s">
        <v>1598</v>
      </c>
      <c r="AQ448" s="50" t="str">
        <f t="shared" si="435"/>
        <v>2025EM1100445-MDSDF402</v>
      </c>
      <c r="AR448" s="43" t="str">
        <f t="shared" si="436"/>
        <v>0 missed</v>
      </c>
      <c r="AS448" s="47" t="s">
        <v>7342</v>
      </c>
      <c r="AT448" s="43">
        <f t="shared" si="437"/>
        <v>6</v>
      </c>
      <c r="AU448" s="48" t="s">
        <v>7342</v>
      </c>
      <c r="AV448" s="49">
        <f t="shared" si="438"/>
        <v>1</v>
      </c>
      <c r="AW448" s="48" t="s">
        <v>7342</v>
      </c>
      <c r="AX448" s="43" t="str">
        <f t="shared" si="439"/>
        <v>0 missed</v>
      </c>
      <c r="AY448" s="42">
        <f t="shared" si="440"/>
        <v>6</v>
      </c>
      <c r="AZ448" s="50">
        <f t="shared" si="441"/>
        <v>1</v>
      </c>
      <c r="BA448" s="50" t="str">
        <f t="shared" si="442"/>
        <v>Q-6 A-- || Q Total-6, A Total-0</v>
      </c>
      <c r="BB448" s="42" t="str" cm="1">
        <f t="array" ref="BB448">IFERROR(INDEX('Attendance-Slot-1'!$Q$2:$Q$1112,MATCH(1,('Attendance-Slot-1'!$A$2:$A$1112=$C448)*('Attendance-Slot-1'!$G$2:$G$1112=BB$2),0)),"No Data")</f>
        <v>P-S1_Online</v>
      </c>
      <c r="BC448" s="42" t="str" cm="1">
        <f t="array" ref="BC448">IFERROR(INDEX('Attendance-Slot-2'!$Q$2:$Q$2595,MATCH(1,('Attendance-Slot-2'!$A$2:$A$2595=$C448)*('Attendance-Slot-2'!$G$2:$G$2595=BB$2),0)),"No Data")</f>
        <v>No Data</v>
      </c>
      <c r="BD448" s="134">
        <f>VLOOKUP($AQ448,'Written Exam Marks'!$H:$Q,10,FALSE)</f>
        <v>22</v>
      </c>
      <c r="BE448" s="134">
        <f>VLOOKUP($AQ448,'Written Exam Marks'!$H:$Q,9,FALSE)</f>
        <v>40</v>
      </c>
      <c r="BF448" s="42" t="str">
        <f t="shared" si="443"/>
        <v>Present</v>
      </c>
      <c r="BG448" s="42" t="str">
        <f t="shared" si="444"/>
        <v>P-S1_Online</v>
      </c>
      <c r="BH448" s="147">
        <v>18</v>
      </c>
      <c r="BI448" s="147">
        <v>9</v>
      </c>
      <c r="BJ448" s="147">
        <v>27</v>
      </c>
      <c r="BK448" s="147">
        <v>60</v>
      </c>
      <c r="BL448" s="52" t="s">
        <v>3697</v>
      </c>
      <c r="BM448" s="52" t="s">
        <v>1606</v>
      </c>
      <c r="BN448" s="57" t="str">
        <f t="shared" si="445"/>
        <v>2025EM1100445-MDSDF403</v>
      </c>
      <c r="BO448" s="52" t="str">
        <f t="shared" si="446"/>
        <v>0 missed</v>
      </c>
      <c r="BP448" s="52" t="str">
        <f t="shared" si="447"/>
        <v>0 missed</v>
      </c>
      <c r="BQ448" s="52">
        <f t="shared" si="448"/>
        <v>1</v>
      </c>
      <c r="BR448" s="52">
        <f t="shared" si="449"/>
        <v>1</v>
      </c>
      <c r="BS448" s="56">
        <f t="shared" si="450"/>
        <v>1</v>
      </c>
      <c r="BT448" s="56">
        <f t="shared" si="451"/>
        <v>1</v>
      </c>
      <c r="BU448" s="52" t="str">
        <f t="shared" si="452"/>
        <v>0 missed</v>
      </c>
      <c r="BV448" s="51">
        <f t="shared" si="453"/>
        <v>2</v>
      </c>
      <c r="BW448" s="57">
        <f t="shared" si="454"/>
        <v>1</v>
      </c>
      <c r="BX448" s="57" t="str">
        <f t="shared" si="455"/>
        <v>Q-1 A-1 || Q Total-1, A Total-1</v>
      </c>
      <c r="BY448" s="51" t="str" cm="1">
        <f t="array" ref="BY448">IFERROR(INDEX('Attendance-Slot-1'!$Q$2:$Q$1112,MATCH(1,('Attendance-Slot-1'!$A$2:$A$1112=$C448)*('Attendance-Slot-1'!$G$2:$G$1112=BY$2),0)),"No Data")</f>
        <v>P-S1_Online</v>
      </c>
      <c r="BZ448" s="51" t="str" cm="1">
        <f t="array" ref="BZ448">IFERROR(INDEX('Attendance-Slot-2'!$Q$2:$Q$2595,MATCH(1,('Attendance-Slot-2'!$A$2:$A$2595=$C448)*('Attendance-Slot-2'!$G$2:$G$2595=BY$2),0)),"No Data")</f>
        <v>No Data</v>
      </c>
      <c r="CA448" s="135">
        <f>VLOOKUP($BN448,'Written Exam Marks'!$H:$Q,10,FALSE)</f>
        <v>11</v>
      </c>
      <c r="CB448" s="135">
        <f>VLOOKUP($BN448,'Written Exam Marks'!$H:$Q,9,FALSE)</f>
        <v>40</v>
      </c>
      <c r="CC448" s="51" t="str">
        <f t="shared" si="456"/>
        <v>Present</v>
      </c>
      <c r="CD448" s="51" t="str">
        <f t="shared" si="457"/>
        <v>P-S1_Online</v>
      </c>
      <c r="CE448" s="29">
        <v>13</v>
      </c>
      <c r="CF448" s="29">
        <v>14</v>
      </c>
      <c r="CG448" s="29">
        <v>17</v>
      </c>
      <c r="CH448" s="29">
        <v>44</v>
      </c>
      <c r="CI448" s="29">
        <v>60</v>
      </c>
      <c r="CJ448" s="61" t="s">
        <v>7343</v>
      </c>
      <c r="CK448" s="61" t="s">
        <v>1613</v>
      </c>
      <c r="CL448" s="10" t="str">
        <f t="shared" si="458"/>
        <v>2025EM1100445-MDSDF404</v>
      </c>
      <c r="CM448" s="61" t="str">
        <f t="shared" si="459"/>
        <v>0 missed</v>
      </c>
      <c r="CN448" s="61" t="str">
        <f t="shared" si="460"/>
        <v>0 missed</v>
      </c>
      <c r="CO448" s="111">
        <f t="shared" si="461"/>
        <v>2</v>
      </c>
      <c r="CP448" s="111">
        <f t="shared" si="462"/>
        <v>1</v>
      </c>
      <c r="CQ448" s="9">
        <f t="shared" si="463"/>
        <v>1</v>
      </c>
      <c r="CR448" s="9">
        <f t="shared" si="464"/>
        <v>1</v>
      </c>
      <c r="CS448" s="61" t="str">
        <f t="shared" si="465"/>
        <v>0 missed</v>
      </c>
      <c r="CT448" s="111">
        <f t="shared" si="466"/>
        <v>3</v>
      </c>
      <c r="CU448" s="10">
        <f t="shared" si="467"/>
        <v>1</v>
      </c>
      <c r="CV448" s="10" t="str">
        <f t="shared" si="468"/>
        <v>Q-2 A-1 || Q Total-2, A Total-1</v>
      </c>
      <c r="CW448" s="111" t="str" cm="1">
        <f t="array" ref="CW448">IFERROR(INDEX('Attendance-Slot-1'!$Q$2:$Q$1112,MATCH(1,('Attendance-Slot-1'!$A$2:$A$1112=$C448)*('Attendance-Slot-1'!$G$2:$G$1112=CW$2),0)),"No Data")</f>
        <v>P-S1_Online</v>
      </c>
      <c r="CX448" s="111" t="str" cm="1">
        <f t="array" ref="CX448">IFERROR(INDEX('Attendance-Slot-2'!$Q$2:$Q$2595,MATCH(1,('Attendance-Slot-2'!$A$2:$A$2595=$C448)*('Attendance-Slot-2'!$G$2:$G$2595=CW$2),0)),"No Data")</f>
        <v>No Data</v>
      </c>
      <c r="CY448" s="136">
        <f>VLOOKUP($CL448,'Written Exam Marks'!$H:$Q,10,FALSE)</f>
        <v>16</v>
      </c>
      <c r="CZ448" s="136">
        <f>VLOOKUP($CL448,'Written Exam Marks'!$H:$Q,9,FALSE)</f>
        <v>40</v>
      </c>
      <c r="DA448" s="111" t="str">
        <f t="shared" si="469"/>
        <v>Present</v>
      </c>
      <c r="DB448" s="111" t="str">
        <f t="shared" si="470"/>
        <v>P-S1_Online</v>
      </c>
      <c r="DC448" s="148">
        <v>3.5</v>
      </c>
      <c r="DD448" s="148">
        <v>5</v>
      </c>
      <c r="DE448" s="148" t="s">
        <v>5</v>
      </c>
      <c r="DF448" s="148">
        <v>18</v>
      </c>
      <c r="DG448" s="148">
        <v>20</v>
      </c>
      <c r="DH448" s="148">
        <v>46.5</v>
      </c>
      <c r="DI448" s="148">
        <v>65</v>
      </c>
      <c r="DJ448" s="66" t="s">
        <v>7351</v>
      </c>
      <c r="DK448" s="66" t="s">
        <v>1631</v>
      </c>
      <c r="DL448" s="68" t="str">
        <f t="shared" si="471"/>
        <v>2025EM1100445-MDSDF406</v>
      </c>
      <c r="DM448" s="66" t="str">
        <f t="shared" si="472"/>
        <v>1 missed</v>
      </c>
      <c r="DN448" s="66" t="str">
        <f t="shared" si="473"/>
        <v>0 missed</v>
      </c>
      <c r="DO448" s="62">
        <f t="shared" si="474"/>
        <v>2</v>
      </c>
      <c r="DP448" s="62">
        <f t="shared" si="475"/>
        <v>2</v>
      </c>
      <c r="DQ448" s="67">
        <f t="shared" si="476"/>
        <v>0.66666666666666663</v>
      </c>
      <c r="DR448" s="67">
        <f t="shared" si="477"/>
        <v>1</v>
      </c>
      <c r="DS448" s="66" t="str">
        <f t="shared" si="478"/>
        <v>1 missed</v>
      </c>
      <c r="DT448" s="62">
        <f t="shared" si="479"/>
        <v>4</v>
      </c>
      <c r="DU448" s="68">
        <f t="shared" si="480"/>
        <v>0.8</v>
      </c>
      <c r="DV448" s="68" t="str">
        <f t="shared" si="481"/>
        <v>Q-2 A-2 || Q Total-3, A Total-2</v>
      </c>
      <c r="DW448" s="62" t="str" cm="1">
        <f t="array" ref="DW448">IFERROR(INDEX('Attendance-Slot-1'!$Q$2:$Q$1112,MATCH(1,('Attendance-Slot-1'!$A$2:$A$1112=$C448)*('Attendance-Slot-1'!$G$2:$G$1112=DW$2),0)),"No Data")</f>
        <v>P-S1_Online</v>
      </c>
      <c r="DX448" s="62" t="str" cm="1">
        <f t="array" ref="DX448">IFERROR(INDEX('Attendance-Slot-2'!$Q$2:$Q$2595,MATCH(1,('Attendance-Slot-2'!$A$2:$A$2595=$C448)*('Attendance-Slot-2'!$G$2:$G$2595=DW$2),0)),"No Data")</f>
        <v>No Data</v>
      </c>
      <c r="DY448" s="137">
        <f>VLOOKUP($DL448,'Written Exam Marks'!$H:$Q,10,FALSE)</f>
        <v>26.5</v>
      </c>
      <c r="DZ448" s="137">
        <f>VLOOKUP($DL448,'Written Exam Marks'!$H:$Q,9,FALSE)</f>
        <v>35</v>
      </c>
      <c r="EA448" s="62" t="str">
        <f t="shared" si="482"/>
        <v>Present</v>
      </c>
      <c r="EB448" s="62" t="str">
        <f t="shared" si="483"/>
        <v>P-S1_Online</v>
      </c>
      <c r="EC448" s="114" t="str">
        <f t="shared" si="420"/>
        <v>P-5, 
A-0, 
No Data-0</v>
      </c>
      <c r="ED448" s="114" t="str">
        <f t="shared" si="421"/>
        <v>P-0, 
A-0, 
No Data-5</v>
      </c>
      <c r="EE448" s="114" t="str">
        <f t="shared" si="484"/>
        <v>P-S1_Online</v>
      </c>
      <c r="EF448" s="114" t="str">
        <f t="shared" si="485"/>
        <v>P-S1_Online</v>
      </c>
      <c r="EG448" s="114" t="str">
        <f t="shared" si="486"/>
        <v>P-S1_Online</v>
      </c>
      <c r="EH448" s="114" t="str">
        <f t="shared" si="487"/>
        <v>P-S1_Online</v>
      </c>
      <c r="EI448" s="114" t="str">
        <f t="shared" si="488"/>
        <v>P-S1_Online</v>
      </c>
      <c r="EJ448" s="114" t="str">
        <f t="shared" si="489"/>
        <v>P-5, A-0, No Data-0</v>
      </c>
      <c r="EK448" s="114" t="s">
        <v>10453</v>
      </c>
      <c r="EL448" s="114">
        <v>24</v>
      </c>
      <c r="EM448" s="114">
        <v>10</v>
      </c>
      <c r="EN448" s="114">
        <v>32</v>
      </c>
      <c r="EO448" s="114">
        <v>66</v>
      </c>
      <c r="EP448" s="114" t="s">
        <v>7217</v>
      </c>
      <c r="EQ448" s="114" t="s">
        <v>1031</v>
      </c>
      <c r="ER448" s="114" t="s">
        <v>3228</v>
      </c>
      <c r="ES448" s="114"/>
      <c r="ET448" s="30" t="s">
        <v>3228</v>
      </c>
    </row>
    <row r="449" spans="1:150" x14ac:dyDescent="0.25">
      <c r="A449" s="114">
        <v>446</v>
      </c>
      <c r="B449" s="114" t="s">
        <v>7224</v>
      </c>
      <c r="C449" s="80" t="s">
        <v>3237</v>
      </c>
      <c r="D449" s="30" t="s">
        <v>3238</v>
      </c>
      <c r="E449" s="30" t="s">
        <v>3239</v>
      </c>
      <c r="F449" s="33" t="s">
        <v>7201</v>
      </c>
      <c r="G449" s="30" t="s">
        <v>3240</v>
      </c>
      <c r="H449" s="143">
        <v>14.667</v>
      </c>
      <c r="I449" s="143">
        <v>15</v>
      </c>
      <c r="J449" s="143">
        <v>17</v>
      </c>
      <c r="K449" s="143">
        <v>15</v>
      </c>
      <c r="L449" s="143">
        <v>61.667000000000002</v>
      </c>
      <c r="M449" s="143">
        <v>65</v>
      </c>
      <c r="N449" s="40" t="s">
        <v>7314</v>
      </c>
      <c r="O449" s="40" t="s">
        <v>1593</v>
      </c>
      <c r="P449" s="13" t="str">
        <f t="shared" si="422"/>
        <v>2025EM1100446-MDSDF401</v>
      </c>
      <c r="Q449" s="40" t="str">
        <f t="shared" si="423"/>
        <v>0 missed</v>
      </c>
      <c r="R449" s="40" t="str">
        <f t="shared" si="424"/>
        <v>0 missed</v>
      </c>
      <c r="S449" s="40">
        <f t="shared" si="425"/>
        <v>3</v>
      </c>
      <c r="T449" s="40">
        <f t="shared" si="426"/>
        <v>1</v>
      </c>
      <c r="U449" s="41">
        <f t="shared" si="427"/>
        <v>1</v>
      </c>
      <c r="V449" s="41">
        <f t="shared" si="428"/>
        <v>1</v>
      </c>
      <c r="W449" s="40" t="str">
        <f t="shared" si="429"/>
        <v>0 missed</v>
      </c>
      <c r="X449" s="113">
        <f t="shared" si="430"/>
        <v>4</v>
      </c>
      <c r="Y449" s="13">
        <f t="shared" si="431"/>
        <v>1</v>
      </c>
      <c r="Z449" s="13" t="str">
        <f t="shared" si="432"/>
        <v>Q-3 A-1 || Q Total-3, A Total-1</v>
      </c>
      <c r="AA449" s="113" t="str" cm="1">
        <f t="array" ref="AA449">IFERROR(INDEX('Attendance-Slot-1'!$Q$2:$Q$1112,MATCH(1,('Attendance-Slot-1'!$A$2:$A$1112=$C449)*('Attendance-Slot-1'!$G$2:$G$1112=AA$2),0)),"No Data")</f>
        <v>P-S1_Onsite</v>
      </c>
      <c r="AB449" s="113" t="str" cm="1">
        <f t="array" ref="AB449">IFERROR(INDEX('Attendance-Slot-2'!$Q$2:$Q$2595,MATCH(1,('Attendance-Slot-2'!$A$2:$A$2595=$C449)*('Attendance-Slot-2'!$G$2:$G$2595=AA$2),0)),"No Data")</f>
        <v>No Data</v>
      </c>
      <c r="AC449" s="133">
        <f>VLOOKUP($P449,'Written Exam Marks'!$H:$Q,10,FALSE)</f>
        <v>23</v>
      </c>
      <c r="AD449" s="133">
        <f>VLOOKUP($P449,'Written Exam Marks'!$H:$Q,9,FALSE)</f>
        <v>35</v>
      </c>
      <c r="AE449" s="113" t="str">
        <f t="shared" si="433"/>
        <v>Present</v>
      </c>
      <c r="AF449" s="113" t="str">
        <f t="shared" si="434"/>
        <v>P-S1_Onsite</v>
      </c>
      <c r="AG449" s="146">
        <v>9.5</v>
      </c>
      <c r="AH449" s="146">
        <v>10</v>
      </c>
      <c r="AI449" s="146">
        <v>10</v>
      </c>
      <c r="AJ449" s="146">
        <v>10</v>
      </c>
      <c r="AK449" s="146">
        <v>9</v>
      </c>
      <c r="AL449" s="146">
        <v>10</v>
      </c>
      <c r="AM449" s="146">
        <v>58.5</v>
      </c>
      <c r="AN449" s="146">
        <v>60</v>
      </c>
      <c r="AO449" s="43" t="s">
        <v>7336</v>
      </c>
      <c r="AP449" s="43" t="s">
        <v>1598</v>
      </c>
      <c r="AQ449" s="50" t="str">
        <f t="shared" si="435"/>
        <v>2025EM1100446-MDSDF402</v>
      </c>
      <c r="AR449" s="43" t="str">
        <f t="shared" si="436"/>
        <v>0 missed</v>
      </c>
      <c r="AS449" s="47" t="s">
        <v>7342</v>
      </c>
      <c r="AT449" s="43">
        <f t="shared" si="437"/>
        <v>6</v>
      </c>
      <c r="AU449" s="48" t="s">
        <v>7342</v>
      </c>
      <c r="AV449" s="49">
        <f t="shared" si="438"/>
        <v>1</v>
      </c>
      <c r="AW449" s="48" t="s">
        <v>7342</v>
      </c>
      <c r="AX449" s="43" t="str">
        <f t="shared" si="439"/>
        <v>0 missed</v>
      </c>
      <c r="AY449" s="42">
        <f t="shared" si="440"/>
        <v>6</v>
      </c>
      <c r="AZ449" s="50">
        <f t="shared" si="441"/>
        <v>1</v>
      </c>
      <c r="BA449" s="50" t="str">
        <f t="shared" si="442"/>
        <v>Q-6 A-- || Q Total-6, A Total-0</v>
      </c>
      <c r="BB449" s="42" t="str" cm="1">
        <f t="array" ref="BB449">IFERROR(INDEX('Attendance-Slot-1'!$Q$2:$Q$1112,MATCH(1,('Attendance-Slot-1'!$A$2:$A$1112=$C449)*('Attendance-Slot-1'!$G$2:$G$1112=BB$2),0)),"No Data")</f>
        <v>No Data</v>
      </c>
      <c r="BC449" s="42" t="str" cm="1">
        <f t="array" ref="BC449">IFERROR(INDEX('Attendance-Slot-2'!$Q$2:$Q$2595,MATCH(1,('Attendance-Slot-2'!$A$2:$A$2595=$C449)*('Attendance-Slot-2'!$G$2:$G$2595=BB$2),0)),"No Data")</f>
        <v>P-S2_Onsite</v>
      </c>
      <c r="BD449" s="134">
        <f>VLOOKUP($AQ449,'Written Exam Marks'!$H:$Q,10,FALSE)</f>
        <v>35</v>
      </c>
      <c r="BE449" s="134">
        <f>VLOOKUP($AQ449,'Written Exam Marks'!$H:$Q,9,FALSE)</f>
        <v>40</v>
      </c>
      <c r="BF449" s="42" t="str">
        <f t="shared" si="443"/>
        <v>Present</v>
      </c>
      <c r="BG449" s="42" t="str">
        <f t="shared" si="444"/>
        <v>P-S2_Onsite</v>
      </c>
      <c r="BH449" s="147">
        <v>18</v>
      </c>
      <c r="BI449" s="147">
        <v>21</v>
      </c>
      <c r="BJ449" s="147">
        <v>39</v>
      </c>
      <c r="BK449" s="147">
        <v>60</v>
      </c>
      <c r="BL449" s="52" t="s">
        <v>3697</v>
      </c>
      <c r="BM449" s="52" t="s">
        <v>1606</v>
      </c>
      <c r="BN449" s="57" t="str">
        <f t="shared" si="445"/>
        <v>2025EM1100446-MDSDF403</v>
      </c>
      <c r="BO449" s="52" t="str">
        <f t="shared" si="446"/>
        <v>0 missed</v>
      </c>
      <c r="BP449" s="52" t="str">
        <f t="shared" si="447"/>
        <v>0 missed</v>
      </c>
      <c r="BQ449" s="52">
        <f t="shared" si="448"/>
        <v>1</v>
      </c>
      <c r="BR449" s="52">
        <f t="shared" si="449"/>
        <v>1</v>
      </c>
      <c r="BS449" s="56">
        <f t="shared" si="450"/>
        <v>1</v>
      </c>
      <c r="BT449" s="56">
        <f t="shared" si="451"/>
        <v>1</v>
      </c>
      <c r="BU449" s="52" t="str">
        <f t="shared" si="452"/>
        <v>0 missed</v>
      </c>
      <c r="BV449" s="51">
        <f t="shared" si="453"/>
        <v>2</v>
      </c>
      <c r="BW449" s="57">
        <f t="shared" si="454"/>
        <v>1</v>
      </c>
      <c r="BX449" s="57" t="str">
        <f t="shared" si="455"/>
        <v>Q-1 A-1 || Q Total-1, A Total-1</v>
      </c>
      <c r="BY449" s="51" t="str" cm="1">
        <f t="array" ref="BY449">IFERROR(INDEX('Attendance-Slot-1'!$Q$2:$Q$1112,MATCH(1,('Attendance-Slot-1'!$A$2:$A$1112=$C449)*('Attendance-Slot-1'!$G$2:$G$1112=BY$2),0)),"No Data")</f>
        <v>No Data</v>
      </c>
      <c r="BZ449" s="51" t="str" cm="1">
        <f t="array" ref="BZ449">IFERROR(INDEX('Attendance-Slot-2'!$Q$2:$Q$2595,MATCH(1,('Attendance-Slot-2'!$A$2:$A$2595=$C449)*('Attendance-Slot-2'!$G$2:$G$2595=BY$2),0)),"No Data")</f>
        <v>P-S2_Onsite</v>
      </c>
      <c r="CA449" s="135">
        <f>VLOOKUP($BN449,'Written Exam Marks'!$H:$Q,10,FALSE)</f>
        <v>34.5</v>
      </c>
      <c r="CB449" s="135">
        <f>VLOOKUP($BN449,'Written Exam Marks'!$H:$Q,9,FALSE)</f>
        <v>40</v>
      </c>
      <c r="CC449" s="51" t="str">
        <f t="shared" si="456"/>
        <v>Present</v>
      </c>
      <c r="CD449" s="51" t="str">
        <f t="shared" si="457"/>
        <v>P-S2_Onsite</v>
      </c>
      <c r="CE449" s="29">
        <v>20</v>
      </c>
      <c r="CF449" s="29">
        <v>19</v>
      </c>
      <c r="CG449" s="29">
        <v>19</v>
      </c>
      <c r="CH449" s="29">
        <v>58</v>
      </c>
      <c r="CI449" s="29">
        <v>60</v>
      </c>
      <c r="CJ449" s="61" t="s">
        <v>7343</v>
      </c>
      <c r="CK449" s="61" t="s">
        <v>1613</v>
      </c>
      <c r="CL449" s="10" t="str">
        <f t="shared" si="458"/>
        <v>2025EM1100446-MDSDF404</v>
      </c>
      <c r="CM449" s="61" t="str">
        <f t="shared" si="459"/>
        <v>0 missed</v>
      </c>
      <c r="CN449" s="61" t="str">
        <f t="shared" si="460"/>
        <v>0 missed</v>
      </c>
      <c r="CO449" s="111">
        <f t="shared" si="461"/>
        <v>2</v>
      </c>
      <c r="CP449" s="111">
        <f t="shared" si="462"/>
        <v>1</v>
      </c>
      <c r="CQ449" s="9">
        <f t="shared" si="463"/>
        <v>1</v>
      </c>
      <c r="CR449" s="9">
        <f t="shared" si="464"/>
        <v>1</v>
      </c>
      <c r="CS449" s="61" t="str">
        <f t="shared" si="465"/>
        <v>0 missed</v>
      </c>
      <c r="CT449" s="111">
        <f t="shared" si="466"/>
        <v>3</v>
      </c>
      <c r="CU449" s="10">
        <f t="shared" si="467"/>
        <v>1</v>
      </c>
      <c r="CV449" s="10" t="str">
        <f t="shared" si="468"/>
        <v>Q-2 A-1 || Q Total-2, A Total-1</v>
      </c>
      <c r="CW449" s="111" t="str" cm="1">
        <f t="array" ref="CW449">IFERROR(INDEX('Attendance-Slot-1'!$Q$2:$Q$1112,MATCH(1,('Attendance-Slot-1'!$A$2:$A$1112=$C449)*('Attendance-Slot-1'!$G$2:$G$1112=CW$2),0)),"No Data")</f>
        <v>P-S1_Onsite</v>
      </c>
      <c r="CX449" s="111" t="str" cm="1">
        <f t="array" ref="CX449">IFERROR(INDEX('Attendance-Slot-2'!$Q$2:$Q$2595,MATCH(1,('Attendance-Slot-2'!$A$2:$A$2595=$C449)*('Attendance-Slot-2'!$G$2:$G$2595=CW$2),0)),"No Data")</f>
        <v>No Data</v>
      </c>
      <c r="CY449" s="136">
        <f>VLOOKUP($CL449,'Written Exam Marks'!$H:$Q,10,FALSE)</f>
        <v>38.5</v>
      </c>
      <c r="CZ449" s="136">
        <f>VLOOKUP($CL449,'Written Exam Marks'!$H:$Q,9,FALSE)</f>
        <v>40</v>
      </c>
      <c r="DA449" s="111" t="str">
        <f t="shared" si="469"/>
        <v>Present</v>
      </c>
      <c r="DB449" s="111" t="str">
        <f t="shared" si="470"/>
        <v>P-S1_Onsite</v>
      </c>
      <c r="DC449" s="148">
        <v>6.5</v>
      </c>
      <c r="DD449" s="148">
        <v>6.625</v>
      </c>
      <c r="DE449" s="148">
        <v>9</v>
      </c>
      <c r="DF449" s="148">
        <v>13</v>
      </c>
      <c r="DG449" s="148">
        <v>17</v>
      </c>
      <c r="DH449" s="148">
        <v>52.125</v>
      </c>
      <c r="DI449" s="148">
        <v>65</v>
      </c>
      <c r="DJ449" s="66" t="s">
        <v>7351</v>
      </c>
      <c r="DK449" s="66" t="s">
        <v>1631</v>
      </c>
      <c r="DL449" s="68" t="str">
        <f t="shared" si="471"/>
        <v>2025EM1100446-MDSDF406</v>
      </c>
      <c r="DM449" s="66" t="str">
        <f t="shared" si="472"/>
        <v>0 missed</v>
      </c>
      <c r="DN449" s="66" t="str">
        <f t="shared" si="473"/>
        <v>0 missed</v>
      </c>
      <c r="DO449" s="62">
        <f t="shared" si="474"/>
        <v>3</v>
      </c>
      <c r="DP449" s="62">
        <f t="shared" si="475"/>
        <v>2</v>
      </c>
      <c r="DQ449" s="67">
        <f t="shared" si="476"/>
        <v>1</v>
      </c>
      <c r="DR449" s="67">
        <f t="shared" si="477"/>
        <v>1</v>
      </c>
      <c r="DS449" s="66" t="str">
        <f t="shared" si="478"/>
        <v>0 missed</v>
      </c>
      <c r="DT449" s="62">
        <f t="shared" si="479"/>
        <v>5</v>
      </c>
      <c r="DU449" s="68">
        <f t="shared" si="480"/>
        <v>1</v>
      </c>
      <c r="DV449" s="68" t="str">
        <f t="shared" si="481"/>
        <v>Q-3 A-2 || Q Total-3, A Total-2</v>
      </c>
      <c r="DW449" s="62" t="str" cm="1">
        <f t="array" ref="DW449">IFERROR(INDEX('Attendance-Slot-1'!$Q$2:$Q$1112,MATCH(1,('Attendance-Slot-1'!$A$2:$A$1112=$C449)*('Attendance-Slot-1'!$G$2:$G$1112=DW$2),0)),"No Data")</f>
        <v>No Data</v>
      </c>
      <c r="DX449" s="62" t="str" cm="1">
        <f t="array" ref="DX449">IFERROR(INDEX('Attendance-Slot-2'!$Q$2:$Q$2595,MATCH(1,('Attendance-Slot-2'!$A$2:$A$2595=$C449)*('Attendance-Slot-2'!$G$2:$G$2595=DW$2),0)),"No Data")</f>
        <v>P-S2_Onsite</v>
      </c>
      <c r="DY449" s="137">
        <f>VLOOKUP($DL449,'Written Exam Marks'!$H:$Q,10,FALSE)</f>
        <v>27.5</v>
      </c>
      <c r="DZ449" s="137">
        <f>VLOOKUP($DL449,'Written Exam Marks'!$H:$Q,9,FALSE)</f>
        <v>35</v>
      </c>
      <c r="EA449" s="62" t="str">
        <f t="shared" si="482"/>
        <v>Present</v>
      </c>
      <c r="EB449" s="62" t="str">
        <f t="shared" si="483"/>
        <v>P-S2_Onsite</v>
      </c>
      <c r="EC449" s="114" t="str">
        <f t="shared" si="420"/>
        <v>P-2, 
A-0, 
No Data-3</v>
      </c>
      <c r="ED449" s="114" t="str">
        <f t="shared" si="421"/>
        <v>P-3, 
A-0, 
No Data-2</v>
      </c>
      <c r="EE449" s="114" t="str">
        <f t="shared" si="484"/>
        <v>P-S1_Onsite</v>
      </c>
      <c r="EF449" s="114" t="str">
        <f t="shared" si="485"/>
        <v>P-S2_Onsite</v>
      </c>
      <c r="EG449" s="114" t="str">
        <f t="shared" si="486"/>
        <v>P-S2_Onsite</v>
      </c>
      <c r="EH449" s="114" t="str">
        <f t="shared" si="487"/>
        <v>P-S1_Onsite</v>
      </c>
      <c r="EI449" s="114" t="str">
        <f t="shared" si="488"/>
        <v>P-S2_Onsite</v>
      </c>
      <c r="EJ449" s="114" t="str">
        <f t="shared" si="489"/>
        <v>P-5, A-0, No Data-0</v>
      </c>
      <c r="EK449" s="114" t="s">
        <v>10453</v>
      </c>
      <c r="EL449" s="114">
        <v>27</v>
      </c>
      <c r="EM449" s="114">
        <v>9</v>
      </c>
      <c r="EN449" s="114">
        <v>58</v>
      </c>
      <c r="EO449" s="114">
        <v>94</v>
      </c>
      <c r="EP449" s="114" t="s">
        <v>7217</v>
      </c>
      <c r="EQ449" s="114" t="s">
        <v>1054</v>
      </c>
      <c r="ER449" s="114" t="s">
        <v>3237</v>
      </c>
      <c r="ES449" s="114"/>
      <c r="ET449" s="30" t="s">
        <v>3237</v>
      </c>
    </row>
    <row r="450" spans="1:150" x14ac:dyDescent="0.25">
      <c r="A450" s="114">
        <v>447</v>
      </c>
      <c r="B450" s="114" t="s">
        <v>7224</v>
      </c>
      <c r="C450" s="80" t="s">
        <v>4459</v>
      </c>
      <c r="D450" s="30" t="s">
        <v>4460</v>
      </c>
      <c r="E450" s="30" t="s">
        <v>4461</v>
      </c>
      <c r="F450" s="33" t="s">
        <v>7201</v>
      </c>
      <c r="G450" s="30" t="s">
        <v>4462</v>
      </c>
      <c r="H450" s="143">
        <v>15</v>
      </c>
      <c r="I450" s="143">
        <v>15</v>
      </c>
      <c r="J450" s="143" t="s">
        <v>5</v>
      </c>
      <c r="K450" s="143" t="s">
        <v>5</v>
      </c>
      <c r="L450" s="143">
        <v>30</v>
      </c>
      <c r="M450" s="143">
        <v>65</v>
      </c>
      <c r="N450" s="40" t="s">
        <v>7314</v>
      </c>
      <c r="O450" s="40" t="s">
        <v>1593</v>
      </c>
      <c r="P450" s="13" t="str">
        <f t="shared" si="422"/>
        <v>2025EM1100447-MDSDF401</v>
      </c>
      <c r="Q450" s="40" t="str">
        <f t="shared" si="423"/>
        <v>1 missed</v>
      </c>
      <c r="R450" s="40" t="str">
        <f t="shared" si="424"/>
        <v>1 missed</v>
      </c>
      <c r="S450" s="40">
        <f t="shared" si="425"/>
        <v>2</v>
      </c>
      <c r="T450" s="40">
        <f t="shared" si="426"/>
        <v>0</v>
      </c>
      <c r="U450" s="41">
        <f t="shared" si="427"/>
        <v>0.66666666666666663</v>
      </c>
      <c r="V450" s="41">
        <f t="shared" si="428"/>
        <v>0</v>
      </c>
      <c r="W450" s="40" t="str">
        <f t="shared" si="429"/>
        <v>2 missed</v>
      </c>
      <c r="X450" s="113">
        <f t="shared" si="430"/>
        <v>2</v>
      </c>
      <c r="Y450" s="13">
        <f t="shared" si="431"/>
        <v>0.5</v>
      </c>
      <c r="Z450" s="13" t="str">
        <f t="shared" si="432"/>
        <v>Q-2 A-0 || Q Total-3, A Total-1</v>
      </c>
      <c r="AA450" s="113" t="str" cm="1">
        <f t="array" ref="AA450">IFERROR(INDEX('Attendance-Slot-1'!$Q$2:$Q$1112,MATCH(1,('Attendance-Slot-1'!$A$2:$A$1112=$C450)*('Attendance-Slot-1'!$G$2:$G$1112=AA$2),0)),"No Data")</f>
        <v>No Data</v>
      </c>
      <c r="AB450" s="113" t="str" cm="1">
        <f t="array" ref="AB450">IFERROR(INDEX('Attendance-Slot-2'!$Q$2:$Q$2595,MATCH(1,('Attendance-Slot-2'!$A$2:$A$2595=$C450)*('Attendance-Slot-2'!$G$2:$G$2595=AA$2),0)),"No Data")</f>
        <v>A-S2_Onsite</v>
      </c>
      <c r="AC450" s="133" t="e">
        <f>VLOOKUP($P450,'Written Exam Marks'!$H:$Q,10,FALSE)</f>
        <v>#N/A</v>
      </c>
      <c r="AD450" s="133" t="e">
        <f>VLOOKUP($P450,'Written Exam Marks'!$H:$Q,9,FALSE)</f>
        <v>#N/A</v>
      </c>
      <c r="AE450" s="113" t="str">
        <f t="shared" si="433"/>
        <v>Absent</v>
      </c>
      <c r="AF450" s="113" t="str">
        <f t="shared" si="434"/>
        <v>A-S2_Onsite</v>
      </c>
      <c r="AG450" s="146">
        <v>9</v>
      </c>
      <c r="AH450" s="146">
        <v>5</v>
      </c>
      <c r="AI450" s="146">
        <v>10</v>
      </c>
      <c r="AJ450" s="146">
        <v>10</v>
      </c>
      <c r="AK450" s="146" t="s">
        <v>5</v>
      </c>
      <c r="AL450" s="146" t="s">
        <v>5</v>
      </c>
      <c r="AM450" s="146">
        <v>34</v>
      </c>
      <c r="AN450" s="146">
        <v>60</v>
      </c>
      <c r="AO450" s="43" t="s">
        <v>7336</v>
      </c>
      <c r="AP450" s="43" t="s">
        <v>1598</v>
      </c>
      <c r="AQ450" s="50" t="str">
        <f t="shared" si="435"/>
        <v>2025EM1100447-MDSDF402</v>
      </c>
      <c r="AR450" s="43" t="str">
        <f t="shared" si="436"/>
        <v>2 missed</v>
      </c>
      <c r="AS450" s="47" t="s">
        <v>7342</v>
      </c>
      <c r="AT450" s="43">
        <f t="shared" si="437"/>
        <v>4</v>
      </c>
      <c r="AU450" s="48" t="s">
        <v>7342</v>
      </c>
      <c r="AV450" s="49">
        <f t="shared" si="438"/>
        <v>0.66666666666666663</v>
      </c>
      <c r="AW450" s="48" t="s">
        <v>7342</v>
      </c>
      <c r="AX450" s="43" t="str">
        <f t="shared" si="439"/>
        <v>2 missed</v>
      </c>
      <c r="AY450" s="42">
        <f t="shared" si="440"/>
        <v>4</v>
      </c>
      <c r="AZ450" s="50">
        <f t="shared" si="441"/>
        <v>0.66666666666666663</v>
      </c>
      <c r="BA450" s="50" t="str">
        <f t="shared" si="442"/>
        <v>Q-4 A-- || Q Total-6, A Total-0</v>
      </c>
      <c r="BB450" s="42" t="str" cm="1">
        <f t="array" ref="BB450">IFERROR(INDEX('Attendance-Slot-1'!$Q$2:$Q$1112,MATCH(1,('Attendance-Slot-1'!$A$2:$A$1112=$C450)*('Attendance-Slot-1'!$G$2:$G$1112=BB$2),0)),"No Data")</f>
        <v>No Data</v>
      </c>
      <c r="BC450" s="42" t="str" cm="1">
        <f t="array" ref="BC450">IFERROR(INDEX('Attendance-Slot-2'!$Q$2:$Q$2595,MATCH(1,('Attendance-Slot-2'!$A$2:$A$2595=$C450)*('Attendance-Slot-2'!$G$2:$G$2595=BB$2),0)),"No Data")</f>
        <v>A-S2_Onsite</v>
      </c>
      <c r="BD450" s="134" t="e">
        <f>VLOOKUP($AQ450,'Written Exam Marks'!$H:$Q,10,FALSE)</f>
        <v>#N/A</v>
      </c>
      <c r="BE450" s="134" t="e">
        <f>VLOOKUP($AQ450,'Written Exam Marks'!$H:$Q,9,FALSE)</f>
        <v>#N/A</v>
      </c>
      <c r="BF450" s="42" t="str">
        <f t="shared" si="443"/>
        <v>Absent</v>
      </c>
      <c r="BG450" s="42" t="str">
        <f t="shared" si="444"/>
        <v>A-S2_Onsite</v>
      </c>
      <c r="BH450" s="147">
        <v>20</v>
      </c>
      <c r="BI450" s="147" t="s">
        <v>5</v>
      </c>
      <c r="BJ450" s="147">
        <v>20</v>
      </c>
      <c r="BK450" s="147">
        <v>60</v>
      </c>
      <c r="BL450" s="52" t="s">
        <v>3697</v>
      </c>
      <c r="BM450" s="52" t="s">
        <v>1606</v>
      </c>
      <c r="BN450" s="57" t="str">
        <f t="shared" si="445"/>
        <v>2025EM1100447-MDSDF403</v>
      </c>
      <c r="BO450" s="52" t="str">
        <f t="shared" si="446"/>
        <v>0 missed</v>
      </c>
      <c r="BP450" s="52" t="str">
        <f t="shared" si="447"/>
        <v>1 missed</v>
      </c>
      <c r="BQ450" s="52">
        <f t="shared" si="448"/>
        <v>1</v>
      </c>
      <c r="BR450" s="52">
        <f t="shared" si="449"/>
        <v>0</v>
      </c>
      <c r="BS450" s="56">
        <f t="shared" si="450"/>
        <v>1</v>
      </c>
      <c r="BT450" s="56">
        <f t="shared" si="451"/>
        <v>0</v>
      </c>
      <c r="BU450" s="52" t="str">
        <f t="shared" si="452"/>
        <v>1 missed</v>
      </c>
      <c r="BV450" s="51">
        <f t="shared" si="453"/>
        <v>1</v>
      </c>
      <c r="BW450" s="57">
        <f t="shared" si="454"/>
        <v>0.5</v>
      </c>
      <c r="BX450" s="57" t="str">
        <f t="shared" si="455"/>
        <v>Q-1 A-0 || Q Total-1, A Total-1</v>
      </c>
      <c r="BY450" s="51" t="str" cm="1">
        <f t="array" ref="BY450">IFERROR(INDEX('Attendance-Slot-1'!$Q$2:$Q$1112,MATCH(1,('Attendance-Slot-1'!$A$2:$A$1112=$C450)*('Attendance-Slot-1'!$G$2:$G$1112=BY$2),0)),"No Data")</f>
        <v>No Data</v>
      </c>
      <c r="BZ450" s="51" t="str" cm="1">
        <f t="array" ref="BZ450">IFERROR(INDEX('Attendance-Slot-2'!$Q$2:$Q$2595,MATCH(1,('Attendance-Slot-2'!$A$2:$A$2595=$C450)*('Attendance-Slot-2'!$G$2:$G$2595=BY$2),0)),"No Data")</f>
        <v>A-S2_Onsite</v>
      </c>
      <c r="CA450" s="135" t="e">
        <f>VLOOKUP($BN450,'Written Exam Marks'!$H:$Q,10,FALSE)</f>
        <v>#N/A</v>
      </c>
      <c r="CB450" s="135" t="e">
        <f>VLOOKUP($BN450,'Written Exam Marks'!$H:$Q,9,FALSE)</f>
        <v>#N/A</v>
      </c>
      <c r="CC450" s="51" t="str">
        <f t="shared" si="456"/>
        <v>Absent</v>
      </c>
      <c r="CD450" s="51" t="str">
        <f t="shared" si="457"/>
        <v>A-S2_Onsite</v>
      </c>
      <c r="CE450" s="29" t="s">
        <v>5</v>
      </c>
      <c r="CF450" s="29" t="s">
        <v>5</v>
      </c>
      <c r="CG450" s="29" t="s">
        <v>5</v>
      </c>
      <c r="CH450" s="29">
        <v>0</v>
      </c>
      <c r="CI450" s="29">
        <v>60</v>
      </c>
      <c r="CJ450" s="61" t="s">
        <v>7343</v>
      </c>
      <c r="CK450" s="61" t="s">
        <v>1613</v>
      </c>
      <c r="CL450" s="10" t="str">
        <f t="shared" si="458"/>
        <v>2025EM1100447-MDSDF404</v>
      </c>
      <c r="CM450" s="61" t="str">
        <f t="shared" si="459"/>
        <v>2 missed</v>
      </c>
      <c r="CN450" s="61" t="str">
        <f t="shared" si="460"/>
        <v>1 missed</v>
      </c>
      <c r="CO450" s="111">
        <f t="shared" si="461"/>
        <v>0</v>
      </c>
      <c r="CP450" s="111">
        <f t="shared" si="462"/>
        <v>0</v>
      </c>
      <c r="CQ450" s="9">
        <f t="shared" si="463"/>
        <v>0</v>
      </c>
      <c r="CR450" s="9">
        <f t="shared" si="464"/>
        <v>0</v>
      </c>
      <c r="CS450" s="61" t="str">
        <f t="shared" si="465"/>
        <v>3 missed</v>
      </c>
      <c r="CT450" s="111">
        <f t="shared" si="466"/>
        <v>0</v>
      </c>
      <c r="CU450" s="10">
        <f t="shared" si="467"/>
        <v>0</v>
      </c>
      <c r="CV450" s="10" t="str">
        <f t="shared" si="468"/>
        <v>Q-0 A-0 || Q Total-2, A Total-1</v>
      </c>
      <c r="CW450" s="111" t="str" cm="1">
        <f t="array" ref="CW450">IFERROR(INDEX('Attendance-Slot-1'!$Q$2:$Q$1112,MATCH(1,('Attendance-Slot-1'!$A$2:$A$1112=$C450)*('Attendance-Slot-1'!$G$2:$G$1112=CW$2),0)),"No Data")</f>
        <v>No Data</v>
      </c>
      <c r="CX450" s="111" t="str" cm="1">
        <f t="array" ref="CX450">IFERROR(INDEX('Attendance-Slot-2'!$Q$2:$Q$2595,MATCH(1,('Attendance-Slot-2'!$A$2:$A$2595=$C450)*('Attendance-Slot-2'!$G$2:$G$2595=CW$2),0)),"No Data")</f>
        <v>A-S2_Onsite</v>
      </c>
      <c r="CY450" s="136" t="e">
        <f>VLOOKUP($CL450,'Written Exam Marks'!$H:$Q,10,FALSE)</f>
        <v>#N/A</v>
      </c>
      <c r="CZ450" s="136" t="e">
        <f>VLOOKUP($CL450,'Written Exam Marks'!$H:$Q,9,FALSE)</f>
        <v>#N/A</v>
      </c>
      <c r="DA450" s="111" t="str">
        <f t="shared" si="469"/>
        <v>Absent</v>
      </c>
      <c r="DB450" s="111" t="str">
        <f t="shared" si="470"/>
        <v>A-S2_Onsite</v>
      </c>
      <c r="DC450" s="148">
        <v>6</v>
      </c>
      <c r="DD450" s="148" t="s">
        <v>5</v>
      </c>
      <c r="DE450" s="148" t="s">
        <v>5</v>
      </c>
      <c r="DF450" s="148" t="s">
        <v>5</v>
      </c>
      <c r="DG450" s="148" t="s">
        <v>5</v>
      </c>
      <c r="DH450" s="148">
        <v>6</v>
      </c>
      <c r="DI450" s="148">
        <v>65</v>
      </c>
      <c r="DJ450" s="66" t="s">
        <v>7351</v>
      </c>
      <c r="DK450" s="66" t="s">
        <v>1631</v>
      </c>
      <c r="DL450" s="68" t="str">
        <f t="shared" si="471"/>
        <v>2025EM1100447-MDSDF406</v>
      </c>
      <c r="DM450" s="66" t="str">
        <f t="shared" si="472"/>
        <v>2 missed</v>
      </c>
      <c r="DN450" s="66" t="str">
        <f t="shared" si="473"/>
        <v>2 missed</v>
      </c>
      <c r="DO450" s="62">
        <f t="shared" si="474"/>
        <v>1</v>
      </c>
      <c r="DP450" s="62">
        <f t="shared" si="475"/>
        <v>0</v>
      </c>
      <c r="DQ450" s="67">
        <f t="shared" si="476"/>
        <v>0.33333333333333331</v>
      </c>
      <c r="DR450" s="67">
        <f t="shared" si="477"/>
        <v>0</v>
      </c>
      <c r="DS450" s="66" t="str">
        <f t="shared" si="478"/>
        <v>4 missed</v>
      </c>
      <c r="DT450" s="62">
        <f t="shared" si="479"/>
        <v>1</v>
      </c>
      <c r="DU450" s="68">
        <f t="shared" si="480"/>
        <v>0.2</v>
      </c>
      <c r="DV450" s="68" t="str">
        <f t="shared" si="481"/>
        <v>Q-1 A-0 || Q Total-3, A Total-2</v>
      </c>
      <c r="DW450" s="62" t="str" cm="1">
        <f t="array" ref="DW450">IFERROR(INDEX('Attendance-Slot-1'!$Q$2:$Q$1112,MATCH(1,('Attendance-Slot-1'!$A$2:$A$1112=$C450)*('Attendance-Slot-1'!$G$2:$G$1112=DW$2),0)),"No Data")</f>
        <v>No Data</v>
      </c>
      <c r="DX450" s="62" t="str" cm="1">
        <f t="array" ref="DX450">IFERROR(INDEX('Attendance-Slot-2'!$Q$2:$Q$2595,MATCH(1,('Attendance-Slot-2'!$A$2:$A$2595=$C450)*('Attendance-Slot-2'!$G$2:$G$2595=DW$2),0)),"No Data")</f>
        <v>A-S2_Onsite</v>
      </c>
      <c r="DY450" s="137" t="e">
        <f>VLOOKUP($DL450,'Written Exam Marks'!$H:$Q,10,FALSE)</f>
        <v>#N/A</v>
      </c>
      <c r="DZ450" s="137" t="e">
        <f>VLOOKUP($DL450,'Written Exam Marks'!$H:$Q,9,FALSE)</f>
        <v>#N/A</v>
      </c>
      <c r="EA450" s="62" t="str">
        <f t="shared" si="482"/>
        <v>Absent</v>
      </c>
      <c r="EB450" s="62" t="str">
        <f t="shared" si="483"/>
        <v>A-S2_Onsite</v>
      </c>
      <c r="EC450" s="114" t="str">
        <f t="shared" si="420"/>
        <v>P-0, 
A-0, 
No Data-5</v>
      </c>
      <c r="ED450" s="114" t="str">
        <f t="shared" si="421"/>
        <v>P-0, 
A-5, 
No Data-0</v>
      </c>
      <c r="EE450" s="114" t="str">
        <f t="shared" si="484"/>
        <v>A-S2_Onsite</v>
      </c>
      <c r="EF450" s="114" t="str">
        <f t="shared" si="485"/>
        <v>A-S2_Onsite</v>
      </c>
      <c r="EG450" s="114" t="str">
        <f t="shared" si="486"/>
        <v>A-S2_Onsite</v>
      </c>
      <c r="EH450" s="114" t="str">
        <f t="shared" si="487"/>
        <v>A-S2_Onsite</v>
      </c>
      <c r="EI450" s="114" t="str">
        <f t="shared" si="488"/>
        <v>A-S2_Onsite</v>
      </c>
      <c r="EJ450" s="114" t="str">
        <f t="shared" si="489"/>
        <v>P-0, A-5, No Data-0</v>
      </c>
      <c r="EK450" s="114" t="s">
        <v>10453</v>
      </c>
      <c r="EL450" s="114">
        <v>28.5</v>
      </c>
      <c r="EM450" s="114">
        <v>10</v>
      </c>
      <c r="EN450" s="114" t="s">
        <v>10455</v>
      </c>
      <c r="EO450" s="114">
        <v>38.5</v>
      </c>
      <c r="EP450" s="114" t="s">
        <v>7218</v>
      </c>
      <c r="EQ450" s="114" t="s">
        <v>1054</v>
      </c>
      <c r="ER450" s="114" t="s">
        <v>4459</v>
      </c>
      <c r="ES450" s="114" t="s">
        <v>7218</v>
      </c>
      <c r="ET450" s="30" t="s">
        <v>4459</v>
      </c>
    </row>
    <row r="451" spans="1:150" x14ac:dyDescent="0.25">
      <c r="A451" s="114">
        <v>448</v>
      </c>
      <c r="B451" s="114" t="s">
        <v>7224</v>
      </c>
      <c r="C451" s="80" t="s">
        <v>4463</v>
      </c>
      <c r="D451" s="30" t="s">
        <v>4464</v>
      </c>
      <c r="E451" s="30" t="s">
        <v>4465</v>
      </c>
      <c r="F451" s="33" t="s">
        <v>7201</v>
      </c>
      <c r="G451" s="30" t="s">
        <v>4466</v>
      </c>
      <c r="H451" s="143">
        <v>15</v>
      </c>
      <c r="I451" s="143" t="s">
        <v>5</v>
      </c>
      <c r="J451" s="143" t="s">
        <v>5</v>
      </c>
      <c r="K451" s="143" t="s">
        <v>5</v>
      </c>
      <c r="L451" s="143">
        <v>15</v>
      </c>
      <c r="M451" s="143">
        <v>65</v>
      </c>
      <c r="N451" s="40" t="s">
        <v>7314</v>
      </c>
      <c r="O451" s="40" t="s">
        <v>1593</v>
      </c>
      <c r="P451" s="13" t="str">
        <f t="shared" si="422"/>
        <v>2025EM1100448-MDSDF401</v>
      </c>
      <c r="Q451" s="40" t="str">
        <f t="shared" si="423"/>
        <v>2 missed</v>
      </c>
      <c r="R451" s="40" t="str">
        <f t="shared" si="424"/>
        <v>1 missed</v>
      </c>
      <c r="S451" s="40">
        <f t="shared" si="425"/>
        <v>1</v>
      </c>
      <c r="T451" s="40">
        <f t="shared" si="426"/>
        <v>0</v>
      </c>
      <c r="U451" s="41">
        <f t="shared" si="427"/>
        <v>0.33333333333333331</v>
      </c>
      <c r="V451" s="41">
        <f t="shared" si="428"/>
        <v>0</v>
      </c>
      <c r="W451" s="40" t="str">
        <f t="shared" si="429"/>
        <v>3 missed</v>
      </c>
      <c r="X451" s="113">
        <f t="shared" si="430"/>
        <v>1</v>
      </c>
      <c r="Y451" s="13">
        <f t="shared" si="431"/>
        <v>0.25</v>
      </c>
      <c r="Z451" s="13" t="str">
        <f t="shared" si="432"/>
        <v>Q-1 A-0 || Q Total-3, A Total-1</v>
      </c>
      <c r="AA451" s="113" t="str" cm="1">
        <f t="array" ref="AA451">IFERROR(INDEX('Attendance-Slot-1'!$Q$2:$Q$1112,MATCH(1,('Attendance-Slot-1'!$A$2:$A$1112=$C451)*('Attendance-Slot-1'!$G$2:$G$1112=AA$2),0)),"No Data")</f>
        <v>No Data</v>
      </c>
      <c r="AB451" s="113" t="str" cm="1">
        <f t="array" ref="AB451">IFERROR(INDEX('Attendance-Slot-2'!$Q$2:$Q$2595,MATCH(1,('Attendance-Slot-2'!$A$2:$A$2595=$C451)*('Attendance-Slot-2'!$G$2:$G$2595=AA$2),0)),"No Data")</f>
        <v>P-S2_Onsite</v>
      </c>
      <c r="AC451" s="133">
        <f>VLOOKUP($P451,'Written Exam Marks'!$H:$Q,10,FALSE)</f>
        <v>24.5</v>
      </c>
      <c r="AD451" s="133">
        <f>VLOOKUP($P451,'Written Exam Marks'!$H:$Q,9,FALSE)</f>
        <v>35</v>
      </c>
      <c r="AE451" s="113" t="str">
        <f t="shared" si="433"/>
        <v>Present</v>
      </c>
      <c r="AF451" s="113" t="str">
        <f t="shared" si="434"/>
        <v>P-S2_Onsite</v>
      </c>
      <c r="AG451" s="146">
        <v>9.5</v>
      </c>
      <c r="AH451" s="146">
        <v>5</v>
      </c>
      <c r="AI451" s="146" t="s">
        <v>5</v>
      </c>
      <c r="AJ451" s="146" t="s">
        <v>5</v>
      </c>
      <c r="AK451" s="146" t="s">
        <v>5</v>
      </c>
      <c r="AL451" s="146" t="s">
        <v>5</v>
      </c>
      <c r="AM451" s="146">
        <v>14.5</v>
      </c>
      <c r="AN451" s="146">
        <v>60</v>
      </c>
      <c r="AO451" s="43" t="s">
        <v>7336</v>
      </c>
      <c r="AP451" s="43" t="s">
        <v>1598</v>
      </c>
      <c r="AQ451" s="50" t="str">
        <f t="shared" si="435"/>
        <v>2025EM1100448-MDSDF402</v>
      </c>
      <c r="AR451" s="43" t="str">
        <f t="shared" si="436"/>
        <v>4 missed</v>
      </c>
      <c r="AS451" s="47" t="s">
        <v>7342</v>
      </c>
      <c r="AT451" s="43">
        <f t="shared" si="437"/>
        <v>2</v>
      </c>
      <c r="AU451" s="48" t="s">
        <v>7342</v>
      </c>
      <c r="AV451" s="49">
        <f t="shared" si="438"/>
        <v>0.33333333333333331</v>
      </c>
      <c r="AW451" s="48" t="s">
        <v>7342</v>
      </c>
      <c r="AX451" s="43" t="str">
        <f t="shared" si="439"/>
        <v>4 missed</v>
      </c>
      <c r="AY451" s="42">
        <f t="shared" si="440"/>
        <v>2</v>
      </c>
      <c r="AZ451" s="50">
        <f t="shared" si="441"/>
        <v>0.33333333333333331</v>
      </c>
      <c r="BA451" s="50" t="str">
        <f t="shared" si="442"/>
        <v>Q-2 A-- || Q Total-6, A Total-0</v>
      </c>
      <c r="BB451" s="42" t="str" cm="1">
        <f t="array" ref="BB451">IFERROR(INDEX('Attendance-Slot-1'!$Q$2:$Q$1112,MATCH(1,('Attendance-Slot-1'!$A$2:$A$1112=$C451)*('Attendance-Slot-1'!$G$2:$G$1112=BB$2),0)),"No Data")</f>
        <v>No Data</v>
      </c>
      <c r="BC451" s="42" t="str" cm="1">
        <f t="array" ref="BC451">IFERROR(INDEX('Attendance-Slot-2'!$Q$2:$Q$2595,MATCH(1,('Attendance-Slot-2'!$A$2:$A$2595=$C451)*('Attendance-Slot-2'!$G$2:$G$2595=BB$2),0)),"No Data")</f>
        <v>P-S2_Onsite</v>
      </c>
      <c r="BD451" s="134">
        <f>VLOOKUP($AQ451,'Written Exam Marks'!$H:$Q,10,FALSE)</f>
        <v>30</v>
      </c>
      <c r="BE451" s="134">
        <f>VLOOKUP($AQ451,'Written Exam Marks'!$H:$Q,9,FALSE)</f>
        <v>40</v>
      </c>
      <c r="BF451" s="42" t="str">
        <f t="shared" si="443"/>
        <v>Present</v>
      </c>
      <c r="BG451" s="42" t="str">
        <f t="shared" si="444"/>
        <v>P-S2_Onsite</v>
      </c>
      <c r="BH451" s="147" t="s">
        <v>5</v>
      </c>
      <c r="BI451" s="147" t="s">
        <v>5</v>
      </c>
      <c r="BJ451" s="147">
        <v>0</v>
      </c>
      <c r="BK451" s="147">
        <v>60</v>
      </c>
      <c r="BL451" s="52" t="s">
        <v>3697</v>
      </c>
      <c r="BM451" s="52" t="s">
        <v>1606</v>
      </c>
      <c r="BN451" s="57" t="str">
        <f t="shared" si="445"/>
        <v>2025EM1100448-MDSDF403</v>
      </c>
      <c r="BO451" s="52" t="str">
        <f t="shared" si="446"/>
        <v>1 missed</v>
      </c>
      <c r="BP451" s="52" t="str">
        <f t="shared" si="447"/>
        <v>1 missed</v>
      </c>
      <c r="BQ451" s="52">
        <f t="shared" si="448"/>
        <v>0</v>
      </c>
      <c r="BR451" s="52">
        <f t="shared" si="449"/>
        <v>0</v>
      </c>
      <c r="BS451" s="56">
        <f t="shared" si="450"/>
        <v>0</v>
      </c>
      <c r="BT451" s="56">
        <f t="shared" si="451"/>
        <v>0</v>
      </c>
      <c r="BU451" s="52" t="str">
        <f t="shared" si="452"/>
        <v>2 missed</v>
      </c>
      <c r="BV451" s="51">
        <f t="shared" si="453"/>
        <v>0</v>
      </c>
      <c r="BW451" s="57">
        <f t="shared" si="454"/>
        <v>0</v>
      </c>
      <c r="BX451" s="57" t="str">
        <f t="shared" si="455"/>
        <v>Q-0 A-0 || Q Total-1, A Total-1</v>
      </c>
      <c r="BY451" s="51" t="str" cm="1">
        <f t="array" ref="BY451">IFERROR(INDEX('Attendance-Slot-1'!$Q$2:$Q$1112,MATCH(1,('Attendance-Slot-1'!$A$2:$A$1112=$C451)*('Attendance-Slot-1'!$G$2:$G$1112=BY$2),0)),"No Data")</f>
        <v>No Data</v>
      </c>
      <c r="BZ451" s="51" t="str" cm="1">
        <f t="array" ref="BZ451">IFERROR(INDEX('Attendance-Slot-2'!$Q$2:$Q$2595,MATCH(1,('Attendance-Slot-2'!$A$2:$A$2595=$C451)*('Attendance-Slot-2'!$G$2:$G$2595=BY$2),0)),"No Data")</f>
        <v>P-S2_Onsite</v>
      </c>
      <c r="CA451" s="135">
        <f>VLOOKUP($BN451,'Written Exam Marks'!$H:$Q,10,FALSE)</f>
        <v>26.5</v>
      </c>
      <c r="CB451" s="135">
        <f>VLOOKUP($BN451,'Written Exam Marks'!$H:$Q,9,FALSE)</f>
        <v>40</v>
      </c>
      <c r="CC451" s="51" t="str">
        <f t="shared" si="456"/>
        <v>Present</v>
      </c>
      <c r="CD451" s="51" t="str">
        <f t="shared" si="457"/>
        <v>P-S2_Onsite</v>
      </c>
      <c r="CE451" s="29" t="s">
        <v>5</v>
      </c>
      <c r="CF451" s="29" t="s">
        <v>5</v>
      </c>
      <c r="CG451" s="29" t="s">
        <v>5</v>
      </c>
      <c r="CH451" s="29">
        <v>0</v>
      </c>
      <c r="CI451" s="29">
        <v>60</v>
      </c>
      <c r="CJ451" s="61" t="s">
        <v>7343</v>
      </c>
      <c r="CK451" s="61" t="s">
        <v>1613</v>
      </c>
      <c r="CL451" s="10" t="str">
        <f t="shared" si="458"/>
        <v>2025EM1100448-MDSDF404</v>
      </c>
      <c r="CM451" s="61" t="str">
        <f t="shared" si="459"/>
        <v>2 missed</v>
      </c>
      <c r="CN451" s="61" t="str">
        <f t="shared" si="460"/>
        <v>1 missed</v>
      </c>
      <c r="CO451" s="111">
        <f t="shared" si="461"/>
        <v>0</v>
      </c>
      <c r="CP451" s="111">
        <f t="shared" si="462"/>
        <v>0</v>
      </c>
      <c r="CQ451" s="9">
        <f t="shared" si="463"/>
        <v>0</v>
      </c>
      <c r="CR451" s="9">
        <f t="shared" si="464"/>
        <v>0</v>
      </c>
      <c r="CS451" s="61" t="str">
        <f t="shared" si="465"/>
        <v>3 missed</v>
      </c>
      <c r="CT451" s="111">
        <f t="shared" si="466"/>
        <v>0</v>
      </c>
      <c r="CU451" s="10">
        <f t="shared" si="467"/>
        <v>0</v>
      </c>
      <c r="CV451" s="10" t="str">
        <f t="shared" si="468"/>
        <v>Q-0 A-0 || Q Total-2, A Total-1</v>
      </c>
      <c r="CW451" s="111" t="str" cm="1">
        <f t="array" ref="CW451">IFERROR(INDEX('Attendance-Slot-1'!$Q$2:$Q$1112,MATCH(1,('Attendance-Slot-1'!$A$2:$A$1112=$C451)*('Attendance-Slot-1'!$G$2:$G$1112=CW$2),0)),"No Data")</f>
        <v>No Data</v>
      </c>
      <c r="CX451" s="111" t="str" cm="1">
        <f t="array" ref="CX451">IFERROR(INDEX('Attendance-Slot-2'!$Q$2:$Q$2595,MATCH(1,('Attendance-Slot-2'!$A$2:$A$2595=$C451)*('Attendance-Slot-2'!$G$2:$G$2595=CW$2),0)),"No Data")</f>
        <v>P-S2_Onsite</v>
      </c>
      <c r="CY451" s="136">
        <f>VLOOKUP($CL451,'Written Exam Marks'!$H:$Q,10,FALSE)</f>
        <v>21</v>
      </c>
      <c r="CZ451" s="136">
        <f>VLOOKUP($CL451,'Written Exam Marks'!$H:$Q,9,FALSE)</f>
        <v>40</v>
      </c>
      <c r="DA451" s="111" t="str">
        <f t="shared" si="469"/>
        <v>Present</v>
      </c>
      <c r="DB451" s="111" t="str">
        <f t="shared" si="470"/>
        <v>P-S2_Onsite</v>
      </c>
      <c r="DC451" s="148" t="s">
        <v>5</v>
      </c>
      <c r="DD451" s="148" t="s">
        <v>5</v>
      </c>
      <c r="DE451" s="148" t="s">
        <v>5</v>
      </c>
      <c r="DF451" s="148" t="s">
        <v>5</v>
      </c>
      <c r="DG451" s="148" t="s">
        <v>5</v>
      </c>
      <c r="DH451" s="148">
        <v>0</v>
      </c>
      <c r="DI451" s="148">
        <v>65</v>
      </c>
      <c r="DJ451" s="66" t="s">
        <v>7351</v>
      </c>
      <c r="DK451" s="66" t="s">
        <v>1631</v>
      </c>
      <c r="DL451" s="68" t="str">
        <f t="shared" si="471"/>
        <v>2025EM1100448-MDSDF406</v>
      </c>
      <c r="DM451" s="66" t="str">
        <f t="shared" si="472"/>
        <v>3 missed</v>
      </c>
      <c r="DN451" s="66" t="str">
        <f t="shared" si="473"/>
        <v>2 missed</v>
      </c>
      <c r="DO451" s="62">
        <f t="shared" si="474"/>
        <v>0</v>
      </c>
      <c r="DP451" s="62">
        <f t="shared" si="475"/>
        <v>0</v>
      </c>
      <c r="DQ451" s="67">
        <f t="shared" si="476"/>
        <v>0</v>
      </c>
      <c r="DR451" s="67">
        <f t="shared" si="477"/>
        <v>0</v>
      </c>
      <c r="DS451" s="66" t="str">
        <f t="shared" si="478"/>
        <v>5 missed</v>
      </c>
      <c r="DT451" s="62">
        <f t="shared" si="479"/>
        <v>0</v>
      </c>
      <c r="DU451" s="68">
        <f t="shared" si="480"/>
        <v>0</v>
      </c>
      <c r="DV451" s="68" t="str">
        <f t="shared" si="481"/>
        <v>Q-0 A-0 || Q Total-3, A Total-2</v>
      </c>
      <c r="DW451" s="62" t="str" cm="1">
        <f t="array" ref="DW451">IFERROR(INDEX('Attendance-Slot-1'!$Q$2:$Q$1112,MATCH(1,('Attendance-Slot-1'!$A$2:$A$1112=$C451)*('Attendance-Slot-1'!$G$2:$G$1112=DW$2),0)),"No Data")</f>
        <v>No Data</v>
      </c>
      <c r="DX451" s="62" t="str" cm="1">
        <f t="array" ref="DX451">IFERROR(INDEX('Attendance-Slot-2'!$Q$2:$Q$2595,MATCH(1,('Attendance-Slot-2'!$A$2:$A$2595=$C451)*('Attendance-Slot-2'!$G$2:$G$2595=DW$2),0)),"No Data")</f>
        <v>P-S2_Onsite</v>
      </c>
      <c r="DY451" s="137">
        <f>VLOOKUP($DL451,'Written Exam Marks'!$H:$Q,10,FALSE)</f>
        <v>10.5</v>
      </c>
      <c r="DZ451" s="137">
        <f>VLOOKUP($DL451,'Written Exam Marks'!$H:$Q,9,FALSE)</f>
        <v>35</v>
      </c>
      <c r="EA451" s="62" t="str">
        <f t="shared" si="482"/>
        <v>Present</v>
      </c>
      <c r="EB451" s="62" t="str">
        <f t="shared" si="483"/>
        <v>P-S2_Onsite</v>
      </c>
      <c r="EC451" s="114" t="str">
        <f t="shared" si="420"/>
        <v>P-0, 
A-0, 
No Data-5</v>
      </c>
      <c r="ED451" s="114" t="str">
        <f t="shared" si="421"/>
        <v>P-5, 
A-0, 
No Data-0</v>
      </c>
      <c r="EE451" s="114" t="str">
        <f t="shared" si="484"/>
        <v>P-S2_Onsite</v>
      </c>
      <c r="EF451" s="114" t="str">
        <f t="shared" si="485"/>
        <v>P-S2_Onsite</v>
      </c>
      <c r="EG451" s="114" t="str">
        <f t="shared" si="486"/>
        <v>P-S2_Onsite</v>
      </c>
      <c r="EH451" s="114" t="str">
        <f t="shared" si="487"/>
        <v>P-S2_Onsite</v>
      </c>
      <c r="EI451" s="114" t="str">
        <f t="shared" si="488"/>
        <v>P-S2_Onsite</v>
      </c>
      <c r="EJ451" s="114" t="str">
        <f t="shared" si="489"/>
        <v>P-5, A-0, No Data-0</v>
      </c>
      <c r="EK451" s="114" t="s">
        <v>10453</v>
      </c>
      <c r="EL451" s="114">
        <v>17.5</v>
      </c>
      <c r="EM451" s="114">
        <v>10</v>
      </c>
      <c r="EN451" s="114" t="s">
        <v>10455</v>
      </c>
      <c r="EO451" s="114">
        <v>27.5</v>
      </c>
      <c r="EP451" s="114" t="s">
        <v>7217</v>
      </c>
      <c r="EQ451" s="114" t="s">
        <v>1054</v>
      </c>
      <c r="ER451" s="114" t="s">
        <v>4463</v>
      </c>
      <c r="ES451" s="114"/>
      <c r="ET451" s="30" t="s">
        <v>4463</v>
      </c>
    </row>
    <row r="452" spans="1:150" x14ac:dyDescent="0.25">
      <c r="A452" s="114">
        <v>449</v>
      </c>
      <c r="B452" s="114" t="s">
        <v>7224</v>
      </c>
      <c r="C452" s="80" t="s">
        <v>3243</v>
      </c>
      <c r="D452" s="30" t="s">
        <v>3244</v>
      </c>
      <c r="E452" s="30" t="s">
        <v>3245</v>
      </c>
      <c r="F452" s="33" t="s">
        <v>7201</v>
      </c>
      <c r="G452" s="30" t="s">
        <v>3246</v>
      </c>
      <c r="H452" s="143" t="s">
        <v>5</v>
      </c>
      <c r="I452" s="143" t="s">
        <v>5</v>
      </c>
      <c r="J452" s="143">
        <v>11</v>
      </c>
      <c r="K452" s="143">
        <v>15</v>
      </c>
      <c r="L452" s="143">
        <v>26</v>
      </c>
      <c r="M452" s="143">
        <v>65</v>
      </c>
      <c r="N452" s="40" t="s">
        <v>7314</v>
      </c>
      <c r="O452" s="40" t="s">
        <v>1593</v>
      </c>
      <c r="P452" s="13" t="str">
        <f t="shared" si="422"/>
        <v>2025EM1100449-MDSDF401</v>
      </c>
      <c r="Q452" s="40" t="str">
        <f t="shared" si="423"/>
        <v>2 missed</v>
      </c>
      <c r="R452" s="40" t="str">
        <f t="shared" si="424"/>
        <v>0 missed</v>
      </c>
      <c r="S452" s="40">
        <f t="shared" si="425"/>
        <v>1</v>
      </c>
      <c r="T452" s="40">
        <f t="shared" si="426"/>
        <v>1</v>
      </c>
      <c r="U452" s="41">
        <f t="shared" si="427"/>
        <v>0.33333333333333331</v>
      </c>
      <c r="V452" s="41">
        <f t="shared" si="428"/>
        <v>1</v>
      </c>
      <c r="W452" s="40" t="str">
        <f t="shared" si="429"/>
        <v>2 missed</v>
      </c>
      <c r="X452" s="113">
        <f t="shared" si="430"/>
        <v>2</v>
      </c>
      <c r="Y452" s="13">
        <f t="shared" si="431"/>
        <v>0.5</v>
      </c>
      <c r="Z452" s="13" t="str">
        <f t="shared" si="432"/>
        <v>Q-1 A-1 || Q Total-3, A Total-1</v>
      </c>
      <c r="AA452" s="113" t="str" cm="1">
        <f t="array" ref="AA452">IFERROR(INDEX('Attendance-Slot-1'!$Q$2:$Q$1112,MATCH(1,('Attendance-Slot-1'!$A$2:$A$1112=$C452)*('Attendance-Slot-1'!$G$2:$G$1112=AA$2),0)),"No Data")</f>
        <v>P-S1_Online</v>
      </c>
      <c r="AB452" s="113" t="str" cm="1">
        <f t="array" ref="AB452">IFERROR(INDEX('Attendance-Slot-2'!$Q$2:$Q$2595,MATCH(1,('Attendance-Slot-2'!$A$2:$A$2595=$C452)*('Attendance-Slot-2'!$G$2:$G$2595=AA$2),0)),"No Data")</f>
        <v>No Data</v>
      </c>
      <c r="AC452" s="133">
        <f>VLOOKUP($P452,'Written Exam Marks'!$H:$Q,10,FALSE)</f>
        <v>4</v>
      </c>
      <c r="AD452" s="133">
        <f>VLOOKUP($P452,'Written Exam Marks'!$H:$Q,9,FALSE)</f>
        <v>35</v>
      </c>
      <c r="AE452" s="113" t="str">
        <f t="shared" si="433"/>
        <v>Present</v>
      </c>
      <c r="AF452" s="113" t="str">
        <f t="shared" si="434"/>
        <v>P-S1_Online</v>
      </c>
      <c r="AG452" s="146" t="s">
        <v>5</v>
      </c>
      <c r="AH452" s="146" t="s">
        <v>5</v>
      </c>
      <c r="AI452" s="146" t="s">
        <v>5</v>
      </c>
      <c r="AJ452" s="146" t="s">
        <v>5</v>
      </c>
      <c r="AK452" s="146">
        <v>7</v>
      </c>
      <c r="AL452" s="146">
        <v>9</v>
      </c>
      <c r="AM452" s="146">
        <v>16</v>
      </c>
      <c r="AN452" s="146">
        <v>60</v>
      </c>
      <c r="AO452" s="43" t="s">
        <v>7336</v>
      </c>
      <c r="AP452" s="43" t="s">
        <v>1598</v>
      </c>
      <c r="AQ452" s="50" t="str">
        <f t="shared" si="435"/>
        <v>2025EM1100449-MDSDF402</v>
      </c>
      <c r="AR452" s="43" t="str">
        <f t="shared" si="436"/>
        <v>4 missed</v>
      </c>
      <c r="AS452" s="47" t="s">
        <v>7342</v>
      </c>
      <c r="AT452" s="43">
        <f t="shared" si="437"/>
        <v>2</v>
      </c>
      <c r="AU452" s="48" t="s">
        <v>7342</v>
      </c>
      <c r="AV452" s="49">
        <f t="shared" si="438"/>
        <v>0.33333333333333331</v>
      </c>
      <c r="AW452" s="48" t="s">
        <v>7342</v>
      </c>
      <c r="AX452" s="43" t="str">
        <f t="shared" si="439"/>
        <v>4 missed</v>
      </c>
      <c r="AY452" s="42">
        <f t="shared" si="440"/>
        <v>2</v>
      </c>
      <c r="AZ452" s="50">
        <f t="shared" si="441"/>
        <v>0.33333333333333331</v>
      </c>
      <c r="BA452" s="50" t="str">
        <f t="shared" si="442"/>
        <v>Q-2 A-- || Q Total-6, A Total-0</v>
      </c>
      <c r="BB452" s="42" t="str" cm="1">
        <f t="array" ref="BB452">IFERROR(INDEX('Attendance-Slot-1'!$Q$2:$Q$1112,MATCH(1,('Attendance-Slot-1'!$A$2:$A$1112=$C452)*('Attendance-Slot-1'!$G$2:$G$1112=BB$2),0)),"No Data")</f>
        <v>P-S1_Online</v>
      </c>
      <c r="BC452" s="42" t="str" cm="1">
        <f t="array" ref="BC452">IFERROR(INDEX('Attendance-Slot-2'!$Q$2:$Q$2595,MATCH(1,('Attendance-Slot-2'!$A$2:$A$2595=$C452)*('Attendance-Slot-2'!$G$2:$G$2595=BB$2),0)),"No Data")</f>
        <v>No Data</v>
      </c>
      <c r="BD452" s="134">
        <f>VLOOKUP($AQ452,'Written Exam Marks'!$H:$Q,10,FALSE)</f>
        <v>8</v>
      </c>
      <c r="BE452" s="134">
        <f>VLOOKUP($AQ452,'Written Exam Marks'!$H:$Q,9,FALSE)</f>
        <v>40</v>
      </c>
      <c r="BF452" s="42" t="str">
        <f t="shared" si="443"/>
        <v>Present</v>
      </c>
      <c r="BG452" s="42" t="str">
        <f t="shared" si="444"/>
        <v>P-S1_Online</v>
      </c>
      <c r="BH452" s="147">
        <v>16</v>
      </c>
      <c r="BI452" s="147">
        <v>14</v>
      </c>
      <c r="BJ452" s="147">
        <v>30</v>
      </c>
      <c r="BK452" s="147">
        <v>60</v>
      </c>
      <c r="BL452" s="52" t="s">
        <v>3697</v>
      </c>
      <c r="BM452" s="52" t="s">
        <v>1606</v>
      </c>
      <c r="BN452" s="57" t="str">
        <f t="shared" si="445"/>
        <v>2025EM1100449-MDSDF403</v>
      </c>
      <c r="BO452" s="52" t="str">
        <f t="shared" si="446"/>
        <v>0 missed</v>
      </c>
      <c r="BP452" s="52" t="str">
        <f t="shared" si="447"/>
        <v>0 missed</v>
      </c>
      <c r="BQ452" s="52">
        <f t="shared" si="448"/>
        <v>1</v>
      </c>
      <c r="BR452" s="52">
        <f t="shared" si="449"/>
        <v>1</v>
      </c>
      <c r="BS452" s="56">
        <f t="shared" si="450"/>
        <v>1</v>
      </c>
      <c r="BT452" s="56">
        <f t="shared" si="451"/>
        <v>1</v>
      </c>
      <c r="BU452" s="52" t="str">
        <f t="shared" si="452"/>
        <v>0 missed</v>
      </c>
      <c r="BV452" s="51">
        <f t="shared" si="453"/>
        <v>2</v>
      </c>
      <c r="BW452" s="57">
        <f t="shared" si="454"/>
        <v>1</v>
      </c>
      <c r="BX452" s="57" t="str">
        <f t="shared" si="455"/>
        <v>Q-1 A-1 || Q Total-1, A Total-1</v>
      </c>
      <c r="BY452" s="51" t="str" cm="1">
        <f t="array" ref="BY452">IFERROR(INDEX('Attendance-Slot-1'!$Q$2:$Q$1112,MATCH(1,('Attendance-Slot-1'!$A$2:$A$1112=$C452)*('Attendance-Slot-1'!$G$2:$G$1112=BY$2),0)),"No Data")</f>
        <v>P-S1_Online</v>
      </c>
      <c r="BZ452" s="51" t="str" cm="1">
        <f t="array" ref="BZ452">IFERROR(INDEX('Attendance-Slot-2'!$Q$2:$Q$2595,MATCH(1,('Attendance-Slot-2'!$A$2:$A$2595=$C452)*('Attendance-Slot-2'!$G$2:$G$2595=BY$2),0)),"No Data")</f>
        <v>No Data</v>
      </c>
      <c r="CA452" s="135">
        <f>VLOOKUP($BN452,'Written Exam Marks'!$H:$Q,10,FALSE)</f>
        <v>11.5</v>
      </c>
      <c r="CB452" s="135">
        <f>VLOOKUP($BN452,'Written Exam Marks'!$H:$Q,9,FALSE)</f>
        <v>40</v>
      </c>
      <c r="CC452" s="51" t="str">
        <f t="shared" si="456"/>
        <v>Present</v>
      </c>
      <c r="CD452" s="51" t="str">
        <f t="shared" si="457"/>
        <v>P-S1_Online</v>
      </c>
      <c r="CE452" s="29" t="s">
        <v>5</v>
      </c>
      <c r="CF452" s="29" t="s">
        <v>5</v>
      </c>
      <c r="CG452" s="29">
        <v>14</v>
      </c>
      <c r="CH452" s="29">
        <v>14</v>
      </c>
      <c r="CI452" s="29">
        <v>60</v>
      </c>
      <c r="CJ452" s="61" t="s">
        <v>7343</v>
      </c>
      <c r="CK452" s="61" t="s">
        <v>1613</v>
      </c>
      <c r="CL452" s="10" t="str">
        <f t="shared" si="458"/>
        <v>2025EM1100449-MDSDF404</v>
      </c>
      <c r="CM452" s="61" t="str">
        <f t="shared" si="459"/>
        <v>2 missed</v>
      </c>
      <c r="CN452" s="61" t="str">
        <f t="shared" si="460"/>
        <v>0 missed</v>
      </c>
      <c r="CO452" s="111">
        <f t="shared" si="461"/>
        <v>0</v>
      </c>
      <c r="CP452" s="111">
        <f t="shared" si="462"/>
        <v>1</v>
      </c>
      <c r="CQ452" s="9">
        <f t="shared" si="463"/>
        <v>0</v>
      </c>
      <c r="CR452" s="9">
        <f t="shared" si="464"/>
        <v>1</v>
      </c>
      <c r="CS452" s="61" t="str">
        <f t="shared" si="465"/>
        <v>2 missed</v>
      </c>
      <c r="CT452" s="111">
        <f t="shared" si="466"/>
        <v>1</v>
      </c>
      <c r="CU452" s="10">
        <f t="shared" si="467"/>
        <v>0.33333333333333331</v>
      </c>
      <c r="CV452" s="10" t="str">
        <f t="shared" si="468"/>
        <v>Q-0 A-1 || Q Total-2, A Total-1</v>
      </c>
      <c r="CW452" s="111" t="str" cm="1">
        <f t="array" ref="CW452">IFERROR(INDEX('Attendance-Slot-1'!$Q$2:$Q$1112,MATCH(1,('Attendance-Slot-1'!$A$2:$A$1112=$C452)*('Attendance-Slot-1'!$G$2:$G$1112=CW$2),0)),"No Data")</f>
        <v>P-S1_Online</v>
      </c>
      <c r="CX452" s="111" t="str" cm="1">
        <f t="array" ref="CX452">IFERROR(INDEX('Attendance-Slot-2'!$Q$2:$Q$2595,MATCH(1,('Attendance-Slot-2'!$A$2:$A$2595=$C452)*('Attendance-Slot-2'!$G$2:$G$2595=CW$2),0)),"No Data")</f>
        <v>No Data</v>
      </c>
      <c r="CY452" s="136">
        <f>VLOOKUP($CL452,'Written Exam Marks'!$H:$Q,10,FALSE)</f>
        <v>12</v>
      </c>
      <c r="CZ452" s="136">
        <f>VLOOKUP($CL452,'Written Exam Marks'!$H:$Q,9,FALSE)</f>
        <v>40</v>
      </c>
      <c r="DA452" s="111" t="str">
        <f t="shared" si="469"/>
        <v>Present</v>
      </c>
      <c r="DB452" s="111" t="str">
        <f t="shared" si="470"/>
        <v>P-S1_Online</v>
      </c>
      <c r="DC452" s="148" t="s">
        <v>5</v>
      </c>
      <c r="DD452" s="148" t="s">
        <v>5</v>
      </c>
      <c r="DE452" s="148" t="s">
        <v>5</v>
      </c>
      <c r="DF452" s="148" t="s">
        <v>5</v>
      </c>
      <c r="DG452" s="148" t="s">
        <v>5</v>
      </c>
      <c r="DH452" s="148">
        <v>0</v>
      </c>
      <c r="DI452" s="148">
        <v>65</v>
      </c>
      <c r="DJ452" s="66" t="s">
        <v>7351</v>
      </c>
      <c r="DK452" s="66" t="s">
        <v>1631</v>
      </c>
      <c r="DL452" s="68" t="str">
        <f t="shared" si="471"/>
        <v>2025EM1100449-MDSDF406</v>
      </c>
      <c r="DM452" s="66" t="str">
        <f t="shared" si="472"/>
        <v>3 missed</v>
      </c>
      <c r="DN452" s="66" t="str">
        <f t="shared" si="473"/>
        <v>2 missed</v>
      </c>
      <c r="DO452" s="62">
        <f t="shared" si="474"/>
        <v>0</v>
      </c>
      <c r="DP452" s="62">
        <f t="shared" si="475"/>
        <v>0</v>
      </c>
      <c r="DQ452" s="67">
        <f t="shared" si="476"/>
        <v>0</v>
      </c>
      <c r="DR452" s="67">
        <f t="shared" si="477"/>
        <v>0</v>
      </c>
      <c r="DS452" s="66" t="str">
        <f t="shared" si="478"/>
        <v>5 missed</v>
      </c>
      <c r="DT452" s="62">
        <f t="shared" si="479"/>
        <v>0</v>
      </c>
      <c r="DU452" s="68">
        <f t="shared" si="480"/>
        <v>0</v>
      </c>
      <c r="DV452" s="68" t="str">
        <f t="shared" si="481"/>
        <v>Q-0 A-0 || Q Total-3, A Total-2</v>
      </c>
      <c r="DW452" s="62" t="str" cm="1">
        <f t="array" ref="DW452">IFERROR(INDEX('Attendance-Slot-1'!$Q$2:$Q$1112,MATCH(1,('Attendance-Slot-1'!$A$2:$A$1112=$C452)*('Attendance-Slot-1'!$G$2:$G$1112=DW$2),0)),"No Data")</f>
        <v>P-S1_Online</v>
      </c>
      <c r="DX452" s="62" t="str" cm="1">
        <f t="array" ref="DX452">IFERROR(INDEX('Attendance-Slot-2'!$Q$2:$Q$2595,MATCH(1,('Attendance-Slot-2'!$A$2:$A$2595=$C452)*('Attendance-Slot-2'!$G$2:$G$2595=DW$2),0)),"No Data")</f>
        <v>No Data</v>
      </c>
      <c r="DY452" s="137">
        <f>VLOOKUP($DL452,'Written Exam Marks'!$H:$Q,10,FALSE)</f>
        <v>24</v>
      </c>
      <c r="DZ452" s="137">
        <f>VLOOKUP($DL452,'Written Exam Marks'!$H:$Q,9,FALSE)</f>
        <v>35</v>
      </c>
      <c r="EA452" s="62" t="str">
        <f t="shared" si="482"/>
        <v>Present</v>
      </c>
      <c r="EB452" s="62" t="str">
        <f t="shared" si="483"/>
        <v>P-S1_Online</v>
      </c>
      <c r="EC452" s="114" t="str">
        <f t="shared" ref="EC452:EC512" si="490">"P-"&amp;(COUNTIF($AA452,"P-*")
+COUNTIF($BB452,"P-*")
+COUNTIF($BY452,"P-*")
+COUNTIF($CW452,"P-*")
+COUNTIF($DW452,"P-*"))&amp;", 
A-"&amp;(COUNTIF($AA452,"A-*")
+COUNTIF($BB452,"A-*")
+COUNTIF($BY452,"A-*")
+COUNTIF($CW452,"A-*")
+COUNTIF($DW452,"A-*"))&amp;", 
No Data-"&amp;(COUNTIF($AA452,"No Data")
+COUNTIF($BB452,"No Data")
+COUNTIF($BY452,"No Data")
+COUNTIF($CW452,"No Data")
+COUNTIF($DW452,"No Data"))</f>
        <v>P-5, 
A-0, 
No Data-0</v>
      </c>
      <c r="ED452" s="114" t="str">
        <f t="shared" ref="ED452:ED512" si="491">"P-"&amp;(COUNTIF($AB452,"P-*")
+COUNTIF($BC452,"P-*")
+COUNTIF($BZ452,"P-*")
+COUNTIF($CX452,"P-*")
+COUNTIF($DX452,"P-*"))&amp;", 
A-"&amp;(COUNTIF($AB452,"A-*")
+COUNTIF($BC452,"A-*")
+COUNTIF($BZ452,"A-*")
+COUNTIF($CX452,"A-*")
+COUNTIF($DX452,"A-*"))&amp;", 
No Data-"&amp;(COUNTIF($AB452,"No Data")
+COUNTIF($BC452,"No Data")
+COUNTIF($BZ452,"No Data")
+COUNTIF($CX452,"No Data")
+COUNTIF($DX452,"No Data"))</f>
        <v>P-0, 
A-0, 
No Data-5</v>
      </c>
      <c r="EE452" s="114" t="str">
        <f t="shared" si="484"/>
        <v>P-S1_Online</v>
      </c>
      <c r="EF452" s="114" t="str">
        <f t="shared" si="485"/>
        <v>P-S1_Online</v>
      </c>
      <c r="EG452" s="114" t="str">
        <f t="shared" si="486"/>
        <v>P-S1_Online</v>
      </c>
      <c r="EH452" s="114" t="str">
        <f t="shared" si="487"/>
        <v>P-S1_Online</v>
      </c>
      <c r="EI452" s="114" t="str">
        <f t="shared" si="488"/>
        <v>P-S1_Online</v>
      </c>
      <c r="EJ452" s="114" t="str">
        <f t="shared" si="489"/>
        <v>P-5, A-0, No Data-0</v>
      </c>
      <c r="EK452" s="114" t="s">
        <v>10453</v>
      </c>
      <c r="EL452" s="114">
        <v>27.5</v>
      </c>
      <c r="EM452" s="114">
        <v>9</v>
      </c>
      <c r="EN452" s="114">
        <v>58</v>
      </c>
      <c r="EO452" s="114">
        <v>94.5</v>
      </c>
      <c r="EP452" s="114" t="s">
        <v>7217</v>
      </c>
      <c r="EQ452" s="114" t="s">
        <v>1031</v>
      </c>
      <c r="ER452" s="114" t="s">
        <v>3243</v>
      </c>
      <c r="ES452" s="114"/>
      <c r="ET452" s="30" t="s">
        <v>3243</v>
      </c>
    </row>
    <row r="453" spans="1:150" x14ac:dyDescent="0.25">
      <c r="A453" s="114">
        <v>450</v>
      </c>
      <c r="B453" s="114" t="s">
        <v>7224</v>
      </c>
      <c r="C453" s="80" t="s">
        <v>3252</v>
      </c>
      <c r="D453" s="30" t="s">
        <v>3253</v>
      </c>
      <c r="E453" s="30" t="s">
        <v>3254</v>
      </c>
      <c r="F453" s="33" t="s">
        <v>7201</v>
      </c>
      <c r="G453" s="30" t="s">
        <v>3255</v>
      </c>
      <c r="H453" s="143">
        <v>14</v>
      </c>
      <c r="I453" s="143">
        <v>15</v>
      </c>
      <c r="J453" s="143">
        <v>17</v>
      </c>
      <c r="K453" s="143">
        <v>15</v>
      </c>
      <c r="L453" s="143">
        <v>61</v>
      </c>
      <c r="M453" s="143">
        <v>65</v>
      </c>
      <c r="N453" s="40" t="s">
        <v>7314</v>
      </c>
      <c r="O453" s="40" t="s">
        <v>1593</v>
      </c>
      <c r="P453" s="13" t="str">
        <f t="shared" ref="P453:P512" si="492">CONCATENATE($C453,"-",$O453)</f>
        <v>2025EM1100450-MDSDF401</v>
      </c>
      <c r="Q453" s="40" t="str">
        <f t="shared" ref="Q453:Q512" si="493">COUNTIF($H453:$J453,"A") &amp; " " &amp; "missed"</f>
        <v>0 missed</v>
      </c>
      <c r="R453" s="40" t="str">
        <f t="shared" ref="R453:R512" si="494">COUNTIF($K453,"A") &amp; " " &amp; "missed"</f>
        <v>0 missed</v>
      </c>
      <c r="S453" s="40">
        <f t="shared" ref="S453:S512" si="495">3-LEFT($Q453,1)</f>
        <v>3</v>
      </c>
      <c r="T453" s="40">
        <f t="shared" ref="T453:T512" si="496">1-LEFT($R453,1)</f>
        <v>1</v>
      </c>
      <c r="U453" s="41">
        <f t="shared" ref="U453:U512" si="497">$S453/3</f>
        <v>1</v>
      </c>
      <c r="V453" s="41">
        <f t="shared" ref="V453:V512" si="498">$T453/1</f>
        <v>1</v>
      </c>
      <c r="W453" s="40" t="str">
        <f t="shared" ref="W453:W512" si="499">COUNTIF($H453:$K453,"A") &amp; " " &amp; "missed"</f>
        <v>0 missed</v>
      </c>
      <c r="X453" s="113">
        <f t="shared" ref="X453:X512" si="500">4- COUNTIF($H453:$K453, "A")</f>
        <v>4</v>
      </c>
      <c r="Y453" s="13">
        <f t="shared" ref="Y453:Y512" si="501">$X453/4</f>
        <v>1</v>
      </c>
      <c r="Z453" s="13" t="str">
        <f t="shared" ref="Z453:Z512" si="502">CONCATENATE("Q-",$S453," A-",$T453," || Q Total-3, A Total-1")</f>
        <v>Q-3 A-1 || Q Total-3, A Total-1</v>
      </c>
      <c r="AA453" s="113" t="str" cm="1">
        <f t="array" ref="AA453">IFERROR(INDEX('Attendance-Slot-1'!$Q$2:$Q$1112,MATCH(1,('Attendance-Slot-1'!$A$2:$A$1112=$C453)*('Attendance-Slot-1'!$G$2:$G$1112=AA$2),0)),"No Data")</f>
        <v>No Data</v>
      </c>
      <c r="AB453" s="113" t="str" cm="1">
        <f t="array" ref="AB453">IFERROR(INDEX('Attendance-Slot-2'!$Q$2:$Q$2595,MATCH(1,('Attendance-Slot-2'!$A$2:$A$2595=$C453)*('Attendance-Slot-2'!$G$2:$G$2595=AA$2),0)),"No Data")</f>
        <v>P-S2_Onsite</v>
      </c>
      <c r="AC453" s="133">
        <f>VLOOKUP($P453,'Written Exam Marks'!$H:$Q,10,FALSE)</f>
        <v>31.5</v>
      </c>
      <c r="AD453" s="133">
        <f>VLOOKUP($P453,'Written Exam Marks'!$H:$Q,9,FALSE)</f>
        <v>35</v>
      </c>
      <c r="AE453" s="113" t="str">
        <f t="shared" ref="AE453:AE512" si="503">IF(COUNTIF($AA453:$AB453,"P-*")&gt;0,"Present",
IF(COUNTIF($AA453:$AB453,"A-*")&gt;0,"Absent",
IF(COUNTIF($AA453:$AB453,"No Data")&gt;0,"No Data","")))</f>
        <v>Present</v>
      </c>
      <c r="AF453" s="113" t="str">
        <f t="shared" ref="AF453:AF512" si="504">IF(LEFT($AA453,2)="P-",$AA453,IF(LEFT($AB453,2)="P-",$AB453,IF(LEFT($AA453,2)="A-",$AA453,IF(LEFT($AB453,2)="A-",$AB453,IF($AA453="No Data",$AA453,IF($AB453="No Data",$AB453,""))))))</f>
        <v>P-S2_Onsite</v>
      </c>
      <c r="AG453" s="146">
        <v>10</v>
      </c>
      <c r="AH453" s="146">
        <v>9.5</v>
      </c>
      <c r="AI453" s="146">
        <v>10</v>
      </c>
      <c r="AJ453" s="146">
        <v>10</v>
      </c>
      <c r="AK453" s="146">
        <v>9</v>
      </c>
      <c r="AL453" s="146">
        <v>10</v>
      </c>
      <c r="AM453" s="146">
        <v>58.5</v>
      </c>
      <c r="AN453" s="146">
        <v>60</v>
      </c>
      <c r="AO453" s="43" t="s">
        <v>7336</v>
      </c>
      <c r="AP453" s="43" t="s">
        <v>1598</v>
      </c>
      <c r="AQ453" s="50" t="str">
        <f t="shared" ref="AQ453:AQ512" si="505">CONCATENATE($C453,"-",$AP453)</f>
        <v>2025EM1100450-MDSDF402</v>
      </c>
      <c r="AR453" s="43" t="str">
        <f t="shared" ref="AR453:AR512" si="506">COUNTIF($AG453:$AL453, "A") &amp; " " &amp;"missed"</f>
        <v>0 missed</v>
      </c>
      <c r="AS453" s="47" t="s">
        <v>7342</v>
      </c>
      <c r="AT453" s="43">
        <f t="shared" ref="AT453:AT512" si="507">6- COUNTIF($AG453:$AL453, "A")</f>
        <v>6</v>
      </c>
      <c r="AU453" s="48" t="s">
        <v>7342</v>
      </c>
      <c r="AV453" s="49">
        <f t="shared" ref="AV453:AV512" si="508">$AT453/6</f>
        <v>1</v>
      </c>
      <c r="AW453" s="48" t="s">
        <v>7342</v>
      </c>
      <c r="AX453" s="43" t="str">
        <f t="shared" ref="AX453:AX512" si="509">COUNTIF($AG453:$AL453,"A") &amp; " " &amp; "missed"</f>
        <v>0 missed</v>
      </c>
      <c r="AY453" s="42">
        <f t="shared" ref="AY453:AY512" si="510">6- COUNTIF($AG453:$AL453, "A")</f>
        <v>6</v>
      </c>
      <c r="AZ453" s="50">
        <f t="shared" ref="AZ453:AZ512" si="511">$AY453/6</f>
        <v>1</v>
      </c>
      <c r="BA453" s="50" t="str">
        <f t="shared" ref="BA453:BA512" si="512">CONCATENATE("Q-",$AT453," A-",$AU453," || Q Total-6, A Total-0")</f>
        <v>Q-6 A-- || Q Total-6, A Total-0</v>
      </c>
      <c r="BB453" s="42" t="str" cm="1">
        <f t="array" ref="BB453">IFERROR(INDEX('Attendance-Slot-1'!$Q$2:$Q$1112,MATCH(1,('Attendance-Slot-1'!$A$2:$A$1112=$C453)*('Attendance-Slot-1'!$G$2:$G$1112=BB$2),0)),"No Data")</f>
        <v>P-S1_Onsite</v>
      </c>
      <c r="BC453" s="42" t="str" cm="1">
        <f t="array" ref="BC453">IFERROR(INDEX('Attendance-Slot-2'!$Q$2:$Q$2595,MATCH(1,('Attendance-Slot-2'!$A$2:$A$2595=$C453)*('Attendance-Slot-2'!$G$2:$G$2595=BB$2),0)),"No Data")</f>
        <v>No Data</v>
      </c>
      <c r="BD453" s="134">
        <f>VLOOKUP($AQ453,'Written Exam Marks'!$H:$Q,10,FALSE)</f>
        <v>32</v>
      </c>
      <c r="BE453" s="134">
        <f>VLOOKUP($AQ453,'Written Exam Marks'!$H:$Q,9,FALSE)</f>
        <v>40</v>
      </c>
      <c r="BF453" s="42" t="str">
        <f t="shared" ref="BF453:BF512" si="513">IF(COUNTIF($BB453:$BC453,"P-*")&gt;0,"Present",
IF(COUNTIF($BB453:$BC453,"A-*")&gt;0,"Absent",
IF(COUNTIF($BB453:$BC453,"No Data")&gt;0,"No Data","")))</f>
        <v>Present</v>
      </c>
      <c r="BG453" s="42" t="str">
        <f t="shared" ref="BG453:BG512" si="514">IF(LEFT($BB453,2)="P-",$BB453,IF(LEFT($BC453,2)="P-",$BC453,IF(LEFT($BB453,2)="A-",$BB453,IF(LEFT($BC453,2)="A-",$BC453,IF($BB453="No Data",$BB453,IF($BC453="No Data",$BC453,""))))))</f>
        <v>P-S1_Onsite</v>
      </c>
      <c r="BH453" s="147">
        <v>19</v>
      </c>
      <c r="BI453" s="147">
        <v>20</v>
      </c>
      <c r="BJ453" s="147">
        <v>39</v>
      </c>
      <c r="BK453" s="147">
        <v>60</v>
      </c>
      <c r="BL453" s="52" t="s">
        <v>3697</v>
      </c>
      <c r="BM453" s="52" t="s">
        <v>1606</v>
      </c>
      <c r="BN453" s="57" t="str">
        <f t="shared" ref="BN453:BN512" si="515">CONCATENATE($C453,"-",$BM453)</f>
        <v>2025EM1100450-MDSDF403</v>
      </c>
      <c r="BO453" s="52" t="str">
        <f t="shared" ref="BO453:BO512" si="516">COUNTIF($BH453,"A") &amp; " " &amp; "missed"</f>
        <v>0 missed</v>
      </c>
      <c r="BP453" s="52" t="str">
        <f t="shared" ref="BP453:BP512" si="517">COUNTIF($BI453,"A") &amp; " " &amp; "missed"</f>
        <v>0 missed</v>
      </c>
      <c r="BQ453" s="52">
        <f t="shared" ref="BQ453:BQ512" si="518">1-LEFT($BO453,1)</f>
        <v>1</v>
      </c>
      <c r="BR453" s="52">
        <f t="shared" ref="BR453:BR512" si="519">1-LEFT($BP453,1)</f>
        <v>1</v>
      </c>
      <c r="BS453" s="56">
        <f t="shared" ref="BS453:BS512" si="520">$BQ453/1</f>
        <v>1</v>
      </c>
      <c r="BT453" s="56">
        <f t="shared" ref="BT453:BT512" si="521">$BR453/1</f>
        <v>1</v>
      </c>
      <c r="BU453" s="52" t="str">
        <f t="shared" ref="BU453:BU512" si="522">COUNTIF($BH453:$BI453,"A") &amp; " " &amp; "missed"</f>
        <v>0 missed</v>
      </c>
      <c r="BV453" s="51">
        <f t="shared" ref="BV453:BV512" si="523">2- COUNTIF($BH453:$BI453, "A")</f>
        <v>2</v>
      </c>
      <c r="BW453" s="57">
        <f t="shared" ref="BW453:BW512" si="524">$BV453/2</f>
        <v>1</v>
      </c>
      <c r="BX453" s="57" t="str">
        <f t="shared" ref="BX453:BX512" si="525">CONCATENATE("Q-",$BQ453," A-",$BR453," || Q Total-1, A Total-1")</f>
        <v>Q-1 A-1 || Q Total-1, A Total-1</v>
      </c>
      <c r="BY453" s="51" t="str" cm="1">
        <f t="array" ref="BY453">IFERROR(INDEX('Attendance-Slot-1'!$Q$2:$Q$1112,MATCH(1,('Attendance-Slot-1'!$A$2:$A$1112=$C453)*('Attendance-Slot-1'!$G$2:$G$1112=BY$2),0)),"No Data")</f>
        <v>No Data</v>
      </c>
      <c r="BZ453" s="51" t="str" cm="1">
        <f t="array" ref="BZ453">IFERROR(INDEX('Attendance-Slot-2'!$Q$2:$Q$2595,MATCH(1,('Attendance-Slot-2'!$A$2:$A$2595=$C453)*('Attendance-Slot-2'!$G$2:$G$2595=BY$2),0)),"No Data")</f>
        <v>P-S2_Onsite</v>
      </c>
      <c r="CA453" s="135">
        <f>VLOOKUP($BN453,'Written Exam Marks'!$H:$Q,10,FALSE)</f>
        <v>32.5</v>
      </c>
      <c r="CB453" s="135">
        <f>VLOOKUP($BN453,'Written Exam Marks'!$H:$Q,9,FALSE)</f>
        <v>40</v>
      </c>
      <c r="CC453" s="51" t="str">
        <f t="shared" ref="CC453:CC512" si="526">IF(COUNTIF($BY453:$BZ453,"P-*")&gt;0,"Present",
IF(COUNTIF($BY453:$BZ453,"A-*")&gt;0,"Absent",
IF(COUNTIF($BY453:$BZ453,"No Data")&gt;0,"No Data","")))</f>
        <v>Present</v>
      </c>
      <c r="CD453" s="51" t="str">
        <f t="shared" ref="CD453:CD512" si="527">IF(LEFT($BY453,2)="P-",$BY453,IF(LEFT($BZ453,2)="P-",$BZ453,IF(LEFT($BY453,2)="A-",$BY453,IF(LEFT($BZ453,2)="A-",$BZ453,IF($BY453="No Data",$BY453,IF($BZ453="No Data",$BZ453,""))))))</f>
        <v>P-S2_Onsite</v>
      </c>
      <c r="CE453" s="29">
        <v>20</v>
      </c>
      <c r="CF453" s="29">
        <v>20</v>
      </c>
      <c r="CG453" s="29">
        <v>17</v>
      </c>
      <c r="CH453" s="29">
        <v>57</v>
      </c>
      <c r="CI453" s="29">
        <v>60</v>
      </c>
      <c r="CJ453" s="61" t="s">
        <v>7343</v>
      </c>
      <c r="CK453" s="61" t="s">
        <v>1613</v>
      </c>
      <c r="CL453" s="10" t="str">
        <f t="shared" ref="CL453:CL512" si="528">CONCATENATE($C453,"-",$CK453)</f>
        <v>2025EM1100450-MDSDF404</v>
      </c>
      <c r="CM453" s="61" t="str">
        <f t="shared" ref="CM453:CM512" si="529">COUNTIF($CE453:$CF453,"A") &amp; " " &amp; "missed"</f>
        <v>0 missed</v>
      </c>
      <c r="CN453" s="61" t="str">
        <f t="shared" ref="CN453:CN512" si="530">COUNTIF($CG453,"A") &amp; " " &amp; "missed"</f>
        <v>0 missed</v>
      </c>
      <c r="CO453" s="111">
        <f t="shared" ref="CO453:CO512" si="531">2-LEFT($CM453,1)</f>
        <v>2</v>
      </c>
      <c r="CP453" s="111">
        <f t="shared" ref="CP453:CP512" si="532">1-LEFT($CN453,1)</f>
        <v>1</v>
      </c>
      <c r="CQ453" s="9">
        <f t="shared" ref="CQ453:CQ512" si="533">$CO453/2</f>
        <v>1</v>
      </c>
      <c r="CR453" s="9">
        <f t="shared" ref="CR453:CR512" si="534">$CP453/1</f>
        <v>1</v>
      </c>
      <c r="CS453" s="61" t="str">
        <f t="shared" ref="CS453:CS512" si="535">COUNTIF($CE453:$CG453,"A") &amp; " " &amp; "missed"</f>
        <v>0 missed</v>
      </c>
      <c r="CT453" s="111">
        <f t="shared" ref="CT453:CT512" si="536">3- COUNTIF($CE453:$CG453, "A")</f>
        <v>3</v>
      </c>
      <c r="CU453" s="10">
        <f t="shared" ref="CU453:CU512" si="537">$CT453/3</f>
        <v>1</v>
      </c>
      <c r="CV453" s="10" t="str">
        <f t="shared" ref="CV453:CV512" si="538">CONCATENATE("Q-",$CO453," A-",$CP453," || Q Total-2, A Total-1")</f>
        <v>Q-2 A-1 || Q Total-2, A Total-1</v>
      </c>
      <c r="CW453" s="111" t="str" cm="1">
        <f t="array" ref="CW453">IFERROR(INDEX('Attendance-Slot-1'!$Q$2:$Q$1112,MATCH(1,('Attendance-Slot-1'!$A$2:$A$1112=$C453)*('Attendance-Slot-1'!$G$2:$G$1112=CW$2),0)),"No Data")</f>
        <v>No Data</v>
      </c>
      <c r="CX453" s="111" t="str" cm="1">
        <f t="array" ref="CX453">IFERROR(INDEX('Attendance-Slot-2'!$Q$2:$Q$2595,MATCH(1,('Attendance-Slot-2'!$A$2:$A$2595=$C453)*('Attendance-Slot-2'!$G$2:$G$2595=CW$2),0)),"No Data")</f>
        <v>P-S2_Onsite</v>
      </c>
      <c r="CY453" s="136">
        <f>VLOOKUP($CL453,'Written Exam Marks'!$H:$Q,10,FALSE)</f>
        <v>30</v>
      </c>
      <c r="CZ453" s="136">
        <f>VLOOKUP($CL453,'Written Exam Marks'!$H:$Q,9,FALSE)</f>
        <v>40</v>
      </c>
      <c r="DA453" s="111" t="str">
        <f t="shared" ref="DA453:DA512" si="539">IF(COUNTIF($CW453:$CX453,"P-*")&gt;0,"Present",
IF(COUNTIF($CW453:$CX453,"A-*")&gt;0,"Absent",
IF(COUNTIF($CW453:$CX453,"No Data")&gt;0,"No Data","")))</f>
        <v>Present</v>
      </c>
      <c r="DB453" s="111" t="str">
        <f t="shared" ref="DB453:DB512" si="540">IF(LEFT($CW453,2)="P-",$CW453,IF(LEFT($CX453,2)="P-",$CX453,IF(LEFT($CW453,2)="A-",$CW453,IF(LEFT($CX453,2)="A-",$CX453,IF($CW453="No Data",$CW453,IF($CX453="No Data",$CX453,""))))))</f>
        <v>P-S2_Onsite</v>
      </c>
      <c r="DC453" s="148">
        <v>5</v>
      </c>
      <c r="DD453" s="148">
        <v>7</v>
      </c>
      <c r="DE453" s="148" t="s">
        <v>5</v>
      </c>
      <c r="DF453" s="148" t="s">
        <v>5</v>
      </c>
      <c r="DG453" s="148" t="s">
        <v>5</v>
      </c>
      <c r="DH453" s="148">
        <v>12</v>
      </c>
      <c r="DI453" s="148">
        <v>65</v>
      </c>
      <c r="DJ453" s="66" t="s">
        <v>7351</v>
      </c>
      <c r="DK453" s="66" t="s">
        <v>1631</v>
      </c>
      <c r="DL453" s="68" t="str">
        <f t="shared" ref="DL453:DL512" si="541">CONCATENATE($C453,"-",$DK453)</f>
        <v>2025EM1100450-MDSDF406</v>
      </c>
      <c r="DM453" s="66" t="str">
        <f t="shared" ref="DM453:DM512" si="542">COUNTIF($DC453:$DE453,"A") &amp; " " &amp; "missed"</f>
        <v>1 missed</v>
      </c>
      <c r="DN453" s="66" t="str">
        <f t="shared" ref="DN453:DN512" si="543">COUNTIF($DF453:$DG453,"A") &amp; " " &amp; "missed"</f>
        <v>2 missed</v>
      </c>
      <c r="DO453" s="62">
        <f t="shared" ref="DO453:DO512" si="544">3-LEFT($DM453,1)</f>
        <v>2</v>
      </c>
      <c r="DP453" s="62">
        <f t="shared" ref="DP453:DP512" si="545">2-LEFT($DN453,1)</f>
        <v>0</v>
      </c>
      <c r="DQ453" s="67">
        <f t="shared" ref="DQ453:DQ512" si="546">$DO453/3</f>
        <v>0.66666666666666663</v>
      </c>
      <c r="DR453" s="67">
        <f t="shared" ref="DR453:DR512" si="547">$DP453/2</f>
        <v>0</v>
      </c>
      <c r="DS453" s="66" t="str">
        <f t="shared" ref="DS453:DS512" si="548">COUNTIF($DC453:$DG453,"A") &amp; " " &amp; "missed"</f>
        <v>3 missed</v>
      </c>
      <c r="DT453" s="62">
        <f t="shared" ref="DT453:DT512" si="549">5- COUNTIF($DC453:$DG453, "A")</f>
        <v>2</v>
      </c>
      <c r="DU453" s="68">
        <f t="shared" ref="DU453:DU512" si="550">$DT453/5</f>
        <v>0.4</v>
      </c>
      <c r="DV453" s="68" t="str">
        <f t="shared" ref="DV453:DV512" si="551">CONCATENATE("Q-",$DO453," A-",$DP453," || Q Total-3, A Total-2")</f>
        <v>Q-2 A-0 || Q Total-3, A Total-2</v>
      </c>
      <c r="DW453" s="62" t="str" cm="1">
        <f t="array" ref="DW453">IFERROR(INDEX('Attendance-Slot-1'!$Q$2:$Q$1112,MATCH(1,('Attendance-Slot-1'!$A$2:$A$1112=$C453)*('Attendance-Slot-1'!$G$2:$G$1112=DW$2),0)),"No Data")</f>
        <v>No Data</v>
      </c>
      <c r="DX453" s="62" t="str" cm="1">
        <f t="array" ref="DX453">IFERROR(INDEX('Attendance-Slot-2'!$Q$2:$Q$2595,MATCH(1,('Attendance-Slot-2'!$A$2:$A$2595=$C453)*('Attendance-Slot-2'!$G$2:$G$2595=DW$2),0)),"No Data")</f>
        <v>No Data</v>
      </c>
      <c r="DY453" s="137" t="e">
        <f>VLOOKUP($DL453,'Written Exam Marks'!$H:$Q,10,FALSE)</f>
        <v>#N/A</v>
      </c>
      <c r="DZ453" s="137" t="e">
        <f>VLOOKUP($DL453,'Written Exam Marks'!$H:$Q,9,FALSE)</f>
        <v>#N/A</v>
      </c>
      <c r="EA453" s="62" t="str">
        <f t="shared" ref="EA453:EA512" si="552">IF(COUNTIF($DW453:$DX453,"P-*")&gt;0,"Present",
IF(COUNTIF($DW453:$DX453,"A-*")&gt;0,"Absent",
IF(COUNTIF($DW453:$DX453,"No Data")&gt;0,"No Data","")))</f>
        <v>No Data</v>
      </c>
      <c r="EB453" s="62" t="str">
        <f t="shared" ref="EB453:EB512" si="553">IF(LEFT($DW453,2)="P-",$DW453,IF(LEFT($DX453,2)="P-",$DX453,IF(LEFT($DW453,2)="A-",$DW453,IF(LEFT($DX453,2)="A-",$DX453,IF($DW453="No Data",$DW453,IF($DX453="No Data",$DX453,""))))))</f>
        <v>No Data</v>
      </c>
      <c r="EC453" s="114" t="str">
        <f t="shared" si="490"/>
        <v>P-1, 
A-0, 
No Data-4</v>
      </c>
      <c r="ED453" s="114" t="str">
        <f t="shared" si="491"/>
        <v>P-3, 
A-0, 
No Data-2</v>
      </c>
      <c r="EE453" s="114" t="str">
        <f t="shared" ref="EE453:EE512" si="554">IF(LEFT($AA453,2)="P-",$AA453,
IF(LEFT($AB453,2)="P-",$AB453,
IF(LEFT($AA453,2)="A-",$AA453,
IF(LEFT($AB453,2)="A-",$AB453,
IF($AA453="No Data",$AA453,
IF($AB453="No Data",$AB453,""))))))</f>
        <v>P-S2_Onsite</v>
      </c>
      <c r="EF453" s="114" t="str">
        <f t="shared" ref="EF453:EF512" si="555">IF(LEFT($BB453,2)="P-",$BB453,
IF(LEFT($BC453,2)="P-",$BC453,
IF(LEFT($BB453,2)="A-",$BB453,
IF(LEFT($BC453,2)="A-",$BC453,
IF($BB453="No Data",$BB453,
IF($BC453="No Data",$BC453,""))))))</f>
        <v>P-S1_Onsite</v>
      </c>
      <c r="EG453" s="114" t="str">
        <f t="shared" ref="EG453:EG512" si="556">IF(LEFT($BY453,2)="P-",$BY453,
IF(LEFT($BZ453,2)="P-",$BZ453,
IF(LEFT($BY453,2)="A-",$BY453,
IF(LEFT($BZ453,2)="A-",$BZ453,
IF($BY453="No Data",$BY453,
IF($BZ453="No Data",$BZ453,""))))))</f>
        <v>P-S2_Onsite</v>
      </c>
      <c r="EH453" s="114" t="str">
        <f t="shared" ref="EH453:EH512" si="557">IF(LEFT($CW453,2)="P-",$CW453,
IF(LEFT($CX453,2)="P-",$CX453,
IF(LEFT($CW453,2)="A-",$CW453,
IF(LEFT($CX453,2)="A-",$CX453,
IF($CW453="No Data",$CW453,
IF($CX453="No Data",$CX453,""))))))</f>
        <v>P-S2_Onsite</v>
      </c>
      <c r="EI453" s="114" t="str">
        <f t="shared" ref="EI453:EI512" si="558">IF(LEFT($DW453,2)="P-",$DW453,
IF(LEFT($DX453,2)="P-",$DX453,
IF(LEFT($DW453,2)="A-",$DW453,
IF(LEFT($DX453,2)="A-",$DX453,
IF($DW453="No Data",$DW453,
IF($DX453="No Data",$DX453,""))))))</f>
        <v>No Data</v>
      </c>
      <c r="EJ453" s="114" t="str">
        <f t="shared" ref="EJ453:EJ512" si="559">"P-"&amp;COUNTIF($EE453:$EI453,"P-*")&amp;", A-"&amp;COUNTIF($EE453:$EI453,"A-*")&amp;", No Data-"&amp;COUNTIF($EE453:$EI453,"No Data")</f>
        <v>P-4, A-0, No Data-1</v>
      </c>
      <c r="EK453" s="114" t="s">
        <v>10453</v>
      </c>
      <c r="EL453" s="114">
        <v>27</v>
      </c>
      <c r="EM453" s="114">
        <v>9</v>
      </c>
      <c r="EN453" s="114">
        <v>46</v>
      </c>
      <c r="EO453" s="114">
        <v>82</v>
      </c>
      <c r="EP453" s="114" t="s">
        <v>7217</v>
      </c>
      <c r="EQ453" s="114" t="s">
        <v>1054</v>
      </c>
      <c r="ER453" s="114" t="s">
        <v>3252</v>
      </c>
      <c r="ES453" s="114"/>
      <c r="ET453" s="30" t="s">
        <v>3252</v>
      </c>
    </row>
    <row r="454" spans="1:150" x14ac:dyDescent="0.25">
      <c r="A454" s="114">
        <v>451</v>
      </c>
      <c r="B454" s="114" t="s">
        <v>7224</v>
      </c>
      <c r="C454" s="80" t="s">
        <v>4467</v>
      </c>
      <c r="D454" s="30" t="s">
        <v>4468</v>
      </c>
      <c r="E454" s="30" t="s">
        <v>4469</v>
      </c>
      <c r="F454" s="33" t="s">
        <v>7201</v>
      </c>
      <c r="G454" s="30" t="s">
        <v>4470</v>
      </c>
      <c r="H454" s="143" t="s">
        <v>5</v>
      </c>
      <c r="I454" s="143" t="s">
        <v>5</v>
      </c>
      <c r="J454" s="143" t="s">
        <v>5</v>
      </c>
      <c r="K454" s="143" t="s">
        <v>5</v>
      </c>
      <c r="L454" s="143">
        <v>0</v>
      </c>
      <c r="M454" s="143">
        <v>65</v>
      </c>
      <c r="N454" s="40" t="s">
        <v>7314</v>
      </c>
      <c r="O454" s="40" t="s">
        <v>1593</v>
      </c>
      <c r="P454" s="13" t="str">
        <f t="shared" si="492"/>
        <v>2025EM1100451-MDSDF401</v>
      </c>
      <c r="Q454" s="40" t="str">
        <f t="shared" si="493"/>
        <v>3 missed</v>
      </c>
      <c r="R454" s="40" t="str">
        <f t="shared" si="494"/>
        <v>1 missed</v>
      </c>
      <c r="S454" s="40">
        <f t="shared" si="495"/>
        <v>0</v>
      </c>
      <c r="T454" s="40">
        <f t="shared" si="496"/>
        <v>0</v>
      </c>
      <c r="U454" s="41">
        <f t="shared" si="497"/>
        <v>0</v>
      </c>
      <c r="V454" s="41">
        <f t="shared" si="498"/>
        <v>0</v>
      </c>
      <c r="W454" s="40" t="str">
        <f t="shared" si="499"/>
        <v>4 missed</v>
      </c>
      <c r="X454" s="113">
        <f t="shared" si="500"/>
        <v>0</v>
      </c>
      <c r="Y454" s="13">
        <f t="shared" si="501"/>
        <v>0</v>
      </c>
      <c r="Z454" s="13" t="str">
        <f t="shared" si="502"/>
        <v>Q-0 A-0 || Q Total-3, A Total-1</v>
      </c>
      <c r="AA454" s="113" t="str" cm="1">
        <f t="array" ref="AA454">IFERROR(INDEX('Attendance-Slot-1'!$Q$2:$Q$1112,MATCH(1,('Attendance-Slot-1'!$A$2:$A$1112=$C454)*('Attendance-Slot-1'!$G$2:$G$1112=AA$2),0)),"No Data")</f>
        <v>No Data</v>
      </c>
      <c r="AB454" s="113" t="str" cm="1">
        <f t="array" ref="AB454">IFERROR(INDEX('Attendance-Slot-2'!$Q$2:$Q$2595,MATCH(1,('Attendance-Slot-2'!$A$2:$A$2595=$C454)*('Attendance-Slot-2'!$G$2:$G$2595=AA$2),0)),"No Data")</f>
        <v>A-S2_Onsite</v>
      </c>
      <c r="AC454" s="133" t="e">
        <f>VLOOKUP($P454,'Written Exam Marks'!$H:$Q,10,FALSE)</f>
        <v>#N/A</v>
      </c>
      <c r="AD454" s="133" t="e">
        <f>VLOOKUP($P454,'Written Exam Marks'!$H:$Q,9,FALSE)</f>
        <v>#N/A</v>
      </c>
      <c r="AE454" s="113" t="str">
        <f t="shared" si="503"/>
        <v>Absent</v>
      </c>
      <c r="AF454" s="113" t="str">
        <f t="shared" si="504"/>
        <v>A-S2_Onsite</v>
      </c>
      <c r="AG454" s="146">
        <v>2.5</v>
      </c>
      <c r="AH454" s="146" t="s">
        <v>5</v>
      </c>
      <c r="AI454" s="146" t="s">
        <v>5</v>
      </c>
      <c r="AJ454" s="146" t="s">
        <v>5</v>
      </c>
      <c r="AK454" s="146" t="s">
        <v>5</v>
      </c>
      <c r="AL454" s="146" t="s">
        <v>5</v>
      </c>
      <c r="AM454" s="146">
        <v>2.5</v>
      </c>
      <c r="AN454" s="146">
        <v>60</v>
      </c>
      <c r="AO454" s="43" t="s">
        <v>7336</v>
      </c>
      <c r="AP454" s="43" t="s">
        <v>1598</v>
      </c>
      <c r="AQ454" s="50" t="str">
        <f t="shared" si="505"/>
        <v>2025EM1100451-MDSDF402</v>
      </c>
      <c r="AR454" s="43" t="str">
        <f t="shared" si="506"/>
        <v>5 missed</v>
      </c>
      <c r="AS454" s="47" t="s">
        <v>7342</v>
      </c>
      <c r="AT454" s="43">
        <f t="shared" si="507"/>
        <v>1</v>
      </c>
      <c r="AU454" s="48" t="s">
        <v>7342</v>
      </c>
      <c r="AV454" s="49">
        <f t="shared" si="508"/>
        <v>0.16666666666666666</v>
      </c>
      <c r="AW454" s="48" t="s">
        <v>7342</v>
      </c>
      <c r="AX454" s="43" t="str">
        <f t="shared" si="509"/>
        <v>5 missed</v>
      </c>
      <c r="AY454" s="42">
        <f t="shared" si="510"/>
        <v>1</v>
      </c>
      <c r="AZ454" s="50">
        <f t="shared" si="511"/>
        <v>0.16666666666666666</v>
      </c>
      <c r="BA454" s="50" t="str">
        <f t="shared" si="512"/>
        <v>Q-1 A-- || Q Total-6, A Total-0</v>
      </c>
      <c r="BB454" s="42" t="str" cm="1">
        <f t="array" ref="BB454">IFERROR(INDEX('Attendance-Slot-1'!$Q$2:$Q$1112,MATCH(1,('Attendance-Slot-1'!$A$2:$A$1112=$C454)*('Attendance-Slot-1'!$G$2:$G$1112=BB$2),0)),"No Data")</f>
        <v>No Data</v>
      </c>
      <c r="BC454" s="42" t="str" cm="1">
        <f t="array" ref="BC454">IFERROR(INDEX('Attendance-Slot-2'!$Q$2:$Q$2595,MATCH(1,('Attendance-Slot-2'!$A$2:$A$2595=$C454)*('Attendance-Slot-2'!$G$2:$G$2595=BB$2),0)),"No Data")</f>
        <v>A-S2_Onsite</v>
      </c>
      <c r="BD454" s="134" t="e">
        <f>VLOOKUP($AQ454,'Written Exam Marks'!$H:$Q,10,FALSE)</f>
        <v>#N/A</v>
      </c>
      <c r="BE454" s="134" t="e">
        <f>VLOOKUP($AQ454,'Written Exam Marks'!$H:$Q,9,FALSE)</f>
        <v>#N/A</v>
      </c>
      <c r="BF454" s="42" t="str">
        <f t="shared" si="513"/>
        <v>Absent</v>
      </c>
      <c r="BG454" s="42" t="str">
        <f t="shared" si="514"/>
        <v>A-S2_Onsite</v>
      </c>
      <c r="BH454" s="147" t="e">
        <v>#N/A</v>
      </c>
      <c r="BI454" s="147" t="e">
        <v>#N/A</v>
      </c>
      <c r="BJ454" s="147" t="e">
        <v>#N/A</v>
      </c>
      <c r="BK454" s="147" t="e">
        <v>#N/A</v>
      </c>
      <c r="BL454" s="52" t="s">
        <v>3697</v>
      </c>
      <c r="BM454" s="52" t="s">
        <v>1606</v>
      </c>
      <c r="BN454" s="57" t="str">
        <f t="shared" si="515"/>
        <v>2025EM1100451-MDSDF403</v>
      </c>
      <c r="BO454" s="52" t="str">
        <f t="shared" si="516"/>
        <v>0 missed</v>
      </c>
      <c r="BP454" s="52" t="str">
        <f t="shared" si="517"/>
        <v>0 missed</v>
      </c>
      <c r="BQ454" s="52">
        <f t="shared" si="518"/>
        <v>1</v>
      </c>
      <c r="BR454" s="52">
        <f t="shared" si="519"/>
        <v>1</v>
      </c>
      <c r="BS454" s="56">
        <f t="shared" si="520"/>
        <v>1</v>
      </c>
      <c r="BT454" s="56">
        <f t="shared" si="521"/>
        <v>1</v>
      </c>
      <c r="BU454" s="52" t="str">
        <f t="shared" si="522"/>
        <v>0 missed</v>
      </c>
      <c r="BV454" s="51">
        <f t="shared" si="523"/>
        <v>2</v>
      </c>
      <c r="BW454" s="57">
        <f t="shared" si="524"/>
        <v>1</v>
      </c>
      <c r="BX454" s="57" t="str">
        <f t="shared" si="525"/>
        <v>Q-1 A-1 || Q Total-1, A Total-1</v>
      </c>
      <c r="BY454" s="51" t="str" cm="1">
        <f t="array" ref="BY454">IFERROR(INDEX('Attendance-Slot-1'!$Q$2:$Q$1112,MATCH(1,('Attendance-Slot-1'!$A$2:$A$1112=$C454)*('Attendance-Slot-1'!$G$2:$G$1112=BY$2),0)),"No Data")</f>
        <v>No Data</v>
      </c>
      <c r="BZ454" s="51" t="str" cm="1">
        <f t="array" ref="BZ454">IFERROR(INDEX('Attendance-Slot-2'!$Q$2:$Q$2595,MATCH(1,('Attendance-Slot-2'!$A$2:$A$2595=$C454)*('Attendance-Slot-2'!$G$2:$G$2595=BY$2),0)),"No Data")</f>
        <v>No Data</v>
      </c>
      <c r="CA454" s="135" t="e">
        <f>VLOOKUP($BN454,'Written Exam Marks'!$H:$Q,10,FALSE)</f>
        <v>#N/A</v>
      </c>
      <c r="CB454" s="135" t="e">
        <f>VLOOKUP($BN454,'Written Exam Marks'!$H:$Q,9,FALSE)</f>
        <v>#N/A</v>
      </c>
      <c r="CC454" s="51" t="str">
        <f t="shared" si="526"/>
        <v>No Data</v>
      </c>
      <c r="CD454" s="51" t="str">
        <f t="shared" si="527"/>
        <v>No Data</v>
      </c>
      <c r="CE454" s="29" t="e">
        <v>#N/A</v>
      </c>
      <c r="CF454" s="29" t="e">
        <v>#N/A</v>
      </c>
      <c r="CG454" s="29" t="e">
        <v>#N/A</v>
      </c>
      <c r="CH454" s="29" t="e">
        <v>#N/A</v>
      </c>
      <c r="CI454" s="29" t="e">
        <v>#N/A</v>
      </c>
      <c r="CJ454" s="61" t="s">
        <v>7343</v>
      </c>
      <c r="CK454" s="61" t="s">
        <v>1613</v>
      </c>
      <c r="CL454" s="10" t="str">
        <f t="shared" si="528"/>
        <v>2025EM1100451-MDSDF404</v>
      </c>
      <c r="CM454" s="61" t="str">
        <f t="shared" si="529"/>
        <v>0 missed</v>
      </c>
      <c r="CN454" s="61" t="str">
        <f t="shared" si="530"/>
        <v>0 missed</v>
      </c>
      <c r="CO454" s="111">
        <f t="shared" si="531"/>
        <v>2</v>
      </c>
      <c r="CP454" s="111">
        <f t="shared" si="532"/>
        <v>1</v>
      </c>
      <c r="CQ454" s="9">
        <f t="shared" si="533"/>
        <v>1</v>
      </c>
      <c r="CR454" s="9">
        <f t="shared" si="534"/>
        <v>1</v>
      </c>
      <c r="CS454" s="61" t="str">
        <f t="shared" si="535"/>
        <v>0 missed</v>
      </c>
      <c r="CT454" s="111">
        <f t="shared" si="536"/>
        <v>3</v>
      </c>
      <c r="CU454" s="10">
        <f t="shared" si="537"/>
        <v>1</v>
      </c>
      <c r="CV454" s="10" t="str">
        <f t="shared" si="538"/>
        <v>Q-2 A-1 || Q Total-2, A Total-1</v>
      </c>
      <c r="CW454" s="111" t="str" cm="1">
        <f t="array" ref="CW454">IFERROR(INDEX('Attendance-Slot-1'!$Q$2:$Q$1112,MATCH(1,('Attendance-Slot-1'!$A$2:$A$1112=$C454)*('Attendance-Slot-1'!$G$2:$G$1112=CW$2),0)),"No Data")</f>
        <v>No Data</v>
      </c>
      <c r="CX454" s="111" t="str" cm="1">
        <f t="array" ref="CX454">IFERROR(INDEX('Attendance-Slot-2'!$Q$2:$Q$2595,MATCH(1,('Attendance-Slot-2'!$A$2:$A$2595=$C454)*('Attendance-Slot-2'!$G$2:$G$2595=CW$2),0)),"No Data")</f>
        <v>No Data</v>
      </c>
      <c r="CY454" s="136" t="e">
        <f>VLOOKUP($CL454,'Written Exam Marks'!$H:$Q,10,FALSE)</f>
        <v>#N/A</v>
      </c>
      <c r="CZ454" s="136" t="e">
        <f>VLOOKUP($CL454,'Written Exam Marks'!$H:$Q,9,FALSE)</f>
        <v>#N/A</v>
      </c>
      <c r="DA454" s="111" t="str">
        <f t="shared" si="539"/>
        <v>No Data</v>
      </c>
      <c r="DB454" s="111" t="str">
        <f t="shared" si="540"/>
        <v>No Data</v>
      </c>
      <c r="DC454" s="148" t="s">
        <v>5</v>
      </c>
      <c r="DD454" s="148" t="s">
        <v>5</v>
      </c>
      <c r="DE454" s="148" t="s">
        <v>5</v>
      </c>
      <c r="DF454" s="148" t="s">
        <v>5</v>
      </c>
      <c r="DG454" s="148" t="s">
        <v>5</v>
      </c>
      <c r="DH454" s="148">
        <v>0</v>
      </c>
      <c r="DI454" s="148">
        <v>65</v>
      </c>
      <c r="DJ454" s="66" t="s">
        <v>7351</v>
      </c>
      <c r="DK454" s="66" t="s">
        <v>1631</v>
      </c>
      <c r="DL454" s="68" t="str">
        <f t="shared" si="541"/>
        <v>2025EM1100451-MDSDF406</v>
      </c>
      <c r="DM454" s="66" t="str">
        <f t="shared" si="542"/>
        <v>3 missed</v>
      </c>
      <c r="DN454" s="66" t="str">
        <f t="shared" si="543"/>
        <v>2 missed</v>
      </c>
      <c r="DO454" s="62">
        <f t="shared" si="544"/>
        <v>0</v>
      </c>
      <c r="DP454" s="62">
        <f t="shared" si="545"/>
        <v>0</v>
      </c>
      <c r="DQ454" s="67">
        <f t="shared" si="546"/>
        <v>0</v>
      </c>
      <c r="DR454" s="67">
        <f t="shared" si="547"/>
        <v>0</v>
      </c>
      <c r="DS454" s="66" t="str">
        <f t="shared" si="548"/>
        <v>5 missed</v>
      </c>
      <c r="DT454" s="62">
        <f t="shared" si="549"/>
        <v>0</v>
      </c>
      <c r="DU454" s="68">
        <f t="shared" si="550"/>
        <v>0</v>
      </c>
      <c r="DV454" s="68" t="str">
        <f t="shared" si="551"/>
        <v>Q-0 A-0 || Q Total-3, A Total-2</v>
      </c>
      <c r="DW454" s="62" t="str" cm="1">
        <f t="array" ref="DW454">IFERROR(INDEX('Attendance-Slot-1'!$Q$2:$Q$1112,MATCH(1,('Attendance-Slot-1'!$A$2:$A$1112=$C454)*('Attendance-Slot-1'!$G$2:$G$1112=DW$2),0)),"No Data")</f>
        <v>No Data</v>
      </c>
      <c r="DX454" s="62" t="str" cm="1">
        <f t="array" ref="DX454">IFERROR(INDEX('Attendance-Slot-2'!$Q$2:$Q$2595,MATCH(1,('Attendance-Slot-2'!$A$2:$A$2595=$C454)*('Attendance-Slot-2'!$G$2:$G$2595=DW$2),0)),"No Data")</f>
        <v>A-S2_Onsite</v>
      </c>
      <c r="DY454" s="137" t="e">
        <f>VLOOKUP($DL454,'Written Exam Marks'!$H:$Q,10,FALSE)</f>
        <v>#N/A</v>
      </c>
      <c r="DZ454" s="137" t="e">
        <f>VLOOKUP($DL454,'Written Exam Marks'!$H:$Q,9,FALSE)</f>
        <v>#N/A</v>
      </c>
      <c r="EA454" s="62" t="str">
        <f t="shared" si="552"/>
        <v>Absent</v>
      </c>
      <c r="EB454" s="62" t="str">
        <f t="shared" si="553"/>
        <v>A-S2_Onsite</v>
      </c>
      <c r="EC454" s="114" t="str">
        <f t="shared" si="490"/>
        <v>P-0, 
A-0, 
No Data-5</v>
      </c>
      <c r="ED454" s="114" t="str">
        <f t="shared" si="491"/>
        <v>P-0, 
A-3, 
No Data-2</v>
      </c>
      <c r="EE454" s="114" t="str">
        <f t="shared" si="554"/>
        <v>A-S2_Onsite</v>
      </c>
      <c r="EF454" s="114" t="str">
        <f t="shared" si="555"/>
        <v>A-S2_Onsite</v>
      </c>
      <c r="EG454" s="114" t="str">
        <f t="shared" si="556"/>
        <v>No Data</v>
      </c>
      <c r="EH454" s="114" t="str">
        <f t="shared" si="557"/>
        <v>No Data</v>
      </c>
      <c r="EI454" s="114" t="str">
        <f t="shared" si="558"/>
        <v>A-S2_Onsite</v>
      </c>
      <c r="EJ454" s="114" t="str">
        <f t="shared" si="559"/>
        <v>P-0, A-3, No Data-2</v>
      </c>
      <c r="EK454" s="114" t="s">
        <v>10454</v>
      </c>
      <c r="EL454" s="114" t="e">
        <v>#N/A</v>
      </c>
      <c r="EM454" s="114" t="e">
        <v>#N/A</v>
      </c>
      <c r="EN454" s="114" t="e">
        <v>#N/A</v>
      </c>
      <c r="EO454" s="114" t="e">
        <v>#N/A</v>
      </c>
      <c r="EP454" s="114" t="s">
        <v>7218</v>
      </c>
      <c r="EQ454" s="114" t="s">
        <v>1054</v>
      </c>
      <c r="ER454" s="114" t="s">
        <v>4467</v>
      </c>
      <c r="ES454" s="114" t="s">
        <v>7218</v>
      </c>
      <c r="ET454" s="30" t="s">
        <v>4467</v>
      </c>
    </row>
    <row r="455" spans="1:150" x14ac:dyDescent="0.25">
      <c r="A455" s="114">
        <v>452</v>
      </c>
      <c r="B455" s="114" t="s">
        <v>7224</v>
      </c>
      <c r="C455" s="80" t="s">
        <v>4471</v>
      </c>
      <c r="D455" s="30" t="s">
        <v>4472</v>
      </c>
      <c r="E455" s="30" t="s">
        <v>4473</v>
      </c>
      <c r="F455" s="33" t="s">
        <v>7202</v>
      </c>
      <c r="G455" s="30" t="s">
        <v>4474</v>
      </c>
      <c r="H455" s="143">
        <v>15</v>
      </c>
      <c r="I455" s="143">
        <v>15</v>
      </c>
      <c r="J455" s="143" t="s">
        <v>5</v>
      </c>
      <c r="K455" s="143">
        <v>15</v>
      </c>
      <c r="L455" s="143">
        <v>45</v>
      </c>
      <c r="M455" s="143">
        <v>65</v>
      </c>
      <c r="N455" s="40" t="s">
        <v>7314</v>
      </c>
      <c r="O455" s="40" t="s">
        <v>1593</v>
      </c>
      <c r="P455" s="13" t="str">
        <f t="shared" si="492"/>
        <v>2025EM1100452-MDSDF401</v>
      </c>
      <c r="Q455" s="40" t="str">
        <f t="shared" si="493"/>
        <v>1 missed</v>
      </c>
      <c r="R455" s="40" t="str">
        <f t="shared" si="494"/>
        <v>0 missed</v>
      </c>
      <c r="S455" s="40">
        <f t="shared" si="495"/>
        <v>2</v>
      </c>
      <c r="T455" s="40">
        <f t="shared" si="496"/>
        <v>1</v>
      </c>
      <c r="U455" s="41">
        <f t="shared" si="497"/>
        <v>0.66666666666666663</v>
      </c>
      <c r="V455" s="41">
        <f t="shared" si="498"/>
        <v>1</v>
      </c>
      <c r="W455" s="40" t="str">
        <f t="shared" si="499"/>
        <v>1 missed</v>
      </c>
      <c r="X455" s="113">
        <f t="shared" si="500"/>
        <v>3</v>
      </c>
      <c r="Y455" s="13">
        <f t="shared" si="501"/>
        <v>0.75</v>
      </c>
      <c r="Z455" s="13" t="str">
        <f t="shared" si="502"/>
        <v>Q-2 A-1 || Q Total-3, A Total-1</v>
      </c>
      <c r="AA455" s="113" t="str" cm="1">
        <f t="array" ref="AA455">IFERROR(INDEX('Attendance-Slot-1'!$Q$2:$Q$1112,MATCH(1,('Attendance-Slot-1'!$A$2:$A$1112=$C455)*('Attendance-Slot-1'!$G$2:$G$1112=AA$2),0)),"No Data")</f>
        <v>No Data</v>
      </c>
      <c r="AB455" s="113" t="str" cm="1">
        <f t="array" ref="AB455">IFERROR(INDEX('Attendance-Slot-2'!$Q$2:$Q$2595,MATCH(1,('Attendance-Slot-2'!$A$2:$A$2595=$C455)*('Attendance-Slot-2'!$G$2:$G$2595=AA$2),0)),"No Data")</f>
        <v>P-S2_Onsite</v>
      </c>
      <c r="AC455" s="133">
        <f>VLOOKUP($P455,'Written Exam Marks'!$H:$Q,10,FALSE)</f>
        <v>5.5</v>
      </c>
      <c r="AD455" s="133">
        <f>VLOOKUP($P455,'Written Exam Marks'!$H:$Q,9,FALSE)</f>
        <v>35</v>
      </c>
      <c r="AE455" s="113" t="str">
        <f t="shared" si="503"/>
        <v>Present</v>
      </c>
      <c r="AF455" s="113" t="str">
        <f t="shared" si="504"/>
        <v>P-S2_Onsite</v>
      </c>
      <c r="AG455" s="146">
        <v>9.5</v>
      </c>
      <c r="AH455" s="146">
        <v>10</v>
      </c>
      <c r="AI455" s="146">
        <v>10</v>
      </c>
      <c r="AJ455" s="146">
        <v>10</v>
      </c>
      <c r="AK455" s="146">
        <v>9</v>
      </c>
      <c r="AL455" s="146">
        <v>10</v>
      </c>
      <c r="AM455" s="146">
        <v>58.5</v>
      </c>
      <c r="AN455" s="146">
        <v>60</v>
      </c>
      <c r="AO455" s="43" t="s">
        <v>7336</v>
      </c>
      <c r="AP455" s="43" t="s">
        <v>1598</v>
      </c>
      <c r="AQ455" s="50" t="str">
        <f t="shared" si="505"/>
        <v>2025EM1100452-MDSDF402</v>
      </c>
      <c r="AR455" s="43" t="str">
        <f t="shared" si="506"/>
        <v>0 missed</v>
      </c>
      <c r="AS455" s="47" t="s">
        <v>7342</v>
      </c>
      <c r="AT455" s="43">
        <f t="shared" si="507"/>
        <v>6</v>
      </c>
      <c r="AU455" s="48" t="s">
        <v>7342</v>
      </c>
      <c r="AV455" s="49">
        <f t="shared" si="508"/>
        <v>1</v>
      </c>
      <c r="AW455" s="48" t="s">
        <v>7342</v>
      </c>
      <c r="AX455" s="43" t="str">
        <f t="shared" si="509"/>
        <v>0 missed</v>
      </c>
      <c r="AY455" s="42">
        <f t="shared" si="510"/>
        <v>6</v>
      </c>
      <c r="AZ455" s="50">
        <f t="shared" si="511"/>
        <v>1</v>
      </c>
      <c r="BA455" s="50" t="str">
        <f t="shared" si="512"/>
        <v>Q-6 A-- || Q Total-6, A Total-0</v>
      </c>
      <c r="BB455" s="42" t="str" cm="1">
        <f t="array" ref="BB455">IFERROR(INDEX('Attendance-Slot-1'!$Q$2:$Q$1112,MATCH(1,('Attendance-Slot-1'!$A$2:$A$1112=$C455)*('Attendance-Slot-1'!$G$2:$G$1112=BB$2),0)),"No Data")</f>
        <v>No Data</v>
      </c>
      <c r="BC455" s="42" t="str" cm="1">
        <f t="array" ref="BC455">IFERROR(INDEX('Attendance-Slot-2'!$Q$2:$Q$2595,MATCH(1,('Attendance-Slot-2'!$A$2:$A$2595=$C455)*('Attendance-Slot-2'!$G$2:$G$2595=BB$2),0)),"No Data")</f>
        <v>P-S2_Onsite</v>
      </c>
      <c r="BD455" s="134">
        <f>VLOOKUP($AQ455,'Written Exam Marks'!$H:$Q,10,FALSE)</f>
        <v>22</v>
      </c>
      <c r="BE455" s="134">
        <f>VLOOKUP($AQ455,'Written Exam Marks'!$H:$Q,9,FALSE)</f>
        <v>40</v>
      </c>
      <c r="BF455" s="42" t="str">
        <f t="shared" si="513"/>
        <v>Present</v>
      </c>
      <c r="BG455" s="42" t="str">
        <f t="shared" si="514"/>
        <v>P-S2_Onsite</v>
      </c>
      <c r="BH455" s="147">
        <v>20</v>
      </c>
      <c r="BI455" s="147">
        <v>24</v>
      </c>
      <c r="BJ455" s="147">
        <v>44</v>
      </c>
      <c r="BK455" s="147">
        <v>60</v>
      </c>
      <c r="BL455" s="52" t="s">
        <v>3697</v>
      </c>
      <c r="BM455" s="52" t="s">
        <v>1606</v>
      </c>
      <c r="BN455" s="57" t="str">
        <f t="shared" si="515"/>
        <v>2025EM1100452-MDSDF403</v>
      </c>
      <c r="BO455" s="52" t="str">
        <f t="shared" si="516"/>
        <v>0 missed</v>
      </c>
      <c r="BP455" s="52" t="str">
        <f t="shared" si="517"/>
        <v>0 missed</v>
      </c>
      <c r="BQ455" s="52">
        <f t="shared" si="518"/>
        <v>1</v>
      </c>
      <c r="BR455" s="52">
        <f t="shared" si="519"/>
        <v>1</v>
      </c>
      <c r="BS455" s="56">
        <f t="shared" si="520"/>
        <v>1</v>
      </c>
      <c r="BT455" s="56">
        <f t="shared" si="521"/>
        <v>1</v>
      </c>
      <c r="BU455" s="52" t="str">
        <f t="shared" si="522"/>
        <v>0 missed</v>
      </c>
      <c r="BV455" s="51">
        <f t="shared" si="523"/>
        <v>2</v>
      </c>
      <c r="BW455" s="57">
        <f t="shared" si="524"/>
        <v>1</v>
      </c>
      <c r="BX455" s="57" t="str">
        <f t="shared" si="525"/>
        <v>Q-1 A-1 || Q Total-1, A Total-1</v>
      </c>
      <c r="BY455" s="51" t="str" cm="1">
        <f t="array" ref="BY455">IFERROR(INDEX('Attendance-Slot-1'!$Q$2:$Q$1112,MATCH(1,('Attendance-Slot-1'!$A$2:$A$1112=$C455)*('Attendance-Slot-1'!$G$2:$G$1112=BY$2),0)),"No Data")</f>
        <v>No Data</v>
      </c>
      <c r="BZ455" s="51" t="str" cm="1">
        <f t="array" ref="BZ455">IFERROR(INDEX('Attendance-Slot-2'!$Q$2:$Q$2595,MATCH(1,('Attendance-Slot-2'!$A$2:$A$2595=$C455)*('Attendance-Slot-2'!$G$2:$G$2595=BY$2),0)),"No Data")</f>
        <v>P-S2_Onsite</v>
      </c>
      <c r="CA455" s="135">
        <f>VLOOKUP($BN455,'Written Exam Marks'!$H:$Q,10,FALSE)</f>
        <v>12.5</v>
      </c>
      <c r="CB455" s="135">
        <f>VLOOKUP($BN455,'Written Exam Marks'!$H:$Q,9,FALSE)</f>
        <v>40</v>
      </c>
      <c r="CC455" s="51" t="str">
        <f t="shared" si="526"/>
        <v>Present</v>
      </c>
      <c r="CD455" s="51" t="str">
        <f t="shared" si="527"/>
        <v>P-S2_Onsite</v>
      </c>
      <c r="CE455" s="29">
        <v>15</v>
      </c>
      <c r="CF455" s="29">
        <v>20</v>
      </c>
      <c r="CG455" s="29" t="s">
        <v>5</v>
      </c>
      <c r="CH455" s="29">
        <v>35</v>
      </c>
      <c r="CI455" s="29">
        <v>60</v>
      </c>
      <c r="CJ455" s="61" t="s">
        <v>7343</v>
      </c>
      <c r="CK455" s="61" t="s">
        <v>1613</v>
      </c>
      <c r="CL455" s="10" t="str">
        <f t="shared" si="528"/>
        <v>2025EM1100452-MDSDF404</v>
      </c>
      <c r="CM455" s="61" t="str">
        <f t="shared" si="529"/>
        <v>0 missed</v>
      </c>
      <c r="CN455" s="61" t="str">
        <f t="shared" si="530"/>
        <v>1 missed</v>
      </c>
      <c r="CO455" s="111">
        <f t="shared" si="531"/>
        <v>2</v>
      </c>
      <c r="CP455" s="111">
        <f t="shared" si="532"/>
        <v>0</v>
      </c>
      <c r="CQ455" s="9">
        <f t="shared" si="533"/>
        <v>1</v>
      </c>
      <c r="CR455" s="9">
        <f t="shared" si="534"/>
        <v>0</v>
      </c>
      <c r="CS455" s="61" t="str">
        <f t="shared" si="535"/>
        <v>1 missed</v>
      </c>
      <c r="CT455" s="111">
        <f t="shared" si="536"/>
        <v>2</v>
      </c>
      <c r="CU455" s="10">
        <f t="shared" si="537"/>
        <v>0.66666666666666663</v>
      </c>
      <c r="CV455" s="10" t="str">
        <f t="shared" si="538"/>
        <v>Q-2 A-0 || Q Total-2, A Total-1</v>
      </c>
      <c r="CW455" s="111" t="str" cm="1">
        <f t="array" ref="CW455">IFERROR(INDEX('Attendance-Slot-1'!$Q$2:$Q$1112,MATCH(1,('Attendance-Slot-1'!$A$2:$A$1112=$C455)*('Attendance-Slot-1'!$G$2:$G$1112=CW$2),0)),"No Data")</f>
        <v>No Data</v>
      </c>
      <c r="CX455" s="111" t="str" cm="1">
        <f t="array" ref="CX455">IFERROR(INDEX('Attendance-Slot-2'!$Q$2:$Q$2595,MATCH(1,('Attendance-Slot-2'!$A$2:$A$2595=$C455)*('Attendance-Slot-2'!$G$2:$G$2595=CW$2),0)),"No Data")</f>
        <v>P-S2_Onsite</v>
      </c>
      <c r="CY455" s="136">
        <f>VLOOKUP($CL455,'Written Exam Marks'!$H:$Q,10,FALSE)</f>
        <v>15.5</v>
      </c>
      <c r="CZ455" s="136">
        <f>VLOOKUP($CL455,'Written Exam Marks'!$H:$Q,9,FALSE)</f>
        <v>40</v>
      </c>
      <c r="DA455" s="111" t="str">
        <f t="shared" si="539"/>
        <v>Present</v>
      </c>
      <c r="DB455" s="111" t="str">
        <f t="shared" si="540"/>
        <v>P-S2_Onsite</v>
      </c>
      <c r="DC455" s="148">
        <v>5.5</v>
      </c>
      <c r="DD455" s="148" t="s">
        <v>5</v>
      </c>
      <c r="DE455" s="148">
        <v>8</v>
      </c>
      <c r="DF455" s="148" t="s">
        <v>5</v>
      </c>
      <c r="DG455" s="148" t="s">
        <v>5</v>
      </c>
      <c r="DH455" s="148">
        <v>13.5</v>
      </c>
      <c r="DI455" s="148">
        <v>65</v>
      </c>
      <c r="DJ455" s="66" t="s">
        <v>7351</v>
      </c>
      <c r="DK455" s="66" t="s">
        <v>1631</v>
      </c>
      <c r="DL455" s="68" t="str">
        <f t="shared" si="541"/>
        <v>2025EM1100452-MDSDF406</v>
      </c>
      <c r="DM455" s="66" t="str">
        <f t="shared" si="542"/>
        <v>1 missed</v>
      </c>
      <c r="DN455" s="66" t="str">
        <f t="shared" si="543"/>
        <v>2 missed</v>
      </c>
      <c r="DO455" s="62">
        <f t="shared" si="544"/>
        <v>2</v>
      </c>
      <c r="DP455" s="62">
        <f t="shared" si="545"/>
        <v>0</v>
      </c>
      <c r="DQ455" s="67">
        <f t="shared" si="546"/>
        <v>0.66666666666666663</v>
      </c>
      <c r="DR455" s="67">
        <f t="shared" si="547"/>
        <v>0</v>
      </c>
      <c r="DS455" s="66" t="str">
        <f t="shared" si="548"/>
        <v>3 missed</v>
      </c>
      <c r="DT455" s="62">
        <f t="shared" si="549"/>
        <v>2</v>
      </c>
      <c r="DU455" s="68">
        <f t="shared" si="550"/>
        <v>0.4</v>
      </c>
      <c r="DV455" s="68" t="str">
        <f t="shared" si="551"/>
        <v>Q-2 A-0 || Q Total-3, A Total-2</v>
      </c>
      <c r="DW455" s="62" t="str" cm="1">
        <f t="array" ref="DW455">IFERROR(INDEX('Attendance-Slot-1'!$Q$2:$Q$1112,MATCH(1,('Attendance-Slot-1'!$A$2:$A$1112=$C455)*('Attendance-Slot-1'!$G$2:$G$1112=DW$2),0)),"No Data")</f>
        <v>No Data</v>
      </c>
      <c r="DX455" s="62" t="str" cm="1">
        <f t="array" ref="DX455">IFERROR(INDEX('Attendance-Slot-2'!$Q$2:$Q$2595,MATCH(1,('Attendance-Slot-2'!$A$2:$A$2595=$C455)*('Attendance-Slot-2'!$G$2:$G$2595=DW$2),0)),"No Data")</f>
        <v>P-S2_Onsite</v>
      </c>
      <c r="DY455" s="137">
        <f>VLOOKUP($DL455,'Written Exam Marks'!$H:$Q,10,FALSE)</f>
        <v>11.5</v>
      </c>
      <c r="DZ455" s="137">
        <f>VLOOKUP($DL455,'Written Exam Marks'!$H:$Q,9,FALSE)</f>
        <v>35</v>
      </c>
      <c r="EA455" s="62" t="str">
        <f t="shared" si="552"/>
        <v>Present</v>
      </c>
      <c r="EB455" s="62" t="str">
        <f t="shared" si="553"/>
        <v>P-S2_Onsite</v>
      </c>
      <c r="EC455" s="114" t="str">
        <f t="shared" si="490"/>
        <v>P-0, 
A-0, 
No Data-5</v>
      </c>
      <c r="ED455" s="114" t="str">
        <f t="shared" si="491"/>
        <v>P-5, 
A-0, 
No Data-0</v>
      </c>
      <c r="EE455" s="114" t="str">
        <f t="shared" si="554"/>
        <v>P-S2_Onsite</v>
      </c>
      <c r="EF455" s="114" t="str">
        <f t="shared" si="555"/>
        <v>P-S2_Onsite</v>
      </c>
      <c r="EG455" s="114" t="str">
        <f t="shared" si="556"/>
        <v>P-S2_Onsite</v>
      </c>
      <c r="EH455" s="114" t="str">
        <f t="shared" si="557"/>
        <v>P-S2_Onsite</v>
      </c>
      <c r="EI455" s="114" t="str">
        <f t="shared" si="558"/>
        <v>P-S2_Onsite</v>
      </c>
      <c r="EJ455" s="114" t="str">
        <f t="shared" si="559"/>
        <v>P-5, A-0, No Data-0</v>
      </c>
      <c r="EK455" s="114" t="s">
        <v>10453</v>
      </c>
      <c r="EL455" s="114">
        <v>29.5</v>
      </c>
      <c r="EM455" s="114">
        <v>10</v>
      </c>
      <c r="EN455" s="114">
        <v>54</v>
      </c>
      <c r="EO455" s="114">
        <v>93.5</v>
      </c>
      <c r="EP455" s="114" t="s">
        <v>7217</v>
      </c>
      <c r="EQ455" s="114" t="s">
        <v>1054</v>
      </c>
      <c r="ER455" s="114" t="s">
        <v>4471</v>
      </c>
      <c r="ES455" s="114"/>
      <c r="ET455" s="30" t="s">
        <v>4471</v>
      </c>
    </row>
    <row r="456" spans="1:150" x14ac:dyDescent="0.25">
      <c r="A456" s="114">
        <v>453</v>
      </c>
      <c r="B456" s="114" t="s">
        <v>7224</v>
      </c>
      <c r="C456" s="80" t="s">
        <v>4475</v>
      </c>
      <c r="D456" s="30" t="s">
        <v>4476</v>
      </c>
      <c r="E456" s="30" t="s">
        <v>4477</v>
      </c>
      <c r="F456" s="33" t="s">
        <v>7201</v>
      </c>
      <c r="G456" s="30" t="s">
        <v>4478</v>
      </c>
      <c r="H456" s="143" t="s">
        <v>5</v>
      </c>
      <c r="I456" s="143" t="s">
        <v>5</v>
      </c>
      <c r="J456" s="143" t="s">
        <v>5</v>
      </c>
      <c r="K456" s="143" t="s">
        <v>5</v>
      </c>
      <c r="L456" s="143">
        <v>0</v>
      </c>
      <c r="M456" s="143">
        <v>65</v>
      </c>
      <c r="N456" s="40" t="s">
        <v>7314</v>
      </c>
      <c r="O456" s="40" t="s">
        <v>1593</v>
      </c>
      <c r="P456" s="13" t="str">
        <f t="shared" si="492"/>
        <v>2025EM1100453-MDSDF401</v>
      </c>
      <c r="Q456" s="40" t="str">
        <f t="shared" si="493"/>
        <v>3 missed</v>
      </c>
      <c r="R456" s="40" t="str">
        <f t="shared" si="494"/>
        <v>1 missed</v>
      </c>
      <c r="S456" s="40">
        <f t="shared" si="495"/>
        <v>0</v>
      </c>
      <c r="T456" s="40">
        <f t="shared" si="496"/>
        <v>0</v>
      </c>
      <c r="U456" s="41">
        <f t="shared" si="497"/>
        <v>0</v>
      </c>
      <c r="V456" s="41">
        <f t="shared" si="498"/>
        <v>0</v>
      </c>
      <c r="W456" s="40" t="str">
        <f t="shared" si="499"/>
        <v>4 missed</v>
      </c>
      <c r="X456" s="113">
        <f t="shared" si="500"/>
        <v>0</v>
      </c>
      <c r="Y456" s="13">
        <f t="shared" si="501"/>
        <v>0</v>
      </c>
      <c r="Z456" s="13" t="str">
        <f t="shared" si="502"/>
        <v>Q-0 A-0 || Q Total-3, A Total-1</v>
      </c>
      <c r="AA456" s="113" t="str" cm="1">
        <f t="array" ref="AA456">IFERROR(INDEX('Attendance-Slot-1'!$Q$2:$Q$1112,MATCH(1,('Attendance-Slot-1'!$A$2:$A$1112=$C456)*('Attendance-Slot-1'!$G$2:$G$1112=AA$2),0)),"No Data")</f>
        <v>No Data</v>
      </c>
      <c r="AB456" s="113" t="str" cm="1">
        <f t="array" ref="AB456">IFERROR(INDEX('Attendance-Slot-2'!$Q$2:$Q$2595,MATCH(1,('Attendance-Slot-2'!$A$2:$A$2595=$C456)*('Attendance-Slot-2'!$G$2:$G$2595=AA$2),0)),"No Data")</f>
        <v>A-S2_Onsite</v>
      </c>
      <c r="AC456" s="133" t="e">
        <f>VLOOKUP($P456,'Written Exam Marks'!$H:$Q,10,FALSE)</f>
        <v>#N/A</v>
      </c>
      <c r="AD456" s="133" t="e">
        <f>VLOOKUP($P456,'Written Exam Marks'!$H:$Q,9,FALSE)</f>
        <v>#N/A</v>
      </c>
      <c r="AE456" s="113" t="str">
        <f t="shared" si="503"/>
        <v>Absent</v>
      </c>
      <c r="AF456" s="113" t="str">
        <f t="shared" si="504"/>
        <v>A-S2_Onsite</v>
      </c>
      <c r="AG456" s="146" t="s">
        <v>5</v>
      </c>
      <c r="AH456" s="146" t="s">
        <v>5</v>
      </c>
      <c r="AI456" s="146" t="s">
        <v>5</v>
      </c>
      <c r="AJ456" s="146" t="s">
        <v>5</v>
      </c>
      <c r="AK456" s="146" t="s">
        <v>5</v>
      </c>
      <c r="AL456" s="146" t="s">
        <v>5</v>
      </c>
      <c r="AM456" s="146">
        <v>0</v>
      </c>
      <c r="AN456" s="146">
        <v>60</v>
      </c>
      <c r="AO456" s="43" t="s">
        <v>7336</v>
      </c>
      <c r="AP456" s="43" t="s">
        <v>1598</v>
      </c>
      <c r="AQ456" s="50" t="str">
        <f t="shared" si="505"/>
        <v>2025EM1100453-MDSDF402</v>
      </c>
      <c r="AR456" s="43" t="str">
        <f t="shared" si="506"/>
        <v>6 missed</v>
      </c>
      <c r="AS456" s="47" t="s">
        <v>7342</v>
      </c>
      <c r="AT456" s="43">
        <f t="shared" si="507"/>
        <v>0</v>
      </c>
      <c r="AU456" s="48" t="s">
        <v>7342</v>
      </c>
      <c r="AV456" s="49">
        <f t="shared" si="508"/>
        <v>0</v>
      </c>
      <c r="AW456" s="48" t="s">
        <v>7342</v>
      </c>
      <c r="AX456" s="43" t="str">
        <f t="shared" si="509"/>
        <v>6 missed</v>
      </c>
      <c r="AY456" s="42">
        <f t="shared" si="510"/>
        <v>0</v>
      </c>
      <c r="AZ456" s="50">
        <f t="shared" si="511"/>
        <v>0</v>
      </c>
      <c r="BA456" s="50" t="str">
        <f t="shared" si="512"/>
        <v>Q-0 A-- || Q Total-6, A Total-0</v>
      </c>
      <c r="BB456" s="42" t="str" cm="1">
        <f t="array" ref="BB456">IFERROR(INDEX('Attendance-Slot-1'!$Q$2:$Q$1112,MATCH(1,('Attendance-Slot-1'!$A$2:$A$1112=$C456)*('Attendance-Slot-1'!$G$2:$G$1112=BB$2),0)),"No Data")</f>
        <v>No Data</v>
      </c>
      <c r="BC456" s="42" t="str" cm="1">
        <f t="array" ref="BC456">IFERROR(INDEX('Attendance-Slot-2'!$Q$2:$Q$2595,MATCH(1,('Attendance-Slot-2'!$A$2:$A$2595=$C456)*('Attendance-Slot-2'!$G$2:$G$2595=BB$2),0)),"No Data")</f>
        <v>A-S2_Onsite</v>
      </c>
      <c r="BD456" s="134" t="e">
        <f>VLOOKUP($AQ456,'Written Exam Marks'!$H:$Q,10,FALSE)</f>
        <v>#N/A</v>
      </c>
      <c r="BE456" s="134" t="e">
        <f>VLOOKUP($AQ456,'Written Exam Marks'!$H:$Q,9,FALSE)</f>
        <v>#N/A</v>
      </c>
      <c r="BF456" s="42" t="str">
        <f t="shared" si="513"/>
        <v>Absent</v>
      </c>
      <c r="BG456" s="42" t="str">
        <f t="shared" si="514"/>
        <v>A-S2_Onsite</v>
      </c>
      <c r="BH456" s="147" t="s">
        <v>5</v>
      </c>
      <c r="BI456" s="147" t="s">
        <v>5</v>
      </c>
      <c r="BJ456" s="147">
        <v>0</v>
      </c>
      <c r="BK456" s="147">
        <v>60</v>
      </c>
      <c r="BL456" s="52" t="s">
        <v>3697</v>
      </c>
      <c r="BM456" s="52" t="s">
        <v>1606</v>
      </c>
      <c r="BN456" s="57" t="str">
        <f t="shared" si="515"/>
        <v>2025EM1100453-MDSDF403</v>
      </c>
      <c r="BO456" s="52" t="str">
        <f t="shared" si="516"/>
        <v>1 missed</v>
      </c>
      <c r="BP456" s="52" t="str">
        <f t="shared" si="517"/>
        <v>1 missed</v>
      </c>
      <c r="BQ456" s="52">
        <f t="shared" si="518"/>
        <v>0</v>
      </c>
      <c r="BR456" s="52">
        <f t="shared" si="519"/>
        <v>0</v>
      </c>
      <c r="BS456" s="56">
        <f t="shared" si="520"/>
        <v>0</v>
      </c>
      <c r="BT456" s="56">
        <f t="shared" si="521"/>
        <v>0</v>
      </c>
      <c r="BU456" s="52" t="str">
        <f t="shared" si="522"/>
        <v>2 missed</v>
      </c>
      <c r="BV456" s="51">
        <f t="shared" si="523"/>
        <v>0</v>
      </c>
      <c r="BW456" s="57">
        <f t="shared" si="524"/>
        <v>0</v>
      </c>
      <c r="BX456" s="57" t="str">
        <f t="shared" si="525"/>
        <v>Q-0 A-0 || Q Total-1, A Total-1</v>
      </c>
      <c r="BY456" s="51" t="str" cm="1">
        <f t="array" ref="BY456">IFERROR(INDEX('Attendance-Slot-1'!$Q$2:$Q$1112,MATCH(1,('Attendance-Slot-1'!$A$2:$A$1112=$C456)*('Attendance-Slot-1'!$G$2:$G$1112=BY$2),0)),"No Data")</f>
        <v>No Data</v>
      </c>
      <c r="BZ456" s="51" t="str" cm="1">
        <f t="array" ref="BZ456">IFERROR(INDEX('Attendance-Slot-2'!$Q$2:$Q$2595,MATCH(1,('Attendance-Slot-2'!$A$2:$A$2595=$C456)*('Attendance-Slot-2'!$G$2:$G$2595=BY$2),0)),"No Data")</f>
        <v>A-S2_Onsite</v>
      </c>
      <c r="CA456" s="135" t="e">
        <f>VLOOKUP($BN456,'Written Exam Marks'!$H:$Q,10,FALSE)</f>
        <v>#N/A</v>
      </c>
      <c r="CB456" s="135" t="e">
        <f>VLOOKUP($BN456,'Written Exam Marks'!$H:$Q,9,FALSE)</f>
        <v>#N/A</v>
      </c>
      <c r="CC456" s="51" t="str">
        <f t="shared" si="526"/>
        <v>Absent</v>
      </c>
      <c r="CD456" s="51" t="str">
        <f t="shared" si="527"/>
        <v>A-S2_Onsite</v>
      </c>
      <c r="CE456" s="29" t="s">
        <v>5</v>
      </c>
      <c r="CF456" s="29" t="s">
        <v>5</v>
      </c>
      <c r="CG456" s="29" t="s">
        <v>5</v>
      </c>
      <c r="CH456" s="29">
        <v>0</v>
      </c>
      <c r="CI456" s="29">
        <v>60</v>
      </c>
      <c r="CJ456" s="61" t="s">
        <v>7343</v>
      </c>
      <c r="CK456" s="61" t="s">
        <v>1613</v>
      </c>
      <c r="CL456" s="10" t="str">
        <f t="shared" si="528"/>
        <v>2025EM1100453-MDSDF404</v>
      </c>
      <c r="CM456" s="61" t="str">
        <f t="shared" si="529"/>
        <v>2 missed</v>
      </c>
      <c r="CN456" s="61" t="str">
        <f t="shared" si="530"/>
        <v>1 missed</v>
      </c>
      <c r="CO456" s="111">
        <f t="shared" si="531"/>
        <v>0</v>
      </c>
      <c r="CP456" s="111">
        <f t="shared" si="532"/>
        <v>0</v>
      </c>
      <c r="CQ456" s="9">
        <f t="shared" si="533"/>
        <v>0</v>
      </c>
      <c r="CR456" s="9">
        <f t="shared" si="534"/>
        <v>0</v>
      </c>
      <c r="CS456" s="61" t="str">
        <f t="shared" si="535"/>
        <v>3 missed</v>
      </c>
      <c r="CT456" s="111">
        <f t="shared" si="536"/>
        <v>0</v>
      </c>
      <c r="CU456" s="10">
        <f t="shared" si="537"/>
        <v>0</v>
      </c>
      <c r="CV456" s="10" t="str">
        <f t="shared" si="538"/>
        <v>Q-0 A-0 || Q Total-2, A Total-1</v>
      </c>
      <c r="CW456" s="111" t="str" cm="1">
        <f t="array" ref="CW456">IFERROR(INDEX('Attendance-Slot-1'!$Q$2:$Q$1112,MATCH(1,('Attendance-Slot-1'!$A$2:$A$1112=$C456)*('Attendance-Slot-1'!$G$2:$G$1112=CW$2),0)),"No Data")</f>
        <v>No Data</v>
      </c>
      <c r="CX456" s="111" t="str" cm="1">
        <f t="array" ref="CX456">IFERROR(INDEX('Attendance-Slot-2'!$Q$2:$Q$2595,MATCH(1,('Attendance-Slot-2'!$A$2:$A$2595=$C456)*('Attendance-Slot-2'!$G$2:$G$2595=CW$2),0)),"No Data")</f>
        <v>A-S2_Onsite</v>
      </c>
      <c r="CY456" s="136" t="e">
        <f>VLOOKUP($CL456,'Written Exam Marks'!$H:$Q,10,FALSE)</f>
        <v>#N/A</v>
      </c>
      <c r="CZ456" s="136" t="e">
        <f>VLOOKUP($CL456,'Written Exam Marks'!$H:$Q,9,FALSE)</f>
        <v>#N/A</v>
      </c>
      <c r="DA456" s="111" t="str">
        <f t="shared" si="539"/>
        <v>Absent</v>
      </c>
      <c r="DB456" s="111" t="str">
        <f t="shared" si="540"/>
        <v>A-S2_Onsite</v>
      </c>
      <c r="DC456" s="148" t="s">
        <v>5</v>
      </c>
      <c r="DD456" s="148" t="s">
        <v>5</v>
      </c>
      <c r="DE456" s="148" t="s">
        <v>5</v>
      </c>
      <c r="DF456" s="148" t="s">
        <v>5</v>
      </c>
      <c r="DG456" s="148" t="s">
        <v>5</v>
      </c>
      <c r="DH456" s="148">
        <v>0</v>
      </c>
      <c r="DI456" s="148">
        <v>65</v>
      </c>
      <c r="DJ456" s="66" t="s">
        <v>7351</v>
      </c>
      <c r="DK456" s="66" t="s">
        <v>1631</v>
      </c>
      <c r="DL456" s="68" t="str">
        <f t="shared" si="541"/>
        <v>2025EM1100453-MDSDF406</v>
      </c>
      <c r="DM456" s="66" t="str">
        <f t="shared" si="542"/>
        <v>3 missed</v>
      </c>
      <c r="DN456" s="66" t="str">
        <f t="shared" si="543"/>
        <v>2 missed</v>
      </c>
      <c r="DO456" s="62">
        <f t="shared" si="544"/>
        <v>0</v>
      </c>
      <c r="DP456" s="62">
        <f t="shared" si="545"/>
        <v>0</v>
      </c>
      <c r="DQ456" s="67">
        <f t="shared" si="546"/>
        <v>0</v>
      </c>
      <c r="DR456" s="67">
        <f t="shared" si="547"/>
        <v>0</v>
      </c>
      <c r="DS456" s="66" t="str">
        <f t="shared" si="548"/>
        <v>5 missed</v>
      </c>
      <c r="DT456" s="62">
        <f t="shared" si="549"/>
        <v>0</v>
      </c>
      <c r="DU456" s="68">
        <f t="shared" si="550"/>
        <v>0</v>
      </c>
      <c r="DV456" s="68" t="str">
        <f t="shared" si="551"/>
        <v>Q-0 A-0 || Q Total-3, A Total-2</v>
      </c>
      <c r="DW456" s="62" t="str" cm="1">
        <f t="array" ref="DW456">IFERROR(INDEX('Attendance-Slot-1'!$Q$2:$Q$1112,MATCH(1,('Attendance-Slot-1'!$A$2:$A$1112=$C456)*('Attendance-Slot-1'!$G$2:$G$1112=DW$2),0)),"No Data")</f>
        <v>No Data</v>
      </c>
      <c r="DX456" s="62" t="str" cm="1">
        <f t="array" ref="DX456">IFERROR(INDEX('Attendance-Slot-2'!$Q$2:$Q$2595,MATCH(1,('Attendance-Slot-2'!$A$2:$A$2595=$C456)*('Attendance-Slot-2'!$G$2:$G$2595=DW$2),0)),"No Data")</f>
        <v>A-S2_Onsite</v>
      </c>
      <c r="DY456" s="137" t="e">
        <f>VLOOKUP($DL456,'Written Exam Marks'!$H:$Q,10,FALSE)</f>
        <v>#N/A</v>
      </c>
      <c r="DZ456" s="137" t="e">
        <f>VLOOKUP($DL456,'Written Exam Marks'!$H:$Q,9,FALSE)</f>
        <v>#N/A</v>
      </c>
      <c r="EA456" s="62" t="str">
        <f t="shared" si="552"/>
        <v>Absent</v>
      </c>
      <c r="EB456" s="62" t="str">
        <f t="shared" si="553"/>
        <v>A-S2_Onsite</v>
      </c>
      <c r="EC456" s="114" t="str">
        <f t="shared" si="490"/>
        <v>P-0, 
A-0, 
No Data-5</v>
      </c>
      <c r="ED456" s="114" t="str">
        <f t="shared" si="491"/>
        <v>P-0, 
A-5, 
No Data-0</v>
      </c>
      <c r="EE456" s="114" t="str">
        <f t="shared" si="554"/>
        <v>A-S2_Onsite</v>
      </c>
      <c r="EF456" s="114" t="str">
        <f t="shared" si="555"/>
        <v>A-S2_Onsite</v>
      </c>
      <c r="EG456" s="114" t="str">
        <f t="shared" si="556"/>
        <v>A-S2_Onsite</v>
      </c>
      <c r="EH456" s="114" t="str">
        <f t="shared" si="557"/>
        <v>A-S2_Onsite</v>
      </c>
      <c r="EI456" s="114" t="str">
        <f t="shared" si="558"/>
        <v>A-S2_Onsite</v>
      </c>
      <c r="EJ456" s="114" t="str">
        <f t="shared" si="559"/>
        <v>P-0, A-5, No Data-0</v>
      </c>
      <c r="EK456" s="114" t="s">
        <v>10453</v>
      </c>
      <c r="EL456" s="114">
        <v>30</v>
      </c>
      <c r="EM456" s="114">
        <v>9</v>
      </c>
      <c r="EN456" s="114" t="s">
        <v>10455</v>
      </c>
      <c r="EO456" s="114">
        <v>39</v>
      </c>
      <c r="EP456" s="114" t="s">
        <v>7218</v>
      </c>
      <c r="EQ456" s="114" t="s">
        <v>1054</v>
      </c>
      <c r="ER456" s="114" t="s">
        <v>4475</v>
      </c>
      <c r="ES456" s="114" t="s">
        <v>7218</v>
      </c>
      <c r="ET456" s="30" t="s">
        <v>4475</v>
      </c>
    </row>
    <row r="457" spans="1:150" x14ac:dyDescent="0.25">
      <c r="A457" s="114">
        <v>454</v>
      </c>
      <c r="B457" s="114" t="s">
        <v>7224</v>
      </c>
      <c r="C457" s="80" t="s">
        <v>4479</v>
      </c>
      <c r="D457" s="30" t="s">
        <v>4480</v>
      </c>
      <c r="E457" s="30" t="s">
        <v>4481</v>
      </c>
      <c r="F457" s="33" t="s">
        <v>7201</v>
      </c>
      <c r="G457" s="30" t="s">
        <v>4482</v>
      </c>
      <c r="H457" s="143">
        <v>14.667</v>
      </c>
      <c r="I457" s="143">
        <v>15</v>
      </c>
      <c r="J457" s="143" t="s">
        <v>5</v>
      </c>
      <c r="K457" s="143">
        <v>15</v>
      </c>
      <c r="L457" s="143">
        <v>44.667000000000002</v>
      </c>
      <c r="M457" s="143">
        <v>65</v>
      </c>
      <c r="N457" s="40" t="s">
        <v>7314</v>
      </c>
      <c r="O457" s="40" t="s">
        <v>1593</v>
      </c>
      <c r="P457" s="13" t="str">
        <f t="shared" si="492"/>
        <v>2025EM1100454-MDSDF401</v>
      </c>
      <c r="Q457" s="40" t="str">
        <f t="shared" si="493"/>
        <v>1 missed</v>
      </c>
      <c r="R457" s="40" t="str">
        <f t="shared" si="494"/>
        <v>0 missed</v>
      </c>
      <c r="S457" s="40">
        <f t="shared" si="495"/>
        <v>2</v>
      </c>
      <c r="T457" s="40">
        <f t="shared" si="496"/>
        <v>1</v>
      </c>
      <c r="U457" s="41">
        <f t="shared" si="497"/>
        <v>0.66666666666666663</v>
      </c>
      <c r="V457" s="41">
        <f t="shared" si="498"/>
        <v>1</v>
      </c>
      <c r="W457" s="40" t="str">
        <f t="shared" si="499"/>
        <v>1 missed</v>
      </c>
      <c r="X457" s="113">
        <f t="shared" si="500"/>
        <v>3</v>
      </c>
      <c r="Y457" s="13">
        <f t="shared" si="501"/>
        <v>0.75</v>
      </c>
      <c r="Z457" s="13" t="str">
        <f t="shared" si="502"/>
        <v>Q-2 A-1 || Q Total-3, A Total-1</v>
      </c>
      <c r="AA457" s="113" t="str" cm="1">
        <f t="array" ref="AA457">IFERROR(INDEX('Attendance-Slot-1'!$Q$2:$Q$1112,MATCH(1,('Attendance-Slot-1'!$A$2:$A$1112=$C457)*('Attendance-Slot-1'!$G$2:$G$1112=AA$2),0)),"No Data")</f>
        <v>No Data</v>
      </c>
      <c r="AB457" s="113" t="str" cm="1">
        <f t="array" ref="AB457">IFERROR(INDEX('Attendance-Slot-2'!$Q$2:$Q$2595,MATCH(1,('Attendance-Slot-2'!$A$2:$A$2595=$C457)*('Attendance-Slot-2'!$G$2:$G$2595=AA$2),0)),"No Data")</f>
        <v>A-S2_Onsite</v>
      </c>
      <c r="AC457" s="133" t="e">
        <f>VLOOKUP($P457,'Written Exam Marks'!$H:$Q,10,FALSE)</f>
        <v>#N/A</v>
      </c>
      <c r="AD457" s="133" t="e">
        <f>VLOOKUP($P457,'Written Exam Marks'!$H:$Q,9,FALSE)</f>
        <v>#N/A</v>
      </c>
      <c r="AE457" s="113" t="str">
        <f t="shared" si="503"/>
        <v>Absent</v>
      </c>
      <c r="AF457" s="113" t="str">
        <f t="shared" si="504"/>
        <v>A-S2_Onsite</v>
      </c>
      <c r="AG457" s="146">
        <v>5</v>
      </c>
      <c r="AH457" s="146">
        <v>9.5</v>
      </c>
      <c r="AI457" s="146">
        <v>8</v>
      </c>
      <c r="AJ457" s="146">
        <v>10</v>
      </c>
      <c r="AK457" s="146">
        <v>9</v>
      </c>
      <c r="AL457" s="146" t="s">
        <v>5</v>
      </c>
      <c r="AM457" s="146">
        <v>41.5</v>
      </c>
      <c r="AN457" s="146">
        <v>60</v>
      </c>
      <c r="AO457" s="43" t="s">
        <v>7336</v>
      </c>
      <c r="AP457" s="43" t="s">
        <v>1598</v>
      </c>
      <c r="AQ457" s="50" t="str">
        <f t="shared" si="505"/>
        <v>2025EM1100454-MDSDF402</v>
      </c>
      <c r="AR457" s="43" t="str">
        <f t="shared" si="506"/>
        <v>1 missed</v>
      </c>
      <c r="AS457" s="47" t="s">
        <v>7342</v>
      </c>
      <c r="AT457" s="43">
        <f t="shared" si="507"/>
        <v>5</v>
      </c>
      <c r="AU457" s="48" t="s">
        <v>7342</v>
      </c>
      <c r="AV457" s="49">
        <f t="shared" si="508"/>
        <v>0.83333333333333337</v>
      </c>
      <c r="AW457" s="48" t="s">
        <v>7342</v>
      </c>
      <c r="AX457" s="43" t="str">
        <f t="shared" si="509"/>
        <v>1 missed</v>
      </c>
      <c r="AY457" s="42">
        <f t="shared" si="510"/>
        <v>5</v>
      </c>
      <c r="AZ457" s="50">
        <f t="shared" si="511"/>
        <v>0.83333333333333337</v>
      </c>
      <c r="BA457" s="50" t="str">
        <f t="shared" si="512"/>
        <v>Q-5 A-- || Q Total-6, A Total-0</v>
      </c>
      <c r="BB457" s="42" t="str" cm="1">
        <f t="array" ref="BB457">IFERROR(INDEX('Attendance-Slot-1'!$Q$2:$Q$1112,MATCH(1,('Attendance-Slot-1'!$A$2:$A$1112=$C457)*('Attendance-Slot-1'!$G$2:$G$1112=BB$2),0)),"No Data")</f>
        <v>No Data</v>
      </c>
      <c r="BC457" s="42" t="str" cm="1">
        <f t="array" ref="BC457">IFERROR(INDEX('Attendance-Slot-2'!$Q$2:$Q$2595,MATCH(1,('Attendance-Slot-2'!$A$2:$A$2595=$C457)*('Attendance-Slot-2'!$G$2:$G$2595=BB$2),0)),"No Data")</f>
        <v>A-S2_Onsite</v>
      </c>
      <c r="BD457" s="134" t="e">
        <f>VLOOKUP($AQ457,'Written Exam Marks'!$H:$Q,10,FALSE)</f>
        <v>#N/A</v>
      </c>
      <c r="BE457" s="134" t="e">
        <f>VLOOKUP($AQ457,'Written Exam Marks'!$H:$Q,9,FALSE)</f>
        <v>#N/A</v>
      </c>
      <c r="BF457" s="42" t="str">
        <f t="shared" si="513"/>
        <v>Absent</v>
      </c>
      <c r="BG457" s="42" t="str">
        <f t="shared" si="514"/>
        <v>A-S2_Onsite</v>
      </c>
      <c r="BH457" s="147" t="s">
        <v>5</v>
      </c>
      <c r="BI457" s="147">
        <v>23</v>
      </c>
      <c r="BJ457" s="147">
        <v>23</v>
      </c>
      <c r="BK457" s="147">
        <v>60</v>
      </c>
      <c r="BL457" s="52" t="s">
        <v>3697</v>
      </c>
      <c r="BM457" s="52" t="s">
        <v>1606</v>
      </c>
      <c r="BN457" s="57" t="str">
        <f t="shared" si="515"/>
        <v>2025EM1100454-MDSDF403</v>
      </c>
      <c r="BO457" s="52" t="str">
        <f t="shared" si="516"/>
        <v>1 missed</v>
      </c>
      <c r="BP457" s="52" t="str">
        <f t="shared" si="517"/>
        <v>0 missed</v>
      </c>
      <c r="BQ457" s="52">
        <f t="shared" si="518"/>
        <v>0</v>
      </c>
      <c r="BR457" s="52">
        <f t="shared" si="519"/>
        <v>1</v>
      </c>
      <c r="BS457" s="56">
        <f t="shared" si="520"/>
        <v>0</v>
      </c>
      <c r="BT457" s="56">
        <f t="shared" si="521"/>
        <v>1</v>
      </c>
      <c r="BU457" s="52" t="str">
        <f t="shared" si="522"/>
        <v>1 missed</v>
      </c>
      <c r="BV457" s="51">
        <f t="shared" si="523"/>
        <v>1</v>
      </c>
      <c r="BW457" s="57">
        <f t="shared" si="524"/>
        <v>0.5</v>
      </c>
      <c r="BX457" s="57" t="str">
        <f t="shared" si="525"/>
        <v>Q-0 A-1 || Q Total-1, A Total-1</v>
      </c>
      <c r="BY457" s="51" t="str" cm="1">
        <f t="array" ref="BY457">IFERROR(INDEX('Attendance-Slot-1'!$Q$2:$Q$1112,MATCH(1,('Attendance-Slot-1'!$A$2:$A$1112=$C457)*('Attendance-Slot-1'!$G$2:$G$1112=BY$2),0)),"No Data")</f>
        <v>No Data</v>
      </c>
      <c r="BZ457" s="51" t="str" cm="1">
        <f t="array" ref="BZ457">IFERROR(INDEX('Attendance-Slot-2'!$Q$2:$Q$2595,MATCH(1,('Attendance-Slot-2'!$A$2:$A$2595=$C457)*('Attendance-Slot-2'!$G$2:$G$2595=BY$2),0)),"No Data")</f>
        <v>A-S2_Onsite</v>
      </c>
      <c r="CA457" s="135" t="e">
        <f>VLOOKUP($BN457,'Written Exam Marks'!$H:$Q,10,FALSE)</f>
        <v>#N/A</v>
      </c>
      <c r="CB457" s="135" t="e">
        <f>VLOOKUP($BN457,'Written Exam Marks'!$H:$Q,9,FALSE)</f>
        <v>#N/A</v>
      </c>
      <c r="CC457" s="51" t="str">
        <f t="shared" si="526"/>
        <v>Absent</v>
      </c>
      <c r="CD457" s="51" t="str">
        <f t="shared" si="527"/>
        <v>A-S2_Onsite</v>
      </c>
      <c r="CE457" s="29">
        <v>19</v>
      </c>
      <c r="CF457" s="29">
        <v>20</v>
      </c>
      <c r="CG457" s="29" t="s">
        <v>5</v>
      </c>
      <c r="CH457" s="29">
        <v>39</v>
      </c>
      <c r="CI457" s="29">
        <v>60</v>
      </c>
      <c r="CJ457" s="61" t="s">
        <v>7343</v>
      </c>
      <c r="CK457" s="61" t="s">
        <v>1613</v>
      </c>
      <c r="CL457" s="10" t="str">
        <f t="shared" si="528"/>
        <v>2025EM1100454-MDSDF404</v>
      </c>
      <c r="CM457" s="61" t="str">
        <f t="shared" si="529"/>
        <v>0 missed</v>
      </c>
      <c r="CN457" s="61" t="str">
        <f t="shared" si="530"/>
        <v>1 missed</v>
      </c>
      <c r="CO457" s="111">
        <f t="shared" si="531"/>
        <v>2</v>
      </c>
      <c r="CP457" s="111">
        <f t="shared" si="532"/>
        <v>0</v>
      </c>
      <c r="CQ457" s="9">
        <f t="shared" si="533"/>
        <v>1</v>
      </c>
      <c r="CR457" s="9">
        <f t="shared" si="534"/>
        <v>0</v>
      </c>
      <c r="CS457" s="61" t="str">
        <f t="shared" si="535"/>
        <v>1 missed</v>
      </c>
      <c r="CT457" s="111">
        <f t="shared" si="536"/>
        <v>2</v>
      </c>
      <c r="CU457" s="10">
        <f t="shared" si="537"/>
        <v>0.66666666666666663</v>
      </c>
      <c r="CV457" s="10" t="str">
        <f t="shared" si="538"/>
        <v>Q-2 A-0 || Q Total-2, A Total-1</v>
      </c>
      <c r="CW457" s="111" t="str" cm="1">
        <f t="array" ref="CW457">IFERROR(INDEX('Attendance-Slot-1'!$Q$2:$Q$1112,MATCH(1,('Attendance-Slot-1'!$A$2:$A$1112=$C457)*('Attendance-Slot-1'!$G$2:$G$1112=CW$2),0)),"No Data")</f>
        <v>No Data</v>
      </c>
      <c r="CX457" s="111" t="str" cm="1">
        <f t="array" ref="CX457">IFERROR(INDEX('Attendance-Slot-2'!$Q$2:$Q$2595,MATCH(1,('Attendance-Slot-2'!$A$2:$A$2595=$C457)*('Attendance-Slot-2'!$G$2:$G$2595=CW$2),0)),"No Data")</f>
        <v>A-S2_Onsite</v>
      </c>
      <c r="CY457" s="136" t="e">
        <f>VLOOKUP($CL457,'Written Exam Marks'!$H:$Q,10,FALSE)</f>
        <v>#N/A</v>
      </c>
      <c r="CZ457" s="136" t="e">
        <f>VLOOKUP($CL457,'Written Exam Marks'!$H:$Q,9,FALSE)</f>
        <v>#N/A</v>
      </c>
      <c r="DA457" s="111" t="str">
        <f t="shared" si="539"/>
        <v>Absent</v>
      </c>
      <c r="DB457" s="111" t="str">
        <f t="shared" si="540"/>
        <v>A-S2_Onsite</v>
      </c>
      <c r="DC457" s="148">
        <v>5.5</v>
      </c>
      <c r="DD457" s="148" t="s">
        <v>5</v>
      </c>
      <c r="DE457" s="148">
        <v>9</v>
      </c>
      <c r="DF457" s="148" t="s">
        <v>5</v>
      </c>
      <c r="DG457" s="148" t="s">
        <v>5</v>
      </c>
      <c r="DH457" s="148">
        <v>14.5</v>
      </c>
      <c r="DI457" s="148">
        <v>65</v>
      </c>
      <c r="DJ457" s="66" t="s">
        <v>7351</v>
      </c>
      <c r="DK457" s="66" t="s">
        <v>1631</v>
      </c>
      <c r="DL457" s="68" t="str">
        <f t="shared" si="541"/>
        <v>2025EM1100454-MDSDF406</v>
      </c>
      <c r="DM457" s="66" t="str">
        <f t="shared" si="542"/>
        <v>1 missed</v>
      </c>
      <c r="DN457" s="66" t="str">
        <f t="shared" si="543"/>
        <v>2 missed</v>
      </c>
      <c r="DO457" s="62">
        <f t="shared" si="544"/>
        <v>2</v>
      </c>
      <c r="DP457" s="62">
        <f t="shared" si="545"/>
        <v>0</v>
      </c>
      <c r="DQ457" s="67">
        <f t="shared" si="546"/>
        <v>0.66666666666666663</v>
      </c>
      <c r="DR457" s="67">
        <f t="shared" si="547"/>
        <v>0</v>
      </c>
      <c r="DS457" s="66" t="str">
        <f t="shared" si="548"/>
        <v>3 missed</v>
      </c>
      <c r="DT457" s="62">
        <f t="shared" si="549"/>
        <v>2</v>
      </c>
      <c r="DU457" s="68">
        <f t="shared" si="550"/>
        <v>0.4</v>
      </c>
      <c r="DV457" s="68" t="str">
        <f t="shared" si="551"/>
        <v>Q-2 A-0 || Q Total-3, A Total-2</v>
      </c>
      <c r="DW457" s="62" t="str" cm="1">
        <f t="array" ref="DW457">IFERROR(INDEX('Attendance-Slot-1'!$Q$2:$Q$1112,MATCH(1,('Attendance-Slot-1'!$A$2:$A$1112=$C457)*('Attendance-Slot-1'!$G$2:$G$1112=DW$2),0)),"No Data")</f>
        <v>No Data</v>
      </c>
      <c r="DX457" s="62" t="str" cm="1">
        <f t="array" ref="DX457">IFERROR(INDEX('Attendance-Slot-2'!$Q$2:$Q$2595,MATCH(1,('Attendance-Slot-2'!$A$2:$A$2595=$C457)*('Attendance-Slot-2'!$G$2:$G$2595=DW$2),0)),"No Data")</f>
        <v>A-S2_Onsite</v>
      </c>
      <c r="DY457" s="137" t="e">
        <f>VLOOKUP($DL457,'Written Exam Marks'!$H:$Q,10,FALSE)</f>
        <v>#N/A</v>
      </c>
      <c r="DZ457" s="137" t="e">
        <f>VLOOKUP($DL457,'Written Exam Marks'!$H:$Q,9,FALSE)</f>
        <v>#N/A</v>
      </c>
      <c r="EA457" s="62" t="str">
        <f t="shared" si="552"/>
        <v>Absent</v>
      </c>
      <c r="EB457" s="62" t="str">
        <f t="shared" si="553"/>
        <v>A-S2_Onsite</v>
      </c>
      <c r="EC457" s="114" t="str">
        <f t="shared" si="490"/>
        <v>P-0, 
A-0, 
No Data-5</v>
      </c>
      <c r="ED457" s="114" t="str">
        <f t="shared" si="491"/>
        <v>P-0, 
A-5, 
No Data-0</v>
      </c>
      <c r="EE457" s="114" t="str">
        <f t="shared" si="554"/>
        <v>A-S2_Onsite</v>
      </c>
      <c r="EF457" s="114" t="str">
        <f t="shared" si="555"/>
        <v>A-S2_Onsite</v>
      </c>
      <c r="EG457" s="114" t="str">
        <f t="shared" si="556"/>
        <v>A-S2_Onsite</v>
      </c>
      <c r="EH457" s="114" t="str">
        <f t="shared" si="557"/>
        <v>A-S2_Onsite</v>
      </c>
      <c r="EI457" s="114" t="str">
        <f t="shared" si="558"/>
        <v>A-S2_Onsite</v>
      </c>
      <c r="EJ457" s="114" t="str">
        <f t="shared" si="559"/>
        <v>P-0, A-5, No Data-0</v>
      </c>
      <c r="EK457" s="114" t="s">
        <v>10453</v>
      </c>
      <c r="EL457" s="114">
        <v>28</v>
      </c>
      <c r="EM457" s="114">
        <v>9</v>
      </c>
      <c r="EN457" s="114">
        <v>50</v>
      </c>
      <c r="EO457" s="114">
        <v>87</v>
      </c>
      <c r="EP457" s="114" t="s">
        <v>7217</v>
      </c>
      <c r="EQ457" s="114" t="s">
        <v>1054</v>
      </c>
      <c r="ER457" s="114" t="s">
        <v>4479</v>
      </c>
      <c r="ES457" s="114" t="s">
        <v>1098</v>
      </c>
      <c r="ET457" s="30" t="s">
        <v>4479</v>
      </c>
    </row>
    <row r="458" spans="1:150" x14ac:dyDescent="0.25">
      <c r="A458" s="114">
        <v>455</v>
      </c>
      <c r="B458" s="114" t="s">
        <v>7224</v>
      </c>
      <c r="C458" s="80" t="s">
        <v>3257</v>
      </c>
      <c r="D458" s="30" t="s">
        <v>3258</v>
      </c>
      <c r="E458" s="30" t="s">
        <v>3259</v>
      </c>
      <c r="F458" s="33" t="s">
        <v>7202</v>
      </c>
      <c r="G458" s="30" t="s">
        <v>3260</v>
      </c>
      <c r="H458" s="143">
        <v>15</v>
      </c>
      <c r="I458" s="143">
        <v>15</v>
      </c>
      <c r="J458" s="143">
        <v>17</v>
      </c>
      <c r="K458" s="143">
        <v>15</v>
      </c>
      <c r="L458" s="143">
        <v>62</v>
      </c>
      <c r="M458" s="143">
        <v>65</v>
      </c>
      <c r="N458" s="40" t="s">
        <v>7314</v>
      </c>
      <c r="O458" s="40" t="s">
        <v>1593</v>
      </c>
      <c r="P458" s="13" t="str">
        <f t="shared" si="492"/>
        <v>2025EM1100455-MDSDF401</v>
      </c>
      <c r="Q458" s="40" t="str">
        <f t="shared" si="493"/>
        <v>0 missed</v>
      </c>
      <c r="R458" s="40" t="str">
        <f t="shared" si="494"/>
        <v>0 missed</v>
      </c>
      <c r="S458" s="40">
        <f t="shared" si="495"/>
        <v>3</v>
      </c>
      <c r="T458" s="40">
        <f t="shared" si="496"/>
        <v>1</v>
      </c>
      <c r="U458" s="41">
        <f t="shared" si="497"/>
        <v>1</v>
      </c>
      <c r="V458" s="41">
        <f t="shared" si="498"/>
        <v>1</v>
      </c>
      <c r="W458" s="40" t="str">
        <f t="shared" si="499"/>
        <v>0 missed</v>
      </c>
      <c r="X458" s="113">
        <f t="shared" si="500"/>
        <v>4</v>
      </c>
      <c r="Y458" s="13">
        <f t="shared" si="501"/>
        <v>1</v>
      </c>
      <c r="Z458" s="13" t="str">
        <f t="shared" si="502"/>
        <v>Q-3 A-1 || Q Total-3, A Total-1</v>
      </c>
      <c r="AA458" s="113" t="str" cm="1">
        <f t="array" ref="AA458">IFERROR(INDEX('Attendance-Slot-1'!$Q$2:$Q$1112,MATCH(1,('Attendance-Slot-1'!$A$2:$A$1112=$C458)*('Attendance-Slot-1'!$G$2:$G$1112=AA$2),0)),"No Data")</f>
        <v>No Data</v>
      </c>
      <c r="AB458" s="113" t="str" cm="1">
        <f t="array" ref="AB458">IFERROR(INDEX('Attendance-Slot-2'!$Q$2:$Q$2595,MATCH(1,('Attendance-Slot-2'!$A$2:$A$2595=$C458)*('Attendance-Slot-2'!$G$2:$G$2595=AA$2),0)),"No Data")</f>
        <v>P-S2_Onsite</v>
      </c>
      <c r="AC458" s="133">
        <f>VLOOKUP($P458,'Written Exam Marks'!$H:$Q,10,FALSE)</f>
        <v>25</v>
      </c>
      <c r="AD458" s="133">
        <f>VLOOKUP($P458,'Written Exam Marks'!$H:$Q,9,FALSE)</f>
        <v>35</v>
      </c>
      <c r="AE458" s="113" t="str">
        <f t="shared" si="503"/>
        <v>Present</v>
      </c>
      <c r="AF458" s="113" t="str">
        <f t="shared" si="504"/>
        <v>P-S2_Onsite</v>
      </c>
      <c r="AG458" s="146">
        <v>10</v>
      </c>
      <c r="AH458" s="146">
        <v>10</v>
      </c>
      <c r="AI458" s="146">
        <v>10</v>
      </c>
      <c r="AJ458" s="146">
        <v>10</v>
      </c>
      <c r="AK458" s="146">
        <v>10</v>
      </c>
      <c r="AL458" s="146">
        <v>10</v>
      </c>
      <c r="AM458" s="146">
        <v>60</v>
      </c>
      <c r="AN458" s="146">
        <v>60</v>
      </c>
      <c r="AO458" s="43" t="s">
        <v>7336</v>
      </c>
      <c r="AP458" s="43" t="s">
        <v>1598</v>
      </c>
      <c r="AQ458" s="50" t="str">
        <f t="shared" si="505"/>
        <v>2025EM1100455-MDSDF402</v>
      </c>
      <c r="AR458" s="43" t="str">
        <f t="shared" si="506"/>
        <v>0 missed</v>
      </c>
      <c r="AS458" s="47" t="s">
        <v>7342</v>
      </c>
      <c r="AT458" s="43">
        <f t="shared" si="507"/>
        <v>6</v>
      </c>
      <c r="AU458" s="48" t="s">
        <v>7342</v>
      </c>
      <c r="AV458" s="49">
        <f t="shared" si="508"/>
        <v>1</v>
      </c>
      <c r="AW458" s="48" t="s">
        <v>7342</v>
      </c>
      <c r="AX458" s="43" t="str">
        <f t="shared" si="509"/>
        <v>0 missed</v>
      </c>
      <c r="AY458" s="42">
        <f t="shared" si="510"/>
        <v>6</v>
      </c>
      <c r="AZ458" s="50">
        <f t="shared" si="511"/>
        <v>1</v>
      </c>
      <c r="BA458" s="50" t="str">
        <f t="shared" si="512"/>
        <v>Q-6 A-- || Q Total-6, A Total-0</v>
      </c>
      <c r="BB458" s="42" t="str" cm="1">
        <f t="array" ref="BB458">IFERROR(INDEX('Attendance-Slot-1'!$Q$2:$Q$1112,MATCH(1,('Attendance-Slot-1'!$A$2:$A$1112=$C458)*('Attendance-Slot-1'!$G$2:$G$1112=BB$2),0)),"No Data")</f>
        <v>P-S1_Onsite</v>
      </c>
      <c r="BC458" s="42" t="str" cm="1">
        <f t="array" ref="BC458">IFERROR(INDEX('Attendance-Slot-2'!$Q$2:$Q$2595,MATCH(1,('Attendance-Slot-2'!$A$2:$A$2595=$C458)*('Attendance-Slot-2'!$G$2:$G$2595=BB$2),0)),"No Data")</f>
        <v>No Data</v>
      </c>
      <c r="BD458" s="134">
        <f>VLOOKUP($AQ458,'Written Exam Marks'!$H:$Q,10,FALSE)</f>
        <v>23</v>
      </c>
      <c r="BE458" s="134">
        <f>VLOOKUP($AQ458,'Written Exam Marks'!$H:$Q,9,FALSE)</f>
        <v>40</v>
      </c>
      <c r="BF458" s="42" t="str">
        <f t="shared" si="513"/>
        <v>Present</v>
      </c>
      <c r="BG458" s="42" t="str">
        <f t="shared" si="514"/>
        <v>P-S1_Onsite</v>
      </c>
      <c r="BH458" s="147">
        <v>20</v>
      </c>
      <c r="BI458" s="147">
        <v>20</v>
      </c>
      <c r="BJ458" s="147">
        <v>40</v>
      </c>
      <c r="BK458" s="147">
        <v>60</v>
      </c>
      <c r="BL458" s="52" t="s">
        <v>3697</v>
      </c>
      <c r="BM458" s="52" t="s">
        <v>1606</v>
      </c>
      <c r="BN458" s="57" t="str">
        <f t="shared" si="515"/>
        <v>2025EM1100455-MDSDF403</v>
      </c>
      <c r="BO458" s="52" t="str">
        <f t="shared" si="516"/>
        <v>0 missed</v>
      </c>
      <c r="BP458" s="52" t="str">
        <f t="shared" si="517"/>
        <v>0 missed</v>
      </c>
      <c r="BQ458" s="52">
        <f t="shared" si="518"/>
        <v>1</v>
      </c>
      <c r="BR458" s="52">
        <f t="shared" si="519"/>
        <v>1</v>
      </c>
      <c r="BS458" s="56">
        <f t="shared" si="520"/>
        <v>1</v>
      </c>
      <c r="BT458" s="56">
        <f t="shared" si="521"/>
        <v>1</v>
      </c>
      <c r="BU458" s="52" t="str">
        <f t="shared" si="522"/>
        <v>0 missed</v>
      </c>
      <c r="BV458" s="51">
        <f t="shared" si="523"/>
        <v>2</v>
      </c>
      <c r="BW458" s="57">
        <f t="shared" si="524"/>
        <v>1</v>
      </c>
      <c r="BX458" s="57" t="str">
        <f t="shared" si="525"/>
        <v>Q-1 A-1 || Q Total-1, A Total-1</v>
      </c>
      <c r="BY458" s="51" t="str" cm="1">
        <f t="array" ref="BY458">IFERROR(INDEX('Attendance-Slot-1'!$Q$2:$Q$1112,MATCH(1,('Attendance-Slot-1'!$A$2:$A$1112=$C458)*('Attendance-Slot-1'!$G$2:$G$1112=BY$2),0)),"No Data")</f>
        <v>No Data</v>
      </c>
      <c r="BZ458" s="51" t="str" cm="1">
        <f t="array" ref="BZ458">IFERROR(INDEX('Attendance-Slot-2'!$Q$2:$Q$2595,MATCH(1,('Attendance-Slot-2'!$A$2:$A$2595=$C458)*('Attendance-Slot-2'!$G$2:$G$2595=BY$2),0)),"No Data")</f>
        <v>P-S2_Onsite</v>
      </c>
      <c r="CA458" s="135">
        <f>VLOOKUP($BN458,'Written Exam Marks'!$H:$Q,10,FALSE)</f>
        <v>24</v>
      </c>
      <c r="CB458" s="135">
        <f>VLOOKUP($BN458,'Written Exam Marks'!$H:$Q,9,FALSE)</f>
        <v>40</v>
      </c>
      <c r="CC458" s="51" t="str">
        <f t="shared" si="526"/>
        <v>Present</v>
      </c>
      <c r="CD458" s="51" t="str">
        <f t="shared" si="527"/>
        <v>P-S2_Onsite</v>
      </c>
      <c r="CE458" s="29">
        <v>19</v>
      </c>
      <c r="CF458" s="29">
        <v>20</v>
      </c>
      <c r="CG458" s="29">
        <v>18</v>
      </c>
      <c r="CH458" s="29">
        <v>57</v>
      </c>
      <c r="CI458" s="29">
        <v>60</v>
      </c>
      <c r="CJ458" s="61" t="s">
        <v>7343</v>
      </c>
      <c r="CK458" s="61" t="s">
        <v>1613</v>
      </c>
      <c r="CL458" s="10" t="str">
        <f t="shared" si="528"/>
        <v>2025EM1100455-MDSDF404</v>
      </c>
      <c r="CM458" s="61" t="str">
        <f t="shared" si="529"/>
        <v>0 missed</v>
      </c>
      <c r="CN458" s="61" t="str">
        <f t="shared" si="530"/>
        <v>0 missed</v>
      </c>
      <c r="CO458" s="111">
        <f t="shared" si="531"/>
        <v>2</v>
      </c>
      <c r="CP458" s="111">
        <f t="shared" si="532"/>
        <v>1</v>
      </c>
      <c r="CQ458" s="9">
        <f t="shared" si="533"/>
        <v>1</v>
      </c>
      <c r="CR458" s="9">
        <f t="shared" si="534"/>
        <v>1</v>
      </c>
      <c r="CS458" s="61" t="str">
        <f t="shared" si="535"/>
        <v>0 missed</v>
      </c>
      <c r="CT458" s="111">
        <f t="shared" si="536"/>
        <v>3</v>
      </c>
      <c r="CU458" s="10">
        <f t="shared" si="537"/>
        <v>1</v>
      </c>
      <c r="CV458" s="10" t="str">
        <f t="shared" si="538"/>
        <v>Q-2 A-1 || Q Total-2, A Total-1</v>
      </c>
      <c r="CW458" s="111" t="str" cm="1">
        <f t="array" ref="CW458">IFERROR(INDEX('Attendance-Slot-1'!$Q$2:$Q$1112,MATCH(1,('Attendance-Slot-1'!$A$2:$A$1112=$C458)*('Attendance-Slot-1'!$G$2:$G$1112=CW$2),0)),"No Data")</f>
        <v>P-S1_Onsite</v>
      </c>
      <c r="CX458" s="111" t="str" cm="1">
        <f t="array" ref="CX458">IFERROR(INDEX('Attendance-Slot-2'!$Q$2:$Q$2595,MATCH(1,('Attendance-Slot-2'!$A$2:$A$2595=$C458)*('Attendance-Slot-2'!$G$2:$G$2595=CW$2),0)),"No Data")</f>
        <v>No Data</v>
      </c>
      <c r="CY458" s="136">
        <f>VLOOKUP($CL458,'Written Exam Marks'!$H:$Q,10,FALSE)</f>
        <v>24.5</v>
      </c>
      <c r="CZ458" s="136">
        <f>VLOOKUP($CL458,'Written Exam Marks'!$H:$Q,9,FALSE)</f>
        <v>40</v>
      </c>
      <c r="DA458" s="111" t="str">
        <f t="shared" si="539"/>
        <v>Present</v>
      </c>
      <c r="DB458" s="111" t="str">
        <f t="shared" si="540"/>
        <v>P-S1_Onsite</v>
      </c>
      <c r="DC458" s="148">
        <v>5.5</v>
      </c>
      <c r="DD458" s="148">
        <v>6.5</v>
      </c>
      <c r="DE458" s="148">
        <v>8</v>
      </c>
      <c r="DF458" s="148">
        <v>14</v>
      </c>
      <c r="DG458" s="148">
        <v>19</v>
      </c>
      <c r="DH458" s="148">
        <v>53</v>
      </c>
      <c r="DI458" s="148">
        <v>65</v>
      </c>
      <c r="DJ458" s="66" t="s">
        <v>7351</v>
      </c>
      <c r="DK458" s="66" t="s">
        <v>1631</v>
      </c>
      <c r="DL458" s="68" t="str">
        <f t="shared" si="541"/>
        <v>2025EM1100455-MDSDF406</v>
      </c>
      <c r="DM458" s="66" t="str">
        <f t="shared" si="542"/>
        <v>0 missed</v>
      </c>
      <c r="DN458" s="66" t="str">
        <f t="shared" si="543"/>
        <v>0 missed</v>
      </c>
      <c r="DO458" s="62">
        <f t="shared" si="544"/>
        <v>3</v>
      </c>
      <c r="DP458" s="62">
        <f t="shared" si="545"/>
        <v>2</v>
      </c>
      <c r="DQ458" s="67">
        <f t="shared" si="546"/>
        <v>1</v>
      </c>
      <c r="DR458" s="67">
        <f t="shared" si="547"/>
        <v>1</v>
      </c>
      <c r="DS458" s="66" t="str">
        <f t="shared" si="548"/>
        <v>0 missed</v>
      </c>
      <c r="DT458" s="62">
        <f t="shared" si="549"/>
        <v>5</v>
      </c>
      <c r="DU458" s="68">
        <f t="shared" si="550"/>
        <v>1</v>
      </c>
      <c r="DV458" s="68" t="str">
        <f t="shared" si="551"/>
        <v>Q-3 A-2 || Q Total-3, A Total-2</v>
      </c>
      <c r="DW458" s="62" t="str" cm="1">
        <f t="array" ref="DW458">IFERROR(INDEX('Attendance-Slot-1'!$Q$2:$Q$1112,MATCH(1,('Attendance-Slot-1'!$A$2:$A$1112=$C458)*('Attendance-Slot-1'!$G$2:$G$1112=DW$2),0)),"No Data")</f>
        <v>No Data</v>
      </c>
      <c r="DX458" s="62" t="str" cm="1">
        <f t="array" ref="DX458">IFERROR(INDEX('Attendance-Slot-2'!$Q$2:$Q$2595,MATCH(1,('Attendance-Slot-2'!$A$2:$A$2595=$C458)*('Attendance-Slot-2'!$G$2:$G$2595=DW$2),0)),"No Data")</f>
        <v>P-S2_Onsite</v>
      </c>
      <c r="DY458" s="137">
        <f>VLOOKUP($DL458,'Written Exam Marks'!$H:$Q,10,FALSE)</f>
        <v>20</v>
      </c>
      <c r="DZ458" s="137">
        <f>VLOOKUP($DL458,'Written Exam Marks'!$H:$Q,9,FALSE)</f>
        <v>35</v>
      </c>
      <c r="EA458" s="62" t="str">
        <f t="shared" si="552"/>
        <v>Present</v>
      </c>
      <c r="EB458" s="62" t="str">
        <f t="shared" si="553"/>
        <v>P-S2_Onsite</v>
      </c>
      <c r="EC458" s="114" t="str">
        <f t="shared" si="490"/>
        <v>P-2, 
A-0, 
No Data-3</v>
      </c>
      <c r="ED458" s="114" t="str">
        <f t="shared" si="491"/>
        <v>P-3, 
A-0, 
No Data-2</v>
      </c>
      <c r="EE458" s="114" t="str">
        <f t="shared" si="554"/>
        <v>P-S2_Onsite</v>
      </c>
      <c r="EF458" s="114" t="str">
        <f t="shared" si="555"/>
        <v>P-S1_Onsite</v>
      </c>
      <c r="EG458" s="114" t="str">
        <f t="shared" si="556"/>
        <v>P-S2_Onsite</v>
      </c>
      <c r="EH458" s="114" t="str">
        <f t="shared" si="557"/>
        <v>P-S1_Onsite</v>
      </c>
      <c r="EI458" s="114" t="str">
        <f t="shared" si="558"/>
        <v>P-S2_Onsite</v>
      </c>
      <c r="EJ458" s="114" t="str">
        <f t="shared" si="559"/>
        <v>P-5, A-0, No Data-0</v>
      </c>
      <c r="EK458" s="114" t="s">
        <v>10453</v>
      </c>
      <c r="EL458" s="114">
        <v>29.5</v>
      </c>
      <c r="EM458" s="114">
        <v>10</v>
      </c>
      <c r="EN458" s="114">
        <v>47</v>
      </c>
      <c r="EO458" s="114">
        <v>86.5</v>
      </c>
      <c r="EP458" s="114" t="s">
        <v>7217</v>
      </c>
      <c r="EQ458" s="114" t="s">
        <v>1054</v>
      </c>
      <c r="ER458" s="114" t="s">
        <v>3257</v>
      </c>
      <c r="ES458" s="114"/>
      <c r="ET458" s="30" t="s">
        <v>3257</v>
      </c>
    </row>
    <row r="459" spans="1:150" x14ac:dyDescent="0.25">
      <c r="A459" s="114">
        <v>456</v>
      </c>
      <c r="B459" s="114" t="s">
        <v>7224</v>
      </c>
      <c r="C459" s="80" t="s">
        <v>4483</v>
      </c>
      <c r="D459" s="30" t="s">
        <v>4484</v>
      </c>
      <c r="E459" s="30" t="s">
        <v>4485</v>
      </c>
      <c r="F459" s="33" t="s">
        <v>7201</v>
      </c>
      <c r="G459" s="30" t="s">
        <v>4486</v>
      </c>
      <c r="H459" s="143" t="s">
        <v>5</v>
      </c>
      <c r="I459" s="143" t="s">
        <v>5</v>
      </c>
      <c r="J459" s="143" t="s">
        <v>5</v>
      </c>
      <c r="K459" s="143" t="s">
        <v>5</v>
      </c>
      <c r="L459" s="143">
        <v>0</v>
      </c>
      <c r="M459" s="143">
        <v>65</v>
      </c>
      <c r="N459" s="40" t="s">
        <v>7314</v>
      </c>
      <c r="O459" s="40" t="s">
        <v>1593</v>
      </c>
      <c r="P459" s="13" t="str">
        <f t="shared" si="492"/>
        <v>2025EM1100456-MDSDF401</v>
      </c>
      <c r="Q459" s="40" t="str">
        <f t="shared" si="493"/>
        <v>3 missed</v>
      </c>
      <c r="R459" s="40" t="str">
        <f t="shared" si="494"/>
        <v>1 missed</v>
      </c>
      <c r="S459" s="40">
        <f t="shared" si="495"/>
        <v>0</v>
      </c>
      <c r="T459" s="40">
        <f t="shared" si="496"/>
        <v>0</v>
      </c>
      <c r="U459" s="41">
        <f t="shared" si="497"/>
        <v>0</v>
      </c>
      <c r="V459" s="41">
        <f t="shared" si="498"/>
        <v>0</v>
      </c>
      <c r="W459" s="40" t="str">
        <f t="shared" si="499"/>
        <v>4 missed</v>
      </c>
      <c r="X459" s="113">
        <f t="shared" si="500"/>
        <v>0</v>
      </c>
      <c r="Y459" s="13">
        <f t="shared" si="501"/>
        <v>0</v>
      </c>
      <c r="Z459" s="13" t="str">
        <f t="shared" si="502"/>
        <v>Q-0 A-0 || Q Total-3, A Total-1</v>
      </c>
      <c r="AA459" s="113" t="str" cm="1">
        <f t="array" ref="AA459">IFERROR(INDEX('Attendance-Slot-1'!$Q$2:$Q$1112,MATCH(1,('Attendance-Slot-1'!$A$2:$A$1112=$C459)*('Attendance-Slot-1'!$G$2:$G$1112=AA$2),0)),"No Data")</f>
        <v>No Data</v>
      </c>
      <c r="AB459" s="113" t="str" cm="1">
        <f t="array" ref="AB459">IFERROR(INDEX('Attendance-Slot-2'!$Q$2:$Q$2595,MATCH(1,('Attendance-Slot-2'!$A$2:$A$2595=$C459)*('Attendance-Slot-2'!$G$2:$G$2595=AA$2),0)),"No Data")</f>
        <v>A-S2_Online</v>
      </c>
      <c r="AC459" s="133" t="e">
        <f>VLOOKUP($P459,'Written Exam Marks'!$H:$Q,10,FALSE)</f>
        <v>#N/A</v>
      </c>
      <c r="AD459" s="133" t="e">
        <f>VLOOKUP($P459,'Written Exam Marks'!$H:$Q,9,FALSE)</f>
        <v>#N/A</v>
      </c>
      <c r="AE459" s="113" t="str">
        <f t="shared" si="503"/>
        <v>Absent</v>
      </c>
      <c r="AF459" s="113" t="str">
        <f t="shared" si="504"/>
        <v>A-S2_Online</v>
      </c>
      <c r="AG459" s="146">
        <v>7</v>
      </c>
      <c r="AH459" s="146">
        <v>7</v>
      </c>
      <c r="AI459" s="146">
        <v>10</v>
      </c>
      <c r="AJ459" s="146" t="s">
        <v>5</v>
      </c>
      <c r="AK459" s="146" t="s">
        <v>5</v>
      </c>
      <c r="AL459" s="146" t="s">
        <v>5</v>
      </c>
      <c r="AM459" s="146">
        <v>24</v>
      </c>
      <c r="AN459" s="146">
        <v>60</v>
      </c>
      <c r="AO459" s="43" t="s">
        <v>7336</v>
      </c>
      <c r="AP459" s="43" t="s">
        <v>1598</v>
      </c>
      <c r="AQ459" s="50" t="str">
        <f t="shared" si="505"/>
        <v>2025EM1100456-MDSDF402</v>
      </c>
      <c r="AR459" s="43" t="str">
        <f t="shared" si="506"/>
        <v>3 missed</v>
      </c>
      <c r="AS459" s="47" t="s">
        <v>7342</v>
      </c>
      <c r="AT459" s="43">
        <f t="shared" si="507"/>
        <v>3</v>
      </c>
      <c r="AU459" s="48" t="s">
        <v>7342</v>
      </c>
      <c r="AV459" s="49">
        <f t="shared" si="508"/>
        <v>0.5</v>
      </c>
      <c r="AW459" s="48" t="s">
        <v>7342</v>
      </c>
      <c r="AX459" s="43" t="str">
        <f t="shared" si="509"/>
        <v>3 missed</v>
      </c>
      <c r="AY459" s="42">
        <f t="shared" si="510"/>
        <v>3</v>
      </c>
      <c r="AZ459" s="50">
        <f t="shared" si="511"/>
        <v>0.5</v>
      </c>
      <c r="BA459" s="50" t="str">
        <f t="shared" si="512"/>
        <v>Q-3 A-- || Q Total-6, A Total-0</v>
      </c>
      <c r="BB459" s="42" t="str" cm="1">
        <f t="array" ref="BB459">IFERROR(INDEX('Attendance-Slot-1'!$Q$2:$Q$1112,MATCH(1,('Attendance-Slot-1'!$A$2:$A$1112=$C459)*('Attendance-Slot-1'!$G$2:$G$1112=BB$2),0)),"No Data")</f>
        <v>No Data</v>
      </c>
      <c r="BC459" s="42" t="str" cm="1">
        <f t="array" ref="BC459">IFERROR(INDEX('Attendance-Slot-2'!$Q$2:$Q$2595,MATCH(1,('Attendance-Slot-2'!$A$2:$A$2595=$C459)*('Attendance-Slot-2'!$G$2:$G$2595=BB$2),0)),"No Data")</f>
        <v>A-S2_Online</v>
      </c>
      <c r="BD459" s="134" t="e">
        <f>VLOOKUP($AQ459,'Written Exam Marks'!$H:$Q,10,FALSE)</f>
        <v>#N/A</v>
      </c>
      <c r="BE459" s="134" t="e">
        <f>VLOOKUP($AQ459,'Written Exam Marks'!$H:$Q,9,FALSE)</f>
        <v>#N/A</v>
      </c>
      <c r="BF459" s="42" t="str">
        <f t="shared" si="513"/>
        <v>Absent</v>
      </c>
      <c r="BG459" s="42" t="str">
        <f t="shared" si="514"/>
        <v>A-S2_Online</v>
      </c>
      <c r="BH459" s="147" t="s">
        <v>5</v>
      </c>
      <c r="BI459" s="147">
        <v>10</v>
      </c>
      <c r="BJ459" s="147">
        <v>10</v>
      </c>
      <c r="BK459" s="147">
        <v>60</v>
      </c>
      <c r="BL459" s="52" t="s">
        <v>3697</v>
      </c>
      <c r="BM459" s="52" t="s">
        <v>1606</v>
      </c>
      <c r="BN459" s="57" t="str">
        <f t="shared" si="515"/>
        <v>2025EM1100456-MDSDF403</v>
      </c>
      <c r="BO459" s="52" t="str">
        <f t="shared" si="516"/>
        <v>1 missed</v>
      </c>
      <c r="BP459" s="52" t="str">
        <f t="shared" si="517"/>
        <v>0 missed</v>
      </c>
      <c r="BQ459" s="52">
        <f t="shared" si="518"/>
        <v>0</v>
      </c>
      <c r="BR459" s="52">
        <f t="shared" si="519"/>
        <v>1</v>
      </c>
      <c r="BS459" s="56">
        <f t="shared" si="520"/>
        <v>0</v>
      </c>
      <c r="BT459" s="56">
        <f t="shared" si="521"/>
        <v>1</v>
      </c>
      <c r="BU459" s="52" t="str">
        <f t="shared" si="522"/>
        <v>1 missed</v>
      </c>
      <c r="BV459" s="51">
        <f t="shared" si="523"/>
        <v>1</v>
      </c>
      <c r="BW459" s="57">
        <f t="shared" si="524"/>
        <v>0.5</v>
      </c>
      <c r="BX459" s="57" t="str">
        <f t="shared" si="525"/>
        <v>Q-0 A-1 || Q Total-1, A Total-1</v>
      </c>
      <c r="BY459" s="51" t="str" cm="1">
        <f t="array" ref="BY459">IFERROR(INDEX('Attendance-Slot-1'!$Q$2:$Q$1112,MATCH(1,('Attendance-Slot-1'!$A$2:$A$1112=$C459)*('Attendance-Slot-1'!$G$2:$G$1112=BY$2),0)),"No Data")</f>
        <v>No Data</v>
      </c>
      <c r="BZ459" s="51" t="str" cm="1">
        <f t="array" ref="BZ459">IFERROR(INDEX('Attendance-Slot-2'!$Q$2:$Q$2595,MATCH(1,('Attendance-Slot-2'!$A$2:$A$2595=$C459)*('Attendance-Slot-2'!$G$2:$G$2595=BY$2),0)),"No Data")</f>
        <v>A-S2_Online</v>
      </c>
      <c r="CA459" s="135" t="e">
        <f>VLOOKUP($BN459,'Written Exam Marks'!$H:$Q,10,FALSE)</f>
        <v>#N/A</v>
      </c>
      <c r="CB459" s="135" t="e">
        <f>VLOOKUP($BN459,'Written Exam Marks'!$H:$Q,9,FALSE)</f>
        <v>#N/A</v>
      </c>
      <c r="CC459" s="51" t="str">
        <f t="shared" si="526"/>
        <v>Absent</v>
      </c>
      <c r="CD459" s="51" t="str">
        <f t="shared" si="527"/>
        <v>A-S2_Online</v>
      </c>
      <c r="CE459" s="29" t="s">
        <v>5</v>
      </c>
      <c r="CF459" s="29" t="s">
        <v>5</v>
      </c>
      <c r="CG459" s="29" t="s">
        <v>5</v>
      </c>
      <c r="CH459" s="29">
        <v>0</v>
      </c>
      <c r="CI459" s="29">
        <v>60</v>
      </c>
      <c r="CJ459" s="61" t="s">
        <v>7343</v>
      </c>
      <c r="CK459" s="61" t="s">
        <v>1613</v>
      </c>
      <c r="CL459" s="10" t="str">
        <f t="shared" si="528"/>
        <v>2025EM1100456-MDSDF404</v>
      </c>
      <c r="CM459" s="61" t="str">
        <f t="shared" si="529"/>
        <v>2 missed</v>
      </c>
      <c r="CN459" s="61" t="str">
        <f t="shared" si="530"/>
        <v>1 missed</v>
      </c>
      <c r="CO459" s="111">
        <f t="shared" si="531"/>
        <v>0</v>
      </c>
      <c r="CP459" s="111">
        <f t="shared" si="532"/>
        <v>0</v>
      </c>
      <c r="CQ459" s="9">
        <f t="shared" si="533"/>
        <v>0</v>
      </c>
      <c r="CR459" s="9">
        <f t="shared" si="534"/>
        <v>0</v>
      </c>
      <c r="CS459" s="61" t="str">
        <f t="shared" si="535"/>
        <v>3 missed</v>
      </c>
      <c r="CT459" s="111">
        <f t="shared" si="536"/>
        <v>0</v>
      </c>
      <c r="CU459" s="10">
        <f t="shared" si="537"/>
        <v>0</v>
      </c>
      <c r="CV459" s="10" t="str">
        <f t="shared" si="538"/>
        <v>Q-0 A-0 || Q Total-2, A Total-1</v>
      </c>
      <c r="CW459" s="111" t="str" cm="1">
        <f t="array" ref="CW459">IFERROR(INDEX('Attendance-Slot-1'!$Q$2:$Q$1112,MATCH(1,('Attendance-Slot-1'!$A$2:$A$1112=$C459)*('Attendance-Slot-1'!$G$2:$G$1112=CW$2),0)),"No Data")</f>
        <v>No Data</v>
      </c>
      <c r="CX459" s="111" t="str" cm="1">
        <f t="array" ref="CX459">IFERROR(INDEX('Attendance-Slot-2'!$Q$2:$Q$2595,MATCH(1,('Attendance-Slot-2'!$A$2:$A$2595=$C459)*('Attendance-Slot-2'!$G$2:$G$2595=CW$2),0)),"No Data")</f>
        <v>A-S2_Online</v>
      </c>
      <c r="CY459" s="136" t="e">
        <f>VLOOKUP($CL459,'Written Exam Marks'!$H:$Q,10,FALSE)</f>
        <v>#N/A</v>
      </c>
      <c r="CZ459" s="136" t="e">
        <f>VLOOKUP($CL459,'Written Exam Marks'!$H:$Q,9,FALSE)</f>
        <v>#N/A</v>
      </c>
      <c r="DA459" s="111" t="str">
        <f t="shared" si="539"/>
        <v>Absent</v>
      </c>
      <c r="DB459" s="111" t="str">
        <f t="shared" si="540"/>
        <v>A-S2_Online</v>
      </c>
      <c r="DC459" s="148">
        <v>5</v>
      </c>
      <c r="DD459" s="148" t="s">
        <v>5</v>
      </c>
      <c r="DE459" s="148" t="s">
        <v>5</v>
      </c>
      <c r="DF459" s="148" t="s">
        <v>5</v>
      </c>
      <c r="DG459" s="148" t="s">
        <v>5</v>
      </c>
      <c r="DH459" s="148">
        <v>5</v>
      </c>
      <c r="DI459" s="148">
        <v>65</v>
      </c>
      <c r="DJ459" s="66" t="s">
        <v>7351</v>
      </c>
      <c r="DK459" s="66" t="s">
        <v>1631</v>
      </c>
      <c r="DL459" s="68" t="str">
        <f t="shared" si="541"/>
        <v>2025EM1100456-MDSDF406</v>
      </c>
      <c r="DM459" s="66" t="str">
        <f t="shared" si="542"/>
        <v>2 missed</v>
      </c>
      <c r="DN459" s="66" t="str">
        <f t="shared" si="543"/>
        <v>2 missed</v>
      </c>
      <c r="DO459" s="62">
        <f t="shared" si="544"/>
        <v>1</v>
      </c>
      <c r="DP459" s="62">
        <f t="shared" si="545"/>
        <v>0</v>
      </c>
      <c r="DQ459" s="67">
        <f t="shared" si="546"/>
        <v>0.33333333333333331</v>
      </c>
      <c r="DR459" s="67">
        <f t="shared" si="547"/>
        <v>0</v>
      </c>
      <c r="DS459" s="66" t="str">
        <f t="shared" si="548"/>
        <v>4 missed</v>
      </c>
      <c r="DT459" s="62">
        <f t="shared" si="549"/>
        <v>1</v>
      </c>
      <c r="DU459" s="68">
        <f t="shared" si="550"/>
        <v>0.2</v>
      </c>
      <c r="DV459" s="68" t="str">
        <f t="shared" si="551"/>
        <v>Q-1 A-0 || Q Total-3, A Total-2</v>
      </c>
      <c r="DW459" s="62" t="str" cm="1">
        <f t="array" ref="DW459">IFERROR(INDEX('Attendance-Slot-1'!$Q$2:$Q$1112,MATCH(1,('Attendance-Slot-1'!$A$2:$A$1112=$C459)*('Attendance-Slot-1'!$G$2:$G$1112=DW$2),0)),"No Data")</f>
        <v>No Data</v>
      </c>
      <c r="DX459" s="62" t="str" cm="1">
        <f t="array" ref="DX459">IFERROR(INDEX('Attendance-Slot-2'!$Q$2:$Q$2595,MATCH(1,('Attendance-Slot-2'!$A$2:$A$2595=$C459)*('Attendance-Slot-2'!$G$2:$G$2595=DW$2),0)),"No Data")</f>
        <v>A-S2_Online</v>
      </c>
      <c r="DY459" s="137" t="e">
        <f>VLOOKUP($DL459,'Written Exam Marks'!$H:$Q,10,FALSE)</f>
        <v>#N/A</v>
      </c>
      <c r="DZ459" s="137" t="e">
        <f>VLOOKUP($DL459,'Written Exam Marks'!$H:$Q,9,FALSE)</f>
        <v>#N/A</v>
      </c>
      <c r="EA459" s="62" t="str">
        <f t="shared" si="552"/>
        <v>Absent</v>
      </c>
      <c r="EB459" s="62" t="str">
        <f t="shared" si="553"/>
        <v>A-S2_Online</v>
      </c>
      <c r="EC459" s="114" t="str">
        <f t="shared" si="490"/>
        <v>P-0, 
A-0, 
No Data-5</v>
      </c>
      <c r="ED459" s="114" t="str">
        <f t="shared" si="491"/>
        <v>P-0, 
A-5, 
No Data-0</v>
      </c>
      <c r="EE459" s="114" t="str">
        <f t="shared" si="554"/>
        <v>A-S2_Online</v>
      </c>
      <c r="EF459" s="114" t="str">
        <f t="shared" si="555"/>
        <v>A-S2_Online</v>
      </c>
      <c r="EG459" s="114" t="str">
        <f t="shared" si="556"/>
        <v>A-S2_Online</v>
      </c>
      <c r="EH459" s="114" t="str">
        <f t="shared" si="557"/>
        <v>A-S2_Online</v>
      </c>
      <c r="EI459" s="114" t="str">
        <f t="shared" si="558"/>
        <v>A-S2_Online</v>
      </c>
      <c r="EJ459" s="114" t="str">
        <f t="shared" si="559"/>
        <v>P-0, A-5, No Data-0</v>
      </c>
      <c r="EK459" s="114" t="s">
        <v>10453</v>
      </c>
      <c r="EL459" s="114">
        <v>17.5</v>
      </c>
      <c r="EM459" s="114">
        <v>10</v>
      </c>
      <c r="EN459" s="114" t="s">
        <v>10455</v>
      </c>
      <c r="EO459" s="114">
        <v>27.5</v>
      </c>
      <c r="EP459" s="114" t="s">
        <v>7218</v>
      </c>
      <c r="EQ459" s="114" t="s">
        <v>1031</v>
      </c>
      <c r="ER459" s="114" t="s">
        <v>4483</v>
      </c>
      <c r="ES459" s="114" t="s">
        <v>7218</v>
      </c>
      <c r="ET459" s="30" t="s">
        <v>4483</v>
      </c>
    </row>
    <row r="460" spans="1:150" x14ac:dyDescent="0.25">
      <c r="A460" s="114">
        <v>457</v>
      </c>
      <c r="B460" s="114" t="s">
        <v>7224</v>
      </c>
      <c r="C460" s="80" t="s">
        <v>4487</v>
      </c>
      <c r="D460" s="30" t="s">
        <v>4488</v>
      </c>
      <c r="E460" s="30" t="s">
        <v>4489</v>
      </c>
      <c r="F460" s="33" t="s">
        <v>7201</v>
      </c>
      <c r="G460" s="30" t="s">
        <v>4490</v>
      </c>
      <c r="H460" s="143">
        <v>14</v>
      </c>
      <c r="I460" s="143">
        <v>13.5</v>
      </c>
      <c r="J460" s="143">
        <v>20</v>
      </c>
      <c r="K460" s="143">
        <v>15</v>
      </c>
      <c r="L460" s="143">
        <v>62.5</v>
      </c>
      <c r="M460" s="143">
        <v>65</v>
      </c>
      <c r="N460" s="40" t="s">
        <v>7314</v>
      </c>
      <c r="O460" s="40" t="s">
        <v>1593</v>
      </c>
      <c r="P460" s="13" t="str">
        <f t="shared" si="492"/>
        <v>2025EM1100457-MDSDF401</v>
      </c>
      <c r="Q460" s="40" t="str">
        <f t="shared" si="493"/>
        <v>0 missed</v>
      </c>
      <c r="R460" s="40" t="str">
        <f t="shared" si="494"/>
        <v>0 missed</v>
      </c>
      <c r="S460" s="40">
        <f t="shared" si="495"/>
        <v>3</v>
      </c>
      <c r="T460" s="40">
        <f t="shared" si="496"/>
        <v>1</v>
      </c>
      <c r="U460" s="41">
        <f t="shared" si="497"/>
        <v>1</v>
      </c>
      <c r="V460" s="41">
        <f t="shared" si="498"/>
        <v>1</v>
      </c>
      <c r="W460" s="40" t="str">
        <f t="shared" si="499"/>
        <v>0 missed</v>
      </c>
      <c r="X460" s="113">
        <f t="shared" si="500"/>
        <v>4</v>
      </c>
      <c r="Y460" s="13">
        <f t="shared" si="501"/>
        <v>1</v>
      </c>
      <c r="Z460" s="13" t="str">
        <f t="shared" si="502"/>
        <v>Q-3 A-1 || Q Total-3, A Total-1</v>
      </c>
      <c r="AA460" s="113" t="str" cm="1">
        <f t="array" ref="AA460">IFERROR(INDEX('Attendance-Slot-1'!$Q$2:$Q$1112,MATCH(1,('Attendance-Slot-1'!$A$2:$A$1112=$C460)*('Attendance-Slot-1'!$G$2:$G$1112=AA$2),0)),"No Data")</f>
        <v>No Data</v>
      </c>
      <c r="AB460" s="113" t="str" cm="1">
        <f t="array" ref="AB460">IFERROR(INDEX('Attendance-Slot-2'!$Q$2:$Q$2595,MATCH(1,('Attendance-Slot-2'!$A$2:$A$2595=$C460)*('Attendance-Slot-2'!$G$2:$G$2595=AA$2),0)),"No Data")</f>
        <v>P-S2_Onsite</v>
      </c>
      <c r="AC460" s="133">
        <f>VLOOKUP($P460,'Written Exam Marks'!$H:$Q,10,FALSE)</f>
        <v>13</v>
      </c>
      <c r="AD460" s="133">
        <f>VLOOKUP($P460,'Written Exam Marks'!$H:$Q,9,FALSE)</f>
        <v>35</v>
      </c>
      <c r="AE460" s="113" t="str">
        <f t="shared" si="503"/>
        <v>Present</v>
      </c>
      <c r="AF460" s="113" t="str">
        <f t="shared" si="504"/>
        <v>P-S2_Onsite</v>
      </c>
      <c r="AG460" s="146">
        <v>9.5</v>
      </c>
      <c r="AH460" s="146">
        <v>9.5</v>
      </c>
      <c r="AI460" s="146">
        <v>10</v>
      </c>
      <c r="AJ460" s="146">
        <v>10</v>
      </c>
      <c r="AK460" s="146">
        <v>10</v>
      </c>
      <c r="AL460" s="146">
        <v>10</v>
      </c>
      <c r="AM460" s="146">
        <v>59</v>
      </c>
      <c r="AN460" s="146">
        <v>60</v>
      </c>
      <c r="AO460" s="43" t="s">
        <v>7336</v>
      </c>
      <c r="AP460" s="43" t="s">
        <v>1598</v>
      </c>
      <c r="AQ460" s="50" t="str">
        <f t="shared" si="505"/>
        <v>2025EM1100457-MDSDF402</v>
      </c>
      <c r="AR460" s="43" t="str">
        <f t="shared" si="506"/>
        <v>0 missed</v>
      </c>
      <c r="AS460" s="47" t="s">
        <v>7342</v>
      </c>
      <c r="AT460" s="43">
        <f t="shared" si="507"/>
        <v>6</v>
      </c>
      <c r="AU460" s="48" t="s">
        <v>7342</v>
      </c>
      <c r="AV460" s="49">
        <f t="shared" si="508"/>
        <v>1</v>
      </c>
      <c r="AW460" s="48" t="s">
        <v>7342</v>
      </c>
      <c r="AX460" s="43" t="str">
        <f t="shared" si="509"/>
        <v>0 missed</v>
      </c>
      <c r="AY460" s="42">
        <f t="shared" si="510"/>
        <v>6</v>
      </c>
      <c r="AZ460" s="50">
        <f t="shared" si="511"/>
        <v>1</v>
      </c>
      <c r="BA460" s="50" t="str">
        <f t="shared" si="512"/>
        <v>Q-6 A-- || Q Total-6, A Total-0</v>
      </c>
      <c r="BB460" s="42" t="str" cm="1">
        <f t="array" ref="BB460">IFERROR(INDEX('Attendance-Slot-1'!$Q$2:$Q$1112,MATCH(1,('Attendance-Slot-1'!$A$2:$A$1112=$C460)*('Attendance-Slot-1'!$G$2:$G$1112=BB$2),0)),"No Data")</f>
        <v>No Data</v>
      </c>
      <c r="BC460" s="42" t="str" cm="1">
        <f t="array" ref="BC460">IFERROR(INDEX('Attendance-Slot-2'!$Q$2:$Q$2595,MATCH(1,('Attendance-Slot-2'!$A$2:$A$2595=$C460)*('Attendance-Slot-2'!$G$2:$G$2595=BB$2),0)),"No Data")</f>
        <v>P-S2_Onsite</v>
      </c>
      <c r="BD460" s="134">
        <f>VLOOKUP($AQ460,'Written Exam Marks'!$H:$Q,10,FALSE)</f>
        <v>15</v>
      </c>
      <c r="BE460" s="134">
        <f>VLOOKUP($AQ460,'Written Exam Marks'!$H:$Q,9,FALSE)</f>
        <v>40</v>
      </c>
      <c r="BF460" s="42" t="str">
        <f t="shared" si="513"/>
        <v>Present</v>
      </c>
      <c r="BG460" s="42" t="str">
        <f t="shared" si="514"/>
        <v>P-S2_Onsite</v>
      </c>
      <c r="BH460" s="147" t="s">
        <v>5</v>
      </c>
      <c r="BI460" s="147">
        <v>18</v>
      </c>
      <c r="BJ460" s="147">
        <v>18</v>
      </c>
      <c r="BK460" s="147">
        <v>60</v>
      </c>
      <c r="BL460" s="52" t="s">
        <v>3697</v>
      </c>
      <c r="BM460" s="52" t="s">
        <v>1606</v>
      </c>
      <c r="BN460" s="57" t="str">
        <f t="shared" si="515"/>
        <v>2025EM1100457-MDSDF403</v>
      </c>
      <c r="BO460" s="52" t="str">
        <f t="shared" si="516"/>
        <v>1 missed</v>
      </c>
      <c r="BP460" s="52" t="str">
        <f t="shared" si="517"/>
        <v>0 missed</v>
      </c>
      <c r="BQ460" s="52">
        <f t="shared" si="518"/>
        <v>0</v>
      </c>
      <c r="BR460" s="52">
        <f t="shared" si="519"/>
        <v>1</v>
      </c>
      <c r="BS460" s="56">
        <f t="shared" si="520"/>
        <v>0</v>
      </c>
      <c r="BT460" s="56">
        <f t="shared" si="521"/>
        <v>1</v>
      </c>
      <c r="BU460" s="52" t="str">
        <f t="shared" si="522"/>
        <v>1 missed</v>
      </c>
      <c r="BV460" s="51">
        <f t="shared" si="523"/>
        <v>1</v>
      </c>
      <c r="BW460" s="57">
        <f t="shared" si="524"/>
        <v>0.5</v>
      </c>
      <c r="BX460" s="57" t="str">
        <f t="shared" si="525"/>
        <v>Q-0 A-1 || Q Total-1, A Total-1</v>
      </c>
      <c r="BY460" s="51" t="str" cm="1">
        <f t="array" ref="BY460">IFERROR(INDEX('Attendance-Slot-1'!$Q$2:$Q$1112,MATCH(1,('Attendance-Slot-1'!$A$2:$A$1112=$C460)*('Attendance-Slot-1'!$G$2:$G$1112=BY$2),0)),"No Data")</f>
        <v>No Data</v>
      </c>
      <c r="BZ460" s="51" t="str" cm="1">
        <f t="array" ref="BZ460">IFERROR(INDEX('Attendance-Slot-2'!$Q$2:$Q$2595,MATCH(1,('Attendance-Slot-2'!$A$2:$A$2595=$C460)*('Attendance-Slot-2'!$G$2:$G$2595=BY$2),0)),"No Data")</f>
        <v>P-S2_Onsite</v>
      </c>
      <c r="CA460" s="135">
        <f>VLOOKUP($BN460,'Written Exam Marks'!$H:$Q,10,FALSE)</f>
        <v>18</v>
      </c>
      <c r="CB460" s="135">
        <f>VLOOKUP($BN460,'Written Exam Marks'!$H:$Q,9,FALSE)</f>
        <v>40</v>
      </c>
      <c r="CC460" s="51" t="str">
        <f t="shared" si="526"/>
        <v>Present</v>
      </c>
      <c r="CD460" s="51" t="str">
        <f t="shared" si="527"/>
        <v>P-S2_Onsite</v>
      </c>
      <c r="CE460" s="29" t="s">
        <v>5</v>
      </c>
      <c r="CF460" s="29">
        <v>20</v>
      </c>
      <c r="CG460" s="29">
        <v>17</v>
      </c>
      <c r="CH460" s="29">
        <v>37</v>
      </c>
      <c r="CI460" s="29">
        <v>60</v>
      </c>
      <c r="CJ460" s="61" t="s">
        <v>7343</v>
      </c>
      <c r="CK460" s="61" t="s">
        <v>1613</v>
      </c>
      <c r="CL460" s="10" t="str">
        <f t="shared" si="528"/>
        <v>2025EM1100457-MDSDF404</v>
      </c>
      <c r="CM460" s="61" t="str">
        <f t="shared" si="529"/>
        <v>1 missed</v>
      </c>
      <c r="CN460" s="61" t="str">
        <f t="shared" si="530"/>
        <v>0 missed</v>
      </c>
      <c r="CO460" s="111">
        <f t="shared" si="531"/>
        <v>1</v>
      </c>
      <c r="CP460" s="111">
        <f t="shared" si="532"/>
        <v>1</v>
      </c>
      <c r="CQ460" s="9">
        <f t="shared" si="533"/>
        <v>0.5</v>
      </c>
      <c r="CR460" s="9">
        <f t="shared" si="534"/>
        <v>1</v>
      </c>
      <c r="CS460" s="61" t="str">
        <f t="shared" si="535"/>
        <v>1 missed</v>
      </c>
      <c r="CT460" s="111">
        <f t="shared" si="536"/>
        <v>2</v>
      </c>
      <c r="CU460" s="10">
        <f t="shared" si="537"/>
        <v>0.66666666666666663</v>
      </c>
      <c r="CV460" s="10" t="str">
        <f t="shared" si="538"/>
        <v>Q-1 A-1 || Q Total-2, A Total-1</v>
      </c>
      <c r="CW460" s="111" t="str" cm="1">
        <f t="array" ref="CW460">IFERROR(INDEX('Attendance-Slot-1'!$Q$2:$Q$1112,MATCH(1,('Attendance-Slot-1'!$A$2:$A$1112=$C460)*('Attendance-Slot-1'!$G$2:$G$1112=CW$2),0)),"No Data")</f>
        <v>No Data</v>
      </c>
      <c r="CX460" s="111" t="str" cm="1">
        <f t="array" ref="CX460">IFERROR(INDEX('Attendance-Slot-2'!$Q$2:$Q$2595,MATCH(1,('Attendance-Slot-2'!$A$2:$A$2595=$C460)*('Attendance-Slot-2'!$G$2:$G$2595=CW$2),0)),"No Data")</f>
        <v>P-S2_Onsite</v>
      </c>
      <c r="CY460" s="136">
        <f>VLOOKUP($CL460,'Written Exam Marks'!$H:$Q,10,FALSE)</f>
        <v>15</v>
      </c>
      <c r="CZ460" s="136">
        <f>VLOOKUP($CL460,'Written Exam Marks'!$H:$Q,9,FALSE)</f>
        <v>40</v>
      </c>
      <c r="DA460" s="111" t="str">
        <f t="shared" si="539"/>
        <v>Present</v>
      </c>
      <c r="DB460" s="111" t="str">
        <f t="shared" si="540"/>
        <v>P-S2_Onsite</v>
      </c>
      <c r="DC460" s="148" t="s">
        <v>5</v>
      </c>
      <c r="DD460" s="148">
        <v>7.625</v>
      </c>
      <c r="DE460" s="148">
        <v>8</v>
      </c>
      <c r="DF460" s="148">
        <v>16</v>
      </c>
      <c r="DG460" s="148">
        <v>19</v>
      </c>
      <c r="DH460" s="148">
        <v>50.625</v>
      </c>
      <c r="DI460" s="148">
        <v>65</v>
      </c>
      <c r="DJ460" s="66" t="s">
        <v>7351</v>
      </c>
      <c r="DK460" s="66" t="s">
        <v>1631</v>
      </c>
      <c r="DL460" s="68" t="str">
        <f t="shared" si="541"/>
        <v>2025EM1100457-MDSDF406</v>
      </c>
      <c r="DM460" s="66" t="str">
        <f t="shared" si="542"/>
        <v>1 missed</v>
      </c>
      <c r="DN460" s="66" t="str">
        <f t="shared" si="543"/>
        <v>0 missed</v>
      </c>
      <c r="DO460" s="62">
        <f t="shared" si="544"/>
        <v>2</v>
      </c>
      <c r="DP460" s="62">
        <f t="shared" si="545"/>
        <v>2</v>
      </c>
      <c r="DQ460" s="67">
        <f t="shared" si="546"/>
        <v>0.66666666666666663</v>
      </c>
      <c r="DR460" s="67">
        <f t="shared" si="547"/>
        <v>1</v>
      </c>
      <c r="DS460" s="66" t="str">
        <f t="shared" si="548"/>
        <v>1 missed</v>
      </c>
      <c r="DT460" s="62">
        <f t="shared" si="549"/>
        <v>4</v>
      </c>
      <c r="DU460" s="68">
        <f t="shared" si="550"/>
        <v>0.8</v>
      </c>
      <c r="DV460" s="68" t="str">
        <f t="shared" si="551"/>
        <v>Q-2 A-2 || Q Total-3, A Total-2</v>
      </c>
      <c r="DW460" s="62" t="str" cm="1">
        <f t="array" ref="DW460">IFERROR(INDEX('Attendance-Slot-1'!$Q$2:$Q$1112,MATCH(1,('Attendance-Slot-1'!$A$2:$A$1112=$C460)*('Attendance-Slot-1'!$G$2:$G$1112=DW$2),0)),"No Data")</f>
        <v>No Data</v>
      </c>
      <c r="DX460" s="62" t="str" cm="1">
        <f t="array" ref="DX460">IFERROR(INDEX('Attendance-Slot-2'!$Q$2:$Q$2595,MATCH(1,('Attendance-Slot-2'!$A$2:$A$2595=$C460)*('Attendance-Slot-2'!$G$2:$G$2595=DW$2),0)),"No Data")</f>
        <v>P-S2_Onsite</v>
      </c>
      <c r="DY460" s="137">
        <f>VLOOKUP($DL460,'Written Exam Marks'!$H:$Q,10,FALSE)</f>
        <v>15</v>
      </c>
      <c r="DZ460" s="137">
        <f>VLOOKUP($DL460,'Written Exam Marks'!$H:$Q,9,FALSE)</f>
        <v>35</v>
      </c>
      <c r="EA460" s="62" t="str">
        <f t="shared" si="552"/>
        <v>Present</v>
      </c>
      <c r="EB460" s="62" t="str">
        <f t="shared" si="553"/>
        <v>P-S2_Onsite</v>
      </c>
      <c r="EC460" s="114" t="str">
        <f t="shared" si="490"/>
        <v>P-0, 
A-0, 
No Data-5</v>
      </c>
      <c r="ED460" s="114" t="str">
        <f t="shared" si="491"/>
        <v>P-5, 
A-0, 
No Data-0</v>
      </c>
      <c r="EE460" s="114" t="str">
        <f t="shared" si="554"/>
        <v>P-S2_Onsite</v>
      </c>
      <c r="EF460" s="114" t="str">
        <f t="shared" si="555"/>
        <v>P-S2_Onsite</v>
      </c>
      <c r="EG460" s="114" t="str">
        <f t="shared" si="556"/>
        <v>P-S2_Onsite</v>
      </c>
      <c r="EH460" s="114" t="str">
        <f t="shared" si="557"/>
        <v>P-S2_Onsite</v>
      </c>
      <c r="EI460" s="114" t="str">
        <f t="shared" si="558"/>
        <v>P-S2_Onsite</v>
      </c>
      <c r="EJ460" s="114" t="str">
        <f t="shared" si="559"/>
        <v>P-5, A-0, No Data-0</v>
      </c>
      <c r="EK460" s="114" t="s">
        <v>10453</v>
      </c>
      <c r="EL460" s="114">
        <v>30</v>
      </c>
      <c r="EM460" s="114">
        <v>10</v>
      </c>
      <c r="EN460" s="114">
        <v>57</v>
      </c>
      <c r="EO460" s="114">
        <v>97</v>
      </c>
      <c r="EP460" s="114" t="s">
        <v>7217</v>
      </c>
      <c r="EQ460" s="114" t="s">
        <v>1054</v>
      </c>
      <c r="ER460" s="114" t="s">
        <v>4487</v>
      </c>
      <c r="ES460" s="114"/>
      <c r="ET460" s="30" t="s">
        <v>4487</v>
      </c>
    </row>
    <row r="461" spans="1:150" x14ac:dyDescent="0.25">
      <c r="A461" s="114">
        <v>458</v>
      </c>
      <c r="B461" s="114" t="s">
        <v>7224</v>
      </c>
      <c r="C461" s="80" t="s">
        <v>3263</v>
      </c>
      <c r="D461" s="30" t="s">
        <v>3264</v>
      </c>
      <c r="E461" s="30" t="s">
        <v>3265</v>
      </c>
      <c r="F461" s="33" t="s">
        <v>7202</v>
      </c>
      <c r="G461" s="30" t="s">
        <v>3266</v>
      </c>
      <c r="H461" s="143">
        <v>15</v>
      </c>
      <c r="I461" s="143">
        <v>15</v>
      </c>
      <c r="J461" s="143">
        <v>19</v>
      </c>
      <c r="K461" s="143">
        <v>15</v>
      </c>
      <c r="L461" s="143">
        <v>64</v>
      </c>
      <c r="M461" s="143">
        <v>65</v>
      </c>
      <c r="N461" s="40" t="s">
        <v>7314</v>
      </c>
      <c r="O461" s="40" t="s">
        <v>1593</v>
      </c>
      <c r="P461" s="13" t="str">
        <f t="shared" si="492"/>
        <v>2025EM1100458-MDSDF401</v>
      </c>
      <c r="Q461" s="40" t="str">
        <f t="shared" si="493"/>
        <v>0 missed</v>
      </c>
      <c r="R461" s="40" t="str">
        <f t="shared" si="494"/>
        <v>0 missed</v>
      </c>
      <c r="S461" s="40">
        <f t="shared" si="495"/>
        <v>3</v>
      </c>
      <c r="T461" s="40">
        <f t="shared" si="496"/>
        <v>1</v>
      </c>
      <c r="U461" s="41">
        <f t="shared" si="497"/>
        <v>1</v>
      </c>
      <c r="V461" s="41">
        <f t="shared" si="498"/>
        <v>1</v>
      </c>
      <c r="W461" s="40" t="str">
        <f t="shared" si="499"/>
        <v>0 missed</v>
      </c>
      <c r="X461" s="113">
        <f t="shared" si="500"/>
        <v>4</v>
      </c>
      <c r="Y461" s="13">
        <f t="shared" si="501"/>
        <v>1</v>
      </c>
      <c r="Z461" s="13" t="str">
        <f t="shared" si="502"/>
        <v>Q-3 A-1 || Q Total-3, A Total-1</v>
      </c>
      <c r="AA461" s="113" t="str" cm="1">
        <f t="array" ref="AA461">IFERROR(INDEX('Attendance-Slot-1'!$Q$2:$Q$1112,MATCH(1,('Attendance-Slot-1'!$A$2:$A$1112=$C461)*('Attendance-Slot-1'!$G$2:$G$1112=AA$2),0)),"No Data")</f>
        <v>No Data</v>
      </c>
      <c r="AB461" s="113" t="str" cm="1">
        <f t="array" ref="AB461">IFERROR(INDEX('Attendance-Slot-2'!$Q$2:$Q$2595,MATCH(1,('Attendance-Slot-2'!$A$2:$A$2595=$C461)*('Attendance-Slot-2'!$G$2:$G$2595=AA$2),0)),"No Data")</f>
        <v>P-S2_Onsite</v>
      </c>
      <c r="AC461" s="133">
        <f>VLOOKUP($P461,'Written Exam Marks'!$H:$Q,10,FALSE)</f>
        <v>22</v>
      </c>
      <c r="AD461" s="133">
        <f>VLOOKUP($P461,'Written Exam Marks'!$H:$Q,9,FALSE)</f>
        <v>35</v>
      </c>
      <c r="AE461" s="113" t="str">
        <f t="shared" si="503"/>
        <v>Present</v>
      </c>
      <c r="AF461" s="113" t="str">
        <f t="shared" si="504"/>
        <v>P-S2_Onsite</v>
      </c>
      <c r="AG461" s="146">
        <v>4.5</v>
      </c>
      <c r="AH461" s="146">
        <v>8.5</v>
      </c>
      <c r="AI461" s="146">
        <v>10</v>
      </c>
      <c r="AJ461" s="146">
        <v>10</v>
      </c>
      <c r="AK461" s="146">
        <v>9</v>
      </c>
      <c r="AL461" s="146">
        <v>10</v>
      </c>
      <c r="AM461" s="146">
        <v>52</v>
      </c>
      <c r="AN461" s="146">
        <v>60</v>
      </c>
      <c r="AO461" s="43" t="s">
        <v>7336</v>
      </c>
      <c r="AP461" s="43" t="s">
        <v>1598</v>
      </c>
      <c r="AQ461" s="50" t="str">
        <f t="shared" si="505"/>
        <v>2025EM1100458-MDSDF402</v>
      </c>
      <c r="AR461" s="43" t="str">
        <f t="shared" si="506"/>
        <v>0 missed</v>
      </c>
      <c r="AS461" s="47" t="s">
        <v>7342</v>
      </c>
      <c r="AT461" s="43">
        <f t="shared" si="507"/>
        <v>6</v>
      </c>
      <c r="AU461" s="48" t="s">
        <v>7342</v>
      </c>
      <c r="AV461" s="49">
        <f t="shared" si="508"/>
        <v>1</v>
      </c>
      <c r="AW461" s="48" t="s">
        <v>7342</v>
      </c>
      <c r="AX461" s="43" t="str">
        <f t="shared" si="509"/>
        <v>0 missed</v>
      </c>
      <c r="AY461" s="42">
        <f t="shared" si="510"/>
        <v>6</v>
      </c>
      <c r="AZ461" s="50">
        <f t="shared" si="511"/>
        <v>1</v>
      </c>
      <c r="BA461" s="50" t="str">
        <f t="shared" si="512"/>
        <v>Q-6 A-- || Q Total-6, A Total-0</v>
      </c>
      <c r="BB461" s="42" t="str" cm="1">
        <f t="array" ref="BB461">IFERROR(INDEX('Attendance-Slot-1'!$Q$2:$Q$1112,MATCH(1,('Attendance-Slot-1'!$A$2:$A$1112=$C461)*('Attendance-Slot-1'!$G$2:$G$1112=BB$2),0)),"No Data")</f>
        <v>No Data</v>
      </c>
      <c r="BC461" s="42" t="str" cm="1">
        <f t="array" ref="BC461">IFERROR(INDEX('Attendance-Slot-2'!$Q$2:$Q$2595,MATCH(1,('Attendance-Slot-2'!$A$2:$A$2595=$C461)*('Attendance-Slot-2'!$G$2:$G$2595=BB$2),0)),"No Data")</f>
        <v>P-S2_Onsite</v>
      </c>
      <c r="BD461" s="134">
        <f>VLOOKUP($AQ461,'Written Exam Marks'!$H:$Q,10,FALSE)</f>
        <v>23</v>
      </c>
      <c r="BE461" s="134">
        <f>VLOOKUP($AQ461,'Written Exam Marks'!$H:$Q,9,FALSE)</f>
        <v>40</v>
      </c>
      <c r="BF461" s="42" t="str">
        <f t="shared" si="513"/>
        <v>Present</v>
      </c>
      <c r="BG461" s="42" t="str">
        <f t="shared" si="514"/>
        <v>P-S2_Onsite</v>
      </c>
      <c r="BH461" s="147">
        <v>19</v>
      </c>
      <c r="BI461" s="147">
        <v>13.5</v>
      </c>
      <c r="BJ461" s="147">
        <v>32.5</v>
      </c>
      <c r="BK461" s="147">
        <v>60</v>
      </c>
      <c r="BL461" s="52" t="s">
        <v>3697</v>
      </c>
      <c r="BM461" s="52" t="s">
        <v>1606</v>
      </c>
      <c r="BN461" s="57" t="str">
        <f t="shared" si="515"/>
        <v>2025EM1100458-MDSDF403</v>
      </c>
      <c r="BO461" s="52" t="str">
        <f t="shared" si="516"/>
        <v>0 missed</v>
      </c>
      <c r="BP461" s="52" t="str">
        <f t="shared" si="517"/>
        <v>0 missed</v>
      </c>
      <c r="BQ461" s="52">
        <f t="shared" si="518"/>
        <v>1</v>
      </c>
      <c r="BR461" s="52">
        <f t="shared" si="519"/>
        <v>1</v>
      </c>
      <c r="BS461" s="56">
        <f t="shared" si="520"/>
        <v>1</v>
      </c>
      <c r="BT461" s="56">
        <f t="shared" si="521"/>
        <v>1</v>
      </c>
      <c r="BU461" s="52" t="str">
        <f t="shared" si="522"/>
        <v>0 missed</v>
      </c>
      <c r="BV461" s="51">
        <f t="shared" si="523"/>
        <v>2</v>
      </c>
      <c r="BW461" s="57">
        <f t="shared" si="524"/>
        <v>1</v>
      </c>
      <c r="BX461" s="57" t="str">
        <f t="shared" si="525"/>
        <v>Q-1 A-1 || Q Total-1, A Total-1</v>
      </c>
      <c r="BY461" s="51" t="str" cm="1">
        <f t="array" ref="BY461">IFERROR(INDEX('Attendance-Slot-1'!$Q$2:$Q$1112,MATCH(1,('Attendance-Slot-1'!$A$2:$A$1112=$C461)*('Attendance-Slot-1'!$G$2:$G$1112=BY$2),0)),"No Data")</f>
        <v>No Data</v>
      </c>
      <c r="BZ461" s="51" t="str" cm="1">
        <f t="array" ref="BZ461">IFERROR(INDEX('Attendance-Slot-2'!$Q$2:$Q$2595,MATCH(1,('Attendance-Slot-2'!$A$2:$A$2595=$C461)*('Attendance-Slot-2'!$G$2:$G$2595=BY$2),0)),"No Data")</f>
        <v>P-S2_Onsite</v>
      </c>
      <c r="CA461" s="135">
        <f>VLOOKUP($BN461,'Written Exam Marks'!$H:$Q,10,FALSE)</f>
        <v>24</v>
      </c>
      <c r="CB461" s="135">
        <f>VLOOKUP($BN461,'Written Exam Marks'!$H:$Q,9,FALSE)</f>
        <v>40</v>
      </c>
      <c r="CC461" s="51" t="str">
        <f t="shared" si="526"/>
        <v>Present</v>
      </c>
      <c r="CD461" s="51" t="str">
        <f t="shared" si="527"/>
        <v>P-S2_Onsite</v>
      </c>
      <c r="CE461" s="29">
        <v>17</v>
      </c>
      <c r="CF461" s="29">
        <v>20</v>
      </c>
      <c r="CG461" s="29">
        <v>11</v>
      </c>
      <c r="CH461" s="29">
        <v>48</v>
      </c>
      <c r="CI461" s="29">
        <v>60</v>
      </c>
      <c r="CJ461" s="61" t="s">
        <v>7343</v>
      </c>
      <c r="CK461" s="61" t="s">
        <v>1613</v>
      </c>
      <c r="CL461" s="10" t="str">
        <f t="shared" si="528"/>
        <v>2025EM1100458-MDSDF404</v>
      </c>
      <c r="CM461" s="61" t="str">
        <f t="shared" si="529"/>
        <v>0 missed</v>
      </c>
      <c r="CN461" s="61" t="str">
        <f t="shared" si="530"/>
        <v>0 missed</v>
      </c>
      <c r="CO461" s="111">
        <f t="shared" si="531"/>
        <v>2</v>
      </c>
      <c r="CP461" s="111">
        <f t="shared" si="532"/>
        <v>1</v>
      </c>
      <c r="CQ461" s="9">
        <f t="shared" si="533"/>
        <v>1</v>
      </c>
      <c r="CR461" s="9">
        <f t="shared" si="534"/>
        <v>1</v>
      </c>
      <c r="CS461" s="61" t="str">
        <f t="shared" si="535"/>
        <v>0 missed</v>
      </c>
      <c r="CT461" s="111">
        <f t="shared" si="536"/>
        <v>3</v>
      </c>
      <c r="CU461" s="10">
        <f t="shared" si="537"/>
        <v>1</v>
      </c>
      <c r="CV461" s="10" t="str">
        <f t="shared" si="538"/>
        <v>Q-2 A-1 || Q Total-2, A Total-1</v>
      </c>
      <c r="CW461" s="111" t="str" cm="1">
        <f t="array" ref="CW461">IFERROR(INDEX('Attendance-Slot-1'!$Q$2:$Q$1112,MATCH(1,('Attendance-Slot-1'!$A$2:$A$1112=$C461)*('Attendance-Slot-1'!$G$2:$G$1112=CW$2),0)),"No Data")</f>
        <v>No Data</v>
      </c>
      <c r="CX461" s="111" t="str" cm="1">
        <f t="array" ref="CX461">IFERROR(INDEX('Attendance-Slot-2'!$Q$2:$Q$2595,MATCH(1,('Attendance-Slot-2'!$A$2:$A$2595=$C461)*('Attendance-Slot-2'!$G$2:$G$2595=CW$2),0)),"No Data")</f>
        <v>P-S2_Onsite</v>
      </c>
      <c r="CY461" s="136">
        <f>VLOOKUP($CL461,'Written Exam Marks'!$H:$Q,10,FALSE)</f>
        <v>23.5</v>
      </c>
      <c r="CZ461" s="136">
        <f>VLOOKUP($CL461,'Written Exam Marks'!$H:$Q,9,FALSE)</f>
        <v>40</v>
      </c>
      <c r="DA461" s="111" t="str">
        <f t="shared" si="539"/>
        <v>Present</v>
      </c>
      <c r="DB461" s="111" t="str">
        <f t="shared" si="540"/>
        <v>P-S2_Onsite</v>
      </c>
      <c r="DC461" s="148">
        <v>5.5</v>
      </c>
      <c r="DD461" s="148">
        <v>7</v>
      </c>
      <c r="DE461" s="148">
        <v>8</v>
      </c>
      <c r="DF461" s="148">
        <v>12</v>
      </c>
      <c r="DG461" s="148">
        <v>17</v>
      </c>
      <c r="DH461" s="148">
        <v>49.5</v>
      </c>
      <c r="DI461" s="148">
        <v>65</v>
      </c>
      <c r="DJ461" s="66" t="s">
        <v>7351</v>
      </c>
      <c r="DK461" s="66" t="s">
        <v>1631</v>
      </c>
      <c r="DL461" s="68" t="str">
        <f t="shared" si="541"/>
        <v>2025EM1100458-MDSDF406</v>
      </c>
      <c r="DM461" s="66" t="str">
        <f t="shared" si="542"/>
        <v>0 missed</v>
      </c>
      <c r="DN461" s="66" t="str">
        <f t="shared" si="543"/>
        <v>0 missed</v>
      </c>
      <c r="DO461" s="62">
        <f t="shared" si="544"/>
        <v>3</v>
      </c>
      <c r="DP461" s="62">
        <f t="shared" si="545"/>
        <v>2</v>
      </c>
      <c r="DQ461" s="67">
        <f t="shared" si="546"/>
        <v>1</v>
      </c>
      <c r="DR461" s="67">
        <f t="shared" si="547"/>
        <v>1</v>
      </c>
      <c r="DS461" s="66" t="str">
        <f t="shared" si="548"/>
        <v>0 missed</v>
      </c>
      <c r="DT461" s="62">
        <f t="shared" si="549"/>
        <v>5</v>
      </c>
      <c r="DU461" s="68">
        <f t="shared" si="550"/>
        <v>1</v>
      </c>
      <c r="DV461" s="68" t="str">
        <f t="shared" si="551"/>
        <v>Q-3 A-2 || Q Total-3, A Total-2</v>
      </c>
      <c r="DW461" s="62" t="str" cm="1">
        <f t="array" ref="DW461">IFERROR(INDEX('Attendance-Slot-1'!$Q$2:$Q$1112,MATCH(1,('Attendance-Slot-1'!$A$2:$A$1112=$C461)*('Attendance-Slot-1'!$G$2:$G$1112=DW$2),0)),"No Data")</f>
        <v>P-S1_Onsite</v>
      </c>
      <c r="DX461" s="62" t="str" cm="1">
        <f t="array" ref="DX461">IFERROR(INDEX('Attendance-Slot-2'!$Q$2:$Q$2595,MATCH(1,('Attendance-Slot-2'!$A$2:$A$2595=$C461)*('Attendance-Slot-2'!$G$2:$G$2595=DW$2),0)),"No Data")</f>
        <v>No Data</v>
      </c>
      <c r="DY461" s="137">
        <f>VLOOKUP($DL461,'Written Exam Marks'!$H:$Q,10,FALSE)</f>
        <v>24</v>
      </c>
      <c r="DZ461" s="137">
        <f>VLOOKUP($DL461,'Written Exam Marks'!$H:$Q,9,FALSE)</f>
        <v>35</v>
      </c>
      <c r="EA461" s="62" t="str">
        <f t="shared" si="552"/>
        <v>Present</v>
      </c>
      <c r="EB461" s="62" t="str">
        <f t="shared" si="553"/>
        <v>P-S1_Onsite</v>
      </c>
      <c r="EC461" s="114" t="str">
        <f t="shared" si="490"/>
        <v>P-1, 
A-0, 
No Data-4</v>
      </c>
      <c r="ED461" s="114" t="str">
        <f t="shared" si="491"/>
        <v>P-4, 
A-0, 
No Data-1</v>
      </c>
      <c r="EE461" s="114" t="str">
        <f t="shared" si="554"/>
        <v>P-S2_Onsite</v>
      </c>
      <c r="EF461" s="114" t="str">
        <f t="shared" si="555"/>
        <v>P-S2_Onsite</v>
      </c>
      <c r="EG461" s="114" t="str">
        <f t="shared" si="556"/>
        <v>P-S2_Onsite</v>
      </c>
      <c r="EH461" s="114" t="str">
        <f t="shared" si="557"/>
        <v>P-S2_Onsite</v>
      </c>
      <c r="EI461" s="114" t="str">
        <f t="shared" si="558"/>
        <v>P-S1_Onsite</v>
      </c>
      <c r="EJ461" s="114" t="str">
        <f t="shared" si="559"/>
        <v>P-5, A-0, No Data-0</v>
      </c>
      <c r="EK461" s="114" t="s">
        <v>10453</v>
      </c>
      <c r="EL461" s="114">
        <v>20.5</v>
      </c>
      <c r="EM461" s="114">
        <v>10</v>
      </c>
      <c r="EN461" s="114">
        <v>55</v>
      </c>
      <c r="EO461" s="114">
        <v>85.5</v>
      </c>
      <c r="EP461" s="114" t="s">
        <v>7217</v>
      </c>
      <c r="EQ461" s="114" t="s">
        <v>1054</v>
      </c>
      <c r="ER461" s="114" t="s">
        <v>3263</v>
      </c>
      <c r="ES461" s="114"/>
      <c r="ET461" s="30" t="s">
        <v>3263</v>
      </c>
    </row>
    <row r="462" spans="1:150" x14ac:dyDescent="0.25">
      <c r="A462" s="114">
        <v>459</v>
      </c>
      <c r="B462" s="114" t="s">
        <v>7224</v>
      </c>
      <c r="C462" s="80" t="s">
        <v>3268</v>
      </c>
      <c r="D462" s="30" t="s">
        <v>3269</v>
      </c>
      <c r="E462" s="30" t="s">
        <v>3270</v>
      </c>
      <c r="F462" s="33" t="s">
        <v>7201</v>
      </c>
      <c r="G462" s="30" t="s">
        <v>3271</v>
      </c>
      <c r="H462" s="143">
        <v>9.3339999999999996</v>
      </c>
      <c r="I462" s="143" t="s">
        <v>5</v>
      </c>
      <c r="J462" s="143">
        <v>15</v>
      </c>
      <c r="K462" s="143">
        <v>15</v>
      </c>
      <c r="L462" s="143">
        <v>39.334000000000003</v>
      </c>
      <c r="M462" s="143">
        <v>65</v>
      </c>
      <c r="N462" s="40" t="s">
        <v>7314</v>
      </c>
      <c r="O462" s="40" t="s">
        <v>1593</v>
      </c>
      <c r="P462" s="13" t="str">
        <f t="shared" si="492"/>
        <v>2025EM1100459-MDSDF401</v>
      </c>
      <c r="Q462" s="40" t="str">
        <f t="shared" si="493"/>
        <v>1 missed</v>
      </c>
      <c r="R462" s="40" t="str">
        <f t="shared" si="494"/>
        <v>0 missed</v>
      </c>
      <c r="S462" s="40">
        <f t="shared" si="495"/>
        <v>2</v>
      </c>
      <c r="T462" s="40">
        <f t="shared" si="496"/>
        <v>1</v>
      </c>
      <c r="U462" s="41">
        <f t="shared" si="497"/>
        <v>0.66666666666666663</v>
      </c>
      <c r="V462" s="41">
        <f t="shared" si="498"/>
        <v>1</v>
      </c>
      <c r="W462" s="40" t="str">
        <f t="shared" si="499"/>
        <v>1 missed</v>
      </c>
      <c r="X462" s="113">
        <f t="shared" si="500"/>
        <v>3</v>
      </c>
      <c r="Y462" s="13">
        <f t="shared" si="501"/>
        <v>0.75</v>
      </c>
      <c r="Z462" s="13" t="str">
        <f t="shared" si="502"/>
        <v>Q-2 A-1 || Q Total-3, A Total-1</v>
      </c>
      <c r="AA462" s="113" t="str" cm="1">
        <f t="array" ref="AA462">IFERROR(INDEX('Attendance-Slot-1'!$Q$2:$Q$1112,MATCH(1,('Attendance-Slot-1'!$A$2:$A$1112=$C462)*('Attendance-Slot-1'!$G$2:$G$1112=AA$2),0)),"No Data")</f>
        <v>No Data</v>
      </c>
      <c r="AB462" s="113" t="str" cm="1">
        <f t="array" ref="AB462">IFERROR(INDEX('Attendance-Slot-2'!$Q$2:$Q$2595,MATCH(1,('Attendance-Slot-2'!$A$2:$A$2595=$C462)*('Attendance-Slot-2'!$G$2:$G$2595=AA$2),0)),"No Data")</f>
        <v>P-S2_Onsite</v>
      </c>
      <c r="AC462" s="133">
        <f>VLOOKUP($P462,'Written Exam Marks'!$H:$Q,10,FALSE)</f>
        <v>0</v>
      </c>
      <c r="AD462" s="133">
        <f>VLOOKUP($P462,'Written Exam Marks'!$H:$Q,9,FALSE)</f>
        <v>35</v>
      </c>
      <c r="AE462" s="113" t="str">
        <f t="shared" si="503"/>
        <v>Present</v>
      </c>
      <c r="AF462" s="113" t="str">
        <f t="shared" si="504"/>
        <v>P-S2_Onsite</v>
      </c>
      <c r="AG462" s="146">
        <v>4.5</v>
      </c>
      <c r="AH462" s="146">
        <v>6</v>
      </c>
      <c r="AI462" s="146">
        <v>10</v>
      </c>
      <c r="AJ462" s="146">
        <v>4</v>
      </c>
      <c r="AK462" s="146">
        <v>4</v>
      </c>
      <c r="AL462" s="146">
        <v>7</v>
      </c>
      <c r="AM462" s="146">
        <v>35.5</v>
      </c>
      <c r="AN462" s="146">
        <v>60</v>
      </c>
      <c r="AO462" s="43" t="s">
        <v>7336</v>
      </c>
      <c r="AP462" s="43" t="s">
        <v>1598</v>
      </c>
      <c r="AQ462" s="50" t="str">
        <f t="shared" si="505"/>
        <v>2025EM1100459-MDSDF402</v>
      </c>
      <c r="AR462" s="43" t="str">
        <f t="shared" si="506"/>
        <v>0 missed</v>
      </c>
      <c r="AS462" s="47" t="s">
        <v>7342</v>
      </c>
      <c r="AT462" s="43">
        <f t="shared" si="507"/>
        <v>6</v>
      </c>
      <c r="AU462" s="48" t="s">
        <v>7342</v>
      </c>
      <c r="AV462" s="49">
        <f t="shared" si="508"/>
        <v>1</v>
      </c>
      <c r="AW462" s="48" t="s">
        <v>7342</v>
      </c>
      <c r="AX462" s="43" t="str">
        <f t="shared" si="509"/>
        <v>0 missed</v>
      </c>
      <c r="AY462" s="42">
        <f t="shared" si="510"/>
        <v>6</v>
      </c>
      <c r="AZ462" s="50">
        <f t="shared" si="511"/>
        <v>1</v>
      </c>
      <c r="BA462" s="50" t="str">
        <f t="shared" si="512"/>
        <v>Q-6 A-- || Q Total-6, A Total-0</v>
      </c>
      <c r="BB462" s="42" t="str" cm="1">
        <f t="array" ref="BB462">IFERROR(INDEX('Attendance-Slot-1'!$Q$2:$Q$1112,MATCH(1,('Attendance-Slot-1'!$A$2:$A$1112=$C462)*('Attendance-Slot-1'!$G$2:$G$1112=BB$2),0)),"No Data")</f>
        <v>P-S1_Onsite</v>
      </c>
      <c r="BC462" s="42" t="str" cm="1">
        <f t="array" ref="BC462">IFERROR(INDEX('Attendance-Slot-2'!$Q$2:$Q$2595,MATCH(1,('Attendance-Slot-2'!$A$2:$A$2595=$C462)*('Attendance-Slot-2'!$G$2:$G$2595=BB$2),0)),"No Data")</f>
        <v>No Data</v>
      </c>
      <c r="BD462" s="134">
        <f>VLOOKUP($AQ462,'Written Exam Marks'!$H:$Q,10,FALSE)</f>
        <v>13</v>
      </c>
      <c r="BE462" s="134">
        <f>VLOOKUP($AQ462,'Written Exam Marks'!$H:$Q,9,FALSE)</f>
        <v>40</v>
      </c>
      <c r="BF462" s="42" t="str">
        <f t="shared" si="513"/>
        <v>Present</v>
      </c>
      <c r="BG462" s="42" t="str">
        <f t="shared" si="514"/>
        <v>P-S1_Onsite</v>
      </c>
      <c r="BH462" s="147">
        <v>17</v>
      </c>
      <c r="BI462" s="147">
        <v>24.5</v>
      </c>
      <c r="BJ462" s="147">
        <v>41.5</v>
      </c>
      <c r="BK462" s="147">
        <v>60</v>
      </c>
      <c r="BL462" s="52" t="s">
        <v>3697</v>
      </c>
      <c r="BM462" s="52" t="s">
        <v>1606</v>
      </c>
      <c r="BN462" s="57" t="str">
        <f t="shared" si="515"/>
        <v>2025EM1100459-MDSDF403</v>
      </c>
      <c r="BO462" s="52" t="str">
        <f t="shared" si="516"/>
        <v>0 missed</v>
      </c>
      <c r="BP462" s="52" t="str">
        <f t="shared" si="517"/>
        <v>0 missed</v>
      </c>
      <c r="BQ462" s="52">
        <f t="shared" si="518"/>
        <v>1</v>
      </c>
      <c r="BR462" s="52">
        <f t="shared" si="519"/>
        <v>1</v>
      </c>
      <c r="BS462" s="56">
        <f t="shared" si="520"/>
        <v>1</v>
      </c>
      <c r="BT462" s="56">
        <f t="shared" si="521"/>
        <v>1</v>
      </c>
      <c r="BU462" s="52" t="str">
        <f t="shared" si="522"/>
        <v>0 missed</v>
      </c>
      <c r="BV462" s="51">
        <f t="shared" si="523"/>
        <v>2</v>
      </c>
      <c r="BW462" s="57">
        <f t="shared" si="524"/>
        <v>1</v>
      </c>
      <c r="BX462" s="57" t="str">
        <f t="shared" si="525"/>
        <v>Q-1 A-1 || Q Total-1, A Total-1</v>
      </c>
      <c r="BY462" s="51" t="str" cm="1">
        <f t="array" ref="BY462">IFERROR(INDEX('Attendance-Slot-1'!$Q$2:$Q$1112,MATCH(1,('Attendance-Slot-1'!$A$2:$A$1112=$C462)*('Attendance-Slot-1'!$G$2:$G$1112=BY$2),0)),"No Data")</f>
        <v>No Data</v>
      </c>
      <c r="BZ462" s="51" t="str" cm="1">
        <f t="array" ref="BZ462">IFERROR(INDEX('Attendance-Slot-2'!$Q$2:$Q$2595,MATCH(1,('Attendance-Slot-2'!$A$2:$A$2595=$C462)*('Attendance-Slot-2'!$G$2:$G$2595=BY$2),0)),"No Data")</f>
        <v>A-S2_Onsite</v>
      </c>
      <c r="CA462" s="135" t="e">
        <f>VLOOKUP($BN462,'Written Exam Marks'!$H:$Q,10,FALSE)</f>
        <v>#N/A</v>
      </c>
      <c r="CB462" s="135" t="e">
        <f>VLOOKUP($BN462,'Written Exam Marks'!$H:$Q,9,FALSE)</f>
        <v>#N/A</v>
      </c>
      <c r="CC462" s="51" t="str">
        <f t="shared" si="526"/>
        <v>Absent</v>
      </c>
      <c r="CD462" s="51" t="str">
        <f t="shared" si="527"/>
        <v>A-S2_Onsite</v>
      </c>
      <c r="CE462" s="29">
        <v>15</v>
      </c>
      <c r="CF462" s="29">
        <v>13</v>
      </c>
      <c r="CG462" s="29">
        <v>16</v>
      </c>
      <c r="CH462" s="29">
        <v>44</v>
      </c>
      <c r="CI462" s="29">
        <v>60</v>
      </c>
      <c r="CJ462" s="61" t="s">
        <v>7343</v>
      </c>
      <c r="CK462" s="61" t="s">
        <v>1613</v>
      </c>
      <c r="CL462" s="10" t="str">
        <f t="shared" si="528"/>
        <v>2025EM1100459-MDSDF404</v>
      </c>
      <c r="CM462" s="61" t="str">
        <f t="shared" si="529"/>
        <v>0 missed</v>
      </c>
      <c r="CN462" s="61" t="str">
        <f t="shared" si="530"/>
        <v>0 missed</v>
      </c>
      <c r="CO462" s="111">
        <f t="shared" si="531"/>
        <v>2</v>
      </c>
      <c r="CP462" s="111">
        <f t="shared" si="532"/>
        <v>1</v>
      </c>
      <c r="CQ462" s="9">
        <f t="shared" si="533"/>
        <v>1</v>
      </c>
      <c r="CR462" s="9">
        <f t="shared" si="534"/>
        <v>1</v>
      </c>
      <c r="CS462" s="61" t="str">
        <f t="shared" si="535"/>
        <v>0 missed</v>
      </c>
      <c r="CT462" s="111">
        <f t="shared" si="536"/>
        <v>3</v>
      </c>
      <c r="CU462" s="10">
        <f t="shared" si="537"/>
        <v>1</v>
      </c>
      <c r="CV462" s="10" t="str">
        <f t="shared" si="538"/>
        <v>Q-2 A-1 || Q Total-2, A Total-1</v>
      </c>
      <c r="CW462" s="111" t="str" cm="1">
        <f t="array" ref="CW462">IFERROR(INDEX('Attendance-Slot-1'!$Q$2:$Q$1112,MATCH(1,('Attendance-Slot-1'!$A$2:$A$1112=$C462)*('Attendance-Slot-1'!$G$2:$G$1112=CW$2),0)),"No Data")</f>
        <v>No Data</v>
      </c>
      <c r="CX462" s="111" t="str" cm="1">
        <f t="array" ref="CX462">IFERROR(INDEX('Attendance-Slot-2'!$Q$2:$Q$2595,MATCH(1,('Attendance-Slot-2'!$A$2:$A$2595=$C462)*('Attendance-Slot-2'!$G$2:$G$2595=CW$2),0)),"No Data")</f>
        <v>P-S2_Onsite</v>
      </c>
      <c r="CY462" s="136">
        <f>VLOOKUP($CL462,'Written Exam Marks'!$H:$Q,10,FALSE)</f>
        <v>13</v>
      </c>
      <c r="CZ462" s="136">
        <f>VLOOKUP($CL462,'Written Exam Marks'!$H:$Q,9,FALSE)</f>
        <v>40</v>
      </c>
      <c r="DA462" s="111" t="str">
        <f t="shared" si="539"/>
        <v>Present</v>
      </c>
      <c r="DB462" s="111" t="str">
        <f t="shared" si="540"/>
        <v>P-S2_Onsite</v>
      </c>
      <c r="DC462" s="148">
        <v>5.5</v>
      </c>
      <c r="DD462" s="148">
        <v>4.25</v>
      </c>
      <c r="DE462" s="148">
        <v>8</v>
      </c>
      <c r="DF462" s="148">
        <v>12</v>
      </c>
      <c r="DG462" s="148" t="s">
        <v>5</v>
      </c>
      <c r="DH462" s="148">
        <v>29.75</v>
      </c>
      <c r="DI462" s="148">
        <v>65</v>
      </c>
      <c r="DJ462" s="66" t="s">
        <v>7351</v>
      </c>
      <c r="DK462" s="66" t="s">
        <v>1631</v>
      </c>
      <c r="DL462" s="68" t="str">
        <f t="shared" si="541"/>
        <v>2025EM1100459-MDSDF406</v>
      </c>
      <c r="DM462" s="66" t="str">
        <f t="shared" si="542"/>
        <v>0 missed</v>
      </c>
      <c r="DN462" s="66" t="str">
        <f t="shared" si="543"/>
        <v>1 missed</v>
      </c>
      <c r="DO462" s="62">
        <f t="shared" si="544"/>
        <v>3</v>
      </c>
      <c r="DP462" s="62">
        <f t="shared" si="545"/>
        <v>1</v>
      </c>
      <c r="DQ462" s="67">
        <f t="shared" si="546"/>
        <v>1</v>
      </c>
      <c r="DR462" s="67">
        <f t="shared" si="547"/>
        <v>0.5</v>
      </c>
      <c r="DS462" s="66" t="str">
        <f t="shared" si="548"/>
        <v>1 missed</v>
      </c>
      <c r="DT462" s="62">
        <f t="shared" si="549"/>
        <v>4</v>
      </c>
      <c r="DU462" s="68">
        <f t="shared" si="550"/>
        <v>0.8</v>
      </c>
      <c r="DV462" s="68" t="str">
        <f t="shared" si="551"/>
        <v>Q-3 A-1 || Q Total-3, A Total-2</v>
      </c>
      <c r="DW462" s="62" t="str" cm="1">
        <f t="array" ref="DW462">IFERROR(INDEX('Attendance-Slot-1'!$Q$2:$Q$1112,MATCH(1,('Attendance-Slot-1'!$A$2:$A$1112=$C462)*('Attendance-Slot-1'!$G$2:$G$1112=DW$2),0)),"No Data")</f>
        <v>P-S1_Onsite</v>
      </c>
      <c r="DX462" s="62" t="str" cm="1">
        <f t="array" ref="DX462">IFERROR(INDEX('Attendance-Slot-2'!$Q$2:$Q$2595,MATCH(1,('Attendance-Slot-2'!$A$2:$A$2595=$C462)*('Attendance-Slot-2'!$G$2:$G$2595=DW$2),0)),"No Data")</f>
        <v>No Data</v>
      </c>
      <c r="DY462" s="137">
        <f>VLOOKUP($DL462,'Written Exam Marks'!$H:$Q,10,FALSE)</f>
        <v>25.5</v>
      </c>
      <c r="DZ462" s="137">
        <f>VLOOKUP($DL462,'Written Exam Marks'!$H:$Q,9,FALSE)</f>
        <v>35</v>
      </c>
      <c r="EA462" s="62" t="str">
        <f t="shared" si="552"/>
        <v>Present</v>
      </c>
      <c r="EB462" s="62" t="str">
        <f t="shared" si="553"/>
        <v>P-S1_Onsite</v>
      </c>
      <c r="EC462" s="114" t="str">
        <f t="shared" si="490"/>
        <v>P-2, 
A-0, 
No Data-3</v>
      </c>
      <c r="ED462" s="114" t="str">
        <f t="shared" si="491"/>
        <v>P-2, 
A-1, 
No Data-2</v>
      </c>
      <c r="EE462" s="114" t="str">
        <f t="shared" si="554"/>
        <v>P-S2_Onsite</v>
      </c>
      <c r="EF462" s="114" t="str">
        <f t="shared" si="555"/>
        <v>P-S1_Onsite</v>
      </c>
      <c r="EG462" s="114" t="str">
        <f t="shared" si="556"/>
        <v>A-S2_Onsite</v>
      </c>
      <c r="EH462" s="114" t="str">
        <f t="shared" si="557"/>
        <v>P-S2_Onsite</v>
      </c>
      <c r="EI462" s="114" t="str">
        <f t="shared" si="558"/>
        <v>P-S1_Onsite</v>
      </c>
      <c r="EJ462" s="114" t="str">
        <f t="shared" si="559"/>
        <v>P-4, A-1, No Data-0</v>
      </c>
      <c r="EK462" s="114" t="s">
        <v>10453</v>
      </c>
      <c r="EL462" s="114">
        <v>30</v>
      </c>
      <c r="EM462" s="114">
        <v>10</v>
      </c>
      <c r="EN462" s="114">
        <v>54</v>
      </c>
      <c r="EO462" s="114">
        <v>94</v>
      </c>
      <c r="EP462" s="114" t="s">
        <v>7217</v>
      </c>
      <c r="EQ462" s="114" t="s">
        <v>1054</v>
      </c>
      <c r="ER462" s="114" t="s">
        <v>3268</v>
      </c>
      <c r="ES462" s="114"/>
      <c r="ET462" s="30" t="s">
        <v>3268</v>
      </c>
    </row>
    <row r="463" spans="1:150" x14ac:dyDescent="0.25">
      <c r="A463" s="114">
        <v>460</v>
      </c>
      <c r="B463" s="114" t="s">
        <v>7224</v>
      </c>
      <c r="C463" s="80" t="s">
        <v>7297</v>
      </c>
      <c r="D463" s="30" t="s">
        <v>7299</v>
      </c>
      <c r="E463" s="30" t="s">
        <v>7298</v>
      </c>
      <c r="F463" s="33" t="s">
        <v>7202</v>
      </c>
      <c r="G463" s="30" t="s">
        <v>7300</v>
      </c>
      <c r="H463" s="143" t="s">
        <v>5</v>
      </c>
      <c r="I463" s="143" t="s">
        <v>5</v>
      </c>
      <c r="J463" s="143" t="s">
        <v>5</v>
      </c>
      <c r="K463" s="143" t="s">
        <v>5</v>
      </c>
      <c r="L463" s="143">
        <v>0</v>
      </c>
      <c r="M463" s="143">
        <v>65</v>
      </c>
      <c r="N463" s="40" t="s">
        <v>7314</v>
      </c>
      <c r="O463" s="40" t="s">
        <v>1593</v>
      </c>
      <c r="P463" s="13" t="str">
        <f t="shared" si="492"/>
        <v>2025EM1100460-MDSDF401</v>
      </c>
      <c r="Q463" s="40" t="str">
        <f t="shared" si="493"/>
        <v>3 missed</v>
      </c>
      <c r="R463" s="40" t="str">
        <f t="shared" si="494"/>
        <v>1 missed</v>
      </c>
      <c r="S463" s="40">
        <f t="shared" si="495"/>
        <v>0</v>
      </c>
      <c r="T463" s="40">
        <f t="shared" si="496"/>
        <v>0</v>
      </c>
      <c r="U463" s="41">
        <f t="shared" si="497"/>
        <v>0</v>
      </c>
      <c r="V463" s="41">
        <f t="shared" si="498"/>
        <v>0</v>
      </c>
      <c r="W463" s="40" t="str">
        <f t="shared" si="499"/>
        <v>4 missed</v>
      </c>
      <c r="X463" s="113">
        <f t="shared" si="500"/>
        <v>0</v>
      </c>
      <c r="Y463" s="13">
        <f t="shared" si="501"/>
        <v>0</v>
      </c>
      <c r="Z463" s="13" t="str">
        <f t="shared" si="502"/>
        <v>Q-0 A-0 || Q Total-3, A Total-1</v>
      </c>
      <c r="AA463" s="113" t="str" cm="1">
        <f t="array" ref="AA463">IFERROR(INDEX('Attendance-Slot-1'!$Q$2:$Q$1112,MATCH(1,('Attendance-Slot-1'!$A$2:$A$1112=$C463)*('Attendance-Slot-1'!$G$2:$G$1112=AA$2),0)),"No Data")</f>
        <v>No Data</v>
      </c>
      <c r="AB463" s="113" t="str" cm="1">
        <f t="array" ref="AB463">IFERROR(INDEX('Attendance-Slot-2'!$Q$2:$Q$2595,MATCH(1,('Attendance-Slot-2'!$A$2:$A$2595=$C463)*('Attendance-Slot-2'!$G$2:$G$2595=AA$2),0)),"No Data")</f>
        <v>No Data</v>
      </c>
      <c r="AC463" s="133" t="e">
        <f>VLOOKUP($P463,'Written Exam Marks'!$H:$Q,10,FALSE)</f>
        <v>#N/A</v>
      </c>
      <c r="AD463" s="133" t="e">
        <f>VLOOKUP($P463,'Written Exam Marks'!$H:$Q,9,FALSE)</f>
        <v>#N/A</v>
      </c>
      <c r="AE463" s="113" t="str">
        <f t="shared" si="503"/>
        <v>No Data</v>
      </c>
      <c r="AF463" s="113" t="str">
        <f t="shared" si="504"/>
        <v>No Data</v>
      </c>
      <c r="AG463" s="146" t="s">
        <v>5</v>
      </c>
      <c r="AH463" s="146" t="s">
        <v>5</v>
      </c>
      <c r="AI463" s="146" t="s">
        <v>5</v>
      </c>
      <c r="AJ463" s="146" t="s">
        <v>5</v>
      </c>
      <c r="AK463" s="146" t="s">
        <v>5</v>
      </c>
      <c r="AL463" s="146" t="s">
        <v>5</v>
      </c>
      <c r="AM463" s="146">
        <v>0</v>
      </c>
      <c r="AN463" s="146">
        <v>60</v>
      </c>
      <c r="AO463" s="43" t="s">
        <v>7336</v>
      </c>
      <c r="AP463" s="43" t="s">
        <v>1598</v>
      </c>
      <c r="AQ463" s="50" t="str">
        <f t="shared" si="505"/>
        <v>2025EM1100460-MDSDF402</v>
      </c>
      <c r="AR463" s="43" t="str">
        <f t="shared" si="506"/>
        <v>6 missed</v>
      </c>
      <c r="AS463" s="47" t="s">
        <v>7342</v>
      </c>
      <c r="AT463" s="43">
        <f t="shared" si="507"/>
        <v>0</v>
      </c>
      <c r="AU463" s="48" t="s">
        <v>7342</v>
      </c>
      <c r="AV463" s="49">
        <f t="shared" si="508"/>
        <v>0</v>
      </c>
      <c r="AW463" s="48" t="s">
        <v>7342</v>
      </c>
      <c r="AX463" s="43" t="str">
        <f t="shared" si="509"/>
        <v>6 missed</v>
      </c>
      <c r="AY463" s="42">
        <f t="shared" si="510"/>
        <v>0</v>
      </c>
      <c r="AZ463" s="50">
        <f t="shared" si="511"/>
        <v>0</v>
      </c>
      <c r="BA463" s="50" t="str">
        <f t="shared" si="512"/>
        <v>Q-0 A-- || Q Total-6, A Total-0</v>
      </c>
      <c r="BB463" s="42" t="str" cm="1">
        <f t="array" ref="BB463">IFERROR(INDEX('Attendance-Slot-1'!$Q$2:$Q$1112,MATCH(1,('Attendance-Slot-1'!$A$2:$A$1112=$C463)*('Attendance-Slot-1'!$G$2:$G$1112=BB$2),0)),"No Data")</f>
        <v>No Data</v>
      </c>
      <c r="BC463" s="42" t="str" cm="1">
        <f t="array" ref="BC463">IFERROR(INDEX('Attendance-Slot-2'!$Q$2:$Q$2595,MATCH(1,('Attendance-Slot-2'!$A$2:$A$2595=$C463)*('Attendance-Slot-2'!$G$2:$G$2595=BB$2),0)),"No Data")</f>
        <v>No Data</v>
      </c>
      <c r="BD463" s="134" t="e">
        <f>VLOOKUP($AQ463,'Written Exam Marks'!$H:$Q,10,FALSE)</f>
        <v>#N/A</v>
      </c>
      <c r="BE463" s="134" t="e">
        <f>VLOOKUP($AQ463,'Written Exam Marks'!$H:$Q,9,FALSE)</f>
        <v>#N/A</v>
      </c>
      <c r="BF463" s="42" t="str">
        <f t="shared" si="513"/>
        <v>No Data</v>
      </c>
      <c r="BG463" s="42" t="str">
        <f t="shared" si="514"/>
        <v>No Data</v>
      </c>
      <c r="BH463" s="147" t="s">
        <v>5</v>
      </c>
      <c r="BI463" s="147" t="s">
        <v>5</v>
      </c>
      <c r="BJ463" s="147">
        <v>0</v>
      </c>
      <c r="BK463" s="147">
        <v>60</v>
      </c>
      <c r="BL463" s="52" t="s">
        <v>3697</v>
      </c>
      <c r="BM463" s="52" t="s">
        <v>1606</v>
      </c>
      <c r="BN463" s="57" t="str">
        <f t="shared" si="515"/>
        <v>2025EM1100460-MDSDF403</v>
      </c>
      <c r="BO463" s="52" t="str">
        <f t="shared" si="516"/>
        <v>1 missed</v>
      </c>
      <c r="BP463" s="52" t="str">
        <f t="shared" si="517"/>
        <v>1 missed</v>
      </c>
      <c r="BQ463" s="52">
        <f t="shared" si="518"/>
        <v>0</v>
      </c>
      <c r="BR463" s="52">
        <f t="shared" si="519"/>
        <v>0</v>
      </c>
      <c r="BS463" s="56">
        <f t="shared" si="520"/>
        <v>0</v>
      </c>
      <c r="BT463" s="56">
        <f t="shared" si="521"/>
        <v>0</v>
      </c>
      <c r="BU463" s="52" t="str">
        <f t="shared" si="522"/>
        <v>2 missed</v>
      </c>
      <c r="BV463" s="51">
        <f t="shared" si="523"/>
        <v>0</v>
      </c>
      <c r="BW463" s="57">
        <f t="shared" si="524"/>
        <v>0</v>
      </c>
      <c r="BX463" s="57" t="str">
        <f t="shared" si="525"/>
        <v>Q-0 A-0 || Q Total-1, A Total-1</v>
      </c>
      <c r="BY463" s="51" t="str" cm="1">
        <f t="array" ref="BY463">IFERROR(INDEX('Attendance-Slot-1'!$Q$2:$Q$1112,MATCH(1,('Attendance-Slot-1'!$A$2:$A$1112=$C463)*('Attendance-Slot-1'!$G$2:$G$1112=BY$2),0)),"No Data")</f>
        <v>No Data</v>
      </c>
      <c r="BZ463" s="51" t="str" cm="1">
        <f t="array" ref="BZ463">IFERROR(INDEX('Attendance-Slot-2'!$Q$2:$Q$2595,MATCH(1,('Attendance-Slot-2'!$A$2:$A$2595=$C463)*('Attendance-Slot-2'!$G$2:$G$2595=BY$2),0)),"No Data")</f>
        <v>No Data</v>
      </c>
      <c r="CA463" s="135" t="e">
        <f>VLOOKUP($BN463,'Written Exam Marks'!$H:$Q,10,FALSE)</f>
        <v>#N/A</v>
      </c>
      <c r="CB463" s="135" t="e">
        <f>VLOOKUP($BN463,'Written Exam Marks'!$H:$Q,9,FALSE)</f>
        <v>#N/A</v>
      </c>
      <c r="CC463" s="51" t="str">
        <f t="shared" si="526"/>
        <v>No Data</v>
      </c>
      <c r="CD463" s="51" t="str">
        <f t="shared" si="527"/>
        <v>No Data</v>
      </c>
      <c r="CE463" s="29" t="s">
        <v>5</v>
      </c>
      <c r="CF463" s="29" t="s">
        <v>5</v>
      </c>
      <c r="CG463" s="29" t="s">
        <v>5</v>
      </c>
      <c r="CH463" s="29">
        <v>0</v>
      </c>
      <c r="CI463" s="29">
        <v>60</v>
      </c>
      <c r="CJ463" s="61" t="s">
        <v>7343</v>
      </c>
      <c r="CK463" s="61" t="s">
        <v>1613</v>
      </c>
      <c r="CL463" s="10" t="str">
        <f t="shared" si="528"/>
        <v>2025EM1100460-MDSDF404</v>
      </c>
      <c r="CM463" s="61" t="str">
        <f t="shared" si="529"/>
        <v>2 missed</v>
      </c>
      <c r="CN463" s="61" t="str">
        <f t="shared" si="530"/>
        <v>1 missed</v>
      </c>
      <c r="CO463" s="111">
        <f t="shared" si="531"/>
        <v>0</v>
      </c>
      <c r="CP463" s="111">
        <f t="shared" si="532"/>
        <v>0</v>
      </c>
      <c r="CQ463" s="9">
        <f t="shared" si="533"/>
        <v>0</v>
      </c>
      <c r="CR463" s="9">
        <f t="shared" si="534"/>
        <v>0</v>
      </c>
      <c r="CS463" s="61" t="str">
        <f t="shared" si="535"/>
        <v>3 missed</v>
      </c>
      <c r="CT463" s="111">
        <f t="shared" si="536"/>
        <v>0</v>
      </c>
      <c r="CU463" s="10">
        <f t="shared" si="537"/>
        <v>0</v>
      </c>
      <c r="CV463" s="10" t="str">
        <f t="shared" si="538"/>
        <v>Q-0 A-0 || Q Total-2, A Total-1</v>
      </c>
      <c r="CW463" s="111" t="str" cm="1">
        <f t="array" ref="CW463">IFERROR(INDEX('Attendance-Slot-1'!$Q$2:$Q$1112,MATCH(1,('Attendance-Slot-1'!$A$2:$A$1112=$C463)*('Attendance-Slot-1'!$G$2:$G$1112=CW$2),0)),"No Data")</f>
        <v>No Data</v>
      </c>
      <c r="CX463" s="111" t="str" cm="1">
        <f t="array" ref="CX463">IFERROR(INDEX('Attendance-Slot-2'!$Q$2:$Q$2595,MATCH(1,('Attendance-Slot-2'!$A$2:$A$2595=$C463)*('Attendance-Slot-2'!$G$2:$G$2595=CW$2),0)),"No Data")</f>
        <v>No Data</v>
      </c>
      <c r="CY463" s="136" t="e">
        <f>VLOOKUP($CL463,'Written Exam Marks'!$H:$Q,10,FALSE)</f>
        <v>#N/A</v>
      </c>
      <c r="CZ463" s="136" t="e">
        <f>VLOOKUP($CL463,'Written Exam Marks'!$H:$Q,9,FALSE)</f>
        <v>#N/A</v>
      </c>
      <c r="DA463" s="111" t="str">
        <f t="shared" si="539"/>
        <v>No Data</v>
      </c>
      <c r="DB463" s="111" t="str">
        <f t="shared" si="540"/>
        <v>No Data</v>
      </c>
      <c r="DC463" s="148" t="s">
        <v>5</v>
      </c>
      <c r="DD463" s="148" t="s">
        <v>5</v>
      </c>
      <c r="DE463" s="148" t="s">
        <v>5</v>
      </c>
      <c r="DF463" s="148" t="s">
        <v>5</v>
      </c>
      <c r="DG463" s="148" t="s">
        <v>5</v>
      </c>
      <c r="DH463" s="148">
        <v>0</v>
      </c>
      <c r="DI463" s="148">
        <v>65</v>
      </c>
      <c r="DJ463" s="66" t="s">
        <v>7351</v>
      </c>
      <c r="DK463" s="66" t="s">
        <v>1631</v>
      </c>
      <c r="DL463" s="68" t="str">
        <f t="shared" si="541"/>
        <v>2025EM1100460-MDSDF406</v>
      </c>
      <c r="DM463" s="66" t="str">
        <f t="shared" si="542"/>
        <v>3 missed</v>
      </c>
      <c r="DN463" s="66" t="str">
        <f t="shared" si="543"/>
        <v>2 missed</v>
      </c>
      <c r="DO463" s="62">
        <f t="shared" si="544"/>
        <v>0</v>
      </c>
      <c r="DP463" s="62">
        <f t="shared" si="545"/>
        <v>0</v>
      </c>
      <c r="DQ463" s="67">
        <f t="shared" si="546"/>
        <v>0</v>
      </c>
      <c r="DR463" s="67">
        <f t="shared" si="547"/>
        <v>0</v>
      </c>
      <c r="DS463" s="66" t="str">
        <f t="shared" si="548"/>
        <v>5 missed</v>
      </c>
      <c r="DT463" s="62">
        <f t="shared" si="549"/>
        <v>0</v>
      </c>
      <c r="DU463" s="68">
        <f t="shared" si="550"/>
        <v>0</v>
      </c>
      <c r="DV463" s="68" t="str">
        <f t="shared" si="551"/>
        <v>Q-0 A-0 || Q Total-3, A Total-2</v>
      </c>
      <c r="DW463" s="62" t="str" cm="1">
        <f t="array" ref="DW463">IFERROR(INDEX('Attendance-Slot-1'!$Q$2:$Q$1112,MATCH(1,('Attendance-Slot-1'!$A$2:$A$1112=$C463)*('Attendance-Slot-1'!$G$2:$G$1112=DW$2),0)),"No Data")</f>
        <v>No Data</v>
      </c>
      <c r="DX463" s="62" t="str" cm="1">
        <f t="array" ref="DX463">IFERROR(INDEX('Attendance-Slot-2'!$Q$2:$Q$2595,MATCH(1,('Attendance-Slot-2'!$A$2:$A$2595=$C463)*('Attendance-Slot-2'!$G$2:$G$2595=DW$2),0)),"No Data")</f>
        <v>No Data</v>
      </c>
      <c r="DY463" s="137" t="e">
        <f>VLOOKUP($DL463,'Written Exam Marks'!$H:$Q,10,FALSE)</f>
        <v>#N/A</v>
      </c>
      <c r="DZ463" s="137" t="e">
        <f>VLOOKUP($DL463,'Written Exam Marks'!$H:$Q,9,FALSE)</f>
        <v>#N/A</v>
      </c>
      <c r="EA463" s="62" t="str">
        <f t="shared" si="552"/>
        <v>No Data</v>
      </c>
      <c r="EB463" s="62" t="str">
        <f t="shared" si="553"/>
        <v>No Data</v>
      </c>
      <c r="EC463" s="114" t="str">
        <f t="shared" si="490"/>
        <v>P-0, 
A-0, 
No Data-5</v>
      </c>
      <c r="ED463" s="114" t="str">
        <f t="shared" si="491"/>
        <v>P-0, 
A-0, 
No Data-5</v>
      </c>
      <c r="EE463" s="114" t="str">
        <f t="shared" si="554"/>
        <v>No Data</v>
      </c>
      <c r="EF463" s="114" t="str">
        <f t="shared" si="555"/>
        <v>No Data</v>
      </c>
      <c r="EG463" s="114" t="str">
        <f t="shared" si="556"/>
        <v>No Data</v>
      </c>
      <c r="EH463" s="114" t="str">
        <f t="shared" si="557"/>
        <v>No Data</v>
      </c>
      <c r="EI463" s="114" t="str">
        <f t="shared" si="558"/>
        <v>No Data</v>
      </c>
      <c r="EJ463" s="114" t="str">
        <f t="shared" si="559"/>
        <v>P-0, A-0, No Data-5</v>
      </c>
      <c r="EK463" s="114" t="e">
        <v>#N/A</v>
      </c>
      <c r="EL463" s="114" t="e">
        <v>#N/A</v>
      </c>
      <c r="EM463" s="114" t="e">
        <v>#N/A</v>
      </c>
      <c r="EN463" s="114" t="e">
        <v>#N/A</v>
      </c>
      <c r="EO463" s="114" t="e">
        <v>#N/A</v>
      </c>
      <c r="EP463" s="114" t="e">
        <v>#N/A</v>
      </c>
      <c r="EQ463" s="114" t="e">
        <v>#N/A</v>
      </c>
      <c r="ER463" s="114" t="e">
        <v>#N/A</v>
      </c>
      <c r="ES463" s="114"/>
      <c r="ET463" s="30" t="e">
        <v>#N/A</v>
      </c>
    </row>
    <row r="464" spans="1:150" x14ac:dyDescent="0.25">
      <c r="A464" s="114">
        <v>461</v>
      </c>
      <c r="B464" s="114" t="s">
        <v>7224</v>
      </c>
      <c r="C464" s="80" t="s">
        <v>4491</v>
      </c>
      <c r="D464" s="30" t="s">
        <v>4492</v>
      </c>
      <c r="E464" s="30" t="s">
        <v>4493</v>
      </c>
      <c r="F464" s="33" t="s">
        <v>7202</v>
      </c>
      <c r="G464" s="30" t="s">
        <v>7301</v>
      </c>
      <c r="H464" s="143" t="s">
        <v>5</v>
      </c>
      <c r="I464" s="143" t="s">
        <v>5</v>
      </c>
      <c r="J464" s="143" t="s">
        <v>5</v>
      </c>
      <c r="K464" s="143" t="s">
        <v>5</v>
      </c>
      <c r="L464" s="143">
        <v>0</v>
      </c>
      <c r="M464" s="143">
        <v>65</v>
      </c>
      <c r="N464" s="40" t="s">
        <v>7314</v>
      </c>
      <c r="O464" s="40" t="s">
        <v>1593</v>
      </c>
      <c r="P464" s="13" t="str">
        <f t="shared" si="492"/>
        <v>2025EM1100461-MDSDF401</v>
      </c>
      <c r="Q464" s="40" t="str">
        <f t="shared" si="493"/>
        <v>3 missed</v>
      </c>
      <c r="R464" s="40" t="str">
        <f t="shared" si="494"/>
        <v>1 missed</v>
      </c>
      <c r="S464" s="40">
        <f t="shared" si="495"/>
        <v>0</v>
      </c>
      <c r="T464" s="40">
        <f t="shared" si="496"/>
        <v>0</v>
      </c>
      <c r="U464" s="41">
        <f t="shared" si="497"/>
        <v>0</v>
      </c>
      <c r="V464" s="41">
        <f t="shared" si="498"/>
        <v>0</v>
      </c>
      <c r="W464" s="40" t="str">
        <f t="shared" si="499"/>
        <v>4 missed</v>
      </c>
      <c r="X464" s="113">
        <f t="shared" si="500"/>
        <v>0</v>
      </c>
      <c r="Y464" s="13">
        <f t="shared" si="501"/>
        <v>0</v>
      </c>
      <c r="Z464" s="13" t="str">
        <f t="shared" si="502"/>
        <v>Q-0 A-0 || Q Total-3, A Total-1</v>
      </c>
      <c r="AA464" s="113" t="str" cm="1">
        <f t="array" ref="AA464">IFERROR(INDEX('Attendance-Slot-1'!$Q$2:$Q$1112,MATCH(1,('Attendance-Slot-1'!$A$2:$A$1112=$C464)*('Attendance-Slot-1'!$G$2:$G$1112=AA$2),0)),"No Data")</f>
        <v>No Data</v>
      </c>
      <c r="AB464" s="113" t="str" cm="1">
        <f t="array" ref="AB464">IFERROR(INDEX('Attendance-Slot-2'!$Q$2:$Q$2595,MATCH(1,('Attendance-Slot-2'!$A$2:$A$2595=$C464)*('Attendance-Slot-2'!$G$2:$G$2595=AA$2),0)),"No Data")</f>
        <v>A-S2_Onsite</v>
      </c>
      <c r="AC464" s="133" t="e">
        <f>VLOOKUP($P464,'Written Exam Marks'!$H:$Q,10,FALSE)</f>
        <v>#N/A</v>
      </c>
      <c r="AD464" s="133" t="e">
        <f>VLOOKUP($P464,'Written Exam Marks'!$H:$Q,9,FALSE)</f>
        <v>#N/A</v>
      </c>
      <c r="AE464" s="113" t="str">
        <f t="shared" si="503"/>
        <v>Absent</v>
      </c>
      <c r="AF464" s="113" t="str">
        <f t="shared" si="504"/>
        <v>A-S2_Onsite</v>
      </c>
      <c r="AG464" s="146">
        <v>10</v>
      </c>
      <c r="AH464" s="146">
        <v>10</v>
      </c>
      <c r="AI464" s="146" t="s">
        <v>5</v>
      </c>
      <c r="AJ464" s="146" t="s">
        <v>5</v>
      </c>
      <c r="AK464" s="146" t="s">
        <v>5</v>
      </c>
      <c r="AL464" s="146" t="s">
        <v>5</v>
      </c>
      <c r="AM464" s="146">
        <v>20</v>
      </c>
      <c r="AN464" s="146">
        <v>60</v>
      </c>
      <c r="AO464" s="43" t="s">
        <v>7336</v>
      </c>
      <c r="AP464" s="43" t="s">
        <v>1598</v>
      </c>
      <c r="AQ464" s="50" t="str">
        <f t="shared" si="505"/>
        <v>2025EM1100461-MDSDF402</v>
      </c>
      <c r="AR464" s="43" t="str">
        <f t="shared" si="506"/>
        <v>4 missed</v>
      </c>
      <c r="AS464" s="47" t="s">
        <v>7342</v>
      </c>
      <c r="AT464" s="43">
        <f t="shared" si="507"/>
        <v>2</v>
      </c>
      <c r="AU464" s="48" t="s">
        <v>7342</v>
      </c>
      <c r="AV464" s="49">
        <f t="shared" si="508"/>
        <v>0.33333333333333331</v>
      </c>
      <c r="AW464" s="48" t="s">
        <v>7342</v>
      </c>
      <c r="AX464" s="43" t="str">
        <f t="shared" si="509"/>
        <v>4 missed</v>
      </c>
      <c r="AY464" s="42">
        <f t="shared" si="510"/>
        <v>2</v>
      </c>
      <c r="AZ464" s="50">
        <f t="shared" si="511"/>
        <v>0.33333333333333331</v>
      </c>
      <c r="BA464" s="50" t="str">
        <f t="shared" si="512"/>
        <v>Q-2 A-- || Q Total-6, A Total-0</v>
      </c>
      <c r="BB464" s="42" t="str" cm="1">
        <f t="array" ref="BB464">IFERROR(INDEX('Attendance-Slot-1'!$Q$2:$Q$1112,MATCH(1,('Attendance-Slot-1'!$A$2:$A$1112=$C464)*('Attendance-Slot-1'!$G$2:$G$1112=BB$2),0)),"No Data")</f>
        <v>No Data</v>
      </c>
      <c r="BC464" s="42" t="str" cm="1">
        <f t="array" ref="BC464">IFERROR(INDEX('Attendance-Slot-2'!$Q$2:$Q$2595,MATCH(1,('Attendance-Slot-2'!$A$2:$A$2595=$C464)*('Attendance-Slot-2'!$G$2:$G$2595=BB$2),0)),"No Data")</f>
        <v>A-S2_Onsite</v>
      </c>
      <c r="BD464" s="134" t="e">
        <f>VLOOKUP($AQ464,'Written Exam Marks'!$H:$Q,10,FALSE)</f>
        <v>#N/A</v>
      </c>
      <c r="BE464" s="134" t="e">
        <f>VLOOKUP($AQ464,'Written Exam Marks'!$H:$Q,9,FALSE)</f>
        <v>#N/A</v>
      </c>
      <c r="BF464" s="42" t="str">
        <f t="shared" si="513"/>
        <v>Absent</v>
      </c>
      <c r="BG464" s="42" t="str">
        <f t="shared" si="514"/>
        <v>A-S2_Onsite</v>
      </c>
      <c r="BH464" s="147">
        <v>20</v>
      </c>
      <c r="BI464" s="147" t="s">
        <v>5</v>
      </c>
      <c r="BJ464" s="147">
        <v>20</v>
      </c>
      <c r="BK464" s="147">
        <v>60</v>
      </c>
      <c r="BL464" s="52" t="s">
        <v>3697</v>
      </c>
      <c r="BM464" s="52" t="s">
        <v>1606</v>
      </c>
      <c r="BN464" s="57" t="str">
        <f t="shared" si="515"/>
        <v>2025EM1100461-MDSDF403</v>
      </c>
      <c r="BO464" s="52" t="str">
        <f t="shared" si="516"/>
        <v>0 missed</v>
      </c>
      <c r="BP464" s="52" t="str">
        <f t="shared" si="517"/>
        <v>1 missed</v>
      </c>
      <c r="BQ464" s="52">
        <f t="shared" si="518"/>
        <v>1</v>
      </c>
      <c r="BR464" s="52">
        <f t="shared" si="519"/>
        <v>0</v>
      </c>
      <c r="BS464" s="56">
        <f t="shared" si="520"/>
        <v>1</v>
      </c>
      <c r="BT464" s="56">
        <f t="shared" si="521"/>
        <v>0</v>
      </c>
      <c r="BU464" s="52" t="str">
        <f t="shared" si="522"/>
        <v>1 missed</v>
      </c>
      <c r="BV464" s="51">
        <f t="shared" si="523"/>
        <v>1</v>
      </c>
      <c r="BW464" s="57">
        <f t="shared" si="524"/>
        <v>0.5</v>
      </c>
      <c r="BX464" s="57" t="str">
        <f t="shared" si="525"/>
        <v>Q-1 A-0 || Q Total-1, A Total-1</v>
      </c>
      <c r="BY464" s="51" t="str" cm="1">
        <f t="array" ref="BY464">IFERROR(INDEX('Attendance-Slot-1'!$Q$2:$Q$1112,MATCH(1,('Attendance-Slot-1'!$A$2:$A$1112=$C464)*('Attendance-Slot-1'!$G$2:$G$1112=BY$2),0)),"No Data")</f>
        <v>No Data</v>
      </c>
      <c r="BZ464" s="51" t="str" cm="1">
        <f t="array" ref="BZ464">IFERROR(INDEX('Attendance-Slot-2'!$Q$2:$Q$2595,MATCH(1,('Attendance-Slot-2'!$A$2:$A$2595=$C464)*('Attendance-Slot-2'!$G$2:$G$2595=BY$2),0)),"No Data")</f>
        <v>A-S2_Onsite</v>
      </c>
      <c r="CA464" s="135" t="e">
        <f>VLOOKUP($BN464,'Written Exam Marks'!$H:$Q,10,FALSE)</f>
        <v>#N/A</v>
      </c>
      <c r="CB464" s="135" t="e">
        <f>VLOOKUP($BN464,'Written Exam Marks'!$H:$Q,9,FALSE)</f>
        <v>#N/A</v>
      </c>
      <c r="CC464" s="51" t="str">
        <f t="shared" si="526"/>
        <v>Absent</v>
      </c>
      <c r="CD464" s="51" t="str">
        <f t="shared" si="527"/>
        <v>A-S2_Onsite</v>
      </c>
      <c r="CE464" s="29" t="s">
        <v>5</v>
      </c>
      <c r="CF464" s="29" t="s">
        <v>5</v>
      </c>
      <c r="CG464" s="29" t="s">
        <v>5</v>
      </c>
      <c r="CH464" s="29">
        <v>0</v>
      </c>
      <c r="CI464" s="29">
        <v>60</v>
      </c>
      <c r="CJ464" s="61" t="s">
        <v>7343</v>
      </c>
      <c r="CK464" s="61" t="s">
        <v>1613</v>
      </c>
      <c r="CL464" s="10" t="str">
        <f t="shared" si="528"/>
        <v>2025EM1100461-MDSDF404</v>
      </c>
      <c r="CM464" s="61" t="str">
        <f t="shared" si="529"/>
        <v>2 missed</v>
      </c>
      <c r="CN464" s="61" t="str">
        <f t="shared" si="530"/>
        <v>1 missed</v>
      </c>
      <c r="CO464" s="111">
        <f t="shared" si="531"/>
        <v>0</v>
      </c>
      <c r="CP464" s="111">
        <f t="shared" si="532"/>
        <v>0</v>
      </c>
      <c r="CQ464" s="9">
        <f t="shared" si="533"/>
        <v>0</v>
      </c>
      <c r="CR464" s="9">
        <f t="shared" si="534"/>
        <v>0</v>
      </c>
      <c r="CS464" s="61" t="str">
        <f t="shared" si="535"/>
        <v>3 missed</v>
      </c>
      <c r="CT464" s="111">
        <f t="shared" si="536"/>
        <v>0</v>
      </c>
      <c r="CU464" s="10">
        <f t="shared" si="537"/>
        <v>0</v>
      </c>
      <c r="CV464" s="10" t="str">
        <f t="shared" si="538"/>
        <v>Q-0 A-0 || Q Total-2, A Total-1</v>
      </c>
      <c r="CW464" s="111" t="str" cm="1">
        <f t="array" ref="CW464">IFERROR(INDEX('Attendance-Slot-1'!$Q$2:$Q$1112,MATCH(1,('Attendance-Slot-1'!$A$2:$A$1112=$C464)*('Attendance-Slot-1'!$G$2:$G$1112=CW$2),0)),"No Data")</f>
        <v>No Data</v>
      </c>
      <c r="CX464" s="111" t="str" cm="1">
        <f t="array" ref="CX464">IFERROR(INDEX('Attendance-Slot-2'!$Q$2:$Q$2595,MATCH(1,('Attendance-Slot-2'!$A$2:$A$2595=$C464)*('Attendance-Slot-2'!$G$2:$G$2595=CW$2),0)),"No Data")</f>
        <v>A-S2_Onsite</v>
      </c>
      <c r="CY464" s="136" t="e">
        <f>VLOOKUP($CL464,'Written Exam Marks'!$H:$Q,10,FALSE)</f>
        <v>#N/A</v>
      </c>
      <c r="CZ464" s="136" t="e">
        <f>VLOOKUP($CL464,'Written Exam Marks'!$H:$Q,9,FALSE)</f>
        <v>#N/A</v>
      </c>
      <c r="DA464" s="111" t="str">
        <f t="shared" si="539"/>
        <v>Absent</v>
      </c>
      <c r="DB464" s="111" t="str">
        <f t="shared" si="540"/>
        <v>A-S2_Onsite</v>
      </c>
      <c r="DC464" s="148">
        <v>5.5</v>
      </c>
      <c r="DD464" s="148" t="s">
        <v>5</v>
      </c>
      <c r="DE464" s="148" t="s">
        <v>5</v>
      </c>
      <c r="DF464" s="148" t="s">
        <v>5</v>
      </c>
      <c r="DG464" s="148" t="s">
        <v>5</v>
      </c>
      <c r="DH464" s="148">
        <v>5.5</v>
      </c>
      <c r="DI464" s="148">
        <v>65</v>
      </c>
      <c r="DJ464" s="66" t="s">
        <v>7351</v>
      </c>
      <c r="DK464" s="66" t="s">
        <v>1631</v>
      </c>
      <c r="DL464" s="68" t="str">
        <f t="shared" si="541"/>
        <v>2025EM1100461-MDSDF406</v>
      </c>
      <c r="DM464" s="66" t="str">
        <f t="shared" si="542"/>
        <v>2 missed</v>
      </c>
      <c r="DN464" s="66" t="str">
        <f t="shared" si="543"/>
        <v>2 missed</v>
      </c>
      <c r="DO464" s="62">
        <f t="shared" si="544"/>
        <v>1</v>
      </c>
      <c r="DP464" s="62">
        <f t="shared" si="545"/>
        <v>0</v>
      </c>
      <c r="DQ464" s="67">
        <f t="shared" si="546"/>
        <v>0.33333333333333331</v>
      </c>
      <c r="DR464" s="67">
        <f t="shared" si="547"/>
        <v>0</v>
      </c>
      <c r="DS464" s="66" t="str">
        <f t="shared" si="548"/>
        <v>4 missed</v>
      </c>
      <c r="DT464" s="62">
        <f t="shared" si="549"/>
        <v>1</v>
      </c>
      <c r="DU464" s="68">
        <f t="shared" si="550"/>
        <v>0.2</v>
      </c>
      <c r="DV464" s="68" t="str">
        <f t="shared" si="551"/>
        <v>Q-1 A-0 || Q Total-3, A Total-2</v>
      </c>
      <c r="DW464" s="62" t="str" cm="1">
        <f t="array" ref="DW464">IFERROR(INDEX('Attendance-Slot-1'!$Q$2:$Q$1112,MATCH(1,('Attendance-Slot-1'!$A$2:$A$1112=$C464)*('Attendance-Slot-1'!$G$2:$G$1112=DW$2),0)),"No Data")</f>
        <v>No Data</v>
      </c>
      <c r="DX464" s="62" t="str" cm="1">
        <f t="array" ref="DX464">IFERROR(INDEX('Attendance-Slot-2'!$Q$2:$Q$2595,MATCH(1,('Attendance-Slot-2'!$A$2:$A$2595=$C464)*('Attendance-Slot-2'!$G$2:$G$2595=DW$2),0)),"No Data")</f>
        <v>A-S2_Onsite</v>
      </c>
      <c r="DY464" s="137" t="e">
        <f>VLOOKUP($DL464,'Written Exam Marks'!$H:$Q,10,FALSE)</f>
        <v>#N/A</v>
      </c>
      <c r="DZ464" s="137" t="e">
        <f>VLOOKUP($DL464,'Written Exam Marks'!$H:$Q,9,FALSE)</f>
        <v>#N/A</v>
      </c>
      <c r="EA464" s="62" t="str">
        <f t="shared" si="552"/>
        <v>Absent</v>
      </c>
      <c r="EB464" s="62" t="str">
        <f t="shared" si="553"/>
        <v>A-S2_Onsite</v>
      </c>
      <c r="EC464" s="114" t="str">
        <f t="shared" si="490"/>
        <v>P-0, 
A-0, 
No Data-5</v>
      </c>
      <c r="ED464" s="114" t="str">
        <f t="shared" si="491"/>
        <v>P-0, 
A-5, 
No Data-0</v>
      </c>
      <c r="EE464" s="114" t="str">
        <f t="shared" si="554"/>
        <v>A-S2_Onsite</v>
      </c>
      <c r="EF464" s="114" t="str">
        <f t="shared" si="555"/>
        <v>A-S2_Onsite</v>
      </c>
      <c r="EG464" s="114" t="str">
        <f t="shared" si="556"/>
        <v>A-S2_Onsite</v>
      </c>
      <c r="EH464" s="114" t="str">
        <f t="shared" si="557"/>
        <v>A-S2_Onsite</v>
      </c>
      <c r="EI464" s="114" t="str">
        <f t="shared" si="558"/>
        <v>A-S2_Onsite</v>
      </c>
      <c r="EJ464" s="114" t="str">
        <f t="shared" si="559"/>
        <v>P-0, A-5, No Data-0</v>
      </c>
      <c r="EK464" s="114" t="s">
        <v>10453</v>
      </c>
      <c r="EL464" s="114">
        <v>27</v>
      </c>
      <c r="EM464" s="114">
        <v>5</v>
      </c>
      <c r="EN464" s="114" t="s">
        <v>10455</v>
      </c>
      <c r="EO464" s="114">
        <v>32</v>
      </c>
      <c r="EP464" s="114" t="s">
        <v>7217</v>
      </c>
      <c r="EQ464" s="114" t="s">
        <v>1054</v>
      </c>
      <c r="ER464" s="114" t="e">
        <v>#N/A</v>
      </c>
      <c r="ES464" s="114" t="s">
        <v>1098</v>
      </c>
      <c r="ET464" s="30" t="s">
        <v>4491</v>
      </c>
    </row>
    <row r="465" spans="1:150" x14ac:dyDescent="0.25">
      <c r="A465" s="114">
        <v>462</v>
      </c>
      <c r="B465" s="114" t="s">
        <v>7224</v>
      </c>
      <c r="C465" s="80" t="s">
        <v>4494</v>
      </c>
      <c r="D465" s="30" t="s">
        <v>4495</v>
      </c>
      <c r="E465" s="30" t="s">
        <v>4496</v>
      </c>
      <c r="F465" s="33" t="s">
        <v>7202</v>
      </c>
      <c r="G465" s="30" t="s">
        <v>4497</v>
      </c>
      <c r="H465" s="143" t="s">
        <v>5</v>
      </c>
      <c r="I465" s="143" t="s">
        <v>5</v>
      </c>
      <c r="J465" s="143" t="s">
        <v>5</v>
      </c>
      <c r="K465" s="143" t="s">
        <v>5</v>
      </c>
      <c r="L465" s="143">
        <v>0</v>
      </c>
      <c r="M465" s="143">
        <v>65</v>
      </c>
      <c r="N465" s="40" t="s">
        <v>7314</v>
      </c>
      <c r="O465" s="40" t="s">
        <v>1593</v>
      </c>
      <c r="P465" s="13" t="str">
        <f t="shared" si="492"/>
        <v>2025EM1100462-MDSDF401</v>
      </c>
      <c r="Q465" s="40" t="str">
        <f t="shared" si="493"/>
        <v>3 missed</v>
      </c>
      <c r="R465" s="40" t="str">
        <f t="shared" si="494"/>
        <v>1 missed</v>
      </c>
      <c r="S465" s="40">
        <f t="shared" si="495"/>
        <v>0</v>
      </c>
      <c r="T465" s="40">
        <f t="shared" si="496"/>
        <v>0</v>
      </c>
      <c r="U465" s="41">
        <f t="shared" si="497"/>
        <v>0</v>
      </c>
      <c r="V465" s="41">
        <f t="shared" si="498"/>
        <v>0</v>
      </c>
      <c r="W465" s="40" t="str">
        <f t="shared" si="499"/>
        <v>4 missed</v>
      </c>
      <c r="X465" s="113">
        <f t="shared" si="500"/>
        <v>0</v>
      </c>
      <c r="Y465" s="13">
        <f t="shared" si="501"/>
        <v>0</v>
      </c>
      <c r="Z465" s="13" t="str">
        <f t="shared" si="502"/>
        <v>Q-0 A-0 || Q Total-3, A Total-1</v>
      </c>
      <c r="AA465" s="113" t="str" cm="1">
        <f t="array" ref="AA465">IFERROR(INDEX('Attendance-Slot-1'!$Q$2:$Q$1112,MATCH(1,('Attendance-Slot-1'!$A$2:$A$1112=$C465)*('Attendance-Slot-1'!$G$2:$G$1112=AA$2),0)),"No Data")</f>
        <v>No Data</v>
      </c>
      <c r="AB465" s="113" t="str" cm="1">
        <f t="array" ref="AB465">IFERROR(INDEX('Attendance-Slot-2'!$Q$2:$Q$2595,MATCH(1,('Attendance-Slot-2'!$A$2:$A$2595=$C465)*('Attendance-Slot-2'!$G$2:$G$2595=AA$2),0)),"No Data")</f>
        <v>A-S2_Onsite</v>
      </c>
      <c r="AC465" s="133" t="e">
        <f>VLOOKUP($P465,'Written Exam Marks'!$H:$Q,10,FALSE)</f>
        <v>#N/A</v>
      </c>
      <c r="AD465" s="133" t="e">
        <f>VLOOKUP($P465,'Written Exam Marks'!$H:$Q,9,FALSE)</f>
        <v>#N/A</v>
      </c>
      <c r="AE465" s="113" t="str">
        <f t="shared" si="503"/>
        <v>Absent</v>
      </c>
      <c r="AF465" s="113" t="str">
        <f t="shared" si="504"/>
        <v>A-S2_Onsite</v>
      </c>
      <c r="AG465" s="146" t="s">
        <v>5</v>
      </c>
      <c r="AH465" s="146" t="s">
        <v>5</v>
      </c>
      <c r="AI465" s="146" t="s">
        <v>5</v>
      </c>
      <c r="AJ465" s="146" t="s">
        <v>5</v>
      </c>
      <c r="AK465" s="146" t="s">
        <v>5</v>
      </c>
      <c r="AL465" s="146" t="s">
        <v>5</v>
      </c>
      <c r="AM465" s="146">
        <v>0</v>
      </c>
      <c r="AN465" s="146">
        <v>60</v>
      </c>
      <c r="AO465" s="43" t="s">
        <v>7336</v>
      </c>
      <c r="AP465" s="43" t="s">
        <v>1598</v>
      </c>
      <c r="AQ465" s="50" t="str">
        <f t="shared" si="505"/>
        <v>2025EM1100462-MDSDF402</v>
      </c>
      <c r="AR465" s="43" t="str">
        <f t="shared" si="506"/>
        <v>6 missed</v>
      </c>
      <c r="AS465" s="47" t="s">
        <v>7342</v>
      </c>
      <c r="AT465" s="43">
        <f t="shared" si="507"/>
        <v>0</v>
      </c>
      <c r="AU465" s="48" t="s">
        <v>7342</v>
      </c>
      <c r="AV465" s="49">
        <f t="shared" si="508"/>
        <v>0</v>
      </c>
      <c r="AW465" s="48" t="s">
        <v>7342</v>
      </c>
      <c r="AX465" s="43" t="str">
        <f t="shared" si="509"/>
        <v>6 missed</v>
      </c>
      <c r="AY465" s="42">
        <f t="shared" si="510"/>
        <v>0</v>
      </c>
      <c r="AZ465" s="50">
        <f t="shared" si="511"/>
        <v>0</v>
      </c>
      <c r="BA465" s="50" t="str">
        <f t="shared" si="512"/>
        <v>Q-0 A-- || Q Total-6, A Total-0</v>
      </c>
      <c r="BB465" s="42" t="str" cm="1">
        <f t="array" ref="BB465">IFERROR(INDEX('Attendance-Slot-1'!$Q$2:$Q$1112,MATCH(1,('Attendance-Slot-1'!$A$2:$A$1112=$C465)*('Attendance-Slot-1'!$G$2:$G$1112=BB$2),0)),"No Data")</f>
        <v>No Data</v>
      </c>
      <c r="BC465" s="42" t="str" cm="1">
        <f t="array" ref="BC465">IFERROR(INDEX('Attendance-Slot-2'!$Q$2:$Q$2595,MATCH(1,('Attendance-Slot-2'!$A$2:$A$2595=$C465)*('Attendance-Slot-2'!$G$2:$G$2595=BB$2),0)),"No Data")</f>
        <v>A-S2_Onsite</v>
      </c>
      <c r="BD465" s="134" t="e">
        <f>VLOOKUP($AQ465,'Written Exam Marks'!$H:$Q,10,FALSE)</f>
        <v>#N/A</v>
      </c>
      <c r="BE465" s="134" t="e">
        <f>VLOOKUP($AQ465,'Written Exam Marks'!$H:$Q,9,FALSE)</f>
        <v>#N/A</v>
      </c>
      <c r="BF465" s="42" t="str">
        <f t="shared" si="513"/>
        <v>Absent</v>
      </c>
      <c r="BG465" s="42" t="str">
        <f t="shared" si="514"/>
        <v>A-S2_Onsite</v>
      </c>
      <c r="BH465" s="147" t="s">
        <v>5</v>
      </c>
      <c r="BI465" s="147" t="s">
        <v>5</v>
      </c>
      <c r="BJ465" s="147">
        <v>0</v>
      </c>
      <c r="BK465" s="147">
        <v>60</v>
      </c>
      <c r="BL465" s="52" t="s">
        <v>3697</v>
      </c>
      <c r="BM465" s="52" t="s">
        <v>1606</v>
      </c>
      <c r="BN465" s="57" t="str">
        <f t="shared" si="515"/>
        <v>2025EM1100462-MDSDF403</v>
      </c>
      <c r="BO465" s="52" t="str">
        <f t="shared" si="516"/>
        <v>1 missed</v>
      </c>
      <c r="BP465" s="52" t="str">
        <f t="shared" si="517"/>
        <v>1 missed</v>
      </c>
      <c r="BQ465" s="52">
        <f t="shared" si="518"/>
        <v>0</v>
      </c>
      <c r="BR465" s="52">
        <f t="shared" si="519"/>
        <v>0</v>
      </c>
      <c r="BS465" s="56">
        <f t="shared" si="520"/>
        <v>0</v>
      </c>
      <c r="BT465" s="56">
        <f t="shared" si="521"/>
        <v>0</v>
      </c>
      <c r="BU465" s="52" t="str">
        <f t="shared" si="522"/>
        <v>2 missed</v>
      </c>
      <c r="BV465" s="51">
        <f t="shared" si="523"/>
        <v>0</v>
      </c>
      <c r="BW465" s="57">
        <f t="shared" si="524"/>
        <v>0</v>
      </c>
      <c r="BX465" s="57" t="str">
        <f t="shared" si="525"/>
        <v>Q-0 A-0 || Q Total-1, A Total-1</v>
      </c>
      <c r="BY465" s="51" t="str" cm="1">
        <f t="array" ref="BY465">IFERROR(INDEX('Attendance-Slot-1'!$Q$2:$Q$1112,MATCH(1,('Attendance-Slot-1'!$A$2:$A$1112=$C465)*('Attendance-Slot-1'!$G$2:$G$1112=BY$2),0)),"No Data")</f>
        <v>No Data</v>
      </c>
      <c r="BZ465" s="51" t="str" cm="1">
        <f t="array" ref="BZ465">IFERROR(INDEX('Attendance-Slot-2'!$Q$2:$Q$2595,MATCH(1,('Attendance-Slot-2'!$A$2:$A$2595=$C465)*('Attendance-Slot-2'!$G$2:$G$2595=BY$2),0)),"No Data")</f>
        <v>A-S2_Onsite</v>
      </c>
      <c r="CA465" s="135" t="e">
        <f>VLOOKUP($BN465,'Written Exam Marks'!$H:$Q,10,FALSE)</f>
        <v>#N/A</v>
      </c>
      <c r="CB465" s="135" t="e">
        <f>VLOOKUP($BN465,'Written Exam Marks'!$H:$Q,9,FALSE)</f>
        <v>#N/A</v>
      </c>
      <c r="CC465" s="51" t="str">
        <f t="shared" si="526"/>
        <v>Absent</v>
      </c>
      <c r="CD465" s="51" t="str">
        <f t="shared" si="527"/>
        <v>A-S2_Onsite</v>
      </c>
      <c r="CE465" s="29" t="s">
        <v>5</v>
      </c>
      <c r="CF465" s="29" t="s">
        <v>5</v>
      </c>
      <c r="CG465" s="29" t="s">
        <v>5</v>
      </c>
      <c r="CH465" s="29">
        <v>0</v>
      </c>
      <c r="CI465" s="29">
        <v>60</v>
      </c>
      <c r="CJ465" s="61" t="s">
        <v>7343</v>
      </c>
      <c r="CK465" s="61" t="s">
        <v>1613</v>
      </c>
      <c r="CL465" s="10" t="str">
        <f t="shared" si="528"/>
        <v>2025EM1100462-MDSDF404</v>
      </c>
      <c r="CM465" s="61" t="str">
        <f t="shared" si="529"/>
        <v>2 missed</v>
      </c>
      <c r="CN465" s="61" t="str">
        <f t="shared" si="530"/>
        <v>1 missed</v>
      </c>
      <c r="CO465" s="111">
        <f t="shared" si="531"/>
        <v>0</v>
      </c>
      <c r="CP465" s="111">
        <f t="shared" si="532"/>
        <v>0</v>
      </c>
      <c r="CQ465" s="9">
        <f t="shared" si="533"/>
        <v>0</v>
      </c>
      <c r="CR465" s="9">
        <f t="shared" si="534"/>
        <v>0</v>
      </c>
      <c r="CS465" s="61" t="str">
        <f t="shared" si="535"/>
        <v>3 missed</v>
      </c>
      <c r="CT465" s="111">
        <f t="shared" si="536"/>
        <v>0</v>
      </c>
      <c r="CU465" s="10">
        <f t="shared" si="537"/>
        <v>0</v>
      </c>
      <c r="CV465" s="10" t="str">
        <f t="shared" si="538"/>
        <v>Q-0 A-0 || Q Total-2, A Total-1</v>
      </c>
      <c r="CW465" s="111" t="str" cm="1">
        <f t="array" ref="CW465">IFERROR(INDEX('Attendance-Slot-1'!$Q$2:$Q$1112,MATCH(1,('Attendance-Slot-1'!$A$2:$A$1112=$C465)*('Attendance-Slot-1'!$G$2:$G$1112=CW$2),0)),"No Data")</f>
        <v>No Data</v>
      </c>
      <c r="CX465" s="111" t="str" cm="1">
        <f t="array" ref="CX465">IFERROR(INDEX('Attendance-Slot-2'!$Q$2:$Q$2595,MATCH(1,('Attendance-Slot-2'!$A$2:$A$2595=$C465)*('Attendance-Slot-2'!$G$2:$G$2595=CW$2),0)),"No Data")</f>
        <v>A-S2_Onsite</v>
      </c>
      <c r="CY465" s="136" t="e">
        <f>VLOOKUP($CL465,'Written Exam Marks'!$H:$Q,10,FALSE)</f>
        <v>#N/A</v>
      </c>
      <c r="CZ465" s="136" t="e">
        <f>VLOOKUP($CL465,'Written Exam Marks'!$H:$Q,9,FALSE)</f>
        <v>#N/A</v>
      </c>
      <c r="DA465" s="111" t="str">
        <f t="shared" si="539"/>
        <v>Absent</v>
      </c>
      <c r="DB465" s="111" t="str">
        <f t="shared" si="540"/>
        <v>A-S2_Onsite</v>
      </c>
      <c r="DC465" s="148" t="s">
        <v>5</v>
      </c>
      <c r="DD465" s="148" t="s">
        <v>5</v>
      </c>
      <c r="DE465" s="148" t="s">
        <v>5</v>
      </c>
      <c r="DF465" s="148" t="s">
        <v>5</v>
      </c>
      <c r="DG465" s="148" t="s">
        <v>5</v>
      </c>
      <c r="DH465" s="148">
        <v>0</v>
      </c>
      <c r="DI465" s="148">
        <v>65</v>
      </c>
      <c r="DJ465" s="66" t="s">
        <v>7351</v>
      </c>
      <c r="DK465" s="66" t="s">
        <v>1631</v>
      </c>
      <c r="DL465" s="68" t="str">
        <f t="shared" si="541"/>
        <v>2025EM1100462-MDSDF406</v>
      </c>
      <c r="DM465" s="66" t="str">
        <f t="shared" si="542"/>
        <v>3 missed</v>
      </c>
      <c r="DN465" s="66" t="str">
        <f t="shared" si="543"/>
        <v>2 missed</v>
      </c>
      <c r="DO465" s="62">
        <f t="shared" si="544"/>
        <v>0</v>
      </c>
      <c r="DP465" s="62">
        <f t="shared" si="545"/>
        <v>0</v>
      </c>
      <c r="DQ465" s="67">
        <f t="shared" si="546"/>
        <v>0</v>
      </c>
      <c r="DR465" s="67">
        <f t="shared" si="547"/>
        <v>0</v>
      </c>
      <c r="DS465" s="66" t="str">
        <f t="shared" si="548"/>
        <v>5 missed</v>
      </c>
      <c r="DT465" s="62">
        <f t="shared" si="549"/>
        <v>0</v>
      </c>
      <c r="DU465" s="68">
        <f t="shared" si="550"/>
        <v>0</v>
      </c>
      <c r="DV465" s="68" t="str">
        <f t="shared" si="551"/>
        <v>Q-0 A-0 || Q Total-3, A Total-2</v>
      </c>
      <c r="DW465" s="62" t="str" cm="1">
        <f t="array" ref="DW465">IFERROR(INDEX('Attendance-Slot-1'!$Q$2:$Q$1112,MATCH(1,('Attendance-Slot-1'!$A$2:$A$1112=$C465)*('Attendance-Slot-1'!$G$2:$G$1112=DW$2),0)),"No Data")</f>
        <v>No Data</v>
      </c>
      <c r="DX465" s="62" t="str" cm="1">
        <f t="array" ref="DX465">IFERROR(INDEX('Attendance-Slot-2'!$Q$2:$Q$2595,MATCH(1,('Attendance-Slot-2'!$A$2:$A$2595=$C465)*('Attendance-Slot-2'!$G$2:$G$2595=DW$2),0)),"No Data")</f>
        <v>A-S2_Onsite</v>
      </c>
      <c r="DY465" s="137" t="e">
        <f>VLOOKUP($DL465,'Written Exam Marks'!$H:$Q,10,FALSE)</f>
        <v>#N/A</v>
      </c>
      <c r="DZ465" s="137" t="e">
        <f>VLOOKUP($DL465,'Written Exam Marks'!$H:$Q,9,FALSE)</f>
        <v>#N/A</v>
      </c>
      <c r="EA465" s="62" t="str">
        <f t="shared" si="552"/>
        <v>Absent</v>
      </c>
      <c r="EB465" s="62" t="str">
        <f t="shared" si="553"/>
        <v>A-S2_Onsite</v>
      </c>
      <c r="EC465" s="114" t="str">
        <f t="shared" si="490"/>
        <v>P-0, 
A-0, 
No Data-5</v>
      </c>
      <c r="ED465" s="114" t="str">
        <f t="shared" si="491"/>
        <v>P-0, 
A-5, 
No Data-0</v>
      </c>
      <c r="EE465" s="114" t="str">
        <f t="shared" si="554"/>
        <v>A-S2_Onsite</v>
      </c>
      <c r="EF465" s="114" t="str">
        <f t="shared" si="555"/>
        <v>A-S2_Onsite</v>
      </c>
      <c r="EG465" s="114" t="str">
        <f t="shared" si="556"/>
        <v>A-S2_Onsite</v>
      </c>
      <c r="EH465" s="114" t="str">
        <f t="shared" si="557"/>
        <v>A-S2_Onsite</v>
      </c>
      <c r="EI465" s="114" t="str">
        <f t="shared" si="558"/>
        <v>A-S2_Onsite</v>
      </c>
      <c r="EJ465" s="114" t="str">
        <f t="shared" si="559"/>
        <v>P-0, A-5, No Data-0</v>
      </c>
      <c r="EK465" s="114" t="s">
        <v>10453</v>
      </c>
      <c r="EL465" s="114">
        <v>23</v>
      </c>
      <c r="EM465" s="114">
        <v>10</v>
      </c>
      <c r="EN465" s="114" t="s">
        <v>10455</v>
      </c>
      <c r="EO465" s="114">
        <v>33</v>
      </c>
      <c r="EP465" s="114" t="s">
        <v>7218</v>
      </c>
      <c r="EQ465" s="114" t="s">
        <v>1054</v>
      </c>
      <c r="ER465" s="114" t="s">
        <v>4494</v>
      </c>
      <c r="ES465" s="114" t="s">
        <v>7218</v>
      </c>
      <c r="ET465" s="30" t="s">
        <v>4494</v>
      </c>
    </row>
    <row r="466" spans="1:150" x14ac:dyDescent="0.25">
      <c r="A466" s="114">
        <v>463</v>
      </c>
      <c r="B466" s="114" t="s">
        <v>7224</v>
      </c>
      <c r="C466" s="80" t="s">
        <v>4498</v>
      </c>
      <c r="D466" s="30" t="s">
        <v>4499</v>
      </c>
      <c r="E466" s="30" t="s">
        <v>4500</v>
      </c>
      <c r="F466" s="33" t="s">
        <v>7201</v>
      </c>
      <c r="G466" s="30" t="s">
        <v>4501</v>
      </c>
      <c r="H466" s="143" t="s">
        <v>5</v>
      </c>
      <c r="I466" s="143" t="s">
        <v>5</v>
      </c>
      <c r="J466" s="143" t="s">
        <v>5</v>
      </c>
      <c r="K466" s="143" t="s">
        <v>5</v>
      </c>
      <c r="L466" s="143">
        <v>0</v>
      </c>
      <c r="M466" s="143">
        <v>65</v>
      </c>
      <c r="N466" s="40" t="s">
        <v>7314</v>
      </c>
      <c r="O466" s="40" t="s">
        <v>1593</v>
      </c>
      <c r="P466" s="13" t="str">
        <f t="shared" si="492"/>
        <v>2025EM1100463-MDSDF401</v>
      </c>
      <c r="Q466" s="40" t="str">
        <f t="shared" si="493"/>
        <v>3 missed</v>
      </c>
      <c r="R466" s="40" t="str">
        <f t="shared" si="494"/>
        <v>1 missed</v>
      </c>
      <c r="S466" s="40">
        <f t="shared" si="495"/>
        <v>0</v>
      </c>
      <c r="T466" s="40">
        <f t="shared" si="496"/>
        <v>0</v>
      </c>
      <c r="U466" s="41">
        <f t="shared" si="497"/>
        <v>0</v>
      </c>
      <c r="V466" s="41">
        <f t="shared" si="498"/>
        <v>0</v>
      </c>
      <c r="W466" s="40" t="str">
        <f t="shared" si="499"/>
        <v>4 missed</v>
      </c>
      <c r="X466" s="113">
        <f t="shared" si="500"/>
        <v>0</v>
      </c>
      <c r="Y466" s="13">
        <f t="shared" si="501"/>
        <v>0</v>
      </c>
      <c r="Z466" s="13" t="str">
        <f t="shared" si="502"/>
        <v>Q-0 A-0 || Q Total-3, A Total-1</v>
      </c>
      <c r="AA466" s="113" t="str" cm="1">
        <f t="array" ref="AA466">IFERROR(INDEX('Attendance-Slot-1'!$Q$2:$Q$1112,MATCH(1,('Attendance-Slot-1'!$A$2:$A$1112=$C466)*('Attendance-Slot-1'!$G$2:$G$1112=AA$2),0)),"No Data")</f>
        <v>No Data</v>
      </c>
      <c r="AB466" s="113" t="str" cm="1">
        <f t="array" ref="AB466">IFERROR(INDEX('Attendance-Slot-2'!$Q$2:$Q$2595,MATCH(1,('Attendance-Slot-2'!$A$2:$A$2595=$C466)*('Attendance-Slot-2'!$G$2:$G$2595=AA$2),0)),"No Data")</f>
        <v>A-S2_Onsite</v>
      </c>
      <c r="AC466" s="133" t="e">
        <f>VLOOKUP($P466,'Written Exam Marks'!$H:$Q,10,FALSE)</f>
        <v>#N/A</v>
      </c>
      <c r="AD466" s="133" t="e">
        <f>VLOOKUP($P466,'Written Exam Marks'!$H:$Q,9,FALSE)</f>
        <v>#N/A</v>
      </c>
      <c r="AE466" s="113" t="str">
        <f t="shared" si="503"/>
        <v>Absent</v>
      </c>
      <c r="AF466" s="113" t="str">
        <f t="shared" si="504"/>
        <v>A-S2_Onsite</v>
      </c>
      <c r="AG466" s="146">
        <v>5</v>
      </c>
      <c r="AH466" s="146" t="s">
        <v>5</v>
      </c>
      <c r="AI466" s="146">
        <v>9</v>
      </c>
      <c r="AJ466" s="146" t="s">
        <v>5</v>
      </c>
      <c r="AK466" s="146" t="s">
        <v>5</v>
      </c>
      <c r="AL466" s="146" t="s">
        <v>5</v>
      </c>
      <c r="AM466" s="146">
        <v>14</v>
      </c>
      <c r="AN466" s="146">
        <v>60</v>
      </c>
      <c r="AO466" s="43" t="s">
        <v>7336</v>
      </c>
      <c r="AP466" s="43" t="s">
        <v>1598</v>
      </c>
      <c r="AQ466" s="50" t="str">
        <f t="shared" si="505"/>
        <v>2025EM1100463-MDSDF402</v>
      </c>
      <c r="AR466" s="43" t="str">
        <f t="shared" si="506"/>
        <v>4 missed</v>
      </c>
      <c r="AS466" s="47" t="s">
        <v>7342</v>
      </c>
      <c r="AT466" s="43">
        <f t="shared" si="507"/>
        <v>2</v>
      </c>
      <c r="AU466" s="48" t="s">
        <v>7342</v>
      </c>
      <c r="AV466" s="49">
        <f t="shared" si="508"/>
        <v>0.33333333333333331</v>
      </c>
      <c r="AW466" s="48" t="s">
        <v>7342</v>
      </c>
      <c r="AX466" s="43" t="str">
        <f t="shared" si="509"/>
        <v>4 missed</v>
      </c>
      <c r="AY466" s="42">
        <f t="shared" si="510"/>
        <v>2</v>
      </c>
      <c r="AZ466" s="50">
        <f t="shared" si="511"/>
        <v>0.33333333333333331</v>
      </c>
      <c r="BA466" s="50" t="str">
        <f t="shared" si="512"/>
        <v>Q-2 A-- || Q Total-6, A Total-0</v>
      </c>
      <c r="BB466" s="42" t="str" cm="1">
        <f t="array" ref="BB466">IFERROR(INDEX('Attendance-Slot-1'!$Q$2:$Q$1112,MATCH(1,('Attendance-Slot-1'!$A$2:$A$1112=$C466)*('Attendance-Slot-1'!$G$2:$G$1112=BB$2),0)),"No Data")</f>
        <v>No Data</v>
      </c>
      <c r="BC466" s="42" t="str" cm="1">
        <f t="array" ref="BC466">IFERROR(INDEX('Attendance-Slot-2'!$Q$2:$Q$2595,MATCH(1,('Attendance-Slot-2'!$A$2:$A$2595=$C466)*('Attendance-Slot-2'!$G$2:$G$2595=BB$2),0)),"No Data")</f>
        <v>A-S2_Onsite</v>
      </c>
      <c r="BD466" s="134" t="e">
        <f>VLOOKUP($AQ466,'Written Exam Marks'!$H:$Q,10,FALSE)</f>
        <v>#N/A</v>
      </c>
      <c r="BE466" s="134" t="e">
        <f>VLOOKUP($AQ466,'Written Exam Marks'!$H:$Q,9,FALSE)</f>
        <v>#N/A</v>
      </c>
      <c r="BF466" s="42" t="str">
        <f t="shared" si="513"/>
        <v>Absent</v>
      </c>
      <c r="BG466" s="42" t="str">
        <f t="shared" si="514"/>
        <v>A-S2_Onsite</v>
      </c>
      <c r="BH466" s="147" t="s">
        <v>5</v>
      </c>
      <c r="BI466" s="147" t="s">
        <v>5</v>
      </c>
      <c r="BJ466" s="147">
        <v>0</v>
      </c>
      <c r="BK466" s="147">
        <v>60</v>
      </c>
      <c r="BL466" s="52" t="s">
        <v>3697</v>
      </c>
      <c r="BM466" s="52" t="s">
        <v>1606</v>
      </c>
      <c r="BN466" s="57" t="str">
        <f t="shared" si="515"/>
        <v>2025EM1100463-MDSDF403</v>
      </c>
      <c r="BO466" s="52" t="str">
        <f t="shared" si="516"/>
        <v>1 missed</v>
      </c>
      <c r="BP466" s="52" t="str">
        <f t="shared" si="517"/>
        <v>1 missed</v>
      </c>
      <c r="BQ466" s="52">
        <f t="shared" si="518"/>
        <v>0</v>
      </c>
      <c r="BR466" s="52">
        <f t="shared" si="519"/>
        <v>0</v>
      </c>
      <c r="BS466" s="56">
        <f t="shared" si="520"/>
        <v>0</v>
      </c>
      <c r="BT466" s="56">
        <f t="shared" si="521"/>
        <v>0</v>
      </c>
      <c r="BU466" s="52" t="str">
        <f t="shared" si="522"/>
        <v>2 missed</v>
      </c>
      <c r="BV466" s="51">
        <f t="shared" si="523"/>
        <v>0</v>
      </c>
      <c r="BW466" s="57">
        <f t="shared" si="524"/>
        <v>0</v>
      </c>
      <c r="BX466" s="57" t="str">
        <f t="shared" si="525"/>
        <v>Q-0 A-0 || Q Total-1, A Total-1</v>
      </c>
      <c r="BY466" s="51" t="str" cm="1">
        <f t="array" ref="BY466">IFERROR(INDEX('Attendance-Slot-1'!$Q$2:$Q$1112,MATCH(1,('Attendance-Slot-1'!$A$2:$A$1112=$C466)*('Attendance-Slot-1'!$G$2:$G$1112=BY$2),0)),"No Data")</f>
        <v>No Data</v>
      </c>
      <c r="BZ466" s="51" t="str" cm="1">
        <f t="array" ref="BZ466">IFERROR(INDEX('Attendance-Slot-2'!$Q$2:$Q$2595,MATCH(1,('Attendance-Slot-2'!$A$2:$A$2595=$C466)*('Attendance-Slot-2'!$G$2:$G$2595=BY$2),0)),"No Data")</f>
        <v>A-S2_Onsite</v>
      </c>
      <c r="CA466" s="135" t="e">
        <f>VLOOKUP($BN466,'Written Exam Marks'!$H:$Q,10,FALSE)</f>
        <v>#N/A</v>
      </c>
      <c r="CB466" s="135" t="e">
        <f>VLOOKUP($BN466,'Written Exam Marks'!$H:$Q,9,FALSE)</f>
        <v>#N/A</v>
      </c>
      <c r="CC466" s="51" t="str">
        <f t="shared" si="526"/>
        <v>Absent</v>
      </c>
      <c r="CD466" s="51" t="str">
        <f t="shared" si="527"/>
        <v>A-S2_Onsite</v>
      </c>
      <c r="CE466" s="29" t="s">
        <v>5</v>
      </c>
      <c r="CF466" s="29" t="s">
        <v>5</v>
      </c>
      <c r="CG466" s="29" t="s">
        <v>5</v>
      </c>
      <c r="CH466" s="29">
        <v>0</v>
      </c>
      <c r="CI466" s="29">
        <v>60</v>
      </c>
      <c r="CJ466" s="61" t="s">
        <v>7343</v>
      </c>
      <c r="CK466" s="61" t="s">
        <v>1613</v>
      </c>
      <c r="CL466" s="10" t="str">
        <f t="shared" si="528"/>
        <v>2025EM1100463-MDSDF404</v>
      </c>
      <c r="CM466" s="61" t="str">
        <f t="shared" si="529"/>
        <v>2 missed</v>
      </c>
      <c r="CN466" s="61" t="str">
        <f t="shared" si="530"/>
        <v>1 missed</v>
      </c>
      <c r="CO466" s="111">
        <f t="shared" si="531"/>
        <v>0</v>
      </c>
      <c r="CP466" s="111">
        <f t="shared" si="532"/>
        <v>0</v>
      </c>
      <c r="CQ466" s="9">
        <f t="shared" si="533"/>
        <v>0</v>
      </c>
      <c r="CR466" s="9">
        <f t="shared" si="534"/>
        <v>0</v>
      </c>
      <c r="CS466" s="61" t="str">
        <f t="shared" si="535"/>
        <v>3 missed</v>
      </c>
      <c r="CT466" s="111">
        <f t="shared" si="536"/>
        <v>0</v>
      </c>
      <c r="CU466" s="10">
        <f t="shared" si="537"/>
        <v>0</v>
      </c>
      <c r="CV466" s="10" t="str">
        <f t="shared" si="538"/>
        <v>Q-0 A-0 || Q Total-2, A Total-1</v>
      </c>
      <c r="CW466" s="111" t="str" cm="1">
        <f t="array" ref="CW466">IFERROR(INDEX('Attendance-Slot-1'!$Q$2:$Q$1112,MATCH(1,('Attendance-Slot-1'!$A$2:$A$1112=$C466)*('Attendance-Slot-1'!$G$2:$G$1112=CW$2),0)),"No Data")</f>
        <v>No Data</v>
      </c>
      <c r="CX466" s="111" t="str" cm="1">
        <f t="array" ref="CX466">IFERROR(INDEX('Attendance-Slot-2'!$Q$2:$Q$2595,MATCH(1,('Attendance-Slot-2'!$A$2:$A$2595=$C466)*('Attendance-Slot-2'!$G$2:$G$2595=CW$2),0)),"No Data")</f>
        <v>A-S2_Onsite</v>
      </c>
      <c r="CY466" s="136" t="e">
        <f>VLOOKUP($CL466,'Written Exam Marks'!$H:$Q,10,FALSE)</f>
        <v>#N/A</v>
      </c>
      <c r="CZ466" s="136" t="e">
        <f>VLOOKUP($CL466,'Written Exam Marks'!$H:$Q,9,FALSE)</f>
        <v>#N/A</v>
      </c>
      <c r="DA466" s="111" t="str">
        <f t="shared" si="539"/>
        <v>Absent</v>
      </c>
      <c r="DB466" s="111" t="str">
        <f t="shared" si="540"/>
        <v>A-S2_Onsite</v>
      </c>
      <c r="DC466" s="148" t="s">
        <v>5</v>
      </c>
      <c r="DD466" s="148">
        <v>3.625</v>
      </c>
      <c r="DE466" s="148" t="s">
        <v>5</v>
      </c>
      <c r="DF466" s="148" t="s">
        <v>5</v>
      </c>
      <c r="DG466" s="148" t="s">
        <v>5</v>
      </c>
      <c r="DH466" s="148">
        <v>3.625</v>
      </c>
      <c r="DI466" s="148">
        <v>65</v>
      </c>
      <c r="DJ466" s="66" t="s">
        <v>7351</v>
      </c>
      <c r="DK466" s="66" t="s">
        <v>1631</v>
      </c>
      <c r="DL466" s="68" t="str">
        <f t="shared" si="541"/>
        <v>2025EM1100463-MDSDF406</v>
      </c>
      <c r="DM466" s="66" t="str">
        <f t="shared" si="542"/>
        <v>2 missed</v>
      </c>
      <c r="DN466" s="66" t="str">
        <f t="shared" si="543"/>
        <v>2 missed</v>
      </c>
      <c r="DO466" s="62">
        <f t="shared" si="544"/>
        <v>1</v>
      </c>
      <c r="DP466" s="62">
        <f t="shared" si="545"/>
        <v>0</v>
      </c>
      <c r="DQ466" s="67">
        <f t="shared" si="546"/>
        <v>0.33333333333333331</v>
      </c>
      <c r="DR466" s="67">
        <f t="shared" si="547"/>
        <v>0</v>
      </c>
      <c r="DS466" s="66" t="str">
        <f t="shared" si="548"/>
        <v>4 missed</v>
      </c>
      <c r="DT466" s="62">
        <f t="shared" si="549"/>
        <v>1</v>
      </c>
      <c r="DU466" s="68">
        <f t="shared" si="550"/>
        <v>0.2</v>
      </c>
      <c r="DV466" s="68" t="str">
        <f t="shared" si="551"/>
        <v>Q-1 A-0 || Q Total-3, A Total-2</v>
      </c>
      <c r="DW466" s="62" t="str" cm="1">
        <f t="array" ref="DW466">IFERROR(INDEX('Attendance-Slot-1'!$Q$2:$Q$1112,MATCH(1,('Attendance-Slot-1'!$A$2:$A$1112=$C466)*('Attendance-Slot-1'!$G$2:$G$1112=DW$2),0)),"No Data")</f>
        <v>No Data</v>
      </c>
      <c r="DX466" s="62" t="str" cm="1">
        <f t="array" ref="DX466">IFERROR(INDEX('Attendance-Slot-2'!$Q$2:$Q$2595,MATCH(1,('Attendance-Slot-2'!$A$2:$A$2595=$C466)*('Attendance-Slot-2'!$G$2:$G$2595=DW$2),0)),"No Data")</f>
        <v>A-S2_Onsite</v>
      </c>
      <c r="DY466" s="137" t="e">
        <f>VLOOKUP($DL466,'Written Exam Marks'!$H:$Q,10,FALSE)</f>
        <v>#N/A</v>
      </c>
      <c r="DZ466" s="137" t="e">
        <f>VLOOKUP($DL466,'Written Exam Marks'!$H:$Q,9,FALSE)</f>
        <v>#N/A</v>
      </c>
      <c r="EA466" s="62" t="str">
        <f t="shared" si="552"/>
        <v>Absent</v>
      </c>
      <c r="EB466" s="62" t="str">
        <f t="shared" si="553"/>
        <v>A-S2_Onsite</v>
      </c>
      <c r="EC466" s="114" t="str">
        <f t="shared" si="490"/>
        <v>P-0, 
A-0, 
No Data-5</v>
      </c>
      <c r="ED466" s="114" t="str">
        <f t="shared" si="491"/>
        <v>P-0, 
A-5, 
No Data-0</v>
      </c>
      <c r="EE466" s="114" t="str">
        <f t="shared" si="554"/>
        <v>A-S2_Onsite</v>
      </c>
      <c r="EF466" s="114" t="str">
        <f t="shared" si="555"/>
        <v>A-S2_Onsite</v>
      </c>
      <c r="EG466" s="114" t="str">
        <f t="shared" si="556"/>
        <v>A-S2_Onsite</v>
      </c>
      <c r="EH466" s="114" t="str">
        <f t="shared" si="557"/>
        <v>A-S2_Onsite</v>
      </c>
      <c r="EI466" s="114" t="str">
        <f t="shared" si="558"/>
        <v>A-S2_Onsite</v>
      </c>
      <c r="EJ466" s="114" t="str">
        <f t="shared" si="559"/>
        <v>P-0, A-5, No Data-0</v>
      </c>
      <c r="EK466" s="114" t="s">
        <v>10453</v>
      </c>
      <c r="EL466" s="114">
        <v>28.5</v>
      </c>
      <c r="EM466" s="114">
        <v>9</v>
      </c>
      <c r="EN466" s="114">
        <v>48</v>
      </c>
      <c r="EO466" s="114">
        <v>85.5</v>
      </c>
      <c r="EP466" s="114" t="s">
        <v>7217</v>
      </c>
      <c r="EQ466" s="114" t="s">
        <v>1054</v>
      </c>
      <c r="ER466" s="114" t="s">
        <v>4498</v>
      </c>
      <c r="ES466" s="114" t="s">
        <v>3489</v>
      </c>
      <c r="ET466" s="30" t="s">
        <v>4498</v>
      </c>
    </row>
    <row r="467" spans="1:150" x14ac:dyDescent="0.25">
      <c r="A467" s="114">
        <v>464</v>
      </c>
      <c r="B467" s="114" t="s">
        <v>7224</v>
      </c>
      <c r="C467" s="80" t="s">
        <v>3274</v>
      </c>
      <c r="D467" s="30" t="s">
        <v>3275</v>
      </c>
      <c r="E467" s="30" t="s">
        <v>3276</v>
      </c>
      <c r="F467" s="33" t="s">
        <v>7201</v>
      </c>
      <c r="G467" s="30" t="s">
        <v>3277</v>
      </c>
      <c r="H467" s="143">
        <v>15</v>
      </c>
      <c r="I467" s="143">
        <v>15</v>
      </c>
      <c r="J467" s="143">
        <v>20</v>
      </c>
      <c r="K467" s="143">
        <v>13.5</v>
      </c>
      <c r="L467" s="143">
        <v>63.5</v>
      </c>
      <c r="M467" s="143">
        <v>65</v>
      </c>
      <c r="N467" s="40" t="s">
        <v>7314</v>
      </c>
      <c r="O467" s="40" t="s">
        <v>1593</v>
      </c>
      <c r="P467" s="13" t="str">
        <f t="shared" si="492"/>
        <v>2025EM1100464-MDSDF401</v>
      </c>
      <c r="Q467" s="40" t="str">
        <f t="shared" si="493"/>
        <v>0 missed</v>
      </c>
      <c r="R467" s="40" t="str">
        <f t="shared" si="494"/>
        <v>0 missed</v>
      </c>
      <c r="S467" s="40">
        <f t="shared" si="495"/>
        <v>3</v>
      </c>
      <c r="T467" s="40">
        <f t="shared" si="496"/>
        <v>1</v>
      </c>
      <c r="U467" s="41">
        <f t="shared" si="497"/>
        <v>1</v>
      </c>
      <c r="V467" s="41">
        <f t="shared" si="498"/>
        <v>1</v>
      </c>
      <c r="W467" s="40" t="str">
        <f t="shared" si="499"/>
        <v>0 missed</v>
      </c>
      <c r="X467" s="113">
        <f t="shared" si="500"/>
        <v>4</v>
      </c>
      <c r="Y467" s="13">
        <f t="shared" si="501"/>
        <v>1</v>
      </c>
      <c r="Z467" s="13" t="str">
        <f t="shared" si="502"/>
        <v>Q-3 A-1 || Q Total-3, A Total-1</v>
      </c>
      <c r="AA467" s="113" t="str" cm="1">
        <f t="array" ref="AA467">IFERROR(INDEX('Attendance-Slot-1'!$Q$2:$Q$1112,MATCH(1,('Attendance-Slot-1'!$A$2:$A$1112=$C467)*('Attendance-Slot-1'!$G$2:$G$1112=AA$2),0)),"No Data")</f>
        <v>P-S1_Onsite</v>
      </c>
      <c r="AB467" s="113" t="str" cm="1">
        <f t="array" ref="AB467">IFERROR(INDEX('Attendance-Slot-2'!$Q$2:$Q$2595,MATCH(1,('Attendance-Slot-2'!$A$2:$A$2595=$C467)*('Attendance-Slot-2'!$G$2:$G$2595=AA$2),0)),"No Data")</f>
        <v>No Data</v>
      </c>
      <c r="AC467" s="133">
        <f>VLOOKUP($P467,'Written Exam Marks'!$H:$Q,10,FALSE)</f>
        <v>1.5</v>
      </c>
      <c r="AD467" s="133">
        <f>VLOOKUP($P467,'Written Exam Marks'!$H:$Q,9,FALSE)</f>
        <v>35</v>
      </c>
      <c r="AE467" s="113" t="str">
        <f t="shared" si="503"/>
        <v>Present</v>
      </c>
      <c r="AF467" s="113" t="str">
        <f t="shared" si="504"/>
        <v>P-S1_Onsite</v>
      </c>
      <c r="AG467" s="146">
        <v>9</v>
      </c>
      <c r="AH467" s="146">
        <v>8.5</v>
      </c>
      <c r="AI467" s="146">
        <v>10</v>
      </c>
      <c r="AJ467" s="146">
        <v>10</v>
      </c>
      <c r="AK467" s="146">
        <v>8</v>
      </c>
      <c r="AL467" s="146">
        <v>10</v>
      </c>
      <c r="AM467" s="146">
        <v>55.5</v>
      </c>
      <c r="AN467" s="146">
        <v>60</v>
      </c>
      <c r="AO467" s="43" t="s">
        <v>7336</v>
      </c>
      <c r="AP467" s="43" t="s">
        <v>1598</v>
      </c>
      <c r="AQ467" s="50" t="str">
        <f t="shared" si="505"/>
        <v>2025EM1100464-MDSDF402</v>
      </c>
      <c r="AR467" s="43" t="str">
        <f t="shared" si="506"/>
        <v>0 missed</v>
      </c>
      <c r="AS467" s="47" t="s">
        <v>7342</v>
      </c>
      <c r="AT467" s="43">
        <f t="shared" si="507"/>
        <v>6</v>
      </c>
      <c r="AU467" s="48" t="s">
        <v>7342</v>
      </c>
      <c r="AV467" s="49">
        <f t="shared" si="508"/>
        <v>1</v>
      </c>
      <c r="AW467" s="48" t="s">
        <v>7342</v>
      </c>
      <c r="AX467" s="43" t="str">
        <f t="shared" si="509"/>
        <v>0 missed</v>
      </c>
      <c r="AY467" s="42">
        <f t="shared" si="510"/>
        <v>6</v>
      </c>
      <c r="AZ467" s="50">
        <f t="shared" si="511"/>
        <v>1</v>
      </c>
      <c r="BA467" s="50" t="str">
        <f t="shared" si="512"/>
        <v>Q-6 A-- || Q Total-6, A Total-0</v>
      </c>
      <c r="BB467" s="42" t="str" cm="1">
        <f t="array" ref="BB467">IFERROR(INDEX('Attendance-Slot-1'!$Q$2:$Q$1112,MATCH(1,('Attendance-Slot-1'!$A$2:$A$1112=$C467)*('Attendance-Slot-1'!$G$2:$G$1112=BB$2),0)),"No Data")</f>
        <v>P-S1_Onsite</v>
      </c>
      <c r="BC467" s="42" t="str" cm="1">
        <f t="array" ref="BC467">IFERROR(INDEX('Attendance-Slot-2'!$Q$2:$Q$2595,MATCH(1,('Attendance-Slot-2'!$A$2:$A$2595=$C467)*('Attendance-Slot-2'!$G$2:$G$2595=BB$2),0)),"No Data")</f>
        <v>No Data</v>
      </c>
      <c r="BD467" s="134">
        <f>VLOOKUP($AQ467,'Written Exam Marks'!$H:$Q,10,FALSE)</f>
        <v>16</v>
      </c>
      <c r="BE467" s="134">
        <f>VLOOKUP($AQ467,'Written Exam Marks'!$H:$Q,9,FALSE)</f>
        <v>40</v>
      </c>
      <c r="BF467" s="42" t="str">
        <f t="shared" si="513"/>
        <v>Present</v>
      </c>
      <c r="BG467" s="42" t="str">
        <f t="shared" si="514"/>
        <v>P-S1_Onsite</v>
      </c>
      <c r="BH467" s="147">
        <v>20</v>
      </c>
      <c r="BI467" s="147">
        <v>15</v>
      </c>
      <c r="BJ467" s="147">
        <v>35</v>
      </c>
      <c r="BK467" s="147">
        <v>60</v>
      </c>
      <c r="BL467" s="52" t="s">
        <v>3697</v>
      </c>
      <c r="BM467" s="52" t="s">
        <v>1606</v>
      </c>
      <c r="BN467" s="57" t="str">
        <f t="shared" si="515"/>
        <v>2025EM1100464-MDSDF403</v>
      </c>
      <c r="BO467" s="52" t="str">
        <f t="shared" si="516"/>
        <v>0 missed</v>
      </c>
      <c r="BP467" s="52" t="str">
        <f t="shared" si="517"/>
        <v>0 missed</v>
      </c>
      <c r="BQ467" s="52">
        <f t="shared" si="518"/>
        <v>1</v>
      </c>
      <c r="BR467" s="52">
        <f t="shared" si="519"/>
        <v>1</v>
      </c>
      <c r="BS467" s="56">
        <f t="shared" si="520"/>
        <v>1</v>
      </c>
      <c r="BT467" s="56">
        <f t="shared" si="521"/>
        <v>1</v>
      </c>
      <c r="BU467" s="52" t="str">
        <f t="shared" si="522"/>
        <v>0 missed</v>
      </c>
      <c r="BV467" s="51">
        <f t="shared" si="523"/>
        <v>2</v>
      </c>
      <c r="BW467" s="57">
        <f t="shared" si="524"/>
        <v>1</v>
      </c>
      <c r="BX467" s="57" t="str">
        <f t="shared" si="525"/>
        <v>Q-1 A-1 || Q Total-1, A Total-1</v>
      </c>
      <c r="BY467" s="51" t="str" cm="1">
        <f t="array" ref="BY467">IFERROR(INDEX('Attendance-Slot-1'!$Q$2:$Q$1112,MATCH(1,('Attendance-Slot-1'!$A$2:$A$1112=$C467)*('Attendance-Slot-1'!$G$2:$G$1112=BY$2),0)),"No Data")</f>
        <v>P-S1_Onsite</v>
      </c>
      <c r="BZ467" s="51" t="str" cm="1">
        <f t="array" ref="BZ467">IFERROR(INDEX('Attendance-Slot-2'!$Q$2:$Q$2595,MATCH(1,('Attendance-Slot-2'!$A$2:$A$2595=$C467)*('Attendance-Slot-2'!$G$2:$G$2595=BY$2),0)),"No Data")</f>
        <v>No Data</v>
      </c>
      <c r="CA467" s="135">
        <f>VLOOKUP($BN467,'Written Exam Marks'!$H:$Q,10,FALSE)</f>
        <v>5</v>
      </c>
      <c r="CB467" s="135">
        <f>VLOOKUP($BN467,'Written Exam Marks'!$H:$Q,9,FALSE)</f>
        <v>40</v>
      </c>
      <c r="CC467" s="51" t="str">
        <f t="shared" si="526"/>
        <v>Present</v>
      </c>
      <c r="CD467" s="51" t="str">
        <f t="shared" si="527"/>
        <v>P-S1_Onsite</v>
      </c>
      <c r="CE467" s="29">
        <v>20</v>
      </c>
      <c r="CF467" s="29" t="s">
        <v>5</v>
      </c>
      <c r="CG467" s="29">
        <v>16</v>
      </c>
      <c r="CH467" s="29">
        <v>36</v>
      </c>
      <c r="CI467" s="29">
        <v>60</v>
      </c>
      <c r="CJ467" s="61" t="s">
        <v>7343</v>
      </c>
      <c r="CK467" s="61" t="s">
        <v>1613</v>
      </c>
      <c r="CL467" s="10" t="str">
        <f t="shared" si="528"/>
        <v>2025EM1100464-MDSDF404</v>
      </c>
      <c r="CM467" s="61" t="str">
        <f t="shared" si="529"/>
        <v>1 missed</v>
      </c>
      <c r="CN467" s="61" t="str">
        <f t="shared" si="530"/>
        <v>0 missed</v>
      </c>
      <c r="CO467" s="111">
        <f t="shared" si="531"/>
        <v>1</v>
      </c>
      <c r="CP467" s="111">
        <f t="shared" si="532"/>
        <v>1</v>
      </c>
      <c r="CQ467" s="9">
        <f t="shared" si="533"/>
        <v>0.5</v>
      </c>
      <c r="CR467" s="9">
        <f t="shared" si="534"/>
        <v>1</v>
      </c>
      <c r="CS467" s="61" t="str">
        <f t="shared" si="535"/>
        <v>1 missed</v>
      </c>
      <c r="CT467" s="111">
        <f t="shared" si="536"/>
        <v>2</v>
      </c>
      <c r="CU467" s="10">
        <f t="shared" si="537"/>
        <v>0.66666666666666663</v>
      </c>
      <c r="CV467" s="10" t="str">
        <f t="shared" si="538"/>
        <v>Q-1 A-1 || Q Total-2, A Total-1</v>
      </c>
      <c r="CW467" s="111" t="str" cm="1">
        <f t="array" ref="CW467">IFERROR(INDEX('Attendance-Slot-1'!$Q$2:$Q$1112,MATCH(1,('Attendance-Slot-1'!$A$2:$A$1112=$C467)*('Attendance-Slot-1'!$G$2:$G$1112=CW$2),0)),"No Data")</f>
        <v>P-S1_Onsite</v>
      </c>
      <c r="CX467" s="111" t="str" cm="1">
        <f t="array" ref="CX467">IFERROR(INDEX('Attendance-Slot-2'!$Q$2:$Q$2595,MATCH(1,('Attendance-Slot-2'!$A$2:$A$2595=$C467)*('Attendance-Slot-2'!$G$2:$G$2595=CW$2),0)),"No Data")</f>
        <v>No Data</v>
      </c>
      <c r="CY467" s="136">
        <f>VLOOKUP($CL467,'Written Exam Marks'!$H:$Q,10,FALSE)</f>
        <v>17</v>
      </c>
      <c r="CZ467" s="136">
        <f>VLOOKUP($CL467,'Written Exam Marks'!$H:$Q,9,FALSE)</f>
        <v>40</v>
      </c>
      <c r="DA467" s="111" t="str">
        <f t="shared" si="539"/>
        <v>Present</v>
      </c>
      <c r="DB467" s="111" t="str">
        <f t="shared" si="540"/>
        <v>P-S1_Onsite</v>
      </c>
      <c r="DC467" s="148">
        <v>7</v>
      </c>
      <c r="DD467" s="148">
        <v>7</v>
      </c>
      <c r="DE467" s="148">
        <v>8</v>
      </c>
      <c r="DF467" s="148" t="s">
        <v>5</v>
      </c>
      <c r="DG467" s="148" t="s">
        <v>5</v>
      </c>
      <c r="DH467" s="148">
        <v>22</v>
      </c>
      <c r="DI467" s="148">
        <v>65</v>
      </c>
      <c r="DJ467" s="66" t="s">
        <v>7351</v>
      </c>
      <c r="DK467" s="66" t="s">
        <v>1631</v>
      </c>
      <c r="DL467" s="68" t="str">
        <f t="shared" si="541"/>
        <v>2025EM1100464-MDSDF406</v>
      </c>
      <c r="DM467" s="66" t="str">
        <f t="shared" si="542"/>
        <v>0 missed</v>
      </c>
      <c r="DN467" s="66" t="str">
        <f t="shared" si="543"/>
        <v>2 missed</v>
      </c>
      <c r="DO467" s="62">
        <f t="shared" si="544"/>
        <v>3</v>
      </c>
      <c r="DP467" s="62">
        <f t="shared" si="545"/>
        <v>0</v>
      </c>
      <c r="DQ467" s="67">
        <f t="shared" si="546"/>
        <v>1</v>
      </c>
      <c r="DR467" s="67">
        <f t="shared" si="547"/>
        <v>0</v>
      </c>
      <c r="DS467" s="66" t="str">
        <f t="shared" si="548"/>
        <v>2 missed</v>
      </c>
      <c r="DT467" s="62">
        <f t="shared" si="549"/>
        <v>3</v>
      </c>
      <c r="DU467" s="68">
        <f t="shared" si="550"/>
        <v>0.6</v>
      </c>
      <c r="DV467" s="68" t="str">
        <f t="shared" si="551"/>
        <v>Q-3 A-0 || Q Total-3, A Total-2</v>
      </c>
      <c r="DW467" s="62" t="str" cm="1">
        <f t="array" ref="DW467">IFERROR(INDEX('Attendance-Slot-1'!$Q$2:$Q$1112,MATCH(1,('Attendance-Slot-1'!$A$2:$A$1112=$C467)*('Attendance-Slot-1'!$G$2:$G$1112=DW$2),0)),"No Data")</f>
        <v>P-S1_Onsite</v>
      </c>
      <c r="DX467" s="62" t="str" cm="1">
        <f t="array" ref="DX467">IFERROR(INDEX('Attendance-Slot-2'!$Q$2:$Q$2595,MATCH(1,('Attendance-Slot-2'!$A$2:$A$2595=$C467)*('Attendance-Slot-2'!$G$2:$G$2595=DW$2),0)),"No Data")</f>
        <v>No Data</v>
      </c>
      <c r="DY467" s="137">
        <f>VLOOKUP($DL467,'Written Exam Marks'!$H:$Q,10,FALSE)</f>
        <v>12.5</v>
      </c>
      <c r="DZ467" s="137">
        <f>VLOOKUP($DL467,'Written Exam Marks'!$H:$Q,9,FALSE)</f>
        <v>35</v>
      </c>
      <c r="EA467" s="62" t="str">
        <f t="shared" si="552"/>
        <v>Present</v>
      </c>
      <c r="EB467" s="62" t="str">
        <f t="shared" si="553"/>
        <v>P-S1_Onsite</v>
      </c>
      <c r="EC467" s="114" t="str">
        <f t="shared" si="490"/>
        <v>P-5, 
A-0, 
No Data-0</v>
      </c>
      <c r="ED467" s="114" t="str">
        <f t="shared" si="491"/>
        <v>P-0, 
A-0, 
No Data-5</v>
      </c>
      <c r="EE467" s="114" t="str">
        <f t="shared" si="554"/>
        <v>P-S1_Onsite</v>
      </c>
      <c r="EF467" s="114" t="str">
        <f t="shared" si="555"/>
        <v>P-S1_Onsite</v>
      </c>
      <c r="EG467" s="114" t="str">
        <f t="shared" si="556"/>
        <v>P-S1_Onsite</v>
      </c>
      <c r="EH467" s="114" t="str">
        <f t="shared" si="557"/>
        <v>P-S1_Onsite</v>
      </c>
      <c r="EI467" s="114" t="str">
        <f t="shared" si="558"/>
        <v>P-S1_Onsite</v>
      </c>
      <c r="EJ467" s="114" t="str">
        <f t="shared" si="559"/>
        <v>P-5, A-0, No Data-0</v>
      </c>
      <c r="EK467" s="114" t="s">
        <v>10453</v>
      </c>
      <c r="EL467" s="114">
        <v>28</v>
      </c>
      <c r="EM467" s="114">
        <v>9</v>
      </c>
      <c r="EN467" s="114">
        <v>48</v>
      </c>
      <c r="EO467" s="114">
        <v>85</v>
      </c>
      <c r="EP467" s="114" t="s">
        <v>7217</v>
      </c>
      <c r="EQ467" s="114" t="s">
        <v>1054</v>
      </c>
      <c r="ER467" s="114" t="s">
        <v>3274</v>
      </c>
      <c r="ES467" s="114"/>
      <c r="ET467" s="30" t="s">
        <v>3274</v>
      </c>
    </row>
    <row r="468" spans="1:150" x14ac:dyDescent="0.25">
      <c r="A468" s="114">
        <v>465</v>
      </c>
      <c r="B468" s="114" t="s">
        <v>7224</v>
      </c>
      <c r="C468" s="80" t="s">
        <v>4502</v>
      </c>
      <c r="D468" s="30" t="s">
        <v>4503</v>
      </c>
      <c r="E468" s="30" t="s">
        <v>4504</v>
      </c>
      <c r="F468" s="33" t="s">
        <v>7201</v>
      </c>
      <c r="G468" s="30" t="s">
        <v>4505</v>
      </c>
      <c r="H468" s="143">
        <v>15</v>
      </c>
      <c r="I468" s="143">
        <v>15</v>
      </c>
      <c r="J468" s="143">
        <v>16</v>
      </c>
      <c r="K468" s="143">
        <v>15</v>
      </c>
      <c r="L468" s="143">
        <v>61</v>
      </c>
      <c r="M468" s="143">
        <v>65</v>
      </c>
      <c r="N468" s="40" t="s">
        <v>7314</v>
      </c>
      <c r="O468" s="40" t="s">
        <v>1593</v>
      </c>
      <c r="P468" s="13" t="str">
        <f t="shared" si="492"/>
        <v>2025EM1100465-MDSDF401</v>
      </c>
      <c r="Q468" s="40" t="str">
        <f t="shared" si="493"/>
        <v>0 missed</v>
      </c>
      <c r="R468" s="40" t="str">
        <f t="shared" si="494"/>
        <v>0 missed</v>
      </c>
      <c r="S468" s="40">
        <f t="shared" si="495"/>
        <v>3</v>
      </c>
      <c r="T468" s="40">
        <f t="shared" si="496"/>
        <v>1</v>
      </c>
      <c r="U468" s="41">
        <f t="shared" si="497"/>
        <v>1</v>
      </c>
      <c r="V468" s="41">
        <f t="shared" si="498"/>
        <v>1</v>
      </c>
      <c r="W468" s="40" t="str">
        <f t="shared" si="499"/>
        <v>0 missed</v>
      </c>
      <c r="X468" s="113">
        <f t="shared" si="500"/>
        <v>4</v>
      </c>
      <c r="Y468" s="13">
        <f t="shared" si="501"/>
        <v>1</v>
      </c>
      <c r="Z468" s="13" t="str">
        <f t="shared" si="502"/>
        <v>Q-3 A-1 || Q Total-3, A Total-1</v>
      </c>
      <c r="AA468" s="113" t="str" cm="1">
        <f t="array" ref="AA468">IFERROR(INDEX('Attendance-Slot-1'!$Q$2:$Q$1112,MATCH(1,('Attendance-Slot-1'!$A$2:$A$1112=$C468)*('Attendance-Slot-1'!$G$2:$G$1112=AA$2),0)),"No Data")</f>
        <v>No Data</v>
      </c>
      <c r="AB468" s="113" t="str" cm="1">
        <f t="array" ref="AB468">IFERROR(INDEX('Attendance-Slot-2'!$Q$2:$Q$2595,MATCH(1,('Attendance-Slot-2'!$A$2:$A$2595=$C468)*('Attendance-Slot-2'!$G$2:$G$2595=AA$2),0)),"No Data")</f>
        <v>P-S2_Onsite</v>
      </c>
      <c r="AC468" s="133">
        <f>VLOOKUP($P468,'Written Exam Marks'!$H:$Q,10,FALSE)</f>
        <v>25.5</v>
      </c>
      <c r="AD468" s="133">
        <f>VLOOKUP($P468,'Written Exam Marks'!$H:$Q,9,FALSE)</f>
        <v>35</v>
      </c>
      <c r="AE468" s="113" t="str">
        <f t="shared" si="503"/>
        <v>Present</v>
      </c>
      <c r="AF468" s="113" t="str">
        <f t="shared" si="504"/>
        <v>P-S2_Onsite</v>
      </c>
      <c r="AG468" s="146">
        <v>10</v>
      </c>
      <c r="AH468" s="146">
        <v>10</v>
      </c>
      <c r="AI468" s="146">
        <v>10</v>
      </c>
      <c r="AJ468" s="146">
        <v>10</v>
      </c>
      <c r="AK468" s="146">
        <v>9</v>
      </c>
      <c r="AL468" s="146">
        <v>10</v>
      </c>
      <c r="AM468" s="146">
        <v>59</v>
      </c>
      <c r="AN468" s="146">
        <v>60</v>
      </c>
      <c r="AO468" s="43" t="s">
        <v>7336</v>
      </c>
      <c r="AP468" s="43" t="s">
        <v>1598</v>
      </c>
      <c r="AQ468" s="50" t="str">
        <f t="shared" si="505"/>
        <v>2025EM1100465-MDSDF402</v>
      </c>
      <c r="AR468" s="43" t="str">
        <f t="shared" si="506"/>
        <v>0 missed</v>
      </c>
      <c r="AS468" s="47" t="s">
        <v>7342</v>
      </c>
      <c r="AT468" s="43">
        <f t="shared" si="507"/>
        <v>6</v>
      </c>
      <c r="AU468" s="48" t="s">
        <v>7342</v>
      </c>
      <c r="AV468" s="49">
        <f t="shared" si="508"/>
        <v>1</v>
      </c>
      <c r="AW468" s="48" t="s">
        <v>7342</v>
      </c>
      <c r="AX468" s="43" t="str">
        <f t="shared" si="509"/>
        <v>0 missed</v>
      </c>
      <c r="AY468" s="42">
        <f t="shared" si="510"/>
        <v>6</v>
      </c>
      <c r="AZ468" s="50">
        <f t="shared" si="511"/>
        <v>1</v>
      </c>
      <c r="BA468" s="50" t="str">
        <f t="shared" si="512"/>
        <v>Q-6 A-- || Q Total-6, A Total-0</v>
      </c>
      <c r="BB468" s="42" t="str" cm="1">
        <f t="array" ref="BB468">IFERROR(INDEX('Attendance-Slot-1'!$Q$2:$Q$1112,MATCH(1,('Attendance-Slot-1'!$A$2:$A$1112=$C468)*('Attendance-Slot-1'!$G$2:$G$1112=BB$2),0)),"No Data")</f>
        <v>No Data</v>
      </c>
      <c r="BC468" s="42" t="str" cm="1">
        <f t="array" ref="BC468">IFERROR(INDEX('Attendance-Slot-2'!$Q$2:$Q$2595,MATCH(1,('Attendance-Slot-2'!$A$2:$A$2595=$C468)*('Attendance-Slot-2'!$G$2:$G$2595=BB$2),0)),"No Data")</f>
        <v>P-S2_Onsite</v>
      </c>
      <c r="BD468" s="134">
        <f>VLOOKUP($AQ468,'Written Exam Marks'!$H:$Q,10,FALSE)</f>
        <v>3</v>
      </c>
      <c r="BE468" s="134">
        <f>VLOOKUP($AQ468,'Written Exam Marks'!$H:$Q,9,FALSE)</f>
        <v>40</v>
      </c>
      <c r="BF468" s="42" t="str">
        <f t="shared" si="513"/>
        <v>Present</v>
      </c>
      <c r="BG468" s="42" t="str">
        <f t="shared" si="514"/>
        <v>P-S2_Onsite</v>
      </c>
      <c r="BH468" s="147">
        <v>19</v>
      </c>
      <c r="BI468" s="147">
        <v>21</v>
      </c>
      <c r="BJ468" s="147">
        <v>40</v>
      </c>
      <c r="BK468" s="147">
        <v>60</v>
      </c>
      <c r="BL468" s="52" t="s">
        <v>3697</v>
      </c>
      <c r="BM468" s="52" t="s">
        <v>1606</v>
      </c>
      <c r="BN468" s="57" t="str">
        <f t="shared" si="515"/>
        <v>2025EM1100465-MDSDF403</v>
      </c>
      <c r="BO468" s="52" t="str">
        <f t="shared" si="516"/>
        <v>0 missed</v>
      </c>
      <c r="BP468" s="52" t="str">
        <f t="shared" si="517"/>
        <v>0 missed</v>
      </c>
      <c r="BQ468" s="52">
        <f t="shared" si="518"/>
        <v>1</v>
      </c>
      <c r="BR468" s="52">
        <f t="shared" si="519"/>
        <v>1</v>
      </c>
      <c r="BS468" s="56">
        <f t="shared" si="520"/>
        <v>1</v>
      </c>
      <c r="BT468" s="56">
        <f t="shared" si="521"/>
        <v>1</v>
      </c>
      <c r="BU468" s="52" t="str">
        <f t="shared" si="522"/>
        <v>0 missed</v>
      </c>
      <c r="BV468" s="51">
        <f t="shared" si="523"/>
        <v>2</v>
      </c>
      <c r="BW468" s="57">
        <f t="shared" si="524"/>
        <v>1</v>
      </c>
      <c r="BX468" s="57" t="str">
        <f t="shared" si="525"/>
        <v>Q-1 A-1 || Q Total-1, A Total-1</v>
      </c>
      <c r="BY468" s="51" t="str" cm="1">
        <f t="array" ref="BY468">IFERROR(INDEX('Attendance-Slot-1'!$Q$2:$Q$1112,MATCH(1,('Attendance-Slot-1'!$A$2:$A$1112=$C468)*('Attendance-Slot-1'!$G$2:$G$1112=BY$2),0)),"No Data")</f>
        <v>No Data</v>
      </c>
      <c r="BZ468" s="51" t="str" cm="1">
        <f t="array" ref="BZ468">IFERROR(INDEX('Attendance-Slot-2'!$Q$2:$Q$2595,MATCH(1,('Attendance-Slot-2'!$A$2:$A$2595=$C468)*('Attendance-Slot-2'!$G$2:$G$2595=BY$2),0)),"No Data")</f>
        <v>P-S2_Onsite</v>
      </c>
      <c r="CA468" s="135">
        <f>VLOOKUP($BN468,'Written Exam Marks'!$H:$Q,10,FALSE)</f>
        <v>5</v>
      </c>
      <c r="CB468" s="135">
        <f>VLOOKUP($BN468,'Written Exam Marks'!$H:$Q,9,FALSE)</f>
        <v>40</v>
      </c>
      <c r="CC468" s="51" t="str">
        <f t="shared" si="526"/>
        <v>Present</v>
      </c>
      <c r="CD468" s="51" t="str">
        <f t="shared" si="527"/>
        <v>P-S2_Onsite</v>
      </c>
      <c r="CE468" s="29" t="s">
        <v>5</v>
      </c>
      <c r="CF468" s="29">
        <v>20</v>
      </c>
      <c r="CG468" s="29">
        <v>18</v>
      </c>
      <c r="CH468" s="29">
        <v>38</v>
      </c>
      <c r="CI468" s="29">
        <v>60</v>
      </c>
      <c r="CJ468" s="61" t="s">
        <v>7343</v>
      </c>
      <c r="CK468" s="61" t="s">
        <v>1613</v>
      </c>
      <c r="CL468" s="10" t="str">
        <f t="shared" si="528"/>
        <v>2025EM1100465-MDSDF404</v>
      </c>
      <c r="CM468" s="61" t="str">
        <f t="shared" si="529"/>
        <v>1 missed</v>
      </c>
      <c r="CN468" s="61" t="str">
        <f t="shared" si="530"/>
        <v>0 missed</v>
      </c>
      <c r="CO468" s="111">
        <f t="shared" si="531"/>
        <v>1</v>
      </c>
      <c r="CP468" s="111">
        <f t="shared" si="532"/>
        <v>1</v>
      </c>
      <c r="CQ468" s="9">
        <f t="shared" si="533"/>
        <v>0.5</v>
      </c>
      <c r="CR468" s="9">
        <f t="shared" si="534"/>
        <v>1</v>
      </c>
      <c r="CS468" s="61" t="str">
        <f t="shared" si="535"/>
        <v>1 missed</v>
      </c>
      <c r="CT468" s="111">
        <f t="shared" si="536"/>
        <v>2</v>
      </c>
      <c r="CU468" s="10">
        <f t="shared" si="537"/>
        <v>0.66666666666666663</v>
      </c>
      <c r="CV468" s="10" t="str">
        <f t="shared" si="538"/>
        <v>Q-1 A-1 || Q Total-2, A Total-1</v>
      </c>
      <c r="CW468" s="111" t="str" cm="1">
        <f t="array" ref="CW468">IFERROR(INDEX('Attendance-Slot-1'!$Q$2:$Q$1112,MATCH(1,('Attendance-Slot-1'!$A$2:$A$1112=$C468)*('Attendance-Slot-1'!$G$2:$G$1112=CW$2),0)),"No Data")</f>
        <v>No Data</v>
      </c>
      <c r="CX468" s="111" t="str" cm="1">
        <f t="array" ref="CX468">IFERROR(INDEX('Attendance-Slot-2'!$Q$2:$Q$2595,MATCH(1,('Attendance-Slot-2'!$A$2:$A$2595=$C468)*('Attendance-Slot-2'!$G$2:$G$2595=CW$2),0)),"No Data")</f>
        <v>P-S2_Onsite</v>
      </c>
      <c r="CY468" s="136">
        <f>VLOOKUP($CL468,'Written Exam Marks'!$H:$Q,10,FALSE)</f>
        <v>9.5</v>
      </c>
      <c r="CZ468" s="136">
        <f>VLOOKUP($CL468,'Written Exam Marks'!$H:$Q,9,FALSE)</f>
        <v>40</v>
      </c>
      <c r="DA468" s="111" t="str">
        <f t="shared" si="539"/>
        <v>Present</v>
      </c>
      <c r="DB468" s="111" t="str">
        <f t="shared" si="540"/>
        <v>P-S2_Onsite</v>
      </c>
      <c r="DC468" s="148">
        <v>6</v>
      </c>
      <c r="DD468" s="148">
        <v>7.625</v>
      </c>
      <c r="DE468" s="148">
        <v>9</v>
      </c>
      <c r="DF468" s="148">
        <v>16</v>
      </c>
      <c r="DG468" s="148">
        <v>8</v>
      </c>
      <c r="DH468" s="148">
        <v>46.625</v>
      </c>
      <c r="DI468" s="148">
        <v>65</v>
      </c>
      <c r="DJ468" s="66" t="s">
        <v>7351</v>
      </c>
      <c r="DK468" s="66" t="s">
        <v>1631</v>
      </c>
      <c r="DL468" s="68" t="str">
        <f t="shared" si="541"/>
        <v>2025EM1100465-MDSDF406</v>
      </c>
      <c r="DM468" s="66" t="str">
        <f t="shared" si="542"/>
        <v>0 missed</v>
      </c>
      <c r="DN468" s="66" t="str">
        <f t="shared" si="543"/>
        <v>0 missed</v>
      </c>
      <c r="DO468" s="62">
        <f t="shared" si="544"/>
        <v>3</v>
      </c>
      <c r="DP468" s="62">
        <f t="shared" si="545"/>
        <v>2</v>
      </c>
      <c r="DQ468" s="67">
        <f t="shared" si="546"/>
        <v>1</v>
      </c>
      <c r="DR468" s="67">
        <f t="shared" si="547"/>
        <v>1</v>
      </c>
      <c r="DS468" s="66" t="str">
        <f t="shared" si="548"/>
        <v>0 missed</v>
      </c>
      <c r="DT468" s="62">
        <f t="shared" si="549"/>
        <v>5</v>
      </c>
      <c r="DU468" s="68">
        <f t="shared" si="550"/>
        <v>1</v>
      </c>
      <c r="DV468" s="68" t="str">
        <f t="shared" si="551"/>
        <v>Q-3 A-2 || Q Total-3, A Total-2</v>
      </c>
      <c r="DW468" s="62" t="str" cm="1">
        <f t="array" ref="DW468">IFERROR(INDEX('Attendance-Slot-1'!$Q$2:$Q$1112,MATCH(1,('Attendance-Slot-1'!$A$2:$A$1112=$C468)*('Attendance-Slot-1'!$G$2:$G$1112=DW$2),0)),"No Data")</f>
        <v>No Data</v>
      </c>
      <c r="DX468" s="62" t="str" cm="1">
        <f t="array" ref="DX468">IFERROR(INDEX('Attendance-Slot-2'!$Q$2:$Q$2595,MATCH(1,('Attendance-Slot-2'!$A$2:$A$2595=$C468)*('Attendance-Slot-2'!$G$2:$G$2595=DW$2),0)),"No Data")</f>
        <v>P-S2_Onsite</v>
      </c>
      <c r="DY468" s="137">
        <f>VLOOKUP($DL468,'Written Exam Marks'!$H:$Q,10,FALSE)</f>
        <v>19.5</v>
      </c>
      <c r="DZ468" s="137">
        <f>VLOOKUP($DL468,'Written Exam Marks'!$H:$Q,9,FALSE)</f>
        <v>35</v>
      </c>
      <c r="EA468" s="62" t="str">
        <f t="shared" si="552"/>
        <v>Present</v>
      </c>
      <c r="EB468" s="62" t="str">
        <f t="shared" si="553"/>
        <v>P-S2_Onsite</v>
      </c>
      <c r="EC468" s="114" t="str">
        <f t="shared" si="490"/>
        <v>P-0, 
A-0, 
No Data-5</v>
      </c>
      <c r="ED468" s="114" t="str">
        <f t="shared" si="491"/>
        <v>P-5, 
A-0, 
No Data-0</v>
      </c>
      <c r="EE468" s="114" t="str">
        <f t="shared" si="554"/>
        <v>P-S2_Onsite</v>
      </c>
      <c r="EF468" s="114" t="str">
        <f t="shared" si="555"/>
        <v>P-S2_Onsite</v>
      </c>
      <c r="EG468" s="114" t="str">
        <f t="shared" si="556"/>
        <v>P-S2_Onsite</v>
      </c>
      <c r="EH468" s="114" t="str">
        <f t="shared" si="557"/>
        <v>P-S2_Onsite</v>
      </c>
      <c r="EI468" s="114" t="str">
        <f t="shared" si="558"/>
        <v>P-S2_Onsite</v>
      </c>
      <c r="EJ468" s="114" t="str">
        <f t="shared" si="559"/>
        <v>P-5, A-0, No Data-0</v>
      </c>
      <c r="EK468" s="114" t="s">
        <v>10453</v>
      </c>
      <c r="EL468" s="114">
        <v>27.5</v>
      </c>
      <c r="EM468" s="114">
        <v>2</v>
      </c>
      <c r="EN468" s="114">
        <v>15</v>
      </c>
      <c r="EO468" s="114">
        <v>44.5</v>
      </c>
      <c r="EP468" s="114" t="s">
        <v>7217</v>
      </c>
      <c r="EQ468" s="114" t="s">
        <v>1054</v>
      </c>
      <c r="ER468" s="114" t="s">
        <v>4502</v>
      </c>
      <c r="ES468" s="114"/>
      <c r="ET468" s="30" t="s">
        <v>4502</v>
      </c>
    </row>
    <row r="469" spans="1:150" x14ac:dyDescent="0.25">
      <c r="A469" s="114">
        <v>466</v>
      </c>
      <c r="B469" s="114" t="s">
        <v>7224</v>
      </c>
      <c r="C469" s="80" t="s">
        <v>7302</v>
      </c>
      <c r="D469" s="30" t="s">
        <v>7304</v>
      </c>
      <c r="E469" s="30" t="s">
        <v>7303</v>
      </c>
      <c r="F469" s="33" t="s">
        <v>7201</v>
      </c>
      <c r="G469" s="30" t="s">
        <v>7305</v>
      </c>
      <c r="H469" s="143" t="s">
        <v>5</v>
      </c>
      <c r="I469" s="143" t="s">
        <v>5</v>
      </c>
      <c r="J469" s="143" t="s">
        <v>5</v>
      </c>
      <c r="K469" s="143" t="s">
        <v>5</v>
      </c>
      <c r="L469" s="143">
        <v>0</v>
      </c>
      <c r="M469" s="143">
        <v>65</v>
      </c>
      <c r="N469" s="40" t="s">
        <v>7314</v>
      </c>
      <c r="O469" s="40" t="s">
        <v>1593</v>
      </c>
      <c r="P469" s="13" t="str">
        <f t="shared" si="492"/>
        <v>2025EM1100466-MDSDF401</v>
      </c>
      <c r="Q469" s="40" t="str">
        <f t="shared" si="493"/>
        <v>3 missed</v>
      </c>
      <c r="R469" s="40" t="str">
        <f t="shared" si="494"/>
        <v>1 missed</v>
      </c>
      <c r="S469" s="40">
        <f t="shared" si="495"/>
        <v>0</v>
      </c>
      <c r="T469" s="40">
        <f t="shared" si="496"/>
        <v>0</v>
      </c>
      <c r="U469" s="41">
        <f t="shared" si="497"/>
        <v>0</v>
      </c>
      <c r="V469" s="41">
        <f t="shared" si="498"/>
        <v>0</v>
      </c>
      <c r="W469" s="40" t="str">
        <f t="shared" si="499"/>
        <v>4 missed</v>
      </c>
      <c r="X469" s="113">
        <f t="shared" si="500"/>
        <v>0</v>
      </c>
      <c r="Y469" s="13">
        <f t="shared" si="501"/>
        <v>0</v>
      </c>
      <c r="Z469" s="13" t="str">
        <f t="shared" si="502"/>
        <v>Q-0 A-0 || Q Total-3, A Total-1</v>
      </c>
      <c r="AA469" s="113" t="str" cm="1">
        <f t="array" ref="AA469">IFERROR(INDEX('Attendance-Slot-1'!$Q$2:$Q$1112,MATCH(1,('Attendance-Slot-1'!$A$2:$A$1112=$C469)*('Attendance-Slot-1'!$G$2:$G$1112=AA$2),0)),"No Data")</f>
        <v>No Data</v>
      </c>
      <c r="AB469" s="113" t="str" cm="1">
        <f t="array" ref="AB469">IFERROR(INDEX('Attendance-Slot-2'!$Q$2:$Q$2595,MATCH(1,('Attendance-Slot-2'!$A$2:$A$2595=$C469)*('Attendance-Slot-2'!$G$2:$G$2595=AA$2),0)),"No Data")</f>
        <v>No Data</v>
      </c>
      <c r="AC469" s="133" t="e">
        <f>VLOOKUP($P469,'Written Exam Marks'!$H:$Q,10,FALSE)</f>
        <v>#N/A</v>
      </c>
      <c r="AD469" s="133" t="e">
        <f>VLOOKUP($P469,'Written Exam Marks'!$H:$Q,9,FALSE)</f>
        <v>#N/A</v>
      </c>
      <c r="AE469" s="113" t="str">
        <f t="shared" si="503"/>
        <v>No Data</v>
      </c>
      <c r="AF469" s="113" t="str">
        <f t="shared" si="504"/>
        <v>No Data</v>
      </c>
      <c r="AG469" s="146">
        <v>1.5</v>
      </c>
      <c r="AH469" s="146" t="s">
        <v>5</v>
      </c>
      <c r="AI469" s="146" t="s">
        <v>5</v>
      </c>
      <c r="AJ469" s="146" t="s">
        <v>5</v>
      </c>
      <c r="AK469" s="146" t="s">
        <v>5</v>
      </c>
      <c r="AL469" s="146" t="s">
        <v>5</v>
      </c>
      <c r="AM469" s="146">
        <v>1.5</v>
      </c>
      <c r="AN469" s="146">
        <v>60</v>
      </c>
      <c r="AO469" s="43" t="s">
        <v>7336</v>
      </c>
      <c r="AP469" s="43" t="s">
        <v>1598</v>
      </c>
      <c r="AQ469" s="50" t="str">
        <f t="shared" si="505"/>
        <v>2025EM1100466-MDSDF402</v>
      </c>
      <c r="AR469" s="43" t="str">
        <f t="shared" si="506"/>
        <v>5 missed</v>
      </c>
      <c r="AS469" s="47" t="s">
        <v>7342</v>
      </c>
      <c r="AT469" s="43">
        <f t="shared" si="507"/>
        <v>1</v>
      </c>
      <c r="AU469" s="48" t="s">
        <v>7342</v>
      </c>
      <c r="AV469" s="49">
        <f t="shared" si="508"/>
        <v>0.16666666666666666</v>
      </c>
      <c r="AW469" s="48" t="s">
        <v>7342</v>
      </c>
      <c r="AX469" s="43" t="str">
        <f t="shared" si="509"/>
        <v>5 missed</v>
      </c>
      <c r="AY469" s="42">
        <f t="shared" si="510"/>
        <v>1</v>
      </c>
      <c r="AZ469" s="50">
        <f t="shared" si="511"/>
        <v>0.16666666666666666</v>
      </c>
      <c r="BA469" s="50" t="str">
        <f t="shared" si="512"/>
        <v>Q-1 A-- || Q Total-6, A Total-0</v>
      </c>
      <c r="BB469" s="42" t="str" cm="1">
        <f t="array" ref="BB469">IFERROR(INDEX('Attendance-Slot-1'!$Q$2:$Q$1112,MATCH(1,('Attendance-Slot-1'!$A$2:$A$1112=$C469)*('Attendance-Slot-1'!$G$2:$G$1112=BB$2),0)),"No Data")</f>
        <v>No Data</v>
      </c>
      <c r="BC469" s="42" t="str" cm="1">
        <f t="array" ref="BC469">IFERROR(INDEX('Attendance-Slot-2'!$Q$2:$Q$2595,MATCH(1,('Attendance-Slot-2'!$A$2:$A$2595=$C469)*('Attendance-Slot-2'!$G$2:$G$2595=BB$2),0)),"No Data")</f>
        <v>No Data</v>
      </c>
      <c r="BD469" s="134" t="e">
        <f>VLOOKUP($AQ469,'Written Exam Marks'!$H:$Q,10,FALSE)</f>
        <v>#N/A</v>
      </c>
      <c r="BE469" s="134" t="e">
        <f>VLOOKUP($AQ469,'Written Exam Marks'!$H:$Q,9,FALSE)</f>
        <v>#N/A</v>
      </c>
      <c r="BF469" s="42" t="str">
        <f t="shared" si="513"/>
        <v>No Data</v>
      </c>
      <c r="BG469" s="42" t="str">
        <f t="shared" si="514"/>
        <v>No Data</v>
      </c>
      <c r="BH469" s="147" t="s">
        <v>5</v>
      </c>
      <c r="BI469" s="147" t="s">
        <v>5</v>
      </c>
      <c r="BJ469" s="147">
        <v>0</v>
      </c>
      <c r="BK469" s="147">
        <v>60</v>
      </c>
      <c r="BL469" s="52" t="s">
        <v>3697</v>
      </c>
      <c r="BM469" s="52" t="s">
        <v>1606</v>
      </c>
      <c r="BN469" s="57" t="str">
        <f t="shared" si="515"/>
        <v>2025EM1100466-MDSDF403</v>
      </c>
      <c r="BO469" s="52" t="str">
        <f t="shared" si="516"/>
        <v>1 missed</v>
      </c>
      <c r="BP469" s="52" t="str">
        <f t="shared" si="517"/>
        <v>1 missed</v>
      </c>
      <c r="BQ469" s="52">
        <f t="shared" si="518"/>
        <v>0</v>
      </c>
      <c r="BR469" s="52">
        <f t="shared" si="519"/>
        <v>0</v>
      </c>
      <c r="BS469" s="56">
        <f t="shared" si="520"/>
        <v>0</v>
      </c>
      <c r="BT469" s="56">
        <f t="shared" si="521"/>
        <v>0</v>
      </c>
      <c r="BU469" s="52" t="str">
        <f t="shared" si="522"/>
        <v>2 missed</v>
      </c>
      <c r="BV469" s="51">
        <f t="shared" si="523"/>
        <v>0</v>
      </c>
      <c r="BW469" s="57">
        <f t="shared" si="524"/>
        <v>0</v>
      </c>
      <c r="BX469" s="57" t="str">
        <f t="shared" si="525"/>
        <v>Q-0 A-0 || Q Total-1, A Total-1</v>
      </c>
      <c r="BY469" s="51" t="str" cm="1">
        <f t="array" ref="BY469">IFERROR(INDEX('Attendance-Slot-1'!$Q$2:$Q$1112,MATCH(1,('Attendance-Slot-1'!$A$2:$A$1112=$C469)*('Attendance-Slot-1'!$G$2:$G$1112=BY$2),0)),"No Data")</f>
        <v>No Data</v>
      </c>
      <c r="BZ469" s="51" t="str" cm="1">
        <f t="array" ref="BZ469">IFERROR(INDEX('Attendance-Slot-2'!$Q$2:$Q$2595,MATCH(1,('Attendance-Slot-2'!$A$2:$A$2595=$C469)*('Attendance-Slot-2'!$G$2:$G$2595=BY$2),0)),"No Data")</f>
        <v>No Data</v>
      </c>
      <c r="CA469" s="135" t="e">
        <f>VLOOKUP($BN469,'Written Exam Marks'!$H:$Q,10,FALSE)</f>
        <v>#N/A</v>
      </c>
      <c r="CB469" s="135" t="e">
        <f>VLOOKUP($BN469,'Written Exam Marks'!$H:$Q,9,FALSE)</f>
        <v>#N/A</v>
      </c>
      <c r="CC469" s="51" t="str">
        <f t="shared" si="526"/>
        <v>No Data</v>
      </c>
      <c r="CD469" s="51" t="str">
        <f t="shared" si="527"/>
        <v>No Data</v>
      </c>
      <c r="CE469" s="29" t="s">
        <v>5</v>
      </c>
      <c r="CF469" s="29" t="s">
        <v>5</v>
      </c>
      <c r="CG469" s="29" t="s">
        <v>5</v>
      </c>
      <c r="CH469" s="29">
        <v>0</v>
      </c>
      <c r="CI469" s="29">
        <v>60</v>
      </c>
      <c r="CJ469" s="61" t="s">
        <v>7343</v>
      </c>
      <c r="CK469" s="61" t="s">
        <v>1613</v>
      </c>
      <c r="CL469" s="10" t="str">
        <f t="shared" si="528"/>
        <v>2025EM1100466-MDSDF404</v>
      </c>
      <c r="CM469" s="61" t="str">
        <f t="shared" si="529"/>
        <v>2 missed</v>
      </c>
      <c r="CN469" s="61" t="str">
        <f t="shared" si="530"/>
        <v>1 missed</v>
      </c>
      <c r="CO469" s="111">
        <f t="shared" si="531"/>
        <v>0</v>
      </c>
      <c r="CP469" s="111">
        <f t="shared" si="532"/>
        <v>0</v>
      </c>
      <c r="CQ469" s="9">
        <f t="shared" si="533"/>
        <v>0</v>
      </c>
      <c r="CR469" s="9">
        <f t="shared" si="534"/>
        <v>0</v>
      </c>
      <c r="CS469" s="61" t="str">
        <f t="shared" si="535"/>
        <v>3 missed</v>
      </c>
      <c r="CT469" s="111">
        <f t="shared" si="536"/>
        <v>0</v>
      </c>
      <c r="CU469" s="10">
        <f t="shared" si="537"/>
        <v>0</v>
      </c>
      <c r="CV469" s="10" t="str">
        <f t="shared" si="538"/>
        <v>Q-0 A-0 || Q Total-2, A Total-1</v>
      </c>
      <c r="CW469" s="111" t="str" cm="1">
        <f t="array" ref="CW469">IFERROR(INDEX('Attendance-Slot-1'!$Q$2:$Q$1112,MATCH(1,('Attendance-Slot-1'!$A$2:$A$1112=$C469)*('Attendance-Slot-1'!$G$2:$G$1112=CW$2),0)),"No Data")</f>
        <v>No Data</v>
      </c>
      <c r="CX469" s="111" t="str" cm="1">
        <f t="array" ref="CX469">IFERROR(INDEX('Attendance-Slot-2'!$Q$2:$Q$2595,MATCH(1,('Attendance-Slot-2'!$A$2:$A$2595=$C469)*('Attendance-Slot-2'!$G$2:$G$2595=CW$2),0)),"No Data")</f>
        <v>No Data</v>
      </c>
      <c r="CY469" s="136" t="e">
        <f>VLOOKUP($CL469,'Written Exam Marks'!$H:$Q,10,FALSE)</f>
        <v>#N/A</v>
      </c>
      <c r="CZ469" s="136" t="e">
        <f>VLOOKUP($CL469,'Written Exam Marks'!$H:$Q,9,FALSE)</f>
        <v>#N/A</v>
      </c>
      <c r="DA469" s="111" t="str">
        <f t="shared" si="539"/>
        <v>No Data</v>
      </c>
      <c r="DB469" s="111" t="str">
        <f t="shared" si="540"/>
        <v>No Data</v>
      </c>
      <c r="DC469" s="148" t="s">
        <v>5</v>
      </c>
      <c r="DD469" s="148" t="s">
        <v>5</v>
      </c>
      <c r="DE469" s="148" t="s">
        <v>5</v>
      </c>
      <c r="DF469" s="148" t="s">
        <v>5</v>
      </c>
      <c r="DG469" s="148" t="s">
        <v>5</v>
      </c>
      <c r="DH469" s="148">
        <v>0</v>
      </c>
      <c r="DI469" s="148">
        <v>65</v>
      </c>
      <c r="DJ469" s="66" t="s">
        <v>7351</v>
      </c>
      <c r="DK469" s="66" t="s">
        <v>1631</v>
      </c>
      <c r="DL469" s="68" t="str">
        <f t="shared" si="541"/>
        <v>2025EM1100466-MDSDF406</v>
      </c>
      <c r="DM469" s="66" t="str">
        <f t="shared" si="542"/>
        <v>3 missed</v>
      </c>
      <c r="DN469" s="66" t="str">
        <f t="shared" si="543"/>
        <v>2 missed</v>
      </c>
      <c r="DO469" s="62">
        <f t="shared" si="544"/>
        <v>0</v>
      </c>
      <c r="DP469" s="62">
        <f t="shared" si="545"/>
        <v>0</v>
      </c>
      <c r="DQ469" s="67">
        <f t="shared" si="546"/>
        <v>0</v>
      </c>
      <c r="DR469" s="67">
        <f t="shared" si="547"/>
        <v>0</v>
      </c>
      <c r="DS469" s="66" t="str">
        <f t="shared" si="548"/>
        <v>5 missed</v>
      </c>
      <c r="DT469" s="62">
        <f t="shared" si="549"/>
        <v>0</v>
      </c>
      <c r="DU469" s="68">
        <f t="shared" si="550"/>
        <v>0</v>
      </c>
      <c r="DV469" s="68" t="str">
        <f t="shared" si="551"/>
        <v>Q-0 A-0 || Q Total-3, A Total-2</v>
      </c>
      <c r="DW469" s="62" t="str" cm="1">
        <f t="array" ref="DW469">IFERROR(INDEX('Attendance-Slot-1'!$Q$2:$Q$1112,MATCH(1,('Attendance-Slot-1'!$A$2:$A$1112=$C469)*('Attendance-Slot-1'!$G$2:$G$1112=DW$2),0)),"No Data")</f>
        <v>No Data</v>
      </c>
      <c r="DX469" s="62" t="str" cm="1">
        <f t="array" ref="DX469">IFERROR(INDEX('Attendance-Slot-2'!$Q$2:$Q$2595,MATCH(1,('Attendance-Slot-2'!$A$2:$A$2595=$C469)*('Attendance-Slot-2'!$G$2:$G$2595=DW$2),0)),"No Data")</f>
        <v>No Data</v>
      </c>
      <c r="DY469" s="137" t="e">
        <f>VLOOKUP($DL469,'Written Exam Marks'!$H:$Q,10,FALSE)</f>
        <v>#N/A</v>
      </c>
      <c r="DZ469" s="137" t="e">
        <f>VLOOKUP($DL469,'Written Exam Marks'!$H:$Q,9,FALSE)</f>
        <v>#N/A</v>
      </c>
      <c r="EA469" s="62" t="str">
        <f t="shared" si="552"/>
        <v>No Data</v>
      </c>
      <c r="EB469" s="62" t="str">
        <f t="shared" si="553"/>
        <v>No Data</v>
      </c>
      <c r="EC469" s="114" t="str">
        <f t="shared" si="490"/>
        <v>P-0, 
A-0, 
No Data-5</v>
      </c>
      <c r="ED469" s="114" t="str">
        <f t="shared" si="491"/>
        <v>P-0, 
A-0, 
No Data-5</v>
      </c>
      <c r="EE469" s="114" t="str">
        <f t="shared" si="554"/>
        <v>No Data</v>
      </c>
      <c r="EF469" s="114" t="str">
        <f t="shared" si="555"/>
        <v>No Data</v>
      </c>
      <c r="EG469" s="114" t="str">
        <f t="shared" si="556"/>
        <v>No Data</v>
      </c>
      <c r="EH469" s="114" t="str">
        <f t="shared" si="557"/>
        <v>No Data</v>
      </c>
      <c r="EI469" s="114" t="str">
        <f t="shared" si="558"/>
        <v>No Data</v>
      </c>
      <c r="EJ469" s="114" t="str">
        <f t="shared" si="559"/>
        <v>P-0, A-0, No Data-5</v>
      </c>
      <c r="EK469" s="114" t="e">
        <v>#N/A</v>
      </c>
      <c r="EL469" s="114" t="e">
        <v>#N/A</v>
      </c>
      <c r="EM469" s="114" t="e">
        <v>#N/A</v>
      </c>
      <c r="EN469" s="114" t="e">
        <v>#N/A</v>
      </c>
      <c r="EO469" s="114" t="e">
        <v>#N/A</v>
      </c>
      <c r="EP469" s="114" t="e">
        <v>#N/A</v>
      </c>
      <c r="EQ469" s="114" t="e">
        <v>#N/A</v>
      </c>
      <c r="ER469" s="114" t="e">
        <v>#N/A</v>
      </c>
      <c r="ES469" s="114"/>
      <c r="ET469" s="30" t="e">
        <v>#N/A</v>
      </c>
    </row>
    <row r="470" spans="1:150" x14ac:dyDescent="0.25">
      <c r="A470" s="114">
        <v>467</v>
      </c>
      <c r="B470" s="114" t="s">
        <v>7224</v>
      </c>
      <c r="C470" s="80" t="s">
        <v>3283</v>
      </c>
      <c r="D470" s="30" t="s">
        <v>3284</v>
      </c>
      <c r="E470" s="30" t="s">
        <v>3285</v>
      </c>
      <c r="F470" s="33" t="s">
        <v>7201</v>
      </c>
      <c r="G470" s="30" t="s">
        <v>3286</v>
      </c>
      <c r="H470" s="143" t="s">
        <v>5</v>
      </c>
      <c r="I470" s="143">
        <v>15</v>
      </c>
      <c r="J470" s="143">
        <v>20</v>
      </c>
      <c r="K470" s="143">
        <v>15</v>
      </c>
      <c r="L470" s="143">
        <v>50</v>
      </c>
      <c r="M470" s="143">
        <v>65</v>
      </c>
      <c r="N470" s="40" t="s">
        <v>7314</v>
      </c>
      <c r="O470" s="40" t="s">
        <v>1593</v>
      </c>
      <c r="P470" s="13" t="str">
        <f t="shared" si="492"/>
        <v>2025EM1100467-MDSDF401</v>
      </c>
      <c r="Q470" s="40" t="str">
        <f t="shared" si="493"/>
        <v>1 missed</v>
      </c>
      <c r="R470" s="40" t="str">
        <f t="shared" si="494"/>
        <v>0 missed</v>
      </c>
      <c r="S470" s="40">
        <f t="shared" si="495"/>
        <v>2</v>
      </c>
      <c r="T470" s="40">
        <f t="shared" si="496"/>
        <v>1</v>
      </c>
      <c r="U470" s="41">
        <f t="shared" si="497"/>
        <v>0.66666666666666663</v>
      </c>
      <c r="V470" s="41">
        <f t="shared" si="498"/>
        <v>1</v>
      </c>
      <c r="W470" s="40" t="str">
        <f t="shared" si="499"/>
        <v>1 missed</v>
      </c>
      <c r="X470" s="113">
        <f t="shared" si="500"/>
        <v>3</v>
      </c>
      <c r="Y470" s="13">
        <f t="shared" si="501"/>
        <v>0.75</v>
      </c>
      <c r="Z470" s="13" t="str">
        <f t="shared" si="502"/>
        <v>Q-2 A-1 || Q Total-3, A Total-1</v>
      </c>
      <c r="AA470" s="113" t="str" cm="1">
        <f t="array" ref="AA470">IFERROR(INDEX('Attendance-Slot-1'!$Q$2:$Q$1112,MATCH(1,('Attendance-Slot-1'!$A$2:$A$1112=$C470)*('Attendance-Slot-1'!$G$2:$G$1112=AA$2),0)),"No Data")</f>
        <v>P-S1_Onsite</v>
      </c>
      <c r="AB470" s="113" t="str" cm="1">
        <f t="array" ref="AB470">IFERROR(INDEX('Attendance-Slot-2'!$Q$2:$Q$2595,MATCH(1,('Attendance-Slot-2'!$A$2:$A$2595=$C470)*('Attendance-Slot-2'!$G$2:$G$2595=AA$2),0)),"No Data")</f>
        <v>No Data</v>
      </c>
      <c r="AC470" s="133">
        <f>VLOOKUP($P470,'Written Exam Marks'!$H:$Q,10,FALSE)</f>
        <v>23.5</v>
      </c>
      <c r="AD470" s="133">
        <f>VLOOKUP($P470,'Written Exam Marks'!$H:$Q,9,FALSE)</f>
        <v>35</v>
      </c>
      <c r="AE470" s="113" t="str">
        <f t="shared" si="503"/>
        <v>Present</v>
      </c>
      <c r="AF470" s="113" t="str">
        <f t="shared" si="504"/>
        <v>P-S1_Onsite</v>
      </c>
      <c r="AG470" s="146">
        <v>9.5</v>
      </c>
      <c r="AH470" s="146">
        <v>9.5</v>
      </c>
      <c r="AI470" s="146">
        <v>10</v>
      </c>
      <c r="AJ470" s="146">
        <v>10</v>
      </c>
      <c r="AK470" s="146">
        <v>9</v>
      </c>
      <c r="AL470" s="146">
        <v>10</v>
      </c>
      <c r="AM470" s="146">
        <v>58</v>
      </c>
      <c r="AN470" s="146">
        <v>60</v>
      </c>
      <c r="AO470" s="43" t="s">
        <v>7336</v>
      </c>
      <c r="AP470" s="43" t="s">
        <v>1598</v>
      </c>
      <c r="AQ470" s="50" t="str">
        <f t="shared" si="505"/>
        <v>2025EM1100467-MDSDF402</v>
      </c>
      <c r="AR470" s="43" t="str">
        <f t="shared" si="506"/>
        <v>0 missed</v>
      </c>
      <c r="AS470" s="47" t="s">
        <v>7342</v>
      </c>
      <c r="AT470" s="43">
        <f t="shared" si="507"/>
        <v>6</v>
      </c>
      <c r="AU470" s="48" t="s">
        <v>7342</v>
      </c>
      <c r="AV470" s="49">
        <f t="shared" si="508"/>
        <v>1</v>
      </c>
      <c r="AW470" s="48" t="s">
        <v>7342</v>
      </c>
      <c r="AX470" s="43" t="str">
        <f t="shared" si="509"/>
        <v>0 missed</v>
      </c>
      <c r="AY470" s="42">
        <f t="shared" si="510"/>
        <v>6</v>
      </c>
      <c r="AZ470" s="50">
        <f t="shared" si="511"/>
        <v>1</v>
      </c>
      <c r="BA470" s="50" t="str">
        <f t="shared" si="512"/>
        <v>Q-6 A-- || Q Total-6, A Total-0</v>
      </c>
      <c r="BB470" s="42" t="str" cm="1">
        <f t="array" ref="BB470">IFERROR(INDEX('Attendance-Slot-1'!$Q$2:$Q$1112,MATCH(1,('Attendance-Slot-1'!$A$2:$A$1112=$C470)*('Attendance-Slot-1'!$G$2:$G$1112=BB$2),0)),"No Data")</f>
        <v>P-S1_Onsite</v>
      </c>
      <c r="BC470" s="42" t="str" cm="1">
        <f t="array" ref="BC470">IFERROR(INDEX('Attendance-Slot-2'!$Q$2:$Q$2595,MATCH(1,('Attendance-Slot-2'!$A$2:$A$2595=$C470)*('Attendance-Slot-2'!$G$2:$G$2595=BB$2),0)),"No Data")</f>
        <v>No Data</v>
      </c>
      <c r="BD470" s="134">
        <f>VLOOKUP($AQ470,'Written Exam Marks'!$H:$Q,10,FALSE)</f>
        <v>34</v>
      </c>
      <c r="BE470" s="134">
        <f>VLOOKUP($AQ470,'Written Exam Marks'!$H:$Q,9,FALSE)</f>
        <v>40</v>
      </c>
      <c r="BF470" s="42" t="str">
        <f t="shared" si="513"/>
        <v>Present</v>
      </c>
      <c r="BG470" s="42" t="str">
        <f t="shared" si="514"/>
        <v>P-S1_Onsite</v>
      </c>
      <c r="BH470" s="147">
        <v>20</v>
      </c>
      <c r="BI470" s="147">
        <v>28</v>
      </c>
      <c r="BJ470" s="147">
        <v>48</v>
      </c>
      <c r="BK470" s="147">
        <v>60</v>
      </c>
      <c r="BL470" s="52" t="s">
        <v>3697</v>
      </c>
      <c r="BM470" s="52" t="s">
        <v>1606</v>
      </c>
      <c r="BN470" s="57" t="str">
        <f t="shared" si="515"/>
        <v>2025EM1100467-MDSDF403</v>
      </c>
      <c r="BO470" s="52" t="str">
        <f t="shared" si="516"/>
        <v>0 missed</v>
      </c>
      <c r="BP470" s="52" t="str">
        <f t="shared" si="517"/>
        <v>0 missed</v>
      </c>
      <c r="BQ470" s="52">
        <f t="shared" si="518"/>
        <v>1</v>
      </c>
      <c r="BR470" s="52">
        <f t="shared" si="519"/>
        <v>1</v>
      </c>
      <c r="BS470" s="56">
        <f t="shared" si="520"/>
        <v>1</v>
      </c>
      <c r="BT470" s="56">
        <f t="shared" si="521"/>
        <v>1</v>
      </c>
      <c r="BU470" s="52" t="str">
        <f t="shared" si="522"/>
        <v>0 missed</v>
      </c>
      <c r="BV470" s="51">
        <f t="shared" si="523"/>
        <v>2</v>
      </c>
      <c r="BW470" s="57">
        <f t="shared" si="524"/>
        <v>1</v>
      </c>
      <c r="BX470" s="57" t="str">
        <f t="shared" si="525"/>
        <v>Q-1 A-1 || Q Total-1, A Total-1</v>
      </c>
      <c r="BY470" s="51" t="str" cm="1">
        <f t="array" ref="BY470">IFERROR(INDEX('Attendance-Slot-1'!$Q$2:$Q$1112,MATCH(1,('Attendance-Slot-1'!$A$2:$A$1112=$C470)*('Attendance-Slot-1'!$G$2:$G$1112=BY$2),0)),"No Data")</f>
        <v>P-S1_Onsite</v>
      </c>
      <c r="BZ470" s="51" t="str" cm="1">
        <f t="array" ref="BZ470">IFERROR(INDEX('Attendance-Slot-2'!$Q$2:$Q$2595,MATCH(1,('Attendance-Slot-2'!$A$2:$A$2595=$C470)*('Attendance-Slot-2'!$G$2:$G$2595=BY$2),0)),"No Data")</f>
        <v>No Data</v>
      </c>
      <c r="CA470" s="135">
        <f>VLOOKUP($BN470,'Written Exam Marks'!$H:$Q,10,FALSE)</f>
        <v>27</v>
      </c>
      <c r="CB470" s="135">
        <f>VLOOKUP($BN470,'Written Exam Marks'!$H:$Q,9,FALSE)</f>
        <v>40</v>
      </c>
      <c r="CC470" s="51" t="str">
        <f t="shared" si="526"/>
        <v>Present</v>
      </c>
      <c r="CD470" s="51" t="str">
        <f t="shared" si="527"/>
        <v>P-S1_Onsite</v>
      </c>
      <c r="CE470" s="29">
        <v>19</v>
      </c>
      <c r="CF470" s="29">
        <v>20</v>
      </c>
      <c r="CG470" s="29">
        <v>18</v>
      </c>
      <c r="CH470" s="29">
        <v>57</v>
      </c>
      <c r="CI470" s="29">
        <v>60</v>
      </c>
      <c r="CJ470" s="61" t="s">
        <v>7343</v>
      </c>
      <c r="CK470" s="61" t="s">
        <v>1613</v>
      </c>
      <c r="CL470" s="10" t="str">
        <f t="shared" si="528"/>
        <v>2025EM1100467-MDSDF404</v>
      </c>
      <c r="CM470" s="61" t="str">
        <f t="shared" si="529"/>
        <v>0 missed</v>
      </c>
      <c r="CN470" s="61" t="str">
        <f t="shared" si="530"/>
        <v>0 missed</v>
      </c>
      <c r="CO470" s="111">
        <f t="shared" si="531"/>
        <v>2</v>
      </c>
      <c r="CP470" s="111">
        <f t="shared" si="532"/>
        <v>1</v>
      </c>
      <c r="CQ470" s="9">
        <f t="shared" si="533"/>
        <v>1</v>
      </c>
      <c r="CR470" s="9">
        <f t="shared" si="534"/>
        <v>1</v>
      </c>
      <c r="CS470" s="61" t="str">
        <f t="shared" si="535"/>
        <v>0 missed</v>
      </c>
      <c r="CT470" s="111">
        <f t="shared" si="536"/>
        <v>3</v>
      </c>
      <c r="CU470" s="10">
        <f t="shared" si="537"/>
        <v>1</v>
      </c>
      <c r="CV470" s="10" t="str">
        <f t="shared" si="538"/>
        <v>Q-2 A-1 || Q Total-2, A Total-1</v>
      </c>
      <c r="CW470" s="111" t="str" cm="1">
        <f t="array" ref="CW470">IFERROR(INDEX('Attendance-Slot-1'!$Q$2:$Q$1112,MATCH(1,('Attendance-Slot-1'!$A$2:$A$1112=$C470)*('Attendance-Slot-1'!$G$2:$G$1112=CW$2),0)),"No Data")</f>
        <v>P-S1_Onsite</v>
      </c>
      <c r="CX470" s="111" t="str" cm="1">
        <f t="array" ref="CX470">IFERROR(INDEX('Attendance-Slot-2'!$Q$2:$Q$2595,MATCH(1,('Attendance-Slot-2'!$A$2:$A$2595=$C470)*('Attendance-Slot-2'!$G$2:$G$2595=CW$2),0)),"No Data")</f>
        <v>No Data</v>
      </c>
      <c r="CY470" s="136">
        <f>VLOOKUP($CL470,'Written Exam Marks'!$H:$Q,10,FALSE)</f>
        <v>30.5</v>
      </c>
      <c r="CZ470" s="136">
        <f>VLOOKUP($CL470,'Written Exam Marks'!$H:$Q,9,FALSE)</f>
        <v>40</v>
      </c>
      <c r="DA470" s="111" t="str">
        <f t="shared" si="539"/>
        <v>Present</v>
      </c>
      <c r="DB470" s="111" t="str">
        <f t="shared" si="540"/>
        <v>P-S1_Onsite</v>
      </c>
      <c r="DC470" s="148">
        <v>6.5</v>
      </c>
      <c r="DD470" s="148">
        <v>7.5</v>
      </c>
      <c r="DE470" s="148">
        <v>9</v>
      </c>
      <c r="DF470" s="148">
        <v>19</v>
      </c>
      <c r="DG470" s="148">
        <v>19</v>
      </c>
      <c r="DH470" s="148">
        <v>61</v>
      </c>
      <c r="DI470" s="148">
        <v>65</v>
      </c>
      <c r="DJ470" s="66" t="s">
        <v>7351</v>
      </c>
      <c r="DK470" s="66" t="s">
        <v>1631</v>
      </c>
      <c r="DL470" s="68" t="str">
        <f t="shared" si="541"/>
        <v>2025EM1100467-MDSDF406</v>
      </c>
      <c r="DM470" s="66" t="str">
        <f t="shared" si="542"/>
        <v>0 missed</v>
      </c>
      <c r="DN470" s="66" t="str">
        <f t="shared" si="543"/>
        <v>0 missed</v>
      </c>
      <c r="DO470" s="62">
        <f t="shared" si="544"/>
        <v>3</v>
      </c>
      <c r="DP470" s="62">
        <f t="shared" si="545"/>
        <v>2</v>
      </c>
      <c r="DQ470" s="67">
        <f t="shared" si="546"/>
        <v>1</v>
      </c>
      <c r="DR470" s="67">
        <f t="shared" si="547"/>
        <v>1</v>
      </c>
      <c r="DS470" s="66" t="str">
        <f t="shared" si="548"/>
        <v>0 missed</v>
      </c>
      <c r="DT470" s="62">
        <f t="shared" si="549"/>
        <v>5</v>
      </c>
      <c r="DU470" s="68">
        <f t="shared" si="550"/>
        <v>1</v>
      </c>
      <c r="DV470" s="68" t="str">
        <f t="shared" si="551"/>
        <v>Q-3 A-2 || Q Total-3, A Total-2</v>
      </c>
      <c r="DW470" s="62" t="str" cm="1">
        <f t="array" ref="DW470">IFERROR(INDEX('Attendance-Slot-1'!$Q$2:$Q$1112,MATCH(1,('Attendance-Slot-1'!$A$2:$A$1112=$C470)*('Attendance-Slot-1'!$G$2:$G$1112=DW$2),0)),"No Data")</f>
        <v>P-S1_Onsite</v>
      </c>
      <c r="DX470" s="62" t="str" cm="1">
        <f t="array" ref="DX470">IFERROR(INDEX('Attendance-Slot-2'!$Q$2:$Q$2595,MATCH(1,('Attendance-Slot-2'!$A$2:$A$2595=$C470)*('Attendance-Slot-2'!$G$2:$G$2595=DW$2),0)),"No Data")</f>
        <v>No Data</v>
      </c>
      <c r="DY470" s="137">
        <f>VLOOKUP($DL470,'Written Exam Marks'!$H:$Q,10,FALSE)</f>
        <v>31.5</v>
      </c>
      <c r="DZ470" s="137">
        <f>VLOOKUP($DL470,'Written Exam Marks'!$H:$Q,9,FALSE)</f>
        <v>35</v>
      </c>
      <c r="EA470" s="62" t="str">
        <f t="shared" si="552"/>
        <v>Present</v>
      </c>
      <c r="EB470" s="62" t="str">
        <f t="shared" si="553"/>
        <v>P-S1_Onsite</v>
      </c>
      <c r="EC470" s="114" t="str">
        <f t="shared" si="490"/>
        <v>P-5, 
A-0, 
No Data-0</v>
      </c>
      <c r="ED470" s="114" t="str">
        <f t="shared" si="491"/>
        <v>P-0, 
A-0, 
No Data-5</v>
      </c>
      <c r="EE470" s="114" t="str">
        <f t="shared" si="554"/>
        <v>P-S1_Onsite</v>
      </c>
      <c r="EF470" s="114" t="str">
        <f t="shared" si="555"/>
        <v>P-S1_Onsite</v>
      </c>
      <c r="EG470" s="114" t="str">
        <f t="shared" si="556"/>
        <v>P-S1_Onsite</v>
      </c>
      <c r="EH470" s="114" t="str">
        <f t="shared" si="557"/>
        <v>P-S1_Onsite</v>
      </c>
      <c r="EI470" s="114" t="str">
        <f t="shared" si="558"/>
        <v>P-S1_Onsite</v>
      </c>
      <c r="EJ470" s="114" t="str">
        <f t="shared" si="559"/>
        <v>P-5, A-0, No Data-0</v>
      </c>
      <c r="EK470" s="114" t="s">
        <v>10453</v>
      </c>
      <c r="EL470" s="114">
        <v>27</v>
      </c>
      <c r="EM470" s="114">
        <v>9</v>
      </c>
      <c r="EN470" s="114">
        <v>53</v>
      </c>
      <c r="EO470" s="114">
        <v>89</v>
      </c>
      <c r="EP470" s="114" t="s">
        <v>7217</v>
      </c>
      <c r="EQ470" s="114" t="s">
        <v>1054</v>
      </c>
      <c r="ER470" s="114" t="s">
        <v>3283</v>
      </c>
      <c r="ES470" s="114"/>
      <c r="ET470" s="30" t="s">
        <v>3283</v>
      </c>
    </row>
    <row r="471" spans="1:150" x14ac:dyDescent="0.25">
      <c r="A471" s="114">
        <v>468</v>
      </c>
      <c r="B471" s="114" t="s">
        <v>7224</v>
      </c>
      <c r="C471" s="80" t="s">
        <v>4506</v>
      </c>
      <c r="D471" s="30" t="s">
        <v>4507</v>
      </c>
      <c r="E471" s="30" t="s">
        <v>4508</v>
      </c>
      <c r="F471" s="33" t="s">
        <v>7202</v>
      </c>
      <c r="G471" s="30" t="s">
        <v>4509</v>
      </c>
      <c r="H471" s="143">
        <v>15</v>
      </c>
      <c r="I471" s="143" t="s">
        <v>5</v>
      </c>
      <c r="J471" s="143" t="s">
        <v>5</v>
      </c>
      <c r="K471" s="143" t="s">
        <v>5</v>
      </c>
      <c r="L471" s="143">
        <v>15</v>
      </c>
      <c r="M471" s="143">
        <v>65</v>
      </c>
      <c r="N471" s="40" t="s">
        <v>7314</v>
      </c>
      <c r="O471" s="40" t="s">
        <v>1593</v>
      </c>
      <c r="P471" s="13" t="str">
        <f t="shared" si="492"/>
        <v>2025EM1100468-MDSDF401</v>
      </c>
      <c r="Q471" s="40" t="str">
        <f t="shared" si="493"/>
        <v>2 missed</v>
      </c>
      <c r="R471" s="40" t="str">
        <f t="shared" si="494"/>
        <v>1 missed</v>
      </c>
      <c r="S471" s="40">
        <f t="shared" si="495"/>
        <v>1</v>
      </c>
      <c r="T471" s="40">
        <f t="shared" si="496"/>
        <v>0</v>
      </c>
      <c r="U471" s="41">
        <f t="shared" si="497"/>
        <v>0.33333333333333331</v>
      </c>
      <c r="V471" s="41">
        <f t="shared" si="498"/>
        <v>0</v>
      </c>
      <c r="W471" s="40" t="str">
        <f t="shared" si="499"/>
        <v>3 missed</v>
      </c>
      <c r="X471" s="113">
        <f t="shared" si="500"/>
        <v>1</v>
      </c>
      <c r="Y471" s="13">
        <f t="shared" si="501"/>
        <v>0.25</v>
      </c>
      <c r="Z471" s="13" t="str">
        <f t="shared" si="502"/>
        <v>Q-1 A-0 || Q Total-3, A Total-1</v>
      </c>
      <c r="AA471" s="113" t="str" cm="1">
        <f t="array" ref="AA471">IFERROR(INDEX('Attendance-Slot-1'!$Q$2:$Q$1112,MATCH(1,('Attendance-Slot-1'!$A$2:$A$1112=$C471)*('Attendance-Slot-1'!$G$2:$G$1112=AA$2),0)),"No Data")</f>
        <v>No Data</v>
      </c>
      <c r="AB471" s="113" t="str" cm="1">
        <f t="array" ref="AB471">IFERROR(INDEX('Attendance-Slot-2'!$Q$2:$Q$2595,MATCH(1,('Attendance-Slot-2'!$A$2:$A$2595=$C471)*('Attendance-Slot-2'!$G$2:$G$2595=AA$2),0)),"No Data")</f>
        <v>A-S2_Onsite</v>
      </c>
      <c r="AC471" s="133" t="e">
        <f>VLOOKUP($P471,'Written Exam Marks'!$H:$Q,10,FALSE)</f>
        <v>#N/A</v>
      </c>
      <c r="AD471" s="133" t="e">
        <f>VLOOKUP($P471,'Written Exam Marks'!$H:$Q,9,FALSE)</f>
        <v>#N/A</v>
      </c>
      <c r="AE471" s="113" t="str">
        <f t="shared" si="503"/>
        <v>Absent</v>
      </c>
      <c r="AF471" s="113" t="str">
        <f t="shared" si="504"/>
        <v>A-S2_Onsite</v>
      </c>
      <c r="AG471" s="146">
        <v>10</v>
      </c>
      <c r="AH471" s="146">
        <v>4.5</v>
      </c>
      <c r="AI471" s="146" t="s">
        <v>5</v>
      </c>
      <c r="AJ471" s="146" t="s">
        <v>5</v>
      </c>
      <c r="AK471" s="146" t="s">
        <v>5</v>
      </c>
      <c r="AL471" s="146" t="s">
        <v>5</v>
      </c>
      <c r="AM471" s="146">
        <v>14.5</v>
      </c>
      <c r="AN471" s="146">
        <v>60</v>
      </c>
      <c r="AO471" s="43" t="s">
        <v>7336</v>
      </c>
      <c r="AP471" s="43" t="s">
        <v>1598</v>
      </c>
      <c r="AQ471" s="50" t="str">
        <f t="shared" si="505"/>
        <v>2025EM1100468-MDSDF402</v>
      </c>
      <c r="AR471" s="43" t="str">
        <f t="shared" si="506"/>
        <v>4 missed</v>
      </c>
      <c r="AS471" s="47" t="s">
        <v>7342</v>
      </c>
      <c r="AT471" s="43">
        <f t="shared" si="507"/>
        <v>2</v>
      </c>
      <c r="AU471" s="48" t="s">
        <v>7342</v>
      </c>
      <c r="AV471" s="49">
        <f t="shared" si="508"/>
        <v>0.33333333333333331</v>
      </c>
      <c r="AW471" s="48" t="s">
        <v>7342</v>
      </c>
      <c r="AX471" s="43" t="str">
        <f t="shared" si="509"/>
        <v>4 missed</v>
      </c>
      <c r="AY471" s="42">
        <f t="shared" si="510"/>
        <v>2</v>
      </c>
      <c r="AZ471" s="50">
        <f t="shared" si="511"/>
        <v>0.33333333333333331</v>
      </c>
      <c r="BA471" s="50" t="str">
        <f t="shared" si="512"/>
        <v>Q-2 A-- || Q Total-6, A Total-0</v>
      </c>
      <c r="BB471" s="42" t="str" cm="1">
        <f t="array" ref="BB471">IFERROR(INDEX('Attendance-Slot-1'!$Q$2:$Q$1112,MATCH(1,('Attendance-Slot-1'!$A$2:$A$1112=$C471)*('Attendance-Slot-1'!$G$2:$G$1112=BB$2),0)),"No Data")</f>
        <v>No Data</v>
      </c>
      <c r="BC471" s="42" t="str" cm="1">
        <f t="array" ref="BC471">IFERROR(INDEX('Attendance-Slot-2'!$Q$2:$Q$2595,MATCH(1,('Attendance-Slot-2'!$A$2:$A$2595=$C471)*('Attendance-Slot-2'!$G$2:$G$2595=BB$2),0)),"No Data")</f>
        <v>A-S2_Onsite</v>
      </c>
      <c r="BD471" s="134" t="e">
        <f>VLOOKUP($AQ471,'Written Exam Marks'!$H:$Q,10,FALSE)</f>
        <v>#N/A</v>
      </c>
      <c r="BE471" s="134" t="e">
        <f>VLOOKUP($AQ471,'Written Exam Marks'!$H:$Q,9,FALSE)</f>
        <v>#N/A</v>
      </c>
      <c r="BF471" s="42" t="str">
        <f t="shared" si="513"/>
        <v>Absent</v>
      </c>
      <c r="BG471" s="42" t="str">
        <f t="shared" si="514"/>
        <v>A-S2_Onsite</v>
      </c>
      <c r="BH471" s="147" t="s">
        <v>5</v>
      </c>
      <c r="BI471" s="147" t="s">
        <v>5</v>
      </c>
      <c r="BJ471" s="147">
        <v>0</v>
      </c>
      <c r="BK471" s="147">
        <v>60</v>
      </c>
      <c r="BL471" s="52" t="s">
        <v>3697</v>
      </c>
      <c r="BM471" s="52" t="s">
        <v>1606</v>
      </c>
      <c r="BN471" s="57" t="str">
        <f t="shared" si="515"/>
        <v>2025EM1100468-MDSDF403</v>
      </c>
      <c r="BO471" s="52" t="str">
        <f t="shared" si="516"/>
        <v>1 missed</v>
      </c>
      <c r="BP471" s="52" t="str">
        <f t="shared" si="517"/>
        <v>1 missed</v>
      </c>
      <c r="BQ471" s="52">
        <f t="shared" si="518"/>
        <v>0</v>
      </c>
      <c r="BR471" s="52">
        <f t="shared" si="519"/>
        <v>0</v>
      </c>
      <c r="BS471" s="56">
        <f t="shared" si="520"/>
        <v>0</v>
      </c>
      <c r="BT471" s="56">
        <f t="shared" si="521"/>
        <v>0</v>
      </c>
      <c r="BU471" s="52" t="str">
        <f t="shared" si="522"/>
        <v>2 missed</v>
      </c>
      <c r="BV471" s="51">
        <f t="shared" si="523"/>
        <v>0</v>
      </c>
      <c r="BW471" s="57">
        <f t="shared" si="524"/>
        <v>0</v>
      </c>
      <c r="BX471" s="57" t="str">
        <f t="shared" si="525"/>
        <v>Q-0 A-0 || Q Total-1, A Total-1</v>
      </c>
      <c r="BY471" s="51" t="str" cm="1">
        <f t="array" ref="BY471">IFERROR(INDEX('Attendance-Slot-1'!$Q$2:$Q$1112,MATCH(1,('Attendance-Slot-1'!$A$2:$A$1112=$C471)*('Attendance-Slot-1'!$G$2:$G$1112=BY$2),0)),"No Data")</f>
        <v>No Data</v>
      </c>
      <c r="BZ471" s="51" t="str" cm="1">
        <f t="array" ref="BZ471">IFERROR(INDEX('Attendance-Slot-2'!$Q$2:$Q$2595,MATCH(1,('Attendance-Slot-2'!$A$2:$A$2595=$C471)*('Attendance-Slot-2'!$G$2:$G$2595=BY$2),0)),"No Data")</f>
        <v>A-S2_Onsite</v>
      </c>
      <c r="CA471" s="135" t="e">
        <f>VLOOKUP($BN471,'Written Exam Marks'!$H:$Q,10,FALSE)</f>
        <v>#N/A</v>
      </c>
      <c r="CB471" s="135" t="e">
        <f>VLOOKUP($BN471,'Written Exam Marks'!$H:$Q,9,FALSE)</f>
        <v>#N/A</v>
      </c>
      <c r="CC471" s="51" t="str">
        <f t="shared" si="526"/>
        <v>Absent</v>
      </c>
      <c r="CD471" s="51" t="str">
        <f t="shared" si="527"/>
        <v>A-S2_Onsite</v>
      </c>
      <c r="CE471" s="29" t="s">
        <v>5</v>
      </c>
      <c r="CF471" s="29" t="s">
        <v>5</v>
      </c>
      <c r="CG471" s="29" t="s">
        <v>5</v>
      </c>
      <c r="CH471" s="29">
        <v>0</v>
      </c>
      <c r="CI471" s="29">
        <v>60</v>
      </c>
      <c r="CJ471" s="61" t="s">
        <v>7343</v>
      </c>
      <c r="CK471" s="61" t="s">
        <v>1613</v>
      </c>
      <c r="CL471" s="10" t="str">
        <f t="shared" si="528"/>
        <v>2025EM1100468-MDSDF404</v>
      </c>
      <c r="CM471" s="61" t="str">
        <f t="shared" si="529"/>
        <v>2 missed</v>
      </c>
      <c r="CN471" s="61" t="str">
        <f t="shared" si="530"/>
        <v>1 missed</v>
      </c>
      <c r="CO471" s="111">
        <f t="shared" si="531"/>
        <v>0</v>
      </c>
      <c r="CP471" s="111">
        <f t="shared" si="532"/>
        <v>0</v>
      </c>
      <c r="CQ471" s="9">
        <f t="shared" si="533"/>
        <v>0</v>
      </c>
      <c r="CR471" s="9">
        <f t="shared" si="534"/>
        <v>0</v>
      </c>
      <c r="CS471" s="61" t="str">
        <f t="shared" si="535"/>
        <v>3 missed</v>
      </c>
      <c r="CT471" s="111">
        <f t="shared" si="536"/>
        <v>0</v>
      </c>
      <c r="CU471" s="10">
        <f t="shared" si="537"/>
        <v>0</v>
      </c>
      <c r="CV471" s="10" t="str">
        <f t="shared" si="538"/>
        <v>Q-0 A-0 || Q Total-2, A Total-1</v>
      </c>
      <c r="CW471" s="111" t="str" cm="1">
        <f t="array" ref="CW471">IFERROR(INDEX('Attendance-Slot-1'!$Q$2:$Q$1112,MATCH(1,('Attendance-Slot-1'!$A$2:$A$1112=$C471)*('Attendance-Slot-1'!$G$2:$G$1112=CW$2),0)),"No Data")</f>
        <v>No Data</v>
      </c>
      <c r="CX471" s="111" t="str" cm="1">
        <f t="array" ref="CX471">IFERROR(INDEX('Attendance-Slot-2'!$Q$2:$Q$2595,MATCH(1,('Attendance-Slot-2'!$A$2:$A$2595=$C471)*('Attendance-Slot-2'!$G$2:$G$2595=CW$2),0)),"No Data")</f>
        <v>A-S2_Onsite</v>
      </c>
      <c r="CY471" s="136" t="e">
        <f>VLOOKUP($CL471,'Written Exam Marks'!$H:$Q,10,FALSE)</f>
        <v>#N/A</v>
      </c>
      <c r="CZ471" s="136" t="e">
        <f>VLOOKUP($CL471,'Written Exam Marks'!$H:$Q,9,FALSE)</f>
        <v>#N/A</v>
      </c>
      <c r="DA471" s="111" t="str">
        <f t="shared" si="539"/>
        <v>Absent</v>
      </c>
      <c r="DB471" s="111" t="str">
        <f t="shared" si="540"/>
        <v>A-S2_Onsite</v>
      </c>
      <c r="DC471" s="148" t="s">
        <v>5</v>
      </c>
      <c r="DD471" s="148" t="s">
        <v>5</v>
      </c>
      <c r="DE471" s="148" t="s">
        <v>5</v>
      </c>
      <c r="DF471" s="148" t="s">
        <v>5</v>
      </c>
      <c r="DG471" s="148" t="s">
        <v>5</v>
      </c>
      <c r="DH471" s="148">
        <v>0</v>
      </c>
      <c r="DI471" s="148">
        <v>65</v>
      </c>
      <c r="DJ471" s="66" t="s">
        <v>7351</v>
      </c>
      <c r="DK471" s="66" t="s">
        <v>1631</v>
      </c>
      <c r="DL471" s="68" t="str">
        <f t="shared" si="541"/>
        <v>2025EM1100468-MDSDF406</v>
      </c>
      <c r="DM471" s="66" t="str">
        <f t="shared" si="542"/>
        <v>3 missed</v>
      </c>
      <c r="DN471" s="66" t="str">
        <f t="shared" si="543"/>
        <v>2 missed</v>
      </c>
      <c r="DO471" s="62">
        <f t="shared" si="544"/>
        <v>0</v>
      </c>
      <c r="DP471" s="62">
        <f t="shared" si="545"/>
        <v>0</v>
      </c>
      <c r="DQ471" s="67">
        <f t="shared" si="546"/>
        <v>0</v>
      </c>
      <c r="DR471" s="67">
        <f t="shared" si="547"/>
        <v>0</v>
      </c>
      <c r="DS471" s="66" t="str">
        <f t="shared" si="548"/>
        <v>5 missed</v>
      </c>
      <c r="DT471" s="62">
        <f t="shared" si="549"/>
        <v>0</v>
      </c>
      <c r="DU471" s="68">
        <f t="shared" si="550"/>
        <v>0</v>
      </c>
      <c r="DV471" s="68" t="str">
        <f t="shared" si="551"/>
        <v>Q-0 A-0 || Q Total-3, A Total-2</v>
      </c>
      <c r="DW471" s="62" t="str" cm="1">
        <f t="array" ref="DW471">IFERROR(INDEX('Attendance-Slot-1'!$Q$2:$Q$1112,MATCH(1,('Attendance-Slot-1'!$A$2:$A$1112=$C471)*('Attendance-Slot-1'!$G$2:$G$1112=DW$2),0)),"No Data")</f>
        <v>No Data</v>
      </c>
      <c r="DX471" s="62" t="str" cm="1">
        <f t="array" ref="DX471">IFERROR(INDEX('Attendance-Slot-2'!$Q$2:$Q$2595,MATCH(1,('Attendance-Slot-2'!$A$2:$A$2595=$C471)*('Attendance-Slot-2'!$G$2:$G$2595=DW$2),0)),"No Data")</f>
        <v>A-S2_Onsite</v>
      </c>
      <c r="DY471" s="137" t="e">
        <f>VLOOKUP($DL471,'Written Exam Marks'!$H:$Q,10,FALSE)</f>
        <v>#N/A</v>
      </c>
      <c r="DZ471" s="137" t="e">
        <f>VLOOKUP($DL471,'Written Exam Marks'!$H:$Q,9,FALSE)</f>
        <v>#N/A</v>
      </c>
      <c r="EA471" s="62" t="str">
        <f t="shared" si="552"/>
        <v>Absent</v>
      </c>
      <c r="EB471" s="62" t="str">
        <f t="shared" si="553"/>
        <v>A-S2_Onsite</v>
      </c>
      <c r="EC471" s="114" t="str">
        <f t="shared" si="490"/>
        <v>P-0, 
A-0, 
No Data-5</v>
      </c>
      <c r="ED471" s="114" t="str">
        <f t="shared" si="491"/>
        <v>P-0, 
A-5, 
No Data-0</v>
      </c>
      <c r="EE471" s="114" t="str">
        <f t="shared" si="554"/>
        <v>A-S2_Onsite</v>
      </c>
      <c r="EF471" s="114" t="str">
        <f t="shared" si="555"/>
        <v>A-S2_Onsite</v>
      </c>
      <c r="EG471" s="114" t="str">
        <f t="shared" si="556"/>
        <v>A-S2_Onsite</v>
      </c>
      <c r="EH471" s="114" t="str">
        <f t="shared" si="557"/>
        <v>A-S2_Onsite</v>
      </c>
      <c r="EI471" s="114" t="str">
        <f t="shared" si="558"/>
        <v>A-S2_Onsite</v>
      </c>
      <c r="EJ471" s="114" t="str">
        <f t="shared" si="559"/>
        <v>P-0, A-5, No Data-0</v>
      </c>
      <c r="EK471" s="114" t="s">
        <v>10453</v>
      </c>
      <c r="EL471" s="114">
        <v>29</v>
      </c>
      <c r="EM471" s="114">
        <v>10</v>
      </c>
      <c r="EN471" s="114" t="s">
        <v>10455</v>
      </c>
      <c r="EO471" s="114">
        <v>39</v>
      </c>
      <c r="EP471" s="114" t="s">
        <v>7218</v>
      </c>
      <c r="EQ471" s="114" t="s">
        <v>1054</v>
      </c>
      <c r="ER471" s="114" t="s">
        <v>4506</v>
      </c>
      <c r="ES471" s="114" t="s">
        <v>7218</v>
      </c>
      <c r="ET471" s="30" t="s">
        <v>4506</v>
      </c>
    </row>
    <row r="472" spans="1:150" x14ac:dyDescent="0.25">
      <c r="A472" s="114">
        <v>469</v>
      </c>
      <c r="B472" s="114" t="s">
        <v>7224</v>
      </c>
      <c r="C472" s="80" t="s">
        <v>3292</v>
      </c>
      <c r="D472" s="30" t="s">
        <v>3293</v>
      </c>
      <c r="E472" s="30" t="s">
        <v>3294</v>
      </c>
      <c r="F472" s="33" t="s">
        <v>7201</v>
      </c>
      <c r="G472" s="30" t="s">
        <v>3295</v>
      </c>
      <c r="H472" s="143">
        <v>12.667</v>
      </c>
      <c r="I472" s="143">
        <v>15</v>
      </c>
      <c r="J472" s="143">
        <v>18</v>
      </c>
      <c r="K472" s="143">
        <v>15</v>
      </c>
      <c r="L472" s="143">
        <v>60.667000000000002</v>
      </c>
      <c r="M472" s="143">
        <v>65</v>
      </c>
      <c r="N472" s="40" t="s">
        <v>7314</v>
      </c>
      <c r="O472" s="40" t="s">
        <v>1593</v>
      </c>
      <c r="P472" s="13" t="str">
        <f t="shared" si="492"/>
        <v>2025EM1100469-MDSDF401</v>
      </c>
      <c r="Q472" s="40" t="str">
        <f t="shared" si="493"/>
        <v>0 missed</v>
      </c>
      <c r="R472" s="40" t="str">
        <f t="shared" si="494"/>
        <v>0 missed</v>
      </c>
      <c r="S472" s="40">
        <f t="shared" si="495"/>
        <v>3</v>
      </c>
      <c r="T472" s="40">
        <f t="shared" si="496"/>
        <v>1</v>
      </c>
      <c r="U472" s="41">
        <f t="shared" si="497"/>
        <v>1</v>
      </c>
      <c r="V472" s="41">
        <f t="shared" si="498"/>
        <v>1</v>
      </c>
      <c r="W472" s="40" t="str">
        <f t="shared" si="499"/>
        <v>0 missed</v>
      </c>
      <c r="X472" s="113">
        <f t="shared" si="500"/>
        <v>4</v>
      </c>
      <c r="Y472" s="13">
        <f t="shared" si="501"/>
        <v>1</v>
      </c>
      <c r="Z472" s="13" t="str">
        <f t="shared" si="502"/>
        <v>Q-3 A-1 || Q Total-3, A Total-1</v>
      </c>
      <c r="AA472" s="113" t="str" cm="1">
        <f t="array" ref="AA472">IFERROR(INDEX('Attendance-Slot-1'!$Q$2:$Q$1112,MATCH(1,('Attendance-Slot-1'!$A$2:$A$1112=$C472)*('Attendance-Slot-1'!$G$2:$G$1112=AA$2),0)),"No Data")</f>
        <v>P-S1_Onsite</v>
      </c>
      <c r="AB472" s="113" t="str" cm="1">
        <f t="array" ref="AB472">IFERROR(INDEX('Attendance-Slot-2'!$Q$2:$Q$2595,MATCH(1,('Attendance-Slot-2'!$A$2:$A$2595=$C472)*('Attendance-Slot-2'!$G$2:$G$2595=AA$2),0)),"No Data")</f>
        <v>No Data</v>
      </c>
      <c r="AC472" s="133">
        <f>VLOOKUP($P472,'Written Exam Marks'!$H:$Q,10,FALSE)</f>
        <v>9.5</v>
      </c>
      <c r="AD472" s="133">
        <f>VLOOKUP($P472,'Written Exam Marks'!$H:$Q,9,FALSE)</f>
        <v>35</v>
      </c>
      <c r="AE472" s="113" t="str">
        <f t="shared" si="503"/>
        <v>Present</v>
      </c>
      <c r="AF472" s="113" t="str">
        <f t="shared" si="504"/>
        <v>P-S1_Onsite</v>
      </c>
      <c r="AG472" s="146">
        <v>9.5</v>
      </c>
      <c r="AH472" s="146">
        <v>10</v>
      </c>
      <c r="AI472" s="146">
        <v>10</v>
      </c>
      <c r="AJ472" s="146">
        <v>10</v>
      </c>
      <c r="AK472" s="146">
        <v>10</v>
      </c>
      <c r="AL472" s="146">
        <v>10</v>
      </c>
      <c r="AM472" s="146">
        <v>59.5</v>
      </c>
      <c r="AN472" s="146">
        <v>60</v>
      </c>
      <c r="AO472" s="43" t="s">
        <v>7336</v>
      </c>
      <c r="AP472" s="43" t="s">
        <v>1598</v>
      </c>
      <c r="AQ472" s="50" t="str">
        <f t="shared" si="505"/>
        <v>2025EM1100469-MDSDF402</v>
      </c>
      <c r="AR472" s="43" t="str">
        <f t="shared" si="506"/>
        <v>0 missed</v>
      </c>
      <c r="AS472" s="47" t="s">
        <v>7342</v>
      </c>
      <c r="AT472" s="43">
        <f t="shared" si="507"/>
        <v>6</v>
      </c>
      <c r="AU472" s="48" t="s">
        <v>7342</v>
      </c>
      <c r="AV472" s="49">
        <f t="shared" si="508"/>
        <v>1</v>
      </c>
      <c r="AW472" s="48" t="s">
        <v>7342</v>
      </c>
      <c r="AX472" s="43" t="str">
        <f t="shared" si="509"/>
        <v>0 missed</v>
      </c>
      <c r="AY472" s="42">
        <f t="shared" si="510"/>
        <v>6</v>
      </c>
      <c r="AZ472" s="50">
        <f t="shared" si="511"/>
        <v>1</v>
      </c>
      <c r="BA472" s="50" t="str">
        <f t="shared" si="512"/>
        <v>Q-6 A-- || Q Total-6, A Total-0</v>
      </c>
      <c r="BB472" s="42" t="str" cm="1">
        <f t="array" ref="BB472">IFERROR(INDEX('Attendance-Slot-1'!$Q$2:$Q$1112,MATCH(1,('Attendance-Slot-1'!$A$2:$A$1112=$C472)*('Attendance-Slot-1'!$G$2:$G$1112=BB$2),0)),"No Data")</f>
        <v>P-S1_Onsite</v>
      </c>
      <c r="BC472" s="42" t="str" cm="1">
        <f t="array" ref="BC472">IFERROR(INDEX('Attendance-Slot-2'!$Q$2:$Q$2595,MATCH(1,('Attendance-Slot-2'!$A$2:$A$2595=$C472)*('Attendance-Slot-2'!$G$2:$G$2595=BB$2),0)),"No Data")</f>
        <v>No Data</v>
      </c>
      <c r="BD472" s="134">
        <f>VLOOKUP($AQ472,'Written Exam Marks'!$H:$Q,10,FALSE)</f>
        <v>23</v>
      </c>
      <c r="BE472" s="134">
        <f>VLOOKUP($AQ472,'Written Exam Marks'!$H:$Q,9,FALSE)</f>
        <v>40</v>
      </c>
      <c r="BF472" s="42" t="str">
        <f t="shared" si="513"/>
        <v>Present</v>
      </c>
      <c r="BG472" s="42" t="str">
        <f t="shared" si="514"/>
        <v>P-S1_Onsite</v>
      </c>
      <c r="BH472" s="147">
        <v>19</v>
      </c>
      <c r="BI472" s="147">
        <v>20.5</v>
      </c>
      <c r="BJ472" s="147">
        <v>39.5</v>
      </c>
      <c r="BK472" s="147">
        <v>60</v>
      </c>
      <c r="BL472" s="52" t="s">
        <v>3697</v>
      </c>
      <c r="BM472" s="52" t="s">
        <v>1606</v>
      </c>
      <c r="BN472" s="57" t="str">
        <f t="shared" si="515"/>
        <v>2025EM1100469-MDSDF403</v>
      </c>
      <c r="BO472" s="52" t="str">
        <f t="shared" si="516"/>
        <v>0 missed</v>
      </c>
      <c r="BP472" s="52" t="str">
        <f t="shared" si="517"/>
        <v>0 missed</v>
      </c>
      <c r="BQ472" s="52">
        <f t="shared" si="518"/>
        <v>1</v>
      </c>
      <c r="BR472" s="52">
        <f t="shared" si="519"/>
        <v>1</v>
      </c>
      <c r="BS472" s="56">
        <f t="shared" si="520"/>
        <v>1</v>
      </c>
      <c r="BT472" s="56">
        <f t="shared" si="521"/>
        <v>1</v>
      </c>
      <c r="BU472" s="52" t="str">
        <f t="shared" si="522"/>
        <v>0 missed</v>
      </c>
      <c r="BV472" s="51">
        <f t="shared" si="523"/>
        <v>2</v>
      </c>
      <c r="BW472" s="57">
        <f t="shared" si="524"/>
        <v>1</v>
      </c>
      <c r="BX472" s="57" t="str">
        <f t="shared" si="525"/>
        <v>Q-1 A-1 || Q Total-1, A Total-1</v>
      </c>
      <c r="BY472" s="51" t="str" cm="1">
        <f t="array" ref="BY472">IFERROR(INDEX('Attendance-Slot-1'!$Q$2:$Q$1112,MATCH(1,('Attendance-Slot-1'!$A$2:$A$1112=$C472)*('Attendance-Slot-1'!$G$2:$G$1112=BY$2),0)),"No Data")</f>
        <v>P-S1_Onsite</v>
      </c>
      <c r="BZ472" s="51" t="str" cm="1">
        <f t="array" ref="BZ472">IFERROR(INDEX('Attendance-Slot-2'!$Q$2:$Q$2595,MATCH(1,('Attendance-Slot-2'!$A$2:$A$2595=$C472)*('Attendance-Slot-2'!$G$2:$G$2595=BY$2),0)),"No Data")</f>
        <v>No Data</v>
      </c>
      <c r="CA472" s="135">
        <f>VLOOKUP($BN472,'Written Exam Marks'!$H:$Q,10,FALSE)</f>
        <v>33</v>
      </c>
      <c r="CB472" s="135">
        <f>VLOOKUP($BN472,'Written Exam Marks'!$H:$Q,9,FALSE)</f>
        <v>40</v>
      </c>
      <c r="CC472" s="51" t="str">
        <f t="shared" si="526"/>
        <v>Present</v>
      </c>
      <c r="CD472" s="51" t="str">
        <f t="shared" si="527"/>
        <v>P-S1_Onsite</v>
      </c>
      <c r="CE472" s="29">
        <v>18</v>
      </c>
      <c r="CF472" s="29">
        <v>20</v>
      </c>
      <c r="CG472" s="29">
        <v>16</v>
      </c>
      <c r="CH472" s="29">
        <v>54</v>
      </c>
      <c r="CI472" s="29">
        <v>60</v>
      </c>
      <c r="CJ472" s="61" t="s">
        <v>7343</v>
      </c>
      <c r="CK472" s="61" t="s">
        <v>1613</v>
      </c>
      <c r="CL472" s="10" t="str">
        <f t="shared" si="528"/>
        <v>2025EM1100469-MDSDF404</v>
      </c>
      <c r="CM472" s="61" t="str">
        <f t="shared" si="529"/>
        <v>0 missed</v>
      </c>
      <c r="CN472" s="61" t="str">
        <f t="shared" si="530"/>
        <v>0 missed</v>
      </c>
      <c r="CO472" s="111">
        <f t="shared" si="531"/>
        <v>2</v>
      </c>
      <c r="CP472" s="111">
        <f t="shared" si="532"/>
        <v>1</v>
      </c>
      <c r="CQ472" s="9">
        <f t="shared" si="533"/>
        <v>1</v>
      </c>
      <c r="CR472" s="9">
        <f t="shared" si="534"/>
        <v>1</v>
      </c>
      <c r="CS472" s="61" t="str">
        <f t="shared" si="535"/>
        <v>0 missed</v>
      </c>
      <c r="CT472" s="111">
        <f t="shared" si="536"/>
        <v>3</v>
      </c>
      <c r="CU472" s="10">
        <f t="shared" si="537"/>
        <v>1</v>
      </c>
      <c r="CV472" s="10" t="str">
        <f t="shared" si="538"/>
        <v>Q-2 A-1 || Q Total-2, A Total-1</v>
      </c>
      <c r="CW472" s="111" t="str" cm="1">
        <f t="array" ref="CW472">IFERROR(INDEX('Attendance-Slot-1'!$Q$2:$Q$1112,MATCH(1,('Attendance-Slot-1'!$A$2:$A$1112=$C472)*('Attendance-Slot-1'!$G$2:$G$1112=CW$2),0)),"No Data")</f>
        <v>P-S1_Onsite</v>
      </c>
      <c r="CX472" s="111" t="str" cm="1">
        <f t="array" ref="CX472">IFERROR(INDEX('Attendance-Slot-2'!$Q$2:$Q$2595,MATCH(1,('Attendance-Slot-2'!$A$2:$A$2595=$C472)*('Attendance-Slot-2'!$G$2:$G$2595=CW$2),0)),"No Data")</f>
        <v>No Data</v>
      </c>
      <c r="CY472" s="136">
        <f>VLOOKUP($CL472,'Written Exam Marks'!$H:$Q,10,FALSE)</f>
        <v>22</v>
      </c>
      <c r="CZ472" s="136">
        <f>VLOOKUP($CL472,'Written Exam Marks'!$H:$Q,9,FALSE)</f>
        <v>40</v>
      </c>
      <c r="DA472" s="111" t="str">
        <f t="shared" si="539"/>
        <v>Present</v>
      </c>
      <c r="DB472" s="111" t="str">
        <f t="shared" si="540"/>
        <v>P-S1_Onsite</v>
      </c>
      <c r="DC472" s="148">
        <v>7</v>
      </c>
      <c r="DD472" s="148">
        <v>6.625</v>
      </c>
      <c r="DE472" s="148">
        <v>9</v>
      </c>
      <c r="DF472" s="148">
        <v>16</v>
      </c>
      <c r="DG472" s="148">
        <v>19</v>
      </c>
      <c r="DH472" s="148">
        <v>57.625</v>
      </c>
      <c r="DI472" s="148">
        <v>65</v>
      </c>
      <c r="DJ472" s="66" t="s">
        <v>7351</v>
      </c>
      <c r="DK472" s="66" t="s">
        <v>1631</v>
      </c>
      <c r="DL472" s="68" t="str">
        <f t="shared" si="541"/>
        <v>2025EM1100469-MDSDF406</v>
      </c>
      <c r="DM472" s="66" t="str">
        <f t="shared" si="542"/>
        <v>0 missed</v>
      </c>
      <c r="DN472" s="66" t="str">
        <f t="shared" si="543"/>
        <v>0 missed</v>
      </c>
      <c r="DO472" s="62">
        <f t="shared" si="544"/>
        <v>3</v>
      </c>
      <c r="DP472" s="62">
        <f t="shared" si="545"/>
        <v>2</v>
      </c>
      <c r="DQ472" s="67">
        <f t="shared" si="546"/>
        <v>1</v>
      </c>
      <c r="DR472" s="67">
        <f t="shared" si="547"/>
        <v>1</v>
      </c>
      <c r="DS472" s="66" t="str">
        <f t="shared" si="548"/>
        <v>0 missed</v>
      </c>
      <c r="DT472" s="62">
        <f t="shared" si="549"/>
        <v>5</v>
      </c>
      <c r="DU472" s="68">
        <f t="shared" si="550"/>
        <v>1</v>
      </c>
      <c r="DV472" s="68" t="str">
        <f t="shared" si="551"/>
        <v>Q-3 A-2 || Q Total-3, A Total-2</v>
      </c>
      <c r="DW472" s="62" t="str" cm="1">
        <f t="array" ref="DW472">IFERROR(INDEX('Attendance-Slot-1'!$Q$2:$Q$1112,MATCH(1,('Attendance-Slot-1'!$A$2:$A$1112=$C472)*('Attendance-Slot-1'!$G$2:$G$1112=DW$2),0)),"No Data")</f>
        <v>P-S1_Onsite</v>
      </c>
      <c r="DX472" s="62" t="str" cm="1">
        <f t="array" ref="DX472">IFERROR(INDEX('Attendance-Slot-2'!$Q$2:$Q$2595,MATCH(1,('Attendance-Slot-2'!$A$2:$A$2595=$C472)*('Attendance-Slot-2'!$G$2:$G$2595=DW$2),0)),"No Data")</f>
        <v>No Data</v>
      </c>
      <c r="DY472" s="137">
        <f>VLOOKUP($DL472,'Written Exam Marks'!$H:$Q,10,FALSE)</f>
        <v>26.5</v>
      </c>
      <c r="DZ472" s="137">
        <f>VLOOKUP($DL472,'Written Exam Marks'!$H:$Q,9,FALSE)</f>
        <v>35</v>
      </c>
      <c r="EA472" s="62" t="str">
        <f t="shared" si="552"/>
        <v>Present</v>
      </c>
      <c r="EB472" s="62" t="str">
        <f t="shared" si="553"/>
        <v>P-S1_Onsite</v>
      </c>
      <c r="EC472" s="114" t="str">
        <f t="shared" si="490"/>
        <v>P-5, 
A-0, 
No Data-0</v>
      </c>
      <c r="ED472" s="114" t="str">
        <f t="shared" si="491"/>
        <v>P-0, 
A-0, 
No Data-5</v>
      </c>
      <c r="EE472" s="114" t="str">
        <f t="shared" si="554"/>
        <v>P-S1_Onsite</v>
      </c>
      <c r="EF472" s="114" t="str">
        <f t="shared" si="555"/>
        <v>P-S1_Onsite</v>
      </c>
      <c r="EG472" s="114" t="str">
        <f t="shared" si="556"/>
        <v>P-S1_Onsite</v>
      </c>
      <c r="EH472" s="114" t="str">
        <f t="shared" si="557"/>
        <v>P-S1_Onsite</v>
      </c>
      <c r="EI472" s="114" t="str">
        <f t="shared" si="558"/>
        <v>P-S1_Onsite</v>
      </c>
      <c r="EJ472" s="114" t="str">
        <f t="shared" si="559"/>
        <v>P-5, A-0, No Data-0</v>
      </c>
      <c r="EK472" s="114" t="s">
        <v>10453</v>
      </c>
      <c r="EL472" s="114">
        <v>28</v>
      </c>
      <c r="EM472" s="114">
        <v>9</v>
      </c>
      <c r="EN472" s="114">
        <v>58</v>
      </c>
      <c r="EO472" s="114">
        <v>95</v>
      </c>
      <c r="EP472" s="114" t="s">
        <v>7217</v>
      </c>
      <c r="EQ472" s="114" t="s">
        <v>1054</v>
      </c>
      <c r="ER472" s="114" t="s">
        <v>3292</v>
      </c>
      <c r="ES472" s="114"/>
      <c r="ET472" s="30" t="s">
        <v>3292</v>
      </c>
    </row>
    <row r="473" spans="1:150" x14ac:dyDescent="0.25">
      <c r="A473" s="114">
        <v>470</v>
      </c>
      <c r="B473" s="114" t="s">
        <v>7224</v>
      </c>
      <c r="C473" s="80" t="s">
        <v>4510</v>
      </c>
      <c r="D473" s="30" t="s">
        <v>4511</v>
      </c>
      <c r="E473" s="30" t="s">
        <v>4512</v>
      </c>
      <c r="F473" s="33" t="s">
        <v>7201</v>
      </c>
      <c r="G473" s="30" t="s">
        <v>4513</v>
      </c>
      <c r="H473" s="143">
        <v>15</v>
      </c>
      <c r="I473" s="143">
        <v>15</v>
      </c>
      <c r="J473" s="143" t="s">
        <v>5</v>
      </c>
      <c r="K473" s="143">
        <v>15</v>
      </c>
      <c r="L473" s="143">
        <v>45</v>
      </c>
      <c r="M473" s="143">
        <v>65</v>
      </c>
      <c r="N473" s="40" t="s">
        <v>7314</v>
      </c>
      <c r="O473" s="40" t="s">
        <v>1593</v>
      </c>
      <c r="P473" s="13" t="str">
        <f t="shared" si="492"/>
        <v>2025EM1100470-MDSDF401</v>
      </c>
      <c r="Q473" s="40" t="str">
        <f t="shared" si="493"/>
        <v>1 missed</v>
      </c>
      <c r="R473" s="40" t="str">
        <f t="shared" si="494"/>
        <v>0 missed</v>
      </c>
      <c r="S473" s="40">
        <f t="shared" si="495"/>
        <v>2</v>
      </c>
      <c r="T473" s="40">
        <f t="shared" si="496"/>
        <v>1</v>
      </c>
      <c r="U473" s="41">
        <f t="shared" si="497"/>
        <v>0.66666666666666663</v>
      </c>
      <c r="V473" s="41">
        <f t="shared" si="498"/>
        <v>1</v>
      </c>
      <c r="W473" s="40" t="str">
        <f t="shared" si="499"/>
        <v>1 missed</v>
      </c>
      <c r="X473" s="113">
        <f t="shared" si="500"/>
        <v>3</v>
      </c>
      <c r="Y473" s="13">
        <f t="shared" si="501"/>
        <v>0.75</v>
      </c>
      <c r="Z473" s="13" t="str">
        <f t="shared" si="502"/>
        <v>Q-2 A-1 || Q Total-3, A Total-1</v>
      </c>
      <c r="AA473" s="113" t="str" cm="1">
        <f t="array" ref="AA473">IFERROR(INDEX('Attendance-Slot-1'!$Q$2:$Q$1112,MATCH(1,('Attendance-Slot-1'!$A$2:$A$1112=$C473)*('Attendance-Slot-1'!$G$2:$G$1112=AA$2),0)),"No Data")</f>
        <v>No Data</v>
      </c>
      <c r="AB473" s="113" t="str" cm="1">
        <f t="array" ref="AB473">IFERROR(INDEX('Attendance-Slot-2'!$Q$2:$Q$2595,MATCH(1,('Attendance-Slot-2'!$A$2:$A$2595=$C473)*('Attendance-Slot-2'!$G$2:$G$2595=AA$2),0)),"No Data")</f>
        <v>No Data</v>
      </c>
      <c r="AC473" s="133" t="e">
        <f>VLOOKUP($P473,'Written Exam Marks'!$H:$Q,10,FALSE)</f>
        <v>#N/A</v>
      </c>
      <c r="AD473" s="133" t="e">
        <f>VLOOKUP($P473,'Written Exam Marks'!$H:$Q,9,FALSE)</f>
        <v>#N/A</v>
      </c>
      <c r="AE473" s="113" t="str">
        <f t="shared" si="503"/>
        <v>No Data</v>
      </c>
      <c r="AF473" s="113" t="str">
        <f t="shared" si="504"/>
        <v>No Data</v>
      </c>
      <c r="AG473" s="146">
        <v>10</v>
      </c>
      <c r="AH473" s="146">
        <v>10</v>
      </c>
      <c r="AI473" s="146">
        <v>10</v>
      </c>
      <c r="AJ473" s="146">
        <v>10</v>
      </c>
      <c r="AK473" s="146">
        <v>10</v>
      </c>
      <c r="AL473" s="146">
        <v>10</v>
      </c>
      <c r="AM473" s="146">
        <v>60</v>
      </c>
      <c r="AN473" s="146">
        <v>60</v>
      </c>
      <c r="AO473" s="43" t="s">
        <v>7336</v>
      </c>
      <c r="AP473" s="43" t="s">
        <v>1598</v>
      </c>
      <c r="AQ473" s="50" t="str">
        <f t="shared" si="505"/>
        <v>2025EM1100470-MDSDF402</v>
      </c>
      <c r="AR473" s="43" t="str">
        <f t="shared" si="506"/>
        <v>0 missed</v>
      </c>
      <c r="AS473" s="47" t="s">
        <v>7342</v>
      </c>
      <c r="AT473" s="43">
        <f t="shared" si="507"/>
        <v>6</v>
      </c>
      <c r="AU473" s="48" t="s">
        <v>7342</v>
      </c>
      <c r="AV473" s="49">
        <f t="shared" si="508"/>
        <v>1</v>
      </c>
      <c r="AW473" s="48" t="s">
        <v>7342</v>
      </c>
      <c r="AX473" s="43" t="str">
        <f t="shared" si="509"/>
        <v>0 missed</v>
      </c>
      <c r="AY473" s="42">
        <f t="shared" si="510"/>
        <v>6</v>
      </c>
      <c r="AZ473" s="50">
        <f t="shared" si="511"/>
        <v>1</v>
      </c>
      <c r="BA473" s="50" t="str">
        <f t="shared" si="512"/>
        <v>Q-6 A-- || Q Total-6, A Total-0</v>
      </c>
      <c r="BB473" s="42" t="str" cm="1">
        <f t="array" ref="BB473">IFERROR(INDEX('Attendance-Slot-1'!$Q$2:$Q$1112,MATCH(1,('Attendance-Slot-1'!$A$2:$A$1112=$C473)*('Attendance-Slot-1'!$G$2:$G$1112=BB$2),0)),"No Data")</f>
        <v>No Data</v>
      </c>
      <c r="BC473" s="42" t="str" cm="1">
        <f t="array" ref="BC473">IFERROR(INDEX('Attendance-Slot-2'!$Q$2:$Q$2595,MATCH(1,('Attendance-Slot-2'!$A$2:$A$2595=$C473)*('Attendance-Slot-2'!$G$2:$G$2595=BB$2),0)),"No Data")</f>
        <v>P-S2_Onsite</v>
      </c>
      <c r="BD473" s="134">
        <f>VLOOKUP($AQ473,'Written Exam Marks'!$H:$Q,10,FALSE)</f>
        <v>30</v>
      </c>
      <c r="BE473" s="134">
        <f>VLOOKUP($AQ473,'Written Exam Marks'!$H:$Q,9,FALSE)</f>
        <v>40</v>
      </c>
      <c r="BF473" s="42" t="str">
        <f t="shared" si="513"/>
        <v>Present</v>
      </c>
      <c r="BG473" s="42" t="str">
        <f t="shared" si="514"/>
        <v>P-S2_Onsite</v>
      </c>
      <c r="BH473" s="147">
        <v>20</v>
      </c>
      <c r="BI473" s="147">
        <v>21.5</v>
      </c>
      <c r="BJ473" s="147">
        <v>41.5</v>
      </c>
      <c r="BK473" s="147">
        <v>60</v>
      </c>
      <c r="BL473" s="52" t="s">
        <v>3697</v>
      </c>
      <c r="BM473" s="52" t="s">
        <v>1606</v>
      </c>
      <c r="BN473" s="57" t="str">
        <f t="shared" si="515"/>
        <v>2025EM1100470-MDSDF403</v>
      </c>
      <c r="BO473" s="52" t="str">
        <f t="shared" si="516"/>
        <v>0 missed</v>
      </c>
      <c r="BP473" s="52" t="str">
        <f t="shared" si="517"/>
        <v>0 missed</v>
      </c>
      <c r="BQ473" s="52">
        <f t="shared" si="518"/>
        <v>1</v>
      </c>
      <c r="BR473" s="52">
        <f t="shared" si="519"/>
        <v>1</v>
      </c>
      <c r="BS473" s="56">
        <f t="shared" si="520"/>
        <v>1</v>
      </c>
      <c r="BT473" s="56">
        <f t="shared" si="521"/>
        <v>1</v>
      </c>
      <c r="BU473" s="52" t="str">
        <f t="shared" si="522"/>
        <v>0 missed</v>
      </c>
      <c r="BV473" s="51">
        <f t="shared" si="523"/>
        <v>2</v>
      </c>
      <c r="BW473" s="57">
        <f t="shared" si="524"/>
        <v>1</v>
      </c>
      <c r="BX473" s="57" t="str">
        <f t="shared" si="525"/>
        <v>Q-1 A-1 || Q Total-1, A Total-1</v>
      </c>
      <c r="BY473" s="51" t="str" cm="1">
        <f t="array" ref="BY473">IFERROR(INDEX('Attendance-Slot-1'!$Q$2:$Q$1112,MATCH(1,('Attendance-Slot-1'!$A$2:$A$1112=$C473)*('Attendance-Slot-1'!$G$2:$G$1112=BY$2),0)),"No Data")</f>
        <v>No Data</v>
      </c>
      <c r="BZ473" s="51" t="str" cm="1">
        <f t="array" ref="BZ473">IFERROR(INDEX('Attendance-Slot-2'!$Q$2:$Q$2595,MATCH(1,('Attendance-Slot-2'!$A$2:$A$2595=$C473)*('Attendance-Slot-2'!$G$2:$G$2595=BY$2),0)),"No Data")</f>
        <v>No Data</v>
      </c>
      <c r="CA473" s="135" t="e">
        <f>VLOOKUP($BN473,'Written Exam Marks'!$H:$Q,10,FALSE)</f>
        <v>#N/A</v>
      </c>
      <c r="CB473" s="135" t="e">
        <f>VLOOKUP($BN473,'Written Exam Marks'!$H:$Q,9,FALSE)</f>
        <v>#N/A</v>
      </c>
      <c r="CC473" s="51" t="str">
        <f t="shared" si="526"/>
        <v>No Data</v>
      </c>
      <c r="CD473" s="51" t="str">
        <f t="shared" si="527"/>
        <v>No Data</v>
      </c>
      <c r="CE473" s="29">
        <v>20</v>
      </c>
      <c r="CF473" s="29">
        <v>19</v>
      </c>
      <c r="CG473" s="29" t="s">
        <v>5</v>
      </c>
      <c r="CH473" s="29">
        <v>39</v>
      </c>
      <c r="CI473" s="29">
        <v>60</v>
      </c>
      <c r="CJ473" s="61" t="s">
        <v>7343</v>
      </c>
      <c r="CK473" s="61" t="s">
        <v>1613</v>
      </c>
      <c r="CL473" s="10" t="str">
        <f t="shared" si="528"/>
        <v>2025EM1100470-MDSDF404</v>
      </c>
      <c r="CM473" s="61" t="str">
        <f t="shared" si="529"/>
        <v>0 missed</v>
      </c>
      <c r="CN473" s="61" t="str">
        <f t="shared" si="530"/>
        <v>1 missed</v>
      </c>
      <c r="CO473" s="111">
        <f t="shared" si="531"/>
        <v>2</v>
      </c>
      <c r="CP473" s="111">
        <f t="shared" si="532"/>
        <v>0</v>
      </c>
      <c r="CQ473" s="9">
        <f t="shared" si="533"/>
        <v>1</v>
      </c>
      <c r="CR473" s="9">
        <f t="shared" si="534"/>
        <v>0</v>
      </c>
      <c r="CS473" s="61" t="str">
        <f t="shared" si="535"/>
        <v>1 missed</v>
      </c>
      <c r="CT473" s="111">
        <f t="shared" si="536"/>
        <v>2</v>
      </c>
      <c r="CU473" s="10">
        <f t="shared" si="537"/>
        <v>0.66666666666666663</v>
      </c>
      <c r="CV473" s="10" t="str">
        <f t="shared" si="538"/>
        <v>Q-2 A-0 || Q Total-2, A Total-1</v>
      </c>
      <c r="CW473" s="111" t="str" cm="1">
        <f t="array" ref="CW473">IFERROR(INDEX('Attendance-Slot-1'!$Q$2:$Q$1112,MATCH(1,('Attendance-Slot-1'!$A$2:$A$1112=$C473)*('Attendance-Slot-1'!$G$2:$G$1112=CW$2),0)),"No Data")</f>
        <v>No Data</v>
      </c>
      <c r="CX473" s="111" t="str" cm="1">
        <f t="array" ref="CX473">IFERROR(INDEX('Attendance-Slot-2'!$Q$2:$Q$2595,MATCH(1,('Attendance-Slot-2'!$A$2:$A$2595=$C473)*('Attendance-Slot-2'!$G$2:$G$2595=CW$2),0)),"No Data")</f>
        <v>No Data</v>
      </c>
      <c r="CY473" s="136" t="e">
        <f>VLOOKUP($CL473,'Written Exam Marks'!$H:$Q,10,FALSE)</f>
        <v>#N/A</v>
      </c>
      <c r="CZ473" s="136" t="e">
        <f>VLOOKUP($CL473,'Written Exam Marks'!$H:$Q,9,FALSE)</f>
        <v>#N/A</v>
      </c>
      <c r="DA473" s="111" t="str">
        <f t="shared" si="539"/>
        <v>No Data</v>
      </c>
      <c r="DB473" s="111" t="str">
        <f t="shared" si="540"/>
        <v>No Data</v>
      </c>
      <c r="DC473" s="148">
        <v>6.5</v>
      </c>
      <c r="DD473" s="148">
        <v>7.5</v>
      </c>
      <c r="DE473" s="148" t="s">
        <v>5</v>
      </c>
      <c r="DF473" s="148" t="s">
        <v>5</v>
      </c>
      <c r="DG473" s="148" t="s">
        <v>5</v>
      </c>
      <c r="DH473" s="148">
        <v>14</v>
      </c>
      <c r="DI473" s="148">
        <v>65</v>
      </c>
      <c r="DJ473" s="66" t="s">
        <v>7351</v>
      </c>
      <c r="DK473" s="66" t="s">
        <v>1631</v>
      </c>
      <c r="DL473" s="68" t="str">
        <f t="shared" si="541"/>
        <v>2025EM1100470-MDSDF406</v>
      </c>
      <c r="DM473" s="66" t="str">
        <f t="shared" si="542"/>
        <v>1 missed</v>
      </c>
      <c r="DN473" s="66" t="str">
        <f t="shared" si="543"/>
        <v>2 missed</v>
      </c>
      <c r="DO473" s="62">
        <f t="shared" si="544"/>
        <v>2</v>
      </c>
      <c r="DP473" s="62">
        <f t="shared" si="545"/>
        <v>0</v>
      </c>
      <c r="DQ473" s="67">
        <f t="shared" si="546"/>
        <v>0.66666666666666663</v>
      </c>
      <c r="DR473" s="67">
        <f t="shared" si="547"/>
        <v>0</v>
      </c>
      <c r="DS473" s="66" t="str">
        <f t="shared" si="548"/>
        <v>3 missed</v>
      </c>
      <c r="DT473" s="62">
        <f t="shared" si="549"/>
        <v>2</v>
      </c>
      <c r="DU473" s="68">
        <f t="shared" si="550"/>
        <v>0.4</v>
      </c>
      <c r="DV473" s="68" t="str">
        <f t="shared" si="551"/>
        <v>Q-2 A-0 || Q Total-3, A Total-2</v>
      </c>
      <c r="DW473" s="62" t="str" cm="1">
        <f t="array" ref="DW473">IFERROR(INDEX('Attendance-Slot-1'!$Q$2:$Q$1112,MATCH(1,('Attendance-Slot-1'!$A$2:$A$1112=$C473)*('Attendance-Slot-1'!$G$2:$G$1112=DW$2),0)),"No Data")</f>
        <v>No Data</v>
      </c>
      <c r="DX473" s="62" t="str" cm="1">
        <f t="array" ref="DX473">IFERROR(INDEX('Attendance-Slot-2'!$Q$2:$Q$2595,MATCH(1,('Attendance-Slot-2'!$A$2:$A$2595=$C473)*('Attendance-Slot-2'!$G$2:$G$2595=DW$2),0)),"No Data")</f>
        <v>No Data</v>
      </c>
      <c r="DY473" s="137" t="e">
        <f>VLOOKUP($DL473,'Written Exam Marks'!$H:$Q,10,FALSE)</f>
        <v>#N/A</v>
      </c>
      <c r="DZ473" s="137" t="e">
        <f>VLOOKUP($DL473,'Written Exam Marks'!$H:$Q,9,FALSE)</f>
        <v>#N/A</v>
      </c>
      <c r="EA473" s="62" t="str">
        <f t="shared" si="552"/>
        <v>No Data</v>
      </c>
      <c r="EB473" s="62" t="str">
        <f t="shared" si="553"/>
        <v>No Data</v>
      </c>
      <c r="EC473" s="114" t="str">
        <f t="shared" si="490"/>
        <v>P-0, 
A-0, 
No Data-5</v>
      </c>
      <c r="ED473" s="114" t="str">
        <f t="shared" si="491"/>
        <v>P-1, 
A-0, 
No Data-4</v>
      </c>
      <c r="EE473" s="114" t="str">
        <f t="shared" si="554"/>
        <v>No Data</v>
      </c>
      <c r="EF473" s="114" t="str">
        <f t="shared" si="555"/>
        <v>P-S2_Onsite</v>
      </c>
      <c r="EG473" s="114" t="str">
        <f t="shared" si="556"/>
        <v>No Data</v>
      </c>
      <c r="EH473" s="114" t="str">
        <f t="shared" si="557"/>
        <v>No Data</v>
      </c>
      <c r="EI473" s="114" t="str">
        <f t="shared" si="558"/>
        <v>No Data</v>
      </c>
      <c r="EJ473" s="114" t="str">
        <f t="shared" si="559"/>
        <v>P-1, A-0, No Data-4</v>
      </c>
      <c r="EK473" s="114" t="s">
        <v>10454</v>
      </c>
      <c r="EL473" s="114" t="e">
        <v>#N/A</v>
      </c>
      <c r="EM473" s="114" t="e">
        <v>#N/A</v>
      </c>
      <c r="EN473" s="114" t="e">
        <v>#N/A</v>
      </c>
      <c r="EO473" s="114" t="e">
        <v>#N/A</v>
      </c>
      <c r="EP473" s="114" t="s">
        <v>7217</v>
      </c>
      <c r="EQ473" s="114" t="s">
        <v>1054</v>
      </c>
      <c r="ER473" s="114" t="s">
        <v>4510</v>
      </c>
      <c r="ES473" s="114"/>
      <c r="ET473" s="30" t="s">
        <v>4510</v>
      </c>
    </row>
    <row r="474" spans="1:150" x14ac:dyDescent="0.25">
      <c r="A474" s="114">
        <v>471</v>
      </c>
      <c r="B474" s="114" t="s">
        <v>7224</v>
      </c>
      <c r="C474" s="80" t="s">
        <v>3301</v>
      </c>
      <c r="D474" s="30" t="s">
        <v>3302</v>
      </c>
      <c r="E474" s="30" t="s">
        <v>3303</v>
      </c>
      <c r="F474" s="33" t="s">
        <v>7202</v>
      </c>
      <c r="G474" s="30" t="s">
        <v>3304</v>
      </c>
      <c r="H474" s="143">
        <v>14</v>
      </c>
      <c r="I474" s="143">
        <v>15</v>
      </c>
      <c r="J474" s="143">
        <v>15</v>
      </c>
      <c r="K474" s="143">
        <v>15</v>
      </c>
      <c r="L474" s="143">
        <v>59</v>
      </c>
      <c r="M474" s="143">
        <v>65</v>
      </c>
      <c r="N474" s="40" t="s">
        <v>7314</v>
      </c>
      <c r="O474" s="40" t="s">
        <v>1593</v>
      </c>
      <c r="P474" s="13" t="str">
        <f t="shared" si="492"/>
        <v>2025EM1100471-MDSDF401</v>
      </c>
      <c r="Q474" s="40" t="str">
        <f t="shared" si="493"/>
        <v>0 missed</v>
      </c>
      <c r="R474" s="40" t="str">
        <f t="shared" si="494"/>
        <v>0 missed</v>
      </c>
      <c r="S474" s="40">
        <f t="shared" si="495"/>
        <v>3</v>
      </c>
      <c r="T474" s="40">
        <f t="shared" si="496"/>
        <v>1</v>
      </c>
      <c r="U474" s="41">
        <f t="shared" si="497"/>
        <v>1</v>
      </c>
      <c r="V474" s="41">
        <f t="shared" si="498"/>
        <v>1</v>
      </c>
      <c r="W474" s="40" t="str">
        <f t="shared" si="499"/>
        <v>0 missed</v>
      </c>
      <c r="X474" s="113">
        <f t="shared" si="500"/>
        <v>4</v>
      </c>
      <c r="Y474" s="13">
        <f t="shared" si="501"/>
        <v>1</v>
      </c>
      <c r="Z474" s="13" t="str">
        <f t="shared" si="502"/>
        <v>Q-3 A-1 || Q Total-3, A Total-1</v>
      </c>
      <c r="AA474" s="113" t="str" cm="1">
        <f t="array" ref="AA474">IFERROR(INDEX('Attendance-Slot-1'!$Q$2:$Q$1112,MATCH(1,('Attendance-Slot-1'!$A$2:$A$1112=$C474)*('Attendance-Slot-1'!$G$2:$G$1112=AA$2),0)),"No Data")</f>
        <v>No Data</v>
      </c>
      <c r="AB474" s="113" t="str" cm="1">
        <f t="array" ref="AB474">IFERROR(INDEX('Attendance-Slot-2'!$Q$2:$Q$2595,MATCH(1,('Attendance-Slot-2'!$A$2:$A$2595=$C474)*('Attendance-Slot-2'!$G$2:$G$2595=AA$2),0)),"No Data")</f>
        <v>P-S2_Onsite</v>
      </c>
      <c r="AC474" s="133">
        <f>VLOOKUP($P474,'Written Exam Marks'!$H:$Q,10,FALSE)</f>
        <v>6.5</v>
      </c>
      <c r="AD474" s="133">
        <f>VLOOKUP($P474,'Written Exam Marks'!$H:$Q,9,FALSE)</f>
        <v>35</v>
      </c>
      <c r="AE474" s="113" t="str">
        <f t="shared" si="503"/>
        <v>Present</v>
      </c>
      <c r="AF474" s="113" t="str">
        <f t="shared" si="504"/>
        <v>P-S2_Onsite</v>
      </c>
      <c r="AG474" s="146">
        <v>10</v>
      </c>
      <c r="AH474" s="146">
        <v>9.5</v>
      </c>
      <c r="AI474" s="146">
        <v>10</v>
      </c>
      <c r="AJ474" s="146">
        <v>10</v>
      </c>
      <c r="AK474" s="146">
        <v>10</v>
      </c>
      <c r="AL474" s="146">
        <v>10</v>
      </c>
      <c r="AM474" s="146">
        <v>59.5</v>
      </c>
      <c r="AN474" s="146">
        <v>60</v>
      </c>
      <c r="AO474" s="43" t="s">
        <v>7336</v>
      </c>
      <c r="AP474" s="43" t="s">
        <v>1598</v>
      </c>
      <c r="AQ474" s="50" t="str">
        <f t="shared" si="505"/>
        <v>2025EM1100471-MDSDF402</v>
      </c>
      <c r="AR474" s="43" t="str">
        <f t="shared" si="506"/>
        <v>0 missed</v>
      </c>
      <c r="AS474" s="47" t="s">
        <v>7342</v>
      </c>
      <c r="AT474" s="43">
        <f t="shared" si="507"/>
        <v>6</v>
      </c>
      <c r="AU474" s="48" t="s">
        <v>7342</v>
      </c>
      <c r="AV474" s="49">
        <f t="shared" si="508"/>
        <v>1</v>
      </c>
      <c r="AW474" s="48" t="s">
        <v>7342</v>
      </c>
      <c r="AX474" s="43" t="str">
        <f t="shared" si="509"/>
        <v>0 missed</v>
      </c>
      <c r="AY474" s="42">
        <f t="shared" si="510"/>
        <v>6</v>
      </c>
      <c r="AZ474" s="50">
        <f t="shared" si="511"/>
        <v>1</v>
      </c>
      <c r="BA474" s="50" t="str">
        <f t="shared" si="512"/>
        <v>Q-6 A-- || Q Total-6, A Total-0</v>
      </c>
      <c r="BB474" s="42" t="str" cm="1">
        <f t="array" ref="BB474">IFERROR(INDEX('Attendance-Slot-1'!$Q$2:$Q$1112,MATCH(1,('Attendance-Slot-1'!$A$2:$A$1112=$C474)*('Attendance-Slot-1'!$G$2:$G$1112=BB$2),0)),"No Data")</f>
        <v>No Data</v>
      </c>
      <c r="BC474" s="42" t="str" cm="1">
        <f t="array" ref="BC474">IFERROR(INDEX('Attendance-Slot-2'!$Q$2:$Q$2595,MATCH(1,('Attendance-Slot-2'!$A$2:$A$2595=$C474)*('Attendance-Slot-2'!$G$2:$G$2595=BB$2),0)),"No Data")</f>
        <v>P-S2_Onsite</v>
      </c>
      <c r="BD474" s="134">
        <f>VLOOKUP($AQ474,'Written Exam Marks'!$H:$Q,10,FALSE)</f>
        <v>15</v>
      </c>
      <c r="BE474" s="134">
        <f>VLOOKUP($AQ474,'Written Exam Marks'!$H:$Q,9,FALSE)</f>
        <v>40</v>
      </c>
      <c r="BF474" s="42" t="str">
        <f t="shared" si="513"/>
        <v>Present</v>
      </c>
      <c r="BG474" s="42" t="str">
        <f t="shared" si="514"/>
        <v>P-S2_Onsite</v>
      </c>
      <c r="BH474" s="147">
        <v>19</v>
      </c>
      <c r="BI474" s="147">
        <v>20</v>
      </c>
      <c r="BJ474" s="147">
        <v>39</v>
      </c>
      <c r="BK474" s="147">
        <v>60</v>
      </c>
      <c r="BL474" s="52" t="s">
        <v>3697</v>
      </c>
      <c r="BM474" s="52" t="s">
        <v>1606</v>
      </c>
      <c r="BN474" s="57" t="str">
        <f t="shared" si="515"/>
        <v>2025EM1100471-MDSDF403</v>
      </c>
      <c r="BO474" s="52" t="str">
        <f t="shared" si="516"/>
        <v>0 missed</v>
      </c>
      <c r="BP474" s="52" t="str">
        <f t="shared" si="517"/>
        <v>0 missed</v>
      </c>
      <c r="BQ474" s="52">
        <f t="shared" si="518"/>
        <v>1</v>
      </c>
      <c r="BR474" s="52">
        <f t="shared" si="519"/>
        <v>1</v>
      </c>
      <c r="BS474" s="56">
        <f t="shared" si="520"/>
        <v>1</v>
      </c>
      <c r="BT474" s="56">
        <f t="shared" si="521"/>
        <v>1</v>
      </c>
      <c r="BU474" s="52" t="str">
        <f t="shared" si="522"/>
        <v>0 missed</v>
      </c>
      <c r="BV474" s="51">
        <f t="shared" si="523"/>
        <v>2</v>
      </c>
      <c r="BW474" s="57">
        <f t="shared" si="524"/>
        <v>1</v>
      </c>
      <c r="BX474" s="57" t="str">
        <f t="shared" si="525"/>
        <v>Q-1 A-1 || Q Total-1, A Total-1</v>
      </c>
      <c r="BY474" s="51" t="str" cm="1">
        <f t="array" ref="BY474">IFERROR(INDEX('Attendance-Slot-1'!$Q$2:$Q$1112,MATCH(1,('Attendance-Slot-1'!$A$2:$A$1112=$C474)*('Attendance-Slot-1'!$G$2:$G$1112=BY$2),0)),"No Data")</f>
        <v>P-S1_Onsite</v>
      </c>
      <c r="BZ474" s="51" t="str" cm="1">
        <f t="array" ref="BZ474">IFERROR(INDEX('Attendance-Slot-2'!$Q$2:$Q$2595,MATCH(1,('Attendance-Slot-2'!$A$2:$A$2595=$C474)*('Attendance-Slot-2'!$G$2:$G$2595=BY$2),0)),"No Data")</f>
        <v>No Data</v>
      </c>
      <c r="CA474" s="135">
        <f>VLOOKUP($BN474,'Written Exam Marks'!$H:$Q,10,FALSE)</f>
        <v>19.5</v>
      </c>
      <c r="CB474" s="135">
        <f>VLOOKUP($BN474,'Written Exam Marks'!$H:$Q,9,FALSE)</f>
        <v>40</v>
      </c>
      <c r="CC474" s="51" t="str">
        <f t="shared" si="526"/>
        <v>Present</v>
      </c>
      <c r="CD474" s="51" t="str">
        <f t="shared" si="527"/>
        <v>P-S1_Onsite</v>
      </c>
      <c r="CE474" s="29">
        <v>20</v>
      </c>
      <c r="CF474" s="29">
        <v>20</v>
      </c>
      <c r="CG474" s="29">
        <v>19</v>
      </c>
      <c r="CH474" s="29">
        <v>59</v>
      </c>
      <c r="CI474" s="29">
        <v>60</v>
      </c>
      <c r="CJ474" s="61" t="s">
        <v>7343</v>
      </c>
      <c r="CK474" s="61" t="s">
        <v>1613</v>
      </c>
      <c r="CL474" s="10" t="str">
        <f t="shared" si="528"/>
        <v>2025EM1100471-MDSDF404</v>
      </c>
      <c r="CM474" s="61" t="str">
        <f t="shared" si="529"/>
        <v>0 missed</v>
      </c>
      <c r="CN474" s="61" t="str">
        <f t="shared" si="530"/>
        <v>0 missed</v>
      </c>
      <c r="CO474" s="111">
        <f t="shared" si="531"/>
        <v>2</v>
      </c>
      <c r="CP474" s="111">
        <f t="shared" si="532"/>
        <v>1</v>
      </c>
      <c r="CQ474" s="9">
        <f t="shared" si="533"/>
        <v>1</v>
      </c>
      <c r="CR474" s="9">
        <f t="shared" si="534"/>
        <v>1</v>
      </c>
      <c r="CS474" s="61" t="str">
        <f t="shared" si="535"/>
        <v>0 missed</v>
      </c>
      <c r="CT474" s="111">
        <f t="shared" si="536"/>
        <v>3</v>
      </c>
      <c r="CU474" s="10">
        <f t="shared" si="537"/>
        <v>1</v>
      </c>
      <c r="CV474" s="10" t="str">
        <f t="shared" si="538"/>
        <v>Q-2 A-1 || Q Total-2, A Total-1</v>
      </c>
      <c r="CW474" s="111" t="str" cm="1">
        <f t="array" ref="CW474">IFERROR(INDEX('Attendance-Slot-1'!$Q$2:$Q$1112,MATCH(1,('Attendance-Slot-1'!$A$2:$A$1112=$C474)*('Attendance-Slot-1'!$G$2:$G$1112=CW$2),0)),"No Data")</f>
        <v>No Data</v>
      </c>
      <c r="CX474" s="111" t="str" cm="1">
        <f t="array" ref="CX474">IFERROR(INDEX('Attendance-Slot-2'!$Q$2:$Q$2595,MATCH(1,('Attendance-Slot-2'!$A$2:$A$2595=$C474)*('Attendance-Slot-2'!$G$2:$G$2595=CW$2),0)),"No Data")</f>
        <v>P-S2_Onsite</v>
      </c>
      <c r="CY474" s="136">
        <f>VLOOKUP($CL474,'Written Exam Marks'!$H:$Q,10,FALSE)</f>
        <v>21</v>
      </c>
      <c r="CZ474" s="136">
        <f>VLOOKUP($CL474,'Written Exam Marks'!$H:$Q,9,FALSE)</f>
        <v>40</v>
      </c>
      <c r="DA474" s="111" t="str">
        <f t="shared" si="539"/>
        <v>Present</v>
      </c>
      <c r="DB474" s="111" t="str">
        <f t="shared" si="540"/>
        <v>P-S2_Onsite</v>
      </c>
      <c r="DC474" s="148">
        <v>5.5</v>
      </c>
      <c r="DD474" s="148">
        <v>7.625</v>
      </c>
      <c r="DE474" s="148">
        <v>8</v>
      </c>
      <c r="DF474" s="148">
        <v>15</v>
      </c>
      <c r="DG474" s="148">
        <v>18</v>
      </c>
      <c r="DH474" s="148">
        <v>54.125</v>
      </c>
      <c r="DI474" s="148">
        <v>65</v>
      </c>
      <c r="DJ474" s="66" t="s">
        <v>7351</v>
      </c>
      <c r="DK474" s="66" t="s">
        <v>1631</v>
      </c>
      <c r="DL474" s="68" t="str">
        <f t="shared" si="541"/>
        <v>2025EM1100471-MDSDF406</v>
      </c>
      <c r="DM474" s="66" t="str">
        <f t="shared" si="542"/>
        <v>0 missed</v>
      </c>
      <c r="DN474" s="66" t="str">
        <f t="shared" si="543"/>
        <v>0 missed</v>
      </c>
      <c r="DO474" s="62">
        <f t="shared" si="544"/>
        <v>3</v>
      </c>
      <c r="DP474" s="62">
        <f t="shared" si="545"/>
        <v>2</v>
      </c>
      <c r="DQ474" s="67">
        <f t="shared" si="546"/>
        <v>1</v>
      </c>
      <c r="DR474" s="67">
        <f t="shared" si="547"/>
        <v>1</v>
      </c>
      <c r="DS474" s="66" t="str">
        <f t="shared" si="548"/>
        <v>0 missed</v>
      </c>
      <c r="DT474" s="62">
        <f t="shared" si="549"/>
        <v>5</v>
      </c>
      <c r="DU474" s="68">
        <f t="shared" si="550"/>
        <v>1</v>
      </c>
      <c r="DV474" s="68" t="str">
        <f t="shared" si="551"/>
        <v>Q-3 A-2 || Q Total-3, A Total-2</v>
      </c>
      <c r="DW474" s="62" t="str" cm="1">
        <f t="array" ref="DW474">IFERROR(INDEX('Attendance-Slot-1'!$Q$2:$Q$1112,MATCH(1,('Attendance-Slot-1'!$A$2:$A$1112=$C474)*('Attendance-Slot-1'!$G$2:$G$1112=DW$2),0)),"No Data")</f>
        <v>P-S1_Onsite</v>
      </c>
      <c r="DX474" s="62" t="str" cm="1">
        <f t="array" ref="DX474">IFERROR(INDEX('Attendance-Slot-2'!$Q$2:$Q$2595,MATCH(1,('Attendance-Slot-2'!$A$2:$A$2595=$C474)*('Attendance-Slot-2'!$G$2:$G$2595=DW$2),0)),"No Data")</f>
        <v>No Data</v>
      </c>
      <c r="DY474" s="137">
        <f>VLOOKUP($DL474,'Written Exam Marks'!$H:$Q,10,FALSE)</f>
        <v>25</v>
      </c>
      <c r="DZ474" s="137">
        <f>VLOOKUP($DL474,'Written Exam Marks'!$H:$Q,9,FALSE)</f>
        <v>35</v>
      </c>
      <c r="EA474" s="62" t="str">
        <f t="shared" si="552"/>
        <v>Present</v>
      </c>
      <c r="EB474" s="62" t="str">
        <f t="shared" si="553"/>
        <v>P-S1_Onsite</v>
      </c>
      <c r="EC474" s="114" t="str">
        <f t="shared" si="490"/>
        <v>P-2, 
A-0, 
No Data-3</v>
      </c>
      <c r="ED474" s="114" t="str">
        <f t="shared" si="491"/>
        <v>P-3, 
A-0, 
No Data-2</v>
      </c>
      <c r="EE474" s="114" t="str">
        <f t="shared" si="554"/>
        <v>P-S2_Onsite</v>
      </c>
      <c r="EF474" s="114" t="str">
        <f t="shared" si="555"/>
        <v>P-S2_Onsite</v>
      </c>
      <c r="EG474" s="114" t="str">
        <f t="shared" si="556"/>
        <v>P-S1_Onsite</v>
      </c>
      <c r="EH474" s="114" t="str">
        <f t="shared" si="557"/>
        <v>P-S2_Onsite</v>
      </c>
      <c r="EI474" s="114" t="str">
        <f t="shared" si="558"/>
        <v>P-S1_Onsite</v>
      </c>
      <c r="EJ474" s="114" t="str">
        <f t="shared" si="559"/>
        <v>P-5, A-0, No Data-0</v>
      </c>
      <c r="EK474" s="114" t="s">
        <v>10453</v>
      </c>
      <c r="EL474" s="114">
        <v>28.5</v>
      </c>
      <c r="EM474" s="114">
        <v>10</v>
      </c>
      <c r="EN474" s="114">
        <v>42</v>
      </c>
      <c r="EO474" s="114">
        <v>80.5</v>
      </c>
      <c r="EP474" s="114" t="s">
        <v>7217</v>
      </c>
      <c r="EQ474" s="114" t="s">
        <v>1054</v>
      </c>
      <c r="ER474" s="114" t="s">
        <v>3301</v>
      </c>
      <c r="ES474" s="114"/>
      <c r="ET474" s="30" t="s">
        <v>3301</v>
      </c>
    </row>
    <row r="475" spans="1:150" x14ac:dyDescent="0.25">
      <c r="A475" s="114">
        <v>472</v>
      </c>
      <c r="B475" s="114" t="s">
        <v>7224</v>
      </c>
      <c r="C475" s="80" t="s">
        <v>4514</v>
      </c>
      <c r="D475" s="30" t="s">
        <v>4515</v>
      </c>
      <c r="E475" s="30" t="s">
        <v>4516</v>
      </c>
      <c r="F475" s="33" t="s">
        <v>7201</v>
      </c>
      <c r="G475" s="30" t="s">
        <v>4517</v>
      </c>
      <c r="H475" s="143">
        <v>15</v>
      </c>
      <c r="I475" s="143">
        <v>15</v>
      </c>
      <c r="J475" s="143">
        <v>20</v>
      </c>
      <c r="K475" s="143">
        <v>15</v>
      </c>
      <c r="L475" s="143">
        <v>65</v>
      </c>
      <c r="M475" s="143">
        <v>65</v>
      </c>
      <c r="N475" s="40" t="s">
        <v>7314</v>
      </c>
      <c r="O475" s="40" t="s">
        <v>1593</v>
      </c>
      <c r="P475" s="13" t="str">
        <f t="shared" si="492"/>
        <v>2025EM1100472-MDSDF401</v>
      </c>
      <c r="Q475" s="40" t="str">
        <f t="shared" si="493"/>
        <v>0 missed</v>
      </c>
      <c r="R475" s="40" t="str">
        <f t="shared" si="494"/>
        <v>0 missed</v>
      </c>
      <c r="S475" s="40">
        <f t="shared" si="495"/>
        <v>3</v>
      </c>
      <c r="T475" s="40">
        <f t="shared" si="496"/>
        <v>1</v>
      </c>
      <c r="U475" s="41">
        <f t="shared" si="497"/>
        <v>1</v>
      </c>
      <c r="V475" s="41">
        <f t="shared" si="498"/>
        <v>1</v>
      </c>
      <c r="W475" s="40" t="str">
        <f t="shared" si="499"/>
        <v>0 missed</v>
      </c>
      <c r="X475" s="113">
        <f t="shared" si="500"/>
        <v>4</v>
      </c>
      <c r="Y475" s="13">
        <f t="shared" si="501"/>
        <v>1</v>
      </c>
      <c r="Z475" s="13" t="str">
        <f t="shared" si="502"/>
        <v>Q-3 A-1 || Q Total-3, A Total-1</v>
      </c>
      <c r="AA475" s="113" t="str" cm="1">
        <f t="array" ref="AA475">IFERROR(INDEX('Attendance-Slot-1'!$Q$2:$Q$1112,MATCH(1,('Attendance-Slot-1'!$A$2:$A$1112=$C475)*('Attendance-Slot-1'!$G$2:$G$1112=AA$2),0)),"No Data")</f>
        <v>No Data</v>
      </c>
      <c r="AB475" s="113" t="str" cm="1">
        <f t="array" ref="AB475">IFERROR(INDEX('Attendance-Slot-2'!$Q$2:$Q$2595,MATCH(1,('Attendance-Slot-2'!$A$2:$A$2595=$C475)*('Attendance-Slot-2'!$G$2:$G$2595=AA$2),0)),"No Data")</f>
        <v>P-S2_Onsite</v>
      </c>
      <c r="AC475" s="133">
        <f>VLOOKUP($P475,'Written Exam Marks'!$H:$Q,10,FALSE)</f>
        <v>3</v>
      </c>
      <c r="AD475" s="133">
        <f>VLOOKUP($P475,'Written Exam Marks'!$H:$Q,9,FALSE)</f>
        <v>35</v>
      </c>
      <c r="AE475" s="113" t="str">
        <f t="shared" si="503"/>
        <v>Present</v>
      </c>
      <c r="AF475" s="113" t="str">
        <f t="shared" si="504"/>
        <v>P-S2_Onsite</v>
      </c>
      <c r="AG475" s="146">
        <v>9</v>
      </c>
      <c r="AH475" s="146">
        <v>9</v>
      </c>
      <c r="AI475" s="146">
        <v>10</v>
      </c>
      <c r="AJ475" s="146">
        <v>10</v>
      </c>
      <c r="AK475" s="146">
        <v>10</v>
      </c>
      <c r="AL475" s="146">
        <v>9</v>
      </c>
      <c r="AM475" s="146">
        <v>57</v>
      </c>
      <c r="AN475" s="146">
        <v>60</v>
      </c>
      <c r="AO475" s="43" t="s">
        <v>7336</v>
      </c>
      <c r="AP475" s="43" t="s">
        <v>1598</v>
      </c>
      <c r="AQ475" s="50" t="str">
        <f t="shared" si="505"/>
        <v>2025EM1100472-MDSDF402</v>
      </c>
      <c r="AR475" s="43" t="str">
        <f t="shared" si="506"/>
        <v>0 missed</v>
      </c>
      <c r="AS475" s="47" t="s">
        <v>7342</v>
      </c>
      <c r="AT475" s="43">
        <f t="shared" si="507"/>
        <v>6</v>
      </c>
      <c r="AU475" s="48" t="s">
        <v>7342</v>
      </c>
      <c r="AV475" s="49">
        <f t="shared" si="508"/>
        <v>1</v>
      </c>
      <c r="AW475" s="48" t="s">
        <v>7342</v>
      </c>
      <c r="AX475" s="43" t="str">
        <f t="shared" si="509"/>
        <v>0 missed</v>
      </c>
      <c r="AY475" s="42">
        <f t="shared" si="510"/>
        <v>6</v>
      </c>
      <c r="AZ475" s="50">
        <f t="shared" si="511"/>
        <v>1</v>
      </c>
      <c r="BA475" s="50" t="str">
        <f t="shared" si="512"/>
        <v>Q-6 A-- || Q Total-6, A Total-0</v>
      </c>
      <c r="BB475" s="42" t="str" cm="1">
        <f t="array" ref="BB475">IFERROR(INDEX('Attendance-Slot-1'!$Q$2:$Q$1112,MATCH(1,('Attendance-Slot-1'!$A$2:$A$1112=$C475)*('Attendance-Slot-1'!$G$2:$G$1112=BB$2),0)),"No Data")</f>
        <v>No Data</v>
      </c>
      <c r="BC475" s="42" t="str" cm="1">
        <f t="array" ref="BC475">IFERROR(INDEX('Attendance-Slot-2'!$Q$2:$Q$2595,MATCH(1,('Attendance-Slot-2'!$A$2:$A$2595=$C475)*('Attendance-Slot-2'!$G$2:$G$2595=BB$2),0)),"No Data")</f>
        <v>P-S2_Onsite</v>
      </c>
      <c r="BD475" s="134">
        <f>VLOOKUP($AQ475,'Written Exam Marks'!$H:$Q,10,FALSE)</f>
        <v>15</v>
      </c>
      <c r="BE475" s="134">
        <f>VLOOKUP($AQ475,'Written Exam Marks'!$H:$Q,9,FALSE)</f>
        <v>40</v>
      </c>
      <c r="BF475" s="42" t="str">
        <f t="shared" si="513"/>
        <v>Present</v>
      </c>
      <c r="BG475" s="42" t="str">
        <f t="shared" si="514"/>
        <v>P-S2_Onsite</v>
      </c>
      <c r="BH475" s="147">
        <v>20</v>
      </c>
      <c r="BI475" s="147">
        <v>23</v>
      </c>
      <c r="BJ475" s="147">
        <v>43</v>
      </c>
      <c r="BK475" s="147">
        <v>60</v>
      </c>
      <c r="BL475" s="52" t="s">
        <v>3697</v>
      </c>
      <c r="BM475" s="52" t="s">
        <v>1606</v>
      </c>
      <c r="BN475" s="57" t="str">
        <f t="shared" si="515"/>
        <v>2025EM1100472-MDSDF403</v>
      </c>
      <c r="BO475" s="52" t="str">
        <f t="shared" si="516"/>
        <v>0 missed</v>
      </c>
      <c r="BP475" s="52" t="str">
        <f t="shared" si="517"/>
        <v>0 missed</v>
      </c>
      <c r="BQ475" s="52">
        <f t="shared" si="518"/>
        <v>1</v>
      </c>
      <c r="BR475" s="52">
        <f t="shared" si="519"/>
        <v>1</v>
      </c>
      <c r="BS475" s="56">
        <f t="shared" si="520"/>
        <v>1</v>
      </c>
      <c r="BT475" s="56">
        <f t="shared" si="521"/>
        <v>1</v>
      </c>
      <c r="BU475" s="52" t="str">
        <f t="shared" si="522"/>
        <v>0 missed</v>
      </c>
      <c r="BV475" s="51">
        <f t="shared" si="523"/>
        <v>2</v>
      </c>
      <c r="BW475" s="57">
        <f t="shared" si="524"/>
        <v>1</v>
      </c>
      <c r="BX475" s="57" t="str">
        <f t="shared" si="525"/>
        <v>Q-1 A-1 || Q Total-1, A Total-1</v>
      </c>
      <c r="BY475" s="51" t="str" cm="1">
        <f t="array" ref="BY475">IFERROR(INDEX('Attendance-Slot-1'!$Q$2:$Q$1112,MATCH(1,('Attendance-Slot-1'!$A$2:$A$1112=$C475)*('Attendance-Slot-1'!$G$2:$G$1112=BY$2),0)),"No Data")</f>
        <v>No Data</v>
      </c>
      <c r="BZ475" s="51" t="str" cm="1">
        <f t="array" ref="BZ475">IFERROR(INDEX('Attendance-Slot-2'!$Q$2:$Q$2595,MATCH(1,('Attendance-Slot-2'!$A$2:$A$2595=$C475)*('Attendance-Slot-2'!$G$2:$G$2595=BY$2),0)),"No Data")</f>
        <v>P-S2_Onsite</v>
      </c>
      <c r="CA475" s="135">
        <f>VLOOKUP($BN475,'Written Exam Marks'!$H:$Q,10,FALSE)</f>
        <v>9.5</v>
      </c>
      <c r="CB475" s="135">
        <f>VLOOKUP($BN475,'Written Exam Marks'!$H:$Q,9,FALSE)</f>
        <v>40</v>
      </c>
      <c r="CC475" s="51" t="str">
        <f t="shared" si="526"/>
        <v>Present</v>
      </c>
      <c r="CD475" s="51" t="str">
        <f t="shared" si="527"/>
        <v>P-S2_Onsite</v>
      </c>
      <c r="CE475" s="29">
        <v>20</v>
      </c>
      <c r="CF475" s="29">
        <v>20</v>
      </c>
      <c r="CG475" s="29">
        <v>18</v>
      </c>
      <c r="CH475" s="29">
        <v>58</v>
      </c>
      <c r="CI475" s="29">
        <v>60</v>
      </c>
      <c r="CJ475" s="61" t="s">
        <v>7343</v>
      </c>
      <c r="CK475" s="61" t="s">
        <v>1613</v>
      </c>
      <c r="CL475" s="10" t="str">
        <f t="shared" si="528"/>
        <v>2025EM1100472-MDSDF404</v>
      </c>
      <c r="CM475" s="61" t="str">
        <f t="shared" si="529"/>
        <v>0 missed</v>
      </c>
      <c r="CN475" s="61" t="str">
        <f t="shared" si="530"/>
        <v>0 missed</v>
      </c>
      <c r="CO475" s="111">
        <f t="shared" si="531"/>
        <v>2</v>
      </c>
      <c r="CP475" s="111">
        <f t="shared" si="532"/>
        <v>1</v>
      </c>
      <c r="CQ475" s="9">
        <f t="shared" si="533"/>
        <v>1</v>
      </c>
      <c r="CR475" s="9">
        <f t="shared" si="534"/>
        <v>1</v>
      </c>
      <c r="CS475" s="61" t="str">
        <f t="shared" si="535"/>
        <v>0 missed</v>
      </c>
      <c r="CT475" s="111">
        <f t="shared" si="536"/>
        <v>3</v>
      </c>
      <c r="CU475" s="10">
        <f t="shared" si="537"/>
        <v>1</v>
      </c>
      <c r="CV475" s="10" t="str">
        <f t="shared" si="538"/>
        <v>Q-2 A-1 || Q Total-2, A Total-1</v>
      </c>
      <c r="CW475" s="111" t="str" cm="1">
        <f t="array" ref="CW475">IFERROR(INDEX('Attendance-Slot-1'!$Q$2:$Q$1112,MATCH(1,('Attendance-Slot-1'!$A$2:$A$1112=$C475)*('Attendance-Slot-1'!$G$2:$G$1112=CW$2),0)),"No Data")</f>
        <v>No Data</v>
      </c>
      <c r="CX475" s="111" t="str" cm="1">
        <f t="array" ref="CX475">IFERROR(INDEX('Attendance-Slot-2'!$Q$2:$Q$2595,MATCH(1,('Attendance-Slot-2'!$A$2:$A$2595=$C475)*('Attendance-Slot-2'!$G$2:$G$2595=CW$2),0)),"No Data")</f>
        <v>P-S2_Onsite</v>
      </c>
      <c r="CY475" s="136">
        <f>VLOOKUP($CL475,'Written Exam Marks'!$H:$Q,10,FALSE)</f>
        <v>12</v>
      </c>
      <c r="CZ475" s="136">
        <f>VLOOKUP($CL475,'Written Exam Marks'!$H:$Q,9,FALSE)</f>
        <v>40</v>
      </c>
      <c r="DA475" s="111" t="str">
        <f t="shared" si="539"/>
        <v>Present</v>
      </c>
      <c r="DB475" s="111" t="str">
        <f t="shared" si="540"/>
        <v>P-S2_Onsite</v>
      </c>
      <c r="DC475" s="148">
        <v>5.5</v>
      </c>
      <c r="DD475" s="148">
        <v>7</v>
      </c>
      <c r="DE475" s="148">
        <v>8</v>
      </c>
      <c r="DF475" s="148">
        <v>10</v>
      </c>
      <c r="DG475" s="148">
        <v>20</v>
      </c>
      <c r="DH475" s="148">
        <v>50.5</v>
      </c>
      <c r="DI475" s="148">
        <v>65</v>
      </c>
      <c r="DJ475" s="66" t="s">
        <v>7351</v>
      </c>
      <c r="DK475" s="66" t="s">
        <v>1631</v>
      </c>
      <c r="DL475" s="68" t="str">
        <f t="shared" si="541"/>
        <v>2025EM1100472-MDSDF406</v>
      </c>
      <c r="DM475" s="66" t="str">
        <f t="shared" si="542"/>
        <v>0 missed</v>
      </c>
      <c r="DN475" s="66" t="str">
        <f t="shared" si="543"/>
        <v>0 missed</v>
      </c>
      <c r="DO475" s="62">
        <f t="shared" si="544"/>
        <v>3</v>
      </c>
      <c r="DP475" s="62">
        <f t="shared" si="545"/>
        <v>2</v>
      </c>
      <c r="DQ475" s="67">
        <f t="shared" si="546"/>
        <v>1</v>
      </c>
      <c r="DR475" s="67">
        <f t="shared" si="547"/>
        <v>1</v>
      </c>
      <c r="DS475" s="66" t="str">
        <f t="shared" si="548"/>
        <v>0 missed</v>
      </c>
      <c r="DT475" s="62">
        <f t="shared" si="549"/>
        <v>5</v>
      </c>
      <c r="DU475" s="68">
        <f t="shared" si="550"/>
        <v>1</v>
      </c>
      <c r="DV475" s="68" t="str">
        <f t="shared" si="551"/>
        <v>Q-3 A-2 || Q Total-3, A Total-2</v>
      </c>
      <c r="DW475" s="62" t="str" cm="1">
        <f t="array" ref="DW475">IFERROR(INDEX('Attendance-Slot-1'!$Q$2:$Q$1112,MATCH(1,('Attendance-Slot-1'!$A$2:$A$1112=$C475)*('Attendance-Slot-1'!$G$2:$G$1112=DW$2),0)),"No Data")</f>
        <v>No Data</v>
      </c>
      <c r="DX475" s="62" t="str" cm="1">
        <f t="array" ref="DX475">IFERROR(INDEX('Attendance-Slot-2'!$Q$2:$Q$2595,MATCH(1,('Attendance-Slot-2'!$A$2:$A$2595=$C475)*('Attendance-Slot-2'!$G$2:$G$2595=DW$2),0)),"No Data")</f>
        <v>P-S2_Onsite</v>
      </c>
      <c r="DY475" s="137">
        <f>VLOOKUP($DL475,'Written Exam Marks'!$H:$Q,10,FALSE)</f>
        <v>14</v>
      </c>
      <c r="DZ475" s="137">
        <f>VLOOKUP($DL475,'Written Exam Marks'!$H:$Q,9,FALSE)</f>
        <v>35</v>
      </c>
      <c r="EA475" s="62" t="str">
        <f t="shared" si="552"/>
        <v>Present</v>
      </c>
      <c r="EB475" s="62" t="str">
        <f t="shared" si="553"/>
        <v>P-S2_Onsite</v>
      </c>
      <c r="EC475" s="114" t="str">
        <f t="shared" si="490"/>
        <v>P-0, 
A-0, 
No Data-5</v>
      </c>
      <c r="ED475" s="114" t="str">
        <f t="shared" si="491"/>
        <v>P-5, 
A-0, 
No Data-0</v>
      </c>
      <c r="EE475" s="114" t="str">
        <f t="shared" si="554"/>
        <v>P-S2_Onsite</v>
      </c>
      <c r="EF475" s="114" t="str">
        <f t="shared" si="555"/>
        <v>P-S2_Onsite</v>
      </c>
      <c r="EG475" s="114" t="str">
        <f t="shared" si="556"/>
        <v>P-S2_Onsite</v>
      </c>
      <c r="EH475" s="114" t="str">
        <f t="shared" si="557"/>
        <v>P-S2_Onsite</v>
      </c>
      <c r="EI475" s="114" t="str">
        <f t="shared" si="558"/>
        <v>P-S2_Onsite</v>
      </c>
      <c r="EJ475" s="114" t="str">
        <f t="shared" si="559"/>
        <v>P-5, A-0, No Data-0</v>
      </c>
      <c r="EK475" s="114" t="s">
        <v>10453</v>
      </c>
      <c r="EL475" s="114">
        <v>28.5</v>
      </c>
      <c r="EM475" s="114">
        <v>10</v>
      </c>
      <c r="EN475" s="114">
        <v>56</v>
      </c>
      <c r="EO475" s="114">
        <v>94.5</v>
      </c>
      <c r="EP475" s="114" t="s">
        <v>7217</v>
      </c>
      <c r="EQ475" s="114" t="s">
        <v>1054</v>
      </c>
      <c r="ER475" s="114" t="s">
        <v>4514</v>
      </c>
      <c r="ES475" s="114"/>
      <c r="ET475" s="30" t="s">
        <v>4514</v>
      </c>
    </row>
    <row r="476" spans="1:150" x14ac:dyDescent="0.25">
      <c r="A476" s="114">
        <v>473</v>
      </c>
      <c r="B476" s="114" t="s">
        <v>7224</v>
      </c>
      <c r="C476" s="80" t="s">
        <v>4518</v>
      </c>
      <c r="D476" s="30" t="s">
        <v>4519</v>
      </c>
      <c r="E476" s="30" t="s">
        <v>4520</v>
      </c>
      <c r="F476" s="33" t="s">
        <v>7202</v>
      </c>
      <c r="G476" s="30" t="s">
        <v>4521</v>
      </c>
      <c r="H476" s="143">
        <v>15</v>
      </c>
      <c r="I476" s="143" t="s">
        <v>5</v>
      </c>
      <c r="J476" s="143" t="s">
        <v>5</v>
      </c>
      <c r="K476" s="143" t="s">
        <v>5</v>
      </c>
      <c r="L476" s="143">
        <v>15</v>
      </c>
      <c r="M476" s="143">
        <v>65</v>
      </c>
      <c r="N476" s="40" t="s">
        <v>7314</v>
      </c>
      <c r="O476" s="40" t="s">
        <v>1593</v>
      </c>
      <c r="P476" s="13" t="str">
        <f t="shared" si="492"/>
        <v>2025EM1100473-MDSDF401</v>
      </c>
      <c r="Q476" s="40" t="str">
        <f t="shared" si="493"/>
        <v>2 missed</v>
      </c>
      <c r="R476" s="40" t="str">
        <f t="shared" si="494"/>
        <v>1 missed</v>
      </c>
      <c r="S476" s="40">
        <f t="shared" si="495"/>
        <v>1</v>
      </c>
      <c r="T476" s="40">
        <f t="shared" si="496"/>
        <v>0</v>
      </c>
      <c r="U476" s="41">
        <f t="shared" si="497"/>
        <v>0.33333333333333331</v>
      </c>
      <c r="V476" s="41">
        <f t="shared" si="498"/>
        <v>0</v>
      </c>
      <c r="W476" s="40" t="str">
        <f t="shared" si="499"/>
        <v>3 missed</v>
      </c>
      <c r="X476" s="113">
        <f t="shared" si="500"/>
        <v>1</v>
      </c>
      <c r="Y476" s="13">
        <f t="shared" si="501"/>
        <v>0.25</v>
      </c>
      <c r="Z476" s="13" t="str">
        <f t="shared" si="502"/>
        <v>Q-1 A-0 || Q Total-3, A Total-1</v>
      </c>
      <c r="AA476" s="113" t="str" cm="1">
        <f t="array" ref="AA476">IFERROR(INDEX('Attendance-Slot-1'!$Q$2:$Q$1112,MATCH(1,('Attendance-Slot-1'!$A$2:$A$1112=$C476)*('Attendance-Slot-1'!$G$2:$G$1112=AA$2),0)),"No Data")</f>
        <v>No Data</v>
      </c>
      <c r="AB476" s="113" t="str" cm="1">
        <f t="array" ref="AB476">IFERROR(INDEX('Attendance-Slot-2'!$Q$2:$Q$2595,MATCH(1,('Attendance-Slot-2'!$A$2:$A$2595=$C476)*('Attendance-Slot-2'!$G$2:$G$2595=AA$2),0)),"No Data")</f>
        <v>A-S2_Onsite</v>
      </c>
      <c r="AC476" s="133" t="e">
        <f>VLOOKUP($P476,'Written Exam Marks'!$H:$Q,10,FALSE)</f>
        <v>#N/A</v>
      </c>
      <c r="AD476" s="133" t="e">
        <f>VLOOKUP($P476,'Written Exam Marks'!$H:$Q,9,FALSE)</f>
        <v>#N/A</v>
      </c>
      <c r="AE476" s="113" t="str">
        <f t="shared" si="503"/>
        <v>Absent</v>
      </c>
      <c r="AF476" s="113" t="str">
        <f t="shared" si="504"/>
        <v>A-S2_Onsite</v>
      </c>
      <c r="AG476" s="146">
        <v>10</v>
      </c>
      <c r="AH476" s="146">
        <v>9.5</v>
      </c>
      <c r="AI476" s="146" t="s">
        <v>5</v>
      </c>
      <c r="AJ476" s="146" t="s">
        <v>5</v>
      </c>
      <c r="AK476" s="146" t="s">
        <v>5</v>
      </c>
      <c r="AL476" s="146" t="s">
        <v>5</v>
      </c>
      <c r="AM476" s="146">
        <v>19.5</v>
      </c>
      <c r="AN476" s="146">
        <v>60</v>
      </c>
      <c r="AO476" s="43" t="s">
        <v>7336</v>
      </c>
      <c r="AP476" s="43" t="s">
        <v>1598</v>
      </c>
      <c r="AQ476" s="50" t="str">
        <f t="shared" si="505"/>
        <v>2025EM1100473-MDSDF402</v>
      </c>
      <c r="AR476" s="43" t="str">
        <f t="shared" si="506"/>
        <v>4 missed</v>
      </c>
      <c r="AS476" s="47" t="s">
        <v>7342</v>
      </c>
      <c r="AT476" s="43">
        <f t="shared" si="507"/>
        <v>2</v>
      </c>
      <c r="AU476" s="48" t="s">
        <v>7342</v>
      </c>
      <c r="AV476" s="49">
        <f t="shared" si="508"/>
        <v>0.33333333333333331</v>
      </c>
      <c r="AW476" s="48" t="s">
        <v>7342</v>
      </c>
      <c r="AX476" s="43" t="str">
        <f t="shared" si="509"/>
        <v>4 missed</v>
      </c>
      <c r="AY476" s="42">
        <f t="shared" si="510"/>
        <v>2</v>
      </c>
      <c r="AZ476" s="50">
        <f t="shared" si="511"/>
        <v>0.33333333333333331</v>
      </c>
      <c r="BA476" s="50" t="str">
        <f t="shared" si="512"/>
        <v>Q-2 A-- || Q Total-6, A Total-0</v>
      </c>
      <c r="BB476" s="42" t="str" cm="1">
        <f t="array" ref="BB476">IFERROR(INDEX('Attendance-Slot-1'!$Q$2:$Q$1112,MATCH(1,('Attendance-Slot-1'!$A$2:$A$1112=$C476)*('Attendance-Slot-1'!$G$2:$G$1112=BB$2),0)),"No Data")</f>
        <v>No Data</v>
      </c>
      <c r="BC476" s="42" t="str" cm="1">
        <f t="array" ref="BC476">IFERROR(INDEX('Attendance-Slot-2'!$Q$2:$Q$2595,MATCH(1,('Attendance-Slot-2'!$A$2:$A$2595=$C476)*('Attendance-Slot-2'!$G$2:$G$2595=BB$2),0)),"No Data")</f>
        <v>A-S2_Onsite</v>
      </c>
      <c r="BD476" s="134" t="e">
        <f>VLOOKUP($AQ476,'Written Exam Marks'!$H:$Q,10,FALSE)</f>
        <v>#N/A</v>
      </c>
      <c r="BE476" s="134" t="e">
        <f>VLOOKUP($AQ476,'Written Exam Marks'!$H:$Q,9,FALSE)</f>
        <v>#N/A</v>
      </c>
      <c r="BF476" s="42" t="str">
        <f t="shared" si="513"/>
        <v>Absent</v>
      </c>
      <c r="BG476" s="42" t="str">
        <f t="shared" si="514"/>
        <v>A-S2_Onsite</v>
      </c>
      <c r="BH476" s="147">
        <v>20</v>
      </c>
      <c r="BI476" s="147" t="s">
        <v>5</v>
      </c>
      <c r="BJ476" s="147">
        <v>20</v>
      </c>
      <c r="BK476" s="147">
        <v>60</v>
      </c>
      <c r="BL476" s="52" t="s">
        <v>3697</v>
      </c>
      <c r="BM476" s="52" t="s">
        <v>1606</v>
      </c>
      <c r="BN476" s="57" t="str">
        <f t="shared" si="515"/>
        <v>2025EM1100473-MDSDF403</v>
      </c>
      <c r="BO476" s="52" t="str">
        <f t="shared" si="516"/>
        <v>0 missed</v>
      </c>
      <c r="BP476" s="52" t="str">
        <f t="shared" si="517"/>
        <v>1 missed</v>
      </c>
      <c r="BQ476" s="52">
        <f t="shared" si="518"/>
        <v>1</v>
      </c>
      <c r="BR476" s="52">
        <f t="shared" si="519"/>
        <v>0</v>
      </c>
      <c r="BS476" s="56">
        <f t="shared" si="520"/>
        <v>1</v>
      </c>
      <c r="BT476" s="56">
        <f t="shared" si="521"/>
        <v>0</v>
      </c>
      <c r="BU476" s="52" t="str">
        <f t="shared" si="522"/>
        <v>1 missed</v>
      </c>
      <c r="BV476" s="51">
        <f t="shared" si="523"/>
        <v>1</v>
      </c>
      <c r="BW476" s="57">
        <f t="shared" si="524"/>
        <v>0.5</v>
      </c>
      <c r="BX476" s="57" t="str">
        <f t="shared" si="525"/>
        <v>Q-1 A-0 || Q Total-1, A Total-1</v>
      </c>
      <c r="BY476" s="51" t="str" cm="1">
        <f t="array" ref="BY476">IFERROR(INDEX('Attendance-Slot-1'!$Q$2:$Q$1112,MATCH(1,('Attendance-Slot-1'!$A$2:$A$1112=$C476)*('Attendance-Slot-1'!$G$2:$G$1112=BY$2),0)),"No Data")</f>
        <v>No Data</v>
      </c>
      <c r="BZ476" s="51" t="str" cm="1">
        <f t="array" ref="BZ476">IFERROR(INDEX('Attendance-Slot-2'!$Q$2:$Q$2595,MATCH(1,('Attendance-Slot-2'!$A$2:$A$2595=$C476)*('Attendance-Slot-2'!$G$2:$G$2595=BY$2),0)),"No Data")</f>
        <v>A-S2_Onsite</v>
      </c>
      <c r="CA476" s="135" t="e">
        <f>VLOOKUP($BN476,'Written Exam Marks'!$H:$Q,10,FALSE)</f>
        <v>#N/A</v>
      </c>
      <c r="CB476" s="135" t="e">
        <f>VLOOKUP($BN476,'Written Exam Marks'!$H:$Q,9,FALSE)</f>
        <v>#N/A</v>
      </c>
      <c r="CC476" s="51" t="str">
        <f t="shared" si="526"/>
        <v>Absent</v>
      </c>
      <c r="CD476" s="51" t="str">
        <f t="shared" si="527"/>
        <v>A-S2_Onsite</v>
      </c>
      <c r="CE476" s="29" t="s">
        <v>5</v>
      </c>
      <c r="CF476" s="29" t="s">
        <v>5</v>
      </c>
      <c r="CG476" s="29" t="s">
        <v>5</v>
      </c>
      <c r="CH476" s="29">
        <v>0</v>
      </c>
      <c r="CI476" s="29">
        <v>60</v>
      </c>
      <c r="CJ476" s="61" t="s">
        <v>7343</v>
      </c>
      <c r="CK476" s="61" t="s">
        <v>1613</v>
      </c>
      <c r="CL476" s="10" t="str">
        <f t="shared" si="528"/>
        <v>2025EM1100473-MDSDF404</v>
      </c>
      <c r="CM476" s="61" t="str">
        <f t="shared" si="529"/>
        <v>2 missed</v>
      </c>
      <c r="CN476" s="61" t="str">
        <f t="shared" si="530"/>
        <v>1 missed</v>
      </c>
      <c r="CO476" s="111">
        <f t="shared" si="531"/>
        <v>0</v>
      </c>
      <c r="CP476" s="111">
        <f t="shared" si="532"/>
        <v>0</v>
      </c>
      <c r="CQ476" s="9">
        <f t="shared" si="533"/>
        <v>0</v>
      </c>
      <c r="CR476" s="9">
        <f t="shared" si="534"/>
        <v>0</v>
      </c>
      <c r="CS476" s="61" t="str">
        <f t="shared" si="535"/>
        <v>3 missed</v>
      </c>
      <c r="CT476" s="111">
        <f t="shared" si="536"/>
        <v>0</v>
      </c>
      <c r="CU476" s="10">
        <f t="shared" si="537"/>
        <v>0</v>
      </c>
      <c r="CV476" s="10" t="str">
        <f t="shared" si="538"/>
        <v>Q-0 A-0 || Q Total-2, A Total-1</v>
      </c>
      <c r="CW476" s="111" t="str" cm="1">
        <f t="array" ref="CW476">IFERROR(INDEX('Attendance-Slot-1'!$Q$2:$Q$1112,MATCH(1,('Attendance-Slot-1'!$A$2:$A$1112=$C476)*('Attendance-Slot-1'!$G$2:$G$1112=CW$2),0)),"No Data")</f>
        <v>No Data</v>
      </c>
      <c r="CX476" s="111" t="str" cm="1">
        <f t="array" ref="CX476">IFERROR(INDEX('Attendance-Slot-2'!$Q$2:$Q$2595,MATCH(1,('Attendance-Slot-2'!$A$2:$A$2595=$C476)*('Attendance-Slot-2'!$G$2:$G$2595=CW$2),0)),"No Data")</f>
        <v>A-S2_Onsite</v>
      </c>
      <c r="CY476" s="136" t="e">
        <f>VLOOKUP($CL476,'Written Exam Marks'!$H:$Q,10,FALSE)</f>
        <v>#N/A</v>
      </c>
      <c r="CZ476" s="136" t="e">
        <f>VLOOKUP($CL476,'Written Exam Marks'!$H:$Q,9,FALSE)</f>
        <v>#N/A</v>
      </c>
      <c r="DA476" s="111" t="str">
        <f t="shared" si="539"/>
        <v>Absent</v>
      </c>
      <c r="DB476" s="111" t="str">
        <f t="shared" si="540"/>
        <v>A-S2_Onsite</v>
      </c>
      <c r="DC476" s="148">
        <v>5.5</v>
      </c>
      <c r="DD476" s="148" t="s">
        <v>5</v>
      </c>
      <c r="DE476" s="148" t="s">
        <v>5</v>
      </c>
      <c r="DF476" s="148" t="s">
        <v>5</v>
      </c>
      <c r="DG476" s="148" t="s">
        <v>5</v>
      </c>
      <c r="DH476" s="148">
        <v>5.5</v>
      </c>
      <c r="DI476" s="148">
        <v>65</v>
      </c>
      <c r="DJ476" s="66" t="s">
        <v>7351</v>
      </c>
      <c r="DK476" s="66" t="s">
        <v>1631</v>
      </c>
      <c r="DL476" s="68" t="str">
        <f t="shared" si="541"/>
        <v>2025EM1100473-MDSDF406</v>
      </c>
      <c r="DM476" s="66" t="str">
        <f t="shared" si="542"/>
        <v>2 missed</v>
      </c>
      <c r="DN476" s="66" t="str">
        <f t="shared" si="543"/>
        <v>2 missed</v>
      </c>
      <c r="DO476" s="62">
        <f t="shared" si="544"/>
        <v>1</v>
      </c>
      <c r="DP476" s="62">
        <f t="shared" si="545"/>
        <v>0</v>
      </c>
      <c r="DQ476" s="67">
        <f t="shared" si="546"/>
        <v>0.33333333333333331</v>
      </c>
      <c r="DR476" s="67">
        <f t="shared" si="547"/>
        <v>0</v>
      </c>
      <c r="DS476" s="66" t="str">
        <f t="shared" si="548"/>
        <v>4 missed</v>
      </c>
      <c r="DT476" s="62">
        <f t="shared" si="549"/>
        <v>1</v>
      </c>
      <c r="DU476" s="68">
        <f t="shared" si="550"/>
        <v>0.2</v>
      </c>
      <c r="DV476" s="68" t="str">
        <f t="shared" si="551"/>
        <v>Q-1 A-0 || Q Total-3, A Total-2</v>
      </c>
      <c r="DW476" s="62" t="str" cm="1">
        <f t="array" ref="DW476">IFERROR(INDEX('Attendance-Slot-1'!$Q$2:$Q$1112,MATCH(1,('Attendance-Slot-1'!$A$2:$A$1112=$C476)*('Attendance-Slot-1'!$G$2:$G$1112=DW$2),0)),"No Data")</f>
        <v>No Data</v>
      </c>
      <c r="DX476" s="62" t="str" cm="1">
        <f t="array" ref="DX476">IFERROR(INDEX('Attendance-Slot-2'!$Q$2:$Q$2595,MATCH(1,('Attendance-Slot-2'!$A$2:$A$2595=$C476)*('Attendance-Slot-2'!$G$2:$G$2595=DW$2),0)),"No Data")</f>
        <v>A-S2_Onsite</v>
      </c>
      <c r="DY476" s="137" t="e">
        <f>VLOOKUP($DL476,'Written Exam Marks'!$H:$Q,10,FALSE)</f>
        <v>#N/A</v>
      </c>
      <c r="DZ476" s="137" t="e">
        <f>VLOOKUP($DL476,'Written Exam Marks'!$H:$Q,9,FALSE)</f>
        <v>#N/A</v>
      </c>
      <c r="EA476" s="62" t="str">
        <f t="shared" si="552"/>
        <v>Absent</v>
      </c>
      <c r="EB476" s="62" t="str">
        <f t="shared" si="553"/>
        <v>A-S2_Onsite</v>
      </c>
      <c r="EC476" s="114" t="str">
        <f t="shared" si="490"/>
        <v>P-0, 
A-0, 
No Data-5</v>
      </c>
      <c r="ED476" s="114" t="str">
        <f t="shared" si="491"/>
        <v>P-0, 
A-5, 
No Data-0</v>
      </c>
      <c r="EE476" s="114" t="str">
        <f t="shared" si="554"/>
        <v>A-S2_Onsite</v>
      </c>
      <c r="EF476" s="114" t="str">
        <f t="shared" si="555"/>
        <v>A-S2_Onsite</v>
      </c>
      <c r="EG476" s="114" t="str">
        <f t="shared" si="556"/>
        <v>A-S2_Onsite</v>
      </c>
      <c r="EH476" s="114" t="str">
        <f t="shared" si="557"/>
        <v>A-S2_Onsite</v>
      </c>
      <c r="EI476" s="114" t="str">
        <f t="shared" si="558"/>
        <v>A-S2_Onsite</v>
      </c>
      <c r="EJ476" s="114" t="str">
        <f t="shared" si="559"/>
        <v>P-0, A-5, No Data-0</v>
      </c>
      <c r="EK476" s="114" t="s">
        <v>10453</v>
      </c>
      <c r="EL476" s="114">
        <v>29</v>
      </c>
      <c r="EM476" s="114">
        <v>9</v>
      </c>
      <c r="EN476" s="114" t="s">
        <v>10455</v>
      </c>
      <c r="EO476" s="114">
        <v>38</v>
      </c>
      <c r="EP476" s="114" t="s">
        <v>7218</v>
      </c>
      <c r="EQ476" s="114" t="s">
        <v>1054</v>
      </c>
      <c r="ER476" s="114" t="s">
        <v>4518</v>
      </c>
      <c r="ES476" s="114" t="s">
        <v>7218</v>
      </c>
      <c r="ET476" s="30" t="s">
        <v>4518</v>
      </c>
    </row>
    <row r="477" spans="1:150" x14ac:dyDescent="0.25">
      <c r="A477" s="114">
        <v>474</v>
      </c>
      <c r="B477" s="114" t="s">
        <v>7224</v>
      </c>
      <c r="C477" s="80" t="s">
        <v>3307</v>
      </c>
      <c r="D477" s="30" t="s">
        <v>3308</v>
      </c>
      <c r="E477" s="30" t="s">
        <v>3309</v>
      </c>
      <c r="F477" s="33" t="s">
        <v>7202</v>
      </c>
      <c r="G477" s="30" t="s">
        <v>3310</v>
      </c>
      <c r="H477" s="143">
        <v>15</v>
      </c>
      <c r="I477" s="143">
        <v>15</v>
      </c>
      <c r="J477" s="143">
        <v>17</v>
      </c>
      <c r="K477" s="143">
        <v>15</v>
      </c>
      <c r="L477" s="143">
        <v>62</v>
      </c>
      <c r="M477" s="143">
        <v>65</v>
      </c>
      <c r="N477" s="40" t="s">
        <v>7314</v>
      </c>
      <c r="O477" s="40" t="s">
        <v>1593</v>
      </c>
      <c r="P477" s="13" t="str">
        <f t="shared" si="492"/>
        <v>2025EM1100474-MDSDF401</v>
      </c>
      <c r="Q477" s="40" t="str">
        <f t="shared" si="493"/>
        <v>0 missed</v>
      </c>
      <c r="R477" s="40" t="str">
        <f t="shared" si="494"/>
        <v>0 missed</v>
      </c>
      <c r="S477" s="40">
        <f t="shared" si="495"/>
        <v>3</v>
      </c>
      <c r="T477" s="40">
        <f t="shared" si="496"/>
        <v>1</v>
      </c>
      <c r="U477" s="41">
        <f t="shared" si="497"/>
        <v>1</v>
      </c>
      <c r="V477" s="41">
        <f t="shared" si="498"/>
        <v>1</v>
      </c>
      <c r="W477" s="40" t="str">
        <f t="shared" si="499"/>
        <v>0 missed</v>
      </c>
      <c r="X477" s="113">
        <f t="shared" si="500"/>
        <v>4</v>
      </c>
      <c r="Y477" s="13">
        <f t="shared" si="501"/>
        <v>1</v>
      </c>
      <c r="Z477" s="13" t="str">
        <f t="shared" si="502"/>
        <v>Q-3 A-1 || Q Total-3, A Total-1</v>
      </c>
      <c r="AA477" s="113" t="str" cm="1">
        <f t="array" ref="AA477">IFERROR(INDEX('Attendance-Slot-1'!$Q$2:$Q$1112,MATCH(1,('Attendance-Slot-1'!$A$2:$A$1112=$C477)*('Attendance-Slot-1'!$G$2:$G$1112=AA$2),0)),"No Data")</f>
        <v>No Data</v>
      </c>
      <c r="AB477" s="113" t="str" cm="1">
        <f t="array" ref="AB477">IFERROR(INDEX('Attendance-Slot-2'!$Q$2:$Q$2595,MATCH(1,('Attendance-Slot-2'!$A$2:$A$2595=$C477)*('Attendance-Slot-2'!$G$2:$G$2595=AA$2),0)),"No Data")</f>
        <v>P-S2_Onsite</v>
      </c>
      <c r="AC477" s="133">
        <f>VLOOKUP($P477,'Written Exam Marks'!$H:$Q,10,FALSE)</f>
        <v>16</v>
      </c>
      <c r="AD477" s="133">
        <f>VLOOKUP($P477,'Written Exam Marks'!$H:$Q,9,FALSE)</f>
        <v>35</v>
      </c>
      <c r="AE477" s="113" t="str">
        <f t="shared" si="503"/>
        <v>Present</v>
      </c>
      <c r="AF477" s="113" t="str">
        <f t="shared" si="504"/>
        <v>P-S2_Onsite</v>
      </c>
      <c r="AG477" s="146">
        <v>9.5</v>
      </c>
      <c r="AH477" s="146">
        <v>10</v>
      </c>
      <c r="AI477" s="146">
        <v>10</v>
      </c>
      <c r="AJ477" s="146">
        <v>10</v>
      </c>
      <c r="AK477" s="146">
        <v>10</v>
      </c>
      <c r="AL477" s="146">
        <v>10</v>
      </c>
      <c r="AM477" s="146">
        <v>59.5</v>
      </c>
      <c r="AN477" s="146">
        <v>60</v>
      </c>
      <c r="AO477" s="43" t="s">
        <v>7336</v>
      </c>
      <c r="AP477" s="43" t="s">
        <v>1598</v>
      </c>
      <c r="AQ477" s="50" t="str">
        <f t="shared" si="505"/>
        <v>2025EM1100474-MDSDF402</v>
      </c>
      <c r="AR477" s="43" t="str">
        <f t="shared" si="506"/>
        <v>0 missed</v>
      </c>
      <c r="AS477" s="47" t="s">
        <v>7342</v>
      </c>
      <c r="AT477" s="43">
        <f t="shared" si="507"/>
        <v>6</v>
      </c>
      <c r="AU477" s="48" t="s">
        <v>7342</v>
      </c>
      <c r="AV477" s="49">
        <f t="shared" si="508"/>
        <v>1</v>
      </c>
      <c r="AW477" s="48" t="s">
        <v>7342</v>
      </c>
      <c r="AX477" s="43" t="str">
        <f t="shared" si="509"/>
        <v>0 missed</v>
      </c>
      <c r="AY477" s="42">
        <f t="shared" si="510"/>
        <v>6</v>
      </c>
      <c r="AZ477" s="50">
        <f t="shared" si="511"/>
        <v>1</v>
      </c>
      <c r="BA477" s="50" t="str">
        <f t="shared" si="512"/>
        <v>Q-6 A-- || Q Total-6, A Total-0</v>
      </c>
      <c r="BB477" s="42" t="str" cm="1">
        <f t="array" ref="BB477">IFERROR(INDEX('Attendance-Slot-1'!$Q$2:$Q$1112,MATCH(1,('Attendance-Slot-1'!$A$2:$A$1112=$C477)*('Attendance-Slot-1'!$G$2:$G$1112=BB$2),0)),"No Data")</f>
        <v>P-S1_Onsite</v>
      </c>
      <c r="BC477" s="42" t="str" cm="1">
        <f t="array" ref="BC477">IFERROR(INDEX('Attendance-Slot-2'!$Q$2:$Q$2595,MATCH(1,('Attendance-Slot-2'!$A$2:$A$2595=$C477)*('Attendance-Slot-2'!$G$2:$G$2595=BB$2),0)),"No Data")</f>
        <v>No Data</v>
      </c>
      <c r="BD477" s="134">
        <f>VLOOKUP($AQ477,'Written Exam Marks'!$H:$Q,10,FALSE)</f>
        <v>30</v>
      </c>
      <c r="BE477" s="134">
        <f>VLOOKUP($AQ477,'Written Exam Marks'!$H:$Q,9,FALSE)</f>
        <v>40</v>
      </c>
      <c r="BF477" s="42" t="str">
        <f t="shared" si="513"/>
        <v>Present</v>
      </c>
      <c r="BG477" s="42" t="str">
        <f t="shared" si="514"/>
        <v>P-S1_Onsite</v>
      </c>
      <c r="BH477" s="147">
        <v>19</v>
      </c>
      <c r="BI477" s="147">
        <v>25</v>
      </c>
      <c r="BJ477" s="147">
        <v>44</v>
      </c>
      <c r="BK477" s="147">
        <v>60</v>
      </c>
      <c r="BL477" s="52" t="s">
        <v>3697</v>
      </c>
      <c r="BM477" s="52" t="s">
        <v>1606</v>
      </c>
      <c r="BN477" s="57" t="str">
        <f t="shared" si="515"/>
        <v>2025EM1100474-MDSDF403</v>
      </c>
      <c r="BO477" s="52" t="str">
        <f t="shared" si="516"/>
        <v>0 missed</v>
      </c>
      <c r="BP477" s="52" t="str">
        <f t="shared" si="517"/>
        <v>0 missed</v>
      </c>
      <c r="BQ477" s="52">
        <f t="shared" si="518"/>
        <v>1</v>
      </c>
      <c r="BR477" s="52">
        <f t="shared" si="519"/>
        <v>1</v>
      </c>
      <c r="BS477" s="56">
        <f t="shared" si="520"/>
        <v>1</v>
      </c>
      <c r="BT477" s="56">
        <f t="shared" si="521"/>
        <v>1</v>
      </c>
      <c r="BU477" s="52" t="str">
        <f t="shared" si="522"/>
        <v>0 missed</v>
      </c>
      <c r="BV477" s="51">
        <f t="shared" si="523"/>
        <v>2</v>
      </c>
      <c r="BW477" s="57">
        <f t="shared" si="524"/>
        <v>1</v>
      </c>
      <c r="BX477" s="57" t="str">
        <f t="shared" si="525"/>
        <v>Q-1 A-1 || Q Total-1, A Total-1</v>
      </c>
      <c r="BY477" s="51" t="str" cm="1">
        <f t="array" ref="BY477">IFERROR(INDEX('Attendance-Slot-1'!$Q$2:$Q$1112,MATCH(1,('Attendance-Slot-1'!$A$2:$A$1112=$C477)*('Attendance-Slot-1'!$G$2:$G$1112=BY$2),0)),"No Data")</f>
        <v>P-S1_Onsite</v>
      </c>
      <c r="BZ477" s="51" t="str" cm="1">
        <f t="array" ref="BZ477">IFERROR(INDEX('Attendance-Slot-2'!$Q$2:$Q$2595,MATCH(1,('Attendance-Slot-2'!$A$2:$A$2595=$C477)*('Attendance-Slot-2'!$G$2:$G$2595=BY$2),0)),"No Data")</f>
        <v>No Data</v>
      </c>
      <c r="CA477" s="135">
        <f>VLOOKUP($BN477,'Written Exam Marks'!$H:$Q,10,FALSE)</f>
        <v>17</v>
      </c>
      <c r="CB477" s="135">
        <f>VLOOKUP($BN477,'Written Exam Marks'!$H:$Q,9,FALSE)</f>
        <v>40</v>
      </c>
      <c r="CC477" s="51" t="str">
        <f t="shared" si="526"/>
        <v>Present</v>
      </c>
      <c r="CD477" s="51" t="str">
        <f t="shared" si="527"/>
        <v>P-S1_Onsite</v>
      </c>
      <c r="CE477" s="29">
        <v>20</v>
      </c>
      <c r="CF477" s="29">
        <v>20</v>
      </c>
      <c r="CG477" s="29">
        <v>18</v>
      </c>
      <c r="CH477" s="29">
        <v>58</v>
      </c>
      <c r="CI477" s="29">
        <v>60</v>
      </c>
      <c r="CJ477" s="61" t="s">
        <v>7343</v>
      </c>
      <c r="CK477" s="61" t="s">
        <v>1613</v>
      </c>
      <c r="CL477" s="10" t="str">
        <f t="shared" si="528"/>
        <v>2025EM1100474-MDSDF404</v>
      </c>
      <c r="CM477" s="61" t="str">
        <f t="shared" si="529"/>
        <v>0 missed</v>
      </c>
      <c r="CN477" s="61" t="str">
        <f t="shared" si="530"/>
        <v>0 missed</v>
      </c>
      <c r="CO477" s="111">
        <f t="shared" si="531"/>
        <v>2</v>
      </c>
      <c r="CP477" s="111">
        <f t="shared" si="532"/>
        <v>1</v>
      </c>
      <c r="CQ477" s="9">
        <f t="shared" si="533"/>
        <v>1</v>
      </c>
      <c r="CR477" s="9">
        <f t="shared" si="534"/>
        <v>1</v>
      </c>
      <c r="CS477" s="61" t="str">
        <f t="shared" si="535"/>
        <v>0 missed</v>
      </c>
      <c r="CT477" s="111">
        <f t="shared" si="536"/>
        <v>3</v>
      </c>
      <c r="CU477" s="10">
        <f t="shared" si="537"/>
        <v>1</v>
      </c>
      <c r="CV477" s="10" t="str">
        <f t="shared" si="538"/>
        <v>Q-2 A-1 || Q Total-2, A Total-1</v>
      </c>
      <c r="CW477" s="111" t="str" cm="1">
        <f t="array" ref="CW477">IFERROR(INDEX('Attendance-Slot-1'!$Q$2:$Q$1112,MATCH(1,('Attendance-Slot-1'!$A$2:$A$1112=$C477)*('Attendance-Slot-1'!$G$2:$G$1112=CW$2),0)),"No Data")</f>
        <v>No Data</v>
      </c>
      <c r="CX477" s="111" t="str" cm="1">
        <f t="array" ref="CX477">IFERROR(INDEX('Attendance-Slot-2'!$Q$2:$Q$2595,MATCH(1,('Attendance-Slot-2'!$A$2:$A$2595=$C477)*('Attendance-Slot-2'!$G$2:$G$2595=CW$2),0)),"No Data")</f>
        <v>P-S2_Onsite</v>
      </c>
      <c r="CY477" s="136">
        <f>VLOOKUP($CL477,'Written Exam Marks'!$H:$Q,10,FALSE)</f>
        <v>11.5</v>
      </c>
      <c r="CZ477" s="136">
        <f>VLOOKUP($CL477,'Written Exam Marks'!$H:$Q,9,FALSE)</f>
        <v>40</v>
      </c>
      <c r="DA477" s="111" t="str">
        <f t="shared" si="539"/>
        <v>Present</v>
      </c>
      <c r="DB477" s="111" t="str">
        <f t="shared" si="540"/>
        <v>P-S2_Onsite</v>
      </c>
      <c r="DC477" s="148">
        <v>5.5</v>
      </c>
      <c r="DD477" s="148">
        <v>7</v>
      </c>
      <c r="DE477" s="148">
        <v>8</v>
      </c>
      <c r="DF477" s="148">
        <v>8</v>
      </c>
      <c r="DG477" s="148">
        <v>9</v>
      </c>
      <c r="DH477" s="148">
        <v>37.5</v>
      </c>
      <c r="DI477" s="148">
        <v>65</v>
      </c>
      <c r="DJ477" s="66" t="s">
        <v>7351</v>
      </c>
      <c r="DK477" s="66" t="s">
        <v>1631</v>
      </c>
      <c r="DL477" s="68" t="str">
        <f t="shared" si="541"/>
        <v>2025EM1100474-MDSDF406</v>
      </c>
      <c r="DM477" s="66" t="str">
        <f t="shared" si="542"/>
        <v>0 missed</v>
      </c>
      <c r="DN477" s="66" t="str">
        <f t="shared" si="543"/>
        <v>0 missed</v>
      </c>
      <c r="DO477" s="62">
        <f t="shared" si="544"/>
        <v>3</v>
      </c>
      <c r="DP477" s="62">
        <f t="shared" si="545"/>
        <v>2</v>
      </c>
      <c r="DQ477" s="67">
        <f t="shared" si="546"/>
        <v>1</v>
      </c>
      <c r="DR477" s="67">
        <f t="shared" si="547"/>
        <v>1</v>
      </c>
      <c r="DS477" s="66" t="str">
        <f t="shared" si="548"/>
        <v>0 missed</v>
      </c>
      <c r="DT477" s="62">
        <f t="shared" si="549"/>
        <v>5</v>
      </c>
      <c r="DU477" s="68">
        <f t="shared" si="550"/>
        <v>1</v>
      </c>
      <c r="DV477" s="68" t="str">
        <f t="shared" si="551"/>
        <v>Q-3 A-2 || Q Total-3, A Total-2</v>
      </c>
      <c r="DW477" s="62" t="str" cm="1">
        <f t="array" ref="DW477">IFERROR(INDEX('Attendance-Slot-1'!$Q$2:$Q$1112,MATCH(1,('Attendance-Slot-1'!$A$2:$A$1112=$C477)*('Attendance-Slot-1'!$G$2:$G$1112=DW$2),0)),"No Data")</f>
        <v>P-S1_Onsite</v>
      </c>
      <c r="DX477" s="62" t="str" cm="1">
        <f t="array" ref="DX477">IFERROR(INDEX('Attendance-Slot-2'!$Q$2:$Q$2595,MATCH(1,('Attendance-Slot-2'!$A$2:$A$2595=$C477)*('Attendance-Slot-2'!$G$2:$G$2595=DW$2),0)),"No Data")</f>
        <v>No Data</v>
      </c>
      <c r="DY477" s="137">
        <f>VLOOKUP($DL477,'Written Exam Marks'!$H:$Q,10,FALSE)</f>
        <v>19</v>
      </c>
      <c r="DZ477" s="137">
        <f>VLOOKUP($DL477,'Written Exam Marks'!$H:$Q,9,FALSE)</f>
        <v>35</v>
      </c>
      <c r="EA477" s="62" t="str">
        <f t="shared" si="552"/>
        <v>Present</v>
      </c>
      <c r="EB477" s="62" t="str">
        <f t="shared" si="553"/>
        <v>P-S1_Onsite</v>
      </c>
      <c r="EC477" s="114" t="str">
        <f t="shared" si="490"/>
        <v>P-3, 
A-0, 
No Data-2</v>
      </c>
      <c r="ED477" s="114" t="str">
        <f t="shared" si="491"/>
        <v>P-2, 
A-0, 
No Data-3</v>
      </c>
      <c r="EE477" s="114" t="str">
        <f t="shared" si="554"/>
        <v>P-S2_Onsite</v>
      </c>
      <c r="EF477" s="114" t="str">
        <f t="shared" si="555"/>
        <v>P-S1_Onsite</v>
      </c>
      <c r="EG477" s="114" t="str">
        <f t="shared" si="556"/>
        <v>P-S1_Onsite</v>
      </c>
      <c r="EH477" s="114" t="str">
        <f t="shared" si="557"/>
        <v>P-S2_Onsite</v>
      </c>
      <c r="EI477" s="114" t="str">
        <f t="shared" si="558"/>
        <v>P-S1_Onsite</v>
      </c>
      <c r="EJ477" s="114" t="str">
        <f t="shared" si="559"/>
        <v>P-5, A-0, No Data-0</v>
      </c>
      <c r="EK477" s="114" t="s">
        <v>10453</v>
      </c>
      <c r="EL477" s="114">
        <v>29.5</v>
      </c>
      <c r="EM477" s="114">
        <v>10</v>
      </c>
      <c r="EN477" s="114">
        <v>28</v>
      </c>
      <c r="EO477" s="114">
        <v>67.5</v>
      </c>
      <c r="EP477" s="114" t="s">
        <v>7217</v>
      </c>
      <c r="EQ477" s="114" t="s">
        <v>1054</v>
      </c>
      <c r="ER477" s="114" t="s">
        <v>3307</v>
      </c>
      <c r="ES477" s="114"/>
      <c r="ET477" s="30" t="s">
        <v>3307</v>
      </c>
    </row>
    <row r="478" spans="1:150" x14ac:dyDescent="0.25">
      <c r="A478" s="114">
        <v>475</v>
      </c>
      <c r="B478" s="114" t="s">
        <v>7224</v>
      </c>
      <c r="C478" s="80" t="s">
        <v>3314</v>
      </c>
      <c r="D478" s="30" t="s">
        <v>3315</v>
      </c>
      <c r="E478" s="30" t="s">
        <v>3316</v>
      </c>
      <c r="F478" s="33" t="s">
        <v>7201</v>
      </c>
      <c r="G478" s="30" t="s">
        <v>3317</v>
      </c>
      <c r="H478" s="143">
        <v>15</v>
      </c>
      <c r="I478" s="143">
        <v>15</v>
      </c>
      <c r="J478" s="143">
        <v>17</v>
      </c>
      <c r="K478" s="143">
        <v>15</v>
      </c>
      <c r="L478" s="143">
        <v>62</v>
      </c>
      <c r="M478" s="143">
        <v>65</v>
      </c>
      <c r="N478" s="40" t="s">
        <v>7314</v>
      </c>
      <c r="O478" s="40" t="s">
        <v>1593</v>
      </c>
      <c r="P478" s="13" t="str">
        <f t="shared" si="492"/>
        <v>2025EM1100475-MDSDF401</v>
      </c>
      <c r="Q478" s="40" t="str">
        <f t="shared" si="493"/>
        <v>0 missed</v>
      </c>
      <c r="R478" s="40" t="str">
        <f t="shared" si="494"/>
        <v>0 missed</v>
      </c>
      <c r="S478" s="40">
        <f t="shared" si="495"/>
        <v>3</v>
      </c>
      <c r="T478" s="40">
        <f t="shared" si="496"/>
        <v>1</v>
      </c>
      <c r="U478" s="41">
        <f t="shared" si="497"/>
        <v>1</v>
      </c>
      <c r="V478" s="41">
        <f t="shared" si="498"/>
        <v>1</v>
      </c>
      <c r="W478" s="40" t="str">
        <f t="shared" si="499"/>
        <v>0 missed</v>
      </c>
      <c r="X478" s="113">
        <f t="shared" si="500"/>
        <v>4</v>
      </c>
      <c r="Y478" s="13">
        <f t="shared" si="501"/>
        <v>1</v>
      </c>
      <c r="Z478" s="13" t="str">
        <f t="shared" si="502"/>
        <v>Q-3 A-1 || Q Total-3, A Total-1</v>
      </c>
      <c r="AA478" s="113" t="str" cm="1">
        <f t="array" ref="AA478">IFERROR(INDEX('Attendance-Slot-1'!$Q$2:$Q$1112,MATCH(1,('Attendance-Slot-1'!$A$2:$A$1112=$C478)*('Attendance-Slot-1'!$G$2:$G$1112=AA$2),0)),"No Data")</f>
        <v>P-S1_Onsite</v>
      </c>
      <c r="AB478" s="113" t="str" cm="1">
        <f t="array" ref="AB478">IFERROR(INDEX('Attendance-Slot-2'!$Q$2:$Q$2595,MATCH(1,('Attendance-Slot-2'!$A$2:$A$2595=$C478)*('Attendance-Slot-2'!$G$2:$G$2595=AA$2),0)),"No Data")</f>
        <v>No Data</v>
      </c>
      <c r="AC478" s="133">
        <f>VLOOKUP($P478,'Written Exam Marks'!$H:$Q,10,FALSE)</f>
        <v>12</v>
      </c>
      <c r="AD478" s="133">
        <f>VLOOKUP($P478,'Written Exam Marks'!$H:$Q,9,FALSE)</f>
        <v>35</v>
      </c>
      <c r="AE478" s="113" t="str">
        <f t="shared" si="503"/>
        <v>Present</v>
      </c>
      <c r="AF478" s="113" t="str">
        <f t="shared" si="504"/>
        <v>P-S1_Onsite</v>
      </c>
      <c r="AG478" s="146">
        <v>9.5</v>
      </c>
      <c r="AH478" s="146">
        <v>9.5</v>
      </c>
      <c r="AI478" s="146">
        <v>10</v>
      </c>
      <c r="AJ478" s="146">
        <v>10</v>
      </c>
      <c r="AK478" s="146">
        <v>10</v>
      </c>
      <c r="AL478" s="146" t="s">
        <v>5</v>
      </c>
      <c r="AM478" s="146">
        <v>49</v>
      </c>
      <c r="AN478" s="146">
        <v>60</v>
      </c>
      <c r="AO478" s="43" t="s">
        <v>7336</v>
      </c>
      <c r="AP478" s="43" t="s">
        <v>1598</v>
      </c>
      <c r="AQ478" s="50" t="str">
        <f t="shared" si="505"/>
        <v>2025EM1100475-MDSDF402</v>
      </c>
      <c r="AR478" s="43" t="str">
        <f t="shared" si="506"/>
        <v>1 missed</v>
      </c>
      <c r="AS478" s="47" t="s">
        <v>7342</v>
      </c>
      <c r="AT478" s="43">
        <f t="shared" si="507"/>
        <v>5</v>
      </c>
      <c r="AU478" s="48" t="s">
        <v>7342</v>
      </c>
      <c r="AV478" s="49">
        <f t="shared" si="508"/>
        <v>0.83333333333333337</v>
      </c>
      <c r="AW478" s="48" t="s">
        <v>7342</v>
      </c>
      <c r="AX478" s="43" t="str">
        <f t="shared" si="509"/>
        <v>1 missed</v>
      </c>
      <c r="AY478" s="42">
        <f t="shared" si="510"/>
        <v>5</v>
      </c>
      <c r="AZ478" s="50">
        <f t="shared" si="511"/>
        <v>0.83333333333333337</v>
      </c>
      <c r="BA478" s="50" t="str">
        <f t="shared" si="512"/>
        <v>Q-5 A-- || Q Total-6, A Total-0</v>
      </c>
      <c r="BB478" s="42" t="str" cm="1">
        <f t="array" ref="BB478">IFERROR(INDEX('Attendance-Slot-1'!$Q$2:$Q$1112,MATCH(1,('Attendance-Slot-1'!$A$2:$A$1112=$C478)*('Attendance-Slot-1'!$G$2:$G$1112=BB$2),0)),"No Data")</f>
        <v>P-S1_Onsite</v>
      </c>
      <c r="BC478" s="42" t="str" cm="1">
        <f t="array" ref="BC478">IFERROR(INDEX('Attendance-Slot-2'!$Q$2:$Q$2595,MATCH(1,('Attendance-Slot-2'!$A$2:$A$2595=$C478)*('Attendance-Slot-2'!$G$2:$G$2595=BB$2),0)),"No Data")</f>
        <v>No Data</v>
      </c>
      <c r="BD478" s="134">
        <f>VLOOKUP($AQ478,'Written Exam Marks'!$H:$Q,10,FALSE)</f>
        <v>36</v>
      </c>
      <c r="BE478" s="134">
        <f>VLOOKUP($AQ478,'Written Exam Marks'!$H:$Q,9,FALSE)</f>
        <v>40</v>
      </c>
      <c r="BF478" s="42" t="str">
        <f t="shared" si="513"/>
        <v>Present</v>
      </c>
      <c r="BG478" s="42" t="str">
        <f t="shared" si="514"/>
        <v>P-S1_Onsite</v>
      </c>
      <c r="BH478" s="147">
        <v>20</v>
      </c>
      <c r="BI478" s="147">
        <v>24</v>
      </c>
      <c r="BJ478" s="147">
        <v>44</v>
      </c>
      <c r="BK478" s="147">
        <v>60</v>
      </c>
      <c r="BL478" s="52" t="s">
        <v>3697</v>
      </c>
      <c r="BM478" s="52" t="s">
        <v>1606</v>
      </c>
      <c r="BN478" s="57" t="str">
        <f t="shared" si="515"/>
        <v>2025EM1100475-MDSDF403</v>
      </c>
      <c r="BO478" s="52" t="str">
        <f t="shared" si="516"/>
        <v>0 missed</v>
      </c>
      <c r="BP478" s="52" t="str">
        <f t="shared" si="517"/>
        <v>0 missed</v>
      </c>
      <c r="BQ478" s="52">
        <f t="shared" si="518"/>
        <v>1</v>
      </c>
      <c r="BR478" s="52">
        <f t="shared" si="519"/>
        <v>1</v>
      </c>
      <c r="BS478" s="56">
        <f t="shared" si="520"/>
        <v>1</v>
      </c>
      <c r="BT478" s="56">
        <f t="shared" si="521"/>
        <v>1</v>
      </c>
      <c r="BU478" s="52" t="str">
        <f t="shared" si="522"/>
        <v>0 missed</v>
      </c>
      <c r="BV478" s="51">
        <f t="shared" si="523"/>
        <v>2</v>
      </c>
      <c r="BW478" s="57">
        <f t="shared" si="524"/>
        <v>1</v>
      </c>
      <c r="BX478" s="57" t="str">
        <f t="shared" si="525"/>
        <v>Q-1 A-1 || Q Total-1, A Total-1</v>
      </c>
      <c r="BY478" s="51" t="str" cm="1">
        <f t="array" ref="BY478">IFERROR(INDEX('Attendance-Slot-1'!$Q$2:$Q$1112,MATCH(1,('Attendance-Slot-1'!$A$2:$A$1112=$C478)*('Attendance-Slot-1'!$G$2:$G$1112=BY$2),0)),"No Data")</f>
        <v>P-S1_Onsite</v>
      </c>
      <c r="BZ478" s="51" t="str" cm="1">
        <f t="array" ref="BZ478">IFERROR(INDEX('Attendance-Slot-2'!$Q$2:$Q$2595,MATCH(1,('Attendance-Slot-2'!$A$2:$A$2595=$C478)*('Attendance-Slot-2'!$G$2:$G$2595=BY$2),0)),"No Data")</f>
        <v>No Data</v>
      </c>
      <c r="CA478" s="135">
        <f>VLOOKUP($BN478,'Written Exam Marks'!$H:$Q,10,FALSE)</f>
        <v>34</v>
      </c>
      <c r="CB478" s="135">
        <f>VLOOKUP($BN478,'Written Exam Marks'!$H:$Q,9,FALSE)</f>
        <v>40</v>
      </c>
      <c r="CC478" s="51" t="str">
        <f t="shared" si="526"/>
        <v>Present</v>
      </c>
      <c r="CD478" s="51" t="str">
        <f t="shared" si="527"/>
        <v>P-S1_Onsite</v>
      </c>
      <c r="CE478" s="29">
        <v>18</v>
      </c>
      <c r="CF478" s="29">
        <v>20</v>
      </c>
      <c r="CG478" s="29">
        <v>17</v>
      </c>
      <c r="CH478" s="29">
        <v>55</v>
      </c>
      <c r="CI478" s="29">
        <v>60</v>
      </c>
      <c r="CJ478" s="61" t="s">
        <v>7343</v>
      </c>
      <c r="CK478" s="61" t="s">
        <v>1613</v>
      </c>
      <c r="CL478" s="10" t="str">
        <f t="shared" si="528"/>
        <v>2025EM1100475-MDSDF404</v>
      </c>
      <c r="CM478" s="61" t="str">
        <f t="shared" si="529"/>
        <v>0 missed</v>
      </c>
      <c r="CN478" s="61" t="str">
        <f t="shared" si="530"/>
        <v>0 missed</v>
      </c>
      <c r="CO478" s="111">
        <f t="shared" si="531"/>
        <v>2</v>
      </c>
      <c r="CP478" s="111">
        <f t="shared" si="532"/>
        <v>1</v>
      </c>
      <c r="CQ478" s="9">
        <f t="shared" si="533"/>
        <v>1</v>
      </c>
      <c r="CR478" s="9">
        <f t="shared" si="534"/>
        <v>1</v>
      </c>
      <c r="CS478" s="61" t="str">
        <f t="shared" si="535"/>
        <v>0 missed</v>
      </c>
      <c r="CT478" s="111">
        <f t="shared" si="536"/>
        <v>3</v>
      </c>
      <c r="CU478" s="10">
        <f t="shared" si="537"/>
        <v>1</v>
      </c>
      <c r="CV478" s="10" t="str">
        <f t="shared" si="538"/>
        <v>Q-2 A-1 || Q Total-2, A Total-1</v>
      </c>
      <c r="CW478" s="111" t="str" cm="1">
        <f t="array" ref="CW478">IFERROR(INDEX('Attendance-Slot-1'!$Q$2:$Q$1112,MATCH(1,('Attendance-Slot-1'!$A$2:$A$1112=$C478)*('Attendance-Slot-1'!$G$2:$G$1112=CW$2),0)),"No Data")</f>
        <v>A-S1_Onsite</v>
      </c>
      <c r="CX478" s="111" t="str" cm="1">
        <f t="array" ref="CX478">IFERROR(INDEX('Attendance-Slot-2'!$Q$2:$Q$2595,MATCH(1,('Attendance-Slot-2'!$A$2:$A$2595=$C478)*('Attendance-Slot-2'!$G$2:$G$2595=CW$2),0)),"No Data")</f>
        <v>P-S2_Onsite</v>
      </c>
      <c r="CY478" s="136">
        <f>VLOOKUP($CL478,'Written Exam Marks'!$H:$Q,10,FALSE)</f>
        <v>26.5</v>
      </c>
      <c r="CZ478" s="136">
        <f>VLOOKUP($CL478,'Written Exam Marks'!$H:$Q,9,FALSE)</f>
        <v>40</v>
      </c>
      <c r="DA478" s="111" t="str">
        <f t="shared" si="539"/>
        <v>Present</v>
      </c>
      <c r="DB478" s="111" t="str">
        <f t="shared" si="540"/>
        <v>P-S2_Onsite</v>
      </c>
      <c r="DC478" s="148">
        <v>5.5</v>
      </c>
      <c r="DD478" s="148">
        <v>6.5</v>
      </c>
      <c r="DE478" s="148">
        <v>9</v>
      </c>
      <c r="DF478" s="148">
        <v>13</v>
      </c>
      <c r="DG478" s="148">
        <v>18</v>
      </c>
      <c r="DH478" s="148">
        <v>52</v>
      </c>
      <c r="DI478" s="148">
        <v>65</v>
      </c>
      <c r="DJ478" s="66" t="s">
        <v>7351</v>
      </c>
      <c r="DK478" s="66" t="s">
        <v>1631</v>
      </c>
      <c r="DL478" s="68" t="str">
        <f t="shared" si="541"/>
        <v>2025EM1100475-MDSDF406</v>
      </c>
      <c r="DM478" s="66" t="str">
        <f t="shared" si="542"/>
        <v>0 missed</v>
      </c>
      <c r="DN478" s="66" t="str">
        <f t="shared" si="543"/>
        <v>0 missed</v>
      </c>
      <c r="DO478" s="62">
        <f t="shared" si="544"/>
        <v>3</v>
      </c>
      <c r="DP478" s="62">
        <f t="shared" si="545"/>
        <v>2</v>
      </c>
      <c r="DQ478" s="67">
        <f t="shared" si="546"/>
        <v>1</v>
      </c>
      <c r="DR478" s="67">
        <f t="shared" si="547"/>
        <v>1</v>
      </c>
      <c r="DS478" s="66" t="str">
        <f t="shared" si="548"/>
        <v>0 missed</v>
      </c>
      <c r="DT478" s="62">
        <f t="shared" si="549"/>
        <v>5</v>
      </c>
      <c r="DU478" s="68">
        <f t="shared" si="550"/>
        <v>1</v>
      </c>
      <c r="DV478" s="68" t="str">
        <f t="shared" si="551"/>
        <v>Q-3 A-2 || Q Total-3, A Total-2</v>
      </c>
      <c r="DW478" s="62" t="str" cm="1">
        <f t="array" ref="DW478">IFERROR(INDEX('Attendance-Slot-1'!$Q$2:$Q$1112,MATCH(1,('Attendance-Slot-1'!$A$2:$A$1112=$C478)*('Attendance-Slot-1'!$G$2:$G$1112=DW$2),0)),"No Data")</f>
        <v>A-S1_Onsite</v>
      </c>
      <c r="DX478" s="62" t="str" cm="1">
        <f t="array" ref="DX478">IFERROR(INDEX('Attendance-Slot-2'!$Q$2:$Q$2595,MATCH(1,('Attendance-Slot-2'!$A$2:$A$2595=$C478)*('Attendance-Slot-2'!$G$2:$G$2595=DW$2),0)),"No Data")</f>
        <v>P-S2_Onsite</v>
      </c>
      <c r="DY478" s="137">
        <f>VLOOKUP($DL478,'Written Exam Marks'!$H:$Q,10,FALSE)</f>
        <v>35</v>
      </c>
      <c r="DZ478" s="137">
        <f>VLOOKUP($DL478,'Written Exam Marks'!$H:$Q,9,FALSE)</f>
        <v>35</v>
      </c>
      <c r="EA478" s="62" t="str">
        <f t="shared" si="552"/>
        <v>Present</v>
      </c>
      <c r="EB478" s="62" t="str">
        <f t="shared" si="553"/>
        <v>P-S2_Onsite</v>
      </c>
      <c r="EC478" s="114" t="str">
        <f t="shared" si="490"/>
        <v>P-3, 
A-2, 
No Data-0</v>
      </c>
      <c r="ED478" s="114" t="str">
        <f t="shared" si="491"/>
        <v>P-2, 
A-0, 
No Data-3</v>
      </c>
      <c r="EE478" s="114" t="str">
        <f t="shared" si="554"/>
        <v>P-S1_Onsite</v>
      </c>
      <c r="EF478" s="114" t="str">
        <f t="shared" si="555"/>
        <v>P-S1_Onsite</v>
      </c>
      <c r="EG478" s="114" t="str">
        <f t="shared" si="556"/>
        <v>P-S1_Onsite</v>
      </c>
      <c r="EH478" s="114" t="str">
        <f t="shared" si="557"/>
        <v>P-S2_Onsite</v>
      </c>
      <c r="EI478" s="114" t="str">
        <f t="shared" si="558"/>
        <v>P-S2_Onsite</v>
      </c>
      <c r="EJ478" s="114" t="str">
        <f t="shared" si="559"/>
        <v>P-5, A-0, No Data-0</v>
      </c>
      <c r="EK478" s="114" t="s">
        <v>10453</v>
      </c>
      <c r="EL478" s="114">
        <v>27</v>
      </c>
      <c r="EM478" s="114">
        <v>10</v>
      </c>
      <c r="EN478" s="114">
        <v>52</v>
      </c>
      <c r="EO478" s="114">
        <v>89</v>
      </c>
      <c r="EP478" s="114" t="s">
        <v>7217</v>
      </c>
      <c r="EQ478" s="114" t="s">
        <v>1054</v>
      </c>
      <c r="ER478" s="114" t="s">
        <v>3314</v>
      </c>
      <c r="ES478" s="114"/>
      <c r="ET478" s="30" t="s">
        <v>3314</v>
      </c>
    </row>
    <row r="479" spans="1:150" x14ac:dyDescent="0.25">
      <c r="A479" s="114">
        <v>476</v>
      </c>
      <c r="B479" s="114" t="s">
        <v>7224</v>
      </c>
      <c r="C479" s="80" t="s">
        <v>3323</v>
      </c>
      <c r="D479" s="30" t="s">
        <v>3324</v>
      </c>
      <c r="E479" s="30" t="s">
        <v>3325</v>
      </c>
      <c r="F479" s="33" t="s">
        <v>7201</v>
      </c>
      <c r="G479" s="30" t="s">
        <v>3326</v>
      </c>
      <c r="H479" s="143">
        <v>14</v>
      </c>
      <c r="I479" s="143" t="s">
        <v>5</v>
      </c>
      <c r="J479" s="143" t="s">
        <v>5</v>
      </c>
      <c r="K479" s="143">
        <v>15</v>
      </c>
      <c r="L479" s="143">
        <v>29</v>
      </c>
      <c r="M479" s="143">
        <v>65</v>
      </c>
      <c r="N479" s="40" t="s">
        <v>7314</v>
      </c>
      <c r="O479" s="40" t="s">
        <v>1593</v>
      </c>
      <c r="P479" s="13" t="str">
        <f t="shared" si="492"/>
        <v>2025EM1100476-MDSDF401</v>
      </c>
      <c r="Q479" s="40" t="str">
        <f t="shared" si="493"/>
        <v>2 missed</v>
      </c>
      <c r="R479" s="40" t="str">
        <f t="shared" si="494"/>
        <v>0 missed</v>
      </c>
      <c r="S479" s="40">
        <f t="shared" si="495"/>
        <v>1</v>
      </c>
      <c r="T479" s="40">
        <f t="shared" si="496"/>
        <v>1</v>
      </c>
      <c r="U479" s="41">
        <f t="shared" si="497"/>
        <v>0.33333333333333331</v>
      </c>
      <c r="V479" s="41">
        <f t="shared" si="498"/>
        <v>1</v>
      </c>
      <c r="W479" s="40" t="str">
        <f t="shared" si="499"/>
        <v>2 missed</v>
      </c>
      <c r="X479" s="113">
        <f t="shared" si="500"/>
        <v>2</v>
      </c>
      <c r="Y479" s="13">
        <f t="shared" si="501"/>
        <v>0.5</v>
      </c>
      <c r="Z479" s="13" t="str">
        <f t="shared" si="502"/>
        <v>Q-1 A-1 || Q Total-3, A Total-1</v>
      </c>
      <c r="AA479" s="113" t="str" cm="1">
        <f t="array" ref="AA479">IFERROR(INDEX('Attendance-Slot-1'!$Q$2:$Q$1112,MATCH(1,('Attendance-Slot-1'!$A$2:$A$1112=$C479)*('Attendance-Slot-1'!$G$2:$G$1112=AA$2),0)),"No Data")</f>
        <v>No Data</v>
      </c>
      <c r="AB479" s="113" t="str" cm="1">
        <f t="array" ref="AB479">IFERROR(INDEX('Attendance-Slot-2'!$Q$2:$Q$2595,MATCH(1,('Attendance-Slot-2'!$A$2:$A$2595=$C479)*('Attendance-Slot-2'!$G$2:$G$2595=AA$2),0)),"No Data")</f>
        <v>No Data</v>
      </c>
      <c r="AC479" s="133" t="e">
        <f>VLOOKUP($P479,'Written Exam Marks'!$H:$Q,10,FALSE)</f>
        <v>#N/A</v>
      </c>
      <c r="AD479" s="133" t="e">
        <f>VLOOKUP($P479,'Written Exam Marks'!$H:$Q,9,FALSE)</f>
        <v>#N/A</v>
      </c>
      <c r="AE479" s="113" t="str">
        <f t="shared" si="503"/>
        <v>No Data</v>
      </c>
      <c r="AF479" s="113" t="str">
        <f t="shared" si="504"/>
        <v>No Data</v>
      </c>
      <c r="AG479" s="146">
        <v>10</v>
      </c>
      <c r="AH479" s="146">
        <v>9.5</v>
      </c>
      <c r="AI479" s="146">
        <v>10</v>
      </c>
      <c r="AJ479" s="146" t="s">
        <v>5</v>
      </c>
      <c r="AK479" s="146" t="s">
        <v>5</v>
      </c>
      <c r="AL479" s="146" t="s">
        <v>5</v>
      </c>
      <c r="AM479" s="146">
        <v>29.5</v>
      </c>
      <c r="AN479" s="146">
        <v>60</v>
      </c>
      <c r="AO479" s="43" t="s">
        <v>7336</v>
      </c>
      <c r="AP479" s="43" t="s">
        <v>1598</v>
      </c>
      <c r="AQ479" s="50" t="str">
        <f t="shared" si="505"/>
        <v>2025EM1100476-MDSDF402</v>
      </c>
      <c r="AR479" s="43" t="str">
        <f t="shared" si="506"/>
        <v>3 missed</v>
      </c>
      <c r="AS479" s="47" t="s">
        <v>7342</v>
      </c>
      <c r="AT479" s="43">
        <f t="shared" si="507"/>
        <v>3</v>
      </c>
      <c r="AU479" s="48" t="s">
        <v>7342</v>
      </c>
      <c r="AV479" s="49">
        <f t="shared" si="508"/>
        <v>0.5</v>
      </c>
      <c r="AW479" s="48" t="s">
        <v>7342</v>
      </c>
      <c r="AX479" s="43" t="str">
        <f t="shared" si="509"/>
        <v>3 missed</v>
      </c>
      <c r="AY479" s="42">
        <f t="shared" si="510"/>
        <v>3</v>
      </c>
      <c r="AZ479" s="50">
        <f t="shared" si="511"/>
        <v>0.5</v>
      </c>
      <c r="BA479" s="50" t="str">
        <f t="shared" si="512"/>
        <v>Q-3 A-- || Q Total-6, A Total-0</v>
      </c>
      <c r="BB479" s="42" t="str" cm="1">
        <f t="array" ref="BB479">IFERROR(INDEX('Attendance-Slot-1'!$Q$2:$Q$1112,MATCH(1,('Attendance-Slot-1'!$A$2:$A$1112=$C479)*('Attendance-Slot-1'!$G$2:$G$1112=BB$2),0)),"No Data")</f>
        <v>P-S1_Onsite</v>
      </c>
      <c r="BC479" s="42" t="str" cm="1">
        <f t="array" ref="BC479">IFERROR(INDEX('Attendance-Slot-2'!$Q$2:$Q$2595,MATCH(1,('Attendance-Slot-2'!$A$2:$A$2595=$C479)*('Attendance-Slot-2'!$G$2:$G$2595=BB$2),0)),"No Data")</f>
        <v>No Data</v>
      </c>
      <c r="BD479" s="134">
        <f>VLOOKUP($AQ479,'Written Exam Marks'!$H:$Q,10,FALSE)</f>
        <v>28</v>
      </c>
      <c r="BE479" s="134">
        <f>VLOOKUP($AQ479,'Written Exam Marks'!$H:$Q,9,FALSE)</f>
        <v>40</v>
      </c>
      <c r="BF479" s="42" t="str">
        <f t="shared" si="513"/>
        <v>Present</v>
      </c>
      <c r="BG479" s="42" t="str">
        <f t="shared" si="514"/>
        <v>P-S1_Onsite</v>
      </c>
      <c r="BH479" s="147">
        <v>19</v>
      </c>
      <c r="BI479" s="147" t="s">
        <v>5</v>
      </c>
      <c r="BJ479" s="147">
        <v>19</v>
      </c>
      <c r="BK479" s="147">
        <v>60</v>
      </c>
      <c r="BL479" s="52" t="s">
        <v>3697</v>
      </c>
      <c r="BM479" s="52" t="s">
        <v>1606</v>
      </c>
      <c r="BN479" s="57" t="str">
        <f t="shared" si="515"/>
        <v>2025EM1100476-MDSDF403</v>
      </c>
      <c r="BO479" s="52" t="str">
        <f t="shared" si="516"/>
        <v>0 missed</v>
      </c>
      <c r="BP479" s="52" t="str">
        <f t="shared" si="517"/>
        <v>1 missed</v>
      </c>
      <c r="BQ479" s="52">
        <f t="shared" si="518"/>
        <v>1</v>
      </c>
      <c r="BR479" s="52">
        <f t="shared" si="519"/>
        <v>0</v>
      </c>
      <c r="BS479" s="56">
        <f t="shared" si="520"/>
        <v>1</v>
      </c>
      <c r="BT479" s="56">
        <f t="shared" si="521"/>
        <v>0</v>
      </c>
      <c r="BU479" s="52" t="str">
        <f t="shared" si="522"/>
        <v>1 missed</v>
      </c>
      <c r="BV479" s="51">
        <f t="shared" si="523"/>
        <v>1</v>
      </c>
      <c r="BW479" s="57">
        <f t="shared" si="524"/>
        <v>0.5</v>
      </c>
      <c r="BX479" s="57" t="str">
        <f t="shared" si="525"/>
        <v>Q-1 A-0 || Q Total-1, A Total-1</v>
      </c>
      <c r="BY479" s="51" t="str" cm="1">
        <f t="array" ref="BY479">IFERROR(INDEX('Attendance-Slot-1'!$Q$2:$Q$1112,MATCH(1,('Attendance-Slot-1'!$A$2:$A$1112=$C479)*('Attendance-Slot-1'!$G$2:$G$1112=BY$2),0)),"No Data")</f>
        <v>No Data</v>
      </c>
      <c r="BZ479" s="51" t="str" cm="1">
        <f t="array" ref="BZ479">IFERROR(INDEX('Attendance-Slot-2'!$Q$2:$Q$2595,MATCH(1,('Attendance-Slot-2'!$A$2:$A$2595=$C479)*('Attendance-Slot-2'!$G$2:$G$2595=BY$2),0)),"No Data")</f>
        <v>No Data</v>
      </c>
      <c r="CA479" s="135" t="e">
        <f>VLOOKUP($BN479,'Written Exam Marks'!$H:$Q,10,FALSE)</f>
        <v>#N/A</v>
      </c>
      <c r="CB479" s="135" t="e">
        <f>VLOOKUP($BN479,'Written Exam Marks'!$H:$Q,9,FALSE)</f>
        <v>#N/A</v>
      </c>
      <c r="CC479" s="51" t="str">
        <f t="shared" si="526"/>
        <v>No Data</v>
      </c>
      <c r="CD479" s="51" t="str">
        <f t="shared" si="527"/>
        <v>No Data</v>
      </c>
      <c r="CE479" s="29" t="s">
        <v>5</v>
      </c>
      <c r="CF479" s="29">
        <v>18</v>
      </c>
      <c r="CG479" s="29" t="s">
        <v>5</v>
      </c>
      <c r="CH479" s="29">
        <v>18</v>
      </c>
      <c r="CI479" s="29">
        <v>60</v>
      </c>
      <c r="CJ479" s="61" t="s">
        <v>7343</v>
      </c>
      <c r="CK479" s="61" t="s">
        <v>1613</v>
      </c>
      <c r="CL479" s="10" t="str">
        <f t="shared" si="528"/>
        <v>2025EM1100476-MDSDF404</v>
      </c>
      <c r="CM479" s="61" t="str">
        <f t="shared" si="529"/>
        <v>1 missed</v>
      </c>
      <c r="CN479" s="61" t="str">
        <f t="shared" si="530"/>
        <v>1 missed</v>
      </c>
      <c r="CO479" s="111">
        <f t="shared" si="531"/>
        <v>1</v>
      </c>
      <c r="CP479" s="111">
        <f t="shared" si="532"/>
        <v>0</v>
      </c>
      <c r="CQ479" s="9">
        <f t="shared" si="533"/>
        <v>0.5</v>
      </c>
      <c r="CR479" s="9">
        <f t="shared" si="534"/>
        <v>0</v>
      </c>
      <c r="CS479" s="61" t="str">
        <f t="shared" si="535"/>
        <v>2 missed</v>
      </c>
      <c r="CT479" s="111">
        <f t="shared" si="536"/>
        <v>1</v>
      </c>
      <c r="CU479" s="10">
        <f t="shared" si="537"/>
        <v>0.33333333333333331</v>
      </c>
      <c r="CV479" s="10" t="str">
        <f t="shared" si="538"/>
        <v>Q-1 A-0 || Q Total-2, A Total-1</v>
      </c>
      <c r="CW479" s="111" t="str" cm="1">
        <f t="array" ref="CW479">IFERROR(INDEX('Attendance-Slot-1'!$Q$2:$Q$1112,MATCH(1,('Attendance-Slot-1'!$A$2:$A$1112=$C479)*('Attendance-Slot-1'!$G$2:$G$1112=CW$2),0)),"No Data")</f>
        <v>No Data</v>
      </c>
      <c r="CX479" s="111" t="str" cm="1">
        <f t="array" ref="CX479">IFERROR(INDEX('Attendance-Slot-2'!$Q$2:$Q$2595,MATCH(1,('Attendance-Slot-2'!$A$2:$A$2595=$C479)*('Attendance-Slot-2'!$G$2:$G$2595=CW$2),0)),"No Data")</f>
        <v>No Data</v>
      </c>
      <c r="CY479" s="136" t="e">
        <f>VLOOKUP($CL479,'Written Exam Marks'!$H:$Q,10,FALSE)</f>
        <v>#N/A</v>
      </c>
      <c r="CZ479" s="136" t="e">
        <f>VLOOKUP($CL479,'Written Exam Marks'!$H:$Q,9,FALSE)</f>
        <v>#N/A</v>
      </c>
      <c r="DA479" s="111" t="str">
        <f t="shared" si="539"/>
        <v>No Data</v>
      </c>
      <c r="DB479" s="111" t="str">
        <f t="shared" si="540"/>
        <v>No Data</v>
      </c>
      <c r="DC479" s="148">
        <v>6</v>
      </c>
      <c r="DD479" s="148">
        <v>7.625</v>
      </c>
      <c r="DE479" s="148" t="s">
        <v>5</v>
      </c>
      <c r="DF479" s="148" t="s">
        <v>5</v>
      </c>
      <c r="DG479" s="148" t="s">
        <v>5</v>
      </c>
      <c r="DH479" s="148">
        <v>13.625</v>
      </c>
      <c r="DI479" s="148">
        <v>65</v>
      </c>
      <c r="DJ479" s="66" t="s">
        <v>7351</v>
      </c>
      <c r="DK479" s="66" t="s">
        <v>1631</v>
      </c>
      <c r="DL479" s="68" t="str">
        <f t="shared" si="541"/>
        <v>2025EM1100476-MDSDF406</v>
      </c>
      <c r="DM479" s="66" t="str">
        <f t="shared" si="542"/>
        <v>1 missed</v>
      </c>
      <c r="DN479" s="66" t="str">
        <f t="shared" si="543"/>
        <v>2 missed</v>
      </c>
      <c r="DO479" s="62">
        <f t="shared" si="544"/>
        <v>2</v>
      </c>
      <c r="DP479" s="62">
        <f t="shared" si="545"/>
        <v>0</v>
      </c>
      <c r="DQ479" s="67">
        <f t="shared" si="546"/>
        <v>0.66666666666666663</v>
      </c>
      <c r="DR479" s="67">
        <f t="shared" si="547"/>
        <v>0</v>
      </c>
      <c r="DS479" s="66" t="str">
        <f t="shared" si="548"/>
        <v>3 missed</v>
      </c>
      <c r="DT479" s="62">
        <f t="shared" si="549"/>
        <v>2</v>
      </c>
      <c r="DU479" s="68">
        <f t="shared" si="550"/>
        <v>0.4</v>
      </c>
      <c r="DV479" s="68" t="str">
        <f t="shared" si="551"/>
        <v>Q-2 A-0 || Q Total-3, A Total-2</v>
      </c>
      <c r="DW479" s="62" t="str" cm="1">
        <f t="array" ref="DW479">IFERROR(INDEX('Attendance-Slot-1'!$Q$2:$Q$1112,MATCH(1,('Attendance-Slot-1'!$A$2:$A$1112=$C479)*('Attendance-Slot-1'!$G$2:$G$1112=DW$2),0)),"No Data")</f>
        <v>No Data</v>
      </c>
      <c r="DX479" s="62" t="str" cm="1">
        <f t="array" ref="DX479">IFERROR(INDEX('Attendance-Slot-2'!$Q$2:$Q$2595,MATCH(1,('Attendance-Slot-2'!$A$2:$A$2595=$C479)*('Attendance-Slot-2'!$G$2:$G$2595=DW$2),0)),"No Data")</f>
        <v>No Data</v>
      </c>
      <c r="DY479" s="137" t="e">
        <f>VLOOKUP($DL479,'Written Exam Marks'!$H:$Q,10,FALSE)</f>
        <v>#N/A</v>
      </c>
      <c r="DZ479" s="137" t="e">
        <f>VLOOKUP($DL479,'Written Exam Marks'!$H:$Q,9,FALSE)</f>
        <v>#N/A</v>
      </c>
      <c r="EA479" s="62" t="str">
        <f t="shared" si="552"/>
        <v>No Data</v>
      </c>
      <c r="EB479" s="62" t="str">
        <f t="shared" si="553"/>
        <v>No Data</v>
      </c>
      <c r="EC479" s="114" t="str">
        <f t="shared" si="490"/>
        <v>P-1, 
A-0, 
No Data-4</v>
      </c>
      <c r="ED479" s="114" t="str">
        <f t="shared" si="491"/>
        <v>P-0, 
A-0, 
No Data-5</v>
      </c>
      <c r="EE479" s="114" t="str">
        <f t="shared" si="554"/>
        <v>No Data</v>
      </c>
      <c r="EF479" s="114" t="str">
        <f t="shared" si="555"/>
        <v>P-S1_Onsite</v>
      </c>
      <c r="EG479" s="114" t="str">
        <f t="shared" si="556"/>
        <v>No Data</v>
      </c>
      <c r="EH479" s="114" t="str">
        <f t="shared" si="557"/>
        <v>No Data</v>
      </c>
      <c r="EI479" s="114" t="str">
        <f t="shared" si="558"/>
        <v>No Data</v>
      </c>
      <c r="EJ479" s="114" t="str">
        <f t="shared" si="559"/>
        <v>P-1, A-0, No Data-4</v>
      </c>
      <c r="EK479" s="114" t="s">
        <v>10454</v>
      </c>
      <c r="EL479" s="114" t="e">
        <v>#N/A</v>
      </c>
      <c r="EM479" s="114" t="e">
        <v>#N/A</v>
      </c>
      <c r="EN479" s="114" t="e">
        <v>#N/A</v>
      </c>
      <c r="EO479" s="114" t="e">
        <v>#N/A</v>
      </c>
      <c r="EP479" s="114" t="s">
        <v>7217</v>
      </c>
      <c r="EQ479" s="114" t="s">
        <v>1054</v>
      </c>
      <c r="ER479" s="114" t="s">
        <v>3323</v>
      </c>
      <c r="ES479" s="114"/>
      <c r="ET479" s="30" t="s">
        <v>3323</v>
      </c>
    </row>
    <row r="480" spans="1:150" x14ac:dyDescent="0.25">
      <c r="A480" s="114">
        <v>477</v>
      </c>
      <c r="B480" s="114" t="s">
        <v>7224</v>
      </c>
      <c r="C480" s="80" t="s">
        <v>3328</v>
      </c>
      <c r="D480" s="30" t="s">
        <v>3329</v>
      </c>
      <c r="E480" s="30" t="s">
        <v>3330</v>
      </c>
      <c r="F480" s="33" t="s">
        <v>7201</v>
      </c>
      <c r="G480" s="30" t="s">
        <v>3331</v>
      </c>
      <c r="H480" s="143">
        <v>13</v>
      </c>
      <c r="I480" s="143" t="s">
        <v>5</v>
      </c>
      <c r="J480" s="143">
        <v>14</v>
      </c>
      <c r="K480" s="143">
        <v>15</v>
      </c>
      <c r="L480" s="143">
        <v>42</v>
      </c>
      <c r="M480" s="143">
        <v>65</v>
      </c>
      <c r="N480" s="40" t="s">
        <v>7314</v>
      </c>
      <c r="O480" s="40" t="s">
        <v>1593</v>
      </c>
      <c r="P480" s="13" t="str">
        <f t="shared" si="492"/>
        <v>2025EM1100477-MDSDF401</v>
      </c>
      <c r="Q480" s="40" t="str">
        <f t="shared" si="493"/>
        <v>1 missed</v>
      </c>
      <c r="R480" s="40" t="str">
        <f t="shared" si="494"/>
        <v>0 missed</v>
      </c>
      <c r="S480" s="40">
        <f t="shared" si="495"/>
        <v>2</v>
      </c>
      <c r="T480" s="40">
        <f t="shared" si="496"/>
        <v>1</v>
      </c>
      <c r="U480" s="41">
        <f t="shared" si="497"/>
        <v>0.66666666666666663</v>
      </c>
      <c r="V480" s="41">
        <f t="shared" si="498"/>
        <v>1</v>
      </c>
      <c r="W480" s="40" t="str">
        <f t="shared" si="499"/>
        <v>1 missed</v>
      </c>
      <c r="X480" s="113">
        <f t="shared" si="500"/>
        <v>3</v>
      </c>
      <c r="Y480" s="13">
        <f t="shared" si="501"/>
        <v>0.75</v>
      </c>
      <c r="Z480" s="13" t="str">
        <f t="shared" si="502"/>
        <v>Q-2 A-1 || Q Total-3, A Total-1</v>
      </c>
      <c r="AA480" s="113" t="str" cm="1">
        <f t="array" ref="AA480">IFERROR(INDEX('Attendance-Slot-1'!$Q$2:$Q$1112,MATCH(1,('Attendance-Slot-1'!$A$2:$A$1112=$C480)*('Attendance-Slot-1'!$G$2:$G$1112=AA$2),0)),"No Data")</f>
        <v>No Data</v>
      </c>
      <c r="AB480" s="113" t="str" cm="1">
        <f t="array" ref="AB480">IFERROR(INDEX('Attendance-Slot-2'!$Q$2:$Q$2595,MATCH(1,('Attendance-Slot-2'!$A$2:$A$2595=$C480)*('Attendance-Slot-2'!$G$2:$G$2595=AA$2),0)),"No Data")</f>
        <v>P-S2_Onsite</v>
      </c>
      <c r="AC480" s="133">
        <f>VLOOKUP($P480,'Written Exam Marks'!$H:$Q,10,FALSE)</f>
        <v>8</v>
      </c>
      <c r="AD480" s="133">
        <f>VLOOKUP($P480,'Written Exam Marks'!$H:$Q,9,FALSE)</f>
        <v>35</v>
      </c>
      <c r="AE480" s="113" t="str">
        <f t="shared" si="503"/>
        <v>Present</v>
      </c>
      <c r="AF480" s="113" t="str">
        <f t="shared" si="504"/>
        <v>P-S2_Onsite</v>
      </c>
      <c r="AG480" s="146">
        <v>7.5</v>
      </c>
      <c r="AH480" s="146">
        <v>9.5</v>
      </c>
      <c r="AI480" s="146">
        <v>10</v>
      </c>
      <c r="AJ480" s="146" t="s">
        <v>5</v>
      </c>
      <c r="AK480" s="146" t="s">
        <v>5</v>
      </c>
      <c r="AL480" s="146">
        <v>10</v>
      </c>
      <c r="AM480" s="146">
        <v>37</v>
      </c>
      <c r="AN480" s="146">
        <v>60</v>
      </c>
      <c r="AO480" s="43" t="s">
        <v>7336</v>
      </c>
      <c r="AP480" s="43" t="s">
        <v>1598</v>
      </c>
      <c r="AQ480" s="50" t="str">
        <f t="shared" si="505"/>
        <v>2025EM1100477-MDSDF402</v>
      </c>
      <c r="AR480" s="43" t="str">
        <f t="shared" si="506"/>
        <v>2 missed</v>
      </c>
      <c r="AS480" s="47" t="s">
        <v>7342</v>
      </c>
      <c r="AT480" s="43">
        <f t="shared" si="507"/>
        <v>4</v>
      </c>
      <c r="AU480" s="48" t="s">
        <v>7342</v>
      </c>
      <c r="AV480" s="49">
        <f t="shared" si="508"/>
        <v>0.66666666666666663</v>
      </c>
      <c r="AW480" s="48" t="s">
        <v>7342</v>
      </c>
      <c r="AX480" s="43" t="str">
        <f t="shared" si="509"/>
        <v>2 missed</v>
      </c>
      <c r="AY480" s="42">
        <f t="shared" si="510"/>
        <v>4</v>
      </c>
      <c r="AZ480" s="50">
        <f t="shared" si="511"/>
        <v>0.66666666666666663</v>
      </c>
      <c r="BA480" s="50" t="str">
        <f t="shared" si="512"/>
        <v>Q-4 A-- || Q Total-6, A Total-0</v>
      </c>
      <c r="BB480" s="42" t="str" cm="1">
        <f t="array" ref="BB480">IFERROR(INDEX('Attendance-Slot-1'!$Q$2:$Q$1112,MATCH(1,('Attendance-Slot-1'!$A$2:$A$1112=$C480)*('Attendance-Slot-1'!$G$2:$G$1112=BB$2),0)),"No Data")</f>
        <v>P-S1_Onsite</v>
      </c>
      <c r="BC480" s="42" t="str" cm="1">
        <f t="array" ref="BC480">IFERROR(INDEX('Attendance-Slot-2'!$Q$2:$Q$2595,MATCH(1,('Attendance-Slot-2'!$A$2:$A$2595=$C480)*('Attendance-Slot-2'!$G$2:$G$2595=BB$2),0)),"No Data")</f>
        <v>No Data</v>
      </c>
      <c r="BD480" s="134">
        <f>VLOOKUP($AQ480,'Written Exam Marks'!$H:$Q,10,FALSE)</f>
        <v>26</v>
      </c>
      <c r="BE480" s="134">
        <f>VLOOKUP($AQ480,'Written Exam Marks'!$H:$Q,9,FALSE)</f>
        <v>40</v>
      </c>
      <c r="BF480" s="42" t="str">
        <f t="shared" si="513"/>
        <v>Present</v>
      </c>
      <c r="BG480" s="42" t="str">
        <f t="shared" si="514"/>
        <v>P-S1_Onsite</v>
      </c>
      <c r="BH480" s="147" t="s">
        <v>5</v>
      </c>
      <c r="BI480" s="147">
        <v>17</v>
      </c>
      <c r="BJ480" s="147">
        <v>17</v>
      </c>
      <c r="BK480" s="147">
        <v>60</v>
      </c>
      <c r="BL480" s="52" t="s">
        <v>3697</v>
      </c>
      <c r="BM480" s="52" t="s">
        <v>1606</v>
      </c>
      <c r="BN480" s="57" t="str">
        <f t="shared" si="515"/>
        <v>2025EM1100477-MDSDF403</v>
      </c>
      <c r="BO480" s="52" t="str">
        <f t="shared" si="516"/>
        <v>1 missed</v>
      </c>
      <c r="BP480" s="52" t="str">
        <f t="shared" si="517"/>
        <v>0 missed</v>
      </c>
      <c r="BQ480" s="52">
        <f t="shared" si="518"/>
        <v>0</v>
      </c>
      <c r="BR480" s="52">
        <f t="shared" si="519"/>
        <v>1</v>
      </c>
      <c r="BS480" s="56">
        <f t="shared" si="520"/>
        <v>0</v>
      </c>
      <c r="BT480" s="56">
        <f t="shared" si="521"/>
        <v>1</v>
      </c>
      <c r="BU480" s="52" t="str">
        <f t="shared" si="522"/>
        <v>1 missed</v>
      </c>
      <c r="BV480" s="51">
        <f t="shared" si="523"/>
        <v>1</v>
      </c>
      <c r="BW480" s="57">
        <f t="shared" si="524"/>
        <v>0.5</v>
      </c>
      <c r="BX480" s="57" t="str">
        <f t="shared" si="525"/>
        <v>Q-0 A-1 || Q Total-1, A Total-1</v>
      </c>
      <c r="BY480" s="51" t="str" cm="1">
        <f t="array" ref="BY480">IFERROR(INDEX('Attendance-Slot-1'!$Q$2:$Q$1112,MATCH(1,('Attendance-Slot-1'!$A$2:$A$1112=$C480)*('Attendance-Slot-1'!$G$2:$G$1112=BY$2),0)),"No Data")</f>
        <v>No Data</v>
      </c>
      <c r="BZ480" s="51" t="str" cm="1">
        <f t="array" ref="BZ480">IFERROR(INDEX('Attendance-Slot-2'!$Q$2:$Q$2595,MATCH(1,('Attendance-Slot-2'!$A$2:$A$2595=$C480)*('Attendance-Slot-2'!$G$2:$G$2595=BY$2),0)),"No Data")</f>
        <v>P-S2_Onsite</v>
      </c>
      <c r="CA480" s="135">
        <f>VLOOKUP($BN480,'Written Exam Marks'!$H:$Q,10,FALSE)</f>
        <v>28</v>
      </c>
      <c r="CB480" s="135">
        <f>VLOOKUP($BN480,'Written Exam Marks'!$H:$Q,9,FALSE)</f>
        <v>40</v>
      </c>
      <c r="CC480" s="51" t="str">
        <f t="shared" si="526"/>
        <v>Present</v>
      </c>
      <c r="CD480" s="51" t="str">
        <f t="shared" si="527"/>
        <v>P-S2_Onsite</v>
      </c>
      <c r="CE480" s="29" t="s">
        <v>5</v>
      </c>
      <c r="CF480" s="29" t="s">
        <v>5</v>
      </c>
      <c r="CG480" s="29" t="s">
        <v>5</v>
      </c>
      <c r="CH480" s="29">
        <v>0</v>
      </c>
      <c r="CI480" s="29">
        <v>60</v>
      </c>
      <c r="CJ480" s="61" t="s">
        <v>7343</v>
      </c>
      <c r="CK480" s="61" t="s">
        <v>1613</v>
      </c>
      <c r="CL480" s="10" t="str">
        <f t="shared" si="528"/>
        <v>2025EM1100477-MDSDF404</v>
      </c>
      <c r="CM480" s="61" t="str">
        <f t="shared" si="529"/>
        <v>2 missed</v>
      </c>
      <c r="CN480" s="61" t="str">
        <f t="shared" si="530"/>
        <v>1 missed</v>
      </c>
      <c r="CO480" s="111">
        <f t="shared" si="531"/>
        <v>0</v>
      </c>
      <c r="CP480" s="111">
        <f t="shared" si="532"/>
        <v>0</v>
      </c>
      <c r="CQ480" s="9">
        <f t="shared" si="533"/>
        <v>0</v>
      </c>
      <c r="CR480" s="9">
        <f t="shared" si="534"/>
        <v>0</v>
      </c>
      <c r="CS480" s="61" t="str">
        <f t="shared" si="535"/>
        <v>3 missed</v>
      </c>
      <c r="CT480" s="111">
        <f t="shared" si="536"/>
        <v>0</v>
      </c>
      <c r="CU480" s="10">
        <f t="shared" si="537"/>
        <v>0</v>
      </c>
      <c r="CV480" s="10" t="str">
        <f t="shared" si="538"/>
        <v>Q-0 A-0 || Q Total-2, A Total-1</v>
      </c>
      <c r="CW480" s="111" t="str" cm="1">
        <f t="array" ref="CW480">IFERROR(INDEX('Attendance-Slot-1'!$Q$2:$Q$1112,MATCH(1,('Attendance-Slot-1'!$A$2:$A$1112=$C480)*('Attendance-Slot-1'!$G$2:$G$1112=CW$2),0)),"No Data")</f>
        <v>No Data</v>
      </c>
      <c r="CX480" s="111" t="str" cm="1">
        <f t="array" ref="CX480">IFERROR(INDEX('Attendance-Slot-2'!$Q$2:$Q$2595,MATCH(1,('Attendance-Slot-2'!$A$2:$A$2595=$C480)*('Attendance-Slot-2'!$G$2:$G$2595=CW$2),0)),"No Data")</f>
        <v>P-S2_Onsite</v>
      </c>
      <c r="CY480" s="136">
        <f>VLOOKUP($CL480,'Written Exam Marks'!$H:$Q,10,FALSE)</f>
        <v>21.5</v>
      </c>
      <c r="CZ480" s="136">
        <f>VLOOKUP($CL480,'Written Exam Marks'!$H:$Q,9,FALSE)</f>
        <v>40</v>
      </c>
      <c r="DA480" s="111" t="str">
        <f t="shared" si="539"/>
        <v>Present</v>
      </c>
      <c r="DB480" s="111" t="str">
        <f t="shared" si="540"/>
        <v>P-S2_Onsite</v>
      </c>
      <c r="DC480" s="148">
        <v>5</v>
      </c>
      <c r="DD480" s="148">
        <v>6.625</v>
      </c>
      <c r="DE480" s="148">
        <v>8</v>
      </c>
      <c r="DF480" s="148" t="s">
        <v>5</v>
      </c>
      <c r="DG480" s="148">
        <v>16</v>
      </c>
      <c r="DH480" s="148">
        <v>35.625</v>
      </c>
      <c r="DI480" s="148">
        <v>65</v>
      </c>
      <c r="DJ480" s="66" t="s">
        <v>7351</v>
      </c>
      <c r="DK480" s="66" t="s">
        <v>1631</v>
      </c>
      <c r="DL480" s="68" t="str">
        <f t="shared" si="541"/>
        <v>2025EM1100477-MDSDF406</v>
      </c>
      <c r="DM480" s="66" t="str">
        <f t="shared" si="542"/>
        <v>0 missed</v>
      </c>
      <c r="DN480" s="66" t="str">
        <f t="shared" si="543"/>
        <v>1 missed</v>
      </c>
      <c r="DO480" s="62">
        <f t="shared" si="544"/>
        <v>3</v>
      </c>
      <c r="DP480" s="62">
        <f t="shared" si="545"/>
        <v>1</v>
      </c>
      <c r="DQ480" s="67">
        <f t="shared" si="546"/>
        <v>1</v>
      </c>
      <c r="DR480" s="67">
        <f t="shared" si="547"/>
        <v>0.5</v>
      </c>
      <c r="DS480" s="66" t="str">
        <f t="shared" si="548"/>
        <v>1 missed</v>
      </c>
      <c r="DT480" s="62">
        <f t="shared" si="549"/>
        <v>4</v>
      </c>
      <c r="DU480" s="68">
        <f t="shared" si="550"/>
        <v>0.8</v>
      </c>
      <c r="DV480" s="68" t="str">
        <f t="shared" si="551"/>
        <v>Q-3 A-1 || Q Total-3, A Total-2</v>
      </c>
      <c r="DW480" s="62" t="str" cm="1">
        <f t="array" ref="DW480">IFERROR(INDEX('Attendance-Slot-1'!$Q$2:$Q$1112,MATCH(1,('Attendance-Slot-1'!$A$2:$A$1112=$C480)*('Attendance-Slot-1'!$G$2:$G$1112=DW$2),0)),"No Data")</f>
        <v>P-S1_Onsite</v>
      </c>
      <c r="DX480" s="62" t="str" cm="1">
        <f t="array" ref="DX480">IFERROR(INDEX('Attendance-Slot-2'!$Q$2:$Q$2595,MATCH(1,('Attendance-Slot-2'!$A$2:$A$2595=$C480)*('Attendance-Slot-2'!$G$2:$G$2595=DW$2),0)),"No Data")</f>
        <v>No Data</v>
      </c>
      <c r="DY480" s="137">
        <f>VLOOKUP($DL480,'Written Exam Marks'!$H:$Q,10,FALSE)</f>
        <v>29.5</v>
      </c>
      <c r="DZ480" s="137">
        <f>VLOOKUP($DL480,'Written Exam Marks'!$H:$Q,9,FALSE)</f>
        <v>35</v>
      </c>
      <c r="EA480" s="62" t="str">
        <f t="shared" si="552"/>
        <v>Present</v>
      </c>
      <c r="EB480" s="62" t="str">
        <f t="shared" si="553"/>
        <v>P-S1_Onsite</v>
      </c>
      <c r="EC480" s="114" t="str">
        <f t="shared" si="490"/>
        <v>P-2, 
A-0, 
No Data-3</v>
      </c>
      <c r="ED480" s="114" t="str">
        <f t="shared" si="491"/>
        <v>P-3, 
A-0, 
No Data-2</v>
      </c>
      <c r="EE480" s="114" t="str">
        <f t="shared" si="554"/>
        <v>P-S2_Onsite</v>
      </c>
      <c r="EF480" s="114" t="str">
        <f t="shared" si="555"/>
        <v>P-S1_Onsite</v>
      </c>
      <c r="EG480" s="114" t="str">
        <f t="shared" si="556"/>
        <v>P-S2_Onsite</v>
      </c>
      <c r="EH480" s="114" t="str">
        <f t="shared" si="557"/>
        <v>P-S2_Onsite</v>
      </c>
      <c r="EI480" s="114" t="str">
        <f t="shared" si="558"/>
        <v>P-S1_Onsite</v>
      </c>
      <c r="EJ480" s="114" t="str">
        <f t="shared" si="559"/>
        <v>P-5, A-0, No Data-0</v>
      </c>
      <c r="EK480" s="114" t="s">
        <v>10453</v>
      </c>
      <c r="EL480" s="114">
        <v>27.5</v>
      </c>
      <c r="EM480" s="114">
        <v>9</v>
      </c>
      <c r="EN480" s="114">
        <v>58.5</v>
      </c>
      <c r="EO480" s="114">
        <v>95</v>
      </c>
      <c r="EP480" s="114" t="s">
        <v>7217</v>
      </c>
      <c r="EQ480" s="114" t="s">
        <v>1054</v>
      </c>
      <c r="ER480" s="114" t="s">
        <v>3328</v>
      </c>
      <c r="ES480" s="114"/>
      <c r="ET480" s="30" t="s">
        <v>3328</v>
      </c>
    </row>
    <row r="481" spans="1:150" x14ac:dyDescent="0.25">
      <c r="A481" s="114">
        <v>478</v>
      </c>
      <c r="B481" s="114" t="s">
        <v>7224</v>
      </c>
      <c r="C481" s="80" t="s">
        <v>3334</v>
      </c>
      <c r="D481" s="30" t="s">
        <v>3335</v>
      </c>
      <c r="E481" s="30" t="s">
        <v>3336</v>
      </c>
      <c r="F481" s="33" t="s">
        <v>7201</v>
      </c>
      <c r="G481" s="30" t="s">
        <v>3337</v>
      </c>
      <c r="H481" s="143">
        <v>15</v>
      </c>
      <c r="I481" s="143">
        <v>15</v>
      </c>
      <c r="J481" s="143">
        <v>14</v>
      </c>
      <c r="K481" s="143">
        <v>15</v>
      </c>
      <c r="L481" s="143">
        <v>59</v>
      </c>
      <c r="M481" s="143">
        <v>65</v>
      </c>
      <c r="N481" s="40" t="s">
        <v>7314</v>
      </c>
      <c r="O481" s="40" t="s">
        <v>1593</v>
      </c>
      <c r="P481" s="13" t="str">
        <f t="shared" si="492"/>
        <v>2025EM1100478-MDSDF401</v>
      </c>
      <c r="Q481" s="40" t="str">
        <f t="shared" si="493"/>
        <v>0 missed</v>
      </c>
      <c r="R481" s="40" t="str">
        <f t="shared" si="494"/>
        <v>0 missed</v>
      </c>
      <c r="S481" s="40">
        <f t="shared" si="495"/>
        <v>3</v>
      </c>
      <c r="T481" s="40">
        <f t="shared" si="496"/>
        <v>1</v>
      </c>
      <c r="U481" s="41">
        <f t="shared" si="497"/>
        <v>1</v>
      </c>
      <c r="V481" s="41">
        <f t="shared" si="498"/>
        <v>1</v>
      </c>
      <c r="W481" s="40" t="str">
        <f t="shared" si="499"/>
        <v>0 missed</v>
      </c>
      <c r="X481" s="113">
        <f t="shared" si="500"/>
        <v>4</v>
      </c>
      <c r="Y481" s="13">
        <f t="shared" si="501"/>
        <v>1</v>
      </c>
      <c r="Z481" s="13" t="str">
        <f t="shared" si="502"/>
        <v>Q-3 A-1 || Q Total-3, A Total-1</v>
      </c>
      <c r="AA481" s="113" t="str" cm="1">
        <f t="array" ref="AA481">IFERROR(INDEX('Attendance-Slot-1'!$Q$2:$Q$1112,MATCH(1,('Attendance-Slot-1'!$A$2:$A$1112=$C481)*('Attendance-Slot-1'!$G$2:$G$1112=AA$2),0)),"No Data")</f>
        <v>P-S1_Online</v>
      </c>
      <c r="AB481" s="113" t="str" cm="1">
        <f t="array" ref="AB481">IFERROR(INDEX('Attendance-Slot-2'!$Q$2:$Q$2595,MATCH(1,('Attendance-Slot-2'!$A$2:$A$2595=$C481)*('Attendance-Slot-2'!$G$2:$G$2595=AA$2),0)),"No Data")</f>
        <v>No Data</v>
      </c>
      <c r="AC481" s="133">
        <f>VLOOKUP($P481,'Written Exam Marks'!$H:$Q,10,FALSE)</f>
        <v>15.5</v>
      </c>
      <c r="AD481" s="133">
        <f>VLOOKUP($P481,'Written Exam Marks'!$H:$Q,9,FALSE)</f>
        <v>35</v>
      </c>
      <c r="AE481" s="113" t="str">
        <f t="shared" si="503"/>
        <v>Present</v>
      </c>
      <c r="AF481" s="113" t="str">
        <f t="shared" si="504"/>
        <v>P-S1_Online</v>
      </c>
      <c r="AG481" s="146">
        <v>10</v>
      </c>
      <c r="AH481" s="146">
        <v>10</v>
      </c>
      <c r="AI481" s="146">
        <v>10</v>
      </c>
      <c r="AJ481" s="146">
        <v>10</v>
      </c>
      <c r="AK481" s="146">
        <v>10</v>
      </c>
      <c r="AL481" s="146">
        <v>10</v>
      </c>
      <c r="AM481" s="146">
        <v>60</v>
      </c>
      <c r="AN481" s="146">
        <v>60</v>
      </c>
      <c r="AO481" s="43" t="s">
        <v>7336</v>
      </c>
      <c r="AP481" s="43" t="s">
        <v>1598</v>
      </c>
      <c r="AQ481" s="50" t="str">
        <f t="shared" si="505"/>
        <v>2025EM1100478-MDSDF402</v>
      </c>
      <c r="AR481" s="43" t="str">
        <f t="shared" si="506"/>
        <v>0 missed</v>
      </c>
      <c r="AS481" s="47" t="s">
        <v>7342</v>
      </c>
      <c r="AT481" s="43">
        <f t="shared" si="507"/>
        <v>6</v>
      </c>
      <c r="AU481" s="48" t="s">
        <v>7342</v>
      </c>
      <c r="AV481" s="49">
        <f t="shared" si="508"/>
        <v>1</v>
      </c>
      <c r="AW481" s="48" t="s">
        <v>7342</v>
      </c>
      <c r="AX481" s="43" t="str">
        <f t="shared" si="509"/>
        <v>0 missed</v>
      </c>
      <c r="AY481" s="42">
        <f t="shared" si="510"/>
        <v>6</v>
      </c>
      <c r="AZ481" s="50">
        <f t="shared" si="511"/>
        <v>1</v>
      </c>
      <c r="BA481" s="50" t="str">
        <f t="shared" si="512"/>
        <v>Q-6 A-- || Q Total-6, A Total-0</v>
      </c>
      <c r="BB481" s="42" t="str" cm="1">
        <f t="array" ref="BB481">IFERROR(INDEX('Attendance-Slot-1'!$Q$2:$Q$1112,MATCH(1,('Attendance-Slot-1'!$A$2:$A$1112=$C481)*('Attendance-Slot-1'!$G$2:$G$1112=BB$2),0)),"No Data")</f>
        <v>P-S1_Online</v>
      </c>
      <c r="BC481" s="42" t="str" cm="1">
        <f t="array" ref="BC481">IFERROR(INDEX('Attendance-Slot-2'!$Q$2:$Q$2595,MATCH(1,('Attendance-Slot-2'!$A$2:$A$2595=$C481)*('Attendance-Slot-2'!$G$2:$G$2595=BB$2),0)),"No Data")</f>
        <v>No Data</v>
      </c>
      <c r="BD481" s="134">
        <f>VLOOKUP($AQ481,'Written Exam Marks'!$H:$Q,10,FALSE)</f>
        <v>32</v>
      </c>
      <c r="BE481" s="134">
        <f>VLOOKUP($AQ481,'Written Exam Marks'!$H:$Q,9,FALSE)</f>
        <v>40</v>
      </c>
      <c r="BF481" s="42" t="str">
        <f t="shared" si="513"/>
        <v>Present</v>
      </c>
      <c r="BG481" s="42" t="str">
        <f t="shared" si="514"/>
        <v>P-S1_Online</v>
      </c>
      <c r="BH481" s="147">
        <v>20</v>
      </c>
      <c r="BI481" s="147">
        <v>24.5</v>
      </c>
      <c r="BJ481" s="147">
        <v>44.5</v>
      </c>
      <c r="BK481" s="147">
        <v>60</v>
      </c>
      <c r="BL481" s="52" t="s">
        <v>3697</v>
      </c>
      <c r="BM481" s="52" t="s">
        <v>1606</v>
      </c>
      <c r="BN481" s="57" t="str">
        <f t="shared" si="515"/>
        <v>2025EM1100478-MDSDF403</v>
      </c>
      <c r="BO481" s="52" t="str">
        <f t="shared" si="516"/>
        <v>0 missed</v>
      </c>
      <c r="BP481" s="52" t="str">
        <f t="shared" si="517"/>
        <v>0 missed</v>
      </c>
      <c r="BQ481" s="52">
        <f t="shared" si="518"/>
        <v>1</v>
      </c>
      <c r="BR481" s="52">
        <f t="shared" si="519"/>
        <v>1</v>
      </c>
      <c r="BS481" s="56">
        <f t="shared" si="520"/>
        <v>1</v>
      </c>
      <c r="BT481" s="56">
        <f t="shared" si="521"/>
        <v>1</v>
      </c>
      <c r="BU481" s="52" t="str">
        <f t="shared" si="522"/>
        <v>0 missed</v>
      </c>
      <c r="BV481" s="51">
        <f t="shared" si="523"/>
        <v>2</v>
      </c>
      <c r="BW481" s="57">
        <f t="shared" si="524"/>
        <v>1</v>
      </c>
      <c r="BX481" s="57" t="str">
        <f t="shared" si="525"/>
        <v>Q-1 A-1 || Q Total-1, A Total-1</v>
      </c>
      <c r="BY481" s="51" t="str" cm="1">
        <f t="array" ref="BY481">IFERROR(INDEX('Attendance-Slot-1'!$Q$2:$Q$1112,MATCH(1,('Attendance-Slot-1'!$A$2:$A$1112=$C481)*('Attendance-Slot-1'!$G$2:$G$1112=BY$2),0)),"No Data")</f>
        <v>No Data</v>
      </c>
      <c r="BZ481" s="51" t="str" cm="1">
        <f t="array" ref="BZ481">IFERROR(INDEX('Attendance-Slot-2'!$Q$2:$Q$2595,MATCH(1,('Attendance-Slot-2'!$A$2:$A$2595=$C481)*('Attendance-Slot-2'!$G$2:$G$2595=BY$2),0)),"No Data")</f>
        <v>P-S2_Online</v>
      </c>
      <c r="CA481" s="135">
        <f>VLOOKUP($BN481,'Written Exam Marks'!$H:$Q,10,FALSE)</f>
        <v>35.5</v>
      </c>
      <c r="CB481" s="135">
        <f>VLOOKUP($BN481,'Written Exam Marks'!$H:$Q,9,FALSE)</f>
        <v>40</v>
      </c>
      <c r="CC481" s="51" t="str">
        <f t="shared" si="526"/>
        <v>Present</v>
      </c>
      <c r="CD481" s="51" t="str">
        <f t="shared" si="527"/>
        <v>P-S2_Online</v>
      </c>
      <c r="CE481" s="29">
        <v>19</v>
      </c>
      <c r="CF481" s="29">
        <v>20</v>
      </c>
      <c r="CG481" s="29">
        <v>19</v>
      </c>
      <c r="CH481" s="29">
        <v>58</v>
      </c>
      <c r="CI481" s="29">
        <v>60</v>
      </c>
      <c r="CJ481" s="61" t="s">
        <v>7343</v>
      </c>
      <c r="CK481" s="61" t="s">
        <v>1613</v>
      </c>
      <c r="CL481" s="10" t="str">
        <f t="shared" si="528"/>
        <v>2025EM1100478-MDSDF404</v>
      </c>
      <c r="CM481" s="61" t="str">
        <f t="shared" si="529"/>
        <v>0 missed</v>
      </c>
      <c r="CN481" s="61" t="str">
        <f t="shared" si="530"/>
        <v>0 missed</v>
      </c>
      <c r="CO481" s="111">
        <f t="shared" si="531"/>
        <v>2</v>
      </c>
      <c r="CP481" s="111">
        <f t="shared" si="532"/>
        <v>1</v>
      </c>
      <c r="CQ481" s="9">
        <f t="shared" si="533"/>
        <v>1</v>
      </c>
      <c r="CR481" s="9">
        <f t="shared" si="534"/>
        <v>1</v>
      </c>
      <c r="CS481" s="61" t="str">
        <f t="shared" si="535"/>
        <v>0 missed</v>
      </c>
      <c r="CT481" s="111">
        <f t="shared" si="536"/>
        <v>3</v>
      </c>
      <c r="CU481" s="10">
        <f t="shared" si="537"/>
        <v>1</v>
      </c>
      <c r="CV481" s="10" t="str">
        <f t="shared" si="538"/>
        <v>Q-2 A-1 || Q Total-2, A Total-1</v>
      </c>
      <c r="CW481" s="111" t="str" cm="1">
        <f t="array" ref="CW481">IFERROR(INDEX('Attendance-Slot-1'!$Q$2:$Q$1112,MATCH(1,('Attendance-Slot-1'!$A$2:$A$1112=$C481)*('Attendance-Slot-1'!$G$2:$G$1112=CW$2),0)),"No Data")</f>
        <v>P-S1_Online</v>
      </c>
      <c r="CX481" s="111" t="str" cm="1">
        <f t="array" ref="CX481">IFERROR(INDEX('Attendance-Slot-2'!$Q$2:$Q$2595,MATCH(1,('Attendance-Slot-2'!$A$2:$A$2595=$C481)*('Attendance-Slot-2'!$G$2:$G$2595=CW$2),0)),"No Data")</f>
        <v>No Data</v>
      </c>
      <c r="CY481" s="136">
        <f>VLOOKUP($CL481,'Written Exam Marks'!$H:$Q,10,FALSE)</f>
        <v>28.5</v>
      </c>
      <c r="CZ481" s="136">
        <f>VLOOKUP($CL481,'Written Exam Marks'!$H:$Q,9,FALSE)</f>
        <v>40</v>
      </c>
      <c r="DA481" s="111" t="str">
        <f t="shared" si="539"/>
        <v>Present</v>
      </c>
      <c r="DB481" s="111" t="str">
        <f t="shared" si="540"/>
        <v>P-S1_Online</v>
      </c>
      <c r="DC481" s="148">
        <v>5.5</v>
      </c>
      <c r="DD481" s="148">
        <v>7.5</v>
      </c>
      <c r="DE481" s="148">
        <v>8</v>
      </c>
      <c r="DF481" s="148">
        <v>12</v>
      </c>
      <c r="DG481" s="148">
        <v>19</v>
      </c>
      <c r="DH481" s="148">
        <v>52</v>
      </c>
      <c r="DI481" s="148">
        <v>65</v>
      </c>
      <c r="DJ481" s="66" t="s">
        <v>7351</v>
      </c>
      <c r="DK481" s="66" t="s">
        <v>1631</v>
      </c>
      <c r="DL481" s="68" t="str">
        <f t="shared" si="541"/>
        <v>2025EM1100478-MDSDF406</v>
      </c>
      <c r="DM481" s="66" t="str">
        <f t="shared" si="542"/>
        <v>0 missed</v>
      </c>
      <c r="DN481" s="66" t="str">
        <f t="shared" si="543"/>
        <v>0 missed</v>
      </c>
      <c r="DO481" s="62">
        <f t="shared" si="544"/>
        <v>3</v>
      </c>
      <c r="DP481" s="62">
        <f t="shared" si="545"/>
        <v>2</v>
      </c>
      <c r="DQ481" s="67">
        <f t="shared" si="546"/>
        <v>1</v>
      </c>
      <c r="DR481" s="67">
        <f t="shared" si="547"/>
        <v>1</v>
      </c>
      <c r="DS481" s="66" t="str">
        <f t="shared" si="548"/>
        <v>0 missed</v>
      </c>
      <c r="DT481" s="62">
        <f t="shared" si="549"/>
        <v>5</v>
      </c>
      <c r="DU481" s="68">
        <f t="shared" si="550"/>
        <v>1</v>
      </c>
      <c r="DV481" s="68" t="str">
        <f t="shared" si="551"/>
        <v>Q-3 A-2 || Q Total-3, A Total-2</v>
      </c>
      <c r="DW481" s="62" t="str" cm="1">
        <f t="array" ref="DW481">IFERROR(INDEX('Attendance-Slot-1'!$Q$2:$Q$1112,MATCH(1,('Attendance-Slot-1'!$A$2:$A$1112=$C481)*('Attendance-Slot-1'!$G$2:$G$1112=DW$2),0)),"No Data")</f>
        <v>No Data</v>
      </c>
      <c r="DX481" s="62" t="str" cm="1">
        <f t="array" ref="DX481">IFERROR(INDEX('Attendance-Slot-2'!$Q$2:$Q$2595,MATCH(1,('Attendance-Slot-2'!$A$2:$A$2595=$C481)*('Attendance-Slot-2'!$G$2:$G$2595=DW$2),0)),"No Data")</f>
        <v>P-S2_Online</v>
      </c>
      <c r="DY481" s="137">
        <f>VLOOKUP($DL481,'Written Exam Marks'!$H:$Q,10,FALSE)</f>
        <v>29.5</v>
      </c>
      <c r="DZ481" s="137">
        <f>VLOOKUP($DL481,'Written Exam Marks'!$H:$Q,9,FALSE)</f>
        <v>35</v>
      </c>
      <c r="EA481" s="62" t="str">
        <f t="shared" si="552"/>
        <v>Present</v>
      </c>
      <c r="EB481" s="62" t="str">
        <f t="shared" si="553"/>
        <v>P-S2_Online</v>
      </c>
      <c r="EC481" s="114" t="str">
        <f t="shared" si="490"/>
        <v>P-3, 
A-0, 
No Data-2</v>
      </c>
      <c r="ED481" s="114" t="str">
        <f t="shared" si="491"/>
        <v>P-2, 
A-0, 
No Data-3</v>
      </c>
      <c r="EE481" s="114" t="str">
        <f t="shared" si="554"/>
        <v>P-S1_Online</v>
      </c>
      <c r="EF481" s="114" t="str">
        <f t="shared" si="555"/>
        <v>P-S1_Online</v>
      </c>
      <c r="EG481" s="114" t="str">
        <f t="shared" si="556"/>
        <v>P-S2_Online</v>
      </c>
      <c r="EH481" s="114" t="str">
        <f t="shared" si="557"/>
        <v>P-S1_Online</v>
      </c>
      <c r="EI481" s="114" t="str">
        <f t="shared" si="558"/>
        <v>P-S2_Online</v>
      </c>
      <c r="EJ481" s="114" t="str">
        <f t="shared" si="559"/>
        <v>P-5, A-0, No Data-0</v>
      </c>
      <c r="EK481" s="114" t="s">
        <v>10453</v>
      </c>
      <c r="EL481" s="114">
        <v>28</v>
      </c>
      <c r="EM481" s="114">
        <v>10</v>
      </c>
      <c r="EN481" s="114">
        <v>53</v>
      </c>
      <c r="EO481" s="114">
        <v>91</v>
      </c>
      <c r="EP481" s="114" t="s">
        <v>7217</v>
      </c>
      <c r="EQ481" s="114" t="s">
        <v>1031</v>
      </c>
      <c r="ER481" s="114" t="s">
        <v>3334</v>
      </c>
      <c r="ES481" s="114"/>
      <c r="ET481" s="30" t="s">
        <v>3334</v>
      </c>
    </row>
    <row r="482" spans="1:150" x14ac:dyDescent="0.25">
      <c r="A482" s="114">
        <v>479</v>
      </c>
      <c r="B482" s="114" t="s">
        <v>7224</v>
      </c>
      <c r="C482" s="80" t="s">
        <v>3341</v>
      </c>
      <c r="D482" s="30" t="s">
        <v>3342</v>
      </c>
      <c r="E482" s="30" t="s">
        <v>3343</v>
      </c>
      <c r="F482" s="33" t="s">
        <v>7202</v>
      </c>
      <c r="G482" s="30" t="s">
        <v>3344</v>
      </c>
      <c r="H482" s="143">
        <v>15</v>
      </c>
      <c r="I482" s="143">
        <v>15</v>
      </c>
      <c r="J482" s="143">
        <v>18</v>
      </c>
      <c r="K482" s="143">
        <v>15</v>
      </c>
      <c r="L482" s="143">
        <v>63</v>
      </c>
      <c r="M482" s="143">
        <v>65</v>
      </c>
      <c r="N482" s="40" t="s">
        <v>7314</v>
      </c>
      <c r="O482" s="40" t="s">
        <v>1593</v>
      </c>
      <c r="P482" s="13" t="str">
        <f t="shared" si="492"/>
        <v>2025EM1100479-MDSDF401</v>
      </c>
      <c r="Q482" s="40" t="str">
        <f t="shared" si="493"/>
        <v>0 missed</v>
      </c>
      <c r="R482" s="40" t="str">
        <f t="shared" si="494"/>
        <v>0 missed</v>
      </c>
      <c r="S482" s="40">
        <f t="shared" si="495"/>
        <v>3</v>
      </c>
      <c r="T482" s="40">
        <f t="shared" si="496"/>
        <v>1</v>
      </c>
      <c r="U482" s="41">
        <f t="shared" si="497"/>
        <v>1</v>
      </c>
      <c r="V482" s="41">
        <f t="shared" si="498"/>
        <v>1</v>
      </c>
      <c r="W482" s="40" t="str">
        <f t="shared" si="499"/>
        <v>0 missed</v>
      </c>
      <c r="X482" s="113">
        <f t="shared" si="500"/>
        <v>4</v>
      </c>
      <c r="Y482" s="13">
        <f t="shared" si="501"/>
        <v>1</v>
      </c>
      <c r="Z482" s="13" t="str">
        <f t="shared" si="502"/>
        <v>Q-3 A-1 || Q Total-3, A Total-1</v>
      </c>
      <c r="AA482" s="113" t="str" cm="1">
        <f t="array" ref="AA482">IFERROR(INDEX('Attendance-Slot-1'!$Q$2:$Q$1112,MATCH(1,('Attendance-Slot-1'!$A$2:$A$1112=$C482)*('Attendance-Slot-1'!$G$2:$G$1112=AA$2),0)),"No Data")</f>
        <v>P-S1_Onsite</v>
      </c>
      <c r="AB482" s="113" t="str" cm="1">
        <f t="array" ref="AB482">IFERROR(INDEX('Attendance-Slot-2'!$Q$2:$Q$2595,MATCH(1,('Attendance-Slot-2'!$A$2:$A$2595=$C482)*('Attendance-Slot-2'!$G$2:$G$2595=AA$2),0)),"No Data")</f>
        <v>No Data</v>
      </c>
      <c r="AC482" s="133">
        <f>VLOOKUP($P482,'Written Exam Marks'!$H:$Q,10,FALSE)</f>
        <v>3.5</v>
      </c>
      <c r="AD482" s="133">
        <f>VLOOKUP($P482,'Written Exam Marks'!$H:$Q,9,FALSE)</f>
        <v>35</v>
      </c>
      <c r="AE482" s="113" t="str">
        <f t="shared" si="503"/>
        <v>Present</v>
      </c>
      <c r="AF482" s="113" t="str">
        <f t="shared" si="504"/>
        <v>P-S1_Onsite</v>
      </c>
      <c r="AG482" s="146">
        <v>7</v>
      </c>
      <c r="AH482" s="146">
        <v>10</v>
      </c>
      <c r="AI482" s="146">
        <v>10</v>
      </c>
      <c r="AJ482" s="146">
        <v>10</v>
      </c>
      <c r="AK482" s="146">
        <v>10</v>
      </c>
      <c r="AL482" s="146">
        <v>10</v>
      </c>
      <c r="AM482" s="146">
        <v>57</v>
      </c>
      <c r="AN482" s="146">
        <v>60</v>
      </c>
      <c r="AO482" s="43" t="s">
        <v>7336</v>
      </c>
      <c r="AP482" s="43" t="s">
        <v>1598</v>
      </c>
      <c r="AQ482" s="50" t="str">
        <f t="shared" si="505"/>
        <v>2025EM1100479-MDSDF402</v>
      </c>
      <c r="AR482" s="43" t="str">
        <f t="shared" si="506"/>
        <v>0 missed</v>
      </c>
      <c r="AS482" s="47" t="s">
        <v>7342</v>
      </c>
      <c r="AT482" s="43">
        <f t="shared" si="507"/>
        <v>6</v>
      </c>
      <c r="AU482" s="48" t="s">
        <v>7342</v>
      </c>
      <c r="AV482" s="49">
        <f t="shared" si="508"/>
        <v>1</v>
      </c>
      <c r="AW482" s="48" t="s">
        <v>7342</v>
      </c>
      <c r="AX482" s="43" t="str">
        <f t="shared" si="509"/>
        <v>0 missed</v>
      </c>
      <c r="AY482" s="42">
        <f t="shared" si="510"/>
        <v>6</v>
      </c>
      <c r="AZ482" s="50">
        <f t="shared" si="511"/>
        <v>1</v>
      </c>
      <c r="BA482" s="50" t="str">
        <f t="shared" si="512"/>
        <v>Q-6 A-- || Q Total-6, A Total-0</v>
      </c>
      <c r="BB482" s="42" t="str" cm="1">
        <f t="array" ref="BB482">IFERROR(INDEX('Attendance-Slot-1'!$Q$2:$Q$1112,MATCH(1,('Attendance-Slot-1'!$A$2:$A$1112=$C482)*('Attendance-Slot-1'!$G$2:$G$1112=BB$2),0)),"No Data")</f>
        <v>P-S1_Onsite</v>
      </c>
      <c r="BC482" s="42" t="str" cm="1">
        <f t="array" ref="BC482">IFERROR(INDEX('Attendance-Slot-2'!$Q$2:$Q$2595,MATCH(1,('Attendance-Slot-2'!$A$2:$A$2595=$C482)*('Attendance-Slot-2'!$G$2:$G$2595=BB$2),0)),"No Data")</f>
        <v>No Data</v>
      </c>
      <c r="BD482" s="134">
        <f>VLOOKUP($AQ482,'Written Exam Marks'!$H:$Q,10,FALSE)</f>
        <v>23</v>
      </c>
      <c r="BE482" s="134">
        <f>VLOOKUP($AQ482,'Written Exam Marks'!$H:$Q,9,FALSE)</f>
        <v>40</v>
      </c>
      <c r="BF482" s="42" t="str">
        <f t="shared" si="513"/>
        <v>Present</v>
      </c>
      <c r="BG482" s="42" t="str">
        <f t="shared" si="514"/>
        <v>P-S1_Onsite</v>
      </c>
      <c r="BH482" s="147">
        <v>20</v>
      </c>
      <c r="BI482" s="147">
        <v>21.5</v>
      </c>
      <c r="BJ482" s="147">
        <v>41.5</v>
      </c>
      <c r="BK482" s="147">
        <v>60</v>
      </c>
      <c r="BL482" s="52" t="s">
        <v>3697</v>
      </c>
      <c r="BM482" s="52" t="s">
        <v>1606</v>
      </c>
      <c r="BN482" s="57" t="str">
        <f t="shared" si="515"/>
        <v>2025EM1100479-MDSDF403</v>
      </c>
      <c r="BO482" s="52" t="str">
        <f t="shared" si="516"/>
        <v>0 missed</v>
      </c>
      <c r="BP482" s="52" t="str">
        <f t="shared" si="517"/>
        <v>0 missed</v>
      </c>
      <c r="BQ482" s="52">
        <f t="shared" si="518"/>
        <v>1</v>
      </c>
      <c r="BR482" s="52">
        <f t="shared" si="519"/>
        <v>1</v>
      </c>
      <c r="BS482" s="56">
        <f t="shared" si="520"/>
        <v>1</v>
      </c>
      <c r="BT482" s="56">
        <f t="shared" si="521"/>
        <v>1</v>
      </c>
      <c r="BU482" s="52" t="str">
        <f t="shared" si="522"/>
        <v>0 missed</v>
      </c>
      <c r="BV482" s="51">
        <f t="shared" si="523"/>
        <v>2</v>
      </c>
      <c r="BW482" s="57">
        <f t="shared" si="524"/>
        <v>1</v>
      </c>
      <c r="BX482" s="57" t="str">
        <f t="shared" si="525"/>
        <v>Q-1 A-1 || Q Total-1, A Total-1</v>
      </c>
      <c r="BY482" s="51" t="str" cm="1">
        <f t="array" ref="BY482">IFERROR(INDEX('Attendance-Slot-1'!$Q$2:$Q$1112,MATCH(1,('Attendance-Slot-1'!$A$2:$A$1112=$C482)*('Attendance-Slot-1'!$G$2:$G$1112=BY$2),0)),"No Data")</f>
        <v>P-S1_Onsite</v>
      </c>
      <c r="BZ482" s="51" t="str" cm="1">
        <f t="array" ref="BZ482">IFERROR(INDEX('Attendance-Slot-2'!$Q$2:$Q$2595,MATCH(1,('Attendance-Slot-2'!$A$2:$A$2595=$C482)*('Attendance-Slot-2'!$G$2:$G$2595=BY$2),0)),"No Data")</f>
        <v>No Data</v>
      </c>
      <c r="CA482" s="135">
        <f>VLOOKUP($BN482,'Written Exam Marks'!$H:$Q,10,FALSE)</f>
        <v>15.5</v>
      </c>
      <c r="CB482" s="135">
        <f>VLOOKUP($BN482,'Written Exam Marks'!$H:$Q,9,FALSE)</f>
        <v>40</v>
      </c>
      <c r="CC482" s="51" t="str">
        <f t="shared" si="526"/>
        <v>Present</v>
      </c>
      <c r="CD482" s="51" t="str">
        <f t="shared" si="527"/>
        <v>P-S1_Onsite</v>
      </c>
      <c r="CE482" s="29">
        <v>19</v>
      </c>
      <c r="CF482" s="29">
        <v>20</v>
      </c>
      <c r="CG482" s="29">
        <v>19</v>
      </c>
      <c r="CH482" s="29">
        <v>58</v>
      </c>
      <c r="CI482" s="29">
        <v>60</v>
      </c>
      <c r="CJ482" s="61" t="s">
        <v>7343</v>
      </c>
      <c r="CK482" s="61" t="s">
        <v>1613</v>
      </c>
      <c r="CL482" s="10" t="str">
        <f t="shared" si="528"/>
        <v>2025EM1100479-MDSDF404</v>
      </c>
      <c r="CM482" s="61" t="str">
        <f t="shared" si="529"/>
        <v>0 missed</v>
      </c>
      <c r="CN482" s="61" t="str">
        <f t="shared" si="530"/>
        <v>0 missed</v>
      </c>
      <c r="CO482" s="111">
        <f t="shared" si="531"/>
        <v>2</v>
      </c>
      <c r="CP482" s="111">
        <f t="shared" si="532"/>
        <v>1</v>
      </c>
      <c r="CQ482" s="9">
        <f t="shared" si="533"/>
        <v>1</v>
      </c>
      <c r="CR482" s="9">
        <f t="shared" si="534"/>
        <v>1</v>
      </c>
      <c r="CS482" s="61" t="str">
        <f t="shared" si="535"/>
        <v>0 missed</v>
      </c>
      <c r="CT482" s="111">
        <f t="shared" si="536"/>
        <v>3</v>
      </c>
      <c r="CU482" s="10">
        <f t="shared" si="537"/>
        <v>1</v>
      </c>
      <c r="CV482" s="10" t="str">
        <f t="shared" si="538"/>
        <v>Q-2 A-1 || Q Total-2, A Total-1</v>
      </c>
      <c r="CW482" s="111" t="str" cm="1">
        <f t="array" ref="CW482">IFERROR(INDEX('Attendance-Slot-1'!$Q$2:$Q$1112,MATCH(1,('Attendance-Slot-1'!$A$2:$A$1112=$C482)*('Attendance-Slot-1'!$G$2:$G$1112=CW$2),0)),"No Data")</f>
        <v>P-S1_Onsite</v>
      </c>
      <c r="CX482" s="111" t="str" cm="1">
        <f t="array" ref="CX482">IFERROR(INDEX('Attendance-Slot-2'!$Q$2:$Q$2595,MATCH(1,('Attendance-Slot-2'!$A$2:$A$2595=$C482)*('Attendance-Slot-2'!$G$2:$G$2595=CW$2),0)),"No Data")</f>
        <v>No Data</v>
      </c>
      <c r="CY482" s="136">
        <f>VLOOKUP($CL482,'Written Exam Marks'!$H:$Q,10,FALSE)</f>
        <v>22</v>
      </c>
      <c r="CZ482" s="136">
        <f>VLOOKUP($CL482,'Written Exam Marks'!$H:$Q,9,FALSE)</f>
        <v>40</v>
      </c>
      <c r="DA482" s="111" t="str">
        <f t="shared" si="539"/>
        <v>Present</v>
      </c>
      <c r="DB482" s="111" t="str">
        <f t="shared" si="540"/>
        <v>P-S1_Onsite</v>
      </c>
      <c r="DC482" s="148">
        <v>5.5</v>
      </c>
      <c r="DD482" s="148">
        <v>7</v>
      </c>
      <c r="DE482" s="148">
        <v>8</v>
      </c>
      <c r="DF482" s="148">
        <v>12</v>
      </c>
      <c r="DG482" s="148">
        <v>20</v>
      </c>
      <c r="DH482" s="148">
        <v>52.5</v>
      </c>
      <c r="DI482" s="148">
        <v>65</v>
      </c>
      <c r="DJ482" s="66" t="s">
        <v>7351</v>
      </c>
      <c r="DK482" s="66" t="s">
        <v>1631</v>
      </c>
      <c r="DL482" s="68" t="str">
        <f t="shared" si="541"/>
        <v>2025EM1100479-MDSDF406</v>
      </c>
      <c r="DM482" s="66" t="str">
        <f t="shared" si="542"/>
        <v>0 missed</v>
      </c>
      <c r="DN482" s="66" t="str">
        <f t="shared" si="543"/>
        <v>0 missed</v>
      </c>
      <c r="DO482" s="62">
        <f t="shared" si="544"/>
        <v>3</v>
      </c>
      <c r="DP482" s="62">
        <f t="shared" si="545"/>
        <v>2</v>
      </c>
      <c r="DQ482" s="67">
        <f t="shared" si="546"/>
        <v>1</v>
      </c>
      <c r="DR482" s="67">
        <f t="shared" si="547"/>
        <v>1</v>
      </c>
      <c r="DS482" s="66" t="str">
        <f t="shared" si="548"/>
        <v>0 missed</v>
      </c>
      <c r="DT482" s="62">
        <f t="shared" si="549"/>
        <v>5</v>
      </c>
      <c r="DU482" s="68">
        <f t="shared" si="550"/>
        <v>1</v>
      </c>
      <c r="DV482" s="68" t="str">
        <f t="shared" si="551"/>
        <v>Q-3 A-2 || Q Total-3, A Total-2</v>
      </c>
      <c r="DW482" s="62" t="str" cm="1">
        <f t="array" ref="DW482">IFERROR(INDEX('Attendance-Slot-1'!$Q$2:$Q$1112,MATCH(1,('Attendance-Slot-1'!$A$2:$A$1112=$C482)*('Attendance-Slot-1'!$G$2:$G$1112=DW$2),0)),"No Data")</f>
        <v>P-S1_Onsite</v>
      </c>
      <c r="DX482" s="62" t="str" cm="1">
        <f t="array" ref="DX482">IFERROR(INDEX('Attendance-Slot-2'!$Q$2:$Q$2595,MATCH(1,('Attendance-Slot-2'!$A$2:$A$2595=$C482)*('Attendance-Slot-2'!$G$2:$G$2595=DW$2),0)),"No Data")</f>
        <v>No Data</v>
      </c>
      <c r="DY482" s="137">
        <f>VLOOKUP($DL482,'Written Exam Marks'!$H:$Q,10,FALSE)</f>
        <v>23.75</v>
      </c>
      <c r="DZ482" s="137">
        <f>VLOOKUP($DL482,'Written Exam Marks'!$H:$Q,9,FALSE)</f>
        <v>35</v>
      </c>
      <c r="EA482" s="62" t="str">
        <f t="shared" si="552"/>
        <v>Present</v>
      </c>
      <c r="EB482" s="62" t="str">
        <f t="shared" si="553"/>
        <v>P-S1_Onsite</v>
      </c>
      <c r="EC482" s="114" t="str">
        <f t="shared" si="490"/>
        <v>P-5, 
A-0, 
No Data-0</v>
      </c>
      <c r="ED482" s="114" t="str">
        <f t="shared" si="491"/>
        <v>P-0, 
A-0, 
No Data-5</v>
      </c>
      <c r="EE482" s="114" t="str">
        <f t="shared" si="554"/>
        <v>P-S1_Onsite</v>
      </c>
      <c r="EF482" s="114" t="str">
        <f t="shared" si="555"/>
        <v>P-S1_Onsite</v>
      </c>
      <c r="EG482" s="114" t="str">
        <f t="shared" si="556"/>
        <v>P-S1_Onsite</v>
      </c>
      <c r="EH482" s="114" t="str">
        <f t="shared" si="557"/>
        <v>P-S1_Onsite</v>
      </c>
      <c r="EI482" s="114" t="str">
        <f t="shared" si="558"/>
        <v>P-S1_Onsite</v>
      </c>
      <c r="EJ482" s="114" t="str">
        <f t="shared" si="559"/>
        <v>P-5, A-0, No Data-0</v>
      </c>
      <c r="EK482" s="114" t="s">
        <v>10453</v>
      </c>
      <c r="EL482" s="114">
        <v>25</v>
      </c>
      <c r="EM482" s="114">
        <v>10</v>
      </c>
      <c r="EN482" s="114">
        <v>52</v>
      </c>
      <c r="EO482" s="114">
        <v>87</v>
      </c>
      <c r="EP482" s="114" t="s">
        <v>7217</v>
      </c>
      <c r="EQ482" s="114" t="s">
        <v>1054</v>
      </c>
      <c r="ER482" s="114" t="s">
        <v>3341</v>
      </c>
      <c r="ES482" s="114"/>
      <c r="ET482" s="30" t="s">
        <v>3341</v>
      </c>
    </row>
    <row r="483" spans="1:150" x14ac:dyDescent="0.25">
      <c r="A483" s="114">
        <v>480</v>
      </c>
      <c r="B483" s="114" t="s">
        <v>7224</v>
      </c>
      <c r="C483" s="80" t="s">
        <v>3350</v>
      </c>
      <c r="D483" s="30" t="s">
        <v>3351</v>
      </c>
      <c r="E483" s="30" t="s">
        <v>3352</v>
      </c>
      <c r="F483" s="33" t="s">
        <v>7202</v>
      </c>
      <c r="G483" s="30" t="s">
        <v>3353</v>
      </c>
      <c r="H483" s="143">
        <v>15</v>
      </c>
      <c r="I483" s="143">
        <v>15</v>
      </c>
      <c r="J483" s="143">
        <v>17</v>
      </c>
      <c r="K483" s="143">
        <v>15</v>
      </c>
      <c r="L483" s="143">
        <v>62</v>
      </c>
      <c r="M483" s="143">
        <v>65</v>
      </c>
      <c r="N483" s="40" t="s">
        <v>7314</v>
      </c>
      <c r="O483" s="40" t="s">
        <v>1593</v>
      </c>
      <c r="P483" s="13" t="str">
        <f t="shared" si="492"/>
        <v>2025EM1100480-MDSDF401</v>
      </c>
      <c r="Q483" s="40" t="str">
        <f t="shared" si="493"/>
        <v>0 missed</v>
      </c>
      <c r="R483" s="40" t="str">
        <f t="shared" si="494"/>
        <v>0 missed</v>
      </c>
      <c r="S483" s="40">
        <f t="shared" si="495"/>
        <v>3</v>
      </c>
      <c r="T483" s="40">
        <f t="shared" si="496"/>
        <v>1</v>
      </c>
      <c r="U483" s="41">
        <f t="shared" si="497"/>
        <v>1</v>
      </c>
      <c r="V483" s="41">
        <f t="shared" si="498"/>
        <v>1</v>
      </c>
      <c r="W483" s="40" t="str">
        <f t="shared" si="499"/>
        <v>0 missed</v>
      </c>
      <c r="X483" s="113">
        <f t="shared" si="500"/>
        <v>4</v>
      </c>
      <c r="Y483" s="13">
        <f t="shared" si="501"/>
        <v>1</v>
      </c>
      <c r="Z483" s="13" t="str">
        <f t="shared" si="502"/>
        <v>Q-3 A-1 || Q Total-3, A Total-1</v>
      </c>
      <c r="AA483" s="113" t="str" cm="1">
        <f t="array" ref="AA483">IFERROR(INDEX('Attendance-Slot-1'!$Q$2:$Q$1112,MATCH(1,('Attendance-Slot-1'!$A$2:$A$1112=$C483)*('Attendance-Slot-1'!$G$2:$G$1112=AA$2),0)),"No Data")</f>
        <v>P-S1_Online</v>
      </c>
      <c r="AB483" s="113" t="str" cm="1">
        <f t="array" ref="AB483">IFERROR(INDEX('Attendance-Slot-2'!$Q$2:$Q$2595,MATCH(1,('Attendance-Slot-2'!$A$2:$A$2595=$C483)*('Attendance-Slot-2'!$G$2:$G$2595=AA$2),0)),"No Data")</f>
        <v>No Data</v>
      </c>
      <c r="AC483" s="133">
        <f>VLOOKUP($P483,'Written Exam Marks'!$H:$Q,10,FALSE)</f>
        <v>16</v>
      </c>
      <c r="AD483" s="133">
        <f>VLOOKUP($P483,'Written Exam Marks'!$H:$Q,9,FALSE)</f>
        <v>35</v>
      </c>
      <c r="AE483" s="113" t="str">
        <f t="shared" si="503"/>
        <v>Present</v>
      </c>
      <c r="AF483" s="113" t="str">
        <f t="shared" si="504"/>
        <v>P-S1_Online</v>
      </c>
      <c r="AG483" s="146">
        <v>9</v>
      </c>
      <c r="AH483" s="146">
        <v>9.5</v>
      </c>
      <c r="AI483" s="146">
        <v>10</v>
      </c>
      <c r="AJ483" s="146">
        <v>10</v>
      </c>
      <c r="AK483" s="146">
        <v>10</v>
      </c>
      <c r="AL483" s="146">
        <v>10</v>
      </c>
      <c r="AM483" s="146">
        <v>58.5</v>
      </c>
      <c r="AN483" s="146">
        <v>60</v>
      </c>
      <c r="AO483" s="43" t="s">
        <v>7336</v>
      </c>
      <c r="AP483" s="43" t="s">
        <v>1598</v>
      </c>
      <c r="AQ483" s="50" t="str">
        <f t="shared" si="505"/>
        <v>2025EM1100480-MDSDF402</v>
      </c>
      <c r="AR483" s="43" t="str">
        <f t="shared" si="506"/>
        <v>0 missed</v>
      </c>
      <c r="AS483" s="47" t="s">
        <v>7342</v>
      </c>
      <c r="AT483" s="43">
        <f t="shared" si="507"/>
        <v>6</v>
      </c>
      <c r="AU483" s="48" t="s">
        <v>7342</v>
      </c>
      <c r="AV483" s="49">
        <f t="shared" si="508"/>
        <v>1</v>
      </c>
      <c r="AW483" s="48" t="s">
        <v>7342</v>
      </c>
      <c r="AX483" s="43" t="str">
        <f t="shared" si="509"/>
        <v>0 missed</v>
      </c>
      <c r="AY483" s="42">
        <f t="shared" si="510"/>
        <v>6</v>
      </c>
      <c r="AZ483" s="50">
        <f t="shared" si="511"/>
        <v>1</v>
      </c>
      <c r="BA483" s="50" t="str">
        <f t="shared" si="512"/>
        <v>Q-6 A-- || Q Total-6, A Total-0</v>
      </c>
      <c r="BB483" s="42" t="str" cm="1">
        <f t="array" ref="BB483">IFERROR(INDEX('Attendance-Slot-1'!$Q$2:$Q$1112,MATCH(1,('Attendance-Slot-1'!$A$2:$A$1112=$C483)*('Attendance-Slot-1'!$G$2:$G$1112=BB$2),0)),"No Data")</f>
        <v>No Data</v>
      </c>
      <c r="BC483" s="42" t="str" cm="1">
        <f t="array" ref="BC483">IFERROR(INDEX('Attendance-Slot-2'!$Q$2:$Q$2595,MATCH(1,('Attendance-Slot-2'!$A$2:$A$2595=$C483)*('Attendance-Slot-2'!$G$2:$G$2595=BB$2),0)),"No Data")</f>
        <v>P-S2_Online</v>
      </c>
      <c r="BD483" s="134">
        <f>VLOOKUP($AQ483,'Written Exam Marks'!$H:$Q,10,FALSE)</f>
        <v>34</v>
      </c>
      <c r="BE483" s="134">
        <f>VLOOKUP($AQ483,'Written Exam Marks'!$H:$Q,9,FALSE)</f>
        <v>40</v>
      </c>
      <c r="BF483" s="42" t="str">
        <f t="shared" si="513"/>
        <v>Present</v>
      </c>
      <c r="BG483" s="42" t="str">
        <f t="shared" si="514"/>
        <v>P-S2_Online</v>
      </c>
      <c r="BH483" s="147">
        <v>20</v>
      </c>
      <c r="BI483" s="147">
        <v>21</v>
      </c>
      <c r="BJ483" s="147">
        <v>41</v>
      </c>
      <c r="BK483" s="147">
        <v>60</v>
      </c>
      <c r="BL483" s="52" t="s">
        <v>3697</v>
      </c>
      <c r="BM483" s="52" t="s">
        <v>1606</v>
      </c>
      <c r="BN483" s="57" t="str">
        <f t="shared" si="515"/>
        <v>2025EM1100480-MDSDF403</v>
      </c>
      <c r="BO483" s="52" t="str">
        <f t="shared" si="516"/>
        <v>0 missed</v>
      </c>
      <c r="BP483" s="52" t="str">
        <f t="shared" si="517"/>
        <v>0 missed</v>
      </c>
      <c r="BQ483" s="52">
        <f t="shared" si="518"/>
        <v>1</v>
      </c>
      <c r="BR483" s="52">
        <f t="shared" si="519"/>
        <v>1</v>
      </c>
      <c r="BS483" s="56">
        <f t="shared" si="520"/>
        <v>1</v>
      </c>
      <c r="BT483" s="56">
        <f t="shared" si="521"/>
        <v>1</v>
      </c>
      <c r="BU483" s="52" t="str">
        <f t="shared" si="522"/>
        <v>0 missed</v>
      </c>
      <c r="BV483" s="51">
        <f t="shared" si="523"/>
        <v>2</v>
      </c>
      <c r="BW483" s="57">
        <f t="shared" si="524"/>
        <v>1</v>
      </c>
      <c r="BX483" s="57" t="str">
        <f t="shared" si="525"/>
        <v>Q-1 A-1 || Q Total-1, A Total-1</v>
      </c>
      <c r="BY483" s="51" t="str" cm="1">
        <f t="array" ref="BY483">IFERROR(INDEX('Attendance-Slot-1'!$Q$2:$Q$1112,MATCH(1,('Attendance-Slot-1'!$A$2:$A$1112=$C483)*('Attendance-Slot-1'!$G$2:$G$1112=BY$2),0)),"No Data")</f>
        <v>No Data</v>
      </c>
      <c r="BZ483" s="51" t="str" cm="1">
        <f t="array" ref="BZ483">IFERROR(INDEX('Attendance-Slot-2'!$Q$2:$Q$2595,MATCH(1,('Attendance-Slot-2'!$A$2:$A$2595=$C483)*('Attendance-Slot-2'!$G$2:$G$2595=BY$2),0)),"No Data")</f>
        <v>P-S2_Online</v>
      </c>
      <c r="CA483" s="135">
        <f>VLOOKUP($BN483,'Written Exam Marks'!$H:$Q,10,FALSE)</f>
        <v>33</v>
      </c>
      <c r="CB483" s="135">
        <f>VLOOKUP($BN483,'Written Exam Marks'!$H:$Q,9,FALSE)</f>
        <v>40</v>
      </c>
      <c r="CC483" s="51" t="str">
        <f t="shared" si="526"/>
        <v>Present</v>
      </c>
      <c r="CD483" s="51" t="str">
        <f t="shared" si="527"/>
        <v>P-S2_Online</v>
      </c>
      <c r="CE483" s="29">
        <v>20</v>
      </c>
      <c r="CF483" s="29">
        <v>20</v>
      </c>
      <c r="CG483" s="29">
        <v>18</v>
      </c>
      <c r="CH483" s="29">
        <v>58</v>
      </c>
      <c r="CI483" s="29">
        <v>60</v>
      </c>
      <c r="CJ483" s="61" t="s">
        <v>7343</v>
      </c>
      <c r="CK483" s="61" t="s">
        <v>1613</v>
      </c>
      <c r="CL483" s="10" t="str">
        <f t="shared" si="528"/>
        <v>2025EM1100480-MDSDF404</v>
      </c>
      <c r="CM483" s="61" t="str">
        <f t="shared" si="529"/>
        <v>0 missed</v>
      </c>
      <c r="CN483" s="61" t="str">
        <f t="shared" si="530"/>
        <v>0 missed</v>
      </c>
      <c r="CO483" s="111">
        <f t="shared" si="531"/>
        <v>2</v>
      </c>
      <c r="CP483" s="111">
        <f t="shared" si="532"/>
        <v>1</v>
      </c>
      <c r="CQ483" s="9">
        <f t="shared" si="533"/>
        <v>1</v>
      </c>
      <c r="CR483" s="9">
        <f t="shared" si="534"/>
        <v>1</v>
      </c>
      <c r="CS483" s="61" t="str">
        <f t="shared" si="535"/>
        <v>0 missed</v>
      </c>
      <c r="CT483" s="111">
        <f t="shared" si="536"/>
        <v>3</v>
      </c>
      <c r="CU483" s="10">
        <f t="shared" si="537"/>
        <v>1</v>
      </c>
      <c r="CV483" s="10" t="str">
        <f t="shared" si="538"/>
        <v>Q-2 A-1 || Q Total-2, A Total-1</v>
      </c>
      <c r="CW483" s="111" t="str" cm="1">
        <f t="array" ref="CW483">IFERROR(INDEX('Attendance-Slot-1'!$Q$2:$Q$1112,MATCH(1,('Attendance-Slot-1'!$A$2:$A$1112=$C483)*('Attendance-Slot-1'!$G$2:$G$1112=CW$2),0)),"No Data")</f>
        <v>P-S1_Online</v>
      </c>
      <c r="CX483" s="111" t="str" cm="1">
        <f t="array" ref="CX483">IFERROR(INDEX('Attendance-Slot-2'!$Q$2:$Q$2595,MATCH(1,('Attendance-Slot-2'!$A$2:$A$2595=$C483)*('Attendance-Slot-2'!$G$2:$G$2595=CW$2),0)),"No Data")</f>
        <v>No Data</v>
      </c>
      <c r="CY483" s="136">
        <f>VLOOKUP($CL483,'Written Exam Marks'!$H:$Q,10,FALSE)</f>
        <v>29</v>
      </c>
      <c r="CZ483" s="136">
        <f>VLOOKUP($CL483,'Written Exam Marks'!$H:$Q,9,FALSE)</f>
        <v>40</v>
      </c>
      <c r="DA483" s="111" t="str">
        <f t="shared" si="539"/>
        <v>Present</v>
      </c>
      <c r="DB483" s="111" t="str">
        <f t="shared" si="540"/>
        <v>P-S1_Online</v>
      </c>
      <c r="DC483" s="148">
        <v>5.5</v>
      </c>
      <c r="DD483" s="148">
        <v>6.625</v>
      </c>
      <c r="DE483" s="148">
        <v>8</v>
      </c>
      <c r="DF483" s="148">
        <v>14</v>
      </c>
      <c r="DG483" s="148">
        <v>20</v>
      </c>
      <c r="DH483" s="148">
        <v>54.125</v>
      </c>
      <c r="DI483" s="148">
        <v>65</v>
      </c>
      <c r="DJ483" s="66" t="s">
        <v>7351</v>
      </c>
      <c r="DK483" s="66" t="s">
        <v>1631</v>
      </c>
      <c r="DL483" s="68" t="str">
        <f t="shared" si="541"/>
        <v>2025EM1100480-MDSDF406</v>
      </c>
      <c r="DM483" s="66" t="str">
        <f t="shared" si="542"/>
        <v>0 missed</v>
      </c>
      <c r="DN483" s="66" t="str">
        <f t="shared" si="543"/>
        <v>0 missed</v>
      </c>
      <c r="DO483" s="62">
        <f t="shared" si="544"/>
        <v>3</v>
      </c>
      <c r="DP483" s="62">
        <f t="shared" si="545"/>
        <v>2</v>
      </c>
      <c r="DQ483" s="67">
        <f t="shared" si="546"/>
        <v>1</v>
      </c>
      <c r="DR483" s="67">
        <f t="shared" si="547"/>
        <v>1</v>
      </c>
      <c r="DS483" s="66" t="str">
        <f t="shared" si="548"/>
        <v>0 missed</v>
      </c>
      <c r="DT483" s="62">
        <f t="shared" si="549"/>
        <v>5</v>
      </c>
      <c r="DU483" s="68">
        <f t="shared" si="550"/>
        <v>1</v>
      </c>
      <c r="DV483" s="68" t="str">
        <f t="shared" si="551"/>
        <v>Q-3 A-2 || Q Total-3, A Total-2</v>
      </c>
      <c r="DW483" s="62" t="str" cm="1">
        <f t="array" ref="DW483">IFERROR(INDEX('Attendance-Slot-1'!$Q$2:$Q$1112,MATCH(1,('Attendance-Slot-1'!$A$2:$A$1112=$C483)*('Attendance-Slot-1'!$G$2:$G$1112=DW$2),0)),"No Data")</f>
        <v>No Data</v>
      </c>
      <c r="DX483" s="62" t="str" cm="1">
        <f t="array" ref="DX483">IFERROR(INDEX('Attendance-Slot-2'!$Q$2:$Q$2595,MATCH(1,('Attendance-Slot-2'!$A$2:$A$2595=$C483)*('Attendance-Slot-2'!$G$2:$G$2595=DW$2),0)),"No Data")</f>
        <v>P-S2_Online</v>
      </c>
      <c r="DY483" s="137">
        <f>VLOOKUP($DL483,'Written Exam Marks'!$H:$Q,10,FALSE)</f>
        <v>23.5</v>
      </c>
      <c r="DZ483" s="137">
        <f>VLOOKUP($DL483,'Written Exam Marks'!$H:$Q,9,FALSE)</f>
        <v>35</v>
      </c>
      <c r="EA483" s="62" t="str">
        <f t="shared" si="552"/>
        <v>Present</v>
      </c>
      <c r="EB483" s="62" t="str">
        <f t="shared" si="553"/>
        <v>P-S2_Online</v>
      </c>
      <c r="EC483" s="114" t="str">
        <f t="shared" si="490"/>
        <v>P-2, 
A-0, 
No Data-3</v>
      </c>
      <c r="ED483" s="114" t="str">
        <f t="shared" si="491"/>
        <v>P-3, 
A-0, 
No Data-2</v>
      </c>
      <c r="EE483" s="114" t="str">
        <f t="shared" si="554"/>
        <v>P-S1_Online</v>
      </c>
      <c r="EF483" s="114" t="str">
        <f t="shared" si="555"/>
        <v>P-S2_Online</v>
      </c>
      <c r="EG483" s="114" t="str">
        <f t="shared" si="556"/>
        <v>P-S2_Online</v>
      </c>
      <c r="EH483" s="114" t="str">
        <f t="shared" si="557"/>
        <v>P-S1_Online</v>
      </c>
      <c r="EI483" s="114" t="str">
        <f t="shared" si="558"/>
        <v>P-S2_Online</v>
      </c>
      <c r="EJ483" s="114" t="str">
        <f t="shared" si="559"/>
        <v>P-5, A-0, No Data-0</v>
      </c>
      <c r="EK483" s="114" t="s">
        <v>10453</v>
      </c>
      <c r="EL483" s="114">
        <v>30</v>
      </c>
      <c r="EM483" s="114">
        <v>10</v>
      </c>
      <c r="EN483" s="114">
        <v>46</v>
      </c>
      <c r="EO483" s="114">
        <v>86</v>
      </c>
      <c r="EP483" s="114" t="s">
        <v>7217</v>
      </c>
      <c r="EQ483" s="114" t="s">
        <v>1031</v>
      </c>
      <c r="ER483" s="114" t="s">
        <v>3350</v>
      </c>
      <c r="ES483" s="114"/>
      <c r="ET483" s="30" t="s">
        <v>3350</v>
      </c>
    </row>
    <row r="484" spans="1:150" x14ac:dyDescent="0.25">
      <c r="A484" s="114">
        <v>481</v>
      </c>
      <c r="B484" s="114" t="s">
        <v>7224</v>
      </c>
      <c r="C484" s="80" t="s">
        <v>3356</v>
      </c>
      <c r="D484" s="30" t="s">
        <v>3357</v>
      </c>
      <c r="E484" s="30" t="s">
        <v>3358</v>
      </c>
      <c r="F484" s="33" t="s">
        <v>7201</v>
      </c>
      <c r="G484" s="30" t="s">
        <v>3359</v>
      </c>
      <c r="H484" s="143">
        <v>14</v>
      </c>
      <c r="I484" s="143">
        <v>15</v>
      </c>
      <c r="J484" s="143">
        <v>16</v>
      </c>
      <c r="K484" s="143">
        <v>15</v>
      </c>
      <c r="L484" s="143">
        <v>60</v>
      </c>
      <c r="M484" s="143">
        <v>65</v>
      </c>
      <c r="N484" s="40" t="s">
        <v>7314</v>
      </c>
      <c r="O484" s="40" t="s">
        <v>1593</v>
      </c>
      <c r="P484" s="13" t="str">
        <f t="shared" si="492"/>
        <v>2025EM1100481-MDSDF401</v>
      </c>
      <c r="Q484" s="40" t="str">
        <f t="shared" si="493"/>
        <v>0 missed</v>
      </c>
      <c r="R484" s="40" t="str">
        <f t="shared" si="494"/>
        <v>0 missed</v>
      </c>
      <c r="S484" s="40">
        <f t="shared" si="495"/>
        <v>3</v>
      </c>
      <c r="T484" s="40">
        <f t="shared" si="496"/>
        <v>1</v>
      </c>
      <c r="U484" s="41">
        <f t="shared" si="497"/>
        <v>1</v>
      </c>
      <c r="V484" s="41">
        <f t="shared" si="498"/>
        <v>1</v>
      </c>
      <c r="W484" s="40" t="str">
        <f t="shared" si="499"/>
        <v>0 missed</v>
      </c>
      <c r="X484" s="113">
        <f t="shared" si="500"/>
        <v>4</v>
      </c>
      <c r="Y484" s="13">
        <f t="shared" si="501"/>
        <v>1</v>
      </c>
      <c r="Z484" s="13" t="str">
        <f t="shared" si="502"/>
        <v>Q-3 A-1 || Q Total-3, A Total-1</v>
      </c>
      <c r="AA484" s="113" t="str" cm="1">
        <f t="array" ref="AA484">IFERROR(INDEX('Attendance-Slot-1'!$Q$2:$Q$1112,MATCH(1,('Attendance-Slot-1'!$A$2:$A$1112=$C484)*('Attendance-Slot-1'!$G$2:$G$1112=AA$2),0)),"No Data")</f>
        <v>No Data</v>
      </c>
      <c r="AB484" s="113" t="str" cm="1">
        <f t="array" ref="AB484">IFERROR(INDEX('Attendance-Slot-2'!$Q$2:$Q$2595,MATCH(1,('Attendance-Slot-2'!$A$2:$A$2595=$C484)*('Attendance-Slot-2'!$G$2:$G$2595=AA$2),0)),"No Data")</f>
        <v>P-S2_Onsite</v>
      </c>
      <c r="AC484" s="133">
        <f>VLOOKUP($P484,'Written Exam Marks'!$H:$Q,10,FALSE)</f>
        <v>32.5</v>
      </c>
      <c r="AD484" s="133">
        <f>VLOOKUP($P484,'Written Exam Marks'!$H:$Q,9,FALSE)</f>
        <v>35</v>
      </c>
      <c r="AE484" s="113" t="str">
        <f t="shared" si="503"/>
        <v>Present</v>
      </c>
      <c r="AF484" s="113" t="str">
        <f t="shared" si="504"/>
        <v>P-S2_Onsite</v>
      </c>
      <c r="AG484" s="146">
        <v>9</v>
      </c>
      <c r="AH484" s="146">
        <v>9</v>
      </c>
      <c r="AI484" s="146">
        <v>10</v>
      </c>
      <c r="AJ484" s="146">
        <v>10</v>
      </c>
      <c r="AK484" s="146">
        <v>10</v>
      </c>
      <c r="AL484" s="146">
        <v>10</v>
      </c>
      <c r="AM484" s="146">
        <v>58</v>
      </c>
      <c r="AN484" s="146">
        <v>60</v>
      </c>
      <c r="AO484" s="43" t="s">
        <v>7336</v>
      </c>
      <c r="AP484" s="43" t="s">
        <v>1598</v>
      </c>
      <c r="AQ484" s="50" t="str">
        <f t="shared" si="505"/>
        <v>2025EM1100481-MDSDF402</v>
      </c>
      <c r="AR484" s="43" t="str">
        <f t="shared" si="506"/>
        <v>0 missed</v>
      </c>
      <c r="AS484" s="47" t="s">
        <v>7342</v>
      </c>
      <c r="AT484" s="43">
        <f t="shared" si="507"/>
        <v>6</v>
      </c>
      <c r="AU484" s="48" t="s">
        <v>7342</v>
      </c>
      <c r="AV484" s="49">
        <f t="shared" si="508"/>
        <v>1</v>
      </c>
      <c r="AW484" s="48" t="s">
        <v>7342</v>
      </c>
      <c r="AX484" s="43" t="str">
        <f t="shared" si="509"/>
        <v>0 missed</v>
      </c>
      <c r="AY484" s="42">
        <f t="shared" si="510"/>
        <v>6</v>
      </c>
      <c r="AZ484" s="50">
        <f t="shared" si="511"/>
        <v>1</v>
      </c>
      <c r="BA484" s="50" t="str">
        <f t="shared" si="512"/>
        <v>Q-6 A-- || Q Total-6, A Total-0</v>
      </c>
      <c r="BB484" s="42" t="str" cm="1">
        <f t="array" ref="BB484">IFERROR(INDEX('Attendance-Slot-1'!$Q$2:$Q$1112,MATCH(1,('Attendance-Slot-1'!$A$2:$A$1112=$C484)*('Attendance-Slot-1'!$G$2:$G$1112=BB$2),0)),"No Data")</f>
        <v>P-S1_Onsite</v>
      </c>
      <c r="BC484" s="42" t="str" cm="1">
        <f t="array" ref="BC484">IFERROR(INDEX('Attendance-Slot-2'!$Q$2:$Q$2595,MATCH(1,('Attendance-Slot-2'!$A$2:$A$2595=$C484)*('Attendance-Slot-2'!$G$2:$G$2595=BB$2),0)),"No Data")</f>
        <v>No Data</v>
      </c>
      <c r="BD484" s="134">
        <f>VLOOKUP($AQ484,'Written Exam Marks'!$H:$Q,10,FALSE)</f>
        <v>34</v>
      </c>
      <c r="BE484" s="134">
        <f>VLOOKUP($AQ484,'Written Exam Marks'!$H:$Q,9,FALSE)</f>
        <v>40</v>
      </c>
      <c r="BF484" s="42" t="str">
        <f t="shared" si="513"/>
        <v>Present</v>
      </c>
      <c r="BG484" s="42" t="str">
        <f t="shared" si="514"/>
        <v>P-S1_Onsite</v>
      </c>
      <c r="BH484" s="147">
        <v>18</v>
      </c>
      <c r="BI484" s="147">
        <v>21</v>
      </c>
      <c r="BJ484" s="147">
        <v>39</v>
      </c>
      <c r="BK484" s="147">
        <v>60</v>
      </c>
      <c r="BL484" s="52" t="s">
        <v>3697</v>
      </c>
      <c r="BM484" s="52" t="s">
        <v>1606</v>
      </c>
      <c r="BN484" s="57" t="str">
        <f t="shared" si="515"/>
        <v>2025EM1100481-MDSDF403</v>
      </c>
      <c r="BO484" s="52" t="str">
        <f t="shared" si="516"/>
        <v>0 missed</v>
      </c>
      <c r="BP484" s="52" t="str">
        <f t="shared" si="517"/>
        <v>0 missed</v>
      </c>
      <c r="BQ484" s="52">
        <f t="shared" si="518"/>
        <v>1</v>
      </c>
      <c r="BR484" s="52">
        <f t="shared" si="519"/>
        <v>1</v>
      </c>
      <c r="BS484" s="56">
        <f t="shared" si="520"/>
        <v>1</v>
      </c>
      <c r="BT484" s="56">
        <f t="shared" si="521"/>
        <v>1</v>
      </c>
      <c r="BU484" s="52" t="str">
        <f t="shared" si="522"/>
        <v>0 missed</v>
      </c>
      <c r="BV484" s="51">
        <f t="shared" si="523"/>
        <v>2</v>
      </c>
      <c r="BW484" s="57">
        <f t="shared" si="524"/>
        <v>1</v>
      </c>
      <c r="BX484" s="57" t="str">
        <f t="shared" si="525"/>
        <v>Q-1 A-1 || Q Total-1, A Total-1</v>
      </c>
      <c r="BY484" s="51" t="str" cm="1">
        <f t="array" ref="BY484">IFERROR(INDEX('Attendance-Slot-1'!$Q$2:$Q$1112,MATCH(1,('Attendance-Slot-1'!$A$2:$A$1112=$C484)*('Attendance-Slot-1'!$G$2:$G$1112=BY$2),0)),"No Data")</f>
        <v>No Data</v>
      </c>
      <c r="BZ484" s="51" t="str" cm="1">
        <f t="array" ref="BZ484">IFERROR(INDEX('Attendance-Slot-2'!$Q$2:$Q$2595,MATCH(1,('Attendance-Slot-2'!$A$2:$A$2595=$C484)*('Attendance-Slot-2'!$G$2:$G$2595=BY$2),0)),"No Data")</f>
        <v>P-S2_Onsite</v>
      </c>
      <c r="CA484" s="135">
        <f>VLOOKUP($BN484,'Written Exam Marks'!$H:$Q,10,FALSE)</f>
        <v>32.5</v>
      </c>
      <c r="CB484" s="135">
        <f>VLOOKUP($BN484,'Written Exam Marks'!$H:$Q,9,FALSE)</f>
        <v>40</v>
      </c>
      <c r="CC484" s="51" t="str">
        <f t="shared" si="526"/>
        <v>Present</v>
      </c>
      <c r="CD484" s="51" t="str">
        <f t="shared" si="527"/>
        <v>P-S2_Onsite</v>
      </c>
      <c r="CE484" s="29">
        <v>19</v>
      </c>
      <c r="CF484" s="29">
        <v>19</v>
      </c>
      <c r="CG484" s="29">
        <v>20</v>
      </c>
      <c r="CH484" s="29">
        <v>58</v>
      </c>
      <c r="CI484" s="29">
        <v>60</v>
      </c>
      <c r="CJ484" s="61" t="s">
        <v>7343</v>
      </c>
      <c r="CK484" s="61" t="s">
        <v>1613</v>
      </c>
      <c r="CL484" s="10" t="str">
        <f t="shared" si="528"/>
        <v>2025EM1100481-MDSDF404</v>
      </c>
      <c r="CM484" s="61" t="str">
        <f t="shared" si="529"/>
        <v>0 missed</v>
      </c>
      <c r="CN484" s="61" t="str">
        <f t="shared" si="530"/>
        <v>0 missed</v>
      </c>
      <c r="CO484" s="111">
        <f t="shared" si="531"/>
        <v>2</v>
      </c>
      <c r="CP484" s="111">
        <f t="shared" si="532"/>
        <v>1</v>
      </c>
      <c r="CQ484" s="9">
        <f t="shared" si="533"/>
        <v>1</v>
      </c>
      <c r="CR484" s="9">
        <f t="shared" si="534"/>
        <v>1</v>
      </c>
      <c r="CS484" s="61" t="str">
        <f t="shared" si="535"/>
        <v>0 missed</v>
      </c>
      <c r="CT484" s="111">
        <f t="shared" si="536"/>
        <v>3</v>
      </c>
      <c r="CU484" s="10">
        <f t="shared" si="537"/>
        <v>1</v>
      </c>
      <c r="CV484" s="10" t="str">
        <f t="shared" si="538"/>
        <v>Q-2 A-1 || Q Total-2, A Total-1</v>
      </c>
      <c r="CW484" s="111" t="str" cm="1">
        <f t="array" ref="CW484">IFERROR(INDEX('Attendance-Slot-1'!$Q$2:$Q$1112,MATCH(1,('Attendance-Slot-1'!$A$2:$A$1112=$C484)*('Attendance-Slot-1'!$G$2:$G$1112=CW$2),0)),"No Data")</f>
        <v>P-S1_Onsite</v>
      </c>
      <c r="CX484" s="111" t="str" cm="1">
        <f t="array" ref="CX484">IFERROR(INDEX('Attendance-Slot-2'!$Q$2:$Q$2595,MATCH(1,('Attendance-Slot-2'!$A$2:$A$2595=$C484)*('Attendance-Slot-2'!$G$2:$G$2595=CW$2),0)),"No Data")</f>
        <v>No Data</v>
      </c>
      <c r="CY484" s="136">
        <f>VLOOKUP($CL484,'Written Exam Marks'!$H:$Q,10,FALSE)</f>
        <v>39</v>
      </c>
      <c r="CZ484" s="136">
        <f>VLOOKUP($CL484,'Written Exam Marks'!$H:$Q,9,FALSE)</f>
        <v>40</v>
      </c>
      <c r="DA484" s="111" t="str">
        <f t="shared" si="539"/>
        <v>Present</v>
      </c>
      <c r="DB484" s="111" t="str">
        <f t="shared" si="540"/>
        <v>P-S1_Onsite</v>
      </c>
      <c r="DC484" s="148">
        <v>6</v>
      </c>
      <c r="DD484" s="148">
        <v>7.375</v>
      </c>
      <c r="DE484" s="148">
        <v>9</v>
      </c>
      <c r="DF484" s="148">
        <v>17</v>
      </c>
      <c r="DG484" s="148">
        <v>19</v>
      </c>
      <c r="DH484" s="148">
        <v>58.375</v>
      </c>
      <c r="DI484" s="148">
        <v>65</v>
      </c>
      <c r="DJ484" s="66" t="s">
        <v>7351</v>
      </c>
      <c r="DK484" s="66" t="s">
        <v>1631</v>
      </c>
      <c r="DL484" s="68" t="str">
        <f t="shared" si="541"/>
        <v>2025EM1100481-MDSDF406</v>
      </c>
      <c r="DM484" s="66" t="str">
        <f t="shared" si="542"/>
        <v>0 missed</v>
      </c>
      <c r="DN484" s="66" t="str">
        <f t="shared" si="543"/>
        <v>0 missed</v>
      </c>
      <c r="DO484" s="62">
        <f t="shared" si="544"/>
        <v>3</v>
      </c>
      <c r="DP484" s="62">
        <f t="shared" si="545"/>
        <v>2</v>
      </c>
      <c r="DQ484" s="67">
        <f t="shared" si="546"/>
        <v>1</v>
      </c>
      <c r="DR484" s="67">
        <f t="shared" si="547"/>
        <v>1</v>
      </c>
      <c r="DS484" s="66" t="str">
        <f t="shared" si="548"/>
        <v>0 missed</v>
      </c>
      <c r="DT484" s="62">
        <f t="shared" si="549"/>
        <v>5</v>
      </c>
      <c r="DU484" s="68">
        <f t="shared" si="550"/>
        <v>1</v>
      </c>
      <c r="DV484" s="68" t="str">
        <f t="shared" si="551"/>
        <v>Q-3 A-2 || Q Total-3, A Total-2</v>
      </c>
      <c r="DW484" s="62" t="str" cm="1">
        <f t="array" ref="DW484">IFERROR(INDEX('Attendance-Slot-1'!$Q$2:$Q$1112,MATCH(1,('Attendance-Slot-1'!$A$2:$A$1112=$C484)*('Attendance-Slot-1'!$G$2:$G$1112=DW$2),0)),"No Data")</f>
        <v>No Data</v>
      </c>
      <c r="DX484" s="62" t="str" cm="1">
        <f t="array" ref="DX484">IFERROR(INDEX('Attendance-Slot-2'!$Q$2:$Q$2595,MATCH(1,('Attendance-Slot-2'!$A$2:$A$2595=$C484)*('Attendance-Slot-2'!$G$2:$G$2595=DW$2),0)),"No Data")</f>
        <v>P-S2_Onsite</v>
      </c>
      <c r="DY484" s="137">
        <f>VLOOKUP($DL484,'Written Exam Marks'!$H:$Q,10,FALSE)</f>
        <v>28</v>
      </c>
      <c r="DZ484" s="137">
        <f>VLOOKUP($DL484,'Written Exam Marks'!$H:$Q,9,FALSE)</f>
        <v>35</v>
      </c>
      <c r="EA484" s="62" t="str">
        <f t="shared" si="552"/>
        <v>Present</v>
      </c>
      <c r="EB484" s="62" t="str">
        <f t="shared" si="553"/>
        <v>P-S2_Onsite</v>
      </c>
      <c r="EC484" s="114" t="str">
        <f t="shared" si="490"/>
        <v>P-2, 
A-0, 
No Data-3</v>
      </c>
      <c r="ED484" s="114" t="str">
        <f t="shared" si="491"/>
        <v>P-3, 
A-0, 
No Data-2</v>
      </c>
      <c r="EE484" s="114" t="str">
        <f t="shared" si="554"/>
        <v>P-S2_Onsite</v>
      </c>
      <c r="EF484" s="114" t="str">
        <f t="shared" si="555"/>
        <v>P-S1_Onsite</v>
      </c>
      <c r="EG484" s="114" t="str">
        <f t="shared" si="556"/>
        <v>P-S2_Onsite</v>
      </c>
      <c r="EH484" s="114" t="str">
        <f t="shared" si="557"/>
        <v>P-S1_Onsite</v>
      </c>
      <c r="EI484" s="114" t="str">
        <f t="shared" si="558"/>
        <v>P-S2_Onsite</v>
      </c>
      <c r="EJ484" s="114" t="str">
        <f t="shared" si="559"/>
        <v>P-5, A-0, No Data-0</v>
      </c>
      <c r="EK484" s="114" t="s">
        <v>10453</v>
      </c>
      <c r="EL484" s="114">
        <v>23.5</v>
      </c>
      <c r="EM484" s="114">
        <v>7</v>
      </c>
      <c r="EN484" s="114">
        <v>58</v>
      </c>
      <c r="EO484" s="114">
        <v>88.5</v>
      </c>
      <c r="EP484" s="114" t="s">
        <v>7217</v>
      </c>
      <c r="EQ484" s="114" t="s">
        <v>1054</v>
      </c>
      <c r="ER484" s="114" t="s">
        <v>3356</v>
      </c>
      <c r="ES484" s="114"/>
      <c r="ET484" s="30" t="s">
        <v>3356</v>
      </c>
    </row>
    <row r="485" spans="1:150" x14ac:dyDescent="0.25">
      <c r="A485" s="114">
        <v>482</v>
      </c>
      <c r="B485" s="114" t="s">
        <v>7224</v>
      </c>
      <c r="C485" s="80" t="s">
        <v>3362</v>
      </c>
      <c r="D485" s="30" t="s">
        <v>3363</v>
      </c>
      <c r="E485" s="30" t="s">
        <v>3364</v>
      </c>
      <c r="F485" s="33" t="s">
        <v>7202</v>
      </c>
      <c r="G485" s="30" t="s">
        <v>3365</v>
      </c>
      <c r="H485" s="143">
        <v>13</v>
      </c>
      <c r="I485" s="143">
        <v>15</v>
      </c>
      <c r="J485" s="143" t="s">
        <v>5</v>
      </c>
      <c r="K485" s="143">
        <v>15</v>
      </c>
      <c r="L485" s="143">
        <v>43</v>
      </c>
      <c r="M485" s="143">
        <v>65</v>
      </c>
      <c r="N485" s="40" t="s">
        <v>7314</v>
      </c>
      <c r="O485" s="40" t="s">
        <v>1593</v>
      </c>
      <c r="P485" s="13" t="str">
        <f t="shared" si="492"/>
        <v>2025EM1100482-MDSDF401</v>
      </c>
      <c r="Q485" s="40" t="str">
        <f t="shared" si="493"/>
        <v>1 missed</v>
      </c>
      <c r="R485" s="40" t="str">
        <f t="shared" si="494"/>
        <v>0 missed</v>
      </c>
      <c r="S485" s="40">
        <f t="shared" si="495"/>
        <v>2</v>
      </c>
      <c r="T485" s="40">
        <f t="shared" si="496"/>
        <v>1</v>
      </c>
      <c r="U485" s="41">
        <f t="shared" si="497"/>
        <v>0.66666666666666663</v>
      </c>
      <c r="V485" s="41">
        <f t="shared" si="498"/>
        <v>1</v>
      </c>
      <c r="W485" s="40" t="str">
        <f t="shared" si="499"/>
        <v>1 missed</v>
      </c>
      <c r="X485" s="113">
        <f t="shared" si="500"/>
        <v>3</v>
      </c>
      <c r="Y485" s="13">
        <f t="shared" si="501"/>
        <v>0.75</v>
      </c>
      <c r="Z485" s="13" t="str">
        <f t="shared" si="502"/>
        <v>Q-2 A-1 || Q Total-3, A Total-1</v>
      </c>
      <c r="AA485" s="113" t="str" cm="1">
        <f t="array" ref="AA485">IFERROR(INDEX('Attendance-Slot-1'!$Q$2:$Q$1112,MATCH(1,('Attendance-Slot-1'!$A$2:$A$1112=$C485)*('Attendance-Slot-1'!$G$2:$G$1112=AA$2),0)),"No Data")</f>
        <v>P-S1_Onsite</v>
      </c>
      <c r="AB485" s="113" t="str" cm="1">
        <f t="array" ref="AB485">IFERROR(INDEX('Attendance-Slot-2'!$Q$2:$Q$2595,MATCH(1,('Attendance-Slot-2'!$A$2:$A$2595=$C485)*('Attendance-Slot-2'!$G$2:$G$2595=AA$2),0)),"No Data")</f>
        <v>No Data</v>
      </c>
      <c r="AC485" s="133">
        <f>VLOOKUP($P485,'Written Exam Marks'!$H:$Q,10,FALSE)</f>
        <v>9</v>
      </c>
      <c r="AD485" s="133">
        <f>VLOOKUP($P485,'Written Exam Marks'!$H:$Q,9,FALSE)</f>
        <v>35</v>
      </c>
      <c r="AE485" s="113" t="str">
        <f t="shared" si="503"/>
        <v>Present</v>
      </c>
      <c r="AF485" s="113" t="str">
        <f t="shared" si="504"/>
        <v>P-S1_Onsite</v>
      </c>
      <c r="AG485" s="146">
        <v>7.5</v>
      </c>
      <c r="AH485" s="146">
        <v>9.5</v>
      </c>
      <c r="AI485" s="146">
        <v>10</v>
      </c>
      <c r="AJ485" s="146">
        <v>10</v>
      </c>
      <c r="AK485" s="146">
        <v>10</v>
      </c>
      <c r="AL485" s="146">
        <v>10</v>
      </c>
      <c r="AM485" s="146">
        <v>57</v>
      </c>
      <c r="AN485" s="146">
        <v>60</v>
      </c>
      <c r="AO485" s="43" t="s">
        <v>7336</v>
      </c>
      <c r="AP485" s="43" t="s">
        <v>1598</v>
      </c>
      <c r="AQ485" s="50" t="str">
        <f t="shared" si="505"/>
        <v>2025EM1100482-MDSDF402</v>
      </c>
      <c r="AR485" s="43" t="str">
        <f t="shared" si="506"/>
        <v>0 missed</v>
      </c>
      <c r="AS485" s="47" t="s">
        <v>7342</v>
      </c>
      <c r="AT485" s="43">
        <f t="shared" si="507"/>
        <v>6</v>
      </c>
      <c r="AU485" s="48" t="s">
        <v>7342</v>
      </c>
      <c r="AV485" s="49">
        <f t="shared" si="508"/>
        <v>1</v>
      </c>
      <c r="AW485" s="48" t="s">
        <v>7342</v>
      </c>
      <c r="AX485" s="43" t="str">
        <f t="shared" si="509"/>
        <v>0 missed</v>
      </c>
      <c r="AY485" s="42">
        <f t="shared" si="510"/>
        <v>6</v>
      </c>
      <c r="AZ485" s="50">
        <f t="shared" si="511"/>
        <v>1</v>
      </c>
      <c r="BA485" s="50" t="str">
        <f t="shared" si="512"/>
        <v>Q-6 A-- || Q Total-6, A Total-0</v>
      </c>
      <c r="BB485" s="42" t="str" cm="1">
        <f t="array" ref="BB485">IFERROR(INDEX('Attendance-Slot-1'!$Q$2:$Q$1112,MATCH(1,('Attendance-Slot-1'!$A$2:$A$1112=$C485)*('Attendance-Slot-1'!$G$2:$G$1112=BB$2),0)),"No Data")</f>
        <v>P-S1_Onsite</v>
      </c>
      <c r="BC485" s="42" t="str" cm="1">
        <f t="array" ref="BC485">IFERROR(INDEX('Attendance-Slot-2'!$Q$2:$Q$2595,MATCH(1,('Attendance-Slot-2'!$A$2:$A$2595=$C485)*('Attendance-Slot-2'!$G$2:$G$2595=BB$2),0)),"No Data")</f>
        <v>No Data</v>
      </c>
      <c r="BD485" s="134">
        <f>VLOOKUP($AQ485,'Written Exam Marks'!$H:$Q,10,FALSE)</f>
        <v>16</v>
      </c>
      <c r="BE485" s="134">
        <f>VLOOKUP($AQ485,'Written Exam Marks'!$H:$Q,9,FALSE)</f>
        <v>40</v>
      </c>
      <c r="BF485" s="42" t="str">
        <f t="shared" si="513"/>
        <v>Present</v>
      </c>
      <c r="BG485" s="42" t="str">
        <f t="shared" si="514"/>
        <v>P-S1_Onsite</v>
      </c>
      <c r="BH485" s="147">
        <v>19</v>
      </c>
      <c r="BI485" s="147">
        <v>12.5</v>
      </c>
      <c r="BJ485" s="147">
        <v>31.5</v>
      </c>
      <c r="BK485" s="147">
        <v>60</v>
      </c>
      <c r="BL485" s="52" t="s">
        <v>3697</v>
      </c>
      <c r="BM485" s="52" t="s">
        <v>1606</v>
      </c>
      <c r="BN485" s="57" t="str">
        <f t="shared" si="515"/>
        <v>2025EM1100482-MDSDF403</v>
      </c>
      <c r="BO485" s="52" t="str">
        <f t="shared" si="516"/>
        <v>0 missed</v>
      </c>
      <c r="BP485" s="52" t="str">
        <f t="shared" si="517"/>
        <v>0 missed</v>
      </c>
      <c r="BQ485" s="52">
        <f t="shared" si="518"/>
        <v>1</v>
      </c>
      <c r="BR485" s="52">
        <f t="shared" si="519"/>
        <v>1</v>
      </c>
      <c r="BS485" s="56">
        <f t="shared" si="520"/>
        <v>1</v>
      </c>
      <c r="BT485" s="56">
        <f t="shared" si="521"/>
        <v>1</v>
      </c>
      <c r="BU485" s="52" t="str">
        <f t="shared" si="522"/>
        <v>0 missed</v>
      </c>
      <c r="BV485" s="51">
        <f t="shared" si="523"/>
        <v>2</v>
      </c>
      <c r="BW485" s="57">
        <f t="shared" si="524"/>
        <v>1</v>
      </c>
      <c r="BX485" s="57" t="str">
        <f t="shared" si="525"/>
        <v>Q-1 A-1 || Q Total-1, A Total-1</v>
      </c>
      <c r="BY485" s="51" t="str" cm="1">
        <f t="array" ref="BY485">IFERROR(INDEX('Attendance-Slot-1'!$Q$2:$Q$1112,MATCH(1,('Attendance-Slot-1'!$A$2:$A$1112=$C485)*('Attendance-Slot-1'!$G$2:$G$1112=BY$2),0)),"No Data")</f>
        <v>P-S1_Onsite</v>
      </c>
      <c r="BZ485" s="51" t="str" cm="1">
        <f t="array" ref="BZ485">IFERROR(INDEX('Attendance-Slot-2'!$Q$2:$Q$2595,MATCH(1,('Attendance-Slot-2'!$A$2:$A$2595=$C485)*('Attendance-Slot-2'!$G$2:$G$2595=BY$2),0)),"No Data")</f>
        <v>No Data</v>
      </c>
      <c r="CA485" s="135">
        <f>VLOOKUP($BN485,'Written Exam Marks'!$H:$Q,10,FALSE)</f>
        <v>8</v>
      </c>
      <c r="CB485" s="135">
        <f>VLOOKUP($BN485,'Written Exam Marks'!$H:$Q,9,FALSE)</f>
        <v>40</v>
      </c>
      <c r="CC485" s="51" t="str">
        <f t="shared" si="526"/>
        <v>Present</v>
      </c>
      <c r="CD485" s="51" t="str">
        <f t="shared" si="527"/>
        <v>P-S1_Onsite</v>
      </c>
      <c r="CE485" s="29">
        <v>19</v>
      </c>
      <c r="CF485" s="29">
        <v>20</v>
      </c>
      <c r="CG485" s="29" t="s">
        <v>5</v>
      </c>
      <c r="CH485" s="29">
        <v>39</v>
      </c>
      <c r="CI485" s="29">
        <v>60</v>
      </c>
      <c r="CJ485" s="61" t="s">
        <v>7343</v>
      </c>
      <c r="CK485" s="61" t="s">
        <v>1613</v>
      </c>
      <c r="CL485" s="10" t="str">
        <f t="shared" si="528"/>
        <v>2025EM1100482-MDSDF404</v>
      </c>
      <c r="CM485" s="61" t="str">
        <f t="shared" si="529"/>
        <v>0 missed</v>
      </c>
      <c r="CN485" s="61" t="str">
        <f t="shared" si="530"/>
        <v>1 missed</v>
      </c>
      <c r="CO485" s="111">
        <f t="shared" si="531"/>
        <v>2</v>
      </c>
      <c r="CP485" s="111">
        <f t="shared" si="532"/>
        <v>0</v>
      </c>
      <c r="CQ485" s="9">
        <f t="shared" si="533"/>
        <v>1</v>
      </c>
      <c r="CR485" s="9">
        <f t="shared" si="534"/>
        <v>0</v>
      </c>
      <c r="CS485" s="61" t="str">
        <f t="shared" si="535"/>
        <v>1 missed</v>
      </c>
      <c r="CT485" s="111">
        <f t="shared" si="536"/>
        <v>2</v>
      </c>
      <c r="CU485" s="10">
        <f t="shared" si="537"/>
        <v>0.66666666666666663</v>
      </c>
      <c r="CV485" s="10" t="str">
        <f t="shared" si="538"/>
        <v>Q-2 A-0 || Q Total-2, A Total-1</v>
      </c>
      <c r="CW485" s="111" t="str" cm="1">
        <f t="array" ref="CW485">IFERROR(INDEX('Attendance-Slot-1'!$Q$2:$Q$1112,MATCH(1,('Attendance-Slot-1'!$A$2:$A$1112=$C485)*('Attendance-Slot-1'!$G$2:$G$1112=CW$2),0)),"No Data")</f>
        <v>P-S1_Onsite</v>
      </c>
      <c r="CX485" s="111" t="str" cm="1">
        <f t="array" ref="CX485">IFERROR(INDEX('Attendance-Slot-2'!$Q$2:$Q$2595,MATCH(1,('Attendance-Slot-2'!$A$2:$A$2595=$C485)*('Attendance-Slot-2'!$G$2:$G$2595=CW$2),0)),"No Data")</f>
        <v>No Data</v>
      </c>
      <c r="CY485" s="136">
        <f>VLOOKUP($CL485,'Written Exam Marks'!$H:$Q,10,FALSE)</f>
        <v>19</v>
      </c>
      <c r="CZ485" s="136">
        <f>VLOOKUP($CL485,'Written Exam Marks'!$H:$Q,9,FALSE)</f>
        <v>40</v>
      </c>
      <c r="DA485" s="111" t="str">
        <f t="shared" si="539"/>
        <v>Present</v>
      </c>
      <c r="DB485" s="111" t="str">
        <f t="shared" si="540"/>
        <v>P-S1_Onsite</v>
      </c>
      <c r="DC485" s="148">
        <v>5.5</v>
      </c>
      <c r="DD485" s="148">
        <v>7.5</v>
      </c>
      <c r="DE485" s="148">
        <v>9</v>
      </c>
      <c r="DF485" s="148">
        <v>15</v>
      </c>
      <c r="DG485" s="148" t="s">
        <v>5</v>
      </c>
      <c r="DH485" s="148">
        <v>37</v>
      </c>
      <c r="DI485" s="148">
        <v>65</v>
      </c>
      <c r="DJ485" s="66" t="s">
        <v>7351</v>
      </c>
      <c r="DK485" s="66" t="s">
        <v>1631</v>
      </c>
      <c r="DL485" s="68" t="str">
        <f t="shared" si="541"/>
        <v>2025EM1100482-MDSDF406</v>
      </c>
      <c r="DM485" s="66" t="str">
        <f t="shared" si="542"/>
        <v>0 missed</v>
      </c>
      <c r="DN485" s="66" t="str">
        <f t="shared" si="543"/>
        <v>1 missed</v>
      </c>
      <c r="DO485" s="62">
        <f t="shared" si="544"/>
        <v>3</v>
      </c>
      <c r="DP485" s="62">
        <f t="shared" si="545"/>
        <v>1</v>
      </c>
      <c r="DQ485" s="67">
        <f t="shared" si="546"/>
        <v>1</v>
      </c>
      <c r="DR485" s="67">
        <f t="shared" si="547"/>
        <v>0.5</v>
      </c>
      <c r="DS485" s="66" t="str">
        <f t="shared" si="548"/>
        <v>1 missed</v>
      </c>
      <c r="DT485" s="62">
        <f t="shared" si="549"/>
        <v>4</v>
      </c>
      <c r="DU485" s="68">
        <f t="shared" si="550"/>
        <v>0.8</v>
      </c>
      <c r="DV485" s="68" t="str">
        <f t="shared" si="551"/>
        <v>Q-3 A-1 || Q Total-3, A Total-2</v>
      </c>
      <c r="DW485" s="62" t="str" cm="1">
        <f t="array" ref="DW485">IFERROR(INDEX('Attendance-Slot-1'!$Q$2:$Q$1112,MATCH(1,('Attendance-Slot-1'!$A$2:$A$1112=$C485)*('Attendance-Slot-1'!$G$2:$G$1112=DW$2),0)),"No Data")</f>
        <v>P-S1_Onsite</v>
      </c>
      <c r="DX485" s="62" t="str" cm="1">
        <f t="array" ref="DX485">IFERROR(INDEX('Attendance-Slot-2'!$Q$2:$Q$2595,MATCH(1,('Attendance-Slot-2'!$A$2:$A$2595=$C485)*('Attendance-Slot-2'!$G$2:$G$2595=DW$2),0)),"No Data")</f>
        <v>No Data</v>
      </c>
      <c r="DY485" s="137">
        <f>VLOOKUP($DL485,'Written Exam Marks'!$H:$Q,10,FALSE)</f>
        <v>21.5</v>
      </c>
      <c r="DZ485" s="137">
        <f>VLOOKUP($DL485,'Written Exam Marks'!$H:$Q,9,FALSE)</f>
        <v>35</v>
      </c>
      <c r="EA485" s="62" t="str">
        <f t="shared" si="552"/>
        <v>Present</v>
      </c>
      <c r="EB485" s="62" t="str">
        <f t="shared" si="553"/>
        <v>P-S1_Onsite</v>
      </c>
      <c r="EC485" s="114" t="str">
        <f t="shared" si="490"/>
        <v>P-5, 
A-0, 
No Data-0</v>
      </c>
      <c r="ED485" s="114" t="str">
        <f t="shared" si="491"/>
        <v>P-0, 
A-0, 
No Data-5</v>
      </c>
      <c r="EE485" s="114" t="str">
        <f t="shared" si="554"/>
        <v>P-S1_Onsite</v>
      </c>
      <c r="EF485" s="114" t="str">
        <f t="shared" si="555"/>
        <v>P-S1_Onsite</v>
      </c>
      <c r="EG485" s="114" t="str">
        <f t="shared" si="556"/>
        <v>P-S1_Onsite</v>
      </c>
      <c r="EH485" s="114" t="str">
        <f t="shared" si="557"/>
        <v>P-S1_Onsite</v>
      </c>
      <c r="EI485" s="114" t="str">
        <f t="shared" si="558"/>
        <v>P-S1_Onsite</v>
      </c>
      <c r="EJ485" s="114" t="str">
        <f t="shared" si="559"/>
        <v>P-5, A-0, No Data-0</v>
      </c>
      <c r="EK485" s="114" t="s">
        <v>10453</v>
      </c>
      <c r="EL485" s="114">
        <v>29.5</v>
      </c>
      <c r="EM485" s="114">
        <v>10</v>
      </c>
      <c r="EN485" s="114">
        <v>40</v>
      </c>
      <c r="EO485" s="114">
        <v>79.5</v>
      </c>
      <c r="EP485" s="114" t="s">
        <v>7217</v>
      </c>
      <c r="EQ485" s="114" t="s">
        <v>1054</v>
      </c>
      <c r="ER485" s="114" t="s">
        <v>3362</v>
      </c>
      <c r="ES485" s="114"/>
      <c r="ET485" s="30" t="s">
        <v>3362</v>
      </c>
    </row>
    <row r="486" spans="1:150" x14ac:dyDescent="0.25">
      <c r="A486" s="114">
        <v>483</v>
      </c>
      <c r="B486" s="114" t="s">
        <v>7224</v>
      </c>
      <c r="C486" s="80" t="s">
        <v>4522</v>
      </c>
      <c r="D486" s="30" t="s">
        <v>4523</v>
      </c>
      <c r="E486" s="30" t="s">
        <v>4524</v>
      </c>
      <c r="F486" s="33" t="s">
        <v>7201</v>
      </c>
      <c r="G486" s="30" t="s">
        <v>4525</v>
      </c>
      <c r="H486" s="143" t="s">
        <v>5</v>
      </c>
      <c r="I486" s="143" t="s">
        <v>5</v>
      </c>
      <c r="J486" s="143" t="s">
        <v>5</v>
      </c>
      <c r="K486" s="143" t="s">
        <v>5</v>
      </c>
      <c r="L486" s="143">
        <v>0</v>
      </c>
      <c r="M486" s="143">
        <v>65</v>
      </c>
      <c r="N486" s="40" t="s">
        <v>7314</v>
      </c>
      <c r="O486" s="40" t="s">
        <v>1593</v>
      </c>
      <c r="P486" s="13" t="str">
        <f t="shared" si="492"/>
        <v>2025EM1100483-MDSDF401</v>
      </c>
      <c r="Q486" s="40" t="str">
        <f t="shared" si="493"/>
        <v>3 missed</v>
      </c>
      <c r="R486" s="40" t="str">
        <f t="shared" si="494"/>
        <v>1 missed</v>
      </c>
      <c r="S486" s="40">
        <f t="shared" si="495"/>
        <v>0</v>
      </c>
      <c r="T486" s="40">
        <f t="shared" si="496"/>
        <v>0</v>
      </c>
      <c r="U486" s="41">
        <f t="shared" si="497"/>
        <v>0</v>
      </c>
      <c r="V486" s="41">
        <f t="shared" si="498"/>
        <v>0</v>
      </c>
      <c r="W486" s="40" t="str">
        <f t="shared" si="499"/>
        <v>4 missed</v>
      </c>
      <c r="X486" s="113">
        <f t="shared" si="500"/>
        <v>0</v>
      </c>
      <c r="Y486" s="13">
        <f t="shared" si="501"/>
        <v>0</v>
      </c>
      <c r="Z486" s="13" t="str">
        <f t="shared" si="502"/>
        <v>Q-0 A-0 || Q Total-3, A Total-1</v>
      </c>
      <c r="AA486" s="113" t="str" cm="1">
        <f t="array" ref="AA486">IFERROR(INDEX('Attendance-Slot-1'!$Q$2:$Q$1112,MATCH(1,('Attendance-Slot-1'!$A$2:$A$1112=$C486)*('Attendance-Slot-1'!$G$2:$G$1112=AA$2),0)),"No Data")</f>
        <v>No Data</v>
      </c>
      <c r="AB486" s="113" t="str" cm="1">
        <f t="array" ref="AB486">IFERROR(INDEX('Attendance-Slot-2'!$Q$2:$Q$2595,MATCH(1,('Attendance-Slot-2'!$A$2:$A$2595=$C486)*('Attendance-Slot-2'!$G$2:$G$2595=AA$2),0)),"No Data")</f>
        <v>A-S2_Onsite</v>
      </c>
      <c r="AC486" s="133" t="e">
        <f>VLOOKUP($P486,'Written Exam Marks'!$H:$Q,10,FALSE)</f>
        <v>#N/A</v>
      </c>
      <c r="AD486" s="133" t="e">
        <f>VLOOKUP($P486,'Written Exam Marks'!$H:$Q,9,FALSE)</f>
        <v>#N/A</v>
      </c>
      <c r="AE486" s="113" t="str">
        <f t="shared" si="503"/>
        <v>Absent</v>
      </c>
      <c r="AF486" s="113" t="str">
        <f t="shared" si="504"/>
        <v>A-S2_Onsite</v>
      </c>
      <c r="AG486" s="146" t="s">
        <v>5</v>
      </c>
      <c r="AH486" s="146" t="s">
        <v>5</v>
      </c>
      <c r="AI486" s="146" t="s">
        <v>5</v>
      </c>
      <c r="AJ486" s="146" t="s">
        <v>5</v>
      </c>
      <c r="AK486" s="146" t="s">
        <v>5</v>
      </c>
      <c r="AL486" s="146" t="s">
        <v>5</v>
      </c>
      <c r="AM486" s="146">
        <v>0</v>
      </c>
      <c r="AN486" s="146">
        <v>60</v>
      </c>
      <c r="AO486" s="43" t="s">
        <v>7336</v>
      </c>
      <c r="AP486" s="43" t="s">
        <v>1598</v>
      </c>
      <c r="AQ486" s="50" t="str">
        <f t="shared" si="505"/>
        <v>2025EM1100483-MDSDF402</v>
      </c>
      <c r="AR486" s="43" t="str">
        <f t="shared" si="506"/>
        <v>6 missed</v>
      </c>
      <c r="AS486" s="47" t="s">
        <v>7342</v>
      </c>
      <c r="AT486" s="43">
        <f t="shared" si="507"/>
        <v>0</v>
      </c>
      <c r="AU486" s="48" t="s">
        <v>7342</v>
      </c>
      <c r="AV486" s="49">
        <f t="shared" si="508"/>
        <v>0</v>
      </c>
      <c r="AW486" s="48" t="s">
        <v>7342</v>
      </c>
      <c r="AX486" s="43" t="str">
        <f t="shared" si="509"/>
        <v>6 missed</v>
      </c>
      <c r="AY486" s="42">
        <f t="shared" si="510"/>
        <v>0</v>
      </c>
      <c r="AZ486" s="50">
        <f t="shared" si="511"/>
        <v>0</v>
      </c>
      <c r="BA486" s="50" t="str">
        <f t="shared" si="512"/>
        <v>Q-0 A-- || Q Total-6, A Total-0</v>
      </c>
      <c r="BB486" s="42" t="str" cm="1">
        <f t="array" ref="BB486">IFERROR(INDEX('Attendance-Slot-1'!$Q$2:$Q$1112,MATCH(1,('Attendance-Slot-1'!$A$2:$A$1112=$C486)*('Attendance-Slot-1'!$G$2:$G$1112=BB$2),0)),"No Data")</f>
        <v>No Data</v>
      </c>
      <c r="BC486" s="42" t="str" cm="1">
        <f t="array" ref="BC486">IFERROR(INDEX('Attendance-Slot-2'!$Q$2:$Q$2595,MATCH(1,('Attendance-Slot-2'!$A$2:$A$2595=$C486)*('Attendance-Slot-2'!$G$2:$G$2595=BB$2),0)),"No Data")</f>
        <v>A-S2_Onsite</v>
      </c>
      <c r="BD486" s="134" t="e">
        <f>VLOOKUP($AQ486,'Written Exam Marks'!$H:$Q,10,FALSE)</f>
        <v>#N/A</v>
      </c>
      <c r="BE486" s="134" t="e">
        <f>VLOOKUP($AQ486,'Written Exam Marks'!$H:$Q,9,FALSE)</f>
        <v>#N/A</v>
      </c>
      <c r="BF486" s="42" t="str">
        <f t="shared" si="513"/>
        <v>Absent</v>
      </c>
      <c r="BG486" s="42" t="str">
        <f t="shared" si="514"/>
        <v>A-S2_Onsite</v>
      </c>
      <c r="BH486" s="147" t="s">
        <v>5</v>
      </c>
      <c r="BI486" s="147" t="s">
        <v>5</v>
      </c>
      <c r="BJ486" s="147">
        <v>0</v>
      </c>
      <c r="BK486" s="147">
        <v>60</v>
      </c>
      <c r="BL486" s="52" t="s">
        <v>3697</v>
      </c>
      <c r="BM486" s="52" t="s">
        <v>1606</v>
      </c>
      <c r="BN486" s="57" t="str">
        <f t="shared" si="515"/>
        <v>2025EM1100483-MDSDF403</v>
      </c>
      <c r="BO486" s="52" t="str">
        <f t="shared" si="516"/>
        <v>1 missed</v>
      </c>
      <c r="BP486" s="52" t="str">
        <f t="shared" si="517"/>
        <v>1 missed</v>
      </c>
      <c r="BQ486" s="52">
        <f t="shared" si="518"/>
        <v>0</v>
      </c>
      <c r="BR486" s="52">
        <f t="shared" si="519"/>
        <v>0</v>
      </c>
      <c r="BS486" s="56">
        <f t="shared" si="520"/>
        <v>0</v>
      </c>
      <c r="BT486" s="56">
        <f t="shared" si="521"/>
        <v>0</v>
      </c>
      <c r="BU486" s="52" t="str">
        <f t="shared" si="522"/>
        <v>2 missed</v>
      </c>
      <c r="BV486" s="51">
        <f t="shared" si="523"/>
        <v>0</v>
      </c>
      <c r="BW486" s="57">
        <f t="shared" si="524"/>
        <v>0</v>
      </c>
      <c r="BX486" s="57" t="str">
        <f t="shared" si="525"/>
        <v>Q-0 A-0 || Q Total-1, A Total-1</v>
      </c>
      <c r="BY486" s="51" t="str" cm="1">
        <f t="array" ref="BY486">IFERROR(INDEX('Attendance-Slot-1'!$Q$2:$Q$1112,MATCH(1,('Attendance-Slot-1'!$A$2:$A$1112=$C486)*('Attendance-Slot-1'!$G$2:$G$1112=BY$2),0)),"No Data")</f>
        <v>No Data</v>
      </c>
      <c r="BZ486" s="51" t="str" cm="1">
        <f t="array" ref="BZ486">IFERROR(INDEX('Attendance-Slot-2'!$Q$2:$Q$2595,MATCH(1,('Attendance-Slot-2'!$A$2:$A$2595=$C486)*('Attendance-Slot-2'!$G$2:$G$2595=BY$2),0)),"No Data")</f>
        <v>A-S2_Onsite</v>
      </c>
      <c r="CA486" s="135" t="e">
        <f>VLOOKUP($BN486,'Written Exam Marks'!$H:$Q,10,FALSE)</f>
        <v>#N/A</v>
      </c>
      <c r="CB486" s="135" t="e">
        <f>VLOOKUP($BN486,'Written Exam Marks'!$H:$Q,9,FALSE)</f>
        <v>#N/A</v>
      </c>
      <c r="CC486" s="51" t="str">
        <f t="shared" si="526"/>
        <v>Absent</v>
      </c>
      <c r="CD486" s="51" t="str">
        <f t="shared" si="527"/>
        <v>A-S2_Onsite</v>
      </c>
      <c r="CE486" s="29" t="s">
        <v>5</v>
      </c>
      <c r="CF486" s="29" t="s">
        <v>5</v>
      </c>
      <c r="CG486" s="29" t="s">
        <v>5</v>
      </c>
      <c r="CH486" s="29">
        <v>0</v>
      </c>
      <c r="CI486" s="29">
        <v>60</v>
      </c>
      <c r="CJ486" s="61" t="s">
        <v>7343</v>
      </c>
      <c r="CK486" s="61" t="s">
        <v>1613</v>
      </c>
      <c r="CL486" s="10" t="str">
        <f t="shared" si="528"/>
        <v>2025EM1100483-MDSDF404</v>
      </c>
      <c r="CM486" s="61" t="str">
        <f t="shared" si="529"/>
        <v>2 missed</v>
      </c>
      <c r="CN486" s="61" t="str">
        <f t="shared" si="530"/>
        <v>1 missed</v>
      </c>
      <c r="CO486" s="111">
        <f t="shared" si="531"/>
        <v>0</v>
      </c>
      <c r="CP486" s="111">
        <f t="shared" si="532"/>
        <v>0</v>
      </c>
      <c r="CQ486" s="9">
        <f t="shared" si="533"/>
        <v>0</v>
      </c>
      <c r="CR486" s="9">
        <f t="shared" si="534"/>
        <v>0</v>
      </c>
      <c r="CS486" s="61" t="str">
        <f t="shared" si="535"/>
        <v>3 missed</v>
      </c>
      <c r="CT486" s="111">
        <f t="shared" si="536"/>
        <v>0</v>
      </c>
      <c r="CU486" s="10">
        <f t="shared" si="537"/>
        <v>0</v>
      </c>
      <c r="CV486" s="10" t="str">
        <f t="shared" si="538"/>
        <v>Q-0 A-0 || Q Total-2, A Total-1</v>
      </c>
      <c r="CW486" s="111" t="str" cm="1">
        <f t="array" ref="CW486">IFERROR(INDEX('Attendance-Slot-1'!$Q$2:$Q$1112,MATCH(1,('Attendance-Slot-1'!$A$2:$A$1112=$C486)*('Attendance-Slot-1'!$G$2:$G$1112=CW$2),0)),"No Data")</f>
        <v>No Data</v>
      </c>
      <c r="CX486" s="111" t="str" cm="1">
        <f t="array" ref="CX486">IFERROR(INDEX('Attendance-Slot-2'!$Q$2:$Q$2595,MATCH(1,('Attendance-Slot-2'!$A$2:$A$2595=$C486)*('Attendance-Slot-2'!$G$2:$G$2595=CW$2),0)),"No Data")</f>
        <v>A-S2_Onsite</v>
      </c>
      <c r="CY486" s="136" t="e">
        <f>VLOOKUP($CL486,'Written Exam Marks'!$H:$Q,10,FALSE)</f>
        <v>#N/A</v>
      </c>
      <c r="CZ486" s="136" t="e">
        <f>VLOOKUP($CL486,'Written Exam Marks'!$H:$Q,9,FALSE)</f>
        <v>#N/A</v>
      </c>
      <c r="DA486" s="111" t="str">
        <f t="shared" si="539"/>
        <v>Absent</v>
      </c>
      <c r="DB486" s="111" t="str">
        <f t="shared" si="540"/>
        <v>A-S2_Onsite</v>
      </c>
      <c r="DC486" s="148" t="s">
        <v>5</v>
      </c>
      <c r="DD486" s="148" t="s">
        <v>5</v>
      </c>
      <c r="DE486" s="148" t="s">
        <v>5</v>
      </c>
      <c r="DF486" s="148" t="s">
        <v>5</v>
      </c>
      <c r="DG486" s="148" t="s">
        <v>5</v>
      </c>
      <c r="DH486" s="148">
        <v>0</v>
      </c>
      <c r="DI486" s="148">
        <v>65</v>
      </c>
      <c r="DJ486" s="66" t="s">
        <v>7351</v>
      </c>
      <c r="DK486" s="66" t="s">
        <v>1631</v>
      </c>
      <c r="DL486" s="68" t="str">
        <f t="shared" si="541"/>
        <v>2025EM1100483-MDSDF406</v>
      </c>
      <c r="DM486" s="66" t="str">
        <f t="shared" si="542"/>
        <v>3 missed</v>
      </c>
      <c r="DN486" s="66" t="str">
        <f t="shared" si="543"/>
        <v>2 missed</v>
      </c>
      <c r="DO486" s="62">
        <f t="shared" si="544"/>
        <v>0</v>
      </c>
      <c r="DP486" s="62">
        <f t="shared" si="545"/>
        <v>0</v>
      </c>
      <c r="DQ486" s="67">
        <f t="shared" si="546"/>
        <v>0</v>
      </c>
      <c r="DR486" s="67">
        <f t="shared" si="547"/>
        <v>0</v>
      </c>
      <c r="DS486" s="66" t="str">
        <f t="shared" si="548"/>
        <v>5 missed</v>
      </c>
      <c r="DT486" s="62">
        <f t="shared" si="549"/>
        <v>0</v>
      </c>
      <c r="DU486" s="68">
        <f t="shared" si="550"/>
        <v>0</v>
      </c>
      <c r="DV486" s="68" t="str">
        <f t="shared" si="551"/>
        <v>Q-0 A-0 || Q Total-3, A Total-2</v>
      </c>
      <c r="DW486" s="62" t="str" cm="1">
        <f t="array" ref="DW486">IFERROR(INDEX('Attendance-Slot-1'!$Q$2:$Q$1112,MATCH(1,('Attendance-Slot-1'!$A$2:$A$1112=$C486)*('Attendance-Slot-1'!$G$2:$G$1112=DW$2),0)),"No Data")</f>
        <v>No Data</v>
      </c>
      <c r="DX486" s="62" t="str" cm="1">
        <f t="array" ref="DX486">IFERROR(INDEX('Attendance-Slot-2'!$Q$2:$Q$2595,MATCH(1,('Attendance-Slot-2'!$A$2:$A$2595=$C486)*('Attendance-Slot-2'!$G$2:$G$2595=DW$2),0)),"No Data")</f>
        <v>A-S2_Onsite</v>
      </c>
      <c r="DY486" s="137" t="e">
        <f>VLOOKUP($DL486,'Written Exam Marks'!$H:$Q,10,FALSE)</f>
        <v>#N/A</v>
      </c>
      <c r="DZ486" s="137" t="e">
        <f>VLOOKUP($DL486,'Written Exam Marks'!$H:$Q,9,FALSE)</f>
        <v>#N/A</v>
      </c>
      <c r="EA486" s="62" t="str">
        <f t="shared" si="552"/>
        <v>Absent</v>
      </c>
      <c r="EB486" s="62" t="str">
        <f t="shared" si="553"/>
        <v>A-S2_Onsite</v>
      </c>
      <c r="EC486" s="114" t="str">
        <f t="shared" si="490"/>
        <v>P-0, 
A-0, 
No Data-5</v>
      </c>
      <c r="ED486" s="114" t="str">
        <f t="shared" si="491"/>
        <v>P-0, 
A-5, 
No Data-0</v>
      </c>
      <c r="EE486" s="114" t="str">
        <f t="shared" si="554"/>
        <v>A-S2_Onsite</v>
      </c>
      <c r="EF486" s="114" t="str">
        <f t="shared" si="555"/>
        <v>A-S2_Onsite</v>
      </c>
      <c r="EG486" s="114" t="str">
        <f t="shared" si="556"/>
        <v>A-S2_Onsite</v>
      </c>
      <c r="EH486" s="114" t="str">
        <f t="shared" si="557"/>
        <v>A-S2_Onsite</v>
      </c>
      <c r="EI486" s="114" t="str">
        <f t="shared" si="558"/>
        <v>A-S2_Onsite</v>
      </c>
      <c r="EJ486" s="114" t="str">
        <f t="shared" si="559"/>
        <v>P-0, A-5, No Data-0</v>
      </c>
      <c r="EK486" s="114" t="s">
        <v>10453</v>
      </c>
      <c r="EL486" s="114">
        <v>17.5</v>
      </c>
      <c r="EM486" s="114">
        <v>10</v>
      </c>
      <c r="EN486" s="114" t="s">
        <v>10455</v>
      </c>
      <c r="EO486" s="114">
        <v>27.5</v>
      </c>
      <c r="EP486" s="114" t="s">
        <v>7218</v>
      </c>
      <c r="EQ486" s="114" t="s">
        <v>1054</v>
      </c>
      <c r="ER486" s="114" t="s">
        <v>4522</v>
      </c>
      <c r="ES486" s="114" t="s">
        <v>7218</v>
      </c>
      <c r="ET486" s="30" t="s">
        <v>4522</v>
      </c>
    </row>
    <row r="487" spans="1:150" x14ac:dyDescent="0.25">
      <c r="A487" s="114">
        <v>484</v>
      </c>
      <c r="B487" s="114" t="s">
        <v>7224</v>
      </c>
      <c r="C487" s="80" t="s">
        <v>4526</v>
      </c>
      <c r="D487" s="30" t="s">
        <v>4527</v>
      </c>
      <c r="E487" s="30" t="s">
        <v>4528</v>
      </c>
      <c r="F487" s="33" t="s">
        <v>7201</v>
      </c>
      <c r="G487" s="30" t="s">
        <v>4529</v>
      </c>
      <c r="H487" s="143">
        <v>15</v>
      </c>
      <c r="I487" s="143">
        <v>15</v>
      </c>
      <c r="J487" s="143">
        <v>17</v>
      </c>
      <c r="K487" s="143">
        <v>15</v>
      </c>
      <c r="L487" s="143">
        <v>62</v>
      </c>
      <c r="M487" s="143">
        <v>65</v>
      </c>
      <c r="N487" s="40" t="s">
        <v>7314</v>
      </c>
      <c r="O487" s="40" t="s">
        <v>1593</v>
      </c>
      <c r="P487" s="13" t="str">
        <f t="shared" si="492"/>
        <v>2025EM1100484-MDSDF401</v>
      </c>
      <c r="Q487" s="40" t="str">
        <f t="shared" si="493"/>
        <v>0 missed</v>
      </c>
      <c r="R487" s="40" t="str">
        <f t="shared" si="494"/>
        <v>0 missed</v>
      </c>
      <c r="S487" s="40">
        <f t="shared" si="495"/>
        <v>3</v>
      </c>
      <c r="T487" s="40">
        <f t="shared" si="496"/>
        <v>1</v>
      </c>
      <c r="U487" s="41">
        <f t="shared" si="497"/>
        <v>1</v>
      </c>
      <c r="V487" s="41">
        <f t="shared" si="498"/>
        <v>1</v>
      </c>
      <c r="W487" s="40" t="str">
        <f t="shared" si="499"/>
        <v>0 missed</v>
      </c>
      <c r="X487" s="113">
        <f t="shared" si="500"/>
        <v>4</v>
      </c>
      <c r="Y487" s="13">
        <f t="shared" si="501"/>
        <v>1</v>
      </c>
      <c r="Z487" s="13" t="str">
        <f t="shared" si="502"/>
        <v>Q-3 A-1 || Q Total-3, A Total-1</v>
      </c>
      <c r="AA487" s="113" t="str" cm="1">
        <f t="array" ref="AA487">IFERROR(INDEX('Attendance-Slot-1'!$Q$2:$Q$1112,MATCH(1,('Attendance-Slot-1'!$A$2:$A$1112=$C487)*('Attendance-Slot-1'!$G$2:$G$1112=AA$2),0)),"No Data")</f>
        <v>No Data</v>
      </c>
      <c r="AB487" s="113" t="str" cm="1">
        <f t="array" ref="AB487">IFERROR(INDEX('Attendance-Slot-2'!$Q$2:$Q$2595,MATCH(1,('Attendance-Slot-2'!$A$2:$A$2595=$C487)*('Attendance-Slot-2'!$G$2:$G$2595=AA$2),0)),"No Data")</f>
        <v>P-S2_Onsite</v>
      </c>
      <c r="AC487" s="133">
        <f>VLOOKUP($P487,'Written Exam Marks'!$H:$Q,10,FALSE)</f>
        <v>21</v>
      </c>
      <c r="AD487" s="133">
        <f>VLOOKUP($P487,'Written Exam Marks'!$H:$Q,9,FALSE)</f>
        <v>35</v>
      </c>
      <c r="AE487" s="113" t="str">
        <f t="shared" si="503"/>
        <v>Present</v>
      </c>
      <c r="AF487" s="113" t="str">
        <f t="shared" si="504"/>
        <v>P-S2_Onsite</v>
      </c>
      <c r="AG487" s="146">
        <v>10</v>
      </c>
      <c r="AH487" s="146">
        <v>9.5</v>
      </c>
      <c r="AI487" s="146">
        <v>10</v>
      </c>
      <c r="AJ487" s="146">
        <v>10</v>
      </c>
      <c r="AK487" s="146">
        <v>10</v>
      </c>
      <c r="AL487" s="146">
        <v>10</v>
      </c>
      <c r="AM487" s="146">
        <v>59.5</v>
      </c>
      <c r="AN487" s="146">
        <v>60</v>
      </c>
      <c r="AO487" s="43" t="s">
        <v>7336</v>
      </c>
      <c r="AP487" s="43" t="s">
        <v>1598</v>
      </c>
      <c r="AQ487" s="50" t="str">
        <f t="shared" si="505"/>
        <v>2025EM1100484-MDSDF402</v>
      </c>
      <c r="AR487" s="43" t="str">
        <f t="shared" si="506"/>
        <v>0 missed</v>
      </c>
      <c r="AS487" s="47" t="s">
        <v>7342</v>
      </c>
      <c r="AT487" s="43">
        <f t="shared" si="507"/>
        <v>6</v>
      </c>
      <c r="AU487" s="48" t="s">
        <v>7342</v>
      </c>
      <c r="AV487" s="49">
        <f t="shared" si="508"/>
        <v>1</v>
      </c>
      <c r="AW487" s="48" t="s">
        <v>7342</v>
      </c>
      <c r="AX487" s="43" t="str">
        <f t="shared" si="509"/>
        <v>0 missed</v>
      </c>
      <c r="AY487" s="42">
        <f t="shared" si="510"/>
        <v>6</v>
      </c>
      <c r="AZ487" s="50">
        <f t="shared" si="511"/>
        <v>1</v>
      </c>
      <c r="BA487" s="50" t="str">
        <f t="shared" si="512"/>
        <v>Q-6 A-- || Q Total-6, A Total-0</v>
      </c>
      <c r="BB487" s="42" t="str" cm="1">
        <f t="array" ref="BB487">IFERROR(INDEX('Attendance-Slot-1'!$Q$2:$Q$1112,MATCH(1,('Attendance-Slot-1'!$A$2:$A$1112=$C487)*('Attendance-Slot-1'!$G$2:$G$1112=BB$2),0)),"No Data")</f>
        <v>No Data</v>
      </c>
      <c r="BC487" s="42" t="str" cm="1">
        <f t="array" ref="BC487">IFERROR(INDEX('Attendance-Slot-2'!$Q$2:$Q$2595,MATCH(1,('Attendance-Slot-2'!$A$2:$A$2595=$C487)*('Attendance-Slot-2'!$G$2:$G$2595=BB$2),0)),"No Data")</f>
        <v>P-S2_Onsite</v>
      </c>
      <c r="BD487" s="134">
        <f>VLOOKUP($AQ487,'Written Exam Marks'!$H:$Q,10,FALSE)</f>
        <v>16</v>
      </c>
      <c r="BE487" s="134">
        <f>VLOOKUP($AQ487,'Written Exam Marks'!$H:$Q,9,FALSE)</f>
        <v>40</v>
      </c>
      <c r="BF487" s="42" t="str">
        <f t="shared" si="513"/>
        <v>Present</v>
      </c>
      <c r="BG487" s="42" t="str">
        <f t="shared" si="514"/>
        <v>P-S2_Onsite</v>
      </c>
      <c r="BH487" s="147" t="s">
        <v>5</v>
      </c>
      <c r="BI487" s="147">
        <v>18</v>
      </c>
      <c r="BJ487" s="147">
        <v>18</v>
      </c>
      <c r="BK487" s="147">
        <v>60</v>
      </c>
      <c r="BL487" s="52" t="s">
        <v>3697</v>
      </c>
      <c r="BM487" s="52" t="s">
        <v>1606</v>
      </c>
      <c r="BN487" s="57" t="str">
        <f t="shared" si="515"/>
        <v>2025EM1100484-MDSDF403</v>
      </c>
      <c r="BO487" s="52" t="str">
        <f t="shared" si="516"/>
        <v>1 missed</v>
      </c>
      <c r="BP487" s="52" t="str">
        <f t="shared" si="517"/>
        <v>0 missed</v>
      </c>
      <c r="BQ487" s="52">
        <f t="shared" si="518"/>
        <v>0</v>
      </c>
      <c r="BR487" s="52">
        <f t="shared" si="519"/>
        <v>1</v>
      </c>
      <c r="BS487" s="56">
        <f t="shared" si="520"/>
        <v>0</v>
      </c>
      <c r="BT487" s="56">
        <f t="shared" si="521"/>
        <v>1</v>
      </c>
      <c r="BU487" s="52" t="str">
        <f t="shared" si="522"/>
        <v>1 missed</v>
      </c>
      <c r="BV487" s="51">
        <f t="shared" si="523"/>
        <v>1</v>
      </c>
      <c r="BW487" s="57">
        <f t="shared" si="524"/>
        <v>0.5</v>
      </c>
      <c r="BX487" s="57" t="str">
        <f t="shared" si="525"/>
        <v>Q-0 A-1 || Q Total-1, A Total-1</v>
      </c>
      <c r="BY487" s="51" t="str" cm="1">
        <f t="array" ref="BY487">IFERROR(INDEX('Attendance-Slot-1'!$Q$2:$Q$1112,MATCH(1,('Attendance-Slot-1'!$A$2:$A$1112=$C487)*('Attendance-Slot-1'!$G$2:$G$1112=BY$2),0)),"No Data")</f>
        <v>No Data</v>
      </c>
      <c r="BZ487" s="51" t="str" cm="1">
        <f t="array" ref="BZ487">IFERROR(INDEX('Attendance-Slot-2'!$Q$2:$Q$2595,MATCH(1,('Attendance-Slot-2'!$A$2:$A$2595=$C487)*('Attendance-Slot-2'!$G$2:$G$2595=BY$2),0)),"No Data")</f>
        <v>P-S2_Onsite</v>
      </c>
      <c r="CA487" s="135">
        <f>VLOOKUP($BN487,'Written Exam Marks'!$H:$Q,10,FALSE)</f>
        <v>16</v>
      </c>
      <c r="CB487" s="135">
        <f>VLOOKUP($BN487,'Written Exam Marks'!$H:$Q,9,FALSE)</f>
        <v>40</v>
      </c>
      <c r="CC487" s="51" t="str">
        <f t="shared" si="526"/>
        <v>Present</v>
      </c>
      <c r="CD487" s="51" t="str">
        <f t="shared" si="527"/>
        <v>P-S2_Onsite</v>
      </c>
      <c r="CE487" s="29">
        <v>20</v>
      </c>
      <c r="CF487" s="29">
        <v>20</v>
      </c>
      <c r="CG487" s="29">
        <v>15</v>
      </c>
      <c r="CH487" s="29">
        <v>55</v>
      </c>
      <c r="CI487" s="29">
        <v>60</v>
      </c>
      <c r="CJ487" s="61" t="s">
        <v>7343</v>
      </c>
      <c r="CK487" s="61" t="s">
        <v>1613</v>
      </c>
      <c r="CL487" s="10" t="str">
        <f t="shared" si="528"/>
        <v>2025EM1100484-MDSDF404</v>
      </c>
      <c r="CM487" s="61" t="str">
        <f t="shared" si="529"/>
        <v>0 missed</v>
      </c>
      <c r="CN487" s="61" t="str">
        <f t="shared" si="530"/>
        <v>0 missed</v>
      </c>
      <c r="CO487" s="111">
        <f t="shared" si="531"/>
        <v>2</v>
      </c>
      <c r="CP487" s="111">
        <f t="shared" si="532"/>
        <v>1</v>
      </c>
      <c r="CQ487" s="9">
        <f t="shared" si="533"/>
        <v>1</v>
      </c>
      <c r="CR487" s="9">
        <f t="shared" si="534"/>
        <v>1</v>
      </c>
      <c r="CS487" s="61" t="str">
        <f t="shared" si="535"/>
        <v>0 missed</v>
      </c>
      <c r="CT487" s="111">
        <f t="shared" si="536"/>
        <v>3</v>
      </c>
      <c r="CU487" s="10">
        <f t="shared" si="537"/>
        <v>1</v>
      </c>
      <c r="CV487" s="10" t="str">
        <f t="shared" si="538"/>
        <v>Q-2 A-1 || Q Total-2, A Total-1</v>
      </c>
      <c r="CW487" s="111" t="str" cm="1">
        <f t="array" ref="CW487">IFERROR(INDEX('Attendance-Slot-1'!$Q$2:$Q$1112,MATCH(1,('Attendance-Slot-1'!$A$2:$A$1112=$C487)*('Attendance-Slot-1'!$G$2:$G$1112=CW$2),0)),"No Data")</f>
        <v>No Data</v>
      </c>
      <c r="CX487" s="111" t="str" cm="1">
        <f t="array" ref="CX487">IFERROR(INDEX('Attendance-Slot-2'!$Q$2:$Q$2595,MATCH(1,('Attendance-Slot-2'!$A$2:$A$2595=$C487)*('Attendance-Slot-2'!$G$2:$G$2595=CW$2),0)),"No Data")</f>
        <v>P-S2_Onsite</v>
      </c>
      <c r="CY487" s="136">
        <f>VLOOKUP($CL487,'Written Exam Marks'!$H:$Q,10,FALSE)</f>
        <v>13</v>
      </c>
      <c r="CZ487" s="136">
        <f>VLOOKUP($CL487,'Written Exam Marks'!$H:$Q,9,FALSE)</f>
        <v>40</v>
      </c>
      <c r="DA487" s="111" t="str">
        <f t="shared" si="539"/>
        <v>Present</v>
      </c>
      <c r="DB487" s="111" t="str">
        <f t="shared" si="540"/>
        <v>P-S2_Onsite</v>
      </c>
      <c r="DC487" s="148">
        <v>5.5</v>
      </c>
      <c r="DD487" s="148">
        <v>5.875</v>
      </c>
      <c r="DE487" s="148">
        <v>9</v>
      </c>
      <c r="DF487" s="148">
        <v>14</v>
      </c>
      <c r="DG487" s="148">
        <v>18</v>
      </c>
      <c r="DH487" s="148">
        <v>52.375</v>
      </c>
      <c r="DI487" s="148">
        <v>65</v>
      </c>
      <c r="DJ487" s="66" t="s">
        <v>7351</v>
      </c>
      <c r="DK487" s="66" t="s">
        <v>1631</v>
      </c>
      <c r="DL487" s="68" t="str">
        <f t="shared" si="541"/>
        <v>2025EM1100484-MDSDF406</v>
      </c>
      <c r="DM487" s="66" t="str">
        <f t="shared" si="542"/>
        <v>0 missed</v>
      </c>
      <c r="DN487" s="66" t="str">
        <f t="shared" si="543"/>
        <v>0 missed</v>
      </c>
      <c r="DO487" s="62">
        <f t="shared" si="544"/>
        <v>3</v>
      </c>
      <c r="DP487" s="62">
        <f t="shared" si="545"/>
        <v>2</v>
      </c>
      <c r="DQ487" s="67">
        <f t="shared" si="546"/>
        <v>1</v>
      </c>
      <c r="DR487" s="67">
        <f t="shared" si="547"/>
        <v>1</v>
      </c>
      <c r="DS487" s="66" t="str">
        <f t="shared" si="548"/>
        <v>0 missed</v>
      </c>
      <c r="DT487" s="62">
        <f t="shared" si="549"/>
        <v>5</v>
      </c>
      <c r="DU487" s="68">
        <f t="shared" si="550"/>
        <v>1</v>
      </c>
      <c r="DV487" s="68" t="str">
        <f t="shared" si="551"/>
        <v>Q-3 A-2 || Q Total-3, A Total-2</v>
      </c>
      <c r="DW487" s="62" t="str" cm="1">
        <f t="array" ref="DW487">IFERROR(INDEX('Attendance-Slot-1'!$Q$2:$Q$1112,MATCH(1,('Attendance-Slot-1'!$A$2:$A$1112=$C487)*('Attendance-Slot-1'!$G$2:$G$1112=DW$2),0)),"No Data")</f>
        <v>No Data</v>
      </c>
      <c r="DX487" s="62" t="str" cm="1">
        <f t="array" ref="DX487">IFERROR(INDEX('Attendance-Slot-2'!$Q$2:$Q$2595,MATCH(1,('Attendance-Slot-2'!$A$2:$A$2595=$C487)*('Attendance-Slot-2'!$G$2:$G$2595=DW$2),0)),"No Data")</f>
        <v>P-S2_Onsite</v>
      </c>
      <c r="DY487" s="137">
        <f>VLOOKUP($DL487,'Written Exam Marks'!$H:$Q,10,FALSE)</f>
        <v>6.5</v>
      </c>
      <c r="DZ487" s="137">
        <f>VLOOKUP($DL487,'Written Exam Marks'!$H:$Q,9,FALSE)</f>
        <v>35</v>
      </c>
      <c r="EA487" s="62" t="str">
        <f t="shared" si="552"/>
        <v>Present</v>
      </c>
      <c r="EB487" s="62" t="str">
        <f t="shared" si="553"/>
        <v>P-S2_Onsite</v>
      </c>
      <c r="EC487" s="114" t="str">
        <f t="shared" si="490"/>
        <v>P-0, 
A-0, 
No Data-5</v>
      </c>
      <c r="ED487" s="114" t="str">
        <f t="shared" si="491"/>
        <v>P-5, 
A-0, 
No Data-0</v>
      </c>
      <c r="EE487" s="114" t="str">
        <f t="shared" si="554"/>
        <v>P-S2_Onsite</v>
      </c>
      <c r="EF487" s="114" t="str">
        <f t="shared" si="555"/>
        <v>P-S2_Onsite</v>
      </c>
      <c r="EG487" s="114" t="str">
        <f t="shared" si="556"/>
        <v>P-S2_Onsite</v>
      </c>
      <c r="EH487" s="114" t="str">
        <f t="shared" si="557"/>
        <v>P-S2_Onsite</v>
      </c>
      <c r="EI487" s="114" t="str">
        <f t="shared" si="558"/>
        <v>P-S2_Onsite</v>
      </c>
      <c r="EJ487" s="114" t="str">
        <f t="shared" si="559"/>
        <v>P-5, A-0, No Data-0</v>
      </c>
      <c r="EK487" s="114" t="s">
        <v>10453</v>
      </c>
      <c r="EL487" s="114">
        <v>30</v>
      </c>
      <c r="EM487" s="114">
        <v>10</v>
      </c>
      <c r="EN487" s="114" t="s">
        <v>10455</v>
      </c>
      <c r="EO487" s="114">
        <v>40</v>
      </c>
      <c r="EP487" s="114" t="s">
        <v>7217</v>
      </c>
      <c r="EQ487" s="114" t="s">
        <v>1054</v>
      </c>
      <c r="ER487" s="114" t="s">
        <v>4526</v>
      </c>
      <c r="ES487" s="114"/>
      <c r="ET487" s="30" t="s">
        <v>4526</v>
      </c>
    </row>
    <row r="488" spans="1:150" x14ac:dyDescent="0.25">
      <c r="A488" s="114">
        <v>485</v>
      </c>
      <c r="B488" s="114" t="s">
        <v>7224</v>
      </c>
      <c r="C488" s="80" t="s">
        <v>3371</v>
      </c>
      <c r="D488" s="30" t="s">
        <v>3372</v>
      </c>
      <c r="E488" s="30" t="s">
        <v>3373</v>
      </c>
      <c r="F488" s="33" t="s">
        <v>7201</v>
      </c>
      <c r="G488" s="30" t="s">
        <v>3374</v>
      </c>
      <c r="H488" s="143">
        <v>12</v>
      </c>
      <c r="I488" s="143">
        <v>10.5</v>
      </c>
      <c r="J488" s="143">
        <v>15</v>
      </c>
      <c r="K488" s="143">
        <v>9</v>
      </c>
      <c r="L488" s="143">
        <v>46.5</v>
      </c>
      <c r="M488" s="143">
        <v>65</v>
      </c>
      <c r="N488" s="40" t="s">
        <v>7314</v>
      </c>
      <c r="O488" s="40" t="s">
        <v>1593</v>
      </c>
      <c r="P488" s="13" t="str">
        <f t="shared" si="492"/>
        <v>2025EM1100485-MDSDF401</v>
      </c>
      <c r="Q488" s="40" t="str">
        <f t="shared" si="493"/>
        <v>0 missed</v>
      </c>
      <c r="R488" s="40" t="str">
        <f t="shared" si="494"/>
        <v>0 missed</v>
      </c>
      <c r="S488" s="40">
        <f t="shared" si="495"/>
        <v>3</v>
      </c>
      <c r="T488" s="40">
        <f t="shared" si="496"/>
        <v>1</v>
      </c>
      <c r="U488" s="41">
        <f t="shared" si="497"/>
        <v>1</v>
      </c>
      <c r="V488" s="41">
        <f t="shared" si="498"/>
        <v>1</v>
      </c>
      <c r="W488" s="40" t="str">
        <f t="shared" si="499"/>
        <v>0 missed</v>
      </c>
      <c r="X488" s="113">
        <f t="shared" si="500"/>
        <v>4</v>
      </c>
      <c r="Y488" s="13">
        <f t="shared" si="501"/>
        <v>1</v>
      </c>
      <c r="Z488" s="13" t="str">
        <f t="shared" si="502"/>
        <v>Q-3 A-1 || Q Total-3, A Total-1</v>
      </c>
      <c r="AA488" s="113" t="str" cm="1">
        <f t="array" ref="AA488">IFERROR(INDEX('Attendance-Slot-1'!$Q$2:$Q$1112,MATCH(1,('Attendance-Slot-1'!$A$2:$A$1112=$C488)*('Attendance-Slot-1'!$G$2:$G$1112=AA$2),0)),"No Data")</f>
        <v>P-S1_Onsite</v>
      </c>
      <c r="AB488" s="113" t="str" cm="1">
        <f t="array" ref="AB488">IFERROR(INDEX('Attendance-Slot-2'!$Q$2:$Q$2595,MATCH(1,('Attendance-Slot-2'!$A$2:$A$2595=$C488)*('Attendance-Slot-2'!$G$2:$G$2595=AA$2),0)),"No Data")</f>
        <v>No Data</v>
      </c>
      <c r="AC488" s="133">
        <f>VLOOKUP($P488,'Written Exam Marks'!$H:$Q,10,FALSE)</f>
        <v>3</v>
      </c>
      <c r="AD488" s="133">
        <f>VLOOKUP($P488,'Written Exam Marks'!$H:$Q,9,FALSE)</f>
        <v>35</v>
      </c>
      <c r="AE488" s="113" t="str">
        <f t="shared" si="503"/>
        <v>Present</v>
      </c>
      <c r="AF488" s="113" t="str">
        <f t="shared" si="504"/>
        <v>P-S1_Onsite</v>
      </c>
      <c r="AG488" s="146">
        <v>5</v>
      </c>
      <c r="AH488" s="146">
        <v>5</v>
      </c>
      <c r="AI488" s="146">
        <v>9</v>
      </c>
      <c r="AJ488" s="146">
        <v>9</v>
      </c>
      <c r="AK488" s="146">
        <v>7</v>
      </c>
      <c r="AL488" s="146">
        <v>5</v>
      </c>
      <c r="AM488" s="146">
        <v>40</v>
      </c>
      <c r="AN488" s="146">
        <v>60</v>
      </c>
      <c r="AO488" s="43" t="s">
        <v>7336</v>
      </c>
      <c r="AP488" s="43" t="s">
        <v>1598</v>
      </c>
      <c r="AQ488" s="50" t="str">
        <f t="shared" si="505"/>
        <v>2025EM1100485-MDSDF402</v>
      </c>
      <c r="AR488" s="43" t="str">
        <f t="shared" si="506"/>
        <v>0 missed</v>
      </c>
      <c r="AS488" s="47" t="s">
        <v>7342</v>
      </c>
      <c r="AT488" s="43">
        <f t="shared" si="507"/>
        <v>6</v>
      </c>
      <c r="AU488" s="48" t="s">
        <v>7342</v>
      </c>
      <c r="AV488" s="49">
        <f t="shared" si="508"/>
        <v>1</v>
      </c>
      <c r="AW488" s="48" t="s">
        <v>7342</v>
      </c>
      <c r="AX488" s="43" t="str">
        <f t="shared" si="509"/>
        <v>0 missed</v>
      </c>
      <c r="AY488" s="42">
        <f t="shared" si="510"/>
        <v>6</v>
      </c>
      <c r="AZ488" s="50">
        <f t="shared" si="511"/>
        <v>1</v>
      </c>
      <c r="BA488" s="50" t="str">
        <f t="shared" si="512"/>
        <v>Q-6 A-- || Q Total-6, A Total-0</v>
      </c>
      <c r="BB488" s="42" t="str" cm="1">
        <f t="array" ref="BB488">IFERROR(INDEX('Attendance-Slot-1'!$Q$2:$Q$1112,MATCH(1,('Attendance-Slot-1'!$A$2:$A$1112=$C488)*('Attendance-Slot-1'!$G$2:$G$1112=BB$2),0)),"No Data")</f>
        <v>P-S1_Onsite</v>
      </c>
      <c r="BC488" s="42" t="str" cm="1">
        <f t="array" ref="BC488">IFERROR(INDEX('Attendance-Slot-2'!$Q$2:$Q$2595,MATCH(1,('Attendance-Slot-2'!$A$2:$A$2595=$C488)*('Attendance-Slot-2'!$G$2:$G$2595=BB$2),0)),"No Data")</f>
        <v>No Data</v>
      </c>
      <c r="BD488" s="134">
        <f>VLOOKUP($AQ488,'Written Exam Marks'!$H:$Q,10,FALSE)</f>
        <v>21</v>
      </c>
      <c r="BE488" s="134">
        <f>VLOOKUP($AQ488,'Written Exam Marks'!$H:$Q,9,FALSE)</f>
        <v>40</v>
      </c>
      <c r="BF488" s="42" t="str">
        <f t="shared" si="513"/>
        <v>Present</v>
      </c>
      <c r="BG488" s="42" t="str">
        <f t="shared" si="514"/>
        <v>P-S1_Onsite</v>
      </c>
      <c r="BH488" s="147">
        <v>11</v>
      </c>
      <c r="BI488" s="147">
        <v>15</v>
      </c>
      <c r="BJ488" s="147">
        <v>26</v>
      </c>
      <c r="BK488" s="147">
        <v>60</v>
      </c>
      <c r="BL488" s="52" t="s">
        <v>3697</v>
      </c>
      <c r="BM488" s="52" t="s">
        <v>1606</v>
      </c>
      <c r="BN488" s="57" t="str">
        <f t="shared" si="515"/>
        <v>2025EM1100485-MDSDF403</v>
      </c>
      <c r="BO488" s="52" t="str">
        <f t="shared" si="516"/>
        <v>0 missed</v>
      </c>
      <c r="BP488" s="52" t="str">
        <f t="shared" si="517"/>
        <v>0 missed</v>
      </c>
      <c r="BQ488" s="52">
        <f t="shared" si="518"/>
        <v>1</v>
      </c>
      <c r="BR488" s="52">
        <f t="shared" si="519"/>
        <v>1</v>
      </c>
      <c r="BS488" s="56">
        <f t="shared" si="520"/>
        <v>1</v>
      </c>
      <c r="BT488" s="56">
        <f t="shared" si="521"/>
        <v>1</v>
      </c>
      <c r="BU488" s="52" t="str">
        <f t="shared" si="522"/>
        <v>0 missed</v>
      </c>
      <c r="BV488" s="51">
        <f t="shared" si="523"/>
        <v>2</v>
      </c>
      <c r="BW488" s="57">
        <f t="shared" si="524"/>
        <v>1</v>
      </c>
      <c r="BX488" s="57" t="str">
        <f t="shared" si="525"/>
        <v>Q-1 A-1 || Q Total-1, A Total-1</v>
      </c>
      <c r="BY488" s="51" t="str" cm="1">
        <f t="array" ref="BY488">IFERROR(INDEX('Attendance-Slot-1'!$Q$2:$Q$1112,MATCH(1,('Attendance-Slot-1'!$A$2:$A$1112=$C488)*('Attendance-Slot-1'!$G$2:$G$1112=BY$2),0)),"No Data")</f>
        <v>P-S1_Onsite</v>
      </c>
      <c r="BZ488" s="51" t="str" cm="1">
        <f t="array" ref="BZ488">IFERROR(INDEX('Attendance-Slot-2'!$Q$2:$Q$2595,MATCH(1,('Attendance-Slot-2'!$A$2:$A$2595=$C488)*('Attendance-Slot-2'!$G$2:$G$2595=BY$2),0)),"No Data")</f>
        <v>No Data</v>
      </c>
      <c r="CA488" s="135">
        <f>VLOOKUP($BN488,'Written Exam Marks'!$H:$Q,10,FALSE)</f>
        <v>12.5</v>
      </c>
      <c r="CB488" s="135">
        <f>VLOOKUP($BN488,'Written Exam Marks'!$H:$Q,9,FALSE)</f>
        <v>40</v>
      </c>
      <c r="CC488" s="51" t="str">
        <f t="shared" si="526"/>
        <v>Present</v>
      </c>
      <c r="CD488" s="51" t="str">
        <f t="shared" si="527"/>
        <v>P-S1_Onsite</v>
      </c>
      <c r="CE488" s="29">
        <v>8</v>
      </c>
      <c r="CF488" s="29">
        <v>13</v>
      </c>
      <c r="CG488" s="29">
        <v>18</v>
      </c>
      <c r="CH488" s="29">
        <v>39</v>
      </c>
      <c r="CI488" s="29">
        <v>60</v>
      </c>
      <c r="CJ488" s="61" t="s">
        <v>7343</v>
      </c>
      <c r="CK488" s="61" t="s">
        <v>1613</v>
      </c>
      <c r="CL488" s="10" t="str">
        <f t="shared" si="528"/>
        <v>2025EM1100485-MDSDF404</v>
      </c>
      <c r="CM488" s="61" t="str">
        <f t="shared" si="529"/>
        <v>0 missed</v>
      </c>
      <c r="CN488" s="61" t="str">
        <f t="shared" si="530"/>
        <v>0 missed</v>
      </c>
      <c r="CO488" s="111">
        <f t="shared" si="531"/>
        <v>2</v>
      </c>
      <c r="CP488" s="111">
        <f t="shared" si="532"/>
        <v>1</v>
      </c>
      <c r="CQ488" s="9">
        <f t="shared" si="533"/>
        <v>1</v>
      </c>
      <c r="CR488" s="9">
        <f t="shared" si="534"/>
        <v>1</v>
      </c>
      <c r="CS488" s="61" t="str">
        <f t="shared" si="535"/>
        <v>0 missed</v>
      </c>
      <c r="CT488" s="111">
        <f t="shared" si="536"/>
        <v>3</v>
      </c>
      <c r="CU488" s="10">
        <f t="shared" si="537"/>
        <v>1</v>
      </c>
      <c r="CV488" s="10" t="str">
        <f t="shared" si="538"/>
        <v>Q-2 A-1 || Q Total-2, A Total-1</v>
      </c>
      <c r="CW488" s="111" t="str" cm="1">
        <f t="array" ref="CW488">IFERROR(INDEX('Attendance-Slot-1'!$Q$2:$Q$1112,MATCH(1,('Attendance-Slot-1'!$A$2:$A$1112=$C488)*('Attendance-Slot-1'!$G$2:$G$1112=CW$2),0)),"No Data")</f>
        <v>P-S1_Onsite</v>
      </c>
      <c r="CX488" s="111" t="str" cm="1">
        <f t="array" ref="CX488">IFERROR(INDEX('Attendance-Slot-2'!$Q$2:$Q$2595,MATCH(1,('Attendance-Slot-2'!$A$2:$A$2595=$C488)*('Attendance-Slot-2'!$G$2:$G$2595=CW$2),0)),"No Data")</f>
        <v>No Data</v>
      </c>
      <c r="CY488" s="136">
        <f>VLOOKUP($CL488,'Written Exam Marks'!$H:$Q,10,FALSE)</f>
        <v>16</v>
      </c>
      <c r="CZ488" s="136">
        <f>VLOOKUP($CL488,'Written Exam Marks'!$H:$Q,9,FALSE)</f>
        <v>40</v>
      </c>
      <c r="DA488" s="111" t="str">
        <f t="shared" si="539"/>
        <v>Present</v>
      </c>
      <c r="DB488" s="111" t="str">
        <f t="shared" si="540"/>
        <v>P-S1_Onsite</v>
      </c>
      <c r="DC488" s="148">
        <v>3.5</v>
      </c>
      <c r="DD488" s="148">
        <v>5.625</v>
      </c>
      <c r="DE488" s="148">
        <v>5.5</v>
      </c>
      <c r="DF488" s="148">
        <v>12</v>
      </c>
      <c r="DG488" s="148" t="s">
        <v>5</v>
      </c>
      <c r="DH488" s="148">
        <v>26.625</v>
      </c>
      <c r="DI488" s="148">
        <v>65</v>
      </c>
      <c r="DJ488" s="66" t="s">
        <v>7351</v>
      </c>
      <c r="DK488" s="66" t="s">
        <v>1631</v>
      </c>
      <c r="DL488" s="68" t="str">
        <f t="shared" si="541"/>
        <v>2025EM1100485-MDSDF406</v>
      </c>
      <c r="DM488" s="66" t="str">
        <f t="shared" si="542"/>
        <v>0 missed</v>
      </c>
      <c r="DN488" s="66" t="str">
        <f t="shared" si="543"/>
        <v>1 missed</v>
      </c>
      <c r="DO488" s="62">
        <f t="shared" si="544"/>
        <v>3</v>
      </c>
      <c r="DP488" s="62">
        <f t="shared" si="545"/>
        <v>1</v>
      </c>
      <c r="DQ488" s="67">
        <f t="shared" si="546"/>
        <v>1</v>
      </c>
      <c r="DR488" s="67">
        <f t="shared" si="547"/>
        <v>0.5</v>
      </c>
      <c r="DS488" s="66" t="str">
        <f t="shared" si="548"/>
        <v>1 missed</v>
      </c>
      <c r="DT488" s="62">
        <f t="shared" si="549"/>
        <v>4</v>
      </c>
      <c r="DU488" s="68">
        <f t="shared" si="550"/>
        <v>0.8</v>
      </c>
      <c r="DV488" s="68" t="str">
        <f t="shared" si="551"/>
        <v>Q-3 A-1 || Q Total-3, A Total-2</v>
      </c>
      <c r="DW488" s="62" t="str" cm="1">
        <f t="array" ref="DW488">IFERROR(INDEX('Attendance-Slot-1'!$Q$2:$Q$1112,MATCH(1,('Attendance-Slot-1'!$A$2:$A$1112=$C488)*('Attendance-Slot-1'!$G$2:$G$1112=DW$2),0)),"No Data")</f>
        <v>P-S1_Onsite</v>
      </c>
      <c r="DX488" s="62" t="str" cm="1">
        <f t="array" ref="DX488">IFERROR(INDEX('Attendance-Slot-2'!$Q$2:$Q$2595,MATCH(1,('Attendance-Slot-2'!$A$2:$A$2595=$C488)*('Attendance-Slot-2'!$G$2:$G$2595=DW$2),0)),"No Data")</f>
        <v>No Data</v>
      </c>
      <c r="DY488" s="137">
        <f>VLOOKUP($DL488,'Written Exam Marks'!$H:$Q,10,FALSE)</f>
        <v>23.25</v>
      </c>
      <c r="DZ488" s="137">
        <f>VLOOKUP($DL488,'Written Exam Marks'!$H:$Q,9,FALSE)</f>
        <v>35</v>
      </c>
      <c r="EA488" s="62" t="str">
        <f t="shared" si="552"/>
        <v>Present</v>
      </c>
      <c r="EB488" s="62" t="str">
        <f t="shared" si="553"/>
        <v>P-S1_Onsite</v>
      </c>
      <c r="EC488" s="114" t="str">
        <f t="shared" si="490"/>
        <v>P-5, 
A-0, 
No Data-0</v>
      </c>
      <c r="ED488" s="114" t="str">
        <f t="shared" si="491"/>
        <v>P-0, 
A-0, 
No Data-5</v>
      </c>
      <c r="EE488" s="114" t="str">
        <f t="shared" si="554"/>
        <v>P-S1_Onsite</v>
      </c>
      <c r="EF488" s="114" t="str">
        <f t="shared" si="555"/>
        <v>P-S1_Onsite</v>
      </c>
      <c r="EG488" s="114" t="str">
        <f t="shared" si="556"/>
        <v>P-S1_Onsite</v>
      </c>
      <c r="EH488" s="114" t="str">
        <f t="shared" si="557"/>
        <v>P-S1_Onsite</v>
      </c>
      <c r="EI488" s="114" t="str">
        <f t="shared" si="558"/>
        <v>P-S1_Onsite</v>
      </c>
      <c r="EJ488" s="114" t="str">
        <f t="shared" si="559"/>
        <v>P-5, A-0, No Data-0</v>
      </c>
      <c r="EK488" s="114" t="s">
        <v>10453</v>
      </c>
      <c r="EL488" s="114">
        <v>19.5</v>
      </c>
      <c r="EM488" s="114">
        <v>9</v>
      </c>
      <c r="EN488" s="114">
        <v>51</v>
      </c>
      <c r="EO488" s="114">
        <v>79.5</v>
      </c>
      <c r="EP488" s="114" t="s">
        <v>7217</v>
      </c>
      <c r="EQ488" s="114" t="s">
        <v>1054</v>
      </c>
      <c r="ER488" s="114" t="s">
        <v>3371</v>
      </c>
      <c r="ES488" s="114"/>
      <c r="ET488" s="30" t="s">
        <v>3371</v>
      </c>
    </row>
    <row r="489" spans="1:150" x14ac:dyDescent="0.25">
      <c r="A489" s="114">
        <v>486</v>
      </c>
      <c r="B489" s="114" t="s">
        <v>7224</v>
      </c>
      <c r="C489" s="80" t="s">
        <v>4530</v>
      </c>
      <c r="D489" s="30" t="s">
        <v>4531</v>
      </c>
      <c r="E489" s="30" t="s">
        <v>4532</v>
      </c>
      <c r="F489" s="33" t="s">
        <v>7201</v>
      </c>
      <c r="G489" s="30" t="s">
        <v>4533</v>
      </c>
      <c r="H489" s="143">
        <v>15</v>
      </c>
      <c r="I489" s="143">
        <v>15</v>
      </c>
      <c r="J489" s="143">
        <v>17</v>
      </c>
      <c r="K489" s="143">
        <v>15</v>
      </c>
      <c r="L489" s="143">
        <v>62</v>
      </c>
      <c r="M489" s="143">
        <v>65</v>
      </c>
      <c r="N489" s="40" t="s">
        <v>7314</v>
      </c>
      <c r="O489" s="40" t="s">
        <v>1593</v>
      </c>
      <c r="P489" s="13" t="str">
        <f t="shared" si="492"/>
        <v>2025EM1100486-MDSDF401</v>
      </c>
      <c r="Q489" s="40" t="str">
        <f t="shared" si="493"/>
        <v>0 missed</v>
      </c>
      <c r="R489" s="40" t="str">
        <f t="shared" si="494"/>
        <v>0 missed</v>
      </c>
      <c r="S489" s="40">
        <f t="shared" si="495"/>
        <v>3</v>
      </c>
      <c r="T489" s="40">
        <f t="shared" si="496"/>
        <v>1</v>
      </c>
      <c r="U489" s="41">
        <f t="shared" si="497"/>
        <v>1</v>
      </c>
      <c r="V489" s="41">
        <f t="shared" si="498"/>
        <v>1</v>
      </c>
      <c r="W489" s="40" t="str">
        <f t="shared" si="499"/>
        <v>0 missed</v>
      </c>
      <c r="X489" s="113">
        <f t="shared" si="500"/>
        <v>4</v>
      </c>
      <c r="Y489" s="13">
        <f t="shared" si="501"/>
        <v>1</v>
      </c>
      <c r="Z489" s="13" t="str">
        <f t="shared" si="502"/>
        <v>Q-3 A-1 || Q Total-3, A Total-1</v>
      </c>
      <c r="AA489" s="113" t="str" cm="1">
        <f t="array" ref="AA489">IFERROR(INDEX('Attendance-Slot-1'!$Q$2:$Q$1112,MATCH(1,('Attendance-Slot-1'!$A$2:$A$1112=$C489)*('Attendance-Slot-1'!$G$2:$G$1112=AA$2),0)),"No Data")</f>
        <v>No Data</v>
      </c>
      <c r="AB489" s="113" t="str" cm="1">
        <f t="array" ref="AB489">IFERROR(INDEX('Attendance-Slot-2'!$Q$2:$Q$2595,MATCH(1,('Attendance-Slot-2'!$A$2:$A$2595=$C489)*('Attendance-Slot-2'!$G$2:$G$2595=AA$2),0)),"No Data")</f>
        <v>P-S2_Onsite</v>
      </c>
      <c r="AC489" s="133">
        <f>VLOOKUP($P489,'Written Exam Marks'!$H:$Q,10,FALSE)</f>
        <v>33</v>
      </c>
      <c r="AD489" s="133">
        <f>VLOOKUP($P489,'Written Exam Marks'!$H:$Q,9,FALSE)</f>
        <v>35</v>
      </c>
      <c r="AE489" s="113" t="str">
        <f t="shared" si="503"/>
        <v>Present</v>
      </c>
      <c r="AF489" s="113" t="str">
        <f t="shared" si="504"/>
        <v>P-S2_Onsite</v>
      </c>
      <c r="AG489" s="146">
        <v>9.5</v>
      </c>
      <c r="AH489" s="146">
        <v>9</v>
      </c>
      <c r="AI489" s="146">
        <v>10</v>
      </c>
      <c r="AJ489" s="146">
        <v>10</v>
      </c>
      <c r="AK489" s="146">
        <v>10</v>
      </c>
      <c r="AL489" s="146">
        <v>10</v>
      </c>
      <c r="AM489" s="146">
        <v>58.5</v>
      </c>
      <c r="AN489" s="146">
        <v>60</v>
      </c>
      <c r="AO489" s="43" t="s">
        <v>7336</v>
      </c>
      <c r="AP489" s="43" t="s">
        <v>1598</v>
      </c>
      <c r="AQ489" s="50" t="str">
        <f t="shared" si="505"/>
        <v>2025EM1100486-MDSDF402</v>
      </c>
      <c r="AR489" s="43" t="str">
        <f t="shared" si="506"/>
        <v>0 missed</v>
      </c>
      <c r="AS489" s="47" t="s">
        <v>7342</v>
      </c>
      <c r="AT489" s="43">
        <f t="shared" si="507"/>
        <v>6</v>
      </c>
      <c r="AU489" s="48" t="s">
        <v>7342</v>
      </c>
      <c r="AV489" s="49">
        <f t="shared" si="508"/>
        <v>1</v>
      </c>
      <c r="AW489" s="48" t="s">
        <v>7342</v>
      </c>
      <c r="AX489" s="43" t="str">
        <f t="shared" si="509"/>
        <v>0 missed</v>
      </c>
      <c r="AY489" s="42">
        <f t="shared" si="510"/>
        <v>6</v>
      </c>
      <c r="AZ489" s="50">
        <f t="shared" si="511"/>
        <v>1</v>
      </c>
      <c r="BA489" s="50" t="str">
        <f t="shared" si="512"/>
        <v>Q-6 A-- || Q Total-6, A Total-0</v>
      </c>
      <c r="BB489" s="42" t="str" cm="1">
        <f t="array" ref="BB489">IFERROR(INDEX('Attendance-Slot-1'!$Q$2:$Q$1112,MATCH(1,('Attendance-Slot-1'!$A$2:$A$1112=$C489)*('Attendance-Slot-1'!$G$2:$G$1112=BB$2),0)),"No Data")</f>
        <v>No Data</v>
      </c>
      <c r="BC489" s="42" t="str" cm="1">
        <f t="array" ref="BC489">IFERROR(INDEX('Attendance-Slot-2'!$Q$2:$Q$2595,MATCH(1,('Attendance-Slot-2'!$A$2:$A$2595=$C489)*('Attendance-Slot-2'!$G$2:$G$2595=BB$2),0)),"No Data")</f>
        <v>P-S2_Onsite</v>
      </c>
      <c r="BD489" s="134">
        <f>VLOOKUP($AQ489,'Written Exam Marks'!$H:$Q,10,FALSE)</f>
        <v>36</v>
      </c>
      <c r="BE489" s="134">
        <f>VLOOKUP($AQ489,'Written Exam Marks'!$H:$Q,9,FALSE)</f>
        <v>40</v>
      </c>
      <c r="BF489" s="42" t="str">
        <f t="shared" si="513"/>
        <v>Present</v>
      </c>
      <c r="BG489" s="42" t="str">
        <f t="shared" si="514"/>
        <v>P-S2_Onsite</v>
      </c>
      <c r="BH489" s="147">
        <v>20</v>
      </c>
      <c r="BI489" s="147">
        <v>29</v>
      </c>
      <c r="BJ489" s="147">
        <v>49</v>
      </c>
      <c r="BK489" s="147">
        <v>60</v>
      </c>
      <c r="BL489" s="52" t="s">
        <v>3697</v>
      </c>
      <c r="BM489" s="52" t="s">
        <v>1606</v>
      </c>
      <c r="BN489" s="57" t="str">
        <f t="shared" si="515"/>
        <v>2025EM1100486-MDSDF403</v>
      </c>
      <c r="BO489" s="52" t="str">
        <f t="shared" si="516"/>
        <v>0 missed</v>
      </c>
      <c r="BP489" s="52" t="str">
        <f t="shared" si="517"/>
        <v>0 missed</v>
      </c>
      <c r="BQ489" s="52">
        <f t="shared" si="518"/>
        <v>1</v>
      </c>
      <c r="BR489" s="52">
        <f t="shared" si="519"/>
        <v>1</v>
      </c>
      <c r="BS489" s="56">
        <f t="shared" si="520"/>
        <v>1</v>
      </c>
      <c r="BT489" s="56">
        <f t="shared" si="521"/>
        <v>1</v>
      </c>
      <c r="BU489" s="52" t="str">
        <f t="shared" si="522"/>
        <v>0 missed</v>
      </c>
      <c r="BV489" s="51">
        <f t="shared" si="523"/>
        <v>2</v>
      </c>
      <c r="BW489" s="57">
        <f t="shared" si="524"/>
        <v>1</v>
      </c>
      <c r="BX489" s="57" t="str">
        <f t="shared" si="525"/>
        <v>Q-1 A-1 || Q Total-1, A Total-1</v>
      </c>
      <c r="BY489" s="51" t="str" cm="1">
        <f t="array" ref="BY489">IFERROR(INDEX('Attendance-Slot-1'!$Q$2:$Q$1112,MATCH(1,('Attendance-Slot-1'!$A$2:$A$1112=$C489)*('Attendance-Slot-1'!$G$2:$G$1112=BY$2),0)),"No Data")</f>
        <v>No Data</v>
      </c>
      <c r="BZ489" s="51" t="str" cm="1">
        <f t="array" ref="BZ489">IFERROR(INDEX('Attendance-Slot-2'!$Q$2:$Q$2595,MATCH(1,('Attendance-Slot-2'!$A$2:$A$2595=$C489)*('Attendance-Slot-2'!$G$2:$G$2595=BY$2),0)),"No Data")</f>
        <v>P-S2_Onsite</v>
      </c>
      <c r="CA489" s="135">
        <f>VLOOKUP($BN489,'Written Exam Marks'!$H:$Q,10,FALSE)</f>
        <v>31</v>
      </c>
      <c r="CB489" s="135">
        <f>VLOOKUP($BN489,'Written Exam Marks'!$H:$Q,9,FALSE)</f>
        <v>40</v>
      </c>
      <c r="CC489" s="51" t="str">
        <f t="shared" si="526"/>
        <v>Present</v>
      </c>
      <c r="CD489" s="51" t="str">
        <f t="shared" si="527"/>
        <v>P-S2_Onsite</v>
      </c>
      <c r="CE489" s="29">
        <v>19</v>
      </c>
      <c r="CF489" s="29">
        <v>20</v>
      </c>
      <c r="CG489" s="29">
        <v>18</v>
      </c>
      <c r="CH489" s="29">
        <v>57</v>
      </c>
      <c r="CI489" s="29">
        <v>60</v>
      </c>
      <c r="CJ489" s="61" t="s">
        <v>7343</v>
      </c>
      <c r="CK489" s="61" t="s">
        <v>1613</v>
      </c>
      <c r="CL489" s="10" t="str">
        <f t="shared" si="528"/>
        <v>2025EM1100486-MDSDF404</v>
      </c>
      <c r="CM489" s="61" t="str">
        <f t="shared" si="529"/>
        <v>0 missed</v>
      </c>
      <c r="CN489" s="61" t="str">
        <f t="shared" si="530"/>
        <v>0 missed</v>
      </c>
      <c r="CO489" s="111">
        <f t="shared" si="531"/>
        <v>2</v>
      </c>
      <c r="CP489" s="111">
        <f t="shared" si="532"/>
        <v>1</v>
      </c>
      <c r="CQ489" s="9">
        <f t="shared" si="533"/>
        <v>1</v>
      </c>
      <c r="CR489" s="9">
        <f t="shared" si="534"/>
        <v>1</v>
      </c>
      <c r="CS489" s="61" t="str">
        <f t="shared" si="535"/>
        <v>0 missed</v>
      </c>
      <c r="CT489" s="111">
        <f t="shared" si="536"/>
        <v>3</v>
      </c>
      <c r="CU489" s="10">
        <f t="shared" si="537"/>
        <v>1</v>
      </c>
      <c r="CV489" s="10" t="str">
        <f t="shared" si="538"/>
        <v>Q-2 A-1 || Q Total-2, A Total-1</v>
      </c>
      <c r="CW489" s="111" t="str" cm="1">
        <f t="array" ref="CW489">IFERROR(INDEX('Attendance-Slot-1'!$Q$2:$Q$1112,MATCH(1,('Attendance-Slot-1'!$A$2:$A$1112=$C489)*('Attendance-Slot-1'!$G$2:$G$1112=CW$2),0)),"No Data")</f>
        <v>No Data</v>
      </c>
      <c r="CX489" s="111" t="str" cm="1">
        <f t="array" ref="CX489">IFERROR(INDEX('Attendance-Slot-2'!$Q$2:$Q$2595,MATCH(1,('Attendance-Slot-2'!$A$2:$A$2595=$C489)*('Attendance-Slot-2'!$G$2:$G$2595=CW$2),0)),"No Data")</f>
        <v>P-S2_Onsite</v>
      </c>
      <c r="CY489" s="136">
        <f>VLOOKUP($CL489,'Written Exam Marks'!$H:$Q,10,FALSE)</f>
        <v>20</v>
      </c>
      <c r="CZ489" s="136">
        <f>VLOOKUP($CL489,'Written Exam Marks'!$H:$Q,9,FALSE)</f>
        <v>40</v>
      </c>
      <c r="DA489" s="111" t="str">
        <f t="shared" si="539"/>
        <v>Present</v>
      </c>
      <c r="DB489" s="111" t="str">
        <f t="shared" si="540"/>
        <v>P-S2_Onsite</v>
      </c>
      <c r="DC489" s="148">
        <v>6.5</v>
      </c>
      <c r="DD489" s="148">
        <v>7.625</v>
      </c>
      <c r="DE489" s="148">
        <v>8</v>
      </c>
      <c r="DF489" s="148">
        <v>12</v>
      </c>
      <c r="DG489" s="148">
        <v>18</v>
      </c>
      <c r="DH489" s="148">
        <v>52.125</v>
      </c>
      <c r="DI489" s="148">
        <v>65</v>
      </c>
      <c r="DJ489" s="66" t="s">
        <v>7351</v>
      </c>
      <c r="DK489" s="66" t="s">
        <v>1631</v>
      </c>
      <c r="DL489" s="68" t="str">
        <f t="shared" si="541"/>
        <v>2025EM1100486-MDSDF406</v>
      </c>
      <c r="DM489" s="66" t="str">
        <f t="shared" si="542"/>
        <v>0 missed</v>
      </c>
      <c r="DN489" s="66" t="str">
        <f t="shared" si="543"/>
        <v>0 missed</v>
      </c>
      <c r="DO489" s="62">
        <f t="shared" si="544"/>
        <v>3</v>
      </c>
      <c r="DP489" s="62">
        <f t="shared" si="545"/>
        <v>2</v>
      </c>
      <c r="DQ489" s="67">
        <f t="shared" si="546"/>
        <v>1</v>
      </c>
      <c r="DR489" s="67">
        <f t="shared" si="547"/>
        <v>1</v>
      </c>
      <c r="DS489" s="66" t="str">
        <f t="shared" si="548"/>
        <v>0 missed</v>
      </c>
      <c r="DT489" s="62">
        <f t="shared" si="549"/>
        <v>5</v>
      </c>
      <c r="DU489" s="68">
        <f t="shared" si="550"/>
        <v>1</v>
      </c>
      <c r="DV489" s="68" t="str">
        <f t="shared" si="551"/>
        <v>Q-3 A-2 || Q Total-3, A Total-2</v>
      </c>
      <c r="DW489" s="62" t="str" cm="1">
        <f t="array" ref="DW489">IFERROR(INDEX('Attendance-Slot-1'!$Q$2:$Q$1112,MATCH(1,('Attendance-Slot-1'!$A$2:$A$1112=$C489)*('Attendance-Slot-1'!$G$2:$G$1112=DW$2),0)),"No Data")</f>
        <v>No Data</v>
      </c>
      <c r="DX489" s="62" t="str" cm="1">
        <f t="array" ref="DX489">IFERROR(INDEX('Attendance-Slot-2'!$Q$2:$Q$2595,MATCH(1,('Attendance-Slot-2'!$A$2:$A$2595=$C489)*('Attendance-Slot-2'!$G$2:$G$2595=DW$2),0)),"No Data")</f>
        <v>P-S2_Onsite</v>
      </c>
      <c r="DY489" s="137">
        <f>VLOOKUP($DL489,'Written Exam Marks'!$H:$Q,10,FALSE)</f>
        <v>22.5</v>
      </c>
      <c r="DZ489" s="137">
        <f>VLOOKUP($DL489,'Written Exam Marks'!$H:$Q,9,FALSE)</f>
        <v>35</v>
      </c>
      <c r="EA489" s="62" t="str">
        <f t="shared" si="552"/>
        <v>Present</v>
      </c>
      <c r="EB489" s="62" t="str">
        <f t="shared" si="553"/>
        <v>P-S2_Onsite</v>
      </c>
      <c r="EC489" s="114" t="str">
        <f t="shared" si="490"/>
        <v>P-0, 
A-0, 
No Data-5</v>
      </c>
      <c r="ED489" s="114" t="str">
        <f t="shared" si="491"/>
        <v>P-5, 
A-0, 
No Data-0</v>
      </c>
      <c r="EE489" s="114" t="str">
        <f t="shared" si="554"/>
        <v>P-S2_Onsite</v>
      </c>
      <c r="EF489" s="114" t="str">
        <f t="shared" si="555"/>
        <v>P-S2_Onsite</v>
      </c>
      <c r="EG489" s="114" t="str">
        <f t="shared" si="556"/>
        <v>P-S2_Onsite</v>
      </c>
      <c r="EH489" s="114" t="str">
        <f t="shared" si="557"/>
        <v>P-S2_Onsite</v>
      </c>
      <c r="EI489" s="114" t="str">
        <f t="shared" si="558"/>
        <v>P-S2_Onsite</v>
      </c>
      <c r="EJ489" s="114" t="str">
        <f t="shared" si="559"/>
        <v>P-5, A-0, No Data-0</v>
      </c>
      <c r="EK489" s="114" t="s">
        <v>10453</v>
      </c>
      <c r="EL489" s="114">
        <v>29</v>
      </c>
      <c r="EM489" s="114">
        <v>10</v>
      </c>
      <c r="EN489" s="114">
        <v>60</v>
      </c>
      <c r="EO489" s="114">
        <v>99</v>
      </c>
      <c r="EP489" s="114" t="s">
        <v>7217</v>
      </c>
      <c r="EQ489" s="114" t="s">
        <v>1054</v>
      </c>
      <c r="ER489" s="114" t="s">
        <v>4530</v>
      </c>
      <c r="ES489" s="114"/>
      <c r="ET489" s="30" t="s">
        <v>4530</v>
      </c>
    </row>
    <row r="490" spans="1:150" x14ac:dyDescent="0.25">
      <c r="A490" s="114">
        <v>487</v>
      </c>
      <c r="B490" s="114" t="s">
        <v>7224</v>
      </c>
      <c r="C490" s="80" t="s">
        <v>4534</v>
      </c>
      <c r="D490" s="30" t="s">
        <v>4535</v>
      </c>
      <c r="E490" s="30" t="s">
        <v>4536</v>
      </c>
      <c r="F490" s="33" t="s">
        <v>7201</v>
      </c>
      <c r="G490" s="30" t="s">
        <v>4537</v>
      </c>
      <c r="H490" s="143">
        <v>15</v>
      </c>
      <c r="I490" s="143">
        <v>15</v>
      </c>
      <c r="J490" s="143">
        <v>15</v>
      </c>
      <c r="K490" s="143">
        <v>15</v>
      </c>
      <c r="L490" s="143">
        <v>60</v>
      </c>
      <c r="M490" s="143">
        <v>65</v>
      </c>
      <c r="N490" s="40" t="s">
        <v>7314</v>
      </c>
      <c r="O490" s="40" t="s">
        <v>1593</v>
      </c>
      <c r="P490" s="13" t="str">
        <f t="shared" si="492"/>
        <v>2025EM1100487-MDSDF401</v>
      </c>
      <c r="Q490" s="40" t="str">
        <f t="shared" si="493"/>
        <v>0 missed</v>
      </c>
      <c r="R490" s="40" t="str">
        <f t="shared" si="494"/>
        <v>0 missed</v>
      </c>
      <c r="S490" s="40">
        <f t="shared" si="495"/>
        <v>3</v>
      </c>
      <c r="T490" s="40">
        <f t="shared" si="496"/>
        <v>1</v>
      </c>
      <c r="U490" s="41">
        <f t="shared" si="497"/>
        <v>1</v>
      </c>
      <c r="V490" s="41">
        <f t="shared" si="498"/>
        <v>1</v>
      </c>
      <c r="W490" s="40" t="str">
        <f t="shared" si="499"/>
        <v>0 missed</v>
      </c>
      <c r="X490" s="113">
        <f t="shared" si="500"/>
        <v>4</v>
      </c>
      <c r="Y490" s="13">
        <f t="shared" si="501"/>
        <v>1</v>
      </c>
      <c r="Z490" s="13" t="str">
        <f t="shared" si="502"/>
        <v>Q-3 A-1 || Q Total-3, A Total-1</v>
      </c>
      <c r="AA490" s="113" t="str" cm="1">
        <f t="array" ref="AA490">IFERROR(INDEX('Attendance-Slot-1'!$Q$2:$Q$1112,MATCH(1,('Attendance-Slot-1'!$A$2:$A$1112=$C490)*('Attendance-Slot-1'!$G$2:$G$1112=AA$2),0)),"No Data")</f>
        <v>No Data</v>
      </c>
      <c r="AB490" s="113" t="str" cm="1">
        <f t="array" ref="AB490">IFERROR(INDEX('Attendance-Slot-2'!$Q$2:$Q$2595,MATCH(1,('Attendance-Slot-2'!$A$2:$A$2595=$C490)*('Attendance-Slot-2'!$G$2:$G$2595=AA$2),0)),"No Data")</f>
        <v>A-S2_Onsite</v>
      </c>
      <c r="AC490" s="133" t="e">
        <f>VLOOKUP($P490,'Written Exam Marks'!$H:$Q,10,FALSE)</f>
        <v>#N/A</v>
      </c>
      <c r="AD490" s="133" t="e">
        <f>VLOOKUP($P490,'Written Exam Marks'!$H:$Q,9,FALSE)</f>
        <v>#N/A</v>
      </c>
      <c r="AE490" s="113" t="str">
        <f t="shared" si="503"/>
        <v>Absent</v>
      </c>
      <c r="AF490" s="113" t="str">
        <f t="shared" si="504"/>
        <v>A-S2_Onsite</v>
      </c>
      <c r="AG490" s="146">
        <v>10</v>
      </c>
      <c r="AH490" s="146">
        <v>10</v>
      </c>
      <c r="AI490" s="146">
        <v>9</v>
      </c>
      <c r="AJ490" s="146">
        <v>10</v>
      </c>
      <c r="AK490" s="146">
        <v>10</v>
      </c>
      <c r="AL490" s="146">
        <v>9</v>
      </c>
      <c r="AM490" s="146">
        <v>58</v>
      </c>
      <c r="AN490" s="146">
        <v>60</v>
      </c>
      <c r="AO490" s="43" t="s">
        <v>7336</v>
      </c>
      <c r="AP490" s="43" t="s">
        <v>1598</v>
      </c>
      <c r="AQ490" s="50" t="str">
        <f t="shared" si="505"/>
        <v>2025EM1100487-MDSDF402</v>
      </c>
      <c r="AR490" s="43" t="str">
        <f t="shared" si="506"/>
        <v>0 missed</v>
      </c>
      <c r="AS490" s="47" t="s">
        <v>7342</v>
      </c>
      <c r="AT490" s="43">
        <f t="shared" si="507"/>
        <v>6</v>
      </c>
      <c r="AU490" s="48" t="s">
        <v>7342</v>
      </c>
      <c r="AV490" s="49">
        <f t="shared" si="508"/>
        <v>1</v>
      </c>
      <c r="AW490" s="48" t="s">
        <v>7342</v>
      </c>
      <c r="AX490" s="43" t="str">
        <f t="shared" si="509"/>
        <v>0 missed</v>
      </c>
      <c r="AY490" s="42">
        <f t="shared" si="510"/>
        <v>6</v>
      </c>
      <c r="AZ490" s="50">
        <f t="shared" si="511"/>
        <v>1</v>
      </c>
      <c r="BA490" s="50" t="str">
        <f t="shared" si="512"/>
        <v>Q-6 A-- || Q Total-6, A Total-0</v>
      </c>
      <c r="BB490" s="42" t="str" cm="1">
        <f t="array" ref="BB490">IFERROR(INDEX('Attendance-Slot-1'!$Q$2:$Q$1112,MATCH(1,('Attendance-Slot-1'!$A$2:$A$1112=$C490)*('Attendance-Slot-1'!$G$2:$G$1112=BB$2),0)),"No Data")</f>
        <v>No Data</v>
      </c>
      <c r="BC490" s="42" t="str" cm="1">
        <f t="array" ref="BC490">IFERROR(INDEX('Attendance-Slot-2'!$Q$2:$Q$2595,MATCH(1,('Attendance-Slot-2'!$A$2:$A$2595=$C490)*('Attendance-Slot-2'!$G$2:$G$2595=BB$2),0)),"No Data")</f>
        <v>A-S2_Onsite</v>
      </c>
      <c r="BD490" s="134" t="e">
        <f>VLOOKUP($AQ490,'Written Exam Marks'!$H:$Q,10,FALSE)</f>
        <v>#N/A</v>
      </c>
      <c r="BE490" s="134" t="e">
        <f>VLOOKUP($AQ490,'Written Exam Marks'!$H:$Q,9,FALSE)</f>
        <v>#N/A</v>
      </c>
      <c r="BF490" s="42" t="str">
        <f t="shared" si="513"/>
        <v>Absent</v>
      </c>
      <c r="BG490" s="42" t="str">
        <f t="shared" si="514"/>
        <v>A-S2_Onsite</v>
      </c>
      <c r="BH490" s="147">
        <v>19</v>
      </c>
      <c r="BI490" s="147">
        <v>25</v>
      </c>
      <c r="BJ490" s="147">
        <v>44</v>
      </c>
      <c r="BK490" s="147">
        <v>60</v>
      </c>
      <c r="BL490" s="52" t="s">
        <v>3697</v>
      </c>
      <c r="BM490" s="52" t="s">
        <v>1606</v>
      </c>
      <c r="BN490" s="57" t="str">
        <f t="shared" si="515"/>
        <v>2025EM1100487-MDSDF403</v>
      </c>
      <c r="BO490" s="52" t="str">
        <f t="shared" si="516"/>
        <v>0 missed</v>
      </c>
      <c r="BP490" s="52" t="str">
        <f t="shared" si="517"/>
        <v>0 missed</v>
      </c>
      <c r="BQ490" s="52">
        <f t="shared" si="518"/>
        <v>1</v>
      </c>
      <c r="BR490" s="52">
        <f t="shared" si="519"/>
        <v>1</v>
      </c>
      <c r="BS490" s="56">
        <f t="shared" si="520"/>
        <v>1</v>
      </c>
      <c r="BT490" s="56">
        <f t="shared" si="521"/>
        <v>1</v>
      </c>
      <c r="BU490" s="52" t="str">
        <f t="shared" si="522"/>
        <v>0 missed</v>
      </c>
      <c r="BV490" s="51">
        <f t="shared" si="523"/>
        <v>2</v>
      </c>
      <c r="BW490" s="57">
        <f t="shared" si="524"/>
        <v>1</v>
      </c>
      <c r="BX490" s="57" t="str">
        <f t="shared" si="525"/>
        <v>Q-1 A-1 || Q Total-1, A Total-1</v>
      </c>
      <c r="BY490" s="51" t="str" cm="1">
        <f t="array" ref="BY490">IFERROR(INDEX('Attendance-Slot-1'!$Q$2:$Q$1112,MATCH(1,('Attendance-Slot-1'!$A$2:$A$1112=$C490)*('Attendance-Slot-1'!$G$2:$G$1112=BY$2),0)),"No Data")</f>
        <v>No Data</v>
      </c>
      <c r="BZ490" s="51" t="str" cm="1">
        <f t="array" ref="BZ490">IFERROR(INDEX('Attendance-Slot-2'!$Q$2:$Q$2595,MATCH(1,('Attendance-Slot-2'!$A$2:$A$2595=$C490)*('Attendance-Slot-2'!$G$2:$G$2595=BY$2),0)),"No Data")</f>
        <v>A-S2_Onsite</v>
      </c>
      <c r="CA490" s="135" t="e">
        <f>VLOOKUP($BN490,'Written Exam Marks'!$H:$Q,10,FALSE)</f>
        <v>#N/A</v>
      </c>
      <c r="CB490" s="135" t="e">
        <f>VLOOKUP($BN490,'Written Exam Marks'!$H:$Q,9,FALSE)</f>
        <v>#N/A</v>
      </c>
      <c r="CC490" s="51" t="str">
        <f t="shared" si="526"/>
        <v>Absent</v>
      </c>
      <c r="CD490" s="51" t="str">
        <f t="shared" si="527"/>
        <v>A-S2_Onsite</v>
      </c>
      <c r="CE490" s="29">
        <v>19</v>
      </c>
      <c r="CF490" s="29">
        <v>18</v>
      </c>
      <c r="CG490" s="29">
        <v>18</v>
      </c>
      <c r="CH490" s="29">
        <v>55</v>
      </c>
      <c r="CI490" s="29">
        <v>60</v>
      </c>
      <c r="CJ490" s="61" t="s">
        <v>7343</v>
      </c>
      <c r="CK490" s="61" t="s">
        <v>1613</v>
      </c>
      <c r="CL490" s="10" t="str">
        <f t="shared" si="528"/>
        <v>2025EM1100487-MDSDF404</v>
      </c>
      <c r="CM490" s="61" t="str">
        <f t="shared" si="529"/>
        <v>0 missed</v>
      </c>
      <c r="CN490" s="61" t="str">
        <f t="shared" si="530"/>
        <v>0 missed</v>
      </c>
      <c r="CO490" s="111">
        <f t="shared" si="531"/>
        <v>2</v>
      </c>
      <c r="CP490" s="111">
        <f t="shared" si="532"/>
        <v>1</v>
      </c>
      <c r="CQ490" s="9">
        <f t="shared" si="533"/>
        <v>1</v>
      </c>
      <c r="CR490" s="9">
        <f t="shared" si="534"/>
        <v>1</v>
      </c>
      <c r="CS490" s="61" t="str">
        <f t="shared" si="535"/>
        <v>0 missed</v>
      </c>
      <c r="CT490" s="111">
        <f t="shared" si="536"/>
        <v>3</v>
      </c>
      <c r="CU490" s="10">
        <f t="shared" si="537"/>
        <v>1</v>
      </c>
      <c r="CV490" s="10" t="str">
        <f t="shared" si="538"/>
        <v>Q-2 A-1 || Q Total-2, A Total-1</v>
      </c>
      <c r="CW490" s="111" t="str" cm="1">
        <f t="array" ref="CW490">IFERROR(INDEX('Attendance-Slot-1'!$Q$2:$Q$1112,MATCH(1,('Attendance-Slot-1'!$A$2:$A$1112=$C490)*('Attendance-Slot-1'!$G$2:$G$1112=CW$2),0)),"No Data")</f>
        <v>No Data</v>
      </c>
      <c r="CX490" s="111" t="str" cm="1">
        <f t="array" ref="CX490">IFERROR(INDEX('Attendance-Slot-2'!$Q$2:$Q$2595,MATCH(1,('Attendance-Slot-2'!$A$2:$A$2595=$C490)*('Attendance-Slot-2'!$G$2:$G$2595=CW$2),0)),"No Data")</f>
        <v>P-S2_Onsite</v>
      </c>
      <c r="CY490" s="136">
        <f>VLOOKUP($CL490,'Written Exam Marks'!$H:$Q,10,FALSE)</f>
        <v>4</v>
      </c>
      <c r="CZ490" s="136">
        <f>VLOOKUP($CL490,'Written Exam Marks'!$H:$Q,9,FALSE)</f>
        <v>40</v>
      </c>
      <c r="DA490" s="111" t="str">
        <f t="shared" si="539"/>
        <v>Present</v>
      </c>
      <c r="DB490" s="111" t="str">
        <f t="shared" si="540"/>
        <v>P-S2_Onsite</v>
      </c>
      <c r="DC490" s="148">
        <v>6.5</v>
      </c>
      <c r="DD490" s="148">
        <v>6.875</v>
      </c>
      <c r="DE490" s="148">
        <v>8</v>
      </c>
      <c r="DF490" s="148">
        <v>4</v>
      </c>
      <c r="DG490" s="148" t="s">
        <v>5</v>
      </c>
      <c r="DH490" s="148">
        <v>25.375</v>
      </c>
      <c r="DI490" s="148">
        <v>65</v>
      </c>
      <c r="DJ490" s="66" t="s">
        <v>7351</v>
      </c>
      <c r="DK490" s="66" t="s">
        <v>1631</v>
      </c>
      <c r="DL490" s="68" t="str">
        <f t="shared" si="541"/>
        <v>2025EM1100487-MDSDF406</v>
      </c>
      <c r="DM490" s="66" t="str">
        <f t="shared" si="542"/>
        <v>0 missed</v>
      </c>
      <c r="DN490" s="66" t="str">
        <f t="shared" si="543"/>
        <v>1 missed</v>
      </c>
      <c r="DO490" s="62">
        <f t="shared" si="544"/>
        <v>3</v>
      </c>
      <c r="DP490" s="62">
        <f t="shared" si="545"/>
        <v>1</v>
      </c>
      <c r="DQ490" s="67">
        <f t="shared" si="546"/>
        <v>1</v>
      </c>
      <c r="DR490" s="67">
        <f t="shared" si="547"/>
        <v>0.5</v>
      </c>
      <c r="DS490" s="66" t="str">
        <f t="shared" si="548"/>
        <v>1 missed</v>
      </c>
      <c r="DT490" s="62">
        <f t="shared" si="549"/>
        <v>4</v>
      </c>
      <c r="DU490" s="68">
        <f t="shared" si="550"/>
        <v>0.8</v>
      </c>
      <c r="DV490" s="68" t="str">
        <f t="shared" si="551"/>
        <v>Q-3 A-1 || Q Total-3, A Total-2</v>
      </c>
      <c r="DW490" s="62" t="str" cm="1">
        <f t="array" ref="DW490">IFERROR(INDEX('Attendance-Slot-1'!$Q$2:$Q$1112,MATCH(1,('Attendance-Slot-1'!$A$2:$A$1112=$C490)*('Attendance-Slot-1'!$G$2:$G$1112=DW$2),0)),"No Data")</f>
        <v>No Data</v>
      </c>
      <c r="DX490" s="62" t="str" cm="1">
        <f t="array" ref="DX490">IFERROR(INDEX('Attendance-Slot-2'!$Q$2:$Q$2595,MATCH(1,('Attendance-Slot-2'!$A$2:$A$2595=$C490)*('Attendance-Slot-2'!$G$2:$G$2595=DW$2),0)),"No Data")</f>
        <v>A-S2_Onsite</v>
      </c>
      <c r="DY490" s="137" t="e">
        <f>VLOOKUP($DL490,'Written Exam Marks'!$H:$Q,10,FALSE)</f>
        <v>#N/A</v>
      </c>
      <c r="DZ490" s="137" t="e">
        <f>VLOOKUP($DL490,'Written Exam Marks'!$H:$Q,9,FALSE)</f>
        <v>#N/A</v>
      </c>
      <c r="EA490" s="62" t="str">
        <f t="shared" si="552"/>
        <v>Absent</v>
      </c>
      <c r="EB490" s="62" t="str">
        <f t="shared" si="553"/>
        <v>A-S2_Onsite</v>
      </c>
      <c r="EC490" s="114" t="str">
        <f t="shared" si="490"/>
        <v>P-0, 
A-0, 
No Data-5</v>
      </c>
      <c r="ED490" s="114" t="str">
        <f t="shared" si="491"/>
        <v>P-1, 
A-4, 
No Data-0</v>
      </c>
      <c r="EE490" s="114" t="str">
        <f t="shared" si="554"/>
        <v>A-S2_Onsite</v>
      </c>
      <c r="EF490" s="114" t="str">
        <f t="shared" si="555"/>
        <v>A-S2_Onsite</v>
      </c>
      <c r="EG490" s="114" t="str">
        <f t="shared" si="556"/>
        <v>A-S2_Onsite</v>
      </c>
      <c r="EH490" s="114" t="str">
        <f t="shared" si="557"/>
        <v>P-S2_Onsite</v>
      </c>
      <c r="EI490" s="114" t="str">
        <f t="shared" si="558"/>
        <v>A-S2_Onsite</v>
      </c>
      <c r="EJ490" s="114" t="str">
        <f t="shared" si="559"/>
        <v>P-1, A-4, No Data-0</v>
      </c>
      <c r="EK490" s="114" t="s">
        <v>10453</v>
      </c>
      <c r="EL490" s="114">
        <v>30</v>
      </c>
      <c r="EM490" s="114">
        <v>10</v>
      </c>
      <c r="EN490" s="114">
        <v>20</v>
      </c>
      <c r="EO490" s="114">
        <v>60</v>
      </c>
      <c r="EP490" s="114" t="s">
        <v>7217</v>
      </c>
      <c r="EQ490" s="114" t="s">
        <v>1054</v>
      </c>
      <c r="ER490" s="114" t="s">
        <v>4534</v>
      </c>
      <c r="ES490" s="114"/>
      <c r="ET490" s="30" t="s">
        <v>4534</v>
      </c>
    </row>
    <row r="491" spans="1:150" x14ac:dyDescent="0.25">
      <c r="A491" s="114">
        <v>488</v>
      </c>
      <c r="B491" s="114" t="s">
        <v>7224</v>
      </c>
      <c r="C491" s="80" t="s">
        <v>3380</v>
      </c>
      <c r="D491" s="30" t="s">
        <v>3381</v>
      </c>
      <c r="E491" s="30" t="s">
        <v>3382</v>
      </c>
      <c r="F491" s="33" t="s">
        <v>7201</v>
      </c>
      <c r="G491" s="30" t="s">
        <v>3383</v>
      </c>
      <c r="H491" s="143" t="s">
        <v>5</v>
      </c>
      <c r="I491" s="143">
        <v>15</v>
      </c>
      <c r="J491" s="143">
        <v>19</v>
      </c>
      <c r="K491" s="143">
        <v>15</v>
      </c>
      <c r="L491" s="143">
        <v>49</v>
      </c>
      <c r="M491" s="143">
        <v>65</v>
      </c>
      <c r="N491" s="40" t="s">
        <v>7314</v>
      </c>
      <c r="O491" s="40" t="s">
        <v>1593</v>
      </c>
      <c r="P491" s="13" t="str">
        <f t="shared" si="492"/>
        <v>2025EM1100488-MDSDF401</v>
      </c>
      <c r="Q491" s="40" t="str">
        <f t="shared" si="493"/>
        <v>1 missed</v>
      </c>
      <c r="R491" s="40" t="str">
        <f t="shared" si="494"/>
        <v>0 missed</v>
      </c>
      <c r="S491" s="40">
        <f t="shared" si="495"/>
        <v>2</v>
      </c>
      <c r="T491" s="40">
        <f t="shared" si="496"/>
        <v>1</v>
      </c>
      <c r="U491" s="41">
        <f t="shared" si="497"/>
        <v>0.66666666666666663</v>
      </c>
      <c r="V491" s="41">
        <f t="shared" si="498"/>
        <v>1</v>
      </c>
      <c r="W491" s="40" t="str">
        <f t="shared" si="499"/>
        <v>1 missed</v>
      </c>
      <c r="X491" s="113">
        <f t="shared" si="500"/>
        <v>3</v>
      </c>
      <c r="Y491" s="13">
        <f t="shared" si="501"/>
        <v>0.75</v>
      </c>
      <c r="Z491" s="13" t="str">
        <f t="shared" si="502"/>
        <v>Q-2 A-1 || Q Total-3, A Total-1</v>
      </c>
      <c r="AA491" s="113" t="str" cm="1">
        <f t="array" ref="AA491">IFERROR(INDEX('Attendance-Slot-1'!$Q$2:$Q$1112,MATCH(1,('Attendance-Slot-1'!$A$2:$A$1112=$C491)*('Attendance-Slot-1'!$G$2:$G$1112=AA$2),0)),"No Data")</f>
        <v>No Data</v>
      </c>
      <c r="AB491" s="113" t="str" cm="1">
        <f t="array" ref="AB491">IFERROR(INDEX('Attendance-Slot-2'!$Q$2:$Q$2595,MATCH(1,('Attendance-Slot-2'!$A$2:$A$2595=$C491)*('Attendance-Slot-2'!$G$2:$G$2595=AA$2),0)),"No Data")</f>
        <v>P-S2_Onsite</v>
      </c>
      <c r="AC491" s="133">
        <f>VLOOKUP($P491,'Written Exam Marks'!$H:$Q,10,FALSE)</f>
        <v>29</v>
      </c>
      <c r="AD491" s="133">
        <f>VLOOKUP($P491,'Written Exam Marks'!$H:$Q,9,FALSE)</f>
        <v>35</v>
      </c>
      <c r="AE491" s="113" t="str">
        <f t="shared" si="503"/>
        <v>Present</v>
      </c>
      <c r="AF491" s="113" t="str">
        <f t="shared" si="504"/>
        <v>P-S2_Onsite</v>
      </c>
      <c r="AG491" s="146">
        <v>8.5</v>
      </c>
      <c r="AH491" s="146">
        <v>10</v>
      </c>
      <c r="AI491" s="146">
        <v>10</v>
      </c>
      <c r="AJ491" s="146">
        <v>10</v>
      </c>
      <c r="AK491" s="146">
        <v>9</v>
      </c>
      <c r="AL491" s="146">
        <v>10</v>
      </c>
      <c r="AM491" s="146">
        <v>57.5</v>
      </c>
      <c r="AN491" s="146">
        <v>60</v>
      </c>
      <c r="AO491" s="43" t="s">
        <v>7336</v>
      </c>
      <c r="AP491" s="43" t="s">
        <v>1598</v>
      </c>
      <c r="AQ491" s="50" t="str">
        <f t="shared" si="505"/>
        <v>2025EM1100488-MDSDF402</v>
      </c>
      <c r="AR491" s="43" t="str">
        <f t="shared" si="506"/>
        <v>0 missed</v>
      </c>
      <c r="AS491" s="47" t="s">
        <v>7342</v>
      </c>
      <c r="AT491" s="43">
        <f t="shared" si="507"/>
        <v>6</v>
      </c>
      <c r="AU491" s="48" t="s">
        <v>7342</v>
      </c>
      <c r="AV491" s="49">
        <f t="shared" si="508"/>
        <v>1</v>
      </c>
      <c r="AW491" s="48" t="s">
        <v>7342</v>
      </c>
      <c r="AX491" s="43" t="str">
        <f t="shared" si="509"/>
        <v>0 missed</v>
      </c>
      <c r="AY491" s="42">
        <f t="shared" si="510"/>
        <v>6</v>
      </c>
      <c r="AZ491" s="50">
        <f t="shared" si="511"/>
        <v>1</v>
      </c>
      <c r="BA491" s="50" t="str">
        <f t="shared" si="512"/>
        <v>Q-6 A-- || Q Total-6, A Total-0</v>
      </c>
      <c r="BB491" s="42" t="str" cm="1">
        <f t="array" ref="BB491">IFERROR(INDEX('Attendance-Slot-1'!$Q$2:$Q$1112,MATCH(1,('Attendance-Slot-1'!$A$2:$A$1112=$C491)*('Attendance-Slot-1'!$G$2:$G$1112=BB$2),0)),"No Data")</f>
        <v>No Data</v>
      </c>
      <c r="BC491" s="42" t="str" cm="1">
        <f t="array" ref="BC491">IFERROR(INDEX('Attendance-Slot-2'!$Q$2:$Q$2595,MATCH(1,('Attendance-Slot-2'!$A$2:$A$2595=$C491)*('Attendance-Slot-2'!$G$2:$G$2595=BB$2),0)),"No Data")</f>
        <v>P-S2_Onsite</v>
      </c>
      <c r="BD491" s="134">
        <f>VLOOKUP($AQ491,'Written Exam Marks'!$H:$Q,10,FALSE)</f>
        <v>30</v>
      </c>
      <c r="BE491" s="134">
        <f>VLOOKUP($AQ491,'Written Exam Marks'!$H:$Q,9,FALSE)</f>
        <v>40</v>
      </c>
      <c r="BF491" s="42" t="str">
        <f t="shared" si="513"/>
        <v>Present</v>
      </c>
      <c r="BG491" s="42" t="str">
        <f t="shared" si="514"/>
        <v>P-S2_Onsite</v>
      </c>
      <c r="BH491" s="147">
        <v>20</v>
      </c>
      <c r="BI491" s="147">
        <v>30</v>
      </c>
      <c r="BJ491" s="147">
        <v>50</v>
      </c>
      <c r="BK491" s="147">
        <v>60</v>
      </c>
      <c r="BL491" s="52" t="s">
        <v>3697</v>
      </c>
      <c r="BM491" s="52" t="s">
        <v>1606</v>
      </c>
      <c r="BN491" s="57" t="str">
        <f t="shared" si="515"/>
        <v>2025EM1100488-MDSDF403</v>
      </c>
      <c r="BO491" s="52" t="str">
        <f t="shared" si="516"/>
        <v>0 missed</v>
      </c>
      <c r="BP491" s="52" t="str">
        <f t="shared" si="517"/>
        <v>0 missed</v>
      </c>
      <c r="BQ491" s="52">
        <f t="shared" si="518"/>
        <v>1</v>
      </c>
      <c r="BR491" s="52">
        <f t="shared" si="519"/>
        <v>1</v>
      </c>
      <c r="BS491" s="56">
        <f t="shared" si="520"/>
        <v>1</v>
      </c>
      <c r="BT491" s="56">
        <f t="shared" si="521"/>
        <v>1</v>
      </c>
      <c r="BU491" s="52" t="str">
        <f t="shared" si="522"/>
        <v>0 missed</v>
      </c>
      <c r="BV491" s="51">
        <f t="shared" si="523"/>
        <v>2</v>
      </c>
      <c r="BW491" s="57">
        <f t="shared" si="524"/>
        <v>1</v>
      </c>
      <c r="BX491" s="57" t="str">
        <f t="shared" si="525"/>
        <v>Q-1 A-1 || Q Total-1, A Total-1</v>
      </c>
      <c r="BY491" s="51" t="str" cm="1">
        <f t="array" ref="BY491">IFERROR(INDEX('Attendance-Slot-1'!$Q$2:$Q$1112,MATCH(1,('Attendance-Slot-1'!$A$2:$A$1112=$C491)*('Attendance-Slot-1'!$G$2:$G$1112=BY$2),0)),"No Data")</f>
        <v>No Data</v>
      </c>
      <c r="BZ491" s="51" t="str" cm="1">
        <f t="array" ref="BZ491">IFERROR(INDEX('Attendance-Slot-2'!$Q$2:$Q$2595,MATCH(1,('Attendance-Slot-2'!$A$2:$A$2595=$C491)*('Attendance-Slot-2'!$G$2:$G$2595=BY$2),0)),"No Data")</f>
        <v>P-S2_Onsite</v>
      </c>
      <c r="CA491" s="135">
        <f>VLOOKUP($BN491,'Written Exam Marks'!$H:$Q,10,FALSE)</f>
        <v>31.5</v>
      </c>
      <c r="CB491" s="135">
        <f>VLOOKUP($BN491,'Written Exam Marks'!$H:$Q,9,FALSE)</f>
        <v>40</v>
      </c>
      <c r="CC491" s="51" t="str">
        <f t="shared" si="526"/>
        <v>Present</v>
      </c>
      <c r="CD491" s="51" t="str">
        <f t="shared" si="527"/>
        <v>P-S2_Onsite</v>
      </c>
      <c r="CE491" s="29">
        <v>20</v>
      </c>
      <c r="CF491" s="29">
        <v>20</v>
      </c>
      <c r="CG491" s="29">
        <v>18</v>
      </c>
      <c r="CH491" s="29">
        <v>58</v>
      </c>
      <c r="CI491" s="29">
        <v>60</v>
      </c>
      <c r="CJ491" s="61" t="s">
        <v>7343</v>
      </c>
      <c r="CK491" s="61" t="s">
        <v>1613</v>
      </c>
      <c r="CL491" s="10" t="str">
        <f t="shared" si="528"/>
        <v>2025EM1100488-MDSDF404</v>
      </c>
      <c r="CM491" s="61" t="str">
        <f t="shared" si="529"/>
        <v>0 missed</v>
      </c>
      <c r="CN491" s="61" t="str">
        <f t="shared" si="530"/>
        <v>0 missed</v>
      </c>
      <c r="CO491" s="111">
        <f t="shared" si="531"/>
        <v>2</v>
      </c>
      <c r="CP491" s="111">
        <f t="shared" si="532"/>
        <v>1</v>
      </c>
      <c r="CQ491" s="9">
        <f t="shared" si="533"/>
        <v>1</v>
      </c>
      <c r="CR491" s="9">
        <f t="shared" si="534"/>
        <v>1</v>
      </c>
      <c r="CS491" s="61" t="str">
        <f t="shared" si="535"/>
        <v>0 missed</v>
      </c>
      <c r="CT491" s="111">
        <f t="shared" si="536"/>
        <v>3</v>
      </c>
      <c r="CU491" s="10">
        <f t="shared" si="537"/>
        <v>1</v>
      </c>
      <c r="CV491" s="10" t="str">
        <f t="shared" si="538"/>
        <v>Q-2 A-1 || Q Total-2, A Total-1</v>
      </c>
      <c r="CW491" s="111" t="str" cm="1">
        <f t="array" ref="CW491">IFERROR(INDEX('Attendance-Slot-1'!$Q$2:$Q$1112,MATCH(1,('Attendance-Slot-1'!$A$2:$A$1112=$C491)*('Attendance-Slot-1'!$G$2:$G$1112=CW$2),0)),"No Data")</f>
        <v>No Data</v>
      </c>
      <c r="CX491" s="111" t="str" cm="1">
        <f t="array" ref="CX491">IFERROR(INDEX('Attendance-Slot-2'!$Q$2:$Q$2595,MATCH(1,('Attendance-Slot-2'!$A$2:$A$2595=$C491)*('Attendance-Slot-2'!$G$2:$G$2595=CW$2),0)),"No Data")</f>
        <v>P-S2_Onsite</v>
      </c>
      <c r="CY491" s="136">
        <f>VLOOKUP($CL491,'Written Exam Marks'!$H:$Q,10,FALSE)</f>
        <v>29.5</v>
      </c>
      <c r="CZ491" s="136">
        <f>VLOOKUP($CL491,'Written Exam Marks'!$H:$Q,9,FALSE)</f>
        <v>40</v>
      </c>
      <c r="DA491" s="111" t="str">
        <f t="shared" si="539"/>
        <v>Present</v>
      </c>
      <c r="DB491" s="111" t="str">
        <f t="shared" si="540"/>
        <v>P-S2_Onsite</v>
      </c>
      <c r="DC491" s="148">
        <v>7.5</v>
      </c>
      <c r="DD491" s="148">
        <v>7.5</v>
      </c>
      <c r="DE491" s="148">
        <v>8</v>
      </c>
      <c r="DF491" s="148" t="s">
        <v>5</v>
      </c>
      <c r="DG491" s="148">
        <v>20</v>
      </c>
      <c r="DH491" s="148">
        <v>43</v>
      </c>
      <c r="DI491" s="148">
        <v>65</v>
      </c>
      <c r="DJ491" s="66" t="s">
        <v>7351</v>
      </c>
      <c r="DK491" s="66" t="s">
        <v>1631</v>
      </c>
      <c r="DL491" s="68" t="str">
        <f t="shared" si="541"/>
        <v>2025EM1100488-MDSDF406</v>
      </c>
      <c r="DM491" s="66" t="str">
        <f t="shared" si="542"/>
        <v>0 missed</v>
      </c>
      <c r="DN491" s="66" t="str">
        <f t="shared" si="543"/>
        <v>1 missed</v>
      </c>
      <c r="DO491" s="62">
        <f t="shared" si="544"/>
        <v>3</v>
      </c>
      <c r="DP491" s="62">
        <f t="shared" si="545"/>
        <v>1</v>
      </c>
      <c r="DQ491" s="67">
        <f t="shared" si="546"/>
        <v>1</v>
      </c>
      <c r="DR491" s="67">
        <f t="shared" si="547"/>
        <v>0.5</v>
      </c>
      <c r="DS491" s="66" t="str">
        <f t="shared" si="548"/>
        <v>1 missed</v>
      </c>
      <c r="DT491" s="62">
        <f t="shared" si="549"/>
        <v>4</v>
      </c>
      <c r="DU491" s="68">
        <f t="shared" si="550"/>
        <v>0.8</v>
      </c>
      <c r="DV491" s="68" t="str">
        <f t="shared" si="551"/>
        <v>Q-3 A-1 || Q Total-3, A Total-2</v>
      </c>
      <c r="DW491" s="62" t="str" cm="1">
        <f t="array" ref="DW491">IFERROR(INDEX('Attendance-Slot-1'!$Q$2:$Q$1112,MATCH(1,('Attendance-Slot-1'!$A$2:$A$1112=$C491)*('Attendance-Slot-1'!$G$2:$G$1112=DW$2),0)),"No Data")</f>
        <v>P-S1_Onsite</v>
      </c>
      <c r="DX491" s="62" t="str" cm="1">
        <f t="array" ref="DX491">IFERROR(INDEX('Attendance-Slot-2'!$Q$2:$Q$2595,MATCH(1,('Attendance-Slot-2'!$A$2:$A$2595=$C491)*('Attendance-Slot-2'!$G$2:$G$2595=DW$2),0)),"No Data")</f>
        <v>No Data</v>
      </c>
      <c r="DY491" s="137">
        <f>VLOOKUP($DL491,'Written Exam Marks'!$H:$Q,10,FALSE)</f>
        <v>29.5</v>
      </c>
      <c r="DZ491" s="137">
        <f>VLOOKUP($DL491,'Written Exam Marks'!$H:$Q,9,FALSE)</f>
        <v>35</v>
      </c>
      <c r="EA491" s="62" t="str">
        <f t="shared" si="552"/>
        <v>Present</v>
      </c>
      <c r="EB491" s="62" t="str">
        <f t="shared" si="553"/>
        <v>P-S1_Onsite</v>
      </c>
      <c r="EC491" s="114" t="str">
        <f t="shared" si="490"/>
        <v>P-1, 
A-0, 
No Data-4</v>
      </c>
      <c r="ED491" s="114" t="str">
        <f t="shared" si="491"/>
        <v>P-4, 
A-0, 
No Data-1</v>
      </c>
      <c r="EE491" s="114" t="str">
        <f t="shared" si="554"/>
        <v>P-S2_Onsite</v>
      </c>
      <c r="EF491" s="114" t="str">
        <f t="shared" si="555"/>
        <v>P-S2_Onsite</v>
      </c>
      <c r="EG491" s="114" t="str">
        <f t="shared" si="556"/>
        <v>P-S2_Onsite</v>
      </c>
      <c r="EH491" s="114" t="str">
        <f t="shared" si="557"/>
        <v>P-S2_Onsite</v>
      </c>
      <c r="EI491" s="114" t="str">
        <f t="shared" si="558"/>
        <v>P-S1_Onsite</v>
      </c>
      <c r="EJ491" s="114" t="str">
        <f t="shared" si="559"/>
        <v>P-5, A-0, No Data-0</v>
      </c>
      <c r="EK491" s="114" t="s">
        <v>10453</v>
      </c>
      <c r="EL491" s="114">
        <v>24</v>
      </c>
      <c r="EM491" s="114">
        <v>10</v>
      </c>
      <c r="EN491" s="114">
        <v>41</v>
      </c>
      <c r="EO491" s="114">
        <v>75</v>
      </c>
      <c r="EP491" s="114" t="s">
        <v>7217</v>
      </c>
      <c r="EQ491" s="114" t="s">
        <v>1054</v>
      </c>
      <c r="ER491" s="114" t="s">
        <v>3380</v>
      </c>
      <c r="ES491" s="114"/>
      <c r="ET491" s="30" t="s">
        <v>3380</v>
      </c>
    </row>
    <row r="492" spans="1:150" x14ac:dyDescent="0.25">
      <c r="A492" s="114">
        <v>489</v>
      </c>
      <c r="B492" s="114" t="s">
        <v>7224</v>
      </c>
      <c r="C492" s="80" t="s">
        <v>4538</v>
      </c>
      <c r="D492" s="30" t="s">
        <v>4539</v>
      </c>
      <c r="E492" s="30" t="s">
        <v>4540</v>
      </c>
      <c r="F492" s="33" t="s">
        <v>7201</v>
      </c>
      <c r="G492" s="30" t="s">
        <v>4541</v>
      </c>
      <c r="H492" s="143">
        <v>15</v>
      </c>
      <c r="I492" s="143">
        <v>15</v>
      </c>
      <c r="J492" s="143">
        <v>19</v>
      </c>
      <c r="K492" s="143">
        <v>15</v>
      </c>
      <c r="L492" s="143">
        <v>64</v>
      </c>
      <c r="M492" s="143">
        <v>65</v>
      </c>
      <c r="N492" s="40" t="s">
        <v>7314</v>
      </c>
      <c r="O492" s="40" t="s">
        <v>1593</v>
      </c>
      <c r="P492" s="13" t="str">
        <f t="shared" si="492"/>
        <v>2025EM1100489-MDSDF401</v>
      </c>
      <c r="Q492" s="40" t="str">
        <f t="shared" si="493"/>
        <v>0 missed</v>
      </c>
      <c r="R492" s="40" t="str">
        <f t="shared" si="494"/>
        <v>0 missed</v>
      </c>
      <c r="S492" s="40">
        <f t="shared" si="495"/>
        <v>3</v>
      </c>
      <c r="T492" s="40">
        <f t="shared" si="496"/>
        <v>1</v>
      </c>
      <c r="U492" s="41">
        <f t="shared" si="497"/>
        <v>1</v>
      </c>
      <c r="V492" s="41">
        <f t="shared" si="498"/>
        <v>1</v>
      </c>
      <c r="W492" s="40" t="str">
        <f t="shared" si="499"/>
        <v>0 missed</v>
      </c>
      <c r="X492" s="113">
        <f t="shared" si="500"/>
        <v>4</v>
      </c>
      <c r="Y492" s="13">
        <f t="shared" si="501"/>
        <v>1</v>
      </c>
      <c r="Z492" s="13" t="str">
        <f t="shared" si="502"/>
        <v>Q-3 A-1 || Q Total-3, A Total-1</v>
      </c>
      <c r="AA492" s="113" t="str" cm="1">
        <f t="array" ref="AA492">IFERROR(INDEX('Attendance-Slot-1'!$Q$2:$Q$1112,MATCH(1,('Attendance-Slot-1'!$A$2:$A$1112=$C492)*('Attendance-Slot-1'!$G$2:$G$1112=AA$2),0)),"No Data")</f>
        <v>No Data</v>
      </c>
      <c r="AB492" s="113" t="str" cm="1">
        <f t="array" ref="AB492">IFERROR(INDEX('Attendance-Slot-2'!$Q$2:$Q$2595,MATCH(1,('Attendance-Slot-2'!$A$2:$A$2595=$C492)*('Attendance-Slot-2'!$G$2:$G$2595=AA$2),0)),"No Data")</f>
        <v>P-S2_Onsite</v>
      </c>
      <c r="AC492" s="133">
        <f>VLOOKUP($P492,'Written Exam Marks'!$H:$Q,10,FALSE)</f>
        <v>30.5</v>
      </c>
      <c r="AD492" s="133">
        <f>VLOOKUP($P492,'Written Exam Marks'!$H:$Q,9,FALSE)</f>
        <v>35</v>
      </c>
      <c r="AE492" s="113" t="str">
        <f t="shared" si="503"/>
        <v>Present</v>
      </c>
      <c r="AF492" s="113" t="str">
        <f t="shared" si="504"/>
        <v>P-S2_Onsite</v>
      </c>
      <c r="AG492" s="146">
        <v>8.5</v>
      </c>
      <c r="AH492" s="146">
        <v>9.5</v>
      </c>
      <c r="AI492" s="146">
        <v>10</v>
      </c>
      <c r="AJ492" s="146" t="s">
        <v>5</v>
      </c>
      <c r="AK492" s="146">
        <v>10</v>
      </c>
      <c r="AL492" s="146">
        <v>10</v>
      </c>
      <c r="AM492" s="146">
        <v>48</v>
      </c>
      <c r="AN492" s="146">
        <v>60</v>
      </c>
      <c r="AO492" s="43" t="s">
        <v>7336</v>
      </c>
      <c r="AP492" s="43" t="s">
        <v>1598</v>
      </c>
      <c r="AQ492" s="50" t="str">
        <f t="shared" si="505"/>
        <v>2025EM1100489-MDSDF402</v>
      </c>
      <c r="AR492" s="43" t="str">
        <f t="shared" si="506"/>
        <v>1 missed</v>
      </c>
      <c r="AS492" s="47" t="s">
        <v>7342</v>
      </c>
      <c r="AT492" s="43">
        <f t="shared" si="507"/>
        <v>5</v>
      </c>
      <c r="AU492" s="48" t="s">
        <v>7342</v>
      </c>
      <c r="AV492" s="49">
        <f t="shared" si="508"/>
        <v>0.83333333333333337</v>
      </c>
      <c r="AW492" s="48" t="s">
        <v>7342</v>
      </c>
      <c r="AX492" s="43" t="str">
        <f t="shared" si="509"/>
        <v>1 missed</v>
      </c>
      <c r="AY492" s="42">
        <f t="shared" si="510"/>
        <v>5</v>
      </c>
      <c r="AZ492" s="50">
        <f t="shared" si="511"/>
        <v>0.83333333333333337</v>
      </c>
      <c r="BA492" s="50" t="str">
        <f t="shared" si="512"/>
        <v>Q-5 A-- || Q Total-6, A Total-0</v>
      </c>
      <c r="BB492" s="42" t="str" cm="1">
        <f t="array" ref="BB492">IFERROR(INDEX('Attendance-Slot-1'!$Q$2:$Q$1112,MATCH(1,('Attendance-Slot-1'!$A$2:$A$1112=$C492)*('Attendance-Slot-1'!$G$2:$G$1112=BB$2),0)),"No Data")</f>
        <v>No Data</v>
      </c>
      <c r="BC492" s="42" t="str" cm="1">
        <f t="array" ref="BC492">IFERROR(INDEX('Attendance-Slot-2'!$Q$2:$Q$2595,MATCH(1,('Attendance-Slot-2'!$A$2:$A$2595=$C492)*('Attendance-Slot-2'!$G$2:$G$2595=BB$2),0)),"No Data")</f>
        <v>P-S2_Onsite</v>
      </c>
      <c r="BD492" s="134">
        <f>VLOOKUP($AQ492,'Written Exam Marks'!$H:$Q,10,FALSE)</f>
        <v>33</v>
      </c>
      <c r="BE492" s="134">
        <f>VLOOKUP($AQ492,'Written Exam Marks'!$H:$Q,9,FALSE)</f>
        <v>40</v>
      </c>
      <c r="BF492" s="42" t="str">
        <f t="shared" si="513"/>
        <v>Present</v>
      </c>
      <c r="BG492" s="42" t="str">
        <f t="shared" si="514"/>
        <v>P-S2_Onsite</v>
      </c>
      <c r="BH492" s="147">
        <v>18</v>
      </c>
      <c r="BI492" s="147">
        <v>29.5</v>
      </c>
      <c r="BJ492" s="147">
        <v>47.5</v>
      </c>
      <c r="BK492" s="147">
        <v>60</v>
      </c>
      <c r="BL492" s="52" t="s">
        <v>3697</v>
      </c>
      <c r="BM492" s="52" t="s">
        <v>1606</v>
      </c>
      <c r="BN492" s="57" t="str">
        <f t="shared" si="515"/>
        <v>2025EM1100489-MDSDF403</v>
      </c>
      <c r="BO492" s="52" t="str">
        <f t="shared" si="516"/>
        <v>0 missed</v>
      </c>
      <c r="BP492" s="52" t="str">
        <f t="shared" si="517"/>
        <v>0 missed</v>
      </c>
      <c r="BQ492" s="52">
        <f t="shared" si="518"/>
        <v>1</v>
      </c>
      <c r="BR492" s="52">
        <f t="shared" si="519"/>
        <v>1</v>
      </c>
      <c r="BS492" s="56">
        <f t="shared" si="520"/>
        <v>1</v>
      </c>
      <c r="BT492" s="56">
        <f t="shared" si="521"/>
        <v>1</v>
      </c>
      <c r="BU492" s="52" t="str">
        <f t="shared" si="522"/>
        <v>0 missed</v>
      </c>
      <c r="BV492" s="51">
        <f t="shared" si="523"/>
        <v>2</v>
      </c>
      <c r="BW492" s="57">
        <f t="shared" si="524"/>
        <v>1</v>
      </c>
      <c r="BX492" s="57" t="str">
        <f t="shared" si="525"/>
        <v>Q-1 A-1 || Q Total-1, A Total-1</v>
      </c>
      <c r="BY492" s="51" t="str" cm="1">
        <f t="array" ref="BY492">IFERROR(INDEX('Attendance-Slot-1'!$Q$2:$Q$1112,MATCH(1,('Attendance-Slot-1'!$A$2:$A$1112=$C492)*('Attendance-Slot-1'!$G$2:$G$1112=BY$2),0)),"No Data")</f>
        <v>No Data</v>
      </c>
      <c r="BZ492" s="51" t="str" cm="1">
        <f t="array" ref="BZ492">IFERROR(INDEX('Attendance-Slot-2'!$Q$2:$Q$2595,MATCH(1,('Attendance-Slot-2'!$A$2:$A$2595=$C492)*('Attendance-Slot-2'!$G$2:$G$2595=BY$2),0)),"No Data")</f>
        <v>P-S2_Onsite</v>
      </c>
      <c r="CA492" s="135">
        <f>VLOOKUP($BN492,'Written Exam Marks'!$H:$Q,10,FALSE)</f>
        <v>32</v>
      </c>
      <c r="CB492" s="135">
        <f>VLOOKUP($BN492,'Written Exam Marks'!$H:$Q,9,FALSE)</f>
        <v>40</v>
      </c>
      <c r="CC492" s="51" t="str">
        <f t="shared" si="526"/>
        <v>Present</v>
      </c>
      <c r="CD492" s="51" t="str">
        <f t="shared" si="527"/>
        <v>P-S2_Onsite</v>
      </c>
      <c r="CE492" s="29">
        <v>19</v>
      </c>
      <c r="CF492" s="29">
        <v>19</v>
      </c>
      <c r="CG492" s="29">
        <v>16</v>
      </c>
      <c r="CH492" s="29">
        <v>54</v>
      </c>
      <c r="CI492" s="29">
        <v>60</v>
      </c>
      <c r="CJ492" s="61" t="s">
        <v>7343</v>
      </c>
      <c r="CK492" s="61" t="s">
        <v>1613</v>
      </c>
      <c r="CL492" s="10" t="str">
        <f t="shared" si="528"/>
        <v>2025EM1100489-MDSDF404</v>
      </c>
      <c r="CM492" s="61" t="str">
        <f t="shared" si="529"/>
        <v>0 missed</v>
      </c>
      <c r="CN492" s="61" t="str">
        <f t="shared" si="530"/>
        <v>0 missed</v>
      </c>
      <c r="CO492" s="111">
        <f t="shared" si="531"/>
        <v>2</v>
      </c>
      <c r="CP492" s="111">
        <f t="shared" si="532"/>
        <v>1</v>
      </c>
      <c r="CQ492" s="9">
        <f t="shared" si="533"/>
        <v>1</v>
      </c>
      <c r="CR492" s="9">
        <f t="shared" si="534"/>
        <v>1</v>
      </c>
      <c r="CS492" s="61" t="str">
        <f t="shared" si="535"/>
        <v>0 missed</v>
      </c>
      <c r="CT492" s="111">
        <f t="shared" si="536"/>
        <v>3</v>
      </c>
      <c r="CU492" s="10">
        <f t="shared" si="537"/>
        <v>1</v>
      </c>
      <c r="CV492" s="10" t="str">
        <f t="shared" si="538"/>
        <v>Q-2 A-1 || Q Total-2, A Total-1</v>
      </c>
      <c r="CW492" s="111" t="str" cm="1">
        <f t="array" ref="CW492">IFERROR(INDEX('Attendance-Slot-1'!$Q$2:$Q$1112,MATCH(1,('Attendance-Slot-1'!$A$2:$A$1112=$C492)*('Attendance-Slot-1'!$G$2:$G$1112=CW$2),0)),"No Data")</f>
        <v>No Data</v>
      </c>
      <c r="CX492" s="111" t="str" cm="1">
        <f t="array" ref="CX492">IFERROR(INDEX('Attendance-Slot-2'!$Q$2:$Q$2595,MATCH(1,('Attendance-Slot-2'!$A$2:$A$2595=$C492)*('Attendance-Slot-2'!$G$2:$G$2595=CW$2),0)),"No Data")</f>
        <v>P-S2_Onsite</v>
      </c>
      <c r="CY492" s="136">
        <f>VLOOKUP($CL492,'Written Exam Marks'!$H:$Q,10,FALSE)</f>
        <v>27</v>
      </c>
      <c r="CZ492" s="136">
        <f>VLOOKUP($CL492,'Written Exam Marks'!$H:$Q,9,FALSE)</f>
        <v>40</v>
      </c>
      <c r="DA492" s="111" t="str">
        <f t="shared" si="539"/>
        <v>Present</v>
      </c>
      <c r="DB492" s="111" t="str">
        <f t="shared" si="540"/>
        <v>P-S2_Onsite</v>
      </c>
      <c r="DC492" s="148">
        <v>6.5</v>
      </c>
      <c r="DD492" s="148" t="s">
        <v>5</v>
      </c>
      <c r="DE492" s="148" t="s">
        <v>5</v>
      </c>
      <c r="DF492" s="148" t="s">
        <v>5</v>
      </c>
      <c r="DG492" s="148" t="s">
        <v>5</v>
      </c>
      <c r="DH492" s="148">
        <v>6.5</v>
      </c>
      <c r="DI492" s="148">
        <v>65</v>
      </c>
      <c r="DJ492" s="66" t="s">
        <v>7351</v>
      </c>
      <c r="DK492" s="66" t="s">
        <v>1631</v>
      </c>
      <c r="DL492" s="68" t="str">
        <f t="shared" si="541"/>
        <v>2025EM1100489-MDSDF406</v>
      </c>
      <c r="DM492" s="66" t="str">
        <f t="shared" si="542"/>
        <v>2 missed</v>
      </c>
      <c r="DN492" s="66" t="str">
        <f t="shared" si="543"/>
        <v>2 missed</v>
      </c>
      <c r="DO492" s="62">
        <f t="shared" si="544"/>
        <v>1</v>
      </c>
      <c r="DP492" s="62">
        <f t="shared" si="545"/>
        <v>0</v>
      </c>
      <c r="DQ492" s="67">
        <f t="shared" si="546"/>
        <v>0.33333333333333331</v>
      </c>
      <c r="DR492" s="67">
        <f t="shared" si="547"/>
        <v>0</v>
      </c>
      <c r="DS492" s="66" t="str">
        <f t="shared" si="548"/>
        <v>4 missed</v>
      </c>
      <c r="DT492" s="62">
        <f t="shared" si="549"/>
        <v>1</v>
      </c>
      <c r="DU492" s="68">
        <f t="shared" si="550"/>
        <v>0.2</v>
      </c>
      <c r="DV492" s="68" t="str">
        <f t="shared" si="551"/>
        <v>Q-1 A-0 || Q Total-3, A Total-2</v>
      </c>
      <c r="DW492" s="62" t="str" cm="1">
        <f t="array" ref="DW492">IFERROR(INDEX('Attendance-Slot-1'!$Q$2:$Q$1112,MATCH(1,('Attendance-Slot-1'!$A$2:$A$1112=$C492)*('Attendance-Slot-1'!$G$2:$G$1112=DW$2),0)),"No Data")</f>
        <v>No Data</v>
      </c>
      <c r="DX492" s="62" t="str" cm="1">
        <f t="array" ref="DX492">IFERROR(INDEX('Attendance-Slot-2'!$Q$2:$Q$2595,MATCH(1,('Attendance-Slot-2'!$A$2:$A$2595=$C492)*('Attendance-Slot-2'!$G$2:$G$2595=DW$2),0)),"No Data")</f>
        <v>No Data</v>
      </c>
      <c r="DY492" s="137" t="e">
        <f>VLOOKUP($DL492,'Written Exam Marks'!$H:$Q,10,FALSE)</f>
        <v>#N/A</v>
      </c>
      <c r="DZ492" s="137" t="e">
        <f>VLOOKUP($DL492,'Written Exam Marks'!$H:$Q,9,FALSE)</f>
        <v>#N/A</v>
      </c>
      <c r="EA492" s="62" t="str">
        <f t="shared" si="552"/>
        <v>No Data</v>
      </c>
      <c r="EB492" s="62" t="str">
        <f t="shared" si="553"/>
        <v>No Data</v>
      </c>
      <c r="EC492" s="114" t="str">
        <f t="shared" si="490"/>
        <v>P-0, 
A-0, 
No Data-5</v>
      </c>
      <c r="ED492" s="114" t="str">
        <f t="shared" si="491"/>
        <v>P-4, 
A-0, 
No Data-1</v>
      </c>
      <c r="EE492" s="114" t="str">
        <f t="shared" si="554"/>
        <v>P-S2_Onsite</v>
      </c>
      <c r="EF492" s="114" t="str">
        <f t="shared" si="555"/>
        <v>P-S2_Onsite</v>
      </c>
      <c r="EG492" s="114" t="str">
        <f t="shared" si="556"/>
        <v>P-S2_Onsite</v>
      </c>
      <c r="EH492" s="114" t="str">
        <f t="shared" si="557"/>
        <v>P-S2_Onsite</v>
      </c>
      <c r="EI492" s="114" t="str">
        <f t="shared" si="558"/>
        <v>No Data</v>
      </c>
      <c r="EJ492" s="114" t="str">
        <f t="shared" si="559"/>
        <v>P-4, A-0, No Data-1</v>
      </c>
      <c r="EK492" s="114" t="s">
        <v>10453</v>
      </c>
      <c r="EL492" s="114">
        <v>20.5</v>
      </c>
      <c r="EM492" s="114">
        <v>9</v>
      </c>
      <c r="EN492" s="114">
        <v>60</v>
      </c>
      <c r="EO492" s="114">
        <v>89.5</v>
      </c>
      <c r="EP492" s="114" t="s">
        <v>7217</v>
      </c>
      <c r="EQ492" s="114" t="s">
        <v>1054</v>
      </c>
      <c r="ER492" s="114" t="s">
        <v>4538</v>
      </c>
      <c r="ES492" s="114"/>
      <c r="ET492" s="30" t="s">
        <v>4538</v>
      </c>
    </row>
    <row r="493" spans="1:150" x14ac:dyDescent="0.25">
      <c r="A493" s="114">
        <v>490</v>
      </c>
      <c r="B493" s="114" t="s">
        <v>7224</v>
      </c>
      <c r="C493" s="80" t="s">
        <v>3385</v>
      </c>
      <c r="D493" s="30" t="s">
        <v>3386</v>
      </c>
      <c r="E493" s="30" t="s">
        <v>3387</v>
      </c>
      <c r="F493" s="33" t="s">
        <v>7201</v>
      </c>
      <c r="G493" s="30" t="s">
        <v>3388</v>
      </c>
      <c r="H493" s="143">
        <v>15</v>
      </c>
      <c r="I493" s="143">
        <v>15</v>
      </c>
      <c r="J493" s="143">
        <v>17</v>
      </c>
      <c r="K493" s="143">
        <v>15</v>
      </c>
      <c r="L493" s="143">
        <v>62</v>
      </c>
      <c r="M493" s="143">
        <v>65</v>
      </c>
      <c r="N493" s="40" t="s">
        <v>7314</v>
      </c>
      <c r="O493" s="40" t="s">
        <v>1593</v>
      </c>
      <c r="P493" s="13" t="str">
        <f t="shared" si="492"/>
        <v>2025EM1100490-MDSDF401</v>
      </c>
      <c r="Q493" s="40" t="str">
        <f t="shared" si="493"/>
        <v>0 missed</v>
      </c>
      <c r="R493" s="40" t="str">
        <f t="shared" si="494"/>
        <v>0 missed</v>
      </c>
      <c r="S493" s="40">
        <f t="shared" si="495"/>
        <v>3</v>
      </c>
      <c r="T493" s="40">
        <f t="shared" si="496"/>
        <v>1</v>
      </c>
      <c r="U493" s="41">
        <f t="shared" si="497"/>
        <v>1</v>
      </c>
      <c r="V493" s="41">
        <f t="shared" si="498"/>
        <v>1</v>
      </c>
      <c r="W493" s="40" t="str">
        <f t="shared" si="499"/>
        <v>0 missed</v>
      </c>
      <c r="X493" s="113">
        <f t="shared" si="500"/>
        <v>4</v>
      </c>
      <c r="Y493" s="13">
        <f t="shared" si="501"/>
        <v>1</v>
      </c>
      <c r="Z493" s="13" t="str">
        <f t="shared" si="502"/>
        <v>Q-3 A-1 || Q Total-3, A Total-1</v>
      </c>
      <c r="AA493" s="113" t="str" cm="1">
        <f t="array" ref="AA493">IFERROR(INDEX('Attendance-Slot-1'!$Q$2:$Q$1112,MATCH(1,('Attendance-Slot-1'!$A$2:$A$1112=$C493)*('Attendance-Slot-1'!$G$2:$G$1112=AA$2),0)),"No Data")</f>
        <v>P-S1_Onsite</v>
      </c>
      <c r="AB493" s="113" t="str" cm="1">
        <f t="array" ref="AB493">IFERROR(INDEX('Attendance-Slot-2'!$Q$2:$Q$2595,MATCH(1,('Attendance-Slot-2'!$A$2:$A$2595=$C493)*('Attendance-Slot-2'!$G$2:$G$2595=AA$2),0)),"No Data")</f>
        <v>No Data</v>
      </c>
      <c r="AC493" s="133">
        <f>VLOOKUP($P493,'Written Exam Marks'!$H:$Q,10,FALSE)</f>
        <v>29.5</v>
      </c>
      <c r="AD493" s="133">
        <f>VLOOKUP($P493,'Written Exam Marks'!$H:$Q,9,FALSE)</f>
        <v>35</v>
      </c>
      <c r="AE493" s="113" t="str">
        <f t="shared" si="503"/>
        <v>Present</v>
      </c>
      <c r="AF493" s="113" t="str">
        <f t="shared" si="504"/>
        <v>P-S1_Onsite</v>
      </c>
      <c r="AG493" s="146">
        <v>10</v>
      </c>
      <c r="AH493" s="146">
        <v>9</v>
      </c>
      <c r="AI493" s="146">
        <v>10</v>
      </c>
      <c r="AJ493" s="146">
        <v>9</v>
      </c>
      <c r="AK493" s="146">
        <v>10</v>
      </c>
      <c r="AL493" s="146">
        <v>10</v>
      </c>
      <c r="AM493" s="146">
        <v>58</v>
      </c>
      <c r="AN493" s="146">
        <v>60</v>
      </c>
      <c r="AO493" s="43" t="s">
        <v>7336</v>
      </c>
      <c r="AP493" s="43" t="s">
        <v>1598</v>
      </c>
      <c r="AQ493" s="50" t="str">
        <f t="shared" si="505"/>
        <v>2025EM1100490-MDSDF402</v>
      </c>
      <c r="AR493" s="43" t="str">
        <f t="shared" si="506"/>
        <v>0 missed</v>
      </c>
      <c r="AS493" s="47" t="s">
        <v>7342</v>
      </c>
      <c r="AT493" s="43">
        <f t="shared" si="507"/>
        <v>6</v>
      </c>
      <c r="AU493" s="48" t="s">
        <v>7342</v>
      </c>
      <c r="AV493" s="49">
        <f t="shared" si="508"/>
        <v>1</v>
      </c>
      <c r="AW493" s="48" t="s">
        <v>7342</v>
      </c>
      <c r="AX493" s="43" t="str">
        <f t="shared" si="509"/>
        <v>0 missed</v>
      </c>
      <c r="AY493" s="42">
        <f t="shared" si="510"/>
        <v>6</v>
      </c>
      <c r="AZ493" s="50">
        <f t="shared" si="511"/>
        <v>1</v>
      </c>
      <c r="BA493" s="50" t="str">
        <f t="shared" si="512"/>
        <v>Q-6 A-- || Q Total-6, A Total-0</v>
      </c>
      <c r="BB493" s="42" t="str" cm="1">
        <f t="array" ref="BB493">IFERROR(INDEX('Attendance-Slot-1'!$Q$2:$Q$1112,MATCH(1,('Attendance-Slot-1'!$A$2:$A$1112=$C493)*('Attendance-Slot-1'!$G$2:$G$1112=BB$2),0)),"No Data")</f>
        <v>P-S1_Onsite</v>
      </c>
      <c r="BC493" s="42" t="str" cm="1">
        <f t="array" ref="BC493">IFERROR(INDEX('Attendance-Slot-2'!$Q$2:$Q$2595,MATCH(1,('Attendance-Slot-2'!$A$2:$A$2595=$C493)*('Attendance-Slot-2'!$G$2:$G$2595=BB$2),0)),"No Data")</f>
        <v>No Data</v>
      </c>
      <c r="BD493" s="134">
        <f>VLOOKUP($AQ493,'Written Exam Marks'!$H:$Q,10,FALSE)</f>
        <v>25</v>
      </c>
      <c r="BE493" s="134">
        <f>VLOOKUP($AQ493,'Written Exam Marks'!$H:$Q,9,FALSE)</f>
        <v>40</v>
      </c>
      <c r="BF493" s="42" t="str">
        <f t="shared" si="513"/>
        <v>Present</v>
      </c>
      <c r="BG493" s="42" t="str">
        <f t="shared" si="514"/>
        <v>P-S1_Onsite</v>
      </c>
      <c r="BH493" s="147">
        <v>19</v>
      </c>
      <c r="BI493" s="147">
        <v>29</v>
      </c>
      <c r="BJ493" s="147">
        <v>48</v>
      </c>
      <c r="BK493" s="147">
        <v>60</v>
      </c>
      <c r="BL493" s="52" t="s">
        <v>3697</v>
      </c>
      <c r="BM493" s="52" t="s">
        <v>1606</v>
      </c>
      <c r="BN493" s="57" t="str">
        <f t="shared" si="515"/>
        <v>2025EM1100490-MDSDF403</v>
      </c>
      <c r="BO493" s="52" t="str">
        <f t="shared" si="516"/>
        <v>0 missed</v>
      </c>
      <c r="BP493" s="52" t="str">
        <f t="shared" si="517"/>
        <v>0 missed</v>
      </c>
      <c r="BQ493" s="52">
        <f t="shared" si="518"/>
        <v>1</v>
      </c>
      <c r="BR493" s="52">
        <f t="shared" si="519"/>
        <v>1</v>
      </c>
      <c r="BS493" s="56">
        <f t="shared" si="520"/>
        <v>1</v>
      </c>
      <c r="BT493" s="56">
        <f t="shared" si="521"/>
        <v>1</v>
      </c>
      <c r="BU493" s="52" t="str">
        <f t="shared" si="522"/>
        <v>0 missed</v>
      </c>
      <c r="BV493" s="51">
        <f t="shared" si="523"/>
        <v>2</v>
      </c>
      <c r="BW493" s="57">
        <f t="shared" si="524"/>
        <v>1</v>
      </c>
      <c r="BX493" s="57" t="str">
        <f t="shared" si="525"/>
        <v>Q-1 A-1 || Q Total-1, A Total-1</v>
      </c>
      <c r="BY493" s="51" t="str" cm="1">
        <f t="array" ref="BY493">IFERROR(INDEX('Attendance-Slot-1'!$Q$2:$Q$1112,MATCH(1,('Attendance-Slot-1'!$A$2:$A$1112=$C493)*('Attendance-Slot-1'!$G$2:$G$1112=BY$2),0)),"No Data")</f>
        <v>P-S1_Onsite</v>
      </c>
      <c r="BZ493" s="51" t="str" cm="1">
        <f t="array" ref="BZ493">IFERROR(INDEX('Attendance-Slot-2'!$Q$2:$Q$2595,MATCH(1,('Attendance-Slot-2'!$A$2:$A$2595=$C493)*('Attendance-Slot-2'!$G$2:$G$2595=BY$2),0)),"No Data")</f>
        <v>No Data</v>
      </c>
      <c r="CA493" s="135">
        <f>VLOOKUP($BN493,'Written Exam Marks'!$H:$Q,10,FALSE)</f>
        <v>32.5</v>
      </c>
      <c r="CB493" s="135">
        <f>VLOOKUP($BN493,'Written Exam Marks'!$H:$Q,9,FALSE)</f>
        <v>40</v>
      </c>
      <c r="CC493" s="51" t="str">
        <f t="shared" si="526"/>
        <v>Present</v>
      </c>
      <c r="CD493" s="51" t="str">
        <f t="shared" si="527"/>
        <v>P-S1_Onsite</v>
      </c>
      <c r="CE493" s="29">
        <v>18</v>
      </c>
      <c r="CF493" s="29">
        <v>20</v>
      </c>
      <c r="CG493" s="29">
        <v>18</v>
      </c>
      <c r="CH493" s="29">
        <v>56</v>
      </c>
      <c r="CI493" s="29">
        <v>60</v>
      </c>
      <c r="CJ493" s="61" t="s">
        <v>7343</v>
      </c>
      <c r="CK493" s="61" t="s">
        <v>1613</v>
      </c>
      <c r="CL493" s="10" t="str">
        <f t="shared" si="528"/>
        <v>2025EM1100490-MDSDF404</v>
      </c>
      <c r="CM493" s="61" t="str">
        <f t="shared" si="529"/>
        <v>0 missed</v>
      </c>
      <c r="CN493" s="61" t="str">
        <f t="shared" si="530"/>
        <v>0 missed</v>
      </c>
      <c r="CO493" s="111">
        <f t="shared" si="531"/>
        <v>2</v>
      </c>
      <c r="CP493" s="111">
        <f t="shared" si="532"/>
        <v>1</v>
      </c>
      <c r="CQ493" s="9">
        <f t="shared" si="533"/>
        <v>1</v>
      </c>
      <c r="CR493" s="9">
        <f t="shared" si="534"/>
        <v>1</v>
      </c>
      <c r="CS493" s="61" t="str">
        <f t="shared" si="535"/>
        <v>0 missed</v>
      </c>
      <c r="CT493" s="111">
        <f t="shared" si="536"/>
        <v>3</v>
      </c>
      <c r="CU493" s="10">
        <f t="shared" si="537"/>
        <v>1</v>
      </c>
      <c r="CV493" s="10" t="str">
        <f t="shared" si="538"/>
        <v>Q-2 A-1 || Q Total-2, A Total-1</v>
      </c>
      <c r="CW493" s="111" t="str" cm="1">
        <f t="array" ref="CW493">IFERROR(INDEX('Attendance-Slot-1'!$Q$2:$Q$1112,MATCH(1,('Attendance-Slot-1'!$A$2:$A$1112=$C493)*('Attendance-Slot-1'!$G$2:$G$1112=CW$2),0)),"No Data")</f>
        <v>P-S1_Onsite</v>
      </c>
      <c r="CX493" s="111" t="str" cm="1">
        <f t="array" ref="CX493">IFERROR(INDEX('Attendance-Slot-2'!$Q$2:$Q$2595,MATCH(1,('Attendance-Slot-2'!$A$2:$A$2595=$C493)*('Attendance-Slot-2'!$G$2:$G$2595=CW$2),0)),"No Data")</f>
        <v>No Data</v>
      </c>
      <c r="CY493" s="136">
        <f>VLOOKUP($CL493,'Written Exam Marks'!$H:$Q,10,FALSE)</f>
        <v>37.5</v>
      </c>
      <c r="CZ493" s="136">
        <f>VLOOKUP($CL493,'Written Exam Marks'!$H:$Q,9,FALSE)</f>
        <v>40</v>
      </c>
      <c r="DA493" s="111" t="str">
        <f t="shared" si="539"/>
        <v>Present</v>
      </c>
      <c r="DB493" s="111" t="str">
        <f t="shared" si="540"/>
        <v>P-S1_Onsite</v>
      </c>
      <c r="DC493" s="148">
        <v>7</v>
      </c>
      <c r="DD493" s="148">
        <v>7.375</v>
      </c>
      <c r="DE493" s="148">
        <v>9</v>
      </c>
      <c r="DF493" s="148">
        <v>20</v>
      </c>
      <c r="DG493" s="148">
        <v>19</v>
      </c>
      <c r="DH493" s="148">
        <v>62.375</v>
      </c>
      <c r="DI493" s="148">
        <v>65</v>
      </c>
      <c r="DJ493" s="66" t="s">
        <v>7351</v>
      </c>
      <c r="DK493" s="66" t="s">
        <v>1631</v>
      </c>
      <c r="DL493" s="68" t="str">
        <f t="shared" si="541"/>
        <v>2025EM1100490-MDSDF406</v>
      </c>
      <c r="DM493" s="66" t="str">
        <f t="shared" si="542"/>
        <v>0 missed</v>
      </c>
      <c r="DN493" s="66" t="str">
        <f t="shared" si="543"/>
        <v>0 missed</v>
      </c>
      <c r="DO493" s="62">
        <f t="shared" si="544"/>
        <v>3</v>
      </c>
      <c r="DP493" s="62">
        <f t="shared" si="545"/>
        <v>2</v>
      </c>
      <c r="DQ493" s="67">
        <f t="shared" si="546"/>
        <v>1</v>
      </c>
      <c r="DR493" s="67">
        <f t="shared" si="547"/>
        <v>1</v>
      </c>
      <c r="DS493" s="66" t="str">
        <f t="shared" si="548"/>
        <v>0 missed</v>
      </c>
      <c r="DT493" s="62">
        <f t="shared" si="549"/>
        <v>5</v>
      </c>
      <c r="DU493" s="68">
        <f t="shared" si="550"/>
        <v>1</v>
      </c>
      <c r="DV493" s="68" t="str">
        <f t="shared" si="551"/>
        <v>Q-3 A-2 || Q Total-3, A Total-2</v>
      </c>
      <c r="DW493" s="62" t="str" cm="1">
        <f t="array" ref="DW493">IFERROR(INDEX('Attendance-Slot-1'!$Q$2:$Q$1112,MATCH(1,('Attendance-Slot-1'!$A$2:$A$1112=$C493)*('Attendance-Slot-1'!$G$2:$G$1112=DW$2),0)),"No Data")</f>
        <v>P-S1_Onsite</v>
      </c>
      <c r="DX493" s="62" t="str" cm="1">
        <f t="array" ref="DX493">IFERROR(INDEX('Attendance-Slot-2'!$Q$2:$Q$2595,MATCH(1,('Attendance-Slot-2'!$A$2:$A$2595=$C493)*('Attendance-Slot-2'!$G$2:$G$2595=DW$2),0)),"No Data")</f>
        <v>No Data</v>
      </c>
      <c r="DY493" s="137">
        <f>VLOOKUP($DL493,'Written Exam Marks'!$H:$Q,10,FALSE)</f>
        <v>30</v>
      </c>
      <c r="DZ493" s="137">
        <f>VLOOKUP($DL493,'Written Exam Marks'!$H:$Q,9,FALSE)</f>
        <v>35</v>
      </c>
      <c r="EA493" s="62" t="str">
        <f t="shared" si="552"/>
        <v>Present</v>
      </c>
      <c r="EB493" s="62" t="str">
        <f t="shared" si="553"/>
        <v>P-S1_Onsite</v>
      </c>
      <c r="EC493" s="114" t="str">
        <f t="shared" si="490"/>
        <v>P-5, 
A-0, 
No Data-0</v>
      </c>
      <c r="ED493" s="114" t="str">
        <f t="shared" si="491"/>
        <v>P-0, 
A-0, 
No Data-5</v>
      </c>
      <c r="EE493" s="114" t="str">
        <f t="shared" si="554"/>
        <v>P-S1_Onsite</v>
      </c>
      <c r="EF493" s="114" t="str">
        <f t="shared" si="555"/>
        <v>P-S1_Onsite</v>
      </c>
      <c r="EG493" s="114" t="str">
        <f t="shared" si="556"/>
        <v>P-S1_Onsite</v>
      </c>
      <c r="EH493" s="114" t="str">
        <f t="shared" si="557"/>
        <v>P-S1_Onsite</v>
      </c>
      <c r="EI493" s="114" t="str">
        <f t="shared" si="558"/>
        <v>P-S1_Onsite</v>
      </c>
      <c r="EJ493" s="114" t="str">
        <f t="shared" si="559"/>
        <v>P-5, A-0, No Data-0</v>
      </c>
      <c r="EK493" s="114" t="s">
        <v>10453</v>
      </c>
      <c r="EL493" s="114">
        <v>27</v>
      </c>
      <c r="EM493" s="114">
        <v>10</v>
      </c>
      <c r="EN493" s="114">
        <v>54</v>
      </c>
      <c r="EO493" s="114">
        <v>91</v>
      </c>
      <c r="EP493" s="114" t="s">
        <v>7217</v>
      </c>
      <c r="EQ493" s="114" t="s">
        <v>1054</v>
      </c>
      <c r="ER493" s="114" t="s">
        <v>3385</v>
      </c>
      <c r="ES493" s="114"/>
      <c r="ET493" s="30" t="s">
        <v>3385</v>
      </c>
    </row>
    <row r="494" spans="1:150" x14ac:dyDescent="0.25">
      <c r="A494" s="114">
        <v>491</v>
      </c>
      <c r="B494" s="114" t="s">
        <v>7224</v>
      </c>
      <c r="C494" s="80" t="s">
        <v>7306</v>
      </c>
      <c r="D494" s="30" t="s">
        <v>7308</v>
      </c>
      <c r="E494" s="30" t="s">
        <v>7307</v>
      </c>
      <c r="F494" s="33" t="s">
        <v>7202</v>
      </c>
      <c r="G494" s="30" t="s">
        <v>7309</v>
      </c>
      <c r="H494" s="143" t="s">
        <v>5</v>
      </c>
      <c r="I494" s="143" t="s">
        <v>5</v>
      </c>
      <c r="J494" s="143" t="s">
        <v>5</v>
      </c>
      <c r="K494" s="143" t="s">
        <v>5</v>
      </c>
      <c r="L494" s="143">
        <v>0</v>
      </c>
      <c r="M494" s="143">
        <v>65</v>
      </c>
      <c r="N494" s="40" t="s">
        <v>7314</v>
      </c>
      <c r="O494" s="40" t="s">
        <v>1593</v>
      </c>
      <c r="P494" s="13" t="str">
        <f t="shared" si="492"/>
        <v>2025EM1100491-MDSDF401</v>
      </c>
      <c r="Q494" s="40" t="str">
        <f t="shared" si="493"/>
        <v>3 missed</v>
      </c>
      <c r="R494" s="40" t="str">
        <f t="shared" si="494"/>
        <v>1 missed</v>
      </c>
      <c r="S494" s="40">
        <f t="shared" si="495"/>
        <v>0</v>
      </c>
      <c r="T494" s="40">
        <f t="shared" si="496"/>
        <v>0</v>
      </c>
      <c r="U494" s="41">
        <f t="shared" si="497"/>
        <v>0</v>
      </c>
      <c r="V494" s="41">
        <f t="shared" si="498"/>
        <v>0</v>
      </c>
      <c r="W494" s="40" t="str">
        <f t="shared" si="499"/>
        <v>4 missed</v>
      </c>
      <c r="X494" s="113">
        <f t="shared" si="500"/>
        <v>0</v>
      </c>
      <c r="Y494" s="13">
        <f t="shared" si="501"/>
        <v>0</v>
      </c>
      <c r="Z494" s="13" t="str">
        <f t="shared" si="502"/>
        <v>Q-0 A-0 || Q Total-3, A Total-1</v>
      </c>
      <c r="AA494" s="113" t="str" cm="1">
        <f t="array" ref="AA494">IFERROR(INDEX('Attendance-Slot-1'!$Q$2:$Q$1112,MATCH(1,('Attendance-Slot-1'!$A$2:$A$1112=$C494)*('Attendance-Slot-1'!$G$2:$G$1112=AA$2),0)),"No Data")</f>
        <v>No Data</v>
      </c>
      <c r="AB494" s="113" t="str" cm="1">
        <f t="array" ref="AB494">IFERROR(INDEX('Attendance-Slot-2'!$Q$2:$Q$2595,MATCH(1,('Attendance-Slot-2'!$A$2:$A$2595=$C494)*('Attendance-Slot-2'!$G$2:$G$2595=AA$2),0)),"No Data")</f>
        <v>No Data</v>
      </c>
      <c r="AC494" s="133" t="e">
        <f>VLOOKUP($P494,'Written Exam Marks'!$H:$Q,10,FALSE)</f>
        <v>#N/A</v>
      </c>
      <c r="AD494" s="133" t="e">
        <f>VLOOKUP($P494,'Written Exam Marks'!$H:$Q,9,FALSE)</f>
        <v>#N/A</v>
      </c>
      <c r="AE494" s="113" t="str">
        <f t="shared" si="503"/>
        <v>No Data</v>
      </c>
      <c r="AF494" s="113" t="str">
        <f t="shared" si="504"/>
        <v>No Data</v>
      </c>
      <c r="AG494" s="146" t="s">
        <v>5</v>
      </c>
      <c r="AH494" s="146" t="s">
        <v>5</v>
      </c>
      <c r="AI494" s="146" t="s">
        <v>5</v>
      </c>
      <c r="AJ494" s="146" t="s">
        <v>5</v>
      </c>
      <c r="AK494" s="146" t="s">
        <v>5</v>
      </c>
      <c r="AL494" s="146" t="s">
        <v>5</v>
      </c>
      <c r="AM494" s="146">
        <v>0</v>
      </c>
      <c r="AN494" s="146">
        <v>60</v>
      </c>
      <c r="AO494" s="43" t="s">
        <v>7336</v>
      </c>
      <c r="AP494" s="43" t="s">
        <v>1598</v>
      </c>
      <c r="AQ494" s="50" t="str">
        <f t="shared" si="505"/>
        <v>2025EM1100491-MDSDF402</v>
      </c>
      <c r="AR494" s="43" t="str">
        <f t="shared" si="506"/>
        <v>6 missed</v>
      </c>
      <c r="AS494" s="47" t="s">
        <v>7342</v>
      </c>
      <c r="AT494" s="43">
        <f t="shared" si="507"/>
        <v>0</v>
      </c>
      <c r="AU494" s="48" t="s">
        <v>7342</v>
      </c>
      <c r="AV494" s="49">
        <f t="shared" si="508"/>
        <v>0</v>
      </c>
      <c r="AW494" s="48" t="s">
        <v>7342</v>
      </c>
      <c r="AX494" s="43" t="str">
        <f t="shared" si="509"/>
        <v>6 missed</v>
      </c>
      <c r="AY494" s="42">
        <f t="shared" si="510"/>
        <v>0</v>
      </c>
      <c r="AZ494" s="50">
        <f t="shared" si="511"/>
        <v>0</v>
      </c>
      <c r="BA494" s="50" t="str">
        <f t="shared" si="512"/>
        <v>Q-0 A-- || Q Total-6, A Total-0</v>
      </c>
      <c r="BB494" s="42" t="str" cm="1">
        <f t="array" ref="BB494">IFERROR(INDEX('Attendance-Slot-1'!$Q$2:$Q$1112,MATCH(1,('Attendance-Slot-1'!$A$2:$A$1112=$C494)*('Attendance-Slot-1'!$G$2:$G$1112=BB$2),0)),"No Data")</f>
        <v>No Data</v>
      </c>
      <c r="BC494" s="42" t="str" cm="1">
        <f t="array" ref="BC494">IFERROR(INDEX('Attendance-Slot-2'!$Q$2:$Q$2595,MATCH(1,('Attendance-Slot-2'!$A$2:$A$2595=$C494)*('Attendance-Slot-2'!$G$2:$G$2595=BB$2),0)),"No Data")</f>
        <v>No Data</v>
      </c>
      <c r="BD494" s="134" t="e">
        <f>VLOOKUP($AQ494,'Written Exam Marks'!$H:$Q,10,FALSE)</f>
        <v>#N/A</v>
      </c>
      <c r="BE494" s="134" t="e">
        <f>VLOOKUP($AQ494,'Written Exam Marks'!$H:$Q,9,FALSE)</f>
        <v>#N/A</v>
      </c>
      <c r="BF494" s="42" t="str">
        <f t="shared" si="513"/>
        <v>No Data</v>
      </c>
      <c r="BG494" s="42" t="str">
        <f t="shared" si="514"/>
        <v>No Data</v>
      </c>
      <c r="BH494" s="147" t="s">
        <v>5</v>
      </c>
      <c r="BI494" s="147" t="s">
        <v>5</v>
      </c>
      <c r="BJ494" s="147">
        <v>0</v>
      </c>
      <c r="BK494" s="147">
        <v>60</v>
      </c>
      <c r="BL494" s="52" t="s">
        <v>3697</v>
      </c>
      <c r="BM494" s="52" t="s">
        <v>1606</v>
      </c>
      <c r="BN494" s="57" t="str">
        <f t="shared" si="515"/>
        <v>2025EM1100491-MDSDF403</v>
      </c>
      <c r="BO494" s="52" t="str">
        <f t="shared" si="516"/>
        <v>1 missed</v>
      </c>
      <c r="BP494" s="52" t="str">
        <f t="shared" si="517"/>
        <v>1 missed</v>
      </c>
      <c r="BQ494" s="52">
        <f t="shared" si="518"/>
        <v>0</v>
      </c>
      <c r="BR494" s="52">
        <f t="shared" si="519"/>
        <v>0</v>
      </c>
      <c r="BS494" s="56">
        <f t="shared" si="520"/>
        <v>0</v>
      </c>
      <c r="BT494" s="56">
        <f t="shared" si="521"/>
        <v>0</v>
      </c>
      <c r="BU494" s="52" t="str">
        <f t="shared" si="522"/>
        <v>2 missed</v>
      </c>
      <c r="BV494" s="51">
        <f t="shared" si="523"/>
        <v>0</v>
      </c>
      <c r="BW494" s="57">
        <f t="shared" si="524"/>
        <v>0</v>
      </c>
      <c r="BX494" s="57" t="str">
        <f t="shared" si="525"/>
        <v>Q-0 A-0 || Q Total-1, A Total-1</v>
      </c>
      <c r="BY494" s="51" t="str" cm="1">
        <f t="array" ref="BY494">IFERROR(INDEX('Attendance-Slot-1'!$Q$2:$Q$1112,MATCH(1,('Attendance-Slot-1'!$A$2:$A$1112=$C494)*('Attendance-Slot-1'!$G$2:$G$1112=BY$2),0)),"No Data")</f>
        <v>No Data</v>
      </c>
      <c r="BZ494" s="51" t="str" cm="1">
        <f t="array" ref="BZ494">IFERROR(INDEX('Attendance-Slot-2'!$Q$2:$Q$2595,MATCH(1,('Attendance-Slot-2'!$A$2:$A$2595=$C494)*('Attendance-Slot-2'!$G$2:$G$2595=BY$2),0)),"No Data")</f>
        <v>No Data</v>
      </c>
      <c r="CA494" s="135" t="e">
        <f>VLOOKUP($BN494,'Written Exam Marks'!$H:$Q,10,FALSE)</f>
        <v>#N/A</v>
      </c>
      <c r="CB494" s="135" t="e">
        <f>VLOOKUP($BN494,'Written Exam Marks'!$H:$Q,9,FALSE)</f>
        <v>#N/A</v>
      </c>
      <c r="CC494" s="51" t="str">
        <f t="shared" si="526"/>
        <v>No Data</v>
      </c>
      <c r="CD494" s="51" t="str">
        <f t="shared" si="527"/>
        <v>No Data</v>
      </c>
      <c r="CE494" s="29" t="s">
        <v>5</v>
      </c>
      <c r="CF494" s="29" t="s">
        <v>5</v>
      </c>
      <c r="CG494" s="29" t="s">
        <v>5</v>
      </c>
      <c r="CH494" s="29">
        <v>0</v>
      </c>
      <c r="CI494" s="29">
        <v>60</v>
      </c>
      <c r="CJ494" s="61" t="s">
        <v>7343</v>
      </c>
      <c r="CK494" s="61" t="s">
        <v>1613</v>
      </c>
      <c r="CL494" s="10" t="str">
        <f t="shared" si="528"/>
        <v>2025EM1100491-MDSDF404</v>
      </c>
      <c r="CM494" s="61" t="str">
        <f t="shared" si="529"/>
        <v>2 missed</v>
      </c>
      <c r="CN494" s="61" t="str">
        <f t="shared" si="530"/>
        <v>1 missed</v>
      </c>
      <c r="CO494" s="111">
        <f t="shared" si="531"/>
        <v>0</v>
      </c>
      <c r="CP494" s="111">
        <f t="shared" si="532"/>
        <v>0</v>
      </c>
      <c r="CQ494" s="9">
        <f t="shared" si="533"/>
        <v>0</v>
      </c>
      <c r="CR494" s="9">
        <f t="shared" si="534"/>
        <v>0</v>
      </c>
      <c r="CS494" s="61" t="str">
        <f t="shared" si="535"/>
        <v>3 missed</v>
      </c>
      <c r="CT494" s="111">
        <f t="shared" si="536"/>
        <v>0</v>
      </c>
      <c r="CU494" s="10">
        <f t="shared" si="537"/>
        <v>0</v>
      </c>
      <c r="CV494" s="10" t="str">
        <f t="shared" si="538"/>
        <v>Q-0 A-0 || Q Total-2, A Total-1</v>
      </c>
      <c r="CW494" s="111" t="str" cm="1">
        <f t="array" ref="CW494">IFERROR(INDEX('Attendance-Slot-1'!$Q$2:$Q$1112,MATCH(1,('Attendance-Slot-1'!$A$2:$A$1112=$C494)*('Attendance-Slot-1'!$G$2:$G$1112=CW$2),0)),"No Data")</f>
        <v>No Data</v>
      </c>
      <c r="CX494" s="111" t="str" cm="1">
        <f t="array" ref="CX494">IFERROR(INDEX('Attendance-Slot-2'!$Q$2:$Q$2595,MATCH(1,('Attendance-Slot-2'!$A$2:$A$2595=$C494)*('Attendance-Slot-2'!$G$2:$G$2595=CW$2),0)),"No Data")</f>
        <v>No Data</v>
      </c>
      <c r="CY494" s="136" t="e">
        <f>VLOOKUP($CL494,'Written Exam Marks'!$H:$Q,10,FALSE)</f>
        <v>#N/A</v>
      </c>
      <c r="CZ494" s="136" t="e">
        <f>VLOOKUP($CL494,'Written Exam Marks'!$H:$Q,9,FALSE)</f>
        <v>#N/A</v>
      </c>
      <c r="DA494" s="111" t="str">
        <f t="shared" si="539"/>
        <v>No Data</v>
      </c>
      <c r="DB494" s="111" t="str">
        <f t="shared" si="540"/>
        <v>No Data</v>
      </c>
      <c r="DC494" s="148" t="s">
        <v>5</v>
      </c>
      <c r="DD494" s="148" t="s">
        <v>5</v>
      </c>
      <c r="DE494" s="148" t="s">
        <v>5</v>
      </c>
      <c r="DF494" s="148" t="s">
        <v>5</v>
      </c>
      <c r="DG494" s="148" t="s">
        <v>5</v>
      </c>
      <c r="DH494" s="148">
        <v>0</v>
      </c>
      <c r="DI494" s="148">
        <v>65</v>
      </c>
      <c r="DJ494" s="66" t="s">
        <v>7351</v>
      </c>
      <c r="DK494" s="66" t="s">
        <v>1631</v>
      </c>
      <c r="DL494" s="68" t="str">
        <f t="shared" si="541"/>
        <v>2025EM1100491-MDSDF406</v>
      </c>
      <c r="DM494" s="66" t="str">
        <f t="shared" si="542"/>
        <v>3 missed</v>
      </c>
      <c r="DN494" s="66" t="str">
        <f t="shared" si="543"/>
        <v>2 missed</v>
      </c>
      <c r="DO494" s="62">
        <f t="shared" si="544"/>
        <v>0</v>
      </c>
      <c r="DP494" s="62">
        <f t="shared" si="545"/>
        <v>0</v>
      </c>
      <c r="DQ494" s="67">
        <f t="shared" si="546"/>
        <v>0</v>
      </c>
      <c r="DR494" s="67">
        <f t="shared" si="547"/>
        <v>0</v>
      </c>
      <c r="DS494" s="66" t="str">
        <f t="shared" si="548"/>
        <v>5 missed</v>
      </c>
      <c r="DT494" s="62">
        <f t="shared" si="549"/>
        <v>0</v>
      </c>
      <c r="DU494" s="68">
        <f t="shared" si="550"/>
        <v>0</v>
      </c>
      <c r="DV494" s="68" t="str">
        <f t="shared" si="551"/>
        <v>Q-0 A-0 || Q Total-3, A Total-2</v>
      </c>
      <c r="DW494" s="62" t="str" cm="1">
        <f t="array" ref="DW494">IFERROR(INDEX('Attendance-Slot-1'!$Q$2:$Q$1112,MATCH(1,('Attendance-Slot-1'!$A$2:$A$1112=$C494)*('Attendance-Slot-1'!$G$2:$G$1112=DW$2),0)),"No Data")</f>
        <v>No Data</v>
      </c>
      <c r="DX494" s="62" t="str" cm="1">
        <f t="array" ref="DX494">IFERROR(INDEX('Attendance-Slot-2'!$Q$2:$Q$2595,MATCH(1,('Attendance-Slot-2'!$A$2:$A$2595=$C494)*('Attendance-Slot-2'!$G$2:$G$2595=DW$2),0)),"No Data")</f>
        <v>No Data</v>
      </c>
      <c r="DY494" s="137" t="e">
        <f>VLOOKUP($DL494,'Written Exam Marks'!$H:$Q,10,FALSE)</f>
        <v>#N/A</v>
      </c>
      <c r="DZ494" s="137" t="e">
        <f>VLOOKUP($DL494,'Written Exam Marks'!$H:$Q,9,FALSE)</f>
        <v>#N/A</v>
      </c>
      <c r="EA494" s="62" t="str">
        <f t="shared" si="552"/>
        <v>No Data</v>
      </c>
      <c r="EB494" s="62" t="str">
        <f t="shared" si="553"/>
        <v>No Data</v>
      </c>
      <c r="EC494" s="114" t="str">
        <f t="shared" si="490"/>
        <v>P-0, 
A-0, 
No Data-5</v>
      </c>
      <c r="ED494" s="114" t="str">
        <f t="shared" si="491"/>
        <v>P-0, 
A-0, 
No Data-5</v>
      </c>
      <c r="EE494" s="114" t="str">
        <f t="shared" si="554"/>
        <v>No Data</v>
      </c>
      <c r="EF494" s="114" t="str">
        <f t="shared" si="555"/>
        <v>No Data</v>
      </c>
      <c r="EG494" s="114" t="str">
        <f t="shared" si="556"/>
        <v>No Data</v>
      </c>
      <c r="EH494" s="114" t="str">
        <f t="shared" si="557"/>
        <v>No Data</v>
      </c>
      <c r="EI494" s="114" t="str">
        <f t="shared" si="558"/>
        <v>No Data</v>
      </c>
      <c r="EJ494" s="114" t="str">
        <f t="shared" si="559"/>
        <v>P-0, A-0, No Data-5</v>
      </c>
      <c r="EK494" s="114" t="e">
        <v>#N/A</v>
      </c>
      <c r="EL494" s="114" t="e">
        <v>#N/A</v>
      </c>
      <c r="EM494" s="114" t="e">
        <v>#N/A</v>
      </c>
      <c r="EN494" s="114" t="e">
        <v>#N/A</v>
      </c>
      <c r="EO494" s="114" t="e">
        <v>#N/A</v>
      </c>
      <c r="EP494" s="114" t="e">
        <v>#N/A</v>
      </c>
      <c r="EQ494" s="114" t="e">
        <v>#N/A</v>
      </c>
      <c r="ER494" s="114" t="e">
        <v>#N/A</v>
      </c>
      <c r="ES494" s="114"/>
      <c r="ET494" s="30" t="e">
        <v>#N/A</v>
      </c>
    </row>
    <row r="495" spans="1:150" x14ac:dyDescent="0.25">
      <c r="A495" s="114">
        <v>492</v>
      </c>
      <c r="B495" s="114" t="s">
        <v>7224</v>
      </c>
      <c r="C495" s="80" t="s">
        <v>4542</v>
      </c>
      <c r="D495" s="30" t="s">
        <v>4543</v>
      </c>
      <c r="E495" s="30" t="s">
        <v>4544</v>
      </c>
      <c r="F495" s="33" t="s">
        <v>7201</v>
      </c>
      <c r="G495" s="30" t="s">
        <v>4545</v>
      </c>
      <c r="H495" s="143" t="s">
        <v>5</v>
      </c>
      <c r="I495" s="143" t="s">
        <v>5</v>
      </c>
      <c r="J495" s="143" t="s">
        <v>5</v>
      </c>
      <c r="K495" s="143" t="s">
        <v>5</v>
      </c>
      <c r="L495" s="143">
        <v>0</v>
      </c>
      <c r="M495" s="143">
        <v>65</v>
      </c>
      <c r="N495" s="40" t="s">
        <v>7314</v>
      </c>
      <c r="O495" s="40" t="s">
        <v>1593</v>
      </c>
      <c r="P495" s="13" t="str">
        <f t="shared" si="492"/>
        <v>2025EM1100492-MDSDF401</v>
      </c>
      <c r="Q495" s="40" t="str">
        <f t="shared" si="493"/>
        <v>3 missed</v>
      </c>
      <c r="R495" s="40" t="str">
        <f t="shared" si="494"/>
        <v>1 missed</v>
      </c>
      <c r="S495" s="40">
        <f t="shared" si="495"/>
        <v>0</v>
      </c>
      <c r="T495" s="40">
        <f t="shared" si="496"/>
        <v>0</v>
      </c>
      <c r="U495" s="41">
        <f t="shared" si="497"/>
        <v>0</v>
      </c>
      <c r="V495" s="41">
        <f t="shared" si="498"/>
        <v>0</v>
      </c>
      <c r="W495" s="40" t="str">
        <f t="shared" si="499"/>
        <v>4 missed</v>
      </c>
      <c r="X495" s="113">
        <f t="shared" si="500"/>
        <v>0</v>
      </c>
      <c r="Y495" s="13">
        <f t="shared" si="501"/>
        <v>0</v>
      </c>
      <c r="Z495" s="13" t="str">
        <f t="shared" si="502"/>
        <v>Q-0 A-0 || Q Total-3, A Total-1</v>
      </c>
      <c r="AA495" s="113" t="str" cm="1">
        <f t="array" ref="AA495">IFERROR(INDEX('Attendance-Slot-1'!$Q$2:$Q$1112,MATCH(1,('Attendance-Slot-1'!$A$2:$A$1112=$C495)*('Attendance-Slot-1'!$G$2:$G$1112=AA$2),0)),"No Data")</f>
        <v>No Data</v>
      </c>
      <c r="AB495" s="113" t="str" cm="1">
        <f t="array" ref="AB495">IFERROR(INDEX('Attendance-Slot-2'!$Q$2:$Q$2595,MATCH(1,('Attendance-Slot-2'!$A$2:$A$2595=$C495)*('Attendance-Slot-2'!$G$2:$G$2595=AA$2),0)),"No Data")</f>
        <v>A-S2_Onsite</v>
      </c>
      <c r="AC495" s="133" t="e">
        <f>VLOOKUP($P495,'Written Exam Marks'!$H:$Q,10,FALSE)</f>
        <v>#N/A</v>
      </c>
      <c r="AD495" s="133" t="e">
        <f>VLOOKUP($P495,'Written Exam Marks'!$H:$Q,9,FALSE)</f>
        <v>#N/A</v>
      </c>
      <c r="AE495" s="113" t="str">
        <f t="shared" si="503"/>
        <v>Absent</v>
      </c>
      <c r="AF495" s="113" t="str">
        <f t="shared" si="504"/>
        <v>A-S2_Onsite</v>
      </c>
      <c r="AG495" s="146" t="s">
        <v>5</v>
      </c>
      <c r="AH495" s="146" t="s">
        <v>5</v>
      </c>
      <c r="AI495" s="146" t="s">
        <v>5</v>
      </c>
      <c r="AJ495" s="146" t="s">
        <v>5</v>
      </c>
      <c r="AK495" s="146" t="s">
        <v>5</v>
      </c>
      <c r="AL495" s="146" t="s">
        <v>5</v>
      </c>
      <c r="AM495" s="146">
        <v>0</v>
      </c>
      <c r="AN495" s="146">
        <v>60</v>
      </c>
      <c r="AO495" s="43" t="s">
        <v>7336</v>
      </c>
      <c r="AP495" s="43" t="s">
        <v>1598</v>
      </c>
      <c r="AQ495" s="50" t="str">
        <f t="shared" si="505"/>
        <v>2025EM1100492-MDSDF402</v>
      </c>
      <c r="AR495" s="43" t="str">
        <f t="shared" si="506"/>
        <v>6 missed</v>
      </c>
      <c r="AS495" s="47" t="s">
        <v>7342</v>
      </c>
      <c r="AT495" s="43">
        <f t="shared" si="507"/>
        <v>0</v>
      </c>
      <c r="AU495" s="48" t="s">
        <v>7342</v>
      </c>
      <c r="AV495" s="49">
        <f t="shared" si="508"/>
        <v>0</v>
      </c>
      <c r="AW495" s="48" t="s">
        <v>7342</v>
      </c>
      <c r="AX495" s="43" t="str">
        <f t="shared" si="509"/>
        <v>6 missed</v>
      </c>
      <c r="AY495" s="42">
        <f t="shared" si="510"/>
        <v>0</v>
      </c>
      <c r="AZ495" s="50">
        <f t="shared" si="511"/>
        <v>0</v>
      </c>
      <c r="BA495" s="50" t="str">
        <f t="shared" si="512"/>
        <v>Q-0 A-- || Q Total-6, A Total-0</v>
      </c>
      <c r="BB495" s="42" t="str" cm="1">
        <f t="array" ref="BB495">IFERROR(INDEX('Attendance-Slot-1'!$Q$2:$Q$1112,MATCH(1,('Attendance-Slot-1'!$A$2:$A$1112=$C495)*('Attendance-Slot-1'!$G$2:$G$1112=BB$2),0)),"No Data")</f>
        <v>No Data</v>
      </c>
      <c r="BC495" s="42" t="str" cm="1">
        <f t="array" ref="BC495">IFERROR(INDEX('Attendance-Slot-2'!$Q$2:$Q$2595,MATCH(1,('Attendance-Slot-2'!$A$2:$A$2595=$C495)*('Attendance-Slot-2'!$G$2:$G$2595=BB$2),0)),"No Data")</f>
        <v>A-S2_Onsite</v>
      </c>
      <c r="BD495" s="134" t="e">
        <f>VLOOKUP($AQ495,'Written Exam Marks'!$H:$Q,10,FALSE)</f>
        <v>#N/A</v>
      </c>
      <c r="BE495" s="134" t="e">
        <f>VLOOKUP($AQ495,'Written Exam Marks'!$H:$Q,9,FALSE)</f>
        <v>#N/A</v>
      </c>
      <c r="BF495" s="42" t="str">
        <f t="shared" si="513"/>
        <v>Absent</v>
      </c>
      <c r="BG495" s="42" t="str">
        <f t="shared" si="514"/>
        <v>A-S2_Onsite</v>
      </c>
      <c r="BH495" s="147" t="s">
        <v>5</v>
      </c>
      <c r="BI495" s="147" t="s">
        <v>5</v>
      </c>
      <c r="BJ495" s="147">
        <v>0</v>
      </c>
      <c r="BK495" s="147">
        <v>60</v>
      </c>
      <c r="BL495" s="52" t="s">
        <v>3697</v>
      </c>
      <c r="BM495" s="52" t="s">
        <v>1606</v>
      </c>
      <c r="BN495" s="57" t="str">
        <f t="shared" si="515"/>
        <v>2025EM1100492-MDSDF403</v>
      </c>
      <c r="BO495" s="52" t="str">
        <f t="shared" si="516"/>
        <v>1 missed</v>
      </c>
      <c r="BP495" s="52" t="str">
        <f t="shared" si="517"/>
        <v>1 missed</v>
      </c>
      <c r="BQ495" s="52">
        <f t="shared" si="518"/>
        <v>0</v>
      </c>
      <c r="BR495" s="52">
        <f t="shared" si="519"/>
        <v>0</v>
      </c>
      <c r="BS495" s="56">
        <f t="shared" si="520"/>
        <v>0</v>
      </c>
      <c r="BT495" s="56">
        <f t="shared" si="521"/>
        <v>0</v>
      </c>
      <c r="BU495" s="52" t="str">
        <f t="shared" si="522"/>
        <v>2 missed</v>
      </c>
      <c r="BV495" s="51">
        <f t="shared" si="523"/>
        <v>0</v>
      </c>
      <c r="BW495" s="57">
        <f t="shared" si="524"/>
        <v>0</v>
      </c>
      <c r="BX495" s="57" t="str">
        <f t="shared" si="525"/>
        <v>Q-0 A-0 || Q Total-1, A Total-1</v>
      </c>
      <c r="BY495" s="51" t="str" cm="1">
        <f t="array" ref="BY495">IFERROR(INDEX('Attendance-Slot-1'!$Q$2:$Q$1112,MATCH(1,('Attendance-Slot-1'!$A$2:$A$1112=$C495)*('Attendance-Slot-1'!$G$2:$G$1112=BY$2),0)),"No Data")</f>
        <v>No Data</v>
      </c>
      <c r="BZ495" s="51" t="str" cm="1">
        <f t="array" ref="BZ495">IFERROR(INDEX('Attendance-Slot-2'!$Q$2:$Q$2595,MATCH(1,('Attendance-Slot-2'!$A$2:$A$2595=$C495)*('Attendance-Slot-2'!$G$2:$G$2595=BY$2),0)),"No Data")</f>
        <v>A-S2_Onsite</v>
      </c>
      <c r="CA495" s="135" t="e">
        <f>VLOOKUP($BN495,'Written Exam Marks'!$H:$Q,10,FALSE)</f>
        <v>#N/A</v>
      </c>
      <c r="CB495" s="135" t="e">
        <f>VLOOKUP($BN495,'Written Exam Marks'!$H:$Q,9,FALSE)</f>
        <v>#N/A</v>
      </c>
      <c r="CC495" s="51" t="str">
        <f t="shared" si="526"/>
        <v>Absent</v>
      </c>
      <c r="CD495" s="51" t="str">
        <f t="shared" si="527"/>
        <v>A-S2_Onsite</v>
      </c>
      <c r="CE495" s="29" t="s">
        <v>5</v>
      </c>
      <c r="CF495" s="29" t="s">
        <v>5</v>
      </c>
      <c r="CG495" s="29" t="s">
        <v>5</v>
      </c>
      <c r="CH495" s="29">
        <v>0</v>
      </c>
      <c r="CI495" s="29">
        <v>60</v>
      </c>
      <c r="CJ495" s="61" t="s">
        <v>7343</v>
      </c>
      <c r="CK495" s="61" t="s">
        <v>1613</v>
      </c>
      <c r="CL495" s="10" t="str">
        <f t="shared" si="528"/>
        <v>2025EM1100492-MDSDF404</v>
      </c>
      <c r="CM495" s="61" t="str">
        <f t="shared" si="529"/>
        <v>2 missed</v>
      </c>
      <c r="CN495" s="61" t="str">
        <f t="shared" si="530"/>
        <v>1 missed</v>
      </c>
      <c r="CO495" s="111">
        <f t="shared" si="531"/>
        <v>0</v>
      </c>
      <c r="CP495" s="111">
        <f t="shared" si="532"/>
        <v>0</v>
      </c>
      <c r="CQ495" s="9">
        <f t="shared" si="533"/>
        <v>0</v>
      </c>
      <c r="CR495" s="9">
        <f t="shared" si="534"/>
        <v>0</v>
      </c>
      <c r="CS495" s="61" t="str">
        <f t="shared" si="535"/>
        <v>3 missed</v>
      </c>
      <c r="CT495" s="111">
        <f t="shared" si="536"/>
        <v>0</v>
      </c>
      <c r="CU495" s="10">
        <f t="shared" si="537"/>
        <v>0</v>
      </c>
      <c r="CV495" s="10" t="str">
        <f t="shared" si="538"/>
        <v>Q-0 A-0 || Q Total-2, A Total-1</v>
      </c>
      <c r="CW495" s="111" t="str" cm="1">
        <f t="array" ref="CW495">IFERROR(INDEX('Attendance-Slot-1'!$Q$2:$Q$1112,MATCH(1,('Attendance-Slot-1'!$A$2:$A$1112=$C495)*('Attendance-Slot-1'!$G$2:$G$1112=CW$2),0)),"No Data")</f>
        <v>No Data</v>
      </c>
      <c r="CX495" s="111" t="str" cm="1">
        <f t="array" ref="CX495">IFERROR(INDEX('Attendance-Slot-2'!$Q$2:$Q$2595,MATCH(1,('Attendance-Slot-2'!$A$2:$A$2595=$C495)*('Attendance-Slot-2'!$G$2:$G$2595=CW$2),0)),"No Data")</f>
        <v>A-S2_Onsite</v>
      </c>
      <c r="CY495" s="136" t="e">
        <f>VLOOKUP($CL495,'Written Exam Marks'!$H:$Q,10,FALSE)</f>
        <v>#N/A</v>
      </c>
      <c r="CZ495" s="136" t="e">
        <f>VLOOKUP($CL495,'Written Exam Marks'!$H:$Q,9,FALSE)</f>
        <v>#N/A</v>
      </c>
      <c r="DA495" s="111" t="str">
        <f t="shared" si="539"/>
        <v>Absent</v>
      </c>
      <c r="DB495" s="111" t="str">
        <f t="shared" si="540"/>
        <v>A-S2_Onsite</v>
      </c>
      <c r="DC495" s="148" t="s">
        <v>5</v>
      </c>
      <c r="DD495" s="148" t="s">
        <v>5</v>
      </c>
      <c r="DE495" s="148" t="s">
        <v>5</v>
      </c>
      <c r="DF495" s="148" t="s">
        <v>5</v>
      </c>
      <c r="DG495" s="148" t="s">
        <v>5</v>
      </c>
      <c r="DH495" s="148">
        <v>0</v>
      </c>
      <c r="DI495" s="148">
        <v>65</v>
      </c>
      <c r="DJ495" s="66" t="s">
        <v>7351</v>
      </c>
      <c r="DK495" s="66" t="s">
        <v>1631</v>
      </c>
      <c r="DL495" s="68" t="str">
        <f t="shared" si="541"/>
        <v>2025EM1100492-MDSDF406</v>
      </c>
      <c r="DM495" s="66" t="str">
        <f t="shared" si="542"/>
        <v>3 missed</v>
      </c>
      <c r="DN495" s="66" t="str">
        <f t="shared" si="543"/>
        <v>2 missed</v>
      </c>
      <c r="DO495" s="62">
        <f t="shared" si="544"/>
        <v>0</v>
      </c>
      <c r="DP495" s="62">
        <f t="shared" si="545"/>
        <v>0</v>
      </c>
      <c r="DQ495" s="67">
        <f t="shared" si="546"/>
        <v>0</v>
      </c>
      <c r="DR495" s="67">
        <f t="shared" si="547"/>
        <v>0</v>
      </c>
      <c r="DS495" s="66" t="str">
        <f t="shared" si="548"/>
        <v>5 missed</v>
      </c>
      <c r="DT495" s="62">
        <f t="shared" si="549"/>
        <v>0</v>
      </c>
      <c r="DU495" s="68">
        <f t="shared" si="550"/>
        <v>0</v>
      </c>
      <c r="DV495" s="68" t="str">
        <f t="shared" si="551"/>
        <v>Q-0 A-0 || Q Total-3, A Total-2</v>
      </c>
      <c r="DW495" s="62" t="str" cm="1">
        <f t="array" ref="DW495">IFERROR(INDEX('Attendance-Slot-1'!$Q$2:$Q$1112,MATCH(1,('Attendance-Slot-1'!$A$2:$A$1112=$C495)*('Attendance-Slot-1'!$G$2:$G$1112=DW$2),0)),"No Data")</f>
        <v>No Data</v>
      </c>
      <c r="DX495" s="62" t="str" cm="1">
        <f t="array" ref="DX495">IFERROR(INDEX('Attendance-Slot-2'!$Q$2:$Q$2595,MATCH(1,('Attendance-Slot-2'!$A$2:$A$2595=$C495)*('Attendance-Slot-2'!$G$2:$G$2595=DW$2),0)),"No Data")</f>
        <v>A-S2_Onsite</v>
      </c>
      <c r="DY495" s="137" t="e">
        <f>VLOOKUP($DL495,'Written Exam Marks'!$H:$Q,10,FALSE)</f>
        <v>#N/A</v>
      </c>
      <c r="DZ495" s="137" t="e">
        <f>VLOOKUP($DL495,'Written Exam Marks'!$H:$Q,9,FALSE)</f>
        <v>#N/A</v>
      </c>
      <c r="EA495" s="62" t="str">
        <f t="shared" si="552"/>
        <v>Absent</v>
      </c>
      <c r="EB495" s="62" t="str">
        <f t="shared" si="553"/>
        <v>A-S2_Onsite</v>
      </c>
      <c r="EC495" s="114" t="str">
        <f t="shared" si="490"/>
        <v>P-0, 
A-0, 
No Data-5</v>
      </c>
      <c r="ED495" s="114" t="str">
        <f t="shared" si="491"/>
        <v>P-0, 
A-5, 
No Data-0</v>
      </c>
      <c r="EE495" s="114" t="str">
        <f t="shared" si="554"/>
        <v>A-S2_Onsite</v>
      </c>
      <c r="EF495" s="114" t="str">
        <f t="shared" si="555"/>
        <v>A-S2_Onsite</v>
      </c>
      <c r="EG495" s="114" t="str">
        <f t="shared" si="556"/>
        <v>A-S2_Onsite</v>
      </c>
      <c r="EH495" s="114" t="str">
        <f t="shared" si="557"/>
        <v>A-S2_Onsite</v>
      </c>
      <c r="EI495" s="114" t="str">
        <f t="shared" si="558"/>
        <v>A-S2_Onsite</v>
      </c>
      <c r="EJ495" s="114" t="str">
        <f t="shared" si="559"/>
        <v>P-0, A-5, No Data-0</v>
      </c>
      <c r="EK495" s="114" t="s">
        <v>10453</v>
      </c>
      <c r="EL495" s="114">
        <v>29</v>
      </c>
      <c r="EM495" s="114">
        <v>10</v>
      </c>
      <c r="EN495" s="114">
        <v>50</v>
      </c>
      <c r="EO495" s="114">
        <v>89</v>
      </c>
      <c r="EP495" s="114" t="s">
        <v>7217</v>
      </c>
      <c r="EQ495" s="114" t="s">
        <v>1054</v>
      </c>
      <c r="ER495" s="114" t="s">
        <v>4542</v>
      </c>
      <c r="ES495" s="114" t="s">
        <v>1098</v>
      </c>
      <c r="ET495" s="30" t="s">
        <v>4542</v>
      </c>
    </row>
    <row r="496" spans="1:150" x14ac:dyDescent="0.25">
      <c r="A496" s="114">
        <v>493</v>
      </c>
      <c r="B496" s="114" t="s">
        <v>7224</v>
      </c>
      <c r="C496" s="80" t="s">
        <v>4546</v>
      </c>
      <c r="D496" s="30" t="s">
        <v>4547</v>
      </c>
      <c r="E496" s="30" t="s">
        <v>4548</v>
      </c>
      <c r="F496" s="33" t="s">
        <v>7201</v>
      </c>
      <c r="G496" s="30" t="s">
        <v>4549</v>
      </c>
      <c r="H496" s="143" t="s">
        <v>5</v>
      </c>
      <c r="I496" s="143" t="s">
        <v>5</v>
      </c>
      <c r="J496" s="143" t="s">
        <v>5</v>
      </c>
      <c r="K496" s="143" t="s">
        <v>5</v>
      </c>
      <c r="L496" s="143">
        <v>0</v>
      </c>
      <c r="M496" s="143">
        <v>65</v>
      </c>
      <c r="N496" s="40" t="s">
        <v>7314</v>
      </c>
      <c r="O496" s="40" t="s">
        <v>1593</v>
      </c>
      <c r="P496" s="13" t="str">
        <f t="shared" si="492"/>
        <v>2025EM1100493-MDSDF401</v>
      </c>
      <c r="Q496" s="40" t="str">
        <f t="shared" si="493"/>
        <v>3 missed</v>
      </c>
      <c r="R496" s="40" t="str">
        <f t="shared" si="494"/>
        <v>1 missed</v>
      </c>
      <c r="S496" s="40">
        <f t="shared" si="495"/>
        <v>0</v>
      </c>
      <c r="T496" s="40">
        <f t="shared" si="496"/>
        <v>0</v>
      </c>
      <c r="U496" s="41">
        <f t="shared" si="497"/>
        <v>0</v>
      </c>
      <c r="V496" s="41">
        <f t="shared" si="498"/>
        <v>0</v>
      </c>
      <c r="W496" s="40" t="str">
        <f t="shared" si="499"/>
        <v>4 missed</v>
      </c>
      <c r="X496" s="113">
        <f t="shared" si="500"/>
        <v>0</v>
      </c>
      <c r="Y496" s="13">
        <f t="shared" si="501"/>
        <v>0</v>
      </c>
      <c r="Z496" s="13" t="str">
        <f t="shared" si="502"/>
        <v>Q-0 A-0 || Q Total-3, A Total-1</v>
      </c>
      <c r="AA496" s="113" t="str" cm="1">
        <f t="array" ref="AA496">IFERROR(INDEX('Attendance-Slot-1'!$Q$2:$Q$1112,MATCH(1,('Attendance-Slot-1'!$A$2:$A$1112=$C496)*('Attendance-Slot-1'!$G$2:$G$1112=AA$2),0)),"No Data")</f>
        <v>No Data</v>
      </c>
      <c r="AB496" s="113" t="str" cm="1">
        <f t="array" ref="AB496">IFERROR(INDEX('Attendance-Slot-2'!$Q$2:$Q$2595,MATCH(1,('Attendance-Slot-2'!$A$2:$A$2595=$C496)*('Attendance-Slot-2'!$G$2:$G$2595=AA$2),0)),"No Data")</f>
        <v>A-S2_Onsite</v>
      </c>
      <c r="AC496" s="133" t="e">
        <f>VLOOKUP($P496,'Written Exam Marks'!$H:$Q,10,FALSE)</f>
        <v>#N/A</v>
      </c>
      <c r="AD496" s="133" t="e">
        <f>VLOOKUP($P496,'Written Exam Marks'!$H:$Q,9,FALSE)</f>
        <v>#N/A</v>
      </c>
      <c r="AE496" s="113" t="str">
        <f t="shared" si="503"/>
        <v>Absent</v>
      </c>
      <c r="AF496" s="113" t="str">
        <f t="shared" si="504"/>
        <v>A-S2_Onsite</v>
      </c>
      <c r="AG496" s="146" t="s">
        <v>5</v>
      </c>
      <c r="AH496" s="146" t="s">
        <v>5</v>
      </c>
      <c r="AI496" s="146" t="s">
        <v>5</v>
      </c>
      <c r="AJ496" s="146" t="s">
        <v>5</v>
      </c>
      <c r="AK496" s="146" t="s">
        <v>5</v>
      </c>
      <c r="AL496" s="146" t="s">
        <v>5</v>
      </c>
      <c r="AM496" s="146">
        <v>0</v>
      </c>
      <c r="AN496" s="146">
        <v>60</v>
      </c>
      <c r="AO496" s="43" t="s">
        <v>7336</v>
      </c>
      <c r="AP496" s="43" t="s">
        <v>1598</v>
      </c>
      <c r="AQ496" s="50" t="str">
        <f t="shared" si="505"/>
        <v>2025EM1100493-MDSDF402</v>
      </c>
      <c r="AR496" s="43" t="str">
        <f t="shared" si="506"/>
        <v>6 missed</v>
      </c>
      <c r="AS496" s="47" t="s">
        <v>7342</v>
      </c>
      <c r="AT496" s="43">
        <f t="shared" si="507"/>
        <v>0</v>
      </c>
      <c r="AU496" s="48" t="s">
        <v>7342</v>
      </c>
      <c r="AV496" s="49">
        <f t="shared" si="508"/>
        <v>0</v>
      </c>
      <c r="AW496" s="48" t="s">
        <v>7342</v>
      </c>
      <c r="AX496" s="43" t="str">
        <f t="shared" si="509"/>
        <v>6 missed</v>
      </c>
      <c r="AY496" s="42">
        <f t="shared" si="510"/>
        <v>0</v>
      </c>
      <c r="AZ496" s="50">
        <f t="shared" si="511"/>
        <v>0</v>
      </c>
      <c r="BA496" s="50" t="str">
        <f t="shared" si="512"/>
        <v>Q-0 A-- || Q Total-6, A Total-0</v>
      </c>
      <c r="BB496" s="42" t="str" cm="1">
        <f t="array" ref="BB496">IFERROR(INDEX('Attendance-Slot-1'!$Q$2:$Q$1112,MATCH(1,('Attendance-Slot-1'!$A$2:$A$1112=$C496)*('Attendance-Slot-1'!$G$2:$G$1112=BB$2),0)),"No Data")</f>
        <v>No Data</v>
      </c>
      <c r="BC496" s="42" t="str" cm="1">
        <f t="array" ref="BC496">IFERROR(INDEX('Attendance-Slot-2'!$Q$2:$Q$2595,MATCH(1,('Attendance-Slot-2'!$A$2:$A$2595=$C496)*('Attendance-Slot-2'!$G$2:$G$2595=BB$2),0)),"No Data")</f>
        <v>A-S2_Onsite</v>
      </c>
      <c r="BD496" s="134" t="e">
        <f>VLOOKUP($AQ496,'Written Exam Marks'!$H:$Q,10,FALSE)</f>
        <v>#N/A</v>
      </c>
      <c r="BE496" s="134" t="e">
        <f>VLOOKUP($AQ496,'Written Exam Marks'!$H:$Q,9,FALSE)</f>
        <v>#N/A</v>
      </c>
      <c r="BF496" s="42" t="str">
        <f t="shared" si="513"/>
        <v>Absent</v>
      </c>
      <c r="BG496" s="42" t="str">
        <f t="shared" si="514"/>
        <v>A-S2_Onsite</v>
      </c>
      <c r="BH496" s="147" t="s">
        <v>5</v>
      </c>
      <c r="BI496" s="147" t="s">
        <v>5</v>
      </c>
      <c r="BJ496" s="147">
        <v>0</v>
      </c>
      <c r="BK496" s="147">
        <v>60</v>
      </c>
      <c r="BL496" s="52" t="s">
        <v>3697</v>
      </c>
      <c r="BM496" s="52" t="s">
        <v>1606</v>
      </c>
      <c r="BN496" s="57" t="str">
        <f t="shared" si="515"/>
        <v>2025EM1100493-MDSDF403</v>
      </c>
      <c r="BO496" s="52" t="str">
        <f t="shared" si="516"/>
        <v>1 missed</v>
      </c>
      <c r="BP496" s="52" t="str">
        <f t="shared" si="517"/>
        <v>1 missed</v>
      </c>
      <c r="BQ496" s="52">
        <f t="shared" si="518"/>
        <v>0</v>
      </c>
      <c r="BR496" s="52">
        <f t="shared" si="519"/>
        <v>0</v>
      </c>
      <c r="BS496" s="56">
        <f t="shared" si="520"/>
        <v>0</v>
      </c>
      <c r="BT496" s="56">
        <f t="shared" si="521"/>
        <v>0</v>
      </c>
      <c r="BU496" s="52" t="str">
        <f t="shared" si="522"/>
        <v>2 missed</v>
      </c>
      <c r="BV496" s="51">
        <f t="shared" si="523"/>
        <v>0</v>
      </c>
      <c r="BW496" s="57">
        <f t="shared" si="524"/>
        <v>0</v>
      </c>
      <c r="BX496" s="57" t="str">
        <f t="shared" si="525"/>
        <v>Q-0 A-0 || Q Total-1, A Total-1</v>
      </c>
      <c r="BY496" s="51" t="str" cm="1">
        <f t="array" ref="BY496">IFERROR(INDEX('Attendance-Slot-1'!$Q$2:$Q$1112,MATCH(1,('Attendance-Slot-1'!$A$2:$A$1112=$C496)*('Attendance-Slot-1'!$G$2:$G$1112=BY$2),0)),"No Data")</f>
        <v>No Data</v>
      </c>
      <c r="BZ496" s="51" t="str" cm="1">
        <f t="array" ref="BZ496">IFERROR(INDEX('Attendance-Slot-2'!$Q$2:$Q$2595,MATCH(1,('Attendance-Slot-2'!$A$2:$A$2595=$C496)*('Attendance-Slot-2'!$G$2:$G$2595=BY$2),0)),"No Data")</f>
        <v>A-S2_Onsite</v>
      </c>
      <c r="CA496" s="135" t="e">
        <f>VLOOKUP($BN496,'Written Exam Marks'!$H:$Q,10,FALSE)</f>
        <v>#N/A</v>
      </c>
      <c r="CB496" s="135" t="e">
        <f>VLOOKUP($BN496,'Written Exam Marks'!$H:$Q,9,FALSE)</f>
        <v>#N/A</v>
      </c>
      <c r="CC496" s="51" t="str">
        <f t="shared" si="526"/>
        <v>Absent</v>
      </c>
      <c r="CD496" s="51" t="str">
        <f t="shared" si="527"/>
        <v>A-S2_Onsite</v>
      </c>
      <c r="CE496" s="29" t="s">
        <v>5</v>
      </c>
      <c r="CF496" s="29" t="s">
        <v>5</v>
      </c>
      <c r="CG496" s="29" t="s">
        <v>5</v>
      </c>
      <c r="CH496" s="29">
        <v>0</v>
      </c>
      <c r="CI496" s="29">
        <v>60</v>
      </c>
      <c r="CJ496" s="61" t="s">
        <v>7343</v>
      </c>
      <c r="CK496" s="61" t="s">
        <v>1613</v>
      </c>
      <c r="CL496" s="10" t="str">
        <f t="shared" si="528"/>
        <v>2025EM1100493-MDSDF404</v>
      </c>
      <c r="CM496" s="61" t="str">
        <f t="shared" si="529"/>
        <v>2 missed</v>
      </c>
      <c r="CN496" s="61" t="str">
        <f t="shared" si="530"/>
        <v>1 missed</v>
      </c>
      <c r="CO496" s="111">
        <f t="shared" si="531"/>
        <v>0</v>
      </c>
      <c r="CP496" s="111">
        <f t="shared" si="532"/>
        <v>0</v>
      </c>
      <c r="CQ496" s="9">
        <f t="shared" si="533"/>
        <v>0</v>
      </c>
      <c r="CR496" s="9">
        <f t="shared" si="534"/>
        <v>0</v>
      </c>
      <c r="CS496" s="61" t="str">
        <f t="shared" si="535"/>
        <v>3 missed</v>
      </c>
      <c r="CT496" s="111">
        <f t="shared" si="536"/>
        <v>0</v>
      </c>
      <c r="CU496" s="10">
        <f t="shared" si="537"/>
        <v>0</v>
      </c>
      <c r="CV496" s="10" t="str">
        <f t="shared" si="538"/>
        <v>Q-0 A-0 || Q Total-2, A Total-1</v>
      </c>
      <c r="CW496" s="111" t="str" cm="1">
        <f t="array" ref="CW496">IFERROR(INDEX('Attendance-Slot-1'!$Q$2:$Q$1112,MATCH(1,('Attendance-Slot-1'!$A$2:$A$1112=$C496)*('Attendance-Slot-1'!$G$2:$G$1112=CW$2),0)),"No Data")</f>
        <v>No Data</v>
      </c>
      <c r="CX496" s="111" t="str" cm="1">
        <f t="array" ref="CX496">IFERROR(INDEX('Attendance-Slot-2'!$Q$2:$Q$2595,MATCH(1,('Attendance-Slot-2'!$A$2:$A$2595=$C496)*('Attendance-Slot-2'!$G$2:$G$2595=CW$2),0)),"No Data")</f>
        <v>A-S2_Onsite</v>
      </c>
      <c r="CY496" s="136" t="e">
        <f>VLOOKUP($CL496,'Written Exam Marks'!$H:$Q,10,FALSE)</f>
        <v>#N/A</v>
      </c>
      <c r="CZ496" s="136" t="e">
        <f>VLOOKUP($CL496,'Written Exam Marks'!$H:$Q,9,FALSE)</f>
        <v>#N/A</v>
      </c>
      <c r="DA496" s="111" t="str">
        <f t="shared" si="539"/>
        <v>Absent</v>
      </c>
      <c r="DB496" s="111" t="str">
        <f t="shared" si="540"/>
        <v>A-S2_Onsite</v>
      </c>
      <c r="DC496" s="148" t="s">
        <v>5</v>
      </c>
      <c r="DD496" s="148" t="s">
        <v>5</v>
      </c>
      <c r="DE496" s="148" t="s">
        <v>5</v>
      </c>
      <c r="DF496" s="148" t="s">
        <v>5</v>
      </c>
      <c r="DG496" s="148" t="s">
        <v>5</v>
      </c>
      <c r="DH496" s="148">
        <v>0</v>
      </c>
      <c r="DI496" s="148">
        <v>65</v>
      </c>
      <c r="DJ496" s="66" t="s">
        <v>7351</v>
      </c>
      <c r="DK496" s="66" t="s">
        <v>1631</v>
      </c>
      <c r="DL496" s="68" t="str">
        <f t="shared" si="541"/>
        <v>2025EM1100493-MDSDF406</v>
      </c>
      <c r="DM496" s="66" t="str">
        <f t="shared" si="542"/>
        <v>3 missed</v>
      </c>
      <c r="DN496" s="66" t="str">
        <f t="shared" si="543"/>
        <v>2 missed</v>
      </c>
      <c r="DO496" s="62">
        <f t="shared" si="544"/>
        <v>0</v>
      </c>
      <c r="DP496" s="62">
        <f t="shared" si="545"/>
        <v>0</v>
      </c>
      <c r="DQ496" s="67">
        <f t="shared" si="546"/>
        <v>0</v>
      </c>
      <c r="DR496" s="67">
        <f t="shared" si="547"/>
        <v>0</v>
      </c>
      <c r="DS496" s="66" t="str">
        <f t="shared" si="548"/>
        <v>5 missed</v>
      </c>
      <c r="DT496" s="62">
        <f t="shared" si="549"/>
        <v>0</v>
      </c>
      <c r="DU496" s="68">
        <f t="shared" si="550"/>
        <v>0</v>
      </c>
      <c r="DV496" s="68" t="str">
        <f t="shared" si="551"/>
        <v>Q-0 A-0 || Q Total-3, A Total-2</v>
      </c>
      <c r="DW496" s="62" t="str" cm="1">
        <f t="array" ref="DW496">IFERROR(INDEX('Attendance-Slot-1'!$Q$2:$Q$1112,MATCH(1,('Attendance-Slot-1'!$A$2:$A$1112=$C496)*('Attendance-Slot-1'!$G$2:$G$1112=DW$2),0)),"No Data")</f>
        <v>No Data</v>
      </c>
      <c r="DX496" s="62" t="str" cm="1">
        <f t="array" ref="DX496">IFERROR(INDEX('Attendance-Slot-2'!$Q$2:$Q$2595,MATCH(1,('Attendance-Slot-2'!$A$2:$A$2595=$C496)*('Attendance-Slot-2'!$G$2:$G$2595=DW$2),0)),"No Data")</f>
        <v>A-S2_Onsite</v>
      </c>
      <c r="DY496" s="137" t="e">
        <f>VLOOKUP($DL496,'Written Exam Marks'!$H:$Q,10,FALSE)</f>
        <v>#N/A</v>
      </c>
      <c r="DZ496" s="137" t="e">
        <f>VLOOKUP($DL496,'Written Exam Marks'!$H:$Q,9,FALSE)</f>
        <v>#N/A</v>
      </c>
      <c r="EA496" s="62" t="str">
        <f t="shared" si="552"/>
        <v>Absent</v>
      </c>
      <c r="EB496" s="62" t="str">
        <f t="shared" si="553"/>
        <v>A-S2_Onsite</v>
      </c>
      <c r="EC496" s="114" t="str">
        <f t="shared" si="490"/>
        <v>P-0, 
A-0, 
No Data-5</v>
      </c>
      <c r="ED496" s="114" t="str">
        <f t="shared" si="491"/>
        <v>P-0, 
A-5, 
No Data-0</v>
      </c>
      <c r="EE496" s="114" t="str">
        <f t="shared" si="554"/>
        <v>A-S2_Onsite</v>
      </c>
      <c r="EF496" s="114" t="str">
        <f t="shared" si="555"/>
        <v>A-S2_Onsite</v>
      </c>
      <c r="EG496" s="114" t="str">
        <f t="shared" si="556"/>
        <v>A-S2_Onsite</v>
      </c>
      <c r="EH496" s="114" t="str">
        <f t="shared" si="557"/>
        <v>A-S2_Onsite</v>
      </c>
      <c r="EI496" s="114" t="str">
        <f t="shared" si="558"/>
        <v>A-S2_Onsite</v>
      </c>
      <c r="EJ496" s="114" t="str">
        <f t="shared" si="559"/>
        <v>P-0, A-5, No Data-0</v>
      </c>
      <c r="EK496" s="114" t="s">
        <v>10453</v>
      </c>
      <c r="EL496" s="114">
        <v>27.5</v>
      </c>
      <c r="EM496" s="114">
        <v>2</v>
      </c>
      <c r="EN496" s="114" t="s">
        <v>10455</v>
      </c>
      <c r="EO496" s="114">
        <v>29.5</v>
      </c>
      <c r="EP496" s="114" t="s">
        <v>7218</v>
      </c>
      <c r="EQ496" s="114" t="s">
        <v>1054</v>
      </c>
      <c r="ER496" s="114" t="s">
        <v>4546</v>
      </c>
      <c r="ES496" s="114" t="s">
        <v>7218</v>
      </c>
      <c r="ET496" s="30" t="s">
        <v>4546</v>
      </c>
    </row>
    <row r="497" spans="1:150" x14ac:dyDescent="0.25">
      <c r="A497" s="114">
        <v>494</v>
      </c>
      <c r="B497" s="114" t="s">
        <v>7224</v>
      </c>
      <c r="C497" s="80" t="s">
        <v>3394</v>
      </c>
      <c r="D497" s="30" t="s">
        <v>3395</v>
      </c>
      <c r="E497" s="30" t="s">
        <v>3396</v>
      </c>
      <c r="F497" s="33" t="s">
        <v>7202</v>
      </c>
      <c r="G497" s="30" t="s">
        <v>3397</v>
      </c>
      <c r="H497" s="143">
        <v>15</v>
      </c>
      <c r="I497" s="143">
        <v>15</v>
      </c>
      <c r="J497" s="143">
        <v>16</v>
      </c>
      <c r="K497" s="143">
        <v>15</v>
      </c>
      <c r="L497" s="143">
        <v>61</v>
      </c>
      <c r="M497" s="143">
        <v>65</v>
      </c>
      <c r="N497" s="40" t="s">
        <v>7314</v>
      </c>
      <c r="O497" s="40" t="s">
        <v>1593</v>
      </c>
      <c r="P497" s="13" t="str">
        <f t="shared" si="492"/>
        <v>2025EM1100494-MDSDF401</v>
      </c>
      <c r="Q497" s="40" t="str">
        <f t="shared" si="493"/>
        <v>0 missed</v>
      </c>
      <c r="R497" s="40" t="str">
        <f t="shared" si="494"/>
        <v>0 missed</v>
      </c>
      <c r="S497" s="40">
        <f t="shared" si="495"/>
        <v>3</v>
      </c>
      <c r="T497" s="40">
        <f t="shared" si="496"/>
        <v>1</v>
      </c>
      <c r="U497" s="41">
        <f t="shared" si="497"/>
        <v>1</v>
      </c>
      <c r="V497" s="41">
        <f t="shared" si="498"/>
        <v>1</v>
      </c>
      <c r="W497" s="40" t="str">
        <f t="shared" si="499"/>
        <v>0 missed</v>
      </c>
      <c r="X497" s="113">
        <f t="shared" si="500"/>
        <v>4</v>
      </c>
      <c r="Y497" s="13">
        <f t="shared" si="501"/>
        <v>1</v>
      </c>
      <c r="Z497" s="13" t="str">
        <f t="shared" si="502"/>
        <v>Q-3 A-1 || Q Total-3, A Total-1</v>
      </c>
      <c r="AA497" s="113" t="str" cm="1">
        <f t="array" ref="AA497">IFERROR(INDEX('Attendance-Slot-1'!$Q$2:$Q$1112,MATCH(1,('Attendance-Slot-1'!$A$2:$A$1112=$C497)*('Attendance-Slot-1'!$G$2:$G$1112=AA$2),0)),"No Data")</f>
        <v>P-S1_Onsite</v>
      </c>
      <c r="AB497" s="113" t="str" cm="1">
        <f t="array" ref="AB497">IFERROR(INDEX('Attendance-Slot-2'!$Q$2:$Q$2595,MATCH(1,('Attendance-Slot-2'!$A$2:$A$2595=$C497)*('Attendance-Slot-2'!$G$2:$G$2595=AA$2),0)),"No Data")</f>
        <v>No Data</v>
      </c>
      <c r="AC497" s="133">
        <f>VLOOKUP($P497,'Written Exam Marks'!$H:$Q,10,FALSE)</f>
        <v>24.5</v>
      </c>
      <c r="AD497" s="133">
        <f>VLOOKUP($P497,'Written Exam Marks'!$H:$Q,9,FALSE)</f>
        <v>35</v>
      </c>
      <c r="AE497" s="113" t="str">
        <f t="shared" si="503"/>
        <v>Present</v>
      </c>
      <c r="AF497" s="113" t="str">
        <f t="shared" si="504"/>
        <v>P-S1_Onsite</v>
      </c>
      <c r="AG497" s="146">
        <v>9.5</v>
      </c>
      <c r="AH497" s="146">
        <v>5</v>
      </c>
      <c r="AI497" s="146">
        <v>10</v>
      </c>
      <c r="AJ497" s="146">
        <v>10</v>
      </c>
      <c r="AK497" s="146">
        <v>10</v>
      </c>
      <c r="AL497" s="146">
        <v>10</v>
      </c>
      <c r="AM497" s="146">
        <v>54.5</v>
      </c>
      <c r="AN497" s="146">
        <v>60</v>
      </c>
      <c r="AO497" s="43" t="s">
        <v>7336</v>
      </c>
      <c r="AP497" s="43" t="s">
        <v>1598</v>
      </c>
      <c r="AQ497" s="50" t="str">
        <f t="shared" si="505"/>
        <v>2025EM1100494-MDSDF402</v>
      </c>
      <c r="AR497" s="43" t="str">
        <f t="shared" si="506"/>
        <v>0 missed</v>
      </c>
      <c r="AS497" s="47" t="s">
        <v>7342</v>
      </c>
      <c r="AT497" s="43">
        <f t="shared" si="507"/>
        <v>6</v>
      </c>
      <c r="AU497" s="48" t="s">
        <v>7342</v>
      </c>
      <c r="AV497" s="49">
        <f t="shared" si="508"/>
        <v>1</v>
      </c>
      <c r="AW497" s="48" t="s">
        <v>7342</v>
      </c>
      <c r="AX497" s="43" t="str">
        <f t="shared" si="509"/>
        <v>0 missed</v>
      </c>
      <c r="AY497" s="42">
        <f t="shared" si="510"/>
        <v>6</v>
      </c>
      <c r="AZ497" s="50">
        <f t="shared" si="511"/>
        <v>1</v>
      </c>
      <c r="BA497" s="50" t="str">
        <f t="shared" si="512"/>
        <v>Q-6 A-- || Q Total-6, A Total-0</v>
      </c>
      <c r="BB497" s="42" t="str" cm="1">
        <f t="array" ref="BB497">IFERROR(INDEX('Attendance-Slot-1'!$Q$2:$Q$1112,MATCH(1,('Attendance-Slot-1'!$A$2:$A$1112=$C497)*('Attendance-Slot-1'!$G$2:$G$1112=BB$2),0)),"No Data")</f>
        <v>No Data</v>
      </c>
      <c r="BC497" s="42" t="str" cm="1">
        <f t="array" ref="BC497">IFERROR(INDEX('Attendance-Slot-2'!$Q$2:$Q$2595,MATCH(1,('Attendance-Slot-2'!$A$2:$A$2595=$C497)*('Attendance-Slot-2'!$G$2:$G$2595=BB$2),0)),"No Data")</f>
        <v>P-S2_Onsite</v>
      </c>
      <c r="BD497" s="134">
        <f>VLOOKUP($AQ497,'Written Exam Marks'!$H:$Q,10,FALSE)</f>
        <v>25</v>
      </c>
      <c r="BE497" s="134">
        <f>VLOOKUP($AQ497,'Written Exam Marks'!$H:$Q,9,FALSE)</f>
        <v>40</v>
      </c>
      <c r="BF497" s="42" t="str">
        <f t="shared" si="513"/>
        <v>Present</v>
      </c>
      <c r="BG497" s="42" t="str">
        <f t="shared" si="514"/>
        <v>P-S2_Onsite</v>
      </c>
      <c r="BH497" s="147">
        <v>20</v>
      </c>
      <c r="BI497" s="147">
        <v>25</v>
      </c>
      <c r="BJ497" s="147">
        <v>45</v>
      </c>
      <c r="BK497" s="147">
        <v>60</v>
      </c>
      <c r="BL497" s="52" t="s">
        <v>3697</v>
      </c>
      <c r="BM497" s="52" t="s">
        <v>1606</v>
      </c>
      <c r="BN497" s="57" t="str">
        <f t="shared" si="515"/>
        <v>2025EM1100494-MDSDF403</v>
      </c>
      <c r="BO497" s="52" t="str">
        <f t="shared" si="516"/>
        <v>0 missed</v>
      </c>
      <c r="BP497" s="52" t="str">
        <f t="shared" si="517"/>
        <v>0 missed</v>
      </c>
      <c r="BQ497" s="52">
        <f t="shared" si="518"/>
        <v>1</v>
      </c>
      <c r="BR497" s="52">
        <f t="shared" si="519"/>
        <v>1</v>
      </c>
      <c r="BS497" s="56">
        <f t="shared" si="520"/>
        <v>1</v>
      </c>
      <c r="BT497" s="56">
        <f t="shared" si="521"/>
        <v>1</v>
      </c>
      <c r="BU497" s="52" t="str">
        <f t="shared" si="522"/>
        <v>0 missed</v>
      </c>
      <c r="BV497" s="51">
        <f t="shared" si="523"/>
        <v>2</v>
      </c>
      <c r="BW497" s="57">
        <f t="shared" si="524"/>
        <v>1</v>
      </c>
      <c r="BX497" s="57" t="str">
        <f t="shared" si="525"/>
        <v>Q-1 A-1 || Q Total-1, A Total-1</v>
      </c>
      <c r="BY497" s="51" t="str" cm="1">
        <f t="array" ref="BY497">IFERROR(INDEX('Attendance-Slot-1'!$Q$2:$Q$1112,MATCH(1,('Attendance-Slot-1'!$A$2:$A$1112=$C497)*('Attendance-Slot-1'!$G$2:$G$1112=BY$2),0)),"No Data")</f>
        <v>No Data</v>
      </c>
      <c r="BZ497" s="51" t="str" cm="1">
        <f t="array" ref="BZ497">IFERROR(INDEX('Attendance-Slot-2'!$Q$2:$Q$2595,MATCH(1,('Attendance-Slot-2'!$A$2:$A$2595=$C497)*('Attendance-Slot-2'!$G$2:$G$2595=BY$2),0)),"No Data")</f>
        <v>P-S2_Onsite</v>
      </c>
      <c r="CA497" s="135">
        <f>VLOOKUP($BN497,'Written Exam Marks'!$H:$Q,10,FALSE)</f>
        <v>33</v>
      </c>
      <c r="CB497" s="135">
        <f>VLOOKUP($BN497,'Written Exam Marks'!$H:$Q,9,FALSE)</f>
        <v>40</v>
      </c>
      <c r="CC497" s="51" t="str">
        <f t="shared" si="526"/>
        <v>Present</v>
      </c>
      <c r="CD497" s="51" t="str">
        <f t="shared" si="527"/>
        <v>P-S2_Onsite</v>
      </c>
      <c r="CE497" s="29">
        <v>19</v>
      </c>
      <c r="CF497" s="29" t="s">
        <v>5</v>
      </c>
      <c r="CG497" s="29">
        <v>19</v>
      </c>
      <c r="CH497" s="29">
        <v>38</v>
      </c>
      <c r="CI497" s="29">
        <v>60</v>
      </c>
      <c r="CJ497" s="61" t="s">
        <v>7343</v>
      </c>
      <c r="CK497" s="61" t="s">
        <v>1613</v>
      </c>
      <c r="CL497" s="10" t="str">
        <f t="shared" si="528"/>
        <v>2025EM1100494-MDSDF404</v>
      </c>
      <c r="CM497" s="61" t="str">
        <f t="shared" si="529"/>
        <v>1 missed</v>
      </c>
      <c r="CN497" s="61" t="str">
        <f t="shared" si="530"/>
        <v>0 missed</v>
      </c>
      <c r="CO497" s="111">
        <f t="shared" si="531"/>
        <v>1</v>
      </c>
      <c r="CP497" s="111">
        <f t="shared" si="532"/>
        <v>1</v>
      </c>
      <c r="CQ497" s="9">
        <f t="shared" si="533"/>
        <v>0.5</v>
      </c>
      <c r="CR497" s="9">
        <f t="shared" si="534"/>
        <v>1</v>
      </c>
      <c r="CS497" s="61" t="str">
        <f t="shared" si="535"/>
        <v>1 missed</v>
      </c>
      <c r="CT497" s="111">
        <f t="shared" si="536"/>
        <v>2</v>
      </c>
      <c r="CU497" s="10">
        <f t="shared" si="537"/>
        <v>0.66666666666666663</v>
      </c>
      <c r="CV497" s="10" t="str">
        <f t="shared" si="538"/>
        <v>Q-1 A-1 || Q Total-2, A Total-1</v>
      </c>
      <c r="CW497" s="111" t="str" cm="1">
        <f t="array" ref="CW497">IFERROR(INDEX('Attendance-Slot-1'!$Q$2:$Q$1112,MATCH(1,('Attendance-Slot-1'!$A$2:$A$1112=$C497)*('Attendance-Slot-1'!$G$2:$G$1112=CW$2),0)),"No Data")</f>
        <v>P-S1_Onsite</v>
      </c>
      <c r="CX497" s="111" t="str" cm="1">
        <f t="array" ref="CX497">IFERROR(INDEX('Attendance-Slot-2'!$Q$2:$Q$2595,MATCH(1,('Attendance-Slot-2'!$A$2:$A$2595=$C497)*('Attendance-Slot-2'!$G$2:$G$2595=CW$2),0)),"No Data")</f>
        <v>No Data</v>
      </c>
      <c r="CY497" s="136">
        <f>VLOOKUP($CL497,'Written Exam Marks'!$H:$Q,10,FALSE)</f>
        <v>37.5</v>
      </c>
      <c r="CZ497" s="136">
        <f>VLOOKUP($CL497,'Written Exam Marks'!$H:$Q,9,FALSE)</f>
        <v>40</v>
      </c>
      <c r="DA497" s="111" t="str">
        <f t="shared" si="539"/>
        <v>Present</v>
      </c>
      <c r="DB497" s="111" t="str">
        <f t="shared" si="540"/>
        <v>P-S1_Onsite</v>
      </c>
      <c r="DC497" s="148">
        <v>7</v>
      </c>
      <c r="DD497" s="148">
        <v>7.375</v>
      </c>
      <c r="DE497" s="148">
        <v>8</v>
      </c>
      <c r="DF497" s="148" t="s">
        <v>5</v>
      </c>
      <c r="DG497" s="148">
        <v>20</v>
      </c>
      <c r="DH497" s="148">
        <v>42.375</v>
      </c>
      <c r="DI497" s="148">
        <v>65</v>
      </c>
      <c r="DJ497" s="66" t="s">
        <v>7351</v>
      </c>
      <c r="DK497" s="66" t="s">
        <v>1631</v>
      </c>
      <c r="DL497" s="68" t="str">
        <f t="shared" si="541"/>
        <v>2025EM1100494-MDSDF406</v>
      </c>
      <c r="DM497" s="66" t="str">
        <f t="shared" si="542"/>
        <v>0 missed</v>
      </c>
      <c r="DN497" s="66" t="str">
        <f t="shared" si="543"/>
        <v>1 missed</v>
      </c>
      <c r="DO497" s="62">
        <f t="shared" si="544"/>
        <v>3</v>
      </c>
      <c r="DP497" s="62">
        <f t="shared" si="545"/>
        <v>1</v>
      </c>
      <c r="DQ497" s="67">
        <f t="shared" si="546"/>
        <v>1</v>
      </c>
      <c r="DR497" s="67">
        <f t="shared" si="547"/>
        <v>0.5</v>
      </c>
      <c r="DS497" s="66" t="str">
        <f t="shared" si="548"/>
        <v>1 missed</v>
      </c>
      <c r="DT497" s="62">
        <f t="shared" si="549"/>
        <v>4</v>
      </c>
      <c r="DU497" s="68">
        <f t="shared" si="550"/>
        <v>0.8</v>
      </c>
      <c r="DV497" s="68" t="str">
        <f t="shared" si="551"/>
        <v>Q-3 A-1 || Q Total-3, A Total-2</v>
      </c>
      <c r="DW497" s="62" t="str" cm="1">
        <f t="array" ref="DW497">IFERROR(INDEX('Attendance-Slot-1'!$Q$2:$Q$1112,MATCH(1,('Attendance-Slot-1'!$A$2:$A$1112=$C497)*('Attendance-Slot-1'!$G$2:$G$1112=DW$2),0)),"No Data")</f>
        <v>No Data</v>
      </c>
      <c r="DX497" s="62" t="str" cm="1">
        <f t="array" ref="DX497">IFERROR(INDEX('Attendance-Slot-2'!$Q$2:$Q$2595,MATCH(1,('Attendance-Slot-2'!$A$2:$A$2595=$C497)*('Attendance-Slot-2'!$G$2:$G$2595=DW$2),0)),"No Data")</f>
        <v>P-S2_Onsite</v>
      </c>
      <c r="DY497" s="137">
        <f>VLOOKUP($DL497,'Written Exam Marks'!$H:$Q,10,FALSE)</f>
        <v>27.5</v>
      </c>
      <c r="DZ497" s="137">
        <f>VLOOKUP($DL497,'Written Exam Marks'!$H:$Q,9,FALSE)</f>
        <v>35</v>
      </c>
      <c r="EA497" s="62" t="str">
        <f t="shared" si="552"/>
        <v>Present</v>
      </c>
      <c r="EB497" s="62" t="str">
        <f t="shared" si="553"/>
        <v>P-S2_Onsite</v>
      </c>
      <c r="EC497" s="114" t="str">
        <f t="shared" si="490"/>
        <v>P-2, 
A-0, 
No Data-3</v>
      </c>
      <c r="ED497" s="114" t="str">
        <f t="shared" si="491"/>
        <v>P-3, 
A-0, 
No Data-2</v>
      </c>
      <c r="EE497" s="114" t="str">
        <f t="shared" si="554"/>
        <v>P-S1_Onsite</v>
      </c>
      <c r="EF497" s="114" t="str">
        <f t="shared" si="555"/>
        <v>P-S2_Onsite</v>
      </c>
      <c r="EG497" s="114" t="str">
        <f t="shared" si="556"/>
        <v>P-S2_Onsite</v>
      </c>
      <c r="EH497" s="114" t="str">
        <f t="shared" si="557"/>
        <v>P-S1_Onsite</v>
      </c>
      <c r="EI497" s="114" t="str">
        <f t="shared" si="558"/>
        <v>P-S2_Onsite</v>
      </c>
      <c r="EJ497" s="114" t="str">
        <f t="shared" si="559"/>
        <v>P-5, A-0, No Data-0</v>
      </c>
      <c r="EK497" s="114" t="s">
        <v>10453</v>
      </c>
      <c r="EL497" s="114">
        <v>28</v>
      </c>
      <c r="EM497" s="114">
        <v>9</v>
      </c>
      <c r="EN497" s="114">
        <v>53</v>
      </c>
      <c r="EO497" s="114">
        <v>90</v>
      </c>
      <c r="EP497" s="114" t="s">
        <v>7217</v>
      </c>
      <c r="EQ497" s="114" t="s">
        <v>1054</v>
      </c>
      <c r="ER497" s="114" t="s">
        <v>3394</v>
      </c>
      <c r="ES497" s="114"/>
      <c r="ET497" s="30" t="s">
        <v>3394</v>
      </c>
    </row>
    <row r="498" spans="1:150" x14ac:dyDescent="0.25">
      <c r="A498" s="114">
        <v>495</v>
      </c>
      <c r="B498" s="114" t="s">
        <v>7224</v>
      </c>
      <c r="C498" s="80" t="s">
        <v>4550</v>
      </c>
      <c r="D498" s="30" t="s">
        <v>4551</v>
      </c>
      <c r="E498" s="30" t="s">
        <v>4552</v>
      </c>
      <c r="F498" s="33" t="s">
        <v>7201</v>
      </c>
      <c r="G498" s="30" t="s">
        <v>4553</v>
      </c>
      <c r="H498" s="143">
        <v>13.666</v>
      </c>
      <c r="I498" s="143">
        <v>15</v>
      </c>
      <c r="J498" s="143">
        <v>17</v>
      </c>
      <c r="K498" s="143" t="s">
        <v>5</v>
      </c>
      <c r="L498" s="143">
        <v>45.665999999999997</v>
      </c>
      <c r="M498" s="143">
        <v>65</v>
      </c>
      <c r="N498" s="40" t="s">
        <v>7314</v>
      </c>
      <c r="O498" s="40" t="s">
        <v>1593</v>
      </c>
      <c r="P498" s="13" t="str">
        <f t="shared" si="492"/>
        <v>2025EM1100495-MDSDF401</v>
      </c>
      <c r="Q498" s="40" t="str">
        <f t="shared" si="493"/>
        <v>0 missed</v>
      </c>
      <c r="R498" s="40" t="str">
        <f t="shared" si="494"/>
        <v>1 missed</v>
      </c>
      <c r="S498" s="40">
        <f t="shared" si="495"/>
        <v>3</v>
      </c>
      <c r="T498" s="40">
        <f t="shared" si="496"/>
        <v>0</v>
      </c>
      <c r="U498" s="41">
        <f t="shared" si="497"/>
        <v>1</v>
      </c>
      <c r="V498" s="41">
        <f t="shared" si="498"/>
        <v>0</v>
      </c>
      <c r="W498" s="40" t="str">
        <f t="shared" si="499"/>
        <v>1 missed</v>
      </c>
      <c r="X498" s="113">
        <f t="shared" si="500"/>
        <v>3</v>
      </c>
      <c r="Y498" s="13">
        <f t="shared" si="501"/>
        <v>0.75</v>
      </c>
      <c r="Z498" s="13" t="str">
        <f t="shared" si="502"/>
        <v>Q-3 A-0 || Q Total-3, A Total-1</v>
      </c>
      <c r="AA498" s="113" t="str" cm="1">
        <f t="array" ref="AA498">IFERROR(INDEX('Attendance-Slot-1'!$Q$2:$Q$1112,MATCH(1,('Attendance-Slot-1'!$A$2:$A$1112=$C498)*('Attendance-Slot-1'!$G$2:$G$1112=AA$2),0)),"No Data")</f>
        <v>No Data</v>
      </c>
      <c r="AB498" s="113" t="str" cm="1">
        <f t="array" ref="AB498">IFERROR(INDEX('Attendance-Slot-2'!$Q$2:$Q$2595,MATCH(1,('Attendance-Slot-2'!$A$2:$A$2595=$C498)*('Attendance-Slot-2'!$G$2:$G$2595=AA$2),0)),"No Data")</f>
        <v>P-S2_Online</v>
      </c>
      <c r="AC498" s="133">
        <f>VLOOKUP($P498,'Written Exam Marks'!$H:$Q,10,FALSE)</f>
        <v>15.5</v>
      </c>
      <c r="AD498" s="133">
        <f>VLOOKUP($P498,'Written Exam Marks'!$H:$Q,9,FALSE)</f>
        <v>35</v>
      </c>
      <c r="AE498" s="113" t="str">
        <f t="shared" si="503"/>
        <v>Present</v>
      </c>
      <c r="AF498" s="113" t="str">
        <f t="shared" si="504"/>
        <v>P-S2_Online</v>
      </c>
      <c r="AG498" s="146">
        <v>9.5</v>
      </c>
      <c r="AH498" s="146">
        <v>10</v>
      </c>
      <c r="AI498" s="146" t="s">
        <v>5</v>
      </c>
      <c r="AJ498" s="146">
        <v>10</v>
      </c>
      <c r="AK498" s="146">
        <v>10</v>
      </c>
      <c r="AL498" s="146" t="s">
        <v>5</v>
      </c>
      <c r="AM498" s="146">
        <v>39.5</v>
      </c>
      <c r="AN498" s="146">
        <v>60</v>
      </c>
      <c r="AO498" s="43" t="s">
        <v>7336</v>
      </c>
      <c r="AP498" s="43" t="s">
        <v>1598</v>
      </c>
      <c r="AQ498" s="50" t="str">
        <f t="shared" si="505"/>
        <v>2025EM1100495-MDSDF402</v>
      </c>
      <c r="AR498" s="43" t="str">
        <f t="shared" si="506"/>
        <v>2 missed</v>
      </c>
      <c r="AS498" s="47" t="s">
        <v>7342</v>
      </c>
      <c r="AT498" s="43">
        <f t="shared" si="507"/>
        <v>4</v>
      </c>
      <c r="AU498" s="48" t="s">
        <v>7342</v>
      </c>
      <c r="AV498" s="49">
        <f t="shared" si="508"/>
        <v>0.66666666666666663</v>
      </c>
      <c r="AW498" s="48" t="s">
        <v>7342</v>
      </c>
      <c r="AX498" s="43" t="str">
        <f t="shared" si="509"/>
        <v>2 missed</v>
      </c>
      <c r="AY498" s="42">
        <f t="shared" si="510"/>
        <v>4</v>
      </c>
      <c r="AZ498" s="50">
        <f t="shared" si="511"/>
        <v>0.66666666666666663</v>
      </c>
      <c r="BA498" s="50" t="str">
        <f t="shared" si="512"/>
        <v>Q-4 A-- || Q Total-6, A Total-0</v>
      </c>
      <c r="BB498" s="42" t="str" cm="1">
        <f t="array" ref="BB498">IFERROR(INDEX('Attendance-Slot-1'!$Q$2:$Q$1112,MATCH(1,('Attendance-Slot-1'!$A$2:$A$1112=$C498)*('Attendance-Slot-1'!$G$2:$G$1112=BB$2),0)),"No Data")</f>
        <v>No Data</v>
      </c>
      <c r="BC498" s="42" t="str" cm="1">
        <f t="array" ref="BC498">IFERROR(INDEX('Attendance-Slot-2'!$Q$2:$Q$2595,MATCH(1,('Attendance-Slot-2'!$A$2:$A$2595=$C498)*('Attendance-Slot-2'!$G$2:$G$2595=BB$2),0)),"No Data")</f>
        <v>P-S2_Online</v>
      </c>
      <c r="BD498" s="134">
        <f>VLOOKUP($AQ498,'Written Exam Marks'!$H:$Q,10,FALSE)</f>
        <v>23</v>
      </c>
      <c r="BE498" s="134">
        <f>VLOOKUP($AQ498,'Written Exam Marks'!$H:$Q,9,FALSE)</f>
        <v>40</v>
      </c>
      <c r="BF498" s="42" t="str">
        <f t="shared" si="513"/>
        <v>Present</v>
      </c>
      <c r="BG498" s="42" t="str">
        <f t="shared" si="514"/>
        <v>P-S2_Online</v>
      </c>
      <c r="BH498" s="147">
        <v>20</v>
      </c>
      <c r="BI498" s="147">
        <v>25</v>
      </c>
      <c r="BJ498" s="147">
        <v>45</v>
      </c>
      <c r="BK498" s="147">
        <v>60</v>
      </c>
      <c r="BL498" s="52" t="s">
        <v>3697</v>
      </c>
      <c r="BM498" s="52" t="s">
        <v>1606</v>
      </c>
      <c r="BN498" s="57" t="str">
        <f t="shared" si="515"/>
        <v>2025EM1100495-MDSDF403</v>
      </c>
      <c r="BO498" s="52" t="str">
        <f t="shared" si="516"/>
        <v>0 missed</v>
      </c>
      <c r="BP498" s="52" t="str">
        <f t="shared" si="517"/>
        <v>0 missed</v>
      </c>
      <c r="BQ498" s="52">
        <f t="shared" si="518"/>
        <v>1</v>
      </c>
      <c r="BR498" s="52">
        <f t="shared" si="519"/>
        <v>1</v>
      </c>
      <c r="BS498" s="56">
        <f t="shared" si="520"/>
        <v>1</v>
      </c>
      <c r="BT498" s="56">
        <f t="shared" si="521"/>
        <v>1</v>
      </c>
      <c r="BU498" s="52" t="str">
        <f t="shared" si="522"/>
        <v>0 missed</v>
      </c>
      <c r="BV498" s="51">
        <f t="shared" si="523"/>
        <v>2</v>
      </c>
      <c r="BW498" s="57">
        <f t="shared" si="524"/>
        <v>1</v>
      </c>
      <c r="BX498" s="57" t="str">
        <f t="shared" si="525"/>
        <v>Q-1 A-1 || Q Total-1, A Total-1</v>
      </c>
      <c r="BY498" s="51" t="str" cm="1">
        <f t="array" ref="BY498">IFERROR(INDEX('Attendance-Slot-1'!$Q$2:$Q$1112,MATCH(1,('Attendance-Slot-1'!$A$2:$A$1112=$C498)*('Attendance-Slot-1'!$G$2:$G$1112=BY$2),0)),"No Data")</f>
        <v>No Data</v>
      </c>
      <c r="BZ498" s="51" t="str" cm="1">
        <f t="array" ref="BZ498">IFERROR(INDEX('Attendance-Slot-2'!$Q$2:$Q$2595,MATCH(1,('Attendance-Slot-2'!$A$2:$A$2595=$C498)*('Attendance-Slot-2'!$G$2:$G$2595=BY$2),0)),"No Data")</f>
        <v>P-S2_Online</v>
      </c>
      <c r="CA498" s="135">
        <f>VLOOKUP($BN498,'Written Exam Marks'!$H:$Q,10,FALSE)</f>
        <v>16.5</v>
      </c>
      <c r="CB498" s="135">
        <f>VLOOKUP($BN498,'Written Exam Marks'!$H:$Q,9,FALSE)</f>
        <v>40</v>
      </c>
      <c r="CC498" s="51" t="str">
        <f t="shared" si="526"/>
        <v>Present</v>
      </c>
      <c r="CD498" s="51" t="str">
        <f t="shared" si="527"/>
        <v>P-S2_Online</v>
      </c>
      <c r="CE498" s="29" t="s">
        <v>5</v>
      </c>
      <c r="CF498" s="29" t="s">
        <v>5</v>
      </c>
      <c r="CG498" s="29">
        <v>16</v>
      </c>
      <c r="CH498" s="29">
        <v>16</v>
      </c>
      <c r="CI498" s="29">
        <v>60</v>
      </c>
      <c r="CJ498" s="61" t="s">
        <v>7343</v>
      </c>
      <c r="CK498" s="61" t="s">
        <v>1613</v>
      </c>
      <c r="CL498" s="10" t="str">
        <f t="shared" si="528"/>
        <v>2025EM1100495-MDSDF404</v>
      </c>
      <c r="CM498" s="61" t="str">
        <f t="shared" si="529"/>
        <v>2 missed</v>
      </c>
      <c r="CN498" s="61" t="str">
        <f t="shared" si="530"/>
        <v>0 missed</v>
      </c>
      <c r="CO498" s="111">
        <f t="shared" si="531"/>
        <v>0</v>
      </c>
      <c r="CP498" s="111">
        <f t="shared" si="532"/>
        <v>1</v>
      </c>
      <c r="CQ498" s="9">
        <f t="shared" si="533"/>
        <v>0</v>
      </c>
      <c r="CR498" s="9">
        <f t="shared" si="534"/>
        <v>1</v>
      </c>
      <c r="CS498" s="61" t="str">
        <f t="shared" si="535"/>
        <v>2 missed</v>
      </c>
      <c r="CT498" s="111">
        <f t="shared" si="536"/>
        <v>1</v>
      </c>
      <c r="CU498" s="10">
        <f t="shared" si="537"/>
        <v>0.33333333333333331</v>
      </c>
      <c r="CV498" s="10" t="str">
        <f t="shared" si="538"/>
        <v>Q-0 A-1 || Q Total-2, A Total-1</v>
      </c>
      <c r="CW498" s="111" t="str" cm="1">
        <f t="array" ref="CW498">IFERROR(INDEX('Attendance-Slot-1'!$Q$2:$Q$1112,MATCH(1,('Attendance-Slot-1'!$A$2:$A$1112=$C498)*('Attendance-Slot-1'!$G$2:$G$1112=CW$2),0)),"No Data")</f>
        <v>No Data</v>
      </c>
      <c r="CX498" s="111" t="str" cm="1">
        <f t="array" ref="CX498">IFERROR(INDEX('Attendance-Slot-2'!$Q$2:$Q$2595,MATCH(1,('Attendance-Slot-2'!$A$2:$A$2595=$C498)*('Attendance-Slot-2'!$G$2:$G$2595=CW$2),0)),"No Data")</f>
        <v>A-S2_Online</v>
      </c>
      <c r="CY498" s="136" t="e">
        <f>VLOOKUP($CL498,'Written Exam Marks'!$H:$Q,10,FALSE)</f>
        <v>#N/A</v>
      </c>
      <c r="CZ498" s="136" t="e">
        <f>VLOOKUP($CL498,'Written Exam Marks'!$H:$Q,9,FALSE)</f>
        <v>#N/A</v>
      </c>
      <c r="DA498" s="111" t="str">
        <f t="shared" si="539"/>
        <v>Absent</v>
      </c>
      <c r="DB498" s="111" t="str">
        <f t="shared" si="540"/>
        <v>A-S2_Online</v>
      </c>
      <c r="DC498" s="148" t="s">
        <v>5</v>
      </c>
      <c r="DD498" s="148" t="s">
        <v>5</v>
      </c>
      <c r="DE498" s="148" t="s">
        <v>5</v>
      </c>
      <c r="DF498" s="148">
        <v>13</v>
      </c>
      <c r="DG498" s="148">
        <v>16</v>
      </c>
      <c r="DH498" s="148">
        <v>29</v>
      </c>
      <c r="DI498" s="148">
        <v>65</v>
      </c>
      <c r="DJ498" s="66" t="s">
        <v>7351</v>
      </c>
      <c r="DK498" s="66" t="s">
        <v>1631</v>
      </c>
      <c r="DL498" s="68" t="str">
        <f t="shared" si="541"/>
        <v>2025EM1100495-MDSDF406</v>
      </c>
      <c r="DM498" s="66" t="str">
        <f t="shared" si="542"/>
        <v>3 missed</v>
      </c>
      <c r="DN498" s="66" t="str">
        <f t="shared" si="543"/>
        <v>0 missed</v>
      </c>
      <c r="DO498" s="62">
        <f t="shared" si="544"/>
        <v>0</v>
      </c>
      <c r="DP498" s="62">
        <f t="shared" si="545"/>
        <v>2</v>
      </c>
      <c r="DQ498" s="67">
        <f t="shared" si="546"/>
        <v>0</v>
      </c>
      <c r="DR498" s="67">
        <f t="shared" si="547"/>
        <v>1</v>
      </c>
      <c r="DS498" s="66" t="str">
        <f t="shared" si="548"/>
        <v>3 missed</v>
      </c>
      <c r="DT498" s="62">
        <f t="shared" si="549"/>
        <v>2</v>
      </c>
      <c r="DU498" s="68">
        <f t="shared" si="550"/>
        <v>0.4</v>
      </c>
      <c r="DV498" s="68" t="str">
        <f t="shared" si="551"/>
        <v>Q-0 A-2 || Q Total-3, A Total-2</v>
      </c>
      <c r="DW498" s="62" t="str" cm="1">
        <f t="array" ref="DW498">IFERROR(INDEX('Attendance-Slot-1'!$Q$2:$Q$1112,MATCH(1,('Attendance-Slot-1'!$A$2:$A$1112=$C498)*('Attendance-Slot-1'!$G$2:$G$1112=DW$2),0)),"No Data")</f>
        <v>No Data</v>
      </c>
      <c r="DX498" s="62" t="str" cm="1">
        <f t="array" ref="DX498">IFERROR(INDEX('Attendance-Slot-2'!$Q$2:$Q$2595,MATCH(1,('Attendance-Slot-2'!$A$2:$A$2595=$C498)*('Attendance-Slot-2'!$G$2:$G$2595=DW$2),0)),"No Data")</f>
        <v>P-S2_Online</v>
      </c>
      <c r="DY498" s="137">
        <f>VLOOKUP($DL498,'Written Exam Marks'!$H:$Q,10,FALSE)</f>
        <v>28.5</v>
      </c>
      <c r="DZ498" s="137">
        <f>VLOOKUP($DL498,'Written Exam Marks'!$H:$Q,9,FALSE)</f>
        <v>35</v>
      </c>
      <c r="EA498" s="62" t="str">
        <f t="shared" si="552"/>
        <v>Present</v>
      </c>
      <c r="EB498" s="62" t="str">
        <f t="shared" si="553"/>
        <v>P-S2_Online</v>
      </c>
      <c r="EC498" s="114" t="str">
        <f t="shared" si="490"/>
        <v>P-0, 
A-0, 
No Data-5</v>
      </c>
      <c r="ED498" s="114" t="str">
        <f t="shared" si="491"/>
        <v>P-4, 
A-1, 
No Data-0</v>
      </c>
      <c r="EE498" s="114" t="str">
        <f t="shared" si="554"/>
        <v>P-S2_Online</v>
      </c>
      <c r="EF498" s="114" t="str">
        <f t="shared" si="555"/>
        <v>P-S2_Online</v>
      </c>
      <c r="EG498" s="114" t="str">
        <f t="shared" si="556"/>
        <v>P-S2_Online</v>
      </c>
      <c r="EH498" s="114" t="str">
        <f t="shared" si="557"/>
        <v>A-S2_Online</v>
      </c>
      <c r="EI498" s="114" t="str">
        <f t="shared" si="558"/>
        <v>P-S2_Online</v>
      </c>
      <c r="EJ498" s="114" t="str">
        <f t="shared" si="559"/>
        <v>P-4, A-1, No Data-0</v>
      </c>
      <c r="EK498" s="114" t="s">
        <v>10453</v>
      </c>
      <c r="EL498" s="114">
        <v>28.5</v>
      </c>
      <c r="EM498" s="114">
        <v>10</v>
      </c>
      <c r="EN498" s="114" t="s">
        <v>10455</v>
      </c>
      <c r="EO498" s="114">
        <v>38.5</v>
      </c>
      <c r="EP498" s="114" t="s">
        <v>7217</v>
      </c>
      <c r="EQ498" s="114" t="s">
        <v>1031</v>
      </c>
      <c r="ER498" s="114" t="s">
        <v>4550</v>
      </c>
      <c r="ES498" s="114"/>
      <c r="ET498" s="30" t="s">
        <v>4550</v>
      </c>
    </row>
    <row r="499" spans="1:150" x14ac:dyDescent="0.25">
      <c r="A499" s="114">
        <v>496</v>
      </c>
      <c r="B499" s="114" t="s">
        <v>7224</v>
      </c>
      <c r="C499" s="80" t="s">
        <v>3400</v>
      </c>
      <c r="D499" s="30" t="s">
        <v>3401</v>
      </c>
      <c r="E499" s="30" t="s">
        <v>3402</v>
      </c>
      <c r="F499" s="33" t="s">
        <v>7201</v>
      </c>
      <c r="G499" s="30" t="s">
        <v>3403</v>
      </c>
      <c r="H499" s="143">
        <v>15</v>
      </c>
      <c r="I499" s="143">
        <v>15</v>
      </c>
      <c r="J499" s="143">
        <v>19</v>
      </c>
      <c r="K499" s="143">
        <v>15</v>
      </c>
      <c r="L499" s="143">
        <v>64</v>
      </c>
      <c r="M499" s="143">
        <v>65</v>
      </c>
      <c r="N499" s="40" t="s">
        <v>7314</v>
      </c>
      <c r="O499" s="40" t="s">
        <v>1593</v>
      </c>
      <c r="P499" s="13" t="str">
        <f t="shared" si="492"/>
        <v>2025EM1100496-MDSDF401</v>
      </c>
      <c r="Q499" s="40" t="str">
        <f t="shared" si="493"/>
        <v>0 missed</v>
      </c>
      <c r="R499" s="40" t="str">
        <f t="shared" si="494"/>
        <v>0 missed</v>
      </c>
      <c r="S499" s="40">
        <f t="shared" si="495"/>
        <v>3</v>
      </c>
      <c r="T499" s="40">
        <f t="shared" si="496"/>
        <v>1</v>
      </c>
      <c r="U499" s="41">
        <f t="shared" si="497"/>
        <v>1</v>
      </c>
      <c r="V499" s="41">
        <f t="shared" si="498"/>
        <v>1</v>
      </c>
      <c r="W499" s="40" t="str">
        <f t="shared" si="499"/>
        <v>0 missed</v>
      </c>
      <c r="X499" s="113">
        <f t="shared" si="500"/>
        <v>4</v>
      </c>
      <c r="Y499" s="13">
        <f t="shared" si="501"/>
        <v>1</v>
      </c>
      <c r="Z499" s="13" t="str">
        <f t="shared" si="502"/>
        <v>Q-3 A-1 || Q Total-3, A Total-1</v>
      </c>
      <c r="AA499" s="113" t="str" cm="1">
        <f t="array" ref="AA499">IFERROR(INDEX('Attendance-Slot-1'!$Q$2:$Q$1112,MATCH(1,('Attendance-Slot-1'!$A$2:$A$1112=$C499)*('Attendance-Slot-1'!$G$2:$G$1112=AA$2),0)),"No Data")</f>
        <v>No Data</v>
      </c>
      <c r="AB499" s="113" t="str" cm="1">
        <f t="array" ref="AB499">IFERROR(INDEX('Attendance-Slot-2'!$Q$2:$Q$2595,MATCH(1,('Attendance-Slot-2'!$A$2:$A$2595=$C499)*('Attendance-Slot-2'!$G$2:$G$2595=AA$2),0)),"No Data")</f>
        <v>P-S2_Onsite</v>
      </c>
      <c r="AC499" s="133">
        <f>VLOOKUP($P499,'Written Exam Marks'!$H:$Q,10,FALSE)</f>
        <v>34</v>
      </c>
      <c r="AD499" s="133">
        <f>VLOOKUP($P499,'Written Exam Marks'!$H:$Q,9,FALSE)</f>
        <v>35</v>
      </c>
      <c r="AE499" s="113" t="str">
        <f t="shared" si="503"/>
        <v>Present</v>
      </c>
      <c r="AF499" s="113" t="str">
        <f t="shared" si="504"/>
        <v>P-S2_Onsite</v>
      </c>
      <c r="AG499" s="146">
        <v>9.5</v>
      </c>
      <c r="AH499" s="146">
        <v>10</v>
      </c>
      <c r="AI499" s="146">
        <v>10</v>
      </c>
      <c r="AJ499" s="146">
        <v>10</v>
      </c>
      <c r="AK499" s="146">
        <v>10</v>
      </c>
      <c r="AL499" s="146" t="s">
        <v>5</v>
      </c>
      <c r="AM499" s="146">
        <v>49.5</v>
      </c>
      <c r="AN499" s="146">
        <v>60</v>
      </c>
      <c r="AO499" s="43" t="s">
        <v>7336</v>
      </c>
      <c r="AP499" s="43" t="s">
        <v>1598</v>
      </c>
      <c r="AQ499" s="50" t="str">
        <f t="shared" si="505"/>
        <v>2025EM1100496-MDSDF402</v>
      </c>
      <c r="AR499" s="43" t="str">
        <f t="shared" si="506"/>
        <v>1 missed</v>
      </c>
      <c r="AS499" s="47" t="s">
        <v>7342</v>
      </c>
      <c r="AT499" s="43">
        <f t="shared" si="507"/>
        <v>5</v>
      </c>
      <c r="AU499" s="48" t="s">
        <v>7342</v>
      </c>
      <c r="AV499" s="49">
        <f t="shared" si="508"/>
        <v>0.83333333333333337</v>
      </c>
      <c r="AW499" s="48" t="s">
        <v>7342</v>
      </c>
      <c r="AX499" s="43" t="str">
        <f t="shared" si="509"/>
        <v>1 missed</v>
      </c>
      <c r="AY499" s="42">
        <f t="shared" si="510"/>
        <v>5</v>
      </c>
      <c r="AZ499" s="50">
        <f t="shared" si="511"/>
        <v>0.83333333333333337</v>
      </c>
      <c r="BA499" s="50" t="str">
        <f t="shared" si="512"/>
        <v>Q-5 A-- || Q Total-6, A Total-0</v>
      </c>
      <c r="BB499" s="42" t="str" cm="1">
        <f t="array" ref="BB499">IFERROR(INDEX('Attendance-Slot-1'!$Q$2:$Q$1112,MATCH(1,('Attendance-Slot-1'!$A$2:$A$1112=$C499)*('Attendance-Slot-1'!$G$2:$G$1112=BB$2),0)),"No Data")</f>
        <v>P-S1_Onsite</v>
      </c>
      <c r="BC499" s="42" t="str" cm="1">
        <f t="array" ref="BC499">IFERROR(INDEX('Attendance-Slot-2'!$Q$2:$Q$2595,MATCH(1,('Attendance-Slot-2'!$A$2:$A$2595=$C499)*('Attendance-Slot-2'!$G$2:$G$2595=BB$2),0)),"No Data")</f>
        <v>No Data</v>
      </c>
      <c r="BD499" s="134">
        <f>VLOOKUP($AQ499,'Written Exam Marks'!$H:$Q,10,FALSE)</f>
        <v>30</v>
      </c>
      <c r="BE499" s="134">
        <f>VLOOKUP($AQ499,'Written Exam Marks'!$H:$Q,9,FALSE)</f>
        <v>40</v>
      </c>
      <c r="BF499" s="42" t="str">
        <f t="shared" si="513"/>
        <v>Present</v>
      </c>
      <c r="BG499" s="42" t="str">
        <f t="shared" si="514"/>
        <v>P-S1_Onsite</v>
      </c>
      <c r="BH499" s="147">
        <v>19</v>
      </c>
      <c r="BI499" s="147">
        <v>29</v>
      </c>
      <c r="BJ499" s="147">
        <v>48</v>
      </c>
      <c r="BK499" s="147">
        <v>60</v>
      </c>
      <c r="BL499" s="52" t="s">
        <v>3697</v>
      </c>
      <c r="BM499" s="52" t="s">
        <v>1606</v>
      </c>
      <c r="BN499" s="57" t="str">
        <f t="shared" si="515"/>
        <v>2025EM1100496-MDSDF403</v>
      </c>
      <c r="BO499" s="52" t="str">
        <f t="shared" si="516"/>
        <v>0 missed</v>
      </c>
      <c r="BP499" s="52" t="str">
        <f t="shared" si="517"/>
        <v>0 missed</v>
      </c>
      <c r="BQ499" s="52">
        <f t="shared" si="518"/>
        <v>1</v>
      </c>
      <c r="BR499" s="52">
        <f t="shared" si="519"/>
        <v>1</v>
      </c>
      <c r="BS499" s="56">
        <f t="shared" si="520"/>
        <v>1</v>
      </c>
      <c r="BT499" s="56">
        <f t="shared" si="521"/>
        <v>1</v>
      </c>
      <c r="BU499" s="52" t="str">
        <f t="shared" si="522"/>
        <v>0 missed</v>
      </c>
      <c r="BV499" s="51">
        <f t="shared" si="523"/>
        <v>2</v>
      </c>
      <c r="BW499" s="57">
        <f t="shared" si="524"/>
        <v>1</v>
      </c>
      <c r="BX499" s="57" t="str">
        <f t="shared" si="525"/>
        <v>Q-1 A-1 || Q Total-1, A Total-1</v>
      </c>
      <c r="BY499" s="51" t="str" cm="1">
        <f t="array" ref="BY499">IFERROR(INDEX('Attendance-Slot-1'!$Q$2:$Q$1112,MATCH(1,('Attendance-Slot-1'!$A$2:$A$1112=$C499)*('Attendance-Slot-1'!$G$2:$G$1112=BY$2),0)),"No Data")</f>
        <v>No Data</v>
      </c>
      <c r="BZ499" s="51" t="str" cm="1">
        <f t="array" ref="BZ499">IFERROR(INDEX('Attendance-Slot-2'!$Q$2:$Q$2595,MATCH(1,('Attendance-Slot-2'!$A$2:$A$2595=$C499)*('Attendance-Slot-2'!$G$2:$G$2595=BY$2),0)),"No Data")</f>
        <v>P-S2_Onsite</v>
      </c>
      <c r="CA499" s="135">
        <f>VLOOKUP($BN499,'Written Exam Marks'!$H:$Q,10,FALSE)</f>
        <v>29.5</v>
      </c>
      <c r="CB499" s="135">
        <f>VLOOKUP($BN499,'Written Exam Marks'!$H:$Q,9,FALSE)</f>
        <v>40</v>
      </c>
      <c r="CC499" s="51" t="str">
        <f t="shared" si="526"/>
        <v>Present</v>
      </c>
      <c r="CD499" s="51" t="str">
        <f t="shared" si="527"/>
        <v>P-S2_Onsite</v>
      </c>
      <c r="CE499" s="29">
        <v>20</v>
      </c>
      <c r="CF499" s="29">
        <v>20</v>
      </c>
      <c r="CG499" s="29">
        <v>19</v>
      </c>
      <c r="CH499" s="29">
        <v>59</v>
      </c>
      <c r="CI499" s="29">
        <v>60</v>
      </c>
      <c r="CJ499" s="61" t="s">
        <v>7343</v>
      </c>
      <c r="CK499" s="61" t="s">
        <v>1613</v>
      </c>
      <c r="CL499" s="10" t="str">
        <f t="shared" si="528"/>
        <v>2025EM1100496-MDSDF404</v>
      </c>
      <c r="CM499" s="61" t="str">
        <f t="shared" si="529"/>
        <v>0 missed</v>
      </c>
      <c r="CN499" s="61" t="str">
        <f t="shared" si="530"/>
        <v>0 missed</v>
      </c>
      <c r="CO499" s="111">
        <f t="shared" si="531"/>
        <v>2</v>
      </c>
      <c r="CP499" s="111">
        <f t="shared" si="532"/>
        <v>1</v>
      </c>
      <c r="CQ499" s="9">
        <f t="shared" si="533"/>
        <v>1</v>
      </c>
      <c r="CR499" s="9">
        <f t="shared" si="534"/>
        <v>1</v>
      </c>
      <c r="CS499" s="61" t="str">
        <f t="shared" si="535"/>
        <v>0 missed</v>
      </c>
      <c r="CT499" s="111">
        <f t="shared" si="536"/>
        <v>3</v>
      </c>
      <c r="CU499" s="10">
        <f t="shared" si="537"/>
        <v>1</v>
      </c>
      <c r="CV499" s="10" t="str">
        <f t="shared" si="538"/>
        <v>Q-2 A-1 || Q Total-2, A Total-1</v>
      </c>
      <c r="CW499" s="111" t="str" cm="1">
        <f t="array" ref="CW499">IFERROR(INDEX('Attendance-Slot-1'!$Q$2:$Q$1112,MATCH(1,('Attendance-Slot-1'!$A$2:$A$1112=$C499)*('Attendance-Slot-1'!$G$2:$G$1112=CW$2),0)),"No Data")</f>
        <v>P-S1_Onsite</v>
      </c>
      <c r="CX499" s="111" t="str" cm="1">
        <f t="array" ref="CX499">IFERROR(INDEX('Attendance-Slot-2'!$Q$2:$Q$2595,MATCH(1,('Attendance-Slot-2'!$A$2:$A$2595=$C499)*('Attendance-Slot-2'!$G$2:$G$2595=CW$2),0)),"No Data")</f>
        <v>No Data</v>
      </c>
      <c r="CY499" s="136">
        <f>VLOOKUP($CL499,'Written Exam Marks'!$H:$Q,10,FALSE)</f>
        <v>34</v>
      </c>
      <c r="CZ499" s="136">
        <f>VLOOKUP($CL499,'Written Exam Marks'!$H:$Q,9,FALSE)</f>
        <v>40</v>
      </c>
      <c r="DA499" s="111" t="str">
        <f t="shared" si="539"/>
        <v>Present</v>
      </c>
      <c r="DB499" s="111" t="str">
        <f t="shared" si="540"/>
        <v>P-S1_Onsite</v>
      </c>
      <c r="DC499" s="148">
        <v>7.5</v>
      </c>
      <c r="DD499" s="148">
        <v>7.75</v>
      </c>
      <c r="DE499" s="148">
        <v>9</v>
      </c>
      <c r="DF499" s="148">
        <v>12</v>
      </c>
      <c r="DG499" s="148">
        <v>18</v>
      </c>
      <c r="DH499" s="148">
        <v>54.25</v>
      </c>
      <c r="DI499" s="148">
        <v>65</v>
      </c>
      <c r="DJ499" s="66" t="s">
        <v>7351</v>
      </c>
      <c r="DK499" s="66" t="s">
        <v>1631</v>
      </c>
      <c r="DL499" s="68" t="str">
        <f t="shared" si="541"/>
        <v>2025EM1100496-MDSDF406</v>
      </c>
      <c r="DM499" s="66" t="str">
        <f t="shared" si="542"/>
        <v>0 missed</v>
      </c>
      <c r="DN499" s="66" t="str">
        <f t="shared" si="543"/>
        <v>0 missed</v>
      </c>
      <c r="DO499" s="62">
        <f t="shared" si="544"/>
        <v>3</v>
      </c>
      <c r="DP499" s="62">
        <f t="shared" si="545"/>
        <v>2</v>
      </c>
      <c r="DQ499" s="67">
        <f t="shared" si="546"/>
        <v>1</v>
      </c>
      <c r="DR499" s="67">
        <f t="shared" si="547"/>
        <v>1</v>
      </c>
      <c r="DS499" s="66" t="str">
        <f t="shared" si="548"/>
        <v>0 missed</v>
      </c>
      <c r="DT499" s="62">
        <f t="shared" si="549"/>
        <v>5</v>
      </c>
      <c r="DU499" s="68">
        <f t="shared" si="550"/>
        <v>1</v>
      </c>
      <c r="DV499" s="68" t="str">
        <f t="shared" si="551"/>
        <v>Q-3 A-2 || Q Total-3, A Total-2</v>
      </c>
      <c r="DW499" s="62" t="str" cm="1">
        <f t="array" ref="DW499">IFERROR(INDEX('Attendance-Slot-1'!$Q$2:$Q$1112,MATCH(1,('Attendance-Slot-1'!$A$2:$A$1112=$C499)*('Attendance-Slot-1'!$G$2:$G$1112=DW$2),0)),"No Data")</f>
        <v>No Data</v>
      </c>
      <c r="DX499" s="62" t="str" cm="1">
        <f t="array" ref="DX499">IFERROR(INDEX('Attendance-Slot-2'!$Q$2:$Q$2595,MATCH(1,('Attendance-Slot-2'!$A$2:$A$2595=$C499)*('Attendance-Slot-2'!$G$2:$G$2595=DW$2),0)),"No Data")</f>
        <v>P-S2_Onsite</v>
      </c>
      <c r="DY499" s="137">
        <f>VLOOKUP($DL499,'Written Exam Marks'!$H:$Q,10,FALSE)</f>
        <v>17</v>
      </c>
      <c r="DZ499" s="137">
        <f>VLOOKUP($DL499,'Written Exam Marks'!$H:$Q,9,FALSE)</f>
        <v>35</v>
      </c>
      <c r="EA499" s="62" t="str">
        <f t="shared" si="552"/>
        <v>Present</v>
      </c>
      <c r="EB499" s="62" t="str">
        <f t="shared" si="553"/>
        <v>P-S2_Onsite</v>
      </c>
      <c r="EC499" s="114" t="str">
        <f t="shared" si="490"/>
        <v>P-2, 
A-0, 
No Data-3</v>
      </c>
      <c r="ED499" s="114" t="str">
        <f t="shared" si="491"/>
        <v>P-3, 
A-0, 
No Data-2</v>
      </c>
      <c r="EE499" s="114" t="str">
        <f t="shared" si="554"/>
        <v>P-S2_Onsite</v>
      </c>
      <c r="EF499" s="114" t="str">
        <f t="shared" si="555"/>
        <v>P-S1_Onsite</v>
      </c>
      <c r="EG499" s="114" t="str">
        <f t="shared" si="556"/>
        <v>P-S2_Onsite</v>
      </c>
      <c r="EH499" s="114" t="str">
        <f t="shared" si="557"/>
        <v>P-S1_Onsite</v>
      </c>
      <c r="EI499" s="114" t="str">
        <f t="shared" si="558"/>
        <v>P-S2_Onsite</v>
      </c>
      <c r="EJ499" s="114" t="str">
        <f t="shared" si="559"/>
        <v>P-5, A-0, No Data-0</v>
      </c>
      <c r="EK499" s="114" t="s">
        <v>10453</v>
      </c>
      <c r="EL499" s="114">
        <v>29.5</v>
      </c>
      <c r="EM499" s="114">
        <v>9</v>
      </c>
      <c r="EN499" s="114">
        <v>51</v>
      </c>
      <c r="EO499" s="114">
        <v>89.5</v>
      </c>
      <c r="EP499" s="114" t="s">
        <v>7217</v>
      </c>
      <c r="EQ499" s="114" t="s">
        <v>1054</v>
      </c>
      <c r="ER499" s="114" t="s">
        <v>3400</v>
      </c>
      <c r="ES499" s="114"/>
      <c r="ET499" s="30" t="s">
        <v>3400</v>
      </c>
    </row>
    <row r="500" spans="1:150" x14ac:dyDescent="0.25">
      <c r="A500" s="114">
        <v>497</v>
      </c>
      <c r="B500" s="114" t="s">
        <v>7224</v>
      </c>
      <c r="C500" s="80" t="s">
        <v>3406</v>
      </c>
      <c r="D500" s="30" t="s">
        <v>3407</v>
      </c>
      <c r="E500" s="30" t="s">
        <v>3408</v>
      </c>
      <c r="F500" s="33" t="s">
        <v>7201</v>
      </c>
      <c r="G500" s="30" t="s">
        <v>3409</v>
      </c>
      <c r="H500" s="143">
        <v>14.667</v>
      </c>
      <c r="I500" s="143">
        <v>15</v>
      </c>
      <c r="J500" s="143">
        <v>17</v>
      </c>
      <c r="K500" s="143">
        <v>15</v>
      </c>
      <c r="L500" s="143">
        <v>61.667000000000002</v>
      </c>
      <c r="M500" s="143">
        <v>65</v>
      </c>
      <c r="N500" s="40" t="s">
        <v>7314</v>
      </c>
      <c r="O500" s="40" t="s">
        <v>1593</v>
      </c>
      <c r="P500" s="13" t="str">
        <f t="shared" si="492"/>
        <v>2025EM1100497-MDSDF401</v>
      </c>
      <c r="Q500" s="40" t="str">
        <f t="shared" si="493"/>
        <v>0 missed</v>
      </c>
      <c r="R500" s="40" t="str">
        <f t="shared" si="494"/>
        <v>0 missed</v>
      </c>
      <c r="S500" s="40">
        <f t="shared" si="495"/>
        <v>3</v>
      </c>
      <c r="T500" s="40">
        <f t="shared" si="496"/>
        <v>1</v>
      </c>
      <c r="U500" s="41">
        <f t="shared" si="497"/>
        <v>1</v>
      </c>
      <c r="V500" s="41">
        <f t="shared" si="498"/>
        <v>1</v>
      </c>
      <c r="W500" s="40" t="str">
        <f t="shared" si="499"/>
        <v>0 missed</v>
      </c>
      <c r="X500" s="113">
        <f t="shared" si="500"/>
        <v>4</v>
      </c>
      <c r="Y500" s="13">
        <f t="shared" si="501"/>
        <v>1</v>
      </c>
      <c r="Z500" s="13" t="str">
        <f t="shared" si="502"/>
        <v>Q-3 A-1 || Q Total-3, A Total-1</v>
      </c>
      <c r="AA500" s="113" t="str" cm="1">
        <f t="array" ref="AA500">IFERROR(INDEX('Attendance-Slot-1'!$Q$2:$Q$1112,MATCH(1,('Attendance-Slot-1'!$A$2:$A$1112=$C500)*('Attendance-Slot-1'!$G$2:$G$1112=AA$2),0)),"No Data")</f>
        <v>P-S1_Onsite</v>
      </c>
      <c r="AB500" s="113" t="str" cm="1">
        <f t="array" ref="AB500">IFERROR(INDEX('Attendance-Slot-2'!$Q$2:$Q$2595,MATCH(1,('Attendance-Slot-2'!$A$2:$A$2595=$C500)*('Attendance-Slot-2'!$G$2:$G$2595=AA$2),0)),"No Data")</f>
        <v>No Data</v>
      </c>
      <c r="AC500" s="133">
        <f>VLOOKUP($P500,'Written Exam Marks'!$H:$Q,10,FALSE)</f>
        <v>20.5</v>
      </c>
      <c r="AD500" s="133">
        <f>VLOOKUP($P500,'Written Exam Marks'!$H:$Q,9,FALSE)</f>
        <v>35</v>
      </c>
      <c r="AE500" s="113" t="str">
        <f t="shared" si="503"/>
        <v>Present</v>
      </c>
      <c r="AF500" s="113" t="str">
        <f t="shared" si="504"/>
        <v>P-S1_Onsite</v>
      </c>
      <c r="AG500" s="146">
        <v>9.5</v>
      </c>
      <c r="AH500" s="146">
        <v>10</v>
      </c>
      <c r="AI500" s="146">
        <v>10</v>
      </c>
      <c r="AJ500" s="146">
        <v>10</v>
      </c>
      <c r="AK500" s="146">
        <v>10</v>
      </c>
      <c r="AL500" s="146">
        <v>10</v>
      </c>
      <c r="AM500" s="146">
        <v>59.5</v>
      </c>
      <c r="AN500" s="146">
        <v>60</v>
      </c>
      <c r="AO500" s="43" t="s">
        <v>7336</v>
      </c>
      <c r="AP500" s="43" t="s">
        <v>1598</v>
      </c>
      <c r="AQ500" s="50" t="str">
        <f t="shared" si="505"/>
        <v>2025EM1100497-MDSDF402</v>
      </c>
      <c r="AR500" s="43" t="str">
        <f t="shared" si="506"/>
        <v>0 missed</v>
      </c>
      <c r="AS500" s="47" t="s">
        <v>7342</v>
      </c>
      <c r="AT500" s="43">
        <f t="shared" si="507"/>
        <v>6</v>
      </c>
      <c r="AU500" s="48" t="s">
        <v>7342</v>
      </c>
      <c r="AV500" s="49">
        <f t="shared" si="508"/>
        <v>1</v>
      </c>
      <c r="AW500" s="48" t="s">
        <v>7342</v>
      </c>
      <c r="AX500" s="43" t="str">
        <f t="shared" si="509"/>
        <v>0 missed</v>
      </c>
      <c r="AY500" s="42">
        <f t="shared" si="510"/>
        <v>6</v>
      </c>
      <c r="AZ500" s="50">
        <f t="shared" si="511"/>
        <v>1</v>
      </c>
      <c r="BA500" s="50" t="str">
        <f t="shared" si="512"/>
        <v>Q-6 A-- || Q Total-6, A Total-0</v>
      </c>
      <c r="BB500" s="42" t="str" cm="1">
        <f t="array" ref="BB500">IFERROR(INDEX('Attendance-Slot-1'!$Q$2:$Q$1112,MATCH(1,('Attendance-Slot-1'!$A$2:$A$1112=$C500)*('Attendance-Slot-1'!$G$2:$G$1112=BB$2),0)),"No Data")</f>
        <v>P-S1_Onsite</v>
      </c>
      <c r="BC500" s="42" t="str" cm="1">
        <f t="array" ref="BC500">IFERROR(INDEX('Attendance-Slot-2'!$Q$2:$Q$2595,MATCH(1,('Attendance-Slot-2'!$A$2:$A$2595=$C500)*('Attendance-Slot-2'!$G$2:$G$2595=BB$2),0)),"No Data")</f>
        <v>No Data</v>
      </c>
      <c r="BD500" s="134">
        <f>VLOOKUP($AQ500,'Written Exam Marks'!$H:$Q,10,FALSE)</f>
        <v>24</v>
      </c>
      <c r="BE500" s="134">
        <f>VLOOKUP($AQ500,'Written Exam Marks'!$H:$Q,9,FALSE)</f>
        <v>40</v>
      </c>
      <c r="BF500" s="42" t="str">
        <f t="shared" si="513"/>
        <v>Present</v>
      </c>
      <c r="BG500" s="42" t="str">
        <f t="shared" si="514"/>
        <v>P-S1_Onsite</v>
      </c>
      <c r="BH500" s="147">
        <v>17</v>
      </c>
      <c r="BI500" s="147">
        <v>24</v>
      </c>
      <c r="BJ500" s="147">
        <v>41</v>
      </c>
      <c r="BK500" s="147">
        <v>60</v>
      </c>
      <c r="BL500" s="52" t="s">
        <v>3697</v>
      </c>
      <c r="BM500" s="52" t="s">
        <v>1606</v>
      </c>
      <c r="BN500" s="57" t="str">
        <f t="shared" si="515"/>
        <v>2025EM1100497-MDSDF403</v>
      </c>
      <c r="BO500" s="52" t="str">
        <f t="shared" si="516"/>
        <v>0 missed</v>
      </c>
      <c r="BP500" s="52" t="str">
        <f t="shared" si="517"/>
        <v>0 missed</v>
      </c>
      <c r="BQ500" s="52">
        <f t="shared" si="518"/>
        <v>1</v>
      </c>
      <c r="BR500" s="52">
        <f t="shared" si="519"/>
        <v>1</v>
      </c>
      <c r="BS500" s="56">
        <f t="shared" si="520"/>
        <v>1</v>
      </c>
      <c r="BT500" s="56">
        <f t="shared" si="521"/>
        <v>1</v>
      </c>
      <c r="BU500" s="52" t="str">
        <f t="shared" si="522"/>
        <v>0 missed</v>
      </c>
      <c r="BV500" s="51">
        <f t="shared" si="523"/>
        <v>2</v>
      </c>
      <c r="BW500" s="57">
        <f t="shared" si="524"/>
        <v>1</v>
      </c>
      <c r="BX500" s="57" t="str">
        <f t="shared" si="525"/>
        <v>Q-1 A-1 || Q Total-1, A Total-1</v>
      </c>
      <c r="BY500" s="51" t="str" cm="1">
        <f t="array" ref="BY500">IFERROR(INDEX('Attendance-Slot-1'!$Q$2:$Q$1112,MATCH(1,('Attendance-Slot-1'!$A$2:$A$1112=$C500)*('Attendance-Slot-1'!$G$2:$G$1112=BY$2),0)),"No Data")</f>
        <v>P-S1_Onsite</v>
      </c>
      <c r="BZ500" s="51" t="str" cm="1">
        <f t="array" ref="BZ500">IFERROR(INDEX('Attendance-Slot-2'!$Q$2:$Q$2595,MATCH(1,('Attendance-Slot-2'!$A$2:$A$2595=$C500)*('Attendance-Slot-2'!$G$2:$G$2595=BY$2),0)),"No Data")</f>
        <v>No Data</v>
      </c>
      <c r="CA500" s="135">
        <f>VLOOKUP($BN500,'Written Exam Marks'!$H:$Q,10,FALSE)</f>
        <v>26.5</v>
      </c>
      <c r="CB500" s="135">
        <f>VLOOKUP($BN500,'Written Exam Marks'!$H:$Q,9,FALSE)</f>
        <v>40</v>
      </c>
      <c r="CC500" s="51" t="str">
        <f t="shared" si="526"/>
        <v>Present</v>
      </c>
      <c r="CD500" s="51" t="str">
        <f t="shared" si="527"/>
        <v>P-S1_Onsite</v>
      </c>
      <c r="CE500" s="29">
        <v>17</v>
      </c>
      <c r="CF500" s="29">
        <v>19</v>
      </c>
      <c r="CG500" s="29">
        <v>18</v>
      </c>
      <c r="CH500" s="29">
        <v>54</v>
      </c>
      <c r="CI500" s="29">
        <v>60</v>
      </c>
      <c r="CJ500" s="61" t="s">
        <v>7343</v>
      </c>
      <c r="CK500" s="61" t="s">
        <v>1613</v>
      </c>
      <c r="CL500" s="10" t="str">
        <f t="shared" si="528"/>
        <v>2025EM1100497-MDSDF404</v>
      </c>
      <c r="CM500" s="61" t="str">
        <f t="shared" si="529"/>
        <v>0 missed</v>
      </c>
      <c r="CN500" s="61" t="str">
        <f t="shared" si="530"/>
        <v>0 missed</v>
      </c>
      <c r="CO500" s="111">
        <f t="shared" si="531"/>
        <v>2</v>
      </c>
      <c r="CP500" s="111">
        <f t="shared" si="532"/>
        <v>1</v>
      </c>
      <c r="CQ500" s="9">
        <f t="shared" si="533"/>
        <v>1</v>
      </c>
      <c r="CR500" s="9">
        <f t="shared" si="534"/>
        <v>1</v>
      </c>
      <c r="CS500" s="61" t="str">
        <f t="shared" si="535"/>
        <v>0 missed</v>
      </c>
      <c r="CT500" s="111">
        <f t="shared" si="536"/>
        <v>3</v>
      </c>
      <c r="CU500" s="10">
        <f t="shared" si="537"/>
        <v>1</v>
      </c>
      <c r="CV500" s="10" t="str">
        <f t="shared" si="538"/>
        <v>Q-2 A-1 || Q Total-2, A Total-1</v>
      </c>
      <c r="CW500" s="111" t="str" cm="1">
        <f t="array" ref="CW500">IFERROR(INDEX('Attendance-Slot-1'!$Q$2:$Q$1112,MATCH(1,('Attendance-Slot-1'!$A$2:$A$1112=$C500)*('Attendance-Slot-1'!$G$2:$G$1112=CW$2),0)),"No Data")</f>
        <v>P-S1_Onsite</v>
      </c>
      <c r="CX500" s="111" t="str" cm="1">
        <f t="array" ref="CX500">IFERROR(INDEX('Attendance-Slot-2'!$Q$2:$Q$2595,MATCH(1,('Attendance-Slot-2'!$A$2:$A$2595=$C500)*('Attendance-Slot-2'!$G$2:$G$2595=CW$2),0)),"No Data")</f>
        <v>No Data</v>
      </c>
      <c r="CY500" s="136">
        <f>VLOOKUP($CL500,'Written Exam Marks'!$H:$Q,10,FALSE)</f>
        <v>29.5</v>
      </c>
      <c r="CZ500" s="136">
        <f>VLOOKUP($CL500,'Written Exam Marks'!$H:$Q,9,FALSE)</f>
        <v>40</v>
      </c>
      <c r="DA500" s="111" t="str">
        <f t="shared" si="539"/>
        <v>Present</v>
      </c>
      <c r="DB500" s="111" t="str">
        <f t="shared" si="540"/>
        <v>P-S1_Onsite</v>
      </c>
      <c r="DC500" s="148">
        <v>4.5</v>
      </c>
      <c r="DD500" s="148">
        <v>7.625</v>
      </c>
      <c r="DE500" s="148">
        <v>9</v>
      </c>
      <c r="DF500" s="148">
        <v>19</v>
      </c>
      <c r="DG500" s="148">
        <v>18</v>
      </c>
      <c r="DH500" s="148">
        <v>58.125</v>
      </c>
      <c r="DI500" s="148">
        <v>65</v>
      </c>
      <c r="DJ500" s="66" t="s">
        <v>7351</v>
      </c>
      <c r="DK500" s="66" t="s">
        <v>1631</v>
      </c>
      <c r="DL500" s="68" t="str">
        <f t="shared" si="541"/>
        <v>2025EM1100497-MDSDF406</v>
      </c>
      <c r="DM500" s="66" t="str">
        <f t="shared" si="542"/>
        <v>0 missed</v>
      </c>
      <c r="DN500" s="66" t="str">
        <f t="shared" si="543"/>
        <v>0 missed</v>
      </c>
      <c r="DO500" s="62">
        <f t="shared" si="544"/>
        <v>3</v>
      </c>
      <c r="DP500" s="62">
        <f t="shared" si="545"/>
        <v>2</v>
      </c>
      <c r="DQ500" s="67">
        <f t="shared" si="546"/>
        <v>1</v>
      </c>
      <c r="DR500" s="67">
        <f t="shared" si="547"/>
        <v>1</v>
      </c>
      <c r="DS500" s="66" t="str">
        <f t="shared" si="548"/>
        <v>0 missed</v>
      </c>
      <c r="DT500" s="62">
        <f t="shared" si="549"/>
        <v>5</v>
      </c>
      <c r="DU500" s="68">
        <f t="shared" si="550"/>
        <v>1</v>
      </c>
      <c r="DV500" s="68" t="str">
        <f t="shared" si="551"/>
        <v>Q-3 A-2 || Q Total-3, A Total-2</v>
      </c>
      <c r="DW500" s="62" t="str" cm="1">
        <f t="array" ref="DW500">IFERROR(INDEX('Attendance-Slot-1'!$Q$2:$Q$1112,MATCH(1,('Attendance-Slot-1'!$A$2:$A$1112=$C500)*('Attendance-Slot-1'!$G$2:$G$1112=DW$2),0)),"No Data")</f>
        <v>P-S1_Onsite</v>
      </c>
      <c r="DX500" s="62" t="str" cm="1">
        <f t="array" ref="DX500">IFERROR(INDEX('Attendance-Slot-2'!$Q$2:$Q$2595,MATCH(1,('Attendance-Slot-2'!$A$2:$A$2595=$C500)*('Attendance-Slot-2'!$G$2:$G$2595=DW$2),0)),"No Data")</f>
        <v>No Data</v>
      </c>
      <c r="DY500" s="137">
        <f>VLOOKUP($DL500,'Written Exam Marks'!$H:$Q,10,FALSE)</f>
        <v>32</v>
      </c>
      <c r="DZ500" s="137">
        <f>VLOOKUP($DL500,'Written Exam Marks'!$H:$Q,9,FALSE)</f>
        <v>35</v>
      </c>
      <c r="EA500" s="62" t="str">
        <f t="shared" si="552"/>
        <v>Present</v>
      </c>
      <c r="EB500" s="62" t="str">
        <f t="shared" si="553"/>
        <v>P-S1_Onsite</v>
      </c>
      <c r="EC500" s="114" t="str">
        <f t="shared" si="490"/>
        <v>P-5, 
A-0, 
No Data-0</v>
      </c>
      <c r="ED500" s="114" t="str">
        <f t="shared" si="491"/>
        <v>P-0, 
A-0, 
No Data-5</v>
      </c>
      <c r="EE500" s="114" t="str">
        <f t="shared" si="554"/>
        <v>P-S1_Onsite</v>
      </c>
      <c r="EF500" s="114" t="str">
        <f t="shared" si="555"/>
        <v>P-S1_Onsite</v>
      </c>
      <c r="EG500" s="114" t="str">
        <f t="shared" si="556"/>
        <v>P-S1_Onsite</v>
      </c>
      <c r="EH500" s="114" t="str">
        <f t="shared" si="557"/>
        <v>P-S1_Onsite</v>
      </c>
      <c r="EI500" s="114" t="str">
        <f t="shared" si="558"/>
        <v>P-S1_Onsite</v>
      </c>
      <c r="EJ500" s="114" t="str">
        <f t="shared" si="559"/>
        <v>P-5, A-0, No Data-0</v>
      </c>
      <c r="EK500" s="114" t="s">
        <v>10453</v>
      </c>
      <c r="EL500" s="114">
        <v>21.5</v>
      </c>
      <c r="EM500" s="114">
        <v>10</v>
      </c>
      <c r="EN500" s="114">
        <v>57</v>
      </c>
      <c r="EO500" s="114">
        <v>88.5</v>
      </c>
      <c r="EP500" s="114" t="s">
        <v>7217</v>
      </c>
      <c r="EQ500" s="114" t="s">
        <v>1054</v>
      </c>
      <c r="ER500" s="114" t="s">
        <v>3406</v>
      </c>
      <c r="ES500" s="114"/>
      <c r="ET500" s="30" t="s">
        <v>3406</v>
      </c>
    </row>
    <row r="501" spans="1:150" x14ac:dyDescent="0.25">
      <c r="A501" s="114">
        <v>498</v>
      </c>
      <c r="B501" s="114" t="s">
        <v>7224</v>
      </c>
      <c r="C501" s="80" t="s">
        <v>3415</v>
      </c>
      <c r="D501" s="30" t="s">
        <v>3416</v>
      </c>
      <c r="E501" s="30" t="s">
        <v>3417</v>
      </c>
      <c r="F501" s="33" t="s">
        <v>7202</v>
      </c>
      <c r="G501" s="30" t="s">
        <v>3418</v>
      </c>
      <c r="H501" s="143">
        <v>15</v>
      </c>
      <c r="I501" s="143">
        <v>15</v>
      </c>
      <c r="J501" s="143">
        <v>20</v>
      </c>
      <c r="K501" s="143">
        <v>15</v>
      </c>
      <c r="L501" s="143">
        <v>65</v>
      </c>
      <c r="M501" s="143">
        <v>65</v>
      </c>
      <c r="N501" s="40" t="s">
        <v>7314</v>
      </c>
      <c r="O501" s="40" t="s">
        <v>1593</v>
      </c>
      <c r="P501" s="13" t="str">
        <f t="shared" si="492"/>
        <v>2025EM1100498-MDSDF401</v>
      </c>
      <c r="Q501" s="40" t="str">
        <f t="shared" si="493"/>
        <v>0 missed</v>
      </c>
      <c r="R501" s="40" t="str">
        <f t="shared" si="494"/>
        <v>0 missed</v>
      </c>
      <c r="S501" s="40">
        <f t="shared" si="495"/>
        <v>3</v>
      </c>
      <c r="T501" s="40">
        <f t="shared" si="496"/>
        <v>1</v>
      </c>
      <c r="U501" s="41">
        <f t="shared" si="497"/>
        <v>1</v>
      </c>
      <c r="V501" s="41">
        <f t="shared" si="498"/>
        <v>1</v>
      </c>
      <c r="W501" s="40" t="str">
        <f t="shared" si="499"/>
        <v>0 missed</v>
      </c>
      <c r="X501" s="113">
        <f t="shared" si="500"/>
        <v>4</v>
      </c>
      <c r="Y501" s="13">
        <f t="shared" si="501"/>
        <v>1</v>
      </c>
      <c r="Z501" s="13" t="str">
        <f t="shared" si="502"/>
        <v>Q-3 A-1 || Q Total-3, A Total-1</v>
      </c>
      <c r="AA501" s="113" t="str" cm="1">
        <f t="array" ref="AA501">IFERROR(INDEX('Attendance-Slot-1'!$Q$2:$Q$1112,MATCH(1,('Attendance-Slot-1'!$A$2:$A$1112=$C501)*('Attendance-Slot-1'!$G$2:$G$1112=AA$2),0)),"No Data")</f>
        <v>P-S1_Onsite</v>
      </c>
      <c r="AB501" s="113" t="str" cm="1">
        <f t="array" ref="AB501">IFERROR(INDEX('Attendance-Slot-2'!$Q$2:$Q$2595,MATCH(1,('Attendance-Slot-2'!$A$2:$A$2595=$C501)*('Attendance-Slot-2'!$G$2:$G$2595=AA$2),0)),"No Data")</f>
        <v>No Data</v>
      </c>
      <c r="AC501" s="133">
        <f>VLOOKUP($P501,'Written Exam Marks'!$H:$Q,10,FALSE)</f>
        <v>20.5</v>
      </c>
      <c r="AD501" s="133">
        <f>VLOOKUP($P501,'Written Exam Marks'!$H:$Q,9,FALSE)</f>
        <v>35</v>
      </c>
      <c r="AE501" s="113" t="str">
        <f t="shared" si="503"/>
        <v>Present</v>
      </c>
      <c r="AF501" s="113" t="str">
        <f t="shared" si="504"/>
        <v>P-S1_Onsite</v>
      </c>
      <c r="AG501" s="146">
        <v>9.5</v>
      </c>
      <c r="AH501" s="146">
        <v>9.5</v>
      </c>
      <c r="AI501" s="146">
        <v>10</v>
      </c>
      <c r="AJ501" s="146">
        <v>10</v>
      </c>
      <c r="AK501" s="146">
        <v>10</v>
      </c>
      <c r="AL501" s="146">
        <v>10</v>
      </c>
      <c r="AM501" s="146">
        <v>59</v>
      </c>
      <c r="AN501" s="146">
        <v>60</v>
      </c>
      <c r="AO501" s="43" t="s">
        <v>7336</v>
      </c>
      <c r="AP501" s="43" t="s">
        <v>1598</v>
      </c>
      <c r="AQ501" s="50" t="str">
        <f t="shared" si="505"/>
        <v>2025EM1100498-MDSDF402</v>
      </c>
      <c r="AR501" s="43" t="str">
        <f t="shared" si="506"/>
        <v>0 missed</v>
      </c>
      <c r="AS501" s="47" t="s">
        <v>7342</v>
      </c>
      <c r="AT501" s="43">
        <f t="shared" si="507"/>
        <v>6</v>
      </c>
      <c r="AU501" s="48" t="s">
        <v>7342</v>
      </c>
      <c r="AV501" s="49">
        <f t="shared" si="508"/>
        <v>1</v>
      </c>
      <c r="AW501" s="48" t="s">
        <v>7342</v>
      </c>
      <c r="AX501" s="43" t="str">
        <f t="shared" si="509"/>
        <v>0 missed</v>
      </c>
      <c r="AY501" s="42">
        <f t="shared" si="510"/>
        <v>6</v>
      </c>
      <c r="AZ501" s="50">
        <f t="shared" si="511"/>
        <v>1</v>
      </c>
      <c r="BA501" s="50" t="str">
        <f t="shared" si="512"/>
        <v>Q-6 A-- || Q Total-6, A Total-0</v>
      </c>
      <c r="BB501" s="42" t="str" cm="1">
        <f t="array" ref="BB501">IFERROR(INDEX('Attendance-Slot-1'!$Q$2:$Q$1112,MATCH(1,('Attendance-Slot-1'!$A$2:$A$1112=$C501)*('Attendance-Slot-1'!$G$2:$G$1112=BB$2),0)),"No Data")</f>
        <v>P-S1_Onsite</v>
      </c>
      <c r="BC501" s="42" t="str" cm="1">
        <f t="array" ref="BC501">IFERROR(INDEX('Attendance-Slot-2'!$Q$2:$Q$2595,MATCH(1,('Attendance-Slot-2'!$A$2:$A$2595=$C501)*('Attendance-Slot-2'!$G$2:$G$2595=BB$2),0)),"No Data")</f>
        <v>No Data</v>
      </c>
      <c r="BD501" s="134">
        <f>VLOOKUP($AQ501,'Written Exam Marks'!$H:$Q,10,FALSE)</f>
        <v>28</v>
      </c>
      <c r="BE501" s="134">
        <f>VLOOKUP($AQ501,'Written Exam Marks'!$H:$Q,9,FALSE)</f>
        <v>40</v>
      </c>
      <c r="BF501" s="42" t="str">
        <f t="shared" si="513"/>
        <v>Present</v>
      </c>
      <c r="BG501" s="42" t="str">
        <f t="shared" si="514"/>
        <v>P-S1_Onsite</v>
      </c>
      <c r="BH501" s="147">
        <v>19</v>
      </c>
      <c r="BI501" s="147">
        <v>30</v>
      </c>
      <c r="BJ501" s="147">
        <v>49</v>
      </c>
      <c r="BK501" s="147">
        <v>60</v>
      </c>
      <c r="BL501" s="52" t="s">
        <v>3697</v>
      </c>
      <c r="BM501" s="52" t="s">
        <v>1606</v>
      </c>
      <c r="BN501" s="57" t="str">
        <f t="shared" si="515"/>
        <v>2025EM1100498-MDSDF403</v>
      </c>
      <c r="BO501" s="52" t="str">
        <f t="shared" si="516"/>
        <v>0 missed</v>
      </c>
      <c r="BP501" s="52" t="str">
        <f t="shared" si="517"/>
        <v>0 missed</v>
      </c>
      <c r="BQ501" s="52">
        <f t="shared" si="518"/>
        <v>1</v>
      </c>
      <c r="BR501" s="52">
        <f t="shared" si="519"/>
        <v>1</v>
      </c>
      <c r="BS501" s="56">
        <f t="shared" si="520"/>
        <v>1</v>
      </c>
      <c r="BT501" s="56">
        <f t="shared" si="521"/>
        <v>1</v>
      </c>
      <c r="BU501" s="52" t="str">
        <f t="shared" si="522"/>
        <v>0 missed</v>
      </c>
      <c r="BV501" s="51">
        <f t="shared" si="523"/>
        <v>2</v>
      </c>
      <c r="BW501" s="57">
        <f t="shared" si="524"/>
        <v>1</v>
      </c>
      <c r="BX501" s="57" t="str">
        <f t="shared" si="525"/>
        <v>Q-1 A-1 || Q Total-1, A Total-1</v>
      </c>
      <c r="BY501" s="51" t="str" cm="1">
        <f t="array" ref="BY501">IFERROR(INDEX('Attendance-Slot-1'!$Q$2:$Q$1112,MATCH(1,('Attendance-Slot-1'!$A$2:$A$1112=$C501)*('Attendance-Slot-1'!$G$2:$G$1112=BY$2),0)),"No Data")</f>
        <v>P-S1_Onsite</v>
      </c>
      <c r="BZ501" s="51" t="str" cm="1">
        <f t="array" ref="BZ501">IFERROR(INDEX('Attendance-Slot-2'!$Q$2:$Q$2595,MATCH(1,('Attendance-Slot-2'!$A$2:$A$2595=$C501)*('Attendance-Slot-2'!$G$2:$G$2595=BY$2),0)),"No Data")</f>
        <v>No Data</v>
      </c>
      <c r="CA501" s="135">
        <f>VLOOKUP($BN501,'Written Exam Marks'!$H:$Q,10,FALSE)</f>
        <v>26</v>
      </c>
      <c r="CB501" s="135">
        <f>VLOOKUP($BN501,'Written Exam Marks'!$H:$Q,9,FALSE)</f>
        <v>40</v>
      </c>
      <c r="CC501" s="51" t="str">
        <f t="shared" si="526"/>
        <v>Present</v>
      </c>
      <c r="CD501" s="51" t="str">
        <f t="shared" si="527"/>
        <v>P-S1_Onsite</v>
      </c>
      <c r="CE501" s="29">
        <v>20</v>
      </c>
      <c r="CF501" s="29">
        <v>20</v>
      </c>
      <c r="CG501" s="29">
        <v>18</v>
      </c>
      <c r="CH501" s="29">
        <v>58</v>
      </c>
      <c r="CI501" s="29">
        <v>60</v>
      </c>
      <c r="CJ501" s="61" t="s">
        <v>7343</v>
      </c>
      <c r="CK501" s="61" t="s">
        <v>1613</v>
      </c>
      <c r="CL501" s="10" t="str">
        <f t="shared" si="528"/>
        <v>2025EM1100498-MDSDF404</v>
      </c>
      <c r="CM501" s="61" t="str">
        <f t="shared" si="529"/>
        <v>0 missed</v>
      </c>
      <c r="CN501" s="61" t="str">
        <f t="shared" si="530"/>
        <v>0 missed</v>
      </c>
      <c r="CO501" s="111">
        <f t="shared" si="531"/>
        <v>2</v>
      </c>
      <c r="CP501" s="111">
        <f t="shared" si="532"/>
        <v>1</v>
      </c>
      <c r="CQ501" s="9">
        <f t="shared" si="533"/>
        <v>1</v>
      </c>
      <c r="CR501" s="9">
        <f t="shared" si="534"/>
        <v>1</v>
      </c>
      <c r="CS501" s="61" t="str">
        <f t="shared" si="535"/>
        <v>0 missed</v>
      </c>
      <c r="CT501" s="111">
        <f t="shared" si="536"/>
        <v>3</v>
      </c>
      <c r="CU501" s="10">
        <f t="shared" si="537"/>
        <v>1</v>
      </c>
      <c r="CV501" s="10" t="str">
        <f t="shared" si="538"/>
        <v>Q-2 A-1 || Q Total-2, A Total-1</v>
      </c>
      <c r="CW501" s="111" t="str" cm="1">
        <f t="array" ref="CW501">IFERROR(INDEX('Attendance-Slot-1'!$Q$2:$Q$1112,MATCH(1,('Attendance-Slot-1'!$A$2:$A$1112=$C501)*('Attendance-Slot-1'!$G$2:$G$1112=CW$2),0)),"No Data")</f>
        <v>P-S1_Onsite</v>
      </c>
      <c r="CX501" s="111" t="str" cm="1">
        <f t="array" ref="CX501">IFERROR(INDEX('Attendance-Slot-2'!$Q$2:$Q$2595,MATCH(1,('Attendance-Slot-2'!$A$2:$A$2595=$C501)*('Attendance-Slot-2'!$G$2:$G$2595=CW$2),0)),"No Data")</f>
        <v>No Data</v>
      </c>
      <c r="CY501" s="136">
        <f>VLOOKUP($CL501,'Written Exam Marks'!$H:$Q,10,FALSE)</f>
        <v>33.5</v>
      </c>
      <c r="CZ501" s="136">
        <f>VLOOKUP($CL501,'Written Exam Marks'!$H:$Q,9,FALSE)</f>
        <v>40</v>
      </c>
      <c r="DA501" s="111" t="str">
        <f t="shared" si="539"/>
        <v>Present</v>
      </c>
      <c r="DB501" s="111" t="str">
        <f t="shared" si="540"/>
        <v>P-S1_Onsite</v>
      </c>
      <c r="DC501" s="148">
        <v>6.5</v>
      </c>
      <c r="DD501" s="148">
        <v>7.625</v>
      </c>
      <c r="DE501" s="148">
        <v>9</v>
      </c>
      <c r="DF501" s="148">
        <v>12</v>
      </c>
      <c r="DG501" s="148">
        <v>17</v>
      </c>
      <c r="DH501" s="148">
        <v>52.125</v>
      </c>
      <c r="DI501" s="148">
        <v>65</v>
      </c>
      <c r="DJ501" s="66" t="s">
        <v>7351</v>
      </c>
      <c r="DK501" s="66" t="s">
        <v>1631</v>
      </c>
      <c r="DL501" s="68" t="str">
        <f t="shared" si="541"/>
        <v>2025EM1100498-MDSDF406</v>
      </c>
      <c r="DM501" s="66" t="str">
        <f t="shared" si="542"/>
        <v>0 missed</v>
      </c>
      <c r="DN501" s="66" t="str">
        <f t="shared" si="543"/>
        <v>0 missed</v>
      </c>
      <c r="DO501" s="62">
        <f t="shared" si="544"/>
        <v>3</v>
      </c>
      <c r="DP501" s="62">
        <f t="shared" si="545"/>
        <v>2</v>
      </c>
      <c r="DQ501" s="67">
        <f t="shared" si="546"/>
        <v>1</v>
      </c>
      <c r="DR501" s="67">
        <f t="shared" si="547"/>
        <v>1</v>
      </c>
      <c r="DS501" s="66" t="str">
        <f t="shared" si="548"/>
        <v>0 missed</v>
      </c>
      <c r="DT501" s="62">
        <f t="shared" si="549"/>
        <v>5</v>
      </c>
      <c r="DU501" s="68">
        <f t="shared" si="550"/>
        <v>1</v>
      </c>
      <c r="DV501" s="68" t="str">
        <f t="shared" si="551"/>
        <v>Q-3 A-2 || Q Total-3, A Total-2</v>
      </c>
      <c r="DW501" s="62" t="str" cm="1">
        <f t="array" ref="DW501">IFERROR(INDEX('Attendance-Slot-1'!$Q$2:$Q$1112,MATCH(1,('Attendance-Slot-1'!$A$2:$A$1112=$C501)*('Attendance-Slot-1'!$G$2:$G$1112=DW$2),0)),"No Data")</f>
        <v>P-S1_Onsite</v>
      </c>
      <c r="DX501" s="62" t="str" cm="1">
        <f t="array" ref="DX501">IFERROR(INDEX('Attendance-Slot-2'!$Q$2:$Q$2595,MATCH(1,('Attendance-Slot-2'!$A$2:$A$2595=$C501)*('Attendance-Slot-2'!$G$2:$G$2595=DW$2),0)),"No Data")</f>
        <v>No Data</v>
      </c>
      <c r="DY501" s="137">
        <f>VLOOKUP($DL501,'Written Exam Marks'!$H:$Q,10,FALSE)</f>
        <v>29.5</v>
      </c>
      <c r="DZ501" s="137">
        <f>VLOOKUP($DL501,'Written Exam Marks'!$H:$Q,9,FALSE)</f>
        <v>35</v>
      </c>
      <c r="EA501" s="62" t="str">
        <f t="shared" si="552"/>
        <v>Present</v>
      </c>
      <c r="EB501" s="62" t="str">
        <f t="shared" si="553"/>
        <v>P-S1_Onsite</v>
      </c>
      <c r="EC501" s="114" t="str">
        <f t="shared" si="490"/>
        <v>P-5, 
A-0, 
No Data-0</v>
      </c>
      <c r="ED501" s="114" t="str">
        <f t="shared" si="491"/>
        <v>P-0, 
A-0, 
No Data-5</v>
      </c>
      <c r="EE501" s="114" t="str">
        <f t="shared" si="554"/>
        <v>P-S1_Onsite</v>
      </c>
      <c r="EF501" s="114" t="str">
        <f t="shared" si="555"/>
        <v>P-S1_Onsite</v>
      </c>
      <c r="EG501" s="114" t="str">
        <f t="shared" si="556"/>
        <v>P-S1_Onsite</v>
      </c>
      <c r="EH501" s="114" t="str">
        <f t="shared" si="557"/>
        <v>P-S1_Onsite</v>
      </c>
      <c r="EI501" s="114" t="str">
        <f t="shared" si="558"/>
        <v>P-S1_Onsite</v>
      </c>
      <c r="EJ501" s="114" t="str">
        <f t="shared" si="559"/>
        <v>P-5, A-0, No Data-0</v>
      </c>
      <c r="EK501" s="114" t="s">
        <v>10453</v>
      </c>
      <c r="EL501" s="114">
        <v>16</v>
      </c>
      <c r="EM501" s="114">
        <v>10</v>
      </c>
      <c r="EN501" s="114">
        <v>57</v>
      </c>
      <c r="EO501" s="114">
        <v>83</v>
      </c>
      <c r="EP501" s="114" t="s">
        <v>7217</v>
      </c>
      <c r="EQ501" s="114" t="s">
        <v>1054</v>
      </c>
      <c r="ER501" s="114" t="s">
        <v>3415</v>
      </c>
      <c r="ES501" s="114"/>
      <c r="ET501" s="30" t="s">
        <v>3415</v>
      </c>
    </row>
    <row r="502" spans="1:150" x14ac:dyDescent="0.25">
      <c r="A502" s="114">
        <v>499</v>
      </c>
      <c r="B502" s="114" t="s">
        <v>7224</v>
      </c>
      <c r="C502" s="80" t="s">
        <v>3424</v>
      </c>
      <c r="D502" s="30" t="s">
        <v>3425</v>
      </c>
      <c r="E502" s="30" t="s">
        <v>3426</v>
      </c>
      <c r="F502" s="33" t="s">
        <v>7201</v>
      </c>
      <c r="G502" s="30" t="s">
        <v>3427</v>
      </c>
      <c r="H502" s="143">
        <v>15</v>
      </c>
      <c r="I502" s="143">
        <v>15</v>
      </c>
      <c r="J502" s="143">
        <v>17</v>
      </c>
      <c r="K502" s="143">
        <v>15</v>
      </c>
      <c r="L502" s="143">
        <v>62</v>
      </c>
      <c r="M502" s="143">
        <v>65</v>
      </c>
      <c r="N502" s="40" t="s">
        <v>7314</v>
      </c>
      <c r="O502" s="40" t="s">
        <v>1593</v>
      </c>
      <c r="P502" s="13" t="str">
        <f t="shared" si="492"/>
        <v>2025EM1100499-MDSDF401</v>
      </c>
      <c r="Q502" s="40" t="str">
        <f t="shared" si="493"/>
        <v>0 missed</v>
      </c>
      <c r="R502" s="40" t="str">
        <f t="shared" si="494"/>
        <v>0 missed</v>
      </c>
      <c r="S502" s="40">
        <f t="shared" si="495"/>
        <v>3</v>
      </c>
      <c r="T502" s="40">
        <f t="shared" si="496"/>
        <v>1</v>
      </c>
      <c r="U502" s="41">
        <f t="shared" si="497"/>
        <v>1</v>
      </c>
      <c r="V502" s="41">
        <f t="shared" si="498"/>
        <v>1</v>
      </c>
      <c r="W502" s="40" t="str">
        <f t="shared" si="499"/>
        <v>0 missed</v>
      </c>
      <c r="X502" s="113">
        <f t="shared" si="500"/>
        <v>4</v>
      </c>
      <c r="Y502" s="13">
        <f t="shared" si="501"/>
        <v>1</v>
      </c>
      <c r="Z502" s="13" t="str">
        <f t="shared" si="502"/>
        <v>Q-3 A-1 || Q Total-3, A Total-1</v>
      </c>
      <c r="AA502" s="113" t="str" cm="1">
        <f t="array" ref="AA502">IFERROR(INDEX('Attendance-Slot-1'!$Q$2:$Q$1112,MATCH(1,('Attendance-Slot-1'!$A$2:$A$1112=$C502)*('Attendance-Slot-1'!$G$2:$G$1112=AA$2),0)),"No Data")</f>
        <v>No Data</v>
      </c>
      <c r="AB502" s="113" t="str" cm="1">
        <f t="array" ref="AB502">IFERROR(INDEX('Attendance-Slot-2'!$Q$2:$Q$2595,MATCH(1,('Attendance-Slot-2'!$A$2:$A$2595=$C502)*('Attendance-Slot-2'!$G$2:$G$2595=AA$2),0)),"No Data")</f>
        <v>P-S2_Onsite</v>
      </c>
      <c r="AC502" s="133">
        <f>VLOOKUP($P502,'Written Exam Marks'!$H:$Q,10,FALSE)</f>
        <v>17</v>
      </c>
      <c r="AD502" s="133">
        <f>VLOOKUP($P502,'Written Exam Marks'!$H:$Q,9,FALSE)</f>
        <v>35</v>
      </c>
      <c r="AE502" s="113" t="str">
        <f t="shared" si="503"/>
        <v>Present</v>
      </c>
      <c r="AF502" s="113" t="str">
        <f t="shared" si="504"/>
        <v>P-S2_Onsite</v>
      </c>
      <c r="AG502" s="146">
        <v>9.5</v>
      </c>
      <c r="AH502" s="146">
        <v>10</v>
      </c>
      <c r="AI502" s="146">
        <v>10</v>
      </c>
      <c r="AJ502" s="146">
        <v>10</v>
      </c>
      <c r="AK502" s="146">
        <v>10</v>
      </c>
      <c r="AL502" s="146">
        <v>10</v>
      </c>
      <c r="AM502" s="146">
        <v>59.5</v>
      </c>
      <c r="AN502" s="146">
        <v>60</v>
      </c>
      <c r="AO502" s="43" t="s">
        <v>7336</v>
      </c>
      <c r="AP502" s="43" t="s">
        <v>1598</v>
      </c>
      <c r="AQ502" s="50" t="str">
        <f t="shared" si="505"/>
        <v>2025EM1100499-MDSDF402</v>
      </c>
      <c r="AR502" s="43" t="str">
        <f t="shared" si="506"/>
        <v>0 missed</v>
      </c>
      <c r="AS502" s="47" t="s">
        <v>7342</v>
      </c>
      <c r="AT502" s="43">
        <f t="shared" si="507"/>
        <v>6</v>
      </c>
      <c r="AU502" s="48" t="s">
        <v>7342</v>
      </c>
      <c r="AV502" s="49">
        <f t="shared" si="508"/>
        <v>1</v>
      </c>
      <c r="AW502" s="48" t="s">
        <v>7342</v>
      </c>
      <c r="AX502" s="43" t="str">
        <f t="shared" si="509"/>
        <v>0 missed</v>
      </c>
      <c r="AY502" s="42">
        <f t="shared" si="510"/>
        <v>6</v>
      </c>
      <c r="AZ502" s="50">
        <f t="shared" si="511"/>
        <v>1</v>
      </c>
      <c r="BA502" s="50" t="str">
        <f t="shared" si="512"/>
        <v>Q-6 A-- || Q Total-6, A Total-0</v>
      </c>
      <c r="BB502" s="42" t="str" cm="1">
        <f t="array" ref="BB502">IFERROR(INDEX('Attendance-Slot-1'!$Q$2:$Q$1112,MATCH(1,('Attendance-Slot-1'!$A$2:$A$1112=$C502)*('Attendance-Slot-1'!$G$2:$G$1112=BB$2),0)),"No Data")</f>
        <v>P-S1_Onsite</v>
      </c>
      <c r="BC502" s="42" t="str" cm="1">
        <f t="array" ref="BC502">IFERROR(INDEX('Attendance-Slot-2'!$Q$2:$Q$2595,MATCH(1,('Attendance-Slot-2'!$A$2:$A$2595=$C502)*('Attendance-Slot-2'!$G$2:$G$2595=BB$2),0)),"No Data")</f>
        <v>No Data</v>
      </c>
      <c r="BD502" s="134">
        <f>VLOOKUP($AQ502,'Written Exam Marks'!$H:$Q,10,FALSE)</f>
        <v>24</v>
      </c>
      <c r="BE502" s="134">
        <f>VLOOKUP($AQ502,'Written Exam Marks'!$H:$Q,9,FALSE)</f>
        <v>40</v>
      </c>
      <c r="BF502" s="42" t="str">
        <f t="shared" si="513"/>
        <v>Present</v>
      </c>
      <c r="BG502" s="42" t="str">
        <f t="shared" si="514"/>
        <v>P-S1_Onsite</v>
      </c>
      <c r="BH502" s="147">
        <v>19</v>
      </c>
      <c r="BI502" s="147">
        <v>15</v>
      </c>
      <c r="BJ502" s="147">
        <v>34</v>
      </c>
      <c r="BK502" s="147">
        <v>60</v>
      </c>
      <c r="BL502" s="52" t="s">
        <v>3697</v>
      </c>
      <c r="BM502" s="52" t="s">
        <v>1606</v>
      </c>
      <c r="BN502" s="57" t="str">
        <f t="shared" si="515"/>
        <v>2025EM1100499-MDSDF403</v>
      </c>
      <c r="BO502" s="52" t="str">
        <f t="shared" si="516"/>
        <v>0 missed</v>
      </c>
      <c r="BP502" s="52" t="str">
        <f t="shared" si="517"/>
        <v>0 missed</v>
      </c>
      <c r="BQ502" s="52">
        <f t="shared" si="518"/>
        <v>1</v>
      </c>
      <c r="BR502" s="52">
        <f t="shared" si="519"/>
        <v>1</v>
      </c>
      <c r="BS502" s="56">
        <f t="shared" si="520"/>
        <v>1</v>
      </c>
      <c r="BT502" s="56">
        <f t="shared" si="521"/>
        <v>1</v>
      </c>
      <c r="BU502" s="52" t="str">
        <f t="shared" si="522"/>
        <v>0 missed</v>
      </c>
      <c r="BV502" s="51">
        <f t="shared" si="523"/>
        <v>2</v>
      </c>
      <c r="BW502" s="57">
        <f t="shared" si="524"/>
        <v>1</v>
      </c>
      <c r="BX502" s="57" t="str">
        <f t="shared" si="525"/>
        <v>Q-1 A-1 || Q Total-1, A Total-1</v>
      </c>
      <c r="BY502" s="51" t="str" cm="1">
        <f t="array" ref="BY502">IFERROR(INDEX('Attendance-Slot-1'!$Q$2:$Q$1112,MATCH(1,('Attendance-Slot-1'!$A$2:$A$1112=$C502)*('Attendance-Slot-1'!$G$2:$G$1112=BY$2),0)),"No Data")</f>
        <v>P-S1_Onsite</v>
      </c>
      <c r="BZ502" s="51" t="str" cm="1">
        <f t="array" ref="BZ502">IFERROR(INDEX('Attendance-Slot-2'!$Q$2:$Q$2595,MATCH(1,('Attendance-Slot-2'!$A$2:$A$2595=$C502)*('Attendance-Slot-2'!$G$2:$G$2595=BY$2),0)),"No Data")</f>
        <v>No Data</v>
      </c>
      <c r="CA502" s="135">
        <f>VLOOKUP($BN502,'Written Exam Marks'!$H:$Q,10,FALSE)</f>
        <v>20.5</v>
      </c>
      <c r="CB502" s="135">
        <f>VLOOKUP($BN502,'Written Exam Marks'!$H:$Q,9,FALSE)</f>
        <v>40</v>
      </c>
      <c r="CC502" s="51" t="str">
        <f t="shared" si="526"/>
        <v>Present</v>
      </c>
      <c r="CD502" s="51" t="str">
        <f t="shared" si="527"/>
        <v>P-S1_Onsite</v>
      </c>
      <c r="CE502" s="29">
        <v>20</v>
      </c>
      <c r="CF502" s="29">
        <v>20</v>
      </c>
      <c r="CG502" s="29">
        <v>18</v>
      </c>
      <c r="CH502" s="29">
        <v>58</v>
      </c>
      <c r="CI502" s="29">
        <v>60</v>
      </c>
      <c r="CJ502" s="61" t="s">
        <v>7343</v>
      </c>
      <c r="CK502" s="61" t="s">
        <v>1613</v>
      </c>
      <c r="CL502" s="10" t="str">
        <f t="shared" si="528"/>
        <v>2025EM1100499-MDSDF404</v>
      </c>
      <c r="CM502" s="61" t="str">
        <f t="shared" si="529"/>
        <v>0 missed</v>
      </c>
      <c r="CN502" s="61" t="str">
        <f t="shared" si="530"/>
        <v>0 missed</v>
      </c>
      <c r="CO502" s="111">
        <f t="shared" si="531"/>
        <v>2</v>
      </c>
      <c r="CP502" s="111">
        <f t="shared" si="532"/>
        <v>1</v>
      </c>
      <c r="CQ502" s="9">
        <f t="shared" si="533"/>
        <v>1</v>
      </c>
      <c r="CR502" s="9">
        <f t="shared" si="534"/>
        <v>1</v>
      </c>
      <c r="CS502" s="61" t="str">
        <f t="shared" si="535"/>
        <v>0 missed</v>
      </c>
      <c r="CT502" s="111">
        <f t="shared" si="536"/>
        <v>3</v>
      </c>
      <c r="CU502" s="10">
        <f t="shared" si="537"/>
        <v>1</v>
      </c>
      <c r="CV502" s="10" t="str">
        <f t="shared" si="538"/>
        <v>Q-2 A-1 || Q Total-2, A Total-1</v>
      </c>
      <c r="CW502" s="111" t="str" cm="1">
        <f t="array" ref="CW502">IFERROR(INDEX('Attendance-Slot-1'!$Q$2:$Q$1112,MATCH(1,('Attendance-Slot-1'!$A$2:$A$1112=$C502)*('Attendance-Slot-1'!$G$2:$G$1112=CW$2),0)),"No Data")</f>
        <v>No Data</v>
      </c>
      <c r="CX502" s="111" t="str" cm="1">
        <f t="array" ref="CX502">IFERROR(INDEX('Attendance-Slot-2'!$Q$2:$Q$2595,MATCH(1,('Attendance-Slot-2'!$A$2:$A$2595=$C502)*('Attendance-Slot-2'!$G$2:$G$2595=CW$2),0)),"No Data")</f>
        <v>P-S2_Onsite</v>
      </c>
      <c r="CY502" s="136">
        <f>VLOOKUP($CL502,'Written Exam Marks'!$H:$Q,10,FALSE)</f>
        <v>17.5</v>
      </c>
      <c r="CZ502" s="136">
        <f>VLOOKUP($CL502,'Written Exam Marks'!$H:$Q,9,FALSE)</f>
        <v>40</v>
      </c>
      <c r="DA502" s="111" t="str">
        <f t="shared" si="539"/>
        <v>Present</v>
      </c>
      <c r="DB502" s="111" t="str">
        <f t="shared" si="540"/>
        <v>P-S2_Onsite</v>
      </c>
      <c r="DC502" s="148">
        <v>5.5</v>
      </c>
      <c r="DD502" s="148">
        <v>7</v>
      </c>
      <c r="DE502" s="148">
        <v>8</v>
      </c>
      <c r="DF502" s="148">
        <v>16</v>
      </c>
      <c r="DG502" s="148">
        <v>18</v>
      </c>
      <c r="DH502" s="148">
        <v>54.5</v>
      </c>
      <c r="DI502" s="148">
        <v>65</v>
      </c>
      <c r="DJ502" s="66" t="s">
        <v>7351</v>
      </c>
      <c r="DK502" s="66" t="s">
        <v>1631</v>
      </c>
      <c r="DL502" s="68" t="str">
        <f t="shared" si="541"/>
        <v>2025EM1100499-MDSDF406</v>
      </c>
      <c r="DM502" s="66" t="str">
        <f t="shared" si="542"/>
        <v>0 missed</v>
      </c>
      <c r="DN502" s="66" t="str">
        <f t="shared" si="543"/>
        <v>0 missed</v>
      </c>
      <c r="DO502" s="62">
        <f t="shared" si="544"/>
        <v>3</v>
      </c>
      <c r="DP502" s="62">
        <f t="shared" si="545"/>
        <v>2</v>
      </c>
      <c r="DQ502" s="67">
        <f t="shared" si="546"/>
        <v>1</v>
      </c>
      <c r="DR502" s="67">
        <f t="shared" si="547"/>
        <v>1</v>
      </c>
      <c r="DS502" s="66" t="str">
        <f t="shared" si="548"/>
        <v>0 missed</v>
      </c>
      <c r="DT502" s="62">
        <f t="shared" si="549"/>
        <v>5</v>
      </c>
      <c r="DU502" s="68">
        <f t="shared" si="550"/>
        <v>1</v>
      </c>
      <c r="DV502" s="68" t="str">
        <f t="shared" si="551"/>
        <v>Q-3 A-2 || Q Total-3, A Total-2</v>
      </c>
      <c r="DW502" s="62" t="str" cm="1">
        <f t="array" ref="DW502">IFERROR(INDEX('Attendance-Slot-1'!$Q$2:$Q$1112,MATCH(1,('Attendance-Slot-1'!$A$2:$A$1112=$C502)*('Attendance-Slot-1'!$G$2:$G$1112=DW$2),0)),"No Data")</f>
        <v>P-S1_Onsite</v>
      </c>
      <c r="DX502" s="62" t="str" cm="1">
        <f t="array" ref="DX502">IFERROR(INDEX('Attendance-Slot-2'!$Q$2:$Q$2595,MATCH(1,('Attendance-Slot-2'!$A$2:$A$2595=$C502)*('Attendance-Slot-2'!$G$2:$G$2595=DW$2),0)),"No Data")</f>
        <v>No Data</v>
      </c>
      <c r="DY502" s="137">
        <f>VLOOKUP($DL502,'Written Exam Marks'!$H:$Q,10,FALSE)</f>
        <v>28.5</v>
      </c>
      <c r="DZ502" s="137">
        <f>VLOOKUP($DL502,'Written Exam Marks'!$H:$Q,9,FALSE)</f>
        <v>35</v>
      </c>
      <c r="EA502" s="62" t="str">
        <f t="shared" si="552"/>
        <v>Present</v>
      </c>
      <c r="EB502" s="62" t="str">
        <f t="shared" si="553"/>
        <v>P-S1_Onsite</v>
      </c>
      <c r="EC502" s="114" t="str">
        <f t="shared" si="490"/>
        <v>P-3, 
A-0, 
No Data-2</v>
      </c>
      <c r="ED502" s="114" t="str">
        <f t="shared" si="491"/>
        <v>P-2, 
A-0, 
No Data-3</v>
      </c>
      <c r="EE502" s="114" t="str">
        <f t="shared" si="554"/>
        <v>P-S2_Onsite</v>
      </c>
      <c r="EF502" s="114" t="str">
        <f t="shared" si="555"/>
        <v>P-S1_Onsite</v>
      </c>
      <c r="EG502" s="114" t="str">
        <f t="shared" si="556"/>
        <v>P-S1_Onsite</v>
      </c>
      <c r="EH502" s="114" t="str">
        <f t="shared" si="557"/>
        <v>P-S2_Onsite</v>
      </c>
      <c r="EI502" s="114" t="str">
        <f t="shared" si="558"/>
        <v>P-S1_Onsite</v>
      </c>
      <c r="EJ502" s="114" t="str">
        <f t="shared" si="559"/>
        <v>P-5, A-0, No Data-0</v>
      </c>
      <c r="EK502" s="114" t="s">
        <v>10453</v>
      </c>
      <c r="EL502" s="114">
        <v>29.5</v>
      </c>
      <c r="EM502" s="114">
        <v>10</v>
      </c>
      <c r="EN502" s="114">
        <v>28</v>
      </c>
      <c r="EO502" s="114">
        <v>67.5</v>
      </c>
      <c r="EP502" s="114" t="s">
        <v>7217</v>
      </c>
      <c r="EQ502" s="114" t="s">
        <v>1054</v>
      </c>
      <c r="ER502" s="114" t="s">
        <v>3424</v>
      </c>
      <c r="ES502" s="114"/>
      <c r="ET502" s="30" t="s">
        <v>3424</v>
      </c>
    </row>
    <row r="503" spans="1:150" x14ac:dyDescent="0.25">
      <c r="A503" s="114">
        <v>500</v>
      </c>
      <c r="B503" s="114" t="s">
        <v>7224</v>
      </c>
      <c r="C503" s="80" t="s">
        <v>4554</v>
      </c>
      <c r="D503" s="30" t="s">
        <v>4555</v>
      </c>
      <c r="E503" s="30" t="s">
        <v>4556</v>
      </c>
      <c r="F503" s="33" t="s">
        <v>7201</v>
      </c>
      <c r="G503" s="30" t="s">
        <v>4557</v>
      </c>
      <c r="H503" s="143" t="s">
        <v>5</v>
      </c>
      <c r="I503" s="143" t="s">
        <v>5</v>
      </c>
      <c r="J503" s="143">
        <v>16</v>
      </c>
      <c r="K503" s="143">
        <v>15</v>
      </c>
      <c r="L503" s="143">
        <v>31</v>
      </c>
      <c r="M503" s="143">
        <v>65</v>
      </c>
      <c r="N503" s="40" t="s">
        <v>7314</v>
      </c>
      <c r="O503" s="40" t="s">
        <v>1593</v>
      </c>
      <c r="P503" s="13" t="str">
        <f t="shared" si="492"/>
        <v>2025EM1100500-MDSDF401</v>
      </c>
      <c r="Q503" s="40" t="str">
        <f t="shared" si="493"/>
        <v>2 missed</v>
      </c>
      <c r="R503" s="40" t="str">
        <f t="shared" si="494"/>
        <v>0 missed</v>
      </c>
      <c r="S503" s="40">
        <f t="shared" si="495"/>
        <v>1</v>
      </c>
      <c r="T503" s="40">
        <f t="shared" si="496"/>
        <v>1</v>
      </c>
      <c r="U503" s="41">
        <f t="shared" si="497"/>
        <v>0.33333333333333331</v>
      </c>
      <c r="V503" s="41">
        <f t="shared" si="498"/>
        <v>1</v>
      </c>
      <c r="W503" s="40" t="str">
        <f t="shared" si="499"/>
        <v>2 missed</v>
      </c>
      <c r="X503" s="113">
        <f t="shared" si="500"/>
        <v>2</v>
      </c>
      <c r="Y503" s="13">
        <f t="shared" si="501"/>
        <v>0.5</v>
      </c>
      <c r="Z503" s="13" t="str">
        <f t="shared" si="502"/>
        <v>Q-1 A-1 || Q Total-3, A Total-1</v>
      </c>
      <c r="AA503" s="113" t="str" cm="1">
        <f t="array" ref="AA503">IFERROR(INDEX('Attendance-Slot-1'!$Q$2:$Q$1112,MATCH(1,('Attendance-Slot-1'!$A$2:$A$1112=$C503)*('Attendance-Slot-1'!$G$2:$G$1112=AA$2),0)),"No Data")</f>
        <v>No Data</v>
      </c>
      <c r="AB503" s="113" t="str" cm="1">
        <f t="array" ref="AB503">IFERROR(INDEX('Attendance-Slot-2'!$Q$2:$Q$2595,MATCH(1,('Attendance-Slot-2'!$A$2:$A$2595=$C503)*('Attendance-Slot-2'!$G$2:$G$2595=AA$2),0)),"No Data")</f>
        <v>P-S2_Onsite</v>
      </c>
      <c r="AC503" s="133">
        <f>VLOOKUP($P503,'Written Exam Marks'!$H:$Q,10,FALSE)</f>
        <v>11</v>
      </c>
      <c r="AD503" s="133">
        <f>VLOOKUP($P503,'Written Exam Marks'!$H:$Q,9,FALSE)</f>
        <v>35</v>
      </c>
      <c r="AE503" s="113" t="str">
        <f t="shared" si="503"/>
        <v>Present</v>
      </c>
      <c r="AF503" s="113" t="str">
        <f t="shared" si="504"/>
        <v>P-S2_Onsite</v>
      </c>
      <c r="AG503" s="146" t="s">
        <v>5</v>
      </c>
      <c r="AH503" s="146" t="s">
        <v>5</v>
      </c>
      <c r="AI503" s="146" t="s">
        <v>5</v>
      </c>
      <c r="AJ503" s="146" t="s">
        <v>5</v>
      </c>
      <c r="AK503" s="146">
        <v>10</v>
      </c>
      <c r="AL503" s="146">
        <v>9</v>
      </c>
      <c r="AM503" s="146">
        <v>19</v>
      </c>
      <c r="AN503" s="146">
        <v>60</v>
      </c>
      <c r="AO503" s="43" t="s">
        <v>7336</v>
      </c>
      <c r="AP503" s="43" t="s">
        <v>1598</v>
      </c>
      <c r="AQ503" s="50" t="str">
        <f t="shared" si="505"/>
        <v>2025EM1100500-MDSDF402</v>
      </c>
      <c r="AR503" s="43" t="str">
        <f t="shared" si="506"/>
        <v>4 missed</v>
      </c>
      <c r="AS503" s="47" t="s">
        <v>7342</v>
      </c>
      <c r="AT503" s="43">
        <f t="shared" si="507"/>
        <v>2</v>
      </c>
      <c r="AU503" s="48" t="s">
        <v>7342</v>
      </c>
      <c r="AV503" s="49">
        <f t="shared" si="508"/>
        <v>0.33333333333333331</v>
      </c>
      <c r="AW503" s="48" t="s">
        <v>7342</v>
      </c>
      <c r="AX503" s="43" t="str">
        <f t="shared" si="509"/>
        <v>4 missed</v>
      </c>
      <c r="AY503" s="42">
        <f t="shared" si="510"/>
        <v>2</v>
      </c>
      <c r="AZ503" s="50">
        <f t="shared" si="511"/>
        <v>0.33333333333333331</v>
      </c>
      <c r="BA503" s="50" t="str">
        <f t="shared" si="512"/>
        <v>Q-2 A-- || Q Total-6, A Total-0</v>
      </c>
      <c r="BB503" s="42" t="str" cm="1">
        <f t="array" ref="BB503">IFERROR(INDEX('Attendance-Slot-1'!$Q$2:$Q$1112,MATCH(1,('Attendance-Slot-1'!$A$2:$A$1112=$C503)*('Attendance-Slot-1'!$G$2:$G$1112=BB$2),0)),"No Data")</f>
        <v>No Data</v>
      </c>
      <c r="BC503" s="42" t="str" cm="1">
        <f t="array" ref="BC503">IFERROR(INDEX('Attendance-Slot-2'!$Q$2:$Q$2595,MATCH(1,('Attendance-Slot-2'!$A$2:$A$2595=$C503)*('Attendance-Slot-2'!$G$2:$G$2595=BB$2),0)),"No Data")</f>
        <v>A-S2_Onsite</v>
      </c>
      <c r="BD503" s="134" t="e">
        <f>VLOOKUP($AQ503,'Written Exam Marks'!$H:$Q,10,FALSE)</f>
        <v>#N/A</v>
      </c>
      <c r="BE503" s="134" t="e">
        <f>VLOOKUP($AQ503,'Written Exam Marks'!$H:$Q,9,FALSE)</f>
        <v>#N/A</v>
      </c>
      <c r="BF503" s="42" t="str">
        <f t="shared" si="513"/>
        <v>Absent</v>
      </c>
      <c r="BG503" s="42" t="str">
        <f t="shared" si="514"/>
        <v>A-S2_Onsite</v>
      </c>
      <c r="BH503" s="147" t="s">
        <v>5</v>
      </c>
      <c r="BI503" s="147">
        <v>15.5</v>
      </c>
      <c r="BJ503" s="147">
        <v>15.5</v>
      </c>
      <c r="BK503" s="147">
        <v>60</v>
      </c>
      <c r="BL503" s="52" t="s">
        <v>3697</v>
      </c>
      <c r="BM503" s="52" t="s">
        <v>1606</v>
      </c>
      <c r="BN503" s="57" t="str">
        <f t="shared" si="515"/>
        <v>2025EM1100500-MDSDF403</v>
      </c>
      <c r="BO503" s="52" t="str">
        <f t="shared" si="516"/>
        <v>1 missed</v>
      </c>
      <c r="BP503" s="52" t="str">
        <f t="shared" si="517"/>
        <v>0 missed</v>
      </c>
      <c r="BQ503" s="52">
        <f t="shared" si="518"/>
        <v>0</v>
      </c>
      <c r="BR503" s="52">
        <f t="shared" si="519"/>
        <v>1</v>
      </c>
      <c r="BS503" s="56">
        <f t="shared" si="520"/>
        <v>0</v>
      </c>
      <c r="BT503" s="56">
        <f t="shared" si="521"/>
        <v>1</v>
      </c>
      <c r="BU503" s="52" t="str">
        <f t="shared" si="522"/>
        <v>1 missed</v>
      </c>
      <c r="BV503" s="51">
        <f t="shared" si="523"/>
        <v>1</v>
      </c>
      <c r="BW503" s="57">
        <f t="shared" si="524"/>
        <v>0.5</v>
      </c>
      <c r="BX503" s="57" t="str">
        <f t="shared" si="525"/>
        <v>Q-0 A-1 || Q Total-1, A Total-1</v>
      </c>
      <c r="BY503" s="51" t="str" cm="1">
        <f t="array" ref="BY503">IFERROR(INDEX('Attendance-Slot-1'!$Q$2:$Q$1112,MATCH(1,('Attendance-Slot-1'!$A$2:$A$1112=$C503)*('Attendance-Slot-1'!$G$2:$G$1112=BY$2),0)),"No Data")</f>
        <v>No Data</v>
      </c>
      <c r="BZ503" s="51" t="str" cm="1">
        <f t="array" ref="BZ503">IFERROR(INDEX('Attendance-Slot-2'!$Q$2:$Q$2595,MATCH(1,('Attendance-Slot-2'!$A$2:$A$2595=$C503)*('Attendance-Slot-2'!$G$2:$G$2595=BY$2),0)),"No Data")</f>
        <v>A-S2_Onsite</v>
      </c>
      <c r="CA503" s="135" t="e">
        <f>VLOOKUP($BN503,'Written Exam Marks'!$H:$Q,10,FALSE)</f>
        <v>#N/A</v>
      </c>
      <c r="CB503" s="135" t="e">
        <f>VLOOKUP($BN503,'Written Exam Marks'!$H:$Q,9,FALSE)</f>
        <v>#N/A</v>
      </c>
      <c r="CC503" s="51" t="str">
        <f t="shared" si="526"/>
        <v>Absent</v>
      </c>
      <c r="CD503" s="51" t="str">
        <f t="shared" si="527"/>
        <v>A-S2_Onsite</v>
      </c>
      <c r="CE503" s="29">
        <v>17</v>
      </c>
      <c r="CF503" s="29">
        <v>20</v>
      </c>
      <c r="CG503" s="29">
        <v>16</v>
      </c>
      <c r="CH503" s="29">
        <v>53</v>
      </c>
      <c r="CI503" s="29">
        <v>60</v>
      </c>
      <c r="CJ503" s="61" t="s">
        <v>7343</v>
      </c>
      <c r="CK503" s="61" t="s">
        <v>1613</v>
      </c>
      <c r="CL503" s="10" t="str">
        <f t="shared" si="528"/>
        <v>2025EM1100500-MDSDF404</v>
      </c>
      <c r="CM503" s="61" t="str">
        <f t="shared" si="529"/>
        <v>0 missed</v>
      </c>
      <c r="CN503" s="61" t="str">
        <f t="shared" si="530"/>
        <v>0 missed</v>
      </c>
      <c r="CO503" s="111">
        <f t="shared" si="531"/>
        <v>2</v>
      </c>
      <c r="CP503" s="111">
        <f t="shared" si="532"/>
        <v>1</v>
      </c>
      <c r="CQ503" s="9">
        <f t="shared" si="533"/>
        <v>1</v>
      </c>
      <c r="CR503" s="9">
        <f t="shared" si="534"/>
        <v>1</v>
      </c>
      <c r="CS503" s="61" t="str">
        <f t="shared" si="535"/>
        <v>0 missed</v>
      </c>
      <c r="CT503" s="111">
        <f t="shared" si="536"/>
        <v>3</v>
      </c>
      <c r="CU503" s="10">
        <f t="shared" si="537"/>
        <v>1</v>
      </c>
      <c r="CV503" s="10" t="str">
        <f t="shared" si="538"/>
        <v>Q-2 A-1 || Q Total-2, A Total-1</v>
      </c>
      <c r="CW503" s="111" t="str" cm="1">
        <f t="array" ref="CW503">IFERROR(INDEX('Attendance-Slot-1'!$Q$2:$Q$1112,MATCH(1,('Attendance-Slot-1'!$A$2:$A$1112=$C503)*('Attendance-Slot-1'!$G$2:$G$1112=CW$2),0)),"No Data")</f>
        <v>No Data</v>
      </c>
      <c r="CX503" s="111" t="str" cm="1">
        <f t="array" ref="CX503">IFERROR(INDEX('Attendance-Slot-2'!$Q$2:$Q$2595,MATCH(1,('Attendance-Slot-2'!$A$2:$A$2595=$C503)*('Attendance-Slot-2'!$G$2:$G$2595=CW$2),0)),"No Data")</f>
        <v>P-S2_Onsite</v>
      </c>
      <c r="CY503" s="136">
        <f>VLOOKUP($CL503,'Written Exam Marks'!$H:$Q,10,FALSE)</f>
        <v>7</v>
      </c>
      <c r="CZ503" s="136">
        <f>VLOOKUP($CL503,'Written Exam Marks'!$H:$Q,9,FALSE)</f>
        <v>40</v>
      </c>
      <c r="DA503" s="111" t="str">
        <f t="shared" si="539"/>
        <v>Present</v>
      </c>
      <c r="DB503" s="111" t="str">
        <f t="shared" si="540"/>
        <v>P-S2_Onsite</v>
      </c>
      <c r="DC503" s="148" t="s">
        <v>5</v>
      </c>
      <c r="DD503" s="148">
        <v>5.875</v>
      </c>
      <c r="DE503" s="148">
        <v>9</v>
      </c>
      <c r="DF503" s="148">
        <v>15</v>
      </c>
      <c r="DG503" s="148">
        <v>16</v>
      </c>
      <c r="DH503" s="148">
        <v>45.875</v>
      </c>
      <c r="DI503" s="148">
        <v>65</v>
      </c>
      <c r="DJ503" s="66" t="s">
        <v>7351</v>
      </c>
      <c r="DK503" s="66" t="s">
        <v>1631</v>
      </c>
      <c r="DL503" s="68" t="str">
        <f t="shared" si="541"/>
        <v>2025EM1100500-MDSDF406</v>
      </c>
      <c r="DM503" s="66" t="str">
        <f t="shared" si="542"/>
        <v>1 missed</v>
      </c>
      <c r="DN503" s="66" t="str">
        <f t="shared" si="543"/>
        <v>0 missed</v>
      </c>
      <c r="DO503" s="62">
        <f t="shared" si="544"/>
        <v>2</v>
      </c>
      <c r="DP503" s="62">
        <f t="shared" si="545"/>
        <v>2</v>
      </c>
      <c r="DQ503" s="67">
        <f t="shared" si="546"/>
        <v>0.66666666666666663</v>
      </c>
      <c r="DR503" s="67">
        <f t="shared" si="547"/>
        <v>1</v>
      </c>
      <c r="DS503" s="66" t="str">
        <f t="shared" si="548"/>
        <v>1 missed</v>
      </c>
      <c r="DT503" s="62">
        <f t="shared" si="549"/>
        <v>4</v>
      </c>
      <c r="DU503" s="68">
        <f t="shared" si="550"/>
        <v>0.8</v>
      </c>
      <c r="DV503" s="68" t="str">
        <f t="shared" si="551"/>
        <v>Q-2 A-2 || Q Total-3, A Total-2</v>
      </c>
      <c r="DW503" s="62" t="str" cm="1">
        <f t="array" ref="DW503">IFERROR(INDEX('Attendance-Slot-1'!$Q$2:$Q$1112,MATCH(1,('Attendance-Slot-1'!$A$2:$A$1112=$C503)*('Attendance-Slot-1'!$G$2:$G$1112=DW$2),0)),"No Data")</f>
        <v>No Data</v>
      </c>
      <c r="DX503" s="62" t="str" cm="1">
        <f t="array" ref="DX503">IFERROR(INDEX('Attendance-Slot-2'!$Q$2:$Q$2595,MATCH(1,('Attendance-Slot-2'!$A$2:$A$2595=$C503)*('Attendance-Slot-2'!$G$2:$G$2595=DW$2),0)),"No Data")</f>
        <v>P-S2_Onsite</v>
      </c>
      <c r="DY503" s="137">
        <f>VLOOKUP($DL503,'Written Exam Marks'!$H:$Q,10,FALSE)</f>
        <v>6</v>
      </c>
      <c r="DZ503" s="137">
        <f>VLOOKUP($DL503,'Written Exam Marks'!$H:$Q,9,FALSE)</f>
        <v>35</v>
      </c>
      <c r="EA503" s="62" t="str">
        <f t="shared" si="552"/>
        <v>Present</v>
      </c>
      <c r="EB503" s="62" t="str">
        <f t="shared" si="553"/>
        <v>P-S2_Onsite</v>
      </c>
      <c r="EC503" s="114" t="str">
        <f t="shared" si="490"/>
        <v>P-0, 
A-0, 
No Data-5</v>
      </c>
      <c r="ED503" s="114" t="str">
        <f t="shared" si="491"/>
        <v>P-3, 
A-2, 
No Data-0</v>
      </c>
      <c r="EE503" s="114" t="str">
        <f t="shared" si="554"/>
        <v>P-S2_Onsite</v>
      </c>
      <c r="EF503" s="114" t="str">
        <f t="shared" si="555"/>
        <v>A-S2_Onsite</v>
      </c>
      <c r="EG503" s="114" t="str">
        <f t="shared" si="556"/>
        <v>A-S2_Onsite</v>
      </c>
      <c r="EH503" s="114" t="str">
        <f t="shared" si="557"/>
        <v>P-S2_Onsite</v>
      </c>
      <c r="EI503" s="114" t="str">
        <f t="shared" si="558"/>
        <v>P-S2_Onsite</v>
      </c>
      <c r="EJ503" s="114" t="str">
        <f t="shared" si="559"/>
        <v>P-3, A-2, No Data-0</v>
      </c>
      <c r="EK503" s="114" t="s">
        <v>10453</v>
      </c>
      <c r="EL503" s="114">
        <v>28.5</v>
      </c>
      <c r="EM503" s="114">
        <v>10</v>
      </c>
      <c r="EN503" s="114">
        <v>46</v>
      </c>
      <c r="EO503" s="114">
        <v>84.5</v>
      </c>
      <c r="EP503" s="114" t="s">
        <v>7217</v>
      </c>
      <c r="EQ503" s="114" t="s">
        <v>1054</v>
      </c>
      <c r="ER503" s="114" t="s">
        <v>4554</v>
      </c>
      <c r="ES503" s="114"/>
      <c r="ET503" s="30" t="s">
        <v>4554</v>
      </c>
    </row>
    <row r="504" spans="1:150" x14ac:dyDescent="0.25">
      <c r="A504" s="114">
        <v>501</v>
      </c>
      <c r="B504" s="114" t="s">
        <v>7224</v>
      </c>
      <c r="C504" s="80" t="s">
        <v>3431</v>
      </c>
      <c r="D504" s="30" t="s">
        <v>3432</v>
      </c>
      <c r="E504" s="30" t="s">
        <v>3433</v>
      </c>
      <c r="F504" s="33" t="s">
        <v>7202</v>
      </c>
      <c r="G504" s="30" t="s">
        <v>3434</v>
      </c>
      <c r="H504" s="143">
        <v>15</v>
      </c>
      <c r="I504" s="143">
        <v>15</v>
      </c>
      <c r="J504" s="143">
        <v>18</v>
      </c>
      <c r="K504" s="143">
        <v>15</v>
      </c>
      <c r="L504" s="143">
        <v>63</v>
      </c>
      <c r="M504" s="143">
        <v>65</v>
      </c>
      <c r="N504" s="40" t="s">
        <v>7314</v>
      </c>
      <c r="O504" s="40" t="s">
        <v>1593</v>
      </c>
      <c r="P504" s="13" t="str">
        <f t="shared" si="492"/>
        <v>2025EM1100501-MDSDF401</v>
      </c>
      <c r="Q504" s="40" t="str">
        <f t="shared" si="493"/>
        <v>0 missed</v>
      </c>
      <c r="R504" s="40" t="str">
        <f t="shared" si="494"/>
        <v>0 missed</v>
      </c>
      <c r="S504" s="40">
        <f t="shared" si="495"/>
        <v>3</v>
      </c>
      <c r="T504" s="40">
        <f t="shared" si="496"/>
        <v>1</v>
      </c>
      <c r="U504" s="41">
        <f t="shared" si="497"/>
        <v>1</v>
      </c>
      <c r="V504" s="41">
        <f t="shared" si="498"/>
        <v>1</v>
      </c>
      <c r="W504" s="40" t="str">
        <f t="shared" si="499"/>
        <v>0 missed</v>
      </c>
      <c r="X504" s="113">
        <f t="shared" si="500"/>
        <v>4</v>
      </c>
      <c r="Y504" s="13">
        <f t="shared" si="501"/>
        <v>1</v>
      </c>
      <c r="Z504" s="13" t="str">
        <f t="shared" si="502"/>
        <v>Q-3 A-1 || Q Total-3, A Total-1</v>
      </c>
      <c r="AA504" s="113" t="str" cm="1">
        <f t="array" ref="AA504">IFERROR(INDEX('Attendance-Slot-1'!$Q$2:$Q$1112,MATCH(1,('Attendance-Slot-1'!$A$2:$A$1112=$C504)*('Attendance-Slot-1'!$G$2:$G$1112=AA$2),0)),"No Data")</f>
        <v>No Data</v>
      </c>
      <c r="AB504" s="113" t="str" cm="1">
        <f t="array" ref="AB504">IFERROR(INDEX('Attendance-Slot-2'!$Q$2:$Q$2595,MATCH(1,('Attendance-Slot-2'!$A$2:$A$2595=$C504)*('Attendance-Slot-2'!$G$2:$G$2595=AA$2),0)),"No Data")</f>
        <v>P-S2_Onsite</v>
      </c>
      <c r="AC504" s="133">
        <f>VLOOKUP($P504,'Written Exam Marks'!$H:$Q,10,FALSE)</f>
        <v>20.5</v>
      </c>
      <c r="AD504" s="133">
        <f>VLOOKUP($P504,'Written Exam Marks'!$H:$Q,9,FALSE)</f>
        <v>35</v>
      </c>
      <c r="AE504" s="113" t="str">
        <f t="shared" si="503"/>
        <v>Present</v>
      </c>
      <c r="AF504" s="113" t="str">
        <f t="shared" si="504"/>
        <v>P-S2_Onsite</v>
      </c>
      <c r="AG504" s="146">
        <v>10</v>
      </c>
      <c r="AH504" s="146">
        <v>9.5</v>
      </c>
      <c r="AI504" s="146">
        <v>10</v>
      </c>
      <c r="AJ504" s="146">
        <v>10</v>
      </c>
      <c r="AK504" s="146">
        <v>10</v>
      </c>
      <c r="AL504" s="146" t="s">
        <v>5</v>
      </c>
      <c r="AM504" s="146">
        <v>49.5</v>
      </c>
      <c r="AN504" s="146">
        <v>60</v>
      </c>
      <c r="AO504" s="43" t="s">
        <v>7336</v>
      </c>
      <c r="AP504" s="43" t="s">
        <v>1598</v>
      </c>
      <c r="AQ504" s="50" t="str">
        <f t="shared" si="505"/>
        <v>2025EM1100501-MDSDF402</v>
      </c>
      <c r="AR504" s="43" t="str">
        <f t="shared" si="506"/>
        <v>1 missed</v>
      </c>
      <c r="AS504" s="47" t="s">
        <v>7342</v>
      </c>
      <c r="AT504" s="43">
        <f t="shared" si="507"/>
        <v>5</v>
      </c>
      <c r="AU504" s="48" t="s">
        <v>7342</v>
      </c>
      <c r="AV504" s="49">
        <f t="shared" si="508"/>
        <v>0.83333333333333337</v>
      </c>
      <c r="AW504" s="48" t="s">
        <v>7342</v>
      </c>
      <c r="AX504" s="43" t="str">
        <f t="shared" si="509"/>
        <v>1 missed</v>
      </c>
      <c r="AY504" s="42">
        <f t="shared" si="510"/>
        <v>5</v>
      </c>
      <c r="AZ504" s="50">
        <f t="shared" si="511"/>
        <v>0.83333333333333337</v>
      </c>
      <c r="BA504" s="50" t="str">
        <f t="shared" si="512"/>
        <v>Q-5 A-- || Q Total-6, A Total-0</v>
      </c>
      <c r="BB504" s="42" t="str" cm="1">
        <f t="array" ref="BB504">IFERROR(INDEX('Attendance-Slot-1'!$Q$2:$Q$1112,MATCH(1,('Attendance-Slot-1'!$A$2:$A$1112=$C504)*('Attendance-Slot-1'!$G$2:$G$1112=BB$2),0)),"No Data")</f>
        <v>P-S1_Onsite</v>
      </c>
      <c r="BC504" s="42" t="str" cm="1">
        <f t="array" ref="BC504">IFERROR(INDEX('Attendance-Slot-2'!$Q$2:$Q$2595,MATCH(1,('Attendance-Slot-2'!$A$2:$A$2595=$C504)*('Attendance-Slot-2'!$G$2:$G$2595=BB$2),0)),"No Data")</f>
        <v>No Data</v>
      </c>
      <c r="BD504" s="134">
        <f>VLOOKUP($AQ504,'Written Exam Marks'!$H:$Q,10,FALSE)</f>
        <v>30</v>
      </c>
      <c r="BE504" s="134">
        <f>VLOOKUP($AQ504,'Written Exam Marks'!$H:$Q,9,FALSE)</f>
        <v>40</v>
      </c>
      <c r="BF504" s="42" t="str">
        <f t="shared" si="513"/>
        <v>Present</v>
      </c>
      <c r="BG504" s="42" t="str">
        <f t="shared" si="514"/>
        <v>P-S1_Onsite</v>
      </c>
      <c r="BH504" s="147">
        <v>20</v>
      </c>
      <c r="BI504" s="147">
        <v>22</v>
      </c>
      <c r="BJ504" s="147">
        <v>42</v>
      </c>
      <c r="BK504" s="147">
        <v>60</v>
      </c>
      <c r="BL504" s="52" t="s">
        <v>3697</v>
      </c>
      <c r="BM504" s="52" t="s">
        <v>1606</v>
      </c>
      <c r="BN504" s="57" t="str">
        <f t="shared" si="515"/>
        <v>2025EM1100501-MDSDF403</v>
      </c>
      <c r="BO504" s="52" t="str">
        <f t="shared" si="516"/>
        <v>0 missed</v>
      </c>
      <c r="BP504" s="52" t="str">
        <f t="shared" si="517"/>
        <v>0 missed</v>
      </c>
      <c r="BQ504" s="52">
        <f t="shared" si="518"/>
        <v>1</v>
      </c>
      <c r="BR504" s="52">
        <f t="shared" si="519"/>
        <v>1</v>
      </c>
      <c r="BS504" s="56">
        <f t="shared" si="520"/>
        <v>1</v>
      </c>
      <c r="BT504" s="56">
        <f t="shared" si="521"/>
        <v>1</v>
      </c>
      <c r="BU504" s="52" t="str">
        <f t="shared" si="522"/>
        <v>0 missed</v>
      </c>
      <c r="BV504" s="51">
        <f t="shared" si="523"/>
        <v>2</v>
      </c>
      <c r="BW504" s="57">
        <f t="shared" si="524"/>
        <v>1</v>
      </c>
      <c r="BX504" s="57" t="str">
        <f t="shared" si="525"/>
        <v>Q-1 A-1 || Q Total-1, A Total-1</v>
      </c>
      <c r="BY504" s="51" t="str" cm="1">
        <f t="array" ref="BY504">IFERROR(INDEX('Attendance-Slot-1'!$Q$2:$Q$1112,MATCH(1,('Attendance-Slot-1'!$A$2:$A$1112=$C504)*('Attendance-Slot-1'!$G$2:$G$1112=BY$2),0)),"No Data")</f>
        <v>P-S1_Onsite</v>
      </c>
      <c r="BZ504" s="51" t="str" cm="1">
        <f t="array" ref="BZ504">IFERROR(INDEX('Attendance-Slot-2'!$Q$2:$Q$2595,MATCH(1,('Attendance-Slot-2'!$A$2:$A$2595=$C504)*('Attendance-Slot-2'!$G$2:$G$2595=BY$2),0)),"No Data")</f>
        <v>No Data</v>
      </c>
      <c r="CA504" s="135">
        <f>VLOOKUP($BN504,'Written Exam Marks'!$H:$Q,10,FALSE)</f>
        <v>30</v>
      </c>
      <c r="CB504" s="135">
        <f>VLOOKUP($BN504,'Written Exam Marks'!$H:$Q,9,FALSE)</f>
        <v>40</v>
      </c>
      <c r="CC504" s="51" t="str">
        <f t="shared" si="526"/>
        <v>Present</v>
      </c>
      <c r="CD504" s="51" t="str">
        <f t="shared" si="527"/>
        <v>P-S1_Onsite</v>
      </c>
      <c r="CE504" s="29">
        <v>20</v>
      </c>
      <c r="CF504" s="29">
        <v>20</v>
      </c>
      <c r="CG504" s="29">
        <v>18</v>
      </c>
      <c r="CH504" s="29">
        <v>58</v>
      </c>
      <c r="CI504" s="29">
        <v>60</v>
      </c>
      <c r="CJ504" s="61" t="s">
        <v>7343</v>
      </c>
      <c r="CK504" s="61" t="s">
        <v>1613</v>
      </c>
      <c r="CL504" s="10" t="str">
        <f t="shared" si="528"/>
        <v>2025EM1100501-MDSDF404</v>
      </c>
      <c r="CM504" s="61" t="str">
        <f t="shared" si="529"/>
        <v>0 missed</v>
      </c>
      <c r="CN504" s="61" t="str">
        <f t="shared" si="530"/>
        <v>0 missed</v>
      </c>
      <c r="CO504" s="111">
        <f t="shared" si="531"/>
        <v>2</v>
      </c>
      <c r="CP504" s="111">
        <f t="shared" si="532"/>
        <v>1</v>
      </c>
      <c r="CQ504" s="9">
        <f t="shared" si="533"/>
        <v>1</v>
      </c>
      <c r="CR504" s="9">
        <f t="shared" si="534"/>
        <v>1</v>
      </c>
      <c r="CS504" s="61" t="str">
        <f t="shared" si="535"/>
        <v>0 missed</v>
      </c>
      <c r="CT504" s="111">
        <f t="shared" si="536"/>
        <v>3</v>
      </c>
      <c r="CU504" s="10">
        <f t="shared" si="537"/>
        <v>1</v>
      </c>
      <c r="CV504" s="10" t="str">
        <f t="shared" si="538"/>
        <v>Q-2 A-1 || Q Total-2, A Total-1</v>
      </c>
      <c r="CW504" s="111" t="str" cm="1">
        <f t="array" ref="CW504">IFERROR(INDEX('Attendance-Slot-1'!$Q$2:$Q$1112,MATCH(1,('Attendance-Slot-1'!$A$2:$A$1112=$C504)*('Attendance-Slot-1'!$G$2:$G$1112=CW$2),0)),"No Data")</f>
        <v>P-S1_Onsite</v>
      </c>
      <c r="CX504" s="111" t="str" cm="1">
        <f t="array" ref="CX504">IFERROR(INDEX('Attendance-Slot-2'!$Q$2:$Q$2595,MATCH(1,('Attendance-Slot-2'!$A$2:$A$2595=$C504)*('Attendance-Slot-2'!$G$2:$G$2595=CW$2),0)),"No Data")</f>
        <v>No Data</v>
      </c>
      <c r="CY504" s="136">
        <f>VLOOKUP($CL504,'Written Exam Marks'!$H:$Q,10,FALSE)</f>
        <v>28</v>
      </c>
      <c r="CZ504" s="136">
        <f>VLOOKUP($CL504,'Written Exam Marks'!$H:$Q,9,FALSE)</f>
        <v>40</v>
      </c>
      <c r="DA504" s="111" t="str">
        <f t="shared" si="539"/>
        <v>Present</v>
      </c>
      <c r="DB504" s="111" t="str">
        <f t="shared" si="540"/>
        <v>P-S1_Onsite</v>
      </c>
      <c r="DC504" s="148">
        <v>7.5</v>
      </c>
      <c r="DD504" s="148">
        <v>7.125</v>
      </c>
      <c r="DE504" s="148">
        <v>9</v>
      </c>
      <c r="DF504" s="148">
        <v>16</v>
      </c>
      <c r="DG504" s="148">
        <v>19</v>
      </c>
      <c r="DH504" s="148">
        <v>58.625</v>
      </c>
      <c r="DI504" s="148">
        <v>65</v>
      </c>
      <c r="DJ504" s="66" t="s">
        <v>7351</v>
      </c>
      <c r="DK504" s="66" t="s">
        <v>1631</v>
      </c>
      <c r="DL504" s="68" t="str">
        <f t="shared" si="541"/>
        <v>2025EM1100501-MDSDF406</v>
      </c>
      <c r="DM504" s="66" t="str">
        <f t="shared" si="542"/>
        <v>0 missed</v>
      </c>
      <c r="DN504" s="66" t="str">
        <f t="shared" si="543"/>
        <v>0 missed</v>
      </c>
      <c r="DO504" s="62">
        <f t="shared" si="544"/>
        <v>3</v>
      </c>
      <c r="DP504" s="62">
        <f t="shared" si="545"/>
        <v>2</v>
      </c>
      <c r="DQ504" s="67">
        <f t="shared" si="546"/>
        <v>1</v>
      </c>
      <c r="DR504" s="67">
        <f t="shared" si="547"/>
        <v>1</v>
      </c>
      <c r="DS504" s="66" t="str">
        <f t="shared" si="548"/>
        <v>0 missed</v>
      </c>
      <c r="DT504" s="62">
        <f t="shared" si="549"/>
        <v>5</v>
      </c>
      <c r="DU504" s="68">
        <f t="shared" si="550"/>
        <v>1</v>
      </c>
      <c r="DV504" s="68" t="str">
        <f t="shared" si="551"/>
        <v>Q-3 A-2 || Q Total-3, A Total-2</v>
      </c>
      <c r="DW504" s="62" t="str" cm="1">
        <f t="array" ref="DW504">IFERROR(INDEX('Attendance-Slot-1'!$Q$2:$Q$1112,MATCH(1,('Attendance-Slot-1'!$A$2:$A$1112=$C504)*('Attendance-Slot-1'!$G$2:$G$1112=DW$2),0)),"No Data")</f>
        <v>No Data</v>
      </c>
      <c r="DX504" s="62" t="str" cm="1">
        <f t="array" ref="DX504">IFERROR(INDEX('Attendance-Slot-2'!$Q$2:$Q$2595,MATCH(1,('Attendance-Slot-2'!$A$2:$A$2595=$C504)*('Attendance-Slot-2'!$G$2:$G$2595=DW$2),0)),"No Data")</f>
        <v>P-S2_Onsite</v>
      </c>
      <c r="DY504" s="137">
        <f>VLOOKUP($DL504,'Written Exam Marks'!$H:$Q,10,FALSE)</f>
        <v>16</v>
      </c>
      <c r="DZ504" s="137">
        <f>VLOOKUP($DL504,'Written Exam Marks'!$H:$Q,9,FALSE)</f>
        <v>35</v>
      </c>
      <c r="EA504" s="62" t="str">
        <f t="shared" si="552"/>
        <v>Present</v>
      </c>
      <c r="EB504" s="62" t="str">
        <f t="shared" si="553"/>
        <v>P-S2_Onsite</v>
      </c>
      <c r="EC504" s="114" t="str">
        <f t="shared" si="490"/>
        <v>P-3, 
A-0, 
No Data-2</v>
      </c>
      <c r="ED504" s="114" t="str">
        <f t="shared" si="491"/>
        <v>P-2, 
A-0, 
No Data-3</v>
      </c>
      <c r="EE504" s="114" t="str">
        <f t="shared" si="554"/>
        <v>P-S2_Onsite</v>
      </c>
      <c r="EF504" s="114" t="str">
        <f t="shared" si="555"/>
        <v>P-S1_Onsite</v>
      </c>
      <c r="EG504" s="114" t="str">
        <f t="shared" si="556"/>
        <v>P-S1_Onsite</v>
      </c>
      <c r="EH504" s="114" t="str">
        <f t="shared" si="557"/>
        <v>P-S1_Onsite</v>
      </c>
      <c r="EI504" s="114" t="str">
        <f t="shared" si="558"/>
        <v>P-S2_Onsite</v>
      </c>
      <c r="EJ504" s="114" t="str">
        <f t="shared" si="559"/>
        <v>P-5, A-0, No Data-0</v>
      </c>
      <c r="EK504" s="114" t="s">
        <v>10453</v>
      </c>
      <c r="EL504" s="114">
        <v>24</v>
      </c>
      <c r="EM504" s="114">
        <v>9</v>
      </c>
      <c r="EN504" s="114">
        <v>53</v>
      </c>
      <c r="EO504" s="114">
        <v>86</v>
      </c>
      <c r="EP504" s="114" t="s">
        <v>7217</v>
      </c>
      <c r="EQ504" s="114" t="s">
        <v>1054</v>
      </c>
      <c r="ER504" s="114" t="s">
        <v>3431</v>
      </c>
      <c r="ES504" s="114"/>
      <c r="ET504" s="30" t="s">
        <v>3431</v>
      </c>
    </row>
    <row r="505" spans="1:150" x14ac:dyDescent="0.25">
      <c r="A505" s="114">
        <v>502</v>
      </c>
      <c r="B505" s="114" t="s">
        <v>7224</v>
      </c>
      <c r="C505" s="80" t="s">
        <v>4558</v>
      </c>
      <c r="D505" s="30" t="s">
        <v>4559</v>
      </c>
      <c r="E505" s="30" t="s">
        <v>4560</v>
      </c>
      <c r="F505" s="33" t="s">
        <v>7201</v>
      </c>
      <c r="G505" s="30" t="s">
        <v>4561</v>
      </c>
      <c r="H505" s="143">
        <v>15</v>
      </c>
      <c r="I505" s="143">
        <v>15</v>
      </c>
      <c r="J505" s="143">
        <v>15</v>
      </c>
      <c r="K505" s="143">
        <v>15</v>
      </c>
      <c r="L505" s="143">
        <v>60</v>
      </c>
      <c r="M505" s="143">
        <v>65</v>
      </c>
      <c r="N505" s="40" t="s">
        <v>7314</v>
      </c>
      <c r="O505" s="40" t="s">
        <v>1593</v>
      </c>
      <c r="P505" s="13" t="str">
        <f t="shared" si="492"/>
        <v>2025EM1100502-MDSDF401</v>
      </c>
      <c r="Q505" s="40" t="str">
        <f t="shared" si="493"/>
        <v>0 missed</v>
      </c>
      <c r="R505" s="40" t="str">
        <f t="shared" si="494"/>
        <v>0 missed</v>
      </c>
      <c r="S505" s="40">
        <f t="shared" si="495"/>
        <v>3</v>
      </c>
      <c r="T505" s="40">
        <f t="shared" si="496"/>
        <v>1</v>
      </c>
      <c r="U505" s="41">
        <f t="shared" si="497"/>
        <v>1</v>
      </c>
      <c r="V505" s="41">
        <f t="shared" si="498"/>
        <v>1</v>
      </c>
      <c r="W505" s="40" t="str">
        <f t="shared" si="499"/>
        <v>0 missed</v>
      </c>
      <c r="X505" s="113">
        <f t="shared" si="500"/>
        <v>4</v>
      </c>
      <c r="Y505" s="13">
        <f t="shared" si="501"/>
        <v>1</v>
      </c>
      <c r="Z505" s="13" t="str">
        <f t="shared" si="502"/>
        <v>Q-3 A-1 || Q Total-3, A Total-1</v>
      </c>
      <c r="AA505" s="113" t="str" cm="1">
        <f t="array" ref="AA505">IFERROR(INDEX('Attendance-Slot-1'!$Q$2:$Q$1112,MATCH(1,('Attendance-Slot-1'!$A$2:$A$1112=$C505)*('Attendance-Slot-1'!$G$2:$G$1112=AA$2),0)),"No Data")</f>
        <v>No Data</v>
      </c>
      <c r="AB505" s="113" t="str" cm="1">
        <f t="array" ref="AB505">IFERROR(INDEX('Attendance-Slot-2'!$Q$2:$Q$2595,MATCH(1,('Attendance-Slot-2'!$A$2:$A$2595=$C505)*('Attendance-Slot-2'!$G$2:$G$2595=AA$2),0)),"No Data")</f>
        <v>P-S2_Onsite</v>
      </c>
      <c r="AC505" s="133">
        <f>VLOOKUP($P505,'Written Exam Marks'!$H:$Q,10,FALSE)</f>
        <v>18</v>
      </c>
      <c r="AD505" s="133">
        <f>VLOOKUP($P505,'Written Exam Marks'!$H:$Q,9,FALSE)</f>
        <v>35</v>
      </c>
      <c r="AE505" s="113" t="str">
        <f t="shared" si="503"/>
        <v>Present</v>
      </c>
      <c r="AF505" s="113" t="str">
        <f t="shared" si="504"/>
        <v>P-S2_Onsite</v>
      </c>
      <c r="AG505" s="146">
        <v>10</v>
      </c>
      <c r="AH505" s="146">
        <v>10</v>
      </c>
      <c r="AI505" s="146">
        <v>10</v>
      </c>
      <c r="AJ505" s="146">
        <v>10</v>
      </c>
      <c r="AK505" s="146">
        <v>10</v>
      </c>
      <c r="AL505" s="146">
        <v>10</v>
      </c>
      <c r="AM505" s="146">
        <v>60</v>
      </c>
      <c r="AN505" s="146">
        <v>60</v>
      </c>
      <c r="AO505" s="43" t="s">
        <v>7336</v>
      </c>
      <c r="AP505" s="43" t="s">
        <v>1598</v>
      </c>
      <c r="AQ505" s="50" t="str">
        <f t="shared" si="505"/>
        <v>2025EM1100502-MDSDF402</v>
      </c>
      <c r="AR505" s="43" t="str">
        <f t="shared" si="506"/>
        <v>0 missed</v>
      </c>
      <c r="AS505" s="47" t="s">
        <v>7342</v>
      </c>
      <c r="AT505" s="43">
        <f t="shared" si="507"/>
        <v>6</v>
      </c>
      <c r="AU505" s="48" t="s">
        <v>7342</v>
      </c>
      <c r="AV505" s="49">
        <f t="shared" si="508"/>
        <v>1</v>
      </c>
      <c r="AW505" s="48" t="s">
        <v>7342</v>
      </c>
      <c r="AX505" s="43" t="str">
        <f t="shared" si="509"/>
        <v>0 missed</v>
      </c>
      <c r="AY505" s="42">
        <f t="shared" si="510"/>
        <v>6</v>
      </c>
      <c r="AZ505" s="50">
        <f t="shared" si="511"/>
        <v>1</v>
      </c>
      <c r="BA505" s="50" t="str">
        <f t="shared" si="512"/>
        <v>Q-6 A-- || Q Total-6, A Total-0</v>
      </c>
      <c r="BB505" s="42" t="str" cm="1">
        <f t="array" ref="BB505">IFERROR(INDEX('Attendance-Slot-1'!$Q$2:$Q$1112,MATCH(1,('Attendance-Slot-1'!$A$2:$A$1112=$C505)*('Attendance-Slot-1'!$G$2:$G$1112=BB$2),0)),"No Data")</f>
        <v>No Data</v>
      </c>
      <c r="BC505" s="42" t="str" cm="1">
        <f t="array" ref="BC505">IFERROR(INDEX('Attendance-Slot-2'!$Q$2:$Q$2595,MATCH(1,('Attendance-Slot-2'!$A$2:$A$2595=$C505)*('Attendance-Slot-2'!$G$2:$G$2595=BB$2),0)),"No Data")</f>
        <v>P-S2_Onsite</v>
      </c>
      <c r="BD505" s="134">
        <f>VLOOKUP($AQ505,'Written Exam Marks'!$H:$Q,10,FALSE)</f>
        <v>23</v>
      </c>
      <c r="BE505" s="134">
        <f>VLOOKUP($AQ505,'Written Exam Marks'!$H:$Q,9,FALSE)</f>
        <v>40</v>
      </c>
      <c r="BF505" s="42" t="str">
        <f t="shared" si="513"/>
        <v>Present</v>
      </c>
      <c r="BG505" s="42" t="str">
        <f t="shared" si="514"/>
        <v>P-S2_Onsite</v>
      </c>
      <c r="BH505" s="147">
        <v>20</v>
      </c>
      <c r="BI505" s="147">
        <v>29</v>
      </c>
      <c r="BJ505" s="147">
        <v>49</v>
      </c>
      <c r="BK505" s="147">
        <v>60</v>
      </c>
      <c r="BL505" s="52" t="s">
        <v>3697</v>
      </c>
      <c r="BM505" s="52" t="s">
        <v>1606</v>
      </c>
      <c r="BN505" s="57" t="str">
        <f t="shared" si="515"/>
        <v>2025EM1100502-MDSDF403</v>
      </c>
      <c r="BO505" s="52" t="str">
        <f t="shared" si="516"/>
        <v>0 missed</v>
      </c>
      <c r="BP505" s="52" t="str">
        <f t="shared" si="517"/>
        <v>0 missed</v>
      </c>
      <c r="BQ505" s="52">
        <f t="shared" si="518"/>
        <v>1</v>
      </c>
      <c r="BR505" s="52">
        <f t="shared" si="519"/>
        <v>1</v>
      </c>
      <c r="BS505" s="56">
        <f t="shared" si="520"/>
        <v>1</v>
      </c>
      <c r="BT505" s="56">
        <f t="shared" si="521"/>
        <v>1</v>
      </c>
      <c r="BU505" s="52" t="str">
        <f t="shared" si="522"/>
        <v>0 missed</v>
      </c>
      <c r="BV505" s="51">
        <f t="shared" si="523"/>
        <v>2</v>
      </c>
      <c r="BW505" s="57">
        <f t="shared" si="524"/>
        <v>1</v>
      </c>
      <c r="BX505" s="57" t="str">
        <f t="shared" si="525"/>
        <v>Q-1 A-1 || Q Total-1, A Total-1</v>
      </c>
      <c r="BY505" s="51" t="str" cm="1">
        <f t="array" ref="BY505">IFERROR(INDEX('Attendance-Slot-1'!$Q$2:$Q$1112,MATCH(1,('Attendance-Slot-1'!$A$2:$A$1112=$C505)*('Attendance-Slot-1'!$G$2:$G$1112=BY$2),0)),"No Data")</f>
        <v>No Data</v>
      </c>
      <c r="BZ505" s="51" t="str" cm="1">
        <f t="array" ref="BZ505">IFERROR(INDEX('Attendance-Slot-2'!$Q$2:$Q$2595,MATCH(1,('Attendance-Slot-2'!$A$2:$A$2595=$C505)*('Attendance-Slot-2'!$G$2:$G$2595=BY$2),0)),"No Data")</f>
        <v>P-S2_Onsite</v>
      </c>
      <c r="CA505" s="135">
        <f>VLOOKUP($BN505,'Written Exam Marks'!$H:$Q,10,FALSE)</f>
        <v>27.5</v>
      </c>
      <c r="CB505" s="135">
        <f>VLOOKUP($BN505,'Written Exam Marks'!$H:$Q,9,FALSE)</f>
        <v>40</v>
      </c>
      <c r="CC505" s="51" t="str">
        <f t="shared" si="526"/>
        <v>Present</v>
      </c>
      <c r="CD505" s="51" t="str">
        <f t="shared" si="527"/>
        <v>P-S2_Onsite</v>
      </c>
      <c r="CE505" s="29">
        <v>19</v>
      </c>
      <c r="CF505" s="29">
        <v>19</v>
      </c>
      <c r="CG505" s="29">
        <v>18</v>
      </c>
      <c r="CH505" s="29">
        <v>56</v>
      </c>
      <c r="CI505" s="29">
        <v>60</v>
      </c>
      <c r="CJ505" s="61" t="s">
        <v>7343</v>
      </c>
      <c r="CK505" s="61" t="s">
        <v>1613</v>
      </c>
      <c r="CL505" s="10" t="str">
        <f t="shared" si="528"/>
        <v>2025EM1100502-MDSDF404</v>
      </c>
      <c r="CM505" s="61" t="str">
        <f t="shared" si="529"/>
        <v>0 missed</v>
      </c>
      <c r="CN505" s="61" t="str">
        <f t="shared" si="530"/>
        <v>0 missed</v>
      </c>
      <c r="CO505" s="111">
        <f t="shared" si="531"/>
        <v>2</v>
      </c>
      <c r="CP505" s="111">
        <f t="shared" si="532"/>
        <v>1</v>
      </c>
      <c r="CQ505" s="9">
        <f t="shared" si="533"/>
        <v>1</v>
      </c>
      <c r="CR505" s="9">
        <f t="shared" si="534"/>
        <v>1</v>
      </c>
      <c r="CS505" s="61" t="str">
        <f t="shared" si="535"/>
        <v>0 missed</v>
      </c>
      <c r="CT505" s="111">
        <f t="shared" si="536"/>
        <v>3</v>
      </c>
      <c r="CU505" s="10">
        <f t="shared" si="537"/>
        <v>1</v>
      </c>
      <c r="CV505" s="10" t="str">
        <f t="shared" si="538"/>
        <v>Q-2 A-1 || Q Total-2, A Total-1</v>
      </c>
      <c r="CW505" s="111" t="str" cm="1">
        <f t="array" ref="CW505">IFERROR(INDEX('Attendance-Slot-1'!$Q$2:$Q$1112,MATCH(1,('Attendance-Slot-1'!$A$2:$A$1112=$C505)*('Attendance-Slot-1'!$G$2:$G$1112=CW$2),0)),"No Data")</f>
        <v>No Data</v>
      </c>
      <c r="CX505" s="111" t="str" cm="1">
        <f t="array" ref="CX505">IFERROR(INDEX('Attendance-Slot-2'!$Q$2:$Q$2595,MATCH(1,('Attendance-Slot-2'!$A$2:$A$2595=$C505)*('Attendance-Slot-2'!$G$2:$G$2595=CW$2),0)),"No Data")</f>
        <v>P-S2_Onsite</v>
      </c>
      <c r="CY505" s="136">
        <f>VLOOKUP($CL505,'Written Exam Marks'!$H:$Q,10,FALSE)</f>
        <v>23.5</v>
      </c>
      <c r="CZ505" s="136">
        <f>VLOOKUP($CL505,'Written Exam Marks'!$H:$Q,9,FALSE)</f>
        <v>40</v>
      </c>
      <c r="DA505" s="111" t="str">
        <f t="shared" si="539"/>
        <v>Present</v>
      </c>
      <c r="DB505" s="111" t="str">
        <f t="shared" si="540"/>
        <v>P-S2_Onsite</v>
      </c>
      <c r="DC505" s="148">
        <v>5.5</v>
      </c>
      <c r="DD505" s="148">
        <v>7.25</v>
      </c>
      <c r="DE505" s="148">
        <v>8</v>
      </c>
      <c r="DF505" s="148">
        <v>15</v>
      </c>
      <c r="DG505" s="148">
        <v>18</v>
      </c>
      <c r="DH505" s="148">
        <v>53.75</v>
      </c>
      <c r="DI505" s="148">
        <v>65</v>
      </c>
      <c r="DJ505" s="66" t="s">
        <v>7351</v>
      </c>
      <c r="DK505" s="66" t="s">
        <v>1631</v>
      </c>
      <c r="DL505" s="68" t="str">
        <f t="shared" si="541"/>
        <v>2025EM1100502-MDSDF406</v>
      </c>
      <c r="DM505" s="66" t="str">
        <f t="shared" si="542"/>
        <v>0 missed</v>
      </c>
      <c r="DN505" s="66" t="str">
        <f t="shared" si="543"/>
        <v>0 missed</v>
      </c>
      <c r="DO505" s="62">
        <f t="shared" si="544"/>
        <v>3</v>
      </c>
      <c r="DP505" s="62">
        <f t="shared" si="545"/>
        <v>2</v>
      </c>
      <c r="DQ505" s="67">
        <f t="shared" si="546"/>
        <v>1</v>
      </c>
      <c r="DR505" s="67">
        <f t="shared" si="547"/>
        <v>1</v>
      </c>
      <c r="DS505" s="66" t="str">
        <f t="shared" si="548"/>
        <v>0 missed</v>
      </c>
      <c r="DT505" s="62">
        <f t="shared" si="549"/>
        <v>5</v>
      </c>
      <c r="DU505" s="68">
        <f t="shared" si="550"/>
        <v>1</v>
      </c>
      <c r="DV505" s="68" t="str">
        <f t="shared" si="551"/>
        <v>Q-3 A-2 || Q Total-3, A Total-2</v>
      </c>
      <c r="DW505" s="62" t="str" cm="1">
        <f t="array" ref="DW505">IFERROR(INDEX('Attendance-Slot-1'!$Q$2:$Q$1112,MATCH(1,('Attendance-Slot-1'!$A$2:$A$1112=$C505)*('Attendance-Slot-1'!$G$2:$G$1112=DW$2),0)),"No Data")</f>
        <v>No Data</v>
      </c>
      <c r="DX505" s="62" t="str" cm="1">
        <f t="array" ref="DX505">IFERROR(INDEX('Attendance-Slot-2'!$Q$2:$Q$2595,MATCH(1,('Attendance-Slot-2'!$A$2:$A$2595=$C505)*('Attendance-Slot-2'!$G$2:$G$2595=DW$2),0)),"No Data")</f>
        <v>P-S2_Onsite</v>
      </c>
      <c r="DY505" s="137">
        <f>VLOOKUP($DL505,'Written Exam Marks'!$H:$Q,10,FALSE)</f>
        <v>23.5</v>
      </c>
      <c r="DZ505" s="137">
        <f>VLOOKUP($DL505,'Written Exam Marks'!$H:$Q,9,FALSE)</f>
        <v>35</v>
      </c>
      <c r="EA505" s="62" t="str">
        <f t="shared" si="552"/>
        <v>Present</v>
      </c>
      <c r="EB505" s="62" t="str">
        <f t="shared" si="553"/>
        <v>P-S2_Onsite</v>
      </c>
      <c r="EC505" s="114" t="str">
        <f t="shared" si="490"/>
        <v>P-0, 
A-0, 
No Data-5</v>
      </c>
      <c r="ED505" s="114" t="str">
        <f t="shared" si="491"/>
        <v>P-5, 
A-0, 
No Data-0</v>
      </c>
      <c r="EE505" s="114" t="str">
        <f t="shared" si="554"/>
        <v>P-S2_Onsite</v>
      </c>
      <c r="EF505" s="114" t="str">
        <f t="shared" si="555"/>
        <v>P-S2_Onsite</v>
      </c>
      <c r="EG505" s="114" t="str">
        <f t="shared" si="556"/>
        <v>P-S2_Onsite</v>
      </c>
      <c r="EH505" s="114" t="str">
        <f t="shared" si="557"/>
        <v>P-S2_Onsite</v>
      </c>
      <c r="EI505" s="114" t="str">
        <f t="shared" si="558"/>
        <v>P-S2_Onsite</v>
      </c>
      <c r="EJ505" s="114" t="str">
        <f t="shared" si="559"/>
        <v>P-5, A-0, No Data-0</v>
      </c>
      <c r="EK505" s="114" t="s">
        <v>10453</v>
      </c>
      <c r="EL505" s="114">
        <v>27.5</v>
      </c>
      <c r="EM505" s="114">
        <v>9</v>
      </c>
      <c r="EN505" s="114">
        <v>57</v>
      </c>
      <c r="EO505" s="114">
        <v>93.5</v>
      </c>
      <c r="EP505" s="114" t="s">
        <v>7217</v>
      </c>
      <c r="EQ505" s="114" t="s">
        <v>1054</v>
      </c>
      <c r="ER505" s="114" t="s">
        <v>4558</v>
      </c>
      <c r="ES505" s="114"/>
      <c r="ET505" s="30" t="s">
        <v>4558</v>
      </c>
    </row>
    <row r="506" spans="1:150" x14ac:dyDescent="0.25">
      <c r="A506" s="114">
        <v>503</v>
      </c>
      <c r="B506" s="114" t="s">
        <v>7224</v>
      </c>
      <c r="C506" s="80" t="s">
        <v>4562</v>
      </c>
      <c r="D506" s="30" t="s">
        <v>4563</v>
      </c>
      <c r="E506" s="30" t="s">
        <v>4564</v>
      </c>
      <c r="F506" s="33" t="s">
        <v>7201</v>
      </c>
      <c r="G506" s="30" t="s">
        <v>4565</v>
      </c>
      <c r="H506" s="143">
        <v>14</v>
      </c>
      <c r="I506" s="143">
        <v>15</v>
      </c>
      <c r="J506" s="143">
        <v>20</v>
      </c>
      <c r="K506" s="143" t="s">
        <v>5</v>
      </c>
      <c r="L506" s="143">
        <v>49</v>
      </c>
      <c r="M506" s="143">
        <v>65</v>
      </c>
      <c r="N506" s="40" t="s">
        <v>7314</v>
      </c>
      <c r="O506" s="40" t="s">
        <v>1593</v>
      </c>
      <c r="P506" s="13" t="str">
        <f t="shared" si="492"/>
        <v>2025EM1100503-MDSDF401</v>
      </c>
      <c r="Q506" s="40" t="str">
        <f t="shared" si="493"/>
        <v>0 missed</v>
      </c>
      <c r="R506" s="40" t="str">
        <f t="shared" si="494"/>
        <v>1 missed</v>
      </c>
      <c r="S506" s="40">
        <f t="shared" si="495"/>
        <v>3</v>
      </c>
      <c r="T506" s="40">
        <f t="shared" si="496"/>
        <v>0</v>
      </c>
      <c r="U506" s="41">
        <f t="shared" si="497"/>
        <v>1</v>
      </c>
      <c r="V506" s="41">
        <f t="shared" si="498"/>
        <v>0</v>
      </c>
      <c r="W506" s="40" t="str">
        <f t="shared" si="499"/>
        <v>1 missed</v>
      </c>
      <c r="X506" s="113">
        <f t="shared" si="500"/>
        <v>3</v>
      </c>
      <c r="Y506" s="13">
        <f t="shared" si="501"/>
        <v>0.75</v>
      </c>
      <c r="Z506" s="13" t="str">
        <f t="shared" si="502"/>
        <v>Q-3 A-0 || Q Total-3, A Total-1</v>
      </c>
      <c r="AA506" s="113" t="str" cm="1">
        <f t="array" ref="AA506">IFERROR(INDEX('Attendance-Slot-1'!$Q$2:$Q$1112,MATCH(1,('Attendance-Slot-1'!$A$2:$A$1112=$C506)*('Attendance-Slot-1'!$G$2:$G$1112=AA$2),0)),"No Data")</f>
        <v>No Data</v>
      </c>
      <c r="AB506" s="113" t="str" cm="1">
        <f t="array" ref="AB506">IFERROR(INDEX('Attendance-Slot-2'!$Q$2:$Q$2595,MATCH(1,('Attendance-Slot-2'!$A$2:$A$2595=$C506)*('Attendance-Slot-2'!$G$2:$G$2595=AA$2),0)),"No Data")</f>
        <v>A-S2_Onsite</v>
      </c>
      <c r="AC506" s="133" t="e">
        <f>VLOOKUP($P506,'Written Exam Marks'!$H:$Q,10,FALSE)</f>
        <v>#N/A</v>
      </c>
      <c r="AD506" s="133" t="e">
        <f>VLOOKUP($P506,'Written Exam Marks'!$H:$Q,9,FALSE)</f>
        <v>#N/A</v>
      </c>
      <c r="AE506" s="113" t="str">
        <f t="shared" si="503"/>
        <v>Absent</v>
      </c>
      <c r="AF506" s="113" t="str">
        <f t="shared" si="504"/>
        <v>A-S2_Onsite</v>
      </c>
      <c r="AG506" s="146">
        <v>10</v>
      </c>
      <c r="AH506" s="146">
        <v>8</v>
      </c>
      <c r="AI506" s="146">
        <v>10</v>
      </c>
      <c r="AJ506" s="146">
        <v>10</v>
      </c>
      <c r="AK506" s="146">
        <v>10</v>
      </c>
      <c r="AL506" s="146">
        <v>10</v>
      </c>
      <c r="AM506" s="146">
        <v>58</v>
      </c>
      <c r="AN506" s="146">
        <v>60</v>
      </c>
      <c r="AO506" s="43" t="s">
        <v>7336</v>
      </c>
      <c r="AP506" s="43" t="s">
        <v>1598</v>
      </c>
      <c r="AQ506" s="50" t="str">
        <f t="shared" si="505"/>
        <v>2025EM1100503-MDSDF402</v>
      </c>
      <c r="AR506" s="43" t="str">
        <f t="shared" si="506"/>
        <v>0 missed</v>
      </c>
      <c r="AS506" s="47" t="s">
        <v>7342</v>
      </c>
      <c r="AT506" s="43">
        <f t="shared" si="507"/>
        <v>6</v>
      </c>
      <c r="AU506" s="48" t="s">
        <v>7342</v>
      </c>
      <c r="AV506" s="49">
        <f t="shared" si="508"/>
        <v>1</v>
      </c>
      <c r="AW506" s="48" t="s">
        <v>7342</v>
      </c>
      <c r="AX506" s="43" t="str">
        <f t="shared" si="509"/>
        <v>0 missed</v>
      </c>
      <c r="AY506" s="42">
        <f t="shared" si="510"/>
        <v>6</v>
      </c>
      <c r="AZ506" s="50">
        <f t="shared" si="511"/>
        <v>1</v>
      </c>
      <c r="BA506" s="50" t="str">
        <f t="shared" si="512"/>
        <v>Q-6 A-- || Q Total-6, A Total-0</v>
      </c>
      <c r="BB506" s="42" t="str" cm="1">
        <f t="array" ref="BB506">IFERROR(INDEX('Attendance-Slot-1'!$Q$2:$Q$1112,MATCH(1,('Attendance-Slot-1'!$A$2:$A$1112=$C506)*('Attendance-Slot-1'!$G$2:$G$1112=BB$2),0)),"No Data")</f>
        <v>No Data</v>
      </c>
      <c r="BC506" s="42" t="str" cm="1">
        <f t="array" ref="BC506">IFERROR(INDEX('Attendance-Slot-2'!$Q$2:$Q$2595,MATCH(1,('Attendance-Slot-2'!$A$2:$A$2595=$C506)*('Attendance-Slot-2'!$G$2:$G$2595=BB$2),0)),"No Data")</f>
        <v>A-S2_Onsite</v>
      </c>
      <c r="BD506" s="134" t="e">
        <f>VLOOKUP($AQ506,'Written Exam Marks'!$H:$Q,10,FALSE)</f>
        <v>#N/A</v>
      </c>
      <c r="BE506" s="134" t="e">
        <f>VLOOKUP($AQ506,'Written Exam Marks'!$H:$Q,9,FALSE)</f>
        <v>#N/A</v>
      </c>
      <c r="BF506" s="42" t="str">
        <f t="shared" si="513"/>
        <v>Absent</v>
      </c>
      <c r="BG506" s="42" t="str">
        <f t="shared" si="514"/>
        <v>A-S2_Onsite</v>
      </c>
      <c r="BH506" s="147">
        <v>18</v>
      </c>
      <c r="BI506" s="147" t="s">
        <v>5</v>
      </c>
      <c r="BJ506" s="147">
        <v>18</v>
      </c>
      <c r="BK506" s="147">
        <v>60</v>
      </c>
      <c r="BL506" s="52" t="s">
        <v>3697</v>
      </c>
      <c r="BM506" s="52" t="s">
        <v>1606</v>
      </c>
      <c r="BN506" s="57" t="str">
        <f t="shared" si="515"/>
        <v>2025EM1100503-MDSDF403</v>
      </c>
      <c r="BO506" s="52" t="str">
        <f t="shared" si="516"/>
        <v>0 missed</v>
      </c>
      <c r="BP506" s="52" t="str">
        <f t="shared" si="517"/>
        <v>1 missed</v>
      </c>
      <c r="BQ506" s="52">
        <f t="shared" si="518"/>
        <v>1</v>
      </c>
      <c r="BR506" s="52">
        <f t="shared" si="519"/>
        <v>0</v>
      </c>
      <c r="BS506" s="56">
        <f t="shared" si="520"/>
        <v>1</v>
      </c>
      <c r="BT506" s="56">
        <f t="shared" si="521"/>
        <v>0</v>
      </c>
      <c r="BU506" s="52" t="str">
        <f t="shared" si="522"/>
        <v>1 missed</v>
      </c>
      <c r="BV506" s="51">
        <f t="shared" si="523"/>
        <v>1</v>
      </c>
      <c r="BW506" s="57">
        <f t="shared" si="524"/>
        <v>0.5</v>
      </c>
      <c r="BX506" s="57" t="str">
        <f t="shared" si="525"/>
        <v>Q-1 A-0 || Q Total-1, A Total-1</v>
      </c>
      <c r="BY506" s="51" t="str" cm="1">
        <f t="array" ref="BY506">IFERROR(INDEX('Attendance-Slot-1'!$Q$2:$Q$1112,MATCH(1,('Attendance-Slot-1'!$A$2:$A$1112=$C506)*('Attendance-Slot-1'!$G$2:$G$1112=BY$2),0)),"No Data")</f>
        <v>No Data</v>
      </c>
      <c r="BZ506" s="51" t="str" cm="1">
        <f t="array" ref="BZ506">IFERROR(INDEX('Attendance-Slot-2'!$Q$2:$Q$2595,MATCH(1,('Attendance-Slot-2'!$A$2:$A$2595=$C506)*('Attendance-Slot-2'!$G$2:$G$2595=BY$2),0)),"No Data")</f>
        <v>A-S2_Onsite</v>
      </c>
      <c r="CA506" s="135" t="e">
        <f>VLOOKUP($BN506,'Written Exam Marks'!$H:$Q,10,FALSE)</f>
        <v>#N/A</v>
      </c>
      <c r="CB506" s="135" t="e">
        <f>VLOOKUP($BN506,'Written Exam Marks'!$H:$Q,9,FALSE)</f>
        <v>#N/A</v>
      </c>
      <c r="CC506" s="51" t="str">
        <f t="shared" si="526"/>
        <v>Absent</v>
      </c>
      <c r="CD506" s="51" t="str">
        <f t="shared" si="527"/>
        <v>A-S2_Onsite</v>
      </c>
      <c r="CE506" s="29">
        <v>19</v>
      </c>
      <c r="CF506" s="29" t="s">
        <v>5</v>
      </c>
      <c r="CG506" s="29">
        <v>16</v>
      </c>
      <c r="CH506" s="29">
        <v>35</v>
      </c>
      <c r="CI506" s="29">
        <v>60</v>
      </c>
      <c r="CJ506" s="61" t="s">
        <v>7343</v>
      </c>
      <c r="CK506" s="61" t="s">
        <v>1613</v>
      </c>
      <c r="CL506" s="10" t="str">
        <f t="shared" si="528"/>
        <v>2025EM1100503-MDSDF404</v>
      </c>
      <c r="CM506" s="61" t="str">
        <f t="shared" si="529"/>
        <v>1 missed</v>
      </c>
      <c r="CN506" s="61" t="str">
        <f t="shared" si="530"/>
        <v>0 missed</v>
      </c>
      <c r="CO506" s="111">
        <f t="shared" si="531"/>
        <v>1</v>
      </c>
      <c r="CP506" s="111">
        <f t="shared" si="532"/>
        <v>1</v>
      </c>
      <c r="CQ506" s="9">
        <f t="shared" si="533"/>
        <v>0.5</v>
      </c>
      <c r="CR506" s="9">
        <f t="shared" si="534"/>
        <v>1</v>
      </c>
      <c r="CS506" s="61" t="str">
        <f t="shared" si="535"/>
        <v>1 missed</v>
      </c>
      <c r="CT506" s="111">
        <f t="shared" si="536"/>
        <v>2</v>
      </c>
      <c r="CU506" s="10">
        <f t="shared" si="537"/>
        <v>0.66666666666666663</v>
      </c>
      <c r="CV506" s="10" t="str">
        <f t="shared" si="538"/>
        <v>Q-1 A-1 || Q Total-2, A Total-1</v>
      </c>
      <c r="CW506" s="111" t="str" cm="1">
        <f t="array" ref="CW506">IFERROR(INDEX('Attendance-Slot-1'!$Q$2:$Q$1112,MATCH(1,('Attendance-Slot-1'!$A$2:$A$1112=$C506)*('Attendance-Slot-1'!$G$2:$G$1112=CW$2),0)),"No Data")</f>
        <v>No Data</v>
      </c>
      <c r="CX506" s="111" t="str" cm="1">
        <f t="array" ref="CX506">IFERROR(INDEX('Attendance-Slot-2'!$Q$2:$Q$2595,MATCH(1,('Attendance-Slot-2'!$A$2:$A$2595=$C506)*('Attendance-Slot-2'!$G$2:$G$2595=CW$2),0)),"No Data")</f>
        <v>A-S2_Onsite</v>
      </c>
      <c r="CY506" s="136" t="e">
        <f>VLOOKUP($CL506,'Written Exam Marks'!$H:$Q,10,FALSE)</f>
        <v>#N/A</v>
      </c>
      <c r="CZ506" s="136" t="e">
        <f>VLOOKUP($CL506,'Written Exam Marks'!$H:$Q,9,FALSE)</f>
        <v>#N/A</v>
      </c>
      <c r="DA506" s="111" t="str">
        <f t="shared" si="539"/>
        <v>Absent</v>
      </c>
      <c r="DB506" s="111" t="str">
        <f t="shared" si="540"/>
        <v>A-S2_Onsite</v>
      </c>
      <c r="DC506" s="148">
        <v>5.5</v>
      </c>
      <c r="DD506" s="148">
        <v>7.625</v>
      </c>
      <c r="DE506" s="148">
        <v>9</v>
      </c>
      <c r="DF506" s="148" t="s">
        <v>5</v>
      </c>
      <c r="DG506" s="148">
        <v>18</v>
      </c>
      <c r="DH506" s="148">
        <v>40.125</v>
      </c>
      <c r="DI506" s="148">
        <v>65</v>
      </c>
      <c r="DJ506" s="66" t="s">
        <v>7351</v>
      </c>
      <c r="DK506" s="66" t="s">
        <v>1631</v>
      </c>
      <c r="DL506" s="68" t="str">
        <f t="shared" si="541"/>
        <v>2025EM1100503-MDSDF406</v>
      </c>
      <c r="DM506" s="66" t="str">
        <f t="shared" si="542"/>
        <v>0 missed</v>
      </c>
      <c r="DN506" s="66" t="str">
        <f t="shared" si="543"/>
        <v>1 missed</v>
      </c>
      <c r="DO506" s="62">
        <f t="shared" si="544"/>
        <v>3</v>
      </c>
      <c r="DP506" s="62">
        <f t="shared" si="545"/>
        <v>1</v>
      </c>
      <c r="DQ506" s="67">
        <f t="shared" si="546"/>
        <v>1</v>
      </c>
      <c r="DR506" s="67">
        <f t="shared" si="547"/>
        <v>0.5</v>
      </c>
      <c r="DS506" s="66" t="str">
        <f t="shared" si="548"/>
        <v>1 missed</v>
      </c>
      <c r="DT506" s="62">
        <f t="shared" si="549"/>
        <v>4</v>
      </c>
      <c r="DU506" s="68">
        <f t="shared" si="550"/>
        <v>0.8</v>
      </c>
      <c r="DV506" s="68" t="str">
        <f t="shared" si="551"/>
        <v>Q-3 A-1 || Q Total-3, A Total-2</v>
      </c>
      <c r="DW506" s="62" t="str" cm="1">
        <f t="array" ref="DW506">IFERROR(INDEX('Attendance-Slot-1'!$Q$2:$Q$1112,MATCH(1,('Attendance-Slot-1'!$A$2:$A$1112=$C506)*('Attendance-Slot-1'!$G$2:$G$1112=DW$2),0)),"No Data")</f>
        <v>No Data</v>
      </c>
      <c r="DX506" s="62" t="str" cm="1">
        <f t="array" ref="DX506">IFERROR(INDEX('Attendance-Slot-2'!$Q$2:$Q$2595,MATCH(1,('Attendance-Slot-2'!$A$2:$A$2595=$C506)*('Attendance-Slot-2'!$G$2:$G$2595=DW$2),0)),"No Data")</f>
        <v>A-S2_Onsite</v>
      </c>
      <c r="DY506" s="137" t="e">
        <f>VLOOKUP($DL506,'Written Exam Marks'!$H:$Q,10,FALSE)</f>
        <v>#N/A</v>
      </c>
      <c r="DZ506" s="137" t="e">
        <f>VLOOKUP($DL506,'Written Exam Marks'!$H:$Q,9,FALSE)</f>
        <v>#N/A</v>
      </c>
      <c r="EA506" s="62" t="str">
        <f t="shared" si="552"/>
        <v>Absent</v>
      </c>
      <c r="EB506" s="62" t="str">
        <f t="shared" si="553"/>
        <v>A-S2_Onsite</v>
      </c>
      <c r="EC506" s="114" t="str">
        <f t="shared" si="490"/>
        <v>P-0, 
A-0, 
No Data-5</v>
      </c>
      <c r="ED506" s="114" t="str">
        <f t="shared" si="491"/>
        <v>P-0, 
A-5, 
No Data-0</v>
      </c>
      <c r="EE506" s="114" t="str">
        <f t="shared" si="554"/>
        <v>A-S2_Onsite</v>
      </c>
      <c r="EF506" s="114" t="str">
        <f t="shared" si="555"/>
        <v>A-S2_Onsite</v>
      </c>
      <c r="EG506" s="114" t="str">
        <f t="shared" si="556"/>
        <v>A-S2_Onsite</v>
      </c>
      <c r="EH506" s="114" t="str">
        <f t="shared" si="557"/>
        <v>A-S2_Onsite</v>
      </c>
      <c r="EI506" s="114" t="str">
        <f t="shared" si="558"/>
        <v>A-S2_Onsite</v>
      </c>
      <c r="EJ506" s="114" t="str">
        <f t="shared" si="559"/>
        <v>P-0, A-5, No Data-0</v>
      </c>
      <c r="EK506" s="114" t="s">
        <v>10453</v>
      </c>
      <c r="EL506" s="114">
        <v>16</v>
      </c>
      <c r="EM506" s="114">
        <v>10</v>
      </c>
      <c r="EN506" s="114">
        <v>45</v>
      </c>
      <c r="EO506" s="114">
        <v>71</v>
      </c>
      <c r="EP506" s="114" t="s">
        <v>7217</v>
      </c>
      <c r="EQ506" s="114" t="s">
        <v>1054</v>
      </c>
      <c r="ER506" s="114" t="s">
        <v>4562</v>
      </c>
      <c r="ES506" s="114" t="s">
        <v>1098</v>
      </c>
      <c r="ET506" s="30" t="s">
        <v>4562</v>
      </c>
    </row>
    <row r="507" spans="1:150" x14ac:dyDescent="0.25">
      <c r="A507" s="114">
        <v>504</v>
      </c>
      <c r="B507" s="114" t="s">
        <v>7224</v>
      </c>
      <c r="C507" s="80" t="s">
        <v>3438</v>
      </c>
      <c r="D507" s="30" t="s">
        <v>3439</v>
      </c>
      <c r="E507" s="30" t="s">
        <v>3440</v>
      </c>
      <c r="F507" s="33" t="s">
        <v>7201</v>
      </c>
      <c r="G507" s="30" t="s">
        <v>3441</v>
      </c>
      <c r="H507" s="143" t="s">
        <v>5</v>
      </c>
      <c r="I507" s="143">
        <v>15</v>
      </c>
      <c r="J507" s="143">
        <v>18</v>
      </c>
      <c r="K507" s="143">
        <v>15</v>
      </c>
      <c r="L507" s="143">
        <v>48</v>
      </c>
      <c r="M507" s="143">
        <v>65</v>
      </c>
      <c r="N507" s="40" t="s">
        <v>7314</v>
      </c>
      <c r="O507" s="40" t="s">
        <v>1593</v>
      </c>
      <c r="P507" s="13" t="str">
        <f t="shared" si="492"/>
        <v>2025EM1100504-MDSDF401</v>
      </c>
      <c r="Q507" s="40" t="str">
        <f t="shared" si="493"/>
        <v>1 missed</v>
      </c>
      <c r="R507" s="40" t="str">
        <f t="shared" si="494"/>
        <v>0 missed</v>
      </c>
      <c r="S507" s="40">
        <f t="shared" si="495"/>
        <v>2</v>
      </c>
      <c r="T507" s="40">
        <f t="shared" si="496"/>
        <v>1</v>
      </c>
      <c r="U507" s="41">
        <f t="shared" si="497"/>
        <v>0.66666666666666663</v>
      </c>
      <c r="V507" s="41">
        <f t="shared" si="498"/>
        <v>1</v>
      </c>
      <c r="W507" s="40" t="str">
        <f t="shared" si="499"/>
        <v>1 missed</v>
      </c>
      <c r="X507" s="113">
        <f t="shared" si="500"/>
        <v>3</v>
      </c>
      <c r="Y507" s="13">
        <f t="shared" si="501"/>
        <v>0.75</v>
      </c>
      <c r="Z507" s="13" t="str">
        <f t="shared" si="502"/>
        <v>Q-2 A-1 || Q Total-3, A Total-1</v>
      </c>
      <c r="AA507" s="113" t="str" cm="1">
        <f t="array" ref="AA507">IFERROR(INDEX('Attendance-Slot-1'!$Q$2:$Q$1112,MATCH(1,('Attendance-Slot-1'!$A$2:$A$1112=$C507)*('Attendance-Slot-1'!$G$2:$G$1112=AA$2),0)),"No Data")</f>
        <v>P-S1_Onsite</v>
      </c>
      <c r="AB507" s="113" t="str" cm="1">
        <f t="array" ref="AB507">IFERROR(INDEX('Attendance-Slot-2'!$Q$2:$Q$2595,MATCH(1,('Attendance-Slot-2'!$A$2:$A$2595=$C507)*('Attendance-Slot-2'!$G$2:$G$2595=AA$2),0)),"No Data")</f>
        <v>No Data</v>
      </c>
      <c r="AC507" s="133">
        <f>VLOOKUP($P507,'Written Exam Marks'!$H:$Q,10,FALSE)</f>
        <v>12</v>
      </c>
      <c r="AD507" s="133">
        <f>VLOOKUP($P507,'Written Exam Marks'!$H:$Q,9,FALSE)</f>
        <v>35</v>
      </c>
      <c r="AE507" s="113" t="str">
        <f t="shared" si="503"/>
        <v>Present</v>
      </c>
      <c r="AF507" s="113" t="str">
        <f t="shared" si="504"/>
        <v>P-S1_Onsite</v>
      </c>
      <c r="AG507" s="146" t="s">
        <v>5</v>
      </c>
      <c r="AH507" s="146">
        <v>5</v>
      </c>
      <c r="AI507" s="146" t="s">
        <v>5</v>
      </c>
      <c r="AJ507" s="146">
        <v>10</v>
      </c>
      <c r="AK507" s="146">
        <v>10</v>
      </c>
      <c r="AL507" s="146">
        <v>10</v>
      </c>
      <c r="AM507" s="146">
        <v>35</v>
      </c>
      <c r="AN507" s="146">
        <v>60</v>
      </c>
      <c r="AO507" s="43" t="s">
        <v>7336</v>
      </c>
      <c r="AP507" s="43" t="s">
        <v>1598</v>
      </c>
      <c r="AQ507" s="50" t="str">
        <f t="shared" si="505"/>
        <v>2025EM1100504-MDSDF402</v>
      </c>
      <c r="AR507" s="43" t="str">
        <f t="shared" si="506"/>
        <v>2 missed</v>
      </c>
      <c r="AS507" s="47" t="s">
        <v>7342</v>
      </c>
      <c r="AT507" s="43">
        <f t="shared" si="507"/>
        <v>4</v>
      </c>
      <c r="AU507" s="48" t="s">
        <v>7342</v>
      </c>
      <c r="AV507" s="49">
        <f t="shared" si="508"/>
        <v>0.66666666666666663</v>
      </c>
      <c r="AW507" s="48" t="s">
        <v>7342</v>
      </c>
      <c r="AX507" s="43" t="str">
        <f t="shared" si="509"/>
        <v>2 missed</v>
      </c>
      <c r="AY507" s="42">
        <f t="shared" si="510"/>
        <v>4</v>
      </c>
      <c r="AZ507" s="50">
        <f t="shared" si="511"/>
        <v>0.66666666666666663</v>
      </c>
      <c r="BA507" s="50" t="str">
        <f t="shared" si="512"/>
        <v>Q-4 A-- || Q Total-6, A Total-0</v>
      </c>
      <c r="BB507" s="42" t="str" cm="1">
        <f t="array" ref="BB507">IFERROR(INDEX('Attendance-Slot-1'!$Q$2:$Q$1112,MATCH(1,('Attendance-Slot-1'!$A$2:$A$1112=$C507)*('Attendance-Slot-1'!$G$2:$G$1112=BB$2),0)),"No Data")</f>
        <v>P-S1_Onsite</v>
      </c>
      <c r="BC507" s="42" t="str" cm="1">
        <f t="array" ref="BC507">IFERROR(INDEX('Attendance-Slot-2'!$Q$2:$Q$2595,MATCH(1,('Attendance-Slot-2'!$A$2:$A$2595=$C507)*('Attendance-Slot-2'!$G$2:$G$2595=BB$2),0)),"No Data")</f>
        <v>No Data</v>
      </c>
      <c r="BD507" s="134">
        <f>VLOOKUP($AQ507,'Written Exam Marks'!$H:$Q,10,FALSE)</f>
        <v>22</v>
      </c>
      <c r="BE507" s="134">
        <f>VLOOKUP($AQ507,'Written Exam Marks'!$H:$Q,9,FALSE)</f>
        <v>40</v>
      </c>
      <c r="BF507" s="42" t="str">
        <f t="shared" si="513"/>
        <v>Present</v>
      </c>
      <c r="BG507" s="42" t="str">
        <f t="shared" si="514"/>
        <v>P-S1_Onsite</v>
      </c>
      <c r="BH507" s="147">
        <v>20</v>
      </c>
      <c r="BI507" s="147">
        <v>27</v>
      </c>
      <c r="BJ507" s="147">
        <v>47</v>
      </c>
      <c r="BK507" s="147">
        <v>60</v>
      </c>
      <c r="BL507" s="52" t="s">
        <v>3697</v>
      </c>
      <c r="BM507" s="52" t="s">
        <v>1606</v>
      </c>
      <c r="BN507" s="57" t="str">
        <f t="shared" si="515"/>
        <v>2025EM1100504-MDSDF403</v>
      </c>
      <c r="BO507" s="52" t="str">
        <f t="shared" si="516"/>
        <v>0 missed</v>
      </c>
      <c r="BP507" s="52" t="str">
        <f t="shared" si="517"/>
        <v>0 missed</v>
      </c>
      <c r="BQ507" s="52">
        <f t="shared" si="518"/>
        <v>1</v>
      </c>
      <c r="BR507" s="52">
        <f t="shared" si="519"/>
        <v>1</v>
      </c>
      <c r="BS507" s="56">
        <f t="shared" si="520"/>
        <v>1</v>
      </c>
      <c r="BT507" s="56">
        <f t="shared" si="521"/>
        <v>1</v>
      </c>
      <c r="BU507" s="52" t="str">
        <f t="shared" si="522"/>
        <v>0 missed</v>
      </c>
      <c r="BV507" s="51">
        <f t="shared" si="523"/>
        <v>2</v>
      </c>
      <c r="BW507" s="57">
        <f t="shared" si="524"/>
        <v>1</v>
      </c>
      <c r="BX507" s="57" t="str">
        <f t="shared" si="525"/>
        <v>Q-1 A-1 || Q Total-1, A Total-1</v>
      </c>
      <c r="BY507" s="51" t="str" cm="1">
        <f t="array" ref="BY507">IFERROR(INDEX('Attendance-Slot-1'!$Q$2:$Q$1112,MATCH(1,('Attendance-Slot-1'!$A$2:$A$1112=$C507)*('Attendance-Slot-1'!$G$2:$G$1112=BY$2),0)),"No Data")</f>
        <v>P-S1_Onsite</v>
      </c>
      <c r="BZ507" s="51" t="str" cm="1">
        <f t="array" ref="BZ507">IFERROR(INDEX('Attendance-Slot-2'!$Q$2:$Q$2595,MATCH(1,('Attendance-Slot-2'!$A$2:$A$2595=$C507)*('Attendance-Slot-2'!$G$2:$G$2595=BY$2),0)),"No Data")</f>
        <v>No Data</v>
      </c>
      <c r="CA507" s="135">
        <f>VLOOKUP($BN507,'Written Exam Marks'!$H:$Q,10,FALSE)</f>
        <v>24</v>
      </c>
      <c r="CB507" s="135">
        <f>VLOOKUP($BN507,'Written Exam Marks'!$H:$Q,9,FALSE)</f>
        <v>40</v>
      </c>
      <c r="CC507" s="51" t="str">
        <f t="shared" si="526"/>
        <v>Present</v>
      </c>
      <c r="CD507" s="51" t="str">
        <f t="shared" si="527"/>
        <v>P-S1_Onsite</v>
      </c>
      <c r="CE507" s="29">
        <v>20</v>
      </c>
      <c r="CF507" s="29">
        <v>20</v>
      </c>
      <c r="CG507" s="29">
        <v>20</v>
      </c>
      <c r="CH507" s="29">
        <v>60</v>
      </c>
      <c r="CI507" s="29">
        <v>60</v>
      </c>
      <c r="CJ507" s="61" t="s">
        <v>7343</v>
      </c>
      <c r="CK507" s="61" t="s">
        <v>1613</v>
      </c>
      <c r="CL507" s="10" t="str">
        <f t="shared" si="528"/>
        <v>2025EM1100504-MDSDF404</v>
      </c>
      <c r="CM507" s="61" t="str">
        <f t="shared" si="529"/>
        <v>0 missed</v>
      </c>
      <c r="CN507" s="61" t="str">
        <f t="shared" si="530"/>
        <v>0 missed</v>
      </c>
      <c r="CO507" s="111">
        <f t="shared" si="531"/>
        <v>2</v>
      </c>
      <c r="CP507" s="111">
        <f t="shared" si="532"/>
        <v>1</v>
      </c>
      <c r="CQ507" s="9">
        <f t="shared" si="533"/>
        <v>1</v>
      </c>
      <c r="CR507" s="9">
        <f t="shared" si="534"/>
        <v>1</v>
      </c>
      <c r="CS507" s="61" t="str">
        <f t="shared" si="535"/>
        <v>0 missed</v>
      </c>
      <c r="CT507" s="111">
        <f t="shared" si="536"/>
        <v>3</v>
      </c>
      <c r="CU507" s="10">
        <f t="shared" si="537"/>
        <v>1</v>
      </c>
      <c r="CV507" s="10" t="str">
        <f t="shared" si="538"/>
        <v>Q-2 A-1 || Q Total-2, A Total-1</v>
      </c>
      <c r="CW507" s="111" t="str" cm="1">
        <f t="array" ref="CW507">IFERROR(INDEX('Attendance-Slot-1'!$Q$2:$Q$1112,MATCH(1,('Attendance-Slot-1'!$A$2:$A$1112=$C507)*('Attendance-Slot-1'!$G$2:$G$1112=CW$2),0)),"No Data")</f>
        <v>P-S1_Onsite</v>
      </c>
      <c r="CX507" s="111" t="str" cm="1">
        <f t="array" ref="CX507">IFERROR(INDEX('Attendance-Slot-2'!$Q$2:$Q$2595,MATCH(1,('Attendance-Slot-2'!$A$2:$A$2595=$C507)*('Attendance-Slot-2'!$G$2:$G$2595=CW$2),0)),"No Data")</f>
        <v>No Data</v>
      </c>
      <c r="CY507" s="136">
        <f>VLOOKUP($CL507,'Written Exam Marks'!$H:$Q,10,FALSE)</f>
        <v>26</v>
      </c>
      <c r="CZ507" s="136">
        <f>VLOOKUP($CL507,'Written Exam Marks'!$H:$Q,9,FALSE)</f>
        <v>40</v>
      </c>
      <c r="DA507" s="111" t="str">
        <f t="shared" si="539"/>
        <v>Present</v>
      </c>
      <c r="DB507" s="111" t="str">
        <f t="shared" si="540"/>
        <v>P-S1_Onsite</v>
      </c>
      <c r="DC507" s="148">
        <v>5.5</v>
      </c>
      <c r="DD507" s="148">
        <v>6.625</v>
      </c>
      <c r="DE507" s="148" t="s">
        <v>5</v>
      </c>
      <c r="DF507" s="148">
        <v>14</v>
      </c>
      <c r="DG507" s="148">
        <v>18</v>
      </c>
      <c r="DH507" s="148">
        <v>44.125</v>
      </c>
      <c r="DI507" s="148">
        <v>65</v>
      </c>
      <c r="DJ507" s="66" t="s">
        <v>7351</v>
      </c>
      <c r="DK507" s="66" t="s">
        <v>1631</v>
      </c>
      <c r="DL507" s="68" t="str">
        <f t="shared" si="541"/>
        <v>2025EM1100504-MDSDF406</v>
      </c>
      <c r="DM507" s="66" t="str">
        <f t="shared" si="542"/>
        <v>1 missed</v>
      </c>
      <c r="DN507" s="66" t="str">
        <f t="shared" si="543"/>
        <v>0 missed</v>
      </c>
      <c r="DO507" s="62">
        <f t="shared" si="544"/>
        <v>2</v>
      </c>
      <c r="DP507" s="62">
        <f t="shared" si="545"/>
        <v>2</v>
      </c>
      <c r="DQ507" s="67">
        <f t="shared" si="546"/>
        <v>0.66666666666666663</v>
      </c>
      <c r="DR507" s="67">
        <f t="shared" si="547"/>
        <v>1</v>
      </c>
      <c r="DS507" s="66" t="str">
        <f t="shared" si="548"/>
        <v>1 missed</v>
      </c>
      <c r="DT507" s="62">
        <f t="shared" si="549"/>
        <v>4</v>
      </c>
      <c r="DU507" s="68">
        <f t="shared" si="550"/>
        <v>0.8</v>
      </c>
      <c r="DV507" s="68" t="str">
        <f t="shared" si="551"/>
        <v>Q-2 A-2 || Q Total-3, A Total-2</v>
      </c>
      <c r="DW507" s="62" t="str" cm="1">
        <f t="array" ref="DW507">IFERROR(INDEX('Attendance-Slot-1'!$Q$2:$Q$1112,MATCH(1,('Attendance-Slot-1'!$A$2:$A$1112=$C507)*('Attendance-Slot-1'!$G$2:$G$1112=DW$2),0)),"No Data")</f>
        <v>P-S1_Onsite</v>
      </c>
      <c r="DX507" s="62" t="str" cm="1">
        <f t="array" ref="DX507">IFERROR(INDEX('Attendance-Slot-2'!$Q$2:$Q$2595,MATCH(1,('Attendance-Slot-2'!$A$2:$A$2595=$C507)*('Attendance-Slot-2'!$G$2:$G$2595=DW$2),0)),"No Data")</f>
        <v>No Data</v>
      </c>
      <c r="DY507" s="137">
        <f>VLOOKUP($DL507,'Written Exam Marks'!$H:$Q,10,FALSE)</f>
        <v>27</v>
      </c>
      <c r="DZ507" s="137">
        <f>VLOOKUP($DL507,'Written Exam Marks'!$H:$Q,9,FALSE)</f>
        <v>35</v>
      </c>
      <c r="EA507" s="62" t="str">
        <f t="shared" si="552"/>
        <v>Present</v>
      </c>
      <c r="EB507" s="62" t="str">
        <f t="shared" si="553"/>
        <v>P-S1_Onsite</v>
      </c>
      <c r="EC507" s="114" t="str">
        <f t="shared" si="490"/>
        <v>P-5, 
A-0, 
No Data-0</v>
      </c>
      <c r="ED507" s="114" t="str">
        <f t="shared" si="491"/>
        <v>P-0, 
A-0, 
No Data-5</v>
      </c>
      <c r="EE507" s="114" t="str">
        <f t="shared" si="554"/>
        <v>P-S1_Onsite</v>
      </c>
      <c r="EF507" s="114" t="str">
        <f t="shared" si="555"/>
        <v>P-S1_Onsite</v>
      </c>
      <c r="EG507" s="114" t="str">
        <f t="shared" si="556"/>
        <v>P-S1_Onsite</v>
      </c>
      <c r="EH507" s="114" t="str">
        <f t="shared" si="557"/>
        <v>P-S1_Onsite</v>
      </c>
      <c r="EI507" s="114" t="str">
        <f t="shared" si="558"/>
        <v>P-S1_Onsite</v>
      </c>
      <c r="EJ507" s="114" t="str">
        <f t="shared" si="559"/>
        <v>P-5, A-0, No Data-0</v>
      </c>
      <c r="EK507" s="114" t="s">
        <v>10453</v>
      </c>
      <c r="EL507" s="114">
        <v>27.5</v>
      </c>
      <c r="EM507" s="114">
        <v>9</v>
      </c>
      <c r="EN507" s="114">
        <v>57</v>
      </c>
      <c r="EO507" s="114">
        <v>93.5</v>
      </c>
      <c r="EP507" s="114" t="s">
        <v>7217</v>
      </c>
      <c r="EQ507" s="114" t="s">
        <v>1054</v>
      </c>
      <c r="ER507" s="114" t="s">
        <v>3438</v>
      </c>
      <c r="ES507" s="114"/>
      <c r="ET507" s="30" t="s">
        <v>3438</v>
      </c>
    </row>
    <row r="508" spans="1:150" x14ac:dyDescent="0.25">
      <c r="A508" s="114">
        <v>505</v>
      </c>
      <c r="B508" s="114" t="s">
        <v>7224</v>
      </c>
      <c r="C508" s="80" t="s">
        <v>4566</v>
      </c>
      <c r="D508" s="30" t="s">
        <v>4567</v>
      </c>
      <c r="E508" s="30" t="s">
        <v>4568</v>
      </c>
      <c r="F508" s="33" t="s">
        <v>7201</v>
      </c>
      <c r="G508" s="30" t="s">
        <v>4569</v>
      </c>
      <c r="H508" s="143">
        <v>15</v>
      </c>
      <c r="I508" s="143">
        <v>15</v>
      </c>
      <c r="J508" s="143">
        <v>20</v>
      </c>
      <c r="K508" s="143">
        <v>15</v>
      </c>
      <c r="L508" s="143">
        <v>65</v>
      </c>
      <c r="M508" s="143">
        <v>65</v>
      </c>
      <c r="N508" s="40" t="s">
        <v>7314</v>
      </c>
      <c r="O508" s="40" t="s">
        <v>1593</v>
      </c>
      <c r="P508" s="13" t="str">
        <f t="shared" si="492"/>
        <v>2025EM1100505-MDSDF401</v>
      </c>
      <c r="Q508" s="40" t="str">
        <f t="shared" si="493"/>
        <v>0 missed</v>
      </c>
      <c r="R508" s="40" t="str">
        <f t="shared" si="494"/>
        <v>0 missed</v>
      </c>
      <c r="S508" s="40">
        <f t="shared" si="495"/>
        <v>3</v>
      </c>
      <c r="T508" s="40">
        <f t="shared" si="496"/>
        <v>1</v>
      </c>
      <c r="U508" s="41">
        <f t="shared" si="497"/>
        <v>1</v>
      </c>
      <c r="V508" s="41">
        <f t="shared" si="498"/>
        <v>1</v>
      </c>
      <c r="W508" s="40" t="str">
        <f t="shared" si="499"/>
        <v>0 missed</v>
      </c>
      <c r="X508" s="113">
        <f t="shared" si="500"/>
        <v>4</v>
      </c>
      <c r="Y508" s="13">
        <f t="shared" si="501"/>
        <v>1</v>
      </c>
      <c r="Z508" s="13" t="str">
        <f t="shared" si="502"/>
        <v>Q-3 A-1 || Q Total-3, A Total-1</v>
      </c>
      <c r="AA508" s="113" t="str" cm="1">
        <f t="array" ref="AA508">IFERROR(INDEX('Attendance-Slot-1'!$Q$2:$Q$1112,MATCH(1,('Attendance-Slot-1'!$A$2:$A$1112=$C508)*('Attendance-Slot-1'!$G$2:$G$1112=AA$2),0)),"No Data")</f>
        <v>No Data</v>
      </c>
      <c r="AB508" s="113" t="str" cm="1">
        <f t="array" ref="AB508">IFERROR(INDEX('Attendance-Slot-2'!$Q$2:$Q$2595,MATCH(1,('Attendance-Slot-2'!$A$2:$A$2595=$C508)*('Attendance-Slot-2'!$G$2:$G$2595=AA$2),0)),"No Data")</f>
        <v>A-S2_Online</v>
      </c>
      <c r="AC508" s="133" t="e">
        <f>VLOOKUP($P508,'Written Exam Marks'!$H:$Q,10,FALSE)</f>
        <v>#N/A</v>
      </c>
      <c r="AD508" s="133" t="e">
        <f>VLOOKUP($P508,'Written Exam Marks'!$H:$Q,9,FALSE)</f>
        <v>#N/A</v>
      </c>
      <c r="AE508" s="113" t="str">
        <f t="shared" si="503"/>
        <v>Absent</v>
      </c>
      <c r="AF508" s="113" t="str">
        <f t="shared" si="504"/>
        <v>A-S2_Online</v>
      </c>
      <c r="AG508" s="146">
        <v>4.5</v>
      </c>
      <c r="AH508" s="146">
        <v>10</v>
      </c>
      <c r="AI508" s="146">
        <v>10</v>
      </c>
      <c r="AJ508" s="146">
        <v>10</v>
      </c>
      <c r="AK508" s="146">
        <v>10</v>
      </c>
      <c r="AL508" s="146">
        <v>9</v>
      </c>
      <c r="AM508" s="146">
        <v>53.5</v>
      </c>
      <c r="AN508" s="146">
        <v>60</v>
      </c>
      <c r="AO508" s="43" t="s">
        <v>7336</v>
      </c>
      <c r="AP508" s="43" t="s">
        <v>1598</v>
      </c>
      <c r="AQ508" s="50" t="str">
        <f t="shared" si="505"/>
        <v>2025EM1100505-MDSDF402</v>
      </c>
      <c r="AR508" s="43" t="str">
        <f t="shared" si="506"/>
        <v>0 missed</v>
      </c>
      <c r="AS508" s="47" t="s">
        <v>7342</v>
      </c>
      <c r="AT508" s="43">
        <f t="shared" si="507"/>
        <v>6</v>
      </c>
      <c r="AU508" s="48" t="s">
        <v>7342</v>
      </c>
      <c r="AV508" s="49">
        <f t="shared" si="508"/>
        <v>1</v>
      </c>
      <c r="AW508" s="48" t="s">
        <v>7342</v>
      </c>
      <c r="AX508" s="43" t="str">
        <f t="shared" si="509"/>
        <v>0 missed</v>
      </c>
      <c r="AY508" s="42">
        <f t="shared" si="510"/>
        <v>6</v>
      </c>
      <c r="AZ508" s="50">
        <f t="shared" si="511"/>
        <v>1</v>
      </c>
      <c r="BA508" s="50" t="str">
        <f t="shared" si="512"/>
        <v>Q-6 A-- || Q Total-6, A Total-0</v>
      </c>
      <c r="BB508" s="42" t="str" cm="1">
        <f t="array" ref="BB508">IFERROR(INDEX('Attendance-Slot-1'!$Q$2:$Q$1112,MATCH(1,('Attendance-Slot-1'!$A$2:$A$1112=$C508)*('Attendance-Slot-1'!$G$2:$G$1112=BB$2),0)),"No Data")</f>
        <v>No Data</v>
      </c>
      <c r="BC508" s="42" t="str" cm="1">
        <f t="array" ref="BC508">IFERROR(INDEX('Attendance-Slot-2'!$Q$2:$Q$2595,MATCH(1,('Attendance-Slot-2'!$A$2:$A$2595=$C508)*('Attendance-Slot-2'!$G$2:$G$2595=BB$2),0)),"No Data")</f>
        <v>P-S2_Online</v>
      </c>
      <c r="BD508" s="134">
        <f>VLOOKUP($AQ508,'Written Exam Marks'!$H:$Q,10,FALSE)</f>
        <v>13</v>
      </c>
      <c r="BE508" s="134">
        <f>VLOOKUP($AQ508,'Written Exam Marks'!$H:$Q,9,FALSE)</f>
        <v>40</v>
      </c>
      <c r="BF508" s="42" t="str">
        <f t="shared" si="513"/>
        <v>Present</v>
      </c>
      <c r="BG508" s="42" t="str">
        <f t="shared" si="514"/>
        <v>P-S2_Online</v>
      </c>
      <c r="BH508" s="147">
        <v>20</v>
      </c>
      <c r="BI508" s="147">
        <v>30</v>
      </c>
      <c r="BJ508" s="147">
        <v>50</v>
      </c>
      <c r="BK508" s="147">
        <v>60</v>
      </c>
      <c r="BL508" s="52" t="s">
        <v>3697</v>
      </c>
      <c r="BM508" s="52" t="s">
        <v>1606</v>
      </c>
      <c r="BN508" s="57" t="str">
        <f t="shared" si="515"/>
        <v>2025EM1100505-MDSDF403</v>
      </c>
      <c r="BO508" s="52" t="str">
        <f t="shared" si="516"/>
        <v>0 missed</v>
      </c>
      <c r="BP508" s="52" t="str">
        <f t="shared" si="517"/>
        <v>0 missed</v>
      </c>
      <c r="BQ508" s="52">
        <f t="shared" si="518"/>
        <v>1</v>
      </c>
      <c r="BR508" s="52">
        <f t="shared" si="519"/>
        <v>1</v>
      </c>
      <c r="BS508" s="56">
        <f t="shared" si="520"/>
        <v>1</v>
      </c>
      <c r="BT508" s="56">
        <f t="shared" si="521"/>
        <v>1</v>
      </c>
      <c r="BU508" s="52" t="str">
        <f t="shared" si="522"/>
        <v>0 missed</v>
      </c>
      <c r="BV508" s="51">
        <f t="shared" si="523"/>
        <v>2</v>
      </c>
      <c r="BW508" s="57">
        <f t="shared" si="524"/>
        <v>1</v>
      </c>
      <c r="BX508" s="57" t="str">
        <f t="shared" si="525"/>
        <v>Q-1 A-1 || Q Total-1, A Total-1</v>
      </c>
      <c r="BY508" s="51" t="str" cm="1">
        <f t="array" ref="BY508">IFERROR(INDEX('Attendance-Slot-1'!$Q$2:$Q$1112,MATCH(1,('Attendance-Slot-1'!$A$2:$A$1112=$C508)*('Attendance-Slot-1'!$G$2:$G$1112=BY$2),0)),"No Data")</f>
        <v>No Data</v>
      </c>
      <c r="BZ508" s="51" t="str" cm="1">
        <f t="array" ref="BZ508">IFERROR(INDEX('Attendance-Slot-2'!$Q$2:$Q$2595,MATCH(1,('Attendance-Slot-2'!$A$2:$A$2595=$C508)*('Attendance-Slot-2'!$G$2:$G$2595=BY$2),0)),"No Data")</f>
        <v>P-S2_Online</v>
      </c>
      <c r="CA508" s="135">
        <f>VLOOKUP($BN508,'Written Exam Marks'!$H:$Q,10,FALSE)</f>
        <v>12.5</v>
      </c>
      <c r="CB508" s="135">
        <f>VLOOKUP($BN508,'Written Exam Marks'!$H:$Q,9,FALSE)</f>
        <v>40</v>
      </c>
      <c r="CC508" s="51" t="str">
        <f t="shared" si="526"/>
        <v>Present</v>
      </c>
      <c r="CD508" s="51" t="str">
        <f t="shared" si="527"/>
        <v>P-S2_Online</v>
      </c>
      <c r="CE508" s="29">
        <v>19</v>
      </c>
      <c r="CF508" s="29">
        <v>20</v>
      </c>
      <c r="CG508" s="29">
        <v>20</v>
      </c>
      <c r="CH508" s="29">
        <v>59</v>
      </c>
      <c r="CI508" s="29">
        <v>60</v>
      </c>
      <c r="CJ508" s="61" t="s">
        <v>7343</v>
      </c>
      <c r="CK508" s="61" t="s">
        <v>1613</v>
      </c>
      <c r="CL508" s="10" t="str">
        <f t="shared" si="528"/>
        <v>2025EM1100505-MDSDF404</v>
      </c>
      <c r="CM508" s="61" t="str">
        <f t="shared" si="529"/>
        <v>0 missed</v>
      </c>
      <c r="CN508" s="61" t="str">
        <f t="shared" si="530"/>
        <v>0 missed</v>
      </c>
      <c r="CO508" s="111">
        <f t="shared" si="531"/>
        <v>2</v>
      </c>
      <c r="CP508" s="111">
        <f t="shared" si="532"/>
        <v>1</v>
      </c>
      <c r="CQ508" s="9">
        <f t="shared" si="533"/>
        <v>1</v>
      </c>
      <c r="CR508" s="9">
        <f t="shared" si="534"/>
        <v>1</v>
      </c>
      <c r="CS508" s="61" t="str">
        <f t="shared" si="535"/>
        <v>0 missed</v>
      </c>
      <c r="CT508" s="111">
        <f t="shared" si="536"/>
        <v>3</v>
      </c>
      <c r="CU508" s="10">
        <f t="shared" si="537"/>
        <v>1</v>
      </c>
      <c r="CV508" s="10" t="str">
        <f t="shared" si="538"/>
        <v>Q-2 A-1 || Q Total-2, A Total-1</v>
      </c>
      <c r="CW508" s="111" t="str" cm="1">
        <f t="array" ref="CW508">IFERROR(INDEX('Attendance-Slot-1'!$Q$2:$Q$1112,MATCH(1,('Attendance-Slot-1'!$A$2:$A$1112=$C508)*('Attendance-Slot-1'!$G$2:$G$1112=CW$2),0)),"No Data")</f>
        <v>No Data</v>
      </c>
      <c r="CX508" s="111" t="str" cm="1">
        <f t="array" ref="CX508">IFERROR(INDEX('Attendance-Slot-2'!$Q$2:$Q$2595,MATCH(1,('Attendance-Slot-2'!$A$2:$A$2595=$C508)*('Attendance-Slot-2'!$G$2:$G$2595=CW$2),0)),"No Data")</f>
        <v>P-S2_Online</v>
      </c>
      <c r="CY508" s="136">
        <f>VLOOKUP($CL508,'Written Exam Marks'!$H:$Q,10,FALSE)</f>
        <v>8</v>
      </c>
      <c r="CZ508" s="136">
        <f>VLOOKUP($CL508,'Written Exam Marks'!$H:$Q,9,FALSE)</f>
        <v>40</v>
      </c>
      <c r="DA508" s="111" t="str">
        <f t="shared" si="539"/>
        <v>Present</v>
      </c>
      <c r="DB508" s="111" t="str">
        <f t="shared" si="540"/>
        <v>P-S2_Online</v>
      </c>
      <c r="DC508" s="148">
        <v>5.5</v>
      </c>
      <c r="DD508" s="148" t="s">
        <v>5</v>
      </c>
      <c r="DE508" s="148">
        <v>8</v>
      </c>
      <c r="DF508" s="148">
        <v>20</v>
      </c>
      <c r="DG508" s="148">
        <v>20</v>
      </c>
      <c r="DH508" s="148">
        <v>53.5</v>
      </c>
      <c r="DI508" s="148">
        <v>65</v>
      </c>
      <c r="DJ508" s="66" t="s">
        <v>7351</v>
      </c>
      <c r="DK508" s="66" t="s">
        <v>1631</v>
      </c>
      <c r="DL508" s="68" t="str">
        <f t="shared" si="541"/>
        <v>2025EM1100505-MDSDF406</v>
      </c>
      <c r="DM508" s="66" t="str">
        <f t="shared" si="542"/>
        <v>1 missed</v>
      </c>
      <c r="DN508" s="66" t="str">
        <f t="shared" si="543"/>
        <v>0 missed</v>
      </c>
      <c r="DO508" s="62">
        <f t="shared" si="544"/>
        <v>2</v>
      </c>
      <c r="DP508" s="62">
        <f t="shared" si="545"/>
        <v>2</v>
      </c>
      <c r="DQ508" s="67">
        <f t="shared" si="546"/>
        <v>0.66666666666666663</v>
      </c>
      <c r="DR508" s="67">
        <f t="shared" si="547"/>
        <v>1</v>
      </c>
      <c r="DS508" s="66" t="str">
        <f t="shared" si="548"/>
        <v>1 missed</v>
      </c>
      <c r="DT508" s="62">
        <f t="shared" si="549"/>
        <v>4</v>
      </c>
      <c r="DU508" s="68">
        <f t="shared" si="550"/>
        <v>0.8</v>
      </c>
      <c r="DV508" s="68" t="str">
        <f t="shared" si="551"/>
        <v>Q-2 A-2 || Q Total-3, A Total-2</v>
      </c>
      <c r="DW508" s="62" t="str" cm="1">
        <f t="array" ref="DW508">IFERROR(INDEX('Attendance-Slot-1'!$Q$2:$Q$1112,MATCH(1,('Attendance-Slot-1'!$A$2:$A$1112=$C508)*('Attendance-Slot-1'!$G$2:$G$1112=DW$2),0)),"No Data")</f>
        <v>No Data</v>
      </c>
      <c r="DX508" s="62" t="str" cm="1">
        <f t="array" ref="DX508">IFERROR(INDEX('Attendance-Slot-2'!$Q$2:$Q$2595,MATCH(1,('Attendance-Slot-2'!$A$2:$A$2595=$C508)*('Attendance-Slot-2'!$G$2:$G$2595=DW$2),0)),"No Data")</f>
        <v>P-S2_Online</v>
      </c>
      <c r="DY508" s="137">
        <f>VLOOKUP($DL508,'Written Exam Marks'!$H:$Q,10,FALSE)</f>
        <v>8.5</v>
      </c>
      <c r="DZ508" s="137">
        <f>VLOOKUP($DL508,'Written Exam Marks'!$H:$Q,9,FALSE)</f>
        <v>35</v>
      </c>
      <c r="EA508" s="62" t="str">
        <f t="shared" si="552"/>
        <v>Present</v>
      </c>
      <c r="EB508" s="62" t="str">
        <f t="shared" si="553"/>
        <v>P-S2_Online</v>
      </c>
      <c r="EC508" s="114" t="str">
        <f t="shared" si="490"/>
        <v>P-0, 
A-0, 
No Data-5</v>
      </c>
      <c r="ED508" s="114" t="str">
        <f t="shared" si="491"/>
        <v>P-4, 
A-1, 
No Data-0</v>
      </c>
      <c r="EE508" s="114" t="str">
        <f t="shared" si="554"/>
        <v>A-S2_Online</v>
      </c>
      <c r="EF508" s="114" t="str">
        <f t="shared" si="555"/>
        <v>P-S2_Online</v>
      </c>
      <c r="EG508" s="114" t="str">
        <f t="shared" si="556"/>
        <v>P-S2_Online</v>
      </c>
      <c r="EH508" s="114" t="str">
        <f t="shared" si="557"/>
        <v>P-S2_Online</v>
      </c>
      <c r="EI508" s="114" t="str">
        <f t="shared" si="558"/>
        <v>P-S2_Online</v>
      </c>
      <c r="EJ508" s="114" t="str">
        <f t="shared" si="559"/>
        <v>P-4, A-1, No Data-0</v>
      </c>
      <c r="EK508" s="114" t="s">
        <v>10453</v>
      </c>
      <c r="EL508" s="114">
        <v>28.5</v>
      </c>
      <c r="EM508" s="114">
        <v>10</v>
      </c>
      <c r="EN508" s="114">
        <v>55</v>
      </c>
      <c r="EO508" s="114">
        <v>93.5</v>
      </c>
      <c r="EP508" s="114" t="s">
        <v>7217</v>
      </c>
      <c r="EQ508" s="114" t="s">
        <v>1031</v>
      </c>
      <c r="ER508" s="114" t="s">
        <v>4566</v>
      </c>
      <c r="ES508" s="114"/>
      <c r="ET508" s="30" t="s">
        <v>4566</v>
      </c>
    </row>
    <row r="509" spans="1:150" x14ac:dyDescent="0.25">
      <c r="A509" s="114">
        <v>506</v>
      </c>
      <c r="B509" s="114" t="s">
        <v>7224</v>
      </c>
      <c r="C509" s="80" t="s">
        <v>3447</v>
      </c>
      <c r="D509" s="30" t="s">
        <v>3448</v>
      </c>
      <c r="E509" s="30" t="s">
        <v>3449</v>
      </c>
      <c r="F509" s="33" t="s">
        <v>7201</v>
      </c>
      <c r="G509" s="30" t="s">
        <v>3450</v>
      </c>
      <c r="H509" s="143">
        <v>15</v>
      </c>
      <c r="I509" s="143">
        <v>15</v>
      </c>
      <c r="J509" s="143">
        <v>20</v>
      </c>
      <c r="K509" s="143">
        <v>15</v>
      </c>
      <c r="L509" s="143">
        <v>65</v>
      </c>
      <c r="M509" s="143">
        <v>65</v>
      </c>
      <c r="N509" s="40" t="s">
        <v>7314</v>
      </c>
      <c r="O509" s="40" t="s">
        <v>1593</v>
      </c>
      <c r="P509" s="13" t="str">
        <f t="shared" si="492"/>
        <v>2025EM1100506-MDSDF401</v>
      </c>
      <c r="Q509" s="40" t="str">
        <f t="shared" si="493"/>
        <v>0 missed</v>
      </c>
      <c r="R509" s="40" t="str">
        <f t="shared" si="494"/>
        <v>0 missed</v>
      </c>
      <c r="S509" s="40">
        <f t="shared" si="495"/>
        <v>3</v>
      </c>
      <c r="T509" s="40">
        <f t="shared" si="496"/>
        <v>1</v>
      </c>
      <c r="U509" s="41">
        <f t="shared" si="497"/>
        <v>1</v>
      </c>
      <c r="V509" s="41">
        <f t="shared" si="498"/>
        <v>1</v>
      </c>
      <c r="W509" s="40" t="str">
        <f t="shared" si="499"/>
        <v>0 missed</v>
      </c>
      <c r="X509" s="113">
        <f t="shared" si="500"/>
        <v>4</v>
      </c>
      <c r="Y509" s="13">
        <f t="shared" si="501"/>
        <v>1</v>
      </c>
      <c r="Z509" s="13" t="str">
        <f t="shared" si="502"/>
        <v>Q-3 A-1 || Q Total-3, A Total-1</v>
      </c>
      <c r="AA509" s="113" t="str" cm="1">
        <f t="array" ref="AA509">IFERROR(INDEX('Attendance-Slot-1'!$Q$2:$Q$1112,MATCH(1,('Attendance-Slot-1'!$A$2:$A$1112=$C509)*('Attendance-Slot-1'!$G$2:$G$1112=AA$2),0)),"No Data")</f>
        <v>No Data</v>
      </c>
      <c r="AB509" s="113" t="str" cm="1">
        <f t="array" ref="AB509">IFERROR(INDEX('Attendance-Slot-2'!$Q$2:$Q$2595,MATCH(1,('Attendance-Slot-2'!$A$2:$A$2595=$C509)*('Attendance-Slot-2'!$G$2:$G$2595=AA$2),0)),"No Data")</f>
        <v>P-S2_Onsite</v>
      </c>
      <c r="AC509" s="133">
        <f>VLOOKUP($P509,'Written Exam Marks'!$H:$Q,10,FALSE)</f>
        <v>27.5</v>
      </c>
      <c r="AD509" s="133">
        <f>VLOOKUP($P509,'Written Exam Marks'!$H:$Q,9,FALSE)</f>
        <v>35</v>
      </c>
      <c r="AE509" s="113" t="str">
        <f t="shared" si="503"/>
        <v>Present</v>
      </c>
      <c r="AF509" s="113" t="str">
        <f t="shared" si="504"/>
        <v>P-S2_Onsite</v>
      </c>
      <c r="AG509" s="146">
        <v>10</v>
      </c>
      <c r="AH509" s="146">
        <v>9</v>
      </c>
      <c r="AI509" s="146">
        <v>10</v>
      </c>
      <c r="AJ509" s="146">
        <v>10</v>
      </c>
      <c r="AK509" s="146">
        <v>10</v>
      </c>
      <c r="AL509" s="146">
        <v>10</v>
      </c>
      <c r="AM509" s="146">
        <v>59</v>
      </c>
      <c r="AN509" s="146">
        <v>60</v>
      </c>
      <c r="AO509" s="43" t="s">
        <v>7336</v>
      </c>
      <c r="AP509" s="43" t="s">
        <v>1598</v>
      </c>
      <c r="AQ509" s="50" t="str">
        <f t="shared" si="505"/>
        <v>2025EM1100506-MDSDF402</v>
      </c>
      <c r="AR509" s="43" t="str">
        <f t="shared" si="506"/>
        <v>0 missed</v>
      </c>
      <c r="AS509" s="47" t="s">
        <v>7342</v>
      </c>
      <c r="AT509" s="43">
        <f t="shared" si="507"/>
        <v>6</v>
      </c>
      <c r="AU509" s="48" t="s">
        <v>7342</v>
      </c>
      <c r="AV509" s="49">
        <f t="shared" si="508"/>
        <v>1</v>
      </c>
      <c r="AW509" s="48" t="s">
        <v>7342</v>
      </c>
      <c r="AX509" s="43" t="str">
        <f t="shared" si="509"/>
        <v>0 missed</v>
      </c>
      <c r="AY509" s="42">
        <f t="shared" si="510"/>
        <v>6</v>
      </c>
      <c r="AZ509" s="50">
        <f t="shared" si="511"/>
        <v>1</v>
      </c>
      <c r="BA509" s="50" t="str">
        <f t="shared" si="512"/>
        <v>Q-6 A-- || Q Total-6, A Total-0</v>
      </c>
      <c r="BB509" s="42" t="str" cm="1">
        <f t="array" ref="BB509">IFERROR(INDEX('Attendance-Slot-1'!$Q$2:$Q$1112,MATCH(1,('Attendance-Slot-1'!$A$2:$A$1112=$C509)*('Attendance-Slot-1'!$G$2:$G$1112=BB$2),0)),"No Data")</f>
        <v>P-S1_Onsite</v>
      </c>
      <c r="BC509" s="42" t="str" cm="1">
        <f t="array" ref="BC509">IFERROR(INDEX('Attendance-Slot-2'!$Q$2:$Q$2595,MATCH(1,('Attendance-Slot-2'!$A$2:$A$2595=$C509)*('Attendance-Slot-2'!$G$2:$G$2595=BB$2),0)),"No Data")</f>
        <v>No Data</v>
      </c>
      <c r="BD509" s="134">
        <f>VLOOKUP($AQ509,'Written Exam Marks'!$H:$Q,10,FALSE)</f>
        <v>27</v>
      </c>
      <c r="BE509" s="134">
        <f>VLOOKUP($AQ509,'Written Exam Marks'!$H:$Q,9,FALSE)</f>
        <v>40</v>
      </c>
      <c r="BF509" s="42" t="str">
        <f t="shared" si="513"/>
        <v>Present</v>
      </c>
      <c r="BG509" s="42" t="str">
        <f t="shared" si="514"/>
        <v>P-S1_Onsite</v>
      </c>
      <c r="BH509" s="147">
        <v>20</v>
      </c>
      <c r="BI509" s="147">
        <v>34.5</v>
      </c>
      <c r="BJ509" s="147">
        <v>54.5</v>
      </c>
      <c r="BK509" s="147">
        <v>60</v>
      </c>
      <c r="BL509" s="52" t="s">
        <v>3697</v>
      </c>
      <c r="BM509" s="52" t="s">
        <v>1606</v>
      </c>
      <c r="BN509" s="57" t="str">
        <f t="shared" si="515"/>
        <v>2025EM1100506-MDSDF403</v>
      </c>
      <c r="BO509" s="52" t="str">
        <f t="shared" si="516"/>
        <v>0 missed</v>
      </c>
      <c r="BP509" s="52" t="str">
        <f t="shared" si="517"/>
        <v>0 missed</v>
      </c>
      <c r="BQ509" s="52">
        <f t="shared" si="518"/>
        <v>1</v>
      </c>
      <c r="BR509" s="52">
        <f t="shared" si="519"/>
        <v>1</v>
      </c>
      <c r="BS509" s="56">
        <f t="shared" si="520"/>
        <v>1</v>
      </c>
      <c r="BT509" s="56">
        <f t="shared" si="521"/>
        <v>1</v>
      </c>
      <c r="BU509" s="52" t="str">
        <f t="shared" si="522"/>
        <v>0 missed</v>
      </c>
      <c r="BV509" s="51">
        <f t="shared" si="523"/>
        <v>2</v>
      </c>
      <c r="BW509" s="57">
        <f t="shared" si="524"/>
        <v>1</v>
      </c>
      <c r="BX509" s="57" t="str">
        <f t="shared" si="525"/>
        <v>Q-1 A-1 || Q Total-1, A Total-1</v>
      </c>
      <c r="BY509" s="51" t="str" cm="1">
        <f t="array" ref="BY509">IFERROR(INDEX('Attendance-Slot-1'!$Q$2:$Q$1112,MATCH(1,('Attendance-Slot-1'!$A$2:$A$1112=$C509)*('Attendance-Slot-1'!$G$2:$G$1112=BY$2),0)),"No Data")</f>
        <v>No Data</v>
      </c>
      <c r="BZ509" s="51" t="str" cm="1">
        <f t="array" ref="BZ509">IFERROR(INDEX('Attendance-Slot-2'!$Q$2:$Q$2595,MATCH(1,('Attendance-Slot-2'!$A$2:$A$2595=$C509)*('Attendance-Slot-2'!$G$2:$G$2595=BY$2),0)),"No Data")</f>
        <v>P-S2_Onsite</v>
      </c>
      <c r="CA509" s="135">
        <f>VLOOKUP($BN509,'Written Exam Marks'!$H:$Q,10,FALSE)</f>
        <v>32</v>
      </c>
      <c r="CB509" s="135">
        <f>VLOOKUP($BN509,'Written Exam Marks'!$H:$Q,9,FALSE)</f>
        <v>40</v>
      </c>
      <c r="CC509" s="51" t="str">
        <f t="shared" si="526"/>
        <v>Present</v>
      </c>
      <c r="CD509" s="51" t="str">
        <f t="shared" si="527"/>
        <v>P-S2_Onsite</v>
      </c>
      <c r="CE509" s="29">
        <v>20</v>
      </c>
      <c r="CF509" s="29">
        <v>20</v>
      </c>
      <c r="CG509" s="29">
        <v>19</v>
      </c>
      <c r="CH509" s="29">
        <v>59</v>
      </c>
      <c r="CI509" s="29">
        <v>60</v>
      </c>
      <c r="CJ509" s="61" t="s">
        <v>7343</v>
      </c>
      <c r="CK509" s="61" t="s">
        <v>1613</v>
      </c>
      <c r="CL509" s="10" t="str">
        <f t="shared" si="528"/>
        <v>2025EM1100506-MDSDF404</v>
      </c>
      <c r="CM509" s="61" t="str">
        <f t="shared" si="529"/>
        <v>0 missed</v>
      </c>
      <c r="CN509" s="61" t="str">
        <f t="shared" si="530"/>
        <v>0 missed</v>
      </c>
      <c r="CO509" s="111">
        <f t="shared" si="531"/>
        <v>2</v>
      </c>
      <c r="CP509" s="111">
        <f t="shared" si="532"/>
        <v>1</v>
      </c>
      <c r="CQ509" s="9">
        <f t="shared" si="533"/>
        <v>1</v>
      </c>
      <c r="CR509" s="9">
        <f t="shared" si="534"/>
        <v>1</v>
      </c>
      <c r="CS509" s="61" t="str">
        <f t="shared" si="535"/>
        <v>0 missed</v>
      </c>
      <c r="CT509" s="111">
        <f t="shared" si="536"/>
        <v>3</v>
      </c>
      <c r="CU509" s="10">
        <f t="shared" si="537"/>
        <v>1</v>
      </c>
      <c r="CV509" s="10" t="str">
        <f t="shared" si="538"/>
        <v>Q-2 A-1 || Q Total-2, A Total-1</v>
      </c>
      <c r="CW509" s="111" t="str" cm="1">
        <f t="array" ref="CW509">IFERROR(INDEX('Attendance-Slot-1'!$Q$2:$Q$1112,MATCH(1,('Attendance-Slot-1'!$A$2:$A$1112=$C509)*('Attendance-Slot-1'!$G$2:$G$1112=CW$2),0)),"No Data")</f>
        <v>No Data</v>
      </c>
      <c r="CX509" s="111" t="str" cm="1">
        <f t="array" ref="CX509">IFERROR(INDEX('Attendance-Slot-2'!$Q$2:$Q$2595,MATCH(1,('Attendance-Slot-2'!$A$2:$A$2595=$C509)*('Attendance-Slot-2'!$G$2:$G$2595=CW$2),0)),"No Data")</f>
        <v>P-S2_Onsite</v>
      </c>
      <c r="CY509" s="136">
        <f>VLOOKUP($CL509,'Written Exam Marks'!$H:$Q,10,FALSE)</f>
        <v>22.5</v>
      </c>
      <c r="CZ509" s="136">
        <f>VLOOKUP($CL509,'Written Exam Marks'!$H:$Q,9,FALSE)</f>
        <v>40</v>
      </c>
      <c r="DA509" s="111" t="str">
        <f t="shared" si="539"/>
        <v>Present</v>
      </c>
      <c r="DB509" s="111" t="str">
        <f t="shared" si="540"/>
        <v>P-S2_Onsite</v>
      </c>
      <c r="DC509" s="148">
        <v>5.5</v>
      </c>
      <c r="DD509" s="148">
        <v>7.5</v>
      </c>
      <c r="DE509" s="148">
        <v>8</v>
      </c>
      <c r="DF509" s="148">
        <v>18</v>
      </c>
      <c r="DG509" s="148">
        <v>20</v>
      </c>
      <c r="DH509" s="148">
        <v>59</v>
      </c>
      <c r="DI509" s="148">
        <v>65</v>
      </c>
      <c r="DJ509" s="66" t="s">
        <v>7351</v>
      </c>
      <c r="DK509" s="66" t="s">
        <v>1631</v>
      </c>
      <c r="DL509" s="68" t="str">
        <f t="shared" si="541"/>
        <v>2025EM1100506-MDSDF406</v>
      </c>
      <c r="DM509" s="66" t="str">
        <f t="shared" si="542"/>
        <v>0 missed</v>
      </c>
      <c r="DN509" s="66" t="str">
        <f t="shared" si="543"/>
        <v>0 missed</v>
      </c>
      <c r="DO509" s="62">
        <f t="shared" si="544"/>
        <v>3</v>
      </c>
      <c r="DP509" s="62">
        <f t="shared" si="545"/>
        <v>2</v>
      </c>
      <c r="DQ509" s="67">
        <f t="shared" si="546"/>
        <v>1</v>
      </c>
      <c r="DR509" s="67">
        <f t="shared" si="547"/>
        <v>1</v>
      </c>
      <c r="DS509" s="66" t="str">
        <f t="shared" si="548"/>
        <v>0 missed</v>
      </c>
      <c r="DT509" s="62">
        <f t="shared" si="549"/>
        <v>5</v>
      </c>
      <c r="DU509" s="68">
        <f t="shared" si="550"/>
        <v>1</v>
      </c>
      <c r="DV509" s="68" t="str">
        <f t="shared" si="551"/>
        <v>Q-3 A-2 || Q Total-3, A Total-2</v>
      </c>
      <c r="DW509" s="62" t="str" cm="1">
        <f t="array" ref="DW509">IFERROR(INDEX('Attendance-Slot-1'!$Q$2:$Q$1112,MATCH(1,('Attendance-Slot-1'!$A$2:$A$1112=$C509)*('Attendance-Slot-1'!$G$2:$G$1112=DW$2),0)),"No Data")</f>
        <v>P-S1_Onsite</v>
      </c>
      <c r="DX509" s="62" t="str" cm="1">
        <f t="array" ref="DX509">IFERROR(INDEX('Attendance-Slot-2'!$Q$2:$Q$2595,MATCH(1,('Attendance-Slot-2'!$A$2:$A$2595=$C509)*('Attendance-Slot-2'!$G$2:$G$2595=DW$2),0)),"No Data")</f>
        <v>No Data</v>
      </c>
      <c r="DY509" s="137">
        <f>VLOOKUP($DL509,'Written Exam Marks'!$H:$Q,10,FALSE)</f>
        <v>30.5</v>
      </c>
      <c r="DZ509" s="137">
        <f>VLOOKUP($DL509,'Written Exam Marks'!$H:$Q,9,FALSE)</f>
        <v>35</v>
      </c>
      <c r="EA509" s="62" t="str">
        <f t="shared" si="552"/>
        <v>Present</v>
      </c>
      <c r="EB509" s="62" t="str">
        <f t="shared" si="553"/>
        <v>P-S1_Onsite</v>
      </c>
      <c r="EC509" s="114" t="str">
        <f t="shared" si="490"/>
        <v>P-2, 
A-0, 
No Data-3</v>
      </c>
      <c r="ED509" s="114" t="str">
        <f t="shared" si="491"/>
        <v>P-3, 
A-0, 
No Data-2</v>
      </c>
      <c r="EE509" s="114" t="str">
        <f t="shared" si="554"/>
        <v>P-S2_Onsite</v>
      </c>
      <c r="EF509" s="114" t="str">
        <f t="shared" si="555"/>
        <v>P-S1_Onsite</v>
      </c>
      <c r="EG509" s="114" t="str">
        <f t="shared" si="556"/>
        <v>P-S2_Onsite</v>
      </c>
      <c r="EH509" s="114" t="str">
        <f t="shared" si="557"/>
        <v>P-S2_Onsite</v>
      </c>
      <c r="EI509" s="114" t="str">
        <f t="shared" si="558"/>
        <v>P-S1_Onsite</v>
      </c>
      <c r="EJ509" s="114" t="str">
        <f t="shared" si="559"/>
        <v>P-5, A-0, No Data-0</v>
      </c>
      <c r="EK509" s="114" t="s">
        <v>10453</v>
      </c>
      <c r="EL509" s="114">
        <v>27.5</v>
      </c>
      <c r="EM509" s="114">
        <v>9</v>
      </c>
      <c r="EN509" s="114">
        <v>57.5</v>
      </c>
      <c r="EO509" s="114">
        <v>94</v>
      </c>
      <c r="EP509" s="114" t="s">
        <v>7217</v>
      </c>
      <c r="EQ509" s="114" t="s">
        <v>1054</v>
      </c>
      <c r="ER509" s="114" t="s">
        <v>3447</v>
      </c>
      <c r="ES509" s="114"/>
      <c r="ET509" s="30" t="s">
        <v>3447</v>
      </c>
    </row>
    <row r="510" spans="1:150" x14ac:dyDescent="0.25">
      <c r="A510" s="114">
        <v>507</v>
      </c>
      <c r="B510" s="114" t="s">
        <v>7224</v>
      </c>
      <c r="C510" s="80" t="s">
        <v>4570</v>
      </c>
      <c r="D510" s="30" t="s">
        <v>4571</v>
      </c>
      <c r="E510" s="30" t="s">
        <v>4572</v>
      </c>
      <c r="F510" s="33" t="s">
        <v>7202</v>
      </c>
      <c r="G510" s="30" t="s">
        <v>4573</v>
      </c>
      <c r="H510" s="143">
        <v>15</v>
      </c>
      <c r="I510" s="143">
        <v>13.5</v>
      </c>
      <c r="J510" s="143">
        <v>15</v>
      </c>
      <c r="K510" s="143">
        <v>15</v>
      </c>
      <c r="L510" s="143">
        <v>58.5</v>
      </c>
      <c r="M510" s="143">
        <v>65</v>
      </c>
      <c r="N510" s="40" t="s">
        <v>7314</v>
      </c>
      <c r="O510" s="40" t="s">
        <v>1593</v>
      </c>
      <c r="P510" s="13" t="str">
        <f t="shared" si="492"/>
        <v>2025EM1100507-MDSDF401</v>
      </c>
      <c r="Q510" s="40" t="str">
        <f t="shared" si="493"/>
        <v>0 missed</v>
      </c>
      <c r="R510" s="40" t="str">
        <f t="shared" si="494"/>
        <v>0 missed</v>
      </c>
      <c r="S510" s="40">
        <f t="shared" si="495"/>
        <v>3</v>
      </c>
      <c r="T510" s="40">
        <f t="shared" si="496"/>
        <v>1</v>
      </c>
      <c r="U510" s="41">
        <f t="shared" si="497"/>
        <v>1</v>
      </c>
      <c r="V510" s="41">
        <f t="shared" si="498"/>
        <v>1</v>
      </c>
      <c r="W510" s="40" t="str">
        <f t="shared" si="499"/>
        <v>0 missed</v>
      </c>
      <c r="X510" s="113">
        <f t="shared" si="500"/>
        <v>4</v>
      </c>
      <c r="Y510" s="13">
        <f t="shared" si="501"/>
        <v>1</v>
      </c>
      <c r="Z510" s="13" t="str">
        <f t="shared" si="502"/>
        <v>Q-3 A-1 || Q Total-3, A Total-1</v>
      </c>
      <c r="AA510" s="113" t="str" cm="1">
        <f t="array" ref="AA510">IFERROR(INDEX('Attendance-Slot-1'!$Q$2:$Q$1112,MATCH(1,('Attendance-Slot-1'!$A$2:$A$1112=$C510)*('Attendance-Slot-1'!$G$2:$G$1112=AA$2),0)),"No Data")</f>
        <v>No Data</v>
      </c>
      <c r="AB510" s="113" t="str" cm="1">
        <f t="array" ref="AB510">IFERROR(INDEX('Attendance-Slot-2'!$Q$2:$Q$2595,MATCH(1,('Attendance-Slot-2'!$A$2:$A$2595=$C510)*('Attendance-Slot-2'!$G$2:$G$2595=AA$2),0)),"No Data")</f>
        <v>P-S2_Onsite</v>
      </c>
      <c r="AC510" s="133">
        <f>VLOOKUP($P510,'Written Exam Marks'!$H:$Q,10,FALSE)</f>
        <v>30</v>
      </c>
      <c r="AD510" s="133">
        <f>VLOOKUP($P510,'Written Exam Marks'!$H:$Q,9,FALSE)</f>
        <v>35</v>
      </c>
      <c r="AE510" s="113" t="str">
        <f t="shared" si="503"/>
        <v>Present</v>
      </c>
      <c r="AF510" s="113" t="str">
        <f t="shared" si="504"/>
        <v>P-S2_Onsite</v>
      </c>
      <c r="AG510" s="146">
        <v>9.5</v>
      </c>
      <c r="AH510" s="146">
        <v>9</v>
      </c>
      <c r="AI510" s="146">
        <v>10</v>
      </c>
      <c r="AJ510" s="146">
        <v>10</v>
      </c>
      <c r="AK510" s="146">
        <v>9</v>
      </c>
      <c r="AL510" s="146">
        <v>10</v>
      </c>
      <c r="AM510" s="146">
        <v>57.5</v>
      </c>
      <c r="AN510" s="146">
        <v>60</v>
      </c>
      <c r="AO510" s="43" t="s">
        <v>7336</v>
      </c>
      <c r="AP510" s="43" t="s">
        <v>1598</v>
      </c>
      <c r="AQ510" s="50" t="str">
        <f t="shared" si="505"/>
        <v>2025EM1100507-MDSDF402</v>
      </c>
      <c r="AR510" s="43" t="str">
        <f t="shared" si="506"/>
        <v>0 missed</v>
      </c>
      <c r="AS510" s="47" t="s">
        <v>7342</v>
      </c>
      <c r="AT510" s="43">
        <f t="shared" si="507"/>
        <v>6</v>
      </c>
      <c r="AU510" s="48" t="s">
        <v>7342</v>
      </c>
      <c r="AV510" s="49">
        <f t="shared" si="508"/>
        <v>1</v>
      </c>
      <c r="AW510" s="48" t="s">
        <v>7342</v>
      </c>
      <c r="AX510" s="43" t="str">
        <f t="shared" si="509"/>
        <v>0 missed</v>
      </c>
      <c r="AY510" s="42">
        <f t="shared" si="510"/>
        <v>6</v>
      </c>
      <c r="AZ510" s="50">
        <f t="shared" si="511"/>
        <v>1</v>
      </c>
      <c r="BA510" s="50" t="str">
        <f t="shared" si="512"/>
        <v>Q-6 A-- || Q Total-6, A Total-0</v>
      </c>
      <c r="BB510" s="42" t="str" cm="1">
        <f t="array" ref="BB510">IFERROR(INDEX('Attendance-Slot-1'!$Q$2:$Q$1112,MATCH(1,('Attendance-Slot-1'!$A$2:$A$1112=$C510)*('Attendance-Slot-1'!$G$2:$G$1112=BB$2),0)),"No Data")</f>
        <v>No Data</v>
      </c>
      <c r="BC510" s="42" t="str" cm="1">
        <f t="array" ref="BC510">IFERROR(INDEX('Attendance-Slot-2'!$Q$2:$Q$2595,MATCH(1,('Attendance-Slot-2'!$A$2:$A$2595=$C510)*('Attendance-Slot-2'!$G$2:$G$2595=BB$2),0)),"No Data")</f>
        <v>P-S2_Onsite</v>
      </c>
      <c r="BD510" s="134">
        <f>VLOOKUP($AQ510,'Written Exam Marks'!$H:$Q,10,FALSE)</f>
        <v>35</v>
      </c>
      <c r="BE510" s="134">
        <f>VLOOKUP($AQ510,'Written Exam Marks'!$H:$Q,9,FALSE)</f>
        <v>40</v>
      </c>
      <c r="BF510" s="42" t="str">
        <f t="shared" si="513"/>
        <v>Present</v>
      </c>
      <c r="BG510" s="42" t="str">
        <f t="shared" si="514"/>
        <v>P-S2_Onsite</v>
      </c>
      <c r="BH510" s="147">
        <v>18</v>
      </c>
      <c r="BI510" s="147">
        <v>35</v>
      </c>
      <c r="BJ510" s="147">
        <v>53</v>
      </c>
      <c r="BK510" s="147">
        <v>60</v>
      </c>
      <c r="BL510" s="52" t="s">
        <v>3697</v>
      </c>
      <c r="BM510" s="52" t="s">
        <v>1606</v>
      </c>
      <c r="BN510" s="57" t="str">
        <f t="shared" si="515"/>
        <v>2025EM1100507-MDSDF403</v>
      </c>
      <c r="BO510" s="52" t="str">
        <f t="shared" si="516"/>
        <v>0 missed</v>
      </c>
      <c r="BP510" s="52" t="str">
        <f t="shared" si="517"/>
        <v>0 missed</v>
      </c>
      <c r="BQ510" s="52">
        <f t="shared" si="518"/>
        <v>1</v>
      </c>
      <c r="BR510" s="52">
        <f t="shared" si="519"/>
        <v>1</v>
      </c>
      <c r="BS510" s="56">
        <f t="shared" si="520"/>
        <v>1</v>
      </c>
      <c r="BT510" s="56">
        <f t="shared" si="521"/>
        <v>1</v>
      </c>
      <c r="BU510" s="52" t="str">
        <f t="shared" si="522"/>
        <v>0 missed</v>
      </c>
      <c r="BV510" s="51">
        <f t="shared" si="523"/>
        <v>2</v>
      </c>
      <c r="BW510" s="57">
        <f t="shared" si="524"/>
        <v>1</v>
      </c>
      <c r="BX510" s="57" t="str">
        <f t="shared" si="525"/>
        <v>Q-1 A-1 || Q Total-1, A Total-1</v>
      </c>
      <c r="BY510" s="51" t="str" cm="1">
        <f t="array" ref="BY510">IFERROR(INDEX('Attendance-Slot-1'!$Q$2:$Q$1112,MATCH(1,('Attendance-Slot-1'!$A$2:$A$1112=$C510)*('Attendance-Slot-1'!$G$2:$G$1112=BY$2),0)),"No Data")</f>
        <v>No Data</v>
      </c>
      <c r="BZ510" s="51" t="str" cm="1">
        <f t="array" ref="BZ510">IFERROR(INDEX('Attendance-Slot-2'!$Q$2:$Q$2595,MATCH(1,('Attendance-Slot-2'!$A$2:$A$2595=$C510)*('Attendance-Slot-2'!$G$2:$G$2595=BY$2),0)),"No Data")</f>
        <v>P-S2_Onsite</v>
      </c>
      <c r="CA510" s="135">
        <f>VLOOKUP($BN510,'Written Exam Marks'!$H:$Q,10,FALSE)</f>
        <v>35</v>
      </c>
      <c r="CB510" s="135">
        <f>VLOOKUP($BN510,'Written Exam Marks'!$H:$Q,9,FALSE)</f>
        <v>40</v>
      </c>
      <c r="CC510" s="51" t="str">
        <f t="shared" si="526"/>
        <v>Present</v>
      </c>
      <c r="CD510" s="51" t="str">
        <f t="shared" si="527"/>
        <v>P-S2_Onsite</v>
      </c>
      <c r="CE510" s="29">
        <v>20</v>
      </c>
      <c r="CF510" s="29">
        <v>19</v>
      </c>
      <c r="CG510" s="29">
        <v>18.5</v>
      </c>
      <c r="CH510" s="29">
        <v>57.5</v>
      </c>
      <c r="CI510" s="29">
        <v>60</v>
      </c>
      <c r="CJ510" s="61" t="s">
        <v>7343</v>
      </c>
      <c r="CK510" s="61" t="s">
        <v>1613</v>
      </c>
      <c r="CL510" s="10" t="str">
        <f t="shared" si="528"/>
        <v>2025EM1100507-MDSDF404</v>
      </c>
      <c r="CM510" s="61" t="str">
        <f t="shared" si="529"/>
        <v>0 missed</v>
      </c>
      <c r="CN510" s="61" t="str">
        <f t="shared" si="530"/>
        <v>0 missed</v>
      </c>
      <c r="CO510" s="111">
        <f t="shared" si="531"/>
        <v>2</v>
      </c>
      <c r="CP510" s="111">
        <f t="shared" si="532"/>
        <v>1</v>
      </c>
      <c r="CQ510" s="9">
        <f t="shared" si="533"/>
        <v>1</v>
      </c>
      <c r="CR510" s="9">
        <f t="shared" si="534"/>
        <v>1</v>
      </c>
      <c r="CS510" s="61" t="str">
        <f t="shared" si="535"/>
        <v>0 missed</v>
      </c>
      <c r="CT510" s="111">
        <f t="shared" si="536"/>
        <v>3</v>
      </c>
      <c r="CU510" s="10">
        <f t="shared" si="537"/>
        <v>1</v>
      </c>
      <c r="CV510" s="10" t="str">
        <f t="shared" si="538"/>
        <v>Q-2 A-1 || Q Total-2, A Total-1</v>
      </c>
      <c r="CW510" s="111" t="str" cm="1">
        <f t="array" ref="CW510">IFERROR(INDEX('Attendance-Slot-1'!$Q$2:$Q$1112,MATCH(1,('Attendance-Slot-1'!$A$2:$A$1112=$C510)*('Attendance-Slot-1'!$G$2:$G$1112=CW$2),0)),"No Data")</f>
        <v>No Data</v>
      </c>
      <c r="CX510" s="111" t="str" cm="1">
        <f t="array" ref="CX510">IFERROR(INDEX('Attendance-Slot-2'!$Q$2:$Q$2595,MATCH(1,('Attendance-Slot-2'!$A$2:$A$2595=$C510)*('Attendance-Slot-2'!$G$2:$G$2595=CW$2),0)),"No Data")</f>
        <v>P-S2_Onsite</v>
      </c>
      <c r="CY510" s="136">
        <f>VLOOKUP($CL510,'Written Exam Marks'!$H:$Q,10,FALSE)</f>
        <v>17</v>
      </c>
      <c r="CZ510" s="136">
        <f>VLOOKUP($CL510,'Written Exam Marks'!$H:$Q,9,FALSE)</f>
        <v>40</v>
      </c>
      <c r="DA510" s="111" t="str">
        <f t="shared" si="539"/>
        <v>Present</v>
      </c>
      <c r="DB510" s="111" t="str">
        <f t="shared" si="540"/>
        <v>P-S2_Onsite</v>
      </c>
      <c r="DC510" s="148">
        <v>6.5</v>
      </c>
      <c r="DD510" s="148">
        <v>7.75</v>
      </c>
      <c r="DE510" s="148">
        <v>8</v>
      </c>
      <c r="DF510" s="148">
        <v>16</v>
      </c>
      <c r="DG510" s="148">
        <v>19</v>
      </c>
      <c r="DH510" s="148">
        <v>57.25</v>
      </c>
      <c r="DI510" s="148">
        <v>65</v>
      </c>
      <c r="DJ510" s="66" t="s">
        <v>7351</v>
      </c>
      <c r="DK510" s="66" t="s">
        <v>1631</v>
      </c>
      <c r="DL510" s="68" t="str">
        <f t="shared" si="541"/>
        <v>2025EM1100507-MDSDF406</v>
      </c>
      <c r="DM510" s="66" t="str">
        <f t="shared" si="542"/>
        <v>0 missed</v>
      </c>
      <c r="DN510" s="66" t="str">
        <f t="shared" si="543"/>
        <v>0 missed</v>
      </c>
      <c r="DO510" s="62">
        <f t="shared" si="544"/>
        <v>3</v>
      </c>
      <c r="DP510" s="62">
        <f t="shared" si="545"/>
        <v>2</v>
      </c>
      <c r="DQ510" s="67">
        <f t="shared" si="546"/>
        <v>1</v>
      </c>
      <c r="DR510" s="67">
        <f t="shared" si="547"/>
        <v>1</v>
      </c>
      <c r="DS510" s="66" t="str">
        <f t="shared" si="548"/>
        <v>0 missed</v>
      </c>
      <c r="DT510" s="62">
        <f t="shared" si="549"/>
        <v>5</v>
      </c>
      <c r="DU510" s="68">
        <f t="shared" si="550"/>
        <v>1</v>
      </c>
      <c r="DV510" s="68" t="str">
        <f t="shared" si="551"/>
        <v>Q-3 A-2 || Q Total-3, A Total-2</v>
      </c>
      <c r="DW510" s="62" t="str" cm="1">
        <f t="array" ref="DW510">IFERROR(INDEX('Attendance-Slot-1'!$Q$2:$Q$1112,MATCH(1,('Attendance-Slot-1'!$A$2:$A$1112=$C510)*('Attendance-Slot-1'!$G$2:$G$1112=DW$2),0)),"No Data")</f>
        <v>No Data</v>
      </c>
      <c r="DX510" s="62" t="str" cm="1">
        <f t="array" ref="DX510">IFERROR(INDEX('Attendance-Slot-2'!$Q$2:$Q$2595,MATCH(1,('Attendance-Slot-2'!$A$2:$A$2595=$C510)*('Attendance-Slot-2'!$G$2:$G$2595=DW$2),0)),"No Data")</f>
        <v>P-S2_Onsite</v>
      </c>
      <c r="DY510" s="137">
        <f>VLOOKUP($DL510,'Written Exam Marks'!$H:$Q,10,FALSE)</f>
        <v>28</v>
      </c>
      <c r="DZ510" s="137">
        <f>VLOOKUP($DL510,'Written Exam Marks'!$H:$Q,9,FALSE)</f>
        <v>35</v>
      </c>
      <c r="EA510" s="62" t="str">
        <f t="shared" si="552"/>
        <v>Present</v>
      </c>
      <c r="EB510" s="62" t="str">
        <f t="shared" si="553"/>
        <v>P-S2_Onsite</v>
      </c>
      <c r="EC510" s="114" t="str">
        <f t="shared" si="490"/>
        <v>P-0, 
A-0, 
No Data-5</v>
      </c>
      <c r="ED510" s="114" t="str">
        <f t="shared" si="491"/>
        <v>P-5, 
A-0, 
No Data-0</v>
      </c>
      <c r="EE510" s="114" t="str">
        <f t="shared" si="554"/>
        <v>P-S2_Onsite</v>
      </c>
      <c r="EF510" s="114" t="str">
        <f t="shared" si="555"/>
        <v>P-S2_Onsite</v>
      </c>
      <c r="EG510" s="114" t="str">
        <f t="shared" si="556"/>
        <v>P-S2_Onsite</v>
      </c>
      <c r="EH510" s="114" t="str">
        <f t="shared" si="557"/>
        <v>P-S2_Onsite</v>
      </c>
      <c r="EI510" s="114" t="str">
        <f t="shared" si="558"/>
        <v>P-S2_Onsite</v>
      </c>
      <c r="EJ510" s="114" t="str">
        <f t="shared" si="559"/>
        <v>P-5, A-0, No Data-0</v>
      </c>
      <c r="EK510" s="114" t="s">
        <v>10453</v>
      </c>
      <c r="EL510" s="114">
        <v>27.5</v>
      </c>
      <c r="EM510" s="114">
        <v>9</v>
      </c>
      <c r="EN510" s="114">
        <v>58.5</v>
      </c>
      <c r="EO510" s="114">
        <v>95</v>
      </c>
      <c r="EP510" s="114" t="s">
        <v>7217</v>
      </c>
      <c r="EQ510" s="114" t="s">
        <v>1054</v>
      </c>
      <c r="ER510" s="114" t="s">
        <v>4570</v>
      </c>
      <c r="ES510" s="114"/>
      <c r="ET510" s="30" t="s">
        <v>4570</v>
      </c>
    </row>
    <row r="511" spans="1:150" x14ac:dyDescent="0.25">
      <c r="A511" s="114">
        <v>508</v>
      </c>
      <c r="B511" s="114" t="s">
        <v>7224</v>
      </c>
      <c r="C511" s="80" t="s">
        <v>4574</v>
      </c>
      <c r="D511" s="30" t="s">
        <v>4575</v>
      </c>
      <c r="E511" s="30" t="s">
        <v>7310</v>
      </c>
      <c r="F511" s="33" t="s">
        <v>7201</v>
      </c>
      <c r="G511" s="30" t="s">
        <v>4577</v>
      </c>
      <c r="H511" s="143">
        <v>15</v>
      </c>
      <c r="I511" s="143">
        <v>15</v>
      </c>
      <c r="J511" s="143">
        <v>16</v>
      </c>
      <c r="K511" s="143">
        <v>15</v>
      </c>
      <c r="L511" s="143">
        <v>61</v>
      </c>
      <c r="M511" s="143">
        <v>65</v>
      </c>
      <c r="N511" s="40" t="s">
        <v>7314</v>
      </c>
      <c r="O511" s="40" t="s">
        <v>1593</v>
      </c>
      <c r="P511" s="13" t="str">
        <f t="shared" si="492"/>
        <v>2025EM1100508-MDSDF401</v>
      </c>
      <c r="Q511" s="40" t="str">
        <f t="shared" si="493"/>
        <v>0 missed</v>
      </c>
      <c r="R511" s="40" t="str">
        <f t="shared" si="494"/>
        <v>0 missed</v>
      </c>
      <c r="S511" s="40">
        <f t="shared" si="495"/>
        <v>3</v>
      </c>
      <c r="T511" s="40">
        <f t="shared" si="496"/>
        <v>1</v>
      </c>
      <c r="U511" s="41">
        <f t="shared" si="497"/>
        <v>1</v>
      </c>
      <c r="V511" s="41">
        <f t="shared" si="498"/>
        <v>1</v>
      </c>
      <c r="W511" s="40" t="str">
        <f t="shared" si="499"/>
        <v>0 missed</v>
      </c>
      <c r="X511" s="113">
        <f t="shared" si="500"/>
        <v>4</v>
      </c>
      <c r="Y511" s="13">
        <f t="shared" si="501"/>
        <v>1</v>
      </c>
      <c r="Z511" s="13" t="str">
        <f t="shared" si="502"/>
        <v>Q-3 A-1 || Q Total-3, A Total-1</v>
      </c>
      <c r="AA511" s="113" t="str" cm="1">
        <f t="array" ref="AA511">IFERROR(INDEX('Attendance-Slot-1'!$Q$2:$Q$1112,MATCH(1,('Attendance-Slot-1'!$A$2:$A$1112=$C511)*('Attendance-Slot-1'!$G$2:$G$1112=AA$2),0)),"No Data")</f>
        <v>No Data</v>
      </c>
      <c r="AB511" s="113" t="str" cm="1">
        <f t="array" ref="AB511">IFERROR(INDEX('Attendance-Slot-2'!$Q$2:$Q$2595,MATCH(1,('Attendance-Slot-2'!$A$2:$A$2595=$C511)*('Attendance-Slot-2'!$G$2:$G$2595=AA$2),0)),"No Data")</f>
        <v>A-S2_Onsite</v>
      </c>
      <c r="AC511" s="133" t="e">
        <f>VLOOKUP($P511,'Written Exam Marks'!$H:$Q,10,FALSE)</f>
        <v>#N/A</v>
      </c>
      <c r="AD511" s="133" t="e">
        <f>VLOOKUP($P511,'Written Exam Marks'!$H:$Q,9,FALSE)</f>
        <v>#N/A</v>
      </c>
      <c r="AE511" s="113" t="str">
        <f t="shared" si="503"/>
        <v>Absent</v>
      </c>
      <c r="AF511" s="113" t="str">
        <f t="shared" si="504"/>
        <v>A-S2_Onsite</v>
      </c>
      <c r="AG511" s="146">
        <v>9.5</v>
      </c>
      <c r="AH511" s="146">
        <v>8.5</v>
      </c>
      <c r="AI511" s="146">
        <v>10</v>
      </c>
      <c r="AJ511" s="146">
        <v>10</v>
      </c>
      <c r="AK511" s="146">
        <v>10</v>
      </c>
      <c r="AL511" s="146">
        <v>10</v>
      </c>
      <c r="AM511" s="146">
        <v>58</v>
      </c>
      <c r="AN511" s="146">
        <v>60</v>
      </c>
      <c r="AO511" s="43" t="s">
        <v>7336</v>
      </c>
      <c r="AP511" s="43" t="s">
        <v>1598</v>
      </c>
      <c r="AQ511" s="50" t="str">
        <f t="shared" si="505"/>
        <v>2025EM1100508-MDSDF402</v>
      </c>
      <c r="AR511" s="43" t="str">
        <f t="shared" si="506"/>
        <v>0 missed</v>
      </c>
      <c r="AS511" s="47" t="s">
        <v>7342</v>
      </c>
      <c r="AT511" s="43">
        <f t="shared" si="507"/>
        <v>6</v>
      </c>
      <c r="AU511" s="48" t="s">
        <v>7342</v>
      </c>
      <c r="AV511" s="49">
        <f t="shared" si="508"/>
        <v>1</v>
      </c>
      <c r="AW511" s="48" t="s">
        <v>7342</v>
      </c>
      <c r="AX511" s="43" t="str">
        <f t="shared" si="509"/>
        <v>0 missed</v>
      </c>
      <c r="AY511" s="42">
        <f t="shared" si="510"/>
        <v>6</v>
      </c>
      <c r="AZ511" s="50">
        <f t="shared" si="511"/>
        <v>1</v>
      </c>
      <c r="BA511" s="50" t="str">
        <f t="shared" si="512"/>
        <v>Q-6 A-- || Q Total-6, A Total-0</v>
      </c>
      <c r="BB511" s="42" t="str" cm="1">
        <f t="array" ref="BB511">IFERROR(INDEX('Attendance-Slot-1'!$Q$2:$Q$1112,MATCH(1,('Attendance-Slot-1'!$A$2:$A$1112=$C511)*('Attendance-Slot-1'!$G$2:$G$1112=BB$2),0)),"No Data")</f>
        <v>No Data</v>
      </c>
      <c r="BC511" s="42" t="str" cm="1">
        <f t="array" ref="BC511">IFERROR(INDEX('Attendance-Slot-2'!$Q$2:$Q$2595,MATCH(1,('Attendance-Slot-2'!$A$2:$A$2595=$C511)*('Attendance-Slot-2'!$G$2:$G$2595=BB$2),0)),"No Data")</f>
        <v>A-S2_Onsite</v>
      </c>
      <c r="BD511" s="134" t="e">
        <f>VLOOKUP($AQ511,'Written Exam Marks'!$H:$Q,10,FALSE)</f>
        <v>#N/A</v>
      </c>
      <c r="BE511" s="134" t="e">
        <f>VLOOKUP($AQ511,'Written Exam Marks'!$H:$Q,9,FALSE)</f>
        <v>#N/A</v>
      </c>
      <c r="BF511" s="42" t="str">
        <f t="shared" si="513"/>
        <v>Absent</v>
      </c>
      <c r="BG511" s="42" t="str">
        <f t="shared" si="514"/>
        <v>A-S2_Onsite</v>
      </c>
      <c r="BH511" s="147">
        <v>20</v>
      </c>
      <c r="BI511" s="147">
        <v>26</v>
      </c>
      <c r="BJ511" s="147">
        <v>46</v>
      </c>
      <c r="BK511" s="147">
        <v>60</v>
      </c>
      <c r="BL511" s="52" t="s">
        <v>3697</v>
      </c>
      <c r="BM511" s="52" t="s">
        <v>1606</v>
      </c>
      <c r="BN511" s="57" t="str">
        <f t="shared" si="515"/>
        <v>2025EM1100508-MDSDF403</v>
      </c>
      <c r="BO511" s="52" t="str">
        <f t="shared" si="516"/>
        <v>0 missed</v>
      </c>
      <c r="BP511" s="52" t="str">
        <f t="shared" si="517"/>
        <v>0 missed</v>
      </c>
      <c r="BQ511" s="52">
        <f t="shared" si="518"/>
        <v>1</v>
      </c>
      <c r="BR511" s="52">
        <f t="shared" si="519"/>
        <v>1</v>
      </c>
      <c r="BS511" s="56">
        <f t="shared" si="520"/>
        <v>1</v>
      </c>
      <c r="BT511" s="56">
        <f t="shared" si="521"/>
        <v>1</v>
      </c>
      <c r="BU511" s="52" t="str">
        <f t="shared" si="522"/>
        <v>0 missed</v>
      </c>
      <c r="BV511" s="51">
        <f t="shared" si="523"/>
        <v>2</v>
      </c>
      <c r="BW511" s="57">
        <f t="shared" si="524"/>
        <v>1</v>
      </c>
      <c r="BX511" s="57" t="str">
        <f t="shared" si="525"/>
        <v>Q-1 A-1 || Q Total-1, A Total-1</v>
      </c>
      <c r="BY511" s="51" t="str" cm="1">
        <f t="array" ref="BY511">IFERROR(INDEX('Attendance-Slot-1'!$Q$2:$Q$1112,MATCH(1,('Attendance-Slot-1'!$A$2:$A$1112=$C511)*('Attendance-Slot-1'!$G$2:$G$1112=BY$2),0)),"No Data")</f>
        <v>No Data</v>
      </c>
      <c r="BZ511" s="51" t="str" cm="1">
        <f t="array" ref="BZ511">IFERROR(INDEX('Attendance-Slot-2'!$Q$2:$Q$2595,MATCH(1,('Attendance-Slot-2'!$A$2:$A$2595=$C511)*('Attendance-Slot-2'!$G$2:$G$2595=BY$2),0)),"No Data")</f>
        <v>A-S2_Onsite</v>
      </c>
      <c r="CA511" s="135" t="e">
        <f>VLOOKUP($BN511,'Written Exam Marks'!$H:$Q,10,FALSE)</f>
        <v>#N/A</v>
      </c>
      <c r="CB511" s="135" t="e">
        <f>VLOOKUP($BN511,'Written Exam Marks'!$H:$Q,9,FALSE)</f>
        <v>#N/A</v>
      </c>
      <c r="CC511" s="51" t="str">
        <f t="shared" si="526"/>
        <v>Absent</v>
      </c>
      <c r="CD511" s="51" t="str">
        <f t="shared" si="527"/>
        <v>A-S2_Onsite</v>
      </c>
      <c r="CE511" s="29">
        <v>20</v>
      </c>
      <c r="CF511" s="29">
        <v>19</v>
      </c>
      <c r="CG511" s="29">
        <v>16</v>
      </c>
      <c r="CH511" s="29">
        <v>55</v>
      </c>
      <c r="CI511" s="29">
        <v>60</v>
      </c>
      <c r="CJ511" s="61" t="s">
        <v>7343</v>
      </c>
      <c r="CK511" s="61" t="s">
        <v>1613</v>
      </c>
      <c r="CL511" s="10" t="str">
        <f t="shared" si="528"/>
        <v>2025EM1100508-MDSDF404</v>
      </c>
      <c r="CM511" s="61" t="str">
        <f t="shared" si="529"/>
        <v>0 missed</v>
      </c>
      <c r="CN511" s="61" t="str">
        <f t="shared" si="530"/>
        <v>0 missed</v>
      </c>
      <c r="CO511" s="111">
        <f t="shared" si="531"/>
        <v>2</v>
      </c>
      <c r="CP511" s="111">
        <f t="shared" si="532"/>
        <v>1</v>
      </c>
      <c r="CQ511" s="9">
        <f t="shared" si="533"/>
        <v>1</v>
      </c>
      <c r="CR511" s="9">
        <f t="shared" si="534"/>
        <v>1</v>
      </c>
      <c r="CS511" s="61" t="str">
        <f t="shared" si="535"/>
        <v>0 missed</v>
      </c>
      <c r="CT511" s="111">
        <f t="shared" si="536"/>
        <v>3</v>
      </c>
      <c r="CU511" s="10">
        <f t="shared" si="537"/>
        <v>1</v>
      </c>
      <c r="CV511" s="10" t="str">
        <f t="shared" si="538"/>
        <v>Q-2 A-1 || Q Total-2, A Total-1</v>
      </c>
      <c r="CW511" s="111" t="str" cm="1">
        <f t="array" ref="CW511">IFERROR(INDEX('Attendance-Slot-1'!$Q$2:$Q$1112,MATCH(1,('Attendance-Slot-1'!$A$2:$A$1112=$C511)*('Attendance-Slot-1'!$G$2:$G$1112=CW$2),0)),"No Data")</f>
        <v>No Data</v>
      </c>
      <c r="CX511" s="111" t="str" cm="1">
        <f t="array" ref="CX511">IFERROR(INDEX('Attendance-Slot-2'!$Q$2:$Q$2595,MATCH(1,('Attendance-Slot-2'!$A$2:$A$2595=$C511)*('Attendance-Slot-2'!$G$2:$G$2595=CW$2),0)),"No Data")</f>
        <v>A-S2_Onsite</v>
      </c>
      <c r="CY511" s="136" t="e">
        <f>VLOOKUP($CL511,'Written Exam Marks'!$H:$Q,10,FALSE)</f>
        <v>#N/A</v>
      </c>
      <c r="CZ511" s="136" t="e">
        <f>VLOOKUP($CL511,'Written Exam Marks'!$H:$Q,9,FALSE)</f>
        <v>#N/A</v>
      </c>
      <c r="DA511" s="111" t="str">
        <f t="shared" si="539"/>
        <v>Absent</v>
      </c>
      <c r="DB511" s="111" t="str">
        <f t="shared" si="540"/>
        <v>A-S2_Onsite</v>
      </c>
      <c r="DC511" s="148">
        <v>5.5</v>
      </c>
      <c r="DD511" s="148">
        <v>6.875</v>
      </c>
      <c r="DE511" s="148" t="s">
        <v>5</v>
      </c>
      <c r="DF511" s="148" t="s">
        <v>5</v>
      </c>
      <c r="DG511" s="148">
        <v>18</v>
      </c>
      <c r="DH511" s="148">
        <v>30.375</v>
      </c>
      <c r="DI511" s="148">
        <v>65</v>
      </c>
      <c r="DJ511" s="66" t="s">
        <v>7351</v>
      </c>
      <c r="DK511" s="66" t="s">
        <v>1631</v>
      </c>
      <c r="DL511" s="68" t="str">
        <f t="shared" si="541"/>
        <v>2025EM1100508-MDSDF406</v>
      </c>
      <c r="DM511" s="66" t="str">
        <f t="shared" si="542"/>
        <v>1 missed</v>
      </c>
      <c r="DN511" s="66" t="str">
        <f t="shared" si="543"/>
        <v>1 missed</v>
      </c>
      <c r="DO511" s="62">
        <f t="shared" si="544"/>
        <v>2</v>
      </c>
      <c r="DP511" s="62">
        <f t="shared" si="545"/>
        <v>1</v>
      </c>
      <c r="DQ511" s="67">
        <f t="shared" si="546"/>
        <v>0.66666666666666663</v>
      </c>
      <c r="DR511" s="67">
        <f t="shared" si="547"/>
        <v>0.5</v>
      </c>
      <c r="DS511" s="66" t="str">
        <f t="shared" si="548"/>
        <v>2 missed</v>
      </c>
      <c r="DT511" s="62">
        <f t="shared" si="549"/>
        <v>3</v>
      </c>
      <c r="DU511" s="68">
        <f t="shared" si="550"/>
        <v>0.6</v>
      </c>
      <c r="DV511" s="68" t="str">
        <f t="shared" si="551"/>
        <v>Q-2 A-1 || Q Total-3, A Total-2</v>
      </c>
      <c r="DW511" s="62" t="str" cm="1">
        <f t="array" ref="DW511">IFERROR(INDEX('Attendance-Slot-1'!$Q$2:$Q$1112,MATCH(1,('Attendance-Slot-1'!$A$2:$A$1112=$C511)*('Attendance-Slot-1'!$G$2:$G$1112=DW$2),0)),"No Data")</f>
        <v>No Data</v>
      </c>
      <c r="DX511" s="62" t="str" cm="1">
        <f t="array" ref="DX511">IFERROR(INDEX('Attendance-Slot-2'!$Q$2:$Q$2595,MATCH(1,('Attendance-Slot-2'!$A$2:$A$2595=$C511)*('Attendance-Slot-2'!$G$2:$G$2595=DW$2),0)),"No Data")</f>
        <v>A-S2_Onsite</v>
      </c>
      <c r="DY511" s="137" t="e">
        <f>VLOOKUP($DL511,'Written Exam Marks'!$H:$Q,10,FALSE)</f>
        <v>#N/A</v>
      </c>
      <c r="DZ511" s="137" t="e">
        <f>VLOOKUP($DL511,'Written Exam Marks'!$H:$Q,9,FALSE)</f>
        <v>#N/A</v>
      </c>
      <c r="EA511" s="62" t="str">
        <f t="shared" si="552"/>
        <v>Absent</v>
      </c>
      <c r="EB511" s="62" t="str">
        <f t="shared" si="553"/>
        <v>A-S2_Onsite</v>
      </c>
      <c r="EC511" s="114" t="str">
        <f t="shared" si="490"/>
        <v>P-0, 
A-0, 
No Data-5</v>
      </c>
      <c r="ED511" s="114" t="str">
        <f t="shared" si="491"/>
        <v>P-0, 
A-5, 
No Data-0</v>
      </c>
      <c r="EE511" s="114" t="str">
        <f t="shared" si="554"/>
        <v>A-S2_Onsite</v>
      </c>
      <c r="EF511" s="114" t="str">
        <f t="shared" si="555"/>
        <v>A-S2_Onsite</v>
      </c>
      <c r="EG511" s="114" t="str">
        <f t="shared" si="556"/>
        <v>A-S2_Onsite</v>
      </c>
      <c r="EH511" s="114" t="str">
        <f t="shared" si="557"/>
        <v>A-S2_Onsite</v>
      </c>
      <c r="EI511" s="114" t="str">
        <f t="shared" si="558"/>
        <v>A-S2_Onsite</v>
      </c>
      <c r="EJ511" s="114" t="str">
        <f t="shared" si="559"/>
        <v>P-0, A-5, No Data-0</v>
      </c>
      <c r="EK511" s="114" t="s">
        <v>10453</v>
      </c>
      <c r="EL511" s="114">
        <v>25</v>
      </c>
      <c r="EM511" s="114">
        <v>10</v>
      </c>
      <c r="EN511" s="114" t="s">
        <v>10455</v>
      </c>
      <c r="EO511" s="114">
        <v>35</v>
      </c>
      <c r="EP511" s="114" t="s">
        <v>7217</v>
      </c>
      <c r="EQ511" s="114" t="s">
        <v>1054</v>
      </c>
      <c r="ER511" s="114" t="s">
        <v>4574</v>
      </c>
      <c r="ES511" s="114" t="s">
        <v>1098</v>
      </c>
      <c r="ET511" s="30" t="s">
        <v>4574</v>
      </c>
    </row>
    <row r="512" spans="1:150" x14ac:dyDescent="0.25">
      <c r="A512" s="114">
        <v>509</v>
      </c>
      <c r="B512" s="114" t="s">
        <v>7224</v>
      </c>
      <c r="C512" s="81" t="s">
        <v>7311</v>
      </c>
      <c r="D512" s="30" t="s">
        <v>7312</v>
      </c>
      <c r="E512" s="30" t="s">
        <v>7290</v>
      </c>
      <c r="F512" s="33" t="s">
        <v>7201</v>
      </c>
      <c r="G512" s="30">
        <v>8447720039</v>
      </c>
      <c r="H512" s="143" t="s">
        <v>5</v>
      </c>
      <c r="I512" s="143" t="s">
        <v>5</v>
      </c>
      <c r="J512" s="143" t="s">
        <v>5</v>
      </c>
      <c r="K512" s="143" t="s">
        <v>5</v>
      </c>
      <c r="L512" s="143">
        <v>0</v>
      </c>
      <c r="M512" s="143">
        <v>65</v>
      </c>
      <c r="N512" s="40" t="s">
        <v>7314</v>
      </c>
      <c r="O512" s="40" t="s">
        <v>1593</v>
      </c>
      <c r="P512" s="13" t="str">
        <f t="shared" si="492"/>
        <v>2025EM1100509-MDSDF401</v>
      </c>
      <c r="Q512" s="40" t="str">
        <f t="shared" si="493"/>
        <v>3 missed</v>
      </c>
      <c r="R512" s="40" t="str">
        <f t="shared" si="494"/>
        <v>1 missed</v>
      </c>
      <c r="S512" s="40">
        <f t="shared" si="495"/>
        <v>0</v>
      </c>
      <c r="T512" s="40">
        <f t="shared" si="496"/>
        <v>0</v>
      </c>
      <c r="U512" s="41">
        <f t="shared" si="497"/>
        <v>0</v>
      </c>
      <c r="V512" s="41">
        <f t="shared" si="498"/>
        <v>0</v>
      </c>
      <c r="W512" s="40" t="str">
        <f t="shared" si="499"/>
        <v>4 missed</v>
      </c>
      <c r="X512" s="113">
        <f t="shared" si="500"/>
        <v>0</v>
      </c>
      <c r="Y512" s="13">
        <f t="shared" si="501"/>
        <v>0</v>
      </c>
      <c r="Z512" s="13" t="str">
        <f t="shared" si="502"/>
        <v>Q-0 A-0 || Q Total-3, A Total-1</v>
      </c>
      <c r="AA512" s="113" t="str" cm="1">
        <f t="array" ref="AA512">IFERROR(INDEX('Attendance-Slot-1'!$Q$2:$Q$1112,MATCH(1,('Attendance-Slot-1'!$A$2:$A$1112=$C512)*('Attendance-Slot-1'!$G$2:$G$1112=AA$2),0)),"No Data")</f>
        <v>No Data</v>
      </c>
      <c r="AB512" s="113" t="str" cm="1">
        <f t="array" ref="AB512">IFERROR(INDEX('Attendance-Slot-2'!$Q$2:$Q$2595,MATCH(1,('Attendance-Slot-2'!$A$2:$A$2595=$C512)*('Attendance-Slot-2'!$G$2:$G$2595=AA$2),0)),"No Data")</f>
        <v>No Data</v>
      </c>
      <c r="AC512" s="133" t="e">
        <f>VLOOKUP($P512,'Written Exam Marks'!$H:$Q,10,FALSE)</f>
        <v>#N/A</v>
      </c>
      <c r="AD512" s="133" t="e">
        <f>VLOOKUP($P512,'Written Exam Marks'!$H:$Q,9,FALSE)</f>
        <v>#N/A</v>
      </c>
      <c r="AE512" s="113" t="str">
        <f t="shared" si="503"/>
        <v>No Data</v>
      </c>
      <c r="AF512" s="113" t="str">
        <f t="shared" si="504"/>
        <v>No Data</v>
      </c>
      <c r="AG512" s="146" t="s">
        <v>5</v>
      </c>
      <c r="AH512" s="146" t="s">
        <v>5</v>
      </c>
      <c r="AI512" s="146" t="s">
        <v>5</v>
      </c>
      <c r="AJ512" s="146" t="s">
        <v>5</v>
      </c>
      <c r="AK512" s="146" t="s">
        <v>5</v>
      </c>
      <c r="AL512" s="146" t="s">
        <v>5</v>
      </c>
      <c r="AM512" s="146">
        <v>0</v>
      </c>
      <c r="AN512" s="146">
        <v>60</v>
      </c>
      <c r="AO512" s="43" t="s">
        <v>7336</v>
      </c>
      <c r="AP512" s="43" t="s">
        <v>1598</v>
      </c>
      <c r="AQ512" s="50" t="str">
        <f t="shared" si="505"/>
        <v>2025EM1100509-MDSDF402</v>
      </c>
      <c r="AR512" s="43" t="str">
        <f t="shared" si="506"/>
        <v>6 missed</v>
      </c>
      <c r="AS512" s="47" t="s">
        <v>7342</v>
      </c>
      <c r="AT512" s="43">
        <f t="shared" si="507"/>
        <v>0</v>
      </c>
      <c r="AU512" s="48" t="s">
        <v>7342</v>
      </c>
      <c r="AV512" s="49">
        <f t="shared" si="508"/>
        <v>0</v>
      </c>
      <c r="AW512" s="48" t="s">
        <v>7342</v>
      </c>
      <c r="AX512" s="43" t="str">
        <f t="shared" si="509"/>
        <v>6 missed</v>
      </c>
      <c r="AY512" s="42">
        <f t="shared" si="510"/>
        <v>0</v>
      </c>
      <c r="AZ512" s="50">
        <f t="shared" si="511"/>
        <v>0</v>
      </c>
      <c r="BA512" s="50" t="str">
        <f t="shared" si="512"/>
        <v>Q-0 A-- || Q Total-6, A Total-0</v>
      </c>
      <c r="BB512" s="42" t="str" cm="1">
        <f t="array" ref="BB512">IFERROR(INDEX('Attendance-Slot-1'!$Q$2:$Q$1112,MATCH(1,('Attendance-Slot-1'!$A$2:$A$1112=$C512)*('Attendance-Slot-1'!$G$2:$G$1112=BB$2),0)),"No Data")</f>
        <v>No Data</v>
      </c>
      <c r="BC512" s="42" t="str" cm="1">
        <f t="array" ref="BC512">IFERROR(INDEX('Attendance-Slot-2'!$Q$2:$Q$2595,MATCH(1,('Attendance-Slot-2'!$A$2:$A$2595=$C512)*('Attendance-Slot-2'!$G$2:$G$2595=BB$2),0)),"No Data")</f>
        <v>No Data</v>
      </c>
      <c r="BD512" s="134" t="e">
        <f>VLOOKUP($AQ512,'Written Exam Marks'!$H:$Q,10,FALSE)</f>
        <v>#N/A</v>
      </c>
      <c r="BE512" s="134" t="e">
        <f>VLOOKUP($AQ512,'Written Exam Marks'!$H:$Q,9,FALSE)</f>
        <v>#N/A</v>
      </c>
      <c r="BF512" s="42" t="str">
        <f t="shared" si="513"/>
        <v>No Data</v>
      </c>
      <c r="BG512" s="42" t="str">
        <f t="shared" si="514"/>
        <v>No Data</v>
      </c>
      <c r="BH512" s="147" t="s">
        <v>5</v>
      </c>
      <c r="BI512" s="147" t="s">
        <v>5</v>
      </c>
      <c r="BJ512" s="147">
        <v>0</v>
      </c>
      <c r="BK512" s="147">
        <v>60</v>
      </c>
      <c r="BL512" s="52" t="s">
        <v>3697</v>
      </c>
      <c r="BM512" s="52" t="s">
        <v>1606</v>
      </c>
      <c r="BN512" s="57" t="str">
        <f t="shared" si="515"/>
        <v>2025EM1100509-MDSDF403</v>
      </c>
      <c r="BO512" s="52" t="str">
        <f t="shared" si="516"/>
        <v>1 missed</v>
      </c>
      <c r="BP512" s="52" t="str">
        <f t="shared" si="517"/>
        <v>1 missed</v>
      </c>
      <c r="BQ512" s="52">
        <f t="shared" si="518"/>
        <v>0</v>
      </c>
      <c r="BR512" s="52">
        <f t="shared" si="519"/>
        <v>0</v>
      </c>
      <c r="BS512" s="56">
        <f t="shared" si="520"/>
        <v>0</v>
      </c>
      <c r="BT512" s="56">
        <f t="shared" si="521"/>
        <v>0</v>
      </c>
      <c r="BU512" s="52" t="str">
        <f t="shared" si="522"/>
        <v>2 missed</v>
      </c>
      <c r="BV512" s="51">
        <f t="shared" si="523"/>
        <v>0</v>
      </c>
      <c r="BW512" s="57">
        <f t="shared" si="524"/>
        <v>0</v>
      </c>
      <c r="BX512" s="57" t="str">
        <f t="shared" si="525"/>
        <v>Q-0 A-0 || Q Total-1, A Total-1</v>
      </c>
      <c r="BY512" s="51" t="str" cm="1">
        <f t="array" ref="BY512">IFERROR(INDEX('Attendance-Slot-1'!$Q$2:$Q$1112,MATCH(1,('Attendance-Slot-1'!$A$2:$A$1112=$C512)*('Attendance-Slot-1'!$G$2:$G$1112=BY$2),0)),"No Data")</f>
        <v>No Data</v>
      </c>
      <c r="BZ512" s="51" t="str" cm="1">
        <f t="array" ref="BZ512">IFERROR(INDEX('Attendance-Slot-2'!$Q$2:$Q$2595,MATCH(1,('Attendance-Slot-2'!$A$2:$A$2595=$C512)*('Attendance-Slot-2'!$G$2:$G$2595=BY$2),0)),"No Data")</f>
        <v>No Data</v>
      </c>
      <c r="CA512" s="135" t="e">
        <f>VLOOKUP($BN512,'Written Exam Marks'!$H:$Q,10,FALSE)</f>
        <v>#N/A</v>
      </c>
      <c r="CB512" s="135" t="e">
        <f>VLOOKUP($BN512,'Written Exam Marks'!$H:$Q,9,FALSE)</f>
        <v>#N/A</v>
      </c>
      <c r="CC512" s="51" t="str">
        <f t="shared" si="526"/>
        <v>No Data</v>
      </c>
      <c r="CD512" s="51" t="str">
        <f t="shared" si="527"/>
        <v>No Data</v>
      </c>
      <c r="CE512" s="29" t="s">
        <v>5</v>
      </c>
      <c r="CF512" s="29" t="s">
        <v>5</v>
      </c>
      <c r="CG512" s="29" t="s">
        <v>5</v>
      </c>
      <c r="CH512" s="29">
        <v>0</v>
      </c>
      <c r="CI512" s="29">
        <v>60</v>
      </c>
      <c r="CJ512" s="61" t="s">
        <v>7343</v>
      </c>
      <c r="CK512" s="61" t="s">
        <v>1613</v>
      </c>
      <c r="CL512" s="10" t="str">
        <f t="shared" si="528"/>
        <v>2025EM1100509-MDSDF404</v>
      </c>
      <c r="CM512" s="61" t="str">
        <f t="shared" si="529"/>
        <v>2 missed</v>
      </c>
      <c r="CN512" s="61" t="str">
        <f t="shared" si="530"/>
        <v>1 missed</v>
      </c>
      <c r="CO512" s="111">
        <f t="shared" si="531"/>
        <v>0</v>
      </c>
      <c r="CP512" s="111">
        <f t="shared" si="532"/>
        <v>0</v>
      </c>
      <c r="CQ512" s="9">
        <f t="shared" si="533"/>
        <v>0</v>
      </c>
      <c r="CR512" s="9">
        <f t="shared" si="534"/>
        <v>0</v>
      </c>
      <c r="CS512" s="61" t="str">
        <f t="shared" si="535"/>
        <v>3 missed</v>
      </c>
      <c r="CT512" s="111">
        <f t="shared" si="536"/>
        <v>0</v>
      </c>
      <c r="CU512" s="10">
        <f t="shared" si="537"/>
        <v>0</v>
      </c>
      <c r="CV512" s="10" t="str">
        <f t="shared" si="538"/>
        <v>Q-0 A-0 || Q Total-2, A Total-1</v>
      </c>
      <c r="CW512" s="111" t="str" cm="1">
        <f t="array" ref="CW512">IFERROR(INDEX('Attendance-Slot-1'!$Q$2:$Q$1112,MATCH(1,('Attendance-Slot-1'!$A$2:$A$1112=$C512)*('Attendance-Slot-1'!$G$2:$G$1112=CW$2),0)),"No Data")</f>
        <v>No Data</v>
      </c>
      <c r="CX512" s="111" t="str" cm="1">
        <f t="array" ref="CX512">IFERROR(INDEX('Attendance-Slot-2'!$Q$2:$Q$2595,MATCH(1,('Attendance-Slot-2'!$A$2:$A$2595=$C512)*('Attendance-Slot-2'!$G$2:$G$2595=CW$2),0)),"No Data")</f>
        <v>No Data</v>
      </c>
      <c r="CY512" s="136" t="e">
        <f>VLOOKUP($CL512,'Written Exam Marks'!$H:$Q,10,FALSE)</f>
        <v>#N/A</v>
      </c>
      <c r="CZ512" s="136" t="e">
        <f>VLOOKUP($CL512,'Written Exam Marks'!$H:$Q,9,FALSE)</f>
        <v>#N/A</v>
      </c>
      <c r="DA512" s="111" t="str">
        <f t="shared" si="539"/>
        <v>No Data</v>
      </c>
      <c r="DB512" s="111" t="str">
        <f t="shared" si="540"/>
        <v>No Data</v>
      </c>
      <c r="DC512" s="148" t="s">
        <v>5</v>
      </c>
      <c r="DD512" s="148" t="s">
        <v>5</v>
      </c>
      <c r="DE512" s="148" t="s">
        <v>5</v>
      </c>
      <c r="DF512" s="148" t="s">
        <v>5</v>
      </c>
      <c r="DG512" s="148" t="s">
        <v>5</v>
      </c>
      <c r="DH512" s="148">
        <v>0</v>
      </c>
      <c r="DI512" s="148">
        <v>65</v>
      </c>
      <c r="DJ512" s="66" t="s">
        <v>7351</v>
      </c>
      <c r="DK512" s="66" t="s">
        <v>1631</v>
      </c>
      <c r="DL512" s="68" t="str">
        <f t="shared" si="541"/>
        <v>2025EM1100509-MDSDF406</v>
      </c>
      <c r="DM512" s="66" t="str">
        <f t="shared" si="542"/>
        <v>3 missed</v>
      </c>
      <c r="DN512" s="66" t="str">
        <f t="shared" si="543"/>
        <v>2 missed</v>
      </c>
      <c r="DO512" s="62">
        <f t="shared" si="544"/>
        <v>0</v>
      </c>
      <c r="DP512" s="62">
        <f t="shared" si="545"/>
        <v>0</v>
      </c>
      <c r="DQ512" s="67">
        <f t="shared" si="546"/>
        <v>0</v>
      </c>
      <c r="DR512" s="67">
        <f t="shared" si="547"/>
        <v>0</v>
      </c>
      <c r="DS512" s="66" t="str">
        <f t="shared" si="548"/>
        <v>5 missed</v>
      </c>
      <c r="DT512" s="62">
        <f t="shared" si="549"/>
        <v>0</v>
      </c>
      <c r="DU512" s="68">
        <f t="shared" si="550"/>
        <v>0</v>
      </c>
      <c r="DV512" s="68" t="str">
        <f t="shared" si="551"/>
        <v>Q-0 A-0 || Q Total-3, A Total-2</v>
      </c>
      <c r="DW512" s="62" t="str" cm="1">
        <f t="array" ref="DW512">IFERROR(INDEX('Attendance-Slot-1'!$Q$2:$Q$1112,MATCH(1,('Attendance-Slot-1'!$A$2:$A$1112=$C512)*('Attendance-Slot-1'!$G$2:$G$1112=DW$2),0)),"No Data")</f>
        <v>No Data</v>
      </c>
      <c r="DX512" s="62" t="str" cm="1">
        <f t="array" ref="DX512">IFERROR(INDEX('Attendance-Slot-2'!$Q$2:$Q$2595,MATCH(1,('Attendance-Slot-2'!$A$2:$A$2595=$C512)*('Attendance-Slot-2'!$G$2:$G$2595=DW$2),0)),"No Data")</f>
        <v>No Data</v>
      </c>
      <c r="DY512" s="137" t="e">
        <f>VLOOKUP($DL512,'Written Exam Marks'!$H:$Q,10,FALSE)</f>
        <v>#N/A</v>
      </c>
      <c r="DZ512" s="137" t="e">
        <f>VLOOKUP($DL512,'Written Exam Marks'!$H:$Q,9,FALSE)</f>
        <v>#N/A</v>
      </c>
      <c r="EA512" s="62" t="str">
        <f t="shared" si="552"/>
        <v>No Data</v>
      </c>
      <c r="EB512" s="62" t="str">
        <f t="shared" si="553"/>
        <v>No Data</v>
      </c>
      <c r="EC512" s="114" t="str">
        <f t="shared" si="490"/>
        <v>P-0, 
A-0, 
No Data-5</v>
      </c>
      <c r="ED512" s="114" t="str">
        <f t="shared" si="491"/>
        <v>P-0, 
A-0, 
No Data-5</v>
      </c>
      <c r="EE512" s="114" t="str">
        <f t="shared" si="554"/>
        <v>No Data</v>
      </c>
      <c r="EF512" s="114" t="str">
        <f t="shared" si="555"/>
        <v>No Data</v>
      </c>
      <c r="EG512" s="114" t="str">
        <f t="shared" si="556"/>
        <v>No Data</v>
      </c>
      <c r="EH512" s="114" t="str">
        <f t="shared" si="557"/>
        <v>No Data</v>
      </c>
      <c r="EI512" s="114" t="str">
        <f t="shared" si="558"/>
        <v>No Data</v>
      </c>
      <c r="EJ512" s="114" t="str">
        <f t="shared" si="559"/>
        <v>P-0, A-0, No Data-5</v>
      </c>
      <c r="EK512" s="114" t="e">
        <v>#N/A</v>
      </c>
      <c r="EL512" s="114" t="e">
        <v>#N/A</v>
      </c>
      <c r="EM512" s="114" t="e">
        <v>#N/A</v>
      </c>
      <c r="EN512" s="114" t="e">
        <v>#N/A</v>
      </c>
      <c r="EO512" s="114" t="e">
        <v>#N/A</v>
      </c>
      <c r="EP512" s="114" t="e">
        <v>#N/A</v>
      </c>
      <c r="EQ512" s="114" t="e">
        <v>#N/A</v>
      </c>
      <c r="ER512" s="114" t="e">
        <v>#N/A</v>
      </c>
      <c r="ES512" s="114"/>
      <c r="ET512" s="30" t="e">
        <v>#N/A</v>
      </c>
    </row>
  </sheetData>
  <mergeCells count="21">
    <mergeCell ref="H1:AF1"/>
    <mergeCell ref="DC1:EB1"/>
    <mergeCell ref="CE1:DB1"/>
    <mergeCell ref="BH1:CD1"/>
    <mergeCell ref="AG1:BG1"/>
    <mergeCell ref="EK2:EO2"/>
    <mergeCell ref="L2:Z2"/>
    <mergeCell ref="EE2:EJ2"/>
    <mergeCell ref="BY2:BZ2"/>
    <mergeCell ref="CW2:CX2"/>
    <mergeCell ref="AA2:AB2"/>
    <mergeCell ref="DC2:DV2"/>
    <mergeCell ref="DW2:DX2"/>
    <mergeCell ref="EC2:ED2"/>
    <mergeCell ref="BB2:BC2"/>
    <mergeCell ref="CE2:CV2"/>
    <mergeCell ref="H2:I2"/>
    <mergeCell ref="J2:K2"/>
    <mergeCell ref="BJ2:BX2"/>
    <mergeCell ref="AM2:BA2"/>
    <mergeCell ref="AG2:AL2"/>
  </mergeCells>
  <phoneticPr fontId="5" type="noConversion"/>
  <conditionalFormatting sqref="C4:C512">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8CD30-385E-4A58-B6C7-2F2A6D6D4FB9}">
  <dimension ref="A1:P163"/>
  <sheetViews>
    <sheetView showGridLines="0" topLeftCell="A123" workbookViewId="0">
      <selection activeCell="G163" sqref="G163"/>
    </sheetView>
  </sheetViews>
  <sheetFormatPr defaultRowHeight="14.4" x14ac:dyDescent="0.3"/>
  <cols>
    <col min="6" max="6" width="28.44140625" bestFit="1" customWidth="1"/>
    <col min="7" max="7" width="8.44140625" bestFit="1" customWidth="1"/>
    <col min="9" max="9" width="0" hidden="1" customWidth="1"/>
    <col min="13" max="13" width="28.5546875" bestFit="1" customWidth="1"/>
    <col min="14" max="14" width="21.33203125" bestFit="1" customWidth="1"/>
  </cols>
  <sheetData>
    <row r="1" spans="1:14" x14ac:dyDescent="0.3">
      <c r="A1" s="94" t="s">
        <v>1011</v>
      </c>
      <c r="B1" s="94" t="s">
        <v>1014</v>
      </c>
      <c r="C1" s="94" t="s">
        <v>1015</v>
      </c>
      <c r="D1" s="94" t="s">
        <v>7417</v>
      </c>
      <c r="E1" s="94" t="s">
        <v>7418</v>
      </c>
      <c r="F1" s="94" t="s">
        <v>7419</v>
      </c>
      <c r="G1" s="93"/>
      <c r="H1" s="93"/>
      <c r="I1" s="93" t="s">
        <v>7420</v>
      </c>
    </row>
    <row r="2" spans="1:14" x14ac:dyDescent="0.3">
      <c r="A2" s="93" t="s">
        <v>3955</v>
      </c>
      <c r="B2" s="93" t="s">
        <v>3957</v>
      </c>
      <c r="C2" s="93" t="s">
        <v>7421</v>
      </c>
      <c r="D2" s="93" t="s">
        <v>3693</v>
      </c>
      <c r="E2" s="93" t="s">
        <v>1098</v>
      </c>
      <c r="F2" s="93" t="s">
        <v>7422</v>
      </c>
      <c r="G2" s="93"/>
      <c r="H2" s="93"/>
      <c r="I2" s="93" t="e">
        <v>#N/A</v>
      </c>
      <c r="M2" s="99" t="s">
        <v>7417</v>
      </c>
      <c r="N2" s="93" t="s">
        <v>7384</v>
      </c>
    </row>
    <row r="3" spans="1:14" x14ac:dyDescent="0.3">
      <c r="A3" s="93" t="s">
        <v>2486</v>
      </c>
      <c r="B3" s="93" t="s">
        <v>2488</v>
      </c>
      <c r="C3" s="93" t="s">
        <v>7423</v>
      </c>
      <c r="D3" s="93" t="s">
        <v>3693</v>
      </c>
      <c r="E3" s="93" t="s">
        <v>1098</v>
      </c>
      <c r="F3" s="93" t="s">
        <v>7422</v>
      </c>
      <c r="G3" s="93"/>
      <c r="H3" s="93"/>
      <c r="I3" s="93" t="e">
        <v>#N/A</v>
      </c>
    </row>
    <row r="4" spans="1:14" x14ac:dyDescent="0.3">
      <c r="A4" s="93" t="s">
        <v>4475</v>
      </c>
      <c r="B4" s="93" t="s">
        <v>4477</v>
      </c>
      <c r="C4" s="93" t="s">
        <v>7424</v>
      </c>
      <c r="D4" s="93" t="s">
        <v>3693</v>
      </c>
      <c r="E4" s="93" t="s">
        <v>7218</v>
      </c>
      <c r="F4" s="93" t="s">
        <v>7422</v>
      </c>
      <c r="G4" s="93"/>
      <c r="H4" s="93"/>
      <c r="I4" s="93" t="e">
        <v>#N/A</v>
      </c>
      <c r="M4" s="99" t="s">
        <v>7359</v>
      </c>
      <c r="N4" s="93" t="s">
        <v>7619</v>
      </c>
    </row>
    <row r="5" spans="1:14" x14ac:dyDescent="0.3">
      <c r="A5" s="93" t="s">
        <v>366</v>
      </c>
      <c r="B5" s="93" t="s">
        <v>368</v>
      </c>
      <c r="C5" s="93" t="s">
        <v>7425</v>
      </c>
      <c r="D5" s="93" t="s">
        <v>1042</v>
      </c>
      <c r="E5" s="93" t="s">
        <v>1098</v>
      </c>
      <c r="F5" s="93" t="s">
        <v>7422</v>
      </c>
      <c r="G5" s="93"/>
      <c r="H5" s="93"/>
      <c r="I5" s="93" t="s">
        <v>7602</v>
      </c>
      <c r="M5" s="100" t="s">
        <v>7473</v>
      </c>
      <c r="N5" s="101">
        <v>2</v>
      </c>
    </row>
    <row r="6" spans="1:14" x14ac:dyDescent="0.3">
      <c r="A6" s="93" t="s">
        <v>495</v>
      </c>
      <c r="B6" s="93" t="s">
        <v>497</v>
      </c>
      <c r="C6" s="93" t="s">
        <v>7426</v>
      </c>
      <c r="D6" s="93" t="s">
        <v>1042</v>
      </c>
      <c r="E6" s="93" t="s">
        <v>7218</v>
      </c>
      <c r="F6" s="93" t="s">
        <v>7422</v>
      </c>
      <c r="G6" s="93"/>
      <c r="H6" s="93"/>
      <c r="I6" s="93" t="s">
        <v>7602</v>
      </c>
      <c r="M6" s="100" t="s">
        <v>7357</v>
      </c>
      <c r="N6" s="101">
        <v>2</v>
      </c>
    </row>
    <row r="7" spans="1:14" x14ac:dyDescent="0.3">
      <c r="A7" s="93" t="s">
        <v>456</v>
      </c>
      <c r="B7" s="93" t="s">
        <v>458</v>
      </c>
      <c r="C7" s="93" t="s">
        <v>7427</v>
      </c>
      <c r="D7" s="93" t="s">
        <v>1042</v>
      </c>
      <c r="E7" s="93" t="s">
        <v>3489</v>
      </c>
      <c r="F7" s="93" t="s">
        <v>7428</v>
      </c>
      <c r="G7" s="93"/>
      <c r="H7" s="93"/>
      <c r="I7" s="93" t="e">
        <v>#N/A</v>
      </c>
      <c r="M7" s="100" t="s">
        <v>7469</v>
      </c>
      <c r="N7" s="101">
        <v>2</v>
      </c>
    </row>
    <row r="8" spans="1:14" x14ac:dyDescent="0.3">
      <c r="A8" s="93" t="s">
        <v>852</v>
      </c>
      <c r="B8" s="93" t="s">
        <v>854</v>
      </c>
      <c r="C8" s="93" t="s">
        <v>7429</v>
      </c>
      <c r="D8" s="93" t="s">
        <v>1042</v>
      </c>
      <c r="E8" s="93" t="s">
        <v>1098</v>
      </c>
      <c r="F8" s="93" t="s">
        <v>7430</v>
      </c>
      <c r="G8" s="93"/>
      <c r="H8" s="93"/>
      <c r="I8" s="93" t="s">
        <v>7603</v>
      </c>
      <c r="M8" s="100" t="s">
        <v>7430</v>
      </c>
      <c r="N8" s="101">
        <v>1</v>
      </c>
    </row>
    <row r="9" spans="1:14" x14ac:dyDescent="0.3">
      <c r="A9" s="93" t="s">
        <v>204</v>
      </c>
      <c r="B9" s="93" t="s">
        <v>206</v>
      </c>
      <c r="C9" s="93" t="s">
        <v>7431</v>
      </c>
      <c r="D9" s="93" t="s">
        <v>1042</v>
      </c>
      <c r="E9" s="93" t="s">
        <v>3489</v>
      </c>
      <c r="F9" s="93" t="s">
        <v>7422</v>
      </c>
      <c r="G9" s="93"/>
      <c r="H9" s="93"/>
      <c r="I9" s="93" t="s">
        <v>7602</v>
      </c>
      <c r="M9" s="100" t="s">
        <v>7442</v>
      </c>
      <c r="N9" s="101">
        <v>15</v>
      </c>
    </row>
    <row r="10" spans="1:14" x14ac:dyDescent="0.3">
      <c r="A10" s="93" t="s">
        <v>3874</v>
      </c>
      <c r="B10" s="93" t="s">
        <v>3876</v>
      </c>
      <c r="C10" s="93" t="s">
        <v>7432</v>
      </c>
      <c r="D10" s="93" t="s">
        <v>3693</v>
      </c>
      <c r="E10" s="93" t="s">
        <v>7218</v>
      </c>
      <c r="F10" s="93" t="s">
        <v>7422</v>
      </c>
      <c r="G10" s="93"/>
      <c r="H10" s="93"/>
      <c r="I10" s="93" t="e">
        <v>#N/A</v>
      </c>
      <c r="M10" s="100" t="s">
        <v>7440</v>
      </c>
      <c r="N10" s="101">
        <v>8</v>
      </c>
    </row>
    <row r="11" spans="1:14" x14ac:dyDescent="0.3">
      <c r="A11" s="93" t="s">
        <v>3963</v>
      </c>
      <c r="B11" s="93" t="s">
        <v>3965</v>
      </c>
      <c r="C11" s="93" t="s">
        <v>7433</v>
      </c>
      <c r="D11" s="93" t="s">
        <v>3693</v>
      </c>
      <c r="E11" s="93" t="s">
        <v>7218</v>
      </c>
      <c r="F11" s="93" t="s">
        <v>7422</v>
      </c>
      <c r="G11" s="93"/>
      <c r="H11" s="93"/>
      <c r="I11" s="93" t="e">
        <v>#N/A</v>
      </c>
      <c r="M11" s="100" t="s">
        <v>7461</v>
      </c>
      <c r="N11" s="101">
        <v>1</v>
      </c>
    </row>
    <row r="12" spans="1:14" x14ac:dyDescent="0.3">
      <c r="A12" s="93" t="s">
        <v>4103</v>
      </c>
      <c r="B12" s="93" t="s">
        <v>4105</v>
      </c>
      <c r="C12" s="93" t="s">
        <v>7434</v>
      </c>
      <c r="D12" s="93" t="s">
        <v>3693</v>
      </c>
      <c r="E12" s="93" t="s">
        <v>3489</v>
      </c>
      <c r="F12" s="93" t="s">
        <v>7422</v>
      </c>
      <c r="G12" s="93"/>
      <c r="H12" s="93"/>
      <c r="I12" s="93" t="e">
        <v>#N/A</v>
      </c>
      <c r="M12" s="100" t="s">
        <v>7422</v>
      </c>
      <c r="N12" s="101">
        <v>100</v>
      </c>
    </row>
    <row r="13" spans="1:14" x14ac:dyDescent="0.3">
      <c r="A13" s="93" t="s">
        <v>606</v>
      </c>
      <c r="B13" s="93" t="s">
        <v>608</v>
      </c>
      <c r="C13" s="93" t="s">
        <v>7435</v>
      </c>
      <c r="D13" s="93" t="s">
        <v>1042</v>
      </c>
      <c r="E13" s="93" t="s">
        <v>1098</v>
      </c>
      <c r="F13" s="93" t="s">
        <v>7422</v>
      </c>
      <c r="G13" s="93"/>
      <c r="H13" s="93"/>
      <c r="I13" s="93" t="s">
        <v>7602</v>
      </c>
      <c r="M13" s="100" t="s">
        <v>7445</v>
      </c>
      <c r="N13" s="101">
        <v>2</v>
      </c>
    </row>
    <row r="14" spans="1:14" x14ac:dyDescent="0.3">
      <c r="A14" s="93" t="s">
        <v>633</v>
      </c>
      <c r="B14" s="93" t="s">
        <v>635</v>
      </c>
      <c r="C14" s="93" t="s">
        <v>7436</v>
      </c>
      <c r="D14" s="93" t="s">
        <v>1042</v>
      </c>
      <c r="E14" s="93" t="s">
        <v>7218</v>
      </c>
      <c r="F14" s="93" t="s">
        <v>7422</v>
      </c>
      <c r="G14" s="93"/>
      <c r="H14" s="93"/>
      <c r="I14" s="93" t="s">
        <v>7602</v>
      </c>
      <c r="M14" s="100" t="s">
        <v>7428</v>
      </c>
      <c r="N14" s="101">
        <v>14</v>
      </c>
    </row>
    <row r="15" spans="1:14" x14ac:dyDescent="0.3">
      <c r="A15" s="93" t="s">
        <v>4187</v>
      </c>
      <c r="B15" s="93" t="s">
        <v>4189</v>
      </c>
      <c r="C15" s="93" t="s">
        <v>7437</v>
      </c>
      <c r="D15" s="93" t="s">
        <v>3693</v>
      </c>
      <c r="E15" s="93" t="s">
        <v>1098</v>
      </c>
      <c r="F15" s="93" t="s">
        <v>7428</v>
      </c>
      <c r="G15" s="93"/>
      <c r="H15" s="93"/>
      <c r="I15" s="93" t="e">
        <v>#N/A</v>
      </c>
      <c r="M15" s="100" t="s">
        <v>7584</v>
      </c>
      <c r="N15" s="101">
        <v>1</v>
      </c>
    </row>
    <row r="16" spans="1:14" x14ac:dyDescent="0.3">
      <c r="A16" s="93" t="s">
        <v>3971</v>
      </c>
      <c r="B16" s="93" t="s">
        <v>3973</v>
      </c>
      <c r="C16" s="93" t="s">
        <v>7438</v>
      </c>
      <c r="D16" s="93" t="s">
        <v>3693</v>
      </c>
      <c r="E16" s="93" t="s">
        <v>7218</v>
      </c>
      <c r="F16" s="93" t="s">
        <v>7422</v>
      </c>
      <c r="G16" s="93"/>
      <c r="H16" s="93"/>
      <c r="I16" s="93" t="e">
        <v>#N/A</v>
      </c>
      <c r="M16" s="100" t="s">
        <v>7523</v>
      </c>
      <c r="N16" s="101">
        <v>1</v>
      </c>
    </row>
    <row r="17" spans="1:16" x14ac:dyDescent="0.3">
      <c r="A17" s="93" t="s">
        <v>2706</v>
      </c>
      <c r="B17" s="93" t="s">
        <v>2708</v>
      </c>
      <c r="C17" s="93" t="s">
        <v>7439</v>
      </c>
      <c r="D17" s="93" t="s">
        <v>3693</v>
      </c>
      <c r="E17" s="93" t="s">
        <v>1098</v>
      </c>
      <c r="F17" s="93" t="s">
        <v>7440</v>
      </c>
      <c r="G17" s="93"/>
      <c r="H17" s="93"/>
      <c r="I17" s="93" t="e">
        <v>#N/A</v>
      </c>
      <c r="M17" s="100" t="s">
        <v>7513</v>
      </c>
      <c r="N17" s="101">
        <v>1</v>
      </c>
    </row>
    <row r="18" spans="1:16" x14ac:dyDescent="0.3">
      <c r="A18" s="93" t="s">
        <v>486</v>
      </c>
      <c r="B18" s="93" t="s">
        <v>488</v>
      </c>
      <c r="C18" s="93" t="s">
        <v>7441</v>
      </c>
      <c r="D18" s="93" t="s">
        <v>1042</v>
      </c>
      <c r="E18" s="93" t="s">
        <v>1098</v>
      </c>
      <c r="F18" s="93" t="s">
        <v>7442</v>
      </c>
      <c r="G18" s="93"/>
      <c r="H18" s="93"/>
      <c r="I18" s="93" t="s">
        <v>7604</v>
      </c>
      <c r="M18" s="100" t="s">
        <v>7503</v>
      </c>
      <c r="N18" s="101">
        <v>1</v>
      </c>
    </row>
    <row r="19" spans="1:16" x14ac:dyDescent="0.3">
      <c r="A19" s="93" t="s">
        <v>396</v>
      </c>
      <c r="B19" s="93" t="s">
        <v>398</v>
      </c>
      <c r="C19" s="93" t="s">
        <v>7443</v>
      </c>
      <c r="D19" s="93" t="s">
        <v>1042</v>
      </c>
      <c r="E19" s="93" t="s">
        <v>1098</v>
      </c>
      <c r="F19" s="93" t="s">
        <v>7422</v>
      </c>
      <c r="G19" s="93"/>
      <c r="H19" s="93"/>
      <c r="I19" s="93" t="s">
        <v>7602</v>
      </c>
      <c r="M19" s="100" t="s">
        <v>7570</v>
      </c>
      <c r="N19" s="101">
        <v>1</v>
      </c>
    </row>
    <row r="20" spans="1:16" x14ac:dyDescent="0.3">
      <c r="A20" s="93" t="s">
        <v>3759</v>
      </c>
      <c r="B20" s="93" t="s">
        <v>3761</v>
      </c>
      <c r="C20" s="93" t="s">
        <v>7444</v>
      </c>
      <c r="D20" s="93" t="s">
        <v>3693</v>
      </c>
      <c r="E20" s="93" t="s">
        <v>1098</v>
      </c>
      <c r="F20" s="93" t="s">
        <v>7445</v>
      </c>
      <c r="G20" s="93"/>
      <c r="H20" s="93"/>
      <c r="I20" s="93" t="e">
        <v>#N/A</v>
      </c>
      <c r="M20" s="100" t="s">
        <v>7564</v>
      </c>
      <c r="N20" s="101">
        <v>1</v>
      </c>
    </row>
    <row r="21" spans="1:16" x14ac:dyDescent="0.3">
      <c r="A21" s="93" t="s">
        <v>4491</v>
      </c>
      <c r="B21" s="93" t="s">
        <v>4493</v>
      </c>
      <c r="C21" s="93"/>
      <c r="D21" s="93" t="s">
        <v>3693</v>
      </c>
      <c r="E21" s="93" t="s">
        <v>1098</v>
      </c>
      <c r="F21" s="93" t="s">
        <v>7428</v>
      </c>
      <c r="G21" s="93"/>
      <c r="H21" s="93"/>
      <c r="I21" s="93" t="e">
        <v>#N/A</v>
      </c>
      <c r="M21" s="100" t="s">
        <v>7478</v>
      </c>
      <c r="N21" s="101">
        <v>7</v>
      </c>
    </row>
    <row r="22" spans="1:16" x14ac:dyDescent="0.3">
      <c r="A22" s="93" t="s">
        <v>537</v>
      </c>
      <c r="B22" s="93" t="s">
        <v>539</v>
      </c>
      <c r="C22" s="93" t="s">
        <v>7446</v>
      </c>
      <c r="D22" s="93" t="s">
        <v>1042</v>
      </c>
      <c r="E22" s="93" t="s">
        <v>3489</v>
      </c>
      <c r="F22" s="93" t="s">
        <v>7442</v>
      </c>
      <c r="G22" s="93"/>
      <c r="H22" s="93"/>
      <c r="I22" s="93" t="e">
        <v>#N/A</v>
      </c>
      <c r="M22" s="100" t="s">
        <v>7532</v>
      </c>
      <c r="N22" s="101">
        <v>2</v>
      </c>
    </row>
    <row r="23" spans="1:16" x14ac:dyDescent="0.3">
      <c r="A23" s="93" t="s">
        <v>351</v>
      </c>
      <c r="B23" s="93" t="s">
        <v>353</v>
      </c>
      <c r="C23" s="93" t="s">
        <v>7447</v>
      </c>
      <c r="D23" s="93" t="s">
        <v>1042</v>
      </c>
      <c r="E23" s="93" t="s">
        <v>3489</v>
      </c>
      <c r="F23" s="93" t="s">
        <v>7422</v>
      </c>
      <c r="G23" s="93"/>
      <c r="H23" s="93"/>
      <c r="I23" s="93" t="s">
        <v>7602</v>
      </c>
      <c r="M23" s="100" t="s">
        <v>7361</v>
      </c>
      <c r="N23" s="101">
        <v>162</v>
      </c>
    </row>
    <row r="24" spans="1:16" x14ac:dyDescent="0.3">
      <c r="A24" s="93" t="s">
        <v>4067</v>
      </c>
      <c r="B24" s="93" t="s">
        <v>4069</v>
      </c>
      <c r="C24" s="93" t="s">
        <v>7448</v>
      </c>
      <c r="D24" s="93" t="s">
        <v>3693</v>
      </c>
      <c r="E24" s="93" t="s">
        <v>3489</v>
      </c>
      <c r="F24" s="93" t="s">
        <v>7442</v>
      </c>
      <c r="G24" s="93"/>
      <c r="H24" s="93"/>
      <c r="I24" s="93" t="e">
        <v>#N/A</v>
      </c>
    </row>
    <row r="25" spans="1:16" x14ac:dyDescent="0.3">
      <c r="A25" s="93" t="s">
        <v>654</v>
      </c>
      <c r="B25" s="93" t="s">
        <v>656</v>
      </c>
      <c r="C25" s="93" t="s">
        <v>7449</v>
      </c>
      <c r="D25" s="93" t="s">
        <v>1042</v>
      </c>
      <c r="E25" s="93" t="s">
        <v>7218</v>
      </c>
      <c r="F25" s="93" t="s">
        <v>7422</v>
      </c>
      <c r="G25" s="93"/>
      <c r="H25" s="93"/>
      <c r="I25" s="93" t="s">
        <v>7602</v>
      </c>
      <c r="M25" s="94" t="s">
        <v>7410</v>
      </c>
      <c r="N25" s="97" t="s">
        <v>1042</v>
      </c>
      <c r="O25" s="97" t="s">
        <v>7411</v>
      </c>
      <c r="P25" s="94" t="s">
        <v>7402</v>
      </c>
    </row>
    <row r="26" spans="1:16" x14ac:dyDescent="0.3">
      <c r="A26" s="93" t="s">
        <v>3810</v>
      </c>
      <c r="B26" s="93" t="s">
        <v>3812</v>
      </c>
      <c r="C26" s="93" t="s">
        <v>7450</v>
      </c>
      <c r="D26" s="93" t="s">
        <v>3693</v>
      </c>
      <c r="E26" s="93" t="s">
        <v>7218</v>
      </c>
      <c r="F26" s="93" t="s">
        <v>7428</v>
      </c>
      <c r="G26" s="93"/>
      <c r="H26" s="93"/>
      <c r="I26" s="93" t="e">
        <v>#N/A</v>
      </c>
      <c r="M26" s="93" t="s">
        <v>7412</v>
      </c>
      <c r="N26" s="82">
        <f>4+4</f>
        <v>8</v>
      </c>
      <c r="O26" s="82">
        <v>10</v>
      </c>
      <c r="P26" s="82">
        <f>SUM(N26:O26)</f>
        <v>18</v>
      </c>
    </row>
    <row r="27" spans="1:16" ht="43.2" x14ac:dyDescent="0.3">
      <c r="A27" s="93" t="s">
        <v>4574</v>
      </c>
      <c r="B27" s="93" t="s">
        <v>4576</v>
      </c>
      <c r="C27" s="93" t="s">
        <v>7451</v>
      </c>
      <c r="D27" s="93" t="s">
        <v>3693</v>
      </c>
      <c r="E27" s="93" t="s">
        <v>1098</v>
      </c>
      <c r="F27" s="93" t="s">
        <v>7422</v>
      </c>
      <c r="G27" s="93"/>
      <c r="H27" s="93"/>
      <c r="I27" s="93" t="e">
        <v>#N/A</v>
      </c>
      <c r="M27" s="98" t="s">
        <v>7413</v>
      </c>
      <c r="N27" s="109">
        <v>20</v>
      </c>
      <c r="O27" s="82">
        <v>19</v>
      </c>
      <c r="P27" s="82">
        <f t="shared" ref="P27:P29" si="0">SUM(N27:O27)</f>
        <v>39</v>
      </c>
    </row>
    <row r="28" spans="1:16" x14ac:dyDescent="0.3">
      <c r="A28" s="93" t="s">
        <v>63</v>
      </c>
      <c r="B28" s="93" t="s">
        <v>65</v>
      </c>
      <c r="C28" s="93" t="s">
        <v>7452</v>
      </c>
      <c r="D28" s="93" t="s">
        <v>1042</v>
      </c>
      <c r="E28" s="93" t="s">
        <v>3489</v>
      </c>
      <c r="F28" s="93" t="s">
        <v>7442</v>
      </c>
      <c r="G28" s="93"/>
      <c r="H28" s="93"/>
      <c r="I28" s="93" t="e">
        <v>#N/A</v>
      </c>
      <c r="M28" s="93" t="s">
        <v>7414</v>
      </c>
      <c r="N28" s="82">
        <v>44</v>
      </c>
      <c r="O28" s="82">
        <v>56</v>
      </c>
      <c r="P28" s="82">
        <f t="shared" si="0"/>
        <v>100</v>
      </c>
    </row>
    <row r="29" spans="1:16" x14ac:dyDescent="0.3">
      <c r="A29" s="93" t="s">
        <v>9</v>
      </c>
      <c r="B29" s="93" t="s">
        <v>11</v>
      </c>
      <c r="C29" s="93" t="s">
        <v>7453</v>
      </c>
      <c r="D29" s="93" t="s">
        <v>1042</v>
      </c>
      <c r="E29" s="93" t="s">
        <v>1098</v>
      </c>
      <c r="F29" s="93" t="s">
        <v>7440</v>
      </c>
      <c r="G29" s="93"/>
      <c r="H29" s="93"/>
      <c r="I29" s="93" t="s">
        <v>7605</v>
      </c>
      <c r="M29" s="93" t="s">
        <v>7415</v>
      </c>
      <c r="N29" s="82">
        <v>1</v>
      </c>
      <c r="O29" s="82">
        <v>8</v>
      </c>
      <c r="P29" s="82">
        <f t="shared" si="0"/>
        <v>9</v>
      </c>
    </row>
    <row r="30" spans="1:16" x14ac:dyDescent="0.3">
      <c r="A30" s="93" t="s">
        <v>3882</v>
      </c>
      <c r="B30" s="93" t="s">
        <v>3884</v>
      </c>
      <c r="C30" s="93" t="s">
        <v>7454</v>
      </c>
      <c r="D30" s="93" t="s">
        <v>3693</v>
      </c>
      <c r="E30" s="93" t="s">
        <v>7218</v>
      </c>
      <c r="F30" s="93" t="s">
        <v>7422</v>
      </c>
      <c r="G30" s="93"/>
      <c r="H30" s="93"/>
      <c r="I30" s="93" t="e">
        <v>#N/A</v>
      </c>
      <c r="M30" s="94" t="s">
        <v>7416</v>
      </c>
      <c r="N30" s="97">
        <f>SUM(N26:N29)</f>
        <v>73</v>
      </c>
      <c r="O30" s="97">
        <f>SUM(O26:O29)</f>
        <v>93</v>
      </c>
      <c r="P30" s="97">
        <f>SUM(N30:O30)</f>
        <v>166</v>
      </c>
    </row>
    <row r="31" spans="1:16" x14ac:dyDescent="0.3">
      <c r="A31" s="93" t="s">
        <v>564</v>
      </c>
      <c r="B31" s="93" t="s">
        <v>566</v>
      </c>
      <c r="C31" s="93" t="s">
        <v>7455</v>
      </c>
      <c r="D31" s="93" t="s">
        <v>1042</v>
      </c>
      <c r="E31" s="93" t="s">
        <v>3489</v>
      </c>
      <c r="F31" s="93" t="s">
        <v>7442</v>
      </c>
      <c r="G31" s="93"/>
      <c r="H31" s="93"/>
      <c r="I31" s="93" t="e">
        <v>#N/A</v>
      </c>
    </row>
    <row r="32" spans="1:16" x14ac:dyDescent="0.3">
      <c r="A32" s="93" t="s">
        <v>84</v>
      </c>
      <c r="B32" s="93" t="s">
        <v>86</v>
      </c>
      <c r="C32" s="93" t="s">
        <v>7456</v>
      </c>
      <c r="D32" s="93" t="s">
        <v>1042</v>
      </c>
      <c r="E32" s="93" t="s">
        <v>1098</v>
      </c>
      <c r="F32" s="93" t="s">
        <v>7422</v>
      </c>
      <c r="G32" s="93"/>
      <c r="H32" s="93"/>
      <c r="I32" s="93" t="s">
        <v>7602</v>
      </c>
    </row>
    <row r="33" spans="1:9" x14ac:dyDescent="0.3">
      <c r="A33" s="93" t="s">
        <v>3101</v>
      </c>
      <c r="B33" s="93" t="s">
        <v>3103</v>
      </c>
      <c r="C33" s="93" t="s">
        <v>7457</v>
      </c>
      <c r="D33" s="93" t="s">
        <v>3693</v>
      </c>
      <c r="E33" s="93" t="s">
        <v>1098</v>
      </c>
      <c r="F33" s="93" t="s">
        <v>7422</v>
      </c>
      <c r="G33" s="93"/>
      <c r="H33" s="93" t="s">
        <v>7458</v>
      </c>
      <c r="I33" s="93" t="e">
        <v>#N/A</v>
      </c>
    </row>
    <row r="34" spans="1:9" x14ac:dyDescent="0.3">
      <c r="A34" s="93" t="s">
        <v>915</v>
      </c>
      <c r="B34" s="93" t="s">
        <v>917</v>
      </c>
      <c r="C34" s="93" t="s">
        <v>7459</v>
      </c>
      <c r="D34" s="93" t="s">
        <v>1042</v>
      </c>
      <c r="E34" s="93" t="s">
        <v>7218</v>
      </c>
      <c r="F34" s="93" t="s">
        <v>7428</v>
      </c>
      <c r="G34" s="93"/>
      <c r="H34" s="93"/>
      <c r="I34" s="93" t="e">
        <v>#N/A</v>
      </c>
    </row>
    <row r="35" spans="1:9" x14ac:dyDescent="0.3">
      <c r="A35" s="93" t="s">
        <v>219</v>
      </c>
      <c r="B35" s="93" t="s">
        <v>221</v>
      </c>
      <c r="C35" s="93" t="s">
        <v>7460</v>
      </c>
      <c r="D35" s="93" t="s">
        <v>1042</v>
      </c>
      <c r="E35" s="93" t="s">
        <v>7218</v>
      </c>
      <c r="F35" s="93" t="s">
        <v>7461</v>
      </c>
      <c r="G35" s="93"/>
      <c r="H35" s="93"/>
      <c r="I35" s="93" t="s">
        <v>7606</v>
      </c>
    </row>
    <row r="36" spans="1:9" x14ac:dyDescent="0.3">
      <c r="A36" s="93" t="s">
        <v>3999</v>
      </c>
      <c r="B36" s="93" t="s">
        <v>4001</v>
      </c>
      <c r="C36" s="93" t="s">
        <v>7462</v>
      </c>
      <c r="D36" s="93" t="s">
        <v>3693</v>
      </c>
      <c r="E36" s="93" t="s">
        <v>7218</v>
      </c>
      <c r="F36" s="93" t="s">
        <v>7422</v>
      </c>
      <c r="G36" s="93"/>
      <c r="H36" s="93"/>
      <c r="I36" s="93" t="e">
        <v>#N/A</v>
      </c>
    </row>
    <row r="37" spans="1:9" x14ac:dyDescent="0.3">
      <c r="A37" s="93" t="s">
        <v>4167</v>
      </c>
      <c r="B37" s="93" t="s">
        <v>4169</v>
      </c>
      <c r="C37" s="93" t="s">
        <v>7463</v>
      </c>
      <c r="D37" s="93" t="s">
        <v>3693</v>
      </c>
      <c r="E37" s="93" t="s">
        <v>7218</v>
      </c>
      <c r="F37" s="93" t="s">
        <v>7422</v>
      </c>
      <c r="G37" s="93"/>
      <c r="H37" s="93"/>
      <c r="I37" s="93" t="e">
        <v>#N/A</v>
      </c>
    </row>
    <row r="38" spans="1:9" x14ac:dyDescent="0.3">
      <c r="A38" s="93" t="s">
        <v>4303</v>
      </c>
      <c r="B38" s="93" t="s">
        <v>4305</v>
      </c>
      <c r="C38" s="93" t="s">
        <v>7464</v>
      </c>
      <c r="D38" s="93" t="s">
        <v>3693</v>
      </c>
      <c r="E38" s="93" t="s">
        <v>7218</v>
      </c>
      <c r="F38" s="93" t="s">
        <v>7428</v>
      </c>
      <c r="G38" s="93"/>
      <c r="H38" s="93"/>
      <c r="I38" s="93" t="e">
        <v>#N/A</v>
      </c>
    </row>
    <row r="39" spans="1:9" x14ac:dyDescent="0.3">
      <c r="A39" s="93" t="s">
        <v>621</v>
      </c>
      <c r="B39" s="93" t="s">
        <v>623</v>
      </c>
      <c r="C39" s="93" t="s">
        <v>7465</v>
      </c>
      <c r="D39" s="93" t="s">
        <v>1042</v>
      </c>
      <c r="E39" s="93" t="s">
        <v>3489</v>
      </c>
      <c r="F39" s="93" t="s">
        <v>7422</v>
      </c>
      <c r="G39" s="93"/>
      <c r="H39" s="93"/>
      <c r="I39" s="93" t="s">
        <v>7602</v>
      </c>
    </row>
    <row r="40" spans="1:9" x14ac:dyDescent="0.3">
      <c r="A40" s="93" t="s">
        <v>4139</v>
      </c>
      <c r="B40" s="93" t="s">
        <v>4141</v>
      </c>
      <c r="C40" s="93" t="s">
        <v>7466</v>
      </c>
      <c r="D40" s="93" t="s">
        <v>3693</v>
      </c>
      <c r="E40" s="93" t="s">
        <v>7218</v>
      </c>
      <c r="F40" s="93" t="s">
        <v>7422</v>
      </c>
      <c r="G40" s="93"/>
      <c r="H40" s="93"/>
      <c r="I40" s="93" t="e">
        <v>#N/A</v>
      </c>
    </row>
    <row r="41" spans="1:9" x14ac:dyDescent="0.3">
      <c r="A41" s="93" t="s">
        <v>270</v>
      </c>
      <c r="B41" s="93" t="s">
        <v>272</v>
      </c>
      <c r="C41" s="93" t="s">
        <v>7467</v>
      </c>
      <c r="D41" s="93" t="s">
        <v>1042</v>
      </c>
      <c r="E41" s="93" t="s">
        <v>7218</v>
      </c>
      <c r="F41" s="93" t="s">
        <v>7422</v>
      </c>
      <c r="G41" s="93"/>
      <c r="H41" s="93"/>
      <c r="I41" s="93" t="s">
        <v>7602</v>
      </c>
    </row>
    <row r="42" spans="1:9" x14ac:dyDescent="0.3">
      <c r="A42" s="93" t="s">
        <v>354</v>
      </c>
      <c r="B42" s="93" t="s">
        <v>356</v>
      </c>
      <c r="C42" s="93" t="s">
        <v>7468</v>
      </c>
      <c r="D42" s="93" t="s">
        <v>1042</v>
      </c>
      <c r="E42" s="93" t="s">
        <v>3489</v>
      </c>
      <c r="F42" s="93" t="s">
        <v>7469</v>
      </c>
      <c r="G42" s="93"/>
      <c r="H42" s="93"/>
      <c r="I42" s="93" t="e">
        <v>#N/A</v>
      </c>
    </row>
    <row r="43" spans="1:9" x14ac:dyDescent="0.3">
      <c r="A43" s="93" t="s">
        <v>4371</v>
      </c>
      <c r="B43" s="93" t="s">
        <v>4373</v>
      </c>
      <c r="C43" s="93" t="s">
        <v>7470</v>
      </c>
      <c r="D43" s="93" t="s">
        <v>3693</v>
      </c>
      <c r="E43" s="93" t="s">
        <v>7218</v>
      </c>
      <c r="F43" s="93" t="s">
        <v>7422</v>
      </c>
      <c r="G43" s="93"/>
      <c r="H43" s="93"/>
      <c r="I43" s="93" t="e">
        <v>#N/A</v>
      </c>
    </row>
    <row r="44" spans="1:9" x14ac:dyDescent="0.3">
      <c r="A44" s="93" t="s">
        <v>4546</v>
      </c>
      <c r="B44" s="93" t="s">
        <v>4548</v>
      </c>
      <c r="C44" s="93" t="s">
        <v>7471</v>
      </c>
      <c r="D44" s="93" t="s">
        <v>3693</v>
      </c>
      <c r="E44" s="93" t="s">
        <v>7218</v>
      </c>
      <c r="F44" s="93" t="s">
        <v>7422</v>
      </c>
      <c r="G44" s="93"/>
      <c r="H44" s="93"/>
      <c r="I44" s="93" t="e">
        <v>#N/A</v>
      </c>
    </row>
    <row r="45" spans="1:9" x14ac:dyDescent="0.3">
      <c r="A45" s="93" t="s">
        <v>3714</v>
      </c>
      <c r="B45" s="93" t="s">
        <v>3716</v>
      </c>
      <c r="C45" s="93" t="s">
        <v>7472</v>
      </c>
      <c r="D45" s="93" t="s">
        <v>3693</v>
      </c>
      <c r="E45" s="93" t="s">
        <v>7218</v>
      </c>
      <c r="F45" s="93" t="s">
        <v>7473</v>
      </c>
      <c r="G45" s="93" t="s">
        <v>7474</v>
      </c>
      <c r="H45" s="93"/>
      <c r="I45" s="93" t="e">
        <v>#N/A</v>
      </c>
    </row>
    <row r="46" spans="1:9" x14ac:dyDescent="0.3">
      <c r="A46" s="93" t="s">
        <v>4315</v>
      </c>
      <c r="B46" s="93" t="s">
        <v>4317</v>
      </c>
      <c r="C46" s="93" t="s">
        <v>7475</v>
      </c>
      <c r="D46" s="93" t="s">
        <v>3693</v>
      </c>
      <c r="E46" s="93" t="s">
        <v>1098</v>
      </c>
      <c r="F46" s="93" t="s">
        <v>7428</v>
      </c>
      <c r="G46" s="93"/>
      <c r="H46" s="93"/>
      <c r="I46" s="93" t="e">
        <v>#N/A</v>
      </c>
    </row>
    <row r="47" spans="1:9" x14ac:dyDescent="0.3">
      <c r="A47" s="93" t="s">
        <v>4235</v>
      </c>
      <c r="B47" s="93" t="s">
        <v>4237</v>
      </c>
      <c r="C47" s="93" t="s">
        <v>7476</v>
      </c>
      <c r="D47" s="93" t="s">
        <v>3693</v>
      </c>
      <c r="E47" s="93" t="s">
        <v>7218</v>
      </c>
      <c r="F47" s="93" t="s">
        <v>7422</v>
      </c>
      <c r="G47" s="93"/>
      <c r="H47" s="93"/>
      <c r="I47" s="93" t="e">
        <v>#N/A</v>
      </c>
    </row>
    <row r="48" spans="1:9" x14ac:dyDescent="0.3">
      <c r="A48" s="93" t="s">
        <v>4295</v>
      </c>
      <c r="B48" s="93" t="s">
        <v>4297</v>
      </c>
      <c r="C48" s="93" t="s">
        <v>7477</v>
      </c>
      <c r="D48" s="93" t="s">
        <v>3693</v>
      </c>
      <c r="E48" s="93" t="s">
        <v>3489</v>
      </c>
      <c r="F48" s="93" t="s">
        <v>7478</v>
      </c>
      <c r="G48" s="93"/>
      <c r="H48" s="93"/>
      <c r="I48" s="93" t="e">
        <v>#N/A</v>
      </c>
    </row>
    <row r="49" spans="1:9" x14ac:dyDescent="0.3">
      <c r="A49" s="93" t="s">
        <v>4522</v>
      </c>
      <c r="B49" s="93" t="s">
        <v>4524</v>
      </c>
      <c r="C49" s="93" t="s">
        <v>7479</v>
      </c>
      <c r="D49" s="93" t="s">
        <v>3693</v>
      </c>
      <c r="E49" s="93" t="s">
        <v>7218</v>
      </c>
      <c r="F49" s="93" t="s">
        <v>7422</v>
      </c>
      <c r="G49" s="93"/>
      <c r="H49" s="93"/>
      <c r="I49" s="93" t="e">
        <v>#N/A</v>
      </c>
    </row>
    <row r="50" spans="1:9" x14ac:dyDescent="0.3">
      <c r="A50" s="93" t="s">
        <v>4415</v>
      </c>
      <c r="B50" s="93" t="s">
        <v>4417</v>
      </c>
      <c r="C50" s="93" t="s">
        <v>7480</v>
      </c>
      <c r="D50" s="93" t="s">
        <v>3693</v>
      </c>
      <c r="E50" s="93" t="s">
        <v>7218</v>
      </c>
      <c r="F50" s="93" t="s">
        <v>7357</v>
      </c>
      <c r="G50" s="93"/>
      <c r="H50" s="93"/>
      <c r="I50" s="93" t="e">
        <v>#N/A</v>
      </c>
    </row>
    <row r="51" spans="1:9" x14ac:dyDescent="0.3">
      <c r="A51" s="93" t="s">
        <v>558</v>
      </c>
      <c r="B51" s="93" t="s">
        <v>560</v>
      </c>
      <c r="C51" s="93" t="s">
        <v>7481</v>
      </c>
      <c r="D51" s="93" t="s">
        <v>1042</v>
      </c>
      <c r="E51" s="93" t="s">
        <v>1098</v>
      </c>
      <c r="F51" s="93" t="s">
        <v>7422</v>
      </c>
      <c r="G51" s="93"/>
      <c r="H51" s="93"/>
      <c r="I51" s="93" t="s">
        <v>7607</v>
      </c>
    </row>
    <row r="52" spans="1:9" x14ac:dyDescent="0.3">
      <c r="A52" s="93" t="s">
        <v>4271</v>
      </c>
      <c r="B52" s="93" t="s">
        <v>4273</v>
      </c>
      <c r="C52" s="93" t="s">
        <v>7482</v>
      </c>
      <c r="D52" s="93" t="s">
        <v>3693</v>
      </c>
      <c r="E52" s="93" t="s">
        <v>7218</v>
      </c>
      <c r="F52" s="93" t="s">
        <v>7422</v>
      </c>
      <c r="G52" s="93"/>
      <c r="H52" s="93"/>
      <c r="I52" s="93" t="e">
        <v>#N/A</v>
      </c>
    </row>
    <row r="53" spans="1:9" x14ac:dyDescent="0.3">
      <c r="A53" s="93" t="s">
        <v>3730</v>
      </c>
      <c r="B53" s="93" t="s">
        <v>3732</v>
      </c>
      <c r="C53" s="93" t="s">
        <v>7483</v>
      </c>
      <c r="D53" s="93" t="s">
        <v>3693</v>
      </c>
      <c r="E53" s="93" t="s">
        <v>7218</v>
      </c>
      <c r="F53" s="93" t="s">
        <v>7442</v>
      </c>
      <c r="G53" s="93"/>
      <c r="H53" s="93"/>
      <c r="I53" s="93" t="e">
        <v>#N/A</v>
      </c>
    </row>
    <row r="54" spans="1:9" x14ac:dyDescent="0.3">
      <c r="A54" s="93" t="s">
        <v>2925</v>
      </c>
      <c r="B54" s="93" t="s">
        <v>2927</v>
      </c>
      <c r="C54" s="93" t="s">
        <v>7484</v>
      </c>
      <c r="D54" s="93" t="s">
        <v>3693</v>
      </c>
      <c r="E54" s="93" t="s">
        <v>1098</v>
      </c>
      <c r="F54" s="93" t="s">
        <v>7422</v>
      </c>
      <c r="G54" s="93"/>
      <c r="H54" s="93"/>
      <c r="I54" s="93" t="e">
        <v>#N/A</v>
      </c>
    </row>
    <row r="55" spans="1:9" x14ac:dyDescent="0.3">
      <c r="A55" s="93" t="s">
        <v>594</v>
      </c>
      <c r="B55" s="93" t="s">
        <v>596</v>
      </c>
      <c r="C55" s="93" t="s">
        <v>7485</v>
      </c>
      <c r="D55" s="93" t="s">
        <v>1042</v>
      </c>
      <c r="E55" s="93" t="s">
        <v>7218</v>
      </c>
      <c r="F55" s="93" t="s">
        <v>7445</v>
      </c>
      <c r="G55" s="93"/>
      <c r="H55" s="93"/>
      <c r="I55" s="93" t="s">
        <v>7608</v>
      </c>
    </row>
    <row r="56" spans="1:9" x14ac:dyDescent="0.3">
      <c r="A56" s="93" t="s">
        <v>4275</v>
      </c>
      <c r="B56" s="93" t="s">
        <v>4277</v>
      </c>
      <c r="C56" s="93" t="s">
        <v>7486</v>
      </c>
      <c r="D56" s="93" t="s">
        <v>3693</v>
      </c>
      <c r="E56" s="93" t="s">
        <v>7218</v>
      </c>
      <c r="F56" s="93" t="s">
        <v>7422</v>
      </c>
      <c r="G56" s="93"/>
      <c r="H56" s="93"/>
      <c r="I56" s="93" t="e">
        <v>#N/A</v>
      </c>
    </row>
    <row r="57" spans="1:9" x14ac:dyDescent="0.3">
      <c r="A57" s="93" t="s">
        <v>936</v>
      </c>
      <c r="B57" s="93" t="s">
        <v>938</v>
      </c>
      <c r="C57" s="93" t="s">
        <v>7487</v>
      </c>
      <c r="D57" s="93" t="s">
        <v>1042</v>
      </c>
      <c r="E57" s="93" t="s">
        <v>1098</v>
      </c>
      <c r="F57" s="93" t="s">
        <v>7422</v>
      </c>
      <c r="G57" s="93"/>
      <c r="H57" s="93"/>
      <c r="I57" s="93" t="s">
        <v>7602</v>
      </c>
    </row>
    <row r="58" spans="1:9" x14ac:dyDescent="0.3">
      <c r="A58" s="93" t="s">
        <v>4135</v>
      </c>
      <c r="B58" s="93" t="s">
        <v>4137</v>
      </c>
      <c r="C58" s="93" t="s">
        <v>7488</v>
      </c>
      <c r="D58" s="93" t="s">
        <v>3693</v>
      </c>
      <c r="E58" s="93" t="s">
        <v>7218</v>
      </c>
      <c r="F58" s="93" t="s">
        <v>7422</v>
      </c>
      <c r="G58" s="93"/>
      <c r="H58" s="93"/>
      <c r="I58" s="93" t="e">
        <v>#N/A</v>
      </c>
    </row>
    <row r="59" spans="1:9" x14ac:dyDescent="0.3">
      <c r="A59" s="93" t="s">
        <v>4419</v>
      </c>
      <c r="B59" s="93" t="s">
        <v>4421</v>
      </c>
      <c r="C59" s="93" t="s">
        <v>7489</v>
      </c>
      <c r="D59" s="93" t="s">
        <v>3693</v>
      </c>
      <c r="E59" s="93" t="s">
        <v>1098</v>
      </c>
      <c r="F59" s="93" t="s">
        <v>7422</v>
      </c>
      <c r="G59" s="93"/>
      <c r="H59" s="93"/>
      <c r="I59" s="93" t="e">
        <v>#N/A</v>
      </c>
    </row>
    <row r="60" spans="1:9" x14ac:dyDescent="0.3">
      <c r="A60" s="93" t="s">
        <v>4459</v>
      </c>
      <c r="B60" s="93" t="s">
        <v>4461</v>
      </c>
      <c r="C60" s="93" t="s">
        <v>7490</v>
      </c>
      <c r="D60" s="93" t="s">
        <v>3693</v>
      </c>
      <c r="E60" s="93" t="s">
        <v>7218</v>
      </c>
      <c r="F60" s="93" t="s">
        <v>7442</v>
      </c>
      <c r="G60" s="93"/>
      <c r="H60" s="93"/>
      <c r="I60" s="93" t="e">
        <v>#N/A</v>
      </c>
    </row>
    <row r="61" spans="1:9" x14ac:dyDescent="0.3">
      <c r="A61" s="93" t="s">
        <v>4055</v>
      </c>
      <c r="B61" s="93" t="s">
        <v>4057</v>
      </c>
      <c r="C61" s="93" t="s">
        <v>7491</v>
      </c>
      <c r="D61" s="93" t="s">
        <v>3693</v>
      </c>
      <c r="E61" s="93" t="s">
        <v>7218</v>
      </c>
      <c r="F61" s="93" t="s">
        <v>7422</v>
      </c>
      <c r="G61" s="93"/>
      <c r="H61" s="93"/>
      <c r="I61" s="93" t="e">
        <v>#N/A</v>
      </c>
    </row>
    <row r="62" spans="1:9" x14ac:dyDescent="0.3">
      <c r="A62" s="93" t="s">
        <v>798</v>
      </c>
      <c r="B62" s="93" t="s">
        <v>800</v>
      </c>
      <c r="C62" s="93" t="s">
        <v>7492</v>
      </c>
      <c r="D62" s="93" t="s">
        <v>1042</v>
      </c>
      <c r="E62" s="93" t="s">
        <v>1098</v>
      </c>
      <c r="F62" s="93" t="s">
        <v>7422</v>
      </c>
      <c r="G62" s="93"/>
      <c r="H62" s="93"/>
      <c r="I62" s="93" t="s">
        <v>7602</v>
      </c>
    </row>
    <row r="63" spans="1:9" x14ac:dyDescent="0.3">
      <c r="A63" s="93" t="s">
        <v>774</v>
      </c>
      <c r="B63" s="93" t="s">
        <v>776</v>
      </c>
      <c r="C63" s="93" t="s">
        <v>7493</v>
      </c>
      <c r="D63" s="93" t="s">
        <v>1042</v>
      </c>
      <c r="E63" s="93" t="s">
        <v>1098</v>
      </c>
      <c r="F63" s="93" t="s">
        <v>7422</v>
      </c>
      <c r="G63" s="93"/>
      <c r="H63" s="93"/>
      <c r="I63" s="93" t="s">
        <v>7602</v>
      </c>
    </row>
    <row r="64" spans="1:9" x14ac:dyDescent="0.3">
      <c r="A64" s="93" t="s">
        <v>966</v>
      </c>
      <c r="B64" s="93" t="s">
        <v>968</v>
      </c>
      <c r="C64" s="93" t="s">
        <v>7494</v>
      </c>
      <c r="D64" s="93" t="s">
        <v>1042</v>
      </c>
      <c r="E64" s="93" t="s">
        <v>1098</v>
      </c>
      <c r="F64" s="93" t="s">
        <v>7469</v>
      </c>
      <c r="G64" s="93"/>
      <c r="H64" s="93"/>
      <c r="I64" s="93" t="e">
        <v>#N/A</v>
      </c>
    </row>
    <row r="65" spans="1:9" x14ac:dyDescent="0.3">
      <c r="A65" s="93" t="s">
        <v>561</v>
      </c>
      <c r="B65" s="93" t="s">
        <v>563</v>
      </c>
      <c r="C65" s="93" t="s">
        <v>7495</v>
      </c>
      <c r="D65" s="93" t="s">
        <v>1042</v>
      </c>
      <c r="E65" s="93" t="s">
        <v>7218</v>
      </c>
      <c r="F65" s="93" t="s">
        <v>7422</v>
      </c>
      <c r="G65" s="93"/>
      <c r="H65" s="93"/>
      <c r="I65" s="93" t="s">
        <v>7602</v>
      </c>
    </row>
    <row r="66" spans="1:9" x14ac:dyDescent="0.3">
      <c r="A66" s="93" t="s">
        <v>4431</v>
      </c>
      <c r="B66" s="93" t="s">
        <v>4433</v>
      </c>
      <c r="C66" s="93" t="s">
        <v>7496</v>
      </c>
      <c r="D66" s="93" t="s">
        <v>3693</v>
      </c>
      <c r="E66" s="93" t="s">
        <v>7218</v>
      </c>
      <c r="F66" s="93" t="s">
        <v>7442</v>
      </c>
      <c r="G66" s="93"/>
      <c r="H66" s="93"/>
      <c r="I66" s="93" t="e">
        <v>#N/A</v>
      </c>
    </row>
    <row r="67" spans="1:9" x14ac:dyDescent="0.3">
      <c r="A67" s="93" t="s">
        <v>36</v>
      </c>
      <c r="B67" s="93" t="s">
        <v>38</v>
      </c>
      <c r="C67" s="93" t="s">
        <v>7497</v>
      </c>
      <c r="D67" s="93" t="s">
        <v>1042</v>
      </c>
      <c r="E67" s="93" t="s">
        <v>3489</v>
      </c>
      <c r="F67" s="93" t="s">
        <v>7440</v>
      </c>
      <c r="G67" s="93"/>
      <c r="H67" s="93"/>
      <c r="I67" s="93" t="s">
        <v>7609</v>
      </c>
    </row>
    <row r="68" spans="1:9" x14ac:dyDescent="0.3">
      <c r="A68" s="93" t="s">
        <v>441</v>
      </c>
      <c r="B68" s="93" t="s">
        <v>443</v>
      </c>
      <c r="C68" s="93" t="s">
        <v>7498</v>
      </c>
      <c r="D68" s="93" t="s">
        <v>1042</v>
      </c>
      <c r="E68" s="93" t="s">
        <v>7218</v>
      </c>
      <c r="F68" s="93" t="s">
        <v>7422</v>
      </c>
      <c r="G68" s="93"/>
      <c r="H68" s="93"/>
      <c r="I68" s="93" t="s">
        <v>7602</v>
      </c>
    </row>
    <row r="69" spans="1:9" x14ac:dyDescent="0.3">
      <c r="A69" s="93" t="s">
        <v>885</v>
      </c>
      <c r="B69" s="93" t="s">
        <v>887</v>
      </c>
      <c r="C69" s="93" t="s">
        <v>7499</v>
      </c>
      <c r="D69" s="93" t="s">
        <v>1042</v>
      </c>
      <c r="E69" s="93" t="s">
        <v>3489</v>
      </c>
      <c r="F69" s="93" t="s">
        <v>7422</v>
      </c>
      <c r="G69" s="93"/>
      <c r="H69" s="93"/>
      <c r="I69" s="93" t="s">
        <v>7602</v>
      </c>
    </row>
    <row r="70" spans="1:9" x14ac:dyDescent="0.3">
      <c r="A70" s="93" t="s">
        <v>933</v>
      </c>
      <c r="B70" s="93" t="s">
        <v>935</v>
      </c>
      <c r="C70" s="93" t="s">
        <v>7500</v>
      </c>
      <c r="D70" s="93" t="s">
        <v>1042</v>
      </c>
      <c r="E70" s="93" t="s">
        <v>1098</v>
      </c>
      <c r="F70" s="93" t="s">
        <v>7422</v>
      </c>
      <c r="G70" s="93"/>
      <c r="H70" s="93"/>
      <c r="I70" s="93" t="s">
        <v>7602</v>
      </c>
    </row>
    <row r="71" spans="1:9" x14ac:dyDescent="0.3">
      <c r="A71" s="93" t="s">
        <v>2194</v>
      </c>
      <c r="B71" s="93" t="s">
        <v>2196</v>
      </c>
      <c r="C71" s="93" t="s">
        <v>7501</v>
      </c>
      <c r="D71" s="93" t="s">
        <v>3693</v>
      </c>
      <c r="E71" s="93" t="s">
        <v>1098</v>
      </c>
      <c r="F71" s="93" t="s">
        <v>7422</v>
      </c>
      <c r="G71" s="93"/>
      <c r="H71" s="93"/>
      <c r="I71" s="93" t="e">
        <v>#N/A</v>
      </c>
    </row>
    <row r="72" spans="1:9" x14ac:dyDescent="0.3">
      <c r="A72" s="93" t="s">
        <v>3660</v>
      </c>
      <c r="B72" s="93" t="s">
        <v>3662</v>
      </c>
      <c r="C72" s="93" t="s">
        <v>7502</v>
      </c>
      <c r="D72" s="93" t="s">
        <v>1042</v>
      </c>
      <c r="E72" s="93" t="s">
        <v>1098</v>
      </c>
      <c r="F72" s="93" t="s">
        <v>7503</v>
      </c>
      <c r="G72" s="93"/>
      <c r="H72" s="93"/>
      <c r="I72" s="93" t="s">
        <v>7610</v>
      </c>
    </row>
    <row r="73" spans="1:9" x14ac:dyDescent="0.3">
      <c r="A73" s="93" t="s">
        <v>4095</v>
      </c>
      <c r="B73" s="93" t="s">
        <v>4097</v>
      </c>
      <c r="C73" s="93" t="s">
        <v>7504</v>
      </c>
      <c r="D73" s="93" t="s">
        <v>3693</v>
      </c>
      <c r="E73" s="93" t="s">
        <v>7218</v>
      </c>
      <c r="F73" s="93" t="s">
        <v>7422</v>
      </c>
      <c r="G73" s="93"/>
      <c r="H73" s="93"/>
      <c r="I73" s="93" t="e">
        <v>#N/A</v>
      </c>
    </row>
    <row r="74" spans="1:9" x14ac:dyDescent="0.3">
      <c r="A74" s="93" t="s">
        <v>4447</v>
      </c>
      <c r="B74" s="93" t="s">
        <v>4449</v>
      </c>
      <c r="C74" s="93" t="s">
        <v>7505</v>
      </c>
      <c r="D74" s="93" t="s">
        <v>3693</v>
      </c>
      <c r="E74" s="93" t="s">
        <v>7218</v>
      </c>
      <c r="F74" s="93" t="s">
        <v>7422</v>
      </c>
      <c r="G74" s="93"/>
      <c r="H74" s="93"/>
      <c r="I74" s="93" t="e">
        <v>#N/A</v>
      </c>
    </row>
    <row r="75" spans="1:9" x14ac:dyDescent="0.3">
      <c r="A75" s="93" t="s">
        <v>3838</v>
      </c>
      <c r="B75" s="93" t="s">
        <v>3840</v>
      </c>
      <c r="C75" s="93" t="s">
        <v>7506</v>
      </c>
      <c r="D75" s="93" t="s">
        <v>3693</v>
      </c>
      <c r="E75" s="93" t="s">
        <v>7218</v>
      </c>
      <c r="F75" s="93" t="s">
        <v>7428</v>
      </c>
      <c r="G75" s="93"/>
      <c r="H75" s="93"/>
      <c r="I75" s="93" t="e">
        <v>#N/A</v>
      </c>
    </row>
    <row r="76" spans="1:9" x14ac:dyDescent="0.3">
      <c r="A76" s="93" t="s">
        <v>4542</v>
      </c>
      <c r="B76" s="93" t="s">
        <v>4544</v>
      </c>
      <c r="C76" s="93" t="s">
        <v>7507</v>
      </c>
      <c r="D76" s="93" t="s">
        <v>3693</v>
      </c>
      <c r="E76" s="93" t="s">
        <v>1098</v>
      </c>
      <c r="F76" s="93" t="s">
        <v>7440</v>
      </c>
      <c r="G76" s="93"/>
      <c r="H76" s="93"/>
      <c r="I76" s="93" t="e">
        <v>#N/A</v>
      </c>
    </row>
    <row r="77" spans="1:9" x14ac:dyDescent="0.3">
      <c r="A77" s="93" t="s">
        <v>4071</v>
      </c>
      <c r="B77" s="93" t="s">
        <v>4073</v>
      </c>
      <c r="C77" s="93" t="s">
        <v>7508</v>
      </c>
      <c r="D77" s="93" t="s">
        <v>3693</v>
      </c>
      <c r="E77" s="93" t="s">
        <v>1098</v>
      </c>
      <c r="F77" s="93" t="s">
        <v>7422</v>
      </c>
      <c r="G77" s="93"/>
      <c r="H77" s="93"/>
      <c r="I77" s="93" t="e">
        <v>#N/A</v>
      </c>
    </row>
    <row r="78" spans="1:9" x14ac:dyDescent="0.3">
      <c r="A78" s="93" t="s">
        <v>216</v>
      </c>
      <c r="B78" s="93" t="s">
        <v>218</v>
      </c>
      <c r="C78" s="93" t="s">
        <v>7509</v>
      </c>
      <c r="D78" s="93" t="s">
        <v>1042</v>
      </c>
      <c r="E78" s="93" t="s">
        <v>7218</v>
      </c>
      <c r="F78" s="93" t="s">
        <v>7422</v>
      </c>
      <c r="G78" s="93"/>
      <c r="H78" s="93"/>
      <c r="I78" s="93" t="s">
        <v>7602</v>
      </c>
    </row>
    <row r="79" spans="1:9" x14ac:dyDescent="0.3">
      <c r="A79" s="93" t="s">
        <v>3987</v>
      </c>
      <c r="B79" s="93" t="s">
        <v>3989</v>
      </c>
      <c r="C79" s="93" t="s">
        <v>7510</v>
      </c>
      <c r="D79" s="93" t="s">
        <v>3693</v>
      </c>
      <c r="E79" s="93" t="s">
        <v>1098</v>
      </c>
      <c r="F79" s="93" t="s">
        <v>7422</v>
      </c>
      <c r="G79" s="93"/>
      <c r="H79" s="93" t="s">
        <v>7511</v>
      </c>
      <c r="I79" s="93" t="e">
        <v>#N/A</v>
      </c>
    </row>
    <row r="80" spans="1:9" x14ac:dyDescent="0.3">
      <c r="A80" s="93" t="s">
        <v>300</v>
      </c>
      <c r="B80" s="93" t="s">
        <v>302</v>
      </c>
      <c r="C80" s="93" t="s">
        <v>7512</v>
      </c>
      <c r="D80" s="93" t="s">
        <v>1042</v>
      </c>
      <c r="E80" s="93" t="s">
        <v>1098</v>
      </c>
      <c r="F80" s="93" t="s">
        <v>7513</v>
      </c>
      <c r="G80" s="93"/>
      <c r="H80" s="93"/>
      <c r="I80" s="93" t="s">
        <v>7611</v>
      </c>
    </row>
    <row r="81" spans="1:9" x14ac:dyDescent="0.3">
      <c r="A81" s="93" t="s">
        <v>87</v>
      </c>
      <c r="B81" s="93" t="s">
        <v>89</v>
      </c>
      <c r="C81" s="93" t="s">
        <v>7514</v>
      </c>
      <c r="D81" s="93" t="s">
        <v>1042</v>
      </c>
      <c r="E81" s="93" t="s">
        <v>7218</v>
      </c>
      <c r="F81" s="93" t="s">
        <v>7428</v>
      </c>
      <c r="G81" s="93"/>
      <c r="H81" s="93"/>
      <c r="I81" s="93" t="e">
        <v>#N/A</v>
      </c>
    </row>
    <row r="82" spans="1:9" x14ac:dyDescent="0.3">
      <c r="A82" s="93" t="s">
        <v>975</v>
      </c>
      <c r="B82" s="93" t="s">
        <v>977</v>
      </c>
      <c r="C82" s="93" t="s">
        <v>7515</v>
      </c>
      <c r="D82" s="93" t="s">
        <v>1042</v>
      </c>
      <c r="E82" s="93" t="s">
        <v>7218</v>
      </c>
      <c r="F82" s="93" t="s">
        <v>7422</v>
      </c>
      <c r="G82" s="93"/>
      <c r="H82" s="93"/>
      <c r="I82" s="93" t="s">
        <v>7602</v>
      </c>
    </row>
    <row r="83" spans="1:9" x14ac:dyDescent="0.3">
      <c r="A83" s="93" t="s">
        <v>4299</v>
      </c>
      <c r="B83" s="93" t="s">
        <v>4301</v>
      </c>
      <c r="C83" s="93" t="s">
        <v>7516</v>
      </c>
      <c r="D83" s="93" t="s">
        <v>3693</v>
      </c>
      <c r="E83" s="93" t="s">
        <v>7218</v>
      </c>
      <c r="F83" s="93" t="s">
        <v>7422</v>
      </c>
      <c r="G83" s="93"/>
      <c r="H83" s="93"/>
      <c r="I83" s="93" t="e">
        <v>#N/A</v>
      </c>
    </row>
    <row r="84" spans="1:9" x14ac:dyDescent="0.3">
      <c r="A84" s="93" t="s">
        <v>4467</v>
      </c>
      <c r="B84" s="93" t="s">
        <v>4469</v>
      </c>
      <c r="C84" s="93" t="s">
        <v>7517</v>
      </c>
      <c r="D84" s="93" t="s">
        <v>3693</v>
      </c>
      <c r="E84" s="93" t="s">
        <v>7218</v>
      </c>
      <c r="F84" s="93" t="s">
        <v>7478</v>
      </c>
      <c r="G84" s="93"/>
      <c r="H84" s="93"/>
      <c r="I84" s="93" t="e">
        <v>#N/A</v>
      </c>
    </row>
    <row r="85" spans="1:9" x14ac:dyDescent="0.3">
      <c r="A85" s="93" t="s">
        <v>576</v>
      </c>
      <c r="B85" s="93" t="s">
        <v>578</v>
      </c>
      <c r="C85" s="93" t="s">
        <v>7518</v>
      </c>
      <c r="D85" s="93" t="s">
        <v>1042</v>
      </c>
      <c r="E85" s="93" t="s">
        <v>7218</v>
      </c>
      <c r="F85" s="93" t="s">
        <v>7422</v>
      </c>
      <c r="G85" s="93"/>
      <c r="H85" s="93"/>
      <c r="I85" s="93" t="s">
        <v>7602</v>
      </c>
    </row>
    <row r="86" spans="1:9" x14ac:dyDescent="0.3">
      <c r="A86" s="93" t="s">
        <v>3822</v>
      </c>
      <c r="B86" s="93" t="s">
        <v>3824</v>
      </c>
      <c r="C86" s="93" t="s">
        <v>7519</v>
      </c>
      <c r="D86" s="93" t="s">
        <v>3693</v>
      </c>
      <c r="E86" s="93" t="s">
        <v>7218</v>
      </c>
      <c r="F86" s="93" t="s">
        <v>7478</v>
      </c>
      <c r="G86" s="93"/>
      <c r="H86" s="93"/>
      <c r="I86" s="93" t="e">
        <v>#N/A</v>
      </c>
    </row>
    <row r="87" spans="1:9" x14ac:dyDescent="0.3">
      <c r="A87" s="93" t="s">
        <v>4279</v>
      </c>
      <c r="B87" s="93" t="s">
        <v>4281</v>
      </c>
      <c r="C87" s="93" t="s">
        <v>7520</v>
      </c>
      <c r="D87" s="93" t="s">
        <v>3693</v>
      </c>
      <c r="E87" s="93" t="s">
        <v>7218</v>
      </c>
      <c r="F87" s="93" t="s">
        <v>7422</v>
      </c>
      <c r="G87" s="93"/>
      <c r="H87" s="93"/>
      <c r="I87" s="93" t="e">
        <v>#N/A</v>
      </c>
    </row>
    <row r="88" spans="1:9" x14ac:dyDescent="0.3">
      <c r="A88" s="93" t="s">
        <v>3959</v>
      </c>
      <c r="B88" s="93" t="s">
        <v>3961</v>
      </c>
      <c r="C88" s="93" t="s">
        <v>7521</v>
      </c>
      <c r="D88" s="93" t="s">
        <v>3693</v>
      </c>
      <c r="E88" s="93" t="s">
        <v>1098</v>
      </c>
      <c r="F88" s="93" t="s">
        <v>7442</v>
      </c>
      <c r="G88" s="93"/>
      <c r="H88" s="93"/>
      <c r="I88" s="93" t="e">
        <v>#N/A</v>
      </c>
    </row>
    <row r="89" spans="1:9" x14ac:dyDescent="0.3">
      <c r="A89" s="93" t="s">
        <v>4411</v>
      </c>
      <c r="B89" s="93" t="s">
        <v>4413</v>
      </c>
      <c r="C89" s="93" t="s">
        <v>7522</v>
      </c>
      <c r="D89" s="93" t="s">
        <v>3693</v>
      </c>
      <c r="E89" s="93" t="s">
        <v>1098</v>
      </c>
      <c r="F89" s="93" t="s">
        <v>7523</v>
      </c>
      <c r="G89" s="93"/>
      <c r="H89" s="93"/>
      <c r="I89" s="93" t="e">
        <v>#N/A</v>
      </c>
    </row>
    <row r="90" spans="1:9" x14ac:dyDescent="0.3">
      <c r="A90" s="93" t="s">
        <v>672</v>
      </c>
      <c r="B90" s="93" t="s">
        <v>674</v>
      </c>
      <c r="C90" s="93" t="s">
        <v>7524</v>
      </c>
      <c r="D90" s="93" t="s">
        <v>1042</v>
      </c>
      <c r="E90" s="93" t="s">
        <v>7218</v>
      </c>
      <c r="F90" s="93" t="s">
        <v>7422</v>
      </c>
      <c r="G90" s="93"/>
      <c r="H90" s="93"/>
      <c r="I90" s="93" t="s">
        <v>7602</v>
      </c>
    </row>
    <row r="91" spans="1:9" x14ac:dyDescent="0.3">
      <c r="A91" s="93" t="s">
        <v>3726</v>
      </c>
      <c r="B91" s="93" t="s">
        <v>3728</v>
      </c>
      <c r="C91" s="93" t="s">
        <v>7525</v>
      </c>
      <c r="D91" s="93" t="s">
        <v>3693</v>
      </c>
      <c r="E91" s="93" t="s">
        <v>7218</v>
      </c>
      <c r="F91" s="93" t="s">
        <v>7422</v>
      </c>
      <c r="G91" s="93"/>
      <c r="H91" s="93"/>
      <c r="I91" s="93" t="e">
        <v>#N/A</v>
      </c>
    </row>
    <row r="92" spans="1:9" x14ac:dyDescent="0.3">
      <c r="A92" s="93" t="s">
        <v>612</v>
      </c>
      <c r="B92" s="93" t="s">
        <v>614</v>
      </c>
      <c r="C92" s="93" t="s">
        <v>7526</v>
      </c>
      <c r="D92" s="93" t="s">
        <v>1042</v>
      </c>
      <c r="E92" s="93" t="s">
        <v>7218</v>
      </c>
      <c r="F92" s="93" t="s">
        <v>7422</v>
      </c>
      <c r="G92" s="93"/>
      <c r="H92" s="93"/>
      <c r="I92" s="93" t="s">
        <v>7602</v>
      </c>
    </row>
    <row r="93" spans="1:9" x14ac:dyDescent="0.3">
      <c r="A93" s="93" t="s">
        <v>147</v>
      </c>
      <c r="B93" s="93" t="s">
        <v>149</v>
      </c>
      <c r="C93" s="93" t="s">
        <v>7527</v>
      </c>
      <c r="D93" s="93" t="s">
        <v>1042</v>
      </c>
      <c r="E93" s="93" t="s">
        <v>1098</v>
      </c>
      <c r="F93" s="93" t="s">
        <v>7422</v>
      </c>
      <c r="G93" s="93"/>
      <c r="H93" s="93"/>
      <c r="I93" s="93" t="s">
        <v>7602</v>
      </c>
    </row>
    <row r="94" spans="1:9" x14ac:dyDescent="0.3">
      <c r="A94" s="93" t="s">
        <v>4518</v>
      </c>
      <c r="B94" s="93" t="s">
        <v>4520</v>
      </c>
      <c r="C94" s="93" t="s">
        <v>7528</v>
      </c>
      <c r="D94" s="93" t="s">
        <v>3693</v>
      </c>
      <c r="E94" s="93" t="s">
        <v>7218</v>
      </c>
      <c r="F94" s="93" t="s">
        <v>7422</v>
      </c>
      <c r="G94" s="93"/>
      <c r="H94" s="93"/>
      <c r="I94" s="93" t="e">
        <v>#N/A</v>
      </c>
    </row>
    <row r="95" spans="1:9" x14ac:dyDescent="0.3">
      <c r="A95" s="93" t="s">
        <v>741</v>
      </c>
      <c r="B95" s="93" t="s">
        <v>743</v>
      </c>
      <c r="C95" s="93" t="s">
        <v>7529</v>
      </c>
      <c r="D95" s="93" t="s">
        <v>1042</v>
      </c>
      <c r="E95" s="93" t="s">
        <v>7218</v>
      </c>
      <c r="F95" s="93" t="s">
        <v>7442</v>
      </c>
      <c r="G95" s="93"/>
      <c r="H95" s="93"/>
      <c r="I95" s="93" t="e">
        <v>#N/A</v>
      </c>
    </row>
    <row r="96" spans="1:9" x14ac:dyDescent="0.3">
      <c r="A96" s="93" t="s">
        <v>303</v>
      </c>
      <c r="B96" s="93" t="s">
        <v>305</v>
      </c>
      <c r="C96" s="93" t="s">
        <v>7530</v>
      </c>
      <c r="D96" s="93" t="s">
        <v>1042</v>
      </c>
      <c r="E96" s="93" t="s">
        <v>1098</v>
      </c>
      <c r="F96" s="93" t="s">
        <v>7422</v>
      </c>
      <c r="G96" s="93"/>
      <c r="H96" s="93"/>
      <c r="I96" s="93" t="s">
        <v>7602</v>
      </c>
    </row>
    <row r="97" spans="1:9" x14ac:dyDescent="0.3">
      <c r="A97" s="93" t="s">
        <v>4155</v>
      </c>
      <c r="B97" s="93" t="s">
        <v>4157</v>
      </c>
      <c r="C97" s="93" t="s">
        <v>7531</v>
      </c>
      <c r="D97" s="93" t="s">
        <v>3693</v>
      </c>
      <c r="E97" s="93" t="s">
        <v>7218</v>
      </c>
      <c r="F97" s="93" t="s">
        <v>7532</v>
      </c>
      <c r="G97" s="93"/>
      <c r="H97" s="93"/>
      <c r="I97" s="93" t="e">
        <v>#N/A</v>
      </c>
    </row>
    <row r="98" spans="1:9" x14ac:dyDescent="0.3">
      <c r="A98" s="93" t="s">
        <v>831</v>
      </c>
      <c r="B98" s="93" t="s">
        <v>1505</v>
      </c>
      <c r="C98" s="93" t="s">
        <v>7533</v>
      </c>
      <c r="D98" s="93" t="s">
        <v>1042</v>
      </c>
      <c r="E98" s="93" t="s">
        <v>1098</v>
      </c>
      <c r="F98" s="93" t="s">
        <v>7422</v>
      </c>
      <c r="G98" s="93"/>
      <c r="H98" s="93"/>
      <c r="I98" s="93" t="s">
        <v>7602</v>
      </c>
    </row>
    <row r="99" spans="1:9" x14ac:dyDescent="0.3">
      <c r="A99" s="93" t="s">
        <v>513</v>
      </c>
      <c r="B99" s="93" t="s">
        <v>515</v>
      </c>
      <c r="C99" s="93" t="s">
        <v>7534</v>
      </c>
      <c r="D99" s="93" t="s">
        <v>1042</v>
      </c>
      <c r="E99" s="93" t="s">
        <v>7218</v>
      </c>
      <c r="F99" s="93" t="s">
        <v>7422</v>
      </c>
      <c r="G99" s="93"/>
      <c r="H99" s="93"/>
      <c r="I99" s="93" t="s">
        <v>7602</v>
      </c>
    </row>
    <row r="100" spans="1:9" x14ac:dyDescent="0.3">
      <c r="A100" s="93" t="s">
        <v>4183</v>
      </c>
      <c r="B100" s="93" t="s">
        <v>4185</v>
      </c>
      <c r="C100" s="93" t="s">
        <v>7535</v>
      </c>
      <c r="D100" s="93" t="s">
        <v>3693</v>
      </c>
      <c r="E100" s="93" t="s">
        <v>1098</v>
      </c>
      <c r="F100" s="93" t="s">
        <v>7422</v>
      </c>
      <c r="G100" s="93"/>
      <c r="H100" s="93"/>
      <c r="I100" s="93" t="e">
        <v>#N/A</v>
      </c>
    </row>
    <row r="101" spans="1:9" x14ac:dyDescent="0.3">
      <c r="A101" s="93" t="s">
        <v>4179</v>
      </c>
      <c r="B101" s="93" t="s">
        <v>4181</v>
      </c>
      <c r="C101" s="93" t="s">
        <v>7536</v>
      </c>
      <c r="D101" s="93" t="s">
        <v>3693</v>
      </c>
      <c r="E101" s="93" t="s">
        <v>1098</v>
      </c>
      <c r="F101" s="93" t="s">
        <v>7442</v>
      </c>
      <c r="G101" s="93"/>
      <c r="H101" s="93"/>
      <c r="I101" s="93" t="e">
        <v>#N/A</v>
      </c>
    </row>
    <row r="102" spans="1:9" x14ac:dyDescent="0.3">
      <c r="A102" s="93" t="s">
        <v>2557</v>
      </c>
      <c r="B102" s="93" t="s">
        <v>2559</v>
      </c>
      <c r="C102" s="93" t="s">
        <v>7537</v>
      </c>
      <c r="D102" s="93" t="s">
        <v>3693</v>
      </c>
      <c r="E102" s="93" t="s">
        <v>1098</v>
      </c>
      <c r="F102" s="93" t="s">
        <v>7422</v>
      </c>
      <c r="G102" s="93"/>
      <c r="H102" s="93"/>
      <c r="I102" s="93" t="e">
        <v>#N/A</v>
      </c>
    </row>
    <row r="103" spans="1:9" x14ac:dyDescent="0.3">
      <c r="A103" s="93" t="s">
        <v>567</v>
      </c>
      <c r="B103" s="93" t="s">
        <v>569</v>
      </c>
      <c r="C103" s="93" t="s">
        <v>7538</v>
      </c>
      <c r="D103" s="93" t="s">
        <v>1042</v>
      </c>
      <c r="E103" s="93" t="s">
        <v>1098</v>
      </c>
      <c r="F103" s="93" t="s">
        <v>7442</v>
      </c>
      <c r="G103" s="93"/>
      <c r="H103" s="93"/>
      <c r="I103" s="93" t="s">
        <v>7612</v>
      </c>
    </row>
    <row r="104" spans="1:9" x14ac:dyDescent="0.3">
      <c r="A104" s="93" t="s">
        <v>444</v>
      </c>
      <c r="B104" s="93" t="s">
        <v>446</v>
      </c>
      <c r="C104" s="93" t="s">
        <v>7539</v>
      </c>
      <c r="D104" s="93" t="s">
        <v>1042</v>
      </c>
      <c r="E104" s="93" t="s">
        <v>1098</v>
      </c>
      <c r="F104" s="93" t="s">
        <v>7422</v>
      </c>
      <c r="G104" s="93"/>
      <c r="H104" s="93"/>
      <c r="I104" s="93" t="s">
        <v>7602</v>
      </c>
    </row>
    <row r="105" spans="1:9" x14ac:dyDescent="0.3">
      <c r="A105" s="93" t="s">
        <v>4562</v>
      </c>
      <c r="B105" s="93" t="s">
        <v>4564</v>
      </c>
      <c r="C105" s="93" t="s">
        <v>7540</v>
      </c>
      <c r="D105" s="93" t="s">
        <v>3693</v>
      </c>
      <c r="E105" s="93" t="s">
        <v>1098</v>
      </c>
      <c r="F105" s="93" t="s">
        <v>7478</v>
      </c>
      <c r="G105" s="93"/>
      <c r="H105" s="93"/>
      <c r="I105" s="93" t="e">
        <v>#N/A</v>
      </c>
    </row>
    <row r="106" spans="1:9" x14ac:dyDescent="0.3">
      <c r="A106" s="93" t="s">
        <v>4375</v>
      </c>
      <c r="B106" s="93" t="s">
        <v>4377</v>
      </c>
      <c r="C106" s="93" t="s">
        <v>7541</v>
      </c>
      <c r="D106" s="93" t="s">
        <v>3693</v>
      </c>
      <c r="E106" s="93" t="s">
        <v>1098</v>
      </c>
      <c r="F106" s="93" t="s">
        <v>7422</v>
      </c>
      <c r="G106" s="93"/>
      <c r="H106" s="93"/>
      <c r="I106" s="93" t="e">
        <v>#N/A</v>
      </c>
    </row>
    <row r="107" spans="1:9" x14ac:dyDescent="0.3">
      <c r="A107" s="93" t="s">
        <v>3108</v>
      </c>
      <c r="B107" s="93" t="s">
        <v>3110</v>
      </c>
      <c r="C107" s="93" t="s">
        <v>7542</v>
      </c>
      <c r="D107" s="93" t="s">
        <v>3693</v>
      </c>
      <c r="E107" s="93" t="s">
        <v>1098</v>
      </c>
      <c r="F107" s="93" t="s">
        <v>7422</v>
      </c>
      <c r="G107" s="93"/>
      <c r="H107" s="93"/>
      <c r="I107" s="93" t="e">
        <v>#N/A</v>
      </c>
    </row>
    <row r="108" spans="1:9" x14ac:dyDescent="0.3">
      <c r="A108" s="93" t="s">
        <v>867</v>
      </c>
      <c r="B108" s="93" t="s">
        <v>869</v>
      </c>
      <c r="C108" s="93" t="s">
        <v>7543</v>
      </c>
      <c r="D108" s="93" t="s">
        <v>1042</v>
      </c>
      <c r="E108" s="93" t="s">
        <v>1098</v>
      </c>
      <c r="F108" s="93" t="s">
        <v>7422</v>
      </c>
      <c r="G108" s="93"/>
      <c r="H108" s="93"/>
      <c r="I108" s="93" t="s">
        <v>7613</v>
      </c>
    </row>
    <row r="109" spans="1:9" x14ac:dyDescent="0.3">
      <c r="A109" s="93" t="s">
        <v>4127</v>
      </c>
      <c r="B109" s="93" t="s">
        <v>4129</v>
      </c>
      <c r="C109" s="93" t="s">
        <v>7544</v>
      </c>
      <c r="D109" s="93" t="s">
        <v>3693</v>
      </c>
      <c r="E109" s="93" t="s">
        <v>7218</v>
      </c>
      <c r="F109" s="93" t="s">
        <v>7422</v>
      </c>
      <c r="G109" s="93"/>
      <c r="H109" s="93"/>
      <c r="I109" s="93" t="e">
        <v>#N/A</v>
      </c>
    </row>
    <row r="110" spans="1:9" x14ac:dyDescent="0.3">
      <c r="A110" s="93" t="s">
        <v>4039</v>
      </c>
      <c r="B110" s="93" t="s">
        <v>4041</v>
      </c>
      <c r="C110" s="93" t="s">
        <v>7545</v>
      </c>
      <c r="D110" s="93" t="s">
        <v>3693</v>
      </c>
      <c r="E110" s="93" t="s">
        <v>3489</v>
      </c>
      <c r="F110" s="93" t="s">
        <v>7428</v>
      </c>
      <c r="G110" s="93"/>
      <c r="H110" s="93"/>
      <c r="I110" s="93" t="e">
        <v>#N/A</v>
      </c>
    </row>
    <row r="111" spans="1:9" x14ac:dyDescent="0.3">
      <c r="A111" s="93" t="s">
        <v>135</v>
      </c>
      <c r="B111" s="93" t="s">
        <v>137</v>
      </c>
      <c r="C111" s="93" t="s">
        <v>7546</v>
      </c>
      <c r="D111" s="93" t="s">
        <v>1042</v>
      </c>
      <c r="E111" s="93" t="s">
        <v>7218</v>
      </c>
      <c r="F111" s="93" t="s">
        <v>7422</v>
      </c>
      <c r="G111" s="93"/>
      <c r="H111" s="93"/>
      <c r="I111" s="93" t="s">
        <v>7602</v>
      </c>
    </row>
    <row r="112" spans="1:9" x14ac:dyDescent="0.3">
      <c r="A112" s="93" t="s">
        <v>945</v>
      </c>
      <c r="B112" s="93" t="s">
        <v>947</v>
      </c>
      <c r="C112" s="93" t="s">
        <v>7547</v>
      </c>
      <c r="D112" s="93" t="s">
        <v>1042</v>
      </c>
      <c r="E112" s="93" t="s">
        <v>7218</v>
      </c>
      <c r="F112" s="93" t="s">
        <v>7422</v>
      </c>
      <c r="G112" s="93"/>
      <c r="H112" s="93"/>
      <c r="I112" s="93" t="s">
        <v>7602</v>
      </c>
    </row>
    <row r="113" spans="1:9" x14ac:dyDescent="0.3">
      <c r="A113" s="93" t="s">
        <v>3767</v>
      </c>
      <c r="B113" s="93" t="s">
        <v>3769</v>
      </c>
      <c r="C113" s="93" t="s">
        <v>7548</v>
      </c>
      <c r="D113" s="93" t="s">
        <v>3693</v>
      </c>
      <c r="E113" s="93" t="s">
        <v>7218</v>
      </c>
      <c r="F113" s="93" t="s">
        <v>7473</v>
      </c>
      <c r="G113" s="93"/>
      <c r="H113" s="93"/>
      <c r="I113" s="93" t="e">
        <v>#N/A</v>
      </c>
    </row>
    <row r="114" spans="1:9" x14ac:dyDescent="0.3">
      <c r="A114" s="93" t="s">
        <v>3934</v>
      </c>
      <c r="B114" s="93" t="s">
        <v>3936</v>
      </c>
      <c r="C114" s="93" t="s">
        <v>7549</v>
      </c>
      <c r="D114" s="93" t="s">
        <v>3693</v>
      </c>
      <c r="E114" s="93" t="s">
        <v>1098</v>
      </c>
      <c r="F114" s="93" t="s">
        <v>7478</v>
      </c>
      <c r="G114" s="93"/>
      <c r="H114" s="93"/>
      <c r="I114" s="93" t="e">
        <v>#N/A</v>
      </c>
    </row>
    <row r="115" spans="1:9" x14ac:dyDescent="0.3">
      <c r="A115" s="93" t="s">
        <v>189</v>
      </c>
      <c r="B115" s="93" t="s">
        <v>191</v>
      </c>
      <c r="C115" s="93" t="s">
        <v>7550</v>
      </c>
      <c r="D115" s="93" t="s">
        <v>1042</v>
      </c>
      <c r="E115" s="93" t="s">
        <v>1098</v>
      </c>
      <c r="F115" s="93" t="s">
        <v>7442</v>
      </c>
      <c r="G115" s="93"/>
      <c r="H115" s="93"/>
      <c r="I115" s="93" t="s">
        <v>7614</v>
      </c>
    </row>
    <row r="116" spans="1:9" x14ac:dyDescent="0.3">
      <c r="A116" s="93" t="s">
        <v>618</v>
      </c>
      <c r="B116" s="93" t="s">
        <v>620</v>
      </c>
      <c r="C116" s="93" t="s">
        <v>7551</v>
      </c>
      <c r="D116" s="93" t="s">
        <v>1042</v>
      </c>
      <c r="E116" s="93" t="s">
        <v>3489</v>
      </c>
      <c r="F116" s="93" t="s">
        <v>7422</v>
      </c>
      <c r="G116" s="93"/>
      <c r="H116" s="93"/>
      <c r="I116" s="93" t="s">
        <v>7602</v>
      </c>
    </row>
    <row r="117" spans="1:9" x14ac:dyDescent="0.3">
      <c r="A117" s="93" t="s">
        <v>4427</v>
      </c>
      <c r="B117" s="93" t="s">
        <v>4429</v>
      </c>
      <c r="C117" s="93" t="s">
        <v>7552</v>
      </c>
      <c r="D117" s="93" t="s">
        <v>3693</v>
      </c>
      <c r="E117" s="93" t="s">
        <v>7218</v>
      </c>
      <c r="F117" s="93" t="s">
        <v>7422</v>
      </c>
      <c r="G117" s="93"/>
      <c r="H117" s="93"/>
      <c r="I117" s="93" t="e">
        <v>#N/A</v>
      </c>
    </row>
    <row r="118" spans="1:9" x14ac:dyDescent="0.3">
      <c r="A118" s="93" t="s">
        <v>2742</v>
      </c>
      <c r="B118" s="93" t="s">
        <v>2744</v>
      </c>
      <c r="C118" s="93" t="s">
        <v>7553</v>
      </c>
      <c r="D118" s="93" t="s">
        <v>3693</v>
      </c>
      <c r="E118" s="93" t="s">
        <v>1098</v>
      </c>
      <c r="F118" s="93" t="s">
        <v>7422</v>
      </c>
      <c r="G118" s="93"/>
      <c r="H118" s="93" t="s">
        <v>7511</v>
      </c>
      <c r="I118" s="93" t="e">
        <v>#N/A</v>
      </c>
    </row>
    <row r="119" spans="1:9" x14ac:dyDescent="0.3">
      <c r="A119" s="93" t="s">
        <v>4403</v>
      </c>
      <c r="B119" s="93" t="s">
        <v>4405</v>
      </c>
      <c r="C119" s="93" t="s">
        <v>7554</v>
      </c>
      <c r="D119" s="93" t="s">
        <v>3693</v>
      </c>
      <c r="E119" s="93" t="s">
        <v>7218</v>
      </c>
      <c r="F119" s="93" t="s">
        <v>7422</v>
      </c>
      <c r="G119" s="93"/>
      <c r="H119" s="93"/>
      <c r="I119" s="93" t="e">
        <v>#N/A</v>
      </c>
    </row>
    <row r="120" spans="1:9" x14ac:dyDescent="0.3">
      <c r="A120" s="93" t="s">
        <v>4379</v>
      </c>
      <c r="B120" s="93" t="s">
        <v>4381</v>
      </c>
      <c r="C120" s="93" t="s">
        <v>7555</v>
      </c>
      <c r="D120" s="93" t="s">
        <v>3693</v>
      </c>
      <c r="E120" s="93" t="s">
        <v>7218</v>
      </c>
      <c r="F120" s="93" t="s">
        <v>7422</v>
      </c>
      <c r="G120" s="93"/>
      <c r="H120" s="93"/>
      <c r="I120" s="93" t="e">
        <v>#N/A</v>
      </c>
    </row>
    <row r="121" spans="1:9" x14ac:dyDescent="0.3">
      <c r="A121" s="93" t="s">
        <v>4498</v>
      </c>
      <c r="B121" s="93" t="s">
        <v>4500</v>
      </c>
      <c r="C121" s="93" t="s">
        <v>7556</v>
      </c>
      <c r="D121" s="93" t="s">
        <v>3693</v>
      </c>
      <c r="E121" s="93" t="s">
        <v>3489</v>
      </c>
      <c r="F121" s="93" t="s">
        <v>7422</v>
      </c>
      <c r="G121" s="93"/>
      <c r="H121" s="93"/>
      <c r="I121" s="93" t="e">
        <v>#N/A</v>
      </c>
    </row>
    <row r="122" spans="1:9" x14ac:dyDescent="0.3">
      <c r="A122" s="93" t="s">
        <v>3914</v>
      </c>
      <c r="B122" s="93" t="s">
        <v>3916</v>
      </c>
      <c r="C122" s="93" t="s">
        <v>7557</v>
      </c>
      <c r="D122" s="93" t="s">
        <v>3693</v>
      </c>
      <c r="E122" s="93" t="s">
        <v>7218</v>
      </c>
      <c r="F122" s="93" t="s">
        <v>7422</v>
      </c>
      <c r="G122" s="93"/>
      <c r="H122" s="93"/>
      <c r="I122" s="93" t="e">
        <v>#N/A</v>
      </c>
    </row>
    <row r="123" spans="1:9" x14ac:dyDescent="0.3">
      <c r="A123" s="93" t="s">
        <v>4479</v>
      </c>
      <c r="B123" s="93" t="s">
        <v>4481</v>
      </c>
      <c r="C123" s="93" t="s">
        <v>7558</v>
      </c>
      <c r="D123" s="93" t="s">
        <v>3693</v>
      </c>
      <c r="E123" s="93" t="s">
        <v>1098</v>
      </c>
      <c r="F123" s="93" t="s">
        <v>7478</v>
      </c>
      <c r="G123" s="93"/>
      <c r="H123" s="93"/>
      <c r="I123" s="93" t="e">
        <v>#N/A</v>
      </c>
    </row>
    <row r="124" spans="1:9" x14ac:dyDescent="0.3">
      <c r="A124" s="93" t="s">
        <v>4251</v>
      </c>
      <c r="B124" s="93" t="s">
        <v>4253</v>
      </c>
      <c r="C124" s="93" t="s">
        <v>7559</v>
      </c>
      <c r="D124" s="93" t="s">
        <v>3693</v>
      </c>
      <c r="E124" s="93" t="s">
        <v>7218</v>
      </c>
      <c r="F124" s="93" t="s">
        <v>7422</v>
      </c>
      <c r="G124" s="93"/>
      <c r="H124" s="93"/>
      <c r="I124" s="93" t="e">
        <v>#N/A</v>
      </c>
    </row>
    <row r="125" spans="1:9" x14ac:dyDescent="0.3">
      <c r="A125" s="93" t="s">
        <v>2990</v>
      </c>
      <c r="B125" s="93" t="s">
        <v>2992</v>
      </c>
      <c r="C125" s="93" t="s">
        <v>7560</v>
      </c>
      <c r="D125" s="93" t="s">
        <v>3693</v>
      </c>
      <c r="E125" s="93" t="s">
        <v>1098</v>
      </c>
      <c r="F125" s="93" t="s">
        <v>7422</v>
      </c>
      <c r="G125" s="93"/>
      <c r="H125" s="93"/>
      <c r="I125" s="93" t="e">
        <v>#N/A</v>
      </c>
    </row>
    <row r="126" spans="1:9" x14ac:dyDescent="0.3">
      <c r="A126" s="93" t="s">
        <v>138</v>
      </c>
      <c r="B126" s="93" t="s">
        <v>140</v>
      </c>
      <c r="C126" s="93" t="s">
        <v>7561</v>
      </c>
      <c r="D126" s="93" t="s">
        <v>1042</v>
      </c>
      <c r="E126" s="93" t="s">
        <v>1098</v>
      </c>
      <c r="F126" s="93" t="s">
        <v>7442</v>
      </c>
      <c r="G126" s="93"/>
      <c r="H126" s="93"/>
      <c r="I126" s="93" t="s">
        <v>7615</v>
      </c>
    </row>
    <row r="127" spans="1:9" x14ac:dyDescent="0.3">
      <c r="A127" s="93" t="s">
        <v>942</v>
      </c>
      <c r="B127" s="93" t="s">
        <v>944</v>
      </c>
      <c r="C127" s="93" t="s">
        <v>7562</v>
      </c>
      <c r="D127" s="93" t="s">
        <v>1042</v>
      </c>
      <c r="E127" s="93" t="s">
        <v>7218</v>
      </c>
      <c r="F127" s="93" t="s">
        <v>7422</v>
      </c>
      <c r="G127" s="93"/>
      <c r="H127" s="93"/>
      <c r="I127" s="93" t="s">
        <v>7602</v>
      </c>
    </row>
    <row r="128" spans="1:9" x14ac:dyDescent="0.3">
      <c r="A128" s="93" t="s">
        <v>4331</v>
      </c>
      <c r="B128" s="93" t="s">
        <v>4333</v>
      </c>
      <c r="C128" s="93" t="s">
        <v>7563</v>
      </c>
      <c r="D128" s="93" t="s">
        <v>3693</v>
      </c>
      <c r="E128" s="93" t="s">
        <v>1098</v>
      </c>
      <c r="F128" s="93" t="s">
        <v>7564</v>
      </c>
      <c r="G128" s="93"/>
      <c r="H128" s="93"/>
      <c r="I128" s="93" t="e">
        <v>#N/A</v>
      </c>
    </row>
    <row r="129" spans="1:9" x14ac:dyDescent="0.3">
      <c r="A129" s="93" t="s">
        <v>4506</v>
      </c>
      <c r="B129" s="93" t="s">
        <v>4508</v>
      </c>
      <c r="C129" s="93" t="s">
        <v>7565</v>
      </c>
      <c r="D129" s="93" t="s">
        <v>3693</v>
      </c>
      <c r="E129" s="93" t="s">
        <v>7218</v>
      </c>
      <c r="F129" s="93" t="s">
        <v>7428</v>
      </c>
      <c r="G129" s="93"/>
      <c r="H129" s="93"/>
      <c r="I129" s="93" t="e">
        <v>#N/A</v>
      </c>
    </row>
    <row r="130" spans="1:9" x14ac:dyDescent="0.3">
      <c r="A130" s="93" t="s">
        <v>3798</v>
      </c>
      <c r="B130" s="93" t="s">
        <v>3800</v>
      </c>
      <c r="C130" s="93" t="s">
        <v>7566</v>
      </c>
      <c r="D130" s="93" t="s">
        <v>3693</v>
      </c>
      <c r="E130" s="93" t="s">
        <v>7218</v>
      </c>
      <c r="F130" s="93" t="s">
        <v>7422</v>
      </c>
      <c r="G130" s="93"/>
      <c r="H130" s="93"/>
      <c r="I130" s="93" t="e">
        <v>#N/A</v>
      </c>
    </row>
    <row r="131" spans="1:9" x14ac:dyDescent="0.3">
      <c r="A131" s="93" t="s">
        <v>4343</v>
      </c>
      <c r="B131" s="93" t="s">
        <v>4345</v>
      </c>
      <c r="C131" s="93" t="s">
        <v>7567</v>
      </c>
      <c r="D131" s="93" t="s">
        <v>3693</v>
      </c>
      <c r="E131" s="93" t="s">
        <v>7218</v>
      </c>
      <c r="F131" s="93" t="s">
        <v>7440</v>
      </c>
      <c r="G131" s="93"/>
      <c r="H131" s="93"/>
      <c r="I131" s="93" t="e">
        <v>#N/A</v>
      </c>
    </row>
    <row r="132" spans="1:9" x14ac:dyDescent="0.3">
      <c r="A132" s="93" t="s">
        <v>3930</v>
      </c>
      <c r="B132" s="93" t="s">
        <v>3932</v>
      </c>
      <c r="C132" s="93" t="s">
        <v>7568</v>
      </c>
      <c r="D132" s="93" t="s">
        <v>3693</v>
      </c>
      <c r="E132" s="93" t="s">
        <v>7218</v>
      </c>
      <c r="F132" s="93" t="s">
        <v>7422</v>
      </c>
      <c r="G132" s="93"/>
      <c r="H132" s="93"/>
      <c r="I132" s="93" t="e">
        <v>#N/A</v>
      </c>
    </row>
    <row r="133" spans="1:9" x14ac:dyDescent="0.3">
      <c r="A133" s="93" t="s">
        <v>4311</v>
      </c>
      <c r="B133" s="93" t="s">
        <v>4313</v>
      </c>
      <c r="C133" s="93" t="s">
        <v>7569</v>
      </c>
      <c r="D133" s="93" t="s">
        <v>3693</v>
      </c>
      <c r="E133" s="93" t="s">
        <v>3489</v>
      </c>
      <c r="F133" s="93" t="s">
        <v>7570</v>
      </c>
      <c r="G133" s="93"/>
      <c r="H133" s="93"/>
      <c r="I133" s="93" t="e">
        <v>#N/A</v>
      </c>
    </row>
    <row r="134" spans="1:9" x14ac:dyDescent="0.3">
      <c r="A134" s="93" t="s">
        <v>3834</v>
      </c>
      <c r="B134" s="93" t="s">
        <v>3836</v>
      </c>
      <c r="C134" s="93" t="s">
        <v>7571</v>
      </c>
      <c r="D134" s="93" t="s">
        <v>3693</v>
      </c>
      <c r="E134" s="93" t="s">
        <v>7218</v>
      </c>
      <c r="F134" s="93" t="s">
        <v>7422</v>
      </c>
      <c r="G134" s="93"/>
      <c r="H134" s="93"/>
      <c r="I134" s="93" t="e">
        <v>#N/A</v>
      </c>
    </row>
    <row r="135" spans="1:9" x14ac:dyDescent="0.3">
      <c r="A135" s="93" t="s">
        <v>4087</v>
      </c>
      <c r="B135" s="93" t="s">
        <v>4089</v>
      </c>
      <c r="C135" s="93" t="s">
        <v>7572</v>
      </c>
      <c r="D135" s="93" t="s">
        <v>3693</v>
      </c>
      <c r="E135" s="93" t="s">
        <v>7218</v>
      </c>
      <c r="F135" s="93" t="s">
        <v>7428</v>
      </c>
      <c r="G135" s="93"/>
      <c r="H135" s="93"/>
      <c r="I135" s="93" t="e">
        <v>#N/A</v>
      </c>
    </row>
    <row r="136" spans="1:9" x14ac:dyDescent="0.3">
      <c r="A136" s="93" t="s">
        <v>1778</v>
      </c>
      <c r="B136" s="93" t="s">
        <v>1780</v>
      </c>
      <c r="C136" s="93" t="s">
        <v>7573</v>
      </c>
      <c r="D136" s="93" t="s">
        <v>3693</v>
      </c>
      <c r="E136" s="93" t="s">
        <v>1098</v>
      </c>
      <c r="F136" s="93" t="s">
        <v>7357</v>
      </c>
      <c r="G136" s="93"/>
      <c r="H136" s="93"/>
      <c r="I136" s="93" t="e">
        <v>#N/A</v>
      </c>
    </row>
    <row r="137" spans="1:9" x14ac:dyDescent="0.3">
      <c r="A137" s="93" t="s">
        <v>4131</v>
      </c>
      <c r="B137" s="93" t="s">
        <v>4133</v>
      </c>
      <c r="C137" s="93" t="s">
        <v>7574</v>
      </c>
      <c r="D137" s="93" t="s">
        <v>3693</v>
      </c>
      <c r="E137" s="93" t="s">
        <v>7218</v>
      </c>
      <c r="F137" s="93" t="s">
        <v>7428</v>
      </c>
      <c r="G137" s="93"/>
      <c r="H137" s="93"/>
      <c r="I137" s="93" t="e">
        <v>#N/A</v>
      </c>
    </row>
    <row r="138" spans="1:9" x14ac:dyDescent="0.3">
      <c r="A138" s="93" t="s">
        <v>795</v>
      </c>
      <c r="B138" s="93" t="s">
        <v>797</v>
      </c>
      <c r="C138" s="93" t="s">
        <v>7575</v>
      </c>
      <c r="D138" s="93" t="s">
        <v>1042</v>
      </c>
      <c r="E138" s="93" t="s">
        <v>7218</v>
      </c>
      <c r="F138" s="93" t="s">
        <v>7422</v>
      </c>
      <c r="G138" s="93"/>
      <c r="H138" s="93"/>
      <c r="I138" s="93" t="s">
        <v>7602</v>
      </c>
    </row>
    <row r="139" spans="1:9" x14ac:dyDescent="0.3">
      <c r="A139" s="93" t="s">
        <v>4335</v>
      </c>
      <c r="B139" s="93" t="s">
        <v>4337</v>
      </c>
      <c r="C139" s="93" t="s">
        <v>7576</v>
      </c>
      <c r="D139" s="93" t="s">
        <v>3693</v>
      </c>
      <c r="E139" s="93" t="s">
        <v>7218</v>
      </c>
      <c r="F139" s="93" t="s">
        <v>7422</v>
      </c>
      <c r="G139" s="93"/>
      <c r="H139" s="93"/>
      <c r="I139" s="93" t="e">
        <v>#N/A</v>
      </c>
    </row>
    <row r="140" spans="1:9" x14ac:dyDescent="0.3">
      <c r="A140" s="93" t="s">
        <v>4494</v>
      </c>
      <c r="B140" s="93" t="s">
        <v>4496</v>
      </c>
      <c r="C140" s="93" t="s">
        <v>7577</v>
      </c>
      <c r="D140" s="93" t="s">
        <v>3693</v>
      </c>
      <c r="E140" s="93" t="s">
        <v>7218</v>
      </c>
      <c r="F140" s="93" t="s">
        <v>7422</v>
      </c>
      <c r="G140" s="93"/>
      <c r="H140" s="93"/>
      <c r="I140" s="93" t="e">
        <v>#N/A</v>
      </c>
    </row>
    <row r="141" spans="1:9" x14ac:dyDescent="0.3">
      <c r="A141" s="93" t="s">
        <v>4243</v>
      </c>
      <c r="B141" s="93" t="s">
        <v>4245</v>
      </c>
      <c r="C141" s="93" t="s">
        <v>7578</v>
      </c>
      <c r="D141" s="93" t="s">
        <v>3693</v>
      </c>
      <c r="E141" s="93" t="s">
        <v>7218</v>
      </c>
      <c r="F141" s="93" t="s">
        <v>7422</v>
      </c>
      <c r="G141" s="93"/>
      <c r="H141" s="93"/>
      <c r="I141" s="93" t="e">
        <v>#N/A</v>
      </c>
    </row>
    <row r="142" spans="1:9" x14ac:dyDescent="0.3">
      <c r="A142" s="93" t="s">
        <v>54</v>
      </c>
      <c r="B142" s="93" t="s">
        <v>56</v>
      </c>
      <c r="C142" s="93" t="s">
        <v>7579</v>
      </c>
      <c r="D142" s="93" t="s">
        <v>1042</v>
      </c>
      <c r="E142" s="93" t="s">
        <v>3489</v>
      </c>
      <c r="F142" s="93" t="s">
        <v>7422</v>
      </c>
      <c r="G142" s="93"/>
      <c r="H142" s="93"/>
      <c r="I142" s="93" t="s">
        <v>7602</v>
      </c>
    </row>
    <row r="143" spans="1:9" x14ac:dyDescent="0.3">
      <c r="A143" s="93" t="s">
        <v>252</v>
      </c>
      <c r="B143" s="93" t="s">
        <v>254</v>
      </c>
      <c r="C143" s="93" t="s">
        <v>7580</v>
      </c>
      <c r="D143" s="93" t="s">
        <v>1042</v>
      </c>
      <c r="E143" s="93" t="s">
        <v>7218</v>
      </c>
      <c r="F143" s="93" t="s">
        <v>7422</v>
      </c>
      <c r="G143" s="93"/>
      <c r="H143" s="93"/>
      <c r="I143" s="93" t="s">
        <v>7602</v>
      </c>
    </row>
    <row r="144" spans="1:9" x14ac:dyDescent="0.3">
      <c r="A144" s="93" t="s">
        <v>522</v>
      </c>
      <c r="B144" s="93" t="s">
        <v>524</v>
      </c>
      <c r="C144" s="93" t="s">
        <v>7581</v>
      </c>
      <c r="D144" s="93" t="s">
        <v>1042</v>
      </c>
      <c r="E144" s="93" t="s">
        <v>3489</v>
      </c>
      <c r="F144" s="93" t="s">
        <v>7440</v>
      </c>
      <c r="G144" s="93"/>
      <c r="H144" s="93"/>
      <c r="I144" s="93" t="s">
        <v>7616</v>
      </c>
    </row>
    <row r="145" spans="1:9" x14ac:dyDescent="0.3">
      <c r="A145" s="93" t="s">
        <v>954</v>
      </c>
      <c r="B145" s="93" t="s">
        <v>956</v>
      </c>
      <c r="C145" s="93" t="s">
        <v>7582</v>
      </c>
      <c r="D145" s="93" t="s">
        <v>1042</v>
      </c>
      <c r="E145" s="93" t="s">
        <v>7218</v>
      </c>
      <c r="F145" s="93" t="s">
        <v>7422</v>
      </c>
      <c r="G145" s="93"/>
      <c r="H145" s="93"/>
      <c r="I145" s="93" t="s">
        <v>7602</v>
      </c>
    </row>
    <row r="146" spans="1:9" x14ac:dyDescent="0.3">
      <c r="A146" s="93" t="s">
        <v>3967</v>
      </c>
      <c r="B146" s="93" t="s">
        <v>3969</v>
      </c>
      <c r="C146" s="93" t="s">
        <v>7583</v>
      </c>
      <c r="D146" s="93" t="s">
        <v>3693</v>
      </c>
      <c r="E146" s="93" t="s">
        <v>7218</v>
      </c>
      <c r="F146" s="93" t="s">
        <v>7584</v>
      </c>
      <c r="G146" s="93"/>
      <c r="H146" s="93"/>
      <c r="I146" s="93" t="e">
        <v>#N/A</v>
      </c>
    </row>
    <row r="147" spans="1:9" x14ac:dyDescent="0.3">
      <c r="A147" s="93" t="s">
        <v>4195</v>
      </c>
      <c r="B147" s="93" t="s">
        <v>4197</v>
      </c>
      <c r="C147" s="93" t="s">
        <v>7585</v>
      </c>
      <c r="D147" s="93" t="s">
        <v>3693</v>
      </c>
      <c r="E147" s="93" t="s">
        <v>7218</v>
      </c>
      <c r="F147" s="93" t="s">
        <v>7422</v>
      </c>
      <c r="G147" s="93"/>
      <c r="H147" s="93"/>
      <c r="I147" s="93" t="e">
        <v>#N/A</v>
      </c>
    </row>
    <row r="148" spans="1:9" x14ac:dyDescent="0.3">
      <c r="A148" s="93" t="s">
        <v>291</v>
      </c>
      <c r="B148" s="93" t="s">
        <v>293</v>
      </c>
      <c r="C148" s="93" t="s">
        <v>7586</v>
      </c>
      <c r="D148" s="93" t="s">
        <v>1042</v>
      </c>
      <c r="E148" s="93" t="s">
        <v>7218</v>
      </c>
      <c r="F148" s="93" t="s">
        <v>7428</v>
      </c>
      <c r="G148" s="93"/>
      <c r="H148" s="93"/>
      <c r="I148" s="93" t="e">
        <v>#N/A</v>
      </c>
    </row>
    <row r="149" spans="1:9" x14ac:dyDescent="0.3">
      <c r="A149" s="93" t="s">
        <v>4483</v>
      </c>
      <c r="B149" s="93" t="s">
        <v>4485</v>
      </c>
      <c r="C149" s="93" t="s">
        <v>7587</v>
      </c>
      <c r="D149" s="93" t="s">
        <v>3693</v>
      </c>
      <c r="E149" s="93" t="s">
        <v>7218</v>
      </c>
      <c r="F149" s="93" t="s">
        <v>7422</v>
      </c>
      <c r="G149" s="93"/>
      <c r="H149" s="93"/>
      <c r="I149" s="93" t="e">
        <v>#N/A</v>
      </c>
    </row>
    <row r="150" spans="1:9" x14ac:dyDescent="0.3">
      <c r="A150" s="93" t="s">
        <v>4387</v>
      </c>
      <c r="B150" s="93" t="s">
        <v>4389</v>
      </c>
      <c r="C150" s="93" t="s">
        <v>7588</v>
      </c>
      <c r="D150" s="93" t="s">
        <v>3693</v>
      </c>
      <c r="E150" s="93" t="s">
        <v>3489</v>
      </c>
      <c r="F150" s="93" t="s">
        <v>7422</v>
      </c>
      <c r="G150" s="93"/>
      <c r="H150" s="93"/>
      <c r="I150" s="93" t="e">
        <v>#N/A</v>
      </c>
    </row>
    <row r="151" spans="1:9" x14ac:dyDescent="0.3">
      <c r="A151" s="93" t="s">
        <v>699</v>
      </c>
      <c r="B151" s="93" t="s">
        <v>701</v>
      </c>
      <c r="C151" s="93" t="s">
        <v>7589</v>
      </c>
      <c r="D151" s="93" t="s">
        <v>1042</v>
      </c>
      <c r="E151" s="93" t="s">
        <v>1098</v>
      </c>
      <c r="F151" s="93" t="s">
        <v>7442</v>
      </c>
      <c r="G151" s="93"/>
      <c r="H151" s="93"/>
      <c r="I151" s="93" t="s">
        <v>7617</v>
      </c>
    </row>
    <row r="152" spans="1:9" x14ac:dyDescent="0.3">
      <c r="A152" s="93" t="s">
        <v>4063</v>
      </c>
      <c r="B152" s="93" t="s">
        <v>4065</v>
      </c>
      <c r="C152" s="93" t="s">
        <v>7590</v>
      </c>
      <c r="D152" s="93" t="s">
        <v>3693</v>
      </c>
      <c r="E152" s="93" t="s">
        <v>7218</v>
      </c>
      <c r="F152" s="93" t="s">
        <v>7478</v>
      </c>
      <c r="G152" s="93"/>
      <c r="H152" s="93"/>
      <c r="I152" s="93" t="e">
        <v>#N/A</v>
      </c>
    </row>
    <row r="153" spans="1:9" x14ac:dyDescent="0.3">
      <c r="A153" s="93" t="s">
        <v>900</v>
      </c>
      <c r="B153" s="93" t="s">
        <v>902</v>
      </c>
      <c r="C153" s="93" t="s">
        <v>7591</v>
      </c>
      <c r="D153" s="93" t="s">
        <v>1042</v>
      </c>
      <c r="E153" s="93" t="s">
        <v>3489</v>
      </c>
      <c r="F153" s="93" t="s">
        <v>7422</v>
      </c>
      <c r="G153" s="93"/>
      <c r="H153" s="93"/>
      <c r="I153" s="93" t="s">
        <v>7602</v>
      </c>
    </row>
    <row r="154" spans="1:9" x14ac:dyDescent="0.3">
      <c r="A154" s="93" t="s">
        <v>747</v>
      </c>
      <c r="B154" s="93" t="s">
        <v>749</v>
      </c>
      <c r="C154" s="93" t="s">
        <v>7592</v>
      </c>
      <c r="D154" s="93" t="s">
        <v>1042</v>
      </c>
      <c r="E154" s="93" t="s">
        <v>7218</v>
      </c>
      <c r="F154" s="93" t="s">
        <v>7422</v>
      </c>
      <c r="G154" s="93"/>
      <c r="H154" s="93"/>
      <c r="I154" s="93" t="s">
        <v>7602</v>
      </c>
    </row>
    <row r="155" spans="1:9" x14ac:dyDescent="0.3">
      <c r="A155" s="93" t="s">
        <v>2398</v>
      </c>
      <c r="B155" s="93" t="s">
        <v>2400</v>
      </c>
      <c r="C155" s="93" t="s">
        <v>7593</v>
      </c>
      <c r="D155" s="93" t="s">
        <v>3693</v>
      </c>
      <c r="E155" s="93" t="s">
        <v>1098</v>
      </c>
      <c r="F155" s="93" t="s">
        <v>7422</v>
      </c>
      <c r="G155" s="93"/>
      <c r="H155" s="93"/>
      <c r="I155" s="93" t="e">
        <v>#N/A</v>
      </c>
    </row>
    <row r="156" spans="1:9" x14ac:dyDescent="0.3">
      <c r="A156" s="93" t="s">
        <v>807</v>
      </c>
      <c r="B156" s="93" t="s">
        <v>809</v>
      </c>
      <c r="C156" s="93" t="s">
        <v>7594</v>
      </c>
      <c r="D156" s="93" t="s">
        <v>1042</v>
      </c>
      <c r="E156" s="93" t="s">
        <v>7218</v>
      </c>
      <c r="F156" s="93" t="s">
        <v>7422</v>
      </c>
      <c r="G156" s="93"/>
      <c r="H156" s="93"/>
      <c r="I156" s="93" t="s">
        <v>7602</v>
      </c>
    </row>
    <row r="157" spans="1:9" x14ac:dyDescent="0.3">
      <c r="A157" s="93" t="s">
        <v>624</v>
      </c>
      <c r="B157" s="93" t="s">
        <v>626</v>
      </c>
      <c r="C157" s="93" t="s">
        <v>7595</v>
      </c>
      <c r="D157" s="93" t="s">
        <v>1042</v>
      </c>
      <c r="E157" s="93" t="s">
        <v>1098</v>
      </c>
      <c r="F157" s="93" t="s">
        <v>7440</v>
      </c>
      <c r="G157" s="93"/>
      <c r="H157" s="93"/>
      <c r="I157" s="93" t="s">
        <v>7618</v>
      </c>
    </row>
    <row r="158" spans="1:9" x14ac:dyDescent="0.3">
      <c r="A158" s="93" t="s">
        <v>753</v>
      </c>
      <c r="B158" s="93" t="s">
        <v>755</v>
      </c>
      <c r="C158" s="93" t="s">
        <v>7596</v>
      </c>
      <c r="D158" s="93" t="s">
        <v>1042</v>
      </c>
      <c r="E158" s="93" t="s">
        <v>1098</v>
      </c>
      <c r="F158" s="93" t="s">
        <v>7422</v>
      </c>
      <c r="G158" s="93"/>
      <c r="H158" s="93"/>
      <c r="I158" s="93" t="s">
        <v>7602</v>
      </c>
    </row>
    <row r="159" spans="1:9" x14ac:dyDescent="0.3">
      <c r="A159" s="93" t="s">
        <v>534</v>
      </c>
      <c r="B159" s="93" t="s">
        <v>536</v>
      </c>
      <c r="C159" s="93" t="s">
        <v>7597</v>
      </c>
      <c r="D159" s="93" t="s">
        <v>1042</v>
      </c>
      <c r="E159" s="93" t="s">
        <v>7218</v>
      </c>
      <c r="F159" s="93" t="s">
        <v>7422</v>
      </c>
      <c r="G159" s="93"/>
      <c r="H159" s="93"/>
      <c r="I159" s="93" t="s">
        <v>7602</v>
      </c>
    </row>
    <row r="160" spans="1:9" x14ac:dyDescent="0.3">
      <c r="A160" s="93" t="s">
        <v>4223</v>
      </c>
      <c r="B160" s="93" t="s">
        <v>4225</v>
      </c>
      <c r="C160" s="93" t="s">
        <v>7598</v>
      </c>
      <c r="D160" s="93" t="s">
        <v>3693</v>
      </c>
      <c r="E160" s="93" t="s">
        <v>7218</v>
      </c>
      <c r="F160" s="93" t="s">
        <v>7532</v>
      </c>
      <c r="G160" s="93"/>
      <c r="H160" s="93"/>
      <c r="I160" s="93" t="e">
        <v>#N/A</v>
      </c>
    </row>
    <row r="161" spans="1:9" x14ac:dyDescent="0.3">
      <c r="A161" s="93" t="s">
        <v>573</v>
      </c>
      <c r="B161" s="93" t="s">
        <v>575</v>
      </c>
      <c r="C161" s="93" t="s">
        <v>7599</v>
      </c>
      <c r="D161" s="93" t="s">
        <v>1042</v>
      </c>
      <c r="E161" s="93" t="s">
        <v>1098</v>
      </c>
      <c r="F161" s="93" t="s">
        <v>7422</v>
      </c>
      <c r="G161" s="93"/>
      <c r="H161" s="93"/>
      <c r="I161" s="93" t="s">
        <v>7602</v>
      </c>
    </row>
    <row r="162" spans="1:9" x14ac:dyDescent="0.3">
      <c r="A162" s="93" t="s">
        <v>3003</v>
      </c>
      <c r="B162" s="93" t="s">
        <v>3005</v>
      </c>
      <c r="C162" s="93" t="s">
        <v>7600</v>
      </c>
      <c r="D162" s="93" t="s">
        <v>3693</v>
      </c>
      <c r="E162" s="93" t="s">
        <v>1098</v>
      </c>
      <c r="F162" s="93" t="s">
        <v>7422</v>
      </c>
      <c r="G162" s="93" t="s">
        <v>10462</v>
      </c>
      <c r="H162" s="93"/>
      <c r="I162" s="93" t="e">
        <v>#N/A</v>
      </c>
    </row>
    <row r="163" spans="1:9" x14ac:dyDescent="0.3">
      <c r="A163" s="93" t="s">
        <v>570</v>
      </c>
      <c r="B163" s="93" t="s">
        <v>572</v>
      </c>
      <c r="C163" s="93" t="s">
        <v>7601</v>
      </c>
      <c r="D163" s="93" t="s">
        <v>1042</v>
      </c>
      <c r="E163" s="93" t="s">
        <v>3489</v>
      </c>
      <c r="F163" s="93" t="s">
        <v>7440</v>
      </c>
      <c r="G163" s="93"/>
      <c r="H163" s="93"/>
      <c r="I163" s="93" t="e">
        <v>#N/A</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B034B-D014-43A0-A7F6-095FD0F5DA97}">
  <dimension ref="B2:E8"/>
  <sheetViews>
    <sheetView showGridLines="0" zoomScale="183" workbookViewId="0">
      <selection activeCell="D5" sqref="D5"/>
    </sheetView>
  </sheetViews>
  <sheetFormatPr defaultRowHeight="14.4" x14ac:dyDescent="0.3"/>
  <cols>
    <col min="2" max="2" width="17.33203125" bestFit="1" customWidth="1"/>
    <col min="3" max="4" width="6" bestFit="1" customWidth="1"/>
  </cols>
  <sheetData>
    <row r="2" spans="2:5" x14ac:dyDescent="0.3">
      <c r="B2" s="94" t="s">
        <v>7621</v>
      </c>
      <c r="C2" s="94" t="s">
        <v>1042</v>
      </c>
      <c r="D2" s="94" t="s">
        <v>1596</v>
      </c>
      <c r="E2" s="83" t="s">
        <v>7402</v>
      </c>
    </row>
    <row r="3" spans="2:5" x14ac:dyDescent="0.3">
      <c r="B3" s="93"/>
      <c r="C3" s="82">
        <v>322</v>
      </c>
      <c r="D3" s="82">
        <v>488</v>
      </c>
      <c r="E3" s="82">
        <f>SUM(C3:D3)</f>
        <v>810</v>
      </c>
    </row>
    <row r="4" spans="2:5" x14ac:dyDescent="0.3">
      <c r="B4" s="93"/>
      <c r="C4" s="107">
        <v>0.8</v>
      </c>
      <c r="D4" s="107">
        <v>0.9</v>
      </c>
      <c r="E4" s="82"/>
    </row>
    <row r="5" spans="2:5" x14ac:dyDescent="0.3">
      <c r="B5" s="93"/>
      <c r="C5" s="106">
        <v>257.60000000000002</v>
      </c>
      <c r="D5" s="106">
        <v>439.2</v>
      </c>
      <c r="E5" s="106">
        <f t="shared" ref="E5" si="0">SUM(C5:D5)</f>
        <v>696.8</v>
      </c>
    </row>
    <row r="6" spans="2:5" x14ac:dyDescent="0.3">
      <c r="B6" s="93"/>
      <c r="C6" s="82"/>
      <c r="D6" s="82"/>
      <c r="E6" s="82"/>
    </row>
    <row r="7" spans="2:5" x14ac:dyDescent="0.3">
      <c r="B7" s="93" t="s">
        <v>7623</v>
      </c>
      <c r="C7" s="82">
        <v>49</v>
      </c>
      <c r="D7" s="82">
        <v>168</v>
      </c>
      <c r="E7" s="82">
        <f>SUM(C7:D7)</f>
        <v>217</v>
      </c>
    </row>
    <row r="8" spans="2:5" x14ac:dyDescent="0.3">
      <c r="B8" s="93" t="s">
        <v>7622</v>
      </c>
      <c r="C8" s="106">
        <f>C5-C7</f>
        <v>208.60000000000002</v>
      </c>
      <c r="D8" s="106">
        <f>D5-D7</f>
        <v>271.2</v>
      </c>
      <c r="E8" s="106">
        <f>E5-E7</f>
        <v>479.79999999999995</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D95D-52B6-4B32-AFCE-BC6C8344FAFB}">
  <dimension ref="A1:R2763"/>
  <sheetViews>
    <sheetView topLeftCell="A932" workbookViewId="0">
      <selection activeCell="A799" sqref="A799:XFD2698"/>
    </sheetView>
  </sheetViews>
  <sheetFormatPr defaultRowHeight="14.4" x14ac:dyDescent="0.3"/>
  <cols>
    <col min="7" max="7" width="14.6640625" bestFit="1" customWidth="1"/>
    <col min="8" max="8" width="24.44140625" bestFit="1" customWidth="1"/>
    <col min="15" max="15" width="18.5546875" bestFit="1" customWidth="1"/>
    <col min="16" max="16" width="10.88671875" bestFit="1" customWidth="1"/>
  </cols>
  <sheetData>
    <row r="1" spans="1:17" x14ac:dyDescent="0.3">
      <c r="A1" s="140" t="s">
        <v>7630</v>
      </c>
      <c r="B1" s="140" t="s">
        <v>1016</v>
      </c>
      <c r="C1" s="140"/>
      <c r="D1" s="140"/>
      <c r="E1" s="140" t="s">
        <v>7631</v>
      </c>
      <c r="F1" s="140" t="s">
        <v>7632</v>
      </c>
      <c r="G1" s="140"/>
      <c r="H1" s="140"/>
      <c r="I1" s="140" t="s">
        <v>7633</v>
      </c>
      <c r="J1" s="140" t="s">
        <v>7634</v>
      </c>
      <c r="K1" s="140" t="s">
        <v>7635</v>
      </c>
      <c r="L1" s="140" t="s">
        <v>998</v>
      </c>
      <c r="M1" s="140" t="s">
        <v>7636</v>
      </c>
      <c r="N1" s="140" t="s">
        <v>7637</v>
      </c>
      <c r="O1" s="140" t="s">
        <v>7638</v>
      </c>
      <c r="P1" s="140" t="s">
        <v>7334</v>
      </c>
      <c r="Q1" s="140" t="s">
        <v>7639</v>
      </c>
    </row>
    <row r="2" spans="1:17" x14ac:dyDescent="0.3">
      <c r="A2">
        <v>1494319</v>
      </c>
      <c r="B2" t="s">
        <v>3465</v>
      </c>
      <c r="C2" t="s">
        <v>7640</v>
      </c>
      <c r="D2" t="s">
        <v>1598</v>
      </c>
      <c r="E2">
        <v>154628132</v>
      </c>
      <c r="F2" t="s">
        <v>2620</v>
      </c>
      <c r="G2" t="str">
        <f>LEFT(F2,13)</f>
        <v>2025em1100267</v>
      </c>
      <c r="H2" t="s">
        <v>7641</v>
      </c>
      <c r="I2" t="s">
        <v>2621</v>
      </c>
      <c r="K2" t="s">
        <v>7642</v>
      </c>
      <c r="M2" t="s">
        <v>7643</v>
      </c>
      <c r="N2" t="s">
        <v>3476</v>
      </c>
      <c r="P2">
        <v>40</v>
      </c>
      <c r="Q2">
        <v>31</v>
      </c>
    </row>
    <row r="3" spans="1:17" x14ac:dyDescent="0.3">
      <c r="A3">
        <v>1494319</v>
      </c>
      <c r="B3" t="s">
        <v>3465</v>
      </c>
      <c r="C3" t="s">
        <v>7640</v>
      </c>
      <c r="D3" t="s">
        <v>1598</v>
      </c>
      <c r="E3">
        <v>154628255</v>
      </c>
      <c r="F3" t="s">
        <v>3136</v>
      </c>
      <c r="G3" t="str">
        <f t="shared" ref="G3:G66" si="0">LEFT(F3,13)</f>
        <v>2025em1100411</v>
      </c>
      <c r="H3" t="s">
        <v>7644</v>
      </c>
      <c r="I3" t="s">
        <v>3137</v>
      </c>
      <c r="K3" t="s">
        <v>7642</v>
      </c>
      <c r="M3" t="s">
        <v>7643</v>
      </c>
      <c r="N3" t="s">
        <v>3476</v>
      </c>
      <c r="P3">
        <v>40</v>
      </c>
      <c r="Q3">
        <v>23</v>
      </c>
    </row>
    <row r="4" spans="1:17" x14ac:dyDescent="0.3">
      <c r="A4">
        <v>1494326</v>
      </c>
      <c r="B4" t="s">
        <v>1062</v>
      </c>
      <c r="C4" t="s">
        <v>7645</v>
      </c>
      <c r="D4" t="s">
        <v>1063</v>
      </c>
      <c r="E4">
        <v>154623799</v>
      </c>
      <c r="F4" t="s">
        <v>172</v>
      </c>
      <c r="G4" t="str">
        <f t="shared" si="0"/>
        <v>2025eb1100056</v>
      </c>
      <c r="H4" t="s">
        <v>7646</v>
      </c>
      <c r="I4" t="s">
        <v>173</v>
      </c>
      <c r="K4" t="s">
        <v>7647</v>
      </c>
      <c r="M4" t="s">
        <v>7643</v>
      </c>
      <c r="N4" t="s">
        <v>3476</v>
      </c>
      <c r="P4">
        <v>40</v>
      </c>
      <c r="Q4">
        <v>3.25</v>
      </c>
    </row>
    <row r="5" spans="1:17" x14ac:dyDescent="0.3">
      <c r="A5">
        <v>1494326</v>
      </c>
      <c r="B5" t="s">
        <v>1062</v>
      </c>
      <c r="C5" t="s">
        <v>7645</v>
      </c>
      <c r="D5" t="s">
        <v>1063</v>
      </c>
      <c r="E5">
        <v>154623833</v>
      </c>
      <c r="F5" t="s">
        <v>118</v>
      </c>
      <c r="G5" t="str">
        <f t="shared" si="0"/>
        <v>2025eb1100038</v>
      </c>
      <c r="H5" t="s">
        <v>7648</v>
      </c>
      <c r="I5" t="s">
        <v>119</v>
      </c>
      <c r="K5" t="s">
        <v>7647</v>
      </c>
      <c r="M5" t="s">
        <v>7643</v>
      </c>
      <c r="N5" t="s">
        <v>3476</v>
      </c>
      <c r="P5">
        <v>40</v>
      </c>
      <c r="Q5">
        <v>13</v>
      </c>
    </row>
    <row r="6" spans="1:17" x14ac:dyDescent="0.3">
      <c r="A6">
        <v>1494326</v>
      </c>
      <c r="B6" t="s">
        <v>1062</v>
      </c>
      <c r="C6" t="s">
        <v>7645</v>
      </c>
      <c r="D6" t="s">
        <v>1063</v>
      </c>
      <c r="E6">
        <v>154624084</v>
      </c>
      <c r="F6" t="s">
        <v>892</v>
      </c>
      <c r="G6" t="str">
        <f t="shared" si="0"/>
        <v>2025eb1100297</v>
      </c>
      <c r="H6" t="s">
        <v>7649</v>
      </c>
      <c r="I6" t="s">
        <v>893</v>
      </c>
      <c r="K6" t="s">
        <v>7647</v>
      </c>
      <c r="M6" t="s">
        <v>7643</v>
      </c>
      <c r="N6" t="s">
        <v>3476</v>
      </c>
      <c r="P6">
        <v>40</v>
      </c>
      <c r="Q6">
        <v>3</v>
      </c>
    </row>
    <row r="7" spans="1:17" x14ac:dyDescent="0.3">
      <c r="A7">
        <v>1494326</v>
      </c>
      <c r="B7" t="s">
        <v>1062</v>
      </c>
      <c r="C7" t="s">
        <v>7645</v>
      </c>
      <c r="D7" t="s">
        <v>1063</v>
      </c>
      <c r="E7">
        <v>154624099</v>
      </c>
      <c r="F7" t="s">
        <v>508</v>
      </c>
      <c r="G7" t="str">
        <f t="shared" si="0"/>
        <v>2025eb1100168</v>
      </c>
      <c r="H7" t="s">
        <v>7650</v>
      </c>
      <c r="I7" t="s">
        <v>509</v>
      </c>
      <c r="K7" t="s">
        <v>7647</v>
      </c>
      <c r="M7" t="s">
        <v>7643</v>
      </c>
      <c r="N7" t="s">
        <v>3476</v>
      </c>
      <c r="P7">
        <v>40</v>
      </c>
      <c r="Q7">
        <v>1</v>
      </c>
    </row>
    <row r="8" spans="1:17" x14ac:dyDescent="0.3">
      <c r="A8">
        <v>1494326</v>
      </c>
      <c r="B8" t="s">
        <v>1062</v>
      </c>
      <c r="C8" t="s">
        <v>7645</v>
      </c>
      <c r="D8" t="s">
        <v>1063</v>
      </c>
      <c r="E8">
        <v>154624113</v>
      </c>
      <c r="F8" t="s">
        <v>337</v>
      </c>
      <c r="G8" t="str">
        <f t="shared" si="0"/>
        <v>2025eb1100111</v>
      </c>
      <c r="H8" t="s">
        <v>7651</v>
      </c>
      <c r="I8" t="s">
        <v>338</v>
      </c>
      <c r="K8" t="s">
        <v>7647</v>
      </c>
      <c r="M8" t="s">
        <v>7643</v>
      </c>
      <c r="N8" t="s">
        <v>3476</v>
      </c>
      <c r="P8">
        <v>40</v>
      </c>
      <c r="Q8">
        <v>24</v>
      </c>
    </row>
    <row r="9" spans="1:17" x14ac:dyDescent="0.3">
      <c r="A9">
        <v>1494326</v>
      </c>
      <c r="B9" t="s">
        <v>1062</v>
      </c>
      <c r="C9" t="s">
        <v>7645</v>
      </c>
      <c r="D9" t="s">
        <v>1063</v>
      </c>
      <c r="E9">
        <v>154624116</v>
      </c>
      <c r="F9" t="s">
        <v>298</v>
      </c>
      <c r="G9" t="str">
        <f t="shared" si="0"/>
        <v>2025eb1100098</v>
      </c>
      <c r="H9" t="s">
        <v>7652</v>
      </c>
      <c r="I9" t="s">
        <v>299</v>
      </c>
      <c r="K9" t="s">
        <v>7647</v>
      </c>
      <c r="M9" t="s">
        <v>7643</v>
      </c>
      <c r="N9" t="s">
        <v>3476</v>
      </c>
      <c r="P9">
        <v>40</v>
      </c>
      <c r="Q9">
        <v>22.5</v>
      </c>
    </row>
    <row r="10" spans="1:17" x14ac:dyDescent="0.3">
      <c r="A10">
        <v>1494326</v>
      </c>
      <c r="B10" t="s">
        <v>1062</v>
      </c>
      <c r="C10" t="s">
        <v>7645</v>
      </c>
      <c r="D10" t="s">
        <v>1063</v>
      </c>
      <c r="E10">
        <v>154624120</v>
      </c>
      <c r="F10" t="s">
        <v>202</v>
      </c>
      <c r="G10" t="str">
        <f t="shared" si="0"/>
        <v>2025eb1100066</v>
      </c>
      <c r="H10" t="s">
        <v>7653</v>
      </c>
      <c r="I10" t="s">
        <v>203</v>
      </c>
      <c r="K10" t="s">
        <v>7647</v>
      </c>
      <c r="M10" t="s">
        <v>7643</v>
      </c>
      <c r="N10" t="s">
        <v>3476</v>
      </c>
      <c r="P10">
        <v>40</v>
      </c>
      <c r="Q10">
        <v>30</v>
      </c>
    </row>
    <row r="11" spans="1:17" x14ac:dyDescent="0.3">
      <c r="A11">
        <v>1494326</v>
      </c>
      <c r="B11" t="s">
        <v>1062</v>
      </c>
      <c r="C11" t="s">
        <v>7645</v>
      </c>
      <c r="D11" t="s">
        <v>1063</v>
      </c>
      <c r="E11">
        <v>154624180</v>
      </c>
      <c r="F11" t="s">
        <v>391</v>
      </c>
      <c r="G11" t="str">
        <f t="shared" si="0"/>
        <v>2025eb1100129</v>
      </c>
      <c r="H11" t="s">
        <v>7654</v>
      </c>
      <c r="I11" t="s">
        <v>392</v>
      </c>
      <c r="K11" t="s">
        <v>7647</v>
      </c>
      <c r="M11" t="s">
        <v>7643</v>
      </c>
      <c r="N11" t="s">
        <v>3476</v>
      </c>
      <c r="P11">
        <v>40</v>
      </c>
      <c r="Q11">
        <v>1</v>
      </c>
    </row>
    <row r="12" spans="1:17" x14ac:dyDescent="0.3">
      <c r="A12">
        <v>1494326</v>
      </c>
      <c r="B12" t="s">
        <v>1062</v>
      </c>
      <c r="C12" t="s">
        <v>7645</v>
      </c>
      <c r="D12" t="s">
        <v>1063</v>
      </c>
      <c r="E12">
        <v>154624201</v>
      </c>
      <c r="F12" t="s">
        <v>865</v>
      </c>
      <c r="G12" t="str">
        <f t="shared" si="0"/>
        <v>2025eb1100288</v>
      </c>
      <c r="H12" t="s">
        <v>7655</v>
      </c>
      <c r="I12" t="s">
        <v>866</v>
      </c>
      <c r="K12" t="s">
        <v>7647</v>
      </c>
      <c r="M12" t="s">
        <v>7643</v>
      </c>
      <c r="N12" t="s">
        <v>3476</v>
      </c>
      <c r="P12">
        <v>40</v>
      </c>
      <c r="Q12">
        <v>38.5</v>
      </c>
    </row>
    <row r="13" spans="1:17" x14ac:dyDescent="0.3">
      <c r="A13">
        <v>1494326</v>
      </c>
      <c r="B13" t="s">
        <v>1062</v>
      </c>
      <c r="C13" t="s">
        <v>7645</v>
      </c>
      <c r="D13" t="s">
        <v>1063</v>
      </c>
      <c r="E13">
        <v>154624203</v>
      </c>
      <c r="F13" t="s">
        <v>478</v>
      </c>
      <c r="G13" t="str">
        <f t="shared" si="0"/>
        <v>2025eb1100158</v>
      </c>
      <c r="H13" t="s">
        <v>7656</v>
      </c>
      <c r="I13" t="s">
        <v>479</v>
      </c>
      <c r="K13" t="s">
        <v>7647</v>
      </c>
      <c r="M13" t="s">
        <v>7643</v>
      </c>
      <c r="N13" t="s">
        <v>3476</v>
      </c>
      <c r="P13">
        <v>40</v>
      </c>
      <c r="Q13">
        <v>2</v>
      </c>
    </row>
    <row r="14" spans="1:17" x14ac:dyDescent="0.3">
      <c r="A14">
        <v>1494326</v>
      </c>
      <c r="B14" t="s">
        <v>1062</v>
      </c>
      <c r="C14" t="s">
        <v>7645</v>
      </c>
      <c r="D14" t="s">
        <v>1063</v>
      </c>
      <c r="E14">
        <v>154624206</v>
      </c>
      <c r="F14" t="s">
        <v>682</v>
      </c>
      <c r="G14" t="str">
        <f t="shared" si="0"/>
        <v>2025eb1100227</v>
      </c>
      <c r="H14" t="s">
        <v>7657</v>
      </c>
      <c r="I14" t="s">
        <v>683</v>
      </c>
      <c r="K14" t="s">
        <v>7647</v>
      </c>
      <c r="M14" t="s">
        <v>7643</v>
      </c>
      <c r="N14" t="s">
        <v>3476</v>
      </c>
      <c r="P14">
        <v>40</v>
      </c>
      <c r="Q14">
        <v>6.5</v>
      </c>
    </row>
    <row r="15" spans="1:17" x14ac:dyDescent="0.3">
      <c r="A15">
        <v>1494326</v>
      </c>
      <c r="B15" t="s">
        <v>1062</v>
      </c>
      <c r="C15" t="s">
        <v>7645</v>
      </c>
      <c r="D15" t="s">
        <v>1063</v>
      </c>
      <c r="E15">
        <v>154624207</v>
      </c>
      <c r="F15" t="s">
        <v>76</v>
      </c>
      <c r="G15" t="str">
        <f t="shared" si="0"/>
        <v>2025eb1100024</v>
      </c>
      <c r="H15" t="s">
        <v>7658</v>
      </c>
      <c r="I15" t="s">
        <v>77</v>
      </c>
      <c r="K15" t="s">
        <v>7647</v>
      </c>
      <c r="M15" t="s">
        <v>7643</v>
      </c>
      <c r="N15" t="s">
        <v>3476</v>
      </c>
      <c r="P15">
        <v>40</v>
      </c>
      <c r="Q15">
        <v>4</v>
      </c>
    </row>
    <row r="16" spans="1:17" x14ac:dyDescent="0.3">
      <c r="A16">
        <v>1494326</v>
      </c>
      <c r="B16" t="s">
        <v>1062</v>
      </c>
      <c r="C16" t="s">
        <v>7645</v>
      </c>
      <c r="D16" t="s">
        <v>1063</v>
      </c>
      <c r="E16">
        <v>154624208</v>
      </c>
      <c r="F16" t="s">
        <v>856</v>
      </c>
      <c r="G16" t="str">
        <f t="shared" si="0"/>
        <v>2025eb1100285</v>
      </c>
      <c r="H16" t="s">
        <v>7659</v>
      </c>
      <c r="I16" t="s">
        <v>857</v>
      </c>
      <c r="K16" t="s">
        <v>7647</v>
      </c>
      <c r="M16" t="s">
        <v>7643</v>
      </c>
      <c r="N16" t="s">
        <v>3476</v>
      </c>
      <c r="P16">
        <v>40</v>
      </c>
      <c r="Q16">
        <v>13</v>
      </c>
    </row>
    <row r="17" spans="1:17" x14ac:dyDescent="0.3">
      <c r="A17">
        <v>1494326</v>
      </c>
      <c r="B17" t="s">
        <v>1062</v>
      </c>
      <c r="C17" t="s">
        <v>7645</v>
      </c>
      <c r="D17" t="s">
        <v>1063</v>
      </c>
      <c r="E17">
        <v>154624233</v>
      </c>
      <c r="F17" t="s">
        <v>16</v>
      </c>
      <c r="G17" t="str">
        <f t="shared" si="0"/>
        <v>2025eb1100004</v>
      </c>
      <c r="H17" t="s">
        <v>7660</v>
      </c>
      <c r="I17" t="s">
        <v>17</v>
      </c>
      <c r="K17" t="s">
        <v>7647</v>
      </c>
      <c r="M17" t="s">
        <v>7643</v>
      </c>
      <c r="N17" t="s">
        <v>3476</v>
      </c>
      <c r="P17">
        <v>40</v>
      </c>
      <c r="Q17">
        <v>14</v>
      </c>
    </row>
    <row r="18" spans="1:17" x14ac:dyDescent="0.3">
      <c r="A18">
        <v>1494326</v>
      </c>
      <c r="B18" t="s">
        <v>1062</v>
      </c>
      <c r="C18" t="s">
        <v>7645</v>
      </c>
      <c r="D18" t="s">
        <v>1063</v>
      </c>
      <c r="E18">
        <v>154624236</v>
      </c>
      <c r="F18" t="s">
        <v>727</v>
      </c>
      <c r="G18" t="str">
        <f t="shared" si="0"/>
        <v>2025eb1100242</v>
      </c>
      <c r="H18" t="s">
        <v>7661</v>
      </c>
      <c r="I18" t="s">
        <v>728</v>
      </c>
      <c r="K18" t="s">
        <v>7647</v>
      </c>
      <c r="M18" t="s">
        <v>7643</v>
      </c>
      <c r="N18" t="s">
        <v>3476</v>
      </c>
      <c r="P18">
        <v>40</v>
      </c>
      <c r="Q18">
        <v>3.5</v>
      </c>
    </row>
    <row r="19" spans="1:17" x14ac:dyDescent="0.3">
      <c r="A19">
        <v>1494326</v>
      </c>
      <c r="B19" t="s">
        <v>1062</v>
      </c>
      <c r="C19" t="s">
        <v>7645</v>
      </c>
      <c r="D19" t="s">
        <v>1063</v>
      </c>
      <c r="E19">
        <v>154624244</v>
      </c>
      <c r="F19" t="s">
        <v>160</v>
      </c>
      <c r="G19" t="str">
        <f t="shared" si="0"/>
        <v>2025eb1100052</v>
      </c>
      <c r="H19" t="s">
        <v>7662</v>
      </c>
      <c r="I19" t="s">
        <v>161</v>
      </c>
      <c r="K19" t="s">
        <v>7647</v>
      </c>
      <c r="M19" t="s">
        <v>7643</v>
      </c>
      <c r="N19" t="s">
        <v>3476</v>
      </c>
      <c r="P19">
        <v>40</v>
      </c>
      <c r="Q19">
        <v>31</v>
      </c>
    </row>
    <row r="20" spans="1:17" x14ac:dyDescent="0.3">
      <c r="A20">
        <v>1494326</v>
      </c>
      <c r="B20" t="s">
        <v>1062</v>
      </c>
      <c r="C20" t="s">
        <v>7645</v>
      </c>
      <c r="D20" t="s">
        <v>1063</v>
      </c>
      <c r="E20">
        <v>154624269</v>
      </c>
      <c r="F20" t="s">
        <v>406</v>
      </c>
      <c r="G20" t="str">
        <f t="shared" si="0"/>
        <v>2025eb1100134</v>
      </c>
      <c r="H20" t="s">
        <v>7663</v>
      </c>
      <c r="I20" t="s">
        <v>407</v>
      </c>
      <c r="K20" t="s">
        <v>7647</v>
      </c>
      <c r="M20" t="s">
        <v>7643</v>
      </c>
      <c r="N20" t="s">
        <v>3476</v>
      </c>
      <c r="P20">
        <v>40</v>
      </c>
      <c r="Q20">
        <v>21.5</v>
      </c>
    </row>
    <row r="21" spans="1:17" x14ac:dyDescent="0.3">
      <c r="A21">
        <v>1494326</v>
      </c>
      <c r="B21" t="s">
        <v>1062</v>
      </c>
      <c r="C21" t="s">
        <v>7645</v>
      </c>
      <c r="D21" t="s">
        <v>1063</v>
      </c>
      <c r="E21">
        <v>154624273</v>
      </c>
      <c r="F21" t="s">
        <v>493</v>
      </c>
      <c r="G21" t="str">
        <f t="shared" si="0"/>
        <v>2025eb1100163</v>
      </c>
      <c r="H21" t="s">
        <v>7664</v>
      </c>
      <c r="I21" t="s">
        <v>494</v>
      </c>
      <c r="K21" t="s">
        <v>7647</v>
      </c>
      <c r="M21" t="s">
        <v>7643</v>
      </c>
      <c r="N21" t="s">
        <v>3476</v>
      </c>
      <c r="P21">
        <v>40</v>
      </c>
      <c r="Q21">
        <v>27.5</v>
      </c>
    </row>
    <row r="22" spans="1:17" x14ac:dyDescent="0.3">
      <c r="A22">
        <v>1494326</v>
      </c>
      <c r="B22" t="s">
        <v>1062</v>
      </c>
      <c r="C22" t="s">
        <v>7645</v>
      </c>
      <c r="D22" t="s">
        <v>1063</v>
      </c>
      <c r="E22">
        <v>154624288</v>
      </c>
      <c r="F22" t="s">
        <v>526</v>
      </c>
      <c r="G22" t="str">
        <f t="shared" si="0"/>
        <v>2025eb1100174</v>
      </c>
      <c r="H22" t="s">
        <v>7665</v>
      </c>
      <c r="I22" t="s">
        <v>527</v>
      </c>
      <c r="K22" t="s">
        <v>7647</v>
      </c>
      <c r="M22" t="s">
        <v>7643</v>
      </c>
      <c r="N22" t="s">
        <v>3476</v>
      </c>
      <c r="P22">
        <v>40</v>
      </c>
      <c r="Q22">
        <v>20</v>
      </c>
    </row>
    <row r="23" spans="1:17" x14ac:dyDescent="0.3">
      <c r="A23">
        <v>1494326</v>
      </c>
      <c r="B23" t="s">
        <v>1062</v>
      </c>
      <c r="C23" t="s">
        <v>7645</v>
      </c>
      <c r="D23" t="s">
        <v>1063</v>
      </c>
      <c r="E23">
        <v>154624292</v>
      </c>
      <c r="F23" t="s">
        <v>223</v>
      </c>
      <c r="G23" t="str">
        <f t="shared" si="0"/>
        <v>2025eb1100073</v>
      </c>
      <c r="H23" t="s">
        <v>7666</v>
      </c>
      <c r="I23" t="s">
        <v>224</v>
      </c>
      <c r="K23" t="s">
        <v>7647</v>
      </c>
      <c r="M23" t="s">
        <v>7643</v>
      </c>
      <c r="N23" t="s">
        <v>3476</v>
      </c>
      <c r="P23">
        <v>40</v>
      </c>
      <c r="Q23">
        <v>15.5</v>
      </c>
    </row>
    <row r="24" spans="1:17" x14ac:dyDescent="0.3">
      <c r="A24">
        <v>1494326</v>
      </c>
      <c r="B24" t="s">
        <v>1062</v>
      </c>
      <c r="C24" t="s">
        <v>7645</v>
      </c>
      <c r="D24" t="s">
        <v>1063</v>
      </c>
      <c r="E24">
        <v>154624300</v>
      </c>
      <c r="F24" t="s">
        <v>751</v>
      </c>
      <c r="G24" t="str">
        <f t="shared" si="0"/>
        <v>2025eb1100250</v>
      </c>
      <c r="H24" t="s">
        <v>7667</v>
      </c>
      <c r="I24" t="s">
        <v>752</v>
      </c>
      <c r="K24" t="s">
        <v>7647</v>
      </c>
      <c r="M24" t="s">
        <v>7643</v>
      </c>
      <c r="N24" t="s">
        <v>3476</v>
      </c>
      <c r="P24">
        <v>40</v>
      </c>
      <c r="Q24">
        <v>3.5</v>
      </c>
    </row>
    <row r="25" spans="1:17" x14ac:dyDescent="0.3">
      <c r="A25">
        <v>1494326</v>
      </c>
      <c r="B25" t="s">
        <v>1062</v>
      </c>
      <c r="C25" t="s">
        <v>7645</v>
      </c>
      <c r="D25" t="s">
        <v>1063</v>
      </c>
      <c r="E25">
        <v>154624303</v>
      </c>
      <c r="F25" t="s">
        <v>757</v>
      </c>
      <c r="G25" t="str">
        <f t="shared" si="0"/>
        <v>2025eb1100252</v>
      </c>
      <c r="H25" t="s">
        <v>7668</v>
      </c>
      <c r="I25" t="s">
        <v>758</v>
      </c>
      <c r="K25" t="s">
        <v>7647</v>
      </c>
      <c r="M25" t="s">
        <v>7643</v>
      </c>
      <c r="N25" t="s">
        <v>3476</v>
      </c>
      <c r="P25">
        <v>40</v>
      </c>
      <c r="Q25">
        <v>14</v>
      </c>
    </row>
    <row r="26" spans="1:17" x14ac:dyDescent="0.3">
      <c r="A26">
        <v>1494326</v>
      </c>
      <c r="B26" t="s">
        <v>1062</v>
      </c>
      <c r="C26" t="s">
        <v>7645</v>
      </c>
      <c r="D26" t="s">
        <v>1063</v>
      </c>
      <c r="E26">
        <v>154624307</v>
      </c>
      <c r="F26" t="s">
        <v>904</v>
      </c>
      <c r="G26" t="str">
        <f t="shared" si="0"/>
        <v>2025eb1100302</v>
      </c>
      <c r="H26" t="s">
        <v>7669</v>
      </c>
      <c r="I26" t="s">
        <v>905</v>
      </c>
      <c r="K26" t="s">
        <v>7647</v>
      </c>
      <c r="M26" t="s">
        <v>7643</v>
      </c>
      <c r="N26" t="s">
        <v>3476</v>
      </c>
      <c r="P26">
        <v>40</v>
      </c>
      <c r="Q26">
        <v>6</v>
      </c>
    </row>
    <row r="27" spans="1:17" x14ac:dyDescent="0.3">
      <c r="A27">
        <v>1494326</v>
      </c>
      <c r="B27" t="s">
        <v>1062</v>
      </c>
      <c r="C27" t="s">
        <v>7645</v>
      </c>
      <c r="D27" t="s">
        <v>1063</v>
      </c>
      <c r="E27">
        <v>154624316</v>
      </c>
      <c r="F27" t="s">
        <v>28</v>
      </c>
      <c r="G27" t="str">
        <f t="shared" si="0"/>
        <v>2025eb1100008</v>
      </c>
      <c r="H27" t="s">
        <v>7670</v>
      </c>
      <c r="I27" t="s">
        <v>29</v>
      </c>
      <c r="K27" t="s">
        <v>7647</v>
      </c>
      <c r="M27" t="s">
        <v>7643</v>
      </c>
      <c r="N27" t="s">
        <v>3476</v>
      </c>
      <c r="P27">
        <v>40</v>
      </c>
      <c r="Q27">
        <v>2.25</v>
      </c>
    </row>
    <row r="28" spans="1:17" x14ac:dyDescent="0.3">
      <c r="A28">
        <v>1494326</v>
      </c>
      <c r="B28" t="s">
        <v>1062</v>
      </c>
      <c r="C28" t="s">
        <v>7645</v>
      </c>
      <c r="D28" t="s">
        <v>1063</v>
      </c>
      <c r="E28">
        <v>154624340</v>
      </c>
      <c r="F28" t="s">
        <v>265</v>
      </c>
      <c r="G28" t="str">
        <f t="shared" si="0"/>
        <v>2025eb1100087</v>
      </c>
      <c r="H28" t="s">
        <v>7671</v>
      </c>
      <c r="I28" t="s">
        <v>266</v>
      </c>
      <c r="K28" t="s">
        <v>7647</v>
      </c>
      <c r="M28" t="s">
        <v>7643</v>
      </c>
      <c r="N28" t="s">
        <v>3476</v>
      </c>
      <c r="P28">
        <v>40</v>
      </c>
      <c r="Q28">
        <v>1.5</v>
      </c>
    </row>
    <row r="29" spans="1:17" x14ac:dyDescent="0.3">
      <c r="A29">
        <v>1494326</v>
      </c>
      <c r="B29" t="s">
        <v>1062</v>
      </c>
      <c r="C29" t="s">
        <v>7645</v>
      </c>
      <c r="D29" t="s">
        <v>1063</v>
      </c>
      <c r="E29">
        <v>154624365</v>
      </c>
      <c r="F29" t="s">
        <v>670</v>
      </c>
      <c r="G29" t="str">
        <f t="shared" si="0"/>
        <v>2025eb1100223</v>
      </c>
      <c r="H29" t="s">
        <v>7672</v>
      </c>
      <c r="I29" t="s">
        <v>671</v>
      </c>
      <c r="K29" t="s">
        <v>7647</v>
      </c>
      <c r="M29" t="s">
        <v>7643</v>
      </c>
      <c r="N29" t="s">
        <v>3476</v>
      </c>
      <c r="P29">
        <v>40</v>
      </c>
      <c r="Q29">
        <v>25</v>
      </c>
    </row>
    <row r="30" spans="1:17" x14ac:dyDescent="0.3">
      <c r="A30">
        <v>1494326</v>
      </c>
      <c r="B30" t="s">
        <v>1062</v>
      </c>
      <c r="C30" t="s">
        <v>7645</v>
      </c>
      <c r="D30" t="s">
        <v>1063</v>
      </c>
      <c r="E30">
        <v>154624373</v>
      </c>
      <c r="F30" t="s">
        <v>178</v>
      </c>
      <c r="G30" t="str">
        <f t="shared" si="0"/>
        <v>2025eb1100058</v>
      </c>
      <c r="H30" t="s">
        <v>7673</v>
      </c>
      <c r="I30" t="s">
        <v>179</v>
      </c>
      <c r="K30" t="s">
        <v>7647</v>
      </c>
      <c r="M30" t="s">
        <v>7643</v>
      </c>
      <c r="N30" t="s">
        <v>3476</v>
      </c>
      <c r="P30">
        <v>40</v>
      </c>
      <c r="Q30">
        <v>23.5</v>
      </c>
    </row>
    <row r="31" spans="1:17" x14ac:dyDescent="0.3">
      <c r="A31">
        <v>1494326</v>
      </c>
      <c r="B31" t="s">
        <v>1062</v>
      </c>
      <c r="C31" t="s">
        <v>7645</v>
      </c>
      <c r="D31" t="s">
        <v>1063</v>
      </c>
      <c r="E31">
        <v>154624375</v>
      </c>
      <c r="F31" t="s">
        <v>961</v>
      </c>
      <c r="G31" t="str">
        <f t="shared" si="0"/>
        <v>2025eb1100321</v>
      </c>
      <c r="H31" t="s">
        <v>7674</v>
      </c>
      <c r="I31" t="s">
        <v>962</v>
      </c>
      <c r="K31" t="s">
        <v>7647</v>
      </c>
      <c r="M31" t="s">
        <v>7643</v>
      </c>
      <c r="N31" t="s">
        <v>3476</v>
      </c>
      <c r="P31">
        <v>40</v>
      </c>
      <c r="Q31">
        <v>6</v>
      </c>
    </row>
    <row r="32" spans="1:17" x14ac:dyDescent="0.3">
      <c r="A32">
        <v>1494326</v>
      </c>
      <c r="B32" t="s">
        <v>1062</v>
      </c>
      <c r="C32" t="s">
        <v>7645</v>
      </c>
      <c r="D32" t="s">
        <v>1063</v>
      </c>
      <c r="E32">
        <v>154624382</v>
      </c>
      <c r="F32" t="s">
        <v>550</v>
      </c>
      <c r="G32" t="str">
        <f t="shared" si="0"/>
        <v>2025eb1100182</v>
      </c>
      <c r="H32" t="s">
        <v>7675</v>
      </c>
      <c r="I32" t="s">
        <v>551</v>
      </c>
      <c r="K32" t="s">
        <v>7647</v>
      </c>
      <c r="M32" t="s">
        <v>7643</v>
      </c>
      <c r="N32" t="s">
        <v>3476</v>
      </c>
      <c r="P32">
        <v>40</v>
      </c>
      <c r="Q32">
        <v>5.5</v>
      </c>
    </row>
    <row r="33" spans="1:17" x14ac:dyDescent="0.3">
      <c r="A33">
        <v>1494326</v>
      </c>
      <c r="B33" t="s">
        <v>1062</v>
      </c>
      <c r="C33" t="s">
        <v>7645</v>
      </c>
      <c r="D33" t="s">
        <v>1063</v>
      </c>
      <c r="E33">
        <v>154624401</v>
      </c>
      <c r="F33" t="s">
        <v>295</v>
      </c>
      <c r="G33" t="str">
        <f t="shared" si="0"/>
        <v>2025eb1100097</v>
      </c>
      <c r="H33" t="s">
        <v>7676</v>
      </c>
      <c r="I33" t="s">
        <v>296</v>
      </c>
      <c r="K33" t="s">
        <v>7647</v>
      </c>
      <c r="M33" t="s">
        <v>7643</v>
      </c>
      <c r="N33" t="s">
        <v>3476</v>
      </c>
      <c r="P33">
        <v>40</v>
      </c>
      <c r="Q33">
        <v>13.5</v>
      </c>
    </row>
    <row r="34" spans="1:17" x14ac:dyDescent="0.3">
      <c r="A34">
        <v>1494326</v>
      </c>
      <c r="B34" t="s">
        <v>1062</v>
      </c>
      <c r="C34" t="s">
        <v>7645</v>
      </c>
      <c r="D34" t="s">
        <v>1063</v>
      </c>
      <c r="E34">
        <v>154624420</v>
      </c>
      <c r="F34" t="s">
        <v>181</v>
      </c>
      <c r="G34" t="str">
        <f t="shared" si="0"/>
        <v>2025eb1100059</v>
      </c>
      <c r="H34" t="s">
        <v>7677</v>
      </c>
      <c r="I34" t="s">
        <v>182</v>
      </c>
      <c r="K34" t="s">
        <v>7647</v>
      </c>
      <c r="M34" t="s">
        <v>7643</v>
      </c>
      <c r="N34" t="s">
        <v>3476</v>
      </c>
      <c r="P34">
        <v>40</v>
      </c>
      <c r="Q34">
        <v>8.5</v>
      </c>
    </row>
    <row r="35" spans="1:17" x14ac:dyDescent="0.3">
      <c r="A35">
        <v>1494326</v>
      </c>
      <c r="B35" t="s">
        <v>1062</v>
      </c>
      <c r="C35" t="s">
        <v>7645</v>
      </c>
      <c r="D35" t="s">
        <v>1063</v>
      </c>
      <c r="E35">
        <v>154624429</v>
      </c>
      <c r="F35" t="s">
        <v>22</v>
      </c>
      <c r="G35" t="str">
        <f t="shared" si="0"/>
        <v>2025eb1100006</v>
      </c>
      <c r="H35" t="s">
        <v>7678</v>
      </c>
      <c r="I35" t="s">
        <v>23</v>
      </c>
      <c r="K35" t="s">
        <v>7647</v>
      </c>
      <c r="M35" t="s">
        <v>7643</v>
      </c>
      <c r="N35" t="s">
        <v>3476</v>
      </c>
      <c r="P35">
        <v>40</v>
      </c>
      <c r="Q35">
        <v>19.5</v>
      </c>
    </row>
    <row r="36" spans="1:17" x14ac:dyDescent="0.3">
      <c r="A36">
        <v>1494326</v>
      </c>
      <c r="B36" t="s">
        <v>1062</v>
      </c>
      <c r="C36" t="s">
        <v>7645</v>
      </c>
      <c r="D36" t="s">
        <v>1063</v>
      </c>
      <c r="E36">
        <v>154624430</v>
      </c>
      <c r="F36" t="s">
        <v>310</v>
      </c>
      <c r="G36" t="str">
        <f t="shared" si="0"/>
        <v>2025eb1100102</v>
      </c>
      <c r="H36" t="s">
        <v>7679</v>
      </c>
      <c r="I36" t="s">
        <v>311</v>
      </c>
      <c r="K36" t="s">
        <v>7647</v>
      </c>
      <c r="M36" t="s">
        <v>7643</v>
      </c>
      <c r="N36" t="s">
        <v>3476</v>
      </c>
      <c r="P36">
        <v>40</v>
      </c>
      <c r="Q36">
        <v>0</v>
      </c>
    </row>
    <row r="37" spans="1:17" x14ac:dyDescent="0.3">
      <c r="A37">
        <v>1494326</v>
      </c>
      <c r="B37" t="s">
        <v>1062</v>
      </c>
      <c r="C37" t="s">
        <v>7645</v>
      </c>
      <c r="D37" t="s">
        <v>1063</v>
      </c>
      <c r="E37">
        <v>154624437</v>
      </c>
      <c r="F37" t="s">
        <v>424</v>
      </c>
      <c r="G37" t="str">
        <f t="shared" si="0"/>
        <v>2025eb1100140</v>
      </c>
      <c r="H37" t="s">
        <v>7680</v>
      </c>
      <c r="I37" t="s">
        <v>425</v>
      </c>
      <c r="K37" t="s">
        <v>7647</v>
      </c>
      <c r="M37" t="s">
        <v>7643</v>
      </c>
      <c r="N37" t="s">
        <v>3476</v>
      </c>
      <c r="P37">
        <v>40</v>
      </c>
      <c r="Q37">
        <v>23</v>
      </c>
    </row>
    <row r="38" spans="1:17" x14ac:dyDescent="0.3">
      <c r="A38">
        <v>1494326</v>
      </c>
      <c r="B38" t="s">
        <v>1062</v>
      </c>
      <c r="C38" t="s">
        <v>7645</v>
      </c>
      <c r="D38" t="s">
        <v>1063</v>
      </c>
      <c r="E38">
        <v>154624440</v>
      </c>
      <c r="F38" t="s">
        <v>685</v>
      </c>
      <c r="G38" t="str">
        <f t="shared" si="0"/>
        <v>2025eb1100228</v>
      </c>
      <c r="H38" t="s">
        <v>7681</v>
      </c>
      <c r="I38" t="s">
        <v>686</v>
      </c>
      <c r="K38" t="s">
        <v>7647</v>
      </c>
      <c r="M38" t="s">
        <v>7643</v>
      </c>
      <c r="N38" t="s">
        <v>3476</v>
      </c>
      <c r="P38">
        <v>40</v>
      </c>
      <c r="Q38">
        <v>18</v>
      </c>
    </row>
    <row r="39" spans="1:17" x14ac:dyDescent="0.3">
      <c r="A39">
        <v>1494326</v>
      </c>
      <c r="B39" t="s">
        <v>1062</v>
      </c>
      <c r="C39" t="s">
        <v>7645</v>
      </c>
      <c r="D39" t="s">
        <v>1063</v>
      </c>
      <c r="E39">
        <v>154624442</v>
      </c>
      <c r="F39" t="s">
        <v>394</v>
      </c>
      <c r="G39" t="str">
        <f t="shared" si="0"/>
        <v>2025eb1100130</v>
      </c>
      <c r="H39" t="s">
        <v>7682</v>
      </c>
      <c r="I39" t="s">
        <v>395</v>
      </c>
      <c r="K39" t="s">
        <v>7647</v>
      </c>
      <c r="M39" t="s">
        <v>7643</v>
      </c>
      <c r="N39" t="s">
        <v>3476</v>
      </c>
      <c r="P39">
        <v>40</v>
      </c>
      <c r="Q39">
        <v>31</v>
      </c>
    </row>
    <row r="40" spans="1:17" x14ac:dyDescent="0.3">
      <c r="A40">
        <v>1494326</v>
      </c>
      <c r="B40" t="s">
        <v>1062</v>
      </c>
      <c r="C40" t="s">
        <v>7645</v>
      </c>
      <c r="D40" t="s">
        <v>1063</v>
      </c>
      <c r="E40">
        <v>154624455</v>
      </c>
      <c r="F40" t="s">
        <v>433</v>
      </c>
      <c r="G40" t="str">
        <f t="shared" si="0"/>
        <v>2025eb1100143</v>
      </c>
      <c r="H40" t="s">
        <v>7683</v>
      </c>
      <c r="I40" t="s">
        <v>434</v>
      </c>
      <c r="K40" t="s">
        <v>7647</v>
      </c>
      <c r="M40" t="s">
        <v>7643</v>
      </c>
      <c r="N40" t="s">
        <v>3476</v>
      </c>
      <c r="P40">
        <v>40</v>
      </c>
      <c r="Q40">
        <v>15.5</v>
      </c>
    </row>
    <row r="41" spans="1:17" x14ac:dyDescent="0.3">
      <c r="A41">
        <v>1494326</v>
      </c>
      <c r="B41" t="s">
        <v>1062</v>
      </c>
      <c r="C41" t="s">
        <v>7645</v>
      </c>
      <c r="D41" t="s">
        <v>1063</v>
      </c>
      <c r="E41">
        <v>154624467</v>
      </c>
      <c r="F41" t="s">
        <v>379</v>
      </c>
      <c r="G41" t="str">
        <f t="shared" si="0"/>
        <v>2025eb1100125</v>
      </c>
      <c r="H41" t="s">
        <v>7684</v>
      </c>
      <c r="I41" t="s">
        <v>380</v>
      </c>
      <c r="K41" t="s">
        <v>7647</v>
      </c>
      <c r="M41" t="s">
        <v>7643</v>
      </c>
      <c r="N41" t="s">
        <v>3476</v>
      </c>
      <c r="P41">
        <v>40</v>
      </c>
      <c r="Q41">
        <v>10</v>
      </c>
    </row>
    <row r="42" spans="1:17" x14ac:dyDescent="0.3">
      <c r="A42">
        <v>1494326</v>
      </c>
      <c r="B42" t="s">
        <v>1062</v>
      </c>
      <c r="C42" t="s">
        <v>7645</v>
      </c>
      <c r="D42" t="s">
        <v>1063</v>
      </c>
      <c r="E42">
        <v>154624471</v>
      </c>
      <c r="F42" t="s">
        <v>415</v>
      </c>
      <c r="G42" t="str">
        <f t="shared" si="0"/>
        <v>2025eb1100137</v>
      </c>
      <c r="H42" t="s">
        <v>7685</v>
      </c>
      <c r="I42" t="s">
        <v>416</v>
      </c>
      <c r="K42" t="s">
        <v>7647</v>
      </c>
      <c r="M42" t="s">
        <v>7643</v>
      </c>
      <c r="N42" t="s">
        <v>3476</v>
      </c>
      <c r="P42">
        <v>40</v>
      </c>
      <c r="Q42">
        <v>32.5</v>
      </c>
    </row>
    <row r="43" spans="1:17" x14ac:dyDescent="0.3">
      <c r="A43">
        <v>1494326</v>
      </c>
      <c r="B43" t="s">
        <v>1062</v>
      </c>
      <c r="C43" t="s">
        <v>7645</v>
      </c>
      <c r="D43" t="s">
        <v>1063</v>
      </c>
      <c r="E43">
        <v>154624476</v>
      </c>
      <c r="F43" t="s">
        <v>193</v>
      </c>
      <c r="G43" t="str">
        <f t="shared" si="0"/>
        <v>2025eb1100063</v>
      </c>
      <c r="H43" t="s">
        <v>7686</v>
      </c>
      <c r="I43" t="s">
        <v>194</v>
      </c>
      <c r="K43" t="s">
        <v>7647</v>
      </c>
      <c r="M43" t="s">
        <v>7643</v>
      </c>
      <c r="N43" t="s">
        <v>3476</v>
      </c>
      <c r="P43">
        <v>40</v>
      </c>
      <c r="Q43">
        <v>2.5</v>
      </c>
    </row>
    <row r="44" spans="1:17" x14ac:dyDescent="0.3">
      <c r="A44">
        <v>1494326</v>
      </c>
      <c r="B44" t="s">
        <v>1062</v>
      </c>
      <c r="C44" t="s">
        <v>7645</v>
      </c>
      <c r="D44" t="s">
        <v>1063</v>
      </c>
      <c r="E44">
        <v>154624490</v>
      </c>
      <c r="F44" t="s">
        <v>598</v>
      </c>
      <c r="G44" t="str">
        <f t="shared" si="0"/>
        <v>2025eb1100198</v>
      </c>
      <c r="H44" t="s">
        <v>7687</v>
      </c>
      <c r="I44" t="s">
        <v>599</v>
      </c>
      <c r="K44" t="s">
        <v>7647</v>
      </c>
      <c r="M44" t="s">
        <v>7643</v>
      </c>
      <c r="N44" t="s">
        <v>3476</v>
      </c>
      <c r="P44">
        <v>40</v>
      </c>
      <c r="Q44">
        <v>14.5</v>
      </c>
    </row>
    <row r="45" spans="1:17" x14ac:dyDescent="0.3">
      <c r="A45">
        <v>1494326</v>
      </c>
      <c r="B45" t="s">
        <v>1062</v>
      </c>
      <c r="C45" t="s">
        <v>7645</v>
      </c>
      <c r="D45" t="s">
        <v>1063</v>
      </c>
      <c r="E45">
        <v>154624506</v>
      </c>
      <c r="F45" t="s">
        <v>895</v>
      </c>
      <c r="G45" t="str">
        <f t="shared" si="0"/>
        <v>2025eb1100298</v>
      </c>
      <c r="H45" t="s">
        <v>7688</v>
      </c>
      <c r="I45" t="s">
        <v>896</v>
      </c>
      <c r="K45" t="s">
        <v>7647</v>
      </c>
      <c r="M45" t="s">
        <v>7643</v>
      </c>
      <c r="N45" t="s">
        <v>3476</v>
      </c>
      <c r="P45">
        <v>40</v>
      </c>
      <c r="Q45">
        <v>0.5</v>
      </c>
    </row>
    <row r="46" spans="1:17" x14ac:dyDescent="0.3">
      <c r="A46">
        <v>1494326</v>
      </c>
      <c r="B46" t="s">
        <v>1062</v>
      </c>
      <c r="C46" t="s">
        <v>7645</v>
      </c>
      <c r="D46" t="s">
        <v>1063</v>
      </c>
      <c r="E46">
        <v>154624514</v>
      </c>
      <c r="F46" t="s">
        <v>184</v>
      </c>
      <c r="G46" t="str">
        <f t="shared" si="0"/>
        <v>2025eb1100060</v>
      </c>
      <c r="H46" t="s">
        <v>7689</v>
      </c>
      <c r="I46" t="s">
        <v>185</v>
      </c>
      <c r="K46" t="s">
        <v>7647</v>
      </c>
      <c r="M46" t="s">
        <v>7643</v>
      </c>
      <c r="N46" t="s">
        <v>3476</v>
      </c>
      <c r="P46">
        <v>40</v>
      </c>
      <c r="Q46">
        <v>33.5</v>
      </c>
    </row>
    <row r="47" spans="1:17" x14ac:dyDescent="0.3">
      <c r="A47">
        <v>1494326</v>
      </c>
      <c r="B47" t="s">
        <v>1062</v>
      </c>
      <c r="C47" t="s">
        <v>7645</v>
      </c>
      <c r="D47" t="s">
        <v>1063</v>
      </c>
      <c r="E47">
        <v>154624555</v>
      </c>
      <c r="F47" t="s">
        <v>973</v>
      </c>
      <c r="G47" t="str">
        <f t="shared" si="0"/>
        <v>2025eb1100325</v>
      </c>
      <c r="H47" t="s">
        <v>7690</v>
      </c>
      <c r="I47" t="s">
        <v>974</v>
      </c>
      <c r="K47" t="s">
        <v>7647</v>
      </c>
      <c r="M47" t="s">
        <v>7643</v>
      </c>
      <c r="N47" t="s">
        <v>3476</v>
      </c>
      <c r="P47">
        <v>40</v>
      </c>
      <c r="Q47">
        <v>22</v>
      </c>
    </row>
    <row r="48" spans="1:17" x14ac:dyDescent="0.3">
      <c r="A48">
        <v>1494326</v>
      </c>
      <c r="B48" t="s">
        <v>1062</v>
      </c>
      <c r="C48" t="s">
        <v>7645</v>
      </c>
      <c r="D48" t="s">
        <v>1063</v>
      </c>
      <c r="E48">
        <v>154624637</v>
      </c>
      <c r="F48" t="s">
        <v>100</v>
      </c>
      <c r="G48" t="str">
        <f t="shared" si="0"/>
        <v>2025eb1100032</v>
      </c>
      <c r="H48" t="s">
        <v>7691</v>
      </c>
      <c r="I48" t="s">
        <v>101</v>
      </c>
      <c r="K48" t="s">
        <v>7647</v>
      </c>
      <c r="M48" t="s">
        <v>7643</v>
      </c>
      <c r="N48" t="s">
        <v>3476</v>
      </c>
      <c r="P48">
        <v>40</v>
      </c>
      <c r="Q48">
        <v>1</v>
      </c>
    </row>
    <row r="49" spans="1:17" x14ac:dyDescent="0.3">
      <c r="A49">
        <v>1494326</v>
      </c>
      <c r="B49" t="s">
        <v>1062</v>
      </c>
      <c r="C49" t="s">
        <v>7645</v>
      </c>
      <c r="D49" t="s">
        <v>1063</v>
      </c>
      <c r="E49">
        <v>154625790</v>
      </c>
      <c r="F49" t="s">
        <v>454</v>
      </c>
      <c r="G49" t="str">
        <f t="shared" si="0"/>
        <v>2025eb1100150</v>
      </c>
      <c r="H49" t="s">
        <v>7692</v>
      </c>
      <c r="I49" t="s">
        <v>455</v>
      </c>
      <c r="K49" t="s">
        <v>7647</v>
      </c>
      <c r="M49" t="s">
        <v>7643</v>
      </c>
      <c r="N49" t="s">
        <v>3476</v>
      </c>
      <c r="P49">
        <v>40</v>
      </c>
      <c r="Q49">
        <v>27</v>
      </c>
    </row>
    <row r="50" spans="1:17" x14ac:dyDescent="0.3">
      <c r="A50">
        <v>1494326</v>
      </c>
      <c r="B50" t="s">
        <v>1062</v>
      </c>
      <c r="C50" t="s">
        <v>7645</v>
      </c>
      <c r="D50" t="s">
        <v>1063</v>
      </c>
      <c r="E50">
        <v>154627657</v>
      </c>
      <c r="F50" t="s">
        <v>844</v>
      </c>
      <c r="G50" t="str">
        <f t="shared" si="0"/>
        <v>2025eb1100281</v>
      </c>
      <c r="H50" t="s">
        <v>7693</v>
      </c>
      <c r="I50" t="s">
        <v>845</v>
      </c>
      <c r="K50" t="s">
        <v>7647</v>
      </c>
      <c r="M50" t="s">
        <v>7643</v>
      </c>
      <c r="N50" t="s">
        <v>3476</v>
      </c>
      <c r="P50">
        <v>40</v>
      </c>
      <c r="Q50">
        <v>2</v>
      </c>
    </row>
    <row r="51" spans="1:17" x14ac:dyDescent="0.3">
      <c r="A51">
        <v>1494327</v>
      </c>
      <c r="B51" t="s">
        <v>1220</v>
      </c>
      <c r="C51" t="s">
        <v>7645</v>
      </c>
      <c r="D51" t="s">
        <v>1063</v>
      </c>
      <c r="E51">
        <v>154624059</v>
      </c>
      <c r="F51" t="s">
        <v>403</v>
      </c>
      <c r="G51" t="str">
        <f t="shared" si="0"/>
        <v>2025eb1100133</v>
      </c>
      <c r="H51" t="s">
        <v>7694</v>
      </c>
      <c r="I51" t="s">
        <v>404</v>
      </c>
      <c r="K51" t="s">
        <v>7647</v>
      </c>
      <c r="M51" t="s">
        <v>7643</v>
      </c>
      <c r="N51" t="s">
        <v>3476</v>
      </c>
      <c r="P51">
        <v>40</v>
      </c>
      <c r="Q51">
        <v>37</v>
      </c>
    </row>
    <row r="52" spans="1:17" x14ac:dyDescent="0.3">
      <c r="A52">
        <v>1494327</v>
      </c>
      <c r="B52" t="s">
        <v>1220</v>
      </c>
      <c r="C52" t="s">
        <v>7645</v>
      </c>
      <c r="D52" t="s">
        <v>1063</v>
      </c>
      <c r="E52">
        <v>154624060</v>
      </c>
      <c r="F52" t="s">
        <v>241</v>
      </c>
      <c r="G52" t="str">
        <f t="shared" si="0"/>
        <v>2025eb1100079</v>
      </c>
      <c r="H52" t="s">
        <v>7695</v>
      </c>
      <c r="I52" t="s">
        <v>242</v>
      </c>
      <c r="K52" t="s">
        <v>7647</v>
      </c>
      <c r="M52" t="s">
        <v>7643</v>
      </c>
      <c r="N52" t="s">
        <v>3476</v>
      </c>
      <c r="P52">
        <v>40</v>
      </c>
      <c r="Q52">
        <v>5.5</v>
      </c>
    </row>
    <row r="53" spans="1:17" x14ac:dyDescent="0.3">
      <c r="A53">
        <v>1494330</v>
      </c>
      <c r="B53" t="s">
        <v>1592</v>
      </c>
      <c r="C53" t="s">
        <v>7696</v>
      </c>
      <c r="D53" t="s">
        <v>1593</v>
      </c>
      <c r="E53">
        <v>154623938</v>
      </c>
      <c r="F53" t="s">
        <v>3439</v>
      </c>
      <c r="G53" t="str">
        <f t="shared" si="0"/>
        <v>2025em1100504</v>
      </c>
      <c r="H53" t="s">
        <v>7697</v>
      </c>
      <c r="I53" t="s">
        <v>3440</v>
      </c>
      <c r="K53" t="s">
        <v>7642</v>
      </c>
      <c r="M53" t="s">
        <v>7643</v>
      </c>
      <c r="N53" t="s">
        <v>3476</v>
      </c>
      <c r="P53">
        <v>35</v>
      </c>
      <c r="Q53">
        <v>12</v>
      </c>
    </row>
    <row r="54" spans="1:17" x14ac:dyDescent="0.3">
      <c r="A54">
        <v>1494330</v>
      </c>
      <c r="B54" t="s">
        <v>1592</v>
      </c>
      <c r="C54" t="s">
        <v>7696</v>
      </c>
      <c r="D54" t="s">
        <v>1593</v>
      </c>
      <c r="E54">
        <v>154623939</v>
      </c>
      <c r="F54" t="s">
        <v>3416</v>
      </c>
      <c r="G54" t="str">
        <f t="shared" si="0"/>
        <v>2025em1100498</v>
      </c>
      <c r="H54" t="s">
        <v>7698</v>
      </c>
      <c r="I54" t="s">
        <v>3417</v>
      </c>
      <c r="K54" t="s">
        <v>7642</v>
      </c>
      <c r="M54" t="s">
        <v>7643</v>
      </c>
      <c r="N54" t="s">
        <v>3476</v>
      </c>
      <c r="P54">
        <v>35</v>
      </c>
      <c r="Q54">
        <v>20.5</v>
      </c>
    </row>
    <row r="55" spans="1:17" x14ac:dyDescent="0.3">
      <c r="A55">
        <v>1494330</v>
      </c>
      <c r="B55" t="s">
        <v>1592</v>
      </c>
      <c r="C55" t="s">
        <v>7696</v>
      </c>
      <c r="D55" t="s">
        <v>1593</v>
      </c>
      <c r="E55">
        <v>154623949</v>
      </c>
      <c r="F55" t="s">
        <v>3275</v>
      </c>
      <c r="G55" t="str">
        <f t="shared" si="0"/>
        <v>2025em1100464</v>
      </c>
      <c r="H55" t="s">
        <v>7699</v>
      </c>
      <c r="I55" t="s">
        <v>3276</v>
      </c>
      <c r="K55" t="s">
        <v>7642</v>
      </c>
      <c r="M55" t="s">
        <v>7643</v>
      </c>
      <c r="N55" t="s">
        <v>3476</v>
      </c>
      <c r="P55">
        <v>35</v>
      </c>
      <c r="Q55">
        <v>1.5</v>
      </c>
    </row>
    <row r="56" spans="1:17" x14ac:dyDescent="0.3">
      <c r="A56">
        <v>1494330</v>
      </c>
      <c r="B56" t="s">
        <v>1592</v>
      </c>
      <c r="C56" t="s">
        <v>7696</v>
      </c>
      <c r="D56" t="s">
        <v>1593</v>
      </c>
      <c r="E56">
        <v>154623970</v>
      </c>
      <c r="F56" t="s">
        <v>2913</v>
      </c>
      <c r="G56" t="str">
        <f t="shared" si="0"/>
        <v>2025em1100342</v>
      </c>
      <c r="H56" t="s">
        <v>7700</v>
      </c>
      <c r="I56" t="s">
        <v>2914</v>
      </c>
      <c r="K56" t="s">
        <v>7642</v>
      </c>
      <c r="M56" t="s">
        <v>7643</v>
      </c>
      <c r="N56" t="s">
        <v>3476</v>
      </c>
      <c r="P56">
        <v>35</v>
      </c>
      <c r="Q56">
        <v>16</v>
      </c>
    </row>
    <row r="57" spans="1:17" x14ac:dyDescent="0.3">
      <c r="A57">
        <v>1494330</v>
      </c>
      <c r="B57" t="s">
        <v>1592</v>
      </c>
      <c r="C57" t="s">
        <v>7696</v>
      </c>
      <c r="D57" t="s">
        <v>1593</v>
      </c>
      <c r="E57">
        <v>154623973</v>
      </c>
      <c r="F57" t="s">
        <v>2867</v>
      </c>
      <c r="G57" t="str">
        <f t="shared" si="0"/>
        <v>2025em1100334</v>
      </c>
      <c r="H57" t="s">
        <v>7701</v>
      </c>
      <c r="I57" t="s">
        <v>2868</v>
      </c>
      <c r="K57" t="s">
        <v>7642</v>
      </c>
      <c r="M57" t="s">
        <v>7643</v>
      </c>
      <c r="N57" t="s">
        <v>3476</v>
      </c>
      <c r="P57">
        <v>35</v>
      </c>
      <c r="Q57">
        <v>20</v>
      </c>
    </row>
    <row r="58" spans="1:17" x14ac:dyDescent="0.3">
      <c r="A58">
        <v>1494330</v>
      </c>
      <c r="B58" t="s">
        <v>1592</v>
      </c>
      <c r="C58" t="s">
        <v>7696</v>
      </c>
      <c r="D58" t="s">
        <v>1593</v>
      </c>
      <c r="E58">
        <v>154623988</v>
      </c>
      <c r="F58" t="s">
        <v>2612</v>
      </c>
      <c r="G58" t="str">
        <f t="shared" si="0"/>
        <v>2025em1100266</v>
      </c>
      <c r="H58" t="s">
        <v>7702</v>
      </c>
      <c r="I58" t="s">
        <v>2613</v>
      </c>
      <c r="K58" t="s">
        <v>7642</v>
      </c>
      <c r="M58" t="s">
        <v>7643</v>
      </c>
      <c r="N58" t="s">
        <v>3476</v>
      </c>
      <c r="P58">
        <v>35</v>
      </c>
      <c r="Q58">
        <v>23</v>
      </c>
    </row>
    <row r="59" spans="1:17" x14ac:dyDescent="0.3">
      <c r="A59">
        <v>1494330</v>
      </c>
      <c r="B59" t="s">
        <v>1592</v>
      </c>
      <c r="C59" t="s">
        <v>7696</v>
      </c>
      <c r="D59" t="s">
        <v>1593</v>
      </c>
      <c r="E59">
        <v>154623996</v>
      </c>
      <c r="F59" t="s">
        <v>2533</v>
      </c>
      <c r="G59" t="str">
        <f t="shared" si="0"/>
        <v>2025em1100252</v>
      </c>
      <c r="H59" t="s">
        <v>7703</v>
      </c>
      <c r="I59" t="s">
        <v>2534</v>
      </c>
      <c r="K59" t="s">
        <v>7642</v>
      </c>
      <c r="M59" t="s">
        <v>7643</v>
      </c>
      <c r="N59" t="s">
        <v>3476</v>
      </c>
      <c r="P59">
        <v>35</v>
      </c>
      <c r="Q59">
        <v>18.5</v>
      </c>
    </row>
    <row r="60" spans="1:17" x14ac:dyDescent="0.3">
      <c r="A60">
        <v>1494330</v>
      </c>
      <c r="B60" t="s">
        <v>1592</v>
      </c>
      <c r="C60" t="s">
        <v>7696</v>
      </c>
      <c r="D60" t="s">
        <v>1593</v>
      </c>
      <c r="E60">
        <v>154623999</v>
      </c>
      <c r="F60" t="s">
        <v>2493</v>
      </c>
      <c r="G60" t="str">
        <f t="shared" si="0"/>
        <v>2025em1100241</v>
      </c>
      <c r="H60" t="s">
        <v>7704</v>
      </c>
      <c r="I60" t="s">
        <v>2494</v>
      </c>
      <c r="K60" t="s">
        <v>7642</v>
      </c>
      <c r="M60" t="s">
        <v>7643</v>
      </c>
      <c r="N60" t="s">
        <v>3476</v>
      </c>
      <c r="P60">
        <v>35</v>
      </c>
      <c r="Q60">
        <v>22.5</v>
      </c>
    </row>
    <row r="61" spans="1:17" x14ac:dyDescent="0.3">
      <c r="A61">
        <v>1494330</v>
      </c>
      <c r="B61" t="s">
        <v>1592</v>
      </c>
      <c r="C61" t="s">
        <v>7696</v>
      </c>
      <c r="D61" t="s">
        <v>1593</v>
      </c>
      <c r="E61">
        <v>154624006</v>
      </c>
      <c r="F61" t="s">
        <v>2372</v>
      </c>
      <c r="G61" t="str">
        <f t="shared" si="0"/>
        <v>2025em1100198</v>
      </c>
      <c r="H61" t="s">
        <v>7705</v>
      </c>
      <c r="I61" t="s">
        <v>2373</v>
      </c>
      <c r="K61" t="s">
        <v>7642</v>
      </c>
      <c r="M61" t="s">
        <v>7643</v>
      </c>
      <c r="N61" t="s">
        <v>3476</v>
      </c>
      <c r="P61">
        <v>35</v>
      </c>
      <c r="Q61">
        <v>26</v>
      </c>
    </row>
    <row r="62" spans="1:17" x14ac:dyDescent="0.3">
      <c r="A62">
        <v>1494330</v>
      </c>
      <c r="B62" t="s">
        <v>1592</v>
      </c>
      <c r="C62" t="s">
        <v>7696</v>
      </c>
      <c r="D62" t="s">
        <v>1593</v>
      </c>
      <c r="E62">
        <v>154624008</v>
      </c>
      <c r="F62" t="s">
        <v>2351</v>
      </c>
      <c r="G62" t="str">
        <f t="shared" si="0"/>
        <v>2025em1100194</v>
      </c>
      <c r="H62" t="s">
        <v>7706</v>
      </c>
      <c r="I62" t="s">
        <v>2352</v>
      </c>
      <c r="K62" t="s">
        <v>7642</v>
      </c>
      <c r="M62" t="s">
        <v>7643</v>
      </c>
      <c r="N62" t="s">
        <v>3476</v>
      </c>
      <c r="P62">
        <v>35</v>
      </c>
      <c r="Q62">
        <v>9</v>
      </c>
    </row>
    <row r="63" spans="1:17" x14ac:dyDescent="0.3">
      <c r="A63">
        <v>1494330</v>
      </c>
      <c r="B63" t="s">
        <v>1592</v>
      </c>
      <c r="C63" t="s">
        <v>7696</v>
      </c>
      <c r="D63" t="s">
        <v>1593</v>
      </c>
      <c r="E63">
        <v>154624023</v>
      </c>
      <c r="F63" t="s">
        <v>2044</v>
      </c>
      <c r="G63" t="str">
        <f t="shared" si="0"/>
        <v>2025em1100113</v>
      </c>
      <c r="H63" t="s">
        <v>7707</v>
      </c>
      <c r="I63" t="s">
        <v>2045</v>
      </c>
      <c r="K63" t="s">
        <v>7642</v>
      </c>
      <c r="M63" t="s">
        <v>7643</v>
      </c>
      <c r="N63" t="s">
        <v>3476</v>
      </c>
      <c r="P63">
        <v>35</v>
      </c>
      <c r="Q63">
        <v>29</v>
      </c>
    </row>
    <row r="64" spans="1:17" x14ac:dyDescent="0.3">
      <c r="A64">
        <v>1494330</v>
      </c>
      <c r="B64" t="s">
        <v>1592</v>
      </c>
      <c r="C64" t="s">
        <v>7696</v>
      </c>
      <c r="D64" t="s">
        <v>1593</v>
      </c>
      <c r="E64">
        <v>154624030</v>
      </c>
      <c r="F64" t="s">
        <v>1976</v>
      </c>
      <c r="G64" t="str">
        <f t="shared" si="0"/>
        <v>2025em1100098</v>
      </c>
      <c r="H64" t="s">
        <v>7708</v>
      </c>
      <c r="I64" t="s">
        <v>1977</v>
      </c>
      <c r="K64" t="s">
        <v>7642</v>
      </c>
      <c r="M64" t="s">
        <v>7643</v>
      </c>
      <c r="N64" t="s">
        <v>3476</v>
      </c>
      <c r="P64">
        <v>35</v>
      </c>
      <c r="Q64">
        <v>12.5</v>
      </c>
    </row>
    <row r="65" spans="1:17" x14ac:dyDescent="0.3">
      <c r="A65">
        <v>1494330</v>
      </c>
      <c r="B65" t="s">
        <v>1592</v>
      </c>
      <c r="C65" t="s">
        <v>7696</v>
      </c>
      <c r="D65" t="s">
        <v>1593</v>
      </c>
      <c r="E65">
        <v>154624033</v>
      </c>
      <c r="F65" t="s">
        <v>1928</v>
      </c>
      <c r="G65" t="str">
        <f t="shared" si="0"/>
        <v>2025em1100087</v>
      </c>
      <c r="H65" t="s">
        <v>7709</v>
      </c>
      <c r="I65" t="s">
        <v>1929</v>
      </c>
      <c r="K65" t="s">
        <v>7642</v>
      </c>
      <c r="M65" t="s">
        <v>7643</v>
      </c>
      <c r="N65" t="s">
        <v>3476</v>
      </c>
      <c r="P65">
        <v>35</v>
      </c>
      <c r="Q65">
        <v>10</v>
      </c>
    </row>
    <row r="66" spans="1:17" x14ac:dyDescent="0.3">
      <c r="A66">
        <v>1494330</v>
      </c>
      <c r="B66" t="s">
        <v>1592</v>
      </c>
      <c r="C66" t="s">
        <v>7696</v>
      </c>
      <c r="D66" t="s">
        <v>1593</v>
      </c>
      <c r="E66">
        <v>154624040</v>
      </c>
      <c r="F66" t="s">
        <v>1872</v>
      </c>
      <c r="G66" t="str">
        <f t="shared" si="0"/>
        <v>2025em1100076</v>
      </c>
      <c r="H66" t="s">
        <v>7710</v>
      </c>
      <c r="I66" t="s">
        <v>1873</v>
      </c>
      <c r="K66" t="s">
        <v>7642</v>
      </c>
      <c r="M66" t="s">
        <v>7643</v>
      </c>
      <c r="N66" t="s">
        <v>3476</v>
      </c>
      <c r="P66">
        <v>35</v>
      </c>
      <c r="Q66">
        <v>15</v>
      </c>
    </row>
    <row r="67" spans="1:17" x14ac:dyDescent="0.3">
      <c r="A67">
        <v>1494330</v>
      </c>
      <c r="B67" t="s">
        <v>1592</v>
      </c>
      <c r="C67" t="s">
        <v>7696</v>
      </c>
      <c r="D67" t="s">
        <v>1593</v>
      </c>
      <c r="E67">
        <v>154624041</v>
      </c>
      <c r="F67" t="s">
        <v>1865</v>
      </c>
      <c r="G67" t="str">
        <f t="shared" ref="G67:G130" si="1">LEFT(F67,13)</f>
        <v>2025em1100075</v>
      </c>
      <c r="H67" t="s">
        <v>7711</v>
      </c>
      <c r="I67" t="s">
        <v>1866</v>
      </c>
      <c r="K67" t="s">
        <v>7642</v>
      </c>
      <c r="M67" t="s">
        <v>7643</v>
      </c>
      <c r="N67" t="s">
        <v>3476</v>
      </c>
      <c r="P67">
        <v>35</v>
      </c>
      <c r="Q67">
        <v>8.5</v>
      </c>
    </row>
    <row r="68" spans="1:17" x14ac:dyDescent="0.3">
      <c r="A68">
        <v>1494330</v>
      </c>
      <c r="B68" t="s">
        <v>1592</v>
      </c>
      <c r="C68" t="s">
        <v>7696</v>
      </c>
      <c r="D68" t="s">
        <v>1593</v>
      </c>
      <c r="E68">
        <v>154624042</v>
      </c>
      <c r="F68" t="s">
        <v>1851</v>
      </c>
      <c r="G68" t="str">
        <f t="shared" si="1"/>
        <v>2025em1100069</v>
      </c>
      <c r="H68" t="s">
        <v>7712</v>
      </c>
      <c r="I68" t="s">
        <v>1852</v>
      </c>
      <c r="K68" t="s">
        <v>7642</v>
      </c>
      <c r="M68" t="s">
        <v>7643</v>
      </c>
      <c r="N68" t="s">
        <v>3476</v>
      </c>
      <c r="P68">
        <v>35</v>
      </c>
      <c r="Q68">
        <v>19</v>
      </c>
    </row>
    <row r="69" spans="1:17" x14ac:dyDescent="0.3">
      <c r="A69">
        <v>1494330</v>
      </c>
      <c r="B69" t="s">
        <v>1592</v>
      </c>
      <c r="C69" t="s">
        <v>7696</v>
      </c>
      <c r="D69" t="s">
        <v>1593</v>
      </c>
      <c r="E69">
        <v>154624049</v>
      </c>
      <c r="F69" t="s">
        <v>1701</v>
      </c>
      <c r="G69" t="str">
        <f t="shared" si="1"/>
        <v>2025em1100030</v>
      </c>
      <c r="H69" t="s">
        <v>7713</v>
      </c>
      <c r="I69" t="s">
        <v>1702</v>
      </c>
      <c r="K69" t="s">
        <v>7642</v>
      </c>
      <c r="M69" t="s">
        <v>7643</v>
      </c>
      <c r="N69" t="s">
        <v>3476</v>
      </c>
      <c r="P69">
        <v>35</v>
      </c>
      <c r="Q69">
        <v>11.5</v>
      </c>
    </row>
    <row r="70" spans="1:17" x14ac:dyDescent="0.3">
      <c r="A70">
        <v>1494330</v>
      </c>
      <c r="B70" t="s">
        <v>1592</v>
      </c>
      <c r="C70" t="s">
        <v>7696</v>
      </c>
      <c r="D70" t="s">
        <v>1593</v>
      </c>
      <c r="E70">
        <v>154624050</v>
      </c>
      <c r="F70" t="s">
        <v>1694</v>
      </c>
      <c r="G70" t="str">
        <f t="shared" si="1"/>
        <v>2025em1100029</v>
      </c>
      <c r="H70" t="s">
        <v>7714</v>
      </c>
      <c r="I70" t="s">
        <v>1695</v>
      </c>
      <c r="K70" t="s">
        <v>7642</v>
      </c>
      <c r="M70" t="s">
        <v>7643</v>
      </c>
      <c r="N70" t="s">
        <v>3476</v>
      </c>
      <c r="P70">
        <v>35</v>
      </c>
      <c r="Q70">
        <v>23.5</v>
      </c>
    </row>
    <row r="71" spans="1:17" x14ac:dyDescent="0.3">
      <c r="A71">
        <v>1494330</v>
      </c>
      <c r="B71" t="s">
        <v>1592</v>
      </c>
      <c r="C71" t="s">
        <v>7696</v>
      </c>
      <c r="D71" t="s">
        <v>1593</v>
      </c>
      <c r="E71">
        <v>154624154</v>
      </c>
      <c r="F71" t="s">
        <v>2564</v>
      </c>
      <c r="G71" t="str">
        <f t="shared" si="1"/>
        <v>2025em1100258</v>
      </c>
      <c r="H71" t="s">
        <v>7715</v>
      </c>
      <c r="I71" t="s">
        <v>2565</v>
      </c>
      <c r="K71" t="s">
        <v>7642</v>
      </c>
      <c r="M71" t="s">
        <v>7643</v>
      </c>
      <c r="N71" t="s">
        <v>3476</v>
      </c>
      <c r="P71">
        <v>35</v>
      </c>
      <c r="Q71">
        <v>15.5</v>
      </c>
    </row>
    <row r="72" spans="1:17" x14ac:dyDescent="0.3">
      <c r="A72">
        <v>1494330</v>
      </c>
      <c r="B72" t="s">
        <v>1592</v>
      </c>
      <c r="C72" t="s">
        <v>7696</v>
      </c>
      <c r="D72" t="s">
        <v>1593</v>
      </c>
      <c r="E72">
        <v>154624162</v>
      </c>
      <c r="F72" t="s">
        <v>2088</v>
      </c>
      <c r="G72" t="str">
        <f t="shared" si="1"/>
        <v>2025em1100128</v>
      </c>
      <c r="H72" t="s">
        <v>7716</v>
      </c>
      <c r="I72" t="s">
        <v>2089</v>
      </c>
      <c r="K72" t="s">
        <v>7642</v>
      </c>
      <c r="M72" t="s">
        <v>7643</v>
      </c>
      <c r="N72" t="s">
        <v>3476</v>
      </c>
      <c r="P72">
        <v>35</v>
      </c>
      <c r="Q72">
        <v>7.5</v>
      </c>
    </row>
    <row r="73" spans="1:17" x14ac:dyDescent="0.3">
      <c r="A73">
        <v>1494330</v>
      </c>
      <c r="B73" t="s">
        <v>1592</v>
      </c>
      <c r="C73" t="s">
        <v>7696</v>
      </c>
      <c r="D73" t="s">
        <v>1593</v>
      </c>
      <c r="E73">
        <v>154624169</v>
      </c>
      <c r="F73" t="s">
        <v>3183</v>
      </c>
      <c r="G73" t="str">
        <f t="shared" si="1"/>
        <v>2025em1100425</v>
      </c>
      <c r="H73" t="s">
        <v>7717</v>
      </c>
      <c r="I73" t="s">
        <v>3184</v>
      </c>
      <c r="K73" t="s">
        <v>7642</v>
      </c>
      <c r="M73" t="s">
        <v>7643</v>
      </c>
      <c r="N73" t="s">
        <v>3476</v>
      </c>
      <c r="P73">
        <v>35</v>
      </c>
      <c r="Q73">
        <v>6</v>
      </c>
    </row>
    <row r="74" spans="1:17" x14ac:dyDescent="0.3">
      <c r="A74">
        <v>1494330</v>
      </c>
      <c r="B74" t="s">
        <v>1592</v>
      </c>
      <c r="C74" t="s">
        <v>7696</v>
      </c>
      <c r="D74" t="s">
        <v>1593</v>
      </c>
      <c r="E74">
        <v>154624172</v>
      </c>
      <c r="F74" t="s">
        <v>2423</v>
      </c>
      <c r="G74" t="str">
        <f t="shared" si="1"/>
        <v>2025em1100225</v>
      </c>
      <c r="H74" t="s">
        <v>7718</v>
      </c>
      <c r="I74" t="s">
        <v>2424</v>
      </c>
      <c r="K74" t="s">
        <v>7642</v>
      </c>
      <c r="M74" t="s">
        <v>7643</v>
      </c>
      <c r="N74" t="s">
        <v>3476</v>
      </c>
      <c r="P74">
        <v>35</v>
      </c>
      <c r="Q74">
        <v>10</v>
      </c>
    </row>
    <row r="75" spans="1:17" x14ac:dyDescent="0.3">
      <c r="A75">
        <v>1494330</v>
      </c>
      <c r="B75" t="s">
        <v>1592</v>
      </c>
      <c r="C75" t="s">
        <v>7696</v>
      </c>
      <c r="D75" t="s">
        <v>1593</v>
      </c>
      <c r="E75">
        <v>154624173</v>
      </c>
      <c r="F75" t="s">
        <v>1921</v>
      </c>
      <c r="G75" t="str">
        <f t="shared" si="1"/>
        <v>2025em1100086</v>
      </c>
      <c r="H75" t="s">
        <v>7719</v>
      </c>
      <c r="I75" t="s">
        <v>1922</v>
      </c>
      <c r="K75" t="s">
        <v>7642</v>
      </c>
      <c r="M75" t="s">
        <v>7643</v>
      </c>
      <c r="N75" t="s">
        <v>3476</v>
      </c>
      <c r="P75">
        <v>35</v>
      </c>
      <c r="Q75">
        <v>28.5</v>
      </c>
    </row>
    <row r="76" spans="1:17" x14ac:dyDescent="0.3">
      <c r="A76">
        <v>1494330</v>
      </c>
      <c r="B76" t="s">
        <v>1592</v>
      </c>
      <c r="C76" t="s">
        <v>7696</v>
      </c>
      <c r="D76" t="s">
        <v>1593</v>
      </c>
      <c r="E76">
        <v>154624187</v>
      </c>
      <c r="F76" t="s">
        <v>2410</v>
      </c>
      <c r="G76" t="str">
        <f t="shared" si="1"/>
        <v>2025em1100219</v>
      </c>
      <c r="H76" t="s">
        <v>7720</v>
      </c>
      <c r="I76" t="s">
        <v>2411</v>
      </c>
      <c r="K76" t="s">
        <v>7642</v>
      </c>
      <c r="M76" t="s">
        <v>7643</v>
      </c>
      <c r="N76" t="s">
        <v>3476</v>
      </c>
      <c r="P76">
        <v>35</v>
      </c>
      <c r="Q76">
        <v>26</v>
      </c>
    </row>
    <row r="77" spans="1:17" x14ac:dyDescent="0.3">
      <c r="A77">
        <v>1494330</v>
      </c>
      <c r="B77" t="s">
        <v>1592</v>
      </c>
      <c r="C77" t="s">
        <v>7696</v>
      </c>
      <c r="D77" t="s">
        <v>1593</v>
      </c>
      <c r="E77">
        <v>154624188</v>
      </c>
      <c r="F77" t="s">
        <v>2005</v>
      </c>
      <c r="G77" t="str">
        <f t="shared" si="1"/>
        <v>2025em1100102</v>
      </c>
      <c r="H77" t="s">
        <v>7721</v>
      </c>
      <c r="I77" t="s">
        <v>2006</v>
      </c>
      <c r="K77" t="s">
        <v>7642</v>
      </c>
      <c r="M77" t="s">
        <v>7643</v>
      </c>
      <c r="N77" t="s">
        <v>3476</v>
      </c>
      <c r="P77">
        <v>35</v>
      </c>
      <c r="Q77">
        <v>15</v>
      </c>
    </row>
    <row r="78" spans="1:17" x14ac:dyDescent="0.3">
      <c r="A78">
        <v>1494330</v>
      </c>
      <c r="B78" t="s">
        <v>1592</v>
      </c>
      <c r="C78" t="s">
        <v>7696</v>
      </c>
      <c r="D78" t="s">
        <v>1593</v>
      </c>
      <c r="E78">
        <v>154624197</v>
      </c>
      <c r="F78" t="s">
        <v>2116</v>
      </c>
      <c r="G78" t="str">
        <f t="shared" si="1"/>
        <v>2025em1100133</v>
      </c>
      <c r="H78" t="s">
        <v>7722</v>
      </c>
      <c r="I78" t="s">
        <v>2117</v>
      </c>
      <c r="K78" t="s">
        <v>7642</v>
      </c>
      <c r="M78" t="s">
        <v>7643</v>
      </c>
      <c r="N78" t="s">
        <v>3476</v>
      </c>
      <c r="P78">
        <v>35</v>
      </c>
      <c r="Q78">
        <v>22</v>
      </c>
    </row>
    <row r="79" spans="1:17" x14ac:dyDescent="0.3">
      <c r="A79">
        <v>1494330</v>
      </c>
      <c r="B79" t="s">
        <v>1592</v>
      </c>
      <c r="C79" t="s">
        <v>7696</v>
      </c>
      <c r="D79" t="s">
        <v>1593</v>
      </c>
      <c r="E79">
        <v>154624199</v>
      </c>
      <c r="F79" t="s">
        <v>3386</v>
      </c>
      <c r="G79" t="str">
        <f t="shared" si="1"/>
        <v>2025em1100490</v>
      </c>
      <c r="H79" t="s">
        <v>7723</v>
      </c>
      <c r="I79" t="s">
        <v>3387</v>
      </c>
      <c r="K79" t="s">
        <v>7642</v>
      </c>
      <c r="M79" t="s">
        <v>7643</v>
      </c>
      <c r="N79" t="s">
        <v>3476</v>
      </c>
      <c r="P79">
        <v>35</v>
      </c>
      <c r="Q79">
        <v>29.5</v>
      </c>
    </row>
    <row r="80" spans="1:17" x14ac:dyDescent="0.3">
      <c r="A80">
        <v>1494330</v>
      </c>
      <c r="B80" t="s">
        <v>1592</v>
      </c>
      <c r="C80" t="s">
        <v>7696</v>
      </c>
      <c r="D80" t="s">
        <v>1593</v>
      </c>
      <c r="E80">
        <v>154624202</v>
      </c>
      <c r="F80" t="s">
        <v>1996</v>
      </c>
      <c r="G80" t="str">
        <f t="shared" si="1"/>
        <v>2025em1100101</v>
      </c>
      <c r="H80" t="s">
        <v>7724</v>
      </c>
      <c r="I80" t="s">
        <v>1997</v>
      </c>
      <c r="K80" t="s">
        <v>7642</v>
      </c>
      <c r="M80" t="s">
        <v>7643</v>
      </c>
      <c r="N80" t="s">
        <v>3476</v>
      </c>
      <c r="P80">
        <v>35</v>
      </c>
      <c r="Q80">
        <v>10.5</v>
      </c>
    </row>
    <row r="81" spans="1:17" x14ac:dyDescent="0.3">
      <c r="A81">
        <v>1494330</v>
      </c>
      <c r="B81" t="s">
        <v>1592</v>
      </c>
      <c r="C81" t="s">
        <v>7696</v>
      </c>
      <c r="D81" t="s">
        <v>1593</v>
      </c>
      <c r="E81">
        <v>154624205</v>
      </c>
      <c r="F81" t="s">
        <v>1655</v>
      </c>
      <c r="G81" t="str">
        <f t="shared" si="1"/>
        <v>2025em1100016</v>
      </c>
      <c r="H81" t="s">
        <v>7725</v>
      </c>
      <c r="I81" t="s">
        <v>1656</v>
      </c>
      <c r="K81" t="s">
        <v>7642</v>
      </c>
      <c r="M81" t="s">
        <v>7643</v>
      </c>
      <c r="N81" t="s">
        <v>3476</v>
      </c>
      <c r="P81">
        <v>35</v>
      </c>
      <c r="Q81">
        <v>6</v>
      </c>
    </row>
    <row r="82" spans="1:17" x14ac:dyDescent="0.3">
      <c r="A82">
        <v>1494330</v>
      </c>
      <c r="B82" t="s">
        <v>1592</v>
      </c>
      <c r="C82" t="s">
        <v>7696</v>
      </c>
      <c r="D82" t="s">
        <v>1593</v>
      </c>
      <c r="E82">
        <v>154624211</v>
      </c>
      <c r="F82" t="s">
        <v>1915</v>
      </c>
      <c r="G82" t="str">
        <f t="shared" si="1"/>
        <v>2025em1100085</v>
      </c>
      <c r="H82" t="s">
        <v>7726</v>
      </c>
      <c r="I82" t="s">
        <v>1916</v>
      </c>
      <c r="K82" t="s">
        <v>7642</v>
      </c>
      <c r="M82" t="s">
        <v>7643</v>
      </c>
      <c r="N82" t="s">
        <v>3476</v>
      </c>
      <c r="P82">
        <v>35</v>
      </c>
      <c r="Q82">
        <v>26</v>
      </c>
    </row>
    <row r="83" spans="1:17" x14ac:dyDescent="0.3">
      <c r="A83">
        <v>1494330</v>
      </c>
      <c r="B83" t="s">
        <v>1592</v>
      </c>
      <c r="C83" t="s">
        <v>7696</v>
      </c>
      <c r="D83" t="s">
        <v>1593</v>
      </c>
      <c r="E83">
        <v>154624212</v>
      </c>
      <c r="F83" t="s">
        <v>2366</v>
      </c>
      <c r="G83" t="str">
        <f t="shared" si="1"/>
        <v>2025em1100196</v>
      </c>
      <c r="H83" t="s">
        <v>7727</v>
      </c>
      <c r="I83" t="s">
        <v>2367</v>
      </c>
      <c r="K83" t="s">
        <v>7642</v>
      </c>
      <c r="M83" t="s">
        <v>7643</v>
      </c>
      <c r="N83" t="s">
        <v>3476</v>
      </c>
      <c r="P83">
        <v>35</v>
      </c>
      <c r="Q83">
        <v>5.5</v>
      </c>
    </row>
    <row r="84" spans="1:17" x14ac:dyDescent="0.3">
      <c r="A84">
        <v>1494330</v>
      </c>
      <c r="B84" t="s">
        <v>1592</v>
      </c>
      <c r="C84" t="s">
        <v>7696</v>
      </c>
      <c r="D84" t="s">
        <v>1593</v>
      </c>
      <c r="E84">
        <v>154624213</v>
      </c>
      <c r="F84" t="s">
        <v>3238</v>
      </c>
      <c r="G84" t="str">
        <f t="shared" si="1"/>
        <v>2025em1100446</v>
      </c>
      <c r="H84" t="s">
        <v>7728</v>
      </c>
      <c r="I84" t="s">
        <v>3239</v>
      </c>
      <c r="K84" t="s">
        <v>7642</v>
      </c>
      <c r="M84" t="s">
        <v>7643</v>
      </c>
      <c r="N84" t="s">
        <v>3476</v>
      </c>
      <c r="P84">
        <v>35</v>
      </c>
      <c r="Q84">
        <v>23</v>
      </c>
    </row>
    <row r="85" spans="1:17" x14ac:dyDescent="0.3">
      <c r="A85">
        <v>1494330</v>
      </c>
      <c r="B85" t="s">
        <v>1592</v>
      </c>
      <c r="C85" t="s">
        <v>7696</v>
      </c>
      <c r="D85" t="s">
        <v>1593</v>
      </c>
      <c r="E85">
        <v>154624214</v>
      </c>
      <c r="F85" t="s">
        <v>2882</v>
      </c>
      <c r="G85" t="str">
        <f t="shared" si="1"/>
        <v>2025em1100336</v>
      </c>
      <c r="H85" t="s">
        <v>7729</v>
      </c>
      <c r="I85" t="s">
        <v>2883</v>
      </c>
      <c r="K85" t="s">
        <v>7642</v>
      </c>
      <c r="M85" t="s">
        <v>7643</v>
      </c>
      <c r="N85" t="s">
        <v>3476</v>
      </c>
      <c r="P85">
        <v>35</v>
      </c>
      <c r="Q85">
        <v>7</v>
      </c>
    </row>
    <row r="86" spans="1:17" x14ac:dyDescent="0.3">
      <c r="A86">
        <v>1494330</v>
      </c>
      <c r="B86" t="s">
        <v>1592</v>
      </c>
      <c r="C86" t="s">
        <v>7696</v>
      </c>
      <c r="D86" t="s">
        <v>1593</v>
      </c>
      <c r="E86">
        <v>154624215</v>
      </c>
      <c r="F86" t="s">
        <v>3216</v>
      </c>
      <c r="G86" t="str">
        <f t="shared" si="1"/>
        <v>2025em1100438</v>
      </c>
      <c r="H86" t="s">
        <v>7730</v>
      </c>
      <c r="I86" t="s">
        <v>3217</v>
      </c>
      <c r="K86" t="s">
        <v>7642</v>
      </c>
      <c r="M86" t="s">
        <v>7643</v>
      </c>
      <c r="N86" t="s">
        <v>3476</v>
      </c>
      <c r="P86">
        <v>35</v>
      </c>
      <c r="Q86">
        <v>9</v>
      </c>
    </row>
    <row r="87" spans="1:17" x14ac:dyDescent="0.3">
      <c r="A87">
        <v>1494330</v>
      </c>
      <c r="B87" t="s">
        <v>1592</v>
      </c>
      <c r="C87" t="s">
        <v>7696</v>
      </c>
      <c r="D87" t="s">
        <v>1593</v>
      </c>
      <c r="E87">
        <v>154624216</v>
      </c>
      <c r="F87" t="s">
        <v>2588</v>
      </c>
      <c r="G87" t="str">
        <f t="shared" si="1"/>
        <v>2025em1100262</v>
      </c>
      <c r="H87" t="s">
        <v>7731</v>
      </c>
      <c r="I87" t="s">
        <v>2589</v>
      </c>
      <c r="K87" t="s">
        <v>7642</v>
      </c>
      <c r="M87" t="s">
        <v>7643</v>
      </c>
      <c r="N87" t="s">
        <v>3476</v>
      </c>
      <c r="P87">
        <v>35</v>
      </c>
      <c r="Q87">
        <v>29</v>
      </c>
    </row>
    <row r="88" spans="1:17" x14ac:dyDescent="0.3">
      <c r="A88">
        <v>1494330</v>
      </c>
      <c r="B88" t="s">
        <v>1592</v>
      </c>
      <c r="C88" t="s">
        <v>7696</v>
      </c>
      <c r="D88" t="s">
        <v>1593</v>
      </c>
      <c r="E88">
        <v>154624223</v>
      </c>
      <c r="F88" t="s">
        <v>2137</v>
      </c>
      <c r="G88" t="str">
        <f t="shared" si="1"/>
        <v>2025em1100139</v>
      </c>
      <c r="H88" t="s">
        <v>7732</v>
      </c>
      <c r="I88" t="s">
        <v>2138</v>
      </c>
      <c r="K88" t="s">
        <v>7642</v>
      </c>
      <c r="M88" t="s">
        <v>7643</v>
      </c>
      <c r="N88" t="s">
        <v>3476</v>
      </c>
      <c r="P88">
        <v>35</v>
      </c>
      <c r="Q88">
        <v>7</v>
      </c>
    </row>
    <row r="89" spans="1:17" x14ac:dyDescent="0.3">
      <c r="A89">
        <v>1494330</v>
      </c>
      <c r="B89" t="s">
        <v>1592</v>
      </c>
      <c r="C89" t="s">
        <v>7696</v>
      </c>
      <c r="D89" t="s">
        <v>1593</v>
      </c>
      <c r="E89">
        <v>154624238</v>
      </c>
      <c r="F89" t="s">
        <v>2752</v>
      </c>
      <c r="G89" t="str">
        <f t="shared" si="1"/>
        <v>2025em1100297</v>
      </c>
      <c r="H89" t="s">
        <v>7733</v>
      </c>
      <c r="I89" t="s">
        <v>2753</v>
      </c>
      <c r="K89" t="s">
        <v>7642</v>
      </c>
      <c r="M89" t="s">
        <v>7643</v>
      </c>
      <c r="N89" t="s">
        <v>3476</v>
      </c>
      <c r="P89">
        <v>35</v>
      </c>
      <c r="Q89">
        <v>12</v>
      </c>
    </row>
    <row r="90" spans="1:17" x14ac:dyDescent="0.3">
      <c r="A90">
        <v>1494330</v>
      </c>
      <c r="B90" t="s">
        <v>1592</v>
      </c>
      <c r="C90" t="s">
        <v>7696</v>
      </c>
      <c r="D90" t="s">
        <v>1593</v>
      </c>
      <c r="E90">
        <v>154624239</v>
      </c>
      <c r="F90" t="s">
        <v>2208</v>
      </c>
      <c r="G90" t="str">
        <f t="shared" si="1"/>
        <v>2025em1100156</v>
      </c>
      <c r="H90" t="s">
        <v>7734</v>
      </c>
      <c r="I90" t="s">
        <v>2209</v>
      </c>
      <c r="K90" t="s">
        <v>7642</v>
      </c>
      <c r="M90" t="s">
        <v>7643</v>
      </c>
      <c r="N90" t="s">
        <v>3476</v>
      </c>
      <c r="P90">
        <v>35</v>
      </c>
      <c r="Q90">
        <v>15</v>
      </c>
    </row>
    <row r="91" spans="1:17" x14ac:dyDescent="0.3">
      <c r="A91">
        <v>1494330</v>
      </c>
      <c r="B91" t="s">
        <v>1592</v>
      </c>
      <c r="C91" t="s">
        <v>7696</v>
      </c>
      <c r="D91" t="s">
        <v>1593</v>
      </c>
      <c r="E91">
        <v>154624241</v>
      </c>
      <c r="F91" t="s">
        <v>2920</v>
      </c>
      <c r="G91" t="str">
        <f t="shared" si="1"/>
        <v>2025em1100344</v>
      </c>
      <c r="H91" t="s">
        <v>7735</v>
      </c>
      <c r="I91" t="s">
        <v>2921</v>
      </c>
      <c r="K91" t="s">
        <v>7642</v>
      </c>
      <c r="M91" t="s">
        <v>7643</v>
      </c>
      <c r="N91" t="s">
        <v>3476</v>
      </c>
      <c r="P91">
        <v>35</v>
      </c>
      <c r="Q91">
        <v>11.5</v>
      </c>
    </row>
    <row r="92" spans="1:17" x14ac:dyDescent="0.3">
      <c r="A92">
        <v>1494330</v>
      </c>
      <c r="B92" t="s">
        <v>1592</v>
      </c>
      <c r="C92" t="s">
        <v>7696</v>
      </c>
      <c r="D92" t="s">
        <v>1593</v>
      </c>
      <c r="E92">
        <v>154624251</v>
      </c>
      <c r="F92" t="s">
        <v>1906</v>
      </c>
      <c r="G92" t="str">
        <f t="shared" si="1"/>
        <v>2025em1100081</v>
      </c>
      <c r="H92" t="s">
        <v>7736</v>
      </c>
      <c r="I92" t="s">
        <v>1907</v>
      </c>
      <c r="K92" t="s">
        <v>7642</v>
      </c>
      <c r="M92" t="s">
        <v>7643</v>
      </c>
      <c r="N92" t="s">
        <v>3476</v>
      </c>
      <c r="P92">
        <v>35</v>
      </c>
      <c r="Q92">
        <v>8.5</v>
      </c>
    </row>
    <row r="93" spans="1:17" x14ac:dyDescent="0.3">
      <c r="A93">
        <v>1494330</v>
      </c>
      <c r="B93" t="s">
        <v>1592</v>
      </c>
      <c r="C93" t="s">
        <v>7696</v>
      </c>
      <c r="D93" t="s">
        <v>1593</v>
      </c>
      <c r="E93">
        <v>154624252</v>
      </c>
      <c r="F93" t="s">
        <v>2540</v>
      </c>
      <c r="G93" t="str">
        <f t="shared" si="1"/>
        <v>2025em1100253</v>
      </c>
      <c r="H93" t="s">
        <v>7737</v>
      </c>
      <c r="I93" t="s">
        <v>2541</v>
      </c>
      <c r="K93" t="s">
        <v>7642</v>
      </c>
      <c r="M93" t="s">
        <v>7643</v>
      </c>
      <c r="N93" t="s">
        <v>3476</v>
      </c>
      <c r="P93">
        <v>35</v>
      </c>
      <c r="Q93">
        <v>3</v>
      </c>
    </row>
    <row r="94" spans="1:17" x14ac:dyDescent="0.3">
      <c r="A94">
        <v>1494330</v>
      </c>
      <c r="B94" t="s">
        <v>1592</v>
      </c>
      <c r="C94" t="s">
        <v>7696</v>
      </c>
      <c r="D94" t="s">
        <v>1593</v>
      </c>
      <c r="E94">
        <v>154624255</v>
      </c>
      <c r="F94" t="s">
        <v>3072</v>
      </c>
      <c r="G94" t="str">
        <f t="shared" si="1"/>
        <v>2025em1100390</v>
      </c>
      <c r="H94" t="s">
        <v>7738</v>
      </c>
      <c r="I94" t="s">
        <v>3073</v>
      </c>
      <c r="K94" t="s">
        <v>7642</v>
      </c>
      <c r="M94" t="s">
        <v>7643</v>
      </c>
      <c r="N94" t="s">
        <v>3476</v>
      </c>
      <c r="P94">
        <v>35</v>
      </c>
      <c r="Q94">
        <v>16.5</v>
      </c>
    </row>
    <row r="95" spans="1:17" x14ac:dyDescent="0.3">
      <c r="A95">
        <v>1494330</v>
      </c>
      <c r="B95" t="s">
        <v>1592</v>
      </c>
      <c r="C95" t="s">
        <v>7696</v>
      </c>
      <c r="D95" t="s">
        <v>1593</v>
      </c>
      <c r="E95">
        <v>154624261</v>
      </c>
      <c r="F95" t="s">
        <v>1736</v>
      </c>
      <c r="G95" t="str">
        <f t="shared" si="1"/>
        <v>2025em1100045</v>
      </c>
      <c r="H95" t="s">
        <v>7739</v>
      </c>
      <c r="I95" t="s">
        <v>1737</v>
      </c>
      <c r="K95" t="s">
        <v>7642</v>
      </c>
      <c r="M95" t="s">
        <v>7643</v>
      </c>
      <c r="N95" t="s">
        <v>3476</v>
      </c>
      <c r="P95">
        <v>35</v>
      </c>
      <c r="Q95">
        <v>9</v>
      </c>
    </row>
    <row r="96" spans="1:17" x14ac:dyDescent="0.3">
      <c r="A96">
        <v>1494330</v>
      </c>
      <c r="B96" t="s">
        <v>1592</v>
      </c>
      <c r="C96" t="s">
        <v>7696</v>
      </c>
      <c r="D96" t="s">
        <v>1593</v>
      </c>
      <c r="E96">
        <v>154624274</v>
      </c>
      <c r="F96" t="s">
        <v>2549</v>
      </c>
      <c r="G96" t="str">
        <f t="shared" si="1"/>
        <v>2025em1100254</v>
      </c>
      <c r="H96" t="s">
        <v>7740</v>
      </c>
      <c r="I96" t="s">
        <v>2550</v>
      </c>
      <c r="K96" t="s">
        <v>7642</v>
      </c>
      <c r="M96" t="s">
        <v>7643</v>
      </c>
      <c r="N96" t="s">
        <v>3476</v>
      </c>
      <c r="P96">
        <v>35</v>
      </c>
      <c r="Q96">
        <v>4</v>
      </c>
    </row>
    <row r="97" spans="1:17" x14ac:dyDescent="0.3">
      <c r="A97">
        <v>1494330</v>
      </c>
      <c r="B97" t="s">
        <v>1592</v>
      </c>
      <c r="C97" t="s">
        <v>7696</v>
      </c>
      <c r="D97" t="s">
        <v>1593</v>
      </c>
      <c r="E97">
        <v>154624279</v>
      </c>
      <c r="F97" t="s">
        <v>2727</v>
      </c>
      <c r="G97" t="str">
        <f t="shared" si="1"/>
        <v>2025em1100291</v>
      </c>
      <c r="H97" t="s">
        <v>7741</v>
      </c>
      <c r="I97" t="s">
        <v>2728</v>
      </c>
      <c r="K97" t="s">
        <v>7642</v>
      </c>
      <c r="M97" t="s">
        <v>7643</v>
      </c>
      <c r="N97" t="s">
        <v>3476</v>
      </c>
      <c r="P97">
        <v>35</v>
      </c>
      <c r="Q97">
        <v>3.5</v>
      </c>
    </row>
    <row r="98" spans="1:17" x14ac:dyDescent="0.3">
      <c r="A98">
        <v>1494330</v>
      </c>
      <c r="B98" t="s">
        <v>1592</v>
      </c>
      <c r="C98" t="s">
        <v>7696</v>
      </c>
      <c r="D98" t="s">
        <v>1593</v>
      </c>
      <c r="E98">
        <v>154624280</v>
      </c>
      <c r="F98" t="s">
        <v>2162</v>
      </c>
      <c r="G98" t="str">
        <f t="shared" si="1"/>
        <v>2025em1100145</v>
      </c>
      <c r="H98" t="s">
        <v>7742</v>
      </c>
      <c r="I98" t="s">
        <v>2163</v>
      </c>
      <c r="K98" t="s">
        <v>7642</v>
      </c>
      <c r="M98" t="s">
        <v>7643</v>
      </c>
      <c r="N98" t="s">
        <v>3476</v>
      </c>
      <c r="P98">
        <v>35</v>
      </c>
      <c r="Q98">
        <v>8</v>
      </c>
    </row>
    <row r="99" spans="1:17" x14ac:dyDescent="0.3">
      <c r="A99">
        <v>1494330</v>
      </c>
      <c r="B99" t="s">
        <v>1592</v>
      </c>
      <c r="C99" t="s">
        <v>7696</v>
      </c>
      <c r="D99" t="s">
        <v>1593</v>
      </c>
      <c r="E99">
        <v>154624285</v>
      </c>
      <c r="F99" t="s">
        <v>1952</v>
      </c>
      <c r="G99" t="str">
        <f t="shared" si="1"/>
        <v>2025em1100092</v>
      </c>
      <c r="H99" t="s">
        <v>7743</v>
      </c>
      <c r="I99" t="s">
        <v>1953</v>
      </c>
      <c r="K99" t="s">
        <v>7642</v>
      </c>
      <c r="M99" t="s">
        <v>7643</v>
      </c>
      <c r="N99" t="s">
        <v>3476</v>
      </c>
      <c r="P99">
        <v>35</v>
      </c>
      <c r="Q99">
        <v>25</v>
      </c>
    </row>
    <row r="100" spans="1:17" x14ac:dyDescent="0.3">
      <c r="A100">
        <v>1494330</v>
      </c>
      <c r="B100" t="s">
        <v>1592</v>
      </c>
      <c r="C100" t="s">
        <v>7696</v>
      </c>
      <c r="D100" t="s">
        <v>1593</v>
      </c>
      <c r="E100">
        <v>154624286</v>
      </c>
      <c r="F100" t="s">
        <v>2290</v>
      </c>
      <c r="G100" t="str">
        <f t="shared" si="1"/>
        <v>2025em1100183</v>
      </c>
      <c r="H100" t="s">
        <v>7744</v>
      </c>
      <c r="I100" t="s">
        <v>2291</v>
      </c>
      <c r="K100" t="s">
        <v>7642</v>
      </c>
      <c r="M100" t="s">
        <v>7643</v>
      </c>
      <c r="N100" t="s">
        <v>3476</v>
      </c>
      <c r="P100">
        <v>35</v>
      </c>
      <c r="Q100">
        <v>11.5</v>
      </c>
    </row>
    <row r="101" spans="1:17" x14ac:dyDescent="0.3">
      <c r="A101">
        <v>1494330</v>
      </c>
      <c r="B101" t="s">
        <v>1592</v>
      </c>
      <c r="C101" t="s">
        <v>7696</v>
      </c>
      <c r="D101" t="s">
        <v>1593</v>
      </c>
      <c r="E101">
        <v>154624289</v>
      </c>
      <c r="F101" t="s">
        <v>2436</v>
      </c>
      <c r="G101" t="str">
        <f t="shared" si="1"/>
        <v>2025em1100228</v>
      </c>
      <c r="H101" t="s">
        <v>7745</v>
      </c>
      <c r="I101" t="s">
        <v>2437</v>
      </c>
      <c r="K101" t="s">
        <v>7642</v>
      </c>
      <c r="M101" t="s">
        <v>7643</v>
      </c>
      <c r="N101" t="s">
        <v>3476</v>
      </c>
      <c r="P101">
        <v>35</v>
      </c>
      <c r="Q101">
        <v>25</v>
      </c>
    </row>
    <row r="102" spans="1:17" x14ac:dyDescent="0.3">
      <c r="A102">
        <v>1494330</v>
      </c>
      <c r="B102" t="s">
        <v>1592</v>
      </c>
      <c r="C102" t="s">
        <v>7696</v>
      </c>
      <c r="D102" t="s">
        <v>1593</v>
      </c>
      <c r="E102">
        <v>154624290</v>
      </c>
      <c r="F102" t="s">
        <v>3028</v>
      </c>
      <c r="G102" t="str">
        <f t="shared" si="1"/>
        <v>2025em1100378</v>
      </c>
      <c r="H102" t="s">
        <v>7746</v>
      </c>
      <c r="I102" t="s">
        <v>3029</v>
      </c>
      <c r="K102" t="s">
        <v>7642</v>
      </c>
      <c r="M102" t="s">
        <v>7643</v>
      </c>
      <c r="N102" t="s">
        <v>3476</v>
      </c>
      <c r="P102">
        <v>35</v>
      </c>
      <c r="Q102">
        <v>26</v>
      </c>
    </row>
    <row r="103" spans="1:17" x14ac:dyDescent="0.3">
      <c r="A103">
        <v>1494330</v>
      </c>
      <c r="B103" t="s">
        <v>1592</v>
      </c>
      <c r="C103" t="s">
        <v>7696</v>
      </c>
      <c r="D103" t="s">
        <v>1593</v>
      </c>
      <c r="E103">
        <v>154624291</v>
      </c>
      <c r="F103" t="s">
        <v>2186</v>
      </c>
      <c r="G103" t="str">
        <f t="shared" si="1"/>
        <v>2025em1100151</v>
      </c>
      <c r="H103" t="s">
        <v>7747</v>
      </c>
      <c r="I103" t="s">
        <v>2187</v>
      </c>
      <c r="K103" t="s">
        <v>7642</v>
      </c>
      <c r="M103" t="s">
        <v>7643</v>
      </c>
      <c r="N103" t="s">
        <v>3476</v>
      </c>
      <c r="P103">
        <v>35</v>
      </c>
      <c r="Q103">
        <v>26</v>
      </c>
    </row>
    <row r="104" spans="1:17" x14ac:dyDescent="0.3">
      <c r="A104">
        <v>1494330</v>
      </c>
      <c r="B104" t="s">
        <v>1592</v>
      </c>
      <c r="C104" t="s">
        <v>7696</v>
      </c>
      <c r="D104" t="s">
        <v>1593</v>
      </c>
      <c r="E104">
        <v>154624294</v>
      </c>
      <c r="F104" t="s">
        <v>2030</v>
      </c>
      <c r="G104" t="str">
        <f t="shared" si="1"/>
        <v>2025em1100107</v>
      </c>
      <c r="H104" t="s">
        <v>7748</v>
      </c>
      <c r="I104" t="s">
        <v>2031</v>
      </c>
      <c r="K104" t="s">
        <v>7642</v>
      </c>
      <c r="M104" t="s">
        <v>7643</v>
      </c>
      <c r="N104" t="s">
        <v>3476</v>
      </c>
      <c r="P104">
        <v>35</v>
      </c>
      <c r="Q104">
        <v>23</v>
      </c>
    </row>
    <row r="105" spans="1:17" x14ac:dyDescent="0.3">
      <c r="A105">
        <v>1494330</v>
      </c>
      <c r="B105" t="s">
        <v>1592</v>
      </c>
      <c r="C105" t="s">
        <v>7696</v>
      </c>
      <c r="D105" t="s">
        <v>1593</v>
      </c>
      <c r="E105">
        <v>154624304</v>
      </c>
      <c r="F105" t="s">
        <v>2651</v>
      </c>
      <c r="G105" t="str">
        <f t="shared" si="1"/>
        <v>2025em1100276</v>
      </c>
      <c r="H105" t="s">
        <v>7749</v>
      </c>
      <c r="I105" t="s">
        <v>2652</v>
      </c>
      <c r="K105" t="s">
        <v>7642</v>
      </c>
      <c r="M105" t="s">
        <v>7643</v>
      </c>
      <c r="N105" t="s">
        <v>3476</v>
      </c>
      <c r="P105">
        <v>35</v>
      </c>
      <c r="Q105">
        <v>7</v>
      </c>
    </row>
    <row r="106" spans="1:17" x14ac:dyDescent="0.3">
      <c r="A106">
        <v>1494330</v>
      </c>
      <c r="B106" t="s">
        <v>1592</v>
      </c>
      <c r="C106" t="s">
        <v>7696</v>
      </c>
      <c r="D106" t="s">
        <v>1593</v>
      </c>
      <c r="E106">
        <v>154624305</v>
      </c>
      <c r="F106" t="s">
        <v>2125</v>
      </c>
      <c r="G106" t="str">
        <f t="shared" si="1"/>
        <v>2025em1100136</v>
      </c>
      <c r="H106" t="s">
        <v>7750</v>
      </c>
      <c r="I106" t="s">
        <v>2126</v>
      </c>
      <c r="K106" t="s">
        <v>7642</v>
      </c>
      <c r="M106" t="s">
        <v>7643</v>
      </c>
      <c r="N106" t="s">
        <v>3476</v>
      </c>
      <c r="P106">
        <v>35</v>
      </c>
      <c r="Q106">
        <v>25</v>
      </c>
    </row>
    <row r="107" spans="1:17" x14ac:dyDescent="0.3">
      <c r="A107">
        <v>1494330</v>
      </c>
      <c r="B107" t="s">
        <v>1592</v>
      </c>
      <c r="C107" t="s">
        <v>7696</v>
      </c>
      <c r="D107" t="s">
        <v>1593</v>
      </c>
      <c r="E107">
        <v>154624309</v>
      </c>
      <c r="F107" t="s">
        <v>3315</v>
      </c>
      <c r="G107" t="str">
        <f t="shared" si="1"/>
        <v>2025em1100475</v>
      </c>
      <c r="H107" t="s">
        <v>7751</v>
      </c>
      <c r="I107" t="s">
        <v>3316</v>
      </c>
      <c r="K107" t="s">
        <v>7642</v>
      </c>
      <c r="M107" t="s">
        <v>7643</v>
      </c>
      <c r="N107" t="s">
        <v>3476</v>
      </c>
      <c r="P107">
        <v>35</v>
      </c>
      <c r="Q107">
        <v>12</v>
      </c>
    </row>
    <row r="108" spans="1:17" x14ac:dyDescent="0.3">
      <c r="A108">
        <v>1494330</v>
      </c>
      <c r="B108" t="s">
        <v>1592</v>
      </c>
      <c r="C108" t="s">
        <v>7696</v>
      </c>
      <c r="D108" t="s">
        <v>1593</v>
      </c>
      <c r="E108">
        <v>154624310</v>
      </c>
      <c r="F108" t="s">
        <v>2037</v>
      </c>
      <c r="G108" t="str">
        <f t="shared" si="1"/>
        <v>2025em1100110</v>
      </c>
      <c r="H108" t="s">
        <v>7752</v>
      </c>
      <c r="I108" t="s">
        <v>2038</v>
      </c>
      <c r="K108" t="s">
        <v>7642</v>
      </c>
      <c r="M108" t="s">
        <v>7643</v>
      </c>
      <c r="N108" t="s">
        <v>3476</v>
      </c>
      <c r="P108">
        <v>35</v>
      </c>
      <c r="Q108">
        <v>7.5</v>
      </c>
    </row>
    <row r="109" spans="1:17" x14ac:dyDescent="0.3">
      <c r="A109">
        <v>1494330</v>
      </c>
      <c r="B109" t="s">
        <v>1592</v>
      </c>
      <c r="C109" t="s">
        <v>7696</v>
      </c>
      <c r="D109" t="s">
        <v>1593</v>
      </c>
      <c r="E109">
        <v>154624312</v>
      </c>
      <c r="F109" t="s">
        <v>2801</v>
      </c>
      <c r="G109" t="str">
        <f t="shared" si="1"/>
        <v>2025em1100312</v>
      </c>
      <c r="H109" t="s">
        <v>7753</v>
      </c>
      <c r="I109" t="s">
        <v>2802</v>
      </c>
      <c r="K109" t="s">
        <v>7642</v>
      </c>
      <c r="M109" t="s">
        <v>7643</v>
      </c>
      <c r="N109" t="s">
        <v>3476</v>
      </c>
      <c r="P109">
        <v>35</v>
      </c>
      <c r="Q109">
        <v>30</v>
      </c>
    </row>
    <row r="110" spans="1:17" x14ac:dyDescent="0.3">
      <c r="A110">
        <v>1494330</v>
      </c>
      <c r="B110" t="s">
        <v>1592</v>
      </c>
      <c r="C110" t="s">
        <v>7696</v>
      </c>
      <c r="D110" t="s">
        <v>1593</v>
      </c>
      <c r="E110">
        <v>154624313</v>
      </c>
      <c r="F110" t="s">
        <v>2657</v>
      </c>
      <c r="G110" t="str">
        <f t="shared" si="1"/>
        <v>2025em1100277</v>
      </c>
      <c r="H110" t="s">
        <v>7754</v>
      </c>
      <c r="I110" t="s">
        <v>2658</v>
      </c>
      <c r="K110" t="s">
        <v>7642</v>
      </c>
      <c r="M110" t="s">
        <v>7643</v>
      </c>
      <c r="N110" t="s">
        <v>3476</v>
      </c>
      <c r="P110">
        <v>35</v>
      </c>
      <c r="Q110">
        <v>12.5</v>
      </c>
    </row>
    <row r="111" spans="1:17" x14ac:dyDescent="0.3">
      <c r="A111">
        <v>1494330</v>
      </c>
      <c r="B111" t="s">
        <v>1592</v>
      </c>
      <c r="C111" t="s">
        <v>7696</v>
      </c>
      <c r="D111" t="s">
        <v>1593</v>
      </c>
      <c r="E111">
        <v>154624314</v>
      </c>
      <c r="F111" t="s">
        <v>3141</v>
      </c>
      <c r="G111" t="str">
        <f t="shared" si="1"/>
        <v>2025em1100412</v>
      </c>
      <c r="H111" t="s">
        <v>7755</v>
      </c>
      <c r="I111" t="s">
        <v>3142</v>
      </c>
      <c r="K111" t="s">
        <v>7642</v>
      </c>
      <c r="M111" t="s">
        <v>7643</v>
      </c>
      <c r="N111" t="s">
        <v>3476</v>
      </c>
      <c r="P111">
        <v>35</v>
      </c>
      <c r="Q111">
        <v>8</v>
      </c>
    </row>
    <row r="112" spans="1:17" x14ac:dyDescent="0.3">
      <c r="A112">
        <v>1494330</v>
      </c>
      <c r="B112" t="s">
        <v>1592</v>
      </c>
      <c r="C112" t="s">
        <v>7696</v>
      </c>
      <c r="D112" t="s">
        <v>1593</v>
      </c>
      <c r="E112">
        <v>154624315</v>
      </c>
      <c r="F112" t="s">
        <v>3372</v>
      </c>
      <c r="G112" t="str">
        <f t="shared" si="1"/>
        <v>2025em1100485</v>
      </c>
      <c r="H112" t="s">
        <v>7756</v>
      </c>
      <c r="I112" t="s">
        <v>3373</v>
      </c>
      <c r="K112" t="s">
        <v>7642</v>
      </c>
      <c r="M112" t="s">
        <v>7643</v>
      </c>
      <c r="N112" t="s">
        <v>3476</v>
      </c>
      <c r="P112">
        <v>35</v>
      </c>
      <c r="Q112">
        <v>3</v>
      </c>
    </row>
    <row r="113" spans="1:17" x14ac:dyDescent="0.3">
      <c r="A113">
        <v>1494330</v>
      </c>
      <c r="B113" t="s">
        <v>1592</v>
      </c>
      <c r="C113" t="s">
        <v>7696</v>
      </c>
      <c r="D113" t="s">
        <v>1593</v>
      </c>
      <c r="E113">
        <v>154624318</v>
      </c>
      <c r="F113" t="s">
        <v>2966</v>
      </c>
      <c r="G113" t="str">
        <f t="shared" si="1"/>
        <v>2025em1100358</v>
      </c>
      <c r="H113" t="s">
        <v>7757</v>
      </c>
      <c r="I113" t="s">
        <v>2967</v>
      </c>
      <c r="K113" t="s">
        <v>7642</v>
      </c>
      <c r="M113" t="s">
        <v>7643</v>
      </c>
      <c r="N113" t="s">
        <v>3476</v>
      </c>
      <c r="P113">
        <v>35</v>
      </c>
      <c r="Q113">
        <v>17</v>
      </c>
    </row>
    <row r="114" spans="1:17" x14ac:dyDescent="0.3">
      <c r="A114">
        <v>1494330</v>
      </c>
      <c r="B114" t="s">
        <v>1592</v>
      </c>
      <c r="C114" t="s">
        <v>7696</v>
      </c>
      <c r="D114" t="s">
        <v>1593</v>
      </c>
      <c r="E114">
        <v>154624319</v>
      </c>
      <c r="F114" t="s">
        <v>1670</v>
      </c>
      <c r="G114" t="str">
        <f t="shared" si="1"/>
        <v>2025em1100018</v>
      </c>
      <c r="H114" t="s">
        <v>7758</v>
      </c>
      <c r="I114" t="s">
        <v>1671</v>
      </c>
      <c r="K114" t="s">
        <v>7642</v>
      </c>
      <c r="M114" t="s">
        <v>7643</v>
      </c>
      <c r="N114" t="s">
        <v>3476</v>
      </c>
      <c r="P114">
        <v>35</v>
      </c>
      <c r="Q114">
        <v>10.5</v>
      </c>
    </row>
    <row r="115" spans="1:17" x14ac:dyDescent="0.3">
      <c r="A115">
        <v>1494330</v>
      </c>
      <c r="B115" t="s">
        <v>1592</v>
      </c>
      <c r="C115" t="s">
        <v>7696</v>
      </c>
      <c r="D115" t="s">
        <v>1593</v>
      </c>
      <c r="E115">
        <v>154624326</v>
      </c>
      <c r="F115" t="s">
        <v>2673</v>
      </c>
      <c r="G115" t="str">
        <f t="shared" si="1"/>
        <v>2025em1100279</v>
      </c>
      <c r="H115" t="s">
        <v>7759</v>
      </c>
      <c r="I115" t="s">
        <v>2674</v>
      </c>
      <c r="K115" t="s">
        <v>7642</v>
      </c>
      <c r="M115" t="s">
        <v>7643</v>
      </c>
      <c r="N115" t="s">
        <v>3476</v>
      </c>
      <c r="P115">
        <v>35</v>
      </c>
      <c r="Q115">
        <v>10</v>
      </c>
    </row>
    <row r="116" spans="1:17" x14ac:dyDescent="0.3">
      <c r="A116">
        <v>1494330</v>
      </c>
      <c r="B116" t="s">
        <v>1592</v>
      </c>
      <c r="C116" t="s">
        <v>7696</v>
      </c>
      <c r="D116" t="s">
        <v>1593</v>
      </c>
      <c r="E116">
        <v>154624328</v>
      </c>
      <c r="F116" t="s">
        <v>1752</v>
      </c>
      <c r="G116" t="str">
        <f t="shared" si="1"/>
        <v>2025em1100047</v>
      </c>
      <c r="H116" t="s">
        <v>7760</v>
      </c>
      <c r="I116" t="s">
        <v>1753</v>
      </c>
      <c r="K116" t="s">
        <v>7642</v>
      </c>
      <c r="M116" t="s">
        <v>7643</v>
      </c>
      <c r="N116" t="s">
        <v>3476</v>
      </c>
      <c r="P116">
        <v>35</v>
      </c>
      <c r="Q116">
        <v>23</v>
      </c>
    </row>
    <row r="117" spans="1:17" x14ac:dyDescent="0.3">
      <c r="A117">
        <v>1494330</v>
      </c>
      <c r="B117" t="s">
        <v>1592</v>
      </c>
      <c r="C117" t="s">
        <v>7696</v>
      </c>
      <c r="D117" t="s">
        <v>1593</v>
      </c>
      <c r="E117">
        <v>154624333</v>
      </c>
      <c r="F117" t="s">
        <v>1589</v>
      </c>
      <c r="G117" t="str">
        <f t="shared" si="1"/>
        <v>2025em1100002</v>
      </c>
      <c r="H117" t="s">
        <v>7761</v>
      </c>
      <c r="I117" t="s">
        <v>1590</v>
      </c>
      <c r="K117" t="s">
        <v>7642</v>
      </c>
      <c r="M117" t="s">
        <v>7643</v>
      </c>
      <c r="N117" t="s">
        <v>3476</v>
      </c>
      <c r="P117">
        <v>35</v>
      </c>
      <c r="Q117">
        <v>23.5</v>
      </c>
    </row>
    <row r="118" spans="1:17" x14ac:dyDescent="0.3">
      <c r="A118">
        <v>1494330</v>
      </c>
      <c r="B118" t="s">
        <v>1592</v>
      </c>
      <c r="C118" t="s">
        <v>7696</v>
      </c>
      <c r="D118" t="s">
        <v>1593</v>
      </c>
      <c r="E118">
        <v>154624335</v>
      </c>
      <c r="F118" t="s">
        <v>3078</v>
      </c>
      <c r="G118" t="str">
        <f t="shared" si="1"/>
        <v>2025em1100391</v>
      </c>
      <c r="H118" t="s">
        <v>7762</v>
      </c>
      <c r="I118" t="s">
        <v>3079</v>
      </c>
      <c r="K118" t="s">
        <v>7642</v>
      </c>
      <c r="M118" t="s">
        <v>7643</v>
      </c>
      <c r="N118" t="s">
        <v>3476</v>
      </c>
      <c r="P118">
        <v>35</v>
      </c>
      <c r="Q118">
        <v>10.5</v>
      </c>
    </row>
    <row r="119" spans="1:17" x14ac:dyDescent="0.3">
      <c r="A119">
        <v>1494330</v>
      </c>
      <c r="B119" t="s">
        <v>1592</v>
      </c>
      <c r="C119" t="s">
        <v>7696</v>
      </c>
      <c r="D119" t="s">
        <v>1593</v>
      </c>
      <c r="E119">
        <v>154624344</v>
      </c>
      <c r="F119" t="s">
        <v>1688</v>
      </c>
      <c r="G119" t="str">
        <f t="shared" si="1"/>
        <v>2025em1100025</v>
      </c>
      <c r="H119" t="s">
        <v>7763</v>
      </c>
      <c r="I119" t="s">
        <v>1689</v>
      </c>
      <c r="K119" t="s">
        <v>7642</v>
      </c>
      <c r="M119" t="s">
        <v>7643</v>
      </c>
      <c r="N119" t="s">
        <v>3476</v>
      </c>
      <c r="P119">
        <v>35</v>
      </c>
      <c r="Q119">
        <v>26</v>
      </c>
    </row>
    <row r="120" spans="1:17" x14ac:dyDescent="0.3">
      <c r="A120">
        <v>1494330</v>
      </c>
      <c r="B120" t="s">
        <v>1592</v>
      </c>
      <c r="C120" t="s">
        <v>7696</v>
      </c>
      <c r="D120" t="s">
        <v>1593</v>
      </c>
      <c r="E120">
        <v>154624352</v>
      </c>
      <c r="F120" t="s">
        <v>1682</v>
      </c>
      <c r="G120" t="str">
        <f t="shared" si="1"/>
        <v>2025em1100024</v>
      </c>
      <c r="H120" t="s">
        <v>7764</v>
      </c>
      <c r="I120" t="s">
        <v>1683</v>
      </c>
      <c r="K120" t="s">
        <v>7642</v>
      </c>
      <c r="M120" t="s">
        <v>7643</v>
      </c>
      <c r="N120" t="s">
        <v>3476</v>
      </c>
      <c r="P120">
        <v>35</v>
      </c>
      <c r="Q120">
        <v>11</v>
      </c>
    </row>
    <row r="121" spans="1:17" x14ac:dyDescent="0.3">
      <c r="A121">
        <v>1494330</v>
      </c>
      <c r="B121" t="s">
        <v>1592</v>
      </c>
      <c r="C121" t="s">
        <v>7696</v>
      </c>
      <c r="D121" t="s">
        <v>1593</v>
      </c>
      <c r="E121">
        <v>154624377</v>
      </c>
      <c r="F121" t="s">
        <v>2821</v>
      </c>
      <c r="G121" t="str">
        <f t="shared" si="1"/>
        <v>2025em1100325</v>
      </c>
      <c r="H121" t="s">
        <v>7765</v>
      </c>
      <c r="I121" t="s">
        <v>2822</v>
      </c>
      <c r="K121" t="s">
        <v>7642</v>
      </c>
      <c r="M121" t="s">
        <v>7643</v>
      </c>
      <c r="N121" t="s">
        <v>3476</v>
      </c>
      <c r="P121">
        <v>35</v>
      </c>
      <c r="Q121">
        <v>12.5</v>
      </c>
    </row>
    <row r="122" spans="1:17" x14ac:dyDescent="0.3">
      <c r="A122">
        <v>1494330</v>
      </c>
      <c r="B122" t="s">
        <v>1592</v>
      </c>
      <c r="C122" t="s">
        <v>7696</v>
      </c>
      <c r="D122" t="s">
        <v>1593</v>
      </c>
      <c r="E122">
        <v>154624379</v>
      </c>
      <c r="F122" t="s">
        <v>2012</v>
      </c>
      <c r="G122" t="str">
        <f t="shared" si="1"/>
        <v>2025em1100103</v>
      </c>
      <c r="H122" t="s">
        <v>7766</v>
      </c>
      <c r="I122" t="s">
        <v>2013</v>
      </c>
      <c r="K122" t="s">
        <v>7642</v>
      </c>
      <c r="M122" t="s">
        <v>7643</v>
      </c>
      <c r="N122" t="s">
        <v>3476</v>
      </c>
      <c r="P122">
        <v>35</v>
      </c>
      <c r="Q122">
        <v>21</v>
      </c>
    </row>
    <row r="123" spans="1:17" x14ac:dyDescent="0.3">
      <c r="A123">
        <v>1494330</v>
      </c>
      <c r="B123" t="s">
        <v>1592</v>
      </c>
      <c r="C123" t="s">
        <v>7696</v>
      </c>
      <c r="D123" t="s">
        <v>1593</v>
      </c>
      <c r="E123">
        <v>154624392</v>
      </c>
      <c r="F123" t="s">
        <v>2576</v>
      </c>
      <c r="G123" t="str">
        <f t="shared" si="1"/>
        <v>2025em1100260</v>
      </c>
      <c r="H123" t="s">
        <v>7767</v>
      </c>
      <c r="I123" t="s">
        <v>2577</v>
      </c>
      <c r="K123" t="s">
        <v>7642</v>
      </c>
      <c r="M123" t="s">
        <v>7643</v>
      </c>
      <c r="N123" t="s">
        <v>3476</v>
      </c>
      <c r="P123">
        <v>35</v>
      </c>
      <c r="Q123">
        <v>27</v>
      </c>
    </row>
    <row r="124" spans="1:17" x14ac:dyDescent="0.3">
      <c r="A124">
        <v>1494330</v>
      </c>
      <c r="B124" t="s">
        <v>1592</v>
      </c>
      <c r="C124" t="s">
        <v>7696</v>
      </c>
      <c r="D124" t="s">
        <v>1593</v>
      </c>
      <c r="E124">
        <v>154624393</v>
      </c>
      <c r="F124" t="s">
        <v>1623</v>
      </c>
      <c r="G124" t="str">
        <f t="shared" si="1"/>
        <v>2025em1100009</v>
      </c>
      <c r="H124" t="s">
        <v>7768</v>
      </c>
      <c r="I124" t="s">
        <v>1624</v>
      </c>
      <c r="K124" t="s">
        <v>7642</v>
      </c>
      <c r="M124" t="s">
        <v>7643</v>
      </c>
      <c r="N124" t="s">
        <v>3476</v>
      </c>
      <c r="P124">
        <v>35</v>
      </c>
      <c r="Q124">
        <v>16.5</v>
      </c>
    </row>
    <row r="125" spans="1:17" x14ac:dyDescent="0.3">
      <c r="A125">
        <v>1494330</v>
      </c>
      <c r="B125" t="s">
        <v>1592</v>
      </c>
      <c r="C125" t="s">
        <v>7696</v>
      </c>
      <c r="D125" t="s">
        <v>1593</v>
      </c>
      <c r="E125">
        <v>154624396</v>
      </c>
      <c r="F125" t="s">
        <v>3407</v>
      </c>
      <c r="G125" t="str">
        <f t="shared" si="1"/>
        <v>2025em1100497</v>
      </c>
      <c r="H125" t="s">
        <v>7769</v>
      </c>
      <c r="I125" t="s">
        <v>3408</v>
      </c>
      <c r="K125" t="s">
        <v>7642</v>
      </c>
      <c r="M125" t="s">
        <v>7643</v>
      </c>
      <c r="N125" t="s">
        <v>3476</v>
      </c>
      <c r="P125">
        <v>35</v>
      </c>
      <c r="Q125">
        <v>20.5</v>
      </c>
    </row>
    <row r="126" spans="1:17" x14ac:dyDescent="0.3">
      <c r="A126">
        <v>1494330</v>
      </c>
      <c r="B126" t="s">
        <v>1592</v>
      </c>
      <c r="C126" t="s">
        <v>7696</v>
      </c>
      <c r="D126" t="s">
        <v>1593</v>
      </c>
      <c r="E126">
        <v>154624402</v>
      </c>
      <c r="F126" t="s">
        <v>3284</v>
      </c>
      <c r="G126" t="str">
        <f t="shared" si="1"/>
        <v>2025em1100467</v>
      </c>
      <c r="H126" t="s">
        <v>7770</v>
      </c>
      <c r="I126" t="s">
        <v>3285</v>
      </c>
      <c r="K126" t="s">
        <v>7642</v>
      </c>
      <c r="M126" t="s">
        <v>7643</v>
      </c>
      <c r="N126" t="s">
        <v>3476</v>
      </c>
      <c r="P126">
        <v>35</v>
      </c>
      <c r="Q126">
        <v>23.5</v>
      </c>
    </row>
    <row r="127" spans="1:17" x14ac:dyDescent="0.3">
      <c r="A127">
        <v>1494330</v>
      </c>
      <c r="B127" t="s">
        <v>1592</v>
      </c>
      <c r="C127" t="s">
        <v>7696</v>
      </c>
      <c r="D127" t="s">
        <v>1593</v>
      </c>
      <c r="E127">
        <v>154624408</v>
      </c>
      <c r="F127" t="s">
        <v>1897</v>
      </c>
      <c r="G127" t="str">
        <f t="shared" si="1"/>
        <v>2025em1100080</v>
      </c>
      <c r="H127" t="s">
        <v>7771</v>
      </c>
      <c r="I127" t="s">
        <v>1898</v>
      </c>
      <c r="K127" t="s">
        <v>7642</v>
      </c>
      <c r="M127" t="s">
        <v>7643</v>
      </c>
      <c r="N127" t="s">
        <v>3476</v>
      </c>
      <c r="P127">
        <v>35</v>
      </c>
      <c r="Q127">
        <v>16</v>
      </c>
    </row>
    <row r="128" spans="1:17" x14ac:dyDescent="0.3">
      <c r="A128">
        <v>1494330</v>
      </c>
      <c r="B128" t="s">
        <v>1592</v>
      </c>
      <c r="C128" t="s">
        <v>7696</v>
      </c>
      <c r="D128" t="s">
        <v>1593</v>
      </c>
      <c r="E128">
        <v>154624409</v>
      </c>
      <c r="F128" t="s">
        <v>1635</v>
      </c>
      <c r="G128" t="str">
        <f t="shared" si="1"/>
        <v>2025em1100011</v>
      </c>
      <c r="H128" t="s">
        <v>7772</v>
      </c>
      <c r="I128" t="s">
        <v>1636</v>
      </c>
      <c r="K128" t="s">
        <v>7642</v>
      </c>
      <c r="M128" t="s">
        <v>7643</v>
      </c>
      <c r="N128" t="s">
        <v>3476</v>
      </c>
      <c r="P128">
        <v>35</v>
      </c>
      <c r="Q128">
        <v>18</v>
      </c>
    </row>
    <row r="129" spans="1:17" x14ac:dyDescent="0.3">
      <c r="A129">
        <v>1494330</v>
      </c>
      <c r="B129" t="s">
        <v>1592</v>
      </c>
      <c r="C129" t="s">
        <v>7696</v>
      </c>
      <c r="D129" t="s">
        <v>1593</v>
      </c>
      <c r="E129">
        <v>154624410</v>
      </c>
      <c r="F129" t="s">
        <v>3156</v>
      </c>
      <c r="G129" t="str">
        <f t="shared" si="1"/>
        <v>2025em1100415</v>
      </c>
      <c r="H129" t="s">
        <v>7773</v>
      </c>
      <c r="I129" t="s">
        <v>3157</v>
      </c>
      <c r="K129" t="s">
        <v>7642</v>
      </c>
      <c r="M129" t="s">
        <v>7643</v>
      </c>
      <c r="N129" t="s">
        <v>3476</v>
      </c>
      <c r="P129">
        <v>35</v>
      </c>
      <c r="Q129">
        <v>26</v>
      </c>
    </row>
    <row r="130" spans="1:17" x14ac:dyDescent="0.3">
      <c r="A130">
        <v>1494330</v>
      </c>
      <c r="B130" t="s">
        <v>1592</v>
      </c>
      <c r="C130" t="s">
        <v>7696</v>
      </c>
      <c r="D130" t="s">
        <v>1593</v>
      </c>
      <c r="E130">
        <v>154624413</v>
      </c>
      <c r="F130" t="s">
        <v>3204</v>
      </c>
      <c r="G130" t="str">
        <f t="shared" si="1"/>
        <v>2025em1100435</v>
      </c>
      <c r="H130" t="s">
        <v>7774</v>
      </c>
      <c r="I130" t="s">
        <v>3205</v>
      </c>
      <c r="K130" t="s">
        <v>7642</v>
      </c>
      <c r="M130" t="s">
        <v>7643</v>
      </c>
      <c r="N130" t="s">
        <v>3476</v>
      </c>
      <c r="P130">
        <v>35</v>
      </c>
      <c r="Q130">
        <v>25</v>
      </c>
    </row>
    <row r="131" spans="1:17" x14ac:dyDescent="0.3">
      <c r="A131">
        <v>1494330</v>
      </c>
      <c r="B131" t="s">
        <v>1592</v>
      </c>
      <c r="C131" t="s">
        <v>7696</v>
      </c>
      <c r="D131" t="s">
        <v>1593</v>
      </c>
      <c r="E131">
        <v>154624415</v>
      </c>
      <c r="F131" t="s">
        <v>1890</v>
      </c>
      <c r="G131" t="str">
        <f t="shared" ref="G131:G194" si="2">LEFT(F131,13)</f>
        <v>2025em1100078</v>
      </c>
      <c r="H131" t="s">
        <v>7775</v>
      </c>
      <c r="I131" t="s">
        <v>1891</v>
      </c>
      <c r="K131" t="s">
        <v>7642</v>
      </c>
      <c r="M131" t="s">
        <v>7643</v>
      </c>
      <c r="N131" t="s">
        <v>3476</v>
      </c>
      <c r="P131">
        <v>35</v>
      </c>
      <c r="Q131">
        <v>14</v>
      </c>
    </row>
    <row r="132" spans="1:17" x14ac:dyDescent="0.3">
      <c r="A132">
        <v>1494330</v>
      </c>
      <c r="B132" t="s">
        <v>1592</v>
      </c>
      <c r="C132" t="s">
        <v>7696</v>
      </c>
      <c r="D132" t="s">
        <v>1593</v>
      </c>
      <c r="E132">
        <v>154624418</v>
      </c>
      <c r="F132" t="s">
        <v>2849</v>
      </c>
      <c r="G132" t="str">
        <f t="shared" si="2"/>
        <v>2025em1100331</v>
      </c>
      <c r="H132" t="s">
        <v>7776</v>
      </c>
      <c r="I132" t="s">
        <v>2850</v>
      </c>
      <c r="K132" t="s">
        <v>7642</v>
      </c>
      <c r="M132" t="s">
        <v>7643</v>
      </c>
      <c r="N132" t="s">
        <v>3476</v>
      </c>
      <c r="P132">
        <v>35</v>
      </c>
      <c r="Q132">
        <v>25</v>
      </c>
    </row>
    <row r="133" spans="1:17" x14ac:dyDescent="0.3">
      <c r="A133">
        <v>1494330</v>
      </c>
      <c r="B133" t="s">
        <v>1592</v>
      </c>
      <c r="C133" t="s">
        <v>7696</v>
      </c>
      <c r="D133" t="s">
        <v>1593</v>
      </c>
      <c r="E133">
        <v>154624419</v>
      </c>
      <c r="F133" t="s">
        <v>3363</v>
      </c>
      <c r="G133" t="str">
        <f t="shared" si="2"/>
        <v>2025em1100482</v>
      </c>
      <c r="H133" t="s">
        <v>7777</v>
      </c>
      <c r="I133" t="s">
        <v>3364</v>
      </c>
      <c r="K133" t="s">
        <v>7642</v>
      </c>
      <c r="M133" t="s">
        <v>7643</v>
      </c>
      <c r="N133" t="s">
        <v>3476</v>
      </c>
      <c r="P133">
        <v>35</v>
      </c>
      <c r="Q133">
        <v>9</v>
      </c>
    </row>
    <row r="134" spans="1:17" x14ac:dyDescent="0.3">
      <c r="A134">
        <v>1494330</v>
      </c>
      <c r="B134" t="s">
        <v>1592</v>
      </c>
      <c r="C134" t="s">
        <v>7696</v>
      </c>
      <c r="D134" t="s">
        <v>1593</v>
      </c>
      <c r="E134">
        <v>154624422</v>
      </c>
      <c r="F134" t="s">
        <v>1937</v>
      </c>
      <c r="G134" t="str">
        <f t="shared" si="2"/>
        <v>2025em1100088</v>
      </c>
      <c r="H134" t="s">
        <v>7778</v>
      </c>
      <c r="I134" t="s">
        <v>1938</v>
      </c>
      <c r="K134" t="s">
        <v>7642</v>
      </c>
      <c r="M134" t="s">
        <v>7643</v>
      </c>
      <c r="N134" t="s">
        <v>3476</v>
      </c>
      <c r="P134">
        <v>35</v>
      </c>
      <c r="Q134">
        <v>21</v>
      </c>
    </row>
    <row r="135" spans="1:17" x14ac:dyDescent="0.3">
      <c r="A135">
        <v>1494330</v>
      </c>
      <c r="B135" t="s">
        <v>1592</v>
      </c>
      <c r="C135" t="s">
        <v>7696</v>
      </c>
      <c r="D135" t="s">
        <v>1593</v>
      </c>
      <c r="E135">
        <v>154624423</v>
      </c>
      <c r="F135" t="s">
        <v>2508</v>
      </c>
      <c r="G135" t="str">
        <f t="shared" si="2"/>
        <v>2025em1100248</v>
      </c>
      <c r="H135" t="s">
        <v>7779</v>
      </c>
      <c r="I135" t="s">
        <v>2509</v>
      </c>
      <c r="K135" t="s">
        <v>7642</v>
      </c>
      <c r="M135" t="s">
        <v>7643</v>
      </c>
      <c r="N135" t="s">
        <v>3476</v>
      </c>
      <c r="P135">
        <v>35</v>
      </c>
      <c r="Q135">
        <v>12</v>
      </c>
    </row>
    <row r="136" spans="1:17" x14ac:dyDescent="0.3">
      <c r="A136">
        <v>1494330</v>
      </c>
      <c r="B136" t="s">
        <v>1592</v>
      </c>
      <c r="C136" t="s">
        <v>7696</v>
      </c>
      <c r="D136" t="s">
        <v>1593</v>
      </c>
      <c r="E136">
        <v>154624424</v>
      </c>
      <c r="F136" t="s">
        <v>2666</v>
      </c>
      <c r="G136" t="str">
        <f t="shared" si="2"/>
        <v>2025em1100278</v>
      </c>
      <c r="H136" t="s">
        <v>7780</v>
      </c>
      <c r="I136" t="s">
        <v>2667</v>
      </c>
      <c r="K136" t="s">
        <v>7642</v>
      </c>
      <c r="M136" t="s">
        <v>7643</v>
      </c>
      <c r="N136" t="s">
        <v>3476</v>
      </c>
      <c r="P136">
        <v>35</v>
      </c>
      <c r="Q136">
        <v>5</v>
      </c>
    </row>
    <row r="137" spans="1:17" x14ac:dyDescent="0.3">
      <c r="A137">
        <v>1494330</v>
      </c>
      <c r="B137" t="s">
        <v>1592</v>
      </c>
      <c r="C137" t="s">
        <v>7696</v>
      </c>
      <c r="D137" t="s">
        <v>1593</v>
      </c>
      <c r="E137">
        <v>154624425</v>
      </c>
      <c r="F137" t="s">
        <v>2897</v>
      </c>
      <c r="G137" t="str">
        <f t="shared" si="2"/>
        <v>2025em1100338</v>
      </c>
      <c r="H137" t="s">
        <v>7781</v>
      </c>
      <c r="I137" t="s">
        <v>2898</v>
      </c>
      <c r="K137" t="s">
        <v>7642</v>
      </c>
      <c r="M137" t="s">
        <v>7643</v>
      </c>
      <c r="N137" t="s">
        <v>3476</v>
      </c>
      <c r="P137">
        <v>35</v>
      </c>
      <c r="Q137">
        <v>24.5</v>
      </c>
    </row>
    <row r="138" spans="1:17" x14ac:dyDescent="0.3">
      <c r="A138">
        <v>1494330</v>
      </c>
      <c r="B138" t="s">
        <v>1592</v>
      </c>
      <c r="C138" t="s">
        <v>7696</v>
      </c>
      <c r="D138" t="s">
        <v>1593</v>
      </c>
      <c r="E138">
        <v>154624427</v>
      </c>
      <c r="F138" t="s">
        <v>2021</v>
      </c>
      <c r="G138" t="str">
        <f t="shared" si="2"/>
        <v>2025em1100105</v>
      </c>
      <c r="H138" t="s">
        <v>7782</v>
      </c>
      <c r="I138" t="s">
        <v>2022</v>
      </c>
      <c r="K138" t="s">
        <v>7642</v>
      </c>
      <c r="M138" t="s">
        <v>7643</v>
      </c>
      <c r="N138" t="s">
        <v>3476</v>
      </c>
      <c r="P138">
        <v>35</v>
      </c>
      <c r="Q138">
        <v>13</v>
      </c>
    </row>
    <row r="139" spans="1:17" x14ac:dyDescent="0.3">
      <c r="A139">
        <v>1494330</v>
      </c>
      <c r="B139" t="s">
        <v>1592</v>
      </c>
      <c r="C139" t="s">
        <v>7696</v>
      </c>
      <c r="D139" t="s">
        <v>1593</v>
      </c>
      <c r="E139">
        <v>154624431</v>
      </c>
      <c r="F139" t="s">
        <v>2333</v>
      </c>
      <c r="G139" t="str">
        <f t="shared" si="2"/>
        <v>2025em1100191</v>
      </c>
      <c r="H139" t="s">
        <v>7783</v>
      </c>
      <c r="I139" t="s">
        <v>2334</v>
      </c>
      <c r="K139" t="s">
        <v>7642</v>
      </c>
      <c r="M139" t="s">
        <v>7643</v>
      </c>
      <c r="N139" t="s">
        <v>3476</v>
      </c>
      <c r="P139">
        <v>35</v>
      </c>
      <c r="Q139">
        <v>7</v>
      </c>
    </row>
    <row r="140" spans="1:17" x14ac:dyDescent="0.3">
      <c r="A140">
        <v>1494330</v>
      </c>
      <c r="B140" t="s">
        <v>1592</v>
      </c>
      <c r="C140" t="s">
        <v>7696</v>
      </c>
      <c r="D140" t="s">
        <v>1593</v>
      </c>
      <c r="E140">
        <v>154624434</v>
      </c>
      <c r="F140" t="s">
        <v>3395</v>
      </c>
      <c r="G140" t="str">
        <f t="shared" si="2"/>
        <v>2025em1100494</v>
      </c>
      <c r="H140" t="s">
        <v>7784</v>
      </c>
      <c r="I140" t="s">
        <v>3396</v>
      </c>
      <c r="K140" t="s">
        <v>7642</v>
      </c>
      <c r="M140" t="s">
        <v>7643</v>
      </c>
      <c r="N140" t="s">
        <v>3476</v>
      </c>
      <c r="P140">
        <v>35</v>
      </c>
      <c r="Q140">
        <v>24.5</v>
      </c>
    </row>
    <row r="141" spans="1:17" x14ac:dyDescent="0.3">
      <c r="A141">
        <v>1494330</v>
      </c>
      <c r="B141" t="s">
        <v>1592</v>
      </c>
      <c r="C141" t="s">
        <v>7696</v>
      </c>
      <c r="D141" t="s">
        <v>1593</v>
      </c>
      <c r="E141">
        <v>154624436</v>
      </c>
      <c r="F141" t="s">
        <v>3293</v>
      </c>
      <c r="G141" t="str">
        <f t="shared" si="2"/>
        <v>2025em1100469</v>
      </c>
      <c r="H141" t="s">
        <v>7785</v>
      </c>
      <c r="I141" t="s">
        <v>3294</v>
      </c>
      <c r="K141" t="s">
        <v>7642</v>
      </c>
      <c r="M141" t="s">
        <v>7643</v>
      </c>
      <c r="N141" t="s">
        <v>3476</v>
      </c>
      <c r="P141">
        <v>35</v>
      </c>
      <c r="Q141">
        <v>9.5</v>
      </c>
    </row>
    <row r="142" spans="1:17" x14ac:dyDescent="0.3">
      <c r="A142">
        <v>1494330</v>
      </c>
      <c r="B142" t="s">
        <v>1592</v>
      </c>
      <c r="C142" t="s">
        <v>7696</v>
      </c>
      <c r="D142" t="s">
        <v>1593</v>
      </c>
      <c r="E142">
        <v>154624444</v>
      </c>
      <c r="F142" t="s">
        <v>2218</v>
      </c>
      <c r="G142" t="str">
        <f t="shared" si="2"/>
        <v>2025em1100159</v>
      </c>
      <c r="H142" t="s">
        <v>7786</v>
      </c>
      <c r="I142" t="s">
        <v>2219</v>
      </c>
      <c r="K142" t="s">
        <v>7642</v>
      </c>
      <c r="M142" t="s">
        <v>7643</v>
      </c>
      <c r="N142" t="s">
        <v>3476</v>
      </c>
      <c r="P142">
        <v>35</v>
      </c>
      <c r="Q142">
        <v>19</v>
      </c>
    </row>
    <row r="143" spans="1:17" x14ac:dyDescent="0.3">
      <c r="A143">
        <v>1494330</v>
      </c>
      <c r="B143" t="s">
        <v>1592</v>
      </c>
      <c r="C143" t="s">
        <v>7696</v>
      </c>
      <c r="D143" t="s">
        <v>1593</v>
      </c>
      <c r="E143">
        <v>154624445</v>
      </c>
      <c r="F143" t="s">
        <v>2387</v>
      </c>
      <c r="G143" t="str">
        <f t="shared" si="2"/>
        <v>2025em1100207</v>
      </c>
      <c r="H143" t="s">
        <v>7787</v>
      </c>
      <c r="I143" t="s">
        <v>2388</v>
      </c>
      <c r="K143" t="s">
        <v>7642</v>
      </c>
      <c r="M143" t="s">
        <v>7643</v>
      </c>
      <c r="N143" t="s">
        <v>3476</v>
      </c>
      <c r="P143">
        <v>35</v>
      </c>
      <c r="Q143">
        <v>22</v>
      </c>
    </row>
    <row r="144" spans="1:17" x14ac:dyDescent="0.3">
      <c r="A144">
        <v>1494330</v>
      </c>
      <c r="B144" t="s">
        <v>1592</v>
      </c>
      <c r="C144" t="s">
        <v>7696</v>
      </c>
      <c r="D144" t="s">
        <v>1593</v>
      </c>
      <c r="E144">
        <v>154624453</v>
      </c>
      <c r="F144" t="s">
        <v>3019</v>
      </c>
      <c r="G144" t="str">
        <f t="shared" si="2"/>
        <v>2025em1100374</v>
      </c>
      <c r="H144" t="s">
        <v>7788</v>
      </c>
      <c r="I144" t="s">
        <v>3020</v>
      </c>
      <c r="K144" t="s">
        <v>7642</v>
      </c>
      <c r="M144" t="s">
        <v>7643</v>
      </c>
      <c r="N144" t="s">
        <v>3476</v>
      </c>
      <c r="P144">
        <v>35</v>
      </c>
      <c r="Q144">
        <v>7.5</v>
      </c>
    </row>
    <row r="145" spans="1:17" x14ac:dyDescent="0.3">
      <c r="A145">
        <v>1494330</v>
      </c>
      <c r="B145" t="s">
        <v>1592</v>
      </c>
      <c r="C145" t="s">
        <v>7696</v>
      </c>
      <c r="D145" t="s">
        <v>1593</v>
      </c>
      <c r="E145">
        <v>154624456</v>
      </c>
      <c r="F145" t="s">
        <v>3342</v>
      </c>
      <c r="G145" t="str">
        <f t="shared" si="2"/>
        <v>2025em1100479</v>
      </c>
      <c r="H145" t="s">
        <v>7789</v>
      </c>
      <c r="I145" t="s">
        <v>3343</v>
      </c>
      <c r="K145" t="s">
        <v>7642</v>
      </c>
      <c r="M145" t="s">
        <v>7643</v>
      </c>
      <c r="N145" t="s">
        <v>3476</v>
      </c>
      <c r="P145">
        <v>35</v>
      </c>
      <c r="Q145">
        <v>3.5</v>
      </c>
    </row>
    <row r="146" spans="1:17" x14ac:dyDescent="0.3">
      <c r="A146">
        <v>1494330</v>
      </c>
      <c r="B146" t="s">
        <v>1592</v>
      </c>
      <c r="C146" t="s">
        <v>7696</v>
      </c>
      <c r="D146" t="s">
        <v>1593</v>
      </c>
      <c r="E146">
        <v>154624461</v>
      </c>
      <c r="F146" t="s">
        <v>1793</v>
      </c>
      <c r="G146" t="str">
        <f t="shared" si="2"/>
        <v>2025em1100054</v>
      </c>
      <c r="H146" t="s">
        <v>7790</v>
      </c>
      <c r="I146" t="s">
        <v>1794</v>
      </c>
      <c r="K146" t="s">
        <v>7642</v>
      </c>
      <c r="M146" t="s">
        <v>7643</v>
      </c>
      <c r="N146" t="s">
        <v>3476</v>
      </c>
      <c r="P146">
        <v>35</v>
      </c>
      <c r="Q146">
        <v>10.5</v>
      </c>
    </row>
    <row r="147" spans="1:17" x14ac:dyDescent="0.3">
      <c r="A147">
        <v>1494330</v>
      </c>
      <c r="B147" t="s">
        <v>1592</v>
      </c>
      <c r="C147" t="s">
        <v>7696</v>
      </c>
      <c r="D147" t="s">
        <v>1593</v>
      </c>
      <c r="E147">
        <v>154624464</v>
      </c>
      <c r="F147" t="s">
        <v>2833</v>
      </c>
      <c r="G147" t="str">
        <f t="shared" si="2"/>
        <v>2025em1100329</v>
      </c>
      <c r="H147" t="s">
        <v>7791</v>
      </c>
      <c r="I147" t="s">
        <v>2834</v>
      </c>
      <c r="K147" t="s">
        <v>7642</v>
      </c>
      <c r="M147" t="s">
        <v>7643</v>
      </c>
      <c r="N147" t="s">
        <v>3476</v>
      </c>
      <c r="P147">
        <v>35</v>
      </c>
      <c r="Q147">
        <v>0.5</v>
      </c>
    </row>
    <row r="148" spans="1:17" x14ac:dyDescent="0.3">
      <c r="A148">
        <v>1494330</v>
      </c>
      <c r="B148" t="s">
        <v>1592</v>
      </c>
      <c r="C148" t="s">
        <v>7696</v>
      </c>
      <c r="D148" t="s">
        <v>1593</v>
      </c>
      <c r="E148">
        <v>154624468</v>
      </c>
      <c r="F148" t="s">
        <v>2698</v>
      </c>
      <c r="G148" t="str">
        <f t="shared" si="2"/>
        <v>2025em1100286</v>
      </c>
      <c r="H148" t="s">
        <v>7792</v>
      </c>
      <c r="I148" t="s">
        <v>2699</v>
      </c>
      <c r="K148" t="s">
        <v>7642</v>
      </c>
      <c r="M148" t="s">
        <v>7643</v>
      </c>
      <c r="N148" t="s">
        <v>3476</v>
      </c>
      <c r="P148">
        <v>35</v>
      </c>
      <c r="Q148">
        <v>10</v>
      </c>
    </row>
    <row r="149" spans="1:17" x14ac:dyDescent="0.3">
      <c r="A149">
        <v>1494330</v>
      </c>
      <c r="B149" t="s">
        <v>1592</v>
      </c>
      <c r="C149" t="s">
        <v>7696</v>
      </c>
      <c r="D149" t="s">
        <v>1593</v>
      </c>
      <c r="E149">
        <v>154624478</v>
      </c>
      <c r="F149" t="s">
        <v>3174</v>
      </c>
      <c r="G149" t="str">
        <f t="shared" si="2"/>
        <v>2025em1100421</v>
      </c>
      <c r="H149" t="s">
        <v>7793</v>
      </c>
      <c r="I149" t="s">
        <v>3175</v>
      </c>
      <c r="K149" t="s">
        <v>7642</v>
      </c>
      <c r="M149" t="s">
        <v>7643</v>
      </c>
      <c r="N149" t="s">
        <v>3476</v>
      </c>
      <c r="P149">
        <v>35</v>
      </c>
      <c r="Q149">
        <v>9.5</v>
      </c>
    </row>
    <row r="150" spans="1:17" x14ac:dyDescent="0.3">
      <c r="A150">
        <v>1494330</v>
      </c>
      <c r="B150" t="s">
        <v>1592</v>
      </c>
      <c r="C150" t="s">
        <v>7696</v>
      </c>
      <c r="D150" t="s">
        <v>1593</v>
      </c>
      <c r="E150">
        <v>154624481</v>
      </c>
      <c r="F150" t="s">
        <v>1745</v>
      </c>
      <c r="G150" t="str">
        <f t="shared" si="2"/>
        <v>2025em1100046</v>
      </c>
      <c r="H150" t="s">
        <v>7794</v>
      </c>
      <c r="I150" t="s">
        <v>1746</v>
      </c>
      <c r="K150" t="s">
        <v>7642</v>
      </c>
      <c r="M150" t="s">
        <v>7643</v>
      </c>
      <c r="N150" t="s">
        <v>3476</v>
      </c>
      <c r="P150">
        <v>35</v>
      </c>
      <c r="Q150">
        <v>17.5</v>
      </c>
    </row>
    <row r="151" spans="1:17" x14ac:dyDescent="0.3">
      <c r="A151">
        <v>1494330</v>
      </c>
      <c r="B151" t="s">
        <v>1592</v>
      </c>
      <c r="C151" t="s">
        <v>7696</v>
      </c>
      <c r="D151" t="s">
        <v>1593</v>
      </c>
      <c r="E151">
        <v>154624482</v>
      </c>
      <c r="F151" t="s">
        <v>2957</v>
      </c>
      <c r="G151" t="str">
        <f t="shared" si="2"/>
        <v>2025em1100357</v>
      </c>
      <c r="H151" t="s">
        <v>7795</v>
      </c>
      <c r="I151" t="s">
        <v>2958</v>
      </c>
      <c r="K151" t="s">
        <v>7642</v>
      </c>
      <c r="M151" t="s">
        <v>7643</v>
      </c>
      <c r="N151" t="s">
        <v>3476</v>
      </c>
      <c r="P151">
        <v>35</v>
      </c>
      <c r="Q151">
        <v>9.5</v>
      </c>
    </row>
    <row r="152" spans="1:17" x14ac:dyDescent="0.3">
      <c r="A152">
        <v>1494330</v>
      </c>
      <c r="B152" t="s">
        <v>1592</v>
      </c>
      <c r="C152" t="s">
        <v>7696</v>
      </c>
      <c r="D152" t="s">
        <v>1593</v>
      </c>
      <c r="E152">
        <v>154624483</v>
      </c>
      <c r="F152" t="s">
        <v>3195</v>
      </c>
      <c r="G152" t="str">
        <f t="shared" si="2"/>
        <v>2025em1100431</v>
      </c>
      <c r="H152" t="s">
        <v>7796</v>
      </c>
      <c r="I152" t="s">
        <v>3196</v>
      </c>
      <c r="K152" t="s">
        <v>7642</v>
      </c>
      <c r="M152" t="s">
        <v>7643</v>
      </c>
      <c r="N152" t="s">
        <v>3476</v>
      </c>
      <c r="P152">
        <v>35</v>
      </c>
      <c r="Q152">
        <v>6</v>
      </c>
    </row>
    <row r="153" spans="1:17" x14ac:dyDescent="0.3">
      <c r="A153">
        <v>1494330</v>
      </c>
      <c r="B153" t="s">
        <v>1592</v>
      </c>
      <c r="C153" t="s">
        <v>7696</v>
      </c>
      <c r="D153" t="s">
        <v>1593</v>
      </c>
      <c r="E153">
        <v>154624485</v>
      </c>
      <c r="F153" t="s">
        <v>2445</v>
      </c>
      <c r="G153" t="str">
        <f t="shared" si="2"/>
        <v>2025em1100231</v>
      </c>
      <c r="H153" t="s">
        <v>7797</v>
      </c>
      <c r="I153" t="s">
        <v>2446</v>
      </c>
      <c r="K153" t="s">
        <v>7642</v>
      </c>
      <c r="M153" t="s">
        <v>7643</v>
      </c>
      <c r="N153" t="s">
        <v>3476</v>
      </c>
      <c r="P153">
        <v>35</v>
      </c>
      <c r="Q153">
        <v>7.5</v>
      </c>
    </row>
    <row r="154" spans="1:17" x14ac:dyDescent="0.3">
      <c r="A154">
        <v>1494330</v>
      </c>
      <c r="B154" t="s">
        <v>1592</v>
      </c>
      <c r="C154" t="s">
        <v>7696</v>
      </c>
      <c r="D154" t="s">
        <v>1593</v>
      </c>
      <c r="E154">
        <v>154624489</v>
      </c>
      <c r="F154" t="s">
        <v>1722</v>
      </c>
      <c r="G154" t="str">
        <f t="shared" si="2"/>
        <v>2025em1100040</v>
      </c>
      <c r="H154" t="s">
        <v>7798</v>
      </c>
      <c r="I154" t="s">
        <v>1723</v>
      </c>
      <c r="K154" t="s">
        <v>7642</v>
      </c>
      <c r="M154" t="s">
        <v>7643</v>
      </c>
      <c r="N154" t="s">
        <v>3476</v>
      </c>
      <c r="P154">
        <v>35</v>
      </c>
      <c r="Q154">
        <v>21</v>
      </c>
    </row>
    <row r="155" spans="1:17" x14ac:dyDescent="0.3">
      <c r="A155">
        <v>1494330</v>
      </c>
      <c r="B155" t="s">
        <v>1592</v>
      </c>
      <c r="C155" t="s">
        <v>7696</v>
      </c>
      <c r="D155" t="s">
        <v>1593</v>
      </c>
      <c r="E155">
        <v>154624493</v>
      </c>
      <c r="F155" t="s">
        <v>2324</v>
      </c>
      <c r="G155" t="str">
        <f t="shared" si="2"/>
        <v>2025em1100190</v>
      </c>
      <c r="H155" t="s">
        <v>7799</v>
      </c>
      <c r="I155" t="s">
        <v>2325</v>
      </c>
      <c r="K155" t="s">
        <v>7642</v>
      </c>
      <c r="M155" t="s">
        <v>7643</v>
      </c>
      <c r="N155" t="s">
        <v>3476</v>
      </c>
      <c r="P155">
        <v>35</v>
      </c>
      <c r="Q155">
        <v>14.5</v>
      </c>
    </row>
    <row r="156" spans="1:17" x14ac:dyDescent="0.3">
      <c r="A156">
        <v>1494330</v>
      </c>
      <c r="B156" t="s">
        <v>1592</v>
      </c>
      <c r="C156" t="s">
        <v>7696</v>
      </c>
      <c r="D156" t="s">
        <v>1593</v>
      </c>
      <c r="E156">
        <v>154624494</v>
      </c>
      <c r="F156" t="s">
        <v>2858</v>
      </c>
      <c r="G156" t="str">
        <f t="shared" si="2"/>
        <v>2025em1100333</v>
      </c>
      <c r="H156" t="s">
        <v>7800</v>
      </c>
      <c r="I156" t="s">
        <v>2859</v>
      </c>
      <c r="K156" t="s">
        <v>7642</v>
      </c>
      <c r="M156" t="s">
        <v>7643</v>
      </c>
      <c r="N156" t="s">
        <v>3476</v>
      </c>
      <c r="P156">
        <v>35</v>
      </c>
      <c r="Q156">
        <v>18.5</v>
      </c>
    </row>
    <row r="157" spans="1:17" x14ac:dyDescent="0.3">
      <c r="A157">
        <v>1494330</v>
      </c>
      <c r="B157" t="s">
        <v>1592</v>
      </c>
      <c r="C157" t="s">
        <v>7696</v>
      </c>
      <c r="D157" t="s">
        <v>1593</v>
      </c>
      <c r="E157">
        <v>154624498</v>
      </c>
      <c r="F157" t="s">
        <v>2605</v>
      </c>
      <c r="G157" t="str">
        <f t="shared" si="2"/>
        <v>2025em1100265</v>
      </c>
      <c r="H157" t="s">
        <v>7801</v>
      </c>
      <c r="I157" t="s">
        <v>2606</v>
      </c>
      <c r="K157" t="s">
        <v>7642</v>
      </c>
      <c r="M157" t="s">
        <v>7643</v>
      </c>
      <c r="N157" t="s">
        <v>3476</v>
      </c>
      <c r="P157">
        <v>35</v>
      </c>
      <c r="Q157">
        <v>17</v>
      </c>
    </row>
    <row r="158" spans="1:17" x14ac:dyDescent="0.3">
      <c r="A158">
        <v>1494330</v>
      </c>
      <c r="B158" t="s">
        <v>1592</v>
      </c>
      <c r="C158" t="s">
        <v>7696</v>
      </c>
      <c r="D158" t="s">
        <v>1593</v>
      </c>
      <c r="E158">
        <v>154624504</v>
      </c>
      <c r="F158" t="s">
        <v>2466</v>
      </c>
      <c r="G158" t="str">
        <f t="shared" si="2"/>
        <v>2025em1100235</v>
      </c>
      <c r="H158" t="s">
        <v>7802</v>
      </c>
      <c r="I158" t="s">
        <v>2467</v>
      </c>
      <c r="K158" t="s">
        <v>7642</v>
      </c>
      <c r="M158" t="s">
        <v>7643</v>
      </c>
      <c r="N158" t="s">
        <v>3476</v>
      </c>
      <c r="P158">
        <v>35</v>
      </c>
      <c r="Q158">
        <v>21</v>
      </c>
    </row>
    <row r="159" spans="1:17" x14ac:dyDescent="0.3">
      <c r="A159">
        <v>1494330</v>
      </c>
      <c r="B159" t="s">
        <v>1592</v>
      </c>
      <c r="C159" t="s">
        <v>7696</v>
      </c>
      <c r="D159" t="s">
        <v>1593</v>
      </c>
      <c r="E159">
        <v>154624517</v>
      </c>
      <c r="F159" t="s">
        <v>3046</v>
      </c>
      <c r="G159" t="str">
        <f t="shared" si="2"/>
        <v>2025em1100383</v>
      </c>
      <c r="H159" t="s">
        <v>7803</v>
      </c>
      <c r="I159" t="s">
        <v>3047</v>
      </c>
      <c r="K159" t="s">
        <v>7642</v>
      </c>
      <c r="M159" t="s">
        <v>7643</v>
      </c>
      <c r="N159" t="s">
        <v>3476</v>
      </c>
      <c r="P159">
        <v>35</v>
      </c>
      <c r="Q159">
        <v>0.5</v>
      </c>
    </row>
    <row r="160" spans="1:17" x14ac:dyDescent="0.3">
      <c r="A160">
        <v>1494330</v>
      </c>
      <c r="B160" t="s">
        <v>1592</v>
      </c>
      <c r="C160" t="s">
        <v>7696</v>
      </c>
      <c r="D160" t="s">
        <v>1593</v>
      </c>
      <c r="E160">
        <v>154624754</v>
      </c>
      <c r="F160" t="s">
        <v>2281</v>
      </c>
      <c r="G160" t="str">
        <f t="shared" si="2"/>
        <v>2025em1100180</v>
      </c>
      <c r="H160" t="s">
        <v>7804</v>
      </c>
      <c r="I160" t="s">
        <v>2282</v>
      </c>
      <c r="K160" t="s">
        <v>7642</v>
      </c>
      <c r="M160" t="s">
        <v>7643</v>
      </c>
      <c r="N160" t="s">
        <v>3476</v>
      </c>
      <c r="P160">
        <v>35</v>
      </c>
      <c r="Q160">
        <v>12.5</v>
      </c>
    </row>
    <row r="161" spans="1:17" x14ac:dyDescent="0.3">
      <c r="A161">
        <v>1494330</v>
      </c>
      <c r="B161" t="s">
        <v>1592</v>
      </c>
      <c r="C161" t="s">
        <v>7696</v>
      </c>
      <c r="D161" t="s">
        <v>1593</v>
      </c>
      <c r="E161">
        <v>154624832</v>
      </c>
      <c r="F161" t="s">
        <v>2318</v>
      </c>
      <c r="G161" t="str">
        <f t="shared" si="2"/>
        <v>2025em1100189</v>
      </c>
      <c r="H161" t="s">
        <v>7805</v>
      </c>
      <c r="I161" t="s">
        <v>2319</v>
      </c>
      <c r="K161" t="s">
        <v>7642</v>
      </c>
      <c r="M161" t="s">
        <v>7643</v>
      </c>
      <c r="N161" t="s">
        <v>3476</v>
      </c>
      <c r="P161">
        <v>35</v>
      </c>
      <c r="Q161">
        <v>26.5</v>
      </c>
    </row>
    <row r="162" spans="1:17" x14ac:dyDescent="0.3">
      <c r="A162">
        <v>1494330</v>
      </c>
      <c r="B162" t="s">
        <v>1592</v>
      </c>
      <c r="C162" t="s">
        <v>7696</v>
      </c>
      <c r="D162" t="s">
        <v>1593</v>
      </c>
      <c r="E162">
        <v>154624843</v>
      </c>
      <c r="F162" t="s">
        <v>1661</v>
      </c>
      <c r="G162" t="str">
        <f t="shared" si="2"/>
        <v>2025em1100017</v>
      </c>
      <c r="H162" t="s">
        <v>7806</v>
      </c>
      <c r="I162" t="s">
        <v>1662</v>
      </c>
      <c r="K162" t="s">
        <v>7642</v>
      </c>
      <c r="M162" t="s">
        <v>7643</v>
      </c>
      <c r="N162" t="s">
        <v>3476</v>
      </c>
      <c r="P162">
        <v>35</v>
      </c>
      <c r="Q162">
        <v>14.5</v>
      </c>
    </row>
    <row r="163" spans="1:17" x14ac:dyDescent="0.3">
      <c r="A163">
        <v>1494331</v>
      </c>
      <c r="B163" t="s">
        <v>1860</v>
      </c>
      <c r="C163" t="s">
        <v>7696</v>
      </c>
      <c r="D163" t="s">
        <v>1593</v>
      </c>
      <c r="E163">
        <v>154624062</v>
      </c>
      <c r="F163" t="s">
        <v>1857</v>
      </c>
      <c r="G163" t="str">
        <f t="shared" si="2"/>
        <v>2025em1100072</v>
      </c>
      <c r="H163" t="s">
        <v>7807</v>
      </c>
      <c r="I163" t="s">
        <v>1858</v>
      </c>
      <c r="K163" t="s">
        <v>7642</v>
      </c>
      <c r="M163" t="s">
        <v>7643</v>
      </c>
      <c r="N163" t="s">
        <v>3476</v>
      </c>
      <c r="P163">
        <v>35</v>
      </c>
      <c r="Q163">
        <v>7.5</v>
      </c>
    </row>
    <row r="164" spans="1:17" x14ac:dyDescent="0.3">
      <c r="A164">
        <v>1494331</v>
      </c>
      <c r="B164" t="s">
        <v>1860</v>
      </c>
      <c r="C164" t="s">
        <v>7696</v>
      </c>
      <c r="D164" t="s">
        <v>1593</v>
      </c>
      <c r="E164">
        <v>154624063</v>
      </c>
      <c r="F164" t="s">
        <v>3244</v>
      </c>
      <c r="G164" t="str">
        <f t="shared" si="2"/>
        <v>2025em1100449</v>
      </c>
      <c r="H164" t="s">
        <v>7808</v>
      </c>
      <c r="I164" t="s">
        <v>3245</v>
      </c>
      <c r="K164" t="s">
        <v>7642</v>
      </c>
      <c r="M164" t="s">
        <v>7643</v>
      </c>
      <c r="N164" t="s">
        <v>3476</v>
      </c>
      <c r="P164">
        <v>35</v>
      </c>
      <c r="Q164">
        <v>4</v>
      </c>
    </row>
    <row r="165" spans="1:17" x14ac:dyDescent="0.3">
      <c r="A165">
        <v>1494331</v>
      </c>
      <c r="B165" t="s">
        <v>1860</v>
      </c>
      <c r="C165" t="s">
        <v>7696</v>
      </c>
      <c r="D165" t="s">
        <v>1593</v>
      </c>
      <c r="E165">
        <v>154624064</v>
      </c>
      <c r="F165" t="s">
        <v>3229</v>
      </c>
      <c r="G165" t="str">
        <f t="shared" si="2"/>
        <v>2025em1100445</v>
      </c>
      <c r="H165" t="s">
        <v>7809</v>
      </c>
      <c r="I165" t="s">
        <v>3230</v>
      </c>
      <c r="K165" t="s">
        <v>7642</v>
      </c>
      <c r="M165" t="s">
        <v>7643</v>
      </c>
      <c r="N165" t="s">
        <v>3476</v>
      </c>
      <c r="P165">
        <v>35</v>
      </c>
      <c r="Q165">
        <v>17.5</v>
      </c>
    </row>
    <row r="166" spans="1:17" x14ac:dyDescent="0.3">
      <c r="A166">
        <v>1494331</v>
      </c>
      <c r="B166" t="s">
        <v>1860</v>
      </c>
      <c r="C166" t="s">
        <v>7696</v>
      </c>
      <c r="D166" t="s">
        <v>1593</v>
      </c>
      <c r="E166">
        <v>154624065</v>
      </c>
      <c r="F166" t="s">
        <v>2097</v>
      </c>
      <c r="G166" t="str">
        <f t="shared" si="2"/>
        <v>2025em1100130</v>
      </c>
      <c r="H166" t="s">
        <v>7810</v>
      </c>
      <c r="I166" t="s">
        <v>2098</v>
      </c>
      <c r="K166" t="s">
        <v>7642</v>
      </c>
      <c r="M166" t="s">
        <v>7643</v>
      </c>
      <c r="N166" t="s">
        <v>3476</v>
      </c>
      <c r="P166">
        <v>35</v>
      </c>
      <c r="Q166">
        <v>25</v>
      </c>
    </row>
    <row r="167" spans="1:17" x14ac:dyDescent="0.3">
      <c r="A167">
        <v>1494331</v>
      </c>
      <c r="B167" t="s">
        <v>1860</v>
      </c>
      <c r="C167" t="s">
        <v>7696</v>
      </c>
      <c r="D167" t="s">
        <v>1593</v>
      </c>
      <c r="E167">
        <v>154624066</v>
      </c>
      <c r="F167" t="s">
        <v>3335</v>
      </c>
      <c r="G167" t="str">
        <f t="shared" si="2"/>
        <v>2025em1100478</v>
      </c>
      <c r="H167" t="s">
        <v>7811</v>
      </c>
      <c r="I167" t="s">
        <v>3336</v>
      </c>
      <c r="K167" t="s">
        <v>7642</v>
      </c>
      <c r="M167" t="s">
        <v>7643</v>
      </c>
      <c r="N167" t="s">
        <v>3476</v>
      </c>
      <c r="P167">
        <v>35</v>
      </c>
      <c r="Q167">
        <v>15.5</v>
      </c>
    </row>
    <row r="168" spans="1:17" x14ac:dyDescent="0.3">
      <c r="A168">
        <v>1494331</v>
      </c>
      <c r="B168" t="s">
        <v>1860</v>
      </c>
      <c r="C168" t="s">
        <v>7696</v>
      </c>
      <c r="D168" t="s">
        <v>1593</v>
      </c>
      <c r="E168">
        <v>154624067</v>
      </c>
      <c r="F168" t="s">
        <v>2842</v>
      </c>
      <c r="G168" t="str">
        <f t="shared" si="2"/>
        <v>2025em1100330</v>
      </c>
      <c r="H168" t="s">
        <v>7812</v>
      </c>
      <c r="I168" t="s">
        <v>2843</v>
      </c>
      <c r="K168" t="s">
        <v>7642</v>
      </c>
      <c r="M168" t="s">
        <v>7643</v>
      </c>
      <c r="N168" t="s">
        <v>3476</v>
      </c>
      <c r="P168">
        <v>35</v>
      </c>
      <c r="Q168">
        <v>22.5</v>
      </c>
    </row>
    <row r="169" spans="1:17" x14ac:dyDescent="0.3">
      <c r="A169">
        <v>1494331</v>
      </c>
      <c r="B169" t="s">
        <v>1860</v>
      </c>
      <c r="C169" t="s">
        <v>7696</v>
      </c>
      <c r="D169" t="s">
        <v>1593</v>
      </c>
      <c r="E169">
        <v>154624068</v>
      </c>
      <c r="F169" t="s">
        <v>2625</v>
      </c>
      <c r="G169" t="str">
        <f t="shared" si="2"/>
        <v>2025em1100268</v>
      </c>
      <c r="H169" t="s">
        <v>7813</v>
      </c>
      <c r="I169" t="s">
        <v>2626</v>
      </c>
      <c r="K169" t="s">
        <v>7642</v>
      </c>
      <c r="M169" t="s">
        <v>7643</v>
      </c>
      <c r="N169" t="s">
        <v>3476</v>
      </c>
      <c r="P169">
        <v>35</v>
      </c>
      <c r="Q169">
        <v>12.5</v>
      </c>
    </row>
    <row r="170" spans="1:17" x14ac:dyDescent="0.3">
      <c r="A170">
        <v>1494331</v>
      </c>
      <c r="B170" t="s">
        <v>1860</v>
      </c>
      <c r="C170" t="s">
        <v>7696</v>
      </c>
      <c r="D170" t="s">
        <v>1593</v>
      </c>
      <c r="E170">
        <v>154624069</v>
      </c>
      <c r="F170" t="s">
        <v>3351</v>
      </c>
      <c r="G170" t="str">
        <f t="shared" si="2"/>
        <v>2025em1100480</v>
      </c>
      <c r="H170" t="s">
        <v>7814</v>
      </c>
      <c r="I170" t="s">
        <v>3352</v>
      </c>
      <c r="K170" t="s">
        <v>7642</v>
      </c>
      <c r="M170" t="s">
        <v>7643</v>
      </c>
      <c r="N170" t="s">
        <v>3476</v>
      </c>
      <c r="P170">
        <v>35</v>
      </c>
      <c r="Q170">
        <v>16</v>
      </c>
    </row>
    <row r="171" spans="1:17" x14ac:dyDescent="0.3">
      <c r="A171">
        <v>1494331</v>
      </c>
      <c r="B171" t="s">
        <v>1860</v>
      </c>
      <c r="C171" t="s">
        <v>7696</v>
      </c>
      <c r="D171" t="s">
        <v>1593</v>
      </c>
      <c r="E171">
        <v>154624070</v>
      </c>
      <c r="F171" t="s">
        <v>3124</v>
      </c>
      <c r="G171" t="str">
        <f t="shared" si="2"/>
        <v>2025em1100405</v>
      </c>
      <c r="H171" t="s">
        <v>7815</v>
      </c>
      <c r="I171" t="s">
        <v>3125</v>
      </c>
      <c r="K171" t="s">
        <v>7642</v>
      </c>
      <c r="M171" t="s">
        <v>7643</v>
      </c>
      <c r="N171" t="s">
        <v>3476</v>
      </c>
      <c r="P171">
        <v>35</v>
      </c>
      <c r="Q171">
        <v>12</v>
      </c>
    </row>
    <row r="172" spans="1:17" x14ac:dyDescent="0.3">
      <c r="A172">
        <v>1494331</v>
      </c>
      <c r="B172" t="s">
        <v>1860</v>
      </c>
      <c r="C172" t="s">
        <v>7696</v>
      </c>
      <c r="D172" t="s">
        <v>1593</v>
      </c>
      <c r="E172">
        <v>154624072</v>
      </c>
      <c r="F172" t="s">
        <v>2105</v>
      </c>
      <c r="G172" t="str">
        <f t="shared" si="2"/>
        <v>2025em1100132</v>
      </c>
      <c r="H172" t="s">
        <v>7816</v>
      </c>
      <c r="I172" t="s">
        <v>2106</v>
      </c>
      <c r="K172" t="s">
        <v>7642</v>
      </c>
      <c r="M172" t="s">
        <v>7643</v>
      </c>
      <c r="N172" t="s">
        <v>3476</v>
      </c>
      <c r="P172">
        <v>35</v>
      </c>
      <c r="Q172">
        <v>34</v>
      </c>
    </row>
    <row r="173" spans="1:17" x14ac:dyDescent="0.3">
      <c r="A173">
        <v>1494807</v>
      </c>
      <c r="B173" t="s">
        <v>3457</v>
      </c>
      <c r="C173" t="s">
        <v>7640</v>
      </c>
      <c r="D173" t="s">
        <v>1598</v>
      </c>
      <c r="E173">
        <v>154628849</v>
      </c>
      <c r="F173" t="s">
        <v>3085</v>
      </c>
      <c r="G173" t="str">
        <f t="shared" si="2"/>
        <v>2025em1100392</v>
      </c>
      <c r="H173" t="s">
        <v>7817</v>
      </c>
      <c r="I173" t="s">
        <v>3086</v>
      </c>
      <c r="K173" t="s">
        <v>7642</v>
      </c>
      <c r="M173" t="s">
        <v>7643</v>
      </c>
      <c r="N173" t="s">
        <v>3476</v>
      </c>
      <c r="P173">
        <v>40</v>
      </c>
      <c r="Q173">
        <v>5</v>
      </c>
    </row>
    <row r="174" spans="1:17" x14ac:dyDescent="0.3">
      <c r="A174">
        <v>1494807</v>
      </c>
      <c r="B174" t="s">
        <v>3457</v>
      </c>
      <c r="C174" t="s">
        <v>7640</v>
      </c>
      <c r="D174" t="s">
        <v>1598</v>
      </c>
      <c r="E174">
        <v>154628913</v>
      </c>
      <c r="F174" t="s">
        <v>1959</v>
      </c>
      <c r="G174" t="str">
        <f t="shared" si="2"/>
        <v>2025em1100094</v>
      </c>
      <c r="H174" t="s">
        <v>7818</v>
      </c>
      <c r="I174" t="s">
        <v>1960</v>
      </c>
      <c r="K174" t="s">
        <v>7642</v>
      </c>
      <c r="M174" t="s">
        <v>7643</v>
      </c>
      <c r="N174" t="s">
        <v>3476</v>
      </c>
      <c r="P174">
        <v>40</v>
      </c>
      <c r="Q174">
        <v>23</v>
      </c>
    </row>
    <row r="175" spans="1:17" x14ac:dyDescent="0.3">
      <c r="A175">
        <v>1494807</v>
      </c>
      <c r="B175" t="s">
        <v>3457</v>
      </c>
      <c r="C175" t="s">
        <v>7640</v>
      </c>
      <c r="D175" t="s">
        <v>1598</v>
      </c>
      <c r="E175">
        <v>154628982</v>
      </c>
      <c r="F175" t="s">
        <v>3454</v>
      </c>
      <c r="G175" t="str">
        <f t="shared" si="2"/>
        <v>2025em1100420</v>
      </c>
      <c r="H175" t="s">
        <v>7819</v>
      </c>
      <c r="I175" t="s">
        <v>3455</v>
      </c>
      <c r="K175" t="s">
        <v>7642</v>
      </c>
      <c r="M175" t="s">
        <v>7643</v>
      </c>
      <c r="N175" t="s">
        <v>3476</v>
      </c>
      <c r="P175">
        <v>40</v>
      </c>
      <c r="Q175">
        <v>22.5</v>
      </c>
    </row>
    <row r="176" spans="1:17" x14ac:dyDescent="0.3">
      <c r="A176">
        <v>1494810</v>
      </c>
      <c r="B176" t="s">
        <v>1078</v>
      </c>
      <c r="C176" t="s">
        <v>7820</v>
      </c>
      <c r="D176" t="s">
        <v>1034</v>
      </c>
      <c r="E176">
        <v>154631287</v>
      </c>
      <c r="F176" t="s">
        <v>628</v>
      </c>
      <c r="G176" t="str">
        <f t="shared" si="2"/>
        <v>2025eb1100208</v>
      </c>
      <c r="H176" t="s">
        <v>7821</v>
      </c>
      <c r="I176" t="s">
        <v>629</v>
      </c>
      <c r="K176" t="s">
        <v>7647</v>
      </c>
      <c r="M176" t="s">
        <v>7643</v>
      </c>
      <c r="N176" t="s">
        <v>3476</v>
      </c>
      <c r="P176">
        <v>40</v>
      </c>
      <c r="Q176">
        <v>25</v>
      </c>
    </row>
    <row r="177" spans="1:17" x14ac:dyDescent="0.3">
      <c r="A177">
        <v>1494810</v>
      </c>
      <c r="B177" t="s">
        <v>1078</v>
      </c>
      <c r="C177" t="s">
        <v>7820</v>
      </c>
      <c r="D177" t="s">
        <v>1034</v>
      </c>
      <c r="E177">
        <v>154631354</v>
      </c>
      <c r="F177" t="s">
        <v>70</v>
      </c>
      <c r="G177" t="str">
        <f t="shared" si="2"/>
        <v>2025eb1100022</v>
      </c>
      <c r="H177" t="s">
        <v>7822</v>
      </c>
      <c r="I177" t="s">
        <v>71</v>
      </c>
      <c r="K177" t="s">
        <v>7647</v>
      </c>
      <c r="M177" t="s">
        <v>7643</v>
      </c>
      <c r="N177" t="s">
        <v>3476</v>
      </c>
      <c r="P177">
        <v>40</v>
      </c>
      <c r="Q177">
        <v>16</v>
      </c>
    </row>
    <row r="178" spans="1:17" x14ac:dyDescent="0.3">
      <c r="A178">
        <v>1494810</v>
      </c>
      <c r="B178" t="s">
        <v>1078</v>
      </c>
      <c r="C178" t="s">
        <v>7820</v>
      </c>
      <c r="D178" t="s">
        <v>1034</v>
      </c>
      <c r="E178">
        <v>154631372</v>
      </c>
      <c r="F178" t="s">
        <v>490</v>
      </c>
      <c r="G178" t="str">
        <f t="shared" si="2"/>
        <v>2025eb1100162</v>
      </c>
      <c r="H178" t="s">
        <v>7823</v>
      </c>
      <c r="I178" t="s">
        <v>491</v>
      </c>
      <c r="K178" t="s">
        <v>7647</v>
      </c>
      <c r="M178" t="s">
        <v>7643</v>
      </c>
      <c r="N178" t="s">
        <v>3476</v>
      </c>
      <c r="P178">
        <v>40</v>
      </c>
      <c r="Q178">
        <v>3</v>
      </c>
    </row>
    <row r="179" spans="1:17" x14ac:dyDescent="0.3">
      <c r="A179">
        <v>1494810</v>
      </c>
      <c r="B179" t="s">
        <v>1078</v>
      </c>
      <c r="C179" t="s">
        <v>7820</v>
      </c>
      <c r="D179" t="s">
        <v>1034</v>
      </c>
      <c r="E179">
        <v>154631389</v>
      </c>
      <c r="F179" t="s">
        <v>76</v>
      </c>
      <c r="G179" t="str">
        <f t="shared" si="2"/>
        <v>2025eb1100024</v>
      </c>
      <c r="H179" t="s">
        <v>7824</v>
      </c>
      <c r="I179" t="s">
        <v>77</v>
      </c>
      <c r="K179" t="s">
        <v>7647</v>
      </c>
      <c r="M179" t="s">
        <v>7643</v>
      </c>
      <c r="N179" t="s">
        <v>3476</v>
      </c>
      <c r="P179">
        <v>40</v>
      </c>
      <c r="Q179">
        <v>7</v>
      </c>
    </row>
    <row r="180" spans="1:17" x14ac:dyDescent="0.3">
      <c r="A180">
        <v>1494810</v>
      </c>
      <c r="B180" t="s">
        <v>1078</v>
      </c>
      <c r="C180" t="s">
        <v>7820</v>
      </c>
      <c r="D180" t="s">
        <v>1034</v>
      </c>
      <c r="E180">
        <v>154631425</v>
      </c>
      <c r="F180" t="s">
        <v>172</v>
      </c>
      <c r="G180" t="str">
        <f t="shared" si="2"/>
        <v>2025eb1100056</v>
      </c>
      <c r="H180" t="s">
        <v>7825</v>
      </c>
      <c r="I180" t="s">
        <v>173</v>
      </c>
      <c r="K180" t="s">
        <v>7647</v>
      </c>
      <c r="M180" t="s">
        <v>7643</v>
      </c>
      <c r="N180" t="s">
        <v>3476</v>
      </c>
      <c r="P180">
        <v>40</v>
      </c>
      <c r="Q180">
        <v>4</v>
      </c>
    </row>
    <row r="181" spans="1:17" x14ac:dyDescent="0.3">
      <c r="A181">
        <v>1494810</v>
      </c>
      <c r="B181" t="s">
        <v>1078</v>
      </c>
      <c r="C181" t="s">
        <v>7820</v>
      </c>
      <c r="D181" t="s">
        <v>1034</v>
      </c>
      <c r="E181">
        <v>154631488</v>
      </c>
      <c r="F181" t="s">
        <v>202</v>
      </c>
      <c r="G181" t="str">
        <f t="shared" si="2"/>
        <v>2025eb1100066</v>
      </c>
      <c r="H181" t="s">
        <v>7826</v>
      </c>
      <c r="I181" t="s">
        <v>203</v>
      </c>
      <c r="K181" t="s">
        <v>7647</v>
      </c>
      <c r="M181" t="s">
        <v>7643</v>
      </c>
      <c r="N181" t="s">
        <v>3476</v>
      </c>
      <c r="P181">
        <v>40</v>
      </c>
      <c r="Q181">
        <v>37</v>
      </c>
    </row>
    <row r="182" spans="1:17" x14ac:dyDescent="0.3">
      <c r="A182">
        <v>1494810</v>
      </c>
      <c r="B182" t="s">
        <v>1078</v>
      </c>
      <c r="C182" t="s">
        <v>7820</v>
      </c>
      <c r="D182" t="s">
        <v>1034</v>
      </c>
      <c r="E182">
        <v>154631643</v>
      </c>
      <c r="F182" t="s">
        <v>226</v>
      </c>
      <c r="G182" t="str">
        <f t="shared" si="2"/>
        <v>2025eb1100074</v>
      </c>
      <c r="H182" t="s">
        <v>7827</v>
      </c>
      <c r="I182" t="s">
        <v>227</v>
      </c>
      <c r="K182" t="s">
        <v>7647</v>
      </c>
      <c r="M182" t="s">
        <v>7643</v>
      </c>
      <c r="N182" t="s">
        <v>3476</v>
      </c>
      <c r="P182">
        <v>40</v>
      </c>
      <c r="Q182">
        <v>1</v>
      </c>
    </row>
    <row r="183" spans="1:17" x14ac:dyDescent="0.3">
      <c r="A183">
        <v>1494810</v>
      </c>
      <c r="B183" t="s">
        <v>1078</v>
      </c>
      <c r="C183" t="s">
        <v>7820</v>
      </c>
      <c r="D183" t="s">
        <v>1034</v>
      </c>
      <c r="E183">
        <v>154631667</v>
      </c>
      <c r="F183" t="s">
        <v>25</v>
      </c>
      <c r="G183" t="str">
        <f t="shared" si="2"/>
        <v>2025eb1100007</v>
      </c>
      <c r="H183" t="s">
        <v>7828</v>
      </c>
      <c r="I183" t="s">
        <v>26</v>
      </c>
      <c r="K183" t="s">
        <v>7647</v>
      </c>
      <c r="M183" t="s">
        <v>7643</v>
      </c>
      <c r="N183" t="s">
        <v>3476</v>
      </c>
      <c r="P183">
        <v>40</v>
      </c>
      <c r="Q183">
        <v>8</v>
      </c>
    </row>
    <row r="184" spans="1:17" x14ac:dyDescent="0.3">
      <c r="A184">
        <v>1494810</v>
      </c>
      <c r="B184" t="s">
        <v>1078</v>
      </c>
      <c r="C184" t="s">
        <v>7820</v>
      </c>
      <c r="D184" t="s">
        <v>1034</v>
      </c>
      <c r="E184">
        <v>154631685</v>
      </c>
      <c r="F184" t="s">
        <v>466</v>
      </c>
      <c r="G184" t="str">
        <f t="shared" si="2"/>
        <v>2025eb1100154</v>
      </c>
      <c r="H184" t="s">
        <v>7829</v>
      </c>
      <c r="I184" t="s">
        <v>467</v>
      </c>
      <c r="K184" t="s">
        <v>7647</v>
      </c>
      <c r="M184" t="s">
        <v>7643</v>
      </c>
      <c r="N184" t="s">
        <v>3476</v>
      </c>
      <c r="P184">
        <v>40</v>
      </c>
      <c r="Q184">
        <v>17</v>
      </c>
    </row>
    <row r="185" spans="1:17" x14ac:dyDescent="0.3">
      <c r="A185">
        <v>1494810</v>
      </c>
      <c r="B185" t="s">
        <v>1078</v>
      </c>
      <c r="C185" t="s">
        <v>7820</v>
      </c>
      <c r="D185" t="s">
        <v>1034</v>
      </c>
      <c r="E185">
        <v>154631713</v>
      </c>
      <c r="F185" t="s">
        <v>922</v>
      </c>
      <c r="G185" t="str">
        <f t="shared" si="2"/>
        <v>2025eb1100308</v>
      </c>
      <c r="H185" t="s">
        <v>7830</v>
      </c>
      <c r="I185" t="s">
        <v>923</v>
      </c>
      <c r="K185" t="s">
        <v>7647</v>
      </c>
      <c r="M185" t="s">
        <v>7643</v>
      </c>
      <c r="N185" t="s">
        <v>3476</v>
      </c>
      <c r="P185">
        <v>40</v>
      </c>
      <c r="Q185">
        <v>9</v>
      </c>
    </row>
    <row r="186" spans="1:17" x14ac:dyDescent="0.3">
      <c r="A186">
        <v>1494810</v>
      </c>
      <c r="B186" t="s">
        <v>1078</v>
      </c>
      <c r="C186" t="s">
        <v>7820</v>
      </c>
      <c r="D186" t="s">
        <v>1034</v>
      </c>
      <c r="E186">
        <v>154631725</v>
      </c>
      <c r="F186" t="s">
        <v>160</v>
      </c>
      <c r="G186" t="str">
        <f t="shared" si="2"/>
        <v>2025eb1100052</v>
      </c>
      <c r="H186" t="s">
        <v>7831</v>
      </c>
      <c r="I186" t="s">
        <v>161</v>
      </c>
      <c r="K186" t="s">
        <v>7647</v>
      </c>
      <c r="M186" t="s">
        <v>7643</v>
      </c>
      <c r="N186" t="s">
        <v>3476</v>
      </c>
      <c r="P186">
        <v>40</v>
      </c>
      <c r="Q186">
        <v>38</v>
      </c>
    </row>
    <row r="187" spans="1:17" x14ac:dyDescent="0.3">
      <c r="A187">
        <v>1494810</v>
      </c>
      <c r="B187" t="s">
        <v>1078</v>
      </c>
      <c r="C187" t="s">
        <v>7820</v>
      </c>
      <c r="D187" t="s">
        <v>1034</v>
      </c>
      <c r="E187">
        <v>154631743</v>
      </c>
      <c r="F187" t="s">
        <v>892</v>
      </c>
      <c r="G187" t="str">
        <f t="shared" si="2"/>
        <v>2025eb1100297</v>
      </c>
      <c r="H187" t="s">
        <v>7832</v>
      </c>
      <c r="I187" t="s">
        <v>893</v>
      </c>
      <c r="K187" t="s">
        <v>7647</v>
      </c>
      <c r="M187" t="s">
        <v>7643</v>
      </c>
      <c r="N187" t="s">
        <v>3476</v>
      </c>
      <c r="P187">
        <v>40</v>
      </c>
      <c r="Q187">
        <v>0</v>
      </c>
    </row>
    <row r="188" spans="1:17" x14ac:dyDescent="0.3">
      <c r="A188">
        <v>1494810</v>
      </c>
      <c r="B188" t="s">
        <v>1078</v>
      </c>
      <c r="C188" t="s">
        <v>7820</v>
      </c>
      <c r="D188" t="s">
        <v>1034</v>
      </c>
      <c r="E188">
        <v>154631791</v>
      </c>
      <c r="F188" t="s">
        <v>757</v>
      </c>
      <c r="G188" t="str">
        <f t="shared" si="2"/>
        <v>2025eb1100252</v>
      </c>
      <c r="H188" t="s">
        <v>7833</v>
      </c>
      <c r="I188" t="s">
        <v>758</v>
      </c>
      <c r="K188" t="s">
        <v>7647</v>
      </c>
      <c r="M188" t="s">
        <v>7643</v>
      </c>
      <c r="N188" t="s">
        <v>3476</v>
      </c>
      <c r="P188">
        <v>40</v>
      </c>
      <c r="Q188">
        <v>33</v>
      </c>
    </row>
    <row r="189" spans="1:17" x14ac:dyDescent="0.3">
      <c r="A189">
        <v>1494810</v>
      </c>
      <c r="B189" t="s">
        <v>1078</v>
      </c>
      <c r="C189" t="s">
        <v>7820</v>
      </c>
      <c r="D189" t="s">
        <v>1034</v>
      </c>
      <c r="E189">
        <v>154631831</v>
      </c>
      <c r="F189" t="s">
        <v>727</v>
      </c>
      <c r="G189" t="str">
        <f t="shared" si="2"/>
        <v>2025eb1100242</v>
      </c>
      <c r="H189" t="s">
        <v>7834</v>
      </c>
      <c r="I189" t="s">
        <v>728</v>
      </c>
      <c r="K189" t="s">
        <v>7647</v>
      </c>
      <c r="M189" t="s">
        <v>7643</v>
      </c>
      <c r="N189" t="s">
        <v>3476</v>
      </c>
      <c r="P189">
        <v>40</v>
      </c>
      <c r="Q189">
        <v>15</v>
      </c>
    </row>
    <row r="190" spans="1:17" x14ac:dyDescent="0.3">
      <c r="A190">
        <v>1494810</v>
      </c>
      <c r="B190" t="s">
        <v>1078</v>
      </c>
      <c r="C190" t="s">
        <v>7820</v>
      </c>
      <c r="D190" t="s">
        <v>1034</v>
      </c>
      <c r="E190">
        <v>154631838</v>
      </c>
      <c r="F190" t="s">
        <v>508</v>
      </c>
      <c r="G190" t="str">
        <f t="shared" si="2"/>
        <v>2025eb1100168</v>
      </c>
      <c r="H190" t="s">
        <v>7835</v>
      </c>
      <c r="I190" t="s">
        <v>509</v>
      </c>
      <c r="K190" t="s">
        <v>7647</v>
      </c>
      <c r="M190" t="s">
        <v>7643</v>
      </c>
      <c r="N190" t="s">
        <v>3476</v>
      </c>
      <c r="P190">
        <v>40</v>
      </c>
      <c r="Q190">
        <v>8</v>
      </c>
    </row>
    <row r="191" spans="1:17" x14ac:dyDescent="0.3">
      <c r="A191">
        <v>1494810</v>
      </c>
      <c r="B191" t="s">
        <v>1078</v>
      </c>
      <c r="C191" t="s">
        <v>7820</v>
      </c>
      <c r="D191" t="s">
        <v>1034</v>
      </c>
      <c r="E191">
        <v>154631849</v>
      </c>
      <c r="F191" t="s">
        <v>592</v>
      </c>
      <c r="G191" t="str">
        <f t="shared" si="2"/>
        <v>2025eb1100196</v>
      </c>
      <c r="H191" t="s">
        <v>7836</v>
      </c>
      <c r="I191" t="s">
        <v>593</v>
      </c>
      <c r="K191" t="s">
        <v>7647</v>
      </c>
      <c r="M191" t="s">
        <v>7643</v>
      </c>
      <c r="N191" t="s">
        <v>3476</v>
      </c>
      <c r="P191">
        <v>40</v>
      </c>
      <c r="Q191">
        <v>38</v>
      </c>
    </row>
    <row r="192" spans="1:17" x14ac:dyDescent="0.3">
      <c r="A192">
        <v>1494810</v>
      </c>
      <c r="B192" t="s">
        <v>1078</v>
      </c>
      <c r="C192" t="s">
        <v>7820</v>
      </c>
      <c r="D192" t="s">
        <v>1034</v>
      </c>
      <c r="E192">
        <v>154631870</v>
      </c>
      <c r="F192" t="s">
        <v>394</v>
      </c>
      <c r="G192" t="str">
        <f t="shared" si="2"/>
        <v>2025eb1100130</v>
      </c>
      <c r="H192" t="s">
        <v>7837</v>
      </c>
      <c r="I192" t="s">
        <v>395</v>
      </c>
      <c r="K192" t="s">
        <v>7647</v>
      </c>
      <c r="M192" t="s">
        <v>7643</v>
      </c>
      <c r="N192" t="s">
        <v>3476</v>
      </c>
      <c r="P192">
        <v>40</v>
      </c>
      <c r="Q192">
        <v>40</v>
      </c>
    </row>
    <row r="193" spans="1:17" x14ac:dyDescent="0.3">
      <c r="A193">
        <v>1494810</v>
      </c>
      <c r="B193" t="s">
        <v>1078</v>
      </c>
      <c r="C193" t="s">
        <v>7820</v>
      </c>
      <c r="D193" t="s">
        <v>1034</v>
      </c>
      <c r="E193">
        <v>154631880</v>
      </c>
      <c r="F193" t="s">
        <v>163</v>
      </c>
      <c r="G193" t="str">
        <f t="shared" si="2"/>
        <v>2025eb1100053</v>
      </c>
      <c r="H193" t="s">
        <v>7838</v>
      </c>
      <c r="I193" t="s">
        <v>164</v>
      </c>
      <c r="K193" t="s">
        <v>7647</v>
      </c>
      <c r="M193" t="s">
        <v>7643</v>
      </c>
      <c r="N193" t="s">
        <v>3476</v>
      </c>
      <c r="P193">
        <v>40</v>
      </c>
      <c r="Q193">
        <v>3</v>
      </c>
    </row>
    <row r="194" spans="1:17" x14ac:dyDescent="0.3">
      <c r="A194">
        <v>1494810</v>
      </c>
      <c r="B194" t="s">
        <v>1078</v>
      </c>
      <c r="C194" t="s">
        <v>7820</v>
      </c>
      <c r="D194" t="s">
        <v>1034</v>
      </c>
      <c r="E194">
        <v>154631898</v>
      </c>
      <c r="F194" t="s">
        <v>502</v>
      </c>
      <c r="G194" t="str">
        <f t="shared" si="2"/>
        <v>2025eb1100166</v>
      </c>
      <c r="H194" t="s">
        <v>7839</v>
      </c>
      <c r="I194" t="s">
        <v>503</v>
      </c>
      <c r="K194" t="s">
        <v>7647</v>
      </c>
      <c r="M194" t="s">
        <v>7643</v>
      </c>
      <c r="N194" t="s">
        <v>3476</v>
      </c>
      <c r="P194">
        <v>40</v>
      </c>
      <c r="Q194">
        <v>7</v>
      </c>
    </row>
    <row r="195" spans="1:17" x14ac:dyDescent="0.3">
      <c r="A195">
        <v>1494810</v>
      </c>
      <c r="B195" t="s">
        <v>1078</v>
      </c>
      <c r="C195" t="s">
        <v>7820</v>
      </c>
      <c r="D195" t="s">
        <v>1034</v>
      </c>
      <c r="E195">
        <v>154631914</v>
      </c>
      <c r="F195" t="s">
        <v>100</v>
      </c>
      <c r="G195" t="str">
        <f t="shared" ref="G195:G258" si="3">LEFT(F195,13)</f>
        <v>2025eb1100032</v>
      </c>
      <c r="H195" t="s">
        <v>7840</v>
      </c>
      <c r="I195" t="s">
        <v>101</v>
      </c>
      <c r="K195" t="s">
        <v>7647</v>
      </c>
      <c r="M195" t="s">
        <v>7643</v>
      </c>
      <c r="N195" t="s">
        <v>3476</v>
      </c>
      <c r="P195">
        <v>40</v>
      </c>
      <c r="Q195">
        <v>0</v>
      </c>
    </row>
    <row r="196" spans="1:17" x14ac:dyDescent="0.3">
      <c r="A196">
        <v>1494810</v>
      </c>
      <c r="B196" t="s">
        <v>1078</v>
      </c>
      <c r="C196" t="s">
        <v>7820</v>
      </c>
      <c r="D196" t="s">
        <v>1034</v>
      </c>
      <c r="E196">
        <v>154631916</v>
      </c>
      <c r="F196" t="s">
        <v>766</v>
      </c>
      <c r="G196" t="str">
        <f t="shared" si="3"/>
        <v>2025eb1100255</v>
      </c>
      <c r="H196" t="s">
        <v>7841</v>
      </c>
      <c r="I196" t="s">
        <v>767</v>
      </c>
      <c r="K196" t="s">
        <v>7647</v>
      </c>
      <c r="M196" t="s">
        <v>7643</v>
      </c>
      <c r="N196" t="s">
        <v>3476</v>
      </c>
      <c r="P196">
        <v>40</v>
      </c>
      <c r="Q196">
        <v>34</v>
      </c>
    </row>
    <row r="197" spans="1:17" x14ac:dyDescent="0.3">
      <c r="A197">
        <v>1494810</v>
      </c>
      <c r="B197" t="s">
        <v>1078</v>
      </c>
      <c r="C197" t="s">
        <v>7820</v>
      </c>
      <c r="D197" t="s">
        <v>1034</v>
      </c>
      <c r="E197">
        <v>154631947</v>
      </c>
      <c r="F197" t="s">
        <v>493</v>
      </c>
      <c r="G197" t="str">
        <f t="shared" si="3"/>
        <v>2025eb1100163</v>
      </c>
      <c r="H197" t="s">
        <v>7842</v>
      </c>
      <c r="I197" t="s">
        <v>494</v>
      </c>
      <c r="K197" t="s">
        <v>7647</v>
      </c>
      <c r="M197" t="s">
        <v>7643</v>
      </c>
      <c r="N197" t="s">
        <v>3476</v>
      </c>
      <c r="P197">
        <v>40</v>
      </c>
      <c r="Q197">
        <v>34</v>
      </c>
    </row>
    <row r="198" spans="1:17" x14ac:dyDescent="0.3">
      <c r="A198">
        <v>1494810</v>
      </c>
      <c r="B198" t="s">
        <v>1078</v>
      </c>
      <c r="C198" t="s">
        <v>7820</v>
      </c>
      <c r="D198" t="s">
        <v>1034</v>
      </c>
      <c r="E198">
        <v>154631972</v>
      </c>
      <c r="F198" t="s">
        <v>961</v>
      </c>
      <c r="G198" t="str">
        <f t="shared" si="3"/>
        <v>2025eb1100321</v>
      </c>
      <c r="H198" t="s">
        <v>7843</v>
      </c>
      <c r="I198" t="s">
        <v>962</v>
      </c>
      <c r="K198" t="s">
        <v>7647</v>
      </c>
      <c r="M198" t="s">
        <v>7643</v>
      </c>
      <c r="N198" t="s">
        <v>3476</v>
      </c>
      <c r="P198">
        <v>40</v>
      </c>
      <c r="Q198">
        <v>20</v>
      </c>
    </row>
    <row r="199" spans="1:17" x14ac:dyDescent="0.3">
      <c r="A199">
        <v>1494810</v>
      </c>
      <c r="B199" t="s">
        <v>1078</v>
      </c>
      <c r="C199" t="s">
        <v>7820</v>
      </c>
      <c r="D199" t="s">
        <v>1034</v>
      </c>
      <c r="E199">
        <v>154631973</v>
      </c>
      <c r="F199" t="s">
        <v>181</v>
      </c>
      <c r="G199" t="str">
        <f t="shared" si="3"/>
        <v>2025eb1100059</v>
      </c>
      <c r="H199" t="s">
        <v>7844</v>
      </c>
      <c r="I199" t="s">
        <v>182</v>
      </c>
      <c r="K199" t="s">
        <v>7647</v>
      </c>
      <c r="M199" t="s">
        <v>7643</v>
      </c>
      <c r="N199" t="s">
        <v>3476</v>
      </c>
      <c r="P199">
        <v>40</v>
      </c>
      <c r="Q199">
        <v>16</v>
      </c>
    </row>
    <row r="200" spans="1:17" x14ac:dyDescent="0.3">
      <c r="A200">
        <v>1494810</v>
      </c>
      <c r="B200" t="s">
        <v>1078</v>
      </c>
      <c r="C200" t="s">
        <v>7820</v>
      </c>
      <c r="D200" t="s">
        <v>1034</v>
      </c>
      <c r="E200">
        <v>154631987</v>
      </c>
      <c r="F200" t="s">
        <v>751</v>
      </c>
      <c r="G200" t="str">
        <f t="shared" si="3"/>
        <v>2025eb1100250</v>
      </c>
      <c r="H200" t="s">
        <v>7845</v>
      </c>
      <c r="I200" t="s">
        <v>752</v>
      </c>
      <c r="K200" t="s">
        <v>7647</v>
      </c>
      <c r="M200" t="s">
        <v>7643</v>
      </c>
      <c r="N200" t="s">
        <v>3476</v>
      </c>
      <c r="P200">
        <v>40</v>
      </c>
      <c r="Q200">
        <v>2</v>
      </c>
    </row>
    <row r="201" spans="1:17" x14ac:dyDescent="0.3">
      <c r="A201">
        <v>1494810</v>
      </c>
      <c r="B201" t="s">
        <v>1078</v>
      </c>
      <c r="C201" t="s">
        <v>7820</v>
      </c>
      <c r="D201" t="s">
        <v>1034</v>
      </c>
      <c r="E201">
        <v>154631989</v>
      </c>
      <c r="F201" t="s">
        <v>22</v>
      </c>
      <c r="G201" t="str">
        <f t="shared" si="3"/>
        <v>2025eb1100006</v>
      </c>
      <c r="H201" t="s">
        <v>7846</v>
      </c>
      <c r="I201" t="s">
        <v>23</v>
      </c>
      <c r="K201" t="s">
        <v>7647</v>
      </c>
      <c r="M201" t="s">
        <v>7643</v>
      </c>
      <c r="N201" t="s">
        <v>3476</v>
      </c>
      <c r="P201">
        <v>40</v>
      </c>
      <c r="Q201">
        <v>10</v>
      </c>
    </row>
    <row r="202" spans="1:17" x14ac:dyDescent="0.3">
      <c r="A202">
        <v>1494810</v>
      </c>
      <c r="B202" t="s">
        <v>1078</v>
      </c>
      <c r="C202" t="s">
        <v>7820</v>
      </c>
      <c r="D202" t="s">
        <v>1034</v>
      </c>
      <c r="E202">
        <v>154631994</v>
      </c>
      <c r="F202" t="s">
        <v>904</v>
      </c>
      <c r="G202" t="str">
        <f t="shared" si="3"/>
        <v>2025eb1100302</v>
      </c>
      <c r="H202" t="s">
        <v>7847</v>
      </c>
      <c r="I202" t="s">
        <v>905</v>
      </c>
      <c r="K202" t="s">
        <v>7647</v>
      </c>
      <c r="M202" t="s">
        <v>7643</v>
      </c>
      <c r="N202" t="s">
        <v>3476</v>
      </c>
      <c r="P202">
        <v>40</v>
      </c>
      <c r="Q202">
        <v>20</v>
      </c>
    </row>
    <row r="203" spans="1:17" x14ac:dyDescent="0.3">
      <c r="A203">
        <v>1494810</v>
      </c>
      <c r="B203" t="s">
        <v>1078</v>
      </c>
      <c r="C203" t="s">
        <v>7820</v>
      </c>
      <c r="D203" t="s">
        <v>1034</v>
      </c>
      <c r="E203">
        <v>154631999</v>
      </c>
      <c r="F203" t="s">
        <v>184</v>
      </c>
      <c r="G203" t="str">
        <f t="shared" si="3"/>
        <v>2025eb1100060</v>
      </c>
      <c r="H203" t="s">
        <v>7848</v>
      </c>
      <c r="I203" t="s">
        <v>185</v>
      </c>
      <c r="K203" t="s">
        <v>7647</v>
      </c>
      <c r="M203" t="s">
        <v>7643</v>
      </c>
      <c r="N203" t="s">
        <v>3476</v>
      </c>
      <c r="P203">
        <v>40</v>
      </c>
      <c r="Q203">
        <v>32</v>
      </c>
    </row>
    <row r="204" spans="1:17" x14ac:dyDescent="0.3">
      <c r="A204">
        <v>1494810</v>
      </c>
      <c r="B204" t="s">
        <v>1078</v>
      </c>
      <c r="C204" t="s">
        <v>7820</v>
      </c>
      <c r="D204" t="s">
        <v>1034</v>
      </c>
      <c r="E204">
        <v>154632015</v>
      </c>
      <c r="F204" t="s">
        <v>229</v>
      </c>
      <c r="G204" t="str">
        <f t="shared" si="3"/>
        <v>2025eb1100075</v>
      </c>
      <c r="H204" t="s">
        <v>7849</v>
      </c>
      <c r="I204" t="s">
        <v>230</v>
      </c>
      <c r="K204" t="s">
        <v>7647</v>
      </c>
      <c r="M204" t="s">
        <v>7643</v>
      </c>
      <c r="N204" t="s">
        <v>3476</v>
      </c>
      <c r="P204">
        <v>40</v>
      </c>
      <c r="Q204">
        <v>40</v>
      </c>
    </row>
    <row r="205" spans="1:17" x14ac:dyDescent="0.3">
      <c r="A205">
        <v>1494810</v>
      </c>
      <c r="B205" t="s">
        <v>1078</v>
      </c>
      <c r="C205" t="s">
        <v>7820</v>
      </c>
      <c r="D205" t="s">
        <v>1034</v>
      </c>
      <c r="E205">
        <v>154632141</v>
      </c>
      <c r="F205" t="s">
        <v>286</v>
      </c>
      <c r="G205" t="str">
        <f t="shared" si="3"/>
        <v>2025eb1100094</v>
      </c>
      <c r="H205" t="s">
        <v>7850</v>
      </c>
      <c r="I205" t="s">
        <v>287</v>
      </c>
      <c r="K205" t="s">
        <v>7647</v>
      </c>
      <c r="M205" t="s">
        <v>7643</v>
      </c>
      <c r="N205" t="s">
        <v>3476</v>
      </c>
      <c r="P205">
        <v>40</v>
      </c>
      <c r="Q205">
        <v>24</v>
      </c>
    </row>
    <row r="206" spans="1:17" x14ac:dyDescent="0.3">
      <c r="A206">
        <v>1494810</v>
      </c>
      <c r="B206" t="s">
        <v>1078</v>
      </c>
      <c r="C206" t="s">
        <v>7820</v>
      </c>
      <c r="D206" t="s">
        <v>1034</v>
      </c>
      <c r="E206">
        <v>154632144</v>
      </c>
      <c r="F206" t="s">
        <v>778</v>
      </c>
      <c r="G206" t="str">
        <f t="shared" si="3"/>
        <v>2025eb1100259</v>
      </c>
      <c r="H206" t="s">
        <v>7851</v>
      </c>
      <c r="I206" t="s">
        <v>779</v>
      </c>
      <c r="K206" t="s">
        <v>7647</v>
      </c>
      <c r="M206" t="s">
        <v>7643</v>
      </c>
      <c r="N206" t="s">
        <v>3476</v>
      </c>
      <c r="P206">
        <v>40</v>
      </c>
      <c r="Q206">
        <v>39</v>
      </c>
    </row>
    <row r="207" spans="1:17" x14ac:dyDescent="0.3">
      <c r="A207">
        <v>1494810</v>
      </c>
      <c r="B207" t="s">
        <v>1078</v>
      </c>
      <c r="C207" t="s">
        <v>7820</v>
      </c>
      <c r="D207" t="s">
        <v>1034</v>
      </c>
      <c r="E207">
        <v>154632159</v>
      </c>
      <c r="F207" t="s">
        <v>421</v>
      </c>
      <c r="G207" t="str">
        <f t="shared" si="3"/>
        <v>2025eb1100139</v>
      </c>
      <c r="H207" t="s">
        <v>7852</v>
      </c>
      <c r="I207" t="s">
        <v>422</v>
      </c>
      <c r="K207" t="s">
        <v>7647</v>
      </c>
      <c r="M207" t="s">
        <v>7643</v>
      </c>
      <c r="N207" t="s">
        <v>3476</v>
      </c>
      <c r="P207">
        <v>40</v>
      </c>
      <c r="Q207">
        <v>40</v>
      </c>
    </row>
    <row r="208" spans="1:17" x14ac:dyDescent="0.3">
      <c r="A208">
        <v>1494810</v>
      </c>
      <c r="B208" t="s">
        <v>1078</v>
      </c>
      <c r="C208" t="s">
        <v>7820</v>
      </c>
      <c r="D208" t="s">
        <v>1034</v>
      </c>
      <c r="E208">
        <v>154632192</v>
      </c>
      <c r="F208" t="s">
        <v>193</v>
      </c>
      <c r="G208" t="str">
        <f t="shared" si="3"/>
        <v>2025eb1100063</v>
      </c>
      <c r="H208" t="s">
        <v>7853</v>
      </c>
      <c r="I208" t="s">
        <v>194</v>
      </c>
      <c r="K208" t="s">
        <v>7647</v>
      </c>
      <c r="M208" t="s">
        <v>7643</v>
      </c>
      <c r="N208" t="s">
        <v>3476</v>
      </c>
      <c r="P208">
        <v>40</v>
      </c>
      <c r="Q208">
        <v>22</v>
      </c>
    </row>
    <row r="209" spans="1:17" x14ac:dyDescent="0.3">
      <c r="A209">
        <v>1494810</v>
      </c>
      <c r="B209" t="s">
        <v>1078</v>
      </c>
      <c r="C209" t="s">
        <v>7820</v>
      </c>
      <c r="D209" t="s">
        <v>1034</v>
      </c>
      <c r="E209">
        <v>154632193</v>
      </c>
      <c r="F209" t="s">
        <v>685</v>
      </c>
      <c r="G209" t="str">
        <f t="shared" si="3"/>
        <v>2025eb1100228</v>
      </c>
      <c r="H209" t="s">
        <v>7854</v>
      </c>
      <c r="I209" t="s">
        <v>686</v>
      </c>
      <c r="K209" t="s">
        <v>7647</v>
      </c>
      <c r="M209" t="s">
        <v>7643</v>
      </c>
      <c r="N209" t="s">
        <v>3476</v>
      </c>
      <c r="P209">
        <v>40</v>
      </c>
      <c r="Q209">
        <v>23</v>
      </c>
    </row>
    <row r="210" spans="1:17" x14ac:dyDescent="0.3">
      <c r="A210">
        <v>1494810</v>
      </c>
      <c r="B210" t="s">
        <v>1078</v>
      </c>
      <c r="C210" t="s">
        <v>7820</v>
      </c>
      <c r="D210" t="s">
        <v>1034</v>
      </c>
      <c r="E210">
        <v>154632198</v>
      </c>
      <c r="F210" t="s">
        <v>682</v>
      </c>
      <c r="G210" t="str">
        <f t="shared" si="3"/>
        <v>2025eb1100227</v>
      </c>
      <c r="H210" t="s">
        <v>7855</v>
      </c>
      <c r="I210" t="s">
        <v>683</v>
      </c>
      <c r="K210" t="s">
        <v>7647</v>
      </c>
      <c r="M210" t="s">
        <v>7643</v>
      </c>
      <c r="N210" t="s">
        <v>3476</v>
      </c>
      <c r="P210">
        <v>40</v>
      </c>
      <c r="Q210">
        <v>34</v>
      </c>
    </row>
    <row r="211" spans="1:17" x14ac:dyDescent="0.3">
      <c r="A211">
        <v>1494810</v>
      </c>
      <c r="B211" t="s">
        <v>1078</v>
      </c>
      <c r="C211" t="s">
        <v>7820</v>
      </c>
      <c r="D211" t="s">
        <v>1034</v>
      </c>
      <c r="E211">
        <v>154632203</v>
      </c>
      <c r="F211" t="s">
        <v>391</v>
      </c>
      <c r="G211" t="str">
        <f t="shared" si="3"/>
        <v>2025eb1100129</v>
      </c>
      <c r="H211" t="s">
        <v>7856</v>
      </c>
      <c r="I211" t="s">
        <v>392</v>
      </c>
      <c r="K211" t="s">
        <v>7647</v>
      </c>
      <c r="M211" t="s">
        <v>7643</v>
      </c>
      <c r="N211" t="s">
        <v>3476</v>
      </c>
      <c r="P211">
        <v>40</v>
      </c>
      <c r="Q211">
        <v>0</v>
      </c>
    </row>
    <row r="212" spans="1:17" x14ac:dyDescent="0.3">
      <c r="A212">
        <v>1494810</v>
      </c>
      <c r="B212" t="s">
        <v>1078</v>
      </c>
      <c r="C212" t="s">
        <v>7820</v>
      </c>
      <c r="D212" t="s">
        <v>1034</v>
      </c>
      <c r="E212">
        <v>154632221</v>
      </c>
      <c r="F212" t="s">
        <v>856</v>
      </c>
      <c r="G212" t="str">
        <f t="shared" si="3"/>
        <v>2025eb1100285</v>
      </c>
      <c r="H212" t="s">
        <v>7857</v>
      </c>
      <c r="I212" t="s">
        <v>857</v>
      </c>
      <c r="K212" t="s">
        <v>7647</v>
      </c>
      <c r="M212" t="s">
        <v>7643</v>
      </c>
      <c r="N212" t="s">
        <v>3476</v>
      </c>
      <c r="P212">
        <v>40</v>
      </c>
      <c r="Q212">
        <v>22</v>
      </c>
    </row>
    <row r="213" spans="1:17" x14ac:dyDescent="0.3">
      <c r="A213">
        <v>1494810</v>
      </c>
      <c r="B213" t="s">
        <v>1078</v>
      </c>
      <c r="C213" t="s">
        <v>7820</v>
      </c>
      <c r="D213" t="s">
        <v>1034</v>
      </c>
      <c r="E213">
        <v>154632225</v>
      </c>
      <c r="F213" t="s">
        <v>94</v>
      </c>
      <c r="G213" t="str">
        <f t="shared" si="3"/>
        <v>2025eb1100030</v>
      </c>
      <c r="H213" t="s">
        <v>7858</v>
      </c>
      <c r="I213" t="s">
        <v>95</v>
      </c>
      <c r="K213" t="s">
        <v>7647</v>
      </c>
      <c r="M213" t="s">
        <v>7643</v>
      </c>
      <c r="N213" t="s">
        <v>3476</v>
      </c>
      <c r="P213">
        <v>40</v>
      </c>
      <c r="Q213">
        <v>39</v>
      </c>
    </row>
    <row r="214" spans="1:17" x14ac:dyDescent="0.3">
      <c r="A214">
        <v>1494810</v>
      </c>
      <c r="B214" t="s">
        <v>1078</v>
      </c>
      <c r="C214" t="s">
        <v>7820</v>
      </c>
      <c r="D214" t="s">
        <v>1034</v>
      </c>
      <c r="E214">
        <v>154632229</v>
      </c>
      <c r="F214" t="s">
        <v>124</v>
      </c>
      <c r="G214" t="str">
        <f t="shared" si="3"/>
        <v>2025eb1100040</v>
      </c>
      <c r="H214" t="s">
        <v>7859</v>
      </c>
      <c r="I214" t="s">
        <v>125</v>
      </c>
      <c r="K214" t="s">
        <v>7647</v>
      </c>
      <c r="M214" t="s">
        <v>7643</v>
      </c>
      <c r="N214" t="s">
        <v>3476</v>
      </c>
      <c r="P214">
        <v>40</v>
      </c>
      <c r="Q214">
        <v>15</v>
      </c>
    </row>
    <row r="215" spans="1:17" x14ac:dyDescent="0.3">
      <c r="A215">
        <v>1494810</v>
      </c>
      <c r="B215" t="s">
        <v>1078</v>
      </c>
      <c r="C215" t="s">
        <v>7820</v>
      </c>
      <c r="D215" t="s">
        <v>1034</v>
      </c>
      <c r="E215">
        <v>154632311</v>
      </c>
      <c r="F215" t="s">
        <v>310</v>
      </c>
      <c r="G215" t="str">
        <f t="shared" si="3"/>
        <v>2025eb1100102</v>
      </c>
      <c r="H215" t="s">
        <v>7860</v>
      </c>
      <c r="I215" t="s">
        <v>311</v>
      </c>
      <c r="K215" t="s">
        <v>7647</v>
      </c>
      <c r="M215" t="s">
        <v>7643</v>
      </c>
      <c r="N215" t="s">
        <v>3476</v>
      </c>
      <c r="P215">
        <v>40</v>
      </c>
      <c r="Q215">
        <v>6</v>
      </c>
    </row>
    <row r="216" spans="1:17" x14ac:dyDescent="0.3">
      <c r="A216">
        <v>1494810</v>
      </c>
      <c r="B216" t="s">
        <v>1078</v>
      </c>
      <c r="C216" t="s">
        <v>7820</v>
      </c>
      <c r="D216" t="s">
        <v>1034</v>
      </c>
      <c r="E216">
        <v>154632316</v>
      </c>
      <c r="F216" t="s">
        <v>289</v>
      </c>
      <c r="G216" t="str">
        <f t="shared" si="3"/>
        <v>2025eb1100095</v>
      </c>
      <c r="H216" t="s">
        <v>7861</v>
      </c>
      <c r="I216" t="s">
        <v>290</v>
      </c>
      <c r="K216" t="s">
        <v>7647</v>
      </c>
      <c r="M216" t="s">
        <v>7643</v>
      </c>
      <c r="N216" t="s">
        <v>3476</v>
      </c>
      <c r="P216">
        <v>40</v>
      </c>
      <c r="Q216">
        <v>40</v>
      </c>
    </row>
    <row r="217" spans="1:17" x14ac:dyDescent="0.3">
      <c r="A217">
        <v>1494810</v>
      </c>
      <c r="B217" t="s">
        <v>1078</v>
      </c>
      <c r="C217" t="s">
        <v>7820</v>
      </c>
      <c r="D217" t="s">
        <v>1034</v>
      </c>
      <c r="E217">
        <v>154632320</v>
      </c>
      <c r="F217" t="s">
        <v>973</v>
      </c>
      <c r="G217" t="str">
        <f t="shared" si="3"/>
        <v>2025eb1100325</v>
      </c>
      <c r="H217" t="s">
        <v>7862</v>
      </c>
      <c r="I217" t="s">
        <v>974</v>
      </c>
      <c r="K217" t="s">
        <v>7647</v>
      </c>
      <c r="M217" t="s">
        <v>7643</v>
      </c>
      <c r="N217" t="s">
        <v>3476</v>
      </c>
      <c r="P217">
        <v>40</v>
      </c>
      <c r="Q217">
        <v>40</v>
      </c>
    </row>
    <row r="218" spans="1:17" x14ac:dyDescent="0.3">
      <c r="A218">
        <v>1494810</v>
      </c>
      <c r="B218" t="s">
        <v>1078</v>
      </c>
      <c r="C218" t="s">
        <v>7820</v>
      </c>
      <c r="D218" t="s">
        <v>1034</v>
      </c>
      <c r="E218">
        <v>154632326</v>
      </c>
      <c r="F218" t="s">
        <v>223</v>
      </c>
      <c r="G218" t="str">
        <f t="shared" si="3"/>
        <v>2025eb1100073</v>
      </c>
      <c r="H218" t="s">
        <v>7863</v>
      </c>
      <c r="I218" t="s">
        <v>224</v>
      </c>
      <c r="K218" t="s">
        <v>7647</v>
      </c>
      <c r="M218" t="s">
        <v>7643</v>
      </c>
      <c r="N218" t="s">
        <v>3476</v>
      </c>
      <c r="P218">
        <v>40</v>
      </c>
      <c r="Q218">
        <v>17</v>
      </c>
    </row>
    <row r="219" spans="1:17" x14ac:dyDescent="0.3">
      <c r="A219">
        <v>1494810</v>
      </c>
      <c r="B219" t="s">
        <v>1078</v>
      </c>
      <c r="C219" t="s">
        <v>7820</v>
      </c>
      <c r="D219" t="s">
        <v>1034</v>
      </c>
      <c r="E219">
        <v>154632417</v>
      </c>
      <c r="F219" t="s">
        <v>478</v>
      </c>
      <c r="G219" t="str">
        <f t="shared" si="3"/>
        <v>2025eb1100158</v>
      </c>
      <c r="H219" t="s">
        <v>7864</v>
      </c>
      <c r="I219" t="s">
        <v>479</v>
      </c>
      <c r="K219" t="s">
        <v>7647</v>
      </c>
      <c r="M219" t="s">
        <v>7643</v>
      </c>
      <c r="N219" t="s">
        <v>3476</v>
      </c>
      <c r="P219">
        <v>40</v>
      </c>
      <c r="Q219">
        <v>13</v>
      </c>
    </row>
    <row r="220" spans="1:17" x14ac:dyDescent="0.3">
      <c r="A220">
        <v>1494810</v>
      </c>
      <c r="B220" t="s">
        <v>1078</v>
      </c>
      <c r="C220" t="s">
        <v>7820</v>
      </c>
      <c r="D220" t="s">
        <v>1034</v>
      </c>
      <c r="E220">
        <v>154632420</v>
      </c>
      <c r="F220" t="s">
        <v>865</v>
      </c>
      <c r="G220" t="str">
        <f t="shared" si="3"/>
        <v>2025eb1100288</v>
      </c>
      <c r="H220" t="s">
        <v>7865</v>
      </c>
      <c r="I220" t="s">
        <v>866</v>
      </c>
      <c r="K220" t="s">
        <v>7647</v>
      </c>
      <c r="M220" t="s">
        <v>7643</v>
      </c>
      <c r="N220" t="s">
        <v>3476</v>
      </c>
      <c r="P220">
        <v>40</v>
      </c>
      <c r="Q220">
        <v>27</v>
      </c>
    </row>
    <row r="221" spans="1:17" x14ac:dyDescent="0.3">
      <c r="A221">
        <v>1494810</v>
      </c>
      <c r="B221" t="s">
        <v>1078</v>
      </c>
      <c r="C221" t="s">
        <v>7820</v>
      </c>
      <c r="D221" t="s">
        <v>1034</v>
      </c>
      <c r="E221">
        <v>154632447</v>
      </c>
      <c r="F221" t="s">
        <v>379</v>
      </c>
      <c r="G221" t="str">
        <f t="shared" si="3"/>
        <v>2025eb1100125</v>
      </c>
      <c r="H221" t="s">
        <v>7866</v>
      </c>
      <c r="I221" t="s">
        <v>380</v>
      </c>
      <c r="K221" t="s">
        <v>7647</v>
      </c>
      <c r="M221" t="s">
        <v>7643</v>
      </c>
      <c r="N221" t="s">
        <v>3476</v>
      </c>
      <c r="P221">
        <v>40</v>
      </c>
      <c r="Q221">
        <v>23</v>
      </c>
    </row>
    <row r="222" spans="1:17" x14ac:dyDescent="0.3">
      <c r="A222">
        <v>1494810</v>
      </c>
      <c r="B222" t="s">
        <v>1078</v>
      </c>
      <c r="C222" t="s">
        <v>7820</v>
      </c>
      <c r="D222" t="s">
        <v>1034</v>
      </c>
      <c r="E222">
        <v>154633532</v>
      </c>
      <c r="F222" t="s">
        <v>598</v>
      </c>
      <c r="G222" t="str">
        <f t="shared" si="3"/>
        <v>2025eb1100198</v>
      </c>
      <c r="H222" t="s">
        <v>7867</v>
      </c>
      <c r="I222" t="s">
        <v>599</v>
      </c>
      <c r="K222" t="s">
        <v>7647</v>
      </c>
      <c r="M222" t="s">
        <v>7643</v>
      </c>
      <c r="N222" t="s">
        <v>3476</v>
      </c>
      <c r="P222">
        <v>40</v>
      </c>
      <c r="Q222">
        <v>30</v>
      </c>
    </row>
    <row r="223" spans="1:17" x14ac:dyDescent="0.3">
      <c r="A223">
        <v>1494810</v>
      </c>
      <c r="B223" t="s">
        <v>1078</v>
      </c>
      <c r="C223" t="s">
        <v>7820</v>
      </c>
      <c r="D223" t="s">
        <v>1034</v>
      </c>
      <c r="E223">
        <v>154634656</v>
      </c>
      <c r="F223" t="s">
        <v>295</v>
      </c>
      <c r="G223" t="str">
        <f t="shared" si="3"/>
        <v>2025eb1100097</v>
      </c>
      <c r="H223" t="s">
        <v>7868</v>
      </c>
      <c r="I223" t="s">
        <v>296</v>
      </c>
      <c r="K223" t="s">
        <v>7647</v>
      </c>
      <c r="M223" t="s">
        <v>7643</v>
      </c>
      <c r="N223" t="s">
        <v>3476</v>
      </c>
      <c r="P223">
        <v>40</v>
      </c>
      <c r="Q223">
        <v>24</v>
      </c>
    </row>
    <row r="224" spans="1:17" x14ac:dyDescent="0.3">
      <c r="A224">
        <v>1494810</v>
      </c>
      <c r="B224" t="s">
        <v>1078</v>
      </c>
      <c r="C224" t="s">
        <v>7820</v>
      </c>
      <c r="D224" t="s">
        <v>1034</v>
      </c>
      <c r="E224">
        <v>154634799</v>
      </c>
      <c r="F224" t="s">
        <v>337</v>
      </c>
      <c r="G224" t="str">
        <f t="shared" si="3"/>
        <v>2025eb1100111</v>
      </c>
      <c r="H224" t="s">
        <v>7869</v>
      </c>
      <c r="I224" t="s">
        <v>338</v>
      </c>
      <c r="K224" t="s">
        <v>7647</v>
      </c>
      <c r="M224" t="s">
        <v>7643</v>
      </c>
      <c r="N224" t="s">
        <v>3476</v>
      </c>
      <c r="P224">
        <v>40</v>
      </c>
      <c r="Q224">
        <v>8</v>
      </c>
    </row>
    <row r="225" spans="1:17" x14ac:dyDescent="0.3">
      <c r="A225">
        <v>1494810</v>
      </c>
      <c r="B225" t="s">
        <v>1078</v>
      </c>
      <c r="C225" t="s">
        <v>7820</v>
      </c>
      <c r="D225" t="s">
        <v>1034</v>
      </c>
      <c r="E225">
        <v>154634892</v>
      </c>
      <c r="F225" t="s">
        <v>46</v>
      </c>
      <c r="G225" t="str">
        <f t="shared" si="3"/>
        <v>2025eb1100014</v>
      </c>
      <c r="H225" t="s">
        <v>7870</v>
      </c>
      <c r="I225" t="s">
        <v>47</v>
      </c>
      <c r="K225" t="s">
        <v>7647</v>
      </c>
      <c r="M225" t="s">
        <v>7643</v>
      </c>
      <c r="N225" t="s">
        <v>3476</v>
      </c>
      <c r="P225">
        <v>40</v>
      </c>
      <c r="Q225">
        <v>17</v>
      </c>
    </row>
    <row r="226" spans="1:17" x14ac:dyDescent="0.3">
      <c r="A226">
        <v>1494810</v>
      </c>
      <c r="B226" t="s">
        <v>1078</v>
      </c>
      <c r="C226" t="s">
        <v>7820</v>
      </c>
      <c r="D226" t="s">
        <v>1034</v>
      </c>
      <c r="E226">
        <v>154635024</v>
      </c>
      <c r="F226" t="s">
        <v>298</v>
      </c>
      <c r="G226" t="str">
        <f t="shared" si="3"/>
        <v>2025eb1100098</v>
      </c>
      <c r="H226" t="s">
        <v>7871</v>
      </c>
      <c r="I226" t="s">
        <v>299</v>
      </c>
      <c r="K226" t="s">
        <v>7647</v>
      </c>
      <c r="M226" t="s">
        <v>7643</v>
      </c>
      <c r="N226" t="s">
        <v>3476</v>
      </c>
      <c r="P226">
        <v>40</v>
      </c>
      <c r="Q226">
        <v>36</v>
      </c>
    </row>
    <row r="227" spans="1:17" x14ac:dyDescent="0.3">
      <c r="A227">
        <v>1494810</v>
      </c>
      <c r="B227" t="s">
        <v>1078</v>
      </c>
      <c r="C227" t="s">
        <v>7820</v>
      </c>
      <c r="D227" t="s">
        <v>1034</v>
      </c>
      <c r="E227">
        <v>154635207</v>
      </c>
      <c r="F227" t="s">
        <v>895</v>
      </c>
      <c r="G227" t="str">
        <f t="shared" si="3"/>
        <v>2025eb1100298</v>
      </c>
      <c r="H227" t="s">
        <v>7872</v>
      </c>
      <c r="I227" t="s">
        <v>896</v>
      </c>
      <c r="K227" t="s">
        <v>7647</v>
      </c>
      <c r="M227" t="s">
        <v>7643</v>
      </c>
      <c r="N227" t="s">
        <v>3476</v>
      </c>
      <c r="P227">
        <v>40</v>
      </c>
      <c r="Q227">
        <v>10</v>
      </c>
    </row>
    <row r="228" spans="1:17" x14ac:dyDescent="0.3">
      <c r="A228">
        <v>1494810</v>
      </c>
      <c r="B228" t="s">
        <v>1078</v>
      </c>
      <c r="C228" t="s">
        <v>7820</v>
      </c>
      <c r="D228" t="s">
        <v>1034</v>
      </c>
      <c r="E228">
        <v>154635380</v>
      </c>
      <c r="F228" t="s">
        <v>550</v>
      </c>
      <c r="G228" t="str">
        <f t="shared" si="3"/>
        <v>2025eb1100182</v>
      </c>
      <c r="H228" t="s">
        <v>7873</v>
      </c>
      <c r="I228" t="s">
        <v>551</v>
      </c>
      <c r="K228" t="s">
        <v>7647</v>
      </c>
      <c r="M228" t="s">
        <v>7643</v>
      </c>
      <c r="N228" t="s">
        <v>3476</v>
      </c>
      <c r="P228">
        <v>40</v>
      </c>
      <c r="Q228">
        <v>10</v>
      </c>
    </row>
    <row r="229" spans="1:17" x14ac:dyDescent="0.3">
      <c r="A229">
        <v>1494810</v>
      </c>
      <c r="B229" t="s">
        <v>1078</v>
      </c>
      <c r="C229" t="s">
        <v>7820</v>
      </c>
      <c r="D229" t="s">
        <v>1034</v>
      </c>
      <c r="E229">
        <v>154635427</v>
      </c>
      <c r="F229" t="s">
        <v>454</v>
      </c>
      <c r="G229" t="str">
        <f t="shared" si="3"/>
        <v>2025eb1100150</v>
      </c>
      <c r="H229" t="s">
        <v>7874</v>
      </c>
      <c r="I229" t="s">
        <v>455</v>
      </c>
      <c r="K229" t="s">
        <v>7647</v>
      </c>
      <c r="M229" t="s">
        <v>7643</v>
      </c>
      <c r="N229" t="s">
        <v>3476</v>
      </c>
      <c r="P229">
        <v>40</v>
      </c>
      <c r="Q229">
        <v>38</v>
      </c>
    </row>
    <row r="230" spans="1:17" x14ac:dyDescent="0.3">
      <c r="A230">
        <v>1494810</v>
      </c>
      <c r="B230" t="s">
        <v>1078</v>
      </c>
      <c r="C230" t="s">
        <v>7820</v>
      </c>
      <c r="D230" t="s">
        <v>1034</v>
      </c>
      <c r="E230">
        <v>154635608</v>
      </c>
      <c r="F230" t="s">
        <v>28</v>
      </c>
      <c r="G230" t="str">
        <f t="shared" si="3"/>
        <v>2025eb1100008</v>
      </c>
      <c r="H230" t="s">
        <v>7875</v>
      </c>
      <c r="I230" t="s">
        <v>29</v>
      </c>
      <c r="K230" t="s">
        <v>7647</v>
      </c>
      <c r="M230" t="s">
        <v>7643</v>
      </c>
      <c r="N230" t="s">
        <v>3476</v>
      </c>
      <c r="P230">
        <v>40</v>
      </c>
      <c r="Q230">
        <v>15</v>
      </c>
    </row>
    <row r="231" spans="1:17" x14ac:dyDescent="0.3">
      <c r="A231">
        <v>1494810</v>
      </c>
      <c r="B231" t="s">
        <v>1078</v>
      </c>
      <c r="C231" t="s">
        <v>7820</v>
      </c>
      <c r="D231" t="s">
        <v>1034</v>
      </c>
      <c r="E231">
        <v>154635760</v>
      </c>
      <c r="F231" t="s">
        <v>142</v>
      </c>
      <c r="G231" t="str">
        <f t="shared" si="3"/>
        <v>2025eb1100046</v>
      </c>
      <c r="H231" t="s">
        <v>7876</v>
      </c>
      <c r="I231" t="s">
        <v>143</v>
      </c>
      <c r="K231" t="s">
        <v>7647</v>
      </c>
      <c r="M231" t="s">
        <v>7643</v>
      </c>
      <c r="N231" t="s">
        <v>3476</v>
      </c>
      <c r="P231">
        <v>40</v>
      </c>
      <c r="Q231">
        <v>8</v>
      </c>
    </row>
    <row r="232" spans="1:17" x14ac:dyDescent="0.3">
      <c r="A232">
        <v>1494810</v>
      </c>
      <c r="B232" t="s">
        <v>1078</v>
      </c>
      <c r="C232" t="s">
        <v>7820</v>
      </c>
      <c r="D232" t="s">
        <v>1034</v>
      </c>
      <c r="E232">
        <v>154637186</v>
      </c>
      <c r="F232" t="s">
        <v>844</v>
      </c>
      <c r="G232" t="str">
        <f t="shared" si="3"/>
        <v>2025eb1100281</v>
      </c>
      <c r="H232" t="s">
        <v>7877</v>
      </c>
      <c r="I232" t="s">
        <v>845</v>
      </c>
      <c r="K232" t="s">
        <v>7647</v>
      </c>
      <c r="M232" t="s">
        <v>7643</v>
      </c>
      <c r="N232" t="s">
        <v>3476</v>
      </c>
      <c r="P232">
        <v>40</v>
      </c>
      <c r="Q232">
        <v>4</v>
      </c>
    </row>
    <row r="233" spans="1:17" x14ac:dyDescent="0.3">
      <c r="A233">
        <v>1494811</v>
      </c>
      <c r="B233" t="s">
        <v>1033</v>
      </c>
      <c r="C233" t="s">
        <v>7820</v>
      </c>
      <c r="D233" t="s">
        <v>1034</v>
      </c>
      <c r="E233">
        <v>154629771</v>
      </c>
      <c r="F233" t="s">
        <v>859</v>
      </c>
      <c r="G233" t="str">
        <f t="shared" si="3"/>
        <v>2025eb1100286</v>
      </c>
      <c r="H233" t="s">
        <v>7878</v>
      </c>
      <c r="I233" t="s">
        <v>1531</v>
      </c>
      <c r="K233" t="s">
        <v>7647</v>
      </c>
      <c r="M233" t="s">
        <v>7643</v>
      </c>
      <c r="N233" t="s">
        <v>3476</v>
      </c>
      <c r="P233">
        <v>40</v>
      </c>
      <c r="Q233">
        <v>35</v>
      </c>
    </row>
    <row r="234" spans="1:17" x14ac:dyDescent="0.3">
      <c r="A234">
        <v>1494811</v>
      </c>
      <c r="B234" t="s">
        <v>1033</v>
      </c>
      <c r="C234" t="s">
        <v>7820</v>
      </c>
      <c r="D234" t="s">
        <v>1034</v>
      </c>
      <c r="E234">
        <v>154630011</v>
      </c>
      <c r="F234" t="s">
        <v>133</v>
      </c>
      <c r="G234" t="str">
        <f t="shared" si="3"/>
        <v>2025eb1100043</v>
      </c>
      <c r="H234" t="s">
        <v>7879</v>
      </c>
      <c r="I234" t="s">
        <v>134</v>
      </c>
      <c r="K234" t="s">
        <v>7647</v>
      </c>
      <c r="M234" t="s">
        <v>7643</v>
      </c>
      <c r="N234" t="s">
        <v>3476</v>
      </c>
      <c r="P234">
        <v>40</v>
      </c>
      <c r="Q234">
        <v>27</v>
      </c>
    </row>
    <row r="235" spans="1:17" x14ac:dyDescent="0.3">
      <c r="A235">
        <v>1494811</v>
      </c>
      <c r="B235" t="s">
        <v>1033</v>
      </c>
      <c r="C235" t="s">
        <v>7820</v>
      </c>
      <c r="D235" t="s">
        <v>1034</v>
      </c>
      <c r="E235">
        <v>154631242</v>
      </c>
      <c r="F235" t="s">
        <v>13</v>
      </c>
      <c r="G235" t="str">
        <f t="shared" si="3"/>
        <v>2025eb1100003</v>
      </c>
      <c r="H235" t="s">
        <v>7880</v>
      </c>
      <c r="I235" t="s">
        <v>14</v>
      </c>
      <c r="K235" t="s">
        <v>7647</v>
      </c>
      <c r="M235" t="s">
        <v>7643</v>
      </c>
      <c r="N235" t="s">
        <v>3476</v>
      </c>
      <c r="P235">
        <v>40</v>
      </c>
      <c r="Q235">
        <v>0</v>
      </c>
    </row>
    <row r="236" spans="1:17" x14ac:dyDescent="0.3">
      <c r="A236">
        <v>1494811</v>
      </c>
      <c r="B236" t="s">
        <v>1033</v>
      </c>
      <c r="C236" t="s">
        <v>7820</v>
      </c>
      <c r="D236" t="s">
        <v>1034</v>
      </c>
      <c r="E236">
        <v>154631538</v>
      </c>
      <c r="F236" t="s">
        <v>241</v>
      </c>
      <c r="G236" t="str">
        <f t="shared" si="3"/>
        <v>2025eb1100079</v>
      </c>
      <c r="H236" t="s">
        <v>7881</v>
      </c>
      <c r="I236" t="s">
        <v>242</v>
      </c>
      <c r="K236" t="s">
        <v>7647</v>
      </c>
      <c r="M236" t="s">
        <v>7643</v>
      </c>
      <c r="N236" t="s">
        <v>3476</v>
      </c>
      <c r="P236">
        <v>40</v>
      </c>
      <c r="Q236">
        <v>21</v>
      </c>
    </row>
    <row r="237" spans="1:17" x14ac:dyDescent="0.3">
      <c r="A237">
        <v>1494812</v>
      </c>
      <c r="B237" t="s">
        <v>1597</v>
      </c>
      <c r="C237" t="s">
        <v>7640</v>
      </c>
      <c r="D237" t="s">
        <v>1598</v>
      </c>
      <c r="E237">
        <v>154631360</v>
      </c>
      <c r="F237" t="s">
        <v>1839</v>
      </c>
      <c r="G237" t="str">
        <f t="shared" si="3"/>
        <v>2025em1100065</v>
      </c>
      <c r="H237" t="s">
        <v>7882</v>
      </c>
      <c r="I237" t="s">
        <v>1840</v>
      </c>
      <c r="K237" t="s">
        <v>7642</v>
      </c>
      <c r="M237" t="s">
        <v>7643</v>
      </c>
      <c r="N237" t="s">
        <v>3476</v>
      </c>
      <c r="P237">
        <v>40</v>
      </c>
      <c r="Q237">
        <v>18</v>
      </c>
    </row>
    <row r="238" spans="1:17" x14ac:dyDescent="0.3">
      <c r="A238">
        <v>1494812</v>
      </c>
      <c r="B238" t="s">
        <v>1597</v>
      </c>
      <c r="C238" t="s">
        <v>7640</v>
      </c>
      <c r="D238" t="s">
        <v>1598</v>
      </c>
      <c r="E238">
        <v>154631361</v>
      </c>
      <c r="F238" t="s">
        <v>2807</v>
      </c>
      <c r="G238" t="str">
        <f t="shared" si="3"/>
        <v>2025em1100313</v>
      </c>
      <c r="H238" t="s">
        <v>7883</v>
      </c>
      <c r="I238" t="s">
        <v>2808</v>
      </c>
      <c r="K238" t="s">
        <v>7642</v>
      </c>
      <c r="M238" t="s">
        <v>7643</v>
      </c>
      <c r="N238" t="s">
        <v>3476</v>
      </c>
      <c r="P238">
        <v>40</v>
      </c>
      <c r="Q238">
        <v>23</v>
      </c>
    </row>
    <row r="239" spans="1:17" x14ac:dyDescent="0.3">
      <c r="A239">
        <v>1494812</v>
      </c>
      <c r="B239" t="s">
        <v>1597</v>
      </c>
      <c r="C239" t="s">
        <v>7640</v>
      </c>
      <c r="D239" t="s">
        <v>1598</v>
      </c>
      <c r="E239">
        <v>154631388</v>
      </c>
      <c r="F239" t="s">
        <v>2882</v>
      </c>
      <c r="G239" t="str">
        <f t="shared" si="3"/>
        <v>2025em1100336</v>
      </c>
      <c r="H239" t="s">
        <v>7884</v>
      </c>
      <c r="I239" t="s">
        <v>2883</v>
      </c>
      <c r="K239" t="s">
        <v>7642</v>
      </c>
      <c r="M239" t="s">
        <v>7643</v>
      </c>
      <c r="N239" t="s">
        <v>3476</v>
      </c>
      <c r="P239">
        <v>40</v>
      </c>
      <c r="Q239">
        <v>19</v>
      </c>
    </row>
    <row r="240" spans="1:17" x14ac:dyDescent="0.3">
      <c r="A240">
        <v>1494812</v>
      </c>
      <c r="B240" t="s">
        <v>1597</v>
      </c>
      <c r="C240" t="s">
        <v>7640</v>
      </c>
      <c r="D240" t="s">
        <v>1598</v>
      </c>
      <c r="E240">
        <v>154631539</v>
      </c>
      <c r="F240" t="s">
        <v>3329</v>
      </c>
      <c r="G240" t="str">
        <f t="shared" si="3"/>
        <v>2025em1100477</v>
      </c>
      <c r="H240" t="s">
        <v>7885</v>
      </c>
      <c r="I240" t="s">
        <v>3330</v>
      </c>
      <c r="K240" t="s">
        <v>7642</v>
      </c>
      <c r="M240" t="s">
        <v>7643</v>
      </c>
      <c r="N240" t="s">
        <v>3476</v>
      </c>
      <c r="P240">
        <v>40</v>
      </c>
      <c r="Q240">
        <v>26</v>
      </c>
    </row>
    <row r="241" spans="1:17" x14ac:dyDescent="0.3">
      <c r="A241">
        <v>1494812</v>
      </c>
      <c r="B241" t="s">
        <v>1597</v>
      </c>
      <c r="C241" t="s">
        <v>7640</v>
      </c>
      <c r="D241" t="s">
        <v>1598</v>
      </c>
      <c r="E241">
        <v>154631545</v>
      </c>
      <c r="F241" t="s">
        <v>1766</v>
      </c>
      <c r="G241" t="str">
        <f t="shared" si="3"/>
        <v>2025em1100049</v>
      </c>
      <c r="H241" t="s">
        <v>7886</v>
      </c>
      <c r="I241" t="s">
        <v>1767</v>
      </c>
      <c r="K241" t="s">
        <v>7642</v>
      </c>
      <c r="M241" t="s">
        <v>7643</v>
      </c>
      <c r="N241" t="s">
        <v>3476</v>
      </c>
      <c r="P241">
        <v>40</v>
      </c>
      <c r="Q241">
        <v>30</v>
      </c>
    </row>
    <row r="242" spans="1:17" x14ac:dyDescent="0.3">
      <c r="A242">
        <v>1494812</v>
      </c>
      <c r="B242" t="s">
        <v>1597</v>
      </c>
      <c r="C242" t="s">
        <v>7640</v>
      </c>
      <c r="D242" t="s">
        <v>1598</v>
      </c>
      <c r="E242">
        <v>154631561</v>
      </c>
      <c r="F242" t="s">
        <v>2493</v>
      </c>
      <c r="G242" t="str">
        <f t="shared" si="3"/>
        <v>2025em1100241</v>
      </c>
      <c r="H242" t="s">
        <v>7887</v>
      </c>
      <c r="I242" t="s">
        <v>2494</v>
      </c>
      <c r="K242" t="s">
        <v>7642</v>
      </c>
      <c r="M242" t="s">
        <v>7643</v>
      </c>
      <c r="N242" t="s">
        <v>3476</v>
      </c>
      <c r="P242">
        <v>40</v>
      </c>
      <c r="Q242">
        <v>23</v>
      </c>
    </row>
    <row r="243" spans="1:17" x14ac:dyDescent="0.3">
      <c r="A243">
        <v>1494812</v>
      </c>
      <c r="B243" t="s">
        <v>1597</v>
      </c>
      <c r="C243" t="s">
        <v>7640</v>
      </c>
      <c r="D243" t="s">
        <v>1598</v>
      </c>
      <c r="E243">
        <v>154631588</v>
      </c>
      <c r="F243" t="s">
        <v>2759</v>
      </c>
      <c r="G243" t="str">
        <f t="shared" si="3"/>
        <v>2025em1100299</v>
      </c>
      <c r="H243" t="s">
        <v>7888</v>
      </c>
      <c r="I243" t="s">
        <v>2760</v>
      </c>
      <c r="K243" t="s">
        <v>7642</v>
      </c>
      <c r="M243" t="s">
        <v>7643</v>
      </c>
      <c r="N243" t="s">
        <v>3476</v>
      </c>
      <c r="P243">
        <v>40</v>
      </c>
      <c r="Q243">
        <v>25</v>
      </c>
    </row>
    <row r="244" spans="1:17" x14ac:dyDescent="0.3">
      <c r="A244">
        <v>1494812</v>
      </c>
      <c r="B244" t="s">
        <v>1597</v>
      </c>
      <c r="C244" t="s">
        <v>7640</v>
      </c>
      <c r="D244" t="s">
        <v>1598</v>
      </c>
      <c r="E244">
        <v>154631652</v>
      </c>
      <c r="F244" t="s">
        <v>2142</v>
      </c>
      <c r="G244" t="str">
        <f t="shared" si="3"/>
        <v>2025em1100142</v>
      </c>
      <c r="H244" t="s">
        <v>7889</v>
      </c>
      <c r="I244" t="s">
        <v>2143</v>
      </c>
      <c r="K244" t="s">
        <v>7642</v>
      </c>
      <c r="M244" t="s">
        <v>7643</v>
      </c>
      <c r="N244" t="s">
        <v>3476</v>
      </c>
      <c r="P244">
        <v>40</v>
      </c>
      <c r="Q244">
        <v>30</v>
      </c>
    </row>
    <row r="245" spans="1:17" x14ac:dyDescent="0.3">
      <c r="A245">
        <v>1494812</v>
      </c>
      <c r="B245" t="s">
        <v>1597</v>
      </c>
      <c r="C245" t="s">
        <v>7640</v>
      </c>
      <c r="D245" t="s">
        <v>1598</v>
      </c>
      <c r="E245">
        <v>154631654</v>
      </c>
      <c r="F245" t="s">
        <v>2527</v>
      </c>
      <c r="G245" t="str">
        <f t="shared" si="3"/>
        <v>2025em1100251</v>
      </c>
      <c r="H245" t="s">
        <v>7890</v>
      </c>
      <c r="I245" t="s">
        <v>2528</v>
      </c>
      <c r="K245" t="s">
        <v>7642</v>
      </c>
      <c r="M245" t="s">
        <v>7643</v>
      </c>
      <c r="N245" t="s">
        <v>3476</v>
      </c>
      <c r="P245">
        <v>40</v>
      </c>
      <c r="Q245">
        <v>24</v>
      </c>
    </row>
    <row r="246" spans="1:17" x14ac:dyDescent="0.3">
      <c r="A246">
        <v>1494812</v>
      </c>
      <c r="B246" t="s">
        <v>1597</v>
      </c>
      <c r="C246" t="s">
        <v>7640</v>
      </c>
      <c r="D246" t="s">
        <v>1598</v>
      </c>
      <c r="E246">
        <v>154631660</v>
      </c>
      <c r="F246" t="s">
        <v>2169</v>
      </c>
      <c r="G246" t="str">
        <f t="shared" si="3"/>
        <v>2025em1100147</v>
      </c>
      <c r="H246" t="s">
        <v>7891</v>
      </c>
      <c r="I246" t="s">
        <v>2170</v>
      </c>
      <c r="K246" t="s">
        <v>7642</v>
      </c>
      <c r="M246" t="s">
        <v>7643</v>
      </c>
      <c r="N246" t="s">
        <v>3476</v>
      </c>
      <c r="P246">
        <v>40</v>
      </c>
      <c r="Q246">
        <v>36</v>
      </c>
    </row>
    <row r="247" spans="1:17" x14ac:dyDescent="0.3">
      <c r="A247">
        <v>1494812</v>
      </c>
      <c r="B247" t="s">
        <v>1597</v>
      </c>
      <c r="C247" t="s">
        <v>7640</v>
      </c>
      <c r="D247" t="s">
        <v>1598</v>
      </c>
      <c r="E247">
        <v>154631664</v>
      </c>
      <c r="F247" t="s">
        <v>1694</v>
      </c>
      <c r="G247" t="str">
        <f t="shared" si="3"/>
        <v>2025em1100029</v>
      </c>
      <c r="H247" t="s">
        <v>7892</v>
      </c>
      <c r="I247" t="s">
        <v>1695</v>
      </c>
      <c r="K247" t="s">
        <v>7642</v>
      </c>
      <c r="M247" t="s">
        <v>7643</v>
      </c>
      <c r="N247" t="s">
        <v>3476</v>
      </c>
      <c r="P247">
        <v>40</v>
      </c>
      <c r="Q247">
        <v>18</v>
      </c>
    </row>
    <row r="248" spans="1:17" x14ac:dyDescent="0.3">
      <c r="A248">
        <v>1494812</v>
      </c>
      <c r="B248" t="s">
        <v>1597</v>
      </c>
      <c r="C248" t="s">
        <v>7640</v>
      </c>
      <c r="D248" t="s">
        <v>1598</v>
      </c>
      <c r="E248">
        <v>154631666</v>
      </c>
      <c r="F248" t="s">
        <v>2978</v>
      </c>
      <c r="G248" t="str">
        <f t="shared" si="3"/>
        <v>2025em1100362</v>
      </c>
      <c r="H248" t="s">
        <v>7893</v>
      </c>
      <c r="I248" t="s">
        <v>2979</v>
      </c>
      <c r="K248" t="s">
        <v>7642</v>
      </c>
      <c r="M248" t="s">
        <v>7643</v>
      </c>
      <c r="N248" t="s">
        <v>3476</v>
      </c>
      <c r="P248">
        <v>40</v>
      </c>
      <c r="Q248">
        <v>17</v>
      </c>
    </row>
    <row r="249" spans="1:17" x14ac:dyDescent="0.3">
      <c r="A249">
        <v>1494812</v>
      </c>
      <c r="B249" t="s">
        <v>1597</v>
      </c>
      <c r="C249" t="s">
        <v>7640</v>
      </c>
      <c r="D249" t="s">
        <v>1598</v>
      </c>
      <c r="E249">
        <v>154631670</v>
      </c>
      <c r="F249" t="s">
        <v>2906</v>
      </c>
      <c r="G249" t="str">
        <f t="shared" si="3"/>
        <v>2025em1100339</v>
      </c>
      <c r="H249" t="s">
        <v>7894</v>
      </c>
      <c r="I249" t="s">
        <v>2907</v>
      </c>
      <c r="K249" t="s">
        <v>7642</v>
      </c>
      <c r="M249" t="s">
        <v>7643</v>
      </c>
      <c r="N249" t="s">
        <v>3476</v>
      </c>
      <c r="P249">
        <v>40</v>
      </c>
      <c r="Q249">
        <v>31</v>
      </c>
    </row>
    <row r="250" spans="1:17" x14ac:dyDescent="0.3">
      <c r="A250">
        <v>1494812</v>
      </c>
      <c r="B250" t="s">
        <v>1597</v>
      </c>
      <c r="C250" t="s">
        <v>7640</v>
      </c>
      <c r="D250" t="s">
        <v>1598</v>
      </c>
      <c r="E250">
        <v>154631672</v>
      </c>
      <c r="F250" t="s">
        <v>2081</v>
      </c>
      <c r="G250" t="str">
        <f t="shared" si="3"/>
        <v>2025em1100127</v>
      </c>
      <c r="H250" t="s">
        <v>7895</v>
      </c>
      <c r="I250" t="s">
        <v>2082</v>
      </c>
      <c r="K250" t="s">
        <v>7642</v>
      </c>
      <c r="M250" t="s">
        <v>7643</v>
      </c>
      <c r="N250" t="s">
        <v>3476</v>
      </c>
      <c r="P250">
        <v>40</v>
      </c>
      <c r="Q250">
        <v>30</v>
      </c>
    </row>
    <row r="251" spans="1:17" x14ac:dyDescent="0.3">
      <c r="A251">
        <v>1494812</v>
      </c>
      <c r="B251" t="s">
        <v>1597</v>
      </c>
      <c r="C251" t="s">
        <v>7640</v>
      </c>
      <c r="D251" t="s">
        <v>1598</v>
      </c>
      <c r="E251">
        <v>154631673</v>
      </c>
      <c r="F251" t="s">
        <v>3013</v>
      </c>
      <c r="G251" t="str">
        <f t="shared" si="3"/>
        <v>2025em1100372</v>
      </c>
      <c r="H251" t="s">
        <v>7896</v>
      </c>
      <c r="I251" t="s">
        <v>3014</v>
      </c>
      <c r="K251" t="s">
        <v>7642</v>
      </c>
      <c r="M251" t="s">
        <v>7643</v>
      </c>
      <c r="N251" t="s">
        <v>3476</v>
      </c>
      <c r="P251">
        <v>40</v>
      </c>
      <c r="Q251">
        <v>29</v>
      </c>
    </row>
    <row r="252" spans="1:17" x14ac:dyDescent="0.3">
      <c r="A252">
        <v>1494812</v>
      </c>
      <c r="B252" t="s">
        <v>1597</v>
      </c>
      <c r="C252" t="s">
        <v>7640</v>
      </c>
      <c r="D252" t="s">
        <v>1598</v>
      </c>
      <c r="E252">
        <v>154631679</v>
      </c>
      <c r="F252" t="s">
        <v>2657</v>
      </c>
      <c r="G252" t="str">
        <f t="shared" si="3"/>
        <v>2025em1100277</v>
      </c>
      <c r="H252" t="s">
        <v>7897</v>
      </c>
      <c r="I252" t="s">
        <v>2658</v>
      </c>
      <c r="K252" t="s">
        <v>7642</v>
      </c>
      <c r="M252" t="s">
        <v>7643</v>
      </c>
      <c r="N252" t="s">
        <v>3476</v>
      </c>
      <c r="P252">
        <v>40</v>
      </c>
      <c r="Q252">
        <v>16</v>
      </c>
    </row>
    <row r="253" spans="1:17" x14ac:dyDescent="0.3">
      <c r="A253">
        <v>1494812</v>
      </c>
      <c r="B253" t="s">
        <v>1597</v>
      </c>
      <c r="C253" t="s">
        <v>7640</v>
      </c>
      <c r="D253" t="s">
        <v>1598</v>
      </c>
      <c r="E253">
        <v>154631681</v>
      </c>
      <c r="F253" t="s">
        <v>2876</v>
      </c>
      <c r="G253" t="str">
        <f t="shared" si="3"/>
        <v>2025em1100335</v>
      </c>
      <c r="H253" t="s">
        <v>7898</v>
      </c>
      <c r="I253" t="s">
        <v>2877</v>
      </c>
      <c r="K253" t="s">
        <v>7642</v>
      </c>
      <c r="M253" t="s">
        <v>7643</v>
      </c>
      <c r="N253" t="s">
        <v>3476</v>
      </c>
      <c r="P253">
        <v>40</v>
      </c>
      <c r="Q253">
        <v>30</v>
      </c>
    </row>
    <row r="254" spans="1:17" x14ac:dyDescent="0.3">
      <c r="A254">
        <v>1494812</v>
      </c>
      <c r="B254" t="s">
        <v>1597</v>
      </c>
      <c r="C254" t="s">
        <v>7640</v>
      </c>
      <c r="D254" t="s">
        <v>1598</v>
      </c>
      <c r="E254">
        <v>154631684</v>
      </c>
      <c r="F254" t="s">
        <v>2777</v>
      </c>
      <c r="G254" t="str">
        <f t="shared" si="3"/>
        <v>2025em1100303</v>
      </c>
      <c r="H254" t="s">
        <v>7899</v>
      </c>
      <c r="I254" t="s">
        <v>2778</v>
      </c>
      <c r="K254" t="s">
        <v>7642</v>
      </c>
      <c r="M254" t="s">
        <v>7643</v>
      </c>
      <c r="N254" t="s">
        <v>3476</v>
      </c>
      <c r="P254">
        <v>40</v>
      </c>
      <c r="Q254">
        <v>32</v>
      </c>
    </row>
    <row r="255" spans="1:17" x14ac:dyDescent="0.3">
      <c r="A255">
        <v>1494812</v>
      </c>
      <c r="B255" t="s">
        <v>1597</v>
      </c>
      <c r="C255" t="s">
        <v>7640</v>
      </c>
      <c r="D255" t="s">
        <v>1598</v>
      </c>
      <c r="E255">
        <v>154631687</v>
      </c>
      <c r="F255" t="s">
        <v>2149</v>
      </c>
      <c r="G255" t="str">
        <f t="shared" si="3"/>
        <v>2025em1100143</v>
      </c>
      <c r="H255" t="s">
        <v>7900</v>
      </c>
      <c r="I255" t="s">
        <v>2150</v>
      </c>
      <c r="K255" t="s">
        <v>7642</v>
      </c>
      <c r="M255" t="s">
        <v>7643</v>
      </c>
      <c r="N255" t="s">
        <v>3476</v>
      </c>
      <c r="P255">
        <v>40</v>
      </c>
      <c r="Q255">
        <v>30</v>
      </c>
    </row>
    <row r="256" spans="1:17" x14ac:dyDescent="0.3">
      <c r="A256">
        <v>1494812</v>
      </c>
      <c r="B256" t="s">
        <v>1597</v>
      </c>
      <c r="C256" t="s">
        <v>7640</v>
      </c>
      <c r="D256" t="s">
        <v>1598</v>
      </c>
      <c r="E256">
        <v>154631690</v>
      </c>
      <c r="F256" t="s">
        <v>2966</v>
      </c>
      <c r="G256" t="str">
        <f t="shared" si="3"/>
        <v>2025em1100358</v>
      </c>
      <c r="H256" t="s">
        <v>7901</v>
      </c>
      <c r="I256" t="s">
        <v>2967</v>
      </c>
      <c r="K256" t="s">
        <v>7642</v>
      </c>
      <c r="M256" t="s">
        <v>7643</v>
      </c>
      <c r="N256" t="s">
        <v>3476</v>
      </c>
      <c r="P256">
        <v>40</v>
      </c>
      <c r="Q256">
        <v>26</v>
      </c>
    </row>
    <row r="257" spans="1:17" x14ac:dyDescent="0.3">
      <c r="A257">
        <v>1494812</v>
      </c>
      <c r="B257" t="s">
        <v>1597</v>
      </c>
      <c r="C257" t="s">
        <v>7640</v>
      </c>
      <c r="D257" t="s">
        <v>1598</v>
      </c>
      <c r="E257">
        <v>154631694</v>
      </c>
      <c r="F257" t="s">
        <v>2640</v>
      </c>
      <c r="G257" t="str">
        <f t="shared" si="3"/>
        <v>2025em1100274</v>
      </c>
      <c r="H257" t="s">
        <v>7902</v>
      </c>
      <c r="I257" t="s">
        <v>2641</v>
      </c>
      <c r="K257" t="s">
        <v>7642</v>
      </c>
      <c r="M257" t="s">
        <v>7643</v>
      </c>
      <c r="N257" t="s">
        <v>3476</v>
      </c>
      <c r="P257">
        <v>40</v>
      </c>
      <c r="Q257">
        <v>19</v>
      </c>
    </row>
    <row r="258" spans="1:17" x14ac:dyDescent="0.3">
      <c r="A258">
        <v>1494812</v>
      </c>
      <c r="B258" t="s">
        <v>1597</v>
      </c>
      <c r="C258" t="s">
        <v>7640</v>
      </c>
      <c r="D258" t="s">
        <v>1598</v>
      </c>
      <c r="E258">
        <v>154631695</v>
      </c>
      <c r="F258" t="s">
        <v>3258</v>
      </c>
      <c r="G258" t="str">
        <f t="shared" si="3"/>
        <v>2025em1100455</v>
      </c>
      <c r="H258" t="s">
        <v>7903</v>
      </c>
      <c r="I258" t="s">
        <v>3259</v>
      </c>
      <c r="K258" t="s">
        <v>7642</v>
      </c>
      <c r="M258" t="s">
        <v>7643</v>
      </c>
      <c r="N258" t="s">
        <v>3476</v>
      </c>
      <c r="P258">
        <v>40</v>
      </c>
      <c r="Q258">
        <v>23</v>
      </c>
    </row>
    <row r="259" spans="1:17" x14ac:dyDescent="0.3">
      <c r="A259">
        <v>1494812</v>
      </c>
      <c r="B259" t="s">
        <v>1597</v>
      </c>
      <c r="C259" t="s">
        <v>7640</v>
      </c>
      <c r="D259" t="s">
        <v>1598</v>
      </c>
      <c r="E259">
        <v>154631697</v>
      </c>
      <c r="F259" t="s">
        <v>2281</v>
      </c>
      <c r="G259" t="str">
        <f t="shared" ref="G259:G322" si="4">LEFT(F259,13)</f>
        <v>2025em1100180</v>
      </c>
      <c r="H259" t="s">
        <v>7904</v>
      </c>
      <c r="I259" t="s">
        <v>2282</v>
      </c>
      <c r="K259" t="s">
        <v>7642</v>
      </c>
      <c r="M259" t="s">
        <v>7643</v>
      </c>
      <c r="N259" t="s">
        <v>3476</v>
      </c>
      <c r="P259">
        <v>40</v>
      </c>
      <c r="Q259">
        <v>25</v>
      </c>
    </row>
    <row r="260" spans="1:17" x14ac:dyDescent="0.3">
      <c r="A260">
        <v>1494812</v>
      </c>
      <c r="B260" t="s">
        <v>1597</v>
      </c>
      <c r="C260" t="s">
        <v>7640</v>
      </c>
      <c r="D260" t="s">
        <v>1598</v>
      </c>
      <c r="E260">
        <v>154631698</v>
      </c>
      <c r="F260" t="s">
        <v>1648</v>
      </c>
      <c r="G260" t="str">
        <f t="shared" si="4"/>
        <v>2025em1100015</v>
      </c>
      <c r="H260" t="s">
        <v>7905</v>
      </c>
      <c r="I260" t="s">
        <v>1649</v>
      </c>
      <c r="K260" t="s">
        <v>7642</v>
      </c>
      <c r="M260" t="s">
        <v>7643</v>
      </c>
      <c r="N260" t="s">
        <v>3476</v>
      </c>
      <c r="P260">
        <v>40</v>
      </c>
      <c r="Q260">
        <v>14</v>
      </c>
    </row>
    <row r="261" spans="1:17" x14ac:dyDescent="0.3">
      <c r="A261">
        <v>1494812</v>
      </c>
      <c r="B261" t="s">
        <v>1597</v>
      </c>
      <c r="C261" t="s">
        <v>7640</v>
      </c>
      <c r="D261" t="s">
        <v>1598</v>
      </c>
      <c r="E261">
        <v>154631709</v>
      </c>
      <c r="F261" t="s">
        <v>3372</v>
      </c>
      <c r="G261" t="str">
        <f t="shared" si="4"/>
        <v>2025em1100485</v>
      </c>
      <c r="H261" t="s">
        <v>7906</v>
      </c>
      <c r="I261" t="s">
        <v>3373</v>
      </c>
      <c r="K261" t="s">
        <v>7642</v>
      </c>
      <c r="M261" t="s">
        <v>7643</v>
      </c>
      <c r="N261" t="s">
        <v>3476</v>
      </c>
      <c r="P261">
        <v>40</v>
      </c>
      <c r="Q261">
        <v>21</v>
      </c>
    </row>
    <row r="262" spans="1:17" x14ac:dyDescent="0.3">
      <c r="A262">
        <v>1494812</v>
      </c>
      <c r="B262" t="s">
        <v>1597</v>
      </c>
      <c r="C262" t="s">
        <v>7640</v>
      </c>
      <c r="D262" t="s">
        <v>1598</v>
      </c>
      <c r="E262">
        <v>154631716</v>
      </c>
      <c r="F262" t="s">
        <v>2783</v>
      </c>
      <c r="G262" t="str">
        <f t="shared" si="4"/>
        <v>2025em1100309</v>
      </c>
      <c r="H262" t="s">
        <v>7907</v>
      </c>
      <c r="I262" t="s">
        <v>2784</v>
      </c>
      <c r="K262" t="s">
        <v>7642</v>
      </c>
      <c r="M262" t="s">
        <v>7643</v>
      </c>
      <c r="N262" t="s">
        <v>3476</v>
      </c>
      <c r="P262">
        <v>40</v>
      </c>
      <c r="Q262">
        <v>24</v>
      </c>
    </row>
    <row r="263" spans="1:17" x14ac:dyDescent="0.3">
      <c r="A263">
        <v>1494812</v>
      </c>
      <c r="B263" t="s">
        <v>1597</v>
      </c>
      <c r="C263" t="s">
        <v>7640</v>
      </c>
      <c r="D263" t="s">
        <v>1598</v>
      </c>
      <c r="E263">
        <v>154631726</v>
      </c>
      <c r="F263" t="s">
        <v>2299</v>
      </c>
      <c r="G263" t="str">
        <f t="shared" si="4"/>
        <v>2025em1100184</v>
      </c>
      <c r="H263" t="s">
        <v>7908</v>
      </c>
      <c r="I263" t="s">
        <v>2300</v>
      </c>
      <c r="K263" t="s">
        <v>7642</v>
      </c>
      <c r="M263" t="s">
        <v>7643</v>
      </c>
      <c r="N263" t="s">
        <v>3476</v>
      </c>
      <c r="P263">
        <v>40</v>
      </c>
      <c r="Q263">
        <v>17</v>
      </c>
    </row>
    <row r="264" spans="1:17" x14ac:dyDescent="0.3">
      <c r="A264">
        <v>1494812</v>
      </c>
      <c r="B264" t="s">
        <v>1597</v>
      </c>
      <c r="C264" t="s">
        <v>7640</v>
      </c>
      <c r="D264" t="s">
        <v>1598</v>
      </c>
      <c r="E264">
        <v>154631728</v>
      </c>
      <c r="F264" t="s">
        <v>3210</v>
      </c>
      <c r="G264" t="str">
        <f t="shared" si="4"/>
        <v>2025em1100437</v>
      </c>
      <c r="H264" t="s">
        <v>7909</v>
      </c>
      <c r="I264" t="s">
        <v>3211</v>
      </c>
      <c r="K264" t="s">
        <v>7642</v>
      </c>
      <c r="M264" t="s">
        <v>7643</v>
      </c>
      <c r="N264" t="s">
        <v>3476</v>
      </c>
      <c r="P264">
        <v>40</v>
      </c>
      <c r="Q264">
        <v>19</v>
      </c>
    </row>
    <row r="265" spans="1:17" x14ac:dyDescent="0.3">
      <c r="A265">
        <v>1494812</v>
      </c>
      <c r="B265" t="s">
        <v>1597</v>
      </c>
      <c r="C265" t="s">
        <v>7640</v>
      </c>
      <c r="D265" t="s">
        <v>1598</v>
      </c>
      <c r="E265">
        <v>154631735</v>
      </c>
      <c r="F265" t="s">
        <v>1808</v>
      </c>
      <c r="G265" t="str">
        <f t="shared" si="4"/>
        <v>2025em1100058</v>
      </c>
      <c r="H265" t="s">
        <v>7910</v>
      </c>
      <c r="I265" t="s">
        <v>1809</v>
      </c>
      <c r="K265" t="s">
        <v>7642</v>
      </c>
      <c r="M265" t="s">
        <v>7643</v>
      </c>
      <c r="N265" t="s">
        <v>3476</v>
      </c>
      <c r="P265">
        <v>40</v>
      </c>
      <c r="Q265">
        <v>27</v>
      </c>
    </row>
    <row r="266" spans="1:17" x14ac:dyDescent="0.3">
      <c r="A266">
        <v>1494812</v>
      </c>
      <c r="B266" t="s">
        <v>1597</v>
      </c>
      <c r="C266" t="s">
        <v>7640</v>
      </c>
      <c r="D266" t="s">
        <v>1598</v>
      </c>
      <c r="E266">
        <v>154631747</v>
      </c>
      <c r="F266" t="s">
        <v>1865</v>
      </c>
      <c r="G266" t="str">
        <f t="shared" si="4"/>
        <v>2025em1100075</v>
      </c>
      <c r="H266" t="s">
        <v>7911</v>
      </c>
      <c r="I266" t="s">
        <v>1866</v>
      </c>
      <c r="K266" t="s">
        <v>7642</v>
      </c>
      <c r="M266" t="s">
        <v>7643</v>
      </c>
      <c r="N266" t="s">
        <v>3476</v>
      </c>
      <c r="P266">
        <v>40</v>
      </c>
      <c r="Q266">
        <v>16</v>
      </c>
    </row>
    <row r="267" spans="1:17" x14ac:dyDescent="0.3">
      <c r="A267">
        <v>1494812</v>
      </c>
      <c r="B267" t="s">
        <v>1597</v>
      </c>
      <c r="C267" t="s">
        <v>7640</v>
      </c>
      <c r="D267" t="s">
        <v>1598</v>
      </c>
      <c r="E267">
        <v>154631754</v>
      </c>
      <c r="F267" t="s">
        <v>3190</v>
      </c>
      <c r="G267" t="str">
        <f t="shared" si="4"/>
        <v>2025em1100429</v>
      </c>
      <c r="H267" t="s">
        <v>7912</v>
      </c>
      <c r="I267" t="s">
        <v>3191</v>
      </c>
      <c r="K267" t="s">
        <v>7642</v>
      </c>
      <c r="M267" t="s">
        <v>7643</v>
      </c>
      <c r="N267" t="s">
        <v>3476</v>
      </c>
      <c r="P267">
        <v>40</v>
      </c>
      <c r="Q267">
        <v>27</v>
      </c>
    </row>
    <row r="268" spans="1:17" x14ac:dyDescent="0.3">
      <c r="A268">
        <v>1494812</v>
      </c>
      <c r="B268" t="s">
        <v>1597</v>
      </c>
      <c r="C268" t="s">
        <v>7640</v>
      </c>
      <c r="D268" t="s">
        <v>1598</v>
      </c>
      <c r="E268">
        <v>154631762</v>
      </c>
      <c r="F268" t="s">
        <v>2445</v>
      </c>
      <c r="G268" t="str">
        <f t="shared" si="4"/>
        <v>2025em1100231</v>
      </c>
      <c r="H268" t="s">
        <v>7913</v>
      </c>
      <c r="I268" t="s">
        <v>2446</v>
      </c>
      <c r="K268" t="s">
        <v>7642</v>
      </c>
      <c r="M268" t="s">
        <v>7643</v>
      </c>
      <c r="N268" t="s">
        <v>3476</v>
      </c>
      <c r="P268">
        <v>40</v>
      </c>
      <c r="Q268">
        <v>17</v>
      </c>
    </row>
    <row r="269" spans="1:17" x14ac:dyDescent="0.3">
      <c r="A269">
        <v>1494812</v>
      </c>
      <c r="B269" t="s">
        <v>1597</v>
      </c>
      <c r="C269" t="s">
        <v>7640</v>
      </c>
      <c r="D269" t="s">
        <v>1598</v>
      </c>
      <c r="E269">
        <v>154631771</v>
      </c>
      <c r="F269" t="s">
        <v>3150</v>
      </c>
      <c r="G269" t="str">
        <f t="shared" si="4"/>
        <v>2025em1100414</v>
      </c>
      <c r="H269" t="s">
        <v>7914</v>
      </c>
      <c r="I269" t="s">
        <v>3151</v>
      </c>
      <c r="K269" t="s">
        <v>7642</v>
      </c>
      <c r="M269" t="s">
        <v>7643</v>
      </c>
      <c r="N269" t="s">
        <v>3476</v>
      </c>
      <c r="P269">
        <v>40</v>
      </c>
      <c r="Q269">
        <v>28</v>
      </c>
    </row>
    <row r="270" spans="1:17" x14ac:dyDescent="0.3">
      <c r="A270">
        <v>1494812</v>
      </c>
      <c r="B270" t="s">
        <v>1597</v>
      </c>
      <c r="C270" t="s">
        <v>7640</v>
      </c>
      <c r="D270" t="s">
        <v>1598</v>
      </c>
      <c r="E270">
        <v>154631775</v>
      </c>
      <c r="F270" t="s">
        <v>2044</v>
      </c>
      <c r="G270" t="str">
        <f t="shared" si="4"/>
        <v>2025em1100113</v>
      </c>
      <c r="H270" t="s">
        <v>7915</v>
      </c>
      <c r="I270" t="s">
        <v>2045</v>
      </c>
      <c r="K270" t="s">
        <v>7642</v>
      </c>
      <c r="M270" t="s">
        <v>7643</v>
      </c>
      <c r="N270" t="s">
        <v>3476</v>
      </c>
      <c r="P270">
        <v>40</v>
      </c>
      <c r="Q270">
        <v>25</v>
      </c>
    </row>
    <row r="271" spans="1:17" x14ac:dyDescent="0.3">
      <c r="A271">
        <v>1494812</v>
      </c>
      <c r="B271" t="s">
        <v>1597</v>
      </c>
      <c r="C271" t="s">
        <v>7640</v>
      </c>
      <c r="D271" t="s">
        <v>1598</v>
      </c>
      <c r="E271">
        <v>154631782</v>
      </c>
      <c r="F271" t="s">
        <v>3315</v>
      </c>
      <c r="G271" t="str">
        <f t="shared" si="4"/>
        <v>2025em1100475</v>
      </c>
      <c r="H271" t="s">
        <v>7916</v>
      </c>
      <c r="I271" t="s">
        <v>3316</v>
      </c>
      <c r="K271" t="s">
        <v>7642</v>
      </c>
      <c r="M271" t="s">
        <v>7643</v>
      </c>
      <c r="N271" t="s">
        <v>3476</v>
      </c>
      <c r="P271">
        <v>40</v>
      </c>
      <c r="Q271">
        <v>36</v>
      </c>
    </row>
    <row r="272" spans="1:17" x14ac:dyDescent="0.3">
      <c r="A272">
        <v>1494812</v>
      </c>
      <c r="B272" t="s">
        <v>1597</v>
      </c>
      <c r="C272" t="s">
        <v>7640</v>
      </c>
      <c r="D272" t="s">
        <v>1598</v>
      </c>
      <c r="E272">
        <v>154631799</v>
      </c>
      <c r="F272" t="s">
        <v>2679</v>
      </c>
      <c r="G272" t="str">
        <f t="shared" si="4"/>
        <v>2025em1100282</v>
      </c>
      <c r="H272" t="s">
        <v>7917</v>
      </c>
      <c r="I272" t="s">
        <v>2680</v>
      </c>
      <c r="K272" t="s">
        <v>7642</v>
      </c>
      <c r="M272" t="s">
        <v>7643</v>
      </c>
      <c r="N272" t="s">
        <v>3476</v>
      </c>
      <c r="P272">
        <v>40</v>
      </c>
      <c r="Q272">
        <v>25</v>
      </c>
    </row>
    <row r="273" spans="1:17" x14ac:dyDescent="0.3">
      <c r="A273">
        <v>1494812</v>
      </c>
      <c r="B273" t="s">
        <v>1597</v>
      </c>
      <c r="C273" t="s">
        <v>7640</v>
      </c>
      <c r="D273" t="s">
        <v>1598</v>
      </c>
      <c r="E273">
        <v>154631805</v>
      </c>
      <c r="F273" t="s">
        <v>2698</v>
      </c>
      <c r="G273" t="str">
        <f t="shared" si="4"/>
        <v>2025em1100286</v>
      </c>
      <c r="H273" t="s">
        <v>7918</v>
      </c>
      <c r="I273" t="s">
        <v>2699</v>
      </c>
      <c r="K273" t="s">
        <v>7642</v>
      </c>
      <c r="M273" t="s">
        <v>7643</v>
      </c>
      <c r="N273" t="s">
        <v>3476</v>
      </c>
      <c r="P273">
        <v>40</v>
      </c>
      <c r="Q273">
        <v>24</v>
      </c>
    </row>
    <row r="274" spans="1:17" x14ac:dyDescent="0.3">
      <c r="A274">
        <v>1494812</v>
      </c>
      <c r="B274" t="s">
        <v>1597</v>
      </c>
      <c r="C274" t="s">
        <v>7640</v>
      </c>
      <c r="D274" t="s">
        <v>1598</v>
      </c>
      <c r="E274">
        <v>154631812</v>
      </c>
      <c r="F274" t="s">
        <v>3269</v>
      </c>
      <c r="G274" t="str">
        <f t="shared" si="4"/>
        <v>2025em1100459</v>
      </c>
      <c r="H274" t="s">
        <v>7919</v>
      </c>
      <c r="I274" t="s">
        <v>3270</v>
      </c>
      <c r="K274" t="s">
        <v>7642</v>
      </c>
      <c r="M274" t="s">
        <v>7643</v>
      </c>
      <c r="N274" t="s">
        <v>3476</v>
      </c>
      <c r="P274">
        <v>40</v>
      </c>
      <c r="Q274">
        <v>13</v>
      </c>
    </row>
    <row r="275" spans="1:17" x14ac:dyDescent="0.3">
      <c r="A275">
        <v>1494812</v>
      </c>
      <c r="B275" t="s">
        <v>1597</v>
      </c>
      <c r="C275" t="s">
        <v>7640</v>
      </c>
      <c r="D275" t="s">
        <v>1598</v>
      </c>
      <c r="E275">
        <v>154631813</v>
      </c>
      <c r="F275" t="s">
        <v>1642</v>
      </c>
      <c r="G275" t="str">
        <f t="shared" si="4"/>
        <v>2025em1100014</v>
      </c>
      <c r="H275" t="s">
        <v>7920</v>
      </c>
      <c r="I275" t="s">
        <v>1643</v>
      </c>
      <c r="K275" t="s">
        <v>7642</v>
      </c>
      <c r="M275" t="s">
        <v>7643</v>
      </c>
      <c r="N275" t="s">
        <v>3476</v>
      </c>
      <c r="P275">
        <v>40</v>
      </c>
      <c r="Q275">
        <v>23</v>
      </c>
    </row>
    <row r="276" spans="1:17" x14ac:dyDescent="0.3">
      <c r="A276">
        <v>1494812</v>
      </c>
      <c r="B276" t="s">
        <v>1597</v>
      </c>
      <c r="C276" t="s">
        <v>7640</v>
      </c>
      <c r="D276" t="s">
        <v>1598</v>
      </c>
      <c r="E276">
        <v>154631817</v>
      </c>
      <c r="F276" t="s">
        <v>1773</v>
      </c>
      <c r="G276" t="str">
        <f t="shared" si="4"/>
        <v>2025em1100050</v>
      </c>
      <c r="H276" t="s">
        <v>7921</v>
      </c>
      <c r="I276" t="s">
        <v>1774</v>
      </c>
      <c r="K276" t="s">
        <v>7642</v>
      </c>
      <c r="M276" t="s">
        <v>7643</v>
      </c>
      <c r="N276" t="s">
        <v>3476</v>
      </c>
      <c r="P276">
        <v>40</v>
      </c>
      <c r="Q276">
        <v>32</v>
      </c>
    </row>
    <row r="277" spans="1:17" x14ac:dyDescent="0.3">
      <c r="A277">
        <v>1494812</v>
      </c>
      <c r="B277" t="s">
        <v>1597</v>
      </c>
      <c r="C277" t="s">
        <v>7640</v>
      </c>
      <c r="D277" t="s">
        <v>1598</v>
      </c>
      <c r="E277">
        <v>154631825</v>
      </c>
      <c r="F277" t="s">
        <v>2867</v>
      </c>
      <c r="G277" t="str">
        <f t="shared" si="4"/>
        <v>2025em1100334</v>
      </c>
      <c r="H277" t="s">
        <v>7922</v>
      </c>
      <c r="I277" t="s">
        <v>2868</v>
      </c>
      <c r="K277" t="s">
        <v>7642</v>
      </c>
      <c r="M277" t="s">
        <v>7643</v>
      </c>
      <c r="N277" t="s">
        <v>3476</v>
      </c>
      <c r="P277">
        <v>40</v>
      </c>
      <c r="Q277">
        <v>28</v>
      </c>
    </row>
    <row r="278" spans="1:17" x14ac:dyDescent="0.3">
      <c r="A278">
        <v>1494812</v>
      </c>
      <c r="B278" t="s">
        <v>1597</v>
      </c>
      <c r="C278" t="s">
        <v>7640</v>
      </c>
      <c r="D278" t="s">
        <v>1598</v>
      </c>
      <c r="E278">
        <v>154631827</v>
      </c>
      <c r="F278" t="s">
        <v>2162</v>
      </c>
      <c r="G278" t="str">
        <f t="shared" si="4"/>
        <v>2025em1100145</v>
      </c>
      <c r="H278" t="s">
        <v>7923</v>
      </c>
      <c r="I278" t="s">
        <v>2163</v>
      </c>
      <c r="K278" t="s">
        <v>7642</v>
      </c>
      <c r="M278" t="s">
        <v>7643</v>
      </c>
      <c r="N278" t="s">
        <v>3476</v>
      </c>
      <c r="P278">
        <v>40</v>
      </c>
      <c r="Q278">
        <v>18</v>
      </c>
    </row>
    <row r="279" spans="1:17" x14ac:dyDescent="0.3">
      <c r="A279">
        <v>1494812</v>
      </c>
      <c r="B279" t="s">
        <v>1597</v>
      </c>
      <c r="C279" t="s">
        <v>7640</v>
      </c>
      <c r="D279" t="s">
        <v>1598</v>
      </c>
      <c r="E279">
        <v>154631828</v>
      </c>
      <c r="F279" t="s">
        <v>3253</v>
      </c>
      <c r="G279" t="str">
        <f t="shared" si="4"/>
        <v>2025em1100450</v>
      </c>
      <c r="H279" t="s">
        <v>7924</v>
      </c>
      <c r="I279" t="s">
        <v>3254</v>
      </c>
      <c r="K279" t="s">
        <v>7642</v>
      </c>
      <c r="M279" t="s">
        <v>7643</v>
      </c>
      <c r="N279" t="s">
        <v>3476</v>
      </c>
      <c r="P279">
        <v>40</v>
      </c>
      <c r="Q279">
        <v>32</v>
      </c>
    </row>
    <row r="280" spans="1:17" x14ac:dyDescent="0.3">
      <c r="A280">
        <v>1494812</v>
      </c>
      <c r="B280" t="s">
        <v>1597</v>
      </c>
      <c r="C280" t="s">
        <v>7640</v>
      </c>
      <c r="D280" t="s">
        <v>1598</v>
      </c>
      <c r="E280">
        <v>154631829</v>
      </c>
      <c r="F280" t="s">
        <v>2224</v>
      </c>
      <c r="G280" t="str">
        <f t="shared" si="4"/>
        <v>2025em1100160</v>
      </c>
      <c r="H280" t="s">
        <v>7925</v>
      </c>
      <c r="I280" t="s">
        <v>2225</v>
      </c>
      <c r="K280" t="s">
        <v>7642</v>
      </c>
      <c r="M280" t="s">
        <v>7643</v>
      </c>
      <c r="N280" t="s">
        <v>3476</v>
      </c>
      <c r="P280">
        <v>40</v>
      </c>
      <c r="Q280">
        <v>28</v>
      </c>
    </row>
    <row r="281" spans="1:17" x14ac:dyDescent="0.3">
      <c r="A281">
        <v>1494812</v>
      </c>
      <c r="B281" t="s">
        <v>1597</v>
      </c>
      <c r="C281" t="s">
        <v>7640</v>
      </c>
      <c r="D281" t="s">
        <v>1598</v>
      </c>
      <c r="E281">
        <v>154631830</v>
      </c>
      <c r="F281" t="s">
        <v>3432</v>
      </c>
      <c r="G281" t="str">
        <f t="shared" si="4"/>
        <v>2025em1100501</v>
      </c>
      <c r="H281" t="s">
        <v>7926</v>
      </c>
      <c r="I281" t="s">
        <v>3433</v>
      </c>
      <c r="K281" t="s">
        <v>7642</v>
      </c>
      <c r="M281" t="s">
        <v>7643</v>
      </c>
      <c r="N281" t="s">
        <v>3476</v>
      </c>
      <c r="P281">
        <v>40</v>
      </c>
      <c r="Q281">
        <v>30</v>
      </c>
    </row>
    <row r="282" spans="1:17" x14ac:dyDescent="0.3">
      <c r="A282">
        <v>1494812</v>
      </c>
      <c r="B282" t="s">
        <v>1597</v>
      </c>
      <c r="C282" t="s">
        <v>7640</v>
      </c>
      <c r="D282" t="s">
        <v>1598</v>
      </c>
      <c r="E282">
        <v>154631837</v>
      </c>
      <c r="F282" t="s">
        <v>2984</v>
      </c>
      <c r="G282" t="str">
        <f t="shared" si="4"/>
        <v>2025em1100365</v>
      </c>
      <c r="H282" t="s">
        <v>7927</v>
      </c>
      <c r="I282" t="s">
        <v>2985</v>
      </c>
      <c r="K282" t="s">
        <v>7642</v>
      </c>
      <c r="M282" t="s">
        <v>7643</v>
      </c>
      <c r="N282" t="s">
        <v>3476</v>
      </c>
      <c r="P282">
        <v>40</v>
      </c>
      <c r="Q282">
        <v>33</v>
      </c>
    </row>
    <row r="283" spans="1:17" x14ac:dyDescent="0.3">
      <c r="A283">
        <v>1494812</v>
      </c>
      <c r="B283" t="s">
        <v>1597</v>
      </c>
      <c r="C283" t="s">
        <v>7640</v>
      </c>
      <c r="D283" t="s">
        <v>1598</v>
      </c>
      <c r="E283">
        <v>154631852</v>
      </c>
      <c r="F283" t="s">
        <v>2933</v>
      </c>
      <c r="G283" t="str">
        <f t="shared" si="4"/>
        <v>2025em1100349</v>
      </c>
      <c r="H283" t="s">
        <v>7928</v>
      </c>
      <c r="I283" t="s">
        <v>2934</v>
      </c>
      <c r="K283" t="s">
        <v>7642</v>
      </c>
      <c r="M283" t="s">
        <v>7643</v>
      </c>
      <c r="N283" t="s">
        <v>3476</v>
      </c>
      <c r="P283">
        <v>40</v>
      </c>
      <c r="Q283">
        <v>23</v>
      </c>
    </row>
    <row r="284" spans="1:17" x14ac:dyDescent="0.3">
      <c r="A284">
        <v>1494812</v>
      </c>
      <c r="B284" t="s">
        <v>1597</v>
      </c>
      <c r="C284" t="s">
        <v>7640</v>
      </c>
      <c r="D284" t="s">
        <v>1598</v>
      </c>
      <c r="E284">
        <v>154631854</v>
      </c>
      <c r="F284" t="s">
        <v>3284</v>
      </c>
      <c r="G284" t="str">
        <f t="shared" si="4"/>
        <v>2025em1100467</v>
      </c>
      <c r="H284" t="s">
        <v>7929</v>
      </c>
      <c r="I284" t="s">
        <v>3285</v>
      </c>
      <c r="K284" t="s">
        <v>7642</v>
      </c>
      <c r="M284" t="s">
        <v>7643</v>
      </c>
      <c r="N284" t="s">
        <v>3476</v>
      </c>
      <c r="P284">
        <v>40</v>
      </c>
      <c r="Q284">
        <v>34</v>
      </c>
    </row>
    <row r="285" spans="1:17" x14ac:dyDescent="0.3">
      <c r="A285">
        <v>1494812</v>
      </c>
      <c r="B285" t="s">
        <v>1597</v>
      </c>
      <c r="C285" t="s">
        <v>7640</v>
      </c>
      <c r="D285" t="s">
        <v>1598</v>
      </c>
      <c r="E285">
        <v>154631859</v>
      </c>
      <c r="F285" t="s">
        <v>2372</v>
      </c>
      <c r="G285" t="str">
        <f t="shared" si="4"/>
        <v>2025em1100198</v>
      </c>
      <c r="H285" t="s">
        <v>7930</v>
      </c>
      <c r="I285" t="s">
        <v>2373</v>
      </c>
      <c r="K285" t="s">
        <v>7642</v>
      </c>
      <c r="M285" t="s">
        <v>7643</v>
      </c>
      <c r="N285" t="s">
        <v>3476</v>
      </c>
      <c r="P285">
        <v>40</v>
      </c>
      <c r="Q285">
        <v>27</v>
      </c>
    </row>
    <row r="286" spans="1:17" x14ac:dyDescent="0.3">
      <c r="A286">
        <v>1494812</v>
      </c>
      <c r="B286" t="s">
        <v>1597</v>
      </c>
      <c r="C286" t="s">
        <v>7640</v>
      </c>
      <c r="D286" t="s">
        <v>1598</v>
      </c>
      <c r="E286">
        <v>154631860</v>
      </c>
      <c r="F286" t="s">
        <v>3034</v>
      </c>
      <c r="G286" t="str">
        <f t="shared" si="4"/>
        <v>2025em1100379</v>
      </c>
      <c r="H286" t="s">
        <v>7931</v>
      </c>
      <c r="I286" t="s">
        <v>3035</v>
      </c>
      <c r="K286" t="s">
        <v>7642</v>
      </c>
      <c r="M286" t="s">
        <v>7643</v>
      </c>
      <c r="N286" t="s">
        <v>3476</v>
      </c>
      <c r="P286">
        <v>40</v>
      </c>
      <c r="Q286">
        <v>24</v>
      </c>
    </row>
    <row r="287" spans="1:17" x14ac:dyDescent="0.3">
      <c r="A287">
        <v>1494812</v>
      </c>
      <c r="B287" t="s">
        <v>1597</v>
      </c>
      <c r="C287" t="s">
        <v>7640</v>
      </c>
      <c r="D287" t="s">
        <v>1598</v>
      </c>
      <c r="E287">
        <v>154631861</v>
      </c>
      <c r="F287" t="s">
        <v>2312</v>
      </c>
      <c r="G287" t="str">
        <f t="shared" si="4"/>
        <v>2025em1100188</v>
      </c>
      <c r="H287" t="s">
        <v>7932</v>
      </c>
      <c r="I287" t="s">
        <v>2313</v>
      </c>
      <c r="K287" t="s">
        <v>7642</v>
      </c>
      <c r="M287" t="s">
        <v>7643</v>
      </c>
      <c r="N287" t="s">
        <v>3476</v>
      </c>
      <c r="P287">
        <v>40</v>
      </c>
      <c r="Q287">
        <v>24</v>
      </c>
    </row>
    <row r="288" spans="1:17" x14ac:dyDescent="0.3">
      <c r="A288">
        <v>1494812</v>
      </c>
      <c r="B288" t="s">
        <v>1597</v>
      </c>
      <c r="C288" t="s">
        <v>7640</v>
      </c>
      <c r="D288" t="s">
        <v>1598</v>
      </c>
      <c r="E288">
        <v>154631862</v>
      </c>
      <c r="F288" t="s">
        <v>3401</v>
      </c>
      <c r="G288" t="str">
        <f t="shared" si="4"/>
        <v>2025em1100496</v>
      </c>
      <c r="H288" t="s">
        <v>7933</v>
      </c>
      <c r="I288" t="s">
        <v>3402</v>
      </c>
      <c r="K288" t="s">
        <v>7642</v>
      </c>
      <c r="M288" t="s">
        <v>7643</v>
      </c>
      <c r="N288" t="s">
        <v>3476</v>
      </c>
      <c r="P288">
        <v>40</v>
      </c>
      <c r="Q288">
        <v>30</v>
      </c>
    </row>
    <row r="289" spans="1:17" x14ac:dyDescent="0.3">
      <c r="A289">
        <v>1494812</v>
      </c>
      <c r="B289" t="s">
        <v>1597</v>
      </c>
      <c r="C289" t="s">
        <v>7640</v>
      </c>
      <c r="D289" t="s">
        <v>1598</v>
      </c>
      <c r="E289">
        <v>154631872</v>
      </c>
      <c r="F289" t="s">
        <v>3363</v>
      </c>
      <c r="G289" t="str">
        <f t="shared" si="4"/>
        <v>2025em1100482</v>
      </c>
      <c r="H289" t="s">
        <v>7934</v>
      </c>
      <c r="I289" t="s">
        <v>3364</v>
      </c>
      <c r="K289" t="s">
        <v>7642</v>
      </c>
      <c r="M289" t="s">
        <v>7643</v>
      </c>
      <c r="N289" t="s">
        <v>3476</v>
      </c>
      <c r="P289">
        <v>40</v>
      </c>
      <c r="Q289">
        <v>16</v>
      </c>
    </row>
    <row r="290" spans="1:17" x14ac:dyDescent="0.3">
      <c r="A290">
        <v>1494812</v>
      </c>
      <c r="B290" t="s">
        <v>1597</v>
      </c>
      <c r="C290" t="s">
        <v>7640</v>
      </c>
      <c r="D290" t="s">
        <v>1598</v>
      </c>
      <c r="E290">
        <v>154631886</v>
      </c>
      <c r="F290" t="s">
        <v>1906</v>
      </c>
      <c r="G290" t="str">
        <f t="shared" si="4"/>
        <v>2025em1100081</v>
      </c>
      <c r="H290" t="s">
        <v>7935</v>
      </c>
      <c r="I290" t="s">
        <v>1907</v>
      </c>
      <c r="K290" t="s">
        <v>7642</v>
      </c>
      <c r="M290" t="s">
        <v>7643</v>
      </c>
      <c r="N290" t="s">
        <v>3476</v>
      </c>
      <c r="P290">
        <v>40</v>
      </c>
      <c r="Q290">
        <v>13</v>
      </c>
    </row>
    <row r="291" spans="1:17" x14ac:dyDescent="0.3">
      <c r="A291">
        <v>1494812</v>
      </c>
      <c r="B291" t="s">
        <v>1597</v>
      </c>
      <c r="C291" t="s">
        <v>7640</v>
      </c>
      <c r="D291" t="s">
        <v>1598</v>
      </c>
      <c r="E291">
        <v>154631891</v>
      </c>
      <c r="F291" t="s">
        <v>2752</v>
      </c>
      <c r="G291" t="str">
        <f t="shared" si="4"/>
        <v>2025em1100297</v>
      </c>
      <c r="H291" t="s">
        <v>7936</v>
      </c>
      <c r="I291" t="s">
        <v>2753</v>
      </c>
      <c r="K291" t="s">
        <v>7642</v>
      </c>
      <c r="M291" t="s">
        <v>7643</v>
      </c>
      <c r="N291" t="s">
        <v>3476</v>
      </c>
      <c r="P291">
        <v>40</v>
      </c>
      <c r="Q291">
        <v>22</v>
      </c>
    </row>
    <row r="292" spans="1:17" x14ac:dyDescent="0.3">
      <c r="A292">
        <v>1494812</v>
      </c>
      <c r="B292" t="s">
        <v>1597</v>
      </c>
      <c r="C292" t="s">
        <v>7640</v>
      </c>
      <c r="D292" t="s">
        <v>1598</v>
      </c>
      <c r="E292">
        <v>154631925</v>
      </c>
      <c r="F292" t="s">
        <v>2351</v>
      </c>
      <c r="G292" t="str">
        <f t="shared" si="4"/>
        <v>2025em1100194</v>
      </c>
      <c r="H292" t="s">
        <v>7937</v>
      </c>
      <c r="I292" t="s">
        <v>2352</v>
      </c>
      <c r="K292" t="s">
        <v>7642</v>
      </c>
      <c r="M292" t="s">
        <v>7643</v>
      </c>
      <c r="N292" t="s">
        <v>3476</v>
      </c>
      <c r="P292">
        <v>40</v>
      </c>
      <c r="Q292">
        <v>19</v>
      </c>
    </row>
    <row r="293" spans="1:17" x14ac:dyDescent="0.3">
      <c r="A293">
        <v>1494812</v>
      </c>
      <c r="B293" t="s">
        <v>1597</v>
      </c>
      <c r="C293" t="s">
        <v>7640</v>
      </c>
      <c r="D293" t="s">
        <v>1598</v>
      </c>
      <c r="E293">
        <v>154631936</v>
      </c>
      <c r="F293" t="s">
        <v>2549</v>
      </c>
      <c r="G293" t="str">
        <f t="shared" si="4"/>
        <v>2025em1100254</v>
      </c>
      <c r="H293" t="s">
        <v>7938</v>
      </c>
      <c r="I293" t="s">
        <v>2550</v>
      </c>
      <c r="K293" t="s">
        <v>7642</v>
      </c>
      <c r="M293" t="s">
        <v>7643</v>
      </c>
      <c r="N293" t="s">
        <v>3476</v>
      </c>
      <c r="P293">
        <v>40</v>
      </c>
      <c r="Q293">
        <v>22</v>
      </c>
    </row>
    <row r="294" spans="1:17" x14ac:dyDescent="0.3">
      <c r="A294">
        <v>1494812</v>
      </c>
      <c r="B294" t="s">
        <v>1597</v>
      </c>
      <c r="C294" t="s">
        <v>7640</v>
      </c>
      <c r="D294" t="s">
        <v>1598</v>
      </c>
      <c r="E294">
        <v>154631939</v>
      </c>
      <c r="F294" t="s">
        <v>2789</v>
      </c>
      <c r="G294" t="str">
        <f t="shared" si="4"/>
        <v>2025em1100310</v>
      </c>
      <c r="H294" t="s">
        <v>7939</v>
      </c>
      <c r="I294" t="s">
        <v>2790</v>
      </c>
      <c r="K294" t="s">
        <v>7642</v>
      </c>
      <c r="M294" t="s">
        <v>7643</v>
      </c>
      <c r="N294" t="s">
        <v>3476</v>
      </c>
      <c r="P294">
        <v>40</v>
      </c>
      <c r="Q294">
        <v>28</v>
      </c>
    </row>
    <row r="295" spans="1:17" x14ac:dyDescent="0.3">
      <c r="A295">
        <v>1494812</v>
      </c>
      <c r="B295" t="s">
        <v>1597</v>
      </c>
      <c r="C295" t="s">
        <v>7640</v>
      </c>
      <c r="D295" t="s">
        <v>1598</v>
      </c>
      <c r="E295">
        <v>154631951</v>
      </c>
      <c r="F295" t="s">
        <v>2540</v>
      </c>
      <c r="G295" t="str">
        <f t="shared" si="4"/>
        <v>2025em1100253</v>
      </c>
      <c r="H295" t="s">
        <v>7940</v>
      </c>
      <c r="I295" t="s">
        <v>2541</v>
      </c>
      <c r="K295" t="s">
        <v>7642</v>
      </c>
      <c r="M295" t="s">
        <v>7643</v>
      </c>
      <c r="N295" t="s">
        <v>3476</v>
      </c>
      <c r="P295">
        <v>40</v>
      </c>
      <c r="Q295">
        <v>17</v>
      </c>
    </row>
    <row r="296" spans="1:17" x14ac:dyDescent="0.3">
      <c r="A296">
        <v>1494812</v>
      </c>
      <c r="B296" t="s">
        <v>1597</v>
      </c>
      <c r="C296" t="s">
        <v>7640</v>
      </c>
      <c r="D296" t="s">
        <v>1598</v>
      </c>
      <c r="E296">
        <v>154631961</v>
      </c>
      <c r="F296" t="s">
        <v>2897</v>
      </c>
      <c r="G296" t="str">
        <f t="shared" si="4"/>
        <v>2025em1100338</v>
      </c>
      <c r="H296" t="s">
        <v>7941</v>
      </c>
      <c r="I296" t="s">
        <v>2898</v>
      </c>
      <c r="K296" t="s">
        <v>7642</v>
      </c>
      <c r="M296" t="s">
        <v>7643</v>
      </c>
      <c r="N296" t="s">
        <v>3476</v>
      </c>
      <c r="P296">
        <v>40</v>
      </c>
      <c r="Q296">
        <v>31</v>
      </c>
    </row>
    <row r="297" spans="1:17" x14ac:dyDescent="0.3">
      <c r="A297">
        <v>1494812</v>
      </c>
      <c r="B297" t="s">
        <v>1597</v>
      </c>
      <c r="C297" t="s">
        <v>7640</v>
      </c>
      <c r="D297" t="s">
        <v>1598</v>
      </c>
      <c r="E297">
        <v>154631984</v>
      </c>
      <c r="F297" t="s">
        <v>2436</v>
      </c>
      <c r="G297" t="str">
        <f t="shared" si="4"/>
        <v>2025em1100228</v>
      </c>
      <c r="H297" t="s">
        <v>7942</v>
      </c>
      <c r="I297" t="s">
        <v>2437</v>
      </c>
      <c r="K297" t="s">
        <v>7642</v>
      </c>
      <c r="M297" t="s">
        <v>7643</v>
      </c>
      <c r="N297" t="s">
        <v>3476</v>
      </c>
      <c r="P297">
        <v>40</v>
      </c>
      <c r="Q297">
        <v>26</v>
      </c>
    </row>
    <row r="298" spans="1:17" x14ac:dyDescent="0.3">
      <c r="A298">
        <v>1494812</v>
      </c>
      <c r="B298" t="s">
        <v>1597</v>
      </c>
      <c r="C298" t="s">
        <v>7640</v>
      </c>
      <c r="D298" t="s">
        <v>1598</v>
      </c>
      <c r="E298">
        <v>154631985</v>
      </c>
      <c r="F298" t="s">
        <v>2186</v>
      </c>
      <c r="G298" t="str">
        <f t="shared" si="4"/>
        <v>2025em1100151</v>
      </c>
      <c r="H298" t="s">
        <v>7943</v>
      </c>
      <c r="I298" t="s">
        <v>2187</v>
      </c>
      <c r="K298" t="s">
        <v>7642</v>
      </c>
      <c r="M298" t="s">
        <v>7643</v>
      </c>
      <c r="N298" t="s">
        <v>3476</v>
      </c>
      <c r="P298">
        <v>40</v>
      </c>
      <c r="Q298">
        <v>31</v>
      </c>
    </row>
    <row r="299" spans="1:17" x14ac:dyDescent="0.3">
      <c r="A299">
        <v>1494812</v>
      </c>
      <c r="B299" t="s">
        <v>1597</v>
      </c>
      <c r="C299" t="s">
        <v>7640</v>
      </c>
      <c r="D299" t="s">
        <v>1598</v>
      </c>
      <c r="E299">
        <v>154632000</v>
      </c>
      <c r="F299" t="s">
        <v>1833</v>
      </c>
      <c r="G299" t="str">
        <f t="shared" si="4"/>
        <v>2025em1100064</v>
      </c>
      <c r="H299" t="s">
        <v>7944</v>
      </c>
      <c r="I299" t="s">
        <v>1834</v>
      </c>
      <c r="K299" t="s">
        <v>7642</v>
      </c>
      <c r="M299" t="s">
        <v>7643</v>
      </c>
      <c r="N299" t="s">
        <v>3476</v>
      </c>
      <c r="P299">
        <v>40</v>
      </c>
      <c r="Q299">
        <v>36</v>
      </c>
    </row>
    <row r="300" spans="1:17" x14ac:dyDescent="0.3">
      <c r="A300">
        <v>1494812</v>
      </c>
      <c r="B300" t="s">
        <v>1597</v>
      </c>
      <c r="C300" t="s">
        <v>7640</v>
      </c>
      <c r="D300" t="s">
        <v>1598</v>
      </c>
      <c r="E300">
        <v>154632001</v>
      </c>
      <c r="F300" t="s">
        <v>2290</v>
      </c>
      <c r="G300" t="str">
        <f t="shared" si="4"/>
        <v>2025em1100183</v>
      </c>
      <c r="H300" t="s">
        <v>7945</v>
      </c>
      <c r="I300" t="s">
        <v>2291</v>
      </c>
      <c r="K300" t="s">
        <v>7642</v>
      </c>
      <c r="M300" t="s">
        <v>7643</v>
      </c>
      <c r="N300" t="s">
        <v>3476</v>
      </c>
      <c r="P300">
        <v>40</v>
      </c>
      <c r="Q300">
        <v>22</v>
      </c>
    </row>
    <row r="301" spans="1:17" x14ac:dyDescent="0.3">
      <c r="A301">
        <v>1494812</v>
      </c>
      <c r="B301" t="s">
        <v>1597</v>
      </c>
      <c r="C301" t="s">
        <v>7640</v>
      </c>
      <c r="D301" t="s">
        <v>1598</v>
      </c>
      <c r="E301">
        <v>154632004</v>
      </c>
      <c r="F301" t="s">
        <v>1976</v>
      </c>
      <c r="G301" t="str">
        <f t="shared" si="4"/>
        <v>2025em1100098</v>
      </c>
      <c r="H301" t="s">
        <v>7946</v>
      </c>
      <c r="I301" t="s">
        <v>1977</v>
      </c>
      <c r="K301" t="s">
        <v>7642</v>
      </c>
      <c r="M301" t="s">
        <v>7643</v>
      </c>
      <c r="N301" t="s">
        <v>3476</v>
      </c>
      <c r="P301">
        <v>40</v>
      </c>
      <c r="Q301">
        <v>21</v>
      </c>
    </row>
    <row r="302" spans="1:17" x14ac:dyDescent="0.3">
      <c r="A302">
        <v>1494812</v>
      </c>
      <c r="B302" t="s">
        <v>1597</v>
      </c>
      <c r="C302" t="s">
        <v>7640</v>
      </c>
      <c r="D302" t="s">
        <v>1598</v>
      </c>
      <c r="E302">
        <v>154632007</v>
      </c>
      <c r="F302" t="s">
        <v>1881</v>
      </c>
      <c r="G302" t="str">
        <f t="shared" si="4"/>
        <v>2025em1100077</v>
      </c>
      <c r="H302" t="s">
        <v>7947</v>
      </c>
      <c r="I302" t="s">
        <v>1882</v>
      </c>
      <c r="K302" t="s">
        <v>7642</v>
      </c>
      <c r="M302" t="s">
        <v>7643</v>
      </c>
      <c r="N302" t="s">
        <v>3476</v>
      </c>
      <c r="P302">
        <v>40</v>
      </c>
      <c r="Q302">
        <v>23</v>
      </c>
    </row>
    <row r="303" spans="1:17" x14ac:dyDescent="0.3">
      <c r="A303">
        <v>1494812</v>
      </c>
      <c r="B303" t="s">
        <v>1597</v>
      </c>
      <c r="C303" t="s">
        <v>7640</v>
      </c>
      <c r="D303" t="s">
        <v>1598</v>
      </c>
      <c r="E303">
        <v>154632014</v>
      </c>
      <c r="F303" t="s">
        <v>2454</v>
      </c>
      <c r="G303" t="str">
        <f t="shared" si="4"/>
        <v>2025em1100233</v>
      </c>
      <c r="H303" t="s">
        <v>7948</v>
      </c>
      <c r="I303" t="s">
        <v>2455</v>
      </c>
      <c r="K303" t="s">
        <v>7642</v>
      </c>
      <c r="M303" t="s">
        <v>7643</v>
      </c>
      <c r="N303" t="s">
        <v>3476</v>
      </c>
      <c r="P303">
        <v>40</v>
      </c>
      <c r="Q303">
        <v>23</v>
      </c>
    </row>
    <row r="304" spans="1:17" x14ac:dyDescent="0.3">
      <c r="A304">
        <v>1494812</v>
      </c>
      <c r="B304" t="s">
        <v>1597</v>
      </c>
      <c r="C304" t="s">
        <v>7640</v>
      </c>
      <c r="D304" t="s">
        <v>1598</v>
      </c>
      <c r="E304">
        <v>154632016</v>
      </c>
      <c r="F304" t="s">
        <v>2646</v>
      </c>
      <c r="G304" t="str">
        <f t="shared" si="4"/>
        <v>2025em1100275</v>
      </c>
      <c r="H304" t="s">
        <v>7949</v>
      </c>
      <c r="I304" t="s">
        <v>2647</v>
      </c>
      <c r="K304" t="s">
        <v>7642</v>
      </c>
      <c r="M304" t="s">
        <v>7643</v>
      </c>
      <c r="N304" t="s">
        <v>3476</v>
      </c>
      <c r="P304">
        <v>40</v>
      </c>
      <c r="Q304">
        <v>20</v>
      </c>
    </row>
    <row r="305" spans="1:17" x14ac:dyDescent="0.3">
      <c r="A305">
        <v>1494812</v>
      </c>
      <c r="B305" t="s">
        <v>1597</v>
      </c>
      <c r="C305" t="s">
        <v>7640</v>
      </c>
      <c r="D305" t="s">
        <v>1598</v>
      </c>
      <c r="E305">
        <v>154632022</v>
      </c>
      <c r="F305" t="s">
        <v>2727</v>
      </c>
      <c r="G305" t="str">
        <f t="shared" si="4"/>
        <v>2025em1100291</v>
      </c>
      <c r="H305" t="s">
        <v>7950</v>
      </c>
      <c r="I305" t="s">
        <v>2728</v>
      </c>
      <c r="K305" t="s">
        <v>7642</v>
      </c>
      <c r="M305" t="s">
        <v>7643</v>
      </c>
      <c r="N305" t="s">
        <v>3476</v>
      </c>
      <c r="P305">
        <v>40</v>
      </c>
      <c r="Q305">
        <v>15</v>
      </c>
    </row>
    <row r="306" spans="1:17" x14ac:dyDescent="0.3">
      <c r="A306">
        <v>1494812</v>
      </c>
      <c r="B306" t="s">
        <v>1597</v>
      </c>
      <c r="C306" t="s">
        <v>7640</v>
      </c>
      <c r="D306" t="s">
        <v>1598</v>
      </c>
      <c r="E306">
        <v>154632116</v>
      </c>
      <c r="F306" t="s">
        <v>1589</v>
      </c>
      <c r="G306" t="str">
        <f t="shared" si="4"/>
        <v>2025em1100002</v>
      </c>
      <c r="H306" t="s">
        <v>7951</v>
      </c>
      <c r="I306" t="s">
        <v>1590</v>
      </c>
      <c r="K306" t="s">
        <v>7642</v>
      </c>
      <c r="M306" t="s">
        <v>7643</v>
      </c>
      <c r="N306" t="s">
        <v>3476</v>
      </c>
      <c r="P306">
        <v>40</v>
      </c>
      <c r="Q306">
        <v>30</v>
      </c>
    </row>
    <row r="307" spans="1:17" x14ac:dyDescent="0.3">
      <c r="A307">
        <v>1494812</v>
      </c>
      <c r="B307" t="s">
        <v>1597</v>
      </c>
      <c r="C307" t="s">
        <v>7640</v>
      </c>
      <c r="D307" t="s">
        <v>1598</v>
      </c>
      <c r="E307">
        <v>154632119</v>
      </c>
      <c r="F307" t="s">
        <v>1952</v>
      </c>
      <c r="G307" t="str">
        <f t="shared" si="4"/>
        <v>2025em1100092</v>
      </c>
      <c r="H307" t="s">
        <v>7952</v>
      </c>
      <c r="I307" t="s">
        <v>1953</v>
      </c>
      <c r="K307" t="s">
        <v>7642</v>
      </c>
      <c r="M307" t="s">
        <v>7643</v>
      </c>
      <c r="N307" t="s">
        <v>3476</v>
      </c>
      <c r="P307">
        <v>40</v>
      </c>
      <c r="Q307">
        <v>34</v>
      </c>
    </row>
    <row r="308" spans="1:17" x14ac:dyDescent="0.3">
      <c r="A308">
        <v>1494812</v>
      </c>
      <c r="B308" t="s">
        <v>1597</v>
      </c>
      <c r="C308" t="s">
        <v>7640</v>
      </c>
      <c r="D308" t="s">
        <v>1598</v>
      </c>
      <c r="E308">
        <v>154632124</v>
      </c>
      <c r="F308" t="s">
        <v>2201</v>
      </c>
      <c r="G308" t="str">
        <f t="shared" si="4"/>
        <v>2025em1100155</v>
      </c>
      <c r="H308" t="s">
        <v>7953</v>
      </c>
      <c r="I308" t="s">
        <v>2202</v>
      </c>
      <c r="K308" t="s">
        <v>7642</v>
      </c>
      <c r="M308" t="s">
        <v>7643</v>
      </c>
      <c r="N308" t="s">
        <v>3476</v>
      </c>
      <c r="P308">
        <v>40</v>
      </c>
      <c r="Q308">
        <v>25</v>
      </c>
    </row>
    <row r="309" spans="1:17" x14ac:dyDescent="0.3">
      <c r="A309">
        <v>1494812</v>
      </c>
      <c r="B309" t="s">
        <v>1597</v>
      </c>
      <c r="C309" t="s">
        <v>7640</v>
      </c>
      <c r="D309" t="s">
        <v>1598</v>
      </c>
      <c r="E309">
        <v>154632126</v>
      </c>
      <c r="F309" t="s">
        <v>2030</v>
      </c>
      <c r="G309" t="str">
        <f t="shared" si="4"/>
        <v>2025em1100107</v>
      </c>
      <c r="H309" t="s">
        <v>7954</v>
      </c>
      <c r="I309" t="s">
        <v>2031</v>
      </c>
      <c r="K309" t="s">
        <v>7642</v>
      </c>
      <c r="M309" t="s">
        <v>7643</v>
      </c>
      <c r="N309" t="s">
        <v>3476</v>
      </c>
      <c r="P309">
        <v>40</v>
      </c>
      <c r="Q309">
        <v>29</v>
      </c>
    </row>
    <row r="310" spans="1:17" x14ac:dyDescent="0.3">
      <c r="A310">
        <v>1494812</v>
      </c>
      <c r="B310" t="s">
        <v>1597</v>
      </c>
      <c r="C310" t="s">
        <v>7640</v>
      </c>
      <c r="D310" t="s">
        <v>1598</v>
      </c>
      <c r="E310">
        <v>154632134</v>
      </c>
      <c r="F310" t="s">
        <v>1729</v>
      </c>
      <c r="G310" t="str">
        <f t="shared" si="4"/>
        <v>2025em1100041</v>
      </c>
      <c r="H310" t="s">
        <v>7955</v>
      </c>
      <c r="I310" t="s">
        <v>1730</v>
      </c>
      <c r="K310" t="s">
        <v>7642</v>
      </c>
      <c r="M310" t="s">
        <v>7643</v>
      </c>
      <c r="N310" t="s">
        <v>3476</v>
      </c>
      <c r="P310">
        <v>40</v>
      </c>
      <c r="Q310">
        <v>14</v>
      </c>
    </row>
    <row r="311" spans="1:17" x14ac:dyDescent="0.3">
      <c r="A311">
        <v>1494812</v>
      </c>
      <c r="B311" t="s">
        <v>1597</v>
      </c>
      <c r="C311" t="s">
        <v>7640</v>
      </c>
      <c r="D311" t="s">
        <v>1598</v>
      </c>
      <c r="E311">
        <v>154632135</v>
      </c>
      <c r="F311" t="s">
        <v>3439</v>
      </c>
      <c r="G311" t="str">
        <f t="shared" si="4"/>
        <v>2025em1100504</v>
      </c>
      <c r="H311" t="s">
        <v>7956</v>
      </c>
      <c r="I311" t="s">
        <v>3440</v>
      </c>
      <c r="K311" t="s">
        <v>7642</v>
      </c>
      <c r="M311" t="s">
        <v>7643</v>
      </c>
      <c r="N311" t="s">
        <v>3476</v>
      </c>
      <c r="P311">
        <v>40</v>
      </c>
      <c r="Q311">
        <v>22</v>
      </c>
    </row>
    <row r="312" spans="1:17" x14ac:dyDescent="0.3">
      <c r="A312">
        <v>1494812</v>
      </c>
      <c r="B312" t="s">
        <v>1597</v>
      </c>
      <c r="C312" t="s">
        <v>7640</v>
      </c>
      <c r="D312" t="s">
        <v>1598</v>
      </c>
      <c r="E312">
        <v>154632140</v>
      </c>
      <c r="F312" t="s">
        <v>3019</v>
      </c>
      <c r="G312" t="str">
        <f t="shared" si="4"/>
        <v>2025em1100374</v>
      </c>
      <c r="H312" t="s">
        <v>7957</v>
      </c>
      <c r="I312" t="s">
        <v>3020</v>
      </c>
      <c r="K312" t="s">
        <v>7642</v>
      </c>
      <c r="M312" t="s">
        <v>7643</v>
      </c>
      <c r="N312" t="s">
        <v>3476</v>
      </c>
      <c r="P312">
        <v>40</v>
      </c>
      <c r="Q312">
        <v>17</v>
      </c>
    </row>
    <row r="313" spans="1:17" x14ac:dyDescent="0.3">
      <c r="A313">
        <v>1494812</v>
      </c>
      <c r="B313" t="s">
        <v>1597</v>
      </c>
      <c r="C313" t="s">
        <v>7640</v>
      </c>
      <c r="D313" t="s">
        <v>1598</v>
      </c>
      <c r="E313">
        <v>154632142</v>
      </c>
      <c r="F313" t="s">
        <v>2131</v>
      </c>
      <c r="G313" t="str">
        <f t="shared" si="4"/>
        <v>2025em1100138</v>
      </c>
      <c r="H313" t="s">
        <v>7958</v>
      </c>
      <c r="I313" t="s">
        <v>2132</v>
      </c>
      <c r="K313" t="s">
        <v>7642</v>
      </c>
      <c r="M313" t="s">
        <v>7643</v>
      </c>
      <c r="N313" t="s">
        <v>3476</v>
      </c>
      <c r="P313">
        <v>40</v>
      </c>
      <c r="Q313">
        <v>18</v>
      </c>
    </row>
    <row r="314" spans="1:17" x14ac:dyDescent="0.3">
      <c r="A314">
        <v>1494812</v>
      </c>
      <c r="B314" t="s">
        <v>1597</v>
      </c>
      <c r="C314" t="s">
        <v>7640</v>
      </c>
      <c r="D314" t="s">
        <v>1598</v>
      </c>
      <c r="E314">
        <v>154632143</v>
      </c>
      <c r="F314" t="s">
        <v>3065</v>
      </c>
      <c r="G314" t="str">
        <f t="shared" si="4"/>
        <v>2025em1100387</v>
      </c>
      <c r="H314" t="s">
        <v>7959</v>
      </c>
      <c r="I314" t="s">
        <v>3066</v>
      </c>
      <c r="K314" t="s">
        <v>7642</v>
      </c>
      <c r="M314" t="s">
        <v>7643</v>
      </c>
      <c r="N314" t="s">
        <v>3476</v>
      </c>
      <c r="P314">
        <v>40</v>
      </c>
      <c r="Q314">
        <v>31</v>
      </c>
    </row>
    <row r="315" spans="1:17" x14ac:dyDescent="0.3">
      <c r="A315">
        <v>1494812</v>
      </c>
      <c r="B315" t="s">
        <v>1597</v>
      </c>
      <c r="C315" t="s">
        <v>7640</v>
      </c>
      <c r="D315" t="s">
        <v>1598</v>
      </c>
      <c r="E315">
        <v>154632145</v>
      </c>
      <c r="F315" t="s">
        <v>3195</v>
      </c>
      <c r="G315" t="str">
        <f t="shared" si="4"/>
        <v>2025em1100431</v>
      </c>
      <c r="H315" t="s">
        <v>7960</v>
      </c>
      <c r="I315" t="s">
        <v>3196</v>
      </c>
      <c r="K315" t="s">
        <v>7642</v>
      </c>
      <c r="M315" t="s">
        <v>7643</v>
      </c>
      <c r="N315" t="s">
        <v>3476</v>
      </c>
      <c r="P315">
        <v>40</v>
      </c>
      <c r="Q315">
        <v>16</v>
      </c>
    </row>
    <row r="316" spans="1:17" x14ac:dyDescent="0.3">
      <c r="A316">
        <v>1494812</v>
      </c>
      <c r="B316" t="s">
        <v>1597</v>
      </c>
      <c r="C316" t="s">
        <v>7640</v>
      </c>
      <c r="D316" t="s">
        <v>1598</v>
      </c>
      <c r="E316">
        <v>154632147</v>
      </c>
      <c r="F316" t="s">
        <v>1890</v>
      </c>
      <c r="G316" t="str">
        <f t="shared" si="4"/>
        <v>2025em1100078</v>
      </c>
      <c r="H316" t="s">
        <v>7961</v>
      </c>
      <c r="I316" t="s">
        <v>1891</v>
      </c>
      <c r="K316" t="s">
        <v>7642</v>
      </c>
      <c r="M316" t="s">
        <v>7643</v>
      </c>
      <c r="N316" t="s">
        <v>3476</v>
      </c>
      <c r="P316">
        <v>40</v>
      </c>
      <c r="Q316">
        <v>11</v>
      </c>
    </row>
    <row r="317" spans="1:17" x14ac:dyDescent="0.3">
      <c r="A317">
        <v>1494812</v>
      </c>
      <c r="B317" t="s">
        <v>1597</v>
      </c>
      <c r="C317" t="s">
        <v>7640</v>
      </c>
      <c r="D317" t="s">
        <v>1598</v>
      </c>
      <c r="E317">
        <v>154632150</v>
      </c>
      <c r="F317" t="s">
        <v>1820</v>
      </c>
      <c r="G317" t="str">
        <f t="shared" si="4"/>
        <v>2025em1100060</v>
      </c>
      <c r="H317" t="s">
        <v>7962</v>
      </c>
      <c r="I317" t="s">
        <v>1821</v>
      </c>
      <c r="K317" t="s">
        <v>7642</v>
      </c>
      <c r="M317" t="s">
        <v>7643</v>
      </c>
      <c r="N317" t="s">
        <v>3476</v>
      </c>
      <c r="P317">
        <v>40</v>
      </c>
      <c r="Q317">
        <v>36</v>
      </c>
    </row>
    <row r="318" spans="1:17" x14ac:dyDescent="0.3">
      <c r="A318">
        <v>1494812</v>
      </c>
      <c r="B318" t="s">
        <v>1597</v>
      </c>
      <c r="C318" t="s">
        <v>7640</v>
      </c>
      <c r="D318" t="s">
        <v>1598</v>
      </c>
      <c r="E318">
        <v>154632152</v>
      </c>
      <c r="F318" t="s">
        <v>1990</v>
      </c>
      <c r="G318" t="str">
        <f t="shared" si="4"/>
        <v>2025em1100100</v>
      </c>
      <c r="H318" t="s">
        <v>7963</v>
      </c>
      <c r="I318" t="s">
        <v>1991</v>
      </c>
      <c r="K318" t="s">
        <v>7642</v>
      </c>
      <c r="M318" t="s">
        <v>7643</v>
      </c>
      <c r="N318" t="s">
        <v>3476</v>
      </c>
      <c r="P318">
        <v>40</v>
      </c>
      <c r="Q318">
        <v>29</v>
      </c>
    </row>
    <row r="319" spans="1:17" x14ac:dyDescent="0.3">
      <c r="A319">
        <v>1494812</v>
      </c>
      <c r="B319" t="s">
        <v>1597</v>
      </c>
      <c r="C319" t="s">
        <v>7640</v>
      </c>
      <c r="D319" t="s">
        <v>1598</v>
      </c>
      <c r="E319">
        <v>154632153</v>
      </c>
      <c r="F319" t="s">
        <v>2849</v>
      </c>
      <c r="G319" t="str">
        <f t="shared" si="4"/>
        <v>2025em1100331</v>
      </c>
      <c r="H319" t="s">
        <v>7964</v>
      </c>
      <c r="I319" t="s">
        <v>2850</v>
      </c>
      <c r="K319" t="s">
        <v>7642</v>
      </c>
      <c r="M319" t="s">
        <v>7643</v>
      </c>
      <c r="N319" t="s">
        <v>3476</v>
      </c>
      <c r="P319">
        <v>40</v>
      </c>
      <c r="Q319">
        <v>32</v>
      </c>
    </row>
    <row r="320" spans="1:17" x14ac:dyDescent="0.3">
      <c r="A320">
        <v>1494812</v>
      </c>
      <c r="B320" t="s">
        <v>1597</v>
      </c>
      <c r="C320" t="s">
        <v>7640</v>
      </c>
      <c r="D320" t="s">
        <v>1598</v>
      </c>
      <c r="E320">
        <v>154632155</v>
      </c>
      <c r="F320" t="s">
        <v>2736</v>
      </c>
      <c r="G320" t="str">
        <f t="shared" si="4"/>
        <v>2025em1100293</v>
      </c>
      <c r="H320" t="s">
        <v>7965</v>
      </c>
      <c r="I320" t="s">
        <v>2737</v>
      </c>
      <c r="K320" t="s">
        <v>7642</v>
      </c>
      <c r="M320" t="s">
        <v>7643</v>
      </c>
      <c r="N320" t="s">
        <v>3476</v>
      </c>
      <c r="P320">
        <v>40</v>
      </c>
      <c r="Q320">
        <v>32</v>
      </c>
    </row>
    <row r="321" spans="1:17" x14ac:dyDescent="0.3">
      <c r="A321">
        <v>1494812</v>
      </c>
      <c r="B321" t="s">
        <v>1597</v>
      </c>
      <c r="C321" t="s">
        <v>7640</v>
      </c>
      <c r="D321" t="s">
        <v>1598</v>
      </c>
      <c r="E321">
        <v>154632156</v>
      </c>
      <c r="F321" t="s">
        <v>1715</v>
      </c>
      <c r="G321" t="str">
        <f t="shared" si="4"/>
        <v>2025em1100039</v>
      </c>
      <c r="H321" t="s">
        <v>7966</v>
      </c>
      <c r="I321" t="s">
        <v>1716</v>
      </c>
      <c r="K321" t="s">
        <v>7642</v>
      </c>
      <c r="M321" t="s">
        <v>7643</v>
      </c>
      <c r="N321" t="s">
        <v>3476</v>
      </c>
      <c r="P321">
        <v>40</v>
      </c>
      <c r="Q321">
        <v>22</v>
      </c>
    </row>
    <row r="322" spans="1:17" x14ac:dyDescent="0.3">
      <c r="A322">
        <v>1494812</v>
      </c>
      <c r="B322" t="s">
        <v>1597</v>
      </c>
      <c r="C322" t="s">
        <v>7640</v>
      </c>
      <c r="D322" t="s">
        <v>1598</v>
      </c>
      <c r="E322">
        <v>154632158</v>
      </c>
      <c r="F322" t="s">
        <v>1670</v>
      </c>
      <c r="G322" t="str">
        <f t="shared" si="4"/>
        <v>2025em1100018</v>
      </c>
      <c r="H322" t="s">
        <v>7967</v>
      </c>
      <c r="I322" t="s">
        <v>1671</v>
      </c>
      <c r="K322" t="s">
        <v>7642</v>
      </c>
      <c r="M322" t="s">
        <v>7643</v>
      </c>
      <c r="N322" t="s">
        <v>3476</v>
      </c>
      <c r="P322">
        <v>40</v>
      </c>
      <c r="Q322">
        <v>19</v>
      </c>
    </row>
    <row r="323" spans="1:17" x14ac:dyDescent="0.3">
      <c r="A323">
        <v>1494812</v>
      </c>
      <c r="B323" t="s">
        <v>1597</v>
      </c>
      <c r="C323" t="s">
        <v>7640</v>
      </c>
      <c r="D323" t="s">
        <v>1598</v>
      </c>
      <c r="E323">
        <v>154632160</v>
      </c>
      <c r="F323" t="s">
        <v>1970</v>
      </c>
      <c r="G323" t="str">
        <f t="shared" ref="G323:G386" si="5">LEFT(F323,13)</f>
        <v>2025em1100097</v>
      </c>
      <c r="H323" t="s">
        <v>7968</v>
      </c>
      <c r="I323" t="s">
        <v>1971</v>
      </c>
      <c r="K323" t="s">
        <v>7642</v>
      </c>
      <c r="M323" t="s">
        <v>7643</v>
      </c>
      <c r="N323" t="s">
        <v>3476</v>
      </c>
      <c r="P323">
        <v>40</v>
      </c>
      <c r="Q323">
        <v>17</v>
      </c>
    </row>
    <row r="324" spans="1:17" x14ac:dyDescent="0.3">
      <c r="A324">
        <v>1494812</v>
      </c>
      <c r="B324" t="s">
        <v>1597</v>
      </c>
      <c r="C324" t="s">
        <v>7640</v>
      </c>
      <c r="D324" t="s">
        <v>1598</v>
      </c>
      <c r="E324">
        <v>154632161</v>
      </c>
      <c r="F324" t="s">
        <v>3118</v>
      </c>
      <c r="G324" t="str">
        <f t="shared" si="5"/>
        <v>2025em1100403</v>
      </c>
      <c r="H324" t="s">
        <v>7969</v>
      </c>
      <c r="I324" t="s">
        <v>3119</v>
      </c>
      <c r="K324" t="s">
        <v>7642</v>
      </c>
      <c r="M324" t="s">
        <v>7643</v>
      </c>
      <c r="N324" t="s">
        <v>3476</v>
      </c>
      <c r="P324">
        <v>40</v>
      </c>
      <c r="Q324">
        <v>14</v>
      </c>
    </row>
    <row r="325" spans="1:17" x14ac:dyDescent="0.3">
      <c r="A325">
        <v>1494812</v>
      </c>
      <c r="B325" t="s">
        <v>1597</v>
      </c>
      <c r="C325" t="s">
        <v>7640</v>
      </c>
      <c r="D325" t="s">
        <v>1598</v>
      </c>
      <c r="E325">
        <v>154632162</v>
      </c>
      <c r="F325" t="s">
        <v>1701</v>
      </c>
      <c r="G325" t="str">
        <f t="shared" si="5"/>
        <v>2025em1100030</v>
      </c>
      <c r="H325" t="s">
        <v>7970</v>
      </c>
      <c r="I325" t="s">
        <v>1702</v>
      </c>
      <c r="K325" t="s">
        <v>7642</v>
      </c>
      <c r="M325" t="s">
        <v>7643</v>
      </c>
      <c r="N325" t="s">
        <v>3476</v>
      </c>
      <c r="P325">
        <v>40</v>
      </c>
      <c r="Q325">
        <v>14</v>
      </c>
    </row>
    <row r="326" spans="1:17" x14ac:dyDescent="0.3">
      <c r="A326">
        <v>1494812</v>
      </c>
      <c r="B326" t="s">
        <v>1597</v>
      </c>
      <c r="C326" t="s">
        <v>7640</v>
      </c>
      <c r="D326" t="s">
        <v>1598</v>
      </c>
      <c r="E326">
        <v>154632163</v>
      </c>
      <c r="F326" t="s">
        <v>1985</v>
      </c>
      <c r="G326" t="str">
        <f t="shared" si="5"/>
        <v>2025em1100099</v>
      </c>
      <c r="H326" t="s">
        <v>7971</v>
      </c>
      <c r="I326" t="s">
        <v>1986</v>
      </c>
      <c r="K326" t="s">
        <v>7642</v>
      </c>
      <c r="M326" t="s">
        <v>7643</v>
      </c>
      <c r="N326" t="s">
        <v>3476</v>
      </c>
      <c r="P326">
        <v>40</v>
      </c>
      <c r="Q326">
        <v>35</v>
      </c>
    </row>
    <row r="327" spans="1:17" x14ac:dyDescent="0.3">
      <c r="A327">
        <v>1494812</v>
      </c>
      <c r="B327" t="s">
        <v>1597</v>
      </c>
      <c r="C327" t="s">
        <v>7640</v>
      </c>
      <c r="D327" t="s">
        <v>1598</v>
      </c>
      <c r="E327">
        <v>154632164</v>
      </c>
      <c r="F327" t="s">
        <v>2514</v>
      </c>
      <c r="G327" t="str">
        <f t="shared" si="5"/>
        <v>2025em1100249</v>
      </c>
      <c r="H327" t="s">
        <v>7972</v>
      </c>
      <c r="I327" t="s">
        <v>2515</v>
      </c>
      <c r="K327" t="s">
        <v>7642</v>
      </c>
      <c r="M327" t="s">
        <v>7643</v>
      </c>
      <c r="N327" t="s">
        <v>3476</v>
      </c>
      <c r="P327">
        <v>40</v>
      </c>
      <c r="Q327">
        <v>28</v>
      </c>
    </row>
    <row r="328" spans="1:17" x14ac:dyDescent="0.3">
      <c r="A328">
        <v>1494812</v>
      </c>
      <c r="B328" t="s">
        <v>1597</v>
      </c>
      <c r="C328" t="s">
        <v>7640</v>
      </c>
      <c r="D328" t="s">
        <v>1598</v>
      </c>
      <c r="E328">
        <v>154632165</v>
      </c>
      <c r="F328" t="s">
        <v>2056</v>
      </c>
      <c r="G328" t="str">
        <f t="shared" si="5"/>
        <v>2025em1100119</v>
      </c>
      <c r="H328" t="s">
        <v>7973</v>
      </c>
      <c r="I328" t="s">
        <v>2057</v>
      </c>
      <c r="K328" t="s">
        <v>7642</v>
      </c>
      <c r="M328" t="s">
        <v>7643</v>
      </c>
      <c r="N328" t="s">
        <v>3476</v>
      </c>
      <c r="P328">
        <v>40</v>
      </c>
      <c r="Q328">
        <v>32</v>
      </c>
    </row>
    <row r="329" spans="1:17" x14ac:dyDescent="0.3">
      <c r="A329">
        <v>1494812</v>
      </c>
      <c r="B329" t="s">
        <v>1597</v>
      </c>
      <c r="C329" t="s">
        <v>7640</v>
      </c>
      <c r="D329" t="s">
        <v>1598</v>
      </c>
      <c r="E329">
        <v>154632168</v>
      </c>
      <c r="F329" t="s">
        <v>3308</v>
      </c>
      <c r="G329" t="str">
        <f t="shared" si="5"/>
        <v>2025em1100474</v>
      </c>
      <c r="H329" t="s">
        <v>7974</v>
      </c>
      <c r="I329" t="s">
        <v>3309</v>
      </c>
      <c r="K329" t="s">
        <v>7642</v>
      </c>
      <c r="M329" t="s">
        <v>7643</v>
      </c>
      <c r="N329" t="s">
        <v>3476</v>
      </c>
      <c r="P329">
        <v>40</v>
      </c>
      <c r="Q329">
        <v>30</v>
      </c>
    </row>
    <row r="330" spans="1:17" x14ac:dyDescent="0.3">
      <c r="A330">
        <v>1494812</v>
      </c>
      <c r="B330" t="s">
        <v>1597</v>
      </c>
      <c r="C330" t="s">
        <v>7640</v>
      </c>
      <c r="D330" t="s">
        <v>1598</v>
      </c>
      <c r="E330">
        <v>154632171</v>
      </c>
      <c r="F330" t="s">
        <v>1946</v>
      </c>
      <c r="G330" t="str">
        <f t="shared" si="5"/>
        <v>2025em1100090</v>
      </c>
      <c r="H330" t="s">
        <v>7975</v>
      </c>
      <c r="I330" t="s">
        <v>1947</v>
      </c>
      <c r="K330" t="s">
        <v>7642</v>
      </c>
      <c r="M330" t="s">
        <v>7643</v>
      </c>
      <c r="N330" t="s">
        <v>3476</v>
      </c>
      <c r="P330">
        <v>40</v>
      </c>
      <c r="Q330">
        <v>28</v>
      </c>
    </row>
    <row r="331" spans="1:17" x14ac:dyDescent="0.3">
      <c r="A331">
        <v>1494812</v>
      </c>
      <c r="B331" t="s">
        <v>1597</v>
      </c>
      <c r="C331" t="s">
        <v>7640</v>
      </c>
      <c r="D331" t="s">
        <v>1598</v>
      </c>
      <c r="E331">
        <v>154632173</v>
      </c>
      <c r="F331" t="s">
        <v>1661</v>
      </c>
      <c r="G331" t="str">
        <f t="shared" si="5"/>
        <v>2025em1100017</v>
      </c>
      <c r="H331" t="s">
        <v>7976</v>
      </c>
      <c r="I331" t="s">
        <v>1662</v>
      </c>
      <c r="K331" t="s">
        <v>7642</v>
      </c>
      <c r="M331" t="s">
        <v>7643</v>
      </c>
      <c r="N331" t="s">
        <v>3476</v>
      </c>
      <c r="P331">
        <v>40</v>
      </c>
      <c r="Q331">
        <v>24</v>
      </c>
    </row>
    <row r="332" spans="1:17" x14ac:dyDescent="0.3">
      <c r="A332">
        <v>1494812</v>
      </c>
      <c r="B332" t="s">
        <v>1597</v>
      </c>
      <c r="C332" t="s">
        <v>7640</v>
      </c>
      <c r="D332" t="s">
        <v>1598</v>
      </c>
      <c r="E332">
        <v>154632174</v>
      </c>
      <c r="F332" t="s">
        <v>3407</v>
      </c>
      <c r="G332" t="str">
        <f t="shared" si="5"/>
        <v>2025em1100497</v>
      </c>
      <c r="H332" t="s">
        <v>7977</v>
      </c>
      <c r="I332" t="s">
        <v>3408</v>
      </c>
      <c r="K332" t="s">
        <v>7642</v>
      </c>
      <c r="M332" t="s">
        <v>7643</v>
      </c>
      <c r="N332" t="s">
        <v>3476</v>
      </c>
      <c r="P332">
        <v>40</v>
      </c>
      <c r="Q332">
        <v>24</v>
      </c>
    </row>
    <row r="333" spans="1:17" x14ac:dyDescent="0.3">
      <c r="A333">
        <v>1494812</v>
      </c>
      <c r="B333" t="s">
        <v>1597</v>
      </c>
      <c r="C333" t="s">
        <v>7640</v>
      </c>
      <c r="D333" t="s">
        <v>1598</v>
      </c>
      <c r="E333">
        <v>154632190</v>
      </c>
      <c r="F333" t="s">
        <v>2088</v>
      </c>
      <c r="G333" t="str">
        <f t="shared" si="5"/>
        <v>2025em1100128</v>
      </c>
      <c r="H333" t="s">
        <v>7978</v>
      </c>
      <c r="I333" t="s">
        <v>2089</v>
      </c>
      <c r="K333" t="s">
        <v>7642</v>
      </c>
      <c r="M333" t="s">
        <v>7643</v>
      </c>
      <c r="N333" t="s">
        <v>3476</v>
      </c>
      <c r="P333">
        <v>40</v>
      </c>
      <c r="Q333">
        <v>23</v>
      </c>
    </row>
    <row r="334" spans="1:17" x14ac:dyDescent="0.3">
      <c r="A334">
        <v>1494812</v>
      </c>
      <c r="B334" t="s">
        <v>1597</v>
      </c>
      <c r="C334" t="s">
        <v>7640</v>
      </c>
      <c r="D334" t="s">
        <v>1598</v>
      </c>
      <c r="E334">
        <v>154632194</v>
      </c>
      <c r="F334" t="s">
        <v>1736</v>
      </c>
      <c r="G334" t="str">
        <f t="shared" si="5"/>
        <v>2025em1100045</v>
      </c>
      <c r="H334" t="s">
        <v>7979</v>
      </c>
      <c r="I334" t="s">
        <v>1737</v>
      </c>
      <c r="K334" t="s">
        <v>7642</v>
      </c>
      <c r="M334" t="s">
        <v>7643</v>
      </c>
      <c r="N334" t="s">
        <v>3476</v>
      </c>
      <c r="P334">
        <v>40</v>
      </c>
      <c r="Q334">
        <v>15</v>
      </c>
    </row>
    <row r="335" spans="1:17" x14ac:dyDescent="0.3">
      <c r="A335">
        <v>1494812</v>
      </c>
      <c r="B335" t="s">
        <v>1597</v>
      </c>
      <c r="C335" t="s">
        <v>7640</v>
      </c>
      <c r="D335" t="s">
        <v>1598</v>
      </c>
      <c r="E335">
        <v>154632197</v>
      </c>
      <c r="F335" t="s">
        <v>2360</v>
      </c>
      <c r="G335" t="str">
        <f t="shared" si="5"/>
        <v>2025em1100195</v>
      </c>
      <c r="H335" t="s">
        <v>7980</v>
      </c>
      <c r="I335" t="s">
        <v>2361</v>
      </c>
      <c r="K335" t="s">
        <v>7642</v>
      </c>
      <c r="M335" t="s">
        <v>7643</v>
      </c>
      <c r="N335" t="s">
        <v>3476</v>
      </c>
      <c r="P335">
        <v>40</v>
      </c>
      <c r="Q335">
        <v>24</v>
      </c>
    </row>
    <row r="336" spans="1:17" x14ac:dyDescent="0.3">
      <c r="A336">
        <v>1494812</v>
      </c>
      <c r="B336" t="s">
        <v>1597</v>
      </c>
      <c r="C336" t="s">
        <v>7640</v>
      </c>
      <c r="D336" t="s">
        <v>1598</v>
      </c>
      <c r="E336">
        <v>154632201</v>
      </c>
      <c r="F336" t="s">
        <v>3425</v>
      </c>
      <c r="G336" t="str">
        <f t="shared" si="5"/>
        <v>2025em1100499</v>
      </c>
      <c r="H336" t="s">
        <v>7981</v>
      </c>
      <c r="I336" t="s">
        <v>3426</v>
      </c>
      <c r="K336" t="s">
        <v>7642</v>
      </c>
      <c r="M336" t="s">
        <v>7643</v>
      </c>
      <c r="N336" t="s">
        <v>3476</v>
      </c>
      <c r="P336">
        <v>40</v>
      </c>
      <c r="Q336">
        <v>24</v>
      </c>
    </row>
    <row r="337" spans="1:17" x14ac:dyDescent="0.3">
      <c r="A337">
        <v>1494812</v>
      </c>
      <c r="B337" t="s">
        <v>1597</v>
      </c>
      <c r="C337" t="s">
        <v>7640</v>
      </c>
      <c r="D337" t="s">
        <v>1598</v>
      </c>
      <c r="E337">
        <v>154632204</v>
      </c>
      <c r="F337" t="s">
        <v>1623</v>
      </c>
      <c r="G337" t="str">
        <f t="shared" si="5"/>
        <v>2025em1100009</v>
      </c>
      <c r="H337" t="s">
        <v>7982</v>
      </c>
      <c r="I337" t="s">
        <v>1624</v>
      </c>
      <c r="K337" t="s">
        <v>7642</v>
      </c>
      <c r="M337" t="s">
        <v>7643</v>
      </c>
      <c r="N337" t="s">
        <v>3476</v>
      </c>
      <c r="P337">
        <v>40</v>
      </c>
      <c r="Q337">
        <v>26</v>
      </c>
    </row>
    <row r="338" spans="1:17" x14ac:dyDescent="0.3">
      <c r="A338">
        <v>1494812</v>
      </c>
      <c r="B338" t="s">
        <v>1597</v>
      </c>
      <c r="C338" t="s">
        <v>7640</v>
      </c>
      <c r="D338" t="s">
        <v>1598</v>
      </c>
      <c r="E338">
        <v>154632211</v>
      </c>
      <c r="F338" t="s">
        <v>2576</v>
      </c>
      <c r="G338" t="str">
        <f t="shared" si="5"/>
        <v>2025em1100260</v>
      </c>
      <c r="H338" t="s">
        <v>7983</v>
      </c>
      <c r="I338" t="s">
        <v>2577</v>
      </c>
      <c r="K338" t="s">
        <v>7642</v>
      </c>
      <c r="M338" t="s">
        <v>7643</v>
      </c>
      <c r="N338" t="s">
        <v>3476</v>
      </c>
      <c r="P338">
        <v>40</v>
      </c>
      <c r="Q338">
        <v>34</v>
      </c>
    </row>
    <row r="339" spans="1:17" x14ac:dyDescent="0.3">
      <c r="A339">
        <v>1494812</v>
      </c>
      <c r="B339" t="s">
        <v>1597</v>
      </c>
      <c r="C339" t="s">
        <v>7640</v>
      </c>
      <c r="D339" t="s">
        <v>1598</v>
      </c>
      <c r="E339">
        <v>154632212</v>
      </c>
      <c r="F339" t="s">
        <v>1602</v>
      </c>
      <c r="G339" t="str">
        <f t="shared" si="5"/>
        <v>2025em1100005</v>
      </c>
      <c r="H339" t="s">
        <v>7984</v>
      </c>
      <c r="I339" t="s">
        <v>1603</v>
      </c>
      <c r="K339" t="s">
        <v>7642</v>
      </c>
      <c r="M339" t="s">
        <v>7643</v>
      </c>
      <c r="N339" t="s">
        <v>3476</v>
      </c>
      <c r="P339">
        <v>40</v>
      </c>
      <c r="Q339">
        <v>18</v>
      </c>
    </row>
    <row r="340" spans="1:17" x14ac:dyDescent="0.3">
      <c r="A340">
        <v>1494812</v>
      </c>
      <c r="B340" t="s">
        <v>1597</v>
      </c>
      <c r="C340" t="s">
        <v>7640</v>
      </c>
      <c r="D340" t="s">
        <v>1598</v>
      </c>
      <c r="E340">
        <v>154632217</v>
      </c>
      <c r="F340" t="s">
        <v>2306</v>
      </c>
      <c r="G340" t="str">
        <f t="shared" si="5"/>
        <v>2025em1100186</v>
      </c>
      <c r="H340" t="s">
        <v>7985</v>
      </c>
      <c r="I340" t="s">
        <v>2307</v>
      </c>
      <c r="K340" t="s">
        <v>7642</v>
      </c>
      <c r="M340" t="s">
        <v>7643</v>
      </c>
      <c r="N340" t="s">
        <v>3476</v>
      </c>
      <c r="P340">
        <v>40</v>
      </c>
      <c r="Q340">
        <v>29</v>
      </c>
    </row>
    <row r="341" spans="1:17" x14ac:dyDescent="0.3">
      <c r="A341">
        <v>1494812</v>
      </c>
      <c r="B341" t="s">
        <v>1597</v>
      </c>
      <c r="C341" t="s">
        <v>7640</v>
      </c>
      <c r="D341" t="s">
        <v>1598</v>
      </c>
      <c r="E341">
        <v>154632218</v>
      </c>
      <c r="F341" t="s">
        <v>2005</v>
      </c>
      <c r="G341" t="str">
        <f t="shared" si="5"/>
        <v>2025em1100102</v>
      </c>
      <c r="H341" t="s">
        <v>7986</v>
      </c>
      <c r="I341" t="s">
        <v>2006</v>
      </c>
      <c r="K341" t="s">
        <v>7642</v>
      </c>
      <c r="M341" t="s">
        <v>7643</v>
      </c>
      <c r="N341" t="s">
        <v>3476</v>
      </c>
      <c r="P341">
        <v>40</v>
      </c>
      <c r="Q341">
        <v>26</v>
      </c>
    </row>
    <row r="342" spans="1:17" x14ac:dyDescent="0.3">
      <c r="A342">
        <v>1494812</v>
      </c>
      <c r="B342" t="s">
        <v>1597</v>
      </c>
      <c r="C342" t="s">
        <v>7640</v>
      </c>
      <c r="D342" t="s">
        <v>1598</v>
      </c>
      <c r="E342">
        <v>154632219</v>
      </c>
      <c r="F342" t="s">
        <v>3183</v>
      </c>
      <c r="G342" t="str">
        <f t="shared" si="5"/>
        <v>2025em1100425</v>
      </c>
      <c r="H342" t="s">
        <v>7987</v>
      </c>
      <c r="I342" t="s">
        <v>3184</v>
      </c>
      <c r="K342" t="s">
        <v>7642</v>
      </c>
      <c r="M342" t="s">
        <v>7643</v>
      </c>
      <c r="N342" t="s">
        <v>3476</v>
      </c>
      <c r="P342">
        <v>40</v>
      </c>
      <c r="Q342">
        <v>23</v>
      </c>
    </row>
    <row r="343" spans="1:17" x14ac:dyDescent="0.3">
      <c r="A343">
        <v>1494812</v>
      </c>
      <c r="B343" t="s">
        <v>1597</v>
      </c>
      <c r="C343" t="s">
        <v>7640</v>
      </c>
      <c r="D343" t="s">
        <v>1598</v>
      </c>
      <c r="E343">
        <v>154632226</v>
      </c>
      <c r="F343" t="s">
        <v>1921</v>
      </c>
      <c r="G343" t="str">
        <f t="shared" si="5"/>
        <v>2025em1100086</v>
      </c>
      <c r="H343" t="s">
        <v>7988</v>
      </c>
      <c r="I343" t="s">
        <v>1922</v>
      </c>
      <c r="K343" t="s">
        <v>7642</v>
      </c>
      <c r="M343" t="s">
        <v>7643</v>
      </c>
      <c r="N343" t="s">
        <v>3476</v>
      </c>
      <c r="P343">
        <v>40</v>
      </c>
      <c r="Q343">
        <v>30</v>
      </c>
    </row>
    <row r="344" spans="1:17" x14ac:dyDescent="0.3">
      <c r="A344">
        <v>1494812</v>
      </c>
      <c r="B344" t="s">
        <v>1597</v>
      </c>
      <c r="C344" t="s">
        <v>7640</v>
      </c>
      <c r="D344" t="s">
        <v>1598</v>
      </c>
      <c r="E344">
        <v>154632234</v>
      </c>
      <c r="F344" t="s">
        <v>2051</v>
      </c>
      <c r="G344" t="str">
        <f t="shared" si="5"/>
        <v>2025em1100115</v>
      </c>
      <c r="H344" t="s">
        <v>7989</v>
      </c>
      <c r="I344" t="s">
        <v>2052</v>
      </c>
      <c r="K344" t="s">
        <v>7642</v>
      </c>
      <c r="M344" t="s">
        <v>7643</v>
      </c>
      <c r="N344" t="s">
        <v>3476</v>
      </c>
      <c r="P344">
        <v>40</v>
      </c>
      <c r="Q344">
        <v>21</v>
      </c>
    </row>
    <row r="345" spans="1:17" x14ac:dyDescent="0.3">
      <c r="A345">
        <v>1494812</v>
      </c>
      <c r="B345" t="s">
        <v>1597</v>
      </c>
      <c r="C345" t="s">
        <v>7640</v>
      </c>
      <c r="D345" t="s">
        <v>1598</v>
      </c>
      <c r="E345">
        <v>154632237</v>
      </c>
      <c r="F345" t="s">
        <v>2692</v>
      </c>
      <c r="G345" t="str">
        <f t="shared" si="5"/>
        <v>2025em1100284</v>
      </c>
      <c r="H345" t="s">
        <v>7990</v>
      </c>
      <c r="I345" t="s">
        <v>2693</v>
      </c>
      <c r="K345" t="s">
        <v>7642</v>
      </c>
      <c r="M345" t="s">
        <v>7643</v>
      </c>
      <c r="N345" t="s">
        <v>3476</v>
      </c>
      <c r="P345">
        <v>40</v>
      </c>
      <c r="Q345">
        <v>34</v>
      </c>
    </row>
    <row r="346" spans="1:17" x14ac:dyDescent="0.3">
      <c r="A346">
        <v>1494812</v>
      </c>
      <c r="B346" t="s">
        <v>1597</v>
      </c>
      <c r="C346" t="s">
        <v>7640</v>
      </c>
      <c r="D346" t="s">
        <v>1598</v>
      </c>
      <c r="E346">
        <v>154632240</v>
      </c>
      <c r="F346" t="s">
        <v>2588</v>
      </c>
      <c r="G346" t="str">
        <f t="shared" si="5"/>
        <v>2025em1100262</v>
      </c>
      <c r="H346" t="s">
        <v>7991</v>
      </c>
      <c r="I346" t="s">
        <v>2589</v>
      </c>
      <c r="K346" t="s">
        <v>7642</v>
      </c>
      <c r="M346" t="s">
        <v>7643</v>
      </c>
      <c r="N346" t="s">
        <v>3476</v>
      </c>
      <c r="P346">
        <v>40</v>
      </c>
      <c r="Q346">
        <v>25</v>
      </c>
    </row>
    <row r="347" spans="1:17" x14ac:dyDescent="0.3">
      <c r="A347">
        <v>1494812</v>
      </c>
      <c r="B347" t="s">
        <v>1597</v>
      </c>
      <c r="C347" t="s">
        <v>7640</v>
      </c>
      <c r="D347" t="s">
        <v>1598</v>
      </c>
      <c r="E347">
        <v>154632243</v>
      </c>
      <c r="F347" t="s">
        <v>1688</v>
      </c>
      <c r="G347" t="str">
        <f t="shared" si="5"/>
        <v>2025em1100025</v>
      </c>
      <c r="H347" t="s">
        <v>7992</v>
      </c>
      <c r="I347" t="s">
        <v>1689</v>
      </c>
      <c r="K347" t="s">
        <v>7642</v>
      </c>
      <c r="M347" t="s">
        <v>7643</v>
      </c>
      <c r="N347" t="s">
        <v>3476</v>
      </c>
      <c r="P347">
        <v>40</v>
      </c>
      <c r="Q347">
        <v>33</v>
      </c>
    </row>
    <row r="348" spans="1:17" x14ac:dyDescent="0.3">
      <c r="A348">
        <v>1494812</v>
      </c>
      <c r="B348" t="s">
        <v>1597</v>
      </c>
      <c r="C348" t="s">
        <v>7640</v>
      </c>
      <c r="D348" t="s">
        <v>1598</v>
      </c>
      <c r="E348">
        <v>154632245</v>
      </c>
      <c r="F348" t="s">
        <v>3162</v>
      </c>
      <c r="G348" t="str">
        <f t="shared" si="5"/>
        <v>2025em1100417</v>
      </c>
      <c r="H348" t="s">
        <v>7993</v>
      </c>
      <c r="I348" t="s">
        <v>3163</v>
      </c>
      <c r="K348" t="s">
        <v>7642</v>
      </c>
      <c r="M348" t="s">
        <v>7643</v>
      </c>
      <c r="N348" t="s">
        <v>3476</v>
      </c>
      <c r="P348">
        <v>40</v>
      </c>
      <c r="Q348">
        <v>31</v>
      </c>
    </row>
    <row r="349" spans="1:17" x14ac:dyDescent="0.3">
      <c r="A349">
        <v>1494812</v>
      </c>
      <c r="B349" t="s">
        <v>1597</v>
      </c>
      <c r="C349" t="s">
        <v>7640</v>
      </c>
      <c r="D349" t="s">
        <v>1598</v>
      </c>
      <c r="E349">
        <v>154632248</v>
      </c>
      <c r="F349" t="s">
        <v>2262</v>
      </c>
      <c r="G349" t="str">
        <f t="shared" si="5"/>
        <v>2025em1100172</v>
      </c>
      <c r="H349" t="s">
        <v>7994</v>
      </c>
      <c r="I349" t="s">
        <v>2263</v>
      </c>
      <c r="K349" t="s">
        <v>7642</v>
      </c>
      <c r="M349" t="s">
        <v>7643</v>
      </c>
      <c r="N349" t="s">
        <v>3476</v>
      </c>
      <c r="P349">
        <v>40</v>
      </c>
      <c r="Q349">
        <v>23</v>
      </c>
    </row>
    <row r="350" spans="1:17" x14ac:dyDescent="0.3">
      <c r="A350">
        <v>1494812</v>
      </c>
      <c r="B350" t="s">
        <v>1597</v>
      </c>
      <c r="C350" t="s">
        <v>7640</v>
      </c>
      <c r="D350" t="s">
        <v>1598</v>
      </c>
      <c r="E350">
        <v>154632255</v>
      </c>
      <c r="F350" t="s">
        <v>3386</v>
      </c>
      <c r="G350" t="str">
        <f t="shared" si="5"/>
        <v>2025em1100490</v>
      </c>
      <c r="H350" t="s">
        <v>7995</v>
      </c>
      <c r="I350" t="s">
        <v>3387</v>
      </c>
      <c r="K350" t="s">
        <v>7642</v>
      </c>
      <c r="M350" t="s">
        <v>7643</v>
      </c>
      <c r="N350" t="s">
        <v>3476</v>
      </c>
      <c r="P350">
        <v>40</v>
      </c>
      <c r="Q350">
        <v>25</v>
      </c>
    </row>
    <row r="351" spans="1:17" x14ac:dyDescent="0.3">
      <c r="A351">
        <v>1494812</v>
      </c>
      <c r="B351" t="s">
        <v>1597</v>
      </c>
      <c r="C351" t="s">
        <v>7640</v>
      </c>
      <c r="D351" t="s">
        <v>1598</v>
      </c>
      <c r="E351">
        <v>154632265</v>
      </c>
      <c r="F351" t="s">
        <v>1872</v>
      </c>
      <c r="G351" t="str">
        <f t="shared" si="5"/>
        <v>2025em1100076</v>
      </c>
      <c r="H351" t="s">
        <v>7996</v>
      </c>
      <c r="I351" t="s">
        <v>1873</v>
      </c>
      <c r="K351" t="s">
        <v>7642</v>
      </c>
      <c r="M351" t="s">
        <v>7643</v>
      </c>
      <c r="N351" t="s">
        <v>3476</v>
      </c>
      <c r="P351">
        <v>40</v>
      </c>
      <c r="Q351">
        <v>24</v>
      </c>
    </row>
    <row r="352" spans="1:17" x14ac:dyDescent="0.3">
      <c r="A352">
        <v>1494812</v>
      </c>
      <c r="B352" t="s">
        <v>1597</v>
      </c>
      <c r="C352" t="s">
        <v>7640</v>
      </c>
      <c r="D352" t="s">
        <v>1598</v>
      </c>
      <c r="E352">
        <v>154632267</v>
      </c>
      <c r="F352" t="s">
        <v>1682</v>
      </c>
      <c r="G352" t="str">
        <f t="shared" si="5"/>
        <v>2025em1100024</v>
      </c>
      <c r="H352" t="s">
        <v>7997</v>
      </c>
      <c r="I352" t="s">
        <v>1683</v>
      </c>
      <c r="K352" t="s">
        <v>7642</v>
      </c>
      <c r="M352" t="s">
        <v>7643</v>
      </c>
      <c r="N352" t="s">
        <v>3476</v>
      </c>
      <c r="P352">
        <v>40</v>
      </c>
      <c r="Q352">
        <v>18</v>
      </c>
    </row>
    <row r="353" spans="1:17" x14ac:dyDescent="0.3">
      <c r="A353">
        <v>1494812</v>
      </c>
      <c r="B353" t="s">
        <v>1597</v>
      </c>
      <c r="C353" t="s">
        <v>7640</v>
      </c>
      <c r="D353" t="s">
        <v>1598</v>
      </c>
      <c r="E353">
        <v>154632279</v>
      </c>
      <c r="F353" t="s">
        <v>1752</v>
      </c>
      <c r="G353" t="str">
        <f t="shared" si="5"/>
        <v>2025em1100047</v>
      </c>
      <c r="H353" t="s">
        <v>7998</v>
      </c>
      <c r="I353" t="s">
        <v>1753</v>
      </c>
      <c r="K353" t="s">
        <v>7642</v>
      </c>
      <c r="M353" t="s">
        <v>7643</v>
      </c>
      <c r="N353" t="s">
        <v>3476</v>
      </c>
      <c r="P353">
        <v>40</v>
      </c>
      <c r="Q353">
        <v>32</v>
      </c>
    </row>
    <row r="354" spans="1:17" x14ac:dyDescent="0.3">
      <c r="A354">
        <v>1494812</v>
      </c>
      <c r="B354" t="s">
        <v>1597</v>
      </c>
      <c r="C354" t="s">
        <v>7640</v>
      </c>
      <c r="D354" t="s">
        <v>1598</v>
      </c>
      <c r="E354">
        <v>154632284</v>
      </c>
      <c r="F354" t="s">
        <v>2957</v>
      </c>
      <c r="G354" t="str">
        <f t="shared" si="5"/>
        <v>2025em1100357</v>
      </c>
      <c r="H354" t="s">
        <v>7999</v>
      </c>
      <c r="I354" t="s">
        <v>2958</v>
      </c>
      <c r="K354" t="s">
        <v>7642</v>
      </c>
      <c r="M354" t="s">
        <v>7643</v>
      </c>
      <c r="N354" t="s">
        <v>3476</v>
      </c>
      <c r="P354">
        <v>40</v>
      </c>
      <c r="Q354">
        <v>16</v>
      </c>
    </row>
    <row r="355" spans="1:17" x14ac:dyDescent="0.3">
      <c r="A355">
        <v>1494812</v>
      </c>
      <c r="B355" t="s">
        <v>1597</v>
      </c>
      <c r="C355" t="s">
        <v>7640</v>
      </c>
      <c r="D355" t="s">
        <v>1598</v>
      </c>
      <c r="E355">
        <v>154632285</v>
      </c>
      <c r="F355" t="s">
        <v>3174</v>
      </c>
      <c r="G355" t="str">
        <f t="shared" si="5"/>
        <v>2025em1100421</v>
      </c>
      <c r="H355" t="s">
        <v>8000</v>
      </c>
      <c r="I355" t="s">
        <v>3175</v>
      </c>
      <c r="K355" t="s">
        <v>7642</v>
      </c>
      <c r="M355" t="s">
        <v>7643</v>
      </c>
      <c r="N355" t="s">
        <v>3476</v>
      </c>
      <c r="P355">
        <v>40</v>
      </c>
      <c r="Q355">
        <v>18</v>
      </c>
    </row>
    <row r="356" spans="1:17" x14ac:dyDescent="0.3">
      <c r="A356">
        <v>1494812</v>
      </c>
      <c r="B356" t="s">
        <v>1597</v>
      </c>
      <c r="C356" t="s">
        <v>7640</v>
      </c>
      <c r="D356" t="s">
        <v>1598</v>
      </c>
      <c r="E356">
        <v>154632286</v>
      </c>
      <c r="F356" t="s">
        <v>2666</v>
      </c>
      <c r="G356" t="str">
        <f t="shared" si="5"/>
        <v>2025em1100278</v>
      </c>
      <c r="H356" t="s">
        <v>8001</v>
      </c>
      <c r="I356" t="s">
        <v>2667</v>
      </c>
      <c r="K356" t="s">
        <v>7642</v>
      </c>
      <c r="M356" t="s">
        <v>7643</v>
      </c>
      <c r="N356" t="s">
        <v>3476</v>
      </c>
      <c r="P356">
        <v>40</v>
      </c>
      <c r="Q356">
        <v>24</v>
      </c>
    </row>
    <row r="357" spans="1:17" x14ac:dyDescent="0.3">
      <c r="A357">
        <v>1494812</v>
      </c>
      <c r="B357" t="s">
        <v>1597</v>
      </c>
      <c r="C357" t="s">
        <v>7640</v>
      </c>
      <c r="D357" t="s">
        <v>1598</v>
      </c>
      <c r="E357">
        <v>154632291</v>
      </c>
      <c r="F357" t="s">
        <v>3059</v>
      </c>
      <c r="G357" t="str">
        <f t="shared" si="5"/>
        <v>2025em1100385</v>
      </c>
      <c r="H357" t="s">
        <v>8002</v>
      </c>
      <c r="I357" t="s">
        <v>3060</v>
      </c>
      <c r="K357" t="s">
        <v>7642</v>
      </c>
      <c r="M357" t="s">
        <v>7643</v>
      </c>
      <c r="N357" t="s">
        <v>3476</v>
      </c>
      <c r="P357">
        <v>40</v>
      </c>
      <c r="Q357">
        <v>17</v>
      </c>
    </row>
    <row r="358" spans="1:17" x14ac:dyDescent="0.3">
      <c r="A358">
        <v>1494812</v>
      </c>
      <c r="B358" t="s">
        <v>1597</v>
      </c>
      <c r="C358" t="s">
        <v>7640</v>
      </c>
      <c r="D358" t="s">
        <v>1598</v>
      </c>
      <c r="E358">
        <v>154632293</v>
      </c>
      <c r="F358" t="s">
        <v>2125</v>
      </c>
      <c r="G358" t="str">
        <f t="shared" si="5"/>
        <v>2025em1100136</v>
      </c>
      <c r="H358" t="s">
        <v>8003</v>
      </c>
      <c r="I358" t="s">
        <v>2126</v>
      </c>
      <c r="K358" t="s">
        <v>7642</v>
      </c>
      <c r="M358" t="s">
        <v>7643</v>
      </c>
      <c r="N358" t="s">
        <v>3476</v>
      </c>
      <c r="P358">
        <v>40</v>
      </c>
      <c r="Q358">
        <v>26</v>
      </c>
    </row>
    <row r="359" spans="1:17" x14ac:dyDescent="0.3">
      <c r="A359">
        <v>1494812</v>
      </c>
      <c r="B359" t="s">
        <v>1597</v>
      </c>
      <c r="C359" t="s">
        <v>7640</v>
      </c>
      <c r="D359" t="s">
        <v>1598</v>
      </c>
      <c r="E359">
        <v>154632305</v>
      </c>
      <c r="F359" t="s">
        <v>2564</v>
      </c>
      <c r="G359" t="str">
        <f t="shared" si="5"/>
        <v>2025em1100258</v>
      </c>
      <c r="H359" t="s">
        <v>8004</v>
      </c>
      <c r="I359" t="s">
        <v>2565</v>
      </c>
      <c r="K359" t="s">
        <v>7642</v>
      </c>
      <c r="M359" t="s">
        <v>7643</v>
      </c>
      <c r="N359" t="s">
        <v>3476</v>
      </c>
      <c r="P359">
        <v>40</v>
      </c>
      <c r="Q359">
        <v>29</v>
      </c>
    </row>
    <row r="360" spans="1:17" x14ac:dyDescent="0.3">
      <c r="A360">
        <v>1494812</v>
      </c>
      <c r="B360" t="s">
        <v>1597</v>
      </c>
      <c r="C360" t="s">
        <v>7640</v>
      </c>
      <c r="D360" t="s">
        <v>1598</v>
      </c>
      <c r="E360">
        <v>154632308</v>
      </c>
      <c r="F360" t="s">
        <v>2333</v>
      </c>
      <c r="G360" t="str">
        <f t="shared" si="5"/>
        <v>2025em1100191</v>
      </c>
      <c r="H360" t="s">
        <v>8005</v>
      </c>
      <c r="I360" t="s">
        <v>2334</v>
      </c>
      <c r="K360" t="s">
        <v>7642</v>
      </c>
      <c r="M360" t="s">
        <v>7643</v>
      </c>
      <c r="N360" t="s">
        <v>3476</v>
      </c>
      <c r="P360">
        <v>40</v>
      </c>
      <c r="Q360">
        <v>13</v>
      </c>
    </row>
    <row r="361" spans="1:17" x14ac:dyDescent="0.3">
      <c r="A361">
        <v>1494812</v>
      </c>
      <c r="B361" t="s">
        <v>1597</v>
      </c>
      <c r="C361" t="s">
        <v>7640</v>
      </c>
      <c r="D361" t="s">
        <v>1598</v>
      </c>
      <c r="E361">
        <v>154632312</v>
      </c>
      <c r="F361" t="s">
        <v>2012</v>
      </c>
      <c r="G361" t="str">
        <f t="shared" si="5"/>
        <v>2025em1100103</v>
      </c>
      <c r="H361" t="s">
        <v>8006</v>
      </c>
      <c r="I361" t="s">
        <v>2013</v>
      </c>
      <c r="K361" t="s">
        <v>7642</v>
      </c>
      <c r="M361" t="s">
        <v>7643</v>
      </c>
      <c r="N361" t="s">
        <v>3476</v>
      </c>
      <c r="P361">
        <v>40</v>
      </c>
      <c r="Q361">
        <v>27</v>
      </c>
    </row>
    <row r="362" spans="1:17" x14ac:dyDescent="0.3">
      <c r="A362">
        <v>1494812</v>
      </c>
      <c r="B362" t="s">
        <v>1597</v>
      </c>
      <c r="C362" t="s">
        <v>7640</v>
      </c>
      <c r="D362" t="s">
        <v>1598</v>
      </c>
      <c r="E362">
        <v>154632313</v>
      </c>
      <c r="F362" t="s">
        <v>2833</v>
      </c>
      <c r="G362" t="str">
        <f t="shared" si="5"/>
        <v>2025em1100329</v>
      </c>
      <c r="H362" t="s">
        <v>8007</v>
      </c>
      <c r="I362" t="s">
        <v>2834</v>
      </c>
      <c r="K362" t="s">
        <v>7642</v>
      </c>
      <c r="M362" t="s">
        <v>7643</v>
      </c>
      <c r="N362" t="s">
        <v>3476</v>
      </c>
      <c r="P362">
        <v>40</v>
      </c>
      <c r="Q362">
        <v>14</v>
      </c>
    </row>
    <row r="363" spans="1:17" x14ac:dyDescent="0.3">
      <c r="A363">
        <v>1494812</v>
      </c>
      <c r="B363" t="s">
        <v>1597</v>
      </c>
      <c r="C363" t="s">
        <v>7640</v>
      </c>
      <c r="D363" t="s">
        <v>1598</v>
      </c>
      <c r="E363">
        <v>154632324</v>
      </c>
      <c r="F363" t="s">
        <v>3342</v>
      </c>
      <c r="G363" t="str">
        <f t="shared" si="5"/>
        <v>2025em1100479</v>
      </c>
      <c r="H363" t="s">
        <v>8008</v>
      </c>
      <c r="I363" t="s">
        <v>3343</v>
      </c>
      <c r="K363" t="s">
        <v>7642</v>
      </c>
      <c r="M363" t="s">
        <v>7643</v>
      </c>
      <c r="N363" t="s">
        <v>3476</v>
      </c>
      <c r="P363">
        <v>40</v>
      </c>
      <c r="Q363">
        <v>23</v>
      </c>
    </row>
    <row r="364" spans="1:17" x14ac:dyDescent="0.3">
      <c r="A364">
        <v>1494812</v>
      </c>
      <c r="B364" t="s">
        <v>1597</v>
      </c>
      <c r="C364" t="s">
        <v>7640</v>
      </c>
      <c r="D364" t="s">
        <v>1598</v>
      </c>
      <c r="E364">
        <v>154632403</v>
      </c>
      <c r="F364" t="s">
        <v>3357</v>
      </c>
      <c r="G364" t="str">
        <f t="shared" si="5"/>
        <v>2025em1100481</v>
      </c>
      <c r="H364" t="s">
        <v>8009</v>
      </c>
      <c r="I364" t="s">
        <v>3358</v>
      </c>
      <c r="K364" t="s">
        <v>7642</v>
      </c>
      <c r="M364" t="s">
        <v>7643</v>
      </c>
      <c r="N364" t="s">
        <v>3476</v>
      </c>
      <c r="P364">
        <v>40</v>
      </c>
      <c r="Q364">
        <v>34</v>
      </c>
    </row>
    <row r="365" spans="1:17" x14ac:dyDescent="0.3">
      <c r="A365">
        <v>1494812</v>
      </c>
      <c r="B365" t="s">
        <v>1597</v>
      </c>
      <c r="C365" t="s">
        <v>7640</v>
      </c>
      <c r="D365" t="s">
        <v>1598</v>
      </c>
      <c r="E365">
        <v>154632419</v>
      </c>
      <c r="F365" t="s">
        <v>2891</v>
      </c>
      <c r="G365" t="str">
        <f t="shared" si="5"/>
        <v>2025em1100337</v>
      </c>
      <c r="H365" t="s">
        <v>8010</v>
      </c>
      <c r="I365" t="s">
        <v>2892</v>
      </c>
      <c r="K365" t="s">
        <v>7642</v>
      </c>
      <c r="M365" t="s">
        <v>7643</v>
      </c>
      <c r="N365" t="s">
        <v>3476</v>
      </c>
      <c r="P365">
        <v>40</v>
      </c>
      <c r="Q365">
        <v>16</v>
      </c>
    </row>
    <row r="366" spans="1:17" x14ac:dyDescent="0.3">
      <c r="A366">
        <v>1494812</v>
      </c>
      <c r="B366" t="s">
        <v>1597</v>
      </c>
      <c r="C366" t="s">
        <v>7640</v>
      </c>
      <c r="D366" t="s">
        <v>1598</v>
      </c>
      <c r="E366">
        <v>154632428</v>
      </c>
      <c r="F366" t="s">
        <v>1722</v>
      </c>
      <c r="G366" t="str">
        <f t="shared" si="5"/>
        <v>2025em1100040</v>
      </c>
      <c r="H366" t="s">
        <v>8011</v>
      </c>
      <c r="I366" t="s">
        <v>1723</v>
      </c>
      <c r="K366" t="s">
        <v>7642</v>
      </c>
      <c r="M366" t="s">
        <v>7643</v>
      </c>
      <c r="N366" t="s">
        <v>3476</v>
      </c>
      <c r="P366">
        <v>40</v>
      </c>
      <c r="Q366">
        <v>27</v>
      </c>
    </row>
    <row r="367" spans="1:17" x14ac:dyDescent="0.3">
      <c r="A367">
        <v>1494812</v>
      </c>
      <c r="B367" t="s">
        <v>1597</v>
      </c>
      <c r="C367" t="s">
        <v>7640</v>
      </c>
      <c r="D367" t="s">
        <v>1598</v>
      </c>
      <c r="E367">
        <v>154632432</v>
      </c>
      <c r="F367" t="s">
        <v>3204</v>
      </c>
      <c r="G367" t="str">
        <f t="shared" si="5"/>
        <v>2025em1100435</v>
      </c>
      <c r="H367" t="s">
        <v>8012</v>
      </c>
      <c r="I367" t="s">
        <v>3205</v>
      </c>
      <c r="K367" t="s">
        <v>7642</v>
      </c>
      <c r="M367" t="s">
        <v>7643</v>
      </c>
      <c r="N367" t="s">
        <v>3476</v>
      </c>
      <c r="P367">
        <v>40</v>
      </c>
      <c r="Q367">
        <v>20</v>
      </c>
    </row>
    <row r="368" spans="1:17" x14ac:dyDescent="0.3">
      <c r="A368">
        <v>1494812</v>
      </c>
      <c r="B368" t="s">
        <v>1597</v>
      </c>
      <c r="C368" t="s">
        <v>7640</v>
      </c>
      <c r="D368" t="s">
        <v>1598</v>
      </c>
      <c r="E368">
        <v>154632454</v>
      </c>
      <c r="F368" t="s">
        <v>1793</v>
      </c>
      <c r="G368" t="str">
        <f t="shared" si="5"/>
        <v>2025em1100054</v>
      </c>
      <c r="H368" t="s">
        <v>8013</v>
      </c>
      <c r="I368" t="s">
        <v>1794</v>
      </c>
      <c r="K368" t="s">
        <v>7642</v>
      </c>
      <c r="M368" t="s">
        <v>7643</v>
      </c>
      <c r="N368" t="s">
        <v>3476</v>
      </c>
      <c r="P368">
        <v>40</v>
      </c>
      <c r="Q368">
        <v>8</v>
      </c>
    </row>
    <row r="369" spans="1:17" x14ac:dyDescent="0.3">
      <c r="A369">
        <v>1494812</v>
      </c>
      <c r="B369" t="s">
        <v>1597</v>
      </c>
      <c r="C369" t="s">
        <v>7640</v>
      </c>
      <c r="D369" t="s">
        <v>1598</v>
      </c>
      <c r="E369">
        <v>154632455</v>
      </c>
      <c r="F369" t="s">
        <v>1745</v>
      </c>
      <c r="G369" t="str">
        <f t="shared" si="5"/>
        <v>2025em1100046</v>
      </c>
      <c r="H369" t="s">
        <v>8014</v>
      </c>
      <c r="I369" t="s">
        <v>1746</v>
      </c>
      <c r="K369" t="s">
        <v>7642</v>
      </c>
      <c r="M369" t="s">
        <v>7643</v>
      </c>
      <c r="N369" t="s">
        <v>3476</v>
      </c>
      <c r="P369">
        <v>40</v>
      </c>
      <c r="Q369">
        <v>24</v>
      </c>
    </row>
    <row r="370" spans="1:17" x14ac:dyDescent="0.3">
      <c r="A370">
        <v>1494812</v>
      </c>
      <c r="B370" t="s">
        <v>1597</v>
      </c>
      <c r="C370" t="s">
        <v>7640</v>
      </c>
      <c r="D370" t="s">
        <v>1598</v>
      </c>
      <c r="E370">
        <v>154632480</v>
      </c>
      <c r="F370" t="s">
        <v>1964</v>
      </c>
      <c r="G370" t="str">
        <f t="shared" si="5"/>
        <v>2025em1100096</v>
      </c>
      <c r="H370" t="s">
        <v>8015</v>
      </c>
      <c r="I370" t="s">
        <v>1965</v>
      </c>
      <c r="K370" t="s">
        <v>7642</v>
      </c>
      <c r="M370" t="s">
        <v>7643</v>
      </c>
      <c r="N370" t="s">
        <v>3476</v>
      </c>
      <c r="P370">
        <v>40</v>
      </c>
      <c r="Q370">
        <v>33</v>
      </c>
    </row>
    <row r="371" spans="1:17" x14ac:dyDescent="0.3">
      <c r="A371">
        <v>1494812</v>
      </c>
      <c r="B371" t="s">
        <v>1597</v>
      </c>
      <c r="C371" t="s">
        <v>7640</v>
      </c>
      <c r="D371" t="s">
        <v>1598</v>
      </c>
      <c r="E371">
        <v>154632501</v>
      </c>
      <c r="F371" t="s">
        <v>3040</v>
      </c>
      <c r="G371" t="str">
        <f t="shared" si="5"/>
        <v>2025em1100381</v>
      </c>
      <c r="H371" t="s">
        <v>8016</v>
      </c>
      <c r="I371" t="s">
        <v>3041</v>
      </c>
      <c r="K371" t="s">
        <v>7642</v>
      </c>
      <c r="M371" t="s">
        <v>7643</v>
      </c>
      <c r="N371" t="s">
        <v>3476</v>
      </c>
      <c r="P371">
        <v>40</v>
      </c>
      <c r="Q371">
        <v>27</v>
      </c>
    </row>
    <row r="372" spans="1:17" x14ac:dyDescent="0.3">
      <c r="A372">
        <v>1494812</v>
      </c>
      <c r="B372" t="s">
        <v>1597</v>
      </c>
      <c r="C372" t="s">
        <v>7640</v>
      </c>
      <c r="D372" t="s">
        <v>1598</v>
      </c>
      <c r="E372">
        <v>154632518</v>
      </c>
      <c r="F372" t="s">
        <v>3324</v>
      </c>
      <c r="G372" t="str">
        <f t="shared" si="5"/>
        <v>2025em1100476</v>
      </c>
      <c r="H372" t="s">
        <v>8017</v>
      </c>
      <c r="I372" t="s">
        <v>3325</v>
      </c>
      <c r="K372" t="s">
        <v>7642</v>
      </c>
      <c r="M372" t="s">
        <v>7643</v>
      </c>
      <c r="N372" t="s">
        <v>3476</v>
      </c>
      <c r="P372">
        <v>40</v>
      </c>
      <c r="Q372">
        <v>28</v>
      </c>
    </row>
    <row r="373" spans="1:17" x14ac:dyDescent="0.3">
      <c r="A373">
        <v>1494812</v>
      </c>
      <c r="B373" t="s">
        <v>1597</v>
      </c>
      <c r="C373" t="s">
        <v>7640</v>
      </c>
      <c r="D373" t="s">
        <v>1598</v>
      </c>
      <c r="E373">
        <v>154632550</v>
      </c>
      <c r="F373" t="s">
        <v>2858</v>
      </c>
      <c r="G373" t="str">
        <f t="shared" si="5"/>
        <v>2025em1100333</v>
      </c>
      <c r="H373" t="s">
        <v>8018</v>
      </c>
      <c r="I373" t="s">
        <v>2859</v>
      </c>
      <c r="K373" t="s">
        <v>7642</v>
      </c>
      <c r="M373" t="s">
        <v>7643</v>
      </c>
      <c r="N373" t="s">
        <v>3476</v>
      </c>
      <c r="P373">
        <v>40</v>
      </c>
      <c r="Q373">
        <v>32</v>
      </c>
    </row>
    <row r="374" spans="1:17" x14ac:dyDescent="0.3">
      <c r="A374">
        <v>1494812</v>
      </c>
      <c r="B374" t="s">
        <v>1597</v>
      </c>
      <c r="C374" t="s">
        <v>7640</v>
      </c>
      <c r="D374" t="s">
        <v>1598</v>
      </c>
      <c r="E374">
        <v>154633259</v>
      </c>
      <c r="F374" t="s">
        <v>2594</v>
      </c>
      <c r="G374" t="str">
        <f t="shared" si="5"/>
        <v>2025em1100263</v>
      </c>
      <c r="H374" t="s">
        <v>8019</v>
      </c>
      <c r="I374" t="s">
        <v>2595</v>
      </c>
      <c r="K374" t="s">
        <v>7642</v>
      </c>
      <c r="M374" t="s">
        <v>7643</v>
      </c>
      <c r="N374" t="s">
        <v>3476</v>
      </c>
      <c r="P374">
        <v>40</v>
      </c>
      <c r="Q374">
        <v>35</v>
      </c>
    </row>
    <row r="375" spans="1:17" x14ac:dyDescent="0.3">
      <c r="A375">
        <v>1494812</v>
      </c>
      <c r="B375" t="s">
        <v>1597</v>
      </c>
      <c r="C375" t="s">
        <v>7640</v>
      </c>
      <c r="D375" t="s">
        <v>1598</v>
      </c>
      <c r="E375">
        <v>154633452</v>
      </c>
      <c r="F375" t="s">
        <v>3130</v>
      </c>
      <c r="G375" t="str">
        <f t="shared" si="5"/>
        <v>2025em1100409</v>
      </c>
      <c r="H375" t="s">
        <v>8020</v>
      </c>
      <c r="I375" t="s">
        <v>3131</v>
      </c>
      <c r="K375" t="s">
        <v>7642</v>
      </c>
      <c r="M375" t="s">
        <v>7643</v>
      </c>
      <c r="N375" t="s">
        <v>3476</v>
      </c>
      <c r="P375">
        <v>40</v>
      </c>
      <c r="Q375">
        <v>32</v>
      </c>
    </row>
    <row r="376" spans="1:17" x14ac:dyDescent="0.3">
      <c r="A376">
        <v>1494812</v>
      </c>
      <c r="B376" t="s">
        <v>1597</v>
      </c>
      <c r="C376" t="s">
        <v>7640</v>
      </c>
      <c r="D376" t="s">
        <v>1598</v>
      </c>
      <c r="E376">
        <v>154633609</v>
      </c>
      <c r="F376" t="s">
        <v>2998</v>
      </c>
      <c r="G376" t="str">
        <f t="shared" si="5"/>
        <v>2025em1100369</v>
      </c>
      <c r="H376" t="s">
        <v>8021</v>
      </c>
      <c r="I376" t="s">
        <v>2999</v>
      </c>
      <c r="K376" t="s">
        <v>7642</v>
      </c>
      <c r="M376" t="s">
        <v>7643</v>
      </c>
      <c r="N376" t="s">
        <v>3476</v>
      </c>
      <c r="P376">
        <v>40</v>
      </c>
      <c r="Q376">
        <v>23</v>
      </c>
    </row>
    <row r="377" spans="1:17" x14ac:dyDescent="0.3">
      <c r="A377">
        <v>1494812</v>
      </c>
      <c r="B377" t="s">
        <v>1597</v>
      </c>
      <c r="C377" t="s">
        <v>7640</v>
      </c>
      <c r="D377" t="s">
        <v>1598</v>
      </c>
      <c r="E377">
        <v>154634056</v>
      </c>
      <c r="F377" t="s">
        <v>3448</v>
      </c>
      <c r="G377" t="str">
        <f t="shared" si="5"/>
        <v>2025em1100506</v>
      </c>
      <c r="H377" t="s">
        <v>8022</v>
      </c>
      <c r="I377" t="s">
        <v>3449</v>
      </c>
      <c r="K377" t="s">
        <v>7642</v>
      </c>
      <c r="M377" t="s">
        <v>7643</v>
      </c>
      <c r="N377" t="s">
        <v>3476</v>
      </c>
      <c r="P377">
        <v>40</v>
      </c>
      <c r="Q377">
        <v>27</v>
      </c>
    </row>
    <row r="378" spans="1:17" x14ac:dyDescent="0.3">
      <c r="A378">
        <v>1494812</v>
      </c>
      <c r="B378" t="s">
        <v>1597</v>
      </c>
      <c r="C378" t="s">
        <v>7640</v>
      </c>
      <c r="D378" t="s">
        <v>1598</v>
      </c>
      <c r="E378">
        <v>154634249</v>
      </c>
      <c r="F378" t="s">
        <v>3275</v>
      </c>
      <c r="G378" t="str">
        <f t="shared" si="5"/>
        <v>2025em1100464</v>
      </c>
      <c r="H378" t="s">
        <v>8023</v>
      </c>
      <c r="I378" t="s">
        <v>3276</v>
      </c>
      <c r="K378" t="s">
        <v>7642</v>
      </c>
      <c r="M378" t="s">
        <v>7643</v>
      </c>
      <c r="N378" t="s">
        <v>3476</v>
      </c>
      <c r="P378">
        <v>40</v>
      </c>
      <c r="Q378">
        <v>16</v>
      </c>
    </row>
    <row r="379" spans="1:17" x14ac:dyDescent="0.3">
      <c r="A379">
        <v>1494812</v>
      </c>
      <c r="B379" t="s">
        <v>1597</v>
      </c>
      <c r="C379" t="s">
        <v>7640</v>
      </c>
      <c r="D379" t="s">
        <v>1598</v>
      </c>
      <c r="E379">
        <v>154634256</v>
      </c>
      <c r="F379" t="s">
        <v>2480</v>
      </c>
      <c r="G379" t="str">
        <f t="shared" si="5"/>
        <v>2025em1100238</v>
      </c>
      <c r="H379" t="s">
        <v>8024</v>
      </c>
      <c r="I379" t="s">
        <v>2481</v>
      </c>
      <c r="K379" t="s">
        <v>7642</v>
      </c>
      <c r="M379" t="s">
        <v>7643</v>
      </c>
      <c r="N379" t="s">
        <v>3476</v>
      </c>
      <c r="P379">
        <v>40</v>
      </c>
      <c r="Q379">
        <v>19</v>
      </c>
    </row>
    <row r="380" spans="1:17" x14ac:dyDescent="0.3">
      <c r="A380">
        <v>1494812</v>
      </c>
      <c r="B380" t="s">
        <v>1597</v>
      </c>
      <c r="C380" t="s">
        <v>7640</v>
      </c>
      <c r="D380" t="s">
        <v>1598</v>
      </c>
      <c r="E380">
        <v>154634471</v>
      </c>
      <c r="F380" t="s">
        <v>1996</v>
      </c>
      <c r="G380" t="str">
        <f t="shared" si="5"/>
        <v>2025em1100101</v>
      </c>
      <c r="H380" t="s">
        <v>8025</v>
      </c>
      <c r="I380" t="s">
        <v>1997</v>
      </c>
      <c r="K380" t="s">
        <v>7642</v>
      </c>
      <c r="M380" t="s">
        <v>7643</v>
      </c>
      <c r="N380" t="s">
        <v>3476</v>
      </c>
      <c r="P380">
        <v>40</v>
      </c>
      <c r="Q380">
        <v>18</v>
      </c>
    </row>
    <row r="381" spans="1:17" x14ac:dyDescent="0.3">
      <c r="A381">
        <v>1494812</v>
      </c>
      <c r="B381" t="s">
        <v>1597</v>
      </c>
      <c r="C381" t="s">
        <v>7640</v>
      </c>
      <c r="D381" t="s">
        <v>1598</v>
      </c>
      <c r="E381">
        <v>154634538</v>
      </c>
      <c r="F381" t="s">
        <v>1827</v>
      </c>
      <c r="G381" t="str">
        <f t="shared" si="5"/>
        <v>2025em1100062</v>
      </c>
      <c r="H381" t="s">
        <v>8026</v>
      </c>
      <c r="I381" t="s">
        <v>1828</v>
      </c>
      <c r="K381" t="s">
        <v>7642</v>
      </c>
      <c r="M381" t="s">
        <v>7643</v>
      </c>
      <c r="N381" t="s">
        <v>3476</v>
      </c>
      <c r="P381">
        <v>40</v>
      </c>
      <c r="Q381">
        <v>30</v>
      </c>
    </row>
    <row r="382" spans="1:17" x14ac:dyDescent="0.3">
      <c r="A382">
        <v>1494812</v>
      </c>
      <c r="B382" t="s">
        <v>1597</v>
      </c>
      <c r="C382" t="s">
        <v>7640</v>
      </c>
      <c r="D382" t="s">
        <v>1598</v>
      </c>
      <c r="E382">
        <v>154634565</v>
      </c>
      <c r="F382" t="s">
        <v>3416</v>
      </c>
      <c r="G382" t="str">
        <f t="shared" si="5"/>
        <v>2025em1100498</v>
      </c>
      <c r="H382" t="s">
        <v>8027</v>
      </c>
      <c r="I382" t="s">
        <v>3417</v>
      </c>
      <c r="K382" t="s">
        <v>7642</v>
      </c>
      <c r="M382" t="s">
        <v>7643</v>
      </c>
      <c r="N382" t="s">
        <v>3476</v>
      </c>
      <c r="P382">
        <v>40</v>
      </c>
      <c r="Q382">
        <v>28</v>
      </c>
    </row>
    <row r="383" spans="1:17" x14ac:dyDescent="0.3">
      <c r="A383">
        <v>1494812</v>
      </c>
      <c r="B383" t="s">
        <v>1597</v>
      </c>
      <c r="C383" t="s">
        <v>7640</v>
      </c>
      <c r="D383" t="s">
        <v>1598</v>
      </c>
      <c r="E383">
        <v>154634709</v>
      </c>
      <c r="F383" t="s">
        <v>1937</v>
      </c>
      <c r="G383" t="str">
        <f t="shared" si="5"/>
        <v>2025em1100088</v>
      </c>
      <c r="H383" t="s">
        <v>8028</v>
      </c>
      <c r="I383" t="s">
        <v>1938</v>
      </c>
      <c r="K383" t="s">
        <v>7642</v>
      </c>
      <c r="M383" t="s">
        <v>7643</v>
      </c>
      <c r="N383" t="s">
        <v>3476</v>
      </c>
      <c r="P383">
        <v>40</v>
      </c>
      <c r="Q383">
        <v>21</v>
      </c>
    </row>
    <row r="384" spans="1:17" x14ac:dyDescent="0.3">
      <c r="A384">
        <v>1494812</v>
      </c>
      <c r="B384" t="s">
        <v>1597</v>
      </c>
      <c r="C384" t="s">
        <v>7640</v>
      </c>
      <c r="D384" t="s">
        <v>1598</v>
      </c>
      <c r="E384">
        <v>154634991</v>
      </c>
      <c r="F384" t="s">
        <v>2324</v>
      </c>
      <c r="G384" t="str">
        <f t="shared" si="5"/>
        <v>2025em1100190</v>
      </c>
      <c r="H384" t="s">
        <v>8029</v>
      </c>
      <c r="I384" t="s">
        <v>2325</v>
      </c>
      <c r="K384" t="s">
        <v>7642</v>
      </c>
      <c r="M384" t="s">
        <v>7643</v>
      </c>
      <c r="N384" t="s">
        <v>3476</v>
      </c>
      <c r="P384">
        <v>40</v>
      </c>
      <c r="Q384">
        <v>25</v>
      </c>
    </row>
    <row r="385" spans="1:17" x14ac:dyDescent="0.3">
      <c r="A385">
        <v>1494812</v>
      </c>
      <c r="B385" t="s">
        <v>1597</v>
      </c>
      <c r="C385" t="s">
        <v>7640</v>
      </c>
      <c r="D385" t="s">
        <v>1598</v>
      </c>
      <c r="E385">
        <v>154635091</v>
      </c>
      <c r="F385" t="s">
        <v>3223</v>
      </c>
      <c r="G385" t="str">
        <f t="shared" si="5"/>
        <v>2025em1100442</v>
      </c>
      <c r="H385" t="s">
        <v>8030</v>
      </c>
      <c r="I385" t="s">
        <v>3224</v>
      </c>
      <c r="K385" t="s">
        <v>7642</v>
      </c>
      <c r="M385" t="s">
        <v>7643</v>
      </c>
      <c r="N385" t="s">
        <v>3476</v>
      </c>
      <c r="P385">
        <v>40</v>
      </c>
      <c r="Q385">
        <v>22</v>
      </c>
    </row>
    <row r="386" spans="1:17" x14ac:dyDescent="0.3">
      <c r="A386">
        <v>1494812</v>
      </c>
      <c r="B386" t="s">
        <v>1597</v>
      </c>
      <c r="C386" t="s">
        <v>7640</v>
      </c>
      <c r="D386" t="s">
        <v>1598</v>
      </c>
      <c r="E386">
        <v>154635111</v>
      </c>
      <c r="F386" t="s">
        <v>1928</v>
      </c>
      <c r="G386" t="str">
        <f t="shared" si="5"/>
        <v>2025em1100087</v>
      </c>
      <c r="H386" t="s">
        <v>8031</v>
      </c>
      <c r="I386" t="s">
        <v>1929</v>
      </c>
      <c r="K386" t="s">
        <v>7642</v>
      </c>
      <c r="M386" t="s">
        <v>7643</v>
      </c>
      <c r="N386" t="s">
        <v>3476</v>
      </c>
      <c r="P386">
        <v>40</v>
      </c>
      <c r="Q386">
        <v>10</v>
      </c>
    </row>
    <row r="387" spans="1:17" x14ac:dyDescent="0.3">
      <c r="A387">
        <v>1494812</v>
      </c>
      <c r="B387" t="s">
        <v>1597</v>
      </c>
      <c r="C387" t="s">
        <v>7640</v>
      </c>
      <c r="D387" t="s">
        <v>1598</v>
      </c>
      <c r="E387">
        <v>154635118</v>
      </c>
      <c r="F387" t="s">
        <v>1617</v>
      </c>
      <c r="G387" t="str">
        <f t="shared" ref="G387:G450" si="6">LEFT(F387,13)</f>
        <v>2025em1100007</v>
      </c>
      <c r="H387" t="s">
        <v>8032</v>
      </c>
      <c r="I387" t="s">
        <v>1618</v>
      </c>
      <c r="K387" t="s">
        <v>7642</v>
      </c>
      <c r="M387" t="s">
        <v>7643</v>
      </c>
      <c r="N387" t="s">
        <v>3476</v>
      </c>
      <c r="P387">
        <v>40</v>
      </c>
      <c r="Q387">
        <v>28</v>
      </c>
    </row>
    <row r="388" spans="1:17" x14ac:dyDescent="0.3">
      <c r="A388">
        <v>1494812</v>
      </c>
      <c r="B388" t="s">
        <v>1597</v>
      </c>
      <c r="C388" t="s">
        <v>7640</v>
      </c>
      <c r="D388" t="s">
        <v>1598</v>
      </c>
      <c r="E388">
        <v>154635130</v>
      </c>
      <c r="F388" t="s">
        <v>3293</v>
      </c>
      <c r="G388" t="str">
        <f t="shared" si="6"/>
        <v>2025em1100469</v>
      </c>
      <c r="H388" t="s">
        <v>8033</v>
      </c>
      <c r="I388" t="s">
        <v>3294</v>
      </c>
      <c r="K388" t="s">
        <v>7642</v>
      </c>
      <c r="M388" t="s">
        <v>7643</v>
      </c>
      <c r="N388" t="s">
        <v>3476</v>
      </c>
      <c r="P388">
        <v>40</v>
      </c>
      <c r="Q388">
        <v>23</v>
      </c>
    </row>
    <row r="389" spans="1:17" x14ac:dyDescent="0.3">
      <c r="A389">
        <v>1494812</v>
      </c>
      <c r="B389" t="s">
        <v>1597</v>
      </c>
      <c r="C389" t="s">
        <v>7640</v>
      </c>
      <c r="D389" t="s">
        <v>1598</v>
      </c>
      <c r="E389">
        <v>154635134</v>
      </c>
      <c r="F389" t="s">
        <v>1897</v>
      </c>
      <c r="G389" t="str">
        <f t="shared" si="6"/>
        <v>2025em1100080</v>
      </c>
      <c r="H389" t="s">
        <v>8034</v>
      </c>
      <c r="I389" t="s">
        <v>1898</v>
      </c>
      <c r="K389" t="s">
        <v>7642</v>
      </c>
      <c r="M389" t="s">
        <v>7643</v>
      </c>
      <c r="N389" t="s">
        <v>3476</v>
      </c>
      <c r="P389">
        <v>40</v>
      </c>
      <c r="Q389">
        <v>20</v>
      </c>
    </row>
    <row r="390" spans="1:17" x14ac:dyDescent="0.3">
      <c r="A390">
        <v>1494812</v>
      </c>
      <c r="B390" t="s">
        <v>1597</v>
      </c>
      <c r="C390" t="s">
        <v>7640</v>
      </c>
      <c r="D390" t="s">
        <v>1598</v>
      </c>
      <c r="E390">
        <v>154635142</v>
      </c>
      <c r="F390" t="s">
        <v>2944</v>
      </c>
      <c r="G390" t="str">
        <f t="shared" si="6"/>
        <v>2025em1100353</v>
      </c>
      <c r="H390" t="s">
        <v>8035</v>
      </c>
      <c r="I390" t="s">
        <v>2945</v>
      </c>
      <c r="K390" t="s">
        <v>7642</v>
      </c>
      <c r="M390" t="s">
        <v>7643</v>
      </c>
      <c r="N390" t="s">
        <v>3476</v>
      </c>
      <c r="P390">
        <v>40</v>
      </c>
      <c r="Q390">
        <v>32</v>
      </c>
    </row>
    <row r="391" spans="1:17" x14ac:dyDescent="0.3">
      <c r="A391">
        <v>1494812</v>
      </c>
      <c r="B391" t="s">
        <v>1597</v>
      </c>
      <c r="C391" t="s">
        <v>7640</v>
      </c>
      <c r="D391" t="s">
        <v>1598</v>
      </c>
      <c r="E391">
        <v>154635173</v>
      </c>
      <c r="F391" t="s">
        <v>3052</v>
      </c>
      <c r="G391" t="str">
        <f t="shared" si="6"/>
        <v>2025em1100384</v>
      </c>
      <c r="H391" t="s">
        <v>8036</v>
      </c>
      <c r="I391" t="s">
        <v>3053</v>
      </c>
      <c r="K391" t="s">
        <v>7642</v>
      </c>
      <c r="M391" t="s">
        <v>7643</v>
      </c>
      <c r="N391" t="s">
        <v>3476</v>
      </c>
      <c r="P391">
        <v>40</v>
      </c>
      <c r="Q391">
        <v>17</v>
      </c>
    </row>
    <row r="392" spans="1:17" x14ac:dyDescent="0.3">
      <c r="A392">
        <v>1494812</v>
      </c>
      <c r="B392" t="s">
        <v>1597</v>
      </c>
      <c r="C392" t="s">
        <v>7640</v>
      </c>
      <c r="D392" t="s">
        <v>1598</v>
      </c>
      <c r="E392">
        <v>154635175</v>
      </c>
      <c r="F392" t="s">
        <v>3078</v>
      </c>
      <c r="G392" t="str">
        <f t="shared" si="6"/>
        <v>2025em1100391</v>
      </c>
      <c r="H392" t="s">
        <v>8037</v>
      </c>
      <c r="I392" t="s">
        <v>3079</v>
      </c>
      <c r="K392" t="s">
        <v>7642</v>
      </c>
      <c r="M392" t="s">
        <v>7643</v>
      </c>
      <c r="N392" t="s">
        <v>3476</v>
      </c>
      <c r="P392">
        <v>40</v>
      </c>
      <c r="Q392">
        <v>22</v>
      </c>
    </row>
    <row r="393" spans="1:17" x14ac:dyDescent="0.3">
      <c r="A393">
        <v>1494812</v>
      </c>
      <c r="B393" t="s">
        <v>1597</v>
      </c>
      <c r="C393" t="s">
        <v>7640</v>
      </c>
      <c r="D393" t="s">
        <v>1598</v>
      </c>
      <c r="E393">
        <v>154635186</v>
      </c>
      <c r="F393" t="s">
        <v>2634</v>
      </c>
      <c r="G393" t="str">
        <f t="shared" si="6"/>
        <v>2025em1100269</v>
      </c>
      <c r="H393" t="s">
        <v>8038</v>
      </c>
      <c r="I393" t="s">
        <v>2635</v>
      </c>
      <c r="K393" t="s">
        <v>7642</v>
      </c>
      <c r="M393" t="s">
        <v>7643</v>
      </c>
      <c r="N393" t="s">
        <v>3476</v>
      </c>
      <c r="P393">
        <v>40</v>
      </c>
      <c r="Q393">
        <v>14</v>
      </c>
    </row>
    <row r="394" spans="1:17" x14ac:dyDescent="0.3">
      <c r="A394">
        <v>1494812</v>
      </c>
      <c r="B394" t="s">
        <v>1597</v>
      </c>
      <c r="C394" t="s">
        <v>7640</v>
      </c>
      <c r="D394" t="s">
        <v>1598</v>
      </c>
      <c r="E394">
        <v>154635202</v>
      </c>
      <c r="F394" t="s">
        <v>2345</v>
      </c>
      <c r="G394" t="str">
        <f t="shared" si="6"/>
        <v>2025em1100193</v>
      </c>
      <c r="H394" t="s">
        <v>8039</v>
      </c>
      <c r="I394" t="s">
        <v>2346</v>
      </c>
      <c r="K394" t="s">
        <v>7642</v>
      </c>
      <c r="M394" t="s">
        <v>7643</v>
      </c>
      <c r="N394" t="s">
        <v>3476</v>
      </c>
      <c r="P394">
        <v>40</v>
      </c>
      <c r="Q394">
        <v>31</v>
      </c>
    </row>
    <row r="395" spans="1:17" x14ac:dyDescent="0.3">
      <c r="A395">
        <v>1494812</v>
      </c>
      <c r="B395" t="s">
        <v>1597</v>
      </c>
      <c r="C395" t="s">
        <v>7640</v>
      </c>
      <c r="D395" t="s">
        <v>1598</v>
      </c>
      <c r="E395">
        <v>154635226</v>
      </c>
      <c r="F395" t="s">
        <v>2275</v>
      </c>
      <c r="G395" t="str">
        <f t="shared" si="6"/>
        <v>2025em1100179</v>
      </c>
      <c r="H395" t="s">
        <v>8040</v>
      </c>
      <c r="I395" t="s">
        <v>2276</v>
      </c>
      <c r="K395" t="s">
        <v>7642</v>
      </c>
      <c r="M395" t="s">
        <v>7643</v>
      </c>
      <c r="N395" t="s">
        <v>3476</v>
      </c>
      <c r="P395">
        <v>40</v>
      </c>
      <c r="Q395">
        <v>17</v>
      </c>
    </row>
    <row r="396" spans="1:17" x14ac:dyDescent="0.3">
      <c r="A396">
        <v>1494812</v>
      </c>
      <c r="B396" t="s">
        <v>1597</v>
      </c>
      <c r="C396" t="s">
        <v>7640</v>
      </c>
      <c r="D396" t="s">
        <v>1598</v>
      </c>
      <c r="E396">
        <v>154635227</v>
      </c>
      <c r="F396" t="s">
        <v>2155</v>
      </c>
      <c r="G396" t="str">
        <f t="shared" si="6"/>
        <v>2025em1100144</v>
      </c>
      <c r="H396" t="s">
        <v>8041</v>
      </c>
      <c r="I396" t="s">
        <v>2156</v>
      </c>
      <c r="K396" t="s">
        <v>7642</v>
      </c>
      <c r="M396" t="s">
        <v>7643</v>
      </c>
      <c r="N396" t="s">
        <v>3476</v>
      </c>
      <c r="P396">
        <v>40</v>
      </c>
      <c r="Q396">
        <v>24</v>
      </c>
    </row>
    <row r="397" spans="1:17" x14ac:dyDescent="0.3">
      <c r="A397">
        <v>1494812</v>
      </c>
      <c r="B397" t="s">
        <v>1597</v>
      </c>
      <c r="C397" t="s">
        <v>7640</v>
      </c>
      <c r="D397" t="s">
        <v>1598</v>
      </c>
      <c r="E397">
        <v>154635240</v>
      </c>
      <c r="F397" t="s">
        <v>2237</v>
      </c>
      <c r="G397" t="str">
        <f t="shared" si="6"/>
        <v>2025em1100162</v>
      </c>
      <c r="H397" t="s">
        <v>8042</v>
      </c>
      <c r="I397" t="s">
        <v>2238</v>
      </c>
      <c r="K397" t="s">
        <v>7642</v>
      </c>
      <c r="M397" t="s">
        <v>7643</v>
      </c>
      <c r="N397" t="s">
        <v>3476</v>
      </c>
      <c r="P397">
        <v>40</v>
      </c>
      <c r="Q397">
        <v>33</v>
      </c>
    </row>
    <row r="398" spans="1:17" x14ac:dyDescent="0.3">
      <c r="A398">
        <v>1494812</v>
      </c>
      <c r="B398" t="s">
        <v>1597</v>
      </c>
      <c r="C398" t="s">
        <v>7640</v>
      </c>
      <c r="D398" t="s">
        <v>1598</v>
      </c>
      <c r="E398">
        <v>154635283</v>
      </c>
      <c r="F398" t="s">
        <v>2605</v>
      </c>
      <c r="G398" t="str">
        <f t="shared" si="6"/>
        <v>2025em1100265</v>
      </c>
      <c r="H398" t="s">
        <v>8043</v>
      </c>
      <c r="I398" t="s">
        <v>2606</v>
      </c>
      <c r="K398" t="s">
        <v>7642</v>
      </c>
      <c r="M398" t="s">
        <v>7643</v>
      </c>
      <c r="N398" t="s">
        <v>3476</v>
      </c>
      <c r="P398">
        <v>40</v>
      </c>
      <c r="Q398">
        <v>25</v>
      </c>
    </row>
    <row r="399" spans="1:17" x14ac:dyDescent="0.3">
      <c r="A399">
        <v>1494812</v>
      </c>
      <c r="B399" t="s">
        <v>1597</v>
      </c>
      <c r="C399" t="s">
        <v>7640</v>
      </c>
      <c r="D399" t="s">
        <v>1598</v>
      </c>
      <c r="E399">
        <v>154635297</v>
      </c>
      <c r="F399" t="s">
        <v>2765</v>
      </c>
      <c r="G399" t="str">
        <f t="shared" si="6"/>
        <v>2025em1100301</v>
      </c>
      <c r="H399" t="s">
        <v>8044</v>
      </c>
      <c r="I399" t="s">
        <v>2766</v>
      </c>
      <c r="K399" t="s">
        <v>7642</v>
      </c>
      <c r="M399" t="s">
        <v>7643</v>
      </c>
      <c r="N399" t="s">
        <v>3476</v>
      </c>
      <c r="P399">
        <v>40</v>
      </c>
      <c r="Q399">
        <v>30</v>
      </c>
    </row>
    <row r="400" spans="1:17" x14ac:dyDescent="0.3">
      <c r="A400">
        <v>1494812</v>
      </c>
      <c r="B400" t="s">
        <v>1597</v>
      </c>
      <c r="C400" t="s">
        <v>7640</v>
      </c>
      <c r="D400" t="s">
        <v>1598</v>
      </c>
      <c r="E400">
        <v>154635301</v>
      </c>
      <c r="F400" t="s">
        <v>2417</v>
      </c>
      <c r="G400" t="str">
        <f t="shared" si="6"/>
        <v>2025em1100222</v>
      </c>
      <c r="H400" t="s">
        <v>8045</v>
      </c>
      <c r="I400" t="s">
        <v>2418</v>
      </c>
      <c r="K400" t="s">
        <v>7642</v>
      </c>
      <c r="M400" t="s">
        <v>7643</v>
      </c>
      <c r="N400" t="s">
        <v>3476</v>
      </c>
      <c r="P400">
        <v>40</v>
      </c>
      <c r="Q400">
        <v>23</v>
      </c>
    </row>
    <row r="401" spans="1:17" x14ac:dyDescent="0.3">
      <c r="A401">
        <v>1494812</v>
      </c>
      <c r="B401" t="s">
        <v>1597</v>
      </c>
      <c r="C401" t="s">
        <v>7640</v>
      </c>
      <c r="D401" t="s">
        <v>1598</v>
      </c>
      <c r="E401">
        <v>154635317</v>
      </c>
      <c r="F401" t="s">
        <v>1814</v>
      </c>
      <c r="G401" t="str">
        <f t="shared" si="6"/>
        <v>2025em1100059</v>
      </c>
      <c r="H401" t="s">
        <v>8046</v>
      </c>
      <c r="I401" t="s">
        <v>1815</v>
      </c>
      <c r="K401" t="s">
        <v>7642</v>
      </c>
      <c r="M401" t="s">
        <v>7643</v>
      </c>
      <c r="N401" t="s">
        <v>3476</v>
      </c>
      <c r="P401">
        <v>40</v>
      </c>
      <c r="Q401">
        <v>15.5</v>
      </c>
    </row>
    <row r="402" spans="1:17" x14ac:dyDescent="0.3">
      <c r="A402">
        <v>1494812</v>
      </c>
      <c r="B402" t="s">
        <v>1597</v>
      </c>
      <c r="C402" t="s">
        <v>7640</v>
      </c>
      <c r="D402" t="s">
        <v>1598</v>
      </c>
      <c r="E402">
        <v>154635374</v>
      </c>
      <c r="F402" t="s">
        <v>2021</v>
      </c>
      <c r="G402" t="str">
        <f t="shared" si="6"/>
        <v>2025em1100105</v>
      </c>
      <c r="H402" t="s">
        <v>8047</v>
      </c>
      <c r="I402" t="s">
        <v>2022</v>
      </c>
      <c r="K402" t="s">
        <v>7642</v>
      </c>
      <c r="M402" t="s">
        <v>7643</v>
      </c>
      <c r="N402" t="s">
        <v>3476</v>
      </c>
      <c r="P402">
        <v>40</v>
      </c>
      <c r="Q402">
        <v>18</v>
      </c>
    </row>
    <row r="403" spans="1:17" x14ac:dyDescent="0.3">
      <c r="A403">
        <v>1494812</v>
      </c>
      <c r="B403" t="s">
        <v>1597</v>
      </c>
      <c r="C403" t="s">
        <v>7640</v>
      </c>
      <c r="D403" t="s">
        <v>1598</v>
      </c>
      <c r="E403">
        <v>154635391</v>
      </c>
      <c r="F403" t="s">
        <v>2721</v>
      </c>
      <c r="G403" t="str">
        <f t="shared" si="6"/>
        <v>2025em1100289</v>
      </c>
      <c r="H403" t="s">
        <v>8048</v>
      </c>
      <c r="I403" t="s">
        <v>2722</v>
      </c>
      <c r="K403" t="s">
        <v>7642</v>
      </c>
      <c r="M403" t="s">
        <v>7643</v>
      </c>
      <c r="N403" t="s">
        <v>3476</v>
      </c>
      <c r="P403">
        <v>40</v>
      </c>
      <c r="Q403">
        <v>18</v>
      </c>
    </row>
    <row r="404" spans="1:17" x14ac:dyDescent="0.3">
      <c r="A404">
        <v>1494812</v>
      </c>
      <c r="B404" t="s">
        <v>1597</v>
      </c>
      <c r="C404" t="s">
        <v>7640</v>
      </c>
      <c r="D404" t="s">
        <v>1598</v>
      </c>
      <c r="E404">
        <v>154635481</v>
      </c>
      <c r="F404" t="s">
        <v>2116</v>
      </c>
      <c r="G404" t="str">
        <f t="shared" si="6"/>
        <v>2025em1100133</v>
      </c>
      <c r="H404" t="s">
        <v>8049</v>
      </c>
      <c r="I404" t="s">
        <v>2117</v>
      </c>
      <c r="K404" t="s">
        <v>7642</v>
      </c>
      <c r="M404" t="s">
        <v>7643</v>
      </c>
      <c r="N404" t="s">
        <v>3476</v>
      </c>
      <c r="P404">
        <v>40</v>
      </c>
      <c r="Q404">
        <v>31</v>
      </c>
    </row>
    <row r="405" spans="1:17" x14ac:dyDescent="0.3">
      <c r="A405">
        <v>1494812</v>
      </c>
      <c r="B405" t="s">
        <v>1597</v>
      </c>
      <c r="C405" t="s">
        <v>7640</v>
      </c>
      <c r="D405" t="s">
        <v>1598</v>
      </c>
      <c r="E405">
        <v>154635522</v>
      </c>
      <c r="F405" t="s">
        <v>2612</v>
      </c>
      <c r="G405" t="str">
        <f t="shared" si="6"/>
        <v>2025em1100266</v>
      </c>
      <c r="H405" t="s">
        <v>8050</v>
      </c>
      <c r="I405" t="s">
        <v>2613</v>
      </c>
      <c r="K405" t="s">
        <v>7642</v>
      </c>
      <c r="M405" t="s">
        <v>7643</v>
      </c>
      <c r="N405" t="s">
        <v>3476</v>
      </c>
      <c r="P405">
        <v>40</v>
      </c>
      <c r="Q405">
        <v>30</v>
      </c>
    </row>
    <row r="406" spans="1:17" x14ac:dyDescent="0.3">
      <c r="A406">
        <v>1494812</v>
      </c>
      <c r="B406" t="s">
        <v>1597</v>
      </c>
      <c r="C406" t="s">
        <v>7640</v>
      </c>
      <c r="D406" t="s">
        <v>1598</v>
      </c>
      <c r="E406">
        <v>154635546</v>
      </c>
      <c r="F406" t="s">
        <v>1851</v>
      </c>
      <c r="G406" t="str">
        <f t="shared" si="6"/>
        <v>2025em1100069</v>
      </c>
      <c r="H406" t="s">
        <v>8051</v>
      </c>
      <c r="I406" t="s">
        <v>1852</v>
      </c>
      <c r="K406" t="s">
        <v>7642</v>
      </c>
      <c r="M406" t="s">
        <v>7643</v>
      </c>
      <c r="N406" t="s">
        <v>3476</v>
      </c>
      <c r="P406">
        <v>40</v>
      </c>
      <c r="Q406">
        <v>25</v>
      </c>
    </row>
    <row r="407" spans="1:17" x14ac:dyDescent="0.3">
      <c r="A407">
        <v>1494812</v>
      </c>
      <c r="B407" t="s">
        <v>1597</v>
      </c>
      <c r="C407" t="s">
        <v>7640</v>
      </c>
      <c r="D407" t="s">
        <v>1598</v>
      </c>
      <c r="E407">
        <v>154635593</v>
      </c>
      <c r="F407" t="s">
        <v>2521</v>
      </c>
      <c r="G407" t="str">
        <f t="shared" si="6"/>
        <v>2025em1100250</v>
      </c>
      <c r="H407" t="s">
        <v>8052</v>
      </c>
      <c r="I407" t="s">
        <v>2522</v>
      </c>
      <c r="K407" t="s">
        <v>7642</v>
      </c>
      <c r="M407" t="s">
        <v>7643</v>
      </c>
      <c r="N407" t="s">
        <v>3476</v>
      </c>
      <c r="P407">
        <v>40</v>
      </c>
      <c r="Q407">
        <v>19</v>
      </c>
    </row>
    <row r="408" spans="1:17" x14ac:dyDescent="0.3">
      <c r="A408">
        <v>1494812</v>
      </c>
      <c r="B408" t="s">
        <v>1597</v>
      </c>
      <c r="C408" t="s">
        <v>7640</v>
      </c>
      <c r="D408" t="s">
        <v>1598</v>
      </c>
      <c r="E408">
        <v>154635627</v>
      </c>
      <c r="F408" t="s">
        <v>3141</v>
      </c>
      <c r="G408" t="str">
        <f t="shared" si="6"/>
        <v>2025em1100412</v>
      </c>
      <c r="H408" t="s">
        <v>8053</v>
      </c>
      <c r="I408" t="s">
        <v>3142</v>
      </c>
      <c r="K408" t="s">
        <v>7642</v>
      </c>
      <c r="M408" t="s">
        <v>7643</v>
      </c>
      <c r="N408" t="s">
        <v>3476</v>
      </c>
      <c r="P408">
        <v>40</v>
      </c>
      <c r="Q408">
        <v>26</v>
      </c>
    </row>
    <row r="409" spans="1:17" x14ac:dyDescent="0.3">
      <c r="A409">
        <v>1494812</v>
      </c>
      <c r="B409" t="s">
        <v>1597</v>
      </c>
      <c r="C409" t="s">
        <v>7640</v>
      </c>
      <c r="D409" t="s">
        <v>1598</v>
      </c>
      <c r="E409">
        <v>154635654</v>
      </c>
      <c r="F409" t="s">
        <v>2460</v>
      </c>
      <c r="G409" t="str">
        <f t="shared" si="6"/>
        <v>2025em1100234</v>
      </c>
      <c r="H409" t="s">
        <v>8054</v>
      </c>
      <c r="I409" t="s">
        <v>2461</v>
      </c>
      <c r="K409" t="s">
        <v>7642</v>
      </c>
      <c r="M409" t="s">
        <v>7643</v>
      </c>
      <c r="N409" t="s">
        <v>3476</v>
      </c>
      <c r="P409">
        <v>40</v>
      </c>
      <c r="Q409">
        <v>25</v>
      </c>
    </row>
    <row r="410" spans="1:17" x14ac:dyDescent="0.3">
      <c r="A410">
        <v>1494812</v>
      </c>
      <c r="B410" t="s">
        <v>1597</v>
      </c>
      <c r="C410" t="s">
        <v>7640</v>
      </c>
      <c r="D410" t="s">
        <v>1598</v>
      </c>
      <c r="E410">
        <v>154636876</v>
      </c>
      <c r="F410" t="s">
        <v>2069</v>
      </c>
      <c r="G410" t="str">
        <f t="shared" si="6"/>
        <v>2025em1100122</v>
      </c>
      <c r="H410" t="s">
        <v>8055</v>
      </c>
      <c r="I410" t="s">
        <v>2070</v>
      </c>
      <c r="K410" t="s">
        <v>7642</v>
      </c>
      <c r="M410" t="s">
        <v>7643</v>
      </c>
      <c r="N410" t="s">
        <v>3476</v>
      </c>
      <c r="P410">
        <v>40</v>
      </c>
      <c r="Q410">
        <v>23</v>
      </c>
    </row>
    <row r="411" spans="1:17" x14ac:dyDescent="0.3">
      <c r="A411">
        <v>1494812</v>
      </c>
      <c r="B411" t="s">
        <v>1597</v>
      </c>
      <c r="C411" t="s">
        <v>7640</v>
      </c>
      <c r="D411" t="s">
        <v>1598</v>
      </c>
      <c r="E411">
        <v>154637183</v>
      </c>
      <c r="F411" t="s">
        <v>2249</v>
      </c>
      <c r="G411" t="str">
        <f t="shared" si="6"/>
        <v>2025em1100165</v>
      </c>
      <c r="H411" t="s">
        <v>8056</v>
      </c>
      <c r="I411" t="s">
        <v>2250</v>
      </c>
      <c r="K411" t="s">
        <v>7642</v>
      </c>
      <c r="M411" t="s">
        <v>7643</v>
      </c>
      <c r="N411" t="s">
        <v>3476</v>
      </c>
      <c r="P411">
        <v>40</v>
      </c>
      <c r="Q411">
        <v>22</v>
      </c>
    </row>
    <row r="412" spans="1:17" x14ac:dyDescent="0.3">
      <c r="A412">
        <v>1494812</v>
      </c>
      <c r="B412" t="s">
        <v>1597</v>
      </c>
      <c r="C412" t="s">
        <v>7640</v>
      </c>
      <c r="D412" t="s">
        <v>1598</v>
      </c>
      <c r="E412">
        <v>154639774</v>
      </c>
      <c r="F412" t="s">
        <v>2973</v>
      </c>
      <c r="G412" t="str">
        <f t="shared" si="6"/>
        <v>2025em1100359</v>
      </c>
      <c r="H412" t="s">
        <v>8057</v>
      </c>
      <c r="I412" t="s">
        <v>2974</v>
      </c>
      <c r="K412" t="s">
        <v>7642</v>
      </c>
      <c r="M412" t="s">
        <v>7643</v>
      </c>
      <c r="N412" t="s">
        <v>3476</v>
      </c>
      <c r="P412">
        <v>40</v>
      </c>
      <c r="Q412">
        <v>26</v>
      </c>
    </row>
    <row r="413" spans="1:17" x14ac:dyDescent="0.3">
      <c r="A413">
        <v>1494813</v>
      </c>
      <c r="B413" t="s">
        <v>2111</v>
      </c>
      <c r="C413" t="s">
        <v>7640</v>
      </c>
      <c r="D413" t="s">
        <v>1598</v>
      </c>
      <c r="E413">
        <v>154629775</v>
      </c>
      <c r="F413" t="s">
        <v>2472</v>
      </c>
      <c r="G413" t="str">
        <f t="shared" si="6"/>
        <v>2025em1100236</v>
      </c>
      <c r="H413" t="s">
        <v>8058</v>
      </c>
      <c r="I413" t="s">
        <v>2473</v>
      </c>
      <c r="K413" t="s">
        <v>7642</v>
      </c>
      <c r="M413" t="s">
        <v>7643</v>
      </c>
      <c r="N413" t="s">
        <v>3476</v>
      </c>
      <c r="P413">
        <v>40</v>
      </c>
      <c r="Q413">
        <v>17</v>
      </c>
    </row>
    <row r="414" spans="1:17" x14ac:dyDescent="0.3">
      <c r="A414">
        <v>1494813</v>
      </c>
      <c r="B414" t="s">
        <v>2111</v>
      </c>
      <c r="C414" t="s">
        <v>7640</v>
      </c>
      <c r="D414" t="s">
        <v>1598</v>
      </c>
      <c r="E414">
        <v>154630662</v>
      </c>
      <c r="F414" t="s">
        <v>3229</v>
      </c>
      <c r="G414" t="str">
        <f t="shared" si="6"/>
        <v>2025em1100445</v>
      </c>
      <c r="H414" t="s">
        <v>8059</v>
      </c>
      <c r="I414" t="s">
        <v>3230</v>
      </c>
      <c r="K414" t="s">
        <v>7642</v>
      </c>
      <c r="M414" t="s">
        <v>7643</v>
      </c>
      <c r="N414" t="s">
        <v>3476</v>
      </c>
      <c r="P414">
        <v>40</v>
      </c>
      <c r="Q414">
        <v>22</v>
      </c>
    </row>
    <row r="415" spans="1:17" x14ac:dyDescent="0.3">
      <c r="A415">
        <v>1494813</v>
      </c>
      <c r="B415" t="s">
        <v>2111</v>
      </c>
      <c r="C415" t="s">
        <v>7640</v>
      </c>
      <c r="D415" t="s">
        <v>1598</v>
      </c>
      <c r="E415">
        <v>154631640</v>
      </c>
      <c r="F415" t="s">
        <v>3335</v>
      </c>
      <c r="G415" t="str">
        <f t="shared" si="6"/>
        <v>2025em1100478</v>
      </c>
      <c r="H415" t="s">
        <v>8060</v>
      </c>
      <c r="I415" t="s">
        <v>3336</v>
      </c>
      <c r="K415" t="s">
        <v>7642</v>
      </c>
      <c r="M415" t="s">
        <v>7643</v>
      </c>
      <c r="N415" t="s">
        <v>3476</v>
      </c>
      <c r="P415">
        <v>40</v>
      </c>
      <c r="Q415">
        <v>32</v>
      </c>
    </row>
    <row r="416" spans="1:17" x14ac:dyDescent="0.3">
      <c r="A416">
        <v>1494813</v>
      </c>
      <c r="B416" t="s">
        <v>2111</v>
      </c>
      <c r="C416" t="s">
        <v>7640</v>
      </c>
      <c r="D416" t="s">
        <v>1598</v>
      </c>
      <c r="E416">
        <v>154632275</v>
      </c>
      <c r="F416" t="s">
        <v>2625</v>
      </c>
      <c r="G416" t="str">
        <f t="shared" si="6"/>
        <v>2025em1100268</v>
      </c>
      <c r="H416" t="s">
        <v>8061</v>
      </c>
      <c r="I416" t="s">
        <v>2626</v>
      </c>
      <c r="K416" t="s">
        <v>7642</v>
      </c>
      <c r="M416" t="s">
        <v>7643</v>
      </c>
      <c r="N416" t="s">
        <v>3476</v>
      </c>
      <c r="P416">
        <v>40</v>
      </c>
      <c r="Q416">
        <v>15</v>
      </c>
    </row>
    <row r="417" spans="1:17" x14ac:dyDescent="0.3">
      <c r="A417">
        <v>1494813</v>
      </c>
      <c r="B417" t="s">
        <v>2111</v>
      </c>
      <c r="C417" t="s">
        <v>7640</v>
      </c>
      <c r="D417" t="s">
        <v>1598</v>
      </c>
      <c r="E417">
        <v>154633255</v>
      </c>
      <c r="F417" t="s">
        <v>2269</v>
      </c>
      <c r="G417" t="str">
        <f t="shared" si="6"/>
        <v>2025em1100173</v>
      </c>
      <c r="H417" t="s">
        <v>8062</v>
      </c>
      <c r="I417" t="s">
        <v>2270</v>
      </c>
      <c r="K417" t="s">
        <v>7642</v>
      </c>
      <c r="M417" t="s">
        <v>7643</v>
      </c>
      <c r="N417" t="s">
        <v>3476</v>
      </c>
      <c r="P417">
        <v>40</v>
      </c>
      <c r="Q417">
        <v>29</v>
      </c>
    </row>
    <row r="418" spans="1:17" x14ac:dyDescent="0.3">
      <c r="A418">
        <v>1494813</v>
      </c>
      <c r="B418" t="s">
        <v>2111</v>
      </c>
      <c r="C418" t="s">
        <v>7640</v>
      </c>
      <c r="D418" t="s">
        <v>1598</v>
      </c>
      <c r="E418">
        <v>154635504</v>
      </c>
      <c r="F418" t="s">
        <v>3244</v>
      </c>
      <c r="G418" t="str">
        <f t="shared" si="6"/>
        <v>2025em1100449</v>
      </c>
      <c r="H418" t="s">
        <v>8063</v>
      </c>
      <c r="I418" t="s">
        <v>3245</v>
      </c>
      <c r="K418" t="s">
        <v>7642</v>
      </c>
      <c r="M418" t="s">
        <v>7643</v>
      </c>
      <c r="N418" t="s">
        <v>3476</v>
      </c>
      <c r="P418">
        <v>40</v>
      </c>
      <c r="Q418">
        <v>8</v>
      </c>
    </row>
    <row r="419" spans="1:17" x14ac:dyDescent="0.3">
      <c r="A419">
        <v>1494813</v>
      </c>
      <c r="B419" t="s">
        <v>2111</v>
      </c>
      <c r="C419" t="s">
        <v>7640</v>
      </c>
      <c r="D419" t="s">
        <v>1598</v>
      </c>
      <c r="E419">
        <v>154635597</v>
      </c>
      <c r="F419" t="s">
        <v>2842</v>
      </c>
      <c r="G419" t="str">
        <f t="shared" si="6"/>
        <v>2025em1100330</v>
      </c>
      <c r="H419" t="s">
        <v>8064</v>
      </c>
      <c r="I419" t="s">
        <v>2843</v>
      </c>
      <c r="K419" t="s">
        <v>7642</v>
      </c>
      <c r="M419" t="s">
        <v>7643</v>
      </c>
      <c r="N419" t="s">
        <v>3476</v>
      </c>
      <c r="P419">
        <v>40</v>
      </c>
      <c r="Q419">
        <v>31</v>
      </c>
    </row>
    <row r="420" spans="1:17" x14ac:dyDescent="0.3">
      <c r="A420">
        <v>1494813</v>
      </c>
      <c r="B420" t="s">
        <v>2111</v>
      </c>
      <c r="C420" t="s">
        <v>7640</v>
      </c>
      <c r="D420" t="s">
        <v>1598</v>
      </c>
      <c r="E420">
        <v>154636893</v>
      </c>
      <c r="F420" t="s">
        <v>2105</v>
      </c>
      <c r="G420" t="str">
        <f t="shared" si="6"/>
        <v>2025em1100132</v>
      </c>
      <c r="H420" t="s">
        <v>8065</v>
      </c>
      <c r="I420" t="s">
        <v>2106</v>
      </c>
      <c r="K420" t="s">
        <v>7642</v>
      </c>
      <c r="M420" t="s">
        <v>7643</v>
      </c>
      <c r="N420" t="s">
        <v>3476</v>
      </c>
      <c r="P420">
        <v>40</v>
      </c>
      <c r="Q420">
        <v>25</v>
      </c>
    </row>
    <row r="421" spans="1:17" x14ac:dyDescent="0.3">
      <c r="A421">
        <v>1494844</v>
      </c>
      <c r="B421" t="s">
        <v>1605</v>
      </c>
      <c r="C421" t="s">
        <v>8066</v>
      </c>
      <c r="D421" t="s">
        <v>1606</v>
      </c>
      <c r="E421">
        <v>154641857</v>
      </c>
      <c r="F421" t="s">
        <v>3439</v>
      </c>
      <c r="G421" t="str">
        <f t="shared" si="6"/>
        <v>2025em1100504</v>
      </c>
      <c r="H421" t="s">
        <v>8067</v>
      </c>
      <c r="I421" t="s">
        <v>3440</v>
      </c>
      <c r="K421" t="s">
        <v>7642</v>
      </c>
      <c r="M421" t="s">
        <v>7643</v>
      </c>
      <c r="N421" t="s">
        <v>3476</v>
      </c>
      <c r="P421">
        <v>40</v>
      </c>
      <c r="Q421">
        <v>24</v>
      </c>
    </row>
    <row r="422" spans="1:17" x14ac:dyDescent="0.3">
      <c r="A422">
        <v>1494844</v>
      </c>
      <c r="B422" t="s">
        <v>1605</v>
      </c>
      <c r="C422" t="s">
        <v>8066</v>
      </c>
      <c r="D422" t="s">
        <v>1606</v>
      </c>
      <c r="E422">
        <v>154641859</v>
      </c>
      <c r="F422" t="s">
        <v>2149</v>
      </c>
      <c r="G422" t="str">
        <f t="shared" si="6"/>
        <v>2025em1100143</v>
      </c>
      <c r="H422" t="s">
        <v>8068</v>
      </c>
      <c r="I422" t="s">
        <v>2150</v>
      </c>
      <c r="K422" t="s">
        <v>7642</v>
      </c>
      <c r="M422" t="s">
        <v>7643</v>
      </c>
      <c r="N422" t="s">
        <v>3476</v>
      </c>
      <c r="P422">
        <v>40</v>
      </c>
      <c r="Q422">
        <v>33.5</v>
      </c>
    </row>
    <row r="423" spans="1:17" x14ac:dyDescent="0.3">
      <c r="A423">
        <v>1494844</v>
      </c>
      <c r="B423" t="s">
        <v>1605</v>
      </c>
      <c r="C423" t="s">
        <v>8066</v>
      </c>
      <c r="D423" t="s">
        <v>1606</v>
      </c>
      <c r="E423">
        <v>154641860</v>
      </c>
      <c r="F423" t="s">
        <v>2351</v>
      </c>
      <c r="G423" t="str">
        <f t="shared" si="6"/>
        <v>2025em1100194</v>
      </c>
      <c r="H423" t="s">
        <v>8069</v>
      </c>
      <c r="I423" t="s">
        <v>2352</v>
      </c>
      <c r="K423" t="s">
        <v>7642</v>
      </c>
      <c r="M423" t="s">
        <v>7643</v>
      </c>
      <c r="N423" t="s">
        <v>3476</v>
      </c>
      <c r="P423">
        <v>40</v>
      </c>
      <c r="Q423">
        <v>7.5</v>
      </c>
    </row>
    <row r="424" spans="1:17" x14ac:dyDescent="0.3">
      <c r="A424">
        <v>1494844</v>
      </c>
      <c r="B424" t="s">
        <v>1605</v>
      </c>
      <c r="C424" t="s">
        <v>8066</v>
      </c>
      <c r="D424" t="s">
        <v>1606</v>
      </c>
      <c r="E424">
        <v>154641861</v>
      </c>
      <c r="F424" t="s">
        <v>1648</v>
      </c>
      <c r="G424" t="str">
        <f t="shared" si="6"/>
        <v>2025em1100015</v>
      </c>
      <c r="H424" t="s">
        <v>8070</v>
      </c>
      <c r="I424" t="s">
        <v>1649</v>
      </c>
      <c r="K424" t="s">
        <v>7642</v>
      </c>
      <c r="M424" t="s">
        <v>7643</v>
      </c>
      <c r="N424" t="s">
        <v>3476</v>
      </c>
      <c r="P424">
        <v>40</v>
      </c>
      <c r="Q424">
        <v>13.5</v>
      </c>
    </row>
    <row r="425" spans="1:17" x14ac:dyDescent="0.3">
      <c r="A425">
        <v>1494844</v>
      </c>
      <c r="B425" t="s">
        <v>1605</v>
      </c>
      <c r="C425" t="s">
        <v>8066</v>
      </c>
      <c r="D425" t="s">
        <v>1606</v>
      </c>
      <c r="E425">
        <v>154641863</v>
      </c>
      <c r="F425" t="s">
        <v>2698</v>
      </c>
      <c r="G425" t="str">
        <f t="shared" si="6"/>
        <v>2025em1100286</v>
      </c>
      <c r="H425" t="s">
        <v>8071</v>
      </c>
      <c r="I425" t="s">
        <v>2699</v>
      </c>
      <c r="K425" t="s">
        <v>7642</v>
      </c>
      <c r="M425" t="s">
        <v>7643</v>
      </c>
      <c r="N425" t="s">
        <v>3476</v>
      </c>
      <c r="P425">
        <v>40</v>
      </c>
      <c r="Q425">
        <v>24.5</v>
      </c>
    </row>
    <row r="426" spans="1:17" x14ac:dyDescent="0.3">
      <c r="A426">
        <v>1494844</v>
      </c>
      <c r="B426" t="s">
        <v>1605</v>
      </c>
      <c r="C426" t="s">
        <v>8066</v>
      </c>
      <c r="D426" t="s">
        <v>1606</v>
      </c>
      <c r="E426">
        <v>154641864</v>
      </c>
      <c r="F426" t="s">
        <v>3363</v>
      </c>
      <c r="G426" t="str">
        <f t="shared" si="6"/>
        <v>2025em1100482</v>
      </c>
      <c r="H426" t="s">
        <v>8072</v>
      </c>
      <c r="I426" t="s">
        <v>3364</v>
      </c>
      <c r="K426" t="s">
        <v>7642</v>
      </c>
      <c r="M426" t="s">
        <v>7643</v>
      </c>
      <c r="N426" t="s">
        <v>3476</v>
      </c>
      <c r="P426">
        <v>40</v>
      </c>
      <c r="Q426">
        <v>8</v>
      </c>
    </row>
    <row r="427" spans="1:17" x14ac:dyDescent="0.3">
      <c r="A427">
        <v>1494844</v>
      </c>
      <c r="B427" t="s">
        <v>1605</v>
      </c>
      <c r="C427" t="s">
        <v>8066</v>
      </c>
      <c r="D427" t="s">
        <v>1606</v>
      </c>
      <c r="E427">
        <v>154641865</v>
      </c>
      <c r="F427" t="s">
        <v>1736</v>
      </c>
      <c r="G427" t="str">
        <f t="shared" si="6"/>
        <v>2025em1100045</v>
      </c>
      <c r="H427" t="s">
        <v>8073</v>
      </c>
      <c r="I427" t="s">
        <v>1737</v>
      </c>
      <c r="K427" t="s">
        <v>7642</v>
      </c>
      <c r="M427" t="s">
        <v>7643</v>
      </c>
      <c r="N427" t="s">
        <v>3476</v>
      </c>
      <c r="P427">
        <v>40</v>
      </c>
      <c r="Q427">
        <v>10</v>
      </c>
    </row>
    <row r="428" spans="1:17" x14ac:dyDescent="0.3">
      <c r="A428">
        <v>1494844</v>
      </c>
      <c r="B428" t="s">
        <v>1605</v>
      </c>
      <c r="C428" t="s">
        <v>8066</v>
      </c>
      <c r="D428" t="s">
        <v>1606</v>
      </c>
      <c r="E428">
        <v>154641866</v>
      </c>
      <c r="F428" t="s">
        <v>2088</v>
      </c>
      <c r="G428" t="str">
        <f t="shared" si="6"/>
        <v>2025em1100128</v>
      </c>
      <c r="H428" t="s">
        <v>8074</v>
      </c>
      <c r="I428" t="s">
        <v>2089</v>
      </c>
      <c r="K428" t="s">
        <v>7642</v>
      </c>
      <c r="M428" t="s">
        <v>7643</v>
      </c>
      <c r="N428" t="s">
        <v>3476</v>
      </c>
      <c r="P428">
        <v>40</v>
      </c>
      <c r="Q428">
        <v>14.5</v>
      </c>
    </row>
    <row r="429" spans="1:17" x14ac:dyDescent="0.3">
      <c r="A429">
        <v>1494844</v>
      </c>
      <c r="B429" t="s">
        <v>1605</v>
      </c>
      <c r="C429" t="s">
        <v>8066</v>
      </c>
      <c r="D429" t="s">
        <v>1606</v>
      </c>
      <c r="E429">
        <v>154642049</v>
      </c>
      <c r="F429" t="s">
        <v>3293</v>
      </c>
      <c r="G429" t="str">
        <f t="shared" si="6"/>
        <v>2025em1100469</v>
      </c>
      <c r="H429" t="s">
        <v>8075</v>
      </c>
      <c r="I429" t="s">
        <v>3294</v>
      </c>
      <c r="K429" t="s">
        <v>7642</v>
      </c>
      <c r="M429" t="s">
        <v>7643</v>
      </c>
      <c r="N429" t="s">
        <v>3476</v>
      </c>
      <c r="P429">
        <v>40</v>
      </c>
      <c r="Q429">
        <v>33</v>
      </c>
    </row>
    <row r="430" spans="1:17" x14ac:dyDescent="0.3">
      <c r="A430">
        <v>1494844</v>
      </c>
      <c r="B430" t="s">
        <v>1605</v>
      </c>
      <c r="C430" t="s">
        <v>8066</v>
      </c>
      <c r="D430" t="s">
        <v>1606</v>
      </c>
      <c r="E430">
        <v>154642050</v>
      </c>
      <c r="F430" t="s">
        <v>2849</v>
      </c>
      <c r="G430" t="str">
        <f t="shared" si="6"/>
        <v>2025em1100331</v>
      </c>
      <c r="H430" t="s">
        <v>8076</v>
      </c>
      <c r="I430" t="s">
        <v>2850</v>
      </c>
      <c r="K430" t="s">
        <v>7642</v>
      </c>
      <c r="M430" t="s">
        <v>7643</v>
      </c>
      <c r="N430" t="s">
        <v>3476</v>
      </c>
      <c r="P430">
        <v>40</v>
      </c>
      <c r="Q430">
        <v>31</v>
      </c>
    </row>
    <row r="431" spans="1:17" x14ac:dyDescent="0.3">
      <c r="A431">
        <v>1494844</v>
      </c>
      <c r="B431" t="s">
        <v>1605</v>
      </c>
      <c r="C431" t="s">
        <v>8066</v>
      </c>
      <c r="D431" t="s">
        <v>1606</v>
      </c>
      <c r="E431">
        <v>154642051</v>
      </c>
      <c r="F431" t="s">
        <v>2281</v>
      </c>
      <c r="G431" t="str">
        <f t="shared" si="6"/>
        <v>2025em1100180</v>
      </c>
      <c r="H431" t="s">
        <v>8077</v>
      </c>
      <c r="I431" t="s">
        <v>2282</v>
      </c>
      <c r="K431" t="s">
        <v>7642</v>
      </c>
      <c r="M431" t="s">
        <v>7643</v>
      </c>
      <c r="N431" t="s">
        <v>3476</v>
      </c>
      <c r="P431">
        <v>40</v>
      </c>
      <c r="Q431">
        <v>30.5</v>
      </c>
    </row>
    <row r="432" spans="1:17" x14ac:dyDescent="0.3">
      <c r="A432">
        <v>1494844</v>
      </c>
      <c r="B432" t="s">
        <v>1605</v>
      </c>
      <c r="C432" t="s">
        <v>8066</v>
      </c>
      <c r="D432" t="s">
        <v>1606</v>
      </c>
      <c r="E432">
        <v>154642052</v>
      </c>
      <c r="F432" t="s">
        <v>1701</v>
      </c>
      <c r="G432" t="str">
        <f t="shared" si="6"/>
        <v>2025em1100030</v>
      </c>
      <c r="H432" t="s">
        <v>8078</v>
      </c>
      <c r="I432" t="s">
        <v>1702</v>
      </c>
      <c r="K432" t="s">
        <v>7642</v>
      </c>
      <c r="M432" t="s">
        <v>7643</v>
      </c>
      <c r="N432" t="s">
        <v>3476</v>
      </c>
      <c r="P432">
        <v>40</v>
      </c>
      <c r="Q432">
        <v>14</v>
      </c>
    </row>
    <row r="433" spans="1:17" x14ac:dyDescent="0.3">
      <c r="A433">
        <v>1494844</v>
      </c>
      <c r="B433" t="s">
        <v>1605</v>
      </c>
      <c r="C433" t="s">
        <v>8066</v>
      </c>
      <c r="D433" t="s">
        <v>1606</v>
      </c>
      <c r="E433">
        <v>154642053</v>
      </c>
      <c r="F433" t="s">
        <v>2466</v>
      </c>
      <c r="G433" t="str">
        <f t="shared" si="6"/>
        <v>2025em1100235</v>
      </c>
      <c r="H433" t="s">
        <v>8079</v>
      </c>
      <c r="I433" t="s">
        <v>2467</v>
      </c>
      <c r="K433" t="s">
        <v>7642</v>
      </c>
      <c r="M433" t="s">
        <v>7643</v>
      </c>
      <c r="N433" t="s">
        <v>3476</v>
      </c>
      <c r="P433">
        <v>40</v>
      </c>
      <c r="Q433">
        <v>21.5</v>
      </c>
    </row>
    <row r="434" spans="1:17" x14ac:dyDescent="0.3">
      <c r="A434">
        <v>1494844</v>
      </c>
      <c r="B434" t="s">
        <v>1605</v>
      </c>
      <c r="C434" t="s">
        <v>8066</v>
      </c>
      <c r="D434" t="s">
        <v>1606</v>
      </c>
      <c r="E434">
        <v>154642054</v>
      </c>
      <c r="F434" t="s">
        <v>3407</v>
      </c>
      <c r="G434" t="str">
        <f t="shared" si="6"/>
        <v>2025em1100497</v>
      </c>
      <c r="H434" t="s">
        <v>8080</v>
      </c>
      <c r="I434" t="s">
        <v>3408</v>
      </c>
      <c r="K434" t="s">
        <v>7642</v>
      </c>
      <c r="M434" t="s">
        <v>7643</v>
      </c>
      <c r="N434" t="s">
        <v>3476</v>
      </c>
      <c r="P434">
        <v>40</v>
      </c>
      <c r="Q434">
        <v>26.5</v>
      </c>
    </row>
    <row r="435" spans="1:17" x14ac:dyDescent="0.3">
      <c r="A435">
        <v>1494844</v>
      </c>
      <c r="B435" t="s">
        <v>1605</v>
      </c>
      <c r="C435" t="s">
        <v>8066</v>
      </c>
      <c r="D435" t="s">
        <v>1606</v>
      </c>
      <c r="E435">
        <v>154642055</v>
      </c>
      <c r="F435" t="s">
        <v>1623</v>
      </c>
      <c r="G435" t="str">
        <f t="shared" si="6"/>
        <v>2025em1100009</v>
      </c>
      <c r="H435" t="s">
        <v>8081</v>
      </c>
      <c r="I435" t="s">
        <v>1624</v>
      </c>
      <c r="K435" t="s">
        <v>7642</v>
      </c>
      <c r="M435" t="s">
        <v>7643</v>
      </c>
      <c r="N435" t="s">
        <v>3476</v>
      </c>
      <c r="P435">
        <v>40</v>
      </c>
      <c r="Q435">
        <v>28</v>
      </c>
    </row>
    <row r="436" spans="1:17" x14ac:dyDescent="0.3">
      <c r="A436">
        <v>1494844</v>
      </c>
      <c r="B436" t="s">
        <v>1605</v>
      </c>
      <c r="C436" t="s">
        <v>8066</v>
      </c>
      <c r="D436" t="s">
        <v>1606</v>
      </c>
      <c r="E436">
        <v>154642056</v>
      </c>
      <c r="F436" t="s">
        <v>1906</v>
      </c>
      <c r="G436" t="str">
        <f t="shared" si="6"/>
        <v>2025em1100081</v>
      </c>
      <c r="H436" t="s">
        <v>8082</v>
      </c>
      <c r="I436" t="s">
        <v>1907</v>
      </c>
      <c r="K436" t="s">
        <v>7642</v>
      </c>
      <c r="M436" t="s">
        <v>7643</v>
      </c>
      <c r="N436" t="s">
        <v>3476</v>
      </c>
      <c r="P436">
        <v>40</v>
      </c>
      <c r="Q436">
        <v>15.5</v>
      </c>
    </row>
    <row r="437" spans="1:17" x14ac:dyDescent="0.3">
      <c r="A437">
        <v>1494844</v>
      </c>
      <c r="B437" t="s">
        <v>1605</v>
      </c>
      <c r="C437" t="s">
        <v>8066</v>
      </c>
      <c r="D437" t="s">
        <v>1606</v>
      </c>
      <c r="E437">
        <v>154642057</v>
      </c>
      <c r="F437" t="s">
        <v>2372</v>
      </c>
      <c r="G437" t="str">
        <f t="shared" si="6"/>
        <v>2025em1100198</v>
      </c>
      <c r="H437" t="s">
        <v>8083</v>
      </c>
      <c r="I437" t="s">
        <v>2373</v>
      </c>
      <c r="K437" t="s">
        <v>7642</v>
      </c>
      <c r="M437" t="s">
        <v>7643</v>
      </c>
      <c r="N437" t="s">
        <v>3476</v>
      </c>
      <c r="P437">
        <v>40</v>
      </c>
      <c r="Q437">
        <v>27.5</v>
      </c>
    </row>
    <row r="438" spans="1:17" x14ac:dyDescent="0.3">
      <c r="A438">
        <v>1494844</v>
      </c>
      <c r="B438" t="s">
        <v>1605</v>
      </c>
      <c r="C438" t="s">
        <v>8066</v>
      </c>
      <c r="D438" t="s">
        <v>1606</v>
      </c>
      <c r="E438">
        <v>154642058</v>
      </c>
      <c r="F438" t="s">
        <v>2867</v>
      </c>
      <c r="G438" t="str">
        <f t="shared" si="6"/>
        <v>2025em1100334</v>
      </c>
      <c r="H438" t="s">
        <v>8084</v>
      </c>
      <c r="I438" t="s">
        <v>2868</v>
      </c>
      <c r="K438" t="s">
        <v>7642</v>
      </c>
      <c r="M438" t="s">
        <v>7643</v>
      </c>
      <c r="N438" t="s">
        <v>3476</v>
      </c>
      <c r="P438">
        <v>40</v>
      </c>
      <c r="Q438">
        <v>34</v>
      </c>
    </row>
    <row r="439" spans="1:17" x14ac:dyDescent="0.3">
      <c r="A439">
        <v>1494844</v>
      </c>
      <c r="B439" t="s">
        <v>1605</v>
      </c>
      <c r="C439" t="s">
        <v>8066</v>
      </c>
      <c r="D439" t="s">
        <v>1606</v>
      </c>
      <c r="E439">
        <v>154642059</v>
      </c>
      <c r="F439" t="s">
        <v>3019</v>
      </c>
      <c r="G439" t="str">
        <f t="shared" si="6"/>
        <v>2025em1100374</v>
      </c>
      <c r="H439" t="s">
        <v>8085</v>
      </c>
      <c r="I439" t="s">
        <v>3020</v>
      </c>
      <c r="K439" t="s">
        <v>7642</v>
      </c>
      <c r="M439" t="s">
        <v>7643</v>
      </c>
      <c r="N439" t="s">
        <v>3476</v>
      </c>
      <c r="P439">
        <v>40</v>
      </c>
      <c r="Q439">
        <v>18</v>
      </c>
    </row>
    <row r="440" spans="1:17" x14ac:dyDescent="0.3">
      <c r="A440">
        <v>1494844</v>
      </c>
      <c r="B440" t="s">
        <v>1605</v>
      </c>
      <c r="C440" t="s">
        <v>8066</v>
      </c>
      <c r="D440" t="s">
        <v>1606</v>
      </c>
      <c r="E440">
        <v>154642060</v>
      </c>
      <c r="F440" t="s">
        <v>2686</v>
      </c>
      <c r="G440" t="str">
        <f t="shared" si="6"/>
        <v>2025em1100283</v>
      </c>
      <c r="H440" t="s">
        <v>8086</v>
      </c>
      <c r="I440" t="s">
        <v>2687</v>
      </c>
      <c r="K440" t="s">
        <v>7642</v>
      </c>
      <c r="M440" t="s">
        <v>7643</v>
      </c>
      <c r="N440" t="s">
        <v>3476</v>
      </c>
      <c r="P440">
        <v>40</v>
      </c>
      <c r="Q440">
        <v>32</v>
      </c>
    </row>
    <row r="441" spans="1:17" x14ac:dyDescent="0.3">
      <c r="A441">
        <v>1494844</v>
      </c>
      <c r="B441" t="s">
        <v>1605</v>
      </c>
      <c r="C441" t="s">
        <v>8066</v>
      </c>
      <c r="D441" t="s">
        <v>1606</v>
      </c>
      <c r="E441">
        <v>154642061</v>
      </c>
      <c r="F441" t="s">
        <v>2249</v>
      </c>
      <c r="G441" t="str">
        <f t="shared" si="6"/>
        <v>2025em1100165</v>
      </c>
      <c r="H441" t="s">
        <v>8087</v>
      </c>
      <c r="I441" t="s">
        <v>2250</v>
      </c>
      <c r="K441" t="s">
        <v>7642</v>
      </c>
      <c r="M441" t="s">
        <v>7643</v>
      </c>
      <c r="N441" t="s">
        <v>3476</v>
      </c>
      <c r="P441">
        <v>40</v>
      </c>
      <c r="Q441">
        <v>28</v>
      </c>
    </row>
    <row r="442" spans="1:17" x14ac:dyDescent="0.3">
      <c r="A442">
        <v>1494844</v>
      </c>
      <c r="B442" t="s">
        <v>1605</v>
      </c>
      <c r="C442" t="s">
        <v>8066</v>
      </c>
      <c r="D442" t="s">
        <v>1606</v>
      </c>
      <c r="E442">
        <v>154642062</v>
      </c>
      <c r="F442" t="s">
        <v>1976</v>
      </c>
      <c r="G442" t="str">
        <f t="shared" si="6"/>
        <v>2025em1100098</v>
      </c>
      <c r="H442" t="s">
        <v>8088</v>
      </c>
      <c r="I442" t="s">
        <v>1977</v>
      </c>
      <c r="K442" t="s">
        <v>7642</v>
      </c>
      <c r="M442" t="s">
        <v>7643</v>
      </c>
      <c r="N442" t="s">
        <v>3476</v>
      </c>
      <c r="P442">
        <v>40</v>
      </c>
      <c r="Q442">
        <v>8.5</v>
      </c>
    </row>
    <row r="443" spans="1:17" x14ac:dyDescent="0.3">
      <c r="A443">
        <v>1494844</v>
      </c>
      <c r="B443" t="s">
        <v>1605</v>
      </c>
      <c r="C443" t="s">
        <v>8066</v>
      </c>
      <c r="D443" t="s">
        <v>1606</v>
      </c>
      <c r="E443">
        <v>154642063</v>
      </c>
      <c r="F443" t="s">
        <v>1722</v>
      </c>
      <c r="G443" t="str">
        <f t="shared" si="6"/>
        <v>2025em1100040</v>
      </c>
      <c r="H443" t="s">
        <v>8089</v>
      </c>
      <c r="I443" t="s">
        <v>1723</v>
      </c>
      <c r="K443" t="s">
        <v>7642</v>
      </c>
      <c r="M443" t="s">
        <v>7643</v>
      </c>
      <c r="N443" t="s">
        <v>3476</v>
      </c>
      <c r="P443">
        <v>40</v>
      </c>
      <c r="Q443">
        <v>30.5</v>
      </c>
    </row>
    <row r="444" spans="1:17" x14ac:dyDescent="0.3">
      <c r="A444">
        <v>1494844</v>
      </c>
      <c r="B444" t="s">
        <v>1605</v>
      </c>
      <c r="C444" t="s">
        <v>8066</v>
      </c>
      <c r="D444" t="s">
        <v>1606</v>
      </c>
      <c r="E444">
        <v>154642064</v>
      </c>
      <c r="F444" t="s">
        <v>1897</v>
      </c>
      <c r="G444" t="str">
        <f t="shared" si="6"/>
        <v>2025em1100080</v>
      </c>
      <c r="H444" t="s">
        <v>8090</v>
      </c>
      <c r="I444" t="s">
        <v>1898</v>
      </c>
      <c r="K444" t="s">
        <v>7642</v>
      </c>
      <c r="M444" t="s">
        <v>7643</v>
      </c>
      <c r="N444" t="s">
        <v>3476</v>
      </c>
      <c r="P444">
        <v>40</v>
      </c>
      <c r="Q444">
        <v>19</v>
      </c>
    </row>
    <row r="445" spans="1:17" x14ac:dyDescent="0.3">
      <c r="A445">
        <v>1494844</v>
      </c>
      <c r="B445" t="s">
        <v>1605</v>
      </c>
      <c r="C445" t="s">
        <v>8066</v>
      </c>
      <c r="D445" t="s">
        <v>1606</v>
      </c>
      <c r="E445">
        <v>154642065</v>
      </c>
      <c r="F445" t="s">
        <v>2679</v>
      </c>
      <c r="G445" t="str">
        <f t="shared" si="6"/>
        <v>2025em1100282</v>
      </c>
      <c r="H445" t="s">
        <v>8091</v>
      </c>
      <c r="I445" t="s">
        <v>2680</v>
      </c>
      <c r="K445" t="s">
        <v>7642</v>
      </c>
      <c r="M445" t="s">
        <v>7643</v>
      </c>
      <c r="N445" t="s">
        <v>3476</v>
      </c>
      <c r="P445">
        <v>40</v>
      </c>
      <c r="Q445">
        <v>20</v>
      </c>
    </row>
    <row r="446" spans="1:17" x14ac:dyDescent="0.3">
      <c r="A446">
        <v>1494844</v>
      </c>
      <c r="B446" t="s">
        <v>1605</v>
      </c>
      <c r="C446" t="s">
        <v>8066</v>
      </c>
      <c r="D446" t="s">
        <v>1606</v>
      </c>
      <c r="E446">
        <v>154642066</v>
      </c>
      <c r="F446" t="s">
        <v>3174</v>
      </c>
      <c r="G446" t="str">
        <f t="shared" si="6"/>
        <v>2025em1100421</v>
      </c>
      <c r="H446" t="s">
        <v>8092</v>
      </c>
      <c r="I446" t="s">
        <v>3175</v>
      </c>
      <c r="K446" t="s">
        <v>7642</v>
      </c>
      <c r="M446" t="s">
        <v>7643</v>
      </c>
      <c r="N446" t="s">
        <v>3476</v>
      </c>
      <c r="P446">
        <v>40</v>
      </c>
      <c r="Q446">
        <v>10</v>
      </c>
    </row>
    <row r="447" spans="1:17" x14ac:dyDescent="0.3">
      <c r="A447">
        <v>1494844</v>
      </c>
      <c r="B447" t="s">
        <v>1605</v>
      </c>
      <c r="C447" t="s">
        <v>8066</v>
      </c>
      <c r="D447" t="s">
        <v>1606</v>
      </c>
      <c r="E447">
        <v>154642067</v>
      </c>
      <c r="F447" t="s">
        <v>1694</v>
      </c>
      <c r="G447" t="str">
        <f t="shared" si="6"/>
        <v>2025em1100029</v>
      </c>
      <c r="H447" t="s">
        <v>8093</v>
      </c>
      <c r="I447" t="s">
        <v>1695</v>
      </c>
      <c r="K447" t="s">
        <v>7642</v>
      </c>
      <c r="M447" t="s">
        <v>7643</v>
      </c>
      <c r="N447" t="s">
        <v>3476</v>
      </c>
      <c r="P447">
        <v>40</v>
      </c>
      <c r="Q447">
        <v>29</v>
      </c>
    </row>
    <row r="448" spans="1:17" x14ac:dyDescent="0.3">
      <c r="A448">
        <v>1494844</v>
      </c>
      <c r="B448" t="s">
        <v>1605</v>
      </c>
      <c r="C448" t="s">
        <v>8066</v>
      </c>
      <c r="D448" t="s">
        <v>1606</v>
      </c>
      <c r="E448">
        <v>154642068</v>
      </c>
      <c r="F448" t="s">
        <v>2906</v>
      </c>
      <c r="G448" t="str">
        <f t="shared" si="6"/>
        <v>2025em1100339</v>
      </c>
      <c r="H448" t="s">
        <v>8094</v>
      </c>
      <c r="I448" t="s">
        <v>2907</v>
      </c>
      <c r="K448" t="s">
        <v>7642</v>
      </c>
      <c r="M448" t="s">
        <v>7643</v>
      </c>
      <c r="N448" t="s">
        <v>3476</v>
      </c>
      <c r="P448">
        <v>40</v>
      </c>
      <c r="Q448">
        <v>35</v>
      </c>
    </row>
    <row r="449" spans="1:17" x14ac:dyDescent="0.3">
      <c r="A449">
        <v>1494844</v>
      </c>
      <c r="B449" t="s">
        <v>1605</v>
      </c>
      <c r="C449" t="s">
        <v>8066</v>
      </c>
      <c r="D449" t="s">
        <v>1606</v>
      </c>
      <c r="E449">
        <v>154642069</v>
      </c>
      <c r="F449" t="s">
        <v>2155</v>
      </c>
      <c r="G449" t="str">
        <f t="shared" si="6"/>
        <v>2025em1100144</v>
      </c>
      <c r="H449" t="s">
        <v>8095</v>
      </c>
      <c r="I449" t="s">
        <v>2156</v>
      </c>
      <c r="K449" t="s">
        <v>7642</v>
      </c>
      <c r="M449" t="s">
        <v>7643</v>
      </c>
      <c r="N449" t="s">
        <v>3476</v>
      </c>
      <c r="P449">
        <v>40</v>
      </c>
      <c r="Q449">
        <v>7</v>
      </c>
    </row>
    <row r="450" spans="1:17" x14ac:dyDescent="0.3">
      <c r="A450">
        <v>1494844</v>
      </c>
      <c r="B450" t="s">
        <v>1605</v>
      </c>
      <c r="C450" t="s">
        <v>8066</v>
      </c>
      <c r="D450" t="s">
        <v>1606</v>
      </c>
      <c r="E450">
        <v>154642070</v>
      </c>
      <c r="F450" t="s">
        <v>2882</v>
      </c>
      <c r="G450" t="str">
        <f t="shared" si="6"/>
        <v>2025em1100336</v>
      </c>
      <c r="H450" t="s">
        <v>8096</v>
      </c>
      <c r="I450" t="s">
        <v>2883</v>
      </c>
      <c r="K450" t="s">
        <v>7642</v>
      </c>
      <c r="M450" t="s">
        <v>7643</v>
      </c>
      <c r="N450" t="s">
        <v>3476</v>
      </c>
      <c r="P450">
        <v>40</v>
      </c>
      <c r="Q450">
        <v>21.5</v>
      </c>
    </row>
    <row r="451" spans="1:17" x14ac:dyDescent="0.3">
      <c r="A451">
        <v>1494844</v>
      </c>
      <c r="B451" t="s">
        <v>1605</v>
      </c>
      <c r="C451" t="s">
        <v>8066</v>
      </c>
      <c r="D451" t="s">
        <v>1606</v>
      </c>
      <c r="E451">
        <v>154642071</v>
      </c>
      <c r="F451" t="s">
        <v>2201</v>
      </c>
      <c r="G451" t="str">
        <f t="shared" ref="G451:G514" si="7">LEFT(F451,13)</f>
        <v>2025em1100155</v>
      </c>
      <c r="H451" t="s">
        <v>8097</v>
      </c>
      <c r="I451" t="s">
        <v>2202</v>
      </c>
      <c r="K451" t="s">
        <v>7642</v>
      </c>
      <c r="M451" t="s">
        <v>7643</v>
      </c>
      <c r="N451" t="s">
        <v>3476</v>
      </c>
      <c r="P451">
        <v>40</v>
      </c>
      <c r="Q451">
        <v>20.5</v>
      </c>
    </row>
    <row r="452" spans="1:17" x14ac:dyDescent="0.3">
      <c r="A452">
        <v>1494844</v>
      </c>
      <c r="B452" t="s">
        <v>1605</v>
      </c>
      <c r="C452" t="s">
        <v>8066</v>
      </c>
      <c r="D452" t="s">
        <v>1606</v>
      </c>
      <c r="E452">
        <v>154642073</v>
      </c>
      <c r="F452" t="s">
        <v>2657</v>
      </c>
      <c r="G452" t="str">
        <f t="shared" si="7"/>
        <v>2025em1100277</v>
      </c>
      <c r="H452" t="s">
        <v>8098</v>
      </c>
      <c r="I452" t="s">
        <v>2658</v>
      </c>
      <c r="K452" t="s">
        <v>7642</v>
      </c>
      <c r="M452" t="s">
        <v>7643</v>
      </c>
      <c r="N452" t="s">
        <v>3476</v>
      </c>
      <c r="P452">
        <v>40</v>
      </c>
      <c r="Q452">
        <v>18.5</v>
      </c>
    </row>
    <row r="453" spans="1:17" x14ac:dyDescent="0.3">
      <c r="A453">
        <v>1494844</v>
      </c>
      <c r="B453" t="s">
        <v>1605</v>
      </c>
      <c r="C453" t="s">
        <v>8066</v>
      </c>
      <c r="D453" t="s">
        <v>1606</v>
      </c>
      <c r="E453">
        <v>154642074</v>
      </c>
      <c r="F453" t="s">
        <v>3195</v>
      </c>
      <c r="G453" t="str">
        <f t="shared" si="7"/>
        <v>2025em1100431</v>
      </c>
      <c r="H453" t="s">
        <v>8099</v>
      </c>
      <c r="I453" t="s">
        <v>3196</v>
      </c>
      <c r="K453" t="s">
        <v>7642</v>
      </c>
      <c r="M453" t="s">
        <v>7643</v>
      </c>
      <c r="N453" t="s">
        <v>3476</v>
      </c>
      <c r="P453">
        <v>40</v>
      </c>
      <c r="Q453">
        <v>4</v>
      </c>
    </row>
    <row r="454" spans="1:17" x14ac:dyDescent="0.3">
      <c r="A454">
        <v>1494844</v>
      </c>
      <c r="B454" t="s">
        <v>1605</v>
      </c>
      <c r="C454" t="s">
        <v>8066</v>
      </c>
      <c r="D454" t="s">
        <v>1606</v>
      </c>
      <c r="E454">
        <v>154642076</v>
      </c>
      <c r="F454" t="s">
        <v>3315</v>
      </c>
      <c r="G454" t="str">
        <f t="shared" si="7"/>
        <v>2025em1100475</v>
      </c>
      <c r="H454" t="s">
        <v>8100</v>
      </c>
      <c r="I454" t="s">
        <v>3316</v>
      </c>
      <c r="K454" t="s">
        <v>7642</v>
      </c>
      <c r="M454" t="s">
        <v>7643</v>
      </c>
      <c r="N454" t="s">
        <v>3476</v>
      </c>
      <c r="P454">
        <v>40</v>
      </c>
      <c r="Q454">
        <v>34</v>
      </c>
    </row>
    <row r="455" spans="1:17" x14ac:dyDescent="0.3">
      <c r="A455">
        <v>1494844</v>
      </c>
      <c r="B455" t="s">
        <v>1605</v>
      </c>
      <c r="C455" t="s">
        <v>8066</v>
      </c>
      <c r="D455" t="s">
        <v>1606</v>
      </c>
      <c r="E455">
        <v>154642077</v>
      </c>
      <c r="F455" t="s">
        <v>2021</v>
      </c>
      <c r="G455" t="str">
        <f t="shared" si="7"/>
        <v>2025em1100105</v>
      </c>
      <c r="H455" t="s">
        <v>8101</v>
      </c>
      <c r="I455" t="s">
        <v>2022</v>
      </c>
      <c r="K455" t="s">
        <v>7642</v>
      </c>
      <c r="M455" t="s">
        <v>7643</v>
      </c>
      <c r="N455" t="s">
        <v>3476</v>
      </c>
      <c r="P455">
        <v>40</v>
      </c>
      <c r="Q455">
        <v>20</v>
      </c>
    </row>
    <row r="456" spans="1:17" x14ac:dyDescent="0.3">
      <c r="A456">
        <v>1494844</v>
      </c>
      <c r="B456" t="s">
        <v>1605</v>
      </c>
      <c r="C456" t="s">
        <v>8066</v>
      </c>
      <c r="D456" t="s">
        <v>1606</v>
      </c>
      <c r="E456">
        <v>154642078</v>
      </c>
      <c r="F456" t="s">
        <v>2445</v>
      </c>
      <c r="G456" t="str">
        <f t="shared" si="7"/>
        <v>2025em1100231</v>
      </c>
      <c r="H456" t="s">
        <v>8102</v>
      </c>
      <c r="I456" t="s">
        <v>2446</v>
      </c>
      <c r="K456" t="s">
        <v>7642</v>
      </c>
      <c r="M456" t="s">
        <v>7643</v>
      </c>
      <c r="N456" t="s">
        <v>3476</v>
      </c>
      <c r="P456">
        <v>40</v>
      </c>
      <c r="Q456">
        <v>10.5</v>
      </c>
    </row>
    <row r="457" spans="1:17" x14ac:dyDescent="0.3">
      <c r="A457">
        <v>1494844</v>
      </c>
      <c r="B457" t="s">
        <v>1605</v>
      </c>
      <c r="C457" t="s">
        <v>8066</v>
      </c>
      <c r="D457" t="s">
        <v>1606</v>
      </c>
      <c r="E457">
        <v>154642079</v>
      </c>
      <c r="F457" t="s">
        <v>2814</v>
      </c>
      <c r="G457" t="str">
        <f t="shared" si="7"/>
        <v>2025em1100318</v>
      </c>
      <c r="H457" t="s">
        <v>8103</v>
      </c>
      <c r="I457" t="s">
        <v>2815</v>
      </c>
      <c r="K457" t="s">
        <v>7642</v>
      </c>
      <c r="M457" t="s">
        <v>7643</v>
      </c>
      <c r="N457" t="s">
        <v>3476</v>
      </c>
      <c r="P457">
        <v>40</v>
      </c>
      <c r="Q457">
        <v>27</v>
      </c>
    </row>
    <row r="458" spans="1:17" x14ac:dyDescent="0.3">
      <c r="A458">
        <v>1494844</v>
      </c>
      <c r="B458" t="s">
        <v>1605</v>
      </c>
      <c r="C458" t="s">
        <v>8066</v>
      </c>
      <c r="D458" t="s">
        <v>1606</v>
      </c>
      <c r="E458">
        <v>154642080</v>
      </c>
      <c r="F458" t="s">
        <v>2727</v>
      </c>
      <c r="G458" t="str">
        <f t="shared" si="7"/>
        <v>2025em1100291</v>
      </c>
      <c r="H458" t="s">
        <v>8104</v>
      </c>
      <c r="I458" t="s">
        <v>2728</v>
      </c>
      <c r="K458" t="s">
        <v>7642</v>
      </c>
      <c r="M458" t="s">
        <v>7643</v>
      </c>
      <c r="N458" t="s">
        <v>3476</v>
      </c>
      <c r="P458">
        <v>40</v>
      </c>
      <c r="Q458">
        <v>10</v>
      </c>
    </row>
    <row r="459" spans="1:17" x14ac:dyDescent="0.3">
      <c r="A459">
        <v>1494844</v>
      </c>
      <c r="B459" t="s">
        <v>1605</v>
      </c>
      <c r="C459" t="s">
        <v>8066</v>
      </c>
      <c r="D459" t="s">
        <v>1606</v>
      </c>
      <c r="E459">
        <v>154642081</v>
      </c>
      <c r="F459" t="s">
        <v>3372</v>
      </c>
      <c r="G459" t="str">
        <f t="shared" si="7"/>
        <v>2025em1100485</v>
      </c>
      <c r="H459" t="s">
        <v>8105</v>
      </c>
      <c r="I459" t="s">
        <v>3373</v>
      </c>
      <c r="K459" t="s">
        <v>7642</v>
      </c>
      <c r="M459" t="s">
        <v>7643</v>
      </c>
      <c r="N459" t="s">
        <v>3476</v>
      </c>
      <c r="P459">
        <v>40</v>
      </c>
      <c r="Q459">
        <v>12.5</v>
      </c>
    </row>
    <row r="460" spans="1:17" x14ac:dyDescent="0.3">
      <c r="A460">
        <v>1494844</v>
      </c>
      <c r="B460" t="s">
        <v>1605</v>
      </c>
      <c r="C460" t="s">
        <v>8066</v>
      </c>
      <c r="D460" t="s">
        <v>1606</v>
      </c>
      <c r="E460">
        <v>154642082</v>
      </c>
      <c r="F460" t="s">
        <v>1766</v>
      </c>
      <c r="G460" t="str">
        <f t="shared" si="7"/>
        <v>2025em1100049</v>
      </c>
      <c r="H460" t="s">
        <v>8106</v>
      </c>
      <c r="I460" t="s">
        <v>1767</v>
      </c>
      <c r="K460" t="s">
        <v>7642</v>
      </c>
      <c r="M460" t="s">
        <v>7643</v>
      </c>
      <c r="N460" t="s">
        <v>3476</v>
      </c>
      <c r="P460">
        <v>40</v>
      </c>
      <c r="Q460">
        <v>32.5</v>
      </c>
    </row>
    <row r="461" spans="1:17" x14ac:dyDescent="0.3">
      <c r="A461">
        <v>1494844</v>
      </c>
      <c r="B461" t="s">
        <v>1605</v>
      </c>
      <c r="C461" t="s">
        <v>8066</v>
      </c>
      <c r="D461" t="s">
        <v>1606</v>
      </c>
      <c r="E461">
        <v>154642083</v>
      </c>
      <c r="F461" t="s">
        <v>2807</v>
      </c>
      <c r="G461" t="str">
        <f t="shared" si="7"/>
        <v>2025em1100313</v>
      </c>
      <c r="H461" t="s">
        <v>8107</v>
      </c>
      <c r="I461" t="s">
        <v>2808</v>
      </c>
      <c r="K461" t="s">
        <v>7642</v>
      </c>
      <c r="M461" t="s">
        <v>7643</v>
      </c>
      <c r="N461" t="s">
        <v>3476</v>
      </c>
      <c r="P461">
        <v>40</v>
      </c>
      <c r="Q461">
        <v>23</v>
      </c>
    </row>
    <row r="462" spans="1:17" x14ac:dyDescent="0.3">
      <c r="A462">
        <v>1494844</v>
      </c>
      <c r="B462" t="s">
        <v>1605</v>
      </c>
      <c r="C462" t="s">
        <v>8066</v>
      </c>
      <c r="D462" t="s">
        <v>1606</v>
      </c>
      <c r="E462">
        <v>154642084</v>
      </c>
      <c r="F462" t="s">
        <v>3013</v>
      </c>
      <c r="G462" t="str">
        <f t="shared" si="7"/>
        <v>2025em1100372</v>
      </c>
      <c r="H462" t="s">
        <v>8108</v>
      </c>
      <c r="I462" t="s">
        <v>3014</v>
      </c>
      <c r="K462" t="s">
        <v>7642</v>
      </c>
      <c r="M462" t="s">
        <v>7643</v>
      </c>
      <c r="N462" t="s">
        <v>3476</v>
      </c>
      <c r="P462">
        <v>40</v>
      </c>
      <c r="Q462">
        <v>20.5</v>
      </c>
    </row>
    <row r="463" spans="1:17" x14ac:dyDescent="0.3">
      <c r="A463">
        <v>1494844</v>
      </c>
      <c r="B463" t="s">
        <v>1605</v>
      </c>
      <c r="C463" t="s">
        <v>8066</v>
      </c>
      <c r="D463" t="s">
        <v>1606</v>
      </c>
      <c r="E463">
        <v>154642085</v>
      </c>
      <c r="F463" t="s">
        <v>3302</v>
      </c>
      <c r="G463" t="str">
        <f t="shared" si="7"/>
        <v>2025em1100471</v>
      </c>
      <c r="H463" t="s">
        <v>8109</v>
      </c>
      <c r="I463" t="s">
        <v>3303</v>
      </c>
      <c r="K463" t="s">
        <v>7642</v>
      </c>
      <c r="M463" t="s">
        <v>7643</v>
      </c>
      <c r="N463" t="s">
        <v>3476</v>
      </c>
      <c r="P463">
        <v>40</v>
      </c>
      <c r="Q463">
        <v>19.5</v>
      </c>
    </row>
    <row r="464" spans="1:17" x14ac:dyDescent="0.3">
      <c r="A464">
        <v>1494844</v>
      </c>
      <c r="B464" t="s">
        <v>1605</v>
      </c>
      <c r="C464" t="s">
        <v>8066</v>
      </c>
      <c r="D464" t="s">
        <v>1606</v>
      </c>
      <c r="E464">
        <v>154642086</v>
      </c>
      <c r="F464" t="s">
        <v>3078</v>
      </c>
      <c r="G464" t="str">
        <f t="shared" si="7"/>
        <v>2025em1100391</v>
      </c>
      <c r="H464" t="s">
        <v>8110</v>
      </c>
      <c r="I464" t="s">
        <v>3079</v>
      </c>
      <c r="K464" t="s">
        <v>7642</v>
      </c>
      <c r="M464" t="s">
        <v>7643</v>
      </c>
      <c r="N464" t="s">
        <v>3476</v>
      </c>
      <c r="P464">
        <v>40</v>
      </c>
      <c r="Q464">
        <v>10</v>
      </c>
    </row>
    <row r="465" spans="1:17" x14ac:dyDescent="0.3">
      <c r="A465">
        <v>1494844</v>
      </c>
      <c r="B465" t="s">
        <v>1605</v>
      </c>
      <c r="C465" t="s">
        <v>8066</v>
      </c>
      <c r="D465" t="s">
        <v>1606</v>
      </c>
      <c r="E465">
        <v>154642087</v>
      </c>
      <c r="F465" t="s">
        <v>3141</v>
      </c>
      <c r="G465" t="str">
        <f t="shared" si="7"/>
        <v>2025em1100412</v>
      </c>
      <c r="H465" t="s">
        <v>8111</v>
      </c>
      <c r="I465" t="s">
        <v>3142</v>
      </c>
      <c r="K465" t="s">
        <v>7642</v>
      </c>
      <c r="M465" t="s">
        <v>7643</v>
      </c>
      <c r="N465" t="s">
        <v>3476</v>
      </c>
      <c r="P465">
        <v>40</v>
      </c>
      <c r="Q465">
        <v>12.5</v>
      </c>
    </row>
    <row r="466" spans="1:17" x14ac:dyDescent="0.3">
      <c r="A466">
        <v>1494844</v>
      </c>
      <c r="B466" t="s">
        <v>1605</v>
      </c>
      <c r="C466" t="s">
        <v>8066</v>
      </c>
      <c r="D466" t="s">
        <v>1606</v>
      </c>
      <c r="E466">
        <v>154642088</v>
      </c>
      <c r="F466" t="s">
        <v>1808</v>
      </c>
      <c r="G466" t="str">
        <f t="shared" si="7"/>
        <v>2025em1100058</v>
      </c>
      <c r="H466" t="s">
        <v>8112</v>
      </c>
      <c r="I466" t="s">
        <v>1809</v>
      </c>
      <c r="K466" t="s">
        <v>7642</v>
      </c>
      <c r="M466" t="s">
        <v>7643</v>
      </c>
      <c r="N466" t="s">
        <v>3476</v>
      </c>
      <c r="P466">
        <v>40</v>
      </c>
      <c r="Q466">
        <v>22</v>
      </c>
    </row>
    <row r="467" spans="1:17" x14ac:dyDescent="0.3">
      <c r="A467">
        <v>1494844</v>
      </c>
      <c r="B467" t="s">
        <v>1605</v>
      </c>
      <c r="C467" t="s">
        <v>8066</v>
      </c>
      <c r="D467" t="s">
        <v>1606</v>
      </c>
      <c r="E467">
        <v>154642089</v>
      </c>
      <c r="F467" t="s">
        <v>3386</v>
      </c>
      <c r="G467" t="str">
        <f t="shared" si="7"/>
        <v>2025em1100490</v>
      </c>
      <c r="H467" t="s">
        <v>8113</v>
      </c>
      <c r="I467" t="s">
        <v>3387</v>
      </c>
      <c r="K467" t="s">
        <v>7642</v>
      </c>
      <c r="M467" t="s">
        <v>7643</v>
      </c>
      <c r="N467" t="s">
        <v>3476</v>
      </c>
      <c r="P467">
        <v>40</v>
      </c>
      <c r="Q467">
        <v>32.5</v>
      </c>
    </row>
    <row r="468" spans="1:17" x14ac:dyDescent="0.3">
      <c r="A468">
        <v>1494844</v>
      </c>
      <c r="B468" t="s">
        <v>1605</v>
      </c>
      <c r="C468" t="s">
        <v>8066</v>
      </c>
      <c r="D468" t="s">
        <v>1606</v>
      </c>
      <c r="E468">
        <v>154642090</v>
      </c>
      <c r="F468" t="s">
        <v>1773</v>
      </c>
      <c r="G468" t="str">
        <f t="shared" si="7"/>
        <v>2025em1100050</v>
      </c>
      <c r="H468" t="s">
        <v>8114</v>
      </c>
      <c r="I468" t="s">
        <v>1774</v>
      </c>
      <c r="K468" t="s">
        <v>7642</v>
      </c>
      <c r="M468" t="s">
        <v>7643</v>
      </c>
      <c r="N468" t="s">
        <v>3476</v>
      </c>
      <c r="P468">
        <v>40</v>
      </c>
      <c r="Q468">
        <v>31.5</v>
      </c>
    </row>
    <row r="469" spans="1:17" x14ac:dyDescent="0.3">
      <c r="A469">
        <v>1494844</v>
      </c>
      <c r="B469" t="s">
        <v>1605</v>
      </c>
      <c r="C469" t="s">
        <v>8066</v>
      </c>
      <c r="D469" t="s">
        <v>1606</v>
      </c>
      <c r="E469">
        <v>154642091</v>
      </c>
      <c r="F469" t="s">
        <v>3040</v>
      </c>
      <c r="G469" t="str">
        <f t="shared" si="7"/>
        <v>2025em1100381</v>
      </c>
      <c r="H469" t="s">
        <v>8115</v>
      </c>
      <c r="I469" t="s">
        <v>3041</v>
      </c>
      <c r="K469" t="s">
        <v>7642</v>
      </c>
      <c r="M469" t="s">
        <v>7643</v>
      </c>
      <c r="N469" t="s">
        <v>3476</v>
      </c>
      <c r="P469">
        <v>40</v>
      </c>
      <c r="Q469">
        <v>28.5</v>
      </c>
    </row>
    <row r="470" spans="1:17" x14ac:dyDescent="0.3">
      <c r="A470">
        <v>1494844</v>
      </c>
      <c r="B470" t="s">
        <v>1605</v>
      </c>
      <c r="C470" t="s">
        <v>8066</v>
      </c>
      <c r="D470" t="s">
        <v>1606</v>
      </c>
      <c r="E470">
        <v>154642092</v>
      </c>
      <c r="F470" t="s">
        <v>2169</v>
      </c>
      <c r="G470" t="str">
        <f t="shared" si="7"/>
        <v>2025em1100147</v>
      </c>
      <c r="H470" t="s">
        <v>8116</v>
      </c>
      <c r="I470" t="s">
        <v>2170</v>
      </c>
      <c r="K470" t="s">
        <v>7642</v>
      </c>
      <c r="M470" t="s">
        <v>7643</v>
      </c>
      <c r="N470" t="s">
        <v>3476</v>
      </c>
      <c r="P470">
        <v>40</v>
      </c>
      <c r="Q470">
        <v>31</v>
      </c>
    </row>
    <row r="471" spans="1:17" x14ac:dyDescent="0.3">
      <c r="A471">
        <v>1494844</v>
      </c>
      <c r="B471" t="s">
        <v>1605</v>
      </c>
      <c r="C471" t="s">
        <v>8066</v>
      </c>
      <c r="D471" t="s">
        <v>1606</v>
      </c>
      <c r="E471">
        <v>154642093</v>
      </c>
      <c r="F471" t="s">
        <v>2493</v>
      </c>
      <c r="G471" t="str">
        <f t="shared" si="7"/>
        <v>2025em1100241</v>
      </c>
      <c r="H471" t="s">
        <v>8117</v>
      </c>
      <c r="I471" t="s">
        <v>2494</v>
      </c>
      <c r="K471" t="s">
        <v>7642</v>
      </c>
      <c r="M471" t="s">
        <v>7643</v>
      </c>
      <c r="N471" t="s">
        <v>3476</v>
      </c>
      <c r="P471">
        <v>40</v>
      </c>
      <c r="Q471">
        <v>14</v>
      </c>
    </row>
    <row r="472" spans="1:17" x14ac:dyDescent="0.3">
      <c r="A472">
        <v>1494844</v>
      </c>
      <c r="B472" t="s">
        <v>1605</v>
      </c>
      <c r="C472" t="s">
        <v>8066</v>
      </c>
      <c r="D472" t="s">
        <v>1606</v>
      </c>
      <c r="E472">
        <v>154642094</v>
      </c>
      <c r="F472" t="s">
        <v>1839</v>
      </c>
      <c r="G472" t="str">
        <f t="shared" si="7"/>
        <v>2025em1100065</v>
      </c>
      <c r="H472" t="s">
        <v>8118</v>
      </c>
      <c r="I472" t="s">
        <v>1840</v>
      </c>
      <c r="K472" t="s">
        <v>7642</v>
      </c>
      <c r="M472" t="s">
        <v>7643</v>
      </c>
      <c r="N472" t="s">
        <v>3476</v>
      </c>
      <c r="P472">
        <v>40</v>
      </c>
      <c r="Q472">
        <v>14.5</v>
      </c>
    </row>
    <row r="473" spans="1:17" x14ac:dyDescent="0.3">
      <c r="A473">
        <v>1494844</v>
      </c>
      <c r="B473" t="s">
        <v>1605</v>
      </c>
      <c r="C473" t="s">
        <v>8066</v>
      </c>
      <c r="D473" t="s">
        <v>1606</v>
      </c>
      <c r="E473">
        <v>154642095</v>
      </c>
      <c r="F473" t="s">
        <v>2833</v>
      </c>
      <c r="G473" t="str">
        <f t="shared" si="7"/>
        <v>2025em1100329</v>
      </c>
      <c r="H473" t="s">
        <v>8119</v>
      </c>
      <c r="I473" t="s">
        <v>2834</v>
      </c>
      <c r="K473" t="s">
        <v>7642</v>
      </c>
      <c r="M473" t="s">
        <v>7643</v>
      </c>
      <c r="N473" t="s">
        <v>3476</v>
      </c>
      <c r="P473">
        <v>40</v>
      </c>
      <c r="Q473">
        <v>10</v>
      </c>
    </row>
    <row r="474" spans="1:17" x14ac:dyDescent="0.3">
      <c r="A474">
        <v>1494844</v>
      </c>
      <c r="B474" t="s">
        <v>1605</v>
      </c>
      <c r="C474" t="s">
        <v>8066</v>
      </c>
      <c r="D474" t="s">
        <v>1606</v>
      </c>
      <c r="E474">
        <v>154642097</v>
      </c>
      <c r="F474" t="s">
        <v>3342</v>
      </c>
      <c r="G474" t="str">
        <f t="shared" si="7"/>
        <v>2025em1100479</v>
      </c>
      <c r="H474" t="s">
        <v>8120</v>
      </c>
      <c r="I474" t="s">
        <v>3343</v>
      </c>
      <c r="K474" t="s">
        <v>7642</v>
      </c>
      <c r="M474" t="s">
        <v>7643</v>
      </c>
      <c r="N474" t="s">
        <v>3476</v>
      </c>
      <c r="P474">
        <v>40</v>
      </c>
      <c r="Q474">
        <v>15.5</v>
      </c>
    </row>
    <row r="475" spans="1:17" x14ac:dyDescent="0.3">
      <c r="A475">
        <v>1494844</v>
      </c>
      <c r="B475" t="s">
        <v>1605</v>
      </c>
      <c r="C475" t="s">
        <v>8066</v>
      </c>
      <c r="D475" t="s">
        <v>1606</v>
      </c>
      <c r="E475">
        <v>154642098</v>
      </c>
      <c r="F475" t="s">
        <v>1793</v>
      </c>
      <c r="G475" t="str">
        <f t="shared" si="7"/>
        <v>2025em1100054</v>
      </c>
      <c r="H475" t="s">
        <v>8121</v>
      </c>
      <c r="I475" t="s">
        <v>1794</v>
      </c>
      <c r="K475" t="s">
        <v>7642</v>
      </c>
      <c r="M475" t="s">
        <v>7643</v>
      </c>
      <c r="N475" t="s">
        <v>3476</v>
      </c>
      <c r="P475">
        <v>40</v>
      </c>
      <c r="Q475">
        <v>9</v>
      </c>
    </row>
    <row r="476" spans="1:17" x14ac:dyDescent="0.3">
      <c r="A476">
        <v>1494844</v>
      </c>
      <c r="B476" t="s">
        <v>1605</v>
      </c>
      <c r="C476" t="s">
        <v>8066</v>
      </c>
      <c r="D476" t="s">
        <v>1606</v>
      </c>
      <c r="E476">
        <v>154642099</v>
      </c>
      <c r="F476" t="s">
        <v>1661</v>
      </c>
      <c r="G476" t="str">
        <f t="shared" si="7"/>
        <v>2025em1100017</v>
      </c>
      <c r="H476" t="s">
        <v>8122</v>
      </c>
      <c r="I476" t="s">
        <v>1662</v>
      </c>
      <c r="K476" t="s">
        <v>7642</v>
      </c>
      <c r="M476" t="s">
        <v>7643</v>
      </c>
      <c r="N476" t="s">
        <v>3476</v>
      </c>
      <c r="P476">
        <v>40</v>
      </c>
      <c r="Q476">
        <v>17</v>
      </c>
    </row>
    <row r="477" spans="1:17" x14ac:dyDescent="0.3">
      <c r="A477">
        <v>1494844</v>
      </c>
      <c r="B477" t="s">
        <v>1605</v>
      </c>
      <c r="C477" t="s">
        <v>8066</v>
      </c>
      <c r="D477" t="s">
        <v>1606</v>
      </c>
      <c r="E477">
        <v>154642100</v>
      </c>
      <c r="F477" t="s">
        <v>3216</v>
      </c>
      <c r="G477" t="str">
        <f t="shared" si="7"/>
        <v>2025em1100438</v>
      </c>
      <c r="H477" t="s">
        <v>8123</v>
      </c>
      <c r="I477" t="s">
        <v>3217</v>
      </c>
      <c r="K477" t="s">
        <v>7642</v>
      </c>
      <c r="M477" t="s">
        <v>7643</v>
      </c>
      <c r="N477" t="s">
        <v>3476</v>
      </c>
      <c r="P477">
        <v>40</v>
      </c>
      <c r="Q477">
        <v>10</v>
      </c>
    </row>
    <row r="478" spans="1:17" x14ac:dyDescent="0.3">
      <c r="A478">
        <v>1494844</v>
      </c>
      <c r="B478" t="s">
        <v>1605</v>
      </c>
      <c r="C478" t="s">
        <v>8066</v>
      </c>
      <c r="D478" t="s">
        <v>1606</v>
      </c>
      <c r="E478">
        <v>154642101</v>
      </c>
      <c r="F478" t="s">
        <v>3096</v>
      </c>
      <c r="G478" t="str">
        <f t="shared" si="7"/>
        <v>2025em1100395</v>
      </c>
      <c r="H478" t="s">
        <v>8124</v>
      </c>
      <c r="I478" t="s">
        <v>3097</v>
      </c>
      <c r="K478" t="s">
        <v>7642</v>
      </c>
      <c r="M478" t="s">
        <v>7643</v>
      </c>
      <c r="N478" t="s">
        <v>3476</v>
      </c>
      <c r="P478">
        <v>40</v>
      </c>
      <c r="Q478">
        <v>25.5</v>
      </c>
    </row>
    <row r="479" spans="1:17" x14ac:dyDescent="0.3">
      <c r="A479">
        <v>1494844</v>
      </c>
      <c r="B479" t="s">
        <v>1605</v>
      </c>
      <c r="C479" t="s">
        <v>8066</v>
      </c>
      <c r="D479" t="s">
        <v>1606</v>
      </c>
      <c r="E479">
        <v>154642104</v>
      </c>
      <c r="F479" t="s">
        <v>1752</v>
      </c>
      <c r="G479" t="str">
        <f t="shared" si="7"/>
        <v>2025em1100047</v>
      </c>
      <c r="H479" t="s">
        <v>8125</v>
      </c>
      <c r="I479" t="s">
        <v>1753</v>
      </c>
      <c r="K479" t="s">
        <v>7642</v>
      </c>
      <c r="M479" t="s">
        <v>7643</v>
      </c>
      <c r="N479" t="s">
        <v>3476</v>
      </c>
      <c r="P479">
        <v>40</v>
      </c>
      <c r="Q479">
        <v>30.5</v>
      </c>
    </row>
    <row r="480" spans="1:17" x14ac:dyDescent="0.3">
      <c r="A480">
        <v>1494844</v>
      </c>
      <c r="B480" t="s">
        <v>1605</v>
      </c>
      <c r="C480" t="s">
        <v>8066</v>
      </c>
      <c r="D480" t="s">
        <v>1606</v>
      </c>
      <c r="E480">
        <v>154642105</v>
      </c>
      <c r="F480" t="s">
        <v>2944</v>
      </c>
      <c r="G480" t="str">
        <f t="shared" si="7"/>
        <v>2025em1100353</v>
      </c>
      <c r="H480" t="s">
        <v>8126</v>
      </c>
      <c r="I480" t="s">
        <v>2945</v>
      </c>
      <c r="K480" t="s">
        <v>7642</v>
      </c>
      <c r="M480" t="s">
        <v>7643</v>
      </c>
      <c r="N480" t="s">
        <v>3476</v>
      </c>
      <c r="P480">
        <v>40</v>
      </c>
      <c r="Q480">
        <v>26</v>
      </c>
    </row>
    <row r="481" spans="1:17" x14ac:dyDescent="0.3">
      <c r="A481">
        <v>1494844</v>
      </c>
      <c r="B481" t="s">
        <v>1605</v>
      </c>
      <c r="C481" t="s">
        <v>8066</v>
      </c>
      <c r="D481" t="s">
        <v>1606</v>
      </c>
      <c r="E481">
        <v>154642106</v>
      </c>
      <c r="F481" t="s">
        <v>1745</v>
      </c>
      <c r="G481" t="str">
        <f t="shared" si="7"/>
        <v>2025em1100046</v>
      </c>
      <c r="H481" t="s">
        <v>8127</v>
      </c>
      <c r="I481" t="s">
        <v>1746</v>
      </c>
      <c r="K481" t="s">
        <v>7642</v>
      </c>
      <c r="M481" t="s">
        <v>7643</v>
      </c>
      <c r="N481" t="s">
        <v>3476</v>
      </c>
      <c r="P481">
        <v>40</v>
      </c>
      <c r="Q481">
        <v>30</v>
      </c>
    </row>
    <row r="482" spans="1:17" x14ac:dyDescent="0.3">
      <c r="A482">
        <v>1494844</v>
      </c>
      <c r="B482" t="s">
        <v>1605</v>
      </c>
      <c r="C482" t="s">
        <v>8066</v>
      </c>
      <c r="D482" t="s">
        <v>1606</v>
      </c>
      <c r="E482">
        <v>154642107</v>
      </c>
      <c r="F482" t="s">
        <v>1990</v>
      </c>
      <c r="G482" t="str">
        <f t="shared" si="7"/>
        <v>2025em1100100</v>
      </c>
      <c r="H482" t="s">
        <v>8128</v>
      </c>
      <c r="I482" t="s">
        <v>1991</v>
      </c>
      <c r="K482" t="s">
        <v>7642</v>
      </c>
      <c r="M482" t="s">
        <v>7643</v>
      </c>
      <c r="N482" t="s">
        <v>3476</v>
      </c>
      <c r="P482">
        <v>40</v>
      </c>
      <c r="Q482">
        <v>29</v>
      </c>
    </row>
    <row r="483" spans="1:17" x14ac:dyDescent="0.3">
      <c r="A483">
        <v>1494844</v>
      </c>
      <c r="B483" t="s">
        <v>1605</v>
      </c>
      <c r="C483" t="s">
        <v>8066</v>
      </c>
      <c r="D483" t="s">
        <v>1606</v>
      </c>
      <c r="E483">
        <v>154642108</v>
      </c>
      <c r="F483" t="s">
        <v>2984</v>
      </c>
      <c r="G483" t="str">
        <f t="shared" si="7"/>
        <v>2025em1100365</v>
      </c>
      <c r="H483" t="s">
        <v>8129</v>
      </c>
      <c r="I483" t="s">
        <v>2985</v>
      </c>
      <c r="K483" t="s">
        <v>7642</v>
      </c>
      <c r="M483" t="s">
        <v>7643</v>
      </c>
      <c r="N483" t="s">
        <v>3476</v>
      </c>
      <c r="P483">
        <v>40</v>
      </c>
      <c r="Q483">
        <v>28</v>
      </c>
    </row>
    <row r="484" spans="1:17" x14ac:dyDescent="0.3">
      <c r="A484">
        <v>1494844</v>
      </c>
      <c r="B484" t="s">
        <v>1605</v>
      </c>
      <c r="C484" t="s">
        <v>8066</v>
      </c>
      <c r="D484" t="s">
        <v>1606</v>
      </c>
      <c r="E484">
        <v>154642109</v>
      </c>
      <c r="F484" t="s">
        <v>2564</v>
      </c>
      <c r="G484" t="str">
        <f t="shared" si="7"/>
        <v>2025em1100258</v>
      </c>
      <c r="H484" t="s">
        <v>8130</v>
      </c>
      <c r="I484" t="s">
        <v>2565</v>
      </c>
      <c r="K484" t="s">
        <v>7642</v>
      </c>
      <c r="M484" t="s">
        <v>7643</v>
      </c>
      <c r="N484" t="s">
        <v>3476</v>
      </c>
      <c r="P484">
        <v>40</v>
      </c>
      <c r="Q484">
        <v>23.5</v>
      </c>
    </row>
    <row r="485" spans="1:17" x14ac:dyDescent="0.3">
      <c r="A485">
        <v>1494844</v>
      </c>
      <c r="B485" t="s">
        <v>1605</v>
      </c>
      <c r="C485" t="s">
        <v>8066</v>
      </c>
      <c r="D485" t="s">
        <v>1606</v>
      </c>
      <c r="E485">
        <v>154642111</v>
      </c>
      <c r="F485" t="s">
        <v>2759</v>
      </c>
      <c r="G485" t="str">
        <f t="shared" si="7"/>
        <v>2025em1100299</v>
      </c>
      <c r="H485" t="s">
        <v>8131</v>
      </c>
      <c r="I485" t="s">
        <v>2760</v>
      </c>
      <c r="K485" t="s">
        <v>7642</v>
      </c>
      <c r="M485" t="s">
        <v>7643</v>
      </c>
      <c r="N485" t="s">
        <v>3476</v>
      </c>
      <c r="P485">
        <v>40</v>
      </c>
      <c r="Q485">
        <v>19</v>
      </c>
    </row>
    <row r="486" spans="1:17" x14ac:dyDescent="0.3">
      <c r="A486">
        <v>1494844</v>
      </c>
      <c r="B486" t="s">
        <v>1605</v>
      </c>
      <c r="C486" t="s">
        <v>8066</v>
      </c>
      <c r="D486" t="s">
        <v>1606</v>
      </c>
      <c r="E486">
        <v>154642113</v>
      </c>
      <c r="F486" t="s">
        <v>2410</v>
      </c>
      <c r="G486" t="str">
        <f t="shared" si="7"/>
        <v>2025em1100219</v>
      </c>
      <c r="H486" t="s">
        <v>8132</v>
      </c>
      <c r="I486" t="s">
        <v>2411</v>
      </c>
      <c r="K486" t="s">
        <v>7642</v>
      </c>
      <c r="M486" t="s">
        <v>7643</v>
      </c>
      <c r="N486" t="s">
        <v>3476</v>
      </c>
      <c r="P486">
        <v>40</v>
      </c>
      <c r="Q486">
        <v>31</v>
      </c>
    </row>
    <row r="487" spans="1:17" x14ac:dyDescent="0.3">
      <c r="A487">
        <v>1494844</v>
      </c>
      <c r="B487" t="s">
        <v>1605</v>
      </c>
      <c r="C487" t="s">
        <v>8066</v>
      </c>
      <c r="D487" t="s">
        <v>1606</v>
      </c>
      <c r="E487">
        <v>154642114</v>
      </c>
      <c r="F487" t="s">
        <v>3065</v>
      </c>
      <c r="G487" t="str">
        <f t="shared" si="7"/>
        <v>2025em1100387</v>
      </c>
      <c r="H487" t="s">
        <v>8133</v>
      </c>
      <c r="I487" t="s">
        <v>3066</v>
      </c>
      <c r="K487" t="s">
        <v>7642</v>
      </c>
      <c r="M487" t="s">
        <v>7643</v>
      </c>
      <c r="N487" t="s">
        <v>3476</v>
      </c>
      <c r="P487">
        <v>40</v>
      </c>
      <c r="Q487">
        <v>33</v>
      </c>
    </row>
    <row r="488" spans="1:17" x14ac:dyDescent="0.3">
      <c r="A488">
        <v>1494844</v>
      </c>
      <c r="B488" t="s">
        <v>1605</v>
      </c>
      <c r="C488" t="s">
        <v>8066</v>
      </c>
      <c r="D488" t="s">
        <v>1606</v>
      </c>
      <c r="E488">
        <v>154642117</v>
      </c>
      <c r="F488" t="s">
        <v>1715</v>
      </c>
      <c r="G488" t="str">
        <f t="shared" si="7"/>
        <v>2025em1100039</v>
      </c>
      <c r="H488" t="s">
        <v>8134</v>
      </c>
      <c r="I488" t="s">
        <v>1716</v>
      </c>
      <c r="K488" t="s">
        <v>7642</v>
      </c>
      <c r="M488" t="s">
        <v>7643</v>
      </c>
      <c r="N488" t="s">
        <v>3476</v>
      </c>
      <c r="P488">
        <v>40</v>
      </c>
      <c r="Q488">
        <v>15</v>
      </c>
    </row>
    <row r="489" spans="1:17" x14ac:dyDescent="0.3">
      <c r="A489">
        <v>1494844</v>
      </c>
      <c r="B489" t="s">
        <v>1605</v>
      </c>
      <c r="C489" t="s">
        <v>8066</v>
      </c>
      <c r="D489" t="s">
        <v>1606</v>
      </c>
      <c r="E489">
        <v>154642121</v>
      </c>
      <c r="F489" t="s">
        <v>2827</v>
      </c>
      <c r="G489" t="str">
        <f t="shared" si="7"/>
        <v>2025em1100327</v>
      </c>
      <c r="H489" t="s">
        <v>8135</v>
      </c>
      <c r="I489" t="s">
        <v>2828</v>
      </c>
      <c r="K489" t="s">
        <v>7642</v>
      </c>
      <c r="M489" t="s">
        <v>7643</v>
      </c>
      <c r="N489" t="s">
        <v>3476</v>
      </c>
      <c r="P489">
        <v>40</v>
      </c>
      <c r="Q489">
        <v>8</v>
      </c>
    </row>
    <row r="490" spans="1:17" x14ac:dyDescent="0.3">
      <c r="A490">
        <v>1494844</v>
      </c>
      <c r="B490" t="s">
        <v>1605</v>
      </c>
      <c r="C490" t="s">
        <v>8066</v>
      </c>
      <c r="D490" t="s">
        <v>1606</v>
      </c>
      <c r="E490">
        <v>154642124</v>
      </c>
      <c r="F490" t="s">
        <v>2081</v>
      </c>
      <c r="G490" t="str">
        <f t="shared" si="7"/>
        <v>2025em1100127</v>
      </c>
      <c r="H490" t="s">
        <v>8136</v>
      </c>
      <c r="I490" t="s">
        <v>2082</v>
      </c>
      <c r="K490" t="s">
        <v>7642</v>
      </c>
      <c r="M490" t="s">
        <v>7643</v>
      </c>
      <c r="N490" t="s">
        <v>3476</v>
      </c>
      <c r="P490">
        <v>40</v>
      </c>
      <c r="Q490">
        <v>32</v>
      </c>
    </row>
    <row r="491" spans="1:17" x14ac:dyDescent="0.3">
      <c r="A491">
        <v>1494844</v>
      </c>
      <c r="B491" t="s">
        <v>1605</v>
      </c>
      <c r="C491" t="s">
        <v>8066</v>
      </c>
      <c r="D491" t="s">
        <v>1606</v>
      </c>
      <c r="E491">
        <v>154642125</v>
      </c>
      <c r="F491" t="s">
        <v>2429</v>
      </c>
      <c r="G491" t="str">
        <f t="shared" si="7"/>
        <v>2025em1100226</v>
      </c>
      <c r="H491" t="s">
        <v>8137</v>
      </c>
      <c r="I491" t="s">
        <v>2430</v>
      </c>
      <c r="K491" t="s">
        <v>7642</v>
      </c>
      <c r="M491" t="s">
        <v>7643</v>
      </c>
      <c r="N491" t="s">
        <v>3476</v>
      </c>
      <c r="P491">
        <v>40</v>
      </c>
      <c r="Q491">
        <v>13</v>
      </c>
    </row>
    <row r="492" spans="1:17" x14ac:dyDescent="0.3">
      <c r="A492">
        <v>1494844</v>
      </c>
      <c r="B492" t="s">
        <v>1605</v>
      </c>
      <c r="C492" t="s">
        <v>8066</v>
      </c>
      <c r="D492" t="s">
        <v>1606</v>
      </c>
      <c r="E492">
        <v>154642126</v>
      </c>
      <c r="F492" t="s">
        <v>2299</v>
      </c>
      <c r="G492" t="str">
        <f t="shared" si="7"/>
        <v>2025em1100184</v>
      </c>
      <c r="H492" t="s">
        <v>8138</v>
      </c>
      <c r="I492" t="s">
        <v>2300</v>
      </c>
      <c r="K492" t="s">
        <v>7642</v>
      </c>
      <c r="M492" t="s">
        <v>7643</v>
      </c>
      <c r="N492" t="s">
        <v>3476</v>
      </c>
      <c r="P492">
        <v>40</v>
      </c>
      <c r="Q492">
        <v>12.5</v>
      </c>
    </row>
    <row r="493" spans="1:17" x14ac:dyDescent="0.3">
      <c r="A493">
        <v>1494844</v>
      </c>
      <c r="B493" t="s">
        <v>1605</v>
      </c>
      <c r="C493" t="s">
        <v>8066</v>
      </c>
      <c r="D493" t="s">
        <v>1606</v>
      </c>
      <c r="E493">
        <v>154642130</v>
      </c>
      <c r="F493" t="s">
        <v>2533</v>
      </c>
      <c r="G493" t="str">
        <f t="shared" si="7"/>
        <v>2025em1100252</v>
      </c>
      <c r="H493" t="s">
        <v>8139</v>
      </c>
      <c r="I493" t="s">
        <v>2534</v>
      </c>
      <c r="K493" t="s">
        <v>7642</v>
      </c>
      <c r="M493" t="s">
        <v>7643</v>
      </c>
      <c r="N493" t="s">
        <v>3476</v>
      </c>
      <c r="P493">
        <v>40</v>
      </c>
      <c r="Q493">
        <v>27.5</v>
      </c>
    </row>
    <row r="494" spans="1:17" x14ac:dyDescent="0.3">
      <c r="A494">
        <v>1494844</v>
      </c>
      <c r="B494" t="s">
        <v>1605</v>
      </c>
      <c r="C494" t="s">
        <v>8066</v>
      </c>
      <c r="D494" t="s">
        <v>1606</v>
      </c>
      <c r="E494">
        <v>154642131</v>
      </c>
      <c r="F494" t="s">
        <v>1602</v>
      </c>
      <c r="G494" t="str">
        <f t="shared" si="7"/>
        <v>2025em1100005</v>
      </c>
      <c r="H494" t="s">
        <v>8140</v>
      </c>
      <c r="I494" t="s">
        <v>1603</v>
      </c>
      <c r="K494" t="s">
        <v>7642</v>
      </c>
      <c r="M494" t="s">
        <v>7643</v>
      </c>
      <c r="N494" t="s">
        <v>3476</v>
      </c>
      <c r="P494">
        <v>40</v>
      </c>
      <c r="Q494">
        <v>28.25</v>
      </c>
    </row>
    <row r="495" spans="1:17" x14ac:dyDescent="0.3">
      <c r="A495">
        <v>1494844</v>
      </c>
      <c r="B495" t="s">
        <v>1605</v>
      </c>
      <c r="C495" t="s">
        <v>8066</v>
      </c>
      <c r="D495" t="s">
        <v>1606</v>
      </c>
      <c r="E495">
        <v>154642132</v>
      </c>
      <c r="F495" t="s">
        <v>1833</v>
      </c>
      <c r="G495" t="str">
        <f t="shared" si="7"/>
        <v>2025em1100064</v>
      </c>
      <c r="H495" t="s">
        <v>8141</v>
      </c>
      <c r="I495" t="s">
        <v>1834</v>
      </c>
      <c r="K495" t="s">
        <v>7642</v>
      </c>
      <c r="M495" t="s">
        <v>7643</v>
      </c>
      <c r="N495" t="s">
        <v>3476</v>
      </c>
      <c r="P495">
        <v>40</v>
      </c>
      <c r="Q495">
        <v>30.5</v>
      </c>
    </row>
    <row r="496" spans="1:17" x14ac:dyDescent="0.3">
      <c r="A496">
        <v>1494844</v>
      </c>
      <c r="B496" t="s">
        <v>1605</v>
      </c>
      <c r="C496" t="s">
        <v>8066</v>
      </c>
      <c r="D496" t="s">
        <v>1606</v>
      </c>
      <c r="E496">
        <v>154642140</v>
      </c>
      <c r="F496" t="s">
        <v>2858</v>
      </c>
      <c r="G496" t="str">
        <f t="shared" si="7"/>
        <v>2025em1100333</v>
      </c>
      <c r="H496" t="s">
        <v>8142</v>
      </c>
      <c r="I496" t="s">
        <v>2859</v>
      </c>
      <c r="K496" t="s">
        <v>7642</v>
      </c>
      <c r="M496" t="s">
        <v>7643</v>
      </c>
      <c r="N496" t="s">
        <v>3476</v>
      </c>
      <c r="P496">
        <v>40</v>
      </c>
      <c r="Q496">
        <v>31.5</v>
      </c>
    </row>
    <row r="497" spans="1:17" x14ac:dyDescent="0.3">
      <c r="A497">
        <v>1494844</v>
      </c>
      <c r="B497" t="s">
        <v>1605</v>
      </c>
      <c r="C497" t="s">
        <v>8066</v>
      </c>
      <c r="D497" t="s">
        <v>1606</v>
      </c>
      <c r="E497">
        <v>154642142</v>
      </c>
      <c r="F497" t="s">
        <v>2514</v>
      </c>
      <c r="G497" t="str">
        <f t="shared" si="7"/>
        <v>2025em1100249</v>
      </c>
      <c r="H497" t="s">
        <v>8143</v>
      </c>
      <c r="I497" t="s">
        <v>2515</v>
      </c>
      <c r="K497" t="s">
        <v>7642</v>
      </c>
      <c r="M497" t="s">
        <v>7643</v>
      </c>
      <c r="N497" t="s">
        <v>3476</v>
      </c>
      <c r="P497">
        <v>40</v>
      </c>
      <c r="Q497">
        <v>30</v>
      </c>
    </row>
    <row r="498" spans="1:17" x14ac:dyDescent="0.3">
      <c r="A498">
        <v>1494844</v>
      </c>
      <c r="B498" t="s">
        <v>1605</v>
      </c>
      <c r="C498" t="s">
        <v>8066</v>
      </c>
      <c r="D498" t="s">
        <v>1606</v>
      </c>
      <c r="E498">
        <v>154642144</v>
      </c>
      <c r="F498" t="s">
        <v>2324</v>
      </c>
      <c r="G498" t="str">
        <f t="shared" si="7"/>
        <v>2025em1100190</v>
      </c>
      <c r="H498" t="s">
        <v>8144</v>
      </c>
      <c r="I498" t="s">
        <v>2325</v>
      </c>
      <c r="K498" t="s">
        <v>7642</v>
      </c>
      <c r="M498" t="s">
        <v>7643</v>
      </c>
      <c r="N498" t="s">
        <v>3476</v>
      </c>
      <c r="P498">
        <v>40</v>
      </c>
      <c r="Q498">
        <v>20.5</v>
      </c>
    </row>
    <row r="499" spans="1:17" x14ac:dyDescent="0.3">
      <c r="A499">
        <v>1494844</v>
      </c>
      <c r="B499" t="s">
        <v>1605</v>
      </c>
      <c r="C499" t="s">
        <v>8066</v>
      </c>
      <c r="D499" t="s">
        <v>1606</v>
      </c>
      <c r="E499">
        <v>154642147</v>
      </c>
      <c r="F499" t="s">
        <v>2957</v>
      </c>
      <c r="G499" t="str">
        <f t="shared" si="7"/>
        <v>2025em1100357</v>
      </c>
      <c r="H499" t="s">
        <v>8145</v>
      </c>
      <c r="I499" t="s">
        <v>2958</v>
      </c>
      <c r="K499" t="s">
        <v>7642</v>
      </c>
      <c r="M499" t="s">
        <v>7643</v>
      </c>
      <c r="N499" t="s">
        <v>3476</v>
      </c>
      <c r="P499">
        <v>40</v>
      </c>
      <c r="Q499">
        <v>16.5</v>
      </c>
    </row>
    <row r="500" spans="1:17" x14ac:dyDescent="0.3">
      <c r="A500">
        <v>1494844</v>
      </c>
      <c r="B500" t="s">
        <v>1605</v>
      </c>
      <c r="C500" t="s">
        <v>8066</v>
      </c>
      <c r="D500" t="s">
        <v>1606</v>
      </c>
      <c r="E500">
        <v>154642148</v>
      </c>
      <c r="F500" t="s">
        <v>3425</v>
      </c>
      <c r="G500" t="str">
        <f t="shared" si="7"/>
        <v>2025em1100499</v>
      </c>
      <c r="H500" t="s">
        <v>8146</v>
      </c>
      <c r="I500" t="s">
        <v>3426</v>
      </c>
      <c r="K500" t="s">
        <v>7642</v>
      </c>
      <c r="M500" t="s">
        <v>7643</v>
      </c>
      <c r="N500" t="s">
        <v>3476</v>
      </c>
      <c r="P500">
        <v>40</v>
      </c>
      <c r="Q500">
        <v>20.5</v>
      </c>
    </row>
    <row r="501" spans="1:17" x14ac:dyDescent="0.3">
      <c r="A501">
        <v>1494844</v>
      </c>
      <c r="B501" t="s">
        <v>1605</v>
      </c>
      <c r="C501" t="s">
        <v>8066</v>
      </c>
      <c r="D501" t="s">
        <v>1606</v>
      </c>
      <c r="E501">
        <v>154642149</v>
      </c>
      <c r="F501" t="s">
        <v>2230</v>
      </c>
      <c r="G501" t="str">
        <f t="shared" si="7"/>
        <v>2025em1100161</v>
      </c>
      <c r="H501" t="s">
        <v>8147</v>
      </c>
      <c r="I501" t="s">
        <v>2231</v>
      </c>
      <c r="K501" t="s">
        <v>7642</v>
      </c>
      <c r="M501" t="s">
        <v>7643</v>
      </c>
      <c r="N501" t="s">
        <v>3476</v>
      </c>
      <c r="P501">
        <v>40</v>
      </c>
      <c r="Q501">
        <v>21.5</v>
      </c>
    </row>
    <row r="502" spans="1:17" x14ac:dyDescent="0.3">
      <c r="A502">
        <v>1494844</v>
      </c>
      <c r="B502" t="s">
        <v>1605</v>
      </c>
      <c r="C502" t="s">
        <v>8066</v>
      </c>
      <c r="D502" t="s">
        <v>1606</v>
      </c>
      <c r="E502">
        <v>154642150</v>
      </c>
      <c r="F502" t="s">
        <v>1872</v>
      </c>
      <c r="G502" t="str">
        <f t="shared" si="7"/>
        <v>2025em1100076</v>
      </c>
      <c r="H502" t="s">
        <v>8148</v>
      </c>
      <c r="I502" t="s">
        <v>1873</v>
      </c>
      <c r="K502" t="s">
        <v>7642</v>
      </c>
      <c r="M502" t="s">
        <v>7643</v>
      </c>
      <c r="N502" t="s">
        <v>3476</v>
      </c>
      <c r="P502">
        <v>40</v>
      </c>
      <c r="Q502">
        <v>25.5</v>
      </c>
    </row>
    <row r="503" spans="1:17" x14ac:dyDescent="0.3">
      <c r="A503">
        <v>1494844</v>
      </c>
      <c r="B503" t="s">
        <v>1605</v>
      </c>
      <c r="C503" t="s">
        <v>8066</v>
      </c>
      <c r="D503" t="s">
        <v>1606</v>
      </c>
      <c r="E503">
        <v>154642152</v>
      </c>
      <c r="F503" t="s">
        <v>3416</v>
      </c>
      <c r="G503" t="str">
        <f t="shared" si="7"/>
        <v>2025em1100498</v>
      </c>
      <c r="H503" t="s">
        <v>8149</v>
      </c>
      <c r="I503" t="s">
        <v>3417</v>
      </c>
      <c r="K503" t="s">
        <v>7642</v>
      </c>
      <c r="M503" t="s">
        <v>7643</v>
      </c>
      <c r="N503" t="s">
        <v>3476</v>
      </c>
      <c r="P503">
        <v>40</v>
      </c>
      <c r="Q503">
        <v>26</v>
      </c>
    </row>
    <row r="504" spans="1:17" x14ac:dyDescent="0.3">
      <c r="A504">
        <v>1494844</v>
      </c>
      <c r="B504" t="s">
        <v>1605</v>
      </c>
      <c r="C504" t="s">
        <v>8066</v>
      </c>
      <c r="D504" t="s">
        <v>1606</v>
      </c>
      <c r="E504">
        <v>154642154</v>
      </c>
      <c r="F504" t="s">
        <v>2142</v>
      </c>
      <c r="G504" t="str">
        <f t="shared" si="7"/>
        <v>2025em1100142</v>
      </c>
      <c r="H504" t="s">
        <v>8150</v>
      </c>
      <c r="I504" t="s">
        <v>2143</v>
      </c>
      <c r="K504" t="s">
        <v>7642</v>
      </c>
      <c r="M504" t="s">
        <v>7643</v>
      </c>
      <c r="N504" t="s">
        <v>3476</v>
      </c>
      <c r="P504">
        <v>40</v>
      </c>
      <c r="Q504">
        <v>33</v>
      </c>
    </row>
    <row r="505" spans="1:17" x14ac:dyDescent="0.3">
      <c r="A505">
        <v>1494844</v>
      </c>
      <c r="B505" t="s">
        <v>1605</v>
      </c>
      <c r="C505" t="s">
        <v>8066</v>
      </c>
      <c r="D505" t="s">
        <v>1606</v>
      </c>
      <c r="E505">
        <v>154642162</v>
      </c>
      <c r="F505" t="s">
        <v>2062</v>
      </c>
      <c r="G505" t="str">
        <f t="shared" si="7"/>
        <v>2025em1100120</v>
      </c>
      <c r="H505" t="s">
        <v>8151</v>
      </c>
      <c r="I505" t="s">
        <v>2063</v>
      </c>
      <c r="K505" t="s">
        <v>7642</v>
      </c>
      <c r="M505" t="s">
        <v>7643</v>
      </c>
      <c r="N505" t="s">
        <v>3476</v>
      </c>
      <c r="P505">
        <v>40</v>
      </c>
      <c r="Q505">
        <v>10.5</v>
      </c>
    </row>
    <row r="506" spans="1:17" x14ac:dyDescent="0.3">
      <c r="A506">
        <v>1494844</v>
      </c>
      <c r="B506" t="s">
        <v>1605</v>
      </c>
      <c r="C506" t="s">
        <v>8066</v>
      </c>
      <c r="D506" t="s">
        <v>1606</v>
      </c>
      <c r="E506">
        <v>154642167</v>
      </c>
      <c r="F506" t="s">
        <v>2612</v>
      </c>
      <c r="G506" t="str">
        <f t="shared" si="7"/>
        <v>2025em1100266</v>
      </c>
      <c r="H506" t="s">
        <v>8152</v>
      </c>
      <c r="I506" t="s">
        <v>2613</v>
      </c>
      <c r="K506" t="s">
        <v>7642</v>
      </c>
      <c r="M506" t="s">
        <v>7643</v>
      </c>
      <c r="N506" t="s">
        <v>3476</v>
      </c>
      <c r="P506">
        <v>40</v>
      </c>
      <c r="Q506">
        <v>29.5</v>
      </c>
    </row>
    <row r="507" spans="1:17" x14ac:dyDescent="0.3">
      <c r="A507">
        <v>1494844</v>
      </c>
      <c r="B507" t="s">
        <v>1605</v>
      </c>
      <c r="C507" t="s">
        <v>8066</v>
      </c>
      <c r="D507" t="s">
        <v>1606</v>
      </c>
      <c r="E507">
        <v>154642168</v>
      </c>
      <c r="F507" t="s">
        <v>2290</v>
      </c>
      <c r="G507" t="str">
        <f t="shared" si="7"/>
        <v>2025em1100183</v>
      </c>
      <c r="H507" t="s">
        <v>8153</v>
      </c>
      <c r="I507" t="s">
        <v>2291</v>
      </c>
      <c r="K507" t="s">
        <v>7642</v>
      </c>
      <c r="M507" t="s">
        <v>7643</v>
      </c>
      <c r="N507" t="s">
        <v>3476</v>
      </c>
      <c r="P507">
        <v>40</v>
      </c>
      <c r="Q507">
        <v>18.5</v>
      </c>
    </row>
    <row r="508" spans="1:17" x14ac:dyDescent="0.3">
      <c r="A508">
        <v>1494844</v>
      </c>
      <c r="B508" t="s">
        <v>1605</v>
      </c>
      <c r="C508" t="s">
        <v>8066</v>
      </c>
      <c r="D508" t="s">
        <v>1606</v>
      </c>
      <c r="E508">
        <v>154642169</v>
      </c>
      <c r="F508" t="s">
        <v>1952</v>
      </c>
      <c r="G508" t="str">
        <f t="shared" si="7"/>
        <v>2025em1100092</v>
      </c>
      <c r="H508" t="s">
        <v>8154</v>
      </c>
      <c r="I508" t="s">
        <v>1953</v>
      </c>
      <c r="K508" t="s">
        <v>7642</v>
      </c>
      <c r="M508" t="s">
        <v>7643</v>
      </c>
      <c r="N508" t="s">
        <v>3476</v>
      </c>
      <c r="P508">
        <v>40</v>
      </c>
      <c r="Q508">
        <v>28</v>
      </c>
    </row>
    <row r="509" spans="1:17" x14ac:dyDescent="0.3">
      <c r="A509">
        <v>1494844</v>
      </c>
      <c r="B509" t="s">
        <v>1605</v>
      </c>
      <c r="C509" t="s">
        <v>8066</v>
      </c>
      <c r="D509" t="s">
        <v>1606</v>
      </c>
      <c r="E509">
        <v>154642171</v>
      </c>
      <c r="F509" t="s">
        <v>2549</v>
      </c>
      <c r="G509" t="str">
        <f t="shared" si="7"/>
        <v>2025em1100254</v>
      </c>
      <c r="H509" t="s">
        <v>8155</v>
      </c>
      <c r="I509" t="s">
        <v>2550</v>
      </c>
      <c r="K509" t="s">
        <v>7642</v>
      </c>
      <c r="M509" t="s">
        <v>7643</v>
      </c>
      <c r="N509" t="s">
        <v>3476</v>
      </c>
      <c r="P509">
        <v>40</v>
      </c>
      <c r="Q509">
        <v>18</v>
      </c>
    </row>
    <row r="510" spans="1:17" x14ac:dyDescent="0.3">
      <c r="A510">
        <v>1494844</v>
      </c>
      <c r="B510" t="s">
        <v>1605</v>
      </c>
      <c r="C510" t="s">
        <v>8066</v>
      </c>
      <c r="D510" t="s">
        <v>1606</v>
      </c>
      <c r="E510">
        <v>154642172</v>
      </c>
      <c r="F510" t="s">
        <v>2436</v>
      </c>
      <c r="G510" t="str">
        <f t="shared" si="7"/>
        <v>2025em1100228</v>
      </c>
      <c r="H510" t="s">
        <v>8156</v>
      </c>
      <c r="I510" t="s">
        <v>2437</v>
      </c>
      <c r="K510" t="s">
        <v>7642</v>
      </c>
      <c r="M510" t="s">
        <v>7643</v>
      </c>
      <c r="N510" t="s">
        <v>3476</v>
      </c>
      <c r="P510">
        <v>40</v>
      </c>
      <c r="Q510">
        <v>28</v>
      </c>
    </row>
    <row r="511" spans="1:17" x14ac:dyDescent="0.3">
      <c r="A511">
        <v>1494844</v>
      </c>
      <c r="B511" t="s">
        <v>1605</v>
      </c>
      <c r="C511" t="s">
        <v>8066</v>
      </c>
      <c r="D511" t="s">
        <v>1606</v>
      </c>
      <c r="E511">
        <v>154642173</v>
      </c>
      <c r="F511" t="s">
        <v>2345</v>
      </c>
      <c r="G511" t="str">
        <f t="shared" si="7"/>
        <v>2025em1100193</v>
      </c>
      <c r="H511" t="s">
        <v>8157</v>
      </c>
      <c r="I511" t="s">
        <v>2346</v>
      </c>
      <c r="K511" t="s">
        <v>7642</v>
      </c>
      <c r="M511" t="s">
        <v>7643</v>
      </c>
      <c r="N511" t="s">
        <v>3476</v>
      </c>
      <c r="P511">
        <v>40</v>
      </c>
      <c r="Q511">
        <v>32.5</v>
      </c>
    </row>
    <row r="512" spans="1:17" x14ac:dyDescent="0.3">
      <c r="A512">
        <v>1494844</v>
      </c>
      <c r="B512" t="s">
        <v>1605</v>
      </c>
      <c r="C512" t="s">
        <v>8066</v>
      </c>
      <c r="D512" t="s">
        <v>1606</v>
      </c>
      <c r="E512">
        <v>154642174</v>
      </c>
      <c r="F512" t="s">
        <v>2030</v>
      </c>
      <c r="G512" t="str">
        <f t="shared" si="7"/>
        <v>2025em1100107</v>
      </c>
      <c r="H512" t="s">
        <v>8158</v>
      </c>
      <c r="I512" t="s">
        <v>2031</v>
      </c>
      <c r="K512" t="s">
        <v>7642</v>
      </c>
      <c r="M512" t="s">
        <v>7643</v>
      </c>
      <c r="N512" t="s">
        <v>3476</v>
      </c>
      <c r="P512">
        <v>40</v>
      </c>
      <c r="Q512">
        <v>26</v>
      </c>
    </row>
    <row r="513" spans="1:17" x14ac:dyDescent="0.3">
      <c r="A513">
        <v>1494844</v>
      </c>
      <c r="B513" t="s">
        <v>1605</v>
      </c>
      <c r="C513" t="s">
        <v>8066</v>
      </c>
      <c r="D513" t="s">
        <v>1606</v>
      </c>
      <c r="E513">
        <v>154642175</v>
      </c>
      <c r="F513" t="s">
        <v>2186</v>
      </c>
      <c r="G513" t="str">
        <f t="shared" si="7"/>
        <v>2025em1100151</v>
      </c>
      <c r="H513" t="s">
        <v>8159</v>
      </c>
      <c r="I513" t="s">
        <v>2187</v>
      </c>
      <c r="K513" t="s">
        <v>7642</v>
      </c>
      <c r="M513" t="s">
        <v>7643</v>
      </c>
      <c r="N513" t="s">
        <v>3476</v>
      </c>
      <c r="P513">
        <v>40</v>
      </c>
      <c r="Q513">
        <v>35.5</v>
      </c>
    </row>
    <row r="514" spans="1:17" x14ac:dyDescent="0.3">
      <c r="A514">
        <v>1494844</v>
      </c>
      <c r="B514" t="s">
        <v>1605</v>
      </c>
      <c r="C514" t="s">
        <v>8066</v>
      </c>
      <c r="D514" t="s">
        <v>1606</v>
      </c>
      <c r="E514">
        <v>154642178</v>
      </c>
      <c r="F514" t="s">
        <v>2381</v>
      </c>
      <c r="G514" t="str">
        <f t="shared" si="7"/>
        <v>2025em1100203</v>
      </c>
      <c r="H514" t="s">
        <v>8160</v>
      </c>
      <c r="I514" t="s">
        <v>2382</v>
      </c>
      <c r="K514" t="s">
        <v>7642</v>
      </c>
      <c r="M514" t="s">
        <v>7643</v>
      </c>
      <c r="N514" t="s">
        <v>3476</v>
      </c>
      <c r="P514">
        <v>40</v>
      </c>
      <c r="Q514">
        <v>5</v>
      </c>
    </row>
    <row r="515" spans="1:17" x14ac:dyDescent="0.3">
      <c r="A515">
        <v>1494844</v>
      </c>
      <c r="B515" t="s">
        <v>1605</v>
      </c>
      <c r="C515" t="s">
        <v>8066</v>
      </c>
      <c r="D515" t="s">
        <v>1606</v>
      </c>
      <c r="E515">
        <v>154642183</v>
      </c>
      <c r="F515" t="s">
        <v>2540</v>
      </c>
      <c r="G515" t="str">
        <f t="shared" ref="G515:G578" si="8">LEFT(F515,13)</f>
        <v>2025em1100253</v>
      </c>
      <c r="H515" t="s">
        <v>8161</v>
      </c>
      <c r="I515" t="s">
        <v>2541</v>
      </c>
      <c r="K515" t="s">
        <v>7642</v>
      </c>
      <c r="M515" t="s">
        <v>7643</v>
      </c>
      <c r="N515" t="s">
        <v>3476</v>
      </c>
      <c r="P515">
        <v>40</v>
      </c>
      <c r="Q515">
        <v>10.5</v>
      </c>
    </row>
    <row r="516" spans="1:17" x14ac:dyDescent="0.3">
      <c r="A516">
        <v>1494844</v>
      </c>
      <c r="B516" t="s">
        <v>1605</v>
      </c>
      <c r="C516" t="s">
        <v>8066</v>
      </c>
      <c r="D516" t="s">
        <v>1606</v>
      </c>
      <c r="E516">
        <v>154642191</v>
      </c>
      <c r="F516" t="s">
        <v>3275</v>
      </c>
      <c r="G516" t="str">
        <f t="shared" si="8"/>
        <v>2025em1100464</v>
      </c>
      <c r="H516" t="s">
        <v>8162</v>
      </c>
      <c r="I516" t="s">
        <v>3276</v>
      </c>
      <c r="K516" t="s">
        <v>7642</v>
      </c>
      <c r="M516" t="s">
        <v>7643</v>
      </c>
      <c r="N516" t="s">
        <v>3476</v>
      </c>
      <c r="P516">
        <v>40</v>
      </c>
      <c r="Q516">
        <v>5</v>
      </c>
    </row>
    <row r="517" spans="1:17" x14ac:dyDescent="0.3">
      <c r="A517">
        <v>1494844</v>
      </c>
      <c r="B517" t="s">
        <v>1605</v>
      </c>
      <c r="C517" t="s">
        <v>8066</v>
      </c>
      <c r="D517" t="s">
        <v>1606</v>
      </c>
      <c r="E517">
        <v>154642194</v>
      </c>
      <c r="F517" t="s">
        <v>2237</v>
      </c>
      <c r="G517" t="str">
        <f t="shared" si="8"/>
        <v>2025em1100162</v>
      </c>
      <c r="H517" t="s">
        <v>8163</v>
      </c>
      <c r="I517" t="s">
        <v>2238</v>
      </c>
      <c r="K517" t="s">
        <v>7642</v>
      </c>
      <c r="M517" t="s">
        <v>7643</v>
      </c>
      <c r="N517" t="s">
        <v>3476</v>
      </c>
      <c r="P517">
        <v>40</v>
      </c>
      <c r="Q517">
        <v>31.5</v>
      </c>
    </row>
    <row r="518" spans="1:17" x14ac:dyDescent="0.3">
      <c r="A518">
        <v>1494844</v>
      </c>
      <c r="B518" t="s">
        <v>1605</v>
      </c>
      <c r="C518" t="s">
        <v>8066</v>
      </c>
      <c r="D518" t="s">
        <v>1606</v>
      </c>
      <c r="E518">
        <v>154642196</v>
      </c>
      <c r="F518" t="s">
        <v>3308</v>
      </c>
      <c r="G518" t="str">
        <f t="shared" si="8"/>
        <v>2025em1100474</v>
      </c>
      <c r="H518" t="s">
        <v>8164</v>
      </c>
      <c r="I518" t="s">
        <v>3309</v>
      </c>
      <c r="K518" t="s">
        <v>7642</v>
      </c>
      <c r="M518" t="s">
        <v>7643</v>
      </c>
      <c r="N518" t="s">
        <v>3476</v>
      </c>
      <c r="P518">
        <v>40</v>
      </c>
      <c r="Q518">
        <v>17</v>
      </c>
    </row>
    <row r="519" spans="1:17" x14ac:dyDescent="0.3">
      <c r="A519">
        <v>1494844</v>
      </c>
      <c r="B519" t="s">
        <v>1605</v>
      </c>
      <c r="C519" t="s">
        <v>8066</v>
      </c>
      <c r="D519" t="s">
        <v>1606</v>
      </c>
      <c r="E519">
        <v>154642197</v>
      </c>
      <c r="F519" t="s">
        <v>1970</v>
      </c>
      <c r="G519" t="str">
        <f t="shared" si="8"/>
        <v>2025em1100097</v>
      </c>
      <c r="H519" t="s">
        <v>8165</v>
      </c>
      <c r="I519" t="s">
        <v>1971</v>
      </c>
      <c r="K519" t="s">
        <v>7642</v>
      </c>
      <c r="M519" t="s">
        <v>7643</v>
      </c>
      <c r="N519" t="s">
        <v>3476</v>
      </c>
      <c r="P519">
        <v>40</v>
      </c>
      <c r="Q519">
        <v>5</v>
      </c>
    </row>
    <row r="520" spans="1:17" x14ac:dyDescent="0.3">
      <c r="A520">
        <v>1494844</v>
      </c>
      <c r="B520" t="s">
        <v>1605</v>
      </c>
      <c r="C520" t="s">
        <v>8066</v>
      </c>
      <c r="D520" t="s">
        <v>1606</v>
      </c>
      <c r="E520">
        <v>154642210</v>
      </c>
      <c r="F520" t="s">
        <v>2012</v>
      </c>
      <c r="G520" t="str">
        <f t="shared" si="8"/>
        <v>2025em1100103</v>
      </c>
      <c r="H520" t="s">
        <v>8166</v>
      </c>
      <c r="I520" t="s">
        <v>2013</v>
      </c>
      <c r="K520" t="s">
        <v>7642</v>
      </c>
      <c r="M520" t="s">
        <v>7643</v>
      </c>
      <c r="N520" t="s">
        <v>3476</v>
      </c>
      <c r="P520">
        <v>40</v>
      </c>
      <c r="Q520">
        <v>24</v>
      </c>
    </row>
    <row r="521" spans="1:17" x14ac:dyDescent="0.3">
      <c r="A521">
        <v>1494844</v>
      </c>
      <c r="B521" t="s">
        <v>1605</v>
      </c>
      <c r="C521" t="s">
        <v>8066</v>
      </c>
      <c r="D521" t="s">
        <v>1606</v>
      </c>
      <c r="E521">
        <v>154642242</v>
      </c>
      <c r="F521" t="s">
        <v>1928</v>
      </c>
      <c r="G521" t="str">
        <f t="shared" si="8"/>
        <v>2025em1100087</v>
      </c>
      <c r="H521" t="s">
        <v>8167</v>
      </c>
      <c r="I521" t="s">
        <v>1929</v>
      </c>
      <c r="K521" t="s">
        <v>7642</v>
      </c>
      <c r="M521" t="s">
        <v>7643</v>
      </c>
      <c r="N521" t="s">
        <v>3476</v>
      </c>
      <c r="P521">
        <v>40</v>
      </c>
      <c r="Q521">
        <v>7</v>
      </c>
    </row>
    <row r="522" spans="1:17" x14ac:dyDescent="0.3">
      <c r="A522">
        <v>1494844</v>
      </c>
      <c r="B522" t="s">
        <v>1605</v>
      </c>
      <c r="C522" t="s">
        <v>8066</v>
      </c>
      <c r="D522" t="s">
        <v>1606</v>
      </c>
      <c r="E522">
        <v>154642296</v>
      </c>
      <c r="F522" t="s">
        <v>2116</v>
      </c>
      <c r="G522" t="str">
        <f t="shared" si="8"/>
        <v>2025em1100133</v>
      </c>
      <c r="H522" t="s">
        <v>8168</v>
      </c>
      <c r="I522" t="s">
        <v>2117</v>
      </c>
      <c r="K522" t="s">
        <v>7642</v>
      </c>
      <c r="M522" t="s">
        <v>7643</v>
      </c>
      <c r="N522" t="s">
        <v>3476</v>
      </c>
      <c r="P522">
        <v>40</v>
      </c>
      <c r="Q522">
        <v>20.5</v>
      </c>
    </row>
    <row r="523" spans="1:17" x14ac:dyDescent="0.3">
      <c r="A523">
        <v>1494844</v>
      </c>
      <c r="B523" t="s">
        <v>1605</v>
      </c>
      <c r="C523" t="s">
        <v>8066</v>
      </c>
      <c r="D523" t="s">
        <v>1606</v>
      </c>
      <c r="E523">
        <v>154642315</v>
      </c>
      <c r="F523" t="s">
        <v>1996</v>
      </c>
      <c r="G523" t="str">
        <f t="shared" si="8"/>
        <v>2025em1100101</v>
      </c>
      <c r="H523" t="s">
        <v>8169</v>
      </c>
      <c r="I523" t="s">
        <v>1997</v>
      </c>
      <c r="K523" t="s">
        <v>7642</v>
      </c>
      <c r="M523" t="s">
        <v>7643</v>
      </c>
      <c r="N523" t="s">
        <v>3476</v>
      </c>
      <c r="P523">
        <v>40</v>
      </c>
      <c r="Q523">
        <v>16.5</v>
      </c>
    </row>
    <row r="524" spans="1:17" x14ac:dyDescent="0.3">
      <c r="A524">
        <v>1494844</v>
      </c>
      <c r="B524" t="s">
        <v>1605</v>
      </c>
      <c r="C524" t="s">
        <v>8066</v>
      </c>
      <c r="D524" t="s">
        <v>1606</v>
      </c>
      <c r="E524">
        <v>154642335</v>
      </c>
      <c r="F524" t="s">
        <v>2951</v>
      </c>
      <c r="G524" t="str">
        <f t="shared" si="8"/>
        <v>2025em1100356</v>
      </c>
      <c r="H524" t="s">
        <v>8170</v>
      </c>
      <c r="I524" t="s">
        <v>2952</v>
      </c>
      <c r="K524" t="s">
        <v>7642</v>
      </c>
      <c r="M524" t="s">
        <v>7643</v>
      </c>
      <c r="N524" t="s">
        <v>3476</v>
      </c>
      <c r="P524">
        <v>40</v>
      </c>
      <c r="Q524">
        <v>24</v>
      </c>
    </row>
    <row r="525" spans="1:17" x14ac:dyDescent="0.3">
      <c r="A525">
        <v>1494844</v>
      </c>
      <c r="B525" t="s">
        <v>1605</v>
      </c>
      <c r="C525" t="s">
        <v>8066</v>
      </c>
      <c r="D525" t="s">
        <v>1606</v>
      </c>
      <c r="E525">
        <v>154642346</v>
      </c>
      <c r="F525" t="s">
        <v>3150</v>
      </c>
      <c r="G525" t="str">
        <f t="shared" si="8"/>
        <v>2025em1100414</v>
      </c>
      <c r="H525" t="s">
        <v>8171</v>
      </c>
      <c r="I525" t="s">
        <v>3151</v>
      </c>
      <c r="K525" t="s">
        <v>7642</v>
      </c>
      <c r="M525" t="s">
        <v>7643</v>
      </c>
      <c r="N525" t="s">
        <v>3476</v>
      </c>
      <c r="P525">
        <v>40</v>
      </c>
      <c r="Q525">
        <v>19.5</v>
      </c>
    </row>
    <row r="526" spans="1:17" x14ac:dyDescent="0.3">
      <c r="A526">
        <v>1494844</v>
      </c>
      <c r="B526" t="s">
        <v>1605</v>
      </c>
      <c r="C526" t="s">
        <v>8066</v>
      </c>
      <c r="D526" t="s">
        <v>1606</v>
      </c>
      <c r="E526">
        <v>154642348</v>
      </c>
      <c r="F526" t="s">
        <v>2897</v>
      </c>
      <c r="G526" t="str">
        <f t="shared" si="8"/>
        <v>2025em1100338</v>
      </c>
      <c r="H526" t="s">
        <v>8172</v>
      </c>
      <c r="I526" t="s">
        <v>2898</v>
      </c>
      <c r="K526" t="s">
        <v>7642</v>
      </c>
      <c r="M526" t="s">
        <v>7643</v>
      </c>
      <c r="N526" t="s">
        <v>3476</v>
      </c>
      <c r="P526">
        <v>40</v>
      </c>
      <c r="Q526">
        <v>34.5</v>
      </c>
    </row>
    <row r="527" spans="1:17" x14ac:dyDescent="0.3">
      <c r="A527">
        <v>1494844</v>
      </c>
      <c r="B527" t="s">
        <v>1605</v>
      </c>
      <c r="C527" t="s">
        <v>8066</v>
      </c>
      <c r="D527" t="s">
        <v>1606</v>
      </c>
      <c r="E527">
        <v>154642349</v>
      </c>
      <c r="F527" t="s">
        <v>1937</v>
      </c>
      <c r="G527" t="str">
        <f t="shared" si="8"/>
        <v>2025em1100088</v>
      </c>
      <c r="H527" t="s">
        <v>8173</v>
      </c>
      <c r="I527" t="s">
        <v>1938</v>
      </c>
      <c r="K527" t="s">
        <v>7642</v>
      </c>
      <c r="M527" t="s">
        <v>7643</v>
      </c>
      <c r="N527" t="s">
        <v>3476</v>
      </c>
      <c r="P527">
        <v>40</v>
      </c>
      <c r="Q527">
        <v>8</v>
      </c>
    </row>
    <row r="528" spans="1:17" x14ac:dyDescent="0.3">
      <c r="A528">
        <v>1494844</v>
      </c>
      <c r="B528" t="s">
        <v>1605</v>
      </c>
      <c r="C528" t="s">
        <v>8066</v>
      </c>
      <c r="D528" t="s">
        <v>1606</v>
      </c>
      <c r="E528">
        <v>154642375</v>
      </c>
      <c r="F528" t="s">
        <v>3284</v>
      </c>
      <c r="G528" t="str">
        <f t="shared" si="8"/>
        <v>2025em1100467</v>
      </c>
      <c r="H528" t="s">
        <v>8174</v>
      </c>
      <c r="I528" t="s">
        <v>3285</v>
      </c>
      <c r="K528" t="s">
        <v>7642</v>
      </c>
      <c r="M528" t="s">
        <v>7643</v>
      </c>
      <c r="N528" t="s">
        <v>3476</v>
      </c>
      <c r="P528">
        <v>40</v>
      </c>
      <c r="Q528">
        <v>27</v>
      </c>
    </row>
    <row r="529" spans="1:17" x14ac:dyDescent="0.3">
      <c r="A529">
        <v>1494844</v>
      </c>
      <c r="B529" t="s">
        <v>1605</v>
      </c>
      <c r="C529" t="s">
        <v>8066</v>
      </c>
      <c r="D529" t="s">
        <v>1606</v>
      </c>
      <c r="E529">
        <v>154642396</v>
      </c>
      <c r="F529" t="s">
        <v>3432</v>
      </c>
      <c r="G529" t="str">
        <f t="shared" si="8"/>
        <v>2025em1100501</v>
      </c>
      <c r="H529" t="s">
        <v>8175</v>
      </c>
      <c r="I529" t="s">
        <v>3433</v>
      </c>
      <c r="K529" t="s">
        <v>7642</v>
      </c>
      <c r="M529" t="s">
        <v>7643</v>
      </c>
      <c r="N529" t="s">
        <v>3476</v>
      </c>
      <c r="P529">
        <v>40</v>
      </c>
      <c r="Q529">
        <v>30</v>
      </c>
    </row>
    <row r="530" spans="1:17" x14ac:dyDescent="0.3">
      <c r="A530">
        <v>1494844</v>
      </c>
      <c r="B530" t="s">
        <v>1605</v>
      </c>
      <c r="C530" t="s">
        <v>8066</v>
      </c>
      <c r="D530" t="s">
        <v>1606</v>
      </c>
      <c r="E530">
        <v>154642486</v>
      </c>
      <c r="F530" t="s">
        <v>3118</v>
      </c>
      <c r="G530" t="str">
        <f t="shared" si="8"/>
        <v>2025em1100403</v>
      </c>
      <c r="H530" t="s">
        <v>8176</v>
      </c>
      <c r="I530" t="s">
        <v>3119</v>
      </c>
      <c r="K530" t="s">
        <v>7642</v>
      </c>
      <c r="M530" t="s">
        <v>7643</v>
      </c>
      <c r="N530" t="s">
        <v>3476</v>
      </c>
      <c r="P530">
        <v>40</v>
      </c>
      <c r="Q530">
        <v>16.5</v>
      </c>
    </row>
    <row r="531" spans="1:17" x14ac:dyDescent="0.3">
      <c r="A531">
        <v>1494844</v>
      </c>
      <c r="B531" t="s">
        <v>1605</v>
      </c>
      <c r="C531" t="s">
        <v>8066</v>
      </c>
      <c r="D531" t="s">
        <v>1606</v>
      </c>
      <c r="E531">
        <v>154642942</v>
      </c>
      <c r="F531" t="s">
        <v>3052</v>
      </c>
      <c r="G531" t="str">
        <f t="shared" si="8"/>
        <v>2025em1100384</v>
      </c>
      <c r="H531" t="s">
        <v>8177</v>
      </c>
      <c r="I531" t="s">
        <v>3053</v>
      </c>
      <c r="K531" t="s">
        <v>7642</v>
      </c>
      <c r="M531" t="s">
        <v>7643</v>
      </c>
      <c r="N531" t="s">
        <v>3476</v>
      </c>
      <c r="P531">
        <v>40</v>
      </c>
      <c r="Q531">
        <v>17</v>
      </c>
    </row>
    <row r="532" spans="1:17" x14ac:dyDescent="0.3">
      <c r="A532">
        <v>1494845</v>
      </c>
      <c r="B532" t="s">
        <v>2108</v>
      </c>
      <c r="C532" t="s">
        <v>8066</v>
      </c>
      <c r="D532" t="s">
        <v>1606</v>
      </c>
      <c r="E532">
        <v>154641858</v>
      </c>
      <c r="F532" t="s">
        <v>3229</v>
      </c>
      <c r="G532" t="str">
        <f t="shared" si="8"/>
        <v>2025em1100445</v>
      </c>
      <c r="H532" t="s">
        <v>8178</v>
      </c>
      <c r="I532" t="s">
        <v>3230</v>
      </c>
      <c r="K532" t="s">
        <v>7642</v>
      </c>
      <c r="M532" t="s">
        <v>7643</v>
      </c>
      <c r="N532" t="s">
        <v>3476</v>
      </c>
      <c r="P532">
        <v>40</v>
      </c>
      <c r="Q532">
        <v>11</v>
      </c>
    </row>
    <row r="533" spans="1:17" x14ac:dyDescent="0.3">
      <c r="A533">
        <v>1494845</v>
      </c>
      <c r="B533" t="s">
        <v>2108</v>
      </c>
      <c r="C533" t="s">
        <v>8066</v>
      </c>
      <c r="D533" t="s">
        <v>1606</v>
      </c>
      <c r="E533">
        <v>154641862</v>
      </c>
      <c r="F533" t="s">
        <v>2472</v>
      </c>
      <c r="G533" t="str">
        <f t="shared" si="8"/>
        <v>2025em1100236</v>
      </c>
      <c r="H533" t="s">
        <v>8179</v>
      </c>
      <c r="I533" t="s">
        <v>2473</v>
      </c>
      <c r="K533" t="s">
        <v>7642</v>
      </c>
      <c r="M533" t="s">
        <v>7643</v>
      </c>
      <c r="N533" t="s">
        <v>3476</v>
      </c>
      <c r="P533">
        <v>40</v>
      </c>
      <c r="Q533">
        <v>23</v>
      </c>
    </row>
    <row r="534" spans="1:17" x14ac:dyDescent="0.3">
      <c r="A534">
        <v>1494845</v>
      </c>
      <c r="B534" t="s">
        <v>2108</v>
      </c>
      <c r="C534" t="s">
        <v>8066</v>
      </c>
      <c r="D534" t="s">
        <v>1606</v>
      </c>
      <c r="E534">
        <v>154642075</v>
      </c>
      <c r="F534" t="s">
        <v>3136</v>
      </c>
      <c r="G534" t="str">
        <f t="shared" si="8"/>
        <v>2025em1100411</v>
      </c>
      <c r="H534" t="s">
        <v>8180</v>
      </c>
      <c r="I534" t="s">
        <v>3137</v>
      </c>
      <c r="K534" t="s">
        <v>7642</v>
      </c>
      <c r="M534" t="s">
        <v>7643</v>
      </c>
      <c r="N534" t="s">
        <v>3476</v>
      </c>
      <c r="P534">
        <v>40</v>
      </c>
      <c r="Q534">
        <v>13</v>
      </c>
    </row>
    <row r="535" spans="1:17" x14ac:dyDescent="0.3">
      <c r="A535">
        <v>1494845</v>
      </c>
      <c r="B535" t="s">
        <v>2108</v>
      </c>
      <c r="C535" t="s">
        <v>8066</v>
      </c>
      <c r="D535" t="s">
        <v>1606</v>
      </c>
      <c r="E535">
        <v>154642112</v>
      </c>
      <c r="F535" t="s">
        <v>2625</v>
      </c>
      <c r="G535" t="str">
        <f t="shared" si="8"/>
        <v>2025em1100268</v>
      </c>
      <c r="H535" t="s">
        <v>8181</v>
      </c>
      <c r="I535" t="s">
        <v>2626</v>
      </c>
      <c r="K535" t="s">
        <v>7642</v>
      </c>
      <c r="M535" t="s">
        <v>7643</v>
      </c>
      <c r="N535" t="s">
        <v>3476</v>
      </c>
      <c r="P535">
        <v>40</v>
      </c>
      <c r="Q535">
        <v>14.5</v>
      </c>
    </row>
    <row r="536" spans="1:17" x14ac:dyDescent="0.3">
      <c r="A536">
        <v>1494845</v>
      </c>
      <c r="B536" t="s">
        <v>2108</v>
      </c>
      <c r="C536" t="s">
        <v>8066</v>
      </c>
      <c r="D536" t="s">
        <v>1606</v>
      </c>
      <c r="E536">
        <v>154642187</v>
      </c>
      <c r="F536" t="s">
        <v>3244</v>
      </c>
      <c r="G536" t="str">
        <f t="shared" si="8"/>
        <v>2025em1100449</v>
      </c>
      <c r="H536" t="s">
        <v>8182</v>
      </c>
      <c r="I536" t="s">
        <v>3245</v>
      </c>
      <c r="K536" t="s">
        <v>7642</v>
      </c>
      <c r="M536" t="s">
        <v>7643</v>
      </c>
      <c r="N536" t="s">
        <v>3476</v>
      </c>
      <c r="P536">
        <v>40</v>
      </c>
      <c r="Q536">
        <v>11.5</v>
      </c>
    </row>
    <row r="537" spans="1:17" x14ac:dyDescent="0.3">
      <c r="A537">
        <v>1494845</v>
      </c>
      <c r="B537" t="s">
        <v>2108</v>
      </c>
      <c r="C537" t="s">
        <v>8066</v>
      </c>
      <c r="D537" t="s">
        <v>1606</v>
      </c>
      <c r="E537">
        <v>154642840</v>
      </c>
      <c r="F537" t="s">
        <v>2269</v>
      </c>
      <c r="G537" t="str">
        <f t="shared" si="8"/>
        <v>2025em1100173</v>
      </c>
      <c r="H537" t="s">
        <v>8183</v>
      </c>
      <c r="I537" t="s">
        <v>2270</v>
      </c>
      <c r="K537" t="s">
        <v>7642</v>
      </c>
      <c r="M537" t="s">
        <v>7643</v>
      </c>
      <c r="N537" t="s">
        <v>3476</v>
      </c>
      <c r="P537">
        <v>40</v>
      </c>
      <c r="Q537">
        <v>19</v>
      </c>
    </row>
    <row r="538" spans="1:17" x14ac:dyDescent="0.3">
      <c r="A538">
        <v>1494845</v>
      </c>
      <c r="B538" t="s">
        <v>2108</v>
      </c>
      <c r="C538" t="s">
        <v>8066</v>
      </c>
      <c r="D538" t="s">
        <v>1606</v>
      </c>
      <c r="E538">
        <v>154644833</v>
      </c>
      <c r="F538" t="s">
        <v>2105</v>
      </c>
      <c r="G538" t="str">
        <f t="shared" si="8"/>
        <v>2025em1100132</v>
      </c>
      <c r="H538" t="s">
        <v>8184</v>
      </c>
      <c r="I538" t="s">
        <v>2106</v>
      </c>
      <c r="K538" t="s">
        <v>7642</v>
      </c>
      <c r="M538" t="s">
        <v>7643</v>
      </c>
      <c r="N538" t="s">
        <v>3476</v>
      </c>
      <c r="P538">
        <v>40</v>
      </c>
      <c r="Q538">
        <v>33.5</v>
      </c>
    </row>
    <row r="539" spans="1:17" x14ac:dyDescent="0.3">
      <c r="A539">
        <v>1494894</v>
      </c>
      <c r="B539" t="s">
        <v>1612</v>
      </c>
      <c r="C539" t="s">
        <v>8185</v>
      </c>
      <c r="D539" t="s">
        <v>1613</v>
      </c>
      <c r="E539">
        <v>154658467</v>
      </c>
      <c r="F539" t="s">
        <v>2549</v>
      </c>
      <c r="G539" t="str">
        <f t="shared" si="8"/>
        <v>2025em1100254</v>
      </c>
      <c r="H539" t="s">
        <v>8186</v>
      </c>
      <c r="I539" t="s">
        <v>2550</v>
      </c>
      <c r="K539" t="s">
        <v>7642</v>
      </c>
      <c r="M539" t="s">
        <v>7643</v>
      </c>
      <c r="N539" t="s">
        <v>3476</v>
      </c>
      <c r="P539">
        <v>40</v>
      </c>
      <c r="Q539">
        <v>19</v>
      </c>
    </row>
    <row r="540" spans="1:17" x14ac:dyDescent="0.3">
      <c r="A540">
        <v>1494894</v>
      </c>
      <c r="B540" t="s">
        <v>1612</v>
      </c>
      <c r="C540" t="s">
        <v>8185</v>
      </c>
      <c r="D540" t="s">
        <v>1613</v>
      </c>
      <c r="E540">
        <v>154658469</v>
      </c>
      <c r="F540" t="s">
        <v>2913</v>
      </c>
      <c r="G540" t="str">
        <f t="shared" si="8"/>
        <v>2025em1100342</v>
      </c>
      <c r="H540" t="s">
        <v>8187</v>
      </c>
      <c r="I540" t="s">
        <v>2914</v>
      </c>
      <c r="K540" t="s">
        <v>7642</v>
      </c>
      <c r="M540" t="s">
        <v>7643</v>
      </c>
      <c r="N540" t="s">
        <v>3476</v>
      </c>
      <c r="P540">
        <v>40</v>
      </c>
      <c r="Q540">
        <v>25</v>
      </c>
    </row>
    <row r="541" spans="1:17" x14ac:dyDescent="0.3">
      <c r="A541">
        <v>1494894</v>
      </c>
      <c r="B541" t="s">
        <v>1612</v>
      </c>
      <c r="C541" t="s">
        <v>8185</v>
      </c>
      <c r="D541" t="s">
        <v>1613</v>
      </c>
      <c r="E541">
        <v>154658470</v>
      </c>
      <c r="F541" t="s">
        <v>2867</v>
      </c>
      <c r="G541" t="str">
        <f t="shared" si="8"/>
        <v>2025em1100334</v>
      </c>
      <c r="H541" t="s">
        <v>8188</v>
      </c>
      <c r="I541" t="s">
        <v>2868</v>
      </c>
      <c r="K541" t="s">
        <v>7642</v>
      </c>
      <c r="M541" t="s">
        <v>7643</v>
      </c>
      <c r="N541" t="s">
        <v>3476</v>
      </c>
      <c r="P541">
        <v>40</v>
      </c>
      <c r="Q541">
        <v>33</v>
      </c>
    </row>
    <row r="542" spans="1:17" x14ac:dyDescent="0.3">
      <c r="A542">
        <v>1494894</v>
      </c>
      <c r="B542" t="s">
        <v>1612</v>
      </c>
      <c r="C542" t="s">
        <v>8185</v>
      </c>
      <c r="D542" t="s">
        <v>1613</v>
      </c>
      <c r="E542">
        <v>154658472</v>
      </c>
      <c r="F542" t="s">
        <v>2387</v>
      </c>
      <c r="G542" t="str">
        <f t="shared" si="8"/>
        <v>2025em1100207</v>
      </c>
      <c r="H542" t="s">
        <v>8189</v>
      </c>
      <c r="I542" t="s">
        <v>2388</v>
      </c>
      <c r="K542" t="s">
        <v>7642</v>
      </c>
      <c r="M542" t="s">
        <v>7643</v>
      </c>
      <c r="N542" t="s">
        <v>3476</v>
      </c>
      <c r="P542">
        <v>40</v>
      </c>
      <c r="Q542">
        <v>25.5</v>
      </c>
    </row>
    <row r="543" spans="1:17" x14ac:dyDescent="0.3">
      <c r="A543">
        <v>1494894</v>
      </c>
      <c r="B543" t="s">
        <v>1612</v>
      </c>
      <c r="C543" t="s">
        <v>8185</v>
      </c>
      <c r="D543" t="s">
        <v>1613</v>
      </c>
      <c r="E543">
        <v>154658478</v>
      </c>
      <c r="F543" t="s">
        <v>2698</v>
      </c>
      <c r="G543" t="str">
        <f t="shared" si="8"/>
        <v>2025em1100286</v>
      </c>
      <c r="H543" t="s">
        <v>8190</v>
      </c>
      <c r="I543" t="s">
        <v>2699</v>
      </c>
      <c r="K543" t="s">
        <v>7642</v>
      </c>
      <c r="M543" t="s">
        <v>7643</v>
      </c>
      <c r="N543" t="s">
        <v>3476</v>
      </c>
      <c r="P543">
        <v>40</v>
      </c>
      <c r="Q543">
        <v>24</v>
      </c>
    </row>
    <row r="544" spans="1:17" x14ac:dyDescent="0.3">
      <c r="A544">
        <v>1494894</v>
      </c>
      <c r="B544" t="s">
        <v>1612</v>
      </c>
      <c r="C544" t="s">
        <v>8185</v>
      </c>
      <c r="D544" t="s">
        <v>1613</v>
      </c>
      <c r="E544">
        <v>154658479</v>
      </c>
      <c r="F544" t="s">
        <v>3407</v>
      </c>
      <c r="G544" t="str">
        <f t="shared" si="8"/>
        <v>2025em1100497</v>
      </c>
      <c r="H544" t="s">
        <v>8191</v>
      </c>
      <c r="I544" t="s">
        <v>3408</v>
      </c>
      <c r="K544" t="s">
        <v>7642</v>
      </c>
      <c r="M544" t="s">
        <v>7643</v>
      </c>
      <c r="N544" t="s">
        <v>3476</v>
      </c>
      <c r="P544">
        <v>40</v>
      </c>
      <c r="Q544">
        <v>29.5</v>
      </c>
    </row>
    <row r="545" spans="1:17" x14ac:dyDescent="0.3">
      <c r="A545">
        <v>1494894</v>
      </c>
      <c r="B545" t="s">
        <v>1612</v>
      </c>
      <c r="C545" t="s">
        <v>8185</v>
      </c>
      <c r="D545" t="s">
        <v>1613</v>
      </c>
      <c r="E545">
        <v>154658480</v>
      </c>
      <c r="F545" t="s">
        <v>1736</v>
      </c>
      <c r="G545" t="str">
        <f t="shared" si="8"/>
        <v>2025em1100045</v>
      </c>
      <c r="H545" t="s">
        <v>8192</v>
      </c>
      <c r="I545" t="s">
        <v>1737</v>
      </c>
      <c r="K545" t="s">
        <v>7642</v>
      </c>
      <c r="M545" t="s">
        <v>7643</v>
      </c>
      <c r="N545" t="s">
        <v>3476</v>
      </c>
      <c r="P545">
        <v>40</v>
      </c>
      <c r="Q545">
        <v>13</v>
      </c>
    </row>
    <row r="546" spans="1:17" x14ac:dyDescent="0.3">
      <c r="A546">
        <v>1494894</v>
      </c>
      <c r="B546" t="s">
        <v>1612</v>
      </c>
      <c r="C546" t="s">
        <v>8185</v>
      </c>
      <c r="D546" t="s">
        <v>1613</v>
      </c>
      <c r="E546">
        <v>154658481</v>
      </c>
      <c r="F546" t="s">
        <v>1928</v>
      </c>
      <c r="G546" t="str">
        <f t="shared" si="8"/>
        <v>2025em1100087</v>
      </c>
      <c r="H546" t="s">
        <v>8193</v>
      </c>
      <c r="I546" t="s">
        <v>1929</v>
      </c>
      <c r="K546" t="s">
        <v>7642</v>
      </c>
      <c r="M546" t="s">
        <v>7643</v>
      </c>
      <c r="N546" t="s">
        <v>3476</v>
      </c>
      <c r="P546">
        <v>40</v>
      </c>
      <c r="Q546">
        <v>24</v>
      </c>
    </row>
    <row r="547" spans="1:17" x14ac:dyDescent="0.3">
      <c r="A547">
        <v>1494894</v>
      </c>
      <c r="B547" t="s">
        <v>1612</v>
      </c>
      <c r="C547" t="s">
        <v>8185</v>
      </c>
      <c r="D547" t="s">
        <v>1613</v>
      </c>
      <c r="E547">
        <v>154658484</v>
      </c>
      <c r="F547" t="s">
        <v>2299</v>
      </c>
      <c r="G547" t="str">
        <f t="shared" si="8"/>
        <v>2025em1100184</v>
      </c>
      <c r="H547" t="s">
        <v>8194</v>
      </c>
      <c r="I547" t="s">
        <v>2300</v>
      </c>
      <c r="K547" t="s">
        <v>7642</v>
      </c>
      <c r="M547" t="s">
        <v>7643</v>
      </c>
      <c r="N547" t="s">
        <v>3476</v>
      </c>
      <c r="P547">
        <v>40</v>
      </c>
      <c r="Q547">
        <v>13.5</v>
      </c>
    </row>
    <row r="548" spans="1:17" x14ac:dyDescent="0.3">
      <c r="A548">
        <v>1494894</v>
      </c>
      <c r="B548" t="s">
        <v>1612</v>
      </c>
      <c r="C548" t="s">
        <v>8185</v>
      </c>
      <c r="D548" t="s">
        <v>1613</v>
      </c>
      <c r="E548">
        <v>154658486</v>
      </c>
      <c r="F548" t="s">
        <v>2436</v>
      </c>
      <c r="G548" t="str">
        <f t="shared" si="8"/>
        <v>2025em1100228</v>
      </c>
      <c r="H548" t="s">
        <v>8195</v>
      </c>
      <c r="I548" t="s">
        <v>2437</v>
      </c>
      <c r="K548" t="s">
        <v>7642</v>
      </c>
      <c r="M548" t="s">
        <v>7643</v>
      </c>
      <c r="N548" t="s">
        <v>3476</v>
      </c>
      <c r="P548">
        <v>40</v>
      </c>
      <c r="Q548">
        <v>36</v>
      </c>
    </row>
    <row r="549" spans="1:17" x14ac:dyDescent="0.3">
      <c r="A549">
        <v>1494894</v>
      </c>
      <c r="B549" t="s">
        <v>1612</v>
      </c>
      <c r="C549" t="s">
        <v>8185</v>
      </c>
      <c r="D549" t="s">
        <v>1613</v>
      </c>
      <c r="E549">
        <v>154658488</v>
      </c>
      <c r="F549" t="s">
        <v>1793</v>
      </c>
      <c r="G549" t="str">
        <f t="shared" si="8"/>
        <v>2025em1100054</v>
      </c>
      <c r="H549" t="s">
        <v>8196</v>
      </c>
      <c r="I549" t="s">
        <v>1794</v>
      </c>
      <c r="K549" t="s">
        <v>7642</v>
      </c>
      <c r="M549" t="s">
        <v>7643</v>
      </c>
      <c r="N549" t="s">
        <v>3476</v>
      </c>
      <c r="P549">
        <v>40</v>
      </c>
      <c r="Q549">
        <v>20.5</v>
      </c>
    </row>
    <row r="550" spans="1:17" x14ac:dyDescent="0.3">
      <c r="A550">
        <v>1494894</v>
      </c>
      <c r="B550" t="s">
        <v>1612</v>
      </c>
      <c r="C550" t="s">
        <v>8185</v>
      </c>
      <c r="D550" t="s">
        <v>1613</v>
      </c>
      <c r="E550">
        <v>154658489</v>
      </c>
      <c r="F550" t="s">
        <v>2540</v>
      </c>
      <c r="G550" t="str">
        <f t="shared" si="8"/>
        <v>2025em1100253</v>
      </c>
      <c r="H550" t="s">
        <v>8197</v>
      </c>
      <c r="I550" t="s">
        <v>2541</v>
      </c>
      <c r="K550" t="s">
        <v>7642</v>
      </c>
      <c r="M550" t="s">
        <v>7643</v>
      </c>
      <c r="N550" t="s">
        <v>3476</v>
      </c>
      <c r="P550">
        <v>40</v>
      </c>
      <c r="Q550">
        <v>16</v>
      </c>
    </row>
    <row r="551" spans="1:17" x14ac:dyDescent="0.3">
      <c r="A551">
        <v>1494894</v>
      </c>
      <c r="B551" t="s">
        <v>1612</v>
      </c>
      <c r="C551" t="s">
        <v>8185</v>
      </c>
      <c r="D551" t="s">
        <v>1613</v>
      </c>
      <c r="E551">
        <v>154658490</v>
      </c>
      <c r="F551" t="s">
        <v>3439</v>
      </c>
      <c r="G551" t="str">
        <f t="shared" si="8"/>
        <v>2025em1100504</v>
      </c>
      <c r="H551" t="s">
        <v>8198</v>
      </c>
      <c r="I551" t="s">
        <v>3440</v>
      </c>
      <c r="K551" t="s">
        <v>7642</v>
      </c>
      <c r="M551" t="s">
        <v>7643</v>
      </c>
      <c r="N551" t="s">
        <v>3476</v>
      </c>
      <c r="P551">
        <v>40</v>
      </c>
      <c r="Q551">
        <v>26</v>
      </c>
    </row>
    <row r="552" spans="1:17" x14ac:dyDescent="0.3">
      <c r="A552">
        <v>1494894</v>
      </c>
      <c r="B552" t="s">
        <v>1612</v>
      </c>
      <c r="C552" t="s">
        <v>8185</v>
      </c>
      <c r="D552" t="s">
        <v>1613</v>
      </c>
      <c r="E552">
        <v>154658491</v>
      </c>
      <c r="F552" t="s">
        <v>2186</v>
      </c>
      <c r="G552" t="str">
        <f t="shared" si="8"/>
        <v>2025em1100151</v>
      </c>
      <c r="H552" t="s">
        <v>8199</v>
      </c>
      <c r="I552" t="s">
        <v>2187</v>
      </c>
      <c r="K552" t="s">
        <v>7642</v>
      </c>
      <c r="M552" t="s">
        <v>7643</v>
      </c>
      <c r="N552" t="s">
        <v>3476</v>
      </c>
      <c r="P552">
        <v>40</v>
      </c>
      <c r="Q552">
        <v>30</v>
      </c>
    </row>
    <row r="553" spans="1:17" x14ac:dyDescent="0.3">
      <c r="A553">
        <v>1494894</v>
      </c>
      <c r="B553" t="s">
        <v>1612</v>
      </c>
      <c r="C553" t="s">
        <v>8185</v>
      </c>
      <c r="D553" t="s">
        <v>1613</v>
      </c>
      <c r="E553">
        <v>154658492</v>
      </c>
      <c r="F553" t="s">
        <v>2882</v>
      </c>
      <c r="G553" t="str">
        <f t="shared" si="8"/>
        <v>2025em1100336</v>
      </c>
      <c r="H553" t="s">
        <v>8200</v>
      </c>
      <c r="I553" t="s">
        <v>2883</v>
      </c>
      <c r="K553" t="s">
        <v>7642</v>
      </c>
      <c r="M553" t="s">
        <v>7643</v>
      </c>
      <c r="N553" t="s">
        <v>3476</v>
      </c>
      <c r="P553">
        <v>40</v>
      </c>
      <c r="Q553">
        <v>15</v>
      </c>
    </row>
    <row r="554" spans="1:17" x14ac:dyDescent="0.3">
      <c r="A554">
        <v>1494894</v>
      </c>
      <c r="B554" t="s">
        <v>1612</v>
      </c>
      <c r="C554" t="s">
        <v>8185</v>
      </c>
      <c r="D554" t="s">
        <v>1613</v>
      </c>
      <c r="E554">
        <v>154658495</v>
      </c>
      <c r="F554" t="s">
        <v>2849</v>
      </c>
      <c r="G554" t="str">
        <f t="shared" si="8"/>
        <v>2025em1100331</v>
      </c>
      <c r="H554" t="s">
        <v>8201</v>
      </c>
      <c r="I554" t="s">
        <v>2850</v>
      </c>
      <c r="K554" t="s">
        <v>7642</v>
      </c>
      <c r="M554" t="s">
        <v>7643</v>
      </c>
      <c r="N554" t="s">
        <v>3476</v>
      </c>
      <c r="P554">
        <v>40</v>
      </c>
      <c r="Q554">
        <v>28</v>
      </c>
    </row>
    <row r="555" spans="1:17" x14ac:dyDescent="0.3">
      <c r="A555">
        <v>1494894</v>
      </c>
      <c r="B555" t="s">
        <v>1612</v>
      </c>
      <c r="C555" t="s">
        <v>8185</v>
      </c>
      <c r="D555" t="s">
        <v>1613</v>
      </c>
      <c r="E555">
        <v>154658496</v>
      </c>
      <c r="F555" t="s">
        <v>3363</v>
      </c>
      <c r="G555" t="str">
        <f t="shared" si="8"/>
        <v>2025em1100482</v>
      </c>
      <c r="H555" t="s">
        <v>8202</v>
      </c>
      <c r="I555" t="s">
        <v>3364</v>
      </c>
      <c r="K555" t="s">
        <v>7642</v>
      </c>
      <c r="M555" t="s">
        <v>7643</v>
      </c>
      <c r="N555" t="s">
        <v>3476</v>
      </c>
      <c r="P555">
        <v>40</v>
      </c>
      <c r="Q555">
        <v>19</v>
      </c>
    </row>
    <row r="556" spans="1:17" x14ac:dyDescent="0.3">
      <c r="A556">
        <v>1494894</v>
      </c>
      <c r="B556" t="s">
        <v>1612</v>
      </c>
      <c r="C556" t="s">
        <v>8185</v>
      </c>
      <c r="D556" t="s">
        <v>1613</v>
      </c>
      <c r="E556">
        <v>154658497</v>
      </c>
      <c r="F556" t="s">
        <v>3275</v>
      </c>
      <c r="G556" t="str">
        <f t="shared" si="8"/>
        <v>2025em1100464</v>
      </c>
      <c r="H556" t="s">
        <v>8203</v>
      </c>
      <c r="I556" t="s">
        <v>3276</v>
      </c>
      <c r="K556" t="s">
        <v>7642</v>
      </c>
      <c r="M556" t="s">
        <v>7643</v>
      </c>
      <c r="N556" t="s">
        <v>3476</v>
      </c>
      <c r="P556">
        <v>40</v>
      </c>
      <c r="Q556">
        <v>17</v>
      </c>
    </row>
    <row r="557" spans="1:17" x14ac:dyDescent="0.3">
      <c r="A557">
        <v>1494894</v>
      </c>
      <c r="B557" t="s">
        <v>1612</v>
      </c>
      <c r="C557" t="s">
        <v>8185</v>
      </c>
      <c r="D557" t="s">
        <v>1613</v>
      </c>
      <c r="E557">
        <v>154658498</v>
      </c>
      <c r="F557" t="s">
        <v>2021</v>
      </c>
      <c r="G557" t="str">
        <f t="shared" si="8"/>
        <v>2025em1100105</v>
      </c>
      <c r="H557" t="s">
        <v>8204</v>
      </c>
      <c r="I557" t="s">
        <v>2022</v>
      </c>
      <c r="K557" t="s">
        <v>7642</v>
      </c>
      <c r="M557" t="s">
        <v>7643</v>
      </c>
      <c r="N557" t="s">
        <v>3476</v>
      </c>
      <c r="P557">
        <v>40</v>
      </c>
      <c r="Q557">
        <v>15.5</v>
      </c>
    </row>
    <row r="558" spans="1:17" x14ac:dyDescent="0.3">
      <c r="A558">
        <v>1494894</v>
      </c>
      <c r="B558" t="s">
        <v>1612</v>
      </c>
      <c r="C558" t="s">
        <v>8185</v>
      </c>
      <c r="D558" t="s">
        <v>1613</v>
      </c>
      <c r="E558">
        <v>154658499</v>
      </c>
      <c r="F558" t="s">
        <v>2906</v>
      </c>
      <c r="G558" t="str">
        <f t="shared" si="8"/>
        <v>2025em1100339</v>
      </c>
      <c r="H558" t="s">
        <v>8205</v>
      </c>
      <c r="I558" t="s">
        <v>2907</v>
      </c>
      <c r="K558" t="s">
        <v>7642</v>
      </c>
      <c r="M558" t="s">
        <v>7643</v>
      </c>
      <c r="N558" t="s">
        <v>3476</v>
      </c>
      <c r="P558">
        <v>40</v>
      </c>
      <c r="Q558">
        <v>36</v>
      </c>
    </row>
    <row r="559" spans="1:17" x14ac:dyDescent="0.3">
      <c r="A559">
        <v>1494894</v>
      </c>
      <c r="B559" t="s">
        <v>1612</v>
      </c>
      <c r="C559" t="s">
        <v>8185</v>
      </c>
      <c r="D559" t="s">
        <v>1613</v>
      </c>
      <c r="E559">
        <v>154658500</v>
      </c>
      <c r="F559" t="s">
        <v>2351</v>
      </c>
      <c r="G559" t="str">
        <f t="shared" si="8"/>
        <v>2025em1100194</v>
      </c>
      <c r="H559" t="s">
        <v>8206</v>
      </c>
      <c r="I559" t="s">
        <v>2352</v>
      </c>
      <c r="K559" t="s">
        <v>7642</v>
      </c>
      <c r="M559" t="s">
        <v>7643</v>
      </c>
      <c r="N559" t="s">
        <v>3476</v>
      </c>
      <c r="P559">
        <v>40</v>
      </c>
      <c r="Q559">
        <v>23</v>
      </c>
    </row>
    <row r="560" spans="1:17" x14ac:dyDescent="0.3">
      <c r="A560">
        <v>1494894</v>
      </c>
      <c r="B560" t="s">
        <v>1612</v>
      </c>
      <c r="C560" t="s">
        <v>8185</v>
      </c>
      <c r="D560" t="s">
        <v>1613</v>
      </c>
      <c r="E560">
        <v>154658501</v>
      </c>
      <c r="F560" t="s">
        <v>2230</v>
      </c>
      <c r="G560" t="str">
        <f t="shared" si="8"/>
        <v>2025em1100161</v>
      </c>
      <c r="H560" t="s">
        <v>8207</v>
      </c>
      <c r="I560" t="s">
        <v>2231</v>
      </c>
      <c r="K560" t="s">
        <v>7642</v>
      </c>
      <c r="M560" t="s">
        <v>7643</v>
      </c>
      <c r="N560" t="s">
        <v>3476</v>
      </c>
      <c r="P560">
        <v>40</v>
      </c>
      <c r="Q560">
        <v>27</v>
      </c>
    </row>
    <row r="561" spans="1:17" x14ac:dyDescent="0.3">
      <c r="A561">
        <v>1494894</v>
      </c>
      <c r="B561" t="s">
        <v>1612</v>
      </c>
      <c r="C561" t="s">
        <v>8185</v>
      </c>
      <c r="D561" t="s">
        <v>1613</v>
      </c>
      <c r="E561">
        <v>154658505</v>
      </c>
      <c r="F561" t="s">
        <v>3284</v>
      </c>
      <c r="G561" t="str">
        <f t="shared" si="8"/>
        <v>2025em1100467</v>
      </c>
      <c r="H561" t="s">
        <v>8208</v>
      </c>
      <c r="I561" t="s">
        <v>3285</v>
      </c>
      <c r="K561" t="s">
        <v>7642</v>
      </c>
      <c r="M561" t="s">
        <v>7643</v>
      </c>
      <c r="N561" t="s">
        <v>3476</v>
      </c>
      <c r="P561">
        <v>40</v>
      </c>
      <c r="Q561">
        <v>30.5</v>
      </c>
    </row>
    <row r="562" spans="1:17" x14ac:dyDescent="0.3">
      <c r="A562">
        <v>1494894</v>
      </c>
      <c r="B562" t="s">
        <v>1612</v>
      </c>
      <c r="C562" t="s">
        <v>8185</v>
      </c>
      <c r="D562" t="s">
        <v>1613</v>
      </c>
      <c r="E562">
        <v>154658506</v>
      </c>
      <c r="F562" t="s">
        <v>1814</v>
      </c>
      <c r="G562" t="str">
        <f t="shared" si="8"/>
        <v>2025em1100059</v>
      </c>
      <c r="H562" t="s">
        <v>8209</v>
      </c>
      <c r="I562" t="s">
        <v>1815</v>
      </c>
      <c r="K562" t="s">
        <v>7642</v>
      </c>
      <c r="M562" t="s">
        <v>7643</v>
      </c>
      <c r="N562" t="s">
        <v>3476</v>
      </c>
      <c r="P562">
        <v>40</v>
      </c>
      <c r="Q562">
        <v>16.75</v>
      </c>
    </row>
    <row r="563" spans="1:17" x14ac:dyDescent="0.3">
      <c r="A563">
        <v>1494894</v>
      </c>
      <c r="B563" t="s">
        <v>1612</v>
      </c>
      <c r="C563" t="s">
        <v>8185</v>
      </c>
      <c r="D563" t="s">
        <v>1613</v>
      </c>
      <c r="E563">
        <v>154658507</v>
      </c>
      <c r="F563" t="s">
        <v>2594</v>
      </c>
      <c r="G563" t="str">
        <f t="shared" si="8"/>
        <v>2025em1100263</v>
      </c>
      <c r="H563" t="s">
        <v>8210</v>
      </c>
      <c r="I563" t="s">
        <v>2595</v>
      </c>
      <c r="K563" t="s">
        <v>7642</v>
      </c>
      <c r="M563" t="s">
        <v>7643</v>
      </c>
      <c r="N563" t="s">
        <v>3476</v>
      </c>
      <c r="P563">
        <v>40</v>
      </c>
      <c r="Q563">
        <v>32</v>
      </c>
    </row>
    <row r="564" spans="1:17" x14ac:dyDescent="0.3">
      <c r="A564">
        <v>1494894</v>
      </c>
      <c r="B564" t="s">
        <v>1612</v>
      </c>
      <c r="C564" t="s">
        <v>8185</v>
      </c>
      <c r="D564" t="s">
        <v>1613</v>
      </c>
      <c r="E564">
        <v>154658508</v>
      </c>
      <c r="F564" t="s">
        <v>1996</v>
      </c>
      <c r="G564" t="str">
        <f t="shared" si="8"/>
        <v>2025em1100101</v>
      </c>
      <c r="H564" t="s">
        <v>8211</v>
      </c>
      <c r="I564" t="s">
        <v>1997</v>
      </c>
      <c r="K564" t="s">
        <v>7642</v>
      </c>
      <c r="M564" t="s">
        <v>7643</v>
      </c>
      <c r="N564" t="s">
        <v>3476</v>
      </c>
      <c r="P564">
        <v>40</v>
      </c>
      <c r="Q564">
        <v>26</v>
      </c>
    </row>
    <row r="565" spans="1:17" x14ac:dyDescent="0.3">
      <c r="A565">
        <v>1494894</v>
      </c>
      <c r="B565" t="s">
        <v>1612</v>
      </c>
      <c r="C565" t="s">
        <v>8185</v>
      </c>
      <c r="D565" t="s">
        <v>1613</v>
      </c>
      <c r="E565">
        <v>154658509</v>
      </c>
      <c r="F565" t="s">
        <v>2801</v>
      </c>
      <c r="G565" t="str">
        <f t="shared" si="8"/>
        <v>2025em1100312</v>
      </c>
      <c r="H565" t="s">
        <v>8212</v>
      </c>
      <c r="I565" t="s">
        <v>2802</v>
      </c>
      <c r="K565" t="s">
        <v>7642</v>
      </c>
      <c r="M565" t="s">
        <v>7643</v>
      </c>
      <c r="N565" t="s">
        <v>3476</v>
      </c>
      <c r="P565">
        <v>40</v>
      </c>
      <c r="Q565">
        <v>37.5</v>
      </c>
    </row>
    <row r="566" spans="1:17" x14ac:dyDescent="0.3">
      <c r="A566">
        <v>1494894</v>
      </c>
      <c r="B566" t="s">
        <v>1612</v>
      </c>
      <c r="C566" t="s">
        <v>8185</v>
      </c>
      <c r="D566" t="s">
        <v>1613</v>
      </c>
      <c r="E566">
        <v>154658510</v>
      </c>
      <c r="F566" t="s">
        <v>2612</v>
      </c>
      <c r="G566" t="str">
        <f t="shared" si="8"/>
        <v>2025em1100266</v>
      </c>
      <c r="H566" t="s">
        <v>8213</v>
      </c>
      <c r="I566" t="s">
        <v>2613</v>
      </c>
      <c r="K566" t="s">
        <v>7642</v>
      </c>
      <c r="M566" t="s">
        <v>7643</v>
      </c>
      <c r="N566" t="s">
        <v>3476</v>
      </c>
      <c r="P566">
        <v>40</v>
      </c>
      <c r="Q566">
        <v>29</v>
      </c>
    </row>
    <row r="567" spans="1:17" x14ac:dyDescent="0.3">
      <c r="A567">
        <v>1494894</v>
      </c>
      <c r="B567" t="s">
        <v>1612</v>
      </c>
      <c r="C567" t="s">
        <v>8185</v>
      </c>
      <c r="D567" t="s">
        <v>1613</v>
      </c>
      <c r="E567">
        <v>154658511</v>
      </c>
      <c r="F567" t="s">
        <v>1623</v>
      </c>
      <c r="G567" t="str">
        <f t="shared" si="8"/>
        <v>2025em1100009</v>
      </c>
      <c r="H567" t="s">
        <v>8214</v>
      </c>
      <c r="I567" t="s">
        <v>1624</v>
      </c>
      <c r="K567" t="s">
        <v>7642</v>
      </c>
      <c r="M567" t="s">
        <v>7643</v>
      </c>
      <c r="N567" t="s">
        <v>3476</v>
      </c>
      <c r="P567">
        <v>40</v>
      </c>
      <c r="Q567">
        <v>22</v>
      </c>
    </row>
    <row r="568" spans="1:17" x14ac:dyDescent="0.3">
      <c r="A568">
        <v>1494894</v>
      </c>
      <c r="B568" t="s">
        <v>1612</v>
      </c>
      <c r="C568" t="s">
        <v>8185</v>
      </c>
      <c r="D568" t="s">
        <v>1613</v>
      </c>
      <c r="E568">
        <v>154658513</v>
      </c>
      <c r="F568" t="s">
        <v>2533</v>
      </c>
      <c r="G568" t="str">
        <f t="shared" si="8"/>
        <v>2025em1100252</v>
      </c>
      <c r="H568" t="s">
        <v>8215</v>
      </c>
      <c r="I568" t="s">
        <v>2534</v>
      </c>
      <c r="K568" t="s">
        <v>7642</v>
      </c>
      <c r="M568" t="s">
        <v>7643</v>
      </c>
      <c r="N568" t="s">
        <v>3476</v>
      </c>
      <c r="P568">
        <v>40</v>
      </c>
      <c r="Q568">
        <v>32</v>
      </c>
    </row>
    <row r="569" spans="1:17" x14ac:dyDescent="0.3">
      <c r="A569">
        <v>1494894</v>
      </c>
      <c r="B569" t="s">
        <v>1612</v>
      </c>
      <c r="C569" t="s">
        <v>8185</v>
      </c>
      <c r="D569" t="s">
        <v>1613</v>
      </c>
      <c r="E569">
        <v>154658515</v>
      </c>
      <c r="F569" t="s">
        <v>2858</v>
      </c>
      <c r="G569" t="str">
        <f t="shared" si="8"/>
        <v>2025em1100333</v>
      </c>
      <c r="H569" t="s">
        <v>8216</v>
      </c>
      <c r="I569" t="s">
        <v>2859</v>
      </c>
      <c r="K569" t="s">
        <v>7642</v>
      </c>
      <c r="M569" t="s">
        <v>7643</v>
      </c>
      <c r="N569" t="s">
        <v>3476</v>
      </c>
      <c r="P569">
        <v>40</v>
      </c>
      <c r="Q569">
        <v>36</v>
      </c>
    </row>
    <row r="570" spans="1:17" x14ac:dyDescent="0.3">
      <c r="A570">
        <v>1494894</v>
      </c>
      <c r="B570" t="s">
        <v>1612</v>
      </c>
      <c r="C570" t="s">
        <v>8185</v>
      </c>
      <c r="D570" t="s">
        <v>1613</v>
      </c>
      <c r="E570">
        <v>154658516</v>
      </c>
      <c r="F570" t="s">
        <v>2044</v>
      </c>
      <c r="G570" t="str">
        <f t="shared" si="8"/>
        <v>2025em1100113</v>
      </c>
      <c r="H570" t="s">
        <v>8217</v>
      </c>
      <c r="I570" t="s">
        <v>2045</v>
      </c>
      <c r="K570" t="s">
        <v>7642</v>
      </c>
      <c r="M570" t="s">
        <v>7643</v>
      </c>
      <c r="N570" t="s">
        <v>3476</v>
      </c>
      <c r="P570">
        <v>40</v>
      </c>
      <c r="Q570">
        <v>35</v>
      </c>
    </row>
    <row r="571" spans="1:17" x14ac:dyDescent="0.3">
      <c r="A571">
        <v>1494894</v>
      </c>
      <c r="B571" t="s">
        <v>1612</v>
      </c>
      <c r="C571" t="s">
        <v>8185</v>
      </c>
      <c r="D571" t="s">
        <v>1613</v>
      </c>
      <c r="E571">
        <v>154658517</v>
      </c>
      <c r="F571" t="s">
        <v>3065</v>
      </c>
      <c r="G571" t="str">
        <f t="shared" si="8"/>
        <v>2025em1100387</v>
      </c>
      <c r="H571" t="s">
        <v>8218</v>
      </c>
      <c r="I571" t="s">
        <v>3066</v>
      </c>
      <c r="K571" t="s">
        <v>7642</v>
      </c>
      <c r="M571" t="s">
        <v>7643</v>
      </c>
      <c r="N571" t="s">
        <v>3476</v>
      </c>
      <c r="P571">
        <v>40</v>
      </c>
      <c r="Q571">
        <v>35</v>
      </c>
    </row>
    <row r="572" spans="1:17" x14ac:dyDescent="0.3">
      <c r="A572">
        <v>1494894</v>
      </c>
      <c r="B572" t="s">
        <v>1612</v>
      </c>
      <c r="C572" t="s">
        <v>8185</v>
      </c>
      <c r="D572" t="s">
        <v>1613</v>
      </c>
      <c r="E572">
        <v>154658519</v>
      </c>
      <c r="F572" t="s">
        <v>2657</v>
      </c>
      <c r="G572" t="str">
        <f t="shared" si="8"/>
        <v>2025em1100277</v>
      </c>
      <c r="H572" t="s">
        <v>8219</v>
      </c>
      <c r="I572" t="s">
        <v>2658</v>
      </c>
      <c r="K572" t="s">
        <v>7642</v>
      </c>
      <c r="M572" t="s">
        <v>7643</v>
      </c>
      <c r="N572" t="s">
        <v>3476</v>
      </c>
      <c r="P572">
        <v>40</v>
      </c>
      <c r="Q572">
        <v>21</v>
      </c>
    </row>
    <row r="573" spans="1:17" x14ac:dyDescent="0.3">
      <c r="A573">
        <v>1494894</v>
      </c>
      <c r="B573" t="s">
        <v>1612</v>
      </c>
      <c r="C573" t="s">
        <v>8185</v>
      </c>
      <c r="D573" t="s">
        <v>1613</v>
      </c>
      <c r="E573">
        <v>154658520</v>
      </c>
      <c r="F573" t="s">
        <v>3342</v>
      </c>
      <c r="G573" t="str">
        <f t="shared" si="8"/>
        <v>2025em1100479</v>
      </c>
      <c r="H573" t="s">
        <v>8220</v>
      </c>
      <c r="I573" t="s">
        <v>3343</v>
      </c>
      <c r="K573" t="s">
        <v>7642</v>
      </c>
      <c r="M573" t="s">
        <v>7643</v>
      </c>
      <c r="N573" t="s">
        <v>3476</v>
      </c>
      <c r="P573">
        <v>40</v>
      </c>
      <c r="Q573">
        <v>22</v>
      </c>
    </row>
    <row r="574" spans="1:17" x14ac:dyDescent="0.3">
      <c r="A574">
        <v>1494894</v>
      </c>
      <c r="B574" t="s">
        <v>1612</v>
      </c>
      <c r="C574" t="s">
        <v>8185</v>
      </c>
      <c r="D574" t="s">
        <v>1613</v>
      </c>
      <c r="E574">
        <v>154658522</v>
      </c>
      <c r="F574" t="s">
        <v>2814</v>
      </c>
      <c r="G574" t="str">
        <f t="shared" si="8"/>
        <v>2025em1100318</v>
      </c>
      <c r="H574" t="s">
        <v>8221</v>
      </c>
      <c r="I574" t="s">
        <v>2815</v>
      </c>
      <c r="K574" t="s">
        <v>7642</v>
      </c>
      <c r="M574" t="s">
        <v>7643</v>
      </c>
      <c r="N574" t="s">
        <v>3476</v>
      </c>
      <c r="P574">
        <v>40</v>
      </c>
      <c r="Q574">
        <v>26.5</v>
      </c>
    </row>
    <row r="575" spans="1:17" x14ac:dyDescent="0.3">
      <c r="A575">
        <v>1494894</v>
      </c>
      <c r="B575" t="s">
        <v>1612</v>
      </c>
      <c r="C575" t="s">
        <v>8185</v>
      </c>
      <c r="D575" t="s">
        <v>1613</v>
      </c>
      <c r="E575">
        <v>154658523</v>
      </c>
      <c r="F575" t="s">
        <v>1897</v>
      </c>
      <c r="G575" t="str">
        <f t="shared" si="8"/>
        <v>2025em1100080</v>
      </c>
      <c r="H575" t="s">
        <v>8222</v>
      </c>
      <c r="I575" t="s">
        <v>1898</v>
      </c>
      <c r="K575" t="s">
        <v>7642</v>
      </c>
      <c r="M575" t="s">
        <v>7643</v>
      </c>
      <c r="N575" t="s">
        <v>3476</v>
      </c>
      <c r="P575">
        <v>40</v>
      </c>
      <c r="Q575">
        <v>25</v>
      </c>
    </row>
    <row r="576" spans="1:17" x14ac:dyDescent="0.3">
      <c r="A576">
        <v>1494894</v>
      </c>
      <c r="B576" t="s">
        <v>1612</v>
      </c>
      <c r="C576" t="s">
        <v>8185</v>
      </c>
      <c r="D576" t="s">
        <v>1613</v>
      </c>
      <c r="E576">
        <v>154658524</v>
      </c>
      <c r="F576" t="s">
        <v>2807</v>
      </c>
      <c r="G576" t="str">
        <f t="shared" si="8"/>
        <v>2025em1100313</v>
      </c>
      <c r="H576" t="s">
        <v>8223</v>
      </c>
      <c r="I576" t="s">
        <v>2808</v>
      </c>
      <c r="K576" t="s">
        <v>7642</v>
      </c>
      <c r="M576" t="s">
        <v>7643</v>
      </c>
      <c r="N576" t="s">
        <v>3476</v>
      </c>
      <c r="P576">
        <v>40</v>
      </c>
      <c r="Q576">
        <v>25</v>
      </c>
    </row>
    <row r="577" spans="1:17" x14ac:dyDescent="0.3">
      <c r="A577">
        <v>1494894</v>
      </c>
      <c r="B577" t="s">
        <v>1612</v>
      </c>
      <c r="C577" t="s">
        <v>8185</v>
      </c>
      <c r="D577" t="s">
        <v>1613</v>
      </c>
      <c r="E577">
        <v>154658525</v>
      </c>
      <c r="F577" t="s">
        <v>3258</v>
      </c>
      <c r="G577" t="str">
        <f t="shared" si="8"/>
        <v>2025em1100455</v>
      </c>
      <c r="H577" t="s">
        <v>8224</v>
      </c>
      <c r="I577" t="s">
        <v>3259</v>
      </c>
      <c r="K577" t="s">
        <v>7642</v>
      </c>
      <c r="M577" t="s">
        <v>7643</v>
      </c>
      <c r="N577" t="s">
        <v>3476</v>
      </c>
      <c r="P577">
        <v>40</v>
      </c>
      <c r="Q577">
        <v>24.5</v>
      </c>
    </row>
    <row r="578" spans="1:17" x14ac:dyDescent="0.3">
      <c r="A578">
        <v>1494894</v>
      </c>
      <c r="B578" t="s">
        <v>1612</v>
      </c>
      <c r="C578" t="s">
        <v>8185</v>
      </c>
      <c r="D578" t="s">
        <v>1613</v>
      </c>
      <c r="E578">
        <v>154658528</v>
      </c>
      <c r="F578" t="s">
        <v>1802</v>
      </c>
      <c r="G578" t="str">
        <f t="shared" si="8"/>
        <v>2025em1100056</v>
      </c>
      <c r="H578" t="s">
        <v>8225</v>
      </c>
      <c r="I578" t="s">
        <v>1803</v>
      </c>
      <c r="K578" t="s">
        <v>7642</v>
      </c>
      <c r="M578" t="s">
        <v>7643</v>
      </c>
      <c r="N578" t="s">
        <v>3476</v>
      </c>
      <c r="P578">
        <v>40</v>
      </c>
      <c r="Q578">
        <v>33.5</v>
      </c>
    </row>
    <row r="579" spans="1:17" x14ac:dyDescent="0.3">
      <c r="A579">
        <v>1494894</v>
      </c>
      <c r="B579" t="s">
        <v>1612</v>
      </c>
      <c r="C579" t="s">
        <v>8185</v>
      </c>
      <c r="D579" t="s">
        <v>1613</v>
      </c>
      <c r="E579">
        <v>154658529</v>
      </c>
      <c r="F579" t="s">
        <v>3416</v>
      </c>
      <c r="G579" t="str">
        <f t="shared" ref="G579:G642" si="9">LEFT(F579,13)</f>
        <v>2025em1100498</v>
      </c>
      <c r="H579" t="s">
        <v>8226</v>
      </c>
      <c r="I579" t="s">
        <v>3417</v>
      </c>
      <c r="K579" t="s">
        <v>7642</v>
      </c>
      <c r="M579" t="s">
        <v>7643</v>
      </c>
      <c r="N579" t="s">
        <v>3476</v>
      </c>
      <c r="P579">
        <v>40</v>
      </c>
      <c r="Q579">
        <v>33.5</v>
      </c>
    </row>
    <row r="580" spans="1:17" x14ac:dyDescent="0.3">
      <c r="A580">
        <v>1494894</v>
      </c>
      <c r="B580" t="s">
        <v>1612</v>
      </c>
      <c r="C580" t="s">
        <v>8185</v>
      </c>
      <c r="D580" t="s">
        <v>1613</v>
      </c>
      <c r="E580">
        <v>154658530</v>
      </c>
      <c r="F580" t="s">
        <v>3141</v>
      </c>
      <c r="G580" t="str">
        <f t="shared" si="9"/>
        <v>2025em1100412</v>
      </c>
      <c r="H580" t="s">
        <v>8227</v>
      </c>
      <c r="I580" t="s">
        <v>3142</v>
      </c>
      <c r="K580" t="s">
        <v>7642</v>
      </c>
      <c r="M580" t="s">
        <v>7643</v>
      </c>
      <c r="N580" t="s">
        <v>3476</v>
      </c>
      <c r="P580">
        <v>40</v>
      </c>
      <c r="Q580">
        <v>26</v>
      </c>
    </row>
    <row r="581" spans="1:17" x14ac:dyDescent="0.3">
      <c r="A581">
        <v>1494894</v>
      </c>
      <c r="B581" t="s">
        <v>1612</v>
      </c>
      <c r="C581" t="s">
        <v>8185</v>
      </c>
      <c r="D581" t="s">
        <v>1613</v>
      </c>
      <c r="E581">
        <v>154658531</v>
      </c>
      <c r="F581" t="s">
        <v>3293</v>
      </c>
      <c r="G581" t="str">
        <f t="shared" si="9"/>
        <v>2025em1100469</v>
      </c>
      <c r="H581" t="s">
        <v>8228</v>
      </c>
      <c r="I581" t="s">
        <v>3294</v>
      </c>
      <c r="K581" t="s">
        <v>7642</v>
      </c>
      <c r="M581" t="s">
        <v>7643</v>
      </c>
      <c r="N581" t="s">
        <v>3476</v>
      </c>
      <c r="P581">
        <v>40</v>
      </c>
      <c r="Q581">
        <v>22</v>
      </c>
    </row>
    <row r="582" spans="1:17" x14ac:dyDescent="0.3">
      <c r="A582">
        <v>1494894</v>
      </c>
      <c r="B582" t="s">
        <v>1612</v>
      </c>
      <c r="C582" t="s">
        <v>8185</v>
      </c>
      <c r="D582" t="s">
        <v>1613</v>
      </c>
      <c r="E582">
        <v>154658532</v>
      </c>
      <c r="F582" t="s">
        <v>2372</v>
      </c>
      <c r="G582" t="str">
        <f t="shared" si="9"/>
        <v>2025em1100198</v>
      </c>
      <c r="H582" t="s">
        <v>8229</v>
      </c>
      <c r="I582" t="s">
        <v>2373</v>
      </c>
      <c r="K582" t="s">
        <v>7642</v>
      </c>
      <c r="M582" t="s">
        <v>7643</v>
      </c>
      <c r="N582" t="s">
        <v>3476</v>
      </c>
      <c r="P582">
        <v>40</v>
      </c>
      <c r="Q582">
        <v>28</v>
      </c>
    </row>
    <row r="583" spans="1:17" x14ac:dyDescent="0.3">
      <c r="A583">
        <v>1494894</v>
      </c>
      <c r="B583" t="s">
        <v>1612</v>
      </c>
      <c r="C583" t="s">
        <v>8185</v>
      </c>
      <c r="D583" t="s">
        <v>1613</v>
      </c>
      <c r="E583">
        <v>154658534</v>
      </c>
      <c r="F583" t="s">
        <v>3210</v>
      </c>
      <c r="G583" t="str">
        <f t="shared" si="9"/>
        <v>2025em1100437</v>
      </c>
      <c r="H583" t="s">
        <v>8230</v>
      </c>
      <c r="I583" t="s">
        <v>3211</v>
      </c>
      <c r="K583" t="s">
        <v>7642</v>
      </c>
      <c r="M583" t="s">
        <v>7643</v>
      </c>
      <c r="N583" t="s">
        <v>3476</v>
      </c>
      <c r="P583">
        <v>40</v>
      </c>
      <c r="Q583">
        <v>20</v>
      </c>
    </row>
    <row r="584" spans="1:17" x14ac:dyDescent="0.3">
      <c r="A584">
        <v>1494894</v>
      </c>
      <c r="B584" t="s">
        <v>1612</v>
      </c>
      <c r="C584" t="s">
        <v>8185</v>
      </c>
      <c r="D584" t="s">
        <v>1613</v>
      </c>
      <c r="E584">
        <v>154658536</v>
      </c>
      <c r="F584" t="s">
        <v>2502</v>
      </c>
      <c r="G584" t="str">
        <f t="shared" si="9"/>
        <v>2025em1100244</v>
      </c>
      <c r="H584" t="s">
        <v>8231</v>
      </c>
      <c r="I584" t="s">
        <v>2503</v>
      </c>
      <c r="K584" t="s">
        <v>7642</v>
      </c>
      <c r="M584" t="s">
        <v>7643</v>
      </c>
      <c r="N584" t="s">
        <v>3476</v>
      </c>
      <c r="P584">
        <v>40</v>
      </c>
      <c r="Q584">
        <v>32</v>
      </c>
    </row>
    <row r="585" spans="1:17" x14ac:dyDescent="0.3">
      <c r="A585">
        <v>1494894</v>
      </c>
      <c r="B585" t="s">
        <v>1612</v>
      </c>
      <c r="C585" t="s">
        <v>8185</v>
      </c>
      <c r="D585" t="s">
        <v>1613</v>
      </c>
      <c r="E585">
        <v>154658538</v>
      </c>
      <c r="F585" t="s">
        <v>2201</v>
      </c>
      <c r="G585" t="str">
        <f t="shared" si="9"/>
        <v>2025em1100155</v>
      </c>
      <c r="H585" t="s">
        <v>8232</v>
      </c>
      <c r="I585" t="s">
        <v>2202</v>
      </c>
      <c r="K585" t="s">
        <v>7642</v>
      </c>
      <c r="M585" t="s">
        <v>7643</v>
      </c>
      <c r="N585" t="s">
        <v>3476</v>
      </c>
      <c r="P585">
        <v>40</v>
      </c>
      <c r="Q585">
        <v>30.5</v>
      </c>
    </row>
    <row r="586" spans="1:17" x14ac:dyDescent="0.3">
      <c r="A586">
        <v>1494894</v>
      </c>
      <c r="B586" t="s">
        <v>1612</v>
      </c>
      <c r="C586" t="s">
        <v>8185</v>
      </c>
      <c r="D586" t="s">
        <v>1613</v>
      </c>
      <c r="E586">
        <v>154658539</v>
      </c>
      <c r="F586" t="s">
        <v>3096</v>
      </c>
      <c r="G586" t="str">
        <f t="shared" si="9"/>
        <v>2025em1100395</v>
      </c>
      <c r="H586" t="s">
        <v>8233</v>
      </c>
      <c r="I586" t="s">
        <v>3097</v>
      </c>
      <c r="K586" t="s">
        <v>7642</v>
      </c>
      <c r="M586" t="s">
        <v>7643</v>
      </c>
      <c r="N586" t="s">
        <v>3476</v>
      </c>
      <c r="P586">
        <v>40</v>
      </c>
      <c r="Q586">
        <v>33.5</v>
      </c>
    </row>
    <row r="587" spans="1:17" x14ac:dyDescent="0.3">
      <c r="A587">
        <v>1494894</v>
      </c>
      <c r="B587" t="s">
        <v>1612</v>
      </c>
      <c r="C587" t="s">
        <v>8185</v>
      </c>
      <c r="D587" t="s">
        <v>1613</v>
      </c>
      <c r="E587">
        <v>154658540</v>
      </c>
      <c r="F587" t="s">
        <v>2944</v>
      </c>
      <c r="G587" t="str">
        <f t="shared" si="9"/>
        <v>2025em1100353</v>
      </c>
      <c r="H587" t="s">
        <v>8234</v>
      </c>
      <c r="I587" t="s">
        <v>2945</v>
      </c>
      <c r="K587" t="s">
        <v>7642</v>
      </c>
      <c r="M587" t="s">
        <v>7643</v>
      </c>
      <c r="N587" t="s">
        <v>3476</v>
      </c>
      <c r="P587">
        <v>40</v>
      </c>
      <c r="Q587">
        <v>35.5</v>
      </c>
    </row>
    <row r="588" spans="1:17" x14ac:dyDescent="0.3">
      <c r="A588">
        <v>1494894</v>
      </c>
      <c r="B588" t="s">
        <v>1612</v>
      </c>
      <c r="C588" t="s">
        <v>8185</v>
      </c>
      <c r="D588" t="s">
        <v>1613</v>
      </c>
      <c r="E588">
        <v>154658541</v>
      </c>
      <c r="F588" t="s">
        <v>2366</v>
      </c>
      <c r="G588" t="str">
        <f t="shared" si="9"/>
        <v>2025em1100196</v>
      </c>
      <c r="H588" t="s">
        <v>8235</v>
      </c>
      <c r="I588" t="s">
        <v>2367</v>
      </c>
      <c r="K588" t="s">
        <v>7642</v>
      </c>
      <c r="M588" t="s">
        <v>7643</v>
      </c>
      <c r="N588" t="s">
        <v>3476</v>
      </c>
      <c r="P588">
        <v>40</v>
      </c>
      <c r="Q588">
        <v>22</v>
      </c>
    </row>
    <row r="589" spans="1:17" x14ac:dyDescent="0.3">
      <c r="A589">
        <v>1494894</v>
      </c>
      <c r="B589" t="s">
        <v>1612</v>
      </c>
      <c r="C589" t="s">
        <v>8185</v>
      </c>
      <c r="D589" t="s">
        <v>1613</v>
      </c>
      <c r="E589">
        <v>154658542</v>
      </c>
      <c r="F589" t="s">
        <v>3432</v>
      </c>
      <c r="G589" t="str">
        <f t="shared" si="9"/>
        <v>2025em1100501</v>
      </c>
      <c r="H589" t="s">
        <v>8236</v>
      </c>
      <c r="I589" t="s">
        <v>3433</v>
      </c>
      <c r="K589" t="s">
        <v>7642</v>
      </c>
      <c r="M589" t="s">
        <v>7643</v>
      </c>
      <c r="N589" t="s">
        <v>3476</v>
      </c>
      <c r="P589">
        <v>40</v>
      </c>
      <c r="Q589">
        <v>28</v>
      </c>
    </row>
    <row r="590" spans="1:17" x14ac:dyDescent="0.3">
      <c r="A590">
        <v>1494894</v>
      </c>
      <c r="B590" t="s">
        <v>1612</v>
      </c>
      <c r="C590" t="s">
        <v>8185</v>
      </c>
      <c r="D590" t="s">
        <v>1613</v>
      </c>
      <c r="E590">
        <v>154658543</v>
      </c>
      <c r="F590" t="s">
        <v>2116</v>
      </c>
      <c r="G590" t="str">
        <f t="shared" si="9"/>
        <v>2025em1100133</v>
      </c>
      <c r="H590" t="s">
        <v>8237</v>
      </c>
      <c r="I590" t="s">
        <v>2117</v>
      </c>
      <c r="K590" t="s">
        <v>7642</v>
      </c>
      <c r="M590" t="s">
        <v>7643</v>
      </c>
      <c r="N590" t="s">
        <v>3476</v>
      </c>
      <c r="P590">
        <v>40</v>
      </c>
      <c r="Q590">
        <v>25.5</v>
      </c>
    </row>
    <row r="591" spans="1:17" x14ac:dyDescent="0.3">
      <c r="A591">
        <v>1494894</v>
      </c>
      <c r="B591" t="s">
        <v>1612</v>
      </c>
      <c r="C591" t="s">
        <v>8185</v>
      </c>
      <c r="D591" t="s">
        <v>1613</v>
      </c>
      <c r="E591">
        <v>154658544</v>
      </c>
      <c r="F591" t="s">
        <v>3216</v>
      </c>
      <c r="G591" t="str">
        <f t="shared" si="9"/>
        <v>2025em1100438</v>
      </c>
      <c r="H591" t="s">
        <v>8238</v>
      </c>
      <c r="I591" t="s">
        <v>3217</v>
      </c>
      <c r="K591" t="s">
        <v>7642</v>
      </c>
      <c r="M591" t="s">
        <v>7643</v>
      </c>
      <c r="N591" t="s">
        <v>3476</v>
      </c>
      <c r="P591">
        <v>40</v>
      </c>
      <c r="Q591">
        <v>23.5</v>
      </c>
    </row>
    <row r="592" spans="1:17" x14ac:dyDescent="0.3">
      <c r="A592">
        <v>1494894</v>
      </c>
      <c r="B592" t="s">
        <v>1612</v>
      </c>
      <c r="C592" t="s">
        <v>8185</v>
      </c>
      <c r="D592" t="s">
        <v>1613</v>
      </c>
      <c r="E592">
        <v>154658545</v>
      </c>
      <c r="F592" t="s">
        <v>2249</v>
      </c>
      <c r="G592" t="str">
        <f t="shared" si="9"/>
        <v>2025em1100165</v>
      </c>
      <c r="H592" t="s">
        <v>8239</v>
      </c>
      <c r="I592" t="s">
        <v>2250</v>
      </c>
      <c r="K592" t="s">
        <v>7642</v>
      </c>
      <c r="M592" t="s">
        <v>7643</v>
      </c>
      <c r="N592" t="s">
        <v>3476</v>
      </c>
      <c r="P592">
        <v>40</v>
      </c>
      <c r="Q592">
        <v>31.5</v>
      </c>
    </row>
    <row r="593" spans="1:17" x14ac:dyDescent="0.3">
      <c r="A593">
        <v>1494894</v>
      </c>
      <c r="B593" t="s">
        <v>1612</v>
      </c>
      <c r="C593" t="s">
        <v>8185</v>
      </c>
      <c r="D593" t="s">
        <v>1613</v>
      </c>
      <c r="E593">
        <v>154658546</v>
      </c>
      <c r="F593" t="s">
        <v>2037</v>
      </c>
      <c r="G593" t="str">
        <f t="shared" si="9"/>
        <v>2025em1100110</v>
      </c>
      <c r="H593" t="s">
        <v>8240</v>
      </c>
      <c r="I593" t="s">
        <v>2038</v>
      </c>
      <c r="K593" t="s">
        <v>7642</v>
      </c>
      <c r="M593" t="s">
        <v>7643</v>
      </c>
      <c r="N593" t="s">
        <v>3476</v>
      </c>
      <c r="P593">
        <v>40</v>
      </c>
      <c r="Q593">
        <v>16</v>
      </c>
    </row>
    <row r="594" spans="1:17" x14ac:dyDescent="0.3">
      <c r="A594">
        <v>1494894</v>
      </c>
      <c r="B594" t="s">
        <v>1612</v>
      </c>
      <c r="C594" t="s">
        <v>8185</v>
      </c>
      <c r="D594" t="s">
        <v>1613</v>
      </c>
      <c r="E594">
        <v>154658547</v>
      </c>
      <c r="F594" t="s">
        <v>1715</v>
      </c>
      <c r="G594" t="str">
        <f t="shared" si="9"/>
        <v>2025em1100039</v>
      </c>
      <c r="H594" t="s">
        <v>8241</v>
      </c>
      <c r="I594" t="s">
        <v>1716</v>
      </c>
      <c r="K594" t="s">
        <v>7642</v>
      </c>
      <c r="M594" t="s">
        <v>7643</v>
      </c>
      <c r="N594" t="s">
        <v>3476</v>
      </c>
      <c r="P594">
        <v>40</v>
      </c>
      <c r="Q594">
        <v>27</v>
      </c>
    </row>
    <row r="595" spans="1:17" x14ac:dyDescent="0.3">
      <c r="A595">
        <v>1494894</v>
      </c>
      <c r="B595" t="s">
        <v>1612</v>
      </c>
      <c r="C595" t="s">
        <v>8185</v>
      </c>
      <c r="D595" t="s">
        <v>1613</v>
      </c>
      <c r="E595">
        <v>154658549</v>
      </c>
      <c r="F595" t="s">
        <v>2727</v>
      </c>
      <c r="G595" t="str">
        <f t="shared" si="9"/>
        <v>2025em1100291</v>
      </c>
      <c r="H595" t="s">
        <v>8242</v>
      </c>
      <c r="I595" t="s">
        <v>2728</v>
      </c>
      <c r="K595" t="s">
        <v>7642</v>
      </c>
      <c r="M595" t="s">
        <v>7643</v>
      </c>
      <c r="N595" t="s">
        <v>3476</v>
      </c>
      <c r="P595">
        <v>40</v>
      </c>
      <c r="Q595">
        <v>28.5</v>
      </c>
    </row>
    <row r="596" spans="1:17" x14ac:dyDescent="0.3">
      <c r="A596">
        <v>1494894</v>
      </c>
      <c r="B596" t="s">
        <v>1612</v>
      </c>
      <c r="C596" t="s">
        <v>8185</v>
      </c>
      <c r="D596" t="s">
        <v>1613</v>
      </c>
      <c r="E596">
        <v>154658550</v>
      </c>
      <c r="F596" t="s">
        <v>3034</v>
      </c>
      <c r="G596" t="str">
        <f t="shared" si="9"/>
        <v>2025em1100379</v>
      </c>
      <c r="H596" t="s">
        <v>8243</v>
      </c>
      <c r="I596" t="s">
        <v>3035</v>
      </c>
      <c r="K596" t="s">
        <v>7642</v>
      </c>
      <c r="M596" t="s">
        <v>7643</v>
      </c>
      <c r="N596" t="s">
        <v>3476</v>
      </c>
      <c r="P596">
        <v>40</v>
      </c>
      <c r="Q596">
        <v>22.5</v>
      </c>
    </row>
    <row r="597" spans="1:17" x14ac:dyDescent="0.3">
      <c r="A597">
        <v>1494894</v>
      </c>
      <c r="B597" t="s">
        <v>1612</v>
      </c>
      <c r="C597" t="s">
        <v>8185</v>
      </c>
      <c r="D597" t="s">
        <v>1613</v>
      </c>
      <c r="E597">
        <v>154658551</v>
      </c>
      <c r="F597" t="s">
        <v>2640</v>
      </c>
      <c r="G597" t="str">
        <f t="shared" si="9"/>
        <v>2025em1100274</v>
      </c>
      <c r="H597" t="s">
        <v>8244</v>
      </c>
      <c r="I597" t="s">
        <v>2641</v>
      </c>
      <c r="K597" t="s">
        <v>7642</v>
      </c>
      <c r="M597" t="s">
        <v>7643</v>
      </c>
      <c r="N597" t="s">
        <v>3476</v>
      </c>
      <c r="P597">
        <v>40</v>
      </c>
      <c r="Q597">
        <v>18</v>
      </c>
    </row>
    <row r="598" spans="1:17" x14ac:dyDescent="0.3">
      <c r="A598">
        <v>1494894</v>
      </c>
      <c r="B598" t="s">
        <v>1612</v>
      </c>
      <c r="C598" t="s">
        <v>8185</v>
      </c>
      <c r="D598" t="s">
        <v>1613</v>
      </c>
      <c r="E598">
        <v>154658552</v>
      </c>
      <c r="F598" t="s">
        <v>1827</v>
      </c>
      <c r="G598" t="str">
        <f t="shared" si="9"/>
        <v>2025em1100062</v>
      </c>
      <c r="H598" t="s">
        <v>8245</v>
      </c>
      <c r="I598" t="s">
        <v>1828</v>
      </c>
      <c r="K598" t="s">
        <v>7642</v>
      </c>
      <c r="M598" t="s">
        <v>7643</v>
      </c>
      <c r="N598" t="s">
        <v>3476</v>
      </c>
      <c r="P598">
        <v>40</v>
      </c>
      <c r="Q598">
        <v>36</v>
      </c>
    </row>
    <row r="599" spans="1:17" x14ac:dyDescent="0.3">
      <c r="A599">
        <v>1494894</v>
      </c>
      <c r="B599" t="s">
        <v>1612</v>
      </c>
      <c r="C599" t="s">
        <v>8185</v>
      </c>
      <c r="D599" t="s">
        <v>1613</v>
      </c>
      <c r="E599">
        <v>154658553</v>
      </c>
      <c r="F599" t="s">
        <v>1865</v>
      </c>
      <c r="G599" t="str">
        <f t="shared" si="9"/>
        <v>2025em1100075</v>
      </c>
      <c r="H599" t="s">
        <v>8246</v>
      </c>
      <c r="I599" t="s">
        <v>1866</v>
      </c>
      <c r="K599" t="s">
        <v>7642</v>
      </c>
      <c r="M599" t="s">
        <v>7643</v>
      </c>
      <c r="N599" t="s">
        <v>3476</v>
      </c>
      <c r="P599">
        <v>40</v>
      </c>
      <c r="Q599">
        <v>25.5</v>
      </c>
    </row>
    <row r="600" spans="1:17" x14ac:dyDescent="0.3">
      <c r="A600">
        <v>1494894</v>
      </c>
      <c r="B600" t="s">
        <v>1612</v>
      </c>
      <c r="C600" t="s">
        <v>8185</v>
      </c>
      <c r="D600" t="s">
        <v>1613</v>
      </c>
      <c r="E600">
        <v>154658555</v>
      </c>
      <c r="F600" t="s">
        <v>1937</v>
      </c>
      <c r="G600" t="str">
        <f t="shared" si="9"/>
        <v>2025em1100088</v>
      </c>
      <c r="H600" t="s">
        <v>8247</v>
      </c>
      <c r="I600" t="s">
        <v>1938</v>
      </c>
      <c r="K600" t="s">
        <v>7642</v>
      </c>
      <c r="M600" t="s">
        <v>7643</v>
      </c>
      <c r="N600" t="s">
        <v>3476</v>
      </c>
      <c r="P600">
        <v>40</v>
      </c>
      <c r="Q600">
        <v>21</v>
      </c>
    </row>
    <row r="601" spans="1:17" x14ac:dyDescent="0.3">
      <c r="A601">
        <v>1494894</v>
      </c>
      <c r="B601" t="s">
        <v>1612</v>
      </c>
      <c r="C601" t="s">
        <v>8185</v>
      </c>
      <c r="D601" t="s">
        <v>1613</v>
      </c>
      <c r="E601">
        <v>154658556</v>
      </c>
      <c r="F601" t="s">
        <v>3395</v>
      </c>
      <c r="G601" t="str">
        <f t="shared" si="9"/>
        <v>2025em1100494</v>
      </c>
      <c r="H601" t="s">
        <v>8248</v>
      </c>
      <c r="I601" t="s">
        <v>3396</v>
      </c>
      <c r="K601" t="s">
        <v>7642</v>
      </c>
      <c r="M601" t="s">
        <v>7643</v>
      </c>
      <c r="N601" t="s">
        <v>3476</v>
      </c>
      <c r="P601">
        <v>40</v>
      </c>
      <c r="Q601">
        <v>37.5</v>
      </c>
    </row>
    <row r="602" spans="1:17" x14ac:dyDescent="0.3">
      <c r="A602">
        <v>1494894</v>
      </c>
      <c r="B602" t="s">
        <v>1612</v>
      </c>
      <c r="C602" t="s">
        <v>8185</v>
      </c>
      <c r="D602" t="s">
        <v>1613</v>
      </c>
      <c r="E602">
        <v>154658557</v>
      </c>
      <c r="F602" t="s">
        <v>2508</v>
      </c>
      <c r="G602" t="str">
        <f t="shared" si="9"/>
        <v>2025em1100248</v>
      </c>
      <c r="H602" t="s">
        <v>8249</v>
      </c>
      <c r="I602" t="s">
        <v>2509</v>
      </c>
      <c r="K602" t="s">
        <v>7642</v>
      </c>
      <c r="M602" t="s">
        <v>7643</v>
      </c>
      <c r="N602" t="s">
        <v>3476</v>
      </c>
      <c r="P602">
        <v>40</v>
      </c>
      <c r="Q602">
        <v>24</v>
      </c>
    </row>
    <row r="603" spans="1:17" x14ac:dyDescent="0.3">
      <c r="A603">
        <v>1494894</v>
      </c>
      <c r="B603" t="s">
        <v>1612</v>
      </c>
      <c r="C603" t="s">
        <v>8185</v>
      </c>
      <c r="D603" t="s">
        <v>1613</v>
      </c>
      <c r="E603">
        <v>154658558</v>
      </c>
      <c r="F603" t="s">
        <v>2716</v>
      </c>
      <c r="G603" t="str">
        <f t="shared" si="9"/>
        <v>2025em1100288</v>
      </c>
      <c r="H603" t="s">
        <v>8250</v>
      </c>
      <c r="I603" t="s">
        <v>2717</v>
      </c>
      <c r="K603" t="s">
        <v>7642</v>
      </c>
      <c r="M603" t="s">
        <v>7643</v>
      </c>
      <c r="N603" t="s">
        <v>3476</v>
      </c>
      <c r="P603">
        <v>40</v>
      </c>
      <c r="Q603">
        <v>21</v>
      </c>
    </row>
    <row r="604" spans="1:17" x14ac:dyDescent="0.3">
      <c r="A604">
        <v>1494894</v>
      </c>
      <c r="B604" t="s">
        <v>1612</v>
      </c>
      <c r="C604" t="s">
        <v>8185</v>
      </c>
      <c r="D604" t="s">
        <v>1613</v>
      </c>
      <c r="E604">
        <v>154658559</v>
      </c>
      <c r="F604" t="s">
        <v>1964</v>
      </c>
      <c r="G604" t="str">
        <f t="shared" si="9"/>
        <v>2025em1100096</v>
      </c>
      <c r="H604" t="s">
        <v>8251</v>
      </c>
      <c r="I604" t="s">
        <v>1965</v>
      </c>
      <c r="K604" t="s">
        <v>7642</v>
      </c>
      <c r="M604" t="s">
        <v>7643</v>
      </c>
      <c r="N604" t="s">
        <v>3476</v>
      </c>
      <c r="P604">
        <v>40</v>
      </c>
      <c r="Q604">
        <v>23.5</v>
      </c>
    </row>
    <row r="605" spans="1:17" x14ac:dyDescent="0.3">
      <c r="A605">
        <v>1494894</v>
      </c>
      <c r="B605" t="s">
        <v>1612</v>
      </c>
      <c r="C605" t="s">
        <v>8185</v>
      </c>
      <c r="D605" t="s">
        <v>1613</v>
      </c>
      <c r="E605">
        <v>154658560</v>
      </c>
      <c r="F605" t="s">
        <v>2410</v>
      </c>
      <c r="G605" t="str">
        <f t="shared" si="9"/>
        <v>2025em1100219</v>
      </c>
      <c r="H605" t="s">
        <v>8252</v>
      </c>
      <c r="I605" t="s">
        <v>2411</v>
      </c>
      <c r="K605" t="s">
        <v>7642</v>
      </c>
      <c r="M605" t="s">
        <v>7643</v>
      </c>
      <c r="N605" t="s">
        <v>3476</v>
      </c>
      <c r="P605">
        <v>40</v>
      </c>
      <c r="Q605">
        <v>38</v>
      </c>
    </row>
    <row r="606" spans="1:17" x14ac:dyDescent="0.3">
      <c r="A606">
        <v>1494894</v>
      </c>
      <c r="B606" t="s">
        <v>1612</v>
      </c>
      <c r="C606" t="s">
        <v>8185</v>
      </c>
      <c r="D606" t="s">
        <v>1613</v>
      </c>
      <c r="E606">
        <v>154658561</v>
      </c>
      <c r="F606" t="s">
        <v>2237</v>
      </c>
      <c r="G606" t="str">
        <f t="shared" si="9"/>
        <v>2025em1100162</v>
      </c>
      <c r="H606" t="s">
        <v>8253</v>
      </c>
      <c r="I606" t="s">
        <v>2238</v>
      </c>
      <c r="K606" t="s">
        <v>7642</v>
      </c>
      <c r="M606" t="s">
        <v>7643</v>
      </c>
      <c r="N606" t="s">
        <v>3476</v>
      </c>
      <c r="P606">
        <v>40</v>
      </c>
      <c r="Q606">
        <v>35</v>
      </c>
    </row>
    <row r="607" spans="1:17" x14ac:dyDescent="0.3">
      <c r="A607">
        <v>1494894</v>
      </c>
      <c r="B607" t="s">
        <v>1612</v>
      </c>
      <c r="C607" t="s">
        <v>8185</v>
      </c>
      <c r="D607" t="s">
        <v>1613</v>
      </c>
      <c r="E607">
        <v>154658563</v>
      </c>
      <c r="F607" t="s">
        <v>2281</v>
      </c>
      <c r="G607" t="str">
        <f t="shared" si="9"/>
        <v>2025em1100180</v>
      </c>
      <c r="H607" t="s">
        <v>8254</v>
      </c>
      <c r="I607" t="s">
        <v>2282</v>
      </c>
      <c r="K607" t="s">
        <v>7642</v>
      </c>
      <c r="M607" t="s">
        <v>7643</v>
      </c>
      <c r="N607" t="s">
        <v>3476</v>
      </c>
      <c r="P607">
        <v>40</v>
      </c>
      <c r="Q607">
        <v>24</v>
      </c>
    </row>
    <row r="608" spans="1:17" x14ac:dyDescent="0.3">
      <c r="A608">
        <v>1494894</v>
      </c>
      <c r="B608" t="s">
        <v>1612</v>
      </c>
      <c r="C608" t="s">
        <v>8185</v>
      </c>
      <c r="D608" t="s">
        <v>1613</v>
      </c>
      <c r="E608">
        <v>154658565</v>
      </c>
      <c r="F608" t="s">
        <v>1710</v>
      </c>
      <c r="G608" t="str">
        <f t="shared" si="9"/>
        <v>2025em1100032</v>
      </c>
      <c r="H608" t="s">
        <v>8255</v>
      </c>
      <c r="I608" t="s">
        <v>1711</v>
      </c>
      <c r="K608" t="s">
        <v>7642</v>
      </c>
      <c r="M608" t="s">
        <v>7643</v>
      </c>
      <c r="N608" t="s">
        <v>3476</v>
      </c>
      <c r="P608">
        <v>40</v>
      </c>
      <c r="Q608">
        <v>26</v>
      </c>
    </row>
    <row r="609" spans="1:17" x14ac:dyDescent="0.3">
      <c r="A609">
        <v>1494894</v>
      </c>
      <c r="B609" t="s">
        <v>1612</v>
      </c>
      <c r="C609" t="s">
        <v>8185</v>
      </c>
      <c r="D609" t="s">
        <v>1613</v>
      </c>
      <c r="E609">
        <v>154658567</v>
      </c>
      <c r="F609" t="s">
        <v>2306</v>
      </c>
      <c r="G609" t="str">
        <f t="shared" si="9"/>
        <v>2025em1100186</v>
      </c>
      <c r="H609" t="s">
        <v>8256</v>
      </c>
      <c r="I609" t="s">
        <v>2307</v>
      </c>
      <c r="K609" t="s">
        <v>7642</v>
      </c>
      <c r="M609" t="s">
        <v>7643</v>
      </c>
      <c r="N609" t="s">
        <v>3476</v>
      </c>
      <c r="P609">
        <v>40</v>
      </c>
      <c r="Q609">
        <v>22.5</v>
      </c>
    </row>
    <row r="610" spans="1:17" x14ac:dyDescent="0.3">
      <c r="A610">
        <v>1494894</v>
      </c>
      <c r="B610" t="s">
        <v>1612</v>
      </c>
      <c r="C610" t="s">
        <v>8185</v>
      </c>
      <c r="D610" t="s">
        <v>1613</v>
      </c>
      <c r="E610">
        <v>154658570</v>
      </c>
      <c r="F610" t="s">
        <v>1617</v>
      </c>
      <c r="G610" t="str">
        <f t="shared" si="9"/>
        <v>2025em1100007</v>
      </c>
      <c r="H610" t="s">
        <v>8257</v>
      </c>
      <c r="I610" t="s">
        <v>1618</v>
      </c>
      <c r="K610" t="s">
        <v>7642</v>
      </c>
      <c r="M610" t="s">
        <v>7643</v>
      </c>
      <c r="N610" t="s">
        <v>3476</v>
      </c>
      <c r="P610">
        <v>40</v>
      </c>
      <c r="Q610">
        <v>26</v>
      </c>
    </row>
    <row r="611" spans="1:17" x14ac:dyDescent="0.3">
      <c r="A611">
        <v>1494894</v>
      </c>
      <c r="B611" t="s">
        <v>1612</v>
      </c>
      <c r="C611" t="s">
        <v>8185</v>
      </c>
      <c r="D611" t="s">
        <v>1613</v>
      </c>
      <c r="E611">
        <v>154658571</v>
      </c>
      <c r="F611" t="s">
        <v>1766</v>
      </c>
      <c r="G611" t="str">
        <f t="shared" si="9"/>
        <v>2025em1100049</v>
      </c>
      <c r="H611" t="s">
        <v>8258</v>
      </c>
      <c r="I611" t="s">
        <v>1767</v>
      </c>
      <c r="K611" t="s">
        <v>7642</v>
      </c>
      <c r="M611" t="s">
        <v>7643</v>
      </c>
      <c r="N611" t="s">
        <v>3476</v>
      </c>
      <c r="P611">
        <v>40</v>
      </c>
      <c r="Q611">
        <v>27</v>
      </c>
    </row>
    <row r="612" spans="1:17" x14ac:dyDescent="0.3">
      <c r="A612">
        <v>1494894</v>
      </c>
      <c r="B612" t="s">
        <v>1612</v>
      </c>
      <c r="C612" t="s">
        <v>8185</v>
      </c>
      <c r="D612" t="s">
        <v>1613</v>
      </c>
      <c r="E612">
        <v>154658572</v>
      </c>
      <c r="F612" t="s">
        <v>3454</v>
      </c>
      <c r="G612" t="str">
        <f t="shared" si="9"/>
        <v>2025em1100420</v>
      </c>
      <c r="H612" t="s">
        <v>8259</v>
      </c>
      <c r="I612" t="s">
        <v>3455</v>
      </c>
      <c r="K612" t="s">
        <v>7642</v>
      </c>
      <c r="M612" t="s">
        <v>7643</v>
      </c>
      <c r="N612" t="s">
        <v>3476</v>
      </c>
      <c r="P612">
        <v>40</v>
      </c>
      <c r="Q612">
        <v>30.5</v>
      </c>
    </row>
    <row r="613" spans="1:17" x14ac:dyDescent="0.3">
      <c r="A613">
        <v>1494894</v>
      </c>
      <c r="B613" t="s">
        <v>1612</v>
      </c>
      <c r="C613" t="s">
        <v>8185</v>
      </c>
      <c r="D613" t="s">
        <v>1613</v>
      </c>
      <c r="E613">
        <v>154658573</v>
      </c>
      <c r="F613" t="s">
        <v>1890</v>
      </c>
      <c r="G613" t="str">
        <f t="shared" si="9"/>
        <v>2025em1100078</v>
      </c>
      <c r="H613" t="s">
        <v>8260</v>
      </c>
      <c r="I613" t="s">
        <v>1891</v>
      </c>
      <c r="K613" t="s">
        <v>7642</v>
      </c>
      <c r="M613" t="s">
        <v>7643</v>
      </c>
      <c r="N613" t="s">
        <v>3476</v>
      </c>
      <c r="P613">
        <v>40</v>
      </c>
      <c r="Q613">
        <v>26.5</v>
      </c>
    </row>
    <row r="614" spans="1:17" x14ac:dyDescent="0.3">
      <c r="A614">
        <v>1494894</v>
      </c>
      <c r="B614" t="s">
        <v>1612</v>
      </c>
      <c r="C614" t="s">
        <v>8185</v>
      </c>
      <c r="D614" t="s">
        <v>1613</v>
      </c>
      <c r="E614">
        <v>154658576</v>
      </c>
      <c r="F614" t="s">
        <v>2605</v>
      </c>
      <c r="G614" t="str">
        <f t="shared" si="9"/>
        <v>2025em1100265</v>
      </c>
      <c r="H614" t="s">
        <v>8261</v>
      </c>
      <c r="I614" t="s">
        <v>2606</v>
      </c>
      <c r="K614" t="s">
        <v>7642</v>
      </c>
      <c r="M614" t="s">
        <v>7643</v>
      </c>
      <c r="N614" t="s">
        <v>3476</v>
      </c>
      <c r="P614">
        <v>40</v>
      </c>
      <c r="Q614">
        <v>23</v>
      </c>
    </row>
    <row r="615" spans="1:17" x14ac:dyDescent="0.3">
      <c r="A615">
        <v>1494894</v>
      </c>
      <c r="B615" t="s">
        <v>1612</v>
      </c>
      <c r="C615" t="s">
        <v>8185</v>
      </c>
      <c r="D615" t="s">
        <v>1613</v>
      </c>
      <c r="E615">
        <v>154658578</v>
      </c>
      <c r="F615" t="s">
        <v>3046</v>
      </c>
      <c r="G615" t="str">
        <f t="shared" si="9"/>
        <v>2025em1100383</v>
      </c>
      <c r="H615" t="s">
        <v>8262</v>
      </c>
      <c r="I615" t="s">
        <v>3047</v>
      </c>
      <c r="K615" t="s">
        <v>7642</v>
      </c>
      <c r="M615" t="s">
        <v>7643</v>
      </c>
      <c r="N615" t="s">
        <v>3476</v>
      </c>
      <c r="P615">
        <v>40</v>
      </c>
      <c r="Q615">
        <v>7.5</v>
      </c>
    </row>
    <row r="616" spans="1:17" x14ac:dyDescent="0.3">
      <c r="A616">
        <v>1494894</v>
      </c>
      <c r="B616" t="s">
        <v>1612</v>
      </c>
      <c r="C616" t="s">
        <v>8185</v>
      </c>
      <c r="D616" t="s">
        <v>1613</v>
      </c>
      <c r="E616">
        <v>154658580</v>
      </c>
      <c r="F616" t="s">
        <v>2897</v>
      </c>
      <c r="G616" t="str">
        <f t="shared" si="9"/>
        <v>2025em1100338</v>
      </c>
      <c r="H616" t="s">
        <v>8263</v>
      </c>
      <c r="I616" t="s">
        <v>2898</v>
      </c>
      <c r="K616" t="s">
        <v>7642</v>
      </c>
      <c r="M616" t="s">
        <v>7643</v>
      </c>
      <c r="N616" t="s">
        <v>3476</v>
      </c>
      <c r="P616">
        <v>40</v>
      </c>
      <c r="Q616">
        <v>23.5</v>
      </c>
    </row>
    <row r="617" spans="1:17" x14ac:dyDescent="0.3">
      <c r="A617">
        <v>1494894</v>
      </c>
      <c r="B617" t="s">
        <v>1612</v>
      </c>
      <c r="C617" t="s">
        <v>8185</v>
      </c>
      <c r="D617" t="s">
        <v>1613</v>
      </c>
      <c r="E617">
        <v>154658587</v>
      </c>
      <c r="F617" t="s">
        <v>2062</v>
      </c>
      <c r="G617" t="str">
        <f t="shared" si="9"/>
        <v>2025em1100120</v>
      </c>
      <c r="H617" t="s">
        <v>8264</v>
      </c>
      <c r="I617" t="s">
        <v>2063</v>
      </c>
      <c r="K617" t="s">
        <v>7642</v>
      </c>
      <c r="M617" t="s">
        <v>7643</v>
      </c>
      <c r="N617" t="s">
        <v>3476</v>
      </c>
      <c r="P617">
        <v>40</v>
      </c>
      <c r="Q617">
        <v>19.5</v>
      </c>
    </row>
    <row r="618" spans="1:17" x14ac:dyDescent="0.3">
      <c r="A618">
        <v>1494894</v>
      </c>
      <c r="B618" t="s">
        <v>1612</v>
      </c>
      <c r="C618" t="s">
        <v>8185</v>
      </c>
      <c r="D618" t="s">
        <v>1613</v>
      </c>
      <c r="E618">
        <v>154658589</v>
      </c>
      <c r="F618" t="s">
        <v>2783</v>
      </c>
      <c r="G618" t="str">
        <f t="shared" si="9"/>
        <v>2025em1100309</v>
      </c>
      <c r="H618" t="s">
        <v>8265</v>
      </c>
      <c r="I618" t="s">
        <v>2784</v>
      </c>
      <c r="K618" t="s">
        <v>7642</v>
      </c>
      <c r="M618" t="s">
        <v>7643</v>
      </c>
      <c r="N618" t="s">
        <v>3476</v>
      </c>
      <c r="P618">
        <v>40</v>
      </c>
      <c r="Q618">
        <v>33</v>
      </c>
    </row>
    <row r="619" spans="1:17" x14ac:dyDescent="0.3">
      <c r="A619">
        <v>1494894</v>
      </c>
      <c r="B619" t="s">
        <v>1612</v>
      </c>
      <c r="C619" t="s">
        <v>8185</v>
      </c>
      <c r="D619" t="s">
        <v>1613</v>
      </c>
      <c r="E619">
        <v>154658590</v>
      </c>
      <c r="F619" t="s">
        <v>2324</v>
      </c>
      <c r="G619" t="str">
        <f t="shared" si="9"/>
        <v>2025em1100190</v>
      </c>
      <c r="H619" t="s">
        <v>8266</v>
      </c>
      <c r="I619" t="s">
        <v>2325</v>
      </c>
      <c r="K619" t="s">
        <v>7642</v>
      </c>
      <c r="M619" t="s">
        <v>7643</v>
      </c>
      <c r="N619" t="s">
        <v>3476</v>
      </c>
      <c r="P619">
        <v>40</v>
      </c>
      <c r="Q619">
        <v>27</v>
      </c>
    </row>
    <row r="620" spans="1:17" x14ac:dyDescent="0.3">
      <c r="A620">
        <v>1494894</v>
      </c>
      <c r="B620" t="s">
        <v>1612</v>
      </c>
      <c r="C620" t="s">
        <v>8185</v>
      </c>
      <c r="D620" t="s">
        <v>1613</v>
      </c>
      <c r="E620">
        <v>154658592</v>
      </c>
      <c r="F620" t="s">
        <v>2056</v>
      </c>
      <c r="G620" t="str">
        <f t="shared" si="9"/>
        <v>2025em1100119</v>
      </c>
      <c r="H620" t="s">
        <v>8267</v>
      </c>
      <c r="I620" t="s">
        <v>2057</v>
      </c>
      <c r="K620" t="s">
        <v>7642</v>
      </c>
      <c r="M620" t="s">
        <v>7643</v>
      </c>
      <c r="N620" t="s">
        <v>3476</v>
      </c>
      <c r="P620">
        <v>40</v>
      </c>
      <c r="Q620">
        <v>31</v>
      </c>
    </row>
    <row r="621" spans="1:17" x14ac:dyDescent="0.3">
      <c r="A621">
        <v>1494894</v>
      </c>
      <c r="B621" t="s">
        <v>1612</v>
      </c>
      <c r="C621" t="s">
        <v>8185</v>
      </c>
      <c r="D621" t="s">
        <v>1613</v>
      </c>
      <c r="E621">
        <v>154658593</v>
      </c>
      <c r="F621" t="s">
        <v>2833</v>
      </c>
      <c r="G621" t="str">
        <f t="shared" si="9"/>
        <v>2025em1100329</v>
      </c>
      <c r="H621" t="s">
        <v>8268</v>
      </c>
      <c r="I621" t="s">
        <v>2834</v>
      </c>
      <c r="K621" t="s">
        <v>7642</v>
      </c>
      <c r="M621" t="s">
        <v>7643</v>
      </c>
      <c r="N621" t="s">
        <v>3476</v>
      </c>
      <c r="P621">
        <v>40</v>
      </c>
      <c r="Q621">
        <v>21</v>
      </c>
    </row>
    <row r="622" spans="1:17" x14ac:dyDescent="0.3">
      <c r="A622">
        <v>1494894</v>
      </c>
      <c r="B622" t="s">
        <v>1612</v>
      </c>
      <c r="C622" t="s">
        <v>8185</v>
      </c>
      <c r="D622" t="s">
        <v>1613</v>
      </c>
      <c r="E622">
        <v>154658596</v>
      </c>
      <c r="F622" t="s">
        <v>3372</v>
      </c>
      <c r="G622" t="str">
        <f t="shared" si="9"/>
        <v>2025em1100485</v>
      </c>
      <c r="H622" t="s">
        <v>8269</v>
      </c>
      <c r="I622" t="s">
        <v>3373</v>
      </c>
      <c r="K622" t="s">
        <v>7642</v>
      </c>
      <c r="M622" t="s">
        <v>7643</v>
      </c>
      <c r="N622" t="s">
        <v>3476</v>
      </c>
      <c r="P622">
        <v>40</v>
      </c>
      <c r="Q622">
        <v>16</v>
      </c>
    </row>
    <row r="623" spans="1:17" x14ac:dyDescent="0.3">
      <c r="A623">
        <v>1494894</v>
      </c>
      <c r="B623" t="s">
        <v>1612</v>
      </c>
      <c r="C623" t="s">
        <v>8185</v>
      </c>
      <c r="D623" t="s">
        <v>1613</v>
      </c>
      <c r="E623">
        <v>154658598</v>
      </c>
      <c r="F623" t="s">
        <v>1976</v>
      </c>
      <c r="G623" t="str">
        <f t="shared" si="9"/>
        <v>2025em1100098</v>
      </c>
      <c r="H623" t="s">
        <v>8270</v>
      </c>
      <c r="I623" t="s">
        <v>1977</v>
      </c>
      <c r="K623" t="s">
        <v>7642</v>
      </c>
      <c r="M623" t="s">
        <v>7643</v>
      </c>
      <c r="N623" t="s">
        <v>3476</v>
      </c>
      <c r="P623">
        <v>40</v>
      </c>
      <c r="Q623">
        <v>27</v>
      </c>
    </row>
    <row r="624" spans="1:17" x14ac:dyDescent="0.3">
      <c r="A624">
        <v>1494894</v>
      </c>
      <c r="B624" t="s">
        <v>1612</v>
      </c>
      <c r="C624" t="s">
        <v>8185</v>
      </c>
      <c r="D624" t="s">
        <v>1613</v>
      </c>
      <c r="E624">
        <v>154658600</v>
      </c>
      <c r="F624" t="s">
        <v>1846</v>
      </c>
      <c r="G624" t="str">
        <f t="shared" si="9"/>
        <v>2025em1100066</v>
      </c>
      <c r="H624" t="s">
        <v>8271</v>
      </c>
      <c r="I624" t="s">
        <v>1847</v>
      </c>
      <c r="K624" t="s">
        <v>7642</v>
      </c>
      <c r="M624" t="s">
        <v>7643</v>
      </c>
      <c r="N624" t="s">
        <v>3476</v>
      </c>
      <c r="P624">
        <v>40</v>
      </c>
      <c r="Q624">
        <v>30</v>
      </c>
    </row>
    <row r="625" spans="1:17" x14ac:dyDescent="0.3">
      <c r="A625">
        <v>1494894</v>
      </c>
      <c r="B625" t="s">
        <v>1612</v>
      </c>
      <c r="C625" t="s">
        <v>8185</v>
      </c>
      <c r="D625" t="s">
        <v>1613</v>
      </c>
      <c r="E625">
        <v>154658603</v>
      </c>
      <c r="F625" t="s">
        <v>2218</v>
      </c>
      <c r="G625" t="str">
        <f t="shared" si="9"/>
        <v>2025em1100159</v>
      </c>
      <c r="H625" t="s">
        <v>8272</v>
      </c>
      <c r="I625" t="s">
        <v>2219</v>
      </c>
      <c r="K625" t="s">
        <v>7642</v>
      </c>
      <c r="M625" t="s">
        <v>7643</v>
      </c>
      <c r="N625" t="s">
        <v>3476</v>
      </c>
      <c r="P625">
        <v>40</v>
      </c>
      <c r="Q625">
        <v>22.5</v>
      </c>
    </row>
    <row r="626" spans="1:17" x14ac:dyDescent="0.3">
      <c r="A626">
        <v>1494894</v>
      </c>
      <c r="B626" t="s">
        <v>1612</v>
      </c>
      <c r="C626" t="s">
        <v>8185</v>
      </c>
      <c r="D626" t="s">
        <v>1613</v>
      </c>
      <c r="E626">
        <v>154658604</v>
      </c>
      <c r="F626" t="s">
        <v>3168</v>
      </c>
      <c r="G626" t="str">
        <f t="shared" si="9"/>
        <v>2025em1100418</v>
      </c>
      <c r="H626" t="s">
        <v>8273</v>
      </c>
      <c r="I626" t="s">
        <v>3169</v>
      </c>
      <c r="K626" t="s">
        <v>7642</v>
      </c>
      <c r="M626" t="s">
        <v>7643</v>
      </c>
      <c r="N626" t="s">
        <v>3476</v>
      </c>
      <c r="P626">
        <v>40</v>
      </c>
      <c r="Q626">
        <v>28</v>
      </c>
    </row>
    <row r="627" spans="1:17" x14ac:dyDescent="0.3">
      <c r="A627">
        <v>1494894</v>
      </c>
      <c r="B627" t="s">
        <v>1612</v>
      </c>
      <c r="C627" t="s">
        <v>8185</v>
      </c>
      <c r="D627" t="s">
        <v>1613</v>
      </c>
      <c r="E627">
        <v>154658605</v>
      </c>
      <c r="F627" t="s">
        <v>2445</v>
      </c>
      <c r="G627" t="str">
        <f t="shared" si="9"/>
        <v>2025em1100231</v>
      </c>
      <c r="H627" t="s">
        <v>8274</v>
      </c>
      <c r="I627" t="s">
        <v>2446</v>
      </c>
      <c r="K627" t="s">
        <v>7642</v>
      </c>
      <c r="M627" t="s">
        <v>7643</v>
      </c>
      <c r="N627" t="s">
        <v>3476</v>
      </c>
      <c r="P627">
        <v>40</v>
      </c>
      <c r="Q627">
        <v>30.5</v>
      </c>
    </row>
    <row r="628" spans="1:17" x14ac:dyDescent="0.3">
      <c r="A628">
        <v>1494894</v>
      </c>
      <c r="B628" t="s">
        <v>1612</v>
      </c>
      <c r="C628" t="s">
        <v>8185</v>
      </c>
      <c r="D628" t="s">
        <v>1613</v>
      </c>
      <c r="E628">
        <v>154658606</v>
      </c>
      <c r="F628" t="s">
        <v>2771</v>
      </c>
      <c r="G628" t="str">
        <f t="shared" si="9"/>
        <v>2025em1100302</v>
      </c>
      <c r="H628" t="s">
        <v>8275</v>
      </c>
      <c r="I628" t="s">
        <v>2772</v>
      </c>
      <c r="K628" t="s">
        <v>7642</v>
      </c>
      <c r="M628" t="s">
        <v>7643</v>
      </c>
      <c r="N628" t="s">
        <v>3476</v>
      </c>
      <c r="P628">
        <v>40</v>
      </c>
      <c r="Q628">
        <v>26.5</v>
      </c>
    </row>
    <row r="629" spans="1:17" x14ac:dyDescent="0.3">
      <c r="A629">
        <v>1494894</v>
      </c>
      <c r="B629" t="s">
        <v>1612</v>
      </c>
      <c r="C629" t="s">
        <v>8185</v>
      </c>
      <c r="D629" t="s">
        <v>1613</v>
      </c>
      <c r="E629">
        <v>154658607</v>
      </c>
      <c r="F629" t="s">
        <v>2957</v>
      </c>
      <c r="G629" t="str">
        <f t="shared" si="9"/>
        <v>2025em1100357</v>
      </c>
      <c r="H629" t="s">
        <v>8276</v>
      </c>
      <c r="I629" t="s">
        <v>2958</v>
      </c>
      <c r="K629" t="s">
        <v>7642</v>
      </c>
      <c r="M629" t="s">
        <v>7643</v>
      </c>
      <c r="N629" t="s">
        <v>3476</v>
      </c>
      <c r="P629">
        <v>40</v>
      </c>
      <c r="Q629">
        <v>16</v>
      </c>
    </row>
    <row r="630" spans="1:17" x14ac:dyDescent="0.3">
      <c r="A630">
        <v>1494894</v>
      </c>
      <c r="B630" t="s">
        <v>1612</v>
      </c>
      <c r="C630" t="s">
        <v>8185</v>
      </c>
      <c r="D630" t="s">
        <v>1613</v>
      </c>
      <c r="E630">
        <v>154658612</v>
      </c>
      <c r="F630" t="s">
        <v>2984</v>
      </c>
      <c r="G630" t="str">
        <f t="shared" si="9"/>
        <v>2025em1100365</v>
      </c>
      <c r="H630" t="s">
        <v>8277</v>
      </c>
      <c r="I630" t="s">
        <v>2985</v>
      </c>
      <c r="K630" t="s">
        <v>7642</v>
      </c>
      <c r="M630" t="s">
        <v>7643</v>
      </c>
      <c r="N630" t="s">
        <v>3476</v>
      </c>
      <c r="P630">
        <v>40</v>
      </c>
      <c r="Q630">
        <v>34</v>
      </c>
    </row>
    <row r="631" spans="1:17" x14ac:dyDescent="0.3">
      <c r="A631">
        <v>1494894</v>
      </c>
      <c r="B631" t="s">
        <v>1612</v>
      </c>
      <c r="C631" t="s">
        <v>8185</v>
      </c>
      <c r="D631" t="s">
        <v>1613</v>
      </c>
      <c r="E631">
        <v>154658616</v>
      </c>
      <c r="F631" t="s">
        <v>2262</v>
      </c>
      <c r="G631" t="str">
        <f t="shared" si="9"/>
        <v>2025em1100172</v>
      </c>
      <c r="H631" t="s">
        <v>8278</v>
      </c>
      <c r="I631" t="s">
        <v>2263</v>
      </c>
      <c r="K631" t="s">
        <v>7642</v>
      </c>
      <c r="M631" t="s">
        <v>7643</v>
      </c>
      <c r="N631" t="s">
        <v>3476</v>
      </c>
      <c r="P631">
        <v>40</v>
      </c>
      <c r="Q631">
        <v>20.5</v>
      </c>
    </row>
    <row r="632" spans="1:17" x14ac:dyDescent="0.3">
      <c r="A632">
        <v>1494894</v>
      </c>
      <c r="B632" t="s">
        <v>1612</v>
      </c>
      <c r="C632" t="s">
        <v>8185</v>
      </c>
      <c r="D632" t="s">
        <v>1613</v>
      </c>
      <c r="E632">
        <v>154658617</v>
      </c>
      <c r="F632" t="s">
        <v>2765</v>
      </c>
      <c r="G632" t="str">
        <f t="shared" si="9"/>
        <v>2025em1100301</v>
      </c>
      <c r="H632" t="s">
        <v>8279</v>
      </c>
      <c r="I632" t="s">
        <v>2766</v>
      </c>
      <c r="K632" t="s">
        <v>7642</v>
      </c>
      <c r="M632" t="s">
        <v>7643</v>
      </c>
      <c r="N632" t="s">
        <v>3476</v>
      </c>
      <c r="P632">
        <v>40</v>
      </c>
      <c r="Q632">
        <v>36</v>
      </c>
    </row>
    <row r="633" spans="1:17" x14ac:dyDescent="0.3">
      <c r="A633">
        <v>1494894</v>
      </c>
      <c r="B633" t="s">
        <v>1612</v>
      </c>
      <c r="C633" t="s">
        <v>8185</v>
      </c>
      <c r="D633" t="s">
        <v>1613</v>
      </c>
      <c r="E633">
        <v>154658618</v>
      </c>
      <c r="F633" t="s">
        <v>2213</v>
      </c>
      <c r="G633" t="str">
        <f t="shared" si="9"/>
        <v>2025em1100158</v>
      </c>
      <c r="H633" t="s">
        <v>8280</v>
      </c>
      <c r="I633" t="s">
        <v>2214</v>
      </c>
      <c r="K633" t="s">
        <v>7642</v>
      </c>
      <c r="M633" t="s">
        <v>7643</v>
      </c>
      <c r="N633" t="s">
        <v>3476</v>
      </c>
      <c r="P633">
        <v>40</v>
      </c>
      <c r="Q633">
        <v>21</v>
      </c>
    </row>
    <row r="634" spans="1:17" x14ac:dyDescent="0.3">
      <c r="A634">
        <v>1494894</v>
      </c>
      <c r="B634" t="s">
        <v>1612</v>
      </c>
      <c r="C634" t="s">
        <v>8185</v>
      </c>
      <c r="D634" t="s">
        <v>1613</v>
      </c>
      <c r="E634">
        <v>154658620</v>
      </c>
      <c r="F634" t="s">
        <v>1670</v>
      </c>
      <c r="G634" t="str">
        <f t="shared" si="9"/>
        <v>2025em1100018</v>
      </c>
      <c r="H634" t="s">
        <v>8281</v>
      </c>
      <c r="I634" t="s">
        <v>1671</v>
      </c>
      <c r="K634" t="s">
        <v>7642</v>
      </c>
      <c r="M634" t="s">
        <v>7643</v>
      </c>
      <c r="N634" t="s">
        <v>3476</v>
      </c>
      <c r="P634">
        <v>40</v>
      </c>
      <c r="Q634">
        <v>17.5</v>
      </c>
    </row>
    <row r="635" spans="1:17" x14ac:dyDescent="0.3">
      <c r="A635">
        <v>1494894</v>
      </c>
      <c r="B635" t="s">
        <v>1612</v>
      </c>
      <c r="C635" t="s">
        <v>8185</v>
      </c>
      <c r="D635" t="s">
        <v>1613</v>
      </c>
      <c r="E635">
        <v>154658621</v>
      </c>
      <c r="F635" t="s">
        <v>2290</v>
      </c>
      <c r="G635" t="str">
        <f t="shared" si="9"/>
        <v>2025em1100183</v>
      </c>
      <c r="H635" t="s">
        <v>8282</v>
      </c>
      <c r="I635" t="s">
        <v>2291</v>
      </c>
      <c r="K635" t="s">
        <v>7642</v>
      </c>
      <c r="M635" t="s">
        <v>7643</v>
      </c>
      <c r="N635" t="s">
        <v>3476</v>
      </c>
      <c r="P635">
        <v>40</v>
      </c>
      <c r="Q635">
        <v>19</v>
      </c>
    </row>
    <row r="636" spans="1:17" x14ac:dyDescent="0.3">
      <c r="A636">
        <v>1494894</v>
      </c>
      <c r="B636" t="s">
        <v>1612</v>
      </c>
      <c r="C636" t="s">
        <v>8185</v>
      </c>
      <c r="D636" t="s">
        <v>1613</v>
      </c>
      <c r="E636">
        <v>154658625</v>
      </c>
      <c r="F636" t="s">
        <v>3238</v>
      </c>
      <c r="G636" t="str">
        <f t="shared" si="9"/>
        <v>2025em1100446</v>
      </c>
      <c r="H636" t="s">
        <v>8283</v>
      </c>
      <c r="I636" t="s">
        <v>3239</v>
      </c>
      <c r="K636" t="s">
        <v>7642</v>
      </c>
      <c r="M636" t="s">
        <v>7643</v>
      </c>
      <c r="N636" t="s">
        <v>3476</v>
      </c>
      <c r="P636">
        <v>40</v>
      </c>
      <c r="Q636">
        <v>38.5</v>
      </c>
    </row>
    <row r="637" spans="1:17" x14ac:dyDescent="0.3">
      <c r="A637">
        <v>1494894</v>
      </c>
      <c r="B637" t="s">
        <v>1612</v>
      </c>
      <c r="C637" t="s">
        <v>8185</v>
      </c>
      <c r="D637" t="s">
        <v>1613</v>
      </c>
      <c r="E637">
        <v>154658635</v>
      </c>
      <c r="F637" t="s">
        <v>2005</v>
      </c>
      <c r="G637" t="str">
        <f t="shared" si="9"/>
        <v>2025em1100102</v>
      </c>
      <c r="H637" t="s">
        <v>8284</v>
      </c>
      <c r="I637" t="s">
        <v>2006</v>
      </c>
      <c r="K637" t="s">
        <v>7642</v>
      </c>
      <c r="M637" t="s">
        <v>7643</v>
      </c>
      <c r="N637" t="s">
        <v>3476</v>
      </c>
      <c r="P637">
        <v>40</v>
      </c>
      <c r="Q637">
        <v>29.25</v>
      </c>
    </row>
    <row r="638" spans="1:17" x14ac:dyDescent="0.3">
      <c r="A638">
        <v>1494894</v>
      </c>
      <c r="B638" t="s">
        <v>1612</v>
      </c>
      <c r="C638" t="s">
        <v>8185</v>
      </c>
      <c r="D638" t="s">
        <v>1613</v>
      </c>
      <c r="E638">
        <v>154658636</v>
      </c>
      <c r="F638" t="s">
        <v>2393</v>
      </c>
      <c r="G638" t="str">
        <f t="shared" si="9"/>
        <v>2025em1100211</v>
      </c>
      <c r="H638" t="s">
        <v>8285</v>
      </c>
      <c r="I638" t="s">
        <v>2394</v>
      </c>
      <c r="K638" t="s">
        <v>7642</v>
      </c>
      <c r="M638" t="s">
        <v>7643</v>
      </c>
      <c r="N638" t="s">
        <v>3476</v>
      </c>
      <c r="P638">
        <v>40</v>
      </c>
      <c r="Q638">
        <v>28.5</v>
      </c>
    </row>
    <row r="639" spans="1:17" x14ac:dyDescent="0.3">
      <c r="A639">
        <v>1494894</v>
      </c>
      <c r="B639" t="s">
        <v>1612</v>
      </c>
      <c r="C639" t="s">
        <v>8185</v>
      </c>
      <c r="D639" t="s">
        <v>1613</v>
      </c>
      <c r="E639">
        <v>154658637</v>
      </c>
      <c r="F639" t="s">
        <v>2480</v>
      </c>
      <c r="G639" t="str">
        <f t="shared" si="9"/>
        <v>2025em1100238</v>
      </c>
      <c r="H639" t="s">
        <v>8286</v>
      </c>
      <c r="I639" t="s">
        <v>2481</v>
      </c>
      <c r="K639" t="s">
        <v>7642</v>
      </c>
      <c r="M639" t="s">
        <v>7643</v>
      </c>
      <c r="N639" t="s">
        <v>3476</v>
      </c>
      <c r="P639">
        <v>40</v>
      </c>
      <c r="Q639">
        <v>29.5</v>
      </c>
    </row>
    <row r="640" spans="1:17" x14ac:dyDescent="0.3">
      <c r="A640">
        <v>1494894</v>
      </c>
      <c r="B640" t="s">
        <v>1612</v>
      </c>
      <c r="C640" t="s">
        <v>8185</v>
      </c>
      <c r="D640" t="s">
        <v>1613</v>
      </c>
      <c r="E640">
        <v>154658640</v>
      </c>
      <c r="F640" t="s">
        <v>3386</v>
      </c>
      <c r="G640" t="str">
        <f t="shared" si="9"/>
        <v>2025em1100490</v>
      </c>
      <c r="H640" t="s">
        <v>8287</v>
      </c>
      <c r="I640" t="s">
        <v>3387</v>
      </c>
      <c r="K640" t="s">
        <v>7642</v>
      </c>
      <c r="M640" t="s">
        <v>7643</v>
      </c>
      <c r="N640" t="s">
        <v>3476</v>
      </c>
      <c r="P640">
        <v>40</v>
      </c>
      <c r="Q640">
        <v>37.5</v>
      </c>
    </row>
    <row r="641" spans="1:17" x14ac:dyDescent="0.3">
      <c r="A641">
        <v>1494894</v>
      </c>
      <c r="B641" t="s">
        <v>1612</v>
      </c>
      <c r="C641" t="s">
        <v>8185</v>
      </c>
      <c r="D641" t="s">
        <v>1613</v>
      </c>
      <c r="E641">
        <v>154658641</v>
      </c>
      <c r="F641" t="s">
        <v>1729</v>
      </c>
      <c r="G641" t="str">
        <f t="shared" si="9"/>
        <v>2025em1100041</v>
      </c>
      <c r="H641" t="s">
        <v>8288</v>
      </c>
      <c r="I641" t="s">
        <v>1730</v>
      </c>
      <c r="K641" t="s">
        <v>7642</v>
      </c>
      <c r="M641" t="s">
        <v>7643</v>
      </c>
      <c r="N641" t="s">
        <v>3476</v>
      </c>
      <c r="P641">
        <v>40</v>
      </c>
      <c r="Q641">
        <v>19</v>
      </c>
    </row>
    <row r="642" spans="1:17" x14ac:dyDescent="0.3">
      <c r="A642">
        <v>1494894</v>
      </c>
      <c r="B642" t="s">
        <v>1612</v>
      </c>
      <c r="C642" t="s">
        <v>8185</v>
      </c>
      <c r="D642" t="s">
        <v>1613</v>
      </c>
      <c r="E642">
        <v>154658642</v>
      </c>
      <c r="F642" t="s">
        <v>1661</v>
      </c>
      <c r="G642" t="str">
        <f t="shared" si="9"/>
        <v>2025em1100017</v>
      </c>
      <c r="H642" t="s">
        <v>8289</v>
      </c>
      <c r="I642" t="s">
        <v>1662</v>
      </c>
      <c r="K642" t="s">
        <v>7642</v>
      </c>
      <c r="M642" t="s">
        <v>7643</v>
      </c>
      <c r="N642" t="s">
        <v>3476</v>
      </c>
      <c r="P642">
        <v>40</v>
      </c>
      <c r="Q642">
        <v>13</v>
      </c>
    </row>
    <row r="643" spans="1:17" x14ac:dyDescent="0.3">
      <c r="A643">
        <v>1494894</v>
      </c>
      <c r="B643" t="s">
        <v>1612</v>
      </c>
      <c r="C643" t="s">
        <v>8185</v>
      </c>
      <c r="D643" t="s">
        <v>1613</v>
      </c>
      <c r="E643">
        <v>154658647</v>
      </c>
      <c r="F643" t="s">
        <v>2081</v>
      </c>
      <c r="G643" t="str">
        <f t="shared" ref="G643:G706" si="10">LEFT(F643,13)</f>
        <v>2025em1100127</v>
      </c>
      <c r="H643" t="s">
        <v>8290</v>
      </c>
      <c r="I643" t="s">
        <v>2082</v>
      </c>
      <c r="K643" t="s">
        <v>7642</v>
      </c>
      <c r="M643" t="s">
        <v>7643</v>
      </c>
      <c r="N643" t="s">
        <v>3476</v>
      </c>
      <c r="P643">
        <v>40</v>
      </c>
      <c r="Q643">
        <v>21</v>
      </c>
    </row>
    <row r="644" spans="1:17" x14ac:dyDescent="0.3">
      <c r="A644">
        <v>1494894</v>
      </c>
      <c r="B644" t="s">
        <v>1612</v>
      </c>
      <c r="C644" t="s">
        <v>8185</v>
      </c>
      <c r="D644" t="s">
        <v>1613</v>
      </c>
      <c r="E644">
        <v>154658648</v>
      </c>
      <c r="F644" t="s">
        <v>2933</v>
      </c>
      <c r="G644" t="str">
        <f t="shared" si="10"/>
        <v>2025em1100349</v>
      </c>
      <c r="H644" t="s">
        <v>8291</v>
      </c>
      <c r="I644" t="s">
        <v>2934</v>
      </c>
      <c r="K644" t="s">
        <v>7642</v>
      </c>
      <c r="M644" t="s">
        <v>7643</v>
      </c>
      <c r="N644" t="s">
        <v>3476</v>
      </c>
      <c r="P644">
        <v>40</v>
      </c>
      <c r="Q644">
        <v>22.5</v>
      </c>
    </row>
    <row r="645" spans="1:17" x14ac:dyDescent="0.3">
      <c r="A645">
        <v>1494894</v>
      </c>
      <c r="B645" t="s">
        <v>1612</v>
      </c>
      <c r="C645" t="s">
        <v>8185</v>
      </c>
      <c r="D645" t="s">
        <v>1613</v>
      </c>
      <c r="E645">
        <v>154658649</v>
      </c>
      <c r="F645" t="s">
        <v>3019</v>
      </c>
      <c r="G645" t="str">
        <f t="shared" si="10"/>
        <v>2025em1100374</v>
      </c>
      <c r="H645" t="s">
        <v>8292</v>
      </c>
      <c r="I645" t="s">
        <v>3020</v>
      </c>
      <c r="K645" t="s">
        <v>7642</v>
      </c>
      <c r="M645" t="s">
        <v>7643</v>
      </c>
      <c r="N645" t="s">
        <v>3476</v>
      </c>
      <c r="P645">
        <v>40</v>
      </c>
      <c r="Q645">
        <v>24</v>
      </c>
    </row>
    <row r="646" spans="1:17" x14ac:dyDescent="0.3">
      <c r="A646">
        <v>1494894</v>
      </c>
      <c r="B646" t="s">
        <v>1612</v>
      </c>
      <c r="C646" t="s">
        <v>8185</v>
      </c>
      <c r="D646" t="s">
        <v>1613</v>
      </c>
      <c r="E646">
        <v>154658653</v>
      </c>
      <c r="F646" t="s">
        <v>2312</v>
      </c>
      <c r="G646" t="str">
        <f t="shared" si="10"/>
        <v>2025em1100188</v>
      </c>
      <c r="H646" t="s">
        <v>8293</v>
      </c>
      <c r="I646" t="s">
        <v>2313</v>
      </c>
      <c r="K646" t="s">
        <v>7642</v>
      </c>
      <c r="M646" t="s">
        <v>7643</v>
      </c>
      <c r="N646" t="s">
        <v>3476</v>
      </c>
      <c r="P646">
        <v>40</v>
      </c>
      <c r="Q646">
        <v>14</v>
      </c>
    </row>
    <row r="647" spans="1:17" x14ac:dyDescent="0.3">
      <c r="A647">
        <v>1494894</v>
      </c>
      <c r="B647" t="s">
        <v>1612</v>
      </c>
      <c r="C647" t="s">
        <v>8185</v>
      </c>
      <c r="D647" t="s">
        <v>1613</v>
      </c>
      <c r="E647">
        <v>154658655</v>
      </c>
      <c r="F647" t="s">
        <v>3174</v>
      </c>
      <c r="G647" t="str">
        <f t="shared" si="10"/>
        <v>2025em1100421</v>
      </c>
      <c r="H647" t="s">
        <v>8294</v>
      </c>
      <c r="I647" t="s">
        <v>3175</v>
      </c>
      <c r="K647" t="s">
        <v>7642</v>
      </c>
      <c r="M647" t="s">
        <v>7643</v>
      </c>
      <c r="N647" t="s">
        <v>3476</v>
      </c>
      <c r="P647">
        <v>40</v>
      </c>
      <c r="Q647">
        <v>18.5</v>
      </c>
    </row>
    <row r="648" spans="1:17" x14ac:dyDescent="0.3">
      <c r="A648">
        <v>1494894</v>
      </c>
      <c r="B648" t="s">
        <v>1612</v>
      </c>
      <c r="C648" t="s">
        <v>8185</v>
      </c>
      <c r="D648" t="s">
        <v>1613</v>
      </c>
      <c r="E648">
        <v>154658659</v>
      </c>
      <c r="F648" t="s">
        <v>1915</v>
      </c>
      <c r="G648" t="str">
        <f t="shared" si="10"/>
        <v>2025em1100085</v>
      </c>
      <c r="H648" t="s">
        <v>8295</v>
      </c>
      <c r="I648" t="s">
        <v>1916</v>
      </c>
      <c r="K648" t="s">
        <v>7642</v>
      </c>
      <c r="M648" t="s">
        <v>7643</v>
      </c>
      <c r="N648" t="s">
        <v>3476</v>
      </c>
      <c r="P648">
        <v>40</v>
      </c>
      <c r="Q648">
        <v>36</v>
      </c>
    </row>
    <row r="649" spans="1:17" x14ac:dyDescent="0.3">
      <c r="A649">
        <v>1494894</v>
      </c>
      <c r="B649" t="s">
        <v>1612</v>
      </c>
      <c r="C649" t="s">
        <v>8185</v>
      </c>
      <c r="D649" t="s">
        <v>1613</v>
      </c>
      <c r="E649">
        <v>154658661</v>
      </c>
      <c r="F649" t="s">
        <v>2752</v>
      </c>
      <c r="G649" t="str">
        <f t="shared" si="10"/>
        <v>2025em1100297</v>
      </c>
      <c r="H649" t="s">
        <v>8296</v>
      </c>
      <c r="I649" t="s">
        <v>2753</v>
      </c>
      <c r="K649" t="s">
        <v>7642</v>
      </c>
      <c r="M649" t="s">
        <v>7643</v>
      </c>
      <c r="N649" t="s">
        <v>3476</v>
      </c>
      <c r="P649">
        <v>40</v>
      </c>
      <c r="Q649">
        <v>33</v>
      </c>
    </row>
    <row r="650" spans="1:17" x14ac:dyDescent="0.3">
      <c r="A650">
        <v>1494894</v>
      </c>
      <c r="B650" t="s">
        <v>1612</v>
      </c>
      <c r="C650" t="s">
        <v>8185</v>
      </c>
      <c r="D650" t="s">
        <v>1613</v>
      </c>
      <c r="E650">
        <v>154658667</v>
      </c>
      <c r="F650" t="s">
        <v>1602</v>
      </c>
      <c r="G650" t="str">
        <f t="shared" si="10"/>
        <v>2025em1100005</v>
      </c>
      <c r="H650" t="s">
        <v>8297</v>
      </c>
      <c r="I650" t="s">
        <v>1603</v>
      </c>
      <c r="K650" t="s">
        <v>7642</v>
      </c>
      <c r="M650" t="s">
        <v>7643</v>
      </c>
      <c r="N650" t="s">
        <v>3476</v>
      </c>
      <c r="P650">
        <v>40</v>
      </c>
      <c r="Q650">
        <v>22</v>
      </c>
    </row>
    <row r="651" spans="1:17" x14ac:dyDescent="0.3">
      <c r="A651">
        <v>1494894</v>
      </c>
      <c r="B651" t="s">
        <v>1612</v>
      </c>
      <c r="C651" t="s">
        <v>8185</v>
      </c>
      <c r="D651" t="s">
        <v>1613</v>
      </c>
      <c r="E651">
        <v>154658669</v>
      </c>
      <c r="F651" t="s">
        <v>2891</v>
      </c>
      <c r="G651" t="str">
        <f t="shared" si="10"/>
        <v>2025em1100337</v>
      </c>
      <c r="H651" t="s">
        <v>8298</v>
      </c>
      <c r="I651" t="s">
        <v>2892</v>
      </c>
      <c r="K651" t="s">
        <v>7642</v>
      </c>
      <c r="M651" t="s">
        <v>7643</v>
      </c>
      <c r="N651" t="s">
        <v>3476</v>
      </c>
      <c r="P651">
        <v>40</v>
      </c>
      <c r="Q651">
        <v>22.5</v>
      </c>
    </row>
    <row r="652" spans="1:17" x14ac:dyDescent="0.3">
      <c r="A652">
        <v>1494894</v>
      </c>
      <c r="B652" t="s">
        <v>1612</v>
      </c>
      <c r="C652" t="s">
        <v>8185</v>
      </c>
      <c r="D652" t="s">
        <v>1613</v>
      </c>
      <c r="E652">
        <v>154658673</v>
      </c>
      <c r="F652" t="s">
        <v>3357</v>
      </c>
      <c r="G652" t="str">
        <f t="shared" si="10"/>
        <v>2025em1100481</v>
      </c>
      <c r="H652" t="s">
        <v>8299</v>
      </c>
      <c r="I652" t="s">
        <v>3358</v>
      </c>
      <c r="K652" t="s">
        <v>7642</v>
      </c>
      <c r="M652" t="s">
        <v>7643</v>
      </c>
      <c r="N652" t="s">
        <v>3476</v>
      </c>
      <c r="P652">
        <v>40</v>
      </c>
      <c r="Q652">
        <v>39</v>
      </c>
    </row>
    <row r="653" spans="1:17" x14ac:dyDescent="0.3">
      <c r="A653">
        <v>1494894</v>
      </c>
      <c r="B653" t="s">
        <v>1612</v>
      </c>
      <c r="C653" t="s">
        <v>8185</v>
      </c>
      <c r="D653" t="s">
        <v>1613</v>
      </c>
      <c r="E653">
        <v>154658675</v>
      </c>
      <c r="F653" t="s">
        <v>2339</v>
      </c>
      <c r="G653" t="str">
        <f t="shared" si="10"/>
        <v>2025em1100192</v>
      </c>
      <c r="H653" t="s">
        <v>8300</v>
      </c>
      <c r="I653" t="s">
        <v>2340</v>
      </c>
      <c r="K653" t="s">
        <v>7642</v>
      </c>
      <c r="M653" t="s">
        <v>7643</v>
      </c>
      <c r="N653" t="s">
        <v>3476</v>
      </c>
      <c r="P653">
        <v>40</v>
      </c>
      <c r="Q653">
        <v>24.5</v>
      </c>
    </row>
    <row r="654" spans="1:17" x14ac:dyDescent="0.3">
      <c r="A654">
        <v>1494894</v>
      </c>
      <c r="B654" t="s">
        <v>1612</v>
      </c>
      <c r="C654" t="s">
        <v>8185</v>
      </c>
      <c r="D654" t="s">
        <v>1613</v>
      </c>
      <c r="E654">
        <v>154658676</v>
      </c>
      <c r="F654" t="s">
        <v>2514</v>
      </c>
      <c r="G654" t="str">
        <f t="shared" si="10"/>
        <v>2025em1100249</v>
      </c>
      <c r="H654" t="s">
        <v>8301</v>
      </c>
      <c r="I654" t="s">
        <v>2515</v>
      </c>
      <c r="K654" t="s">
        <v>7642</v>
      </c>
      <c r="M654" t="s">
        <v>7643</v>
      </c>
      <c r="N654" t="s">
        <v>3476</v>
      </c>
      <c r="P654">
        <v>40</v>
      </c>
      <c r="Q654">
        <v>32.5</v>
      </c>
    </row>
    <row r="655" spans="1:17" x14ac:dyDescent="0.3">
      <c r="A655">
        <v>1494894</v>
      </c>
      <c r="B655" t="s">
        <v>1612</v>
      </c>
      <c r="C655" t="s">
        <v>8185</v>
      </c>
      <c r="D655" t="s">
        <v>1613</v>
      </c>
      <c r="E655">
        <v>154658680</v>
      </c>
      <c r="F655" t="s">
        <v>2075</v>
      </c>
      <c r="G655" t="str">
        <f t="shared" si="10"/>
        <v>2025em1100123</v>
      </c>
      <c r="H655" t="s">
        <v>8302</v>
      </c>
      <c r="I655" t="s">
        <v>2076</v>
      </c>
      <c r="K655" t="s">
        <v>7642</v>
      </c>
      <c r="M655" t="s">
        <v>7643</v>
      </c>
      <c r="N655" t="s">
        <v>3476</v>
      </c>
      <c r="P655">
        <v>40</v>
      </c>
      <c r="Q655">
        <v>11</v>
      </c>
    </row>
    <row r="656" spans="1:17" x14ac:dyDescent="0.3">
      <c r="A656">
        <v>1494894</v>
      </c>
      <c r="B656" t="s">
        <v>1612</v>
      </c>
      <c r="C656" t="s">
        <v>8185</v>
      </c>
      <c r="D656" t="s">
        <v>1613</v>
      </c>
      <c r="E656">
        <v>154658682</v>
      </c>
      <c r="F656" t="s">
        <v>2088</v>
      </c>
      <c r="G656" t="str">
        <f t="shared" si="10"/>
        <v>2025em1100128</v>
      </c>
      <c r="H656" t="s">
        <v>8303</v>
      </c>
      <c r="I656" t="s">
        <v>2089</v>
      </c>
      <c r="K656" t="s">
        <v>7642</v>
      </c>
      <c r="M656" t="s">
        <v>7643</v>
      </c>
      <c r="N656" t="s">
        <v>3476</v>
      </c>
      <c r="P656">
        <v>40</v>
      </c>
      <c r="Q656">
        <v>17</v>
      </c>
    </row>
    <row r="657" spans="1:17" x14ac:dyDescent="0.3">
      <c r="A657">
        <v>1494894</v>
      </c>
      <c r="B657" t="s">
        <v>1612</v>
      </c>
      <c r="C657" t="s">
        <v>8185</v>
      </c>
      <c r="D657" t="s">
        <v>1613</v>
      </c>
      <c r="E657">
        <v>154658688</v>
      </c>
      <c r="F657" t="s">
        <v>1906</v>
      </c>
      <c r="G657" t="str">
        <f t="shared" si="10"/>
        <v>2025em1100081</v>
      </c>
      <c r="H657" t="s">
        <v>8304</v>
      </c>
      <c r="I657" t="s">
        <v>1907</v>
      </c>
      <c r="K657" t="s">
        <v>7642</v>
      </c>
      <c r="M657" t="s">
        <v>7643</v>
      </c>
      <c r="N657" t="s">
        <v>3476</v>
      </c>
      <c r="P657">
        <v>40</v>
      </c>
      <c r="Q657">
        <v>16</v>
      </c>
    </row>
    <row r="658" spans="1:17" x14ac:dyDescent="0.3">
      <c r="A658">
        <v>1494894</v>
      </c>
      <c r="B658" t="s">
        <v>1612</v>
      </c>
      <c r="C658" t="s">
        <v>8185</v>
      </c>
      <c r="D658" t="s">
        <v>1613</v>
      </c>
      <c r="E658">
        <v>154658689</v>
      </c>
      <c r="F658" t="s">
        <v>2162</v>
      </c>
      <c r="G658" t="str">
        <f t="shared" si="10"/>
        <v>2025em1100145</v>
      </c>
      <c r="H658" t="s">
        <v>8305</v>
      </c>
      <c r="I658" t="s">
        <v>2163</v>
      </c>
      <c r="K658" t="s">
        <v>7642</v>
      </c>
      <c r="M658" t="s">
        <v>7643</v>
      </c>
      <c r="N658" t="s">
        <v>3476</v>
      </c>
      <c r="P658">
        <v>40</v>
      </c>
      <c r="Q658">
        <v>23.5</v>
      </c>
    </row>
    <row r="659" spans="1:17" x14ac:dyDescent="0.3">
      <c r="A659">
        <v>1494894</v>
      </c>
      <c r="B659" t="s">
        <v>1612</v>
      </c>
      <c r="C659" t="s">
        <v>8185</v>
      </c>
      <c r="D659" t="s">
        <v>1613</v>
      </c>
      <c r="E659">
        <v>154658696</v>
      </c>
      <c r="F659" t="s">
        <v>2736</v>
      </c>
      <c r="G659" t="str">
        <f t="shared" si="10"/>
        <v>2025em1100293</v>
      </c>
      <c r="H659" t="s">
        <v>8306</v>
      </c>
      <c r="I659" t="s">
        <v>2737</v>
      </c>
      <c r="K659" t="s">
        <v>7642</v>
      </c>
      <c r="M659" t="s">
        <v>7643</v>
      </c>
      <c r="N659" t="s">
        <v>3476</v>
      </c>
      <c r="P659">
        <v>40</v>
      </c>
      <c r="Q659">
        <v>36.75</v>
      </c>
    </row>
    <row r="660" spans="1:17" x14ac:dyDescent="0.3">
      <c r="A660">
        <v>1494894</v>
      </c>
      <c r="B660" t="s">
        <v>1612</v>
      </c>
      <c r="C660" t="s">
        <v>8185</v>
      </c>
      <c r="D660" t="s">
        <v>1613</v>
      </c>
      <c r="E660">
        <v>154658697</v>
      </c>
      <c r="F660" t="s">
        <v>2423</v>
      </c>
      <c r="G660" t="str">
        <f t="shared" si="10"/>
        <v>2025em1100225</v>
      </c>
      <c r="H660" t="s">
        <v>8307</v>
      </c>
      <c r="I660" t="s">
        <v>2424</v>
      </c>
      <c r="K660" t="s">
        <v>7642</v>
      </c>
      <c r="M660" t="s">
        <v>7643</v>
      </c>
      <c r="N660" t="s">
        <v>3476</v>
      </c>
      <c r="P660">
        <v>40</v>
      </c>
      <c r="Q660">
        <v>19.5</v>
      </c>
    </row>
    <row r="661" spans="1:17" x14ac:dyDescent="0.3">
      <c r="A661">
        <v>1494894</v>
      </c>
      <c r="B661" t="s">
        <v>1612</v>
      </c>
      <c r="C661" t="s">
        <v>8185</v>
      </c>
      <c r="D661" t="s">
        <v>1613</v>
      </c>
      <c r="E661">
        <v>154658701</v>
      </c>
      <c r="F661" t="s">
        <v>2257</v>
      </c>
      <c r="G661" t="str">
        <f t="shared" si="10"/>
        <v>2025em1100167</v>
      </c>
      <c r="H661" t="s">
        <v>8308</v>
      </c>
      <c r="I661" t="s">
        <v>2258</v>
      </c>
      <c r="K661" t="s">
        <v>7642</v>
      </c>
      <c r="M661" t="s">
        <v>7643</v>
      </c>
      <c r="N661" t="s">
        <v>3476</v>
      </c>
      <c r="P661">
        <v>40</v>
      </c>
      <c r="Q661">
        <v>14.5</v>
      </c>
    </row>
    <row r="662" spans="1:17" x14ac:dyDescent="0.3">
      <c r="A662">
        <v>1494894</v>
      </c>
      <c r="B662" t="s">
        <v>1612</v>
      </c>
      <c r="C662" t="s">
        <v>8185</v>
      </c>
      <c r="D662" t="s">
        <v>1613</v>
      </c>
      <c r="E662">
        <v>154658706</v>
      </c>
      <c r="F662" t="s">
        <v>1752</v>
      </c>
      <c r="G662" t="str">
        <f t="shared" si="10"/>
        <v>2025em1100047</v>
      </c>
      <c r="H662" t="s">
        <v>8309</v>
      </c>
      <c r="I662" t="s">
        <v>1753</v>
      </c>
      <c r="K662" t="s">
        <v>7642</v>
      </c>
      <c r="M662" t="s">
        <v>7643</v>
      </c>
      <c r="N662" t="s">
        <v>3476</v>
      </c>
      <c r="P662">
        <v>40</v>
      </c>
      <c r="Q662">
        <v>29</v>
      </c>
    </row>
    <row r="663" spans="1:17" x14ac:dyDescent="0.3">
      <c r="A663">
        <v>1494894</v>
      </c>
      <c r="B663" t="s">
        <v>1612</v>
      </c>
      <c r="C663" t="s">
        <v>8185</v>
      </c>
      <c r="D663" t="s">
        <v>1613</v>
      </c>
      <c r="E663">
        <v>154658709</v>
      </c>
      <c r="F663" t="s">
        <v>3223</v>
      </c>
      <c r="G663" t="str">
        <f t="shared" si="10"/>
        <v>2025em1100442</v>
      </c>
      <c r="H663" t="s">
        <v>8310</v>
      </c>
      <c r="I663" t="s">
        <v>3224</v>
      </c>
      <c r="K663" t="s">
        <v>7642</v>
      </c>
      <c r="M663" t="s">
        <v>7643</v>
      </c>
      <c r="N663" t="s">
        <v>3476</v>
      </c>
      <c r="P663">
        <v>40</v>
      </c>
      <c r="Q663">
        <v>28.5</v>
      </c>
    </row>
    <row r="664" spans="1:17" x14ac:dyDescent="0.3">
      <c r="A664">
        <v>1494894</v>
      </c>
      <c r="B664" t="s">
        <v>1612</v>
      </c>
      <c r="C664" t="s">
        <v>8185</v>
      </c>
      <c r="D664" t="s">
        <v>1613</v>
      </c>
      <c r="E664">
        <v>154658714</v>
      </c>
      <c r="F664" t="s">
        <v>2224</v>
      </c>
      <c r="G664" t="str">
        <f t="shared" si="10"/>
        <v>2025em1100160</v>
      </c>
      <c r="H664" t="s">
        <v>8311</v>
      </c>
      <c r="I664" t="s">
        <v>2225</v>
      </c>
      <c r="K664" t="s">
        <v>7642</v>
      </c>
      <c r="M664" t="s">
        <v>7643</v>
      </c>
      <c r="N664" t="s">
        <v>3476</v>
      </c>
      <c r="P664">
        <v>40</v>
      </c>
      <c r="Q664">
        <v>27</v>
      </c>
    </row>
    <row r="665" spans="1:17" x14ac:dyDescent="0.3">
      <c r="A665">
        <v>1494894</v>
      </c>
      <c r="B665" t="s">
        <v>1612</v>
      </c>
      <c r="C665" t="s">
        <v>8185</v>
      </c>
      <c r="D665" t="s">
        <v>1613</v>
      </c>
      <c r="E665">
        <v>154658715</v>
      </c>
      <c r="F665" t="s">
        <v>2978</v>
      </c>
      <c r="G665" t="str">
        <f t="shared" si="10"/>
        <v>2025em1100362</v>
      </c>
      <c r="H665" t="s">
        <v>8312</v>
      </c>
      <c r="I665" t="s">
        <v>2979</v>
      </c>
      <c r="K665" t="s">
        <v>7642</v>
      </c>
      <c r="M665" t="s">
        <v>7643</v>
      </c>
      <c r="N665" t="s">
        <v>3476</v>
      </c>
      <c r="P665">
        <v>40</v>
      </c>
      <c r="Q665">
        <v>13.5</v>
      </c>
    </row>
    <row r="666" spans="1:17" x14ac:dyDescent="0.3">
      <c r="A666">
        <v>1494894</v>
      </c>
      <c r="B666" t="s">
        <v>1612</v>
      </c>
      <c r="C666" t="s">
        <v>8185</v>
      </c>
      <c r="D666" t="s">
        <v>1613</v>
      </c>
      <c r="E666">
        <v>154658718</v>
      </c>
      <c r="F666" t="s">
        <v>2417</v>
      </c>
      <c r="G666" t="str">
        <f t="shared" si="10"/>
        <v>2025em1100222</v>
      </c>
      <c r="H666" t="s">
        <v>8313</v>
      </c>
      <c r="I666" t="s">
        <v>2418</v>
      </c>
      <c r="K666" t="s">
        <v>7642</v>
      </c>
      <c r="M666" t="s">
        <v>7643</v>
      </c>
      <c r="N666" t="s">
        <v>3476</v>
      </c>
      <c r="P666">
        <v>40</v>
      </c>
      <c r="Q666">
        <v>19.5</v>
      </c>
    </row>
    <row r="667" spans="1:17" x14ac:dyDescent="0.3">
      <c r="A667">
        <v>1494894</v>
      </c>
      <c r="B667" t="s">
        <v>1612</v>
      </c>
      <c r="C667" t="s">
        <v>8185</v>
      </c>
      <c r="D667" t="s">
        <v>1613</v>
      </c>
      <c r="E667">
        <v>154658719</v>
      </c>
      <c r="F667" t="s">
        <v>3059</v>
      </c>
      <c r="G667" t="str">
        <f t="shared" si="10"/>
        <v>2025em1100385</v>
      </c>
      <c r="H667" t="s">
        <v>8314</v>
      </c>
      <c r="I667" t="s">
        <v>3060</v>
      </c>
      <c r="K667" t="s">
        <v>7642</v>
      </c>
      <c r="M667" t="s">
        <v>7643</v>
      </c>
      <c r="N667" t="s">
        <v>3476</v>
      </c>
      <c r="P667">
        <v>40</v>
      </c>
      <c r="Q667">
        <v>20.5</v>
      </c>
    </row>
    <row r="668" spans="1:17" x14ac:dyDescent="0.3">
      <c r="A668">
        <v>1494894</v>
      </c>
      <c r="B668" t="s">
        <v>1612</v>
      </c>
      <c r="C668" t="s">
        <v>8185</v>
      </c>
      <c r="D668" t="s">
        <v>1613</v>
      </c>
      <c r="E668">
        <v>154658730</v>
      </c>
      <c r="F668" t="s">
        <v>1635</v>
      </c>
      <c r="G668" t="str">
        <f t="shared" si="10"/>
        <v>2025em1100011</v>
      </c>
      <c r="H668" t="s">
        <v>8315</v>
      </c>
      <c r="I668" t="s">
        <v>1636</v>
      </c>
      <c r="K668" t="s">
        <v>7642</v>
      </c>
      <c r="M668" t="s">
        <v>7643</v>
      </c>
      <c r="N668" t="s">
        <v>3476</v>
      </c>
      <c r="P668">
        <v>40</v>
      </c>
      <c r="Q668">
        <v>30.5</v>
      </c>
    </row>
    <row r="669" spans="1:17" x14ac:dyDescent="0.3">
      <c r="A669">
        <v>1494894</v>
      </c>
      <c r="B669" t="s">
        <v>1612</v>
      </c>
      <c r="C669" t="s">
        <v>8185</v>
      </c>
      <c r="D669" t="s">
        <v>1613</v>
      </c>
      <c r="E669">
        <v>154658731</v>
      </c>
      <c r="F669" t="s">
        <v>1921</v>
      </c>
      <c r="G669" t="str">
        <f t="shared" si="10"/>
        <v>2025em1100086</v>
      </c>
      <c r="H669" t="s">
        <v>8316</v>
      </c>
      <c r="I669" t="s">
        <v>1922</v>
      </c>
      <c r="K669" t="s">
        <v>7642</v>
      </c>
      <c r="M669" t="s">
        <v>7643</v>
      </c>
      <c r="N669" t="s">
        <v>3476</v>
      </c>
      <c r="P669">
        <v>40</v>
      </c>
      <c r="Q669">
        <v>30</v>
      </c>
    </row>
    <row r="670" spans="1:17" x14ac:dyDescent="0.3">
      <c r="A670">
        <v>1494894</v>
      </c>
      <c r="B670" t="s">
        <v>1612</v>
      </c>
      <c r="C670" t="s">
        <v>8185</v>
      </c>
      <c r="D670" t="s">
        <v>1613</v>
      </c>
      <c r="E670">
        <v>154658733</v>
      </c>
      <c r="F670" t="s">
        <v>3183</v>
      </c>
      <c r="G670" t="str">
        <f t="shared" si="10"/>
        <v>2025em1100425</v>
      </c>
      <c r="H670" t="s">
        <v>8317</v>
      </c>
      <c r="I670" t="s">
        <v>3184</v>
      </c>
      <c r="K670" t="s">
        <v>7642</v>
      </c>
      <c r="M670" t="s">
        <v>7643</v>
      </c>
      <c r="N670" t="s">
        <v>3476</v>
      </c>
      <c r="P670">
        <v>40</v>
      </c>
      <c r="Q670">
        <v>19</v>
      </c>
    </row>
    <row r="671" spans="1:17" x14ac:dyDescent="0.3">
      <c r="A671">
        <v>1494894</v>
      </c>
      <c r="B671" t="s">
        <v>1612</v>
      </c>
      <c r="C671" t="s">
        <v>8185</v>
      </c>
      <c r="D671" t="s">
        <v>1613</v>
      </c>
      <c r="E671">
        <v>154658734</v>
      </c>
      <c r="F671" t="s">
        <v>2920</v>
      </c>
      <c r="G671" t="str">
        <f t="shared" si="10"/>
        <v>2025em1100344</v>
      </c>
      <c r="H671" t="s">
        <v>8318</v>
      </c>
      <c r="I671" t="s">
        <v>2921</v>
      </c>
      <c r="K671" t="s">
        <v>7642</v>
      </c>
      <c r="M671" t="s">
        <v>7643</v>
      </c>
      <c r="N671" t="s">
        <v>3476</v>
      </c>
      <c r="P671">
        <v>40</v>
      </c>
      <c r="Q671">
        <v>9</v>
      </c>
    </row>
    <row r="672" spans="1:17" x14ac:dyDescent="0.3">
      <c r="A672">
        <v>1494894</v>
      </c>
      <c r="B672" t="s">
        <v>1612</v>
      </c>
      <c r="C672" t="s">
        <v>8185</v>
      </c>
      <c r="D672" t="s">
        <v>1613</v>
      </c>
      <c r="E672">
        <v>154658737</v>
      </c>
      <c r="F672" t="s">
        <v>2600</v>
      </c>
      <c r="G672" t="str">
        <f t="shared" si="10"/>
        <v>2025em1100264</v>
      </c>
      <c r="H672" t="s">
        <v>8319</v>
      </c>
      <c r="I672" t="s">
        <v>2601</v>
      </c>
      <c r="K672" t="s">
        <v>7642</v>
      </c>
      <c r="M672" t="s">
        <v>7643</v>
      </c>
      <c r="N672" t="s">
        <v>3476</v>
      </c>
      <c r="P672">
        <v>40</v>
      </c>
      <c r="Q672">
        <v>28</v>
      </c>
    </row>
    <row r="673" spans="1:17" x14ac:dyDescent="0.3">
      <c r="A673">
        <v>1494894</v>
      </c>
      <c r="B673" t="s">
        <v>1612</v>
      </c>
      <c r="C673" t="s">
        <v>8185</v>
      </c>
      <c r="D673" t="s">
        <v>1613</v>
      </c>
      <c r="E673">
        <v>154658745</v>
      </c>
      <c r="F673" t="s">
        <v>1820</v>
      </c>
      <c r="G673" t="str">
        <f t="shared" si="10"/>
        <v>2025em1100060</v>
      </c>
      <c r="H673" t="s">
        <v>8320</v>
      </c>
      <c r="I673" t="s">
        <v>1821</v>
      </c>
      <c r="K673" t="s">
        <v>7642</v>
      </c>
      <c r="M673" t="s">
        <v>7643</v>
      </c>
      <c r="N673" t="s">
        <v>3476</v>
      </c>
      <c r="P673">
        <v>40</v>
      </c>
      <c r="Q673">
        <v>32.5</v>
      </c>
    </row>
    <row r="674" spans="1:17" x14ac:dyDescent="0.3">
      <c r="A674">
        <v>1494894</v>
      </c>
      <c r="B674" t="s">
        <v>1612</v>
      </c>
      <c r="C674" t="s">
        <v>8185</v>
      </c>
      <c r="D674" t="s">
        <v>1613</v>
      </c>
      <c r="E674">
        <v>154658749</v>
      </c>
      <c r="F674" t="s">
        <v>1655</v>
      </c>
      <c r="G674" t="str">
        <f t="shared" si="10"/>
        <v>2025em1100016</v>
      </c>
      <c r="H674" t="s">
        <v>8321</v>
      </c>
      <c r="I674" t="s">
        <v>1656</v>
      </c>
      <c r="K674" t="s">
        <v>7642</v>
      </c>
      <c r="M674" t="s">
        <v>7643</v>
      </c>
      <c r="N674" t="s">
        <v>3476</v>
      </c>
      <c r="P674">
        <v>40</v>
      </c>
      <c r="Q674">
        <v>18</v>
      </c>
    </row>
    <row r="675" spans="1:17" x14ac:dyDescent="0.3">
      <c r="A675">
        <v>1494894</v>
      </c>
      <c r="B675" t="s">
        <v>1612</v>
      </c>
      <c r="C675" t="s">
        <v>8185</v>
      </c>
      <c r="D675" t="s">
        <v>1613</v>
      </c>
      <c r="E675">
        <v>154658757</v>
      </c>
      <c r="F675" t="s">
        <v>3072</v>
      </c>
      <c r="G675" t="str">
        <f t="shared" si="10"/>
        <v>2025em1100390</v>
      </c>
      <c r="H675" t="s">
        <v>8322</v>
      </c>
      <c r="I675" t="s">
        <v>3073</v>
      </c>
      <c r="K675" t="s">
        <v>7642</v>
      </c>
      <c r="M675" t="s">
        <v>7643</v>
      </c>
      <c r="N675" t="s">
        <v>3476</v>
      </c>
      <c r="P675">
        <v>40</v>
      </c>
      <c r="Q675">
        <v>31</v>
      </c>
    </row>
    <row r="676" spans="1:17" x14ac:dyDescent="0.3">
      <c r="A676">
        <v>1494894</v>
      </c>
      <c r="B676" t="s">
        <v>1612</v>
      </c>
      <c r="C676" t="s">
        <v>8185</v>
      </c>
      <c r="D676" t="s">
        <v>1613</v>
      </c>
      <c r="E676">
        <v>154658759</v>
      </c>
      <c r="F676" t="s">
        <v>3028</v>
      </c>
      <c r="G676" t="str">
        <f t="shared" si="10"/>
        <v>2025em1100378</v>
      </c>
      <c r="H676" t="s">
        <v>8323</v>
      </c>
      <c r="I676" t="s">
        <v>3029</v>
      </c>
      <c r="K676" t="s">
        <v>7642</v>
      </c>
      <c r="M676" t="s">
        <v>7643</v>
      </c>
      <c r="N676" t="s">
        <v>3476</v>
      </c>
      <c r="P676">
        <v>40</v>
      </c>
      <c r="Q676">
        <v>32</v>
      </c>
    </row>
    <row r="677" spans="1:17" x14ac:dyDescent="0.3">
      <c r="A677">
        <v>1494894</v>
      </c>
      <c r="B677" t="s">
        <v>1612</v>
      </c>
      <c r="C677" t="s">
        <v>8185</v>
      </c>
      <c r="D677" t="s">
        <v>1613</v>
      </c>
      <c r="E677">
        <v>154658760</v>
      </c>
      <c r="F677" t="s">
        <v>2827</v>
      </c>
      <c r="G677" t="str">
        <f t="shared" si="10"/>
        <v>2025em1100327</v>
      </c>
      <c r="H677" t="s">
        <v>8324</v>
      </c>
      <c r="I677" t="s">
        <v>2828</v>
      </c>
      <c r="K677" t="s">
        <v>7642</v>
      </c>
      <c r="M677" t="s">
        <v>7643</v>
      </c>
      <c r="N677" t="s">
        <v>3476</v>
      </c>
      <c r="P677">
        <v>40</v>
      </c>
      <c r="Q677">
        <v>14.5</v>
      </c>
    </row>
    <row r="678" spans="1:17" x14ac:dyDescent="0.3">
      <c r="A678">
        <v>1494894</v>
      </c>
      <c r="B678" t="s">
        <v>1612</v>
      </c>
      <c r="C678" t="s">
        <v>8185</v>
      </c>
      <c r="D678" t="s">
        <v>1613</v>
      </c>
      <c r="E678">
        <v>154658780</v>
      </c>
      <c r="F678" t="s">
        <v>2454</v>
      </c>
      <c r="G678" t="str">
        <f t="shared" si="10"/>
        <v>2025em1100233</v>
      </c>
      <c r="H678" t="s">
        <v>8325</v>
      </c>
      <c r="I678" t="s">
        <v>2455</v>
      </c>
      <c r="K678" t="s">
        <v>7642</v>
      </c>
      <c r="M678" t="s">
        <v>7643</v>
      </c>
      <c r="N678" t="s">
        <v>3476</v>
      </c>
      <c r="P678">
        <v>40</v>
      </c>
      <c r="Q678">
        <v>28</v>
      </c>
    </row>
    <row r="679" spans="1:17" x14ac:dyDescent="0.3">
      <c r="A679">
        <v>1494894</v>
      </c>
      <c r="B679" t="s">
        <v>1612</v>
      </c>
      <c r="C679" t="s">
        <v>8185</v>
      </c>
      <c r="D679" t="s">
        <v>1613</v>
      </c>
      <c r="E679">
        <v>154658788</v>
      </c>
      <c r="F679" t="s">
        <v>2582</v>
      </c>
      <c r="G679" t="str">
        <f t="shared" si="10"/>
        <v>2025em1100261</v>
      </c>
      <c r="H679" t="s">
        <v>8326</v>
      </c>
      <c r="I679" t="s">
        <v>2583</v>
      </c>
      <c r="K679" t="s">
        <v>7642</v>
      </c>
      <c r="M679" t="s">
        <v>7643</v>
      </c>
      <c r="N679" t="s">
        <v>3476</v>
      </c>
      <c r="P679">
        <v>40</v>
      </c>
      <c r="Q679">
        <v>14</v>
      </c>
    </row>
    <row r="680" spans="1:17" x14ac:dyDescent="0.3">
      <c r="A680">
        <v>1494894</v>
      </c>
      <c r="B680" t="s">
        <v>1612</v>
      </c>
      <c r="C680" t="s">
        <v>8185</v>
      </c>
      <c r="D680" t="s">
        <v>1613</v>
      </c>
      <c r="E680">
        <v>154658794</v>
      </c>
      <c r="F680" t="s">
        <v>2012</v>
      </c>
      <c r="G680" t="str">
        <f t="shared" si="10"/>
        <v>2025em1100103</v>
      </c>
      <c r="H680" t="s">
        <v>8327</v>
      </c>
      <c r="I680" t="s">
        <v>2013</v>
      </c>
      <c r="K680" t="s">
        <v>7642</v>
      </c>
      <c r="M680" t="s">
        <v>7643</v>
      </c>
      <c r="N680" t="s">
        <v>3476</v>
      </c>
      <c r="P680">
        <v>40</v>
      </c>
      <c r="Q680">
        <v>21.5</v>
      </c>
    </row>
    <row r="681" spans="1:17" x14ac:dyDescent="0.3">
      <c r="A681">
        <v>1494894</v>
      </c>
      <c r="B681" t="s">
        <v>1612</v>
      </c>
      <c r="C681" t="s">
        <v>8185</v>
      </c>
      <c r="D681" t="s">
        <v>1613</v>
      </c>
      <c r="E681">
        <v>154658821</v>
      </c>
      <c r="F681" t="s">
        <v>3090</v>
      </c>
      <c r="G681" t="str">
        <f t="shared" si="10"/>
        <v>2025em1100394</v>
      </c>
      <c r="H681" t="s">
        <v>8328</v>
      </c>
      <c r="I681" t="s">
        <v>3091</v>
      </c>
      <c r="K681" t="s">
        <v>7642</v>
      </c>
      <c r="M681" t="s">
        <v>7643</v>
      </c>
      <c r="N681" t="s">
        <v>3476</v>
      </c>
      <c r="P681">
        <v>40</v>
      </c>
      <c r="Q681">
        <v>13.5</v>
      </c>
    </row>
    <row r="682" spans="1:17" x14ac:dyDescent="0.3">
      <c r="A682">
        <v>1494894</v>
      </c>
      <c r="B682" t="s">
        <v>1612</v>
      </c>
      <c r="C682" t="s">
        <v>8185</v>
      </c>
      <c r="D682" t="s">
        <v>1613</v>
      </c>
      <c r="E682">
        <v>154658853</v>
      </c>
      <c r="F682" t="s">
        <v>2493</v>
      </c>
      <c r="G682" t="str">
        <f t="shared" si="10"/>
        <v>2025em1100241</v>
      </c>
      <c r="H682" t="s">
        <v>8329</v>
      </c>
      <c r="I682" t="s">
        <v>2494</v>
      </c>
      <c r="K682" t="s">
        <v>7642</v>
      </c>
      <c r="M682" t="s">
        <v>7643</v>
      </c>
      <c r="N682" t="s">
        <v>3476</v>
      </c>
      <c r="P682">
        <v>40</v>
      </c>
      <c r="Q682">
        <v>21</v>
      </c>
    </row>
    <row r="683" spans="1:17" x14ac:dyDescent="0.3">
      <c r="A683">
        <v>1494894</v>
      </c>
      <c r="B683" t="s">
        <v>1612</v>
      </c>
      <c r="C683" t="s">
        <v>8185</v>
      </c>
      <c r="D683" t="s">
        <v>1613</v>
      </c>
      <c r="E683">
        <v>154658899</v>
      </c>
      <c r="F683" t="s">
        <v>2429</v>
      </c>
      <c r="G683" t="str">
        <f t="shared" si="10"/>
        <v>2025em1100226</v>
      </c>
      <c r="H683" t="s">
        <v>8330</v>
      </c>
      <c r="I683" t="s">
        <v>2430</v>
      </c>
      <c r="K683" t="s">
        <v>7642</v>
      </c>
      <c r="M683" t="s">
        <v>7643</v>
      </c>
      <c r="N683" t="s">
        <v>3476</v>
      </c>
      <c r="P683">
        <v>40</v>
      </c>
      <c r="Q683">
        <v>31</v>
      </c>
    </row>
    <row r="684" spans="1:17" x14ac:dyDescent="0.3">
      <c r="A684">
        <v>1494894</v>
      </c>
      <c r="B684" t="s">
        <v>1612</v>
      </c>
      <c r="C684" t="s">
        <v>8185</v>
      </c>
      <c r="D684" t="s">
        <v>1613</v>
      </c>
      <c r="E684">
        <v>154658933</v>
      </c>
      <c r="F684" t="s">
        <v>2634</v>
      </c>
      <c r="G684" t="str">
        <f t="shared" si="10"/>
        <v>2025em1100269</v>
      </c>
      <c r="H684" t="s">
        <v>8331</v>
      </c>
      <c r="I684" t="s">
        <v>2635</v>
      </c>
      <c r="K684" t="s">
        <v>7642</v>
      </c>
      <c r="M684" t="s">
        <v>7643</v>
      </c>
      <c r="N684" t="s">
        <v>3476</v>
      </c>
      <c r="P684">
        <v>40</v>
      </c>
      <c r="Q684">
        <v>18.5</v>
      </c>
    </row>
    <row r="685" spans="1:17" x14ac:dyDescent="0.3">
      <c r="A685">
        <v>1494894</v>
      </c>
      <c r="B685" t="s">
        <v>1612</v>
      </c>
      <c r="C685" t="s">
        <v>8185</v>
      </c>
      <c r="D685" t="s">
        <v>1613</v>
      </c>
      <c r="E685">
        <v>154658938</v>
      </c>
      <c r="F685" t="s">
        <v>3401</v>
      </c>
      <c r="G685" t="str">
        <f t="shared" si="10"/>
        <v>2025em1100496</v>
      </c>
      <c r="H685" t="s">
        <v>8332</v>
      </c>
      <c r="I685" t="s">
        <v>3402</v>
      </c>
      <c r="K685" t="s">
        <v>7642</v>
      </c>
      <c r="M685" t="s">
        <v>7643</v>
      </c>
      <c r="N685" t="s">
        <v>3476</v>
      </c>
      <c r="P685">
        <v>40</v>
      </c>
      <c r="Q685">
        <v>34</v>
      </c>
    </row>
    <row r="686" spans="1:17" x14ac:dyDescent="0.3">
      <c r="A686">
        <v>1494894</v>
      </c>
      <c r="B686" t="s">
        <v>1612</v>
      </c>
      <c r="C686" t="s">
        <v>8185</v>
      </c>
      <c r="D686" t="s">
        <v>1613</v>
      </c>
      <c r="E686">
        <v>154658939</v>
      </c>
      <c r="F686" t="s">
        <v>2876</v>
      </c>
      <c r="G686" t="str">
        <f t="shared" si="10"/>
        <v>2025em1100335</v>
      </c>
      <c r="H686" t="s">
        <v>8333</v>
      </c>
      <c r="I686" t="s">
        <v>2877</v>
      </c>
      <c r="K686" t="s">
        <v>7642</v>
      </c>
      <c r="M686" t="s">
        <v>7643</v>
      </c>
      <c r="N686" t="s">
        <v>3476</v>
      </c>
      <c r="P686">
        <v>40</v>
      </c>
      <c r="Q686">
        <v>28.5</v>
      </c>
    </row>
    <row r="687" spans="1:17" x14ac:dyDescent="0.3">
      <c r="A687">
        <v>1494894</v>
      </c>
      <c r="B687" t="s">
        <v>1612</v>
      </c>
      <c r="C687" t="s">
        <v>8185</v>
      </c>
      <c r="D687" t="s">
        <v>1613</v>
      </c>
      <c r="E687">
        <v>154659015</v>
      </c>
      <c r="F687" t="s">
        <v>2666</v>
      </c>
      <c r="G687" t="str">
        <f t="shared" si="10"/>
        <v>2025em1100278</v>
      </c>
      <c r="H687" t="s">
        <v>8334</v>
      </c>
      <c r="I687" t="s">
        <v>2667</v>
      </c>
      <c r="K687" t="s">
        <v>7642</v>
      </c>
      <c r="M687" t="s">
        <v>7643</v>
      </c>
      <c r="N687" t="s">
        <v>3476</v>
      </c>
      <c r="P687">
        <v>40</v>
      </c>
      <c r="Q687">
        <v>19</v>
      </c>
    </row>
    <row r="688" spans="1:17" x14ac:dyDescent="0.3">
      <c r="A688">
        <v>1494894</v>
      </c>
      <c r="B688" t="s">
        <v>1612</v>
      </c>
      <c r="C688" t="s">
        <v>8185</v>
      </c>
      <c r="D688" t="s">
        <v>1613</v>
      </c>
      <c r="E688">
        <v>154659016</v>
      </c>
      <c r="F688" t="s">
        <v>1701</v>
      </c>
      <c r="G688" t="str">
        <f t="shared" si="10"/>
        <v>2025em1100030</v>
      </c>
      <c r="H688" t="s">
        <v>8335</v>
      </c>
      <c r="I688" t="s">
        <v>1702</v>
      </c>
      <c r="K688" t="s">
        <v>7642</v>
      </c>
      <c r="M688" t="s">
        <v>7643</v>
      </c>
      <c r="N688" t="s">
        <v>3476</v>
      </c>
      <c r="P688">
        <v>40</v>
      </c>
      <c r="Q688">
        <v>5</v>
      </c>
    </row>
    <row r="689" spans="1:17" x14ac:dyDescent="0.3">
      <c r="A689">
        <v>1494894</v>
      </c>
      <c r="B689" t="s">
        <v>1612</v>
      </c>
      <c r="C689" t="s">
        <v>8185</v>
      </c>
      <c r="D689" t="s">
        <v>1613</v>
      </c>
      <c r="E689">
        <v>154659039</v>
      </c>
      <c r="F689" t="s">
        <v>1839</v>
      </c>
      <c r="G689" t="str">
        <f t="shared" si="10"/>
        <v>2025em1100065</v>
      </c>
      <c r="H689" t="s">
        <v>8336</v>
      </c>
      <c r="I689" t="s">
        <v>1840</v>
      </c>
      <c r="K689" t="s">
        <v>7642</v>
      </c>
      <c r="M689" t="s">
        <v>7643</v>
      </c>
      <c r="N689" t="s">
        <v>3476</v>
      </c>
      <c r="P689">
        <v>40</v>
      </c>
      <c r="Q689">
        <v>15.75</v>
      </c>
    </row>
    <row r="690" spans="1:17" x14ac:dyDescent="0.3">
      <c r="A690">
        <v>1494894</v>
      </c>
      <c r="B690" t="s">
        <v>1612</v>
      </c>
      <c r="C690" t="s">
        <v>8185</v>
      </c>
      <c r="D690" t="s">
        <v>1613</v>
      </c>
      <c r="E690">
        <v>154659044</v>
      </c>
      <c r="F690" t="s">
        <v>3195</v>
      </c>
      <c r="G690" t="str">
        <f t="shared" si="10"/>
        <v>2025em1100431</v>
      </c>
      <c r="H690" t="s">
        <v>8337</v>
      </c>
      <c r="I690" t="s">
        <v>3196</v>
      </c>
      <c r="K690" t="s">
        <v>7642</v>
      </c>
      <c r="M690" t="s">
        <v>7643</v>
      </c>
      <c r="N690" t="s">
        <v>3476</v>
      </c>
      <c r="P690">
        <v>40</v>
      </c>
      <c r="Q690">
        <v>5</v>
      </c>
    </row>
    <row r="691" spans="1:17" x14ac:dyDescent="0.3">
      <c r="A691">
        <v>1494894</v>
      </c>
      <c r="B691" t="s">
        <v>1612</v>
      </c>
      <c r="C691" t="s">
        <v>8185</v>
      </c>
      <c r="D691" t="s">
        <v>1613</v>
      </c>
      <c r="E691">
        <v>154659056</v>
      </c>
      <c r="F691" t="s">
        <v>1642</v>
      </c>
      <c r="G691" t="str">
        <f t="shared" si="10"/>
        <v>2025em1100014</v>
      </c>
      <c r="H691" t="s">
        <v>8338</v>
      </c>
      <c r="I691" t="s">
        <v>1643</v>
      </c>
      <c r="K691" t="s">
        <v>7642</v>
      </c>
      <c r="M691" t="s">
        <v>7643</v>
      </c>
      <c r="N691" t="s">
        <v>3476</v>
      </c>
      <c r="P691">
        <v>40</v>
      </c>
      <c r="Q691">
        <v>21</v>
      </c>
    </row>
    <row r="692" spans="1:17" x14ac:dyDescent="0.3">
      <c r="A692">
        <v>1494894</v>
      </c>
      <c r="B692" t="s">
        <v>1612</v>
      </c>
      <c r="C692" t="s">
        <v>8185</v>
      </c>
      <c r="D692" t="s">
        <v>1613</v>
      </c>
      <c r="E692">
        <v>154659058</v>
      </c>
      <c r="F692" t="s">
        <v>2460</v>
      </c>
      <c r="G692" t="str">
        <f t="shared" si="10"/>
        <v>2025em1100234</v>
      </c>
      <c r="H692" t="s">
        <v>8339</v>
      </c>
      <c r="I692" t="s">
        <v>2461</v>
      </c>
      <c r="K692" t="s">
        <v>7642</v>
      </c>
      <c r="M692" t="s">
        <v>7643</v>
      </c>
      <c r="N692" t="s">
        <v>3476</v>
      </c>
      <c r="P692">
        <v>40</v>
      </c>
      <c r="Q692">
        <v>38</v>
      </c>
    </row>
    <row r="693" spans="1:17" x14ac:dyDescent="0.3">
      <c r="A693">
        <v>1494894</v>
      </c>
      <c r="B693" t="s">
        <v>1612</v>
      </c>
      <c r="C693" t="s">
        <v>8185</v>
      </c>
      <c r="D693" t="s">
        <v>1613</v>
      </c>
      <c r="E693">
        <v>154659083</v>
      </c>
      <c r="F693" t="s">
        <v>1648</v>
      </c>
      <c r="G693" t="str">
        <f t="shared" si="10"/>
        <v>2025em1100015</v>
      </c>
      <c r="H693" t="s">
        <v>8340</v>
      </c>
      <c r="I693" t="s">
        <v>1649</v>
      </c>
      <c r="K693" t="s">
        <v>7642</v>
      </c>
      <c r="M693" t="s">
        <v>7643</v>
      </c>
      <c r="N693" t="s">
        <v>3476</v>
      </c>
      <c r="P693">
        <v>40</v>
      </c>
      <c r="Q693">
        <v>10</v>
      </c>
    </row>
    <row r="694" spans="1:17" x14ac:dyDescent="0.3">
      <c r="A694">
        <v>1494894</v>
      </c>
      <c r="B694" t="s">
        <v>1612</v>
      </c>
      <c r="C694" t="s">
        <v>8185</v>
      </c>
      <c r="D694" t="s">
        <v>1613</v>
      </c>
      <c r="E694">
        <v>154659170</v>
      </c>
      <c r="F694" t="s">
        <v>1872</v>
      </c>
      <c r="G694" t="str">
        <f t="shared" si="10"/>
        <v>2025em1100076</v>
      </c>
      <c r="H694" t="s">
        <v>8341</v>
      </c>
      <c r="I694" t="s">
        <v>1873</v>
      </c>
      <c r="K694" t="s">
        <v>7642</v>
      </c>
      <c r="M694" t="s">
        <v>7643</v>
      </c>
      <c r="N694" t="s">
        <v>3476</v>
      </c>
      <c r="P694">
        <v>40</v>
      </c>
      <c r="Q694">
        <v>29.5</v>
      </c>
    </row>
    <row r="695" spans="1:17" x14ac:dyDescent="0.3">
      <c r="A695">
        <v>1494894</v>
      </c>
      <c r="B695" t="s">
        <v>1612</v>
      </c>
      <c r="C695" t="s">
        <v>8185</v>
      </c>
      <c r="D695" t="s">
        <v>1613</v>
      </c>
      <c r="E695">
        <v>154659205</v>
      </c>
      <c r="F695" t="s">
        <v>2777</v>
      </c>
      <c r="G695" t="str">
        <f t="shared" si="10"/>
        <v>2025em1100303</v>
      </c>
      <c r="H695" t="s">
        <v>8342</v>
      </c>
      <c r="I695" t="s">
        <v>2778</v>
      </c>
      <c r="K695" t="s">
        <v>7642</v>
      </c>
      <c r="M695" t="s">
        <v>7643</v>
      </c>
      <c r="N695" t="s">
        <v>3476</v>
      </c>
      <c r="P695">
        <v>40</v>
      </c>
      <c r="Q695">
        <v>34.5</v>
      </c>
    </row>
    <row r="696" spans="1:17" x14ac:dyDescent="0.3">
      <c r="A696">
        <v>1494895</v>
      </c>
      <c r="B696" t="s">
        <v>1862</v>
      </c>
      <c r="C696" t="s">
        <v>8185</v>
      </c>
      <c r="D696" t="s">
        <v>1613</v>
      </c>
      <c r="E696">
        <v>154658460</v>
      </c>
      <c r="F696" t="s">
        <v>1857</v>
      </c>
      <c r="G696" t="str">
        <f t="shared" si="10"/>
        <v>2025em1100072</v>
      </c>
      <c r="H696" t="s">
        <v>8343</v>
      </c>
      <c r="I696" t="s">
        <v>1858</v>
      </c>
      <c r="K696" t="s">
        <v>7642</v>
      </c>
      <c r="M696" t="s">
        <v>7643</v>
      </c>
      <c r="N696" t="s">
        <v>3476</v>
      </c>
      <c r="P696">
        <v>40</v>
      </c>
      <c r="Q696">
        <v>29</v>
      </c>
    </row>
    <row r="697" spans="1:17" x14ac:dyDescent="0.3">
      <c r="A697">
        <v>1494895</v>
      </c>
      <c r="B697" t="s">
        <v>1862</v>
      </c>
      <c r="C697" t="s">
        <v>8185</v>
      </c>
      <c r="D697" t="s">
        <v>1613</v>
      </c>
      <c r="E697">
        <v>154658468</v>
      </c>
      <c r="F697" t="s">
        <v>1959</v>
      </c>
      <c r="G697" t="str">
        <f t="shared" si="10"/>
        <v>2025em1100094</v>
      </c>
      <c r="H697" t="s">
        <v>8344</v>
      </c>
      <c r="I697" t="s">
        <v>1960</v>
      </c>
      <c r="K697" t="s">
        <v>7642</v>
      </c>
      <c r="M697" t="s">
        <v>7643</v>
      </c>
      <c r="N697" t="s">
        <v>3476</v>
      </c>
      <c r="P697">
        <v>40</v>
      </c>
      <c r="Q697">
        <v>37</v>
      </c>
    </row>
    <row r="698" spans="1:17" x14ac:dyDescent="0.3">
      <c r="A698">
        <v>1494895</v>
      </c>
      <c r="B698" t="s">
        <v>1862</v>
      </c>
      <c r="C698" t="s">
        <v>8185</v>
      </c>
      <c r="D698" t="s">
        <v>1613</v>
      </c>
      <c r="E698">
        <v>154658473</v>
      </c>
      <c r="F698" t="s">
        <v>2620</v>
      </c>
      <c r="G698" t="str">
        <f t="shared" si="10"/>
        <v>2025em1100267</v>
      </c>
      <c r="H698" t="s">
        <v>8345</v>
      </c>
      <c r="I698" t="s">
        <v>2621</v>
      </c>
      <c r="K698" t="s">
        <v>7642</v>
      </c>
      <c r="M698" t="s">
        <v>7643</v>
      </c>
      <c r="N698" t="s">
        <v>3476</v>
      </c>
      <c r="P698">
        <v>40</v>
      </c>
      <c r="Q698">
        <v>28</v>
      </c>
    </row>
    <row r="699" spans="1:17" x14ac:dyDescent="0.3">
      <c r="A699">
        <v>1494895</v>
      </c>
      <c r="B699" t="s">
        <v>1862</v>
      </c>
      <c r="C699" t="s">
        <v>8185</v>
      </c>
      <c r="D699" t="s">
        <v>1613</v>
      </c>
      <c r="E699">
        <v>154658474</v>
      </c>
      <c r="F699" t="s">
        <v>2097</v>
      </c>
      <c r="G699" t="str">
        <f t="shared" si="10"/>
        <v>2025em1100130</v>
      </c>
      <c r="H699" t="s">
        <v>8346</v>
      </c>
      <c r="I699" t="s">
        <v>2098</v>
      </c>
      <c r="K699" t="s">
        <v>7642</v>
      </c>
      <c r="M699" t="s">
        <v>7643</v>
      </c>
      <c r="N699" t="s">
        <v>3476</v>
      </c>
      <c r="P699">
        <v>40</v>
      </c>
      <c r="Q699">
        <v>24</v>
      </c>
    </row>
    <row r="700" spans="1:17" x14ac:dyDescent="0.3">
      <c r="A700">
        <v>1494895</v>
      </c>
      <c r="B700" t="s">
        <v>1862</v>
      </c>
      <c r="C700" t="s">
        <v>8185</v>
      </c>
      <c r="D700" t="s">
        <v>1613</v>
      </c>
      <c r="E700">
        <v>154658477</v>
      </c>
      <c r="F700" t="s">
        <v>2472</v>
      </c>
      <c r="G700" t="str">
        <f t="shared" si="10"/>
        <v>2025em1100236</v>
      </c>
      <c r="H700" t="s">
        <v>8347</v>
      </c>
      <c r="I700" t="s">
        <v>2473</v>
      </c>
      <c r="K700" t="s">
        <v>7642</v>
      </c>
      <c r="M700" t="s">
        <v>7643</v>
      </c>
      <c r="N700" t="s">
        <v>3476</v>
      </c>
      <c r="P700">
        <v>40</v>
      </c>
      <c r="Q700">
        <v>15</v>
      </c>
    </row>
    <row r="701" spans="1:17" x14ac:dyDescent="0.3">
      <c r="A701">
        <v>1494895</v>
      </c>
      <c r="B701" t="s">
        <v>1862</v>
      </c>
      <c r="C701" t="s">
        <v>8185</v>
      </c>
      <c r="D701" t="s">
        <v>1613</v>
      </c>
      <c r="E701">
        <v>154658512</v>
      </c>
      <c r="F701" t="s">
        <v>2625</v>
      </c>
      <c r="G701" t="str">
        <f t="shared" si="10"/>
        <v>2025em1100268</v>
      </c>
      <c r="H701" t="s">
        <v>8348</v>
      </c>
      <c r="I701" t="s">
        <v>2626</v>
      </c>
      <c r="K701" t="s">
        <v>7642</v>
      </c>
      <c r="M701" t="s">
        <v>7643</v>
      </c>
      <c r="N701" t="s">
        <v>3476</v>
      </c>
      <c r="P701">
        <v>40</v>
      </c>
      <c r="Q701">
        <v>5.5</v>
      </c>
    </row>
    <row r="702" spans="1:17" x14ac:dyDescent="0.3">
      <c r="A702">
        <v>1494895</v>
      </c>
      <c r="B702" t="s">
        <v>1862</v>
      </c>
      <c r="C702" t="s">
        <v>8185</v>
      </c>
      <c r="D702" t="s">
        <v>1613</v>
      </c>
      <c r="E702">
        <v>154658585</v>
      </c>
      <c r="F702" t="s">
        <v>3229</v>
      </c>
      <c r="G702" t="str">
        <f t="shared" si="10"/>
        <v>2025em1100445</v>
      </c>
      <c r="H702" t="s">
        <v>8349</v>
      </c>
      <c r="I702" t="s">
        <v>3230</v>
      </c>
      <c r="K702" t="s">
        <v>7642</v>
      </c>
      <c r="M702" t="s">
        <v>7643</v>
      </c>
      <c r="N702" t="s">
        <v>3476</v>
      </c>
      <c r="P702">
        <v>40</v>
      </c>
      <c r="Q702">
        <v>16</v>
      </c>
    </row>
    <row r="703" spans="1:17" x14ac:dyDescent="0.3">
      <c r="A703">
        <v>1494895</v>
      </c>
      <c r="B703" t="s">
        <v>1862</v>
      </c>
      <c r="C703" t="s">
        <v>8185</v>
      </c>
      <c r="D703" t="s">
        <v>1613</v>
      </c>
      <c r="E703">
        <v>154658940</v>
      </c>
      <c r="F703" t="s">
        <v>3351</v>
      </c>
      <c r="G703" t="str">
        <f t="shared" si="10"/>
        <v>2025em1100480</v>
      </c>
      <c r="H703" t="s">
        <v>8350</v>
      </c>
      <c r="I703" t="s">
        <v>3352</v>
      </c>
      <c r="K703" t="s">
        <v>7642</v>
      </c>
      <c r="M703" t="s">
        <v>7643</v>
      </c>
      <c r="N703" t="s">
        <v>3476</v>
      </c>
      <c r="P703">
        <v>40</v>
      </c>
      <c r="Q703">
        <v>29</v>
      </c>
    </row>
    <row r="704" spans="1:17" x14ac:dyDescent="0.3">
      <c r="A704">
        <v>1494895</v>
      </c>
      <c r="B704" t="s">
        <v>1862</v>
      </c>
      <c r="C704" t="s">
        <v>8185</v>
      </c>
      <c r="D704" t="s">
        <v>1613</v>
      </c>
      <c r="E704">
        <v>154658945</v>
      </c>
      <c r="F704" t="s">
        <v>3335</v>
      </c>
      <c r="G704" t="str">
        <f t="shared" si="10"/>
        <v>2025em1100478</v>
      </c>
      <c r="H704" t="s">
        <v>8351</v>
      </c>
      <c r="I704" t="s">
        <v>3336</v>
      </c>
      <c r="K704" t="s">
        <v>7642</v>
      </c>
      <c r="M704" t="s">
        <v>7643</v>
      </c>
      <c r="N704" t="s">
        <v>3476</v>
      </c>
      <c r="P704">
        <v>40</v>
      </c>
      <c r="Q704">
        <v>28.5</v>
      </c>
    </row>
    <row r="705" spans="1:17" x14ac:dyDescent="0.3">
      <c r="A705">
        <v>1494895</v>
      </c>
      <c r="B705" t="s">
        <v>1862</v>
      </c>
      <c r="C705" t="s">
        <v>8185</v>
      </c>
      <c r="D705" t="s">
        <v>1613</v>
      </c>
      <c r="E705">
        <v>154659135</v>
      </c>
      <c r="F705" t="s">
        <v>2105</v>
      </c>
      <c r="G705" t="str">
        <f t="shared" si="10"/>
        <v>2025em1100132</v>
      </c>
      <c r="H705" t="s">
        <v>8352</v>
      </c>
      <c r="I705" t="s">
        <v>2106</v>
      </c>
      <c r="K705" t="s">
        <v>7642</v>
      </c>
      <c r="M705" t="s">
        <v>7643</v>
      </c>
      <c r="N705" t="s">
        <v>3476</v>
      </c>
      <c r="P705">
        <v>40</v>
      </c>
      <c r="Q705">
        <v>32.5</v>
      </c>
    </row>
    <row r="706" spans="1:17" x14ac:dyDescent="0.3">
      <c r="A706">
        <v>1494895</v>
      </c>
      <c r="B706" t="s">
        <v>1862</v>
      </c>
      <c r="C706" t="s">
        <v>8185</v>
      </c>
      <c r="D706" t="s">
        <v>1613</v>
      </c>
      <c r="E706">
        <v>154659165</v>
      </c>
      <c r="F706" t="s">
        <v>3244</v>
      </c>
      <c r="G706" t="str">
        <f t="shared" si="10"/>
        <v>2025em1100449</v>
      </c>
      <c r="H706" t="s">
        <v>8353</v>
      </c>
      <c r="I706" t="s">
        <v>3245</v>
      </c>
      <c r="K706" t="s">
        <v>7642</v>
      </c>
      <c r="M706" t="s">
        <v>7643</v>
      </c>
      <c r="N706" t="s">
        <v>3476</v>
      </c>
      <c r="P706">
        <v>40</v>
      </c>
      <c r="Q706">
        <v>12</v>
      </c>
    </row>
    <row r="707" spans="1:17" x14ac:dyDescent="0.3">
      <c r="A707">
        <v>1494896</v>
      </c>
      <c r="B707" t="s">
        <v>1630</v>
      </c>
      <c r="C707" t="s">
        <v>8354</v>
      </c>
      <c r="D707" t="s">
        <v>1631</v>
      </c>
      <c r="E707">
        <v>154663473</v>
      </c>
      <c r="F707" t="s">
        <v>2913</v>
      </c>
      <c r="G707" t="str">
        <f t="shared" ref="G707:G770" si="11">LEFT(F707,13)</f>
        <v>2025em1100342</v>
      </c>
      <c r="H707" t="s">
        <v>8355</v>
      </c>
      <c r="I707" t="s">
        <v>2914</v>
      </c>
      <c r="K707" t="s">
        <v>7642</v>
      </c>
      <c r="M707" t="s">
        <v>7643</v>
      </c>
      <c r="N707" t="s">
        <v>3476</v>
      </c>
      <c r="P707">
        <v>35</v>
      </c>
      <c r="Q707">
        <v>31</v>
      </c>
    </row>
    <row r="708" spans="1:17" x14ac:dyDescent="0.3">
      <c r="A708">
        <v>1494896</v>
      </c>
      <c r="B708" t="s">
        <v>1630</v>
      </c>
      <c r="C708" t="s">
        <v>8354</v>
      </c>
      <c r="D708" t="s">
        <v>1631</v>
      </c>
      <c r="E708">
        <v>154663475</v>
      </c>
      <c r="F708" t="s">
        <v>2281</v>
      </c>
      <c r="G708" t="str">
        <f t="shared" si="11"/>
        <v>2025em1100180</v>
      </c>
      <c r="H708" t="s">
        <v>8356</v>
      </c>
      <c r="I708" t="s">
        <v>2282</v>
      </c>
      <c r="K708" t="s">
        <v>7642</v>
      </c>
      <c r="M708" t="s">
        <v>7643</v>
      </c>
      <c r="N708" t="s">
        <v>3476</v>
      </c>
      <c r="P708">
        <v>35</v>
      </c>
      <c r="Q708">
        <v>27</v>
      </c>
    </row>
    <row r="709" spans="1:17" x14ac:dyDescent="0.3">
      <c r="A709">
        <v>1494896</v>
      </c>
      <c r="B709" t="s">
        <v>1630</v>
      </c>
      <c r="C709" t="s">
        <v>8354</v>
      </c>
      <c r="D709" t="s">
        <v>1631</v>
      </c>
      <c r="E709">
        <v>154663477</v>
      </c>
      <c r="F709" t="s">
        <v>1897</v>
      </c>
      <c r="G709" t="str">
        <f t="shared" si="11"/>
        <v>2025em1100080</v>
      </c>
      <c r="H709" t="s">
        <v>8357</v>
      </c>
      <c r="I709" t="s">
        <v>1898</v>
      </c>
      <c r="K709" t="s">
        <v>7642</v>
      </c>
      <c r="M709" t="s">
        <v>7643</v>
      </c>
      <c r="N709" t="s">
        <v>3476</v>
      </c>
      <c r="P709">
        <v>35</v>
      </c>
      <c r="Q709">
        <v>24</v>
      </c>
    </row>
    <row r="710" spans="1:17" x14ac:dyDescent="0.3">
      <c r="A710">
        <v>1494896</v>
      </c>
      <c r="B710" t="s">
        <v>1630</v>
      </c>
      <c r="C710" t="s">
        <v>8354</v>
      </c>
      <c r="D710" t="s">
        <v>1631</v>
      </c>
      <c r="E710">
        <v>154663480</v>
      </c>
      <c r="F710" t="s">
        <v>2679</v>
      </c>
      <c r="G710" t="str">
        <f t="shared" si="11"/>
        <v>2025em1100282</v>
      </c>
      <c r="H710" t="s">
        <v>8358</v>
      </c>
      <c r="I710" t="s">
        <v>2680</v>
      </c>
      <c r="K710" t="s">
        <v>7642</v>
      </c>
      <c r="M710" t="s">
        <v>7643</v>
      </c>
      <c r="N710" t="s">
        <v>3476</v>
      </c>
      <c r="P710">
        <v>35</v>
      </c>
      <c r="Q710">
        <v>25</v>
      </c>
    </row>
    <row r="711" spans="1:17" x14ac:dyDescent="0.3">
      <c r="A711">
        <v>1494896</v>
      </c>
      <c r="B711" t="s">
        <v>1630</v>
      </c>
      <c r="C711" t="s">
        <v>8354</v>
      </c>
      <c r="D711" t="s">
        <v>1631</v>
      </c>
      <c r="E711">
        <v>154663485</v>
      </c>
      <c r="F711" t="s">
        <v>2021</v>
      </c>
      <c r="G711" t="str">
        <f t="shared" si="11"/>
        <v>2025em1100105</v>
      </c>
      <c r="H711" t="s">
        <v>8359</v>
      </c>
      <c r="I711" t="s">
        <v>2022</v>
      </c>
      <c r="K711" t="s">
        <v>7642</v>
      </c>
      <c r="M711" t="s">
        <v>7643</v>
      </c>
      <c r="N711" t="s">
        <v>3476</v>
      </c>
      <c r="P711">
        <v>35</v>
      </c>
      <c r="Q711">
        <v>26</v>
      </c>
    </row>
    <row r="712" spans="1:17" x14ac:dyDescent="0.3">
      <c r="A712">
        <v>1494896</v>
      </c>
      <c r="B712" t="s">
        <v>1630</v>
      </c>
      <c r="C712" t="s">
        <v>8354</v>
      </c>
      <c r="D712" t="s">
        <v>1631</v>
      </c>
      <c r="E712">
        <v>154663486</v>
      </c>
      <c r="F712" t="s">
        <v>2966</v>
      </c>
      <c r="G712" t="str">
        <f t="shared" si="11"/>
        <v>2025em1100358</v>
      </c>
      <c r="H712" t="s">
        <v>8360</v>
      </c>
      <c r="I712" t="s">
        <v>2967</v>
      </c>
      <c r="K712" t="s">
        <v>7642</v>
      </c>
      <c r="M712" t="s">
        <v>7643</v>
      </c>
      <c r="N712" t="s">
        <v>3476</v>
      </c>
      <c r="P712">
        <v>35</v>
      </c>
      <c r="Q712">
        <v>28</v>
      </c>
    </row>
    <row r="713" spans="1:17" x14ac:dyDescent="0.3">
      <c r="A713">
        <v>1494896</v>
      </c>
      <c r="B713" t="s">
        <v>1630</v>
      </c>
      <c r="C713" t="s">
        <v>8354</v>
      </c>
      <c r="D713" t="s">
        <v>1631</v>
      </c>
      <c r="E713">
        <v>154663487</v>
      </c>
      <c r="F713" t="s">
        <v>2651</v>
      </c>
      <c r="G713" t="str">
        <f t="shared" si="11"/>
        <v>2025em1100276</v>
      </c>
      <c r="H713" t="s">
        <v>8361</v>
      </c>
      <c r="I713" t="s">
        <v>2652</v>
      </c>
      <c r="K713" t="s">
        <v>7642</v>
      </c>
      <c r="M713" t="s">
        <v>7643</v>
      </c>
      <c r="N713" t="s">
        <v>3476</v>
      </c>
      <c r="P713">
        <v>35</v>
      </c>
      <c r="Q713">
        <v>26</v>
      </c>
    </row>
    <row r="714" spans="1:17" x14ac:dyDescent="0.3">
      <c r="A714">
        <v>1494896</v>
      </c>
      <c r="B714" t="s">
        <v>1630</v>
      </c>
      <c r="C714" t="s">
        <v>8354</v>
      </c>
      <c r="D714" t="s">
        <v>1631</v>
      </c>
      <c r="E714">
        <v>154663488</v>
      </c>
      <c r="F714" t="s">
        <v>3052</v>
      </c>
      <c r="G714" t="str">
        <f t="shared" si="11"/>
        <v>2025em1100384</v>
      </c>
      <c r="H714" t="s">
        <v>8362</v>
      </c>
      <c r="I714" t="s">
        <v>3053</v>
      </c>
      <c r="K714" t="s">
        <v>7642</v>
      </c>
      <c r="M714" t="s">
        <v>7643</v>
      </c>
      <c r="N714" t="s">
        <v>3476</v>
      </c>
      <c r="P714">
        <v>35</v>
      </c>
      <c r="Q714">
        <v>24.5</v>
      </c>
    </row>
    <row r="715" spans="1:17" x14ac:dyDescent="0.3">
      <c r="A715">
        <v>1494896</v>
      </c>
      <c r="B715" t="s">
        <v>1630</v>
      </c>
      <c r="C715" t="s">
        <v>8354</v>
      </c>
      <c r="D715" t="s">
        <v>1631</v>
      </c>
      <c r="E715">
        <v>154663489</v>
      </c>
      <c r="F715" t="s">
        <v>3407</v>
      </c>
      <c r="G715" t="str">
        <f t="shared" si="11"/>
        <v>2025em1100497</v>
      </c>
      <c r="H715" t="s">
        <v>8363</v>
      </c>
      <c r="I715" t="s">
        <v>3408</v>
      </c>
      <c r="K715" t="s">
        <v>7642</v>
      </c>
      <c r="M715" t="s">
        <v>7643</v>
      </c>
      <c r="N715" t="s">
        <v>3476</v>
      </c>
      <c r="P715">
        <v>35</v>
      </c>
      <c r="Q715">
        <v>32</v>
      </c>
    </row>
    <row r="716" spans="1:17" x14ac:dyDescent="0.3">
      <c r="A716">
        <v>1494896</v>
      </c>
      <c r="B716" t="s">
        <v>1630</v>
      </c>
      <c r="C716" t="s">
        <v>8354</v>
      </c>
      <c r="D716" t="s">
        <v>1631</v>
      </c>
      <c r="E716">
        <v>154663490</v>
      </c>
      <c r="F716" t="s">
        <v>2833</v>
      </c>
      <c r="G716" t="str">
        <f t="shared" si="11"/>
        <v>2025em1100329</v>
      </c>
      <c r="H716" t="s">
        <v>8364</v>
      </c>
      <c r="I716" t="s">
        <v>2834</v>
      </c>
      <c r="K716" t="s">
        <v>7642</v>
      </c>
      <c r="M716" t="s">
        <v>7643</v>
      </c>
      <c r="N716" t="s">
        <v>3476</v>
      </c>
      <c r="P716">
        <v>35</v>
      </c>
      <c r="Q716">
        <v>23</v>
      </c>
    </row>
    <row r="717" spans="1:17" x14ac:dyDescent="0.3">
      <c r="A717">
        <v>1494896</v>
      </c>
      <c r="B717" t="s">
        <v>1630</v>
      </c>
      <c r="C717" t="s">
        <v>8354</v>
      </c>
      <c r="D717" t="s">
        <v>1631</v>
      </c>
      <c r="E717">
        <v>154663491</v>
      </c>
      <c r="F717" t="s">
        <v>2249</v>
      </c>
      <c r="G717" t="str">
        <f t="shared" si="11"/>
        <v>2025em1100165</v>
      </c>
      <c r="H717" t="s">
        <v>8365</v>
      </c>
      <c r="I717" t="s">
        <v>2250</v>
      </c>
      <c r="K717" t="s">
        <v>7642</v>
      </c>
      <c r="M717" t="s">
        <v>7643</v>
      </c>
      <c r="N717" t="s">
        <v>3476</v>
      </c>
      <c r="P717">
        <v>35</v>
      </c>
      <c r="Q717">
        <v>30</v>
      </c>
    </row>
    <row r="718" spans="1:17" x14ac:dyDescent="0.3">
      <c r="A718">
        <v>1494896</v>
      </c>
      <c r="B718" t="s">
        <v>1630</v>
      </c>
      <c r="C718" t="s">
        <v>8354</v>
      </c>
      <c r="D718" t="s">
        <v>1631</v>
      </c>
      <c r="E718">
        <v>154663494</v>
      </c>
      <c r="F718" t="s">
        <v>2849</v>
      </c>
      <c r="G718" t="str">
        <f t="shared" si="11"/>
        <v>2025em1100331</v>
      </c>
      <c r="H718" t="s">
        <v>8366</v>
      </c>
      <c r="I718" t="s">
        <v>2850</v>
      </c>
      <c r="K718" t="s">
        <v>7642</v>
      </c>
      <c r="M718" t="s">
        <v>7643</v>
      </c>
      <c r="N718" t="s">
        <v>3476</v>
      </c>
      <c r="P718">
        <v>35</v>
      </c>
      <c r="Q718">
        <v>31</v>
      </c>
    </row>
    <row r="719" spans="1:17" x14ac:dyDescent="0.3">
      <c r="A719">
        <v>1494896</v>
      </c>
      <c r="B719" t="s">
        <v>1630</v>
      </c>
      <c r="C719" t="s">
        <v>8354</v>
      </c>
      <c r="D719" t="s">
        <v>1631</v>
      </c>
      <c r="E719">
        <v>154663495</v>
      </c>
      <c r="F719" t="s">
        <v>2789</v>
      </c>
      <c r="G719" t="str">
        <f t="shared" si="11"/>
        <v>2025em1100310</v>
      </c>
      <c r="H719" t="s">
        <v>8367</v>
      </c>
      <c r="I719" t="s">
        <v>2790</v>
      </c>
      <c r="K719" t="s">
        <v>7642</v>
      </c>
      <c r="M719" t="s">
        <v>7643</v>
      </c>
      <c r="N719" t="s">
        <v>3476</v>
      </c>
      <c r="P719">
        <v>35</v>
      </c>
      <c r="Q719">
        <v>26</v>
      </c>
    </row>
    <row r="720" spans="1:17" x14ac:dyDescent="0.3">
      <c r="A720">
        <v>1494896</v>
      </c>
      <c r="B720" t="s">
        <v>1630</v>
      </c>
      <c r="C720" t="s">
        <v>8354</v>
      </c>
      <c r="D720" t="s">
        <v>1631</v>
      </c>
      <c r="E720">
        <v>154663496</v>
      </c>
      <c r="F720" t="s">
        <v>2698</v>
      </c>
      <c r="G720" t="str">
        <f t="shared" si="11"/>
        <v>2025em1100286</v>
      </c>
      <c r="H720" t="s">
        <v>8368</v>
      </c>
      <c r="I720" t="s">
        <v>2699</v>
      </c>
      <c r="K720" t="s">
        <v>7642</v>
      </c>
      <c r="M720" t="s">
        <v>7643</v>
      </c>
      <c r="N720" t="s">
        <v>3476</v>
      </c>
      <c r="P720">
        <v>35</v>
      </c>
      <c r="Q720">
        <v>17.5</v>
      </c>
    </row>
    <row r="721" spans="1:17" x14ac:dyDescent="0.3">
      <c r="A721">
        <v>1494896</v>
      </c>
      <c r="B721" t="s">
        <v>1630</v>
      </c>
      <c r="C721" t="s">
        <v>8354</v>
      </c>
      <c r="D721" t="s">
        <v>1631</v>
      </c>
      <c r="E721">
        <v>154663497</v>
      </c>
      <c r="F721" t="s">
        <v>3439</v>
      </c>
      <c r="G721" t="str">
        <f t="shared" si="11"/>
        <v>2025em1100504</v>
      </c>
      <c r="H721" t="s">
        <v>8369</v>
      </c>
      <c r="I721" t="s">
        <v>3440</v>
      </c>
      <c r="K721" t="s">
        <v>7642</v>
      </c>
      <c r="M721" t="s">
        <v>7643</v>
      </c>
      <c r="N721" t="s">
        <v>3476</v>
      </c>
      <c r="P721">
        <v>35</v>
      </c>
      <c r="Q721">
        <v>27</v>
      </c>
    </row>
    <row r="722" spans="1:17" x14ac:dyDescent="0.3">
      <c r="A722">
        <v>1494896</v>
      </c>
      <c r="B722" t="s">
        <v>1630</v>
      </c>
      <c r="C722" t="s">
        <v>8354</v>
      </c>
      <c r="D722" t="s">
        <v>1631</v>
      </c>
      <c r="E722">
        <v>154663498</v>
      </c>
      <c r="F722" t="s">
        <v>1623</v>
      </c>
      <c r="G722" t="str">
        <f t="shared" si="11"/>
        <v>2025em1100009</v>
      </c>
      <c r="H722" t="s">
        <v>8370</v>
      </c>
      <c r="I722" t="s">
        <v>1624</v>
      </c>
      <c r="K722" t="s">
        <v>7642</v>
      </c>
      <c r="M722" t="s">
        <v>7643</v>
      </c>
      <c r="N722" t="s">
        <v>3476</v>
      </c>
      <c r="P722">
        <v>35</v>
      </c>
      <c r="Q722">
        <v>27</v>
      </c>
    </row>
    <row r="723" spans="1:17" x14ac:dyDescent="0.3">
      <c r="A723">
        <v>1494896</v>
      </c>
      <c r="B723" t="s">
        <v>1630</v>
      </c>
      <c r="C723" t="s">
        <v>8354</v>
      </c>
      <c r="D723" t="s">
        <v>1631</v>
      </c>
      <c r="E723">
        <v>154663500</v>
      </c>
      <c r="F723" t="s">
        <v>2062</v>
      </c>
      <c r="G723" t="str">
        <f t="shared" si="11"/>
        <v>2025em1100120</v>
      </c>
      <c r="H723" t="s">
        <v>8371</v>
      </c>
      <c r="I723" t="s">
        <v>2063</v>
      </c>
      <c r="K723" t="s">
        <v>7642</v>
      </c>
      <c r="M723" t="s">
        <v>7643</v>
      </c>
      <c r="N723" t="s">
        <v>3476</v>
      </c>
      <c r="P723">
        <v>35</v>
      </c>
      <c r="Q723">
        <v>23</v>
      </c>
    </row>
    <row r="724" spans="1:17" x14ac:dyDescent="0.3">
      <c r="A724">
        <v>1494896</v>
      </c>
      <c r="B724" t="s">
        <v>1630</v>
      </c>
      <c r="C724" t="s">
        <v>8354</v>
      </c>
      <c r="D724" t="s">
        <v>1631</v>
      </c>
      <c r="E724">
        <v>154663501</v>
      </c>
      <c r="F724" t="s">
        <v>2858</v>
      </c>
      <c r="G724" t="str">
        <f t="shared" si="11"/>
        <v>2025em1100333</v>
      </c>
      <c r="H724" t="s">
        <v>8372</v>
      </c>
      <c r="I724" t="s">
        <v>2859</v>
      </c>
      <c r="K724" t="s">
        <v>7642</v>
      </c>
      <c r="M724" t="s">
        <v>7643</v>
      </c>
      <c r="N724" t="s">
        <v>3476</v>
      </c>
      <c r="P724">
        <v>35</v>
      </c>
      <c r="Q724">
        <v>30.5</v>
      </c>
    </row>
    <row r="725" spans="1:17" x14ac:dyDescent="0.3">
      <c r="A725">
        <v>1494896</v>
      </c>
      <c r="B725" t="s">
        <v>1630</v>
      </c>
      <c r="C725" t="s">
        <v>8354</v>
      </c>
      <c r="D725" t="s">
        <v>1631</v>
      </c>
      <c r="E725">
        <v>154663502</v>
      </c>
      <c r="F725" t="s">
        <v>3141</v>
      </c>
      <c r="G725" t="str">
        <f t="shared" si="11"/>
        <v>2025em1100412</v>
      </c>
      <c r="H725" t="s">
        <v>8373</v>
      </c>
      <c r="I725" t="s">
        <v>3142</v>
      </c>
      <c r="K725" t="s">
        <v>7642</v>
      </c>
      <c r="M725" t="s">
        <v>7643</v>
      </c>
      <c r="N725" t="s">
        <v>3476</v>
      </c>
      <c r="P725">
        <v>35</v>
      </c>
      <c r="Q725">
        <v>21</v>
      </c>
    </row>
    <row r="726" spans="1:17" x14ac:dyDescent="0.3">
      <c r="A726">
        <v>1494896</v>
      </c>
      <c r="B726" t="s">
        <v>1630</v>
      </c>
      <c r="C726" t="s">
        <v>8354</v>
      </c>
      <c r="D726" t="s">
        <v>1631</v>
      </c>
      <c r="E726">
        <v>154663505</v>
      </c>
      <c r="F726" t="s">
        <v>2186</v>
      </c>
      <c r="G726" t="str">
        <f t="shared" si="11"/>
        <v>2025em1100151</v>
      </c>
      <c r="H726" t="s">
        <v>8374</v>
      </c>
      <c r="I726" t="s">
        <v>2187</v>
      </c>
      <c r="K726" t="s">
        <v>7642</v>
      </c>
      <c r="M726" t="s">
        <v>7643</v>
      </c>
      <c r="N726" t="s">
        <v>3476</v>
      </c>
      <c r="P726">
        <v>35</v>
      </c>
      <c r="Q726">
        <v>30</v>
      </c>
    </row>
    <row r="727" spans="1:17" x14ac:dyDescent="0.3">
      <c r="A727">
        <v>1494896</v>
      </c>
      <c r="B727" t="s">
        <v>1630</v>
      </c>
      <c r="C727" t="s">
        <v>8354</v>
      </c>
      <c r="D727" t="s">
        <v>1631</v>
      </c>
      <c r="E727">
        <v>154663506</v>
      </c>
      <c r="F727" t="s">
        <v>2372</v>
      </c>
      <c r="G727" t="str">
        <f t="shared" si="11"/>
        <v>2025em1100198</v>
      </c>
      <c r="H727" t="s">
        <v>8375</v>
      </c>
      <c r="I727" t="s">
        <v>2373</v>
      </c>
      <c r="K727" t="s">
        <v>7642</v>
      </c>
      <c r="M727" t="s">
        <v>7643</v>
      </c>
      <c r="N727" t="s">
        <v>3476</v>
      </c>
      <c r="P727">
        <v>35</v>
      </c>
      <c r="Q727">
        <v>33</v>
      </c>
    </row>
    <row r="728" spans="1:17" x14ac:dyDescent="0.3">
      <c r="A728">
        <v>1494896</v>
      </c>
      <c r="B728" t="s">
        <v>1630</v>
      </c>
      <c r="C728" t="s">
        <v>8354</v>
      </c>
      <c r="D728" t="s">
        <v>1631</v>
      </c>
      <c r="E728">
        <v>154663509</v>
      </c>
      <c r="F728" t="s">
        <v>2436</v>
      </c>
      <c r="G728" t="str">
        <f t="shared" si="11"/>
        <v>2025em1100228</v>
      </c>
      <c r="H728" t="s">
        <v>8376</v>
      </c>
      <c r="I728" t="s">
        <v>2437</v>
      </c>
      <c r="K728" t="s">
        <v>7642</v>
      </c>
      <c r="M728" t="s">
        <v>7643</v>
      </c>
      <c r="N728" t="s">
        <v>3476</v>
      </c>
      <c r="P728">
        <v>35</v>
      </c>
      <c r="Q728">
        <v>30</v>
      </c>
    </row>
    <row r="729" spans="1:17" x14ac:dyDescent="0.3">
      <c r="A729">
        <v>1494896</v>
      </c>
      <c r="B729" t="s">
        <v>1630</v>
      </c>
      <c r="C729" t="s">
        <v>8354</v>
      </c>
      <c r="D729" t="s">
        <v>1631</v>
      </c>
      <c r="E729">
        <v>154663510</v>
      </c>
      <c r="F729" t="s">
        <v>2771</v>
      </c>
      <c r="G729" t="str">
        <f t="shared" si="11"/>
        <v>2025em1100302</v>
      </c>
      <c r="H729" t="s">
        <v>8377</v>
      </c>
      <c r="I729" t="s">
        <v>2772</v>
      </c>
      <c r="K729" t="s">
        <v>7642</v>
      </c>
      <c r="M729" t="s">
        <v>7643</v>
      </c>
      <c r="N729" t="s">
        <v>3476</v>
      </c>
      <c r="P729">
        <v>35</v>
      </c>
      <c r="Q729">
        <v>28.5</v>
      </c>
    </row>
    <row r="730" spans="1:17" x14ac:dyDescent="0.3">
      <c r="A730">
        <v>1494896</v>
      </c>
      <c r="B730" t="s">
        <v>1630</v>
      </c>
      <c r="C730" t="s">
        <v>8354</v>
      </c>
      <c r="D730" t="s">
        <v>1631</v>
      </c>
      <c r="E730">
        <v>154663511</v>
      </c>
      <c r="F730" t="s">
        <v>2037</v>
      </c>
      <c r="G730" t="str">
        <f t="shared" si="11"/>
        <v>2025em1100110</v>
      </c>
      <c r="H730" t="s">
        <v>8378</v>
      </c>
      <c r="I730" t="s">
        <v>2038</v>
      </c>
      <c r="K730" t="s">
        <v>7642</v>
      </c>
      <c r="M730" t="s">
        <v>7643</v>
      </c>
      <c r="N730" t="s">
        <v>3476</v>
      </c>
      <c r="P730">
        <v>35</v>
      </c>
      <c r="Q730">
        <v>18</v>
      </c>
    </row>
    <row r="731" spans="1:17" x14ac:dyDescent="0.3">
      <c r="A731">
        <v>1494896</v>
      </c>
      <c r="B731" t="s">
        <v>1630</v>
      </c>
      <c r="C731" t="s">
        <v>8354</v>
      </c>
      <c r="D731" t="s">
        <v>1631</v>
      </c>
      <c r="E731">
        <v>154663512</v>
      </c>
      <c r="F731" t="s">
        <v>2673</v>
      </c>
      <c r="G731" t="str">
        <f t="shared" si="11"/>
        <v>2025em1100279</v>
      </c>
      <c r="H731" t="s">
        <v>8379</v>
      </c>
      <c r="I731" t="s">
        <v>2674</v>
      </c>
      <c r="K731" t="s">
        <v>7642</v>
      </c>
      <c r="M731" t="s">
        <v>7643</v>
      </c>
      <c r="N731" t="s">
        <v>3476</v>
      </c>
      <c r="P731">
        <v>35</v>
      </c>
      <c r="Q731">
        <v>28</v>
      </c>
    </row>
    <row r="732" spans="1:17" x14ac:dyDescent="0.3">
      <c r="A732">
        <v>1494896</v>
      </c>
      <c r="B732" t="s">
        <v>1630</v>
      </c>
      <c r="C732" t="s">
        <v>8354</v>
      </c>
      <c r="D732" t="s">
        <v>1631</v>
      </c>
      <c r="E732">
        <v>154663514</v>
      </c>
      <c r="F732" t="s">
        <v>3293</v>
      </c>
      <c r="G732" t="str">
        <f t="shared" si="11"/>
        <v>2025em1100469</v>
      </c>
      <c r="H732" t="s">
        <v>8380</v>
      </c>
      <c r="I732" t="s">
        <v>3294</v>
      </c>
      <c r="K732" t="s">
        <v>7642</v>
      </c>
      <c r="M732" t="s">
        <v>7643</v>
      </c>
      <c r="N732" t="s">
        <v>3476</v>
      </c>
      <c r="P732">
        <v>35</v>
      </c>
      <c r="Q732">
        <v>26.5</v>
      </c>
    </row>
    <row r="733" spans="1:17" x14ac:dyDescent="0.3">
      <c r="A733">
        <v>1494896</v>
      </c>
      <c r="B733" t="s">
        <v>1630</v>
      </c>
      <c r="C733" t="s">
        <v>8354</v>
      </c>
      <c r="D733" t="s">
        <v>1631</v>
      </c>
      <c r="E733">
        <v>154663515</v>
      </c>
      <c r="F733" t="s">
        <v>3372</v>
      </c>
      <c r="G733" t="str">
        <f t="shared" si="11"/>
        <v>2025em1100485</v>
      </c>
      <c r="H733" t="s">
        <v>8381</v>
      </c>
      <c r="I733" t="s">
        <v>3373</v>
      </c>
      <c r="K733" t="s">
        <v>7642</v>
      </c>
      <c r="M733" t="s">
        <v>7643</v>
      </c>
      <c r="N733" t="s">
        <v>3476</v>
      </c>
      <c r="P733">
        <v>35</v>
      </c>
      <c r="Q733">
        <v>23.25</v>
      </c>
    </row>
    <row r="734" spans="1:17" x14ac:dyDescent="0.3">
      <c r="A734">
        <v>1494896</v>
      </c>
      <c r="B734" t="s">
        <v>1630</v>
      </c>
      <c r="C734" t="s">
        <v>8354</v>
      </c>
      <c r="D734" t="s">
        <v>1631</v>
      </c>
      <c r="E734">
        <v>154663516</v>
      </c>
      <c r="F734" t="s">
        <v>1701</v>
      </c>
      <c r="G734" t="str">
        <f t="shared" si="11"/>
        <v>2025em1100030</v>
      </c>
      <c r="H734" t="s">
        <v>8382</v>
      </c>
      <c r="I734" t="s">
        <v>1702</v>
      </c>
      <c r="K734" t="s">
        <v>7642</v>
      </c>
      <c r="M734" t="s">
        <v>7643</v>
      </c>
      <c r="N734" t="s">
        <v>3476</v>
      </c>
      <c r="P734">
        <v>35</v>
      </c>
      <c r="Q734">
        <v>6</v>
      </c>
    </row>
    <row r="735" spans="1:17" x14ac:dyDescent="0.3">
      <c r="A735">
        <v>1494896</v>
      </c>
      <c r="B735" t="s">
        <v>1630</v>
      </c>
      <c r="C735" t="s">
        <v>8354</v>
      </c>
      <c r="D735" t="s">
        <v>1631</v>
      </c>
      <c r="E735">
        <v>154663519</v>
      </c>
      <c r="F735" t="s">
        <v>2381</v>
      </c>
      <c r="G735" t="str">
        <f t="shared" si="11"/>
        <v>2025em1100203</v>
      </c>
      <c r="H735" t="s">
        <v>8383</v>
      </c>
      <c r="I735" t="s">
        <v>2382</v>
      </c>
      <c r="K735" t="s">
        <v>7642</v>
      </c>
      <c r="M735" t="s">
        <v>7643</v>
      </c>
      <c r="N735" t="s">
        <v>3476</v>
      </c>
      <c r="P735">
        <v>35</v>
      </c>
      <c r="Q735">
        <v>17</v>
      </c>
    </row>
    <row r="736" spans="1:17" x14ac:dyDescent="0.3">
      <c r="A736">
        <v>1494896</v>
      </c>
      <c r="B736" t="s">
        <v>1630</v>
      </c>
      <c r="C736" t="s">
        <v>8354</v>
      </c>
      <c r="D736" t="s">
        <v>1631</v>
      </c>
      <c r="E736">
        <v>154663521</v>
      </c>
      <c r="F736" t="s">
        <v>1729</v>
      </c>
      <c r="G736" t="str">
        <f t="shared" si="11"/>
        <v>2025em1100041</v>
      </c>
      <c r="H736" t="s">
        <v>8384</v>
      </c>
      <c r="I736" t="s">
        <v>1730</v>
      </c>
      <c r="K736" t="s">
        <v>7642</v>
      </c>
      <c r="M736" t="s">
        <v>7643</v>
      </c>
      <c r="N736" t="s">
        <v>3476</v>
      </c>
      <c r="P736">
        <v>35</v>
      </c>
      <c r="Q736">
        <v>25</v>
      </c>
    </row>
    <row r="737" spans="1:17" x14ac:dyDescent="0.3">
      <c r="A737">
        <v>1494896</v>
      </c>
      <c r="B737" t="s">
        <v>1630</v>
      </c>
      <c r="C737" t="s">
        <v>8354</v>
      </c>
      <c r="D737" t="s">
        <v>1631</v>
      </c>
      <c r="E737">
        <v>154663522</v>
      </c>
      <c r="F737" t="s">
        <v>2727</v>
      </c>
      <c r="G737" t="str">
        <f t="shared" si="11"/>
        <v>2025em1100291</v>
      </c>
      <c r="H737" t="s">
        <v>8385</v>
      </c>
      <c r="I737" t="s">
        <v>2728</v>
      </c>
      <c r="K737" t="s">
        <v>7642</v>
      </c>
      <c r="M737" t="s">
        <v>7643</v>
      </c>
      <c r="N737" t="s">
        <v>3476</v>
      </c>
      <c r="P737">
        <v>35</v>
      </c>
      <c r="Q737">
        <v>28.5</v>
      </c>
    </row>
    <row r="738" spans="1:17" x14ac:dyDescent="0.3">
      <c r="A738">
        <v>1494896</v>
      </c>
      <c r="B738" t="s">
        <v>1630</v>
      </c>
      <c r="C738" t="s">
        <v>8354</v>
      </c>
      <c r="D738" t="s">
        <v>1631</v>
      </c>
      <c r="E738">
        <v>154663523</v>
      </c>
      <c r="F738" t="s">
        <v>1793</v>
      </c>
      <c r="G738" t="str">
        <f t="shared" si="11"/>
        <v>2025em1100054</v>
      </c>
      <c r="H738" t="s">
        <v>8386</v>
      </c>
      <c r="I738" t="s">
        <v>1794</v>
      </c>
      <c r="K738" t="s">
        <v>7642</v>
      </c>
      <c r="M738" t="s">
        <v>7643</v>
      </c>
      <c r="N738" t="s">
        <v>3476</v>
      </c>
      <c r="P738">
        <v>35</v>
      </c>
      <c r="Q738">
        <v>26</v>
      </c>
    </row>
    <row r="739" spans="1:17" x14ac:dyDescent="0.3">
      <c r="A739">
        <v>1494896</v>
      </c>
      <c r="B739" t="s">
        <v>1630</v>
      </c>
      <c r="C739" t="s">
        <v>8354</v>
      </c>
      <c r="D739" t="s">
        <v>1631</v>
      </c>
      <c r="E739">
        <v>154663524</v>
      </c>
      <c r="F739" t="s">
        <v>2480</v>
      </c>
      <c r="G739" t="str">
        <f t="shared" si="11"/>
        <v>2025em1100238</v>
      </c>
      <c r="H739" t="s">
        <v>8387</v>
      </c>
      <c r="I739" t="s">
        <v>2481</v>
      </c>
      <c r="K739" t="s">
        <v>7642</v>
      </c>
      <c r="M739" t="s">
        <v>7643</v>
      </c>
      <c r="N739" t="s">
        <v>3476</v>
      </c>
      <c r="P739">
        <v>35</v>
      </c>
      <c r="Q739">
        <v>25</v>
      </c>
    </row>
    <row r="740" spans="1:17" x14ac:dyDescent="0.3">
      <c r="A740">
        <v>1494896</v>
      </c>
      <c r="B740" t="s">
        <v>1630</v>
      </c>
      <c r="C740" t="s">
        <v>8354</v>
      </c>
      <c r="D740" t="s">
        <v>1631</v>
      </c>
      <c r="E740">
        <v>154663525</v>
      </c>
      <c r="F740" t="s">
        <v>2882</v>
      </c>
      <c r="G740" t="str">
        <f t="shared" si="11"/>
        <v>2025em1100336</v>
      </c>
      <c r="H740" t="s">
        <v>8388</v>
      </c>
      <c r="I740" t="s">
        <v>2883</v>
      </c>
      <c r="K740" t="s">
        <v>7642</v>
      </c>
      <c r="M740" t="s">
        <v>7643</v>
      </c>
      <c r="N740" t="s">
        <v>3476</v>
      </c>
      <c r="P740">
        <v>35</v>
      </c>
      <c r="Q740">
        <v>25.5</v>
      </c>
    </row>
    <row r="741" spans="1:17" x14ac:dyDescent="0.3">
      <c r="A741">
        <v>1494896</v>
      </c>
      <c r="B741" t="s">
        <v>1630</v>
      </c>
      <c r="C741" t="s">
        <v>8354</v>
      </c>
      <c r="D741" t="s">
        <v>1631</v>
      </c>
      <c r="E741">
        <v>154663527</v>
      </c>
      <c r="F741" t="s">
        <v>2867</v>
      </c>
      <c r="G741" t="str">
        <f t="shared" si="11"/>
        <v>2025em1100334</v>
      </c>
      <c r="H741" t="s">
        <v>8389</v>
      </c>
      <c r="I741" t="s">
        <v>2868</v>
      </c>
      <c r="K741" t="s">
        <v>7642</v>
      </c>
      <c r="M741" t="s">
        <v>7643</v>
      </c>
      <c r="N741" t="s">
        <v>3476</v>
      </c>
      <c r="P741">
        <v>35</v>
      </c>
      <c r="Q741">
        <v>34.5</v>
      </c>
    </row>
    <row r="742" spans="1:17" x14ac:dyDescent="0.3">
      <c r="A742">
        <v>1494896</v>
      </c>
      <c r="B742" t="s">
        <v>1630</v>
      </c>
      <c r="C742" t="s">
        <v>8354</v>
      </c>
      <c r="D742" t="s">
        <v>1631</v>
      </c>
      <c r="E742">
        <v>154663531</v>
      </c>
      <c r="F742" t="s">
        <v>3168</v>
      </c>
      <c r="G742" t="str">
        <f t="shared" si="11"/>
        <v>2025em1100418</v>
      </c>
      <c r="H742" t="s">
        <v>8390</v>
      </c>
      <c r="I742" t="s">
        <v>3169</v>
      </c>
      <c r="K742" t="s">
        <v>7642</v>
      </c>
      <c r="M742" t="s">
        <v>7643</v>
      </c>
      <c r="N742" t="s">
        <v>3476</v>
      </c>
      <c r="P742">
        <v>35</v>
      </c>
      <c r="Q742">
        <v>31</v>
      </c>
    </row>
    <row r="743" spans="1:17" x14ac:dyDescent="0.3">
      <c r="A743">
        <v>1494896</v>
      </c>
      <c r="B743" t="s">
        <v>1630</v>
      </c>
      <c r="C743" t="s">
        <v>8354</v>
      </c>
      <c r="D743" t="s">
        <v>1631</v>
      </c>
      <c r="E743">
        <v>154663534</v>
      </c>
      <c r="F743" t="s">
        <v>3174</v>
      </c>
      <c r="G743" t="str">
        <f t="shared" si="11"/>
        <v>2025em1100421</v>
      </c>
      <c r="H743" t="s">
        <v>8391</v>
      </c>
      <c r="I743" t="s">
        <v>3175</v>
      </c>
      <c r="K743" t="s">
        <v>7642</v>
      </c>
      <c r="M743" t="s">
        <v>7643</v>
      </c>
      <c r="N743" t="s">
        <v>3476</v>
      </c>
      <c r="P743">
        <v>35</v>
      </c>
      <c r="Q743">
        <v>27</v>
      </c>
    </row>
    <row r="744" spans="1:17" x14ac:dyDescent="0.3">
      <c r="A744">
        <v>1494896</v>
      </c>
      <c r="B744" t="s">
        <v>1630</v>
      </c>
      <c r="C744" t="s">
        <v>8354</v>
      </c>
      <c r="D744" t="s">
        <v>1631</v>
      </c>
      <c r="E744">
        <v>154663535</v>
      </c>
      <c r="F744" t="s">
        <v>2075</v>
      </c>
      <c r="G744" t="str">
        <f t="shared" si="11"/>
        <v>2025em1100123</v>
      </c>
      <c r="H744" t="s">
        <v>8392</v>
      </c>
      <c r="I744" t="s">
        <v>2076</v>
      </c>
      <c r="K744" t="s">
        <v>7642</v>
      </c>
      <c r="M744" t="s">
        <v>7643</v>
      </c>
      <c r="N744" t="s">
        <v>3476</v>
      </c>
      <c r="P744">
        <v>35</v>
      </c>
      <c r="Q744">
        <v>24</v>
      </c>
    </row>
    <row r="745" spans="1:17" x14ac:dyDescent="0.3">
      <c r="A745">
        <v>1494896</v>
      </c>
      <c r="B745" t="s">
        <v>1630</v>
      </c>
      <c r="C745" t="s">
        <v>8354</v>
      </c>
      <c r="D745" t="s">
        <v>1631</v>
      </c>
      <c r="E745">
        <v>154663536</v>
      </c>
      <c r="F745" t="s">
        <v>3275</v>
      </c>
      <c r="G745" t="str">
        <f t="shared" si="11"/>
        <v>2025em1100464</v>
      </c>
      <c r="H745" t="s">
        <v>8393</v>
      </c>
      <c r="I745" t="s">
        <v>3276</v>
      </c>
      <c r="K745" t="s">
        <v>7642</v>
      </c>
      <c r="M745" t="s">
        <v>7643</v>
      </c>
      <c r="N745" t="s">
        <v>3476</v>
      </c>
      <c r="P745">
        <v>35</v>
      </c>
      <c r="Q745">
        <v>12.5</v>
      </c>
    </row>
    <row r="746" spans="1:17" x14ac:dyDescent="0.3">
      <c r="A746">
        <v>1494896</v>
      </c>
      <c r="B746" t="s">
        <v>1630</v>
      </c>
      <c r="C746" t="s">
        <v>8354</v>
      </c>
      <c r="D746" t="s">
        <v>1631</v>
      </c>
      <c r="E746">
        <v>154663541</v>
      </c>
      <c r="F746" t="s">
        <v>3381</v>
      </c>
      <c r="G746" t="str">
        <f t="shared" si="11"/>
        <v>2025em1100488</v>
      </c>
      <c r="H746" t="s">
        <v>8394</v>
      </c>
      <c r="I746" t="s">
        <v>3382</v>
      </c>
      <c r="K746" t="s">
        <v>7642</v>
      </c>
      <c r="M746" t="s">
        <v>7643</v>
      </c>
      <c r="N746" t="s">
        <v>3476</v>
      </c>
      <c r="P746">
        <v>35</v>
      </c>
      <c r="Q746">
        <v>29.5</v>
      </c>
    </row>
    <row r="747" spans="1:17" x14ac:dyDescent="0.3">
      <c r="A747">
        <v>1494896</v>
      </c>
      <c r="B747" t="s">
        <v>1630</v>
      </c>
      <c r="C747" t="s">
        <v>8354</v>
      </c>
      <c r="D747" t="s">
        <v>1631</v>
      </c>
      <c r="E747">
        <v>154663542</v>
      </c>
      <c r="F747" t="s">
        <v>3363</v>
      </c>
      <c r="G747" t="str">
        <f t="shared" si="11"/>
        <v>2025em1100482</v>
      </c>
      <c r="H747" t="s">
        <v>8395</v>
      </c>
      <c r="I747" t="s">
        <v>3364</v>
      </c>
      <c r="K747" t="s">
        <v>7642</v>
      </c>
      <c r="M747" t="s">
        <v>7643</v>
      </c>
      <c r="N747" t="s">
        <v>3476</v>
      </c>
      <c r="P747">
        <v>35</v>
      </c>
      <c r="Q747">
        <v>21.5</v>
      </c>
    </row>
    <row r="748" spans="1:17" x14ac:dyDescent="0.3">
      <c r="A748">
        <v>1494896</v>
      </c>
      <c r="B748" t="s">
        <v>1630</v>
      </c>
      <c r="C748" t="s">
        <v>8354</v>
      </c>
      <c r="D748" t="s">
        <v>1631</v>
      </c>
      <c r="E748">
        <v>154663543</v>
      </c>
      <c r="F748" t="s">
        <v>2155</v>
      </c>
      <c r="G748" t="str">
        <f t="shared" si="11"/>
        <v>2025em1100144</v>
      </c>
      <c r="H748" t="s">
        <v>8396</v>
      </c>
      <c r="I748" t="s">
        <v>2156</v>
      </c>
      <c r="K748" t="s">
        <v>7642</v>
      </c>
      <c r="M748" t="s">
        <v>7643</v>
      </c>
      <c r="N748" t="s">
        <v>3476</v>
      </c>
      <c r="P748">
        <v>35</v>
      </c>
      <c r="Q748">
        <v>27</v>
      </c>
    </row>
    <row r="749" spans="1:17" x14ac:dyDescent="0.3">
      <c r="A749">
        <v>1494896</v>
      </c>
      <c r="B749" t="s">
        <v>1630</v>
      </c>
      <c r="C749" t="s">
        <v>8354</v>
      </c>
      <c r="D749" t="s">
        <v>1631</v>
      </c>
      <c r="E749">
        <v>154663545</v>
      </c>
      <c r="F749" t="s">
        <v>3342</v>
      </c>
      <c r="G749" t="str">
        <f t="shared" si="11"/>
        <v>2025em1100479</v>
      </c>
      <c r="H749" t="s">
        <v>8397</v>
      </c>
      <c r="I749" t="s">
        <v>3343</v>
      </c>
      <c r="K749" t="s">
        <v>7642</v>
      </c>
      <c r="M749" t="s">
        <v>7643</v>
      </c>
      <c r="N749" t="s">
        <v>3476</v>
      </c>
      <c r="P749">
        <v>35</v>
      </c>
      <c r="Q749">
        <v>23.75</v>
      </c>
    </row>
    <row r="750" spans="1:17" x14ac:dyDescent="0.3">
      <c r="A750">
        <v>1494896</v>
      </c>
      <c r="B750" t="s">
        <v>1630</v>
      </c>
      <c r="C750" t="s">
        <v>8354</v>
      </c>
      <c r="D750" t="s">
        <v>1631</v>
      </c>
      <c r="E750">
        <v>154663549</v>
      </c>
      <c r="F750" t="s">
        <v>2405</v>
      </c>
      <c r="G750" t="str">
        <f t="shared" si="11"/>
        <v>2025em1100218</v>
      </c>
      <c r="H750" t="s">
        <v>8398</v>
      </c>
      <c r="I750" t="s">
        <v>2406</v>
      </c>
      <c r="K750" t="s">
        <v>7642</v>
      </c>
      <c r="M750" t="s">
        <v>7643</v>
      </c>
      <c r="N750" t="s">
        <v>3476</v>
      </c>
      <c r="P750">
        <v>35</v>
      </c>
      <c r="Q750">
        <v>26</v>
      </c>
    </row>
    <row r="751" spans="1:17" x14ac:dyDescent="0.3">
      <c r="A751">
        <v>1494896</v>
      </c>
      <c r="B751" t="s">
        <v>1630</v>
      </c>
      <c r="C751" t="s">
        <v>8354</v>
      </c>
      <c r="D751" t="s">
        <v>1631</v>
      </c>
      <c r="E751">
        <v>154663552</v>
      </c>
      <c r="F751" t="s">
        <v>1976</v>
      </c>
      <c r="G751" t="str">
        <f t="shared" si="11"/>
        <v>2025em1100098</v>
      </c>
      <c r="H751" t="s">
        <v>8399</v>
      </c>
      <c r="I751" t="s">
        <v>1977</v>
      </c>
      <c r="K751" t="s">
        <v>7642</v>
      </c>
      <c r="M751" t="s">
        <v>7643</v>
      </c>
      <c r="N751" t="s">
        <v>3476</v>
      </c>
      <c r="P751">
        <v>35</v>
      </c>
      <c r="Q751">
        <v>18</v>
      </c>
    </row>
    <row r="752" spans="1:17" x14ac:dyDescent="0.3">
      <c r="A752">
        <v>1494896</v>
      </c>
      <c r="B752" t="s">
        <v>1630</v>
      </c>
      <c r="C752" t="s">
        <v>8354</v>
      </c>
      <c r="D752" t="s">
        <v>1631</v>
      </c>
      <c r="E752">
        <v>154663553</v>
      </c>
      <c r="F752" t="s">
        <v>2069</v>
      </c>
      <c r="G752" t="str">
        <f t="shared" si="11"/>
        <v>2025em1100122</v>
      </c>
      <c r="H752" t="s">
        <v>8400</v>
      </c>
      <c r="I752" t="s">
        <v>2070</v>
      </c>
      <c r="K752" t="s">
        <v>7642</v>
      </c>
      <c r="M752" t="s">
        <v>7643</v>
      </c>
      <c r="N752" t="s">
        <v>3476</v>
      </c>
      <c r="P752">
        <v>35</v>
      </c>
      <c r="Q752">
        <v>25</v>
      </c>
    </row>
    <row r="753" spans="1:17" x14ac:dyDescent="0.3">
      <c r="A753">
        <v>1494896</v>
      </c>
      <c r="B753" t="s">
        <v>1630</v>
      </c>
      <c r="C753" t="s">
        <v>8354</v>
      </c>
      <c r="D753" t="s">
        <v>1631</v>
      </c>
      <c r="E753">
        <v>154663555</v>
      </c>
      <c r="F753" t="s">
        <v>1752</v>
      </c>
      <c r="G753" t="str">
        <f t="shared" si="11"/>
        <v>2025em1100047</v>
      </c>
      <c r="H753" t="s">
        <v>8401</v>
      </c>
      <c r="I753" t="s">
        <v>1753</v>
      </c>
      <c r="K753" t="s">
        <v>7642</v>
      </c>
      <c r="M753" t="s">
        <v>7643</v>
      </c>
      <c r="N753" t="s">
        <v>3476</v>
      </c>
      <c r="P753">
        <v>35</v>
      </c>
      <c r="Q753">
        <v>29</v>
      </c>
    </row>
    <row r="754" spans="1:17" x14ac:dyDescent="0.3">
      <c r="A754">
        <v>1494896</v>
      </c>
      <c r="B754" t="s">
        <v>1630</v>
      </c>
      <c r="C754" t="s">
        <v>8354</v>
      </c>
      <c r="D754" t="s">
        <v>1631</v>
      </c>
      <c r="E754">
        <v>154663556</v>
      </c>
      <c r="F754" t="s">
        <v>1996</v>
      </c>
      <c r="G754" t="str">
        <f t="shared" si="11"/>
        <v>2025em1100101</v>
      </c>
      <c r="H754" t="s">
        <v>8402</v>
      </c>
      <c r="I754" t="s">
        <v>1997</v>
      </c>
      <c r="K754" t="s">
        <v>7642</v>
      </c>
      <c r="M754" t="s">
        <v>7643</v>
      </c>
      <c r="N754" t="s">
        <v>3476</v>
      </c>
      <c r="P754">
        <v>35</v>
      </c>
      <c r="Q754">
        <v>25</v>
      </c>
    </row>
    <row r="755" spans="1:17" x14ac:dyDescent="0.3">
      <c r="A755">
        <v>1494896</v>
      </c>
      <c r="B755" t="s">
        <v>1630</v>
      </c>
      <c r="C755" t="s">
        <v>8354</v>
      </c>
      <c r="D755" t="s">
        <v>1631</v>
      </c>
      <c r="E755">
        <v>154663557</v>
      </c>
      <c r="F755" t="s">
        <v>1802</v>
      </c>
      <c r="G755" t="str">
        <f t="shared" si="11"/>
        <v>2025em1100056</v>
      </c>
      <c r="H755" t="s">
        <v>8403</v>
      </c>
      <c r="I755" t="s">
        <v>1803</v>
      </c>
      <c r="K755" t="s">
        <v>7642</v>
      </c>
      <c r="M755" t="s">
        <v>7643</v>
      </c>
      <c r="N755" t="s">
        <v>3476</v>
      </c>
      <c r="P755">
        <v>35</v>
      </c>
      <c r="Q755">
        <v>30</v>
      </c>
    </row>
    <row r="756" spans="1:17" x14ac:dyDescent="0.3">
      <c r="A756">
        <v>1494896</v>
      </c>
      <c r="B756" t="s">
        <v>1630</v>
      </c>
      <c r="C756" t="s">
        <v>8354</v>
      </c>
      <c r="D756" t="s">
        <v>1631</v>
      </c>
      <c r="E756">
        <v>154663558</v>
      </c>
      <c r="F756" t="s">
        <v>2571</v>
      </c>
      <c r="G756" t="str">
        <f t="shared" si="11"/>
        <v>2025em1100259</v>
      </c>
      <c r="H756" t="s">
        <v>8404</v>
      </c>
      <c r="I756" t="s">
        <v>2572</v>
      </c>
      <c r="K756" t="s">
        <v>7642</v>
      </c>
      <c r="M756" t="s">
        <v>7643</v>
      </c>
      <c r="N756" t="s">
        <v>3476</v>
      </c>
      <c r="P756">
        <v>35</v>
      </c>
      <c r="Q756">
        <v>26</v>
      </c>
    </row>
    <row r="757" spans="1:17" x14ac:dyDescent="0.3">
      <c r="A757">
        <v>1494896</v>
      </c>
      <c r="B757" t="s">
        <v>1630</v>
      </c>
      <c r="C757" t="s">
        <v>8354</v>
      </c>
      <c r="D757" t="s">
        <v>1631</v>
      </c>
      <c r="E757">
        <v>154663559</v>
      </c>
      <c r="F757" t="s">
        <v>2657</v>
      </c>
      <c r="G757" t="str">
        <f t="shared" si="11"/>
        <v>2025em1100277</v>
      </c>
      <c r="H757" t="s">
        <v>8405</v>
      </c>
      <c r="I757" t="s">
        <v>2658</v>
      </c>
      <c r="K757" t="s">
        <v>7642</v>
      </c>
      <c r="M757" t="s">
        <v>7643</v>
      </c>
      <c r="N757" t="s">
        <v>3476</v>
      </c>
      <c r="P757">
        <v>35</v>
      </c>
      <c r="Q757">
        <v>21</v>
      </c>
    </row>
    <row r="758" spans="1:17" x14ac:dyDescent="0.3">
      <c r="A758">
        <v>1494896</v>
      </c>
      <c r="B758" t="s">
        <v>1630</v>
      </c>
      <c r="C758" t="s">
        <v>8354</v>
      </c>
      <c r="D758" t="s">
        <v>1631</v>
      </c>
      <c r="E758">
        <v>154663560</v>
      </c>
      <c r="F758" t="s">
        <v>1906</v>
      </c>
      <c r="G758" t="str">
        <f t="shared" si="11"/>
        <v>2025em1100081</v>
      </c>
      <c r="H758" t="s">
        <v>8406</v>
      </c>
      <c r="I758" t="s">
        <v>1907</v>
      </c>
      <c r="K758" t="s">
        <v>7642</v>
      </c>
      <c r="M758" t="s">
        <v>7643</v>
      </c>
      <c r="N758" t="s">
        <v>3476</v>
      </c>
      <c r="P758">
        <v>35</v>
      </c>
      <c r="Q758">
        <v>24</v>
      </c>
    </row>
    <row r="759" spans="1:17" x14ac:dyDescent="0.3">
      <c r="A759">
        <v>1494896</v>
      </c>
      <c r="B759" t="s">
        <v>1630</v>
      </c>
      <c r="C759" t="s">
        <v>8354</v>
      </c>
      <c r="D759" t="s">
        <v>1631</v>
      </c>
      <c r="E759">
        <v>154663561</v>
      </c>
      <c r="F759" t="s">
        <v>2998</v>
      </c>
      <c r="G759" t="str">
        <f t="shared" si="11"/>
        <v>2025em1100369</v>
      </c>
      <c r="H759" t="s">
        <v>8407</v>
      </c>
      <c r="I759" t="s">
        <v>2999</v>
      </c>
      <c r="K759" t="s">
        <v>7642</v>
      </c>
      <c r="M759" t="s">
        <v>7643</v>
      </c>
      <c r="N759" t="s">
        <v>3476</v>
      </c>
      <c r="P759">
        <v>35</v>
      </c>
      <c r="Q759">
        <v>31</v>
      </c>
    </row>
    <row r="760" spans="1:17" x14ac:dyDescent="0.3">
      <c r="A760">
        <v>1494896</v>
      </c>
      <c r="B760" t="s">
        <v>1630</v>
      </c>
      <c r="C760" t="s">
        <v>8354</v>
      </c>
      <c r="D760" t="s">
        <v>1631</v>
      </c>
      <c r="E760">
        <v>154663564</v>
      </c>
      <c r="F760" t="s">
        <v>2814</v>
      </c>
      <c r="G760" t="str">
        <f t="shared" si="11"/>
        <v>2025em1100318</v>
      </c>
      <c r="H760" t="s">
        <v>8408</v>
      </c>
      <c r="I760" t="s">
        <v>2815</v>
      </c>
      <c r="K760" t="s">
        <v>7642</v>
      </c>
      <c r="M760" t="s">
        <v>7643</v>
      </c>
      <c r="N760" t="s">
        <v>3476</v>
      </c>
      <c r="P760">
        <v>35</v>
      </c>
      <c r="Q760">
        <v>28.5</v>
      </c>
    </row>
    <row r="761" spans="1:17" x14ac:dyDescent="0.3">
      <c r="A761">
        <v>1494896</v>
      </c>
      <c r="B761" t="s">
        <v>1630</v>
      </c>
      <c r="C761" t="s">
        <v>8354</v>
      </c>
      <c r="D761" t="s">
        <v>1631</v>
      </c>
      <c r="E761">
        <v>154663567</v>
      </c>
      <c r="F761" t="s">
        <v>2262</v>
      </c>
      <c r="G761" t="str">
        <f t="shared" si="11"/>
        <v>2025em1100172</v>
      </c>
      <c r="H761" t="s">
        <v>8409</v>
      </c>
      <c r="I761" t="s">
        <v>2263</v>
      </c>
      <c r="K761" t="s">
        <v>7642</v>
      </c>
      <c r="M761" t="s">
        <v>7643</v>
      </c>
      <c r="N761" t="s">
        <v>3476</v>
      </c>
      <c r="P761">
        <v>35</v>
      </c>
      <c r="Q761">
        <v>27</v>
      </c>
    </row>
    <row r="762" spans="1:17" x14ac:dyDescent="0.3">
      <c r="A762">
        <v>1494896</v>
      </c>
      <c r="B762" t="s">
        <v>1630</v>
      </c>
      <c r="C762" t="s">
        <v>8354</v>
      </c>
      <c r="D762" t="s">
        <v>1631</v>
      </c>
      <c r="E762">
        <v>154663568</v>
      </c>
      <c r="F762" t="s">
        <v>2686</v>
      </c>
      <c r="G762" t="str">
        <f t="shared" si="11"/>
        <v>2025em1100283</v>
      </c>
      <c r="H762" t="s">
        <v>8410</v>
      </c>
      <c r="I762" t="s">
        <v>2687</v>
      </c>
      <c r="K762" t="s">
        <v>7642</v>
      </c>
      <c r="M762" t="s">
        <v>7643</v>
      </c>
      <c r="N762" t="s">
        <v>3476</v>
      </c>
      <c r="P762">
        <v>35</v>
      </c>
      <c r="Q762">
        <v>29.25</v>
      </c>
    </row>
    <row r="763" spans="1:17" x14ac:dyDescent="0.3">
      <c r="A763">
        <v>1494896</v>
      </c>
      <c r="B763" t="s">
        <v>1630</v>
      </c>
      <c r="C763" t="s">
        <v>8354</v>
      </c>
      <c r="D763" t="s">
        <v>1631</v>
      </c>
      <c r="E763">
        <v>154663572</v>
      </c>
      <c r="F763" t="s">
        <v>2549</v>
      </c>
      <c r="G763" t="str">
        <f t="shared" si="11"/>
        <v>2025em1100254</v>
      </c>
      <c r="H763" t="s">
        <v>8411</v>
      </c>
      <c r="I763" t="s">
        <v>2550</v>
      </c>
      <c r="K763" t="s">
        <v>7642</v>
      </c>
      <c r="M763" t="s">
        <v>7643</v>
      </c>
      <c r="N763" t="s">
        <v>3476</v>
      </c>
      <c r="P763">
        <v>35</v>
      </c>
      <c r="Q763">
        <v>29</v>
      </c>
    </row>
    <row r="764" spans="1:17" x14ac:dyDescent="0.3">
      <c r="A764">
        <v>1494896</v>
      </c>
      <c r="B764" t="s">
        <v>1630</v>
      </c>
      <c r="C764" t="s">
        <v>8354</v>
      </c>
      <c r="D764" t="s">
        <v>1631</v>
      </c>
      <c r="E764">
        <v>154663576</v>
      </c>
      <c r="F764" t="s">
        <v>2290</v>
      </c>
      <c r="G764" t="str">
        <f t="shared" si="11"/>
        <v>2025em1100183</v>
      </c>
      <c r="H764" t="s">
        <v>8412</v>
      </c>
      <c r="I764" t="s">
        <v>2291</v>
      </c>
      <c r="K764" t="s">
        <v>7642</v>
      </c>
      <c r="M764" t="s">
        <v>7643</v>
      </c>
      <c r="N764" t="s">
        <v>3476</v>
      </c>
      <c r="P764">
        <v>35</v>
      </c>
      <c r="Q764">
        <v>24</v>
      </c>
    </row>
    <row r="765" spans="1:17" x14ac:dyDescent="0.3">
      <c r="A765">
        <v>1494896</v>
      </c>
      <c r="B765" t="s">
        <v>1630</v>
      </c>
      <c r="C765" t="s">
        <v>8354</v>
      </c>
      <c r="D765" t="s">
        <v>1631</v>
      </c>
      <c r="E765">
        <v>154663578</v>
      </c>
      <c r="F765" t="s">
        <v>2351</v>
      </c>
      <c r="G765" t="str">
        <f t="shared" si="11"/>
        <v>2025em1100194</v>
      </c>
      <c r="H765" t="s">
        <v>8413</v>
      </c>
      <c r="I765" t="s">
        <v>2352</v>
      </c>
      <c r="K765" t="s">
        <v>7642</v>
      </c>
      <c r="M765" t="s">
        <v>7643</v>
      </c>
      <c r="N765" t="s">
        <v>3476</v>
      </c>
      <c r="P765">
        <v>35</v>
      </c>
      <c r="Q765">
        <v>6.5</v>
      </c>
    </row>
    <row r="766" spans="1:17" x14ac:dyDescent="0.3">
      <c r="A766">
        <v>1494896</v>
      </c>
      <c r="B766" t="s">
        <v>1630</v>
      </c>
      <c r="C766" t="s">
        <v>8354</v>
      </c>
      <c r="D766" t="s">
        <v>1631</v>
      </c>
      <c r="E766">
        <v>154663582</v>
      </c>
      <c r="F766" t="s">
        <v>3448</v>
      </c>
      <c r="G766" t="str">
        <f t="shared" si="11"/>
        <v>2025em1100506</v>
      </c>
      <c r="H766" t="s">
        <v>8414</v>
      </c>
      <c r="I766" t="s">
        <v>3449</v>
      </c>
      <c r="K766" t="s">
        <v>7642</v>
      </c>
      <c r="M766" t="s">
        <v>7643</v>
      </c>
      <c r="N766" t="s">
        <v>3476</v>
      </c>
      <c r="P766">
        <v>35</v>
      </c>
      <c r="Q766">
        <v>30.5</v>
      </c>
    </row>
    <row r="767" spans="1:17" x14ac:dyDescent="0.3">
      <c r="A767">
        <v>1494896</v>
      </c>
      <c r="B767" t="s">
        <v>1630</v>
      </c>
      <c r="C767" t="s">
        <v>8354</v>
      </c>
      <c r="D767" t="s">
        <v>1631</v>
      </c>
      <c r="E767">
        <v>154663585</v>
      </c>
      <c r="F767" t="s">
        <v>2736</v>
      </c>
      <c r="G767" t="str">
        <f t="shared" si="11"/>
        <v>2025em1100293</v>
      </c>
      <c r="H767" t="s">
        <v>8415</v>
      </c>
      <c r="I767" t="s">
        <v>2737</v>
      </c>
      <c r="K767" t="s">
        <v>7642</v>
      </c>
      <c r="M767" t="s">
        <v>7643</v>
      </c>
      <c r="N767" t="s">
        <v>3476</v>
      </c>
      <c r="P767">
        <v>35</v>
      </c>
      <c r="Q767">
        <v>30</v>
      </c>
    </row>
    <row r="768" spans="1:17" x14ac:dyDescent="0.3">
      <c r="A768">
        <v>1494896</v>
      </c>
      <c r="B768" t="s">
        <v>1630</v>
      </c>
      <c r="C768" t="s">
        <v>8354</v>
      </c>
      <c r="D768" t="s">
        <v>1631</v>
      </c>
      <c r="E768">
        <v>154663586</v>
      </c>
      <c r="F768" t="s">
        <v>3302</v>
      </c>
      <c r="G768" t="str">
        <f t="shared" si="11"/>
        <v>2025em1100471</v>
      </c>
      <c r="H768" t="s">
        <v>8416</v>
      </c>
      <c r="I768" t="s">
        <v>3303</v>
      </c>
      <c r="K768" t="s">
        <v>7642</v>
      </c>
      <c r="M768" t="s">
        <v>7643</v>
      </c>
      <c r="N768" t="s">
        <v>3476</v>
      </c>
      <c r="P768">
        <v>35</v>
      </c>
      <c r="Q768">
        <v>25</v>
      </c>
    </row>
    <row r="769" spans="1:17" x14ac:dyDescent="0.3">
      <c r="A769">
        <v>1494896</v>
      </c>
      <c r="B769" t="s">
        <v>1630</v>
      </c>
      <c r="C769" t="s">
        <v>8354</v>
      </c>
      <c r="D769" t="s">
        <v>1631</v>
      </c>
      <c r="E769">
        <v>154663587</v>
      </c>
      <c r="F769" t="s">
        <v>1820</v>
      </c>
      <c r="G769" t="str">
        <f t="shared" si="11"/>
        <v>2025em1100060</v>
      </c>
      <c r="H769" t="s">
        <v>8417</v>
      </c>
      <c r="I769" t="s">
        <v>1821</v>
      </c>
      <c r="K769" t="s">
        <v>7642</v>
      </c>
      <c r="M769" t="s">
        <v>7643</v>
      </c>
      <c r="N769" t="s">
        <v>3476</v>
      </c>
      <c r="P769">
        <v>35</v>
      </c>
      <c r="Q769">
        <v>27</v>
      </c>
    </row>
    <row r="770" spans="1:17" x14ac:dyDescent="0.3">
      <c r="A770">
        <v>1494896</v>
      </c>
      <c r="B770" t="s">
        <v>1630</v>
      </c>
      <c r="C770" t="s">
        <v>8354</v>
      </c>
      <c r="D770" t="s">
        <v>1631</v>
      </c>
      <c r="E770">
        <v>154663589</v>
      </c>
      <c r="F770" t="s">
        <v>2540</v>
      </c>
      <c r="G770" t="str">
        <f t="shared" si="11"/>
        <v>2025em1100253</v>
      </c>
      <c r="H770" t="s">
        <v>8418</v>
      </c>
      <c r="I770" t="s">
        <v>2541</v>
      </c>
      <c r="K770" t="s">
        <v>7642</v>
      </c>
      <c r="M770" t="s">
        <v>7643</v>
      </c>
      <c r="N770" t="s">
        <v>3476</v>
      </c>
      <c r="P770">
        <v>35</v>
      </c>
      <c r="Q770">
        <v>26</v>
      </c>
    </row>
    <row r="771" spans="1:17" x14ac:dyDescent="0.3">
      <c r="A771">
        <v>1494896</v>
      </c>
      <c r="B771" t="s">
        <v>1630</v>
      </c>
      <c r="C771" t="s">
        <v>8354</v>
      </c>
      <c r="D771" t="s">
        <v>1631</v>
      </c>
      <c r="E771">
        <v>154663592</v>
      </c>
      <c r="F771" t="s">
        <v>3269</v>
      </c>
      <c r="G771" t="str">
        <f t="shared" ref="G771:G834" si="12">LEFT(F771,13)</f>
        <v>2025em1100459</v>
      </c>
      <c r="H771" t="s">
        <v>8419</v>
      </c>
      <c r="I771" t="s">
        <v>3270</v>
      </c>
      <c r="K771" t="s">
        <v>7642</v>
      </c>
      <c r="M771" t="s">
        <v>7643</v>
      </c>
      <c r="N771" t="s">
        <v>3476</v>
      </c>
      <c r="P771">
        <v>35</v>
      </c>
      <c r="Q771">
        <v>25.5</v>
      </c>
    </row>
    <row r="772" spans="1:17" x14ac:dyDescent="0.3">
      <c r="A772">
        <v>1494896</v>
      </c>
      <c r="B772" t="s">
        <v>1630</v>
      </c>
      <c r="C772" t="s">
        <v>8354</v>
      </c>
      <c r="D772" t="s">
        <v>1631</v>
      </c>
      <c r="E772">
        <v>154663593</v>
      </c>
      <c r="F772" t="s">
        <v>2339</v>
      </c>
      <c r="G772" t="str">
        <f t="shared" si="12"/>
        <v>2025em1100192</v>
      </c>
      <c r="H772" t="s">
        <v>8420</v>
      </c>
      <c r="I772" t="s">
        <v>2340</v>
      </c>
      <c r="K772" t="s">
        <v>7642</v>
      </c>
      <c r="M772" t="s">
        <v>7643</v>
      </c>
      <c r="N772" t="s">
        <v>3476</v>
      </c>
      <c r="P772">
        <v>35</v>
      </c>
      <c r="Q772">
        <v>29</v>
      </c>
    </row>
    <row r="773" spans="1:17" x14ac:dyDescent="0.3">
      <c r="A773">
        <v>1494896</v>
      </c>
      <c r="B773" t="s">
        <v>1630</v>
      </c>
      <c r="C773" t="s">
        <v>8354</v>
      </c>
      <c r="D773" t="s">
        <v>1631</v>
      </c>
      <c r="E773">
        <v>154663596</v>
      </c>
      <c r="F773" t="s">
        <v>3386</v>
      </c>
      <c r="G773" t="str">
        <f t="shared" si="12"/>
        <v>2025em1100490</v>
      </c>
      <c r="H773" t="s">
        <v>8421</v>
      </c>
      <c r="I773" t="s">
        <v>3387</v>
      </c>
      <c r="K773" t="s">
        <v>7642</v>
      </c>
      <c r="M773" t="s">
        <v>7643</v>
      </c>
      <c r="N773" t="s">
        <v>3476</v>
      </c>
      <c r="P773">
        <v>35</v>
      </c>
      <c r="Q773">
        <v>30</v>
      </c>
    </row>
    <row r="774" spans="1:17" x14ac:dyDescent="0.3">
      <c r="A774">
        <v>1494896</v>
      </c>
      <c r="B774" t="s">
        <v>1630</v>
      </c>
      <c r="C774" t="s">
        <v>8354</v>
      </c>
      <c r="D774" t="s">
        <v>1631</v>
      </c>
      <c r="E774">
        <v>154663598</v>
      </c>
      <c r="F774" t="s">
        <v>3264</v>
      </c>
      <c r="G774" t="str">
        <f t="shared" si="12"/>
        <v>2025em1100458</v>
      </c>
      <c r="H774" t="s">
        <v>8422</v>
      </c>
      <c r="I774" t="s">
        <v>3265</v>
      </c>
      <c r="K774" t="s">
        <v>7642</v>
      </c>
      <c r="M774" t="s">
        <v>7643</v>
      </c>
      <c r="N774" t="s">
        <v>3476</v>
      </c>
      <c r="P774">
        <v>35</v>
      </c>
      <c r="Q774">
        <v>24</v>
      </c>
    </row>
    <row r="775" spans="1:17" x14ac:dyDescent="0.3">
      <c r="A775">
        <v>1494896</v>
      </c>
      <c r="B775" t="s">
        <v>1630</v>
      </c>
      <c r="C775" t="s">
        <v>8354</v>
      </c>
      <c r="D775" t="s">
        <v>1631</v>
      </c>
      <c r="E775">
        <v>154663599</v>
      </c>
      <c r="F775" t="s">
        <v>3130</v>
      </c>
      <c r="G775" t="str">
        <f t="shared" si="12"/>
        <v>2025em1100409</v>
      </c>
      <c r="H775" t="s">
        <v>8423</v>
      </c>
      <c r="I775" t="s">
        <v>3131</v>
      </c>
      <c r="K775" t="s">
        <v>7642</v>
      </c>
      <c r="M775" t="s">
        <v>7643</v>
      </c>
      <c r="N775" t="s">
        <v>3476</v>
      </c>
      <c r="P775">
        <v>35</v>
      </c>
      <c r="Q775">
        <v>31.5</v>
      </c>
    </row>
    <row r="776" spans="1:17" x14ac:dyDescent="0.3">
      <c r="A776">
        <v>1494896</v>
      </c>
      <c r="B776" t="s">
        <v>1630</v>
      </c>
      <c r="C776" t="s">
        <v>8354</v>
      </c>
      <c r="D776" t="s">
        <v>1631</v>
      </c>
      <c r="E776">
        <v>154663604</v>
      </c>
      <c r="F776" t="s">
        <v>2445</v>
      </c>
      <c r="G776" t="str">
        <f t="shared" si="12"/>
        <v>2025em1100231</v>
      </c>
      <c r="H776" t="s">
        <v>8424</v>
      </c>
      <c r="I776" t="s">
        <v>2446</v>
      </c>
      <c r="K776" t="s">
        <v>7642</v>
      </c>
      <c r="M776" t="s">
        <v>7643</v>
      </c>
      <c r="N776" t="s">
        <v>3476</v>
      </c>
      <c r="P776">
        <v>35</v>
      </c>
      <c r="Q776">
        <v>31</v>
      </c>
    </row>
    <row r="777" spans="1:17" x14ac:dyDescent="0.3">
      <c r="A777">
        <v>1494896</v>
      </c>
      <c r="B777" t="s">
        <v>1630</v>
      </c>
      <c r="C777" t="s">
        <v>8354</v>
      </c>
      <c r="D777" t="s">
        <v>1631</v>
      </c>
      <c r="E777">
        <v>154663606</v>
      </c>
      <c r="F777" t="s">
        <v>2230</v>
      </c>
      <c r="G777" t="str">
        <f t="shared" si="12"/>
        <v>2025em1100161</v>
      </c>
      <c r="H777" t="s">
        <v>8425</v>
      </c>
      <c r="I777" t="s">
        <v>2231</v>
      </c>
      <c r="K777" t="s">
        <v>7642</v>
      </c>
      <c r="M777" t="s">
        <v>7643</v>
      </c>
      <c r="N777" t="s">
        <v>3476</v>
      </c>
      <c r="P777">
        <v>35</v>
      </c>
      <c r="Q777">
        <v>16</v>
      </c>
    </row>
    <row r="778" spans="1:17" x14ac:dyDescent="0.3">
      <c r="A778">
        <v>1494896</v>
      </c>
      <c r="B778" t="s">
        <v>1630</v>
      </c>
      <c r="C778" t="s">
        <v>8354</v>
      </c>
      <c r="D778" t="s">
        <v>1631</v>
      </c>
      <c r="E778">
        <v>154663608</v>
      </c>
      <c r="F778" t="s">
        <v>2142</v>
      </c>
      <c r="G778" t="str">
        <f t="shared" si="12"/>
        <v>2025em1100142</v>
      </c>
      <c r="H778" t="s">
        <v>8426</v>
      </c>
      <c r="I778" t="s">
        <v>2143</v>
      </c>
      <c r="K778" t="s">
        <v>7642</v>
      </c>
      <c r="M778" t="s">
        <v>7643</v>
      </c>
      <c r="N778" t="s">
        <v>3476</v>
      </c>
      <c r="P778">
        <v>35</v>
      </c>
      <c r="Q778">
        <v>25</v>
      </c>
    </row>
    <row r="779" spans="1:17" x14ac:dyDescent="0.3">
      <c r="A779">
        <v>1494896</v>
      </c>
      <c r="B779" t="s">
        <v>1630</v>
      </c>
      <c r="C779" t="s">
        <v>8354</v>
      </c>
      <c r="D779" t="s">
        <v>1631</v>
      </c>
      <c r="E779">
        <v>154663609</v>
      </c>
      <c r="F779" t="s">
        <v>1661</v>
      </c>
      <c r="G779" t="str">
        <f t="shared" si="12"/>
        <v>2025em1100017</v>
      </c>
      <c r="H779" t="s">
        <v>8427</v>
      </c>
      <c r="I779" t="s">
        <v>1662</v>
      </c>
      <c r="K779" t="s">
        <v>7642</v>
      </c>
      <c r="M779" t="s">
        <v>7643</v>
      </c>
      <c r="N779" t="s">
        <v>3476</v>
      </c>
      <c r="P779">
        <v>35</v>
      </c>
      <c r="Q779">
        <v>17</v>
      </c>
    </row>
    <row r="780" spans="1:17" x14ac:dyDescent="0.3">
      <c r="A780">
        <v>1494896</v>
      </c>
      <c r="B780" t="s">
        <v>1630</v>
      </c>
      <c r="C780" t="s">
        <v>8354</v>
      </c>
      <c r="D780" t="s">
        <v>1631</v>
      </c>
      <c r="E780">
        <v>154663610</v>
      </c>
      <c r="F780" t="s">
        <v>1761</v>
      </c>
      <c r="G780" t="str">
        <f t="shared" si="12"/>
        <v>2025em1100048</v>
      </c>
      <c r="H780" t="s">
        <v>8428</v>
      </c>
      <c r="I780" t="s">
        <v>1762</v>
      </c>
      <c r="K780" t="s">
        <v>7642</v>
      </c>
      <c r="M780" t="s">
        <v>7643</v>
      </c>
      <c r="N780" t="s">
        <v>3476</v>
      </c>
      <c r="P780">
        <v>35</v>
      </c>
      <c r="Q780">
        <v>31</v>
      </c>
    </row>
    <row r="781" spans="1:17" x14ac:dyDescent="0.3">
      <c r="A781">
        <v>1494896</v>
      </c>
      <c r="B781" t="s">
        <v>1630</v>
      </c>
      <c r="C781" t="s">
        <v>8354</v>
      </c>
      <c r="D781" t="s">
        <v>1631</v>
      </c>
      <c r="E781">
        <v>154663613</v>
      </c>
      <c r="F781" t="s">
        <v>3162</v>
      </c>
      <c r="G781" t="str">
        <f t="shared" si="12"/>
        <v>2025em1100417</v>
      </c>
      <c r="H781" t="s">
        <v>8429</v>
      </c>
      <c r="I781" t="s">
        <v>3163</v>
      </c>
      <c r="K781" t="s">
        <v>7642</v>
      </c>
      <c r="M781" t="s">
        <v>7643</v>
      </c>
      <c r="N781" t="s">
        <v>3476</v>
      </c>
      <c r="P781">
        <v>35</v>
      </c>
      <c r="Q781">
        <v>25.5</v>
      </c>
    </row>
    <row r="782" spans="1:17" x14ac:dyDescent="0.3">
      <c r="A782">
        <v>1494896</v>
      </c>
      <c r="B782" t="s">
        <v>1630</v>
      </c>
      <c r="C782" t="s">
        <v>8354</v>
      </c>
      <c r="D782" t="s">
        <v>1631</v>
      </c>
      <c r="E782">
        <v>154663614</v>
      </c>
      <c r="F782" t="s">
        <v>3416</v>
      </c>
      <c r="G782" t="str">
        <f t="shared" si="12"/>
        <v>2025em1100498</v>
      </c>
      <c r="H782" t="s">
        <v>8430</v>
      </c>
      <c r="I782" t="s">
        <v>3417</v>
      </c>
      <c r="K782" t="s">
        <v>7642</v>
      </c>
      <c r="M782" t="s">
        <v>7643</v>
      </c>
      <c r="N782" t="s">
        <v>3476</v>
      </c>
      <c r="P782">
        <v>35</v>
      </c>
      <c r="Q782">
        <v>29.5</v>
      </c>
    </row>
    <row r="783" spans="1:17" x14ac:dyDescent="0.3">
      <c r="A783">
        <v>1494896</v>
      </c>
      <c r="B783" t="s">
        <v>1630</v>
      </c>
      <c r="C783" t="s">
        <v>8354</v>
      </c>
      <c r="D783" t="s">
        <v>1631</v>
      </c>
      <c r="E783">
        <v>154663618</v>
      </c>
      <c r="F783" t="s">
        <v>2957</v>
      </c>
      <c r="G783" t="str">
        <f t="shared" si="12"/>
        <v>2025em1100357</v>
      </c>
      <c r="H783" t="s">
        <v>8431</v>
      </c>
      <c r="I783" t="s">
        <v>2958</v>
      </c>
      <c r="K783" t="s">
        <v>7642</v>
      </c>
      <c r="M783" t="s">
        <v>7643</v>
      </c>
      <c r="N783" t="s">
        <v>3476</v>
      </c>
      <c r="P783">
        <v>35</v>
      </c>
      <c r="Q783">
        <v>23.5</v>
      </c>
    </row>
    <row r="784" spans="1:17" x14ac:dyDescent="0.3">
      <c r="A784">
        <v>1494896</v>
      </c>
      <c r="B784" t="s">
        <v>1630</v>
      </c>
      <c r="C784" t="s">
        <v>8354</v>
      </c>
      <c r="D784" t="s">
        <v>1631</v>
      </c>
      <c r="E784">
        <v>154663620</v>
      </c>
      <c r="F784" t="s">
        <v>3019</v>
      </c>
      <c r="G784" t="str">
        <f t="shared" si="12"/>
        <v>2025em1100374</v>
      </c>
      <c r="H784" t="s">
        <v>8432</v>
      </c>
      <c r="I784" t="s">
        <v>3020</v>
      </c>
      <c r="K784" t="s">
        <v>7642</v>
      </c>
      <c r="M784" t="s">
        <v>7643</v>
      </c>
      <c r="N784" t="s">
        <v>3476</v>
      </c>
      <c r="P784">
        <v>35</v>
      </c>
      <c r="Q784">
        <v>23.5</v>
      </c>
    </row>
    <row r="785" spans="1:17" x14ac:dyDescent="0.3">
      <c r="A785">
        <v>1494896</v>
      </c>
      <c r="B785" t="s">
        <v>1630</v>
      </c>
      <c r="C785" t="s">
        <v>8354</v>
      </c>
      <c r="D785" t="s">
        <v>1631</v>
      </c>
      <c r="E785">
        <v>154663621</v>
      </c>
      <c r="F785" t="s">
        <v>2582</v>
      </c>
      <c r="G785" t="str">
        <f t="shared" si="12"/>
        <v>2025em1100261</v>
      </c>
      <c r="H785" t="s">
        <v>8433</v>
      </c>
      <c r="I785" t="s">
        <v>2583</v>
      </c>
      <c r="K785" t="s">
        <v>7642</v>
      </c>
      <c r="M785" t="s">
        <v>7643</v>
      </c>
      <c r="N785" t="s">
        <v>3476</v>
      </c>
      <c r="P785">
        <v>35</v>
      </c>
      <c r="Q785">
        <v>27</v>
      </c>
    </row>
    <row r="786" spans="1:17" x14ac:dyDescent="0.3">
      <c r="A786">
        <v>1494896</v>
      </c>
      <c r="B786" t="s">
        <v>1630</v>
      </c>
      <c r="C786" t="s">
        <v>8354</v>
      </c>
      <c r="D786" t="s">
        <v>1631</v>
      </c>
      <c r="E786">
        <v>154663622</v>
      </c>
      <c r="F786" t="s">
        <v>2131</v>
      </c>
      <c r="G786" t="str">
        <f t="shared" si="12"/>
        <v>2025em1100138</v>
      </c>
      <c r="H786" t="s">
        <v>8434</v>
      </c>
      <c r="I786" t="s">
        <v>2132</v>
      </c>
      <c r="K786" t="s">
        <v>7642</v>
      </c>
      <c r="M786" t="s">
        <v>7643</v>
      </c>
      <c r="N786" t="s">
        <v>3476</v>
      </c>
      <c r="P786">
        <v>35</v>
      </c>
      <c r="Q786">
        <v>24</v>
      </c>
    </row>
    <row r="787" spans="1:17" x14ac:dyDescent="0.3">
      <c r="A787">
        <v>1494896</v>
      </c>
      <c r="B787" t="s">
        <v>1630</v>
      </c>
      <c r="C787" t="s">
        <v>8354</v>
      </c>
      <c r="D787" t="s">
        <v>1631</v>
      </c>
      <c r="E787">
        <v>154663626</v>
      </c>
      <c r="F787" t="s">
        <v>2324</v>
      </c>
      <c r="G787" t="str">
        <f t="shared" si="12"/>
        <v>2025em1100190</v>
      </c>
      <c r="H787" t="s">
        <v>8435</v>
      </c>
      <c r="I787" t="s">
        <v>2325</v>
      </c>
      <c r="K787" t="s">
        <v>7642</v>
      </c>
      <c r="M787" t="s">
        <v>7643</v>
      </c>
      <c r="N787" t="s">
        <v>3476</v>
      </c>
      <c r="P787">
        <v>35</v>
      </c>
      <c r="Q787">
        <v>28</v>
      </c>
    </row>
    <row r="788" spans="1:17" x14ac:dyDescent="0.3">
      <c r="A788">
        <v>1494896</v>
      </c>
      <c r="B788" t="s">
        <v>1630</v>
      </c>
      <c r="C788" t="s">
        <v>8354</v>
      </c>
      <c r="D788" t="s">
        <v>1631</v>
      </c>
      <c r="E788">
        <v>154663631</v>
      </c>
      <c r="F788" t="s">
        <v>2175</v>
      </c>
      <c r="G788" t="str">
        <f t="shared" si="12"/>
        <v>2025em1100148</v>
      </c>
      <c r="H788" t="s">
        <v>8436</v>
      </c>
      <c r="I788" t="s">
        <v>2176</v>
      </c>
      <c r="K788" t="s">
        <v>7642</v>
      </c>
      <c r="M788" t="s">
        <v>7643</v>
      </c>
      <c r="N788" t="s">
        <v>3476</v>
      </c>
      <c r="P788">
        <v>35</v>
      </c>
      <c r="Q788">
        <v>28</v>
      </c>
    </row>
    <row r="789" spans="1:17" x14ac:dyDescent="0.3">
      <c r="A789">
        <v>1494896</v>
      </c>
      <c r="B789" t="s">
        <v>1630</v>
      </c>
      <c r="C789" t="s">
        <v>8354</v>
      </c>
      <c r="D789" t="s">
        <v>1631</v>
      </c>
      <c r="E789">
        <v>154663641</v>
      </c>
      <c r="F789" t="s">
        <v>2429</v>
      </c>
      <c r="G789" t="str">
        <f t="shared" si="12"/>
        <v>2025em1100226</v>
      </c>
      <c r="H789" t="s">
        <v>8437</v>
      </c>
      <c r="I789" t="s">
        <v>2430</v>
      </c>
      <c r="K789" t="s">
        <v>7642</v>
      </c>
      <c r="M789" t="s">
        <v>7643</v>
      </c>
      <c r="N789" t="s">
        <v>3476</v>
      </c>
      <c r="P789">
        <v>35</v>
      </c>
      <c r="Q789">
        <v>26</v>
      </c>
    </row>
    <row r="790" spans="1:17" x14ac:dyDescent="0.3">
      <c r="A790">
        <v>1494896</v>
      </c>
      <c r="B790" t="s">
        <v>1630</v>
      </c>
      <c r="C790" t="s">
        <v>8354</v>
      </c>
      <c r="D790" t="s">
        <v>1631</v>
      </c>
      <c r="E790">
        <v>154663643</v>
      </c>
      <c r="F790" t="s">
        <v>2275</v>
      </c>
      <c r="G790" t="str">
        <f t="shared" si="12"/>
        <v>2025em1100179</v>
      </c>
      <c r="H790" t="s">
        <v>8438</v>
      </c>
      <c r="I790" t="s">
        <v>2276</v>
      </c>
      <c r="K790" t="s">
        <v>7642</v>
      </c>
      <c r="M790" t="s">
        <v>7643</v>
      </c>
      <c r="N790" t="s">
        <v>3476</v>
      </c>
      <c r="P790">
        <v>35</v>
      </c>
      <c r="Q790">
        <v>7</v>
      </c>
    </row>
    <row r="791" spans="1:17" x14ac:dyDescent="0.3">
      <c r="A791">
        <v>1494896</v>
      </c>
      <c r="B791" t="s">
        <v>1630</v>
      </c>
      <c r="C791" t="s">
        <v>8354</v>
      </c>
      <c r="D791" t="s">
        <v>1631</v>
      </c>
      <c r="E791">
        <v>154663648</v>
      </c>
      <c r="F791" t="s">
        <v>2360</v>
      </c>
      <c r="G791" t="str">
        <f t="shared" si="12"/>
        <v>2025em1100195</v>
      </c>
      <c r="H791" t="s">
        <v>8439</v>
      </c>
      <c r="I791" t="s">
        <v>2361</v>
      </c>
      <c r="K791" t="s">
        <v>7642</v>
      </c>
      <c r="M791" t="s">
        <v>7643</v>
      </c>
      <c r="N791" t="s">
        <v>3476</v>
      </c>
      <c r="P791">
        <v>35</v>
      </c>
      <c r="Q791">
        <v>27</v>
      </c>
    </row>
    <row r="792" spans="1:17" x14ac:dyDescent="0.3">
      <c r="A792">
        <v>1494896</v>
      </c>
      <c r="B792" t="s">
        <v>1630</v>
      </c>
      <c r="C792" t="s">
        <v>8354</v>
      </c>
      <c r="D792" t="s">
        <v>1631</v>
      </c>
      <c r="E792">
        <v>154663656</v>
      </c>
      <c r="F792" t="s">
        <v>2012</v>
      </c>
      <c r="G792" t="str">
        <f t="shared" si="12"/>
        <v>2025em1100103</v>
      </c>
      <c r="H792" t="s">
        <v>8440</v>
      </c>
      <c r="I792" t="s">
        <v>2013</v>
      </c>
      <c r="K792" t="s">
        <v>7642</v>
      </c>
      <c r="M792" t="s">
        <v>7643</v>
      </c>
      <c r="N792" t="s">
        <v>3476</v>
      </c>
      <c r="P792">
        <v>35</v>
      </c>
      <c r="Q792">
        <v>30</v>
      </c>
    </row>
    <row r="793" spans="1:17" x14ac:dyDescent="0.3">
      <c r="A793">
        <v>1494896</v>
      </c>
      <c r="B793" t="s">
        <v>1630</v>
      </c>
      <c r="C793" t="s">
        <v>8354</v>
      </c>
      <c r="D793" t="s">
        <v>1631</v>
      </c>
      <c r="E793">
        <v>154663659</v>
      </c>
      <c r="F793" t="s">
        <v>2393</v>
      </c>
      <c r="G793" t="str">
        <f t="shared" si="12"/>
        <v>2025em1100211</v>
      </c>
      <c r="H793" t="s">
        <v>8441</v>
      </c>
      <c r="I793" t="s">
        <v>2394</v>
      </c>
      <c r="K793" t="s">
        <v>7642</v>
      </c>
      <c r="M793" t="s">
        <v>7643</v>
      </c>
      <c r="N793" t="s">
        <v>3476</v>
      </c>
      <c r="P793">
        <v>35</v>
      </c>
      <c r="Q793">
        <v>22</v>
      </c>
    </row>
    <row r="794" spans="1:17" x14ac:dyDescent="0.3">
      <c r="A794">
        <v>1494896</v>
      </c>
      <c r="B794" t="s">
        <v>1630</v>
      </c>
      <c r="C794" t="s">
        <v>8354</v>
      </c>
      <c r="D794" t="s">
        <v>1631</v>
      </c>
      <c r="E794">
        <v>154663663</v>
      </c>
      <c r="F794" t="s">
        <v>3156</v>
      </c>
      <c r="G794" t="str">
        <f t="shared" si="12"/>
        <v>2025em1100415</v>
      </c>
      <c r="H794" t="s">
        <v>8442</v>
      </c>
      <c r="I794" t="s">
        <v>3157</v>
      </c>
      <c r="K794" t="s">
        <v>7642</v>
      </c>
      <c r="M794" t="s">
        <v>7643</v>
      </c>
      <c r="N794" t="s">
        <v>3476</v>
      </c>
      <c r="P794">
        <v>35</v>
      </c>
      <c r="Q794">
        <v>34</v>
      </c>
    </row>
    <row r="795" spans="1:17" x14ac:dyDescent="0.3">
      <c r="A795">
        <v>1494896</v>
      </c>
      <c r="B795" t="s">
        <v>1630</v>
      </c>
      <c r="C795" t="s">
        <v>8354</v>
      </c>
      <c r="D795" t="s">
        <v>1631</v>
      </c>
      <c r="E795">
        <v>154663664</v>
      </c>
      <c r="F795" t="s">
        <v>1937</v>
      </c>
      <c r="G795" t="str">
        <f t="shared" si="12"/>
        <v>2025em1100088</v>
      </c>
      <c r="H795" t="s">
        <v>8443</v>
      </c>
      <c r="I795" t="s">
        <v>1938</v>
      </c>
      <c r="K795" t="s">
        <v>7642</v>
      </c>
      <c r="M795" t="s">
        <v>7643</v>
      </c>
      <c r="N795" t="s">
        <v>3476</v>
      </c>
      <c r="P795">
        <v>35</v>
      </c>
      <c r="Q795">
        <v>18</v>
      </c>
    </row>
    <row r="796" spans="1:17" x14ac:dyDescent="0.3">
      <c r="A796">
        <v>1494896</v>
      </c>
      <c r="B796" t="s">
        <v>1630</v>
      </c>
      <c r="C796" t="s">
        <v>8354</v>
      </c>
      <c r="D796" t="s">
        <v>1631</v>
      </c>
      <c r="E796">
        <v>154663667</v>
      </c>
      <c r="F796" t="s">
        <v>2897</v>
      </c>
      <c r="G796" t="str">
        <f t="shared" si="12"/>
        <v>2025em1100338</v>
      </c>
      <c r="H796" t="s">
        <v>8444</v>
      </c>
      <c r="I796" t="s">
        <v>2898</v>
      </c>
      <c r="K796" t="s">
        <v>7642</v>
      </c>
      <c r="M796" t="s">
        <v>7643</v>
      </c>
      <c r="N796" t="s">
        <v>3476</v>
      </c>
      <c r="P796">
        <v>35</v>
      </c>
      <c r="Q796">
        <v>31</v>
      </c>
    </row>
    <row r="797" spans="1:17" x14ac:dyDescent="0.3">
      <c r="A797">
        <v>1494896</v>
      </c>
      <c r="B797" t="s">
        <v>1630</v>
      </c>
      <c r="C797" t="s">
        <v>8354</v>
      </c>
      <c r="D797" t="s">
        <v>1631</v>
      </c>
      <c r="E797">
        <v>154663668</v>
      </c>
      <c r="F797" t="s">
        <v>3284</v>
      </c>
      <c r="G797" t="str">
        <f t="shared" si="12"/>
        <v>2025em1100467</v>
      </c>
      <c r="H797" t="s">
        <v>8445</v>
      </c>
      <c r="I797" t="s">
        <v>3285</v>
      </c>
      <c r="K797" t="s">
        <v>7642</v>
      </c>
      <c r="M797" t="s">
        <v>7643</v>
      </c>
      <c r="N797" t="s">
        <v>3476</v>
      </c>
      <c r="P797">
        <v>35</v>
      </c>
      <c r="Q797">
        <v>31.5</v>
      </c>
    </row>
    <row r="798" spans="1:17" x14ac:dyDescent="0.3">
      <c r="A798">
        <v>1494896</v>
      </c>
      <c r="B798" t="s">
        <v>1630</v>
      </c>
      <c r="C798" t="s">
        <v>8354</v>
      </c>
      <c r="D798" t="s">
        <v>1631</v>
      </c>
      <c r="E798">
        <v>154663672</v>
      </c>
      <c r="F798" t="s">
        <v>1635</v>
      </c>
      <c r="G798" t="str">
        <f t="shared" si="12"/>
        <v>2025em1100011</v>
      </c>
      <c r="H798" t="s">
        <v>8446</v>
      </c>
      <c r="I798" t="s">
        <v>1636</v>
      </c>
      <c r="K798" t="s">
        <v>7642</v>
      </c>
      <c r="M798" t="s">
        <v>7643</v>
      </c>
      <c r="N798" t="s">
        <v>3476</v>
      </c>
      <c r="P798">
        <v>35</v>
      </c>
      <c r="Q798">
        <v>32</v>
      </c>
    </row>
    <row r="799" spans="1:17" x14ac:dyDescent="0.3">
      <c r="A799">
        <v>1494896</v>
      </c>
      <c r="B799" t="s">
        <v>1630</v>
      </c>
      <c r="C799" t="s">
        <v>8354</v>
      </c>
      <c r="D799" t="s">
        <v>1631</v>
      </c>
      <c r="E799">
        <v>154663673</v>
      </c>
      <c r="F799" t="s">
        <v>2244</v>
      </c>
      <c r="G799" t="str">
        <f t="shared" si="12"/>
        <v>2025em1100164</v>
      </c>
      <c r="H799" t="s">
        <v>8447</v>
      </c>
      <c r="I799" t="s">
        <v>2245</v>
      </c>
      <c r="K799" t="s">
        <v>7642</v>
      </c>
      <c r="M799" t="s">
        <v>7643</v>
      </c>
      <c r="N799" t="s">
        <v>3476</v>
      </c>
      <c r="P799">
        <v>35</v>
      </c>
      <c r="Q799">
        <v>17</v>
      </c>
    </row>
    <row r="800" spans="1:17" x14ac:dyDescent="0.3">
      <c r="A800">
        <v>1494896</v>
      </c>
      <c r="B800" t="s">
        <v>1630</v>
      </c>
      <c r="C800" t="s">
        <v>8354</v>
      </c>
      <c r="D800" t="s">
        <v>1631</v>
      </c>
      <c r="E800">
        <v>154663674</v>
      </c>
      <c r="F800" t="s">
        <v>3329</v>
      </c>
      <c r="G800" t="str">
        <f t="shared" si="12"/>
        <v>2025em1100477</v>
      </c>
      <c r="H800" t="s">
        <v>8448</v>
      </c>
      <c r="I800" t="s">
        <v>3330</v>
      </c>
      <c r="K800" t="s">
        <v>7642</v>
      </c>
      <c r="M800" t="s">
        <v>7643</v>
      </c>
      <c r="N800" t="s">
        <v>3476</v>
      </c>
      <c r="P800">
        <v>35</v>
      </c>
      <c r="Q800">
        <v>29.5</v>
      </c>
    </row>
    <row r="801" spans="1:17" x14ac:dyDescent="0.3">
      <c r="A801">
        <v>1494896</v>
      </c>
      <c r="B801" t="s">
        <v>1630</v>
      </c>
      <c r="C801" t="s">
        <v>8354</v>
      </c>
      <c r="D801" t="s">
        <v>1631</v>
      </c>
      <c r="E801">
        <v>154663676</v>
      </c>
      <c r="F801" t="s">
        <v>3454</v>
      </c>
      <c r="G801" t="str">
        <f t="shared" si="12"/>
        <v>2025em1100420</v>
      </c>
      <c r="H801" t="s">
        <v>8449</v>
      </c>
      <c r="I801" t="s">
        <v>3455</v>
      </c>
      <c r="K801" t="s">
        <v>7642</v>
      </c>
      <c r="M801" t="s">
        <v>7643</v>
      </c>
      <c r="N801" t="s">
        <v>3476</v>
      </c>
      <c r="P801">
        <v>35</v>
      </c>
      <c r="Q801">
        <v>26</v>
      </c>
    </row>
    <row r="802" spans="1:17" x14ac:dyDescent="0.3">
      <c r="A802">
        <v>1494896</v>
      </c>
      <c r="B802" t="s">
        <v>1630</v>
      </c>
      <c r="C802" t="s">
        <v>8354</v>
      </c>
      <c r="D802" t="s">
        <v>1631</v>
      </c>
      <c r="E802">
        <v>154663678</v>
      </c>
      <c r="F802" t="s">
        <v>2493</v>
      </c>
      <c r="G802" t="str">
        <f t="shared" si="12"/>
        <v>2025em1100241</v>
      </c>
      <c r="H802" t="s">
        <v>8450</v>
      </c>
      <c r="I802" t="s">
        <v>2494</v>
      </c>
      <c r="K802" t="s">
        <v>7642</v>
      </c>
      <c r="M802" t="s">
        <v>7643</v>
      </c>
      <c r="N802" t="s">
        <v>3476</v>
      </c>
      <c r="P802">
        <v>35</v>
      </c>
      <c r="Q802">
        <v>22</v>
      </c>
    </row>
    <row r="803" spans="1:17" x14ac:dyDescent="0.3">
      <c r="A803">
        <v>1494896</v>
      </c>
      <c r="B803" t="s">
        <v>1630</v>
      </c>
      <c r="C803" t="s">
        <v>8354</v>
      </c>
      <c r="D803" t="s">
        <v>1631</v>
      </c>
      <c r="E803">
        <v>154663681</v>
      </c>
      <c r="F803" t="s">
        <v>3090</v>
      </c>
      <c r="G803" t="str">
        <f t="shared" si="12"/>
        <v>2025em1100394</v>
      </c>
      <c r="H803" t="s">
        <v>8451</v>
      </c>
      <c r="I803" t="s">
        <v>3091</v>
      </c>
      <c r="K803" t="s">
        <v>7642</v>
      </c>
      <c r="M803" t="s">
        <v>7643</v>
      </c>
      <c r="N803" t="s">
        <v>3476</v>
      </c>
      <c r="P803">
        <v>35</v>
      </c>
      <c r="Q803">
        <v>14.5</v>
      </c>
    </row>
    <row r="804" spans="1:17" x14ac:dyDescent="0.3">
      <c r="A804">
        <v>1494896</v>
      </c>
      <c r="B804" t="s">
        <v>1630</v>
      </c>
      <c r="C804" t="s">
        <v>8354</v>
      </c>
      <c r="D804" t="s">
        <v>1631</v>
      </c>
      <c r="E804">
        <v>154663683</v>
      </c>
      <c r="F804" t="s">
        <v>1928</v>
      </c>
      <c r="G804" t="str">
        <f t="shared" si="12"/>
        <v>2025em1100087</v>
      </c>
      <c r="H804" t="s">
        <v>8452</v>
      </c>
      <c r="I804" t="s">
        <v>1929</v>
      </c>
      <c r="K804" t="s">
        <v>7642</v>
      </c>
      <c r="M804" t="s">
        <v>7643</v>
      </c>
      <c r="N804" t="s">
        <v>3476</v>
      </c>
      <c r="P804">
        <v>35</v>
      </c>
      <c r="Q804">
        <v>13</v>
      </c>
    </row>
    <row r="805" spans="1:17" x14ac:dyDescent="0.3">
      <c r="A805">
        <v>1494896</v>
      </c>
      <c r="B805" t="s">
        <v>1630</v>
      </c>
      <c r="C805" t="s">
        <v>8354</v>
      </c>
      <c r="D805" t="s">
        <v>1631</v>
      </c>
      <c r="E805">
        <v>154663687</v>
      </c>
      <c r="F805" t="s">
        <v>1872</v>
      </c>
      <c r="G805" t="str">
        <f t="shared" si="12"/>
        <v>2025em1100076</v>
      </c>
      <c r="H805" t="s">
        <v>8453</v>
      </c>
      <c r="I805" t="s">
        <v>1873</v>
      </c>
      <c r="K805" t="s">
        <v>7642</v>
      </c>
      <c r="M805" t="s">
        <v>7643</v>
      </c>
      <c r="N805" t="s">
        <v>3476</v>
      </c>
      <c r="P805">
        <v>35</v>
      </c>
      <c r="Q805">
        <v>27</v>
      </c>
    </row>
    <row r="806" spans="1:17" x14ac:dyDescent="0.3">
      <c r="A806">
        <v>1494896</v>
      </c>
      <c r="B806" t="s">
        <v>1630</v>
      </c>
      <c r="C806" t="s">
        <v>8354</v>
      </c>
      <c r="D806" t="s">
        <v>1631</v>
      </c>
      <c r="E806">
        <v>154663708</v>
      </c>
      <c r="F806" t="s">
        <v>2116</v>
      </c>
      <c r="G806" t="str">
        <f t="shared" si="12"/>
        <v>2025em1100133</v>
      </c>
      <c r="H806" t="s">
        <v>8454</v>
      </c>
      <c r="I806" t="s">
        <v>2117</v>
      </c>
      <c r="K806" t="s">
        <v>7642</v>
      </c>
      <c r="M806" t="s">
        <v>7643</v>
      </c>
      <c r="N806" t="s">
        <v>3476</v>
      </c>
      <c r="P806">
        <v>35</v>
      </c>
      <c r="Q806">
        <v>28</v>
      </c>
    </row>
    <row r="807" spans="1:17" x14ac:dyDescent="0.3">
      <c r="A807">
        <v>1494896</v>
      </c>
      <c r="B807" t="s">
        <v>1630</v>
      </c>
      <c r="C807" t="s">
        <v>8354</v>
      </c>
      <c r="D807" t="s">
        <v>1631</v>
      </c>
      <c r="E807">
        <v>154663711</v>
      </c>
      <c r="F807" t="s">
        <v>2951</v>
      </c>
      <c r="G807" t="str">
        <f t="shared" si="12"/>
        <v>2025em1100356</v>
      </c>
      <c r="H807" t="s">
        <v>8455</v>
      </c>
      <c r="I807" t="s">
        <v>2952</v>
      </c>
      <c r="K807" t="s">
        <v>7642</v>
      </c>
      <c r="M807" t="s">
        <v>7643</v>
      </c>
      <c r="N807" t="s">
        <v>3476</v>
      </c>
      <c r="P807">
        <v>35</v>
      </c>
      <c r="Q807">
        <v>24</v>
      </c>
    </row>
    <row r="808" spans="1:17" x14ac:dyDescent="0.3">
      <c r="A808">
        <v>1494896</v>
      </c>
      <c r="B808" t="s">
        <v>1630</v>
      </c>
      <c r="C808" t="s">
        <v>8354</v>
      </c>
      <c r="D808" t="s">
        <v>1631</v>
      </c>
      <c r="E808">
        <v>154663735</v>
      </c>
      <c r="F808" t="s">
        <v>2692</v>
      </c>
      <c r="G808" t="str">
        <f t="shared" si="12"/>
        <v>2025em1100284</v>
      </c>
      <c r="H808" t="s">
        <v>8456</v>
      </c>
      <c r="I808" t="s">
        <v>2693</v>
      </c>
      <c r="K808" t="s">
        <v>7642</v>
      </c>
      <c r="M808" t="s">
        <v>7643</v>
      </c>
      <c r="N808" t="s">
        <v>3476</v>
      </c>
      <c r="P808">
        <v>35</v>
      </c>
      <c r="Q808">
        <v>31.5</v>
      </c>
    </row>
    <row r="809" spans="1:17" x14ac:dyDescent="0.3">
      <c r="A809">
        <v>1494896</v>
      </c>
      <c r="B809" t="s">
        <v>1630</v>
      </c>
      <c r="C809" t="s">
        <v>8354</v>
      </c>
      <c r="D809" t="s">
        <v>1631</v>
      </c>
      <c r="E809">
        <v>154663748</v>
      </c>
      <c r="F809" t="s">
        <v>2502</v>
      </c>
      <c r="G809" t="str">
        <f t="shared" si="12"/>
        <v>2025em1100244</v>
      </c>
      <c r="H809" t="s">
        <v>8457</v>
      </c>
      <c r="I809" t="s">
        <v>2503</v>
      </c>
      <c r="K809" t="s">
        <v>7642</v>
      </c>
      <c r="M809" t="s">
        <v>7643</v>
      </c>
      <c r="N809" t="s">
        <v>3476</v>
      </c>
      <c r="P809">
        <v>35</v>
      </c>
      <c r="Q809">
        <v>32</v>
      </c>
    </row>
    <row r="810" spans="1:17" x14ac:dyDescent="0.3">
      <c r="A810">
        <v>1494896</v>
      </c>
      <c r="B810" t="s">
        <v>1630</v>
      </c>
      <c r="C810" t="s">
        <v>8354</v>
      </c>
      <c r="D810" t="s">
        <v>1631</v>
      </c>
      <c r="E810">
        <v>154663759</v>
      </c>
      <c r="F810" t="s">
        <v>1736</v>
      </c>
      <c r="G810" t="str">
        <f t="shared" si="12"/>
        <v>2025em1100045</v>
      </c>
      <c r="H810" t="s">
        <v>8458</v>
      </c>
      <c r="I810" t="s">
        <v>1737</v>
      </c>
      <c r="K810" t="s">
        <v>7642</v>
      </c>
      <c r="M810" t="s">
        <v>7643</v>
      </c>
      <c r="N810" t="s">
        <v>3476</v>
      </c>
      <c r="P810">
        <v>35</v>
      </c>
      <c r="Q810">
        <v>25</v>
      </c>
    </row>
    <row r="811" spans="1:17" x14ac:dyDescent="0.3">
      <c r="A811">
        <v>1494896</v>
      </c>
      <c r="B811" t="s">
        <v>1630</v>
      </c>
      <c r="C811" t="s">
        <v>8354</v>
      </c>
      <c r="D811" t="s">
        <v>1631</v>
      </c>
      <c r="E811">
        <v>154663784</v>
      </c>
      <c r="F811" t="s">
        <v>1946</v>
      </c>
      <c r="G811" t="str">
        <f t="shared" si="12"/>
        <v>2025em1100090</v>
      </c>
      <c r="H811" t="s">
        <v>8459</v>
      </c>
      <c r="I811" t="s">
        <v>1947</v>
      </c>
      <c r="K811" t="s">
        <v>7642</v>
      </c>
      <c r="M811" t="s">
        <v>7643</v>
      </c>
      <c r="N811" t="s">
        <v>3476</v>
      </c>
      <c r="P811">
        <v>35</v>
      </c>
      <c r="Q811">
        <v>20</v>
      </c>
    </row>
    <row r="812" spans="1:17" x14ac:dyDescent="0.3">
      <c r="A812">
        <v>1494896</v>
      </c>
      <c r="B812" t="s">
        <v>1630</v>
      </c>
      <c r="C812" t="s">
        <v>8354</v>
      </c>
      <c r="D812" t="s">
        <v>1631</v>
      </c>
      <c r="E812">
        <v>154663791</v>
      </c>
      <c r="F812" t="s">
        <v>2088</v>
      </c>
      <c r="G812" t="str">
        <f t="shared" si="12"/>
        <v>2025em1100128</v>
      </c>
      <c r="H812" t="s">
        <v>8460</v>
      </c>
      <c r="I812" t="s">
        <v>2089</v>
      </c>
      <c r="K812" t="s">
        <v>7642</v>
      </c>
      <c r="M812" t="s">
        <v>7643</v>
      </c>
      <c r="N812" t="s">
        <v>3476</v>
      </c>
      <c r="P812">
        <v>35</v>
      </c>
      <c r="Q812">
        <v>31</v>
      </c>
    </row>
    <row r="813" spans="1:17" x14ac:dyDescent="0.3">
      <c r="A813">
        <v>1494896</v>
      </c>
      <c r="B813" t="s">
        <v>1630</v>
      </c>
      <c r="C813" t="s">
        <v>8354</v>
      </c>
      <c r="D813" t="s">
        <v>1631</v>
      </c>
      <c r="E813">
        <v>154663822</v>
      </c>
      <c r="F813" t="s">
        <v>2721</v>
      </c>
      <c r="G813" t="str">
        <f t="shared" si="12"/>
        <v>2025em1100289</v>
      </c>
      <c r="H813" t="s">
        <v>8461</v>
      </c>
      <c r="I813" t="s">
        <v>2722</v>
      </c>
      <c r="K813" t="s">
        <v>7642</v>
      </c>
      <c r="M813" t="s">
        <v>7643</v>
      </c>
      <c r="N813" t="s">
        <v>3476</v>
      </c>
      <c r="P813">
        <v>35</v>
      </c>
      <c r="Q813">
        <v>18.5</v>
      </c>
    </row>
    <row r="814" spans="1:17" x14ac:dyDescent="0.3">
      <c r="A814">
        <v>1494896</v>
      </c>
      <c r="B814" t="s">
        <v>1630</v>
      </c>
      <c r="C814" t="s">
        <v>8354</v>
      </c>
      <c r="D814" t="s">
        <v>1631</v>
      </c>
      <c r="E814">
        <v>154663826</v>
      </c>
      <c r="F814" t="s">
        <v>2318</v>
      </c>
      <c r="G814" t="str">
        <f t="shared" si="12"/>
        <v>2025em1100189</v>
      </c>
      <c r="H814" t="s">
        <v>8462</v>
      </c>
      <c r="I814" t="s">
        <v>2319</v>
      </c>
      <c r="K814" t="s">
        <v>7642</v>
      </c>
      <c r="M814" t="s">
        <v>7643</v>
      </c>
      <c r="N814" t="s">
        <v>3476</v>
      </c>
      <c r="P814">
        <v>35</v>
      </c>
      <c r="Q814">
        <v>26</v>
      </c>
    </row>
    <row r="815" spans="1:17" x14ac:dyDescent="0.3">
      <c r="A815">
        <v>1494896</v>
      </c>
      <c r="B815" t="s">
        <v>1630</v>
      </c>
      <c r="C815" t="s">
        <v>8354</v>
      </c>
      <c r="D815" t="s">
        <v>1631</v>
      </c>
      <c r="E815">
        <v>154663830</v>
      </c>
      <c r="F815" t="s">
        <v>1677</v>
      </c>
      <c r="G815" t="str">
        <f t="shared" si="12"/>
        <v>2025em1100019</v>
      </c>
      <c r="H815" t="s">
        <v>8463</v>
      </c>
      <c r="I815" t="s">
        <v>1678</v>
      </c>
      <c r="K815" t="s">
        <v>7642</v>
      </c>
      <c r="M815" t="s">
        <v>7643</v>
      </c>
      <c r="N815" t="s">
        <v>3476</v>
      </c>
      <c r="P815">
        <v>35</v>
      </c>
      <c r="Q815">
        <v>20</v>
      </c>
    </row>
    <row r="816" spans="1:17" x14ac:dyDescent="0.3">
      <c r="A816">
        <v>1494896</v>
      </c>
      <c r="B816" t="s">
        <v>1630</v>
      </c>
      <c r="C816" t="s">
        <v>8354</v>
      </c>
      <c r="D816" t="s">
        <v>1631</v>
      </c>
      <c r="E816">
        <v>154663853</v>
      </c>
      <c r="F816" t="s">
        <v>2821</v>
      </c>
      <c r="G816" t="str">
        <f t="shared" si="12"/>
        <v>2025em1100325</v>
      </c>
      <c r="H816" t="s">
        <v>8464</v>
      </c>
      <c r="I816" t="s">
        <v>2822</v>
      </c>
      <c r="K816" t="s">
        <v>7642</v>
      </c>
      <c r="M816" t="s">
        <v>7643</v>
      </c>
      <c r="N816" t="s">
        <v>3476</v>
      </c>
      <c r="P816">
        <v>35</v>
      </c>
      <c r="Q816">
        <v>21</v>
      </c>
    </row>
    <row r="817" spans="1:17" x14ac:dyDescent="0.3">
      <c r="A817">
        <v>1494896</v>
      </c>
      <c r="B817" t="s">
        <v>1630</v>
      </c>
      <c r="C817" t="s">
        <v>8354</v>
      </c>
      <c r="D817" t="s">
        <v>1631</v>
      </c>
      <c r="E817">
        <v>154663906</v>
      </c>
      <c r="F817" t="s">
        <v>2521</v>
      </c>
      <c r="G817" t="str">
        <f t="shared" si="12"/>
        <v>2025em1100250</v>
      </c>
      <c r="H817" t="s">
        <v>8465</v>
      </c>
      <c r="I817" t="s">
        <v>2522</v>
      </c>
      <c r="K817" t="s">
        <v>7642</v>
      </c>
      <c r="M817" t="s">
        <v>7643</v>
      </c>
      <c r="N817" t="s">
        <v>3476</v>
      </c>
      <c r="P817">
        <v>35</v>
      </c>
      <c r="Q817">
        <v>20</v>
      </c>
    </row>
    <row r="818" spans="1:17" x14ac:dyDescent="0.3">
      <c r="A818">
        <v>1494896</v>
      </c>
      <c r="B818" t="s">
        <v>1630</v>
      </c>
      <c r="C818" t="s">
        <v>8354</v>
      </c>
      <c r="D818" t="s">
        <v>1631</v>
      </c>
      <c r="E818">
        <v>154664110</v>
      </c>
      <c r="F818" t="s">
        <v>3308</v>
      </c>
      <c r="G818" t="str">
        <f t="shared" si="12"/>
        <v>2025em1100474</v>
      </c>
      <c r="H818" t="s">
        <v>8466</v>
      </c>
      <c r="I818" t="s">
        <v>3309</v>
      </c>
      <c r="K818" t="s">
        <v>7642</v>
      </c>
      <c r="M818" t="s">
        <v>7643</v>
      </c>
      <c r="N818" t="s">
        <v>3476</v>
      </c>
      <c r="P818">
        <v>35</v>
      </c>
      <c r="Q818">
        <v>19</v>
      </c>
    </row>
    <row r="819" spans="1:17" x14ac:dyDescent="0.3">
      <c r="A819">
        <v>1494896</v>
      </c>
      <c r="B819" t="s">
        <v>1630</v>
      </c>
      <c r="C819" t="s">
        <v>8354</v>
      </c>
      <c r="D819" t="s">
        <v>1631</v>
      </c>
      <c r="E819">
        <v>154664122</v>
      </c>
      <c r="F819" t="s">
        <v>3425</v>
      </c>
      <c r="G819" t="str">
        <f t="shared" si="12"/>
        <v>2025em1100499</v>
      </c>
      <c r="H819" t="s">
        <v>8467</v>
      </c>
      <c r="I819" t="s">
        <v>3426</v>
      </c>
      <c r="K819" t="s">
        <v>7642</v>
      </c>
      <c r="M819" t="s">
        <v>7643</v>
      </c>
      <c r="N819" t="s">
        <v>3476</v>
      </c>
      <c r="P819">
        <v>35</v>
      </c>
      <c r="Q819">
        <v>28.5</v>
      </c>
    </row>
    <row r="820" spans="1:17" x14ac:dyDescent="0.3">
      <c r="A820">
        <v>1494897</v>
      </c>
      <c r="B820" t="s">
        <v>2102</v>
      </c>
      <c r="C820" t="s">
        <v>8354</v>
      </c>
      <c r="D820" t="s">
        <v>1631</v>
      </c>
      <c r="E820">
        <v>154663464</v>
      </c>
      <c r="F820" t="s">
        <v>2472</v>
      </c>
      <c r="G820" t="str">
        <f t="shared" si="12"/>
        <v>2025em1100236</v>
      </c>
      <c r="H820" t="s">
        <v>8468</v>
      </c>
      <c r="I820" t="s">
        <v>2473</v>
      </c>
      <c r="K820" t="s">
        <v>7642</v>
      </c>
      <c r="M820" t="s">
        <v>7643</v>
      </c>
      <c r="N820" t="s">
        <v>3476</v>
      </c>
      <c r="P820">
        <v>35</v>
      </c>
      <c r="Q820">
        <v>21.5</v>
      </c>
    </row>
    <row r="821" spans="1:17" x14ac:dyDescent="0.3">
      <c r="A821">
        <v>1494897</v>
      </c>
      <c r="B821" t="s">
        <v>2102</v>
      </c>
      <c r="C821" t="s">
        <v>8354</v>
      </c>
      <c r="D821" t="s">
        <v>1631</v>
      </c>
      <c r="E821">
        <v>154663471</v>
      </c>
      <c r="F821" t="s">
        <v>2625</v>
      </c>
      <c r="G821" t="str">
        <f t="shared" si="12"/>
        <v>2025em1100268</v>
      </c>
      <c r="H821" t="s">
        <v>8469</v>
      </c>
      <c r="I821" t="s">
        <v>2626</v>
      </c>
      <c r="K821" t="s">
        <v>7642</v>
      </c>
      <c r="M821" t="s">
        <v>7643</v>
      </c>
      <c r="N821" t="s">
        <v>3476</v>
      </c>
      <c r="P821">
        <v>35</v>
      </c>
      <c r="Q821">
        <v>19</v>
      </c>
    </row>
    <row r="822" spans="1:17" x14ac:dyDescent="0.3">
      <c r="A822">
        <v>1494897</v>
      </c>
      <c r="B822" t="s">
        <v>2102</v>
      </c>
      <c r="C822" t="s">
        <v>8354</v>
      </c>
      <c r="D822" t="s">
        <v>1631</v>
      </c>
      <c r="E822">
        <v>154663476</v>
      </c>
      <c r="F822" t="s">
        <v>3229</v>
      </c>
      <c r="G822" t="str">
        <f t="shared" si="12"/>
        <v>2025em1100445</v>
      </c>
      <c r="H822" t="s">
        <v>8470</v>
      </c>
      <c r="I822" t="s">
        <v>3230</v>
      </c>
      <c r="K822" t="s">
        <v>7642</v>
      </c>
      <c r="M822" t="s">
        <v>7643</v>
      </c>
      <c r="N822" t="s">
        <v>3476</v>
      </c>
      <c r="P822">
        <v>35</v>
      </c>
      <c r="Q822">
        <v>26.5</v>
      </c>
    </row>
    <row r="823" spans="1:17" x14ac:dyDescent="0.3">
      <c r="A823">
        <v>1494897</v>
      </c>
      <c r="B823" t="s">
        <v>2102</v>
      </c>
      <c r="C823" t="s">
        <v>8354</v>
      </c>
      <c r="D823" t="s">
        <v>1631</v>
      </c>
      <c r="E823">
        <v>154663547</v>
      </c>
      <c r="F823" t="s">
        <v>2097</v>
      </c>
      <c r="G823" t="str">
        <f t="shared" si="12"/>
        <v>2025em1100130</v>
      </c>
      <c r="H823" t="s">
        <v>8471</v>
      </c>
      <c r="I823" t="s">
        <v>2098</v>
      </c>
      <c r="K823" t="s">
        <v>7642</v>
      </c>
      <c r="M823" t="s">
        <v>7643</v>
      </c>
      <c r="N823" t="s">
        <v>3476</v>
      </c>
      <c r="P823">
        <v>35</v>
      </c>
      <c r="Q823">
        <v>30</v>
      </c>
    </row>
    <row r="824" spans="1:17" x14ac:dyDescent="0.3">
      <c r="A824">
        <v>1494897</v>
      </c>
      <c r="B824" t="s">
        <v>2102</v>
      </c>
      <c r="C824" t="s">
        <v>8354</v>
      </c>
      <c r="D824" t="s">
        <v>1631</v>
      </c>
      <c r="E824">
        <v>154663625</v>
      </c>
      <c r="F824" t="s">
        <v>2842</v>
      </c>
      <c r="G824" t="str">
        <f t="shared" si="12"/>
        <v>2025em1100330</v>
      </c>
      <c r="H824" t="s">
        <v>8472</v>
      </c>
      <c r="I824" t="s">
        <v>2843</v>
      </c>
      <c r="K824" t="s">
        <v>7642</v>
      </c>
      <c r="M824" t="s">
        <v>7643</v>
      </c>
      <c r="N824" t="s">
        <v>3476</v>
      </c>
      <c r="P824">
        <v>35</v>
      </c>
      <c r="Q824">
        <v>33.5</v>
      </c>
    </row>
    <row r="825" spans="1:17" x14ac:dyDescent="0.3">
      <c r="A825">
        <v>1494897</v>
      </c>
      <c r="B825" t="s">
        <v>2102</v>
      </c>
      <c r="C825" t="s">
        <v>8354</v>
      </c>
      <c r="D825" t="s">
        <v>1631</v>
      </c>
      <c r="E825">
        <v>154663773</v>
      </c>
      <c r="F825" t="s">
        <v>3085</v>
      </c>
      <c r="G825" t="str">
        <f t="shared" si="12"/>
        <v>2025em1100392</v>
      </c>
      <c r="H825" t="s">
        <v>8473</v>
      </c>
      <c r="I825" t="s">
        <v>3086</v>
      </c>
      <c r="K825" t="s">
        <v>7642</v>
      </c>
      <c r="M825" t="s">
        <v>7643</v>
      </c>
      <c r="N825" t="s">
        <v>3476</v>
      </c>
      <c r="P825">
        <v>35</v>
      </c>
      <c r="Q825">
        <v>27</v>
      </c>
    </row>
    <row r="826" spans="1:17" x14ac:dyDescent="0.3">
      <c r="A826">
        <v>1494897</v>
      </c>
      <c r="B826" t="s">
        <v>2102</v>
      </c>
      <c r="C826" t="s">
        <v>8354</v>
      </c>
      <c r="D826" t="s">
        <v>1631</v>
      </c>
      <c r="E826">
        <v>154663945</v>
      </c>
      <c r="F826" t="s">
        <v>2105</v>
      </c>
      <c r="G826" t="str">
        <f t="shared" si="12"/>
        <v>2025em1100132</v>
      </c>
      <c r="H826" t="s">
        <v>8474</v>
      </c>
      <c r="I826" t="s">
        <v>2106</v>
      </c>
      <c r="K826" t="s">
        <v>7642</v>
      </c>
      <c r="M826" t="s">
        <v>7643</v>
      </c>
      <c r="N826" t="s">
        <v>3476</v>
      </c>
      <c r="P826">
        <v>35</v>
      </c>
      <c r="Q826">
        <v>33.5</v>
      </c>
    </row>
    <row r="827" spans="1:17" x14ac:dyDescent="0.3">
      <c r="A827">
        <v>1494897</v>
      </c>
      <c r="B827" t="s">
        <v>2102</v>
      </c>
      <c r="C827" t="s">
        <v>8354</v>
      </c>
      <c r="D827" t="s">
        <v>1631</v>
      </c>
      <c r="E827">
        <v>154664148</v>
      </c>
      <c r="F827" t="s">
        <v>3244</v>
      </c>
      <c r="G827" t="str">
        <f t="shared" si="12"/>
        <v>2025em1100449</v>
      </c>
      <c r="H827" t="s">
        <v>8475</v>
      </c>
      <c r="I827" t="s">
        <v>3245</v>
      </c>
      <c r="K827" t="s">
        <v>7642</v>
      </c>
      <c r="M827" t="s">
        <v>7643</v>
      </c>
      <c r="N827" t="s">
        <v>3476</v>
      </c>
      <c r="P827">
        <v>35</v>
      </c>
      <c r="Q827">
        <v>24</v>
      </c>
    </row>
    <row r="828" spans="1:17" x14ac:dyDescent="0.3">
      <c r="A828">
        <v>1494898</v>
      </c>
      <c r="B828" t="s">
        <v>1056</v>
      </c>
      <c r="C828" t="s">
        <v>8476</v>
      </c>
      <c r="D828" t="s">
        <v>1044</v>
      </c>
      <c r="E828">
        <v>154658466</v>
      </c>
      <c r="F828" t="s">
        <v>439</v>
      </c>
      <c r="G828" t="str">
        <f t="shared" si="12"/>
        <v>2025eb1100145</v>
      </c>
      <c r="H828" t="s">
        <v>8477</v>
      </c>
      <c r="I828" t="s">
        <v>440</v>
      </c>
      <c r="K828" t="s">
        <v>7647</v>
      </c>
      <c r="M828" t="s">
        <v>7643</v>
      </c>
      <c r="N828" t="s">
        <v>3476</v>
      </c>
      <c r="P828">
        <v>50</v>
      </c>
      <c r="Q828">
        <v>33.5</v>
      </c>
    </row>
    <row r="829" spans="1:17" x14ac:dyDescent="0.3">
      <c r="A829">
        <v>1494898</v>
      </c>
      <c r="B829" t="s">
        <v>1056</v>
      </c>
      <c r="C829" t="s">
        <v>8476</v>
      </c>
      <c r="D829" t="s">
        <v>1044</v>
      </c>
      <c r="E829">
        <v>154658476</v>
      </c>
      <c r="F829" t="s">
        <v>580</v>
      </c>
      <c r="G829" t="str">
        <f t="shared" si="12"/>
        <v>2025eb1100192</v>
      </c>
      <c r="H829" t="s">
        <v>8478</v>
      </c>
      <c r="I829" t="s">
        <v>581</v>
      </c>
      <c r="K829" t="s">
        <v>7647</v>
      </c>
      <c r="M829" t="s">
        <v>7643</v>
      </c>
      <c r="N829" t="s">
        <v>3476</v>
      </c>
      <c r="P829">
        <v>50</v>
      </c>
      <c r="Q829">
        <v>30.5</v>
      </c>
    </row>
    <row r="830" spans="1:17" x14ac:dyDescent="0.3">
      <c r="A830">
        <v>1494898</v>
      </c>
      <c r="B830" t="s">
        <v>1056</v>
      </c>
      <c r="C830" t="s">
        <v>8476</v>
      </c>
      <c r="D830" t="s">
        <v>1044</v>
      </c>
      <c r="E830">
        <v>154658482</v>
      </c>
      <c r="F830" t="s">
        <v>454</v>
      </c>
      <c r="G830" t="str">
        <f t="shared" si="12"/>
        <v>2025eb1100150</v>
      </c>
      <c r="H830" t="s">
        <v>8479</v>
      </c>
      <c r="I830" t="s">
        <v>455</v>
      </c>
      <c r="K830" t="s">
        <v>7647</v>
      </c>
      <c r="M830" t="s">
        <v>7643</v>
      </c>
      <c r="N830" t="s">
        <v>3476</v>
      </c>
      <c r="P830">
        <v>50</v>
      </c>
      <c r="Q830">
        <v>34.5</v>
      </c>
    </row>
    <row r="831" spans="1:17" x14ac:dyDescent="0.3">
      <c r="A831">
        <v>1494898</v>
      </c>
      <c r="B831" t="s">
        <v>1056</v>
      </c>
      <c r="C831" t="s">
        <v>8476</v>
      </c>
      <c r="D831" t="s">
        <v>1044</v>
      </c>
      <c r="E831">
        <v>154658483</v>
      </c>
      <c r="F831" t="s">
        <v>16</v>
      </c>
      <c r="G831" t="str">
        <f t="shared" si="12"/>
        <v>2025eb1100004</v>
      </c>
      <c r="H831" t="s">
        <v>8480</v>
      </c>
      <c r="I831" t="s">
        <v>17</v>
      </c>
      <c r="K831" t="s">
        <v>7647</v>
      </c>
      <c r="M831" t="s">
        <v>7643</v>
      </c>
      <c r="N831" t="s">
        <v>3476</v>
      </c>
      <c r="P831">
        <v>50</v>
      </c>
      <c r="Q831">
        <v>29</v>
      </c>
    </row>
    <row r="832" spans="1:17" x14ac:dyDescent="0.3">
      <c r="A832">
        <v>1494898</v>
      </c>
      <c r="B832" t="s">
        <v>1056</v>
      </c>
      <c r="C832" t="s">
        <v>8476</v>
      </c>
      <c r="D832" t="s">
        <v>1044</v>
      </c>
      <c r="E832">
        <v>154658487</v>
      </c>
      <c r="F832" t="s">
        <v>433</v>
      </c>
      <c r="G832" t="str">
        <f t="shared" si="12"/>
        <v>2025eb1100143</v>
      </c>
      <c r="H832" t="s">
        <v>8481</v>
      </c>
      <c r="I832" t="s">
        <v>434</v>
      </c>
      <c r="K832" t="s">
        <v>7647</v>
      </c>
      <c r="M832" t="s">
        <v>7643</v>
      </c>
      <c r="N832" t="s">
        <v>3476</v>
      </c>
      <c r="P832">
        <v>50</v>
      </c>
      <c r="Q832">
        <v>33</v>
      </c>
    </row>
    <row r="833" spans="1:17" x14ac:dyDescent="0.3">
      <c r="A833">
        <v>1494898</v>
      </c>
      <c r="B833" t="s">
        <v>1056</v>
      </c>
      <c r="C833" t="s">
        <v>8476</v>
      </c>
      <c r="D833" t="s">
        <v>1044</v>
      </c>
      <c r="E833">
        <v>154658493</v>
      </c>
      <c r="F833" t="s">
        <v>844</v>
      </c>
      <c r="G833" t="str">
        <f t="shared" si="12"/>
        <v>2025eb1100281</v>
      </c>
      <c r="H833" t="s">
        <v>8482</v>
      </c>
      <c r="I833" t="s">
        <v>845</v>
      </c>
      <c r="K833" t="s">
        <v>7647</v>
      </c>
      <c r="M833" t="s">
        <v>7643</v>
      </c>
      <c r="N833" t="s">
        <v>3476</v>
      </c>
      <c r="P833">
        <v>50</v>
      </c>
      <c r="Q833">
        <v>14.5</v>
      </c>
    </row>
    <row r="834" spans="1:17" x14ac:dyDescent="0.3">
      <c r="A834">
        <v>1494898</v>
      </c>
      <c r="B834" t="s">
        <v>1056</v>
      </c>
      <c r="C834" t="s">
        <v>8476</v>
      </c>
      <c r="D834" t="s">
        <v>1044</v>
      </c>
      <c r="E834">
        <v>154658502</v>
      </c>
      <c r="F834" t="s">
        <v>880</v>
      </c>
      <c r="G834" t="str">
        <f t="shared" si="12"/>
        <v>2025eb1100293</v>
      </c>
      <c r="H834" t="s">
        <v>8483</v>
      </c>
      <c r="I834" t="s">
        <v>881</v>
      </c>
      <c r="K834" t="s">
        <v>7647</v>
      </c>
      <c r="M834" t="s">
        <v>7643</v>
      </c>
      <c r="N834" t="s">
        <v>3476</v>
      </c>
      <c r="P834">
        <v>50</v>
      </c>
      <c r="Q834">
        <v>26.5</v>
      </c>
    </row>
    <row r="835" spans="1:17" x14ac:dyDescent="0.3">
      <c r="A835">
        <v>1494898</v>
      </c>
      <c r="B835" t="s">
        <v>1056</v>
      </c>
      <c r="C835" t="s">
        <v>8476</v>
      </c>
      <c r="D835" t="s">
        <v>1044</v>
      </c>
      <c r="E835">
        <v>154658504</v>
      </c>
      <c r="F835" t="s">
        <v>925</v>
      </c>
      <c r="G835" t="str">
        <f t="shared" ref="G835:G898" si="13">LEFT(F835,13)</f>
        <v>2025eb1100309</v>
      </c>
      <c r="H835" t="s">
        <v>8484</v>
      </c>
      <c r="I835" t="s">
        <v>926</v>
      </c>
      <c r="K835" t="s">
        <v>7647</v>
      </c>
      <c r="M835" t="s">
        <v>7643</v>
      </c>
      <c r="N835" t="s">
        <v>3476</v>
      </c>
      <c r="P835">
        <v>50</v>
      </c>
      <c r="Q835">
        <v>33.5</v>
      </c>
    </row>
    <row r="836" spans="1:17" x14ac:dyDescent="0.3">
      <c r="A836">
        <v>1494898</v>
      </c>
      <c r="B836" t="s">
        <v>1056</v>
      </c>
      <c r="C836" t="s">
        <v>8476</v>
      </c>
      <c r="D836" t="s">
        <v>1044</v>
      </c>
      <c r="E836">
        <v>154658514</v>
      </c>
      <c r="F836" t="s">
        <v>751</v>
      </c>
      <c r="G836" t="str">
        <f t="shared" si="13"/>
        <v>2025eb1100250</v>
      </c>
      <c r="H836" t="s">
        <v>8485</v>
      </c>
      <c r="I836" t="s">
        <v>752</v>
      </c>
      <c r="K836" t="s">
        <v>7647</v>
      </c>
      <c r="M836" t="s">
        <v>7643</v>
      </c>
      <c r="N836" t="s">
        <v>3476</v>
      </c>
      <c r="P836">
        <v>50</v>
      </c>
      <c r="Q836">
        <v>23.5</v>
      </c>
    </row>
    <row r="837" spans="1:17" x14ac:dyDescent="0.3">
      <c r="A837">
        <v>1494898</v>
      </c>
      <c r="B837" t="s">
        <v>1056</v>
      </c>
      <c r="C837" t="s">
        <v>8476</v>
      </c>
      <c r="D837" t="s">
        <v>1044</v>
      </c>
      <c r="E837">
        <v>154658518</v>
      </c>
      <c r="F837" t="s">
        <v>904</v>
      </c>
      <c r="G837" t="str">
        <f t="shared" si="13"/>
        <v>2025eb1100302</v>
      </c>
      <c r="H837" t="s">
        <v>8486</v>
      </c>
      <c r="I837" t="s">
        <v>905</v>
      </c>
      <c r="K837" t="s">
        <v>7647</v>
      </c>
      <c r="M837" t="s">
        <v>7643</v>
      </c>
      <c r="N837" t="s">
        <v>3476</v>
      </c>
      <c r="P837">
        <v>50</v>
      </c>
      <c r="Q837">
        <v>30</v>
      </c>
    </row>
    <row r="838" spans="1:17" x14ac:dyDescent="0.3">
      <c r="A838">
        <v>1494898</v>
      </c>
      <c r="B838" t="s">
        <v>1056</v>
      </c>
      <c r="C838" t="s">
        <v>8476</v>
      </c>
      <c r="D838" t="s">
        <v>1044</v>
      </c>
      <c r="E838">
        <v>154658521</v>
      </c>
      <c r="F838" t="s">
        <v>715</v>
      </c>
      <c r="G838" t="str">
        <f t="shared" si="13"/>
        <v>2025eb1100238</v>
      </c>
      <c r="H838" t="s">
        <v>8487</v>
      </c>
      <c r="I838" t="s">
        <v>716</v>
      </c>
      <c r="K838" t="s">
        <v>7647</v>
      </c>
      <c r="M838" t="s">
        <v>7643</v>
      </c>
      <c r="N838" t="s">
        <v>3476</v>
      </c>
      <c r="P838">
        <v>50</v>
      </c>
      <c r="Q838">
        <v>32.5</v>
      </c>
    </row>
    <row r="839" spans="1:17" x14ac:dyDescent="0.3">
      <c r="A839">
        <v>1494898</v>
      </c>
      <c r="B839" t="s">
        <v>1056</v>
      </c>
      <c r="C839" t="s">
        <v>8476</v>
      </c>
      <c r="D839" t="s">
        <v>1044</v>
      </c>
      <c r="E839">
        <v>154658526</v>
      </c>
      <c r="F839" t="s">
        <v>757</v>
      </c>
      <c r="G839" t="str">
        <f t="shared" si="13"/>
        <v>2025eb1100252</v>
      </c>
      <c r="H839" t="s">
        <v>8488</v>
      </c>
      <c r="I839" t="s">
        <v>758</v>
      </c>
      <c r="K839" t="s">
        <v>7647</v>
      </c>
      <c r="M839" t="s">
        <v>7643</v>
      </c>
      <c r="N839" t="s">
        <v>3476</v>
      </c>
      <c r="P839">
        <v>50</v>
      </c>
      <c r="Q839">
        <v>31.5</v>
      </c>
    </row>
    <row r="840" spans="1:17" x14ac:dyDescent="0.3">
      <c r="A840">
        <v>1494898</v>
      </c>
      <c r="B840" t="s">
        <v>1056</v>
      </c>
      <c r="C840" t="s">
        <v>8476</v>
      </c>
      <c r="D840" t="s">
        <v>1044</v>
      </c>
      <c r="E840">
        <v>154658527</v>
      </c>
      <c r="F840" t="s">
        <v>682</v>
      </c>
      <c r="G840" t="str">
        <f t="shared" si="13"/>
        <v>2025eb1100227</v>
      </c>
      <c r="H840" t="s">
        <v>8489</v>
      </c>
      <c r="I840" t="s">
        <v>683</v>
      </c>
      <c r="K840" t="s">
        <v>7647</v>
      </c>
      <c r="M840" t="s">
        <v>7643</v>
      </c>
      <c r="N840" t="s">
        <v>3476</v>
      </c>
      <c r="P840">
        <v>50</v>
      </c>
      <c r="Q840">
        <v>31</v>
      </c>
    </row>
    <row r="841" spans="1:17" x14ac:dyDescent="0.3">
      <c r="A841">
        <v>1494898</v>
      </c>
      <c r="B841" t="s">
        <v>1056</v>
      </c>
      <c r="C841" t="s">
        <v>8476</v>
      </c>
      <c r="D841" t="s">
        <v>1044</v>
      </c>
      <c r="E841">
        <v>154658533</v>
      </c>
      <c r="F841" t="s">
        <v>70</v>
      </c>
      <c r="G841" t="str">
        <f t="shared" si="13"/>
        <v>2025eb1100022</v>
      </c>
      <c r="H841" t="s">
        <v>8490</v>
      </c>
      <c r="I841" t="s">
        <v>71</v>
      </c>
      <c r="K841" t="s">
        <v>7647</v>
      </c>
      <c r="M841" t="s">
        <v>7643</v>
      </c>
      <c r="N841" t="s">
        <v>3476</v>
      </c>
      <c r="P841">
        <v>50</v>
      </c>
      <c r="Q841">
        <v>29.5</v>
      </c>
    </row>
    <row r="842" spans="1:17" x14ac:dyDescent="0.3">
      <c r="A842">
        <v>1494898</v>
      </c>
      <c r="B842" t="s">
        <v>1056</v>
      </c>
      <c r="C842" t="s">
        <v>8476</v>
      </c>
      <c r="D842" t="s">
        <v>1044</v>
      </c>
      <c r="E842">
        <v>154658535</v>
      </c>
      <c r="F842" t="s">
        <v>856</v>
      </c>
      <c r="G842" t="str">
        <f t="shared" si="13"/>
        <v>2025eb1100285</v>
      </c>
      <c r="H842" t="s">
        <v>8491</v>
      </c>
      <c r="I842" t="s">
        <v>857</v>
      </c>
      <c r="K842" t="s">
        <v>7647</v>
      </c>
      <c r="M842" t="s">
        <v>7643</v>
      </c>
      <c r="N842" t="s">
        <v>3476</v>
      </c>
      <c r="P842">
        <v>50</v>
      </c>
      <c r="Q842">
        <v>26.5</v>
      </c>
    </row>
    <row r="843" spans="1:17" x14ac:dyDescent="0.3">
      <c r="A843">
        <v>1494898</v>
      </c>
      <c r="B843" t="s">
        <v>1056</v>
      </c>
      <c r="C843" t="s">
        <v>8476</v>
      </c>
      <c r="D843" t="s">
        <v>1044</v>
      </c>
      <c r="E843">
        <v>154658537</v>
      </c>
      <c r="F843" t="s">
        <v>118</v>
      </c>
      <c r="G843" t="str">
        <f t="shared" si="13"/>
        <v>2025eb1100038</v>
      </c>
      <c r="H843" t="s">
        <v>8492</v>
      </c>
      <c r="I843" t="s">
        <v>119</v>
      </c>
      <c r="K843" t="s">
        <v>7647</v>
      </c>
      <c r="M843" t="s">
        <v>7643</v>
      </c>
      <c r="N843" t="s">
        <v>3476</v>
      </c>
      <c r="P843">
        <v>50</v>
      </c>
      <c r="Q843">
        <v>28</v>
      </c>
    </row>
    <row r="844" spans="1:17" x14ac:dyDescent="0.3">
      <c r="A844">
        <v>1494898</v>
      </c>
      <c r="B844" t="s">
        <v>1056</v>
      </c>
      <c r="C844" t="s">
        <v>8476</v>
      </c>
      <c r="D844" t="s">
        <v>1044</v>
      </c>
      <c r="E844">
        <v>154658548</v>
      </c>
      <c r="F844" t="s">
        <v>727</v>
      </c>
      <c r="G844" t="str">
        <f t="shared" si="13"/>
        <v>2025eb1100242</v>
      </c>
      <c r="H844" t="s">
        <v>8493</v>
      </c>
      <c r="I844" t="s">
        <v>728</v>
      </c>
      <c r="K844" t="s">
        <v>7647</v>
      </c>
      <c r="M844" t="s">
        <v>7643</v>
      </c>
      <c r="N844" t="s">
        <v>3476</v>
      </c>
      <c r="P844">
        <v>50</v>
      </c>
      <c r="Q844">
        <v>33.5</v>
      </c>
    </row>
    <row r="845" spans="1:17" x14ac:dyDescent="0.3">
      <c r="A845">
        <v>1494898</v>
      </c>
      <c r="B845" t="s">
        <v>1056</v>
      </c>
      <c r="C845" t="s">
        <v>8476</v>
      </c>
      <c r="D845" t="s">
        <v>1044</v>
      </c>
      <c r="E845">
        <v>154658554</v>
      </c>
      <c r="F845" t="s">
        <v>526</v>
      </c>
      <c r="G845" t="str">
        <f t="shared" si="13"/>
        <v>2025eb1100174</v>
      </c>
      <c r="H845" t="s">
        <v>8494</v>
      </c>
      <c r="I845" t="s">
        <v>527</v>
      </c>
      <c r="K845" t="s">
        <v>7647</v>
      </c>
      <c r="M845" t="s">
        <v>7643</v>
      </c>
      <c r="N845" t="s">
        <v>3476</v>
      </c>
      <c r="P845">
        <v>50</v>
      </c>
      <c r="Q845">
        <v>25.5</v>
      </c>
    </row>
    <row r="846" spans="1:17" x14ac:dyDescent="0.3">
      <c r="A846">
        <v>1494898</v>
      </c>
      <c r="B846" t="s">
        <v>1056</v>
      </c>
      <c r="C846" t="s">
        <v>8476</v>
      </c>
      <c r="D846" t="s">
        <v>1044</v>
      </c>
      <c r="E846">
        <v>154658562</v>
      </c>
      <c r="F846" t="s">
        <v>961</v>
      </c>
      <c r="G846" t="str">
        <f t="shared" si="13"/>
        <v>2025eb1100321</v>
      </c>
      <c r="H846" t="s">
        <v>8495</v>
      </c>
      <c r="I846" t="s">
        <v>962</v>
      </c>
      <c r="K846" t="s">
        <v>7647</v>
      </c>
      <c r="M846" t="s">
        <v>7643</v>
      </c>
      <c r="N846" t="s">
        <v>3476</v>
      </c>
      <c r="P846">
        <v>50</v>
      </c>
      <c r="Q846">
        <v>20</v>
      </c>
    </row>
    <row r="847" spans="1:17" x14ac:dyDescent="0.3">
      <c r="A847">
        <v>1494898</v>
      </c>
      <c r="B847" t="s">
        <v>1056</v>
      </c>
      <c r="C847" t="s">
        <v>8476</v>
      </c>
      <c r="D847" t="s">
        <v>1044</v>
      </c>
      <c r="E847">
        <v>154658564</v>
      </c>
      <c r="F847" t="s">
        <v>193</v>
      </c>
      <c r="G847" t="str">
        <f t="shared" si="13"/>
        <v>2025eb1100063</v>
      </c>
      <c r="H847" t="s">
        <v>8496</v>
      </c>
      <c r="I847" t="s">
        <v>194</v>
      </c>
      <c r="K847" t="s">
        <v>7647</v>
      </c>
      <c r="M847" t="s">
        <v>7643</v>
      </c>
      <c r="N847" t="s">
        <v>3476</v>
      </c>
      <c r="P847">
        <v>50</v>
      </c>
      <c r="Q847">
        <v>24</v>
      </c>
    </row>
    <row r="848" spans="1:17" x14ac:dyDescent="0.3">
      <c r="A848">
        <v>1494898</v>
      </c>
      <c r="B848" t="s">
        <v>1056</v>
      </c>
      <c r="C848" t="s">
        <v>8476</v>
      </c>
      <c r="D848" t="s">
        <v>1044</v>
      </c>
      <c r="E848">
        <v>154658566</v>
      </c>
      <c r="F848" t="s">
        <v>202</v>
      </c>
      <c r="G848" t="str">
        <f t="shared" si="13"/>
        <v>2025eb1100066</v>
      </c>
      <c r="H848" t="s">
        <v>8497</v>
      </c>
      <c r="I848" t="s">
        <v>203</v>
      </c>
      <c r="K848" t="s">
        <v>7647</v>
      </c>
      <c r="M848" t="s">
        <v>7643</v>
      </c>
      <c r="N848" t="s">
        <v>3476</v>
      </c>
      <c r="P848">
        <v>50</v>
      </c>
      <c r="Q848">
        <v>27.5</v>
      </c>
    </row>
    <row r="849" spans="1:17" x14ac:dyDescent="0.3">
      <c r="A849">
        <v>1494898</v>
      </c>
      <c r="B849" t="s">
        <v>1056</v>
      </c>
      <c r="C849" t="s">
        <v>8476</v>
      </c>
      <c r="D849" t="s">
        <v>1044</v>
      </c>
      <c r="E849">
        <v>154658568</v>
      </c>
      <c r="F849" t="s">
        <v>685</v>
      </c>
      <c r="G849" t="str">
        <f t="shared" si="13"/>
        <v>2025eb1100228</v>
      </c>
      <c r="H849" t="s">
        <v>8498</v>
      </c>
      <c r="I849" t="s">
        <v>686</v>
      </c>
      <c r="K849" t="s">
        <v>7647</v>
      </c>
      <c r="M849" t="s">
        <v>7643</v>
      </c>
      <c r="N849" t="s">
        <v>3476</v>
      </c>
      <c r="P849">
        <v>50</v>
      </c>
      <c r="Q849">
        <v>32</v>
      </c>
    </row>
    <row r="850" spans="1:17" x14ac:dyDescent="0.3">
      <c r="A850">
        <v>1494898</v>
      </c>
      <c r="B850" t="s">
        <v>1056</v>
      </c>
      <c r="C850" t="s">
        <v>8476</v>
      </c>
      <c r="D850" t="s">
        <v>1044</v>
      </c>
      <c r="E850">
        <v>154658569</v>
      </c>
      <c r="F850" t="s">
        <v>310</v>
      </c>
      <c r="G850" t="str">
        <f t="shared" si="13"/>
        <v>2025eb1100102</v>
      </c>
      <c r="H850" t="s">
        <v>8499</v>
      </c>
      <c r="I850" t="s">
        <v>311</v>
      </c>
      <c r="K850" t="s">
        <v>7647</v>
      </c>
      <c r="M850" t="s">
        <v>7643</v>
      </c>
      <c r="N850" t="s">
        <v>3476</v>
      </c>
      <c r="P850">
        <v>50</v>
      </c>
      <c r="Q850">
        <v>22.5</v>
      </c>
    </row>
    <row r="851" spans="1:17" x14ac:dyDescent="0.3">
      <c r="A851">
        <v>1494898</v>
      </c>
      <c r="B851" t="s">
        <v>1056</v>
      </c>
      <c r="C851" t="s">
        <v>8476</v>
      </c>
      <c r="D851" t="s">
        <v>1044</v>
      </c>
      <c r="E851">
        <v>154658574</v>
      </c>
      <c r="F851" t="s">
        <v>973</v>
      </c>
      <c r="G851" t="str">
        <f t="shared" si="13"/>
        <v>2025eb1100325</v>
      </c>
      <c r="H851" t="s">
        <v>8500</v>
      </c>
      <c r="I851" t="s">
        <v>974</v>
      </c>
      <c r="K851" t="s">
        <v>7647</v>
      </c>
      <c r="M851" t="s">
        <v>7643</v>
      </c>
      <c r="N851" t="s">
        <v>3476</v>
      </c>
      <c r="P851">
        <v>50</v>
      </c>
      <c r="Q851">
        <v>28</v>
      </c>
    </row>
    <row r="852" spans="1:17" x14ac:dyDescent="0.3">
      <c r="A852">
        <v>1494898</v>
      </c>
      <c r="B852" t="s">
        <v>1056</v>
      </c>
      <c r="C852" t="s">
        <v>8476</v>
      </c>
      <c r="D852" t="s">
        <v>1044</v>
      </c>
      <c r="E852">
        <v>154658575</v>
      </c>
      <c r="F852" t="s">
        <v>394</v>
      </c>
      <c r="G852" t="str">
        <f t="shared" si="13"/>
        <v>2025eb1100130</v>
      </c>
      <c r="H852" t="s">
        <v>8501</v>
      </c>
      <c r="I852" t="s">
        <v>395</v>
      </c>
      <c r="K852" t="s">
        <v>7647</v>
      </c>
      <c r="M852" t="s">
        <v>7643</v>
      </c>
      <c r="N852" t="s">
        <v>3476</v>
      </c>
      <c r="P852">
        <v>50</v>
      </c>
      <c r="Q852">
        <v>31.5</v>
      </c>
    </row>
    <row r="853" spans="1:17" x14ac:dyDescent="0.3">
      <c r="A853">
        <v>1494898</v>
      </c>
      <c r="B853" t="s">
        <v>1056</v>
      </c>
      <c r="C853" t="s">
        <v>8476</v>
      </c>
      <c r="D853" t="s">
        <v>1044</v>
      </c>
      <c r="E853">
        <v>154658579</v>
      </c>
      <c r="F853" t="s">
        <v>376</v>
      </c>
      <c r="G853" t="str">
        <f t="shared" si="13"/>
        <v>2025eb1100124</v>
      </c>
      <c r="H853" t="s">
        <v>8502</v>
      </c>
      <c r="I853" t="s">
        <v>377</v>
      </c>
      <c r="K853" t="s">
        <v>7647</v>
      </c>
      <c r="M853" t="s">
        <v>7643</v>
      </c>
      <c r="N853" t="s">
        <v>3476</v>
      </c>
      <c r="P853">
        <v>50</v>
      </c>
      <c r="Q853">
        <v>29.5</v>
      </c>
    </row>
    <row r="854" spans="1:17" x14ac:dyDescent="0.3">
      <c r="A854">
        <v>1494898</v>
      </c>
      <c r="B854" t="s">
        <v>1056</v>
      </c>
      <c r="C854" t="s">
        <v>8476</v>
      </c>
      <c r="D854" t="s">
        <v>1044</v>
      </c>
      <c r="E854">
        <v>154658581</v>
      </c>
      <c r="F854" t="s">
        <v>178</v>
      </c>
      <c r="G854" t="str">
        <f t="shared" si="13"/>
        <v>2025eb1100058</v>
      </c>
      <c r="H854" t="s">
        <v>8503</v>
      </c>
      <c r="I854" t="s">
        <v>179</v>
      </c>
      <c r="K854" t="s">
        <v>7647</v>
      </c>
      <c r="M854" t="s">
        <v>7643</v>
      </c>
      <c r="N854" t="s">
        <v>3476</v>
      </c>
      <c r="P854">
        <v>50</v>
      </c>
      <c r="Q854">
        <v>21.5</v>
      </c>
    </row>
    <row r="855" spans="1:17" x14ac:dyDescent="0.3">
      <c r="A855">
        <v>1494898</v>
      </c>
      <c r="B855" t="s">
        <v>1056</v>
      </c>
      <c r="C855" t="s">
        <v>8476</v>
      </c>
      <c r="D855" t="s">
        <v>1044</v>
      </c>
      <c r="E855">
        <v>154658582</v>
      </c>
      <c r="F855" t="s">
        <v>415</v>
      </c>
      <c r="G855" t="str">
        <f t="shared" si="13"/>
        <v>2025eb1100137</v>
      </c>
      <c r="H855" t="s">
        <v>8504</v>
      </c>
      <c r="I855" t="s">
        <v>416</v>
      </c>
      <c r="K855" t="s">
        <v>7647</v>
      </c>
      <c r="M855" t="s">
        <v>7643</v>
      </c>
      <c r="N855" t="s">
        <v>3476</v>
      </c>
      <c r="P855">
        <v>50</v>
      </c>
      <c r="Q855">
        <v>32.5</v>
      </c>
    </row>
    <row r="856" spans="1:17" x14ac:dyDescent="0.3">
      <c r="A856">
        <v>1494898</v>
      </c>
      <c r="B856" t="s">
        <v>1056</v>
      </c>
      <c r="C856" t="s">
        <v>8476</v>
      </c>
      <c r="D856" t="s">
        <v>1044</v>
      </c>
      <c r="E856">
        <v>154658583</v>
      </c>
      <c r="F856" t="s">
        <v>208</v>
      </c>
      <c r="G856" t="str">
        <f t="shared" si="13"/>
        <v>2025eb1100068</v>
      </c>
      <c r="H856" t="s">
        <v>8505</v>
      </c>
      <c r="I856" t="s">
        <v>209</v>
      </c>
      <c r="K856" t="s">
        <v>7647</v>
      </c>
      <c r="M856" t="s">
        <v>7643</v>
      </c>
      <c r="N856" t="s">
        <v>3476</v>
      </c>
      <c r="P856">
        <v>50</v>
      </c>
      <c r="Q856">
        <v>34.5</v>
      </c>
    </row>
    <row r="857" spans="1:17" x14ac:dyDescent="0.3">
      <c r="A857">
        <v>1494898</v>
      </c>
      <c r="B857" t="s">
        <v>1056</v>
      </c>
      <c r="C857" t="s">
        <v>8476</v>
      </c>
      <c r="D857" t="s">
        <v>1044</v>
      </c>
      <c r="E857">
        <v>154658584</v>
      </c>
      <c r="F857" t="s">
        <v>268</v>
      </c>
      <c r="G857" t="str">
        <f t="shared" si="13"/>
        <v>2025eb1100088</v>
      </c>
      <c r="H857" t="s">
        <v>8506</v>
      </c>
      <c r="I857" t="s">
        <v>269</v>
      </c>
      <c r="K857" t="s">
        <v>7647</v>
      </c>
      <c r="M857" t="s">
        <v>7643</v>
      </c>
      <c r="N857" t="s">
        <v>3476</v>
      </c>
      <c r="P857">
        <v>50</v>
      </c>
      <c r="Q857">
        <v>32.5</v>
      </c>
    </row>
    <row r="858" spans="1:17" x14ac:dyDescent="0.3">
      <c r="A858">
        <v>1494898</v>
      </c>
      <c r="B858" t="s">
        <v>1056</v>
      </c>
      <c r="C858" t="s">
        <v>8476</v>
      </c>
      <c r="D858" t="s">
        <v>1044</v>
      </c>
      <c r="E858">
        <v>154658586</v>
      </c>
      <c r="F858" t="s">
        <v>922</v>
      </c>
      <c r="G858" t="str">
        <f t="shared" si="13"/>
        <v>2025eb1100308</v>
      </c>
      <c r="H858" t="s">
        <v>8507</v>
      </c>
      <c r="I858" t="s">
        <v>923</v>
      </c>
      <c r="K858" t="s">
        <v>7647</v>
      </c>
      <c r="M858" t="s">
        <v>7643</v>
      </c>
      <c r="N858" t="s">
        <v>3476</v>
      </c>
      <c r="P858">
        <v>50</v>
      </c>
      <c r="Q858">
        <v>15</v>
      </c>
    </row>
    <row r="859" spans="1:17" x14ac:dyDescent="0.3">
      <c r="A859">
        <v>1494898</v>
      </c>
      <c r="B859" t="s">
        <v>1056</v>
      </c>
      <c r="C859" t="s">
        <v>8476</v>
      </c>
      <c r="D859" t="s">
        <v>1044</v>
      </c>
      <c r="E859">
        <v>154658591</v>
      </c>
      <c r="F859" t="s">
        <v>379</v>
      </c>
      <c r="G859" t="str">
        <f t="shared" si="13"/>
        <v>2025eb1100125</v>
      </c>
      <c r="H859" t="s">
        <v>8508</v>
      </c>
      <c r="I859" t="s">
        <v>380</v>
      </c>
      <c r="K859" t="s">
        <v>7647</v>
      </c>
      <c r="M859" t="s">
        <v>7643</v>
      </c>
      <c r="N859" t="s">
        <v>3476</v>
      </c>
      <c r="P859">
        <v>50</v>
      </c>
      <c r="Q859">
        <v>31.5</v>
      </c>
    </row>
    <row r="860" spans="1:17" x14ac:dyDescent="0.3">
      <c r="A860">
        <v>1494898</v>
      </c>
      <c r="B860" t="s">
        <v>1056</v>
      </c>
      <c r="C860" t="s">
        <v>8476</v>
      </c>
      <c r="D860" t="s">
        <v>1044</v>
      </c>
      <c r="E860">
        <v>154658594</v>
      </c>
      <c r="F860" t="s">
        <v>709</v>
      </c>
      <c r="G860" t="str">
        <f t="shared" si="13"/>
        <v>2025eb1100236</v>
      </c>
      <c r="H860" t="s">
        <v>8509</v>
      </c>
      <c r="I860" t="s">
        <v>710</v>
      </c>
      <c r="K860" t="s">
        <v>7647</v>
      </c>
      <c r="M860" t="s">
        <v>7643</v>
      </c>
      <c r="N860" t="s">
        <v>3476</v>
      </c>
      <c r="P860">
        <v>50</v>
      </c>
      <c r="Q860">
        <v>27.5</v>
      </c>
    </row>
    <row r="861" spans="1:17" x14ac:dyDescent="0.3">
      <c r="A861">
        <v>1494898</v>
      </c>
      <c r="B861" t="s">
        <v>1056</v>
      </c>
      <c r="C861" t="s">
        <v>8476</v>
      </c>
      <c r="D861" t="s">
        <v>1044</v>
      </c>
      <c r="E861">
        <v>154658595</v>
      </c>
      <c r="F861" t="s">
        <v>763</v>
      </c>
      <c r="G861" t="str">
        <f t="shared" si="13"/>
        <v>2025eb1100254</v>
      </c>
      <c r="H861" t="s">
        <v>8510</v>
      </c>
      <c r="I861" t="s">
        <v>764</v>
      </c>
      <c r="K861" t="s">
        <v>7647</v>
      </c>
      <c r="M861" t="s">
        <v>7643</v>
      </c>
      <c r="N861" t="s">
        <v>3476</v>
      </c>
      <c r="P861">
        <v>50</v>
      </c>
      <c r="Q861">
        <v>30</v>
      </c>
    </row>
    <row r="862" spans="1:17" x14ac:dyDescent="0.3">
      <c r="A862">
        <v>1494898</v>
      </c>
      <c r="B862" t="s">
        <v>1056</v>
      </c>
      <c r="C862" t="s">
        <v>8476</v>
      </c>
      <c r="D862" t="s">
        <v>1044</v>
      </c>
      <c r="E862">
        <v>154658597</v>
      </c>
      <c r="F862" t="s">
        <v>160</v>
      </c>
      <c r="G862" t="str">
        <f t="shared" si="13"/>
        <v>2025eb1100052</v>
      </c>
      <c r="H862" t="s">
        <v>8511</v>
      </c>
      <c r="I862" t="s">
        <v>161</v>
      </c>
      <c r="K862" t="s">
        <v>7647</v>
      </c>
      <c r="M862" t="s">
        <v>7643</v>
      </c>
      <c r="N862" t="s">
        <v>3476</v>
      </c>
      <c r="P862">
        <v>50</v>
      </c>
      <c r="Q862">
        <v>25.5</v>
      </c>
    </row>
    <row r="863" spans="1:17" x14ac:dyDescent="0.3">
      <c r="A863">
        <v>1494898</v>
      </c>
      <c r="B863" t="s">
        <v>1056</v>
      </c>
      <c r="C863" t="s">
        <v>8476</v>
      </c>
      <c r="D863" t="s">
        <v>1044</v>
      </c>
      <c r="E863">
        <v>154658601</v>
      </c>
      <c r="F863" t="s">
        <v>679</v>
      </c>
      <c r="G863" t="str">
        <f t="shared" si="13"/>
        <v>2025eb1100226</v>
      </c>
      <c r="H863" t="s">
        <v>8512</v>
      </c>
      <c r="I863" t="s">
        <v>680</v>
      </c>
      <c r="K863" t="s">
        <v>7647</v>
      </c>
      <c r="M863" t="s">
        <v>7643</v>
      </c>
      <c r="N863" t="s">
        <v>3476</v>
      </c>
      <c r="P863">
        <v>50</v>
      </c>
      <c r="Q863">
        <v>26</v>
      </c>
    </row>
    <row r="864" spans="1:17" x14ac:dyDescent="0.3">
      <c r="A864">
        <v>1494898</v>
      </c>
      <c r="B864" t="s">
        <v>1056</v>
      </c>
      <c r="C864" t="s">
        <v>8476</v>
      </c>
      <c r="D864" t="s">
        <v>1044</v>
      </c>
      <c r="E864">
        <v>154658608</v>
      </c>
      <c r="F864" t="s">
        <v>670</v>
      </c>
      <c r="G864" t="str">
        <f t="shared" si="13"/>
        <v>2025eb1100223</v>
      </c>
      <c r="H864" t="s">
        <v>8513</v>
      </c>
      <c r="I864" t="s">
        <v>671</v>
      </c>
      <c r="K864" t="s">
        <v>7647</v>
      </c>
      <c r="M864" t="s">
        <v>7643</v>
      </c>
      <c r="N864" t="s">
        <v>3476</v>
      </c>
      <c r="P864">
        <v>50</v>
      </c>
      <c r="Q864">
        <v>27.5</v>
      </c>
    </row>
    <row r="865" spans="1:17" x14ac:dyDescent="0.3">
      <c r="A865">
        <v>1494898</v>
      </c>
      <c r="B865" t="s">
        <v>1056</v>
      </c>
      <c r="C865" t="s">
        <v>8476</v>
      </c>
      <c r="D865" t="s">
        <v>1044</v>
      </c>
      <c r="E865">
        <v>154658610</v>
      </c>
      <c r="F865" t="s">
        <v>124</v>
      </c>
      <c r="G865" t="str">
        <f t="shared" si="13"/>
        <v>2025eb1100040</v>
      </c>
      <c r="H865" t="s">
        <v>8514</v>
      </c>
      <c r="I865" t="s">
        <v>125</v>
      </c>
      <c r="K865" t="s">
        <v>7647</v>
      </c>
      <c r="M865" t="s">
        <v>7643</v>
      </c>
      <c r="N865" t="s">
        <v>3476</v>
      </c>
      <c r="P865">
        <v>50</v>
      </c>
      <c r="Q865">
        <v>25.5</v>
      </c>
    </row>
    <row r="866" spans="1:17" x14ac:dyDescent="0.3">
      <c r="A866">
        <v>1494898</v>
      </c>
      <c r="B866" t="s">
        <v>1056</v>
      </c>
      <c r="C866" t="s">
        <v>8476</v>
      </c>
      <c r="D866" t="s">
        <v>1044</v>
      </c>
      <c r="E866">
        <v>154658611</v>
      </c>
      <c r="F866" t="s">
        <v>100</v>
      </c>
      <c r="G866" t="str">
        <f t="shared" si="13"/>
        <v>2025eb1100032</v>
      </c>
      <c r="H866" t="s">
        <v>8515</v>
      </c>
      <c r="I866" t="s">
        <v>101</v>
      </c>
      <c r="K866" t="s">
        <v>7647</v>
      </c>
      <c r="M866" t="s">
        <v>7643</v>
      </c>
      <c r="N866" t="s">
        <v>3476</v>
      </c>
      <c r="P866">
        <v>50</v>
      </c>
      <c r="Q866">
        <v>19.5</v>
      </c>
    </row>
    <row r="867" spans="1:17" x14ac:dyDescent="0.3">
      <c r="A867">
        <v>1494898</v>
      </c>
      <c r="B867" t="s">
        <v>1056</v>
      </c>
      <c r="C867" t="s">
        <v>8476</v>
      </c>
      <c r="D867" t="s">
        <v>1044</v>
      </c>
      <c r="E867">
        <v>154658613</v>
      </c>
      <c r="F867" t="s">
        <v>181</v>
      </c>
      <c r="G867" t="str">
        <f t="shared" si="13"/>
        <v>2025eb1100059</v>
      </c>
      <c r="H867" t="s">
        <v>8516</v>
      </c>
      <c r="I867" t="s">
        <v>182</v>
      </c>
      <c r="K867" t="s">
        <v>7647</v>
      </c>
      <c r="M867" t="s">
        <v>7643</v>
      </c>
      <c r="N867" t="s">
        <v>3476</v>
      </c>
      <c r="P867">
        <v>50</v>
      </c>
      <c r="Q867">
        <v>29.5</v>
      </c>
    </row>
    <row r="868" spans="1:17" x14ac:dyDescent="0.3">
      <c r="A868">
        <v>1494898</v>
      </c>
      <c r="B868" t="s">
        <v>1056</v>
      </c>
      <c r="C868" t="s">
        <v>8476</v>
      </c>
      <c r="D868" t="s">
        <v>1044</v>
      </c>
      <c r="E868">
        <v>154658615</v>
      </c>
      <c r="F868" t="s">
        <v>184</v>
      </c>
      <c r="G868" t="str">
        <f t="shared" si="13"/>
        <v>2025eb1100060</v>
      </c>
      <c r="H868" t="s">
        <v>8517</v>
      </c>
      <c r="I868" t="s">
        <v>185</v>
      </c>
      <c r="K868" t="s">
        <v>7647</v>
      </c>
      <c r="M868" t="s">
        <v>7643</v>
      </c>
      <c r="N868" t="s">
        <v>3476</v>
      </c>
      <c r="P868">
        <v>50</v>
      </c>
      <c r="Q868">
        <v>34</v>
      </c>
    </row>
    <row r="869" spans="1:17" x14ac:dyDescent="0.3">
      <c r="A869">
        <v>1494898</v>
      </c>
      <c r="B869" t="s">
        <v>1056</v>
      </c>
      <c r="C869" t="s">
        <v>8476</v>
      </c>
      <c r="D869" t="s">
        <v>1044</v>
      </c>
      <c r="E869">
        <v>154658622</v>
      </c>
      <c r="F869" t="s">
        <v>508</v>
      </c>
      <c r="G869" t="str">
        <f t="shared" si="13"/>
        <v>2025eb1100168</v>
      </c>
      <c r="H869" t="s">
        <v>8518</v>
      </c>
      <c r="I869" t="s">
        <v>509</v>
      </c>
      <c r="K869" t="s">
        <v>7647</v>
      </c>
      <c r="M869" t="s">
        <v>7643</v>
      </c>
      <c r="N869" t="s">
        <v>3476</v>
      </c>
      <c r="P869">
        <v>50</v>
      </c>
      <c r="Q869">
        <v>16</v>
      </c>
    </row>
    <row r="870" spans="1:17" x14ac:dyDescent="0.3">
      <c r="A870">
        <v>1494898</v>
      </c>
      <c r="B870" t="s">
        <v>1056</v>
      </c>
      <c r="C870" t="s">
        <v>8476</v>
      </c>
      <c r="D870" t="s">
        <v>1044</v>
      </c>
      <c r="E870">
        <v>154658623</v>
      </c>
      <c r="F870" t="s">
        <v>772</v>
      </c>
      <c r="G870" t="str">
        <f t="shared" si="13"/>
        <v>2025eb1100257</v>
      </c>
      <c r="H870" t="s">
        <v>8519</v>
      </c>
      <c r="I870" t="s">
        <v>773</v>
      </c>
      <c r="K870" t="s">
        <v>7647</v>
      </c>
      <c r="M870" t="s">
        <v>7643</v>
      </c>
      <c r="N870" t="s">
        <v>3476</v>
      </c>
      <c r="P870">
        <v>50</v>
      </c>
      <c r="Q870">
        <v>19</v>
      </c>
    </row>
    <row r="871" spans="1:17" x14ac:dyDescent="0.3">
      <c r="A871">
        <v>1494898</v>
      </c>
      <c r="B871" t="s">
        <v>1056</v>
      </c>
      <c r="C871" t="s">
        <v>8476</v>
      </c>
      <c r="D871" t="s">
        <v>1044</v>
      </c>
      <c r="E871">
        <v>154658626</v>
      </c>
      <c r="F871" t="s">
        <v>949</v>
      </c>
      <c r="G871" t="str">
        <f t="shared" si="13"/>
        <v>2025eb1100317</v>
      </c>
      <c r="H871" t="s">
        <v>8520</v>
      </c>
      <c r="I871" t="s">
        <v>950</v>
      </c>
      <c r="K871" t="s">
        <v>7647</v>
      </c>
      <c r="M871" t="s">
        <v>7643</v>
      </c>
      <c r="N871" t="s">
        <v>3476</v>
      </c>
      <c r="P871">
        <v>50</v>
      </c>
      <c r="Q871">
        <v>27.5</v>
      </c>
    </row>
    <row r="872" spans="1:17" x14ac:dyDescent="0.3">
      <c r="A872">
        <v>1494898</v>
      </c>
      <c r="B872" t="s">
        <v>1056</v>
      </c>
      <c r="C872" t="s">
        <v>8476</v>
      </c>
      <c r="D872" t="s">
        <v>1044</v>
      </c>
      <c r="E872">
        <v>154658627</v>
      </c>
      <c r="F872" t="s">
        <v>502</v>
      </c>
      <c r="G872" t="str">
        <f t="shared" si="13"/>
        <v>2025eb1100166</v>
      </c>
      <c r="H872" t="s">
        <v>8521</v>
      </c>
      <c r="I872" t="s">
        <v>503</v>
      </c>
      <c r="K872" t="s">
        <v>7647</v>
      </c>
      <c r="M872" t="s">
        <v>7643</v>
      </c>
      <c r="N872" t="s">
        <v>3476</v>
      </c>
      <c r="P872">
        <v>50</v>
      </c>
      <c r="Q872">
        <v>26</v>
      </c>
    </row>
    <row r="873" spans="1:17" x14ac:dyDescent="0.3">
      <c r="A873">
        <v>1494898</v>
      </c>
      <c r="B873" t="s">
        <v>1056</v>
      </c>
      <c r="C873" t="s">
        <v>8476</v>
      </c>
      <c r="D873" t="s">
        <v>1044</v>
      </c>
      <c r="E873">
        <v>154658629</v>
      </c>
      <c r="F873" t="s">
        <v>337</v>
      </c>
      <c r="G873" t="str">
        <f t="shared" si="13"/>
        <v>2025eb1100111</v>
      </c>
      <c r="H873" t="s">
        <v>8522</v>
      </c>
      <c r="I873" t="s">
        <v>338</v>
      </c>
      <c r="K873" t="s">
        <v>7647</v>
      </c>
      <c r="M873" t="s">
        <v>7643</v>
      </c>
      <c r="N873" t="s">
        <v>3476</v>
      </c>
      <c r="P873">
        <v>50</v>
      </c>
      <c r="Q873">
        <v>30.5</v>
      </c>
    </row>
    <row r="874" spans="1:17" x14ac:dyDescent="0.3">
      <c r="A874">
        <v>1494898</v>
      </c>
      <c r="B874" t="s">
        <v>1056</v>
      </c>
      <c r="C874" t="s">
        <v>8476</v>
      </c>
      <c r="D874" t="s">
        <v>1044</v>
      </c>
      <c r="E874">
        <v>154658630</v>
      </c>
      <c r="F874" t="s">
        <v>667</v>
      </c>
      <c r="G874" t="str">
        <f t="shared" si="13"/>
        <v>2025eb1100222</v>
      </c>
      <c r="H874" t="s">
        <v>8523</v>
      </c>
      <c r="I874" t="s">
        <v>668</v>
      </c>
      <c r="K874" t="s">
        <v>7647</v>
      </c>
      <c r="M874" t="s">
        <v>7643</v>
      </c>
      <c r="N874" t="s">
        <v>3476</v>
      </c>
      <c r="P874">
        <v>50</v>
      </c>
      <c r="Q874">
        <v>23.5</v>
      </c>
    </row>
    <row r="875" spans="1:17" x14ac:dyDescent="0.3">
      <c r="A875">
        <v>1494898</v>
      </c>
      <c r="B875" t="s">
        <v>1056</v>
      </c>
      <c r="C875" t="s">
        <v>8476</v>
      </c>
      <c r="D875" t="s">
        <v>1044</v>
      </c>
      <c r="E875">
        <v>154658631</v>
      </c>
      <c r="F875" t="s">
        <v>22</v>
      </c>
      <c r="G875" t="str">
        <f t="shared" si="13"/>
        <v>2025eb1100006</v>
      </c>
      <c r="H875" t="s">
        <v>8524</v>
      </c>
      <c r="I875" t="s">
        <v>23</v>
      </c>
      <c r="K875" t="s">
        <v>7647</v>
      </c>
      <c r="M875" t="s">
        <v>7643</v>
      </c>
      <c r="N875" t="s">
        <v>3476</v>
      </c>
      <c r="P875">
        <v>50</v>
      </c>
      <c r="Q875">
        <v>30</v>
      </c>
    </row>
    <row r="876" spans="1:17" x14ac:dyDescent="0.3">
      <c r="A876">
        <v>1494898</v>
      </c>
      <c r="B876" t="s">
        <v>1056</v>
      </c>
      <c r="C876" t="s">
        <v>8476</v>
      </c>
      <c r="D876" t="s">
        <v>1044</v>
      </c>
      <c r="E876">
        <v>154658632</v>
      </c>
      <c r="F876" t="s">
        <v>793</v>
      </c>
      <c r="G876" t="str">
        <f t="shared" si="13"/>
        <v>2025eb1100264</v>
      </c>
      <c r="H876" t="s">
        <v>8525</v>
      </c>
      <c r="I876" t="s">
        <v>794</v>
      </c>
      <c r="K876" t="s">
        <v>7647</v>
      </c>
      <c r="M876" t="s">
        <v>7643</v>
      </c>
      <c r="N876" t="s">
        <v>3476</v>
      </c>
      <c r="P876">
        <v>50</v>
      </c>
      <c r="Q876">
        <v>11.5</v>
      </c>
    </row>
    <row r="877" spans="1:17" x14ac:dyDescent="0.3">
      <c r="A877">
        <v>1494898</v>
      </c>
      <c r="B877" t="s">
        <v>1056</v>
      </c>
      <c r="C877" t="s">
        <v>8476</v>
      </c>
      <c r="D877" t="s">
        <v>1044</v>
      </c>
      <c r="E877">
        <v>154658634</v>
      </c>
      <c r="F877" t="s">
        <v>493</v>
      </c>
      <c r="G877" t="str">
        <f t="shared" si="13"/>
        <v>2025eb1100163</v>
      </c>
      <c r="H877" t="s">
        <v>8526</v>
      </c>
      <c r="I877" t="s">
        <v>494</v>
      </c>
      <c r="K877" t="s">
        <v>7647</v>
      </c>
      <c r="M877" t="s">
        <v>7643</v>
      </c>
      <c r="N877" t="s">
        <v>3476</v>
      </c>
      <c r="P877">
        <v>50</v>
      </c>
      <c r="Q877">
        <v>34</v>
      </c>
    </row>
    <row r="878" spans="1:17" x14ac:dyDescent="0.3">
      <c r="A878">
        <v>1494898</v>
      </c>
      <c r="B878" t="s">
        <v>1056</v>
      </c>
      <c r="C878" t="s">
        <v>8476</v>
      </c>
      <c r="D878" t="s">
        <v>1044</v>
      </c>
      <c r="E878">
        <v>154658639</v>
      </c>
      <c r="F878" t="s">
        <v>229</v>
      </c>
      <c r="G878" t="str">
        <f t="shared" si="13"/>
        <v>2025eb1100075</v>
      </c>
      <c r="H878" t="s">
        <v>8527</v>
      </c>
      <c r="I878" t="s">
        <v>230</v>
      </c>
      <c r="K878" t="s">
        <v>7647</v>
      </c>
      <c r="M878" t="s">
        <v>7643</v>
      </c>
      <c r="N878" t="s">
        <v>3476</v>
      </c>
      <c r="P878">
        <v>50</v>
      </c>
      <c r="Q878">
        <v>36.5</v>
      </c>
    </row>
    <row r="879" spans="1:17" x14ac:dyDescent="0.3">
      <c r="A879">
        <v>1494898</v>
      </c>
      <c r="B879" t="s">
        <v>1056</v>
      </c>
      <c r="C879" t="s">
        <v>8476</v>
      </c>
      <c r="D879" t="s">
        <v>1044</v>
      </c>
      <c r="E879">
        <v>154658650</v>
      </c>
      <c r="F879" t="s">
        <v>349</v>
      </c>
      <c r="G879" t="str">
        <f t="shared" si="13"/>
        <v>2025eb1100115</v>
      </c>
      <c r="H879" t="s">
        <v>8528</v>
      </c>
      <c r="I879" t="s">
        <v>350</v>
      </c>
      <c r="K879" t="s">
        <v>7647</v>
      </c>
      <c r="M879" t="s">
        <v>7643</v>
      </c>
      <c r="N879" t="s">
        <v>3476</v>
      </c>
      <c r="P879">
        <v>50</v>
      </c>
      <c r="Q879">
        <v>24.5</v>
      </c>
    </row>
    <row r="880" spans="1:17" x14ac:dyDescent="0.3">
      <c r="A880">
        <v>1494898</v>
      </c>
      <c r="B880" t="s">
        <v>1056</v>
      </c>
      <c r="C880" t="s">
        <v>8476</v>
      </c>
      <c r="D880" t="s">
        <v>1044</v>
      </c>
      <c r="E880">
        <v>154658652</v>
      </c>
      <c r="F880" t="s">
        <v>298</v>
      </c>
      <c r="G880" t="str">
        <f t="shared" si="13"/>
        <v>2025eb1100098</v>
      </c>
      <c r="H880" t="s">
        <v>8529</v>
      </c>
      <c r="I880" t="s">
        <v>299</v>
      </c>
      <c r="K880" t="s">
        <v>7647</v>
      </c>
      <c r="M880" t="s">
        <v>7643</v>
      </c>
      <c r="N880" t="s">
        <v>3476</v>
      </c>
      <c r="P880">
        <v>50</v>
      </c>
      <c r="Q880">
        <v>25</v>
      </c>
    </row>
    <row r="881" spans="1:17" x14ac:dyDescent="0.3">
      <c r="A881">
        <v>1494898</v>
      </c>
      <c r="B881" t="s">
        <v>1056</v>
      </c>
      <c r="C881" t="s">
        <v>8476</v>
      </c>
      <c r="D881" t="s">
        <v>1044</v>
      </c>
      <c r="E881">
        <v>154658654</v>
      </c>
      <c r="F881" t="s">
        <v>550</v>
      </c>
      <c r="G881" t="str">
        <f t="shared" si="13"/>
        <v>2025eb1100182</v>
      </c>
      <c r="H881" t="s">
        <v>8530</v>
      </c>
      <c r="I881" t="s">
        <v>551</v>
      </c>
      <c r="K881" t="s">
        <v>7647</v>
      </c>
      <c r="M881" t="s">
        <v>7643</v>
      </c>
      <c r="N881" t="s">
        <v>3476</v>
      </c>
      <c r="P881">
        <v>50</v>
      </c>
      <c r="Q881">
        <v>22.5</v>
      </c>
    </row>
    <row r="882" spans="1:17" x14ac:dyDescent="0.3">
      <c r="A882">
        <v>1494898</v>
      </c>
      <c r="B882" t="s">
        <v>1056</v>
      </c>
      <c r="C882" t="s">
        <v>8476</v>
      </c>
      <c r="D882" t="s">
        <v>1044</v>
      </c>
      <c r="E882">
        <v>154658657</v>
      </c>
      <c r="F882" t="s">
        <v>895</v>
      </c>
      <c r="G882" t="str">
        <f t="shared" si="13"/>
        <v>2025eb1100298</v>
      </c>
      <c r="H882" t="s">
        <v>8531</v>
      </c>
      <c r="I882" t="s">
        <v>896</v>
      </c>
      <c r="K882" t="s">
        <v>7647</v>
      </c>
      <c r="M882" t="s">
        <v>7643</v>
      </c>
      <c r="N882" t="s">
        <v>3476</v>
      </c>
      <c r="P882">
        <v>50</v>
      </c>
      <c r="Q882">
        <v>25</v>
      </c>
    </row>
    <row r="883" spans="1:17" x14ac:dyDescent="0.3">
      <c r="A883">
        <v>1494898</v>
      </c>
      <c r="B883" t="s">
        <v>1056</v>
      </c>
      <c r="C883" t="s">
        <v>8476</v>
      </c>
      <c r="D883" t="s">
        <v>1044</v>
      </c>
      <c r="E883">
        <v>154658660</v>
      </c>
      <c r="F883" t="s">
        <v>511</v>
      </c>
      <c r="G883" t="str">
        <f t="shared" si="13"/>
        <v>2025eb1100169</v>
      </c>
      <c r="H883" t="s">
        <v>8532</v>
      </c>
      <c r="I883" t="s">
        <v>512</v>
      </c>
      <c r="K883" t="s">
        <v>7647</v>
      </c>
      <c r="M883" t="s">
        <v>7643</v>
      </c>
      <c r="N883" t="s">
        <v>3476</v>
      </c>
      <c r="P883">
        <v>50</v>
      </c>
      <c r="Q883">
        <v>25</v>
      </c>
    </row>
    <row r="884" spans="1:17" x14ac:dyDescent="0.3">
      <c r="A884">
        <v>1494898</v>
      </c>
      <c r="B884" t="s">
        <v>1056</v>
      </c>
      <c r="C884" t="s">
        <v>8476</v>
      </c>
      <c r="D884" t="s">
        <v>1044</v>
      </c>
      <c r="E884">
        <v>154658663</v>
      </c>
      <c r="F884" t="s">
        <v>67</v>
      </c>
      <c r="G884" t="str">
        <f t="shared" si="13"/>
        <v>2025eb1100021</v>
      </c>
      <c r="H884" t="s">
        <v>8533</v>
      </c>
      <c r="I884" t="s">
        <v>68</v>
      </c>
      <c r="K884" t="s">
        <v>7647</v>
      </c>
      <c r="M884" t="s">
        <v>7643</v>
      </c>
      <c r="N884" t="s">
        <v>3476</v>
      </c>
      <c r="P884">
        <v>50</v>
      </c>
      <c r="Q884">
        <v>29.5</v>
      </c>
    </row>
    <row r="885" spans="1:17" x14ac:dyDescent="0.3">
      <c r="A885">
        <v>1494898</v>
      </c>
      <c r="B885" t="s">
        <v>1056</v>
      </c>
      <c r="C885" t="s">
        <v>8476</v>
      </c>
      <c r="D885" t="s">
        <v>1044</v>
      </c>
      <c r="E885">
        <v>154658665</v>
      </c>
      <c r="F885" t="s">
        <v>28</v>
      </c>
      <c r="G885" t="str">
        <f t="shared" si="13"/>
        <v>2025eb1100008</v>
      </c>
      <c r="H885" t="s">
        <v>8534</v>
      </c>
      <c r="I885" t="s">
        <v>29</v>
      </c>
      <c r="K885" t="s">
        <v>7647</v>
      </c>
      <c r="M885" t="s">
        <v>7643</v>
      </c>
      <c r="N885" t="s">
        <v>3476</v>
      </c>
      <c r="P885">
        <v>50</v>
      </c>
      <c r="Q885">
        <v>19.5</v>
      </c>
    </row>
    <row r="886" spans="1:17" x14ac:dyDescent="0.3">
      <c r="A886">
        <v>1494898</v>
      </c>
      <c r="B886" t="s">
        <v>1056</v>
      </c>
      <c r="C886" t="s">
        <v>8476</v>
      </c>
      <c r="D886" t="s">
        <v>1044</v>
      </c>
      <c r="E886">
        <v>154658672</v>
      </c>
      <c r="F886" t="s">
        <v>424</v>
      </c>
      <c r="G886" t="str">
        <f t="shared" si="13"/>
        <v>2025eb1100140</v>
      </c>
      <c r="H886" t="s">
        <v>8535</v>
      </c>
      <c r="I886" t="s">
        <v>425</v>
      </c>
      <c r="K886" t="s">
        <v>7647</v>
      </c>
      <c r="M886" t="s">
        <v>7643</v>
      </c>
      <c r="N886" t="s">
        <v>3476</v>
      </c>
      <c r="P886">
        <v>50</v>
      </c>
      <c r="Q886">
        <v>29</v>
      </c>
    </row>
    <row r="887" spans="1:17" x14ac:dyDescent="0.3">
      <c r="A887">
        <v>1494898</v>
      </c>
      <c r="B887" t="s">
        <v>1056</v>
      </c>
      <c r="C887" t="s">
        <v>8476</v>
      </c>
      <c r="D887" t="s">
        <v>1044</v>
      </c>
      <c r="E887">
        <v>154658677</v>
      </c>
      <c r="F887" t="s">
        <v>322</v>
      </c>
      <c r="G887" t="str">
        <f t="shared" si="13"/>
        <v>2025eb1100106</v>
      </c>
      <c r="H887" t="s">
        <v>8536</v>
      </c>
      <c r="I887" t="s">
        <v>323</v>
      </c>
      <c r="K887" t="s">
        <v>7647</v>
      </c>
      <c r="M887" t="s">
        <v>7643</v>
      </c>
      <c r="N887" t="s">
        <v>3476</v>
      </c>
      <c r="P887">
        <v>50</v>
      </c>
      <c r="Q887">
        <v>24.5</v>
      </c>
    </row>
    <row r="888" spans="1:17" x14ac:dyDescent="0.3">
      <c r="A888">
        <v>1494898</v>
      </c>
      <c r="B888" t="s">
        <v>1056</v>
      </c>
      <c r="C888" t="s">
        <v>8476</v>
      </c>
      <c r="D888" t="s">
        <v>1044</v>
      </c>
      <c r="E888">
        <v>154658679</v>
      </c>
      <c r="F888" t="s">
        <v>481</v>
      </c>
      <c r="G888" t="str">
        <f t="shared" si="13"/>
        <v>2025eb1100159</v>
      </c>
      <c r="H888" t="s">
        <v>8537</v>
      </c>
      <c r="I888" t="s">
        <v>482</v>
      </c>
      <c r="K888" t="s">
        <v>7647</v>
      </c>
      <c r="M888" t="s">
        <v>7643</v>
      </c>
      <c r="N888" t="s">
        <v>3476</v>
      </c>
      <c r="P888">
        <v>50</v>
      </c>
      <c r="Q888">
        <v>30</v>
      </c>
    </row>
    <row r="889" spans="1:17" x14ac:dyDescent="0.3">
      <c r="A889">
        <v>1494898</v>
      </c>
      <c r="B889" t="s">
        <v>1056</v>
      </c>
      <c r="C889" t="s">
        <v>8476</v>
      </c>
      <c r="D889" t="s">
        <v>1044</v>
      </c>
      <c r="E889">
        <v>154658683</v>
      </c>
      <c r="F889" t="s">
        <v>733</v>
      </c>
      <c r="G889" t="str">
        <f t="shared" si="13"/>
        <v>2025eb1100244</v>
      </c>
      <c r="H889" t="s">
        <v>8538</v>
      </c>
      <c r="I889" t="s">
        <v>734</v>
      </c>
      <c r="K889" t="s">
        <v>7647</v>
      </c>
      <c r="M889" t="s">
        <v>7643</v>
      </c>
      <c r="N889" t="s">
        <v>3476</v>
      </c>
      <c r="P889">
        <v>50</v>
      </c>
      <c r="Q889">
        <v>16.5</v>
      </c>
    </row>
    <row r="890" spans="1:17" x14ac:dyDescent="0.3">
      <c r="A890">
        <v>1494898</v>
      </c>
      <c r="B890" t="s">
        <v>1056</v>
      </c>
      <c r="C890" t="s">
        <v>8476</v>
      </c>
      <c r="D890" t="s">
        <v>1044</v>
      </c>
      <c r="E890">
        <v>154658685</v>
      </c>
      <c r="F890" t="s">
        <v>319</v>
      </c>
      <c r="G890" t="str">
        <f t="shared" si="13"/>
        <v>2025eb1100105</v>
      </c>
      <c r="H890" t="s">
        <v>8539</v>
      </c>
      <c r="I890" t="s">
        <v>320</v>
      </c>
      <c r="K890" t="s">
        <v>7647</v>
      </c>
      <c r="M890" t="s">
        <v>7643</v>
      </c>
      <c r="N890" t="s">
        <v>3476</v>
      </c>
      <c r="P890">
        <v>50</v>
      </c>
      <c r="Q890">
        <v>32</v>
      </c>
    </row>
    <row r="891" spans="1:17" x14ac:dyDescent="0.3">
      <c r="A891">
        <v>1494898</v>
      </c>
      <c r="B891" t="s">
        <v>1056</v>
      </c>
      <c r="C891" t="s">
        <v>8476</v>
      </c>
      <c r="D891" t="s">
        <v>1044</v>
      </c>
      <c r="E891">
        <v>154658691</v>
      </c>
      <c r="F891" t="s">
        <v>391</v>
      </c>
      <c r="G891" t="str">
        <f t="shared" si="13"/>
        <v>2025eb1100129</v>
      </c>
      <c r="H891" t="s">
        <v>8540</v>
      </c>
      <c r="I891" t="s">
        <v>392</v>
      </c>
      <c r="K891" t="s">
        <v>7647</v>
      </c>
      <c r="M891" t="s">
        <v>7643</v>
      </c>
      <c r="N891" t="s">
        <v>3476</v>
      </c>
      <c r="P891">
        <v>50</v>
      </c>
      <c r="Q891">
        <v>20</v>
      </c>
    </row>
    <row r="892" spans="1:17" x14ac:dyDescent="0.3">
      <c r="A892">
        <v>1494898</v>
      </c>
      <c r="B892" t="s">
        <v>1056</v>
      </c>
      <c r="C892" t="s">
        <v>8476</v>
      </c>
      <c r="D892" t="s">
        <v>1044</v>
      </c>
      <c r="E892">
        <v>154658692</v>
      </c>
      <c r="F892" t="s">
        <v>223</v>
      </c>
      <c r="G892" t="str">
        <f t="shared" si="13"/>
        <v>2025eb1100073</v>
      </c>
      <c r="H892" t="s">
        <v>8541</v>
      </c>
      <c r="I892" t="s">
        <v>224</v>
      </c>
      <c r="K892" t="s">
        <v>7647</v>
      </c>
      <c r="M892" t="s">
        <v>7643</v>
      </c>
      <c r="N892" t="s">
        <v>3476</v>
      </c>
      <c r="P892">
        <v>50</v>
      </c>
      <c r="Q892">
        <v>30.5</v>
      </c>
    </row>
    <row r="893" spans="1:17" x14ac:dyDescent="0.3">
      <c r="A893">
        <v>1494898</v>
      </c>
      <c r="B893" t="s">
        <v>1056</v>
      </c>
      <c r="C893" t="s">
        <v>8476</v>
      </c>
      <c r="D893" t="s">
        <v>1044</v>
      </c>
      <c r="E893">
        <v>154658694</v>
      </c>
      <c r="F893" t="s">
        <v>46</v>
      </c>
      <c r="G893" t="str">
        <f t="shared" si="13"/>
        <v>2025eb1100014</v>
      </c>
      <c r="H893" t="s">
        <v>8542</v>
      </c>
      <c r="I893" t="s">
        <v>47</v>
      </c>
      <c r="K893" t="s">
        <v>7647</v>
      </c>
      <c r="M893" t="s">
        <v>7643</v>
      </c>
      <c r="N893" t="s">
        <v>3476</v>
      </c>
      <c r="P893">
        <v>50</v>
      </c>
      <c r="Q893">
        <v>28.5</v>
      </c>
    </row>
    <row r="894" spans="1:17" x14ac:dyDescent="0.3">
      <c r="A894">
        <v>1494898</v>
      </c>
      <c r="B894" t="s">
        <v>1056</v>
      </c>
      <c r="C894" t="s">
        <v>8476</v>
      </c>
      <c r="D894" t="s">
        <v>1044</v>
      </c>
      <c r="E894">
        <v>154658699</v>
      </c>
      <c r="F894" t="s">
        <v>169</v>
      </c>
      <c r="G894" t="str">
        <f t="shared" si="13"/>
        <v>2025eb1100055</v>
      </c>
      <c r="H894" t="s">
        <v>8543</v>
      </c>
      <c r="I894" t="s">
        <v>170</v>
      </c>
      <c r="K894" t="s">
        <v>7647</v>
      </c>
      <c r="M894" t="s">
        <v>7643</v>
      </c>
      <c r="N894" t="s">
        <v>3476</v>
      </c>
      <c r="P894">
        <v>50</v>
      </c>
      <c r="Q894">
        <v>17.5</v>
      </c>
    </row>
    <row r="895" spans="1:17" x14ac:dyDescent="0.3">
      <c r="A895">
        <v>1494898</v>
      </c>
      <c r="B895" t="s">
        <v>1056</v>
      </c>
      <c r="C895" t="s">
        <v>8476</v>
      </c>
      <c r="D895" t="s">
        <v>1044</v>
      </c>
      <c r="E895">
        <v>154658702</v>
      </c>
      <c r="F895" t="s">
        <v>166</v>
      </c>
      <c r="G895" t="str">
        <f t="shared" si="13"/>
        <v>2025eb1100054</v>
      </c>
      <c r="H895" t="s">
        <v>8544</v>
      </c>
      <c r="I895" t="s">
        <v>167</v>
      </c>
      <c r="K895" t="s">
        <v>7647</v>
      </c>
      <c r="M895" t="s">
        <v>7643</v>
      </c>
      <c r="N895" t="s">
        <v>3476</v>
      </c>
      <c r="P895">
        <v>50</v>
      </c>
      <c r="Q895">
        <v>25.5</v>
      </c>
    </row>
    <row r="896" spans="1:17" x14ac:dyDescent="0.3">
      <c r="A896">
        <v>1494898</v>
      </c>
      <c r="B896" t="s">
        <v>1056</v>
      </c>
      <c r="C896" t="s">
        <v>8476</v>
      </c>
      <c r="D896" t="s">
        <v>1044</v>
      </c>
      <c r="E896">
        <v>154658704</v>
      </c>
      <c r="F896" t="s">
        <v>406</v>
      </c>
      <c r="G896" t="str">
        <f t="shared" si="13"/>
        <v>2025eb1100134</v>
      </c>
      <c r="H896" t="s">
        <v>8545</v>
      </c>
      <c r="I896" t="s">
        <v>407</v>
      </c>
      <c r="K896" t="s">
        <v>7647</v>
      </c>
      <c r="M896" t="s">
        <v>7643</v>
      </c>
      <c r="N896" t="s">
        <v>3476</v>
      </c>
      <c r="P896">
        <v>50</v>
      </c>
      <c r="Q896">
        <v>31.5</v>
      </c>
    </row>
    <row r="897" spans="1:17" x14ac:dyDescent="0.3">
      <c r="A897">
        <v>1494898</v>
      </c>
      <c r="B897" t="s">
        <v>1056</v>
      </c>
      <c r="C897" t="s">
        <v>8476</v>
      </c>
      <c r="D897" t="s">
        <v>1044</v>
      </c>
      <c r="E897">
        <v>154658708</v>
      </c>
      <c r="F897" t="s">
        <v>544</v>
      </c>
      <c r="G897" t="str">
        <f t="shared" si="13"/>
        <v>2025eb1100180</v>
      </c>
      <c r="H897" t="s">
        <v>8546</v>
      </c>
      <c r="I897" t="s">
        <v>545</v>
      </c>
      <c r="K897" t="s">
        <v>7647</v>
      </c>
      <c r="M897" t="s">
        <v>7643</v>
      </c>
      <c r="N897" t="s">
        <v>3476</v>
      </c>
      <c r="P897">
        <v>50</v>
      </c>
      <c r="Q897">
        <v>23.5</v>
      </c>
    </row>
    <row r="898" spans="1:17" x14ac:dyDescent="0.3">
      <c r="A898">
        <v>1494898</v>
      </c>
      <c r="B898" t="s">
        <v>1056</v>
      </c>
      <c r="C898" t="s">
        <v>8476</v>
      </c>
      <c r="D898" t="s">
        <v>1044</v>
      </c>
      <c r="E898">
        <v>154658713</v>
      </c>
      <c r="F898" t="s">
        <v>604</v>
      </c>
      <c r="G898" t="str">
        <f t="shared" si="13"/>
        <v>2025eb1100200</v>
      </c>
      <c r="H898" t="s">
        <v>8547</v>
      </c>
      <c r="I898" t="s">
        <v>605</v>
      </c>
      <c r="K898" t="s">
        <v>7647</v>
      </c>
      <c r="M898" t="s">
        <v>7643</v>
      </c>
      <c r="N898" t="s">
        <v>3476</v>
      </c>
      <c r="P898">
        <v>50</v>
      </c>
      <c r="Q898">
        <v>27</v>
      </c>
    </row>
    <row r="899" spans="1:17" x14ac:dyDescent="0.3">
      <c r="A899">
        <v>1494898</v>
      </c>
      <c r="B899" t="s">
        <v>1056</v>
      </c>
      <c r="C899" t="s">
        <v>8476</v>
      </c>
      <c r="D899" t="s">
        <v>1044</v>
      </c>
      <c r="E899">
        <v>154658717</v>
      </c>
      <c r="F899" t="s">
        <v>364</v>
      </c>
      <c r="G899" t="str">
        <f t="shared" ref="G899:G962" si="14">LEFT(F899,13)</f>
        <v>2025eb1100120</v>
      </c>
      <c r="H899" t="s">
        <v>8548</v>
      </c>
      <c r="I899" t="s">
        <v>365</v>
      </c>
      <c r="K899" t="s">
        <v>7647</v>
      </c>
      <c r="M899" t="s">
        <v>7643</v>
      </c>
      <c r="N899" t="s">
        <v>3476</v>
      </c>
      <c r="P899">
        <v>50</v>
      </c>
      <c r="Q899">
        <v>34</v>
      </c>
    </row>
    <row r="900" spans="1:17" x14ac:dyDescent="0.3">
      <c r="A900">
        <v>1494898</v>
      </c>
      <c r="B900" t="s">
        <v>1056</v>
      </c>
      <c r="C900" t="s">
        <v>8476</v>
      </c>
      <c r="D900" t="s">
        <v>1044</v>
      </c>
      <c r="E900">
        <v>154658721</v>
      </c>
      <c r="F900" t="s">
        <v>418</v>
      </c>
      <c r="G900" t="str">
        <f t="shared" si="14"/>
        <v>2025eb1100138</v>
      </c>
      <c r="H900" t="s">
        <v>8549</v>
      </c>
      <c r="I900" t="s">
        <v>419</v>
      </c>
      <c r="K900" t="s">
        <v>7647</v>
      </c>
      <c r="M900" t="s">
        <v>7643</v>
      </c>
      <c r="N900" t="s">
        <v>3476</v>
      </c>
      <c r="P900">
        <v>50</v>
      </c>
      <c r="Q900">
        <v>28</v>
      </c>
    </row>
    <row r="901" spans="1:17" x14ac:dyDescent="0.3">
      <c r="A901">
        <v>1494898</v>
      </c>
      <c r="B901" t="s">
        <v>1056</v>
      </c>
      <c r="C901" t="s">
        <v>8476</v>
      </c>
      <c r="D901" t="s">
        <v>1044</v>
      </c>
      <c r="E901">
        <v>154658726</v>
      </c>
      <c r="F901" t="s">
        <v>346</v>
      </c>
      <c r="G901" t="str">
        <f t="shared" si="14"/>
        <v>2025eb1100114</v>
      </c>
      <c r="H901" t="s">
        <v>8550</v>
      </c>
      <c r="I901" t="s">
        <v>347</v>
      </c>
      <c r="K901" t="s">
        <v>7647</v>
      </c>
      <c r="M901" t="s">
        <v>7643</v>
      </c>
      <c r="N901" t="s">
        <v>3476</v>
      </c>
      <c r="P901">
        <v>50</v>
      </c>
      <c r="Q901">
        <v>28</v>
      </c>
    </row>
    <row r="902" spans="1:17" x14ac:dyDescent="0.3">
      <c r="A902">
        <v>1494898</v>
      </c>
      <c r="B902" t="s">
        <v>1056</v>
      </c>
      <c r="C902" t="s">
        <v>8476</v>
      </c>
      <c r="D902" t="s">
        <v>1044</v>
      </c>
      <c r="E902">
        <v>154658736</v>
      </c>
      <c r="F902" t="s">
        <v>163</v>
      </c>
      <c r="G902" t="str">
        <f t="shared" si="14"/>
        <v>2025eb1100053</v>
      </c>
      <c r="H902" t="s">
        <v>8551</v>
      </c>
      <c r="I902" t="s">
        <v>164</v>
      </c>
      <c r="K902" t="s">
        <v>7647</v>
      </c>
      <c r="M902" t="s">
        <v>7643</v>
      </c>
      <c r="N902" t="s">
        <v>3476</v>
      </c>
      <c r="P902">
        <v>50</v>
      </c>
      <c r="Q902">
        <v>21</v>
      </c>
    </row>
    <row r="903" spans="1:17" x14ac:dyDescent="0.3">
      <c r="A903">
        <v>1494898</v>
      </c>
      <c r="B903" t="s">
        <v>1056</v>
      </c>
      <c r="C903" t="s">
        <v>8476</v>
      </c>
      <c r="D903" t="s">
        <v>1044</v>
      </c>
      <c r="E903">
        <v>154658743</v>
      </c>
      <c r="F903" t="s">
        <v>520</v>
      </c>
      <c r="G903" t="str">
        <f t="shared" si="14"/>
        <v>2025eb1100172</v>
      </c>
      <c r="H903" t="s">
        <v>8552</v>
      </c>
      <c r="I903" t="s">
        <v>521</v>
      </c>
      <c r="K903" t="s">
        <v>7647</v>
      </c>
      <c r="M903" t="s">
        <v>7643</v>
      </c>
      <c r="N903" t="s">
        <v>3476</v>
      </c>
      <c r="P903">
        <v>50</v>
      </c>
      <c r="Q903">
        <v>26</v>
      </c>
    </row>
    <row r="904" spans="1:17" x14ac:dyDescent="0.3">
      <c r="A904">
        <v>1494898</v>
      </c>
      <c r="B904" t="s">
        <v>1056</v>
      </c>
      <c r="C904" t="s">
        <v>8476</v>
      </c>
      <c r="D904" t="s">
        <v>1044</v>
      </c>
      <c r="E904">
        <v>154658756</v>
      </c>
      <c r="F904" t="s">
        <v>637</v>
      </c>
      <c r="G904" t="str">
        <f t="shared" si="14"/>
        <v>2025eb1100211</v>
      </c>
      <c r="H904" t="s">
        <v>8553</v>
      </c>
      <c r="I904" t="s">
        <v>638</v>
      </c>
      <c r="K904" t="s">
        <v>7647</v>
      </c>
      <c r="M904" t="s">
        <v>7643</v>
      </c>
      <c r="N904" t="s">
        <v>3476</v>
      </c>
      <c r="P904">
        <v>50</v>
      </c>
      <c r="Q904">
        <v>17</v>
      </c>
    </row>
    <row r="905" spans="1:17" x14ac:dyDescent="0.3">
      <c r="A905">
        <v>1494898</v>
      </c>
      <c r="B905" t="s">
        <v>1056</v>
      </c>
      <c r="C905" t="s">
        <v>8476</v>
      </c>
      <c r="D905" t="s">
        <v>1044</v>
      </c>
      <c r="E905">
        <v>154658763</v>
      </c>
      <c r="F905" t="s">
        <v>286</v>
      </c>
      <c r="G905" t="str">
        <f t="shared" si="14"/>
        <v>2025eb1100094</v>
      </c>
      <c r="H905" t="s">
        <v>8554</v>
      </c>
      <c r="I905" t="s">
        <v>287</v>
      </c>
      <c r="K905" t="s">
        <v>7647</v>
      </c>
      <c r="M905" t="s">
        <v>7643</v>
      </c>
      <c r="N905" t="s">
        <v>3476</v>
      </c>
      <c r="P905">
        <v>50</v>
      </c>
      <c r="Q905">
        <v>19.5</v>
      </c>
    </row>
    <row r="906" spans="1:17" x14ac:dyDescent="0.3">
      <c r="A906">
        <v>1494898</v>
      </c>
      <c r="B906" t="s">
        <v>1056</v>
      </c>
      <c r="C906" t="s">
        <v>8476</v>
      </c>
      <c r="D906" t="s">
        <v>1044</v>
      </c>
      <c r="E906">
        <v>154658764</v>
      </c>
      <c r="F906" t="s">
        <v>76</v>
      </c>
      <c r="G906" t="str">
        <f t="shared" si="14"/>
        <v>2025eb1100024</v>
      </c>
      <c r="H906" t="s">
        <v>8555</v>
      </c>
      <c r="I906" t="s">
        <v>77</v>
      </c>
      <c r="K906" t="s">
        <v>7647</v>
      </c>
      <c r="M906" t="s">
        <v>7643</v>
      </c>
      <c r="N906" t="s">
        <v>3476</v>
      </c>
      <c r="P906">
        <v>50</v>
      </c>
      <c r="Q906">
        <v>26</v>
      </c>
    </row>
    <row r="907" spans="1:17" x14ac:dyDescent="0.3">
      <c r="A907">
        <v>1494898</v>
      </c>
      <c r="B907" t="s">
        <v>1056</v>
      </c>
      <c r="C907" t="s">
        <v>8476</v>
      </c>
      <c r="D907" t="s">
        <v>1044</v>
      </c>
      <c r="E907">
        <v>154658766</v>
      </c>
      <c r="F907" t="s">
        <v>829</v>
      </c>
      <c r="G907" t="str">
        <f t="shared" si="14"/>
        <v>2025eb1100276</v>
      </c>
      <c r="H907" t="s">
        <v>8556</v>
      </c>
      <c r="I907" t="s">
        <v>830</v>
      </c>
      <c r="K907" t="s">
        <v>7647</v>
      </c>
      <c r="M907" t="s">
        <v>7643</v>
      </c>
      <c r="N907" t="s">
        <v>3476</v>
      </c>
      <c r="P907">
        <v>50</v>
      </c>
      <c r="Q907">
        <v>28</v>
      </c>
    </row>
    <row r="908" spans="1:17" x14ac:dyDescent="0.3">
      <c r="A908">
        <v>1494898</v>
      </c>
      <c r="B908" t="s">
        <v>1056</v>
      </c>
      <c r="C908" t="s">
        <v>8476</v>
      </c>
      <c r="D908" t="s">
        <v>1044</v>
      </c>
      <c r="E908">
        <v>154658778</v>
      </c>
      <c r="F908" t="s">
        <v>94</v>
      </c>
      <c r="G908" t="str">
        <f t="shared" si="14"/>
        <v>2025eb1100030</v>
      </c>
      <c r="H908" t="s">
        <v>8557</v>
      </c>
      <c r="I908" t="s">
        <v>95</v>
      </c>
      <c r="K908" t="s">
        <v>7647</v>
      </c>
      <c r="M908" t="s">
        <v>7643</v>
      </c>
      <c r="N908" t="s">
        <v>3476</v>
      </c>
      <c r="P908">
        <v>50</v>
      </c>
      <c r="Q908">
        <v>27.5</v>
      </c>
    </row>
    <row r="909" spans="1:17" x14ac:dyDescent="0.3">
      <c r="A909">
        <v>1494898</v>
      </c>
      <c r="B909" t="s">
        <v>1056</v>
      </c>
      <c r="C909" t="s">
        <v>8476</v>
      </c>
      <c r="D909" t="s">
        <v>1044</v>
      </c>
      <c r="E909">
        <v>154658781</v>
      </c>
      <c r="F909" t="s">
        <v>736</v>
      </c>
      <c r="G909" t="str">
        <f t="shared" si="14"/>
        <v>2025eb1100245</v>
      </c>
      <c r="H909" t="s">
        <v>8558</v>
      </c>
      <c r="I909" t="s">
        <v>737</v>
      </c>
      <c r="K909" t="s">
        <v>7647</v>
      </c>
      <c r="M909" t="s">
        <v>7643</v>
      </c>
      <c r="N909" t="s">
        <v>3476</v>
      </c>
      <c r="P909">
        <v>50</v>
      </c>
      <c r="Q909">
        <v>30.5</v>
      </c>
    </row>
    <row r="910" spans="1:17" x14ac:dyDescent="0.3">
      <c r="A910">
        <v>1494898</v>
      </c>
      <c r="B910" t="s">
        <v>1056</v>
      </c>
      <c r="C910" t="s">
        <v>8476</v>
      </c>
      <c r="D910" t="s">
        <v>1044</v>
      </c>
      <c r="E910">
        <v>154658784</v>
      </c>
      <c r="F910" t="s">
        <v>19</v>
      </c>
      <c r="G910" t="str">
        <f t="shared" si="14"/>
        <v>2025eb1100005</v>
      </c>
      <c r="H910" t="s">
        <v>8559</v>
      </c>
      <c r="I910" t="s">
        <v>20</v>
      </c>
      <c r="K910" t="s">
        <v>7647</v>
      </c>
      <c r="M910" t="s">
        <v>7643</v>
      </c>
      <c r="N910" t="s">
        <v>3476</v>
      </c>
      <c r="P910">
        <v>50</v>
      </c>
      <c r="Q910">
        <v>24</v>
      </c>
    </row>
    <row r="911" spans="1:17" x14ac:dyDescent="0.3">
      <c r="A911">
        <v>1494898</v>
      </c>
      <c r="B911" t="s">
        <v>1056</v>
      </c>
      <c r="C911" t="s">
        <v>8476</v>
      </c>
      <c r="D911" t="s">
        <v>1044</v>
      </c>
      <c r="E911">
        <v>154658790</v>
      </c>
      <c r="F911" t="s">
        <v>40</v>
      </c>
      <c r="G911" t="str">
        <f t="shared" si="14"/>
        <v>2025eb1100012</v>
      </c>
      <c r="H911" t="s">
        <v>8560</v>
      </c>
      <c r="I911" t="s">
        <v>41</v>
      </c>
      <c r="K911" t="s">
        <v>7647</v>
      </c>
      <c r="M911" t="s">
        <v>7643</v>
      </c>
      <c r="N911" t="s">
        <v>3476</v>
      </c>
      <c r="P911">
        <v>50</v>
      </c>
      <c r="Q911">
        <v>15</v>
      </c>
    </row>
    <row r="912" spans="1:17" x14ac:dyDescent="0.3">
      <c r="A912">
        <v>1494898</v>
      </c>
      <c r="B912" t="s">
        <v>1056</v>
      </c>
      <c r="C912" t="s">
        <v>8476</v>
      </c>
      <c r="D912" t="s">
        <v>1044</v>
      </c>
      <c r="E912">
        <v>154658793</v>
      </c>
      <c r="F912" t="s">
        <v>838</v>
      </c>
      <c r="G912" t="str">
        <f t="shared" si="14"/>
        <v>2025eb1100279</v>
      </c>
      <c r="H912" t="s">
        <v>8561</v>
      </c>
      <c r="I912" t="s">
        <v>839</v>
      </c>
      <c r="K912" t="s">
        <v>7647</v>
      </c>
      <c r="M912" t="s">
        <v>7643</v>
      </c>
      <c r="N912" t="s">
        <v>3476</v>
      </c>
      <c r="P912">
        <v>50</v>
      </c>
      <c r="Q912">
        <v>25</v>
      </c>
    </row>
    <row r="913" spans="1:17" x14ac:dyDescent="0.3">
      <c r="A913">
        <v>1494898</v>
      </c>
      <c r="B913" t="s">
        <v>1056</v>
      </c>
      <c r="C913" t="s">
        <v>8476</v>
      </c>
      <c r="D913" t="s">
        <v>1044</v>
      </c>
      <c r="E913">
        <v>154658804</v>
      </c>
      <c r="F913" t="s">
        <v>721</v>
      </c>
      <c r="G913" t="str">
        <f t="shared" si="14"/>
        <v>2025eb1100240</v>
      </c>
      <c r="H913" t="s">
        <v>8562</v>
      </c>
      <c r="I913" t="s">
        <v>722</v>
      </c>
      <c r="K913" t="s">
        <v>7647</v>
      </c>
      <c r="M913" t="s">
        <v>7643</v>
      </c>
      <c r="N913" t="s">
        <v>3476</v>
      </c>
      <c r="P913">
        <v>50</v>
      </c>
      <c r="Q913">
        <v>31.5</v>
      </c>
    </row>
    <row r="914" spans="1:17" x14ac:dyDescent="0.3">
      <c r="A914">
        <v>1494898</v>
      </c>
      <c r="B914" t="s">
        <v>1056</v>
      </c>
      <c r="C914" t="s">
        <v>8476</v>
      </c>
      <c r="D914" t="s">
        <v>1044</v>
      </c>
      <c r="E914">
        <v>154658812</v>
      </c>
      <c r="F914" t="s">
        <v>412</v>
      </c>
      <c r="G914" t="str">
        <f t="shared" si="14"/>
        <v>2025eb1100136</v>
      </c>
      <c r="H914" t="s">
        <v>8563</v>
      </c>
      <c r="I914" t="s">
        <v>413</v>
      </c>
      <c r="K914" t="s">
        <v>7647</v>
      </c>
      <c r="M914" t="s">
        <v>7643</v>
      </c>
      <c r="N914" t="s">
        <v>3476</v>
      </c>
      <c r="P914">
        <v>50</v>
      </c>
      <c r="Q914">
        <v>32.5</v>
      </c>
    </row>
    <row r="915" spans="1:17" x14ac:dyDescent="0.3">
      <c r="A915">
        <v>1494898</v>
      </c>
      <c r="B915" t="s">
        <v>1056</v>
      </c>
      <c r="C915" t="s">
        <v>8476</v>
      </c>
      <c r="D915" t="s">
        <v>1044</v>
      </c>
      <c r="E915">
        <v>154658903</v>
      </c>
      <c r="F915" t="s">
        <v>316</v>
      </c>
      <c r="G915" t="str">
        <f t="shared" si="14"/>
        <v>2025eb1100104</v>
      </c>
      <c r="H915" t="s">
        <v>8564</v>
      </c>
      <c r="I915" t="s">
        <v>317</v>
      </c>
      <c r="K915" t="s">
        <v>7647</v>
      </c>
      <c r="M915" t="s">
        <v>7643</v>
      </c>
      <c r="N915" t="s">
        <v>3476</v>
      </c>
      <c r="P915">
        <v>50</v>
      </c>
      <c r="Q915">
        <v>22.5</v>
      </c>
    </row>
    <row r="916" spans="1:17" x14ac:dyDescent="0.3">
      <c r="A916">
        <v>1494898</v>
      </c>
      <c r="B916" t="s">
        <v>1056</v>
      </c>
      <c r="C916" t="s">
        <v>8476</v>
      </c>
      <c r="D916" t="s">
        <v>1044</v>
      </c>
      <c r="E916">
        <v>154658921</v>
      </c>
      <c r="F916" t="s">
        <v>328</v>
      </c>
      <c r="G916" t="str">
        <f t="shared" si="14"/>
        <v>2025eb1100108</v>
      </c>
      <c r="H916" t="s">
        <v>8565</v>
      </c>
      <c r="I916" t="s">
        <v>329</v>
      </c>
      <c r="K916" t="s">
        <v>7647</v>
      </c>
      <c r="M916" t="s">
        <v>7643</v>
      </c>
      <c r="N916" t="s">
        <v>3476</v>
      </c>
      <c r="P916">
        <v>50</v>
      </c>
      <c r="Q916">
        <v>22</v>
      </c>
    </row>
    <row r="917" spans="1:17" x14ac:dyDescent="0.3">
      <c r="A917">
        <v>1494898</v>
      </c>
      <c r="B917" t="s">
        <v>1056</v>
      </c>
      <c r="C917" t="s">
        <v>8476</v>
      </c>
      <c r="D917" t="s">
        <v>1044</v>
      </c>
      <c r="E917">
        <v>154658974</v>
      </c>
      <c r="F917" t="s">
        <v>892</v>
      </c>
      <c r="G917" t="str">
        <f t="shared" si="14"/>
        <v>2025eb1100297</v>
      </c>
      <c r="H917" t="s">
        <v>8566</v>
      </c>
      <c r="I917" t="s">
        <v>893</v>
      </c>
      <c r="K917" t="s">
        <v>7647</v>
      </c>
      <c r="M917" t="s">
        <v>7643</v>
      </c>
      <c r="N917" t="s">
        <v>3476</v>
      </c>
      <c r="P917">
        <v>50</v>
      </c>
      <c r="Q917">
        <v>20.5</v>
      </c>
    </row>
    <row r="918" spans="1:17" x14ac:dyDescent="0.3">
      <c r="A918">
        <v>1494898</v>
      </c>
      <c r="B918" t="s">
        <v>1056</v>
      </c>
      <c r="C918" t="s">
        <v>8476</v>
      </c>
      <c r="D918" t="s">
        <v>1044</v>
      </c>
      <c r="E918">
        <v>154658976</v>
      </c>
      <c r="F918" t="s">
        <v>265</v>
      </c>
      <c r="G918" t="str">
        <f t="shared" si="14"/>
        <v>2025eb1100087</v>
      </c>
      <c r="H918" t="s">
        <v>8567</v>
      </c>
      <c r="I918" t="s">
        <v>266</v>
      </c>
      <c r="K918" t="s">
        <v>7647</v>
      </c>
      <c r="M918" t="s">
        <v>7643</v>
      </c>
      <c r="N918" t="s">
        <v>3476</v>
      </c>
      <c r="P918">
        <v>50</v>
      </c>
      <c r="Q918">
        <v>32</v>
      </c>
    </row>
    <row r="919" spans="1:17" x14ac:dyDescent="0.3">
      <c r="A919">
        <v>1494898</v>
      </c>
      <c r="B919" t="s">
        <v>1056</v>
      </c>
      <c r="C919" t="s">
        <v>8476</v>
      </c>
      <c r="D919" t="s">
        <v>1044</v>
      </c>
      <c r="E919">
        <v>154658978</v>
      </c>
      <c r="F919" t="s">
        <v>142</v>
      </c>
      <c r="G919" t="str">
        <f t="shared" si="14"/>
        <v>2025eb1100046</v>
      </c>
      <c r="H919" t="s">
        <v>8568</v>
      </c>
      <c r="I919" t="s">
        <v>143</v>
      </c>
      <c r="K919" t="s">
        <v>7647</v>
      </c>
      <c r="M919" t="s">
        <v>7643</v>
      </c>
      <c r="N919" t="s">
        <v>3476</v>
      </c>
      <c r="P919">
        <v>50</v>
      </c>
      <c r="Q919">
        <v>26</v>
      </c>
    </row>
    <row r="920" spans="1:17" x14ac:dyDescent="0.3">
      <c r="A920">
        <v>1494898</v>
      </c>
      <c r="B920" t="s">
        <v>1056</v>
      </c>
      <c r="C920" t="s">
        <v>8476</v>
      </c>
      <c r="D920" t="s">
        <v>1044</v>
      </c>
      <c r="E920">
        <v>154659041</v>
      </c>
      <c r="F920" t="s">
        <v>226</v>
      </c>
      <c r="G920" t="str">
        <f t="shared" si="14"/>
        <v>2025eb1100074</v>
      </c>
      <c r="H920" t="s">
        <v>8569</v>
      </c>
      <c r="I920" t="s">
        <v>227</v>
      </c>
      <c r="K920" t="s">
        <v>7647</v>
      </c>
      <c r="M920" t="s">
        <v>7643</v>
      </c>
      <c r="N920" t="s">
        <v>3476</v>
      </c>
      <c r="P920">
        <v>50</v>
      </c>
      <c r="Q920">
        <v>29.5</v>
      </c>
    </row>
    <row r="921" spans="1:17" x14ac:dyDescent="0.3">
      <c r="A921">
        <v>1494898</v>
      </c>
      <c r="B921" t="s">
        <v>1056</v>
      </c>
      <c r="C921" t="s">
        <v>8476</v>
      </c>
      <c r="D921" t="s">
        <v>1044</v>
      </c>
      <c r="E921">
        <v>154659061</v>
      </c>
      <c r="F921" t="s">
        <v>343</v>
      </c>
      <c r="G921" t="str">
        <f t="shared" si="14"/>
        <v>2025eb1100113</v>
      </c>
      <c r="H921" t="s">
        <v>8570</v>
      </c>
      <c r="I921" t="s">
        <v>344</v>
      </c>
      <c r="K921" t="s">
        <v>7647</v>
      </c>
      <c r="M921" t="s">
        <v>7643</v>
      </c>
      <c r="N921" t="s">
        <v>3476</v>
      </c>
      <c r="P921">
        <v>50</v>
      </c>
      <c r="Q921">
        <v>9</v>
      </c>
    </row>
    <row r="922" spans="1:17" x14ac:dyDescent="0.3">
      <c r="A922">
        <v>1494898</v>
      </c>
      <c r="B922" t="s">
        <v>1056</v>
      </c>
      <c r="C922" t="s">
        <v>8476</v>
      </c>
      <c r="D922" t="s">
        <v>1044</v>
      </c>
      <c r="E922">
        <v>154659115</v>
      </c>
      <c r="F922" t="s">
        <v>478</v>
      </c>
      <c r="G922" t="str">
        <f t="shared" si="14"/>
        <v>2025eb1100158</v>
      </c>
      <c r="H922" t="s">
        <v>8571</v>
      </c>
      <c r="I922" t="s">
        <v>479</v>
      </c>
      <c r="K922" t="s">
        <v>7647</v>
      </c>
      <c r="M922" t="s">
        <v>7643</v>
      </c>
      <c r="N922" t="s">
        <v>3476</v>
      </c>
      <c r="P922">
        <v>50</v>
      </c>
      <c r="Q922">
        <v>22.5</v>
      </c>
    </row>
    <row r="923" spans="1:17" x14ac:dyDescent="0.3">
      <c r="A923">
        <v>1494898</v>
      </c>
      <c r="B923" t="s">
        <v>1056</v>
      </c>
      <c r="C923" t="s">
        <v>8476</v>
      </c>
      <c r="D923" t="s">
        <v>1044</v>
      </c>
      <c r="E923">
        <v>154659221</v>
      </c>
      <c r="F923" t="s">
        <v>847</v>
      </c>
      <c r="G923" t="str">
        <f t="shared" si="14"/>
        <v>2025eb1100282</v>
      </c>
      <c r="H923" t="s">
        <v>8572</v>
      </c>
      <c r="I923" t="s">
        <v>848</v>
      </c>
      <c r="K923" t="s">
        <v>7647</v>
      </c>
      <c r="M923" t="s">
        <v>7643</v>
      </c>
      <c r="N923" t="s">
        <v>3476</v>
      </c>
      <c r="P923">
        <v>50</v>
      </c>
      <c r="Q923">
        <v>36</v>
      </c>
    </row>
    <row r="924" spans="1:17" x14ac:dyDescent="0.3">
      <c r="A924">
        <v>1494899</v>
      </c>
      <c r="B924" t="s">
        <v>1043</v>
      </c>
      <c r="C924" t="s">
        <v>8476</v>
      </c>
      <c r="D924" t="s">
        <v>1044</v>
      </c>
      <c r="E924">
        <v>154658461</v>
      </c>
      <c r="F924" t="s">
        <v>787</v>
      </c>
      <c r="G924" t="str">
        <f t="shared" si="14"/>
        <v>2025eb1100262</v>
      </c>
      <c r="H924" t="s">
        <v>8573</v>
      </c>
      <c r="I924" t="s">
        <v>788</v>
      </c>
      <c r="K924" t="s">
        <v>7647</v>
      </c>
      <c r="M924" t="s">
        <v>7643</v>
      </c>
      <c r="N924" t="s">
        <v>3476</v>
      </c>
      <c r="P924">
        <v>50</v>
      </c>
      <c r="Q924">
        <v>24</v>
      </c>
    </row>
    <row r="925" spans="1:17" x14ac:dyDescent="0.3">
      <c r="A925">
        <v>1494899</v>
      </c>
      <c r="B925" t="s">
        <v>1043</v>
      </c>
      <c r="C925" t="s">
        <v>8476</v>
      </c>
      <c r="D925" t="s">
        <v>1044</v>
      </c>
      <c r="E925">
        <v>154658465</v>
      </c>
      <c r="F925" t="s">
        <v>403</v>
      </c>
      <c r="G925" t="str">
        <f t="shared" si="14"/>
        <v>2025eb1100133</v>
      </c>
      <c r="H925" t="s">
        <v>8574</v>
      </c>
      <c r="I925" t="s">
        <v>404</v>
      </c>
      <c r="K925" t="s">
        <v>7647</v>
      </c>
      <c r="M925" t="s">
        <v>7643</v>
      </c>
      <c r="N925" t="s">
        <v>3476</v>
      </c>
      <c r="P925">
        <v>50</v>
      </c>
      <c r="Q925">
        <v>37</v>
      </c>
    </row>
    <row r="926" spans="1:17" x14ac:dyDescent="0.3">
      <c r="A926">
        <v>1494899</v>
      </c>
      <c r="B926" t="s">
        <v>1043</v>
      </c>
      <c r="C926" t="s">
        <v>8476</v>
      </c>
      <c r="D926" t="s">
        <v>1044</v>
      </c>
      <c r="E926">
        <v>154658664</v>
      </c>
      <c r="F926" t="s">
        <v>97</v>
      </c>
      <c r="G926" t="str">
        <f t="shared" si="14"/>
        <v>2025eb1100031</v>
      </c>
      <c r="H926" t="s">
        <v>8575</v>
      </c>
      <c r="I926" t="s">
        <v>98</v>
      </c>
      <c r="K926" t="s">
        <v>7647</v>
      </c>
      <c r="M926" t="s">
        <v>7643</v>
      </c>
      <c r="N926" t="s">
        <v>3476</v>
      </c>
      <c r="P926">
        <v>50</v>
      </c>
      <c r="Q926">
        <v>37</v>
      </c>
    </row>
    <row r="927" spans="1:17" x14ac:dyDescent="0.3">
      <c r="A927">
        <v>1494899</v>
      </c>
      <c r="B927" t="s">
        <v>1043</v>
      </c>
      <c r="C927" t="s">
        <v>8476</v>
      </c>
      <c r="D927" t="s">
        <v>1044</v>
      </c>
      <c r="E927">
        <v>154658800</v>
      </c>
      <c r="F927" t="s">
        <v>241</v>
      </c>
      <c r="G927" t="str">
        <f t="shared" si="14"/>
        <v>2025eb1100079</v>
      </c>
      <c r="H927" t="s">
        <v>8576</v>
      </c>
      <c r="I927" t="s">
        <v>242</v>
      </c>
      <c r="K927" t="s">
        <v>7647</v>
      </c>
      <c r="M927" t="s">
        <v>7643</v>
      </c>
      <c r="N927" t="s">
        <v>3476</v>
      </c>
      <c r="P927">
        <v>50</v>
      </c>
      <c r="Q927">
        <v>25.5</v>
      </c>
    </row>
    <row r="928" spans="1:17" x14ac:dyDescent="0.3">
      <c r="A928">
        <v>1494899</v>
      </c>
      <c r="B928" t="s">
        <v>1043</v>
      </c>
      <c r="C928" t="s">
        <v>8476</v>
      </c>
      <c r="D928" t="s">
        <v>1044</v>
      </c>
      <c r="E928">
        <v>154658847</v>
      </c>
      <c r="F928" t="s">
        <v>889</v>
      </c>
      <c r="G928" t="str">
        <f t="shared" si="14"/>
        <v>2025eb1100296</v>
      </c>
      <c r="H928" t="s">
        <v>8577</v>
      </c>
      <c r="I928" t="s">
        <v>890</v>
      </c>
      <c r="K928" t="s">
        <v>7647</v>
      </c>
      <c r="M928" t="s">
        <v>7643</v>
      </c>
      <c r="N928" t="s">
        <v>3476</v>
      </c>
      <c r="P928">
        <v>50</v>
      </c>
      <c r="Q928">
        <v>8.5</v>
      </c>
    </row>
    <row r="929" spans="1:17" x14ac:dyDescent="0.3">
      <c r="A929">
        <v>1494899</v>
      </c>
      <c r="B929" t="s">
        <v>1043</v>
      </c>
      <c r="C929" t="s">
        <v>8476</v>
      </c>
      <c r="D929" t="s">
        <v>1044</v>
      </c>
      <c r="E929">
        <v>154658979</v>
      </c>
      <c r="F929" t="s">
        <v>13</v>
      </c>
      <c r="G929" t="str">
        <f t="shared" si="14"/>
        <v>2025eb1100003</v>
      </c>
      <c r="H929" t="s">
        <v>8578</v>
      </c>
      <c r="I929" t="s">
        <v>14</v>
      </c>
      <c r="K929" t="s">
        <v>7647</v>
      </c>
      <c r="M929" t="s">
        <v>7643</v>
      </c>
      <c r="N929" t="s">
        <v>3476</v>
      </c>
      <c r="P929">
        <v>50</v>
      </c>
      <c r="Q929">
        <v>16</v>
      </c>
    </row>
    <row r="930" spans="1:17" x14ac:dyDescent="0.3">
      <c r="A930">
        <v>1494900</v>
      </c>
      <c r="B930" t="s">
        <v>1068</v>
      </c>
      <c r="C930" t="s">
        <v>8579</v>
      </c>
      <c r="D930" t="s">
        <v>1050</v>
      </c>
      <c r="E930">
        <v>154663465</v>
      </c>
      <c r="F930" t="s">
        <v>439</v>
      </c>
      <c r="G930" t="str">
        <f t="shared" si="14"/>
        <v>2025eb1100145</v>
      </c>
      <c r="H930" t="s">
        <v>8580</v>
      </c>
      <c r="I930" t="s">
        <v>440</v>
      </c>
      <c r="K930" t="s">
        <v>7647</v>
      </c>
      <c r="M930" t="s">
        <v>7643</v>
      </c>
      <c r="N930" t="s">
        <v>3476</v>
      </c>
      <c r="P930">
        <v>40</v>
      </c>
      <c r="Q930">
        <v>37.5</v>
      </c>
    </row>
    <row r="931" spans="1:17" x14ac:dyDescent="0.3">
      <c r="A931">
        <v>1494900</v>
      </c>
      <c r="B931" t="s">
        <v>1068</v>
      </c>
      <c r="C931" t="s">
        <v>8579</v>
      </c>
      <c r="D931" t="s">
        <v>1050</v>
      </c>
      <c r="E931">
        <v>154663466</v>
      </c>
      <c r="F931" t="s">
        <v>580</v>
      </c>
      <c r="G931" t="str">
        <f t="shared" si="14"/>
        <v>2025eb1100192</v>
      </c>
      <c r="H931" t="s">
        <v>8581</v>
      </c>
      <c r="I931" t="s">
        <v>581</v>
      </c>
      <c r="K931" t="s">
        <v>7647</v>
      </c>
      <c r="M931" t="s">
        <v>7643</v>
      </c>
      <c r="N931" t="s">
        <v>3476</v>
      </c>
      <c r="P931">
        <v>40</v>
      </c>
      <c r="Q931">
        <v>16.75</v>
      </c>
    </row>
    <row r="932" spans="1:17" x14ac:dyDescent="0.3">
      <c r="A932">
        <v>1494900</v>
      </c>
      <c r="B932" t="s">
        <v>1068</v>
      </c>
      <c r="C932" t="s">
        <v>8579</v>
      </c>
      <c r="D932" t="s">
        <v>1050</v>
      </c>
      <c r="E932">
        <v>154663478</v>
      </c>
      <c r="F932" t="s">
        <v>160</v>
      </c>
      <c r="G932" t="str">
        <f t="shared" si="14"/>
        <v>2025eb1100052</v>
      </c>
      <c r="H932" t="s">
        <v>8582</v>
      </c>
      <c r="I932" t="s">
        <v>161</v>
      </c>
      <c r="K932" t="s">
        <v>7647</v>
      </c>
      <c r="M932" t="s">
        <v>7643</v>
      </c>
      <c r="N932" t="s">
        <v>3476</v>
      </c>
      <c r="P932">
        <v>40</v>
      </c>
      <c r="Q932">
        <v>17.5</v>
      </c>
    </row>
    <row r="933" spans="1:17" x14ac:dyDescent="0.3">
      <c r="A933">
        <v>1494900</v>
      </c>
      <c r="B933" t="s">
        <v>1068</v>
      </c>
      <c r="C933" t="s">
        <v>8579</v>
      </c>
      <c r="D933" t="s">
        <v>1050</v>
      </c>
      <c r="E933">
        <v>154663481</v>
      </c>
      <c r="F933" t="s">
        <v>973</v>
      </c>
      <c r="G933" t="str">
        <f t="shared" si="14"/>
        <v>2025eb1100325</v>
      </c>
      <c r="H933" t="s">
        <v>8583</v>
      </c>
      <c r="I933" t="s">
        <v>974</v>
      </c>
      <c r="K933" t="s">
        <v>7647</v>
      </c>
      <c r="M933" t="s">
        <v>7643</v>
      </c>
      <c r="N933" t="s">
        <v>3476</v>
      </c>
      <c r="P933">
        <v>40</v>
      </c>
      <c r="Q933">
        <v>32.5</v>
      </c>
    </row>
    <row r="934" spans="1:17" x14ac:dyDescent="0.3">
      <c r="A934">
        <v>1494900</v>
      </c>
      <c r="B934" t="s">
        <v>1068</v>
      </c>
      <c r="C934" t="s">
        <v>8579</v>
      </c>
      <c r="D934" t="s">
        <v>1050</v>
      </c>
      <c r="E934">
        <v>154663493</v>
      </c>
      <c r="F934" t="s">
        <v>337</v>
      </c>
      <c r="G934" t="str">
        <f t="shared" si="14"/>
        <v>2025eb1100111</v>
      </c>
      <c r="H934" t="s">
        <v>8584</v>
      </c>
      <c r="I934" t="s">
        <v>338</v>
      </c>
      <c r="K934" t="s">
        <v>7647</v>
      </c>
      <c r="M934" t="s">
        <v>7643</v>
      </c>
      <c r="N934" t="s">
        <v>3476</v>
      </c>
      <c r="P934">
        <v>40</v>
      </c>
      <c r="Q934">
        <v>19.5</v>
      </c>
    </row>
    <row r="935" spans="1:17" x14ac:dyDescent="0.3">
      <c r="A935">
        <v>1494900</v>
      </c>
      <c r="B935" t="s">
        <v>1068</v>
      </c>
      <c r="C935" t="s">
        <v>8579</v>
      </c>
      <c r="D935" t="s">
        <v>1050</v>
      </c>
      <c r="E935">
        <v>154663503</v>
      </c>
      <c r="F935" t="s">
        <v>193</v>
      </c>
      <c r="G935" t="str">
        <f t="shared" si="14"/>
        <v>2025eb1100063</v>
      </c>
      <c r="H935" t="s">
        <v>8585</v>
      </c>
      <c r="I935" t="s">
        <v>194</v>
      </c>
      <c r="K935" t="s">
        <v>7647</v>
      </c>
      <c r="M935" t="s">
        <v>7643</v>
      </c>
      <c r="N935" t="s">
        <v>3476</v>
      </c>
      <c r="P935">
        <v>40</v>
      </c>
      <c r="Q935">
        <v>9</v>
      </c>
    </row>
    <row r="936" spans="1:17" x14ac:dyDescent="0.3">
      <c r="A936">
        <v>1494900</v>
      </c>
      <c r="B936" t="s">
        <v>1068</v>
      </c>
      <c r="C936" t="s">
        <v>8579</v>
      </c>
      <c r="D936" t="s">
        <v>1050</v>
      </c>
      <c r="E936">
        <v>154663504</v>
      </c>
      <c r="F936" t="s">
        <v>319</v>
      </c>
      <c r="G936" t="str">
        <f t="shared" si="14"/>
        <v>2025eb1100105</v>
      </c>
      <c r="H936" t="s">
        <v>8586</v>
      </c>
      <c r="I936" t="s">
        <v>320</v>
      </c>
      <c r="K936" t="s">
        <v>7647</v>
      </c>
      <c r="M936" t="s">
        <v>7643</v>
      </c>
      <c r="N936" t="s">
        <v>3476</v>
      </c>
      <c r="P936">
        <v>40</v>
      </c>
      <c r="Q936">
        <v>27.5</v>
      </c>
    </row>
    <row r="937" spans="1:17" x14ac:dyDescent="0.3">
      <c r="A937">
        <v>1494900</v>
      </c>
      <c r="B937" t="s">
        <v>1068</v>
      </c>
      <c r="C937" t="s">
        <v>8579</v>
      </c>
      <c r="D937" t="s">
        <v>1050</v>
      </c>
      <c r="E937">
        <v>154663507</v>
      </c>
      <c r="F937" t="s">
        <v>511</v>
      </c>
      <c r="G937" t="str">
        <f t="shared" si="14"/>
        <v>2025eb1100169</v>
      </c>
      <c r="H937" t="s">
        <v>8587</v>
      </c>
      <c r="I937" t="s">
        <v>512</v>
      </c>
      <c r="K937" t="s">
        <v>7647</v>
      </c>
      <c r="M937" t="s">
        <v>7643</v>
      </c>
      <c r="N937" t="s">
        <v>3476</v>
      </c>
      <c r="P937">
        <v>40</v>
      </c>
      <c r="Q937">
        <v>8</v>
      </c>
    </row>
    <row r="938" spans="1:17" x14ac:dyDescent="0.3">
      <c r="A938">
        <v>1494900</v>
      </c>
      <c r="B938" t="s">
        <v>1068</v>
      </c>
      <c r="C938" t="s">
        <v>8579</v>
      </c>
      <c r="D938" t="s">
        <v>1050</v>
      </c>
      <c r="E938">
        <v>154663508</v>
      </c>
      <c r="F938" t="s">
        <v>679</v>
      </c>
      <c r="G938" t="str">
        <f t="shared" si="14"/>
        <v>2025eb1100226</v>
      </c>
      <c r="H938" t="s">
        <v>8588</v>
      </c>
      <c r="I938" t="s">
        <v>680</v>
      </c>
      <c r="K938" t="s">
        <v>7647</v>
      </c>
      <c r="M938" t="s">
        <v>7643</v>
      </c>
      <c r="N938" t="s">
        <v>3476</v>
      </c>
      <c r="P938">
        <v>40</v>
      </c>
      <c r="Q938">
        <v>19</v>
      </c>
    </row>
    <row r="939" spans="1:17" x14ac:dyDescent="0.3">
      <c r="A939">
        <v>1494900</v>
      </c>
      <c r="B939" t="s">
        <v>1068</v>
      </c>
      <c r="C939" t="s">
        <v>8579</v>
      </c>
      <c r="D939" t="s">
        <v>1050</v>
      </c>
      <c r="E939">
        <v>154663513</v>
      </c>
      <c r="F939" t="s">
        <v>493</v>
      </c>
      <c r="G939" t="str">
        <f t="shared" si="14"/>
        <v>2025eb1100163</v>
      </c>
      <c r="H939" t="s">
        <v>8589</v>
      </c>
      <c r="I939" t="s">
        <v>494</v>
      </c>
      <c r="K939" t="s">
        <v>7647</v>
      </c>
      <c r="M939" t="s">
        <v>7643</v>
      </c>
      <c r="N939" t="s">
        <v>3476</v>
      </c>
      <c r="P939">
        <v>40</v>
      </c>
      <c r="Q939">
        <v>19.5</v>
      </c>
    </row>
    <row r="940" spans="1:17" x14ac:dyDescent="0.3">
      <c r="A940">
        <v>1494900</v>
      </c>
      <c r="B940" t="s">
        <v>1068</v>
      </c>
      <c r="C940" t="s">
        <v>8579</v>
      </c>
      <c r="D940" t="s">
        <v>1050</v>
      </c>
      <c r="E940">
        <v>154663517</v>
      </c>
      <c r="F940" t="s">
        <v>961</v>
      </c>
      <c r="G940" t="str">
        <f t="shared" si="14"/>
        <v>2025eb1100321</v>
      </c>
      <c r="H940" t="s">
        <v>8590</v>
      </c>
      <c r="I940" t="s">
        <v>962</v>
      </c>
      <c r="K940" t="s">
        <v>7647</v>
      </c>
      <c r="M940" t="s">
        <v>7643</v>
      </c>
      <c r="N940" t="s">
        <v>3476</v>
      </c>
      <c r="P940">
        <v>40</v>
      </c>
      <c r="Q940">
        <v>7</v>
      </c>
    </row>
    <row r="941" spans="1:17" x14ac:dyDescent="0.3">
      <c r="A941">
        <v>1494900</v>
      </c>
      <c r="B941" t="s">
        <v>1068</v>
      </c>
      <c r="C941" t="s">
        <v>8579</v>
      </c>
      <c r="D941" t="s">
        <v>1050</v>
      </c>
      <c r="E941">
        <v>154663518</v>
      </c>
      <c r="F941" t="s">
        <v>76</v>
      </c>
      <c r="G941" t="str">
        <f t="shared" si="14"/>
        <v>2025eb1100024</v>
      </c>
      <c r="H941" t="s">
        <v>8591</v>
      </c>
      <c r="I941" t="s">
        <v>77</v>
      </c>
      <c r="K941" t="s">
        <v>7647</v>
      </c>
      <c r="M941" t="s">
        <v>7643</v>
      </c>
      <c r="N941" t="s">
        <v>3476</v>
      </c>
      <c r="P941">
        <v>40</v>
      </c>
      <c r="Q941">
        <v>10.75</v>
      </c>
    </row>
    <row r="942" spans="1:17" x14ac:dyDescent="0.3">
      <c r="A942">
        <v>1494900</v>
      </c>
      <c r="B942" t="s">
        <v>1068</v>
      </c>
      <c r="C942" t="s">
        <v>8579</v>
      </c>
      <c r="D942" t="s">
        <v>1050</v>
      </c>
      <c r="E942">
        <v>154663520</v>
      </c>
      <c r="F942" t="s">
        <v>709</v>
      </c>
      <c r="G942" t="str">
        <f t="shared" si="14"/>
        <v>2025eb1100236</v>
      </c>
      <c r="H942" t="s">
        <v>8592</v>
      </c>
      <c r="I942" t="s">
        <v>710</v>
      </c>
      <c r="K942" t="s">
        <v>7647</v>
      </c>
      <c r="M942" t="s">
        <v>7643</v>
      </c>
      <c r="N942" t="s">
        <v>3476</v>
      </c>
      <c r="P942">
        <v>40</v>
      </c>
      <c r="Q942">
        <v>24</v>
      </c>
    </row>
    <row r="943" spans="1:17" x14ac:dyDescent="0.3">
      <c r="A943">
        <v>1494900</v>
      </c>
      <c r="B943" t="s">
        <v>1068</v>
      </c>
      <c r="C943" t="s">
        <v>8579</v>
      </c>
      <c r="D943" t="s">
        <v>1050</v>
      </c>
      <c r="E943">
        <v>154663526</v>
      </c>
      <c r="F943" t="s">
        <v>349</v>
      </c>
      <c r="G943" t="str">
        <f t="shared" si="14"/>
        <v>2025eb1100115</v>
      </c>
      <c r="H943" t="s">
        <v>8593</v>
      </c>
      <c r="I943" t="s">
        <v>350</v>
      </c>
      <c r="K943" t="s">
        <v>7647</v>
      </c>
      <c r="M943" t="s">
        <v>7643</v>
      </c>
      <c r="N943" t="s">
        <v>3476</v>
      </c>
      <c r="P943">
        <v>40</v>
      </c>
      <c r="Q943">
        <v>12</v>
      </c>
    </row>
    <row r="944" spans="1:17" x14ac:dyDescent="0.3">
      <c r="A944">
        <v>1494900</v>
      </c>
      <c r="B944" t="s">
        <v>1068</v>
      </c>
      <c r="C944" t="s">
        <v>8579</v>
      </c>
      <c r="D944" t="s">
        <v>1050</v>
      </c>
      <c r="E944">
        <v>154663528</v>
      </c>
      <c r="F944" t="s">
        <v>904</v>
      </c>
      <c r="G944" t="str">
        <f t="shared" si="14"/>
        <v>2025eb1100302</v>
      </c>
      <c r="H944" t="s">
        <v>8594</v>
      </c>
      <c r="I944" t="s">
        <v>905</v>
      </c>
      <c r="K944" t="s">
        <v>7647</v>
      </c>
      <c r="M944" t="s">
        <v>7643</v>
      </c>
      <c r="N944" t="s">
        <v>3476</v>
      </c>
      <c r="P944">
        <v>40</v>
      </c>
      <c r="Q944">
        <v>10</v>
      </c>
    </row>
    <row r="945" spans="1:17" x14ac:dyDescent="0.3">
      <c r="A945">
        <v>1494900</v>
      </c>
      <c r="B945" t="s">
        <v>1068</v>
      </c>
      <c r="C945" t="s">
        <v>8579</v>
      </c>
      <c r="D945" t="s">
        <v>1050</v>
      </c>
      <c r="E945">
        <v>154663529</v>
      </c>
      <c r="F945" t="s">
        <v>394</v>
      </c>
      <c r="G945" t="str">
        <f t="shared" si="14"/>
        <v>2025eb1100130</v>
      </c>
      <c r="H945" t="s">
        <v>8595</v>
      </c>
      <c r="I945" t="s">
        <v>395</v>
      </c>
      <c r="K945" t="s">
        <v>7647</v>
      </c>
      <c r="M945" t="s">
        <v>7643</v>
      </c>
      <c r="N945" t="s">
        <v>3476</v>
      </c>
      <c r="P945">
        <v>40</v>
      </c>
      <c r="Q945">
        <v>23.5</v>
      </c>
    </row>
    <row r="946" spans="1:17" x14ac:dyDescent="0.3">
      <c r="A946">
        <v>1494900</v>
      </c>
      <c r="B946" t="s">
        <v>1068</v>
      </c>
      <c r="C946" t="s">
        <v>8579</v>
      </c>
      <c r="D946" t="s">
        <v>1050</v>
      </c>
      <c r="E946">
        <v>154663530</v>
      </c>
      <c r="F946" t="s">
        <v>856</v>
      </c>
      <c r="G946" t="str">
        <f t="shared" si="14"/>
        <v>2025eb1100285</v>
      </c>
      <c r="H946" t="s">
        <v>8596</v>
      </c>
      <c r="I946" t="s">
        <v>857</v>
      </c>
      <c r="K946" t="s">
        <v>7647</v>
      </c>
      <c r="M946" t="s">
        <v>7643</v>
      </c>
      <c r="N946" t="s">
        <v>3476</v>
      </c>
      <c r="P946">
        <v>40</v>
      </c>
      <c r="Q946">
        <v>10</v>
      </c>
    </row>
    <row r="947" spans="1:17" x14ac:dyDescent="0.3">
      <c r="A947">
        <v>1494900</v>
      </c>
      <c r="B947" t="s">
        <v>1068</v>
      </c>
      <c r="C947" t="s">
        <v>8579</v>
      </c>
      <c r="D947" t="s">
        <v>1050</v>
      </c>
      <c r="E947">
        <v>154663532</v>
      </c>
      <c r="F947" t="s">
        <v>343</v>
      </c>
      <c r="G947" t="str">
        <f t="shared" si="14"/>
        <v>2025eb1100113</v>
      </c>
      <c r="H947" t="s">
        <v>8597</v>
      </c>
      <c r="I947" t="s">
        <v>344</v>
      </c>
      <c r="K947" t="s">
        <v>7647</v>
      </c>
      <c r="M947" t="s">
        <v>7643</v>
      </c>
      <c r="N947" t="s">
        <v>3476</v>
      </c>
      <c r="P947">
        <v>40</v>
      </c>
      <c r="Q947">
        <v>0</v>
      </c>
    </row>
    <row r="948" spans="1:17" x14ac:dyDescent="0.3">
      <c r="A948">
        <v>1494900</v>
      </c>
      <c r="B948" t="s">
        <v>1068</v>
      </c>
      <c r="C948" t="s">
        <v>8579</v>
      </c>
      <c r="D948" t="s">
        <v>1050</v>
      </c>
      <c r="E948">
        <v>154663533</v>
      </c>
      <c r="F948" t="s">
        <v>223</v>
      </c>
      <c r="G948" t="str">
        <f t="shared" si="14"/>
        <v>2025eb1100073</v>
      </c>
      <c r="H948" t="s">
        <v>8598</v>
      </c>
      <c r="I948" t="s">
        <v>224</v>
      </c>
      <c r="K948" t="s">
        <v>7647</v>
      </c>
      <c r="M948" t="s">
        <v>7643</v>
      </c>
      <c r="N948" t="s">
        <v>3476</v>
      </c>
      <c r="P948">
        <v>40</v>
      </c>
      <c r="Q948">
        <v>27</v>
      </c>
    </row>
    <row r="949" spans="1:17" x14ac:dyDescent="0.3">
      <c r="A949">
        <v>1494900</v>
      </c>
      <c r="B949" t="s">
        <v>1068</v>
      </c>
      <c r="C949" t="s">
        <v>8579</v>
      </c>
      <c r="D949" t="s">
        <v>1050</v>
      </c>
      <c r="E949">
        <v>154663537</v>
      </c>
      <c r="F949" t="s">
        <v>751</v>
      </c>
      <c r="G949" t="str">
        <f t="shared" si="14"/>
        <v>2025eb1100250</v>
      </c>
      <c r="H949" t="s">
        <v>8599</v>
      </c>
      <c r="I949" t="s">
        <v>752</v>
      </c>
      <c r="K949" t="s">
        <v>7647</v>
      </c>
      <c r="M949" t="s">
        <v>7643</v>
      </c>
      <c r="N949" t="s">
        <v>3476</v>
      </c>
      <c r="P949">
        <v>40</v>
      </c>
      <c r="Q949">
        <v>10</v>
      </c>
    </row>
    <row r="950" spans="1:17" x14ac:dyDescent="0.3">
      <c r="A950">
        <v>1494900</v>
      </c>
      <c r="B950" t="s">
        <v>1068</v>
      </c>
      <c r="C950" t="s">
        <v>8579</v>
      </c>
      <c r="D950" t="s">
        <v>1050</v>
      </c>
      <c r="E950">
        <v>154663538</v>
      </c>
      <c r="F950" t="s">
        <v>667</v>
      </c>
      <c r="G950" t="str">
        <f t="shared" si="14"/>
        <v>2025eb1100222</v>
      </c>
      <c r="H950" t="s">
        <v>8600</v>
      </c>
      <c r="I950" t="s">
        <v>668</v>
      </c>
      <c r="K950" t="s">
        <v>7647</v>
      </c>
      <c r="M950" t="s">
        <v>7643</v>
      </c>
      <c r="N950" t="s">
        <v>3476</v>
      </c>
      <c r="P950">
        <v>40</v>
      </c>
      <c r="Q950">
        <v>8</v>
      </c>
    </row>
    <row r="951" spans="1:17" x14ac:dyDescent="0.3">
      <c r="A951">
        <v>1494900</v>
      </c>
      <c r="B951" t="s">
        <v>1068</v>
      </c>
      <c r="C951" t="s">
        <v>8579</v>
      </c>
      <c r="D951" t="s">
        <v>1050</v>
      </c>
      <c r="E951">
        <v>154663539</v>
      </c>
      <c r="F951" t="s">
        <v>298</v>
      </c>
      <c r="G951" t="str">
        <f t="shared" si="14"/>
        <v>2025eb1100098</v>
      </c>
      <c r="H951" t="s">
        <v>8601</v>
      </c>
      <c r="I951" t="s">
        <v>299</v>
      </c>
      <c r="K951" t="s">
        <v>7647</v>
      </c>
      <c r="M951" t="s">
        <v>7643</v>
      </c>
      <c r="N951" t="s">
        <v>3476</v>
      </c>
      <c r="P951">
        <v>40</v>
      </c>
      <c r="Q951">
        <v>16.5</v>
      </c>
    </row>
    <row r="952" spans="1:17" x14ac:dyDescent="0.3">
      <c r="A952">
        <v>1494900</v>
      </c>
      <c r="B952" t="s">
        <v>1068</v>
      </c>
      <c r="C952" t="s">
        <v>8579</v>
      </c>
      <c r="D952" t="s">
        <v>1050</v>
      </c>
      <c r="E952">
        <v>154663546</v>
      </c>
      <c r="F952" t="s">
        <v>28</v>
      </c>
      <c r="G952" t="str">
        <f t="shared" si="14"/>
        <v>2025eb1100008</v>
      </c>
      <c r="H952" t="s">
        <v>8602</v>
      </c>
      <c r="I952" t="s">
        <v>29</v>
      </c>
      <c r="K952" t="s">
        <v>7647</v>
      </c>
      <c r="M952" t="s">
        <v>7643</v>
      </c>
      <c r="N952" t="s">
        <v>3476</v>
      </c>
      <c r="P952">
        <v>40</v>
      </c>
      <c r="Q952">
        <v>18.75</v>
      </c>
    </row>
    <row r="953" spans="1:17" x14ac:dyDescent="0.3">
      <c r="A953">
        <v>1494900</v>
      </c>
      <c r="B953" t="s">
        <v>1068</v>
      </c>
      <c r="C953" t="s">
        <v>8579</v>
      </c>
      <c r="D953" t="s">
        <v>1050</v>
      </c>
      <c r="E953">
        <v>154663548</v>
      </c>
      <c r="F953" t="s">
        <v>502</v>
      </c>
      <c r="G953" t="str">
        <f t="shared" si="14"/>
        <v>2025eb1100166</v>
      </c>
      <c r="H953" t="s">
        <v>8603</v>
      </c>
      <c r="I953" t="s">
        <v>503</v>
      </c>
      <c r="K953" t="s">
        <v>7647</v>
      </c>
      <c r="M953" t="s">
        <v>7643</v>
      </c>
      <c r="N953" t="s">
        <v>3476</v>
      </c>
      <c r="P953">
        <v>40</v>
      </c>
      <c r="Q953">
        <v>6</v>
      </c>
    </row>
    <row r="954" spans="1:17" x14ac:dyDescent="0.3">
      <c r="A954">
        <v>1494900</v>
      </c>
      <c r="B954" t="s">
        <v>1068</v>
      </c>
      <c r="C954" t="s">
        <v>8579</v>
      </c>
      <c r="D954" t="s">
        <v>1050</v>
      </c>
      <c r="E954">
        <v>154663550</v>
      </c>
      <c r="F954" t="s">
        <v>793</v>
      </c>
      <c r="G954" t="str">
        <f t="shared" si="14"/>
        <v>2025eb1100264</v>
      </c>
      <c r="H954" t="s">
        <v>8604</v>
      </c>
      <c r="I954" t="s">
        <v>794</v>
      </c>
      <c r="K954" t="s">
        <v>7647</v>
      </c>
      <c r="M954" t="s">
        <v>7643</v>
      </c>
      <c r="N954" t="s">
        <v>3476</v>
      </c>
      <c r="P954">
        <v>40</v>
      </c>
      <c r="Q954">
        <v>11</v>
      </c>
    </row>
    <row r="955" spans="1:17" x14ac:dyDescent="0.3">
      <c r="A955">
        <v>1494900</v>
      </c>
      <c r="B955" t="s">
        <v>1068</v>
      </c>
      <c r="C955" t="s">
        <v>8579</v>
      </c>
      <c r="D955" t="s">
        <v>1050</v>
      </c>
      <c r="E955">
        <v>154663562</v>
      </c>
      <c r="F955" t="s">
        <v>19</v>
      </c>
      <c r="G955" t="str">
        <f t="shared" si="14"/>
        <v>2025eb1100005</v>
      </c>
      <c r="H955" t="s">
        <v>8605</v>
      </c>
      <c r="I955" t="s">
        <v>20</v>
      </c>
      <c r="K955" t="s">
        <v>7647</v>
      </c>
      <c r="M955" t="s">
        <v>7643</v>
      </c>
      <c r="N955" t="s">
        <v>3476</v>
      </c>
      <c r="P955">
        <v>40</v>
      </c>
      <c r="Q955">
        <v>14</v>
      </c>
    </row>
    <row r="956" spans="1:17" x14ac:dyDescent="0.3">
      <c r="A956">
        <v>1494900</v>
      </c>
      <c r="B956" t="s">
        <v>1068</v>
      </c>
      <c r="C956" t="s">
        <v>8579</v>
      </c>
      <c r="D956" t="s">
        <v>1050</v>
      </c>
      <c r="E956">
        <v>154663563</v>
      </c>
      <c r="F956" t="s">
        <v>22</v>
      </c>
      <c r="G956" t="str">
        <f t="shared" si="14"/>
        <v>2025eb1100006</v>
      </c>
      <c r="H956" t="s">
        <v>8606</v>
      </c>
      <c r="I956" t="s">
        <v>23</v>
      </c>
      <c r="K956" t="s">
        <v>7647</v>
      </c>
      <c r="M956" t="s">
        <v>7643</v>
      </c>
      <c r="N956" t="s">
        <v>3476</v>
      </c>
      <c r="P956">
        <v>40</v>
      </c>
      <c r="Q956">
        <v>10.5</v>
      </c>
    </row>
    <row r="957" spans="1:17" x14ac:dyDescent="0.3">
      <c r="A957">
        <v>1494900</v>
      </c>
      <c r="B957" t="s">
        <v>1068</v>
      </c>
      <c r="C957" t="s">
        <v>8579</v>
      </c>
      <c r="D957" t="s">
        <v>1050</v>
      </c>
      <c r="E957">
        <v>154663565</v>
      </c>
      <c r="F957" t="s">
        <v>286</v>
      </c>
      <c r="G957" t="str">
        <f t="shared" si="14"/>
        <v>2025eb1100094</v>
      </c>
      <c r="H957" t="s">
        <v>8607</v>
      </c>
      <c r="I957" t="s">
        <v>287</v>
      </c>
      <c r="K957" t="s">
        <v>7647</v>
      </c>
      <c r="M957" t="s">
        <v>7643</v>
      </c>
      <c r="N957" t="s">
        <v>3476</v>
      </c>
      <c r="P957">
        <v>40</v>
      </c>
      <c r="Q957">
        <v>24.25</v>
      </c>
    </row>
    <row r="958" spans="1:17" x14ac:dyDescent="0.3">
      <c r="A958">
        <v>1494900</v>
      </c>
      <c r="B958" t="s">
        <v>1068</v>
      </c>
      <c r="C958" t="s">
        <v>8579</v>
      </c>
      <c r="D958" t="s">
        <v>1050</v>
      </c>
      <c r="E958">
        <v>154663566</v>
      </c>
      <c r="F958" t="s">
        <v>184</v>
      </c>
      <c r="G958" t="str">
        <f t="shared" si="14"/>
        <v>2025eb1100060</v>
      </c>
      <c r="H958" t="s">
        <v>8608</v>
      </c>
      <c r="I958" t="s">
        <v>185</v>
      </c>
      <c r="K958" t="s">
        <v>7647</v>
      </c>
      <c r="M958" t="s">
        <v>7643</v>
      </c>
      <c r="N958" t="s">
        <v>3476</v>
      </c>
      <c r="P958">
        <v>40</v>
      </c>
      <c r="Q958">
        <v>31</v>
      </c>
    </row>
    <row r="959" spans="1:17" x14ac:dyDescent="0.3">
      <c r="A959">
        <v>1494900</v>
      </c>
      <c r="B959" t="s">
        <v>1068</v>
      </c>
      <c r="C959" t="s">
        <v>8579</v>
      </c>
      <c r="D959" t="s">
        <v>1050</v>
      </c>
      <c r="E959">
        <v>154663569</v>
      </c>
      <c r="F959" t="s">
        <v>100</v>
      </c>
      <c r="G959" t="str">
        <f t="shared" si="14"/>
        <v>2025eb1100032</v>
      </c>
      <c r="H959" t="s">
        <v>8609</v>
      </c>
      <c r="I959" t="s">
        <v>101</v>
      </c>
      <c r="K959" t="s">
        <v>7647</v>
      </c>
      <c r="M959" t="s">
        <v>7643</v>
      </c>
      <c r="N959" t="s">
        <v>3476</v>
      </c>
      <c r="P959">
        <v>40</v>
      </c>
      <c r="Q959">
        <v>9</v>
      </c>
    </row>
    <row r="960" spans="1:17" x14ac:dyDescent="0.3">
      <c r="A960">
        <v>1494900</v>
      </c>
      <c r="B960" t="s">
        <v>1068</v>
      </c>
      <c r="C960" t="s">
        <v>8579</v>
      </c>
      <c r="D960" t="s">
        <v>1050</v>
      </c>
      <c r="E960">
        <v>154663570</v>
      </c>
      <c r="F960" t="s">
        <v>454</v>
      </c>
      <c r="G960" t="str">
        <f t="shared" si="14"/>
        <v>2025eb1100150</v>
      </c>
      <c r="H960" t="s">
        <v>8610</v>
      </c>
      <c r="I960" t="s">
        <v>455</v>
      </c>
      <c r="K960" t="s">
        <v>7647</v>
      </c>
      <c r="M960" t="s">
        <v>7643</v>
      </c>
      <c r="N960" t="s">
        <v>3476</v>
      </c>
      <c r="P960">
        <v>40</v>
      </c>
      <c r="Q960">
        <v>34.5</v>
      </c>
    </row>
    <row r="961" spans="1:17" x14ac:dyDescent="0.3">
      <c r="A961">
        <v>1494900</v>
      </c>
      <c r="B961" t="s">
        <v>1068</v>
      </c>
      <c r="C961" t="s">
        <v>8579</v>
      </c>
      <c r="D961" t="s">
        <v>1050</v>
      </c>
      <c r="E961">
        <v>154663571</v>
      </c>
      <c r="F961" t="s">
        <v>544</v>
      </c>
      <c r="G961" t="str">
        <f t="shared" si="14"/>
        <v>2025eb1100180</v>
      </c>
      <c r="H961" t="s">
        <v>8611</v>
      </c>
      <c r="I961" t="s">
        <v>545</v>
      </c>
      <c r="K961" t="s">
        <v>7647</v>
      </c>
      <c r="M961" t="s">
        <v>7643</v>
      </c>
      <c r="N961" t="s">
        <v>3476</v>
      </c>
      <c r="P961">
        <v>40</v>
      </c>
      <c r="Q961">
        <v>3</v>
      </c>
    </row>
    <row r="962" spans="1:17" x14ac:dyDescent="0.3">
      <c r="A962">
        <v>1494900</v>
      </c>
      <c r="B962" t="s">
        <v>1068</v>
      </c>
      <c r="C962" t="s">
        <v>8579</v>
      </c>
      <c r="D962" t="s">
        <v>1050</v>
      </c>
      <c r="E962">
        <v>154663573</v>
      </c>
      <c r="F962" t="s">
        <v>379</v>
      </c>
      <c r="G962" t="str">
        <f t="shared" si="14"/>
        <v>2025eb1100125</v>
      </c>
      <c r="H962" t="s">
        <v>8612</v>
      </c>
      <c r="I962" t="s">
        <v>380</v>
      </c>
      <c r="K962" t="s">
        <v>7647</v>
      </c>
      <c r="M962" t="s">
        <v>7643</v>
      </c>
      <c r="N962" t="s">
        <v>3476</v>
      </c>
      <c r="P962">
        <v>40</v>
      </c>
      <c r="Q962">
        <v>14.5</v>
      </c>
    </row>
    <row r="963" spans="1:17" x14ac:dyDescent="0.3">
      <c r="A963">
        <v>1494900</v>
      </c>
      <c r="B963" t="s">
        <v>1068</v>
      </c>
      <c r="C963" t="s">
        <v>8579</v>
      </c>
      <c r="D963" t="s">
        <v>1050</v>
      </c>
      <c r="E963">
        <v>154663574</v>
      </c>
      <c r="F963" t="s">
        <v>181</v>
      </c>
      <c r="G963" t="str">
        <f t="shared" ref="G963:G1026" si="15">LEFT(F963,13)</f>
        <v>2025eb1100059</v>
      </c>
      <c r="H963" t="s">
        <v>8613</v>
      </c>
      <c r="I963" t="s">
        <v>182</v>
      </c>
      <c r="K963" t="s">
        <v>7647</v>
      </c>
      <c r="M963" t="s">
        <v>7643</v>
      </c>
      <c r="N963" t="s">
        <v>3476</v>
      </c>
      <c r="P963">
        <v>40</v>
      </c>
      <c r="Q963">
        <v>8.25</v>
      </c>
    </row>
    <row r="964" spans="1:17" x14ac:dyDescent="0.3">
      <c r="A964">
        <v>1494900</v>
      </c>
      <c r="B964" t="s">
        <v>1068</v>
      </c>
      <c r="C964" t="s">
        <v>8579</v>
      </c>
      <c r="D964" t="s">
        <v>1050</v>
      </c>
      <c r="E964">
        <v>154663577</v>
      </c>
      <c r="F964" t="s">
        <v>328</v>
      </c>
      <c r="G964" t="str">
        <f t="shared" si="15"/>
        <v>2025eb1100108</v>
      </c>
      <c r="H964" t="s">
        <v>8614</v>
      </c>
      <c r="I964" t="s">
        <v>329</v>
      </c>
      <c r="K964" t="s">
        <v>7647</v>
      </c>
      <c r="M964" t="s">
        <v>7643</v>
      </c>
      <c r="N964" t="s">
        <v>3476</v>
      </c>
      <c r="P964">
        <v>40</v>
      </c>
      <c r="Q964">
        <v>17</v>
      </c>
    </row>
    <row r="965" spans="1:17" x14ac:dyDescent="0.3">
      <c r="A965">
        <v>1494900</v>
      </c>
      <c r="B965" t="s">
        <v>1068</v>
      </c>
      <c r="C965" t="s">
        <v>8579</v>
      </c>
      <c r="D965" t="s">
        <v>1050</v>
      </c>
      <c r="E965">
        <v>154663579</v>
      </c>
      <c r="F965" t="s">
        <v>310</v>
      </c>
      <c r="G965" t="str">
        <f t="shared" si="15"/>
        <v>2025eb1100102</v>
      </c>
      <c r="H965" t="s">
        <v>8615</v>
      </c>
      <c r="I965" t="s">
        <v>311</v>
      </c>
      <c r="K965" t="s">
        <v>7647</v>
      </c>
      <c r="M965" t="s">
        <v>7643</v>
      </c>
      <c r="N965" t="s">
        <v>3476</v>
      </c>
      <c r="P965">
        <v>40</v>
      </c>
      <c r="Q965">
        <v>7</v>
      </c>
    </row>
    <row r="966" spans="1:17" x14ac:dyDescent="0.3">
      <c r="A966">
        <v>1494900</v>
      </c>
      <c r="B966" t="s">
        <v>1068</v>
      </c>
      <c r="C966" t="s">
        <v>8579</v>
      </c>
      <c r="D966" t="s">
        <v>1050</v>
      </c>
      <c r="E966">
        <v>154663580</v>
      </c>
      <c r="F966" t="s">
        <v>268</v>
      </c>
      <c r="G966" t="str">
        <f t="shared" si="15"/>
        <v>2025eb1100088</v>
      </c>
      <c r="H966" t="s">
        <v>8616</v>
      </c>
      <c r="I966" t="s">
        <v>269</v>
      </c>
      <c r="K966" t="s">
        <v>7647</v>
      </c>
      <c r="M966" t="s">
        <v>7643</v>
      </c>
      <c r="N966" t="s">
        <v>3476</v>
      </c>
      <c r="P966">
        <v>40</v>
      </c>
      <c r="Q966">
        <v>13.5</v>
      </c>
    </row>
    <row r="967" spans="1:17" x14ac:dyDescent="0.3">
      <c r="A967">
        <v>1494900</v>
      </c>
      <c r="B967" t="s">
        <v>1068</v>
      </c>
      <c r="C967" t="s">
        <v>8579</v>
      </c>
      <c r="D967" t="s">
        <v>1050</v>
      </c>
      <c r="E967">
        <v>154663581</v>
      </c>
      <c r="F967" t="s">
        <v>604</v>
      </c>
      <c r="G967" t="str">
        <f t="shared" si="15"/>
        <v>2025eb1100200</v>
      </c>
      <c r="H967" t="s">
        <v>8617</v>
      </c>
      <c r="I967" t="s">
        <v>605</v>
      </c>
      <c r="K967" t="s">
        <v>7647</v>
      </c>
      <c r="M967" t="s">
        <v>7643</v>
      </c>
      <c r="N967" t="s">
        <v>3476</v>
      </c>
      <c r="P967">
        <v>40</v>
      </c>
      <c r="Q967">
        <v>18.5</v>
      </c>
    </row>
    <row r="968" spans="1:17" x14ac:dyDescent="0.3">
      <c r="A968">
        <v>1494900</v>
      </c>
      <c r="B968" t="s">
        <v>1068</v>
      </c>
      <c r="C968" t="s">
        <v>8579</v>
      </c>
      <c r="D968" t="s">
        <v>1050</v>
      </c>
      <c r="E968">
        <v>154663583</v>
      </c>
      <c r="F968" t="s">
        <v>322</v>
      </c>
      <c r="G968" t="str">
        <f t="shared" si="15"/>
        <v>2025eb1100106</v>
      </c>
      <c r="H968" t="s">
        <v>8618</v>
      </c>
      <c r="I968" t="s">
        <v>323</v>
      </c>
      <c r="K968" t="s">
        <v>7647</v>
      </c>
      <c r="M968" t="s">
        <v>7643</v>
      </c>
      <c r="N968" t="s">
        <v>3476</v>
      </c>
      <c r="P968">
        <v>40</v>
      </c>
      <c r="Q968">
        <v>8.5</v>
      </c>
    </row>
    <row r="969" spans="1:17" x14ac:dyDescent="0.3">
      <c r="A969">
        <v>1494900</v>
      </c>
      <c r="B969" t="s">
        <v>1068</v>
      </c>
      <c r="C969" t="s">
        <v>8579</v>
      </c>
      <c r="D969" t="s">
        <v>1050</v>
      </c>
      <c r="E969">
        <v>154663584</v>
      </c>
      <c r="F969" t="s">
        <v>67</v>
      </c>
      <c r="G969" t="str">
        <f t="shared" si="15"/>
        <v>2025eb1100021</v>
      </c>
      <c r="H969" t="s">
        <v>8619</v>
      </c>
      <c r="I969" t="s">
        <v>68</v>
      </c>
      <c r="K969" t="s">
        <v>7647</v>
      </c>
      <c r="M969" t="s">
        <v>7643</v>
      </c>
      <c r="N969" t="s">
        <v>3476</v>
      </c>
      <c r="P969">
        <v>40</v>
      </c>
      <c r="Q969">
        <v>20</v>
      </c>
    </row>
    <row r="970" spans="1:17" x14ac:dyDescent="0.3">
      <c r="A970">
        <v>1494900</v>
      </c>
      <c r="B970" t="s">
        <v>1068</v>
      </c>
      <c r="C970" t="s">
        <v>8579</v>
      </c>
      <c r="D970" t="s">
        <v>1050</v>
      </c>
      <c r="E970">
        <v>154663588</v>
      </c>
      <c r="F970" t="s">
        <v>289</v>
      </c>
      <c r="G970" t="str">
        <f t="shared" si="15"/>
        <v>2025eb1100095</v>
      </c>
      <c r="H970" t="s">
        <v>8620</v>
      </c>
      <c r="I970" t="s">
        <v>290</v>
      </c>
      <c r="K970" t="s">
        <v>7647</v>
      </c>
      <c r="M970" t="s">
        <v>7643</v>
      </c>
      <c r="N970" t="s">
        <v>3476</v>
      </c>
      <c r="P970">
        <v>40</v>
      </c>
      <c r="Q970">
        <v>30.5</v>
      </c>
    </row>
    <row r="971" spans="1:17" x14ac:dyDescent="0.3">
      <c r="A971">
        <v>1494900</v>
      </c>
      <c r="B971" t="s">
        <v>1068</v>
      </c>
      <c r="C971" t="s">
        <v>8579</v>
      </c>
      <c r="D971" t="s">
        <v>1050</v>
      </c>
      <c r="E971">
        <v>154663590</v>
      </c>
      <c r="F971" t="s">
        <v>520</v>
      </c>
      <c r="G971" t="str">
        <f t="shared" si="15"/>
        <v>2025eb1100172</v>
      </c>
      <c r="H971" t="s">
        <v>8621</v>
      </c>
      <c r="I971" t="s">
        <v>521</v>
      </c>
      <c r="K971" t="s">
        <v>7647</v>
      </c>
      <c r="M971" t="s">
        <v>7643</v>
      </c>
      <c r="N971" t="s">
        <v>3476</v>
      </c>
      <c r="P971">
        <v>40</v>
      </c>
      <c r="Q971">
        <v>13</v>
      </c>
    </row>
    <row r="972" spans="1:17" x14ac:dyDescent="0.3">
      <c r="A972">
        <v>1494900</v>
      </c>
      <c r="B972" t="s">
        <v>1068</v>
      </c>
      <c r="C972" t="s">
        <v>8579</v>
      </c>
      <c r="D972" t="s">
        <v>1050</v>
      </c>
      <c r="E972">
        <v>154663594</v>
      </c>
      <c r="F972" t="s">
        <v>721</v>
      </c>
      <c r="G972" t="str">
        <f t="shared" si="15"/>
        <v>2025eb1100240</v>
      </c>
      <c r="H972" t="s">
        <v>8622</v>
      </c>
      <c r="I972" t="s">
        <v>722</v>
      </c>
      <c r="K972" t="s">
        <v>7647</v>
      </c>
      <c r="M972" t="s">
        <v>7643</v>
      </c>
      <c r="N972" t="s">
        <v>3476</v>
      </c>
      <c r="P972">
        <v>40</v>
      </c>
      <c r="Q972">
        <v>14.75</v>
      </c>
    </row>
    <row r="973" spans="1:17" x14ac:dyDescent="0.3">
      <c r="A973">
        <v>1494900</v>
      </c>
      <c r="B973" t="s">
        <v>1068</v>
      </c>
      <c r="C973" t="s">
        <v>8579</v>
      </c>
      <c r="D973" t="s">
        <v>1050</v>
      </c>
      <c r="E973">
        <v>154663597</v>
      </c>
      <c r="F973" t="s">
        <v>316</v>
      </c>
      <c r="G973" t="str">
        <f t="shared" si="15"/>
        <v>2025eb1100104</v>
      </c>
      <c r="H973" t="s">
        <v>8623</v>
      </c>
      <c r="I973" t="s">
        <v>317</v>
      </c>
      <c r="K973" t="s">
        <v>7647</v>
      </c>
      <c r="M973" t="s">
        <v>7643</v>
      </c>
      <c r="N973" t="s">
        <v>3476</v>
      </c>
      <c r="P973">
        <v>40</v>
      </c>
      <c r="Q973">
        <v>11.5</v>
      </c>
    </row>
    <row r="974" spans="1:17" x14ac:dyDescent="0.3">
      <c r="A974">
        <v>1494900</v>
      </c>
      <c r="B974" t="s">
        <v>1068</v>
      </c>
      <c r="C974" t="s">
        <v>8579</v>
      </c>
      <c r="D974" t="s">
        <v>1050</v>
      </c>
      <c r="E974">
        <v>154663600</v>
      </c>
      <c r="F974" t="s">
        <v>376</v>
      </c>
      <c r="G974" t="str">
        <f t="shared" si="15"/>
        <v>2025eb1100124</v>
      </c>
      <c r="H974" t="s">
        <v>8624</v>
      </c>
      <c r="I974" t="s">
        <v>377</v>
      </c>
      <c r="K974" t="s">
        <v>7647</v>
      </c>
      <c r="M974" t="s">
        <v>7643</v>
      </c>
      <c r="N974" t="s">
        <v>3476</v>
      </c>
      <c r="P974">
        <v>40</v>
      </c>
      <c r="Q974">
        <v>6</v>
      </c>
    </row>
    <row r="975" spans="1:17" x14ac:dyDescent="0.3">
      <c r="A975">
        <v>1494900</v>
      </c>
      <c r="B975" t="s">
        <v>1068</v>
      </c>
      <c r="C975" t="s">
        <v>8579</v>
      </c>
      <c r="D975" t="s">
        <v>1050</v>
      </c>
      <c r="E975">
        <v>154663602</v>
      </c>
      <c r="F975" t="s">
        <v>124</v>
      </c>
      <c r="G975" t="str">
        <f t="shared" si="15"/>
        <v>2025eb1100040</v>
      </c>
      <c r="H975" t="s">
        <v>8625</v>
      </c>
      <c r="I975" t="s">
        <v>125</v>
      </c>
      <c r="K975" t="s">
        <v>7647</v>
      </c>
      <c r="M975" t="s">
        <v>7643</v>
      </c>
      <c r="N975" t="s">
        <v>3476</v>
      </c>
      <c r="P975">
        <v>40</v>
      </c>
      <c r="Q975">
        <v>8.5</v>
      </c>
    </row>
    <row r="976" spans="1:17" x14ac:dyDescent="0.3">
      <c r="A976">
        <v>1494900</v>
      </c>
      <c r="B976" t="s">
        <v>1068</v>
      </c>
      <c r="C976" t="s">
        <v>8579</v>
      </c>
      <c r="D976" t="s">
        <v>1050</v>
      </c>
      <c r="E976">
        <v>154663607</v>
      </c>
      <c r="F976" t="s">
        <v>892</v>
      </c>
      <c r="G976" t="str">
        <f t="shared" si="15"/>
        <v>2025eb1100297</v>
      </c>
      <c r="H976" t="s">
        <v>8626</v>
      </c>
      <c r="I976" t="s">
        <v>893</v>
      </c>
      <c r="K976" t="s">
        <v>7647</v>
      </c>
      <c r="M976" t="s">
        <v>7643</v>
      </c>
      <c r="N976" t="s">
        <v>3476</v>
      </c>
      <c r="P976">
        <v>40</v>
      </c>
      <c r="Q976">
        <v>5</v>
      </c>
    </row>
    <row r="977" spans="1:17" x14ac:dyDescent="0.3">
      <c r="A977">
        <v>1494900</v>
      </c>
      <c r="B977" t="s">
        <v>1068</v>
      </c>
      <c r="C977" t="s">
        <v>8579</v>
      </c>
      <c r="D977" t="s">
        <v>1050</v>
      </c>
      <c r="E977">
        <v>154663612</v>
      </c>
      <c r="F977" t="s">
        <v>550</v>
      </c>
      <c r="G977" t="str">
        <f t="shared" si="15"/>
        <v>2025eb1100182</v>
      </c>
      <c r="H977" t="s">
        <v>8627</v>
      </c>
      <c r="I977" t="s">
        <v>551</v>
      </c>
      <c r="K977" t="s">
        <v>7647</v>
      </c>
      <c r="M977" t="s">
        <v>7643</v>
      </c>
      <c r="N977" t="s">
        <v>3476</v>
      </c>
      <c r="P977">
        <v>40</v>
      </c>
      <c r="Q977">
        <v>9.5</v>
      </c>
    </row>
    <row r="978" spans="1:17" x14ac:dyDescent="0.3">
      <c r="A978">
        <v>1494900</v>
      </c>
      <c r="B978" t="s">
        <v>1068</v>
      </c>
      <c r="C978" t="s">
        <v>8579</v>
      </c>
      <c r="D978" t="s">
        <v>1050</v>
      </c>
      <c r="E978">
        <v>154663615</v>
      </c>
      <c r="F978" t="s">
        <v>46</v>
      </c>
      <c r="G978" t="str">
        <f t="shared" si="15"/>
        <v>2025eb1100014</v>
      </c>
      <c r="H978" t="s">
        <v>8628</v>
      </c>
      <c r="I978" t="s">
        <v>47</v>
      </c>
      <c r="K978" t="s">
        <v>7647</v>
      </c>
      <c r="M978" t="s">
        <v>7643</v>
      </c>
      <c r="N978" t="s">
        <v>3476</v>
      </c>
      <c r="P978">
        <v>40</v>
      </c>
      <c r="Q978">
        <v>18</v>
      </c>
    </row>
    <row r="979" spans="1:17" x14ac:dyDescent="0.3">
      <c r="A979">
        <v>1494900</v>
      </c>
      <c r="B979" t="s">
        <v>1068</v>
      </c>
      <c r="C979" t="s">
        <v>8579</v>
      </c>
      <c r="D979" t="s">
        <v>1050</v>
      </c>
      <c r="E979">
        <v>154663619</v>
      </c>
      <c r="F979" t="s">
        <v>25</v>
      </c>
      <c r="G979" t="str">
        <f t="shared" si="15"/>
        <v>2025eb1100007</v>
      </c>
      <c r="H979" t="s">
        <v>8629</v>
      </c>
      <c r="I979" t="s">
        <v>26</v>
      </c>
      <c r="K979" t="s">
        <v>7647</v>
      </c>
      <c r="M979" t="s">
        <v>7643</v>
      </c>
      <c r="N979" t="s">
        <v>3476</v>
      </c>
      <c r="P979">
        <v>40</v>
      </c>
      <c r="Q979">
        <v>15.25</v>
      </c>
    </row>
    <row r="980" spans="1:17" x14ac:dyDescent="0.3">
      <c r="A980">
        <v>1494900</v>
      </c>
      <c r="B980" t="s">
        <v>1068</v>
      </c>
      <c r="C980" t="s">
        <v>8579</v>
      </c>
      <c r="D980" t="s">
        <v>1050</v>
      </c>
      <c r="E980">
        <v>154663624</v>
      </c>
      <c r="F980" t="s">
        <v>421</v>
      </c>
      <c r="G980" t="str">
        <f t="shared" si="15"/>
        <v>2025eb1100139</v>
      </c>
      <c r="H980" t="s">
        <v>8630</v>
      </c>
      <c r="I980" t="s">
        <v>422</v>
      </c>
      <c r="K980" t="s">
        <v>7647</v>
      </c>
      <c r="M980" t="s">
        <v>7643</v>
      </c>
      <c r="N980" t="s">
        <v>3476</v>
      </c>
      <c r="P980">
        <v>40</v>
      </c>
      <c r="Q980">
        <v>36.5</v>
      </c>
    </row>
    <row r="981" spans="1:17" x14ac:dyDescent="0.3">
      <c r="A981">
        <v>1494900</v>
      </c>
      <c r="B981" t="s">
        <v>1068</v>
      </c>
      <c r="C981" t="s">
        <v>8579</v>
      </c>
      <c r="D981" t="s">
        <v>1050</v>
      </c>
      <c r="E981">
        <v>154663627</v>
      </c>
      <c r="F981" t="s">
        <v>478</v>
      </c>
      <c r="G981" t="str">
        <f t="shared" si="15"/>
        <v>2025eb1100158</v>
      </c>
      <c r="H981" t="s">
        <v>8631</v>
      </c>
      <c r="I981" t="s">
        <v>479</v>
      </c>
      <c r="K981" t="s">
        <v>7647</v>
      </c>
      <c r="M981" t="s">
        <v>7643</v>
      </c>
      <c r="N981" t="s">
        <v>3476</v>
      </c>
      <c r="P981">
        <v>40</v>
      </c>
      <c r="Q981">
        <v>8.5</v>
      </c>
    </row>
    <row r="982" spans="1:17" x14ac:dyDescent="0.3">
      <c r="A982">
        <v>1494900</v>
      </c>
      <c r="B982" t="s">
        <v>1068</v>
      </c>
      <c r="C982" t="s">
        <v>8579</v>
      </c>
      <c r="D982" t="s">
        <v>1050</v>
      </c>
      <c r="E982">
        <v>154663629</v>
      </c>
      <c r="F982" t="s">
        <v>391</v>
      </c>
      <c r="G982" t="str">
        <f t="shared" si="15"/>
        <v>2025eb1100129</v>
      </c>
      <c r="H982" t="s">
        <v>8632</v>
      </c>
      <c r="I982" t="s">
        <v>392</v>
      </c>
      <c r="K982" t="s">
        <v>7647</v>
      </c>
      <c r="M982" t="s">
        <v>7643</v>
      </c>
      <c r="N982" t="s">
        <v>3476</v>
      </c>
      <c r="P982">
        <v>40</v>
      </c>
      <c r="Q982">
        <v>5</v>
      </c>
    </row>
    <row r="983" spans="1:17" x14ac:dyDescent="0.3">
      <c r="A983">
        <v>1494900</v>
      </c>
      <c r="B983" t="s">
        <v>1068</v>
      </c>
      <c r="C983" t="s">
        <v>8579</v>
      </c>
      <c r="D983" t="s">
        <v>1050</v>
      </c>
      <c r="E983">
        <v>154663633</v>
      </c>
      <c r="F983" t="s">
        <v>778</v>
      </c>
      <c r="G983" t="str">
        <f t="shared" si="15"/>
        <v>2025eb1100259</v>
      </c>
      <c r="H983" t="s">
        <v>8633</v>
      </c>
      <c r="I983" t="s">
        <v>779</v>
      </c>
      <c r="K983" t="s">
        <v>7647</v>
      </c>
      <c r="M983" t="s">
        <v>7643</v>
      </c>
      <c r="N983" t="s">
        <v>3476</v>
      </c>
      <c r="P983">
        <v>40</v>
      </c>
      <c r="Q983">
        <v>26.5</v>
      </c>
    </row>
    <row r="984" spans="1:17" x14ac:dyDescent="0.3">
      <c r="A984">
        <v>1494900</v>
      </c>
      <c r="B984" t="s">
        <v>1068</v>
      </c>
      <c r="C984" t="s">
        <v>8579</v>
      </c>
      <c r="D984" t="s">
        <v>1050</v>
      </c>
      <c r="E984">
        <v>154663638</v>
      </c>
      <c r="F984" t="s">
        <v>964</v>
      </c>
      <c r="G984" t="str">
        <f t="shared" si="15"/>
        <v>2025eb1100322</v>
      </c>
      <c r="H984" t="s">
        <v>8634</v>
      </c>
      <c r="I984" t="s">
        <v>965</v>
      </c>
      <c r="K984" t="s">
        <v>7647</v>
      </c>
      <c r="M984" t="s">
        <v>7643</v>
      </c>
      <c r="N984" t="s">
        <v>3476</v>
      </c>
      <c r="P984">
        <v>40</v>
      </c>
      <c r="Q984">
        <v>7</v>
      </c>
    </row>
    <row r="985" spans="1:17" x14ac:dyDescent="0.3">
      <c r="A985">
        <v>1494900</v>
      </c>
      <c r="B985" t="s">
        <v>1068</v>
      </c>
      <c r="C985" t="s">
        <v>8579</v>
      </c>
      <c r="D985" t="s">
        <v>1050</v>
      </c>
      <c r="E985">
        <v>154663644</v>
      </c>
      <c r="F985" t="s">
        <v>508</v>
      </c>
      <c r="G985" t="str">
        <f t="shared" si="15"/>
        <v>2025eb1100168</v>
      </c>
      <c r="H985" t="s">
        <v>8635</v>
      </c>
      <c r="I985" t="s">
        <v>509</v>
      </c>
      <c r="K985" t="s">
        <v>7647</v>
      </c>
      <c r="M985" t="s">
        <v>7643</v>
      </c>
      <c r="N985" t="s">
        <v>3476</v>
      </c>
      <c r="P985">
        <v>40</v>
      </c>
      <c r="Q985">
        <v>1.5</v>
      </c>
    </row>
    <row r="986" spans="1:17" x14ac:dyDescent="0.3">
      <c r="A986">
        <v>1494900</v>
      </c>
      <c r="B986" t="s">
        <v>1068</v>
      </c>
      <c r="C986" t="s">
        <v>8579</v>
      </c>
      <c r="D986" t="s">
        <v>1050</v>
      </c>
      <c r="E986">
        <v>154663662</v>
      </c>
      <c r="F986" t="s">
        <v>925</v>
      </c>
      <c r="G986" t="str">
        <f t="shared" si="15"/>
        <v>2025eb1100309</v>
      </c>
      <c r="H986" t="s">
        <v>8636</v>
      </c>
      <c r="I986" t="s">
        <v>926</v>
      </c>
      <c r="K986" t="s">
        <v>7647</v>
      </c>
      <c r="M986" t="s">
        <v>7643</v>
      </c>
      <c r="N986" t="s">
        <v>3476</v>
      </c>
      <c r="P986">
        <v>40</v>
      </c>
      <c r="Q986">
        <v>13</v>
      </c>
    </row>
    <row r="987" spans="1:17" x14ac:dyDescent="0.3">
      <c r="A987">
        <v>1494900</v>
      </c>
      <c r="B987" t="s">
        <v>1068</v>
      </c>
      <c r="C987" t="s">
        <v>8579</v>
      </c>
      <c r="D987" t="s">
        <v>1050</v>
      </c>
      <c r="E987">
        <v>154663665</v>
      </c>
      <c r="F987" t="s">
        <v>346</v>
      </c>
      <c r="G987" t="str">
        <f t="shared" si="15"/>
        <v>2025eb1100114</v>
      </c>
      <c r="H987" t="s">
        <v>8637</v>
      </c>
      <c r="I987" t="s">
        <v>347</v>
      </c>
      <c r="K987" t="s">
        <v>7647</v>
      </c>
      <c r="M987" t="s">
        <v>7643</v>
      </c>
      <c r="N987" t="s">
        <v>3476</v>
      </c>
      <c r="P987">
        <v>40</v>
      </c>
      <c r="Q987">
        <v>26</v>
      </c>
    </row>
    <row r="988" spans="1:17" x14ac:dyDescent="0.3">
      <c r="A988">
        <v>1494900</v>
      </c>
      <c r="B988" t="s">
        <v>1068</v>
      </c>
      <c r="C988" t="s">
        <v>8579</v>
      </c>
      <c r="D988" t="s">
        <v>1050</v>
      </c>
      <c r="E988">
        <v>154663669</v>
      </c>
      <c r="F988" t="s">
        <v>466</v>
      </c>
      <c r="G988" t="str">
        <f t="shared" si="15"/>
        <v>2025eb1100154</v>
      </c>
      <c r="H988" t="s">
        <v>8638</v>
      </c>
      <c r="I988" t="s">
        <v>467</v>
      </c>
      <c r="K988" t="s">
        <v>7647</v>
      </c>
      <c r="M988" t="s">
        <v>7643</v>
      </c>
      <c r="N988" t="s">
        <v>3476</v>
      </c>
      <c r="P988">
        <v>40</v>
      </c>
      <c r="Q988">
        <v>0</v>
      </c>
    </row>
    <row r="989" spans="1:17" x14ac:dyDescent="0.3">
      <c r="A989">
        <v>1494900</v>
      </c>
      <c r="B989" t="s">
        <v>1068</v>
      </c>
      <c r="C989" t="s">
        <v>8579</v>
      </c>
      <c r="D989" t="s">
        <v>1050</v>
      </c>
      <c r="E989">
        <v>154663675</v>
      </c>
      <c r="F989" t="s">
        <v>202</v>
      </c>
      <c r="G989" t="str">
        <f t="shared" si="15"/>
        <v>2025eb1100066</v>
      </c>
      <c r="H989" t="s">
        <v>8639</v>
      </c>
      <c r="I989" t="s">
        <v>203</v>
      </c>
      <c r="K989" t="s">
        <v>7647</v>
      </c>
      <c r="M989" t="s">
        <v>7643</v>
      </c>
      <c r="N989" t="s">
        <v>3476</v>
      </c>
      <c r="P989">
        <v>40</v>
      </c>
      <c r="Q989">
        <v>5</v>
      </c>
    </row>
    <row r="990" spans="1:17" x14ac:dyDescent="0.3">
      <c r="A990">
        <v>1494900</v>
      </c>
      <c r="B990" t="s">
        <v>1068</v>
      </c>
      <c r="C990" t="s">
        <v>8579</v>
      </c>
      <c r="D990" t="s">
        <v>1050</v>
      </c>
      <c r="E990">
        <v>154663679</v>
      </c>
      <c r="F990" t="s">
        <v>895</v>
      </c>
      <c r="G990" t="str">
        <f t="shared" si="15"/>
        <v>2025eb1100298</v>
      </c>
      <c r="H990" t="s">
        <v>8640</v>
      </c>
      <c r="I990" t="s">
        <v>896</v>
      </c>
      <c r="K990" t="s">
        <v>7647</v>
      </c>
      <c r="M990" t="s">
        <v>7643</v>
      </c>
      <c r="N990" t="s">
        <v>3476</v>
      </c>
      <c r="P990">
        <v>40</v>
      </c>
      <c r="Q990">
        <v>11</v>
      </c>
    </row>
    <row r="991" spans="1:17" x14ac:dyDescent="0.3">
      <c r="A991">
        <v>1494900</v>
      </c>
      <c r="B991" t="s">
        <v>1068</v>
      </c>
      <c r="C991" t="s">
        <v>8579</v>
      </c>
      <c r="D991" t="s">
        <v>1050</v>
      </c>
      <c r="E991">
        <v>154663693</v>
      </c>
      <c r="F991" t="s">
        <v>142</v>
      </c>
      <c r="G991" t="str">
        <f t="shared" si="15"/>
        <v>2025eb1100046</v>
      </c>
      <c r="H991" t="s">
        <v>8641</v>
      </c>
      <c r="I991" t="s">
        <v>143</v>
      </c>
      <c r="K991" t="s">
        <v>7647</v>
      </c>
      <c r="M991" t="s">
        <v>7643</v>
      </c>
      <c r="N991" t="s">
        <v>3476</v>
      </c>
      <c r="P991">
        <v>40</v>
      </c>
      <c r="Q991">
        <v>17</v>
      </c>
    </row>
    <row r="992" spans="1:17" x14ac:dyDescent="0.3">
      <c r="A992">
        <v>1494900</v>
      </c>
      <c r="B992" t="s">
        <v>1068</v>
      </c>
      <c r="C992" t="s">
        <v>8579</v>
      </c>
      <c r="D992" t="s">
        <v>1050</v>
      </c>
      <c r="E992">
        <v>154663724</v>
      </c>
      <c r="F992" t="s">
        <v>40</v>
      </c>
      <c r="G992" t="str">
        <f t="shared" si="15"/>
        <v>2025eb1100012</v>
      </c>
      <c r="H992" t="s">
        <v>8642</v>
      </c>
      <c r="I992" t="s">
        <v>41</v>
      </c>
      <c r="K992" t="s">
        <v>7647</v>
      </c>
      <c r="M992" t="s">
        <v>7643</v>
      </c>
      <c r="N992" t="s">
        <v>3476</v>
      </c>
      <c r="P992">
        <v>40</v>
      </c>
      <c r="Q992">
        <v>10.5</v>
      </c>
    </row>
    <row r="993" spans="1:17" x14ac:dyDescent="0.3">
      <c r="A993">
        <v>1494900</v>
      </c>
      <c r="B993" t="s">
        <v>1068</v>
      </c>
      <c r="C993" t="s">
        <v>8579</v>
      </c>
      <c r="D993" t="s">
        <v>1050</v>
      </c>
      <c r="E993">
        <v>154663739</v>
      </c>
      <c r="F993" t="s">
        <v>727</v>
      </c>
      <c r="G993" t="str">
        <f t="shared" si="15"/>
        <v>2025eb1100242</v>
      </c>
      <c r="H993" t="s">
        <v>8643</v>
      </c>
      <c r="I993" t="s">
        <v>728</v>
      </c>
      <c r="K993" t="s">
        <v>7647</v>
      </c>
      <c r="M993" t="s">
        <v>7643</v>
      </c>
      <c r="N993" t="s">
        <v>3476</v>
      </c>
      <c r="P993">
        <v>40</v>
      </c>
      <c r="Q993">
        <v>9.5</v>
      </c>
    </row>
    <row r="994" spans="1:17" x14ac:dyDescent="0.3">
      <c r="A994">
        <v>1494900</v>
      </c>
      <c r="B994" t="s">
        <v>1068</v>
      </c>
      <c r="C994" t="s">
        <v>8579</v>
      </c>
      <c r="D994" t="s">
        <v>1050</v>
      </c>
      <c r="E994">
        <v>154663747</v>
      </c>
      <c r="F994" t="s">
        <v>844</v>
      </c>
      <c r="G994" t="str">
        <f t="shared" si="15"/>
        <v>2025eb1100281</v>
      </c>
      <c r="H994" t="s">
        <v>8644</v>
      </c>
      <c r="I994" t="s">
        <v>845</v>
      </c>
      <c r="K994" t="s">
        <v>7647</v>
      </c>
      <c r="M994" t="s">
        <v>7643</v>
      </c>
      <c r="N994" t="s">
        <v>3476</v>
      </c>
      <c r="P994">
        <v>40</v>
      </c>
      <c r="Q994">
        <v>4</v>
      </c>
    </row>
    <row r="995" spans="1:17" x14ac:dyDescent="0.3">
      <c r="A995">
        <v>1494900</v>
      </c>
      <c r="B995" t="s">
        <v>1068</v>
      </c>
      <c r="C995" t="s">
        <v>8579</v>
      </c>
      <c r="D995" t="s">
        <v>1050</v>
      </c>
      <c r="E995">
        <v>154663753</v>
      </c>
      <c r="F995" t="s">
        <v>763</v>
      </c>
      <c r="G995" t="str">
        <f t="shared" si="15"/>
        <v>2025eb1100254</v>
      </c>
      <c r="H995" t="s">
        <v>8645</v>
      </c>
      <c r="I995" t="s">
        <v>764</v>
      </c>
      <c r="K995" t="s">
        <v>7647</v>
      </c>
      <c r="M995" t="s">
        <v>7643</v>
      </c>
      <c r="N995" t="s">
        <v>3476</v>
      </c>
      <c r="P995">
        <v>40</v>
      </c>
      <c r="Q995">
        <v>23</v>
      </c>
    </row>
    <row r="996" spans="1:17" x14ac:dyDescent="0.3">
      <c r="A996">
        <v>1494901</v>
      </c>
      <c r="B996" t="s">
        <v>1049</v>
      </c>
      <c r="C996" t="s">
        <v>8579</v>
      </c>
      <c r="D996" t="s">
        <v>1050</v>
      </c>
      <c r="E996">
        <v>154663462</v>
      </c>
      <c r="F996" t="s">
        <v>787</v>
      </c>
      <c r="G996" t="str">
        <f t="shared" si="15"/>
        <v>2025eb1100262</v>
      </c>
      <c r="H996" t="s">
        <v>8646</v>
      </c>
      <c r="I996" t="s">
        <v>788</v>
      </c>
      <c r="K996" t="s">
        <v>7647</v>
      </c>
      <c r="M996" t="s">
        <v>7643</v>
      </c>
      <c r="N996" t="s">
        <v>3476</v>
      </c>
      <c r="P996">
        <v>40</v>
      </c>
      <c r="Q996">
        <v>21.5</v>
      </c>
    </row>
    <row r="997" spans="1:17" x14ac:dyDescent="0.3">
      <c r="A997">
        <v>1494901</v>
      </c>
      <c r="B997" t="s">
        <v>1049</v>
      </c>
      <c r="C997" t="s">
        <v>8579</v>
      </c>
      <c r="D997" t="s">
        <v>1050</v>
      </c>
      <c r="E997">
        <v>154663470</v>
      </c>
      <c r="F997" t="s">
        <v>133</v>
      </c>
      <c r="G997" t="str">
        <f t="shared" si="15"/>
        <v>2025eb1100043</v>
      </c>
      <c r="H997" t="s">
        <v>8647</v>
      </c>
      <c r="I997" t="s">
        <v>134</v>
      </c>
      <c r="K997" t="s">
        <v>7647</v>
      </c>
      <c r="M997" t="s">
        <v>7643</v>
      </c>
      <c r="N997" t="s">
        <v>3476</v>
      </c>
      <c r="P997">
        <v>40</v>
      </c>
      <c r="Q997">
        <v>21.5</v>
      </c>
    </row>
    <row r="998" spans="1:17" x14ac:dyDescent="0.3">
      <c r="A998">
        <v>1494901</v>
      </c>
      <c r="B998" t="s">
        <v>1049</v>
      </c>
      <c r="C998" t="s">
        <v>8579</v>
      </c>
      <c r="D998" t="s">
        <v>1050</v>
      </c>
      <c r="E998">
        <v>154663483</v>
      </c>
      <c r="F998" t="s">
        <v>241</v>
      </c>
      <c r="G998" t="str">
        <f t="shared" si="15"/>
        <v>2025eb1100079</v>
      </c>
      <c r="H998" t="s">
        <v>8648</v>
      </c>
      <c r="I998" t="s">
        <v>242</v>
      </c>
      <c r="K998" t="s">
        <v>7647</v>
      </c>
      <c r="M998" t="s">
        <v>7643</v>
      </c>
      <c r="N998" t="s">
        <v>3476</v>
      </c>
      <c r="P998">
        <v>40</v>
      </c>
      <c r="Q998">
        <v>19.5</v>
      </c>
    </row>
    <row r="999" spans="1:17" x14ac:dyDescent="0.3">
      <c r="A999">
        <v>1494901</v>
      </c>
      <c r="B999" t="s">
        <v>1049</v>
      </c>
      <c r="C999" t="s">
        <v>8579</v>
      </c>
      <c r="D999" t="s">
        <v>1050</v>
      </c>
      <c r="E999">
        <v>154663605</v>
      </c>
      <c r="F999" t="s">
        <v>859</v>
      </c>
      <c r="G999" t="str">
        <f t="shared" si="15"/>
        <v>2025eb1100286</v>
      </c>
      <c r="H999" t="s">
        <v>8649</v>
      </c>
      <c r="I999" t="s">
        <v>1531</v>
      </c>
      <c r="K999" t="s">
        <v>7647</v>
      </c>
      <c r="M999" t="s">
        <v>7643</v>
      </c>
      <c r="N999" t="s">
        <v>3476</v>
      </c>
      <c r="P999">
        <v>40</v>
      </c>
      <c r="Q999">
        <v>5.5</v>
      </c>
    </row>
    <row r="1000" spans="1:17" x14ac:dyDescent="0.3">
      <c r="A1000">
        <v>1494901</v>
      </c>
      <c r="B1000" t="s">
        <v>1049</v>
      </c>
      <c r="C1000" t="s">
        <v>8579</v>
      </c>
      <c r="D1000" t="s">
        <v>1050</v>
      </c>
      <c r="E1000">
        <v>154663646</v>
      </c>
      <c r="F1000" t="s">
        <v>13</v>
      </c>
      <c r="G1000" t="str">
        <f t="shared" si="15"/>
        <v>2025eb1100003</v>
      </c>
      <c r="H1000" t="s">
        <v>8650</v>
      </c>
      <c r="I1000" t="s">
        <v>14</v>
      </c>
      <c r="K1000" t="s">
        <v>7647</v>
      </c>
      <c r="M1000" t="s">
        <v>7643</v>
      </c>
      <c r="N1000" t="s">
        <v>3476</v>
      </c>
      <c r="P1000">
        <v>40</v>
      </c>
      <c r="Q1000">
        <v>3.5</v>
      </c>
    </row>
    <row r="1001" spans="1:17" x14ac:dyDescent="0.3">
      <c r="A1001">
        <v>1494901</v>
      </c>
      <c r="B1001" t="s">
        <v>1049</v>
      </c>
      <c r="C1001" t="s">
        <v>8579</v>
      </c>
      <c r="D1001" t="s">
        <v>1050</v>
      </c>
      <c r="E1001">
        <v>154663779</v>
      </c>
      <c r="F1001" t="s">
        <v>97</v>
      </c>
      <c r="G1001" t="str">
        <f t="shared" si="15"/>
        <v>2025eb1100031</v>
      </c>
      <c r="H1001" t="s">
        <v>8651</v>
      </c>
      <c r="I1001" t="s">
        <v>98</v>
      </c>
      <c r="K1001" t="s">
        <v>7647</v>
      </c>
      <c r="M1001" t="s">
        <v>7643</v>
      </c>
      <c r="N1001" t="s">
        <v>3476</v>
      </c>
      <c r="P1001">
        <v>40</v>
      </c>
      <c r="Q1001">
        <v>24.75</v>
      </c>
    </row>
    <row r="1002" spans="1:17" x14ac:dyDescent="0.3">
      <c r="A1002">
        <v>1496862</v>
      </c>
      <c r="B1002" t="s">
        <v>3480</v>
      </c>
      <c r="C1002" t="s">
        <v>7820</v>
      </c>
      <c r="D1002" t="s">
        <v>1034</v>
      </c>
      <c r="E1002">
        <v>154842720</v>
      </c>
      <c r="F1002" t="s">
        <v>610</v>
      </c>
      <c r="G1002" t="str">
        <f t="shared" si="15"/>
        <v>2025eb1100202</v>
      </c>
      <c r="H1002" t="s">
        <v>8652</v>
      </c>
      <c r="I1002" t="s">
        <v>611</v>
      </c>
      <c r="K1002" t="s">
        <v>8653</v>
      </c>
      <c r="M1002" t="s">
        <v>7643</v>
      </c>
      <c r="N1002" t="s">
        <v>3476</v>
      </c>
      <c r="P1002">
        <v>40</v>
      </c>
      <c r="Q1002">
        <v>37</v>
      </c>
    </row>
    <row r="1003" spans="1:17" x14ac:dyDescent="0.3">
      <c r="A1003">
        <v>1496862</v>
      </c>
      <c r="B1003" t="s">
        <v>3480</v>
      </c>
      <c r="C1003" t="s">
        <v>7820</v>
      </c>
      <c r="D1003" t="s">
        <v>1034</v>
      </c>
      <c r="E1003">
        <v>154842724</v>
      </c>
      <c r="F1003" t="s">
        <v>166</v>
      </c>
      <c r="G1003" t="str">
        <f t="shared" si="15"/>
        <v>2025eb1100054</v>
      </c>
      <c r="H1003" t="s">
        <v>8654</v>
      </c>
      <c r="I1003" t="s">
        <v>167</v>
      </c>
      <c r="K1003" t="s">
        <v>8653</v>
      </c>
      <c r="M1003" t="s">
        <v>7643</v>
      </c>
      <c r="N1003" t="s">
        <v>3476</v>
      </c>
      <c r="P1003">
        <v>40</v>
      </c>
      <c r="Q1003">
        <v>11</v>
      </c>
    </row>
    <row r="1004" spans="1:17" x14ac:dyDescent="0.3">
      <c r="A1004">
        <v>1496862</v>
      </c>
      <c r="B1004" t="s">
        <v>3480</v>
      </c>
      <c r="C1004" t="s">
        <v>7820</v>
      </c>
      <c r="D1004" t="s">
        <v>1034</v>
      </c>
      <c r="E1004">
        <v>154842726</v>
      </c>
      <c r="F1004" t="s">
        <v>661</v>
      </c>
      <c r="G1004" t="str">
        <f t="shared" si="15"/>
        <v>2025eb1100219</v>
      </c>
      <c r="H1004" t="s">
        <v>8655</v>
      </c>
      <c r="I1004" t="s">
        <v>662</v>
      </c>
      <c r="K1004" t="s">
        <v>8653</v>
      </c>
      <c r="M1004" t="s">
        <v>7643</v>
      </c>
      <c r="N1004" t="s">
        <v>3476</v>
      </c>
      <c r="P1004">
        <v>40</v>
      </c>
      <c r="Q1004">
        <v>33</v>
      </c>
    </row>
    <row r="1005" spans="1:17" x14ac:dyDescent="0.3">
      <c r="A1005">
        <v>1496862</v>
      </c>
      <c r="B1005" t="s">
        <v>3480</v>
      </c>
      <c r="C1005" t="s">
        <v>7820</v>
      </c>
      <c r="D1005" t="s">
        <v>1034</v>
      </c>
      <c r="E1005">
        <v>154842729</v>
      </c>
      <c r="F1005" t="s">
        <v>679</v>
      </c>
      <c r="G1005" t="str">
        <f t="shared" si="15"/>
        <v>2025eb1100226</v>
      </c>
      <c r="H1005" t="s">
        <v>8656</v>
      </c>
      <c r="I1005" t="s">
        <v>680</v>
      </c>
      <c r="K1005" t="s">
        <v>8653</v>
      </c>
      <c r="M1005" t="s">
        <v>7643</v>
      </c>
      <c r="N1005" t="s">
        <v>3476</v>
      </c>
      <c r="P1005">
        <v>40</v>
      </c>
      <c r="Q1005">
        <v>16</v>
      </c>
    </row>
    <row r="1006" spans="1:17" x14ac:dyDescent="0.3">
      <c r="A1006">
        <v>1496862</v>
      </c>
      <c r="B1006" t="s">
        <v>3480</v>
      </c>
      <c r="C1006" t="s">
        <v>7820</v>
      </c>
      <c r="D1006" t="s">
        <v>1034</v>
      </c>
      <c r="E1006">
        <v>154842734</v>
      </c>
      <c r="F1006" t="s">
        <v>712</v>
      </c>
      <c r="G1006" t="str">
        <f t="shared" si="15"/>
        <v>2025eb1100237</v>
      </c>
      <c r="H1006" t="s">
        <v>8657</v>
      </c>
      <c r="I1006" t="s">
        <v>713</v>
      </c>
      <c r="K1006" t="s">
        <v>8653</v>
      </c>
      <c r="M1006" t="s">
        <v>7643</v>
      </c>
      <c r="N1006" t="s">
        <v>3476</v>
      </c>
      <c r="P1006">
        <v>40</v>
      </c>
      <c r="Q1006">
        <v>35</v>
      </c>
    </row>
    <row r="1007" spans="1:17" x14ac:dyDescent="0.3">
      <c r="A1007">
        <v>1496862</v>
      </c>
      <c r="B1007" t="s">
        <v>3480</v>
      </c>
      <c r="C1007" t="s">
        <v>7820</v>
      </c>
      <c r="D1007" t="s">
        <v>1034</v>
      </c>
      <c r="E1007">
        <v>154842735</v>
      </c>
      <c r="F1007" t="s">
        <v>862</v>
      </c>
      <c r="G1007" t="str">
        <f t="shared" si="15"/>
        <v>2025eb1100287</v>
      </c>
      <c r="H1007" t="s">
        <v>8658</v>
      </c>
      <c r="I1007" t="s">
        <v>863</v>
      </c>
      <c r="K1007" t="s">
        <v>8653</v>
      </c>
      <c r="M1007" t="s">
        <v>7643</v>
      </c>
      <c r="N1007" t="s">
        <v>3476</v>
      </c>
      <c r="P1007">
        <v>40</v>
      </c>
      <c r="Q1007">
        <v>8</v>
      </c>
    </row>
    <row r="1008" spans="1:17" x14ac:dyDescent="0.3">
      <c r="A1008">
        <v>1496862</v>
      </c>
      <c r="B1008" t="s">
        <v>3480</v>
      </c>
      <c r="C1008" t="s">
        <v>7820</v>
      </c>
      <c r="D1008" t="s">
        <v>1034</v>
      </c>
      <c r="E1008">
        <v>154842736</v>
      </c>
      <c r="F1008" t="s">
        <v>463</v>
      </c>
      <c r="G1008" t="str">
        <f t="shared" si="15"/>
        <v>2025eb1100153</v>
      </c>
      <c r="H1008" t="s">
        <v>8659</v>
      </c>
      <c r="I1008" t="s">
        <v>464</v>
      </c>
      <c r="K1008" t="s">
        <v>8653</v>
      </c>
      <c r="M1008" t="s">
        <v>7643</v>
      </c>
      <c r="N1008" t="s">
        <v>3476</v>
      </c>
      <c r="P1008">
        <v>40</v>
      </c>
      <c r="Q1008">
        <v>14</v>
      </c>
    </row>
    <row r="1009" spans="1:17" x14ac:dyDescent="0.3">
      <c r="A1009">
        <v>1496862</v>
      </c>
      <c r="B1009" t="s">
        <v>3480</v>
      </c>
      <c r="C1009" t="s">
        <v>7820</v>
      </c>
      <c r="D1009" t="s">
        <v>1034</v>
      </c>
      <c r="E1009">
        <v>154842737</v>
      </c>
      <c r="F1009" t="s">
        <v>640</v>
      </c>
      <c r="G1009" t="str">
        <f t="shared" si="15"/>
        <v>2025eb1100212</v>
      </c>
      <c r="H1009" t="s">
        <v>8660</v>
      </c>
      <c r="I1009" t="s">
        <v>641</v>
      </c>
      <c r="K1009" t="s">
        <v>8653</v>
      </c>
      <c r="M1009" t="s">
        <v>7643</v>
      </c>
      <c r="N1009" t="s">
        <v>3476</v>
      </c>
      <c r="P1009">
        <v>40</v>
      </c>
      <c r="Q1009">
        <v>0</v>
      </c>
    </row>
    <row r="1010" spans="1:17" x14ac:dyDescent="0.3">
      <c r="A1010">
        <v>1496862</v>
      </c>
      <c r="B1010" t="s">
        <v>3480</v>
      </c>
      <c r="C1010" t="s">
        <v>7820</v>
      </c>
      <c r="D1010" t="s">
        <v>1034</v>
      </c>
      <c r="E1010">
        <v>154842748</v>
      </c>
      <c r="F1010" t="s">
        <v>553</v>
      </c>
      <c r="G1010" t="str">
        <f t="shared" si="15"/>
        <v>2025eb1100183</v>
      </c>
      <c r="H1010" t="s">
        <v>8661</v>
      </c>
      <c r="I1010" t="s">
        <v>554</v>
      </c>
      <c r="K1010" t="s">
        <v>8653</v>
      </c>
      <c r="M1010" t="s">
        <v>7643</v>
      </c>
      <c r="N1010" t="s">
        <v>3476</v>
      </c>
      <c r="P1010">
        <v>40</v>
      </c>
      <c r="Q1010">
        <v>25</v>
      </c>
    </row>
    <row r="1011" spans="1:17" x14ac:dyDescent="0.3">
      <c r="A1011">
        <v>1496862</v>
      </c>
      <c r="B1011" t="s">
        <v>3480</v>
      </c>
      <c r="C1011" t="s">
        <v>7820</v>
      </c>
      <c r="D1011" t="s">
        <v>1034</v>
      </c>
      <c r="E1011">
        <v>154842750</v>
      </c>
      <c r="F1011" t="s">
        <v>670</v>
      </c>
      <c r="G1011" t="str">
        <f t="shared" si="15"/>
        <v>2025eb1100223</v>
      </c>
      <c r="H1011" t="s">
        <v>8662</v>
      </c>
      <c r="I1011" t="s">
        <v>671</v>
      </c>
      <c r="K1011" t="s">
        <v>8653</v>
      </c>
      <c r="M1011" t="s">
        <v>7643</v>
      </c>
      <c r="N1011" t="s">
        <v>3476</v>
      </c>
      <c r="P1011">
        <v>40</v>
      </c>
      <c r="Q1011">
        <v>27</v>
      </c>
    </row>
    <row r="1012" spans="1:17" x14ac:dyDescent="0.3">
      <c r="A1012">
        <v>1496862</v>
      </c>
      <c r="B1012" t="s">
        <v>3480</v>
      </c>
      <c r="C1012" t="s">
        <v>7820</v>
      </c>
      <c r="D1012" t="s">
        <v>1034</v>
      </c>
      <c r="E1012">
        <v>154842751</v>
      </c>
      <c r="F1012" t="s">
        <v>406</v>
      </c>
      <c r="G1012" t="str">
        <f t="shared" si="15"/>
        <v>2025eb1100134</v>
      </c>
      <c r="H1012" t="s">
        <v>8663</v>
      </c>
      <c r="I1012" t="s">
        <v>407</v>
      </c>
      <c r="K1012" t="s">
        <v>8653</v>
      </c>
      <c r="M1012" t="s">
        <v>7643</v>
      </c>
      <c r="N1012" t="s">
        <v>3476</v>
      </c>
      <c r="P1012">
        <v>40</v>
      </c>
      <c r="Q1012">
        <v>25</v>
      </c>
    </row>
    <row r="1013" spans="1:17" x14ac:dyDescent="0.3">
      <c r="A1013">
        <v>1496862</v>
      </c>
      <c r="B1013" t="s">
        <v>3480</v>
      </c>
      <c r="C1013" t="s">
        <v>7820</v>
      </c>
      <c r="D1013" t="s">
        <v>1034</v>
      </c>
      <c r="E1013">
        <v>154842753</v>
      </c>
      <c r="F1013" t="s">
        <v>877</v>
      </c>
      <c r="G1013" t="str">
        <f t="shared" si="15"/>
        <v>2025eb1100292</v>
      </c>
      <c r="H1013" t="s">
        <v>8664</v>
      </c>
      <c r="I1013" t="s">
        <v>878</v>
      </c>
      <c r="K1013" t="s">
        <v>8653</v>
      </c>
      <c r="M1013" t="s">
        <v>7643</v>
      </c>
      <c r="N1013" t="s">
        <v>3476</v>
      </c>
      <c r="P1013">
        <v>40</v>
      </c>
      <c r="Q1013">
        <v>13</v>
      </c>
    </row>
    <row r="1014" spans="1:17" x14ac:dyDescent="0.3">
      <c r="A1014">
        <v>1496862</v>
      </c>
      <c r="B1014" t="s">
        <v>3480</v>
      </c>
      <c r="C1014" t="s">
        <v>7820</v>
      </c>
      <c r="D1014" t="s">
        <v>1034</v>
      </c>
      <c r="E1014">
        <v>154842755</v>
      </c>
      <c r="F1014" t="s">
        <v>928</v>
      </c>
      <c r="G1014" t="str">
        <f t="shared" si="15"/>
        <v>2025eb1100310</v>
      </c>
      <c r="H1014" t="s">
        <v>8665</v>
      </c>
      <c r="I1014" t="s">
        <v>929</v>
      </c>
      <c r="K1014" t="s">
        <v>8653</v>
      </c>
      <c r="M1014" t="s">
        <v>7643</v>
      </c>
      <c r="N1014" t="s">
        <v>3476</v>
      </c>
      <c r="P1014">
        <v>40</v>
      </c>
      <c r="Q1014">
        <v>16</v>
      </c>
    </row>
    <row r="1015" spans="1:17" x14ac:dyDescent="0.3">
      <c r="A1015">
        <v>1496862</v>
      </c>
      <c r="B1015" t="s">
        <v>3480</v>
      </c>
      <c r="C1015" t="s">
        <v>7820</v>
      </c>
      <c r="D1015" t="s">
        <v>1034</v>
      </c>
      <c r="E1015">
        <v>154842757</v>
      </c>
      <c r="F1015" t="s">
        <v>676</v>
      </c>
      <c r="G1015" t="str">
        <f t="shared" si="15"/>
        <v>2025eb1100225</v>
      </c>
      <c r="H1015" t="s">
        <v>8666</v>
      </c>
      <c r="I1015" t="s">
        <v>677</v>
      </c>
      <c r="K1015" t="s">
        <v>8653</v>
      </c>
      <c r="M1015" t="s">
        <v>7643</v>
      </c>
      <c r="N1015" t="s">
        <v>3476</v>
      </c>
      <c r="P1015">
        <v>40</v>
      </c>
      <c r="Q1015">
        <v>21</v>
      </c>
    </row>
    <row r="1016" spans="1:17" x14ac:dyDescent="0.3">
      <c r="A1016">
        <v>1496862</v>
      </c>
      <c r="B1016" t="s">
        <v>3480</v>
      </c>
      <c r="C1016" t="s">
        <v>7820</v>
      </c>
      <c r="D1016" t="s">
        <v>1034</v>
      </c>
      <c r="E1016">
        <v>154842758</v>
      </c>
      <c r="F1016" t="s">
        <v>43</v>
      </c>
      <c r="G1016" t="str">
        <f t="shared" si="15"/>
        <v>2025eb1100013</v>
      </c>
      <c r="H1016" t="s">
        <v>8667</v>
      </c>
      <c r="I1016" t="s">
        <v>44</v>
      </c>
      <c r="K1016" t="s">
        <v>8653</v>
      </c>
      <c r="M1016" t="s">
        <v>7643</v>
      </c>
      <c r="N1016" t="s">
        <v>3476</v>
      </c>
      <c r="P1016">
        <v>40</v>
      </c>
      <c r="Q1016">
        <v>0</v>
      </c>
    </row>
    <row r="1017" spans="1:17" x14ac:dyDescent="0.3">
      <c r="A1017">
        <v>1496862</v>
      </c>
      <c r="B1017" t="s">
        <v>3480</v>
      </c>
      <c r="C1017" t="s">
        <v>7820</v>
      </c>
      <c r="D1017" t="s">
        <v>1034</v>
      </c>
      <c r="E1017">
        <v>154842763</v>
      </c>
      <c r="F1017" t="s">
        <v>424</v>
      </c>
      <c r="G1017" t="str">
        <f t="shared" si="15"/>
        <v>2025eb1100140</v>
      </c>
      <c r="H1017" t="s">
        <v>8668</v>
      </c>
      <c r="I1017" t="s">
        <v>425</v>
      </c>
      <c r="K1017" t="s">
        <v>8653</v>
      </c>
      <c r="M1017" t="s">
        <v>7643</v>
      </c>
      <c r="N1017" t="s">
        <v>3476</v>
      </c>
      <c r="P1017">
        <v>40</v>
      </c>
      <c r="Q1017">
        <v>20</v>
      </c>
    </row>
    <row r="1018" spans="1:17" x14ac:dyDescent="0.3">
      <c r="A1018">
        <v>1496862</v>
      </c>
      <c r="B1018" t="s">
        <v>3480</v>
      </c>
      <c r="C1018" t="s">
        <v>7820</v>
      </c>
      <c r="D1018" t="s">
        <v>1034</v>
      </c>
      <c r="E1018">
        <v>154842764</v>
      </c>
      <c r="F1018" t="s">
        <v>499</v>
      </c>
      <c r="G1018" t="str">
        <f t="shared" si="15"/>
        <v>2025eb1100165</v>
      </c>
      <c r="H1018" t="s">
        <v>8669</v>
      </c>
      <c r="I1018" t="s">
        <v>500</v>
      </c>
      <c r="K1018" t="s">
        <v>8653</v>
      </c>
      <c r="M1018" t="s">
        <v>7643</v>
      </c>
      <c r="N1018" t="s">
        <v>3476</v>
      </c>
      <c r="P1018">
        <v>40</v>
      </c>
      <c r="Q1018">
        <v>36</v>
      </c>
    </row>
    <row r="1019" spans="1:17" x14ac:dyDescent="0.3">
      <c r="A1019">
        <v>1496862</v>
      </c>
      <c r="B1019" t="s">
        <v>3480</v>
      </c>
      <c r="C1019" t="s">
        <v>7820</v>
      </c>
      <c r="D1019" t="s">
        <v>1034</v>
      </c>
      <c r="E1019">
        <v>154842769</v>
      </c>
      <c r="F1019" t="s">
        <v>472</v>
      </c>
      <c r="G1019" t="str">
        <f t="shared" si="15"/>
        <v>2025eb1100156</v>
      </c>
      <c r="H1019" t="s">
        <v>8670</v>
      </c>
      <c r="I1019" t="s">
        <v>473</v>
      </c>
      <c r="K1019" t="s">
        <v>8653</v>
      </c>
      <c r="M1019" t="s">
        <v>7643</v>
      </c>
      <c r="N1019" t="s">
        <v>3476</v>
      </c>
      <c r="P1019">
        <v>40</v>
      </c>
      <c r="Q1019">
        <v>30</v>
      </c>
    </row>
    <row r="1020" spans="1:17" x14ac:dyDescent="0.3">
      <c r="A1020">
        <v>1496862</v>
      </c>
      <c r="B1020" t="s">
        <v>3480</v>
      </c>
      <c r="C1020" t="s">
        <v>7820</v>
      </c>
      <c r="D1020" t="s">
        <v>1034</v>
      </c>
      <c r="E1020">
        <v>154842770</v>
      </c>
      <c r="F1020" t="s">
        <v>349</v>
      </c>
      <c r="G1020" t="str">
        <f t="shared" si="15"/>
        <v>2025eb1100115</v>
      </c>
      <c r="H1020" t="s">
        <v>8671</v>
      </c>
      <c r="I1020" t="s">
        <v>350</v>
      </c>
      <c r="K1020" t="s">
        <v>8653</v>
      </c>
      <c r="M1020" t="s">
        <v>7643</v>
      </c>
      <c r="N1020" t="s">
        <v>3476</v>
      </c>
      <c r="P1020">
        <v>40</v>
      </c>
      <c r="Q1020">
        <v>16</v>
      </c>
    </row>
    <row r="1021" spans="1:17" x14ac:dyDescent="0.3">
      <c r="A1021">
        <v>1496862</v>
      </c>
      <c r="B1021" t="s">
        <v>3480</v>
      </c>
      <c r="C1021" t="s">
        <v>7820</v>
      </c>
      <c r="D1021" t="s">
        <v>1034</v>
      </c>
      <c r="E1021">
        <v>154842771</v>
      </c>
      <c r="F1021" t="s">
        <v>433</v>
      </c>
      <c r="G1021" t="str">
        <f t="shared" si="15"/>
        <v>2025eb1100143</v>
      </c>
      <c r="H1021" t="s">
        <v>8672</v>
      </c>
      <c r="I1021" t="s">
        <v>434</v>
      </c>
      <c r="K1021" t="s">
        <v>8653</v>
      </c>
      <c r="M1021" t="s">
        <v>7643</v>
      </c>
      <c r="N1021" t="s">
        <v>3476</v>
      </c>
      <c r="P1021">
        <v>40</v>
      </c>
      <c r="Q1021">
        <v>14</v>
      </c>
    </row>
    <row r="1022" spans="1:17" x14ac:dyDescent="0.3">
      <c r="A1022">
        <v>1496862</v>
      </c>
      <c r="B1022" t="s">
        <v>3480</v>
      </c>
      <c r="C1022" t="s">
        <v>7820</v>
      </c>
      <c r="D1022" t="s">
        <v>1034</v>
      </c>
      <c r="E1022">
        <v>154842772</v>
      </c>
      <c r="F1022" t="s">
        <v>703</v>
      </c>
      <c r="G1022" t="str">
        <f t="shared" si="15"/>
        <v>2025eb1100234</v>
      </c>
      <c r="H1022" t="s">
        <v>8673</v>
      </c>
      <c r="I1022" t="s">
        <v>704</v>
      </c>
      <c r="K1022" t="s">
        <v>8653</v>
      </c>
      <c r="M1022" t="s">
        <v>7643</v>
      </c>
      <c r="N1022" t="s">
        <v>3476</v>
      </c>
      <c r="P1022">
        <v>40</v>
      </c>
      <c r="Q1022">
        <v>12</v>
      </c>
    </row>
    <row r="1023" spans="1:17" x14ac:dyDescent="0.3">
      <c r="A1023">
        <v>1496862</v>
      </c>
      <c r="B1023" t="s">
        <v>3480</v>
      </c>
      <c r="C1023" t="s">
        <v>7820</v>
      </c>
      <c r="D1023" t="s">
        <v>1034</v>
      </c>
      <c r="E1023">
        <v>154842774</v>
      </c>
      <c r="F1023" t="s">
        <v>91</v>
      </c>
      <c r="G1023" t="str">
        <f t="shared" si="15"/>
        <v>2025eb1100029</v>
      </c>
      <c r="H1023" t="s">
        <v>8674</v>
      </c>
      <c r="I1023" t="s">
        <v>92</v>
      </c>
      <c r="K1023" t="s">
        <v>8653</v>
      </c>
      <c r="M1023" t="s">
        <v>7643</v>
      </c>
      <c r="N1023" t="s">
        <v>3476</v>
      </c>
      <c r="P1023">
        <v>40</v>
      </c>
      <c r="Q1023">
        <v>25</v>
      </c>
    </row>
    <row r="1024" spans="1:17" x14ac:dyDescent="0.3">
      <c r="A1024">
        <v>1496862</v>
      </c>
      <c r="B1024" t="s">
        <v>3480</v>
      </c>
      <c r="C1024" t="s">
        <v>7820</v>
      </c>
      <c r="D1024" t="s">
        <v>1034</v>
      </c>
      <c r="E1024">
        <v>154842775</v>
      </c>
      <c r="F1024" t="s">
        <v>601</v>
      </c>
      <c r="G1024" t="str">
        <f t="shared" si="15"/>
        <v>2025eb1100199</v>
      </c>
      <c r="H1024" t="s">
        <v>8675</v>
      </c>
      <c r="I1024" t="s">
        <v>602</v>
      </c>
      <c r="K1024" t="s">
        <v>8653</v>
      </c>
      <c r="M1024" t="s">
        <v>7643</v>
      </c>
      <c r="N1024" t="s">
        <v>3476</v>
      </c>
      <c r="P1024">
        <v>40</v>
      </c>
      <c r="Q1024">
        <v>25</v>
      </c>
    </row>
    <row r="1025" spans="1:17" x14ac:dyDescent="0.3">
      <c r="A1025">
        <v>1496862</v>
      </c>
      <c r="B1025" t="s">
        <v>3480</v>
      </c>
      <c r="C1025" t="s">
        <v>7820</v>
      </c>
      <c r="D1025" t="s">
        <v>1034</v>
      </c>
      <c r="E1025">
        <v>154842778</v>
      </c>
      <c r="F1025" t="s">
        <v>643</v>
      </c>
      <c r="G1025" t="str">
        <f t="shared" si="15"/>
        <v>2025eb1100213</v>
      </c>
      <c r="H1025" t="s">
        <v>8676</v>
      </c>
      <c r="I1025" t="s">
        <v>644</v>
      </c>
      <c r="K1025" t="s">
        <v>8653</v>
      </c>
      <c r="M1025" t="s">
        <v>7643</v>
      </c>
      <c r="N1025" t="s">
        <v>3476</v>
      </c>
      <c r="P1025">
        <v>40</v>
      </c>
      <c r="Q1025">
        <v>34</v>
      </c>
    </row>
    <row r="1026" spans="1:17" x14ac:dyDescent="0.3">
      <c r="A1026">
        <v>1496862</v>
      </c>
      <c r="B1026" t="s">
        <v>3480</v>
      </c>
      <c r="C1026" t="s">
        <v>7820</v>
      </c>
      <c r="D1026" t="s">
        <v>1034</v>
      </c>
      <c r="E1026">
        <v>154842779</v>
      </c>
      <c r="F1026" t="s">
        <v>340</v>
      </c>
      <c r="G1026" t="str">
        <f t="shared" si="15"/>
        <v>2025eb1100112</v>
      </c>
      <c r="H1026" t="s">
        <v>8677</v>
      </c>
      <c r="I1026" t="s">
        <v>341</v>
      </c>
      <c r="K1026" t="s">
        <v>8653</v>
      </c>
      <c r="M1026" t="s">
        <v>7643</v>
      </c>
      <c r="N1026" t="s">
        <v>3476</v>
      </c>
      <c r="P1026">
        <v>40</v>
      </c>
      <c r="Q1026">
        <v>22</v>
      </c>
    </row>
    <row r="1027" spans="1:17" x14ac:dyDescent="0.3">
      <c r="A1027">
        <v>1496862</v>
      </c>
      <c r="B1027" t="s">
        <v>3480</v>
      </c>
      <c r="C1027" t="s">
        <v>7820</v>
      </c>
      <c r="D1027" t="s">
        <v>1034</v>
      </c>
      <c r="E1027">
        <v>154842780</v>
      </c>
      <c r="F1027" t="s">
        <v>664</v>
      </c>
      <c r="G1027" t="str">
        <f t="shared" ref="G1027:G1090" si="16">LEFT(F1027,13)</f>
        <v>2025eb1100221</v>
      </c>
      <c r="H1027" t="s">
        <v>8678</v>
      </c>
      <c r="I1027" t="s">
        <v>665</v>
      </c>
      <c r="K1027" t="s">
        <v>8653</v>
      </c>
      <c r="M1027" t="s">
        <v>7643</v>
      </c>
      <c r="N1027" t="s">
        <v>3476</v>
      </c>
      <c r="P1027">
        <v>40</v>
      </c>
      <c r="Q1027">
        <v>29</v>
      </c>
    </row>
    <row r="1028" spans="1:17" x14ac:dyDescent="0.3">
      <c r="A1028">
        <v>1496862</v>
      </c>
      <c r="B1028" t="s">
        <v>3480</v>
      </c>
      <c r="C1028" t="s">
        <v>7820</v>
      </c>
      <c r="D1028" t="s">
        <v>1034</v>
      </c>
      <c r="E1028">
        <v>154842783</v>
      </c>
      <c r="F1028" t="s">
        <v>430</v>
      </c>
      <c r="G1028" t="str">
        <f t="shared" si="16"/>
        <v>2025eb1100142</v>
      </c>
      <c r="H1028" t="s">
        <v>8679</v>
      </c>
      <c r="I1028" t="s">
        <v>431</v>
      </c>
      <c r="K1028" t="s">
        <v>8653</v>
      </c>
      <c r="M1028" t="s">
        <v>7643</v>
      </c>
      <c r="N1028" t="s">
        <v>3476</v>
      </c>
      <c r="P1028">
        <v>40</v>
      </c>
      <c r="Q1028">
        <v>15</v>
      </c>
    </row>
    <row r="1029" spans="1:17" x14ac:dyDescent="0.3">
      <c r="A1029">
        <v>1496862</v>
      </c>
      <c r="B1029" t="s">
        <v>3480</v>
      </c>
      <c r="C1029" t="s">
        <v>7820</v>
      </c>
      <c r="D1029" t="s">
        <v>1034</v>
      </c>
      <c r="E1029">
        <v>154842787</v>
      </c>
      <c r="F1029" t="s">
        <v>802</v>
      </c>
      <c r="G1029" t="str">
        <f t="shared" si="16"/>
        <v>2025eb1100267</v>
      </c>
      <c r="H1029" t="s">
        <v>8680</v>
      </c>
      <c r="I1029" t="s">
        <v>803</v>
      </c>
      <c r="K1029" t="s">
        <v>8653</v>
      </c>
      <c r="M1029" t="s">
        <v>7643</v>
      </c>
      <c r="N1029" t="s">
        <v>3476</v>
      </c>
      <c r="P1029">
        <v>40</v>
      </c>
      <c r="Q1029">
        <v>25</v>
      </c>
    </row>
    <row r="1030" spans="1:17" x14ac:dyDescent="0.3">
      <c r="A1030">
        <v>1496862</v>
      </c>
      <c r="B1030" t="s">
        <v>3480</v>
      </c>
      <c r="C1030" t="s">
        <v>7820</v>
      </c>
      <c r="D1030" t="s">
        <v>1034</v>
      </c>
      <c r="E1030">
        <v>154842789</v>
      </c>
      <c r="F1030" t="s">
        <v>187</v>
      </c>
      <c r="G1030" t="str">
        <f t="shared" si="16"/>
        <v>2025eb1100061</v>
      </c>
      <c r="H1030" t="s">
        <v>8681</v>
      </c>
      <c r="I1030" t="s">
        <v>188</v>
      </c>
      <c r="K1030" t="s">
        <v>8653</v>
      </c>
      <c r="M1030" t="s">
        <v>7643</v>
      </c>
      <c r="N1030" t="s">
        <v>3476</v>
      </c>
      <c r="P1030">
        <v>40</v>
      </c>
      <c r="Q1030">
        <v>1</v>
      </c>
    </row>
    <row r="1031" spans="1:17" x14ac:dyDescent="0.3">
      <c r="A1031">
        <v>1496862</v>
      </c>
      <c r="B1031" t="s">
        <v>3480</v>
      </c>
      <c r="C1031" t="s">
        <v>7820</v>
      </c>
      <c r="D1031" t="s">
        <v>1034</v>
      </c>
      <c r="E1031">
        <v>154842791</v>
      </c>
      <c r="F1031" t="s">
        <v>739</v>
      </c>
      <c r="G1031" t="str">
        <f t="shared" si="16"/>
        <v>2025eb1100246</v>
      </c>
      <c r="H1031" t="s">
        <v>8682</v>
      </c>
      <c r="I1031" t="s">
        <v>740</v>
      </c>
      <c r="K1031" t="s">
        <v>8653</v>
      </c>
      <c r="M1031" t="s">
        <v>7643</v>
      </c>
      <c r="N1031" t="s">
        <v>3476</v>
      </c>
      <c r="P1031">
        <v>40</v>
      </c>
      <c r="Q1031">
        <v>8</v>
      </c>
    </row>
    <row r="1032" spans="1:17" x14ac:dyDescent="0.3">
      <c r="A1032">
        <v>1496862</v>
      </c>
      <c r="B1032" t="s">
        <v>3480</v>
      </c>
      <c r="C1032" t="s">
        <v>7820</v>
      </c>
      <c r="D1032" t="s">
        <v>1034</v>
      </c>
      <c r="E1032">
        <v>154842792</v>
      </c>
      <c r="F1032" t="s">
        <v>910</v>
      </c>
      <c r="G1032" t="str">
        <f t="shared" si="16"/>
        <v>2025eb1100304</v>
      </c>
      <c r="H1032" t="s">
        <v>8683</v>
      </c>
      <c r="I1032" t="s">
        <v>3666</v>
      </c>
      <c r="K1032" t="s">
        <v>8653</v>
      </c>
      <c r="M1032" t="s">
        <v>7643</v>
      </c>
      <c r="N1032" t="s">
        <v>3476</v>
      </c>
      <c r="P1032">
        <v>40</v>
      </c>
      <c r="Q1032">
        <v>37</v>
      </c>
    </row>
    <row r="1033" spans="1:17" x14ac:dyDescent="0.3">
      <c r="A1033">
        <v>1496862</v>
      </c>
      <c r="B1033" t="s">
        <v>3480</v>
      </c>
      <c r="C1033" t="s">
        <v>7820</v>
      </c>
      <c r="D1033" t="s">
        <v>1034</v>
      </c>
      <c r="E1033">
        <v>154842793</v>
      </c>
      <c r="F1033" t="s">
        <v>19</v>
      </c>
      <c r="G1033" t="str">
        <f t="shared" si="16"/>
        <v>2025eb1100005</v>
      </c>
      <c r="H1033" t="s">
        <v>8684</v>
      </c>
      <c r="I1033" t="s">
        <v>20</v>
      </c>
      <c r="K1033" t="s">
        <v>8653</v>
      </c>
      <c r="M1033" t="s">
        <v>7643</v>
      </c>
      <c r="N1033" t="s">
        <v>3476</v>
      </c>
      <c r="P1033">
        <v>40</v>
      </c>
      <c r="Q1033">
        <v>3</v>
      </c>
    </row>
    <row r="1034" spans="1:17" x14ac:dyDescent="0.3">
      <c r="A1034">
        <v>1496862</v>
      </c>
      <c r="B1034" t="s">
        <v>3480</v>
      </c>
      <c r="C1034" t="s">
        <v>7820</v>
      </c>
      <c r="D1034" t="s">
        <v>1034</v>
      </c>
      <c r="E1034">
        <v>154842796</v>
      </c>
      <c r="F1034" t="s">
        <v>481</v>
      </c>
      <c r="G1034" t="str">
        <f t="shared" si="16"/>
        <v>2025eb1100159</v>
      </c>
      <c r="H1034" t="s">
        <v>8685</v>
      </c>
      <c r="I1034" t="s">
        <v>482</v>
      </c>
      <c r="K1034" t="s">
        <v>8653</v>
      </c>
      <c r="M1034" t="s">
        <v>7643</v>
      </c>
      <c r="N1034" t="s">
        <v>3476</v>
      </c>
      <c r="P1034">
        <v>40</v>
      </c>
      <c r="Q1034">
        <v>34</v>
      </c>
    </row>
    <row r="1035" spans="1:17" x14ac:dyDescent="0.3">
      <c r="A1035">
        <v>1496862</v>
      </c>
      <c r="B1035" t="s">
        <v>3480</v>
      </c>
      <c r="C1035" t="s">
        <v>7820</v>
      </c>
      <c r="D1035" t="s">
        <v>1034</v>
      </c>
      <c r="E1035">
        <v>154842797</v>
      </c>
      <c r="F1035" t="s">
        <v>781</v>
      </c>
      <c r="G1035" t="str">
        <f t="shared" si="16"/>
        <v>2025eb1100260</v>
      </c>
      <c r="H1035" t="s">
        <v>8686</v>
      </c>
      <c r="I1035" t="s">
        <v>782</v>
      </c>
      <c r="K1035" t="s">
        <v>8653</v>
      </c>
      <c r="M1035" t="s">
        <v>7643</v>
      </c>
      <c r="N1035" t="s">
        <v>3476</v>
      </c>
      <c r="P1035">
        <v>40</v>
      </c>
      <c r="Q1035">
        <v>20</v>
      </c>
    </row>
    <row r="1036" spans="1:17" x14ac:dyDescent="0.3">
      <c r="A1036">
        <v>1496862</v>
      </c>
      <c r="B1036" t="s">
        <v>3480</v>
      </c>
      <c r="C1036" t="s">
        <v>7820</v>
      </c>
      <c r="D1036" t="s">
        <v>1034</v>
      </c>
      <c r="E1036">
        <v>154842798</v>
      </c>
      <c r="F1036" t="s">
        <v>331</v>
      </c>
      <c r="G1036" t="str">
        <f t="shared" si="16"/>
        <v>2025eb1100109</v>
      </c>
      <c r="H1036" t="s">
        <v>8687</v>
      </c>
      <c r="I1036" t="s">
        <v>332</v>
      </c>
      <c r="K1036" t="s">
        <v>8653</v>
      </c>
      <c r="M1036" t="s">
        <v>7643</v>
      </c>
      <c r="N1036" t="s">
        <v>3476</v>
      </c>
      <c r="P1036">
        <v>40</v>
      </c>
      <c r="Q1036">
        <v>0</v>
      </c>
    </row>
    <row r="1037" spans="1:17" x14ac:dyDescent="0.3">
      <c r="A1037">
        <v>1496862</v>
      </c>
      <c r="B1037" t="s">
        <v>3480</v>
      </c>
      <c r="C1037" t="s">
        <v>7820</v>
      </c>
      <c r="D1037" t="s">
        <v>1034</v>
      </c>
      <c r="E1037">
        <v>154842803</v>
      </c>
      <c r="F1037" t="s">
        <v>715</v>
      </c>
      <c r="G1037" t="str">
        <f t="shared" si="16"/>
        <v>2025eb1100238</v>
      </c>
      <c r="H1037" t="s">
        <v>8688</v>
      </c>
      <c r="I1037" t="s">
        <v>716</v>
      </c>
      <c r="K1037" t="s">
        <v>8653</v>
      </c>
      <c r="M1037" t="s">
        <v>7643</v>
      </c>
      <c r="N1037" t="s">
        <v>3476</v>
      </c>
      <c r="P1037">
        <v>40</v>
      </c>
      <c r="Q1037">
        <v>29</v>
      </c>
    </row>
    <row r="1038" spans="1:17" x14ac:dyDescent="0.3">
      <c r="A1038">
        <v>1496862</v>
      </c>
      <c r="B1038" t="s">
        <v>3480</v>
      </c>
      <c r="C1038" t="s">
        <v>7820</v>
      </c>
      <c r="D1038" t="s">
        <v>1034</v>
      </c>
      <c r="E1038">
        <v>154842804</v>
      </c>
      <c r="F1038" t="s">
        <v>313</v>
      </c>
      <c r="G1038" t="str">
        <f t="shared" si="16"/>
        <v>2025eb1100103</v>
      </c>
      <c r="H1038" t="s">
        <v>8689</v>
      </c>
      <c r="I1038" t="s">
        <v>314</v>
      </c>
      <c r="K1038" t="s">
        <v>8653</v>
      </c>
      <c r="M1038" t="s">
        <v>7643</v>
      </c>
      <c r="N1038" t="s">
        <v>3476</v>
      </c>
      <c r="P1038">
        <v>40</v>
      </c>
      <c r="Q1038">
        <v>36</v>
      </c>
    </row>
    <row r="1039" spans="1:17" x14ac:dyDescent="0.3">
      <c r="A1039">
        <v>1496862</v>
      </c>
      <c r="B1039" t="s">
        <v>3480</v>
      </c>
      <c r="C1039" t="s">
        <v>7820</v>
      </c>
      <c r="D1039" t="s">
        <v>1034</v>
      </c>
      <c r="E1039">
        <v>154842805</v>
      </c>
      <c r="F1039" t="s">
        <v>526</v>
      </c>
      <c r="G1039" t="str">
        <f t="shared" si="16"/>
        <v>2025eb1100174</v>
      </c>
      <c r="H1039" t="s">
        <v>8690</v>
      </c>
      <c r="I1039" t="s">
        <v>527</v>
      </c>
      <c r="K1039" t="s">
        <v>8653</v>
      </c>
      <c r="M1039" t="s">
        <v>7643</v>
      </c>
      <c r="N1039" t="s">
        <v>3476</v>
      </c>
      <c r="P1039">
        <v>40</v>
      </c>
      <c r="Q1039">
        <v>32</v>
      </c>
    </row>
    <row r="1040" spans="1:17" x14ac:dyDescent="0.3">
      <c r="A1040">
        <v>1496862</v>
      </c>
      <c r="B1040" t="s">
        <v>3480</v>
      </c>
      <c r="C1040" t="s">
        <v>7820</v>
      </c>
      <c r="D1040" t="s">
        <v>1034</v>
      </c>
      <c r="E1040">
        <v>154842808</v>
      </c>
      <c r="F1040" t="s">
        <v>763</v>
      </c>
      <c r="G1040" t="str">
        <f t="shared" si="16"/>
        <v>2025eb1100254</v>
      </c>
      <c r="H1040" t="s">
        <v>8691</v>
      </c>
      <c r="I1040" t="s">
        <v>764</v>
      </c>
      <c r="K1040" t="s">
        <v>8653</v>
      </c>
      <c r="M1040" t="s">
        <v>7643</v>
      </c>
      <c r="N1040" t="s">
        <v>3476</v>
      </c>
      <c r="P1040">
        <v>40</v>
      </c>
      <c r="Q1040">
        <v>24</v>
      </c>
    </row>
    <row r="1041" spans="1:17" x14ac:dyDescent="0.3">
      <c r="A1041">
        <v>1496862</v>
      </c>
      <c r="B1041" t="s">
        <v>3480</v>
      </c>
      <c r="C1041" t="s">
        <v>7820</v>
      </c>
      <c r="D1041" t="s">
        <v>1034</v>
      </c>
      <c r="E1041">
        <v>154842809</v>
      </c>
      <c r="F1041" t="s">
        <v>958</v>
      </c>
      <c r="G1041" t="str">
        <f t="shared" si="16"/>
        <v>2025eb1100320</v>
      </c>
      <c r="H1041" t="s">
        <v>8692</v>
      </c>
      <c r="I1041" t="s">
        <v>959</v>
      </c>
      <c r="K1041" t="s">
        <v>8653</v>
      </c>
      <c r="M1041" t="s">
        <v>7643</v>
      </c>
      <c r="N1041" t="s">
        <v>3476</v>
      </c>
      <c r="P1041">
        <v>40</v>
      </c>
      <c r="Q1041">
        <v>3</v>
      </c>
    </row>
    <row r="1042" spans="1:17" x14ac:dyDescent="0.3">
      <c r="A1042">
        <v>1496862</v>
      </c>
      <c r="B1042" t="s">
        <v>3480</v>
      </c>
      <c r="C1042" t="s">
        <v>7820</v>
      </c>
      <c r="D1042" t="s">
        <v>1034</v>
      </c>
      <c r="E1042">
        <v>154842812</v>
      </c>
      <c r="F1042" t="s">
        <v>694</v>
      </c>
      <c r="G1042" t="str">
        <f t="shared" si="16"/>
        <v>2025eb1100231</v>
      </c>
      <c r="H1042" t="s">
        <v>8693</v>
      </c>
      <c r="I1042" t="s">
        <v>695</v>
      </c>
      <c r="K1042" t="s">
        <v>8653</v>
      </c>
      <c r="M1042" t="s">
        <v>7643</v>
      </c>
      <c r="N1042" t="s">
        <v>3476</v>
      </c>
      <c r="P1042">
        <v>40</v>
      </c>
      <c r="Q1042">
        <v>24</v>
      </c>
    </row>
    <row r="1043" spans="1:17" x14ac:dyDescent="0.3">
      <c r="A1043">
        <v>1496862</v>
      </c>
      <c r="B1043" t="s">
        <v>3480</v>
      </c>
      <c r="C1043" t="s">
        <v>7820</v>
      </c>
      <c r="D1043" t="s">
        <v>1034</v>
      </c>
      <c r="E1043">
        <v>154842818</v>
      </c>
      <c r="F1043" t="s">
        <v>319</v>
      </c>
      <c r="G1043" t="str">
        <f t="shared" si="16"/>
        <v>2025eb1100105</v>
      </c>
      <c r="H1043" t="s">
        <v>8694</v>
      </c>
      <c r="I1043" t="s">
        <v>320</v>
      </c>
      <c r="K1043" t="s">
        <v>8653</v>
      </c>
      <c r="M1043" t="s">
        <v>7643</v>
      </c>
      <c r="N1043" t="s">
        <v>3476</v>
      </c>
      <c r="P1043">
        <v>40</v>
      </c>
      <c r="Q1043">
        <v>23</v>
      </c>
    </row>
    <row r="1044" spans="1:17" x14ac:dyDescent="0.3">
      <c r="A1044">
        <v>1496862</v>
      </c>
      <c r="B1044" t="s">
        <v>3480</v>
      </c>
      <c r="C1044" t="s">
        <v>7820</v>
      </c>
      <c r="D1044" t="s">
        <v>1034</v>
      </c>
      <c r="E1044">
        <v>154842821</v>
      </c>
      <c r="F1044" t="s">
        <v>448</v>
      </c>
      <c r="G1044" t="str">
        <f t="shared" si="16"/>
        <v>2025eb1100148</v>
      </c>
      <c r="H1044" t="s">
        <v>8695</v>
      </c>
      <c r="I1044" t="s">
        <v>449</v>
      </c>
      <c r="K1044" t="s">
        <v>8653</v>
      </c>
      <c r="M1044" t="s">
        <v>7643</v>
      </c>
      <c r="N1044" t="s">
        <v>3476</v>
      </c>
      <c r="P1044">
        <v>40</v>
      </c>
      <c r="Q1044">
        <v>2</v>
      </c>
    </row>
    <row r="1045" spans="1:17" x14ac:dyDescent="0.3">
      <c r="A1045">
        <v>1496862</v>
      </c>
      <c r="B1045" t="s">
        <v>3480</v>
      </c>
      <c r="C1045" t="s">
        <v>7820</v>
      </c>
      <c r="D1045" t="s">
        <v>1034</v>
      </c>
      <c r="E1045">
        <v>154842822</v>
      </c>
      <c r="F1045" t="s">
        <v>952</v>
      </c>
      <c r="G1045" t="str">
        <f t="shared" si="16"/>
        <v>2025eb1100318</v>
      </c>
      <c r="H1045" t="s">
        <v>8696</v>
      </c>
      <c r="I1045" t="s">
        <v>953</v>
      </c>
      <c r="K1045" t="s">
        <v>8653</v>
      </c>
      <c r="M1045" t="s">
        <v>7643</v>
      </c>
      <c r="N1045" t="s">
        <v>3476</v>
      </c>
      <c r="P1045">
        <v>40</v>
      </c>
      <c r="Q1045">
        <v>14</v>
      </c>
    </row>
    <row r="1046" spans="1:17" x14ac:dyDescent="0.3">
      <c r="A1046">
        <v>1496862</v>
      </c>
      <c r="B1046" t="s">
        <v>3480</v>
      </c>
      <c r="C1046" t="s">
        <v>7820</v>
      </c>
      <c r="D1046" t="s">
        <v>1034</v>
      </c>
      <c r="E1046">
        <v>154842824</v>
      </c>
      <c r="F1046" t="s">
        <v>283</v>
      </c>
      <c r="G1046" t="str">
        <f t="shared" si="16"/>
        <v>2025eb1100093</v>
      </c>
      <c r="H1046" t="s">
        <v>8697</v>
      </c>
      <c r="I1046" t="s">
        <v>284</v>
      </c>
      <c r="K1046" t="s">
        <v>8653</v>
      </c>
      <c r="M1046" t="s">
        <v>7643</v>
      </c>
      <c r="N1046" t="s">
        <v>3476</v>
      </c>
      <c r="P1046">
        <v>40</v>
      </c>
      <c r="Q1046">
        <v>12</v>
      </c>
    </row>
    <row r="1047" spans="1:17" x14ac:dyDescent="0.3">
      <c r="A1047">
        <v>1496862</v>
      </c>
      <c r="B1047" t="s">
        <v>3480</v>
      </c>
      <c r="C1047" t="s">
        <v>7820</v>
      </c>
      <c r="D1047" t="s">
        <v>1034</v>
      </c>
      <c r="E1047">
        <v>154842827</v>
      </c>
      <c r="F1047" t="s">
        <v>268</v>
      </c>
      <c r="G1047" t="str">
        <f t="shared" si="16"/>
        <v>2025eb1100088</v>
      </c>
      <c r="H1047" t="s">
        <v>8698</v>
      </c>
      <c r="I1047" t="s">
        <v>269</v>
      </c>
      <c r="K1047" t="s">
        <v>8653</v>
      </c>
      <c r="M1047" t="s">
        <v>7643</v>
      </c>
      <c r="N1047" t="s">
        <v>3476</v>
      </c>
      <c r="P1047">
        <v>40</v>
      </c>
      <c r="Q1047">
        <v>23</v>
      </c>
    </row>
    <row r="1048" spans="1:17" x14ac:dyDescent="0.3">
      <c r="A1048">
        <v>1496862</v>
      </c>
      <c r="B1048" t="s">
        <v>3480</v>
      </c>
      <c r="C1048" t="s">
        <v>7820</v>
      </c>
      <c r="D1048" t="s">
        <v>1034</v>
      </c>
      <c r="E1048">
        <v>154842829</v>
      </c>
      <c r="F1048" t="s">
        <v>898</v>
      </c>
      <c r="G1048" t="str">
        <f t="shared" si="16"/>
        <v>2025eb1100299</v>
      </c>
      <c r="H1048" t="s">
        <v>8699</v>
      </c>
      <c r="I1048" t="s">
        <v>899</v>
      </c>
      <c r="K1048" t="s">
        <v>8653</v>
      </c>
      <c r="M1048" t="s">
        <v>7643</v>
      </c>
      <c r="N1048" t="s">
        <v>3476</v>
      </c>
      <c r="P1048">
        <v>40</v>
      </c>
      <c r="Q1048">
        <v>16</v>
      </c>
    </row>
    <row r="1049" spans="1:17" x14ac:dyDescent="0.3">
      <c r="A1049">
        <v>1496862</v>
      </c>
      <c r="B1049" t="s">
        <v>3480</v>
      </c>
      <c r="C1049" t="s">
        <v>7820</v>
      </c>
      <c r="D1049" t="s">
        <v>1034</v>
      </c>
      <c r="E1049">
        <v>154842831</v>
      </c>
      <c r="F1049" t="s">
        <v>532</v>
      </c>
      <c r="G1049" t="str">
        <f t="shared" si="16"/>
        <v>2025eb1100176</v>
      </c>
      <c r="H1049" t="s">
        <v>8700</v>
      </c>
      <c r="I1049" t="s">
        <v>533</v>
      </c>
      <c r="K1049" t="s">
        <v>8653</v>
      </c>
      <c r="M1049" t="s">
        <v>7643</v>
      </c>
      <c r="N1049" t="s">
        <v>3476</v>
      </c>
      <c r="P1049">
        <v>40</v>
      </c>
      <c r="Q1049">
        <v>21</v>
      </c>
    </row>
    <row r="1050" spans="1:17" x14ac:dyDescent="0.3">
      <c r="A1050">
        <v>1496862</v>
      </c>
      <c r="B1050" t="s">
        <v>3480</v>
      </c>
      <c r="C1050" t="s">
        <v>7820</v>
      </c>
      <c r="D1050" t="s">
        <v>1034</v>
      </c>
      <c r="E1050">
        <v>154842832</v>
      </c>
      <c r="F1050" t="s">
        <v>649</v>
      </c>
      <c r="G1050" t="str">
        <f t="shared" si="16"/>
        <v>2025eb1100215</v>
      </c>
      <c r="H1050" t="s">
        <v>8701</v>
      </c>
      <c r="I1050" t="s">
        <v>650</v>
      </c>
      <c r="K1050" t="s">
        <v>8653</v>
      </c>
      <c r="M1050" t="s">
        <v>7643</v>
      </c>
      <c r="N1050" t="s">
        <v>3476</v>
      </c>
      <c r="P1050">
        <v>40</v>
      </c>
      <c r="Q1050">
        <v>22</v>
      </c>
    </row>
    <row r="1051" spans="1:17" x14ac:dyDescent="0.3">
      <c r="A1051">
        <v>1496862</v>
      </c>
      <c r="B1051" t="s">
        <v>3480</v>
      </c>
      <c r="C1051" t="s">
        <v>7820</v>
      </c>
      <c r="D1051" t="s">
        <v>1034</v>
      </c>
      <c r="E1051">
        <v>154842833</v>
      </c>
      <c r="F1051" t="s">
        <v>547</v>
      </c>
      <c r="G1051" t="str">
        <f t="shared" si="16"/>
        <v>2025eb1100181</v>
      </c>
      <c r="H1051" t="s">
        <v>8702</v>
      </c>
      <c r="I1051" t="s">
        <v>548</v>
      </c>
      <c r="K1051" t="s">
        <v>8653</v>
      </c>
      <c r="M1051" t="s">
        <v>7643</v>
      </c>
      <c r="N1051" t="s">
        <v>3476</v>
      </c>
      <c r="P1051">
        <v>40</v>
      </c>
      <c r="Q1051">
        <v>22</v>
      </c>
    </row>
    <row r="1052" spans="1:17" x14ac:dyDescent="0.3">
      <c r="A1052">
        <v>1496862</v>
      </c>
      <c r="B1052" t="s">
        <v>3480</v>
      </c>
      <c r="C1052" t="s">
        <v>7820</v>
      </c>
      <c r="D1052" t="s">
        <v>1034</v>
      </c>
      <c r="E1052">
        <v>154842835</v>
      </c>
      <c r="F1052" t="s">
        <v>145</v>
      </c>
      <c r="G1052" t="str">
        <f t="shared" si="16"/>
        <v>2025eb1100047</v>
      </c>
      <c r="H1052" t="s">
        <v>8703</v>
      </c>
      <c r="I1052" t="s">
        <v>146</v>
      </c>
      <c r="K1052" t="s">
        <v>8653</v>
      </c>
      <c r="M1052" t="s">
        <v>7643</v>
      </c>
      <c r="N1052" t="s">
        <v>3476</v>
      </c>
      <c r="P1052">
        <v>40</v>
      </c>
      <c r="Q1052">
        <v>2</v>
      </c>
    </row>
    <row r="1053" spans="1:17" x14ac:dyDescent="0.3">
      <c r="A1053">
        <v>1496862</v>
      </c>
      <c r="B1053" t="s">
        <v>3480</v>
      </c>
      <c r="C1053" t="s">
        <v>7820</v>
      </c>
      <c r="D1053" t="s">
        <v>1034</v>
      </c>
      <c r="E1053">
        <v>154842836</v>
      </c>
      <c r="F1053" t="s">
        <v>784</v>
      </c>
      <c r="G1053" t="str">
        <f t="shared" si="16"/>
        <v>2025eb1100261</v>
      </c>
      <c r="H1053" t="s">
        <v>8704</v>
      </c>
      <c r="I1053" t="s">
        <v>785</v>
      </c>
      <c r="K1053" t="s">
        <v>8653</v>
      </c>
      <c r="M1053" t="s">
        <v>7643</v>
      </c>
      <c r="N1053" t="s">
        <v>3476</v>
      </c>
      <c r="P1053">
        <v>40</v>
      </c>
      <c r="Q1053">
        <v>29</v>
      </c>
    </row>
    <row r="1054" spans="1:17" x14ac:dyDescent="0.3">
      <c r="A1054">
        <v>1496862</v>
      </c>
      <c r="B1054" t="s">
        <v>3480</v>
      </c>
      <c r="C1054" t="s">
        <v>7820</v>
      </c>
      <c r="D1054" t="s">
        <v>1034</v>
      </c>
      <c r="E1054">
        <v>154842837</v>
      </c>
      <c r="F1054" t="s">
        <v>724</v>
      </c>
      <c r="G1054" t="str">
        <f t="shared" si="16"/>
        <v>2025eb1100241</v>
      </c>
      <c r="H1054" t="s">
        <v>8705</v>
      </c>
      <c r="I1054" t="s">
        <v>725</v>
      </c>
      <c r="K1054" t="s">
        <v>8653</v>
      </c>
      <c r="M1054" t="s">
        <v>7643</v>
      </c>
      <c r="N1054" t="s">
        <v>3476</v>
      </c>
      <c r="P1054">
        <v>40</v>
      </c>
      <c r="Q1054">
        <v>8</v>
      </c>
    </row>
    <row r="1055" spans="1:17" x14ac:dyDescent="0.3">
      <c r="A1055">
        <v>1496862</v>
      </c>
      <c r="B1055" t="s">
        <v>3480</v>
      </c>
      <c r="C1055" t="s">
        <v>7820</v>
      </c>
      <c r="D1055" t="s">
        <v>1034</v>
      </c>
      <c r="E1055">
        <v>154842840</v>
      </c>
      <c r="F1055" t="s">
        <v>325</v>
      </c>
      <c r="G1055" t="str">
        <f t="shared" si="16"/>
        <v>2025eb1100107</v>
      </c>
      <c r="H1055" t="s">
        <v>8706</v>
      </c>
      <c r="I1055" t="s">
        <v>326</v>
      </c>
      <c r="K1055" t="s">
        <v>8653</v>
      </c>
      <c r="M1055" t="s">
        <v>7643</v>
      </c>
      <c r="N1055" t="s">
        <v>3476</v>
      </c>
      <c r="P1055">
        <v>40</v>
      </c>
      <c r="Q1055">
        <v>35</v>
      </c>
    </row>
    <row r="1056" spans="1:17" x14ac:dyDescent="0.3">
      <c r="A1056">
        <v>1496862</v>
      </c>
      <c r="B1056" t="s">
        <v>3480</v>
      </c>
      <c r="C1056" t="s">
        <v>7820</v>
      </c>
      <c r="D1056" t="s">
        <v>1034</v>
      </c>
      <c r="E1056">
        <v>154842841</v>
      </c>
      <c r="F1056" t="s">
        <v>409</v>
      </c>
      <c r="G1056" t="str">
        <f t="shared" si="16"/>
        <v>2025eb1100135</v>
      </c>
      <c r="H1056" t="s">
        <v>8707</v>
      </c>
      <c r="I1056" t="s">
        <v>410</v>
      </c>
      <c r="K1056" t="s">
        <v>8653</v>
      </c>
      <c r="M1056" t="s">
        <v>7643</v>
      </c>
      <c r="N1056" t="s">
        <v>3476</v>
      </c>
      <c r="P1056">
        <v>40</v>
      </c>
      <c r="Q1056">
        <v>35</v>
      </c>
    </row>
    <row r="1057" spans="1:17" x14ac:dyDescent="0.3">
      <c r="A1057">
        <v>1496862</v>
      </c>
      <c r="B1057" t="s">
        <v>3480</v>
      </c>
      <c r="C1057" t="s">
        <v>7820</v>
      </c>
      <c r="D1057" t="s">
        <v>1034</v>
      </c>
      <c r="E1057">
        <v>154842846</v>
      </c>
      <c r="F1057" t="s">
        <v>691</v>
      </c>
      <c r="G1057" t="str">
        <f t="shared" si="16"/>
        <v>2025eb1100230</v>
      </c>
      <c r="H1057" t="s">
        <v>8708</v>
      </c>
      <c r="I1057" t="s">
        <v>692</v>
      </c>
      <c r="K1057" t="s">
        <v>8653</v>
      </c>
      <c r="M1057" t="s">
        <v>7643</v>
      </c>
      <c r="N1057" t="s">
        <v>3476</v>
      </c>
      <c r="P1057">
        <v>40</v>
      </c>
      <c r="Q1057">
        <v>34</v>
      </c>
    </row>
    <row r="1058" spans="1:17" x14ac:dyDescent="0.3">
      <c r="A1058">
        <v>1496862</v>
      </c>
      <c r="B1058" t="s">
        <v>3480</v>
      </c>
      <c r="C1058" t="s">
        <v>7820</v>
      </c>
      <c r="D1058" t="s">
        <v>1034</v>
      </c>
      <c r="E1058">
        <v>154842848</v>
      </c>
      <c r="F1058" t="s">
        <v>307</v>
      </c>
      <c r="G1058" t="str">
        <f t="shared" si="16"/>
        <v>2025eb1100101</v>
      </c>
      <c r="H1058" t="s">
        <v>8709</v>
      </c>
      <c r="I1058" t="s">
        <v>308</v>
      </c>
      <c r="K1058" t="s">
        <v>8653</v>
      </c>
      <c r="M1058" t="s">
        <v>7643</v>
      </c>
      <c r="N1058" t="s">
        <v>3476</v>
      </c>
      <c r="P1058">
        <v>40</v>
      </c>
      <c r="Q1058">
        <v>32</v>
      </c>
    </row>
    <row r="1059" spans="1:17" x14ac:dyDescent="0.3">
      <c r="A1059">
        <v>1496862</v>
      </c>
      <c r="B1059" t="s">
        <v>3480</v>
      </c>
      <c r="C1059" t="s">
        <v>7820</v>
      </c>
      <c r="D1059" t="s">
        <v>1034</v>
      </c>
      <c r="E1059">
        <v>154842852</v>
      </c>
      <c r="F1059" t="s">
        <v>157</v>
      </c>
      <c r="G1059" t="str">
        <f t="shared" si="16"/>
        <v>2025eb1100051</v>
      </c>
      <c r="H1059" t="s">
        <v>8710</v>
      </c>
      <c r="I1059" t="s">
        <v>158</v>
      </c>
      <c r="K1059" t="s">
        <v>8653</v>
      </c>
      <c r="M1059" t="s">
        <v>7643</v>
      </c>
      <c r="N1059" t="s">
        <v>3476</v>
      </c>
      <c r="P1059">
        <v>40</v>
      </c>
      <c r="Q1059">
        <v>24</v>
      </c>
    </row>
    <row r="1060" spans="1:17" x14ac:dyDescent="0.3">
      <c r="A1060">
        <v>1496862</v>
      </c>
      <c r="B1060" t="s">
        <v>3480</v>
      </c>
      <c r="C1060" t="s">
        <v>7820</v>
      </c>
      <c r="D1060" t="s">
        <v>1034</v>
      </c>
      <c r="E1060">
        <v>154842853</v>
      </c>
      <c r="F1060" t="s">
        <v>67</v>
      </c>
      <c r="G1060" t="str">
        <f t="shared" si="16"/>
        <v>2025eb1100021</v>
      </c>
      <c r="H1060" t="s">
        <v>8711</v>
      </c>
      <c r="I1060" t="s">
        <v>68</v>
      </c>
      <c r="K1060" t="s">
        <v>8653</v>
      </c>
      <c r="M1060" t="s">
        <v>7643</v>
      </c>
      <c r="N1060" t="s">
        <v>3476</v>
      </c>
      <c r="P1060">
        <v>40</v>
      </c>
      <c r="Q1060">
        <v>13</v>
      </c>
    </row>
    <row r="1061" spans="1:17" x14ac:dyDescent="0.3">
      <c r="A1061">
        <v>1496862</v>
      </c>
      <c r="B1061" t="s">
        <v>3480</v>
      </c>
      <c r="C1061" t="s">
        <v>7820</v>
      </c>
      <c r="D1061" t="s">
        <v>1034</v>
      </c>
      <c r="E1061">
        <v>154842855</v>
      </c>
      <c r="F1061" t="s">
        <v>7</v>
      </c>
      <c r="G1061" t="str">
        <f t="shared" si="16"/>
        <v>2025eb1100001</v>
      </c>
      <c r="H1061" t="s">
        <v>8712</v>
      </c>
      <c r="I1061" t="s">
        <v>8</v>
      </c>
      <c r="K1061" t="s">
        <v>8653</v>
      </c>
      <c r="M1061" t="s">
        <v>7643</v>
      </c>
      <c r="N1061" t="s">
        <v>3476</v>
      </c>
      <c r="P1061">
        <v>40</v>
      </c>
      <c r="Q1061">
        <v>40</v>
      </c>
    </row>
    <row r="1062" spans="1:17" x14ac:dyDescent="0.3">
      <c r="A1062">
        <v>1496862</v>
      </c>
      <c r="B1062" t="s">
        <v>3480</v>
      </c>
      <c r="C1062" t="s">
        <v>7820</v>
      </c>
      <c r="D1062" t="s">
        <v>1034</v>
      </c>
      <c r="E1062">
        <v>154842856</v>
      </c>
      <c r="F1062" t="s">
        <v>130</v>
      </c>
      <c r="G1062" t="str">
        <f t="shared" si="16"/>
        <v>2025eb1100042</v>
      </c>
      <c r="H1062" t="s">
        <v>8713</v>
      </c>
      <c r="I1062" t="s">
        <v>131</v>
      </c>
      <c r="K1062" t="s">
        <v>8653</v>
      </c>
      <c r="M1062" t="s">
        <v>7643</v>
      </c>
      <c r="N1062" t="s">
        <v>3476</v>
      </c>
      <c r="P1062">
        <v>40</v>
      </c>
      <c r="Q1062">
        <v>13</v>
      </c>
    </row>
    <row r="1063" spans="1:17" x14ac:dyDescent="0.3">
      <c r="A1063">
        <v>1496862</v>
      </c>
      <c r="B1063" t="s">
        <v>3480</v>
      </c>
      <c r="C1063" t="s">
        <v>7820</v>
      </c>
      <c r="D1063" t="s">
        <v>1034</v>
      </c>
      <c r="E1063">
        <v>154842861</v>
      </c>
      <c r="F1063" t="s">
        <v>469</v>
      </c>
      <c r="G1063" t="str">
        <f t="shared" si="16"/>
        <v>2025eb1100155</v>
      </c>
      <c r="H1063" t="s">
        <v>8714</v>
      </c>
      <c r="I1063" t="s">
        <v>470</v>
      </c>
      <c r="K1063" t="s">
        <v>8653</v>
      </c>
      <c r="M1063" t="s">
        <v>7643</v>
      </c>
      <c r="N1063" t="s">
        <v>3476</v>
      </c>
      <c r="P1063">
        <v>40</v>
      </c>
      <c r="Q1063">
        <v>14</v>
      </c>
    </row>
    <row r="1064" spans="1:17" x14ac:dyDescent="0.3">
      <c r="A1064">
        <v>1496862</v>
      </c>
      <c r="B1064" t="s">
        <v>3480</v>
      </c>
      <c r="C1064" t="s">
        <v>7820</v>
      </c>
      <c r="D1064" t="s">
        <v>1034</v>
      </c>
      <c r="E1064">
        <v>154842866</v>
      </c>
      <c r="F1064" t="s">
        <v>850</v>
      </c>
      <c r="G1064" t="str">
        <f t="shared" si="16"/>
        <v>2025eb1100283</v>
      </c>
      <c r="H1064" t="s">
        <v>8715</v>
      </c>
      <c r="I1064" t="s">
        <v>851</v>
      </c>
      <c r="K1064" t="s">
        <v>8653</v>
      </c>
      <c r="M1064" t="s">
        <v>7643</v>
      </c>
      <c r="N1064" t="s">
        <v>3476</v>
      </c>
      <c r="P1064">
        <v>40</v>
      </c>
      <c r="Q1064">
        <v>11</v>
      </c>
    </row>
    <row r="1065" spans="1:17" x14ac:dyDescent="0.3">
      <c r="A1065">
        <v>1496862</v>
      </c>
      <c r="B1065" t="s">
        <v>3480</v>
      </c>
      <c r="C1065" t="s">
        <v>7820</v>
      </c>
      <c r="D1065" t="s">
        <v>1034</v>
      </c>
      <c r="E1065">
        <v>154842867</v>
      </c>
      <c r="F1065" t="s">
        <v>214</v>
      </c>
      <c r="G1065" t="str">
        <f t="shared" si="16"/>
        <v>2025eb1100070</v>
      </c>
      <c r="H1065" t="s">
        <v>8716</v>
      </c>
      <c r="I1065" t="s">
        <v>215</v>
      </c>
      <c r="K1065" t="s">
        <v>8653</v>
      </c>
      <c r="M1065" t="s">
        <v>7643</v>
      </c>
      <c r="N1065" t="s">
        <v>3476</v>
      </c>
      <c r="P1065">
        <v>40</v>
      </c>
      <c r="Q1065">
        <v>17</v>
      </c>
    </row>
    <row r="1066" spans="1:17" x14ac:dyDescent="0.3">
      <c r="A1066">
        <v>1496862</v>
      </c>
      <c r="B1066" t="s">
        <v>3480</v>
      </c>
      <c r="C1066" t="s">
        <v>7820</v>
      </c>
      <c r="D1066" t="s">
        <v>1034</v>
      </c>
      <c r="E1066">
        <v>154842868</v>
      </c>
      <c r="F1066" t="s">
        <v>238</v>
      </c>
      <c r="G1066" t="str">
        <f t="shared" si="16"/>
        <v>2025eb1100078</v>
      </c>
      <c r="H1066" t="s">
        <v>8717</v>
      </c>
      <c r="I1066" t="s">
        <v>239</v>
      </c>
      <c r="K1066" t="s">
        <v>8653</v>
      </c>
      <c r="M1066" t="s">
        <v>7643</v>
      </c>
      <c r="N1066" t="s">
        <v>3476</v>
      </c>
      <c r="P1066">
        <v>40</v>
      </c>
      <c r="Q1066">
        <v>13</v>
      </c>
    </row>
    <row r="1067" spans="1:17" x14ac:dyDescent="0.3">
      <c r="A1067">
        <v>1496862</v>
      </c>
      <c r="B1067" t="s">
        <v>3480</v>
      </c>
      <c r="C1067" t="s">
        <v>7820</v>
      </c>
      <c r="D1067" t="s">
        <v>1034</v>
      </c>
      <c r="E1067">
        <v>154842870</v>
      </c>
      <c r="F1067" t="s">
        <v>805</v>
      </c>
      <c r="G1067" t="str">
        <f t="shared" si="16"/>
        <v>2025eb1100268</v>
      </c>
      <c r="H1067" t="s">
        <v>8718</v>
      </c>
      <c r="I1067" t="s">
        <v>806</v>
      </c>
      <c r="K1067" t="s">
        <v>8653</v>
      </c>
      <c r="M1067" t="s">
        <v>7643</v>
      </c>
      <c r="N1067" t="s">
        <v>3476</v>
      </c>
      <c r="P1067">
        <v>40</v>
      </c>
      <c r="Q1067">
        <v>13</v>
      </c>
    </row>
    <row r="1068" spans="1:17" x14ac:dyDescent="0.3">
      <c r="A1068">
        <v>1496862</v>
      </c>
      <c r="B1068" t="s">
        <v>3480</v>
      </c>
      <c r="C1068" t="s">
        <v>7820</v>
      </c>
      <c r="D1068" t="s">
        <v>1034</v>
      </c>
      <c r="E1068">
        <v>154842871</v>
      </c>
      <c r="F1068" t="s">
        <v>49</v>
      </c>
      <c r="G1068" t="str">
        <f t="shared" si="16"/>
        <v>2025eb1100015</v>
      </c>
      <c r="H1068" t="s">
        <v>8719</v>
      </c>
      <c r="I1068" t="s">
        <v>50</v>
      </c>
      <c r="K1068" t="s">
        <v>8653</v>
      </c>
      <c r="M1068" t="s">
        <v>7643</v>
      </c>
      <c r="N1068" t="s">
        <v>3476</v>
      </c>
      <c r="P1068">
        <v>40</v>
      </c>
      <c r="Q1068">
        <v>17</v>
      </c>
    </row>
    <row r="1069" spans="1:17" x14ac:dyDescent="0.3">
      <c r="A1069">
        <v>1496862</v>
      </c>
      <c r="B1069" t="s">
        <v>3480</v>
      </c>
      <c r="C1069" t="s">
        <v>7820</v>
      </c>
      <c r="D1069" t="s">
        <v>1034</v>
      </c>
      <c r="E1069">
        <v>154842873</v>
      </c>
      <c r="F1069" t="s">
        <v>829</v>
      </c>
      <c r="G1069" t="str">
        <f t="shared" si="16"/>
        <v>2025eb1100276</v>
      </c>
      <c r="H1069" t="s">
        <v>8720</v>
      </c>
      <c r="I1069" t="s">
        <v>830</v>
      </c>
      <c r="K1069" t="s">
        <v>8653</v>
      </c>
      <c r="M1069" t="s">
        <v>7643</v>
      </c>
      <c r="N1069" t="s">
        <v>3476</v>
      </c>
      <c r="P1069">
        <v>40</v>
      </c>
      <c r="Q1069">
        <v>20</v>
      </c>
    </row>
    <row r="1070" spans="1:17" x14ac:dyDescent="0.3">
      <c r="A1070">
        <v>1496862</v>
      </c>
      <c r="B1070" t="s">
        <v>3480</v>
      </c>
      <c r="C1070" t="s">
        <v>7820</v>
      </c>
      <c r="D1070" t="s">
        <v>1034</v>
      </c>
      <c r="E1070">
        <v>154842875</v>
      </c>
      <c r="F1070" t="s">
        <v>250</v>
      </c>
      <c r="G1070" t="str">
        <f t="shared" si="16"/>
        <v>2025eb1100082</v>
      </c>
      <c r="H1070" t="s">
        <v>8721</v>
      </c>
      <c r="I1070" t="s">
        <v>251</v>
      </c>
      <c r="K1070" t="s">
        <v>8653</v>
      </c>
      <c r="M1070" t="s">
        <v>7643</v>
      </c>
      <c r="N1070" t="s">
        <v>3476</v>
      </c>
      <c r="P1070">
        <v>40</v>
      </c>
      <c r="Q1070">
        <v>34</v>
      </c>
    </row>
    <row r="1071" spans="1:17" x14ac:dyDescent="0.3">
      <c r="A1071">
        <v>1496862</v>
      </c>
      <c r="B1071" t="s">
        <v>3480</v>
      </c>
      <c r="C1071" t="s">
        <v>7820</v>
      </c>
      <c r="D1071" t="s">
        <v>1034</v>
      </c>
      <c r="E1071">
        <v>154842876</v>
      </c>
      <c r="F1071" t="s">
        <v>841</v>
      </c>
      <c r="G1071" t="str">
        <f t="shared" si="16"/>
        <v>2025eb1100280</v>
      </c>
      <c r="H1071" t="s">
        <v>8722</v>
      </c>
      <c r="I1071" t="s">
        <v>842</v>
      </c>
      <c r="K1071" t="s">
        <v>8653</v>
      </c>
      <c r="M1071" t="s">
        <v>7643</v>
      </c>
      <c r="N1071" t="s">
        <v>3476</v>
      </c>
      <c r="P1071">
        <v>40</v>
      </c>
      <c r="Q1071">
        <v>4</v>
      </c>
    </row>
    <row r="1072" spans="1:17" x14ac:dyDescent="0.3">
      <c r="A1072">
        <v>1496862</v>
      </c>
      <c r="B1072" t="s">
        <v>3480</v>
      </c>
      <c r="C1072" t="s">
        <v>7820</v>
      </c>
      <c r="D1072" t="s">
        <v>1034</v>
      </c>
      <c r="E1072">
        <v>154842877</v>
      </c>
      <c r="F1072" t="s">
        <v>475</v>
      </c>
      <c r="G1072" t="str">
        <f t="shared" si="16"/>
        <v>2025eb1100157</v>
      </c>
      <c r="H1072" t="s">
        <v>8723</v>
      </c>
      <c r="I1072" t="s">
        <v>476</v>
      </c>
      <c r="K1072" t="s">
        <v>8653</v>
      </c>
      <c r="M1072" t="s">
        <v>7643</v>
      </c>
      <c r="N1072" t="s">
        <v>3476</v>
      </c>
      <c r="P1072">
        <v>40</v>
      </c>
      <c r="Q1072">
        <v>3</v>
      </c>
    </row>
    <row r="1073" spans="1:17" x14ac:dyDescent="0.3">
      <c r="A1073">
        <v>1496862</v>
      </c>
      <c r="B1073" t="s">
        <v>3480</v>
      </c>
      <c r="C1073" t="s">
        <v>7820</v>
      </c>
      <c r="D1073" t="s">
        <v>1034</v>
      </c>
      <c r="E1073">
        <v>154842881</v>
      </c>
      <c r="F1073" t="s">
        <v>580</v>
      </c>
      <c r="G1073" t="str">
        <f t="shared" si="16"/>
        <v>2025eb1100192</v>
      </c>
      <c r="H1073" t="s">
        <v>8724</v>
      </c>
      <c r="I1073" t="s">
        <v>581</v>
      </c>
      <c r="K1073" t="s">
        <v>8653</v>
      </c>
      <c r="M1073" t="s">
        <v>7643</v>
      </c>
      <c r="N1073" t="s">
        <v>3476</v>
      </c>
      <c r="P1073">
        <v>40</v>
      </c>
      <c r="Q1073">
        <v>11</v>
      </c>
    </row>
    <row r="1074" spans="1:17" x14ac:dyDescent="0.3">
      <c r="A1074">
        <v>1496862</v>
      </c>
      <c r="B1074" t="s">
        <v>3480</v>
      </c>
      <c r="C1074" t="s">
        <v>7820</v>
      </c>
      <c r="D1074" t="s">
        <v>1034</v>
      </c>
      <c r="E1074">
        <v>154842883</v>
      </c>
      <c r="F1074" t="s">
        <v>106</v>
      </c>
      <c r="G1074" t="str">
        <f t="shared" si="16"/>
        <v>2025eb1100034</v>
      </c>
      <c r="H1074" t="s">
        <v>8725</v>
      </c>
      <c r="I1074" t="s">
        <v>107</v>
      </c>
      <c r="K1074" t="s">
        <v>8653</v>
      </c>
      <c r="M1074" t="s">
        <v>7643</v>
      </c>
      <c r="N1074" t="s">
        <v>3476</v>
      </c>
      <c r="P1074">
        <v>40</v>
      </c>
      <c r="Q1074">
        <v>15</v>
      </c>
    </row>
    <row r="1075" spans="1:17" x14ac:dyDescent="0.3">
      <c r="A1075">
        <v>1496862</v>
      </c>
      <c r="B1075" t="s">
        <v>3480</v>
      </c>
      <c r="C1075" t="s">
        <v>7820</v>
      </c>
      <c r="D1075" t="s">
        <v>1034</v>
      </c>
      <c r="E1075">
        <v>154842884</v>
      </c>
      <c r="F1075" t="s">
        <v>913</v>
      </c>
      <c r="G1075" t="str">
        <f t="shared" si="16"/>
        <v>2025eb1100305</v>
      </c>
      <c r="H1075" t="s">
        <v>8726</v>
      </c>
      <c r="I1075" t="s">
        <v>3668</v>
      </c>
      <c r="K1075" t="s">
        <v>8653</v>
      </c>
      <c r="M1075" t="s">
        <v>7643</v>
      </c>
      <c r="N1075" t="s">
        <v>3476</v>
      </c>
      <c r="P1075">
        <v>40</v>
      </c>
      <c r="Q1075">
        <v>0</v>
      </c>
    </row>
    <row r="1076" spans="1:17" x14ac:dyDescent="0.3">
      <c r="A1076">
        <v>1496862</v>
      </c>
      <c r="B1076" t="s">
        <v>3480</v>
      </c>
      <c r="C1076" t="s">
        <v>7820</v>
      </c>
      <c r="D1076" t="s">
        <v>1034</v>
      </c>
      <c r="E1076">
        <v>154842885</v>
      </c>
      <c r="F1076" t="s">
        <v>556</v>
      </c>
      <c r="G1076" t="str">
        <f t="shared" si="16"/>
        <v>2025eb1100184</v>
      </c>
      <c r="H1076" t="s">
        <v>8727</v>
      </c>
      <c r="I1076" t="s">
        <v>557</v>
      </c>
      <c r="K1076" t="s">
        <v>8653</v>
      </c>
      <c r="M1076" t="s">
        <v>7643</v>
      </c>
      <c r="N1076" t="s">
        <v>3476</v>
      </c>
      <c r="P1076">
        <v>40</v>
      </c>
      <c r="Q1076">
        <v>14</v>
      </c>
    </row>
    <row r="1077" spans="1:17" x14ac:dyDescent="0.3">
      <c r="A1077">
        <v>1496862</v>
      </c>
      <c r="B1077" t="s">
        <v>3480</v>
      </c>
      <c r="C1077" t="s">
        <v>7820</v>
      </c>
      <c r="D1077" t="s">
        <v>1034</v>
      </c>
      <c r="E1077">
        <v>154842888</v>
      </c>
      <c r="F1077" t="s">
        <v>589</v>
      </c>
      <c r="G1077" t="str">
        <f t="shared" si="16"/>
        <v>2025eb1100195</v>
      </c>
      <c r="H1077" t="s">
        <v>8728</v>
      </c>
      <c r="I1077" t="s">
        <v>590</v>
      </c>
      <c r="K1077" t="s">
        <v>8653</v>
      </c>
      <c r="M1077" t="s">
        <v>7643</v>
      </c>
      <c r="N1077" t="s">
        <v>3476</v>
      </c>
      <c r="P1077">
        <v>40</v>
      </c>
      <c r="Q1077">
        <v>31</v>
      </c>
    </row>
    <row r="1078" spans="1:17" x14ac:dyDescent="0.3">
      <c r="A1078">
        <v>1496862</v>
      </c>
      <c r="B1078" t="s">
        <v>3480</v>
      </c>
      <c r="C1078" t="s">
        <v>7820</v>
      </c>
      <c r="D1078" t="s">
        <v>1034</v>
      </c>
      <c r="E1078">
        <v>154842893</v>
      </c>
      <c r="F1078" t="s">
        <v>826</v>
      </c>
      <c r="G1078" t="str">
        <f t="shared" si="16"/>
        <v>2025eb1100275</v>
      </c>
      <c r="H1078" t="s">
        <v>8729</v>
      </c>
      <c r="I1078" t="s">
        <v>827</v>
      </c>
      <c r="K1078" t="s">
        <v>8653</v>
      </c>
      <c r="M1078" t="s">
        <v>7643</v>
      </c>
      <c r="N1078" t="s">
        <v>3476</v>
      </c>
      <c r="P1078">
        <v>40</v>
      </c>
      <c r="Q1078">
        <v>13</v>
      </c>
    </row>
    <row r="1079" spans="1:17" x14ac:dyDescent="0.3">
      <c r="A1079">
        <v>1496862</v>
      </c>
      <c r="B1079" t="s">
        <v>3480</v>
      </c>
      <c r="C1079" t="s">
        <v>7820</v>
      </c>
      <c r="D1079" t="s">
        <v>1034</v>
      </c>
      <c r="E1079">
        <v>154842897</v>
      </c>
      <c r="F1079" t="s">
        <v>61</v>
      </c>
      <c r="G1079" t="str">
        <f t="shared" si="16"/>
        <v>2025eb1100019</v>
      </c>
      <c r="H1079" t="s">
        <v>8730</v>
      </c>
      <c r="I1079" t="s">
        <v>62</v>
      </c>
      <c r="K1079" t="s">
        <v>8653</v>
      </c>
      <c r="M1079" t="s">
        <v>7643</v>
      </c>
      <c r="N1079" t="s">
        <v>3476</v>
      </c>
      <c r="P1079">
        <v>40</v>
      </c>
      <c r="Q1079">
        <v>10</v>
      </c>
    </row>
    <row r="1080" spans="1:17" x14ac:dyDescent="0.3">
      <c r="A1080">
        <v>1496862</v>
      </c>
      <c r="B1080" t="s">
        <v>3480</v>
      </c>
      <c r="C1080" t="s">
        <v>7820</v>
      </c>
      <c r="D1080" t="s">
        <v>1034</v>
      </c>
      <c r="E1080">
        <v>154842900</v>
      </c>
      <c r="F1080" t="s">
        <v>790</v>
      </c>
      <c r="G1080" t="str">
        <f t="shared" si="16"/>
        <v>2025eb1100263</v>
      </c>
      <c r="H1080" t="s">
        <v>8731</v>
      </c>
      <c r="I1080" t="s">
        <v>791</v>
      </c>
      <c r="K1080" t="s">
        <v>8653</v>
      </c>
      <c r="M1080" t="s">
        <v>7643</v>
      </c>
      <c r="N1080" t="s">
        <v>3476</v>
      </c>
      <c r="P1080">
        <v>40</v>
      </c>
      <c r="Q1080">
        <v>37</v>
      </c>
    </row>
    <row r="1081" spans="1:17" x14ac:dyDescent="0.3">
      <c r="A1081">
        <v>1496862</v>
      </c>
      <c r="B1081" t="s">
        <v>3480</v>
      </c>
      <c r="C1081" t="s">
        <v>7820</v>
      </c>
      <c r="D1081" t="s">
        <v>1034</v>
      </c>
      <c r="E1081">
        <v>154842903</v>
      </c>
      <c r="F1081" t="s">
        <v>364</v>
      </c>
      <c r="G1081" t="str">
        <f t="shared" si="16"/>
        <v>2025eb1100120</v>
      </c>
      <c r="H1081" t="s">
        <v>8732</v>
      </c>
      <c r="I1081" t="s">
        <v>365</v>
      </c>
      <c r="K1081" t="s">
        <v>8653</v>
      </c>
      <c r="M1081" t="s">
        <v>7643</v>
      </c>
      <c r="N1081" t="s">
        <v>3476</v>
      </c>
      <c r="P1081">
        <v>40</v>
      </c>
      <c r="Q1081">
        <v>40</v>
      </c>
    </row>
    <row r="1082" spans="1:17" x14ac:dyDescent="0.3">
      <c r="A1082">
        <v>1496862</v>
      </c>
      <c r="B1082" t="s">
        <v>3480</v>
      </c>
      <c r="C1082" t="s">
        <v>7820</v>
      </c>
      <c r="D1082" t="s">
        <v>1034</v>
      </c>
      <c r="E1082">
        <v>154842905</v>
      </c>
      <c r="F1082" t="s">
        <v>316</v>
      </c>
      <c r="G1082" t="str">
        <f t="shared" si="16"/>
        <v>2025eb1100104</v>
      </c>
      <c r="H1082" t="s">
        <v>8733</v>
      </c>
      <c r="I1082" t="s">
        <v>317</v>
      </c>
      <c r="K1082" t="s">
        <v>8653</v>
      </c>
      <c r="M1082" t="s">
        <v>7643</v>
      </c>
      <c r="N1082" t="s">
        <v>3476</v>
      </c>
      <c r="P1082">
        <v>40</v>
      </c>
      <c r="Q1082">
        <v>12</v>
      </c>
    </row>
    <row r="1083" spans="1:17" x14ac:dyDescent="0.3">
      <c r="A1083">
        <v>1496862</v>
      </c>
      <c r="B1083" t="s">
        <v>3480</v>
      </c>
      <c r="C1083" t="s">
        <v>7820</v>
      </c>
      <c r="D1083" t="s">
        <v>1034</v>
      </c>
      <c r="E1083">
        <v>154842906</v>
      </c>
      <c r="F1083" t="s">
        <v>721</v>
      </c>
      <c r="G1083" t="str">
        <f t="shared" si="16"/>
        <v>2025eb1100240</v>
      </c>
      <c r="H1083" t="s">
        <v>8734</v>
      </c>
      <c r="I1083" t="s">
        <v>722</v>
      </c>
      <c r="K1083" t="s">
        <v>8653</v>
      </c>
      <c r="M1083" t="s">
        <v>7643</v>
      </c>
      <c r="N1083" t="s">
        <v>3476</v>
      </c>
      <c r="P1083">
        <v>40</v>
      </c>
      <c r="Q1083">
        <v>20</v>
      </c>
    </row>
    <row r="1084" spans="1:17" x14ac:dyDescent="0.3">
      <c r="A1084">
        <v>1496862</v>
      </c>
      <c r="B1084" t="s">
        <v>3480</v>
      </c>
      <c r="C1084" t="s">
        <v>7820</v>
      </c>
      <c r="D1084" t="s">
        <v>1034</v>
      </c>
      <c r="E1084">
        <v>154842910</v>
      </c>
      <c r="F1084" t="s">
        <v>688</v>
      </c>
      <c r="G1084" t="str">
        <f t="shared" si="16"/>
        <v>2025eb1100229</v>
      </c>
      <c r="H1084" t="s">
        <v>8735</v>
      </c>
      <c r="I1084" t="s">
        <v>689</v>
      </c>
      <c r="K1084" t="s">
        <v>8653</v>
      </c>
      <c r="M1084" t="s">
        <v>7643</v>
      </c>
      <c r="N1084" t="s">
        <v>3476</v>
      </c>
      <c r="P1084">
        <v>40</v>
      </c>
      <c r="Q1084">
        <v>27</v>
      </c>
    </row>
    <row r="1085" spans="1:17" x14ac:dyDescent="0.3">
      <c r="A1085">
        <v>1496862</v>
      </c>
      <c r="B1085" t="s">
        <v>3480</v>
      </c>
      <c r="C1085" t="s">
        <v>7820</v>
      </c>
      <c r="D1085" t="s">
        <v>1034</v>
      </c>
      <c r="E1085">
        <v>154842911</v>
      </c>
      <c r="F1085" t="s">
        <v>415</v>
      </c>
      <c r="G1085" t="str">
        <f t="shared" si="16"/>
        <v>2025eb1100137</v>
      </c>
      <c r="H1085" t="s">
        <v>8736</v>
      </c>
      <c r="I1085" t="s">
        <v>416</v>
      </c>
      <c r="K1085" t="s">
        <v>8653</v>
      </c>
      <c r="M1085" t="s">
        <v>7643</v>
      </c>
      <c r="N1085" t="s">
        <v>3476</v>
      </c>
      <c r="P1085">
        <v>40</v>
      </c>
      <c r="Q1085">
        <v>26</v>
      </c>
    </row>
    <row r="1086" spans="1:17" x14ac:dyDescent="0.3">
      <c r="A1086">
        <v>1496862</v>
      </c>
      <c r="B1086" t="s">
        <v>3480</v>
      </c>
      <c r="C1086" t="s">
        <v>7820</v>
      </c>
      <c r="D1086" t="s">
        <v>1034</v>
      </c>
      <c r="E1086">
        <v>154842913</v>
      </c>
      <c r="F1086" t="s">
        <v>388</v>
      </c>
      <c r="G1086" t="str">
        <f t="shared" si="16"/>
        <v>2025eb1100128</v>
      </c>
      <c r="H1086" t="s">
        <v>8737</v>
      </c>
      <c r="I1086" t="s">
        <v>389</v>
      </c>
      <c r="K1086" t="s">
        <v>8653</v>
      </c>
      <c r="M1086" t="s">
        <v>7643</v>
      </c>
      <c r="N1086" t="s">
        <v>3476</v>
      </c>
      <c r="P1086">
        <v>40</v>
      </c>
      <c r="Q1086">
        <v>7</v>
      </c>
    </row>
    <row r="1087" spans="1:17" x14ac:dyDescent="0.3">
      <c r="A1087">
        <v>1496862</v>
      </c>
      <c r="B1087" t="s">
        <v>3480</v>
      </c>
      <c r="C1087" t="s">
        <v>7820</v>
      </c>
      <c r="D1087" t="s">
        <v>1034</v>
      </c>
      <c r="E1087">
        <v>154842914</v>
      </c>
      <c r="F1087" t="s">
        <v>652</v>
      </c>
      <c r="G1087" t="str">
        <f t="shared" si="16"/>
        <v>2025eb1100216</v>
      </c>
      <c r="H1087" t="s">
        <v>8738</v>
      </c>
      <c r="I1087" t="s">
        <v>653</v>
      </c>
      <c r="K1087" t="s">
        <v>8653</v>
      </c>
      <c r="M1087" t="s">
        <v>7643</v>
      </c>
      <c r="N1087" t="s">
        <v>3476</v>
      </c>
      <c r="P1087">
        <v>40</v>
      </c>
      <c r="Q1087">
        <v>34</v>
      </c>
    </row>
    <row r="1088" spans="1:17" x14ac:dyDescent="0.3">
      <c r="A1088">
        <v>1496862</v>
      </c>
      <c r="B1088" t="s">
        <v>3480</v>
      </c>
      <c r="C1088" t="s">
        <v>7820</v>
      </c>
      <c r="D1088" t="s">
        <v>1034</v>
      </c>
      <c r="E1088">
        <v>154842915</v>
      </c>
      <c r="F1088" t="s">
        <v>208</v>
      </c>
      <c r="G1088" t="str">
        <f t="shared" si="16"/>
        <v>2025eb1100068</v>
      </c>
      <c r="H1088" t="s">
        <v>8739</v>
      </c>
      <c r="I1088" t="s">
        <v>209</v>
      </c>
      <c r="K1088" t="s">
        <v>8653</v>
      </c>
      <c r="M1088" t="s">
        <v>7643</v>
      </c>
      <c r="N1088" t="s">
        <v>3476</v>
      </c>
      <c r="P1088">
        <v>40</v>
      </c>
      <c r="Q1088">
        <v>11</v>
      </c>
    </row>
    <row r="1089" spans="1:17" x14ac:dyDescent="0.3">
      <c r="A1089">
        <v>1496862</v>
      </c>
      <c r="B1089" t="s">
        <v>3480</v>
      </c>
      <c r="C1089" t="s">
        <v>7820</v>
      </c>
      <c r="D1089" t="s">
        <v>1034</v>
      </c>
      <c r="E1089">
        <v>154842916</v>
      </c>
      <c r="F1089" t="s">
        <v>883</v>
      </c>
      <c r="G1089" t="str">
        <f t="shared" si="16"/>
        <v>2025eb1100294</v>
      </c>
      <c r="H1089" t="s">
        <v>8740</v>
      </c>
      <c r="I1089" t="s">
        <v>884</v>
      </c>
      <c r="K1089" t="s">
        <v>8653</v>
      </c>
      <c r="M1089" t="s">
        <v>7643</v>
      </c>
      <c r="N1089" t="s">
        <v>3476</v>
      </c>
      <c r="P1089">
        <v>40</v>
      </c>
      <c r="Q1089">
        <v>8</v>
      </c>
    </row>
    <row r="1090" spans="1:17" x14ac:dyDescent="0.3">
      <c r="A1090">
        <v>1496862</v>
      </c>
      <c r="B1090" t="s">
        <v>3480</v>
      </c>
      <c r="C1090" t="s">
        <v>7820</v>
      </c>
      <c r="D1090" t="s">
        <v>1034</v>
      </c>
      <c r="E1090">
        <v>154842921</v>
      </c>
      <c r="F1090" t="s">
        <v>358</v>
      </c>
      <c r="G1090" t="str">
        <f t="shared" si="16"/>
        <v>2025eb1100118</v>
      </c>
      <c r="H1090" t="s">
        <v>8741</v>
      </c>
      <c r="I1090" t="s">
        <v>359</v>
      </c>
      <c r="K1090" t="s">
        <v>8653</v>
      </c>
      <c r="M1090" t="s">
        <v>7643</v>
      </c>
      <c r="N1090" t="s">
        <v>3476</v>
      </c>
      <c r="P1090">
        <v>40</v>
      </c>
      <c r="Q1090">
        <v>30</v>
      </c>
    </row>
    <row r="1091" spans="1:17" x14ac:dyDescent="0.3">
      <c r="A1091">
        <v>1496862</v>
      </c>
      <c r="B1091" t="s">
        <v>3480</v>
      </c>
      <c r="C1091" t="s">
        <v>7820</v>
      </c>
      <c r="D1091" t="s">
        <v>1034</v>
      </c>
      <c r="E1091">
        <v>154842925</v>
      </c>
      <c r="F1091" t="s">
        <v>247</v>
      </c>
      <c r="G1091" t="str">
        <f t="shared" ref="G1091:G1154" si="17">LEFT(F1091,13)</f>
        <v>2025eb1100081</v>
      </c>
      <c r="H1091" t="s">
        <v>8742</v>
      </c>
      <c r="I1091" t="s">
        <v>248</v>
      </c>
      <c r="K1091" t="s">
        <v>8653</v>
      </c>
      <c r="M1091" t="s">
        <v>7643</v>
      </c>
      <c r="N1091" t="s">
        <v>3476</v>
      </c>
      <c r="P1091">
        <v>40</v>
      </c>
      <c r="Q1091">
        <v>6</v>
      </c>
    </row>
    <row r="1092" spans="1:17" x14ac:dyDescent="0.3">
      <c r="A1092">
        <v>1496862</v>
      </c>
      <c r="B1092" t="s">
        <v>3480</v>
      </c>
      <c r="C1092" t="s">
        <v>7820</v>
      </c>
      <c r="D1092" t="s">
        <v>1034</v>
      </c>
      <c r="E1092">
        <v>154842927</v>
      </c>
      <c r="F1092" t="s">
        <v>760</v>
      </c>
      <c r="G1092" t="str">
        <f t="shared" si="17"/>
        <v>2025eb1100253</v>
      </c>
      <c r="H1092" t="s">
        <v>8743</v>
      </c>
      <c r="I1092" t="s">
        <v>761</v>
      </c>
      <c r="K1092" t="s">
        <v>8653</v>
      </c>
      <c r="M1092" t="s">
        <v>7643</v>
      </c>
      <c r="N1092" t="s">
        <v>3476</v>
      </c>
      <c r="P1092">
        <v>40</v>
      </c>
      <c r="Q1092">
        <v>29</v>
      </c>
    </row>
    <row r="1093" spans="1:17" x14ac:dyDescent="0.3">
      <c r="A1093">
        <v>1496862</v>
      </c>
      <c r="B1093" t="s">
        <v>3480</v>
      </c>
      <c r="C1093" t="s">
        <v>7820</v>
      </c>
      <c r="D1093" t="s">
        <v>1034</v>
      </c>
      <c r="E1093">
        <v>154842931</v>
      </c>
      <c r="F1093" t="s">
        <v>583</v>
      </c>
      <c r="G1093" t="str">
        <f t="shared" si="17"/>
        <v>2025eb1100193</v>
      </c>
      <c r="H1093" t="s">
        <v>8744</v>
      </c>
      <c r="I1093" t="s">
        <v>584</v>
      </c>
      <c r="K1093" t="s">
        <v>8653</v>
      </c>
      <c r="M1093" t="s">
        <v>7643</v>
      </c>
      <c r="N1093" t="s">
        <v>3476</v>
      </c>
      <c r="P1093">
        <v>40</v>
      </c>
      <c r="Q1093">
        <v>8</v>
      </c>
    </row>
    <row r="1094" spans="1:17" x14ac:dyDescent="0.3">
      <c r="A1094">
        <v>1496862</v>
      </c>
      <c r="B1094" t="s">
        <v>3480</v>
      </c>
      <c r="C1094" t="s">
        <v>7820</v>
      </c>
      <c r="D1094" t="s">
        <v>1034</v>
      </c>
      <c r="E1094">
        <v>154842933</v>
      </c>
      <c r="F1094" t="s">
        <v>745</v>
      </c>
      <c r="G1094" t="str">
        <f t="shared" si="17"/>
        <v>2025eb1100248</v>
      </c>
      <c r="H1094" t="s">
        <v>8745</v>
      </c>
      <c r="I1094" t="s">
        <v>746</v>
      </c>
      <c r="K1094" t="s">
        <v>8653</v>
      </c>
      <c r="M1094" t="s">
        <v>7643</v>
      </c>
      <c r="N1094" t="s">
        <v>3476</v>
      </c>
      <c r="P1094">
        <v>40</v>
      </c>
      <c r="Q1094">
        <v>13</v>
      </c>
    </row>
    <row r="1095" spans="1:17" x14ac:dyDescent="0.3">
      <c r="A1095">
        <v>1496862</v>
      </c>
      <c r="B1095" t="s">
        <v>3480</v>
      </c>
      <c r="C1095" t="s">
        <v>7820</v>
      </c>
      <c r="D1095" t="s">
        <v>1034</v>
      </c>
      <c r="E1095">
        <v>154842934</v>
      </c>
      <c r="F1095" t="s">
        <v>169</v>
      </c>
      <c r="G1095" t="str">
        <f t="shared" si="17"/>
        <v>2025eb1100055</v>
      </c>
      <c r="H1095" t="s">
        <v>8746</v>
      </c>
      <c r="I1095" t="s">
        <v>170</v>
      </c>
      <c r="K1095" t="s">
        <v>8653</v>
      </c>
      <c r="M1095" t="s">
        <v>7643</v>
      </c>
      <c r="N1095" t="s">
        <v>3476</v>
      </c>
      <c r="P1095">
        <v>40</v>
      </c>
      <c r="Q1095">
        <v>19</v>
      </c>
    </row>
    <row r="1096" spans="1:17" x14ac:dyDescent="0.3">
      <c r="A1096">
        <v>1496862</v>
      </c>
      <c r="B1096" t="s">
        <v>3480</v>
      </c>
      <c r="C1096" t="s">
        <v>7820</v>
      </c>
      <c r="D1096" t="s">
        <v>1034</v>
      </c>
      <c r="E1096">
        <v>154842935</v>
      </c>
      <c r="F1096" t="s">
        <v>793</v>
      </c>
      <c r="G1096" t="str">
        <f t="shared" si="17"/>
        <v>2025eb1100264</v>
      </c>
      <c r="H1096" t="s">
        <v>8747</v>
      </c>
      <c r="I1096" t="s">
        <v>794</v>
      </c>
      <c r="K1096" t="s">
        <v>8653</v>
      </c>
      <c r="M1096" t="s">
        <v>7643</v>
      </c>
      <c r="N1096" t="s">
        <v>3476</v>
      </c>
      <c r="P1096">
        <v>40</v>
      </c>
      <c r="Q1096">
        <v>13</v>
      </c>
    </row>
    <row r="1097" spans="1:17" x14ac:dyDescent="0.3">
      <c r="A1097">
        <v>1496862</v>
      </c>
      <c r="B1097" t="s">
        <v>3480</v>
      </c>
      <c r="C1097" t="s">
        <v>7820</v>
      </c>
      <c r="D1097" t="s">
        <v>1034</v>
      </c>
      <c r="E1097">
        <v>154842939</v>
      </c>
      <c r="F1097" t="s">
        <v>511</v>
      </c>
      <c r="G1097" t="str">
        <f t="shared" si="17"/>
        <v>2025eb1100169</v>
      </c>
      <c r="H1097" t="s">
        <v>8748</v>
      </c>
      <c r="I1097" t="s">
        <v>512</v>
      </c>
      <c r="K1097" t="s">
        <v>8653</v>
      </c>
      <c r="M1097" t="s">
        <v>7643</v>
      </c>
      <c r="N1097" t="s">
        <v>3476</v>
      </c>
      <c r="P1097">
        <v>40</v>
      </c>
      <c r="Q1097">
        <v>17</v>
      </c>
    </row>
    <row r="1098" spans="1:17" x14ac:dyDescent="0.3">
      <c r="A1098">
        <v>1496862</v>
      </c>
      <c r="B1098" t="s">
        <v>3480</v>
      </c>
      <c r="C1098" t="s">
        <v>7820</v>
      </c>
      <c r="D1098" t="s">
        <v>1034</v>
      </c>
      <c r="E1098">
        <v>154842940</v>
      </c>
      <c r="F1098" t="s">
        <v>529</v>
      </c>
      <c r="G1098" t="str">
        <f t="shared" si="17"/>
        <v>2025eb1100175</v>
      </c>
      <c r="H1098" t="s">
        <v>8749</v>
      </c>
      <c r="I1098" t="s">
        <v>530</v>
      </c>
      <c r="K1098" t="s">
        <v>8653</v>
      </c>
      <c r="M1098" t="s">
        <v>7643</v>
      </c>
      <c r="N1098" t="s">
        <v>3476</v>
      </c>
      <c r="P1098">
        <v>40</v>
      </c>
      <c r="Q1098">
        <v>31</v>
      </c>
    </row>
    <row r="1099" spans="1:17" x14ac:dyDescent="0.3">
      <c r="A1099">
        <v>1496862</v>
      </c>
      <c r="B1099" t="s">
        <v>3480</v>
      </c>
      <c r="C1099" t="s">
        <v>7820</v>
      </c>
      <c r="D1099" t="s">
        <v>1034</v>
      </c>
      <c r="E1099">
        <v>154842944</v>
      </c>
      <c r="F1099" t="s">
        <v>544</v>
      </c>
      <c r="G1099" t="str">
        <f t="shared" si="17"/>
        <v>2025eb1100180</v>
      </c>
      <c r="H1099" t="s">
        <v>8750</v>
      </c>
      <c r="I1099" t="s">
        <v>545</v>
      </c>
      <c r="K1099" t="s">
        <v>8653</v>
      </c>
      <c r="M1099" t="s">
        <v>7643</v>
      </c>
      <c r="N1099" t="s">
        <v>3476</v>
      </c>
      <c r="P1099">
        <v>40</v>
      </c>
      <c r="Q1099">
        <v>0</v>
      </c>
    </row>
    <row r="1100" spans="1:17" x14ac:dyDescent="0.3">
      <c r="A1100">
        <v>1496862</v>
      </c>
      <c r="B1100" t="s">
        <v>3480</v>
      </c>
      <c r="C1100" t="s">
        <v>7820</v>
      </c>
      <c r="D1100" t="s">
        <v>1034</v>
      </c>
      <c r="E1100">
        <v>154842946</v>
      </c>
      <c r="F1100" t="s">
        <v>82</v>
      </c>
      <c r="G1100" t="str">
        <f t="shared" si="17"/>
        <v>2025eb1100026</v>
      </c>
      <c r="H1100" t="s">
        <v>8751</v>
      </c>
      <c r="I1100" t="s">
        <v>83</v>
      </c>
      <c r="K1100" t="s">
        <v>8653</v>
      </c>
      <c r="M1100" t="s">
        <v>7643</v>
      </c>
      <c r="N1100" t="s">
        <v>3476</v>
      </c>
      <c r="P1100">
        <v>40</v>
      </c>
      <c r="Q1100">
        <v>18</v>
      </c>
    </row>
    <row r="1101" spans="1:17" x14ac:dyDescent="0.3">
      <c r="A1101">
        <v>1496862</v>
      </c>
      <c r="B1101" t="s">
        <v>3480</v>
      </c>
      <c r="C1101" t="s">
        <v>7820</v>
      </c>
      <c r="D1101" t="s">
        <v>1034</v>
      </c>
      <c r="E1101">
        <v>154842951</v>
      </c>
      <c r="F1101" t="s">
        <v>127</v>
      </c>
      <c r="G1101" t="str">
        <f t="shared" si="17"/>
        <v>2025eb1100041</v>
      </c>
      <c r="H1101" t="s">
        <v>8752</v>
      </c>
      <c r="I1101" t="s">
        <v>128</v>
      </c>
      <c r="K1101" t="s">
        <v>8653</v>
      </c>
      <c r="M1101" t="s">
        <v>7643</v>
      </c>
      <c r="N1101" t="s">
        <v>3476</v>
      </c>
      <c r="P1101">
        <v>40</v>
      </c>
      <c r="Q1101">
        <v>26</v>
      </c>
    </row>
    <row r="1102" spans="1:17" x14ac:dyDescent="0.3">
      <c r="A1102">
        <v>1496862</v>
      </c>
      <c r="B1102" t="s">
        <v>3480</v>
      </c>
      <c r="C1102" t="s">
        <v>7820</v>
      </c>
      <c r="D1102" t="s">
        <v>1034</v>
      </c>
      <c r="E1102">
        <v>154842954</v>
      </c>
      <c r="F1102" t="s">
        <v>940</v>
      </c>
      <c r="G1102" t="str">
        <f t="shared" si="17"/>
        <v>2025eb1100314</v>
      </c>
      <c r="H1102" t="s">
        <v>8753</v>
      </c>
      <c r="I1102" t="s">
        <v>941</v>
      </c>
      <c r="K1102" t="s">
        <v>8653</v>
      </c>
      <c r="M1102" t="s">
        <v>7643</v>
      </c>
      <c r="N1102" t="s">
        <v>3476</v>
      </c>
      <c r="P1102">
        <v>40</v>
      </c>
      <c r="Q1102">
        <v>34</v>
      </c>
    </row>
    <row r="1103" spans="1:17" x14ac:dyDescent="0.3">
      <c r="A1103">
        <v>1496862</v>
      </c>
      <c r="B1103" t="s">
        <v>3480</v>
      </c>
      <c r="C1103" t="s">
        <v>7820</v>
      </c>
      <c r="D1103" t="s">
        <v>1034</v>
      </c>
      <c r="E1103">
        <v>154842955</v>
      </c>
      <c r="F1103" t="s">
        <v>334</v>
      </c>
      <c r="G1103" t="str">
        <f t="shared" si="17"/>
        <v>2025eb1100110</v>
      </c>
      <c r="H1103" t="s">
        <v>8754</v>
      </c>
      <c r="I1103" t="s">
        <v>335</v>
      </c>
      <c r="K1103" t="s">
        <v>8653</v>
      </c>
      <c r="M1103" t="s">
        <v>7643</v>
      </c>
      <c r="N1103" t="s">
        <v>3476</v>
      </c>
      <c r="P1103">
        <v>40</v>
      </c>
      <c r="Q1103">
        <v>21</v>
      </c>
    </row>
    <row r="1104" spans="1:17" x14ac:dyDescent="0.3">
      <c r="A1104">
        <v>1496862</v>
      </c>
      <c r="B1104" t="s">
        <v>3480</v>
      </c>
      <c r="C1104" t="s">
        <v>7820</v>
      </c>
      <c r="D1104" t="s">
        <v>1034</v>
      </c>
      <c r="E1104">
        <v>154842958</v>
      </c>
      <c r="F1104" t="s">
        <v>880</v>
      </c>
      <c r="G1104" t="str">
        <f t="shared" si="17"/>
        <v>2025eb1100293</v>
      </c>
      <c r="H1104" t="s">
        <v>8755</v>
      </c>
      <c r="I1104" t="s">
        <v>881</v>
      </c>
      <c r="K1104" t="s">
        <v>8653</v>
      </c>
      <c r="M1104" t="s">
        <v>7643</v>
      </c>
      <c r="N1104" t="s">
        <v>3476</v>
      </c>
      <c r="P1104">
        <v>40</v>
      </c>
      <c r="Q1104">
        <v>13</v>
      </c>
    </row>
    <row r="1105" spans="1:17" x14ac:dyDescent="0.3">
      <c r="A1105">
        <v>1496862</v>
      </c>
      <c r="B1105" t="s">
        <v>3480</v>
      </c>
      <c r="C1105" t="s">
        <v>7820</v>
      </c>
      <c r="D1105" t="s">
        <v>1034</v>
      </c>
      <c r="E1105">
        <v>154842961</v>
      </c>
      <c r="F1105" t="s">
        <v>667</v>
      </c>
      <c r="G1105" t="str">
        <f t="shared" si="17"/>
        <v>2025eb1100222</v>
      </c>
      <c r="H1105" t="s">
        <v>8756</v>
      </c>
      <c r="I1105" t="s">
        <v>668</v>
      </c>
      <c r="K1105" t="s">
        <v>8653</v>
      </c>
      <c r="M1105" t="s">
        <v>7643</v>
      </c>
      <c r="N1105" t="s">
        <v>3476</v>
      </c>
      <c r="P1105">
        <v>40</v>
      </c>
      <c r="Q1105">
        <v>12</v>
      </c>
    </row>
    <row r="1106" spans="1:17" x14ac:dyDescent="0.3">
      <c r="A1106">
        <v>1496862</v>
      </c>
      <c r="B1106" t="s">
        <v>3480</v>
      </c>
      <c r="C1106" t="s">
        <v>7820</v>
      </c>
      <c r="D1106" t="s">
        <v>1034</v>
      </c>
      <c r="E1106">
        <v>154842965</v>
      </c>
      <c r="F1106" t="s">
        <v>925</v>
      </c>
      <c r="G1106" t="str">
        <f t="shared" si="17"/>
        <v>2025eb1100309</v>
      </c>
      <c r="H1106" t="s">
        <v>8757</v>
      </c>
      <c r="I1106" t="s">
        <v>926</v>
      </c>
      <c r="K1106" t="s">
        <v>8653</v>
      </c>
      <c r="M1106" t="s">
        <v>7643</v>
      </c>
      <c r="N1106" t="s">
        <v>3476</v>
      </c>
      <c r="P1106">
        <v>40</v>
      </c>
      <c r="Q1106">
        <v>15</v>
      </c>
    </row>
    <row r="1107" spans="1:17" x14ac:dyDescent="0.3">
      <c r="A1107">
        <v>1496862</v>
      </c>
      <c r="B1107" t="s">
        <v>3480</v>
      </c>
      <c r="C1107" t="s">
        <v>7820</v>
      </c>
      <c r="D1107" t="s">
        <v>1034</v>
      </c>
      <c r="E1107">
        <v>154842969</v>
      </c>
      <c r="F1107" t="s">
        <v>979</v>
      </c>
      <c r="G1107" t="str">
        <f t="shared" si="17"/>
        <v>2025eb1100327</v>
      </c>
      <c r="H1107" t="s">
        <v>8758</v>
      </c>
      <c r="I1107" t="s">
        <v>980</v>
      </c>
      <c r="K1107" t="s">
        <v>8653</v>
      </c>
      <c r="M1107" t="s">
        <v>7643</v>
      </c>
      <c r="N1107" t="s">
        <v>3476</v>
      </c>
      <c r="P1107">
        <v>40</v>
      </c>
      <c r="Q1107">
        <v>0</v>
      </c>
    </row>
    <row r="1108" spans="1:17" x14ac:dyDescent="0.3">
      <c r="A1108">
        <v>1496862</v>
      </c>
      <c r="B1108" t="s">
        <v>3480</v>
      </c>
      <c r="C1108" t="s">
        <v>7820</v>
      </c>
      <c r="D1108" t="s">
        <v>1034</v>
      </c>
      <c r="E1108">
        <v>154842972</v>
      </c>
      <c r="F1108" t="s">
        <v>115</v>
      </c>
      <c r="G1108" t="str">
        <f t="shared" si="17"/>
        <v>2025eb1100037</v>
      </c>
      <c r="H1108" t="s">
        <v>8759</v>
      </c>
      <c r="I1108" t="s">
        <v>116</v>
      </c>
      <c r="K1108" t="s">
        <v>8653</v>
      </c>
      <c r="M1108" t="s">
        <v>7643</v>
      </c>
      <c r="N1108" t="s">
        <v>3476</v>
      </c>
      <c r="P1108">
        <v>40</v>
      </c>
      <c r="Q1108">
        <v>27</v>
      </c>
    </row>
    <row r="1109" spans="1:17" x14ac:dyDescent="0.3">
      <c r="A1109">
        <v>1496862</v>
      </c>
      <c r="B1109" t="s">
        <v>3480</v>
      </c>
      <c r="C1109" t="s">
        <v>7820</v>
      </c>
      <c r="D1109" t="s">
        <v>1034</v>
      </c>
      <c r="E1109">
        <v>154842973</v>
      </c>
      <c r="F1109" t="s">
        <v>418</v>
      </c>
      <c r="G1109" t="str">
        <f t="shared" si="17"/>
        <v>2025eb1100138</v>
      </c>
      <c r="H1109" t="s">
        <v>8760</v>
      </c>
      <c r="I1109" t="s">
        <v>419</v>
      </c>
      <c r="K1109" t="s">
        <v>8653</v>
      </c>
      <c r="M1109" t="s">
        <v>7643</v>
      </c>
      <c r="N1109" t="s">
        <v>3476</v>
      </c>
      <c r="P1109">
        <v>40</v>
      </c>
      <c r="Q1109">
        <v>15</v>
      </c>
    </row>
    <row r="1110" spans="1:17" x14ac:dyDescent="0.3">
      <c r="A1110">
        <v>1496862</v>
      </c>
      <c r="B1110" t="s">
        <v>3480</v>
      </c>
      <c r="C1110" t="s">
        <v>7820</v>
      </c>
      <c r="D1110" t="s">
        <v>1034</v>
      </c>
      <c r="E1110">
        <v>154842975</v>
      </c>
      <c r="F1110" t="s">
        <v>439</v>
      </c>
      <c r="G1110" t="str">
        <f t="shared" si="17"/>
        <v>2025eb1100145</v>
      </c>
      <c r="H1110" t="s">
        <v>8761</v>
      </c>
      <c r="I1110" t="s">
        <v>440</v>
      </c>
      <c r="K1110" t="s">
        <v>8653</v>
      </c>
      <c r="M1110" t="s">
        <v>7643</v>
      </c>
      <c r="N1110" t="s">
        <v>3476</v>
      </c>
      <c r="P1110">
        <v>40</v>
      </c>
      <c r="Q1110">
        <v>38</v>
      </c>
    </row>
    <row r="1111" spans="1:17" x14ac:dyDescent="0.3">
      <c r="A1111">
        <v>1496862</v>
      </c>
      <c r="B1111" t="s">
        <v>3480</v>
      </c>
      <c r="C1111" t="s">
        <v>7820</v>
      </c>
      <c r="D1111" t="s">
        <v>1034</v>
      </c>
      <c r="E1111">
        <v>154842976</v>
      </c>
      <c r="F1111" t="s">
        <v>259</v>
      </c>
      <c r="G1111" t="str">
        <f t="shared" si="17"/>
        <v>2025eb1100085</v>
      </c>
      <c r="H1111" t="s">
        <v>8762</v>
      </c>
      <c r="I1111" t="s">
        <v>260</v>
      </c>
      <c r="K1111" t="s">
        <v>8653</v>
      </c>
      <c r="M1111" t="s">
        <v>7643</v>
      </c>
      <c r="N1111" t="s">
        <v>3476</v>
      </c>
      <c r="P1111">
        <v>40</v>
      </c>
      <c r="Q1111">
        <v>12</v>
      </c>
    </row>
    <row r="1112" spans="1:17" x14ac:dyDescent="0.3">
      <c r="A1112">
        <v>1496862</v>
      </c>
      <c r="B1112" t="s">
        <v>3480</v>
      </c>
      <c r="C1112" t="s">
        <v>7820</v>
      </c>
      <c r="D1112" t="s">
        <v>1034</v>
      </c>
      <c r="E1112">
        <v>154842978</v>
      </c>
      <c r="F1112" t="s">
        <v>823</v>
      </c>
      <c r="G1112" t="str">
        <f t="shared" si="17"/>
        <v>2025eb1100274</v>
      </c>
      <c r="H1112" t="s">
        <v>8763</v>
      </c>
      <c r="I1112" t="s">
        <v>824</v>
      </c>
      <c r="K1112" t="s">
        <v>8653</v>
      </c>
      <c r="M1112" t="s">
        <v>7643</v>
      </c>
      <c r="N1112" t="s">
        <v>3476</v>
      </c>
      <c r="P1112">
        <v>40</v>
      </c>
      <c r="Q1112">
        <v>35</v>
      </c>
    </row>
    <row r="1113" spans="1:17" x14ac:dyDescent="0.3">
      <c r="A1113">
        <v>1496862</v>
      </c>
      <c r="B1113" t="s">
        <v>3480</v>
      </c>
      <c r="C1113" t="s">
        <v>7820</v>
      </c>
      <c r="D1113" t="s">
        <v>1034</v>
      </c>
      <c r="E1113">
        <v>154842980</v>
      </c>
      <c r="F1113" t="s">
        <v>154</v>
      </c>
      <c r="G1113" t="str">
        <f t="shared" si="17"/>
        <v>2025eb1100050</v>
      </c>
      <c r="H1113" t="s">
        <v>8764</v>
      </c>
      <c r="I1113" t="s">
        <v>155</v>
      </c>
      <c r="K1113" t="s">
        <v>8653</v>
      </c>
      <c r="M1113" t="s">
        <v>7643</v>
      </c>
      <c r="N1113" t="s">
        <v>3476</v>
      </c>
      <c r="P1113">
        <v>40</v>
      </c>
      <c r="Q1113">
        <v>0</v>
      </c>
    </row>
    <row r="1114" spans="1:17" x14ac:dyDescent="0.3">
      <c r="A1114">
        <v>1496862</v>
      </c>
      <c r="B1114" t="s">
        <v>3480</v>
      </c>
      <c r="C1114" t="s">
        <v>7820</v>
      </c>
      <c r="D1114" t="s">
        <v>1034</v>
      </c>
      <c r="E1114">
        <v>154842981</v>
      </c>
      <c r="F1114" t="s">
        <v>814</v>
      </c>
      <c r="G1114" t="str">
        <f t="shared" si="17"/>
        <v>2025eb1100271</v>
      </c>
      <c r="H1114" t="s">
        <v>8765</v>
      </c>
      <c r="I1114" t="s">
        <v>815</v>
      </c>
      <c r="K1114" t="s">
        <v>8653</v>
      </c>
      <c r="M1114" t="s">
        <v>7643</v>
      </c>
      <c r="N1114" t="s">
        <v>3476</v>
      </c>
      <c r="P1114">
        <v>40</v>
      </c>
      <c r="Q1114">
        <v>31</v>
      </c>
    </row>
    <row r="1115" spans="1:17" x14ac:dyDescent="0.3">
      <c r="A1115">
        <v>1496862</v>
      </c>
      <c r="B1115" t="s">
        <v>3480</v>
      </c>
      <c r="C1115" t="s">
        <v>7820</v>
      </c>
      <c r="D1115" t="s">
        <v>1034</v>
      </c>
      <c r="E1115">
        <v>154842982</v>
      </c>
      <c r="F1115" t="s">
        <v>604</v>
      </c>
      <c r="G1115" t="str">
        <f t="shared" si="17"/>
        <v>2025eb1100200</v>
      </c>
      <c r="H1115" t="s">
        <v>8766</v>
      </c>
      <c r="I1115" t="s">
        <v>605</v>
      </c>
      <c r="K1115" t="s">
        <v>8653</v>
      </c>
      <c r="M1115" t="s">
        <v>7643</v>
      </c>
      <c r="N1115" t="s">
        <v>3476</v>
      </c>
      <c r="P1115">
        <v>40</v>
      </c>
      <c r="Q1115">
        <v>14</v>
      </c>
    </row>
    <row r="1116" spans="1:17" x14ac:dyDescent="0.3">
      <c r="A1116">
        <v>1496862</v>
      </c>
      <c r="B1116" t="s">
        <v>3480</v>
      </c>
      <c r="C1116" t="s">
        <v>7820</v>
      </c>
      <c r="D1116" t="s">
        <v>1034</v>
      </c>
      <c r="E1116">
        <v>154842985</v>
      </c>
      <c r="F1116" t="s">
        <v>871</v>
      </c>
      <c r="G1116" t="str">
        <f t="shared" si="17"/>
        <v>2025eb1100290</v>
      </c>
      <c r="H1116" t="s">
        <v>8767</v>
      </c>
      <c r="I1116" t="s">
        <v>872</v>
      </c>
      <c r="K1116" t="s">
        <v>8653</v>
      </c>
      <c r="M1116" t="s">
        <v>7643</v>
      </c>
      <c r="N1116" t="s">
        <v>3476</v>
      </c>
      <c r="P1116">
        <v>40</v>
      </c>
      <c r="Q1116">
        <v>31</v>
      </c>
    </row>
    <row r="1117" spans="1:17" x14ac:dyDescent="0.3">
      <c r="A1117">
        <v>1496862</v>
      </c>
      <c r="B1117" t="s">
        <v>3480</v>
      </c>
      <c r="C1117" t="s">
        <v>7820</v>
      </c>
      <c r="D1117" t="s">
        <v>1034</v>
      </c>
      <c r="E1117">
        <v>154842988</v>
      </c>
      <c r="F1117" t="s">
        <v>400</v>
      </c>
      <c r="G1117" t="str">
        <f t="shared" si="17"/>
        <v>2025eb1100132</v>
      </c>
      <c r="H1117" t="s">
        <v>8768</v>
      </c>
      <c r="I1117" t="s">
        <v>401</v>
      </c>
      <c r="K1117" t="s">
        <v>8653</v>
      </c>
      <c r="M1117" t="s">
        <v>7643</v>
      </c>
      <c r="N1117" t="s">
        <v>3476</v>
      </c>
      <c r="P1117">
        <v>40</v>
      </c>
      <c r="Q1117">
        <v>23</v>
      </c>
    </row>
    <row r="1118" spans="1:17" x14ac:dyDescent="0.3">
      <c r="A1118">
        <v>1496862</v>
      </c>
      <c r="B1118" t="s">
        <v>3480</v>
      </c>
      <c r="C1118" t="s">
        <v>7820</v>
      </c>
      <c r="D1118" t="s">
        <v>1034</v>
      </c>
      <c r="E1118">
        <v>154842989</v>
      </c>
      <c r="F1118" t="s">
        <v>811</v>
      </c>
      <c r="G1118" t="str">
        <f t="shared" si="17"/>
        <v>2025eb1100270</v>
      </c>
      <c r="H1118" t="s">
        <v>8769</v>
      </c>
      <c r="I1118" t="s">
        <v>812</v>
      </c>
      <c r="K1118" t="s">
        <v>8653</v>
      </c>
      <c r="M1118" t="s">
        <v>7643</v>
      </c>
      <c r="N1118" t="s">
        <v>3476</v>
      </c>
      <c r="P1118">
        <v>40</v>
      </c>
      <c r="Q1118">
        <v>23</v>
      </c>
    </row>
    <row r="1119" spans="1:17" x14ac:dyDescent="0.3">
      <c r="A1119">
        <v>1496862</v>
      </c>
      <c r="B1119" t="s">
        <v>3480</v>
      </c>
      <c r="C1119" t="s">
        <v>7820</v>
      </c>
      <c r="D1119" t="s">
        <v>1034</v>
      </c>
      <c r="E1119">
        <v>154842992</v>
      </c>
      <c r="F1119" t="s">
        <v>103</v>
      </c>
      <c r="G1119" t="str">
        <f t="shared" si="17"/>
        <v>2025eb1100033</v>
      </c>
      <c r="H1119" t="s">
        <v>8770</v>
      </c>
      <c r="I1119" t="s">
        <v>104</v>
      </c>
      <c r="K1119" t="s">
        <v>8653</v>
      </c>
      <c r="M1119" t="s">
        <v>7643</v>
      </c>
      <c r="N1119" t="s">
        <v>3476</v>
      </c>
      <c r="P1119">
        <v>40</v>
      </c>
      <c r="Q1119">
        <v>32</v>
      </c>
    </row>
    <row r="1120" spans="1:17" x14ac:dyDescent="0.3">
      <c r="A1120">
        <v>1496862</v>
      </c>
      <c r="B1120" t="s">
        <v>3480</v>
      </c>
      <c r="C1120" t="s">
        <v>7820</v>
      </c>
      <c r="D1120" t="s">
        <v>1034</v>
      </c>
      <c r="E1120">
        <v>154842993</v>
      </c>
      <c r="F1120" t="s">
        <v>235</v>
      </c>
      <c r="G1120" t="str">
        <f t="shared" si="17"/>
        <v>2025eb1100077</v>
      </c>
      <c r="H1120" t="s">
        <v>8771</v>
      </c>
      <c r="I1120" t="s">
        <v>236</v>
      </c>
      <c r="K1120" t="s">
        <v>8653</v>
      </c>
      <c r="M1120" t="s">
        <v>7643</v>
      </c>
      <c r="N1120" t="s">
        <v>3476</v>
      </c>
      <c r="P1120">
        <v>40</v>
      </c>
      <c r="Q1120">
        <v>20</v>
      </c>
    </row>
    <row r="1121" spans="1:17" x14ac:dyDescent="0.3">
      <c r="A1121">
        <v>1496862</v>
      </c>
      <c r="B1121" t="s">
        <v>3480</v>
      </c>
      <c r="C1121" t="s">
        <v>7820</v>
      </c>
      <c r="D1121" t="s">
        <v>1034</v>
      </c>
      <c r="E1121">
        <v>154842995</v>
      </c>
      <c r="F1121" t="s">
        <v>460</v>
      </c>
      <c r="G1121" t="str">
        <f t="shared" si="17"/>
        <v>2025eb1100152</v>
      </c>
      <c r="H1121" t="s">
        <v>8772</v>
      </c>
      <c r="I1121" t="s">
        <v>461</v>
      </c>
      <c r="K1121" t="s">
        <v>8653</v>
      </c>
      <c r="M1121" t="s">
        <v>7643</v>
      </c>
      <c r="N1121" t="s">
        <v>3476</v>
      </c>
      <c r="P1121">
        <v>40</v>
      </c>
      <c r="Q1121">
        <v>9</v>
      </c>
    </row>
    <row r="1122" spans="1:17" x14ac:dyDescent="0.3">
      <c r="A1122">
        <v>1496862</v>
      </c>
      <c r="B1122" t="s">
        <v>3480</v>
      </c>
      <c r="C1122" t="s">
        <v>7820</v>
      </c>
      <c r="D1122" t="s">
        <v>1034</v>
      </c>
      <c r="E1122">
        <v>154842996</v>
      </c>
      <c r="F1122" t="s">
        <v>730</v>
      </c>
      <c r="G1122" t="str">
        <f t="shared" si="17"/>
        <v>2025eb1100243</v>
      </c>
      <c r="H1122" t="s">
        <v>8773</v>
      </c>
      <c r="I1122" t="s">
        <v>731</v>
      </c>
      <c r="K1122" t="s">
        <v>8653</v>
      </c>
      <c r="M1122" t="s">
        <v>7643</v>
      </c>
      <c r="N1122" t="s">
        <v>3476</v>
      </c>
      <c r="P1122">
        <v>40</v>
      </c>
      <c r="Q1122">
        <v>22</v>
      </c>
    </row>
    <row r="1123" spans="1:17" x14ac:dyDescent="0.3">
      <c r="A1123">
        <v>1496862</v>
      </c>
      <c r="B1123" t="s">
        <v>3480</v>
      </c>
      <c r="C1123" t="s">
        <v>7820</v>
      </c>
      <c r="D1123" t="s">
        <v>1034</v>
      </c>
      <c r="E1123">
        <v>154843000</v>
      </c>
      <c r="F1123" t="s">
        <v>697</v>
      </c>
      <c r="G1123" t="str">
        <f t="shared" si="17"/>
        <v>2025eb1100232</v>
      </c>
      <c r="H1123" t="s">
        <v>8774</v>
      </c>
      <c r="I1123" t="s">
        <v>3620</v>
      </c>
      <c r="K1123" t="s">
        <v>8653</v>
      </c>
      <c r="M1123" t="s">
        <v>7643</v>
      </c>
      <c r="N1123" t="s">
        <v>3476</v>
      </c>
      <c r="P1123">
        <v>40</v>
      </c>
      <c r="Q1123">
        <v>10</v>
      </c>
    </row>
    <row r="1124" spans="1:17" x14ac:dyDescent="0.3">
      <c r="A1124">
        <v>1496862</v>
      </c>
      <c r="B1124" t="s">
        <v>3480</v>
      </c>
      <c r="C1124" t="s">
        <v>7820</v>
      </c>
      <c r="D1124" t="s">
        <v>1034</v>
      </c>
      <c r="E1124">
        <v>154843002</v>
      </c>
      <c r="F1124" t="s">
        <v>427</v>
      </c>
      <c r="G1124" t="str">
        <f t="shared" si="17"/>
        <v>2025eb1100141</v>
      </c>
      <c r="H1124" t="s">
        <v>8775</v>
      </c>
      <c r="I1124" t="s">
        <v>428</v>
      </c>
      <c r="K1124" t="s">
        <v>8653</v>
      </c>
      <c r="M1124" t="s">
        <v>7643</v>
      </c>
      <c r="N1124" t="s">
        <v>3476</v>
      </c>
      <c r="P1124">
        <v>40</v>
      </c>
      <c r="Q1124">
        <v>21</v>
      </c>
    </row>
    <row r="1125" spans="1:17" x14ac:dyDescent="0.3">
      <c r="A1125">
        <v>1496862</v>
      </c>
      <c r="B1125" t="s">
        <v>3480</v>
      </c>
      <c r="C1125" t="s">
        <v>7820</v>
      </c>
      <c r="D1125" t="s">
        <v>1034</v>
      </c>
      <c r="E1125">
        <v>154843004</v>
      </c>
      <c r="F1125" t="s">
        <v>376</v>
      </c>
      <c r="G1125" t="str">
        <f t="shared" si="17"/>
        <v>2025eb1100124</v>
      </c>
      <c r="H1125" t="s">
        <v>8776</v>
      </c>
      <c r="I1125" t="s">
        <v>377</v>
      </c>
      <c r="K1125" t="s">
        <v>8653</v>
      </c>
      <c r="M1125" t="s">
        <v>7643</v>
      </c>
      <c r="N1125" t="s">
        <v>3476</v>
      </c>
      <c r="P1125">
        <v>40</v>
      </c>
      <c r="Q1125">
        <v>27</v>
      </c>
    </row>
    <row r="1126" spans="1:17" x14ac:dyDescent="0.3">
      <c r="A1126">
        <v>1496862</v>
      </c>
      <c r="B1126" t="s">
        <v>3480</v>
      </c>
      <c r="C1126" t="s">
        <v>7820</v>
      </c>
      <c r="D1126" t="s">
        <v>1034</v>
      </c>
      <c r="E1126">
        <v>154843006</v>
      </c>
      <c r="F1126" t="s">
        <v>637</v>
      </c>
      <c r="G1126" t="str">
        <f t="shared" si="17"/>
        <v>2025eb1100211</v>
      </c>
      <c r="H1126" t="s">
        <v>8777</v>
      </c>
      <c r="I1126" t="s">
        <v>638</v>
      </c>
      <c r="K1126" t="s">
        <v>8653</v>
      </c>
      <c r="M1126" t="s">
        <v>7643</v>
      </c>
      <c r="N1126" t="s">
        <v>3476</v>
      </c>
      <c r="P1126">
        <v>40</v>
      </c>
      <c r="Q1126">
        <v>0</v>
      </c>
    </row>
    <row r="1127" spans="1:17" x14ac:dyDescent="0.3">
      <c r="A1127">
        <v>1496862</v>
      </c>
      <c r="B1127" t="s">
        <v>3480</v>
      </c>
      <c r="C1127" t="s">
        <v>7820</v>
      </c>
      <c r="D1127" t="s">
        <v>1034</v>
      </c>
      <c r="E1127">
        <v>154843010</v>
      </c>
      <c r="F1127" t="s">
        <v>328</v>
      </c>
      <c r="G1127" t="str">
        <f t="shared" si="17"/>
        <v>2025eb1100108</v>
      </c>
      <c r="H1127" t="s">
        <v>8778</v>
      </c>
      <c r="I1127" t="s">
        <v>329</v>
      </c>
      <c r="K1127" t="s">
        <v>8653</v>
      </c>
      <c r="M1127" t="s">
        <v>7643</v>
      </c>
      <c r="N1127" t="s">
        <v>3476</v>
      </c>
      <c r="P1127">
        <v>40</v>
      </c>
      <c r="Q1127">
        <v>11</v>
      </c>
    </row>
    <row r="1128" spans="1:17" x14ac:dyDescent="0.3">
      <c r="A1128">
        <v>1496862</v>
      </c>
      <c r="B1128" t="s">
        <v>3480</v>
      </c>
      <c r="C1128" t="s">
        <v>7820</v>
      </c>
      <c r="D1128" t="s">
        <v>1034</v>
      </c>
      <c r="E1128">
        <v>154843012</v>
      </c>
      <c r="F1128" t="s">
        <v>520</v>
      </c>
      <c r="G1128" t="str">
        <f t="shared" si="17"/>
        <v>2025eb1100172</v>
      </c>
      <c r="H1128" t="s">
        <v>8779</v>
      </c>
      <c r="I1128" t="s">
        <v>521</v>
      </c>
      <c r="K1128" t="s">
        <v>8653</v>
      </c>
      <c r="M1128" t="s">
        <v>7643</v>
      </c>
      <c r="N1128" t="s">
        <v>3476</v>
      </c>
      <c r="P1128">
        <v>40</v>
      </c>
      <c r="Q1128">
        <v>12</v>
      </c>
    </row>
    <row r="1129" spans="1:17" x14ac:dyDescent="0.3">
      <c r="A1129">
        <v>1496862</v>
      </c>
      <c r="B1129" t="s">
        <v>3480</v>
      </c>
      <c r="C1129" t="s">
        <v>7820</v>
      </c>
      <c r="D1129" t="s">
        <v>1034</v>
      </c>
      <c r="E1129">
        <v>154843014</v>
      </c>
      <c r="F1129" t="s">
        <v>706</v>
      </c>
      <c r="G1129" t="str">
        <f t="shared" si="17"/>
        <v>2025eb1100235</v>
      </c>
      <c r="H1129" t="s">
        <v>8780</v>
      </c>
      <c r="I1129" t="s">
        <v>707</v>
      </c>
      <c r="K1129" t="s">
        <v>8653</v>
      </c>
      <c r="M1129" t="s">
        <v>7643</v>
      </c>
      <c r="N1129" t="s">
        <v>3476</v>
      </c>
      <c r="P1129">
        <v>40</v>
      </c>
      <c r="Q1129">
        <v>24</v>
      </c>
    </row>
    <row r="1130" spans="1:17" x14ac:dyDescent="0.3">
      <c r="A1130">
        <v>1496862</v>
      </c>
      <c r="B1130" t="s">
        <v>3480</v>
      </c>
      <c r="C1130" t="s">
        <v>7820</v>
      </c>
      <c r="D1130" t="s">
        <v>1034</v>
      </c>
      <c r="E1130">
        <v>154843015</v>
      </c>
      <c r="F1130" t="s">
        <v>964</v>
      </c>
      <c r="G1130" t="str">
        <f t="shared" si="17"/>
        <v>2025eb1100322</v>
      </c>
      <c r="H1130" t="s">
        <v>8781</v>
      </c>
      <c r="I1130" t="s">
        <v>965</v>
      </c>
      <c r="K1130" t="s">
        <v>8653</v>
      </c>
      <c r="M1130" t="s">
        <v>7643</v>
      </c>
      <c r="N1130" t="s">
        <v>3476</v>
      </c>
      <c r="P1130">
        <v>40</v>
      </c>
      <c r="Q1130">
        <v>15</v>
      </c>
    </row>
    <row r="1131" spans="1:17" x14ac:dyDescent="0.3">
      <c r="A1131">
        <v>1496862</v>
      </c>
      <c r="B1131" t="s">
        <v>3480</v>
      </c>
      <c r="C1131" t="s">
        <v>7820</v>
      </c>
      <c r="D1131" t="s">
        <v>1034</v>
      </c>
      <c r="E1131">
        <v>154843017</v>
      </c>
      <c r="F1131" t="s">
        <v>34</v>
      </c>
      <c r="G1131" t="str">
        <f t="shared" si="17"/>
        <v>2025eb1100010</v>
      </c>
      <c r="H1131" t="s">
        <v>8782</v>
      </c>
      <c r="I1131" t="s">
        <v>35</v>
      </c>
      <c r="K1131" t="s">
        <v>8653</v>
      </c>
      <c r="M1131" t="s">
        <v>7643</v>
      </c>
      <c r="N1131" t="s">
        <v>3476</v>
      </c>
      <c r="P1131">
        <v>40</v>
      </c>
      <c r="Q1131">
        <v>28</v>
      </c>
    </row>
    <row r="1132" spans="1:17" x14ac:dyDescent="0.3">
      <c r="A1132">
        <v>1496862</v>
      </c>
      <c r="B1132" t="s">
        <v>3480</v>
      </c>
      <c r="C1132" t="s">
        <v>7820</v>
      </c>
      <c r="D1132" t="s">
        <v>1034</v>
      </c>
      <c r="E1132">
        <v>154843021</v>
      </c>
      <c r="F1132" t="s">
        <v>451</v>
      </c>
      <c r="G1132" t="str">
        <f t="shared" si="17"/>
        <v>2025eb1100149</v>
      </c>
      <c r="H1132" t="s">
        <v>8783</v>
      </c>
      <c r="I1132" t="s">
        <v>452</v>
      </c>
      <c r="K1132" t="s">
        <v>8653</v>
      </c>
      <c r="M1132" t="s">
        <v>7643</v>
      </c>
      <c r="N1132" t="s">
        <v>3476</v>
      </c>
      <c r="P1132">
        <v>40</v>
      </c>
      <c r="Q1132">
        <v>33</v>
      </c>
    </row>
    <row r="1133" spans="1:17" x14ac:dyDescent="0.3">
      <c r="A1133">
        <v>1496862</v>
      </c>
      <c r="B1133" t="s">
        <v>3480</v>
      </c>
      <c r="C1133" t="s">
        <v>7820</v>
      </c>
      <c r="D1133" t="s">
        <v>1034</v>
      </c>
      <c r="E1133">
        <v>154843024</v>
      </c>
      <c r="F1133" t="s">
        <v>709</v>
      </c>
      <c r="G1133" t="str">
        <f t="shared" si="17"/>
        <v>2025eb1100236</v>
      </c>
      <c r="H1133" t="s">
        <v>8784</v>
      </c>
      <c r="I1133" t="s">
        <v>710</v>
      </c>
      <c r="K1133" t="s">
        <v>8653</v>
      </c>
      <c r="M1133" t="s">
        <v>7643</v>
      </c>
      <c r="N1133" t="s">
        <v>3476</v>
      </c>
      <c r="P1133">
        <v>40</v>
      </c>
      <c r="Q1133">
        <v>34</v>
      </c>
    </row>
    <row r="1134" spans="1:17" x14ac:dyDescent="0.3">
      <c r="A1134">
        <v>1496862</v>
      </c>
      <c r="B1134" t="s">
        <v>3480</v>
      </c>
      <c r="C1134" t="s">
        <v>7820</v>
      </c>
      <c r="D1134" t="s">
        <v>1034</v>
      </c>
      <c r="E1134">
        <v>154843028</v>
      </c>
      <c r="F1134" t="s">
        <v>16</v>
      </c>
      <c r="G1134" t="str">
        <f t="shared" si="17"/>
        <v>2025eb1100004</v>
      </c>
      <c r="H1134" t="s">
        <v>8785</v>
      </c>
      <c r="I1134" t="s">
        <v>17</v>
      </c>
      <c r="K1134" t="s">
        <v>8653</v>
      </c>
      <c r="M1134" t="s">
        <v>7643</v>
      </c>
      <c r="N1134" t="s">
        <v>3476</v>
      </c>
      <c r="P1134">
        <v>40</v>
      </c>
      <c r="Q1134">
        <v>6</v>
      </c>
    </row>
    <row r="1135" spans="1:17" x14ac:dyDescent="0.3">
      <c r="A1135">
        <v>1496862</v>
      </c>
      <c r="B1135" t="s">
        <v>3480</v>
      </c>
      <c r="C1135" t="s">
        <v>7820</v>
      </c>
      <c r="D1135" t="s">
        <v>1034</v>
      </c>
      <c r="E1135">
        <v>154843029</v>
      </c>
      <c r="F1135" t="s">
        <v>484</v>
      </c>
      <c r="G1135" t="str">
        <f t="shared" si="17"/>
        <v>2025eb1100160</v>
      </c>
      <c r="H1135" t="s">
        <v>8786</v>
      </c>
      <c r="I1135" t="s">
        <v>485</v>
      </c>
      <c r="K1135" t="s">
        <v>8653</v>
      </c>
      <c r="M1135" t="s">
        <v>7643</v>
      </c>
      <c r="N1135" t="s">
        <v>3476</v>
      </c>
      <c r="P1135">
        <v>40</v>
      </c>
      <c r="Q1135">
        <v>16</v>
      </c>
    </row>
    <row r="1136" spans="1:17" x14ac:dyDescent="0.3">
      <c r="A1136">
        <v>1496862</v>
      </c>
      <c r="B1136" t="s">
        <v>3480</v>
      </c>
      <c r="C1136" t="s">
        <v>7820</v>
      </c>
      <c r="D1136" t="s">
        <v>1034</v>
      </c>
      <c r="E1136">
        <v>154843036</v>
      </c>
      <c r="F1136" t="s">
        <v>196</v>
      </c>
      <c r="G1136" t="str">
        <f t="shared" si="17"/>
        <v>2025eb1100064</v>
      </c>
      <c r="H1136" t="s">
        <v>8787</v>
      </c>
      <c r="I1136" t="s">
        <v>197</v>
      </c>
      <c r="K1136" t="s">
        <v>8653</v>
      </c>
      <c r="M1136" t="s">
        <v>7643</v>
      </c>
      <c r="N1136" t="s">
        <v>3476</v>
      </c>
      <c r="P1136">
        <v>40</v>
      </c>
      <c r="Q1136">
        <v>7</v>
      </c>
    </row>
    <row r="1137" spans="1:17" x14ac:dyDescent="0.3">
      <c r="A1137">
        <v>1496862</v>
      </c>
      <c r="B1137" t="s">
        <v>3480</v>
      </c>
      <c r="C1137" t="s">
        <v>7820</v>
      </c>
      <c r="D1137" t="s">
        <v>1034</v>
      </c>
      <c r="E1137">
        <v>154843050</v>
      </c>
      <c r="F1137" t="s">
        <v>616</v>
      </c>
      <c r="G1137" t="str">
        <f t="shared" si="17"/>
        <v>2025eb1100204</v>
      </c>
      <c r="H1137" t="s">
        <v>8788</v>
      </c>
      <c r="I1137" t="s">
        <v>617</v>
      </c>
      <c r="K1137" t="s">
        <v>8653</v>
      </c>
      <c r="M1137" t="s">
        <v>7643</v>
      </c>
      <c r="N1137" t="s">
        <v>3476</v>
      </c>
      <c r="P1137">
        <v>40</v>
      </c>
      <c r="Q1137">
        <v>8</v>
      </c>
    </row>
    <row r="1138" spans="1:17" x14ac:dyDescent="0.3">
      <c r="A1138">
        <v>1496862</v>
      </c>
      <c r="B1138" t="s">
        <v>3480</v>
      </c>
      <c r="C1138" t="s">
        <v>7820</v>
      </c>
      <c r="D1138" t="s">
        <v>1034</v>
      </c>
      <c r="E1138">
        <v>154843067</v>
      </c>
      <c r="F1138" t="s">
        <v>79</v>
      </c>
      <c r="G1138" t="str">
        <f t="shared" si="17"/>
        <v>2025eb1100025</v>
      </c>
      <c r="H1138" t="s">
        <v>8789</v>
      </c>
      <c r="I1138" t="s">
        <v>80</v>
      </c>
      <c r="K1138" t="s">
        <v>8653</v>
      </c>
      <c r="M1138" t="s">
        <v>7643</v>
      </c>
      <c r="N1138" t="s">
        <v>3476</v>
      </c>
      <c r="P1138">
        <v>40</v>
      </c>
      <c r="Q1138">
        <v>8</v>
      </c>
    </row>
    <row r="1139" spans="1:17" x14ac:dyDescent="0.3">
      <c r="A1139">
        <v>1496862</v>
      </c>
      <c r="B1139" t="s">
        <v>3480</v>
      </c>
      <c r="C1139" t="s">
        <v>7820</v>
      </c>
      <c r="D1139" t="s">
        <v>1034</v>
      </c>
      <c r="E1139">
        <v>154843068</v>
      </c>
      <c r="F1139" t="s">
        <v>658</v>
      </c>
      <c r="G1139" t="str">
        <f t="shared" si="17"/>
        <v>2025eb1100218</v>
      </c>
      <c r="H1139" t="s">
        <v>8790</v>
      </c>
      <c r="I1139" t="s">
        <v>659</v>
      </c>
      <c r="K1139" t="s">
        <v>8653</v>
      </c>
      <c r="M1139" t="s">
        <v>7643</v>
      </c>
      <c r="N1139" t="s">
        <v>3476</v>
      </c>
      <c r="P1139">
        <v>40</v>
      </c>
      <c r="Q1139">
        <v>27</v>
      </c>
    </row>
    <row r="1140" spans="1:17" x14ac:dyDescent="0.3">
      <c r="A1140">
        <v>1496862</v>
      </c>
      <c r="B1140" t="s">
        <v>3480</v>
      </c>
      <c r="C1140" t="s">
        <v>7820</v>
      </c>
      <c r="D1140" t="s">
        <v>1034</v>
      </c>
      <c r="E1140">
        <v>154843121</v>
      </c>
      <c r="F1140" t="s">
        <v>370</v>
      </c>
      <c r="G1140" t="str">
        <f t="shared" si="17"/>
        <v>2025eb1100122</v>
      </c>
      <c r="H1140" t="s">
        <v>8791</v>
      </c>
      <c r="I1140" t="s">
        <v>371</v>
      </c>
      <c r="K1140" t="s">
        <v>8653</v>
      </c>
      <c r="M1140" t="s">
        <v>7643</v>
      </c>
      <c r="N1140" t="s">
        <v>3476</v>
      </c>
      <c r="P1140">
        <v>40</v>
      </c>
      <c r="Q1140">
        <v>24</v>
      </c>
    </row>
    <row r="1141" spans="1:17" x14ac:dyDescent="0.3">
      <c r="A1141">
        <v>1496862</v>
      </c>
      <c r="B1141" t="s">
        <v>3480</v>
      </c>
      <c r="C1141" t="s">
        <v>7820</v>
      </c>
      <c r="D1141" t="s">
        <v>1034</v>
      </c>
      <c r="E1141">
        <v>154843150</v>
      </c>
      <c r="F1141" t="s">
        <v>769</v>
      </c>
      <c r="G1141" t="str">
        <f t="shared" si="17"/>
        <v>2025eb1100256</v>
      </c>
      <c r="H1141" t="s">
        <v>8792</v>
      </c>
      <c r="I1141" t="s">
        <v>770</v>
      </c>
      <c r="K1141" t="s">
        <v>8653</v>
      </c>
      <c r="M1141" t="s">
        <v>7643</v>
      </c>
      <c r="N1141" t="s">
        <v>3476</v>
      </c>
      <c r="P1141">
        <v>40</v>
      </c>
      <c r="Q1141">
        <v>40</v>
      </c>
    </row>
    <row r="1142" spans="1:17" x14ac:dyDescent="0.3">
      <c r="A1142">
        <v>1496862</v>
      </c>
      <c r="B1142" t="s">
        <v>3480</v>
      </c>
      <c r="C1142" t="s">
        <v>7820</v>
      </c>
      <c r="D1142" t="s">
        <v>1034</v>
      </c>
      <c r="E1142">
        <v>154843154</v>
      </c>
      <c r="F1142" t="s">
        <v>361</v>
      </c>
      <c r="G1142" t="str">
        <f t="shared" si="17"/>
        <v>2025eb1100119</v>
      </c>
      <c r="H1142" t="s">
        <v>8793</v>
      </c>
      <c r="I1142" t="s">
        <v>362</v>
      </c>
      <c r="K1142" t="s">
        <v>8653</v>
      </c>
      <c r="M1142" t="s">
        <v>7643</v>
      </c>
      <c r="N1142" t="s">
        <v>3476</v>
      </c>
      <c r="P1142">
        <v>40</v>
      </c>
      <c r="Q1142">
        <v>6</v>
      </c>
    </row>
    <row r="1143" spans="1:17" x14ac:dyDescent="0.3">
      <c r="A1143">
        <v>1496862</v>
      </c>
      <c r="B1143" t="s">
        <v>3480</v>
      </c>
      <c r="C1143" t="s">
        <v>7820</v>
      </c>
      <c r="D1143" t="s">
        <v>1034</v>
      </c>
      <c r="E1143">
        <v>154843199</v>
      </c>
      <c r="F1143" t="s">
        <v>931</v>
      </c>
      <c r="G1143" t="str">
        <f t="shared" si="17"/>
        <v>2025eb1100311</v>
      </c>
      <c r="H1143" t="s">
        <v>8794</v>
      </c>
      <c r="I1143" t="s">
        <v>932</v>
      </c>
      <c r="K1143" t="s">
        <v>8653</v>
      </c>
      <c r="M1143" t="s">
        <v>7643</v>
      </c>
      <c r="N1143" t="s">
        <v>3476</v>
      </c>
      <c r="P1143">
        <v>40</v>
      </c>
      <c r="Q1143">
        <v>0</v>
      </c>
    </row>
    <row r="1144" spans="1:17" x14ac:dyDescent="0.3">
      <c r="A1144">
        <v>1496862</v>
      </c>
      <c r="B1144" t="s">
        <v>3480</v>
      </c>
      <c r="C1144" t="s">
        <v>7820</v>
      </c>
      <c r="D1144" t="s">
        <v>1034</v>
      </c>
      <c r="E1144">
        <v>154843218</v>
      </c>
      <c r="F1144" t="s">
        <v>385</v>
      </c>
      <c r="G1144" t="str">
        <f t="shared" si="17"/>
        <v>2025eb1100127</v>
      </c>
      <c r="H1144" t="s">
        <v>8795</v>
      </c>
      <c r="I1144" t="s">
        <v>386</v>
      </c>
      <c r="K1144" t="s">
        <v>8653</v>
      </c>
      <c r="M1144" t="s">
        <v>7643</v>
      </c>
      <c r="N1144" t="s">
        <v>3476</v>
      </c>
      <c r="P1144">
        <v>40</v>
      </c>
      <c r="Q1144">
        <v>19</v>
      </c>
    </row>
    <row r="1145" spans="1:17" x14ac:dyDescent="0.3">
      <c r="A1145">
        <v>1496862</v>
      </c>
      <c r="B1145" t="s">
        <v>3480</v>
      </c>
      <c r="C1145" t="s">
        <v>7820</v>
      </c>
      <c r="D1145" t="s">
        <v>1034</v>
      </c>
      <c r="E1145">
        <v>154843221</v>
      </c>
      <c r="F1145" t="s">
        <v>178</v>
      </c>
      <c r="G1145" t="str">
        <f t="shared" si="17"/>
        <v>2025eb1100058</v>
      </c>
      <c r="H1145" t="s">
        <v>8796</v>
      </c>
      <c r="I1145" t="s">
        <v>179</v>
      </c>
      <c r="K1145" t="s">
        <v>8653</v>
      </c>
      <c r="M1145" t="s">
        <v>7643</v>
      </c>
      <c r="N1145" t="s">
        <v>3476</v>
      </c>
      <c r="P1145">
        <v>40</v>
      </c>
      <c r="Q1145">
        <v>24</v>
      </c>
    </row>
    <row r="1146" spans="1:17" x14ac:dyDescent="0.3">
      <c r="A1146">
        <v>1496862</v>
      </c>
      <c r="B1146" t="s">
        <v>3480</v>
      </c>
      <c r="C1146" t="s">
        <v>7820</v>
      </c>
      <c r="D1146" t="s">
        <v>1034</v>
      </c>
      <c r="E1146">
        <v>154843230</v>
      </c>
      <c r="F1146" t="s">
        <v>112</v>
      </c>
      <c r="G1146" t="str">
        <f t="shared" si="17"/>
        <v>2025eb1100036</v>
      </c>
      <c r="H1146" t="s">
        <v>8797</v>
      </c>
      <c r="I1146" t="s">
        <v>113</v>
      </c>
      <c r="K1146" t="s">
        <v>8653</v>
      </c>
      <c r="M1146" t="s">
        <v>7643</v>
      </c>
      <c r="N1146" t="s">
        <v>3476</v>
      </c>
      <c r="P1146">
        <v>40</v>
      </c>
      <c r="Q1146">
        <v>13</v>
      </c>
    </row>
    <row r="1147" spans="1:17" x14ac:dyDescent="0.3">
      <c r="A1147">
        <v>1496862</v>
      </c>
      <c r="B1147" t="s">
        <v>3480</v>
      </c>
      <c r="C1147" t="s">
        <v>7820</v>
      </c>
      <c r="D1147" t="s">
        <v>1034</v>
      </c>
      <c r="E1147">
        <v>154843234</v>
      </c>
      <c r="F1147" t="s">
        <v>31</v>
      </c>
      <c r="G1147" t="str">
        <f t="shared" si="17"/>
        <v>2025eb1100009</v>
      </c>
      <c r="H1147" t="s">
        <v>8798</v>
      </c>
      <c r="I1147" t="s">
        <v>32</v>
      </c>
      <c r="K1147" t="s">
        <v>8653</v>
      </c>
      <c r="M1147" t="s">
        <v>7643</v>
      </c>
      <c r="N1147" t="s">
        <v>3476</v>
      </c>
      <c r="P1147">
        <v>40</v>
      </c>
      <c r="Q1147">
        <v>0</v>
      </c>
    </row>
    <row r="1148" spans="1:17" x14ac:dyDescent="0.3">
      <c r="A1148">
        <v>1496862</v>
      </c>
      <c r="B1148" t="s">
        <v>3480</v>
      </c>
      <c r="C1148" t="s">
        <v>7820</v>
      </c>
      <c r="D1148" t="s">
        <v>1034</v>
      </c>
      <c r="E1148">
        <v>154843235</v>
      </c>
      <c r="F1148" t="s">
        <v>919</v>
      </c>
      <c r="G1148" t="str">
        <f t="shared" si="17"/>
        <v>2025eb1100307</v>
      </c>
      <c r="H1148" t="s">
        <v>8799</v>
      </c>
      <c r="I1148" t="s">
        <v>920</v>
      </c>
      <c r="K1148" t="s">
        <v>8653</v>
      </c>
      <c r="M1148" t="s">
        <v>7643</v>
      </c>
      <c r="N1148" t="s">
        <v>3476</v>
      </c>
      <c r="P1148">
        <v>40</v>
      </c>
      <c r="Q1148">
        <v>18</v>
      </c>
    </row>
    <row r="1149" spans="1:17" x14ac:dyDescent="0.3">
      <c r="A1149">
        <v>1496862</v>
      </c>
      <c r="B1149" t="s">
        <v>3480</v>
      </c>
      <c r="C1149" t="s">
        <v>7820</v>
      </c>
      <c r="D1149" t="s">
        <v>1034</v>
      </c>
      <c r="E1149">
        <v>154843250</v>
      </c>
      <c r="F1149" t="s">
        <v>772</v>
      </c>
      <c r="G1149" t="str">
        <f t="shared" si="17"/>
        <v>2025eb1100257</v>
      </c>
      <c r="H1149" t="s">
        <v>8800</v>
      </c>
      <c r="I1149" t="s">
        <v>773</v>
      </c>
      <c r="K1149" t="s">
        <v>8653</v>
      </c>
      <c r="M1149" t="s">
        <v>7643</v>
      </c>
      <c r="N1149" t="s">
        <v>3476</v>
      </c>
      <c r="P1149">
        <v>40</v>
      </c>
      <c r="Q1149">
        <v>27</v>
      </c>
    </row>
    <row r="1150" spans="1:17" x14ac:dyDescent="0.3">
      <c r="A1150">
        <v>1496862</v>
      </c>
      <c r="B1150" t="s">
        <v>3480</v>
      </c>
      <c r="C1150" t="s">
        <v>7820</v>
      </c>
      <c r="D1150" t="s">
        <v>1034</v>
      </c>
      <c r="E1150">
        <v>154843260</v>
      </c>
      <c r="F1150" t="s">
        <v>982</v>
      </c>
      <c r="G1150" t="str">
        <f t="shared" si="17"/>
        <v>2025eb1100328</v>
      </c>
      <c r="H1150" t="s">
        <v>8801</v>
      </c>
      <c r="I1150" t="s">
        <v>983</v>
      </c>
      <c r="K1150" t="s">
        <v>8653</v>
      </c>
      <c r="M1150" t="s">
        <v>7643</v>
      </c>
      <c r="N1150" t="s">
        <v>3476</v>
      </c>
      <c r="P1150">
        <v>40</v>
      </c>
      <c r="Q1150">
        <v>0</v>
      </c>
    </row>
    <row r="1151" spans="1:17" x14ac:dyDescent="0.3">
      <c r="A1151">
        <v>1496863</v>
      </c>
      <c r="B1151" t="s">
        <v>3497</v>
      </c>
      <c r="C1151" t="s">
        <v>7820</v>
      </c>
      <c r="D1151" t="s">
        <v>1034</v>
      </c>
      <c r="E1151">
        <v>154842716</v>
      </c>
      <c r="F1151" t="s">
        <v>817</v>
      </c>
      <c r="G1151" t="str">
        <f t="shared" si="17"/>
        <v>2025eb1100272</v>
      </c>
      <c r="H1151" t="s">
        <v>8802</v>
      </c>
      <c r="I1151" t="s">
        <v>3645</v>
      </c>
      <c r="K1151" t="s">
        <v>8653</v>
      </c>
      <c r="M1151" t="s">
        <v>7643</v>
      </c>
      <c r="N1151" t="s">
        <v>3476</v>
      </c>
      <c r="P1151">
        <v>40</v>
      </c>
      <c r="Q1151">
        <v>37</v>
      </c>
    </row>
    <row r="1152" spans="1:17" x14ac:dyDescent="0.3">
      <c r="A1152">
        <v>1496863</v>
      </c>
      <c r="B1152" t="s">
        <v>3497</v>
      </c>
      <c r="C1152" t="s">
        <v>7820</v>
      </c>
      <c r="D1152" t="s">
        <v>1034</v>
      </c>
      <c r="E1152">
        <v>154842717</v>
      </c>
      <c r="F1152" t="s">
        <v>787</v>
      </c>
      <c r="G1152" t="str">
        <f t="shared" si="17"/>
        <v>2025eb1100262</v>
      </c>
      <c r="H1152" t="s">
        <v>8803</v>
      </c>
      <c r="I1152" t="s">
        <v>788</v>
      </c>
      <c r="K1152" t="s">
        <v>8653</v>
      </c>
      <c r="M1152" t="s">
        <v>7643</v>
      </c>
      <c r="N1152" t="s">
        <v>3476</v>
      </c>
      <c r="P1152">
        <v>40</v>
      </c>
      <c r="Q1152">
        <v>9</v>
      </c>
    </row>
    <row r="1153" spans="1:17" x14ac:dyDescent="0.3">
      <c r="A1153">
        <v>1496863</v>
      </c>
      <c r="B1153" t="s">
        <v>3497</v>
      </c>
      <c r="C1153" t="s">
        <v>7820</v>
      </c>
      <c r="D1153" t="s">
        <v>1034</v>
      </c>
      <c r="E1153">
        <v>154842966</v>
      </c>
      <c r="F1153" t="s">
        <v>58</v>
      </c>
      <c r="G1153" t="str">
        <f t="shared" si="17"/>
        <v>2025eb1100018</v>
      </c>
      <c r="H1153" t="s">
        <v>8804</v>
      </c>
      <c r="I1153" t="s">
        <v>59</v>
      </c>
      <c r="K1153" t="s">
        <v>8653</v>
      </c>
      <c r="M1153" t="s">
        <v>7643</v>
      </c>
      <c r="N1153" t="s">
        <v>3476</v>
      </c>
      <c r="P1153">
        <v>40</v>
      </c>
      <c r="Q1153">
        <v>27</v>
      </c>
    </row>
    <row r="1154" spans="1:17" x14ac:dyDescent="0.3">
      <c r="A1154">
        <v>1496863</v>
      </c>
      <c r="B1154" t="s">
        <v>3497</v>
      </c>
      <c r="C1154" t="s">
        <v>7820</v>
      </c>
      <c r="D1154" t="s">
        <v>1034</v>
      </c>
      <c r="E1154">
        <v>154843039</v>
      </c>
      <c r="F1154" t="s">
        <v>403</v>
      </c>
      <c r="G1154" t="str">
        <f t="shared" si="17"/>
        <v>2025eb1100133</v>
      </c>
      <c r="H1154" t="s">
        <v>8805</v>
      </c>
      <c r="I1154" t="s">
        <v>404</v>
      </c>
      <c r="K1154" t="s">
        <v>8653</v>
      </c>
      <c r="M1154" t="s">
        <v>7643</v>
      </c>
      <c r="N1154" t="s">
        <v>3476</v>
      </c>
      <c r="P1154">
        <v>40</v>
      </c>
      <c r="Q1154">
        <v>35</v>
      </c>
    </row>
    <row r="1155" spans="1:17" x14ac:dyDescent="0.3">
      <c r="A1155">
        <v>1496863</v>
      </c>
      <c r="B1155" t="s">
        <v>3497</v>
      </c>
      <c r="C1155" t="s">
        <v>7820</v>
      </c>
      <c r="D1155" t="s">
        <v>1034</v>
      </c>
      <c r="E1155">
        <v>154843219</v>
      </c>
      <c r="F1155" t="s">
        <v>97</v>
      </c>
      <c r="G1155" t="str">
        <f t="shared" ref="G1155:G1218" si="18">LEFT(F1155,13)</f>
        <v>2025eb1100031</v>
      </c>
      <c r="H1155" t="s">
        <v>8806</v>
      </c>
      <c r="I1155" t="s">
        <v>98</v>
      </c>
      <c r="K1155" t="s">
        <v>8653</v>
      </c>
      <c r="M1155" t="s">
        <v>7643</v>
      </c>
      <c r="N1155" t="s">
        <v>3476</v>
      </c>
      <c r="P1155">
        <v>40</v>
      </c>
      <c r="Q1155">
        <v>19</v>
      </c>
    </row>
    <row r="1156" spans="1:17" x14ac:dyDescent="0.3">
      <c r="A1156">
        <v>1496863</v>
      </c>
      <c r="B1156" t="s">
        <v>3497</v>
      </c>
      <c r="C1156" t="s">
        <v>7820</v>
      </c>
      <c r="D1156" t="s">
        <v>1034</v>
      </c>
      <c r="E1156">
        <v>154843262</v>
      </c>
      <c r="F1156" t="s">
        <v>907</v>
      </c>
      <c r="G1156" t="str">
        <f t="shared" si="18"/>
        <v>2025eb1100303</v>
      </c>
      <c r="H1156" t="s">
        <v>8807</v>
      </c>
      <c r="I1156" t="s">
        <v>908</v>
      </c>
      <c r="K1156" t="s">
        <v>8653</v>
      </c>
      <c r="M1156" t="s">
        <v>7643</v>
      </c>
      <c r="N1156" t="s">
        <v>3476</v>
      </c>
      <c r="P1156">
        <v>40</v>
      </c>
      <c r="Q1156">
        <v>25</v>
      </c>
    </row>
    <row r="1157" spans="1:17" x14ac:dyDescent="0.3">
      <c r="A1157">
        <v>1496864</v>
      </c>
      <c r="B1157" t="s">
        <v>3698</v>
      </c>
      <c r="C1157" t="s">
        <v>8185</v>
      </c>
      <c r="D1157" t="s">
        <v>1613</v>
      </c>
      <c r="E1157">
        <v>154832660</v>
      </c>
      <c r="F1157" t="s">
        <v>4424</v>
      </c>
      <c r="G1157" t="str">
        <f t="shared" si="18"/>
        <v>2025em1100432</v>
      </c>
      <c r="H1157" t="s">
        <v>8808</v>
      </c>
      <c r="I1157" t="s">
        <v>4425</v>
      </c>
      <c r="K1157" t="s">
        <v>8653</v>
      </c>
      <c r="M1157" t="s">
        <v>7643</v>
      </c>
      <c r="N1157" t="s">
        <v>3476</v>
      </c>
      <c r="P1157">
        <v>40</v>
      </c>
      <c r="Q1157">
        <v>20.5</v>
      </c>
    </row>
    <row r="1158" spans="1:17" x14ac:dyDescent="0.3">
      <c r="A1158">
        <v>1496864</v>
      </c>
      <c r="B1158" t="s">
        <v>3698</v>
      </c>
      <c r="C1158" t="s">
        <v>8185</v>
      </c>
      <c r="D1158" t="s">
        <v>1613</v>
      </c>
      <c r="E1158">
        <v>154832662</v>
      </c>
      <c r="F1158" t="s">
        <v>3907</v>
      </c>
      <c r="G1158" t="str">
        <f t="shared" si="18"/>
        <v>2025em1100131</v>
      </c>
      <c r="H1158" t="s">
        <v>8809</v>
      </c>
      <c r="I1158" t="s">
        <v>3908</v>
      </c>
      <c r="K1158" t="s">
        <v>8653</v>
      </c>
      <c r="M1158" t="s">
        <v>7643</v>
      </c>
      <c r="N1158" t="s">
        <v>3476</v>
      </c>
      <c r="P1158">
        <v>40</v>
      </c>
      <c r="Q1158">
        <v>3.5</v>
      </c>
    </row>
    <row r="1159" spans="1:17" x14ac:dyDescent="0.3">
      <c r="A1159">
        <v>1496864</v>
      </c>
      <c r="B1159" t="s">
        <v>3698</v>
      </c>
      <c r="C1159" t="s">
        <v>8185</v>
      </c>
      <c r="D1159" t="s">
        <v>1613</v>
      </c>
      <c r="E1159">
        <v>154832670</v>
      </c>
      <c r="F1159" t="s">
        <v>1773</v>
      </c>
      <c r="G1159" t="str">
        <f t="shared" si="18"/>
        <v>2025em1100050</v>
      </c>
      <c r="H1159" t="s">
        <v>8810</v>
      </c>
      <c r="I1159" t="s">
        <v>1774</v>
      </c>
      <c r="K1159" t="s">
        <v>8653</v>
      </c>
      <c r="M1159" t="s">
        <v>7643</v>
      </c>
      <c r="N1159" t="s">
        <v>3476</v>
      </c>
      <c r="P1159">
        <v>40</v>
      </c>
      <c r="Q1159">
        <v>37.5</v>
      </c>
    </row>
    <row r="1160" spans="1:17" x14ac:dyDescent="0.3">
      <c r="A1160">
        <v>1496864</v>
      </c>
      <c r="B1160" t="s">
        <v>3698</v>
      </c>
      <c r="C1160" t="s">
        <v>8185</v>
      </c>
      <c r="D1160" t="s">
        <v>1613</v>
      </c>
      <c r="E1160">
        <v>154832671</v>
      </c>
      <c r="F1160" t="s">
        <v>1694</v>
      </c>
      <c r="G1160" t="str">
        <f t="shared" si="18"/>
        <v>2025em1100029</v>
      </c>
      <c r="H1160" t="s">
        <v>8811</v>
      </c>
      <c r="I1160" t="s">
        <v>1695</v>
      </c>
      <c r="K1160" t="s">
        <v>8653</v>
      </c>
      <c r="M1160" t="s">
        <v>7643</v>
      </c>
      <c r="N1160" t="s">
        <v>3476</v>
      </c>
      <c r="P1160">
        <v>40</v>
      </c>
      <c r="Q1160">
        <v>25.5</v>
      </c>
    </row>
    <row r="1161" spans="1:17" x14ac:dyDescent="0.3">
      <c r="A1161">
        <v>1496864</v>
      </c>
      <c r="B1161" t="s">
        <v>3698</v>
      </c>
      <c r="C1161" t="s">
        <v>8185</v>
      </c>
      <c r="D1161" t="s">
        <v>1613</v>
      </c>
      <c r="E1161">
        <v>154832672</v>
      </c>
      <c r="F1161" t="s">
        <v>4436</v>
      </c>
      <c r="G1161" t="str">
        <f t="shared" si="18"/>
        <v>2025em1100436</v>
      </c>
      <c r="H1161" t="s">
        <v>8812</v>
      </c>
      <c r="I1161" t="s">
        <v>4437</v>
      </c>
      <c r="K1161" t="s">
        <v>8653</v>
      </c>
      <c r="M1161" t="s">
        <v>7643</v>
      </c>
      <c r="N1161" t="s">
        <v>3476</v>
      </c>
      <c r="P1161">
        <v>40</v>
      </c>
      <c r="Q1161">
        <v>20.5</v>
      </c>
    </row>
    <row r="1162" spans="1:17" x14ac:dyDescent="0.3">
      <c r="A1162">
        <v>1496864</v>
      </c>
      <c r="B1162" t="s">
        <v>3698</v>
      </c>
      <c r="C1162" t="s">
        <v>8185</v>
      </c>
      <c r="D1162" t="s">
        <v>1613</v>
      </c>
      <c r="E1162">
        <v>154832673</v>
      </c>
      <c r="F1162" t="s">
        <v>4004</v>
      </c>
      <c r="G1162" t="str">
        <f t="shared" si="18"/>
        <v>2025em1100187</v>
      </c>
      <c r="H1162" t="s">
        <v>8813</v>
      </c>
      <c r="I1162" t="s">
        <v>4005</v>
      </c>
      <c r="K1162" t="s">
        <v>8653</v>
      </c>
      <c r="M1162" t="s">
        <v>7643</v>
      </c>
      <c r="N1162" t="s">
        <v>3476</v>
      </c>
      <c r="P1162">
        <v>40</v>
      </c>
      <c r="Q1162">
        <v>20.5</v>
      </c>
    </row>
    <row r="1163" spans="1:17" x14ac:dyDescent="0.3">
      <c r="A1163">
        <v>1496864</v>
      </c>
      <c r="B1163" t="s">
        <v>3698</v>
      </c>
      <c r="C1163" t="s">
        <v>8185</v>
      </c>
      <c r="D1163" t="s">
        <v>1613</v>
      </c>
      <c r="E1163">
        <v>154832674</v>
      </c>
      <c r="F1163" t="s">
        <v>4515</v>
      </c>
      <c r="G1163" t="str">
        <f t="shared" si="18"/>
        <v>2025em1100472</v>
      </c>
      <c r="H1163" t="s">
        <v>8814</v>
      </c>
      <c r="I1163" t="s">
        <v>4516</v>
      </c>
      <c r="K1163" t="s">
        <v>8653</v>
      </c>
      <c r="M1163" t="s">
        <v>7643</v>
      </c>
      <c r="N1163" t="s">
        <v>3476</v>
      </c>
      <c r="P1163">
        <v>40</v>
      </c>
      <c r="Q1163">
        <v>12</v>
      </c>
    </row>
    <row r="1164" spans="1:17" x14ac:dyDescent="0.3">
      <c r="A1164">
        <v>1496864</v>
      </c>
      <c r="B1164" t="s">
        <v>3698</v>
      </c>
      <c r="C1164" t="s">
        <v>8185</v>
      </c>
      <c r="D1164" t="s">
        <v>1613</v>
      </c>
      <c r="E1164">
        <v>154832675</v>
      </c>
      <c r="F1164" t="s">
        <v>4256</v>
      </c>
      <c r="G1164" t="str">
        <f t="shared" si="18"/>
        <v>2025em1100345</v>
      </c>
      <c r="H1164" t="s">
        <v>8815</v>
      </c>
      <c r="I1164" t="s">
        <v>4257</v>
      </c>
      <c r="K1164" t="s">
        <v>8653</v>
      </c>
      <c r="M1164" t="s">
        <v>7643</v>
      </c>
      <c r="N1164" t="s">
        <v>3476</v>
      </c>
      <c r="P1164">
        <v>40</v>
      </c>
      <c r="Q1164">
        <v>10.5</v>
      </c>
    </row>
    <row r="1165" spans="1:17" x14ac:dyDescent="0.3">
      <c r="A1165">
        <v>1496864</v>
      </c>
      <c r="B1165" t="s">
        <v>3698</v>
      </c>
      <c r="C1165" t="s">
        <v>8185</v>
      </c>
      <c r="D1165" t="s">
        <v>1613</v>
      </c>
      <c r="E1165">
        <v>154832676</v>
      </c>
      <c r="F1165" t="s">
        <v>1952</v>
      </c>
      <c r="G1165" t="str">
        <f t="shared" si="18"/>
        <v>2025em1100092</v>
      </c>
      <c r="H1165" t="s">
        <v>8816</v>
      </c>
      <c r="I1165" t="s">
        <v>1953</v>
      </c>
      <c r="K1165" t="s">
        <v>8653</v>
      </c>
      <c r="M1165" t="s">
        <v>7643</v>
      </c>
      <c r="N1165" t="s">
        <v>3476</v>
      </c>
      <c r="P1165">
        <v>40</v>
      </c>
      <c r="Q1165">
        <v>27</v>
      </c>
    </row>
    <row r="1166" spans="1:17" x14ac:dyDescent="0.3">
      <c r="A1166">
        <v>1496864</v>
      </c>
      <c r="B1166" t="s">
        <v>3698</v>
      </c>
      <c r="C1166" t="s">
        <v>8185</v>
      </c>
      <c r="D1166" t="s">
        <v>1613</v>
      </c>
      <c r="E1166">
        <v>154832677</v>
      </c>
      <c r="F1166" t="s">
        <v>1589</v>
      </c>
      <c r="G1166" t="str">
        <f t="shared" si="18"/>
        <v>2025em1100002</v>
      </c>
      <c r="H1166" t="s">
        <v>8817</v>
      </c>
      <c r="I1166" t="s">
        <v>1590</v>
      </c>
      <c r="K1166" t="s">
        <v>8653</v>
      </c>
      <c r="M1166" t="s">
        <v>7643</v>
      </c>
      <c r="N1166" t="s">
        <v>3476</v>
      </c>
      <c r="P1166">
        <v>40</v>
      </c>
      <c r="Q1166">
        <v>13</v>
      </c>
    </row>
    <row r="1167" spans="1:17" x14ac:dyDescent="0.3">
      <c r="A1167">
        <v>1496864</v>
      </c>
      <c r="B1167" t="s">
        <v>3698</v>
      </c>
      <c r="C1167" t="s">
        <v>8185</v>
      </c>
      <c r="D1167" t="s">
        <v>1613</v>
      </c>
      <c r="E1167">
        <v>154832678</v>
      </c>
      <c r="F1167" t="s">
        <v>2673</v>
      </c>
      <c r="G1167" t="str">
        <f t="shared" si="18"/>
        <v>2025em1100279</v>
      </c>
      <c r="H1167" t="s">
        <v>8818</v>
      </c>
      <c r="I1167" t="s">
        <v>2674</v>
      </c>
      <c r="K1167" t="s">
        <v>8653</v>
      </c>
      <c r="M1167" t="s">
        <v>7643</v>
      </c>
      <c r="N1167" t="s">
        <v>3476</v>
      </c>
      <c r="P1167">
        <v>40</v>
      </c>
      <c r="Q1167">
        <v>21.5</v>
      </c>
    </row>
    <row r="1168" spans="1:17" x14ac:dyDescent="0.3">
      <c r="A1168">
        <v>1496864</v>
      </c>
      <c r="B1168" t="s">
        <v>3698</v>
      </c>
      <c r="C1168" t="s">
        <v>8185</v>
      </c>
      <c r="D1168" t="s">
        <v>1613</v>
      </c>
      <c r="E1168">
        <v>154832680</v>
      </c>
      <c r="F1168" t="s">
        <v>2030</v>
      </c>
      <c r="G1168" t="str">
        <f t="shared" si="18"/>
        <v>2025em1100107</v>
      </c>
      <c r="H1168" t="s">
        <v>8819</v>
      </c>
      <c r="I1168" t="s">
        <v>2031</v>
      </c>
      <c r="K1168" t="s">
        <v>8653</v>
      </c>
      <c r="M1168" t="s">
        <v>7643</v>
      </c>
      <c r="N1168" t="s">
        <v>3476</v>
      </c>
      <c r="P1168">
        <v>40</v>
      </c>
      <c r="Q1168">
        <v>30</v>
      </c>
    </row>
    <row r="1169" spans="1:17" x14ac:dyDescent="0.3">
      <c r="A1169">
        <v>1496864</v>
      </c>
      <c r="B1169" t="s">
        <v>3698</v>
      </c>
      <c r="C1169" t="s">
        <v>8185</v>
      </c>
      <c r="D1169" t="s">
        <v>1613</v>
      </c>
      <c r="E1169">
        <v>154832681</v>
      </c>
      <c r="F1169" t="s">
        <v>2951</v>
      </c>
      <c r="G1169" t="str">
        <f t="shared" si="18"/>
        <v>2025em1100356</v>
      </c>
      <c r="H1169" t="s">
        <v>8820</v>
      </c>
      <c r="I1169" t="s">
        <v>2952</v>
      </c>
      <c r="K1169" t="s">
        <v>8653</v>
      </c>
      <c r="M1169" t="s">
        <v>7643</v>
      </c>
      <c r="N1169" t="s">
        <v>3476</v>
      </c>
      <c r="P1169">
        <v>40</v>
      </c>
      <c r="Q1169">
        <v>21</v>
      </c>
    </row>
    <row r="1170" spans="1:17" x14ac:dyDescent="0.3">
      <c r="A1170">
        <v>1496864</v>
      </c>
      <c r="B1170" t="s">
        <v>3698</v>
      </c>
      <c r="C1170" t="s">
        <v>8185</v>
      </c>
      <c r="D1170" t="s">
        <v>1613</v>
      </c>
      <c r="E1170">
        <v>154832682</v>
      </c>
      <c r="F1170" t="s">
        <v>1851</v>
      </c>
      <c r="G1170" t="str">
        <f t="shared" si="18"/>
        <v>2025em1100069</v>
      </c>
      <c r="H1170" t="s">
        <v>8821</v>
      </c>
      <c r="I1170" t="s">
        <v>1852</v>
      </c>
      <c r="K1170" t="s">
        <v>8653</v>
      </c>
      <c r="M1170" t="s">
        <v>7643</v>
      </c>
      <c r="N1170" t="s">
        <v>3476</v>
      </c>
      <c r="P1170">
        <v>40</v>
      </c>
      <c r="Q1170">
        <v>25</v>
      </c>
    </row>
    <row r="1171" spans="1:17" x14ac:dyDescent="0.3">
      <c r="A1171">
        <v>1496864</v>
      </c>
      <c r="B1171" t="s">
        <v>3698</v>
      </c>
      <c r="C1171" t="s">
        <v>8185</v>
      </c>
      <c r="D1171" t="s">
        <v>1613</v>
      </c>
      <c r="E1171">
        <v>154832684</v>
      </c>
      <c r="F1171" t="s">
        <v>1682</v>
      </c>
      <c r="G1171" t="str">
        <f t="shared" si="18"/>
        <v>2025em1100024</v>
      </c>
      <c r="H1171" t="s">
        <v>8822</v>
      </c>
      <c r="I1171" t="s">
        <v>1683</v>
      </c>
      <c r="K1171" t="s">
        <v>8653</v>
      </c>
      <c r="M1171" t="s">
        <v>7643</v>
      </c>
      <c r="N1171" t="s">
        <v>3476</v>
      </c>
      <c r="P1171">
        <v>40</v>
      </c>
      <c r="Q1171">
        <v>23</v>
      </c>
    </row>
    <row r="1172" spans="1:17" x14ac:dyDescent="0.3">
      <c r="A1172">
        <v>1496864</v>
      </c>
      <c r="B1172" t="s">
        <v>3698</v>
      </c>
      <c r="C1172" t="s">
        <v>8185</v>
      </c>
      <c r="D1172" t="s">
        <v>1613</v>
      </c>
      <c r="E1172">
        <v>154832685</v>
      </c>
      <c r="F1172" t="s">
        <v>2966</v>
      </c>
      <c r="G1172" t="str">
        <f t="shared" si="18"/>
        <v>2025em1100358</v>
      </c>
      <c r="H1172" t="s">
        <v>8823</v>
      </c>
      <c r="I1172" t="s">
        <v>2967</v>
      </c>
      <c r="K1172" t="s">
        <v>8653</v>
      </c>
      <c r="M1172" t="s">
        <v>7643</v>
      </c>
      <c r="N1172" t="s">
        <v>3476</v>
      </c>
      <c r="P1172">
        <v>40</v>
      </c>
      <c r="Q1172">
        <v>30.5</v>
      </c>
    </row>
    <row r="1173" spans="1:17" x14ac:dyDescent="0.3">
      <c r="A1173">
        <v>1496864</v>
      </c>
      <c r="B1173" t="s">
        <v>3698</v>
      </c>
      <c r="C1173" t="s">
        <v>8185</v>
      </c>
      <c r="D1173" t="s">
        <v>1613</v>
      </c>
      <c r="E1173">
        <v>154832686</v>
      </c>
      <c r="F1173" t="s">
        <v>3795</v>
      </c>
      <c r="G1173" t="str">
        <f t="shared" si="18"/>
        <v>2025em1100044</v>
      </c>
      <c r="H1173" t="s">
        <v>8824</v>
      </c>
      <c r="I1173" t="s">
        <v>3796</v>
      </c>
      <c r="K1173" t="s">
        <v>8653</v>
      </c>
      <c r="M1173" t="s">
        <v>7643</v>
      </c>
      <c r="N1173" t="s">
        <v>3476</v>
      </c>
      <c r="P1173">
        <v>40</v>
      </c>
      <c r="Q1173">
        <v>22.5</v>
      </c>
    </row>
    <row r="1174" spans="1:17" x14ac:dyDescent="0.3">
      <c r="A1174">
        <v>1496864</v>
      </c>
      <c r="B1174" t="s">
        <v>3698</v>
      </c>
      <c r="C1174" t="s">
        <v>8185</v>
      </c>
      <c r="D1174" t="s">
        <v>1613</v>
      </c>
      <c r="E1174">
        <v>154832687</v>
      </c>
      <c r="F1174" t="s">
        <v>3315</v>
      </c>
      <c r="G1174" t="str">
        <f t="shared" si="18"/>
        <v>2025em1100475</v>
      </c>
      <c r="H1174" t="s">
        <v>8825</v>
      </c>
      <c r="I1174" t="s">
        <v>3316</v>
      </c>
      <c r="K1174" t="s">
        <v>8653</v>
      </c>
      <c r="M1174" t="s">
        <v>7643</v>
      </c>
      <c r="N1174" t="s">
        <v>3476</v>
      </c>
      <c r="P1174">
        <v>40</v>
      </c>
      <c r="Q1174">
        <v>26.5</v>
      </c>
    </row>
    <row r="1175" spans="1:17" x14ac:dyDescent="0.3">
      <c r="A1175">
        <v>1496864</v>
      </c>
      <c r="B1175" t="s">
        <v>3698</v>
      </c>
      <c r="C1175" t="s">
        <v>8185</v>
      </c>
      <c r="D1175" t="s">
        <v>1613</v>
      </c>
      <c r="E1175">
        <v>154832688</v>
      </c>
      <c r="F1175" t="s">
        <v>4228</v>
      </c>
      <c r="G1175" t="str">
        <f t="shared" si="18"/>
        <v>2025em1100324</v>
      </c>
      <c r="H1175" t="s">
        <v>8826</v>
      </c>
      <c r="I1175" t="s">
        <v>4229</v>
      </c>
      <c r="K1175" t="s">
        <v>8653</v>
      </c>
      <c r="M1175" t="s">
        <v>7643</v>
      </c>
      <c r="N1175" t="s">
        <v>3476</v>
      </c>
      <c r="P1175">
        <v>40</v>
      </c>
      <c r="Q1175">
        <v>10</v>
      </c>
    </row>
    <row r="1176" spans="1:17" x14ac:dyDescent="0.3">
      <c r="A1176">
        <v>1496864</v>
      </c>
      <c r="B1176" t="s">
        <v>3698</v>
      </c>
      <c r="C1176" t="s">
        <v>8185</v>
      </c>
      <c r="D1176" t="s">
        <v>1613</v>
      </c>
      <c r="E1176">
        <v>154832689</v>
      </c>
      <c r="F1176" t="s">
        <v>4340</v>
      </c>
      <c r="G1176" t="str">
        <f t="shared" si="18"/>
        <v>2025em1100389</v>
      </c>
      <c r="H1176" t="s">
        <v>8827</v>
      </c>
      <c r="I1176" t="s">
        <v>4341</v>
      </c>
      <c r="K1176" t="s">
        <v>8653</v>
      </c>
      <c r="M1176" t="s">
        <v>7643</v>
      </c>
      <c r="N1176" t="s">
        <v>3476</v>
      </c>
      <c r="P1176">
        <v>40</v>
      </c>
      <c r="Q1176">
        <v>6.5</v>
      </c>
    </row>
    <row r="1177" spans="1:17" x14ac:dyDescent="0.3">
      <c r="A1177">
        <v>1496864</v>
      </c>
      <c r="B1177" t="s">
        <v>3698</v>
      </c>
      <c r="C1177" t="s">
        <v>8185</v>
      </c>
      <c r="D1177" t="s">
        <v>1613</v>
      </c>
      <c r="E1177">
        <v>154832691</v>
      </c>
      <c r="F1177" t="s">
        <v>2576</v>
      </c>
      <c r="G1177" t="str">
        <f t="shared" si="18"/>
        <v>2025em1100260</v>
      </c>
      <c r="H1177" t="s">
        <v>8828</v>
      </c>
      <c r="I1177" t="s">
        <v>2577</v>
      </c>
      <c r="K1177" t="s">
        <v>8653</v>
      </c>
      <c r="M1177" t="s">
        <v>7643</v>
      </c>
      <c r="N1177" t="s">
        <v>3476</v>
      </c>
      <c r="P1177">
        <v>40</v>
      </c>
      <c r="Q1177">
        <v>27</v>
      </c>
    </row>
    <row r="1178" spans="1:17" x14ac:dyDescent="0.3">
      <c r="A1178">
        <v>1496864</v>
      </c>
      <c r="B1178" t="s">
        <v>3698</v>
      </c>
      <c r="C1178" t="s">
        <v>8185</v>
      </c>
      <c r="D1178" t="s">
        <v>1613</v>
      </c>
      <c r="E1178">
        <v>154832693</v>
      </c>
      <c r="F1178" t="s">
        <v>3687</v>
      </c>
      <c r="G1178" t="str">
        <f t="shared" si="18"/>
        <v>2025em1100001</v>
      </c>
      <c r="H1178" t="s">
        <v>8829</v>
      </c>
      <c r="I1178" t="s">
        <v>3688</v>
      </c>
      <c r="K1178" t="s">
        <v>8653</v>
      </c>
      <c r="M1178" t="s">
        <v>7643</v>
      </c>
      <c r="N1178" t="s">
        <v>3476</v>
      </c>
      <c r="P1178">
        <v>40</v>
      </c>
      <c r="Q1178">
        <v>13</v>
      </c>
    </row>
    <row r="1179" spans="1:17" x14ac:dyDescent="0.3">
      <c r="A1179">
        <v>1496864</v>
      </c>
      <c r="B1179" t="s">
        <v>3698</v>
      </c>
      <c r="C1179" t="s">
        <v>8185</v>
      </c>
      <c r="D1179" t="s">
        <v>1613</v>
      </c>
      <c r="E1179">
        <v>154832694</v>
      </c>
      <c r="F1179" t="s">
        <v>3807</v>
      </c>
      <c r="G1179" t="str">
        <f t="shared" si="18"/>
        <v>2025em1100057</v>
      </c>
      <c r="H1179" t="s">
        <v>8830</v>
      </c>
      <c r="I1179" t="s">
        <v>3808</v>
      </c>
      <c r="K1179" t="s">
        <v>8653</v>
      </c>
      <c r="M1179" t="s">
        <v>7643</v>
      </c>
      <c r="N1179" t="s">
        <v>3476</v>
      </c>
      <c r="P1179">
        <v>40</v>
      </c>
      <c r="Q1179">
        <v>34</v>
      </c>
    </row>
    <row r="1180" spans="1:17" x14ac:dyDescent="0.3">
      <c r="A1180">
        <v>1496864</v>
      </c>
      <c r="B1180" t="s">
        <v>3698</v>
      </c>
      <c r="C1180" t="s">
        <v>8185</v>
      </c>
      <c r="D1180" t="s">
        <v>1613</v>
      </c>
      <c r="E1180">
        <v>154832696</v>
      </c>
      <c r="F1180" t="s">
        <v>1688</v>
      </c>
      <c r="G1180" t="str">
        <f t="shared" si="18"/>
        <v>2025em1100025</v>
      </c>
      <c r="H1180" t="s">
        <v>8831</v>
      </c>
      <c r="I1180" t="s">
        <v>1689</v>
      </c>
      <c r="K1180" t="s">
        <v>8653</v>
      </c>
      <c r="M1180" t="s">
        <v>7643</v>
      </c>
      <c r="N1180" t="s">
        <v>3476</v>
      </c>
      <c r="P1180">
        <v>40</v>
      </c>
      <c r="Q1180">
        <v>26.5</v>
      </c>
    </row>
    <row r="1181" spans="1:17" x14ac:dyDescent="0.3">
      <c r="A1181">
        <v>1496864</v>
      </c>
      <c r="B1181" t="s">
        <v>3698</v>
      </c>
      <c r="C1181" t="s">
        <v>8185</v>
      </c>
      <c r="D1181" t="s">
        <v>1613</v>
      </c>
      <c r="E1181">
        <v>154832697</v>
      </c>
      <c r="F1181" t="s">
        <v>4292</v>
      </c>
      <c r="G1181" t="str">
        <f t="shared" si="18"/>
        <v>2025em1100364</v>
      </c>
      <c r="H1181" t="s">
        <v>8832</v>
      </c>
      <c r="I1181" t="s">
        <v>4293</v>
      </c>
      <c r="K1181" t="s">
        <v>8653</v>
      </c>
      <c r="M1181" t="s">
        <v>7643</v>
      </c>
      <c r="N1181" t="s">
        <v>3476</v>
      </c>
      <c r="P1181">
        <v>40</v>
      </c>
      <c r="Q1181">
        <v>29</v>
      </c>
    </row>
    <row r="1182" spans="1:17" x14ac:dyDescent="0.3">
      <c r="A1182">
        <v>1496864</v>
      </c>
      <c r="B1182" t="s">
        <v>3698</v>
      </c>
      <c r="C1182" t="s">
        <v>8185</v>
      </c>
      <c r="D1182" t="s">
        <v>1613</v>
      </c>
      <c r="E1182">
        <v>154832699</v>
      </c>
      <c r="F1182" t="s">
        <v>3740</v>
      </c>
      <c r="G1182" t="str">
        <f t="shared" si="18"/>
        <v>2025em1100022</v>
      </c>
      <c r="H1182" t="s">
        <v>8833</v>
      </c>
      <c r="I1182" t="s">
        <v>3741</v>
      </c>
      <c r="K1182" t="s">
        <v>8653</v>
      </c>
      <c r="M1182" t="s">
        <v>7643</v>
      </c>
      <c r="N1182" t="s">
        <v>3476</v>
      </c>
      <c r="P1182">
        <v>40</v>
      </c>
      <c r="Q1182">
        <v>6</v>
      </c>
    </row>
    <row r="1183" spans="1:17" x14ac:dyDescent="0.3">
      <c r="A1183">
        <v>1496864</v>
      </c>
      <c r="B1183" t="s">
        <v>3698</v>
      </c>
      <c r="C1183" t="s">
        <v>8185</v>
      </c>
      <c r="D1183" t="s">
        <v>1613</v>
      </c>
      <c r="E1183">
        <v>154832700</v>
      </c>
      <c r="F1183" t="s">
        <v>4120</v>
      </c>
      <c r="G1183" t="str">
        <f t="shared" si="18"/>
        <v>2025em1100247</v>
      </c>
      <c r="H1183" t="s">
        <v>8834</v>
      </c>
      <c r="I1183" t="s">
        <v>4121</v>
      </c>
      <c r="K1183" t="s">
        <v>8653</v>
      </c>
      <c r="M1183" t="s">
        <v>7643</v>
      </c>
      <c r="N1183" t="s">
        <v>3476</v>
      </c>
      <c r="P1183">
        <v>40</v>
      </c>
      <c r="Q1183">
        <v>12.5</v>
      </c>
    </row>
    <row r="1184" spans="1:17" x14ac:dyDescent="0.3">
      <c r="A1184">
        <v>1496864</v>
      </c>
      <c r="B1184" t="s">
        <v>3698</v>
      </c>
      <c r="C1184" t="s">
        <v>8185</v>
      </c>
      <c r="D1184" t="s">
        <v>1613</v>
      </c>
      <c r="E1184">
        <v>154832701</v>
      </c>
      <c r="F1184" t="s">
        <v>2651</v>
      </c>
      <c r="G1184" t="str">
        <f t="shared" si="18"/>
        <v>2025em1100276</v>
      </c>
      <c r="H1184" t="s">
        <v>8835</v>
      </c>
      <c r="I1184" t="s">
        <v>2652</v>
      </c>
      <c r="K1184" t="s">
        <v>8653</v>
      </c>
      <c r="M1184" t="s">
        <v>7643</v>
      </c>
      <c r="N1184" t="s">
        <v>3476</v>
      </c>
      <c r="P1184">
        <v>40</v>
      </c>
      <c r="Q1184">
        <v>14</v>
      </c>
    </row>
    <row r="1185" spans="1:17" x14ac:dyDescent="0.3">
      <c r="A1185">
        <v>1496864</v>
      </c>
      <c r="B1185" t="s">
        <v>3698</v>
      </c>
      <c r="C1185" t="s">
        <v>8185</v>
      </c>
      <c r="D1185" t="s">
        <v>1613</v>
      </c>
      <c r="E1185">
        <v>154832703</v>
      </c>
      <c r="F1185" t="s">
        <v>3787</v>
      </c>
      <c r="G1185" t="str">
        <f t="shared" si="18"/>
        <v>2025em1100042</v>
      </c>
      <c r="H1185" t="s">
        <v>8836</v>
      </c>
      <c r="I1185" t="s">
        <v>3788</v>
      </c>
      <c r="K1185" t="s">
        <v>8653</v>
      </c>
      <c r="M1185" t="s">
        <v>7643</v>
      </c>
      <c r="N1185" t="s">
        <v>3476</v>
      </c>
      <c r="P1185">
        <v>40</v>
      </c>
      <c r="Q1185">
        <v>10.5</v>
      </c>
    </row>
    <row r="1186" spans="1:17" x14ac:dyDescent="0.3">
      <c r="A1186">
        <v>1496864</v>
      </c>
      <c r="B1186" t="s">
        <v>3698</v>
      </c>
      <c r="C1186" t="s">
        <v>8185</v>
      </c>
      <c r="D1186" t="s">
        <v>1613</v>
      </c>
      <c r="E1186">
        <v>154832704</v>
      </c>
      <c r="F1186" t="s">
        <v>2564</v>
      </c>
      <c r="G1186" t="str">
        <f t="shared" si="18"/>
        <v>2025em1100258</v>
      </c>
      <c r="H1186" t="s">
        <v>8837</v>
      </c>
      <c r="I1186" t="s">
        <v>2565</v>
      </c>
      <c r="K1186" t="s">
        <v>8653</v>
      </c>
      <c r="M1186" t="s">
        <v>7643</v>
      </c>
      <c r="N1186" t="s">
        <v>3476</v>
      </c>
      <c r="P1186">
        <v>40</v>
      </c>
      <c r="Q1186">
        <v>24</v>
      </c>
    </row>
    <row r="1187" spans="1:17" x14ac:dyDescent="0.3">
      <c r="A1187">
        <v>1496864</v>
      </c>
      <c r="B1187" t="s">
        <v>3698</v>
      </c>
      <c r="C1187" t="s">
        <v>8185</v>
      </c>
      <c r="D1187" t="s">
        <v>1613</v>
      </c>
      <c r="E1187">
        <v>154832705</v>
      </c>
      <c r="F1187" t="s">
        <v>1808</v>
      </c>
      <c r="G1187" t="str">
        <f t="shared" si="18"/>
        <v>2025em1100058</v>
      </c>
      <c r="H1187" t="s">
        <v>8838</v>
      </c>
      <c r="I1187" t="s">
        <v>1809</v>
      </c>
      <c r="K1187" t="s">
        <v>8653</v>
      </c>
      <c r="M1187" t="s">
        <v>7643</v>
      </c>
      <c r="N1187" t="s">
        <v>3476</v>
      </c>
      <c r="P1187">
        <v>40</v>
      </c>
      <c r="Q1187">
        <v>36</v>
      </c>
    </row>
    <row r="1188" spans="1:17" x14ac:dyDescent="0.3">
      <c r="A1188">
        <v>1496864</v>
      </c>
      <c r="B1188" t="s">
        <v>3698</v>
      </c>
      <c r="C1188" t="s">
        <v>8185</v>
      </c>
      <c r="D1188" t="s">
        <v>1613</v>
      </c>
      <c r="E1188">
        <v>154832706</v>
      </c>
      <c r="F1188" t="s">
        <v>1745</v>
      </c>
      <c r="G1188" t="str">
        <f t="shared" si="18"/>
        <v>2025em1100046</v>
      </c>
      <c r="H1188" t="s">
        <v>8839</v>
      </c>
      <c r="I1188" t="s">
        <v>1746</v>
      </c>
      <c r="K1188" t="s">
        <v>8653</v>
      </c>
      <c r="M1188" t="s">
        <v>7643</v>
      </c>
      <c r="N1188" t="s">
        <v>3476</v>
      </c>
      <c r="P1188">
        <v>40</v>
      </c>
      <c r="Q1188">
        <v>33</v>
      </c>
    </row>
    <row r="1189" spans="1:17" x14ac:dyDescent="0.3">
      <c r="A1189">
        <v>1496864</v>
      </c>
      <c r="B1189" t="s">
        <v>3698</v>
      </c>
      <c r="C1189" t="s">
        <v>8185</v>
      </c>
      <c r="D1189" t="s">
        <v>1613</v>
      </c>
      <c r="E1189">
        <v>154832707</v>
      </c>
      <c r="F1189" t="s">
        <v>3831</v>
      </c>
      <c r="G1189" t="str">
        <f t="shared" si="18"/>
        <v>2025em1100074</v>
      </c>
      <c r="H1189" t="s">
        <v>8840</v>
      </c>
      <c r="I1189" t="s">
        <v>3832</v>
      </c>
      <c r="K1189" t="s">
        <v>8653</v>
      </c>
      <c r="M1189" t="s">
        <v>7643</v>
      </c>
      <c r="N1189" t="s">
        <v>3476</v>
      </c>
      <c r="P1189">
        <v>40</v>
      </c>
      <c r="Q1189">
        <v>24</v>
      </c>
    </row>
    <row r="1190" spans="1:17" x14ac:dyDescent="0.3">
      <c r="A1190">
        <v>1496864</v>
      </c>
      <c r="B1190" t="s">
        <v>3698</v>
      </c>
      <c r="C1190" t="s">
        <v>8185</v>
      </c>
      <c r="D1190" t="s">
        <v>1613</v>
      </c>
      <c r="E1190">
        <v>154832709</v>
      </c>
      <c r="F1190" t="s">
        <v>4076</v>
      </c>
      <c r="G1190" t="str">
        <f t="shared" si="18"/>
        <v>2025em1100223</v>
      </c>
      <c r="H1190" t="s">
        <v>8841</v>
      </c>
      <c r="I1190" t="s">
        <v>4077</v>
      </c>
      <c r="K1190" t="s">
        <v>8653</v>
      </c>
      <c r="M1190" t="s">
        <v>7643</v>
      </c>
      <c r="N1190" t="s">
        <v>3476</v>
      </c>
      <c r="P1190">
        <v>40</v>
      </c>
      <c r="Q1190">
        <v>15</v>
      </c>
    </row>
    <row r="1191" spans="1:17" x14ac:dyDescent="0.3">
      <c r="A1191">
        <v>1496864</v>
      </c>
      <c r="B1191" t="s">
        <v>3698</v>
      </c>
      <c r="C1191" t="s">
        <v>8185</v>
      </c>
      <c r="D1191" t="s">
        <v>1613</v>
      </c>
      <c r="E1191">
        <v>154832710</v>
      </c>
      <c r="F1191" t="s">
        <v>4052</v>
      </c>
      <c r="G1191" t="str">
        <f t="shared" si="18"/>
        <v>2025em1100213</v>
      </c>
      <c r="H1191" t="s">
        <v>8842</v>
      </c>
      <c r="I1191" t="s">
        <v>4053</v>
      </c>
      <c r="K1191" t="s">
        <v>8653</v>
      </c>
      <c r="M1191" t="s">
        <v>7643</v>
      </c>
      <c r="N1191" t="s">
        <v>3476</v>
      </c>
      <c r="P1191">
        <v>40</v>
      </c>
      <c r="Q1191">
        <v>34</v>
      </c>
    </row>
    <row r="1192" spans="1:17" x14ac:dyDescent="0.3">
      <c r="A1192">
        <v>1496864</v>
      </c>
      <c r="B1192" t="s">
        <v>3698</v>
      </c>
      <c r="C1192" t="s">
        <v>8185</v>
      </c>
      <c r="D1192" t="s">
        <v>1613</v>
      </c>
      <c r="E1192">
        <v>154832713</v>
      </c>
      <c r="F1192" t="s">
        <v>3775</v>
      </c>
      <c r="G1192" t="str">
        <f t="shared" si="18"/>
        <v>2025em1100036</v>
      </c>
      <c r="H1192" t="s">
        <v>8843</v>
      </c>
      <c r="I1192" t="s">
        <v>3776</v>
      </c>
      <c r="K1192" t="s">
        <v>8653</v>
      </c>
      <c r="M1192" t="s">
        <v>7643</v>
      </c>
      <c r="N1192" t="s">
        <v>3476</v>
      </c>
      <c r="P1192">
        <v>40</v>
      </c>
      <c r="Q1192">
        <v>23</v>
      </c>
    </row>
    <row r="1193" spans="1:17" x14ac:dyDescent="0.3">
      <c r="A1193">
        <v>1496864</v>
      </c>
      <c r="B1193" t="s">
        <v>3698</v>
      </c>
      <c r="C1193" t="s">
        <v>8185</v>
      </c>
      <c r="D1193" t="s">
        <v>1613</v>
      </c>
      <c r="E1193">
        <v>154832714</v>
      </c>
      <c r="F1193" t="s">
        <v>4472</v>
      </c>
      <c r="G1193" t="str">
        <f t="shared" si="18"/>
        <v>2025em1100452</v>
      </c>
      <c r="H1193" t="s">
        <v>8844</v>
      </c>
      <c r="I1193" t="s">
        <v>4473</v>
      </c>
      <c r="K1193" t="s">
        <v>8653</v>
      </c>
      <c r="M1193" t="s">
        <v>7643</v>
      </c>
      <c r="N1193" t="s">
        <v>3476</v>
      </c>
      <c r="P1193">
        <v>40</v>
      </c>
      <c r="Q1193">
        <v>15.5</v>
      </c>
    </row>
    <row r="1194" spans="1:17" x14ac:dyDescent="0.3">
      <c r="A1194">
        <v>1496864</v>
      </c>
      <c r="B1194" t="s">
        <v>3698</v>
      </c>
      <c r="C1194" t="s">
        <v>8185</v>
      </c>
      <c r="D1194" t="s">
        <v>1613</v>
      </c>
      <c r="E1194">
        <v>154832716</v>
      </c>
      <c r="F1194" t="s">
        <v>4559</v>
      </c>
      <c r="G1194" t="str">
        <f t="shared" si="18"/>
        <v>2025em1100502</v>
      </c>
      <c r="H1194" t="s">
        <v>8845</v>
      </c>
      <c r="I1194" t="s">
        <v>4560</v>
      </c>
      <c r="K1194" t="s">
        <v>8653</v>
      </c>
      <c r="M1194" t="s">
        <v>7643</v>
      </c>
      <c r="N1194" t="s">
        <v>3476</v>
      </c>
      <c r="P1194">
        <v>40</v>
      </c>
      <c r="Q1194">
        <v>23.5</v>
      </c>
    </row>
    <row r="1195" spans="1:17" x14ac:dyDescent="0.3">
      <c r="A1195">
        <v>1496864</v>
      </c>
      <c r="B1195" t="s">
        <v>3698</v>
      </c>
      <c r="C1195" t="s">
        <v>8185</v>
      </c>
      <c r="D1195" t="s">
        <v>1613</v>
      </c>
      <c r="E1195">
        <v>154832717</v>
      </c>
      <c r="F1195" t="s">
        <v>3052</v>
      </c>
      <c r="G1195" t="str">
        <f t="shared" si="18"/>
        <v>2025em1100384</v>
      </c>
      <c r="H1195" t="s">
        <v>8846</v>
      </c>
      <c r="I1195" t="s">
        <v>3053</v>
      </c>
      <c r="K1195" t="s">
        <v>8653</v>
      </c>
      <c r="M1195" t="s">
        <v>7643</v>
      </c>
      <c r="N1195" t="s">
        <v>3476</v>
      </c>
      <c r="P1195">
        <v>40</v>
      </c>
      <c r="Q1195">
        <v>21</v>
      </c>
    </row>
    <row r="1196" spans="1:17" x14ac:dyDescent="0.3">
      <c r="A1196">
        <v>1496864</v>
      </c>
      <c r="B1196" t="s">
        <v>3698</v>
      </c>
      <c r="C1196" t="s">
        <v>8185</v>
      </c>
      <c r="D1196" t="s">
        <v>1613</v>
      </c>
      <c r="E1196">
        <v>154832720</v>
      </c>
      <c r="F1196" t="s">
        <v>3899</v>
      </c>
      <c r="G1196" t="str">
        <f t="shared" si="18"/>
        <v>2025em1100126</v>
      </c>
      <c r="H1196" t="s">
        <v>8847</v>
      </c>
      <c r="I1196" t="s">
        <v>3900</v>
      </c>
      <c r="K1196" t="s">
        <v>8653</v>
      </c>
      <c r="M1196" t="s">
        <v>7643</v>
      </c>
      <c r="N1196" t="s">
        <v>3476</v>
      </c>
      <c r="P1196">
        <v>40</v>
      </c>
      <c r="Q1196">
        <v>22</v>
      </c>
    </row>
    <row r="1197" spans="1:17" x14ac:dyDescent="0.3">
      <c r="A1197">
        <v>1496864</v>
      </c>
      <c r="B1197" t="s">
        <v>3698</v>
      </c>
      <c r="C1197" t="s">
        <v>8185</v>
      </c>
      <c r="D1197" t="s">
        <v>1613</v>
      </c>
      <c r="E1197">
        <v>154832721</v>
      </c>
      <c r="F1197" t="s">
        <v>2466</v>
      </c>
      <c r="G1197" t="str">
        <f t="shared" si="18"/>
        <v>2025em1100235</v>
      </c>
      <c r="H1197" t="s">
        <v>8848</v>
      </c>
      <c r="I1197" t="s">
        <v>2467</v>
      </c>
      <c r="K1197" t="s">
        <v>8653</v>
      </c>
      <c r="M1197" t="s">
        <v>7643</v>
      </c>
      <c r="N1197" t="s">
        <v>3476</v>
      </c>
      <c r="P1197">
        <v>40</v>
      </c>
      <c r="Q1197">
        <v>19</v>
      </c>
    </row>
    <row r="1198" spans="1:17" x14ac:dyDescent="0.3">
      <c r="A1198">
        <v>1496864</v>
      </c>
      <c r="B1198" t="s">
        <v>3698</v>
      </c>
      <c r="C1198" t="s">
        <v>8185</v>
      </c>
      <c r="D1198" t="s">
        <v>1613</v>
      </c>
      <c r="E1198">
        <v>154832722</v>
      </c>
      <c r="F1198" t="s">
        <v>3827</v>
      </c>
      <c r="G1198" t="str">
        <f t="shared" si="18"/>
        <v>2025em1100073</v>
      </c>
      <c r="H1198" t="s">
        <v>8849</v>
      </c>
      <c r="I1198" t="s">
        <v>3828</v>
      </c>
      <c r="K1198" t="s">
        <v>8653</v>
      </c>
      <c r="M1198" t="s">
        <v>7643</v>
      </c>
      <c r="N1198" t="s">
        <v>3476</v>
      </c>
      <c r="P1198">
        <v>40</v>
      </c>
      <c r="Q1198">
        <v>33.5</v>
      </c>
    </row>
    <row r="1199" spans="1:17" x14ac:dyDescent="0.3">
      <c r="A1199">
        <v>1496864</v>
      </c>
      <c r="B1199" t="s">
        <v>3698</v>
      </c>
      <c r="C1199" t="s">
        <v>8185</v>
      </c>
      <c r="D1199" t="s">
        <v>1613</v>
      </c>
      <c r="E1199">
        <v>154832724</v>
      </c>
      <c r="F1199" t="s">
        <v>2149</v>
      </c>
      <c r="G1199" t="str">
        <f t="shared" si="18"/>
        <v>2025em1100143</v>
      </c>
      <c r="H1199" t="s">
        <v>8850</v>
      </c>
      <c r="I1199" t="s">
        <v>2150</v>
      </c>
      <c r="K1199" t="s">
        <v>8653</v>
      </c>
      <c r="M1199" t="s">
        <v>7643</v>
      </c>
      <c r="N1199" t="s">
        <v>3476</v>
      </c>
      <c r="P1199">
        <v>40</v>
      </c>
      <c r="Q1199">
        <v>28</v>
      </c>
    </row>
    <row r="1200" spans="1:17" x14ac:dyDescent="0.3">
      <c r="A1200">
        <v>1496864</v>
      </c>
      <c r="B1200" t="s">
        <v>3698</v>
      </c>
      <c r="C1200" t="s">
        <v>8185</v>
      </c>
      <c r="D1200" t="s">
        <v>1613</v>
      </c>
      <c r="E1200">
        <v>154832725</v>
      </c>
      <c r="F1200" t="s">
        <v>3130</v>
      </c>
      <c r="G1200" t="str">
        <f t="shared" si="18"/>
        <v>2025em1100409</v>
      </c>
      <c r="H1200" t="s">
        <v>8851</v>
      </c>
      <c r="I1200" t="s">
        <v>3131</v>
      </c>
      <c r="K1200" t="s">
        <v>8653</v>
      </c>
      <c r="M1200" t="s">
        <v>7643</v>
      </c>
      <c r="N1200" t="s">
        <v>3476</v>
      </c>
      <c r="P1200">
        <v>40</v>
      </c>
      <c r="Q1200">
        <v>31</v>
      </c>
    </row>
    <row r="1201" spans="1:17" x14ac:dyDescent="0.3">
      <c r="A1201">
        <v>1496864</v>
      </c>
      <c r="B1201" t="s">
        <v>3698</v>
      </c>
      <c r="C1201" t="s">
        <v>8185</v>
      </c>
      <c r="D1201" t="s">
        <v>1613</v>
      </c>
      <c r="E1201">
        <v>154832726</v>
      </c>
      <c r="F1201" t="s">
        <v>4176</v>
      </c>
      <c r="G1201" t="str">
        <f t="shared" si="18"/>
        <v>2025em1100304</v>
      </c>
      <c r="H1201" t="s">
        <v>8852</v>
      </c>
      <c r="I1201" t="s">
        <v>4177</v>
      </c>
      <c r="K1201" t="s">
        <v>8653</v>
      </c>
      <c r="M1201" t="s">
        <v>7643</v>
      </c>
      <c r="N1201" t="s">
        <v>3476</v>
      </c>
      <c r="P1201">
        <v>40</v>
      </c>
      <c r="Q1201">
        <v>16.5</v>
      </c>
    </row>
    <row r="1202" spans="1:17" x14ac:dyDescent="0.3">
      <c r="A1202">
        <v>1496864</v>
      </c>
      <c r="B1202" t="s">
        <v>3698</v>
      </c>
      <c r="C1202" t="s">
        <v>8185</v>
      </c>
      <c r="D1202" t="s">
        <v>1613</v>
      </c>
      <c r="E1202">
        <v>154832727</v>
      </c>
      <c r="F1202" t="s">
        <v>4248</v>
      </c>
      <c r="G1202" t="str">
        <f t="shared" si="18"/>
        <v>2025em1100341</v>
      </c>
      <c r="H1202" t="s">
        <v>8853</v>
      </c>
      <c r="I1202" t="s">
        <v>4249</v>
      </c>
      <c r="K1202" t="s">
        <v>8653</v>
      </c>
      <c r="M1202" t="s">
        <v>7643</v>
      </c>
      <c r="N1202" t="s">
        <v>3476</v>
      </c>
      <c r="P1202">
        <v>40</v>
      </c>
      <c r="Q1202">
        <v>12</v>
      </c>
    </row>
    <row r="1203" spans="1:17" x14ac:dyDescent="0.3">
      <c r="A1203">
        <v>1496864</v>
      </c>
      <c r="B1203" t="s">
        <v>3698</v>
      </c>
      <c r="C1203" t="s">
        <v>8185</v>
      </c>
      <c r="D1203" t="s">
        <v>1613</v>
      </c>
      <c r="E1203">
        <v>154832728</v>
      </c>
      <c r="F1203" t="s">
        <v>4535</v>
      </c>
      <c r="G1203" t="str">
        <f t="shared" si="18"/>
        <v>2025em1100487</v>
      </c>
      <c r="H1203" t="s">
        <v>8854</v>
      </c>
      <c r="I1203" t="s">
        <v>4536</v>
      </c>
      <c r="K1203" t="s">
        <v>8653</v>
      </c>
      <c r="M1203" t="s">
        <v>7643</v>
      </c>
      <c r="N1203" t="s">
        <v>3476</v>
      </c>
      <c r="P1203">
        <v>40</v>
      </c>
      <c r="Q1203">
        <v>4</v>
      </c>
    </row>
    <row r="1204" spans="1:17" x14ac:dyDescent="0.3">
      <c r="A1204">
        <v>1496864</v>
      </c>
      <c r="B1204" t="s">
        <v>3698</v>
      </c>
      <c r="C1204" t="s">
        <v>8185</v>
      </c>
      <c r="D1204" t="s">
        <v>1613</v>
      </c>
      <c r="E1204">
        <v>154832729</v>
      </c>
      <c r="F1204" t="s">
        <v>4531</v>
      </c>
      <c r="G1204" t="str">
        <f t="shared" si="18"/>
        <v>2025em1100486</v>
      </c>
      <c r="H1204" t="s">
        <v>8855</v>
      </c>
      <c r="I1204" t="s">
        <v>4532</v>
      </c>
      <c r="K1204" t="s">
        <v>8653</v>
      </c>
      <c r="M1204" t="s">
        <v>7643</v>
      </c>
      <c r="N1204" t="s">
        <v>3476</v>
      </c>
      <c r="P1204">
        <v>40</v>
      </c>
      <c r="Q1204">
        <v>20</v>
      </c>
    </row>
    <row r="1205" spans="1:17" x14ac:dyDescent="0.3">
      <c r="A1205">
        <v>1496864</v>
      </c>
      <c r="B1205" t="s">
        <v>3698</v>
      </c>
      <c r="C1205" t="s">
        <v>8185</v>
      </c>
      <c r="D1205" t="s">
        <v>1613</v>
      </c>
      <c r="E1205">
        <v>154832733</v>
      </c>
      <c r="F1205" t="s">
        <v>2527</v>
      </c>
      <c r="G1205" t="str">
        <f t="shared" si="18"/>
        <v>2025em1100251</v>
      </c>
      <c r="H1205" t="s">
        <v>8856</v>
      </c>
      <c r="I1205" t="s">
        <v>2528</v>
      </c>
      <c r="K1205" t="s">
        <v>8653</v>
      </c>
      <c r="M1205" t="s">
        <v>7643</v>
      </c>
      <c r="N1205" t="s">
        <v>3476</v>
      </c>
      <c r="P1205">
        <v>40</v>
      </c>
      <c r="Q1205">
        <v>10.5</v>
      </c>
    </row>
    <row r="1206" spans="1:17" x14ac:dyDescent="0.3">
      <c r="A1206">
        <v>1496864</v>
      </c>
      <c r="B1206" t="s">
        <v>3698</v>
      </c>
      <c r="C1206" t="s">
        <v>8185</v>
      </c>
      <c r="D1206" t="s">
        <v>1613</v>
      </c>
      <c r="E1206">
        <v>154832734</v>
      </c>
      <c r="F1206" t="s">
        <v>3863</v>
      </c>
      <c r="G1206" t="str">
        <f t="shared" si="18"/>
        <v>2025em1100106</v>
      </c>
      <c r="H1206" t="s">
        <v>8857</v>
      </c>
      <c r="I1206" t="s">
        <v>3864</v>
      </c>
      <c r="K1206" t="s">
        <v>8653</v>
      </c>
      <c r="M1206" t="s">
        <v>7643</v>
      </c>
      <c r="N1206" t="s">
        <v>3476</v>
      </c>
      <c r="P1206">
        <v>40</v>
      </c>
      <c r="Q1206">
        <v>14.5</v>
      </c>
    </row>
    <row r="1207" spans="1:17" x14ac:dyDescent="0.3">
      <c r="A1207">
        <v>1496864</v>
      </c>
      <c r="B1207" t="s">
        <v>3698</v>
      </c>
      <c r="C1207" t="s">
        <v>8185</v>
      </c>
      <c r="D1207" t="s">
        <v>1613</v>
      </c>
      <c r="E1207">
        <v>154832735</v>
      </c>
      <c r="F1207" t="s">
        <v>3744</v>
      </c>
      <c r="G1207" t="str">
        <f t="shared" si="18"/>
        <v>2025em1100023</v>
      </c>
      <c r="H1207" t="s">
        <v>8858</v>
      </c>
      <c r="I1207" t="s">
        <v>3745</v>
      </c>
      <c r="K1207" t="s">
        <v>8653</v>
      </c>
      <c r="M1207" t="s">
        <v>7643</v>
      </c>
      <c r="N1207" t="s">
        <v>3476</v>
      </c>
      <c r="P1207">
        <v>40</v>
      </c>
      <c r="Q1207">
        <v>23</v>
      </c>
    </row>
    <row r="1208" spans="1:17" x14ac:dyDescent="0.3">
      <c r="A1208">
        <v>1496864</v>
      </c>
      <c r="B1208" t="s">
        <v>3698</v>
      </c>
      <c r="C1208" t="s">
        <v>8185</v>
      </c>
      <c r="D1208" t="s">
        <v>1613</v>
      </c>
      <c r="E1208">
        <v>154832736</v>
      </c>
      <c r="F1208" t="s">
        <v>2679</v>
      </c>
      <c r="G1208" t="str">
        <f t="shared" si="18"/>
        <v>2025em1100282</v>
      </c>
      <c r="H1208" t="s">
        <v>8859</v>
      </c>
      <c r="I1208" t="s">
        <v>2680</v>
      </c>
      <c r="K1208" t="s">
        <v>8653</v>
      </c>
      <c r="M1208" t="s">
        <v>7643</v>
      </c>
      <c r="N1208" t="s">
        <v>3476</v>
      </c>
      <c r="P1208">
        <v>40</v>
      </c>
      <c r="Q1208">
        <v>12.5</v>
      </c>
    </row>
    <row r="1209" spans="1:17" x14ac:dyDescent="0.3">
      <c r="A1209">
        <v>1496864</v>
      </c>
      <c r="B1209" t="s">
        <v>3698</v>
      </c>
      <c r="C1209" t="s">
        <v>8185</v>
      </c>
      <c r="D1209" t="s">
        <v>1613</v>
      </c>
      <c r="E1209">
        <v>154832737</v>
      </c>
      <c r="F1209" t="s">
        <v>2069</v>
      </c>
      <c r="G1209" t="str">
        <f t="shared" si="18"/>
        <v>2025em1100122</v>
      </c>
      <c r="H1209" t="s">
        <v>8860</v>
      </c>
      <c r="I1209" t="s">
        <v>2070</v>
      </c>
      <c r="K1209" t="s">
        <v>8653</v>
      </c>
      <c r="M1209" t="s">
        <v>7643</v>
      </c>
      <c r="N1209" t="s">
        <v>3476</v>
      </c>
      <c r="P1209">
        <v>40</v>
      </c>
      <c r="Q1209">
        <v>15.5</v>
      </c>
    </row>
    <row r="1210" spans="1:17" x14ac:dyDescent="0.3">
      <c r="A1210">
        <v>1496864</v>
      </c>
      <c r="B1210" t="s">
        <v>3698</v>
      </c>
      <c r="C1210" t="s">
        <v>8185</v>
      </c>
      <c r="D1210" t="s">
        <v>1613</v>
      </c>
      <c r="E1210">
        <v>154832739</v>
      </c>
      <c r="F1210" t="s">
        <v>3764</v>
      </c>
      <c r="G1210" t="str">
        <f t="shared" si="18"/>
        <v>2025em1100033</v>
      </c>
      <c r="H1210" t="s">
        <v>8861</v>
      </c>
      <c r="I1210" t="s">
        <v>3765</v>
      </c>
      <c r="K1210" t="s">
        <v>8653</v>
      </c>
      <c r="M1210" t="s">
        <v>7643</v>
      </c>
      <c r="N1210" t="s">
        <v>3476</v>
      </c>
      <c r="P1210">
        <v>40</v>
      </c>
      <c r="Q1210">
        <v>28</v>
      </c>
    </row>
    <row r="1211" spans="1:17" x14ac:dyDescent="0.3">
      <c r="A1211">
        <v>1496864</v>
      </c>
      <c r="B1211" t="s">
        <v>3698</v>
      </c>
      <c r="C1211" t="s">
        <v>8185</v>
      </c>
      <c r="D1211" t="s">
        <v>1613</v>
      </c>
      <c r="E1211">
        <v>154832740</v>
      </c>
      <c r="F1211" t="s">
        <v>4164</v>
      </c>
      <c r="G1211" t="str">
        <f t="shared" si="18"/>
        <v>2025em1100294</v>
      </c>
      <c r="H1211" t="s">
        <v>8862</v>
      </c>
      <c r="I1211" t="s">
        <v>4165</v>
      </c>
      <c r="K1211" t="s">
        <v>8653</v>
      </c>
      <c r="M1211" t="s">
        <v>7643</v>
      </c>
      <c r="N1211" t="s">
        <v>3476</v>
      </c>
      <c r="P1211">
        <v>40</v>
      </c>
      <c r="Q1211">
        <v>17.5</v>
      </c>
    </row>
    <row r="1212" spans="1:17" x14ac:dyDescent="0.3">
      <c r="A1212">
        <v>1496864</v>
      </c>
      <c r="B1212" t="s">
        <v>3698</v>
      </c>
      <c r="C1212" t="s">
        <v>8185</v>
      </c>
      <c r="D1212" t="s">
        <v>1613</v>
      </c>
      <c r="E1212">
        <v>154832742</v>
      </c>
      <c r="F1212" t="s">
        <v>3855</v>
      </c>
      <c r="G1212" t="str">
        <f t="shared" si="18"/>
        <v>2025em1100095</v>
      </c>
      <c r="H1212" t="s">
        <v>8863</v>
      </c>
      <c r="I1212" t="s">
        <v>3856</v>
      </c>
      <c r="K1212" t="s">
        <v>8653</v>
      </c>
      <c r="M1212" t="s">
        <v>7643</v>
      </c>
      <c r="N1212" t="s">
        <v>3476</v>
      </c>
      <c r="P1212">
        <v>40</v>
      </c>
      <c r="Q1212">
        <v>19</v>
      </c>
    </row>
    <row r="1213" spans="1:17" x14ac:dyDescent="0.3">
      <c r="A1213">
        <v>1496864</v>
      </c>
      <c r="B1213" t="s">
        <v>3698</v>
      </c>
      <c r="C1213" t="s">
        <v>8185</v>
      </c>
      <c r="D1213" t="s">
        <v>1613</v>
      </c>
      <c r="E1213">
        <v>154832745</v>
      </c>
      <c r="F1213" t="s">
        <v>4200</v>
      </c>
      <c r="G1213" t="str">
        <f t="shared" si="18"/>
        <v>2025em1100315</v>
      </c>
      <c r="H1213" t="s">
        <v>8864</v>
      </c>
      <c r="I1213" t="s">
        <v>4201</v>
      </c>
      <c r="K1213" t="s">
        <v>8653</v>
      </c>
      <c r="M1213" t="s">
        <v>7643</v>
      </c>
      <c r="N1213" t="s">
        <v>3476</v>
      </c>
      <c r="P1213">
        <v>40</v>
      </c>
      <c r="Q1213">
        <v>10.5</v>
      </c>
    </row>
    <row r="1214" spans="1:17" x14ac:dyDescent="0.3">
      <c r="A1214">
        <v>1496864</v>
      </c>
      <c r="B1214" t="s">
        <v>3698</v>
      </c>
      <c r="C1214" t="s">
        <v>8185</v>
      </c>
      <c r="D1214" t="s">
        <v>1613</v>
      </c>
      <c r="E1214">
        <v>154832746</v>
      </c>
      <c r="F1214" t="s">
        <v>3381</v>
      </c>
      <c r="G1214" t="str">
        <f t="shared" si="18"/>
        <v>2025em1100488</v>
      </c>
      <c r="H1214" t="s">
        <v>8865</v>
      </c>
      <c r="I1214" t="s">
        <v>3382</v>
      </c>
      <c r="K1214" t="s">
        <v>8653</v>
      </c>
      <c r="M1214" t="s">
        <v>7643</v>
      </c>
      <c r="N1214" t="s">
        <v>3476</v>
      </c>
      <c r="P1214">
        <v>40</v>
      </c>
      <c r="Q1214">
        <v>29.5</v>
      </c>
    </row>
    <row r="1215" spans="1:17" x14ac:dyDescent="0.3">
      <c r="A1215">
        <v>1496864</v>
      </c>
      <c r="B1215" t="s">
        <v>3698</v>
      </c>
      <c r="C1215" t="s">
        <v>8185</v>
      </c>
      <c r="D1215" t="s">
        <v>1613</v>
      </c>
      <c r="E1215">
        <v>154832747</v>
      </c>
      <c r="F1215" t="s">
        <v>2125</v>
      </c>
      <c r="G1215" t="str">
        <f t="shared" si="18"/>
        <v>2025em1100136</v>
      </c>
      <c r="H1215" t="s">
        <v>8866</v>
      </c>
      <c r="I1215" t="s">
        <v>2126</v>
      </c>
      <c r="K1215" t="s">
        <v>8653</v>
      </c>
      <c r="M1215" t="s">
        <v>7643</v>
      </c>
      <c r="N1215" t="s">
        <v>3476</v>
      </c>
      <c r="P1215">
        <v>40</v>
      </c>
      <c r="Q1215">
        <v>29</v>
      </c>
    </row>
    <row r="1216" spans="1:17" x14ac:dyDescent="0.3">
      <c r="A1216">
        <v>1496864</v>
      </c>
      <c r="B1216" t="s">
        <v>3698</v>
      </c>
      <c r="C1216" t="s">
        <v>8185</v>
      </c>
      <c r="D1216" t="s">
        <v>1613</v>
      </c>
      <c r="E1216">
        <v>154832748</v>
      </c>
      <c r="F1216" t="s">
        <v>2789</v>
      </c>
      <c r="G1216" t="str">
        <f t="shared" si="18"/>
        <v>2025em1100310</v>
      </c>
      <c r="H1216" t="s">
        <v>8867</v>
      </c>
      <c r="I1216" t="s">
        <v>2790</v>
      </c>
      <c r="K1216" t="s">
        <v>8653</v>
      </c>
      <c r="M1216" t="s">
        <v>7643</v>
      </c>
      <c r="N1216" t="s">
        <v>3476</v>
      </c>
      <c r="P1216">
        <v>40</v>
      </c>
      <c r="Q1216">
        <v>20.5</v>
      </c>
    </row>
    <row r="1217" spans="1:17" x14ac:dyDescent="0.3">
      <c r="A1217">
        <v>1496864</v>
      </c>
      <c r="B1217" t="s">
        <v>3698</v>
      </c>
      <c r="C1217" t="s">
        <v>8185</v>
      </c>
      <c r="D1217" t="s">
        <v>1613</v>
      </c>
      <c r="E1217">
        <v>154832749</v>
      </c>
      <c r="F1217" t="s">
        <v>2345</v>
      </c>
      <c r="G1217" t="str">
        <f t="shared" si="18"/>
        <v>2025em1100193</v>
      </c>
      <c r="H1217" t="s">
        <v>8868</v>
      </c>
      <c r="I1217" t="s">
        <v>2346</v>
      </c>
      <c r="K1217" t="s">
        <v>8653</v>
      </c>
      <c r="M1217" t="s">
        <v>7643</v>
      </c>
      <c r="N1217" t="s">
        <v>3476</v>
      </c>
      <c r="P1217">
        <v>40</v>
      </c>
      <c r="Q1217">
        <v>16.5</v>
      </c>
    </row>
    <row r="1218" spans="1:17" x14ac:dyDescent="0.3">
      <c r="A1218">
        <v>1496864</v>
      </c>
      <c r="B1218" t="s">
        <v>3698</v>
      </c>
      <c r="C1218" t="s">
        <v>8185</v>
      </c>
      <c r="D1218" t="s">
        <v>1613</v>
      </c>
      <c r="E1218">
        <v>154832752</v>
      </c>
      <c r="F1218" t="s">
        <v>3867</v>
      </c>
      <c r="G1218" t="str">
        <f t="shared" si="18"/>
        <v>2025em1100108</v>
      </c>
      <c r="H1218" t="s">
        <v>8869</v>
      </c>
      <c r="I1218" t="s">
        <v>3868</v>
      </c>
      <c r="K1218" t="s">
        <v>8653</v>
      </c>
      <c r="M1218" t="s">
        <v>7643</v>
      </c>
      <c r="N1218" t="s">
        <v>3476</v>
      </c>
      <c r="P1218">
        <v>40</v>
      </c>
      <c r="Q1218">
        <v>12.5</v>
      </c>
    </row>
    <row r="1219" spans="1:17" x14ac:dyDescent="0.3">
      <c r="A1219">
        <v>1496864</v>
      </c>
      <c r="B1219" t="s">
        <v>3698</v>
      </c>
      <c r="C1219" t="s">
        <v>8185</v>
      </c>
      <c r="D1219" t="s">
        <v>1613</v>
      </c>
      <c r="E1219">
        <v>154832754</v>
      </c>
      <c r="F1219" t="s">
        <v>3723</v>
      </c>
      <c r="G1219" t="str">
        <f t="shared" ref="G1219:G1282" si="19">LEFT(F1219,13)</f>
        <v>2025em1100012</v>
      </c>
      <c r="H1219" t="s">
        <v>8870</v>
      </c>
      <c r="I1219" t="s">
        <v>3724</v>
      </c>
      <c r="K1219" t="s">
        <v>8653</v>
      </c>
      <c r="M1219" t="s">
        <v>7643</v>
      </c>
      <c r="N1219" t="s">
        <v>3476</v>
      </c>
      <c r="P1219">
        <v>40</v>
      </c>
      <c r="Q1219">
        <v>11</v>
      </c>
    </row>
    <row r="1220" spans="1:17" x14ac:dyDescent="0.3">
      <c r="A1220">
        <v>1496864</v>
      </c>
      <c r="B1220" t="s">
        <v>3698</v>
      </c>
      <c r="C1220" t="s">
        <v>8185</v>
      </c>
      <c r="D1220" t="s">
        <v>1613</v>
      </c>
      <c r="E1220">
        <v>154832755</v>
      </c>
      <c r="F1220" t="s">
        <v>2381</v>
      </c>
      <c r="G1220" t="str">
        <f t="shared" si="19"/>
        <v>2025em1100203</v>
      </c>
      <c r="H1220" t="s">
        <v>8871</v>
      </c>
      <c r="I1220" t="s">
        <v>2382</v>
      </c>
      <c r="K1220" t="s">
        <v>8653</v>
      </c>
      <c r="M1220" t="s">
        <v>7643</v>
      </c>
      <c r="N1220" t="s">
        <v>3476</v>
      </c>
      <c r="P1220">
        <v>40</v>
      </c>
      <c r="Q1220">
        <v>4</v>
      </c>
    </row>
    <row r="1221" spans="1:17" x14ac:dyDescent="0.3">
      <c r="A1221">
        <v>1496864</v>
      </c>
      <c r="B1221" t="s">
        <v>3698</v>
      </c>
      <c r="C1221" t="s">
        <v>8185</v>
      </c>
      <c r="D1221" t="s">
        <v>1613</v>
      </c>
      <c r="E1221">
        <v>154832756</v>
      </c>
      <c r="F1221" t="s">
        <v>4008</v>
      </c>
      <c r="G1221" t="str">
        <f t="shared" si="19"/>
        <v>2025em1100197</v>
      </c>
      <c r="H1221" t="s">
        <v>8872</v>
      </c>
      <c r="I1221" t="s">
        <v>4009</v>
      </c>
      <c r="K1221" t="s">
        <v>8653</v>
      </c>
      <c r="M1221" t="s">
        <v>7643</v>
      </c>
      <c r="N1221" t="s">
        <v>3476</v>
      </c>
      <c r="P1221">
        <v>40</v>
      </c>
      <c r="Q1221">
        <v>18.5</v>
      </c>
    </row>
    <row r="1222" spans="1:17" x14ac:dyDescent="0.3">
      <c r="A1222">
        <v>1496864</v>
      </c>
      <c r="B1222" t="s">
        <v>3698</v>
      </c>
      <c r="C1222" t="s">
        <v>8185</v>
      </c>
      <c r="D1222" t="s">
        <v>1613</v>
      </c>
      <c r="E1222">
        <v>154832757</v>
      </c>
      <c r="F1222" t="s">
        <v>4148</v>
      </c>
      <c r="G1222" t="str">
        <f t="shared" si="19"/>
        <v>2025em1100280</v>
      </c>
      <c r="H1222" t="s">
        <v>8873</v>
      </c>
      <c r="I1222" t="s">
        <v>4149</v>
      </c>
      <c r="K1222" t="s">
        <v>8653</v>
      </c>
      <c r="M1222" t="s">
        <v>7643</v>
      </c>
      <c r="N1222" t="s">
        <v>3476</v>
      </c>
      <c r="P1222">
        <v>40</v>
      </c>
      <c r="Q1222">
        <v>9</v>
      </c>
    </row>
    <row r="1223" spans="1:17" x14ac:dyDescent="0.3">
      <c r="A1223">
        <v>1496864</v>
      </c>
      <c r="B1223" t="s">
        <v>3698</v>
      </c>
      <c r="C1223" t="s">
        <v>8185</v>
      </c>
      <c r="D1223" t="s">
        <v>1613</v>
      </c>
      <c r="E1223">
        <v>154832758</v>
      </c>
      <c r="F1223" t="s">
        <v>4020</v>
      </c>
      <c r="G1223" t="str">
        <f t="shared" si="19"/>
        <v>2025em1100201</v>
      </c>
      <c r="H1223" t="s">
        <v>8874</v>
      </c>
      <c r="I1223" t="s">
        <v>4021</v>
      </c>
      <c r="K1223" t="s">
        <v>8653</v>
      </c>
      <c r="M1223" t="s">
        <v>7643</v>
      </c>
      <c r="N1223" t="s">
        <v>3476</v>
      </c>
      <c r="P1223">
        <v>40</v>
      </c>
      <c r="Q1223">
        <v>19</v>
      </c>
    </row>
    <row r="1224" spans="1:17" x14ac:dyDescent="0.3">
      <c r="A1224">
        <v>1496864</v>
      </c>
      <c r="B1224" t="s">
        <v>3698</v>
      </c>
      <c r="C1224" t="s">
        <v>8185</v>
      </c>
      <c r="D1224" t="s">
        <v>1613</v>
      </c>
      <c r="E1224">
        <v>154832760</v>
      </c>
      <c r="F1224" t="s">
        <v>2169</v>
      </c>
      <c r="G1224" t="str">
        <f t="shared" si="19"/>
        <v>2025em1100147</v>
      </c>
      <c r="H1224" t="s">
        <v>8875</v>
      </c>
      <c r="I1224" t="s">
        <v>2170</v>
      </c>
      <c r="K1224" t="s">
        <v>8653</v>
      </c>
      <c r="M1224" t="s">
        <v>7643</v>
      </c>
      <c r="N1224" t="s">
        <v>3476</v>
      </c>
      <c r="P1224">
        <v>40</v>
      </c>
      <c r="Q1224">
        <v>29</v>
      </c>
    </row>
    <row r="1225" spans="1:17" x14ac:dyDescent="0.3">
      <c r="A1225">
        <v>1496864</v>
      </c>
      <c r="B1225" t="s">
        <v>3698</v>
      </c>
      <c r="C1225" t="s">
        <v>8185</v>
      </c>
      <c r="D1225" t="s">
        <v>1613</v>
      </c>
      <c r="E1225">
        <v>154832764</v>
      </c>
      <c r="F1225" t="s">
        <v>4048</v>
      </c>
      <c r="G1225" t="str">
        <f t="shared" si="19"/>
        <v>2025em1100210</v>
      </c>
      <c r="H1225" t="s">
        <v>8876</v>
      </c>
      <c r="I1225" t="s">
        <v>4049</v>
      </c>
      <c r="K1225" t="s">
        <v>8653</v>
      </c>
      <c r="M1225" t="s">
        <v>7643</v>
      </c>
      <c r="N1225" t="s">
        <v>3476</v>
      </c>
      <c r="P1225">
        <v>40</v>
      </c>
      <c r="Q1225">
        <v>13.5</v>
      </c>
    </row>
    <row r="1226" spans="1:17" x14ac:dyDescent="0.3">
      <c r="A1226">
        <v>1496864</v>
      </c>
      <c r="B1226" t="s">
        <v>3698</v>
      </c>
      <c r="C1226" t="s">
        <v>8185</v>
      </c>
      <c r="D1226" t="s">
        <v>1613</v>
      </c>
      <c r="E1226">
        <v>154832767</v>
      </c>
      <c r="F1226" t="s">
        <v>3162</v>
      </c>
      <c r="G1226" t="str">
        <f t="shared" si="19"/>
        <v>2025em1100417</v>
      </c>
      <c r="H1226" t="s">
        <v>8877</v>
      </c>
      <c r="I1226" t="s">
        <v>3163</v>
      </c>
      <c r="K1226" t="s">
        <v>8653</v>
      </c>
      <c r="M1226" t="s">
        <v>7643</v>
      </c>
      <c r="N1226" t="s">
        <v>3476</v>
      </c>
      <c r="P1226">
        <v>40</v>
      </c>
      <c r="Q1226">
        <v>12</v>
      </c>
    </row>
    <row r="1227" spans="1:17" x14ac:dyDescent="0.3">
      <c r="A1227">
        <v>1496864</v>
      </c>
      <c r="B1227" t="s">
        <v>3698</v>
      </c>
      <c r="C1227" t="s">
        <v>8185</v>
      </c>
      <c r="D1227" t="s">
        <v>1613</v>
      </c>
      <c r="E1227">
        <v>154832768</v>
      </c>
      <c r="F1227" t="s">
        <v>3976</v>
      </c>
      <c r="G1227" t="str">
        <f t="shared" si="19"/>
        <v>2025em1100175</v>
      </c>
      <c r="H1227" t="s">
        <v>8878</v>
      </c>
      <c r="I1227" t="s">
        <v>3977</v>
      </c>
      <c r="K1227" t="s">
        <v>8653</v>
      </c>
      <c r="M1227" t="s">
        <v>7643</v>
      </c>
      <c r="N1227" t="s">
        <v>3476</v>
      </c>
      <c r="P1227">
        <v>40</v>
      </c>
      <c r="Q1227">
        <v>25.5</v>
      </c>
    </row>
    <row r="1228" spans="1:17" x14ac:dyDescent="0.3">
      <c r="A1228">
        <v>1496864</v>
      </c>
      <c r="B1228" t="s">
        <v>3698</v>
      </c>
      <c r="C1228" t="s">
        <v>8185</v>
      </c>
      <c r="D1228" t="s">
        <v>1613</v>
      </c>
      <c r="E1228">
        <v>154832770</v>
      </c>
      <c r="F1228" t="s">
        <v>3903</v>
      </c>
      <c r="G1228" t="str">
        <f t="shared" si="19"/>
        <v>2025em1100129</v>
      </c>
      <c r="H1228" t="s">
        <v>8879</v>
      </c>
      <c r="I1228" t="s">
        <v>3904</v>
      </c>
      <c r="K1228" t="s">
        <v>8653</v>
      </c>
      <c r="M1228" t="s">
        <v>7643</v>
      </c>
      <c r="N1228" t="s">
        <v>3476</v>
      </c>
      <c r="P1228">
        <v>40</v>
      </c>
      <c r="Q1228">
        <v>10.5</v>
      </c>
    </row>
    <row r="1229" spans="1:17" x14ac:dyDescent="0.3">
      <c r="A1229">
        <v>1496864</v>
      </c>
      <c r="B1229" t="s">
        <v>3698</v>
      </c>
      <c r="C1229" t="s">
        <v>8185</v>
      </c>
      <c r="D1229" t="s">
        <v>1613</v>
      </c>
      <c r="E1229">
        <v>154832772</v>
      </c>
      <c r="F1229" t="s">
        <v>3779</v>
      </c>
      <c r="G1229" t="str">
        <f t="shared" si="19"/>
        <v>2025em1100037</v>
      </c>
      <c r="H1229" t="s">
        <v>8880</v>
      </c>
      <c r="I1229" t="s">
        <v>3780</v>
      </c>
      <c r="K1229" t="s">
        <v>8653</v>
      </c>
      <c r="M1229" t="s">
        <v>7643</v>
      </c>
      <c r="N1229" t="s">
        <v>3476</v>
      </c>
      <c r="P1229">
        <v>40</v>
      </c>
      <c r="Q1229">
        <v>25</v>
      </c>
    </row>
    <row r="1230" spans="1:17" x14ac:dyDescent="0.3">
      <c r="A1230">
        <v>1496864</v>
      </c>
      <c r="B1230" t="s">
        <v>3698</v>
      </c>
      <c r="C1230" t="s">
        <v>8185</v>
      </c>
      <c r="D1230" t="s">
        <v>1613</v>
      </c>
      <c r="E1230">
        <v>154832773</v>
      </c>
      <c r="F1230" t="s">
        <v>3078</v>
      </c>
      <c r="G1230" t="str">
        <f t="shared" si="19"/>
        <v>2025em1100391</v>
      </c>
      <c r="H1230" t="s">
        <v>8881</v>
      </c>
      <c r="I1230" t="s">
        <v>3079</v>
      </c>
      <c r="K1230" t="s">
        <v>8653</v>
      </c>
      <c r="M1230" t="s">
        <v>7643</v>
      </c>
      <c r="N1230" t="s">
        <v>3476</v>
      </c>
      <c r="P1230">
        <v>40</v>
      </c>
      <c r="Q1230">
        <v>19.5</v>
      </c>
    </row>
    <row r="1231" spans="1:17" x14ac:dyDescent="0.3">
      <c r="A1231">
        <v>1496864</v>
      </c>
      <c r="B1231" t="s">
        <v>3698</v>
      </c>
      <c r="C1231" t="s">
        <v>8185</v>
      </c>
      <c r="D1231" t="s">
        <v>1613</v>
      </c>
      <c r="E1231">
        <v>154832774</v>
      </c>
      <c r="F1231" t="s">
        <v>1722</v>
      </c>
      <c r="G1231" t="str">
        <f t="shared" si="19"/>
        <v>2025em1100040</v>
      </c>
      <c r="H1231" t="s">
        <v>8882</v>
      </c>
      <c r="I1231" t="s">
        <v>1723</v>
      </c>
      <c r="K1231" t="s">
        <v>8653</v>
      </c>
      <c r="M1231" t="s">
        <v>7643</v>
      </c>
      <c r="N1231" t="s">
        <v>3476</v>
      </c>
      <c r="P1231">
        <v>40</v>
      </c>
      <c r="Q1231">
        <v>32.5</v>
      </c>
    </row>
    <row r="1232" spans="1:17" x14ac:dyDescent="0.3">
      <c r="A1232">
        <v>1496864</v>
      </c>
      <c r="B1232" t="s">
        <v>3698</v>
      </c>
      <c r="C1232" t="s">
        <v>8185</v>
      </c>
      <c r="D1232" t="s">
        <v>1613</v>
      </c>
      <c r="E1232">
        <v>154832776</v>
      </c>
      <c r="F1232" t="s">
        <v>4212</v>
      </c>
      <c r="G1232" t="str">
        <f t="shared" si="19"/>
        <v>2025em1100319</v>
      </c>
      <c r="H1232" t="s">
        <v>8883</v>
      </c>
      <c r="I1232" t="s">
        <v>4213</v>
      </c>
      <c r="K1232" t="s">
        <v>8653</v>
      </c>
      <c r="M1232" t="s">
        <v>7643</v>
      </c>
      <c r="N1232" t="s">
        <v>3476</v>
      </c>
      <c r="P1232">
        <v>40</v>
      </c>
      <c r="Q1232">
        <v>18.5</v>
      </c>
    </row>
    <row r="1233" spans="1:17" x14ac:dyDescent="0.3">
      <c r="A1233">
        <v>1496864</v>
      </c>
      <c r="B1233" t="s">
        <v>3698</v>
      </c>
      <c r="C1233" t="s">
        <v>8185</v>
      </c>
      <c r="D1233" t="s">
        <v>1613</v>
      </c>
      <c r="E1233">
        <v>154832777</v>
      </c>
      <c r="F1233" t="s">
        <v>4208</v>
      </c>
      <c r="G1233" t="str">
        <f t="shared" si="19"/>
        <v>2025em1100317</v>
      </c>
      <c r="H1233" t="s">
        <v>8884</v>
      </c>
      <c r="I1233" t="s">
        <v>4209</v>
      </c>
      <c r="K1233" t="s">
        <v>8653</v>
      </c>
      <c r="M1233" t="s">
        <v>7643</v>
      </c>
      <c r="N1233" t="s">
        <v>3476</v>
      </c>
      <c r="P1233">
        <v>40</v>
      </c>
      <c r="Q1233">
        <v>22</v>
      </c>
    </row>
    <row r="1234" spans="1:17" x14ac:dyDescent="0.3">
      <c r="A1234">
        <v>1496864</v>
      </c>
      <c r="B1234" t="s">
        <v>3698</v>
      </c>
      <c r="C1234" t="s">
        <v>8185</v>
      </c>
      <c r="D1234" t="s">
        <v>1613</v>
      </c>
      <c r="E1234">
        <v>154832778</v>
      </c>
      <c r="F1234" t="s">
        <v>3204</v>
      </c>
      <c r="G1234" t="str">
        <f t="shared" si="19"/>
        <v>2025em1100435</v>
      </c>
      <c r="H1234" t="s">
        <v>8885</v>
      </c>
      <c r="I1234" t="s">
        <v>3205</v>
      </c>
      <c r="K1234" t="s">
        <v>8653</v>
      </c>
      <c r="M1234" t="s">
        <v>7643</v>
      </c>
      <c r="N1234" t="s">
        <v>3476</v>
      </c>
      <c r="P1234">
        <v>40</v>
      </c>
      <c r="Q1234">
        <v>28.5</v>
      </c>
    </row>
    <row r="1235" spans="1:17" x14ac:dyDescent="0.3">
      <c r="A1235">
        <v>1496864</v>
      </c>
      <c r="B1235" t="s">
        <v>3698</v>
      </c>
      <c r="C1235" t="s">
        <v>8185</v>
      </c>
      <c r="D1235" t="s">
        <v>1613</v>
      </c>
      <c r="E1235">
        <v>154832780</v>
      </c>
      <c r="F1235" t="s">
        <v>3013</v>
      </c>
      <c r="G1235" t="str">
        <f t="shared" si="19"/>
        <v>2025em1100372</v>
      </c>
      <c r="H1235" t="s">
        <v>8886</v>
      </c>
      <c r="I1235" t="s">
        <v>3014</v>
      </c>
      <c r="K1235" t="s">
        <v>8653</v>
      </c>
      <c r="M1235" t="s">
        <v>7643</v>
      </c>
      <c r="N1235" t="s">
        <v>3476</v>
      </c>
      <c r="P1235">
        <v>40</v>
      </c>
      <c r="Q1235">
        <v>20.5</v>
      </c>
    </row>
    <row r="1236" spans="1:17" x14ac:dyDescent="0.3">
      <c r="A1236">
        <v>1496864</v>
      </c>
      <c r="B1236" t="s">
        <v>3698</v>
      </c>
      <c r="C1236" t="s">
        <v>8185</v>
      </c>
      <c r="D1236" t="s">
        <v>1613</v>
      </c>
      <c r="E1236">
        <v>154832783</v>
      </c>
      <c r="F1236" t="s">
        <v>2686</v>
      </c>
      <c r="G1236" t="str">
        <f t="shared" si="19"/>
        <v>2025em1100283</v>
      </c>
      <c r="H1236" t="s">
        <v>8887</v>
      </c>
      <c r="I1236" t="s">
        <v>2687</v>
      </c>
      <c r="K1236" t="s">
        <v>8653</v>
      </c>
      <c r="M1236" t="s">
        <v>7643</v>
      </c>
      <c r="N1236" t="s">
        <v>3476</v>
      </c>
      <c r="P1236">
        <v>40</v>
      </c>
      <c r="Q1236">
        <v>18</v>
      </c>
    </row>
    <row r="1237" spans="1:17" x14ac:dyDescent="0.3">
      <c r="A1237">
        <v>1496864</v>
      </c>
      <c r="B1237" t="s">
        <v>3698</v>
      </c>
      <c r="C1237" t="s">
        <v>8185</v>
      </c>
      <c r="D1237" t="s">
        <v>1613</v>
      </c>
      <c r="E1237">
        <v>154832784</v>
      </c>
      <c r="F1237" t="s">
        <v>3843</v>
      </c>
      <c r="G1237" t="str">
        <f t="shared" si="19"/>
        <v>2025em1100083</v>
      </c>
      <c r="H1237" t="s">
        <v>8888</v>
      </c>
      <c r="I1237" t="s">
        <v>3844</v>
      </c>
      <c r="K1237" t="s">
        <v>8653</v>
      </c>
      <c r="M1237" t="s">
        <v>7643</v>
      </c>
      <c r="N1237" t="s">
        <v>3476</v>
      </c>
      <c r="P1237">
        <v>40</v>
      </c>
      <c r="Q1237">
        <v>35</v>
      </c>
    </row>
    <row r="1238" spans="1:17" x14ac:dyDescent="0.3">
      <c r="A1238">
        <v>1496864</v>
      </c>
      <c r="B1238" t="s">
        <v>3698</v>
      </c>
      <c r="C1238" t="s">
        <v>8185</v>
      </c>
      <c r="D1238" t="s">
        <v>1613</v>
      </c>
      <c r="E1238">
        <v>154832786</v>
      </c>
      <c r="F1238" t="s">
        <v>4028</v>
      </c>
      <c r="G1238" t="str">
        <f t="shared" si="19"/>
        <v>2025em1100204</v>
      </c>
      <c r="H1238" t="s">
        <v>8889</v>
      </c>
      <c r="I1238" t="s">
        <v>4029</v>
      </c>
      <c r="K1238" t="s">
        <v>8653</v>
      </c>
      <c r="M1238" t="s">
        <v>7643</v>
      </c>
      <c r="N1238" t="s">
        <v>3476</v>
      </c>
      <c r="P1238">
        <v>40</v>
      </c>
      <c r="Q1238">
        <v>7</v>
      </c>
    </row>
    <row r="1239" spans="1:17" x14ac:dyDescent="0.3">
      <c r="A1239">
        <v>1496864</v>
      </c>
      <c r="B1239" t="s">
        <v>3698</v>
      </c>
      <c r="C1239" t="s">
        <v>8185</v>
      </c>
      <c r="D1239" t="s">
        <v>1613</v>
      </c>
      <c r="E1239">
        <v>154832787</v>
      </c>
      <c r="F1239" t="s">
        <v>4488</v>
      </c>
      <c r="G1239" t="str">
        <f t="shared" si="19"/>
        <v>2025em1100457</v>
      </c>
      <c r="H1239" t="s">
        <v>8890</v>
      </c>
      <c r="I1239" t="s">
        <v>4489</v>
      </c>
      <c r="K1239" t="s">
        <v>8653</v>
      </c>
      <c r="M1239" t="s">
        <v>7643</v>
      </c>
      <c r="N1239" t="s">
        <v>3476</v>
      </c>
      <c r="P1239">
        <v>40</v>
      </c>
      <c r="Q1239">
        <v>15</v>
      </c>
    </row>
    <row r="1240" spans="1:17" x14ac:dyDescent="0.3">
      <c r="A1240">
        <v>1496864</v>
      </c>
      <c r="B1240" t="s">
        <v>3698</v>
      </c>
      <c r="C1240" t="s">
        <v>8185</v>
      </c>
      <c r="D1240" t="s">
        <v>1613</v>
      </c>
      <c r="E1240">
        <v>154832788</v>
      </c>
      <c r="F1240" t="s">
        <v>4264</v>
      </c>
      <c r="G1240" t="str">
        <f t="shared" si="19"/>
        <v>2025em1100347</v>
      </c>
      <c r="H1240" t="s">
        <v>8891</v>
      </c>
      <c r="I1240" t="s">
        <v>4265</v>
      </c>
      <c r="K1240" t="s">
        <v>8653</v>
      </c>
      <c r="M1240" t="s">
        <v>7643</v>
      </c>
      <c r="N1240" t="s">
        <v>3476</v>
      </c>
      <c r="P1240">
        <v>40</v>
      </c>
      <c r="Q1240">
        <v>17</v>
      </c>
    </row>
    <row r="1241" spans="1:17" x14ac:dyDescent="0.3">
      <c r="A1241">
        <v>1496864</v>
      </c>
      <c r="B1241" t="s">
        <v>3698</v>
      </c>
      <c r="C1241" t="s">
        <v>8185</v>
      </c>
      <c r="D1241" t="s">
        <v>1613</v>
      </c>
      <c r="E1241">
        <v>154832793</v>
      </c>
      <c r="F1241" t="s">
        <v>3871</v>
      </c>
      <c r="G1241" t="str">
        <f t="shared" si="19"/>
        <v>2025em1100109</v>
      </c>
      <c r="H1241" t="s">
        <v>8892</v>
      </c>
      <c r="I1241" t="s">
        <v>3872</v>
      </c>
      <c r="K1241" t="s">
        <v>8653</v>
      </c>
      <c r="M1241" t="s">
        <v>7643</v>
      </c>
      <c r="N1241" t="s">
        <v>3476</v>
      </c>
      <c r="P1241">
        <v>40</v>
      </c>
      <c r="Q1241">
        <v>8.5</v>
      </c>
    </row>
    <row r="1242" spans="1:17" x14ac:dyDescent="0.3">
      <c r="A1242">
        <v>1496864</v>
      </c>
      <c r="B1242" t="s">
        <v>3698</v>
      </c>
      <c r="C1242" t="s">
        <v>8185</v>
      </c>
      <c r="D1242" t="s">
        <v>1613</v>
      </c>
      <c r="E1242">
        <v>154832796</v>
      </c>
      <c r="F1242" t="s">
        <v>4124</v>
      </c>
      <c r="G1242" t="str">
        <f t="shared" si="19"/>
        <v>2025em1100255</v>
      </c>
      <c r="H1242" t="s">
        <v>8893</v>
      </c>
      <c r="I1242" t="s">
        <v>4125</v>
      </c>
      <c r="K1242" t="s">
        <v>8653</v>
      </c>
      <c r="M1242" t="s">
        <v>7643</v>
      </c>
      <c r="N1242" t="s">
        <v>3476</v>
      </c>
      <c r="P1242">
        <v>40</v>
      </c>
      <c r="Q1242">
        <v>22.5</v>
      </c>
    </row>
    <row r="1243" spans="1:17" x14ac:dyDescent="0.3">
      <c r="A1243">
        <v>1496864</v>
      </c>
      <c r="B1243" t="s">
        <v>3698</v>
      </c>
      <c r="C1243" t="s">
        <v>8185</v>
      </c>
      <c r="D1243" t="s">
        <v>1613</v>
      </c>
      <c r="E1243">
        <v>154832801</v>
      </c>
      <c r="F1243" t="s">
        <v>3040</v>
      </c>
      <c r="G1243" t="str">
        <f t="shared" si="19"/>
        <v>2025em1100381</v>
      </c>
      <c r="H1243" t="s">
        <v>8894</v>
      </c>
      <c r="I1243" t="s">
        <v>3041</v>
      </c>
      <c r="K1243" t="s">
        <v>8653</v>
      </c>
      <c r="M1243" t="s">
        <v>7643</v>
      </c>
      <c r="N1243" t="s">
        <v>3476</v>
      </c>
      <c r="P1243">
        <v>40</v>
      </c>
      <c r="Q1243">
        <v>31.5</v>
      </c>
    </row>
    <row r="1244" spans="1:17" x14ac:dyDescent="0.3">
      <c r="A1244">
        <v>1496864</v>
      </c>
      <c r="B1244" t="s">
        <v>3698</v>
      </c>
      <c r="C1244" t="s">
        <v>8185</v>
      </c>
      <c r="D1244" t="s">
        <v>1613</v>
      </c>
      <c r="E1244">
        <v>154832803</v>
      </c>
      <c r="F1244" t="s">
        <v>2275</v>
      </c>
      <c r="G1244" t="str">
        <f t="shared" si="19"/>
        <v>2025em1100179</v>
      </c>
      <c r="H1244" t="s">
        <v>8895</v>
      </c>
      <c r="I1244" t="s">
        <v>2276</v>
      </c>
      <c r="K1244" t="s">
        <v>8653</v>
      </c>
      <c r="M1244" t="s">
        <v>7643</v>
      </c>
      <c r="N1244" t="s">
        <v>3476</v>
      </c>
      <c r="P1244">
        <v>40</v>
      </c>
      <c r="Q1244">
        <v>7.5</v>
      </c>
    </row>
    <row r="1245" spans="1:17" x14ac:dyDescent="0.3">
      <c r="A1245">
        <v>1496864</v>
      </c>
      <c r="B1245" t="s">
        <v>3698</v>
      </c>
      <c r="C1245" t="s">
        <v>8185</v>
      </c>
      <c r="D1245" t="s">
        <v>1613</v>
      </c>
      <c r="E1245">
        <v>154832805</v>
      </c>
      <c r="F1245" t="s">
        <v>2360</v>
      </c>
      <c r="G1245" t="str">
        <f t="shared" si="19"/>
        <v>2025em1100195</v>
      </c>
      <c r="H1245" t="s">
        <v>8896</v>
      </c>
      <c r="I1245" t="s">
        <v>2361</v>
      </c>
      <c r="K1245" t="s">
        <v>8653</v>
      </c>
      <c r="M1245" t="s">
        <v>7643</v>
      </c>
      <c r="N1245" t="s">
        <v>3476</v>
      </c>
      <c r="P1245">
        <v>40</v>
      </c>
      <c r="Q1245">
        <v>16.5</v>
      </c>
    </row>
    <row r="1246" spans="1:17" x14ac:dyDescent="0.3">
      <c r="A1246">
        <v>1496864</v>
      </c>
      <c r="B1246" t="s">
        <v>3698</v>
      </c>
      <c r="C1246" t="s">
        <v>8185</v>
      </c>
      <c r="D1246" t="s">
        <v>1613</v>
      </c>
      <c r="E1246">
        <v>154832806</v>
      </c>
      <c r="F1246" t="s">
        <v>4172</v>
      </c>
      <c r="G1246" t="str">
        <f t="shared" si="19"/>
        <v>2025em1100298</v>
      </c>
      <c r="H1246" t="s">
        <v>8897</v>
      </c>
      <c r="I1246" t="s">
        <v>4173</v>
      </c>
      <c r="K1246" t="s">
        <v>8653</v>
      </c>
      <c r="M1246" t="s">
        <v>7643</v>
      </c>
      <c r="N1246" t="s">
        <v>3476</v>
      </c>
      <c r="P1246">
        <v>40</v>
      </c>
      <c r="Q1246">
        <v>26</v>
      </c>
    </row>
    <row r="1247" spans="1:17" x14ac:dyDescent="0.3">
      <c r="A1247">
        <v>1496864</v>
      </c>
      <c r="B1247" t="s">
        <v>3698</v>
      </c>
      <c r="C1247" t="s">
        <v>8185</v>
      </c>
      <c r="D1247" t="s">
        <v>1613</v>
      </c>
      <c r="E1247">
        <v>154832808</v>
      </c>
      <c r="F1247" t="s">
        <v>3707</v>
      </c>
      <c r="G1247" t="str">
        <f t="shared" si="19"/>
        <v>2025em1100004</v>
      </c>
      <c r="H1247" t="s">
        <v>8898</v>
      </c>
      <c r="I1247" t="s">
        <v>3708</v>
      </c>
      <c r="K1247" t="s">
        <v>8653</v>
      </c>
      <c r="M1247" t="s">
        <v>7643</v>
      </c>
      <c r="N1247" t="s">
        <v>3476</v>
      </c>
      <c r="P1247">
        <v>40</v>
      </c>
      <c r="Q1247">
        <v>28.5</v>
      </c>
    </row>
    <row r="1248" spans="1:17" x14ac:dyDescent="0.3">
      <c r="A1248">
        <v>1496864</v>
      </c>
      <c r="B1248" t="s">
        <v>3698</v>
      </c>
      <c r="C1248" t="s">
        <v>8185</v>
      </c>
      <c r="D1248" t="s">
        <v>1613</v>
      </c>
      <c r="E1248">
        <v>154832809</v>
      </c>
      <c r="F1248" t="s">
        <v>2155</v>
      </c>
      <c r="G1248" t="str">
        <f t="shared" si="19"/>
        <v>2025em1100144</v>
      </c>
      <c r="H1248" t="s">
        <v>8899</v>
      </c>
      <c r="I1248" t="s">
        <v>2156</v>
      </c>
      <c r="K1248" t="s">
        <v>8653</v>
      </c>
      <c r="M1248" t="s">
        <v>7643</v>
      </c>
      <c r="N1248" t="s">
        <v>3476</v>
      </c>
      <c r="P1248">
        <v>40</v>
      </c>
      <c r="Q1248">
        <v>14.5</v>
      </c>
    </row>
    <row r="1249" spans="1:17" x14ac:dyDescent="0.3">
      <c r="A1249">
        <v>1496864</v>
      </c>
      <c r="B1249" t="s">
        <v>3698</v>
      </c>
      <c r="C1249" t="s">
        <v>8185</v>
      </c>
      <c r="D1249" t="s">
        <v>1613</v>
      </c>
      <c r="E1249">
        <v>154832810</v>
      </c>
      <c r="F1249" t="s">
        <v>4284</v>
      </c>
      <c r="G1249" t="str">
        <f t="shared" si="19"/>
        <v>2025em1100361</v>
      </c>
      <c r="H1249" t="s">
        <v>8900</v>
      </c>
      <c r="I1249" t="s">
        <v>4285</v>
      </c>
      <c r="K1249" t="s">
        <v>8653</v>
      </c>
      <c r="M1249" t="s">
        <v>7643</v>
      </c>
      <c r="N1249" t="s">
        <v>3476</v>
      </c>
      <c r="P1249">
        <v>40</v>
      </c>
      <c r="Q1249">
        <v>9</v>
      </c>
    </row>
    <row r="1250" spans="1:17" x14ac:dyDescent="0.3">
      <c r="A1250">
        <v>1496864</v>
      </c>
      <c r="B1250" t="s">
        <v>3698</v>
      </c>
      <c r="C1250" t="s">
        <v>8185</v>
      </c>
      <c r="D1250" t="s">
        <v>1613</v>
      </c>
      <c r="E1250">
        <v>154832812</v>
      </c>
      <c r="F1250" t="s">
        <v>3895</v>
      </c>
      <c r="G1250" t="str">
        <f t="shared" si="19"/>
        <v>2025em1100125</v>
      </c>
      <c r="H1250" t="s">
        <v>8901</v>
      </c>
      <c r="I1250" t="s">
        <v>3896</v>
      </c>
      <c r="K1250" t="s">
        <v>8653</v>
      </c>
      <c r="M1250" t="s">
        <v>7643</v>
      </c>
      <c r="N1250" t="s">
        <v>3476</v>
      </c>
      <c r="P1250">
        <v>40</v>
      </c>
      <c r="Q1250">
        <v>26</v>
      </c>
    </row>
    <row r="1251" spans="1:17" x14ac:dyDescent="0.3">
      <c r="A1251">
        <v>1496864</v>
      </c>
      <c r="B1251" t="s">
        <v>3698</v>
      </c>
      <c r="C1251" t="s">
        <v>8185</v>
      </c>
      <c r="D1251" t="s">
        <v>1613</v>
      </c>
      <c r="E1251">
        <v>154832813</v>
      </c>
      <c r="F1251" t="s">
        <v>3711</v>
      </c>
      <c r="G1251" t="str">
        <f t="shared" si="19"/>
        <v>2025em1100006</v>
      </c>
      <c r="H1251" t="s">
        <v>8902</v>
      </c>
      <c r="I1251" t="s">
        <v>3712</v>
      </c>
      <c r="K1251" t="s">
        <v>8653</v>
      </c>
      <c r="M1251" t="s">
        <v>7643</v>
      </c>
      <c r="N1251" t="s">
        <v>3476</v>
      </c>
      <c r="P1251">
        <v>40</v>
      </c>
      <c r="Q1251">
        <v>19</v>
      </c>
    </row>
    <row r="1252" spans="1:17" x14ac:dyDescent="0.3">
      <c r="A1252">
        <v>1496864</v>
      </c>
      <c r="B1252" t="s">
        <v>3698</v>
      </c>
      <c r="C1252" t="s">
        <v>8185</v>
      </c>
      <c r="D1252" t="s">
        <v>1613</v>
      </c>
      <c r="E1252">
        <v>154832814</v>
      </c>
      <c r="F1252" t="s">
        <v>4392</v>
      </c>
      <c r="G1252" t="str">
        <f t="shared" si="19"/>
        <v>2025em1100416</v>
      </c>
      <c r="H1252" t="s">
        <v>8903</v>
      </c>
      <c r="I1252" t="s">
        <v>4393</v>
      </c>
      <c r="K1252" t="s">
        <v>8653</v>
      </c>
      <c r="M1252" t="s">
        <v>7643</v>
      </c>
      <c r="N1252" t="s">
        <v>3476</v>
      </c>
      <c r="P1252">
        <v>40</v>
      </c>
      <c r="Q1252">
        <v>23</v>
      </c>
    </row>
    <row r="1253" spans="1:17" x14ac:dyDescent="0.3">
      <c r="A1253">
        <v>1496864</v>
      </c>
      <c r="B1253" t="s">
        <v>3698</v>
      </c>
      <c r="C1253" t="s">
        <v>8185</v>
      </c>
      <c r="D1253" t="s">
        <v>1613</v>
      </c>
      <c r="E1253">
        <v>154832815</v>
      </c>
      <c r="F1253" t="s">
        <v>2973</v>
      </c>
      <c r="G1253" t="str">
        <f t="shared" si="19"/>
        <v>2025em1100359</v>
      </c>
      <c r="H1253" t="s">
        <v>8904</v>
      </c>
      <c r="I1253" t="s">
        <v>2974</v>
      </c>
      <c r="K1253" t="s">
        <v>8653</v>
      </c>
      <c r="M1253" t="s">
        <v>7643</v>
      </c>
      <c r="N1253" t="s">
        <v>3476</v>
      </c>
      <c r="P1253">
        <v>40</v>
      </c>
      <c r="Q1253">
        <v>17</v>
      </c>
    </row>
    <row r="1254" spans="1:17" x14ac:dyDescent="0.3">
      <c r="A1254">
        <v>1496864</v>
      </c>
      <c r="B1254" t="s">
        <v>3698</v>
      </c>
      <c r="C1254" t="s">
        <v>8185</v>
      </c>
      <c r="D1254" t="s">
        <v>1613</v>
      </c>
      <c r="E1254">
        <v>154832816</v>
      </c>
      <c r="F1254" t="s">
        <v>4452</v>
      </c>
      <c r="G1254" t="str">
        <f t="shared" si="19"/>
        <v>2025em1100443</v>
      </c>
      <c r="H1254" t="s">
        <v>8905</v>
      </c>
      <c r="I1254" t="s">
        <v>4453</v>
      </c>
      <c r="K1254" t="s">
        <v>8653</v>
      </c>
      <c r="M1254" t="s">
        <v>7643</v>
      </c>
      <c r="N1254" t="s">
        <v>3476</v>
      </c>
      <c r="P1254">
        <v>40</v>
      </c>
      <c r="Q1254">
        <v>8.5</v>
      </c>
    </row>
    <row r="1255" spans="1:17" x14ac:dyDescent="0.3">
      <c r="A1255">
        <v>1496864</v>
      </c>
      <c r="B1255" t="s">
        <v>3698</v>
      </c>
      <c r="C1255" t="s">
        <v>8185</v>
      </c>
      <c r="D1255" t="s">
        <v>1613</v>
      </c>
      <c r="E1255">
        <v>154832820</v>
      </c>
      <c r="F1255" t="s">
        <v>4348</v>
      </c>
      <c r="G1255" t="str">
        <f t="shared" si="19"/>
        <v>2025em1100396</v>
      </c>
      <c r="H1255" t="s">
        <v>8906</v>
      </c>
      <c r="I1255" t="s">
        <v>4349</v>
      </c>
      <c r="K1255" t="s">
        <v>8653</v>
      </c>
      <c r="M1255" t="s">
        <v>7643</v>
      </c>
      <c r="N1255" t="s">
        <v>3476</v>
      </c>
      <c r="P1255">
        <v>40</v>
      </c>
      <c r="Q1255">
        <v>19.5</v>
      </c>
    </row>
    <row r="1256" spans="1:17" x14ac:dyDescent="0.3">
      <c r="A1256">
        <v>1496864</v>
      </c>
      <c r="B1256" t="s">
        <v>3698</v>
      </c>
      <c r="C1256" t="s">
        <v>8185</v>
      </c>
      <c r="D1256" t="s">
        <v>1613</v>
      </c>
      <c r="E1256">
        <v>154832822</v>
      </c>
      <c r="F1256" t="s">
        <v>4232</v>
      </c>
      <c r="G1256" t="str">
        <f t="shared" si="19"/>
        <v>2025em1100326</v>
      </c>
      <c r="H1256" t="s">
        <v>8907</v>
      </c>
      <c r="I1256" t="s">
        <v>4233</v>
      </c>
      <c r="K1256" t="s">
        <v>8653</v>
      </c>
      <c r="M1256" t="s">
        <v>7643</v>
      </c>
      <c r="N1256" t="s">
        <v>3476</v>
      </c>
      <c r="P1256">
        <v>40</v>
      </c>
      <c r="Q1256">
        <v>15</v>
      </c>
    </row>
    <row r="1257" spans="1:17" x14ac:dyDescent="0.3">
      <c r="A1257">
        <v>1496864</v>
      </c>
      <c r="B1257" t="s">
        <v>3698</v>
      </c>
      <c r="C1257" t="s">
        <v>8185</v>
      </c>
      <c r="D1257" t="s">
        <v>1613</v>
      </c>
      <c r="E1257">
        <v>154832823</v>
      </c>
      <c r="F1257" t="s">
        <v>4384</v>
      </c>
      <c r="G1257" t="str">
        <f t="shared" si="19"/>
        <v>2025em1100410</v>
      </c>
      <c r="H1257" t="s">
        <v>8908</v>
      </c>
      <c r="I1257" t="s">
        <v>4385</v>
      </c>
      <c r="K1257" t="s">
        <v>8653</v>
      </c>
      <c r="M1257" t="s">
        <v>7643</v>
      </c>
      <c r="N1257" t="s">
        <v>3476</v>
      </c>
      <c r="P1257">
        <v>40</v>
      </c>
      <c r="Q1257">
        <v>19.5</v>
      </c>
    </row>
    <row r="1258" spans="1:17" x14ac:dyDescent="0.3">
      <c r="A1258">
        <v>1496864</v>
      </c>
      <c r="B1258" t="s">
        <v>3698</v>
      </c>
      <c r="C1258" t="s">
        <v>8185</v>
      </c>
      <c r="D1258" t="s">
        <v>1613</v>
      </c>
      <c r="E1258">
        <v>154832825</v>
      </c>
      <c r="F1258" t="s">
        <v>2998</v>
      </c>
      <c r="G1258" t="str">
        <f t="shared" si="19"/>
        <v>2025em1100369</v>
      </c>
      <c r="H1258" t="s">
        <v>8909</v>
      </c>
      <c r="I1258" t="s">
        <v>2999</v>
      </c>
      <c r="K1258" t="s">
        <v>8653</v>
      </c>
      <c r="M1258" t="s">
        <v>7643</v>
      </c>
      <c r="N1258" t="s">
        <v>3476</v>
      </c>
      <c r="P1258">
        <v>40</v>
      </c>
      <c r="Q1258">
        <v>11.5</v>
      </c>
    </row>
    <row r="1259" spans="1:17" x14ac:dyDescent="0.3">
      <c r="A1259">
        <v>1496864</v>
      </c>
      <c r="B1259" t="s">
        <v>3698</v>
      </c>
      <c r="C1259" t="s">
        <v>8185</v>
      </c>
      <c r="D1259" t="s">
        <v>1613</v>
      </c>
      <c r="E1259">
        <v>154832827</v>
      </c>
      <c r="F1259" t="s">
        <v>1990</v>
      </c>
      <c r="G1259" t="str">
        <f t="shared" si="19"/>
        <v>2025em1100100</v>
      </c>
      <c r="H1259" t="s">
        <v>8910</v>
      </c>
      <c r="I1259" t="s">
        <v>1991</v>
      </c>
      <c r="K1259" t="s">
        <v>8653</v>
      </c>
      <c r="M1259" t="s">
        <v>7643</v>
      </c>
      <c r="N1259" t="s">
        <v>3476</v>
      </c>
      <c r="P1259">
        <v>40</v>
      </c>
      <c r="Q1259">
        <v>33</v>
      </c>
    </row>
    <row r="1260" spans="1:17" x14ac:dyDescent="0.3">
      <c r="A1260">
        <v>1496864</v>
      </c>
      <c r="B1260" t="s">
        <v>3698</v>
      </c>
      <c r="C1260" t="s">
        <v>8185</v>
      </c>
      <c r="D1260" t="s">
        <v>1613</v>
      </c>
      <c r="E1260">
        <v>154832829</v>
      </c>
      <c r="F1260" t="s">
        <v>3156</v>
      </c>
      <c r="G1260" t="str">
        <f t="shared" si="19"/>
        <v>2025em1100415</v>
      </c>
      <c r="H1260" t="s">
        <v>8911</v>
      </c>
      <c r="I1260" t="s">
        <v>3157</v>
      </c>
      <c r="K1260" t="s">
        <v>8653</v>
      </c>
      <c r="M1260" t="s">
        <v>7643</v>
      </c>
      <c r="N1260" t="s">
        <v>3476</v>
      </c>
      <c r="P1260">
        <v>40</v>
      </c>
      <c r="Q1260">
        <v>25</v>
      </c>
    </row>
    <row r="1261" spans="1:17" x14ac:dyDescent="0.3">
      <c r="A1261">
        <v>1496864</v>
      </c>
      <c r="B1261" t="s">
        <v>3698</v>
      </c>
      <c r="C1261" t="s">
        <v>8185</v>
      </c>
      <c r="D1261" t="s">
        <v>1613</v>
      </c>
      <c r="E1261">
        <v>154832831</v>
      </c>
      <c r="F1261" t="s">
        <v>1833</v>
      </c>
      <c r="G1261" t="str">
        <f t="shared" si="19"/>
        <v>2025em1100064</v>
      </c>
      <c r="H1261" t="s">
        <v>8912</v>
      </c>
      <c r="I1261" t="s">
        <v>1834</v>
      </c>
      <c r="K1261" t="s">
        <v>8653</v>
      </c>
      <c r="M1261" t="s">
        <v>7643</v>
      </c>
      <c r="N1261" t="s">
        <v>3476</v>
      </c>
      <c r="P1261">
        <v>40</v>
      </c>
      <c r="Q1261">
        <v>27</v>
      </c>
    </row>
    <row r="1262" spans="1:17" x14ac:dyDescent="0.3">
      <c r="A1262">
        <v>1496864</v>
      </c>
      <c r="B1262" t="s">
        <v>3698</v>
      </c>
      <c r="C1262" t="s">
        <v>8185</v>
      </c>
      <c r="D1262" t="s">
        <v>1613</v>
      </c>
      <c r="E1262">
        <v>154832837</v>
      </c>
      <c r="F1262" t="s">
        <v>3891</v>
      </c>
      <c r="G1262" t="str">
        <f t="shared" si="19"/>
        <v>2025em1100124</v>
      </c>
      <c r="H1262" t="s">
        <v>8913</v>
      </c>
      <c r="I1262" t="s">
        <v>3892</v>
      </c>
      <c r="K1262" t="s">
        <v>8653</v>
      </c>
      <c r="M1262" t="s">
        <v>7643</v>
      </c>
      <c r="N1262" t="s">
        <v>3476</v>
      </c>
      <c r="P1262">
        <v>40</v>
      </c>
      <c r="Q1262">
        <v>10.5</v>
      </c>
    </row>
    <row r="1263" spans="1:17" x14ac:dyDescent="0.3">
      <c r="A1263">
        <v>1496864</v>
      </c>
      <c r="B1263" t="s">
        <v>3698</v>
      </c>
      <c r="C1263" t="s">
        <v>8185</v>
      </c>
      <c r="D1263" t="s">
        <v>1613</v>
      </c>
      <c r="E1263">
        <v>154832839</v>
      </c>
      <c r="F1263" t="s">
        <v>3752</v>
      </c>
      <c r="G1263" t="str">
        <f t="shared" si="19"/>
        <v>2025em1100027</v>
      </c>
      <c r="H1263" t="s">
        <v>8914</v>
      </c>
      <c r="I1263" t="s">
        <v>3753</v>
      </c>
      <c r="K1263" t="s">
        <v>8653</v>
      </c>
      <c r="M1263" t="s">
        <v>7643</v>
      </c>
      <c r="N1263" t="s">
        <v>3476</v>
      </c>
      <c r="P1263">
        <v>40</v>
      </c>
      <c r="Q1263">
        <v>29.5</v>
      </c>
    </row>
    <row r="1264" spans="1:17" x14ac:dyDescent="0.3">
      <c r="A1264">
        <v>1496864</v>
      </c>
      <c r="B1264" t="s">
        <v>3698</v>
      </c>
      <c r="C1264" t="s">
        <v>8185</v>
      </c>
      <c r="D1264" t="s">
        <v>1613</v>
      </c>
      <c r="E1264">
        <v>154832840</v>
      </c>
      <c r="F1264" t="s">
        <v>3996</v>
      </c>
      <c r="G1264" t="str">
        <f t="shared" si="19"/>
        <v>2025em1100182</v>
      </c>
      <c r="H1264" t="s">
        <v>8915</v>
      </c>
      <c r="I1264" t="s">
        <v>3997</v>
      </c>
      <c r="K1264" t="s">
        <v>8653</v>
      </c>
      <c r="M1264" t="s">
        <v>7643</v>
      </c>
      <c r="N1264" t="s">
        <v>3476</v>
      </c>
      <c r="P1264">
        <v>40</v>
      </c>
      <c r="Q1264">
        <v>22</v>
      </c>
    </row>
    <row r="1265" spans="1:17" x14ac:dyDescent="0.3">
      <c r="A1265">
        <v>1496864</v>
      </c>
      <c r="B1265" t="s">
        <v>3698</v>
      </c>
      <c r="C1265" t="s">
        <v>8185</v>
      </c>
      <c r="D1265" t="s">
        <v>1613</v>
      </c>
      <c r="E1265">
        <v>154832841</v>
      </c>
      <c r="F1265" t="s">
        <v>4444</v>
      </c>
      <c r="G1265" t="str">
        <f t="shared" si="19"/>
        <v>2025em1100440</v>
      </c>
      <c r="H1265" t="s">
        <v>8916</v>
      </c>
      <c r="I1265" t="s">
        <v>4445</v>
      </c>
      <c r="K1265" t="s">
        <v>8653</v>
      </c>
      <c r="M1265" t="s">
        <v>7643</v>
      </c>
      <c r="N1265" t="s">
        <v>3476</v>
      </c>
      <c r="P1265">
        <v>40</v>
      </c>
      <c r="Q1265">
        <v>20.5</v>
      </c>
    </row>
    <row r="1266" spans="1:17" x14ac:dyDescent="0.3">
      <c r="A1266">
        <v>1496864</v>
      </c>
      <c r="B1266" t="s">
        <v>3698</v>
      </c>
      <c r="C1266" t="s">
        <v>8185</v>
      </c>
      <c r="D1266" t="s">
        <v>1613</v>
      </c>
      <c r="E1266">
        <v>154832844</v>
      </c>
      <c r="F1266" t="s">
        <v>4539</v>
      </c>
      <c r="G1266" t="str">
        <f t="shared" si="19"/>
        <v>2025em1100489</v>
      </c>
      <c r="H1266" t="s">
        <v>8917</v>
      </c>
      <c r="I1266" t="s">
        <v>4540</v>
      </c>
      <c r="K1266" t="s">
        <v>8653</v>
      </c>
      <c r="M1266" t="s">
        <v>7643</v>
      </c>
      <c r="N1266" t="s">
        <v>3476</v>
      </c>
      <c r="P1266">
        <v>40</v>
      </c>
      <c r="Q1266">
        <v>27</v>
      </c>
    </row>
    <row r="1267" spans="1:17" x14ac:dyDescent="0.3">
      <c r="A1267">
        <v>1496864</v>
      </c>
      <c r="B1267" t="s">
        <v>3698</v>
      </c>
      <c r="C1267" t="s">
        <v>8185</v>
      </c>
      <c r="D1267" t="s">
        <v>1613</v>
      </c>
      <c r="E1267">
        <v>154832847</v>
      </c>
      <c r="F1267" t="s">
        <v>3803</v>
      </c>
      <c r="G1267" t="str">
        <f t="shared" si="19"/>
        <v>2025em1100055</v>
      </c>
      <c r="H1267" t="s">
        <v>8918</v>
      </c>
      <c r="I1267" t="s">
        <v>3804</v>
      </c>
      <c r="K1267" t="s">
        <v>8653</v>
      </c>
      <c r="M1267" t="s">
        <v>7643</v>
      </c>
      <c r="N1267" t="s">
        <v>3476</v>
      </c>
      <c r="P1267">
        <v>40</v>
      </c>
      <c r="Q1267">
        <v>15.5</v>
      </c>
    </row>
    <row r="1268" spans="1:17" x14ac:dyDescent="0.3">
      <c r="A1268">
        <v>1496864</v>
      </c>
      <c r="B1268" t="s">
        <v>3698</v>
      </c>
      <c r="C1268" t="s">
        <v>8185</v>
      </c>
      <c r="D1268" t="s">
        <v>1613</v>
      </c>
      <c r="E1268">
        <v>154832848</v>
      </c>
      <c r="F1268" t="s">
        <v>2646</v>
      </c>
      <c r="G1268" t="str">
        <f t="shared" si="19"/>
        <v>2025em1100275</v>
      </c>
      <c r="H1268" t="s">
        <v>8919</v>
      </c>
      <c r="I1268" t="s">
        <v>2647</v>
      </c>
      <c r="K1268" t="s">
        <v>8653</v>
      </c>
      <c r="M1268" t="s">
        <v>7643</v>
      </c>
      <c r="N1268" t="s">
        <v>3476</v>
      </c>
      <c r="P1268">
        <v>40</v>
      </c>
      <c r="Q1268">
        <v>17.5</v>
      </c>
    </row>
    <row r="1269" spans="1:17" x14ac:dyDescent="0.3">
      <c r="A1269">
        <v>1496864</v>
      </c>
      <c r="B1269" t="s">
        <v>3698</v>
      </c>
      <c r="C1269" t="s">
        <v>8185</v>
      </c>
      <c r="D1269" t="s">
        <v>1613</v>
      </c>
      <c r="E1269">
        <v>154832849</v>
      </c>
      <c r="F1269" t="s">
        <v>4192</v>
      </c>
      <c r="G1269" t="str">
        <f t="shared" si="19"/>
        <v>2025em1100308</v>
      </c>
      <c r="H1269" t="s">
        <v>8920</v>
      </c>
      <c r="I1269" t="s">
        <v>4193</v>
      </c>
      <c r="K1269" t="s">
        <v>8653</v>
      </c>
      <c r="M1269" t="s">
        <v>7643</v>
      </c>
      <c r="N1269" t="s">
        <v>3476</v>
      </c>
      <c r="P1269">
        <v>40</v>
      </c>
      <c r="Q1269">
        <v>21</v>
      </c>
    </row>
    <row r="1270" spans="1:17" x14ac:dyDescent="0.3">
      <c r="A1270">
        <v>1496864</v>
      </c>
      <c r="B1270" t="s">
        <v>3698</v>
      </c>
      <c r="C1270" t="s">
        <v>8185</v>
      </c>
      <c r="D1270" t="s">
        <v>1613</v>
      </c>
      <c r="E1270">
        <v>154832850</v>
      </c>
      <c r="F1270" t="s">
        <v>4012</v>
      </c>
      <c r="G1270" t="str">
        <f t="shared" si="19"/>
        <v>2025em1100199</v>
      </c>
      <c r="H1270" t="s">
        <v>8921</v>
      </c>
      <c r="I1270" t="s">
        <v>4013</v>
      </c>
      <c r="K1270" t="s">
        <v>8653</v>
      </c>
      <c r="M1270" t="s">
        <v>7643</v>
      </c>
      <c r="N1270" t="s">
        <v>3476</v>
      </c>
      <c r="P1270">
        <v>40</v>
      </c>
      <c r="Q1270">
        <v>23</v>
      </c>
    </row>
    <row r="1271" spans="1:17" x14ac:dyDescent="0.3">
      <c r="A1271">
        <v>1496864</v>
      </c>
      <c r="B1271" t="s">
        <v>3698</v>
      </c>
      <c r="C1271" t="s">
        <v>8185</v>
      </c>
      <c r="D1271" t="s">
        <v>1613</v>
      </c>
      <c r="E1271">
        <v>154832853</v>
      </c>
      <c r="F1271" t="s">
        <v>3851</v>
      </c>
      <c r="G1271" t="str">
        <f t="shared" si="19"/>
        <v>2025em1100091</v>
      </c>
      <c r="H1271" t="s">
        <v>8922</v>
      </c>
      <c r="I1271" t="s">
        <v>3852</v>
      </c>
      <c r="K1271" t="s">
        <v>8653</v>
      </c>
      <c r="M1271" t="s">
        <v>7643</v>
      </c>
      <c r="N1271" t="s">
        <v>3476</v>
      </c>
      <c r="P1271">
        <v>40</v>
      </c>
      <c r="Q1271">
        <v>33.5</v>
      </c>
    </row>
    <row r="1272" spans="1:17" x14ac:dyDescent="0.3">
      <c r="A1272">
        <v>1496864</v>
      </c>
      <c r="B1272" t="s">
        <v>3698</v>
      </c>
      <c r="C1272" t="s">
        <v>8185</v>
      </c>
      <c r="D1272" t="s">
        <v>1613</v>
      </c>
      <c r="E1272">
        <v>154832854</v>
      </c>
      <c r="F1272" t="s">
        <v>4220</v>
      </c>
      <c r="G1272" t="str">
        <f t="shared" si="19"/>
        <v>2025em1100321</v>
      </c>
      <c r="H1272" t="s">
        <v>8923</v>
      </c>
      <c r="I1272" t="s">
        <v>4221</v>
      </c>
      <c r="K1272" t="s">
        <v>8653</v>
      </c>
      <c r="M1272" t="s">
        <v>7643</v>
      </c>
      <c r="N1272" t="s">
        <v>3476</v>
      </c>
      <c r="P1272">
        <v>40</v>
      </c>
      <c r="Q1272">
        <v>15.5</v>
      </c>
    </row>
    <row r="1273" spans="1:17" x14ac:dyDescent="0.3">
      <c r="A1273">
        <v>1496864</v>
      </c>
      <c r="B1273" t="s">
        <v>3698</v>
      </c>
      <c r="C1273" t="s">
        <v>8185</v>
      </c>
      <c r="D1273" t="s">
        <v>1613</v>
      </c>
      <c r="E1273">
        <v>154832855</v>
      </c>
      <c r="F1273" t="s">
        <v>4044</v>
      </c>
      <c r="G1273" t="str">
        <f t="shared" si="19"/>
        <v>2025em1100209</v>
      </c>
      <c r="H1273" t="s">
        <v>8924</v>
      </c>
      <c r="I1273" t="s">
        <v>4045</v>
      </c>
      <c r="K1273" t="s">
        <v>8653</v>
      </c>
      <c r="M1273" t="s">
        <v>7643</v>
      </c>
      <c r="N1273" t="s">
        <v>3476</v>
      </c>
      <c r="P1273">
        <v>40</v>
      </c>
      <c r="Q1273">
        <v>19.5</v>
      </c>
    </row>
    <row r="1274" spans="1:17" x14ac:dyDescent="0.3">
      <c r="A1274">
        <v>1496864</v>
      </c>
      <c r="B1274" t="s">
        <v>3698</v>
      </c>
      <c r="C1274" t="s">
        <v>8185</v>
      </c>
      <c r="D1274" t="s">
        <v>1613</v>
      </c>
      <c r="E1274">
        <v>154832857</v>
      </c>
      <c r="F1274" t="s">
        <v>3772</v>
      </c>
      <c r="G1274" t="str">
        <f t="shared" si="19"/>
        <v>2025em1100035</v>
      </c>
      <c r="H1274" t="s">
        <v>8925</v>
      </c>
      <c r="I1274" t="s">
        <v>1840</v>
      </c>
      <c r="K1274" t="s">
        <v>8653</v>
      </c>
      <c r="M1274" t="s">
        <v>7643</v>
      </c>
      <c r="N1274" t="s">
        <v>3476</v>
      </c>
      <c r="P1274">
        <v>40</v>
      </c>
      <c r="Q1274">
        <v>19.5</v>
      </c>
    </row>
    <row r="1275" spans="1:17" x14ac:dyDescent="0.3">
      <c r="A1275">
        <v>1496864</v>
      </c>
      <c r="B1275" t="s">
        <v>3698</v>
      </c>
      <c r="C1275" t="s">
        <v>8185</v>
      </c>
      <c r="D1275" t="s">
        <v>1613</v>
      </c>
      <c r="E1275">
        <v>154832859</v>
      </c>
      <c r="F1275" t="s">
        <v>4240</v>
      </c>
      <c r="G1275" t="str">
        <f t="shared" si="19"/>
        <v>2025em1100332</v>
      </c>
      <c r="H1275" t="s">
        <v>8926</v>
      </c>
      <c r="I1275" t="s">
        <v>4241</v>
      </c>
      <c r="K1275" t="s">
        <v>8653</v>
      </c>
      <c r="M1275" t="s">
        <v>7643</v>
      </c>
      <c r="N1275" t="s">
        <v>3476</v>
      </c>
      <c r="P1275">
        <v>40</v>
      </c>
      <c r="Q1275">
        <v>9.5</v>
      </c>
    </row>
    <row r="1276" spans="1:17" x14ac:dyDescent="0.3">
      <c r="A1276">
        <v>1496864</v>
      </c>
      <c r="B1276" t="s">
        <v>3698</v>
      </c>
      <c r="C1276" t="s">
        <v>8185</v>
      </c>
      <c r="D1276" t="s">
        <v>1613</v>
      </c>
      <c r="E1276">
        <v>154832860</v>
      </c>
      <c r="F1276" t="s">
        <v>3911</v>
      </c>
      <c r="G1276" t="str">
        <f t="shared" si="19"/>
        <v>2025em1100135</v>
      </c>
      <c r="H1276" t="s">
        <v>8927</v>
      </c>
      <c r="I1276" t="s">
        <v>3912</v>
      </c>
      <c r="K1276" t="s">
        <v>8653</v>
      </c>
      <c r="M1276" t="s">
        <v>7643</v>
      </c>
      <c r="N1276" t="s">
        <v>3476</v>
      </c>
      <c r="P1276">
        <v>40</v>
      </c>
      <c r="Q1276">
        <v>10.5</v>
      </c>
    </row>
    <row r="1277" spans="1:17" x14ac:dyDescent="0.3">
      <c r="A1277">
        <v>1496864</v>
      </c>
      <c r="B1277" t="s">
        <v>3698</v>
      </c>
      <c r="C1277" t="s">
        <v>8185</v>
      </c>
      <c r="D1277" t="s">
        <v>1613</v>
      </c>
      <c r="E1277">
        <v>154832861</v>
      </c>
      <c r="F1277" t="s">
        <v>1985</v>
      </c>
      <c r="G1277" t="str">
        <f t="shared" si="19"/>
        <v>2025em1100099</v>
      </c>
      <c r="H1277" t="s">
        <v>8928</v>
      </c>
      <c r="I1277" t="s">
        <v>1986</v>
      </c>
      <c r="K1277" t="s">
        <v>8653</v>
      </c>
      <c r="M1277" t="s">
        <v>7643</v>
      </c>
      <c r="N1277" t="s">
        <v>3476</v>
      </c>
      <c r="P1277">
        <v>40</v>
      </c>
      <c r="Q1277">
        <v>27</v>
      </c>
    </row>
    <row r="1278" spans="1:17" x14ac:dyDescent="0.3">
      <c r="A1278">
        <v>1496864</v>
      </c>
      <c r="B1278" t="s">
        <v>3698</v>
      </c>
      <c r="C1278" t="s">
        <v>8185</v>
      </c>
      <c r="D1278" t="s">
        <v>1613</v>
      </c>
      <c r="E1278">
        <v>154832862</v>
      </c>
      <c r="F1278" t="s">
        <v>3448</v>
      </c>
      <c r="G1278" t="str">
        <f t="shared" si="19"/>
        <v>2025em1100506</v>
      </c>
      <c r="H1278" t="s">
        <v>8929</v>
      </c>
      <c r="I1278" t="s">
        <v>3449</v>
      </c>
      <c r="K1278" t="s">
        <v>8653</v>
      </c>
      <c r="M1278" t="s">
        <v>7643</v>
      </c>
      <c r="N1278" t="s">
        <v>3476</v>
      </c>
      <c r="P1278">
        <v>40</v>
      </c>
      <c r="Q1278">
        <v>22.5</v>
      </c>
    </row>
    <row r="1279" spans="1:17" x14ac:dyDescent="0.3">
      <c r="A1279">
        <v>1496864</v>
      </c>
      <c r="B1279" t="s">
        <v>3698</v>
      </c>
      <c r="C1279" t="s">
        <v>8185</v>
      </c>
      <c r="D1279" t="s">
        <v>1613</v>
      </c>
      <c r="E1279">
        <v>154832866</v>
      </c>
      <c r="F1279" t="s">
        <v>2405</v>
      </c>
      <c r="G1279" t="str">
        <f t="shared" si="19"/>
        <v>2025em1100218</v>
      </c>
      <c r="H1279" t="s">
        <v>8930</v>
      </c>
      <c r="I1279" t="s">
        <v>2406</v>
      </c>
      <c r="K1279" t="s">
        <v>8653</v>
      </c>
      <c r="M1279" t="s">
        <v>7643</v>
      </c>
      <c r="N1279" t="s">
        <v>3476</v>
      </c>
      <c r="P1279">
        <v>40</v>
      </c>
      <c r="Q1279">
        <v>14</v>
      </c>
    </row>
    <row r="1280" spans="1:17" x14ac:dyDescent="0.3">
      <c r="A1280">
        <v>1496864</v>
      </c>
      <c r="B1280" t="s">
        <v>3698</v>
      </c>
      <c r="C1280" t="s">
        <v>8185</v>
      </c>
      <c r="D1280" t="s">
        <v>1613</v>
      </c>
      <c r="E1280">
        <v>154832867</v>
      </c>
      <c r="F1280" t="s">
        <v>4116</v>
      </c>
      <c r="G1280" t="str">
        <f t="shared" si="19"/>
        <v>2025em1100246</v>
      </c>
      <c r="H1280" t="s">
        <v>8931</v>
      </c>
      <c r="I1280" t="s">
        <v>4117</v>
      </c>
      <c r="K1280" t="s">
        <v>8653</v>
      </c>
      <c r="M1280" t="s">
        <v>7643</v>
      </c>
      <c r="N1280" t="s">
        <v>3476</v>
      </c>
      <c r="P1280">
        <v>40</v>
      </c>
      <c r="Q1280">
        <v>21.5</v>
      </c>
    </row>
    <row r="1281" spans="1:17" x14ac:dyDescent="0.3">
      <c r="A1281">
        <v>1496864</v>
      </c>
      <c r="B1281" t="s">
        <v>3698</v>
      </c>
      <c r="C1281" t="s">
        <v>8185</v>
      </c>
      <c r="D1281" t="s">
        <v>1613</v>
      </c>
      <c r="E1281">
        <v>154832870</v>
      </c>
      <c r="F1281" t="s">
        <v>4144</v>
      </c>
      <c r="G1281" t="str">
        <f t="shared" si="19"/>
        <v>2025em1100273</v>
      </c>
      <c r="H1281" t="s">
        <v>8932</v>
      </c>
      <c r="I1281" t="s">
        <v>4145</v>
      </c>
      <c r="K1281" t="s">
        <v>8653</v>
      </c>
      <c r="M1281" t="s">
        <v>7643</v>
      </c>
      <c r="N1281" t="s">
        <v>3476</v>
      </c>
      <c r="P1281">
        <v>40</v>
      </c>
      <c r="Q1281">
        <v>10.5</v>
      </c>
    </row>
    <row r="1282" spans="1:17" x14ac:dyDescent="0.3">
      <c r="A1282">
        <v>1496864</v>
      </c>
      <c r="B1282" t="s">
        <v>3698</v>
      </c>
      <c r="C1282" t="s">
        <v>8185</v>
      </c>
      <c r="D1282" t="s">
        <v>1613</v>
      </c>
      <c r="E1282">
        <v>154832871</v>
      </c>
      <c r="F1282" t="s">
        <v>3815</v>
      </c>
      <c r="G1282" t="str">
        <f t="shared" si="19"/>
        <v>2025em1100067</v>
      </c>
      <c r="H1282" t="s">
        <v>8933</v>
      </c>
      <c r="I1282" t="s">
        <v>3816</v>
      </c>
      <c r="K1282" t="s">
        <v>8653</v>
      </c>
      <c r="M1282" t="s">
        <v>7643</v>
      </c>
      <c r="N1282" t="s">
        <v>3476</v>
      </c>
      <c r="P1282">
        <v>40</v>
      </c>
      <c r="Q1282">
        <v>17</v>
      </c>
    </row>
    <row r="1283" spans="1:17" x14ac:dyDescent="0.3">
      <c r="A1283">
        <v>1496864</v>
      </c>
      <c r="B1283" t="s">
        <v>3698</v>
      </c>
      <c r="C1283" t="s">
        <v>8185</v>
      </c>
      <c r="D1283" t="s">
        <v>1613</v>
      </c>
      <c r="E1283">
        <v>154832872</v>
      </c>
      <c r="F1283" t="s">
        <v>2180</v>
      </c>
      <c r="G1283" t="str">
        <f t="shared" ref="G1283:G1346" si="20">LEFT(F1283,13)</f>
        <v>2025em1100150</v>
      </c>
      <c r="H1283" t="s">
        <v>8934</v>
      </c>
      <c r="I1283" t="s">
        <v>2181</v>
      </c>
      <c r="K1283" t="s">
        <v>8653</v>
      </c>
      <c r="M1283" t="s">
        <v>7643</v>
      </c>
      <c r="N1283" t="s">
        <v>3476</v>
      </c>
      <c r="P1283">
        <v>40</v>
      </c>
      <c r="Q1283">
        <v>28.5</v>
      </c>
    </row>
    <row r="1284" spans="1:17" x14ac:dyDescent="0.3">
      <c r="A1284">
        <v>1496864</v>
      </c>
      <c r="B1284" t="s">
        <v>3698</v>
      </c>
      <c r="C1284" t="s">
        <v>8185</v>
      </c>
      <c r="D1284" t="s">
        <v>1613</v>
      </c>
      <c r="E1284">
        <v>154832873</v>
      </c>
      <c r="F1284" t="s">
        <v>3847</v>
      </c>
      <c r="G1284" t="str">
        <f t="shared" si="20"/>
        <v>2025em1100089</v>
      </c>
      <c r="H1284" t="s">
        <v>8935</v>
      </c>
      <c r="I1284" t="s">
        <v>3848</v>
      </c>
      <c r="K1284" t="s">
        <v>8653</v>
      </c>
      <c r="M1284" t="s">
        <v>7643</v>
      </c>
      <c r="N1284" t="s">
        <v>3476</v>
      </c>
      <c r="P1284">
        <v>40</v>
      </c>
      <c r="Q1284">
        <v>23</v>
      </c>
    </row>
    <row r="1285" spans="1:17" x14ac:dyDescent="0.3">
      <c r="A1285">
        <v>1496864</v>
      </c>
      <c r="B1285" t="s">
        <v>3698</v>
      </c>
      <c r="C1285" t="s">
        <v>8185</v>
      </c>
      <c r="D1285" t="s">
        <v>1613</v>
      </c>
      <c r="E1285">
        <v>154832875</v>
      </c>
      <c r="F1285" t="s">
        <v>4408</v>
      </c>
      <c r="G1285" t="str">
        <f t="shared" si="20"/>
        <v>2025em1100424</v>
      </c>
      <c r="H1285" t="s">
        <v>8936</v>
      </c>
      <c r="I1285" t="s">
        <v>4409</v>
      </c>
      <c r="K1285" t="s">
        <v>8653</v>
      </c>
      <c r="M1285" t="s">
        <v>7643</v>
      </c>
      <c r="N1285" t="s">
        <v>3476</v>
      </c>
      <c r="P1285">
        <v>40</v>
      </c>
      <c r="Q1285">
        <v>8</v>
      </c>
    </row>
    <row r="1286" spans="1:17" x14ac:dyDescent="0.3">
      <c r="A1286">
        <v>1496864</v>
      </c>
      <c r="B1286" t="s">
        <v>3698</v>
      </c>
      <c r="C1286" t="s">
        <v>8185</v>
      </c>
      <c r="D1286" t="s">
        <v>1613</v>
      </c>
      <c r="E1286">
        <v>154832876</v>
      </c>
      <c r="F1286" t="s">
        <v>4092</v>
      </c>
      <c r="G1286" t="str">
        <f t="shared" si="20"/>
        <v>2025em1100232</v>
      </c>
      <c r="H1286" t="s">
        <v>8937</v>
      </c>
      <c r="I1286" t="s">
        <v>4093</v>
      </c>
      <c r="K1286" t="s">
        <v>8653</v>
      </c>
      <c r="M1286" t="s">
        <v>7643</v>
      </c>
      <c r="N1286" t="s">
        <v>3476</v>
      </c>
      <c r="P1286">
        <v>40</v>
      </c>
      <c r="Q1286">
        <v>17</v>
      </c>
    </row>
    <row r="1287" spans="1:17" x14ac:dyDescent="0.3">
      <c r="A1287">
        <v>1496864</v>
      </c>
      <c r="B1287" t="s">
        <v>3698</v>
      </c>
      <c r="C1287" t="s">
        <v>8185</v>
      </c>
      <c r="D1287" t="s">
        <v>1613</v>
      </c>
      <c r="E1287">
        <v>154832877</v>
      </c>
      <c r="F1287" t="s">
        <v>3269</v>
      </c>
      <c r="G1287" t="str">
        <f t="shared" si="20"/>
        <v>2025em1100459</v>
      </c>
      <c r="H1287" t="s">
        <v>8938</v>
      </c>
      <c r="I1287" t="s">
        <v>3270</v>
      </c>
      <c r="K1287" t="s">
        <v>8653</v>
      </c>
      <c r="M1287" t="s">
        <v>7643</v>
      </c>
      <c r="N1287" t="s">
        <v>3476</v>
      </c>
      <c r="P1287">
        <v>40</v>
      </c>
      <c r="Q1287">
        <v>13</v>
      </c>
    </row>
    <row r="1288" spans="1:17" x14ac:dyDescent="0.3">
      <c r="A1288">
        <v>1496864</v>
      </c>
      <c r="B1288" t="s">
        <v>3698</v>
      </c>
      <c r="C1288" t="s">
        <v>8185</v>
      </c>
      <c r="D1288" t="s">
        <v>1613</v>
      </c>
      <c r="E1288">
        <v>154832878</v>
      </c>
      <c r="F1288" t="s">
        <v>4360</v>
      </c>
      <c r="G1288" t="str">
        <f t="shared" si="20"/>
        <v>2025em1100400</v>
      </c>
      <c r="H1288" t="s">
        <v>8939</v>
      </c>
      <c r="I1288" t="s">
        <v>4361</v>
      </c>
      <c r="K1288" t="s">
        <v>8653</v>
      </c>
      <c r="M1288" t="s">
        <v>7643</v>
      </c>
      <c r="N1288" t="s">
        <v>3476</v>
      </c>
      <c r="P1288">
        <v>40</v>
      </c>
      <c r="Q1288">
        <v>4</v>
      </c>
    </row>
    <row r="1289" spans="1:17" x14ac:dyDescent="0.3">
      <c r="A1289">
        <v>1496864</v>
      </c>
      <c r="B1289" t="s">
        <v>3698</v>
      </c>
      <c r="C1289" t="s">
        <v>8185</v>
      </c>
      <c r="D1289" t="s">
        <v>1613</v>
      </c>
      <c r="E1289">
        <v>154832880</v>
      </c>
      <c r="F1289" t="s">
        <v>2333</v>
      </c>
      <c r="G1289" t="str">
        <f t="shared" si="20"/>
        <v>2025em1100191</v>
      </c>
      <c r="H1289" t="s">
        <v>8940</v>
      </c>
      <c r="I1289" t="s">
        <v>2334</v>
      </c>
      <c r="K1289" t="s">
        <v>8653</v>
      </c>
      <c r="M1289" t="s">
        <v>7643</v>
      </c>
      <c r="N1289" t="s">
        <v>3476</v>
      </c>
      <c r="P1289">
        <v>40</v>
      </c>
      <c r="Q1289">
        <v>10</v>
      </c>
    </row>
    <row r="1290" spans="1:17" x14ac:dyDescent="0.3">
      <c r="A1290">
        <v>1496864</v>
      </c>
      <c r="B1290" t="s">
        <v>3698</v>
      </c>
      <c r="C1290" t="s">
        <v>8185</v>
      </c>
      <c r="D1290" t="s">
        <v>1613</v>
      </c>
      <c r="E1290">
        <v>154832882</v>
      </c>
      <c r="F1290" t="s">
        <v>1788</v>
      </c>
      <c r="G1290" t="str">
        <f t="shared" si="20"/>
        <v>2025em1100053</v>
      </c>
      <c r="H1290" t="s">
        <v>8941</v>
      </c>
      <c r="I1290" t="s">
        <v>1789</v>
      </c>
      <c r="K1290" t="s">
        <v>8653</v>
      </c>
      <c r="M1290" t="s">
        <v>7643</v>
      </c>
      <c r="N1290" t="s">
        <v>3476</v>
      </c>
      <c r="P1290">
        <v>40</v>
      </c>
      <c r="Q1290">
        <v>5</v>
      </c>
    </row>
    <row r="1291" spans="1:17" x14ac:dyDescent="0.3">
      <c r="A1291">
        <v>1496864</v>
      </c>
      <c r="B1291" t="s">
        <v>3698</v>
      </c>
      <c r="C1291" t="s">
        <v>8185</v>
      </c>
      <c r="D1291" t="s">
        <v>1613</v>
      </c>
      <c r="E1291">
        <v>154832885</v>
      </c>
      <c r="F1291" t="s">
        <v>4084</v>
      </c>
      <c r="G1291" t="str">
        <f t="shared" si="20"/>
        <v>2025em1100229</v>
      </c>
      <c r="H1291" t="s">
        <v>8942</v>
      </c>
      <c r="I1291" t="s">
        <v>4085</v>
      </c>
      <c r="K1291" t="s">
        <v>8653</v>
      </c>
      <c r="M1291" t="s">
        <v>7643</v>
      </c>
      <c r="N1291" t="s">
        <v>3476</v>
      </c>
      <c r="P1291">
        <v>40</v>
      </c>
      <c r="Q1291">
        <v>25</v>
      </c>
    </row>
    <row r="1292" spans="1:17" x14ac:dyDescent="0.3">
      <c r="A1292">
        <v>1496864</v>
      </c>
      <c r="B1292" t="s">
        <v>3698</v>
      </c>
      <c r="C1292" t="s">
        <v>8185</v>
      </c>
      <c r="D1292" t="s">
        <v>1613</v>
      </c>
      <c r="E1292">
        <v>154832886</v>
      </c>
      <c r="F1292" t="s">
        <v>2795</v>
      </c>
      <c r="G1292" t="str">
        <f t="shared" si="20"/>
        <v>2025em1100311</v>
      </c>
      <c r="H1292" t="s">
        <v>8943</v>
      </c>
      <c r="I1292" t="s">
        <v>2796</v>
      </c>
      <c r="K1292" t="s">
        <v>8653</v>
      </c>
      <c r="M1292" t="s">
        <v>7643</v>
      </c>
      <c r="N1292" t="s">
        <v>3476</v>
      </c>
      <c r="P1292">
        <v>40</v>
      </c>
      <c r="Q1292">
        <v>20</v>
      </c>
    </row>
    <row r="1293" spans="1:17" x14ac:dyDescent="0.3">
      <c r="A1293">
        <v>1496864</v>
      </c>
      <c r="B1293" t="s">
        <v>3698</v>
      </c>
      <c r="C1293" t="s">
        <v>8185</v>
      </c>
      <c r="D1293" t="s">
        <v>1613</v>
      </c>
      <c r="E1293">
        <v>154832888</v>
      </c>
      <c r="F1293" t="s">
        <v>3302</v>
      </c>
      <c r="G1293" t="str">
        <f t="shared" si="20"/>
        <v>2025em1100471</v>
      </c>
      <c r="H1293" t="s">
        <v>8944</v>
      </c>
      <c r="I1293" t="s">
        <v>3303</v>
      </c>
      <c r="K1293" t="s">
        <v>8653</v>
      </c>
      <c r="M1293" t="s">
        <v>7643</v>
      </c>
      <c r="N1293" t="s">
        <v>3476</v>
      </c>
      <c r="P1293">
        <v>40</v>
      </c>
      <c r="Q1293">
        <v>21</v>
      </c>
    </row>
    <row r="1294" spans="1:17" x14ac:dyDescent="0.3">
      <c r="A1294">
        <v>1496864</v>
      </c>
      <c r="B1294" t="s">
        <v>3698</v>
      </c>
      <c r="C1294" t="s">
        <v>8185</v>
      </c>
      <c r="D1294" t="s">
        <v>1613</v>
      </c>
      <c r="E1294">
        <v>154832889</v>
      </c>
      <c r="F1294" t="s">
        <v>3992</v>
      </c>
      <c r="G1294" t="str">
        <f t="shared" si="20"/>
        <v>2025em1100181</v>
      </c>
      <c r="H1294" t="s">
        <v>8945</v>
      </c>
      <c r="I1294" t="s">
        <v>3993</v>
      </c>
      <c r="K1294" t="s">
        <v>8653</v>
      </c>
      <c r="M1294" t="s">
        <v>7643</v>
      </c>
      <c r="N1294" t="s">
        <v>3476</v>
      </c>
      <c r="P1294">
        <v>40</v>
      </c>
      <c r="Q1294">
        <v>16</v>
      </c>
    </row>
    <row r="1295" spans="1:17" x14ac:dyDescent="0.3">
      <c r="A1295">
        <v>1496864</v>
      </c>
      <c r="B1295" t="s">
        <v>3698</v>
      </c>
      <c r="C1295" t="s">
        <v>8185</v>
      </c>
      <c r="D1295" t="s">
        <v>1613</v>
      </c>
      <c r="E1295">
        <v>154832892</v>
      </c>
      <c r="F1295" t="s">
        <v>2759</v>
      </c>
      <c r="G1295" t="str">
        <f t="shared" si="20"/>
        <v>2025em1100299</v>
      </c>
      <c r="H1295" t="s">
        <v>8946</v>
      </c>
      <c r="I1295" t="s">
        <v>2760</v>
      </c>
      <c r="K1295" t="s">
        <v>8653</v>
      </c>
      <c r="M1295" t="s">
        <v>7643</v>
      </c>
      <c r="N1295" t="s">
        <v>3476</v>
      </c>
      <c r="P1295">
        <v>40</v>
      </c>
      <c r="Q1295">
        <v>23</v>
      </c>
    </row>
    <row r="1296" spans="1:17" x14ac:dyDescent="0.3">
      <c r="A1296">
        <v>1496864</v>
      </c>
      <c r="B1296" t="s">
        <v>3698</v>
      </c>
      <c r="C1296" t="s">
        <v>8185</v>
      </c>
      <c r="D1296" t="s">
        <v>1613</v>
      </c>
      <c r="E1296">
        <v>154832893</v>
      </c>
      <c r="F1296" t="s">
        <v>4080</v>
      </c>
      <c r="G1296" t="str">
        <f t="shared" si="20"/>
        <v>2025em1100227</v>
      </c>
      <c r="H1296" t="s">
        <v>8947</v>
      </c>
      <c r="I1296" t="s">
        <v>4081</v>
      </c>
      <c r="K1296" t="s">
        <v>8653</v>
      </c>
      <c r="M1296" t="s">
        <v>7643</v>
      </c>
      <c r="N1296" t="s">
        <v>3476</v>
      </c>
      <c r="P1296">
        <v>40</v>
      </c>
      <c r="Q1296">
        <v>9</v>
      </c>
    </row>
    <row r="1297" spans="1:17" x14ac:dyDescent="0.3">
      <c r="A1297">
        <v>1496864</v>
      </c>
      <c r="B1297" t="s">
        <v>3698</v>
      </c>
      <c r="C1297" t="s">
        <v>8185</v>
      </c>
      <c r="D1297" t="s">
        <v>1613</v>
      </c>
      <c r="E1297">
        <v>154832894</v>
      </c>
      <c r="F1297" t="s">
        <v>4464</v>
      </c>
      <c r="G1297" t="str">
        <f t="shared" si="20"/>
        <v>2025em1100448</v>
      </c>
      <c r="H1297" t="s">
        <v>8948</v>
      </c>
      <c r="I1297" t="s">
        <v>4465</v>
      </c>
      <c r="K1297" t="s">
        <v>8653</v>
      </c>
      <c r="M1297" t="s">
        <v>7643</v>
      </c>
      <c r="N1297" t="s">
        <v>3476</v>
      </c>
      <c r="P1297">
        <v>40</v>
      </c>
      <c r="Q1297">
        <v>21</v>
      </c>
    </row>
    <row r="1298" spans="1:17" x14ac:dyDescent="0.3">
      <c r="A1298">
        <v>1496864</v>
      </c>
      <c r="B1298" t="s">
        <v>3698</v>
      </c>
      <c r="C1298" t="s">
        <v>8185</v>
      </c>
      <c r="D1298" t="s">
        <v>1613</v>
      </c>
      <c r="E1298">
        <v>154832897</v>
      </c>
      <c r="F1298" t="s">
        <v>3703</v>
      </c>
      <c r="G1298" t="str">
        <f t="shared" si="20"/>
        <v>2025em1100003</v>
      </c>
      <c r="H1298" t="s">
        <v>8949</v>
      </c>
      <c r="I1298" t="s">
        <v>3704</v>
      </c>
      <c r="K1298" t="s">
        <v>8653</v>
      </c>
      <c r="M1298" t="s">
        <v>7643</v>
      </c>
      <c r="N1298" t="s">
        <v>3476</v>
      </c>
      <c r="P1298">
        <v>40</v>
      </c>
      <c r="Q1298">
        <v>24.5</v>
      </c>
    </row>
    <row r="1299" spans="1:17" x14ac:dyDescent="0.3">
      <c r="A1299">
        <v>1496864</v>
      </c>
      <c r="B1299" t="s">
        <v>3698</v>
      </c>
      <c r="C1299" t="s">
        <v>8185</v>
      </c>
      <c r="D1299" t="s">
        <v>1613</v>
      </c>
      <c r="E1299">
        <v>154832898</v>
      </c>
      <c r="F1299" t="s">
        <v>3879</v>
      </c>
      <c r="G1299" t="str">
        <f t="shared" si="20"/>
        <v>2025em1100116</v>
      </c>
      <c r="H1299" t="s">
        <v>8950</v>
      </c>
      <c r="I1299" t="s">
        <v>3880</v>
      </c>
      <c r="K1299" t="s">
        <v>8653</v>
      </c>
      <c r="M1299" t="s">
        <v>7643</v>
      </c>
      <c r="N1299" t="s">
        <v>3476</v>
      </c>
      <c r="P1299">
        <v>40</v>
      </c>
      <c r="Q1299">
        <v>7.5</v>
      </c>
    </row>
    <row r="1300" spans="1:17" x14ac:dyDescent="0.3">
      <c r="A1300">
        <v>1496864</v>
      </c>
      <c r="B1300" t="s">
        <v>3698</v>
      </c>
      <c r="C1300" t="s">
        <v>8185</v>
      </c>
      <c r="D1300" t="s">
        <v>1613</v>
      </c>
      <c r="E1300">
        <v>154832899</v>
      </c>
      <c r="F1300" t="s">
        <v>3819</v>
      </c>
      <c r="G1300" t="str">
        <f t="shared" si="20"/>
        <v>2025em1100068</v>
      </c>
      <c r="H1300" t="s">
        <v>8951</v>
      </c>
      <c r="I1300" t="s">
        <v>3820</v>
      </c>
      <c r="K1300" t="s">
        <v>8653</v>
      </c>
      <c r="M1300" t="s">
        <v>7643</v>
      </c>
      <c r="N1300" t="s">
        <v>3476</v>
      </c>
      <c r="P1300">
        <v>40</v>
      </c>
      <c r="Q1300">
        <v>19.5</v>
      </c>
    </row>
    <row r="1301" spans="1:17" x14ac:dyDescent="0.3">
      <c r="A1301">
        <v>1496864</v>
      </c>
      <c r="B1301" t="s">
        <v>3698</v>
      </c>
      <c r="C1301" t="s">
        <v>8185</v>
      </c>
      <c r="D1301" t="s">
        <v>1613</v>
      </c>
      <c r="E1301">
        <v>154832900</v>
      </c>
      <c r="F1301" t="s">
        <v>4100</v>
      </c>
      <c r="G1301" t="str">
        <f t="shared" si="20"/>
        <v>2025em1100240</v>
      </c>
      <c r="H1301" t="s">
        <v>8952</v>
      </c>
      <c r="I1301" t="s">
        <v>4101</v>
      </c>
      <c r="K1301" t="s">
        <v>8653</v>
      </c>
      <c r="M1301" t="s">
        <v>7643</v>
      </c>
      <c r="N1301" t="s">
        <v>3476</v>
      </c>
      <c r="P1301">
        <v>40</v>
      </c>
      <c r="Q1301">
        <v>15.5</v>
      </c>
    </row>
    <row r="1302" spans="1:17" x14ac:dyDescent="0.3">
      <c r="A1302">
        <v>1496864</v>
      </c>
      <c r="B1302" t="s">
        <v>3698</v>
      </c>
      <c r="C1302" t="s">
        <v>8185</v>
      </c>
      <c r="D1302" t="s">
        <v>1613</v>
      </c>
      <c r="E1302">
        <v>154832901</v>
      </c>
      <c r="F1302" t="s">
        <v>3719</v>
      </c>
      <c r="G1302" t="str">
        <f t="shared" si="20"/>
        <v>2025em1100010</v>
      </c>
      <c r="H1302" t="s">
        <v>8953</v>
      </c>
      <c r="I1302" t="s">
        <v>3720</v>
      </c>
      <c r="K1302" t="s">
        <v>8653</v>
      </c>
      <c r="M1302" t="s">
        <v>7643</v>
      </c>
      <c r="N1302" t="s">
        <v>3476</v>
      </c>
      <c r="P1302">
        <v>40</v>
      </c>
      <c r="Q1302">
        <v>23.5</v>
      </c>
    </row>
    <row r="1303" spans="1:17" x14ac:dyDescent="0.3">
      <c r="A1303">
        <v>1496864</v>
      </c>
      <c r="B1303" t="s">
        <v>3698</v>
      </c>
      <c r="C1303" t="s">
        <v>8185</v>
      </c>
      <c r="D1303" t="s">
        <v>1613</v>
      </c>
      <c r="E1303">
        <v>154832904</v>
      </c>
      <c r="F1303" t="s">
        <v>2208</v>
      </c>
      <c r="G1303" t="str">
        <f t="shared" si="20"/>
        <v>2025em1100156</v>
      </c>
      <c r="H1303" t="s">
        <v>8954</v>
      </c>
      <c r="I1303" t="s">
        <v>2209</v>
      </c>
      <c r="K1303" t="s">
        <v>8653</v>
      </c>
      <c r="M1303" t="s">
        <v>7643</v>
      </c>
      <c r="N1303" t="s">
        <v>3476</v>
      </c>
      <c r="P1303">
        <v>40</v>
      </c>
      <c r="Q1303">
        <v>9.5</v>
      </c>
    </row>
    <row r="1304" spans="1:17" x14ac:dyDescent="0.3">
      <c r="A1304">
        <v>1496864</v>
      </c>
      <c r="B1304" t="s">
        <v>3698</v>
      </c>
      <c r="C1304" t="s">
        <v>8185</v>
      </c>
      <c r="D1304" t="s">
        <v>1613</v>
      </c>
      <c r="E1304">
        <v>154832907</v>
      </c>
      <c r="F1304" t="s">
        <v>3783</v>
      </c>
      <c r="G1304" t="str">
        <f t="shared" si="20"/>
        <v>2025em1100038</v>
      </c>
      <c r="H1304" t="s">
        <v>8955</v>
      </c>
      <c r="I1304" t="s">
        <v>3784</v>
      </c>
      <c r="K1304" t="s">
        <v>8653</v>
      </c>
      <c r="M1304" t="s">
        <v>7643</v>
      </c>
      <c r="N1304" t="s">
        <v>3476</v>
      </c>
      <c r="P1304">
        <v>40</v>
      </c>
      <c r="Q1304">
        <v>20.5</v>
      </c>
    </row>
    <row r="1305" spans="1:17" x14ac:dyDescent="0.3">
      <c r="A1305">
        <v>1496864</v>
      </c>
      <c r="B1305" t="s">
        <v>3698</v>
      </c>
      <c r="C1305" t="s">
        <v>8185</v>
      </c>
      <c r="D1305" t="s">
        <v>1613</v>
      </c>
      <c r="E1305">
        <v>154832908</v>
      </c>
      <c r="F1305" t="s">
        <v>4503</v>
      </c>
      <c r="G1305" t="str">
        <f t="shared" si="20"/>
        <v>2025em1100465</v>
      </c>
      <c r="H1305" t="s">
        <v>8956</v>
      </c>
      <c r="I1305" t="s">
        <v>4504</v>
      </c>
      <c r="K1305" t="s">
        <v>8653</v>
      </c>
      <c r="M1305" t="s">
        <v>7643</v>
      </c>
      <c r="N1305" t="s">
        <v>3476</v>
      </c>
      <c r="P1305">
        <v>40</v>
      </c>
      <c r="Q1305">
        <v>9.5</v>
      </c>
    </row>
    <row r="1306" spans="1:17" x14ac:dyDescent="0.3">
      <c r="A1306">
        <v>1496864</v>
      </c>
      <c r="B1306" t="s">
        <v>3698</v>
      </c>
      <c r="C1306" t="s">
        <v>8185</v>
      </c>
      <c r="D1306" t="s">
        <v>1613</v>
      </c>
      <c r="E1306">
        <v>154832909</v>
      </c>
      <c r="F1306" t="s">
        <v>4527</v>
      </c>
      <c r="G1306" t="str">
        <f t="shared" si="20"/>
        <v>2025em1100484</v>
      </c>
      <c r="H1306" t="s">
        <v>8957</v>
      </c>
      <c r="I1306" t="s">
        <v>4528</v>
      </c>
      <c r="K1306" t="s">
        <v>8653</v>
      </c>
      <c r="M1306" t="s">
        <v>7643</v>
      </c>
      <c r="N1306" t="s">
        <v>3476</v>
      </c>
      <c r="P1306">
        <v>40</v>
      </c>
      <c r="Q1306">
        <v>13</v>
      </c>
    </row>
    <row r="1307" spans="1:17" x14ac:dyDescent="0.3">
      <c r="A1307">
        <v>1496864</v>
      </c>
      <c r="B1307" t="s">
        <v>3698</v>
      </c>
      <c r="C1307" t="s">
        <v>8185</v>
      </c>
      <c r="D1307" t="s">
        <v>1613</v>
      </c>
      <c r="E1307">
        <v>154832977</v>
      </c>
      <c r="F1307" t="s">
        <v>4555</v>
      </c>
      <c r="G1307" t="str">
        <f t="shared" si="20"/>
        <v>2025em1100500</v>
      </c>
      <c r="H1307" t="s">
        <v>8958</v>
      </c>
      <c r="I1307" t="s">
        <v>4556</v>
      </c>
      <c r="K1307" t="s">
        <v>8653</v>
      </c>
      <c r="M1307" t="s">
        <v>7643</v>
      </c>
      <c r="N1307" t="s">
        <v>3476</v>
      </c>
      <c r="P1307">
        <v>40</v>
      </c>
      <c r="Q1307">
        <v>7</v>
      </c>
    </row>
    <row r="1308" spans="1:17" x14ac:dyDescent="0.3">
      <c r="A1308">
        <v>1496864</v>
      </c>
      <c r="B1308" t="s">
        <v>3698</v>
      </c>
      <c r="C1308" t="s">
        <v>8185</v>
      </c>
      <c r="D1308" t="s">
        <v>1613</v>
      </c>
      <c r="E1308">
        <v>154832980</v>
      </c>
      <c r="F1308" t="s">
        <v>2131</v>
      </c>
      <c r="G1308" t="str">
        <f t="shared" si="20"/>
        <v>2025em1100138</v>
      </c>
      <c r="H1308" t="s">
        <v>8959</v>
      </c>
      <c r="I1308" t="s">
        <v>2132</v>
      </c>
      <c r="K1308" t="s">
        <v>8653</v>
      </c>
      <c r="M1308" t="s">
        <v>7643</v>
      </c>
      <c r="N1308" t="s">
        <v>3476</v>
      </c>
      <c r="P1308">
        <v>40</v>
      </c>
      <c r="Q1308">
        <v>22</v>
      </c>
    </row>
    <row r="1309" spans="1:17" x14ac:dyDescent="0.3">
      <c r="A1309">
        <v>1496864</v>
      </c>
      <c r="B1309" t="s">
        <v>3698</v>
      </c>
      <c r="C1309" t="s">
        <v>8185</v>
      </c>
      <c r="D1309" t="s">
        <v>1613</v>
      </c>
      <c r="E1309">
        <v>154832982</v>
      </c>
      <c r="F1309" t="s">
        <v>3927</v>
      </c>
      <c r="G1309" t="str">
        <f t="shared" si="20"/>
        <v>2025em1100146</v>
      </c>
      <c r="H1309" t="s">
        <v>8960</v>
      </c>
      <c r="I1309" t="s">
        <v>3928</v>
      </c>
      <c r="K1309" t="s">
        <v>8653</v>
      </c>
      <c r="M1309" t="s">
        <v>7643</v>
      </c>
      <c r="N1309" t="s">
        <v>3476</v>
      </c>
      <c r="P1309">
        <v>40</v>
      </c>
      <c r="Q1309">
        <v>22.5</v>
      </c>
    </row>
    <row r="1310" spans="1:17" x14ac:dyDescent="0.3">
      <c r="A1310">
        <v>1496864</v>
      </c>
      <c r="B1310" t="s">
        <v>3698</v>
      </c>
      <c r="C1310" t="s">
        <v>8185</v>
      </c>
      <c r="D1310" t="s">
        <v>1613</v>
      </c>
      <c r="E1310">
        <v>154832983</v>
      </c>
      <c r="F1310" t="s">
        <v>3984</v>
      </c>
      <c r="G1310" t="str">
        <f t="shared" si="20"/>
        <v>2025em1100177</v>
      </c>
      <c r="H1310" t="s">
        <v>8961</v>
      </c>
      <c r="I1310" t="s">
        <v>3985</v>
      </c>
      <c r="K1310" t="s">
        <v>8653</v>
      </c>
      <c r="M1310" t="s">
        <v>7643</v>
      </c>
      <c r="N1310" t="s">
        <v>3476</v>
      </c>
      <c r="P1310">
        <v>40</v>
      </c>
      <c r="Q1310">
        <v>13</v>
      </c>
    </row>
    <row r="1311" spans="1:17" x14ac:dyDescent="0.3">
      <c r="A1311">
        <v>1496864</v>
      </c>
      <c r="B1311" t="s">
        <v>3698</v>
      </c>
      <c r="C1311" t="s">
        <v>8185</v>
      </c>
      <c r="D1311" t="s">
        <v>1613</v>
      </c>
      <c r="E1311">
        <v>154832984</v>
      </c>
      <c r="F1311" t="s">
        <v>4288</v>
      </c>
      <c r="G1311" t="str">
        <f t="shared" si="20"/>
        <v>2025em1100363</v>
      </c>
      <c r="H1311" t="s">
        <v>8962</v>
      </c>
      <c r="I1311" t="s">
        <v>4289</v>
      </c>
      <c r="K1311" t="s">
        <v>8653</v>
      </c>
      <c r="M1311" t="s">
        <v>7643</v>
      </c>
      <c r="N1311" t="s">
        <v>3476</v>
      </c>
      <c r="P1311">
        <v>40</v>
      </c>
      <c r="Q1311">
        <v>23</v>
      </c>
    </row>
    <row r="1312" spans="1:17" x14ac:dyDescent="0.3">
      <c r="A1312">
        <v>1496864</v>
      </c>
      <c r="B1312" t="s">
        <v>3698</v>
      </c>
      <c r="C1312" t="s">
        <v>8185</v>
      </c>
      <c r="D1312" t="s">
        <v>1613</v>
      </c>
      <c r="E1312">
        <v>154832985</v>
      </c>
      <c r="F1312" t="s">
        <v>2175</v>
      </c>
      <c r="G1312" t="str">
        <f t="shared" si="20"/>
        <v>2025em1100148</v>
      </c>
      <c r="H1312" t="s">
        <v>8963</v>
      </c>
      <c r="I1312" t="s">
        <v>2176</v>
      </c>
      <c r="K1312" t="s">
        <v>8653</v>
      </c>
      <c r="M1312" t="s">
        <v>7643</v>
      </c>
      <c r="N1312" t="s">
        <v>3476</v>
      </c>
      <c r="P1312">
        <v>40</v>
      </c>
      <c r="Q1312">
        <v>24.5</v>
      </c>
    </row>
    <row r="1313" spans="1:17" x14ac:dyDescent="0.3">
      <c r="A1313">
        <v>1496864</v>
      </c>
      <c r="B1313" t="s">
        <v>3698</v>
      </c>
      <c r="C1313" t="s">
        <v>8185</v>
      </c>
      <c r="D1313" t="s">
        <v>1613</v>
      </c>
      <c r="E1313">
        <v>154832987</v>
      </c>
      <c r="F1313" t="s">
        <v>2137</v>
      </c>
      <c r="G1313" t="str">
        <f t="shared" si="20"/>
        <v>2025em1100139</v>
      </c>
      <c r="H1313" t="s">
        <v>8964</v>
      </c>
      <c r="I1313" t="s">
        <v>2138</v>
      </c>
      <c r="K1313" t="s">
        <v>8653</v>
      </c>
      <c r="M1313" t="s">
        <v>7643</v>
      </c>
      <c r="N1313" t="s">
        <v>3476</v>
      </c>
      <c r="P1313">
        <v>40</v>
      </c>
      <c r="Q1313">
        <v>5</v>
      </c>
    </row>
    <row r="1314" spans="1:17" x14ac:dyDescent="0.3">
      <c r="A1314">
        <v>1496864</v>
      </c>
      <c r="B1314" t="s">
        <v>3698</v>
      </c>
      <c r="C1314" t="s">
        <v>8185</v>
      </c>
      <c r="D1314" t="s">
        <v>1613</v>
      </c>
      <c r="E1314">
        <v>154832988</v>
      </c>
      <c r="F1314" t="s">
        <v>4268</v>
      </c>
      <c r="G1314" t="str">
        <f t="shared" si="20"/>
        <v>2025em1100352</v>
      </c>
      <c r="H1314" t="s">
        <v>8965</v>
      </c>
      <c r="I1314" t="s">
        <v>4269</v>
      </c>
      <c r="K1314" t="s">
        <v>8653</v>
      </c>
      <c r="M1314" t="s">
        <v>7643</v>
      </c>
      <c r="N1314" t="s">
        <v>3476</v>
      </c>
      <c r="P1314">
        <v>40</v>
      </c>
      <c r="Q1314">
        <v>17</v>
      </c>
    </row>
    <row r="1315" spans="1:17" x14ac:dyDescent="0.3">
      <c r="A1315">
        <v>1496864</v>
      </c>
      <c r="B1315" t="s">
        <v>3698</v>
      </c>
      <c r="C1315" t="s">
        <v>8185</v>
      </c>
      <c r="D1315" t="s">
        <v>1613</v>
      </c>
      <c r="E1315">
        <v>154832995</v>
      </c>
      <c r="F1315" t="s">
        <v>3939</v>
      </c>
      <c r="G1315" t="str">
        <f t="shared" si="20"/>
        <v>2025em1100153</v>
      </c>
      <c r="H1315" t="s">
        <v>8966</v>
      </c>
      <c r="I1315" t="s">
        <v>3940</v>
      </c>
      <c r="K1315" t="s">
        <v>8653</v>
      </c>
      <c r="M1315" t="s">
        <v>7643</v>
      </c>
      <c r="N1315" t="s">
        <v>3476</v>
      </c>
      <c r="P1315">
        <v>40</v>
      </c>
      <c r="Q1315">
        <v>20</v>
      </c>
    </row>
    <row r="1316" spans="1:17" x14ac:dyDescent="0.3">
      <c r="A1316">
        <v>1496864</v>
      </c>
      <c r="B1316" t="s">
        <v>3698</v>
      </c>
      <c r="C1316" t="s">
        <v>8185</v>
      </c>
      <c r="D1316" t="s">
        <v>1613</v>
      </c>
      <c r="E1316">
        <v>154833005</v>
      </c>
      <c r="F1316" t="s">
        <v>2571</v>
      </c>
      <c r="G1316" t="str">
        <f t="shared" si="20"/>
        <v>2025em1100259</v>
      </c>
      <c r="H1316" t="s">
        <v>8967</v>
      </c>
      <c r="I1316" t="s">
        <v>2572</v>
      </c>
      <c r="K1316" t="s">
        <v>8653</v>
      </c>
      <c r="M1316" t="s">
        <v>7643</v>
      </c>
      <c r="N1316" t="s">
        <v>3476</v>
      </c>
      <c r="P1316">
        <v>40</v>
      </c>
      <c r="Q1316">
        <v>15</v>
      </c>
    </row>
    <row r="1317" spans="1:17" x14ac:dyDescent="0.3">
      <c r="A1317">
        <v>1496864</v>
      </c>
      <c r="B1317" t="s">
        <v>3698</v>
      </c>
      <c r="C1317" t="s">
        <v>8185</v>
      </c>
      <c r="D1317" t="s">
        <v>1613</v>
      </c>
      <c r="E1317">
        <v>154833007</v>
      </c>
      <c r="F1317" t="s">
        <v>3859</v>
      </c>
      <c r="G1317" t="str">
        <f t="shared" si="20"/>
        <v>2025em1100104</v>
      </c>
      <c r="H1317" t="s">
        <v>8968</v>
      </c>
      <c r="I1317" t="s">
        <v>3860</v>
      </c>
      <c r="K1317" t="s">
        <v>8653</v>
      </c>
      <c r="M1317" t="s">
        <v>7643</v>
      </c>
      <c r="N1317" t="s">
        <v>3476</v>
      </c>
      <c r="P1317">
        <v>40</v>
      </c>
      <c r="Q1317">
        <v>12</v>
      </c>
    </row>
    <row r="1318" spans="1:17" x14ac:dyDescent="0.3">
      <c r="A1318">
        <v>1496864</v>
      </c>
      <c r="B1318" t="s">
        <v>3698</v>
      </c>
      <c r="C1318" t="s">
        <v>8185</v>
      </c>
      <c r="D1318" t="s">
        <v>1613</v>
      </c>
      <c r="E1318">
        <v>154833008</v>
      </c>
      <c r="F1318" t="s">
        <v>2318</v>
      </c>
      <c r="G1318" t="str">
        <f t="shared" si="20"/>
        <v>2025em1100189</v>
      </c>
      <c r="H1318" t="s">
        <v>8969</v>
      </c>
      <c r="I1318" t="s">
        <v>2319</v>
      </c>
      <c r="K1318" t="s">
        <v>8653</v>
      </c>
      <c r="M1318" t="s">
        <v>7643</v>
      </c>
      <c r="N1318" t="s">
        <v>3476</v>
      </c>
      <c r="P1318">
        <v>40</v>
      </c>
      <c r="Q1318">
        <v>21</v>
      </c>
    </row>
    <row r="1319" spans="1:17" x14ac:dyDescent="0.3">
      <c r="A1319">
        <v>1496864</v>
      </c>
      <c r="B1319" t="s">
        <v>3698</v>
      </c>
      <c r="C1319" t="s">
        <v>8185</v>
      </c>
      <c r="D1319" t="s">
        <v>1613</v>
      </c>
      <c r="E1319">
        <v>154833009</v>
      </c>
      <c r="F1319" t="s">
        <v>2142</v>
      </c>
      <c r="G1319" t="str">
        <f t="shared" si="20"/>
        <v>2025em1100142</v>
      </c>
      <c r="H1319" t="s">
        <v>8970</v>
      </c>
      <c r="I1319" t="s">
        <v>2143</v>
      </c>
      <c r="K1319" t="s">
        <v>8653</v>
      </c>
      <c r="M1319" t="s">
        <v>7643</v>
      </c>
      <c r="N1319" t="s">
        <v>3476</v>
      </c>
      <c r="P1319">
        <v>40</v>
      </c>
      <c r="Q1319">
        <v>24</v>
      </c>
    </row>
    <row r="1320" spans="1:17" x14ac:dyDescent="0.3">
      <c r="A1320">
        <v>1496864</v>
      </c>
      <c r="B1320" t="s">
        <v>3698</v>
      </c>
      <c r="C1320" t="s">
        <v>8185</v>
      </c>
      <c r="D1320" t="s">
        <v>1613</v>
      </c>
      <c r="E1320">
        <v>154833011</v>
      </c>
      <c r="F1320" t="s">
        <v>3943</v>
      </c>
      <c r="G1320" t="str">
        <f t="shared" si="20"/>
        <v>2025em1100157</v>
      </c>
      <c r="H1320" t="s">
        <v>8971</v>
      </c>
      <c r="I1320" t="s">
        <v>3944</v>
      </c>
      <c r="K1320" t="s">
        <v>8653</v>
      </c>
      <c r="M1320" t="s">
        <v>7643</v>
      </c>
      <c r="N1320" t="s">
        <v>3476</v>
      </c>
      <c r="P1320">
        <v>40</v>
      </c>
      <c r="Q1320">
        <v>22.5</v>
      </c>
    </row>
    <row r="1321" spans="1:17" x14ac:dyDescent="0.3">
      <c r="A1321">
        <v>1496864</v>
      </c>
      <c r="B1321" t="s">
        <v>3698</v>
      </c>
      <c r="C1321" t="s">
        <v>8185</v>
      </c>
      <c r="D1321" t="s">
        <v>1613</v>
      </c>
      <c r="E1321">
        <v>154833014</v>
      </c>
      <c r="F1321" t="s">
        <v>1761</v>
      </c>
      <c r="G1321" t="str">
        <f t="shared" si="20"/>
        <v>2025em1100048</v>
      </c>
      <c r="H1321" t="s">
        <v>8972</v>
      </c>
      <c r="I1321" t="s">
        <v>1762</v>
      </c>
      <c r="K1321" t="s">
        <v>8653</v>
      </c>
      <c r="M1321" t="s">
        <v>7643</v>
      </c>
      <c r="N1321" t="s">
        <v>3476</v>
      </c>
      <c r="P1321">
        <v>40</v>
      </c>
      <c r="Q1321">
        <v>10</v>
      </c>
    </row>
    <row r="1322" spans="1:17" x14ac:dyDescent="0.3">
      <c r="A1322">
        <v>1496864</v>
      </c>
      <c r="B1322" t="s">
        <v>3698</v>
      </c>
      <c r="C1322" t="s">
        <v>8185</v>
      </c>
      <c r="D1322" t="s">
        <v>1613</v>
      </c>
      <c r="E1322">
        <v>154833018</v>
      </c>
      <c r="F1322" t="s">
        <v>4368</v>
      </c>
      <c r="G1322" t="str">
        <f t="shared" si="20"/>
        <v>2025em1100404</v>
      </c>
      <c r="H1322" t="s">
        <v>8973</v>
      </c>
      <c r="I1322" t="s">
        <v>4369</v>
      </c>
      <c r="K1322" t="s">
        <v>8653</v>
      </c>
      <c r="M1322" t="s">
        <v>7643</v>
      </c>
      <c r="N1322" t="s">
        <v>3476</v>
      </c>
      <c r="P1322">
        <v>40</v>
      </c>
      <c r="Q1322">
        <v>19</v>
      </c>
    </row>
    <row r="1323" spans="1:17" x14ac:dyDescent="0.3">
      <c r="A1323">
        <v>1496864</v>
      </c>
      <c r="B1323" t="s">
        <v>3698</v>
      </c>
      <c r="C1323" t="s">
        <v>8185</v>
      </c>
      <c r="D1323" t="s">
        <v>1613</v>
      </c>
      <c r="E1323">
        <v>154833156</v>
      </c>
      <c r="F1323" t="s">
        <v>2821</v>
      </c>
      <c r="G1323" t="str">
        <f t="shared" si="20"/>
        <v>2025em1100325</v>
      </c>
      <c r="H1323" t="s">
        <v>8974</v>
      </c>
      <c r="I1323" t="s">
        <v>2822</v>
      </c>
      <c r="K1323" t="s">
        <v>8653</v>
      </c>
      <c r="M1323" t="s">
        <v>7643</v>
      </c>
      <c r="N1323" t="s">
        <v>3476</v>
      </c>
      <c r="P1323">
        <v>40</v>
      </c>
      <c r="Q1323">
        <v>21.5</v>
      </c>
    </row>
    <row r="1324" spans="1:17" x14ac:dyDescent="0.3">
      <c r="A1324">
        <v>1496864</v>
      </c>
      <c r="B1324" t="s">
        <v>3698</v>
      </c>
      <c r="C1324" t="s">
        <v>8185</v>
      </c>
      <c r="D1324" t="s">
        <v>1613</v>
      </c>
      <c r="E1324">
        <v>154833157</v>
      </c>
      <c r="F1324" t="s">
        <v>3118</v>
      </c>
      <c r="G1324" t="str">
        <f t="shared" si="20"/>
        <v>2025em1100403</v>
      </c>
      <c r="H1324" t="s">
        <v>8975</v>
      </c>
      <c r="I1324" t="s">
        <v>3119</v>
      </c>
      <c r="K1324" t="s">
        <v>8653</v>
      </c>
      <c r="M1324" t="s">
        <v>7643</v>
      </c>
      <c r="N1324" t="s">
        <v>3476</v>
      </c>
      <c r="P1324">
        <v>40</v>
      </c>
      <c r="Q1324">
        <v>27.5</v>
      </c>
    </row>
    <row r="1325" spans="1:17" x14ac:dyDescent="0.3">
      <c r="A1325">
        <v>1496864</v>
      </c>
      <c r="B1325" t="s">
        <v>3698</v>
      </c>
      <c r="C1325" t="s">
        <v>8185</v>
      </c>
      <c r="D1325" t="s">
        <v>1613</v>
      </c>
      <c r="E1325">
        <v>154833158</v>
      </c>
      <c r="F1325" t="s">
        <v>4364</v>
      </c>
      <c r="G1325" t="str">
        <f t="shared" si="20"/>
        <v>2025em1100401</v>
      </c>
      <c r="H1325" t="s">
        <v>8976</v>
      </c>
      <c r="I1325" t="s">
        <v>4365</v>
      </c>
      <c r="K1325" t="s">
        <v>8653</v>
      </c>
      <c r="M1325" t="s">
        <v>7643</v>
      </c>
      <c r="N1325" t="s">
        <v>3476</v>
      </c>
      <c r="P1325">
        <v>40</v>
      </c>
      <c r="Q1325">
        <v>25.5</v>
      </c>
    </row>
    <row r="1326" spans="1:17" x14ac:dyDescent="0.3">
      <c r="A1326">
        <v>1496864</v>
      </c>
      <c r="B1326" t="s">
        <v>3698</v>
      </c>
      <c r="C1326" t="s">
        <v>8185</v>
      </c>
      <c r="D1326" t="s">
        <v>1613</v>
      </c>
      <c r="E1326">
        <v>154833159</v>
      </c>
      <c r="F1326" t="s">
        <v>2692</v>
      </c>
      <c r="G1326" t="str">
        <f t="shared" si="20"/>
        <v>2025em1100284</v>
      </c>
      <c r="H1326" t="s">
        <v>8977</v>
      </c>
      <c r="I1326" t="s">
        <v>2693</v>
      </c>
      <c r="K1326" t="s">
        <v>8653</v>
      </c>
      <c r="M1326" t="s">
        <v>7643</v>
      </c>
      <c r="N1326" t="s">
        <v>3476</v>
      </c>
      <c r="P1326">
        <v>40</v>
      </c>
      <c r="Q1326">
        <v>27.5</v>
      </c>
    </row>
    <row r="1327" spans="1:17" x14ac:dyDescent="0.3">
      <c r="A1327">
        <v>1496864</v>
      </c>
      <c r="B1327" t="s">
        <v>3698</v>
      </c>
      <c r="C1327" t="s">
        <v>8185</v>
      </c>
      <c r="D1327" t="s">
        <v>1613</v>
      </c>
      <c r="E1327">
        <v>154833160</v>
      </c>
      <c r="F1327" t="s">
        <v>4571</v>
      </c>
      <c r="G1327" t="str">
        <f t="shared" si="20"/>
        <v>2025em1100507</v>
      </c>
      <c r="H1327" t="s">
        <v>8978</v>
      </c>
      <c r="I1327" t="s">
        <v>4572</v>
      </c>
      <c r="K1327" t="s">
        <v>8653</v>
      </c>
      <c r="M1327" t="s">
        <v>7643</v>
      </c>
      <c r="N1327" t="s">
        <v>3476</v>
      </c>
      <c r="P1327">
        <v>40</v>
      </c>
      <c r="Q1327">
        <v>17</v>
      </c>
    </row>
    <row r="1328" spans="1:17" x14ac:dyDescent="0.3">
      <c r="A1328">
        <v>1496864</v>
      </c>
      <c r="B1328" t="s">
        <v>3698</v>
      </c>
      <c r="C1328" t="s">
        <v>8185</v>
      </c>
      <c r="D1328" t="s">
        <v>1613</v>
      </c>
      <c r="E1328">
        <v>154833161</v>
      </c>
      <c r="F1328" t="s">
        <v>4456</v>
      </c>
      <c r="G1328" t="str">
        <f t="shared" si="20"/>
        <v>2025em1100444</v>
      </c>
      <c r="H1328" t="s">
        <v>8979</v>
      </c>
      <c r="I1328" t="s">
        <v>4457</v>
      </c>
      <c r="K1328" t="s">
        <v>8653</v>
      </c>
      <c r="M1328" t="s">
        <v>7643</v>
      </c>
      <c r="N1328" t="s">
        <v>3476</v>
      </c>
      <c r="P1328">
        <v>40</v>
      </c>
      <c r="Q1328">
        <v>29.5</v>
      </c>
    </row>
    <row r="1329" spans="1:17" x14ac:dyDescent="0.3">
      <c r="A1329">
        <v>1496864</v>
      </c>
      <c r="B1329" t="s">
        <v>3698</v>
      </c>
      <c r="C1329" t="s">
        <v>8185</v>
      </c>
      <c r="D1329" t="s">
        <v>1613</v>
      </c>
      <c r="E1329">
        <v>154833162</v>
      </c>
      <c r="F1329" t="s">
        <v>3923</v>
      </c>
      <c r="G1329" t="str">
        <f t="shared" si="20"/>
        <v>2025em1100141</v>
      </c>
      <c r="H1329" t="s">
        <v>8980</v>
      </c>
      <c r="I1329" t="s">
        <v>3924</v>
      </c>
      <c r="K1329" t="s">
        <v>8653</v>
      </c>
      <c r="M1329" t="s">
        <v>7643</v>
      </c>
      <c r="N1329" t="s">
        <v>3476</v>
      </c>
      <c r="P1329">
        <v>40</v>
      </c>
      <c r="Q1329">
        <v>24.5</v>
      </c>
    </row>
    <row r="1330" spans="1:17" x14ac:dyDescent="0.3">
      <c r="A1330">
        <v>1496864</v>
      </c>
      <c r="B1330" t="s">
        <v>3698</v>
      </c>
      <c r="C1330" t="s">
        <v>8185</v>
      </c>
      <c r="D1330" t="s">
        <v>1613</v>
      </c>
      <c r="E1330">
        <v>154833163</v>
      </c>
      <c r="F1330" t="s">
        <v>3919</v>
      </c>
      <c r="G1330" t="str">
        <f t="shared" si="20"/>
        <v>2025em1100140</v>
      </c>
      <c r="H1330" t="s">
        <v>8981</v>
      </c>
      <c r="I1330" t="s">
        <v>3920</v>
      </c>
      <c r="K1330" t="s">
        <v>8653</v>
      </c>
      <c r="M1330" t="s">
        <v>7643</v>
      </c>
      <c r="N1330" t="s">
        <v>3476</v>
      </c>
      <c r="P1330">
        <v>40</v>
      </c>
      <c r="Q1330">
        <v>16</v>
      </c>
    </row>
    <row r="1331" spans="1:17" x14ac:dyDescent="0.3">
      <c r="A1331">
        <v>1496864</v>
      </c>
      <c r="B1331" t="s">
        <v>3698</v>
      </c>
      <c r="C1331" t="s">
        <v>8185</v>
      </c>
      <c r="D1331" t="s">
        <v>1613</v>
      </c>
      <c r="E1331">
        <v>154833164</v>
      </c>
      <c r="F1331" t="s">
        <v>3887</v>
      </c>
      <c r="G1331" t="str">
        <f t="shared" si="20"/>
        <v>2025em1100121</v>
      </c>
      <c r="H1331" t="s">
        <v>8982</v>
      </c>
      <c r="I1331" t="s">
        <v>3888</v>
      </c>
      <c r="K1331" t="s">
        <v>8653</v>
      </c>
      <c r="M1331" t="s">
        <v>7643</v>
      </c>
      <c r="N1331" t="s">
        <v>3476</v>
      </c>
      <c r="P1331">
        <v>40</v>
      </c>
      <c r="Q1331">
        <v>15.5</v>
      </c>
    </row>
    <row r="1332" spans="1:17" x14ac:dyDescent="0.3">
      <c r="A1332">
        <v>1496864</v>
      </c>
      <c r="B1332" t="s">
        <v>3698</v>
      </c>
      <c r="C1332" t="s">
        <v>8185</v>
      </c>
      <c r="D1332" t="s">
        <v>1613</v>
      </c>
      <c r="E1332">
        <v>154833166</v>
      </c>
      <c r="F1332" t="s">
        <v>1970</v>
      </c>
      <c r="G1332" t="str">
        <f t="shared" si="20"/>
        <v>2025em1100097</v>
      </c>
      <c r="H1332" t="s">
        <v>8983</v>
      </c>
      <c r="I1332" t="s">
        <v>1971</v>
      </c>
      <c r="K1332" t="s">
        <v>8653</v>
      </c>
      <c r="M1332" t="s">
        <v>7643</v>
      </c>
      <c r="N1332" t="s">
        <v>3476</v>
      </c>
      <c r="P1332">
        <v>40</v>
      </c>
      <c r="Q1332">
        <v>16</v>
      </c>
    </row>
    <row r="1333" spans="1:17" x14ac:dyDescent="0.3">
      <c r="A1333">
        <v>1496864</v>
      </c>
      <c r="B1333" t="s">
        <v>3698</v>
      </c>
      <c r="C1333" t="s">
        <v>8185</v>
      </c>
      <c r="D1333" t="s">
        <v>1613</v>
      </c>
      <c r="E1333">
        <v>154833167</v>
      </c>
      <c r="F1333" t="s">
        <v>1946</v>
      </c>
      <c r="G1333" t="str">
        <f t="shared" si="20"/>
        <v>2025em1100090</v>
      </c>
      <c r="H1333" t="s">
        <v>8984</v>
      </c>
      <c r="I1333" t="s">
        <v>1947</v>
      </c>
      <c r="K1333" t="s">
        <v>8653</v>
      </c>
      <c r="M1333" t="s">
        <v>7643</v>
      </c>
      <c r="N1333" t="s">
        <v>3476</v>
      </c>
      <c r="P1333">
        <v>40</v>
      </c>
      <c r="Q1333">
        <v>23</v>
      </c>
    </row>
    <row r="1334" spans="1:17" x14ac:dyDescent="0.3">
      <c r="A1334">
        <v>1496864</v>
      </c>
      <c r="B1334" t="s">
        <v>3698</v>
      </c>
      <c r="C1334" t="s">
        <v>8185</v>
      </c>
      <c r="D1334" t="s">
        <v>1613</v>
      </c>
      <c r="E1334">
        <v>154833169</v>
      </c>
      <c r="F1334" t="s">
        <v>2051</v>
      </c>
      <c r="G1334" t="str">
        <f t="shared" si="20"/>
        <v>2025em1100115</v>
      </c>
      <c r="H1334" t="s">
        <v>8985</v>
      </c>
      <c r="I1334" t="s">
        <v>2052</v>
      </c>
      <c r="K1334" t="s">
        <v>8653</v>
      </c>
      <c r="M1334" t="s">
        <v>7643</v>
      </c>
      <c r="N1334" t="s">
        <v>3476</v>
      </c>
      <c r="P1334">
        <v>40</v>
      </c>
      <c r="Q1334">
        <v>13.5</v>
      </c>
    </row>
    <row r="1335" spans="1:17" x14ac:dyDescent="0.3">
      <c r="A1335">
        <v>1496864</v>
      </c>
      <c r="B1335" t="s">
        <v>3698</v>
      </c>
      <c r="C1335" t="s">
        <v>8185</v>
      </c>
      <c r="D1335" t="s">
        <v>1613</v>
      </c>
      <c r="E1335">
        <v>154833170</v>
      </c>
      <c r="F1335" t="s">
        <v>4036</v>
      </c>
      <c r="G1335" t="str">
        <f t="shared" si="20"/>
        <v>2025em1100206</v>
      </c>
      <c r="H1335" t="s">
        <v>8986</v>
      </c>
      <c r="I1335" t="s">
        <v>4037</v>
      </c>
      <c r="K1335" t="s">
        <v>8653</v>
      </c>
      <c r="M1335" t="s">
        <v>7643</v>
      </c>
      <c r="N1335" t="s">
        <v>3476</v>
      </c>
      <c r="P1335">
        <v>40</v>
      </c>
      <c r="Q1335">
        <v>17</v>
      </c>
    </row>
    <row r="1336" spans="1:17" x14ac:dyDescent="0.3">
      <c r="A1336">
        <v>1496864</v>
      </c>
      <c r="B1336" t="s">
        <v>3698</v>
      </c>
      <c r="C1336" t="s">
        <v>8185</v>
      </c>
      <c r="D1336" t="s">
        <v>1613</v>
      </c>
      <c r="E1336">
        <v>154833171</v>
      </c>
      <c r="F1336" t="s">
        <v>4112</v>
      </c>
      <c r="G1336" t="str">
        <f t="shared" si="20"/>
        <v>2025em1100245</v>
      </c>
      <c r="H1336" t="s">
        <v>8987</v>
      </c>
      <c r="I1336" t="s">
        <v>4113</v>
      </c>
      <c r="K1336" t="s">
        <v>8653</v>
      </c>
      <c r="M1336" t="s">
        <v>7643</v>
      </c>
      <c r="N1336" t="s">
        <v>3476</v>
      </c>
      <c r="P1336">
        <v>40</v>
      </c>
      <c r="Q1336">
        <v>20.5</v>
      </c>
    </row>
    <row r="1337" spans="1:17" x14ac:dyDescent="0.3">
      <c r="A1337">
        <v>1496864</v>
      </c>
      <c r="B1337" t="s">
        <v>3698</v>
      </c>
      <c r="C1337" t="s">
        <v>8185</v>
      </c>
      <c r="D1337" t="s">
        <v>1613</v>
      </c>
      <c r="E1337">
        <v>154833172</v>
      </c>
      <c r="F1337" t="s">
        <v>4260</v>
      </c>
      <c r="G1337" t="str">
        <f t="shared" si="20"/>
        <v>2025em1100346</v>
      </c>
      <c r="H1337" t="s">
        <v>8988</v>
      </c>
      <c r="I1337" t="s">
        <v>4261</v>
      </c>
      <c r="K1337" t="s">
        <v>8653</v>
      </c>
      <c r="M1337" t="s">
        <v>7643</v>
      </c>
      <c r="N1337" t="s">
        <v>3476</v>
      </c>
      <c r="P1337">
        <v>40</v>
      </c>
      <c r="Q1337">
        <v>25.5</v>
      </c>
    </row>
    <row r="1338" spans="1:17" x14ac:dyDescent="0.3">
      <c r="A1338">
        <v>1496864</v>
      </c>
      <c r="B1338" t="s">
        <v>3698</v>
      </c>
      <c r="C1338" t="s">
        <v>8185</v>
      </c>
      <c r="D1338" t="s">
        <v>1613</v>
      </c>
      <c r="E1338">
        <v>154833173</v>
      </c>
      <c r="F1338" t="s">
        <v>3748</v>
      </c>
      <c r="G1338" t="str">
        <f t="shared" si="20"/>
        <v>2025em1100026</v>
      </c>
      <c r="H1338" t="s">
        <v>8989</v>
      </c>
      <c r="I1338" t="s">
        <v>3749</v>
      </c>
      <c r="K1338" t="s">
        <v>8653</v>
      </c>
      <c r="M1338" t="s">
        <v>7643</v>
      </c>
      <c r="N1338" t="s">
        <v>3476</v>
      </c>
      <c r="P1338">
        <v>40</v>
      </c>
      <c r="Q1338">
        <v>8.5</v>
      </c>
    </row>
    <row r="1339" spans="1:17" x14ac:dyDescent="0.3">
      <c r="A1339">
        <v>1496864</v>
      </c>
      <c r="B1339" t="s">
        <v>3698</v>
      </c>
      <c r="C1339" t="s">
        <v>8185</v>
      </c>
      <c r="D1339" t="s">
        <v>1613</v>
      </c>
      <c r="E1339">
        <v>154833174</v>
      </c>
      <c r="F1339" t="s">
        <v>4032</v>
      </c>
      <c r="G1339" t="str">
        <f t="shared" si="20"/>
        <v>2025em1100205</v>
      </c>
      <c r="H1339" t="s">
        <v>8990</v>
      </c>
      <c r="I1339" t="s">
        <v>4033</v>
      </c>
      <c r="K1339" t="s">
        <v>8653</v>
      </c>
      <c r="M1339" t="s">
        <v>7643</v>
      </c>
      <c r="N1339" t="s">
        <v>3476</v>
      </c>
      <c r="P1339">
        <v>40</v>
      </c>
      <c r="Q1339">
        <v>22</v>
      </c>
    </row>
    <row r="1340" spans="1:17" x14ac:dyDescent="0.3">
      <c r="A1340">
        <v>1496864</v>
      </c>
      <c r="B1340" t="s">
        <v>3698</v>
      </c>
      <c r="C1340" t="s">
        <v>8185</v>
      </c>
      <c r="D1340" t="s">
        <v>1613</v>
      </c>
      <c r="E1340">
        <v>154833175</v>
      </c>
      <c r="F1340" t="s">
        <v>4060</v>
      </c>
      <c r="G1340" t="str">
        <f t="shared" si="20"/>
        <v>2025em1100215</v>
      </c>
      <c r="H1340" t="s">
        <v>8991</v>
      </c>
      <c r="I1340" t="s">
        <v>4061</v>
      </c>
      <c r="K1340" t="s">
        <v>8653</v>
      </c>
      <c r="M1340" t="s">
        <v>7643</v>
      </c>
      <c r="N1340" t="s">
        <v>3476</v>
      </c>
      <c r="P1340">
        <v>40</v>
      </c>
      <c r="Q1340">
        <v>18.5</v>
      </c>
    </row>
    <row r="1341" spans="1:17" x14ac:dyDescent="0.3">
      <c r="A1341">
        <v>1496864</v>
      </c>
      <c r="B1341" t="s">
        <v>3698</v>
      </c>
      <c r="C1341" t="s">
        <v>8185</v>
      </c>
      <c r="D1341" t="s">
        <v>1613</v>
      </c>
      <c r="E1341">
        <v>154833181</v>
      </c>
      <c r="F1341" t="s">
        <v>4016</v>
      </c>
      <c r="G1341" t="str">
        <f t="shared" si="20"/>
        <v>2025em1100200</v>
      </c>
      <c r="H1341" t="s">
        <v>8992</v>
      </c>
      <c r="I1341" t="s">
        <v>4017</v>
      </c>
      <c r="K1341" t="s">
        <v>8653</v>
      </c>
      <c r="M1341" t="s">
        <v>7643</v>
      </c>
      <c r="N1341" t="s">
        <v>3476</v>
      </c>
      <c r="P1341">
        <v>40</v>
      </c>
      <c r="Q1341">
        <v>14.5</v>
      </c>
    </row>
    <row r="1342" spans="1:17" x14ac:dyDescent="0.3">
      <c r="A1342">
        <v>1496864</v>
      </c>
      <c r="B1342" t="s">
        <v>3698</v>
      </c>
      <c r="C1342" t="s">
        <v>8185</v>
      </c>
      <c r="D1342" t="s">
        <v>1613</v>
      </c>
      <c r="E1342">
        <v>154833182</v>
      </c>
      <c r="F1342" t="s">
        <v>3791</v>
      </c>
      <c r="G1342" t="str">
        <f t="shared" si="20"/>
        <v>2025em1100043</v>
      </c>
      <c r="H1342" t="s">
        <v>8993</v>
      </c>
      <c r="I1342" t="s">
        <v>3792</v>
      </c>
      <c r="K1342" t="s">
        <v>8653</v>
      </c>
      <c r="M1342" t="s">
        <v>7643</v>
      </c>
      <c r="N1342" t="s">
        <v>3476</v>
      </c>
      <c r="P1342">
        <v>40</v>
      </c>
      <c r="Q1342">
        <v>7</v>
      </c>
    </row>
    <row r="1343" spans="1:17" x14ac:dyDescent="0.3">
      <c r="A1343">
        <v>1496864</v>
      </c>
      <c r="B1343" t="s">
        <v>3698</v>
      </c>
      <c r="C1343" t="s">
        <v>8185</v>
      </c>
      <c r="D1343" t="s">
        <v>1613</v>
      </c>
      <c r="E1343">
        <v>154833230</v>
      </c>
      <c r="F1343" t="s">
        <v>4308</v>
      </c>
      <c r="G1343" t="str">
        <f t="shared" si="20"/>
        <v>2025em1100373</v>
      </c>
      <c r="H1343" t="s">
        <v>8994</v>
      </c>
      <c r="I1343" t="s">
        <v>4309</v>
      </c>
      <c r="K1343" t="s">
        <v>8653</v>
      </c>
      <c r="M1343" t="s">
        <v>7643</v>
      </c>
      <c r="N1343" t="s">
        <v>3476</v>
      </c>
      <c r="P1343">
        <v>40</v>
      </c>
      <c r="Q1343">
        <v>26</v>
      </c>
    </row>
    <row r="1344" spans="1:17" x14ac:dyDescent="0.3">
      <c r="A1344">
        <v>1496864</v>
      </c>
      <c r="B1344" t="s">
        <v>3698</v>
      </c>
      <c r="C1344" t="s">
        <v>8185</v>
      </c>
      <c r="D1344" t="s">
        <v>1613</v>
      </c>
      <c r="E1344">
        <v>154833231</v>
      </c>
      <c r="F1344" t="s">
        <v>4356</v>
      </c>
      <c r="G1344" t="str">
        <f t="shared" si="20"/>
        <v>2025em1100398</v>
      </c>
      <c r="H1344" t="s">
        <v>8995</v>
      </c>
      <c r="I1344" t="s">
        <v>4357</v>
      </c>
      <c r="K1344" t="s">
        <v>8653</v>
      </c>
      <c r="M1344" t="s">
        <v>7643</v>
      </c>
      <c r="N1344" t="s">
        <v>3476</v>
      </c>
      <c r="P1344">
        <v>40</v>
      </c>
      <c r="Q1344">
        <v>18.5</v>
      </c>
    </row>
    <row r="1345" spans="1:17" x14ac:dyDescent="0.3">
      <c r="A1345">
        <v>1496864</v>
      </c>
      <c r="B1345" t="s">
        <v>3698</v>
      </c>
      <c r="C1345" t="s">
        <v>8185</v>
      </c>
      <c r="D1345" t="s">
        <v>1613</v>
      </c>
      <c r="E1345">
        <v>154833234</v>
      </c>
      <c r="F1345" t="s">
        <v>4152</v>
      </c>
      <c r="G1345" t="str">
        <f t="shared" si="20"/>
        <v>2025em1100281</v>
      </c>
      <c r="H1345" t="s">
        <v>8996</v>
      </c>
      <c r="I1345" t="s">
        <v>4153</v>
      </c>
      <c r="K1345" t="s">
        <v>8653</v>
      </c>
      <c r="M1345" t="s">
        <v>7643</v>
      </c>
      <c r="N1345" t="s">
        <v>3476</v>
      </c>
      <c r="P1345">
        <v>40</v>
      </c>
      <c r="Q1345">
        <v>17.5</v>
      </c>
    </row>
    <row r="1346" spans="1:17" x14ac:dyDescent="0.3">
      <c r="A1346">
        <v>1496864</v>
      </c>
      <c r="B1346" t="s">
        <v>3698</v>
      </c>
      <c r="C1346" t="s">
        <v>8185</v>
      </c>
      <c r="D1346" t="s">
        <v>1613</v>
      </c>
      <c r="E1346">
        <v>154833235</v>
      </c>
      <c r="F1346" t="s">
        <v>3329</v>
      </c>
      <c r="G1346" t="str">
        <f t="shared" si="20"/>
        <v>2025em1100477</v>
      </c>
      <c r="H1346" t="s">
        <v>8997</v>
      </c>
      <c r="I1346" t="s">
        <v>3330</v>
      </c>
      <c r="K1346" t="s">
        <v>8653</v>
      </c>
      <c r="M1346" t="s">
        <v>7643</v>
      </c>
      <c r="N1346" t="s">
        <v>3476</v>
      </c>
      <c r="P1346">
        <v>40</v>
      </c>
      <c r="Q1346">
        <v>21.5</v>
      </c>
    </row>
    <row r="1347" spans="1:17" x14ac:dyDescent="0.3">
      <c r="A1347">
        <v>1496864</v>
      </c>
      <c r="B1347" t="s">
        <v>3698</v>
      </c>
      <c r="C1347" t="s">
        <v>8185</v>
      </c>
      <c r="D1347" t="s">
        <v>1613</v>
      </c>
      <c r="E1347">
        <v>154833237</v>
      </c>
      <c r="F1347" t="s">
        <v>4320</v>
      </c>
      <c r="G1347" t="str">
        <f t="shared" ref="G1347:G1410" si="21">LEFT(F1347,13)</f>
        <v>2025em1100377</v>
      </c>
      <c r="H1347" t="s">
        <v>8998</v>
      </c>
      <c r="I1347" t="s">
        <v>4321</v>
      </c>
      <c r="K1347" t="s">
        <v>8653</v>
      </c>
      <c r="M1347" t="s">
        <v>7643</v>
      </c>
      <c r="N1347" t="s">
        <v>3476</v>
      </c>
      <c r="P1347">
        <v>40</v>
      </c>
      <c r="Q1347">
        <v>14.5</v>
      </c>
    </row>
    <row r="1348" spans="1:17" x14ac:dyDescent="0.3">
      <c r="A1348">
        <v>1496864</v>
      </c>
      <c r="B1348" t="s">
        <v>3698</v>
      </c>
      <c r="C1348" t="s">
        <v>8185</v>
      </c>
      <c r="D1348" t="s">
        <v>1613</v>
      </c>
      <c r="E1348">
        <v>154833416</v>
      </c>
      <c r="F1348" t="s">
        <v>1677</v>
      </c>
      <c r="G1348" t="str">
        <f t="shared" si="21"/>
        <v>2025em1100019</v>
      </c>
      <c r="H1348" t="s">
        <v>8999</v>
      </c>
      <c r="I1348" t="s">
        <v>1678</v>
      </c>
      <c r="K1348" t="s">
        <v>8653</v>
      </c>
      <c r="M1348" t="s">
        <v>7643</v>
      </c>
      <c r="N1348" t="s">
        <v>3476</v>
      </c>
      <c r="P1348">
        <v>40</v>
      </c>
      <c r="Q1348">
        <v>14</v>
      </c>
    </row>
    <row r="1349" spans="1:17" x14ac:dyDescent="0.3">
      <c r="A1349">
        <v>1496864</v>
      </c>
      <c r="B1349" t="s">
        <v>3698</v>
      </c>
      <c r="C1349" t="s">
        <v>8185</v>
      </c>
      <c r="D1349" t="s">
        <v>1613</v>
      </c>
      <c r="E1349">
        <v>154834110</v>
      </c>
      <c r="F1349" t="s">
        <v>3253</v>
      </c>
      <c r="G1349" t="str">
        <f t="shared" si="21"/>
        <v>2025em1100450</v>
      </c>
      <c r="H1349" t="s">
        <v>9000</v>
      </c>
      <c r="I1349" t="s">
        <v>3254</v>
      </c>
      <c r="K1349" t="s">
        <v>8653</v>
      </c>
      <c r="M1349" t="s">
        <v>7643</v>
      </c>
      <c r="N1349" t="s">
        <v>3476</v>
      </c>
      <c r="P1349">
        <v>40</v>
      </c>
      <c r="Q1349">
        <v>30</v>
      </c>
    </row>
    <row r="1350" spans="1:17" x14ac:dyDescent="0.3">
      <c r="A1350">
        <v>1496864</v>
      </c>
      <c r="B1350" t="s">
        <v>3698</v>
      </c>
      <c r="C1350" t="s">
        <v>8185</v>
      </c>
      <c r="D1350" t="s">
        <v>1613</v>
      </c>
      <c r="E1350">
        <v>154834117</v>
      </c>
      <c r="F1350" t="s">
        <v>4160</v>
      </c>
      <c r="G1350" t="str">
        <f t="shared" si="21"/>
        <v>2025em1100292</v>
      </c>
      <c r="H1350" t="s">
        <v>9001</v>
      </c>
      <c r="I1350" t="s">
        <v>4161</v>
      </c>
      <c r="K1350" t="s">
        <v>8653</v>
      </c>
      <c r="M1350" t="s">
        <v>7643</v>
      </c>
      <c r="N1350" t="s">
        <v>3476</v>
      </c>
      <c r="P1350">
        <v>40</v>
      </c>
      <c r="Q1350">
        <v>21.5</v>
      </c>
    </row>
    <row r="1351" spans="1:17" x14ac:dyDescent="0.3">
      <c r="A1351">
        <v>1496864</v>
      </c>
      <c r="B1351" t="s">
        <v>3698</v>
      </c>
      <c r="C1351" t="s">
        <v>8185</v>
      </c>
      <c r="D1351" t="s">
        <v>1613</v>
      </c>
      <c r="E1351">
        <v>154834126</v>
      </c>
      <c r="F1351" t="s">
        <v>2244</v>
      </c>
      <c r="G1351" t="str">
        <f t="shared" si="21"/>
        <v>2025em1100164</v>
      </c>
      <c r="H1351" t="s">
        <v>9002</v>
      </c>
      <c r="I1351" t="s">
        <v>2245</v>
      </c>
      <c r="K1351" t="s">
        <v>8653</v>
      </c>
      <c r="M1351" t="s">
        <v>7643</v>
      </c>
      <c r="N1351" t="s">
        <v>3476</v>
      </c>
      <c r="P1351">
        <v>40</v>
      </c>
      <c r="Q1351">
        <v>0.5</v>
      </c>
    </row>
    <row r="1352" spans="1:17" x14ac:dyDescent="0.3">
      <c r="A1352">
        <v>1496864</v>
      </c>
      <c r="B1352" t="s">
        <v>3698</v>
      </c>
      <c r="C1352" t="s">
        <v>8185</v>
      </c>
      <c r="D1352" t="s">
        <v>1613</v>
      </c>
      <c r="E1352">
        <v>154834181</v>
      </c>
      <c r="F1352" t="s">
        <v>3150</v>
      </c>
      <c r="G1352" t="str">
        <f t="shared" si="21"/>
        <v>2025em1100414</v>
      </c>
      <c r="H1352" t="s">
        <v>9003</v>
      </c>
      <c r="I1352" t="s">
        <v>3151</v>
      </c>
      <c r="K1352" t="s">
        <v>8653</v>
      </c>
      <c r="M1352" t="s">
        <v>7643</v>
      </c>
      <c r="N1352" t="s">
        <v>3476</v>
      </c>
      <c r="P1352">
        <v>40</v>
      </c>
      <c r="Q1352">
        <v>25.5</v>
      </c>
    </row>
    <row r="1353" spans="1:17" x14ac:dyDescent="0.3">
      <c r="A1353">
        <v>1496864</v>
      </c>
      <c r="B1353" t="s">
        <v>3698</v>
      </c>
      <c r="C1353" t="s">
        <v>8185</v>
      </c>
      <c r="D1353" t="s">
        <v>1613</v>
      </c>
      <c r="E1353">
        <v>154834319</v>
      </c>
      <c r="F1353" t="s">
        <v>2721</v>
      </c>
      <c r="G1353" t="str">
        <f t="shared" si="21"/>
        <v>2025em1100289</v>
      </c>
      <c r="H1353" t="s">
        <v>9004</v>
      </c>
      <c r="I1353" t="s">
        <v>2722</v>
      </c>
      <c r="K1353" t="s">
        <v>8653</v>
      </c>
      <c r="M1353" t="s">
        <v>7643</v>
      </c>
      <c r="N1353" t="s">
        <v>3476</v>
      </c>
      <c r="P1353">
        <v>40</v>
      </c>
      <c r="Q1353">
        <v>10.5</v>
      </c>
    </row>
    <row r="1354" spans="1:17" x14ac:dyDescent="0.3">
      <c r="A1354">
        <v>1496864</v>
      </c>
      <c r="B1354" t="s">
        <v>3698</v>
      </c>
      <c r="C1354" t="s">
        <v>8185</v>
      </c>
      <c r="D1354" t="s">
        <v>1613</v>
      </c>
      <c r="E1354">
        <v>154834328</v>
      </c>
      <c r="F1354" t="s">
        <v>3980</v>
      </c>
      <c r="G1354" t="str">
        <f t="shared" si="21"/>
        <v>2025em1100176</v>
      </c>
      <c r="H1354" t="s">
        <v>9005</v>
      </c>
      <c r="I1354" t="s">
        <v>3981</v>
      </c>
      <c r="K1354" t="s">
        <v>8653</v>
      </c>
      <c r="M1354" t="s">
        <v>7643</v>
      </c>
      <c r="N1354" t="s">
        <v>3476</v>
      </c>
      <c r="P1354">
        <v>40</v>
      </c>
      <c r="Q1354">
        <v>14</v>
      </c>
    </row>
    <row r="1355" spans="1:17" x14ac:dyDescent="0.3">
      <c r="A1355">
        <v>1496864</v>
      </c>
      <c r="B1355" t="s">
        <v>3698</v>
      </c>
      <c r="C1355" t="s">
        <v>8185</v>
      </c>
      <c r="D1355" t="s">
        <v>1613</v>
      </c>
      <c r="E1355">
        <v>154834421</v>
      </c>
      <c r="F1355" t="s">
        <v>3425</v>
      </c>
      <c r="G1355" t="str">
        <f t="shared" si="21"/>
        <v>2025em1100499</v>
      </c>
      <c r="H1355" t="s">
        <v>9006</v>
      </c>
      <c r="I1355" t="s">
        <v>3426</v>
      </c>
      <c r="K1355" t="s">
        <v>8653</v>
      </c>
      <c r="M1355" t="s">
        <v>7643</v>
      </c>
      <c r="N1355" t="s">
        <v>3476</v>
      </c>
      <c r="P1355">
        <v>40</v>
      </c>
      <c r="Q1355">
        <v>17.5</v>
      </c>
    </row>
    <row r="1356" spans="1:17" x14ac:dyDescent="0.3">
      <c r="A1356">
        <v>1496864</v>
      </c>
      <c r="B1356" t="s">
        <v>3698</v>
      </c>
      <c r="C1356" t="s">
        <v>8185</v>
      </c>
      <c r="D1356" t="s">
        <v>1613</v>
      </c>
      <c r="E1356">
        <v>154834422</v>
      </c>
      <c r="F1356" t="s">
        <v>2521</v>
      </c>
      <c r="G1356" t="str">
        <f t="shared" si="21"/>
        <v>2025em1100250</v>
      </c>
      <c r="H1356" t="s">
        <v>9007</v>
      </c>
      <c r="I1356" t="s">
        <v>2522</v>
      </c>
      <c r="K1356" t="s">
        <v>8653</v>
      </c>
      <c r="M1356" t="s">
        <v>7643</v>
      </c>
      <c r="N1356" t="s">
        <v>3476</v>
      </c>
      <c r="P1356">
        <v>40</v>
      </c>
      <c r="Q1356">
        <v>7</v>
      </c>
    </row>
    <row r="1357" spans="1:17" x14ac:dyDescent="0.3">
      <c r="A1357">
        <v>1496864</v>
      </c>
      <c r="B1357" t="s">
        <v>3698</v>
      </c>
      <c r="C1357" t="s">
        <v>8185</v>
      </c>
      <c r="D1357" t="s">
        <v>1613</v>
      </c>
      <c r="E1357">
        <v>154834426</v>
      </c>
      <c r="F1357" t="s">
        <v>3308</v>
      </c>
      <c r="G1357" t="str">
        <f t="shared" si="21"/>
        <v>2025em1100474</v>
      </c>
      <c r="H1357" t="s">
        <v>9008</v>
      </c>
      <c r="I1357" t="s">
        <v>3309</v>
      </c>
      <c r="K1357" t="s">
        <v>8653</v>
      </c>
      <c r="M1357" t="s">
        <v>7643</v>
      </c>
      <c r="N1357" t="s">
        <v>3476</v>
      </c>
      <c r="P1357">
        <v>40</v>
      </c>
      <c r="Q1357">
        <v>11.5</v>
      </c>
    </row>
    <row r="1358" spans="1:17" x14ac:dyDescent="0.3">
      <c r="A1358">
        <v>1496864</v>
      </c>
      <c r="B1358" t="s">
        <v>3698</v>
      </c>
      <c r="C1358" t="s">
        <v>8185</v>
      </c>
      <c r="D1358" t="s">
        <v>1613</v>
      </c>
      <c r="E1358">
        <v>154834458</v>
      </c>
      <c r="F1358" t="s">
        <v>3264</v>
      </c>
      <c r="G1358" t="str">
        <f t="shared" si="21"/>
        <v>2025em1100458</v>
      </c>
      <c r="H1358" t="s">
        <v>9009</v>
      </c>
      <c r="I1358" t="s">
        <v>3265</v>
      </c>
      <c r="K1358" t="s">
        <v>8653</v>
      </c>
      <c r="M1358" t="s">
        <v>7643</v>
      </c>
      <c r="N1358" t="s">
        <v>3476</v>
      </c>
      <c r="P1358">
        <v>40</v>
      </c>
      <c r="Q1358">
        <v>23.5</v>
      </c>
    </row>
    <row r="1359" spans="1:17" x14ac:dyDescent="0.3">
      <c r="A1359">
        <v>1496865</v>
      </c>
      <c r="B1359" t="s">
        <v>3737</v>
      </c>
      <c r="C1359" t="s">
        <v>8185</v>
      </c>
      <c r="D1359" t="s">
        <v>1613</v>
      </c>
      <c r="E1359">
        <v>154832657</v>
      </c>
      <c r="F1359" t="s">
        <v>4400</v>
      </c>
      <c r="G1359" t="str">
        <f t="shared" si="21"/>
        <v>2025em1100422</v>
      </c>
      <c r="H1359" t="s">
        <v>9010</v>
      </c>
      <c r="I1359" t="s">
        <v>4401</v>
      </c>
      <c r="K1359" t="s">
        <v>8653</v>
      </c>
      <c r="M1359" t="s">
        <v>7643</v>
      </c>
      <c r="N1359" t="s">
        <v>3476</v>
      </c>
      <c r="P1359">
        <v>40</v>
      </c>
      <c r="Q1359">
        <v>21</v>
      </c>
    </row>
    <row r="1360" spans="1:17" x14ac:dyDescent="0.3">
      <c r="A1360">
        <v>1496865</v>
      </c>
      <c r="B1360" t="s">
        <v>3737</v>
      </c>
      <c r="C1360" t="s">
        <v>8185</v>
      </c>
      <c r="D1360" t="s">
        <v>1613</v>
      </c>
      <c r="E1360">
        <v>154832663</v>
      </c>
      <c r="F1360" t="s">
        <v>3136</v>
      </c>
      <c r="G1360" t="str">
        <f t="shared" si="21"/>
        <v>2025em1100411</v>
      </c>
      <c r="H1360" t="s">
        <v>9011</v>
      </c>
      <c r="I1360" t="s">
        <v>3137</v>
      </c>
      <c r="K1360" t="s">
        <v>8653</v>
      </c>
      <c r="M1360" t="s">
        <v>7643</v>
      </c>
      <c r="N1360" t="s">
        <v>3476</v>
      </c>
      <c r="P1360">
        <v>40</v>
      </c>
      <c r="Q1360">
        <v>17.5</v>
      </c>
    </row>
    <row r="1361" spans="1:17" x14ac:dyDescent="0.3">
      <c r="A1361">
        <v>1496865</v>
      </c>
      <c r="B1361" t="s">
        <v>3737</v>
      </c>
      <c r="C1361" t="s">
        <v>8185</v>
      </c>
      <c r="D1361" t="s">
        <v>1613</v>
      </c>
      <c r="E1361">
        <v>154832683</v>
      </c>
      <c r="F1361" t="s">
        <v>4440</v>
      </c>
      <c r="G1361" t="str">
        <f t="shared" si="21"/>
        <v>2025em1100439</v>
      </c>
      <c r="H1361" t="s">
        <v>9012</v>
      </c>
      <c r="I1361" t="s">
        <v>4441</v>
      </c>
      <c r="K1361" t="s">
        <v>8653</v>
      </c>
      <c r="M1361" t="s">
        <v>7643</v>
      </c>
      <c r="N1361" t="s">
        <v>3476</v>
      </c>
      <c r="P1361">
        <v>40</v>
      </c>
      <c r="Q1361">
        <v>8</v>
      </c>
    </row>
    <row r="1362" spans="1:17" x14ac:dyDescent="0.3">
      <c r="A1362">
        <v>1496865</v>
      </c>
      <c r="B1362" t="s">
        <v>3737</v>
      </c>
      <c r="C1362" t="s">
        <v>8185</v>
      </c>
      <c r="D1362" t="s">
        <v>1613</v>
      </c>
      <c r="E1362">
        <v>154832981</v>
      </c>
      <c r="F1362" t="s">
        <v>2939</v>
      </c>
      <c r="G1362" t="str">
        <f t="shared" si="21"/>
        <v>2025em1100350</v>
      </c>
      <c r="H1362" t="s">
        <v>9013</v>
      </c>
      <c r="I1362" t="s">
        <v>2940</v>
      </c>
      <c r="K1362" t="s">
        <v>8653</v>
      </c>
      <c r="M1362" t="s">
        <v>7643</v>
      </c>
      <c r="N1362" t="s">
        <v>3476</v>
      </c>
      <c r="P1362">
        <v>40</v>
      </c>
      <c r="Q1362">
        <v>11</v>
      </c>
    </row>
    <row r="1363" spans="1:17" x14ac:dyDescent="0.3">
      <c r="A1363">
        <v>1496865</v>
      </c>
      <c r="B1363" t="s">
        <v>3737</v>
      </c>
      <c r="C1363" t="s">
        <v>8185</v>
      </c>
      <c r="D1363" t="s">
        <v>1613</v>
      </c>
      <c r="E1363">
        <v>154833168</v>
      </c>
      <c r="F1363" t="s">
        <v>4396</v>
      </c>
      <c r="G1363" t="str">
        <f t="shared" si="21"/>
        <v>2025em1100419</v>
      </c>
      <c r="H1363" t="s">
        <v>9014</v>
      </c>
      <c r="I1363" t="s">
        <v>4397</v>
      </c>
      <c r="K1363" t="s">
        <v>8653</v>
      </c>
      <c r="M1363" t="s">
        <v>7643</v>
      </c>
      <c r="N1363" t="s">
        <v>3476</v>
      </c>
      <c r="P1363">
        <v>40</v>
      </c>
      <c r="Q1363">
        <v>4.5</v>
      </c>
    </row>
    <row r="1364" spans="1:17" x14ac:dyDescent="0.3">
      <c r="A1364">
        <v>1496865</v>
      </c>
      <c r="B1364" t="s">
        <v>3737</v>
      </c>
      <c r="C1364" t="s">
        <v>8185</v>
      </c>
      <c r="D1364" t="s">
        <v>1613</v>
      </c>
      <c r="E1364">
        <v>154833186</v>
      </c>
      <c r="F1364" t="s">
        <v>2842</v>
      </c>
      <c r="G1364" t="str">
        <f t="shared" si="21"/>
        <v>2025em1100330</v>
      </c>
      <c r="H1364" t="s">
        <v>9015</v>
      </c>
      <c r="I1364" t="s">
        <v>2843</v>
      </c>
      <c r="K1364" t="s">
        <v>8653</v>
      </c>
      <c r="M1364" t="s">
        <v>7643</v>
      </c>
      <c r="N1364" t="s">
        <v>3476</v>
      </c>
      <c r="P1364">
        <v>40</v>
      </c>
      <c r="Q1364">
        <v>27</v>
      </c>
    </row>
    <row r="1365" spans="1:17" x14ac:dyDescent="0.3">
      <c r="A1365">
        <v>1496865</v>
      </c>
      <c r="B1365" t="s">
        <v>3737</v>
      </c>
      <c r="C1365" t="s">
        <v>8185</v>
      </c>
      <c r="D1365" t="s">
        <v>1613</v>
      </c>
      <c r="E1365">
        <v>154833238</v>
      </c>
      <c r="F1365" t="s">
        <v>4216</v>
      </c>
      <c r="G1365" t="str">
        <f t="shared" si="21"/>
        <v>2025em1100320</v>
      </c>
      <c r="H1365" t="s">
        <v>9016</v>
      </c>
      <c r="I1365" t="s">
        <v>4217</v>
      </c>
      <c r="K1365" t="s">
        <v>8653</v>
      </c>
      <c r="M1365" t="s">
        <v>7643</v>
      </c>
      <c r="N1365" t="s">
        <v>3476</v>
      </c>
      <c r="P1365">
        <v>40</v>
      </c>
      <c r="Q1365">
        <v>28.5</v>
      </c>
    </row>
    <row r="1366" spans="1:17" x14ac:dyDescent="0.3">
      <c r="A1366">
        <v>1496865</v>
      </c>
      <c r="B1366" t="s">
        <v>3737</v>
      </c>
      <c r="C1366" t="s">
        <v>8185</v>
      </c>
      <c r="D1366" t="s">
        <v>1613</v>
      </c>
      <c r="E1366">
        <v>154833417</v>
      </c>
      <c r="F1366" t="s">
        <v>4567</v>
      </c>
      <c r="G1366" t="str">
        <f t="shared" si="21"/>
        <v>2025em1100505</v>
      </c>
      <c r="H1366" t="s">
        <v>9017</v>
      </c>
      <c r="I1366" t="s">
        <v>4568</v>
      </c>
      <c r="K1366" t="s">
        <v>8653</v>
      </c>
      <c r="M1366" t="s">
        <v>7643</v>
      </c>
      <c r="N1366" t="s">
        <v>3476</v>
      </c>
      <c r="P1366">
        <v>40</v>
      </c>
      <c r="Q1366">
        <v>8</v>
      </c>
    </row>
    <row r="1367" spans="1:17" x14ac:dyDescent="0.3">
      <c r="A1367">
        <v>1496865</v>
      </c>
      <c r="B1367" t="s">
        <v>3737</v>
      </c>
      <c r="C1367" t="s">
        <v>8185</v>
      </c>
      <c r="D1367" t="s">
        <v>1613</v>
      </c>
      <c r="E1367">
        <v>154834111</v>
      </c>
      <c r="F1367" t="s">
        <v>3085</v>
      </c>
      <c r="G1367" t="str">
        <f t="shared" si="21"/>
        <v>2025em1100392</v>
      </c>
      <c r="H1367" t="s">
        <v>9018</v>
      </c>
      <c r="I1367" t="s">
        <v>3086</v>
      </c>
      <c r="K1367" t="s">
        <v>8653</v>
      </c>
      <c r="M1367" t="s">
        <v>7643</v>
      </c>
      <c r="N1367" t="s">
        <v>3476</v>
      </c>
      <c r="P1367">
        <v>40</v>
      </c>
      <c r="Q1367">
        <v>9.5</v>
      </c>
    </row>
    <row r="1368" spans="1:17" x14ac:dyDescent="0.3">
      <c r="A1368">
        <v>1496865</v>
      </c>
      <c r="B1368" t="s">
        <v>3737</v>
      </c>
      <c r="C1368" t="s">
        <v>8185</v>
      </c>
      <c r="D1368" t="s">
        <v>1613</v>
      </c>
      <c r="E1368">
        <v>154834112</v>
      </c>
      <c r="F1368" t="s">
        <v>2269</v>
      </c>
      <c r="G1368" t="str">
        <f t="shared" si="21"/>
        <v>2025em1100173</v>
      </c>
      <c r="H1368" t="s">
        <v>9019</v>
      </c>
      <c r="I1368" t="s">
        <v>2270</v>
      </c>
      <c r="K1368" t="s">
        <v>8653</v>
      </c>
      <c r="M1368" t="s">
        <v>7643</v>
      </c>
      <c r="N1368" t="s">
        <v>3476</v>
      </c>
      <c r="P1368">
        <v>40</v>
      </c>
      <c r="Q1368">
        <v>12.5</v>
      </c>
    </row>
    <row r="1369" spans="1:17" x14ac:dyDescent="0.3">
      <c r="A1369">
        <v>1496865</v>
      </c>
      <c r="B1369" t="s">
        <v>3737</v>
      </c>
      <c r="C1369" t="s">
        <v>8185</v>
      </c>
      <c r="D1369" t="s">
        <v>1613</v>
      </c>
      <c r="E1369">
        <v>154834124</v>
      </c>
      <c r="F1369" t="s">
        <v>4204</v>
      </c>
      <c r="G1369" t="str">
        <f t="shared" si="21"/>
        <v>2025em1100316</v>
      </c>
      <c r="H1369" t="s">
        <v>9020</v>
      </c>
      <c r="I1369" t="s">
        <v>4205</v>
      </c>
      <c r="K1369" t="s">
        <v>8653</v>
      </c>
      <c r="M1369" t="s">
        <v>7643</v>
      </c>
      <c r="N1369" t="s">
        <v>3476</v>
      </c>
      <c r="P1369">
        <v>40</v>
      </c>
      <c r="Q1369">
        <v>18.5</v>
      </c>
    </row>
    <row r="1370" spans="1:17" x14ac:dyDescent="0.3">
      <c r="A1370">
        <v>1496865</v>
      </c>
      <c r="B1370" t="s">
        <v>3737</v>
      </c>
      <c r="C1370" t="s">
        <v>8185</v>
      </c>
      <c r="D1370" t="s">
        <v>1613</v>
      </c>
      <c r="E1370">
        <v>154834128</v>
      </c>
      <c r="F1370" t="s">
        <v>3756</v>
      </c>
      <c r="G1370" t="str">
        <f t="shared" si="21"/>
        <v>2025em1100028</v>
      </c>
      <c r="H1370" t="s">
        <v>9021</v>
      </c>
      <c r="I1370" t="s">
        <v>3757</v>
      </c>
      <c r="K1370" t="s">
        <v>8653</v>
      </c>
      <c r="M1370" t="s">
        <v>7643</v>
      </c>
      <c r="N1370" t="s">
        <v>3476</v>
      </c>
      <c r="P1370">
        <v>40</v>
      </c>
      <c r="Q1370">
        <v>18</v>
      </c>
    </row>
    <row r="1371" spans="1:17" x14ac:dyDescent="0.3">
      <c r="A1371">
        <v>1496866</v>
      </c>
      <c r="B1371" t="s">
        <v>3700</v>
      </c>
      <c r="C1371" t="s">
        <v>8354</v>
      </c>
      <c r="D1371" t="s">
        <v>1631</v>
      </c>
      <c r="E1371">
        <v>154826804</v>
      </c>
      <c r="F1371" t="s">
        <v>1851</v>
      </c>
      <c r="G1371" t="str">
        <f t="shared" si="21"/>
        <v>2025em1100069</v>
      </c>
      <c r="H1371" t="s">
        <v>9022</v>
      </c>
      <c r="I1371" t="s">
        <v>1852</v>
      </c>
      <c r="K1371" t="s">
        <v>8653</v>
      </c>
      <c r="M1371" t="s">
        <v>7643</v>
      </c>
      <c r="N1371" t="s">
        <v>3476</v>
      </c>
      <c r="P1371">
        <v>35</v>
      </c>
      <c r="Q1371">
        <v>24</v>
      </c>
    </row>
    <row r="1372" spans="1:17" x14ac:dyDescent="0.3">
      <c r="A1372">
        <v>1496866</v>
      </c>
      <c r="B1372" t="s">
        <v>3700</v>
      </c>
      <c r="C1372" t="s">
        <v>8354</v>
      </c>
      <c r="D1372" t="s">
        <v>1631</v>
      </c>
      <c r="E1372">
        <v>154826807</v>
      </c>
      <c r="F1372" t="s">
        <v>2162</v>
      </c>
      <c r="G1372" t="str">
        <f t="shared" si="21"/>
        <v>2025em1100145</v>
      </c>
      <c r="H1372" t="s">
        <v>9023</v>
      </c>
      <c r="I1372" t="s">
        <v>2163</v>
      </c>
      <c r="K1372" t="s">
        <v>8653</v>
      </c>
      <c r="M1372" t="s">
        <v>7643</v>
      </c>
      <c r="N1372" t="s">
        <v>3476</v>
      </c>
      <c r="P1372">
        <v>35</v>
      </c>
      <c r="Q1372">
        <v>21</v>
      </c>
    </row>
    <row r="1373" spans="1:17" x14ac:dyDescent="0.3">
      <c r="A1373">
        <v>1496866</v>
      </c>
      <c r="B1373" t="s">
        <v>3700</v>
      </c>
      <c r="C1373" t="s">
        <v>8354</v>
      </c>
      <c r="D1373" t="s">
        <v>1631</v>
      </c>
      <c r="E1373">
        <v>154826808</v>
      </c>
      <c r="F1373" t="s">
        <v>4004</v>
      </c>
      <c r="G1373" t="str">
        <f t="shared" si="21"/>
        <v>2025em1100187</v>
      </c>
      <c r="H1373" t="s">
        <v>9024</v>
      </c>
      <c r="I1373" t="s">
        <v>4005</v>
      </c>
      <c r="K1373" t="s">
        <v>8653</v>
      </c>
      <c r="M1373" t="s">
        <v>7643</v>
      </c>
      <c r="N1373" t="s">
        <v>3476</v>
      </c>
      <c r="P1373">
        <v>35</v>
      </c>
      <c r="Q1373">
        <v>22</v>
      </c>
    </row>
    <row r="1374" spans="1:17" x14ac:dyDescent="0.3">
      <c r="A1374">
        <v>1496866</v>
      </c>
      <c r="B1374" t="s">
        <v>3700</v>
      </c>
      <c r="C1374" t="s">
        <v>8354</v>
      </c>
      <c r="D1374" t="s">
        <v>1631</v>
      </c>
      <c r="E1374">
        <v>154826809</v>
      </c>
      <c r="F1374" t="s">
        <v>2125</v>
      </c>
      <c r="G1374" t="str">
        <f t="shared" si="21"/>
        <v>2025em1100136</v>
      </c>
      <c r="H1374" t="s">
        <v>9025</v>
      </c>
      <c r="I1374" t="s">
        <v>2126</v>
      </c>
      <c r="K1374" t="s">
        <v>8653</v>
      </c>
      <c r="M1374" t="s">
        <v>7643</v>
      </c>
      <c r="N1374" t="s">
        <v>3476</v>
      </c>
      <c r="P1374">
        <v>35</v>
      </c>
      <c r="Q1374">
        <v>24</v>
      </c>
    </row>
    <row r="1375" spans="1:17" x14ac:dyDescent="0.3">
      <c r="A1375">
        <v>1496866</v>
      </c>
      <c r="B1375" t="s">
        <v>3700</v>
      </c>
      <c r="C1375" t="s">
        <v>8354</v>
      </c>
      <c r="D1375" t="s">
        <v>1631</v>
      </c>
      <c r="E1375">
        <v>154826810</v>
      </c>
      <c r="F1375" t="s">
        <v>3783</v>
      </c>
      <c r="G1375" t="str">
        <f t="shared" si="21"/>
        <v>2025em1100038</v>
      </c>
      <c r="H1375" t="s">
        <v>9026</v>
      </c>
      <c r="I1375" t="s">
        <v>3784</v>
      </c>
      <c r="K1375" t="s">
        <v>8653</v>
      </c>
      <c r="M1375" t="s">
        <v>7643</v>
      </c>
      <c r="N1375" t="s">
        <v>3476</v>
      </c>
      <c r="P1375">
        <v>35</v>
      </c>
      <c r="Q1375">
        <v>21</v>
      </c>
    </row>
    <row r="1376" spans="1:17" x14ac:dyDescent="0.3">
      <c r="A1376">
        <v>1496866</v>
      </c>
      <c r="B1376" t="s">
        <v>3700</v>
      </c>
      <c r="C1376" t="s">
        <v>8354</v>
      </c>
      <c r="D1376" t="s">
        <v>1631</v>
      </c>
      <c r="E1376">
        <v>154826811</v>
      </c>
      <c r="F1376" t="s">
        <v>1846</v>
      </c>
      <c r="G1376" t="str">
        <f t="shared" si="21"/>
        <v>2025em1100066</v>
      </c>
      <c r="H1376" t="s">
        <v>9027</v>
      </c>
      <c r="I1376" t="s">
        <v>1847</v>
      </c>
      <c r="K1376" t="s">
        <v>8653</v>
      </c>
      <c r="M1376" t="s">
        <v>7643</v>
      </c>
      <c r="N1376" t="s">
        <v>3476</v>
      </c>
      <c r="P1376">
        <v>35</v>
      </c>
      <c r="Q1376">
        <v>29</v>
      </c>
    </row>
    <row r="1377" spans="1:17" x14ac:dyDescent="0.3">
      <c r="A1377">
        <v>1496866</v>
      </c>
      <c r="B1377" t="s">
        <v>3700</v>
      </c>
      <c r="C1377" t="s">
        <v>8354</v>
      </c>
      <c r="D1377" t="s">
        <v>1631</v>
      </c>
      <c r="E1377">
        <v>154826813</v>
      </c>
      <c r="F1377" t="s">
        <v>2149</v>
      </c>
      <c r="G1377" t="str">
        <f t="shared" si="21"/>
        <v>2025em1100143</v>
      </c>
      <c r="H1377" t="s">
        <v>9028</v>
      </c>
      <c r="I1377" t="s">
        <v>2150</v>
      </c>
      <c r="K1377" t="s">
        <v>8653</v>
      </c>
      <c r="M1377" t="s">
        <v>7643</v>
      </c>
      <c r="N1377" t="s">
        <v>3476</v>
      </c>
      <c r="P1377">
        <v>35</v>
      </c>
      <c r="Q1377">
        <v>27</v>
      </c>
    </row>
    <row r="1378" spans="1:17" x14ac:dyDescent="0.3">
      <c r="A1378">
        <v>1496866</v>
      </c>
      <c r="B1378" t="s">
        <v>3700</v>
      </c>
      <c r="C1378" t="s">
        <v>8354</v>
      </c>
      <c r="D1378" t="s">
        <v>1631</v>
      </c>
      <c r="E1378">
        <v>154826814</v>
      </c>
      <c r="F1378" t="s">
        <v>1688</v>
      </c>
      <c r="G1378" t="str">
        <f t="shared" si="21"/>
        <v>2025em1100025</v>
      </c>
      <c r="H1378" t="s">
        <v>9029</v>
      </c>
      <c r="I1378" t="s">
        <v>1689</v>
      </c>
      <c r="K1378" t="s">
        <v>8653</v>
      </c>
      <c r="M1378" t="s">
        <v>7643</v>
      </c>
      <c r="N1378" t="s">
        <v>3476</v>
      </c>
      <c r="P1378">
        <v>35</v>
      </c>
      <c r="Q1378">
        <v>31</v>
      </c>
    </row>
    <row r="1379" spans="1:17" x14ac:dyDescent="0.3">
      <c r="A1379">
        <v>1496866</v>
      </c>
      <c r="B1379" t="s">
        <v>3700</v>
      </c>
      <c r="C1379" t="s">
        <v>8354</v>
      </c>
      <c r="D1379" t="s">
        <v>1631</v>
      </c>
      <c r="E1379">
        <v>154826818</v>
      </c>
      <c r="F1379" t="s">
        <v>2801</v>
      </c>
      <c r="G1379" t="str">
        <f t="shared" si="21"/>
        <v>2025em1100312</v>
      </c>
      <c r="H1379" t="s">
        <v>9030</v>
      </c>
      <c r="I1379" t="s">
        <v>2802</v>
      </c>
      <c r="K1379" t="s">
        <v>8653</v>
      </c>
      <c r="M1379" t="s">
        <v>7643</v>
      </c>
      <c r="N1379" t="s">
        <v>3476</v>
      </c>
      <c r="P1379">
        <v>35</v>
      </c>
      <c r="Q1379">
        <v>26.5</v>
      </c>
    </row>
    <row r="1380" spans="1:17" x14ac:dyDescent="0.3">
      <c r="A1380">
        <v>1496866</v>
      </c>
      <c r="B1380" t="s">
        <v>3700</v>
      </c>
      <c r="C1380" t="s">
        <v>8354</v>
      </c>
      <c r="D1380" t="s">
        <v>1631</v>
      </c>
      <c r="E1380">
        <v>154826819</v>
      </c>
      <c r="F1380" t="s">
        <v>2906</v>
      </c>
      <c r="G1380" t="str">
        <f t="shared" si="21"/>
        <v>2025em1100339</v>
      </c>
      <c r="H1380" t="s">
        <v>9031</v>
      </c>
      <c r="I1380" t="s">
        <v>2907</v>
      </c>
      <c r="K1380" t="s">
        <v>8653</v>
      </c>
      <c r="M1380" t="s">
        <v>7643</v>
      </c>
      <c r="N1380" t="s">
        <v>3476</v>
      </c>
      <c r="P1380">
        <v>35</v>
      </c>
      <c r="Q1380">
        <v>26.5</v>
      </c>
    </row>
    <row r="1381" spans="1:17" x14ac:dyDescent="0.3">
      <c r="A1381">
        <v>1496866</v>
      </c>
      <c r="B1381" t="s">
        <v>3700</v>
      </c>
      <c r="C1381" t="s">
        <v>8354</v>
      </c>
      <c r="D1381" t="s">
        <v>1631</v>
      </c>
      <c r="E1381">
        <v>154826820</v>
      </c>
      <c r="F1381" t="s">
        <v>2044</v>
      </c>
      <c r="G1381" t="str">
        <f t="shared" si="21"/>
        <v>2025em1100113</v>
      </c>
      <c r="H1381" t="s">
        <v>9032</v>
      </c>
      <c r="I1381" t="s">
        <v>2045</v>
      </c>
      <c r="K1381" t="s">
        <v>8653</v>
      </c>
      <c r="M1381" t="s">
        <v>7643</v>
      </c>
      <c r="N1381" t="s">
        <v>3476</v>
      </c>
      <c r="P1381">
        <v>35</v>
      </c>
      <c r="Q1381">
        <v>24.5</v>
      </c>
    </row>
    <row r="1382" spans="1:17" x14ac:dyDescent="0.3">
      <c r="A1382">
        <v>1496866</v>
      </c>
      <c r="B1382" t="s">
        <v>3700</v>
      </c>
      <c r="C1382" t="s">
        <v>8354</v>
      </c>
      <c r="D1382" t="s">
        <v>1631</v>
      </c>
      <c r="E1382">
        <v>154826821</v>
      </c>
      <c r="F1382" t="s">
        <v>1952</v>
      </c>
      <c r="G1382" t="str">
        <f t="shared" si="21"/>
        <v>2025em1100092</v>
      </c>
      <c r="H1382" t="s">
        <v>9033</v>
      </c>
      <c r="I1382" t="s">
        <v>1953</v>
      </c>
      <c r="K1382" t="s">
        <v>8653</v>
      </c>
      <c r="M1382" t="s">
        <v>7643</v>
      </c>
      <c r="N1382" t="s">
        <v>3476</v>
      </c>
      <c r="P1382">
        <v>35</v>
      </c>
      <c r="Q1382">
        <v>26.5</v>
      </c>
    </row>
    <row r="1383" spans="1:17" x14ac:dyDescent="0.3">
      <c r="A1383">
        <v>1496866</v>
      </c>
      <c r="B1383" t="s">
        <v>3700</v>
      </c>
      <c r="C1383" t="s">
        <v>8354</v>
      </c>
      <c r="D1383" t="s">
        <v>1631</v>
      </c>
      <c r="E1383">
        <v>154826822</v>
      </c>
      <c r="F1383" t="s">
        <v>1921</v>
      </c>
      <c r="G1383" t="str">
        <f t="shared" si="21"/>
        <v>2025em1100086</v>
      </c>
      <c r="H1383" t="s">
        <v>9034</v>
      </c>
      <c r="I1383" t="s">
        <v>1922</v>
      </c>
      <c r="K1383" t="s">
        <v>8653</v>
      </c>
      <c r="M1383" t="s">
        <v>7643</v>
      </c>
      <c r="N1383" t="s">
        <v>3476</v>
      </c>
      <c r="P1383">
        <v>35</v>
      </c>
      <c r="Q1383">
        <v>18</v>
      </c>
    </row>
    <row r="1384" spans="1:17" x14ac:dyDescent="0.3">
      <c r="A1384">
        <v>1496866</v>
      </c>
      <c r="B1384" t="s">
        <v>3700</v>
      </c>
      <c r="C1384" t="s">
        <v>8354</v>
      </c>
      <c r="D1384" t="s">
        <v>1631</v>
      </c>
      <c r="E1384">
        <v>154826824</v>
      </c>
      <c r="F1384" t="s">
        <v>4016</v>
      </c>
      <c r="G1384" t="str">
        <f t="shared" si="21"/>
        <v>2025em1100200</v>
      </c>
      <c r="H1384" t="s">
        <v>9035</v>
      </c>
      <c r="I1384" t="s">
        <v>4017</v>
      </c>
      <c r="K1384" t="s">
        <v>8653</v>
      </c>
      <c r="M1384" t="s">
        <v>7643</v>
      </c>
      <c r="N1384" t="s">
        <v>3476</v>
      </c>
      <c r="P1384">
        <v>35</v>
      </c>
      <c r="Q1384">
        <v>20.5</v>
      </c>
    </row>
    <row r="1385" spans="1:17" x14ac:dyDescent="0.3">
      <c r="A1385">
        <v>1496866</v>
      </c>
      <c r="B1385" t="s">
        <v>3700</v>
      </c>
      <c r="C1385" t="s">
        <v>8354</v>
      </c>
      <c r="D1385" t="s">
        <v>1631</v>
      </c>
      <c r="E1385">
        <v>154826825</v>
      </c>
      <c r="F1385" t="s">
        <v>3238</v>
      </c>
      <c r="G1385" t="str">
        <f t="shared" si="21"/>
        <v>2025em1100446</v>
      </c>
      <c r="H1385" t="s">
        <v>9036</v>
      </c>
      <c r="I1385" t="s">
        <v>3239</v>
      </c>
      <c r="K1385" t="s">
        <v>8653</v>
      </c>
      <c r="M1385" t="s">
        <v>7643</v>
      </c>
      <c r="N1385" t="s">
        <v>3476</v>
      </c>
      <c r="P1385">
        <v>35</v>
      </c>
      <c r="Q1385">
        <v>27.5</v>
      </c>
    </row>
    <row r="1386" spans="1:17" x14ac:dyDescent="0.3">
      <c r="A1386">
        <v>1496866</v>
      </c>
      <c r="B1386" t="s">
        <v>3700</v>
      </c>
      <c r="C1386" t="s">
        <v>8354</v>
      </c>
      <c r="D1386" t="s">
        <v>1631</v>
      </c>
      <c r="E1386">
        <v>154826826</v>
      </c>
      <c r="F1386" t="s">
        <v>4020</v>
      </c>
      <c r="G1386" t="str">
        <f t="shared" si="21"/>
        <v>2025em1100201</v>
      </c>
      <c r="H1386" t="s">
        <v>9037</v>
      </c>
      <c r="I1386" t="s">
        <v>4021</v>
      </c>
      <c r="K1386" t="s">
        <v>8653</v>
      </c>
      <c r="M1386" t="s">
        <v>7643</v>
      </c>
      <c r="N1386" t="s">
        <v>3476</v>
      </c>
      <c r="P1386">
        <v>35</v>
      </c>
      <c r="Q1386">
        <v>16</v>
      </c>
    </row>
    <row r="1387" spans="1:17" x14ac:dyDescent="0.3">
      <c r="A1387">
        <v>1496866</v>
      </c>
      <c r="B1387" t="s">
        <v>3700</v>
      </c>
      <c r="C1387" t="s">
        <v>8354</v>
      </c>
      <c r="D1387" t="s">
        <v>1631</v>
      </c>
      <c r="E1387">
        <v>154826827</v>
      </c>
      <c r="F1387" t="s">
        <v>1773</v>
      </c>
      <c r="G1387" t="str">
        <f t="shared" si="21"/>
        <v>2025em1100050</v>
      </c>
      <c r="H1387" t="s">
        <v>9038</v>
      </c>
      <c r="I1387" t="s">
        <v>1774</v>
      </c>
      <c r="K1387" t="s">
        <v>8653</v>
      </c>
      <c r="M1387" t="s">
        <v>7643</v>
      </c>
      <c r="N1387" t="s">
        <v>3476</v>
      </c>
      <c r="P1387">
        <v>35</v>
      </c>
      <c r="Q1387">
        <v>27</v>
      </c>
    </row>
    <row r="1388" spans="1:17" x14ac:dyDescent="0.3">
      <c r="A1388">
        <v>1496866</v>
      </c>
      <c r="B1388" t="s">
        <v>3700</v>
      </c>
      <c r="C1388" t="s">
        <v>8354</v>
      </c>
      <c r="D1388" t="s">
        <v>1631</v>
      </c>
      <c r="E1388">
        <v>154826828</v>
      </c>
      <c r="F1388" t="s">
        <v>1670</v>
      </c>
      <c r="G1388" t="str">
        <f t="shared" si="21"/>
        <v>2025em1100018</v>
      </c>
      <c r="H1388" t="s">
        <v>9039</v>
      </c>
      <c r="I1388" t="s">
        <v>1671</v>
      </c>
      <c r="K1388" t="s">
        <v>8653</v>
      </c>
      <c r="M1388" t="s">
        <v>7643</v>
      </c>
      <c r="N1388" t="s">
        <v>3476</v>
      </c>
      <c r="P1388">
        <v>35</v>
      </c>
      <c r="Q1388">
        <v>15.5</v>
      </c>
    </row>
    <row r="1389" spans="1:17" x14ac:dyDescent="0.3">
      <c r="A1389">
        <v>1496866</v>
      </c>
      <c r="B1389" t="s">
        <v>3700</v>
      </c>
      <c r="C1389" t="s">
        <v>8354</v>
      </c>
      <c r="D1389" t="s">
        <v>1631</v>
      </c>
      <c r="E1389">
        <v>154826829</v>
      </c>
      <c r="F1389" t="s">
        <v>2973</v>
      </c>
      <c r="G1389" t="str">
        <f t="shared" si="21"/>
        <v>2025em1100359</v>
      </c>
      <c r="H1389" t="s">
        <v>9040</v>
      </c>
      <c r="I1389" t="s">
        <v>2974</v>
      </c>
      <c r="K1389" t="s">
        <v>8653</v>
      </c>
      <c r="M1389" t="s">
        <v>7643</v>
      </c>
      <c r="N1389" t="s">
        <v>3476</v>
      </c>
      <c r="P1389">
        <v>35</v>
      </c>
      <c r="Q1389">
        <v>23.5</v>
      </c>
    </row>
    <row r="1390" spans="1:17" x14ac:dyDescent="0.3">
      <c r="A1390">
        <v>1496866</v>
      </c>
      <c r="B1390" t="s">
        <v>3700</v>
      </c>
      <c r="C1390" t="s">
        <v>8354</v>
      </c>
      <c r="D1390" t="s">
        <v>1631</v>
      </c>
      <c r="E1390">
        <v>154826831</v>
      </c>
      <c r="F1390" t="s">
        <v>1745</v>
      </c>
      <c r="G1390" t="str">
        <f t="shared" si="21"/>
        <v>2025em1100046</v>
      </c>
      <c r="H1390" t="s">
        <v>9041</v>
      </c>
      <c r="I1390" t="s">
        <v>1746</v>
      </c>
      <c r="K1390" t="s">
        <v>8653</v>
      </c>
      <c r="M1390" t="s">
        <v>7643</v>
      </c>
      <c r="N1390" t="s">
        <v>3476</v>
      </c>
      <c r="P1390">
        <v>35</v>
      </c>
      <c r="Q1390">
        <v>26.5</v>
      </c>
    </row>
    <row r="1391" spans="1:17" x14ac:dyDescent="0.3">
      <c r="A1391">
        <v>1496866</v>
      </c>
      <c r="B1391" t="s">
        <v>3700</v>
      </c>
      <c r="C1391" t="s">
        <v>8354</v>
      </c>
      <c r="D1391" t="s">
        <v>1631</v>
      </c>
      <c r="E1391">
        <v>154826832</v>
      </c>
      <c r="F1391" t="s">
        <v>1694</v>
      </c>
      <c r="G1391" t="str">
        <f t="shared" si="21"/>
        <v>2025em1100029</v>
      </c>
      <c r="H1391" t="s">
        <v>9042</v>
      </c>
      <c r="I1391" t="s">
        <v>1695</v>
      </c>
      <c r="K1391" t="s">
        <v>8653</v>
      </c>
      <c r="M1391" t="s">
        <v>7643</v>
      </c>
      <c r="N1391" t="s">
        <v>3476</v>
      </c>
      <c r="P1391">
        <v>35</v>
      </c>
      <c r="Q1391">
        <v>21</v>
      </c>
    </row>
    <row r="1392" spans="1:17" x14ac:dyDescent="0.3">
      <c r="A1392">
        <v>1496866</v>
      </c>
      <c r="B1392" t="s">
        <v>3700</v>
      </c>
      <c r="C1392" t="s">
        <v>8354</v>
      </c>
      <c r="D1392" t="s">
        <v>1631</v>
      </c>
      <c r="E1392">
        <v>154826833</v>
      </c>
      <c r="F1392" t="s">
        <v>3028</v>
      </c>
      <c r="G1392" t="str">
        <f t="shared" si="21"/>
        <v>2025em1100378</v>
      </c>
      <c r="H1392" t="s">
        <v>9043</v>
      </c>
      <c r="I1392" t="s">
        <v>3029</v>
      </c>
      <c r="K1392" t="s">
        <v>8653</v>
      </c>
      <c r="M1392" t="s">
        <v>7643</v>
      </c>
      <c r="N1392" t="s">
        <v>3476</v>
      </c>
      <c r="P1392">
        <v>35</v>
      </c>
      <c r="Q1392">
        <v>28</v>
      </c>
    </row>
    <row r="1393" spans="1:17" x14ac:dyDescent="0.3">
      <c r="A1393">
        <v>1496866</v>
      </c>
      <c r="B1393" t="s">
        <v>3700</v>
      </c>
      <c r="C1393" t="s">
        <v>8354</v>
      </c>
      <c r="D1393" t="s">
        <v>1631</v>
      </c>
      <c r="E1393">
        <v>154826834</v>
      </c>
      <c r="F1393" t="s">
        <v>2030</v>
      </c>
      <c r="G1393" t="str">
        <f t="shared" si="21"/>
        <v>2025em1100107</v>
      </c>
      <c r="H1393" t="s">
        <v>9044</v>
      </c>
      <c r="I1393" t="s">
        <v>2031</v>
      </c>
      <c r="K1393" t="s">
        <v>8653</v>
      </c>
      <c r="M1393" t="s">
        <v>7643</v>
      </c>
      <c r="N1393" t="s">
        <v>3476</v>
      </c>
      <c r="P1393">
        <v>35</v>
      </c>
      <c r="Q1393">
        <v>23.5</v>
      </c>
    </row>
    <row r="1394" spans="1:17" x14ac:dyDescent="0.3">
      <c r="A1394">
        <v>1496866</v>
      </c>
      <c r="B1394" t="s">
        <v>3700</v>
      </c>
      <c r="C1394" t="s">
        <v>8354</v>
      </c>
      <c r="D1394" t="s">
        <v>1631</v>
      </c>
      <c r="E1394">
        <v>154826835</v>
      </c>
      <c r="F1394" t="s">
        <v>2759</v>
      </c>
      <c r="G1394" t="str">
        <f t="shared" si="21"/>
        <v>2025em1100299</v>
      </c>
      <c r="H1394" t="s">
        <v>9045</v>
      </c>
      <c r="I1394" t="s">
        <v>2760</v>
      </c>
      <c r="K1394" t="s">
        <v>8653</v>
      </c>
      <c r="M1394" t="s">
        <v>7643</v>
      </c>
      <c r="N1394" t="s">
        <v>3476</v>
      </c>
      <c r="P1394">
        <v>35</v>
      </c>
      <c r="Q1394">
        <v>22.5</v>
      </c>
    </row>
    <row r="1395" spans="1:17" x14ac:dyDescent="0.3">
      <c r="A1395">
        <v>1496866</v>
      </c>
      <c r="B1395" t="s">
        <v>3700</v>
      </c>
      <c r="C1395" t="s">
        <v>8354</v>
      </c>
      <c r="D1395" t="s">
        <v>1631</v>
      </c>
      <c r="E1395">
        <v>154826836</v>
      </c>
      <c r="F1395" t="s">
        <v>1589</v>
      </c>
      <c r="G1395" t="str">
        <f t="shared" si="21"/>
        <v>2025em1100002</v>
      </c>
      <c r="H1395" t="s">
        <v>9046</v>
      </c>
      <c r="I1395" t="s">
        <v>1590</v>
      </c>
      <c r="K1395" t="s">
        <v>8653</v>
      </c>
      <c r="M1395" t="s">
        <v>7643</v>
      </c>
      <c r="N1395" t="s">
        <v>3476</v>
      </c>
      <c r="P1395">
        <v>35</v>
      </c>
      <c r="Q1395">
        <v>25.5</v>
      </c>
    </row>
    <row r="1396" spans="1:17" x14ac:dyDescent="0.3">
      <c r="A1396">
        <v>1496866</v>
      </c>
      <c r="B1396" t="s">
        <v>3700</v>
      </c>
      <c r="C1396" t="s">
        <v>8354</v>
      </c>
      <c r="D1396" t="s">
        <v>1631</v>
      </c>
      <c r="E1396">
        <v>154826837</v>
      </c>
      <c r="F1396" t="s">
        <v>4256</v>
      </c>
      <c r="G1396" t="str">
        <f t="shared" si="21"/>
        <v>2025em1100345</v>
      </c>
      <c r="H1396" t="s">
        <v>9047</v>
      </c>
      <c r="I1396" t="s">
        <v>4257</v>
      </c>
      <c r="K1396" t="s">
        <v>8653</v>
      </c>
      <c r="M1396" t="s">
        <v>7643</v>
      </c>
      <c r="N1396" t="s">
        <v>3476</v>
      </c>
      <c r="P1396">
        <v>35</v>
      </c>
      <c r="Q1396">
        <v>24</v>
      </c>
    </row>
    <row r="1397" spans="1:17" x14ac:dyDescent="0.3">
      <c r="A1397">
        <v>1496866</v>
      </c>
      <c r="B1397" t="s">
        <v>3700</v>
      </c>
      <c r="C1397" t="s">
        <v>8354</v>
      </c>
      <c r="D1397" t="s">
        <v>1631</v>
      </c>
      <c r="E1397">
        <v>154826838</v>
      </c>
      <c r="F1397" t="s">
        <v>3395</v>
      </c>
      <c r="G1397" t="str">
        <f t="shared" si="21"/>
        <v>2025em1100494</v>
      </c>
      <c r="H1397" t="s">
        <v>9048</v>
      </c>
      <c r="I1397" t="s">
        <v>3396</v>
      </c>
      <c r="K1397" t="s">
        <v>8653</v>
      </c>
      <c r="M1397" t="s">
        <v>7643</v>
      </c>
      <c r="N1397" t="s">
        <v>3476</v>
      </c>
      <c r="P1397">
        <v>35</v>
      </c>
      <c r="Q1397">
        <v>27.5</v>
      </c>
    </row>
    <row r="1398" spans="1:17" x14ac:dyDescent="0.3">
      <c r="A1398">
        <v>1496866</v>
      </c>
      <c r="B1398" t="s">
        <v>3700</v>
      </c>
      <c r="C1398" t="s">
        <v>8354</v>
      </c>
      <c r="D1398" t="s">
        <v>1631</v>
      </c>
      <c r="E1398">
        <v>154826842</v>
      </c>
      <c r="F1398" t="s">
        <v>1710</v>
      </c>
      <c r="G1398" t="str">
        <f t="shared" si="21"/>
        <v>2025em1100032</v>
      </c>
      <c r="H1398" t="s">
        <v>9049</v>
      </c>
      <c r="I1398" t="s">
        <v>1711</v>
      </c>
      <c r="K1398" t="s">
        <v>8653</v>
      </c>
      <c r="M1398" t="s">
        <v>7643</v>
      </c>
      <c r="N1398" t="s">
        <v>3476</v>
      </c>
      <c r="P1398">
        <v>35</v>
      </c>
      <c r="Q1398">
        <v>24</v>
      </c>
    </row>
    <row r="1399" spans="1:17" x14ac:dyDescent="0.3">
      <c r="A1399">
        <v>1496866</v>
      </c>
      <c r="B1399" t="s">
        <v>3700</v>
      </c>
      <c r="C1399" t="s">
        <v>8354</v>
      </c>
      <c r="D1399" t="s">
        <v>1631</v>
      </c>
      <c r="E1399">
        <v>154826844</v>
      </c>
      <c r="F1399" t="s">
        <v>4172</v>
      </c>
      <c r="G1399" t="str">
        <f t="shared" si="21"/>
        <v>2025em1100298</v>
      </c>
      <c r="H1399" t="s">
        <v>9050</v>
      </c>
      <c r="I1399" t="s">
        <v>4173</v>
      </c>
      <c r="K1399" t="s">
        <v>8653</v>
      </c>
      <c r="M1399" t="s">
        <v>7643</v>
      </c>
      <c r="N1399" t="s">
        <v>3476</v>
      </c>
      <c r="P1399">
        <v>35</v>
      </c>
      <c r="Q1399">
        <v>27.5</v>
      </c>
    </row>
    <row r="1400" spans="1:17" x14ac:dyDescent="0.3">
      <c r="A1400">
        <v>1496866</v>
      </c>
      <c r="B1400" t="s">
        <v>3700</v>
      </c>
      <c r="C1400" t="s">
        <v>8354</v>
      </c>
      <c r="D1400" t="s">
        <v>1631</v>
      </c>
      <c r="E1400">
        <v>154826845</v>
      </c>
      <c r="F1400" t="s">
        <v>2827</v>
      </c>
      <c r="G1400" t="str">
        <f t="shared" si="21"/>
        <v>2025em1100327</v>
      </c>
      <c r="H1400" t="s">
        <v>9051</v>
      </c>
      <c r="I1400" t="s">
        <v>2828</v>
      </c>
      <c r="K1400" t="s">
        <v>8653</v>
      </c>
      <c r="M1400" t="s">
        <v>7643</v>
      </c>
      <c r="N1400" t="s">
        <v>3476</v>
      </c>
      <c r="P1400">
        <v>35</v>
      </c>
      <c r="Q1400">
        <v>16</v>
      </c>
    </row>
    <row r="1401" spans="1:17" x14ac:dyDescent="0.3">
      <c r="A1401">
        <v>1496866</v>
      </c>
      <c r="B1401" t="s">
        <v>3700</v>
      </c>
      <c r="C1401" t="s">
        <v>8354</v>
      </c>
      <c r="D1401" t="s">
        <v>1631</v>
      </c>
      <c r="E1401">
        <v>154826846</v>
      </c>
      <c r="F1401" t="s">
        <v>3939</v>
      </c>
      <c r="G1401" t="str">
        <f t="shared" si="21"/>
        <v>2025em1100153</v>
      </c>
      <c r="H1401" t="s">
        <v>9052</v>
      </c>
      <c r="I1401" t="s">
        <v>3940</v>
      </c>
      <c r="K1401" t="s">
        <v>8653</v>
      </c>
      <c r="M1401" t="s">
        <v>7643</v>
      </c>
      <c r="N1401" t="s">
        <v>3476</v>
      </c>
      <c r="P1401">
        <v>35</v>
      </c>
      <c r="Q1401">
        <v>21</v>
      </c>
    </row>
    <row r="1402" spans="1:17" x14ac:dyDescent="0.3">
      <c r="A1402">
        <v>1496866</v>
      </c>
      <c r="B1402" t="s">
        <v>3700</v>
      </c>
      <c r="C1402" t="s">
        <v>8354</v>
      </c>
      <c r="D1402" t="s">
        <v>1631</v>
      </c>
      <c r="E1402">
        <v>154826847</v>
      </c>
      <c r="F1402" t="s">
        <v>3183</v>
      </c>
      <c r="G1402" t="str">
        <f t="shared" si="21"/>
        <v>2025em1100425</v>
      </c>
      <c r="H1402" t="s">
        <v>9053</v>
      </c>
      <c r="I1402" t="s">
        <v>3184</v>
      </c>
      <c r="K1402" t="s">
        <v>8653</v>
      </c>
      <c r="M1402" t="s">
        <v>7643</v>
      </c>
      <c r="N1402" t="s">
        <v>3476</v>
      </c>
      <c r="P1402">
        <v>35</v>
      </c>
      <c r="Q1402">
        <v>17.5</v>
      </c>
    </row>
    <row r="1403" spans="1:17" x14ac:dyDescent="0.3">
      <c r="A1403">
        <v>1496866</v>
      </c>
      <c r="B1403" t="s">
        <v>3700</v>
      </c>
      <c r="C1403" t="s">
        <v>8354</v>
      </c>
      <c r="D1403" t="s">
        <v>1631</v>
      </c>
      <c r="E1403">
        <v>154826849</v>
      </c>
      <c r="F1403" t="s">
        <v>2333</v>
      </c>
      <c r="G1403" t="str">
        <f t="shared" si="21"/>
        <v>2025em1100191</v>
      </c>
      <c r="H1403" t="s">
        <v>9054</v>
      </c>
      <c r="I1403" t="s">
        <v>2334</v>
      </c>
      <c r="K1403" t="s">
        <v>8653</v>
      </c>
      <c r="M1403" t="s">
        <v>7643</v>
      </c>
      <c r="N1403" t="s">
        <v>3476</v>
      </c>
      <c r="P1403">
        <v>35</v>
      </c>
      <c r="Q1403">
        <v>14.5</v>
      </c>
    </row>
    <row r="1404" spans="1:17" x14ac:dyDescent="0.3">
      <c r="A1404">
        <v>1496866</v>
      </c>
      <c r="B1404" t="s">
        <v>3700</v>
      </c>
      <c r="C1404" t="s">
        <v>8354</v>
      </c>
      <c r="D1404" t="s">
        <v>1631</v>
      </c>
      <c r="E1404">
        <v>154826855</v>
      </c>
      <c r="F1404" t="s">
        <v>2576</v>
      </c>
      <c r="G1404" t="str">
        <f t="shared" si="21"/>
        <v>2025em1100260</v>
      </c>
      <c r="H1404" t="s">
        <v>9055</v>
      </c>
      <c r="I1404" t="s">
        <v>2577</v>
      </c>
      <c r="K1404" t="s">
        <v>8653</v>
      </c>
      <c r="M1404" t="s">
        <v>7643</v>
      </c>
      <c r="N1404" t="s">
        <v>3476</v>
      </c>
      <c r="P1404">
        <v>35</v>
      </c>
      <c r="Q1404">
        <v>28</v>
      </c>
    </row>
    <row r="1405" spans="1:17" x14ac:dyDescent="0.3">
      <c r="A1405">
        <v>1496866</v>
      </c>
      <c r="B1405" t="s">
        <v>3700</v>
      </c>
      <c r="C1405" t="s">
        <v>8354</v>
      </c>
      <c r="D1405" t="s">
        <v>1631</v>
      </c>
      <c r="E1405">
        <v>154826856</v>
      </c>
      <c r="F1405" t="s">
        <v>4144</v>
      </c>
      <c r="G1405" t="str">
        <f t="shared" si="21"/>
        <v>2025em1100273</v>
      </c>
      <c r="H1405" t="s">
        <v>9056</v>
      </c>
      <c r="I1405" t="s">
        <v>4145</v>
      </c>
      <c r="K1405" t="s">
        <v>8653</v>
      </c>
      <c r="M1405" t="s">
        <v>7643</v>
      </c>
      <c r="N1405" t="s">
        <v>3476</v>
      </c>
      <c r="P1405">
        <v>35</v>
      </c>
      <c r="Q1405">
        <v>11.5</v>
      </c>
    </row>
    <row r="1406" spans="1:17" x14ac:dyDescent="0.3">
      <c r="A1406">
        <v>1496866</v>
      </c>
      <c r="B1406" t="s">
        <v>3700</v>
      </c>
      <c r="C1406" t="s">
        <v>8354</v>
      </c>
      <c r="D1406" t="s">
        <v>1631</v>
      </c>
      <c r="E1406">
        <v>154826857</v>
      </c>
      <c r="F1406" t="s">
        <v>2169</v>
      </c>
      <c r="G1406" t="str">
        <f t="shared" si="21"/>
        <v>2025em1100147</v>
      </c>
      <c r="H1406" t="s">
        <v>9057</v>
      </c>
      <c r="I1406" t="s">
        <v>2170</v>
      </c>
      <c r="K1406" t="s">
        <v>8653</v>
      </c>
      <c r="M1406" t="s">
        <v>7643</v>
      </c>
      <c r="N1406" t="s">
        <v>3476</v>
      </c>
      <c r="P1406">
        <v>35</v>
      </c>
      <c r="Q1406">
        <v>28.5</v>
      </c>
    </row>
    <row r="1407" spans="1:17" x14ac:dyDescent="0.3">
      <c r="A1407">
        <v>1496866</v>
      </c>
      <c r="B1407" t="s">
        <v>3700</v>
      </c>
      <c r="C1407" t="s">
        <v>8354</v>
      </c>
      <c r="D1407" t="s">
        <v>1631</v>
      </c>
      <c r="E1407">
        <v>154826858</v>
      </c>
      <c r="F1407" t="s">
        <v>4228</v>
      </c>
      <c r="G1407" t="str">
        <f t="shared" si="21"/>
        <v>2025em1100324</v>
      </c>
      <c r="H1407" t="s">
        <v>9058</v>
      </c>
      <c r="I1407" t="s">
        <v>4229</v>
      </c>
      <c r="K1407" t="s">
        <v>8653</v>
      </c>
      <c r="M1407" t="s">
        <v>7643</v>
      </c>
      <c r="N1407" t="s">
        <v>3476</v>
      </c>
      <c r="P1407">
        <v>35</v>
      </c>
      <c r="Q1407">
        <v>19.5</v>
      </c>
    </row>
    <row r="1408" spans="1:17" x14ac:dyDescent="0.3">
      <c r="A1408">
        <v>1496866</v>
      </c>
      <c r="B1408" t="s">
        <v>3700</v>
      </c>
      <c r="C1408" t="s">
        <v>8354</v>
      </c>
      <c r="D1408" t="s">
        <v>1631</v>
      </c>
      <c r="E1408">
        <v>154826860</v>
      </c>
      <c r="F1408" t="s">
        <v>2466</v>
      </c>
      <c r="G1408" t="str">
        <f t="shared" si="21"/>
        <v>2025em1100235</v>
      </c>
      <c r="H1408" t="s">
        <v>9059</v>
      </c>
      <c r="I1408" t="s">
        <v>2467</v>
      </c>
      <c r="K1408" t="s">
        <v>8653</v>
      </c>
      <c r="M1408" t="s">
        <v>7643</v>
      </c>
      <c r="N1408" t="s">
        <v>3476</v>
      </c>
      <c r="P1408">
        <v>35</v>
      </c>
      <c r="Q1408">
        <v>24</v>
      </c>
    </row>
    <row r="1409" spans="1:17" x14ac:dyDescent="0.3">
      <c r="A1409">
        <v>1496866</v>
      </c>
      <c r="B1409" t="s">
        <v>3700</v>
      </c>
      <c r="C1409" t="s">
        <v>8354</v>
      </c>
      <c r="D1409" t="s">
        <v>1631</v>
      </c>
      <c r="E1409">
        <v>154826861</v>
      </c>
      <c r="F1409" t="s">
        <v>2612</v>
      </c>
      <c r="G1409" t="str">
        <f t="shared" si="21"/>
        <v>2025em1100266</v>
      </c>
      <c r="H1409" t="s">
        <v>9060</v>
      </c>
      <c r="I1409" t="s">
        <v>2613</v>
      </c>
      <c r="K1409" t="s">
        <v>8653</v>
      </c>
      <c r="M1409" t="s">
        <v>7643</v>
      </c>
      <c r="N1409" t="s">
        <v>3476</v>
      </c>
      <c r="P1409">
        <v>35</v>
      </c>
      <c r="Q1409">
        <v>28.5</v>
      </c>
    </row>
    <row r="1410" spans="1:17" x14ac:dyDescent="0.3">
      <c r="A1410">
        <v>1496866</v>
      </c>
      <c r="B1410" t="s">
        <v>3700</v>
      </c>
      <c r="C1410" t="s">
        <v>8354</v>
      </c>
      <c r="D1410" t="s">
        <v>1631</v>
      </c>
      <c r="E1410">
        <v>154826863</v>
      </c>
      <c r="F1410" t="s">
        <v>4571</v>
      </c>
      <c r="G1410" t="str">
        <f t="shared" si="21"/>
        <v>2025em1100507</v>
      </c>
      <c r="H1410" t="s">
        <v>9061</v>
      </c>
      <c r="I1410" t="s">
        <v>4572</v>
      </c>
      <c r="K1410" t="s">
        <v>8653</v>
      </c>
      <c r="M1410" t="s">
        <v>7643</v>
      </c>
      <c r="N1410" t="s">
        <v>3476</v>
      </c>
      <c r="P1410">
        <v>35</v>
      </c>
      <c r="Q1410">
        <v>28</v>
      </c>
    </row>
    <row r="1411" spans="1:17" x14ac:dyDescent="0.3">
      <c r="A1411">
        <v>1496866</v>
      </c>
      <c r="B1411" t="s">
        <v>3700</v>
      </c>
      <c r="C1411" t="s">
        <v>8354</v>
      </c>
      <c r="D1411" t="s">
        <v>1631</v>
      </c>
      <c r="E1411">
        <v>154826868</v>
      </c>
      <c r="F1411" t="s">
        <v>2716</v>
      </c>
      <c r="G1411" t="str">
        <f t="shared" ref="G1411:G1474" si="22">LEFT(F1411,13)</f>
        <v>2025em1100288</v>
      </c>
      <c r="H1411" t="s">
        <v>9062</v>
      </c>
      <c r="I1411" t="s">
        <v>2717</v>
      </c>
      <c r="K1411" t="s">
        <v>8653</v>
      </c>
      <c r="M1411" t="s">
        <v>7643</v>
      </c>
      <c r="N1411" t="s">
        <v>3476</v>
      </c>
      <c r="P1411">
        <v>35</v>
      </c>
      <c r="Q1411">
        <v>22</v>
      </c>
    </row>
    <row r="1412" spans="1:17" x14ac:dyDescent="0.3">
      <c r="A1412">
        <v>1496866</v>
      </c>
      <c r="B1412" t="s">
        <v>3700</v>
      </c>
      <c r="C1412" t="s">
        <v>8354</v>
      </c>
      <c r="D1412" t="s">
        <v>1631</v>
      </c>
      <c r="E1412">
        <v>154826870</v>
      </c>
      <c r="F1412" t="s">
        <v>2423</v>
      </c>
      <c r="G1412" t="str">
        <f t="shared" si="22"/>
        <v>2025em1100225</v>
      </c>
      <c r="H1412" t="s">
        <v>9063</v>
      </c>
      <c r="I1412" t="s">
        <v>2424</v>
      </c>
      <c r="K1412" t="s">
        <v>8653</v>
      </c>
      <c r="M1412" t="s">
        <v>7643</v>
      </c>
      <c r="N1412" t="s">
        <v>3476</v>
      </c>
      <c r="P1412">
        <v>35</v>
      </c>
      <c r="Q1412">
        <v>22.5</v>
      </c>
    </row>
    <row r="1413" spans="1:17" x14ac:dyDescent="0.3">
      <c r="A1413">
        <v>1496866</v>
      </c>
      <c r="B1413" t="s">
        <v>3700</v>
      </c>
      <c r="C1413" t="s">
        <v>8354</v>
      </c>
      <c r="D1413" t="s">
        <v>1631</v>
      </c>
      <c r="E1413">
        <v>154826872</v>
      </c>
      <c r="F1413" t="s">
        <v>3907</v>
      </c>
      <c r="G1413" t="str">
        <f t="shared" si="22"/>
        <v>2025em1100131</v>
      </c>
      <c r="H1413" t="s">
        <v>9064</v>
      </c>
      <c r="I1413" t="s">
        <v>3908</v>
      </c>
      <c r="K1413" t="s">
        <v>8653</v>
      </c>
      <c r="M1413" t="s">
        <v>7643</v>
      </c>
      <c r="N1413" t="s">
        <v>3476</v>
      </c>
      <c r="P1413">
        <v>35</v>
      </c>
      <c r="Q1413">
        <v>13</v>
      </c>
    </row>
    <row r="1414" spans="1:17" x14ac:dyDescent="0.3">
      <c r="A1414">
        <v>1496866</v>
      </c>
      <c r="B1414" t="s">
        <v>3700</v>
      </c>
      <c r="C1414" t="s">
        <v>8354</v>
      </c>
      <c r="D1414" t="s">
        <v>1631</v>
      </c>
      <c r="E1414">
        <v>154826873</v>
      </c>
      <c r="F1414" t="s">
        <v>2533</v>
      </c>
      <c r="G1414" t="str">
        <f t="shared" si="22"/>
        <v>2025em1100252</v>
      </c>
      <c r="H1414" t="s">
        <v>9065</v>
      </c>
      <c r="I1414" t="s">
        <v>2534</v>
      </c>
      <c r="K1414" t="s">
        <v>8653</v>
      </c>
      <c r="M1414" t="s">
        <v>7643</v>
      </c>
      <c r="N1414" t="s">
        <v>3476</v>
      </c>
      <c r="P1414">
        <v>35</v>
      </c>
      <c r="Q1414">
        <v>23.5</v>
      </c>
    </row>
    <row r="1415" spans="1:17" x14ac:dyDescent="0.3">
      <c r="A1415">
        <v>1496866</v>
      </c>
      <c r="B1415" t="s">
        <v>3700</v>
      </c>
      <c r="C1415" t="s">
        <v>8354</v>
      </c>
      <c r="D1415" t="s">
        <v>1631</v>
      </c>
      <c r="E1415">
        <v>154826874</v>
      </c>
      <c r="F1415" t="s">
        <v>2783</v>
      </c>
      <c r="G1415" t="str">
        <f t="shared" si="22"/>
        <v>2025em1100309</v>
      </c>
      <c r="H1415" t="s">
        <v>9066</v>
      </c>
      <c r="I1415" t="s">
        <v>2784</v>
      </c>
      <c r="K1415" t="s">
        <v>8653</v>
      </c>
      <c r="M1415" t="s">
        <v>7643</v>
      </c>
      <c r="N1415" t="s">
        <v>3476</v>
      </c>
      <c r="P1415">
        <v>35</v>
      </c>
      <c r="Q1415">
        <v>23</v>
      </c>
    </row>
    <row r="1416" spans="1:17" x14ac:dyDescent="0.3">
      <c r="A1416">
        <v>1496866</v>
      </c>
      <c r="B1416" t="s">
        <v>3700</v>
      </c>
      <c r="C1416" t="s">
        <v>8354</v>
      </c>
      <c r="D1416" t="s">
        <v>1631</v>
      </c>
      <c r="E1416">
        <v>154826876</v>
      </c>
      <c r="F1416" t="s">
        <v>1682</v>
      </c>
      <c r="G1416" t="str">
        <f t="shared" si="22"/>
        <v>2025em1100024</v>
      </c>
      <c r="H1416" t="s">
        <v>9067</v>
      </c>
      <c r="I1416" t="s">
        <v>1683</v>
      </c>
      <c r="K1416" t="s">
        <v>8653</v>
      </c>
      <c r="M1416" t="s">
        <v>7643</v>
      </c>
      <c r="N1416" t="s">
        <v>3476</v>
      </c>
      <c r="P1416">
        <v>35</v>
      </c>
      <c r="Q1416">
        <v>23.5</v>
      </c>
    </row>
    <row r="1417" spans="1:17" x14ac:dyDescent="0.3">
      <c r="A1417">
        <v>1496866</v>
      </c>
      <c r="B1417" t="s">
        <v>3700</v>
      </c>
      <c r="C1417" t="s">
        <v>8354</v>
      </c>
      <c r="D1417" t="s">
        <v>1631</v>
      </c>
      <c r="E1417">
        <v>154826877</v>
      </c>
      <c r="F1417" t="s">
        <v>3827</v>
      </c>
      <c r="G1417" t="str">
        <f t="shared" si="22"/>
        <v>2025em1100073</v>
      </c>
      <c r="H1417" t="s">
        <v>9068</v>
      </c>
      <c r="I1417" t="s">
        <v>3828</v>
      </c>
      <c r="K1417" t="s">
        <v>8653</v>
      </c>
      <c r="M1417" t="s">
        <v>7643</v>
      </c>
      <c r="N1417" t="s">
        <v>3476</v>
      </c>
      <c r="P1417">
        <v>35</v>
      </c>
      <c r="Q1417">
        <v>27</v>
      </c>
    </row>
    <row r="1418" spans="1:17" x14ac:dyDescent="0.3">
      <c r="A1418">
        <v>1496866</v>
      </c>
      <c r="B1418" t="s">
        <v>3700</v>
      </c>
      <c r="C1418" t="s">
        <v>8354</v>
      </c>
      <c r="D1418" t="s">
        <v>1631</v>
      </c>
      <c r="E1418">
        <v>154826878</v>
      </c>
      <c r="F1418" t="s">
        <v>3013</v>
      </c>
      <c r="G1418" t="str">
        <f t="shared" si="22"/>
        <v>2025em1100372</v>
      </c>
      <c r="H1418" t="s">
        <v>9069</v>
      </c>
      <c r="I1418" t="s">
        <v>3014</v>
      </c>
      <c r="K1418" t="s">
        <v>8653</v>
      </c>
      <c r="M1418" t="s">
        <v>7643</v>
      </c>
      <c r="N1418" t="s">
        <v>3476</v>
      </c>
      <c r="P1418">
        <v>35</v>
      </c>
      <c r="Q1418">
        <v>23</v>
      </c>
    </row>
    <row r="1419" spans="1:17" x14ac:dyDescent="0.3">
      <c r="A1419">
        <v>1496866</v>
      </c>
      <c r="B1419" t="s">
        <v>3700</v>
      </c>
      <c r="C1419" t="s">
        <v>8354</v>
      </c>
      <c r="D1419" t="s">
        <v>1631</v>
      </c>
      <c r="E1419">
        <v>154826879</v>
      </c>
      <c r="F1419" t="s">
        <v>3096</v>
      </c>
      <c r="G1419" t="str">
        <f t="shared" si="22"/>
        <v>2025em1100395</v>
      </c>
      <c r="H1419" t="s">
        <v>9070</v>
      </c>
      <c r="I1419" t="s">
        <v>3097</v>
      </c>
      <c r="K1419" t="s">
        <v>8653</v>
      </c>
      <c r="M1419" t="s">
        <v>7643</v>
      </c>
      <c r="N1419" t="s">
        <v>3476</v>
      </c>
      <c r="P1419">
        <v>35</v>
      </c>
      <c r="Q1419">
        <v>30.5</v>
      </c>
    </row>
    <row r="1420" spans="1:17" x14ac:dyDescent="0.3">
      <c r="A1420">
        <v>1496866</v>
      </c>
      <c r="B1420" t="s">
        <v>3700</v>
      </c>
      <c r="C1420" t="s">
        <v>8354</v>
      </c>
      <c r="D1420" t="s">
        <v>1631</v>
      </c>
      <c r="E1420">
        <v>154826881</v>
      </c>
      <c r="F1420" t="s">
        <v>2306</v>
      </c>
      <c r="G1420" t="str">
        <f t="shared" si="22"/>
        <v>2025em1100186</v>
      </c>
      <c r="H1420" t="s">
        <v>9071</v>
      </c>
      <c r="I1420" t="s">
        <v>2307</v>
      </c>
      <c r="K1420" t="s">
        <v>8653</v>
      </c>
      <c r="M1420" t="s">
        <v>7643</v>
      </c>
      <c r="N1420" t="s">
        <v>3476</v>
      </c>
      <c r="P1420">
        <v>35</v>
      </c>
      <c r="Q1420">
        <v>19</v>
      </c>
    </row>
    <row r="1421" spans="1:17" x14ac:dyDescent="0.3">
      <c r="A1421">
        <v>1496866</v>
      </c>
      <c r="B1421" t="s">
        <v>3700</v>
      </c>
      <c r="C1421" t="s">
        <v>8354</v>
      </c>
      <c r="D1421" t="s">
        <v>1631</v>
      </c>
      <c r="E1421">
        <v>154826882</v>
      </c>
      <c r="F1421" t="s">
        <v>3223</v>
      </c>
      <c r="G1421" t="str">
        <f t="shared" si="22"/>
        <v>2025em1100442</v>
      </c>
      <c r="H1421" t="s">
        <v>9072</v>
      </c>
      <c r="I1421" t="s">
        <v>3224</v>
      </c>
      <c r="K1421" t="s">
        <v>8653</v>
      </c>
      <c r="M1421" t="s">
        <v>7643</v>
      </c>
      <c r="N1421" t="s">
        <v>3476</v>
      </c>
      <c r="P1421">
        <v>35</v>
      </c>
      <c r="Q1421">
        <v>17</v>
      </c>
    </row>
    <row r="1422" spans="1:17" x14ac:dyDescent="0.3">
      <c r="A1422">
        <v>1496866</v>
      </c>
      <c r="B1422" t="s">
        <v>3700</v>
      </c>
      <c r="C1422" t="s">
        <v>8354</v>
      </c>
      <c r="D1422" t="s">
        <v>1631</v>
      </c>
      <c r="E1422">
        <v>154826883</v>
      </c>
      <c r="F1422" t="s">
        <v>2944</v>
      </c>
      <c r="G1422" t="str">
        <f t="shared" si="22"/>
        <v>2025em1100353</v>
      </c>
      <c r="H1422" t="s">
        <v>9073</v>
      </c>
      <c r="I1422" t="s">
        <v>2945</v>
      </c>
      <c r="K1422" t="s">
        <v>8653</v>
      </c>
      <c r="M1422" t="s">
        <v>7643</v>
      </c>
      <c r="N1422" t="s">
        <v>3476</v>
      </c>
      <c r="P1422">
        <v>35</v>
      </c>
      <c r="Q1422">
        <v>24.5</v>
      </c>
    </row>
    <row r="1423" spans="1:17" x14ac:dyDescent="0.3">
      <c r="A1423">
        <v>1496866</v>
      </c>
      <c r="B1423" t="s">
        <v>3700</v>
      </c>
      <c r="C1423" t="s">
        <v>8354</v>
      </c>
      <c r="D1423" t="s">
        <v>1631</v>
      </c>
      <c r="E1423">
        <v>154826885</v>
      </c>
      <c r="F1423" t="s">
        <v>2640</v>
      </c>
      <c r="G1423" t="str">
        <f t="shared" si="22"/>
        <v>2025em1100274</v>
      </c>
      <c r="H1423" t="s">
        <v>9074</v>
      </c>
      <c r="I1423" t="s">
        <v>2641</v>
      </c>
      <c r="K1423" t="s">
        <v>8653</v>
      </c>
      <c r="M1423" t="s">
        <v>7643</v>
      </c>
      <c r="N1423" t="s">
        <v>3476</v>
      </c>
      <c r="P1423">
        <v>35</v>
      </c>
      <c r="Q1423">
        <v>14.5</v>
      </c>
    </row>
    <row r="1424" spans="1:17" x14ac:dyDescent="0.3">
      <c r="A1424">
        <v>1496866</v>
      </c>
      <c r="B1424" t="s">
        <v>3700</v>
      </c>
      <c r="C1424" t="s">
        <v>8354</v>
      </c>
      <c r="D1424" t="s">
        <v>1631</v>
      </c>
      <c r="E1424">
        <v>154826887</v>
      </c>
      <c r="F1424" t="s">
        <v>1648</v>
      </c>
      <c r="G1424" t="str">
        <f t="shared" si="22"/>
        <v>2025em1100015</v>
      </c>
      <c r="H1424" t="s">
        <v>9075</v>
      </c>
      <c r="I1424" t="s">
        <v>1649</v>
      </c>
      <c r="K1424" t="s">
        <v>8653</v>
      </c>
      <c r="M1424" t="s">
        <v>7643</v>
      </c>
      <c r="N1424" t="s">
        <v>3476</v>
      </c>
      <c r="P1424">
        <v>35</v>
      </c>
      <c r="Q1424">
        <v>14</v>
      </c>
    </row>
    <row r="1425" spans="1:17" x14ac:dyDescent="0.3">
      <c r="A1425">
        <v>1496866</v>
      </c>
      <c r="B1425" t="s">
        <v>3700</v>
      </c>
      <c r="C1425" t="s">
        <v>8354</v>
      </c>
      <c r="D1425" t="s">
        <v>1631</v>
      </c>
      <c r="E1425">
        <v>154826889</v>
      </c>
      <c r="F1425" t="s">
        <v>3807</v>
      </c>
      <c r="G1425" t="str">
        <f t="shared" si="22"/>
        <v>2025em1100057</v>
      </c>
      <c r="H1425" t="s">
        <v>9076</v>
      </c>
      <c r="I1425" t="s">
        <v>3808</v>
      </c>
      <c r="K1425" t="s">
        <v>8653</v>
      </c>
      <c r="M1425" t="s">
        <v>7643</v>
      </c>
      <c r="N1425" t="s">
        <v>3476</v>
      </c>
      <c r="P1425">
        <v>35</v>
      </c>
      <c r="Q1425">
        <v>29</v>
      </c>
    </row>
    <row r="1426" spans="1:17" x14ac:dyDescent="0.3">
      <c r="A1426">
        <v>1496866</v>
      </c>
      <c r="B1426" t="s">
        <v>3700</v>
      </c>
      <c r="C1426" t="s">
        <v>8354</v>
      </c>
      <c r="D1426" t="s">
        <v>1631</v>
      </c>
      <c r="E1426">
        <v>154826891</v>
      </c>
      <c r="F1426" t="s">
        <v>1890</v>
      </c>
      <c r="G1426" t="str">
        <f t="shared" si="22"/>
        <v>2025em1100078</v>
      </c>
      <c r="H1426" t="s">
        <v>9077</v>
      </c>
      <c r="I1426" t="s">
        <v>1891</v>
      </c>
      <c r="K1426" t="s">
        <v>8653</v>
      </c>
      <c r="M1426" t="s">
        <v>7643</v>
      </c>
      <c r="N1426" t="s">
        <v>3476</v>
      </c>
      <c r="P1426">
        <v>35</v>
      </c>
      <c r="Q1426">
        <v>27</v>
      </c>
    </row>
    <row r="1427" spans="1:17" x14ac:dyDescent="0.3">
      <c r="A1427">
        <v>1496866</v>
      </c>
      <c r="B1427" t="s">
        <v>3700</v>
      </c>
      <c r="C1427" t="s">
        <v>8354</v>
      </c>
      <c r="D1427" t="s">
        <v>1631</v>
      </c>
      <c r="E1427">
        <v>154826892</v>
      </c>
      <c r="F1427" t="s">
        <v>1814</v>
      </c>
      <c r="G1427" t="str">
        <f t="shared" si="22"/>
        <v>2025em1100059</v>
      </c>
      <c r="H1427" t="s">
        <v>9078</v>
      </c>
      <c r="I1427" t="s">
        <v>1815</v>
      </c>
      <c r="K1427" t="s">
        <v>8653</v>
      </c>
      <c r="M1427" t="s">
        <v>7643</v>
      </c>
      <c r="N1427" t="s">
        <v>3476</v>
      </c>
      <c r="P1427">
        <v>35</v>
      </c>
      <c r="Q1427">
        <v>19.5</v>
      </c>
    </row>
    <row r="1428" spans="1:17" x14ac:dyDescent="0.3">
      <c r="A1428">
        <v>1496866</v>
      </c>
      <c r="B1428" t="s">
        <v>3700</v>
      </c>
      <c r="C1428" t="s">
        <v>8354</v>
      </c>
      <c r="D1428" t="s">
        <v>1631</v>
      </c>
      <c r="E1428">
        <v>154826893</v>
      </c>
      <c r="F1428" t="s">
        <v>3258</v>
      </c>
      <c r="G1428" t="str">
        <f t="shared" si="22"/>
        <v>2025em1100455</v>
      </c>
      <c r="H1428" t="s">
        <v>9079</v>
      </c>
      <c r="I1428" t="s">
        <v>3259</v>
      </c>
      <c r="K1428" t="s">
        <v>8653</v>
      </c>
      <c r="M1428" t="s">
        <v>7643</v>
      </c>
      <c r="N1428" t="s">
        <v>3476</v>
      </c>
      <c r="P1428">
        <v>35</v>
      </c>
      <c r="Q1428">
        <v>20</v>
      </c>
    </row>
    <row r="1429" spans="1:17" x14ac:dyDescent="0.3">
      <c r="A1429">
        <v>1496866</v>
      </c>
      <c r="B1429" t="s">
        <v>3700</v>
      </c>
      <c r="C1429" t="s">
        <v>8354</v>
      </c>
      <c r="D1429" t="s">
        <v>1631</v>
      </c>
      <c r="E1429">
        <v>154826894</v>
      </c>
      <c r="F1429" t="s">
        <v>2807</v>
      </c>
      <c r="G1429" t="str">
        <f t="shared" si="22"/>
        <v>2025em1100313</v>
      </c>
      <c r="H1429" t="s">
        <v>9080</v>
      </c>
      <c r="I1429" t="s">
        <v>2808</v>
      </c>
      <c r="K1429" t="s">
        <v>8653</v>
      </c>
      <c r="M1429" t="s">
        <v>7643</v>
      </c>
      <c r="N1429" t="s">
        <v>3476</v>
      </c>
      <c r="P1429">
        <v>35</v>
      </c>
      <c r="Q1429">
        <v>16</v>
      </c>
    </row>
    <row r="1430" spans="1:17" x14ac:dyDescent="0.3">
      <c r="A1430">
        <v>1496866</v>
      </c>
      <c r="B1430" t="s">
        <v>3700</v>
      </c>
      <c r="C1430" t="s">
        <v>8354</v>
      </c>
      <c r="D1430" t="s">
        <v>1631</v>
      </c>
      <c r="E1430">
        <v>154826895</v>
      </c>
      <c r="F1430" t="s">
        <v>1655</v>
      </c>
      <c r="G1430" t="str">
        <f t="shared" si="22"/>
        <v>2025em1100016</v>
      </c>
      <c r="H1430" t="s">
        <v>9081</v>
      </c>
      <c r="I1430" t="s">
        <v>1656</v>
      </c>
      <c r="K1430" t="s">
        <v>8653</v>
      </c>
      <c r="M1430" t="s">
        <v>7643</v>
      </c>
      <c r="N1430" t="s">
        <v>3476</v>
      </c>
      <c r="P1430">
        <v>35</v>
      </c>
      <c r="Q1430">
        <v>23.5</v>
      </c>
    </row>
    <row r="1431" spans="1:17" x14ac:dyDescent="0.3">
      <c r="A1431">
        <v>1496866</v>
      </c>
      <c r="B1431" t="s">
        <v>3700</v>
      </c>
      <c r="C1431" t="s">
        <v>8354</v>
      </c>
      <c r="D1431" t="s">
        <v>1631</v>
      </c>
      <c r="E1431">
        <v>154826898</v>
      </c>
      <c r="F1431" t="s">
        <v>2984</v>
      </c>
      <c r="G1431" t="str">
        <f t="shared" si="22"/>
        <v>2025em1100365</v>
      </c>
      <c r="H1431" t="s">
        <v>9082</v>
      </c>
      <c r="I1431" t="s">
        <v>2985</v>
      </c>
      <c r="K1431" t="s">
        <v>8653</v>
      </c>
      <c r="M1431" t="s">
        <v>7643</v>
      </c>
      <c r="N1431" t="s">
        <v>3476</v>
      </c>
      <c r="P1431">
        <v>35</v>
      </c>
      <c r="Q1431">
        <v>28</v>
      </c>
    </row>
    <row r="1432" spans="1:17" x14ac:dyDescent="0.3">
      <c r="A1432">
        <v>1496866</v>
      </c>
      <c r="B1432" t="s">
        <v>3700</v>
      </c>
      <c r="C1432" t="s">
        <v>8354</v>
      </c>
      <c r="D1432" t="s">
        <v>1631</v>
      </c>
      <c r="E1432">
        <v>154826901</v>
      </c>
      <c r="F1432" t="s">
        <v>3764</v>
      </c>
      <c r="G1432" t="str">
        <f t="shared" si="22"/>
        <v>2025em1100033</v>
      </c>
      <c r="H1432" t="s">
        <v>9083</v>
      </c>
      <c r="I1432" t="s">
        <v>3765</v>
      </c>
      <c r="K1432" t="s">
        <v>8653</v>
      </c>
      <c r="M1432" t="s">
        <v>7643</v>
      </c>
      <c r="N1432" t="s">
        <v>3476</v>
      </c>
      <c r="P1432">
        <v>35</v>
      </c>
      <c r="Q1432">
        <v>24</v>
      </c>
    </row>
    <row r="1433" spans="1:17" x14ac:dyDescent="0.3">
      <c r="A1433">
        <v>1496866</v>
      </c>
      <c r="B1433" t="s">
        <v>3700</v>
      </c>
      <c r="C1433" t="s">
        <v>8354</v>
      </c>
      <c r="D1433" t="s">
        <v>1631</v>
      </c>
      <c r="E1433">
        <v>154826903</v>
      </c>
      <c r="F1433" t="s">
        <v>4080</v>
      </c>
      <c r="G1433" t="str">
        <f t="shared" si="22"/>
        <v>2025em1100227</v>
      </c>
      <c r="H1433" t="s">
        <v>9084</v>
      </c>
      <c r="I1433" t="s">
        <v>4081</v>
      </c>
      <c r="K1433" t="s">
        <v>8653</v>
      </c>
      <c r="M1433" t="s">
        <v>7643</v>
      </c>
      <c r="N1433" t="s">
        <v>3476</v>
      </c>
      <c r="P1433">
        <v>35</v>
      </c>
      <c r="Q1433">
        <v>21</v>
      </c>
    </row>
    <row r="1434" spans="1:17" x14ac:dyDescent="0.3">
      <c r="A1434">
        <v>1496866</v>
      </c>
      <c r="B1434" t="s">
        <v>3700</v>
      </c>
      <c r="C1434" t="s">
        <v>8354</v>
      </c>
      <c r="D1434" t="s">
        <v>1631</v>
      </c>
      <c r="E1434">
        <v>154826904</v>
      </c>
      <c r="F1434" t="s">
        <v>1865</v>
      </c>
      <c r="G1434" t="str">
        <f t="shared" si="22"/>
        <v>2025em1100075</v>
      </c>
      <c r="H1434" t="s">
        <v>9085</v>
      </c>
      <c r="I1434" t="s">
        <v>1866</v>
      </c>
      <c r="K1434" t="s">
        <v>8653</v>
      </c>
      <c r="M1434" t="s">
        <v>7643</v>
      </c>
      <c r="N1434" t="s">
        <v>3476</v>
      </c>
      <c r="P1434">
        <v>35</v>
      </c>
      <c r="Q1434">
        <v>22</v>
      </c>
    </row>
    <row r="1435" spans="1:17" x14ac:dyDescent="0.3">
      <c r="A1435">
        <v>1496866</v>
      </c>
      <c r="B1435" t="s">
        <v>3700</v>
      </c>
      <c r="C1435" t="s">
        <v>8354</v>
      </c>
      <c r="D1435" t="s">
        <v>1631</v>
      </c>
      <c r="E1435">
        <v>154826905</v>
      </c>
      <c r="F1435" t="s">
        <v>2765</v>
      </c>
      <c r="G1435" t="str">
        <f t="shared" si="22"/>
        <v>2025em1100301</v>
      </c>
      <c r="H1435" t="s">
        <v>9086</v>
      </c>
      <c r="I1435" t="s">
        <v>2766</v>
      </c>
      <c r="K1435" t="s">
        <v>8653</v>
      </c>
      <c r="M1435" t="s">
        <v>7643</v>
      </c>
      <c r="N1435" t="s">
        <v>3476</v>
      </c>
      <c r="P1435">
        <v>35</v>
      </c>
      <c r="Q1435">
        <v>24.5</v>
      </c>
    </row>
    <row r="1436" spans="1:17" x14ac:dyDescent="0.3">
      <c r="A1436">
        <v>1496866</v>
      </c>
      <c r="B1436" t="s">
        <v>3700</v>
      </c>
      <c r="C1436" t="s">
        <v>8354</v>
      </c>
      <c r="D1436" t="s">
        <v>1631</v>
      </c>
      <c r="E1436">
        <v>154826907</v>
      </c>
      <c r="F1436" t="s">
        <v>3879</v>
      </c>
      <c r="G1436" t="str">
        <f t="shared" si="22"/>
        <v>2025em1100116</v>
      </c>
      <c r="H1436" t="s">
        <v>9087</v>
      </c>
      <c r="I1436" t="s">
        <v>3880</v>
      </c>
      <c r="K1436" t="s">
        <v>8653</v>
      </c>
      <c r="M1436" t="s">
        <v>7643</v>
      </c>
      <c r="N1436" t="s">
        <v>3476</v>
      </c>
      <c r="P1436">
        <v>35</v>
      </c>
      <c r="Q1436">
        <v>21.5</v>
      </c>
    </row>
    <row r="1437" spans="1:17" x14ac:dyDescent="0.3">
      <c r="A1437">
        <v>1496866</v>
      </c>
      <c r="B1437" t="s">
        <v>3700</v>
      </c>
      <c r="C1437" t="s">
        <v>8354</v>
      </c>
      <c r="D1437" t="s">
        <v>1631</v>
      </c>
      <c r="E1437">
        <v>154826908</v>
      </c>
      <c r="F1437" t="s">
        <v>4559</v>
      </c>
      <c r="G1437" t="str">
        <f t="shared" si="22"/>
        <v>2025em1100502</v>
      </c>
      <c r="H1437" t="s">
        <v>9088</v>
      </c>
      <c r="I1437" t="s">
        <v>4560</v>
      </c>
      <c r="K1437" t="s">
        <v>8653</v>
      </c>
      <c r="M1437" t="s">
        <v>7643</v>
      </c>
      <c r="N1437" t="s">
        <v>3476</v>
      </c>
      <c r="P1437">
        <v>35</v>
      </c>
      <c r="Q1437">
        <v>23.5</v>
      </c>
    </row>
    <row r="1438" spans="1:17" x14ac:dyDescent="0.3">
      <c r="A1438">
        <v>1496866</v>
      </c>
      <c r="B1438" t="s">
        <v>3700</v>
      </c>
      <c r="C1438" t="s">
        <v>8354</v>
      </c>
      <c r="D1438" t="s">
        <v>1631</v>
      </c>
      <c r="E1438">
        <v>154826909</v>
      </c>
      <c r="F1438" t="s">
        <v>4364</v>
      </c>
      <c r="G1438" t="str">
        <f t="shared" si="22"/>
        <v>2025em1100401</v>
      </c>
      <c r="H1438" t="s">
        <v>9089</v>
      </c>
      <c r="I1438" t="s">
        <v>4365</v>
      </c>
      <c r="K1438" t="s">
        <v>8653</v>
      </c>
      <c r="M1438" t="s">
        <v>7643</v>
      </c>
      <c r="N1438" t="s">
        <v>3476</v>
      </c>
      <c r="P1438">
        <v>35</v>
      </c>
      <c r="Q1438">
        <v>20.5</v>
      </c>
    </row>
    <row r="1439" spans="1:17" x14ac:dyDescent="0.3">
      <c r="A1439">
        <v>1496866</v>
      </c>
      <c r="B1439" t="s">
        <v>3700</v>
      </c>
      <c r="C1439" t="s">
        <v>8354</v>
      </c>
      <c r="D1439" t="s">
        <v>1631</v>
      </c>
      <c r="E1439">
        <v>154826910</v>
      </c>
      <c r="F1439" t="s">
        <v>1964</v>
      </c>
      <c r="G1439" t="str">
        <f t="shared" si="22"/>
        <v>2025em1100096</v>
      </c>
      <c r="H1439" t="s">
        <v>9090</v>
      </c>
      <c r="I1439" t="s">
        <v>1965</v>
      </c>
      <c r="K1439" t="s">
        <v>8653</v>
      </c>
      <c r="M1439" t="s">
        <v>7643</v>
      </c>
      <c r="N1439" t="s">
        <v>3476</v>
      </c>
      <c r="P1439">
        <v>35</v>
      </c>
      <c r="Q1439">
        <v>26.5</v>
      </c>
    </row>
    <row r="1440" spans="1:17" x14ac:dyDescent="0.3">
      <c r="A1440">
        <v>1496866</v>
      </c>
      <c r="B1440" t="s">
        <v>3700</v>
      </c>
      <c r="C1440" t="s">
        <v>8354</v>
      </c>
      <c r="D1440" t="s">
        <v>1631</v>
      </c>
      <c r="E1440">
        <v>154826911</v>
      </c>
      <c r="F1440" t="s">
        <v>2600</v>
      </c>
      <c r="G1440" t="str">
        <f t="shared" si="22"/>
        <v>2025em1100264</v>
      </c>
      <c r="H1440" t="s">
        <v>9091</v>
      </c>
      <c r="I1440" t="s">
        <v>2601</v>
      </c>
      <c r="K1440" t="s">
        <v>8653</v>
      </c>
      <c r="M1440" t="s">
        <v>7643</v>
      </c>
      <c r="N1440" t="s">
        <v>3476</v>
      </c>
      <c r="P1440">
        <v>35</v>
      </c>
      <c r="Q1440">
        <v>22.5</v>
      </c>
    </row>
    <row r="1441" spans="1:17" x14ac:dyDescent="0.3">
      <c r="A1441">
        <v>1496866</v>
      </c>
      <c r="B1441" t="s">
        <v>3700</v>
      </c>
      <c r="C1441" t="s">
        <v>8354</v>
      </c>
      <c r="D1441" t="s">
        <v>1631</v>
      </c>
      <c r="E1441">
        <v>154826912</v>
      </c>
      <c r="F1441" t="s">
        <v>4200</v>
      </c>
      <c r="G1441" t="str">
        <f t="shared" si="22"/>
        <v>2025em1100315</v>
      </c>
      <c r="H1441" t="s">
        <v>9092</v>
      </c>
      <c r="I1441" t="s">
        <v>4201</v>
      </c>
      <c r="K1441" t="s">
        <v>8653</v>
      </c>
      <c r="M1441" t="s">
        <v>7643</v>
      </c>
      <c r="N1441" t="s">
        <v>3476</v>
      </c>
      <c r="P1441">
        <v>35</v>
      </c>
      <c r="Q1441">
        <v>18</v>
      </c>
    </row>
    <row r="1442" spans="1:17" x14ac:dyDescent="0.3">
      <c r="A1442">
        <v>1496866</v>
      </c>
      <c r="B1442" t="s">
        <v>3700</v>
      </c>
      <c r="C1442" t="s">
        <v>8354</v>
      </c>
      <c r="D1442" t="s">
        <v>1631</v>
      </c>
      <c r="E1442">
        <v>154826913</v>
      </c>
      <c r="F1442" t="s">
        <v>3034</v>
      </c>
      <c r="G1442" t="str">
        <f t="shared" si="22"/>
        <v>2025em1100379</v>
      </c>
      <c r="H1442" t="s">
        <v>9093</v>
      </c>
      <c r="I1442" t="s">
        <v>3035</v>
      </c>
      <c r="K1442" t="s">
        <v>8653</v>
      </c>
      <c r="M1442" t="s">
        <v>7643</v>
      </c>
      <c r="N1442" t="s">
        <v>3476</v>
      </c>
      <c r="P1442">
        <v>35</v>
      </c>
      <c r="Q1442">
        <v>17.5</v>
      </c>
    </row>
    <row r="1443" spans="1:17" x14ac:dyDescent="0.3">
      <c r="A1443">
        <v>1496866</v>
      </c>
      <c r="B1443" t="s">
        <v>3700</v>
      </c>
      <c r="C1443" t="s">
        <v>8354</v>
      </c>
      <c r="D1443" t="s">
        <v>1631</v>
      </c>
      <c r="E1443">
        <v>154826915</v>
      </c>
      <c r="F1443" t="s">
        <v>3740</v>
      </c>
      <c r="G1443" t="str">
        <f t="shared" si="22"/>
        <v>2025em1100022</v>
      </c>
      <c r="H1443" t="s">
        <v>9094</v>
      </c>
      <c r="I1443" t="s">
        <v>3741</v>
      </c>
      <c r="K1443" t="s">
        <v>8653</v>
      </c>
      <c r="M1443" t="s">
        <v>7643</v>
      </c>
      <c r="N1443" t="s">
        <v>3476</v>
      </c>
      <c r="P1443">
        <v>35</v>
      </c>
      <c r="Q1443">
        <v>13.5</v>
      </c>
    </row>
    <row r="1444" spans="1:17" x14ac:dyDescent="0.3">
      <c r="A1444">
        <v>1496866</v>
      </c>
      <c r="B1444" t="s">
        <v>3700</v>
      </c>
      <c r="C1444" t="s">
        <v>8354</v>
      </c>
      <c r="D1444" t="s">
        <v>1631</v>
      </c>
      <c r="E1444">
        <v>154826916</v>
      </c>
      <c r="F1444" t="s">
        <v>4164</v>
      </c>
      <c r="G1444" t="str">
        <f t="shared" si="22"/>
        <v>2025em1100294</v>
      </c>
      <c r="H1444" t="s">
        <v>9095</v>
      </c>
      <c r="I1444" t="s">
        <v>4165</v>
      </c>
      <c r="K1444" t="s">
        <v>8653</v>
      </c>
      <c r="M1444" t="s">
        <v>7643</v>
      </c>
      <c r="N1444" t="s">
        <v>3476</v>
      </c>
      <c r="P1444">
        <v>35</v>
      </c>
      <c r="Q1444">
        <v>24</v>
      </c>
    </row>
    <row r="1445" spans="1:17" x14ac:dyDescent="0.3">
      <c r="A1445">
        <v>1496866</v>
      </c>
      <c r="B1445" t="s">
        <v>3700</v>
      </c>
      <c r="C1445" t="s">
        <v>8354</v>
      </c>
      <c r="D1445" t="s">
        <v>1631</v>
      </c>
      <c r="E1445">
        <v>154826917</v>
      </c>
      <c r="F1445" t="s">
        <v>1766</v>
      </c>
      <c r="G1445" t="str">
        <f t="shared" si="22"/>
        <v>2025em1100049</v>
      </c>
      <c r="H1445" t="s">
        <v>9096</v>
      </c>
      <c r="I1445" t="s">
        <v>1767</v>
      </c>
      <c r="K1445" t="s">
        <v>8653</v>
      </c>
      <c r="M1445" t="s">
        <v>7643</v>
      </c>
      <c r="N1445" t="s">
        <v>3476</v>
      </c>
      <c r="P1445">
        <v>35</v>
      </c>
      <c r="Q1445">
        <v>27.5</v>
      </c>
    </row>
    <row r="1446" spans="1:17" x14ac:dyDescent="0.3">
      <c r="A1446">
        <v>1496866</v>
      </c>
      <c r="B1446" t="s">
        <v>3700</v>
      </c>
      <c r="C1446" t="s">
        <v>8354</v>
      </c>
      <c r="D1446" t="s">
        <v>1631</v>
      </c>
      <c r="E1446">
        <v>154826918</v>
      </c>
      <c r="F1446" t="s">
        <v>1602</v>
      </c>
      <c r="G1446" t="str">
        <f t="shared" si="22"/>
        <v>2025em1100005</v>
      </c>
      <c r="H1446" t="s">
        <v>9097</v>
      </c>
      <c r="I1446" t="s">
        <v>1603</v>
      </c>
      <c r="K1446" t="s">
        <v>8653</v>
      </c>
      <c r="M1446" t="s">
        <v>7643</v>
      </c>
      <c r="N1446" t="s">
        <v>3476</v>
      </c>
      <c r="P1446">
        <v>35</v>
      </c>
      <c r="Q1446">
        <v>18.5</v>
      </c>
    </row>
    <row r="1447" spans="1:17" x14ac:dyDescent="0.3">
      <c r="A1447">
        <v>1496866</v>
      </c>
      <c r="B1447" t="s">
        <v>3700</v>
      </c>
      <c r="C1447" t="s">
        <v>8354</v>
      </c>
      <c r="D1447" t="s">
        <v>1631</v>
      </c>
      <c r="E1447">
        <v>154826921</v>
      </c>
      <c r="F1447" t="s">
        <v>4408</v>
      </c>
      <c r="G1447" t="str">
        <f t="shared" si="22"/>
        <v>2025em1100424</v>
      </c>
      <c r="H1447" t="s">
        <v>9098</v>
      </c>
      <c r="I1447" t="s">
        <v>4409</v>
      </c>
      <c r="K1447" t="s">
        <v>8653</v>
      </c>
      <c r="M1447" t="s">
        <v>7643</v>
      </c>
      <c r="N1447" t="s">
        <v>3476</v>
      </c>
      <c r="P1447">
        <v>35</v>
      </c>
      <c r="Q1447">
        <v>12.5</v>
      </c>
    </row>
    <row r="1448" spans="1:17" x14ac:dyDescent="0.3">
      <c r="A1448">
        <v>1496866</v>
      </c>
      <c r="B1448" t="s">
        <v>3700</v>
      </c>
      <c r="C1448" t="s">
        <v>8354</v>
      </c>
      <c r="D1448" t="s">
        <v>1631</v>
      </c>
      <c r="E1448">
        <v>154826923</v>
      </c>
      <c r="F1448" t="s">
        <v>4120</v>
      </c>
      <c r="G1448" t="str">
        <f t="shared" si="22"/>
        <v>2025em1100247</v>
      </c>
      <c r="H1448" t="s">
        <v>9099</v>
      </c>
      <c r="I1448" t="s">
        <v>4121</v>
      </c>
      <c r="K1448" t="s">
        <v>8653</v>
      </c>
      <c r="M1448" t="s">
        <v>7643</v>
      </c>
      <c r="N1448" t="s">
        <v>3476</v>
      </c>
      <c r="P1448">
        <v>35</v>
      </c>
      <c r="Q1448">
        <v>18</v>
      </c>
    </row>
    <row r="1449" spans="1:17" x14ac:dyDescent="0.3">
      <c r="A1449">
        <v>1496866</v>
      </c>
      <c r="B1449" t="s">
        <v>3700</v>
      </c>
      <c r="C1449" t="s">
        <v>8354</v>
      </c>
      <c r="D1449" t="s">
        <v>1631</v>
      </c>
      <c r="E1449">
        <v>154826926</v>
      </c>
      <c r="F1449" t="s">
        <v>3357</v>
      </c>
      <c r="G1449" t="str">
        <f t="shared" si="22"/>
        <v>2025em1100481</v>
      </c>
      <c r="H1449" t="s">
        <v>9100</v>
      </c>
      <c r="I1449" t="s">
        <v>3358</v>
      </c>
      <c r="K1449" t="s">
        <v>8653</v>
      </c>
      <c r="M1449" t="s">
        <v>7643</v>
      </c>
      <c r="N1449" t="s">
        <v>3476</v>
      </c>
      <c r="P1449">
        <v>35</v>
      </c>
      <c r="Q1449">
        <v>28</v>
      </c>
    </row>
    <row r="1450" spans="1:17" x14ac:dyDescent="0.3">
      <c r="A1450">
        <v>1496866</v>
      </c>
      <c r="B1450" t="s">
        <v>3700</v>
      </c>
      <c r="C1450" t="s">
        <v>8354</v>
      </c>
      <c r="D1450" t="s">
        <v>1631</v>
      </c>
      <c r="E1450">
        <v>154826927</v>
      </c>
      <c r="F1450" t="s">
        <v>3976</v>
      </c>
      <c r="G1450" t="str">
        <f t="shared" si="22"/>
        <v>2025em1100175</v>
      </c>
      <c r="H1450" t="s">
        <v>9101</v>
      </c>
      <c r="I1450" t="s">
        <v>3977</v>
      </c>
      <c r="K1450" t="s">
        <v>8653</v>
      </c>
      <c r="M1450" t="s">
        <v>7643</v>
      </c>
      <c r="N1450" t="s">
        <v>3476</v>
      </c>
      <c r="P1450">
        <v>35</v>
      </c>
      <c r="Q1450">
        <v>27.5</v>
      </c>
    </row>
    <row r="1451" spans="1:17" x14ac:dyDescent="0.3">
      <c r="A1451">
        <v>1496866</v>
      </c>
      <c r="B1451" t="s">
        <v>3700</v>
      </c>
      <c r="C1451" t="s">
        <v>8354</v>
      </c>
      <c r="D1451" t="s">
        <v>1631</v>
      </c>
      <c r="E1451">
        <v>154826930</v>
      </c>
      <c r="F1451" t="s">
        <v>3791</v>
      </c>
      <c r="G1451" t="str">
        <f t="shared" si="22"/>
        <v>2025em1100043</v>
      </c>
      <c r="H1451" t="s">
        <v>9102</v>
      </c>
      <c r="I1451" t="s">
        <v>3792</v>
      </c>
      <c r="K1451" t="s">
        <v>8653</v>
      </c>
      <c r="M1451" t="s">
        <v>7643</v>
      </c>
      <c r="N1451" t="s">
        <v>3476</v>
      </c>
      <c r="P1451">
        <v>35</v>
      </c>
      <c r="Q1451">
        <v>9</v>
      </c>
    </row>
    <row r="1452" spans="1:17" x14ac:dyDescent="0.3">
      <c r="A1452">
        <v>1496866</v>
      </c>
      <c r="B1452" t="s">
        <v>3700</v>
      </c>
      <c r="C1452" t="s">
        <v>8354</v>
      </c>
      <c r="D1452" t="s">
        <v>1631</v>
      </c>
      <c r="E1452">
        <v>154826931</v>
      </c>
      <c r="F1452" t="s">
        <v>2594</v>
      </c>
      <c r="G1452" t="str">
        <f t="shared" si="22"/>
        <v>2025em1100263</v>
      </c>
      <c r="H1452" t="s">
        <v>9103</v>
      </c>
      <c r="I1452" t="s">
        <v>2595</v>
      </c>
      <c r="K1452" t="s">
        <v>8653</v>
      </c>
      <c r="M1452" t="s">
        <v>7643</v>
      </c>
      <c r="N1452" t="s">
        <v>3476</v>
      </c>
      <c r="P1452">
        <v>35</v>
      </c>
      <c r="Q1452">
        <v>24.5</v>
      </c>
    </row>
    <row r="1453" spans="1:17" x14ac:dyDescent="0.3">
      <c r="A1453">
        <v>1496866</v>
      </c>
      <c r="B1453" t="s">
        <v>3700</v>
      </c>
      <c r="C1453" t="s">
        <v>8354</v>
      </c>
      <c r="D1453" t="s">
        <v>1631</v>
      </c>
      <c r="E1453">
        <v>154826932</v>
      </c>
      <c r="F1453" t="s">
        <v>3855</v>
      </c>
      <c r="G1453" t="str">
        <f t="shared" si="22"/>
        <v>2025em1100095</v>
      </c>
      <c r="H1453" t="s">
        <v>9104</v>
      </c>
      <c r="I1453" t="s">
        <v>3856</v>
      </c>
      <c r="K1453" t="s">
        <v>8653</v>
      </c>
      <c r="M1453" t="s">
        <v>7643</v>
      </c>
      <c r="N1453" t="s">
        <v>3476</v>
      </c>
      <c r="P1453">
        <v>35</v>
      </c>
      <c r="Q1453">
        <v>18</v>
      </c>
    </row>
    <row r="1454" spans="1:17" x14ac:dyDescent="0.3">
      <c r="A1454">
        <v>1496866</v>
      </c>
      <c r="B1454" t="s">
        <v>3700</v>
      </c>
      <c r="C1454" t="s">
        <v>8354</v>
      </c>
      <c r="D1454" t="s">
        <v>1631</v>
      </c>
      <c r="E1454">
        <v>154826935</v>
      </c>
      <c r="F1454" t="s">
        <v>1617</v>
      </c>
      <c r="G1454" t="str">
        <f t="shared" si="22"/>
        <v>2025em1100007</v>
      </c>
      <c r="H1454" t="s">
        <v>9105</v>
      </c>
      <c r="I1454" t="s">
        <v>1618</v>
      </c>
      <c r="K1454" t="s">
        <v>8653</v>
      </c>
      <c r="M1454" t="s">
        <v>7643</v>
      </c>
      <c r="N1454" t="s">
        <v>3476</v>
      </c>
      <c r="P1454">
        <v>35</v>
      </c>
      <c r="Q1454">
        <v>24</v>
      </c>
    </row>
    <row r="1455" spans="1:17" x14ac:dyDescent="0.3">
      <c r="A1455">
        <v>1496866</v>
      </c>
      <c r="B1455" t="s">
        <v>3700</v>
      </c>
      <c r="C1455" t="s">
        <v>8354</v>
      </c>
      <c r="D1455" t="s">
        <v>1631</v>
      </c>
      <c r="E1455">
        <v>154826937</v>
      </c>
      <c r="F1455" t="s">
        <v>2508</v>
      </c>
      <c r="G1455" t="str">
        <f t="shared" si="22"/>
        <v>2025em1100248</v>
      </c>
      <c r="H1455" t="s">
        <v>9106</v>
      </c>
      <c r="I1455" t="s">
        <v>2509</v>
      </c>
      <c r="K1455" t="s">
        <v>8653</v>
      </c>
      <c r="M1455" t="s">
        <v>7643</v>
      </c>
      <c r="N1455" t="s">
        <v>3476</v>
      </c>
      <c r="P1455">
        <v>35</v>
      </c>
      <c r="Q1455">
        <v>18</v>
      </c>
    </row>
    <row r="1456" spans="1:17" x14ac:dyDescent="0.3">
      <c r="A1456">
        <v>1496866</v>
      </c>
      <c r="B1456" t="s">
        <v>3700</v>
      </c>
      <c r="C1456" t="s">
        <v>8354</v>
      </c>
      <c r="D1456" t="s">
        <v>1631</v>
      </c>
      <c r="E1456">
        <v>154826938</v>
      </c>
      <c r="F1456" t="s">
        <v>2005</v>
      </c>
      <c r="G1456" t="str">
        <f t="shared" si="22"/>
        <v>2025em1100102</v>
      </c>
      <c r="H1456" t="s">
        <v>9107</v>
      </c>
      <c r="I1456" t="s">
        <v>2006</v>
      </c>
      <c r="K1456" t="s">
        <v>8653</v>
      </c>
      <c r="M1456" t="s">
        <v>7643</v>
      </c>
      <c r="N1456" t="s">
        <v>3476</v>
      </c>
      <c r="P1456">
        <v>35</v>
      </c>
      <c r="Q1456">
        <v>26</v>
      </c>
    </row>
    <row r="1457" spans="1:17" x14ac:dyDescent="0.3">
      <c r="A1457">
        <v>1496866</v>
      </c>
      <c r="B1457" t="s">
        <v>3700</v>
      </c>
      <c r="C1457" t="s">
        <v>8354</v>
      </c>
      <c r="D1457" t="s">
        <v>1631</v>
      </c>
      <c r="E1457">
        <v>154826939</v>
      </c>
      <c r="F1457" t="s">
        <v>2208</v>
      </c>
      <c r="G1457" t="str">
        <f t="shared" si="22"/>
        <v>2025em1100156</v>
      </c>
      <c r="H1457" t="s">
        <v>9108</v>
      </c>
      <c r="I1457" t="s">
        <v>2209</v>
      </c>
      <c r="K1457" t="s">
        <v>8653</v>
      </c>
      <c r="M1457" t="s">
        <v>7643</v>
      </c>
      <c r="N1457" t="s">
        <v>3476</v>
      </c>
      <c r="P1457">
        <v>35</v>
      </c>
      <c r="Q1457">
        <v>14.5</v>
      </c>
    </row>
    <row r="1458" spans="1:17" x14ac:dyDescent="0.3">
      <c r="A1458">
        <v>1496866</v>
      </c>
      <c r="B1458" t="s">
        <v>3700</v>
      </c>
      <c r="C1458" t="s">
        <v>8354</v>
      </c>
      <c r="D1458" t="s">
        <v>1631</v>
      </c>
      <c r="E1458">
        <v>154826941</v>
      </c>
      <c r="F1458" t="s">
        <v>4044</v>
      </c>
      <c r="G1458" t="str">
        <f t="shared" si="22"/>
        <v>2025em1100209</v>
      </c>
      <c r="H1458" t="s">
        <v>9109</v>
      </c>
      <c r="I1458" t="s">
        <v>4045</v>
      </c>
      <c r="K1458" t="s">
        <v>8653</v>
      </c>
      <c r="M1458" t="s">
        <v>7643</v>
      </c>
      <c r="N1458" t="s">
        <v>3476</v>
      </c>
      <c r="P1458">
        <v>35</v>
      </c>
      <c r="Q1458">
        <v>20.5</v>
      </c>
    </row>
    <row r="1459" spans="1:17" x14ac:dyDescent="0.3">
      <c r="A1459">
        <v>1496866</v>
      </c>
      <c r="B1459" t="s">
        <v>3700</v>
      </c>
      <c r="C1459" t="s">
        <v>8354</v>
      </c>
      <c r="D1459" t="s">
        <v>1631</v>
      </c>
      <c r="E1459">
        <v>154826942</v>
      </c>
      <c r="F1459" t="s">
        <v>4248</v>
      </c>
      <c r="G1459" t="str">
        <f t="shared" si="22"/>
        <v>2025em1100341</v>
      </c>
      <c r="H1459" t="s">
        <v>9110</v>
      </c>
      <c r="I1459" t="s">
        <v>4249</v>
      </c>
      <c r="K1459" t="s">
        <v>8653</v>
      </c>
      <c r="M1459" t="s">
        <v>7643</v>
      </c>
      <c r="N1459" t="s">
        <v>3476</v>
      </c>
      <c r="P1459">
        <v>35</v>
      </c>
      <c r="Q1459">
        <v>13</v>
      </c>
    </row>
    <row r="1460" spans="1:17" x14ac:dyDescent="0.3">
      <c r="A1460">
        <v>1496866</v>
      </c>
      <c r="B1460" t="s">
        <v>3700</v>
      </c>
      <c r="C1460" t="s">
        <v>8354</v>
      </c>
      <c r="D1460" t="s">
        <v>1631</v>
      </c>
      <c r="E1460">
        <v>154826943</v>
      </c>
      <c r="F1460" t="s">
        <v>3078</v>
      </c>
      <c r="G1460" t="str">
        <f t="shared" si="22"/>
        <v>2025em1100391</v>
      </c>
      <c r="H1460" t="s">
        <v>9111</v>
      </c>
      <c r="I1460" t="s">
        <v>3079</v>
      </c>
      <c r="K1460" t="s">
        <v>8653</v>
      </c>
      <c r="M1460" t="s">
        <v>7643</v>
      </c>
      <c r="N1460" t="s">
        <v>3476</v>
      </c>
      <c r="P1460">
        <v>35</v>
      </c>
      <c r="Q1460">
        <v>32</v>
      </c>
    </row>
    <row r="1461" spans="1:17" x14ac:dyDescent="0.3">
      <c r="A1461">
        <v>1496866</v>
      </c>
      <c r="B1461" t="s">
        <v>3700</v>
      </c>
      <c r="C1461" t="s">
        <v>8354</v>
      </c>
      <c r="D1461" t="s">
        <v>1631</v>
      </c>
      <c r="E1461">
        <v>154826944</v>
      </c>
      <c r="F1461" t="s">
        <v>2795</v>
      </c>
      <c r="G1461" t="str">
        <f t="shared" si="22"/>
        <v>2025em1100311</v>
      </c>
      <c r="H1461" t="s">
        <v>9112</v>
      </c>
      <c r="I1461" t="s">
        <v>2796</v>
      </c>
      <c r="K1461" t="s">
        <v>8653</v>
      </c>
      <c r="M1461" t="s">
        <v>7643</v>
      </c>
      <c r="N1461" t="s">
        <v>3476</v>
      </c>
      <c r="P1461">
        <v>35</v>
      </c>
      <c r="Q1461">
        <v>21.5</v>
      </c>
    </row>
    <row r="1462" spans="1:17" x14ac:dyDescent="0.3">
      <c r="A1462">
        <v>1496866</v>
      </c>
      <c r="B1462" t="s">
        <v>3700</v>
      </c>
      <c r="C1462" t="s">
        <v>8354</v>
      </c>
      <c r="D1462" t="s">
        <v>1631</v>
      </c>
      <c r="E1462">
        <v>154826946</v>
      </c>
      <c r="F1462" t="s">
        <v>4531</v>
      </c>
      <c r="G1462" t="str">
        <f t="shared" si="22"/>
        <v>2025em1100486</v>
      </c>
      <c r="H1462" t="s">
        <v>9113</v>
      </c>
      <c r="I1462" t="s">
        <v>4532</v>
      </c>
      <c r="K1462" t="s">
        <v>8653</v>
      </c>
      <c r="M1462" t="s">
        <v>7643</v>
      </c>
      <c r="N1462" t="s">
        <v>3476</v>
      </c>
      <c r="P1462">
        <v>35</v>
      </c>
      <c r="Q1462">
        <v>22.5</v>
      </c>
    </row>
    <row r="1463" spans="1:17" x14ac:dyDescent="0.3">
      <c r="A1463">
        <v>1496866</v>
      </c>
      <c r="B1463" t="s">
        <v>3700</v>
      </c>
      <c r="C1463" t="s">
        <v>8354</v>
      </c>
      <c r="D1463" t="s">
        <v>1631</v>
      </c>
      <c r="E1463">
        <v>154826947</v>
      </c>
      <c r="F1463" t="s">
        <v>4112</v>
      </c>
      <c r="G1463" t="str">
        <f t="shared" si="22"/>
        <v>2025em1100245</v>
      </c>
      <c r="H1463" t="s">
        <v>9114</v>
      </c>
      <c r="I1463" t="s">
        <v>4113</v>
      </c>
      <c r="K1463" t="s">
        <v>8653</v>
      </c>
      <c r="M1463" t="s">
        <v>7643</v>
      </c>
      <c r="N1463" t="s">
        <v>3476</v>
      </c>
      <c r="P1463">
        <v>35</v>
      </c>
      <c r="Q1463">
        <v>21</v>
      </c>
    </row>
    <row r="1464" spans="1:17" x14ac:dyDescent="0.3">
      <c r="A1464">
        <v>1496866</v>
      </c>
      <c r="B1464" t="s">
        <v>3700</v>
      </c>
      <c r="C1464" t="s">
        <v>8354</v>
      </c>
      <c r="D1464" t="s">
        <v>1631</v>
      </c>
      <c r="E1464">
        <v>154826948</v>
      </c>
      <c r="F1464" t="s">
        <v>2978</v>
      </c>
      <c r="G1464" t="str">
        <f t="shared" si="22"/>
        <v>2025em1100362</v>
      </c>
      <c r="H1464" t="s">
        <v>9115</v>
      </c>
      <c r="I1464" t="s">
        <v>2979</v>
      </c>
      <c r="K1464" t="s">
        <v>8653</v>
      </c>
      <c r="M1464" t="s">
        <v>7643</v>
      </c>
      <c r="N1464" t="s">
        <v>3476</v>
      </c>
      <c r="P1464">
        <v>35</v>
      </c>
      <c r="Q1464">
        <v>11</v>
      </c>
    </row>
    <row r="1465" spans="1:17" x14ac:dyDescent="0.3">
      <c r="A1465">
        <v>1496866</v>
      </c>
      <c r="B1465" t="s">
        <v>3700</v>
      </c>
      <c r="C1465" t="s">
        <v>8354</v>
      </c>
      <c r="D1465" t="s">
        <v>1631</v>
      </c>
      <c r="E1465">
        <v>154826951</v>
      </c>
      <c r="F1465" t="s">
        <v>3315</v>
      </c>
      <c r="G1465" t="str">
        <f t="shared" si="22"/>
        <v>2025em1100475</v>
      </c>
      <c r="H1465" t="s">
        <v>9116</v>
      </c>
      <c r="I1465" t="s">
        <v>3316</v>
      </c>
      <c r="K1465" t="s">
        <v>8653</v>
      </c>
      <c r="M1465" t="s">
        <v>7643</v>
      </c>
      <c r="N1465" t="s">
        <v>3476</v>
      </c>
      <c r="P1465">
        <v>35</v>
      </c>
      <c r="Q1465">
        <v>35</v>
      </c>
    </row>
    <row r="1466" spans="1:17" x14ac:dyDescent="0.3">
      <c r="A1466">
        <v>1496866</v>
      </c>
      <c r="B1466" t="s">
        <v>3700</v>
      </c>
      <c r="C1466" t="s">
        <v>8354</v>
      </c>
      <c r="D1466" t="s">
        <v>1631</v>
      </c>
      <c r="E1466">
        <v>154826952</v>
      </c>
      <c r="F1466" t="s">
        <v>3795</v>
      </c>
      <c r="G1466" t="str">
        <f t="shared" si="22"/>
        <v>2025em1100044</v>
      </c>
      <c r="H1466" t="s">
        <v>9117</v>
      </c>
      <c r="I1466" t="s">
        <v>3796</v>
      </c>
      <c r="K1466" t="s">
        <v>8653</v>
      </c>
      <c r="M1466" t="s">
        <v>7643</v>
      </c>
      <c r="N1466" t="s">
        <v>3476</v>
      </c>
      <c r="P1466">
        <v>35</v>
      </c>
      <c r="Q1466">
        <v>25.5</v>
      </c>
    </row>
    <row r="1467" spans="1:17" x14ac:dyDescent="0.3">
      <c r="A1467">
        <v>1496866</v>
      </c>
      <c r="B1467" t="s">
        <v>3700</v>
      </c>
      <c r="C1467" t="s">
        <v>8354</v>
      </c>
      <c r="D1467" t="s">
        <v>1631</v>
      </c>
      <c r="E1467">
        <v>154826953</v>
      </c>
      <c r="F1467" t="s">
        <v>2213</v>
      </c>
      <c r="G1467" t="str">
        <f t="shared" si="22"/>
        <v>2025em1100158</v>
      </c>
      <c r="H1467" t="s">
        <v>9118</v>
      </c>
      <c r="I1467" t="s">
        <v>2214</v>
      </c>
      <c r="K1467" t="s">
        <v>8653</v>
      </c>
      <c r="M1467" t="s">
        <v>7643</v>
      </c>
      <c r="N1467" t="s">
        <v>3476</v>
      </c>
      <c r="P1467">
        <v>35</v>
      </c>
      <c r="Q1467">
        <v>30</v>
      </c>
    </row>
    <row r="1468" spans="1:17" x14ac:dyDescent="0.3">
      <c r="A1468">
        <v>1496866</v>
      </c>
      <c r="B1468" t="s">
        <v>3700</v>
      </c>
      <c r="C1468" t="s">
        <v>8354</v>
      </c>
      <c r="D1468" t="s">
        <v>1631</v>
      </c>
      <c r="E1468">
        <v>154826954</v>
      </c>
      <c r="F1468" t="s">
        <v>3867</v>
      </c>
      <c r="G1468" t="str">
        <f t="shared" si="22"/>
        <v>2025em1100108</v>
      </c>
      <c r="H1468" t="s">
        <v>9119</v>
      </c>
      <c r="I1468" t="s">
        <v>3868</v>
      </c>
      <c r="K1468" t="s">
        <v>8653</v>
      </c>
      <c r="M1468" t="s">
        <v>7643</v>
      </c>
      <c r="N1468" t="s">
        <v>3476</v>
      </c>
      <c r="P1468">
        <v>35</v>
      </c>
      <c r="Q1468">
        <v>13.5</v>
      </c>
    </row>
    <row r="1469" spans="1:17" x14ac:dyDescent="0.3">
      <c r="A1469">
        <v>1496866</v>
      </c>
      <c r="B1469" t="s">
        <v>3700</v>
      </c>
      <c r="C1469" t="s">
        <v>8354</v>
      </c>
      <c r="D1469" t="s">
        <v>1631</v>
      </c>
      <c r="E1469">
        <v>154826957</v>
      </c>
      <c r="F1469" t="s">
        <v>2646</v>
      </c>
      <c r="G1469" t="str">
        <f t="shared" si="22"/>
        <v>2025em1100275</v>
      </c>
      <c r="H1469" t="s">
        <v>9120</v>
      </c>
      <c r="I1469" t="s">
        <v>2647</v>
      </c>
      <c r="K1469" t="s">
        <v>8653</v>
      </c>
      <c r="M1469" t="s">
        <v>7643</v>
      </c>
      <c r="N1469" t="s">
        <v>3476</v>
      </c>
      <c r="P1469">
        <v>35</v>
      </c>
      <c r="Q1469">
        <v>19</v>
      </c>
    </row>
    <row r="1470" spans="1:17" x14ac:dyDescent="0.3">
      <c r="A1470">
        <v>1496866</v>
      </c>
      <c r="B1470" t="s">
        <v>3700</v>
      </c>
      <c r="C1470" t="s">
        <v>8354</v>
      </c>
      <c r="D1470" t="s">
        <v>1631</v>
      </c>
      <c r="E1470">
        <v>154826958</v>
      </c>
      <c r="F1470" t="s">
        <v>2218</v>
      </c>
      <c r="G1470" t="str">
        <f t="shared" si="22"/>
        <v>2025em1100159</v>
      </c>
      <c r="H1470" t="s">
        <v>9121</v>
      </c>
      <c r="I1470" t="s">
        <v>2219</v>
      </c>
      <c r="K1470" t="s">
        <v>8653</v>
      </c>
      <c r="M1470" t="s">
        <v>7643</v>
      </c>
      <c r="N1470" t="s">
        <v>3476</v>
      </c>
      <c r="P1470">
        <v>35</v>
      </c>
      <c r="Q1470">
        <v>16</v>
      </c>
    </row>
    <row r="1471" spans="1:17" x14ac:dyDescent="0.3">
      <c r="A1471">
        <v>1496866</v>
      </c>
      <c r="B1471" t="s">
        <v>3700</v>
      </c>
      <c r="C1471" t="s">
        <v>8354</v>
      </c>
      <c r="D1471" t="s">
        <v>1631</v>
      </c>
      <c r="E1471">
        <v>154826961</v>
      </c>
      <c r="F1471" t="s">
        <v>2345</v>
      </c>
      <c r="G1471" t="str">
        <f t="shared" si="22"/>
        <v>2025em1100193</v>
      </c>
      <c r="H1471" t="s">
        <v>9122</v>
      </c>
      <c r="I1471" t="s">
        <v>2346</v>
      </c>
      <c r="K1471" t="s">
        <v>8653</v>
      </c>
      <c r="M1471" t="s">
        <v>7643</v>
      </c>
      <c r="N1471" t="s">
        <v>3476</v>
      </c>
      <c r="P1471">
        <v>35</v>
      </c>
      <c r="Q1471">
        <v>22</v>
      </c>
    </row>
    <row r="1472" spans="1:17" x14ac:dyDescent="0.3">
      <c r="A1472">
        <v>1496866</v>
      </c>
      <c r="B1472" t="s">
        <v>3700</v>
      </c>
      <c r="C1472" t="s">
        <v>8354</v>
      </c>
      <c r="D1472" t="s">
        <v>1631</v>
      </c>
      <c r="E1472">
        <v>154826962</v>
      </c>
      <c r="F1472" t="s">
        <v>3723</v>
      </c>
      <c r="G1472" t="str">
        <f t="shared" si="22"/>
        <v>2025em1100012</v>
      </c>
      <c r="H1472" t="s">
        <v>9123</v>
      </c>
      <c r="I1472" t="s">
        <v>3724</v>
      </c>
      <c r="K1472" t="s">
        <v>8653</v>
      </c>
      <c r="M1472" t="s">
        <v>7643</v>
      </c>
      <c r="N1472" t="s">
        <v>3476</v>
      </c>
      <c r="P1472">
        <v>35</v>
      </c>
      <c r="Q1472">
        <v>20</v>
      </c>
    </row>
    <row r="1473" spans="1:17" x14ac:dyDescent="0.3">
      <c r="A1473">
        <v>1496866</v>
      </c>
      <c r="B1473" t="s">
        <v>3700</v>
      </c>
      <c r="C1473" t="s">
        <v>8354</v>
      </c>
      <c r="D1473" t="s">
        <v>1631</v>
      </c>
      <c r="E1473">
        <v>154826963</v>
      </c>
      <c r="F1473" t="s">
        <v>3210</v>
      </c>
      <c r="G1473" t="str">
        <f t="shared" si="22"/>
        <v>2025em1100437</v>
      </c>
      <c r="H1473" t="s">
        <v>9124</v>
      </c>
      <c r="I1473" t="s">
        <v>3211</v>
      </c>
      <c r="K1473" t="s">
        <v>8653</v>
      </c>
      <c r="M1473" t="s">
        <v>7643</v>
      </c>
      <c r="N1473" t="s">
        <v>3476</v>
      </c>
      <c r="P1473">
        <v>35</v>
      </c>
      <c r="Q1473">
        <v>13.5</v>
      </c>
    </row>
    <row r="1474" spans="1:17" x14ac:dyDescent="0.3">
      <c r="A1474">
        <v>1496866</v>
      </c>
      <c r="B1474" t="s">
        <v>3700</v>
      </c>
      <c r="C1474" t="s">
        <v>8354</v>
      </c>
      <c r="D1474" t="s">
        <v>1631</v>
      </c>
      <c r="E1474">
        <v>154826964</v>
      </c>
      <c r="F1474" t="s">
        <v>2299</v>
      </c>
      <c r="G1474" t="str">
        <f t="shared" si="22"/>
        <v>2025em1100184</v>
      </c>
      <c r="H1474" t="s">
        <v>9125</v>
      </c>
      <c r="I1474" t="s">
        <v>2300</v>
      </c>
      <c r="K1474" t="s">
        <v>8653</v>
      </c>
      <c r="M1474" t="s">
        <v>7643</v>
      </c>
      <c r="N1474" t="s">
        <v>3476</v>
      </c>
      <c r="P1474">
        <v>35</v>
      </c>
      <c r="Q1474">
        <v>15</v>
      </c>
    </row>
    <row r="1475" spans="1:17" x14ac:dyDescent="0.3">
      <c r="A1475">
        <v>1496866</v>
      </c>
      <c r="B1475" t="s">
        <v>3700</v>
      </c>
      <c r="C1475" t="s">
        <v>8354</v>
      </c>
      <c r="D1475" t="s">
        <v>1631</v>
      </c>
      <c r="E1475">
        <v>154826967</v>
      </c>
      <c r="F1475" t="s">
        <v>2933</v>
      </c>
      <c r="G1475" t="str">
        <f t="shared" ref="G1475:G1538" si="23">LEFT(F1475,13)</f>
        <v>2025em1100349</v>
      </c>
      <c r="H1475" t="s">
        <v>9126</v>
      </c>
      <c r="I1475" t="s">
        <v>2934</v>
      </c>
      <c r="K1475" t="s">
        <v>8653</v>
      </c>
      <c r="M1475" t="s">
        <v>7643</v>
      </c>
      <c r="N1475" t="s">
        <v>3476</v>
      </c>
      <c r="P1475">
        <v>35</v>
      </c>
      <c r="Q1475">
        <v>18</v>
      </c>
    </row>
    <row r="1476" spans="1:17" x14ac:dyDescent="0.3">
      <c r="A1476">
        <v>1496866</v>
      </c>
      <c r="B1476" t="s">
        <v>3700</v>
      </c>
      <c r="C1476" t="s">
        <v>8354</v>
      </c>
      <c r="D1476" t="s">
        <v>1631</v>
      </c>
      <c r="E1476">
        <v>154826968</v>
      </c>
      <c r="F1476" t="s">
        <v>4076</v>
      </c>
      <c r="G1476" t="str">
        <f t="shared" si="23"/>
        <v>2025em1100223</v>
      </c>
      <c r="H1476" t="s">
        <v>9127</v>
      </c>
      <c r="I1476" t="s">
        <v>4077</v>
      </c>
      <c r="K1476" t="s">
        <v>8653</v>
      </c>
      <c r="M1476" t="s">
        <v>7643</v>
      </c>
      <c r="N1476" t="s">
        <v>3476</v>
      </c>
      <c r="P1476">
        <v>35</v>
      </c>
      <c r="Q1476">
        <v>12</v>
      </c>
    </row>
    <row r="1477" spans="1:17" x14ac:dyDescent="0.3">
      <c r="A1477">
        <v>1496866</v>
      </c>
      <c r="B1477" t="s">
        <v>3700</v>
      </c>
      <c r="C1477" t="s">
        <v>8354</v>
      </c>
      <c r="D1477" t="s">
        <v>1631</v>
      </c>
      <c r="E1477">
        <v>154826969</v>
      </c>
      <c r="F1477" t="s">
        <v>3899</v>
      </c>
      <c r="G1477" t="str">
        <f t="shared" si="23"/>
        <v>2025em1100126</v>
      </c>
      <c r="H1477" t="s">
        <v>9128</v>
      </c>
      <c r="I1477" t="s">
        <v>3900</v>
      </c>
      <c r="K1477" t="s">
        <v>8653</v>
      </c>
      <c r="M1477" t="s">
        <v>7643</v>
      </c>
      <c r="N1477" t="s">
        <v>3476</v>
      </c>
      <c r="P1477">
        <v>35</v>
      </c>
      <c r="Q1477">
        <v>25.5</v>
      </c>
    </row>
    <row r="1478" spans="1:17" x14ac:dyDescent="0.3">
      <c r="A1478">
        <v>1496866</v>
      </c>
      <c r="B1478" t="s">
        <v>3700</v>
      </c>
      <c r="C1478" t="s">
        <v>8354</v>
      </c>
      <c r="D1478" t="s">
        <v>1631</v>
      </c>
      <c r="E1478">
        <v>154826971</v>
      </c>
      <c r="F1478" t="s">
        <v>2605</v>
      </c>
      <c r="G1478" t="str">
        <f t="shared" si="23"/>
        <v>2025em1100265</v>
      </c>
      <c r="H1478" t="s">
        <v>9129</v>
      </c>
      <c r="I1478" t="s">
        <v>2606</v>
      </c>
      <c r="K1478" t="s">
        <v>8653</v>
      </c>
      <c r="M1478" t="s">
        <v>7643</v>
      </c>
      <c r="N1478" t="s">
        <v>3476</v>
      </c>
      <c r="P1478">
        <v>35</v>
      </c>
      <c r="Q1478">
        <v>18</v>
      </c>
    </row>
    <row r="1479" spans="1:17" x14ac:dyDescent="0.3">
      <c r="A1479">
        <v>1496866</v>
      </c>
      <c r="B1479" t="s">
        <v>3700</v>
      </c>
      <c r="C1479" t="s">
        <v>8354</v>
      </c>
      <c r="D1479" t="s">
        <v>1631</v>
      </c>
      <c r="E1479">
        <v>154826972</v>
      </c>
      <c r="F1479" t="s">
        <v>3775</v>
      </c>
      <c r="G1479" t="str">
        <f t="shared" si="23"/>
        <v>2025em1100036</v>
      </c>
      <c r="H1479" t="s">
        <v>9130</v>
      </c>
      <c r="I1479" t="s">
        <v>3776</v>
      </c>
      <c r="K1479" t="s">
        <v>8653</v>
      </c>
      <c r="M1479" t="s">
        <v>7643</v>
      </c>
      <c r="N1479" t="s">
        <v>3476</v>
      </c>
      <c r="P1479">
        <v>35</v>
      </c>
      <c r="Q1479">
        <v>26.5</v>
      </c>
    </row>
    <row r="1480" spans="1:17" x14ac:dyDescent="0.3">
      <c r="A1480">
        <v>1496866</v>
      </c>
      <c r="B1480" t="s">
        <v>3700</v>
      </c>
      <c r="C1480" t="s">
        <v>8354</v>
      </c>
      <c r="D1480" t="s">
        <v>1631</v>
      </c>
      <c r="E1480">
        <v>154826974</v>
      </c>
      <c r="F1480" t="s">
        <v>4232</v>
      </c>
      <c r="G1480" t="str">
        <f t="shared" si="23"/>
        <v>2025em1100326</v>
      </c>
      <c r="H1480" t="s">
        <v>9131</v>
      </c>
      <c r="I1480" t="s">
        <v>4233</v>
      </c>
      <c r="K1480" t="s">
        <v>8653</v>
      </c>
      <c r="M1480" t="s">
        <v>7643</v>
      </c>
      <c r="N1480" t="s">
        <v>3476</v>
      </c>
      <c r="P1480">
        <v>35</v>
      </c>
      <c r="Q1480">
        <v>26.5</v>
      </c>
    </row>
    <row r="1481" spans="1:17" x14ac:dyDescent="0.3">
      <c r="A1481">
        <v>1496866</v>
      </c>
      <c r="B1481" t="s">
        <v>3700</v>
      </c>
      <c r="C1481" t="s">
        <v>8354</v>
      </c>
      <c r="D1481" t="s">
        <v>1631</v>
      </c>
      <c r="E1481">
        <v>154826975</v>
      </c>
      <c r="F1481" t="s">
        <v>4515</v>
      </c>
      <c r="G1481" t="str">
        <f t="shared" si="23"/>
        <v>2025em1100472</v>
      </c>
      <c r="H1481" t="s">
        <v>9132</v>
      </c>
      <c r="I1481" t="s">
        <v>4516</v>
      </c>
      <c r="K1481" t="s">
        <v>8653</v>
      </c>
      <c r="M1481" t="s">
        <v>7643</v>
      </c>
      <c r="N1481" t="s">
        <v>3476</v>
      </c>
      <c r="P1481">
        <v>35</v>
      </c>
      <c r="Q1481">
        <v>14</v>
      </c>
    </row>
    <row r="1482" spans="1:17" x14ac:dyDescent="0.3">
      <c r="A1482">
        <v>1496866</v>
      </c>
      <c r="B1482" t="s">
        <v>3700</v>
      </c>
      <c r="C1482" t="s">
        <v>8354</v>
      </c>
      <c r="D1482" t="s">
        <v>1631</v>
      </c>
      <c r="E1482">
        <v>154826976</v>
      </c>
      <c r="F1482" t="s">
        <v>4340</v>
      </c>
      <c r="G1482" t="str">
        <f t="shared" si="23"/>
        <v>2025em1100389</v>
      </c>
      <c r="H1482" t="s">
        <v>9133</v>
      </c>
      <c r="I1482" t="s">
        <v>4341</v>
      </c>
      <c r="K1482" t="s">
        <v>8653</v>
      </c>
      <c r="M1482" t="s">
        <v>7643</v>
      </c>
      <c r="N1482" t="s">
        <v>3476</v>
      </c>
      <c r="P1482">
        <v>35</v>
      </c>
      <c r="Q1482">
        <v>14</v>
      </c>
    </row>
    <row r="1483" spans="1:17" x14ac:dyDescent="0.3">
      <c r="A1483">
        <v>1496866</v>
      </c>
      <c r="B1483" t="s">
        <v>3700</v>
      </c>
      <c r="C1483" t="s">
        <v>8354</v>
      </c>
      <c r="D1483" t="s">
        <v>1631</v>
      </c>
      <c r="E1483">
        <v>154826978</v>
      </c>
      <c r="F1483" t="s">
        <v>2417</v>
      </c>
      <c r="G1483" t="str">
        <f t="shared" si="23"/>
        <v>2025em1100222</v>
      </c>
      <c r="H1483" t="s">
        <v>9134</v>
      </c>
      <c r="I1483" t="s">
        <v>2418</v>
      </c>
      <c r="K1483" t="s">
        <v>8653</v>
      </c>
      <c r="M1483" t="s">
        <v>7643</v>
      </c>
      <c r="N1483" t="s">
        <v>3476</v>
      </c>
      <c r="P1483">
        <v>35</v>
      </c>
      <c r="Q1483">
        <v>23</v>
      </c>
    </row>
    <row r="1484" spans="1:17" x14ac:dyDescent="0.3">
      <c r="A1484">
        <v>1496866</v>
      </c>
      <c r="B1484" t="s">
        <v>3700</v>
      </c>
      <c r="C1484" t="s">
        <v>8354</v>
      </c>
      <c r="D1484" t="s">
        <v>1631</v>
      </c>
      <c r="E1484">
        <v>154826980</v>
      </c>
      <c r="F1484" t="s">
        <v>4392</v>
      </c>
      <c r="G1484" t="str">
        <f t="shared" si="23"/>
        <v>2025em1100416</v>
      </c>
      <c r="H1484" t="s">
        <v>9135</v>
      </c>
      <c r="I1484" t="s">
        <v>4393</v>
      </c>
      <c r="K1484" t="s">
        <v>8653</v>
      </c>
      <c r="M1484" t="s">
        <v>7643</v>
      </c>
      <c r="N1484" t="s">
        <v>3476</v>
      </c>
      <c r="P1484">
        <v>35</v>
      </c>
      <c r="Q1484">
        <v>21.5</v>
      </c>
    </row>
    <row r="1485" spans="1:17" x14ac:dyDescent="0.3">
      <c r="A1485">
        <v>1496866</v>
      </c>
      <c r="B1485" t="s">
        <v>3700</v>
      </c>
      <c r="C1485" t="s">
        <v>8354</v>
      </c>
      <c r="D1485" t="s">
        <v>1631</v>
      </c>
      <c r="E1485">
        <v>154826981</v>
      </c>
      <c r="F1485" t="s">
        <v>2387</v>
      </c>
      <c r="G1485" t="str">
        <f t="shared" si="23"/>
        <v>2025em1100207</v>
      </c>
      <c r="H1485" t="s">
        <v>9136</v>
      </c>
      <c r="I1485" t="s">
        <v>2388</v>
      </c>
      <c r="K1485" t="s">
        <v>8653</v>
      </c>
      <c r="M1485" t="s">
        <v>7643</v>
      </c>
      <c r="N1485" t="s">
        <v>3476</v>
      </c>
      <c r="P1485">
        <v>35</v>
      </c>
      <c r="Q1485">
        <v>23.5</v>
      </c>
    </row>
    <row r="1486" spans="1:17" x14ac:dyDescent="0.3">
      <c r="A1486">
        <v>1496866</v>
      </c>
      <c r="B1486" t="s">
        <v>3700</v>
      </c>
      <c r="C1486" t="s">
        <v>8354</v>
      </c>
      <c r="D1486" t="s">
        <v>1631</v>
      </c>
      <c r="E1486">
        <v>154826986</v>
      </c>
      <c r="F1486" t="s">
        <v>1788</v>
      </c>
      <c r="G1486" t="str">
        <f t="shared" si="23"/>
        <v>2025em1100053</v>
      </c>
      <c r="H1486" t="s">
        <v>9137</v>
      </c>
      <c r="I1486" t="s">
        <v>1789</v>
      </c>
      <c r="K1486" t="s">
        <v>8653</v>
      </c>
      <c r="M1486" t="s">
        <v>7643</v>
      </c>
      <c r="N1486" t="s">
        <v>3476</v>
      </c>
      <c r="P1486">
        <v>35</v>
      </c>
      <c r="Q1486">
        <v>9.5</v>
      </c>
    </row>
    <row r="1487" spans="1:17" x14ac:dyDescent="0.3">
      <c r="A1487">
        <v>1496866</v>
      </c>
      <c r="B1487" t="s">
        <v>3700</v>
      </c>
      <c r="C1487" t="s">
        <v>8354</v>
      </c>
      <c r="D1487" t="s">
        <v>1631</v>
      </c>
      <c r="E1487">
        <v>154826988</v>
      </c>
      <c r="F1487" t="s">
        <v>3046</v>
      </c>
      <c r="G1487" t="str">
        <f t="shared" si="23"/>
        <v>2025em1100383</v>
      </c>
      <c r="H1487" t="s">
        <v>9138</v>
      </c>
      <c r="I1487" t="s">
        <v>3047</v>
      </c>
      <c r="K1487" t="s">
        <v>8653</v>
      </c>
      <c r="M1487" t="s">
        <v>7643</v>
      </c>
      <c r="N1487" t="s">
        <v>3476</v>
      </c>
      <c r="P1487">
        <v>35</v>
      </c>
      <c r="Q1487">
        <v>12</v>
      </c>
    </row>
    <row r="1488" spans="1:17" x14ac:dyDescent="0.3">
      <c r="A1488">
        <v>1496866</v>
      </c>
      <c r="B1488" t="s">
        <v>3700</v>
      </c>
      <c r="C1488" t="s">
        <v>8354</v>
      </c>
      <c r="D1488" t="s">
        <v>1631</v>
      </c>
      <c r="E1488">
        <v>154826990</v>
      </c>
      <c r="F1488" t="s">
        <v>1722</v>
      </c>
      <c r="G1488" t="str">
        <f t="shared" si="23"/>
        <v>2025em1100040</v>
      </c>
      <c r="H1488" t="s">
        <v>9139</v>
      </c>
      <c r="I1488" t="s">
        <v>1723</v>
      </c>
      <c r="K1488" t="s">
        <v>8653</v>
      </c>
      <c r="M1488" t="s">
        <v>7643</v>
      </c>
      <c r="N1488" t="s">
        <v>3476</v>
      </c>
      <c r="P1488">
        <v>35</v>
      </c>
      <c r="Q1488">
        <v>27.5</v>
      </c>
    </row>
    <row r="1489" spans="1:17" x14ac:dyDescent="0.3">
      <c r="A1489">
        <v>1496866</v>
      </c>
      <c r="B1489" t="s">
        <v>3700</v>
      </c>
      <c r="C1489" t="s">
        <v>8354</v>
      </c>
      <c r="D1489" t="s">
        <v>1631</v>
      </c>
      <c r="E1489">
        <v>154826991</v>
      </c>
      <c r="F1489" t="s">
        <v>3703</v>
      </c>
      <c r="G1489" t="str">
        <f t="shared" si="23"/>
        <v>2025em1100003</v>
      </c>
      <c r="H1489" t="s">
        <v>9140</v>
      </c>
      <c r="I1489" t="s">
        <v>3704</v>
      </c>
      <c r="K1489" t="s">
        <v>8653</v>
      </c>
      <c r="M1489" t="s">
        <v>7643</v>
      </c>
      <c r="N1489" t="s">
        <v>3476</v>
      </c>
      <c r="P1489">
        <v>35</v>
      </c>
      <c r="Q1489">
        <v>22.5</v>
      </c>
    </row>
    <row r="1490" spans="1:17" x14ac:dyDescent="0.3">
      <c r="A1490">
        <v>1496866</v>
      </c>
      <c r="B1490" t="s">
        <v>3700</v>
      </c>
      <c r="C1490" t="s">
        <v>8354</v>
      </c>
      <c r="D1490" t="s">
        <v>1631</v>
      </c>
      <c r="E1490">
        <v>154826992</v>
      </c>
      <c r="F1490" t="s">
        <v>3065</v>
      </c>
      <c r="G1490" t="str">
        <f t="shared" si="23"/>
        <v>2025em1100387</v>
      </c>
      <c r="H1490" t="s">
        <v>9141</v>
      </c>
      <c r="I1490" t="s">
        <v>3066</v>
      </c>
      <c r="K1490" t="s">
        <v>8653</v>
      </c>
      <c r="M1490" t="s">
        <v>7643</v>
      </c>
      <c r="N1490" t="s">
        <v>3476</v>
      </c>
      <c r="P1490">
        <v>35</v>
      </c>
      <c r="Q1490">
        <v>28</v>
      </c>
    </row>
    <row r="1491" spans="1:17" x14ac:dyDescent="0.3">
      <c r="A1491">
        <v>1496866</v>
      </c>
      <c r="B1491" t="s">
        <v>3700</v>
      </c>
      <c r="C1491" t="s">
        <v>8354</v>
      </c>
      <c r="D1491" t="s">
        <v>1631</v>
      </c>
      <c r="E1491">
        <v>154826993</v>
      </c>
      <c r="F1491" t="s">
        <v>4148</v>
      </c>
      <c r="G1491" t="str">
        <f t="shared" si="23"/>
        <v>2025em1100280</v>
      </c>
      <c r="H1491" t="s">
        <v>9142</v>
      </c>
      <c r="I1491" t="s">
        <v>4149</v>
      </c>
      <c r="K1491" t="s">
        <v>8653</v>
      </c>
      <c r="M1491" t="s">
        <v>7643</v>
      </c>
      <c r="N1491" t="s">
        <v>3476</v>
      </c>
      <c r="P1491">
        <v>35</v>
      </c>
      <c r="Q1491">
        <v>15</v>
      </c>
    </row>
    <row r="1492" spans="1:17" x14ac:dyDescent="0.3">
      <c r="A1492">
        <v>1496866</v>
      </c>
      <c r="B1492" t="s">
        <v>3700</v>
      </c>
      <c r="C1492" t="s">
        <v>8354</v>
      </c>
      <c r="D1492" t="s">
        <v>1631</v>
      </c>
      <c r="E1492">
        <v>154826995</v>
      </c>
      <c r="F1492" t="s">
        <v>4048</v>
      </c>
      <c r="G1492" t="str">
        <f t="shared" si="23"/>
        <v>2025em1100210</v>
      </c>
      <c r="H1492" t="s">
        <v>9143</v>
      </c>
      <c r="I1492" t="s">
        <v>4049</v>
      </c>
      <c r="K1492" t="s">
        <v>8653</v>
      </c>
      <c r="M1492" t="s">
        <v>7643</v>
      </c>
      <c r="N1492" t="s">
        <v>3476</v>
      </c>
      <c r="P1492">
        <v>35</v>
      </c>
      <c r="Q1492">
        <v>22</v>
      </c>
    </row>
    <row r="1493" spans="1:17" x14ac:dyDescent="0.3">
      <c r="A1493">
        <v>1496866</v>
      </c>
      <c r="B1493" t="s">
        <v>3700</v>
      </c>
      <c r="C1493" t="s">
        <v>8354</v>
      </c>
      <c r="D1493" t="s">
        <v>1631</v>
      </c>
      <c r="E1493">
        <v>154826997</v>
      </c>
      <c r="F1493" t="s">
        <v>3843</v>
      </c>
      <c r="G1493" t="str">
        <f t="shared" si="23"/>
        <v>2025em1100083</v>
      </c>
      <c r="H1493" t="s">
        <v>9144</v>
      </c>
      <c r="I1493" t="s">
        <v>3844</v>
      </c>
      <c r="K1493" t="s">
        <v>8653</v>
      </c>
      <c r="M1493" t="s">
        <v>7643</v>
      </c>
      <c r="N1493" t="s">
        <v>3476</v>
      </c>
      <c r="P1493">
        <v>35</v>
      </c>
      <c r="Q1493">
        <v>27.5</v>
      </c>
    </row>
    <row r="1494" spans="1:17" x14ac:dyDescent="0.3">
      <c r="A1494">
        <v>1496866</v>
      </c>
      <c r="B1494" t="s">
        <v>3700</v>
      </c>
      <c r="C1494" t="s">
        <v>8354</v>
      </c>
      <c r="D1494" t="s">
        <v>1631</v>
      </c>
      <c r="E1494">
        <v>154826998</v>
      </c>
      <c r="F1494" t="s">
        <v>2257</v>
      </c>
      <c r="G1494" t="str">
        <f t="shared" si="23"/>
        <v>2025em1100167</v>
      </c>
      <c r="H1494" t="s">
        <v>9145</v>
      </c>
      <c r="I1494" t="s">
        <v>2258</v>
      </c>
      <c r="K1494" t="s">
        <v>8653</v>
      </c>
      <c r="M1494" t="s">
        <v>7643</v>
      </c>
      <c r="N1494" t="s">
        <v>3476</v>
      </c>
      <c r="P1494">
        <v>35</v>
      </c>
      <c r="Q1494">
        <v>11</v>
      </c>
    </row>
    <row r="1495" spans="1:17" x14ac:dyDescent="0.3">
      <c r="A1495">
        <v>1496866</v>
      </c>
      <c r="B1495" t="s">
        <v>3700</v>
      </c>
      <c r="C1495" t="s">
        <v>8354</v>
      </c>
      <c r="D1495" t="s">
        <v>1631</v>
      </c>
      <c r="E1495">
        <v>154827001</v>
      </c>
      <c r="F1495" t="s">
        <v>4124</v>
      </c>
      <c r="G1495" t="str">
        <f t="shared" si="23"/>
        <v>2025em1100255</v>
      </c>
      <c r="H1495" t="s">
        <v>9146</v>
      </c>
      <c r="I1495" t="s">
        <v>4125</v>
      </c>
      <c r="K1495" t="s">
        <v>8653</v>
      </c>
      <c r="M1495" t="s">
        <v>7643</v>
      </c>
      <c r="N1495" t="s">
        <v>3476</v>
      </c>
      <c r="P1495">
        <v>35</v>
      </c>
      <c r="Q1495">
        <v>14</v>
      </c>
    </row>
    <row r="1496" spans="1:17" x14ac:dyDescent="0.3">
      <c r="A1496">
        <v>1496866</v>
      </c>
      <c r="B1496" t="s">
        <v>3700</v>
      </c>
      <c r="C1496" t="s">
        <v>8354</v>
      </c>
      <c r="D1496" t="s">
        <v>1631</v>
      </c>
      <c r="E1496">
        <v>154827006</v>
      </c>
      <c r="F1496" t="s">
        <v>2137</v>
      </c>
      <c r="G1496" t="str">
        <f t="shared" si="23"/>
        <v>2025em1100139</v>
      </c>
      <c r="H1496" t="s">
        <v>9147</v>
      </c>
      <c r="I1496" t="s">
        <v>2138</v>
      </c>
      <c r="K1496" t="s">
        <v>8653</v>
      </c>
      <c r="M1496" t="s">
        <v>7643</v>
      </c>
      <c r="N1496" t="s">
        <v>3476</v>
      </c>
      <c r="P1496">
        <v>35</v>
      </c>
      <c r="Q1496">
        <v>14.5</v>
      </c>
    </row>
    <row r="1497" spans="1:17" x14ac:dyDescent="0.3">
      <c r="A1497">
        <v>1496866</v>
      </c>
      <c r="B1497" t="s">
        <v>3700</v>
      </c>
      <c r="C1497" t="s">
        <v>8354</v>
      </c>
      <c r="D1497" t="s">
        <v>1631</v>
      </c>
      <c r="E1497">
        <v>154827008</v>
      </c>
      <c r="F1497" t="s">
        <v>3992</v>
      </c>
      <c r="G1497" t="str">
        <f t="shared" si="23"/>
        <v>2025em1100181</v>
      </c>
      <c r="H1497" t="s">
        <v>9148</v>
      </c>
      <c r="I1497" t="s">
        <v>3993</v>
      </c>
      <c r="K1497" t="s">
        <v>8653</v>
      </c>
      <c r="M1497" t="s">
        <v>7643</v>
      </c>
      <c r="N1497" t="s">
        <v>3476</v>
      </c>
      <c r="P1497">
        <v>35</v>
      </c>
      <c r="Q1497">
        <v>20</v>
      </c>
    </row>
    <row r="1498" spans="1:17" x14ac:dyDescent="0.3">
      <c r="A1498">
        <v>1496866</v>
      </c>
      <c r="B1498" t="s">
        <v>3700</v>
      </c>
      <c r="C1498" t="s">
        <v>8354</v>
      </c>
      <c r="D1498" t="s">
        <v>1631</v>
      </c>
      <c r="E1498">
        <v>154827009</v>
      </c>
      <c r="F1498" t="s">
        <v>4472</v>
      </c>
      <c r="G1498" t="str">
        <f t="shared" si="23"/>
        <v>2025em1100452</v>
      </c>
      <c r="H1498" t="s">
        <v>9149</v>
      </c>
      <c r="I1498" t="s">
        <v>4473</v>
      </c>
      <c r="K1498" t="s">
        <v>8653</v>
      </c>
      <c r="M1498" t="s">
        <v>7643</v>
      </c>
      <c r="N1498" t="s">
        <v>3476</v>
      </c>
      <c r="P1498">
        <v>35</v>
      </c>
      <c r="Q1498">
        <v>11.5</v>
      </c>
    </row>
    <row r="1499" spans="1:17" x14ac:dyDescent="0.3">
      <c r="A1499">
        <v>1496866</v>
      </c>
      <c r="B1499" t="s">
        <v>3700</v>
      </c>
      <c r="C1499" t="s">
        <v>8354</v>
      </c>
      <c r="D1499" t="s">
        <v>1631</v>
      </c>
      <c r="E1499">
        <v>154827011</v>
      </c>
      <c r="F1499" t="s">
        <v>3779</v>
      </c>
      <c r="G1499" t="str">
        <f t="shared" si="23"/>
        <v>2025em1100037</v>
      </c>
      <c r="H1499" t="s">
        <v>9150</v>
      </c>
      <c r="I1499" t="s">
        <v>3780</v>
      </c>
      <c r="K1499" t="s">
        <v>8653</v>
      </c>
      <c r="M1499" t="s">
        <v>7643</v>
      </c>
      <c r="N1499" t="s">
        <v>3476</v>
      </c>
      <c r="P1499">
        <v>35</v>
      </c>
      <c r="Q1499">
        <v>19.5</v>
      </c>
    </row>
    <row r="1500" spans="1:17" x14ac:dyDescent="0.3">
      <c r="A1500">
        <v>1496866</v>
      </c>
      <c r="B1500" t="s">
        <v>3700</v>
      </c>
      <c r="C1500" t="s">
        <v>8354</v>
      </c>
      <c r="D1500" t="s">
        <v>1631</v>
      </c>
      <c r="E1500">
        <v>154827012</v>
      </c>
      <c r="F1500" t="s">
        <v>1970</v>
      </c>
      <c r="G1500" t="str">
        <f t="shared" si="23"/>
        <v>2025em1100097</v>
      </c>
      <c r="H1500" t="s">
        <v>9151</v>
      </c>
      <c r="I1500" t="s">
        <v>1971</v>
      </c>
      <c r="K1500" t="s">
        <v>8653</v>
      </c>
      <c r="M1500" t="s">
        <v>7643</v>
      </c>
      <c r="N1500" t="s">
        <v>3476</v>
      </c>
      <c r="P1500">
        <v>35</v>
      </c>
      <c r="Q1500">
        <v>15.5</v>
      </c>
    </row>
    <row r="1501" spans="1:17" x14ac:dyDescent="0.3">
      <c r="A1501">
        <v>1496866</v>
      </c>
      <c r="B1501" t="s">
        <v>3700</v>
      </c>
      <c r="C1501" t="s">
        <v>8354</v>
      </c>
      <c r="D1501" t="s">
        <v>1631</v>
      </c>
      <c r="E1501">
        <v>154827014</v>
      </c>
      <c r="F1501" t="s">
        <v>4152</v>
      </c>
      <c r="G1501" t="str">
        <f t="shared" si="23"/>
        <v>2025em1100281</v>
      </c>
      <c r="H1501" t="s">
        <v>9152</v>
      </c>
      <c r="I1501" t="s">
        <v>4153</v>
      </c>
      <c r="K1501" t="s">
        <v>8653</v>
      </c>
      <c r="M1501" t="s">
        <v>7643</v>
      </c>
      <c r="N1501" t="s">
        <v>3476</v>
      </c>
      <c r="P1501">
        <v>35</v>
      </c>
      <c r="Q1501">
        <v>20</v>
      </c>
    </row>
    <row r="1502" spans="1:17" x14ac:dyDescent="0.3">
      <c r="A1502">
        <v>1496866</v>
      </c>
      <c r="B1502" t="s">
        <v>3700</v>
      </c>
      <c r="C1502" t="s">
        <v>8354</v>
      </c>
      <c r="D1502" t="s">
        <v>1631</v>
      </c>
      <c r="E1502">
        <v>154827018</v>
      </c>
      <c r="F1502" t="s">
        <v>4348</v>
      </c>
      <c r="G1502" t="str">
        <f t="shared" si="23"/>
        <v>2025em1100396</v>
      </c>
      <c r="H1502" t="s">
        <v>9153</v>
      </c>
      <c r="I1502" t="s">
        <v>4349</v>
      </c>
      <c r="K1502" t="s">
        <v>8653</v>
      </c>
      <c r="M1502" t="s">
        <v>7643</v>
      </c>
      <c r="N1502" t="s">
        <v>3476</v>
      </c>
      <c r="P1502">
        <v>35</v>
      </c>
      <c r="Q1502">
        <v>17.5</v>
      </c>
    </row>
    <row r="1503" spans="1:17" x14ac:dyDescent="0.3">
      <c r="A1503">
        <v>1496866</v>
      </c>
      <c r="B1503" t="s">
        <v>3700</v>
      </c>
      <c r="C1503" t="s">
        <v>8354</v>
      </c>
      <c r="D1503" t="s">
        <v>1631</v>
      </c>
      <c r="E1503">
        <v>154827020</v>
      </c>
      <c r="F1503" t="s">
        <v>4368</v>
      </c>
      <c r="G1503" t="str">
        <f t="shared" si="23"/>
        <v>2025em1100404</v>
      </c>
      <c r="H1503" t="s">
        <v>9154</v>
      </c>
      <c r="I1503" t="s">
        <v>4369</v>
      </c>
      <c r="K1503" t="s">
        <v>8653</v>
      </c>
      <c r="M1503" t="s">
        <v>7643</v>
      </c>
      <c r="N1503" t="s">
        <v>3476</v>
      </c>
      <c r="P1503">
        <v>35</v>
      </c>
      <c r="Q1503">
        <v>15</v>
      </c>
    </row>
    <row r="1504" spans="1:17" x14ac:dyDescent="0.3">
      <c r="A1504">
        <v>1496866</v>
      </c>
      <c r="B1504" t="s">
        <v>3700</v>
      </c>
      <c r="C1504" t="s">
        <v>8354</v>
      </c>
      <c r="D1504" t="s">
        <v>1631</v>
      </c>
      <c r="E1504">
        <v>154827021</v>
      </c>
      <c r="F1504" t="s">
        <v>3040</v>
      </c>
      <c r="G1504" t="str">
        <f t="shared" si="23"/>
        <v>2025em1100381</v>
      </c>
      <c r="H1504" t="s">
        <v>9155</v>
      </c>
      <c r="I1504" t="s">
        <v>3041</v>
      </c>
      <c r="K1504" t="s">
        <v>8653</v>
      </c>
      <c r="M1504" t="s">
        <v>7643</v>
      </c>
      <c r="N1504" t="s">
        <v>3476</v>
      </c>
      <c r="P1504">
        <v>35</v>
      </c>
      <c r="Q1504">
        <v>25</v>
      </c>
    </row>
    <row r="1505" spans="1:17" x14ac:dyDescent="0.3">
      <c r="A1505">
        <v>1496866</v>
      </c>
      <c r="B1505" t="s">
        <v>3700</v>
      </c>
      <c r="C1505" t="s">
        <v>8354</v>
      </c>
      <c r="D1505" t="s">
        <v>1631</v>
      </c>
      <c r="E1505">
        <v>154827022</v>
      </c>
      <c r="F1505" t="s">
        <v>4292</v>
      </c>
      <c r="G1505" t="str">
        <f t="shared" si="23"/>
        <v>2025em1100364</v>
      </c>
      <c r="H1505" t="s">
        <v>9156</v>
      </c>
      <c r="I1505" t="s">
        <v>4293</v>
      </c>
      <c r="K1505" t="s">
        <v>8653</v>
      </c>
      <c r="M1505" t="s">
        <v>7643</v>
      </c>
      <c r="N1505" t="s">
        <v>3476</v>
      </c>
      <c r="P1505">
        <v>35</v>
      </c>
      <c r="Q1505">
        <v>25.5</v>
      </c>
    </row>
    <row r="1506" spans="1:17" x14ac:dyDescent="0.3">
      <c r="A1506">
        <v>1496866</v>
      </c>
      <c r="B1506" t="s">
        <v>3700</v>
      </c>
      <c r="C1506" t="s">
        <v>8354</v>
      </c>
      <c r="D1506" t="s">
        <v>1631</v>
      </c>
      <c r="E1506">
        <v>154827023</v>
      </c>
      <c r="F1506" t="s">
        <v>2056</v>
      </c>
      <c r="G1506" t="str">
        <f t="shared" si="23"/>
        <v>2025em1100119</v>
      </c>
      <c r="H1506" t="s">
        <v>9157</v>
      </c>
      <c r="I1506" t="s">
        <v>2057</v>
      </c>
      <c r="K1506" t="s">
        <v>8653</v>
      </c>
      <c r="M1506" t="s">
        <v>7643</v>
      </c>
      <c r="N1506" t="s">
        <v>3476</v>
      </c>
      <c r="P1506">
        <v>35</v>
      </c>
      <c r="Q1506">
        <v>22.5</v>
      </c>
    </row>
    <row r="1507" spans="1:17" x14ac:dyDescent="0.3">
      <c r="A1507">
        <v>1496866</v>
      </c>
      <c r="B1507" t="s">
        <v>3700</v>
      </c>
      <c r="C1507" t="s">
        <v>8354</v>
      </c>
      <c r="D1507" t="s">
        <v>1631</v>
      </c>
      <c r="E1507">
        <v>154827025</v>
      </c>
      <c r="F1507" t="s">
        <v>4100</v>
      </c>
      <c r="G1507" t="str">
        <f t="shared" si="23"/>
        <v>2025em1100240</v>
      </c>
      <c r="H1507" t="s">
        <v>9158</v>
      </c>
      <c r="I1507" t="s">
        <v>4101</v>
      </c>
      <c r="K1507" t="s">
        <v>8653</v>
      </c>
      <c r="M1507" t="s">
        <v>7643</v>
      </c>
      <c r="N1507" t="s">
        <v>3476</v>
      </c>
      <c r="P1507">
        <v>35</v>
      </c>
      <c r="Q1507">
        <v>17.5</v>
      </c>
    </row>
    <row r="1508" spans="1:17" x14ac:dyDescent="0.3">
      <c r="A1508">
        <v>1496866</v>
      </c>
      <c r="B1508" t="s">
        <v>3700</v>
      </c>
      <c r="C1508" t="s">
        <v>8354</v>
      </c>
      <c r="D1508" t="s">
        <v>1631</v>
      </c>
      <c r="E1508">
        <v>154827028</v>
      </c>
      <c r="F1508" t="s">
        <v>3923</v>
      </c>
      <c r="G1508" t="str">
        <f t="shared" si="23"/>
        <v>2025em1100141</v>
      </c>
      <c r="H1508" t="s">
        <v>9159</v>
      </c>
      <c r="I1508" t="s">
        <v>3924</v>
      </c>
      <c r="K1508" t="s">
        <v>8653</v>
      </c>
      <c r="M1508" t="s">
        <v>7643</v>
      </c>
      <c r="N1508" t="s">
        <v>3476</v>
      </c>
      <c r="P1508">
        <v>35</v>
      </c>
      <c r="Q1508">
        <v>25</v>
      </c>
    </row>
    <row r="1509" spans="1:17" x14ac:dyDescent="0.3">
      <c r="A1509">
        <v>1496866</v>
      </c>
      <c r="B1509" t="s">
        <v>3700</v>
      </c>
      <c r="C1509" t="s">
        <v>8354</v>
      </c>
      <c r="D1509" t="s">
        <v>1631</v>
      </c>
      <c r="E1509">
        <v>154827033</v>
      </c>
      <c r="F1509" t="s">
        <v>1715</v>
      </c>
      <c r="G1509" t="str">
        <f t="shared" si="23"/>
        <v>2025em1100039</v>
      </c>
      <c r="H1509" t="s">
        <v>9160</v>
      </c>
      <c r="I1509" t="s">
        <v>1716</v>
      </c>
      <c r="K1509" t="s">
        <v>8653</v>
      </c>
      <c r="M1509" t="s">
        <v>7643</v>
      </c>
      <c r="N1509" t="s">
        <v>3476</v>
      </c>
      <c r="P1509">
        <v>35</v>
      </c>
      <c r="Q1509">
        <v>13</v>
      </c>
    </row>
    <row r="1510" spans="1:17" x14ac:dyDescent="0.3">
      <c r="A1510">
        <v>1496866</v>
      </c>
      <c r="B1510" t="s">
        <v>3700</v>
      </c>
      <c r="C1510" t="s">
        <v>8354</v>
      </c>
      <c r="D1510" t="s">
        <v>1631</v>
      </c>
      <c r="E1510">
        <v>154827034</v>
      </c>
      <c r="F1510" t="s">
        <v>4028</v>
      </c>
      <c r="G1510" t="str">
        <f t="shared" si="23"/>
        <v>2025em1100204</v>
      </c>
      <c r="H1510" t="s">
        <v>9161</v>
      </c>
      <c r="I1510" t="s">
        <v>4029</v>
      </c>
      <c r="K1510" t="s">
        <v>8653</v>
      </c>
      <c r="M1510" t="s">
        <v>7643</v>
      </c>
      <c r="N1510" t="s">
        <v>3476</v>
      </c>
      <c r="P1510">
        <v>35</v>
      </c>
      <c r="Q1510">
        <v>14</v>
      </c>
    </row>
    <row r="1511" spans="1:17" x14ac:dyDescent="0.3">
      <c r="A1511">
        <v>1496866</v>
      </c>
      <c r="B1511" t="s">
        <v>3700</v>
      </c>
      <c r="C1511" t="s">
        <v>8354</v>
      </c>
      <c r="D1511" t="s">
        <v>1631</v>
      </c>
      <c r="E1511">
        <v>154827036</v>
      </c>
      <c r="F1511" t="s">
        <v>4320</v>
      </c>
      <c r="G1511" t="str">
        <f t="shared" si="23"/>
        <v>2025em1100377</v>
      </c>
      <c r="H1511" t="s">
        <v>9162</v>
      </c>
      <c r="I1511" t="s">
        <v>4321</v>
      </c>
      <c r="K1511" t="s">
        <v>8653</v>
      </c>
      <c r="M1511" t="s">
        <v>7643</v>
      </c>
      <c r="N1511" t="s">
        <v>3476</v>
      </c>
      <c r="P1511">
        <v>35</v>
      </c>
      <c r="Q1511">
        <v>24.5</v>
      </c>
    </row>
    <row r="1512" spans="1:17" x14ac:dyDescent="0.3">
      <c r="A1512">
        <v>1496866</v>
      </c>
      <c r="B1512" t="s">
        <v>3700</v>
      </c>
      <c r="C1512" t="s">
        <v>8354</v>
      </c>
      <c r="D1512" t="s">
        <v>1631</v>
      </c>
      <c r="E1512">
        <v>154827037</v>
      </c>
      <c r="F1512" t="s">
        <v>3895</v>
      </c>
      <c r="G1512" t="str">
        <f t="shared" si="23"/>
        <v>2025em1100125</v>
      </c>
      <c r="H1512" t="s">
        <v>9163</v>
      </c>
      <c r="I1512" t="s">
        <v>3896</v>
      </c>
      <c r="K1512" t="s">
        <v>8653</v>
      </c>
      <c r="M1512" t="s">
        <v>7643</v>
      </c>
      <c r="N1512" t="s">
        <v>3476</v>
      </c>
      <c r="P1512">
        <v>35</v>
      </c>
      <c r="Q1512">
        <v>22.5</v>
      </c>
    </row>
    <row r="1513" spans="1:17" x14ac:dyDescent="0.3">
      <c r="A1513">
        <v>1496866</v>
      </c>
      <c r="B1513" t="s">
        <v>3700</v>
      </c>
      <c r="C1513" t="s">
        <v>8354</v>
      </c>
      <c r="D1513" t="s">
        <v>1631</v>
      </c>
      <c r="E1513">
        <v>154827038</v>
      </c>
      <c r="F1513" t="s">
        <v>3744</v>
      </c>
      <c r="G1513" t="str">
        <f t="shared" si="23"/>
        <v>2025em1100023</v>
      </c>
      <c r="H1513" t="s">
        <v>9164</v>
      </c>
      <c r="I1513" t="s">
        <v>3745</v>
      </c>
      <c r="K1513" t="s">
        <v>8653</v>
      </c>
      <c r="M1513" t="s">
        <v>7643</v>
      </c>
      <c r="N1513" t="s">
        <v>3476</v>
      </c>
      <c r="P1513">
        <v>35</v>
      </c>
      <c r="Q1513">
        <v>24.5</v>
      </c>
    </row>
    <row r="1514" spans="1:17" x14ac:dyDescent="0.3">
      <c r="A1514">
        <v>1496866</v>
      </c>
      <c r="B1514" t="s">
        <v>3700</v>
      </c>
      <c r="C1514" t="s">
        <v>8354</v>
      </c>
      <c r="D1514" t="s">
        <v>1631</v>
      </c>
      <c r="E1514">
        <v>154827039</v>
      </c>
      <c r="F1514" t="s">
        <v>3216</v>
      </c>
      <c r="G1514" t="str">
        <f t="shared" si="23"/>
        <v>2025em1100438</v>
      </c>
      <c r="H1514" t="s">
        <v>9165</v>
      </c>
      <c r="I1514" t="s">
        <v>3217</v>
      </c>
      <c r="K1514" t="s">
        <v>8653</v>
      </c>
      <c r="M1514" t="s">
        <v>7643</v>
      </c>
      <c r="N1514" t="s">
        <v>3476</v>
      </c>
      <c r="P1514">
        <v>35</v>
      </c>
      <c r="Q1514">
        <v>18</v>
      </c>
    </row>
    <row r="1515" spans="1:17" x14ac:dyDescent="0.3">
      <c r="A1515">
        <v>1496866</v>
      </c>
      <c r="B1515" t="s">
        <v>3700</v>
      </c>
      <c r="C1515" t="s">
        <v>8354</v>
      </c>
      <c r="D1515" t="s">
        <v>1631</v>
      </c>
      <c r="E1515">
        <v>154827042</v>
      </c>
      <c r="F1515" t="s">
        <v>1985</v>
      </c>
      <c r="G1515" t="str">
        <f t="shared" si="23"/>
        <v>2025em1100099</v>
      </c>
      <c r="H1515" t="s">
        <v>9166</v>
      </c>
      <c r="I1515" t="s">
        <v>1986</v>
      </c>
      <c r="K1515" t="s">
        <v>8653</v>
      </c>
      <c r="M1515" t="s">
        <v>7643</v>
      </c>
      <c r="N1515" t="s">
        <v>3476</v>
      </c>
      <c r="P1515">
        <v>35</v>
      </c>
      <c r="Q1515">
        <v>30.5</v>
      </c>
    </row>
    <row r="1516" spans="1:17" x14ac:dyDescent="0.3">
      <c r="A1516">
        <v>1496866</v>
      </c>
      <c r="B1516" t="s">
        <v>3700</v>
      </c>
      <c r="C1516" t="s">
        <v>8354</v>
      </c>
      <c r="D1516" t="s">
        <v>1631</v>
      </c>
      <c r="E1516">
        <v>154827048</v>
      </c>
      <c r="F1516" t="s">
        <v>4444</v>
      </c>
      <c r="G1516" t="str">
        <f t="shared" si="23"/>
        <v>2025em1100440</v>
      </c>
      <c r="H1516" t="s">
        <v>9167</v>
      </c>
      <c r="I1516" t="s">
        <v>4445</v>
      </c>
      <c r="K1516" t="s">
        <v>8653</v>
      </c>
      <c r="M1516" t="s">
        <v>7643</v>
      </c>
      <c r="N1516" t="s">
        <v>3476</v>
      </c>
      <c r="P1516">
        <v>35</v>
      </c>
      <c r="Q1516">
        <v>18</v>
      </c>
    </row>
    <row r="1517" spans="1:17" x14ac:dyDescent="0.3">
      <c r="A1517">
        <v>1496866</v>
      </c>
      <c r="B1517" t="s">
        <v>3700</v>
      </c>
      <c r="C1517" t="s">
        <v>8354</v>
      </c>
      <c r="D1517" t="s">
        <v>1631</v>
      </c>
      <c r="E1517">
        <v>154827049</v>
      </c>
      <c r="F1517" t="s">
        <v>1990</v>
      </c>
      <c r="G1517" t="str">
        <f t="shared" si="23"/>
        <v>2025em1100100</v>
      </c>
      <c r="H1517" t="s">
        <v>9168</v>
      </c>
      <c r="I1517" t="s">
        <v>1991</v>
      </c>
      <c r="K1517" t="s">
        <v>8653</v>
      </c>
      <c r="M1517" t="s">
        <v>7643</v>
      </c>
      <c r="N1517" t="s">
        <v>3476</v>
      </c>
      <c r="P1517">
        <v>35</v>
      </c>
      <c r="Q1517">
        <v>30</v>
      </c>
    </row>
    <row r="1518" spans="1:17" x14ac:dyDescent="0.3">
      <c r="A1518">
        <v>1496866</v>
      </c>
      <c r="B1518" t="s">
        <v>3700</v>
      </c>
      <c r="C1518" t="s">
        <v>8354</v>
      </c>
      <c r="D1518" t="s">
        <v>1631</v>
      </c>
      <c r="E1518">
        <v>154827052</v>
      </c>
      <c r="F1518" t="s">
        <v>2752</v>
      </c>
      <c r="G1518" t="str">
        <f t="shared" si="23"/>
        <v>2025em1100297</v>
      </c>
      <c r="H1518" t="s">
        <v>9169</v>
      </c>
      <c r="I1518" t="s">
        <v>2753</v>
      </c>
      <c r="K1518" t="s">
        <v>8653</v>
      </c>
      <c r="M1518" t="s">
        <v>7643</v>
      </c>
      <c r="N1518" t="s">
        <v>3476</v>
      </c>
      <c r="P1518">
        <v>35</v>
      </c>
      <c r="Q1518">
        <v>27.5</v>
      </c>
    </row>
    <row r="1519" spans="1:17" x14ac:dyDescent="0.3">
      <c r="A1519">
        <v>1496866</v>
      </c>
      <c r="B1519" t="s">
        <v>3700</v>
      </c>
      <c r="C1519" t="s">
        <v>8354</v>
      </c>
      <c r="D1519" t="s">
        <v>1631</v>
      </c>
      <c r="E1519">
        <v>154827054</v>
      </c>
      <c r="F1519" t="s">
        <v>4212</v>
      </c>
      <c r="G1519" t="str">
        <f t="shared" si="23"/>
        <v>2025em1100319</v>
      </c>
      <c r="H1519" t="s">
        <v>9170</v>
      </c>
      <c r="I1519" t="s">
        <v>4213</v>
      </c>
      <c r="K1519" t="s">
        <v>8653</v>
      </c>
      <c r="M1519" t="s">
        <v>7643</v>
      </c>
      <c r="N1519" t="s">
        <v>3476</v>
      </c>
      <c r="P1519">
        <v>35</v>
      </c>
      <c r="Q1519">
        <v>25</v>
      </c>
    </row>
    <row r="1520" spans="1:17" x14ac:dyDescent="0.3">
      <c r="A1520">
        <v>1496866</v>
      </c>
      <c r="B1520" t="s">
        <v>3700</v>
      </c>
      <c r="C1520" t="s">
        <v>8354</v>
      </c>
      <c r="D1520" t="s">
        <v>1631</v>
      </c>
      <c r="E1520">
        <v>154827055</v>
      </c>
      <c r="F1520" t="s">
        <v>3903</v>
      </c>
      <c r="G1520" t="str">
        <f t="shared" si="23"/>
        <v>2025em1100129</v>
      </c>
      <c r="H1520" t="s">
        <v>9171</v>
      </c>
      <c r="I1520" t="s">
        <v>3904</v>
      </c>
      <c r="K1520" t="s">
        <v>8653</v>
      </c>
      <c r="M1520" t="s">
        <v>7643</v>
      </c>
      <c r="N1520" t="s">
        <v>3476</v>
      </c>
      <c r="P1520">
        <v>35</v>
      </c>
      <c r="Q1520">
        <v>19</v>
      </c>
    </row>
    <row r="1521" spans="1:17" x14ac:dyDescent="0.3">
      <c r="A1521">
        <v>1496866</v>
      </c>
      <c r="B1521" t="s">
        <v>3700</v>
      </c>
      <c r="C1521" t="s">
        <v>8354</v>
      </c>
      <c r="D1521" t="s">
        <v>1631</v>
      </c>
      <c r="E1521">
        <v>154827057</v>
      </c>
      <c r="F1521" t="s">
        <v>3815</v>
      </c>
      <c r="G1521" t="str">
        <f t="shared" si="23"/>
        <v>2025em1100067</v>
      </c>
      <c r="H1521" t="s">
        <v>9172</v>
      </c>
      <c r="I1521" t="s">
        <v>3816</v>
      </c>
      <c r="K1521" t="s">
        <v>8653</v>
      </c>
      <c r="M1521" t="s">
        <v>7643</v>
      </c>
      <c r="N1521" t="s">
        <v>3476</v>
      </c>
      <c r="P1521">
        <v>35</v>
      </c>
      <c r="Q1521">
        <v>28</v>
      </c>
    </row>
    <row r="1522" spans="1:17" x14ac:dyDescent="0.3">
      <c r="A1522">
        <v>1496866</v>
      </c>
      <c r="B1522" t="s">
        <v>3700</v>
      </c>
      <c r="C1522" t="s">
        <v>8354</v>
      </c>
      <c r="D1522" t="s">
        <v>1631</v>
      </c>
      <c r="E1522">
        <v>154827062</v>
      </c>
      <c r="F1522" t="s">
        <v>3719</v>
      </c>
      <c r="G1522" t="str">
        <f t="shared" si="23"/>
        <v>2025em1100010</v>
      </c>
      <c r="H1522" t="s">
        <v>9173</v>
      </c>
      <c r="I1522" t="s">
        <v>3720</v>
      </c>
      <c r="K1522" t="s">
        <v>8653</v>
      </c>
      <c r="M1522" t="s">
        <v>7643</v>
      </c>
      <c r="N1522" t="s">
        <v>3476</v>
      </c>
      <c r="P1522">
        <v>35</v>
      </c>
      <c r="Q1522">
        <v>22.5</v>
      </c>
    </row>
    <row r="1523" spans="1:17" x14ac:dyDescent="0.3">
      <c r="A1523">
        <v>1496866</v>
      </c>
      <c r="B1523" t="s">
        <v>3700</v>
      </c>
      <c r="C1523" t="s">
        <v>8354</v>
      </c>
      <c r="D1523" t="s">
        <v>1631</v>
      </c>
      <c r="E1523">
        <v>154827064</v>
      </c>
      <c r="F1523" t="s">
        <v>1808</v>
      </c>
      <c r="G1523" t="str">
        <f t="shared" si="23"/>
        <v>2025em1100058</v>
      </c>
      <c r="H1523" t="s">
        <v>9174</v>
      </c>
      <c r="I1523" t="s">
        <v>1809</v>
      </c>
      <c r="K1523" t="s">
        <v>8653</v>
      </c>
      <c r="M1523" t="s">
        <v>7643</v>
      </c>
      <c r="N1523" t="s">
        <v>3476</v>
      </c>
      <c r="P1523">
        <v>35</v>
      </c>
      <c r="Q1523">
        <v>26</v>
      </c>
    </row>
    <row r="1524" spans="1:17" x14ac:dyDescent="0.3">
      <c r="A1524">
        <v>1496866</v>
      </c>
      <c r="B1524" t="s">
        <v>3700</v>
      </c>
      <c r="C1524" t="s">
        <v>8354</v>
      </c>
      <c r="D1524" t="s">
        <v>1631</v>
      </c>
      <c r="E1524">
        <v>154827065</v>
      </c>
      <c r="F1524" t="s">
        <v>2410</v>
      </c>
      <c r="G1524" t="str">
        <f t="shared" si="23"/>
        <v>2025em1100219</v>
      </c>
      <c r="H1524" t="s">
        <v>9175</v>
      </c>
      <c r="I1524" t="s">
        <v>2411</v>
      </c>
      <c r="K1524" t="s">
        <v>8653</v>
      </c>
      <c r="M1524" t="s">
        <v>7643</v>
      </c>
      <c r="N1524" t="s">
        <v>3476</v>
      </c>
      <c r="P1524">
        <v>35</v>
      </c>
      <c r="Q1524">
        <v>27.5</v>
      </c>
    </row>
    <row r="1525" spans="1:17" x14ac:dyDescent="0.3">
      <c r="A1525">
        <v>1496866</v>
      </c>
      <c r="B1525" t="s">
        <v>3700</v>
      </c>
      <c r="C1525" t="s">
        <v>8354</v>
      </c>
      <c r="D1525" t="s">
        <v>1631</v>
      </c>
      <c r="E1525">
        <v>154827067</v>
      </c>
      <c r="F1525" t="s">
        <v>3831</v>
      </c>
      <c r="G1525" t="str">
        <f t="shared" si="23"/>
        <v>2025em1100074</v>
      </c>
      <c r="H1525" t="s">
        <v>9176</v>
      </c>
      <c r="I1525" t="s">
        <v>3832</v>
      </c>
      <c r="K1525" t="s">
        <v>8653</v>
      </c>
      <c r="M1525" t="s">
        <v>7643</v>
      </c>
      <c r="N1525" t="s">
        <v>3476</v>
      </c>
      <c r="P1525">
        <v>35</v>
      </c>
      <c r="Q1525">
        <v>13.5</v>
      </c>
    </row>
    <row r="1526" spans="1:17" x14ac:dyDescent="0.3">
      <c r="A1526">
        <v>1496866</v>
      </c>
      <c r="B1526" t="s">
        <v>3700</v>
      </c>
      <c r="C1526" t="s">
        <v>8354</v>
      </c>
      <c r="D1526" t="s">
        <v>1631</v>
      </c>
      <c r="E1526">
        <v>154827070</v>
      </c>
      <c r="F1526" t="s">
        <v>4488</v>
      </c>
      <c r="G1526" t="str">
        <f t="shared" si="23"/>
        <v>2025em1100457</v>
      </c>
      <c r="H1526" t="s">
        <v>9177</v>
      </c>
      <c r="I1526" t="s">
        <v>4489</v>
      </c>
      <c r="K1526" t="s">
        <v>8653</v>
      </c>
      <c r="M1526" t="s">
        <v>7643</v>
      </c>
      <c r="N1526" t="s">
        <v>3476</v>
      </c>
      <c r="P1526">
        <v>35</v>
      </c>
      <c r="Q1526">
        <v>15</v>
      </c>
    </row>
    <row r="1527" spans="1:17" x14ac:dyDescent="0.3">
      <c r="A1527">
        <v>1496866</v>
      </c>
      <c r="B1527" t="s">
        <v>3700</v>
      </c>
      <c r="C1527" t="s">
        <v>8354</v>
      </c>
      <c r="D1527" t="s">
        <v>1631</v>
      </c>
      <c r="E1527">
        <v>154827071</v>
      </c>
      <c r="F1527" t="s">
        <v>4264</v>
      </c>
      <c r="G1527" t="str">
        <f t="shared" si="23"/>
        <v>2025em1100347</v>
      </c>
      <c r="H1527" t="s">
        <v>9178</v>
      </c>
      <c r="I1527" t="s">
        <v>4265</v>
      </c>
      <c r="K1527" t="s">
        <v>8653</v>
      </c>
      <c r="M1527" t="s">
        <v>7643</v>
      </c>
      <c r="N1527" t="s">
        <v>3476</v>
      </c>
      <c r="P1527">
        <v>35</v>
      </c>
      <c r="Q1527">
        <v>18.5</v>
      </c>
    </row>
    <row r="1528" spans="1:17" x14ac:dyDescent="0.3">
      <c r="A1528">
        <v>1496866</v>
      </c>
      <c r="B1528" t="s">
        <v>3700</v>
      </c>
      <c r="C1528" t="s">
        <v>8354</v>
      </c>
      <c r="D1528" t="s">
        <v>1631</v>
      </c>
      <c r="E1528">
        <v>154827072</v>
      </c>
      <c r="F1528" t="s">
        <v>4208</v>
      </c>
      <c r="G1528" t="str">
        <f t="shared" si="23"/>
        <v>2025em1100317</v>
      </c>
      <c r="H1528" t="s">
        <v>9179</v>
      </c>
      <c r="I1528" t="s">
        <v>4209</v>
      </c>
      <c r="K1528" t="s">
        <v>8653</v>
      </c>
      <c r="M1528" t="s">
        <v>7643</v>
      </c>
      <c r="N1528" t="s">
        <v>3476</v>
      </c>
      <c r="P1528">
        <v>35</v>
      </c>
      <c r="Q1528">
        <v>15.5</v>
      </c>
    </row>
    <row r="1529" spans="1:17" x14ac:dyDescent="0.3">
      <c r="A1529">
        <v>1496866</v>
      </c>
      <c r="B1529" t="s">
        <v>3700</v>
      </c>
      <c r="C1529" t="s">
        <v>8354</v>
      </c>
      <c r="D1529" t="s">
        <v>1631</v>
      </c>
      <c r="E1529">
        <v>154827075</v>
      </c>
      <c r="F1529" t="s">
        <v>4436</v>
      </c>
      <c r="G1529" t="str">
        <f t="shared" si="23"/>
        <v>2025em1100436</v>
      </c>
      <c r="H1529" t="s">
        <v>9180</v>
      </c>
      <c r="I1529" t="s">
        <v>4437</v>
      </c>
      <c r="K1529" t="s">
        <v>8653</v>
      </c>
      <c r="M1529" t="s">
        <v>7643</v>
      </c>
      <c r="N1529" t="s">
        <v>3476</v>
      </c>
      <c r="P1529">
        <v>35</v>
      </c>
      <c r="Q1529">
        <v>9</v>
      </c>
    </row>
    <row r="1530" spans="1:17" x14ac:dyDescent="0.3">
      <c r="A1530">
        <v>1496866</v>
      </c>
      <c r="B1530" t="s">
        <v>3700</v>
      </c>
      <c r="C1530" t="s">
        <v>8354</v>
      </c>
      <c r="D1530" t="s">
        <v>1631</v>
      </c>
      <c r="E1530">
        <v>154827078</v>
      </c>
      <c r="F1530" t="s">
        <v>3996</v>
      </c>
      <c r="G1530" t="str">
        <f t="shared" si="23"/>
        <v>2025em1100182</v>
      </c>
      <c r="H1530" t="s">
        <v>9181</v>
      </c>
      <c r="I1530" t="s">
        <v>3997</v>
      </c>
      <c r="K1530" t="s">
        <v>8653</v>
      </c>
      <c r="M1530" t="s">
        <v>7643</v>
      </c>
      <c r="N1530" t="s">
        <v>3476</v>
      </c>
      <c r="P1530">
        <v>35</v>
      </c>
      <c r="Q1530">
        <v>20.5</v>
      </c>
    </row>
    <row r="1531" spans="1:17" x14ac:dyDescent="0.3">
      <c r="A1531">
        <v>1496866</v>
      </c>
      <c r="B1531" t="s">
        <v>3700</v>
      </c>
      <c r="C1531" t="s">
        <v>8354</v>
      </c>
      <c r="D1531" t="s">
        <v>1631</v>
      </c>
      <c r="E1531">
        <v>154827079</v>
      </c>
      <c r="F1531" t="s">
        <v>3752</v>
      </c>
      <c r="G1531" t="str">
        <f t="shared" si="23"/>
        <v>2025em1100027</v>
      </c>
      <c r="H1531" t="s">
        <v>9182</v>
      </c>
      <c r="I1531" t="s">
        <v>3753</v>
      </c>
      <c r="K1531" t="s">
        <v>8653</v>
      </c>
      <c r="M1531" t="s">
        <v>7643</v>
      </c>
      <c r="N1531" t="s">
        <v>3476</v>
      </c>
      <c r="P1531">
        <v>35</v>
      </c>
      <c r="Q1531">
        <v>24.5</v>
      </c>
    </row>
    <row r="1532" spans="1:17" x14ac:dyDescent="0.3">
      <c r="A1532">
        <v>1496866</v>
      </c>
      <c r="B1532" t="s">
        <v>3700</v>
      </c>
      <c r="C1532" t="s">
        <v>8354</v>
      </c>
      <c r="D1532" t="s">
        <v>1631</v>
      </c>
      <c r="E1532">
        <v>154827080</v>
      </c>
      <c r="F1532" t="s">
        <v>2891</v>
      </c>
      <c r="G1532" t="str">
        <f t="shared" si="23"/>
        <v>2025em1100337</v>
      </c>
      <c r="H1532" t="s">
        <v>9183</v>
      </c>
      <c r="I1532" t="s">
        <v>2892</v>
      </c>
      <c r="K1532" t="s">
        <v>8653</v>
      </c>
      <c r="M1532" t="s">
        <v>7643</v>
      </c>
      <c r="N1532" t="s">
        <v>3476</v>
      </c>
      <c r="P1532">
        <v>35</v>
      </c>
      <c r="Q1532">
        <v>16.5</v>
      </c>
    </row>
    <row r="1533" spans="1:17" x14ac:dyDescent="0.3">
      <c r="A1533">
        <v>1496866</v>
      </c>
      <c r="B1533" t="s">
        <v>3700</v>
      </c>
      <c r="C1533" t="s">
        <v>8354</v>
      </c>
      <c r="D1533" t="s">
        <v>1631</v>
      </c>
      <c r="E1533">
        <v>154827081</v>
      </c>
      <c r="F1533" t="s">
        <v>3787</v>
      </c>
      <c r="G1533" t="str">
        <f t="shared" si="23"/>
        <v>2025em1100042</v>
      </c>
      <c r="H1533" t="s">
        <v>9184</v>
      </c>
      <c r="I1533" t="s">
        <v>3788</v>
      </c>
      <c r="K1533" t="s">
        <v>8653</v>
      </c>
      <c r="M1533" t="s">
        <v>7643</v>
      </c>
      <c r="N1533" t="s">
        <v>3476</v>
      </c>
      <c r="P1533">
        <v>35</v>
      </c>
      <c r="Q1533">
        <v>19</v>
      </c>
    </row>
    <row r="1534" spans="1:17" x14ac:dyDescent="0.3">
      <c r="A1534">
        <v>1496866</v>
      </c>
      <c r="B1534" t="s">
        <v>3700</v>
      </c>
      <c r="C1534" t="s">
        <v>8354</v>
      </c>
      <c r="D1534" t="s">
        <v>1631</v>
      </c>
      <c r="E1534">
        <v>154827085</v>
      </c>
      <c r="F1534" t="s">
        <v>4192</v>
      </c>
      <c r="G1534" t="str">
        <f t="shared" si="23"/>
        <v>2025em1100308</v>
      </c>
      <c r="H1534" t="s">
        <v>9185</v>
      </c>
      <c r="I1534" t="s">
        <v>4193</v>
      </c>
      <c r="K1534" t="s">
        <v>8653</v>
      </c>
      <c r="M1534" t="s">
        <v>7643</v>
      </c>
      <c r="N1534" t="s">
        <v>3476</v>
      </c>
      <c r="P1534">
        <v>35</v>
      </c>
      <c r="Q1534">
        <v>19</v>
      </c>
    </row>
    <row r="1535" spans="1:17" x14ac:dyDescent="0.3">
      <c r="A1535">
        <v>1496866</v>
      </c>
      <c r="B1535" t="s">
        <v>3700</v>
      </c>
      <c r="C1535" t="s">
        <v>8354</v>
      </c>
      <c r="D1535" t="s">
        <v>1631</v>
      </c>
      <c r="E1535">
        <v>154827088</v>
      </c>
      <c r="F1535" t="s">
        <v>2224</v>
      </c>
      <c r="G1535" t="str">
        <f t="shared" si="23"/>
        <v>2025em1100160</v>
      </c>
      <c r="H1535" t="s">
        <v>9186</v>
      </c>
      <c r="I1535" t="s">
        <v>2225</v>
      </c>
      <c r="K1535" t="s">
        <v>8653</v>
      </c>
      <c r="M1535" t="s">
        <v>7643</v>
      </c>
      <c r="N1535" t="s">
        <v>3476</v>
      </c>
      <c r="P1535">
        <v>35</v>
      </c>
      <c r="Q1535">
        <v>22</v>
      </c>
    </row>
    <row r="1536" spans="1:17" x14ac:dyDescent="0.3">
      <c r="A1536">
        <v>1496866</v>
      </c>
      <c r="B1536" t="s">
        <v>3700</v>
      </c>
      <c r="C1536" t="s">
        <v>8354</v>
      </c>
      <c r="D1536" t="s">
        <v>1631</v>
      </c>
      <c r="E1536">
        <v>154827089</v>
      </c>
      <c r="F1536" t="s">
        <v>3863</v>
      </c>
      <c r="G1536" t="str">
        <f t="shared" si="23"/>
        <v>2025em1100106</v>
      </c>
      <c r="H1536" t="s">
        <v>9187</v>
      </c>
      <c r="I1536" t="s">
        <v>3864</v>
      </c>
      <c r="K1536" t="s">
        <v>8653</v>
      </c>
      <c r="M1536" t="s">
        <v>7643</v>
      </c>
      <c r="N1536" t="s">
        <v>3476</v>
      </c>
      <c r="P1536">
        <v>35</v>
      </c>
      <c r="Q1536">
        <v>14.5</v>
      </c>
    </row>
    <row r="1537" spans="1:17" x14ac:dyDescent="0.3">
      <c r="A1537">
        <v>1496866</v>
      </c>
      <c r="B1537" t="s">
        <v>3700</v>
      </c>
      <c r="C1537" t="s">
        <v>8354</v>
      </c>
      <c r="D1537" t="s">
        <v>1631</v>
      </c>
      <c r="E1537">
        <v>154827093</v>
      </c>
      <c r="F1537" t="s">
        <v>4360</v>
      </c>
      <c r="G1537" t="str">
        <f t="shared" si="23"/>
        <v>2025em1100400</v>
      </c>
      <c r="H1537" t="s">
        <v>9188</v>
      </c>
      <c r="I1537" t="s">
        <v>4361</v>
      </c>
      <c r="K1537" t="s">
        <v>8653</v>
      </c>
      <c r="M1537" t="s">
        <v>7643</v>
      </c>
      <c r="N1537" t="s">
        <v>3476</v>
      </c>
      <c r="P1537">
        <v>35</v>
      </c>
      <c r="Q1537">
        <v>11</v>
      </c>
    </row>
    <row r="1538" spans="1:17" x14ac:dyDescent="0.3">
      <c r="A1538">
        <v>1496866</v>
      </c>
      <c r="B1538" t="s">
        <v>3700</v>
      </c>
      <c r="C1538" t="s">
        <v>8354</v>
      </c>
      <c r="D1538" t="s">
        <v>1631</v>
      </c>
      <c r="E1538">
        <v>154827096</v>
      </c>
      <c r="F1538" t="s">
        <v>4220</v>
      </c>
      <c r="G1538" t="str">
        <f t="shared" si="23"/>
        <v>2025em1100321</v>
      </c>
      <c r="H1538" t="s">
        <v>9189</v>
      </c>
      <c r="I1538" t="s">
        <v>4221</v>
      </c>
      <c r="K1538" t="s">
        <v>8653</v>
      </c>
      <c r="M1538" t="s">
        <v>7643</v>
      </c>
      <c r="N1538" t="s">
        <v>3476</v>
      </c>
      <c r="P1538">
        <v>35</v>
      </c>
      <c r="Q1538">
        <v>26.5</v>
      </c>
    </row>
    <row r="1539" spans="1:17" x14ac:dyDescent="0.3">
      <c r="A1539">
        <v>1496866</v>
      </c>
      <c r="B1539" t="s">
        <v>3700</v>
      </c>
      <c r="C1539" t="s">
        <v>8354</v>
      </c>
      <c r="D1539" t="s">
        <v>1631</v>
      </c>
      <c r="E1539">
        <v>154827100</v>
      </c>
      <c r="F1539" t="s">
        <v>2514</v>
      </c>
      <c r="G1539" t="str">
        <f t="shared" ref="G1539:G1602" si="24">LEFT(F1539,13)</f>
        <v>2025em1100249</v>
      </c>
      <c r="H1539" t="s">
        <v>9190</v>
      </c>
      <c r="I1539" t="s">
        <v>2515</v>
      </c>
      <c r="K1539" t="s">
        <v>8653</v>
      </c>
      <c r="M1539" t="s">
        <v>7643</v>
      </c>
      <c r="N1539" t="s">
        <v>3476</v>
      </c>
      <c r="P1539">
        <v>35</v>
      </c>
      <c r="Q1539">
        <v>22</v>
      </c>
    </row>
    <row r="1540" spans="1:17" x14ac:dyDescent="0.3">
      <c r="A1540">
        <v>1496866</v>
      </c>
      <c r="B1540" t="s">
        <v>3700</v>
      </c>
      <c r="C1540" t="s">
        <v>8354</v>
      </c>
      <c r="D1540" t="s">
        <v>1631</v>
      </c>
      <c r="E1540">
        <v>154827101</v>
      </c>
      <c r="F1540" t="s">
        <v>4240</v>
      </c>
      <c r="G1540" t="str">
        <f t="shared" si="24"/>
        <v>2025em1100332</v>
      </c>
      <c r="H1540" t="s">
        <v>9191</v>
      </c>
      <c r="I1540" t="s">
        <v>4241</v>
      </c>
      <c r="K1540" t="s">
        <v>8653</v>
      </c>
      <c r="M1540" t="s">
        <v>7643</v>
      </c>
      <c r="N1540" t="s">
        <v>3476</v>
      </c>
      <c r="P1540">
        <v>35</v>
      </c>
      <c r="Q1540">
        <v>26.5</v>
      </c>
    </row>
    <row r="1541" spans="1:17" x14ac:dyDescent="0.3">
      <c r="A1541">
        <v>1496866</v>
      </c>
      <c r="B1541" t="s">
        <v>3700</v>
      </c>
      <c r="C1541" t="s">
        <v>8354</v>
      </c>
      <c r="D1541" t="s">
        <v>1631</v>
      </c>
      <c r="E1541">
        <v>154827106</v>
      </c>
      <c r="F1541" t="s">
        <v>4384</v>
      </c>
      <c r="G1541" t="str">
        <f t="shared" si="24"/>
        <v>2025em1100410</v>
      </c>
      <c r="H1541" t="s">
        <v>9192</v>
      </c>
      <c r="I1541" t="s">
        <v>4385</v>
      </c>
      <c r="K1541" t="s">
        <v>8653</v>
      </c>
      <c r="M1541" t="s">
        <v>7643</v>
      </c>
      <c r="N1541" t="s">
        <v>3476</v>
      </c>
      <c r="P1541">
        <v>35</v>
      </c>
      <c r="Q1541">
        <v>17.5</v>
      </c>
    </row>
    <row r="1542" spans="1:17" x14ac:dyDescent="0.3">
      <c r="A1542">
        <v>1496866</v>
      </c>
      <c r="B1542" t="s">
        <v>3700</v>
      </c>
      <c r="C1542" t="s">
        <v>8354</v>
      </c>
      <c r="D1542" t="s">
        <v>1631</v>
      </c>
      <c r="E1542">
        <v>154827110</v>
      </c>
      <c r="F1542" t="s">
        <v>3911</v>
      </c>
      <c r="G1542" t="str">
        <f t="shared" si="24"/>
        <v>2025em1100135</v>
      </c>
      <c r="H1542" t="s">
        <v>9193</v>
      </c>
      <c r="I1542" t="s">
        <v>3912</v>
      </c>
      <c r="K1542" t="s">
        <v>8653</v>
      </c>
      <c r="M1542" t="s">
        <v>7643</v>
      </c>
      <c r="N1542" t="s">
        <v>3476</v>
      </c>
      <c r="P1542">
        <v>35</v>
      </c>
      <c r="Q1542">
        <v>23.5</v>
      </c>
    </row>
    <row r="1543" spans="1:17" x14ac:dyDescent="0.3">
      <c r="A1543">
        <v>1496866</v>
      </c>
      <c r="B1543" t="s">
        <v>3700</v>
      </c>
      <c r="C1543" t="s">
        <v>8354</v>
      </c>
      <c r="D1543" t="s">
        <v>1631</v>
      </c>
      <c r="E1543">
        <v>154827111</v>
      </c>
      <c r="F1543" t="s">
        <v>3819</v>
      </c>
      <c r="G1543" t="str">
        <f t="shared" si="24"/>
        <v>2025em1100068</v>
      </c>
      <c r="H1543" t="s">
        <v>9194</v>
      </c>
      <c r="I1543" t="s">
        <v>3820</v>
      </c>
      <c r="K1543" t="s">
        <v>8653</v>
      </c>
      <c r="M1543" t="s">
        <v>7643</v>
      </c>
      <c r="N1543" t="s">
        <v>3476</v>
      </c>
      <c r="P1543">
        <v>35</v>
      </c>
      <c r="Q1543">
        <v>18</v>
      </c>
    </row>
    <row r="1544" spans="1:17" x14ac:dyDescent="0.3">
      <c r="A1544">
        <v>1496866</v>
      </c>
      <c r="B1544" t="s">
        <v>3700</v>
      </c>
      <c r="C1544" t="s">
        <v>8354</v>
      </c>
      <c r="D1544" t="s">
        <v>1631</v>
      </c>
      <c r="E1544">
        <v>154827116</v>
      </c>
      <c r="F1544" t="s">
        <v>2312</v>
      </c>
      <c r="G1544" t="str">
        <f t="shared" si="24"/>
        <v>2025em1100188</v>
      </c>
      <c r="H1544" t="s">
        <v>9195</v>
      </c>
      <c r="I1544" t="s">
        <v>2313</v>
      </c>
      <c r="K1544" t="s">
        <v>8653</v>
      </c>
      <c r="M1544" t="s">
        <v>7643</v>
      </c>
      <c r="N1544" t="s">
        <v>3476</v>
      </c>
      <c r="P1544">
        <v>35</v>
      </c>
      <c r="Q1544">
        <v>14</v>
      </c>
    </row>
    <row r="1545" spans="1:17" x14ac:dyDescent="0.3">
      <c r="A1545">
        <v>1496866</v>
      </c>
      <c r="B1545" t="s">
        <v>3700</v>
      </c>
      <c r="C1545" t="s">
        <v>8354</v>
      </c>
      <c r="D1545" t="s">
        <v>1631</v>
      </c>
      <c r="E1545">
        <v>154827117</v>
      </c>
      <c r="F1545" t="s">
        <v>4052</v>
      </c>
      <c r="G1545" t="str">
        <f t="shared" si="24"/>
        <v>2025em1100213</v>
      </c>
      <c r="H1545" t="s">
        <v>9196</v>
      </c>
      <c r="I1545" t="s">
        <v>4053</v>
      </c>
      <c r="K1545" t="s">
        <v>8653</v>
      </c>
      <c r="M1545" t="s">
        <v>7643</v>
      </c>
      <c r="N1545" t="s">
        <v>3476</v>
      </c>
      <c r="P1545">
        <v>35</v>
      </c>
      <c r="Q1545">
        <v>27</v>
      </c>
    </row>
    <row r="1546" spans="1:17" x14ac:dyDescent="0.3">
      <c r="A1546">
        <v>1496866</v>
      </c>
      <c r="B1546" t="s">
        <v>3700</v>
      </c>
      <c r="C1546" t="s">
        <v>8354</v>
      </c>
      <c r="D1546" t="s">
        <v>1631</v>
      </c>
      <c r="E1546">
        <v>154827129</v>
      </c>
      <c r="F1546" t="s">
        <v>2920</v>
      </c>
      <c r="G1546" t="str">
        <f t="shared" si="24"/>
        <v>2025em1100344</v>
      </c>
      <c r="H1546" t="s">
        <v>9197</v>
      </c>
      <c r="I1546" t="s">
        <v>2921</v>
      </c>
      <c r="K1546" t="s">
        <v>8653</v>
      </c>
      <c r="M1546" t="s">
        <v>7643</v>
      </c>
      <c r="N1546" t="s">
        <v>3476</v>
      </c>
      <c r="P1546">
        <v>35</v>
      </c>
      <c r="Q1546">
        <v>19</v>
      </c>
    </row>
    <row r="1547" spans="1:17" x14ac:dyDescent="0.3">
      <c r="A1547">
        <v>1496866</v>
      </c>
      <c r="B1547" t="s">
        <v>3700</v>
      </c>
      <c r="C1547" t="s">
        <v>8354</v>
      </c>
      <c r="D1547" t="s">
        <v>1631</v>
      </c>
      <c r="E1547">
        <v>154827133</v>
      </c>
      <c r="F1547" t="s">
        <v>3927</v>
      </c>
      <c r="G1547" t="str">
        <f t="shared" si="24"/>
        <v>2025em1100146</v>
      </c>
      <c r="H1547" t="s">
        <v>9198</v>
      </c>
      <c r="I1547" t="s">
        <v>3928</v>
      </c>
      <c r="K1547" t="s">
        <v>8653</v>
      </c>
      <c r="M1547" t="s">
        <v>7643</v>
      </c>
      <c r="N1547" t="s">
        <v>3476</v>
      </c>
      <c r="P1547">
        <v>35</v>
      </c>
      <c r="Q1547">
        <v>27</v>
      </c>
    </row>
    <row r="1548" spans="1:17" x14ac:dyDescent="0.3">
      <c r="A1548">
        <v>1496866</v>
      </c>
      <c r="B1548" t="s">
        <v>3700</v>
      </c>
      <c r="C1548" t="s">
        <v>8354</v>
      </c>
      <c r="D1548" t="s">
        <v>1631</v>
      </c>
      <c r="E1548">
        <v>154827140</v>
      </c>
      <c r="F1548" t="s">
        <v>2564</v>
      </c>
      <c r="G1548" t="str">
        <f t="shared" si="24"/>
        <v>2025em1100258</v>
      </c>
      <c r="H1548" t="s">
        <v>9199</v>
      </c>
      <c r="I1548" t="s">
        <v>2565</v>
      </c>
      <c r="K1548" t="s">
        <v>8653</v>
      </c>
      <c r="M1548" t="s">
        <v>7643</v>
      </c>
      <c r="N1548" t="s">
        <v>3476</v>
      </c>
      <c r="P1548">
        <v>35</v>
      </c>
      <c r="Q1548">
        <v>21</v>
      </c>
    </row>
    <row r="1549" spans="1:17" x14ac:dyDescent="0.3">
      <c r="A1549">
        <v>1496866</v>
      </c>
      <c r="B1549" t="s">
        <v>3700</v>
      </c>
      <c r="C1549" t="s">
        <v>8354</v>
      </c>
      <c r="D1549" t="s">
        <v>1631</v>
      </c>
      <c r="E1549">
        <v>154827144</v>
      </c>
      <c r="F1549" t="s">
        <v>3707</v>
      </c>
      <c r="G1549" t="str">
        <f t="shared" si="24"/>
        <v>2025em1100004</v>
      </c>
      <c r="H1549" t="s">
        <v>9200</v>
      </c>
      <c r="I1549" t="s">
        <v>3708</v>
      </c>
      <c r="K1549" t="s">
        <v>8653</v>
      </c>
      <c r="M1549" t="s">
        <v>7643</v>
      </c>
      <c r="N1549" t="s">
        <v>3476</v>
      </c>
      <c r="P1549">
        <v>35</v>
      </c>
      <c r="Q1549">
        <v>25</v>
      </c>
    </row>
    <row r="1550" spans="1:17" x14ac:dyDescent="0.3">
      <c r="A1550">
        <v>1496866</v>
      </c>
      <c r="B1550" t="s">
        <v>3700</v>
      </c>
      <c r="C1550" t="s">
        <v>8354</v>
      </c>
      <c r="D1550" t="s">
        <v>1631</v>
      </c>
      <c r="E1550">
        <v>154827146</v>
      </c>
      <c r="F1550" t="s">
        <v>4036</v>
      </c>
      <c r="G1550" t="str">
        <f t="shared" si="24"/>
        <v>2025em1100206</v>
      </c>
      <c r="H1550" t="s">
        <v>9201</v>
      </c>
      <c r="I1550" t="s">
        <v>4037</v>
      </c>
      <c r="K1550" t="s">
        <v>8653</v>
      </c>
      <c r="M1550" t="s">
        <v>7643</v>
      </c>
      <c r="N1550" t="s">
        <v>3476</v>
      </c>
      <c r="P1550">
        <v>35</v>
      </c>
      <c r="Q1550">
        <v>17</v>
      </c>
    </row>
    <row r="1551" spans="1:17" x14ac:dyDescent="0.3">
      <c r="A1551">
        <v>1496866</v>
      </c>
      <c r="B1551" t="s">
        <v>3700</v>
      </c>
      <c r="C1551" t="s">
        <v>8354</v>
      </c>
      <c r="D1551" t="s">
        <v>1631</v>
      </c>
      <c r="E1551">
        <v>154827147</v>
      </c>
      <c r="F1551" t="s">
        <v>1839</v>
      </c>
      <c r="G1551" t="str">
        <f t="shared" si="24"/>
        <v>2025em1100065</v>
      </c>
      <c r="H1551" t="s">
        <v>9202</v>
      </c>
      <c r="I1551" t="s">
        <v>1840</v>
      </c>
      <c r="K1551" t="s">
        <v>8653</v>
      </c>
      <c r="M1551" t="s">
        <v>7643</v>
      </c>
      <c r="N1551" t="s">
        <v>3476</v>
      </c>
      <c r="P1551">
        <v>35</v>
      </c>
      <c r="Q1551">
        <v>22</v>
      </c>
    </row>
    <row r="1552" spans="1:17" x14ac:dyDescent="0.3">
      <c r="A1552">
        <v>1496866</v>
      </c>
      <c r="B1552" t="s">
        <v>3700</v>
      </c>
      <c r="C1552" t="s">
        <v>8354</v>
      </c>
      <c r="D1552" t="s">
        <v>1631</v>
      </c>
      <c r="E1552">
        <v>154827158</v>
      </c>
      <c r="F1552" t="s">
        <v>4176</v>
      </c>
      <c r="G1552" t="str">
        <f t="shared" si="24"/>
        <v>2025em1100304</v>
      </c>
      <c r="H1552" t="s">
        <v>9203</v>
      </c>
      <c r="I1552" t="s">
        <v>4177</v>
      </c>
      <c r="K1552" t="s">
        <v>8653</v>
      </c>
      <c r="M1552" t="s">
        <v>7643</v>
      </c>
      <c r="N1552" t="s">
        <v>3476</v>
      </c>
      <c r="P1552">
        <v>35</v>
      </c>
      <c r="Q1552">
        <v>15</v>
      </c>
    </row>
    <row r="1553" spans="1:17" x14ac:dyDescent="0.3">
      <c r="A1553">
        <v>1496866</v>
      </c>
      <c r="B1553" t="s">
        <v>3700</v>
      </c>
      <c r="C1553" t="s">
        <v>8354</v>
      </c>
      <c r="D1553" t="s">
        <v>1631</v>
      </c>
      <c r="E1553">
        <v>154827160</v>
      </c>
      <c r="F1553" t="s">
        <v>3772</v>
      </c>
      <c r="G1553" t="str">
        <f t="shared" si="24"/>
        <v>2025em1100035</v>
      </c>
      <c r="H1553" t="s">
        <v>9204</v>
      </c>
      <c r="I1553" t="s">
        <v>1840</v>
      </c>
      <c r="K1553" t="s">
        <v>8653</v>
      </c>
      <c r="M1553" t="s">
        <v>7643</v>
      </c>
      <c r="N1553" t="s">
        <v>3476</v>
      </c>
      <c r="P1553">
        <v>35</v>
      </c>
      <c r="Q1553">
        <v>20.5</v>
      </c>
    </row>
    <row r="1554" spans="1:17" x14ac:dyDescent="0.3">
      <c r="A1554">
        <v>1496866</v>
      </c>
      <c r="B1554" t="s">
        <v>3700</v>
      </c>
      <c r="C1554" t="s">
        <v>8354</v>
      </c>
      <c r="D1554" t="s">
        <v>1631</v>
      </c>
      <c r="E1554">
        <v>154827166</v>
      </c>
      <c r="F1554" t="s">
        <v>2051</v>
      </c>
      <c r="G1554" t="str">
        <f t="shared" si="24"/>
        <v>2025em1100115</v>
      </c>
      <c r="H1554" t="s">
        <v>9205</v>
      </c>
      <c r="I1554" t="s">
        <v>2052</v>
      </c>
      <c r="K1554" t="s">
        <v>8653</v>
      </c>
      <c r="M1554" t="s">
        <v>7643</v>
      </c>
      <c r="N1554" t="s">
        <v>3476</v>
      </c>
      <c r="P1554">
        <v>35</v>
      </c>
      <c r="Q1554">
        <v>22.5</v>
      </c>
    </row>
    <row r="1555" spans="1:17" x14ac:dyDescent="0.3">
      <c r="A1555">
        <v>1496866</v>
      </c>
      <c r="B1555" t="s">
        <v>3700</v>
      </c>
      <c r="C1555" t="s">
        <v>8354</v>
      </c>
      <c r="D1555" t="s">
        <v>1631</v>
      </c>
      <c r="E1555">
        <v>154827167</v>
      </c>
      <c r="F1555" t="s">
        <v>4464</v>
      </c>
      <c r="G1555" t="str">
        <f t="shared" si="24"/>
        <v>2025em1100448</v>
      </c>
      <c r="H1555" t="s">
        <v>9206</v>
      </c>
      <c r="I1555" t="s">
        <v>4465</v>
      </c>
      <c r="K1555" t="s">
        <v>8653</v>
      </c>
      <c r="M1555" t="s">
        <v>7643</v>
      </c>
      <c r="N1555" t="s">
        <v>3476</v>
      </c>
      <c r="P1555">
        <v>35</v>
      </c>
      <c r="Q1555">
        <v>10.5</v>
      </c>
    </row>
    <row r="1556" spans="1:17" x14ac:dyDescent="0.3">
      <c r="A1556">
        <v>1496866</v>
      </c>
      <c r="B1556" t="s">
        <v>3700</v>
      </c>
      <c r="C1556" t="s">
        <v>8354</v>
      </c>
      <c r="D1556" t="s">
        <v>1631</v>
      </c>
      <c r="E1556">
        <v>154827168</v>
      </c>
      <c r="F1556" t="s">
        <v>3748</v>
      </c>
      <c r="G1556" t="str">
        <f t="shared" si="24"/>
        <v>2025em1100026</v>
      </c>
      <c r="H1556" t="s">
        <v>9207</v>
      </c>
      <c r="I1556" t="s">
        <v>3749</v>
      </c>
      <c r="K1556" t="s">
        <v>8653</v>
      </c>
      <c r="M1556" t="s">
        <v>7643</v>
      </c>
      <c r="N1556" t="s">
        <v>3476</v>
      </c>
      <c r="P1556">
        <v>35</v>
      </c>
      <c r="Q1556">
        <v>15.5</v>
      </c>
    </row>
    <row r="1557" spans="1:17" x14ac:dyDescent="0.3">
      <c r="A1557">
        <v>1496866</v>
      </c>
      <c r="B1557" t="s">
        <v>3700</v>
      </c>
      <c r="C1557" t="s">
        <v>8354</v>
      </c>
      <c r="D1557" t="s">
        <v>1631</v>
      </c>
      <c r="E1557">
        <v>154827169</v>
      </c>
      <c r="F1557" t="s">
        <v>2201</v>
      </c>
      <c r="G1557" t="str">
        <f t="shared" si="24"/>
        <v>2025em1100155</v>
      </c>
      <c r="H1557" t="s">
        <v>9208</v>
      </c>
      <c r="I1557" t="s">
        <v>2202</v>
      </c>
      <c r="K1557" t="s">
        <v>8653</v>
      </c>
      <c r="M1557" t="s">
        <v>7643</v>
      </c>
      <c r="N1557" t="s">
        <v>3476</v>
      </c>
      <c r="P1557">
        <v>35</v>
      </c>
      <c r="Q1557">
        <v>26</v>
      </c>
    </row>
    <row r="1558" spans="1:17" x14ac:dyDescent="0.3">
      <c r="A1558">
        <v>1496866</v>
      </c>
      <c r="B1558" t="s">
        <v>3700</v>
      </c>
      <c r="C1558" t="s">
        <v>8354</v>
      </c>
      <c r="D1558" t="s">
        <v>1631</v>
      </c>
      <c r="E1558">
        <v>154827173</v>
      </c>
      <c r="F1558" t="s">
        <v>3072</v>
      </c>
      <c r="G1558" t="str">
        <f t="shared" si="24"/>
        <v>2025em1100390</v>
      </c>
      <c r="H1558" t="s">
        <v>9209</v>
      </c>
      <c r="I1558" t="s">
        <v>3073</v>
      </c>
      <c r="K1558" t="s">
        <v>8653</v>
      </c>
      <c r="M1558" t="s">
        <v>7643</v>
      </c>
      <c r="N1558" t="s">
        <v>3476</v>
      </c>
      <c r="P1558">
        <v>35</v>
      </c>
      <c r="Q1558">
        <v>27.5</v>
      </c>
    </row>
    <row r="1559" spans="1:17" x14ac:dyDescent="0.3">
      <c r="A1559">
        <v>1496866</v>
      </c>
      <c r="B1559" t="s">
        <v>3700</v>
      </c>
      <c r="C1559" t="s">
        <v>8354</v>
      </c>
      <c r="D1559" t="s">
        <v>1631</v>
      </c>
      <c r="E1559">
        <v>154827177</v>
      </c>
      <c r="F1559" t="s">
        <v>3432</v>
      </c>
      <c r="G1559" t="str">
        <f t="shared" si="24"/>
        <v>2025em1100501</v>
      </c>
      <c r="H1559" t="s">
        <v>9210</v>
      </c>
      <c r="I1559" t="s">
        <v>3433</v>
      </c>
      <c r="K1559" t="s">
        <v>8653</v>
      </c>
      <c r="M1559" t="s">
        <v>7643</v>
      </c>
      <c r="N1559" t="s">
        <v>3476</v>
      </c>
      <c r="P1559">
        <v>35</v>
      </c>
      <c r="Q1559">
        <v>16</v>
      </c>
    </row>
    <row r="1560" spans="1:17" x14ac:dyDescent="0.3">
      <c r="A1560">
        <v>1496866</v>
      </c>
      <c r="B1560" t="s">
        <v>3700</v>
      </c>
      <c r="C1560" t="s">
        <v>8354</v>
      </c>
      <c r="D1560" t="s">
        <v>1631</v>
      </c>
      <c r="E1560">
        <v>154827193</v>
      </c>
      <c r="F1560" t="s">
        <v>2237</v>
      </c>
      <c r="G1560" t="str">
        <f t="shared" si="24"/>
        <v>2025em1100162</v>
      </c>
      <c r="H1560" t="s">
        <v>9211</v>
      </c>
      <c r="I1560" t="s">
        <v>2238</v>
      </c>
      <c r="K1560" t="s">
        <v>8653</v>
      </c>
      <c r="M1560" t="s">
        <v>7643</v>
      </c>
      <c r="N1560" t="s">
        <v>3476</v>
      </c>
      <c r="P1560">
        <v>35</v>
      </c>
      <c r="Q1560">
        <v>26.5</v>
      </c>
    </row>
    <row r="1561" spans="1:17" x14ac:dyDescent="0.3">
      <c r="A1561">
        <v>1496866</v>
      </c>
      <c r="B1561" t="s">
        <v>3700</v>
      </c>
      <c r="C1561" t="s">
        <v>8354</v>
      </c>
      <c r="D1561" t="s">
        <v>1631</v>
      </c>
      <c r="E1561">
        <v>154827200</v>
      </c>
      <c r="F1561" t="s">
        <v>2366</v>
      </c>
      <c r="G1561" t="str">
        <f t="shared" si="24"/>
        <v>2025em1100196</v>
      </c>
      <c r="H1561" t="s">
        <v>9212</v>
      </c>
      <c r="I1561" t="s">
        <v>2367</v>
      </c>
      <c r="K1561" t="s">
        <v>8653</v>
      </c>
      <c r="M1561" t="s">
        <v>7643</v>
      </c>
      <c r="N1561" t="s">
        <v>3476</v>
      </c>
      <c r="P1561">
        <v>35</v>
      </c>
      <c r="Q1561">
        <v>20.5</v>
      </c>
    </row>
    <row r="1562" spans="1:17" x14ac:dyDescent="0.3">
      <c r="A1562">
        <v>1496866</v>
      </c>
      <c r="B1562" t="s">
        <v>3700</v>
      </c>
      <c r="C1562" t="s">
        <v>8354</v>
      </c>
      <c r="D1562" t="s">
        <v>1631</v>
      </c>
      <c r="E1562">
        <v>154827204</v>
      </c>
      <c r="F1562" t="s">
        <v>3204</v>
      </c>
      <c r="G1562" t="str">
        <f t="shared" si="24"/>
        <v>2025em1100435</v>
      </c>
      <c r="H1562" t="s">
        <v>9213</v>
      </c>
      <c r="I1562" t="s">
        <v>3205</v>
      </c>
      <c r="K1562" t="s">
        <v>8653</v>
      </c>
      <c r="M1562" t="s">
        <v>7643</v>
      </c>
      <c r="N1562" t="s">
        <v>3476</v>
      </c>
      <c r="P1562">
        <v>35</v>
      </c>
      <c r="Q1562">
        <v>30</v>
      </c>
    </row>
    <row r="1563" spans="1:17" x14ac:dyDescent="0.3">
      <c r="A1563">
        <v>1496866</v>
      </c>
      <c r="B1563" t="s">
        <v>3700</v>
      </c>
      <c r="C1563" t="s">
        <v>8354</v>
      </c>
      <c r="D1563" t="s">
        <v>1631</v>
      </c>
      <c r="E1563">
        <v>154827206</v>
      </c>
      <c r="F1563" t="s">
        <v>3859</v>
      </c>
      <c r="G1563" t="str">
        <f t="shared" si="24"/>
        <v>2025em1100104</v>
      </c>
      <c r="H1563" t="s">
        <v>9214</v>
      </c>
      <c r="I1563" t="s">
        <v>3860</v>
      </c>
      <c r="K1563" t="s">
        <v>8653</v>
      </c>
      <c r="M1563" t="s">
        <v>7643</v>
      </c>
      <c r="N1563" t="s">
        <v>3476</v>
      </c>
      <c r="P1563">
        <v>35</v>
      </c>
      <c r="Q1563">
        <v>8.5</v>
      </c>
    </row>
    <row r="1564" spans="1:17" x14ac:dyDescent="0.3">
      <c r="A1564">
        <v>1496866</v>
      </c>
      <c r="B1564" t="s">
        <v>3700</v>
      </c>
      <c r="C1564" t="s">
        <v>8354</v>
      </c>
      <c r="D1564" t="s">
        <v>1631</v>
      </c>
      <c r="E1564">
        <v>154827207</v>
      </c>
      <c r="F1564" t="s">
        <v>4268</v>
      </c>
      <c r="G1564" t="str">
        <f t="shared" si="24"/>
        <v>2025em1100352</v>
      </c>
      <c r="H1564" t="s">
        <v>9215</v>
      </c>
      <c r="I1564" t="s">
        <v>4269</v>
      </c>
      <c r="K1564" t="s">
        <v>8653</v>
      </c>
      <c r="M1564" t="s">
        <v>7643</v>
      </c>
      <c r="N1564" t="s">
        <v>3476</v>
      </c>
      <c r="P1564">
        <v>35</v>
      </c>
      <c r="Q1564">
        <v>19</v>
      </c>
    </row>
    <row r="1565" spans="1:17" x14ac:dyDescent="0.3">
      <c r="A1565">
        <v>1496866</v>
      </c>
      <c r="B1565" t="s">
        <v>3700</v>
      </c>
      <c r="C1565" t="s">
        <v>8354</v>
      </c>
      <c r="D1565" t="s">
        <v>1631</v>
      </c>
      <c r="E1565">
        <v>154827210</v>
      </c>
      <c r="F1565" t="s">
        <v>4288</v>
      </c>
      <c r="G1565" t="str">
        <f t="shared" si="24"/>
        <v>2025em1100363</v>
      </c>
      <c r="H1565" t="s">
        <v>9216</v>
      </c>
      <c r="I1565" t="s">
        <v>4289</v>
      </c>
      <c r="K1565" t="s">
        <v>8653</v>
      </c>
      <c r="M1565" t="s">
        <v>7643</v>
      </c>
      <c r="N1565" t="s">
        <v>3476</v>
      </c>
      <c r="P1565">
        <v>35</v>
      </c>
      <c r="Q1565">
        <v>30</v>
      </c>
    </row>
    <row r="1566" spans="1:17" x14ac:dyDescent="0.3">
      <c r="A1566">
        <v>1496866</v>
      </c>
      <c r="B1566" t="s">
        <v>3700</v>
      </c>
      <c r="C1566" t="s">
        <v>8354</v>
      </c>
      <c r="D1566" t="s">
        <v>1631</v>
      </c>
      <c r="E1566">
        <v>154827214</v>
      </c>
      <c r="F1566" t="s">
        <v>3984</v>
      </c>
      <c r="G1566" t="str">
        <f t="shared" si="24"/>
        <v>2025em1100177</v>
      </c>
      <c r="H1566" t="s">
        <v>9217</v>
      </c>
      <c r="I1566" t="s">
        <v>3985</v>
      </c>
      <c r="K1566" t="s">
        <v>8653</v>
      </c>
      <c r="M1566" t="s">
        <v>7643</v>
      </c>
      <c r="N1566" t="s">
        <v>3476</v>
      </c>
      <c r="P1566">
        <v>35</v>
      </c>
      <c r="Q1566">
        <v>19</v>
      </c>
    </row>
    <row r="1567" spans="1:17" x14ac:dyDescent="0.3">
      <c r="A1567">
        <v>1496866</v>
      </c>
      <c r="B1567" t="s">
        <v>3700</v>
      </c>
      <c r="C1567" t="s">
        <v>8354</v>
      </c>
      <c r="D1567" t="s">
        <v>1631</v>
      </c>
      <c r="E1567">
        <v>154827216</v>
      </c>
      <c r="F1567" t="s">
        <v>3871</v>
      </c>
      <c r="G1567" t="str">
        <f t="shared" si="24"/>
        <v>2025em1100109</v>
      </c>
      <c r="H1567" t="s">
        <v>9218</v>
      </c>
      <c r="I1567" t="s">
        <v>3872</v>
      </c>
      <c r="K1567" t="s">
        <v>8653</v>
      </c>
      <c r="M1567" t="s">
        <v>7643</v>
      </c>
      <c r="N1567" t="s">
        <v>3476</v>
      </c>
      <c r="P1567">
        <v>35</v>
      </c>
      <c r="Q1567">
        <v>18</v>
      </c>
    </row>
    <row r="1568" spans="1:17" x14ac:dyDescent="0.3">
      <c r="A1568">
        <v>1496866</v>
      </c>
      <c r="B1568" t="s">
        <v>3700</v>
      </c>
      <c r="C1568" t="s">
        <v>8354</v>
      </c>
      <c r="D1568" t="s">
        <v>1631</v>
      </c>
      <c r="E1568">
        <v>154827225</v>
      </c>
      <c r="F1568" t="s">
        <v>4012</v>
      </c>
      <c r="G1568" t="str">
        <f t="shared" si="24"/>
        <v>2025em1100199</v>
      </c>
      <c r="H1568" t="s">
        <v>9219</v>
      </c>
      <c r="I1568" t="s">
        <v>4013</v>
      </c>
      <c r="K1568" t="s">
        <v>8653</v>
      </c>
      <c r="M1568" t="s">
        <v>7643</v>
      </c>
      <c r="N1568" t="s">
        <v>3476</v>
      </c>
      <c r="P1568">
        <v>35</v>
      </c>
      <c r="Q1568">
        <v>31</v>
      </c>
    </row>
    <row r="1569" spans="1:17" x14ac:dyDescent="0.3">
      <c r="A1569">
        <v>1496866</v>
      </c>
      <c r="B1569" t="s">
        <v>3700</v>
      </c>
      <c r="C1569" t="s">
        <v>8354</v>
      </c>
      <c r="D1569" t="s">
        <v>1631</v>
      </c>
      <c r="E1569">
        <v>154827233</v>
      </c>
      <c r="F1569" t="s">
        <v>4260</v>
      </c>
      <c r="G1569" t="str">
        <f t="shared" si="24"/>
        <v>2025em1100346</v>
      </c>
      <c r="H1569" t="s">
        <v>9220</v>
      </c>
      <c r="I1569" t="s">
        <v>4261</v>
      </c>
      <c r="K1569" t="s">
        <v>8653</v>
      </c>
      <c r="M1569" t="s">
        <v>7643</v>
      </c>
      <c r="N1569" t="s">
        <v>3476</v>
      </c>
      <c r="P1569">
        <v>35</v>
      </c>
      <c r="Q1569">
        <v>23.5</v>
      </c>
    </row>
    <row r="1570" spans="1:17" x14ac:dyDescent="0.3">
      <c r="A1570">
        <v>1496866</v>
      </c>
      <c r="B1570" t="s">
        <v>3700</v>
      </c>
      <c r="C1570" t="s">
        <v>8354</v>
      </c>
      <c r="D1570" t="s">
        <v>1631</v>
      </c>
      <c r="E1570">
        <v>154827235</v>
      </c>
      <c r="F1570" t="s">
        <v>3847</v>
      </c>
      <c r="G1570" t="str">
        <f t="shared" si="24"/>
        <v>2025em1100089</v>
      </c>
      <c r="H1570" t="s">
        <v>9221</v>
      </c>
      <c r="I1570" t="s">
        <v>3848</v>
      </c>
      <c r="K1570" t="s">
        <v>8653</v>
      </c>
      <c r="M1570" t="s">
        <v>7643</v>
      </c>
      <c r="N1570" t="s">
        <v>3476</v>
      </c>
      <c r="P1570">
        <v>35</v>
      </c>
      <c r="Q1570">
        <v>18.5</v>
      </c>
    </row>
    <row r="1571" spans="1:17" x14ac:dyDescent="0.3">
      <c r="A1571">
        <v>1496866</v>
      </c>
      <c r="B1571" t="s">
        <v>3700</v>
      </c>
      <c r="C1571" t="s">
        <v>8354</v>
      </c>
      <c r="D1571" t="s">
        <v>1631</v>
      </c>
      <c r="E1571">
        <v>154827243</v>
      </c>
      <c r="F1571" t="s">
        <v>3711</v>
      </c>
      <c r="G1571" t="str">
        <f t="shared" si="24"/>
        <v>2025em1100006</v>
      </c>
      <c r="H1571" t="s">
        <v>9222</v>
      </c>
      <c r="I1571" t="s">
        <v>3712</v>
      </c>
      <c r="K1571" t="s">
        <v>8653</v>
      </c>
      <c r="M1571" t="s">
        <v>7643</v>
      </c>
      <c r="N1571" t="s">
        <v>3476</v>
      </c>
      <c r="P1571">
        <v>35</v>
      </c>
      <c r="Q1571">
        <v>30.5</v>
      </c>
    </row>
    <row r="1572" spans="1:17" x14ac:dyDescent="0.3">
      <c r="A1572">
        <v>1496866</v>
      </c>
      <c r="B1572" t="s">
        <v>3700</v>
      </c>
      <c r="C1572" t="s">
        <v>8354</v>
      </c>
      <c r="D1572" t="s">
        <v>1631</v>
      </c>
      <c r="E1572">
        <v>154827256</v>
      </c>
      <c r="F1572" t="s">
        <v>3887</v>
      </c>
      <c r="G1572" t="str">
        <f t="shared" si="24"/>
        <v>2025em1100121</v>
      </c>
      <c r="H1572" t="s">
        <v>9223</v>
      </c>
      <c r="I1572" t="s">
        <v>3888</v>
      </c>
      <c r="K1572" t="s">
        <v>8653</v>
      </c>
      <c r="M1572" t="s">
        <v>7643</v>
      </c>
      <c r="N1572" t="s">
        <v>3476</v>
      </c>
      <c r="P1572">
        <v>35</v>
      </c>
      <c r="Q1572">
        <v>20.5</v>
      </c>
    </row>
    <row r="1573" spans="1:17" x14ac:dyDescent="0.3">
      <c r="A1573">
        <v>1496866</v>
      </c>
      <c r="B1573" t="s">
        <v>3700</v>
      </c>
      <c r="C1573" t="s">
        <v>8354</v>
      </c>
      <c r="D1573" t="s">
        <v>1631</v>
      </c>
      <c r="E1573">
        <v>154827271</v>
      </c>
      <c r="F1573" t="s">
        <v>4356</v>
      </c>
      <c r="G1573" t="str">
        <f t="shared" si="24"/>
        <v>2025em1100398</v>
      </c>
      <c r="H1573" t="s">
        <v>9224</v>
      </c>
      <c r="I1573" t="s">
        <v>4357</v>
      </c>
      <c r="K1573" t="s">
        <v>8653</v>
      </c>
      <c r="M1573" t="s">
        <v>7643</v>
      </c>
      <c r="N1573" t="s">
        <v>3476</v>
      </c>
      <c r="P1573">
        <v>35</v>
      </c>
      <c r="Q1573">
        <v>16.5</v>
      </c>
    </row>
    <row r="1574" spans="1:17" x14ac:dyDescent="0.3">
      <c r="A1574">
        <v>1496866</v>
      </c>
      <c r="B1574" t="s">
        <v>3700</v>
      </c>
      <c r="C1574" t="s">
        <v>8354</v>
      </c>
      <c r="D1574" t="s">
        <v>1631</v>
      </c>
      <c r="E1574">
        <v>154827296</v>
      </c>
      <c r="F1574" t="s">
        <v>4032</v>
      </c>
      <c r="G1574" t="str">
        <f t="shared" si="24"/>
        <v>2025em1100205</v>
      </c>
      <c r="H1574" t="s">
        <v>9225</v>
      </c>
      <c r="I1574" t="s">
        <v>4033</v>
      </c>
      <c r="K1574" t="s">
        <v>8653</v>
      </c>
      <c r="M1574" t="s">
        <v>7643</v>
      </c>
      <c r="N1574" t="s">
        <v>3476</v>
      </c>
      <c r="P1574">
        <v>35</v>
      </c>
      <c r="Q1574">
        <v>22.5</v>
      </c>
    </row>
    <row r="1575" spans="1:17" x14ac:dyDescent="0.3">
      <c r="A1575">
        <v>1496866</v>
      </c>
      <c r="B1575" t="s">
        <v>3700</v>
      </c>
      <c r="C1575" t="s">
        <v>8354</v>
      </c>
      <c r="D1575" t="s">
        <v>1631</v>
      </c>
      <c r="E1575">
        <v>154827314</v>
      </c>
      <c r="F1575" t="s">
        <v>4308</v>
      </c>
      <c r="G1575" t="str">
        <f t="shared" si="24"/>
        <v>2025em1100373</v>
      </c>
      <c r="H1575" t="s">
        <v>9226</v>
      </c>
      <c r="I1575" t="s">
        <v>4309</v>
      </c>
      <c r="K1575" t="s">
        <v>8653</v>
      </c>
      <c r="M1575" t="s">
        <v>7643</v>
      </c>
      <c r="N1575" t="s">
        <v>3476</v>
      </c>
      <c r="P1575">
        <v>35</v>
      </c>
      <c r="Q1575">
        <v>22</v>
      </c>
    </row>
    <row r="1576" spans="1:17" x14ac:dyDescent="0.3">
      <c r="A1576">
        <v>1496866</v>
      </c>
      <c r="B1576" t="s">
        <v>3700</v>
      </c>
      <c r="C1576" t="s">
        <v>8354</v>
      </c>
      <c r="D1576" t="s">
        <v>1631</v>
      </c>
      <c r="E1576">
        <v>154827319</v>
      </c>
      <c r="F1576" t="s">
        <v>3919</v>
      </c>
      <c r="G1576" t="str">
        <f t="shared" si="24"/>
        <v>2025em1100140</v>
      </c>
      <c r="H1576" t="s">
        <v>9227</v>
      </c>
      <c r="I1576" t="s">
        <v>3920</v>
      </c>
      <c r="K1576" t="s">
        <v>8653</v>
      </c>
      <c r="M1576" t="s">
        <v>7643</v>
      </c>
      <c r="N1576" t="s">
        <v>3476</v>
      </c>
      <c r="P1576">
        <v>35</v>
      </c>
      <c r="Q1576">
        <v>27.5</v>
      </c>
    </row>
    <row r="1577" spans="1:17" x14ac:dyDescent="0.3">
      <c r="A1577">
        <v>1496866</v>
      </c>
      <c r="B1577" t="s">
        <v>3700</v>
      </c>
      <c r="C1577" t="s">
        <v>8354</v>
      </c>
      <c r="D1577" t="s">
        <v>1631</v>
      </c>
      <c r="E1577">
        <v>154827369</v>
      </c>
      <c r="F1577" t="s">
        <v>3891</v>
      </c>
      <c r="G1577" t="str">
        <f t="shared" si="24"/>
        <v>2025em1100124</v>
      </c>
      <c r="H1577" t="s">
        <v>9228</v>
      </c>
      <c r="I1577" t="s">
        <v>3892</v>
      </c>
      <c r="K1577" t="s">
        <v>8653</v>
      </c>
      <c r="M1577" t="s">
        <v>7643</v>
      </c>
      <c r="N1577" t="s">
        <v>3476</v>
      </c>
      <c r="P1577">
        <v>35</v>
      </c>
      <c r="Q1577">
        <v>15.5</v>
      </c>
    </row>
    <row r="1578" spans="1:17" x14ac:dyDescent="0.3">
      <c r="A1578">
        <v>1496866</v>
      </c>
      <c r="B1578" t="s">
        <v>3700</v>
      </c>
      <c r="C1578" t="s">
        <v>8354</v>
      </c>
      <c r="D1578" t="s">
        <v>1631</v>
      </c>
      <c r="E1578">
        <v>154827374</v>
      </c>
      <c r="F1578" t="s">
        <v>4555</v>
      </c>
      <c r="G1578" t="str">
        <f t="shared" si="24"/>
        <v>2025em1100500</v>
      </c>
      <c r="H1578" t="s">
        <v>9229</v>
      </c>
      <c r="I1578" t="s">
        <v>4556</v>
      </c>
      <c r="K1578" t="s">
        <v>8653</v>
      </c>
      <c r="M1578" t="s">
        <v>7643</v>
      </c>
      <c r="N1578" t="s">
        <v>3476</v>
      </c>
      <c r="P1578">
        <v>35</v>
      </c>
      <c r="Q1578">
        <v>6</v>
      </c>
    </row>
    <row r="1579" spans="1:17" x14ac:dyDescent="0.3">
      <c r="A1579">
        <v>1496866</v>
      </c>
      <c r="B1579" t="s">
        <v>3700</v>
      </c>
      <c r="C1579" t="s">
        <v>8354</v>
      </c>
      <c r="D1579" t="s">
        <v>1631</v>
      </c>
      <c r="E1579">
        <v>154827381</v>
      </c>
      <c r="F1579" t="s">
        <v>2527</v>
      </c>
      <c r="G1579" t="str">
        <f t="shared" si="24"/>
        <v>2025em1100251</v>
      </c>
      <c r="H1579" t="s">
        <v>9230</v>
      </c>
      <c r="I1579" t="s">
        <v>2528</v>
      </c>
      <c r="K1579" t="s">
        <v>8653</v>
      </c>
      <c r="M1579" t="s">
        <v>7643</v>
      </c>
      <c r="N1579" t="s">
        <v>3476</v>
      </c>
      <c r="P1579">
        <v>35</v>
      </c>
      <c r="Q1579">
        <v>16</v>
      </c>
    </row>
    <row r="1580" spans="1:17" x14ac:dyDescent="0.3">
      <c r="A1580">
        <v>1496866</v>
      </c>
      <c r="B1580" t="s">
        <v>3700</v>
      </c>
      <c r="C1580" t="s">
        <v>8354</v>
      </c>
      <c r="D1580" t="s">
        <v>1631</v>
      </c>
      <c r="E1580">
        <v>154827391</v>
      </c>
      <c r="F1580" t="s">
        <v>4060</v>
      </c>
      <c r="G1580" t="str">
        <f t="shared" si="24"/>
        <v>2025em1100215</v>
      </c>
      <c r="H1580" t="s">
        <v>9231</v>
      </c>
      <c r="I1580" t="s">
        <v>4061</v>
      </c>
      <c r="K1580" t="s">
        <v>8653</v>
      </c>
      <c r="M1580" t="s">
        <v>7643</v>
      </c>
      <c r="N1580" t="s">
        <v>3476</v>
      </c>
      <c r="P1580">
        <v>35</v>
      </c>
      <c r="Q1580">
        <v>16.5</v>
      </c>
    </row>
    <row r="1581" spans="1:17" x14ac:dyDescent="0.3">
      <c r="A1581">
        <v>1496866</v>
      </c>
      <c r="B1581" t="s">
        <v>3700</v>
      </c>
      <c r="C1581" t="s">
        <v>8354</v>
      </c>
      <c r="D1581" t="s">
        <v>1631</v>
      </c>
      <c r="E1581">
        <v>154827395</v>
      </c>
      <c r="F1581" t="s">
        <v>3803</v>
      </c>
      <c r="G1581" t="str">
        <f t="shared" si="24"/>
        <v>2025em1100055</v>
      </c>
      <c r="H1581" t="s">
        <v>9232</v>
      </c>
      <c r="I1581" t="s">
        <v>3804</v>
      </c>
      <c r="K1581" t="s">
        <v>8653</v>
      </c>
      <c r="M1581" t="s">
        <v>7643</v>
      </c>
      <c r="N1581" t="s">
        <v>3476</v>
      </c>
      <c r="P1581">
        <v>35</v>
      </c>
      <c r="Q1581">
        <v>18</v>
      </c>
    </row>
    <row r="1582" spans="1:17" x14ac:dyDescent="0.3">
      <c r="A1582">
        <v>1496866</v>
      </c>
      <c r="B1582" t="s">
        <v>3700</v>
      </c>
      <c r="C1582" t="s">
        <v>8354</v>
      </c>
      <c r="D1582" t="s">
        <v>1631</v>
      </c>
      <c r="E1582">
        <v>154827407</v>
      </c>
      <c r="F1582" t="s">
        <v>3943</v>
      </c>
      <c r="G1582" t="str">
        <f t="shared" si="24"/>
        <v>2025em1100157</v>
      </c>
      <c r="H1582" t="s">
        <v>9233</v>
      </c>
      <c r="I1582" t="s">
        <v>3944</v>
      </c>
      <c r="K1582" t="s">
        <v>8653</v>
      </c>
      <c r="M1582" t="s">
        <v>7643</v>
      </c>
      <c r="N1582" t="s">
        <v>3476</v>
      </c>
      <c r="P1582">
        <v>35</v>
      </c>
      <c r="Q1582">
        <v>24.5</v>
      </c>
    </row>
    <row r="1583" spans="1:17" x14ac:dyDescent="0.3">
      <c r="A1583">
        <v>1496866</v>
      </c>
      <c r="B1583" t="s">
        <v>3700</v>
      </c>
      <c r="C1583" t="s">
        <v>8354</v>
      </c>
      <c r="D1583" t="s">
        <v>1631</v>
      </c>
      <c r="E1583">
        <v>154827420</v>
      </c>
      <c r="F1583" t="s">
        <v>2634</v>
      </c>
      <c r="G1583" t="str">
        <f t="shared" si="24"/>
        <v>2025em1100269</v>
      </c>
      <c r="H1583" t="s">
        <v>9234</v>
      </c>
      <c r="I1583" t="s">
        <v>2635</v>
      </c>
      <c r="K1583" t="s">
        <v>8653</v>
      </c>
      <c r="M1583" t="s">
        <v>7643</v>
      </c>
      <c r="N1583" t="s">
        <v>3476</v>
      </c>
      <c r="P1583">
        <v>35</v>
      </c>
      <c r="Q1583">
        <v>22.5</v>
      </c>
    </row>
    <row r="1584" spans="1:17" x14ac:dyDescent="0.3">
      <c r="A1584">
        <v>1496866</v>
      </c>
      <c r="B1584" t="s">
        <v>3700</v>
      </c>
      <c r="C1584" t="s">
        <v>8354</v>
      </c>
      <c r="D1584" t="s">
        <v>1631</v>
      </c>
      <c r="E1584">
        <v>154827436</v>
      </c>
      <c r="F1584" t="s">
        <v>3851</v>
      </c>
      <c r="G1584" t="str">
        <f t="shared" si="24"/>
        <v>2025em1100091</v>
      </c>
      <c r="H1584" t="s">
        <v>9235</v>
      </c>
      <c r="I1584" t="s">
        <v>3852</v>
      </c>
      <c r="K1584" t="s">
        <v>8653</v>
      </c>
      <c r="M1584" t="s">
        <v>7643</v>
      </c>
      <c r="N1584" t="s">
        <v>3476</v>
      </c>
      <c r="P1584">
        <v>35</v>
      </c>
      <c r="Q1584">
        <v>31</v>
      </c>
    </row>
    <row r="1585" spans="1:17" x14ac:dyDescent="0.3">
      <c r="A1585">
        <v>1496866</v>
      </c>
      <c r="B1585" t="s">
        <v>3700</v>
      </c>
      <c r="C1585" t="s">
        <v>8354</v>
      </c>
      <c r="D1585" t="s">
        <v>1631</v>
      </c>
      <c r="E1585">
        <v>154827437</v>
      </c>
      <c r="F1585" t="s">
        <v>4008</v>
      </c>
      <c r="G1585" t="str">
        <f t="shared" si="24"/>
        <v>2025em1100197</v>
      </c>
      <c r="H1585" t="s">
        <v>9236</v>
      </c>
      <c r="I1585" t="s">
        <v>4009</v>
      </c>
      <c r="K1585" t="s">
        <v>8653</v>
      </c>
      <c r="M1585" t="s">
        <v>7643</v>
      </c>
      <c r="N1585" t="s">
        <v>3476</v>
      </c>
      <c r="P1585">
        <v>35</v>
      </c>
      <c r="Q1585">
        <v>22.5</v>
      </c>
    </row>
    <row r="1586" spans="1:17" x14ac:dyDescent="0.3">
      <c r="A1586">
        <v>1496866</v>
      </c>
      <c r="B1586" t="s">
        <v>3700</v>
      </c>
      <c r="C1586" t="s">
        <v>8354</v>
      </c>
      <c r="D1586" t="s">
        <v>1631</v>
      </c>
      <c r="E1586">
        <v>154827462</v>
      </c>
      <c r="F1586" t="s">
        <v>2454</v>
      </c>
      <c r="G1586" t="str">
        <f t="shared" si="24"/>
        <v>2025em1100233</v>
      </c>
      <c r="H1586" t="s">
        <v>9237</v>
      </c>
      <c r="I1586" t="s">
        <v>2455</v>
      </c>
      <c r="K1586" t="s">
        <v>8653</v>
      </c>
      <c r="M1586" t="s">
        <v>7643</v>
      </c>
      <c r="N1586" t="s">
        <v>3476</v>
      </c>
      <c r="P1586">
        <v>35</v>
      </c>
      <c r="Q1586">
        <v>15</v>
      </c>
    </row>
    <row r="1587" spans="1:17" x14ac:dyDescent="0.3">
      <c r="A1587">
        <v>1496866</v>
      </c>
      <c r="B1587" t="s">
        <v>3700</v>
      </c>
      <c r="C1587" t="s">
        <v>8354</v>
      </c>
      <c r="D1587" t="s">
        <v>1631</v>
      </c>
      <c r="E1587">
        <v>154827465</v>
      </c>
      <c r="F1587" t="s">
        <v>1827</v>
      </c>
      <c r="G1587" t="str">
        <f t="shared" si="24"/>
        <v>2025em1100062</v>
      </c>
      <c r="H1587" t="s">
        <v>9238</v>
      </c>
      <c r="I1587" t="s">
        <v>1828</v>
      </c>
      <c r="K1587" t="s">
        <v>8653</v>
      </c>
      <c r="M1587" t="s">
        <v>7643</v>
      </c>
      <c r="N1587" t="s">
        <v>3476</v>
      </c>
      <c r="P1587">
        <v>35</v>
      </c>
      <c r="Q1587">
        <v>26</v>
      </c>
    </row>
    <row r="1588" spans="1:17" x14ac:dyDescent="0.3">
      <c r="A1588">
        <v>1496866</v>
      </c>
      <c r="B1588" t="s">
        <v>3700</v>
      </c>
      <c r="C1588" t="s">
        <v>8354</v>
      </c>
      <c r="D1588" t="s">
        <v>1631</v>
      </c>
      <c r="E1588">
        <v>154827468</v>
      </c>
      <c r="F1588" t="s">
        <v>4503</v>
      </c>
      <c r="G1588" t="str">
        <f t="shared" si="24"/>
        <v>2025em1100465</v>
      </c>
      <c r="H1588" t="s">
        <v>9239</v>
      </c>
      <c r="I1588" t="s">
        <v>4504</v>
      </c>
      <c r="K1588" t="s">
        <v>8653</v>
      </c>
      <c r="M1588" t="s">
        <v>7643</v>
      </c>
      <c r="N1588" t="s">
        <v>3476</v>
      </c>
      <c r="P1588">
        <v>35</v>
      </c>
      <c r="Q1588">
        <v>19.5</v>
      </c>
    </row>
    <row r="1589" spans="1:17" x14ac:dyDescent="0.3">
      <c r="A1589">
        <v>1496866</v>
      </c>
      <c r="B1589" t="s">
        <v>3700</v>
      </c>
      <c r="C1589" t="s">
        <v>8354</v>
      </c>
      <c r="D1589" t="s">
        <v>1631</v>
      </c>
      <c r="E1589">
        <v>154827469</v>
      </c>
      <c r="F1589" t="s">
        <v>4160</v>
      </c>
      <c r="G1589" t="str">
        <f t="shared" si="24"/>
        <v>2025em1100292</v>
      </c>
      <c r="H1589" t="s">
        <v>9240</v>
      </c>
      <c r="I1589" t="s">
        <v>4161</v>
      </c>
      <c r="K1589" t="s">
        <v>8653</v>
      </c>
      <c r="M1589" t="s">
        <v>7643</v>
      </c>
      <c r="N1589" t="s">
        <v>3476</v>
      </c>
      <c r="P1589">
        <v>35</v>
      </c>
      <c r="Q1589">
        <v>25.5</v>
      </c>
    </row>
    <row r="1590" spans="1:17" x14ac:dyDescent="0.3">
      <c r="A1590">
        <v>1496866</v>
      </c>
      <c r="B1590" t="s">
        <v>3700</v>
      </c>
      <c r="C1590" t="s">
        <v>8354</v>
      </c>
      <c r="D1590" t="s">
        <v>1631</v>
      </c>
      <c r="E1590">
        <v>154827473</v>
      </c>
      <c r="F1590" t="s">
        <v>2666</v>
      </c>
      <c r="G1590" t="str">
        <f t="shared" si="24"/>
        <v>2025em1100278</v>
      </c>
      <c r="H1590" t="s">
        <v>9241</v>
      </c>
      <c r="I1590" t="s">
        <v>2667</v>
      </c>
      <c r="K1590" t="s">
        <v>8653</v>
      </c>
      <c r="M1590" t="s">
        <v>7643</v>
      </c>
      <c r="N1590" t="s">
        <v>3476</v>
      </c>
      <c r="P1590">
        <v>35</v>
      </c>
      <c r="Q1590">
        <v>18.5</v>
      </c>
    </row>
    <row r="1591" spans="1:17" x14ac:dyDescent="0.3">
      <c r="A1591">
        <v>1496866</v>
      </c>
      <c r="B1591" t="s">
        <v>3700</v>
      </c>
      <c r="C1591" t="s">
        <v>8354</v>
      </c>
      <c r="D1591" t="s">
        <v>1631</v>
      </c>
      <c r="E1591">
        <v>154827474</v>
      </c>
      <c r="F1591" t="s">
        <v>3401</v>
      </c>
      <c r="G1591" t="str">
        <f t="shared" si="24"/>
        <v>2025em1100496</v>
      </c>
      <c r="H1591" t="s">
        <v>9242</v>
      </c>
      <c r="I1591" t="s">
        <v>3402</v>
      </c>
      <c r="K1591" t="s">
        <v>8653</v>
      </c>
      <c r="M1591" t="s">
        <v>7643</v>
      </c>
      <c r="N1591" t="s">
        <v>3476</v>
      </c>
      <c r="P1591">
        <v>35</v>
      </c>
      <c r="Q1591">
        <v>17</v>
      </c>
    </row>
    <row r="1592" spans="1:17" x14ac:dyDescent="0.3">
      <c r="A1592">
        <v>1496866</v>
      </c>
      <c r="B1592" t="s">
        <v>3700</v>
      </c>
      <c r="C1592" t="s">
        <v>8354</v>
      </c>
      <c r="D1592" t="s">
        <v>1631</v>
      </c>
      <c r="E1592">
        <v>154827475</v>
      </c>
      <c r="F1592" t="s">
        <v>2081</v>
      </c>
      <c r="G1592" t="str">
        <f t="shared" si="24"/>
        <v>2025em1100127</v>
      </c>
      <c r="H1592" t="s">
        <v>9243</v>
      </c>
      <c r="I1592" t="s">
        <v>2082</v>
      </c>
      <c r="K1592" t="s">
        <v>8653</v>
      </c>
      <c r="M1592" t="s">
        <v>7643</v>
      </c>
      <c r="N1592" t="s">
        <v>3476</v>
      </c>
      <c r="P1592">
        <v>35</v>
      </c>
      <c r="Q1592">
        <v>27</v>
      </c>
    </row>
    <row r="1593" spans="1:17" x14ac:dyDescent="0.3">
      <c r="A1593">
        <v>1496866</v>
      </c>
      <c r="B1593" t="s">
        <v>3700</v>
      </c>
      <c r="C1593" t="s">
        <v>8354</v>
      </c>
      <c r="D1593" t="s">
        <v>1631</v>
      </c>
      <c r="E1593">
        <v>154827478</v>
      </c>
      <c r="F1593" t="s">
        <v>1833</v>
      </c>
      <c r="G1593" t="str">
        <f t="shared" si="24"/>
        <v>2025em1100064</v>
      </c>
      <c r="H1593" t="s">
        <v>9244</v>
      </c>
      <c r="I1593" t="s">
        <v>1834</v>
      </c>
      <c r="K1593" t="s">
        <v>8653</v>
      </c>
      <c r="M1593" t="s">
        <v>7643</v>
      </c>
      <c r="N1593" t="s">
        <v>3476</v>
      </c>
      <c r="P1593">
        <v>35</v>
      </c>
      <c r="Q1593">
        <v>27</v>
      </c>
    </row>
    <row r="1594" spans="1:17" x14ac:dyDescent="0.3">
      <c r="A1594">
        <v>1496866</v>
      </c>
      <c r="B1594" t="s">
        <v>3700</v>
      </c>
      <c r="C1594" t="s">
        <v>8354</v>
      </c>
      <c r="D1594" t="s">
        <v>1631</v>
      </c>
      <c r="E1594">
        <v>154827479</v>
      </c>
      <c r="F1594" t="s">
        <v>3150</v>
      </c>
      <c r="G1594" t="str">
        <f t="shared" si="24"/>
        <v>2025em1100414</v>
      </c>
      <c r="H1594" t="s">
        <v>9245</v>
      </c>
      <c r="I1594" t="s">
        <v>3151</v>
      </c>
      <c r="K1594" t="s">
        <v>8653</v>
      </c>
      <c r="M1594" t="s">
        <v>7643</v>
      </c>
      <c r="N1594" t="s">
        <v>3476</v>
      </c>
      <c r="P1594">
        <v>35</v>
      </c>
      <c r="Q1594">
        <v>21</v>
      </c>
    </row>
    <row r="1595" spans="1:17" x14ac:dyDescent="0.3">
      <c r="A1595">
        <v>1496866</v>
      </c>
      <c r="B1595" t="s">
        <v>3700</v>
      </c>
      <c r="C1595" t="s">
        <v>8354</v>
      </c>
      <c r="D1595" t="s">
        <v>1631</v>
      </c>
      <c r="E1595">
        <v>154827486</v>
      </c>
      <c r="F1595" t="s">
        <v>1915</v>
      </c>
      <c r="G1595" t="str">
        <f t="shared" si="24"/>
        <v>2025em1100085</v>
      </c>
      <c r="H1595" t="s">
        <v>9246</v>
      </c>
      <c r="I1595" t="s">
        <v>1916</v>
      </c>
      <c r="K1595" t="s">
        <v>8653</v>
      </c>
      <c r="M1595" t="s">
        <v>7643</v>
      </c>
      <c r="N1595" t="s">
        <v>3476</v>
      </c>
      <c r="P1595">
        <v>35</v>
      </c>
      <c r="Q1595">
        <v>29.5</v>
      </c>
    </row>
    <row r="1596" spans="1:17" x14ac:dyDescent="0.3">
      <c r="A1596">
        <v>1496866</v>
      </c>
      <c r="B1596" t="s">
        <v>3700</v>
      </c>
      <c r="C1596" t="s">
        <v>8354</v>
      </c>
      <c r="D1596" t="s">
        <v>1631</v>
      </c>
      <c r="E1596">
        <v>154827489</v>
      </c>
      <c r="F1596" t="s">
        <v>2876</v>
      </c>
      <c r="G1596" t="str">
        <f t="shared" si="24"/>
        <v>2025em1100335</v>
      </c>
      <c r="H1596" t="s">
        <v>9247</v>
      </c>
      <c r="I1596" t="s">
        <v>2877</v>
      </c>
      <c r="K1596" t="s">
        <v>8653</v>
      </c>
      <c r="M1596" t="s">
        <v>7643</v>
      </c>
      <c r="N1596" t="s">
        <v>3476</v>
      </c>
      <c r="P1596">
        <v>35</v>
      </c>
      <c r="Q1596">
        <v>23.5</v>
      </c>
    </row>
    <row r="1597" spans="1:17" x14ac:dyDescent="0.3">
      <c r="A1597">
        <v>1496866</v>
      </c>
      <c r="B1597" t="s">
        <v>3700</v>
      </c>
      <c r="C1597" t="s">
        <v>8354</v>
      </c>
      <c r="D1597" t="s">
        <v>1631</v>
      </c>
      <c r="E1597">
        <v>154827490</v>
      </c>
      <c r="F1597" t="s">
        <v>4092</v>
      </c>
      <c r="G1597" t="str">
        <f t="shared" si="24"/>
        <v>2025em1100232</v>
      </c>
      <c r="H1597" t="s">
        <v>9248</v>
      </c>
      <c r="I1597" t="s">
        <v>4093</v>
      </c>
      <c r="K1597" t="s">
        <v>8653</v>
      </c>
      <c r="M1597" t="s">
        <v>7643</v>
      </c>
      <c r="N1597" t="s">
        <v>3476</v>
      </c>
      <c r="P1597">
        <v>35</v>
      </c>
      <c r="Q1597">
        <v>15.5</v>
      </c>
    </row>
    <row r="1598" spans="1:17" x14ac:dyDescent="0.3">
      <c r="A1598">
        <v>1496866</v>
      </c>
      <c r="B1598" t="s">
        <v>3700</v>
      </c>
      <c r="C1598" t="s">
        <v>8354</v>
      </c>
      <c r="D1598" t="s">
        <v>1631</v>
      </c>
      <c r="E1598">
        <v>154827495</v>
      </c>
      <c r="F1598" t="s">
        <v>1642</v>
      </c>
      <c r="G1598" t="str">
        <f t="shared" si="24"/>
        <v>2025em1100014</v>
      </c>
      <c r="H1598" t="s">
        <v>9249</v>
      </c>
      <c r="I1598" t="s">
        <v>1643</v>
      </c>
      <c r="K1598" t="s">
        <v>8653</v>
      </c>
      <c r="M1598" t="s">
        <v>7643</v>
      </c>
      <c r="N1598" t="s">
        <v>3476</v>
      </c>
      <c r="P1598">
        <v>35</v>
      </c>
      <c r="Q1598">
        <v>22</v>
      </c>
    </row>
    <row r="1599" spans="1:17" x14ac:dyDescent="0.3">
      <c r="A1599">
        <v>1496866</v>
      </c>
      <c r="B1599" t="s">
        <v>3700</v>
      </c>
      <c r="C1599" t="s">
        <v>8354</v>
      </c>
      <c r="D1599" t="s">
        <v>1631</v>
      </c>
      <c r="E1599">
        <v>154827503</v>
      </c>
      <c r="F1599" t="s">
        <v>2777</v>
      </c>
      <c r="G1599" t="str">
        <f t="shared" si="24"/>
        <v>2025em1100303</v>
      </c>
      <c r="H1599" t="s">
        <v>9250</v>
      </c>
      <c r="I1599" t="s">
        <v>2778</v>
      </c>
      <c r="K1599" t="s">
        <v>8653</v>
      </c>
      <c r="M1599" t="s">
        <v>7643</v>
      </c>
      <c r="N1599" t="s">
        <v>3476</v>
      </c>
      <c r="P1599">
        <v>35</v>
      </c>
      <c r="Q1599">
        <v>24.5</v>
      </c>
    </row>
    <row r="1600" spans="1:17" x14ac:dyDescent="0.3">
      <c r="A1600">
        <v>1496866</v>
      </c>
      <c r="B1600" t="s">
        <v>3700</v>
      </c>
      <c r="C1600" t="s">
        <v>8354</v>
      </c>
      <c r="D1600" t="s">
        <v>1631</v>
      </c>
      <c r="E1600">
        <v>154827541</v>
      </c>
      <c r="F1600" t="s">
        <v>3059</v>
      </c>
      <c r="G1600" t="str">
        <f t="shared" si="24"/>
        <v>2025em1100385</v>
      </c>
      <c r="H1600" t="s">
        <v>9251</v>
      </c>
      <c r="I1600" t="s">
        <v>3060</v>
      </c>
      <c r="K1600" t="s">
        <v>8653</v>
      </c>
      <c r="M1600" t="s">
        <v>7643</v>
      </c>
      <c r="N1600" t="s">
        <v>3476</v>
      </c>
      <c r="P1600">
        <v>35</v>
      </c>
      <c r="Q1600">
        <v>24</v>
      </c>
    </row>
    <row r="1601" spans="1:17" x14ac:dyDescent="0.3">
      <c r="A1601">
        <v>1496866</v>
      </c>
      <c r="B1601" t="s">
        <v>3700</v>
      </c>
      <c r="C1601" t="s">
        <v>8354</v>
      </c>
      <c r="D1601" t="s">
        <v>1631</v>
      </c>
      <c r="E1601">
        <v>154827542</v>
      </c>
      <c r="F1601" t="s">
        <v>3687</v>
      </c>
      <c r="G1601" t="str">
        <f t="shared" si="24"/>
        <v>2025em1100001</v>
      </c>
      <c r="H1601" t="s">
        <v>9252</v>
      </c>
      <c r="I1601" t="s">
        <v>3688</v>
      </c>
      <c r="K1601" t="s">
        <v>8653</v>
      </c>
      <c r="M1601" t="s">
        <v>7643</v>
      </c>
      <c r="N1601" t="s">
        <v>3476</v>
      </c>
      <c r="P1601">
        <v>35</v>
      </c>
      <c r="Q1601">
        <v>16.5</v>
      </c>
    </row>
    <row r="1602" spans="1:17" x14ac:dyDescent="0.3">
      <c r="A1602">
        <v>1496866</v>
      </c>
      <c r="B1602" t="s">
        <v>3700</v>
      </c>
      <c r="C1602" t="s">
        <v>8354</v>
      </c>
      <c r="D1602" t="s">
        <v>1631</v>
      </c>
      <c r="E1602">
        <v>154827556</v>
      </c>
      <c r="F1602" t="s">
        <v>4452</v>
      </c>
      <c r="G1602" t="str">
        <f t="shared" si="24"/>
        <v>2025em1100443</v>
      </c>
      <c r="H1602" t="s">
        <v>9253</v>
      </c>
      <c r="I1602" t="s">
        <v>4453</v>
      </c>
      <c r="K1602" t="s">
        <v>8653</v>
      </c>
      <c r="M1602" t="s">
        <v>7643</v>
      </c>
      <c r="N1602" t="s">
        <v>3476</v>
      </c>
      <c r="P1602">
        <v>35</v>
      </c>
      <c r="Q1602">
        <v>10.5</v>
      </c>
    </row>
    <row r="1603" spans="1:17" x14ac:dyDescent="0.3">
      <c r="A1603">
        <v>1496866</v>
      </c>
      <c r="B1603" t="s">
        <v>3700</v>
      </c>
      <c r="C1603" t="s">
        <v>8354</v>
      </c>
      <c r="D1603" t="s">
        <v>1631</v>
      </c>
      <c r="E1603">
        <v>154827575</v>
      </c>
      <c r="F1603" t="s">
        <v>4527</v>
      </c>
      <c r="G1603" t="str">
        <f t="shared" ref="G1603:G1666" si="25">LEFT(F1603,13)</f>
        <v>2025em1100484</v>
      </c>
      <c r="H1603" t="s">
        <v>9254</v>
      </c>
      <c r="I1603" t="s">
        <v>4528</v>
      </c>
      <c r="K1603" t="s">
        <v>8653</v>
      </c>
      <c r="M1603" t="s">
        <v>7643</v>
      </c>
      <c r="N1603" t="s">
        <v>3476</v>
      </c>
      <c r="P1603">
        <v>35</v>
      </c>
      <c r="Q1603">
        <v>6.5</v>
      </c>
    </row>
    <row r="1604" spans="1:17" x14ac:dyDescent="0.3">
      <c r="A1604">
        <v>1496866</v>
      </c>
      <c r="B1604" t="s">
        <v>3700</v>
      </c>
      <c r="C1604" t="s">
        <v>8354</v>
      </c>
      <c r="D1604" t="s">
        <v>1631</v>
      </c>
      <c r="E1604">
        <v>154827693</v>
      </c>
      <c r="F1604" t="s">
        <v>2460</v>
      </c>
      <c r="G1604" t="str">
        <f t="shared" si="25"/>
        <v>2025em1100234</v>
      </c>
      <c r="H1604" t="s">
        <v>9255</v>
      </c>
      <c r="I1604" t="s">
        <v>2461</v>
      </c>
      <c r="K1604" t="s">
        <v>8653</v>
      </c>
      <c r="M1604" t="s">
        <v>7643</v>
      </c>
      <c r="N1604" t="s">
        <v>3476</v>
      </c>
      <c r="P1604">
        <v>35</v>
      </c>
      <c r="Q1604">
        <v>21</v>
      </c>
    </row>
    <row r="1605" spans="1:17" x14ac:dyDescent="0.3">
      <c r="A1605">
        <v>1496867</v>
      </c>
      <c r="B1605" t="s">
        <v>3738</v>
      </c>
      <c r="C1605" t="s">
        <v>8354</v>
      </c>
      <c r="D1605" t="s">
        <v>1631</v>
      </c>
      <c r="E1605">
        <v>154826800</v>
      </c>
      <c r="F1605" t="s">
        <v>1857</v>
      </c>
      <c r="G1605" t="str">
        <f t="shared" si="25"/>
        <v>2025em1100072</v>
      </c>
      <c r="H1605" t="s">
        <v>9256</v>
      </c>
      <c r="I1605" t="s">
        <v>1858</v>
      </c>
      <c r="K1605" t="s">
        <v>8653</v>
      </c>
      <c r="M1605" t="s">
        <v>7643</v>
      </c>
      <c r="N1605" t="s">
        <v>3476</v>
      </c>
      <c r="P1605">
        <v>35</v>
      </c>
      <c r="Q1605">
        <v>21.5</v>
      </c>
    </row>
    <row r="1606" spans="1:17" x14ac:dyDescent="0.3">
      <c r="A1606">
        <v>1496867</v>
      </c>
      <c r="B1606" t="s">
        <v>3738</v>
      </c>
      <c r="C1606" t="s">
        <v>8354</v>
      </c>
      <c r="D1606" t="s">
        <v>1631</v>
      </c>
      <c r="E1606">
        <v>154826801</v>
      </c>
      <c r="F1606" t="s">
        <v>4400</v>
      </c>
      <c r="G1606" t="str">
        <f t="shared" si="25"/>
        <v>2025em1100422</v>
      </c>
      <c r="H1606" t="s">
        <v>9257</v>
      </c>
      <c r="I1606" t="s">
        <v>4401</v>
      </c>
      <c r="K1606" t="s">
        <v>8653</v>
      </c>
      <c r="M1606" t="s">
        <v>7643</v>
      </c>
      <c r="N1606" t="s">
        <v>3476</v>
      </c>
      <c r="P1606">
        <v>35</v>
      </c>
      <c r="Q1606">
        <v>22.5</v>
      </c>
    </row>
    <row r="1607" spans="1:17" x14ac:dyDescent="0.3">
      <c r="A1607">
        <v>1496867</v>
      </c>
      <c r="B1607" t="s">
        <v>3738</v>
      </c>
      <c r="C1607" t="s">
        <v>8354</v>
      </c>
      <c r="D1607" t="s">
        <v>1631</v>
      </c>
      <c r="E1607">
        <v>154826803</v>
      </c>
      <c r="F1607" t="s">
        <v>1959</v>
      </c>
      <c r="G1607" t="str">
        <f t="shared" si="25"/>
        <v>2025em1100094</v>
      </c>
      <c r="H1607" t="s">
        <v>9258</v>
      </c>
      <c r="I1607" t="s">
        <v>1960</v>
      </c>
      <c r="K1607" t="s">
        <v>8653</v>
      </c>
      <c r="M1607" t="s">
        <v>7643</v>
      </c>
      <c r="N1607" t="s">
        <v>3476</v>
      </c>
      <c r="P1607">
        <v>35</v>
      </c>
      <c r="Q1607">
        <v>30.5</v>
      </c>
    </row>
    <row r="1608" spans="1:17" x14ac:dyDescent="0.3">
      <c r="A1608">
        <v>1496867</v>
      </c>
      <c r="B1608" t="s">
        <v>3738</v>
      </c>
      <c r="C1608" t="s">
        <v>8354</v>
      </c>
      <c r="D1608" t="s">
        <v>1631</v>
      </c>
      <c r="E1608">
        <v>154826805</v>
      </c>
      <c r="F1608" t="s">
        <v>3351</v>
      </c>
      <c r="G1608" t="str">
        <f t="shared" si="25"/>
        <v>2025em1100480</v>
      </c>
      <c r="H1608" t="s">
        <v>9259</v>
      </c>
      <c r="I1608" t="s">
        <v>3352</v>
      </c>
      <c r="K1608" t="s">
        <v>8653</v>
      </c>
      <c r="M1608" t="s">
        <v>7643</v>
      </c>
      <c r="N1608" t="s">
        <v>3476</v>
      </c>
      <c r="P1608">
        <v>35</v>
      </c>
      <c r="Q1608">
        <v>23.5</v>
      </c>
    </row>
    <row r="1609" spans="1:17" x14ac:dyDescent="0.3">
      <c r="A1609">
        <v>1496867</v>
      </c>
      <c r="B1609" t="s">
        <v>3738</v>
      </c>
      <c r="C1609" t="s">
        <v>8354</v>
      </c>
      <c r="D1609" t="s">
        <v>1631</v>
      </c>
      <c r="E1609">
        <v>154826869</v>
      </c>
      <c r="F1609" t="s">
        <v>2620</v>
      </c>
      <c r="G1609" t="str">
        <f t="shared" si="25"/>
        <v>2025em1100267</v>
      </c>
      <c r="H1609" t="s">
        <v>9260</v>
      </c>
      <c r="I1609" t="s">
        <v>2621</v>
      </c>
      <c r="K1609" t="s">
        <v>8653</v>
      </c>
      <c r="M1609" t="s">
        <v>7643</v>
      </c>
      <c r="N1609" t="s">
        <v>3476</v>
      </c>
      <c r="P1609">
        <v>35</v>
      </c>
      <c r="Q1609">
        <v>27.5</v>
      </c>
    </row>
    <row r="1610" spans="1:17" x14ac:dyDescent="0.3">
      <c r="A1610">
        <v>1496867</v>
      </c>
      <c r="B1610" t="s">
        <v>3738</v>
      </c>
      <c r="C1610" t="s">
        <v>8354</v>
      </c>
      <c r="D1610" t="s">
        <v>1631</v>
      </c>
      <c r="E1610">
        <v>154826902</v>
      </c>
      <c r="F1610" t="s">
        <v>4396</v>
      </c>
      <c r="G1610" t="str">
        <f t="shared" si="25"/>
        <v>2025em1100419</v>
      </c>
      <c r="H1610" t="s">
        <v>9261</v>
      </c>
      <c r="I1610" t="s">
        <v>4397</v>
      </c>
      <c r="K1610" t="s">
        <v>8653</v>
      </c>
      <c r="M1610" t="s">
        <v>7643</v>
      </c>
      <c r="N1610" t="s">
        <v>3476</v>
      </c>
      <c r="P1610">
        <v>35</v>
      </c>
      <c r="Q1610">
        <v>16.5</v>
      </c>
    </row>
    <row r="1611" spans="1:17" x14ac:dyDescent="0.3">
      <c r="A1611">
        <v>1496867</v>
      </c>
      <c r="B1611" t="s">
        <v>3738</v>
      </c>
      <c r="C1611" t="s">
        <v>8354</v>
      </c>
      <c r="D1611" t="s">
        <v>1631</v>
      </c>
      <c r="E1611">
        <v>154826940</v>
      </c>
      <c r="F1611" t="s">
        <v>4440</v>
      </c>
      <c r="G1611" t="str">
        <f t="shared" si="25"/>
        <v>2025em1100439</v>
      </c>
      <c r="H1611" t="s">
        <v>9262</v>
      </c>
      <c r="I1611" t="s">
        <v>4441</v>
      </c>
      <c r="K1611" t="s">
        <v>8653</v>
      </c>
      <c r="M1611" t="s">
        <v>7643</v>
      </c>
      <c r="N1611" t="s">
        <v>3476</v>
      </c>
      <c r="P1611">
        <v>35</v>
      </c>
      <c r="Q1611">
        <v>26.5</v>
      </c>
    </row>
    <row r="1612" spans="1:17" x14ac:dyDescent="0.3">
      <c r="A1612">
        <v>1496867</v>
      </c>
      <c r="B1612" t="s">
        <v>3738</v>
      </c>
      <c r="C1612" t="s">
        <v>8354</v>
      </c>
      <c r="D1612" t="s">
        <v>1631</v>
      </c>
      <c r="E1612">
        <v>154827134</v>
      </c>
      <c r="F1612" t="s">
        <v>4216</v>
      </c>
      <c r="G1612" t="str">
        <f t="shared" si="25"/>
        <v>2025em1100320</v>
      </c>
      <c r="H1612" t="s">
        <v>9263</v>
      </c>
      <c r="I1612" t="s">
        <v>4217</v>
      </c>
      <c r="K1612" t="s">
        <v>8653</v>
      </c>
      <c r="M1612" t="s">
        <v>7643</v>
      </c>
      <c r="N1612" t="s">
        <v>3476</v>
      </c>
      <c r="P1612">
        <v>35</v>
      </c>
      <c r="Q1612">
        <v>31</v>
      </c>
    </row>
    <row r="1613" spans="1:17" x14ac:dyDescent="0.3">
      <c r="A1613">
        <v>1496867</v>
      </c>
      <c r="B1613" t="s">
        <v>3738</v>
      </c>
      <c r="C1613" t="s">
        <v>8354</v>
      </c>
      <c r="D1613" t="s">
        <v>1631</v>
      </c>
      <c r="E1613">
        <v>154827155</v>
      </c>
      <c r="F1613" t="s">
        <v>3756</v>
      </c>
      <c r="G1613" t="str">
        <f t="shared" si="25"/>
        <v>2025em1100028</v>
      </c>
      <c r="H1613" t="s">
        <v>9264</v>
      </c>
      <c r="I1613" t="s">
        <v>3757</v>
      </c>
      <c r="K1613" t="s">
        <v>8653</v>
      </c>
      <c r="M1613" t="s">
        <v>7643</v>
      </c>
      <c r="N1613" t="s">
        <v>3476</v>
      </c>
      <c r="P1613">
        <v>35</v>
      </c>
      <c r="Q1613">
        <v>29.5</v>
      </c>
    </row>
    <row r="1614" spans="1:17" x14ac:dyDescent="0.3">
      <c r="A1614">
        <v>1496867</v>
      </c>
      <c r="B1614" t="s">
        <v>3738</v>
      </c>
      <c r="C1614" t="s">
        <v>8354</v>
      </c>
      <c r="D1614" t="s">
        <v>1631</v>
      </c>
      <c r="E1614">
        <v>154827162</v>
      </c>
      <c r="F1614" t="s">
        <v>2939</v>
      </c>
      <c r="G1614" t="str">
        <f t="shared" si="25"/>
        <v>2025em1100350</v>
      </c>
      <c r="H1614" t="s">
        <v>9265</v>
      </c>
      <c r="I1614" t="s">
        <v>2940</v>
      </c>
      <c r="K1614" t="s">
        <v>8653</v>
      </c>
      <c r="M1614" t="s">
        <v>7643</v>
      </c>
      <c r="N1614" t="s">
        <v>3476</v>
      </c>
      <c r="P1614">
        <v>35</v>
      </c>
      <c r="Q1614">
        <v>26.5</v>
      </c>
    </row>
    <row r="1615" spans="1:17" x14ac:dyDescent="0.3">
      <c r="A1615">
        <v>1496867</v>
      </c>
      <c r="B1615" t="s">
        <v>3738</v>
      </c>
      <c r="C1615" t="s">
        <v>8354</v>
      </c>
      <c r="D1615" t="s">
        <v>1631</v>
      </c>
      <c r="E1615">
        <v>154827258</v>
      </c>
      <c r="F1615" t="s">
        <v>4204</v>
      </c>
      <c r="G1615" t="str">
        <f t="shared" si="25"/>
        <v>2025em1100316</v>
      </c>
      <c r="H1615" t="s">
        <v>9266</v>
      </c>
      <c r="I1615" t="s">
        <v>4205</v>
      </c>
      <c r="K1615" t="s">
        <v>8653</v>
      </c>
      <c r="M1615" t="s">
        <v>7643</v>
      </c>
      <c r="N1615" t="s">
        <v>3476</v>
      </c>
      <c r="P1615">
        <v>35</v>
      </c>
      <c r="Q1615">
        <v>31</v>
      </c>
    </row>
    <row r="1616" spans="1:17" x14ac:dyDescent="0.3">
      <c r="A1616">
        <v>1496867</v>
      </c>
      <c r="B1616" t="s">
        <v>3738</v>
      </c>
      <c r="C1616" t="s">
        <v>8354</v>
      </c>
      <c r="D1616" t="s">
        <v>1631</v>
      </c>
      <c r="E1616">
        <v>154827261</v>
      </c>
      <c r="F1616" t="s">
        <v>3335</v>
      </c>
      <c r="G1616" t="str">
        <f t="shared" si="25"/>
        <v>2025em1100478</v>
      </c>
      <c r="H1616" t="s">
        <v>9267</v>
      </c>
      <c r="I1616" t="s">
        <v>3336</v>
      </c>
      <c r="K1616" t="s">
        <v>8653</v>
      </c>
      <c r="M1616" t="s">
        <v>7643</v>
      </c>
      <c r="N1616" t="s">
        <v>3476</v>
      </c>
      <c r="P1616">
        <v>35</v>
      </c>
      <c r="Q1616">
        <v>29.5</v>
      </c>
    </row>
    <row r="1617" spans="1:17" x14ac:dyDescent="0.3">
      <c r="A1617">
        <v>1496867</v>
      </c>
      <c r="B1617" t="s">
        <v>3738</v>
      </c>
      <c r="C1617" t="s">
        <v>8354</v>
      </c>
      <c r="D1617" t="s">
        <v>1631</v>
      </c>
      <c r="E1617">
        <v>154827313</v>
      </c>
      <c r="F1617" t="s">
        <v>3136</v>
      </c>
      <c r="G1617" t="str">
        <f t="shared" si="25"/>
        <v>2025em1100411</v>
      </c>
      <c r="H1617" t="s">
        <v>9268</v>
      </c>
      <c r="I1617" t="s">
        <v>3137</v>
      </c>
      <c r="K1617" t="s">
        <v>8653</v>
      </c>
      <c r="M1617" t="s">
        <v>7643</v>
      </c>
      <c r="N1617" t="s">
        <v>3476</v>
      </c>
      <c r="P1617">
        <v>35</v>
      </c>
      <c r="Q1617">
        <v>18.5</v>
      </c>
    </row>
    <row r="1618" spans="1:17" x14ac:dyDescent="0.3">
      <c r="A1618">
        <v>1496867</v>
      </c>
      <c r="B1618" t="s">
        <v>3738</v>
      </c>
      <c r="C1618" t="s">
        <v>8354</v>
      </c>
      <c r="D1618" t="s">
        <v>1631</v>
      </c>
      <c r="E1618">
        <v>154827413</v>
      </c>
      <c r="F1618" t="s">
        <v>4551</v>
      </c>
      <c r="G1618" t="str">
        <f t="shared" si="25"/>
        <v>2025em1100495</v>
      </c>
      <c r="H1618" t="s">
        <v>9269</v>
      </c>
      <c r="I1618" t="s">
        <v>4552</v>
      </c>
      <c r="K1618" t="s">
        <v>8653</v>
      </c>
      <c r="M1618" t="s">
        <v>7643</v>
      </c>
      <c r="N1618" t="s">
        <v>3476</v>
      </c>
      <c r="P1618">
        <v>35</v>
      </c>
      <c r="Q1618">
        <v>28.5</v>
      </c>
    </row>
    <row r="1619" spans="1:17" x14ac:dyDescent="0.3">
      <c r="A1619">
        <v>1496867</v>
      </c>
      <c r="B1619" t="s">
        <v>3738</v>
      </c>
      <c r="C1619" t="s">
        <v>8354</v>
      </c>
      <c r="D1619" t="s">
        <v>1631</v>
      </c>
      <c r="E1619">
        <v>154827511</v>
      </c>
      <c r="F1619" t="s">
        <v>4567</v>
      </c>
      <c r="G1619" t="str">
        <f t="shared" si="25"/>
        <v>2025em1100505</v>
      </c>
      <c r="H1619" t="s">
        <v>9270</v>
      </c>
      <c r="I1619" t="s">
        <v>4568</v>
      </c>
      <c r="K1619" t="s">
        <v>8653</v>
      </c>
      <c r="M1619" t="s">
        <v>7643</v>
      </c>
      <c r="N1619" t="s">
        <v>3476</v>
      </c>
      <c r="P1619">
        <v>35</v>
      </c>
      <c r="Q1619">
        <v>8.5</v>
      </c>
    </row>
    <row r="1620" spans="1:17" x14ac:dyDescent="0.3">
      <c r="A1620">
        <v>1496867</v>
      </c>
      <c r="B1620" t="s">
        <v>3738</v>
      </c>
      <c r="C1620" t="s">
        <v>8354</v>
      </c>
      <c r="D1620" t="s">
        <v>1631</v>
      </c>
      <c r="E1620">
        <v>154827553</v>
      </c>
      <c r="F1620" t="s">
        <v>2269</v>
      </c>
      <c r="G1620" t="str">
        <f t="shared" si="25"/>
        <v>2025em1100173</v>
      </c>
      <c r="H1620" t="s">
        <v>9271</v>
      </c>
      <c r="I1620" t="s">
        <v>2270</v>
      </c>
      <c r="K1620" t="s">
        <v>8653</v>
      </c>
      <c r="M1620" t="s">
        <v>7643</v>
      </c>
      <c r="N1620" t="s">
        <v>3476</v>
      </c>
      <c r="P1620">
        <v>35</v>
      </c>
      <c r="Q1620">
        <v>23</v>
      </c>
    </row>
    <row r="1621" spans="1:17" x14ac:dyDescent="0.3">
      <c r="A1621">
        <v>1496868</v>
      </c>
      <c r="B1621" t="s">
        <v>3694</v>
      </c>
      <c r="C1621" t="s">
        <v>7640</v>
      </c>
      <c r="D1621" t="s">
        <v>1598</v>
      </c>
      <c r="E1621">
        <v>154842718</v>
      </c>
      <c r="F1621" t="s">
        <v>3907</v>
      </c>
      <c r="G1621" t="str">
        <f t="shared" si="25"/>
        <v>2025em1100131</v>
      </c>
      <c r="H1621" t="s">
        <v>9272</v>
      </c>
      <c r="I1621" t="s">
        <v>3908</v>
      </c>
      <c r="K1621" t="s">
        <v>8653</v>
      </c>
      <c r="M1621" t="s">
        <v>7643</v>
      </c>
      <c r="N1621" t="s">
        <v>3476</v>
      </c>
      <c r="P1621">
        <v>40</v>
      </c>
      <c r="Q1621">
        <v>15</v>
      </c>
    </row>
    <row r="1622" spans="1:17" x14ac:dyDescent="0.3">
      <c r="A1622">
        <v>1496868</v>
      </c>
      <c r="B1622" t="s">
        <v>3694</v>
      </c>
      <c r="C1622" t="s">
        <v>7640</v>
      </c>
      <c r="D1622" t="s">
        <v>1598</v>
      </c>
      <c r="E1622">
        <v>154842719</v>
      </c>
      <c r="F1622" t="s">
        <v>4008</v>
      </c>
      <c r="G1622" t="str">
        <f t="shared" si="25"/>
        <v>2025em1100197</v>
      </c>
      <c r="H1622" t="s">
        <v>9273</v>
      </c>
      <c r="I1622" t="s">
        <v>4009</v>
      </c>
      <c r="K1622" t="s">
        <v>8653</v>
      </c>
      <c r="M1622" t="s">
        <v>7643</v>
      </c>
      <c r="N1622" t="s">
        <v>3476</v>
      </c>
      <c r="P1622">
        <v>40</v>
      </c>
      <c r="Q1622">
        <v>34</v>
      </c>
    </row>
    <row r="1623" spans="1:17" x14ac:dyDescent="0.3">
      <c r="A1623">
        <v>1496868</v>
      </c>
      <c r="B1623" t="s">
        <v>3694</v>
      </c>
      <c r="C1623" t="s">
        <v>7640</v>
      </c>
      <c r="D1623" t="s">
        <v>1598</v>
      </c>
      <c r="E1623">
        <v>154842723</v>
      </c>
      <c r="F1623" t="s">
        <v>2913</v>
      </c>
      <c r="G1623" t="str">
        <f t="shared" si="25"/>
        <v>2025em1100342</v>
      </c>
      <c r="H1623" t="s">
        <v>9274</v>
      </c>
      <c r="I1623" t="s">
        <v>2914</v>
      </c>
      <c r="K1623" t="s">
        <v>8653</v>
      </c>
      <c r="M1623" t="s">
        <v>7643</v>
      </c>
      <c r="N1623" t="s">
        <v>3476</v>
      </c>
      <c r="P1623">
        <v>40</v>
      </c>
      <c r="Q1623">
        <v>26</v>
      </c>
    </row>
    <row r="1624" spans="1:17" x14ac:dyDescent="0.3">
      <c r="A1624">
        <v>1496868</v>
      </c>
      <c r="B1624" t="s">
        <v>3694</v>
      </c>
      <c r="C1624" t="s">
        <v>7640</v>
      </c>
      <c r="D1624" t="s">
        <v>1598</v>
      </c>
      <c r="E1624">
        <v>154842727</v>
      </c>
      <c r="F1624" t="s">
        <v>1710</v>
      </c>
      <c r="G1624" t="str">
        <f t="shared" si="25"/>
        <v>2025em1100032</v>
      </c>
      <c r="H1624" t="s">
        <v>9275</v>
      </c>
      <c r="I1624" t="s">
        <v>1711</v>
      </c>
      <c r="K1624" t="s">
        <v>8653</v>
      </c>
      <c r="M1624" t="s">
        <v>7643</v>
      </c>
      <c r="N1624" t="s">
        <v>3476</v>
      </c>
      <c r="P1624">
        <v>40</v>
      </c>
      <c r="Q1624">
        <v>19</v>
      </c>
    </row>
    <row r="1625" spans="1:17" x14ac:dyDescent="0.3">
      <c r="A1625">
        <v>1496868</v>
      </c>
      <c r="B1625" t="s">
        <v>3694</v>
      </c>
      <c r="C1625" t="s">
        <v>7640</v>
      </c>
      <c r="D1625" t="s">
        <v>1598</v>
      </c>
      <c r="E1625">
        <v>154842728</v>
      </c>
      <c r="F1625" t="s">
        <v>3381</v>
      </c>
      <c r="G1625" t="str">
        <f t="shared" si="25"/>
        <v>2025em1100488</v>
      </c>
      <c r="H1625" t="s">
        <v>9276</v>
      </c>
      <c r="I1625" t="s">
        <v>3382</v>
      </c>
      <c r="K1625" t="s">
        <v>8653</v>
      </c>
      <c r="M1625" t="s">
        <v>7643</v>
      </c>
      <c r="N1625" t="s">
        <v>3476</v>
      </c>
      <c r="P1625">
        <v>40</v>
      </c>
      <c r="Q1625">
        <v>30</v>
      </c>
    </row>
    <row r="1626" spans="1:17" x14ac:dyDescent="0.3">
      <c r="A1626">
        <v>1496868</v>
      </c>
      <c r="B1626" t="s">
        <v>3694</v>
      </c>
      <c r="C1626" t="s">
        <v>7640</v>
      </c>
      <c r="D1626" t="s">
        <v>1598</v>
      </c>
      <c r="E1626">
        <v>154842731</v>
      </c>
      <c r="F1626" t="s">
        <v>2175</v>
      </c>
      <c r="G1626" t="str">
        <f t="shared" si="25"/>
        <v>2025em1100148</v>
      </c>
      <c r="H1626" t="s">
        <v>9277</v>
      </c>
      <c r="I1626" t="s">
        <v>2176</v>
      </c>
      <c r="K1626" t="s">
        <v>8653</v>
      </c>
      <c r="M1626" t="s">
        <v>7643</v>
      </c>
      <c r="N1626" t="s">
        <v>3476</v>
      </c>
      <c r="P1626">
        <v>40</v>
      </c>
      <c r="Q1626">
        <v>31</v>
      </c>
    </row>
    <row r="1627" spans="1:17" x14ac:dyDescent="0.3">
      <c r="A1627">
        <v>1496868</v>
      </c>
      <c r="B1627" t="s">
        <v>3694</v>
      </c>
      <c r="C1627" t="s">
        <v>7640</v>
      </c>
      <c r="D1627" t="s">
        <v>1598</v>
      </c>
      <c r="E1627">
        <v>154842732</v>
      </c>
      <c r="F1627" t="s">
        <v>4260</v>
      </c>
      <c r="G1627" t="str">
        <f t="shared" si="25"/>
        <v>2025em1100346</v>
      </c>
      <c r="H1627" t="s">
        <v>9278</v>
      </c>
      <c r="I1627" t="s">
        <v>4261</v>
      </c>
      <c r="K1627" t="s">
        <v>8653</v>
      </c>
      <c r="M1627" t="s">
        <v>7643</v>
      </c>
      <c r="N1627" t="s">
        <v>3476</v>
      </c>
      <c r="P1627">
        <v>40</v>
      </c>
      <c r="Q1627">
        <v>20</v>
      </c>
    </row>
    <row r="1628" spans="1:17" x14ac:dyDescent="0.3">
      <c r="A1628">
        <v>1496868</v>
      </c>
      <c r="B1628" t="s">
        <v>3694</v>
      </c>
      <c r="C1628" t="s">
        <v>7640</v>
      </c>
      <c r="D1628" t="s">
        <v>1598</v>
      </c>
      <c r="E1628">
        <v>154842733</v>
      </c>
      <c r="F1628" t="s">
        <v>3943</v>
      </c>
      <c r="G1628" t="str">
        <f t="shared" si="25"/>
        <v>2025em1100157</v>
      </c>
      <c r="H1628" t="s">
        <v>9279</v>
      </c>
      <c r="I1628" t="s">
        <v>3944</v>
      </c>
      <c r="K1628" t="s">
        <v>8653</v>
      </c>
      <c r="M1628" t="s">
        <v>7643</v>
      </c>
      <c r="N1628" t="s">
        <v>3476</v>
      </c>
      <c r="P1628">
        <v>40</v>
      </c>
      <c r="Q1628">
        <v>27</v>
      </c>
    </row>
    <row r="1629" spans="1:17" x14ac:dyDescent="0.3">
      <c r="A1629">
        <v>1496868</v>
      </c>
      <c r="B1629" t="s">
        <v>3694</v>
      </c>
      <c r="C1629" t="s">
        <v>7640</v>
      </c>
      <c r="D1629" t="s">
        <v>1598</v>
      </c>
      <c r="E1629">
        <v>154842738</v>
      </c>
      <c r="F1629" t="s">
        <v>3090</v>
      </c>
      <c r="G1629" t="str">
        <f t="shared" si="25"/>
        <v>2025em1100394</v>
      </c>
      <c r="H1629" t="s">
        <v>9280</v>
      </c>
      <c r="I1629" t="s">
        <v>3091</v>
      </c>
      <c r="K1629" t="s">
        <v>8653</v>
      </c>
      <c r="M1629" t="s">
        <v>7643</v>
      </c>
      <c r="N1629" t="s">
        <v>3476</v>
      </c>
      <c r="P1629">
        <v>40</v>
      </c>
      <c r="Q1629">
        <v>13</v>
      </c>
    </row>
    <row r="1630" spans="1:17" x14ac:dyDescent="0.3">
      <c r="A1630">
        <v>1496868</v>
      </c>
      <c r="B1630" t="s">
        <v>3694</v>
      </c>
      <c r="C1630" t="s">
        <v>7640</v>
      </c>
      <c r="D1630" t="s">
        <v>1598</v>
      </c>
      <c r="E1630">
        <v>154842740</v>
      </c>
      <c r="F1630" t="s">
        <v>2801</v>
      </c>
      <c r="G1630" t="str">
        <f t="shared" si="25"/>
        <v>2025em1100312</v>
      </c>
      <c r="H1630" t="s">
        <v>9281</v>
      </c>
      <c r="I1630" t="s">
        <v>2802</v>
      </c>
      <c r="K1630" t="s">
        <v>8653</v>
      </c>
      <c r="M1630" t="s">
        <v>7643</v>
      </c>
      <c r="N1630" t="s">
        <v>3476</v>
      </c>
      <c r="P1630">
        <v>40</v>
      </c>
      <c r="Q1630">
        <v>35</v>
      </c>
    </row>
    <row r="1631" spans="1:17" x14ac:dyDescent="0.3">
      <c r="A1631">
        <v>1496868</v>
      </c>
      <c r="B1631" t="s">
        <v>3694</v>
      </c>
      <c r="C1631" t="s">
        <v>7640</v>
      </c>
      <c r="D1631" t="s">
        <v>1598</v>
      </c>
      <c r="E1631">
        <v>154842742</v>
      </c>
      <c r="F1631" t="s">
        <v>2600</v>
      </c>
      <c r="G1631" t="str">
        <f t="shared" si="25"/>
        <v>2025em1100264</v>
      </c>
      <c r="H1631" t="s">
        <v>9282</v>
      </c>
      <c r="I1631" t="s">
        <v>2601</v>
      </c>
      <c r="K1631" t="s">
        <v>8653</v>
      </c>
      <c r="M1631" t="s">
        <v>7643</v>
      </c>
      <c r="N1631" t="s">
        <v>3476</v>
      </c>
      <c r="P1631">
        <v>40</v>
      </c>
      <c r="Q1631">
        <v>32</v>
      </c>
    </row>
    <row r="1632" spans="1:17" x14ac:dyDescent="0.3">
      <c r="A1632">
        <v>1496868</v>
      </c>
      <c r="B1632" t="s">
        <v>3694</v>
      </c>
      <c r="C1632" t="s">
        <v>7640</v>
      </c>
      <c r="D1632" t="s">
        <v>1598</v>
      </c>
      <c r="E1632">
        <v>154842743</v>
      </c>
      <c r="F1632" t="s">
        <v>2466</v>
      </c>
      <c r="G1632" t="str">
        <f t="shared" si="25"/>
        <v>2025em1100235</v>
      </c>
      <c r="H1632" t="s">
        <v>9283</v>
      </c>
      <c r="I1632" t="s">
        <v>2467</v>
      </c>
      <c r="K1632" t="s">
        <v>8653</v>
      </c>
      <c r="M1632" t="s">
        <v>7643</v>
      </c>
      <c r="N1632" t="s">
        <v>3476</v>
      </c>
      <c r="P1632">
        <v>40</v>
      </c>
      <c r="Q1632">
        <v>27</v>
      </c>
    </row>
    <row r="1633" spans="1:17" x14ac:dyDescent="0.3">
      <c r="A1633">
        <v>1496868</v>
      </c>
      <c r="B1633" t="s">
        <v>3694</v>
      </c>
      <c r="C1633" t="s">
        <v>7640</v>
      </c>
      <c r="D1633" t="s">
        <v>1598</v>
      </c>
      <c r="E1633">
        <v>154842744</v>
      </c>
      <c r="F1633" t="s">
        <v>4436</v>
      </c>
      <c r="G1633" t="str">
        <f t="shared" si="25"/>
        <v>2025em1100436</v>
      </c>
      <c r="H1633" t="s">
        <v>9284</v>
      </c>
      <c r="I1633" t="s">
        <v>4437</v>
      </c>
      <c r="K1633" t="s">
        <v>8653</v>
      </c>
      <c r="M1633" t="s">
        <v>7643</v>
      </c>
      <c r="N1633" t="s">
        <v>3476</v>
      </c>
      <c r="P1633">
        <v>40</v>
      </c>
      <c r="Q1633">
        <v>16</v>
      </c>
    </row>
    <row r="1634" spans="1:17" x14ac:dyDescent="0.3">
      <c r="A1634">
        <v>1496868</v>
      </c>
      <c r="B1634" t="s">
        <v>3694</v>
      </c>
      <c r="C1634" t="s">
        <v>7640</v>
      </c>
      <c r="D1634" t="s">
        <v>1598</v>
      </c>
      <c r="E1634">
        <v>154842745</v>
      </c>
      <c r="F1634" t="s">
        <v>4036</v>
      </c>
      <c r="G1634" t="str">
        <f t="shared" si="25"/>
        <v>2025em1100206</v>
      </c>
      <c r="H1634" t="s">
        <v>9285</v>
      </c>
      <c r="I1634" t="s">
        <v>4037</v>
      </c>
      <c r="K1634" t="s">
        <v>8653</v>
      </c>
      <c r="M1634" t="s">
        <v>7643</v>
      </c>
      <c r="N1634" t="s">
        <v>3476</v>
      </c>
      <c r="P1634">
        <v>40</v>
      </c>
      <c r="Q1634">
        <v>20</v>
      </c>
    </row>
    <row r="1635" spans="1:17" x14ac:dyDescent="0.3">
      <c r="A1635">
        <v>1496868</v>
      </c>
      <c r="B1635" t="s">
        <v>3694</v>
      </c>
      <c r="C1635" t="s">
        <v>7640</v>
      </c>
      <c r="D1635" t="s">
        <v>1598</v>
      </c>
      <c r="E1635">
        <v>154842746</v>
      </c>
      <c r="F1635" t="s">
        <v>2827</v>
      </c>
      <c r="G1635" t="str">
        <f t="shared" si="25"/>
        <v>2025em1100327</v>
      </c>
      <c r="H1635" t="s">
        <v>9286</v>
      </c>
      <c r="I1635" t="s">
        <v>2828</v>
      </c>
      <c r="K1635" t="s">
        <v>8653</v>
      </c>
      <c r="M1635" t="s">
        <v>7643</v>
      </c>
      <c r="N1635" t="s">
        <v>3476</v>
      </c>
      <c r="P1635">
        <v>40</v>
      </c>
      <c r="Q1635">
        <v>18</v>
      </c>
    </row>
    <row r="1636" spans="1:17" x14ac:dyDescent="0.3">
      <c r="A1636">
        <v>1496868</v>
      </c>
      <c r="B1636" t="s">
        <v>3694</v>
      </c>
      <c r="C1636" t="s">
        <v>7640</v>
      </c>
      <c r="D1636" t="s">
        <v>1598</v>
      </c>
      <c r="E1636">
        <v>154842747</v>
      </c>
      <c r="F1636" t="s">
        <v>2502</v>
      </c>
      <c r="G1636" t="str">
        <f t="shared" si="25"/>
        <v>2025em1100244</v>
      </c>
      <c r="H1636" t="s">
        <v>9287</v>
      </c>
      <c r="I1636" t="s">
        <v>2503</v>
      </c>
      <c r="K1636" t="s">
        <v>8653</v>
      </c>
      <c r="M1636" t="s">
        <v>7643</v>
      </c>
      <c r="N1636" t="s">
        <v>3476</v>
      </c>
      <c r="P1636">
        <v>40</v>
      </c>
      <c r="Q1636">
        <v>24</v>
      </c>
    </row>
    <row r="1637" spans="1:17" x14ac:dyDescent="0.3">
      <c r="A1637">
        <v>1496868</v>
      </c>
      <c r="B1637" t="s">
        <v>3694</v>
      </c>
      <c r="C1637" t="s">
        <v>7640</v>
      </c>
      <c r="D1637" t="s">
        <v>1598</v>
      </c>
      <c r="E1637">
        <v>154842749</v>
      </c>
      <c r="F1637" t="s">
        <v>3891</v>
      </c>
      <c r="G1637" t="str">
        <f t="shared" si="25"/>
        <v>2025em1100124</v>
      </c>
      <c r="H1637" t="s">
        <v>9288</v>
      </c>
      <c r="I1637" t="s">
        <v>3892</v>
      </c>
      <c r="K1637" t="s">
        <v>8653</v>
      </c>
      <c r="M1637" t="s">
        <v>7643</v>
      </c>
      <c r="N1637" t="s">
        <v>3476</v>
      </c>
      <c r="P1637">
        <v>40</v>
      </c>
      <c r="Q1637">
        <v>22</v>
      </c>
    </row>
    <row r="1638" spans="1:17" x14ac:dyDescent="0.3">
      <c r="A1638">
        <v>1496868</v>
      </c>
      <c r="B1638" t="s">
        <v>3694</v>
      </c>
      <c r="C1638" t="s">
        <v>7640</v>
      </c>
      <c r="D1638" t="s">
        <v>1598</v>
      </c>
      <c r="E1638">
        <v>154842752</v>
      </c>
      <c r="F1638" t="s">
        <v>4531</v>
      </c>
      <c r="G1638" t="str">
        <f t="shared" si="25"/>
        <v>2025em1100486</v>
      </c>
      <c r="H1638" t="s">
        <v>9289</v>
      </c>
      <c r="I1638" t="s">
        <v>4532</v>
      </c>
      <c r="K1638" t="s">
        <v>8653</v>
      </c>
      <c r="M1638" t="s">
        <v>7643</v>
      </c>
      <c r="N1638" t="s">
        <v>3476</v>
      </c>
      <c r="P1638">
        <v>40</v>
      </c>
      <c r="Q1638">
        <v>36</v>
      </c>
    </row>
    <row r="1639" spans="1:17" x14ac:dyDescent="0.3">
      <c r="A1639">
        <v>1496868</v>
      </c>
      <c r="B1639" t="s">
        <v>3694</v>
      </c>
      <c r="C1639" t="s">
        <v>7640</v>
      </c>
      <c r="D1639" t="s">
        <v>1598</v>
      </c>
      <c r="E1639">
        <v>154842754</v>
      </c>
      <c r="F1639" t="s">
        <v>4256</v>
      </c>
      <c r="G1639" t="str">
        <f t="shared" si="25"/>
        <v>2025em1100345</v>
      </c>
      <c r="H1639" t="s">
        <v>9290</v>
      </c>
      <c r="I1639" t="s">
        <v>4257</v>
      </c>
      <c r="K1639" t="s">
        <v>8653</v>
      </c>
      <c r="M1639" t="s">
        <v>7643</v>
      </c>
      <c r="N1639" t="s">
        <v>3476</v>
      </c>
      <c r="P1639">
        <v>40</v>
      </c>
      <c r="Q1639">
        <v>26</v>
      </c>
    </row>
    <row r="1640" spans="1:17" x14ac:dyDescent="0.3">
      <c r="A1640">
        <v>1496868</v>
      </c>
      <c r="B1640" t="s">
        <v>3694</v>
      </c>
      <c r="C1640" t="s">
        <v>7640</v>
      </c>
      <c r="D1640" t="s">
        <v>1598</v>
      </c>
      <c r="E1640">
        <v>154842756</v>
      </c>
      <c r="F1640" t="s">
        <v>3976</v>
      </c>
      <c r="G1640" t="str">
        <f t="shared" si="25"/>
        <v>2025em1100175</v>
      </c>
      <c r="H1640" t="s">
        <v>9291</v>
      </c>
      <c r="I1640" t="s">
        <v>3977</v>
      </c>
      <c r="K1640" t="s">
        <v>8653</v>
      </c>
      <c r="M1640" t="s">
        <v>7643</v>
      </c>
      <c r="N1640" t="s">
        <v>3476</v>
      </c>
      <c r="P1640">
        <v>40</v>
      </c>
      <c r="Q1640">
        <v>29</v>
      </c>
    </row>
    <row r="1641" spans="1:17" x14ac:dyDescent="0.3">
      <c r="A1641">
        <v>1496868</v>
      </c>
      <c r="B1641" t="s">
        <v>3694</v>
      </c>
      <c r="C1641" t="s">
        <v>7640</v>
      </c>
      <c r="D1641" t="s">
        <v>1598</v>
      </c>
      <c r="E1641">
        <v>154842759</v>
      </c>
      <c r="F1641" t="s">
        <v>3911</v>
      </c>
      <c r="G1641" t="str">
        <f t="shared" si="25"/>
        <v>2025em1100135</v>
      </c>
      <c r="H1641" t="s">
        <v>9292</v>
      </c>
      <c r="I1641" t="s">
        <v>3912</v>
      </c>
      <c r="K1641" t="s">
        <v>8653</v>
      </c>
      <c r="M1641" t="s">
        <v>7643</v>
      </c>
      <c r="N1641" t="s">
        <v>3476</v>
      </c>
      <c r="P1641">
        <v>40</v>
      </c>
      <c r="Q1641">
        <v>16</v>
      </c>
    </row>
    <row r="1642" spans="1:17" x14ac:dyDescent="0.3">
      <c r="A1642">
        <v>1496868</v>
      </c>
      <c r="B1642" t="s">
        <v>3694</v>
      </c>
      <c r="C1642" t="s">
        <v>7640</v>
      </c>
      <c r="D1642" t="s">
        <v>1598</v>
      </c>
      <c r="E1642">
        <v>154842760</v>
      </c>
      <c r="F1642" t="s">
        <v>2339</v>
      </c>
      <c r="G1642" t="str">
        <f t="shared" si="25"/>
        <v>2025em1100192</v>
      </c>
      <c r="H1642" t="s">
        <v>9293</v>
      </c>
      <c r="I1642" t="s">
        <v>2340</v>
      </c>
      <c r="K1642" t="s">
        <v>8653</v>
      </c>
      <c r="M1642" t="s">
        <v>7643</v>
      </c>
      <c r="N1642" t="s">
        <v>3476</v>
      </c>
      <c r="P1642">
        <v>40</v>
      </c>
      <c r="Q1642">
        <v>26</v>
      </c>
    </row>
    <row r="1643" spans="1:17" x14ac:dyDescent="0.3">
      <c r="A1643">
        <v>1496868</v>
      </c>
      <c r="B1643" t="s">
        <v>3694</v>
      </c>
      <c r="C1643" t="s">
        <v>7640</v>
      </c>
      <c r="D1643" t="s">
        <v>1598</v>
      </c>
      <c r="E1643">
        <v>154842761</v>
      </c>
      <c r="F1643" t="s">
        <v>2230</v>
      </c>
      <c r="G1643" t="str">
        <f t="shared" si="25"/>
        <v>2025em1100161</v>
      </c>
      <c r="H1643" t="s">
        <v>9294</v>
      </c>
      <c r="I1643" t="s">
        <v>2231</v>
      </c>
      <c r="K1643" t="s">
        <v>8653</v>
      </c>
      <c r="M1643" t="s">
        <v>7643</v>
      </c>
      <c r="N1643" t="s">
        <v>3476</v>
      </c>
      <c r="P1643">
        <v>40</v>
      </c>
      <c r="Q1643">
        <v>24</v>
      </c>
    </row>
    <row r="1644" spans="1:17" x14ac:dyDescent="0.3">
      <c r="A1644">
        <v>1496868</v>
      </c>
      <c r="B1644" t="s">
        <v>3694</v>
      </c>
      <c r="C1644" t="s">
        <v>7640</v>
      </c>
      <c r="D1644" t="s">
        <v>1598</v>
      </c>
      <c r="E1644">
        <v>154842762</v>
      </c>
      <c r="F1644" t="s">
        <v>3803</v>
      </c>
      <c r="G1644" t="str">
        <f t="shared" si="25"/>
        <v>2025em1100055</v>
      </c>
      <c r="H1644" t="s">
        <v>9295</v>
      </c>
      <c r="I1644" t="s">
        <v>3804</v>
      </c>
      <c r="K1644" t="s">
        <v>8653</v>
      </c>
      <c r="M1644" t="s">
        <v>7643</v>
      </c>
      <c r="N1644" t="s">
        <v>3476</v>
      </c>
      <c r="P1644">
        <v>40</v>
      </c>
      <c r="Q1644">
        <v>15</v>
      </c>
    </row>
    <row r="1645" spans="1:17" x14ac:dyDescent="0.3">
      <c r="A1645">
        <v>1496868</v>
      </c>
      <c r="B1645" t="s">
        <v>3694</v>
      </c>
      <c r="C1645" t="s">
        <v>7640</v>
      </c>
      <c r="D1645" t="s">
        <v>1598</v>
      </c>
      <c r="E1645">
        <v>154842765</v>
      </c>
      <c r="F1645" t="s">
        <v>4472</v>
      </c>
      <c r="G1645" t="str">
        <f t="shared" si="25"/>
        <v>2025em1100452</v>
      </c>
      <c r="H1645" t="s">
        <v>9296</v>
      </c>
      <c r="I1645" t="s">
        <v>4473</v>
      </c>
      <c r="K1645" t="s">
        <v>8653</v>
      </c>
      <c r="M1645" t="s">
        <v>7643</v>
      </c>
      <c r="N1645" t="s">
        <v>3476</v>
      </c>
      <c r="P1645">
        <v>40</v>
      </c>
      <c r="Q1645">
        <v>22</v>
      </c>
    </row>
    <row r="1646" spans="1:17" x14ac:dyDescent="0.3">
      <c r="A1646">
        <v>1496868</v>
      </c>
      <c r="B1646" t="s">
        <v>3694</v>
      </c>
      <c r="C1646" t="s">
        <v>7640</v>
      </c>
      <c r="D1646" t="s">
        <v>1598</v>
      </c>
      <c r="E1646">
        <v>154842766</v>
      </c>
      <c r="F1646" t="s">
        <v>3096</v>
      </c>
      <c r="G1646" t="str">
        <f t="shared" si="25"/>
        <v>2025em1100395</v>
      </c>
      <c r="H1646" t="s">
        <v>9297</v>
      </c>
      <c r="I1646" t="s">
        <v>3097</v>
      </c>
      <c r="K1646" t="s">
        <v>8653</v>
      </c>
      <c r="M1646" t="s">
        <v>7643</v>
      </c>
      <c r="N1646" t="s">
        <v>3476</v>
      </c>
      <c r="P1646">
        <v>40</v>
      </c>
      <c r="Q1646">
        <v>33</v>
      </c>
    </row>
    <row r="1647" spans="1:17" x14ac:dyDescent="0.3">
      <c r="A1647">
        <v>1496868</v>
      </c>
      <c r="B1647" t="s">
        <v>3694</v>
      </c>
      <c r="C1647" t="s">
        <v>7640</v>
      </c>
      <c r="D1647" t="s">
        <v>1598</v>
      </c>
      <c r="E1647">
        <v>154842767</v>
      </c>
      <c r="F1647" t="s">
        <v>3863</v>
      </c>
      <c r="G1647" t="str">
        <f t="shared" si="25"/>
        <v>2025em1100106</v>
      </c>
      <c r="H1647" t="s">
        <v>9298</v>
      </c>
      <c r="I1647" t="s">
        <v>3864</v>
      </c>
      <c r="K1647" t="s">
        <v>8653</v>
      </c>
      <c r="M1647" t="s">
        <v>7643</v>
      </c>
      <c r="N1647" t="s">
        <v>3476</v>
      </c>
      <c r="P1647">
        <v>40</v>
      </c>
      <c r="Q1647">
        <v>9</v>
      </c>
    </row>
    <row r="1648" spans="1:17" x14ac:dyDescent="0.3">
      <c r="A1648">
        <v>1496868</v>
      </c>
      <c r="B1648" t="s">
        <v>3694</v>
      </c>
      <c r="C1648" t="s">
        <v>7640</v>
      </c>
      <c r="D1648" t="s">
        <v>1598</v>
      </c>
      <c r="E1648">
        <v>154842773</v>
      </c>
      <c r="F1648" t="s">
        <v>4176</v>
      </c>
      <c r="G1648" t="str">
        <f t="shared" si="25"/>
        <v>2025em1100304</v>
      </c>
      <c r="H1648" t="s">
        <v>9299</v>
      </c>
      <c r="I1648" t="s">
        <v>4177</v>
      </c>
      <c r="K1648" t="s">
        <v>8653</v>
      </c>
      <c r="M1648" t="s">
        <v>7643</v>
      </c>
      <c r="N1648" t="s">
        <v>3476</v>
      </c>
      <c r="P1648">
        <v>40</v>
      </c>
      <c r="Q1648">
        <v>15</v>
      </c>
    </row>
    <row r="1649" spans="1:17" x14ac:dyDescent="0.3">
      <c r="A1649">
        <v>1496868</v>
      </c>
      <c r="B1649" t="s">
        <v>3694</v>
      </c>
      <c r="C1649" t="s">
        <v>7640</v>
      </c>
      <c r="D1649" t="s">
        <v>1598</v>
      </c>
      <c r="E1649">
        <v>154842776</v>
      </c>
      <c r="F1649" t="s">
        <v>3807</v>
      </c>
      <c r="G1649" t="str">
        <f t="shared" si="25"/>
        <v>2025em1100057</v>
      </c>
      <c r="H1649" t="s">
        <v>9300</v>
      </c>
      <c r="I1649" t="s">
        <v>3808</v>
      </c>
      <c r="K1649" t="s">
        <v>8653</v>
      </c>
      <c r="M1649" t="s">
        <v>7643</v>
      </c>
      <c r="N1649" t="s">
        <v>3476</v>
      </c>
      <c r="P1649">
        <v>40</v>
      </c>
      <c r="Q1649">
        <v>31</v>
      </c>
    </row>
    <row r="1650" spans="1:17" x14ac:dyDescent="0.3">
      <c r="A1650">
        <v>1496868</v>
      </c>
      <c r="B1650" t="s">
        <v>3694</v>
      </c>
      <c r="C1650" t="s">
        <v>7640</v>
      </c>
      <c r="D1650" t="s">
        <v>1598</v>
      </c>
      <c r="E1650">
        <v>154842777</v>
      </c>
      <c r="F1650" t="s">
        <v>3395</v>
      </c>
      <c r="G1650" t="str">
        <f t="shared" si="25"/>
        <v>2025em1100494</v>
      </c>
      <c r="H1650" t="s">
        <v>9301</v>
      </c>
      <c r="I1650" t="s">
        <v>3396</v>
      </c>
      <c r="K1650" t="s">
        <v>8653</v>
      </c>
      <c r="M1650" t="s">
        <v>7643</v>
      </c>
      <c r="N1650" t="s">
        <v>3476</v>
      </c>
      <c r="P1650">
        <v>40</v>
      </c>
      <c r="Q1650">
        <v>25</v>
      </c>
    </row>
    <row r="1651" spans="1:17" x14ac:dyDescent="0.3">
      <c r="A1651">
        <v>1496868</v>
      </c>
      <c r="B1651" t="s">
        <v>3694</v>
      </c>
      <c r="C1651" t="s">
        <v>7640</v>
      </c>
      <c r="D1651" t="s">
        <v>1598</v>
      </c>
      <c r="E1651">
        <v>154842781</v>
      </c>
      <c r="F1651" t="s">
        <v>4340</v>
      </c>
      <c r="G1651" t="str">
        <f t="shared" si="25"/>
        <v>2025em1100389</v>
      </c>
      <c r="H1651" t="s">
        <v>9302</v>
      </c>
      <c r="I1651" t="s">
        <v>4341</v>
      </c>
      <c r="K1651" t="s">
        <v>8653</v>
      </c>
      <c r="M1651" t="s">
        <v>7643</v>
      </c>
      <c r="N1651" t="s">
        <v>3476</v>
      </c>
      <c r="P1651">
        <v>40</v>
      </c>
      <c r="Q1651">
        <v>12</v>
      </c>
    </row>
    <row r="1652" spans="1:17" x14ac:dyDescent="0.3">
      <c r="A1652">
        <v>1496868</v>
      </c>
      <c r="B1652" t="s">
        <v>3694</v>
      </c>
      <c r="C1652" t="s">
        <v>7640</v>
      </c>
      <c r="D1652" t="s">
        <v>1598</v>
      </c>
      <c r="E1652">
        <v>154842782</v>
      </c>
      <c r="F1652" t="s">
        <v>3779</v>
      </c>
      <c r="G1652" t="str">
        <f t="shared" si="25"/>
        <v>2025em1100037</v>
      </c>
      <c r="H1652" t="s">
        <v>9303</v>
      </c>
      <c r="I1652" t="s">
        <v>3780</v>
      </c>
      <c r="K1652" t="s">
        <v>8653</v>
      </c>
      <c r="M1652" t="s">
        <v>7643</v>
      </c>
      <c r="N1652" t="s">
        <v>3476</v>
      </c>
      <c r="P1652">
        <v>40</v>
      </c>
      <c r="Q1652">
        <v>20</v>
      </c>
    </row>
    <row r="1653" spans="1:17" x14ac:dyDescent="0.3">
      <c r="A1653">
        <v>1496868</v>
      </c>
      <c r="B1653" t="s">
        <v>3694</v>
      </c>
      <c r="C1653" t="s">
        <v>7640</v>
      </c>
      <c r="D1653" t="s">
        <v>1598</v>
      </c>
      <c r="E1653">
        <v>154842784</v>
      </c>
      <c r="F1653" t="s">
        <v>2795</v>
      </c>
      <c r="G1653" t="str">
        <f t="shared" si="25"/>
        <v>2025em1100311</v>
      </c>
      <c r="H1653" t="s">
        <v>9304</v>
      </c>
      <c r="I1653" t="s">
        <v>2796</v>
      </c>
      <c r="K1653" t="s">
        <v>8653</v>
      </c>
      <c r="M1653" t="s">
        <v>7643</v>
      </c>
      <c r="N1653" t="s">
        <v>3476</v>
      </c>
      <c r="P1653">
        <v>40</v>
      </c>
      <c r="Q1653">
        <v>23</v>
      </c>
    </row>
    <row r="1654" spans="1:17" x14ac:dyDescent="0.3">
      <c r="A1654">
        <v>1496868</v>
      </c>
      <c r="B1654" t="s">
        <v>3694</v>
      </c>
      <c r="C1654" t="s">
        <v>7640</v>
      </c>
      <c r="D1654" t="s">
        <v>1598</v>
      </c>
      <c r="E1654">
        <v>154842785</v>
      </c>
      <c r="F1654" t="s">
        <v>3855</v>
      </c>
      <c r="G1654" t="str">
        <f t="shared" si="25"/>
        <v>2025em1100095</v>
      </c>
      <c r="H1654" t="s">
        <v>9305</v>
      </c>
      <c r="I1654" t="s">
        <v>3856</v>
      </c>
      <c r="K1654" t="s">
        <v>8653</v>
      </c>
      <c r="M1654" t="s">
        <v>7643</v>
      </c>
      <c r="N1654" t="s">
        <v>3476</v>
      </c>
      <c r="P1654">
        <v>40</v>
      </c>
      <c r="Q1654">
        <v>26</v>
      </c>
    </row>
    <row r="1655" spans="1:17" x14ac:dyDescent="0.3">
      <c r="A1655">
        <v>1496868</v>
      </c>
      <c r="B1655" t="s">
        <v>3694</v>
      </c>
      <c r="C1655" t="s">
        <v>7640</v>
      </c>
      <c r="D1655" t="s">
        <v>1598</v>
      </c>
      <c r="E1655">
        <v>154842786</v>
      </c>
      <c r="F1655" t="s">
        <v>3775</v>
      </c>
      <c r="G1655" t="str">
        <f t="shared" si="25"/>
        <v>2025em1100036</v>
      </c>
      <c r="H1655" t="s">
        <v>9306</v>
      </c>
      <c r="I1655" t="s">
        <v>3776</v>
      </c>
      <c r="K1655" t="s">
        <v>8653</v>
      </c>
      <c r="M1655" t="s">
        <v>7643</v>
      </c>
      <c r="N1655" t="s">
        <v>3476</v>
      </c>
      <c r="P1655">
        <v>40</v>
      </c>
      <c r="Q1655">
        <v>25</v>
      </c>
    </row>
    <row r="1656" spans="1:17" x14ac:dyDescent="0.3">
      <c r="A1656">
        <v>1496868</v>
      </c>
      <c r="B1656" t="s">
        <v>3694</v>
      </c>
      <c r="C1656" t="s">
        <v>7640</v>
      </c>
      <c r="D1656" t="s">
        <v>1598</v>
      </c>
      <c r="E1656">
        <v>154842788</v>
      </c>
      <c r="F1656" t="s">
        <v>2318</v>
      </c>
      <c r="G1656" t="str">
        <f t="shared" si="25"/>
        <v>2025em1100189</v>
      </c>
      <c r="H1656" t="s">
        <v>9307</v>
      </c>
      <c r="I1656" t="s">
        <v>2319</v>
      </c>
      <c r="K1656" t="s">
        <v>8653</v>
      </c>
      <c r="M1656" t="s">
        <v>7643</v>
      </c>
      <c r="N1656" t="s">
        <v>3476</v>
      </c>
      <c r="P1656">
        <v>40</v>
      </c>
      <c r="Q1656">
        <v>25</v>
      </c>
    </row>
    <row r="1657" spans="1:17" x14ac:dyDescent="0.3">
      <c r="A1657">
        <v>1496868</v>
      </c>
      <c r="B1657" t="s">
        <v>3694</v>
      </c>
      <c r="C1657" t="s">
        <v>7640</v>
      </c>
      <c r="D1657" t="s">
        <v>1598</v>
      </c>
      <c r="E1657">
        <v>154842790</v>
      </c>
      <c r="F1657" t="s">
        <v>2393</v>
      </c>
      <c r="G1657" t="str">
        <f t="shared" si="25"/>
        <v>2025em1100211</v>
      </c>
      <c r="H1657" t="s">
        <v>9308</v>
      </c>
      <c r="I1657" t="s">
        <v>2394</v>
      </c>
      <c r="K1657" t="s">
        <v>8653</v>
      </c>
      <c r="M1657" t="s">
        <v>7643</v>
      </c>
      <c r="N1657" t="s">
        <v>3476</v>
      </c>
      <c r="P1657">
        <v>40</v>
      </c>
      <c r="Q1657">
        <v>21</v>
      </c>
    </row>
    <row r="1658" spans="1:17" x14ac:dyDescent="0.3">
      <c r="A1658">
        <v>1496868</v>
      </c>
      <c r="B1658" t="s">
        <v>3694</v>
      </c>
      <c r="C1658" t="s">
        <v>7640</v>
      </c>
      <c r="D1658" t="s">
        <v>1598</v>
      </c>
      <c r="E1658">
        <v>154842794</v>
      </c>
      <c r="F1658" t="s">
        <v>2429</v>
      </c>
      <c r="G1658" t="str">
        <f t="shared" si="25"/>
        <v>2025em1100226</v>
      </c>
      <c r="H1658" t="s">
        <v>9309</v>
      </c>
      <c r="I1658" t="s">
        <v>2430</v>
      </c>
      <c r="K1658" t="s">
        <v>8653</v>
      </c>
      <c r="M1658" t="s">
        <v>7643</v>
      </c>
      <c r="N1658" t="s">
        <v>3476</v>
      </c>
      <c r="P1658">
        <v>40</v>
      </c>
      <c r="Q1658">
        <v>24</v>
      </c>
    </row>
    <row r="1659" spans="1:17" x14ac:dyDescent="0.3">
      <c r="A1659">
        <v>1496868</v>
      </c>
      <c r="B1659" t="s">
        <v>3694</v>
      </c>
      <c r="C1659" t="s">
        <v>7640</v>
      </c>
      <c r="D1659" t="s">
        <v>1598</v>
      </c>
      <c r="E1659">
        <v>154842795</v>
      </c>
      <c r="F1659" t="s">
        <v>3843</v>
      </c>
      <c r="G1659" t="str">
        <f t="shared" si="25"/>
        <v>2025em1100083</v>
      </c>
      <c r="H1659" t="s">
        <v>9310</v>
      </c>
      <c r="I1659" t="s">
        <v>3844</v>
      </c>
      <c r="K1659" t="s">
        <v>8653</v>
      </c>
      <c r="M1659" t="s">
        <v>7643</v>
      </c>
      <c r="N1659" t="s">
        <v>3476</v>
      </c>
      <c r="P1659">
        <v>40</v>
      </c>
      <c r="Q1659">
        <v>34</v>
      </c>
    </row>
    <row r="1660" spans="1:17" x14ac:dyDescent="0.3">
      <c r="A1660">
        <v>1496868</v>
      </c>
      <c r="B1660" t="s">
        <v>3694</v>
      </c>
      <c r="C1660" t="s">
        <v>7640</v>
      </c>
      <c r="D1660" t="s">
        <v>1598</v>
      </c>
      <c r="E1660">
        <v>154842799</v>
      </c>
      <c r="F1660" t="s">
        <v>3887</v>
      </c>
      <c r="G1660" t="str">
        <f t="shared" si="25"/>
        <v>2025em1100121</v>
      </c>
      <c r="H1660" t="s">
        <v>9311</v>
      </c>
      <c r="I1660" t="s">
        <v>3888</v>
      </c>
      <c r="K1660" t="s">
        <v>8653</v>
      </c>
      <c r="M1660" t="s">
        <v>7643</v>
      </c>
      <c r="N1660" t="s">
        <v>3476</v>
      </c>
      <c r="P1660">
        <v>40</v>
      </c>
      <c r="Q1660">
        <v>12</v>
      </c>
    </row>
    <row r="1661" spans="1:17" x14ac:dyDescent="0.3">
      <c r="A1661">
        <v>1496868</v>
      </c>
      <c r="B1661" t="s">
        <v>3694</v>
      </c>
      <c r="C1661" t="s">
        <v>7640</v>
      </c>
      <c r="D1661" t="s">
        <v>1598</v>
      </c>
      <c r="E1661">
        <v>154842800</v>
      </c>
      <c r="F1661" t="s">
        <v>4012</v>
      </c>
      <c r="G1661" t="str">
        <f t="shared" si="25"/>
        <v>2025em1100199</v>
      </c>
      <c r="H1661" t="s">
        <v>9312</v>
      </c>
      <c r="I1661" t="s">
        <v>4013</v>
      </c>
      <c r="K1661" t="s">
        <v>8653</v>
      </c>
      <c r="M1661" t="s">
        <v>7643</v>
      </c>
      <c r="N1661" t="s">
        <v>3476</v>
      </c>
      <c r="P1661">
        <v>40</v>
      </c>
      <c r="Q1661">
        <v>20</v>
      </c>
    </row>
    <row r="1662" spans="1:17" x14ac:dyDescent="0.3">
      <c r="A1662">
        <v>1496868</v>
      </c>
      <c r="B1662" t="s">
        <v>3694</v>
      </c>
      <c r="C1662" t="s">
        <v>7640</v>
      </c>
      <c r="D1662" t="s">
        <v>1598</v>
      </c>
      <c r="E1662">
        <v>154842801</v>
      </c>
      <c r="F1662" t="s">
        <v>4559</v>
      </c>
      <c r="G1662" t="str">
        <f t="shared" si="25"/>
        <v>2025em1100502</v>
      </c>
      <c r="H1662" t="s">
        <v>9313</v>
      </c>
      <c r="I1662" t="s">
        <v>4560</v>
      </c>
      <c r="K1662" t="s">
        <v>8653</v>
      </c>
      <c r="M1662" t="s">
        <v>7643</v>
      </c>
      <c r="N1662" t="s">
        <v>3476</v>
      </c>
      <c r="P1662">
        <v>40</v>
      </c>
      <c r="Q1662">
        <v>23</v>
      </c>
    </row>
    <row r="1663" spans="1:17" x14ac:dyDescent="0.3">
      <c r="A1663">
        <v>1496868</v>
      </c>
      <c r="B1663" t="s">
        <v>3694</v>
      </c>
      <c r="C1663" t="s">
        <v>7640</v>
      </c>
      <c r="D1663" t="s">
        <v>1598</v>
      </c>
      <c r="E1663">
        <v>154842802</v>
      </c>
      <c r="F1663" t="s">
        <v>3707</v>
      </c>
      <c r="G1663" t="str">
        <f t="shared" si="25"/>
        <v>2025em1100004</v>
      </c>
      <c r="H1663" t="s">
        <v>9314</v>
      </c>
      <c r="I1663" t="s">
        <v>3708</v>
      </c>
      <c r="K1663" t="s">
        <v>8653</v>
      </c>
      <c r="M1663" t="s">
        <v>7643</v>
      </c>
      <c r="N1663" t="s">
        <v>3476</v>
      </c>
      <c r="P1663">
        <v>40</v>
      </c>
      <c r="Q1663">
        <v>30</v>
      </c>
    </row>
    <row r="1664" spans="1:17" x14ac:dyDescent="0.3">
      <c r="A1664">
        <v>1496868</v>
      </c>
      <c r="B1664" t="s">
        <v>3694</v>
      </c>
      <c r="C1664" t="s">
        <v>7640</v>
      </c>
      <c r="D1664" t="s">
        <v>1598</v>
      </c>
      <c r="E1664">
        <v>154842806</v>
      </c>
      <c r="F1664" t="s">
        <v>4228</v>
      </c>
      <c r="G1664" t="str">
        <f t="shared" si="25"/>
        <v>2025em1100324</v>
      </c>
      <c r="H1664" t="s">
        <v>9315</v>
      </c>
      <c r="I1664" t="s">
        <v>4229</v>
      </c>
      <c r="K1664" t="s">
        <v>8653</v>
      </c>
      <c r="M1664" t="s">
        <v>7643</v>
      </c>
      <c r="N1664" t="s">
        <v>3476</v>
      </c>
      <c r="P1664">
        <v>40</v>
      </c>
      <c r="Q1664">
        <v>16</v>
      </c>
    </row>
    <row r="1665" spans="1:17" x14ac:dyDescent="0.3">
      <c r="A1665">
        <v>1496868</v>
      </c>
      <c r="B1665" t="s">
        <v>3694</v>
      </c>
      <c r="C1665" t="s">
        <v>7640</v>
      </c>
      <c r="D1665" t="s">
        <v>1598</v>
      </c>
      <c r="E1665">
        <v>154842807</v>
      </c>
      <c r="F1665" t="s">
        <v>4288</v>
      </c>
      <c r="G1665" t="str">
        <f t="shared" si="25"/>
        <v>2025em1100363</v>
      </c>
      <c r="H1665" t="s">
        <v>9316</v>
      </c>
      <c r="I1665" t="s">
        <v>4289</v>
      </c>
      <c r="K1665" t="s">
        <v>8653</v>
      </c>
      <c r="M1665" t="s">
        <v>7643</v>
      </c>
      <c r="N1665" t="s">
        <v>3476</v>
      </c>
      <c r="P1665">
        <v>40</v>
      </c>
      <c r="Q1665">
        <v>27</v>
      </c>
    </row>
    <row r="1666" spans="1:17" x14ac:dyDescent="0.3">
      <c r="A1666">
        <v>1496868</v>
      </c>
      <c r="B1666" t="s">
        <v>3694</v>
      </c>
      <c r="C1666" t="s">
        <v>7640</v>
      </c>
      <c r="D1666" t="s">
        <v>1598</v>
      </c>
      <c r="E1666">
        <v>154842810</v>
      </c>
      <c r="F1666" t="s">
        <v>2423</v>
      </c>
      <c r="G1666" t="str">
        <f t="shared" si="25"/>
        <v>2025em1100225</v>
      </c>
      <c r="H1666" t="s">
        <v>9317</v>
      </c>
      <c r="I1666" t="s">
        <v>2424</v>
      </c>
      <c r="K1666" t="s">
        <v>8653</v>
      </c>
      <c r="M1666" t="s">
        <v>7643</v>
      </c>
      <c r="N1666" t="s">
        <v>3476</v>
      </c>
      <c r="P1666">
        <v>40</v>
      </c>
      <c r="Q1666">
        <v>26</v>
      </c>
    </row>
    <row r="1667" spans="1:17" x14ac:dyDescent="0.3">
      <c r="A1667">
        <v>1496868</v>
      </c>
      <c r="B1667" t="s">
        <v>3694</v>
      </c>
      <c r="C1667" t="s">
        <v>7640</v>
      </c>
      <c r="D1667" t="s">
        <v>1598</v>
      </c>
      <c r="E1667">
        <v>154842811</v>
      </c>
      <c r="F1667" t="s">
        <v>3028</v>
      </c>
      <c r="G1667" t="str">
        <f t="shared" ref="G1667:G1730" si="26">LEFT(F1667,13)</f>
        <v>2025em1100378</v>
      </c>
      <c r="H1667" t="s">
        <v>9318</v>
      </c>
      <c r="I1667" t="s">
        <v>3029</v>
      </c>
      <c r="K1667" t="s">
        <v>8653</v>
      </c>
      <c r="M1667" t="s">
        <v>7643</v>
      </c>
      <c r="N1667" t="s">
        <v>3476</v>
      </c>
      <c r="P1667">
        <v>40</v>
      </c>
      <c r="Q1667">
        <v>35</v>
      </c>
    </row>
    <row r="1668" spans="1:17" x14ac:dyDescent="0.3">
      <c r="A1668">
        <v>1496868</v>
      </c>
      <c r="B1668" t="s">
        <v>3694</v>
      </c>
      <c r="C1668" t="s">
        <v>7640</v>
      </c>
      <c r="D1668" t="s">
        <v>1598</v>
      </c>
      <c r="E1668">
        <v>154842813</v>
      </c>
      <c r="F1668" t="s">
        <v>3939</v>
      </c>
      <c r="G1668" t="str">
        <f t="shared" si="26"/>
        <v>2025em1100153</v>
      </c>
      <c r="H1668" t="s">
        <v>9319</v>
      </c>
      <c r="I1668" t="s">
        <v>3940</v>
      </c>
      <c r="K1668" t="s">
        <v>8653</v>
      </c>
      <c r="M1668" t="s">
        <v>7643</v>
      </c>
      <c r="N1668" t="s">
        <v>3476</v>
      </c>
      <c r="P1668">
        <v>40</v>
      </c>
      <c r="Q1668">
        <v>21</v>
      </c>
    </row>
    <row r="1669" spans="1:17" x14ac:dyDescent="0.3">
      <c r="A1669">
        <v>1496868</v>
      </c>
      <c r="B1669" t="s">
        <v>3694</v>
      </c>
      <c r="C1669" t="s">
        <v>7640</v>
      </c>
      <c r="D1669" t="s">
        <v>1598</v>
      </c>
      <c r="E1669">
        <v>154842814</v>
      </c>
      <c r="F1669" t="s">
        <v>2571</v>
      </c>
      <c r="G1669" t="str">
        <f t="shared" si="26"/>
        <v>2025em1100259</v>
      </c>
      <c r="H1669" t="s">
        <v>9320</v>
      </c>
      <c r="I1669" t="s">
        <v>2572</v>
      </c>
      <c r="K1669" t="s">
        <v>8653</v>
      </c>
      <c r="M1669" t="s">
        <v>7643</v>
      </c>
      <c r="N1669" t="s">
        <v>3476</v>
      </c>
      <c r="P1669">
        <v>40</v>
      </c>
      <c r="Q1669">
        <v>20</v>
      </c>
    </row>
    <row r="1670" spans="1:17" x14ac:dyDescent="0.3">
      <c r="A1670">
        <v>1496868</v>
      </c>
      <c r="B1670" t="s">
        <v>3694</v>
      </c>
      <c r="C1670" t="s">
        <v>7640</v>
      </c>
      <c r="D1670" t="s">
        <v>1598</v>
      </c>
      <c r="E1670">
        <v>154842815</v>
      </c>
      <c r="F1670" t="s">
        <v>3787</v>
      </c>
      <c r="G1670" t="str">
        <f t="shared" si="26"/>
        <v>2025em1100042</v>
      </c>
      <c r="H1670" t="s">
        <v>9321</v>
      </c>
      <c r="I1670" t="s">
        <v>3788</v>
      </c>
      <c r="K1670" t="s">
        <v>8653</v>
      </c>
      <c r="M1670" t="s">
        <v>7643</v>
      </c>
      <c r="N1670" t="s">
        <v>3476</v>
      </c>
      <c r="P1670">
        <v>40</v>
      </c>
      <c r="Q1670">
        <v>9</v>
      </c>
    </row>
    <row r="1671" spans="1:17" x14ac:dyDescent="0.3">
      <c r="A1671">
        <v>1496868</v>
      </c>
      <c r="B1671" t="s">
        <v>3694</v>
      </c>
      <c r="C1671" t="s">
        <v>7640</v>
      </c>
      <c r="D1671" t="s">
        <v>1598</v>
      </c>
      <c r="E1671">
        <v>154842816</v>
      </c>
      <c r="F1671" t="s">
        <v>4004</v>
      </c>
      <c r="G1671" t="str">
        <f t="shared" si="26"/>
        <v>2025em1100187</v>
      </c>
      <c r="H1671" t="s">
        <v>9322</v>
      </c>
      <c r="I1671" t="s">
        <v>4005</v>
      </c>
      <c r="K1671" t="s">
        <v>8653</v>
      </c>
      <c r="M1671" t="s">
        <v>7643</v>
      </c>
      <c r="N1671" t="s">
        <v>3476</v>
      </c>
      <c r="P1671">
        <v>40</v>
      </c>
      <c r="Q1671">
        <v>30</v>
      </c>
    </row>
    <row r="1672" spans="1:17" x14ac:dyDescent="0.3">
      <c r="A1672">
        <v>1496868</v>
      </c>
      <c r="B1672" t="s">
        <v>3694</v>
      </c>
      <c r="C1672" t="s">
        <v>7640</v>
      </c>
      <c r="D1672" t="s">
        <v>1598</v>
      </c>
      <c r="E1672">
        <v>154842817</v>
      </c>
      <c r="F1672" t="s">
        <v>1846</v>
      </c>
      <c r="G1672" t="str">
        <f t="shared" si="26"/>
        <v>2025em1100066</v>
      </c>
      <c r="H1672" t="s">
        <v>9323</v>
      </c>
      <c r="I1672" t="s">
        <v>1847</v>
      </c>
      <c r="K1672" t="s">
        <v>8653</v>
      </c>
      <c r="M1672" t="s">
        <v>7643</v>
      </c>
      <c r="N1672" t="s">
        <v>3476</v>
      </c>
      <c r="P1672">
        <v>40</v>
      </c>
      <c r="Q1672">
        <v>33</v>
      </c>
    </row>
    <row r="1673" spans="1:17" x14ac:dyDescent="0.3">
      <c r="A1673">
        <v>1496868</v>
      </c>
      <c r="B1673" t="s">
        <v>3694</v>
      </c>
      <c r="C1673" t="s">
        <v>7640</v>
      </c>
      <c r="D1673" t="s">
        <v>1598</v>
      </c>
      <c r="E1673">
        <v>154842819</v>
      </c>
      <c r="F1673" t="s">
        <v>3791</v>
      </c>
      <c r="G1673" t="str">
        <f t="shared" si="26"/>
        <v>2025em1100043</v>
      </c>
      <c r="H1673" t="s">
        <v>9324</v>
      </c>
      <c r="I1673" t="s">
        <v>3792</v>
      </c>
      <c r="K1673" t="s">
        <v>8653</v>
      </c>
      <c r="M1673" t="s">
        <v>7643</v>
      </c>
      <c r="N1673" t="s">
        <v>3476</v>
      </c>
      <c r="P1673">
        <v>40</v>
      </c>
      <c r="Q1673">
        <v>10</v>
      </c>
    </row>
    <row r="1674" spans="1:17" x14ac:dyDescent="0.3">
      <c r="A1674">
        <v>1496868</v>
      </c>
      <c r="B1674" t="s">
        <v>3694</v>
      </c>
      <c r="C1674" t="s">
        <v>7640</v>
      </c>
      <c r="D1674" t="s">
        <v>1598</v>
      </c>
      <c r="E1674">
        <v>154842820</v>
      </c>
      <c r="F1674" t="s">
        <v>1802</v>
      </c>
      <c r="G1674" t="str">
        <f t="shared" si="26"/>
        <v>2025em1100056</v>
      </c>
      <c r="H1674" t="s">
        <v>9325</v>
      </c>
      <c r="I1674" t="s">
        <v>1803</v>
      </c>
      <c r="K1674" t="s">
        <v>8653</v>
      </c>
      <c r="M1674" t="s">
        <v>7643</v>
      </c>
      <c r="N1674" t="s">
        <v>3476</v>
      </c>
      <c r="P1674">
        <v>40</v>
      </c>
      <c r="Q1674">
        <v>32</v>
      </c>
    </row>
    <row r="1675" spans="1:17" x14ac:dyDescent="0.3">
      <c r="A1675">
        <v>1496868</v>
      </c>
      <c r="B1675" t="s">
        <v>3694</v>
      </c>
      <c r="C1675" t="s">
        <v>7640</v>
      </c>
      <c r="D1675" t="s">
        <v>1598</v>
      </c>
      <c r="E1675">
        <v>154842823</v>
      </c>
      <c r="F1675" t="s">
        <v>4044</v>
      </c>
      <c r="G1675" t="str">
        <f t="shared" si="26"/>
        <v>2025em1100209</v>
      </c>
      <c r="H1675" t="s">
        <v>9326</v>
      </c>
      <c r="I1675" t="s">
        <v>4045</v>
      </c>
      <c r="K1675" t="s">
        <v>8653</v>
      </c>
      <c r="M1675" t="s">
        <v>7643</v>
      </c>
      <c r="N1675" t="s">
        <v>3476</v>
      </c>
      <c r="P1675">
        <v>40</v>
      </c>
      <c r="Q1675">
        <v>31</v>
      </c>
    </row>
    <row r="1676" spans="1:17" x14ac:dyDescent="0.3">
      <c r="A1676">
        <v>1496868</v>
      </c>
      <c r="B1676" t="s">
        <v>3694</v>
      </c>
      <c r="C1676" t="s">
        <v>7640</v>
      </c>
      <c r="D1676" t="s">
        <v>1598</v>
      </c>
      <c r="E1676">
        <v>154842825</v>
      </c>
      <c r="F1676" t="s">
        <v>2686</v>
      </c>
      <c r="G1676" t="str">
        <f t="shared" si="26"/>
        <v>2025em1100283</v>
      </c>
      <c r="H1676" t="s">
        <v>9327</v>
      </c>
      <c r="I1676" t="s">
        <v>2687</v>
      </c>
      <c r="K1676" t="s">
        <v>8653</v>
      </c>
      <c r="M1676" t="s">
        <v>7643</v>
      </c>
      <c r="N1676" t="s">
        <v>3476</v>
      </c>
      <c r="P1676">
        <v>40</v>
      </c>
      <c r="Q1676">
        <v>27</v>
      </c>
    </row>
    <row r="1677" spans="1:17" x14ac:dyDescent="0.3">
      <c r="A1677">
        <v>1496868</v>
      </c>
      <c r="B1677" t="s">
        <v>3694</v>
      </c>
      <c r="C1677" t="s">
        <v>7640</v>
      </c>
      <c r="D1677" t="s">
        <v>1598</v>
      </c>
      <c r="E1677">
        <v>154842826</v>
      </c>
      <c r="F1677" t="s">
        <v>3992</v>
      </c>
      <c r="G1677" t="str">
        <f t="shared" si="26"/>
        <v>2025em1100181</v>
      </c>
      <c r="H1677" t="s">
        <v>9328</v>
      </c>
      <c r="I1677" t="s">
        <v>3993</v>
      </c>
      <c r="K1677" t="s">
        <v>8653</v>
      </c>
      <c r="M1677" t="s">
        <v>7643</v>
      </c>
      <c r="N1677" t="s">
        <v>3476</v>
      </c>
      <c r="P1677">
        <v>40</v>
      </c>
      <c r="Q1677">
        <v>18</v>
      </c>
    </row>
    <row r="1678" spans="1:17" x14ac:dyDescent="0.3">
      <c r="A1678">
        <v>1496868</v>
      </c>
      <c r="B1678" t="s">
        <v>3694</v>
      </c>
      <c r="C1678" t="s">
        <v>7640</v>
      </c>
      <c r="D1678" t="s">
        <v>1598</v>
      </c>
      <c r="E1678">
        <v>154842828</v>
      </c>
      <c r="F1678" t="s">
        <v>4488</v>
      </c>
      <c r="G1678" t="str">
        <f t="shared" si="26"/>
        <v>2025em1100457</v>
      </c>
      <c r="H1678" t="s">
        <v>9329</v>
      </c>
      <c r="I1678" t="s">
        <v>4489</v>
      </c>
      <c r="K1678" t="s">
        <v>8653</v>
      </c>
      <c r="M1678" t="s">
        <v>7643</v>
      </c>
      <c r="N1678" t="s">
        <v>3476</v>
      </c>
      <c r="P1678">
        <v>40</v>
      </c>
      <c r="Q1678">
        <v>15</v>
      </c>
    </row>
    <row r="1679" spans="1:17" x14ac:dyDescent="0.3">
      <c r="A1679">
        <v>1496868</v>
      </c>
      <c r="B1679" t="s">
        <v>3694</v>
      </c>
      <c r="C1679" t="s">
        <v>7640</v>
      </c>
      <c r="D1679" t="s">
        <v>1598</v>
      </c>
      <c r="E1679">
        <v>154842830</v>
      </c>
      <c r="F1679" t="s">
        <v>3831</v>
      </c>
      <c r="G1679" t="str">
        <f t="shared" si="26"/>
        <v>2025em1100074</v>
      </c>
      <c r="H1679" t="s">
        <v>9330</v>
      </c>
      <c r="I1679" t="s">
        <v>3832</v>
      </c>
      <c r="K1679" t="s">
        <v>8653</v>
      </c>
      <c r="M1679" t="s">
        <v>7643</v>
      </c>
      <c r="N1679" t="s">
        <v>3476</v>
      </c>
      <c r="P1679">
        <v>40</v>
      </c>
      <c r="Q1679">
        <v>13</v>
      </c>
    </row>
    <row r="1680" spans="1:17" x14ac:dyDescent="0.3">
      <c r="A1680">
        <v>1496868</v>
      </c>
      <c r="B1680" t="s">
        <v>3694</v>
      </c>
      <c r="C1680" t="s">
        <v>7640</v>
      </c>
      <c r="D1680" t="s">
        <v>1598</v>
      </c>
      <c r="E1680">
        <v>154842834</v>
      </c>
      <c r="F1680" t="s">
        <v>3711</v>
      </c>
      <c r="G1680" t="str">
        <f t="shared" si="26"/>
        <v>2025em1100006</v>
      </c>
      <c r="H1680" t="s">
        <v>9331</v>
      </c>
      <c r="I1680" t="s">
        <v>3712</v>
      </c>
      <c r="K1680" t="s">
        <v>8653</v>
      </c>
      <c r="M1680" t="s">
        <v>7643</v>
      </c>
      <c r="N1680" t="s">
        <v>3476</v>
      </c>
      <c r="P1680">
        <v>40</v>
      </c>
      <c r="Q1680">
        <v>31</v>
      </c>
    </row>
    <row r="1681" spans="1:17" x14ac:dyDescent="0.3">
      <c r="A1681">
        <v>1496868</v>
      </c>
      <c r="B1681" t="s">
        <v>3694</v>
      </c>
      <c r="C1681" t="s">
        <v>7640</v>
      </c>
      <c r="D1681" t="s">
        <v>1598</v>
      </c>
      <c r="E1681">
        <v>154842838</v>
      </c>
      <c r="F1681" t="s">
        <v>2405</v>
      </c>
      <c r="G1681" t="str">
        <f t="shared" si="26"/>
        <v>2025em1100218</v>
      </c>
      <c r="H1681" t="s">
        <v>9332</v>
      </c>
      <c r="I1681" t="s">
        <v>2406</v>
      </c>
      <c r="K1681" t="s">
        <v>8653</v>
      </c>
      <c r="M1681" t="s">
        <v>7643</v>
      </c>
      <c r="N1681" t="s">
        <v>3476</v>
      </c>
      <c r="P1681">
        <v>40</v>
      </c>
      <c r="Q1681">
        <v>25</v>
      </c>
    </row>
    <row r="1682" spans="1:17" x14ac:dyDescent="0.3">
      <c r="A1682">
        <v>1496868</v>
      </c>
      <c r="B1682" t="s">
        <v>3694</v>
      </c>
      <c r="C1682" t="s">
        <v>7640</v>
      </c>
      <c r="D1682" t="s">
        <v>1598</v>
      </c>
      <c r="E1682">
        <v>154842839</v>
      </c>
      <c r="F1682" t="s">
        <v>3899</v>
      </c>
      <c r="G1682" t="str">
        <f t="shared" si="26"/>
        <v>2025em1100126</v>
      </c>
      <c r="H1682" t="s">
        <v>9333</v>
      </c>
      <c r="I1682" t="s">
        <v>3900</v>
      </c>
      <c r="K1682" t="s">
        <v>8653</v>
      </c>
      <c r="M1682" t="s">
        <v>7643</v>
      </c>
      <c r="N1682" t="s">
        <v>3476</v>
      </c>
      <c r="P1682">
        <v>40</v>
      </c>
      <c r="Q1682">
        <v>31</v>
      </c>
    </row>
    <row r="1683" spans="1:17" x14ac:dyDescent="0.3">
      <c r="A1683">
        <v>1496868</v>
      </c>
      <c r="B1683" t="s">
        <v>3694</v>
      </c>
      <c r="C1683" t="s">
        <v>7640</v>
      </c>
      <c r="D1683" t="s">
        <v>1598</v>
      </c>
      <c r="E1683">
        <v>154842842</v>
      </c>
      <c r="F1683" t="s">
        <v>2651</v>
      </c>
      <c r="G1683" t="str">
        <f t="shared" si="26"/>
        <v>2025em1100276</v>
      </c>
      <c r="H1683" t="s">
        <v>9334</v>
      </c>
      <c r="I1683" t="s">
        <v>2652</v>
      </c>
      <c r="K1683" t="s">
        <v>8653</v>
      </c>
      <c r="M1683" t="s">
        <v>7643</v>
      </c>
      <c r="N1683" t="s">
        <v>3476</v>
      </c>
      <c r="P1683">
        <v>40</v>
      </c>
      <c r="Q1683">
        <v>20</v>
      </c>
    </row>
    <row r="1684" spans="1:17" x14ac:dyDescent="0.3">
      <c r="A1684">
        <v>1496868</v>
      </c>
      <c r="B1684" t="s">
        <v>3694</v>
      </c>
      <c r="C1684" t="s">
        <v>7640</v>
      </c>
      <c r="D1684" t="s">
        <v>1598</v>
      </c>
      <c r="E1684">
        <v>154842843</v>
      </c>
      <c r="F1684" t="s">
        <v>1761</v>
      </c>
      <c r="G1684" t="str">
        <f t="shared" si="26"/>
        <v>2025em1100048</v>
      </c>
      <c r="H1684" t="s">
        <v>9335</v>
      </c>
      <c r="I1684" t="s">
        <v>1762</v>
      </c>
      <c r="K1684" t="s">
        <v>8653</v>
      </c>
      <c r="M1684" t="s">
        <v>7643</v>
      </c>
      <c r="N1684" t="s">
        <v>3476</v>
      </c>
      <c r="P1684">
        <v>40</v>
      </c>
      <c r="Q1684">
        <v>10</v>
      </c>
    </row>
    <row r="1685" spans="1:17" x14ac:dyDescent="0.3">
      <c r="A1685">
        <v>1496868</v>
      </c>
      <c r="B1685" t="s">
        <v>3694</v>
      </c>
      <c r="C1685" t="s">
        <v>7640</v>
      </c>
      <c r="D1685" t="s">
        <v>1598</v>
      </c>
      <c r="E1685">
        <v>154842844</v>
      </c>
      <c r="F1685" t="s">
        <v>4192</v>
      </c>
      <c r="G1685" t="str">
        <f t="shared" si="26"/>
        <v>2025em1100308</v>
      </c>
      <c r="H1685" t="s">
        <v>9336</v>
      </c>
      <c r="I1685" t="s">
        <v>4193</v>
      </c>
      <c r="K1685" t="s">
        <v>8653</v>
      </c>
      <c r="M1685" t="s">
        <v>7643</v>
      </c>
      <c r="N1685" t="s">
        <v>3476</v>
      </c>
      <c r="P1685">
        <v>40</v>
      </c>
      <c r="Q1685">
        <v>16</v>
      </c>
    </row>
    <row r="1686" spans="1:17" x14ac:dyDescent="0.3">
      <c r="A1686">
        <v>1496868</v>
      </c>
      <c r="B1686" t="s">
        <v>3694</v>
      </c>
      <c r="C1686" t="s">
        <v>7640</v>
      </c>
      <c r="D1686" t="s">
        <v>1598</v>
      </c>
      <c r="E1686">
        <v>154842845</v>
      </c>
      <c r="F1686" t="s">
        <v>4164</v>
      </c>
      <c r="G1686" t="str">
        <f t="shared" si="26"/>
        <v>2025em1100294</v>
      </c>
      <c r="H1686" t="s">
        <v>9337</v>
      </c>
      <c r="I1686" t="s">
        <v>4165</v>
      </c>
      <c r="K1686" t="s">
        <v>8653</v>
      </c>
      <c r="M1686" t="s">
        <v>7643</v>
      </c>
      <c r="N1686" t="s">
        <v>3476</v>
      </c>
      <c r="P1686">
        <v>40</v>
      </c>
      <c r="Q1686">
        <v>21</v>
      </c>
    </row>
    <row r="1687" spans="1:17" x14ac:dyDescent="0.3">
      <c r="A1687">
        <v>1496868</v>
      </c>
      <c r="B1687" t="s">
        <v>3694</v>
      </c>
      <c r="C1687" t="s">
        <v>7640</v>
      </c>
      <c r="D1687" t="s">
        <v>1598</v>
      </c>
      <c r="E1687">
        <v>154842847</v>
      </c>
      <c r="F1687" t="s">
        <v>2814</v>
      </c>
      <c r="G1687" t="str">
        <f t="shared" si="26"/>
        <v>2025em1100318</v>
      </c>
      <c r="H1687" t="s">
        <v>9338</v>
      </c>
      <c r="I1687" t="s">
        <v>2815</v>
      </c>
      <c r="K1687" t="s">
        <v>8653</v>
      </c>
      <c r="M1687" t="s">
        <v>7643</v>
      </c>
      <c r="N1687" t="s">
        <v>3476</v>
      </c>
      <c r="P1687">
        <v>40</v>
      </c>
      <c r="Q1687">
        <v>33</v>
      </c>
    </row>
    <row r="1688" spans="1:17" x14ac:dyDescent="0.3">
      <c r="A1688">
        <v>1496868</v>
      </c>
      <c r="B1688" t="s">
        <v>3694</v>
      </c>
      <c r="C1688" t="s">
        <v>7640</v>
      </c>
      <c r="D1688" t="s">
        <v>1598</v>
      </c>
      <c r="E1688">
        <v>154842849</v>
      </c>
      <c r="F1688" t="s">
        <v>2920</v>
      </c>
      <c r="G1688" t="str">
        <f t="shared" si="26"/>
        <v>2025em1100344</v>
      </c>
      <c r="H1688" t="s">
        <v>9339</v>
      </c>
      <c r="I1688" t="s">
        <v>2921</v>
      </c>
      <c r="K1688" t="s">
        <v>8653</v>
      </c>
      <c r="M1688" t="s">
        <v>7643</v>
      </c>
      <c r="N1688" t="s">
        <v>3476</v>
      </c>
      <c r="P1688">
        <v>40</v>
      </c>
      <c r="Q1688">
        <v>16</v>
      </c>
    </row>
    <row r="1689" spans="1:17" x14ac:dyDescent="0.3">
      <c r="A1689">
        <v>1496868</v>
      </c>
      <c r="B1689" t="s">
        <v>3694</v>
      </c>
      <c r="C1689" t="s">
        <v>7640</v>
      </c>
      <c r="D1689" t="s">
        <v>1598</v>
      </c>
      <c r="E1689">
        <v>154842850</v>
      </c>
      <c r="F1689" t="s">
        <v>4352</v>
      </c>
      <c r="G1689" t="str">
        <f t="shared" si="26"/>
        <v>2025em1100397</v>
      </c>
      <c r="H1689" t="s">
        <v>9340</v>
      </c>
      <c r="I1689" t="s">
        <v>4353</v>
      </c>
      <c r="K1689" t="s">
        <v>8653</v>
      </c>
      <c r="M1689" t="s">
        <v>7643</v>
      </c>
      <c r="N1689" t="s">
        <v>3476</v>
      </c>
      <c r="P1689">
        <v>40</v>
      </c>
      <c r="Q1689">
        <v>31</v>
      </c>
    </row>
    <row r="1690" spans="1:17" x14ac:dyDescent="0.3">
      <c r="A1690">
        <v>1496868</v>
      </c>
      <c r="B1690" t="s">
        <v>3694</v>
      </c>
      <c r="C1690" t="s">
        <v>7640</v>
      </c>
      <c r="D1690" t="s">
        <v>1598</v>
      </c>
      <c r="E1690">
        <v>154842851</v>
      </c>
      <c r="F1690" t="s">
        <v>4200</v>
      </c>
      <c r="G1690" t="str">
        <f t="shared" si="26"/>
        <v>2025em1100315</v>
      </c>
      <c r="H1690" t="s">
        <v>9341</v>
      </c>
      <c r="I1690" t="s">
        <v>4201</v>
      </c>
      <c r="K1690" t="s">
        <v>8653</v>
      </c>
      <c r="M1690" t="s">
        <v>7643</v>
      </c>
      <c r="N1690" t="s">
        <v>3476</v>
      </c>
      <c r="P1690">
        <v>40</v>
      </c>
      <c r="Q1690">
        <v>17</v>
      </c>
    </row>
    <row r="1691" spans="1:17" x14ac:dyDescent="0.3">
      <c r="A1691">
        <v>1496868</v>
      </c>
      <c r="B1691" t="s">
        <v>3694</v>
      </c>
      <c r="C1691" t="s">
        <v>7640</v>
      </c>
      <c r="D1691" t="s">
        <v>1598</v>
      </c>
      <c r="E1691">
        <v>154842854</v>
      </c>
      <c r="F1691" t="s">
        <v>2387</v>
      </c>
      <c r="G1691" t="str">
        <f t="shared" si="26"/>
        <v>2025em1100207</v>
      </c>
      <c r="H1691" t="s">
        <v>9342</v>
      </c>
      <c r="I1691" t="s">
        <v>2388</v>
      </c>
      <c r="K1691" t="s">
        <v>8653</v>
      </c>
      <c r="M1691" t="s">
        <v>7643</v>
      </c>
      <c r="N1691" t="s">
        <v>3476</v>
      </c>
      <c r="P1691">
        <v>40</v>
      </c>
      <c r="Q1691">
        <v>19</v>
      </c>
    </row>
    <row r="1692" spans="1:17" x14ac:dyDescent="0.3">
      <c r="A1692">
        <v>1496868</v>
      </c>
      <c r="B1692" t="s">
        <v>3694</v>
      </c>
      <c r="C1692" t="s">
        <v>7640</v>
      </c>
      <c r="D1692" t="s">
        <v>1598</v>
      </c>
      <c r="E1692">
        <v>154842857</v>
      </c>
      <c r="F1692" t="s">
        <v>4172</v>
      </c>
      <c r="G1692" t="str">
        <f t="shared" si="26"/>
        <v>2025em1100298</v>
      </c>
      <c r="H1692" t="s">
        <v>9343</v>
      </c>
      <c r="I1692" t="s">
        <v>4173</v>
      </c>
      <c r="K1692" t="s">
        <v>8653</v>
      </c>
      <c r="M1692" t="s">
        <v>7643</v>
      </c>
      <c r="N1692" t="s">
        <v>3476</v>
      </c>
      <c r="P1692">
        <v>40</v>
      </c>
      <c r="Q1692">
        <v>27</v>
      </c>
    </row>
    <row r="1693" spans="1:17" x14ac:dyDescent="0.3">
      <c r="A1693">
        <v>1496868</v>
      </c>
      <c r="B1693" t="s">
        <v>3694</v>
      </c>
      <c r="C1693" t="s">
        <v>7640</v>
      </c>
      <c r="D1693" t="s">
        <v>1598</v>
      </c>
      <c r="E1693">
        <v>154842858</v>
      </c>
      <c r="F1693" t="s">
        <v>3851</v>
      </c>
      <c r="G1693" t="str">
        <f t="shared" si="26"/>
        <v>2025em1100091</v>
      </c>
      <c r="H1693" t="s">
        <v>9344</v>
      </c>
      <c r="I1693" t="s">
        <v>3852</v>
      </c>
      <c r="K1693" t="s">
        <v>8653</v>
      </c>
      <c r="M1693" t="s">
        <v>7643</v>
      </c>
      <c r="N1693" t="s">
        <v>3476</v>
      </c>
      <c r="P1693">
        <v>40</v>
      </c>
      <c r="Q1693">
        <v>33</v>
      </c>
    </row>
    <row r="1694" spans="1:17" x14ac:dyDescent="0.3">
      <c r="A1694">
        <v>1496868</v>
      </c>
      <c r="B1694" t="s">
        <v>3694</v>
      </c>
      <c r="C1694" t="s">
        <v>7640</v>
      </c>
      <c r="D1694" t="s">
        <v>1598</v>
      </c>
      <c r="E1694">
        <v>154842859</v>
      </c>
      <c r="F1694" t="s">
        <v>3752</v>
      </c>
      <c r="G1694" t="str">
        <f t="shared" si="26"/>
        <v>2025em1100027</v>
      </c>
      <c r="H1694" t="s">
        <v>9345</v>
      </c>
      <c r="I1694" t="s">
        <v>3753</v>
      </c>
      <c r="K1694" t="s">
        <v>8653</v>
      </c>
      <c r="M1694" t="s">
        <v>7643</v>
      </c>
      <c r="N1694" t="s">
        <v>3476</v>
      </c>
      <c r="P1694">
        <v>40</v>
      </c>
      <c r="Q1694">
        <v>35</v>
      </c>
    </row>
    <row r="1695" spans="1:17" x14ac:dyDescent="0.3">
      <c r="A1695">
        <v>1496868</v>
      </c>
      <c r="B1695" t="s">
        <v>3694</v>
      </c>
      <c r="C1695" t="s">
        <v>7640</v>
      </c>
      <c r="D1695" t="s">
        <v>1598</v>
      </c>
      <c r="E1695">
        <v>154842860</v>
      </c>
      <c r="F1695" t="s">
        <v>2062</v>
      </c>
      <c r="G1695" t="str">
        <f t="shared" si="26"/>
        <v>2025em1100120</v>
      </c>
      <c r="H1695" t="s">
        <v>9346</v>
      </c>
      <c r="I1695" t="s">
        <v>2063</v>
      </c>
      <c r="K1695" t="s">
        <v>8653</v>
      </c>
      <c r="M1695" t="s">
        <v>7643</v>
      </c>
      <c r="N1695" t="s">
        <v>3476</v>
      </c>
      <c r="P1695">
        <v>40</v>
      </c>
      <c r="Q1695">
        <v>23</v>
      </c>
    </row>
    <row r="1696" spans="1:17" x14ac:dyDescent="0.3">
      <c r="A1696">
        <v>1496868</v>
      </c>
      <c r="B1696" t="s">
        <v>3694</v>
      </c>
      <c r="C1696" t="s">
        <v>7640</v>
      </c>
      <c r="D1696" t="s">
        <v>1598</v>
      </c>
      <c r="E1696">
        <v>154842862</v>
      </c>
      <c r="F1696" t="s">
        <v>4248</v>
      </c>
      <c r="G1696" t="str">
        <f t="shared" si="26"/>
        <v>2025em1100341</v>
      </c>
      <c r="H1696" t="s">
        <v>9347</v>
      </c>
      <c r="I1696" t="s">
        <v>4249</v>
      </c>
      <c r="K1696" t="s">
        <v>8653</v>
      </c>
      <c r="M1696" t="s">
        <v>7643</v>
      </c>
      <c r="N1696" t="s">
        <v>3476</v>
      </c>
      <c r="P1696">
        <v>40</v>
      </c>
      <c r="Q1696">
        <v>26</v>
      </c>
    </row>
    <row r="1697" spans="1:17" x14ac:dyDescent="0.3">
      <c r="A1697">
        <v>1496868</v>
      </c>
      <c r="B1697" t="s">
        <v>3694</v>
      </c>
      <c r="C1697" t="s">
        <v>7640</v>
      </c>
      <c r="D1697" t="s">
        <v>1598</v>
      </c>
      <c r="E1697">
        <v>154842863</v>
      </c>
      <c r="F1697" t="s">
        <v>3748</v>
      </c>
      <c r="G1697" t="str">
        <f t="shared" si="26"/>
        <v>2025em1100026</v>
      </c>
      <c r="H1697" t="s">
        <v>9348</v>
      </c>
      <c r="I1697" t="s">
        <v>3749</v>
      </c>
      <c r="K1697" t="s">
        <v>8653</v>
      </c>
      <c r="M1697" t="s">
        <v>7643</v>
      </c>
      <c r="N1697" t="s">
        <v>3476</v>
      </c>
      <c r="P1697">
        <v>40</v>
      </c>
      <c r="Q1697">
        <v>10</v>
      </c>
    </row>
    <row r="1698" spans="1:17" x14ac:dyDescent="0.3">
      <c r="A1698">
        <v>1496868</v>
      </c>
      <c r="B1698" t="s">
        <v>3694</v>
      </c>
      <c r="C1698" t="s">
        <v>7640</v>
      </c>
      <c r="D1698" t="s">
        <v>1598</v>
      </c>
      <c r="E1698">
        <v>154842864</v>
      </c>
      <c r="F1698" t="s">
        <v>2716</v>
      </c>
      <c r="G1698" t="str">
        <f t="shared" si="26"/>
        <v>2025em1100288</v>
      </c>
      <c r="H1698" t="s">
        <v>9349</v>
      </c>
      <c r="I1698" t="s">
        <v>2717</v>
      </c>
      <c r="K1698" t="s">
        <v>8653</v>
      </c>
      <c r="M1698" t="s">
        <v>7643</v>
      </c>
      <c r="N1698" t="s">
        <v>3476</v>
      </c>
      <c r="P1698">
        <v>40</v>
      </c>
      <c r="Q1698">
        <v>31</v>
      </c>
    </row>
    <row r="1699" spans="1:17" x14ac:dyDescent="0.3">
      <c r="A1699">
        <v>1496868</v>
      </c>
      <c r="B1699" t="s">
        <v>3694</v>
      </c>
      <c r="C1699" t="s">
        <v>7640</v>
      </c>
      <c r="D1699" t="s">
        <v>1598</v>
      </c>
      <c r="E1699">
        <v>154842865</v>
      </c>
      <c r="F1699" t="s">
        <v>4464</v>
      </c>
      <c r="G1699" t="str">
        <f t="shared" si="26"/>
        <v>2025em1100448</v>
      </c>
      <c r="H1699" t="s">
        <v>9350</v>
      </c>
      <c r="I1699" t="s">
        <v>4465</v>
      </c>
      <c r="K1699" t="s">
        <v>8653</v>
      </c>
      <c r="M1699" t="s">
        <v>7643</v>
      </c>
      <c r="N1699" t="s">
        <v>3476</v>
      </c>
      <c r="P1699">
        <v>40</v>
      </c>
      <c r="Q1699">
        <v>30</v>
      </c>
    </row>
    <row r="1700" spans="1:17" x14ac:dyDescent="0.3">
      <c r="A1700">
        <v>1496868</v>
      </c>
      <c r="B1700" t="s">
        <v>3694</v>
      </c>
      <c r="C1700" t="s">
        <v>7640</v>
      </c>
      <c r="D1700" t="s">
        <v>1598</v>
      </c>
      <c r="E1700">
        <v>154842869</v>
      </c>
      <c r="F1700" t="s">
        <v>3815</v>
      </c>
      <c r="G1700" t="str">
        <f t="shared" si="26"/>
        <v>2025em1100067</v>
      </c>
      <c r="H1700" t="s">
        <v>9351</v>
      </c>
      <c r="I1700" t="s">
        <v>3816</v>
      </c>
      <c r="K1700" t="s">
        <v>8653</v>
      </c>
      <c r="M1700" t="s">
        <v>7643</v>
      </c>
      <c r="N1700" t="s">
        <v>3476</v>
      </c>
      <c r="P1700">
        <v>40</v>
      </c>
      <c r="Q1700">
        <v>22</v>
      </c>
    </row>
    <row r="1701" spans="1:17" x14ac:dyDescent="0.3">
      <c r="A1701">
        <v>1496868</v>
      </c>
      <c r="B1701" t="s">
        <v>3694</v>
      </c>
      <c r="C1701" t="s">
        <v>7640</v>
      </c>
      <c r="D1701" t="s">
        <v>1598</v>
      </c>
      <c r="E1701">
        <v>154842872</v>
      </c>
      <c r="F1701" t="s">
        <v>3723</v>
      </c>
      <c r="G1701" t="str">
        <f t="shared" si="26"/>
        <v>2025em1100012</v>
      </c>
      <c r="H1701" t="s">
        <v>9352</v>
      </c>
      <c r="I1701" t="s">
        <v>3724</v>
      </c>
      <c r="K1701" t="s">
        <v>8653</v>
      </c>
      <c r="M1701" t="s">
        <v>7643</v>
      </c>
      <c r="N1701" t="s">
        <v>3476</v>
      </c>
      <c r="P1701">
        <v>40</v>
      </c>
      <c r="Q1701">
        <v>25</v>
      </c>
    </row>
    <row r="1702" spans="1:17" x14ac:dyDescent="0.3">
      <c r="A1702">
        <v>1496868</v>
      </c>
      <c r="B1702" t="s">
        <v>3694</v>
      </c>
      <c r="C1702" t="s">
        <v>7640</v>
      </c>
      <c r="D1702" t="s">
        <v>1598</v>
      </c>
      <c r="E1702">
        <v>154842874</v>
      </c>
      <c r="F1702" t="s">
        <v>3923</v>
      </c>
      <c r="G1702" t="str">
        <f t="shared" si="26"/>
        <v>2025em1100141</v>
      </c>
      <c r="H1702" t="s">
        <v>9353</v>
      </c>
      <c r="I1702" t="s">
        <v>3924</v>
      </c>
      <c r="K1702" t="s">
        <v>8653</v>
      </c>
      <c r="M1702" t="s">
        <v>7643</v>
      </c>
      <c r="N1702" t="s">
        <v>3476</v>
      </c>
      <c r="P1702">
        <v>40</v>
      </c>
      <c r="Q1702">
        <v>22</v>
      </c>
    </row>
    <row r="1703" spans="1:17" x14ac:dyDescent="0.3">
      <c r="A1703">
        <v>1496868</v>
      </c>
      <c r="B1703" t="s">
        <v>3694</v>
      </c>
      <c r="C1703" t="s">
        <v>7640</v>
      </c>
      <c r="D1703" t="s">
        <v>1598</v>
      </c>
      <c r="E1703">
        <v>154842878</v>
      </c>
      <c r="F1703" t="s">
        <v>4148</v>
      </c>
      <c r="G1703" t="str">
        <f t="shared" si="26"/>
        <v>2025em1100280</v>
      </c>
      <c r="H1703" t="s">
        <v>9354</v>
      </c>
      <c r="I1703" t="s">
        <v>4149</v>
      </c>
      <c r="K1703" t="s">
        <v>8653</v>
      </c>
      <c r="M1703" t="s">
        <v>7643</v>
      </c>
      <c r="N1703" t="s">
        <v>3476</v>
      </c>
      <c r="P1703">
        <v>40</v>
      </c>
      <c r="Q1703">
        <v>21</v>
      </c>
    </row>
    <row r="1704" spans="1:17" x14ac:dyDescent="0.3">
      <c r="A1704">
        <v>1496868</v>
      </c>
      <c r="B1704" t="s">
        <v>3694</v>
      </c>
      <c r="C1704" t="s">
        <v>7640</v>
      </c>
      <c r="D1704" t="s">
        <v>1598</v>
      </c>
      <c r="E1704">
        <v>154842879</v>
      </c>
      <c r="F1704" t="s">
        <v>4144</v>
      </c>
      <c r="G1704" t="str">
        <f t="shared" si="26"/>
        <v>2025em1100273</v>
      </c>
      <c r="H1704" t="s">
        <v>9355</v>
      </c>
      <c r="I1704" t="s">
        <v>4145</v>
      </c>
      <c r="K1704" t="s">
        <v>8653</v>
      </c>
      <c r="M1704" t="s">
        <v>7643</v>
      </c>
      <c r="N1704" t="s">
        <v>3476</v>
      </c>
      <c r="P1704">
        <v>40</v>
      </c>
      <c r="Q1704">
        <v>21</v>
      </c>
    </row>
    <row r="1705" spans="1:17" x14ac:dyDescent="0.3">
      <c r="A1705">
        <v>1496868</v>
      </c>
      <c r="B1705" t="s">
        <v>3694</v>
      </c>
      <c r="C1705" t="s">
        <v>7640</v>
      </c>
      <c r="D1705" t="s">
        <v>1598</v>
      </c>
      <c r="E1705">
        <v>154842880</v>
      </c>
      <c r="F1705" t="s">
        <v>2213</v>
      </c>
      <c r="G1705" t="str">
        <f t="shared" si="26"/>
        <v>2025em1100158</v>
      </c>
      <c r="H1705" t="s">
        <v>9356</v>
      </c>
      <c r="I1705" t="s">
        <v>2214</v>
      </c>
      <c r="K1705" t="s">
        <v>8653</v>
      </c>
      <c r="M1705" t="s">
        <v>7643</v>
      </c>
      <c r="N1705" t="s">
        <v>3476</v>
      </c>
      <c r="P1705">
        <v>40</v>
      </c>
      <c r="Q1705">
        <v>28</v>
      </c>
    </row>
    <row r="1706" spans="1:17" x14ac:dyDescent="0.3">
      <c r="A1706">
        <v>1496868</v>
      </c>
      <c r="B1706" t="s">
        <v>3694</v>
      </c>
      <c r="C1706" t="s">
        <v>7640</v>
      </c>
      <c r="D1706" t="s">
        <v>1598</v>
      </c>
      <c r="E1706">
        <v>154842882</v>
      </c>
      <c r="F1706" t="s">
        <v>3895</v>
      </c>
      <c r="G1706" t="str">
        <f t="shared" si="26"/>
        <v>2025em1100125</v>
      </c>
      <c r="H1706" t="s">
        <v>9357</v>
      </c>
      <c r="I1706" t="s">
        <v>3896</v>
      </c>
      <c r="K1706" t="s">
        <v>8653</v>
      </c>
      <c r="M1706" t="s">
        <v>7643</v>
      </c>
      <c r="N1706" t="s">
        <v>3476</v>
      </c>
      <c r="P1706">
        <v>40</v>
      </c>
      <c r="Q1706">
        <v>30</v>
      </c>
    </row>
    <row r="1707" spans="1:17" x14ac:dyDescent="0.3">
      <c r="A1707">
        <v>1496868</v>
      </c>
      <c r="B1707" t="s">
        <v>3694</v>
      </c>
      <c r="C1707" t="s">
        <v>7640</v>
      </c>
      <c r="D1707" t="s">
        <v>1598</v>
      </c>
      <c r="E1707">
        <v>154842886</v>
      </c>
      <c r="F1707" t="s">
        <v>3795</v>
      </c>
      <c r="G1707" t="str">
        <f t="shared" si="26"/>
        <v>2025em1100044</v>
      </c>
      <c r="H1707" t="s">
        <v>9358</v>
      </c>
      <c r="I1707" t="s">
        <v>3796</v>
      </c>
      <c r="K1707" t="s">
        <v>8653</v>
      </c>
      <c r="M1707" t="s">
        <v>7643</v>
      </c>
      <c r="N1707" t="s">
        <v>3476</v>
      </c>
      <c r="P1707">
        <v>40</v>
      </c>
      <c r="Q1707">
        <v>33</v>
      </c>
    </row>
    <row r="1708" spans="1:17" x14ac:dyDescent="0.3">
      <c r="A1708">
        <v>1496868</v>
      </c>
      <c r="B1708" t="s">
        <v>3694</v>
      </c>
      <c r="C1708" t="s">
        <v>7640</v>
      </c>
      <c r="D1708" t="s">
        <v>1598</v>
      </c>
      <c r="E1708">
        <v>154842887</v>
      </c>
      <c r="F1708" t="s">
        <v>3302</v>
      </c>
      <c r="G1708" t="str">
        <f t="shared" si="26"/>
        <v>2025em1100471</v>
      </c>
      <c r="H1708" t="s">
        <v>9359</v>
      </c>
      <c r="I1708" t="s">
        <v>3303</v>
      </c>
      <c r="K1708" t="s">
        <v>8653</v>
      </c>
      <c r="M1708" t="s">
        <v>7643</v>
      </c>
      <c r="N1708" t="s">
        <v>3476</v>
      </c>
      <c r="P1708">
        <v>40</v>
      </c>
      <c r="Q1708">
        <v>15</v>
      </c>
    </row>
    <row r="1709" spans="1:17" x14ac:dyDescent="0.3">
      <c r="A1709">
        <v>1496868</v>
      </c>
      <c r="B1709" t="s">
        <v>3694</v>
      </c>
      <c r="C1709" t="s">
        <v>7640</v>
      </c>
      <c r="D1709" t="s">
        <v>1598</v>
      </c>
      <c r="E1709">
        <v>154842889</v>
      </c>
      <c r="F1709" t="s">
        <v>4384</v>
      </c>
      <c r="G1709" t="str">
        <f t="shared" si="26"/>
        <v>2025em1100410</v>
      </c>
      <c r="H1709" t="s">
        <v>9360</v>
      </c>
      <c r="I1709" t="s">
        <v>4385</v>
      </c>
      <c r="K1709" t="s">
        <v>8653</v>
      </c>
      <c r="M1709" t="s">
        <v>7643</v>
      </c>
      <c r="N1709" t="s">
        <v>3476</v>
      </c>
      <c r="P1709">
        <v>40</v>
      </c>
      <c r="Q1709">
        <v>12</v>
      </c>
    </row>
    <row r="1710" spans="1:17" x14ac:dyDescent="0.3">
      <c r="A1710">
        <v>1496868</v>
      </c>
      <c r="B1710" t="s">
        <v>3694</v>
      </c>
      <c r="C1710" t="s">
        <v>7640</v>
      </c>
      <c r="D1710" t="s">
        <v>1598</v>
      </c>
      <c r="E1710">
        <v>154842890</v>
      </c>
      <c r="F1710" t="s">
        <v>4408</v>
      </c>
      <c r="G1710" t="str">
        <f t="shared" si="26"/>
        <v>2025em1100424</v>
      </c>
      <c r="H1710" t="s">
        <v>9361</v>
      </c>
      <c r="I1710" t="s">
        <v>4409</v>
      </c>
      <c r="K1710" t="s">
        <v>8653</v>
      </c>
      <c r="M1710" t="s">
        <v>7643</v>
      </c>
      <c r="N1710" t="s">
        <v>3476</v>
      </c>
      <c r="P1710">
        <v>40</v>
      </c>
      <c r="Q1710">
        <v>11</v>
      </c>
    </row>
    <row r="1711" spans="1:17" x14ac:dyDescent="0.3">
      <c r="A1711">
        <v>1496868</v>
      </c>
      <c r="B1711" t="s">
        <v>3694</v>
      </c>
      <c r="C1711" t="s">
        <v>7640</v>
      </c>
      <c r="D1711" t="s">
        <v>1598</v>
      </c>
      <c r="E1711">
        <v>154842891</v>
      </c>
      <c r="F1711" t="s">
        <v>4108</v>
      </c>
      <c r="G1711" t="str">
        <f t="shared" si="26"/>
        <v>2025em1100243</v>
      </c>
      <c r="H1711" t="s">
        <v>9362</v>
      </c>
      <c r="I1711" t="s">
        <v>4109</v>
      </c>
      <c r="K1711" t="s">
        <v>8653</v>
      </c>
      <c r="M1711" t="s">
        <v>7643</v>
      </c>
      <c r="N1711" t="s">
        <v>3476</v>
      </c>
      <c r="P1711">
        <v>40</v>
      </c>
      <c r="Q1711">
        <v>32</v>
      </c>
    </row>
    <row r="1712" spans="1:17" x14ac:dyDescent="0.3">
      <c r="A1712">
        <v>1496868</v>
      </c>
      <c r="B1712" t="s">
        <v>3694</v>
      </c>
      <c r="C1712" t="s">
        <v>7640</v>
      </c>
      <c r="D1712" t="s">
        <v>1598</v>
      </c>
      <c r="E1712">
        <v>154842892</v>
      </c>
      <c r="F1712" t="s">
        <v>1677</v>
      </c>
      <c r="G1712" t="str">
        <f t="shared" si="26"/>
        <v>2025em1100019</v>
      </c>
      <c r="H1712" t="s">
        <v>9363</v>
      </c>
      <c r="I1712" t="s">
        <v>1678</v>
      </c>
      <c r="K1712" t="s">
        <v>8653</v>
      </c>
      <c r="M1712" t="s">
        <v>7643</v>
      </c>
      <c r="N1712" t="s">
        <v>3476</v>
      </c>
      <c r="P1712">
        <v>40</v>
      </c>
      <c r="Q1712">
        <v>25</v>
      </c>
    </row>
    <row r="1713" spans="1:17" x14ac:dyDescent="0.3">
      <c r="A1713">
        <v>1496868</v>
      </c>
      <c r="B1713" t="s">
        <v>3694</v>
      </c>
      <c r="C1713" t="s">
        <v>7640</v>
      </c>
      <c r="D1713" t="s">
        <v>1598</v>
      </c>
      <c r="E1713">
        <v>154842894</v>
      </c>
      <c r="F1713" t="s">
        <v>3867</v>
      </c>
      <c r="G1713" t="str">
        <f t="shared" si="26"/>
        <v>2025em1100108</v>
      </c>
      <c r="H1713" t="s">
        <v>9364</v>
      </c>
      <c r="I1713" t="s">
        <v>3868</v>
      </c>
      <c r="K1713" t="s">
        <v>8653</v>
      </c>
      <c r="M1713" t="s">
        <v>7643</v>
      </c>
      <c r="N1713" t="s">
        <v>3476</v>
      </c>
      <c r="P1713">
        <v>40</v>
      </c>
      <c r="Q1713">
        <v>26</v>
      </c>
    </row>
    <row r="1714" spans="1:17" x14ac:dyDescent="0.3">
      <c r="A1714">
        <v>1496868</v>
      </c>
      <c r="B1714" t="s">
        <v>3694</v>
      </c>
      <c r="C1714" t="s">
        <v>7640</v>
      </c>
      <c r="D1714" t="s">
        <v>1598</v>
      </c>
      <c r="E1714">
        <v>154842895</v>
      </c>
      <c r="F1714" t="s">
        <v>4120</v>
      </c>
      <c r="G1714" t="str">
        <f t="shared" si="26"/>
        <v>2025em1100247</v>
      </c>
      <c r="H1714" t="s">
        <v>9365</v>
      </c>
      <c r="I1714" t="s">
        <v>4121</v>
      </c>
      <c r="K1714" t="s">
        <v>8653</v>
      </c>
      <c r="M1714" t="s">
        <v>7643</v>
      </c>
      <c r="N1714" t="s">
        <v>3476</v>
      </c>
      <c r="P1714">
        <v>40</v>
      </c>
      <c r="Q1714">
        <v>26</v>
      </c>
    </row>
    <row r="1715" spans="1:17" x14ac:dyDescent="0.3">
      <c r="A1715">
        <v>1496868</v>
      </c>
      <c r="B1715" t="s">
        <v>3694</v>
      </c>
      <c r="C1715" t="s">
        <v>7640</v>
      </c>
      <c r="D1715" t="s">
        <v>1598</v>
      </c>
      <c r="E1715">
        <v>154842896</v>
      </c>
      <c r="F1715" t="s">
        <v>3827</v>
      </c>
      <c r="G1715" t="str">
        <f t="shared" si="26"/>
        <v>2025em1100073</v>
      </c>
      <c r="H1715" t="s">
        <v>9366</v>
      </c>
      <c r="I1715" t="s">
        <v>3828</v>
      </c>
      <c r="K1715" t="s">
        <v>8653</v>
      </c>
      <c r="M1715" t="s">
        <v>7643</v>
      </c>
      <c r="N1715" t="s">
        <v>3476</v>
      </c>
      <c r="P1715">
        <v>40</v>
      </c>
      <c r="Q1715">
        <v>26</v>
      </c>
    </row>
    <row r="1716" spans="1:17" x14ac:dyDescent="0.3">
      <c r="A1716">
        <v>1496868</v>
      </c>
      <c r="B1716" t="s">
        <v>3694</v>
      </c>
      <c r="C1716" t="s">
        <v>7640</v>
      </c>
      <c r="D1716" t="s">
        <v>1598</v>
      </c>
      <c r="E1716">
        <v>154842898</v>
      </c>
      <c r="F1716" t="s">
        <v>4364</v>
      </c>
      <c r="G1716" t="str">
        <f t="shared" si="26"/>
        <v>2025em1100401</v>
      </c>
      <c r="H1716" t="s">
        <v>9367</v>
      </c>
      <c r="I1716" t="s">
        <v>4365</v>
      </c>
      <c r="K1716" t="s">
        <v>8653</v>
      </c>
      <c r="M1716" t="s">
        <v>7643</v>
      </c>
      <c r="N1716" t="s">
        <v>3476</v>
      </c>
      <c r="P1716">
        <v>40</v>
      </c>
      <c r="Q1716">
        <v>36</v>
      </c>
    </row>
    <row r="1717" spans="1:17" x14ac:dyDescent="0.3">
      <c r="A1717">
        <v>1496868</v>
      </c>
      <c r="B1717" t="s">
        <v>3694</v>
      </c>
      <c r="C1717" t="s">
        <v>7640</v>
      </c>
      <c r="D1717" t="s">
        <v>1598</v>
      </c>
      <c r="E1717">
        <v>154842899</v>
      </c>
      <c r="F1717" t="s">
        <v>2673</v>
      </c>
      <c r="G1717" t="str">
        <f t="shared" si="26"/>
        <v>2025em1100279</v>
      </c>
      <c r="H1717" t="s">
        <v>9368</v>
      </c>
      <c r="I1717" t="s">
        <v>2674</v>
      </c>
      <c r="K1717" t="s">
        <v>8653</v>
      </c>
      <c r="M1717" t="s">
        <v>7643</v>
      </c>
      <c r="N1717" t="s">
        <v>3476</v>
      </c>
      <c r="P1717">
        <v>40</v>
      </c>
      <c r="Q1717">
        <v>25</v>
      </c>
    </row>
    <row r="1718" spans="1:17" x14ac:dyDescent="0.3">
      <c r="A1718">
        <v>1496868</v>
      </c>
      <c r="B1718" t="s">
        <v>3694</v>
      </c>
      <c r="C1718" t="s">
        <v>7640</v>
      </c>
      <c r="D1718" t="s">
        <v>1598</v>
      </c>
      <c r="E1718">
        <v>154842901</v>
      </c>
      <c r="F1718" t="s">
        <v>2037</v>
      </c>
      <c r="G1718" t="str">
        <f t="shared" si="26"/>
        <v>2025em1100110</v>
      </c>
      <c r="H1718" t="s">
        <v>9369</v>
      </c>
      <c r="I1718" t="s">
        <v>2038</v>
      </c>
      <c r="K1718" t="s">
        <v>8653</v>
      </c>
      <c r="M1718" t="s">
        <v>7643</v>
      </c>
      <c r="N1718" t="s">
        <v>3476</v>
      </c>
      <c r="P1718">
        <v>40</v>
      </c>
      <c r="Q1718">
        <v>17</v>
      </c>
    </row>
    <row r="1719" spans="1:17" x14ac:dyDescent="0.3">
      <c r="A1719">
        <v>1496868</v>
      </c>
      <c r="B1719" t="s">
        <v>3694</v>
      </c>
      <c r="C1719" t="s">
        <v>7640</v>
      </c>
      <c r="D1719" t="s">
        <v>1598</v>
      </c>
      <c r="E1719">
        <v>154842902</v>
      </c>
      <c r="F1719" t="s">
        <v>4264</v>
      </c>
      <c r="G1719" t="str">
        <f t="shared" si="26"/>
        <v>2025em1100347</v>
      </c>
      <c r="H1719" t="s">
        <v>9370</v>
      </c>
      <c r="I1719" t="s">
        <v>4265</v>
      </c>
      <c r="K1719" t="s">
        <v>8653</v>
      </c>
      <c r="M1719" t="s">
        <v>7643</v>
      </c>
      <c r="N1719" t="s">
        <v>3476</v>
      </c>
      <c r="P1719">
        <v>40</v>
      </c>
      <c r="Q1719">
        <v>20</v>
      </c>
    </row>
    <row r="1720" spans="1:17" x14ac:dyDescent="0.3">
      <c r="A1720">
        <v>1496868</v>
      </c>
      <c r="B1720" t="s">
        <v>3694</v>
      </c>
      <c r="C1720" t="s">
        <v>7640</v>
      </c>
      <c r="D1720" t="s">
        <v>1598</v>
      </c>
      <c r="E1720">
        <v>154842904</v>
      </c>
      <c r="F1720" t="s">
        <v>4292</v>
      </c>
      <c r="G1720" t="str">
        <f t="shared" si="26"/>
        <v>2025em1100364</v>
      </c>
      <c r="H1720" t="s">
        <v>9371</v>
      </c>
      <c r="I1720" t="s">
        <v>4293</v>
      </c>
      <c r="K1720" t="s">
        <v>8653</v>
      </c>
      <c r="M1720" t="s">
        <v>7643</v>
      </c>
      <c r="N1720" t="s">
        <v>3476</v>
      </c>
      <c r="P1720">
        <v>40</v>
      </c>
      <c r="Q1720">
        <v>33</v>
      </c>
    </row>
    <row r="1721" spans="1:17" x14ac:dyDescent="0.3">
      <c r="A1721">
        <v>1496868</v>
      </c>
      <c r="B1721" t="s">
        <v>3694</v>
      </c>
      <c r="C1721" t="s">
        <v>7640</v>
      </c>
      <c r="D1721" t="s">
        <v>1598</v>
      </c>
      <c r="E1721">
        <v>154842907</v>
      </c>
      <c r="F1721" t="s">
        <v>2075</v>
      </c>
      <c r="G1721" t="str">
        <f t="shared" si="26"/>
        <v>2025em1100123</v>
      </c>
      <c r="H1721" t="s">
        <v>9372</v>
      </c>
      <c r="I1721" t="s">
        <v>2076</v>
      </c>
      <c r="K1721" t="s">
        <v>8653</v>
      </c>
      <c r="M1721" t="s">
        <v>7643</v>
      </c>
      <c r="N1721" t="s">
        <v>3476</v>
      </c>
      <c r="P1721">
        <v>40</v>
      </c>
      <c r="Q1721">
        <v>24</v>
      </c>
    </row>
    <row r="1722" spans="1:17" x14ac:dyDescent="0.3">
      <c r="A1722">
        <v>1496868</v>
      </c>
      <c r="B1722" t="s">
        <v>3694</v>
      </c>
      <c r="C1722" t="s">
        <v>7640</v>
      </c>
      <c r="D1722" t="s">
        <v>1598</v>
      </c>
      <c r="E1722">
        <v>154842908</v>
      </c>
      <c r="F1722" t="s">
        <v>4360</v>
      </c>
      <c r="G1722" t="str">
        <f t="shared" si="26"/>
        <v>2025em1100400</v>
      </c>
      <c r="H1722" t="s">
        <v>9373</v>
      </c>
      <c r="I1722" t="s">
        <v>4361</v>
      </c>
      <c r="K1722" t="s">
        <v>8653</v>
      </c>
      <c r="M1722" t="s">
        <v>7643</v>
      </c>
      <c r="N1722" t="s">
        <v>3476</v>
      </c>
      <c r="P1722">
        <v>40</v>
      </c>
      <c r="Q1722">
        <v>10</v>
      </c>
    </row>
    <row r="1723" spans="1:17" x14ac:dyDescent="0.3">
      <c r="A1723">
        <v>1496868</v>
      </c>
      <c r="B1723" t="s">
        <v>3694</v>
      </c>
      <c r="C1723" t="s">
        <v>7640</v>
      </c>
      <c r="D1723" t="s">
        <v>1598</v>
      </c>
      <c r="E1723">
        <v>154842909</v>
      </c>
      <c r="F1723" t="s">
        <v>2381</v>
      </c>
      <c r="G1723" t="str">
        <f t="shared" si="26"/>
        <v>2025em1100203</v>
      </c>
      <c r="H1723" t="s">
        <v>9374</v>
      </c>
      <c r="I1723" t="s">
        <v>2382</v>
      </c>
      <c r="K1723" t="s">
        <v>8653</v>
      </c>
      <c r="M1723" t="s">
        <v>7643</v>
      </c>
      <c r="N1723" t="s">
        <v>3476</v>
      </c>
      <c r="P1723">
        <v>40</v>
      </c>
      <c r="Q1723">
        <v>10</v>
      </c>
    </row>
    <row r="1724" spans="1:17" x14ac:dyDescent="0.3">
      <c r="A1724">
        <v>1496868</v>
      </c>
      <c r="B1724" t="s">
        <v>3694</v>
      </c>
      <c r="C1724" t="s">
        <v>7640</v>
      </c>
      <c r="D1724" t="s">
        <v>1598</v>
      </c>
      <c r="E1724">
        <v>154842912</v>
      </c>
      <c r="F1724" t="s">
        <v>4571</v>
      </c>
      <c r="G1724" t="str">
        <f t="shared" si="26"/>
        <v>2025em1100507</v>
      </c>
      <c r="H1724" t="s">
        <v>9375</v>
      </c>
      <c r="I1724" t="s">
        <v>4572</v>
      </c>
      <c r="K1724" t="s">
        <v>8653</v>
      </c>
      <c r="M1724" t="s">
        <v>7643</v>
      </c>
      <c r="N1724" t="s">
        <v>3476</v>
      </c>
      <c r="P1724">
        <v>40</v>
      </c>
      <c r="Q1724">
        <v>35</v>
      </c>
    </row>
    <row r="1725" spans="1:17" x14ac:dyDescent="0.3">
      <c r="A1725">
        <v>1496868</v>
      </c>
      <c r="B1725" t="s">
        <v>3694</v>
      </c>
      <c r="C1725" t="s">
        <v>7640</v>
      </c>
      <c r="D1725" t="s">
        <v>1598</v>
      </c>
      <c r="E1725">
        <v>154842918</v>
      </c>
      <c r="F1725" t="s">
        <v>3168</v>
      </c>
      <c r="G1725" t="str">
        <f t="shared" si="26"/>
        <v>2025em1100418</v>
      </c>
      <c r="H1725" t="s">
        <v>9376</v>
      </c>
      <c r="I1725" t="s">
        <v>3169</v>
      </c>
      <c r="K1725" t="s">
        <v>8653</v>
      </c>
      <c r="M1725" t="s">
        <v>7643</v>
      </c>
      <c r="N1725" t="s">
        <v>3476</v>
      </c>
      <c r="P1725">
        <v>40</v>
      </c>
      <c r="Q1725">
        <v>33</v>
      </c>
    </row>
    <row r="1726" spans="1:17" x14ac:dyDescent="0.3">
      <c r="A1726">
        <v>1496868</v>
      </c>
      <c r="B1726" t="s">
        <v>3694</v>
      </c>
      <c r="C1726" t="s">
        <v>7640</v>
      </c>
      <c r="D1726" t="s">
        <v>1598</v>
      </c>
      <c r="E1726">
        <v>154842919</v>
      </c>
      <c r="F1726" t="s">
        <v>3927</v>
      </c>
      <c r="G1726" t="str">
        <f t="shared" si="26"/>
        <v>2025em1100146</v>
      </c>
      <c r="H1726" t="s">
        <v>9377</v>
      </c>
      <c r="I1726" t="s">
        <v>3928</v>
      </c>
      <c r="K1726" t="s">
        <v>8653</v>
      </c>
      <c r="M1726" t="s">
        <v>7643</v>
      </c>
      <c r="N1726" t="s">
        <v>3476</v>
      </c>
      <c r="P1726">
        <v>40</v>
      </c>
      <c r="Q1726">
        <v>29</v>
      </c>
    </row>
    <row r="1727" spans="1:17" x14ac:dyDescent="0.3">
      <c r="A1727">
        <v>1496868</v>
      </c>
      <c r="B1727" t="s">
        <v>3694</v>
      </c>
      <c r="C1727" t="s">
        <v>7640</v>
      </c>
      <c r="D1727" t="s">
        <v>1598</v>
      </c>
      <c r="E1727">
        <v>154842920</v>
      </c>
      <c r="F1727" t="s">
        <v>3819</v>
      </c>
      <c r="G1727" t="str">
        <f t="shared" si="26"/>
        <v>2025em1100068</v>
      </c>
      <c r="H1727" t="s">
        <v>9378</v>
      </c>
      <c r="I1727" t="s">
        <v>3820</v>
      </c>
      <c r="K1727" t="s">
        <v>8653</v>
      </c>
      <c r="M1727" t="s">
        <v>7643</v>
      </c>
      <c r="N1727" t="s">
        <v>3476</v>
      </c>
      <c r="P1727">
        <v>40</v>
      </c>
      <c r="Q1727">
        <v>21</v>
      </c>
    </row>
    <row r="1728" spans="1:17" x14ac:dyDescent="0.3">
      <c r="A1728">
        <v>1496868</v>
      </c>
      <c r="B1728" t="s">
        <v>3694</v>
      </c>
      <c r="C1728" t="s">
        <v>7640</v>
      </c>
      <c r="D1728" t="s">
        <v>1598</v>
      </c>
      <c r="E1728">
        <v>154842923</v>
      </c>
      <c r="F1728" t="s">
        <v>1655</v>
      </c>
      <c r="G1728" t="str">
        <f t="shared" si="26"/>
        <v>2025em1100016</v>
      </c>
      <c r="H1728" t="s">
        <v>9379</v>
      </c>
      <c r="I1728" t="s">
        <v>1656</v>
      </c>
      <c r="K1728" t="s">
        <v>8653</v>
      </c>
      <c r="M1728" t="s">
        <v>7643</v>
      </c>
      <c r="N1728" t="s">
        <v>3476</v>
      </c>
      <c r="P1728">
        <v>40</v>
      </c>
      <c r="Q1728">
        <v>24</v>
      </c>
    </row>
    <row r="1729" spans="1:17" x14ac:dyDescent="0.3">
      <c r="A1729">
        <v>1496868</v>
      </c>
      <c r="B1729" t="s">
        <v>3694</v>
      </c>
      <c r="C1729" t="s">
        <v>7640</v>
      </c>
      <c r="D1729" t="s">
        <v>1598</v>
      </c>
      <c r="E1729">
        <v>154842924</v>
      </c>
      <c r="F1729" t="s">
        <v>3847</v>
      </c>
      <c r="G1729" t="str">
        <f t="shared" si="26"/>
        <v>2025em1100089</v>
      </c>
      <c r="H1729" t="s">
        <v>9380</v>
      </c>
      <c r="I1729" t="s">
        <v>3848</v>
      </c>
      <c r="K1729" t="s">
        <v>8653</v>
      </c>
      <c r="M1729" t="s">
        <v>7643</v>
      </c>
      <c r="N1729" t="s">
        <v>3476</v>
      </c>
      <c r="P1729">
        <v>40</v>
      </c>
      <c r="Q1729">
        <v>15</v>
      </c>
    </row>
    <row r="1730" spans="1:17" x14ac:dyDescent="0.3">
      <c r="A1730">
        <v>1496868</v>
      </c>
      <c r="B1730" t="s">
        <v>3694</v>
      </c>
      <c r="C1730" t="s">
        <v>7640</v>
      </c>
      <c r="D1730" t="s">
        <v>1598</v>
      </c>
      <c r="E1730">
        <v>154842926</v>
      </c>
      <c r="F1730" t="s">
        <v>4052</v>
      </c>
      <c r="G1730" t="str">
        <f t="shared" si="26"/>
        <v>2025em1100213</v>
      </c>
      <c r="H1730" t="s">
        <v>9381</v>
      </c>
      <c r="I1730" t="s">
        <v>4053</v>
      </c>
      <c r="K1730" t="s">
        <v>8653</v>
      </c>
      <c r="M1730" t="s">
        <v>7643</v>
      </c>
      <c r="N1730" t="s">
        <v>3476</v>
      </c>
      <c r="P1730">
        <v>40</v>
      </c>
      <c r="Q1730">
        <v>29</v>
      </c>
    </row>
    <row r="1731" spans="1:17" x14ac:dyDescent="0.3">
      <c r="A1731">
        <v>1496868</v>
      </c>
      <c r="B1731" t="s">
        <v>3694</v>
      </c>
      <c r="C1731" t="s">
        <v>7640</v>
      </c>
      <c r="D1731" t="s">
        <v>1598</v>
      </c>
      <c r="E1731">
        <v>154842928</v>
      </c>
      <c r="F1731" t="s">
        <v>3238</v>
      </c>
      <c r="G1731" t="str">
        <f t="shared" ref="G1731:G1794" si="27">LEFT(F1731,13)</f>
        <v>2025em1100446</v>
      </c>
      <c r="H1731" t="s">
        <v>9382</v>
      </c>
      <c r="I1731" t="s">
        <v>3239</v>
      </c>
      <c r="K1731" t="s">
        <v>8653</v>
      </c>
      <c r="M1731" t="s">
        <v>7643</v>
      </c>
      <c r="N1731" t="s">
        <v>3476</v>
      </c>
      <c r="P1731">
        <v>40</v>
      </c>
      <c r="Q1731">
        <v>35</v>
      </c>
    </row>
    <row r="1732" spans="1:17" x14ac:dyDescent="0.3">
      <c r="A1732">
        <v>1496868</v>
      </c>
      <c r="B1732" t="s">
        <v>3694</v>
      </c>
      <c r="C1732" t="s">
        <v>7640</v>
      </c>
      <c r="D1732" t="s">
        <v>1598</v>
      </c>
      <c r="E1732">
        <v>154842930</v>
      </c>
      <c r="F1732" t="s">
        <v>4028</v>
      </c>
      <c r="G1732" t="str">
        <f t="shared" si="27"/>
        <v>2025em1100204</v>
      </c>
      <c r="H1732" t="s">
        <v>9383</v>
      </c>
      <c r="I1732" t="s">
        <v>4029</v>
      </c>
      <c r="K1732" t="s">
        <v>8653</v>
      </c>
      <c r="M1732" t="s">
        <v>7643</v>
      </c>
      <c r="N1732" t="s">
        <v>3476</v>
      </c>
      <c r="P1732">
        <v>40</v>
      </c>
      <c r="Q1732">
        <v>26</v>
      </c>
    </row>
    <row r="1733" spans="1:17" x14ac:dyDescent="0.3">
      <c r="A1733">
        <v>1496868</v>
      </c>
      <c r="B1733" t="s">
        <v>3694</v>
      </c>
      <c r="C1733" t="s">
        <v>7640</v>
      </c>
      <c r="D1733" t="s">
        <v>1598</v>
      </c>
      <c r="E1733">
        <v>154842932</v>
      </c>
      <c r="F1733" t="s">
        <v>4240</v>
      </c>
      <c r="G1733" t="str">
        <f t="shared" si="27"/>
        <v>2025em1100332</v>
      </c>
      <c r="H1733" t="s">
        <v>9384</v>
      </c>
      <c r="I1733" t="s">
        <v>4241</v>
      </c>
      <c r="K1733" t="s">
        <v>8653</v>
      </c>
      <c r="M1733" t="s">
        <v>7643</v>
      </c>
      <c r="N1733" t="s">
        <v>3476</v>
      </c>
      <c r="P1733">
        <v>40</v>
      </c>
      <c r="Q1733">
        <v>26</v>
      </c>
    </row>
    <row r="1734" spans="1:17" x14ac:dyDescent="0.3">
      <c r="A1734">
        <v>1496868</v>
      </c>
      <c r="B1734" t="s">
        <v>3694</v>
      </c>
      <c r="C1734" t="s">
        <v>7640</v>
      </c>
      <c r="D1734" t="s">
        <v>1598</v>
      </c>
      <c r="E1734">
        <v>154842937</v>
      </c>
      <c r="F1734" t="s">
        <v>3783</v>
      </c>
      <c r="G1734" t="str">
        <f t="shared" si="27"/>
        <v>2025em1100038</v>
      </c>
      <c r="H1734" t="s">
        <v>9385</v>
      </c>
      <c r="I1734" t="s">
        <v>3784</v>
      </c>
      <c r="K1734" t="s">
        <v>8653</v>
      </c>
      <c r="M1734" t="s">
        <v>7643</v>
      </c>
      <c r="N1734" t="s">
        <v>3476</v>
      </c>
      <c r="P1734">
        <v>40</v>
      </c>
      <c r="Q1734">
        <v>14</v>
      </c>
    </row>
    <row r="1735" spans="1:17" x14ac:dyDescent="0.3">
      <c r="A1735">
        <v>1496868</v>
      </c>
      <c r="B1735" t="s">
        <v>3694</v>
      </c>
      <c r="C1735" t="s">
        <v>7640</v>
      </c>
      <c r="D1735" t="s">
        <v>1598</v>
      </c>
      <c r="E1735">
        <v>154842938</v>
      </c>
      <c r="F1735" t="s">
        <v>2771</v>
      </c>
      <c r="G1735" t="str">
        <f t="shared" si="27"/>
        <v>2025em1100302</v>
      </c>
      <c r="H1735" t="s">
        <v>9386</v>
      </c>
      <c r="I1735" t="s">
        <v>2772</v>
      </c>
      <c r="K1735" t="s">
        <v>8653</v>
      </c>
      <c r="M1735" t="s">
        <v>7643</v>
      </c>
      <c r="N1735" t="s">
        <v>3476</v>
      </c>
      <c r="P1735">
        <v>40</v>
      </c>
      <c r="Q1735">
        <v>26</v>
      </c>
    </row>
    <row r="1736" spans="1:17" x14ac:dyDescent="0.3">
      <c r="A1736">
        <v>1496868</v>
      </c>
      <c r="B1736" t="s">
        <v>3694</v>
      </c>
      <c r="C1736" t="s">
        <v>7640</v>
      </c>
      <c r="D1736" t="s">
        <v>1598</v>
      </c>
      <c r="E1736">
        <v>154842941</v>
      </c>
      <c r="F1736" t="s">
        <v>3764</v>
      </c>
      <c r="G1736" t="str">
        <f t="shared" si="27"/>
        <v>2025em1100033</v>
      </c>
      <c r="H1736" t="s">
        <v>9387</v>
      </c>
      <c r="I1736" t="s">
        <v>3765</v>
      </c>
      <c r="K1736" t="s">
        <v>8653</v>
      </c>
      <c r="M1736" t="s">
        <v>7643</v>
      </c>
      <c r="N1736" t="s">
        <v>3476</v>
      </c>
      <c r="P1736">
        <v>40</v>
      </c>
      <c r="Q1736">
        <v>25</v>
      </c>
    </row>
    <row r="1737" spans="1:17" x14ac:dyDescent="0.3">
      <c r="A1737">
        <v>1496868</v>
      </c>
      <c r="B1737" t="s">
        <v>3694</v>
      </c>
      <c r="C1737" t="s">
        <v>7640</v>
      </c>
      <c r="D1737" t="s">
        <v>1598</v>
      </c>
      <c r="E1737">
        <v>154842942</v>
      </c>
      <c r="F1737" t="s">
        <v>4208</v>
      </c>
      <c r="G1737" t="str">
        <f t="shared" si="27"/>
        <v>2025em1100317</v>
      </c>
      <c r="H1737" t="s">
        <v>9388</v>
      </c>
      <c r="I1737" t="s">
        <v>4209</v>
      </c>
      <c r="K1737" t="s">
        <v>8653</v>
      </c>
      <c r="M1737" t="s">
        <v>7643</v>
      </c>
      <c r="N1737" t="s">
        <v>3476</v>
      </c>
      <c r="P1737">
        <v>40</v>
      </c>
      <c r="Q1737">
        <v>19</v>
      </c>
    </row>
    <row r="1738" spans="1:17" x14ac:dyDescent="0.3">
      <c r="A1738">
        <v>1496868</v>
      </c>
      <c r="B1738" t="s">
        <v>3694</v>
      </c>
      <c r="C1738" t="s">
        <v>7640</v>
      </c>
      <c r="D1738" t="s">
        <v>1598</v>
      </c>
      <c r="E1738">
        <v>154842943</v>
      </c>
      <c r="F1738" t="s">
        <v>2533</v>
      </c>
      <c r="G1738" t="str">
        <f t="shared" si="27"/>
        <v>2025em1100252</v>
      </c>
      <c r="H1738" t="s">
        <v>9389</v>
      </c>
      <c r="I1738" t="s">
        <v>2534</v>
      </c>
      <c r="K1738" t="s">
        <v>8653</v>
      </c>
      <c r="M1738" t="s">
        <v>7643</v>
      </c>
      <c r="N1738" t="s">
        <v>3476</v>
      </c>
      <c r="P1738">
        <v>40</v>
      </c>
      <c r="Q1738">
        <v>28</v>
      </c>
    </row>
    <row r="1739" spans="1:17" x14ac:dyDescent="0.3">
      <c r="A1739">
        <v>1496868</v>
      </c>
      <c r="B1739" t="s">
        <v>3694</v>
      </c>
      <c r="C1739" t="s">
        <v>7640</v>
      </c>
      <c r="D1739" t="s">
        <v>1598</v>
      </c>
      <c r="E1739">
        <v>154842945</v>
      </c>
      <c r="F1739" t="s">
        <v>4539</v>
      </c>
      <c r="G1739" t="str">
        <f t="shared" si="27"/>
        <v>2025em1100489</v>
      </c>
      <c r="H1739" t="s">
        <v>9390</v>
      </c>
      <c r="I1739" t="s">
        <v>4540</v>
      </c>
      <c r="K1739" t="s">
        <v>8653</v>
      </c>
      <c r="M1739" t="s">
        <v>7643</v>
      </c>
      <c r="N1739" t="s">
        <v>3476</v>
      </c>
      <c r="P1739">
        <v>40</v>
      </c>
      <c r="Q1739">
        <v>33</v>
      </c>
    </row>
    <row r="1740" spans="1:17" x14ac:dyDescent="0.3">
      <c r="A1740">
        <v>1496868</v>
      </c>
      <c r="B1740" t="s">
        <v>3694</v>
      </c>
      <c r="C1740" t="s">
        <v>7640</v>
      </c>
      <c r="D1740" t="s">
        <v>1598</v>
      </c>
      <c r="E1740">
        <v>154842947</v>
      </c>
      <c r="F1740" t="s">
        <v>3879</v>
      </c>
      <c r="G1740" t="str">
        <f t="shared" si="27"/>
        <v>2025em1100116</v>
      </c>
      <c r="H1740" t="s">
        <v>9391</v>
      </c>
      <c r="I1740" t="s">
        <v>3880</v>
      </c>
      <c r="K1740" t="s">
        <v>8653</v>
      </c>
      <c r="M1740" t="s">
        <v>7643</v>
      </c>
      <c r="N1740" t="s">
        <v>3476</v>
      </c>
      <c r="P1740">
        <v>40</v>
      </c>
      <c r="Q1740">
        <v>23</v>
      </c>
    </row>
    <row r="1741" spans="1:17" x14ac:dyDescent="0.3">
      <c r="A1741">
        <v>1496868</v>
      </c>
      <c r="B1741" t="s">
        <v>3694</v>
      </c>
      <c r="C1741" t="s">
        <v>7640</v>
      </c>
      <c r="D1741" t="s">
        <v>1598</v>
      </c>
      <c r="E1741">
        <v>154842949</v>
      </c>
      <c r="F1741" t="s">
        <v>4024</v>
      </c>
      <c r="G1741" t="str">
        <f t="shared" si="27"/>
        <v>2025em1100202</v>
      </c>
      <c r="H1741" t="s">
        <v>9392</v>
      </c>
      <c r="I1741" t="s">
        <v>4025</v>
      </c>
      <c r="K1741" t="s">
        <v>8653</v>
      </c>
      <c r="M1741" t="s">
        <v>7643</v>
      </c>
      <c r="N1741" t="s">
        <v>3476</v>
      </c>
      <c r="P1741">
        <v>40</v>
      </c>
      <c r="Q1741">
        <v>22</v>
      </c>
    </row>
    <row r="1742" spans="1:17" x14ac:dyDescent="0.3">
      <c r="A1742">
        <v>1496868</v>
      </c>
      <c r="B1742" t="s">
        <v>3694</v>
      </c>
      <c r="C1742" t="s">
        <v>7640</v>
      </c>
      <c r="D1742" t="s">
        <v>1598</v>
      </c>
      <c r="E1742">
        <v>154842950</v>
      </c>
      <c r="F1742" t="s">
        <v>2218</v>
      </c>
      <c r="G1742" t="str">
        <f t="shared" si="27"/>
        <v>2025em1100159</v>
      </c>
      <c r="H1742" t="s">
        <v>9393</v>
      </c>
      <c r="I1742" t="s">
        <v>2219</v>
      </c>
      <c r="K1742" t="s">
        <v>8653</v>
      </c>
      <c r="M1742" t="s">
        <v>7643</v>
      </c>
      <c r="N1742" t="s">
        <v>3476</v>
      </c>
      <c r="P1742">
        <v>40</v>
      </c>
      <c r="Q1742">
        <v>25</v>
      </c>
    </row>
    <row r="1743" spans="1:17" x14ac:dyDescent="0.3">
      <c r="A1743">
        <v>1496868</v>
      </c>
      <c r="B1743" t="s">
        <v>3694</v>
      </c>
      <c r="C1743" t="s">
        <v>7640</v>
      </c>
      <c r="D1743" t="s">
        <v>1598</v>
      </c>
      <c r="E1743">
        <v>154842952</v>
      </c>
      <c r="F1743" t="s">
        <v>4080</v>
      </c>
      <c r="G1743" t="str">
        <f t="shared" si="27"/>
        <v>2025em1100227</v>
      </c>
      <c r="H1743" t="s">
        <v>9394</v>
      </c>
      <c r="I1743" t="s">
        <v>4081</v>
      </c>
      <c r="K1743" t="s">
        <v>8653</v>
      </c>
      <c r="M1743" t="s">
        <v>7643</v>
      </c>
      <c r="N1743" t="s">
        <v>3476</v>
      </c>
      <c r="P1743">
        <v>40</v>
      </c>
      <c r="Q1743">
        <v>9</v>
      </c>
    </row>
    <row r="1744" spans="1:17" x14ac:dyDescent="0.3">
      <c r="A1744">
        <v>1496868</v>
      </c>
      <c r="B1744" t="s">
        <v>3694</v>
      </c>
      <c r="C1744" t="s">
        <v>7640</v>
      </c>
      <c r="D1744" t="s">
        <v>1598</v>
      </c>
      <c r="E1744">
        <v>154842953</v>
      </c>
      <c r="F1744" t="s">
        <v>4020</v>
      </c>
      <c r="G1744" t="str">
        <f t="shared" si="27"/>
        <v>2025em1100201</v>
      </c>
      <c r="H1744" t="s">
        <v>9395</v>
      </c>
      <c r="I1744" t="s">
        <v>4021</v>
      </c>
      <c r="K1744" t="s">
        <v>8653</v>
      </c>
      <c r="M1744" t="s">
        <v>7643</v>
      </c>
      <c r="N1744" t="s">
        <v>3476</v>
      </c>
      <c r="P1744">
        <v>40</v>
      </c>
      <c r="Q1744">
        <v>33</v>
      </c>
    </row>
    <row r="1745" spans="1:17" x14ac:dyDescent="0.3">
      <c r="A1745">
        <v>1496868</v>
      </c>
      <c r="B1745" t="s">
        <v>3694</v>
      </c>
      <c r="C1745" t="s">
        <v>7640</v>
      </c>
      <c r="D1745" t="s">
        <v>1598</v>
      </c>
      <c r="E1745">
        <v>154842956</v>
      </c>
      <c r="F1745" t="s">
        <v>3719</v>
      </c>
      <c r="G1745" t="str">
        <f t="shared" si="27"/>
        <v>2025em1100010</v>
      </c>
      <c r="H1745" t="s">
        <v>9396</v>
      </c>
      <c r="I1745" t="s">
        <v>3720</v>
      </c>
      <c r="K1745" t="s">
        <v>8653</v>
      </c>
      <c r="M1745" t="s">
        <v>7643</v>
      </c>
      <c r="N1745" t="s">
        <v>3476</v>
      </c>
      <c r="P1745">
        <v>40</v>
      </c>
      <c r="Q1745">
        <v>27</v>
      </c>
    </row>
    <row r="1746" spans="1:17" x14ac:dyDescent="0.3">
      <c r="A1746">
        <v>1496868</v>
      </c>
      <c r="B1746" t="s">
        <v>3694</v>
      </c>
      <c r="C1746" t="s">
        <v>7640</v>
      </c>
      <c r="D1746" t="s">
        <v>1598</v>
      </c>
      <c r="E1746">
        <v>154842957</v>
      </c>
      <c r="F1746" t="s">
        <v>4368</v>
      </c>
      <c r="G1746" t="str">
        <f t="shared" si="27"/>
        <v>2025em1100404</v>
      </c>
      <c r="H1746" t="s">
        <v>9397</v>
      </c>
      <c r="I1746" t="s">
        <v>4369</v>
      </c>
      <c r="K1746" t="s">
        <v>8653</v>
      </c>
      <c r="M1746" t="s">
        <v>7643</v>
      </c>
      <c r="N1746" t="s">
        <v>3476</v>
      </c>
      <c r="P1746">
        <v>40</v>
      </c>
      <c r="Q1746">
        <v>24</v>
      </c>
    </row>
    <row r="1747" spans="1:17" x14ac:dyDescent="0.3">
      <c r="A1747">
        <v>1496868</v>
      </c>
      <c r="B1747" t="s">
        <v>3694</v>
      </c>
      <c r="C1747" t="s">
        <v>7640</v>
      </c>
      <c r="D1747" t="s">
        <v>1598</v>
      </c>
      <c r="E1747">
        <v>154842959</v>
      </c>
      <c r="F1747" t="s">
        <v>4048</v>
      </c>
      <c r="G1747" t="str">
        <f t="shared" si="27"/>
        <v>2025em1100210</v>
      </c>
      <c r="H1747" t="s">
        <v>9398</v>
      </c>
      <c r="I1747" t="s">
        <v>4049</v>
      </c>
      <c r="K1747" t="s">
        <v>8653</v>
      </c>
      <c r="M1747" t="s">
        <v>7643</v>
      </c>
      <c r="N1747" t="s">
        <v>3476</v>
      </c>
      <c r="P1747">
        <v>40</v>
      </c>
      <c r="Q1747">
        <v>19</v>
      </c>
    </row>
    <row r="1748" spans="1:17" x14ac:dyDescent="0.3">
      <c r="A1748">
        <v>1496868</v>
      </c>
      <c r="B1748" t="s">
        <v>3694</v>
      </c>
      <c r="C1748" t="s">
        <v>7640</v>
      </c>
      <c r="D1748" t="s">
        <v>1598</v>
      </c>
      <c r="E1748">
        <v>154842962</v>
      </c>
      <c r="F1748" t="s">
        <v>2257</v>
      </c>
      <c r="G1748" t="str">
        <f t="shared" si="27"/>
        <v>2025em1100167</v>
      </c>
      <c r="H1748" t="s">
        <v>9399</v>
      </c>
      <c r="I1748" t="s">
        <v>2258</v>
      </c>
      <c r="K1748" t="s">
        <v>8653</v>
      </c>
      <c r="M1748" t="s">
        <v>7643</v>
      </c>
      <c r="N1748" t="s">
        <v>3476</v>
      </c>
      <c r="P1748">
        <v>40</v>
      </c>
      <c r="Q1748">
        <v>14</v>
      </c>
    </row>
    <row r="1749" spans="1:17" x14ac:dyDescent="0.3">
      <c r="A1749">
        <v>1496868</v>
      </c>
      <c r="B1749" t="s">
        <v>3694</v>
      </c>
      <c r="C1749" t="s">
        <v>7640</v>
      </c>
      <c r="D1749" t="s">
        <v>1598</v>
      </c>
      <c r="E1749">
        <v>154842963</v>
      </c>
      <c r="F1749" t="s">
        <v>2208</v>
      </c>
      <c r="G1749" t="str">
        <f t="shared" si="27"/>
        <v>2025em1100156</v>
      </c>
      <c r="H1749" t="s">
        <v>9400</v>
      </c>
      <c r="I1749" t="s">
        <v>2209</v>
      </c>
      <c r="K1749" t="s">
        <v>8653</v>
      </c>
      <c r="M1749" t="s">
        <v>7643</v>
      </c>
      <c r="N1749" t="s">
        <v>3476</v>
      </c>
      <c r="P1749">
        <v>40</v>
      </c>
      <c r="Q1749">
        <v>12</v>
      </c>
    </row>
    <row r="1750" spans="1:17" x14ac:dyDescent="0.3">
      <c r="A1750">
        <v>1496868</v>
      </c>
      <c r="B1750" t="s">
        <v>3694</v>
      </c>
      <c r="C1750" t="s">
        <v>7640</v>
      </c>
      <c r="D1750" t="s">
        <v>1598</v>
      </c>
      <c r="E1750">
        <v>154842967</v>
      </c>
      <c r="F1750" t="s">
        <v>4268</v>
      </c>
      <c r="G1750" t="str">
        <f t="shared" si="27"/>
        <v>2025em1100352</v>
      </c>
      <c r="H1750" t="s">
        <v>9401</v>
      </c>
      <c r="I1750" t="s">
        <v>4269</v>
      </c>
      <c r="K1750" t="s">
        <v>8653</v>
      </c>
      <c r="M1750" t="s">
        <v>7643</v>
      </c>
      <c r="N1750" t="s">
        <v>3476</v>
      </c>
      <c r="P1750">
        <v>40</v>
      </c>
      <c r="Q1750">
        <v>11</v>
      </c>
    </row>
    <row r="1751" spans="1:17" x14ac:dyDescent="0.3">
      <c r="A1751">
        <v>1496868</v>
      </c>
      <c r="B1751" t="s">
        <v>3694</v>
      </c>
      <c r="C1751" t="s">
        <v>7640</v>
      </c>
      <c r="D1751" t="s">
        <v>1598</v>
      </c>
      <c r="E1751">
        <v>154842968</v>
      </c>
      <c r="F1751" t="s">
        <v>4016</v>
      </c>
      <c r="G1751" t="str">
        <f t="shared" si="27"/>
        <v>2025em1100200</v>
      </c>
      <c r="H1751" t="s">
        <v>9402</v>
      </c>
      <c r="I1751" t="s">
        <v>4017</v>
      </c>
      <c r="K1751" t="s">
        <v>8653</v>
      </c>
      <c r="M1751" t="s">
        <v>7643</v>
      </c>
      <c r="N1751" t="s">
        <v>3476</v>
      </c>
      <c r="P1751">
        <v>40</v>
      </c>
      <c r="Q1751">
        <v>25</v>
      </c>
    </row>
    <row r="1752" spans="1:17" x14ac:dyDescent="0.3">
      <c r="A1752">
        <v>1496868</v>
      </c>
      <c r="B1752" t="s">
        <v>3694</v>
      </c>
      <c r="C1752" t="s">
        <v>7640</v>
      </c>
      <c r="D1752" t="s">
        <v>1598</v>
      </c>
      <c r="E1752">
        <v>154842971</v>
      </c>
      <c r="F1752" t="s">
        <v>4515</v>
      </c>
      <c r="G1752" t="str">
        <f t="shared" si="27"/>
        <v>2025em1100472</v>
      </c>
      <c r="H1752" t="s">
        <v>9403</v>
      </c>
      <c r="I1752" t="s">
        <v>4516</v>
      </c>
      <c r="K1752" t="s">
        <v>8653</v>
      </c>
      <c r="M1752" t="s">
        <v>7643</v>
      </c>
      <c r="N1752" t="s">
        <v>3476</v>
      </c>
      <c r="P1752">
        <v>40</v>
      </c>
      <c r="Q1752">
        <v>15</v>
      </c>
    </row>
    <row r="1753" spans="1:17" x14ac:dyDescent="0.3">
      <c r="A1753">
        <v>1496868</v>
      </c>
      <c r="B1753" t="s">
        <v>3694</v>
      </c>
      <c r="C1753" t="s">
        <v>7640</v>
      </c>
      <c r="D1753" t="s">
        <v>1598</v>
      </c>
      <c r="E1753">
        <v>154842974</v>
      </c>
      <c r="F1753" t="s">
        <v>3859</v>
      </c>
      <c r="G1753" t="str">
        <f t="shared" si="27"/>
        <v>2025em1100104</v>
      </c>
      <c r="H1753" t="s">
        <v>9404</v>
      </c>
      <c r="I1753" t="s">
        <v>3860</v>
      </c>
      <c r="K1753" t="s">
        <v>8653</v>
      </c>
      <c r="M1753" t="s">
        <v>7643</v>
      </c>
      <c r="N1753" t="s">
        <v>3476</v>
      </c>
      <c r="P1753">
        <v>40</v>
      </c>
      <c r="Q1753">
        <v>20</v>
      </c>
    </row>
    <row r="1754" spans="1:17" x14ac:dyDescent="0.3">
      <c r="A1754">
        <v>1496868</v>
      </c>
      <c r="B1754" t="s">
        <v>3694</v>
      </c>
      <c r="C1754" t="s">
        <v>7640</v>
      </c>
      <c r="D1754" t="s">
        <v>1598</v>
      </c>
      <c r="E1754">
        <v>154842983</v>
      </c>
      <c r="F1754" t="s">
        <v>2366</v>
      </c>
      <c r="G1754" t="str">
        <f t="shared" si="27"/>
        <v>2025em1100196</v>
      </c>
      <c r="H1754" t="s">
        <v>9405</v>
      </c>
      <c r="I1754" t="s">
        <v>2367</v>
      </c>
      <c r="K1754" t="s">
        <v>8653</v>
      </c>
      <c r="M1754" t="s">
        <v>7643</v>
      </c>
      <c r="N1754" t="s">
        <v>3476</v>
      </c>
      <c r="P1754">
        <v>40</v>
      </c>
      <c r="Q1754">
        <v>15</v>
      </c>
    </row>
    <row r="1755" spans="1:17" x14ac:dyDescent="0.3">
      <c r="A1755">
        <v>1496868</v>
      </c>
      <c r="B1755" t="s">
        <v>3694</v>
      </c>
      <c r="C1755" t="s">
        <v>7640</v>
      </c>
      <c r="D1755" t="s">
        <v>1598</v>
      </c>
      <c r="E1755">
        <v>154842986</v>
      </c>
      <c r="F1755" t="s">
        <v>3703</v>
      </c>
      <c r="G1755" t="str">
        <f t="shared" si="27"/>
        <v>2025em1100003</v>
      </c>
      <c r="H1755" t="s">
        <v>9406</v>
      </c>
      <c r="I1755" t="s">
        <v>3704</v>
      </c>
      <c r="K1755" t="s">
        <v>8653</v>
      </c>
      <c r="M1755" t="s">
        <v>7643</v>
      </c>
      <c r="N1755" t="s">
        <v>3476</v>
      </c>
      <c r="P1755">
        <v>40</v>
      </c>
      <c r="Q1755">
        <v>32</v>
      </c>
    </row>
    <row r="1756" spans="1:17" x14ac:dyDescent="0.3">
      <c r="A1756">
        <v>1496868</v>
      </c>
      <c r="B1756" t="s">
        <v>3694</v>
      </c>
      <c r="C1756" t="s">
        <v>7640</v>
      </c>
      <c r="D1756" t="s">
        <v>1598</v>
      </c>
      <c r="E1756">
        <v>154842990</v>
      </c>
      <c r="F1756" t="s">
        <v>4232</v>
      </c>
      <c r="G1756" t="str">
        <f t="shared" si="27"/>
        <v>2025em1100326</v>
      </c>
      <c r="H1756" t="s">
        <v>9407</v>
      </c>
      <c r="I1756" t="s">
        <v>4233</v>
      </c>
      <c r="K1756" t="s">
        <v>8653</v>
      </c>
      <c r="M1756" t="s">
        <v>7643</v>
      </c>
      <c r="N1756" t="s">
        <v>3476</v>
      </c>
      <c r="P1756">
        <v>40</v>
      </c>
      <c r="Q1756">
        <v>25</v>
      </c>
    </row>
    <row r="1757" spans="1:17" x14ac:dyDescent="0.3">
      <c r="A1757">
        <v>1496868</v>
      </c>
      <c r="B1757" t="s">
        <v>3694</v>
      </c>
      <c r="C1757" t="s">
        <v>7640</v>
      </c>
      <c r="D1757" t="s">
        <v>1598</v>
      </c>
      <c r="E1757">
        <v>154842997</v>
      </c>
      <c r="F1757" t="s">
        <v>4444</v>
      </c>
      <c r="G1757" t="str">
        <f t="shared" si="27"/>
        <v>2025em1100440</v>
      </c>
      <c r="H1757" t="s">
        <v>9408</v>
      </c>
      <c r="I1757" t="s">
        <v>4445</v>
      </c>
      <c r="K1757" t="s">
        <v>8653</v>
      </c>
      <c r="M1757" t="s">
        <v>7643</v>
      </c>
      <c r="N1757" t="s">
        <v>3476</v>
      </c>
      <c r="P1757">
        <v>40</v>
      </c>
      <c r="Q1757">
        <v>29</v>
      </c>
    </row>
    <row r="1758" spans="1:17" x14ac:dyDescent="0.3">
      <c r="A1758">
        <v>1496868</v>
      </c>
      <c r="B1758" t="s">
        <v>3694</v>
      </c>
      <c r="C1758" t="s">
        <v>7640</v>
      </c>
      <c r="D1758" t="s">
        <v>1598</v>
      </c>
      <c r="E1758">
        <v>154842998</v>
      </c>
      <c r="F1758" t="s">
        <v>3046</v>
      </c>
      <c r="G1758" t="str">
        <f t="shared" si="27"/>
        <v>2025em1100383</v>
      </c>
      <c r="H1758" t="s">
        <v>9409</v>
      </c>
      <c r="I1758" t="s">
        <v>3047</v>
      </c>
      <c r="K1758" t="s">
        <v>8653</v>
      </c>
      <c r="M1758" t="s">
        <v>7643</v>
      </c>
      <c r="N1758" t="s">
        <v>3476</v>
      </c>
      <c r="P1758">
        <v>40</v>
      </c>
      <c r="Q1758">
        <v>12</v>
      </c>
    </row>
    <row r="1759" spans="1:17" x14ac:dyDescent="0.3">
      <c r="A1759">
        <v>1496868</v>
      </c>
      <c r="B1759" t="s">
        <v>3694</v>
      </c>
      <c r="C1759" t="s">
        <v>7640</v>
      </c>
      <c r="D1759" t="s">
        <v>1598</v>
      </c>
      <c r="E1759">
        <v>154843005</v>
      </c>
      <c r="F1759" t="s">
        <v>3744</v>
      </c>
      <c r="G1759" t="str">
        <f t="shared" si="27"/>
        <v>2025em1100023</v>
      </c>
      <c r="H1759" t="s">
        <v>9410</v>
      </c>
      <c r="I1759" t="s">
        <v>3745</v>
      </c>
      <c r="K1759" t="s">
        <v>8653</v>
      </c>
      <c r="M1759" t="s">
        <v>7643</v>
      </c>
      <c r="N1759" t="s">
        <v>3476</v>
      </c>
      <c r="P1759">
        <v>40</v>
      </c>
      <c r="Q1759">
        <v>26</v>
      </c>
    </row>
    <row r="1760" spans="1:17" x14ac:dyDescent="0.3">
      <c r="A1760">
        <v>1496868</v>
      </c>
      <c r="B1760" t="s">
        <v>3694</v>
      </c>
      <c r="C1760" t="s">
        <v>7640</v>
      </c>
      <c r="D1760" t="s">
        <v>1598</v>
      </c>
      <c r="E1760">
        <v>154843007</v>
      </c>
      <c r="F1760" t="s">
        <v>4032</v>
      </c>
      <c r="G1760" t="str">
        <f t="shared" si="27"/>
        <v>2025em1100205</v>
      </c>
      <c r="H1760" t="s">
        <v>9411</v>
      </c>
      <c r="I1760" t="s">
        <v>4033</v>
      </c>
      <c r="K1760" t="s">
        <v>8653</v>
      </c>
      <c r="M1760" t="s">
        <v>7643</v>
      </c>
      <c r="N1760" t="s">
        <v>3476</v>
      </c>
      <c r="P1760">
        <v>40</v>
      </c>
      <c r="Q1760">
        <v>27</v>
      </c>
    </row>
    <row r="1761" spans="1:17" x14ac:dyDescent="0.3">
      <c r="A1761">
        <v>1496868</v>
      </c>
      <c r="B1761" t="s">
        <v>3694</v>
      </c>
      <c r="C1761" t="s">
        <v>7640</v>
      </c>
      <c r="D1761" t="s">
        <v>1598</v>
      </c>
      <c r="E1761">
        <v>154843008</v>
      </c>
      <c r="F1761" t="s">
        <v>2508</v>
      </c>
      <c r="G1761" t="str">
        <f t="shared" si="27"/>
        <v>2025em1100248</v>
      </c>
      <c r="H1761" t="s">
        <v>9412</v>
      </c>
      <c r="I1761" t="s">
        <v>2509</v>
      </c>
      <c r="K1761" t="s">
        <v>8653</v>
      </c>
      <c r="M1761" t="s">
        <v>7643</v>
      </c>
      <c r="N1761" t="s">
        <v>3476</v>
      </c>
      <c r="P1761">
        <v>40</v>
      </c>
      <c r="Q1761">
        <v>16</v>
      </c>
    </row>
    <row r="1762" spans="1:17" x14ac:dyDescent="0.3">
      <c r="A1762">
        <v>1496868</v>
      </c>
      <c r="B1762" t="s">
        <v>3694</v>
      </c>
      <c r="C1762" t="s">
        <v>7640</v>
      </c>
      <c r="D1762" t="s">
        <v>1598</v>
      </c>
      <c r="E1762">
        <v>154843009</v>
      </c>
      <c r="F1762" t="s">
        <v>3903</v>
      </c>
      <c r="G1762" t="str">
        <f t="shared" si="27"/>
        <v>2025em1100129</v>
      </c>
      <c r="H1762" t="s">
        <v>9413</v>
      </c>
      <c r="I1762" t="s">
        <v>3904</v>
      </c>
      <c r="K1762" t="s">
        <v>8653</v>
      </c>
      <c r="M1762" t="s">
        <v>7643</v>
      </c>
      <c r="N1762" t="s">
        <v>3476</v>
      </c>
      <c r="P1762">
        <v>40</v>
      </c>
      <c r="Q1762">
        <v>24</v>
      </c>
    </row>
    <row r="1763" spans="1:17" x14ac:dyDescent="0.3">
      <c r="A1763">
        <v>1496868</v>
      </c>
      <c r="B1763" t="s">
        <v>3694</v>
      </c>
      <c r="C1763" t="s">
        <v>7640</v>
      </c>
      <c r="D1763" t="s">
        <v>1598</v>
      </c>
      <c r="E1763">
        <v>154843011</v>
      </c>
      <c r="F1763" t="s">
        <v>2410</v>
      </c>
      <c r="G1763" t="str">
        <f t="shared" si="27"/>
        <v>2025em1100219</v>
      </c>
      <c r="H1763" t="s">
        <v>9414</v>
      </c>
      <c r="I1763" t="s">
        <v>2411</v>
      </c>
      <c r="K1763" t="s">
        <v>8653</v>
      </c>
      <c r="M1763" t="s">
        <v>7643</v>
      </c>
      <c r="N1763" t="s">
        <v>3476</v>
      </c>
      <c r="P1763">
        <v>40</v>
      </c>
      <c r="Q1763">
        <v>35</v>
      </c>
    </row>
    <row r="1764" spans="1:17" x14ac:dyDescent="0.3">
      <c r="A1764">
        <v>1496868</v>
      </c>
      <c r="B1764" t="s">
        <v>3694</v>
      </c>
      <c r="C1764" t="s">
        <v>7640</v>
      </c>
      <c r="D1764" t="s">
        <v>1598</v>
      </c>
      <c r="E1764">
        <v>154843018</v>
      </c>
      <c r="F1764" t="s">
        <v>3772</v>
      </c>
      <c r="G1764" t="str">
        <f t="shared" si="27"/>
        <v>2025em1100035</v>
      </c>
      <c r="H1764" t="s">
        <v>9415</v>
      </c>
      <c r="I1764" t="s">
        <v>1840</v>
      </c>
      <c r="K1764" t="s">
        <v>8653</v>
      </c>
      <c r="M1764" t="s">
        <v>7643</v>
      </c>
      <c r="N1764" t="s">
        <v>3476</v>
      </c>
      <c r="P1764">
        <v>40</v>
      </c>
      <c r="Q1764">
        <v>14</v>
      </c>
    </row>
    <row r="1765" spans="1:17" x14ac:dyDescent="0.3">
      <c r="A1765">
        <v>1496868</v>
      </c>
      <c r="B1765" t="s">
        <v>3694</v>
      </c>
      <c r="C1765" t="s">
        <v>7640</v>
      </c>
      <c r="D1765" t="s">
        <v>1598</v>
      </c>
      <c r="E1765">
        <v>154843022</v>
      </c>
      <c r="F1765" t="s">
        <v>4212</v>
      </c>
      <c r="G1765" t="str">
        <f t="shared" si="27"/>
        <v>2025em1100319</v>
      </c>
      <c r="H1765" t="s">
        <v>9416</v>
      </c>
      <c r="I1765" t="s">
        <v>4213</v>
      </c>
      <c r="K1765" t="s">
        <v>8653</v>
      </c>
      <c r="M1765" t="s">
        <v>7643</v>
      </c>
      <c r="N1765" t="s">
        <v>3476</v>
      </c>
      <c r="P1765">
        <v>40</v>
      </c>
      <c r="Q1765">
        <v>28</v>
      </c>
    </row>
    <row r="1766" spans="1:17" x14ac:dyDescent="0.3">
      <c r="A1766">
        <v>1496868</v>
      </c>
      <c r="B1766" t="s">
        <v>3694</v>
      </c>
      <c r="C1766" t="s">
        <v>7640</v>
      </c>
      <c r="D1766" t="s">
        <v>1598</v>
      </c>
      <c r="E1766">
        <v>154843035</v>
      </c>
      <c r="F1766" t="s">
        <v>3216</v>
      </c>
      <c r="G1766" t="str">
        <f t="shared" si="27"/>
        <v>2025em1100438</v>
      </c>
      <c r="H1766" t="s">
        <v>9417</v>
      </c>
      <c r="I1766" t="s">
        <v>3217</v>
      </c>
      <c r="K1766" t="s">
        <v>8653</v>
      </c>
      <c r="M1766" t="s">
        <v>7643</v>
      </c>
      <c r="N1766" t="s">
        <v>3476</v>
      </c>
      <c r="P1766">
        <v>40</v>
      </c>
      <c r="Q1766">
        <v>28</v>
      </c>
    </row>
    <row r="1767" spans="1:17" x14ac:dyDescent="0.3">
      <c r="A1767">
        <v>1496868</v>
      </c>
      <c r="B1767" t="s">
        <v>3694</v>
      </c>
      <c r="C1767" t="s">
        <v>7640</v>
      </c>
      <c r="D1767" t="s">
        <v>1598</v>
      </c>
      <c r="E1767">
        <v>154843038</v>
      </c>
      <c r="F1767" t="s">
        <v>4076</v>
      </c>
      <c r="G1767" t="str">
        <f t="shared" si="27"/>
        <v>2025em1100223</v>
      </c>
      <c r="H1767" t="s">
        <v>9418</v>
      </c>
      <c r="I1767" t="s">
        <v>4077</v>
      </c>
      <c r="K1767" t="s">
        <v>8653</v>
      </c>
      <c r="M1767" t="s">
        <v>7643</v>
      </c>
      <c r="N1767" t="s">
        <v>3476</v>
      </c>
      <c r="P1767">
        <v>40</v>
      </c>
      <c r="Q1767">
        <v>25</v>
      </c>
    </row>
    <row r="1768" spans="1:17" x14ac:dyDescent="0.3">
      <c r="A1768">
        <v>1496868</v>
      </c>
      <c r="B1768" t="s">
        <v>3694</v>
      </c>
      <c r="C1768" t="s">
        <v>7640</v>
      </c>
      <c r="D1768" t="s">
        <v>1598</v>
      </c>
      <c r="E1768">
        <v>154843041</v>
      </c>
      <c r="F1768" t="s">
        <v>4320</v>
      </c>
      <c r="G1768" t="str">
        <f t="shared" si="27"/>
        <v>2025em1100377</v>
      </c>
      <c r="H1768" t="s">
        <v>9419</v>
      </c>
      <c r="I1768" t="s">
        <v>4321</v>
      </c>
      <c r="K1768" t="s">
        <v>8653</v>
      </c>
      <c r="M1768" t="s">
        <v>7643</v>
      </c>
      <c r="N1768" t="s">
        <v>3476</v>
      </c>
      <c r="P1768">
        <v>40</v>
      </c>
      <c r="Q1768">
        <v>18</v>
      </c>
    </row>
    <row r="1769" spans="1:17" x14ac:dyDescent="0.3">
      <c r="A1769">
        <v>1496868</v>
      </c>
      <c r="B1769" t="s">
        <v>3694</v>
      </c>
      <c r="C1769" t="s">
        <v>7640</v>
      </c>
      <c r="D1769" t="s">
        <v>1598</v>
      </c>
      <c r="E1769">
        <v>154843044</v>
      </c>
      <c r="F1769" t="s">
        <v>4220</v>
      </c>
      <c r="G1769" t="str">
        <f t="shared" si="27"/>
        <v>2025em1100321</v>
      </c>
      <c r="H1769" t="s">
        <v>9420</v>
      </c>
      <c r="I1769" t="s">
        <v>4221</v>
      </c>
      <c r="K1769" t="s">
        <v>8653</v>
      </c>
      <c r="M1769" t="s">
        <v>7643</v>
      </c>
      <c r="N1769" t="s">
        <v>3476</v>
      </c>
      <c r="P1769">
        <v>40</v>
      </c>
      <c r="Q1769">
        <v>27</v>
      </c>
    </row>
    <row r="1770" spans="1:17" x14ac:dyDescent="0.3">
      <c r="A1770">
        <v>1496868</v>
      </c>
      <c r="B1770" t="s">
        <v>3694</v>
      </c>
      <c r="C1770" t="s">
        <v>7640</v>
      </c>
      <c r="D1770" t="s">
        <v>1598</v>
      </c>
      <c r="E1770">
        <v>154843045</v>
      </c>
      <c r="F1770" t="s">
        <v>4152</v>
      </c>
      <c r="G1770" t="str">
        <f t="shared" si="27"/>
        <v>2025em1100281</v>
      </c>
      <c r="H1770" t="s">
        <v>9421</v>
      </c>
      <c r="I1770" t="s">
        <v>4153</v>
      </c>
      <c r="K1770" t="s">
        <v>8653</v>
      </c>
      <c r="M1770" t="s">
        <v>7643</v>
      </c>
      <c r="N1770" t="s">
        <v>3476</v>
      </c>
      <c r="P1770">
        <v>40</v>
      </c>
      <c r="Q1770">
        <v>10</v>
      </c>
    </row>
    <row r="1771" spans="1:17" x14ac:dyDescent="0.3">
      <c r="A1771">
        <v>1496868</v>
      </c>
      <c r="B1771" t="s">
        <v>3694</v>
      </c>
      <c r="C1771" t="s">
        <v>7640</v>
      </c>
      <c r="D1771" t="s">
        <v>1598</v>
      </c>
      <c r="E1771">
        <v>154843046</v>
      </c>
      <c r="F1771" t="s">
        <v>4100</v>
      </c>
      <c r="G1771" t="str">
        <f t="shared" si="27"/>
        <v>2025em1100240</v>
      </c>
      <c r="H1771" t="s">
        <v>9422</v>
      </c>
      <c r="I1771" t="s">
        <v>4101</v>
      </c>
      <c r="K1771" t="s">
        <v>8653</v>
      </c>
      <c r="M1771" t="s">
        <v>7643</v>
      </c>
      <c r="N1771" t="s">
        <v>3476</v>
      </c>
      <c r="P1771">
        <v>40</v>
      </c>
      <c r="Q1771">
        <v>16</v>
      </c>
    </row>
    <row r="1772" spans="1:17" x14ac:dyDescent="0.3">
      <c r="A1772">
        <v>1496868</v>
      </c>
      <c r="B1772" t="s">
        <v>3694</v>
      </c>
      <c r="C1772" t="s">
        <v>7640</v>
      </c>
      <c r="D1772" t="s">
        <v>1598</v>
      </c>
      <c r="E1772">
        <v>154843053</v>
      </c>
      <c r="F1772" t="s">
        <v>4060</v>
      </c>
      <c r="G1772" t="str">
        <f t="shared" si="27"/>
        <v>2025em1100215</v>
      </c>
      <c r="H1772" t="s">
        <v>9423</v>
      </c>
      <c r="I1772" t="s">
        <v>4061</v>
      </c>
      <c r="K1772" t="s">
        <v>8653</v>
      </c>
      <c r="M1772" t="s">
        <v>7643</v>
      </c>
      <c r="N1772" t="s">
        <v>3476</v>
      </c>
      <c r="P1772">
        <v>40</v>
      </c>
      <c r="Q1772">
        <v>32</v>
      </c>
    </row>
    <row r="1773" spans="1:17" x14ac:dyDescent="0.3">
      <c r="A1773">
        <v>1496868</v>
      </c>
      <c r="B1773" t="s">
        <v>3694</v>
      </c>
      <c r="C1773" t="s">
        <v>7640</v>
      </c>
      <c r="D1773" t="s">
        <v>1598</v>
      </c>
      <c r="E1773">
        <v>154843054</v>
      </c>
      <c r="F1773" t="s">
        <v>3072</v>
      </c>
      <c r="G1773" t="str">
        <f t="shared" si="27"/>
        <v>2025em1100390</v>
      </c>
      <c r="H1773" t="s">
        <v>9424</v>
      </c>
      <c r="I1773" t="s">
        <v>3073</v>
      </c>
      <c r="K1773" t="s">
        <v>8653</v>
      </c>
      <c r="M1773" t="s">
        <v>7643</v>
      </c>
      <c r="N1773" t="s">
        <v>3476</v>
      </c>
      <c r="P1773">
        <v>40</v>
      </c>
      <c r="Q1773">
        <v>34</v>
      </c>
    </row>
    <row r="1774" spans="1:17" x14ac:dyDescent="0.3">
      <c r="A1774">
        <v>1496868</v>
      </c>
      <c r="B1774" t="s">
        <v>3694</v>
      </c>
      <c r="C1774" t="s">
        <v>7640</v>
      </c>
      <c r="D1774" t="s">
        <v>1598</v>
      </c>
      <c r="E1774">
        <v>154843058</v>
      </c>
      <c r="F1774" t="s">
        <v>3871</v>
      </c>
      <c r="G1774" t="str">
        <f t="shared" si="27"/>
        <v>2025em1100109</v>
      </c>
      <c r="H1774" t="s">
        <v>9425</v>
      </c>
      <c r="I1774" t="s">
        <v>3872</v>
      </c>
      <c r="K1774" t="s">
        <v>8653</v>
      </c>
      <c r="M1774" t="s">
        <v>7643</v>
      </c>
      <c r="N1774" t="s">
        <v>3476</v>
      </c>
      <c r="P1774">
        <v>40</v>
      </c>
      <c r="Q1774">
        <v>20</v>
      </c>
    </row>
    <row r="1775" spans="1:17" x14ac:dyDescent="0.3">
      <c r="A1775">
        <v>1496868</v>
      </c>
      <c r="B1775" t="s">
        <v>3694</v>
      </c>
      <c r="C1775" t="s">
        <v>7640</v>
      </c>
      <c r="D1775" t="s">
        <v>1598</v>
      </c>
      <c r="E1775">
        <v>154843064</v>
      </c>
      <c r="F1775" t="s">
        <v>2137</v>
      </c>
      <c r="G1775" t="str">
        <f t="shared" si="27"/>
        <v>2025em1100139</v>
      </c>
      <c r="H1775" t="s">
        <v>9426</v>
      </c>
      <c r="I1775" t="s">
        <v>2138</v>
      </c>
      <c r="K1775" t="s">
        <v>8653</v>
      </c>
      <c r="M1775" t="s">
        <v>7643</v>
      </c>
      <c r="N1775" t="s">
        <v>3476</v>
      </c>
      <c r="P1775">
        <v>40</v>
      </c>
      <c r="Q1775">
        <v>13</v>
      </c>
    </row>
    <row r="1776" spans="1:17" x14ac:dyDescent="0.3">
      <c r="A1776">
        <v>1496868</v>
      </c>
      <c r="B1776" t="s">
        <v>3694</v>
      </c>
      <c r="C1776" t="s">
        <v>7640</v>
      </c>
      <c r="D1776" t="s">
        <v>1598</v>
      </c>
      <c r="E1776">
        <v>154843070</v>
      </c>
      <c r="F1776" t="s">
        <v>2821</v>
      </c>
      <c r="G1776" t="str">
        <f t="shared" si="27"/>
        <v>2025em1100325</v>
      </c>
      <c r="H1776" t="s">
        <v>9427</v>
      </c>
      <c r="I1776" t="s">
        <v>2822</v>
      </c>
      <c r="K1776" t="s">
        <v>8653</v>
      </c>
      <c r="M1776" t="s">
        <v>7643</v>
      </c>
      <c r="N1776" t="s">
        <v>3476</v>
      </c>
      <c r="P1776">
        <v>40</v>
      </c>
      <c r="Q1776">
        <v>16</v>
      </c>
    </row>
    <row r="1777" spans="1:17" x14ac:dyDescent="0.3">
      <c r="A1777">
        <v>1496868</v>
      </c>
      <c r="B1777" t="s">
        <v>3694</v>
      </c>
      <c r="C1777" t="s">
        <v>7640</v>
      </c>
      <c r="D1777" t="s">
        <v>1598</v>
      </c>
      <c r="E1777">
        <v>154843074</v>
      </c>
      <c r="F1777" t="s">
        <v>1635</v>
      </c>
      <c r="G1777" t="str">
        <f t="shared" si="27"/>
        <v>2025em1100011</v>
      </c>
      <c r="H1777" t="s">
        <v>9428</v>
      </c>
      <c r="I1777" t="s">
        <v>1636</v>
      </c>
      <c r="K1777" t="s">
        <v>8653</v>
      </c>
      <c r="M1777" t="s">
        <v>7643</v>
      </c>
      <c r="N1777" t="s">
        <v>3476</v>
      </c>
      <c r="P1777">
        <v>40</v>
      </c>
      <c r="Q1777">
        <v>27</v>
      </c>
    </row>
    <row r="1778" spans="1:17" x14ac:dyDescent="0.3">
      <c r="A1778">
        <v>1496868</v>
      </c>
      <c r="B1778" t="s">
        <v>3694</v>
      </c>
      <c r="C1778" t="s">
        <v>7640</v>
      </c>
      <c r="D1778" t="s">
        <v>1598</v>
      </c>
      <c r="E1778">
        <v>154843075</v>
      </c>
      <c r="F1778" t="s">
        <v>3996</v>
      </c>
      <c r="G1778" t="str">
        <f t="shared" si="27"/>
        <v>2025em1100182</v>
      </c>
      <c r="H1778" t="s">
        <v>9429</v>
      </c>
      <c r="I1778" t="s">
        <v>3997</v>
      </c>
      <c r="K1778" t="s">
        <v>8653</v>
      </c>
      <c r="M1778" t="s">
        <v>7643</v>
      </c>
      <c r="N1778" t="s">
        <v>3476</v>
      </c>
      <c r="P1778">
        <v>40</v>
      </c>
      <c r="Q1778">
        <v>32</v>
      </c>
    </row>
    <row r="1779" spans="1:17" x14ac:dyDescent="0.3">
      <c r="A1779">
        <v>1496868</v>
      </c>
      <c r="B1779" t="s">
        <v>3694</v>
      </c>
      <c r="C1779" t="s">
        <v>7640</v>
      </c>
      <c r="D1779" t="s">
        <v>1598</v>
      </c>
      <c r="E1779">
        <v>154843077</v>
      </c>
      <c r="F1779" t="s">
        <v>2582</v>
      </c>
      <c r="G1779" t="str">
        <f t="shared" si="27"/>
        <v>2025em1100261</v>
      </c>
      <c r="H1779" t="s">
        <v>9430</v>
      </c>
      <c r="I1779" t="s">
        <v>2583</v>
      </c>
      <c r="K1779" t="s">
        <v>8653</v>
      </c>
      <c r="M1779" t="s">
        <v>7643</v>
      </c>
      <c r="N1779" t="s">
        <v>3476</v>
      </c>
      <c r="P1779">
        <v>40</v>
      </c>
      <c r="Q1779">
        <v>19</v>
      </c>
    </row>
    <row r="1780" spans="1:17" x14ac:dyDescent="0.3">
      <c r="A1780">
        <v>1496868</v>
      </c>
      <c r="B1780" t="s">
        <v>3694</v>
      </c>
      <c r="C1780" t="s">
        <v>7640</v>
      </c>
      <c r="D1780" t="s">
        <v>1598</v>
      </c>
      <c r="E1780">
        <v>154843083</v>
      </c>
      <c r="F1780" t="s">
        <v>4392</v>
      </c>
      <c r="G1780" t="str">
        <f t="shared" si="27"/>
        <v>2025em1100416</v>
      </c>
      <c r="H1780" t="s">
        <v>9431</v>
      </c>
      <c r="I1780" t="s">
        <v>4393</v>
      </c>
      <c r="K1780" t="s">
        <v>8653</v>
      </c>
      <c r="M1780" t="s">
        <v>7643</v>
      </c>
      <c r="N1780" t="s">
        <v>3476</v>
      </c>
      <c r="P1780">
        <v>40</v>
      </c>
      <c r="Q1780">
        <v>26</v>
      </c>
    </row>
    <row r="1781" spans="1:17" x14ac:dyDescent="0.3">
      <c r="A1781">
        <v>1496868</v>
      </c>
      <c r="B1781" t="s">
        <v>3694</v>
      </c>
      <c r="C1781" t="s">
        <v>7640</v>
      </c>
      <c r="D1781" t="s">
        <v>1598</v>
      </c>
      <c r="E1781">
        <v>154843133</v>
      </c>
      <c r="F1781" t="s">
        <v>4456</v>
      </c>
      <c r="G1781" t="str">
        <f t="shared" si="27"/>
        <v>2025em1100444</v>
      </c>
      <c r="H1781" t="s">
        <v>9432</v>
      </c>
      <c r="I1781" t="s">
        <v>4457</v>
      </c>
      <c r="K1781" t="s">
        <v>8653</v>
      </c>
      <c r="M1781" t="s">
        <v>7643</v>
      </c>
      <c r="N1781" t="s">
        <v>3476</v>
      </c>
      <c r="P1781">
        <v>40</v>
      </c>
      <c r="Q1781">
        <v>29</v>
      </c>
    </row>
    <row r="1782" spans="1:17" x14ac:dyDescent="0.3">
      <c r="A1782">
        <v>1496868</v>
      </c>
      <c r="B1782" t="s">
        <v>3694</v>
      </c>
      <c r="C1782" t="s">
        <v>7640</v>
      </c>
      <c r="D1782" t="s">
        <v>1598</v>
      </c>
      <c r="E1782">
        <v>154843135</v>
      </c>
      <c r="F1782" t="s">
        <v>4092</v>
      </c>
      <c r="G1782" t="str">
        <f t="shared" si="27"/>
        <v>2025em1100232</v>
      </c>
      <c r="H1782" t="s">
        <v>9433</v>
      </c>
      <c r="I1782" t="s">
        <v>4093</v>
      </c>
      <c r="K1782" t="s">
        <v>8653</v>
      </c>
      <c r="M1782" t="s">
        <v>7643</v>
      </c>
      <c r="N1782" t="s">
        <v>3476</v>
      </c>
      <c r="P1782">
        <v>40</v>
      </c>
      <c r="Q1782">
        <v>16</v>
      </c>
    </row>
    <row r="1783" spans="1:17" x14ac:dyDescent="0.3">
      <c r="A1783">
        <v>1496868</v>
      </c>
      <c r="B1783" t="s">
        <v>3694</v>
      </c>
      <c r="C1783" t="s">
        <v>7640</v>
      </c>
      <c r="D1783" t="s">
        <v>1598</v>
      </c>
      <c r="E1783">
        <v>154843143</v>
      </c>
      <c r="F1783" t="s">
        <v>4328</v>
      </c>
      <c r="G1783" t="str">
        <f t="shared" si="27"/>
        <v>2025em1100382</v>
      </c>
      <c r="H1783" t="s">
        <v>9434</v>
      </c>
      <c r="I1783" t="s">
        <v>4329</v>
      </c>
      <c r="K1783" t="s">
        <v>8653</v>
      </c>
      <c r="M1783" t="s">
        <v>7643</v>
      </c>
      <c r="N1783" t="s">
        <v>3476</v>
      </c>
      <c r="P1783">
        <v>40</v>
      </c>
      <c r="Q1783">
        <v>29</v>
      </c>
    </row>
    <row r="1784" spans="1:17" x14ac:dyDescent="0.3">
      <c r="A1784">
        <v>1496868</v>
      </c>
      <c r="B1784" t="s">
        <v>3694</v>
      </c>
      <c r="C1784" t="s">
        <v>7640</v>
      </c>
      <c r="D1784" t="s">
        <v>1598</v>
      </c>
      <c r="E1784">
        <v>154843167</v>
      </c>
      <c r="F1784" t="s">
        <v>4424</v>
      </c>
      <c r="G1784" t="str">
        <f t="shared" si="27"/>
        <v>2025em1100432</v>
      </c>
      <c r="H1784" t="s">
        <v>9435</v>
      </c>
      <c r="I1784" t="s">
        <v>4425</v>
      </c>
      <c r="K1784" t="s">
        <v>8653</v>
      </c>
      <c r="M1784" t="s">
        <v>7643</v>
      </c>
      <c r="N1784" t="s">
        <v>3476</v>
      </c>
      <c r="P1784">
        <v>40</v>
      </c>
      <c r="Q1784">
        <v>33</v>
      </c>
    </row>
    <row r="1785" spans="1:17" x14ac:dyDescent="0.3">
      <c r="A1785">
        <v>1496868</v>
      </c>
      <c r="B1785" t="s">
        <v>3694</v>
      </c>
      <c r="C1785" t="s">
        <v>7640</v>
      </c>
      <c r="D1785" t="s">
        <v>1598</v>
      </c>
      <c r="E1785">
        <v>154843170</v>
      </c>
      <c r="F1785" t="s">
        <v>4160</v>
      </c>
      <c r="G1785" t="str">
        <f t="shared" si="27"/>
        <v>2025em1100292</v>
      </c>
      <c r="H1785" t="s">
        <v>9436</v>
      </c>
      <c r="I1785" t="s">
        <v>4161</v>
      </c>
      <c r="K1785" t="s">
        <v>8653</v>
      </c>
      <c r="M1785" t="s">
        <v>7643</v>
      </c>
      <c r="N1785" t="s">
        <v>3476</v>
      </c>
      <c r="P1785">
        <v>40</v>
      </c>
      <c r="Q1785">
        <v>23</v>
      </c>
    </row>
    <row r="1786" spans="1:17" x14ac:dyDescent="0.3">
      <c r="A1786">
        <v>1496868</v>
      </c>
      <c r="B1786" t="s">
        <v>3694</v>
      </c>
      <c r="C1786" t="s">
        <v>7640</v>
      </c>
      <c r="D1786" t="s">
        <v>1598</v>
      </c>
      <c r="E1786">
        <v>154843204</v>
      </c>
      <c r="F1786" t="s">
        <v>4511</v>
      </c>
      <c r="G1786" t="str">
        <f t="shared" si="27"/>
        <v>2025em1100470</v>
      </c>
      <c r="H1786" t="s">
        <v>9437</v>
      </c>
      <c r="I1786" t="s">
        <v>4512</v>
      </c>
      <c r="K1786" t="s">
        <v>8653</v>
      </c>
      <c r="M1786" t="s">
        <v>7643</v>
      </c>
      <c r="N1786" t="s">
        <v>3476</v>
      </c>
      <c r="P1786">
        <v>40</v>
      </c>
      <c r="Q1786">
        <v>30</v>
      </c>
    </row>
    <row r="1787" spans="1:17" x14ac:dyDescent="0.3">
      <c r="A1787">
        <v>1496868</v>
      </c>
      <c r="B1787" t="s">
        <v>3694</v>
      </c>
      <c r="C1787" t="s">
        <v>7640</v>
      </c>
      <c r="D1787" t="s">
        <v>1598</v>
      </c>
      <c r="E1787">
        <v>154843211</v>
      </c>
      <c r="F1787" t="s">
        <v>1788</v>
      </c>
      <c r="G1787" t="str">
        <f t="shared" si="27"/>
        <v>2025em1100053</v>
      </c>
      <c r="H1787" t="s">
        <v>9438</v>
      </c>
      <c r="I1787" t="s">
        <v>1789</v>
      </c>
      <c r="K1787" t="s">
        <v>8653</v>
      </c>
      <c r="M1787" t="s">
        <v>7643</v>
      </c>
      <c r="N1787" t="s">
        <v>3476</v>
      </c>
      <c r="P1787">
        <v>40</v>
      </c>
      <c r="Q1787">
        <v>9</v>
      </c>
    </row>
    <row r="1788" spans="1:17" x14ac:dyDescent="0.3">
      <c r="A1788">
        <v>1496868</v>
      </c>
      <c r="B1788" t="s">
        <v>3694</v>
      </c>
      <c r="C1788" t="s">
        <v>7640</v>
      </c>
      <c r="D1788" t="s">
        <v>1598</v>
      </c>
      <c r="E1788">
        <v>154843212</v>
      </c>
      <c r="F1788" t="s">
        <v>2951</v>
      </c>
      <c r="G1788" t="str">
        <f t="shared" si="27"/>
        <v>2025em1100356</v>
      </c>
      <c r="H1788" t="s">
        <v>9439</v>
      </c>
      <c r="I1788" t="s">
        <v>2952</v>
      </c>
      <c r="K1788" t="s">
        <v>8653</v>
      </c>
      <c r="M1788" t="s">
        <v>7643</v>
      </c>
      <c r="N1788" t="s">
        <v>3476</v>
      </c>
      <c r="P1788">
        <v>40</v>
      </c>
      <c r="Q1788">
        <v>26</v>
      </c>
    </row>
    <row r="1789" spans="1:17" x14ac:dyDescent="0.3">
      <c r="A1789">
        <v>1496868</v>
      </c>
      <c r="B1789" t="s">
        <v>3694</v>
      </c>
      <c r="C1789" t="s">
        <v>7640</v>
      </c>
      <c r="D1789" t="s">
        <v>1598</v>
      </c>
      <c r="E1789">
        <v>154843216</v>
      </c>
      <c r="F1789" t="s">
        <v>4348</v>
      </c>
      <c r="G1789" t="str">
        <f t="shared" si="27"/>
        <v>2025em1100396</v>
      </c>
      <c r="H1789" t="s">
        <v>9440</v>
      </c>
      <c r="I1789" t="s">
        <v>4349</v>
      </c>
      <c r="K1789" t="s">
        <v>8653</v>
      </c>
      <c r="M1789" t="s">
        <v>7643</v>
      </c>
      <c r="N1789" t="s">
        <v>3476</v>
      </c>
      <c r="P1789">
        <v>40</v>
      </c>
      <c r="Q1789">
        <v>14</v>
      </c>
    </row>
    <row r="1790" spans="1:17" x14ac:dyDescent="0.3">
      <c r="A1790">
        <v>1496868</v>
      </c>
      <c r="B1790" t="s">
        <v>3694</v>
      </c>
      <c r="C1790" t="s">
        <v>7640</v>
      </c>
      <c r="D1790" t="s">
        <v>1598</v>
      </c>
      <c r="E1790">
        <v>154843223</v>
      </c>
      <c r="F1790" t="s">
        <v>3740</v>
      </c>
      <c r="G1790" t="str">
        <f t="shared" si="27"/>
        <v>2025em1100022</v>
      </c>
      <c r="H1790" t="s">
        <v>9441</v>
      </c>
      <c r="I1790" t="s">
        <v>3741</v>
      </c>
      <c r="K1790" t="s">
        <v>8653</v>
      </c>
      <c r="M1790" t="s">
        <v>7643</v>
      </c>
      <c r="N1790" t="s">
        <v>3476</v>
      </c>
      <c r="P1790">
        <v>40</v>
      </c>
      <c r="Q1790">
        <v>12</v>
      </c>
    </row>
    <row r="1791" spans="1:17" x14ac:dyDescent="0.3">
      <c r="A1791">
        <v>1496868</v>
      </c>
      <c r="B1791" t="s">
        <v>3694</v>
      </c>
      <c r="C1791" t="s">
        <v>7640</v>
      </c>
      <c r="D1791" t="s">
        <v>1598</v>
      </c>
      <c r="E1791">
        <v>154843224</v>
      </c>
      <c r="F1791" t="s">
        <v>4356</v>
      </c>
      <c r="G1791" t="str">
        <f t="shared" si="27"/>
        <v>2025em1100398</v>
      </c>
      <c r="H1791" t="s">
        <v>9442</v>
      </c>
      <c r="I1791" t="s">
        <v>4357</v>
      </c>
      <c r="K1791" t="s">
        <v>8653</v>
      </c>
      <c r="M1791" t="s">
        <v>7643</v>
      </c>
      <c r="N1791" t="s">
        <v>3476</v>
      </c>
      <c r="P1791">
        <v>40</v>
      </c>
      <c r="Q1791">
        <v>18</v>
      </c>
    </row>
    <row r="1792" spans="1:17" x14ac:dyDescent="0.3">
      <c r="A1792">
        <v>1496868</v>
      </c>
      <c r="B1792" t="s">
        <v>3694</v>
      </c>
      <c r="C1792" t="s">
        <v>7640</v>
      </c>
      <c r="D1792" t="s">
        <v>1598</v>
      </c>
      <c r="E1792">
        <v>154843226</v>
      </c>
      <c r="F1792" t="s">
        <v>3264</v>
      </c>
      <c r="G1792" t="str">
        <f t="shared" si="27"/>
        <v>2025em1100458</v>
      </c>
      <c r="H1792" t="s">
        <v>9443</v>
      </c>
      <c r="I1792" t="s">
        <v>3265</v>
      </c>
      <c r="K1792" t="s">
        <v>8653</v>
      </c>
      <c r="M1792" t="s">
        <v>7643</v>
      </c>
      <c r="N1792" t="s">
        <v>3476</v>
      </c>
      <c r="P1792">
        <v>40</v>
      </c>
      <c r="Q1792">
        <v>23</v>
      </c>
    </row>
    <row r="1793" spans="1:17" x14ac:dyDescent="0.3">
      <c r="A1793">
        <v>1496868</v>
      </c>
      <c r="B1793" t="s">
        <v>3694</v>
      </c>
      <c r="C1793" t="s">
        <v>7640</v>
      </c>
      <c r="D1793" t="s">
        <v>1598</v>
      </c>
      <c r="E1793">
        <v>154843227</v>
      </c>
      <c r="F1793" t="s">
        <v>4308</v>
      </c>
      <c r="G1793" t="str">
        <f t="shared" si="27"/>
        <v>2025em1100373</v>
      </c>
      <c r="H1793" t="s">
        <v>9444</v>
      </c>
      <c r="I1793" t="s">
        <v>4309</v>
      </c>
      <c r="K1793" t="s">
        <v>8653</v>
      </c>
      <c r="M1793" t="s">
        <v>7643</v>
      </c>
      <c r="N1793" t="s">
        <v>3476</v>
      </c>
      <c r="P1793">
        <v>40</v>
      </c>
      <c r="Q1793">
        <v>26</v>
      </c>
    </row>
    <row r="1794" spans="1:17" x14ac:dyDescent="0.3">
      <c r="A1794">
        <v>1496868</v>
      </c>
      <c r="B1794" t="s">
        <v>3694</v>
      </c>
      <c r="C1794" t="s">
        <v>7640</v>
      </c>
      <c r="D1794" t="s">
        <v>1598</v>
      </c>
      <c r="E1794">
        <v>154843229</v>
      </c>
      <c r="F1794" t="s">
        <v>3687</v>
      </c>
      <c r="G1794" t="str">
        <f t="shared" si="27"/>
        <v>2025em1100001</v>
      </c>
      <c r="H1794" t="s">
        <v>9445</v>
      </c>
      <c r="I1794" t="s">
        <v>3688</v>
      </c>
      <c r="K1794" t="s">
        <v>8653</v>
      </c>
      <c r="M1794" t="s">
        <v>7643</v>
      </c>
      <c r="N1794" t="s">
        <v>3476</v>
      </c>
      <c r="P1794">
        <v>40</v>
      </c>
      <c r="Q1794">
        <v>17</v>
      </c>
    </row>
    <row r="1795" spans="1:17" x14ac:dyDescent="0.3">
      <c r="A1795">
        <v>1496868</v>
      </c>
      <c r="B1795" t="s">
        <v>3694</v>
      </c>
      <c r="C1795" t="s">
        <v>7640</v>
      </c>
      <c r="D1795" t="s">
        <v>1598</v>
      </c>
      <c r="E1795">
        <v>154843232</v>
      </c>
      <c r="F1795" t="s">
        <v>3919</v>
      </c>
      <c r="G1795" t="str">
        <f t="shared" ref="G1795:G1858" si="28">LEFT(F1795,13)</f>
        <v>2025em1100140</v>
      </c>
      <c r="H1795" t="s">
        <v>9446</v>
      </c>
      <c r="I1795" t="s">
        <v>3920</v>
      </c>
      <c r="K1795" t="s">
        <v>8653</v>
      </c>
      <c r="M1795" t="s">
        <v>7643</v>
      </c>
      <c r="N1795" t="s">
        <v>3476</v>
      </c>
      <c r="P1795">
        <v>40</v>
      </c>
      <c r="Q1795">
        <v>20</v>
      </c>
    </row>
    <row r="1796" spans="1:17" x14ac:dyDescent="0.3">
      <c r="A1796">
        <v>1496868</v>
      </c>
      <c r="B1796" t="s">
        <v>3694</v>
      </c>
      <c r="C1796" t="s">
        <v>7640</v>
      </c>
      <c r="D1796" t="s">
        <v>1598</v>
      </c>
      <c r="E1796">
        <v>154843238</v>
      </c>
      <c r="F1796" t="s">
        <v>4452</v>
      </c>
      <c r="G1796" t="str">
        <f t="shared" si="28"/>
        <v>2025em1100443</v>
      </c>
      <c r="H1796" t="s">
        <v>9447</v>
      </c>
      <c r="I1796" t="s">
        <v>4453</v>
      </c>
      <c r="K1796" t="s">
        <v>8653</v>
      </c>
      <c r="M1796" t="s">
        <v>7643</v>
      </c>
      <c r="N1796" t="s">
        <v>3476</v>
      </c>
      <c r="P1796">
        <v>40</v>
      </c>
      <c r="Q1796">
        <v>19</v>
      </c>
    </row>
    <row r="1797" spans="1:17" x14ac:dyDescent="0.3">
      <c r="A1797">
        <v>1496868</v>
      </c>
      <c r="B1797" t="s">
        <v>3694</v>
      </c>
      <c r="C1797" t="s">
        <v>7640</v>
      </c>
      <c r="D1797" t="s">
        <v>1598</v>
      </c>
      <c r="E1797">
        <v>154843240</v>
      </c>
      <c r="F1797" t="s">
        <v>4112</v>
      </c>
      <c r="G1797" t="str">
        <f t="shared" si="28"/>
        <v>2025em1100245</v>
      </c>
      <c r="H1797" t="s">
        <v>9448</v>
      </c>
      <c r="I1797" t="s">
        <v>4113</v>
      </c>
      <c r="K1797" t="s">
        <v>8653</v>
      </c>
      <c r="M1797" t="s">
        <v>7643</v>
      </c>
      <c r="N1797" t="s">
        <v>3476</v>
      </c>
      <c r="P1797">
        <v>40</v>
      </c>
      <c r="Q1797">
        <v>31</v>
      </c>
    </row>
    <row r="1798" spans="1:17" x14ac:dyDescent="0.3">
      <c r="A1798">
        <v>1496868</v>
      </c>
      <c r="B1798" t="s">
        <v>3694</v>
      </c>
      <c r="C1798" t="s">
        <v>7640</v>
      </c>
      <c r="D1798" t="s">
        <v>1598</v>
      </c>
      <c r="E1798">
        <v>154843242</v>
      </c>
      <c r="F1798" t="s">
        <v>4503</v>
      </c>
      <c r="G1798" t="str">
        <f t="shared" si="28"/>
        <v>2025em1100465</v>
      </c>
      <c r="H1798" t="s">
        <v>9449</v>
      </c>
      <c r="I1798" t="s">
        <v>4504</v>
      </c>
      <c r="K1798" t="s">
        <v>8653</v>
      </c>
      <c r="M1798" t="s">
        <v>7643</v>
      </c>
      <c r="N1798" t="s">
        <v>3476</v>
      </c>
      <c r="P1798">
        <v>40</v>
      </c>
      <c r="Q1798">
        <v>3</v>
      </c>
    </row>
    <row r="1799" spans="1:17" x14ac:dyDescent="0.3">
      <c r="A1799">
        <v>1496868</v>
      </c>
      <c r="B1799" t="s">
        <v>3694</v>
      </c>
      <c r="C1799" t="s">
        <v>7640</v>
      </c>
      <c r="D1799" t="s">
        <v>1598</v>
      </c>
      <c r="E1799">
        <v>154843248</v>
      </c>
      <c r="F1799" t="s">
        <v>4527</v>
      </c>
      <c r="G1799" t="str">
        <f t="shared" si="28"/>
        <v>2025em1100484</v>
      </c>
      <c r="H1799" t="s">
        <v>9450</v>
      </c>
      <c r="I1799" t="s">
        <v>4528</v>
      </c>
      <c r="K1799" t="s">
        <v>8653</v>
      </c>
      <c r="M1799" t="s">
        <v>7643</v>
      </c>
      <c r="N1799" t="s">
        <v>3476</v>
      </c>
      <c r="P1799">
        <v>40</v>
      </c>
      <c r="Q1799">
        <v>16</v>
      </c>
    </row>
    <row r="1800" spans="1:17" x14ac:dyDescent="0.3">
      <c r="A1800">
        <v>1496868</v>
      </c>
      <c r="B1800" t="s">
        <v>3694</v>
      </c>
      <c r="C1800" t="s">
        <v>7640</v>
      </c>
      <c r="D1800" t="s">
        <v>1598</v>
      </c>
      <c r="E1800">
        <v>154843249</v>
      </c>
      <c r="F1800" t="s">
        <v>1915</v>
      </c>
      <c r="G1800" t="str">
        <f t="shared" si="28"/>
        <v>2025em1100085</v>
      </c>
      <c r="H1800" t="s">
        <v>9451</v>
      </c>
      <c r="I1800" t="s">
        <v>1916</v>
      </c>
      <c r="K1800" t="s">
        <v>8653</v>
      </c>
      <c r="M1800" t="s">
        <v>7643</v>
      </c>
      <c r="N1800" t="s">
        <v>3476</v>
      </c>
      <c r="P1800">
        <v>40</v>
      </c>
      <c r="Q1800">
        <v>32</v>
      </c>
    </row>
    <row r="1801" spans="1:17" x14ac:dyDescent="0.3">
      <c r="A1801">
        <v>1496868</v>
      </c>
      <c r="B1801" t="s">
        <v>3694</v>
      </c>
      <c r="C1801" t="s">
        <v>7640</v>
      </c>
      <c r="D1801" t="s">
        <v>1598</v>
      </c>
      <c r="E1801">
        <v>154843273</v>
      </c>
      <c r="F1801" t="s">
        <v>3984</v>
      </c>
      <c r="G1801" t="str">
        <f t="shared" si="28"/>
        <v>2025em1100177</v>
      </c>
      <c r="H1801" t="s">
        <v>9452</v>
      </c>
      <c r="I1801" t="s">
        <v>3985</v>
      </c>
      <c r="K1801" t="s">
        <v>8653</v>
      </c>
      <c r="M1801" t="s">
        <v>7643</v>
      </c>
      <c r="N1801" t="s">
        <v>3476</v>
      </c>
      <c r="P1801">
        <v>40</v>
      </c>
      <c r="Q1801">
        <v>18</v>
      </c>
    </row>
    <row r="1802" spans="1:17" x14ac:dyDescent="0.3">
      <c r="A1802">
        <v>1496869</v>
      </c>
      <c r="B1802" t="s">
        <v>3735</v>
      </c>
      <c r="C1802" t="s">
        <v>7640</v>
      </c>
      <c r="D1802" t="s">
        <v>1598</v>
      </c>
      <c r="E1802">
        <v>154842721</v>
      </c>
      <c r="F1802" t="s">
        <v>1857</v>
      </c>
      <c r="G1802" t="str">
        <f t="shared" si="28"/>
        <v>2025em1100072</v>
      </c>
      <c r="H1802" t="s">
        <v>9453</v>
      </c>
      <c r="I1802" t="s">
        <v>1858</v>
      </c>
      <c r="K1802" t="s">
        <v>8653</v>
      </c>
      <c r="M1802" t="s">
        <v>7643</v>
      </c>
      <c r="N1802" t="s">
        <v>3476</v>
      </c>
      <c r="P1802">
        <v>40</v>
      </c>
      <c r="Q1802">
        <v>23</v>
      </c>
    </row>
    <row r="1803" spans="1:17" x14ac:dyDescent="0.3">
      <c r="A1803">
        <v>1496869</v>
      </c>
      <c r="B1803" t="s">
        <v>3735</v>
      </c>
      <c r="C1803" t="s">
        <v>7640</v>
      </c>
      <c r="D1803" t="s">
        <v>1598</v>
      </c>
      <c r="E1803">
        <v>154842722</v>
      </c>
      <c r="F1803" t="s">
        <v>4440</v>
      </c>
      <c r="G1803" t="str">
        <f t="shared" si="28"/>
        <v>2025em1100439</v>
      </c>
      <c r="H1803" t="s">
        <v>9454</v>
      </c>
      <c r="I1803" t="s">
        <v>4441</v>
      </c>
      <c r="K1803" t="s">
        <v>8653</v>
      </c>
      <c r="M1803" t="s">
        <v>7643</v>
      </c>
      <c r="N1803" t="s">
        <v>3476</v>
      </c>
      <c r="P1803">
        <v>40</v>
      </c>
      <c r="Q1803">
        <v>12</v>
      </c>
    </row>
    <row r="1804" spans="1:17" x14ac:dyDescent="0.3">
      <c r="A1804">
        <v>1496869</v>
      </c>
      <c r="B1804" t="s">
        <v>3735</v>
      </c>
      <c r="C1804" t="s">
        <v>7640</v>
      </c>
      <c r="D1804" t="s">
        <v>1598</v>
      </c>
      <c r="E1804">
        <v>154842725</v>
      </c>
      <c r="F1804" t="s">
        <v>4216</v>
      </c>
      <c r="G1804" t="str">
        <f t="shared" si="28"/>
        <v>2025em1100320</v>
      </c>
      <c r="H1804" t="s">
        <v>9455</v>
      </c>
      <c r="I1804" t="s">
        <v>4217</v>
      </c>
      <c r="K1804" t="s">
        <v>8653</v>
      </c>
      <c r="M1804" t="s">
        <v>7643</v>
      </c>
      <c r="N1804" t="s">
        <v>3476</v>
      </c>
      <c r="P1804">
        <v>40</v>
      </c>
      <c r="Q1804">
        <v>30</v>
      </c>
    </row>
    <row r="1805" spans="1:17" x14ac:dyDescent="0.3">
      <c r="A1805">
        <v>1496869</v>
      </c>
      <c r="B1805" t="s">
        <v>3735</v>
      </c>
      <c r="C1805" t="s">
        <v>7640</v>
      </c>
      <c r="D1805" t="s">
        <v>1598</v>
      </c>
      <c r="E1805">
        <v>154842730</v>
      </c>
      <c r="F1805" t="s">
        <v>2097</v>
      </c>
      <c r="G1805" t="str">
        <f t="shared" si="28"/>
        <v>2025em1100130</v>
      </c>
      <c r="H1805" t="s">
        <v>9456</v>
      </c>
      <c r="I1805" t="s">
        <v>2098</v>
      </c>
      <c r="K1805" t="s">
        <v>8653</v>
      </c>
      <c r="M1805" t="s">
        <v>7643</v>
      </c>
      <c r="N1805" t="s">
        <v>3476</v>
      </c>
      <c r="P1805">
        <v>40</v>
      </c>
      <c r="Q1805">
        <v>30</v>
      </c>
    </row>
    <row r="1806" spans="1:17" x14ac:dyDescent="0.3">
      <c r="A1806">
        <v>1496869</v>
      </c>
      <c r="B1806" t="s">
        <v>3735</v>
      </c>
      <c r="C1806" t="s">
        <v>7640</v>
      </c>
      <c r="D1806" t="s">
        <v>1598</v>
      </c>
      <c r="E1806">
        <v>154842739</v>
      </c>
      <c r="F1806" t="s">
        <v>4204</v>
      </c>
      <c r="G1806" t="str">
        <f t="shared" si="28"/>
        <v>2025em1100316</v>
      </c>
      <c r="H1806" t="s">
        <v>9457</v>
      </c>
      <c r="I1806" t="s">
        <v>4205</v>
      </c>
      <c r="K1806" t="s">
        <v>8653</v>
      </c>
      <c r="M1806" t="s">
        <v>7643</v>
      </c>
      <c r="N1806" t="s">
        <v>3476</v>
      </c>
      <c r="P1806">
        <v>40</v>
      </c>
      <c r="Q1806">
        <v>23</v>
      </c>
    </row>
    <row r="1807" spans="1:17" x14ac:dyDescent="0.3">
      <c r="A1807">
        <v>1496869</v>
      </c>
      <c r="B1807" t="s">
        <v>3735</v>
      </c>
      <c r="C1807" t="s">
        <v>7640</v>
      </c>
      <c r="D1807" t="s">
        <v>1598</v>
      </c>
      <c r="E1807">
        <v>154842741</v>
      </c>
      <c r="F1807" t="s">
        <v>2939</v>
      </c>
      <c r="G1807" t="str">
        <f t="shared" si="28"/>
        <v>2025em1100350</v>
      </c>
      <c r="H1807" t="s">
        <v>9458</v>
      </c>
      <c r="I1807" t="s">
        <v>2940</v>
      </c>
      <c r="K1807" t="s">
        <v>8653</v>
      </c>
      <c r="M1807" t="s">
        <v>7643</v>
      </c>
      <c r="N1807" t="s">
        <v>3476</v>
      </c>
      <c r="P1807">
        <v>40</v>
      </c>
      <c r="Q1807">
        <v>17</v>
      </c>
    </row>
    <row r="1808" spans="1:17" x14ac:dyDescent="0.3">
      <c r="A1808">
        <v>1496869</v>
      </c>
      <c r="B1808" t="s">
        <v>3735</v>
      </c>
      <c r="C1808" t="s">
        <v>7640</v>
      </c>
      <c r="D1808" t="s">
        <v>1598</v>
      </c>
      <c r="E1808">
        <v>154842768</v>
      </c>
      <c r="F1808" t="s">
        <v>3756</v>
      </c>
      <c r="G1808" t="str">
        <f t="shared" si="28"/>
        <v>2025em1100028</v>
      </c>
      <c r="H1808" t="s">
        <v>9459</v>
      </c>
      <c r="I1808" t="s">
        <v>3757</v>
      </c>
      <c r="K1808" t="s">
        <v>8653</v>
      </c>
      <c r="M1808" t="s">
        <v>7643</v>
      </c>
      <c r="N1808" t="s">
        <v>3476</v>
      </c>
      <c r="P1808">
        <v>40</v>
      </c>
      <c r="Q1808">
        <v>34</v>
      </c>
    </row>
    <row r="1809" spans="1:17" x14ac:dyDescent="0.3">
      <c r="A1809">
        <v>1496869</v>
      </c>
      <c r="B1809" t="s">
        <v>3735</v>
      </c>
      <c r="C1809" t="s">
        <v>7640</v>
      </c>
      <c r="D1809" t="s">
        <v>1598</v>
      </c>
      <c r="E1809">
        <v>154843065</v>
      </c>
      <c r="F1809" t="s">
        <v>3351</v>
      </c>
      <c r="G1809" t="str">
        <f t="shared" si="28"/>
        <v>2025em1100480</v>
      </c>
      <c r="H1809" t="s">
        <v>9460</v>
      </c>
      <c r="I1809" t="s">
        <v>3352</v>
      </c>
      <c r="K1809" t="s">
        <v>8653</v>
      </c>
      <c r="M1809" t="s">
        <v>7643</v>
      </c>
      <c r="N1809" t="s">
        <v>3476</v>
      </c>
      <c r="P1809">
        <v>40</v>
      </c>
      <c r="Q1809">
        <v>34</v>
      </c>
    </row>
    <row r="1810" spans="1:17" x14ac:dyDescent="0.3">
      <c r="A1810">
        <v>1496869</v>
      </c>
      <c r="B1810" t="s">
        <v>3735</v>
      </c>
      <c r="C1810" t="s">
        <v>7640</v>
      </c>
      <c r="D1810" t="s">
        <v>1598</v>
      </c>
      <c r="E1810">
        <v>154843093</v>
      </c>
      <c r="F1810" t="s">
        <v>4551</v>
      </c>
      <c r="G1810" t="str">
        <f t="shared" si="28"/>
        <v>2025em1100495</v>
      </c>
      <c r="H1810" t="s">
        <v>9461</v>
      </c>
      <c r="I1810" t="s">
        <v>4552</v>
      </c>
      <c r="K1810" t="s">
        <v>8653</v>
      </c>
      <c r="M1810" t="s">
        <v>7643</v>
      </c>
      <c r="N1810" t="s">
        <v>3476</v>
      </c>
      <c r="P1810">
        <v>40</v>
      </c>
      <c r="Q1810">
        <v>23</v>
      </c>
    </row>
    <row r="1811" spans="1:17" x14ac:dyDescent="0.3">
      <c r="A1811">
        <v>1496869</v>
      </c>
      <c r="B1811" t="s">
        <v>3735</v>
      </c>
      <c r="C1811" t="s">
        <v>7640</v>
      </c>
      <c r="D1811" t="s">
        <v>1598</v>
      </c>
      <c r="E1811">
        <v>154843116</v>
      </c>
      <c r="F1811" t="s">
        <v>4400</v>
      </c>
      <c r="G1811" t="str">
        <f t="shared" si="28"/>
        <v>2025em1100422</v>
      </c>
      <c r="H1811" t="s">
        <v>9462</v>
      </c>
      <c r="I1811" t="s">
        <v>4401</v>
      </c>
      <c r="K1811" t="s">
        <v>8653</v>
      </c>
      <c r="M1811" t="s">
        <v>7643</v>
      </c>
      <c r="N1811" t="s">
        <v>3476</v>
      </c>
      <c r="P1811">
        <v>40</v>
      </c>
      <c r="Q1811">
        <v>31</v>
      </c>
    </row>
    <row r="1812" spans="1:17" x14ac:dyDescent="0.3">
      <c r="A1812">
        <v>1496869</v>
      </c>
      <c r="B1812" t="s">
        <v>3735</v>
      </c>
      <c r="C1812" t="s">
        <v>7640</v>
      </c>
      <c r="D1812" t="s">
        <v>1598</v>
      </c>
      <c r="E1812">
        <v>154843217</v>
      </c>
      <c r="F1812" t="s">
        <v>4567</v>
      </c>
      <c r="G1812" t="str">
        <f t="shared" si="28"/>
        <v>2025em1100505</v>
      </c>
      <c r="H1812" t="s">
        <v>9463</v>
      </c>
      <c r="I1812" t="s">
        <v>4568</v>
      </c>
      <c r="K1812" t="s">
        <v>8653</v>
      </c>
      <c r="M1812" t="s">
        <v>7643</v>
      </c>
      <c r="N1812" t="s">
        <v>3476</v>
      </c>
      <c r="P1812">
        <v>40</v>
      </c>
      <c r="Q1812">
        <v>13</v>
      </c>
    </row>
    <row r="1813" spans="1:17" x14ac:dyDescent="0.3">
      <c r="A1813">
        <v>1496869</v>
      </c>
      <c r="B1813" t="s">
        <v>3735</v>
      </c>
      <c r="C1813" t="s">
        <v>7640</v>
      </c>
      <c r="D1813" t="s">
        <v>1598</v>
      </c>
      <c r="E1813">
        <v>154843247</v>
      </c>
      <c r="F1813" t="s">
        <v>4396</v>
      </c>
      <c r="G1813" t="str">
        <f t="shared" si="28"/>
        <v>2025em1100419</v>
      </c>
      <c r="H1813" t="s">
        <v>9464</v>
      </c>
      <c r="I1813" t="s">
        <v>4397</v>
      </c>
      <c r="K1813" t="s">
        <v>8653</v>
      </c>
      <c r="M1813" t="s">
        <v>7643</v>
      </c>
      <c r="N1813" t="s">
        <v>3476</v>
      </c>
      <c r="P1813">
        <v>40</v>
      </c>
      <c r="Q1813">
        <v>12</v>
      </c>
    </row>
    <row r="1814" spans="1:17" x14ac:dyDescent="0.3">
      <c r="A1814">
        <v>1496870</v>
      </c>
      <c r="B1814" t="s">
        <v>3482</v>
      </c>
      <c r="C1814" t="s">
        <v>7645</v>
      </c>
      <c r="D1814" t="s">
        <v>1063</v>
      </c>
      <c r="E1814">
        <v>154844548</v>
      </c>
      <c r="F1814" t="s">
        <v>712</v>
      </c>
      <c r="G1814" t="str">
        <f t="shared" si="28"/>
        <v>2025eb1100237</v>
      </c>
      <c r="H1814" t="s">
        <v>9465</v>
      </c>
      <c r="I1814" t="s">
        <v>713</v>
      </c>
      <c r="K1814" t="s">
        <v>8653</v>
      </c>
      <c r="M1814" t="s">
        <v>7643</v>
      </c>
      <c r="N1814" t="s">
        <v>3476</v>
      </c>
      <c r="P1814">
        <v>40</v>
      </c>
      <c r="Q1814">
        <v>20.5</v>
      </c>
    </row>
    <row r="1815" spans="1:17" x14ac:dyDescent="0.3">
      <c r="A1815">
        <v>1496870</v>
      </c>
      <c r="B1815" t="s">
        <v>3482</v>
      </c>
      <c r="C1815" t="s">
        <v>7645</v>
      </c>
      <c r="D1815" t="s">
        <v>1063</v>
      </c>
      <c r="E1815">
        <v>154844549</v>
      </c>
      <c r="F1815" t="s">
        <v>877</v>
      </c>
      <c r="G1815" t="str">
        <f t="shared" si="28"/>
        <v>2025eb1100292</v>
      </c>
      <c r="H1815" t="s">
        <v>9466</v>
      </c>
      <c r="I1815" t="s">
        <v>878</v>
      </c>
      <c r="K1815" t="s">
        <v>8653</v>
      </c>
      <c r="M1815" t="s">
        <v>7643</v>
      </c>
      <c r="N1815" t="s">
        <v>3476</v>
      </c>
      <c r="P1815">
        <v>40</v>
      </c>
      <c r="Q1815">
        <v>19.5</v>
      </c>
    </row>
    <row r="1816" spans="1:17" x14ac:dyDescent="0.3">
      <c r="A1816">
        <v>1496870</v>
      </c>
      <c r="B1816" t="s">
        <v>3482</v>
      </c>
      <c r="C1816" t="s">
        <v>7645</v>
      </c>
      <c r="D1816" t="s">
        <v>1063</v>
      </c>
      <c r="E1816">
        <v>154844550</v>
      </c>
      <c r="F1816" t="s">
        <v>463</v>
      </c>
      <c r="G1816" t="str">
        <f t="shared" si="28"/>
        <v>2025eb1100153</v>
      </c>
      <c r="H1816" t="s">
        <v>9467</v>
      </c>
      <c r="I1816" t="s">
        <v>464</v>
      </c>
      <c r="K1816" t="s">
        <v>8653</v>
      </c>
      <c r="M1816" t="s">
        <v>7643</v>
      </c>
      <c r="N1816" t="s">
        <v>3476</v>
      </c>
      <c r="P1816">
        <v>40</v>
      </c>
      <c r="Q1816">
        <v>30</v>
      </c>
    </row>
    <row r="1817" spans="1:17" x14ac:dyDescent="0.3">
      <c r="A1817">
        <v>1496870</v>
      </c>
      <c r="B1817" t="s">
        <v>3482</v>
      </c>
      <c r="C1817" t="s">
        <v>7645</v>
      </c>
      <c r="D1817" t="s">
        <v>1063</v>
      </c>
      <c r="E1817">
        <v>154844551</v>
      </c>
      <c r="F1817" t="s">
        <v>553</v>
      </c>
      <c r="G1817" t="str">
        <f t="shared" si="28"/>
        <v>2025eb1100183</v>
      </c>
      <c r="H1817" t="s">
        <v>9468</v>
      </c>
      <c r="I1817" t="s">
        <v>554</v>
      </c>
      <c r="K1817" t="s">
        <v>8653</v>
      </c>
      <c r="M1817" t="s">
        <v>7643</v>
      </c>
      <c r="N1817" t="s">
        <v>3476</v>
      </c>
      <c r="P1817">
        <v>40</v>
      </c>
      <c r="Q1817">
        <v>5</v>
      </c>
    </row>
    <row r="1818" spans="1:17" x14ac:dyDescent="0.3">
      <c r="A1818">
        <v>1496870</v>
      </c>
      <c r="B1818" t="s">
        <v>3482</v>
      </c>
      <c r="C1818" t="s">
        <v>7645</v>
      </c>
      <c r="D1818" t="s">
        <v>1063</v>
      </c>
      <c r="E1818">
        <v>154844560</v>
      </c>
      <c r="F1818" t="s">
        <v>862</v>
      </c>
      <c r="G1818" t="str">
        <f t="shared" si="28"/>
        <v>2025eb1100287</v>
      </c>
      <c r="H1818" t="s">
        <v>9469</v>
      </c>
      <c r="I1818" t="s">
        <v>863</v>
      </c>
      <c r="K1818" t="s">
        <v>8653</v>
      </c>
      <c r="M1818" t="s">
        <v>7643</v>
      </c>
      <c r="N1818" t="s">
        <v>3476</v>
      </c>
      <c r="P1818">
        <v>40</v>
      </c>
      <c r="Q1818">
        <v>23.5</v>
      </c>
    </row>
    <row r="1819" spans="1:17" x14ac:dyDescent="0.3">
      <c r="A1819">
        <v>1496870</v>
      </c>
      <c r="B1819" t="s">
        <v>3482</v>
      </c>
      <c r="C1819" t="s">
        <v>7645</v>
      </c>
      <c r="D1819" t="s">
        <v>1063</v>
      </c>
      <c r="E1819">
        <v>154844561</v>
      </c>
      <c r="F1819" t="s">
        <v>898</v>
      </c>
      <c r="G1819" t="str">
        <f t="shared" si="28"/>
        <v>2025eb1100299</v>
      </c>
      <c r="H1819" t="s">
        <v>9470</v>
      </c>
      <c r="I1819" t="s">
        <v>899</v>
      </c>
      <c r="K1819" t="s">
        <v>8653</v>
      </c>
      <c r="M1819" t="s">
        <v>7643</v>
      </c>
      <c r="N1819" t="s">
        <v>3476</v>
      </c>
      <c r="P1819">
        <v>40</v>
      </c>
      <c r="Q1819">
        <v>6</v>
      </c>
    </row>
    <row r="1820" spans="1:17" x14ac:dyDescent="0.3">
      <c r="A1820">
        <v>1496870</v>
      </c>
      <c r="B1820" t="s">
        <v>3482</v>
      </c>
      <c r="C1820" t="s">
        <v>7645</v>
      </c>
      <c r="D1820" t="s">
        <v>1063</v>
      </c>
      <c r="E1820">
        <v>154844565</v>
      </c>
      <c r="F1820" t="s">
        <v>334</v>
      </c>
      <c r="G1820" t="str">
        <f t="shared" si="28"/>
        <v>2025eb1100110</v>
      </c>
      <c r="H1820" t="s">
        <v>9471</v>
      </c>
      <c r="I1820" t="s">
        <v>335</v>
      </c>
      <c r="K1820" t="s">
        <v>8653</v>
      </c>
      <c r="M1820" t="s">
        <v>7643</v>
      </c>
      <c r="N1820" t="s">
        <v>3476</v>
      </c>
      <c r="P1820">
        <v>40</v>
      </c>
      <c r="Q1820">
        <v>20</v>
      </c>
    </row>
    <row r="1821" spans="1:17" x14ac:dyDescent="0.3">
      <c r="A1821">
        <v>1496870</v>
      </c>
      <c r="B1821" t="s">
        <v>3482</v>
      </c>
      <c r="C1821" t="s">
        <v>7645</v>
      </c>
      <c r="D1821" t="s">
        <v>1063</v>
      </c>
      <c r="E1821">
        <v>154844566</v>
      </c>
      <c r="F1821" t="s">
        <v>640</v>
      </c>
      <c r="G1821" t="str">
        <f t="shared" si="28"/>
        <v>2025eb1100212</v>
      </c>
      <c r="H1821" t="s">
        <v>9472</v>
      </c>
      <c r="I1821" t="s">
        <v>641</v>
      </c>
      <c r="K1821" t="s">
        <v>8653</v>
      </c>
      <c r="M1821" t="s">
        <v>7643</v>
      </c>
      <c r="N1821" t="s">
        <v>3476</v>
      </c>
      <c r="P1821">
        <v>40</v>
      </c>
      <c r="Q1821">
        <v>7</v>
      </c>
    </row>
    <row r="1822" spans="1:17" x14ac:dyDescent="0.3">
      <c r="A1822">
        <v>1496870</v>
      </c>
      <c r="B1822" t="s">
        <v>3482</v>
      </c>
      <c r="C1822" t="s">
        <v>7645</v>
      </c>
      <c r="D1822" t="s">
        <v>1063</v>
      </c>
      <c r="E1822">
        <v>154844570</v>
      </c>
      <c r="F1822" t="s">
        <v>664</v>
      </c>
      <c r="G1822" t="str">
        <f t="shared" si="28"/>
        <v>2025eb1100221</v>
      </c>
      <c r="H1822" t="s">
        <v>9473</v>
      </c>
      <c r="I1822" t="s">
        <v>665</v>
      </c>
      <c r="K1822" t="s">
        <v>8653</v>
      </c>
      <c r="M1822" t="s">
        <v>7643</v>
      </c>
      <c r="N1822" t="s">
        <v>3476</v>
      </c>
      <c r="P1822">
        <v>40</v>
      </c>
      <c r="Q1822">
        <v>14.25</v>
      </c>
    </row>
    <row r="1823" spans="1:17" x14ac:dyDescent="0.3">
      <c r="A1823">
        <v>1496870</v>
      </c>
      <c r="B1823" t="s">
        <v>3482</v>
      </c>
      <c r="C1823" t="s">
        <v>7645</v>
      </c>
      <c r="D1823" t="s">
        <v>1063</v>
      </c>
      <c r="E1823">
        <v>154844573</v>
      </c>
      <c r="F1823" t="s">
        <v>43</v>
      </c>
      <c r="G1823" t="str">
        <f t="shared" si="28"/>
        <v>2025eb1100013</v>
      </c>
      <c r="H1823" t="s">
        <v>9474</v>
      </c>
      <c r="I1823" t="s">
        <v>44</v>
      </c>
      <c r="K1823" t="s">
        <v>8653</v>
      </c>
      <c r="M1823" t="s">
        <v>7643</v>
      </c>
      <c r="N1823" t="s">
        <v>3476</v>
      </c>
      <c r="P1823">
        <v>40</v>
      </c>
      <c r="Q1823">
        <v>1.5</v>
      </c>
    </row>
    <row r="1824" spans="1:17" x14ac:dyDescent="0.3">
      <c r="A1824">
        <v>1496870</v>
      </c>
      <c r="B1824" t="s">
        <v>3482</v>
      </c>
      <c r="C1824" t="s">
        <v>7645</v>
      </c>
      <c r="D1824" t="s">
        <v>1063</v>
      </c>
      <c r="E1824">
        <v>154844582</v>
      </c>
      <c r="F1824" t="s">
        <v>166</v>
      </c>
      <c r="G1824" t="str">
        <f t="shared" si="28"/>
        <v>2025eb1100054</v>
      </c>
      <c r="H1824" t="s">
        <v>9475</v>
      </c>
      <c r="I1824" t="s">
        <v>167</v>
      </c>
      <c r="K1824" t="s">
        <v>8653</v>
      </c>
      <c r="M1824" t="s">
        <v>7643</v>
      </c>
      <c r="N1824" t="s">
        <v>3476</v>
      </c>
      <c r="P1824">
        <v>40</v>
      </c>
      <c r="Q1824">
        <v>25.5</v>
      </c>
    </row>
    <row r="1825" spans="1:17" x14ac:dyDescent="0.3">
      <c r="A1825">
        <v>1496870</v>
      </c>
      <c r="B1825" t="s">
        <v>3482</v>
      </c>
      <c r="C1825" t="s">
        <v>7645</v>
      </c>
      <c r="D1825" t="s">
        <v>1063</v>
      </c>
      <c r="E1825">
        <v>154844585</v>
      </c>
      <c r="F1825" t="s">
        <v>601</v>
      </c>
      <c r="G1825" t="str">
        <f t="shared" si="28"/>
        <v>2025eb1100199</v>
      </c>
      <c r="H1825" t="s">
        <v>9476</v>
      </c>
      <c r="I1825" t="s">
        <v>602</v>
      </c>
      <c r="K1825" t="s">
        <v>8653</v>
      </c>
      <c r="M1825" t="s">
        <v>7643</v>
      </c>
      <c r="N1825" t="s">
        <v>3476</v>
      </c>
      <c r="P1825">
        <v>40</v>
      </c>
      <c r="Q1825">
        <v>9</v>
      </c>
    </row>
    <row r="1826" spans="1:17" x14ac:dyDescent="0.3">
      <c r="A1826">
        <v>1496870</v>
      </c>
      <c r="B1826" t="s">
        <v>3482</v>
      </c>
      <c r="C1826" t="s">
        <v>7645</v>
      </c>
      <c r="D1826" t="s">
        <v>1063</v>
      </c>
      <c r="E1826">
        <v>154844586</v>
      </c>
      <c r="F1826" t="s">
        <v>349</v>
      </c>
      <c r="G1826" t="str">
        <f t="shared" si="28"/>
        <v>2025eb1100115</v>
      </c>
      <c r="H1826" t="s">
        <v>9477</v>
      </c>
      <c r="I1826" t="s">
        <v>350</v>
      </c>
      <c r="K1826" t="s">
        <v>8653</v>
      </c>
      <c r="M1826" t="s">
        <v>7643</v>
      </c>
      <c r="N1826" t="s">
        <v>3476</v>
      </c>
      <c r="P1826">
        <v>40</v>
      </c>
      <c r="Q1826">
        <v>20.5</v>
      </c>
    </row>
    <row r="1827" spans="1:17" x14ac:dyDescent="0.3">
      <c r="A1827">
        <v>1496870</v>
      </c>
      <c r="B1827" t="s">
        <v>3482</v>
      </c>
      <c r="C1827" t="s">
        <v>7645</v>
      </c>
      <c r="D1827" t="s">
        <v>1063</v>
      </c>
      <c r="E1827">
        <v>154844592</v>
      </c>
      <c r="F1827" t="s">
        <v>928</v>
      </c>
      <c r="G1827" t="str">
        <f t="shared" si="28"/>
        <v>2025eb1100310</v>
      </c>
      <c r="H1827" t="s">
        <v>9478</v>
      </c>
      <c r="I1827" t="s">
        <v>929</v>
      </c>
      <c r="K1827" t="s">
        <v>8653</v>
      </c>
      <c r="M1827" t="s">
        <v>7643</v>
      </c>
      <c r="N1827" t="s">
        <v>3476</v>
      </c>
      <c r="P1827">
        <v>40</v>
      </c>
      <c r="Q1827">
        <v>13.5</v>
      </c>
    </row>
    <row r="1828" spans="1:17" x14ac:dyDescent="0.3">
      <c r="A1828">
        <v>1496870</v>
      </c>
      <c r="B1828" t="s">
        <v>3482</v>
      </c>
      <c r="C1828" t="s">
        <v>7645</v>
      </c>
      <c r="D1828" t="s">
        <v>1063</v>
      </c>
      <c r="E1828">
        <v>154844593</v>
      </c>
      <c r="F1828" t="s">
        <v>661</v>
      </c>
      <c r="G1828" t="str">
        <f t="shared" si="28"/>
        <v>2025eb1100219</v>
      </c>
      <c r="H1828" t="s">
        <v>9479</v>
      </c>
      <c r="I1828" t="s">
        <v>662</v>
      </c>
      <c r="K1828" t="s">
        <v>8653</v>
      </c>
      <c r="M1828" t="s">
        <v>7643</v>
      </c>
      <c r="N1828" t="s">
        <v>3476</v>
      </c>
      <c r="P1828">
        <v>40</v>
      </c>
      <c r="Q1828">
        <v>31.5</v>
      </c>
    </row>
    <row r="1829" spans="1:17" x14ac:dyDescent="0.3">
      <c r="A1829">
        <v>1496870</v>
      </c>
      <c r="B1829" t="s">
        <v>3482</v>
      </c>
      <c r="C1829" t="s">
        <v>7645</v>
      </c>
      <c r="D1829" t="s">
        <v>1063</v>
      </c>
      <c r="E1829">
        <v>154844594</v>
      </c>
      <c r="F1829" t="s">
        <v>805</v>
      </c>
      <c r="G1829" t="str">
        <f t="shared" si="28"/>
        <v>2025eb1100268</v>
      </c>
      <c r="H1829" t="s">
        <v>9480</v>
      </c>
      <c r="I1829" t="s">
        <v>806</v>
      </c>
      <c r="K1829" t="s">
        <v>8653</v>
      </c>
      <c r="M1829" t="s">
        <v>7643</v>
      </c>
      <c r="N1829" t="s">
        <v>3476</v>
      </c>
      <c r="P1829">
        <v>40</v>
      </c>
      <c r="Q1829">
        <v>20.5</v>
      </c>
    </row>
    <row r="1830" spans="1:17" x14ac:dyDescent="0.3">
      <c r="A1830">
        <v>1496870</v>
      </c>
      <c r="B1830" t="s">
        <v>3482</v>
      </c>
      <c r="C1830" t="s">
        <v>7645</v>
      </c>
      <c r="D1830" t="s">
        <v>1063</v>
      </c>
      <c r="E1830">
        <v>154844596</v>
      </c>
      <c r="F1830" t="s">
        <v>958</v>
      </c>
      <c r="G1830" t="str">
        <f t="shared" si="28"/>
        <v>2025eb1100320</v>
      </c>
      <c r="H1830" t="s">
        <v>9481</v>
      </c>
      <c r="I1830" t="s">
        <v>959</v>
      </c>
      <c r="K1830" t="s">
        <v>8653</v>
      </c>
      <c r="M1830" t="s">
        <v>7643</v>
      </c>
      <c r="N1830" t="s">
        <v>3476</v>
      </c>
      <c r="P1830">
        <v>40</v>
      </c>
      <c r="Q1830">
        <v>2</v>
      </c>
    </row>
    <row r="1831" spans="1:17" x14ac:dyDescent="0.3">
      <c r="A1831">
        <v>1496870</v>
      </c>
      <c r="B1831" t="s">
        <v>3482</v>
      </c>
      <c r="C1831" t="s">
        <v>7645</v>
      </c>
      <c r="D1831" t="s">
        <v>1063</v>
      </c>
      <c r="E1831">
        <v>154844608</v>
      </c>
      <c r="F1831" t="s">
        <v>763</v>
      </c>
      <c r="G1831" t="str">
        <f t="shared" si="28"/>
        <v>2025eb1100254</v>
      </c>
      <c r="H1831" t="s">
        <v>9482</v>
      </c>
      <c r="I1831" t="s">
        <v>764</v>
      </c>
      <c r="K1831" t="s">
        <v>8653</v>
      </c>
      <c r="M1831" t="s">
        <v>7643</v>
      </c>
      <c r="N1831" t="s">
        <v>3476</v>
      </c>
      <c r="P1831">
        <v>40</v>
      </c>
      <c r="Q1831">
        <v>19</v>
      </c>
    </row>
    <row r="1832" spans="1:17" x14ac:dyDescent="0.3">
      <c r="A1832">
        <v>1496870</v>
      </c>
      <c r="B1832" t="s">
        <v>3482</v>
      </c>
      <c r="C1832" t="s">
        <v>7645</v>
      </c>
      <c r="D1832" t="s">
        <v>1063</v>
      </c>
      <c r="E1832">
        <v>154844609</v>
      </c>
      <c r="F1832" t="s">
        <v>703</v>
      </c>
      <c r="G1832" t="str">
        <f t="shared" si="28"/>
        <v>2025eb1100234</v>
      </c>
      <c r="H1832" t="s">
        <v>9483</v>
      </c>
      <c r="I1832" t="s">
        <v>704</v>
      </c>
      <c r="K1832" t="s">
        <v>8653</v>
      </c>
      <c r="M1832" t="s">
        <v>7643</v>
      </c>
      <c r="N1832" t="s">
        <v>3476</v>
      </c>
      <c r="P1832">
        <v>40</v>
      </c>
      <c r="Q1832">
        <v>5.5</v>
      </c>
    </row>
    <row r="1833" spans="1:17" x14ac:dyDescent="0.3">
      <c r="A1833">
        <v>1496870</v>
      </c>
      <c r="B1833" t="s">
        <v>3482</v>
      </c>
      <c r="C1833" t="s">
        <v>7645</v>
      </c>
      <c r="D1833" t="s">
        <v>1063</v>
      </c>
      <c r="E1833">
        <v>154844611</v>
      </c>
      <c r="F1833" t="s">
        <v>643</v>
      </c>
      <c r="G1833" t="str">
        <f t="shared" si="28"/>
        <v>2025eb1100213</v>
      </c>
      <c r="H1833" t="s">
        <v>9484</v>
      </c>
      <c r="I1833" t="s">
        <v>644</v>
      </c>
      <c r="K1833" t="s">
        <v>8653</v>
      </c>
      <c r="M1833" t="s">
        <v>7643</v>
      </c>
      <c r="N1833" t="s">
        <v>3476</v>
      </c>
      <c r="P1833">
        <v>40</v>
      </c>
      <c r="Q1833">
        <v>14</v>
      </c>
    </row>
    <row r="1834" spans="1:17" x14ac:dyDescent="0.3">
      <c r="A1834">
        <v>1496870</v>
      </c>
      <c r="B1834" t="s">
        <v>3482</v>
      </c>
      <c r="C1834" t="s">
        <v>7645</v>
      </c>
      <c r="D1834" t="s">
        <v>1063</v>
      </c>
      <c r="E1834">
        <v>154844612</v>
      </c>
      <c r="F1834" t="s">
        <v>268</v>
      </c>
      <c r="G1834" t="str">
        <f t="shared" si="28"/>
        <v>2025eb1100088</v>
      </c>
      <c r="H1834" t="s">
        <v>9485</v>
      </c>
      <c r="I1834" t="s">
        <v>269</v>
      </c>
      <c r="K1834" t="s">
        <v>8653</v>
      </c>
      <c r="M1834" t="s">
        <v>7643</v>
      </c>
      <c r="N1834" t="s">
        <v>3476</v>
      </c>
      <c r="P1834">
        <v>40</v>
      </c>
      <c r="Q1834">
        <v>5.5</v>
      </c>
    </row>
    <row r="1835" spans="1:17" x14ac:dyDescent="0.3">
      <c r="A1835">
        <v>1496870</v>
      </c>
      <c r="B1835" t="s">
        <v>3482</v>
      </c>
      <c r="C1835" t="s">
        <v>7645</v>
      </c>
      <c r="D1835" t="s">
        <v>1063</v>
      </c>
      <c r="E1835">
        <v>154844613</v>
      </c>
      <c r="F1835" t="s">
        <v>745</v>
      </c>
      <c r="G1835" t="str">
        <f t="shared" si="28"/>
        <v>2025eb1100248</v>
      </c>
      <c r="H1835" t="s">
        <v>9486</v>
      </c>
      <c r="I1835" t="s">
        <v>746</v>
      </c>
      <c r="K1835" t="s">
        <v>8653</v>
      </c>
      <c r="M1835" t="s">
        <v>7643</v>
      </c>
      <c r="N1835" t="s">
        <v>3476</v>
      </c>
      <c r="P1835">
        <v>40</v>
      </c>
      <c r="Q1835">
        <v>1.5</v>
      </c>
    </row>
    <row r="1836" spans="1:17" x14ac:dyDescent="0.3">
      <c r="A1836">
        <v>1496870</v>
      </c>
      <c r="B1836" t="s">
        <v>3482</v>
      </c>
      <c r="C1836" t="s">
        <v>7645</v>
      </c>
      <c r="D1836" t="s">
        <v>1063</v>
      </c>
      <c r="E1836">
        <v>154844616</v>
      </c>
      <c r="F1836" t="s">
        <v>19</v>
      </c>
      <c r="G1836" t="str">
        <f t="shared" si="28"/>
        <v>2025eb1100005</v>
      </c>
      <c r="H1836" t="s">
        <v>9487</v>
      </c>
      <c r="I1836" t="s">
        <v>20</v>
      </c>
      <c r="K1836" t="s">
        <v>8653</v>
      </c>
      <c r="M1836" t="s">
        <v>7643</v>
      </c>
      <c r="N1836" t="s">
        <v>3476</v>
      </c>
      <c r="P1836">
        <v>40</v>
      </c>
      <c r="Q1836">
        <v>4</v>
      </c>
    </row>
    <row r="1837" spans="1:17" x14ac:dyDescent="0.3">
      <c r="A1837">
        <v>1496870</v>
      </c>
      <c r="B1837" t="s">
        <v>3482</v>
      </c>
      <c r="C1837" t="s">
        <v>7645</v>
      </c>
      <c r="D1837" t="s">
        <v>1063</v>
      </c>
      <c r="E1837">
        <v>154844619</v>
      </c>
      <c r="F1837" t="s">
        <v>739</v>
      </c>
      <c r="G1837" t="str">
        <f t="shared" si="28"/>
        <v>2025eb1100246</v>
      </c>
      <c r="H1837" t="s">
        <v>9488</v>
      </c>
      <c r="I1837" t="s">
        <v>740</v>
      </c>
      <c r="K1837" t="s">
        <v>8653</v>
      </c>
      <c r="M1837" t="s">
        <v>7643</v>
      </c>
      <c r="N1837" t="s">
        <v>3476</v>
      </c>
      <c r="P1837">
        <v>40</v>
      </c>
      <c r="Q1837">
        <v>15</v>
      </c>
    </row>
    <row r="1838" spans="1:17" x14ac:dyDescent="0.3">
      <c r="A1838">
        <v>1496870</v>
      </c>
      <c r="B1838" t="s">
        <v>3482</v>
      </c>
      <c r="C1838" t="s">
        <v>7645</v>
      </c>
      <c r="D1838" t="s">
        <v>1063</v>
      </c>
      <c r="E1838">
        <v>154844626</v>
      </c>
      <c r="F1838" t="s">
        <v>628</v>
      </c>
      <c r="G1838" t="str">
        <f t="shared" si="28"/>
        <v>2025eb1100208</v>
      </c>
      <c r="H1838" t="s">
        <v>9489</v>
      </c>
      <c r="I1838" t="s">
        <v>629</v>
      </c>
      <c r="K1838" t="s">
        <v>8653</v>
      </c>
      <c r="M1838" t="s">
        <v>7643</v>
      </c>
      <c r="N1838" t="s">
        <v>3476</v>
      </c>
      <c r="P1838">
        <v>40</v>
      </c>
      <c r="Q1838">
        <v>10</v>
      </c>
    </row>
    <row r="1839" spans="1:17" x14ac:dyDescent="0.3">
      <c r="A1839">
        <v>1496870</v>
      </c>
      <c r="B1839" t="s">
        <v>3482</v>
      </c>
      <c r="C1839" t="s">
        <v>7645</v>
      </c>
      <c r="D1839" t="s">
        <v>1063</v>
      </c>
      <c r="E1839">
        <v>154844627</v>
      </c>
      <c r="F1839" t="s">
        <v>499</v>
      </c>
      <c r="G1839" t="str">
        <f t="shared" si="28"/>
        <v>2025eb1100165</v>
      </c>
      <c r="H1839" t="s">
        <v>9490</v>
      </c>
      <c r="I1839" t="s">
        <v>500</v>
      </c>
      <c r="K1839" t="s">
        <v>8653</v>
      </c>
      <c r="M1839" t="s">
        <v>7643</v>
      </c>
      <c r="N1839" t="s">
        <v>3476</v>
      </c>
      <c r="P1839">
        <v>40</v>
      </c>
      <c r="Q1839">
        <v>37.5</v>
      </c>
    </row>
    <row r="1840" spans="1:17" x14ac:dyDescent="0.3">
      <c r="A1840">
        <v>1496870</v>
      </c>
      <c r="B1840" t="s">
        <v>3482</v>
      </c>
      <c r="C1840" t="s">
        <v>7645</v>
      </c>
      <c r="D1840" t="s">
        <v>1063</v>
      </c>
      <c r="E1840">
        <v>154844628</v>
      </c>
      <c r="F1840" t="s">
        <v>802</v>
      </c>
      <c r="G1840" t="str">
        <f t="shared" si="28"/>
        <v>2025eb1100267</v>
      </c>
      <c r="H1840" t="s">
        <v>9491</v>
      </c>
      <c r="I1840" t="s">
        <v>803</v>
      </c>
      <c r="K1840" t="s">
        <v>8653</v>
      </c>
      <c r="M1840" t="s">
        <v>7643</v>
      </c>
      <c r="N1840" t="s">
        <v>3476</v>
      </c>
      <c r="P1840">
        <v>40</v>
      </c>
      <c r="Q1840">
        <v>33.5</v>
      </c>
    </row>
    <row r="1841" spans="1:17" x14ac:dyDescent="0.3">
      <c r="A1841">
        <v>1496870</v>
      </c>
      <c r="B1841" t="s">
        <v>3482</v>
      </c>
      <c r="C1841" t="s">
        <v>7645</v>
      </c>
      <c r="D1841" t="s">
        <v>1063</v>
      </c>
      <c r="E1841">
        <v>154844629</v>
      </c>
      <c r="F1841" t="s">
        <v>289</v>
      </c>
      <c r="G1841" t="str">
        <f t="shared" si="28"/>
        <v>2025eb1100095</v>
      </c>
      <c r="H1841" t="s">
        <v>9492</v>
      </c>
      <c r="I1841" t="s">
        <v>290</v>
      </c>
      <c r="K1841" t="s">
        <v>8653</v>
      </c>
      <c r="M1841" t="s">
        <v>7643</v>
      </c>
      <c r="N1841" t="s">
        <v>3476</v>
      </c>
      <c r="P1841">
        <v>40</v>
      </c>
      <c r="Q1841">
        <v>34</v>
      </c>
    </row>
    <row r="1842" spans="1:17" x14ac:dyDescent="0.3">
      <c r="A1842">
        <v>1496870</v>
      </c>
      <c r="B1842" t="s">
        <v>3482</v>
      </c>
      <c r="C1842" t="s">
        <v>7645</v>
      </c>
      <c r="D1842" t="s">
        <v>1063</v>
      </c>
      <c r="E1842">
        <v>154844631</v>
      </c>
      <c r="F1842" t="s">
        <v>781</v>
      </c>
      <c r="G1842" t="str">
        <f t="shared" si="28"/>
        <v>2025eb1100260</v>
      </c>
      <c r="H1842" t="s">
        <v>9493</v>
      </c>
      <c r="I1842" t="s">
        <v>782</v>
      </c>
      <c r="K1842" t="s">
        <v>8653</v>
      </c>
      <c r="M1842" t="s">
        <v>7643</v>
      </c>
      <c r="N1842" t="s">
        <v>3476</v>
      </c>
      <c r="P1842">
        <v>40</v>
      </c>
      <c r="Q1842">
        <v>14.5</v>
      </c>
    </row>
    <row r="1843" spans="1:17" x14ac:dyDescent="0.3">
      <c r="A1843">
        <v>1496870</v>
      </c>
      <c r="B1843" t="s">
        <v>3482</v>
      </c>
      <c r="C1843" t="s">
        <v>7645</v>
      </c>
      <c r="D1843" t="s">
        <v>1063</v>
      </c>
      <c r="E1843">
        <v>154844633</v>
      </c>
      <c r="F1843" t="s">
        <v>481</v>
      </c>
      <c r="G1843" t="str">
        <f t="shared" si="28"/>
        <v>2025eb1100159</v>
      </c>
      <c r="H1843" t="s">
        <v>9494</v>
      </c>
      <c r="I1843" t="s">
        <v>482</v>
      </c>
      <c r="K1843" t="s">
        <v>8653</v>
      </c>
      <c r="M1843" t="s">
        <v>7643</v>
      </c>
      <c r="N1843" t="s">
        <v>3476</v>
      </c>
      <c r="P1843">
        <v>40</v>
      </c>
      <c r="Q1843">
        <v>16.5</v>
      </c>
    </row>
    <row r="1844" spans="1:17" x14ac:dyDescent="0.3">
      <c r="A1844">
        <v>1496870</v>
      </c>
      <c r="B1844" t="s">
        <v>3482</v>
      </c>
      <c r="C1844" t="s">
        <v>7645</v>
      </c>
      <c r="D1844" t="s">
        <v>1063</v>
      </c>
      <c r="E1844">
        <v>154844635</v>
      </c>
      <c r="F1844" t="s">
        <v>730</v>
      </c>
      <c r="G1844" t="str">
        <f t="shared" si="28"/>
        <v>2025eb1100243</v>
      </c>
      <c r="H1844" t="s">
        <v>9495</v>
      </c>
      <c r="I1844" t="s">
        <v>731</v>
      </c>
      <c r="K1844" t="s">
        <v>8653</v>
      </c>
      <c r="M1844" t="s">
        <v>7643</v>
      </c>
      <c r="N1844" t="s">
        <v>3476</v>
      </c>
      <c r="P1844">
        <v>40</v>
      </c>
      <c r="Q1844">
        <v>16.5</v>
      </c>
    </row>
    <row r="1845" spans="1:17" x14ac:dyDescent="0.3">
      <c r="A1845">
        <v>1496870</v>
      </c>
      <c r="B1845" t="s">
        <v>3482</v>
      </c>
      <c r="C1845" t="s">
        <v>7645</v>
      </c>
      <c r="D1845" t="s">
        <v>1063</v>
      </c>
      <c r="E1845">
        <v>154844636</v>
      </c>
      <c r="F1845" t="s">
        <v>103</v>
      </c>
      <c r="G1845" t="str">
        <f t="shared" si="28"/>
        <v>2025eb1100033</v>
      </c>
      <c r="H1845" t="s">
        <v>9496</v>
      </c>
      <c r="I1845" t="s">
        <v>104</v>
      </c>
      <c r="K1845" t="s">
        <v>8653</v>
      </c>
      <c r="M1845" t="s">
        <v>7643</v>
      </c>
      <c r="N1845" t="s">
        <v>3476</v>
      </c>
      <c r="P1845">
        <v>40</v>
      </c>
      <c r="Q1845">
        <v>16</v>
      </c>
    </row>
    <row r="1846" spans="1:17" x14ac:dyDescent="0.3">
      <c r="A1846">
        <v>1496870</v>
      </c>
      <c r="B1846" t="s">
        <v>3482</v>
      </c>
      <c r="C1846" t="s">
        <v>7645</v>
      </c>
      <c r="D1846" t="s">
        <v>1063</v>
      </c>
      <c r="E1846">
        <v>154844638</v>
      </c>
      <c r="F1846" t="s">
        <v>544</v>
      </c>
      <c r="G1846" t="str">
        <f t="shared" si="28"/>
        <v>2025eb1100180</v>
      </c>
      <c r="H1846" t="s">
        <v>9497</v>
      </c>
      <c r="I1846" t="s">
        <v>545</v>
      </c>
      <c r="K1846" t="s">
        <v>8653</v>
      </c>
      <c r="M1846" t="s">
        <v>7643</v>
      </c>
      <c r="N1846" t="s">
        <v>3476</v>
      </c>
      <c r="P1846">
        <v>40</v>
      </c>
      <c r="Q1846">
        <v>1.5</v>
      </c>
    </row>
    <row r="1847" spans="1:17" x14ac:dyDescent="0.3">
      <c r="A1847">
        <v>1496870</v>
      </c>
      <c r="B1847" t="s">
        <v>3482</v>
      </c>
      <c r="C1847" t="s">
        <v>7645</v>
      </c>
      <c r="D1847" t="s">
        <v>1063</v>
      </c>
      <c r="E1847">
        <v>154844644</v>
      </c>
      <c r="F1847" t="s">
        <v>871</v>
      </c>
      <c r="G1847" t="str">
        <f t="shared" si="28"/>
        <v>2025eb1100290</v>
      </c>
      <c r="H1847" t="s">
        <v>9498</v>
      </c>
      <c r="I1847" t="s">
        <v>872</v>
      </c>
      <c r="K1847" t="s">
        <v>8653</v>
      </c>
      <c r="M1847" t="s">
        <v>7643</v>
      </c>
      <c r="N1847" t="s">
        <v>3476</v>
      </c>
      <c r="P1847">
        <v>40</v>
      </c>
      <c r="Q1847">
        <v>18.5</v>
      </c>
    </row>
    <row r="1848" spans="1:17" x14ac:dyDescent="0.3">
      <c r="A1848">
        <v>1496870</v>
      </c>
      <c r="B1848" t="s">
        <v>3482</v>
      </c>
      <c r="C1848" t="s">
        <v>7645</v>
      </c>
      <c r="D1848" t="s">
        <v>1063</v>
      </c>
      <c r="E1848">
        <v>154844647</v>
      </c>
      <c r="F1848" t="s">
        <v>238</v>
      </c>
      <c r="G1848" t="str">
        <f t="shared" si="28"/>
        <v>2025eb1100078</v>
      </c>
      <c r="H1848" t="s">
        <v>9499</v>
      </c>
      <c r="I1848" t="s">
        <v>239</v>
      </c>
      <c r="K1848" t="s">
        <v>8653</v>
      </c>
      <c r="M1848" t="s">
        <v>7643</v>
      </c>
      <c r="N1848" t="s">
        <v>3476</v>
      </c>
      <c r="P1848">
        <v>40</v>
      </c>
      <c r="Q1848">
        <v>11.5</v>
      </c>
    </row>
    <row r="1849" spans="1:17" x14ac:dyDescent="0.3">
      <c r="A1849">
        <v>1496870</v>
      </c>
      <c r="B1849" t="s">
        <v>3482</v>
      </c>
      <c r="C1849" t="s">
        <v>7645</v>
      </c>
      <c r="D1849" t="s">
        <v>1063</v>
      </c>
      <c r="E1849">
        <v>154844648</v>
      </c>
      <c r="F1849" t="s">
        <v>691</v>
      </c>
      <c r="G1849" t="str">
        <f t="shared" si="28"/>
        <v>2025eb1100230</v>
      </c>
      <c r="H1849" t="s">
        <v>9500</v>
      </c>
      <c r="I1849" t="s">
        <v>692</v>
      </c>
      <c r="K1849" t="s">
        <v>8653</v>
      </c>
      <c r="M1849" t="s">
        <v>7643</v>
      </c>
      <c r="N1849" t="s">
        <v>3476</v>
      </c>
      <c r="P1849">
        <v>40</v>
      </c>
      <c r="Q1849">
        <v>22</v>
      </c>
    </row>
    <row r="1850" spans="1:17" x14ac:dyDescent="0.3">
      <c r="A1850">
        <v>1496870</v>
      </c>
      <c r="B1850" t="s">
        <v>3482</v>
      </c>
      <c r="C1850" t="s">
        <v>7645</v>
      </c>
      <c r="D1850" t="s">
        <v>1063</v>
      </c>
      <c r="E1850">
        <v>154844651</v>
      </c>
      <c r="F1850" t="s">
        <v>652</v>
      </c>
      <c r="G1850" t="str">
        <f t="shared" si="28"/>
        <v>2025eb1100216</v>
      </c>
      <c r="H1850" t="s">
        <v>9501</v>
      </c>
      <c r="I1850" t="s">
        <v>653</v>
      </c>
      <c r="K1850" t="s">
        <v>8653</v>
      </c>
      <c r="M1850" t="s">
        <v>7643</v>
      </c>
      <c r="N1850" t="s">
        <v>3476</v>
      </c>
      <c r="P1850">
        <v>40</v>
      </c>
      <c r="Q1850">
        <v>21.5</v>
      </c>
    </row>
    <row r="1851" spans="1:17" x14ac:dyDescent="0.3">
      <c r="A1851">
        <v>1496870</v>
      </c>
      <c r="B1851" t="s">
        <v>3482</v>
      </c>
      <c r="C1851" t="s">
        <v>7645</v>
      </c>
      <c r="D1851" t="s">
        <v>1063</v>
      </c>
      <c r="E1851">
        <v>154844653</v>
      </c>
      <c r="F1851" t="s">
        <v>475</v>
      </c>
      <c r="G1851" t="str">
        <f t="shared" si="28"/>
        <v>2025eb1100157</v>
      </c>
      <c r="H1851" t="s">
        <v>9502</v>
      </c>
      <c r="I1851" t="s">
        <v>476</v>
      </c>
      <c r="K1851" t="s">
        <v>8653</v>
      </c>
      <c r="M1851" t="s">
        <v>7643</v>
      </c>
      <c r="N1851" t="s">
        <v>3476</v>
      </c>
      <c r="P1851">
        <v>40</v>
      </c>
      <c r="Q1851">
        <v>8</v>
      </c>
    </row>
    <row r="1852" spans="1:17" x14ac:dyDescent="0.3">
      <c r="A1852">
        <v>1496870</v>
      </c>
      <c r="B1852" t="s">
        <v>3482</v>
      </c>
      <c r="C1852" t="s">
        <v>7645</v>
      </c>
      <c r="D1852" t="s">
        <v>1063</v>
      </c>
      <c r="E1852">
        <v>154844656</v>
      </c>
      <c r="F1852" t="s">
        <v>667</v>
      </c>
      <c r="G1852" t="str">
        <f t="shared" si="28"/>
        <v>2025eb1100222</v>
      </c>
      <c r="H1852" t="s">
        <v>9503</v>
      </c>
      <c r="I1852" t="s">
        <v>668</v>
      </c>
      <c r="K1852" t="s">
        <v>8653</v>
      </c>
      <c r="M1852" t="s">
        <v>7643</v>
      </c>
      <c r="N1852" t="s">
        <v>3476</v>
      </c>
      <c r="P1852">
        <v>40</v>
      </c>
      <c r="Q1852">
        <v>4</v>
      </c>
    </row>
    <row r="1853" spans="1:17" x14ac:dyDescent="0.3">
      <c r="A1853">
        <v>1496870</v>
      </c>
      <c r="B1853" t="s">
        <v>3482</v>
      </c>
      <c r="C1853" t="s">
        <v>7645</v>
      </c>
      <c r="D1853" t="s">
        <v>1063</v>
      </c>
      <c r="E1853">
        <v>154844657</v>
      </c>
      <c r="F1853" t="s">
        <v>319</v>
      </c>
      <c r="G1853" t="str">
        <f t="shared" si="28"/>
        <v>2025eb1100105</v>
      </c>
      <c r="H1853" t="s">
        <v>9504</v>
      </c>
      <c r="I1853" t="s">
        <v>320</v>
      </c>
      <c r="K1853" t="s">
        <v>8653</v>
      </c>
      <c r="M1853" t="s">
        <v>7643</v>
      </c>
      <c r="N1853" t="s">
        <v>3476</v>
      </c>
      <c r="P1853">
        <v>40</v>
      </c>
      <c r="Q1853">
        <v>8</v>
      </c>
    </row>
    <row r="1854" spans="1:17" x14ac:dyDescent="0.3">
      <c r="A1854">
        <v>1496870</v>
      </c>
      <c r="B1854" t="s">
        <v>3482</v>
      </c>
      <c r="C1854" t="s">
        <v>7645</v>
      </c>
      <c r="D1854" t="s">
        <v>1063</v>
      </c>
      <c r="E1854">
        <v>154844658</v>
      </c>
      <c r="F1854" t="s">
        <v>208</v>
      </c>
      <c r="G1854" t="str">
        <f t="shared" si="28"/>
        <v>2025eb1100068</v>
      </c>
      <c r="H1854" t="s">
        <v>9505</v>
      </c>
      <c r="I1854" t="s">
        <v>209</v>
      </c>
      <c r="K1854" t="s">
        <v>8653</v>
      </c>
      <c r="M1854" t="s">
        <v>7643</v>
      </c>
      <c r="N1854" t="s">
        <v>3476</v>
      </c>
      <c r="P1854">
        <v>40</v>
      </c>
      <c r="Q1854">
        <v>14.5</v>
      </c>
    </row>
    <row r="1855" spans="1:17" x14ac:dyDescent="0.3">
      <c r="A1855">
        <v>1496870</v>
      </c>
      <c r="B1855" t="s">
        <v>3482</v>
      </c>
      <c r="C1855" t="s">
        <v>7645</v>
      </c>
      <c r="D1855" t="s">
        <v>1063</v>
      </c>
      <c r="E1855">
        <v>154844664</v>
      </c>
      <c r="F1855" t="s">
        <v>145</v>
      </c>
      <c r="G1855" t="str">
        <f t="shared" si="28"/>
        <v>2025eb1100047</v>
      </c>
      <c r="H1855" t="s">
        <v>9506</v>
      </c>
      <c r="I1855" t="s">
        <v>146</v>
      </c>
      <c r="K1855" t="s">
        <v>8653</v>
      </c>
      <c r="M1855" t="s">
        <v>7643</v>
      </c>
      <c r="N1855" t="s">
        <v>3476</v>
      </c>
      <c r="P1855">
        <v>40</v>
      </c>
      <c r="Q1855">
        <v>3.5</v>
      </c>
    </row>
    <row r="1856" spans="1:17" x14ac:dyDescent="0.3">
      <c r="A1856">
        <v>1496870</v>
      </c>
      <c r="B1856" t="s">
        <v>3482</v>
      </c>
      <c r="C1856" t="s">
        <v>7645</v>
      </c>
      <c r="D1856" t="s">
        <v>1063</v>
      </c>
      <c r="E1856">
        <v>154844665</v>
      </c>
      <c r="F1856" t="s">
        <v>718</v>
      </c>
      <c r="G1856" t="str">
        <f t="shared" si="28"/>
        <v>2025eb1100239</v>
      </c>
      <c r="H1856" t="s">
        <v>9507</v>
      </c>
      <c r="I1856" t="s">
        <v>719</v>
      </c>
      <c r="K1856" t="s">
        <v>8653</v>
      </c>
      <c r="M1856" t="s">
        <v>7643</v>
      </c>
      <c r="N1856" t="s">
        <v>3476</v>
      </c>
      <c r="P1856">
        <v>40</v>
      </c>
      <c r="Q1856">
        <v>8</v>
      </c>
    </row>
    <row r="1857" spans="1:17" x14ac:dyDescent="0.3">
      <c r="A1857">
        <v>1496870</v>
      </c>
      <c r="B1857" t="s">
        <v>3482</v>
      </c>
      <c r="C1857" t="s">
        <v>7645</v>
      </c>
      <c r="D1857" t="s">
        <v>1063</v>
      </c>
      <c r="E1857">
        <v>154844666</v>
      </c>
      <c r="F1857" t="s">
        <v>850</v>
      </c>
      <c r="G1857" t="str">
        <f t="shared" si="28"/>
        <v>2025eb1100283</v>
      </c>
      <c r="H1857" t="s">
        <v>9508</v>
      </c>
      <c r="I1857" t="s">
        <v>851</v>
      </c>
      <c r="K1857" t="s">
        <v>8653</v>
      </c>
      <c r="M1857" t="s">
        <v>7643</v>
      </c>
      <c r="N1857" t="s">
        <v>3476</v>
      </c>
      <c r="P1857">
        <v>40</v>
      </c>
      <c r="Q1857">
        <v>3</v>
      </c>
    </row>
    <row r="1858" spans="1:17" x14ac:dyDescent="0.3">
      <c r="A1858">
        <v>1496870</v>
      </c>
      <c r="B1858" t="s">
        <v>3482</v>
      </c>
      <c r="C1858" t="s">
        <v>7645</v>
      </c>
      <c r="D1858" t="s">
        <v>1063</v>
      </c>
      <c r="E1858">
        <v>154844669</v>
      </c>
      <c r="F1858" t="s">
        <v>910</v>
      </c>
      <c r="G1858" t="str">
        <f t="shared" si="28"/>
        <v>2025eb1100304</v>
      </c>
      <c r="H1858" t="s">
        <v>9509</v>
      </c>
      <c r="I1858" t="s">
        <v>3666</v>
      </c>
      <c r="K1858" t="s">
        <v>8653</v>
      </c>
      <c r="M1858" t="s">
        <v>7643</v>
      </c>
      <c r="N1858" t="s">
        <v>3476</v>
      </c>
      <c r="P1858">
        <v>40</v>
      </c>
      <c r="Q1858">
        <v>7.5</v>
      </c>
    </row>
    <row r="1859" spans="1:17" x14ac:dyDescent="0.3">
      <c r="A1859">
        <v>1496870</v>
      </c>
      <c r="B1859" t="s">
        <v>3482</v>
      </c>
      <c r="C1859" t="s">
        <v>7645</v>
      </c>
      <c r="D1859" t="s">
        <v>1063</v>
      </c>
      <c r="E1859">
        <v>154844671</v>
      </c>
      <c r="F1859" t="s">
        <v>880</v>
      </c>
      <c r="G1859" t="str">
        <f t="shared" ref="G1859:G1922" si="29">LEFT(F1859,13)</f>
        <v>2025eb1100293</v>
      </c>
      <c r="H1859" t="s">
        <v>9510</v>
      </c>
      <c r="I1859" t="s">
        <v>881</v>
      </c>
      <c r="K1859" t="s">
        <v>8653</v>
      </c>
      <c r="M1859" t="s">
        <v>7643</v>
      </c>
      <c r="N1859" t="s">
        <v>3476</v>
      </c>
      <c r="P1859">
        <v>40</v>
      </c>
      <c r="Q1859">
        <v>8</v>
      </c>
    </row>
    <row r="1860" spans="1:17" x14ac:dyDescent="0.3">
      <c r="A1860">
        <v>1496870</v>
      </c>
      <c r="B1860" t="s">
        <v>3482</v>
      </c>
      <c r="C1860" t="s">
        <v>7645</v>
      </c>
      <c r="D1860" t="s">
        <v>1063</v>
      </c>
      <c r="E1860">
        <v>154844672</v>
      </c>
      <c r="F1860" t="s">
        <v>331</v>
      </c>
      <c r="G1860" t="str">
        <f t="shared" si="29"/>
        <v>2025eb1100109</v>
      </c>
      <c r="H1860" t="s">
        <v>9511</v>
      </c>
      <c r="I1860" t="s">
        <v>332</v>
      </c>
      <c r="K1860" t="s">
        <v>8653</v>
      </c>
      <c r="M1860" t="s">
        <v>7643</v>
      </c>
      <c r="N1860" t="s">
        <v>3476</v>
      </c>
      <c r="P1860">
        <v>40</v>
      </c>
      <c r="Q1860">
        <v>4</v>
      </c>
    </row>
    <row r="1861" spans="1:17" x14ac:dyDescent="0.3">
      <c r="A1861">
        <v>1496870</v>
      </c>
      <c r="B1861" t="s">
        <v>3482</v>
      </c>
      <c r="C1861" t="s">
        <v>7645</v>
      </c>
      <c r="D1861" t="s">
        <v>1063</v>
      </c>
      <c r="E1861">
        <v>154844676</v>
      </c>
      <c r="F1861" t="s">
        <v>784</v>
      </c>
      <c r="G1861" t="str">
        <f t="shared" si="29"/>
        <v>2025eb1100261</v>
      </c>
      <c r="H1861" t="s">
        <v>9512</v>
      </c>
      <c r="I1861" t="s">
        <v>785</v>
      </c>
      <c r="K1861" t="s">
        <v>8653</v>
      </c>
      <c r="M1861" t="s">
        <v>7643</v>
      </c>
      <c r="N1861" t="s">
        <v>3476</v>
      </c>
      <c r="P1861">
        <v>40</v>
      </c>
      <c r="Q1861">
        <v>16</v>
      </c>
    </row>
    <row r="1862" spans="1:17" x14ac:dyDescent="0.3">
      <c r="A1862">
        <v>1496870</v>
      </c>
      <c r="B1862" t="s">
        <v>3482</v>
      </c>
      <c r="C1862" t="s">
        <v>7645</v>
      </c>
      <c r="D1862" t="s">
        <v>1063</v>
      </c>
      <c r="E1862">
        <v>154844679</v>
      </c>
      <c r="F1862" t="s">
        <v>592</v>
      </c>
      <c r="G1862" t="str">
        <f t="shared" si="29"/>
        <v>2025eb1100196</v>
      </c>
      <c r="H1862" t="s">
        <v>9513</v>
      </c>
      <c r="I1862" t="s">
        <v>593</v>
      </c>
      <c r="K1862" t="s">
        <v>8653</v>
      </c>
      <c r="M1862" t="s">
        <v>7643</v>
      </c>
      <c r="N1862" t="s">
        <v>3476</v>
      </c>
      <c r="P1862">
        <v>40</v>
      </c>
      <c r="Q1862">
        <v>39.5</v>
      </c>
    </row>
    <row r="1863" spans="1:17" x14ac:dyDescent="0.3">
      <c r="A1863">
        <v>1496870</v>
      </c>
      <c r="B1863" t="s">
        <v>3482</v>
      </c>
      <c r="C1863" t="s">
        <v>7645</v>
      </c>
      <c r="D1863" t="s">
        <v>1063</v>
      </c>
      <c r="E1863">
        <v>154844680</v>
      </c>
      <c r="F1863" t="s">
        <v>409</v>
      </c>
      <c r="G1863" t="str">
        <f t="shared" si="29"/>
        <v>2025eb1100135</v>
      </c>
      <c r="H1863" t="s">
        <v>9514</v>
      </c>
      <c r="I1863" t="s">
        <v>410</v>
      </c>
      <c r="K1863" t="s">
        <v>8653</v>
      </c>
      <c r="M1863" t="s">
        <v>7643</v>
      </c>
      <c r="N1863" t="s">
        <v>3476</v>
      </c>
      <c r="P1863">
        <v>40</v>
      </c>
      <c r="Q1863">
        <v>10</v>
      </c>
    </row>
    <row r="1864" spans="1:17" x14ac:dyDescent="0.3">
      <c r="A1864">
        <v>1496870</v>
      </c>
      <c r="B1864" t="s">
        <v>3482</v>
      </c>
      <c r="C1864" t="s">
        <v>7645</v>
      </c>
      <c r="D1864" t="s">
        <v>1063</v>
      </c>
      <c r="E1864">
        <v>154844682</v>
      </c>
      <c r="F1864" t="s">
        <v>721</v>
      </c>
      <c r="G1864" t="str">
        <f t="shared" si="29"/>
        <v>2025eb1100240</v>
      </c>
      <c r="H1864" t="s">
        <v>9515</v>
      </c>
      <c r="I1864" t="s">
        <v>722</v>
      </c>
      <c r="K1864" t="s">
        <v>8653</v>
      </c>
      <c r="M1864" t="s">
        <v>7643</v>
      </c>
      <c r="N1864" t="s">
        <v>3476</v>
      </c>
      <c r="P1864">
        <v>40</v>
      </c>
      <c r="Q1864">
        <v>2.5</v>
      </c>
    </row>
    <row r="1865" spans="1:17" x14ac:dyDescent="0.3">
      <c r="A1865">
        <v>1496870</v>
      </c>
      <c r="B1865" t="s">
        <v>3482</v>
      </c>
      <c r="C1865" t="s">
        <v>7645</v>
      </c>
      <c r="D1865" t="s">
        <v>1063</v>
      </c>
      <c r="E1865">
        <v>154844683</v>
      </c>
      <c r="F1865" t="s">
        <v>724</v>
      </c>
      <c r="G1865" t="str">
        <f t="shared" si="29"/>
        <v>2025eb1100241</v>
      </c>
      <c r="H1865" t="s">
        <v>9516</v>
      </c>
      <c r="I1865" t="s">
        <v>725</v>
      </c>
      <c r="K1865" t="s">
        <v>8653</v>
      </c>
      <c r="M1865" t="s">
        <v>7643</v>
      </c>
      <c r="N1865" t="s">
        <v>3476</v>
      </c>
      <c r="P1865">
        <v>40</v>
      </c>
      <c r="Q1865">
        <v>1.5</v>
      </c>
    </row>
    <row r="1866" spans="1:17" x14ac:dyDescent="0.3">
      <c r="A1866">
        <v>1496870</v>
      </c>
      <c r="B1866" t="s">
        <v>3482</v>
      </c>
      <c r="C1866" t="s">
        <v>7645</v>
      </c>
      <c r="D1866" t="s">
        <v>1063</v>
      </c>
      <c r="E1866">
        <v>154844684</v>
      </c>
      <c r="F1866" t="s">
        <v>421</v>
      </c>
      <c r="G1866" t="str">
        <f t="shared" si="29"/>
        <v>2025eb1100139</v>
      </c>
      <c r="H1866" t="s">
        <v>9517</v>
      </c>
      <c r="I1866" t="s">
        <v>422</v>
      </c>
      <c r="K1866" t="s">
        <v>8653</v>
      </c>
      <c r="M1866" t="s">
        <v>7643</v>
      </c>
      <c r="N1866" t="s">
        <v>3476</v>
      </c>
      <c r="P1866">
        <v>40</v>
      </c>
      <c r="Q1866">
        <v>39</v>
      </c>
    </row>
    <row r="1867" spans="1:17" x14ac:dyDescent="0.3">
      <c r="A1867">
        <v>1496870</v>
      </c>
      <c r="B1867" t="s">
        <v>3482</v>
      </c>
      <c r="C1867" t="s">
        <v>7645</v>
      </c>
      <c r="D1867" t="s">
        <v>1063</v>
      </c>
      <c r="E1867">
        <v>154844685</v>
      </c>
      <c r="F1867" t="s">
        <v>604</v>
      </c>
      <c r="G1867" t="str">
        <f t="shared" si="29"/>
        <v>2025eb1100200</v>
      </c>
      <c r="H1867" t="s">
        <v>9518</v>
      </c>
      <c r="I1867" t="s">
        <v>605</v>
      </c>
      <c r="K1867" t="s">
        <v>8653</v>
      </c>
      <c r="M1867" t="s">
        <v>7643</v>
      </c>
      <c r="N1867" t="s">
        <v>3476</v>
      </c>
      <c r="P1867">
        <v>40</v>
      </c>
      <c r="Q1867">
        <v>13</v>
      </c>
    </row>
    <row r="1868" spans="1:17" x14ac:dyDescent="0.3">
      <c r="A1868">
        <v>1496870</v>
      </c>
      <c r="B1868" t="s">
        <v>3482</v>
      </c>
      <c r="C1868" t="s">
        <v>7645</v>
      </c>
      <c r="D1868" t="s">
        <v>1063</v>
      </c>
      <c r="E1868">
        <v>154844686</v>
      </c>
      <c r="F1868" t="s">
        <v>373</v>
      </c>
      <c r="G1868" t="str">
        <f t="shared" si="29"/>
        <v>2025eb1100123</v>
      </c>
      <c r="H1868" t="s">
        <v>9519</v>
      </c>
      <c r="I1868" t="s">
        <v>374</v>
      </c>
      <c r="K1868" t="s">
        <v>8653</v>
      </c>
      <c r="M1868" t="s">
        <v>7643</v>
      </c>
      <c r="N1868" t="s">
        <v>3476</v>
      </c>
      <c r="P1868">
        <v>40</v>
      </c>
      <c r="Q1868">
        <v>33</v>
      </c>
    </row>
    <row r="1869" spans="1:17" x14ac:dyDescent="0.3">
      <c r="A1869">
        <v>1496870</v>
      </c>
      <c r="B1869" t="s">
        <v>3482</v>
      </c>
      <c r="C1869" t="s">
        <v>7645</v>
      </c>
      <c r="D1869" t="s">
        <v>1063</v>
      </c>
      <c r="E1869">
        <v>154844687</v>
      </c>
      <c r="F1869" t="s">
        <v>766</v>
      </c>
      <c r="G1869" t="str">
        <f t="shared" si="29"/>
        <v>2025eb1100255</v>
      </c>
      <c r="H1869" t="s">
        <v>9520</v>
      </c>
      <c r="I1869" t="s">
        <v>767</v>
      </c>
      <c r="K1869" t="s">
        <v>8653</v>
      </c>
      <c r="M1869" t="s">
        <v>7643</v>
      </c>
      <c r="N1869" t="s">
        <v>3476</v>
      </c>
      <c r="P1869">
        <v>40</v>
      </c>
      <c r="Q1869">
        <v>10.5</v>
      </c>
    </row>
    <row r="1870" spans="1:17" x14ac:dyDescent="0.3">
      <c r="A1870">
        <v>1496870</v>
      </c>
      <c r="B1870" t="s">
        <v>3482</v>
      </c>
      <c r="C1870" t="s">
        <v>7645</v>
      </c>
      <c r="D1870" t="s">
        <v>1063</v>
      </c>
      <c r="E1870">
        <v>154844694</v>
      </c>
      <c r="F1870" t="s">
        <v>715</v>
      </c>
      <c r="G1870" t="str">
        <f t="shared" si="29"/>
        <v>2025eb1100238</v>
      </c>
      <c r="H1870" t="s">
        <v>9521</v>
      </c>
      <c r="I1870" t="s">
        <v>716</v>
      </c>
      <c r="K1870" t="s">
        <v>8653</v>
      </c>
      <c r="M1870" t="s">
        <v>7643</v>
      </c>
      <c r="N1870" t="s">
        <v>3476</v>
      </c>
      <c r="P1870">
        <v>40</v>
      </c>
      <c r="Q1870">
        <v>16</v>
      </c>
    </row>
    <row r="1871" spans="1:17" x14ac:dyDescent="0.3">
      <c r="A1871">
        <v>1496870</v>
      </c>
      <c r="B1871" t="s">
        <v>3482</v>
      </c>
      <c r="C1871" t="s">
        <v>7645</v>
      </c>
      <c r="D1871" t="s">
        <v>1063</v>
      </c>
      <c r="E1871">
        <v>154844695</v>
      </c>
      <c r="F1871" t="s">
        <v>472</v>
      </c>
      <c r="G1871" t="str">
        <f t="shared" si="29"/>
        <v>2025eb1100156</v>
      </c>
      <c r="H1871" t="s">
        <v>9522</v>
      </c>
      <c r="I1871" t="s">
        <v>473</v>
      </c>
      <c r="K1871" t="s">
        <v>8653</v>
      </c>
      <c r="M1871" t="s">
        <v>7643</v>
      </c>
      <c r="N1871" t="s">
        <v>3476</v>
      </c>
      <c r="P1871">
        <v>40</v>
      </c>
      <c r="Q1871">
        <v>29</v>
      </c>
    </row>
    <row r="1872" spans="1:17" x14ac:dyDescent="0.3">
      <c r="A1872">
        <v>1496870</v>
      </c>
      <c r="B1872" t="s">
        <v>3482</v>
      </c>
      <c r="C1872" t="s">
        <v>7645</v>
      </c>
      <c r="D1872" t="s">
        <v>1063</v>
      </c>
      <c r="E1872">
        <v>154844696</v>
      </c>
      <c r="F1872" t="s">
        <v>790</v>
      </c>
      <c r="G1872" t="str">
        <f t="shared" si="29"/>
        <v>2025eb1100263</v>
      </c>
      <c r="H1872" t="s">
        <v>9523</v>
      </c>
      <c r="I1872" t="s">
        <v>791</v>
      </c>
      <c r="K1872" t="s">
        <v>8653</v>
      </c>
      <c r="M1872" t="s">
        <v>7643</v>
      </c>
      <c r="N1872" t="s">
        <v>3476</v>
      </c>
      <c r="P1872">
        <v>40</v>
      </c>
      <c r="Q1872">
        <v>25</v>
      </c>
    </row>
    <row r="1873" spans="1:17" x14ac:dyDescent="0.3">
      <c r="A1873">
        <v>1496870</v>
      </c>
      <c r="B1873" t="s">
        <v>3482</v>
      </c>
      <c r="C1873" t="s">
        <v>7645</v>
      </c>
      <c r="D1873" t="s">
        <v>1063</v>
      </c>
      <c r="E1873">
        <v>154844699</v>
      </c>
      <c r="F1873" t="s">
        <v>316</v>
      </c>
      <c r="G1873" t="str">
        <f t="shared" si="29"/>
        <v>2025eb1100104</v>
      </c>
      <c r="H1873" t="s">
        <v>9524</v>
      </c>
      <c r="I1873" t="s">
        <v>317</v>
      </c>
      <c r="K1873" t="s">
        <v>8653</v>
      </c>
      <c r="M1873" t="s">
        <v>7643</v>
      </c>
      <c r="N1873" t="s">
        <v>3476</v>
      </c>
      <c r="P1873">
        <v>40</v>
      </c>
      <c r="Q1873">
        <v>11</v>
      </c>
    </row>
    <row r="1874" spans="1:17" x14ac:dyDescent="0.3">
      <c r="A1874">
        <v>1496870</v>
      </c>
      <c r="B1874" t="s">
        <v>3482</v>
      </c>
      <c r="C1874" t="s">
        <v>7645</v>
      </c>
      <c r="D1874" t="s">
        <v>1063</v>
      </c>
      <c r="E1874">
        <v>154844701</v>
      </c>
      <c r="F1874" t="s">
        <v>778</v>
      </c>
      <c r="G1874" t="str">
        <f t="shared" si="29"/>
        <v>2025eb1100259</v>
      </c>
      <c r="H1874" t="s">
        <v>9525</v>
      </c>
      <c r="I1874" t="s">
        <v>779</v>
      </c>
      <c r="K1874" t="s">
        <v>8653</v>
      </c>
      <c r="M1874" t="s">
        <v>7643</v>
      </c>
      <c r="N1874" t="s">
        <v>3476</v>
      </c>
      <c r="P1874">
        <v>40</v>
      </c>
      <c r="Q1874">
        <v>21</v>
      </c>
    </row>
    <row r="1875" spans="1:17" x14ac:dyDescent="0.3">
      <c r="A1875">
        <v>1496870</v>
      </c>
      <c r="B1875" t="s">
        <v>3482</v>
      </c>
      <c r="C1875" t="s">
        <v>7645</v>
      </c>
      <c r="D1875" t="s">
        <v>1063</v>
      </c>
      <c r="E1875">
        <v>154844702</v>
      </c>
      <c r="F1875" t="s">
        <v>451</v>
      </c>
      <c r="G1875" t="str">
        <f t="shared" si="29"/>
        <v>2025eb1100149</v>
      </c>
      <c r="H1875" t="s">
        <v>9526</v>
      </c>
      <c r="I1875" t="s">
        <v>452</v>
      </c>
      <c r="K1875" t="s">
        <v>8653</v>
      </c>
      <c r="M1875" t="s">
        <v>7643</v>
      </c>
      <c r="N1875" t="s">
        <v>3476</v>
      </c>
      <c r="P1875">
        <v>40</v>
      </c>
      <c r="Q1875">
        <v>9</v>
      </c>
    </row>
    <row r="1876" spans="1:17" x14ac:dyDescent="0.3">
      <c r="A1876">
        <v>1496870</v>
      </c>
      <c r="B1876" t="s">
        <v>3482</v>
      </c>
      <c r="C1876" t="s">
        <v>7645</v>
      </c>
      <c r="D1876" t="s">
        <v>1063</v>
      </c>
      <c r="E1876">
        <v>154844713</v>
      </c>
      <c r="F1876" t="s">
        <v>247</v>
      </c>
      <c r="G1876" t="str">
        <f t="shared" si="29"/>
        <v>2025eb1100081</v>
      </c>
      <c r="H1876" t="s">
        <v>9527</v>
      </c>
      <c r="I1876" t="s">
        <v>248</v>
      </c>
      <c r="K1876" t="s">
        <v>8653</v>
      </c>
      <c r="M1876" t="s">
        <v>7643</v>
      </c>
      <c r="N1876" t="s">
        <v>3476</v>
      </c>
      <c r="P1876">
        <v>40</v>
      </c>
      <c r="Q1876">
        <v>5.5</v>
      </c>
    </row>
    <row r="1877" spans="1:17" x14ac:dyDescent="0.3">
      <c r="A1877">
        <v>1496870</v>
      </c>
      <c r="B1877" t="s">
        <v>3482</v>
      </c>
      <c r="C1877" t="s">
        <v>7645</v>
      </c>
      <c r="D1877" t="s">
        <v>1063</v>
      </c>
      <c r="E1877">
        <v>154844714</v>
      </c>
      <c r="F1877" t="s">
        <v>952</v>
      </c>
      <c r="G1877" t="str">
        <f t="shared" si="29"/>
        <v>2025eb1100318</v>
      </c>
      <c r="H1877" t="s">
        <v>9528</v>
      </c>
      <c r="I1877" t="s">
        <v>953</v>
      </c>
      <c r="K1877" t="s">
        <v>8653</v>
      </c>
      <c r="M1877" t="s">
        <v>7643</v>
      </c>
      <c r="N1877" t="s">
        <v>3476</v>
      </c>
      <c r="P1877">
        <v>40</v>
      </c>
      <c r="Q1877">
        <v>6</v>
      </c>
    </row>
    <row r="1878" spans="1:17" x14ac:dyDescent="0.3">
      <c r="A1878">
        <v>1496870</v>
      </c>
      <c r="B1878" t="s">
        <v>3482</v>
      </c>
      <c r="C1878" t="s">
        <v>7645</v>
      </c>
      <c r="D1878" t="s">
        <v>1063</v>
      </c>
      <c r="E1878">
        <v>154844715</v>
      </c>
      <c r="F1878" t="s">
        <v>364</v>
      </c>
      <c r="G1878" t="str">
        <f t="shared" si="29"/>
        <v>2025eb1100120</v>
      </c>
      <c r="H1878" t="s">
        <v>9529</v>
      </c>
      <c r="I1878" t="s">
        <v>365</v>
      </c>
      <c r="K1878" t="s">
        <v>8653</v>
      </c>
      <c r="M1878" t="s">
        <v>7643</v>
      </c>
      <c r="N1878" t="s">
        <v>3476</v>
      </c>
      <c r="P1878">
        <v>40</v>
      </c>
      <c r="Q1878">
        <v>34</v>
      </c>
    </row>
    <row r="1879" spans="1:17" x14ac:dyDescent="0.3">
      <c r="A1879">
        <v>1496870</v>
      </c>
      <c r="B1879" t="s">
        <v>3482</v>
      </c>
      <c r="C1879" t="s">
        <v>7645</v>
      </c>
      <c r="D1879" t="s">
        <v>1063</v>
      </c>
      <c r="E1879">
        <v>154844717</v>
      </c>
      <c r="F1879" t="s">
        <v>556</v>
      </c>
      <c r="G1879" t="str">
        <f t="shared" si="29"/>
        <v>2025eb1100184</v>
      </c>
      <c r="H1879" t="s">
        <v>9530</v>
      </c>
      <c r="I1879" t="s">
        <v>557</v>
      </c>
      <c r="K1879" t="s">
        <v>8653</v>
      </c>
      <c r="M1879" t="s">
        <v>7643</v>
      </c>
      <c r="N1879" t="s">
        <v>3476</v>
      </c>
      <c r="P1879">
        <v>40</v>
      </c>
      <c r="Q1879">
        <v>6</v>
      </c>
    </row>
    <row r="1880" spans="1:17" x14ac:dyDescent="0.3">
      <c r="A1880">
        <v>1496870</v>
      </c>
      <c r="B1880" t="s">
        <v>3482</v>
      </c>
      <c r="C1880" t="s">
        <v>7645</v>
      </c>
      <c r="D1880" t="s">
        <v>1063</v>
      </c>
      <c r="E1880">
        <v>154844721</v>
      </c>
      <c r="F1880" t="s">
        <v>583</v>
      </c>
      <c r="G1880" t="str">
        <f t="shared" si="29"/>
        <v>2025eb1100193</v>
      </c>
      <c r="H1880" t="s">
        <v>9531</v>
      </c>
      <c r="I1880" t="s">
        <v>584</v>
      </c>
      <c r="K1880" t="s">
        <v>8653</v>
      </c>
      <c r="M1880" t="s">
        <v>7643</v>
      </c>
      <c r="N1880" t="s">
        <v>3476</v>
      </c>
      <c r="P1880">
        <v>40</v>
      </c>
      <c r="Q1880">
        <v>6.5</v>
      </c>
    </row>
    <row r="1881" spans="1:17" x14ac:dyDescent="0.3">
      <c r="A1881">
        <v>1496870</v>
      </c>
      <c r="B1881" t="s">
        <v>3482</v>
      </c>
      <c r="C1881" t="s">
        <v>7645</v>
      </c>
      <c r="D1881" t="s">
        <v>1063</v>
      </c>
      <c r="E1881">
        <v>154844726</v>
      </c>
      <c r="F1881" t="s">
        <v>91</v>
      </c>
      <c r="G1881" t="str">
        <f t="shared" si="29"/>
        <v>2025eb1100029</v>
      </c>
      <c r="H1881" t="s">
        <v>9532</v>
      </c>
      <c r="I1881" t="s">
        <v>92</v>
      </c>
      <c r="K1881" t="s">
        <v>8653</v>
      </c>
      <c r="M1881" t="s">
        <v>7643</v>
      </c>
      <c r="N1881" t="s">
        <v>3476</v>
      </c>
      <c r="P1881">
        <v>40</v>
      </c>
      <c r="Q1881">
        <v>25.5</v>
      </c>
    </row>
    <row r="1882" spans="1:17" x14ac:dyDescent="0.3">
      <c r="A1882">
        <v>1496870</v>
      </c>
      <c r="B1882" t="s">
        <v>3482</v>
      </c>
      <c r="C1882" t="s">
        <v>7645</v>
      </c>
      <c r="D1882" t="s">
        <v>1063</v>
      </c>
      <c r="E1882">
        <v>154844728</v>
      </c>
      <c r="F1882" t="s">
        <v>157</v>
      </c>
      <c r="G1882" t="str">
        <f t="shared" si="29"/>
        <v>2025eb1100051</v>
      </c>
      <c r="H1882" t="s">
        <v>9533</v>
      </c>
      <c r="I1882" t="s">
        <v>158</v>
      </c>
      <c r="K1882" t="s">
        <v>8653</v>
      </c>
      <c r="M1882" t="s">
        <v>7643</v>
      </c>
      <c r="N1882" t="s">
        <v>3476</v>
      </c>
      <c r="P1882">
        <v>40</v>
      </c>
      <c r="Q1882">
        <v>21</v>
      </c>
    </row>
    <row r="1883" spans="1:17" x14ac:dyDescent="0.3">
      <c r="A1883">
        <v>1496870</v>
      </c>
      <c r="B1883" t="s">
        <v>3482</v>
      </c>
      <c r="C1883" t="s">
        <v>7645</v>
      </c>
      <c r="D1883" t="s">
        <v>1063</v>
      </c>
      <c r="E1883">
        <v>154844732</v>
      </c>
      <c r="F1883" t="s">
        <v>829</v>
      </c>
      <c r="G1883" t="str">
        <f t="shared" si="29"/>
        <v>2025eb1100276</v>
      </c>
      <c r="H1883" t="s">
        <v>9534</v>
      </c>
      <c r="I1883" t="s">
        <v>830</v>
      </c>
      <c r="K1883" t="s">
        <v>8653</v>
      </c>
      <c r="M1883" t="s">
        <v>7643</v>
      </c>
      <c r="N1883" t="s">
        <v>3476</v>
      </c>
      <c r="P1883">
        <v>40</v>
      </c>
      <c r="Q1883">
        <v>12.75</v>
      </c>
    </row>
    <row r="1884" spans="1:17" x14ac:dyDescent="0.3">
      <c r="A1884">
        <v>1496870</v>
      </c>
      <c r="B1884" t="s">
        <v>3482</v>
      </c>
      <c r="C1884" t="s">
        <v>7645</v>
      </c>
      <c r="D1884" t="s">
        <v>1063</v>
      </c>
      <c r="E1884">
        <v>154844733</v>
      </c>
      <c r="F1884" t="s">
        <v>106</v>
      </c>
      <c r="G1884" t="str">
        <f t="shared" si="29"/>
        <v>2025eb1100034</v>
      </c>
      <c r="H1884" t="s">
        <v>9535</v>
      </c>
      <c r="I1884" t="s">
        <v>107</v>
      </c>
      <c r="K1884" t="s">
        <v>8653</v>
      </c>
      <c r="M1884" t="s">
        <v>7643</v>
      </c>
      <c r="N1884" t="s">
        <v>3476</v>
      </c>
      <c r="P1884">
        <v>40</v>
      </c>
      <c r="Q1884">
        <v>10</v>
      </c>
    </row>
    <row r="1885" spans="1:17" x14ac:dyDescent="0.3">
      <c r="A1885">
        <v>1496870</v>
      </c>
      <c r="B1885" t="s">
        <v>3482</v>
      </c>
      <c r="C1885" t="s">
        <v>7645</v>
      </c>
      <c r="D1885" t="s">
        <v>1063</v>
      </c>
      <c r="E1885">
        <v>154844735</v>
      </c>
      <c r="F1885" t="s">
        <v>532</v>
      </c>
      <c r="G1885" t="str">
        <f t="shared" si="29"/>
        <v>2025eb1100176</v>
      </c>
      <c r="H1885" t="s">
        <v>9536</v>
      </c>
      <c r="I1885" t="s">
        <v>533</v>
      </c>
      <c r="K1885" t="s">
        <v>8653</v>
      </c>
      <c r="M1885" t="s">
        <v>7643</v>
      </c>
      <c r="N1885" t="s">
        <v>3476</v>
      </c>
      <c r="P1885">
        <v>40</v>
      </c>
      <c r="Q1885">
        <v>3</v>
      </c>
    </row>
    <row r="1886" spans="1:17" x14ac:dyDescent="0.3">
      <c r="A1886">
        <v>1496870</v>
      </c>
      <c r="B1886" t="s">
        <v>3482</v>
      </c>
      <c r="C1886" t="s">
        <v>7645</v>
      </c>
      <c r="D1886" t="s">
        <v>1063</v>
      </c>
      <c r="E1886">
        <v>154844739</v>
      </c>
      <c r="F1886" t="s">
        <v>70</v>
      </c>
      <c r="G1886" t="str">
        <f t="shared" si="29"/>
        <v>2025eb1100022</v>
      </c>
      <c r="H1886" t="s">
        <v>9537</v>
      </c>
      <c r="I1886" t="s">
        <v>71</v>
      </c>
      <c r="K1886" t="s">
        <v>8653</v>
      </c>
      <c r="M1886" t="s">
        <v>7643</v>
      </c>
      <c r="N1886" t="s">
        <v>3476</v>
      </c>
      <c r="P1886">
        <v>40</v>
      </c>
      <c r="Q1886">
        <v>8</v>
      </c>
    </row>
    <row r="1887" spans="1:17" x14ac:dyDescent="0.3">
      <c r="A1887">
        <v>1496870</v>
      </c>
      <c r="B1887" t="s">
        <v>3482</v>
      </c>
      <c r="C1887" t="s">
        <v>7645</v>
      </c>
      <c r="D1887" t="s">
        <v>1063</v>
      </c>
      <c r="E1887">
        <v>154844740</v>
      </c>
      <c r="F1887" t="s">
        <v>940</v>
      </c>
      <c r="G1887" t="str">
        <f t="shared" si="29"/>
        <v>2025eb1100314</v>
      </c>
      <c r="H1887" t="s">
        <v>9538</v>
      </c>
      <c r="I1887" t="s">
        <v>941</v>
      </c>
      <c r="K1887" t="s">
        <v>8653</v>
      </c>
      <c r="M1887" t="s">
        <v>7643</v>
      </c>
      <c r="N1887" t="s">
        <v>3476</v>
      </c>
      <c r="P1887">
        <v>40</v>
      </c>
      <c r="Q1887">
        <v>21</v>
      </c>
    </row>
    <row r="1888" spans="1:17" x14ac:dyDescent="0.3">
      <c r="A1888">
        <v>1496870</v>
      </c>
      <c r="B1888" t="s">
        <v>3482</v>
      </c>
      <c r="C1888" t="s">
        <v>7645</v>
      </c>
      <c r="D1888" t="s">
        <v>1063</v>
      </c>
      <c r="E1888">
        <v>154844743</v>
      </c>
      <c r="F1888" t="s">
        <v>589</v>
      </c>
      <c r="G1888" t="str">
        <f t="shared" si="29"/>
        <v>2025eb1100195</v>
      </c>
      <c r="H1888" t="s">
        <v>9539</v>
      </c>
      <c r="I1888" t="s">
        <v>590</v>
      </c>
      <c r="K1888" t="s">
        <v>8653</v>
      </c>
      <c r="M1888" t="s">
        <v>7643</v>
      </c>
      <c r="N1888" t="s">
        <v>3476</v>
      </c>
      <c r="P1888">
        <v>40</v>
      </c>
      <c r="Q1888">
        <v>18</v>
      </c>
    </row>
    <row r="1889" spans="1:17" x14ac:dyDescent="0.3">
      <c r="A1889">
        <v>1496870</v>
      </c>
      <c r="B1889" t="s">
        <v>3482</v>
      </c>
      <c r="C1889" t="s">
        <v>7645</v>
      </c>
      <c r="D1889" t="s">
        <v>1063</v>
      </c>
      <c r="E1889">
        <v>154844746</v>
      </c>
      <c r="F1889" t="s">
        <v>388</v>
      </c>
      <c r="G1889" t="str">
        <f t="shared" si="29"/>
        <v>2025eb1100128</v>
      </c>
      <c r="H1889" t="s">
        <v>9540</v>
      </c>
      <c r="I1889" t="s">
        <v>389</v>
      </c>
      <c r="K1889" t="s">
        <v>8653</v>
      </c>
      <c r="M1889" t="s">
        <v>7643</v>
      </c>
      <c r="N1889" t="s">
        <v>3476</v>
      </c>
      <c r="P1889">
        <v>40</v>
      </c>
      <c r="Q1889">
        <v>1</v>
      </c>
    </row>
    <row r="1890" spans="1:17" x14ac:dyDescent="0.3">
      <c r="A1890">
        <v>1496870</v>
      </c>
      <c r="B1890" t="s">
        <v>3482</v>
      </c>
      <c r="C1890" t="s">
        <v>7645</v>
      </c>
      <c r="D1890" t="s">
        <v>1063</v>
      </c>
      <c r="E1890">
        <v>154844749</v>
      </c>
      <c r="F1890" t="s">
        <v>448</v>
      </c>
      <c r="G1890" t="str">
        <f t="shared" si="29"/>
        <v>2025eb1100148</v>
      </c>
      <c r="H1890" t="s">
        <v>9541</v>
      </c>
      <c r="I1890" t="s">
        <v>449</v>
      </c>
      <c r="K1890" t="s">
        <v>8653</v>
      </c>
      <c r="M1890" t="s">
        <v>7643</v>
      </c>
      <c r="N1890" t="s">
        <v>3476</v>
      </c>
      <c r="P1890">
        <v>40</v>
      </c>
      <c r="Q1890">
        <v>1</v>
      </c>
    </row>
    <row r="1891" spans="1:17" x14ac:dyDescent="0.3">
      <c r="A1891">
        <v>1496870</v>
      </c>
      <c r="B1891" t="s">
        <v>3482</v>
      </c>
      <c r="C1891" t="s">
        <v>7645</v>
      </c>
      <c r="D1891" t="s">
        <v>1063</v>
      </c>
      <c r="E1891">
        <v>154844750</v>
      </c>
      <c r="F1891" t="s">
        <v>130</v>
      </c>
      <c r="G1891" t="str">
        <f t="shared" si="29"/>
        <v>2025eb1100042</v>
      </c>
      <c r="H1891" t="s">
        <v>9542</v>
      </c>
      <c r="I1891" t="s">
        <v>131</v>
      </c>
      <c r="K1891" t="s">
        <v>8653</v>
      </c>
      <c r="M1891" t="s">
        <v>7643</v>
      </c>
      <c r="N1891" t="s">
        <v>3476</v>
      </c>
      <c r="P1891">
        <v>40</v>
      </c>
      <c r="Q1891">
        <v>17.5</v>
      </c>
    </row>
    <row r="1892" spans="1:17" x14ac:dyDescent="0.3">
      <c r="A1892">
        <v>1496870</v>
      </c>
      <c r="B1892" t="s">
        <v>3482</v>
      </c>
      <c r="C1892" t="s">
        <v>7645</v>
      </c>
      <c r="D1892" t="s">
        <v>1063</v>
      </c>
      <c r="E1892">
        <v>154844753</v>
      </c>
      <c r="F1892" t="s">
        <v>925</v>
      </c>
      <c r="G1892" t="str">
        <f t="shared" si="29"/>
        <v>2025eb1100309</v>
      </c>
      <c r="H1892" t="s">
        <v>9543</v>
      </c>
      <c r="I1892" t="s">
        <v>926</v>
      </c>
      <c r="K1892" t="s">
        <v>8653</v>
      </c>
      <c r="M1892" t="s">
        <v>7643</v>
      </c>
      <c r="N1892" t="s">
        <v>3476</v>
      </c>
      <c r="P1892">
        <v>40</v>
      </c>
      <c r="Q1892">
        <v>21</v>
      </c>
    </row>
    <row r="1893" spans="1:17" x14ac:dyDescent="0.3">
      <c r="A1893">
        <v>1496870</v>
      </c>
      <c r="B1893" t="s">
        <v>3482</v>
      </c>
      <c r="C1893" t="s">
        <v>7645</v>
      </c>
      <c r="D1893" t="s">
        <v>1063</v>
      </c>
      <c r="E1893">
        <v>154844755</v>
      </c>
      <c r="F1893" t="s">
        <v>688</v>
      </c>
      <c r="G1893" t="str">
        <f t="shared" si="29"/>
        <v>2025eb1100229</v>
      </c>
      <c r="H1893" t="s">
        <v>9544</v>
      </c>
      <c r="I1893" t="s">
        <v>689</v>
      </c>
      <c r="K1893" t="s">
        <v>8653</v>
      </c>
      <c r="M1893" t="s">
        <v>7643</v>
      </c>
      <c r="N1893" t="s">
        <v>3476</v>
      </c>
      <c r="P1893">
        <v>40</v>
      </c>
      <c r="Q1893">
        <v>6</v>
      </c>
    </row>
    <row r="1894" spans="1:17" x14ac:dyDescent="0.3">
      <c r="A1894">
        <v>1496870</v>
      </c>
      <c r="B1894" t="s">
        <v>3482</v>
      </c>
      <c r="C1894" t="s">
        <v>7645</v>
      </c>
      <c r="D1894" t="s">
        <v>1063</v>
      </c>
      <c r="E1894">
        <v>154844756</v>
      </c>
      <c r="F1894" t="s">
        <v>679</v>
      </c>
      <c r="G1894" t="str">
        <f t="shared" si="29"/>
        <v>2025eb1100226</v>
      </c>
      <c r="H1894" t="s">
        <v>9545</v>
      </c>
      <c r="I1894" t="s">
        <v>680</v>
      </c>
      <c r="K1894" t="s">
        <v>8653</v>
      </c>
      <c r="M1894" t="s">
        <v>7643</v>
      </c>
      <c r="N1894" t="s">
        <v>3476</v>
      </c>
      <c r="P1894">
        <v>40</v>
      </c>
      <c r="Q1894">
        <v>3</v>
      </c>
    </row>
    <row r="1895" spans="1:17" x14ac:dyDescent="0.3">
      <c r="A1895">
        <v>1496870</v>
      </c>
      <c r="B1895" t="s">
        <v>3482</v>
      </c>
      <c r="C1895" t="s">
        <v>7645</v>
      </c>
      <c r="D1895" t="s">
        <v>1063</v>
      </c>
      <c r="E1895">
        <v>154844765</v>
      </c>
      <c r="F1895" t="s">
        <v>82</v>
      </c>
      <c r="G1895" t="str">
        <f t="shared" si="29"/>
        <v>2025eb1100026</v>
      </c>
      <c r="H1895" t="s">
        <v>9546</v>
      </c>
      <c r="I1895" t="s">
        <v>83</v>
      </c>
      <c r="K1895" t="s">
        <v>8653</v>
      </c>
      <c r="M1895" t="s">
        <v>7643</v>
      </c>
      <c r="N1895" t="s">
        <v>3476</v>
      </c>
      <c r="P1895">
        <v>40</v>
      </c>
      <c r="Q1895">
        <v>3.5</v>
      </c>
    </row>
    <row r="1896" spans="1:17" x14ac:dyDescent="0.3">
      <c r="A1896">
        <v>1496870</v>
      </c>
      <c r="B1896" t="s">
        <v>3482</v>
      </c>
      <c r="C1896" t="s">
        <v>7645</v>
      </c>
      <c r="D1896" t="s">
        <v>1063</v>
      </c>
      <c r="E1896">
        <v>154844769</v>
      </c>
      <c r="F1896" t="s">
        <v>694</v>
      </c>
      <c r="G1896" t="str">
        <f t="shared" si="29"/>
        <v>2025eb1100231</v>
      </c>
      <c r="H1896" t="s">
        <v>9547</v>
      </c>
      <c r="I1896" t="s">
        <v>695</v>
      </c>
      <c r="K1896" t="s">
        <v>8653</v>
      </c>
      <c r="M1896" t="s">
        <v>7643</v>
      </c>
      <c r="N1896" t="s">
        <v>3476</v>
      </c>
      <c r="P1896">
        <v>40</v>
      </c>
      <c r="Q1896">
        <v>16.5</v>
      </c>
    </row>
    <row r="1897" spans="1:17" x14ac:dyDescent="0.3">
      <c r="A1897">
        <v>1496870</v>
      </c>
      <c r="B1897" t="s">
        <v>3482</v>
      </c>
      <c r="C1897" t="s">
        <v>7645</v>
      </c>
      <c r="D1897" t="s">
        <v>1063</v>
      </c>
      <c r="E1897">
        <v>154844770</v>
      </c>
      <c r="F1897" t="s">
        <v>760</v>
      </c>
      <c r="G1897" t="str">
        <f t="shared" si="29"/>
        <v>2025eb1100253</v>
      </c>
      <c r="H1897" t="s">
        <v>9548</v>
      </c>
      <c r="I1897" t="s">
        <v>761</v>
      </c>
      <c r="K1897" t="s">
        <v>8653</v>
      </c>
      <c r="M1897" t="s">
        <v>7643</v>
      </c>
      <c r="N1897" t="s">
        <v>3476</v>
      </c>
      <c r="P1897">
        <v>40</v>
      </c>
      <c r="Q1897">
        <v>10.5</v>
      </c>
    </row>
    <row r="1898" spans="1:17" x14ac:dyDescent="0.3">
      <c r="A1898">
        <v>1496870</v>
      </c>
      <c r="B1898" t="s">
        <v>3482</v>
      </c>
      <c r="C1898" t="s">
        <v>7645</v>
      </c>
      <c r="D1898" t="s">
        <v>1063</v>
      </c>
      <c r="E1898">
        <v>154844775</v>
      </c>
      <c r="F1898" t="s">
        <v>649</v>
      </c>
      <c r="G1898" t="str">
        <f t="shared" si="29"/>
        <v>2025eb1100215</v>
      </c>
      <c r="H1898" t="s">
        <v>9549</v>
      </c>
      <c r="I1898" t="s">
        <v>650</v>
      </c>
      <c r="K1898" t="s">
        <v>8653</v>
      </c>
      <c r="M1898" t="s">
        <v>7643</v>
      </c>
      <c r="N1898" t="s">
        <v>3476</v>
      </c>
      <c r="P1898">
        <v>40</v>
      </c>
      <c r="Q1898">
        <v>35.5</v>
      </c>
    </row>
    <row r="1899" spans="1:17" x14ac:dyDescent="0.3">
      <c r="A1899">
        <v>1496870</v>
      </c>
      <c r="B1899" t="s">
        <v>3482</v>
      </c>
      <c r="C1899" t="s">
        <v>7645</v>
      </c>
      <c r="D1899" t="s">
        <v>1063</v>
      </c>
      <c r="E1899">
        <v>154844777</v>
      </c>
      <c r="F1899" t="s">
        <v>772</v>
      </c>
      <c r="G1899" t="str">
        <f t="shared" si="29"/>
        <v>2025eb1100257</v>
      </c>
      <c r="H1899" t="s">
        <v>9550</v>
      </c>
      <c r="I1899" t="s">
        <v>773</v>
      </c>
      <c r="K1899" t="s">
        <v>8653</v>
      </c>
      <c r="M1899" t="s">
        <v>7643</v>
      </c>
      <c r="N1899" t="s">
        <v>3476</v>
      </c>
      <c r="P1899">
        <v>40</v>
      </c>
      <c r="Q1899">
        <v>31.25</v>
      </c>
    </row>
    <row r="1900" spans="1:17" x14ac:dyDescent="0.3">
      <c r="A1900">
        <v>1496870</v>
      </c>
      <c r="B1900" t="s">
        <v>3482</v>
      </c>
      <c r="C1900" t="s">
        <v>7645</v>
      </c>
      <c r="D1900" t="s">
        <v>1063</v>
      </c>
      <c r="E1900">
        <v>154844779</v>
      </c>
      <c r="F1900" t="s">
        <v>127</v>
      </c>
      <c r="G1900" t="str">
        <f t="shared" si="29"/>
        <v>2025eb1100041</v>
      </c>
      <c r="H1900" t="s">
        <v>9551</v>
      </c>
      <c r="I1900" t="s">
        <v>128</v>
      </c>
      <c r="K1900" t="s">
        <v>8653</v>
      </c>
      <c r="M1900" t="s">
        <v>7643</v>
      </c>
      <c r="N1900" t="s">
        <v>3476</v>
      </c>
      <c r="P1900">
        <v>40</v>
      </c>
      <c r="Q1900">
        <v>6</v>
      </c>
    </row>
    <row r="1901" spans="1:17" x14ac:dyDescent="0.3">
      <c r="A1901">
        <v>1496870</v>
      </c>
      <c r="B1901" t="s">
        <v>3482</v>
      </c>
      <c r="C1901" t="s">
        <v>7645</v>
      </c>
      <c r="D1901" t="s">
        <v>1063</v>
      </c>
      <c r="E1901">
        <v>154844780</v>
      </c>
      <c r="F1901" t="s">
        <v>547</v>
      </c>
      <c r="G1901" t="str">
        <f t="shared" si="29"/>
        <v>2025eb1100181</v>
      </c>
      <c r="H1901" t="s">
        <v>9552</v>
      </c>
      <c r="I1901" t="s">
        <v>548</v>
      </c>
      <c r="K1901" t="s">
        <v>8653</v>
      </c>
      <c r="M1901" t="s">
        <v>7643</v>
      </c>
      <c r="N1901" t="s">
        <v>3476</v>
      </c>
      <c r="P1901">
        <v>40</v>
      </c>
      <c r="Q1901">
        <v>16</v>
      </c>
    </row>
    <row r="1902" spans="1:17" x14ac:dyDescent="0.3">
      <c r="A1902">
        <v>1496870</v>
      </c>
      <c r="B1902" t="s">
        <v>3482</v>
      </c>
      <c r="C1902" t="s">
        <v>7645</v>
      </c>
      <c r="D1902" t="s">
        <v>1063</v>
      </c>
      <c r="E1902">
        <v>154844782</v>
      </c>
      <c r="F1902" t="s">
        <v>358</v>
      </c>
      <c r="G1902" t="str">
        <f t="shared" si="29"/>
        <v>2025eb1100118</v>
      </c>
      <c r="H1902" t="s">
        <v>9553</v>
      </c>
      <c r="I1902" t="s">
        <v>359</v>
      </c>
      <c r="K1902" t="s">
        <v>8653</v>
      </c>
      <c r="M1902" t="s">
        <v>7643</v>
      </c>
      <c r="N1902" t="s">
        <v>3476</v>
      </c>
      <c r="P1902">
        <v>40</v>
      </c>
      <c r="Q1902">
        <v>15.5</v>
      </c>
    </row>
    <row r="1903" spans="1:17" x14ac:dyDescent="0.3">
      <c r="A1903">
        <v>1496870</v>
      </c>
      <c r="B1903" t="s">
        <v>3482</v>
      </c>
      <c r="C1903" t="s">
        <v>7645</v>
      </c>
      <c r="D1903" t="s">
        <v>1063</v>
      </c>
      <c r="E1903">
        <v>154844783</v>
      </c>
      <c r="F1903" t="s">
        <v>616</v>
      </c>
      <c r="G1903" t="str">
        <f t="shared" si="29"/>
        <v>2025eb1100204</v>
      </c>
      <c r="H1903" t="s">
        <v>9554</v>
      </c>
      <c r="I1903" t="s">
        <v>617</v>
      </c>
      <c r="K1903" t="s">
        <v>8653</v>
      </c>
      <c r="M1903" t="s">
        <v>7643</v>
      </c>
      <c r="N1903" t="s">
        <v>3476</v>
      </c>
      <c r="P1903">
        <v>40</v>
      </c>
      <c r="Q1903">
        <v>1</v>
      </c>
    </row>
    <row r="1904" spans="1:17" x14ac:dyDescent="0.3">
      <c r="A1904">
        <v>1496870</v>
      </c>
      <c r="B1904" t="s">
        <v>3482</v>
      </c>
      <c r="C1904" t="s">
        <v>7645</v>
      </c>
      <c r="D1904" t="s">
        <v>1063</v>
      </c>
      <c r="E1904">
        <v>154844785</v>
      </c>
      <c r="F1904" t="s">
        <v>511</v>
      </c>
      <c r="G1904" t="str">
        <f t="shared" si="29"/>
        <v>2025eb1100169</v>
      </c>
      <c r="H1904" t="s">
        <v>9555</v>
      </c>
      <c r="I1904" t="s">
        <v>512</v>
      </c>
      <c r="K1904" t="s">
        <v>8653</v>
      </c>
      <c r="M1904" t="s">
        <v>7643</v>
      </c>
      <c r="N1904" t="s">
        <v>3476</v>
      </c>
      <c r="P1904">
        <v>40</v>
      </c>
      <c r="Q1904">
        <v>5</v>
      </c>
    </row>
    <row r="1905" spans="1:17" x14ac:dyDescent="0.3">
      <c r="A1905">
        <v>1496870</v>
      </c>
      <c r="B1905" t="s">
        <v>3482</v>
      </c>
      <c r="C1905" t="s">
        <v>7645</v>
      </c>
      <c r="D1905" t="s">
        <v>1063</v>
      </c>
      <c r="E1905">
        <v>154844790</v>
      </c>
      <c r="F1905" t="s">
        <v>49</v>
      </c>
      <c r="G1905" t="str">
        <f t="shared" si="29"/>
        <v>2025eb1100015</v>
      </c>
      <c r="H1905" t="s">
        <v>9556</v>
      </c>
      <c r="I1905" t="s">
        <v>50</v>
      </c>
      <c r="K1905" t="s">
        <v>8653</v>
      </c>
      <c r="M1905" t="s">
        <v>7643</v>
      </c>
      <c r="N1905" t="s">
        <v>3476</v>
      </c>
      <c r="P1905">
        <v>40</v>
      </c>
      <c r="Q1905">
        <v>11.5</v>
      </c>
    </row>
    <row r="1906" spans="1:17" x14ac:dyDescent="0.3">
      <c r="A1906">
        <v>1496870</v>
      </c>
      <c r="B1906" t="s">
        <v>3482</v>
      </c>
      <c r="C1906" t="s">
        <v>7645</v>
      </c>
      <c r="D1906" t="s">
        <v>1063</v>
      </c>
      <c r="E1906">
        <v>154844791</v>
      </c>
      <c r="F1906" t="s">
        <v>580</v>
      </c>
      <c r="G1906" t="str">
        <f t="shared" si="29"/>
        <v>2025eb1100192</v>
      </c>
      <c r="H1906" t="s">
        <v>9557</v>
      </c>
      <c r="I1906" t="s">
        <v>581</v>
      </c>
      <c r="K1906" t="s">
        <v>8653</v>
      </c>
      <c r="M1906" t="s">
        <v>7643</v>
      </c>
      <c r="N1906" t="s">
        <v>3476</v>
      </c>
      <c r="P1906">
        <v>40</v>
      </c>
      <c r="Q1906">
        <v>3.5</v>
      </c>
    </row>
    <row r="1907" spans="1:17" x14ac:dyDescent="0.3">
      <c r="A1907">
        <v>1496870</v>
      </c>
      <c r="B1907" t="s">
        <v>3482</v>
      </c>
      <c r="C1907" t="s">
        <v>7645</v>
      </c>
      <c r="D1907" t="s">
        <v>1063</v>
      </c>
      <c r="E1907">
        <v>154844794</v>
      </c>
      <c r="F1907" t="s">
        <v>250</v>
      </c>
      <c r="G1907" t="str">
        <f t="shared" si="29"/>
        <v>2025eb1100082</v>
      </c>
      <c r="H1907" t="s">
        <v>9558</v>
      </c>
      <c r="I1907" t="s">
        <v>251</v>
      </c>
      <c r="K1907" t="s">
        <v>8653</v>
      </c>
      <c r="M1907" t="s">
        <v>7643</v>
      </c>
      <c r="N1907" t="s">
        <v>3476</v>
      </c>
      <c r="P1907">
        <v>40</v>
      </c>
      <c r="Q1907">
        <v>21.5</v>
      </c>
    </row>
    <row r="1908" spans="1:17" x14ac:dyDescent="0.3">
      <c r="A1908">
        <v>1496870</v>
      </c>
      <c r="B1908" t="s">
        <v>3482</v>
      </c>
      <c r="C1908" t="s">
        <v>7645</v>
      </c>
      <c r="D1908" t="s">
        <v>1063</v>
      </c>
      <c r="E1908">
        <v>154844795</v>
      </c>
      <c r="F1908" t="s">
        <v>637</v>
      </c>
      <c r="G1908" t="str">
        <f t="shared" si="29"/>
        <v>2025eb1100211</v>
      </c>
      <c r="H1908" t="s">
        <v>9559</v>
      </c>
      <c r="I1908" t="s">
        <v>638</v>
      </c>
      <c r="K1908" t="s">
        <v>8653</v>
      </c>
      <c r="M1908" t="s">
        <v>7643</v>
      </c>
      <c r="N1908" t="s">
        <v>3476</v>
      </c>
      <c r="P1908">
        <v>40</v>
      </c>
      <c r="Q1908">
        <v>2.5</v>
      </c>
    </row>
    <row r="1909" spans="1:17" x14ac:dyDescent="0.3">
      <c r="A1909">
        <v>1496870</v>
      </c>
      <c r="B1909" t="s">
        <v>3482</v>
      </c>
      <c r="C1909" t="s">
        <v>7645</v>
      </c>
      <c r="D1909" t="s">
        <v>1063</v>
      </c>
      <c r="E1909">
        <v>154844796</v>
      </c>
      <c r="F1909" t="s">
        <v>964</v>
      </c>
      <c r="G1909" t="str">
        <f t="shared" si="29"/>
        <v>2025eb1100322</v>
      </c>
      <c r="H1909" t="s">
        <v>9560</v>
      </c>
      <c r="I1909" t="s">
        <v>965</v>
      </c>
      <c r="K1909" t="s">
        <v>8653</v>
      </c>
      <c r="M1909" t="s">
        <v>7643</v>
      </c>
      <c r="N1909" t="s">
        <v>3476</v>
      </c>
      <c r="P1909">
        <v>40</v>
      </c>
      <c r="Q1909">
        <v>4.5</v>
      </c>
    </row>
    <row r="1910" spans="1:17" x14ac:dyDescent="0.3">
      <c r="A1910">
        <v>1496870</v>
      </c>
      <c r="B1910" t="s">
        <v>3482</v>
      </c>
      <c r="C1910" t="s">
        <v>7645</v>
      </c>
      <c r="D1910" t="s">
        <v>1063</v>
      </c>
      <c r="E1910">
        <v>154844797</v>
      </c>
      <c r="F1910" t="s">
        <v>235</v>
      </c>
      <c r="G1910" t="str">
        <f t="shared" si="29"/>
        <v>2025eb1100077</v>
      </c>
      <c r="H1910" t="s">
        <v>9561</v>
      </c>
      <c r="I1910" t="s">
        <v>236</v>
      </c>
      <c r="K1910" t="s">
        <v>8653</v>
      </c>
      <c r="M1910" t="s">
        <v>7643</v>
      </c>
      <c r="N1910" t="s">
        <v>3476</v>
      </c>
      <c r="P1910">
        <v>40</v>
      </c>
      <c r="Q1910">
        <v>20</v>
      </c>
    </row>
    <row r="1911" spans="1:17" x14ac:dyDescent="0.3">
      <c r="A1911">
        <v>1496870</v>
      </c>
      <c r="B1911" t="s">
        <v>3482</v>
      </c>
      <c r="C1911" t="s">
        <v>7645</v>
      </c>
      <c r="D1911" t="s">
        <v>1063</v>
      </c>
      <c r="E1911">
        <v>154844801</v>
      </c>
      <c r="F1911" t="s">
        <v>115</v>
      </c>
      <c r="G1911" t="str">
        <f t="shared" si="29"/>
        <v>2025eb1100037</v>
      </c>
      <c r="H1911" t="s">
        <v>9562</v>
      </c>
      <c r="I1911" t="s">
        <v>116</v>
      </c>
      <c r="K1911" t="s">
        <v>8653</v>
      </c>
      <c r="M1911" t="s">
        <v>7643</v>
      </c>
      <c r="N1911" t="s">
        <v>3476</v>
      </c>
      <c r="P1911">
        <v>40</v>
      </c>
      <c r="Q1911">
        <v>17</v>
      </c>
    </row>
    <row r="1912" spans="1:17" x14ac:dyDescent="0.3">
      <c r="A1912">
        <v>1496870</v>
      </c>
      <c r="B1912" t="s">
        <v>3482</v>
      </c>
      <c r="C1912" t="s">
        <v>7645</v>
      </c>
      <c r="D1912" t="s">
        <v>1063</v>
      </c>
      <c r="E1912">
        <v>154844802</v>
      </c>
      <c r="F1912" t="s">
        <v>328</v>
      </c>
      <c r="G1912" t="str">
        <f t="shared" si="29"/>
        <v>2025eb1100108</v>
      </c>
      <c r="H1912" t="s">
        <v>9563</v>
      </c>
      <c r="I1912" t="s">
        <v>329</v>
      </c>
      <c r="K1912" t="s">
        <v>8653</v>
      </c>
      <c r="M1912" t="s">
        <v>7643</v>
      </c>
      <c r="N1912" t="s">
        <v>3476</v>
      </c>
      <c r="P1912">
        <v>40</v>
      </c>
      <c r="Q1912">
        <v>8.5</v>
      </c>
    </row>
    <row r="1913" spans="1:17" x14ac:dyDescent="0.3">
      <c r="A1913">
        <v>1496870</v>
      </c>
      <c r="B1913" t="s">
        <v>3482</v>
      </c>
      <c r="C1913" t="s">
        <v>7645</v>
      </c>
      <c r="D1913" t="s">
        <v>1063</v>
      </c>
      <c r="E1913">
        <v>154844804</v>
      </c>
      <c r="F1913" t="s">
        <v>67</v>
      </c>
      <c r="G1913" t="str">
        <f t="shared" si="29"/>
        <v>2025eb1100021</v>
      </c>
      <c r="H1913" t="s">
        <v>9564</v>
      </c>
      <c r="I1913" t="s">
        <v>68</v>
      </c>
      <c r="K1913" t="s">
        <v>8653</v>
      </c>
      <c r="M1913" t="s">
        <v>7643</v>
      </c>
      <c r="N1913" t="s">
        <v>3476</v>
      </c>
      <c r="P1913">
        <v>40</v>
      </c>
      <c r="Q1913">
        <v>3.5</v>
      </c>
    </row>
    <row r="1914" spans="1:17" x14ac:dyDescent="0.3">
      <c r="A1914">
        <v>1496870</v>
      </c>
      <c r="B1914" t="s">
        <v>3482</v>
      </c>
      <c r="C1914" t="s">
        <v>7645</v>
      </c>
      <c r="D1914" t="s">
        <v>1063</v>
      </c>
      <c r="E1914">
        <v>154844807</v>
      </c>
      <c r="F1914" t="s">
        <v>124</v>
      </c>
      <c r="G1914" t="str">
        <f t="shared" si="29"/>
        <v>2025eb1100040</v>
      </c>
      <c r="H1914" t="s">
        <v>9565</v>
      </c>
      <c r="I1914" t="s">
        <v>125</v>
      </c>
      <c r="K1914" t="s">
        <v>8653</v>
      </c>
      <c r="M1914" t="s">
        <v>7643</v>
      </c>
      <c r="N1914" t="s">
        <v>3476</v>
      </c>
      <c r="P1914">
        <v>40</v>
      </c>
      <c r="Q1914">
        <v>10.5</v>
      </c>
    </row>
    <row r="1915" spans="1:17" x14ac:dyDescent="0.3">
      <c r="A1915">
        <v>1496870</v>
      </c>
      <c r="B1915" t="s">
        <v>3482</v>
      </c>
      <c r="C1915" t="s">
        <v>7645</v>
      </c>
      <c r="D1915" t="s">
        <v>1063</v>
      </c>
      <c r="E1915">
        <v>154844817</v>
      </c>
      <c r="F1915" t="s">
        <v>340</v>
      </c>
      <c r="G1915" t="str">
        <f t="shared" si="29"/>
        <v>2025eb1100112</v>
      </c>
      <c r="H1915" t="s">
        <v>9566</v>
      </c>
      <c r="I1915" t="s">
        <v>341</v>
      </c>
      <c r="K1915" t="s">
        <v>8653</v>
      </c>
      <c r="M1915" t="s">
        <v>7643</v>
      </c>
      <c r="N1915" t="s">
        <v>3476</v>
      </c>
      <c r="P1915">
        <v>40</v>
      </c>
      <c r="Q1915">
        <v>33</v>
      </c>
    </row>
    <row r="1916" spans="1:17" x14ac:dyDescent="0.3">
      <c r="A1916">
        <v>1496870</v>
      </c>
      <c r="B1916" t="s">
        <v>3482</v>
      </c>
      <c r="C1916" t="s">
        <v>7645</v>
      </c>
      <c r="D1916" t="s">
        <v>1063</v>
      </c>
      <c r="E1916">
        <v>154844822</v>
      </c>
      <c r="F1916" t="s">
        <v>163</v>
      </c>
      <c r="G1916" t="str">
        <f t="shared" si="29"/>
        <v>2025eb1100053</v>
      </c>
      <c r="H1916" t="s">
        <v>9567</v>
      </c>
      <c r="I1916" t="s">
        <v>164</v>
      </c>
      <c r="K1916" t="s">
        <v>8653</v>
      </c>
      <c r="M1916" t="s">
        <v>7643</v>
      </c>
      <c r="N1916" t="s">
        <v>3476</v>
      </c>
      <c r="P1916">
        <v>40</v>
      </c>
      <c r="Q1916">
        <v>1</v>
      </c>
    </row>
    <row r="1917" spans="1:17" x14ac:dyDescent="0.3">
      <c r="A1917">
        <v>1496870</v>
      </c>
      <c r="B1917" t="s">
        <v>3482</v>
      </c>
      <c r="C1917" t="s">
        <v>7645</v>
      </c>
      <c r="D1917" t="s">
        <v>1063</v>
      </c>
      <c r="E1917">
        <v>154844823</v>
      </c>
      <c r="F1917" t="s">
        <v>793</v>
      </c>
      <c r="G1917" t="str">
        <f t="shared" si="29"/>
        <v>2025eb1100264</v>
      </c>
      <c r="H1917" t="s">
        <v>9568</v>
      </c>
      <c r="I1917" t="s">
        <v>794</v>
      </c>
      <c r="K1917" t="s">
        <v>8653</v>
      </c>
      <c r="M1917" t="s">
        <v>7643</v>
      </c>
      <c r="N1917" t="s">
        <v>3476</v>
      </c>
      <c r="P1917">
        <v>40</v>
      </c>
      <c r="Q1917">
        <v>0</v>
      </c>
    </row>
    <row r="1918" spans="1:17" x14ac:dyDescent="0.3">
      <c r="A1918">
        <v>1496870</v>
      </c>
      <c r="B1918" t="s">
        <v>3482</v>
      </c>
      <c r="C1918" t="s">
        <v>7645</v>
      </c>
      <c r="D1918" t="s">
        <v>1063</v>
      </c>
      <c r="E1918">
        <v>154844825</v>
      </c>
      <c r="F1918" t="s">
        <v>226</v>
      </c>
      <c r="G1918" t="str">
        <f t="shared" si="29"/>
        <v>2025eb1100074</v>
      </c>
      <c r="H1918" t="s">
        <v>9569</v>
      </c>
      <c r="I1918" t="s">
        <v>227</v>
      </c>
      <c r="K1918" t="s">
        <v>8653</v>
      </c>
      <c r="M1918" t="s">
        <v>7643</v>
      </c>
      <c r="N1918" t="s">
        <v>3476</v>
      </c>
      <c r="P1918">
        <v>40</v>
      </c>
      <c r="Q1918">
        <v>2</v>
      </c>
    </row>
    <row r="1919" spans="1:17" x14ac:dyDescent="0.3">
      <c r="A1919">
        <v>1496870</v>
      </c>
      <c r="B1919" t="s">
        <v>3482</v>
      </c>
      <c r="C1919" t="s">
        <v>7645</v>
      </c>
      <c r="D1919" t="s">
        <v>1063</v>
      </c>
      <c r="E1919">
        <v>154844826</v>
      </c>
      <c r="F1919" t="s">
        <v>529</v>
      </c>
      <c r="G1919" t="str">
        <f t="shared" si="29"/>
        <v>2025eb1100175</v>
      </c>
      <c r="H1919" t="s">
        <v>9570</v>
      </c>
      <c r="I1919" t="s">
        <v>530</v>
      </c>
      <c r="K1919" t="s">
        <v>8653</v>
      </c>
      <c r="M1919" t="s">
        <v>7643</v>
      </c>
      <c r="N1919" t="s">
        <v>3476</v>
      </c>
      <c r="P1919">
        <v>40</v>
      </c>
      <c r="Q1919">
        <v>24.5</v>
      </c>
    </row>
    <row r="1920" spans="1:17" x14ac:dyDescent="0.3">
      <c r="A1920">
        <v>1496870</v>
      </c>
      <c r="B1920" t="s">
        <v>3482</v>
      </c>
      <c r="C1920" t="s">
        <v>7645</v>
      </c>
      <c r="D1920" t="s">
        <v>1063</v>
      </c>
      <c r="E1920">
        <v>154844828</v>
      </c>
      <c r="F1920" t="s">
        <v>706</v>
      </c>
      <c r="G1920" t="str">
        <f t="shared" si="29"/>
        <v>2025eb1100235</v>
      </c>
      <c r="H1920" t="s">
        <v>9571</v>
      </c>
      <c r="I1920" t="s">
        <v>707</v>
      </c>
      <c r="K1920" t="s">
        <v>8653</v>
      </c>
      <c r="M1920" t="s">
        <v>7643</v>
      </c>
      <c r="N1920" t="s">
        <v>3476</v>
      </c>
      <c r="P1920">
        <v>40</v>
      </c>
      <c r="Q1920">
        <v>7</v>
      </c>
    </row>
    <row r="1921" spans="1:17" x14ac:dyDescent="0.3">
      <c r="A1921">
        <v>1496870</v>
      </c>
      <c r="B1921" t="s">
        <v>3482</v>
      </c>
      <c r="C1921" t="s">
        <v>7645</v>
      </c>
      <c r="D1921" t="s">
        <v>1063</v>
      </c>
      <c r="E1921">
        <v>154844829</v>
      </c>
      <c r="F1921" t="s">
        <v>484</v>
      </c>
      <c r="G1921" t="str">
        <f t="shared" si="29"/>
        <v>2025eb1100160</v>
      </c>
      <c r="H1921" t="s">
        <v>9572</v>
      </c>
      <c r="I1921" t="s">
        <v>485</v>
      </c>
      <c r="K1921" t="s">
        <v>8653</v>
      </c>
      <c r="M1921" t="s">
        <v>7643</v>
      </c>
      <c r="N1921" t="s">
        <v>3476</v>
      </c>
      <c r="P1921">
        <v>40</v>
      </c>
      <c r="Q1921">
        <v>5.5</v>
      </c>
    </row>
    <row r="1922" spans="1:17" x14ac:dyDescent="0.3">
      <c r="A1922">
        <v>1496870</v>
      </c>
      <c r="B1922" t="s">
        <v>3482</v>
      </c>
      <c r="C1922" t="s">
        <v>7645</v>
      </c>
      <c r="D1922" t="s">
        <v>1063</v>
      </c>
      <c r="E1922">
        <v>154844830</v>
      </c>
      <c r="F1922" t="s">
        <v>376</v>
      </c>
      <c r="G1922" t="str">
        <f t="shared" si="29"/>
        <v>2025eb1100124</v>
      </c>
      <c r="H1922" t="s">
        <v>9573</v>
      </c>
      <c r="I1922" t="s">
        <v>377</v>
      </c>
      <c r="K1922" t="s">
        <v>8653</v>
      </c>
      <c r="M1922" t="s">
        <v>7643</v>
      </c>
      <c r="N1922" t="s">
        <v>3476</v>
      </c>
      <c r="P1922">
        <v>40</v>
      </c>
      <c r="Q1922">
        <v>30.5</v>
      </c>
    </row>
    <row r="1923" spans="1:17" x14ac:dyDescent="0.3">
      <c r="A1923">
        <v>1496870</v>
      </c>
      <c r="B1923" t="s">
        <v>3482</v>
      </c>
      <c r="C1923" t="s">
        <v>7645</v>
      </c>
      <c r="D1923" t="s">
        <v>1063</v>
      </c>
      <c r="E1923">
        <v>154844834</v>
      </c>
      <c r="F1923" t="s">
        <v>277</v>
      </c>
      <c r="G1923" t="str">
        <f t="shared" ref="G1923:G1986" si="30">LEFT(F1923,13)</f>
        <v>2025eb1100091</v>
      </c>
      <c r="H1923" t="s">
        <v>9574</v>
      </c>
      <c r="I1923" t="s">
        <v>278</v>
      </c>
      <c r="K1923" t="s">
        <v>8653</v>
      </c>
      <c r="M1923" t="s">
        <v>7643</v>
      </c>
      <c r="N1923" t="s">
        <v>3476</v>
      </c>
      <c r="P1923">
        <v>40</v>
      </c>
      <c r="Q1923">
        <v>16</v>
      </c>
    </row>
    <row r="1924" spans="1:17" x14ac:dyDescent="0.3">
      <c r="A1924">
        <v>1496870</v>
      </c>
      <c r="B1924" t="s">
        <v>3482</v>
      </c>
      <c r="C1924" t="s">
        <v>7645</v>
      </c>
      <c r="D1924" t="s">
        <v>1063</v>
      </c>
      <c r="E1924">
        <v>154844840</v>
      </c>
      <c r="F1924" t="s">
        <v>3611</v>
      </c>
      <c r="G1924" t="str">
        <f t="shared" si="30"/>
        <v>2025eb1100220</v>
      </c>
      <c r="H1924" t="s">
        <v>9575</v>
      </c>
      <c r="I1924" t="s">
        <v>3612</v>
      </c>
      <c r="K1924" t="s">
        <v>8653</v>
      </c>
      <c r="M1924" t="s">
        <v>7643</v>
      </c>
      <c r="N1924" t="s">
        <v>3476</v>
      </c>
      <c r="P1924">
        <v>40</v>
      </c>
      <c r="Q1924">
        <v>28</v>
      </c>
    </row>
    <row r="1925" spans="1:17" x14ac:dyDescent="0.3">
      <c r="A1925">
        <v>1496870</v>
      </c>
      <c r="B1925" t="s">
        <v>3482</v>
      </c>
      <c r="C1925" t="s">
        <v>7645</v>
      </c>
      <c r="D1925" t="s">
        <v>1063</v>
      </c>
      <c r="E1925">
        <v>154844841</v>
      </c>
      <c r="F1925" t="s">
        <v>841</v>
      </c>
      <c r="G1925" t="str">
        <f t="shared" si="30"/>
        <v>2025eb1100280</v>
      </c>
      <c r="H1925" t="s">
        <v>9576</v>
      </c>
      <c r="I1925" t="s">
        <v>842</v>
      </c>
      <c r="K1925" t="s">
        <v>8653</v>
      </c>
      <c r="M1925" t="s">
        <v>7643</v>
      </c>
      <c r="N1925" t="s">
        <v>3476</v>
      </c>
      <c r="P1925">
        <v>40</v>
      </c>
      <c r="Q1925">
        <v>2</v>
      </c>
    </row>
    <row r="1926" spans="1:17" x14ac:dyDescent="0.3">
      <c r="A1926">
        <v>1496870</v>
      </c>
      <c r="B1926" t="s">
        <v>3482</v>
      </c>
      <c r="C1926" t="s">
        <v>7645</v>
      </c>
      <c r="D1926" t="s">
        <v>1063</v>
      </c>
      <c r="E1926">
        <v>154844845</v>
      </c>
      <c r="F1926" t="s">
        <v>400</v>
      </c>
      <c r="G1926" t="str">
        <f t="shared" si="30"/>
        <v>2025eb1100132</v>
      </c>
      <c r="H1926" t="s">
        <v>9577</v>
      </c>
      <c r="I1926" t="s">
        <v>401</v>
      </c>
      <c r="K1926" t="s">
        <v>8653</v>
      </c>
      <c r="M1926" t="s">
        <v>7643</v>
      </c>
      <c r="N1926" t="s">
        <v>3476</v>
      </c>
      <c r="P1926">
        <v>40</v>
      </c>
      <c r="Q1926">
        <v>12</v>
      </c>
    </row>
    <row r="1927" spans="1:17" x14ac:dyDescent="0.3">
      <c r="A1927">
        <v>1496870</v>
      </c>
      <c r="B1927" t="s">
        <v>3482</v>
      </c>
      <c r="C1927" t="s">
        <v>7645</v>
      </c>
      <c r="D1927" t="s">
        <v>1063</v>
      </c>
      <c r="E1927">
        <v>154844847</v>
      </c>
      <c r="F1927" t="s">
        <v>814</v>
      </c>
      <c r="G1927" t="str">
        <f t="shared" si="30"/>
        <v>2025eb1100271</v>
      </c>
      <c r="H1927" t="s">
        <v>9578</v>
      </c>
      <c r="I1927" t="s">
        <v>815</v>
      </c>
      <c r="K1927" t="s">
        <v>8653</v>
      </c>
      <c r="M1927" t="s">
        <v>7643</v>
      </c>
      <c r="N1927" t="s">
        <v>3476</v>
      </c>
      <c r="P1927">
        <v>40</v>
      </c>
      <c r="Q1927">
        <v>37</v>
      </c>
    </row>
    <row r="1928" spans="1:17" x14ac:dyDescent="0.3">
      <c r="A1928">
        <v>1496870</v>
      </c>
      <c r="B1928" t="s">
        <v>3482</v>
      </c>
      <c r="C1928" t="s">
        <v>7645</v>
      </c>
      <c r="D1928" t="s">
        <v>1063</v>
      </c>
      <c r="E1928">
        <v>154844848</v>
      </c>
      <c r="F1928" t="s">
        <v>502</v>
      </c>
      <c r="G1928" t="str">
        <f t="shared" si="30"/>
        <v>2025eb1100166</v>
      </c>
      <c r="H1928" t="s">
        <v>9579</v>
      </c>
      <c r="I1928" t="s">
        <v>503</v>
      </c>
      <c r="K1928" t="s">
        <v>8653</v>
      </c>
      <c r="M1928" t="s">
        <v>7643</v>
      </c>
      <c r="N1928" t="s">
        <v>3476</v>
      </c>
      <c r="P1928">
        <v>40</v>
      </c>
      <c r="Q1928">
        <v>2</v>
      </c>
    </row>
    <row r="1929" spans="1:17" x14ac:dyDescent="0.3">
      <c r="A1929">
        <v>1496870</v>
      </c>
      <c r="B1929" t="s">
        <v>3482</v>
      </c>
      <c r="C1929" t="s">
        <v>7645</v>
      </c>
      <c r="D1929" t="s">
        <v>1063</v>
      </c>
      <c r="E1929">
        <v>154844849</v>
      </c>
      <c r="F1929" t="s">
        <v>418</v>
      </c>
      <c r="G1929" t="str">
        <f t="shared" si="30"/>
        <v>2025eb1100138</v>
      </c>
      <c r="H1929" t="s">
        <v>9580</v>
      </c>
      <c r="I1929" t="s">
        <v>419</v>
      </c>
      <c r="K1929" t="s">
        <v>8653</v>
      </c>
      <c r="M1929" t="s">
        <v>7643</v>
      </c>
      <c r="N1929" t="s">
        <v>3476</v>
      </c>
      <c r="P1929">
        <v>40</v>
      </c>
      <c r="Q1929">
        <v>12.5</v>
      </c>
    </row>
    <row r="1930" spans="1:17" x14ac:dyDescent="0.3">
      <c r="A1930">
        <v>1496870</v>
      </c>
      <c r="B1930" t="s">
        <v>3482</v>
      </c>
      <c r="C1930" t="s">
        <v>7645</v>
      </c>
      <c r="D1930" t="s">
        <v>1063</v>
      </c>
      <c r="E1930">
        <v>154844851</v>
      </c>
      <c r="F1930" t="s">
        <v>427</v>
      </c>
      <c r="G1930" t="str">
        <f t="shared" si="30"/>
        <v>2025eb1100141</v>
      </c>
      <c r="H1930" t="s">
        <v>9581</v>
      </c>
      <c r="I1930" t="s">
        <v>428</v>
      </c>
      <c r="K1930" t="s">
        <v>8653</v>
      </c>
      <c r="M1930" t="s">
        <v>7643</v>
      </c>
      <c r="N1930" t="s">
        <v>3476</v>
      </c>
      <c r="P1930">
        <v>40</v>
      </c>
      <c r="Q1930">
        <v>16.5</v>
      </c>
    </row>
    <row r="1931" spans="1:17" x14ac:dyDescent="0.3">
      <c r="A1931">
        <v>1496870</v>
      </c>
      <c r="B1931" t="s">
        <v>3482</v>
      </c>
      <c r="C1931" t="s">
        <v>7645</v>
      </c>
      <c r="D1931" t="s">
        <v>1063</v>
      </c>
      <c r="E1931">
        <v>154844852</v>
      </c>
      <c r="F1931" t="s">
        <v>385</v>
      </c>
      <c r="G1931" t="str">
        <f t="shared" si="30"/>
        <v>2025eb1100127</v>
      </c>
      <c r="H1931" t="s">
        <v>9582</v>
      </c>
      <c r="I1931" t="s">
        <v>386</v>
      </c>
      <c r="K1931" t="s">
        <v>8653</v>
      </c>
      <c r="M1931" t="s">
        <v>7643</v>
      </c>
      <c r="N1931" t="s">
        <v>3476</v>
      </c>
      <c r="P1931">
        <v>40</v>
      </c>
      <c r="Q1931">
        <v>25.5</v>
      </c>
    </row>
    <row r="1932" spans="1:17" x14ac:dyDescent="0.3">
      <c r="A1932">
        <v>1496870</v>
      </c>
      <c r="B1932" t="s">
        <v>3482</v>
      </c>
      <c r="C1932" t="s">
        <v>7645</v>
      </c>
      <c r="D1932" t="s">
        <v>1063</v>
      </c>
      <c r="E1932">
        <v>154844853</v>
      </c>
      <c r="F1932" t="s">
        <v>811</v>
      </c>
      <c r="G1932" t="str">
        <f t="shared" si="30"/>
        <v>2025eb1100270</v>
      </c>
      <c r="H1932" t="s">
        <v>9583</v>
      </c>
      <c r="I1932" t="s">
        <v>812</v>
      </c>
      <c r="K1932" t="s">
        <v>8653</v>
      </c>
      <c r="M1932" t="s">
        <v>7643</v>
      </c>
      <c r="N1932" t="s">
        <v>3476</v>
      </c>
      <c r="P1932">
        <v>40</v>
      </c>
      <c r="Q1932">
        <v>9.5</v>
      </c>
    </row>
    <row r="1933" spans="1:17" x14ac:dyDescent="0.3">
      <c r="A1933">
        <v>1496870</v>
      </c>
      <c r="B1933" t="s">
        <v>3482</v>
      </c>
      <c r="C1933" t="s">
        <v>7645</v>
      </c>
      <c r="D1933" t="s">
        <v>1063</v>
      </c>
      <c r="E1933">
        <v>154844855</v>
      </c>
      <c r="F1933" t="s">
        <v>361</v>
      </c>
      <c r="G1933" t="str">
        <f t="shared" si="30"/>
        <v>2025eb1100119</v>
      </c>
      <c r="H1933" t="s">
        <v>9584</v>
      </c>
      <c r="I1933" t="s">
        <v>362</v>
      </c>
      <c r="K1933" t="s">
        <v>8653</v>
      </c>
      <c r="M1933" t="s">
        <v>7643</v>
      </c>
      <c r="N1933" t="s">
        <v>3476</v>
      </c>
      <c r="P1933">
        <v>40</v>
      </c>
      <c r="Q1933">
        <v>1</v>
      </c>
    </row>
    <row r="1934" spans="1:17" x14ac:dyDescent="0.3">
      <c r="A1934">
        <v>1496870</v>
      </c>
      <c r="B1934" t="s">
        <v>3482</v>
      </c>
      <c r="C1934" t="s">
        <v>7645</v>
      </c>
      <c r="D1934" t="s">
        <v>1063</v>
      </c>
      <c r="E1934">
        <v>154844857</v>
      </c>
      <c r="F1934" t="s">
        <v>466</v>
      </c>
      <c r="G1934" t="str">
        <f t="shared" si="30"/>
        <v>2025eb1100154</v>
      </c>
      <c r="H1934" t="s">
        <v>9585</v>
      </c>
      <c r="I1934" t="s">
        <v>467</v>
      </c>
      <c r="K1934" t="s">
        <v>8653</v>
      </c>
      <c r="M1934" t="s">
        <v>7643</v>
      </c>
      <c r="N1934" t="s">
        <v>3476</v>
      </c>
      <c r="P1934">
        <v>40</v>
      </c>
      <c r="Q1934">
        <v>3</v>
      </c>
    </row>
    <row r="1935" spans="1:17" x14ac:dyDescent="0.3">
      <c r="A1935">
        <v>1496870</v>
      </c>
      <c r="B1935" t="s">
        <v>3482</v>
      </c>
      <c r="C1935" t="s">
        <v>7645</v>
      </c>
      <c r="D1935" t="s">
        <v>1063</v>
      </c>
      <c r="E1935">
        <v>154844865</v>
      </c>
      <c r="F1935" t="s">
        <v>382</v>
      </c>
      <c r="G1935" t="str">
        <f t="shared" si="30"/>
        <v>2025eb1100126</v>
      </c>
      <c r="H1935" t="s">
        <v>9586</v>
      </c>
      <c r="I1935" t="s">
        <v>383</v>
      </c>
      <c r="K1935" t="s">
        <v>8653</v>
      </c>
      <c r="M1935" t="s">
        <v>7643</v>
      </c>
      <c r="N1935" t="s">
        <v>3476</v>
      </c>
      <c r="P1935">
        <v>40</v>
      </c>
      <c r="Q1935">
        <v>6.5</v>
      </c>
    </row>
    <row r="1936" spans="1:17" x14ac:dyDescent="0.3">
      <c r="A1936">
        <v>1496870</v>
      </c>
      <c r="B1936" t="s">
        <v>3482</v>
      </c>
      <c r="C1936" t="s">
        <v>7645</v>
      </c>
      <c r="D1936" t="s">
        <v>1063</v>
      </c>
      <c r="E1936">
        <v>154844866</v>
      </c>
      <c r="F1936" t="s">
        <v>142</v>
      </c>
      <c r="G1936" t="str">
        <f t="shared" si="30"/>
        <v>2025eb1100046</v>
      </c>
      <c r="H1936" t="s">
        <v>9587</v>
      </c>
      <c r="I1936" t="s">
        <v>143</v>
      </c>
      <c r="K1936" t="s">
        <v>8653</v>
      </c>
      <c r="M1936" t="s">
        <v>7643</v>
      </c>
      <c r="N1936" t="s">
        <v>3476</v>
      </c>
      <c r="P1936">
        <v>40</v>
      </c>
      <c r="Q1936">
        <v>3</v>
      </c>
    </row>
    <row r="1937" spans="1:17" x14ac:dyDescent="0.3">
      <c r="A1937">
        <v>1496870</v>
      </c>
      <c r="B1937" t="s">
        <v>3482</v>
      </c>
      <c r="C1937" t="s">
        <v>7645</v>
      </c>
      <c r="D1937" t="s">
        <v>1063</v>
      </c>
      <c r="E1937">
        <v>154844867</v>
      </c>
      <c r="F1937" t="s">
        <v>196</v>
      </c>
      <c r="G1937" t="str">
        <f t="shared" si="30"/>
        <v>2025eb1100064</v>
      </c>
      <c r="H1937" t="s">
        <v>9588</v>
      </c>
      <c r="I1937" t="s">
        <v>197</v>
      </c>
      <c r="K1937" t="s">
        <v>8653</v>
      </c>
      <c r="M1937" t="s">
        <v>7643</v>
      </c>
      <c r="N1937" t="s">
        <v>3476</v>
      </c>
      <c r="P1937">
        <v>40</v>
      </c>
      <c r="Q1937">
        <v>0.5</v>
      </c>
    </row>
    <row r="1938" spans="1:17" x14ac:dyDescent="0.3">
      <c r="A1938">
        <v>1496870</v>
      </c>
      <c r="B1938" t="s">
        <v>3482</v>
      </c>
      <c r="C1938" t="s">
        <v>7645</v>
      </c>
      <c r="D1938" t="s">
        <v>1063</v>
      </c>
      <c r="E1938">
        <v>154844868</v>
      </c>
      <c r="F1938" t="s">
        <v>34</v>
      </c>
      <c r="G1938" t="str">
        <f t="shared" si="30"/>
        <v>2025eb1100010</v>
      </c>
      <c r="H1938" t="s">
        <v>9589</v>
      </c>
      <c r="I1938" t="s">
        <v>35</v>
      </c>
      <c r="K1938" t="s">
        <v>8653</v>
      </c>
      <c r="M1938" t="s">
        <v>7643</v>
      </c>
      <c r="N1938" t="s">
        <v>3476</v>
      </c>
      <c r="P1938">
        <v>40</v>
      </c>
      <c r="Q1938">
        <v>11.5</v>
      </c>
    </row>
    <row r="1939" spans="1:17" x14ac:dyDescent="0.3">
      <c r="A1939">
        <v>1496870</v>
      </c>
      <c r="B1939" t="s">
        <v>3482</v>
      </c>
      <c r="C1939" t="s">
        <v>7645</v>
      </c>
      <c r="D1939" t="s">
        <v>1063</v>
      </c>
      <c r="E1939">
        <v>154844870</v>
      </c>
      <c r="F1939" t="s">
        <v>520</v>
      </c>
      <c r="G1939" t="str">
        <f t="shared" si="30"/>
        <v>2025eb1100172</v>
      </c>
      <c r="H1939" t="s">
        <v>9590</v>
      </c>
      <c r="I1939" t="s">
        <v>521</v>
      </c>
      <c r="K1939" t="s">
        <v>8653</v>
      </c>
      <c r="M1939" t="s">
        <v>7643</v>
      </c>
      <c r="N1939" t="s">
        <v>3476</v>
      </c>
      <c r="P1939">
        <v>40</v>
      </c>
      <c r="Q1939">
        <v>10.5</v>
      </c>
    </row>
    <row r="1940" spans="1:17" x14ac:dyDescent="0.3">
      <c r="A1940">
        <v>1496870</v>
      </c>
      <c r="B1940" t="s">
        <v>3482</v>
      </c>
      <c r="C1940" t="s">
        <v>7645</v>
      </c>
      <c r="D1940" t="s">
        <v>1063</v>
      </c>
      <c r="E1940">
        <v>154844871</v>
      </c>
      <c r="F1940" t="s">
        <v>94</v>
      </c>
      <c r="G1940" t="str">
        <f t="shared" si="30"/>
        <v>2025eb1100030</v>
      </c>
      <c r="H1940" t="s">
        <v>9591</v>
      </c>
      <c r="I1940" t="s">
        <v>95</v>
      </c>
      <c r="K1940" t="s">
        <v>8653</v>
      </c>
      <c r="M1940" t="s">
        <v>7643</v>
      </c>
      <c r="N1940" t="s">
        <v>3476</v>
      </c>
      <c r="P1940">
        <v>40</v>
      </c>
      <c r="Q1940">
        <v>32.5</v>
      </c>
    </row>
    <row r="1941" spans="1:17" x14ac:dyDescent="0.3">
      <c r="A1941">
        <v>1496870</v>
      </c>
      <c r="B1941" t="s">
        <v>3482</v>
      </c>
      <c r="C1941" t="s">
        <v>7645</v>
      </c>
      <c r="D1941" t="s">
        <v>1063</v>
      </c>
      <c r="E1941">
        <v>154844873</v>
      </c>
      <c r="F1941" t="s">
        <v>370</v>
      </c>
      <c r="G1941" t="str">
        <f t="shared" si="30"/>
        <v>2025eb1100122</v>
      </c>
      <c r="H1941" t="s">
        <v>9592</v>
      </c>
      <c r="I1941" t="s">
        <v>371</v>
      </c>
      <c r="K1941" t="s">
        <v>8653</v>
      </c>
      <c r="M1941" t="s">
        <v>7643</v>
      </c>
      <c r="N1941" t="s">
        <v>3476</v>
      </c>
      <c r="P1941">
        <v>40</v>
      </c>
      <c r="Q1941">
        <v>3.5</v>
      </c>
    </row>
    <row r="1942" spans="1:17" x14ac:dyDescent="0.3">
      <c r="A1942">
        <v>1496870</v>
      </c>
      <c r="B1942" t="s">
        <v>3482</v>
      </c>
      <c r="C1942" t="s">
        <v>7645</v>
      </c>
      <c r="D1942" t="s">
        <v>1063</v>
      </c>
      <c r="E1942">
        <v>154844882</v>
      </c>
      <c r="F1942" t="s">
        <v>709</v>
      </c>
      <c r="G1942" t="str">
        <f t="shared" si="30"/>
        <v>2025eb1100236</v>
      </c>
      <c r="H1942" t="s">
        <v>9593</v>
      </c>
      <c r="I1942" t="s">
        <v>710</v>
      </c>
      <c r="K1942" t="s">
        <v>8653</v>
      </c>
      <c r="M1942" t="s">
        <v>7643</v>
      </c>
      <c r="N1942" t="s">
        <v>3476</v>
      </c>
      <c r="P1942">
        <v>40</v>
      </c>
      <c r="Q1942">
        <v>8</v>
      </c>
    </row>
    <row r="1943" spans="1:17" x14ac:dyDescent="0.3">
      <c r="A1943">
        <v>1496870</v>
      </c>
      <c r="B1943" t="s">
        <v>3482</v>
      </c>
      <c r="C1943" t="s">
        <v>7645</v>
      </c>
      <c r="D1943" t="s">
        <v>1063</v>
      </c>
      <c r="E1943">
        <v>154844890</v>
      </c>
      <c r="F1943" t="s">
        <v>259</v>
      </c>
      <c r="G1943" t="str">
        <f t="shared" si="30"/>
        <v>2025eb1100085</v>
      </c>
      <c r="H1943" t="s">
        <v>9594</v>
      </c>
      <c r="I1943" t="s">
        <v>260</v>
      </c>
      <c r="K1943" t="s">
        <v>8653</v>
      </c>
      <c r="M1943" t="s">
        <v>7643</v>
      </c>
      <c r="N1943" t="s">
        <v>3476</v>
      </c>
      <c r="P1943">
        <v>40</v>
      </c>
      <c r="Q1943">
        <v>4.5</v>
      </c>
    </row>
    <row r="1944" spans="1:17" x14ac:dyDescent="0.3">
      <c r="A1944">
        <v>1496870</v>
      </c>
      <c r="B1944" t="s">
        <v>3482</v>
      </c>
      <c r="C1944" t="s">
        <v>7645</v>
      </c>
      <c r="D1944" t="s">
        <v>1063</v>
      </c>
      <c r="E1944">
        <v>154844896</v>
      </c>
      <c r="F1944" t="s">
        <v>697</v>
      </c>
      <c r="G1944" t="str">
        <f t="shared" si="30"/>
        <v>2025eb1100232</v>
      </c>
      <c r="H1944" t="s">
        <v>9595</v>
      </c>
      <c r="I1944" t="s">
        <v>3620</v>
      </c>
      <c r="K1944" t="s">
        <v>8653</v>
      </c>
      <c r="M1944" t="s">
        <v>7643</v>
      </c>
      <c r="N1944" t="s">
        <v>3476</v>
      </c>
      <c r="P1944">
        <v>40</v>
      </c>
      <c r="Q1944">
        <v>2.5</v>
      </c>
    </row>
    <row r="1945" spans="1:17" x14ac:dyDescent="0.3">
      <c r="A1945">
        <v>1496870</v>
      </c>
      <c r="B1945" t="s">
        <v>3482</v>
      </c>
      <c r="C1945" t="s">
        <v>7645</v>
      </c>
      <c r="D1945" t="s">
        <v>1063</v>
      </c>
      <c r="E1945">
        <v>154844897</v>
      </c>
      <c r="F1945" t="s">
        <v>154</v>
      </c>
      <c r="G1945" t="str">
        <f t="shared" si="30"/>
        <v>2025eb1100050</v>
      </c>
      <c r="H1945" t="s">
        <v>9596</v>
      </c>
      <c r="I1945" t="s">
        <v>155</v>
      </c>
      <c r="K1945" t="s">
        <v>8653</v>
      </c>
      <c r="M1945" t="s">
        <v>7643</v>
      </c>
      <c r="N1945" t="s">
        <v>3476</v>
      </c>
      <c r="P1945">
        <v>40</v>
      </c>
      <c r="Q1945">
        <v>0.5</v>
      </c>
    </row>
    <row r="1946" spans="1:17" x14ac:dyDescent="0.3">
      <c r="A1946">
        <v>1496870</v>
      </c>
      <c r="B1946" t="s">
        <v>3482</v>
      </c>
      <c r="C1946" t="s">
        <v>7645</v>
      </c>
      <c r="D1946" t="s">
        <v>1063</v>
      </c>
      <c r="E1946">
        <v>154844902</v>
      </c>
      <c r="F1946" t="s">
        <v>31</v>
      </c>
      <c r="G1946" t="str">
        <f t="shared" si="30"/>
        <v>2025eb1100009</v>
      </c>
      <c r="H1946" t="s">
        <v>9597</v>
      </c>
      <c r="I1946" t="s">
        <v>32</v>
      </c>
      <c r="K1946" t="s">
        <v>8653</v>
      </c>
      <c r="M1946" t="s">
        <v>7643</v>
      </c>
      <c r="N1946" t="s">
        <v>3476</v>
      </c>
      <c r="P1946">
        <v>40</v>
      </c>
      <c r="Q1946">
        <v>4.5</v>
      </c>
    </row>
    <row r="1947" spans="1:17" x14ac:dyDescent="0.3">
      <c r="A1947">
        <v>1496870</v>
      </c>
      <c r="B1947" t="s">
        <v>3482</v>
      </c>
      <c r="C1947" t="s">
        <v>7645</v>
      </c>
      <c r="D1947" t="s">
        <v>1063</v>
      </c>
      <c r="E1947">
        <v>154844903</v>
      </c>
      <c r="F1947" t="s">
        <v>79</v>
      </c>
      <c r="G1947" t="str">
        <f t="shared" si="30"/>
        <v>2025eb1100025</v>
      </c>
      <c r="H1947" t="s">
        <v>9598</v>
      </c>
      <c r="I1947" t="s">
        <v>80</v>
      </c>
      <c r="K1947" t="s">
        <v>8653</v>
      </c>
      <c r="M1947" t="s">
        <v>7643</v>
      </c>
      <c r="N1947" t="s">
        <v>3476</v>
      </c>
      <c r="P1947">
        <v>40</v>
      </c>
      <c r="Q1947">
        <v>1</v>
      </c>
    </row>
    <row r="1948" spans="1:17" x14ac:dyDescent="0.3">
      <c r="A1948">
        <v>1496870</v>
      </c>
      <c r="B1948" t="s">
        <v>3482</v>
      </c>
      <c r="C1948" t="s">
        <v>7645</v>
      </c>
      <c r="D1948" t="s">
        <v>1063</v>
      </c>
      <c r="E1948">
        <v>154844904</v>
      </c>
      <c r="F1948" t="s">
        <v>430</v>
      </c>
      <c r="G1948" t="str">
        <f t="shared" si="30"/>
        <v>2025eb1100142</v>
      </c>
      <c r="H1948" t="s">
        <v>9599</v>
      </c>
      <c r="I1948" t="s">
        <v>431</v>
      </c>
      <c r="K1948" t="s">
        <v>8653</v>
      </c>
      <c r="M1948" t="s">
        <v>7643</v>
      </c>
      <c r="N1948" t="s">
        <v>3476</v>
      </c>
      <c r="P1948">
        <v>40</v>
      </c>
      <c r="Q1948">
        <v>16</v>
      </c>
    </row>
    <row r="1949" spans="1:17" x14ac:dyDescent="0.3">
      <c r="A1949">
        <v>1496870</v>
      </c>
      <c r="B1949" t="s">
        <v>3482</v>
      </c>
      <c r="C1949" t="s">
        <v>7645</v>
      </c>
      <c r="D1949" t="s">
        <v>1063</v>
      </c>
      <c r="E1949">
        <v>154844908</v>
      </c>
      <c r="F1949" t="s">
        <v>274</v>
      </c>
      <c r="G1949" t="str">
        <f t="shared" si="30"/>
        <v>2025eb1100090</v>
      </c>
      <c r="H1949" t="s">
        <v>9600</v>
      </c>
      <c r="I1949" t="s">
        <v>275</v>
      </c>
      <c r="K1949" t="s">
        <v>8653</v>
      </c>
      <c r="M1949" t="s">
        <v>7643</v>
      </c>
      <c r="N1949" t="s">
        <v>3476</v>
      </c>
      <c r="P1949">
        <v>40</v>
      </c>
      <c r="Q1949">
        <v>16</v>
      </c>
    </row>
    <row r="1950" spans="1:17" x14ac:dyDescent="0.3">
      <c r="A1950">
        <v>1496870</v>
      </c>
      <c r="B1950" t="s">
        <v>3482</v>
      </c>
      <c r="C1950" t="s">
        <v>7645</v>
      </c>
      <c r="D1950" t="s">
        <v>1063</v>
      </c>
      <c r="E1950">
        <v>154844909</v>
      </c>
      <c r="F1950" t="s">
        <v>199</v>
      </c>
      <c r="G1950" t="str">
        <f t="shared" si="30"/>
        <v>2025eb1100065</v>
      </c>
      <c r="H1950" t="s">
        <v>9601</v>
      </c>
      <c r="I1950" t="s">
        <v>200</v>
      </c>
      <c r="K1950" t="s">
        <v>8653</v>
      </c>
      <c r="M1950" t="s">
        <v>7643</v>
      </c>
      <c r="N1950" t="s">
        <v>3476</v>
      </c>
      <c r="P1950">
        <v>40</v>
      </c>
      <c r="Q1950">
        <v>10</v>
      </c>
    </row>
    <row r="1951" spans="1:17" x14ac:dyDescent="0.3">
      <c r="A1951">
        <v>1496870</v>
      </c>
      <c r="B1951" t="s">
        <v>3482</v>
      </c>
      <c r="C1951" t="s">
        <v>7645</v>
      </c>
      <c r="D1951" t="s">
        <v>1063</v>
      </c>
      <c r="E1951">
        <v>154844912</v>
      </c>
      <c r="F1951" t="s">
        <v>883</v>
      </c>
      <c r="G1951" t="str">
        <f t="shared" si="30"/>
        <v>2025eb1100294</v>
      </c>
      <c r="H1951" t="s">
        <v>9602</v>
      </c>
      <c r="I1951" t="s">
        <v>884</v>
      </c>
      <c r="K1951" t="s">
        <v>8653</v>
      </c>
      <c r="M1951" t="s">
        <v>7643</v>
      </c>
      <c r="N1951" t="s">
        <v>3476</v>
      </c>
      <c r="P1951">
        <v>40</v>
      </c>
      <c r="Q1951">
        <v>1</v>
      </c>
    </row>
    <row r="1952" spans="1:17" x14ac:dyDescent="0.3">
      <c r="A1952">
        <v>1496870</v>
      </c>
      <c r="B1952" t="s">
        <v>3482</v>
      </c>
      <c r="C1952" t="s">
        <v>7645</v>
      </c>
      <c r="D1952" t="s">
        <v>1063</v>
      </c>
      <c r="E1952">
        <v>154844921</v>
      </c>
      <c r="F1952" t="s">
        <v>214</v>
      </c>
      <c r="G1952" t="str">
        <f t="shared" si="30"/>
        <v>2025eb1100070</v>
      </c>
      <c r="H1952" t="s">
        <v>9603</v>
      </c>
      <c r="I1952" t="s">
        <v>215</v>
      </c>
      <c r="K1952" t="s">
        <v>8653</v>
      </c>
      <c r="M1952" t="s">
        <v>7643</v>
      </c>
      <c r="N1952" t="s">
        <v>3476</v>
      </c>
      <c r="P1952">
        <v>40</v>
      </c>
      <c r="Q1952">
        <v>5.25</v>
      </c>
    </row>
    <row r="1953" spans="1:17" x14ac:dyDescent="0.3">
      <c r="A1953">
        <v>1496870</v>
      </c>
      <c r="B1953" t="s">
        <v>3482</v>
      </c>
      <c r="C1953" t="s">
        <v>7645</v>
      </c>
      <c r="D1953" t="s">
        <v>1063</v>
      </c>
      <c r="E1953">
        <v>154844922</v>
      </c>
      <c r="F1953" t="s">
        <v>769</v>
      </c>
      <c r="G1953" t="str">
        <f t="shared" si="30"/>
        <v>2025eb1100256</v>
      </c>
      <c r="H1953" t="s">
        <v>9604</v>
      </c>
      <c r="I1953" t="s">
        <v>770</v>
      </c>
      <c r="K1953" t="s">
        <v>8653</v>
      </c>
      <c r="M1953" t="s">
        <v>7643</v>
      </c>
      <c r="N1953" t="s">
        <v>3476</v>
      </c>
      <c r="P1953">
        <v>40</v>
      </c>
      <c r="Q1953">
        <v>36.5</v>
      </c>
    </row>
    <row r="1954" spans="1:17" x14ac:dyDescent="0.3">
      <c r="A1954">
        <v>1496870</v>
      </c>
      <c r="B1954" t="s">
        <v>3482</v>
      </c>
      <c r="C1954" t="s">
        <v>7645</v>
      </c>
      <c r="D1954" t="s">
        <v>1063</v>
      </c>
      <c r="E1954">
        <v>154844938</v>
      </c>
      <c r="F1954" t="s">
        <v>490</v>
      </c>
      <c r="G1954" t="str">
        <f t="shared" si="30"/>
        <v>2025eb1100162</v>
      </c>
      <c r="H1954" t="s">
        <v>9605</v>
      </c>
      <c r="I1954" t="s">
        <v>491</v>
      </c>
      <c r="K1954" t="s">
        <v>8653</v>
      </c>
      <c r="M1954" t="s">
        <v>7643</v>
      </c>
      <c r="N1954" t="s">
        <v>3476</v>
      </c>
      <c r="P1954">
        <v>40</v>
      </c>
      <c r="Q1954">
        <v>0</v>
      </c>
    </row>
    <row r="1955" spans="1:17" x14ac:dyDescent="0.3">
      <c r="A1955">
        <v>1496870</v>
      </c>
      <c r="B1955" t="s">
        <v>3482</v>
      </c>
      <c r="C1955" t="s">
        <v>7645</v>
      </c>
      <c r="D1955" t="s">
        <v>1063</v>
      </c>
      <c r="E1955">
        <v>154844939</v>
      </c>
      <c r="F1955" t="s">
        <v>931</v>
      </c>
      <c r="G1955" t="str">
        <f t="shared" si="30"/>
        <v>2025eb1100311</v>
      </c>
      <c r="H1955" t="s">
        <v>9606</v>
      </c>
      <c r="I1955" t="s">
        <v>932</v>
      </c>
      <c r="K1955" t="s">
        <v>8653</v>
      </c>
      <c r="M1955" t="s">
        <v>7643</v>
      </c>
      <c r="N1955" t="s">
        <v>3476</v>
      </c>
      <c r="P1955">
        <v>40</v>
      </c>
      <c r="Q1955">
        <v>15.5</v>
      </c>
    </row>
    <row r="1956" spans="1:17" x14ac:dyDescent="0.3">
      <c r="A1956">
        <v>1496870</v>
      </c>
      <c r="B1956" t="s">
        <v>3482</v>
      </c>
      <c r="C1956" t="s">
        <v>7645</v>
      </c>
      <c r="D1956" t="s">
        <v>1063</v>
      </c>
      <c r="E1956">
        <v>154844940</v>
      </c>
      <c r="F1956" t="s">
        <v>313</v>
      </c>
      <c r="G1956" t="str">
        <f t="shared" si="30"/>
        <v>2025eb1100103</v>
      </c>
      <c r="H1956" t="s">
        <v>9607</v>
      </c>
      <c r="I1956" t="s">
        <v>314</v>
      </c>
      <c r="K1956" t="s">
        <v>8653</v>
      </c>
      <c r="M1956" t="s">
        <v>7643</v>
      </c>
      <c r="N1956" t="s">
        <v>3476</v>
      </c>
      <c r="P1956">
        <v>40</v>
      </c>
      <c r="Q1956">
        <v>28.5</v>
      </c>
    </row>
    <row r="1957" spans="1:17" x14ac:dyDescent="0.3">
      <c r="A1957">
        <v>1496870</v>
      </c>
      <c r="B1957" t="s">
        <v>3482</v>
      </c>
      <c r="C1957" t="s">
        <v>7645</v>
      </c>
      <c r="D1957" t="s">
        <v>1063</v>
      </c>
      <c r="E1957">
        <v>154844941</v>
      </c>
      <c r="F1957" t="s">
        <v>7</v>
      </c>
      <c r="G1957" t="str">
        <f t="shared" si="30"/>
        <v>2025eb1100001</v>
      </c>
      <c r="H1957" t="s">
        <v>9608</v>
      </c>
      <c r="I1957" t="s">
        <v>8</v>
      </c>
      <c r="K1957" t="s">
        <v>8653</v>
      </c>
      <c r="M1957" t="s">
        <v>7643</v>
      </c>
      <c r="N1957" t="s">
        <v>3476</v>
      </c>
      <c r="P1957">
        <v>40</v>
      </c>
      <c r="Q1957">
        <v>32</v>
      </c>
    </row>
    <row r="1958" spans="1:17" x14ac:dyDescent="0.3">
      <c r="A1958">
        <v>1496870</v>
      </c>
      <c r="B1958" t="s">
        <v>3482</v>
      </c>
      <c r="C1958" t="s">
        <v>7645</v>
      </c>
      <c r="D1958" t="s">
        <v>1063</v>
      </c>
      <c r="E1958">
        <v>154844942</v>
      </c>
      <c r="F1958" t="s">
        <v>460</v>
      </c>
      <c r="G1958" t="str">
        <f t="shared" si="30"/>
        <v>2025eb1100152</v>
      </c>
      <c r="H1958" t="s">
        <v>9609</v>
      </c>
      <c r="I1958" t="s">
        <v>461</v>
      </c>
      <c r="K1958" t="s">
        <v>8653</v>
      </c>
      <c r="M1958" t="s">
        <v>7643</v>
      </c>
      <c r="N1958" t="s">
        <v>3476</v>
      </c>
      <c r="P1958">
        <v>40</v>
      </c>
      <c r="Q1958">
        <v>13.5</v>
      </c>
    </row>
    <row r="1959" spans="1:17" x14ac:dyDescent="0.3">
      <c r="A1959">
        <v>1496870</v>
      </c>
      <c r="B1959" t="s">
        <v>3482</v>
      </c>
      <c r="C1959" t="s">
        <v>7645</v>
      </c>
      <c r="D1959" t="s">
        <v>1063</v>
      </c>
      <c r="E1959">
        <v>154844943</v>
      </c>
      <c r="F1959" t="s">
        <v>187</v>
      </c>
      <c r="G1959" t="str">
        <f t="shared" si="30"/>
        <v>2025eb1100061</v>
      </c>
      <c r="H1959" t="s">
        <v>9610</v>
      </c>
      <c r="I1959" t="s">
        <v>188</v>
      </c>
      <c r="K1959" t="s">
        <v>8653</v>
      </c>
      <c r="M1959" t="s">
        <v>7643</v>
      </c>
      <c r="N1959" t="s">
        <v>3476</v>
      </c>
      <c r="P1959">
        <v>40</v>
      </c>
      <c r="Q1959">
        <v>5</v>
      </c>
    </row>
    <row r="1960" spans="1:17" x14ac:dyDescent="0.3">
      <c r="A1960">
        <v>1496870</v>
      </c>
      <c r="B1960" t="s">
        <v>3482</v>
      </c>
      <c r="C1960" t="s">
        <v>7645</v>
      </c>
      <c r="D1960" t="s">
        <v>1063</v>
      </c>
      <c r="E1960">
        <v>154844945</v>
      </c>
      <c r="F1960" t="s">
        <v>25</v>
      </c>
      <c r="G1960" t="str">
        <f t="shared" si="30"/>
        <v>2025eb1100007</v>
      </c>
      <c r="H1960" t="s">
        <v>9611</v>
      </c>
      <c r="I1960" t="s">
        <v>26</v>
      </c>
      <c r="K1960" t="s">
        <v>8653</v>
      </c>
      <c r="M1960" t="s">
        <v>7643</v>
      </c>
      <c r="N1960" t="s">
        <v>3476</v>
      </c>
      <c r="P1960">
        <v>40</v>
      </c>
      <c r="Q1960">
        <v>8</v>
      </c>
    </row>
    <row r="1961" spans="1:17" x14ac:dyDescent="0.3">
      <c r="A1961">
        <v>1496870</v>
      </c>
      <c r="B1961" t="s">
        <v>3482</v>
      </c>
      <c r="C1961" t="s">
        <v>7645</v>
      </c>
      <c r="D1961" t="s">
        <v>1063</v>
      </c>
      <c r="E1961">
        <v>154844946</v>
      </c>
      <c r="F1961" t="s">
        <v>283</v>
      </c>
      <c r="G1961" t="str">
        <f t="shared" si="30"/>
        <v>2025eb1100093</v>
      </c>
      <c r="H1961" t="s">
        <v>9612</v>
      </c>
      <c r="I1961" t="s">
        <v>284</v>
      </c>
      <c r="K1961" t="s">
        <v>8653</v>
      </c>
      <c r="M1961" t="s">
        <v>7643</v>
      </c>
      <c r="N1961" t="s">
        <v>3476</v>
      </c>
      <c r="P1961">
        <v>40</v>
      </c>
      <c r="Q1961">
        <v>7</v>
      </c>
    </row>
    <row r="1962" spans="1:17" x14ac:dyDescent="0.3">
      <c r="A1962">
        <v>1496870</v>
      </c>
      <c r="B1962" t="s">
        <v>3482</v>
      </c>
      <c r="C1962" t="s">
        <v>7645</v>
      </c>
      <c r="D1962" t="s">
        <v>1063</v>
      </c>
      <c r="E1962">
        <v>154844947</v>
      </c>
      <c r="F1962" t="s">
        <v>979</v>
      </c>
      <c r="G1962" t="str">
        <f t="shared" si="30"/>
        <v>2025eb1100327</v>
      </c>
      <c r="H1962" t="s">
        <v>9613</v>
      </c>
      <c r="I1962" t="s">
        <v>980</v>
      </c>
      <c r="K1962" t="s">
        <v>8653</v>
      </c>
      <c r="M1962" t="s">
        <v>7643</v>
      </c>
      <c r="N1962" t="s">
        <v>3476</v>
      </c>
      <c r="P1962">
        <v>40</v>
      </c>
      <c r="Q1962">
        <v>0</v>
      </c>
    </row>
    <row r="1963" spans="1:17" x14ac:dyDescent="0.3">
      <c r="A1963">
        <v>1496870</v>
      </c>
      <c r="B1963" t="s">
        <v>3482</v>
      </c>
      <c r="C1963" t="s">
        <v>7645</v>
      </c>
      <c r="D1963" t="s">
        <v>1063</v>
      </c>
      <c r="E1963">
        <v>154844948</v>
      </c>
      <c r="F1963" t="s">
        <v>469</v>
      </c>
      <c r="G1963" t="str">
        <f t="shared" si="30"/>
        <v>2025eb1100155</v>
      </c>
      <c r="H1963" t="s">
        <v>9614</v>
      </c>
      <c r="I1963" t="s">
        <v>470</v>
      </c>
      <c r="K1963" t="s">
        <v>8653</v>
      </c>
      <c r="M1963" t="s">
        <v>7643</v>
      </c>
      <c r="N1963" t="s">
        <v>3476</v>
      </c>
      <c r="P1963">
        <v>40</v>
      </c>
      <c r="Q1963">
        <v>4</v>
      </c>
    </row>
    <row r="1964" spans="1:17" x14ac:dyDescent="0.3">
      <c r="A1964">
        <v>1496870</v>
      </c>
      <c r="B1964" t="s">
        <v>3482</v>
      </c>
      <c r="C1964" t="s">
        <v>7645</v>
      </c>
      <c r="D1964" t="s">
        <v>1063</v>
      </c>
      <c r="E1964">
        <v>154844949</v>
      </c>
      <c r="F1964" t="s">
        <v>913</v>
      </c>
      <c r="G1964" t="str">
        <f t="shared" si="30"/>
        <v>2025eb1100305</v>
      </c>
      <c r="H1964" t="s">
        <v>9615</v>
      </c>
      <c r="I1964" t="s">
        <v>3668</v>
      </c>
      <c r="K1964" t="s">
        <v>8653</v>
      </c>
      <c r="M1964" t="s">
        <v>7643</v>
      </c>
      <c r="N1964" t="s">
        <v>3476</v>
      </c>
      <c r="P1964">
        <v>40</v>
      </c>
      <c r="Q1964">
        <v>1.5</v>
      </c>
    </row>
    <row r="1965" spans="1:17" x14ac:dyDescent="0.3">
      <c r="A1965">
        <v>1496870</v>
      </c>
      <c r="B1965" t="s">
        <v>3482</v>
      </c>
      <c r="C1965" t="s">
        <v>7645</v>
      </c>
      <c r="D1965" t="s">
        <v>1063</v>
      </c>
      <c r="E1965">
        <v>154844950</v>
      </c>
      <c r="F1965" t="s">
        <v>823</v>
      </c>
      <c r="G1965" t="str">
        <f t="shared" si="30"/>
        <v>2025eb1100274</v>
      </c>
      <c r="H1965" t="s">
        <v>9616</v>
      </c>
      <c r="I1965" t="s">
        <v>824</v>
      </c>
      <c r="K1965" t="s">
        <v>8653</v>
      </c>
      <c r="M1965" t="s">
        <v>7643</v>
      </c>
      <c r="N1965" t="s">
        <v>3476</v>
      </c>
      <c r="P1965">
        <v>40</v>
      </c>
      <c r="Q1965">
        <v>23.5</v>
      </c>
    </row>
    <row r="1966" spans="1:17" x14ac:dyDescent="0.3">
      <c r="A1966">
        <v>1496870</v>
      </c>
      <c r="B1966" t="s">
        <v>3482</v>
      </c>
      <c r="C1966" t="s">
        <v>7645</v>
      </c>
      <c r="D1966" t="s">
        <v>1063</v>
      </c>
      <c r="E1966">
        <v>154844953</v>
      </c>
      <c r="F1966" t="s">
        <v>826</v>
      </c>
      <c r="G1966" t="str">
        <f t="shared" si="30"/>
        <v>2025eb1100275</v>
      </c>
      <c r="H1966" t="s">
        <v>9617</v>
      </c>
      <c r="I1966" t="s">
        <v>827</v>
      </c>
      <c r="K1966" t="s">
        <v>8653</v>
      </c>
      <c r="M1966" t="s">
        <v>7643</v>
      </c>
      <c r="N1966" t="s">
        <v>3476</v>
      </c>
      <c r="P1966">
        <v>40</v>
      </c>
      <c r="Q1966">
        <v>6</v>
      </c>
    </row>
    <row r="1967" spans="1:17" x14ac:dyDescent="0.3">
      <c r="A1967">
        <v>1496870</v>
      </c>
      <c r="B1967" t="s">
        <v>3482</v>
      </c>
      <c r="C1967" t="s">
        <v>7645</v>
      </c>
      <c r="D1967" t="s">
        <v>1063</v>
      </c>
      <c r="E1967">
        <v>154844954</v>
      </c>
      <c r="F1967" t="s">
        <v>169</v>
      </c>
      <c r="G1967" t="str">
        <f t="shared" si="30"/>
        <v>2025eb1100055</v>
      </c>
      <c r="H1967" t="s">
        <v>9618</v>
      </c>
      <c r="I1967" t="s">
        <v>170</v>
      </c>
      <c r="K1967" t="s">
        <v>8653</v>
      </c>
      <c r="M1967" t="s">
        <v>7643</v>
      </c>
      <c r="N1967" t="s">
        <v>3476</v>
      </c>
      <c r="P1967">
        <v>40</v>
      </c>
      <c r="Q1967">
        <v>11</v>
      </c>
    </row>
    <row r="1968" spans="1:17" x14ac:dyDescent="0.3">
      <c r="A1968">
        <v>1496870</v>
      </c>
      <c r="B1968" t="s">
        <v>3482</v>
      </c>
      <c r="C1968" t="s">
        <v>7645</v>
      </c>
      <c r="D1968" t="s">
        <v>1063</v>
      </c>
      <c r="E1968">
        <v>154844958</v>
      </c>
      <c r="F1968" t="s">
        <v>676</v>
      </c>
      <c r="G1968" t="str">
        <f t="shared" si="30"/>
        <v>2025eb1100225</v>
      </c>
      <c r="H1968" t="s">
        <v>9619</v>
      </c>
      <c r="I1968" t="s">
        <v>677</v>
      </c>
      <c r="K1968" t="s">
        <v>8653</v>
      </c>
      <c r="M1968" t="s">
        <v>7643</v>
      </c>
      <c r="N1968" t="s">
        <v>3476</v>
      </c>
      <c r="P1968">
        <v>40</v>
      </c>
      <c r="Q1968">
        <v>23.5</v>
      </c>
    </row>
    <row r="1969" spans="1:17" x14ac:dyDescent="0.3">
      <c r="A1969">
        <v>1496870</v>
      </c>
      <c r="B1969" t="s">
        <v>3482</v>
      </c>
      <c r="C1969" t="s">
        <v>7645</v>
      </c>
      <c r="D1969" t="s">
        <v>1063</v>
      </c>
      <c r="E1969">
        <v>154844988</v>
      </c>
      <c r="F1969" t="s">
        <v>919</v>
      </c>
      <c r="G1969" t="str">
        <f t="shared" si="30"/>
        <v>2025eb1100307</v>
      </c>
      <c r="H1969" t="s">
        <v>9620</v>
      </c>
      <c r="I1969" t="s">
        <v>920</v>
      </c>
      <c r="K1969" t="s">
        <v>8653</v>
      </c>
      <c r="M1969" t="s">
        <v>7643</v>
      </c>
      <c r="N1969" t="s">
        <v>3476</v>
      </c>
      <c r="P1969">
        <v>40</v>
      </c>
      <c r="Q1969">
        <v>4.75</v>
      </c>
    </row>
    <row r="1970" spans="1:17" x14ac:dyDescent="0.3">
      <c r="A1970">
        <v>1496870</v>
      </c>
      <c r="B1970" t="s">
        <v>3482</v>
      </c>
      <c r="C1970" t="s">
        <v>7645</v>
      </c>
      <c r="D1970" t="s">
        <v>1063</v>
      </c>
      <c r="E1970">
        <v>154845105</v>
      </c>
      <c r="F1970" t="s">
        <v>982</v>
      </c>
      <c r="G1970" t="str">
        <f t="shared" si="30"/>
        <v>2025eb1100328</v>
      </c>
      <c r="H1970" t="s">
        <v>9621</v>
      </c>
      <c r="I1970" t="s">
        <v>983</v>
      </c>
      <c r="K1970" t="s">
        <v>8653</v>
      </c>
      <c r="M1970" t="s">
        <v>7643</v>
      </c>
      <c r="N1970" t="s">
        <v>3476</v>
      </c>
      <c r="P1970">
        <v>40</v>
      </c>
      <c r="Q1970">
        <v>2.5</v>
      </c>
    </row>
    <row r="1971" spans="1:17" x14ac:dyDescent="0.3">
      <c r="A1971">
        <v>1496871</v>
      </c>
      <c r="B1971" t="s">
        <v>3486</v>
      </c>
      <c r="C1971" t="s">
        <v>7645</v>
      </c>
      <c r="D1971" t="s">
        <v>1063</v>
      </c>
      <c r="E1971">
        <v>154844543</v>
      </c>
      <c r="F1971" t="s">
        <v>817</v>
      </c>
      <c r="G1971" t="str">
        <f t="shared" si="30"/>
        <v>2025eb1100272</v>
      </c>
      <c r="H1971" t="s">
        <v>9622</v>
      </c>
      <c r="I1971" t="s">
        <v>3645</v>
      </c>
      <c r="K1971" t="s">
        <v>8653</v>
      </c>
      <c r="M1971" t="s">
        <v>7643</v>
      </c>
      <c r="N1971" t="s">
        <v>3476</v>
      </c>
      <c r="P1971">
        <v>40</v>
      </c>
      <c r="Q1971">
        <v>26.5</v>
      </c>
    </row>
    <row r="1972" spans="1:17" x14ac:dyDescent="0.3">
      <c r="A1972">
        <v>1496871</v>
      </c>
      <c r="B1972" t="s">
        <v>3486</v>
      </c>
      <c r="C1972" t="s">
        <v>7645</v>
      </c>
      <c r="D1972" t="s">
        <v>1063</v>
      </c>
      <c r="E1972">
        <v>154844724</v>
      </c>
      <c r="F1972" t="s">
        <v>58</v>
      </c>
      <c r="G1972" t="str">
        <f t="shared" si="30"/>
        <v>2025eb1100018</v>
      </c>
      <c r="H1972" t="s">
        <v>9623</v>
      </c>
      <c r="I1972" t="s">
        <v>59</v>
      </c>
      <c r="K1972" t="s">
        <v>8653</v>
      </c>
      <c r="M1972" t="s">
        <v>7643</v>
      </c>
      <c r="N1972" t="s">
        <v>3476</v>
      </c>
      <c r="P1972">
        <v>40</v>
      </c>
      <c r="Q1972">
        <v>26.5</v>
      </c>
    </row>
    <row r="1973" spans="1:17" x14ac:dyDescent="0.3">
      <c r="A1973">
        <v>1496871</v>
      </c>
      <c r="B1973" t="s">
        <v>3486</v>
      </c>
      <c r="C1973" t="s">
        <v>7645</v>
      </c>
      <c r="D1973" t="s">
        <v>1063</v>
      </c>
      <c r="E1973">
        <v>154844734</v>
      </c>
      <c r="F1973" t="s">
        <v>787</v>
      </c>
      <c r="G1973" t="str">
        <f t="shared" si="30"/>
        <v>2025eb1100262</v>
      </c>
      <c r="H1973" t="s">
        <v>9624</v>
      </c>
      <c r="I1973" t="s">
        <v>788</v>
      </c>
      <c r="K1973" t="s">
        <v>8653</v>
      </c>
      <c r="M1973" t="s">
        <v>7643</v>
      </c>
      <c r="N1973" t="s">
        <v>3476</v>
      </c>
      <c r="P1973">
        <v>40</v>
      </c>
      <c r="Q1973">
        <v>0.5</v>
      </c>
    </row>
    <row r="1974" spans="1:17" x14ac:dyDescent="0.3">
      <c r="A1974">
        <v>1496871</v>
      </c>
      <c r="B1974" t="s">
        <v>3486</v>
      </c>
      <c r="C1974" t="s">
        <v>7645</v>
      </c>
      <c r="D1974" t="s">
        <v>1063</v>
      </c>
      <c r="E1974">
        <v>154844864</v>
      </c>
      <c r="F1974" t="s">
        <v>133</v>
      </c>
      <c r="G1974" t="str">
        <f t="shared" si="30"/>
        <v>2025eb1100043</v>
      </c>
      <c r="H1974" t="s">
        <v>9625</v>
      </c>
      <c r="I1974" t="s">
        <v>134</v>
      </c>
      <c r="K1974" t="s">
        <v>8653</v>
      </c>
      <c r="M1974" t="s">
        <v>7643</v>
      </c>
      <c r="N1974" t="s">
        <v>3476</v>
      </c>
      <c r="P1974">
        <v>40</v>
      </c>
      <c r="Q1974">
        <v>23</v>
      </c>
    </row>
    <row r="1975" spans="1:17" x14ac:dyDescent="0.3">
      <c r="A1975">
        <v>1496871</v>
      </c>
      <c r="B1975" t="s">
        <v>3486</v>
      </c>
      <c r="C1975" t="s">
        <v>7645</v>
      </c>
      <c r="D1975" t="s">
        <v>1063</v>
      </c>
      <c r="E1975">
        <v>154844933</v>
      </c>
      <c r="F1975" t="s">
        <v>907</v>
      </c>
      <c r="G1975" t="str">
        <f t="shared" si="30"/>
        <v>2025eb1100303</v>
      </c>
      <c r="H1975" t="s">
        <v>9626</v>
      </c>
      <c r="I1975" t="s">
        <v>908</v>
      </c>
      <c r="K1975" t="s">
        <v>8653</v>
      </c>
      <c r="M1975" t="s">
        <v>7643</v>
      </c>
      <c r="N1975" t="s">
        <v>3476</v>
      </c>
      <c r="P1975">
        <v>40</v>
      </c>
      <c r="Q1975">
        <v>19</v>
      </c>
    </row>
    <row r="1976" spans="1:17" x14ac:dyDescent="0.3">
      <c r="A1976">
        <v>1496871</v>
      </c>
      <c r="B1976" t="s">
        <v>3486</v>
      </c>
      <c r="C1976" t="s">
        <v>7645</v>
      </c>
      <c r="D1976" t="s">
        <v>1063</v>
      </c>
      <c r="E1976">
        <v>154845016</v>
      </c>
      <c r="F1976" t="s">
        <v>859</v>
      </c>
      <c r="G1976" t="str">
        <f t="shared" si="30"/>
        <v>2025eb1100286</v>
      </c>
      <c r="H1976" t="s">
        <v>9627</v>
      </c>
      <c r="I1976" t="s">
        <v>1531</v>
      </c>
      <c r="K1976" t="s">
        <v>8653</v>
      </c>
      <c r="M1976" t="s">
        <v>7643</v>
      </c>
      <c r="N1976" t="s">
        <v>3476</v>
      </c>
      <c r="P1976">
        <v>40</v>
      </c>
      <c r="Q1976">
        <v>23.5</v>
      </c>
    </row>
    <row r="1977" spans="1:17" x14ac:dyDescent="0.3">
      <c r="A1977">
        <v>1496871</v>
      </c>
      <c r="B1977" t="s">
        <v>3486</v>
      </c>
      <c r="C1977" t="s">
        <v>7645</v>
      </c>
      <c r="D1977" t="s">
        <v>1063</v>
      </c>
      <c r="E1977">
        <v>154845065</v>
      </c>
      <c r="F1977" t="s">
        <v>97</v>
      </c>
      <c r="G1977" t="str">
        <f t="shared" si="30"/>
        <v>2025eb1100031</v>
      </c>
      <c r="H1977" t="s">
        <v>9628</v>
      </c>
      <c r="I1977" t="s">
        <v>98</v>
      </c>
      <c r="K1977" t="s">
        <v>8653</v>
      </c>
      <c r="M1977" t="s">
        <v>7643</v>
      </c>
      <c r="N1977" t="s">
        <v>3476</v>
      </c>
      <c r="P1977">
        <v>40</v>
      </c>
      <c r="Q1977">
        <v>34.5</v>
      </c>
    </row>
    <row r="1978" spans="1:17" x14ac:dyDescent="0.3">
      <c r="A1978">
        <v>1496872</v>
      </c>
      <c r="B1978" t="s">
        <v>3473</v>
      </c>
      <c r="C1978" t="s">
        <v>8579</v>
      </c>
      <c r="D1978" t="s">
        <v>1050</v>
      </c>
      <c r="E1978">
        <v>154826812</v>
      </c>
      <c r="F1978" t="s">
        <v>433</v>
      </c>
      <c r="G1978" t="str">
        <f t="shared" si="30"/>
        <v>2025eb1100143</v>
      </c>
      <c r="H1978" t="s">
        <v>9629</v>
      </c>
      <c r="I1978" t="s">
        <v>434</v>
      </c>
      <c r="K1978" t="s">
        <v>8653</v>
      </c>
      <c r="M1978" t="s">
        <v>7643</v>
      </c>
      <c r="N1978" t="s">
        <v>3476</v>
      </c>
      <c r="P1978">
        <v>40</v>
      </c>
      <c r="Q1978">
        <v>14</v>
      </c>
    </row>
    <row r="1979" spans="1:17" x14ac:dyDescent="0.3">
      <c r="A1979">
        <v>1496872</v>
      </c>
      <c r="B1979" t="s">
        <v>3473</v>
      </c>
      <c r="C1979" t="s">
        <v>8579</v>
      </c>
      <c r="D1979" t="s">
        <v>1050</v>
      </c>
      <c r="E1979">
        <v>154826815</v>
      </c>
      <c r="F1979" t="s">
        <v>712</v>
      </c>
      <c r="G1979" t="str">
        <f t="shared" si="30"/>
        <v>2025eb1100237</v>
      </c>
      <c r="H1979" t="s">
        <v>9630</v>
      </c>
      <c r="I1979" t="s">
        <v>713</v>
      </c>
      <c r="K1979" t="s">
        <v>8653</v>
      </c>
      <c r="M1979" t="s">
        <v>7643</v>
      </c>
      <c r="N1979" t="s">
        <v>3476</v>
      </c>
      <c r="P1979">
        <v>40</v>
      </c>
      <c r="Q1979">
        <v>19.5</v>
      </c>
    </row>
    <row r="1980" spans="1:17" x14ac:dyDescent="0.3">
      <c r="A1980">
        <v>1496872</v>
      </c>
      <c r="B1980" t="s">
        <v>3473</v>
      </c>
      <c r="C1980" t="s">
        <v>8579</v>
      </c>
      <c r="D1980" t="s">
        <v>1050</v>
      </c>
      <c r="E1980">
        <v>154826816</v>
      </c>
      <c r="F1980" t="s">
        <v>424</v>
      </c>
      <c r="G1980" t="str">
        <f t="shared" si="30"/>
        <v>2025eb1100140</v>
      </c>
      <c r="H1980" t="s">
        <v>9631</v>
      </c>
      <c r="I1980" t="s">
        <v>425</v>
      </c>
      <c r="K1980" t="s">
        <v>8653</v>
      </c>
      <c r="M1980" t="s">
        <v>7643</v>
      </c>
      <c r="N1980" t="s">
        <v>3476</v>
      </c>
      <c r="P1980">
        <v>40</v>
      </c>
      <c r="Q1980">
        <v>21</v>
      </c>
    </row>
    <row r="1981" spans="1:17" x14ac:dyDescent="0.3">
      <c r="A1981">
        <v>1496872</v>
      </c>
      <c r="B1981" t="s">
        <v>3473</v>
      </c>
      <c r="C1981" t="s">
        <v>8579</v>
      </c>
      <c r="D1981" t="s">
        <v>1050</v>
      </c>
      <c r="E1981">
        <v>154826817</v>
      </c>
      <c r="F1981" t="s">
        <v>862</v>
      </c>
      <c r="G1981" t="str">
        <f t="shared" si="30"/>
        <v>2025eb1100287</v>
      </c>
      <c r="H1981" t="s">
        <v>9632</v>
      </c>
      <c r="I1981" t="s">
        <v>863</v>
      </c>
      <c r="K1981" t="s">
        <v>8653</v>
      </c>
      <c r="M1981" t="s">
        <v>7643</v>
      </c>
      <c r="N1981" t="s">
        <v>3476</v>
      </c>
      <c r="P1981">
        <v>40</v>
      </c>
      <c r="Q1981">
        <v>23.5</v>
      </c>
    </row>
    <row r="1982" spans="1:17" x14ac:dyDescent="0.3">
      <c r="A1982">
        <v>1496872</v>
      </c>
      <c r="B1982" t="s">
        <v>3473</v>
      </c>
      <c r="C1982" t="s">
        <v>8579</v>
      </c>
      <c r="D1982" t="s">
        <v>1050</v>
      </c>
      <c r="E1982">
        <v>154826823</v>
      </c>
      <c r="F1982" t="s">
        <v>208</v>
      </c>
      <c r="G1982" t="str">
        <f t="shared" si="30"/>
        <v>2025eb1100068</v>
      </c>
      <c r="H1982" t="s">
        <v>9633</v>
      </c>
      <c r="I1982" t="s">
        <v>209</v>
      </c>
      <c r="K1982" t="s">
        <v>8653</v>
      </c>
      <c r="M1982" t="s">
        <v>7643</v>
      </c>
      <c r="N1982" t="s">
        <v>3476</v>
      </c>
      <c r="P1982">
        <v>40</v>
      </c>
      <c r="Q1982">
        <v>15.5</v>
      </c>
    </row>
    <row r="1983" spans="1:17" x14ac:dyDescent="0.3">
      <c r="A1983">
        <v>1496872</v>
      </c>
      <c r="B1983" t="s">
        <v>3473</v>
      </c>
      <c r="C1983" t="s">
        <v>8579</v>
      </c>
      <c r="D1983" t="s">
        <v>1050</v>
      </c>
      <c r="E1983">
        <v>154826830</v>
      </c>
      <c r="F1983" t="s">
        <v>43</v>
      </c>
      <c r="G1983" t="str">
        <f t="shared" si="30"/>
        <v>2025eb1100013</v>
      </c>
      <c r="H1983" t="s">
        <v>9634</v>
      </c>
      <c r="I1983" t="s">
        <v>44</v>
      </c>
      <c r="K1983" t="s">
        <v>8653</v>
      </c>
      <c r="M1983" t="s">
        <v>7643</v>
      </c>
      <c r="N1983" t="s">
        <v>3476</v>
      </c>
      <c r="P1983">
        <v>40</v>
      </c>
      <c r="Q1983">
        <v>5</v>
      </c>
    </row>
    <row r="1984" spans="1:17" x14ac:dyDescent="0.3">
      <c r="A1984">
        <v>1496872</v>
      </c>
      <c r="B1984" t="s">
        <v>3473</v>
      </c>
      <c r="C1984" t="s">
        <v>8579</v>
      </c>
      <c r="D1984" t="s">
        <v>1050</v>
      </c>
      <c r="E1984">
        <v>154826839</v>
      </c>
      <c r="F1984" t="s">
        <v>553</v>
      </c>
      <c r="G1984" t="str">
        <f t="shared" si="30"/>
        <v>2025eb1100183</v>
      </c>
      <c r="H1984" t="s">
        <v>9635</v>
      </c>
      <c r="I1984" t="s">
        <v>554</v>
      </c>
      <c r="K1984" t="s">
        <v>8653</v>
      </c>
      <c r="M1984" t="s">
        <v>7643</v>
      </c>
      <c r="N1984" t="s">
        <v>3476</v>
      </c>
      <c r="P1984">
        <v>40</v>
      </c>
      <c r="Q1984">
        <v>13.25</v>
      </c>
    </row>
    <row r="1985" spans="1:17" x14ac:dyDescent="0.3">
      <c r="A1985">
        <v>1496872</v>
      </c>
      <c r="B1985" t="s">
        <v>3473</v>
      </c>
      <c r="C1985" t="s">
        <v>8579</v>
      </c>
      <c r="D1985" t="s">
        <v>1050</v>
      </c>
      <c r="E1985">
        <v>154826840</v>
      </c>
      <c r="F1985" t="s">
        <v>670</v>
      </c>
      <c r="G1985" t="str">
        <f t="shared" si="30"/>
        <v>2025eb1100223</v>
      </c>
      <c r="H1985" t="s">
        <v>9636</v>
      </c>
      <c r="I1985" t="s">
        <v>671</v>
      </c>
      <c r="K1985" t="s">
        <v>8653</v>
      </c>
      <c r="M1985" t="s">
        <v>7643</v>
      </c>
      <c r="N1985" t="s">
        <v>3476</v>
      </c>
      <c r="P1985">
        <v>40</v>
      </c>
      <c r="Q1985">
        <v>9</v>
      </c>
    </row>
    <row r="1986" spans="1:17" x14ac:dyDescent="0.3">
      <c r="A1986">
        <v>1496872</v>
      </c>
      <c r="B1986" t="s">
        <v>3473</v>
      </c>
      <c r="C1986" t="s">
        <v>8579</v>
      </c>
      <c r="D1986" t="s">
        <v>1050</v>
      </c>
      <c r="E1986">
        <v>154826841</v>
      </c>
      <c r="F1986" t="s">
        <v>928</v>
      </c>
      <c r="G1986" t="str">
        <f t="shared" si="30"/>
        <v>2025eb1100310</v>
      </c>
      <c r="H1986" t="s">
        <v>9637</v>
      </c>
      <c r="I1986" t="s">
        <v>929</v>
      </c>
      <c r="K1986" t="s">
        <v>8653</v>
      </c>
      <c r="M1986" t="s">
        <v>7643</v>
      </c>
      <c r="N1986" t="s">
        <v>3476</v>
      </c>
      <c r="P1986">
        <v>40</v>
      </c>
      <c r="Q1986">
        <v>13.5</v>
      </c>
    </row>
    <row r="1987" spans="1:17" x14ac:dyDescent="0.3">
      <c r="A1987">
        <v>1496872</v>
      </c>
      <c r="B1987" t="s">
        <v>3473</v>
      </c>
      <c r="C1987" t="s">
        <v>8579</v>
      </c>
      <c r="D1987" t="s">
        <v>1050</v>
      </c>
      <c r="E1987">
        <v>154826843</v>
      </c>
      <c r="F1987" t="s">
        <v>481</v>
      </c>
      <c r="G1987" t="str">
        <f t="shared" ref="G1987:G2050" si="31">LEFT(F1987,13)</f>
        <v>2025eb1100159</v>
      </c>
      <c r="H1987" t="s">
        <v>9638</v>
      </c>
      <c r="I1987" t="s">
        <v>482</v>
      </c>
      <c r="K1987" t="s">
        <v>8653</v>
      </c>
      <c r="M1987" t="s">
        <v>7643</v>
      </c>
      <c r="N1987" t="s">
        <v>3476</v>
      </c>
      <c r="P1987">
        <v>40</v>
      </c>
      <c r="Q1987">
        <v>21.5</v>
      </c>
    </row>
    <row r="1988" spans="1:17" x14ac:dyDescent="0.3">
      <c r="A1988">
        <v>1496872</v>
      </c>
      <c r="B1988" t="s">
        <v>3473</v>
      </c>
      <c r="C1988" t="s">
        <v>8579</v>
      </c>
      <c r="D1988" t="s">
        <v>1050</v>
      </c>
      <c r="E1988">
        <v>154826848</v>
      </c>
      <c r="F1988" t="s">
        <v>178</v>
      </c>
      <c r="G1988" t="str">
        <f t="shared" si="31"/>
        <v>2025eb1100058</v>
      </c>
      <c r="H1988" t="s">
        <v>9639</v>
      </c>
      <c r="I1988" t="s">
        <v>179</v>
      </c>
      <c r="K1988" t="s">
        <v>8653</v>
      </c>
      <c r="M1988" t="s">
        <v>7643</v>
      </c>
      <c r="N1988" t="s">
        <v>3476</v>
      </c>
      <c r="P1988">
        <v>40</v>
      </c>
      <c r="Q1988">
        <v>14.5</v>
      </c>
    </row>
    <row r="1989" spans="1:17" x14ac:dyDescent="0.3">
      <c r="A1989">
        <v>1496872</v>
      </c>
      <c r="B1989" t="s">
        <v>3473</v>
      </c>
      <c r="C1989" t="s">
        <v>8579</v>
      </c>
      <c r="D1989" t="s">
        <v>1050</v>
      </c>
      <c r="E1989">
        <v>154826850</v>
      </c>
      <c r="F1989" t="s">
        <v>115</v>
      </c>
      <c r="G1989" t="str">
        <f t="shared" si="31"/>
        <v>2025eb1100037</v>
      </c>
      <c r="H1989" t="s">
        <v>9640</v>
      </c>
      <c r="I1989" t="s">
        <v>116</v>
      </c>
      <c r="K1989" t="s">
        <v>8653</v>
      </c>
      <c r="M1989" t="s">
        <v>7643</v>
      </c>
      <c r="N1989" t="s">
        <v>3476</v>
      </c>
      <c r="P1989">
        <v>40</v>
      </c>
      <c r="Q1989">
        <v>15</v>
      </c>
    </row>
    <row r="1990" spans="1:17" x14ac:dyDescent="0.3">
      <c r="A1990">
        <v>1496872</v>
      </c>
      <c r="B1990" t="s">
        <v>3473</v>
      </c>
      <c r="C1990" t="s">
        <v>8579</v>
      </c>
      <c r="D1990" t="s">
        <v>1050</v>
      </c>
      <c r="E1990">
        <v>154826851</v>
      </c>
      <c r="F1990" t="s">
        <v>325</v>
      </c>
      <c r="G1990" t="str">
        <f t="shared" si="31"/>
        <v>2025eb1100107</v>
      </c>
      <c r="H1990" t="s">
        <v>9641</v>
      </c>
      <c r="I1990" t="s">
        <v>326</v>
      </c>
      <c r="K1990" t="s">
        <v>8653</v>
      </c>
      <c r="M1990" t="s">
        <v>7643</v>
      </c>
      <c r="N1990" t="s">
        <v>3476</v>
      </c>
      <c r="P1990">
        <v>40</v>
      </c>
      <c r="Q1990">
        <v>29.5</v>
      </c>
    </row>
    <row r="1991" spans="1:17" x14ac:dyDescent="0.3">
      <c r="A1991">
        <v>1496872</v>
      </c>
      <c r="B1991" t="s">
        <v>3473</v>
      </c>
      <c r="C1991" t="s">
        <v>8579</v>
      </c>
      <c r="D1991" t="s">
        <v>1050</v>
      </c>
      <c r="E1991">
        <v>154826852</v>
      </c>
      <c r="F1991" t="s">
        <v>463</v>
      </c>
      <c r="G1991" t="str">
        <f t="shared" si="31"/>
        <v>2025eb1100153</v>
      </c>
      <c r="H1991" t="s">
        <v>9642</v>
      </c>
      <c r="I1991" t="s">
        <v>464</v>
      </c>
      <c r="K1991" t="s">
        <v>8653</v>
      </c>
      <c r="M1991" t="s">
        <v>7643</v>
      </c>
      <c r="N1991" t="s">
        <v>3476</v>
      </c>
      <c r="P1991">
        <v>40</v>
      </c>
      <c r="Q1991">
        <v>14.5</v>
      </c>
    </row>
    <row r="1992" spans="1:17" x14ac:dyDescent="0.3">
      <c r="A1992">
        <v>1496872</v>
      </c>
      <c r="B1992" t="s">
        <v>3473</v>
      </c>
      <c r="C1992" t="s">
        <v>8579</v>
      </c>
      <c r="D1992" t="s">
        <v>1050</v>
      </c>
      <c r="E1992">
        <v>154826853</v>
      </c>
      <c r="F1992" t="s">
        <v>703</v>
      </c>
      <c r="G1992" t="str">
        <f t="shared" si="31"/>
        <v>2025eb1100234</v>
      </c>
      <c r="H1992" t="s">
        <v>9643</v>
      </c>
      <c r="I1992" t="s">
        <v>704</v>
      </c>
      <c r="K1992" t="s">
        <v>8653</v>
      </c>
      <c r="M1992" t="s">
        <v>7643</v>
      </c>
      <c r="N1992" t="s">
        <v>3476</v>
      </c>
      <c r="P1992">
        <v>40</v>
      </c>
      <c r="Q1992">
        <v>21</v>
      </c>
    </row>
    <row r="1993" spans="1:17" x14ac:dyDescent="0.3">
      <c r="A1993">
        <v>1496872</v>
      </c>
      <c r="B1993" t="s">
        <v>3473</v>
      </c>
      <c r="C1993" t="s">
        <v>8579</v>
      </c>
      <c r="D1993" t="s">
        <v>1050</v>
      </c>
      <c r="E1993">
        <v>154826854</v>
      </c>
      <c r="F1993" t="s">
        <v>628</v>
      </c>
      <c r="G1993" t="str">
        <f t="shared" si="31"/>
        <v>2025eb1100208</v>
      </c>
      <c r="H1993" t="s">
        <v>9644</v>
      </c>
      <c r="I1993" t="s">
        <v>629</v>
      </c>
      <c r="K1993" t="s">
        <v>8653</v>
      </c>
      <c r="M1993" t="s">
        <v>7643</v>
      </c>
      <c r="N1993" t="s">
        <v>3476</v>
      </c>
      <c r="P1993">
        <v>40</v>
      </c>
      <c r="Q1993">
        <v>3</v>
      </c>
    </row>
    <row r="1994" spans="1:17" x14ac:dyDescent="0.3">
      <c r="A1994">
        <v>1496872</v>
      </c>
      <c r="B1994" t="s">
        <v>3473</v>
      </c>
      <c r="C1994" t="s">
        <v>8579</v>
      </c>
      <c r="D1994" t="s">
        <v>1050</v>
      </c>
      <c r="E1994">
        <v>154826859</v>
      </c>
      <c r="F1994" t="s">
        <v>499</v>
      </c>
      <c r="G1994" t="str">
        <f t="shared" si="31"/>
        <v>2025eb1100165</v>
      </c>
      <c r="H1994" t="s">
        <v>9645</v>
      </c>
      <c r="I1994" t="s">
        <v>500</v>
      </c>
      <c r="K1994" t="s">
        <v>8653</v>
      </c>
      <c r="M1994" t="s">
        <v>7643</v>
      </c>
      <c r="N1994" t="s">
        <v>3476</v>
      </c>
      <c r="P1994">
        <v>40</v>
      </c>
      <c r="Q1994">
        <v>25.5</v>
      </c>
    </row>
    <row r="1995" spans="1:17" x14ac:dyDescent="0.3">
      <c r="A1995">
        <v>1496872</v>
      </c>
      <c r="B1995" t="s">
        <v>3473</v>
      </c>
      <c r="C1995" t="s">
        <v>8579</v>
      </c>
      <c r="D1995" t="s">
        <v>1050</v>
      </c>
      <c r="E1995">
        <v>154826862</v>
      </c>
      <c r="F1995" t="s">
        <v>7</v>
      </c>
      <c r="G1995" t="str">
        <f t="shared" si="31"/>
        <v>2025eb1100001</v>
      </c>
      <c r="H1995" t="s">
        <v>9646</v>
      </c>
      <c r="I1995" t="s">
        <v>8</v>
      </c>
      <c r="K1995" t="s">
        <v>8653</v>
      </c>
      <c r="M1995" t="s">
        <v>7643</v>
      </c>
      <c r="N1995" t="s">
        <v>3476</v>
      </c>
      <c r="P1995">
        <v>40</v>
      </c>
      <c r="Q1995">
        <v>10.5</v>
      </c>
    </row>
    <row r="1996" spans="1:17" x14ac:dyDescent="0.3">
      <c r="A1996">
        <v>1496872</v>
      </c>
      <c r="B1996" t="s">
        <v>3473</v>
      </c>
      <c r="C1996" t="s">
        <v>8579</v>
      </c>
      <c r="D1996" t="s">
        <v>1050</v>
      </c>
      <c r="E1996">
        <v>154826864</v>
      </c>
      <c r="F1996" t="s">
        <v>649</v>
      </c>
      <c r="G1996" t="str">
        <f t="shared" si="31"/>
        <v>2025eb1100215</v>
      </c>
      <c r="H1996" t="s">
        <v>9647</v>
      </c>
      <c r="I1996" t="s">
        <v>650</v>
      </c>
      <c r="K1996" t="s">
        <v>8653</v>
      </c>
      <c r="M1996" t="s">
        <v>7643</v>
      </c>
      <c r="N1996" t="s">
        <v>3476</v>
      </c>
      <c r="P1996">
        <v>40</v>
      </c>
      <c r="Q1996">
        <v>18</v>
      </c>
    </row>
    <row r="1997" spans="1:17" x14ac:dyDescent="0.3">
      <c r="A1997">
        <v>1496872</v>
      </c>
      <c r="B1997" t="s">
        <v>3473</v>
      </c>
      <c r="C1997" t="s">
        <v>8579</v>
      </c>
      <c r="D1997" t="s">
        <v>1050</v>
      </c>
      <c r="E1997">
        <v>154826865</v>
      </c>
      <c r="F1997" t="s">
        <v>451</v>
      </c>
      <c r="G1997" t="str">
        <f t="shared" si="31"/>
        <v>2025eb1100149</v>
      </c>
      <c r="H1997" t="s">
        <v>9648</v>
      </c>
      <c r="I1997" t="s">
        <v>452</v>
      </c>
      <c r="K1997" t="s">
        <v>8653</v>
      </c>
      <c r="M1997" t="s">
        <v>7643</v>
      </c>
      <c r="N1997" t="s">
        <v>3476</v>
      </c>
      <c r="P1997">
        <v>40</v>
      </c>
      <c r="Q1997">
        <v>14.5</v>
      </c>
    </row>
    <row r="1998" spans="1:17" x14ac:dyDescent="0.3">
      <c r="A1998">
        <v>1496872</v>
      </c>
      <c r="B1998" t="s">
        <v>3473</v>
      </c>
      <c r="C1998" t="s">
        <v>8579</v>
      </c>
      <c r="D1998" t="s">
        <v>1050</v>
      </c>
      <c r="E1998">
        <v>154826866</v>
      </c>
      <c r="F1998" t="s">
        <v>898</v>
      </c>
      <c r="G1998" t="str">
        <f t="shared" si="31"/>
        <v>2025eb1100299</v>
      </c>
      <c r="H1998" t="s">
        <v>9649</v>
      </c>
      <c r="I1998" t="s">
        <v>899</v>
      </c>
      <c r="K1998" t="s">
        <v>8653</v>
      </c>
      <c r="M1998" t="s">
        <v>7643</v>
      </c>
      <c r="N1998" t="s">
        <v>3476</v>
      </c>
      <c r="P1998">
        <v>40</v>
      </c>
      <c r="Q1998">
        <v>9</v>
      </c>
    </row>
    <row r="1999" spans="1:17" x14ac:dyDescent="0.3">
      <c r="A1999">
        <v>1496872</v>
      </c>
      <c r="B1999" t="s">
        <v>3473</v>
      </c>
      <c r="C1999" t="s">
        <v>8579</v>
      </c>
      <c r="D1999" t="s">
        <v>1050</v>
      </c>
      <c r="E1999">
        <v>154826867</v>
      </c>
      <c r="F1999" t="s">
        <v>715</v>
      </c>
      <c r="G1999" t="str">
        <f t="shared" si="31"/>
        <v>2025eb1100238</v>
      </c>
      <c r="H1999" t="s">
        <v>9650</v>
      </c>
      <c r="I1999" t="s">
        <v>716</v>
      </c>
      <c r="K1999" t="s">
        <v>8653</v>
      </c>
      <c r="M1999" t="s">
        <v>7643</v>
      </c>
      <c r="N1999" t="s">
        <v>3476</v>
      </c>
      <c r="P1999">
        <v>40</v>
      </c>
      <c r="Q1999">
        <v>17</v>
      </c>
    </row>
    <row r="2000" spans="1:17" x14ac:dyDescent="0.3">
      <c r="A2000">
        <v>1496872</v>
      </c>
      <c r="B2000" t="s">
        <v>3473</v>
      </c>
      <c r="C2000" t="s">
        <v>8579</v>
      </c>
      <c r="D2000" t="s">
        <v>1050</v>
      </c>
      <c r="E2000">
        <v>154826871</v>
      </c>
      <c r="F2000" t="s">
        <v>661</v>
      </c>
      <c r="G2000" t="str">
        <f t="shared" si="31"/>
        <v>2025eb1100219</v>
      </c>
      <c r="H2000" t="s">
        <v>9651</v>
      </c>
      <c r="I2000" t="s">
        <v>662</v>
      </c>
      <c r="K2000" t="s">
        <v>8653</v>
      </c>
      <c r="M2000" t="s">
        <v>7643</v>
      </c>
      <c r="N2000" t="s">
        <v>3476</v>
      </c>
      <c r="P2000">
        <v>40</v>
      </c>
      <c r="Q2000">
        <v>22.5</v>
      </c>
    </row>
    <row r="2001" spans="1:17" x14ac:dyDescent="0.3">
      <c r="A2001">
        <v>1496872</v>
      </c>
      <c r="B2001" t="s">
        <v>3473</v>
      </c>
      <c r="C2001" t="s">
        <v>8579</v>
      </c>
      <c r="D2001" t="s">
        <v>1050</v>
      </c>
      <c r="E2001">
        <v>154826875</v>
      </c>
      <c r="F2001" t="s">
        <v>784</v>
      </c>
      <c r="G2001" t="str">
        <f t="shared" si="31"/>
        <v>2025eb1100261</v>
      </c>
      <c r="H2001" t="s">
        <v>9652</v>
      </c>
      <c r="I2001" t="s">
        <v>785</v>
      </c>
      <c r="K2001" t="s">
        <v>8653</v>
      </c>
      <c r="M2001" t="s">
        <v>7643</v>
      </c>
      <c r="N2001" t="s">
        <v>3476</v>
      </c>
      <c r="P2001">
        <v>40</v>
      </c>
      <c r="Q2001">
        <v>22</v>
      </c>
    </row>
    <row r="2002" spans="1:17" x14ac:dyDescent="0.3">
      <c r="A2002">
        <v>1496872</v>
      </c>
      <c r="B2002" t="s">
        <v>3473</v>
      </c>
      <c r="C2002" t="s">
        <v>8579</v>
      </c>
      <c r="D2002" t="s">
        <v>1050</v>
      </c>
      <c r="E2002">
        <v>154826880</v>
      </c>
      <c r="F2002" t="s">
        <v>850</v>
      </c>
      <c r="G2002" t="str">
        <f t="shared" si="31"/>
        <v>2025eb1100283</v>
      </c>
      <c r="H2002" t="s">
        <v>9653</v>
      </c>
      <c r="I2002" t="s">
        <v>851</v>
      </c>
      <c r="K2002" t="s">
        <v>8653</v>
      </c>
      <c r="M2002" t="s">
        <v>7643</v>
      </c>
      <c r="N2002" t="s">
        <v>3476</v>
      </c>
      <c r="P2002">
        <v>40</v>
      </c>
      <c r="Q2002">
        <v>12.5</v>
      </c>
    </row>
    <row r="2003" spans="1:17" x14ac:dyDescent="0.3">
      <c r="A2003">
        <v>1496872</v>
      </c>
      <c r="B2003" t="s">
        <v>3473</v>
      </c>
      <c r="C2003" t="s">
        <v>8579</v>
      </c>
      <c r="D2003" t="s">
        <v>1050</v>
      </c>
      <c r="E2003">
        <v>154826884</v>
      </c>
      <c r="F2003" t="s">
        <v>370</v>
      </c>
      <c r="G2003" t="str">
        <f t="shared" si="31"/>
        <v>2025eb1100122</v>
      </c>
      <c r="H2003" t="s">
        <v>9654</v>
      </c>
      <c r="I2003" t="s">
        <v>371</v>
      </c>
      <c r="K2003" t="s">
        <v>8653</v>
      </c>
      <c r="M2003" t="s">
        <v>7643</v>
      </c>
      <c r="N2003" t="s">
        <v>3476</v>
      </c>
      <c r="P2003">
        <v>40</v>
      </c>
      <c r="Q2003">
        <v>12</v>
      </c>
    </row>
    <row r="2004" spans="1:17" x14ac:dyDescent="0.3">
      <c r="A2004">
        <v>1496872</v>
      </c>
      <c r="B2004" t="s">
        <v>3473</v>
      </c>
      <c r="C2004" t="s">
        <v>8579</v>
      </c>
      <c r="D2004" t="s">
        <v>1050</v>
      </c>
      <c r="E2004">
        <v>154826886</v>
      </c>
      <c r="F2004" t="s">
        <v>532</v>
      </c>
      <c r="G2004" t="str">
        <f t="shared" si="31"/>
        <v>2025eb1100176</v>
      </c>
      <c r="H2004" t="s">
        <v>9655</v>
      </c>
      <c r="I2004" t="s">
        <v>533</v>
      </c>
      <c r="K2004" t="s">
        <v>8653</v>
      </c>
      <c r="M2004" t="s">
        <v>7643</v>
      </c>
      <c r="N2004" t="s">
        <v>3476</v>
      </c>
      <c r="P2004">
        <v>40</v>
      </c>
      <c r="Q2004">
        <v>8.5</v>
      </c>
    </row>
    <row r="2005" spans="1:17" x14ac:dyDescent="0.3">
      <c r="A2005">
        <v>1496872</v>
      </c>
      <c r="B2005" t="s">
        <v>3473</v>
      </c>
      <c r="C2005" t="s">
        <v>8579</v>
      </c>
      <c r="D2005" t="s">
        <v>1050</v>
      </c>
      <c r="E2005">
        <v>154826888</v>
      </c>
      <c r="F2005" t="s">
        <v>526</v>
      </c>
      <c r="G2005" t="str">
        <f t="shared" si="31"/>
        <v>2025eb1100174</v>
      </c>
      <c r="H2005" t="s">
        <v>9656</v>
      </c>
      <c r="I2005" t="s">
        <v>527</v>
      </c>
      <c r="K2005" t="s">
        <v>8653</v>
      </c>
      <c r="M2005" t="s">
        <v>7643</v>
      </c>
      <c r="N2005" t="s">
        <v>3476</v>
      </c>
      <c r="P2005">
        <v>40</v>
      </c>
      <c r="Q2005">
        <v>10.5</v>
      </c>
    </row>
    <row r="2006" spans="1:17" x14ac:dyDescent="0.3">
      <c r="A2006">
        <v>1496872</v>
      </c>
      <c r="B2006" t="s">
        <v>3473</v>
      </c>
      <c r="C2006" t="s">
        <v>8579</v>
      </c>
      <c r="D2006" t="s">
        <v>1050</v>
      </c>
      <c r="E2006">
        <v>154826890</v>
      </c>
      <c r="F2006" t="s">
        <v>307</v>
      </c>
      <c r="G2006" t="str">
        <f t="shared" si="31"/>
        <v>2025eb1100101</v>
      </c>
      <c r="H2006" t="s">
        <v>9657</v>
      </c>
      <c r="I2006" t="s">
        <v>308</v>
      </c>
      <c r="K2006" t="s">
        <v>8653</v>
      </c>
      <c r="M2006" t="s">
        <v>7643</v>
      </c>
      <c r="N2006" t="s">
        <v>3476</v>
      </c>
      <c r="P2006">
        <v>40</v>
      </c>
      <c r="Q2006">
        <v>16</v>
      </c>
    </row>
    <row r="2007" spans="1:17" x14ac:dyDescent="0.3">
      <c r="A2007">
        <v>1496872</v>
      </c>
      <c r="B2007" t="s">
        <v>3473</v>
      </c>
      <c r="C2007" t="s">
        <v>8579</v>
      </c>
      <c r="D2007" t="s">
        <v>1050</v>
      </c>
      <c r="E2007">
        <v>154826896</v>
      </c>
      <c r="F2007" t="s">
        <v>418</v>
      </c>
      <c r="G2007" t="str">
        <f t="shared" si="31"/>
        <v>2025eb1100138</v>
      </c>
      <c r="H2007" t="s">
        <v>9658</v>
      </c>
      <c r="I2007" t="s">
        <v>419</v>
      </c>
      <c r="K2007" t="s">
        <v>8653</v>
      </c>
      <c r="M2007" t="s">
        <v>7643</v>
      </c>
      <c r="N2007" t="s">
        <v>3476</v>
      </c>
      <c r="P2007">
        <v>40</v>
      </c>
      <c r="Q2007">
        <v>16.25</v>
      </c>
    </row>
    <row r="2008" spans="1:17" x14ac:dyDescent="0.3">
      <c r="A2008">
        <v>1496872</v>
      </c>
      <c r="B2008" t="s">
        <v>3473</v>
      </c>
      <c r="C2008" t="s">
        <v>8579</v>
      </c>
      <c r="D2008" t="s">
        <v>1050</v>
      </c>
      <c r="E2008">
        <v>154826897</v>
      </c>
      <c r="F2008" t="s">
        <v>910</v>
      </c>
      <c r="G2008" t="str">
        <f t="shared" si="31"/>
        <v>2025eb1100304</v>
      </c>
      <c r="H2008" t="s">
        <v>9659</v>
      </c>
      <c r="I2008" t="s">
        <v>3666</v>
      </c>
      <c r="K2008" t="s">
        <v>8653</v>
      </c>
      <c r="M2008" t="s">
        <v>7643</v>
      </c>
      <c r="N2008" t="s">
        <v>3476</v>
      </c>
      <c r="P2008">
        <v>40</v>
      </c>
      <c r="Q2008">
        <v>20</v>
      </c>
    </row>
    <row r="2009" spans="1:17" x14ac:dyDescent="0.3">
      <c r="A2009">
        <v>1496872</v>
      </c>
      <c r="B2009" t="s">
        <v>3473</v>
      </c>
      <c r="C2009" t="s">
        <v>8579</v>
      </c>
      <c r="D2009" t="s">
        <v>1050</v>
      </c>
      <c r="E2009">
        <v>154826899</v>
      </c>
      <c r="F2009" t="s">
        <v>238</v>
      </c>
      <c r="G2009" t="str">
        <f t="shared" si="31"/>
        <v>2025eb1100078</v>
      </c>
      <c r="H2009" t="s">
        <v>9660</v>
      </c>
      <c r="I2009" t="s">
        <v>239</v>
      </c>
      <c r="K2009" t="s">
        <v>8653</v>
      </c>
      <c r="M2009" t="s">
        <v>7643</v>
      </c>
      <c r="N2009" t="s">
        <v>3476</v>
      </c>
      <c r="P2009">
        <v>40</v>
      </c>
      <c r="Q2009">
        <v>12.25</v>
      </c>
    </row>
    <row r="2010" spans="1:17" x14ac:dyDescent="0.3">
      <c r="A2010">
        <v>1496872</v>
      </c>
      <c r="B2010" t="s">
        <v>3473</v>
      </c>
      <c r="C2010" t="s">
        <v>8579</v>
      </c>
      <c r="D2010" t="s">
        <v>1050</v>
      </c>
      <c r="E2010">
        <v>154826906</v>
      </c>
      <c r="F2010" t="s">
        <v>601</v>
      </c>
      <c r="G2010" t="str">
        <f t="shared" si="31"/>
        <v>2025eb1100199</v>
      </c>
      <c r="H2010" t="s">
        <v>9661</v>
      </c>
      <c r="I2010" t="s">
        <v>602</v>
      </c>
      <c r="K2010" t="s">
        <v>8653</v>
      </c>
      <c r="M2010" t="s">
        <v>7643</v>
      </c>
      <c r="N2010" t="s">
        <v>3476</v>
      </c>
      <c r="P2010">
        <v>40</v>
      </c>
      <c r="Q2010">
        <v>14.5</v>
      </c>
    </row>
    <row r="2011" spans="1:17" x14ac:dyDescent="0.3">
      <c r="A2011">
        <v>1496872</v>
      </c>
      <c r="B2011" t="s">
        <v>3473</v>
      </c>
      <c r="C2011" t="s">
        <v>8579</v>
      </c>
      <c r="D2011" t="s">
        <v>1050</v>
      </c>
      <c r="E2011">
        <v>154826914</v>
      </c>
      <c r="F2011" t="s">
        <v>415</v>
      </c>
      <c r="G2011" t="str">
        <f t="shared" si="31"/>
        <v>2025eb1100137</v>
      </c>
      <c r="H2011" t="s">
        <v>9662</v>
      </c>
      <c r="I2011" t="s">
        <v>416</v>
      </c>
      <c r="K2011" t="s">
        <v>8653</v>
      </c>
      <c r="M2011" t="s">
        <v>7643</v>
      </c>
      <c r="N2011" t="s">
        <v>3476</v>
      </c>
      <c r="P2011">
        <v>40</v>
      </c>
      <c r="Q2011">
        <v>25.5</v>
      </c>
    </row>
    <row r="2012" spans="1:17" x14ac:dyDescent="0.3">
      <c r="A2012">
        <v>1496872</v>
      </c>
      <c r="B2012" t="s">
        <v>3473</v>
      </c>
      <c r="C2012" t="s">
        <v>8579</v>
      </c>
      <c r="D2012" t="s">
        <v>1050</v>
      </c>
      <c r="E2012">
        <v>154826919</v>
      </c>
      <c r="F2012" t="s">
        <v>598</v>
      </c>
      <c r="G2012" t="str">
        <f t="shared" si="31"/>
        <v>2025eb1100198</v>
      </c>
      <c r="H2012" t="s">
        <v>9663</v>
      </c>
      <c r="I2012" t="s">
        <v>599</v>
      </c>
      <c r="K2012" t="s">
        <v>8653</v>
      </c>
      <c r="M2012" t="s">
        <v>7643</v>
      </c>
      <c r="N2012" t="s">
        <v>3476</v>
      </c>
      <c r="P2012">
        <v>40</v>
      </c>
      <c r="Q2012">
        <v>18.5</v>
      </c>
    </row>
    <row r="2013" spans="1:17" x14ac:dyDescent="0.3">
      <c r="A2013">
        <v>1496872</v>
      </c>
      <c r="B2013" t="s">
        <v>3473</v>
      </c>
      <c r="C2013" t="s">
        <v>8579</v>
      </c>
      <c r="D2013" t="s">
        <v>1050</v>
      </c>
      <c r="E2013">
        <v>154826922</v>
      </c>
      <c r="F2013" t="s">
        <v>16</v>
      </c>
      <c r="G2013" t="str">
        <f t="shared" si="31"/>
        <v>2025eb1100004</v>
      </c>
      <c r="H2013" t="s">
        <v>9664</v>
      </c>
      <c r="I2013" t="s">
        <v>17</v>
      </c>
      <c r="K2013" t="s">
        <v>8653</v>
      </c>
      <c r="M2013" t="s">
        <v>7643</v>
      </c>
      <c r="N2013" t="s">
        <v>3476</v>
      </c>
      <c r="P2013">
        <v>40</v>
      </c>
      <c r="Q2013">
        <v>12</v>
      </c>
    </row>
    <row r="2014" spans="1:17" x14ac:dyDescent="0.3">
      <c r="A2014">
        <v>1496872</v>
      </c>
      <c r="B2014" t="s">
        <v>3473</v>
      </c>
      <c r="C2014" t="s">
        <v>8579</v>
      </c>
      <c r="D2014" t="s">
        <v>1050</v>
      </c>
      <c r="E2014">
        <v>154826924</v>
      </c>
      <c r="F2014" t="s">
        <v>70</v>
      </c>
      <c r="G2014" t="str">
        <f t="shared" si="31"/>
        <v>2025eb1100022</v>
      </c>
      <c r="H2014" t="s">
        <v>9665</v>
      </c>
      <c r="I2014" t="s">
        <v>71</v>
      </c>
      <c r="K2014" t="s">
        <v>8653</v>
      </c>
      <c r="M2014" t="s">
        <v>7643</v>
      </c>
      <c r="N2014" t="s">
        <v>3476</v>
      </c>
      <c r="P2014">
        <v>40</v>
      </c>
      <c r="Q2014">
        <v>14</v>
      </c>
    </row>
    <row r="2015" spans="1:17" x14ac:dyDescent="0.3">
      <c r="A2015">
        <v>1496872</v>
      </c>
      <c r="B2015" t="s">
        <v>3473</v>
      </c>
      <c r="C2015" t="s">
        <v>8579</v>
      </c>
      <c r="D2015" t="s">
        <v>1050</v>
      </c>
      <c r="E2015">
        <v>154826925</v>
      </c>
      <c r="F2015" t="s">
        <v>163</v>
      </c>
      <c r="G2015" t="str">
        <f t="shared" si="31"/>
        <v>2025eb1100053</v>
      </c>
      <c r="H2015" t="s">
        <v>9666</v>
      </c>
      <c r="I2015" t="s">
        <v>164</v>
      </c>
      <c r="K2015" t="s">
        <v>8653</v>
      </c>
      <c r="M2015" t="s">
        <v>7643</v>
      </c>
      <c r="N2015" t="s">
        <v>3476</v>
      </c>
      <c r="P2015">
        <v>40</v>
      </c>
      <c r="Q2015">
        <v>11</v>
      </c>
    </row>
    <row r="2016" spans="1:17" x14ac:dyDescent="0.3">
      <c r="A2016">
        <v>1496872</v>
      </c>
      <c r="B2016" t="s">
        <v>3473</v>
      </c>
      <c r="C2016" t="s">
        <v>8579</v>
      </c>
      <c r="D2016" t="s">
        <v>1050</v>
      </c>
      <c r="E2016">
        <v>154826928</v>
      </c>
      <c r="F2016" t="s">
        <v>334</v>
      </c>
      <c r="G2016" t="str">
        <f t="shared" si="31"/>
        <v>2025eb1100110</v>
      </c>
      <c r="H2016" t="s">
        <v>9667</v>
      </c>
      <c r="I2016" t="s">
        <v>335</v>
      </c>
      <c r="K2016" t="s">
        <v>8653</v>
      </c>
      <c r="M2016" t="s">
        <v>7643</v>
      </c>
      <c r="N2016" t="s">
        <v>3476</v>
      </c>
      <c r="P2016">
        <v>40</v>
      </c>
      <c r="Q2016">
        <v>17</v>
      </c>
    </row>
    <row r="2017" spans="1:17" x14ac:dyDescent="0.3">
      <c r="A2017">
        <v>1496872</v>
      </c>
      <c r="B2017" t="s">
        <v>3473</v>
      </c>
      <c r="C2017" t="s">
        <v>8579</v>
      </c>
      <c r="D2017" t="s">
        <v>1050</v>
      </c>
      <c r="E2017">
        <v>154826933</v>
      </c>
      <c r="F2017" t="s">
        <v>340</v>
      </c>
      <c r="G2017" t="str">
        <f t="shared" si="31"/>
        <v>2025eb1100112</v>
      </c>
      <c r="H2017" t="s">
        <v>9668</v>
      </c>
      <c r="I2017" t="s">
        <v>341</v>
      </c>
      <c r="K2017" t="s">
        <v>8653</v>
      </c>
      <c r="M2017" t="s">
        <v>7643</v>
      </c>
      <c r="N2017" t="s">
        <v>3476</v>
      </c>
      <c r="P2017">
        <v>40</v>
      </c>
      <c r="Q2017">
        <v>14.5</v>
      </c>
    </row>
    <row r="2018" spans="1:17" x14ac:dyDescent="0.3">
      <c r="A2018">
        <v>1496872</v>
      </c>
      <c r="B2018" t="s">
        <v>3473</v>
      </c>
      <c r="C2018" t="s">
        <v>8579</v>
      </c>
      <c r="D2018" t="s">
        <v>1050</v>
      </c>
      <c r="E2018">
        <v>154826934</v>
      </c>
      <c r="F2018" t="s">
        <v>313</v>
      </c>
      <c r="G2018" t="str">
        <f t="shared" si="31"/>
        <v>2025eb1100103</v>
      </c>
      <c r="H2018" t="s">
        <v>9669</v>
      </c>
      <c r="I2018" t="s">
        <v>314</v>
      </c>
      <c r="K2018" t="s">
        <v>8653</v>
      </c>
      <c r="M2018" t="s">
        <v>7643</v>
      </c>
      <c r="N2018" t="s">
        <v>3476</v>
      </c>
      <c r="P2018">
        <v>40</v>
      </c>
      <c r="Q2018">
        <v>33.5</v>
      </c>
    </row>
    <row r="2019" spans="1:17" x14ac:dyDescent="0.3">
      <c r="A2019">
        <v>1496872</v>
      </c>
      <c r="B2019" t="s">
        <v>3473</v>
      </c>
      <c r="C2019" t="s">
        <v>8579</v>
      </c>
      <c r="D2019" t="s">
        <v>1050</v>
      </c>
      <c r="E2019">
        <v>154826936</v>
      </c>
      <c r="F2019" t="s">
        <v>127</v>
      </c>
      <c r="G2019" t="str">
        <f t="shared" si="31"/>
        <v>2025eb1100041</v>
      </c>
      <c r="H2019" t="s">
        <v>9670</v>
      </c>
      <c r="I2019" t="s">
        <v>128</v>
      </c>
      <c r="K2019" t="s">
        <v>8653</v>
      </c>
      <c r="M2019" t="s">
        <v>7643</v>
      </c>
      <c r="N2019" t="s">
        <v>3476</v>
      </c>
      <c r="P2019">
        <v>40</v>
      </c>
      <c r="Q2019">
        <v>13</v>
      </c>
    </row>
    <row r="2020" spans="1:17" x14ac:dyDescent="0.3">
      <c r="A2020">
        <v>1496872</v>
      </c>
      <c r="B2020" t="s">
        <v>3473</v>
      </c>
      <c r="C2020" t="s">
        <v>8579</v>
      </c>
      <c r="D2020" t="s">
        <v>1050</v>
      </c>
      <c r="E2020">
        <v>154826949</v>
      </c>
      <c r="F2020" t="s">
        <v>448</v>
      </c>
      <c r="G2020" t="str">
        <f t="shared" si="31"/>
        <v>2025eb1100148</v>
      </c>
      <c r="H2020" t="s">
        <v>9671</v>
      </c>
      <c r="I2020" t="s">
        <v>449</v>
      </c>
      <c r="K2020" t="s">
        <v>8653</v>
      </c>
      <c r="M2020" t="s">
        <v>7643</v>
      </c>
      <c r="N2020" t="s">
        <v>3476</v>
      </c>
      <c r="P2020">
        <v>40</v>
      </c>
      <c r="Q2020">
        <v>3.5</v>
      </c>
    </row>
    <row r="2021" spans="1:17" x14ac:dyDescent="0.3">
      <c r="A2021">
        <v>1496872</v>
      </c>
      <c r="B2021" t="s">
        <v>3473</v>
      </c>
      <c r="C2021" t="s">
        <v>8579</v>
      </c>
      <c r="D2021" t="s">
        <v>1050</v>
      </c>
      <c r="E2021">
        <v>154826950</v>
      </c>
      <c r="F2021" t="s">
        <v>745</v>
      </c>
      <c r="G2021" t="str">
        <f t="shared" si="31"/>
        <v>2025eb1100248</v>
      </c>
      <c r="H2021" t="s">
        <v>9672</v>
      </c>
      <c r="I2021" t="s">
        <v>746</v>
      </c>
      <c r="K2021" t="s">
        <v>8653</v>
      </c>
      <c r="M2021" t="s">
        <v>7643</v>
      </c>
      <c r="N2021" t="s">
        <v>3476</v>
      </c>
      <c r="P2021">
        <v>40</v>
      </c>
      <c r="Q2021">
        <v>15</v>
      </c>
    </row>
    <row r="2022" spans="1:17" x14ac:dyDescent="0.3">
      <c r="A2022">
        <v>1496872</v>
      </c>
      <c r="B2022" t="s">
        <v>3473</v>
      </c>
      <c r="C2022" t="s">
        <v>8579</v>
      </c>
      <c r="D2022" t="s">
        <v>1050</v>
      </c>
      <c r="E2022">
        <v>154826956</v>
      </c>
      <c r="F2022" t="s">
        <v>361</v>
      </c>
      <c r="G2022" t="str">
        <f t="shared" si="31"/>
        <v>2025eb1100119</v>
      </c>
      <c r="H2022" t="s">
        <v>9673</v>
      </c>
      <c r="I2022" t="s">
        <v>362</v>
      </c>
      <c r="K2022" t="s">
        <v>8653</v>
      </c>
      <c r="M2022" t="s">
        <v>7643</v>
      </c>
      <c r="N2022" t="s">
        <v>3476</v>
      </c>
      <c r="P2022">
        <v>40</v>
      </c>
      <c r="Q2022">
        <v>15.5</v>
      </c>
    </row>
    <row r="2023" spans="1:17" x14ac:dyDescent="0.3">
      <c r="A2023">
        <v>1496872</v>
      </c>
      <c r="B2023" t="s">
        <v>3473</v>
      </c>
      <c r="C2023" t="s">
        <v>8579</v>
      </c>
      <c r="D2023" t="s">
        <v>1050</v>
      </c>
      <c r="E2023">
        <v>154826959</v>
      </c>
      <c r="F2023" t="s">
        <v>652</v>
      </c>
      <c r="G2023" t="str">
        <f t="shared" si="31"/>
        <v>2025eb1100216</v>
      </c>
      <c r="H2023" t="s">
        <v>9674</v>
      </c>
      <c r="I2023" t="s">
        <v>653</v>
      </c>
      <c r="K2023" t="s">
        <v>8653</v>
      </c>
      <c r="M2023" t="s">
        <v>7643</v>
      </c>
      <c r="N2023" t="s">
        <v>3476</v>
      </c>
      <c r="P2023">
        <v>40</v>
      </c>
      <c r="Q2023">
        <v>11</v>
      </c>
    </row>
    <row r="2024" spans="1:17" x14ac:dyDescent="0.3">
      <c r="A2024">
        <v>1496872</v>
      </c>
      <c r="B2024" t="s">
        <v>3473</v>
      </c>
      <c r="C2024" t="s">
        <v>8579</v>
      </c>
      <c r="D2024" t="s">
        <v>1050</v>
      </c>
      <c r="E2024">
        <v>154826960</v>
      </c>
      <c r="F2024" t="s">
        <v>766</v>
      </c>
      <c r="G2024" t="str">
        <f t="shared" si="31"/>
        <v>2025eb1100255</v>
      </c>
      <c r="H2024" t="s">
        <v>9675</v>
      </c>
      <c r="I2024" t="s">
        <v>767</v>
      </c>
      <c r="K2024" t="s">
        <v>8653</v>
      </c>
      <c r="M2024" t="s">
        <v>7643</v>
      </c>
      <c r="N2024" t="s">
        <v>3476</v>
      </c>
      <c r="P2024">
        <v>40</v>
      </c>
      <c r="Q2024">
        <v>15.5</v>
      </c>
    </row>
    <row r="2025" spans="1:17" x14ac:dyDescent="0.3">
      <c r="A2025">
        <v>1496872</v>
      </c>
      <c r="B2025" t="s">
        <v>3473</v>
      </c>
      <c r="C2025" t="s">
        <v>8579</v>
      </c>
      <c r="D2025" t="s">
        <v>1050</v>
      </c>
      <c r="E2025">
        <v>154826965</v>
      </c>
      <c r="F2025" t="s">
        <v>469</v>
      </c>
      <c r="G2025" t="str">
        <f t="shared" si="31"/>
        <v>2025eb1100155</v>
      </c>
      <c r="H2025" t="s">
        <v>9676</v>
      </c>
      <c r="I2025" t="s">
        <v>470</v>
      </c>
      <c r="K2025" t="s">
        <v>8653</v>
      </c>
      <c r="M2025" t="s">
        <v>7643</v>
      </c>
      <c r="N2025" t="s">
        <v>3476</v>
      </c>
      <c r="P2025">
        <v>40</v>
      </c>
      <c r="Q2025">
        <v>7.5</v>
      </c>
    </row>
    <row r="2026" spans="1:17" x14ac:dyDescent="0.3">
      <c r="A2026">
        <v>1496872</v>
      </c>
      <c r="B2026" t="s">
        <v>3473</v>
      </c>
      <c r="C2026" t="s">
        <v>8579</v>
      </c>
      <c r="D2026" t="s">
        <v>1050</v>
      </c>
      <c r="E2026">
        <v>154826970</v>
      </c>
      <c r="F2026" t="s">
        <v>790</v>
      </c>
      <c r="G2026" t="str">
        <f t="shared" si="31"/>
        <v>2025eb1100263</v>
      </c>
      <c r="H2026" t="s">
        <v>9677</v>
      </c>
      <c r="I2026" t="s">
        <v>791</v>
      </c>
      <c r="K2026" t="s">
        <v>8653</v>
      </c>
      <c r="M2026" t="s">
        <v>7643</v>
      </c>
      <c r="N2026" t="s">
        <v>3476</v>
      </c>
      <c r="P2026">
        <v>40</v>
      </c>
      <c r="Q2026">
        <v>19.5</v>
      </c>
    </row>
    <row r="2027" spans="1:17" x14ac:dyDescent="0.3">
      <c r="A2027">
        <v>1496872</v>
      </c>
      <c r="B2027" t="s">
        <v>3473</v>
      </c>
      <c r="C2027" t="s">
        <v>8579</v>
      </c>
      <c r="D2027" t="s">
        <v>1050</v>
      </c>
      <c r="E2027">
        <v>154826973</v>
      </c>
      <c r="F2027" t="s">
        <v>805</v>
      </c>
      <c r="G2027" t="str">
        <f t="shared" si="31"/>
        <v>2025eb1100268</v>
      </c>
      <c r="H2027" t="s">
        <v>9678</v>
      </c>
      <c r="I2027" t="s">
        <v>806</v>
      </c>
      <c r="K2027" t="s">
        <v>8653</v>
      </c>
      <c r="M2027" t="s">
        <v>7643</v>
      </c>
      <c r="N2027" t="s">
        <v>3476</v>
      </c>
      <c r="P2027">
        <v>40</v>
      </c>
      <c r="Q2027">
        <v>17.5</v>
      </c>
    </row>
    <row r="2028" spans="1:17" x14ac:dyDescent="0.3">
      <c r="A2028">
        <v>1496872</v>
      </c>
      <c r="B2028" t="s">
        <v>3473</v>
      </c>
      <c r="C2028" t="s">
        <v>8579</v>
      </c>
      <c r="D2028" t="s">
        <v>1050</v>
      </c>
      <c r="E2028">
        <v>154826977</v>
      </c>
      <c r="F2028" t="s">
        <v>82</v>
      </c>
      <c r="G2028" t="str">
        <f t="shared" si="31"/>
        <v>2025eb1100026</v>
      </c>
      <c r="H2028" t="s">
        <v>9679</v>
      </c>
      <c r="I2028" t="s">
        <v>83</v>
      </c>
      <c r="K2028" t="s">
        <v>8653</v>
      </c>
      <c r="M2028" t="s">
        <v>7643</v>
      </c>
      <c r="N2028" t="s">
        <v>3476</v>
      </c>
      <c r="P2028">
        <v>40</v>
      </c>
      <c r="Q2028">
        <v>9.5</v>
      </c>
    </row>
    <row r="2029" spans="1:17" x14ac:dyDescent="0.3">
      <c r="A2029">
        <v>1496872</v>
      </c>
      <c r="B2029" t="s">
        <v>3473</v>
      </c>
      <c r="C2029" t="s">
        <v>8579</v>
      </c>
      <c r="D2029" t="s">
        <v>1050</v>
      </c>
      <c r="E2029">
        <v>154826982</v>
      </c>
      <c r="F2029" t="s">
        <v>913</v>
      </c>
      <c r="G2029" t="str">
        <f t="shared" si="31"/>
        <v>2025eb1100305</v>
      </c>
      <c r="H2029" t="s">
        <v>9680</v>
      </c>
      <c r="I2029" t="s">
        <v>3668</v>
      </c>
      <c r="K2029" t="s">
        <v>8653</v>
      </c>
      <c r="M2029" t="s">
        <v>7643</v>
      </c>
      <c r="N2029" t="s">
        <v>3476</v>
      </c>
      <c r="P2029">
        <v>40</v>
      </c>
      <c r="Q2029">
        <v>3.5</v>
      </c>
    </row>
    <row r="2030" spans="1:17" x14ac:dyDescent="0.3">
      <c r="A2030">
        <v>1496872</v>
      </c>
      <c r="B2030" t="s">
        <v>3473</v>
      </c>
      <c r="C2030" t="s">
        <v>8579</v>
      </c>
      <c r="D2030" t="s">
        <v>1050</v>
      </c>
      <c r="E2030">
        <v>154826983</v>
      </c>
      <c r="F2030" t="s">
        <v>259</v>
      </c>
      <c r="G2030" t="str">
        <f t="shared" si="31"/>
        <v>2025eb1100085</v>
      </c>
      <c r="H2030" t="s">
        <v>9681</v>
      </c>
      <c r="I2030" t="s">
        <v>260</v>
      </c>
      <c r="K2030" t="s">
        <v>8653</v>
      </c>
      <c r="M2030" t="s">
        <v>7643</v>
      </c>
      <c r="N2030" t="s">
        <v>3476</v>
      </c>
      <c r="P2030">
        <v>40</v>
      </c>
      <c r="Q2030">
        <v>3.5</v>
      </c>
    </row>
    <row r="2031" spans="1:17" x14ac:dyDescent="0.3">
      <c r="A2031">
        <v>1496872</v>
      </c>
      <c r="B2031" t="s">
        <v>3473</v>
      </c>
      <c r="C2031" t="s">
        <v>8579</v>
      </c>
      <c r="D2031" t="s">
        <v>1050</v>
      </c>
      <c r="E2031">
        <v>154826984</v>
      </c>
      <c r="F2031" t="s">
        <v>826</v>
      </c>
      <c r="G2031" t="str">
        <f t="shared" si="31"/>
        <v>2025eb1100275</v>
      </c>
      <c r="H2031" t="s">
        <v>9682</v>
      </c>
      <c r="I2031" t="s">
        <v>827</v>
      </c>
      <c r="K2031" t="s">
        <v>8653</v>
      </c>
      <c r="M2031" t="s">
        <v>7643</v>
      </c>
      <c r="N2031" t="s">
        <v>3476</v>
      </c>
      <c r="P2031">
        <v>40</v>
      </c>
      <c r="Q2031">
        <v>11.5</v>
      </c>
    </row>
    <row r="2032" spans="1:17" x14ac:dyDescent="0.3">
      <c r="A2032">
        <v>1496872</v>
      </c>
      <c r="B2032" t="s">
        <v>3473</v>
      </c>
      <c r="C2032" t="s">
        <v>8579</v>
      </c>
      <c r="D2032" t="s">
        <v>1050</v>
      </c>
      <c r="E2032">
        <v>154826987</v>
      </c>
      <c r="F2032" t="s">
        <v>400</v>
      </c>
      <c r="G2032" t="str">
        <f t="shared" si="31"/>
        <v>2025eb1100132</v>
      </c>
      <c r="H2032" t="s">
        <v>9683</v>
      </c>
      <c r="I2032" t="s">
        <v>401</v>
      </c>
      <c r="K2032" t="s">
        <v>8653</v>
      </c>
      <c r="M2032" t="s">
        <v>7643</v>
      </c>
      <c r="N2032" t="s">
        <v>3476</v>
      </c>
      <c r="P2032">
        <v>40</v>
      </c>
      <c r="Q2032">
        <v>4.25</v>
      </c>
    </row>
    <row r="2033" spans="1:17" x14ac:dyDescent="0.3">
      <c r="A2033">
        <v>1496872</v>
      </c>
      <c r="B2033" t="s">
        <v>3473</v>
      </c>
      <c r="C2033" t="s">
        <v>8579</v>
      </c>
      <c r="D2033" t="s">
        <v>1050</v>
      </c>
      <c r="E2033">
        <v>154826994</v>
      </c>
      <c r="F2033" t="s">
        <v>364</v>
      </c>
      <c r="G2033" t="str">
        <f t="shared" si="31"/>
        <v>2025eb1100120</v>
      </c>
      <c r="H2033" t="s">
        <v>9684</v>
      </c>
      <c r="I2033" t="s">
        <v>365</v>
      </c>
      <c r="K2033" t="s">
        <v>8653</v>
      </c>
      <c r="M2033" t="s">
        <v>7643</v>
      </c>
      <c r="N2033" t="s">
        <v>3476</v>
      </c>
      <c r="P2033">
        <v>40</v>
      </c>
      <c r="Q2033">
        <v>24</v>
      </c>
    </row>
    <row r="2034" spans="1:17" x14ac:dyDescent="0.3">
      <c r="A2034">
        <v>1496872</v>
      </c>
      <c r="B2034" t="s">
        <v>3473</v>
      </c>
      <c r="C2034" t="s">
        <v>8579</v>
      </c>
      <c r="D2034" t="s">
        <v>1050</v>
      </c>
      <c r="E2034">
        <v>154826999</v>
      </c>
      <c r="F2034" t="s">
        <v>583</v>
      </c>
      <c r="G2034" t="str">
        <f t="shared" si="31"/>
        <v>2025eb1100193</v>
      </c>
      <c r="H2034" t="s">
        <v>9685</v>
      </c>
      <c r="I2034" t="s">
        <v>584</v>
      </c>
      <c r="K2034" t="s">
        <v>8653</v>
      </c>
      <c r="M2034" t="s">
        <v>7643</v>
      </c>
      <c r="N2034" t="s">
        <v>3476</v>
      </c>
      <c r="P2034">
        <v>40</v>
      </c>
      <c r="Q2034">
        <v>14.5</v>
      </c>
    </row>
    <row r="2035" spans="1:17" x14ac:dyDescent="0.3">
      <c r="A2035">
        <v>1496872</v>
      </c>
      <c r="B2035" t="s">
        <v>3473</v>
      </c>
      <c r="C2035" t="s">
        <v>8579</v>
      </c>
      <c r="D2035" t="s">
        <v>1050</v>
      </c>
      <c r="E2035">
        <v>154827000</v>
      </c>
      <c r="F2035" t="s">
        <v>694</v>
      </c>
      <c r="G2035" t="str">
        <f t="shared" si="31"/>
        <v>2025eb1100231</v>
      </c>
      <c r="H2035" t="s">
        <v>9686</v>
      </c>
      <c r="I2035" t="s">
        <v>695</v>
      </c>
      <c r="K2035" t="s">
        <v>8653</v>
      </c>
      <c r="M2035" t="s">
        <v>7643</v>
      </c>
      <c r="N2035" t="s">
        <v>3476</v>
      </c>
      <c r="P2035">
        <v>40</v>
      </c>
      <c r="Q2035">
        <v>13</v>
      </c>
    </row>
    <row r="2036" spans="1:17" x14ac:dyDescent="0.3">
      <c r="A2036">
        <v>1496872</v>
      </c>
      <c r="B2036" t="s">
        <v>3473</v>
      </c>
      <c r="C2036" t="s">
        <v>8579</v>
      </c>
      <c r="D2036" t="s">
        <v>1050</v>
      </c>
      <c r="E2036">
        <v>154827003</v>
      </c>
      <c r="F2036" t="s">
        <v>277</v>
      </c>
      <c r="G2036" t="str">
        <f t="shared" si="31"/>
        <v>2025eb1100091</v>
      </c>
      <c r="H2036" t="s">
        <v>9687</v>
      </c>
      <c r="I2036" t="s">
        <v>278</v>
      </c>
      <c r="K2036" t="s">
        <v>8653</v>
      </c>
      <c r="M2036" t="s">
        <v>7643</v>
      </c>
      <c r="N2036" t="s">
        <v>3476</v>
      </c>
      <c r="P2036">
        <v>40</v>
      </c>
      <c r="Q2036">
        <v>10</v>
      </c>
    </row>
    <row r="2037" spans="1:17" x14ac:dyDescent="0.3">
      <c r="A2037">
        <v>1496872</v>
      </c>
      <c r="B2037" t="s">
        <v>3473</v>
      </c>
      <c r="C2037" t="s">
        <v>8579</v>
      </c>
      <c r="D2037" t="s">
        <v>1050</v>
      </c>
      <c r="E2037">
        <v>154827005</v>
      </c>
      <c r="F2037" t="s">
        <v>475</v>
      </c>
      <c r="G2037" t="str">
        <f t="shared" si="31"/>
        <v>2025eb1100157</v>
      </c>
      <c r="H2037" t="s">
        <v>9688</v>
      </c>
      <c r="I2037" t="s">
        <v>476</v>
      </c>
      <c r="K2037" t="s">
        <v>8653</v>
      </c>
      <c r="M2037" t="s">
        <v>7643</v>
      </c>
      <c r="N2037" t="s">
        <v>3476</v>
      </c>
      <c r="P2037">
        <v>40</v>
      </c>
      <c r="Q2037">
        <v>13</v>
      </c>
    </row>
    <row r="2038" spans="1:17" x14ac:dyDescent="0.3">
      <c r="A2038">
        <v>1496872</v>
      </c>
      <c r="B2038" t="s">
        <v>3473</v>
      </c>
      <c r="C2038" t="s">
        <v>8579</v>
      </c>
      <c r="D2038" t="s">
        <v>1050</v>
      </c>
      <c r="E2038">
        <v>154827007</v>
      </c>
      <c r="F2038" t="s">
        <v>358</v>
      </c>
      <c r="G2038" t="str">
        <f t="shared" si="31"/>
        <v>2025eb1100118</v>
      </c>
      <c r="H2038" t="s">
        <v>9689</v>
      </c>
      <c r="I2038" t="s">
        <v>359</v>
      </c>
      <c r="K2038" t="s">
        <v>8653</v>
      </c>
      <c r="M2038" t="s">
        <v>7643</v>
      </c>
      <c r="N2038" t="s">
        <v>3476</v>
      </c>
      <c r="P2038">
        <v>40</v>
      </c>
      <c r="Q2038">
        <v>10</v>
      </c>
    </row>
    <row r="2039" spans="1:17" x14ac:dyDescent="0.3">
      <c r="A2039">
        <v>1496872</v>
      </c>
      <c r="B2039" t="s">
        <v>3473</v>
      </c>
      <c r="C2039" t="s">
        <v>8579</v>
      </c>
      <c r="D2039" t="s">
        <v>1050</v>
      </c>
      <c r="E2039">
        <v>154827016</v>
      </c>
      <c r="F2039" t="s">
        <v>781</v>
      </c>
      <c r="G2039" t="str">
        <f t="shared" si="31"/>
        <v>2025eb1100260</v>
      </c>
      <c r="H2039" t="s">
        <v>9690</v>
      </c>
      <c r="I2039" t="s">
        <v>782</v>
      </c>
      <c r="K2039" t="s">
        <v>8653</v>
      </c>
      <c r="M2039" t="s">
        <v>7643</v>
      </c>
      <c r="N2039" t="s">
        <v>3476</v>
      </c>
      <c r="P2039">
        <v>40</v>
      </c>
      <c r="Q2039">
        <v>13.5</v>
      </c>
    </row>
    <row r="2040" spans="1:17" x14ac:dyDescent="0.3">
      <c r="A2040">
        <v>1496872</v>
      </c>
      <c r="B2040" t="s">
        <v>3473</v>
      </c>
      <c r="C2040" t="s">
        <v>8579</v>
      </c>
      <c r="D2040" t="s">
        <v>1050</v>
      </c>
      <c r="E2040">
        <v>154827017</v>
      </c>
      <c r="F2040" t="s">
        <v>52</v>
      </c>
      <c r="G2040" t="str">
        <f t="shared" si="31"/>
        <v>2025eb1100016</v>
      </c>
      <c r="H2040" t="s">
        <v>9691</v>
      </c>
      <c r="I2040" t="s">
        <v>53</v>
      </c>
      <c r="K2040" t="s">
        <v>8653</v>
      </c>
      <c r="M2040" t="s">
        <v>7643</v>
      </c>
      <c r="N2040" t="s">
        <v>3476</v>
      </c>
      <c r="P2040">
        <v>40</v>
      </c>
      <c r="Q2040">
        <v>12</v>
      </c>
    </row>
    <row r="2041" spans="1:17" x14ac:dyDescent="0.3">
      <c r="A2041">
        <v>1496872</v>
      </c>
      <c r="B2041" t="s">
        <v>3473</v>
      </c>
      <c r="C2041" t="s">
        <v>8579</v>
      </c>
      <c r="D2041" t="s">
        <v>1050</v>
      </c>
      <c r="E2041">
        <v>154827019</v>
      </c>
      <c r="F2041" t="s">
        <v>472</v>
      </c>
      <c r="G2041" t="str">
        <f t="shared" si="31"/>
        <v>2025eb1100156</v>
      </c>
      <c r="H2041" t="s">
        <v>9692</v>
      </c>
      <c r="I2041" t="s">
        <v>473</v>
      </c>
      <c r="K2041" t="s">
        <v>8653</v>
      </c>
      <c r="M2041" t="s">
        <v>7643</v>
      </c>
      <c r="N2041" t="s">
        <v>3476</v>
      </c>
      <c r="P2041">
        <v>40</v>
      </c>
      <c r="Q2041">
        <v>28.25</v>
      </c>
    </row>
    <row r="2042" spans="1:17" x14ac:dyDescent="0.3">
      <c r="A2042">
        <v>1496872</v>
      </c>
      <c r="B2042" t="s">
        <v>3473</v>
      </c>
      <c r="C2042" t="s">
        <v>8579</v>
      </c>
      <c r="D2042" t="s">
        <v>1050</v>
      </c>
      <c r="E2042">
        <v>154827024</v>
      </c>
      <c r="F2042" t="s">
        <v>130</v>
      </c>
      <c r="G2042" t="str">
        <f t="shared" si="31"/>
        <v>2025eb1100042</v>
      </c>
      <c r="H2042" t="s">
        <v>9693</v>
      </c>
      <c r="I2042" t="s">
        <v>131</v>
      </c>
      <c r="K2042" t="s">
        <v>8653</v>
      </c>
      <c r="M2042" t="s">
        <v>7643</v>
      </c>
      <c r="N2042" t="s">
        <v>3476</v>
      </c>
      <c r="P2042">
        <v>40</v>
      </c>
      <c r="Q2042">
        <v>15</v>
      </c>
    </row>
    <row r="2043" spans="1:17" x14ac:dyDescent="0.3">
      <c r="A2043">
        <v>1496872</v>
      </c>
      <c r="B2043" t="s">
        <v>3473</v>
      </c>
      <c r="C2043" t="s">
        <v>8579</v>
      </c>
      <c r="D2043" t="s">
        <v>1050</v>
      </c>
      <c r="E2043">
        <v>154827029</v>
      </c>
      <c r="F2043" t="s">
        <v>616</v>
      </c>
      <c r="G2043" t="str">
        <f t="shared" si="31"/>
        <v>2025eb1100204</v>
      </c>
      <c r="H2043" t="s">
        <v>9694</v>
      </c>
      <c r="I2043" t="s">
        <v>617</v>
      </c>
      <c r="K2043" t="s">
        <v>8653</v>
      </c>
      <c r="M2043" t="s">
        <v>7643</v>
      </c>
      <c r="N2043" t="s">
        <v>3476</v>
      </c>
      <c r="P2043">
        <v>40</v>
      </c>
      <c r="Q2043">
        <v>6.75</v>
      </c>
    </row>
    <row r="2044" spans="1:17" x14ac:dyDescent="0.3">
      <c r="A2044">
        <v>1496872</v>
      </c>
      <c r="B2044" t="s">
        <v>3473</v>
      </c>
      <c r="C2044" t="s">
        <v>8579</v>
      </c>
      <c r="D2044" t="s">
        <v>1050</v>
      </c>
      <c r="E2044">
        <v>154827031</v>
      </c>
      <c r="F2044" t="s">
        <v>106</v>
      </c>
      <c r="G2044" t="str">
        <f t="shared" si="31"/>
        <v>2025eb1100034</v>
      </c>
      <c r="H2044" t="s">
        <v>9695</v>
      </c>
      <c r="I2044" t="s">
        <v>107</v>
      </c>
      <c r="K2044" t="s">
        <v>8653</v>
      </c>
      <c r="M2044" t="s">
        <v>7643</v>
      </c>
      <c r="N2044" t="s">
        <v>3476</v>
      </c>
      <c r="P2044">
        <v>40</v>
      </c>
      <c r="Q2044">
        <v>11.5</v>
      </c>
    </row>
    <row r="2045" spans="1:17" x14ac:dyDescent="0.3">
      <c r="A2045">
        <v>1496872</v>
      </c>
      <c r="B2045" t="s">
        <v>3473</v>
      </c>
      <c r="C2045" t="s">
        <v>8579</v>
      </c>
      <c r="D2045" t="s">
        <v>1050</v>
      </c>
      <c r="E2045">
        <v>154827035</v>
      </c>
      <c r="F2045" t="s">
        <v>94</v>
      </c>
      <c r="G2045" t="str">
        <f t="shared" si="31"/>
        <v>2025eb1100030</v>
      </c>
      <c r="H2045" t="s">
        <v>9696</v>
      </c>
      <c r="I2045" t="s">
        <v>95</v>
      </c>
      <c r="K2045" t="s">
        <v>8653</v>
      </c>
      <c r="M2045" t="s">
        <v>7643</v>
      </c>
      <c r="N2045" t="s">
        <v>3476</v>
      </c>
      <c r="P2045">
        <v>40</v>
      </c>
      <c r="Q2045">
        <v>19.5</v>
      </c>
    </row>
    <row r="2046" spans="1:17" x14ac:dyDescent="0.3">
      <c r="A2046">
        <v>1496872</v>
      </c>
      <c r="B2046" t="s">
        <v>3473</v>
      </c>
      <c r="C2046" t="s">
        <v>8579</v>
      </c>
      <c r="D2046" t="s">
        <v>1050</v>
      </c>
      <c r="E2046">
        <v>154827041</v>
      </c>
      <c r="F2046" t="s">
        <v>274</v>
      </c>
      <c r="G2046" t="str">
        <f t="shared" si="31"/>
        <v>2025eb1100090</v>
      </c>
      <c r="H2046" t="s">
        <v>9697</v>
      </c>
      <c r="I2046" t="s">
        <v>275</v>
      </c>
      <c r="K2046" t="s">
        <v>8653</v>
      </c>
      <c r="M2046" t="s">
        <v>7643</v>
      </c>
      <c r="N2046" t="s">
        <v>3476</v>
      </c>
      <c r="P2046">
        <v>40</v>
      </c>
      <c r="Q2046">
        <v>11.5</v>
      </c>
    </row>
    <row r="2047" spans="1:17" x14ac:dyDescent="0.3">
      <c r="A2047">
        <v>1496872</v>
      </c>
      <c r="B2047" t="s">
        <v>3473</v>
      </c>
      <c r="C2047" t="s">
        <v>8579</v>
      </c>
      <c r="D2047" t="s">
        <v>1050</v>
      </c>
      <c r="E2047">
        <v>154827043</v>
      </c>
      <c r="F2047" t="s">
        <v>706</v>
      </c>
      <c r="G2047" t="str">
        <f t="shared" si="31"/>
        <v>2025eb1100235</v>
      </c>
      <c r="H2047" t="s">
        <v>9698</v>
      </c>
      <c r="I2047" t="s">
        <v>707</v>
      </c>
      <c r="K2047" t="s">
        <v>8653</v>
      </c>
      <c r="M2047" t="s">
        <v>7643</v>
      </c>
      <c r="N2047" t="s">
        <v>3476</v>
      </c>
      <c r="P2047">
        <v>40</v>
      </c>
      <c r="Q2047">
        <v>7.25</v>
      </c>
    </row>
    <row r="2048" spans="1:17" x14ac:dyDescent="0.3">
      <c r="A2048">
        <v>1496872</v>
      </c>
      <c r="B2048" t="s">
        <v>3473</v>
      </c>
      <c r="C2048" t="s">
        <v>8579</v>
      </c>
      <c r="D2048" t="s">
        <v>1050</v>
      </c>
      <c r="E2048">
        <v>154827044</v>
      </c>
      <c r="F2048" t="s">
        <v>250</v>
      </c>
      <c r="G2048" t="str">
        <f t="shared" si="31"/>
        <v>2025eb1100082</v>
      </c>
      <c r="H2048" t="s">
        <v>9699</v>
      </c>
      <c r="I2048" t="s">
        <v>251</v>
      </c>
      <c r="K2048" t="s">
        <v>8653</v>
      </c>
      <c r="M2048" t="s">
        <v>7643</v>
      </c>
      <c r="N2048" t="s">
        <v>3476</v>
      </c>
      <c r="P2048">
        <v>40</v>
      </c>
      <c r="Q2048">
        <v>15.5</v>
      </c>
    </row>
    <row r="2049" spans="1:17" x14ac:dyDescent="0.3">
      <c r="A2049">
        <v>1496872</v>
      </c>
      <c r="B2049" t="s">
        <v>3473</v>
      </c>
      <c r="C2049" t="s">
        <v>8579</v>
      </c>
      <c r="D2049" t="s">
        <v>1050</v>
      </c>
      <c r="E2049">
        <v>154827046</v>
      </c>
      <c r="F2049" t="s">
        <v>691</v>
      </c>
      <c r="G2049" t="str">
        <f t="shared" si="31"/>
        <v>2025eb1100230</v>
      </c>
      <c r="H2049" t="s">
        <v>9700</v>
      </c>
      <c r="I2049" t="s">
        <v>692</v>
      </c>
      <c r="K2049" t="s">
        <v>8653</v>
      </c>
      <c r="M2049" t="s">
        <v>7643</v>
      </c>
      <c r="N2049" t="s">
        <v>3476</v>
      </c>
      <c r="P2049">
        <v>40</v>
      </c>
      <c r="Q2049">
        <v>22.75</v>
      </c>
    </row>
    <row r="2050" spans="1:17" x14ac:dyDescent="0.3">
      <c r="A2050">
        <v>1496872</v>
      </c>
      <c r="B2050" t="s">
        <v>3473</v>
      </c>
      <c r="C2050" t="s">
        <v>8579</v>
      </c>
      <c r="D2050" t="s">
        <v>1050</v>
      </c>
      <c r="E2050">
        <v>154827047</v>
      </c>
      <c r="F2050" t="s">
        <v>235</v>
      </c>
      <c r="G2050" t="str">
        <f t="shared" si="31"/>
        <v>2025eb1100077</v>
      </c>
      <c r="H2050" t="s">
        <v>9701</v>
      </c>
      <c r="I2050" t="s">
        <v>236</v>
      </c>
      <c r="K2050" t="s">
        <v>8653</v>
      </c>
      <c r="M2050" t="s">
        <v>7643</v>
      </c>
      <c r="N2050" t="s">
        <v>3476</v>
      </c>
      <c r="P2050">
        <v>40</v>
      </c>
      <c r="Q2050">
        <v>15</v>
      </c>
    </row>
    <row r="2051" spans="1:17" x14ac:dyDescent="0.3">
      <c r="A2051">
        <v>1496872</v>
      </c>
      <c r="B2051" t="s">
        <v>3473</v>
      </c>
      <c r="C2051" t="s">
        <v>8579</v>
      </c>
      <c r="D2051" t="s">
        <v>1050</v>
      </c>
      <c r="E2051">
        <v>154827051</v>
      </c>
      <c r="F2051" t="s">
        <v>34</v>
      </c>
      <c r="G2051" t="str">
        <f t="shared" ref="G2051:G2114" si="32">LEFT(F2051,13)</f>
        <v>2025eb1100010</v>
      </c>
      <c r="H2051" t="s">
        <v>9702</v>
      </c>
      <c r="I2051" t="s">
        <v>35</v>
      </c>
      <c r="K2051" t="s">
        <v>8653</v>
      </c>
      <c r="M2051" t="s">
        <v>7643</v>
      </c>
      <c r="N2051" t="s">
        <v>3476</v>
      </c>
      <c r="P2051">
        <v>40</v>
      </c>
      <c r="Q2051">
        <v>11.5</v>
      </c>
    </row>
    <row r="2052" spans="1:17" x14ac:dyDescent="0.3">
      <c r="A2052">
        <v>1496872</v>
      </c>
      <c r="B2052" t="s">
        <v>3473</v>
      </c>
      <c r="C2052" t="s">
        <v>8579</v>
      </c>
      <c r="D2052" t="s">
        <v>1050</v>
      </c>
      <c r="E2052">
        <v>154827058</v>
      </c>
      <c r="F2052" t="s">
        <v>871</v>
      </c>
      <c r="G2052" t="str">
        <f t="shared" si="32"/>
        <v>2025eb1100290</v>
      </c>
      <c r="H2052" t="s">
        <v>9703</v>
      </c>
      <c r="I2052" t="s">
        <v>872</v>
      </c>
      <c r="K2052" t="s">
        <v>8653</v>
      </c>
      <c r="M2052" t="s">
        <v>7643</v>
      </c>
      <c r="N2052" t="s">
        <v>3476</v>
      </c>
      <c r="P2052">
        <v>40</v>
      </c>
      <c r="Q2052">
        <v>21</v>
      </c>
    </row>
    <row r="2053" spans="1:17" x14ac:dyDescent="0.3">
      <c r="A2053">
        <v>1496872</v>
      </c>
      <c r="B2053" t="s">
        <v>3473</v>
      </c>
      <c r="C2053" t="s">
        <v>8579</v>
      </c>
      <c r="D2053" t="s">
        <v>1050</v>
      </c>
      <c r="E2053">
        <v>154827059</v>
      </c>
      <c r="F2053" t="s">
        <v>940</v>
      </c>
      <c r="G2053" t="str">
        <f t="shared" si="32"/>
        <v>2025eb1100314</v>
      </c>
      <c r="H2053" t="s">
        <v>9704</v>
      </c>
      <c r="I2053" t="s">
        <v>941</v>
      </c>
      <c r="K2053" t="s">
        <v>8653</v>
      </c>
      <c r="M2053" t="s">
        <v>7643</v>
      </c>
      <c r="N2053" t="s">
        <v>3476</v>
      </c>
      <c r="P2053">
        <v>40</v>
      </c>
      <c r="Q2053">
        <v>14.5</v>
      </c>
    </row>
    <row r="2054" spans="1:17" x14ac:dyDescent="0.3">
      <c r="A2054">
        <v>1496872</v>
      </c>
      <c r="B2054" t="s">
        <v>3473</v>
      </c>
      <c r="C2054" t="s">
        <v>8579</v>
      </c>
      <c r="D2054" t="s">
        <v>1050</v>
      </c>
      <c r="E2054">
        <v>154827063</v>
      </c>
      <c r="F2054" t="s">
        <v>664</v>
      </c>
      <c r="G2054" t="str">
        <f t="shared" si="32"/>
        <v>2025eb1100221</v>
      </c>
      <c r="H2054" t="s">
        <v>9705</v>
      </c>
      <c r="I2054" t="s">
        <v>665</v>
      </c>
      <c r="K2054" t="s">
        <v>8653</v>
      </c>
      <c r="M2054" t="s">
        <v>7643</v>
      </c>
      <c r="N2054" t="s">
        <v>3476</v>
      </c>
      <c r="P2054">
        <v>40</v>
      </c>
      <c r="Q2054">
        <v>13</v>
      </c>
    </row>
    <row r="2055" spans="1:17" x14ac:dyDescent="0.3">
      <c r="A2055">
        <v>1496872</v>
      </c>
      <c r="B2055" t="s">
        <v>3473</v>
      </c>
      <c r="C2055" t="s">
        <v>8579</v>
      </c>
      <c r="D2055" t="s">
        <v>1050</v>
      </c>
      <c r="E2055">
        <v>154827068</v>
      </c>
      <c r="F2055" t="s">
        <v>529</v>
      </c>
      <c r="G2055" t="str">
        <f t="shared" si="32"/>
        <v>2025eb1100175</v>
      </c>
      <c r="H2055" t="s">
        <v>9706</v>
      </c>
      <c r="I2055" t="s">
        <v>530</v>
      </c>
      <c r="K2055" t="s">
        <v>8653</v>
      </c>
      <c r="M2055" t="s">
        <v>7643</v>
      </c>
      <c r="N2055" t="s">
        <v>3476</v>
      </c>
      <c r="P2055">
        <v>40</v>
      </c>
      <c r="Q2055">
        <v>16</v>
      </c>
    </row>
    <row r="2056" spans="1:17" x14ac:dyDescent="0.3">
      <c r="A2056">
        <v>1496872</v>
      </c>
      <c r="B2056" t="s">
        <v>3473</v>
      </c>
      <c r="C2056" t="s">
        <v>8579</v>
      </c>
      <c r="D2056" t="s">
        <v>1050</v>
      </c>
      <c r="E2056">
        <v>154827073</v>
      </c>
      <c r="F2056" t="s">
        <v>484</v>
      </c>
      <c r="G2056" t="str">
        <f t="shared" si="32"/>
        <v>2025eb1100160</v>
      </c>
      <c r="H2056" t="s">
        <v>9707</v>
      </c>
      <c r="I2056" t="s">
        <v>485</v>
      </c>
      <c r="K2056" t="s">
        <v>8653</v>
      </c>
      <c r="M2056" t="s">
        <v>7643</v>
      </c>
      <c r="N2056" t="s">
        <v>3476</v>
      </c>
      <c r="P2056">
        <v>40</v>
      </c>
      <c r="Q2056">
        <v>17.25</v>
      </c>
    </row>
    <row r="2057" spans="1:17" x14ac:dyDescent="0.3">
      <c r="A2057">
        <v>1496872</v>
      </c>
      <c r="B2057" t="s">
        <v>3473</v>
      </c>
      <c r="C2057" t="s">
        <v>8579</v>
      </c>
      <c r="D2057" t="s">
        <v>1050</v>
      </c>
      <c r="E2057">
        <v>154827074</v>
      </c>
      <c r="F2057" t="s">
        <v>145</v>
      </c>
      <c r="G2057" t="str">
        <f t="shared" si="32"/>
        <v>2025eb1100047</v>
      </c>
      <c r="H2057" t="s">
        <v>9708</v>
      </c>
      <c r="I2057" t="s">
        <v>146</v>
      </c>
      <c r="K2057" t="s">
        <v>8653</v>
      </c>
      <c r="M2057" t="s">
        <v>7643</v>
      </c>
      <c r="N2057" t="s">
        <v>3476</v>
      </c>
      <c r="P2057">
        <v>40</v>
      </c>
      <c r="Q2057">
        <v>4.5</v>
      </c>
    </row>
    <row r="2058" spans="1:17" x14ac:dyDescent="0.3">
      <c r="A2058">
        <v>1496872</v>
      </c>
      <c r="B2058" t="s">
        <v>3473</v>
      </c>
      <c r="C2058" t="s">
        <v>8579</v>
      </c>
      <c r="D2058" t="s">
        <v>1050</v>
      </c>
      <c r="E2058">
        <v>154827077</v>
      </c>
      <c r="F2058" t="s">
        <v>283</v>
      </c>
      <c r="G2058" t="str">
        <f t="shared" si="32"/>
        <v>2025eb1100093</v>
      </c>
      <c r="H2058" t="s">
        <v>9709</v>
      </c>
      <c r="I2058" t="s">
        <v>284</v>
      </c>
      <c r="K2058" t="s">
        <v>8653</v>
      </c>
      <c r="M2058" t="s">
        <v>7643</v>
      </c>
      <c r="N2058" t="s">
        <v>3476</v>
      </c>
      <c r="P2058">
        <v>40</v>
      </c>
      <c r="Q2058">
        <v>8.75</v>
      </c>
    </row>
    <row r="2059" spans="1:17" x14ac:dyDescent="0.3">
      <c r="A2059">
        <v>1496872</v>
      </c>
      <c r="B2059" t="s">
        <v>3473</v>
      </c>
      <c r="C2059" t="s">
        <v>8579</v>
      </c>
      <c r="D2059" t="s">
        <v>1050</v>
      </c>
      <c r="E2059">
        <v>154827083</v>
      </c>
      <c r="F2059" t="s">
        <v>49</v>
      </c>
      <c r="G2059" t="str">
        <f t="shared" si="32"/>
        <v>2025eb1100015</v>
      </c>
      <c r="H2059" t="s">
        <v>9710</v>
      </c>
      <c r="I2059" t="s">
        <v>50</v>
      </c>
      <c r="K2059" t="s">
        <v>8653</v>
      </c>
      <c r="M2059" t="s">
        <v>7643</v>
      </c>
      <c r="N2059" t="s">
        <v>3476</v>
      </c>
      <c r="P2059">
        <v>40</v>
      </c>
      <c r="Q2059">
        <v>17</v>
      </c>
    </row>
    <row r="2060" spans="1:17" x14ac:dyDescent="0.3">
      <c r="A2060">
        <v>1496872</v>
      </c>
      <c r="B2060" t="s">
        <v>3473</v>
      </c>
      <c r="C2060" t="s">
        <v>8579</v>
      </c>
      <c r="D2060" t="s">
        <v>1050</v>
      </c>
      <c r="E2060">
        <v>154827086</v>
      </c>
      <c r="F2060" t="s">
        <v>877</v>
      </c>
      <c r="G2060" t="str">
        <f t="shared" si="32"/>
        <v>2025eb1100292</v>
      </c>
      <c r="H2060" t="s">
        <v>9711</v>
      </c>
      <c r="I2060" t="s">
        <v>878</v>
      </c>
      <c r="K2060" t="s">
        <v>8653</v>
      </c>
      <c r="M2060" t="s">
        <v>7643</v>
      </c>
      <c r="N2060" t="s">
        <v>3476</v>
      </c>
      <c r="P2060">
        <v>40</v>
      </c>
      <c r="Q2060">
        <v>21.5</v>
      </c>
    </row>
    <row r="2061" spans="1:17" x14ac:dyDescent="0.3">
      <c r="A2061">
        <v>1496872</v>
      </c>
      <c r="B2061" t="s">
        <v>3473</v>
      </c>
      <c r="C2061" t="s">
        <v>8579</v>
      </c>
      <c r="D2061" t="s">
        <v>1050</v>
      </c>
      <c r="E2061">
        <v>154827090</v>
      </c>
      <c r="F2061" t="s">
        <v>823</v>
      </c>
      <c r="G2061" t="str">
        <f t="shared" si="32"/>
        <v>2025eb1100274</v>
      </c>
      <c r="H2061" t="s">
        <v>9712</v>
      </c>
      <c r="I2061" t="s">
        <v>824</v>
      </c>
      <c r="K2061" t="s">
        <v>8653</v>
      </c>
      <c r="M2061" t="s">
        <v>7643</v>
      </c>
      <c r="N2061" t="s">
        <v>3476</v>
      </c>
      <c r="P2061">
        <v>40</v>
      </c>
      <c r="Q2061">
        <v>18</v>
      </c>
    </row>
    <row r="2062" spans="1:17" x14ac:dyDescent="0.3">
      <c r="A2062">
        <v>1496872</v>
      </c>
      <c r="B2062" t="s">
        <v>3473</v>
      </c>
      <c r="C2062" t="s">
        <v>8579</v>
      </c>
      <c r="D2062" t="s">
        <v>1050</v>
      </c>
      <c r="E2062">
        <v>154827091</v>
      </c>
      <c r="F2062" t="s">
        <v>610</v>
      </c>
      <c r="G2062" t="str">
        <f t="shared" si="32"/>
        <v>2025eb1100202</v>
      </c>
      <c r="H2062" t="s">
        <v>9713</v>
      </c>
      <c r="I2062" t="s">
        <v>611</v>
      </c>
      <c r="K2062" t="s">
        <v>8653</v>
      </c>
      <c r="M2062" t="s">
        <v>7643</v>
      </c>
      <c r="N2062" t="s">
        <v>3476</v>
      </c>
      <c r="P2062">
        <v>40</v>
      </c>
      <c r="Q2062">
        <v>29.5</v>
      </c>
    </row>
    <row r="2063" spans="1:17" x14ac:dyDescent="0.3">
      <c r="A2063">
        <v>1496872</v>
      </c>
      <c r="B2063" t="s">
        <v>3473</v>
      </c>
      <c r="C2063" t="s">
        <v>8579</v>
      </c>
      <c r="D2063" t="s">
        <v>1050</v>
      </c>
      <c r="E2063">
        <v>154827097</v>
      </c>
      <c r="F2063" t="s">
        <v>802</v>
      </c>
      <c r="G2063" t="str">
        <f t="shared" si="32"/>
        <v>2025eb1100267</v>
      </c>
      <c r="H2063" t="s">
        <v>9714</v>
      </c>
      <c r="I2063" t="s">
        <v>803</v>
      </c>
      <c r="K2063" t="s">
        <v>8653</v>
      </c>
      <c r="M2063" t="s">
        <v>7643</v>
      </c>
      <c r="N2063" t="s">
        <v>3476</v>
      </c>
      <c r="P2063">
        <v>40</v>
      </c>
      <c r="Q2063">
        <v>26.5</v>
      </c>
    </row>
    <row r="2064" spans="1:17" x14ac:dyDescent="0.3">
      <c r="A2064">
        <v>1496872</v>
      </c>
      <c r="B2064" t="s">
        <v>3473</v>
      </c>
      <c r="C2064" t="s">
        <v>8579</v>
      </c>
      <c r="D2064" t="s">
        <v>1050</v>
      </c>
      <c r="E2064">
        <v>154827099</v>
      </c>
      <c r="F2064" t="s">
        <v>91</v>
      </c>
      <c r="G2064" t="str">
        <f t="shared" si="32"/>
        <v>2025eb1100029</v>
      </c>
      <c r="H2064" t="s">
        <v>9715</v>
      </c>
      <c r="I2064" t="s">
        <v>92</v>
      </c>
      <c r="K2064" t="s">
        <v>8653</v>
      </c>
      <c r="M2064" t="s">
        <v>7643</v>
      </c>
      <c r="N2064" t="s">
        <v>3476</v>
      </c>
      <c r="P2064">
        <v>40</v>
      </c>
      <c r="Q2064">
        <v>15</v>
      </c>
    </row>
    <row r="2065" spans="1:17" x14ac:dyDescent="0.3">
      <c r="A2065">
        <v>1496872</v>
      </c>
      <c r="B2065" t="s">
        <v>3473</v>
      </c>
      <c r="C2065" t="s">
        <v>8579</v>
      </c>
      <c r="D2065" t="s">
        <v>1050</v>
      </c>
      <c r="E2065">
        <v>154827102</v>
      </c>
      <c r="F2065" t="s">
        <v>931</v>
      </c>
      <c r="G2065" t="str">
        <f t="shared" si="32"/>
        <v>2025eb1100311</v>
      </c>
      <c r="H2065" t="s">
        <v>9716</v>
      </c>
      <c r="I2065" t="s">
        <v>932</v>
      </c>
      <c r="K2065" t="s">
        <v>8653</v>
      </c>
      <c r="M2065" t="s">
        <v>7643</v>
      </c>
      <c r="N2065" t="s">
        <v>3476</v>
      </c>
      <c r="P2065">
        <v>40</v>
      </c>
      <c r="Q2065">
        <v>0.5</v>
      </c>
    </row>
    <row r="2066" spans="1:17" x14ac:dyDescent="0.3">
      <c r="A2066">
        <v>1496872</v>
      </c>
      <c r="B2066" t="s">
        <v>3473</v>
      </c>
      <c r="C2066" t="s">
        <v>8579</v>
      </c>
      <c r="D2066" t="s">
        <v>1050</v>
      </c>
      <c r="E2066">
        <v>154827104</v>
      </c>
      <c r="F2066" t="s">
        <v>865</v>
      </c>
      <c r="G2066" t="str">
        <f t="shared" si="32"/>
        <v>2025eb1100288</v>
      </c>
      <c r="H2066" t="s">
        <v>9717</v>
      </c>
      <c r="I2066" t="s">
        <v>866</v>
      </c>
      <c r="K2066" t="s">
        <v>8653</v>
      </c>
      <c r="M2066" t="s">
        <v>7643</v>
      </c>
      <c r="N2066" t="s">
        <v>3476</v>
      </c>
      <c r="P2066">
        <v>40</v>
      </c>
      <c r="Q2066">
        <v>18</v>
      </c>
    </row>
    <row r="2067" spans="1:17" x14ac:dyDescent="0.3">
      <c r="A2067">
        <v>1496872</v>
      </c>
      <c r="B2067" t="s">
        <v>3473</v>
      </c>
      <c r="C2067" t="s">
        <v>8579</v>
      </c>
      <c r="D2067" t="s">
        <v>1050</v>
      </c>
      <c r="E2067">
        <v>154827108</v>
      </c>
      <c r="F2067" t="s">
        <v>490</v>
      </c>
      <c r="G2067" t="str">
        <f t="shared" si="32"/>
        <v>2025eb1100162</v>
      </c>
      <c r="H2067" t="s">
        <v>9718</v>
      </c>
      <c r="I2067" t="s">
        <v>491</v>
      </c>
      <c r="K2067" t="s">
        <v>8653</v>
      </c>
      <c r="M2067" t="s">
        <v>7643</v>
      </c>
      <c r="N2067" t="s">
        <v>3476</v>
      </c>
      <c r="P2067">
        <v>40</v>
      </c>
      <c r="Q2067">
        <v>0</v>
      </c>
    </row>
    <row r="2068" spans="1:17" x14ac:dyDescent="0.3">
      <c r="A2068">
        <v>1496872</v>
      </c>
      <c r="B2068" t="s">
        <v>3473</v>
      </c>
      <c r="C2068" t="s">
        <v>8579</v>
      </c>
      <c r="D2068" t="s">
        <v>1050</v>
      </c>
      <c r="E2068">
        <v>154827109</v>
      </c>
      <c r="F2068" t="s">
        <v>979</v>
      </c>
      <c r="G2068" t="str">
        <f t="shared" si="32"/>
        <v>2025eb1100327</v>
      </c>
      <c r="H2068" t="s">
        <v>9719</v>
      </c>
      <c r="I2068" t="s">
        <v>980</v>
      </c>
      <c r="K2068" t="s">
        <v>8653</v>
      </c>
      <c r="M2068" t="s">
        <v>7643</v>
      </c>
      <c r="N2068" t="s">
        <v>3476</v>
      </c>
      <c r="P2068">
        <v>40</v>
      </c>
      <c r="Q2068">
        <v>0</v>
      </c>
    </row>
    <row r="2069" spans="1:17" x14ac:dyDescent="0.3">
      <c r="A2069">
        <v>1496872</v>
      </c>
      <c r="B2069" t="s">
        <v>3473</v>
      </c>
      <c r="C2069" t="s">
        <v>8579</v>
      </c>
      <c r="D2069" t="s">
        <v>1050</v>
      </c>
      <c r="E2069">
        <v>154827113</v>
      </c>
      <c r="F2069" t="s">
        <v>730</v>
      </c>
      <c r="G2069" t="str">
        <f t="shared" si="32"/>
        <v>2025eb1100243</v>
      </c>
      <c r="H2069" t="s">
        <v>9720</v>
      </c>
      <c r="I2069" t="s">
        <v>731</v>
      </c>
      <c r="K2069" t="s">
        <v>8653</v>
      </c>
      <c r="M2069" t="s">
        <v>7643</v>
      </c>
      <c r="N2069" t="s">
        <v>3476</v>
      </c>
      <c r="P2069">
        <v>40</v>
      </c>
      <c r="Q2069">
        <v>14</v>
      </c>
    </row>
    <row r="2070" spans="1:17" x14ac:dyDescent="0.3">
      <c r="A2070">
        <v>1496872</v>
      </c>
      <c r="B2070" t="s">
        <v>3473</v>
      </c>
      <c r="C2070" t="s">
        <v>8579</v>
      </c>
      <c r="D2070" t="s">
        <v>1050</v>
      </c>
      <c r="E2070">
        <v>154827114</v>
      </c>
      <c r="F2070" t="s">
        <v>883</v>
      </c>
      <c r="G2070" t="str">
        <f t="shared" si="32"/>
        <v>2025eb1100294</v>
      </c>
      <c r="H2070" t="s">
        <v>9721</v>
      </c>
      <c r="I2070" t="s">
        <v>884</v>
      </c>
      <c r="K2070" t="s">
        <v>8653</v>
      </c>
      <c r="M2070" t="s">
        <v>7643</v>
      </c>
      <c r="N2070" t="s">
        <v>3476</v>
      </c>
      <c r="P2070">
        <v>40</v>
      </c>
      <c r="Q2070">
        <v>7.5</v>
      </c>
    </row>
    <row r="2071" spans="1:17" x14ac:dyDescent="0.3">
      <c r="A2071">
        <v>1496872</v>
      </c>
      <c r="B2071" t="s">
        <v>3473</v>
      </c>
      <c r="C2071" t="s">
        <v>8579</v>
      </c>
      <c r="D2071" t="s">
        <v>1050</v>
      </c>
      <c r="E2071">
        <v>154827118</v>
      </c>
      <c r="F2071" t="s">
        <v>547</v>
      </c>
      <c r="G2071" t="str">
        <f t="shared" si="32"/>
        <v>2025eb1100181</v>
      </c>
      <c r="H2071" t="s">
        <v>9722</v>
      </c>
      <c r="I2071" t="s">
        <v>548</v>
      </c>
      <c r="K2071" t="s">
        <v>8653</v>
      </c>
      <c r="M2071" t="s">
        <v>7643</v>
      </c>
      <c r="N2071" t="s">
        <v>3476</v>
      </c>
      <c r="P2071">
        <v>40</v>
      </c>
      <c r="Q2071">
        <v>14</v>
      </c>
    </row>
    <row r="2072" spans="1:17" x14ac:dyDescent="0.3">
      <c r="A2072">
        <v>1496872</v>
      </c>
      <c r="B2072" t="s">
        <v>3473</v>
      </c>
      <c r="C2072" t="s">
        <v>8579</v>
      </c>
      <c r="D2072" t="s">
        <v>1050</v>
      </c>
      <c r="E2072">
        <v>154827120</v>
      </c>
      <c r="F2072" t="s">
        <v>388</v>
      </c>
      <c r="G2072" t="str">
        <f t="shared" si="32"/>
        <v>2025eb1100128</v>
      </c>
      <c r="H2072" t="s">
        <v>9723</v>
      </c>
      <c r="I2072" t="s">
        <v>389</v>
      </c>
      <c r="K2072" t="s">
        <v>8653</v>
      </c>
      <c r="M2072" t="s">
        <v>7643</v>
      </c>
      <c r="N2072" t="s">
        <v>3476</v>
      </c>
      <c r="P2072">
        <v>40</v>
      </c>
      <c r="Q2072">
        <v>5</v>
      </c>
    </row>
    <row r="2073" spans="1:17" x14ac:dyDescent="0.3">
      <c r="A2073">
        <v>1496872</v>
      </c>
      <c r="B2073" t="s">
        <v>3473</v>
      </c>
      <c r="C2073" t="s">
        <v>8579</v>
      </c>
      <c r="D2073" t="s">
        <v>1050</v>
      </c>
      <c r="E2073">
        <v>154827122</v>
      </c>
      <c r="F2073" t="s">
        <v>169</v>
      </c>
      <c r="G2073" t="str">
        <f t="shared" si="32"/>
        <v>2025eb1100055</v>
      </c>
      <c r="H2073" t="s">
        <v>9724</v>
      </c>
      <c r="I2073" t="s">
        <v>170</v>
      </c>
      <c r="K2073" t="s">
        <v>8653</v>
      </c>
      <c r="M2073" t="s">
        <v>7643</v>
      </c>
      <c r="N2073" t="s">
        <v>3476</v>
      </c>
      <c r="P2073">
        <v>40</v>
      </c>
      <c r="Q2073">
        <v>12</v>
      </c>
    </row>
    <row r="2074" spans="1:17" x14ac:dyDescent="0.3">
      <c r="A2074">
        <v>1496872</v>
      </c>
      <c r="B2074" t="s">
        <v>3473</v>
      </c>
      <c r="C2074" t="s">
        <v>8579</v>
      </c>
      <c r="D2074" t="s">
        <v>1050</v>
      </c>
      <c r="E2074">
        <v>154827126</v>
      </c>
      <c r="F2074" t="s">
        <v>724</v>
      </c>
      <c r="G2074" t="str">
        <f t="shared" si="32"/>
        <v>2025eb1100241</v>
      </c>
      <c r="H2074" t="s">
        <v>9725</v>
      </c>
      <c r="I2074" t="s">
        <v>725</v>
      </c>
      <c r="K2074" t="s">
        <v>8653</v>
      </c>
      <c r="M2074" t="s">
        <v>7643</v>
      </c>
      <c r="N2074" t="s">
        <v>3476</v>
      </c>
      <c r="P2074">
        <v>40</v>
      </c>
      <c r="Q2074">
        <v>7</v>
      </c>
    </row>
    <row r="2075" spans="1:17" x14ac:dyDescent="0.3">
      <c r="A2075">
        <v>1496872</v>
      </c>
      <c r="B2075" t="s">
        <v>3473</v>
      </c>
      <c r="C2075" t="s">
        <v>8579</v>
      </c>
      <c r="D2075" t="s">
        <v>1050</v>
      </c>
      <c r="E2075">
        <v>154827127</v>
      </c>
      <c r="F2075" t="s">
        <v>154</v>
      </c>
      <c r="G2075" t="str">
        <f t="shared" si="32"/>
        <v>2025eb1100050</v>
      </c>
      <c r="H2075" t="s">
        <v>9726</v>
      </c>
      <c r="I2075" t="s">
        <v>155</v>
      </c>
      <c r="K2075" t="s">
        <v>8653</v>
      </c>
      <c r="M2075" t="s">
        <v>7643</v>
      </c>
      <c r="N2075" t="s">
        <v>3476</v>
      </c>
      <c r="P2075">
        <v>40</v>
      </c>
      <c r="Q2075">
        <v>3</v>
      </c>
    </row>
    <row r="2076" spans="1:17" x14ac:dyDescent="0.3">
      <c r="A2076">
        <v>1496872</v>
      </c>
      <c r="B2076" t="s">
        <v>3473</v>
      </c>
      <c r="C2076" t="s">
        <v>8579</v>
      </c>
      <c r="D2076" t="s">
        <v>1050</v>
      </c>
      <c r="E2076">
        <v>154827130</v>
      </c>
      <c r="F2076" t="s">
        <v>556</v>
      </c>
      <c r="G2076" t="str">
        <f t="shared" si="32"/>
        <v>2025eb1100184</v>
      </c>
      <c r="H2076" t="s">
        <v>9727</v>
      </c>
      <c r="I2076" t="s">
        <v>557</v>
      </c>
      <c r="K2076" t="s">
        <v>8653</v>
      </c>
      <c r="M2076" t="s">
        <v>7643</v>
      </c>
      <c r="N2076" t="s">
        <v>3476</v>
      </c>
      <c r="P2076">
        <v>40</v>
      </c>
      <c r="Q2076">
        <v>12</v>
      </c>
    </row>
    <row r="2077" spans="1:17" x14ac:dyDescent="0.3">
      <c r="A2077">
        <v>1496872</v>
      </c>
      <c r="B2077" t="s">
        <v>3473</v>
      </c>
      <c r="C2077" t="s">
        <v>8579</v>
      </c>
      <c r="D2077" t="s">
        <v>1050</v>
      </c>
      <c r="E2077">
        <v>154827132</v>
      </c>
      <c r="F2077" t="s">
        <v>214</v>
      </c>
      <c r="G2077" t="str">
        <f t="shared" si="32"/>
        <v>2025eb1100070</v>
      </c>
      <c r="H2077" t="s">
        <v>9728</v>
      </c>
      <c r="I2077" t="s">
        <v>215</v>
      </c>
      <c r="K2077" t="s">
        <v>8653</v>
      </c>
      <c r="M2077" t="s">
        <v>7643</v>
      </c>
      <c r="N2077" t="s">
        <v>3476</v>
      </c>
      <c r="P2077">
        <v>40</v>
      </c>
      <c r="Q2077">
        <v>4</v>
      </c>
    </row>
    <row r="2078" spans="1:17" x14ac:dyDescent="0.3">
      <c r="A2078">
        <v>1496872</v>
      </c>
      <c r="B2078" t="s">
        <v>3473</v>
      </c>
      <c r="C2078" t="s">
        <v>8579</v>
      </c>
      <c r="D2078" t="s">
        <v>1050</v>
      </c>
      <c r="E2078">
        <v>154827137</v>
      </c>
      <c r="F2078" t="s">
        <v>688</v>
      </c>
      <c r="G2078" t="str">
        <f t="shared" si="32"/>
        <v>2025eb1100229</v>
      </c>
      <c r="H2078" t="s">
        <v>9729</v>
      </c>
      <c r="I2078" t="s">
        <v>689</v>
      </c>
      <c r="K2078" t="s">
        <v>8653</v>
      </c>
      <c r="M2078" t="s">
        <v>7643</v>
      </c>
      <c r="N2078" t="s">
        <v>3476</v>
      </c>
      <c r="P2078">
        <v>40</v>
      </c>
      <c r="Q2078">
        <v>21</v>
      </c>
    </row>
    <row r="2079" spans="1:17" x14ac:dyDescent="0.3">
      <c r="A2079">
        <v>1496872</v>
      </c>
      <c r="B2079" t="s">
        <v>3473</v>
      </c>
      <c r="C2079" t="s">
        <v>8579</v>
      </c>
      <c r="D2079" t="s">
        <v>1050</v>
      </c>
      <c r="E2079">
        <v>154827138</v>
      </c>
      <c r="F2079" t="s">
        <v>811</v>
      </c>
      <c r="G2079" t="str">
        <f t="shared" si="32"/>
        <v>2025eb1100270</v>
      </c>
      <c r="H2079" t="s">
        <v>9730</v>
      </c>
      <c r="I2079" t="s">
        <v>812</v>
      </c>
      <c r="K2079" t="s">
        <v>8653</v>
      </c>
      <c r="M2079" t="s">
        <v>7643</v>
      </c>
      <c r="N2079" t="s">
        <v>3476</v>
      </c>
      <c r="P2079">
        <v>40</v>
      </c>
      <c r="Q2079">
        <v>14</v>
      </c>
    </row>
    <row r="2080" spans="1:17" x14ac:dyDescent="0.3">
      <c r="A2080">
        <v>1496872</v>
      </c>
      <c r="B2080" t="s">
        <v>3473</v>
      </c>
      <c r="C2080" t="s">
        <v>8579</v>
      </c>
      <c r="D2080" t="s">
        <v>1050</v>
      </c>
      <c r="E2080">
        <v>154827141</v>
      </c>
      <c r="F2080" t="s">
        <v>409</v>
      </c>
      <c r="G2080" t="str">
        <f t="shared" si="32"/>
        <v>2025eb1100135</v>
      </c>
      <c r="H2080" t="s">
        <v>9731</v>
      </c>
      <c r="I2080" t="s">
        <v>410</v>
      </c>
      <c r="K2080" t="s">
        <v>8653</v>
      </c>
      <c r="M2080" t="s">
        <v>7643</v>
      </c>
      <c r="N2080" t="s">
        <v>3476</v>
      </c>
      <c r="P2080">
        <v>40</v>
      </c>
      <c r="Q2080">
        <v>18.75</v>
      </c>
    </row>
    <row r="2081" spans="1:17" x14ac:dyDescent="0.3">
      <c r="A2081">
        <v>1496872</v>
      </c>
      <c r="B2081" t="s">
        <v>3473</v>
      </c>
      <c r="C2081" t="s">
        <v>8579</v>
      </c>
      <c r="D2081" t="s">
        <v>1050</v>
      </c>
      <c r="E2081">
        <v>154827143</v>
      </c>
      <c r="F2081" t="s">
        <v>295</v>
      </c>
      <c r="G2081" t="str">
        <f t="shared" si="32"/>
        <v>2025eb1100097</v>
      </c>
      <c r="H2081" t="s">
        <v>9732</v>
      </c>
      <c r="I2081" t="s">
        <v>296</v>
      </c>
      <c r="K2081" t="s">
        <v>8653</v>
      </c>
      <c r="M2081" t="s">
        <v>7643</v>
      </c>
      <c r="N2081" t="s">
        <v>3476</v>
      </c>
      <c r="P2081">
        <v>40</v>
      </c>
      <c r="Q2081">
        <v>17.75</v>
      </c>
    </row>
    <row r="2082" spans="1:17" x14ac:dyDescent="0.3">
      <c r="A2082">
        <v>1496872</v>
      </c>
      <c r="B2082" t="s">
        <v>3473</v>
      </c>
      <c r="C2082" t="s">
        <v>8579</v>
      </c>
      <c r="D2082" t="s">
        <v>1050</v>
      </c>
      <c r="E2082">
        <v>154827153</v>
      </c>
      <c r="F2082" t="s">
        <v>589</v>
      </c>
      <c r="G2082" t="str">
        <f t="shared" si="32"/>
        <v>2025eb1100195</v>
      </c>
      <c r="H2082" t="s">
        <v>9733</v>
      </c>
      <c r="I2082" t="s">
        <v>590</v>
      </c>
      <c r="K2082" t="s">
        <v>8653</v>
      </c>
      <c r="M2082" t="s">
        <v>7643</v>
      </c>
      <c r="N2082" t="s">
        <v>3476</v>
      </c>
      <c r="P2082">
        <v>40</v>
      </c>
      <c r="Q2082">
        <v>16.5</v>
      </c>
    </row>
    <row r="2083" spans="1:17" x14ac:dyDescent="0.3">
      <c r="A2083">
        <v>1496872</v>
      </c>
      <c r="B2083" t="s">
        <v>3473</v>
      </c>
      <c r="C2083" t="s">
        <v>8579</v>
      </c>
      <c r="D2083" t="s">
        <v>1050</v>
      </c>
      <c r="E2083">
        <v>154827164</v>
      </c>
      <c r="F2083" t="s">
        <v>196</v>
      </c>
      <c r="G2083" t="str">
        <f t="shared" si="32"/>
        <v>2025eb1100064</v>
      </c>
      <c r="H2083" t="s">
        <v>9734</v>
      </c>
      <c r="I2083" t="s">
        <v>197</v>
      </c>
      <c r="K2083" t="s">
        <v>8653</v>
      </c>
      <c r="M2083" t="s">
        <v>7643</v>
      </c>
      <c r="N2083" t="s">
        <v>3476</v>
      </c>
      <c r="P2083">
        <v>40</v>
      </c>
      <c r="Q2083">
        <v>2</v>
      </c>
    </row>
    <row r="2084" spans="1:17" x14ac:dyDescent="0.3">
      <c r="A2084">
        <v>1496872</v>
      </c>
      <c r="B2084" t="s">
        <v>3473</v>
      </c>
      <c r="C2084" t="s">
        <v>8579</v>
      </c>
      <c r="D2084" t="s">
        <v>1050</v>
      </c>
      <c r="E2084">
        <v>154827172</v>
      </c>
      <c r="F2084" t="s">
        <v>643</v>
      </c>
      <c r="G2084" t="str">
        <f t="shared" si="32"/>
        <v>2025eb1100213</v>
      </c>
      <c r="H2084" t="s">
        <v>9735</v>
      </c>
      <c r="I2084" t="s">
        <v>644</v>
      </c>
      <c r="K2084" t="s">
        <v>8653</v>
      </c>
      <c r="M2084" t="s">
        <v>7643</v>
      </c>
      <c r="N2084" t="s">
        <v>3476</v>
      </c>
      <c r="P2084">
        <v>40</v>
      </c>
      <c r="Q2084">
        <v>13</v>
      </c>
    </row>
    <row r="2085" spans="1:17" x14ac:dyDescent="0.3">
      <c r="A2085">
        <v>1496872</v>
      </c>
      <c r="B2085" t="s">
        <v>3473</v>
      </c>
      <c r="C2085" t="s">
        <v>8579</v>
      </c>
      <c r="D2085" t="s">
        <v>1050</v>
      </c>
      <c r="E2085">
        <v>154827223</v>
      </c>
      <c r="F2085" t="s">
        <v>331</v>
      </c>
      <c r="G2085" t="str">
        <f t="shared" si="32"/>
        <v>2025eb1100109</v>
      </c>
      <c r="H2085" t="s">
        <v>9736</v>
      </c>
      <c r="I2085" t="s">
        <v>332</v>
      </c>
      <c r="K2085" t="s">
        <v>8653</v>
      </c>
      <c r="M2085" t="s">
        <v>7643</v>
      </c>
      <c r="N2085" t="s">
        <v>3476</v>
      </c>
      <c r="P2085">
        <v>40</v>
      </c>
      <c r="Q2085">
        <v>5.5</v>
      </c>
    </row>
    <row r="2086" spans="1:17" x14ac:dyDescent="0.3">
      <c r="A2086">
        <v>1496872</v>
      </c>
      <c r="B2086" t="s">
        <v>3473</v>
      </c>
      <c r="C2086" t="s">
        <v>8579</v>
      </c>
      <c r="D2086" t="s">
        <v>1050</v>
      </c>
      <c r="E2086">
        <v>154827270</v>
      </c>
      <c r="F2086" t="s">
        <v>952</v>
      </c>
      <c r="G2086" t="str">
        <f t="shared" si="32"/>
        <v>2025eb1100318</v>
      </c>
      <c r="H2086" t="s">
        <v>9737</v>
      </c>
      <c r="I2086" t="s">
        <v>953</v>
      </c>
      <c r="K2086" t="s">
        <v>8653</v>
      </c>
      <c r="M2086" t="s">
        <v>7643</v>
      </c>
      <c r="N2086" t="s">
        <v>3476</v>
      </c>
      <c r="P2086">
        <v>40</v>
      </c>
      <c r="Q2086">
        <v>13.75</v>
      </c>
    </row>
    <row r="2087" spans="1:17" x14ac:dyDescent="0.3">
      <c r="A2087">
        <v>1496872</v>
      </c>
      <c r="B2087" t="s">
        <v>3473</v>
      </c>
      <c r="C2087" t="s">
        <v>8579</v>
      </c>
      <c r="D2087" t="s">
        <v>1050</v>
      </c>
      <c r="E2087">
        <v>154827293</v>
      </c>
      <c r="F2087" t="s">
        <v>640</v>
      </c>
      <c r="G2087" t="str">
        <f t="shared" si="32"/>
        <v>2025eb1100212</v>
      </c>
      <c r="H2087" t="s">
        <v>9738</v>
      </c>
      <c r="I2087" t="s">
        <v>641</v>
      </c>
      <c r="K2087" t="s">
        <v>8653</v>
      </c>
      <c r="M2087" t="s">
        <v>7643</v>
      </c>
      <c r="N2087" t="s">
        <v>3476</v>
      </c>
      <c r="P2087">
        <v>40</v>
      </c>
      <c r="Q2087">
        <v>9.25</v>
      </c>
    </row>
    <row r="2088" spans="1:17" x14ac:dyDescent="0.3">
      <c r="A2088">
        <v>1496872</v>
      </c>
      <c r="B2088" t="s">
        <v>3473</v>
      </c>
      <c r="C2088" t="s">
        <v>8579</v>
      </c>
      <c r="D2088" t="s">
        <v>1050</v>
      </c>
      <c r="E2088">
        <v>154827298</v>
      </c>
      <c r="F2088" t="s">
        <v>103</v>
      </c>
      <c r="G2088" t="str">
        <f t="shared" si="32"/>
        <v>2025eb1100033</v>
      </c>
      <c r="H2088" t="s">
        <v>9739</v>
      </c>
      <c r="I2088" t="s">
        <v>104</v>
      </c>
      <c r="K2088" t="s">
        <v>8653</v>
      </c>
      <c r="M2088" t="s">
        <v>7643</v>
      </c>
      <c r="N2088" t="s">
        <v>3476</v>
      </c>
      <c r="P2088">
        <v>40</v>
      </c>
      <c r="Q2088">
        <v>16.75</v>
      </c>
    </row>
    <row r="2089" spans="1:17" x14ac:dyDescent="0.3">
      <c r="A2089">
        <v>1496872</v>
      </c>
      <c r="B2089" t="s">
        <v>3473</v>
      </c>
      <c r="C2089" t="s">
        <v>8579</v>
      </c>
      <c r="D2089" t="s">
        <v>1050</v>
      </c>
      <c r="E2089">
        <v>154827344</v>
      </c>
      <c r="F2089" t="s">
        <v>247</v>
      </c>
      <c r="G2089" t="str">
        <f t="shared" si="32"/>
        <v>2025eb1100081</v>
      </c>
      <c r="H2089" t="s">
        <v>9740</v>
      </c>
      <c r="I2089" t="s">
        <v>248</v>
      </c>
      <c r="K2089" t="s">
        <v>8653</v>
      </c>
      <c r="M2089" t="s">
        <v>7643</v>
      </c>
      <c r="N2089" t="s">
        <v>3476</v>
      </c>
      <c r="P2089">
        <v>40</v>
      </c>
      <c r="Q2089">
        <v>6.5</v>
      </c>
    </row>
    <row r="2090" spans="1:17" x14ac:dyDescent="0.3">
      <c r="A2090">
        <v>1496872</v>
      </c>
      <c r="B2090" t="s">
        <v>3473</v>
      </c>
      <c r="C2090" t="s">
        <v>8579</v>
      </c>
      <c r="D2090" t="s">
        <v>1050</v>
      </c>
      <c r="E2090">
        <v>154827362</v>
      </c>
      <c r="F2090" t="s">
        <v>172</v>
      </c>
      <c r="G2090" t="str">
        <f t="shared" si="32"/>
        <v>2025eb1100056</v>
      </c>
      <c r="H2090" t="s">
        <v>9741</v>
      </c>
      <c r="I2090" t="s">
        <v>173</v>
      </c>
      <c r="K2090" t="s">
        <v>8653</v>
      </c>
      <c r="M2090" t="s">
        <v>7643</v>
      </c>
      <c r="N2090" t="s">
        <v>3476</v>
      </c>
      <c r="P2090">
        <v>40</v>
      </c>
      <c r="Q2090">
        <v>5.5</v>
      </c>
    </row>
    <row r="2091" spans="1:17" x14ac:dyDescent="0.3">
      <c r="A2091">
        <v>1496872</v>
      </c>
      <c r="B2091" t="s">
        <v>3473</v>
      </c>
      <c r="C2091" t="s">
        <v>8579</v>
      </c>
      <c r="D2091" t="s">
        <v>1050</v>
      </c>
      <c r="E2091">
        <v>154827367</v>
      </c>
      <c r="F2091" t="s">
        <v>382</v>
      </c>
      <c r="G2091" t="str">
        <f t="shared" si="32"/>
        <v>2025eb1100126</v>
      </c>
      <c r="H2091" t="s">
        <v>9742</v>
      </c>
      <c r="I2091" t="s">
        <v>383</v>
      </c>
      <c r="K2091" t="s">
        <v>8653</v>
      </c>
      <c r="M2091" t="s">
        <v>7643</v>
      </c>
      <c r="N2091" t="s">
        <v>3476</v>
      </c>
      <c r="P2091">
        <v>40</v>
      </c>
      <c r="Q2091">
        <v>11</v>
      </c>
    </row>
    <row r="2092" spans="1:17" x14ac:dyDescent="0.3">
      <c r="A2092">
        <v>1496872</v>
      </c>
      <c r="B2092" t="s">
        <v>3473</v>
      </c>
      <c r="C2092" t="s">
        <v>8579</v>
      </c>
      <c r="D2092" t="s">
        <v>1050</v>
      </c>
      <c r="E2092">
        <v>154827371</v>
      </c>
      <c r="F2092" t="s">
        <v>958</v>
      </c>
      <c r="G2092" t="str">
        <f t="shared" si="32"/>
        <v>2025eb1100320</v>
      </c>
      <c r="H2092" t="s">
        <v>9743</v>
      </c>
      <c r="I2092" t="s">
        <v>959</v>
      </c>
      <c r="K2092" t="s">
        <v>8653</v>
      </c>
      <c r="M2092" t="s">
        <v>7643</v>
      </c>
      <c r="N2092" t="s">
        <v>3476</v>
      </c>
      <c r="P2092">
        <v>40</v>
      </c>
      <c r="Q2092">
        <v>7.5</v>
      </c>
    </row>
    <row r="2093" spans="1:17" x14ac:dyDescent="0.3">
      <c r="A2093">
        <v>1496872</v>
      </c>
      <c r="B2093" t="s">
        <v>3473</v>
      </c>
      <c r="C2093" t="s">
        <v>8579</v>
      </c>
      <c r="D2093" t="s">
        <v>1050</v>
      </c>
      <c r="E2093">
        <v>154827389</v>
      </c>
      <c r="F2093" t="s">
        <v>676</v>
      </c>
      <c r="G2093" t="str">
        <f t="shared" si="32"/>
        <v>2025eb1100225</v>
      </c>
      <c r="H2093" t="s">
        <v>9744</v>
      </c>
      <c r="I2093" t="s">
        <v>677</v>
      </c>
      <c r="K2093" t="s">
        <v>8653</v>
      </c>
      <c r="M2093" t="s">
        <v>7643</v>
      </c>
      <c r="N2093" t="s">
        <v>3476</v>
      </c>
      <c r="P2093">
        <v>40</v>
      </c>
      <c r="Q2093">
        <v>14.75</v>
      </c>
    </row>
    <row r="2094" spans="1:17" x14ac:dyDescent="0.3">
      <c r="A2094">
        <v>1496872</v>
      </c>
      <c r="B2094" t="s">
        <v>3473</v>
      </c>
      <c r="C2094" t="s">
        <v>8579</v>
      </c>
      <c r="D2094" t="s">
        <v>1050</v>
      </c>
      <c r="E2094">
        <v>154827415</v>
      </c>
      <c r="F2094" t="s">
        <v>427</v>
      </c>
      <c r="G2094" t="str">
        <f t="shared" si="32"/>
        <v>2025eb1100141</v>
      </c>
      <c r="H2094" t="s">
        <v>9745</v>
      </c>
      <c r="I2094" t="s">
        <v>428</v>
      </c>
      <c r="K2094" t="s">
        <v>8653</v>
      </c>
      <c r="M2094" t="s">
        <v>7643</v>
      </c>
      <c r="N2094" t="s">
        <v>3476</v>
      </c>
      <c r="P2094">
        <v>40</v>
      </c>
      <c r="Q2094">
        <v>19.75</v>
      </c>
    </row>
    <row r="2095" spans="1:17" x14ac:dyDescent="0.3">
      <c r="A2095">
        <v>1496872</v>
      </c>
      <c r="B2095" t="s">
        <v>3473</v>
      </c>
      <c r="C2095" t="s">
        <v>8579</v>
      </c>
      <c r="D2095" t="s">
        <v>1050</v>
      </c>
      <c r="E2095">
        <v>154827463</v>
      </c>
      <c r="F2095" t="s">
        <v>919</v>
      </c>
      <c r="G2095" t="str">
        <f t="shared" si="32"/>
        <v>2025eb1100307</v>
      </c>
      <c r="H2095" t="s">
        <v>9746</v>
      </c>
      <c r="I2095" t="s">
        <v>920</v>
      </c>
      <c r="K2095" t="s">
        <v>8653</v>
      </c>
      <c r="M2095" t="s">
        <v>7643</v>
      </c>
      <c r="N2095" t="s">
        <v>3476</v>
      </c>
      <c r="P2095">
        <v>40</v>
      </c>
      <c r="Q2095">
        <v>12.5</v>
      </c>
    </row>
    <row r="2096" spans="1:17" x14ac:dyDescent="0.3">
      <c r="A2096">
        <v>1496872</v>
      </c>
      <c r="B2096" t="s">
        <v>3473</v>
      </c>
      <c r="C2096" t="s">
        <v>8579</v>
      </c>
      <c r="D2096" t="s">
        <v>1050</v>
      </c>
      <c r="E2096">
        <v>154827482</v>
      </c>
      <c r="F2096" t="s">
        <v>772</v>
      </c>
      <c r="G2096" t="str">
        <f t="shared" si="32"/>
        <v>2025eb1100257</v>
      </c>
      <c r="H2096" t="s">
        <v>9747</v>
      </c>
      <c r="I2096" t="s">
        <v>773</v>
      </c>
      <c r="K2096" t="s">
        <v>8653</v>
      </c>
      <c r="M2096" t="s">
        <v>7643</v>
      </c>
      <c r="N2096" t="s">
        <v>3476</v>
      </c>
      <c r="P2096">
        <v>40</v>
      </c>
      <c r="Q2096">
        <v>8.5</v>
      </c>
    </row>
    <row r="2097" spans="1:17" x14ac:dyDescent="0.3">
      <c r="A2097">
        <v>1496872</v>
      </c>
      <c r="B2097" t="s">
        <v>3473</v>
      </c>
      <c r="C2097" t="s">
        <v>8579</v>
      </c>
      <c r="D2097" t="s">
        <v>1050</v>
      </c>
      <c r="E2097">
        <v>154827484</v>
      </c>
      <c r="F2097" t="s">
        <v>760</v>
      </c>
      <c r="G2097" t="str">
        <f t="shared" si="32"/>
        <v>2025eb1100253</v>
      </c>
      <c r="H2097" t="s">
        <v>9748</v>
      </c>
      <c r="I2097" t="s">
        <v>761</v>
      </c>
      <c r="K2097" t="s">
        <v>8653</v>
      </c>
      <c r="M2097" t="s">
        <v>7643</v>
      </c>
      <c r="N2097" t="s">
        <v>3476</v>
      </c>
      <c r="P2097">
        <v>40</v>
      </c>
      <c r="Q2097">
        <v>11</v>
      </c>
    </row>
    <row r="2098" spans="1:17" x14ac:dyDescent="0.3">
      <c r="A2098">
        <v>1496872</v>
      </c>
      <c r="B2098" t="s">
        <v>3473</v>
      </c>
      <c r="C2098" t="s">
        <v>8579</v>
      </c>
      <c r="D2098" t="s">
        <v>1050</v>
      </c>
      <c r="E2098">
        <v>154827497</v>
      </c>
      <c r="F2098" t="s">
        <v>982</v>
      </c>
      <c r="G2098" t="str">
        <f t="shared" si="32"/>
        <v>2025eb1100328</v>
      </c>
      <c r="H2098" t="s">
        <v>9749</v>
      </c>
      <c r="I2098" t="s">
        <v>983</v>
      </c>
      <c r="K2098" t="s">
        <v>8653</v>
      </c>
      <c r="M2098" t="s">
        <v>7643</v>
      </c>
      <c r="N2098" t="s">
        <v>3476</v>
      </c>
      <c r="P2098">
        <v>40</v>
      </c>
      <c r="Q2098">
        <v>7</v>
      </c>
    </row>
    <row r="2099" spans="1:17" x14ac:dyDescent="0.3">
      <c r="A2099">
        <v>1496872</v>
      </c>
      <c r="B2099" t="s">
        <v>3473</v>
      </c>
      <c r="C2099" t="s">
        <v>8579</v>
      </c>
      <c r="D2099" t="s">
        <v>1050</v>
      </c>
      <c r="E2099">
        <v>154827506</v>
      </c>
      <c r="F2099" t="s">
        <v>31</v>
      </c>
      <c r="G2099" t="str">
        <f t="shared" si="32"/>
        <v>2025eb1100009</v>
      </c>
      <c r="H2099" t="s">
        <v>9750</v>
      </c>
      <c r="I2099" t="s">
        <v>32</v>
      </c>
      <c r="K2099" t="s">
        <v>8653</v>
      </c>
      <c r="M2099" t="s">
        <v>7643</v>
      </c>
      <c r="N2099" t="s">
        <v>3476</v>
      </c>
      <c r="P2099">
        <v>40</v>
      </c>
      <c r="Q2099">
        <v>0</v>
      </c>
    </row>
    <row r="2100" spans="1:17" x14ac:dyDescent="0.3">
      <c r="A2100">
        <v>1496872</v>
      </c>
      <c r="B2100" t="s">
        <v>3473</v>
      </c>
      <c r="C2100" t="s">
        <v>8579</v>
      </c>
      <c r="D2100" t="s">
        <v>1050</v>
      </c>
      <c r="E2100">
        <v>154827565</v>
      </c>
      <c r="F2100" t="s">
        <v>769</v>
      </c>
      <c r="G2100" t="str">
        <f t="shared" si="32"/>
        <v>2025eb1100256</v>
      </c>
      <c r="H2100" t="s">
        <v>9751</v>
      </c>
      <c r="I2100" t="s">
        <v>770</v>
      </c>
      <c r="K2100" t="s">
        <v>8653</v>
      </c>
      <c r="M2100" t="s">
        <v>7643</v>
      </c>
      <c r="N2100" t="s">
        <v>3476</v>
      </c>
      <c r="P2100">
        <v>40</v>
      </c>
      <c r="Q2100">
        <v>20.5</v>
      </c>
    </row>
    <row r="2101" spans="1:17" x14ac:dyDescent="0.3">
      <c r="A2101">
        <v>1496872</v>
      </c>
      <c r="B2101" t="s">
        <v>3473</v>
      </c>
      <c r="C2101" t="s">
        <v>8579</v>
      </c>
      <c r="D2101" t="s">
        <v>1050</v>
      </c>
      <c r="E2101">
        <v>154827982</v>
      </c>
      <c r="F2101" t="s">
        <v>187</v>
      </c>
      <c r="G2101" t="str">
        <f t="shared" si="32"/>
        <v>2025eb1100061</v>
      </c>
      <c r="H2101" t="s">
        <v>9752</v>
      </c>
      <c r="I2101" t="s">
        <v>188</v>
      </c>
      <c r="K2101" t="s">
        <v>8653</v>
      </c>
      <c r="M2101" t="s">
        <v>7643</v>
      </c>
      <c r="N2101" t="s">
        <v>3476</v>
      </c>
      <c r="P2101">
        <v>40</v>
      </c>
      <c r="Q2101">
        <v>5.5</v>
      </c>
    </row>
    <row r="2102" spans="1:17" x14ac:dyDescent="0.3">
      <c r="A2102">
        <v>1496873</v>
      </c>
      <c r="B2102" t="s">
        <v>3495</v>
      </c>
      <c r="C2102" t="s">
        <v>8579</v>
      </c>
      <c r="D2102" t="s">
        <v>1050</v>
      </c>
      <c r="E2102">
        <v>154826802</v>
      </c>
      <c r="F2102" t="s">
        <v>817</v>
      </c>
      <c r="G2102" t="str">
        <f t="shared" si="32"/>
        <v>2025eb1100272</v>
      </c>
      <c r="H2102" t="s">
        <v>9753</v>
      </c>
      <c r="I2102" t="s">
        <v>3645</v>
      </c>
      <c r="K2102" t="s">
        <v>8653</v>
      </c>
      <c r="M2102" t="s">
        <v>7643</v>
      </c>
      <c r="N2102" t="s">
        <v>3476</v>
      </c>
      <c r="P2102">
        <v>40</v>
      </c>
      <c r="Q2102">
        <v>30</v>
      </c>
    </row>
    <row r="2103" spans="1:17" x14ac:dyDescent="0.3">
      <c r="A2103">
        <v>1496873</v>
      </c>
      <c r="B2103" t="s">
        <v>3495</v>
      </c>
      <c r="C2103" t="s">
        <v>8579</v>
      </c>
      <c r="D2103" t="s">
        <v>1050</v>
      </c>
      <c r="E2103">
        <v>154826806</v>
      </c>
      <c r="F2103" t="s">
        <v>58</v>
      </c>
      <c r="G2103" t="str">
        <f t="shared" si="32"/>
        <v>2025eb1100018</v>
      </c>
      <c r="H2103" t="s">
        <v>9754</v>
      </c>
      <c r="I2103" t="s">
        <v>59</v>
      </c>
      <c r="K2103" t="s">
        <v>8653</v>
      </c>
      <c r="M2103" t="s">
        <v>7643</v>
      </c>
      <c r="N2103" t="s">
        <v>3476</v>
      </c>
      <c r="P2103">
        <v>40</v>
      </c>
      <c r="Q2103">
        <v>27</v>
      </c>
    </row>
    <row r="2104" spans="1:17" x14ac:dyDescent="0.3">
      <c r="A2104">
        <v>1496873</v>
      </c>
      <c r="B2104" t="s">
        <v>3495</v>
      </c>
      <c r="C2104" t="s">
        <v>8579</v>
      </c>
      <c r="D2104" t="s">
        <v>1050</v>
      </c>
      <c r="E2104">
        <v>154826900</v>
      </c>
      <c r="F2104" t="s">
        <v>403</v>
      </c>
      <c r="G2104" t="str">
        <f t="shared" si="32"/>
        <v>2025eb1100133</v>
      </c>
      <c r="H2104" t="s">
        <v>9755</v>
      </c>
      <c r="I2104" t="s">
        <v>404</v>
      </c>
      <c r="K2104" t="s">
        <v>8653</v>
      </c>
      <c r="M2104" t="s">
        <v>7643</v>
      </c>
      <c r="N2104" t="s">
        <v>3476</v>
      </c>
      <c r="P2104">
        <v>40</v>
      </c>
      <c r="Q2104">
        <v>21.5</v>
      </c>
    </row>
    <row r="2105" spans="1:17" x14ac:dyDescent="0.3">
      <c r="A2105">
        <v>1496873</v>
      </c>
      <c r="B2105" t="s">
        <v>3495</v>
      </c>
      <c r="C2105" t="s">
        <v>8579</v>
      </c>
      <c r="D2105" t="s">
        <v>1050</v>
      </c>
      <c r="E2105">
        <v>154827092</v>
      </c>
      <c r="F2105" t="s">
        <v>907</v>
      </c>
      <c r="G2105" t="str">
        <f t="shared" si="32"/>
        <v>2025eb1100303</v>
      </c>
      <c r="H2105" t="s">
        <v>9756</v>
      </c>
      <c r="I2105" t="s">
        <v>908</v>
      </c>
      <c r="K2105" t="s">
        <v>8653</v>
      </c>
      <c r="M2105" t="s">
        <v>7643</v>
      </c>
      <c r="N2105" t="s">
        <v>3476</v>
      </c>
      <c r="P2105">
        <v>40</v>
      </c>
      <c r="Q2105">
        <v>19</v>
      </c>
    </row>
    <row r="2106" spans="1:17" x14ac:dyDescent="0.3">
      <c r="A2106">
        <v>1496874</v>
      </c>
      <c r="B2106" t="s">
        <v>3690</v>
      </c>
      <c r="C2106" t="s">
        <v>7696</v>
      </c>
      <c r="D2106" t="s">
        <v>1593</v>
      </c>
      <c r="E2106">
        <v>154837632</v>
      </c>
      <c r="F2106" t="s">
        <v>4424</v>
      </c>
      <c r="G2106" t="str">
        <f t="shared" si="32"/>
        <v>2025em1100432</v>
      </c>
      <c r="H2106" t="s">
        <v>9757</v>
      </c>
      <c r="I2106" t="s">
        <v>4425</v>
      </c>
      <c r="K2106" t="s">
        <v>8653</v>
      </c>
      <c r="M2106" t="s">
        <v>7643</v>
      </c>
      <c r="N2106" t="s">
        <v>3476</v>
      </c>
      <c r="P2106">
        <v>35</v>
      </c>
      <c r="Q2106">
        <v>17.5</v>
      </c>
    </row>
    <row r="2107" spans="1:17" x14ac:dyDescent="0.3">
      <c r="A2107">
        <v>1496874</v>
      </c>
      <c r="B2107" t="s">
        <v>3690</v>
      </c>
      <c r="C2107" t="s">
        <v>7696</v>
      </c>
      <c r="D2107" t="s">
        <v>1593</v>
      </c>
      <c r="E2107">
        <v>154837636</v>
      </c>
      <c r="F2107" t="s">
        <v>4020</v>
      </c>
      <c r="G2107" t="str">
        <f t="shared" si="32"/>
        <v>2025em1100201</v>
      </c>
      <c r="H2107" t="s">
        <v>9758</v>
      </c>
      <c r="I2107" t="s">
        <v>4021</v>
      </c>
      <c r="K2107" t="s">
        <v>8653</v>
      </c>
      <c r="M2107" t="s">
        <v>7643</v>
      </c>
      <c r="N2107" t="s">
        <v>3476</v>
      </c>
      <c r="P2107">
        <v>35</v>
      </c>
      <c r="Q2107">
        <v>21</v>
      </c>
    </row>
    <row r="2108" spans="1:17" x14ac:dyDescent="0.3">
      <c r="A2108">
        <v>1496874</v>
      </c>
      <c r="B2108" t="s">
        <v>3690</v>
      </c>
      <c r="C2108" t="s">
        <v>7696</v>
      </c>
      <c r="D2108" t="s">
        <v>1593</v>
      </c>
      <c r="E2108">
        <v>154837637</v>
      </c>
      <c r="F2108" t="s">
        <v>3454</v>
      </c>
      <c r="G2108" t="str">
        <f t="shared" si="32"/>
        <v>2025em1100420</v>
      </c>
      <c r="H2108" t="s">
        <v>9759</v>
      </c>
      <c r="I2108" t="s">
        <v>3455</v>
      </c>
      <c r="K2108" t="s">
        <v>8653</v>
      </c>
      <c r="M2108" t="s">
        <v>7643</v>
      </c>
      <c r="N2108" t="s">
        <v>3476</v>
      </c>
      <c r="P2108">
        <v>35</v>
      </c>
      <c r="Q2108">
        <v>12</v>
      </c>
    </row>
    <row r="2109" spans="1:17" x14ac:dyDescent="0.3">
      <c r="A2109">
        <v>1496874</v>
      </c>
      <c r="B2109" t="s">
        <v>3690</v>
      </c>
      <c r="C2109" t="s">
        <v>7696</v>
      </c>
      <c r="D2109" t="s">
        <v>1593</v>
      </c>
      <c r="E2109">
        <v>154837640</v>
      </c>
      <c r="F2109" t="s">
        <v>1773</v>
      </c>
      <c r="G2109" t="str">
        <f t="shared" si="32"/>
        <v>2025em1100050</v>
      </c>
      <c r="H2109" t="s">
        <v>9760</v>
      </c>
      <c r="I2109" t="s">
        <v>1774</v>
      </c>
      <c r="K2109" t="s">
        <v>8653</v>
      </c>
      <c r="M2109" t="s">
        <v>7643</v>
      </c>
      <c r="N2109" t="s">
        <v>3476</v>
      </c>
      <c r="P2109">
        <v>35</v>
      </c>
      <c r="Q2109">
        <v>28</v>
      </c>
    </row>
    <row r="2110" spans="1:17" x14ac:dyDescent="0.3">
      <c r="A2110">
        <v>1496874</v>
      </c>
      <c r="B2110" t="s">
        <v>3690</v>
      </c>
      <c r="C2110" t="s">
        <v>7696</v>
      </c>
      <c r="D2110" t="s">
        <v>1593</v>
      </c>
      <c r="E2110">
        <v>154837641</v>
      </c>
      <c r="F2110" t="s">
        <v>2906</v>
      </c>
      <c r="G2110" t="str">
        <f t="shared" si="32"/>
        <v>2025em1100339</v>
      </c>
      <c r="H2110" t="s">
        <v>9761</v>
      </c>
      <c r="I2110" t="s">
        <v>2907</v>
      </c>
      <c r="K2110" t="s">
        <v>8653</v>
      </c>
      <c r="M2110" t="s">
        <v>7643</v>
      </c>
      <c r="N2110" t="s">
        <v>3476</v>
      </c>
      <c r="P2110">
        <v>35</v>
      </c>
      <c r="Q2110">
        <v>35</v>
      </c>
    </row>
    <row r="2111" spans="1:17" x14ac:dyDescent="0.3">
      <c r="A2111">
        <v>1496874</v>
      </c>
      <c r="B2111" t="s">
        <v>3690</v>
      </c>
      <c r="C2111" t="s">
        <v>7696</v>
      </c>
      <c r="D2111" t="s">
        <v>1593</v>
      </c>
      <c r="E2111">
        <v>154837642</v>
      </c>
      <c r="F2111" t="s">
        <v>2514</v>
      </c>
      <c r="G2111" t="str">
        <f t="shared" si="32"/>
        <v>2025em1100249</v>
      </c>
      <c r="H2111" t="s">
        <v>9762</v>
      </c>
      <c r="I2111" t="s">
        <v>2515</v>
      </c>
      <c r="K2111" t="s">
        <v>8653</v>
      </c>
      <c r="M2111" t="s">
        <v>7643</v>
      </c>
      <c r="N2111" t="s">
        <v>3476</v>
      </c>
      <c r="P2111">
        <v>35</v>
      </c>
      <c r="Q2111">
        <v>28</v>
      </c>
    </row>
    <row r="2112" spans="1:17" x14ac:dyDescent="0.3">
      <c r="A2112">
        <v>1496874</v>
      </c>
      <c r="B2112" t="s">
        <v>3690</v>
      </c>
      <c r="C2112" t="s">
        <v>7696</v>
      </c>
      <c r="D2112" t="s">
        <v>1593</v>
      </c>
      <c r="E2112">
        <v>154837643</v>
      </c>
      <c r="F2112" t="s">
        <v>3807</v>
      </c>
      <c r="G2112" t="str">
        <f t="shared" si="32"/>
        <v>2025em1100057</v>
      </c>
      <c r="H2112" t="s">
        <v>9763</v>
      </c>
      <c r="I2112" t="s">
        <v>3808</v>
      </c>
      <c r="K2112" t="s">
        <v>8653</v>
      </c>
      <c r="M2112" t="s">
        <v>7643</v>
      </c>
      <c r="N2112" t="s">
        <v>3476</v>
      </c>
      <c r="P2112">
        <v>35</v>
      </c>
      <c r="Q2112">
        <v>19.5</v>
      </c>
    </row>
    <row r="2113" spans="1:17" x14ac:dyDescent="0.3">
      <c r="A2113">
        <v>1496874</v>
      </c>
      <c r="B2113" t="s">
        <v>3690</v>
      </c>
      <c r="C2113" t="s">
        <v>7696</v>
      </c>
      <c r="D2113" t="s">
        <v>1593</v>
      </c>
      <c r="E2113">
        <v>154837644</v>
      </c>
      <c r="F2113" t="s">
        <v>2149</v>
      </c>
      <c r="G2113" t="str">
        <f t="shared" si="32"/>
        <v>2025em1100143</v>
      </c>
      <c r="H2113" t="s">
        <v>9764</v>
      </c>
      <c r="I2113" t="s">
        <v>2150</v>
      </c>
      <c r="K2113" t="s">
        <v>8653</v>
      </c>
      <c r="M2113" t="s">
        <v>7643</v>
      </c>
      <c r="N2113" t="s">
        <v>3476</v>
      </c>
      <c r="P2113">
        <v>35</v>
      </c>
      <c r="Q2113">
        <v>20.5</v>
      </c>
    </row>
    <row r="2114" spans="1:17" x14ac:dyDescent="0.3">
      <c r="A2114">
        <v>1496874</v>
      </c>
      <c r="B2114" t="s">
        <v>3690</v>
      </c>
      <c r="C2114" t="s">
        <v>7696</v>
      </c>
      <c r="D2114" t="s">
        <v>1593</v>
      </c>
      <c r="E2114">
        <v>154837645</v>
      </c>
      <c r="F2114" t="s">
        <v>2807</v>
      </c>
      <c r="G2114" t="str">
        <f t="shared" si="32"/>
        <v>2025em1100313</v>
      </c>
      <c r="H2114" t="s">
        <v>9765</v>
      </c>
      <c r="I2114" t="s">
        <v>2808</v>
      </c>
      <c r="K2114" t="s">
        <v>8653</v>
      </c>
      <c r="M2114" t="s">
        <v>7643</v>
      </c>
      <c r="N2114" t="s">
        <v>3476</v>
      </c>
      <c r="P2114">
        <v>35</v>
      </c>
      <c r="Q2114">
        <v>6</v>
      </c>
    </row>
    <row r="2115" spans="1:17" x14ac:dyDescent="0.3">
      <c r="A2115">
        <v>1496874</v>
      </c>
      <c r="B2115" t="s">
        <v>3690</v>
      </c>
      <c r="C2115" t="s">
        <v>7696</v>
      </c>
      <c r="D2115" t="s">
        <v>1593</v>
      </c>
      <c r="E2115">
        <v>154837646</v>
      </c>
      <c r="F2115" t="s">
        <v>2224</v>
      </c>
      <c r="G2115" t="str">
        <f t="shared" ref="G2115:G2178" si="33">LEFT(F2115,13)</f>
        <v>2025em1100160</v>
      </c>
      <c r="H2115" t="s">
        <v>9766</v>
      </c>
      <c r="I2115" t="s">
        <v>2225</v>
      </c>
      <c r="K2115" t="s">
        <v>8653</v>
      </c>
      <c r="M2115" t="s">
        <v>7643</v>
      </c>
      <c r="N2115" t="s">
        <v>3476</v>
      </c>
      <c r="P2115">
        <v>35</v>
      </c>
      <c r="Q2115">
        <v>5.5</v>
      </c>
    </row>
    <row r="2116" spans="1:17" x14ac:dyDescent="0.3">
      <c r="A2116">
        <v>1496874</v>
      </c>
      <c r="B2116" t="s">
        <v>3690</v>
      </c>
      <c r="C2116" t="s">
        <v>7696</v>
      </c>
      <c r="D2116" t="s">
        <v>1593</v>
      </c>
      <c r="E2116">
        <v>154837647</v>
      </c>
      <c r="F2116" t="s">
        <v>1846</v>
      </c>
      <c r="G2116" t="str">
        <f t="shared" si="33"/>
        <v>2025em1100066</v>
      </c>
      <c r="H2116" t="s">
        <v>9767</v>
      </c>
      <c r="I2116" t="s">
        <v>1847</v>
      </c>
      <c r="K2116" t="s">
        <v>8653</v>
      </c>
      <c r="M2116" t="s">
        <v>7643</v>
      </c>
      <c r="N2116" t="s">
        <v>3476</v>
      </c>
      <c r="P2116">
        <v>35</v>
      </c>
      <c r="Q2116">
        <v>27.5</v>
      </c>
    </row>
    <row r="2117" spans="1:17" x14ac:dyDescent="0.3">
      <c r="A2117">
        <v>1496874</v>
      </c>
      <c r="B2117" t="s">
        <v>3690</v>
      </c>
      <c r="C2117" t="s">
        <v>7696</v>
      </c>
      <c r="D2117" t="s">
        <v>1593</v>
      </c>
      <c r="E2117">
        <v>154837648</v>
      </c>
      <c r="F2117" t="s">
        <v>3223</v>
      </c>
      <c r="G2117" t="str">
        <f t="shared" si="33"/>
        <v>2025em1100442</v>
      </c>
      <c r="H2117" t="s">
        <v>9768</v>
      </c>
      <c r="I2117" t="s">
        <v>3224</v>
      </c>
      <c r="K2117" t="s">
        <v>8653</v>
      </c>
      <c r="M2117" t="s">
        <v>7643</v>
      </c>
      <c r="N2117" t="s">
        <v>3476</v>
      </c>
      <c r="P2117">
        <v>35</v>
      </c>
      <c r="Q2117">
        <v>19.5</v>
      </c>
    </row>
    <row r="2118" spans="1:17" x14ac:dyDescent="0.3">
      <c r="A2118">
        <v>1496874</v>
      </c>
      <c r="B2118" t="s">
        <v>3690</v>
      </c>
      <c r="C2118" t="s">
        <v>7696</v>
      </c>
      <c r="D2118" t="s">
        <v>1593</v>
      </c>
      <c r="E2118">
        <v>154837649</v>
      </c>
      <c r="F2118" t="s">
        <v>4436</v>
      </c>
      <c r="G2118" t="str">
        <f t="shared" si="33"/>
        <v>2025em1100436</v>
      </c>
      <c r="H2118" t="s">
        <v>9769</v>
      </c>
      <c r="I2118" t="s">
        <v>4437</v>
      </c>
      <c r="K2118" t="s">
        <v>8653</v>
      </c>
      <c r="M2118" t="s">
        <v>7643</v>
      </c>
      <c r="N2118" t="s">
        <v>3476</v>
      </c>
      <c r="P2118">
        <v>35</v>
      </c>
      <c r="Q2118">
        <v>12.5</v>
      </c>
    </row>
    <row r="2119" spans="1:17" x14ac:dyDescent="0.3">
      <c r="A2119">
        <v>1496874</v>
      </c>
      <c r="B2119" t="s">
        <v>3690</v>
      </c>
      <c r="C2119" t="s">
        <v>7696</v>
      </c>
      <c r="D2119" t="s">
        <v>1593</v>
      </c>
      <c r="E2119">
        <v>154837650</v>
      </c>
      <c r="F2119" t="s">
        <v>2582</v>
      </c>
      <c r="G2119" t="str">
        <f t="shared" si="33"/>
        <v>2025em1100261</v>
      </c>
      <c r="H2119" t="s">
        <v>9770</v>
      </c>
      <c r="I2119" t="s">
        <v>2583</v>
      </c>
      <c r="K2119" t="s">
        <v>8653</v>
      </c>
      <c r="M2119" t="s">
        <v>7643</v>
      </c>
      <c r="N2119" t="s">
        <v>3476</v>
      </c>
      <c r="P2119">
        <v>35</v>
      </c>
      <c r="Q2119">
        <v>13.5</v>
      </c>
    </row>
    <row r="2120" spans="1:17" x14ac:dyDescent="0.3">
      <c r="A2120">
        <v>1496874</v>
      </c>
      <c r="B2120" t="s">
        <v>3690</v>
      </c>
      <c r="C2120" t="s">
        <v>7696</v>
      </c>
      <c r="D2120" t="s">
        <v>1593</v>
      </c>
      <c r="E2120">
        <v>154837651</v>
      </c>
      <c r="F2120" t="s">
        <v>2600</v>
      </c>
      <c r="G2120" t="str">
        <f t="shared" si="33"/>
        <v>2025em1100264</v>
      </c>
      <c r="H2120" t="s">
        <v>9771</v>
      </c>
      <c r="I2120" t="s">
        <v>2601</v>
      </c>
      <c r="K2120" t="s">
        <v>8653</v>
      </c>
      <c r="M2120" t="s">
        <v>7643</v>
      </c>
      <c r="N2120" t="s">
        <v>3476</v>
      </c>
      <c r="P2120">
        <v>35</v>
      </c>
      <c r="Q2120">
        <v>14</v>
      </c>
    </row>
    <row r="2121" spans="1:17" x14ac:dyDescent="0.3">
      <c r="A2121">
        <v>1496874</v>
      </c>
      <c r="B2121" t="s">
        <v>3690</v>
      </c>
      <c r="C2121" t="s">
        <v>7696</v>
      </c>
      <c r="D2121" t="s">
        <v>1593</v>
      </c>
      <c r="E2121">
        <v>154837652</v>
      </c>
      <c r="F2121" t="s">
        <v>3687</v>
      </c>
      <c r="G2121" t="str">
        <f t="shared" si="33"/>
        <v>2025em1100001</v>
      </c>
      <c r="H2121" t="s">
        <v>9772</v>
      </c>
      <c r="I2121" t="s">
        <v>3688</v>
      </c>
      <c r="K2121" t="s">
        <v>8653</v>
      </c>
      <c r="M2121" t="s">
        <v>7643</v>
      </c>
      <c r="N2121" t="s">
        <v>3476</v>
      </c>
      <c r="P2121">
        <v>35</v>
      </c>
      <c r="Q2121">
        <v>6</v>
      </c>
    </row>
    <row r="2122" spans="1:17" x14ac:dyDescent="0.3">
      <c r="A2122">
        <v>1496874</v>
      </c>
      <c r="B2122" t="s">
        <v>3690</v>
      </c>
      <c r="C2122" t="s">
        <v>7696</v>
      </c>
      <c r="D2122" t="s">
        <v>1593</v>
      </c>
      <c r="E2122">
        <v>154837653</v>
      </c>
      <c r="F2122" t="s">
        <v>3065</v>
      </c>
      <c r="G2122" t="str">
        <f t="shared" si="33"/>
        <v>2025em1100387</v>
      </c>
      <c r="H2122" t="s">
        <v>9773</v>
      </c>
      <c r="I2122" t="s">
        <v>3066</v>
      </c>
      <c r="K2122" t="s">
        <v>8653</v>
      </c>
      <c r="M2122" t="s">
        <v>7643</v>
      </c>
      <c r="N2122" t="s">
        <v>3476</v>
      </c>
      <c r="P2122">
        <v>35</v>
      </c>
      <c r="Q2122">
        <v>27</v>
      </c>
    </row>
    <row r="2123" spans="1:17" x14ac:dyDescent="0.3">
      <c r="A2123">
        <v>1496874</v>
      </c>
      <c r="B2123" t="s">
        <v>3690</v>
      </c>
      <c r="C2123" t="s">
        <v>7696</v>
      </c>
      <c r="D2123" t="s">
        <v>1593</v>
      </c>
      <c r="E2123">
        <v>154837654</v>
      </c>
      <c r="F2123" t="s">
        <v>3827</v>
      </c>
      <c r="G2123" t="str">
        <f t="shared" si="33"/>
        <v>2025em1100073</v>
      </c>
      <c r="H2123" t="s">
        <v>9774</v>
      </c>
      <c r="I2123" t="s">
        <v>3828</v>
      </c>
      <c r="K2123" t="s">
        <v>8653</v>
      </c>
      <c r="M2123" t="s">
        <v>7643</v>
      </c>
      <c r="N2123" t="s">
        <v>3476</v>
      </c>
      <c r="P2123">
        <v>35</v>
      </c>
      <c r="Q2123">
        <v>27</v>
      </c>
    </row>
    <row r="2124" spans="1:17" x14ac:dyDescent="0.3">
      <c r="A2124">
        <v>1496874</v>
      </c>
      <c r="B2124" t="s">
        <v>3690</v>
      </c>
      <c r="C2124" t="s">
        <v>7696</v>
      </c>
      <c r="D2124" t="s">
        <v>1593</v>
      </c>
      <c r="E2124">
        <v>154837655</v>
      </c>
      <c r="F2124" t="s">
        <v>2679</v>
      </c>
      <c r="G2124" t="str">
        <f t="shared" si="33"/>
        <v>2025em1100282</v>
      </c>
      <c r="H2124" t="s">
        <v>9775</v>
      </c>
      <c r="I2124" t="s">
        <v>2680</v>
      </c>
      <c r="K2124" t="s">
        <v>8653</v>
      </c>
      <c r="M2124" t="s">
        <v>7643</v>
      </c>
      <c r="N2124" t="s">
        <v>3476</v>
      </c>
      <c r="P2124">
        <v>35</v>
      </c>
      <c r="Q2124">
        <v>13</v>
      </c>
    </row>
    <row r="2125" spans="1:17" x14ac:dyDescent="0.3">
      <c r="A2125">
        <v>1496874</v>
      </c>
      <c r="B2125" t="s">
        <v>3690</v>
      </c>
      <c r="C2125" t="s">
        <v>7696</v>
      </c>
      <c r="D2125" t="s">
        <v>1593</v>
      </c>
      <c r="E2125">
        <v>154837657</v>
      </c>
      <c r="F2125" t="s">
        <v>3831</v>
      </c>
      <c r="G2125" t="str">
        <f t="shared" si="33"/>
        <v>2025em1100074</v>
      </c>
      <c r="H2125" t="s">
        <v>9776</v>
      </c>
      <c r="I2125" t="s">
        <v>3832</v>
      </c>
      <c r="K2125" t="s">
        <v>8653</v>
      </c>
      <c r="M2125" t="s">
        <v>7643</v>
      </c>
      <c r="N2125" t="s">
        <v>3476</v>
      </c>
      <c r="P2125">
        <v>35</v>
      </c>
      <c r="Q2125">
        <v>12.5</v>
      </c>
    </row>
    <row r="2126" spans="1:17" x14ac:dyDescent="0.3">
      <c r="A2126">
        <v>1496874</v>
      </c>
      <c r="B2126" t="s">
        <v>3690</v>
      </c>
      <c r="C2126" t="s">
        <v>7696</v>
      </c>
      <c r="D2126" t="s">
        <v>1593</v>
      </c>
      <c r="E2126">
        <v>154837658</v>
      </c>
      <c r="F2126" t="s">
        <v>4232</v>
      </c>
      <c r="G2126" t="str">
        <f t="shared" si="33"/>
        <v>2025em1100326</v>
      </c>
      <c r="H2126" t="s">
        <v>9777</v>
      </c>
      <c r="I2126" t="s">
        <v>4233</v>
      </c>
      <c r="K2126" t="s">
        <v>8653</v>
      </c>
      <c r="M2126" t="s">
        <v>7643</v>
      </c>
      <c r="N2126" t="s">
        <v>3476</v>
      </c>
      <c r="P2126">
        <v>35</v>
      </c>
      <c r="Q2126">
        <v>21</v>
      </c>
    </row>
    <row r="2127" spans="1:17" x14ac:dyDescent="0.3">
      <c r="A2127">
        <v>1496874</v>
      </c>
      <c r="B2127" t="s">
        <v>3690</v>
      </c>
      <c r="C2127" t="s">
        <v>7696</v>
      </c>
      <c r="D2127" t="s">
        <v>1593</v>
      </c>
      <c r="E2127">
        <v>154837659</v>
      </c>
      <c r="F2127" t="s">
        <v>3764</v>
      </c>
      <c r="G2127" t="str">
        <f t="shared" si="33"/>
        <v>2025em1100033</v>
      </c>
      <c r="H2127" t="s">
        <v>9778</v>
      </c>
      <c r="I2127" t="s">
        <v>3765</v>
      </c>
      <c r="K2127" t="s">
        <v>8653</v>
      </c>
      <c r="M2127" t="s">
        <v>7643</v>
      </c>
      <c r="N2127" t="s">
        <v>3476</v>
      </c>
      <c r="P2127">
        <v>35</v>
      </c>
      <c r="Q2127">
        <v>14.5</v>
      </c>
    </row>
    <row r="2128" spans="1:17" x14ac:dyDescent="0.3">
      <c r="A2128">
        <v>1496874</v>
      </c>
      <c r="B2128" t="s">
        <v>3690</v>
      </c>
      <c r="C2128" t="s">
        <v>7696</v>
      </c>
      <c r="D2128" t="s">
        <v>1593</v>
      </c>
      <c r="E2128">
        <v>154837661</v>
      </c>
      <c r="F2128" t="s">
        <v>1964</v>
      </c>
      <c r="G2128" t="str">
        <f t="shared" si="33"/>
        <v>2025em1100096</v>
      </c>
      <c r="H2128" t="s">
        <v>9779</v>
      </c>
      <c r="I2128" t="s">
        <v>1965</v>
      </c>
      <c r="K2128" t="s">
        <v>8653</v>
      </c>
      <c r="M2128" t="s">
        <v>7643</v>
      </c>
      <c r="N2128" t="s">
        <v>3476</v>
      </c>
      <c r="P2128">
        <v>35</v>
      </c>
      <c r="Q2128">
        <v>25</v>
      </c>
    </row>
    <row r="2129" spans="1:17" x14ac:dyDescent="0.3">
      <c r="A2129">
        <v>1496874</v>
      </c>
      <c r="B2129" t="s">
        <v>3690</v>
      </c>
      <c r="C2129" t="s">
        <v>7696</v>
      </c>
      <c r="D2129" t="s">
        <v>1593</v>
      </c>
      <c r="E2129">
        <v>154837662</v>
      </c>
      <c r="F2129" t="s">
        <v>2984</v>
      </c>
      <c r="G2129" t="str">
        <f t="shared" si="33"/>
        <v>2025em1100365</v>
      </c>
      <c r="H2129" t="s">
        <v>9780</v>
      </c>
      <c r="I2129" t="s">
        <v>2985</v>
      </c>
      <c r="K2129" t="s">
        <v>8653</v>
      </c>
      <c r="M2129" t="s">
        <v>7643</v>
      </c>
      <c r="N2129" t="s">
        <v>3476</v>
      </c>
      <c r="P2129">
        <v>35</v>
      </c>
      <c r="Q2129">
        <v>31.5</v>
      </c>
    </row>
    <row r="2130" spans="1:17" x14ac:dyDescent="0.3">
      <c r="A2130">
        <v>1496874</v>
      </c>
      <c r="B2130" t="s">
        <v>3690</v>
      </c>
      <c r="C2130" t="s">
        <v>7696</v>
      </c>
      <c r="D2130" t="s">
        <v>1593</v>
      </c>
      <c r="E2130">
        <v>154837663</v>
      </c>
      <c r="F2130" t="s">
        <v>4292</v>
      </c>
      <c r="G2130" t="str">
        <f t="shared" si="33"/>
        <v>2025em1100364</v>
      </c>
      <c r="H2130" t="s">
        <v>9781</v>
      </c>
      <c r="I2130" t="s">
        <v>4293</v>
      </c>
      <c r="K2130" t="s">
        <v>8653</v>
      </c>
      <c r="M2130" t="s">
        <v>7643</v>
      </c>
      <c r="N2130" t="s">
        <v>3476</v>
      </c>
      <c r="P2130">
        <v>35</v>
      </c>
      <c r="Q2130">
        <v>30.5</v>
      </c>
    </row>
    <row r="2131" spans="1:17" x14ac:dyDescent="0.3">
      <c r="A2131">
        <v>1496874</v>
      </c>
      <c r="B2131" t="s">
        <v>3690</v>
      </c>
      <c r="C2131" t="s">
        <v>7696</v>
      </c>
      <c r="D2131" t="s">
        <v>1593</v>
      </c>
      <c r="E2131">
        <v>154837665</v>
      </c>
      <c r="F2131" t="s">
        <v>1617</v>
      </c>
      <c r="G2131" t="str">
        <f t="shared" si="33"/>
        <v>2025em1100007</v>
      </c>
      <c r="H2131" t="s">
        <v>9782</v>
      </c>
      <c r="I2131" t="s">
        <v>1618</v>
      </c>
      <c r="K2131" t="s">
        <v>8653</v>
      </c>
      <c r="M2131" t="s">
        <v>7643</v>
      </c>
      <c r="N2131" t="s">
        <v>3476</v>
      </c>
      <c r="P2131">
        <v>35</v>
      </c>
      <c r="Q2131">
        <v>26</v>
      </c>
    </row>
    <row r="2132" spans="1:17" x14ac:dyDescent="0.3">
      <c r="A2132">
        <v>1496874</v>
      </c>
      <c r="B2132" t="s">
        <v>3690</v>
      </c>
      <c r="C2132" t="s">
        <v>7696</v>
      </c>
      <c r="D2132" t="s">
        <v>1593</v>
      </c>
      <c r="E2132">
        <v>154837666</v>
      </c>
      <c r="F2132" t="s">
        <v>2299</v>
      </c>
      <c r="G2132" t="str">
        <f t="shared" si="33"/>
        <v>2025em1100184</v>
      </c>
      <c r="H2132" t="s">
        <v>9783</v>
      </c>
      <c r="I2132" t="s">
        <v>2300</v>
      </c>
      <c r="K2132" t="s">
        <v>8653</v>
      </c>
      <c r="M2132" t="s">
        <v>7643</v>
      </c>
      <c r="N2132" t="s">
        <v>3476</v>
      </c>
      <c r="P2132">
        <v>35</v>
      </c>
      <c r="Q2132">
        <v>7</v>
      </c>
    </row>
    <row r="2133" spans="1:17" x14ac:dyDescent="0.3">
      <c r="A2133">
        <v>1496874</v>
      </c>
      <c r="B2133" t="s">
        <v>3690</v>
      </c>
      <c r="C2133" t="s">
        <v>7696</v>
      </c>
      <c r="D2133" t="s">
        <v>1593</v>
      </c>
      <c r="E2133">
        <v>154837667</v>
      </c>
      <c r="F2133" t="s">
        <v>2640</v>
      </c>
      <c r="G2133" t="str">
        <f t="shared" si="33"/>
        <v>2025em1100274</v>
      </c>
      <c r="H2133" t="s">
        <v>9784</v>
      </c>
      <c r="I2133" t="s">
        <v>2641</v>
      </c>
      <c r="K2133" t="s">
        <v>8653</v>
      </c>
      <c r="M2133" t="s">
        <v>7643</v>
      </c>
      <c r="N2133" t="s">
        <v>3476</v>
      </c>
      <c r="P2133">
        <v>35</v>
      </c>
      <c r="Q2133">
        <v>13.5</v>
      </c>
    </row>
    <row r="2134" spans="1:17" x14ac:dyDescent="0.3">
      <c r="A2134">
        <v>1496874</v>
      </c>
      <c r="B2134" t="s">
        <v>3690</v>
      </c>
      <c r="C2134" t="s">
        <v>7696</v>
      </c>
      <c r="D2134" t="s">
        <v>1593</v>
      </c>
      <c r="E2134">
        <v>154837668</v>
      </c>
      <c r="F2134" t="s">
        <v>3013</v>
      </c>
      <c r="G2134" t="str">
        <f t="shared" si="33"/>
        <v>2025em1100372</v>
      </c>
      <c r="H2134" t="s">
        <v>9785</v>
      </c>
      <c r="I2134" t="s">
        <v>3014</v>
      </c>
      <c r="K2134" t="s">
        <v>8653</v>
      </c>
      <c r="M2134" t="s">
        <v>7643</v>
      </c>
      <c r="N2134" t="s">
        <v>3476</v>
      </c>
      <c r="P2134">
        <v>35</v>
      </c>
      <c r="Q2134">
        <v>16</v>
      </c>
    </row>
    <row r="2135" spans="1:17" x14ac:dyDescent="0.3">
      <c r="A2135">
        <v>1496874</v>
      </c>
      <c r="B2135" t="s">
        <v>3690</v>
      </c>
      <c r="C2135" t="s">
        <v>7696</v>
      </c>
      <c r="D2135" t="s">
        <v>1593</v>
      </c>
      <c r="E2135">
        <v>154837669</v>
      </c>
      <c r="F2135" t="s">
        <v>4028</v>
      </c>
      <c r="G2135" t="str">
        <f t="shared" si="33"/>
        <v>2025em1100204</v>
      </c>
      <c r="H2135" t="s">
        <v>9786</v>
      </c>
      <c r="I2135" t="s">
        <v>4029</v>
      </c>
      <c r="K2135" t="s">
        <v>8653</v>
      </c>
      <c r="M2135" t="s">
        <v>7643</v>
      </c>
      <c r="N2135" t="s">
        <v>3476</v>
      </c>
      <c r="P2135">
        <v>35</v>
      </c>
      <c r="Q2135">
        <v>14.5</v>
      </c>
    </row>
    <row r="2136" spans="1:17" x14ac:dyDescent="0.3">
      <c r="A2136">
        <v>1496874</v>
      </c>
      <c r="B2136" t="s">
        <v>3690</v>
      </c>
      <c r="C2136" t="s">
        <v>7696</v>
      </c>
      <c r="D2136" t="s">
        <v>1593</v>
      </c>
      <c r="E2136">
        <v>154837670</v>
      </c>
      <c r="F2136" t="s">
        <v>2814</v>
      </c>
      <c r="G2136" t="str">
        <f t="shared" si="33"/>
        <v>2025em1100318</v>
      </c>
      <c r="H2136" t="s">
        <v>9787</v>
      </c>
      <c r="I2136" t="s">
        <v>2815</v>
      </c>
      <c r="K2136" t="s">
        <v>8653</v>
      </c>
      <c r="M2136" t="s">
        <v>7643</v>
      </c>
      <c r="N2136" t="s">
        <v>3476</v>
      </c>
      <c r="P2136">
        <v>35</v>
      </c>
      <c r="Q2136">
        <v>16</v>
      </c>
    </row>
    <row r="2137" spans="1:17" x14ac:dyDescent="0.3">
      <c r="A2137">
        <v>1496874</v>
      </c>
      <c r="B2137" t="s">
        <v>3690</v>
      </c>
      <c r="C2137" t="s">
        <v>7696</v>
      </c>
      <c r="D2137" t="s">
        <v>1593</v>
      </c>
      <c r="E2137">
        <v>154837671</v>
      </c>
      <c r="F2137" t="s">
        <v>3210</v>
      </c>
      <c r="G2137" t="str">
        <f t="shared" si="33"/>
        <v>2025em1100437</v>
      </c>
      <c r="H2137" t="s">
        <v>9788</v>
      </c>
      <c r="I2137" t="s">
        <v>3211</v>
      </c>
      <c r="K2137" t="s">
        <v>8653</v>
      </c>
      <c r="M2137" t="s">
        <v>7643</v>
      </c>
      <c r="N2137" t="s">
        <v>3476</v>
      </c>
      <c r="P2137">
        <v>35</v>
      </c>
      <c r="Q2137">
        <v>8.5</v>
      </c>
    </row>
    <row r="2138" spans="1:17" x14ac:dyDescent="0.3">
      <c r="A2138">
        <v>1496874</v>
      </c>
      <c r="B2138" t="s">
        <v>3690</v>
      </c>
      <c r="C2138" t="s">
        <v>7696</v>
      </c>
      <c r="D2138" t="s">
        <v>1593</v>
      </c>
      <c r="E2138">
        <v>154837672</v>
      </c>
      <c r="F2138" t="s">
        <v>4340</v>
      </c>
      <c r="G2138" t="str">
        <f t="shared" si="33"/>
        <v>2025em1100389</v>
      </c>
      <c r="H2138" t="s">
        <v>9789</v>
      </c>
      <c r="I2138" t="s">
        <v>4341</v>
      </c>
      <c r="K2138" t="s">
        <v>8653</v>
      </c>
      <c r="M2138" t="s">
        <v>7643</v>
      </c>
      <c r="N2138" t="s">
        <v>3476</v>
      </c>
      <c r="P2138">
        <v>35</v>
      </c>
      <c r="Q2138">
        <v>7</v>
      </c>
    </row>
    <row r="2139" spans="1:17" x14ac:dyDescent="0.3">
      <c r="A2139">
        <v>1496874</v>
      </c>
      <c r="B2139" t="s">
        <v>3690</v>
      </c>
      <c r="C2139" t="s">
        <v>7696</v>
      </c>
      <c r="D2139" t="s">
        <v>1593</v>
      </c>
      <c r="E2139">
        <v>154837673</v>
      </c>
      <c r="F2139" t="s">
        <v>1677</v>
      </c>
      <c r="G2139" t="str">
        <f t="shared" si="33"/>
        <v>2025em1100019</v>
      </c>
      <c r="H2139" t="s">
        <v>9790</v>
      </c>
      <c r="I2139" t="s">
        <v>1678</v>
      </c>
      <c r="K2139" t="s">
        <v>8653</v>
      </c>
      <c r="M2139" t="s">
        <v>7643</v>
      </c>
      <c r="N2139" t="s">
        <v>3476</v>
      </c>
      <c r="P2139">
        <v>35</v>
      </c>
      <c r="Q2139">
        <v>20.5</v>
      </c>
    </row>
    <row r="2140" spans="1:17" x14ac:dyDescent="0.3">
      <c r="A2140">
        <v>1496874</v>
      </c>
      <c r="B2140" t="s">
        <v>3690</v>
      </c>
      <c r="C2140" t="s">
        <v>7696</v>
      </c>
      <c r="D2140" t="s">
        <v>1593</v>
      </c>
      <c r="E2140">
        <v>154837674</v>
      </c>
      <c r="F2140" t="s">
        <v>1648</v>
      </c>
      <c r="G2140" t="str">
        <f t="shared" si="33"/>
        <v>2025em1100015</v>
      </c>
      <c r="H2140" t="s">
        <v>9791</v>
      </c>
      <c r="I2140" t="s">
        <v>1649</v>
      </c>
      <c r="K2140" t="s">
        <v>8653</v>
      </c>
      <c r="M2140" t="s">
        <v>7643</v>
      </c>
      <c r="N2140" t="s">
        <v>3476</v>
      </c>
      <c r="P2140">
        <v>35</v>
      </c>
      <c r="Q2140">
        <v>13</v>
      </c>
    </row>
    <row r="2141" spans="1:17" x14ac:dyDescent="0.3">
      <c r="A2141">
        <v>1496874</v>
      </c>
      <c r="B2141" t="s">
        <v>3690</v>
      </c>
      <c r="C2141" t="s">
        <v>7696</v>
      </c>
      <c r="D2141" t="s">
        <v>1593</v>
      </c>
      <c r="E2141">
        <v>154837675</v>
      </c>
      <c r="F2141" t="s">
        <v>4364</v>
      </c>
      <c r="G2141" t="str">
        <f t="shared" si="33"/>
        <v>2025em1100401</v>
      </c>
      <c r="H2141" t="s">
        <v>9792</v>
      </c>
      <c r="I2141" t="s">
        <v>4365</v>
      </c>
      <c r="K2141" t="s">
        <v>8653</v>
      </c>
      <c r="M2141" t="s">
        <v>7643</v>
      </c>
      <c r="N2141" t="s">
        <v>3476</v>
      </c>
      <c r="P2141">
        <v>35</v>
      </c>
      <c r="Q2141">
        <v>26.5</v>
      </c>
    </row>
    <row r="2142" spans="1:17" x14ac:dyDescent="0.3">
      <c r="A2142">
        <v>1496874</v>
      </c>
      <c r="B2142" t="s">
        <v>3690</v>
      </c>
      <c r="C2142" t="s">
        <v>7696</v>
      </c>
      <c r="D2142" t="s">
        <v>1593</v>
      </c>
      <c r="E2142">
        <v>154837676</v>
      </c>
      <c r="F2142" t="s">
        <v>3863</v>
      </c>
      <c r="G2142" t="str">
        <f t="shared" si="33"/>
        <v>2025em1100106</v>
      </c>
      <c r="H2142" t="s">
        <v>9793</v>
      </c>
      <c r="I2142" t="s">
        <v>3864</v>
      </c>
      <c r="K2142" t="s">
        <v>8653</v>
      </c>
      <c r="M2142" t="s">
        <v>7643</v>
      </c>
      <c r="N2142" t="s">
        <v>3476</v>
      </c>
      <c r="P2142">
        <v>35</v>
      </c>
      <c r="Q2142">
        <v>3</v>
      </c>
    </row>
    <row r="2143" spans="1:17" x14ac:dyDescent="0.3">
      <c r="A2143">
        <v>1496874</v>
      </c>
      <c r="B2143" t="s">
        <v>3690</v>
      </c>
      <c r="C2143" t="s">
        <v>7696</v>
      </c>
      <c r="D2143" t="s">
        <v>1593</v>
      </c>
      <c r="E2143">
        <v>154837677</v>
      </c>
      <c r="F2143" t="s">
        <v>3779</v>
      </c>
      <c r="G2143" t="str">
        <f t="shared" si="33"/>
        <v>2025em1100037</v>
      </c>
      <c r="H2143" t="s">
        <v>9794</v>
      </c>
      <c r="I2143" t="s">
        <v>3780</v>
      </c>
      <c r="K2143" t="s">
        <v>8653</v>
      </c>
      <c r="M2143" t="s">
        <v>7643</v>
      </c>
      <c r="N2143" t="s">
        <v>3476</v>
      </c>
      <c r="P2143">
        <v>35</v>
      </c>
      <c r="Q2143">
        <v>22.5</v>
      </c>
    </row>
    <row r="2144" spans="1:17" x14ac:dyDescent="0.3">
      <c r="A2144">
        <v>1496874</v>
      </c>
      <c r="B2144" t="s">
        <v>3690</v>
      </c>
      <c r="C2144" t="s">
        <v>7696</v>
      </c>
      <c r="D2144" t="s">
        <v>1593</v>
      </c>
      <c r="E2144">
        <v>154837678</v>
      </c>
      <c r="F2144" t="s">
        <v>2777</v>
      </c>
      <c r="G2144" t="str">
        <f t="shared" si="33"/>
        <v>2025em1100303</v>
      </c>
      <c r="H2144" t="s">
        <v>9795</v>
      </c>
      <c r="I2144" t="s">
        <v>2778</v>
      </c>
      <c r="K2144" t="s">
        <v>8653</v>
      </c>
      <c r="M2144" t="s">
        <v>7643</v>
      </c>
      <c r="N2144" t="s">
        <v>3476</v>
      </c>
      <c r="P2144">
        <v>35</v>
      </c>
      <c r="Q2144">
        <v>26.5</v>
      </c>
    </row>
    <row r="2145" spans="1:17" x14ac:dyDescent="0.3">
      <c r="A2145">
        <v>1496874</v>
      </c>
      <c r="B2145" t="s">
        <v>3690</v>
      </c>
      <c r="C2145" t="s">
        <v>7696</v>
      </c>
      <c r="D2145" t="s">
        <v>1593</v>
      </c>
      <c r="E2145">
        <v>154837679</v>
      </c>
      <c r="F2145" t="s">
        <v>4076</v>
      </c>
      <c r="G2145" t="str">
        <f t="shared" si="33"/>
        <v>2025em1100223</v>
      </c>
      <c r="H2145" t="s">
        <v>9796</v>
      </c>
      <c r="I2145" t="s">
        <v>4077</v>
      </c>
      <c r="K2145" t="s">
        <v>8653</v>
      </c>
      <c r="M2145" t="s">
        <v>7643</v>
      </c>
      <c r="N2145" t="s">
        <v>3476</v>
      </c>
      <c r="P2145">
        <v>35</v>
      </c>
      <c r="Q2145">
        <v>8</v>
      </c>
    </row>
    <row r="2146" spans="1:17" x14ac:dyDescent="0.3">
      <c r="A2146">
        <v>1496874</v>
      </c>
      <c r="B2146" t="s">
        <v>3690</v>
      </c>
      <c r="C2146" t="s">
        <v>7696</v>
      </c>
      <c r="D2146" t="s">
        <v>1593</v>
      </c>
      <c r="E2146">
        <v>154837680</v>
      </c>
      <c r="F2146" t="s">
        <v>3752</v>
      </c>
      <c r="G2146" t="str">
        <f t="shared" si="33"/>
        <v>2025em1100027</v>
      </c>
      <c r="H2146" t="s">
        <v>9797</v>
      </c>
      <c r="I2146" t="s">
        <v>3753</v>
      </c>
      <c r="K2146" t="s">
        <v>8653</v>
      </c>
      <c r="M2146" t="s">
        <v>7643</v>
      </c>
      <c r="N2146" t="s">
        <v>3476</v>
      </c>
      <c r="P2146">
        <v>35</v>
      </c>
      <c r="Q2146">
        <v>23</v>
      </c>
    </row>
    <row r="2147" spans="1:17" x14ac:dyDescent="0.3">
      <c r="A2147">
        <v>1496874</v>
      </c>
      <c r="B2147" t="s">
        <v>3690</v>
      </c>
      <c r="C2147" t="s">
        <v>7696</v>
      </c>
      <c r="D2147" t="s">
        <v>1593</v>
      </c>
      <c r="E2147">
        <v>154837681</v>
      </c>
      <c r="F2147" t="s">
        <v>2169</v>
      </c>
      <c r="G2147" t="str">
        <f t="shared" si="33"/>
        <v>2025em1100147</v>
      </c>
      <c r="H2147" t="s">
        <v>9798</v>
      </c>
      <c r="I2147" t="s">
        <v>2170</v>
      </c>
      <c r="K2147" t="s">
        <v>8653</v>
      </c>
      <c r="M2147" t="s">
        <v>7643</v>
      </c>
      <c r="N2147" t="s">
        <v>3476</v>
      </c>
      <c r="P2147">
        <v>35</v>
      </c>
      <c r="Q2147">
        <v>22.5</v>
      </c>
    </row>
    <row r="2148" spans="1:17" x14ac:dyDescent="0.3">
      <c r="A2148">
        <v>1496874</v>
      </c>
      <c r="B2148" t="s">
        <v>3690</v>
      </c>
      <c r="C2148" t="s">
        <v>7696</v>
      </c>
      <c r="D2148" t="s">
        <v>1593</v>
      </c>
      <c r="E2148">
        <v>154837682</v>
      </c>
      <c r="F2148" t="s">
        <v>4464</v>
      </c>
      <c r="G2148" t="str">
        <f t="shared" si="33"/>
        <v>2025em1100448</v>
      </c>
      <c r="H2148" t="s">
        <v>9799</v>
      </c>
      <c r="I2148" t="s">
        <v>4465</v>
      </c>
      <c r="K2148" t="s">
        <v>8653</v>
      </c>
      <c r="M2148" t="s">
        <v>7643</v>
      </c>
      <c r="N2148" t="s">
        <v>3476</v>
      </c>
      <c r="P2148">
        <v>35</v>
      </c>
      <c r="Q2148">
        <v>24.5</v>
      </c>
    </row>
    <row r="2149" spans="1:17" x14ac:dyDescent="0.3">
      <c r="A2149">
        <v>1496874</v>
      </c>
      <c r="B2149" t="s">
        <v>3690</v>
      </c>
      <c r="C2149" t="s">
        <v>7696</v>
      </c>
      <c r="D2149" t="s">
        <v>1593</v>
      </c>
      <c r="E2149">
        <v>154837683</v>
      </c>
      <c r="F2149" t="s">
        <v>3775</v>
      </c>
      <c r="G2149" t="str">
        <f t="shared" si="33"/>
        <v>2025em1100036</v>
      </c>
      <c r="H2149" t="s">
        <v>9800</v>
      </c>
      <c r="I2149" t="s">
        <v>3776</v>
      </c>
      <c r="K2149" t="s">
        <v>8653</v>
      </c>
      <c r="M2149" t="s">
        <v>7643</v>
      </c>
      <c r="N2149" t="s">
        <v>3476</v>
      </c>
      <c r="P2149">
        <v>35</v>
      </c>
      <c r="Q2149">
        <v>20.5</v>
      </c>
    </row>
    <row r="2150" spans="1:17" x14ac:dyDescent="0.3">
      <c r="A2150">
        <v>1496874</v>
      </c>
      <c r="B2150" t="s">
        <v>3690</v>
      </c>
      <c r="C2150" t="s">
        <v>7696</v>
      </c>
      <c r="D2150" t="s">
        <v>1593</v>
      </c>
      <c r="E2150">
        <v>154837684</v>
      </c>
      <c r="F2150" t="s">
        <v>2360</v>
      </c>
      <c r="G2150" t="str">
        <f t="shared" si="33"/>
        <v>2025em1100195</v>
      </c>
      <c r="H2150" t="s">
        <v>9801</v>
      </c>
      <c r="I2150" t="s">
        <v>2361</v>
      </c>
      <c r="K2150" t="s">
        <v>8653</v>
      </c>
      <c r="M2150" t="s">
        <v>7643</v>
      </c>
      <c r="N2150" t="s">
        <v>3476</v>
      </c>
      <c r="P2150">
        <v>35</v>
      </c>
      <c r="Q2150">
        <v>19.5</v>
      </c>
    </row>
    <row r="2151" spans="1:17" x14ac:dyDescent="0.3">
      <c r="A2151">
        <v>1496874</v>
      </c>
      <c r="B2151" t="s">
        <v>3690</v>
      </c>
      <c r="C2151" t="s">
        <v>7696</v>
      </c>
      <c r="D2151" t="s">
        <v>1593</v>
      </c>
      <c r="E2151">
        <v>154837685</v>
      </c>
      <c r="F2151" t="s">
        <v>2789</v>
      </c>
      <c r="G2151" t="str">
        <f t="shared" si="33"/>
        <v>2025em1100310</v>
      </c>
      <c r="H2151" t="s">
        <v>9802</v>
      </c>
      <c r="I2151" t="s">
        <v>2790</v>
      </c>
      <c r="K2151" t="s">
        <v>8653</v>
      </c>
      <c r="M2151" t="s">
        <v>7643</v>
      </c>
      <c r="N2151" t="s">
        <v>3476</v>
      </c>
      <c r="P2151">
        <v>35</v>
      </c>
      <c r="Q2151">
        <v>20.5</v>
      </c>
    </row>
    <row r="2152" spans="1:17" x14ac:dyDescent="0.3">
      <c r="A2152">
        <v>1496874</v>
      </c>
      <c r="B2152" t="s">
        <v>3690</v>
      </c>
      <c r="C2152" t="s">
        <v>7696</v>
      </c>
      <c r="D2152" t="s">
        <v>1593</v>
      </c>
      <c r="E2152">
        <v>154837686</v>
      </c>
      <c r="F2152" t="s">
        <v>4531</v>
      </c>
      <c r="G2152" t="str">
        <f t="shared" si="33"/>
        <v>2025em1100486</v>
      </c>
      <c r="H2152" t="s">
        <v>9803</v>
      </c>
      <c r="I2152" t="s">
        <v>4532</v>
      </c>
      <c r="K2152" t="s">
        <v>8653</v>
      </c>
      <c r="M2152" t="s">
        <v>7643</v>
      </c>
      <c r="N2152" t="s">
        <v>3476</v>
      </c>
      <c r="P2152">
        <v>35</v>
      </c>
      <c r="Q2152">
        <v>33</v>
      </c>
    </row>
    <row r="2153" spans="1:17" x14ac:dyDescent="0.3">
      <c r="A2153">
        <v>1496874</v>
      </c>
      <c r="B2153" t="s">
        <v>3690</v>
      </c>
      <c r="C2153" t="s">
        <v>7696</v>
      </c>
      <c r="D2153" t="s">
        <v>1593</v>
      </c>
      <c r="E2153">
        <v>154837687</v>
      </c>
      <c r="F2153" t="s">
        <v>3707</v>
      </c>
      <c r="G2153" t="str">
        <f t="shared" si="33"/>
        <v>2025em1100004</v>
      </c>
      <c r="H2153" t="s">
        <v>9804</v>
      </c>
      <c r="I2153" t="s">
        <v>3708</v>
      </c>
      <c r="K2153" t="s">
        <v>8653</v>
      </c>
      <c r="M2153" t="s">
        <v>7643</v>
      </c>
      <c r="N2153" t="s">
        <v>3476</v>
      </c>
      <c r="P2153">
        <v>35</v>
      </c>
      <c r="Q2153">
        <v>23</v>
      </c>
    </row>
    <row r="2154" spans="1:17" x14ac:dyDescent="0.3">
      <c r="A2154">
        <v>1496874</v>
      </c>
      <c r="B2154" t="s">
        <v>3690</v>
      </c>
      <c r="C2154" t="s">
        <v>7696</v>
      </c>
      <c r="D2154" t="s">
        <v>1593</v>
      </c>
      <c r="E2154">
        <v>154837688</v>
      </c>
      <c r="F2154" t="s">
        <v>2973</v>
      </c>
      <c r="G2154" t="str">
        <f t="shared" si="33"/>
        <v>2025em1100359</v>
      </c>
      <c r="H2154" t="s">
        <v>9805</v>
      </c>
      <c r="I2154" t="s">
        <v>2974</v>
      </c>
      <c r="K2154" t="s">
        <v>8653</v>
      </c>
      <c r="M2154" t="s">
        <v>7643</v>
      </c>
      <c r="N2154" t="s">
        <v>3476</v>
      </c>
      <c r="P2154">
        <v>35</v>
      </c>
      <c r="Q2154">
        <v>18</v>
      </c>
    </row>
    <row r="2155" spans="1:17" x14ac:dyDescent="0.3">
      <c r="A2155">
        <v>1496874</v>
      </c>
      <c r="B2155" t="s">
        <v>3690</v>
      </c>
      <c r="C2155" t="s">
        <v>7696</v>
      </c>
      <c r="D2155" t="s">
        <v>1593</v>
      </c>
      <c r="E2155">
        <v>154837689</v>
      </c>
      <c r="F2155" t="s">
        <v>2759</v>
      </c>
      <c r="G2155" t="str">
        <f t="shared" si="33"/>
        <v>2025em1100299</v>
      </c>
      <c r="H2155" t="s">
        <v>9806</v>
      </c>
      <c r="I2155" t="s">
        <v>2760</v>
      </c>
      <c r="K2155" t="s">
        <v>8653</v>
      </c>
      <c r="M2155" t="s">
        <v>7643</v>
      </c>
      <c r="N2155" t="s">
        <v>3476</v>
      </c>
      <c r="P2155">
        <v>35</v>
      </c>
      <c r="Q2155">
        <v>23</v>
      </c>
    </row>
    <row r="2156" spans="1:17" x14ac:dyDescent="0.3">
      <c r="A2156">
        <v>1496874</v>
      </c>
      <c r="B2156" t="s">
        <v>3690</v>
      </c>
      <c r="C2156" t="s">
        <v>7696</v>
      </c>
      <c r="D2156" t="s">
        <v>1593</v>
      </c>
      <c r="E2156">
        <v>154837690</v>
      </c>
      <c r="F2156" t="s">
        <v>3859</v>
      </c>
      <c r="G2156" t="str">
        <f t="shared" si="33"/>
        <v>2025em1100104</v>
      </c>
      <c r="H2156" t="s">
        <v>9807</v>
      </c>
      <c r="I2156" t="s">
        <v>3860</v>
      </c>
      <c r="K2156" t="s">
        <v>8653</v>
      </c>
      <c r="M2156" t="s">
        <v>7643</v>
      </c>
      <c r="N2156" t="s">
        <v>3476</v>
      </c>
      <c r="P2156">
        <v>35</v>
      </c>
      <c r="Q2156">
        <v>15</v>
      </c>
    </row>
    <row r="2157" spans="1:17" x14ac:dyDescent="0.3">
      <c r="A2157">
        <v>1496874</v>
      </c>
      <c r="B2157" t="s">
        <v>3690</v>
      </c>
      <c r="C2157" t="s">
        <v>7696</v>
      </c>
      <c r="D2157" t="s">
        <v>1593</v>
      </c>
      <c r="E2157">
        <v>154837691</v>
      </c>
      <c r="F2157" t="s">
        <v>4559</v>
      </c>
      <c r="G2157" t="str">
        <f t="shared" si="33"/>
        <v>2025em1100502</v>
      </c>
      <c r="H2157" t="s">
        <v>9808</v>
      </c>
      <c r="I2157" t="s">
        <v>4560</v>
      </c>
      <c r="K2157" t="s">
        <v>8653</v>
      </c>
      <c r="M2157" t="s">
        <v>7643</v>
      </c>
      <c r="N2157" t="s">
        <v>3476</v>
      </c>
      <c r="P2157">
        <v>35</v>
      </c>
      <c r="Q2157">
        <v>18</v>
      </c>
    </row>
    <row r="2158" spans="1:17" x14ac:dyDescent="0.3">
      <c r="A2158">
        <v>1496874</v>
      </c>
      <c r="B2158" t="s">
        <v>3690</v>
      </c>
      <c r="C2158" t="s">
        <v>7696</v>
      </c>
      <c r="D2158" t="s">
        <v>1593</v>
      </c>
      <c r="E2158">
        <v>154837692</v>
      </c>
      <c r="F2158" t="s">
        <v>2933</v>
      </c>
      <c r="G2158" t="str">
        <f t="shared" si="33"/>
        <v>2025em1100349</v>
      </c>
      <c r="H2158" t="s">
        <v>9809</v>
      </c>
      <c r="I2158" t="s">
        <v>2934</v>
      </c>
      <c r="K2158" t="s">
        <v>8653</v>
      </c>
      <c r="M2158" t="s">
        <v>7643</v>
      </c>
      <c r="N2158" t="s">
        <v>3476</v>
      </c>
      <c r="P2158">
        <v>35</v>
      </c>
      <c r="Q2158">
        <v>20</v>
      </c>
    </row>
    <row r="2159" spans="1:17" x14ac:dyDescent="0.3">
      <c r="A2159">
        <v>1496874</v>
      </c>
      <c r="B2159" t="s">
        <v>3690</v>
      </c>
      <c r="C2159" t="s">
        <v>7696</v>
      </c>
      <c r="D2159" t="s">
        <v>1593</v>
      </c>
      <c r="E2159">
        <v>154837693</v>
      </c>
      <c r="F2159" t="s">
        <v>1814</v>
      </c>
      <c r="G2159" t="str">
        <f t="shared" si="33"/>
        <v>2025em1100059</v>
      </c>
      <c r="H2159" t="s">
        <v>9810</v>
      </c>
      <c r="I2159" t="s">
        <v>1815</v>
      </c>
      <c r="K2159" t="s">
        <v>8653</v>
      </c>
      <c r="M2159" t="s">
        <v>7643</v>
      </c>
      <c r="N2159" t="s">
        <v>3476</v>
      </c>
      <c r="P2159">
        <v>35</v>
      </c>
      <c r="Q2159">
        <v>14</v>
      </c>
    </row>
    <row r="2160" spans="1:17" x14ac:dyDescent="0.3">
      <c r="A2160">
        <v>1496874</v>
      </c>
      <c r="B2160" t="s">
        <v>3690</v>
      </c>
      <c r="C2160" t="s">
        <v>7696</v>
      </c>
      <c r="D2160" t="s">
        <v>1593</v>
      </c>
      <c r="E2160">
        <v>154837694</v>
      </c>
      <c r="F2160" t="s">
        <v>2571</v>
      </c>
      <c r="G2160" t="str">
        <f t="shared" si="33"/>
        <v>2025em1100259</v>
      </c>
      <c r="H2160" t="s">
        <v>9811</v>
      </c>
      <c r="I2160" t="s">
        <v>2572</v>
      </c>
      <c r="K2160" t="s">
        <v>8653</v>
      </c>
      <c r="M2160" t="s">
        <v>7643</v>
      </c>
      <c r="N2160" t="s">
        <v>3476</v>
      </c>
      <c r="P2160">
        <v>35</v>
      </c>
      <c r="Q2160">
        <v>9.5</v>
      </c>
    </row>
    <row r="2161" spans="1:17" x14ac:dyDescent="0.3">
      <c r="A2161">
        <v>1496874</v>
      </c>
      <c r="B2161" t="s">
        <v>3690</v>
      </c>
      <c r="C2161" t="s">
        <v>7696</v>
      </c>
      <c r="D2161" t="s">
        <v>1593</v>
      </c>
      <c r="E2161">
        <v>154837695</v>
      </c>
      <c r="F2161" t="s">
        <v>4571</v>
      </c>
      <c r="G2161" t="str">
        <f t="shared" si="33"/>
        <v>2025em1100507</v>
      </c>
      <c r="H2161" t="s">
        <v>9812</v>
      </c>
      <c r="I2161" t="s">
        <v>4572</v>
      </c>
      <c r="K2161" t="s">
        <v>8653</v>
      </c>
      <c r="M2161" t="s">
        <v>7643</v>
      </c>
      <c r="N2161" t="s">
        <v>3476</v>
      </c>
      <c r="P2161">
        <v>35</v>
      </c>
      <c r="Q2161">
        <v>30</v>
      </c>
    </row>
    <row r="2162" spans="1:17" x14ac:dyDescent="0.3">
      <c r="A2162">
        <v>1496874</v>
      </c>
      <c r="B2162" t="s">
        <v>3690</v>
      </c>
      <c r="C2162" t="s">
        <v>7696</v>
      </c>
      <c r="D2162" t="s">
        <v>1593</v>
      </c>
      <c r="E2162">
        <v>154837696</v>
      </c>
      <c r="F2162" t="s">
        <v>2795</v>
      </c>
      <c r="G2162" t="str">
        <f t="shared" si="33"/>
        <v>2025em1100311</v>
      </c>
      <c r="H2162" t="s">
        <v>9813</v>
      </c>
      <c r="I2162" t="s">
        <v>2796</v>
      </c>
      <c r="K2162" t="s">
        <v>8653</v>
      </c>
      <c r="M2162" t="s">
        <v>7643</v>
      </c>
      <c r="N2162" t="s">
        <v>3476</v>
      </c>
      <c r="P2162">
        <v>35</v>
      </c>
      <c r="Q2162">
        <v>14</v>
      </c>
    </row>
    <row r="2163" spans="1:17" x14ac:dyDescent="0.3">
      <c r="A2163">
        <v>1496874</v>
      </c>
      <c r="B2163" t="s">
        <v>3690</v>
      </c>
      <c r="C2163" t="s">
        <v>7696</v>
      </c>
      <c r="D2163" t="s">
        <v>1593</v>
      </c>
      <c r="E2163">
        <v>154837697</v>
      </c>
      <c r="F2163" t="s">
        <v>4256</v>
      </c>
      <c r="G2163" t="str">
        <f t="shared" si="33"/>
        <v>2025em1100345</v>
      </c>
      <c r="H2163" t="s">
        <v>9814</v>
      </c>
      <c r="I2163" t="s">
        <v>4257</v>
      </c>
      <c r="K2163" t="s">
        <v>8653</v>
      </c>
      <c r="M2163" t="s">
        <v>7643</v>
      </c>
      <c r="N2163" t="s">
        <v>3476</v>
      </c>
      <c r="P2163">
        <v>35</v>
      </c>
      <c r="Q2163">
        <v>3</v>
      </c>
    </row>
    <row r="2164" spans="1:17" x14ac:dyDescent="0.3">
      <c r="A2164">
        <v>1496874</v>
      </c>
      <c r="B2164" t="s">
        <v>3690</v>
      </c>
      <c r="C2164" t="s">
        <v>7696</v>
      </c>
      <c r="D2164" t="s">
        <v>1593</v>
      </c>
      <c r="E2164">
        <v>154837698</v>
      </c>
      <c r="F2164" t="s">
        <v>3052</v>
      </c>
      <c r="G2164" t="str">
        <f t="shared" si="33"/>
        <v>2025em1100384</v>
      </c>
      <c r="H2164" t="s">
        <v>9815</v>
      </c>
      <c r="I2164" t="s">
        <v>3053</v>
      </c>
      <c r="K2164" t="s">
        <v>8653</v>
      </c>
      <c r="M2164" t="s">
        <v>7643</v>
      </c>
      <c r="N2164" t="s">
        <v>3476</v>
      </c>
      <c r="P2164">
        <v>35</v>
      </c>
      <c r="Q2164">
        <v>14.5</v>
      </c>
    </row>
    <row r="2165" spans="1:17" x14ac:dyDescent="0.3">
      <c r="A2165">
        <v>1496874</v>
      </c>
      <c r="B2165" t="s">
        <v>3690</v>
      </c>
      <c r="C2165" t="s">
        <v>7696</v>
      </c>
      <c r="D2165" t="s">
        <v>1593</v>
      </c>
      <c r="E2165">
        <v>154837699</v>
      </c>
      <c r="F2165" t="s">
        <v>2062</v>
      </c>
      <c r="G2165" t="str">
        <f t="shared" si="33"/>
        <v>2025em1100120</v>
      </c>
      <c r="H2165" t="s">
        <v>9816</v>
      </c>
      <c r="I2165" t="s">
        <v>2063</v>
      </c>
      <c r="K2165" t="s">
        <v>8653</v>
      </c>
      <c r="M2165" t="s">
        <v>7643</v>
      </c>
      <c r="N2165" t="s">
        <v>3476</v>
      </c>
      <c r="P2165">
        <v>35</v>
      </c>
      <c r="Q2165">
        <v>13</v>
      </c>
    </row>
    <row r="2166" spans="1:17" x14ac:dyDescent="0.3">
      <c r="A2166">
        <v>1496874</v>
      </c>
      <c r="B2166" t="s">
        <v>3690</v>
      </c>
      <c r="C2166" t="s">
        <v>7696</v>
      </c>
      <c r="D2166" t="s">
        <v>1593</v>
      </c>
      <c r="E2166">
        <v>154837700</v>
      </c>
      <c r="F2166" t="s">
        <v>3096</v>
      </c>
      <c r="G2166" t="str">
        <f t="shared" si="33"/>
        <v>2025em1100395</v>
      </c>
      <c r="H2166" t="s">
        <v>9817</v>
      </c>
      <c r="I2166" t="s">
        <v>3097</v>
      </c>
      <c r="K2166" t="s">
        <v>8653</v>
      </c>
      <c r="M2166" t="s">
        <v>7643</v>
      </c>
      <c r="N2166" t="s">
        <v>3476</v>
      </c>
      <c r="P2166">
        <v>35</v>
      </c>
      <c r="Q2166">
        <v>19</v>
      </c>
    </row>
    <row r="2167" spans="1:17" x14ac:dyDescent="0.3">
      <c r="A2167">
        <v>1496874</v>
      </c>
      <c r="B2167" t="s">
        <v>3690</v>
      </c>
      <c r="C2167" t="s">
        <v>7696</v>
      </c>
      <c r="D2167" t="s">
        <v>1593</v>
      </c>
      <c r="E2167">
        <v>154837701</v>
      </c>
      <c r="F2167" t="s">
        <v>2405</v>
      </c>
      <c r="G2167" t="str">
        <f t="shared" si="33"/>
        <v>2025em1100218</v>
      </c>
      <c r="H2167" t="s">
        <v>9818</v>
      </c>
      <c r="I2167" t="s">
        <v>2406</v>
      </c>
      <c r="K2167" t="s">
        <v>8653</v>
      </c>
      <c r="M2167" t="s">
        <v>7643</v>
      </c>
      <c r="N2167" t="s">
        <v>3476</v>
      </c>
      <c r="P2167">
        <v>35</v>
      </c>
      <c r="Q2167">
        <v>23.5</v>
      </c>
    </row>
    <row r="2168" spans="1:17" x14ac:dyDescent="0.3">
      <c r="A2168">
        <v>1496874</v>
      </c>
      <c r="B2168" t="s">
        <v>3690</v>
      </c>
      <c r="C2168" t="s">
        <v>7696</v>
      </c>
      <c r="D2168" t="s">
        <v>1593</v>
      </c>
      <c r="E2168">
        <v>154837702</v>
      </c>
      <c r="F2168" t="s">
        <v>3899</v>
      </c>
      <c r="G2168" t="str">
        <f t="shared" si="33"/>
        <v>2025em1100126</v>
      </c>
      <c r="H2168" t="s">
        <v>9819</v>
      </c>
      <c r="I2168" t="s">
        <v>3900</v>
      </c>
      <c r="K2168" t="s">
        <v>8653</v>
      </c>
      <c r="M2168" t="s">
        <v>7643</v>
      </c>
      <c r="N2168" t="s">
        <v>3476</v>
      </c>
      <c r="P2168">
        <v>35</v>
      </c>
      <c r="Q2168">
        <v>17</v>
      </c>
    </row>
    <row r="2169" spans="1:17" x14ac:dyDescent="0.3">
      <c r="A2169">
        <v>1496874</v>
      </c>
      <c r="B2169" t="s">
        <v>3690</v>
      </c>
      <c r="C2169" t="s">
        <v>7696</v>
      </c>
      <c r="D2169" t="s">
        <v>1593</v>
      </c>
      <c r="E2169">
        <v>154837703</v>
      </c>
      <c r="F2169" t="s">
        <v>1715</v>
      </c>
      <c r="G2169" t="str">
        <f t="shared" si="33"/>
        <v>2025em1100039</v>
      </c>
      <c r="H2169" t="s">
        <v>9820</v>
      </c>
      <c r="I2169" t="s">
        <v>1716</v>
      </c>
      <c r="K2169" t="s">
        <v>8653</v>
      </c>
      <c r="M2169" t="s">
        <v>7643</v>
      </c>
      <c r="N2169" t="s">
        <v>3476</v>
      </c>
      <c r="P2169">
        <v>35</v>
      </c>
      <c r="Q2169">
        <v>12</v>
      </c>
    </row>
    <row r="2170" spans="1:17" x14ac:dyDescent="0.3">
      <c r="A2170">
        <v>1496874</v>
      </c>
      <c r="B2170" t="s">
        <v>3690</v>
      </c>
      <c r="C2170" t="s">
        <v>7696</v>
      </c>
      <c r="D2170" t="s">
        <v>1593</v>
      </c>
      <c r="E2170">
        <v>154837704</v>
      </c>
      <c r="F2170" t="s">
        <v>2646</v>
      </c>
      <c r="G2170" t="str">
        <f t="shared" si="33"/>
        <v>2025em1100275</v>
      </c>
      <c r="H2170" t="s">
        <v>9821</v>
      </c>
      <c r="I2170" t="s">
        <v>2647</v>
      </c>
      <c r="K2170" t="s">
        <v>8653</v>
      </c>
      <c r="M2170" t="s">
        <v>7643</v>
      </c>
      <c r="N2170" t="s">
        <v>3476</v>
      </c>
      <c r="P2170">
        <v>35</v>
      </c>
      <c r="Q2170">
        <v>7.5</v>
      </c>
    </row>
    <row r="2171" spans="1:17" x14ac:dyDescent="0.3">
      <c r="A2171">
        <v>1496874</v>
      </c>
      <c r="B2171" t="s">
        <v>3690</v>
      </c>
      <c r="C2171" t="s">
        <v>7696</v>
      </c>
      <c r="D2171" t="s">
        <v>1593</v>
      </c>
      <c r="E2171">
        <v>154837705</v>
      </c>
      <c r="F2171" t="s">
        <v>1833</v>
      </c>
      <c r="G2171" t="str">
        <f t="shared" si="33"/>
        <v>2025em1100064</v>
      </c>
      <c r="H2171" t="s">
        <v>9822</v>
      </c>
      <c r="I2171" t="s">
        <v>1834</v>
      </c>
      <c r="K2171" t="s">
        <v>8653</v>
      </c>
      <c r="M2171" t="s">
        <v>7643</v>
      </c>
      <c r="N2171" t="s">
        <v>3476</v>
      </c>
      <c r="P2171">
        <v>35</v>
      </c>
      <c r="Q2171">
        <v>23.5</v>
      </c>
    </row>
    <row r="2172" spans="1:17" x14ac:dyDescent="0.3">
      <c r="A2172">
        <v>1496874</v>
      </c>
      <c r="B2172" t="s">
        <v>3690</v>
      </c>
      <c r="C2172" t="s">
        <v>7696</v>
      </c>
      <c r="D2172" t="s">
        <v>1593</v>
      </c>
      <c r="E2172">
        <v>154837706</v>
      </c>
      <c r="F2172" t="s">
        <v>3253</v>
      </c>
      <c r="G2172" t="str">
        <f t="shared" si="33"/>
        <v>2025em1100450</v>
      </c>
      <c r="H2172" t="s">
        <v>9823</v>
      </c>
      <c r="I2172" t="s">
        <v>3254</v>
      </c>
      <c r="K2172" t="s">
        <v>8653</v>
      </c>
      <c r="M2172" t="s">
        <v>7643</v>
      </c>
      <c r="N2172" t="s">
        <v>3476</v>
      </c>
      <c r="P2172">
        <v>35</v>
      </c>
      <c r="Q2172">
        <v>31.5</v>
      </c>
    </row>
    <row r="2173" spans="1:17" x14ac:dyDescent="0.3">
      <c r="A2173">
        <v>1496874</v>
      </c>
      <c r="B2173" t="s">
        <v>3690</v>
      </c>
      <c r="C2173" t="s">
        <v>7696</v>
      </c>
      <c r="D2173" t="s">
        <v>1593</v>
      </c>
      <c r="E2173">
        <v>154837707</v>
      </c>
      <c r="F2173" t="s">
        <v>4268</v>
      </c>
      <c r="G2173" t="str">
        <f t="shared" si="33"/>
        <v>2025em1100352</v>
      </c>
      <c r="H2173" t="s">
        <v>9824</v>
      </c>
      <c r="I2173" t="s">
        <v>4269</v>
      </c>
      <c r="K2173" t="s">
        <v>8653</v>
      </c>
      <c r="M2173" t="s">
        <v>7643</v>
      </c>
      <c r="N2173" t="s">
        <v>3476</v>
      </c>
      <c r="P2173">
        <v>35</v>
      </c>
      <c r="Q2173">
        <v>3.5</v>
      </c>
    </row>
    <row r="2174" spans="1:17" x14ac:dyDescent="0.3">
      <c r="A2174">
        <v>1496874</v>
      </c>
      <c r="B2174" t="s">
        <v>3690</v>
      </c>
      <c r="C2174" t="s">
        <v>7696</v>
      </c>
      <c r="D2174" t="s">
        <v>1593</v>
      </c>
      <c r="E2174">
        <v>154837708</v>
      </c>
      <c r="F2174" t="s">
        <v>2876</v>
      </c>
      <c r="G2174" t="str">
        <f t="shared" si="33"/>
        <v>2025em1100335</v>
      </c>
      <c r="H2174" t="s">
        <v>9825</v>
      </c>
      <c r="I2174" t="s">
        <v>2877</v>
      </c>
      <c r="K2174" t="s">
        <v>8653</v>
      </c>
      <c r="M2174" t="s">
        <v>7643</v>
      </c>
      <c r="N2174" t="s">
        <v>3476</v>
      </c>
      <c r="P2174">
        <v>35</v>
      </c>
      <c r="Q2174">
        <v>13</v>
      </c>
    </row>
    <row r="2175" spans="1:17" x14ac:dyDescent="0.3">
      <c r="A2175">
        <v>1496874</v>
      </c>
      <c r="B2175" t="s">
        <v>3690</v>
      </c>
      <c r="C2175" t="s">
        <v>7696</v>
      </c>
      <c r="D2175" t="s">
        <v>1593</v>
      </c>
      <c r="E2175">
        <v>154837709</v>
      </c>
      <c r="F2175" t="s">
        <v>3847</v>
      </c>
      <c r="G2175" t="str">
        <f t="shared" si="33"/>
        <v>2025em1100089</v>
      </c>
      <c r="H2175" t="s">
        <v>9826</v>
      </c>
      <c r="I2175" t="s">
        <v>3848</v>
      </c>
      <c r="K2175" t="s">
        <v>8653</v>
      </c>
      <c r="M2175" t="s">
        <v>7643</v>
      </c>
      <c r="N2175" t="s">
        <v>3476</v>
      </c>
      <c r="P2175">
        <v>35</v>
      </c>
      <c r="Q2175">
        <v>8.5</v>
      </c>
    </row>
    <row r="2176" spans="1:17" x14ac:dyDescent="0.3">
      <c r="A2176">
        <v>1496874</v>
      </c>
      <c r="B2176" t="s">
        <v>3690</v>
      </c>
      <c r="C2176" t="s">
        <v>7696</v>
      </c>
      <c r="D2176" t="s">
        <v>1593</v>
      </c>
      <c r="E2176">
        <v>154837710</v>
      </c>
      <c r="F2176" t="s">
        <v>3258</v>
      </c>
      <c r="G2176" t="str">
        <f t="shared" si="33"/>
        <v>2025em1100455</v>
      </c>
      <c r="H2176" t="s">
        <v>9827</v>
      </c>
      <c r="I2176" t="s">
        <v>3259</v>
      </c>
      <c r="K2176" t="s">
        <v>8653</v>
      </c>
      <c r="M2176" t="s">
        <v>7643</v>
      </c>
      <c r="N2176" t="s">
        <v>3476</v>
      </c>
      <c r="P2176">
        <v>35</v>
      </c>
      <c r="Q2176">
        <v>25</v>
      </c>
    </row>
    <row r="2177" spans="1:17" x14ac:dyDescent="0.3">
      <c r="A2177">
        <v>1496874</v>
      </c>
      <c r="B2177" t="s">
        <v>3690</v>
      </c>
      <c r="C2177" t="s">
        <v>7696</v>
      </c>
      <c r="D2177" t="s">
        <v>1593</v>
      </c>
      <c r="E2177">
        <v>154837711</v>
      </c>
      <c r="F2177" t="s">
        <v>4164</v>
      </c>
      <c r="G2177" t="str">
        <f t="shared" si="33"/>
        <v>2025em1100294</v>
      </c>
      <c r="H2177" t="s">
        <v>9828</v>
      </c>
      <c r="I2177" t="s">
        <v>4165</v>
      </c>
      <c r="K2177" t="s">
        <v>8653</v>
      </c>
      <c r="M2177" t="s">
        <v>7643</v>
      </c>
      <c r="N2177" t="s">
        <v>3476</v>
      </c>
      <c r="P2177">
        <v>35</v>
      </c>
      <c r="Q2177">
        <v>13.5</v>
      </c>
    </row>
    <row r="2178" spans="1:17" x14ac:dyDescent="0.3">
      <c r="A2178">
        <v>1496874</v>
      </c>
      <c r="B2178" t="s">
        <v>3690</v>
      </c>
      <c r="C2178" t="s">
        <v>7696</v>
      </c>
      <c r="D2178" t="s">
        <v>1593</v>
      </c>
      <c r="E2178">
        <v>154837712</v>
      </c>
      <c r="F2178" t="s">
        <v>3783</v>
      </c>
      <c r="G2178" t="str">
        <f t="shared" si="33"/>
        <v>2025em1100038</v>
      </c>
      <c r="H2178" t="s">
        <v>9829</v>
      </c>
      <c r="I2178" t="s">
        <v>3784</v>
      </c>
      <c r="K2178" t="s">
        <v>8653</v>
      </c>
      <c r="M2178" t="s">
        <v>7643</v>
      </c>
      <c r="N2178" t="s">
        <v>3476</v>
      </c>
      <c r="P2178">
        <v>35</v>
      </c>
      <c r="Q2178">
        <v>4</v>
      </c>
    </row>
    <row r="2179" spans="1:17" x14ac:dyDescent="0.3">
      <c r="A2179">
        <v>1496874</v>
      </c>
      <c r="B2179" t="s">
        <v>3690</v>
      </c>
      <c r="C2179" t="s">
        <v>7696</v>
      </c>
      <c r="D2179" t="s">
        <v>1593</v>
      </c>
      <c r="E2179">
        <v>154837713</v>
      </c>
      <c r="F2179" t="s">
        <v>2686</v>
      </c>
      <c r="G2179" t="str">
        <f t="shared" ref="G2179:G2242" si="34">LEFT(F2179,13)</f>
        <v>2025em1100283</v>
      </c>
      <c r="H2179" t="s">
        <v>9830</v>
      </c>
      <c r="I2179" t="s">
        <v>2687</v>
      </c>
      <c r="K2179" t="s">
        <v>8653</v>
      </c>
      <c r="M2179" t="s">
        <v>7643</v>
      </c>
      <c r="N2179" t="s">
        <v>3476</v>
      </c>
      <c r="P2179">
        <v>35</v>
      </c>
      <c r="Q2179">
        <v>14</v>
      </c>
    </row>
    <row r="2180" spans="1:17" x14ac:dyDescent="0.3">
      <c r="A2180">
        <v>1496874</v>
      </c>
      <c r="B2180" t="s">
        <v>3690</v>
      </c>
      <c r="C2180" t="s">
        <v>7696</v>
      </c>
      <c r="D2180" t="s">
        <v>1593</v>
      </c>
      <c r="E2180">
        <v>154837714</v>
      </c>
      <c r="F2180" t="s">
        <v>3381</v>
      </c>
      <c r="G2180" t="str">
        <f t="shared" si="34"/>
        <v>2025em1100488</v>
      </c>
      <c r="H2180" t="s">
        <v>9831</v>
      </c>
      <c r="I2180" t="s">
        <v>3382</v>
      </c>
      <c r="K2180" t="s">
        <v>8653</v>
      </c>
      <c r="M2180" t="s">
        <v>7643</v>
      </c>
      <c r="N2180" t="s">
        <v>3476</v>
      </c>
      <c r="P2180">
        <v>35</v>
      </c>
      <c r="Q2180">
        <v>29</v>
      </c>
    </row>
    <row r="2181" spans="1:17" x14ac:dyDescent="0.3">
      <c r="A2181">
        <v>1496874</v>
      </c>
      <c r="B2181" t="s">
        <v>3690</v>
      </c>
      <c r="C2181" t="s">
        <v>7696</v>
      </c>
      <c r="D2181" t="s">
        <v>1593</v>
      </c>
      <c r="E2181">
        <v>154837715</v>
      </c>
      <c r="F2181" t="s">
        <v>4200</v>
      </c>
      <c r="G2181" t="str">
        <f t="shared" si="34"/>
        <v>2025em1100315</v>
      </c>
      <c r="H2181" t="s">
        <v>9832</v>
      </c>
      <c r="I2181" t="s">
        <v>4201</v>
      </c>
      <c r="K2181" t="s">
        <v>8653</v>
      </c>
      <c r="M2181" t="s">
        <v>7643</v>
      </c>
      <c r="N2181" t="s">
        <v>3476</v>
      </c>
      <c r="P2181">
        <v>35</v>
      </c>
      <c r="Q2181">
        <v>13</v>
      </c>
    </row>
    <row r="2182" spans="1:17" x14ac:dyDescent="0.3">
      <c r="A2182">
        <v>1496874</v>
      </c>
      <c r="B2182" t="s">
        <v>3690</v>
      </c>
      <c r="C2182" t="s">
        <v>7696</v>
      </c>
      <c r="D2182" t="s">
        <v>1593</v>
      </c>
      <c r="E2182">
        <v>154837716</v>
      </c>
      <c r="F2182" t="s">
        <v>1827</v>
      </c>
      <c r="G2182" t="str">
        <f t="shared" si="34"/>
        <v>2025em1100062</v>
      </c>
      <c r="H2182" t="s">
        <v>9833</v>
      </c>
      <c r="I2182" t="s">
        <v>1828</v>
      </c>
      <c r="K2182" t="s">
        <v>8653</v>
      </c>
      <c r="M2182" t="s">
        <v>7643</v>
      </c>
      <c r="N2182" t="s">
        <v>3476</v>
      </c>
      <c r="P2182">
        <v>35</v>
      </c>
      <c r="Q2182">
        <v>22</v>
      </c>
    </row>
    <row r="2183" spans="1:17" x14ac:dyDescent="0.3">
      <c r="A2183">
        <v>1496874</v>
      </c>
      <c r="B2183" t="s">
        <v>3690</v>
      </c>
      <c r="C2183" t="s">
        <v>7696</v>
      </c>
      <c r="D2183" t="s">
        <v>1593</v>
      </c>
      <c r="E2183">
        <v>154837717</v>
      </c>
      <c r="F2183" t="s">
        <v>4539</v>
      </c>
      <c r="G2183" t="str">
        <f t="shared" si="34"/>
        <v>2025em1100489</v>
      </c>
      <c r="H2183" t="s">
        <v>9834</v>
      </c>
      <c r="I2183" t="s">
        <v>4540</v>
      </c>
      <c r="K2183" t="s">
        <v>8653</v>
      </c>
      <c r="M2183" t="s">
        <v>7643</v>
      </c>
      <c r="N2183" t="s">
        <v>3476</v>
      </c>
      <c r="P2183">
        <v>35</v>
      </c>
      <c r="Q2183">
        <v>30.5</v>
      </c>
    </row>
    <row r="2184" spans="1:17" x14ac:dyDescent="0.3">
      <c r="A2184">
        <v>1496874</v>
      </c>
      <c r="B2184" t="s">
        <v>3690</v>
      </c>
      <c r="C2184" t="s">
        <v>7696</v>
      </c>
      <c r="D2184" t="s">
        <v>1593</v>
      </c>
      <c r="E2184">
        <v>154837719</v>
      </c>
      <c r="F2184" t="s">
        <v>4080</v>
      </c>
      <c r="G2184" t="str">
        <f t="shared" si="34"/>
        <v>2025em1100227</v>
      </c>
      <c r="H2184" t="s">
        <v>9835</v>
      </c>
      <c r="I2184" t="s">
        <v>4081</v>
      </c>
      <c r="K2184" t="s">
        <v>8653</v>
      </c>
      <c r="M2184" t="s">
        <v>7643</v>
      </c>
      <c r="N2184" t="s">
        <v>3476</v>
      </c>
      <c r="P2184">
        <v>35</v>
      </c>
      <c r="Q2184">
        <v>3</v>
      </c>
    </row>
    <row r="2185" spans="1:17" x14ac:dyDescent="0.3">
      <c r="A2185">
        <v>1496874</v>
      </c>
      <c r="B2185" t="s">
        <v>3690</v>
      </c>
      <c r="C2185" t="s">
        <v>7696</v>
      </c>
      <c r="D2185" t="s">
        <v>1593</v>
      </c>
      <c r="E2185">
        <v>154837720</v>
      </c>
      <c r="F2185" t="s">
        <v>4392</v>
      </c>
      <c r="G2185" t="str">
        <f t="shared" si="34"/>
        <v>2025em1100416</v>
      </c>
      <c r="H2185" t="s">
        <v>9836</v>
      </c>
      <c r="I2185" t="s">
        <v>4393</v>
      </c>
      <c r="K2185" t="s">
        <v>8653</v>
      </c>
      <c r="M2185" t="s">
        <v>7643</v>
      </c>
      <c r="N2185" t="s">
        <v>3476</v>
      </c>
      <c r="P2185">
        <v>35</v>
      </c>
      <c r="Q2185">
        <v>27.5</v>
      </c>
    </row>
    <row r="2186" spans="1:17" x14ac:dyDescent="0.3">
      <c r="A2186">
        <v>1496874</v>
      </c>
      <c r="B2186" t="s">
        <v>3690</v>
      </c>
      <c r="C2186" t="s">
        <v>7696</v>
      </c>
      <c r="D2186" t="s">
        <v>1593</v>
      </c>
      <c r="E2186">
        <v>154837721</v>
      </c>
      <c r="F2186" t="s">
        <v>3879</v>
      </c>
      <c r="G2186" t="str">
        <f t="shared" si="34"/>
        <v>2025em1100116</v>
      </c>
      <c r="H2186" t="s">
        <v>9837</v>
      </c>
      <c r="I2186" t="s">
        <v>3880</v>
      </c>
      <c r="K2186" t="s">
        <v>8653</v>
      </c>
      <c r="M2186" t="s">
        <v>7643</v>
      </c>
      <c r="N2186" t="s">
        <v>3476</v>
      </c>
      <c r="P2186">
        <v>35</v>
      </c>
      <c r="Q2186">
        <v>15</v>
      </c>
    </row>
    <row r="2187" spans="1:17" x14ac:dyDescent="0.3">
      <c r="A2187">
        <v>1496874</v>
      </c>
      <c r="B2187" t="s">
        <v>3690</v>
      </c>
      <c r="C2187" t="s">
        <v>7696</v>
      </c>
      <c r="D2187" t="s">
        <v>1593</v>
      </c>
      <c r="E2187">
        <v>154837722</v>
      </c>
      <c r="F2187" t="s">
        <v>2944</v>
      </c>
      <c r="G2187" t="str">
        <f t="shared" si="34"/>
        <v>2025em1100353</v>
      </c>
      <c r="H2187" t="s">
        <v>9838</v>
      </c>
      <c r="I2187" t="s">
        <v>2945</v>
      </c>
      <c r="K2187" t="s">
        <v>8653</v>
      </c>
      <c r="M2187" t="s">
        <v>7643</v>
      </c>
      <c r="N2187" t="s">
        <v>3476</v>
      </c>
      <c r="P2187">
        <v>35</v>
      </c>
      <c r="Q2187">
        <v>29.5</v>
      </c>
    </row>
    <row r="2188" spans="1:17" x14ac:dyDescent="0.3">
      <c r="A2188">
        <v>1496874</v>
      </c>
      <c r="B2188" t="s">
        <v>3690</v>
      </c>
      <c r="C2188" t="s">
        <v>7696</v>
      </c>
      <c r="D2188" t="s">
        <v>1593</v>
      </c>
      <c r="E2188">
        <v>154837723</v>
      </c>
      <c r="F2188" t="s">
        <v>3040</v>
      </c>
      <c r="G2188" t="str">
        <f t="shared" si="34"/>
        <v>2025em1100381</v>
      </c>
      <c r="H2188" t="s">
        <v>9839</v>
      </c>
      <c r="I2188" t="s">
        <v>3041</v>
      </c>
      <c r="K2188" t="s">
        <v>8653</v>
      </c>
      <c r="M2188" t="s">
        <v>7643</v>
      </c>
      <c r="N2188" t="s">
        <v>3476</v>
      </c>
      <c r="P2188">
        <v>35</v>
      </c>
      <c r="Q2188">
        <v>28.5</v>
      </c>
    </row>
    <row r="2189" spans="1:17" x14ac:dyDescent="0.3">
      <c r="A2189">
        <v>1496874</v>
      </c>
      <c r="B2189" t="s">
        <v>3690</v>
      </c>
      <c r="C2189" t="s">
        <v>7696</v>
      </c>
      <c r="D2189" t="s">
        <v>1593</v>
      </c>
      <c r="E2189">
        <v>154837724</v>
      </c>
      <c r="F2189" t="s">
        <v>2594</v>
      </c>
      <c r="G2189" t="str">
        <f t="shared" si="34"/>
        <v>2025em1100263</v>
      </c>
      <c r="H2189" t="s">
        <v>9840</v>
      </c>
      <c r="I2189" t="s">
        <v>2595</v>
      </c>
      <c r="K2189" t="s">
        <v>8653</v>
      </c>
      <c r="M2189" t="s">
        <v>7643</v>
      </c>
      <c r="N2189" t="s">
        <v>3476</v>
      </c>
      <c r="P2189">
        <v>35</v>
      </c>
      <c r="Q2189">
        <v>29.5</v>
      </c>
    </row>
    <row r="2190" spans="1:17" x14ac:dyDescent="0.3">
      <c r="A2190">
        <v>1496874</v>
      </c>
      <c r="B2190" t="s">
        <v>3690</v>
      </c>
      <c r="C2190" t="s">
        <v>7696</v>
      </c>
      <c r="D2190" t="s">
        <v>1593</v>
      </c>
      <c r="E2190">
        <v>154837725</v>
      </c>
      <c r="F2190" t="s">
        <v>3907</v>
      </c>
      <c r="G2190" t="str">
        <f t="shared" si="34"/>
        <v>2025em1100131</v>
      </c>
      <c r="H2190" t="s">
        <v>9841</v>
      </c>
      <c r="I2190" t="s">
        <v>3908</v>
      </c>
      <c r="K2190" t="s">
        <v>8653</v>
      </c>
      <c r="M2190" t="s">
        <v>7643</v>
      </c>
      <c r="N2190" t="s">
        <v>3476</v>
      </c>
      <c r="P2190">
        <v>35</v>
      </c>
      <c r="Q2190">
        <v>3</v>
      </c>
    </row>
    <row r="2191" spans="1:17" x14ac:dyDescent="0.3">
      <c r="A2191">
        <v>1496874</v>
      </c>
      <c r="B2191" t="s">
        <v>3690</v>
      </c>
      <c r="C2191" t="s">
        <v>7696</v>
      </c>
      <c r="D2191" t="s">
        <v>1593</v>
      </c>
      <c r="E2191">
        <v>154837726</v>
      </c>
      <c r="F2191" t="s">
        <v>3703</v>
      </c>
      <c r="G2191" t="str">
        <f t="shared" si="34"/>
        <v>2025em1100003</v>
      </c>
      <c r="H2191" t="s">
        <v>9842</v>
      </c>
      <c r="I2191" t="s">
        <v>3704</v>
      </c>
      <c r="K2191" t="s">
        <v>8653</v>
      </c>
      <c r="M2191" t="s">
        <v>7643</v>
      </c>
      <c r="N2191" t="s">
        <v>3476</v>
      </c>
      <c r="P2191">
        <v>35</v>
      </c>
      <c r="Q2191">
        <v>28</v>
      </c>
    </row>
    <row r="2192" spans="1:17" x14ac:dyDescent="0.3">
      <c r="A2192">
        <v>1496874</v>
      </c>
      <c r="B2192" t="s">
        <v>3690</v>
      </c>
      <c r="C2192" t="s">
        <v>7696</v>
      </c>
      <c r="D2192" t="s">
        <v>1593</v>
      </c>
      <c r="E2192">
        <v>154837727</v>
      </c>
      <c r="F2192" t="s">
        <v>4120</v>
      </c>
      <c r="G2192" t="str">
        <f t="shared" si="34"/>
        <v>2025em1100247</v>
      </c>
      <c r="H2192" t="s">
        <v>9843</v>
      </c>
      <c r="I2192" t="s">
        <v>4121</v>
      </c>
      <c r="K2192" t="s">
        <v>8653</v>
      </c>
      <c r="M2192" t="s">
        <v>7643</v>
      </c>
      <c r="N2192" t="s">
        <v>3476</v>
      </c>
      <c r="P2192">
        <v>35</v>
      </c>
      <c r="Q2192">
        <v>1</v>
      </c>
    </row>
    <row r="2193" spans="1:17" x14ac:dyDescent="0.3">
      <c r="A2193">
        <v>1496874</v>
      </c>
      <c r="B2193" t="s">
        <v>3690</v>
      </c>
      <c r="C2193" t="s">
        <v>7696</v>
      </c>
      <c r="D2193" t="s">
        <v>1593</v>
      </c>
      <c r="E2193">
        <v>154837728</v>
      </c>
      <c r="F2193" t="s">
        <v>2069</v>
      </c>
      <c r="G2193" t="str">
        <f t="shared" si="34"/>
        <v>2025em1100122</v>
      </c>
      <c r="H2193" t="s">
        <v>9844</v>
      </c>
      <c r="I2193" t="s">
        <v>2070</v>
      </c>
      <c r="K2193" t="s">
        <v>8653</v>
      </c>
      <c r="M2193" t="s">
        <v>7643</v>
      </c>
      <c r="N2193" t="s">
        <v>3476</v>
      </c>
      <c r="P2193">
        <v>35</v>
      </c>
      <c r="Q2193">
        <v>22</v>
      </c>
    </row>
    <row r="2194" spans="1:17" x14ac:dyDescent="0.3">
      <c r="A2194">
        <v>1496874</v>
      </c>
      <c r="B2194" t="s">
        <v>3690</v>
      </c>
      <c r="C2194" t="s">
        <v>7696</v>
      </c>
      <c r="D2194" t="s">
        <v>1593</v>
      </c>
      <c r="E2194">
        <v>154837729</v>
      </c>
      <c r="F2194" t="s">
        <v>4452</v>
      </c>
      <c r="G2194" t="str">
        <f t="shared" si="34"/>
        <v>2025em1100443</v>
      </c>
      <c r="H2194" t="s">
        <v>9845</v>
      </c>
      <c r="I2194" t="s">
        <v>4453</v>
      </c>
      <c r="K2194" t="s">
        <v>8653</v>
      </c>
      <c r="M2194" t="s">
        <v>7643</v>
      </c>
      <c r="N2194" t="s">
        <v>3476</v>
      </c>
      <c r="P2194">
        <v>35</v>
      </c>
      <c r="Q2194">
        <v>5</v>
      </c>
    </row>
    <row r="2195" spans="1:17" x14ac:dyDescent="0.3">
      <c r="A2195">
        <v>1496874</v>
      </c>
      <c r="B2195" t="s">
        <v>3690</v>
      </c>
      <c r="C2195" t="s">
        <v>7696</v>
      </c>
      <c r="D2195" t="s">
        <v>1593</v>
      </c>
      <c r="E2195">
        <v>154837730</v>
      </c>
      <c r="F2195" t="s">
        <v>4260</v>
      </c>
      <c r="G2195" t="str">
        <f t="shared" si="34"/>
        <v>2025em1100346</v>
      </c>
      <c r="H2195" t="s">
        <v>9846</v>
      </c>
      <c r="I2195" t="s">
        <v>4261</v>
      </c>
      <c r="K2195" t="s">
        <v>8653</v>
      </c>
      <c r="M2195" t="s">
        <v>7643</v>
      </c>
      <c r="N2195" t="s">
        <v>3476</v>
      </c>
      <c r="P2195">
        <v>35</v>
      </c>
      <c r="Q2195">
        <v>26</v>
      </c>
    </row>
    <row r="2196" spans="1:17" x14ac:dyDescent="0.3">
      <c r="A2196">
        <v>1496874</v>
      </c>
      <c r="B2196" t="s">
        <v>3690</v>
      </c>
      <c r="C2196" t="s">
        <v>7696</v>
      </c>
      <c r="D2196" t="s">
        <v>1593</v>
      </c>
      <c r="E2196">
        <v>154837731</v>
      </c>
      <c r="F2196" t="s">
        <v>4488</v>
      </c>
      <c r="G2196" t="str">
        <f t="shared" si="34"/>
        <v>2025em1100457</v>
      </c>
      <c r="H2196" t="s">
        <v>9847</v>
      </c>
      <c r="I2196" t="s">
        <v>4489</v>
      </c>
      <c r="K2196" t="s">
        <v>8653</v>
      </c>
      <c r="M2196" t="s">
        <v>7643</v>
      </c>
      <c r="N2196" t="s">
        <v>3476</v>
      </c>
      <c r="P2196">
        <v>35</v>
      </c>
      <c r="Q2196">
        <v>13</v>
      </c>
    </row>
    <row r="2197" spans="1:17" x14ac:dyDescent="0.3">
      <c r="A2197">
        <v>1496874</v>
      </c>
      <c r="B2197" t="s">
        <v>3690</v>
      </c>
      <c r="C2197" t="s">
        <v>7696</v>
      </c>
      <c r="D2197" t="s">
        <v>1593</v>
      </c>
      <c r="E2197">
        <v>154837732</v>
      </c>
      <c r="F2197" t="s">
        <v>4100</v>
      </c>
      <c r="G2197" t="str">
        <f t="shared" si="34"/>
        <v>2025em1100240</v>
      </c>
      <c r="H2197" t="s">
        <v>9848</v>
      </c>
      <c r="I2197" t="s">
        <v>4101</v>
      </c>
      <c r="K2197" t="s">
        <v>8653</v>
      </c>
      <c r="M2197" t="s">
        <v>7643</v>
      </c>
      <c r="N2197" t="s">
        <v>3476</v>
      </c>
      <c r="P2197">
        <v>35</v>
      </c>
      <c r="Q2197">
        <v>11.5</v>
      </c>
    </row>
    <row r="2198" spans="1:17" x14ac:dyDescent="0.3">
      <c r="A2198">
        <v>1496874</v>
      </c>
      <c r="B2198" t="s">
        <v>3690</v>
      </c>
      <c r="C2198" t="s">
        <v>7696</v>
      </c>
      <c r="D2198" t="s">
        <v>1593</v>
      </c>
      <c r="E2198">
        <v>154837734</v>
      </c>
      <c r="F2198" t="s">
        <v>3432</v>
      </c>
      <c r="G2198" t="str">
        <f t="shared" si="34"/>
        <v>2025em1100501</v>
      </c>
      <c r="H2198" t="s">
        <v>9849</v>
      </c>
      <c r="I2198" t="s">
        <v>3433</v>
      </c>
      <c r="K2198" t="s">
        <v>8653</v>
      </c>
      <c r="M2198" t="s">
        <v>7643</v>
      </c>
      <c r="N2198" t="s">
        <v>3476</v>
      </c>
      <c r="P2198">
        <v>35</v>
      </c>
      <c r="Q2198">
        <v>20.5</v>
      </c>
    </row>
    <row r="2199" spans="1:17" x14ac:dyDescent="0.3">
      <c r="A2199">
        <v>1496874</v>
      </c>
      <c r="B2199" t="s">
        <v>3690</v>
      </c>
      <c r="C2199" t="s">
        <v>7696</v>
      </c>
      <c r="D2199" t="s">
        <v>1593</v>
      </c>
      <c r="E2199">
        <v>154837735</v>
      </c>
      <c r="F2199" t="s">
        <v>3723</v>
      </c>
      <c r="G2199" t="str">
        <f t="shared" si="34"/>
        <v>2025em1100012</v>
      </c>
      <c r="H2199" t="s">
        <v>9850</v>
      </c>
      <c r="I2199" t="s">
        <v>3724</v>
      </c>
      <c r="K2199" t="s">
        <v>8653</v>
      </c>
      <c r="M2199" t="s">
        <v>7643</v>
      </c>
      <c r="N2199" t="s">
        <v>3476</v>
      </c>
      <c r="P2199">
        <v>35</v>
      </c>
      <c r="Q2199">
        <v>6</v>
      </c>
    </row>
    <row r="2200" spans="1:17" x14ac:dyDescent="0.3">
      <c r="A2200">
        <v>1496874</v>
      </c>
      <c r="B2200" t="s">
        <v>3690</v>
      </c>
      <c r="C2200" t="s">
        <v>7696</v>
      </c>
      <c r="D2200" t="s">
        <v>1593</v>
      </c>
      <c r="E2200">
        <v>154837736</v>
      </c>
      <c r="F2200" t="s">
        <v>4515</v>
      </c>
      <c r="G2200" t="str">
        <f t="shared" si="34"/>
        <v>2025em1100472</v>
      </c>
      <c r="H2200" t="s">
        <v>9851</v>
      </c>
      <c r="I2200" t="s">
        <v>4516</v>
      </c>
      <c r="K2200" t="s">
        <v>8653</v>
      </c>
      <c r="M2200" t="s">
        <v>7643</v>
      </c>
      <c r="N2200" t="s">
        <v>3476</v>
      </c>
      <c r="P2200">
        <v>35</v>
      </c>
      <c r="Q2200">
        <v>3</v>
      </c>
    </row>
    <row r="2201" spans="1:17" x14ac:dyDescent="0.3">
      <c r="A2201">
        <v>1496874</v>
      </c>
      <c r="B2201" t="s">
        <v>3690</v>
      </c>
      <c r="C2201" t="s">
        <v>7696</v>
      </c>
      <c r="D2201" t="s">
        <v>1593</v>
      </c>
      <c r="E2201">
        <v>154837737</v>
      </c>
      <c r="F2201" t="s">
        <v>3130</v>
      </c>
      <c r="G2201" t="str">
        <f t="shared" si="34"/>
        <v>2025em1100409</v>
      </c>
      <c r="H2201" t="s">
        <v>9852</v>
      </c>
      <c r="I2201" t="s">
        <v>3131</v>
      </c>
      <c r="K2201" t="s">
        <v>8653</v>
      </c>
      <c r="M2201" t="s">
        <v>7643</v>
      </c>
      <c r="N2201" t="s">
        <v>3476</v>
      </c>
      <c r="P2201">
        <v>35</v>
      </c>
      <c r="Q2201">
        <v>28</v>
      </c>
    </row>
    <row r="2202" spans="1:17" x14ac:dyDescent="0.3">
      <c r="A2202">
        <v>1496874</v>
      </c>
      <c r="B2202" t="s">
        <v>3690</v>
      </c>
      <c r="C2202" t="s">
        <v>7696</v>
      </c>
      <c r="D2202" t="s">
        <v>1593</v>
      </c>
      <c r="E2202">
        <v>154837738</v>
      </c>
      <c r="F2202" t="s">
        <v>3855</v>
      </c>
      <c r="G2202" t="str">
        <f t="shared" si="34"/>
        <v>2025em1100095</v>
      </c>
      <c r="H2202" t="s">
        <v>9853</v>
      </c>
      <c r="I2202" t="s">
        <v>3856</v>
      </c>
      <c r="K2202" t="s">
        <v>8653</v>
      </c>
      <c r="M2202" t="s">
        <v>7643</v>
      </c>
      <c r="N2202" t="s">
        <v>3476</v>
      </c>
      <c r="P2202">
        <v>35</v>
      </c>
      <c r="Q2202">
        <v>3.5</v>
      </c>
    </row>
    <row r="2203" spans="1:17" x14ac:dyDescent="0.3">
      <c r="A2203">
        <v>1496874</v>
      </c>
      <c r="B2203" t="s">
        <v>3690</v>
      </c>
      <c r="C2203" t="s">
        <v>7696</v>
      </c>
      <c r="D2203" t="s">
        <v>1593</v>
      </c>
      <c r="E2203">
        <v>154837739</v>
      </c>
      <c r="F2203" t="s">
        <v>4368</v>
      </c>
      <c r="G2203" t="str">
        <f t="shared" si="34"/>
        <v>2025em1100404</v>
      </c>
      <c r="H2203" t="s">
        <v>9854</v>
      </c>
      <c r="I2203" t="s">
        <v>4369</v>
      </c>
      <c r="K2203" t="s">
        <v>8653</v>
      </c>
      <c r="M2203" t="s">
        <v>7643</v>
      </c>
      <c r="N2203" t="s">
        <v>3476</v>
      </c>
      <c r="P2203">
        <v>35</v>
      </c>
      <c r="Q2203">
        <v>1</v>
      </c>
    </row>
    <row r="2204" spans="1:17" x14ac:dyDescent="0.3">
      <c r="A2204">
        <v>1496874</v>
      </c>
      <c r="B2204" t="s">
        <v>3690</v>
      </c>
      <c r="C2204" t="s">
        <v>7696</v>
      </c>
      <c r="D2204" t="s">
        <v>1593</v>
      </c>
      <c r="E2204">
        <v>154837740</v>
      </c>
      <c r="F2204" t="s">
        <v>1788</v>
      </c>
      <c r="G2204" t="str">
        <f t="shared" si="34"/>
        <v>2025em1100053</v>
      </c>
      <c r="H2204" t="s">
        <v>9855</v>
      </c>
      <c r="I2204" t="s">
        <v>1789</v>
      </c>
      <c r="K2204" t="s">
        <v>8653</v>
      </c>
      <c r="M2204" t="s">
        <v>7643</v>
      </c>
      <c r="N2204" t="s">
        <v>3476</v>
      </c>
      <c r="P2204">
        <v>35</v>
      </c>
      <c r="Q2204">
        <v>0</v>
      </c>
    </row>
    <row r="2205" spans="1:17" x14ac:dyDescent="0.3">
      <c r="A2205">
        <v>1496874</v>
      </c>
      <c r="B2205" t="s">
        <v>3690</v>
      </c>
      <c r="C2205" t="s">
        <v>7696</v>
      </c>
      <c r="D2205" t="s">
        <v>1593</v>
      </c>
      <c r="E2205">
        <v>154837741</v>
      </c>
      <c r="F2205" t="s">
        <v>2175</v>
      </c>
      <c r="G2205" t="str">
        <f t="shared" si="34"/>
        <v>2025em1100148</v>
      </c>
      <c r="H2205" t="s">
        <v>9856</v>
      </c>
      <c r="I2205" t="s">
        <v>2176</v>
      </c>
      <c r="K2205" t="s">
        <v>8653</v>
      </c>
      <c r="M2205" t="s">
        <v>7643</v>
      </c>
      <c r="N2205" t="s">
        <v>3476</v>
      </c>
      <c r="P2205">
        <v>35</v>
      </c>
      <c r="Q2205">
        <v>25</v>
      </c>
    </row>
    <row r="2206" spans="1:17" x14ac:dyDescent="0.3">
      <c r="A2206">
        <v>1496874</v>
      </c>
      <c r="B2206" t="s">
        <v>3690</v>
      </c>
      <c r="C2206" t="s">
        <v>7696</v>
      </c>
      <c r="D2206" t="s">
        <v>1593</v>
      </c>
      <c r="E2206">
        <v>154837742</v>
      </c>
      <c r="F2206" t="s">
        <v>1729</v>
      </c>
      <c r="G2206" t="str">
        <f t="shared" si="34"/>
        <v>2025em1100041</v>
      </c>
      <c r="H2206" t="s">
        <v>9857</v>
      </c>
      <c r="I2206" t="s">
        <v>1730</v>
      </c>
      <c r="K2206" t="s">
        <v>8653</v>
      </c>
      <c r="M2206" t="s">
        <v>7643</v>
      </c>
      <c r="N2206" t="s">
        <v>3476</v>
      </c>
      <c r="P2206">
        <v>35</v>
      </c>
      <c r="Q2206">
        <v>11.5</v>
      </c>
    </row>
    <row r="2207" spans="1:17" x14ac:dyDescent="0.3">
      <c r="A2207">
        <v>1496874</v>
      </c>
      <c r="B2207" t="s">
        <v>3690</v>
      </c>
      <c r="C2207" t="s">
        <v>7696</v>
      </c>
      <c r="D2207" t="s">
        <v>1593</v>
      </c>
      <c r="E2207">
        <v>154837743</v>
      </c>
      <c r="F2207" t="s">
        <v>3118</v>
      </c>
      <c r="G2207" t="str">
        <f t="shared" si="34"/>
        <v>2025em1100403</v>
      </c>
      <c r="H2207" t="s">
        <v>9858</v>
      </c>
      <c r="I2207" t="s">
        <v>3119</v>
      </c>
      <c r="K2207" t="s">
        <v>8653</v>
      </c>
      <c r="M2207" t="s">
        <v>7643</v>
      </c>
      <c r="N2207" t="s">
        <v>3476</v>
      </c>
      <c r="P2207">
        <v>35</v>
      </c>
      <c r="Q2207">
        <v>12</v>
      </c>
    </row>
    <row r="2208" spans="1:17" x14ac:dyDescent="0.3">
      <c r="A2208">
        <v>1496874</v>
      </c>
      <c r="B2208" t="s">
        <v>3690</v>
      </c>
      <c r="C2208" t="s">
        <v>7696</v>
      </c>
      <c r="D2208" t="s">
        <v>1593</v>
      </c>
      <c r="E2208">
        <v>154837744</v>
      </c>
      <c r="F2208" t="s">
        <v>4348</v>
      </c>
      <c r="G2208" t="str">
        <f t="shared" si="34"/>
        <v>2025em1100396</v>
      </c>
      <c r="H2208" t="s">
        <v>9859</v>
      </c>
      <c r="I2208" t="s">
        <v>4349</v>
      </c>
      <c r="K2208" t="s">
        <v>8653</v>
      </c>
      <c r="M2208" t="s">
        <v>7643</v>
      </c>
      <c r="N2208" t="s">
        <v>3476</v>
      </c>
      <c r="P2208">
        <v>35</v>
      </c>
      <c r="Q2208">
        <v>10.5</v>
      </c>
    </row>
    <row r="2209" spans="1:17" x14ac:dyDescent="0.3">
      <c r="A2209">
        <v>1496874</v>
      </c>
      <c r="B2209" t="s">
        <v>3690</v>
      </c>
      <c r="C2209" t="s">
        <v>7696</v>
      </c>
      <c r="D2209" t="s">
        <v>1593</v>
      </c>
      <c r="E2209">
        <v>154837745</v>
      </c>
      <c r="F2209" t="s">
        <v>3843</v>
      </c>
      <c r="G2209" t="str">
        <f t="shared" si="34"/>
        <v>2025em1100083</v>
      </c>
      <c r="H2209" t="s">
        <v>9860</v>
      </c>
      <c r="I2209" t="s">
        <v>3844</v>
      </c>
      <c r="K2209" t="s">
        <v>8653</v>
      </c>
      <c r="M2209" t="s">
        <v>7643</v>
      </c>
      <c r="N2209" t="s">
        <v>3476</v>
      </c>
      <c r="P2209">
        <v>35</v>
      </c>
      <c r="Q2209">
        <v>25.5</v>
      </c>
    </row>
    <row r="2210" spans="1:17" x14ac:dyDescent="0.3">
      <c r="A2210">
        <v>1496874</v>
      </c>
      <c r="B2210" t="s">
        <v>3690</v>
      </c>
      <c r="C2210" t="s">
        <v>7696</v>
      </c>
      <c r="D2210" t="s">
        <v>1593</v>
      </c>
      <c r="E2210">
        <v>154837746</v>
      </c>
      <c r="F2210" t="s">
        <v>3787</v>
      </c>
      <c r="G2210" t="str">
        <f t="shared" si="34"/>
        <v>2025em1100042</v>
      </c>
      <c r="H2210" t="s">
        <v>9861</v>
      </c>
      <c r="I2210" t="s">
        <v>3788</v>
      </c>
      <c r="K2210" t="s">
        <v>8653</v>
      </c>
      <c r="M2210" t="s">
        <v>7643</v>
      </c>
      <c r="N2210" t="s">
        <v>3476</v>
      </c>
      <c r="P2210">
        <v>35</v>
      </c>
      <c r="Q2210">
        <v>4</v>
      </c>
    </row>
    <row r="2211" spans="1:17" x14ac:dyDescent="0.3">
      <c r="A2211">
        <v>1496874</v>
      </c>
      <c r="B2211" t="s">
        <v>3690</v>
      </c>
      <c r="C2211" t="s">
        <v>7696</v>
      </c>
      <c r="D2211" t="s">
        <v>1593</v>
      </c>
      <c r="E2211">
        <v>154837747</v>
      </c>
      <c r="F2211" t="s">
        <v>3744</v>
      </c>
      <c r="G2211" t="str">
        <f t="shared" si="34"/>
        <v>2025em1100023</v>
      </c>
      <c r="H2211" t="s">
        <v>9862</v>
      </c>
      <c r="I2211" t="s">
        <v>3745</v>
      </c>
      <c r="K2211" t="s">
        <v>8653</v>
      </c>
      <c r="M2211" t="s">
        <v>7643</v>
      </c>
      <c r="N2211" t="s">
        <v>3476</v>
      </c>
      <c r="P2211">
        <v>35</v>
      </c>
      <c r="Q2211">
        <v>11</v>
      </c>
    </row>
    <row r="2212" spans="1:17" x14ac:dyDescent="0.3">
      <c r="A2212">
        <v>1496874</v>
      </c>
      <c r="B2212" t="s">
        <v>3690</v>
      </c>
      <c r="C2212" t="s">
        <v>7696</v>
      </c>
      <c r="D2212" t="s">
        <v>1593</v>
      </c>
      <c r="E2212">
        <v>154837748</v>
      </c>
      <c r="F2212" t="s">
        <v>2716</v>
      </c>
      <c r="G2212" t="str">
        <f t="shared" si="34"/>
        <v>2025em1100288</v>
      </c>
      <c r="H2212" t="s">
        <v>9863</v>
      </c>
      <c r="I2212" t="s">
        <v>2717</v>
      </c>
      <c r="K2212" t="s">
        <v>8653</v>
      </c>
      <c r="M2212" t="s">
        <v>7643</v>
      </c>
      <c r="N2212" t="s">
        <v>3476</v>
      </c>
      <c r="P2212">
        <v>35</v>
      </c>
      <c r="Q2212">
        <v>17.5</v>
      </c>
    </row>
    <row r="2213" spans="1:17" x14ac:dyDescent="0.3">
      <c r="A2213">
        <v>1496874</v>
      </c>
      <c r="B2213" t="s">
        <v>3690</v>
      </c>
      <c r="C2213" t="s">
        <v>7696</v>
      </c>
      <c r="D2213" t="s">
        <v>1593</v>
      </c>
      <c r="E2213">
        <v>154837749</v>
      </c>
      <c r="F2213" t="s">
        <v>4228</v>
      </c>
      <c r="G2213" t="str">
        <f t="shared" si="34"/>
        <v>2025em1100324</v>
      </c>
      <c r="H2213" t="s">
        <v>9864</v>
      </c>
      <c r="I2213" t="s">
        <v>4229</v>
      </c>
      <c r="K2213" t="s">
        <v>8653</v>
      </c>
      <c r="M2213" t="s">
        <v>7643</v>
      </c>
      <c r="N2213" t="s">
        <v>3476</v>
      </c>
      <c r="P2213">
        <v>35</v>
      </c>
      <c r="Q2213">
        <v>8</v>
      </c>
    </row>
    <row r="2214" spans="1:17" x14ac:dyDescent="0.3">
      <c r="A2214">
        <v>1496874</v>
      </c>
      <c r="B2214" t="s">
        <v>3690</v>
      </c>
      <c r="C2214" t="s">
        <v>7696</v>
      </c>
      <c r="D2214" t="s">
        <v>1593</v>
      </c>
      <c r="E2214">
        <v>154837750</v>
      </c>
      <c r="F2214" t="s">
        <v>1761</v>
      </c>
      <c r="G2214" t="str">
        <f t="shared" si="34"/>
        <v>2025em1100048</v>
      </c>
      <c r="H2214" t="s">
        <v>9865</v>
      </c>
      <c r="I2214" t="s">
        <v>1762</v>
      </c>
      <c r="K2214" t="s">
        <v>8653</v>
      </c>
      <c r="M2214" t="s">
        <v>7643</v>
      </c>
      <c r="N2214" t="s">
        <v>3476</v>
      </c>
      <c r="P2214">
        <v>35</v>
      </c>
      <c r="Q2214">
        <v>8</v>
      </c>
    </row>
    <row r="2215" spans="1:17" x14ac:dyDescent="0.3">
      <c r="A2215">
        <v>1496874</v>
      </c>
      <c r="B2215" t="s">
        <v>3690</v>
      </c>
      <c r="C2215" t="s">
        <v>7696</v>
      </c>
      <c r="D2215" t="s">
        <v>1593</v>
      </c>
      <c r="E2215">
        <v>154837751</v>
      </c>
      <c r="F2215" t="s">
        <v>3748</v>
      </c>
      <c r="G2215" t="str">
        <f t="shared" si="34"/>
        <v>2025em1100026</v>
      </c>
      <c r="H2215" t="s">
        <v>9866</v>
      </c>
      <c r="I2215" t="s">
        <v>3749</v>
      </c>
      <c r="K2215" t="s">
        <v>8653</v>
      </c>
      <c r="M2215" t="s">
        <v>7643</v>
      </c>
      <c r="N2215" t="s">
        <v>3476</v>
      </c>
      <c r="P2215">
        <v>35</v>
      </c>
      <c r="Q2215">
        <v>7</v>
      </c>
    </row>
    <row r="2216" spans="1:17" x14ac:dyDescent="0.3">
      <c r="A2216">
        <v>1496874</v>
      </c>
      <c r="B2216" t="s">
        <v>3690</v>
      </c>
      <c r="C2216" t="s">
        <v>7696</v>
      </c>
      <c r="D2216" t="s">
        <v>1593</v>
      </c>
      <c r="E2216">
        <v>154837752</v>
      </c>
      <c r="F2216" t="s">
        <v>3976</v>
      </c>
      <c r="G2216" t="str">
        <f t="shared" si="34"/>
        <v>2025em1100175</v>
      </c>
      <c r="H2216" t="s">
        <v>9867</v>
      </c>
      <c r="I2216" t="s">
        <v>3977</v>
      </c>
      <c r="K2216" t="s">
        <v>8653</v>
      </c>
      <c r="M2216" t="s">
        <v>7643</v>
      </c>
      <c r="N2216" t="s">
        <v>3476</v>
      </c>
      <c r="P2216">
        <v>35</v>
      </c>
      <c r="Q2216">
        <v>22.5</v>
      </c>
    </row>
    <row r="2217" spans="1:17" x14ac:dyDescent="0.3">
      <c r="A2217">
        <v>1496874</v>
      </c>
      <c r="B2217" t="s">
        <v>3690</v>
      </c>
      <c r="C2217" t="s">
        <v>7696</v>
      </c>
      <c r="D2217" t="s">
        <v>1593</v>
      </c>
      <c r="E2217">
        <v>154837753</v>
      </c>
      <c r="F2217" t="s">
        <v>2262</v>
      </c>
      <c r="G2217" t="str">
        <f t="shared" si="34"/>
        <v>2025em1100172</v>
      </c>
      <c r="H2217" t="s">
        <v>9868</v>
      </c>
      <c r="I2217" t="s">
        <v>2263</v>
      </c>
      <c r="K2217" t="s">
        <v>8653</v>
      </c>
      <c r="M2217" t="s">
        <v>7643</v>
      </c>
      <c r="N2217" t="s">
        <v>3476</v>
      </c>
      <c r="P2217">
        <v>35</v>
      </c>
      <c r="Q2217">
        <v>6</v>
      </c>
    </row>
    <row r="2218" spans="1:17" x14ac:dyDescent="0.3">
      <c r="A2218">
        <v>1496874</v>
      </c>
      <c r="B2218" t="s">
        <v>3690</v>
      </c>
      <c r="C2218" t="s">
        <v>7696</v>
      </c>
      <c r="D2218" t="s">
        <v>1593</v>
      </c>
      <c r="E2218">
        <v>154837754</v>
      </c>
      <c r="F2218" t="s">
        <v>2142</v>
      </c>
      <c r="G2218" t="str">
        <f t="shared" si="34"/>
        <v>2025em1100142</v>
      </c>
      <c r="H2218" t="s">
        <v>9869</v>
      </c>
      <c r="I2218" t="s">
        <v>2143</v>
      </c>
      <c r="K2218" t="s">
        <v>8653</v>
      </c>
      <c r="M2218" t="s">
        <v>7643</v>
      </c>
      <c r="N2218" t="s">
        <v>3476</v>
      </c>
      <c r="P2218">
        <v>35</v>
      </c>
      <c r="Q2218">
        <v>28.5</v>
      </c>
    </row>
    <row r="2219" spans="1:17" x14ac:dyDescent="0.3">
      <c r="A2219">
        <v>1496874</v>
      </c>
      <c r="B2219" t="s">
        <v>3690</v>
      </c>
      <c r="C2219" t="s">
        <v>7696</v>
      </c>
      <c r="D2219" t="s">
        <v>1593</v>
      </c>
      <c r="E2219">
        <v>154837755</v>
      </c>
      <c r="F2219" t="s">
        <v>4052</v>
      </c>
      <c r="G2219" t="str">
        <f t="shared" si="34"/>
        <v>2025em1100213</v>
      </c>
      <c r="H2219" t="s">
        <v>9870</v>
      </c>
      <c r="I2219" t="s">
        <v>4053</v>
      </c>
      <c r="K2219" t="s">
        <v>8653</v>
      </c>
      <c r="M2219" t="s">
        <v>7643</v>
      </c>
      <c r="N2219" t="s">
        <v>3476</v>
      </c>
      <c r="P2219">
        <v>35</v>
      </c>
      <c r="Q2219">
        <v>15.5</v>
      </c>
    </row>
    <row r="2220" spans="1:17" x14ac:dyDescent="0.3">
      <c r="A2220">
        <v>1496874</v>
      </c>
      <c r="B2220" t="s">
        <v>3690</v>
      </c>
      <c r="C2220" t="s">
        <v>7696</v>
      </c>
      <c r="D2220" t="s">
        <v>1593</v>
      </c>
      <c r="E2220">
        <v>154837756</v>
      </c>
      <c r="F2220" t="s">
        <v>3819</v>
      </c>
      <c r="G2220" t="str">
        <f t="shared" si="34"/>
        <v>2025em1100068</v>
      </c>
      <c r="H2220" t="s">
        <v>9871</v>
      </c>
      <c r="I2220" t="s">
        <v>3820</v>
      </c>
      <c r="K2220" t="s">
        <v>8653</v>
      </c>
      <c r="M2220" t="s">
        <v>7643</v>
      </c>
      <c r="N2220" t="s">
        <v>3476</v>
      </c>
      <c r="P2220">
        <v>35</v>
      </c>
      <c r="Q2220">
        <v>17</v>
      </c>
    </row>
    <row r="2221" spans="1:17" x14ac:dyDescent="0.3">
      <c r="A2221">
        <v>1496874</v>
      </c>
      <c r="B2221" t="s">
        <v>3690</v>
      </c>
      <c r="C2221" t="s">
        <v>7696</v>
      </c>
      <c r="D2221" t="s">
        <v>1593</v>
      </c>
      <c r="E2221">
        <v>154837757</v>
      </c>
      <c r="F2221" t="s">
        <v>2771</v>
      </c>
      <c r="G2221" t="str">
        <f t="shared" si="34"/>
        <v>2025em1100302</v>
      </c>
      <c r="H2221" t="s">
        <v>9872</v>
      </c>
      <c r="I2221" t="s">
        <v>2772</v>
      </c>
      <c r="K2221" t="s">
        <v>8653</v>
      </c>
      <c r="M2221" t="s">
        <v>7643</v>
      </c>
      <c r="N2221" t="s">
        <v>3476</v>
      </c>
      <c r="P2221">
        <v>35</v>
      </c>
      <c r="Q2221">
        <v>15</v>
      </c>
    </row>
    <row r="2222" spans="1:17" x14ac:dyDescent="0.3">
      <c r="A2222">
        <v>1496874</v>
      </c>
      <c r="B2222" t="s">
        <v>3690</v>
      </c>
      <c r="C2222" t="s">
        <v>7696</v>
      </c>
      <c r="D2222" t="s">
        <v>1593</v>
      </c>
      <c r="E2222">
        <v>154837758</v>
      </c>
      <c r="F2222" t="s">
        <v>4108</v>
      </c>
      <c r="G2222" t="str">
        <f t="shared" si="34"/>
        <v>2025em1100243</v>
      </c>
      <c r="H2222" t="s">
        <v>9873</v>
      </c>
      <c r="I2222" t="s">
        <v>4109</v>
      </c>
      <c r="K2222" t="s">
        <v>8653</v>
      </c>
      <c r="M2222" t="s">
        <v>7643</v>
      </c>
      <c r="N2222" t="s">
        <v>3476</v>
      </c>
      <c r="P2222">
        <v>35</v>
      </c>
      <c r="Q2222">
        <v>12</v>
      </c>
    </row>
    <row r="2223" spans="1:17" x14ac:dyDescent="0.3">
      <c r="A2223">
        <v>1496874</v>
      </c>
      <c r="B2223" t="s">
        <v>3690</v>
      </c>
      <c r="C2223" t="s">
        <v>7696</v>
      </c>
      <c r="D2223" t="s">
        <v>1593</v>
      </c>
      <c r="E2223">
        <v>154837759</v>
      </c>
      <c r="F2223" t="s">
        <v>2249</v>
      </c>
      <c r="G2223" t="str">
        <f t="shared" si="34"/>
        <v>2025em1100165</v>
      </c>
      <c r="H2223" t="s">
        <v>9874</v>
      </c>
      <c r="I2223" t="s">
        <v>2250</v>
      </c>
      <c r="K2223" t="s">
        <v>8653</v>
      </c>
      <c r="M2223" t="s">
        <v>7643</v>
      </c>
      <c r="N2223" t="s">
        <v>3476</v>
      </c>
      <c r="P2223">
        <v>35</v>
      </c>
      <c r="Q2223">
        <v>17.5</v>
      </c>
    </row>
    <row r="2224" spans="1:17" x14ac:dyDescent="0.3">
      <c r="A2224">
        <v>1496874</v>
      </c>
      <c r="B2224" t="s">
        <v>3690</v>
      </c>
      <c r="C2224" t="s">
        <v>7696</v>
      </c>
      <c r="D2224" t="s">
        <v>1593</v>
      </c>
      <c r="E2224">
        <v>154837760</v>
      </c>
      <c r="F2224" t="s">
        <v>2381</v>
      </c>
      <c r="G2224" t="str">
        <f t="shared" si="34"/>
        <v>2025em1100203</v>
      </c>
      <c r="H2224" t="s">
        <v>9875</v>
      </c>
      <c r="I2224" t="s">
        <v>2382</v>
      </c>
      <c r="K2224" t="s">
        <v>8653</v>
      </c>
      <c r="M2224" t="s">
        <v>7643</v>
      </c>
      <c r="N2224" t="s">
        <v>3476</v>
      </c>
      <c r="P2224">
        <v>35</v>
      </c>
      <c r="Q2224">
        <v>7.5</v>
      </c>
    </row>
    <row r="2225" spans="1:17" x14ac:dyDescent="0.3">
      <c r="A2225">
        <v>1496874</v>
      </c>
      <c r="B2225" t="s">
        <v>3690</v>
      </c>
      <c r="C2225" t="s">
        <v>7696</v>
      </c>
      <c r="D2225" t="s">
        <v>1593</v>
      </c>
      <c r="E2225">
        <v>154837761</v>
      </c>
      <c r="F2225" t="s">
        <v>3168</v>
      </c>
      <c r="G2225" t="str">
        <f t="shared" si="34"/>
        <v>2025em1100418</v>
      </c>
      <c r="H2225" t="s">
        <v>9876</v>
      </c>
      <c r="I2225" t="s">
        <v>3169</v>
      </c>
      <c r="K2225" t="s">
        <v>8653</v>
      </c>
      <c r="M2225" t="s">
        <v>7643</v>
      </c>
      <c r="N2225" t="s">
        <v>3476</v>
      </c>
      <c r="P2225">
        <v>35</v>
      </c>
      <c r="Q2225">
        <v>29</v>
      </c>
    </row>
    <row r="2226" spans="1:17" x14ac:dyDescent="0.3">
      <c r="A2226">
        <v>1496874</v>
      </c>
      <c r="B2226" t="s">
        <v>3690</v>
      </c>
      <c r="C2226" t="s">
        <v>7696</v>
      </c>
      <c r="D2226" t="s">
        <v>1593</v>
      </c>
      <c r="E2226">
        <v>154837762</v>
      </c>
      <c r="F2226" t="s">
        <v>2075</v>
      </c>
      <c r="G2226" t="str">
        <f t="shared" si="34"/>
        <v>2025em1100123</v>
      </c>
      <c r="H2226" t="s">
        <v>9877</v>
      </c>
      <c r="I2226" t="s">
        <v>2076</v>
      </c>
      <c r="K2226" t="s">
        <v>8653</v>
      </c>
      <c r="M2226" t="s">
        <v>7643</v>
      </c>
      <c r="N2226" t="s">
        <v>3476</v>
      </c>
      <c r="P2226">
        <v>35</v>
      </c>
      <c r="Q2226">
        <v>9</v>
      </c>
    </row>
    <row r="2227" spans="1:17" x14ac:dyDescent="0.3">
      <c r="A2227">
        <v>1496874</v>
      </c>
      <c r="B2227" t="s">
        <v>3690</v>
      </c>
      <c r="C2227" t="s">
        <v>7696</v>
      </c>
      <c r="D2227" t="s">
        <v>1593</v>
      </c>
      <c r="E2227">
        <v>154837763</v>
      </c>
      <c r="F2227" t="s">
        <v>2393</v>
      </c>
      <c r="G2227" t="str">
        <f t="shared" si="34"/>
        <v>2025em1100211</v>
      </c>
      <c r="H2227" t="s">
        <v>9878</v>
      </c>
      <c r="I2227" t="s">
        <v>2394</v>
      </c>
      <c r="K2227" t="s">
        <v>8653</v>
      </c>
      <c r="M2227" t="s">
        <v>7643</v>
      </c>
      <c r="N2227" t="s">
        <v>3476</v>
      </c>
      <c r="P2227">
        <v>35</v>
      </c>
      <c r="Q2227">
        <v>13.5</v>
      </c>
    </row>
    <row r="2228" spans="1:17" x14ac:dyDescent="0.3">
      <c r="A2228">
        <v>1496874</v>
      </c>
      <c r="B2228" t="s">
        <v>3690</v>
      </c>
      <c r="C2228" t="s">
        <v>7696</v>
      </c>
      <c r="D2228" t="s">
        <v>1593</v>
      </c>
      <c r="E2228">
        <v>154837764</v>
      </c>
      <c r="F2228" t="s">
        <v>4004</v>
      </c>
      <c r="G2228" t="str">
        <f t="shared" si="34"/>
        <v>2025em1100187</v>
      </c>
      <c r="H2228" t="s">
        <v>9879</v>
      </c>
      <c r="I2228" t="s">
        <v>4005</v>
      </c>
      <c r="K2228" t="s">
        <v>8653</v>
      </c>
      <c r="M2228" t="s">
        <v>7643</v>
      </c>
      <c r="N2228" t="s">
        <v>3476</v>
      </c>
      <c r="P2228">
        <v>35</v>
      </c>
      <c r="Q2228">
        <v>14.5</v>
      </c>
    </row>
    <row r="2229" spans="1:17" x14ac:dyDescent="0.3">
      <c r="A2229">
        <v>1496874</v>
      </c>
      <c r="B2229" t="s">
        <v>3690</v>
      </c>
      <c r="C2229" t="s">
        <v>7696</v>
      </c>
      <c r="D2229" t="s">
        <v>1593</v>
      </c>
      <c r="E2229">
        <v>154837765</v>
      </c>
      <c r="F2229" t="s">
        <v>4176</v>
      </c>
      <c r="G2229" t="str">
        <f t="shared" si="34"/>
        <v>2025em1100304</v>
      </c>
      <c r="H2229" t="s">
        <v>9880</v>
      </c>
      <c r="I2229" t="s">
        <v>4177</v>
      </c>
      <c r="K2229" t="s">
        <v>8653</v>
      </c>
      <c r="M2229" t="s">
        <v>7643</v>
      </c>
      <c r="N2229" t="s">
        <v>3476</v>
      </c>
      <c r="P2229">
        <v>35</v>
      </c>
      <c r="Q2229">
        <v>4.5</v>
      </c>
    </row>
    <row r="2230" spans="1:17" x14ac:dyDescent="0.3">
      <c r="A2230">
        <v>1496874</v>
      </c>
      <c r="B2230" t="s">
        <v>3690</v>
      </c>
      <c r="C2230" t="s">
        <v>7696</v>
      </c>
      <c r="D2230" t="s">
        <v>1593</v>
      </c>
      <c r="E2230">
        <v>154837767</v>
      </c>
      <c r="F2230" t="s">
        <v>2056</v>
      </c>
      <c r="G2230" t="str">
        <f t="shared" si="34"/>
        <v>2025em1100119</v>
      </c>
      <c r="H2230" t="s">
        <v>9881</v>
      </c>
      <c r="I2230" t="s">
        <v>2057</v>
      </c>
      <c r="K2230" t="s">
        <v>8653</v>
      </c>
      <c r="M2230" t="s">
        <v>7643</v>
      </c>
      <c r="N2230" t="s">
        <v>3476</v>
      </c>
      <c r="P2230">
        <v>35</v>
      </c>
      <c r="Q2230">
        <v>30.5</v>
      </c>
    </row>
    <row r="2231" spans="1:17" x14ac:dyDescent="0.3">
      <c r="A2231">
        <v>1496874</v>
      </c>
      <c r="B2231" t="s">
        <v>3690</v>
      </c>
      <c r="C2231" t="s">
        <v>7696</v>
      </c>
      <c r="D2231" t="s">
        <v>1593</v>
      </c>
      <c r="E2231">
        <v>154837768</v>
      </c>
      <c r="F2231" t="s">
        <v>2527</v>
      </c>
      <c r="G2231" t="str">
        <f t="shared" si="34"/>
        <v>2025em1100251</v>
      </c>
      <c r="H2231" t="s">
        <v>9882</v>
      </c>
      <c r="I2231" t="s">
        <v>2528</v>
      </c>
      <c r="K2231" t="s">
        <v>8653</v>
      </c>
      <c r="M2231" t="s">
        <v>7643</v>
      </c>
      <c r="N2231" t="s">
        <v>3476</v>
      </c>
      <c r="P2231">
        <v>35</v>
      </c>
      <c r="Q2231">
        <v>17.5</v>
      </c>
    </row>
    <row r="2232" spans="1:17" x14ac:dyDescent="0.3">
      <c r="A2232">
        <v>1496874</v>
      </c>
      <c r="B2232" t="s">
        <v>3690</v>
      </c>
      <c r="C2232" t="s">
        <v>7696</v>
      </c>
      <c r="D2232" t="s">
        <v>1593</v>
      </c>
      <c r="E2232">
        <v>154837769</v>
      </c>
      <c r="F2232" t="s">
        <v>3911</v>
      </c>
      <c r="G2232" t="str">
        <f t="shared" si="34"/>
        <v>2025em1100135</v>
      </c>
      <c r="H2232" t="s">
        <v>9883</v>
      </c>
      <c r="I2232" t="s">
        <v>3912</v>
      </c>
      <c r="K2232" t="s">
        <v>8653</v>
      </c>
      <c r="M2232" t="s">
        <v>7643</v>
      </c>
      <c r="N2232" t="s">
        <v>3476</v>
      </c>
      <c r="P2232">
        <v>35</v>
      </c>
      <c r="Q2232">
        <v>6</v>
      </c>
    </row>
    <row r="2233" spans="1:17" x14ac:dyDescent="0.3">
      <c r="A2233">
        <v>1496874</v>
      </c>
      <c r="B2233" t="s">
        <v>3690</v>
      </c>
      <c r="C2233" t="s">
        <v>7696</v>
      </c>
      <c r="D2233" t="s">
        <v>1593</v>
      </c>
      <c r="E2233">
        <v>154837770</v>
      </c>
      <c r="F2233" t="s">
        <v>2155</v>
      </c>
      <c r="G2233" t="str">
        <f t="shared" si="34"/>
        <v>2025em1100144</v>
      </c>
      <c r="H2233" t="s">
        <v>9884</v>
      </c>
      <c r="I2233" t="s">
        <v>2156</v>
      </c>
      <c r="K2233" t="s">
        <v>8653</v>
      </c>
      <c r="M2233" t="s">
        <v>7643</v>
      </c>
      <c r="N2233" t="s">
        <v>3476</v>
      </c>
      <c r="P2233">
        <v>35</v>
      </c>
      <c r="Q2233">
        <v>12</v>
      </c>
    </row>
    <row r="2234" spans="1:17" x14ac:dyDescent="0.3">
      <c r="A2234">
        <v>1496874</v>
      </c>
      <c r="B2234" t="s">
        <v>3690</v>
      </c>
      <c r="C2234" t="s">
        <v>7696</v>
      </c>
      <c r="D2234" t="s">
        <v>1593</v>
      </c>
      <c r="E2234">
        <v>154837771</v>
      </c>
      <c r="F2234" t="s">
        <v>2339</v>
      </c>
      <c r="G2234" t="str">
        <f t="shared" si="34"/>
        <v>2025em1100192</v>
      </c>
      <c r="H2234" t="s">
        <v>9885</v>
      </c>
      <c r="I2234" t="s">
        <v>2340</v>
      </c>
      <c r="K2234" t="s">
        <v>8653</v>
      </c>
      <c r="M2234" t="s">
        <v>7643</v>
      </c>
      <c r="N2234" t="s">
        <v>3476</v>
      </c>
      <c r="P2234">
        <v>35</v>
      </c>
      <c r="Q2234">
        <v>15.5</v>
      </c>
    </row>
    <row r="2235" spans="1:17" x14ac:dyDescent="0.3">
      <c r="A2235">
        <v>1496874</v>
      </c>
      <c r="B2235" t="s">
        <v>3690</v>
      </c>
      <c r="C2235" t="s">
        <v>7696</v>
      </c>
      <c r="D2235" t="s">
        <v>1593</v>
      </c>
      <c r="E2235">
        <v>154837772</v>
      </c>
      <c r="F2235" t="s">
        <v>4024</v>
      </c>
      <c r="G2235" t="str">
        <f t="shared" si="34"/>
        <v>2025em1100202</v>
      </c>
      <c r="H2235" t="s">
        <v>9886</v>
      </c>
      <c r="I2235" t="s">
        <v>4025</v>
      </c>
      <c r="K2235" t="s">
        <v>8653</v>
      </c>
      <c r="M2235" t="s">
        <v>7643</v>
      </c>
      <c r="N2235" t="s">
        <v>3476</v>
      </c>
      <c r="P2235">
        <v>35</v>
      </c>
      <c r="Q2235">
        <v>4</v>
      </c>
    </row>
    <row r="2236" spans="1:17" x14ac:dyDescent="0.3">
      <c r="A2236">
        <v>1496874</v>
      </c>
      <c r="B2236" t="s">
        <v>3690</v>
      </c>
      <c r="C2236" t="s">
        <v>7696</v>
      </c>
      <c r="D2236" t="s">
        <v>1593</v>
      </c>
      <c r="E2236">
        <v>154837773</v>
      </c>
      <c r="F2236" t="s">
        <v>4112</v>
      </c>
      <c r="G2236" t="str">
        <f t="shared" si="34"/>
        <v>2025em1100245</v>
      </c>
      <c r="H2236" t="s">
        <v>9887</v>
      </c>
      <c r="I2236" t="s">
        <v>4113</v>
      </c>
      <c r="K2236" t="s">
        <v>8653</v>
      </c>
      <c r="M2236" t="s">
        <v>7643</v>
      </c>
      <c r="N2236" t="s">
        <v>3476</v>
      </c>
      <c r="P2236">
        <v>35</v>
      </c>
      <c r="Q2236">
        <v>15</v>
      </c>
    </row>
    <row r="2237" spans="1:17" x14ac:dyDescent="0.3">
      <c r="A2237">
        <v>1496874</v>
      </c>
      <c r="B2237" t="s">
        <v>3690</v>
      </c>
      <c r="C2237" t="s">
        <v>7696</v>
      </c>
      <c r="D2237" t="s">
        <v>1593</v>
      </c>
      <c r="E2237">
        <v>154837774</v>
      </c>
      <c r="F2237" t="s">
        <v>4192</v>
      </c>
      <c r="G2237" t="str">
        <f t="shared" si="34"/>
        <v>2025em1100308</v>
      </c>
      <c r="H2237" t="s">
        <v>9888</v>
      </c>
      <c r="I2237" t="s">
        <v>4193</v>
      </c>
      <c r="K2237" t="s">
        <v>8653</v>
      </c>
      <c r="M2237" t="s">
        <v>7643</v>
      </c>
      <c r="N2237" t="s">
        <v>3476</v>
      </c>
      <c r="P2237">
        <v>35</v>
      </c>
      <c r="Q2237">
        <v>19</v>
      </c>
    </row>
    <row r="2238" spans="1:17" x14ac:dyDescent="0.3">
      <c r="A2238">
        <v>1496874</v>
      </c>
      <c r="B2238" t="s">
        <v>3690</v>
      </c>
      <c r="C2238" t="s">
        <v>7696</v>
      </c>
      <c r="D2238" t="s">
        <v>1593</v>
      </c>
      <c r="E2238">
        <v>154837775</v>
      </c>
      <c r="F2238" t="s">
        <v>2257</v>
      </c>
      <c r="G2238" t="str">
        <f t="shared" si="34"/>
        <v>2025em1100167</v>
      </c>
      <c r="H2238" t="s">
        <v>9889</v>
      </c>
      <c r="I2238" t="s">
        <v>2258</v>
      </c>
      <c r="K2238" t="s">
        <v>8653</v>
      </c>
      <c r="M2238" t="s">
        <v>7643</v>
      </c>
      <c r="N2238" t="s">
        <v>3476</v>
      </c>
      <c r="P2238">
        <v>35</v>
      </c>
      <c r="Q2238">
        <v>4.5</v>
      </c>
    </row>
    <row r="2239" spans="1:17" x14ac:dyDescent="0.3">
      <c r="A2239">
        <v>1496874</v>
      </c>
      <c r="B2239" t="s">
        <v>3690</v>
      </c>
      <c r="C2239" t="s">
        <v>7696</v>
      </c>
      <c r="D2239" t="s">
        <v>1593</v>
      </c>
      <c r="E2239">
        <v>154837776</v>
      </c>
      <c r="F2239" t="s">
        <v>1990</v>
      </c>
      <c r="G2239" t="str">
        <f t="shared" si="34"/>
        <v>2025em1100100</v>
      </c>
      <c r="H2239" t="s">
        <v>9890</v>
      </c>
      <c r="I2239" t="s">
        <v>1991</v>
      </c>
      <c r="K2239" t="s">
        <v>8653</v>
      </c>
      <c r="M2239" t="s">
        <v>7643</v>
      </c>
      <c r="N2239" t="s">
        <v>3476</v>
      </c>
      <c r="P2239">
        <v>35</v>
      </c>
      <c r="Q2239">
        <v>26.5</v>
      </c>
    </row>
    <row r="2240" spans="1:17" x14ac:dyDescent="0.3">
      <c r="A2240">
        <v>1496874</v>
      </c>
      <c r="B2240" t="s">
        <v>3690</v>
      </c>
      <c r="C2240" t="s">
        <v>7696</v>
      </c>
      <c r="D2240" t="s">
        <v>1593</v>
      </c>
      <c r="E2240">
        <v>154837777</v>
      </c>
      <c r="F2240" t="s">
        <v>1985</v>
      </c>
      <c r="G2240" t="str">
        <f t="shared" si="34"/>
        <v>2025em1100099</v>
      </c>
      <c r="H2240" t="s">
        <v>9891</v>
      </c>
      <c r="I2240" t="s">
        <v>1986</v>
      </c>
      <c r="K2240" t="s">
        <v>8653</v>
      </c>
      <c r="M2240" t="s">
        <v>7643</v>
      </c>
      <c r="N2240" t="s">
        <v>3476</v>
      </c>
      <c r="P2240">
        <v>35</v>
      </c>
      <c r="Q2240">
        <v>26</v>
      </c>
    </row>
    <row r="2241" spans="1:17" x14ac:dyDescent="0.3">
      <c r="A2241">
        <v>1496874</v>
      </c>
      <c r="B2241" t="s">
        <v>3690</v>
      </c>
      <c r="C2241" t="s">
        <v>7696</v>
      </c>
      <c r="D2241" t="s">
        <v>1593</v>
      </c>
      <c r="E2241">
        <v>154837778</v>
      </c>
      <c r="F2241" t="s">
        <v>3719</v>
      </c>
      <c r="G2241" t="str">
        <f t="shared" si="34"/>
        <v>2025em1100010</v>
      </c>
      <c r="H2241" t="s">
        <v>9892</v>
      </c>
      <c r="I2241" t="s">
        <v>3720</v>
      </c>
      <c r="K2241" t="s">
        <v>8653</v>
      </c>
      <c r="M2241" t="s">
        <v>7643</v>
      </c>
      <c r="N2241" t="s">
        <v>3476</v>
      </c>
      <c r="P2241">
        <v>35</v>
      </c>
      <c r="Q2241">
        <v>25</v>
      </c>
    </row>
    <row r="2242" spans="1:17" x14ac:dyDescent="0.3">
      <c r="A2242">
        <v>1496874</v>
      </c>
      <c r="B2242" t="s">
        <v>3690</v>
      </c>
      <c r="C2242" t="s">
        <v>7696</v>
      </c>
      <c r="D2242" t="s">
        <v>1593</v>
      </c>
      <c r="E2242">
        <v>154837779</v>
      </c>
      <c r="F2242" t="s">
        <v>4264</v>
      </c>
      <c r="G2242" t="str">
        <f t="shared" si="34"/>
        <v>2025em1100347</v>
      </c>
      <c r="H2242" t="s">
        <v>9893</v>
      </c>
      <c r="I2242" t="s">
        <v>4265</v>
      </c>
      <c r="K2242" t="s">
        <v>8653</v>
      </c>
      <c r="M2242" t="s">
        <v>7643</v>
      </c>
      <c r="N2242" t="s">
        <v>3476</v>
      </c>
      <c r="P2242">
        <v>35</v>
      </c>
      <c r="Q2242">
        <v>13</v>
      </c>
    </row>
    <row r="2243" spans="1:17" x14ac:dyDescent="0.3">
      <c r="A2243">
        <v>1496874</v>
      </c>
      <c r="B2243" t="s">
        <v>3690</v>
      </c>
      <c r="C2243" t="s">
        <v>7696</v>
      </c>
      <c r="D2243" t="s">
        <v>1593</v>
      </c>
      <c r="E2243">
        <v>154837780</v>
      </c>
      <c r="F2243" t="s">
        <v>4048</v>
      </c>
      <c r="G2243" t="str">
        <f t="shared" ref="G2243:G2306" si="35">LEFT(F2243,13)</f>
        <v>2025em1100210</v>
      </c>
      <c r="H2243" t="s">
        <v>9894</v>
      </c>
      <c r="I2243" t="s">
        <v>4049</v>
      </c>
      <c r="K2243" t="s">
        <v>8653</v>
      </c>
      <c r="M2243" t="s">
        <v>7643</v>
      </c>
      <c r="N2243" t="s">
        <v>3476</v>
      </c>
      <c r="P2243">
        <v>35</v>
      </c>
      <c r="Q2243">
        <v>12</v>
      </c>
    </row>
    <row r="2244" spans="1:17" x14ac:dyDescent="0.3">
      <c r="A2244">
        <v>1496874</v>
      </c>
      <c r="B2244" t="s">
        <v>3690</v>
      </c>
      <c r="C2244" t="s">
        <v>7696</v>
      </c>
      <c r="D2244" t="s">
        <v>1593</v>
      </c>
      <c r="E2244">
        <v>154837781</v>
      </c>
      <c r="F2244" t="s">
        <v>2783</v>
      </c>
      <c r="G2244" t="str">
        <f t="shared" si="35"/>
        <v>2025em1100309</v>
      </c>
      <c r="H2244" t="s">
        <v>9895</v>
      </c>
      <c r="I2244" t="s">
        <v>2784</v>
      </c>
      <c r="K2244" t="s">
        <v>8653</v>
      </c>
      <c r="M2244" t="s">
        <v>7643</v>
      </c>
      <c r="N2244" t="s">
        <v>3476</v>
      </c>
      <c r="P2244">
        <v>35</v>
      </c>
      <c r="Q2244">
        <v>7.5</v>
      </c>
    </row>
    <row r="2245" spans="1:17" x14ac:dyDescent="0.3">
      <c r="A2245">
        <v>1496874</v>
      </c>
      <c r="B2245" t="s">
        <v>3690</v>
      </c>
      <c r="C2245" t="s">
        <v>7696</v>
      </c>
      <c r="D2245" t="s">
        <v>1593</v>
      </c>
      <c r="E2245">
        <v>154837782</v>
      </c>
      <c r="F2245" t="s">
        <v>1802</v>
      </c>
      <c r="G2245" t="str">
        <f t="shared" si="35"/>
        <v>2025em1100056</v>
      </c>
      <c r="H2245" t="s">
        <v>9896</v>
      </c>
      <c r="I2245" t="s">
        <v>1803</v>
      </c>
      <c r="K2245" t="s">
        <v>8653</v>
      </c>
      <c r="M2245" t="s">
        <v>7643</v>
      </c>
      <c r="N2245" t="s">
        <v>3476</v>
      </c>
      <c r="P2245">
        <v>35</v>
      </c>
      <c r="Q2245">
        <v>25.5</v>
      </c>
    </row>
    <row r="2246" spans="1:17" x14ac:dyDescent="0.3">
      <c r="A2246">
        <v>1496874</v>
      </c>
      <c r="B2246" t="s">
        <v>3690</v>
      </c>
      <c r="C2246" t="s">
        <v>7696</v>
      </c>
      <c r="D2246" t="s">
        <v>1593</v>
      </c>
      <c r="E2246">
        <v>154837783</v>
      </c>
      <c r="F2246" t="s">
        <v>4408</v>
      </c>
      <c r="G2246" t="str">
        <f t="shared" si="35"/>
        <v>2025em1100424</v>
      </c>
      <c r="H2246" t="s">
        <v>9897</v>
      </c>
      <c r="I2246" t="s">
        <v>4409</v>
      </c>
      <c r="K2246" t="s">
        <v>8653</v>
      </c>
      <c r="M2246" t="s">
        <v>7643</v>
      </c>
      <c r="N2246" t="s">
        <v>3476</v>
      </c>
      <c r="P2246">
        <v>35</v>
      </c>
      <c r="Q2246">
        <v>6</v>
      </c>
    </row>
    <row r="2247" spans="1:17" x14ac:dyDescent="0.3">
      <c r="A2247">
        <v>1496874</v>
      </c>
      <c r="B2247" t="s">
        <v>3690</v>
      </c>
      <c r="C2247" t="s">
        <v>7696</v>
      </c>
      <c r="D2247" t="s">
        <v>1593</v>
      </c>
      <c r="E2247">
        <v>154837784</v>
      </c>
      <c r="F2247" t="s">
        <v>2429</v>
      </c>
      <c r="G2247" t="str">
        <f t="shared" si="35"/>
        <v>2025em1100226</v>
      </c>
      <c r="H2247" t="s">
        <v>9898</v>
      </c>
      <c r="I2247" t="s">
        <v>2430</v>
      </c>
      <c r="K2247" t="s">
        <v>8653</v>
      </c>
      <c r="M2247" t="s">
        <v>7643</v>
      </c>
      <c r="N2247" t="s">
        <v>3476</v>
      </c>
      <c r="P2247">
        <v>35</v>
      </c>
      <c r="Q2247">
        <v>16</v>
      </c>
    </row>
    <row r="2248" spans="1:17" x14ac:dyDescent="0.3">
      <c r="A2248">
        <v>1496874</v>
      </c>
      <c r="B2248" t="s">
        <v>3690</v>
      </c>
      <c r="C2248" t="s">
        <v>7696</v>
      </c>
      <c r="D2248" t="s">
        <v>1593</v>
      </c>
      <c r="E2248">
        <v>154837785</v>
      </c>
      <c r="F2248" t="s">
        <v>2480</v>
      </c>
      <c r="G2248" t="str">
        <f t="shared" si="35"/>
        <v>2025em1100238</v>
      </c>
      <c r="H2248" t="s">
        <v>9899</v>
      </c>
      <c r="I2248" t="s">
        <v>2481</v>
      </c>
      <c r="K2248" t="s">
        <v>8653</v>
      </c>
      <c r="M2248" t="s">
        <v>7643</v>
      </c>
      <c r="N2248" t="s">
        <v>3476</v>
      </c>
      <c r="P2248">
        <v>35</v>
      </c>
      <c r="Q2248">
        <v>11</v>
      </c>
    </row>
    <row r="2249" spans="1:17" x14ac:dyDescent="0.3">
      <c r="A2249">
        <v>1496874</v>
      </c>
      <c r="B2249" t="s">
        <v>3690</v>
      </c>
      <c r="C2249" t="s">
        <v>7696</v>
      </c>
      <c r="D2249" t="s">
        <v>1593</v>
      </c>
      <c r="E2249">
        <v>154837786</v>
      </c>
      <c r="F2249" t="s">
        <v>4016</v>
      </c>
      <c r="G2249" t="str">
        <f t="shared" si="35"/>
        <v>2025em1100200</v>
      </c>
      <c r="H2249" t="s">
        <v>9900</v>
      </c>
      <c r="I2249" t="s">
        <v>4017</v>
      </c>
      <c r="K2249" t="s">
        <v>8653</v>
      </c>
      <c r="M2249" t="s">
        <v>7643</v>
      </c>
      <c r="N2249" t="s">
        <v>3476</v>
      </c>
      <c r="P2249">
        <v>35</v>
      </c>
      <c r="Q2249">
        <v>15.5</v>
      </c>
    </row>
    <row r="2250" spans="1:17" x14ac:dyDescent="0.3">
      <c r="A2250">
        <v>1496874</v>
      </c>
      <c r="B2250" t="s">
        <v>3690</v>
      </c>
      <c r="C2250" t="s">
        <v>7696</v>
      </c>
      <c r="D2250" t="s">
        <v>1593</v>
      </c>
      <c r="E2250">
        <v>154837787</v>
      </c>
      <c r="F2250" t="s">
        <v>1839</v>
      </c>
      <c r="G2250" t="str">
        <f t="shared" si="35"/>
        <v>2025em1100065</v>
      </c>
      <c r="H2250" t="s">
        <v>9901</v>
      </c>
      <c r="I2250" t="s">
        <v>1840</v>
      </c>
      <c r="K2250" t="s">
        <v>8653</v>
      </c>
      <c r="M2250" t="s">
        <v>7643</v>
      </c>
      <c r="N2250" t="s">
        <v>3476</v>
      </c>
      <c r="P2250">
        <v>35</v>
      </c>
      <c r="Q2250">
        <v>10.5</v>
      </c>
    </row>
    <row r="2251" spans="1:17" x14ac:dyDescent="0.3">
      <c r="A2251">
        <v>1496874</v>
      </c>
      <c r="B2251" t="s">
        <v>3690</v>
      </c>
      <c r="C2251" t="s">
        <v>7696</v>
      </c>
      <c r="D2251" t="s">
        <v>1593</v>
      </c>
      <c r="E2251">
        <v>154837788</v>
      </c>
      <c r="F2251" t="s">
        <v>3711</v>
      </c>
      <c r="G2251" t="str">
        <f t="shared" si="35"/>
        <v>2025em1100006</v>
      </c>
      <c r="H2251" t="s">
        <v>9902</v>
      </c>
      <c r="I2251" t="s">
        <v>3712</v>
      </c>
      <c r="K2251" t="s">
        <v>8653</v>
      </c>
      <c r="M2251" t="s">
        <v>7643</v>
      </c>
      <c r="N2251" t="s">
        <v>3476</v>
      </c>
      <c r="P2251">
        <v>35</v>
      </c>
      <c r="Q2251">
        <v>32</v>
      </c>
    </row>
    <row r="2252" spans="1:17" x14ac:dyDescent="0.3">
      <c r="A2252">
        <v>1496874</v>
      </c>
      <c r="B2252" t="s">
        <v>3690</v>
      </c>
      <c r="C2252" t="s">
        <v>7696</v>
      </c>
      <c r="D2252" t="s">
        <v>1593</v>
      </c>
      <c r="E2252">
        <v>154837789</v>
      </c>
      <c r="F2252" t="s">
        <v>4384</v>
      </c>
      <c r="G2252" t="str">
        <f t="shared" si="35"/>
        <v>2025em1100410</v>
      </c>
      <c r="H2252" t="s">
        <v>9903</v>
      </c>
      <c r="I2252" t="s">
        <v>4385</v>
      </c>
      <c r="K2252" t="s">
        <v>8653</v>
      </c>
      <c r="M2252" t="s">
        <v>7643</v>
      </c>
      <c r="N2252" t="s">
        <v>3476</v>
      </c>
      <c r="P2252">
        <v>35</v>
      </c>
      <c r="Q2252">
        <v>5</v>
      </c>
    </row>
    <row r="2253" spans="1:17" x14ac:dyDescent="0.3">
      <c r="A2253">
        <v>1496874</v>
      </c>
      <c r="B2253" t="s">
        <v>3690</v>
      </c>
      <c r="C2253" t="s">
        <v>7696</v>
      </c>
      <c r="D2253" t="s">
        <v>1593</v>
      </c>
      <c r="E2253">
        <v>154837790</v>
      </c>
      <c r="F2253" t="s">
        <v>2081</v>
      </c>
      <c r="G2253" t="str">
        <f t="shared" si="35"/>
        <v>2025em1100127</v>
      </c>
      <c r="H2253" t="s">
        <v>9904</v>
      </c>
      <c r="I2253" t="s">
        <v>2082</v>
      </c>
      <c r="K2253" t="s">
        <v>8653</v>
      </c>
      <c r="M2253" t="s">
        <v>7643</v>
      </c>
      <c r="N2253" t="s">
        <v>3476</v>
      </c>
      <c r="P2253">
        <v>35</v>
      </c>
      <c r="Q2253">
        <v>27</v>
      </c>
    </row>
    <row r="2254" spans="1:17" x14ac:dyDescent="0.3">
      <c r="A2254">
        <v>1496874</v>
      </c>
      <c r="B2254" t="s">
        <v>3690</v>
      </c>
      <c r="C2254" t="s">
        <v>7696</v>
      </c>
      <c r="D2254" t="s">
        <v>1593</v>
      </c>
      <c r="E2254">
        <v>154837791</v>
      </c>
      <c r="F2254" t="s">
        <v>2345</v>
      </c>
      <c r="G2254" t="str">
        <f t="shared" si="35"/>
        <v>2025em1100193</v>
      </c>
      <c r="H2254" t="s">
        <v>9905</v>
      </c>
      <c r="I2254" t="s">
        <v>2346</v>
      </c>
      <c r="K2254" t="s">
        <v>8653</v>
      </c>
      <c r="M2254" t="s">
        <v>7643</v>
      </c>
      <c r="N2254" t="s">
        <v>3476</v>
      </c>
      <c r="P2254">
        <v>35</v>
      </c>
      <c r="Q2254">
        <v>22.5</v>
      </c>
    </row>
    <row r="2255" spans="1:17" x14ac:dyDescent="0.3">
      <c r="A2255">
        <v>1496874</v>
      </c>
      <c r="B2255" t="s">
        <v>3690</v>
      </c>
      <c r="C2255" t="s">
        <v>7696</v>
      </c>
      <c r="D2255" t="s">
        <v>1593</v>
      </c>
      <c r="E2255">
        <v>154837792</v>
      </c>
      <c r="F2255" t="s">
        <v>4320</v>
      </c>
      <c r="G2255" t="str">
        <f t="shared" si="35"/>
        <v>2025em1100377</v>
      </c>
      <c r="H2255" t="s">
        <v>9906</v>
      </c>
      <c r="I2255" t="s">
        <v>4321</v>
      </c>
      <c r="K2255" t="s">
        <v>8653</v>
      </c>
      <c r="M2255" t="s">
        <v>7643</v>
      </c>
      <c r="N2255" t="s">
        <v>3476</v>
      </c>
      <c r="P2255">
        <v>35</v>
      </c>
      <c r="Q2255">
        <v>13</v>
      </c>
    </row>
    <row r="2256" spans="1:17" x14ac:dyDescent="0.3">
      <c r="A2256">
        <v>1496874</v>
      </c>
      <c r="B2256" t="s">
        <v>3690</v>
      </c>
      <c r="C2256" t="s">
        <v>7696</v>
      </c>
      <c r="D2256" t="s">
        <v>1593</v>
      </c>
      <c r="E2256">
        <v>154837793</v>
      </c>
      <c r="F2256" t="s">
        <v>4044</v>
      </c>
      <c r="G2256" t="str">
        <f t="shared" si="35"/>
        <v>2025em1100209</v>
      </c>
      <c r="H2256" t="s">
        <v>9907</v>
      </c>
      <c r="I2256" t="s">
        <v>4045</v>
      </c>
      <c r="K2256" t="s">
        <v>8653</v>
      </c>
      <c r="M2256" t="s">
        <v>7643</v>
      </c>
      <c r="N2256" t="s">
        <v>3476</v>
      </c>
      <c r="P2256">
        <v>35</v>
      </c>
      <c r="Q2256">
        <v>17.5</v>
      </c>
    </row>
    <row r="2257" spans="1:17" x14ac:dyDescent="0.3">
      <c r="A2257">
        <v>1496874</v>
      </c>
      <c r="B2257" t="s">
        <v>3690</v>
      </c>
      <c r="C2257" t="s">
        <v>7696</v>
      </c>
      <c r="D2257" t="s">
        <v>1593</v>
      </c>
      <c r="E2257">
        <v>154837794</v>
      </c>
      <c r="F2257" t="s">
        <v>4008</v>
      </c>
      <c r="G2257" t="str">
        <f t="shared" si="35"/>
        <v>2025em1100197</v>
      </c>
      <c r="H2257" t="s">
        <v>9908</v>
      </c>
      <c r="I2257" t="s">
        <v>4009</v>
      </c>
      <c r="K2257" t="s">
        <v>8653</v>
      </c>
      <c r="M2257" t="s">
        <v>7643</v>
      </c>
      <c r="N2257" t="s">
        <v>3476</v>
      </c>
      <c r="P2257">
        <v>35</v>
      </c>
      <c r="Q2257">
        <v>18.5</v>
      </c>
    </row>
    <row r="2258" spans="1:17" x14ac:dyDescent="0.3">
      <c r="A2258">
        <v>1496874</v>
      </c>
      <c r="B2258" t="s">
        <v>3690</v>
      </c>
      <c r="C2258" t="s">
        <v>7696</v>
      </c>
      <c r="D2258" t="s">
        <v>1593</v>
      </c>
      <c r="E2258">
        <v>154837795</v>
      </c>
      <c r="F2258" t="s">
        <v>2765</v>
      </c>
      <c r="G2258" t="str">
        <f t="shared" si="35"/>
        <v>2025em1100301</v>
      </c>
      <c r="H2258" t="s">
        <v>9909</v>
      </c>
      <c r="I2258" t="s">
        <v>2766</v>
      </c>
      <c r="K2258" t="s">
        <v>8653</v>
      </c>
      <c r="M2258" t="s">
        <v>7643</v>
      </c>
      <c r="N2258" t="s">
        <v>3476</v>
      </c>
      <c r="P2258">
        <v>35</v>
      </c>
      <c r="Q2258">
        <v>30</v>
      </c>
    </row>
    <row r="2259" spans="1:17" x14ac:dyDescent="0.3">
      <c r="A2259">
        <v>1496874</v>
      </c>
      <c r="B2259" t="s">
        <v>3690</v>
      </c>
      <c r="C2259" t="s">
        <v>7696</v>
      </c>
      <c r="D2259" t="s">
        <v>1593</v>
      </c>
      <c r="E2259">
        <v>154837796</v>
      </c>
      <c r="F2259" t="s">
        <v>2201</v>
      </c>
      <c r="G2259" t="str">
        <f t="shared" si="35"/>
        <v>2025em1100155</v>
      </c>
      <c r="H2259" t="s">
        <v>9910</v>
      </c>
      <c r="I2259" t="s">
        <v>2202</v>
      </c>
      <c r="K2259" t="s">
        <v>8653</v>
      </c>
      <c r="M2259" t="s">
        <v>7643</v>
      </c>
      <c r="N2259" t="s">
        <v>3476</v>
      </c>
      <c r="P2259">
        <v>35</v>
      </c>
      <c r="Q2259">
        <v>20</v>
      </c>
    </row>
    <row r="2260" spans="1:17" x14ac:dyDescent="0.3">
      <c r="A2260">
        <v>1496874</v>
      </c>
      <c r="B2260" t="s">
        <v>3690</v>
      </c>
      <c r="C2260" t="s">
        <v>7696</v>
      </c>
      <c r="D2260" t="s">
        <v>1593</v>
      </c>
      <c r="E2260">
        <v>154837797</v>
      </c>
      <c r="F2260" t="s">
        <v>3059</v>
      </c>
      <c r="G2260" t="str">
        <f t="shared" si="35"/>
        <v>2025em1100385</v>
      </c>
      <c r="H2260" t="s">
        <v>9911</v>
      </c>
      <c r="I2260" t="s">
        <v>3060</v>
      </c>
      <c r="K2260" t="s">
        <v>8653</v>
      </c>
      <c r="M2260" t="s">
        <v>7643</v>
      </c>
      <c r="N2260" t="s">
        <v>3476</v>
      </c>
      <c r="P2260">
        <v>35</v>
      </c>
      <c r="Q2260">
        <v>20</v>
      </c>
    </row>
    <row r="2261" spans="1:17" x14ac:dyDescent="0.3">
      <c r="A2261">
        <v>1496874</v>
      </c>
      <c r="B2261" t="s">
        <v>3690</v>
      </c>
      <c r="C2261" t="s">
        <v>7696</v>
      </c>
      <c r="D2261" t="s">
        <v>1593</v>
      </c>
      <c r="E2261">
        <v>154837798</v>
      </c>
      <c r="F2261" t="s">
        <v>3903</v>
      </c>
      <c r="G2261" t="str">
        <f t="shared" si="35"/>
        <v>2025em1100129</v>
      </c>
      <c r="H2261" t="s">
        <v>9912</v>
      </c>
      <c r="I2261" t="s">
        <v>3904</v>
      </c>
      <c r="K2261" t="s">
        <v>8653</v>
      </c>
      <c r="M2261" t="s">
        <v>7643</v>
      </c>
      <c r="N2261" t="s">
        <v>3476</v>
      </c>
      <c r="P2261">
        <v>35</v>
      </c>
      <c r="Q2261">
        <v>8.5</v>
      </c>
    </row>
    <row r="2262" spans="1:17" x14ac:dyDescent="0.3">
      <c r="A2262">
        <v>1496874</v>
      </c>
      <c r="B2262" t="s">
        <v>3690</v>
      </c>
      <c r="C2262" t="s">
        <v>7696</v>
      </c>
      <c r="D2262" t="s">
        <v>1593</v>
      </c>
      <c r="E2262">
        <v>154837799</v>
      </c>
      <c r="F2262" t="s">
        <v>2230</v>
      </c>
      <c r="G2262" t="str">
        <f t="shared" si="35"/>
        <v>2025em1100161</v>
      </c>
      <c r="H2262" t="s">
        <v>9913</v>
      </c>
      <c r="I2262" t="s">
        <v>2231</v>
      </c>
      <c r="K2262" t="s">
        <v>8653</v>
      </c>
      <c r="M2262" t="s">
        <v>7643</v>
      </c>
      <c r="N2262" t="s">
        <v>3476</v>
      </c>
      <c r="P2262">
        <v>35</v>
      </c>
      <c r="Q2262">
        <v>14.5</v>
      </c>
    </row>
    <row r="2263" spans="1:17" x14ac:dyDescent="0.3">
      <c r="A2263">
        <v>1496874</v>
      </c>
      <c r="B2263" t="s">
        <v>3690</v>
      </c>
      <c r="C2263" t="s">
        <v>7696</v>
      </c>
      <c r="D2263" t="s">
        <v>1593</v>
      </c>
      <c r="E2263">
        <v>154837800</v>
      </c>
      <c r="F2263" t="s">
        <v>4220</v>
      </c>
      <c r="G2263" t="str">
        <f t="shared" si="35"/>
        <v>2025em1100321</v>
      </c>
      <c r="H2263" t="s">
        <v>9914</v>
      </c>
      <c r="I2263" t="s">
        <v>4221</v>
      </c>
      <c r="K2263" t="s">
        <v>8653</v>
      </c>
      <c r="M2263" t="s">
        <v>7643</v>
      </c>
      <c r="N2263" t="s">
        <v>3476</v>
      </c>
      <c r="P2263">
        <v>35</v>
      </c>
      <c r="Q2263">
        <v>21</v>
      </c>
    </row>
    <row r="2264" spans="1:17" x14ac:dyDescent="0.3">
      <c r="A2264">
        <v>1496874</v>
      </c>
      <c r="B2264" t="s">
        <v>3690</v>
      </c>
      <c r="C2264" t="s">
        <v>7696</v>
      </c>
      <c r="D2264" t="s">
        <v>1593</v>
      </c>
      <c r="E2264">
        <v>154837801</v>
      </c>
      <c r="F2264" t="s">
        <v>4444</v>
      </c>
      <c r="G2264" t="str">
        <f t="shared" si="35"/>
        <v>2025em1100440</v>
      </c>
      <c r="H2264" t="s">
        <v>9915</v>
      </c>
      <c r="I2264" t="s">
        <v>4445</v>
      </c>
      <c r="K2264" t="s">
        <v>8653</v>
      </c>
      <c r="M2264" t="s">
        <v>7643</v>
      </c>
      <c r="N2264" t="s">
        <v>3476</v>
      </c>
      <c r="P2264">
        <v>35</v>
      </c>
      <c r="Q2264">
        <v>17.5</v>
      </c>
    </row>
    <row r="2265" spans="1:17" x14ac:dyDescent="0.3">
      <c r="A2265">
        <v>1496874</v>
      </c>
      <c r="B2265" t="s">
        <v>3690</v>
      </c>
      <c r="C2265" t="s">
        <v>7696</v>
      </c>
      <c r="D2265" t="s">
        <v>1593</v>
      </c>
      <c r="E2265">
        <v>154837802</v>
      </c>
      <c r="F2265" t="s">
        <v>4084</v>
      </c>
      <c r="G2265" t="str">
        <f t="shared" si="35"/>
        <v>2025em1100229</v>
      </c>
      <c r="H2265" t="s">
        <v>9916</v>
      </c>
      <c r="I2265" t="s">
        <v>4085</v>
      </c>
      <c r="K2265" t="s">
        <v>8653</v>
      </c>
      <c r="M2265" t="s">
        <v>7643</v>
      </c>
      <c r="N2265" t="s">
        <v>3476</v>
      </c>
      <c r="P2265">
        <v>35</v>
      </c>
      <c r="Q2265">
        <v>27</v>
      </c>
    </row>
    <row r="2266" spans="1:17" x14ac:dyDescent="0.3">
      <c r="A2266">
        <v>1496874</v>
      </c>
      <c r="B2266" t="s">
        <v>3690</v>
      </c>
      <c r="C2266" t="s">
        <v>7696</v>
      </c>
      <c r="D2266" t="s">
        <v>1593</v>
      </c>
      <c r="E2266">
        <v>154837803</v>
      </c>
      <c r="F2266" t="s">
        <v>4288</v>
      </c>
      <c r="G2266" t="str">
        <f t="shared" si="35"/>
        <v>2025em1100363</v>
      </c>
      <c r="H2266" t="s">
        <v>9917</v>
      </c>
      <c r="I2266" t="s">
        <v>4289</v>
      </c>
      <c r="K2266" t="s">
        <v>8653</v>
      </c>
      <c r="M2266" t="s">
        <v>7643</v>
      </c>
      <c r="N2266" t="s">
        <v>3476</v>
      </c>
      <c r="P2266">
        <v>35</v>
      </c>
      <c r="Q2266">
        <v>26.5</v>
      </c>
    </row>
    <row r="2267" spans="1:17" x14ac:dyDescent="0.3">
      <c r="A2267">
        <v>1496874</v>
      </c>
      <c r="B2267" t="s">
        <v>3690</v>
      </c>
      <c r="C2267" t="s">
        <v>7696</v>
      </c>
      <c r="D2267" t="s">
        <v>1593</v>
      </c>
      <c r="E2267">
        <v>154837804</v>
      </c>
      <c r="F2267" t="s">
        <v>3034</v>
      </c>
      <c r="G2267" t="str">
        <f t="shared" si="35"/>
        <v>2025em1100379</v>
      </c>
      <c r="H2267" t="s">
        <v>9918</v>
      </c>
      <c r="I2267" t="s">
        <v>3035</v>
      </c>
      <c r="K2267" t="s">
        <v>8653</v>
      </c>
      <c r="M2267" t="s">
        <v>7643</v>
      </c>
      <c r="N2267" t="s">
        <v>3476</v>
      </c>
      <c r="P2267">
        <v>35</v>
      </c>
      <c r="Q2267">
        <v>28</v>
      </c>
    </row>
    <row r="2268" spans="1:17" x14ac:dyDescent="0.3">
      <c r="A2268">
        <v>1496874</v>
      </c>
      <c r="B2268" t="s">
        <v>3690</v>
      </c>
      <c r="C2268" t="s">
        <v>7696</v>
      </c>
      <c r="D2268" t="s">
        <v>1593</v>
      </c>
      <c r="E2268">
        <v>154837805</v>
      </c>
      <c r="F2268" t="s">
        <v>3795</v>
      </c>
      <c r="G2268" t="str">
        <f t="shared" si="35"/>
        <v>2025em1100044</v>
      </c>
      <c r="H2268" t="s">
        <v>9919</v>
      </c>
      <c r="I2268" t="s">
        <v>3796</v>
      </c>
      <c r="K2268" t="s">
        <v>8653</v>
      </c>
      <c r="M2268" t="s">
        <v>7643</v>
      </c>
      <c r="N2268" t="s">
        <v>3476</v>
      </c>
      <c r="P2268">
        <v>35</v>
      </c>
      <c r="Q2268">
        <v>26.5</v>
      </c>
    </row>
    <row r="2269" spans="1:17" x14ac:dyDescent="0.3">
      <c r="A2269">
        <v>1496874</v>
      </c>
      <c r="B2269" t="s">
        <v>3690</v>
      </c>
      <c r="C2269" t="s">
        <v>7696</v>
      </c>
      <c r="D2269" t="s">
        <v>1593</v>
      </c>
      <c r="E2269">
        <v>154837806</v>
      </c>
      <c r="F2269" t="s">
        <v>3943</v>
      </c>
      <c r="G2269" t="str">
        <f t="shared" si="35"/>
        <v>2025em1100157</v>
      </c>
      <c r="H2269" t="s">
        <v>9920</v>
      </c>
      <c r="I2269" t="s">
        <v>3944</v>
      </c>
      <c r="K2269" t="s">
        <v>8653</v>
      </c>
      <c r="M2269" t="s">
        <v>7643</v>
      </c>
      <c r="N2269" t="s">
        <v>3476</v>
      </c>
      <c r="P2269">
        <v>35</v>
      </c>
      <c r="Q2269">
        <v>16.5</v>
      </c>
    </row>
    <row r="2270" spans="1:17" x14ac:dyDescent="0.3">
      <c r="A2270">
        <v>1496874</v>
      </c>
      <c r="B2270" t="s">
        <v>3690</v>
      </c>
      <c r="C2270" t="s">
        <v>7696</v>
      </c>
      <c r="D2270" t="s">
        <v>1593</v>
      </c>
      <c r="E2270">
        <v>154837807</v>
      </c>
      <c r="F2270" t="s">
        <v>4172</v>
      </c>
      <c r="G2270" t="str">
        <f t="shared" si="35"/>
        <v>2025em1100298</v>
      </c>
      <c r="H2270" t="s">
        <v>9921</v>
      </c>
      <c r="I2270" t="s">
        <v>4173</v>
      </c>
      <c r="K2270" t="s">
        <v>8653</v>
      </c>
      <c r="M2270" t="s">
        <v>7643</v>
      </c>
      <c r="N2270" t="s">
        <v>3476</v>
      </c>
      <c r="P2270">
        <v>35</v>
      </c>
      <c r="Q2270">
        <v>28.5</v>
      </c>
    </row>
    <row r="2271" spans="1:17" x14ac:dyDescent="0.3">
      <c r="A2271">
        <v>1496874</v>
      </c>
      <c r="B2271" t="s">
        <v>3690</v>
      </c>
      <c r="C2271" t="s">
        <v>7696</v>
      </c>
      <c r="D2271" t="s">
        <v>1593</v>
      </c>
      <c r="E2271">
        <v>154837808</v>
      </c>
      <c r="F2271" t="s">
        <v>3871</v>
      </c>
      <c r="G2271" t="str">
        <f t="shared" si="35"/>
        <v>2025em1100109</v>
      </c>
      <c r="H2271" t="s">
        <v>9922</v>
      </c>
      <c r="I2271" t="s">
        <v>3872</v>
      </c>
      <c r="K2271" t="s">
        <v>8653</v>
      </c>
      <c r="M2271" t="s">
        <v>7643</v>
      </c>
      <c r="N2271" t="s">
        <v>3476</v>
      </c>
      <c r="P2271">
        <v>35</v>
      </c>
      <c r="Q2271">
        <v>12</v>
      </c>
    </row>
    <row r="2272" spans="1:17" x14ac:dyDescent="0.3">
      <c r="A2272">
        <v>1496874</v>
      </c>
      <c r="B2272" t="s">
        <v>3690</v>
      </c>
      <c r="C2272" t="s">
        <v>7696</v>
      </c>
      <c r="D2272" t="s">
        <v>1593</v>
      </c>
      <c r="E2272">
        <v>154837809</v>
      </c>
      <c r="F2272" t="s">
        <v>3302</v>
      </c>
      <c r="G2272" t="str">
        <f t="shared" si="35"/>
        <v>2025em1100471</v>
      </c>
      <c r="H2272" t="s">
        <v>9923</v>
      </c>
      <c r="I2272" t="s">
        <v>3303</v>
      </c>
      <c r="K2272" t="s">
        <v>8653</v>
      </c>
      <c r="M2272" t="s">
        <v>7643</v>
      </c>
      <c r="N2272" t="s">
        <v>3476</v>
      </c>
      <c r="P2272">
        <v>35</v>
      </c>
      <c r="Q2272">
        <v>6.5</v>
      </c>
    </row>
    <row r="2273" spans="1:17" x14ac:dyDescent="0.3">
      <c r="A2273">
        <v>1496874</v>
      </c>
      <c r="B2273" t="s">
        <v>3690</v>
      </c>
      <c r="C2273" t="s">
        <v>7696</v>
      </c>
      <c r="D2273" t="s">
        <v>1593</v>
      </c>
      <c r="E2273">
        <v>154837810</v>
      </c>
      <c r="F2273" t="s">
        <v>3996</v>
      </c>
      <c r="G2273" t="str">
        <f t="shared" si="35"/>
        <v>2025em1100182</v>
      </c>
      <c r="H2273" t="s">
        <v>9924</v>
      </c>
      <c r="I2273" t="s">
        <v>3997</v>
      </c>
      <c r="K2273" t="s">
        <v>8653</v>
      </c>
      <c r="M2273" t="s">
        <v>7643</v>
      </c>
      <c r="N2273" t="s">
        <v>3476</v>
      </c>
      <c r="P2273">
        <v>35</v>
      </c>
      <c r="Q2273">
        <v>21</v>
      </c>
    </row>
    <row r="2274" spans="1:17" x14ac:dyDescent="0.3">
      <c r="A2274">
        <v>1496874</v>
      </c>
      <c r="B2274" t="s">
        <v>3690</v>
      </c>
      <c r="C2274" t="s">
        <v>7696</v>
      </c>
      <c r="D2274" t="s">
        <v>1593</v>
      </c>
      <c r="E2274">
        <v>154837811</v>
      </c>
      <c r="F2274" t="s">
        <v>3090</v>
      </c>
      <c r="G2274" t="str">
        <f t="shared" si="35"/>
        <v>2025em1100394</v>
      </c>
      <c r="H2274" t="s">
        <v>9925</v>
      </c>
      <c r="I2274" t="s">
        <v>3091</v>
      </c>
      <c r="K2274" t="s">
        <v>8653</v>
      </c>
      <c r="M2274" t="s">
        <v>7643</v>
      </c>
      <c r="N2274" t="s">
        <v>3476</v>
      </c>
      <c r="P2274">
        <v>35</v>
      </c>
      <c r="Q2274">
        <v>1.5</v>
      </c>
    </row>
    <row r="2275" spans="1:17" x14ac:dyDescent="0.3">
      <c r="A2275">
        <v>1496874</v>
      </c>
      <c r="B2275" t="s">
        <v>3690</v>
      </c>
      <c r="C2275" t="s">
        <v>7696</v>
      </c>
      <c r="D2275" t="s">
        <v>1593</v>
      </c>
      <c r="E2275">
        <v>154837812</v>
      </c>
      <c r="F2275" t="s">
        <v>3851</v>
      </c>
      <c r="G2275" t="str">
        <f t="shared" si="35"/>
        <v>2025em1100091</v>
      </c>
      <c r="H2275" t="s">
        <v>9926</v>
      </c>
      <c r="I2275" t="s">
        <v>3852</v>
      </c>
      <c r="K2275" t="s">
        <v>8653</v>
      </c>
      <c r="M2275" t="s">
        <v>7643</v>
      </c>
      <c r="N2275" t="s">
        <v>3476</v>
      </c>
      <c r="P2275">
        <v>35</v>
      </c>
      <c r="Q2275">
        <v>32.5</v>
      </c>
    </row>
    <row r="2276" spans="1:17" x14ac:dyDescent="0.3">
      <c r="A2276">
        <v>1496874</v>
      </c>
      <c r="B2276" t="s">
        <v>3690</v>
      </c>
      <c r="C2276" t="s">
        <v>7696</v>
      </c>
      <c r="D2276" t="s">
        <v>1593</v>
      </c>
      <c r="E2276">
        <v>154837813</v>
      </c>
      <c r="F2276" t="s">
        <v>2891</v>
      </c>
      <c r="G2276" t="str">
        <f t="shared" si="35"/>
        <v>2025em1100337</v>
      </c>
      <c r="H2276" t="s">
        <v>9927</v>
      </c>
      <c r="I2276" t="s">
        <v>2892</v>
      </c>
      <c r="K2276" t="s">
        <v>8653</v>
      </c>
      <c r="M2276" t="s">
        <v>7643</v>
      </c>
      <c r="N2276" t="s">
        <v>3476</v>
      </c>
      <c r="P2276">
        <v>35</v>
      </c>
      <c r="Q2276">
        <v>1</v>
      </c>
    </row>
    <row r="2277" spans="1:17" x14ac:dyDescent="0.3">
      <c r="A2277">
        <v>1496874</v>
      </c>
      <c r="B2277" t="s">
        <v>3690</v>
      </c>
      <c r="C2277" t="s">
        <v>7696</v>
      </c>
      <c r="D2277" t="s">
        <v>1593</v>
      </c>
      <c r="E2277">
        <v>154837814</v>
      </c>
      <c r="F2277" t="s">
        <v>4356</v>
      </c>
      <c r="G2277" t="str">
        <f t="shared" si="35"/>
        <v>2025em1100398</v>
      </c>
      <c r="H2277" t="s">
        <v>9928</v>
      </c>
      <c r="I2277" t="s">
        <v>4357</v>
      </c>
      <c r="K2277" t="s">
        <v>8653</v>
      </c>
      <c r="M2277" t="s">
        <v>7643</v>
      </c>
      <c r="N2277" t="s">
        <v>3476</v>
      </c>
      <c r="P2277">
        <v>35</v>
      </c>
      <c r="Q2277">
        <v>13.5</v>
      </c>
    </row>
    <row r="2278" spans="1:17" x14ac:dyDescent="0.3">
      <c r="A2278">
        <v>1496874</v>
      </c>
      <c r="B2278" t="s">
        <v>3690</v>
      </c>
      <c r="C2278" t="s">
        <v>7696</v>
      </c>
      <c r="D2278" t="s">
        <v>1593</v>
      </c>
      <c r="E2278">
        <v>154837815</v>
      </c>
      <c r="F2278" t="s">
        <v>1820</v>
      </c>
      <c r="G2278" t="str">
        <f t="shared" si="35"/>
        <v>2025em1100060</v>
      </c>
      <c r="H2278" t="s">
        <v>9929</v>
      </c>
      <c r="I2278" t="s">
        <v>1821</v>
      </c>
      <c r="K2278" t="s">
        <v>8653</v>
      </c>
      <c r="M2278" t="s">
        <v>7643</v>
      </c>
      <c r="N2278" t="s">
        <v>3476</v>
      </c>
      <c r="P2278">
        <v>35</v>
      </c>
      <c r="Q2278">
        <v>25.5</v>
      </c>
    </row>
    <row r="2279" spans="1:17" x14ac:dyDescent="0.3">
      <c r="A2279">
        <v>1496874</v>
      </c>
      <c r="B2279" t="s">
        <v>3690</v>
      </c>
      <c r="C2279" t="s">
        <v>7696</v>
      </c>
      <c r="D2279" t="s">
        <v>1593</v>
      </c>
      <c r="E2279">
        <v>154837816</v>
      </c>
      <c r="F2279" t="s">
        <v>3992</v>
      </c>
      <c r="G2279" t="str">
        <f t="shared" si="35"/>
        <v>2025em1100181</v>
      </c>
      <c r="H2279" t="s">
        <v>9930</v>
      </c>
      <c r="I2279" t="s">
        <v>3993</v>
      </c>
      <c r="K2279" t="s">
        <v>8653</v>
      </c>
      <c r="M2279" t="s">
        <v>7643</v>
      </c>
      <c r="N2279" t="s">
        <v>3476</v>
      </c>
      <c r="P2279">
        <v>35</v>
      </c>
      <c r="Q2279">
        <v>13.5</v>
      </c>
    </row>
    <row r="2280" spans="1:17" x14ac:dyDescent="0.3">
      <c r="A2280">
        <v>1496874</v>
      </c>
      <c r="B2280" t="s">
        <v>3690</v>
      </c>
      <c r="C2280" t="s">
        <v>7696</v>
      </c>
      <c r="D2280" t="s">
        <v>1593</v>
      </c>
      <c r="E2280">
        <v>154837817</v>
      </c>
      <c r="F2280" t="s">
        <v>4148</v>
      </c>
      <c r="G2280" t="str">
        <f t="shared" si="35"/>
        <v>2025em1100280</v>
      </c>
      <c r="H2280" t="s">
        <v>9931</v>
      </c>
      <c r="I2280" t="s">
        <v>4149</v>
      </c>
      <c r="K2280" t="s">
        <v>8653</v>
      </c>
      <c r="M2280" t="s">
        <v>7643</v>
      </c>
      <c r="N2280" t="s">
        <v>3476</v>
      </c>
      <c r="P2280">
        <v>35</v>
      </c>
      <c r="Q2280">
        <v>12.5</v>
      </c>
    </row>
    <row r="2281" spans="1:17" x14ac:dyDescent="0.3">
      <c r="A2281">
        <v>1496874</v>
      </c>
      <c r="B2281" t="s">
        <v>3690</v>
      </c>
      <c r="C2281" t="s">
        <v>7696</v>
      </c>
      <c r="D2281" t="s">
        <v>1593</v>
      </c>
      <c r="E2281">
        <v>154837818</v>
      </c>
      <c r="F2281" t="s">
        <v>3269</v>
      </c>
      <c r="G2281" t="str">
        <f t="shared" si="35"/>
        <v>2025em1100459</v>
      </c>
      <c r="H2281" t="s">
        <v>9932</v>
      </c>
      <c r="I2281" t="s">
        <v>3270</v>
      </c>
      <c r="K2281" t="s">
        <v>8653</v>
      </c>
      <c r="M2281" t="s">
        <v>7643</v>
      </c>
      <c r="N2281" t="s">
        <v>3476</v>
      </c>
      <c r="P2281">
        <v>35</v>
      </c>
      <c r="Q2281">
        <v>0</v>
      </c>
    </row>
    <row r="2282" spans="1:17" x14ac:dyDescent="0.3">
      <c r="A2282">
        <v>1496874</v>
      </c>
      <c r="B2282" t="s">
        <v>3690</v>
      </c>
      <c r="C2282" t="s">
        <v>7696</v>
      </c>
      <c r="D2282" t="s">
        <v>1593</v>
      </c>
      <c r="E2282">
        <v>154837819</v>
      </c>
      <c r="F2282" t="s">
        <v>3815</v>
      </c>
      <c r="G2282" t="str">
        <f t="shared" si="35"/>
        <v>2025em1100067</v>
      </c>
      <c r="H2282" t="s">
        <v>9933</v>
      </c>
      <c r="I2282" t="s">
        <v>3816</v>
      </c>
      <c r="K2282" t="s">
        <v>8653</v>
      </c>
      <c r="M2282" t="s">
        <v>7643</v>
      </c>
      <c r="N2282" t="s">
        <v>3476</v>
      </c>
      <c r="P2282">
        <v>35</v>
      </c>
      <c r="Q2282">
        <v>15.5</v>
      </c>
    </row>
    <row r="2283" spans="1:17" x14ac:dyDescent="0.3">
      <c r="A2283">
        <v>1496874</v>
      </c>
      <c r="B2283" t="s">
        <v>3690</v>
      </c>
      <c r="C2283" t="s">
        <v>7696</v>
      </c>
      <c r="D2283" t="s">
        <v>1593</v>
      </c>
      <c r="E2283">
        <v>154837820</v>
      </c>
      <c r="F2283" t="s">
        <v>4144</v>
      </c>
      <c r="G2283" t="str">
        <f t="shared" si="35"/>
        <v>2025em1100273</v>
      </c>
      <c r="H2283" t="s">
        <v>9934</v>
      </c>
      <c r="I2283" t="s">
        <v>4145</v>
      </c>
      <c r="K2283" t="s">
        <v>8653</v>
      </c>
      <c r="M2283" t="s">
        <v>7643</v>
      </c>
      <c r="N2283" t="s">
        <v>3476</v>
      </c>
      <c r="P2283">
        <v>35</v>
      </c>
      <c r="Q2283">
        <v>2</v>
      </c>
    </row>
    <row r="2284" spans="1:17" x14ac:dyDescent="0.3">
      <c r="A2284">
        <v>1496874</v>
      </c>
      <c r="B2284" t="s">
        <v>3690</v>
      </c>
      <c r="C2284" t="s">
        <v>7696</v>
      </c>
      <c r="D2284" t="s">
        <v>1593</v>
      </c>
      <c r="E2284">
        <v>154837821</v>
      </c>
      <c r="F2284" t="s">
        <v>2827</v>
      </c>
      <c r="G2284" t="str">
        <f t="shared" si="35"/>
        <v>2025em1100327</v>
      </c>
      <c r="H2284" t="s">
        <v>9935</v>
      </c>
      <c r="I2284" t="s">
        <v>2828</v>
      </c>
      <c r="K2284" t="s">
        <v>8653</v>
      </c>
      <c r="M2284" t="s">
        <v>7643</v>
      </c>
      <c r="N2284" t="s">
        <v>3476</v>
      </c>
      <c r="P2284">
        <v>35</v>
      </c>
      <c r="Q2284">
        <v>6</v>
      </c>
    </row>
    <row r="2285" spans="1:17" x14ac:dyDescent="0.3">
      <c r="A2285">
        <v>1496874</v>
      </c>
      <c r="B2285" t="s">
        <v>3690</v>
      </c>
      <c r="C2285" t="s">
        <v>7696</v>
      </c>
      <c r="D2285" t="s">
        <v>1593</v>
      </c>
      <c r="E2285">
        <v>154837822</v>
      </c>
      <c r="F2285" t="s">
        <v>2237</v>
      </c>
      <c r="G2285" t="str">
        <f t="shared" si="35"/>
        <v>2025em1100162</v>
      </c>
      <c r="H2285" t="s">
        <v>9936</v>
      </c>
      <c r="I2285" t="s">
        <v>2238</v>
      </c>
      <c r="K2285" t="s">
        <v>8653</v>
      </c>
      <c r="M2285" t="s">
        <v>7643</v>
      </c>
      <c r="N2285" t="s">
        <v>3476</v>
      </c>
      <c r="P2285">
        <v>35</v>
      </c>
      <c r="Q2285">
        <v>30</v>
      </c>
    </row>
    <row r="2286" spans="1:17" x14ac:dyDescent="0.3">
      <c r="A2286">
        <v>1496874</v>
      </c>
      <c r="B2286" t="s">
        <v>3690</v>
      </c>
      <c r="C2286" t="s">
        <v>7696</v>
      </c>
      <c r="D2286" t="s">
        <v>1593</v>
      </c>
      <c r="E2286">
        <v>154837823</v>
      </c>
      <c r="F2286" t="s">
        <v>4208</v>
      </c>
      <c r="G2286" t="str">
        <f t="shared" si="35"/>
        <v>2025em1100317</v>
      </c>
      <c r="H2286" t="s">
        <v>9937</v>
      </c>
      <c r="I2286" t="s">
        <v>4209</v>
      </c>
      <c r="K2286" t="s">
        <v>8653</v>
      </c>
      <c r="M2286" t="s">
        <v>7643</v>
      </c>
      <c r="N2286" t="s">
        <v>3476</v>
      </c>
      <c r="P2286">
        <v>35</v>
      </c>
      <c r="Q2286">
        <v>8.5</v>
      </c>
    </row>
    <row r="2287" spans="1:17" x14ac:dyDescent="0.3">
      <c r="A2287">
        <v>1496874</v>
      </c>
      <c r="B2287" t="s">
        <v>3690</v>
      </c>
      <c r="C2287" t="s">
        <v>7696</v>
      </c>
      <c r="D2287" t="s">
        <v>1593</v>
      </c>
      <c r="E2287">
        <v>154837824</v>
      </c>
      <c r="F2287" t="s">
        <v>3891</v>
      </c>
      <c r="G2287" t="str">
        <f t="shared" si="35"/>
        <v>2025em1100124</v>
      </c>
      <c r="H2287" t="s">
        <v>9938</v>
      </c>
      <c r="I2287" t="s">
        <v>3892</v>
      </c>
      <c r="K2287" t="s">
        <v>8653</v>
      </c>
      <c r="M2287" t="s">
        <v>7643</v>
      </c>
      <c r="N2287" t="s">
        <v>3476</v>
      </c>
      <c r="P2287">
        <v>35</v>
      </c>
      <c r="Q2287">
        <v>13.5</v>
      </c>
    </row>
    <row r="2288" spans="1:17" x14ac:dyDescent="0.3">
      <c r="A2288">
        <v>1496874</v>
      </c>
      <c r="B2288" t="s">
        <v>3690</v>
      </c>
      <c r="C2288" t="s">
        <v>7696</v>
      </c>
      <c r="D2288" t="s">
        <v>1593</v>
      </c>
      <c r="E2288">
        <v>154837825</v>
      </c>
      <c r="F2288" t="s">
        <v>2213</v>
      </c>
      <c r="G2288" t="str">
        <f t="shared" si="35"/>
        <v>2025em1100158</v>
      </c>
      <c r="H2288" t="s">
        <v>9939</v>
      </c>
      <c r="I2288" t="s">
        <v>2214</v>
      </c>
      <c r="K2288" t="s">
        <v>8653</v>
      </c>
      <c r="M2288" t="s">
        <v>7643</v>
      </c>
      <c r="N2288" t="s">
        <v>3476</v>
      </c>
      <c r="P2288">
        <v>35</v>
      </c>
      <c r="Q2288">
        <v>21</v>
      </c>
    </row>
    <row r="2289" spans="1:17" x14ac:dyDescent="0.3">
      <c r="A2289">
        <v>1496874</v>
      </c>
      <c r="B2289" t="s">
        <v>3690</v>
      </c>
      <c r="C2289" t="s">
        <v>7696</v>
      </c>
      <c r="D2289" t="s">
        <v>1593</v>
      </c>
      <c r="E2289">
        <v>154837826</v>
      </c>
      <c r="F2289" t="s">
        <v>4212</v>
      </c>
      <c r="G2289" t="str">
        <f t="shared" si="35"/>
        <v>2025em1100319</v>
      </c>
      <c r="H2289" t="s">
        <v>9940</v>
      </c>
      <c r="I2289" t="s">
        <v>4213</v>
      </c>
      <c r="K2289" t="s">
        <v>8653</v>
      </c>
      <c r="M2289" t="s">
        <v>7643</v>
      </c>
      <c r="N2289" t="s">
        <v>3476</v>
      </c>
      <c r="P2289">
        <v>35</v>
      </c>
      <c r="Q2289">
        <v>20.5</v>
      </c>
    </row>
    <row r="2290" spans="1:17" x14ac:dyDescent="0.3">
      <c r="A2290">
        <v>1496874</v>
      </c>
      <c r="B2290" t="s">
        <v>3690</v>
      </c>
      <c r="C2290" t="s">
        <v>7696</v>
      </c>
      <c r="D2290" t="s">
        <v>1593</v>
      </c>
      <c r="E2290">
        <v>154837827</v>
      </c>
      <c r="F2290" t="s">
        <v>4152</v>
      </c>
      <c r="G2290" t="str">
        <f t="shared" si="35"/>
        <v>2025em1100281</v>
      </c>
      <c r="H2290" t="s">
        <v>9941</v>
      </c>
      <c r="I2290" t="s">
        <v>4153</v>
      </c>
      <c r="K2290" t="s">
        <v>8653</v>
      </c>
      <c r="M2290" t="s">
        <v>7643</v>
      </c>
      <c r="N2290" t="s">
        <v>3476</v>
      </c>
      <c r="P2290">
        <v>35</v>
      </c>
      <c r="Q2290">
        <v>2.5</v>
      </c>
    </row>
    <row r="2291" spans="1:17" x14ac:dyDescent="0.3">
      <c r="A2291">
        <v>1496874</v>
      </c>
      <c r="B2291" t="s">
        <v>3690</v>
      </c>
      <c r="C2291" t="s">
        <v>7696</v>
      </c>
      <c r="D2291" t="s">
        <v>1593</v>
      </c>
      <c r="E2291">
        <v>154837828</v>
      </c>
      <c r="F2291" t="s">
        <v>4472</v>
      </c>
      <c r="G2291" t="str">
        <f t="shared" si="35"/>
        <v>2025em1100452</v>
      </c>
      <c r="H2291" t="s">
        <v>9942</v>
      </c>
      <c r="I2291" t="s">
        <v>4473</v>
      </c>
      <c r="K2291" t="s">
        <v>8653</v>
      </c>
      <c r="M2291" t="s">
        <v>7643</v>
      </c>
      <c r="N2291" t="s">
        <v>3476</v>
      </c>
      <c r="P2291">
        <v>35</v>
      </c>
      <c r="Q2291">
        <v>5.5</v>
      </c>
    </row>
    <row r="2292" spans="1:17" x14ac:dyDescent="0.3">
      <c r="A2292">
        <v>1496874</v>
      </c>
      <c r="B2292" t="s">
        <v>3690</v>
      </c>
      <c r="C2292" t="s">
        <v>7696</v>
      </c>
      <c r="D2292" t="s">
        <v>1593</v>
      </c>
      <c r="E2292">
        <v>154837829</v>
      </c>
      <c r="F2292" t="s">
        <v>2998</v>
      </c>
      <c r="G2292" t="str">
        <f t="shared" si="35"/>
        <v>2025em1100369</v>
      </c>
      <c r="H2292" t="s">
        <v>9943</v>
      </c>
      <c r="I2292" t="s">
        <v>2999</v>
      </c>
      <c r="K2292" t="s">
        <v>8653</v>
      </c>
      <c r="M2292" t="s">
        <v>7643</v>
      </c>
      <c r="N2292" t="s">
        <v>3476</v>
      </c>
      <c r="P2292">
        <v>35</v>
      </c>
      <c r="Q2292">
        <v>6</v>
      </c>
    </row>
    <row r="2293" spans="1:17" x14ac:dyDescent="0.3">
      <c r="A2293">
        <v>1496874</v>
      </c>
      <c r="B2293" t="s">
        <v>3690</v>
      </c>
      <c r="C2293" t="s">
        <v>7696</v>
      </c>
      <c r="D2293" t="s">
        <v>1593</v>
      </c>
      <c r="E2293">
        <v>154837830</v>
      </c>
      <c r="F2293" t="s">
        <v>4308</v>
      </c>
      <c r="G2293" t="str">
        <f t="shared" si="35"/>
        <v>2025em1100373</v>
      </c>
      <c r="H2293" t="s">
        <v>9944</v>
      </c>
      <c r="I2293" t="s">
        <v>4309</v>
      </c>
      <c r="K2293" t="s">
        <v>8653</v>
      </c>
      <c r="M2293" t="s">
        <v>7643</v>
      </c>
      <c r="N2293" t="s">
        <v>3476</v>
      </c>
      <c r="P2293">
        <v>35</v>
      </c>
      <c r="Q2293">
        <v>16</v>
      </c>
    </row>
    <row r="2294" spans="1:17" x14ac:dyDescent="0.3">
      <c r="A2294">
        <v>1496874</v>
      </c>
      <c r="B2294" t="s">
        <v>3690</v>
      </c>
      <c r="C2294" t="s">
        <v>7696</v>
      </c>
      <c r="D2294" t="s">
        <v>1593</v>
      </c>
      <c r="E2294">
        <v>154837832</v>
      </c>
      <c r="F2294" t="s">
        <v>2736</v>
      </c>
      <c r="G2294" t="str">
        <f t="shared" si="35"/>
        <v>2025em1100293</v>
      </c>
      <c r="H2294" t="s">
        <v>9945</v>
      </c>
      <c r="I2294" t="s">
        <v>2737</v>
      </c>
      <c r="K2294" t="s">
        <v>8653</v>
      </c>
      <c r="M2294" t="s">
        <v>7643</v>
      </c>
      <c r="N2294" t="s">
        <v>3476</v>
      </c>
      <c r="P2294">
        <v>35</v>
      </c>
      <c r="Q2294">
        <v>19</v>
      </c>
    </row>
    <row r="2295" spans="1:17" x14ac:dyDescent="0.3">
      <c r="A2295">
        <v>1496874</v>
      </c>
      <c r="B2295" t="s">
        <v>3690</v>
      </c>
      <c r="C2295" t="s">
        <v>7696</v>
      </c>
      <c r="D2295" t="s">
        <v>1593</v>
      </c>
      <c r="E2295">
        <v>154837833</v>
      </c>
      <c r="F2295" t="s">
        <v>1808</v>
      </c>
      <c r="G2295" t="str">
        <f t="shared" si="35"/>
        <v>2025em1100058</v>
      </c>
      <c r="H2295" t="s">
        <v>9946</v>
      </c>
      <c r="I2295" t="s">
        <v>1809</v>
      </c>
      <c r="K2295" t="s">
        <v>8653</v>
      </c>
      <c r="M2295" t="s">
        <v>7643</v>
      </c>
      <c r="N2295" t="s">
        <v>3476</v>
      </c>
      <c r="P2295">
        <v>35</v>
      </c>
      <c r="Q2295">
        <v>17.5</v>
      </c>
    </row>
    <row r="2296" spans="1:17" x14ac:dyDescent="0.3">
      <c r="A2296">
        <v>1496874</v>
      </c>
      <c r="B2296" t="s">
        <v>3690</v>
      </c>
      <c r="C2296" t="s">
        <v>7696</v>
      </c>
      <c r="D2296" t="s">
        <v>1593</v>
      </c>
      <c r="E2296">
        <v>154837834</v>
      </c>
      <c r="F2296" t="s">
        <v>3927</v>
      </c>
      <c r="G2296" t="str">
        <f t="shared" si="35"/>
        <v>2025em1100146</v>
      </c>
      <c r="H2296" t="s">
        <v>9947</v>
      </c>
      <c r="I2296" t="s">
        <v>3928</v>
      </c>
      <c r="K2296" t="s">
        <v>8653</v>
      </c>
      <c r="M2296" t="s">
        <v>7643</v>
      </c>
      <c r="N2296" t="s">
        <v>3476</v>
      </c>
      <c r="P2296">
        <v>35</v>
      </c>
      <c r="Q2296">
        <v>25.5</v>
      </c>
    </row>
    <row r="2297" spans="1:17" x14ac:dyDescent="0.3">
      <c r="A2297">
        <v>1496874</v>
      </c>
      <c r="B2297" t="s">
        <v>3690</v>
      </c>
      <c r="C2297" t="s">
        <v>7696</v>
      </c>
      <c r="D2297" t="s">
        <v>1593</v>
      </c>
      <c r="E2297">
        <v>154837835</v>
      </c>
      <c r="F2297" t="s">
        <v>4248</v>
      </c>
      <c r="G2297" t="str">
        <f t="shared" si="35"/>
        <v>2025em1100341</v>
      </c>
      <c r="H2297" t="s">
        <v>9948</v>
      </c>
      <c r="I2297" t="s">
        <v>4249</v>
      </c>
      <c r="K2297" t="s">
        <v>8653</v>
      </c>
      <c r="M2297" t="s">
        <v>7643</v>
      </c>
      <c r="N2297" t="s">
        <v>3476</v>
      </c>
      <c r="P2297">
        <v>35</v>
      </c>
      <c r="Q2297">
        <v>11.5</v>
      </c>
    </row>
    <row r="2298" spans="1:17" x14ac:dyDescent="0.3">
      <c r="A2298">
        <v>1496874</v>
      </c>
      <c r="B2298" t="s">
        <v>3690</v>
      </c>
      <c r="C2298" t="s">
        <v>7696</v>
      </c>
      <c r="D2298" t="s">
        <v>1593</v>
      </c>
      <c r="E2298">
        <v>154837836</v>
      </c>
      <c r="F2298" t="s">
        <v>3791</v>
      </c>
      <c r="G2298" t="str">
        <f t="shared" si="35"/>
        <v>2025em1100043</v>
      </c>
      <c r="H2298" t="s">
        <v>9949</v>
      </c>
      <c r="I2298" t="s">
        <v>3792</v>
      </c>
      <c r="K2298" t="s">
        <v>8653</v>
      </c>
      <c r="M2298" t="s">
        <v>7643</v>
      </c>
      <c r="N2298" t="s">
        <v>3476</v>
      </c>
      <c r="P2298">
        <v>35</v>
      </c>
      <c r="Q2298">
        <v>2</v>
      </c>
    </row>
    <row r="2299" spans="1:17" x14ac:dyDescent="0.3">
      <c r="A2299">
        <v>1496874</v>
      </c>
      <c r="B2299" t="s">
        <v>3690</v>
      </c>
      <c r="C2299" t="s">
        <v>7696</v>
      </c>
      <c r="D2299" t="s">
        <v>1593</v>
      </c>
      <c r="E2299">
        <v>154837837</v>
      </c>
      <c r="F2299" t="s">
        <v>2692</v>
      </c>
      <c r="G2299" t="str">
        <f t="shared" si="35"/>
        <v>2025em1100284</v>
      </c>
      <c r="H2299" t="s">
        <v>9950</v>
      </c>
      <c r="I2299" t="s">
        <v>2693</v>
      </c>
      <c r="K2299" t="s">
        <v>8653</v>
      </c>
      <c r="M2299" t="s">
        <v>7643</v>
      </c>
      <c r="N2299" t="s">
        <v>3476</v>
      </c>
      <c r="P2299">
        <v>35</v>
      </c>
      <c r="Q2299">
        <v>27</v>
      </c>
    </row>
    <row r="2300" spans="1:17" x14ac:dyDescent="0.3">
      <c r="A2300">
        <v>1496874</v>
      </c>
      <c r="B2300" t="s">
        <v>3690</v>
      </c>
      <c r="C2300" t="s">
        <v>7696</v>
      </c>
      <c r="D2300" t="s">
        <v>1593</v>
      </c>
      <c r="E2300">
        <v>154837839</v>
      </c>
      <c r="F2300" t="s">
        <v>2312</v>
      </c>
      <c r="G2300" t="str">
        <f t="shared" si="35"/>
        <v>2025em1100188</v>
      </c>
      <c r="H2300" t="s">
        <v>9951</v>
      </c>
      <c r="I2300" t="s">
        <v>2313</v>
      </c>
      <c r="K2300" t="s">
        <v>8653</v>
      </c>
      <c r="M2300" t="s">
        <v>7643</v>
      </c>
      <c r="N2300" t="s">
        <v>3476</v>
      </c>
      <c r="P2300">
        <v>35</v>
      </c>
      <c r="Q2300">
        <v>9</v>
      </c>
    </row>
    <row r="2301" spans="1:17" x14ac:dyDescent="0.3">
      <c r="A2301">
        <v>1496874</v>
      </c>
      <c r="B2301" t="s">
        <v>3690</v>
      </c>
      <c r="C2301" t="s">
        <v>7696</v>
      </c>
      <c r="D2301" t="s">
        <v>1593</v>
      </c>
      <c r="E2301">
        <v>154837840</v>
      </c>
      <c r="F2301" t="s">
        <v>1602</v>
      </c>
      <c r="G2301" t="str">
        <f t="shared" si="35"/>
        <v>2025em1100005</v>
      </c>
      <c r="H2301" t="s">
        <v>9952</v>
      </c>
      <c r="I2301" t="s">
        <v>1603</v>
      </c>
      <c r="K2301" t="s">
        <v>8653</v>
      </c>
      <c r="M2301" t="s">
        <v>7643</v>
      </c>
      <c r="N2301" t="s">
        <v>3476</v>
      </c>
      <c r="P2301">
        <v>35</v>
      </c>
      <c r="Q2301">
        <v>11</v>
      </c>
    </row>
    <row r="2302" spans="1:17" x14ac:dyDescent="0.3">
      <c r="A2302">
        <v>1496874</v>
      </c>
      <c r="B2302" t="s">
        <v>3690</v>
      </c>
      <c r="C2302" t="s">
        <v>7696</v>
      </c>
      <c r="D2302" t="s">
        <v>1593</v>
      </c>
      <c r="E2302">
        <v>154837841</v>
      </c>
      <c r="F2302" t="s">
        <v>3329</v>
      </c>
      <c r="G2302" t="str">
        <f t="shared" si="35"/>
        <v>2025em1100477</v>
      </c>
      <c r="H2302" t="s">
        <v>9953</v>
      </c>
      <c r="I2302" t="s">
        <v>3330</v>
      </c>
      <c r="K2302" t="s">
        <v>8653</v>
      </c>
      <c r="M2302" t="s">
        <v>7643</v>
      </c>
      <c r="N2302" t="s">
        <v>3476</v>
      </c>
      <c r="P2302">
        <v>35</v>
      </c>
      <c r="Q2302">
        <v>8</v>
      </c>
    </row>
    <row r="2303" spans="1:17" x14ac:dyDescent="0.3">
      <c r="A2303">
        <v>1496874</v>
      </c>
      <c r="B2303" t="s">
        <v>3690</v>
      </c>
      <c r="C2303" t="s">
        <v>7696</v>
      </c>
      <c r="D2303" t="s">
        <v>1593</v>
      </c>
      <c r="E2303">
        <v>154837842</v>
      </c>
      <c r="F2303" t="s">
        <v>3803</v>
      </c>
      <c r="G2303" t="str">
        <f t="shared" si="35"/>
        <v>2025em1100055</v>
      </c>
      <c r="H2303" t="s">
        <v>9954</v>
      </c>
      <c r="I2303" t="s">
        <v>3804</v>
      </c>
      <c r="K2303" t="s">
        <v>8653</v>
      </c>
      <c r="M2303" t="s">
        <v>7643</v>
      </c>
      <c r="N2303" t="s">
        <v>3476</v>
      </c>
      <c r="P2303">
        <v>35</v>
      </c>
      <c r="Q2303">
        <v>10.5</v>
      </c>
    </row>
    <row r="2304" spans="1:17" x14ac:dyDescent="0.3">
      <c r="A2304">
        <v>1496874</v>
      </c>
      <c r="B2304" t="s">
        <v>3690</v>
      </c>
      <c r="C2304" t="s">
        <v>7696</v>
      </c>
      <c r="D2304" t="s">
        <v>1593</v>
      </c>
      <c r="E2304">
        <v>154837843</v>
      </c>
      <c r="F2304" t="s">
        <v>3448</v>
      </c>
      <c r="G2304" t="str">
        <f t="shared" si="35"/>
        <v>2025em1100506</v>
      </c>
      <c r="H2304" t="s">
        <v>9955</v>
      </c>
      <c r="I2304" t="s">
        <v>3449</v>
      </c>
      <c r="K2304" t="s">
        <v>8653</v>
      </c>
      <c r="M2304" t="s">
        <v>7643</v>
      </c>
      <c r="N2304" t="s">
        <v>3476</v>
      </c>
      <c r="P2304">
        <v>35</v>
      </c>
      <c r="Q2304">
        <v>27.5</v>
      </c>
    </row>
    <row r="2305" spans="1:17" x14ac:dyDescent="0.3">
      <c r="A2305">
        <v>1496874</v>
      </c>
      <c r="B2305" t="s">
        <v>3690</v>
      </c>
      <c r="C2305" t="s">
        <v>7696</v>
      </c>
      <c r="D2305" t="s">
        <v>1593</v>
      </c>
      <c r="E2305">
        <v>154837844</v>
      </c>
      <c r="F2305" t="s">
        <v>2978</v>
      </c>
      <c r="G2305" t="str">
        <f t="shared" si="35"/>
        <v>2025em1100362</v>
      </c>
      <c r="H2305" t="s">
        <v>9956</v>
      </c>
      <c r="I2305" t="s">
        <v>2979</v>
      </c>
      <c r="K2305" t="s">
        <v>8653</v>
      </c>
      <c r="M2305" t="s">
        <v>7643</v>
      </c>
      <c r="N2305" t="s">
        <v>3476</v>
      </c>
      <c r="P2305">
        <v>35</v>
      </c>
      <c r="Q2305">
        <v>2</v>
      </c>
    </row>
    <row r="2306" spans="1:17" x14ac:dyDescent="0.3">
      <c r="A2306">
        <v>1496874</v>
      </c>
      <c r="B2306" t="s">
        <v>3690</v>
      </c>
      <c r="C2306" t="s">
        <v>7696</v>
      </c>
      <c r="D2306" t="s">
        <v>1593</v>
      </c>
      <c r="E2306">
        <v>154837847</v>
      </c>
      <c r="F2306" t="s">
        <v>4012</v>
      </c>
      <c r="G2306" t="str">
        <f t="shared" si="35"/>
        <v>2025em1100199</v>
      </c>
      <c r="H2306" t="s">
        <v>9957</v>
      </c>
      <c r="I2306" t="s">
        <v>4013</v>
      </c>
      <c r="K2306" t="s">
        <v>8653</v>
      </c>
      <c r="M2306" t="s">
        <v>7643</v>
      </c>
      <c r="N2306" t="s">
        <v>3476</v>
      </c>
      <c r="P2306">
        <v>35</v>
      </c>
      <c r="Q2306">
        <v>26.5</v>
      </c>
    </row>
    <row r="2307" spans="1:17" x14ac:dyDescent="0.3">
      <c r="A2307">
        <v>1496874</v>
      </c>
      <c r="B2307" t="s">
        <v>3690</v>
      </c>
      <c r="C2307" t="s">
        <v>7696</v>
      </c>
      <c r="D2307" t="s">
        <v>1593</v>
      </c>
      <c r="E2307">
        <v>154837848</v>
      </c>
      <c r="F2307" t="s">
        <v>4527</v>
      </c>
      <c r="G2307" t="str">
        <f t="shared" ref="G2307:G2370" si="36">LEFT(F2307,13)</f>
        <v>2025em1100484</v>
      </c>
      <c r="H2307" t="s">
        <v>9958</v>
      </c>
      <c r="I2307" t="s">
        <v>4528</v>
      </c>
      <c r="K2307" t="s">
        <v>8653</v>
      </c>
      <c r="M2307" t="s">
        <v>7643</v>
      </c>
      <c r="N2307" t="s">
        <v>3476</v>
      </c>
      <c r="P2307">
        <v>35</v>
      </c>
      <c r="Q2307">
        <v>21</v>
      </c>
    </row>
    <row r="2308" spans="1:17" x14ac:dyDescent="0.3">
      <c r="A2308">
        <v>1496874</v>
      </c>
      <c r="B2308" t="s">
        <v>3690</v>
      </c>
      <c r="C2308" t="s">
        <v>7696</v>
      </c>
      <c r="D2308" t="s">
        <v>1593</v>
      </c>
      <c r="E2308">
        <v>154837849</v>
      </c>
      <c r="F2308" t="s">
        <v>4240</v>
      </c>
      <c r="G2308" t="str">
        <f t="shared" si="36"/>
        <v>2025em1100332</v>
      </c>
      <c r="H2308" t="s">
        <v>9959</v>
      </c>
      <c r="I2308" t="s">
        <v>4241</v>
      </c>
      <c r="K2308" t="s">
        <v>8653</v>
      </c>
      <c r="M2308" t="s">
        <v>7643</v>
      </c>
      <c r="N2308" t="s">
        <v>3476</v>
      </c>
      <c r="P2308">
        <v>35</v>
      </c>
      <c r="Q2308">
        <v>8.5</v>
      </c>
    </row>
    <row r="2309" spans="1:17" x14ac:dyDescent="0.3">
      <c r="A2309">
        <v>1496874</v>
      </c>
      <c r="B2309" t="s">
        <v>3690</v>
      </c>
      <c r="C2309" t="s">
        <v>7696</v>
      </c>
      <c r="D2309" t="s">
        <v>1593</v>
      </c>
      <c r="E2309">
        <v>154837850</v>
      </c>
      <c r="F2309" t="s">
        <v>2131</v>
      </c>
      <c r="G2309" t="str">
        <f t="shared" si="36"/>
        <v>2025em1100138</v>
      </c>
      <c r="H2309" t="s">
        <v>9960</v>
      </c>
      <c r="I2309" t="s">
        <v>2132</v>
      </c>
      <c r="K2309" t="s">
        <v>8653</v>
      </c>
      <c r="M2309" t="s">
        <v>7643</v>
      </c>
      <c r="N2309" t="s">
        <v>3476</v>
      </c>
      <c r="P2309">
        <v>35</v>
      </c>
      <c r="Q2309">
        <v>8</v>
      </c>
    </row>
    <row r="2310" spans="1:17" x14ac:dyDescent="0.3">
      <c r="A2310">
        <v>1496874</v>
      </c>
      <c r="B2310" t="s">
        <v>3690</v>
      </c>
      <c r="C2310" t="s">
        <v>7696</v>
      </c>
      <c r="D2310" t="s">
        <v>1593</v>
      </c>
      <c r="E2310">
        <v>154837851</v>
      </c>
      <c r="F2310" t="s">
        <v>3984</v>
      </c>
      <c r="G2310" t="str">
        <f t="shared" si="36"/>
        <v>2025em1100177</v>
      </c>
      <c r="H2310" t="s">
        <v>9961</v>
      </c>
      <c r="I2310" t="s">
        <v>3985</v>
      </c>
      <c r="K2310" t="s">
        <v>8653</v>
      </c>
      <c r="M2310" t="s">
        <v>7643</v>
      </c>
      <c r="N2310" t="s">
        <v>3476</v>
      </c>
      <c r="P2310">
        <v>35</v>
      </c>
      <c r="Q2310">
        <v>12</v>
      </c>
    </row>
    <row r="2311" spans="1:17" x14ac:dyDescent="0.3">
      <c r="A2311">
        <v>1496874</v>
      </c>
      <c r="B2311" t="s">
        <v>3690</v>
      </c>
      <c r="C2311" t="s">
        <v>7696</v>
      </c>
      <c r="D2311" t="s">
        <v>1593</v>
      </c>
      <c r="E2311">
        <v>154837852</v>
      </c>
      <c r="F2311" t="s">
        <v>4503</v>
      </c>
      <c r="G2311" t="str">
        <f t="shared" si="36"/>
        <v>2025em1100465</v>
      </c>
      <c r="H2311" t="s">
        <v>9962</v>
      </c>
      <c r="I2311" t="s">
        <v>4504</v>
      </c>
      <c r="K2311" t="s">
        <v>8653</v>
      </c>
      <c r="M2311" t="s">
        <v>7643</v>
      </c>
      <c r="N2311" t="s">
        <v>3476</v>
      </c>
      <c r="P2311">
        <v>35</v>
      </c>
      <c r="Q2311">
        <v>25.5</v>
      </c>
    </row>
    <row r="2312" spans="1:17" x14ac:dyDescent="0.3">
      <c r="A2312">
        <v>1496874</v>
      </c>
      <c r="B2312" t="s">
        <v>3690</v>
      </c>
      <c r="C2312" t="s">
        <v>7696</v>
      </c>
      <c r="D2312" t="s">
        <v>1593</v>
      </c>
      <c r="E2312">
        <v>154837853</v>
      </c>
      <c r="F2312" t="s">
        <v>2502</v>
      </c>
      <c r="G2312" t="str">
        <f t="shared" si="36"/>
        <v>2025em1100244</v>
      </c>
      <c r="H2312" t="s">
        <v>9963</v>
      </c>
      <c r="I2312" t="s">
        <v>2503</v>
      </c>
      <c r="K2312" t="s">
        <v>8653</v>
      </c>
      <c r="M2312" t="s">
        <v>7643</v>
      </c>
      <c r="N2312" t="s">
        <v>3476</v>
      </c>
      <c r="P2312">
        <v>35</v>
      </c>
      <c r="Q2312">
        <v>18</v>
      </c>
    </row>
    <row r="2313" spans="1:17" x14ac:dyDescent="0.3">
      <c r="A2313">
        <v>1496874</v>
      </c>
      <c r="B2313" t="s">
        <v>3690</v>
      </c>
      <c r="C2313" t="s">
        <v>7696</v>
      </c>
      <c r="D2313" t="s">
        <v>1593</v>
      </c>
      <c r="E2313">
        <v>154837855</v>
      </c>
      <c r="F2313" t="s">
        <v>3357</v>
      </c>
      <c r="G2313" t="str">
        <f t="shared" si="36"/>
        <v>2025em1100481</v>
      </c>
      <c r="H2313" t="s">
        <v>9964</v>
      </c>
      <c r="I2313" t="s">
        <v>3358</v>
      </c>
      <c r="K2313" t="s">
        <v>8653</v>
      </c>
      <c r="M2313" t="s">
        <v>7643</v>
      </c>
      <c r="N2313" t="s">
        <v>3476</v>
      </c>
      <c r="P2313">
        <v>35</v>
      </c>
      <c r="Q2313">
        <v>32.5</v>
      </c>
    </row>
    <row r="2314" spans="1:17" x14ac:dyDescent="0.3">
      <c r="A2314">
        <v>1496874</v>
      </c>
      <c r="B2314" t="s">
        <v>3690</v>
      </c>
      <c r="C2314" t="s">
        <v>7696</v>
      </c>
      <c r="D2314" t="s">
        <v>1593</v>
      </c>
      <c r="E2314">
        <v>154837856</v>
      </c>
      <c r="F2314" t="s">
        <v>4092</v>
      </c>
      <c r="G2314" t="str">
        <f t="shared" si="36"/>
        <v>2025em1100232</v>
      </c>
      <c r="H2314" t="s">
        <v>9965</v>
      </c>
      <c r="I2314" t="s">
        <v>4093</v>
      </c>
      <c r="K2314" t="s">
        <v>8653</v>
      </c>
      <c r="M2314" t="s">
        <v>7643</v>
      </c>
      <c r="N2314" t="s">
        <v>3476</v>
      </c>
      <c r="P2314">
        <v>35</v>
      </c>
      <c r="Q2314">
        <v>18</v>
      </c>
    </row>
    <row r="2315" spans="1:17" x14ac:dyDescent="0.3">
      <c r="A2315">
        <v>1496874</v>
      </c>
      <c r="B2315" t="s">
        <v>3690</v>
      </c>
      <c r="C2315" t="s">
        <v>7696</v>
      </c>
      <c r="D2315" t="s">
        <v>1593</v>
      </c>
      <c r="E2315">
        <v>154837858</v>
      </c>
      <c r="F2315" t="s">
        <v>3923</v>
      </c>
      <c r="G2315" t="str">
        <f t="shared" si="36"/>
        <v>2025em1100141</v>
      </c>
      <c r="H2315" t="s">
        <v>9966</v>
      </c>
      <c r="I2315" t="s">
        <v>3924</v>
      </c>
      <c r="K2315" t="s">
        <v>8653</v>
      </c>
      <c r="M2315" t="s">
        <v>7643</v>
      </c>
      <c r="N2315" t="s">
        <v>3476</v>
      </c>
      <c r="P2315">
        <v>35</v>
      </c>
      <c r="Q2315">
        <v>24</v>
      </c>
    </row>
    <row r="2316" spans="1:17" x14ac:dyDescent="0.3">
      <c r="A2316">
        <v>1496874</v>
      </c>
      <c r="B2316" t="s">
        <v>3690</v>
      </c>
      <c r="C2316" t="s">
        <v>7696</v>
      </c>
      <c r="D2316" t="s">
        <v>1593</v>
      </c>
      <c r="E2316">
        <v>154837859</v>
      </c>
      <c r="F2316" t="s">
        <v>3887</v>
      </c>
      <c r="G2316" t="str">
        <f t="shared" si="36"/>
        <v>2025em1100121</v>
      </c>
      <c r="H2316" t="s">
        <v>9967</v>
      </c>
      <c r="I2316" t="s">
        <v>3888</v>
      </c>
      <c r="K2316" t="s">
        <v>8653</v>
      </c>
      <c r="M2316" t="s">
        <v>7643</v>
      </c>
      <c r="N2316" t="s">
        <v>3476</v>
      </c>
      <c r="P2316">
        <v>35</v>
      </c>
      <c r="Q2316">
        <v>9</v>
      </c>
    </row>
    <row r="2317" spans="1:17" x14ac:dyDescent="0.3">
      <c r="A2317">
        <v>1496874</v>
      </c>
      <c r="B2317" t="s">
        <v>3690</v>
      </c>
      <c r="C2317" t="s">
        <v>7696</v>
      </c>
      <c r="D2317" t="s">
        <v>1593</v>
      </c>
      <c r="E2317">
        <v>154837860</v>
      </c>
      <c r="F2317" t="s">
        <v>4036</v>
      </c>
      <c r="G2317" t="str">
        <f t="shared" si="36"/>
        <v>2025em1100206</v>
      </c>
      <c r="H2317" t="s">
        <v>9968</v>
      </c>
      <c r="I2317" t="s">
        <v>4037</v>
      </c>
      <c r="K2317" t="s">
        <v>8653</v>
      </c>
      <c r="M2317" t="s">
        <v>7643</v>
      </c>
      <c r="N2317" t="s">
        <v>3476</v>
      </c>
      <c r="P2317">
        <v>35</v>
      </c>
      <c r="Q2317">
        <v>5</v>
      </c>
    </row>
    <row r="2318" spans="1:17" x14ac:dyDescent="0.3">
      <c r="A2318">
        <v>1496874</v>
      </c>
      <c r="B2318" t="s">
        <v>3690</v>
      </c>
      <c r="C2318" t="s">
        <v>7696</v>
      </c>
      <c r="D2318" t="s">
        <v>1593</v>
      </c>
      <c r="E2318">
        <v>154837861</v>
      </c>
      <c r="F2318" t="s">
        <v>1946</v>
      </c>
      <c r="G2318" t="str">
        <f t="shared" si="36"/>
        <v>2025em1100090</v>
      </c>
      <c r="H2318" t="s">
        <v>9969</v>
      </c>
      <c r="I2318" t="s">
        <v>1947</v>
      </c>
      <c r="K2318" t="s">
        <v>8653</v>
      </c>
      <c r="M2318" t="s">
        <v>7643</v>
      </c>
      <c r="N2318" t="s">
        <v>3476</v>
      </c>
      <c r="P2318">
        <v>35</v>
      </c>
      <c r="Q2318">
        <v>12.5</v>
      </c>
    </row>
    <row r="2319" spans="1:17" x14ac:dyDescent="0.3">
      <c r="A2319">
        <v>1496874</v>
      </c>
      <c r="B2319" t="s">
        <v>3690</v>
      </c>
      <c r="C2319" t="s">
        <v>7696</v>
      </c>
      <c r="D2319" t="s">
        <v>1593</v>
      </c>
      <c r="E2319">
        <v>154837862</v>
      </c>
      <c r="F2319" t="s">
        <v>1710</v>
      </c>
      <c r="G2319" t="str">
        <f t="shared" si="36"/>
        <v>2025em1100032</v>
      </c>
      <c r="H2319" t="s">
        <v>9970</v>
      </c>
      <c r="I2319" t="s">
        <v>1711</v>
      </c>
      <c r="K2319" t="s">
        <v>8653</v>
      </c>
      <c r="M2319" t="s">
        <v>7643</v>
      </c>
      <c r="N2319" t="s">
        <v>3476</v>
      </c>
      <c r="P2319">
        <v>35</v>
      </c>
      <c r="Q2319">
        <v>13</v>
      </c>
    </row>
    <row r="2320" spans="1:17" x14ac:dyDescent="0.3">
      <c r="A2320">
        <v>1496874</v>
      </c>
      <c r="B2320" t="s">
        <v>3690</v>
      </c>
      <c r="C2320" t="s">
        <v>7696</v>
      </c>
      <c r="D2320" t="s">
        <v>1593</v>
      </c>
      <c r="E2320">
        <v>154837864</v>
      </c>
      <c r="F2320" t="s">
        <v>2051</v>
      </c>
      <c r="G2320" t="str">
        <f t="shared" si="36"/>
        <v>2025em1100115</v>
      </c>
      <c r="H2320" t="s">
        <v>9971</v>
      </c>
      <c r="I2320" t="s">
        <v>2052</v>
      </c>
      <c r="K2320" t="s">
        <v>8653</v>
      </c>
      <c r="M2320" t="s">
        <v>7643</v>
      </c>
      <c r="N2320" t="s">
        <v>3476</v>
      </c>
      <c r="P2320">
        <v>35</v>
      </c>
      <c r="Q2320">
        <v>10.5</v>
      </c>
    </row>
    <row r="2321" spans="1:17" x14ac:dyDescent="0.3">
      <c r="A2321">
        <v>1496874</v>
      </c>
      <c r="B2321" t="s">
        <v>3690</v>
      </c>
      <c r="C2321" t="s">
        <v>7696</v>
      </c>
      <c r="D2321" t="s">
        <v>1593</v>
      </c>
      <c r="E2321">
        <v>154837865</v>
      </c>
      <c r="F2321" t="s">
        <v>2454</v>
      </c>
      <c r="G2321" t="str">
        <f t="shared" si="36"/>
        <v>2025em1100233</v>
      </c>
      <c r="H2321" t="s">
        <v>9972</v>
      </c>
      <c r="I2321" t="s">
        <v>2455</v>
      </c>
      <c r="K2321" t="s">
        <v>8653</v>
      </c>
      <c r="M2321" t="s">
        <v>7643</v>
      </c>
      <c r="N2321" t="s">
        <v>3476</v>
      </c>
      <c r="P2321">
        <v>35</v>
      </c>
      <c r="Q2321">
        <v>14.5</v>
      </c>
    </row>
    <row r="2322" spans="1:17" x14ac:dyDescent="0.3">
      <c r="A2322">
        <v>1496874</v>
      </c>
      <c r="B2322" t="s">
        <v>3690</v>
      </c>
      <c r="C2322" t="s">
        <v>7696</v>
      </c>
      <c r="D2322" t="s">
        <v>1593</v>
      </c>
      <c r="E2322">
        <v>154837866</v>
      </c>
      <c r="F2322" t="s">
        <v>4116</v>
      </c>
      <c r="G2322" t="str">
        <f t="shared" si="36"/>
        <v>2025em1100246</v>
      </c>
      <c r="H2322" t="s">
        <v>9973</v>
      </c>
      <c r="I2322" t="s">
        <v>4117</v>
      </c>
      <c r="K2322" t="s">
        <v>8653</v>
      </c>
      <c r="M2322" t="s">
        <v>7643</v>
      </c>
      <c r="N2322" t="s">
        <v>3476</v>
      </c>
      <c r="P2322">
        <v>35</v>
      </c>
      <c r="Q2322">
        <v>18.5</v>
      </c>
    </row>
    <row r="2323" spans="1:17" x14ac:dyDescent="0.3">
      <c r="A2323">
        <v>1496874</v>
      </c>
      <c r="B2323" t="s">
        <v>3690</v>
      </c>
      <c r="C2323" t="s">
        <v>7696</v>
      </c>
      <c r="D2323" t="s">
        <v>1593</v>
      </c>
      <c r="E2323">
        <v>154837867</v>
      </c>
      <c r="F2323" t="s">
        <v>4032</v>
      </c>
      <c r="G2323" t="str">
        <f t="shared" si="36"/>
        <v>2025em1100205</v>
      </c>
      <c r="H2323" t="s">
        <v>9974</v>
      </c>
      <c r="I2323" t="s">
        <v>4033</v>
      </c>
      <c r="K2323" t="s">
        <v>8653</v>
      </c>
      <c r="M2323" t="s">
        <v>7643</v>
      </c>
      <c r="N2323" t="s">
        <v>3476</v>
      </c>
      <c r="P2323">
        <v>35</v>
      </c>
      <c r="Q2323">
        <v>16.5</v>
      </c>
    </row>
    <row r="2324" spans="1:17" x14ac:dyDescent="0.3">
      <c r="A2324">
        <v>1496874</v>
      </c>
      <c r="B2324" t="s">
        <v>3690</v>
      </c>
      <c r="C2324" t="s">
        <v>7696</v>
      </c>
      <c r="D2324" t="s">
        <v>1593</v>
      </c>
      <c r="E2324">
        <v>154837869</v>
      </c>
      <c r="F2324" t="s">
        <v>2306</v>
      </c>
      <c r="G2324" t="str">
        <f t="shared" si="36"/>
        <v>2025em1100186</v>
      </c>
      <c r="H2324" t="s">
        <v>9975</v>
      </c>
      <c r="I2324" t="s">
        <v>2307</v>
      </c>
      <c r="K2324" t="s">
        <v>8653</v>
      </c>
      <c r="M2324" t="s">
        <v>7643</v>
      </c>
      <c r="N2324" t="s">
        <v>3476</v>
      </c>
      <c r="P2324">
        <v>35</v>
      </c>
      <c r="Q2324">
        <v>15.5</v>
      </c>
    </row>
    <row r="2325" spans="1:17" x14ac:dyDescent="0.3">
      <c r="A2325">
        <v>1496874</v>
      </c>
      <c r="B2325" t="s">
        <v>3690</v>
      </c>
      <c r="C2325" t="s">
        <v>7696</v>
      </c>
      <c r="D2325" t="s">
        <v>1593</v>
      </c>
      <c r="E2325">
        <v>154837870</v>
      </c>
      <c r="F2325" t="s">
        <v>3772</v>
      </c>
      <c r="G2325" t="str">
        <f t="shared" si="36"/>
        <v>2025em1100035</v>
      </c>
      <c r="H2325" t="s">
        <v>9976</v>
      </c>
      <c r="I2325" t="s">
        <v>1840</v>
      </c>
      <c r="K2325" t="s">
        <v>8653</v>
      </c>
      <c r="M2325" t="s">
        <v>7643</v>
      </c>
      <c r="N2325" t="s">
        <v>3476</v>
      </c>
      <c r="P2325">
        <v>35</v>
      </c>
      <c r="Q2325">
        <v>8</v>
      </c>
    </row>
    <row r="2326" spans="1:17" x14ac:dyDescent="0.3">
      <c r="A2326">
        <v>1496874</v>
      </c>
      <c r="B2326" t="s">
        <v>3690</v>
      </c>
      <c r="C2326" t="s">
        <v>7696</v>
      </c>
      <c r="D2326" t="s">
        <v>1593</v>
      </c>
      <c r="E2326">
        <v>154837871</v>
      </c>
      <c r="F2326" t="s">
        <v>4060</v>
      </c>
      <c r="G2326" t="str">
        <f t="shared" si="36"/>
        <v>2025em1100215</v>
      </c>
      <c r="H2326" t="s">
        <v>9977</v>
      </c>
      <c r="I2326" t="s">
        <v>4061</v>
      </c>
      <c r="K2326" t="s">
        <v>8653</v>
      </c>
      <c r="M2326" t="s">
        <v>7643</v>
      </c>
      <c r="N2326" t="s">
        <v>3476</v>
      </c>
      <c r="P2326">
        <v>35</v>
      </c>
      <c r="Q2326">
        <v>19</v>
      </c>
    </row>
    <row r="2327" spans="1:17" x14ac:dyDescent="0.3">
      <c r="A2327">
        <v>1496874</v>
      </c>
      <c r="B2327" t="s">
        <v>3690</v>
      </c>
      <c r="C2327" t="s">
        <v>7696</v>
      </c>
      <c r="D2327" t="s">
        <v>1593</v>
      </c>
      <c r="E2327">
        <v>154837872</v>
      </c>
      <c r="F2327" t="s">
        <v>1766</v>
      </c>
      <c r="G2327" t="str">
        <f t="shared" si="36"/>
        <v>2025em1100049</v>
      </c>
      <c r="H2327" t="s">
        <v>9978</v>
      </c>
      <c r="I2327" t="s">
        <v>1767</v>
      </c>
      <c r="K2327" t="s">
        <v>8653</v>
      </c>
      <c r="M2327" t="s">
        <v>7643</v>
      </c>
      <c r="N2327" t="s">
        <v>3476</v>
      </c>
      <c r="P2327">
        <v>35</v>
      </c>
      <c r="Q2327">
        <v>19.5</v>
      </c>
    </row>
    <row r="2328" spans="1:17" x14ac:dyDescent="0.3">
      <c r="A2328">
        <v>1496874</v>
      </c>
      <c r="B2328" t="s">
        <v>3690</v>
      </c>
      <c r="C2328" t="s">
        <v>7696</v>
      </c>
      <c r="D2328" t="s">
        <v>1593</v>
      </c>
      <c r="E2328">
        <v>154837873</v>
      </c>
      <c r="F2328" t="s">
        <v>3162</v>
      </c>
      <c r="G2328" t="str">
        <f t="shared" si="36"/>
        <v>2025em1100417</v>
      </c>
      <c r="H2328" t="s">
        <v>9979</v>
      </c>
      <c r="I2328" t="s">
        <v>3163</v>
      </c>
      <c r="K2328" t="s">
        <v>8653</v>
      </c>
      <c r="M2328" t="s">
        <v>7643</v>
      </c>
      <c r="N2328" t="s">
        <v>3476</v>
      </c>
      <c r="P2328">
        <v>35</v>
      </c>
      <c r="Q2328">
        <v>19</v>
      </c>
    </row>
    <row r="2329" spans="1:17" x14ac:dyDescent="0.3">
      <c r="A2329">
        <v>1496874</v>
      </c>
      <c r="B2329" t="s">
        <v>3690</v>
      </c>
      <c r="C2329" t="s">
        <v>7696</v>
      </c>
      <c r="D2329" t="s">
        <v>1593</v>
      </c>
      <c r="E2329">
        <v>154837874</v>
      </c>
      <c r="F2329" t="s">
        <v>3264</v>
      </c>
      <c r="G2329" t="str">
        <f t="shared" si="36"/>
        <v>2025em1100458</v>
      </c>
      <c r="H2329" t="s">
        <v>9980</v>
      </c>
      <c r="I2329" t="s">
        <v>3265</v>
      </c>
      <c r="K2329" t="s">
        <v>8653</v>
      </c>
      <c r="M2329" t="s">
        <v>7643</v>
      </c>
      <c r="N2329" t="s">
        <v>3476</v>
      </c>
      <c r="P2329">
        <v>35</v>
      </c>
      <c r="Q2329">
        <v>22</v>
      </c>
    </row>
    <row r="2330" spans="1:17" x14ac:dyDescent="0.3">
      <c r="A2330">
        <v>1496874</v>
      </c>
      <c r="B2330" t="s">
        <v>3690</v>
      </c>
      <c r="C2330" t="s">
        <v>7696</v>
      </c>
      <c r="D2330" t="s">
        <v>1593</v>
      </c>
      <c r="E2330">
        <v>154837875</v>
      </c>
      <c r="F2330" t="s">
        <v>2275</v>
      </c>
      <c r="G2330" t="str">
        <f t="shared" si="36"/>
        <v>2025em1100179</v>
      </c>
      <c r="H2330" t="s">
        <v>9981</v>
      </c>
      <c r="I2330" t="s">
        <v>2276</v>
      </c>
      <c r="K2330" t="s">
        <v>8653</v>
      </c>
      <c r="M2330" t="s">
        <v>7643</v>
      </c>
      <c r="N2330" t="s">
        <v>3476</v>
      </c>
      <c r="P2330">
        <v>35</v>
      </c>
      <c r="Q2330">
        <v>9</v>
      </c>
    </row>
    <row r="2331" spans="1:17" x14ac:dyDescent="0.3">
      <c r="A2331">
        <v>1496874</v>
      </c>
      <c r="B2331" t="s">
        <v>3690</v>
      </c>
      <c r="C2331" t="s">
        <v>7696</v>
      </c>
      <c r="D2331" t="s">
        <v>1593</v>
      </c>
      <c r="E2331">
        <v>154837879</v>
      </c>
      <c r="F2331" t="s">
        <v>3150</v>
      </c>
      <c r="G2331" t="str">
        <f t="shared" si="36"/>
        <v>2025em1100414</v>
      </c>
      <c r="H2331" t="s">
        <v>9982</v>
      </c>
      <c r="I2331" t="s">
        <v>3151</v>
      </c>
      <c r="K2331" t="s">
        <v>8653</v>
      </c>
      <c r="M2331" t="s">
        <v>7643</v>
      </c>
      <c r="N2331" t="s">
        <v>3476</v>
      </c>
      <c r="P2331">
        <v>35</v>
      </c>
      <c r="Q2331">
        <v>17.5</v>
      </c>
    </row>
    <row r="2332" spans="1:17" x14ac:dyDescent="0.3">
      <c r="A2332">
        <v>1496874</v>
      </c>
      <c r="B2332" t="s">
        <v>3690</v>
      </c>
      <c r="C2332" t="s">
        <v>7696</v>
      </c>
      <c r="D2332" t="s">
        <v>1593</v>
      </c>
      <c r="E2332">
        <v>154837882</v>
      </c>
      <c r="F2332" t="s">
        <v>3895</v>
      </c>
      <c r="G2332" t="str">
        <f t="shared" si="36"/>
        <v>2025em1100125</v>
      </c>
      <c r="H2332" t="s">
        <v>9983</v>
      </c>
      <c r="I2332" t="s">
        <v>3896</v>
      </c>
      <c r="K2332" t="s">
        <v>8653</v>
      </c>
      <c r="M2332" t="s">
        <v>7643</v>
      </c>
      <c r="N2332" t="s">
        <v>3476</v>
      </c>
      <c r="P2332">
        <v>35</v>
      </c>
      <c r="Q2332">
        <v>25.5</v>
      </c>
    </row>
    <row r="2333" spans="1:17" x14ac:dyDescent="0.3">
      <c r="A2333">
        <v>1496874</v>
      </c>
      <c r="B2333" t="s">
        <v>3690</v>
      </c>
      <c r="C2333" t="s">
        <v>7696</v>
      </c>
      <c r="D2333" t="s">
        <v>1593</v>
      </c>
      <c r="E2333">
        <v>154837884</v>
      </c>
      <c r="F2333" t="s">
        <v>3401</v>
      </c>
      <c r="G2333" t="str">
        <f t="shared" si="36"/>
        <v>2025em1100496</v>
      </c>
      <c r="H2333" t="s">
        <v>9984</v>
      </c>
      <c r="I2333" t="s">
        <v>3402</v>
      </c>
      <c r="K2333" t="s">
        <v>8653</v>
      </c>
      <c r="M2333" t="s">
        <v>7643</v>
      </c>
      <c r="N2333" t="s">
        <v>3476</v>
      </c>
      <c r="P2333">
        <v>35</v>
      </c>
      <c r="Q2333">
        <v>34</v>
      </c>
    </row>
    <row r="2334" spans="1:17" x14ac:dyDescent="0.3">
      <c r="A2334">
        <v>1496874</v>
      </c>
      <c r="B2334" t="s">
        <v>3690</v>
      </c>
      <c r="C2334" t="s">
        <v>7696</v>
      </c>
      <c r="D2334" t="s">
        <v>1593</v>
      </c>
      <c r="E2334">
        <v>154837885</v>
      </c>
      <c r="F2334" t="s">
        <v>3919</v>
      </c>
      <c r="G2334" t="str">
        <f t="shared" si="36"/>
        <v>2025em1100140</v>
      </c>
      <c r="H2334" t="s">
        <v>9985</v>
      </c>
      <c r="I2334" t="s">
        <v>3920</v>
      </c>
      <c r="K2334" t="s">
        <v>8653</v>
      </c>
      <c r="M2334" t="s">
        <v>7643</v>
      </c>
      <c r="N2334" t="s">
        <v>3476</v>
      </c>
      <c r="P2334">
        <v>35</v>
      </c>
      <c r="Q2334">
        <v>8.5</v>
      </c>
    </row>
    <row r="2335" spans="1:17" x14ac:dyDescent="0.3">
      <c r="A2335">
        <v>1496874</v>
      </c>
      <c r="B2335" t="s">
        <v>3690</v>
      </c>
      <c r="C2335" t="s">
        <v>7696</v>
      </c>
      <c r="D2335" t="s">
        <v>1593</v>
      </c>
      <c r="E2335">
        <v>154837886</v>
      </c>
      <c r="F2335" t="s">
        <v>2417</v>
      </c>
      <c r="G2335" t="str">
        <f t="shared" si="36"/>
        <v>2025em1100222</v>
      </c>
      <c r="H2335" t="s">
        <v>9986</v>
      </c>
      <c r="I2335" t="s">
        <v>2418</v>
      </c>
      <c r="K2335" t="s">
        <v>8653</v>
      </c>
      <c r="M2335" t="s">
        <v>7643</v>
      </c>
      <c r="N2335" t="s">
        <v>3476</v>
      </c>
      <c r="P2335">
        <v>35</v>
      </c>
      <c r="Q2335">
        <v>19</v>
      </c>
    </row>
    <row r="2336" spans="1:17" x14ac:dyDescent="0.3">
      <c r="A2336">
        <v>1496874</v>
      </c>
      <c r="B2336" t="s">
        <v>3690</v>
      </c>
      <c r="C2336" t="s">
        <v>7696</v>
      </c>
      <c r="D2336" t="s">
        <v>1593</v>
      </c>
      <c r="E2336">
        <v>154837888</v>
      </c>
      <c r="F2336" t="s">
        <v>3867</v>
      </c>
      <c r="G2336" t="str">
        <f t="shared" si="36"/>
        <v>2025em1100108</v>
      </c>
      <c r="H2336" t="s">
        <v>9987</v>
      </c>
      <c r="I2336" t="s">
        <v>3868</v>
      </c>
      <c r="K2336" t="s">
        <v>8653</v>
      </c>
      <c r="M2336" t="s">
        <v>7643</v>
      </c>
      <c r="N2336" t="s">
        <v>3476</v>
      </c>
      <c r="P2336">
        <v>35</v>
      </c>
      <c r="Q2336">
        <v>17</v>
      </c>
    </row>
    <row r="2337" spans="1:17" x14ac:dyDescent="0.3">
      <c r="A2337">
        <v>1496874</v>
      </c>
      <c r="B2337" t="s">
        <v>3690</v>
      </c>
      <c r="C2337" t="s">
        <v>7696</v>
      </c>
      <c r="D2337" t="s">
        <v>1593</v>
      </c>
      <c r="E2337">
        <v>154837891</v>
      </c>
      <c r="F2337" t="s">
        <v>3740</v>
      </c>
      <c r="G2337" t="str">
        <f t="shared" si="36"/>
        <v>2025em1100022</v>
      </c>
      <c r="H2337" t="s">
        <v>9988</v>
      </c>
      <c r="I2337" t="s">
        <v>3741</v>
      </c>
      <c r="K2337" t="s">
        <v>8653</v>
      </c>
      <c r="M2337" t="s">
        <v>7643</v>
      </c>
      <c r="N2337" t="s">
        <v>3476</v>
      </c>
      <c r="P2337">
        <v>35</v>
      </c>
      <c r="Q2337">
        <v>9</v>
      </c>
    </row>
    <row r="2338" spans="1:17" x14ac:dyDescent="0.3">
      <c r="A2338">
        <v>1496874</v>
      </c>
      <c r="B2338" t="s">
        <v>3690</v>
      </c>
      <c r="C2338" t="s">
        <v>7696</v>
      </c>
      <c r="D2338" t="s">
        <v>1593</v>
      </c>
      <c r="E2338">
        <v>154837892</v>
      </c>
      <c r="F2338" t="s">
        <v>1642</v>
      </c>
      <c r="G2338" t="str">
        <f t="shared" si="36"/>
        <v>2025em1100014</v>
      </c>
      <c r="H2338" t="s">
        <v>9989</v>
      </c>
      <c r="I2338" t="s">
        <v>1643</v>
      </c>
      <c r="K2338" t="s">
        <v>8653</v>
      </c>
      <c r="M2338" t="s">
        <v>7643</v>
      </c>
      <c r="N2338" t="s">
        <v>3476</v>
      </c>
      <c r="P2338">
        <v>35</v>
      </c>
      <c r="Q2338">
        <v>18</v>
      </c>
    </row>
    <row r="2339" spans="1:17" x14ac:dyDescent="0.3">
      <c r="A2339">
        <v>1496874</v>
      </c>
      <c r="B2339" t="s">
        <v>3690</v>
      </c>
      <c r="C2339" t="s">
        <v>7696</v>
      </c>
      <c r="D2339" t="s">
        <v>1593</v>
      </c>
      <c r="E2339">
        <v>154837894</v>
      </c>
      <c r="F2339" t="s">
        <v>1970</v>
      </c>
      <c r="G2339" t="str">
        <f t="shared" si="36"/>
        <v>2025em1100097</v>
      </c>
      <c r="H2339" t="s">
        <v>9990</v>
      </c>
      <c r="I2339" t="s">
        <v>1971</v>
      </c>
      <c r="K2339" t="s">
        <v>8653</v>
      </c>
      <c r="M2339" t="s">
        <v>7643</v>
      </c>
      <c r="N2339" t="s">
        <v>3476</v>
      </c>
      <c r="P2339">
        <v>35</v>
      </c>
      <c r="Q2339">
        <v>2</v>
      </c>
    </row>
    <row r="2340" spans="1:17" x14ac:dyDescent="0.3">
      <c r="A2340">
        <v>1496874</v>
      </c>
      <c r="B2340" t="s">
        <v>3690</v>
      </c>
      <c r="C2340" t="s">
        <v>7696</v>
      </c>
      <c r="D2340" t="s">
        <v>1593</v>
      </c>
      <c r="E2340">
        <v>154837898</v>
      </c>
      <c r="F2340" t="s">
        <v>2951</v>
      </c>
      <c r="G2340" t="str">
        <f t="shared" si="36"/>
        <v>2025em1100356</v>
      </c>
      <c r="H2340" t="s">
        <v>9991</v>
      </c>
      <c r="I2340" t="s">
        <v>2952</v>
      </c>
      <c r="K2340" t="s">
        <v>8653</v>
      </c>
      <c r="M2340" t="s">
        <v>7643</v>
      </c>
      <c r="N2340" t="s">
        <v>3476</v>
      </c>
      <c r="P2340">
        <v>35</v>
      </c>
      <c r="Q2340">
        <v>17</v>
      </c>
    </row>
    <row r="2341" spans="1:17" x14ac:dyDescent="0.3">
      <c r="A2341">
        <v>1496874</v>
      </c>
      <c r="B2341" t="s">
        <v>3690</v>
      </c>
      <c r="C2341" t="s">
        <v>7696</v>
      </c>
      <c r="D2341" t="s">
        <v>1593</v>
      </c>
      <c r="E2341">
        <v>154837901</v>
      </c>
      <c r="F2341" t="s">
        <v>2634</v>
      </c>
      <c r="G2341" t="str">
        <f t="shared" si="36"/>
        <v>2025em1100269</v>
      </c>
      <c r="H2341" t="s">
        <v>9992</v>
      </c>
      <c r="I2341" t="s">
        <v>2635</v>
      </c>
      <c r="K2341" t="s">
        <v>8653</v>
      </c>
      <c r="M2341" t="s">
        <v>7643</v>
      </c>
      <c r="N2341" t="s">
        <v>3476</v>
      </c>
      <c r="P2341">
        <v>35</v>
      </c>
      <c r="Q2341">
        <v>11</v>
      </c>
    </row>
    <row r="2342" spans="1:17" x14ac:dyDescent="0.3">
      <c r="A2342">
        <v>1496874</v>
      </c>
      <c r="B2342" t="s">
        <v>3690</v>
      </c>
      <c r="C2342" t="s">
        <v>7696</v>
      </c>
      <c r="D2342" t="s">
        <v>1593</v>
      </c>
      <c r="E2342">
        <v>154837921</v>
      </c>
      <c r="F2342" t="s">
        <v>3308</v>
      </c>
      <c r="G2342" t="str">
        <f t="shared" si="36"/>
        <v>2025em1100474</v>
      </c>
      <c r="H2342" t="s">
        <v>9993</v>
      </c>
      <c r="I2342" t="s">
        <v>3309</v>
      </c>
      <c r="K2342" t="s">
        <v>8653</v>
      </c>
      <c r="M2342" t="s">
        <v>7643</v>
      </c>
      <c r="N2342" t="s">
        <v>3476</v>
      </c>
      <c r="P2342">
        <v>35</v>
      </c>
      <c r="Q2342">
        <v>16</v>
      </c>
    </row>
    <row r="2343" spans="1:17" x14ac:dyDescent="0.3">
      <c r="A2343">
        <v>1496874</v>
      </c>
      <c r="B2343" t="s">
        <v>3690</v>
      </c>
      <c r="C2343" t="s">
        <v>7696</v>
      </c>
      <c r="D2343" t="s">
        <v>1593</v>
      </c>
      <c r="E2343">
        <v>154837922</v>
      </c>
      <c r="F2343" t="s">
        <v>4555</v>
      </c>
      <c r="G2343" t="str">
        <f t="shared" si="36"/>
        <v>2025em1100500</v>
      </c>
      <c r="H2343" t="s">
        <v>9994</v>
      </c>
      <c r="I2343" t="s">
        <v>4556</v>
      </c>
      <c r="K2343" t="s">
        <v>8653</v>
      </c>
      <c r="M2343" t="s">
        <v>7643</v>
      </c>
      <c r="N2343" t="s">
        <v>3476</v>
      </c>
      <c r="P2343">
        <v>35</v>
      </c>
      <c r="Q2343">
        <v>11</v>
      </c>
    </row>
    <row r="2344" spans="1:17" x14ac:dyDescent="0.3">
      <c r="A2344">
        <v>1496874</v>
      </c>
      <c r="B2344" t="s">
        <v>3690</v>
      </c>
      <c r="C2344" t="s">
        <v>7696</v>
      </c>
      <c r="D2344" t="s">
        <v>1593</v>
      </c>
      <c r="E2344">
        <v>154838019</v>
      </c>
      <c r="F2344" t="s">
        <v>3425</v>
      </c>
      <c r="G2344" t="str">
        <f t="shared" si="36"/>
        <v>2025em1100499</v>
      </c>
      <c r="H2344" t="s">
        <v>9995</v>
      </c>
      <c r="I2344" t="s">
        <v>3426</v>
      </c>
      <c r="K2344" t="s">
        <v>8653</v>
      </c>
      <c r="M2344" t="s">
        <v>7643</v>
      </c>
      <c r="N2344" t="s">
        <v>3476</v>
      </c>
      <c r="P2344">
        <v>35</v>
      </c>
      <c r="Q2344">
        <v>17</v>
      </c>
    </row>
    <row r="2345" spans="1:17" x14ac:dyDescent="0.3">
      <c r="A2345">
        <v>1496874</v>
      </c>
      <c r="B2345" t="s">
        <v>3690</v>
      </c>
      <c r="C2345" t="s">
        <v>7696</v>
      </c>
      <c r="D2345" t="s">
        <v>1593</v>
      </c>
      <c r="E2345">
        <v>154838055</v>
      </c>
      <c r="F2345" t="s">
        <v>4160</v>
      </c>
      <c r="G2345" t="str">
        <f t="shared" si="36"/>
        <v>2025em1100292</v>
      </c>
      <c r="H2345" t="s">
        <v>9996</v>
      </c>
      <c r="I2345" t="s">
        <v>4161</v>
      </c>
      <c r="K2345" t="s">
        <v>8653</v>
      </c>
      <c r="M2345" t="s">
        <v>7643</v>
      </c>
      <c r="N2345" t="s">
        <v>3476</v>
      </c>
      <c r="P2345">
        <v>35</v>
      </c>
      <c r="Q2345">
        <v>5.5</v>
      </c>
    </row>
    <row r="2346" spans="1:17" x14ac:dyDescent="0.3">
      <c r="A2346">
        <v>1496874</v>
      </c>
      <c r="B2346" t="s">
        <v>3690</v>
      </c>
      <c r="C2346" t="s">
        <v>7696</v>
      </c>
      <c r="D2346" t="s">
        <v>1593</v>
      </c>
      <c r="E2346">
        <v>154838061</v>
      </c>
      <c r="F2346" t="s">
        <v>2521</v>
      </c>
      <c r="G2346" t="str">
        <f t="shared" si="36"/>
        <v>2025em1100250</v>
      </c>
      <c r="H2346" t="s">
        <v>9997</v>
      </c>
      <c r="I2346" t="s">
        <v>2522</v>
      </c>
      <c r="K2346" t="s">
        <v>8653</v>
      </c>
      <c r="M2346" t="s">
        <v>7643</v>
      </c>
      <c r="N2346" t="s">
        <v>3476</v>
      </c>
      <c r="P2346">
        <v>35</v>
      </c>
      <c r="Q2346">
        <v>3</v>
      </c>
    </row>
    <row r="2347" spans="1:17" x14ac:dyDescent="0.3">
      <c r="A2347">
        <v>1496874</v>
      </c>
      <c r="B2347" t="s">
        <v>3690</v>
      </c>
      <c r="C2347" t="s">
        <v>7696</v>
      </c>
      <c r="D2347" t="s">
        <v>1593</v>
      </c>
      <c r="E2347">
        <v>154838062</v>
      </c>
      <c r="F2347" t="s">
        <v>2721</v>
      </c>
      <c r="G2347" t="str">
        <f t="shared" si="36"/>
        <v>2025em1100289</v>
      </c>
      <c r="H2347" t="s">
        <v>9998</v>
      </c>
      <c r="I2347" t="s">
        <v>2722</v>
      </c>
      <c r="K2347" t="s">
        <v>8653</v>
      </c>
      <c r="M2347" t="s">
        <v>7643</v>
      </c>
      <c r="N2347" t="s">
        <v>3476</v>
      </c>
      <c r="P2347">
        <v>35</v>
      </c>
      <c r="Q2347">
        <v>10</v>
      </c>
    </row>
    <row r="2348" spans="1:17" x14ac:dyDescent="0.3">
      <c r="A2348">
        <v>1496874</v>
      </c>
      <c r="B2348" t="s">
        <v>3690</v>
      </c>
      <c r="C2348" t="s">
        <v>7696</v>
      </c>
      <c r="D2348" t="s">
        <v>1593</v>
      </c>
      <c r="E2348">
        <v>154838087</v>
      </c>
      <c r="F2348" t="s">
        <v>2460</v>
      </c>
      <c r="G2348" t="str">
        <f t="shared" si="36"/>
        <v>2025em1100234</v>
      </c>
      <c r="H2348" t="s">
        <v>9999</v>
      </c>
      <c r="I2348" t="s">
        <v>2461</v>
      </c>
      <c r="K2348" t="s">
        <v>8653</v>
      </c>
      <c r="M2348" t="s">
        <v>7643</v>
      </c>
      <c r="N2348" t="s">
        <v>3476</v>
      </c>
      <c r="P2348">
        <v>35</v>
      </c>
      <c r="Q2348">
        <v>19.5</v>
      </c>
    </row>
    <row r="2349" spans="1:17" x14ac:dyDescent="0.3">
      <c r="A2349">
        <v>1496875</v>
      </c>
      <c r="B2349" t="s">
        <v>3734</v>
      </c>
      <c r="C2349" t="s">
        <v>7696</v>
      </c>
      <c r="D2349" t="s">
        <v>1593</v>
      </c>
      <c r="E2349">
        <v>154837631</v>
      </c>
      <c r="F2349" t="s">
        <v>4440</v>
      </c>
      <c r="G2349" t="str">
        <f t="shared" si="36"/>
        <v>2025em1100439</v>
      </c>
      <c r="H2349" t="s">
        <v>10000</v>
      </c>
      <c r="I2349" t="s">
        <v>4441</v>
      </c>
      <c r="K2349" t="s">
        <v>8653</v>
      </c>
      <c r="M2349" t="s">
        <v>7643</v>
      </c>
      <c r="N2349" t="s">
        <v>3476</v>
      </c>
      <c r="P2349">
        <v>35</v>
      </c>
      <c r="Q2349">
        <v>7.5</v>
      </c>
    </row>
    <row r="2350" spans="1:17" x14ac:dyDescent="0.3">
      <c r="A2350">
        <v>1496875</v>
      </c>
      <c r="B2350" t="s">
        <v>3734</v>
      </c>
      <c r="C2350" t="s">
        <v>7696</v>
      </c>
      <c r="D2350" t="s">
        <v>1593</v>
      </c>
      <c r="E2350">
        <v>154837633</v>
      </c>
      <c r="F2350" t="s">
        <v>1959</v>
      </c>
      <c r="G2350" t="str">
        <f t="shared" si="36"/>
        <v>2025em1100094</v>
      </c>
      <c r="H2350" t="s">
        <v>10001</v>
      </c>
      <c r="I2350" t="s">
        <v>1960</v>
      </c>
      <c r="K2350" t="s">
        <v>8653</v>
      </c>
      <c r="M2350" t="s">
        <v>7643</v>
      </c>
      <c r="N2350" t="s">
        <v>3476</v>
      </c>
      <c r="P2350">
        <v>35</v>
      </c>
      <c r="Q2350">
        <v>25</v>
      </c>
    </row>
    <row r="2351" spans="1:17" x14ac:dyDescent="0.3">
      <c r="A2351">
        <v>1496875</v>
      </c>
      <c r="B2351" t="s">
        <v>3734</v>
      </c>
      <c r="C2351" t="s">
        <v>7696</v>
      </c>
      <c r="D2351" t="s">
        <v>1593</v>
      </c>
      <c r="E2351">
        <v>154837634</v>
      </c>
      <c r="F2351" t="s">
        <v>3136</v>
      </c>
      <c r="G2351" t="str">
        <f t="shared" si="36"/>
        <v>2025em1100411</v>
      </c>
      <c r="H2351" t="s">
        <v>10002</v>
      </c>
      <c r="I2351" t="s">
        <v>3137</v>
      </c>
      <c r="K2351" t="s">
        <v>8653</v>
      </c>
      <c r="M2351" t="s">
        <v>7643</v>
      </c>
      <c r="N2351" t="s">
        <v>3476</v>
      </c>
      <c r="P2351">
        <v>35</v>
      </c>
      <c r="Q2351">
        <v>15</v>
      </c>
    </row>
    <row r="2352" spans="1:17" x14ac:dyDescent="0.3">
      <c r="A2352">
        <v>1496875</v>
      </c>
      <c r="B2352" t="s">
        <v>3734</v>
      </c>
      <c r="C2352" t="s">
        <v>7696</v>
      </c>
      <c r="D2352" t="s">
        <v>1593</v>
      </c>
      <c r="E2352">
        <v>154837635</v>
      </c>
      <c r="F2352" t="s">
        <v>4551</v>
      </c>
      <c r="G2352" t="str">
        <f t="shared" si="36"/>
        <v>2025em1100495</v>
      </c>
      <c r="H2352" t="s">
        <v>10003</v>
      </c>
      <c r="I2352" t="s">
        <v>4552</v>
      </c>
      <c r="K2352" t="s">
        <v>8653</v>
      </c>
      <c r="M2352" t="s">
        <v>7643</v>
      </c>
      <c r="N2352" t="s">
        <v>3476</v>
      </c>
      <c r="P2352">
        <v>35</v>
      </c>
      <c r="Q2352">
        <v>15.5</v>
      </c>
    </row>
    <row r="2353" spans="1:17" x14ac:dyDescent="0.3">
      <c r="A2353">
        <v>1496875</v>
      </c>
      <c r="B2353" t="s">
        <v>3734</v>
      </c>
      <c r="C2353" t="s">
        <v>7696</v>
      </c>
      <c r="D2353" t="s">
        <v>1593</v>
      </c>
      <c r="E2353">
        <v>154837638</v>
      </c>
      <c r="F2353" t="s">
        <v>4400</v>
      </c>
      <c r="G2353" t="str">
        <f t="shared" si="36"/>
        <v>2025em1100422</v>
      </c>
      <c r="H2353" t="s">
        <v>10004</v>
      </c>
      <c r="I2353" t="s">
        <v>4401</v>
      </c>
      <c r="K2353" t="s">
        <v>8653</v>
      </c>
      <c r="M2353" t="s">
        <v>7643</v>
      </c>
      <c r="N2353" t="s">
        <v>3476</v>
      </c>
      <c r="P2353">
        <v>35</v>
      </c>
      <c r="Q2353">
        <v>21.5</v>
      </c>
    </row>
    <row r="2354" spans="1:17" x14ac:dyDescent="0.3">
      <c r="A2354">
        <v>1496875</v>
      </c>
      <c r="B2354" t="s">
        <v>3734</v>
      </c>
      <c r="C2354" t="s">
        <v>7696</v>
      </c>
      <c r="D2354" t="s">
        <v>1593</v>
      </c>
      <c r="E2354">
        <v>154837639</v>
      </c>
      <c r="F2354" t="s">
        <v>4204</v>
      </c>
      <c r="G2354" t="str">
        <f t="shared" si="36"/>
        <v>2025em1100316</v>
      </c>
      <c r="H2354" t="s">
        <v>10005</v>
      </c>
      <c r="I2354" t="s">
        <v>4205</v>
      </c>
      <c r="K2354" t="s">
        <v>8653</v>
      </c>
      <c r="M2354" t="s">
        <v>7643</v>
      </c>
      <c r="N2354" t="s">
        <v>3476</v>
      </c>
      <c r="P2354">
        <v>35</v>
      </c>
      <c r="Q2354">
        <v>33</v>
      </c>
    </row>
    <row r="2355" spans="1:17" x14ac:dyDescent="0.3">
      <c r="A2355">
        <v>1496875</v>
      </c>
      <c r="B2355" t="s">
        <v>3734</v>
      </c>
      <c r="C2355" t="s">
        <v>7696</v>
      </c>
      <c r="D2355" t="s">
        <v>1593</v>
      </c>
      <c r="E2355">
        <v>154837664</v>
      </c>
      <c r="F2355" t="s">
        <v>2472</v>
      </c>
      <c r="G2355" t="str">
        <f t="shared" si="36"/>
        <v>2025em1100236</v>
      </c>
      <c r="H2355" t="s">
        <v>10006</v>
      </c>
      <c r="I2355" t="s">
        <v>2473</v>
      </c>
      <c r="K2355" t="s">
        <v>8653</v>
      </c>
      <c r="M2355" t="s">
        <v>7643</v>
      </c>
      <c r="N2355" t="s">
        <v>3476</v>
      </c>
      <c r="P2355">
        <v>35</v>
      </c>
      <c r="Q2355">
        <v>13.5</v>
      </c>
    </row>
    <row r="2356" spans="1:17" x14ac:dyDescent="0.3">
      <c r="A2356">
        <v>1496875</v>
      </c>
      <c r="B2356" t="s">
        <v>3734</v>
      </c>
      <c r="C2356" t="s">
        <v>7696</v>
      </c>
      <c r="D2356" t="s">
        <v>1593</v>
      </c>
      <c r="E2356">
        <v>154837733</v>
      </c>
      <c r="F2356" t="s">
        <v>3756</v>
      </c>
      <c r="G2356" t="str">
        <f t="shared" si="36"/>
        <v>2025em1100028</v>
      </c>
      <c r="H2356" t="s">
        <v>10007</v>
      </c>
      <c r="I2356" t="s">
        <v>3757</v>
      </c>
      <c r="K2356" t="s">
        <v>8653</v>
      </c>
      <c r="M2356" t="s">
        <v>7643</v>
      </c>
      <c r="N2356" t="s">
        <v>3476</v>
      </c>
      <c r="P2356">
        <v>35</v>
      </c>
      <c r="Q2356">
        <v>33</v>
      </c>
    </row>
    <row r="2357" spans="1:17" x14ac:dyDescent="0.3">
      <c r="A2357">
        <v>1496875</v>
      </c>
      <c r="B2357" t="s">
        <v>3734</v>
      </c>
      <c r="C2357" t="s">
        <v>7696</v>
      </c>
      <c r="D2357" t="s">
        <v>1593</v>
      </c>
      <c r="E2357">
        <v>154837766</v>
      </c>
      <c r="F2357" t="s">
        <v>2620</v>
      </c>
      <c r="G2357" t="str">
        <f t="shared" si="36"/>
        <v>2025em1100267</v>
      </c>
      <c r="H2357" t="s">
        <v>10008</v>
      </c>
      <c r="I2357" t="s">
        <v>2621</v>
      </c>
      <c r="K2357" t="s">
        <v>8653</v>
      </c>
      <c r="M2357" t="s">
        <v>7643</v>
      </c>
      <c r="N2357" t="s">
        <v>3476</v>
      </c>
      <c r="P2357">
        <v>35</v>
      </c>
      <c r="Q2357">
        <v>26</v>
      </c>
    </row>
    <row r="2358" spans="1:17" x14ac:dyDescent="0.3">
      <c r="A2358">
        <v>1496875</v>
      </c>
      <c r="B2358" t="s">
        <v>3734</v>
      </c>
      <c r="C2358" t="s">
        <v>7696</v>
      </c>
      <c r="D2358" t="s">
        <v>1593</v>
      </c>
      <c r="E2358">
        <v>154837846</v>
      </c>
      <c r="F2358" t="s">
        <v>4216</v>
      </c>
      <c r="G2358" t="str">
        <f t="shared" si="36"/>
        <v>2025em1100320</v>
      </c>
      <c r="H2358" t="s">
        <v>10009</v>
      </c>
      <c r="I2358" t="s">
        <v>4217</v>
      </c>
      <c r="K2358" t="s">
        <v>8653</v>
      </c>
      <c r="M2358" t="s">
        <v>7643</v>
      </c>
      <c r="N2358" t="s">
        <v>3476</v>
      </c>
      <c r="P2358">
        <v>35</v>
      </c>
      <c r="Q2358">
        <v>34</v>
      </c>
    </row>
    <row r="2359" spans="1:17" x14ac:dyDescent="0.3">
      <c r="A2359">
        <v>1496875</v>
      </c>
      <c r="B2359" t="s">
        <v>3734</v>
      </c>
      <c r="C2359" t="s">
        <v>7696</v>
      </c>
      <c r="D2359" t="s">
        <v>1593</v>
      </c>
      <c r="E2359">
        <v>154837854</v>
      </c>
      <c r="F2359" t="s">
        <v>4396</v>
      </c>
      <c r="G2359" t="str">
        <f t="shared" si="36"/>
        <v>2025em1100419</v>
      </c>
      <c r="H2359" t="s">
        <v>10010</v>
      </c>
      <c r="I2359" t="s">
        <v>4397</v>
      </c>
      <c r="K2359" t="s">
        <v>8653</v>
      </c>
      <c r="M2359" t="s">
        <v>7643</v>
      </c>
      <c r="N2359" t="s">
        <v>3476</v>
      </c>
      <c r="P2359">
        <v>35</v>
      </c>
      <c r="Q2359">
        <v>3</v>
      </c>
    </row>
    <row r="2360" spans="1:17" x14ac:dyDescent="0.3">
      <c r="A2360">
        <v>1496875</v>
      </c>
      <c r="B2360" t="s">
        <v>3734</v>
      </c>
      <c r="C2360" t="s">
        <v>7696</v>
      </c>
      <c r="D2360" t="s">
        <v>1593</v>
      </c>
      <c r="E2360">
        <v>154837880</v>
      </c>
      <c r="F2360" t="s">
        <v>2939</v>
      </c>
      <c r="G2360" t="str">
        <f t="shared" si="36"/>
        <v>2025em1100350</v>
      </c>
      <c r="H2360" t="s">
        <v>10011</v>
      </c>
      <c r="I2360" t="s">
        <v>2940</v>
      </c>
      <c r="K2360" t="s">
        <v>8653</v>
      </c>
      <c r="M2360" t="s">
        <v>7643</v>
      </c>
      <c r="N2360" t="s">
        <v>3476</v>
      </c>
      <c r="P2360">
        <v>35</v>
      </c>
      <c r="Q2360">
        <v>13</v>
      </c>
    </row>
    <row r="2361" spans="1:17" x14ac:dyDescent="0.3">
      <c r="A2361">
        <v>1496875</v>
      </c>
      <c r="B2361" t="s">
        <v>3734</v>
      </c>
      <c r="C2361" t="s">
        <v>7696</v>
      </c>
      <c r="D2361" t="s">
        <v>1593</v>
      </c>
      <c r="E2361">
        <v>154837910</v>
      </c>
      <c r="F2361" t="s">
        <v>2269</v>
      </c>
      <c r="G2361" t="str">
        <f t="shared" si="36"/>
        <v>2025em1100173</v>
      </c>
      <c r="H2361" t="s">
        <v>10012</v>
      </c>
      <c r="I2361" t="s">
        <v>2270</v>
      </c>
      <c r="K2361" t="s">
        <v>8653</v>
      </c>
      <c r="M2361" t="s">
        <v>7643</v>
      </c>
      <c r="N2361" t="s">
        <v>3476</v>
      </c>
      <c r="P2361">
        <v>35</v>
      </c>
      <c r="Q2361">
        <v>10.5</v>
      </c>
    </row>
    <row r="2362" spans="1:17" x14ac:dyDescent="0.3">
      <c r="A2362">
        <v>1496876</v>
      </c>
      <c r="B2362" t="s">
        <v>3478</v>
      </c>
      <c r="C2362" t="s">
        <v>8476</v>
      </c>
      <c r="D2362" t="s">
        <v>1044</v>
      </c>
      <c r="E2362">
        <v>154832659</v>
      </c>
      <c r="F2362" t="s">
        <v>610</v>
      </c>
      <c r="G2362" t="str">
        <f t="shared" si="36"/>
        <v>2025eb1100202</v>
      </c>
      <c r="H2362" t="s">
        <v>10013</v>
      </c>
      <c r="I2362" t="s">
        <v>611</v>
      </c>
      <c r="K2362" t="s">
        <v>8653</v>
      </c>
      <c r="M2362" t="s">
        <v>7643</v>
      </c>
      <c r="N2362" t="s">
        <v>3476</v>
      </c>
      <c r="P2362">
        <v>50</v>
      </c>
      <c r="Q2362">
        <v>35.75</v>
      </c>
    </row>
    <row r="2363" spans="1:17" x14ac:dyDescent="0.3">
      <c r="A2363">
        <v>1496876</v>
      </c>
      <c r="B2363" t="s">
        <v>3478</v>
      </c>
      <c r="C2363" t="s">
        <v>8476</v>
      </c>
      <c r="D2363" t="s">
        <v>1044</v>
      </c>
      <c r="E2363">
        <v>154832661</v>
      </c>
      <c r="F2363" t="s">
        <v>646</v>
      </c>
      <c r="G2363" t="str">
        <f t="shared" si="36"/>
        <v>2025eb1100214</v>
      </c>
      <c r="H2363" t="s">
        <v>10014</v>
      </c>
      <c r="I2363" t="s">
        <v>647</v>
      </c>
      <c r="K2363" t="s">
        <v>8653</v>
      </c>
      <c r="M2363" t="s">
        <v>7643</v>
      </c>
      <c r="N2363" t="s">
        <v>3476</v>
      </c>
      <c r="P2363">
        <v>50</v>
      </c>
      <c r="Q2363">
        <v>31.5</v>
      </c>
    </row>
    <row r="2364" spans="1:17" x14ac:dyDescent="0.3">
      <c r="A2364">
        <v>1496876</v>
      </c>
      <c r="B2364" t="s">
        <v>3478</v>
      </c>
      <c r="C2364" t="s">
        <v>8476</v>
      </c>
      <c r="D2364" t="s">
        <v>1044</v>
      </c>
      <c r="E2364">
        <v>154832664</v>
      </c>
      <c r="F2364" t="s">
        <v>43</v>
      </c>
      <c r="G2364" t="str">
        <f t="shared" si="36"/>
        <v>2025eb1100013</v>
      </c>
      <c r="H2364" t="s">
        <v>10015</v>
      </c>
      <c r="I2364" t="s">
        <v>44</v>
      </c>
      <c r="K2364" t="s">
        <v>8653</v>
      </c>
      <c r="M2364" t="s">
        <v>7643</v>
      </c>
      <c r="N2364" t="s">
        <v>3476</v>
      </c>
      <c r="P2364">
        <v>50</v>
      </c>
      <c r="Q2364">
        <v>21</v>
      </c>
    </row>
    <row r="2365" spans="1:17" x14ac:dyDescent="0.3">
      <c r="A2365">
        <v>1496876</v>
      </c>
      <c r="B2365" t="s">
        <v>3478</v>
      </c>
      <c r="C2365" t="s">
        <v>8476</v>
      </c>
      <c r="D2365" t="s">
        <v>1044</v>
      </c>
      <c r="E2365">
        <v>154832666</v>
      </c>
      <c r="F2365" t="s">
        <v>712</v>
      </c>
      <c r="G2365" t="str">
        <f t="shared" si="36"/>
        <v>2025eb1100237</v>
      </c>
      <c r="H2365" t="s">
        <v>10016</v>
      </c>
      <c r="I2365" t="s">
        <v>713</v>
      </c>
      <c r="K2365" t="s">
        <v>8653</v>
      </c>
      <c r="M2365" t="s">
        <v>7643</v>
      </c>
      <c r="N2365" t="s">
        <v>3476</v>
      </c>
      <c r="P2365">
        <v>50</v>
      </c>
      <c r="Q2365">
        <v>30.5</v>
      </c>
    </row>
    <row r="2366" spans="1:17" x14ac:dyDescent="0.3">
      <c r="A2366">
        <v>1496876</v>
      </c>
      <c r="B2366" t="s">
        <v>3478</v>
      </c>
      <c r="C2366" t="s">
        <v>8476</v>
      </c>
      <c r="D2366" t="s">
        <v>1044</v>
      </c>
      <c r="E2366">
        <v>154832667</v>
      </c>
      <c r="F2366" t="s">
        <v>553</v>
      </c>
      <c r="G2366" t="str">
        <f t="shared" si="36"/>
        <v>2025eb1100183</v>
      </c>
      <c r="H2366" t="s">
        <v>10017</v>
      </c>
      <c r="I2366" t="s">
        <v>554</v>
      </c>
      <c r="K2366" t="s">
        <v>8653</v>
      </c>
      <c r="M2366" t="s">
        <v>7643</v>
      </c>
      <c r="N2366" t="s">
        <v>3476</v>
      </c>
      <c r="P2366">
        <v>50</v>
      </c>
      <c r="Q2366">
        <v>26</v>
      </c>
    </row>
    <row r="2367" spans="1:17" x14ac:dyDescent="0.3">
      <c r="A2367">
        <v>1496876</v>
      </c>
      <c r="B2367" t="s">
        <v>3478</v>
      </c>
      <c r="C2367" t="s">
        <v>8476</v>
      </c>
      <c r="D2367" t="s">
        <v>1044</v>
      </c>
      <c r="E2367">
        <v>154832679</v>
      </c>
      <c r="F2367" t="s">
        <v>898</v>
      </c>
      <c r="G2367" t="str">
        <f t="shared" si="36"/>
        <v>2025eb1100299</v>
      </c>
      <c r="H2367" t="s">
        <v>10018</v>
      </c>
      <c r="I2367" t="s">
        <v>899</v>
      </c>
      <c r="K2367" t="s">
        <v>8653</v>
      </c>
      <c r="M2367" t="s">
        <v>7643</v>
      </c>
      <c r="N2367" t="s">
        <v>3476</v>
      </c>
      <c r="P2367">
        <v>50</v>
      </c>
      <c r="Q2367">
        <v>30</v>
      </c>
    </row>
    <row r="2368" spans="1:17" x14ac:dyDescent="0.3">
      <c r="A2368">
        <v>1496876</v>
      </c>
      <c r="B2368" t="s">
        <v>3478</v>
      </c>
      <c r="C2368" t="s">
        <v>8476</v>
      </c>
      <c r="D2368" t="s">
        <v>1044</v>
      </c>
      <c r="E2368">
        <v>154832690</v>
      </c>
      <c r="F2368" t="s">
        <v>784</v>
      </c>
      <c r="G2368" t="str">
        <f t="shared" si="36"/>
        <v>2025eb1100261</v>
      </c>
      <c r="H2368" t="s">
        <v>10019</v>
      </c>
      <c r="I2368" t="s">
        <v>785</v>
      </c>
      <c r="K2368" t="s">
        <v>8653</v>
      </c>
      <c r="M2368" t="s">
        <v>7643</v>
      </c>
      <c r="N2368" t="s">
        <v>3476</v>
      </c>
      <c r="P2368">
        <v>50</v>
      </c>
      <c r="Q2368">
        <v>26</v>
      </c>
    </row>
    <row r="2369" spans="1:17" x14ac:dyDescent="0.3">
      <c r="A2369">
        <v>1496876</v>
      </c>
      <c r="B2369" t="s">
        <v>3478</v>
      </c>
      <c r="C2369" t="s">
        <v>8476</v>
      </c>
      <c r="D2369" t="s">
        <v>1044</v>
      </c>
      <c r="E2369">
        <v>154832695</v>
      </c>
      <c r="F2369" t="s">
        <v>862</v>
      </c>
      <c r="G2369" t="str">
        <f t="shared" si="36"/>
        <v>2025eb1100287</v>
      </c>
      <c r="H2369" t="s">
        <v>10020</v>
      </c>
      <c r="I2369" t="s">
        <v>863</v>
      </c>
      <c r="K2369" t="s">
        <v>8653</v>
      </c>
      <c r="M2369" t="s">
        <v>7643</v>
      </c>
      <c r="N2369" t="s">
        <v>3476</v>
      </c>
      <c r="P2369">
        <v>50</v>
      </c>
      <c r="Q2369">
        <v>28.5</v>
      </c>
    </row>
    <row r="2370" spans="1:17" x14ac:dyDescent="0.3">
      <c r="A2370">
        <v>1496876</v>
      </c>
      <c r="B2370" t="s">
        <v>3478</v>
      </c>
      <c r="C2370" t="s">
        <v>8476</v>
      </c>
      <c r="D2370" t="s">
        <v>1044</v>
      </c>
      <c r="E2370">
        <v>154832698</v>
      </c>
      <c r="F2370" t="s">
        <v>628</v>
      </c>
      <c r="G2370" t="str">
        <f t="shared" si="36"/>
        <v>2025eb1100208</v>
      </c>
      <c r="H2370" t="s">
        <v>10021</v>
      </c>
      <c r="I2370" t="s">
        <v>629</v>
      </c>
      <c r="K2370" t="s">
        <v>8653</v>
      </c>
      <c r="M2370" t="s">
        <v>7643</v>
      </c>
      <c r="N2370" t="s">
        <v>3476</v>
      </c>
      <c r="P2370">
        <v>50</v>
      </c>
      <c r="Q2370">
        <v>21.5</v>
      </c>
    </row>
    <row r="2371" spans="1:17" x14ac:dyDescent="0.3">
      <c r="A2371">
        <v>1496876</v>
      </c>
      <c r="B2371" t="s">
        <v>3478</v>
      </c>
      <c r="C2371" t="s">
        <v>8476</v>
      </c>
      <c r="D2371" t="s">
        <v>1044</v>
      </c>
      <c r="E2371">
        <v>154832702</v>
      </c>
      <c r="F2371" t="s">
        <v>745</v>
      </c>
      <c r="G2371" t="str">
        <f t="shared" ref="G2371:G2434" si="37">LEFT(F2371,13)</f>
        <v>2025eb1100248</v>
      </c>
      <c r="H2371" t="s">
        <v>10022</v>
      </c>
      <c r="I2371" t="s">
        <v>746</v>
      </c>
      <c r="K2371" t="s">
        <v>8653</v>
      </c>
      <c r="M2371" t="s">
        <v>7643</v>
      </c>
      <c r="N2371" t="s">
        <v>3476</v>
      </c>
      <c r="P2371">
        <v>50</v>
      </c>
      <c r="Q2371">
        <v>30</v>
      </c>
    </row>
    <row r="2372" spans="1:17" x14ac:dyDescent="0.3">
      <c r="A2372">
        <v>1496876</v>
      </c>
      <c r="B2372" t="s">
        <v>3478</v>
      </c>
      <c r="C2372" t="s">
        <v>8476</v>
      </c>
      <c r="D2372" t="s">
        <v>1044</v>
      </c>
      <c r="E2372">
        <v>154832708</v>
      </c>
      <c r="F2372" t="s">
        <v>691</v>
      </c>
      <c r="G2372" t="str">
        <f t="shared" si="37"/>
        <v>2025eb1100230</v>
      </c>
      <c r="H2372" t="s">
        <v>10023</v>
      </c>
      <c r="I2372" t="s">
        <v>692</v>
      </c>
      <c r="K2372" t="s">
        <v>8653</v>
      </c>
      <c r="M2372" t="s">
        <v>7643</v>
      </c>
      <c r="N2372" t="s">
        <v>3476</v>
      </c>
      <c r="P2372">
        <v>50</v>
      </c>
      <c r="Q2372">
        <v>28</v>
      </c>
    </row>
    <row r="2373" spans="1:17" x14ac:dyDescent="0.3">
      <c r="A2373">
        <v>1496876</v>
      </c>
      <c r="B2373" t="s">
        <v>3478</v>
      </c>
      <c r="C2373" t="s">
        <v>8476</v>
      </c>
      <c r="D2373" t="s">
        <v>1044</v>
      </c>
      <c r="E2373">
        <v>154832711</v>
      </c>
      <c r="F2373" t="s">
        <v>103</v>
      </c>
      <c r="G2373" t="str">
        <f t="shared" si="37"/>
        <v>2025eb1100033</v>
      </c>
      <c r="H2373" t="s">
        <v>10024</v>
      </c>
      <c r="I2373" t="s">
        <v>104</v>
      </c>
      <c r="K2373" t="s">
        <v>8653</v>
      </c>
      <c r="M2373" t="s">
        <v>7643</v>
      </c>
      <c r="N2373" t="s">
        <v>3476</v>
      </c>
      <c r="P2373">
        <v>50</v>
      </c>
      <c r="Q2373">
        <v>26.5</v>
      </c>
    </row>
    <row r="2374" spans="1:17" x14ac:dyDescent="0.3">
      <c r="A2374">
        <v>1496876</v>
      </c>
      <c r="B2374" t="s">
        <v>3478</v>
      </c>
      <c r="C2374" t="s">
        <v>8476</v>
      </c>
      <c r="D2374" t="s">
        <v>1044</v>
      </c>
      <c r="E2374">
        <v>154832712</v>
      </c>
      <c r="F2374" t="s">
        <v>307</v>
      </c>
      <c r="G2374" t="str">
        <f t="shared" si="37"/>
        <v>2025eb1100101</v>
      </c>
      <c r="H2374" t="s">
        <v>10025</v>
      </c>
      <c r="I2374" t="s">
        <v>308</v>
      </c>
      <c r="K2374" t="s">
        <v>8653</v>
      </c>
      <c r="M2374" t="s">
        <v>7643</v>
      </c>
      <c r="N2374" t="s">
        <v>3476</v>
      </c>
      <c r="P2374">
        <v>50</v>
      </c>
      <c r="Q2374">
        <v>24</v>
      </c>
    </row>
    <row r="2375" spans="1:17" x14ac:dyDescent="0.3">
      <c r="A2375">
        <v>1496876</v>
      </c>
      <c r="B2375" t="s">
        <v>3478</v>
      </c>
      <c r="C2375" t="s">
        <v>8476</v>
      </c>
      <c r="D2375" t="s">
        <v>1044</v>
      </c>
      <c r="E2375">
        <v>154832715</v>
      </c>
      <c r="F2375" t="s">
        <v>805</v>
      </c>
      <c r="G2375" t="str">
        <f t="shared" si="37"/>
        <v>2025eb1100268</v>
      </c>
      <c r="H2375" t="s">
        <v>10026</v>
      </c>
      <c r="I2375" t="s">
        <v>806</v>
      </c>
      <c r="K2375" t="s">
        <v>8653</v>
      </c>
      <c r="M2375" t="s">
        <v>7643</v>
      </c>
      <c r="N2375" t="s">
        <v>3476</v>
      </c>
      <c r="P2375">
        <v>50</v>
      </c>
      <c r="Q2375">
        <v>27.5</v>
      </c>
    </row>
    <row r="2376" spans="1:17" x14ac:dyDescent="0.3">
      <c r="A2376">
        <v>1496876</v>
      </c>
      <c r="B2376" t="s">
        <v>3478</v>
      </c>
      <c r="C2376" t="s">
        <v>8476</v>
      </c>
      <c r="D2376" t="s">
        <v>1044</v>
      </c>
      <c r="E2376">
        <v>154832718</v>
      </c>
      <c r="F2376" t="s">
        <v>448</v>
      </c>
      <c r="G2376" t="str">
        <f t="shared" si="37"/>
        <v>2025eb1100148</v>
      </c>
      <c r="H2376" t="s">
        <v>10027</v>
      </c>
      <c r="I2376" t="s">
        <v>449</v>
      </c>
      <c r="K2376" t="s">
        <v>8653</v>
      </c>
      <c r="M2376" t="s">
        <v>7643</v>
      </c>
      <c r="N2376" t="s">
        <v>3476</v>
      </c>
      <c r="P2376">
        <v>50</v>
      </c>
      <c r="Q2376">
        <v>22.5</v>
      </c>
    </row>
    <row r="2377" spans="1:17" x14ac:dyDescent="0.3">
      <c r="A2377">
        <v>1496876</v>
      </c>
      <c r="B2377" t="s">
        <v>3478</v>
      </c>
      <c r="C2377" t="s">
        <v>8476</v>
      </c>
      <c r="D2377" t="s">
        <v>1044</v>
      </c>
      <c r="E2377">
        <v>154832719</v>
      </c>
      <c r="F2377" t="s">
        <v>877</v>
      </c>
      <c r="G2377" t="str">
        <f t="shared" si="37"/>
        <v>2025eb1100292</v>
      </c>
      <c r="H2377" t="s">
        <v>10028</v>
      </c>
      <c r="I2377" t="s">
        <v>878</v>
      </c>
      <c r="K2377" t="s">
        <v>8653</v>
      </c>
      <c r="M2377" t="s">
        <v>7643</v>
      </c>
      <c r="N2377" t="s">
        <v>3476</v>
      </c>
      <c r="P2377">
        <v>50</v>
      </c>
      <c r="Q2377">
        <v>29</v>
      </c>
    </row>
    <row r="2378" spans="1:17" x14ac:dyDescent="0.3">
      <c r="A2378">
        <v>1496876</v>
      </c>
      <c r="B2378" t="s">
        <v>3478</v>
      </c>
      <c r="C2378" t="s">
        <v>8476</v>
      </c>
      <c r="D2378" t="s">
        <v>1044</v>
      </c>
      <c r="E2378">
        <v>154832723</v>
      </c>
      <c r="F2378" t="s">
        <v>145</v>
      </c>
      <c r="G2378" t="str">
        <f t="shared" si="37"/>
        <v>2025eb1100047</v>
      </c>
      <c r="H2378" t="s">
        <v>10029</v>
      </c>
      <c r="I2378" t="s">
        <v>146</v>
      </c>
      <c r="K2378" t="s">
        <v>8653</v>
      </c>
      <c r="M2378" t="s">
        <v>7643</v>
      </c>
      <c r="N2378" t="s">
        <v>3476</v>
      </c>
      <c r="P2378">
        <v>50</v>
      </c>
      <c r="Q2378">
        <v>25</v>
      </c>
    </row>
    <row r="2379" spans="1:17" x14ac:dyDescent="0.3">
      <c r="A2379">
        <v>1496876</v>
      </c>
      <c r="B2379" t="s">
        <v>3478</v>
      </c>
      <c r="C2379" t="s">
        <v>8476</v>
      </c>
      <c r="D2379" t="s">
        <v>1044</v>
      </c>
      <c r="E2379">
        <v>154832730</v>
      </c>
      <c r="F2379" t="s">
        <v>640</v>
      </c>
      <c r="G2379" t="str">
        <f t="shared" si="37"/>
        <v>2025eb1100212</v>
      </c>
      <c r="H2379" t="s">
        <v>10030</v>
      </c>
      <c r="I2379" t="s">
        <v>641</v>
      </c>
      <c r="K2379" t="s">
        <v>8653</v>
      </c>
      <c r="M2379" t="s">
        <v>7643</v>
      </c>
      <c r="N2379" t="s">
        <v>3476</v>
      </c>
      <c r="P2379">
        <v>50</v>
      </c>
      <c r="Q2379">
        <v>30.25</v>
      </c>
    </row>
    <row r="2380" spans="1:17" x14ac:dyDescent="0.3">
      <c r="A2380">
        <v>1496876</v>
      </c>
      <c r="B2380" t="s">
        <v>3478</v>
      </c>
      <c r="C2380" t="s">
        <v>8476</v>
      </c>
      <c r="D2380" t="s">
        <v>1044</v>
      </c>
      <c r="E2380">
        <v>154832731</v>
      </c>
      <c r="F2380" t="s">
        <v>724</v>
      </c>
      <c r="G2380" t="str">
        <f t="shared" si="37"/>
        <v>2025eb1100241</v>
      </c>
      <c r="H2380" t="s">
        <v>10031</v>
      </c>
      <c r="I2380" t="s">
        <v>725</v>
      </c>
      <c r="K2380" t="s">
        <v>8653</v>
      </c>
      <c r="M2380" t="s">
        <v>7643</v>
      </c>
      <c r="N2380" t="s">
        <v>3476</v>
      </c>
      <c r="P2380">
        <v>50</v>
      </c>
      <c r="Q2380">
        <v>31.5</v>
      </c>
    </row>
    <row r="2381" spans="1:17" x14ac:dyDescent="0.3">
      <c r="A2381">
        <v>1496876</v>
      </c>
      <c r="B2381" t="s">
        <v>3478</v>
      </c>
      <c r="C2381" t="s">
        <v>8476</v>
      </c>
      <c r="D2381" t="s">
        <v>1044</v>
      </c>
      <c r="E2381">
        <v>154832732</v>
      </c>
      <c r="F2381" t="s">
        <v>358</v>
      </c>
      <c r="G2381" t="str">
        <f t="shared" si="37"/>
        <v>2025eb1100118</v>
      </c>
      <c r="H2381" t="s">
        <v>10032</v>
      </c>
      <c r="I2381" t="s">
        <v>359</v>
      </c>
      <c r="K2381" t="s">
        <v>8653</v>
      </c>
      <c r="M2381" t="s">
        <v>7643</v>
      </c>
      <c r="N2381" t="s">
        <v>3476</v>
      </c>
      <c r="P2381">
        <v>50</v>
      </c>
      <c r="Q2381">
        <v>27</v>
      </c>
    </row>
    <row r="2382" spans="1:17" x14ac:dyDescent="0.3">
      <c r="A2382">
        <v>1496876</v>
      </c>
      <c r="B2382" t="s">
        <v>3478</v>
      </c>
      <c r="C2382" t="s">
        <v>8476</v>
      </c>
      <c r="D2382" t="s">
        <v>1044</v>
      </c>
      <c r="E2382">
        <v>154832738</v>
      </c>
      <c r="F2382" t="s">
        <v>115</v>
      </c>
      <c r="G2382" t="str">
        <f t="shared" si="37"/>
        <v>2025eb1100037</v>
      </c>
      <c r="H2382" t="s">
        <v>10033</v>
      </c>
      <c r="I2382" t="s">
        <v>116</v>
      </c>
      <c r="K2382" t="s">
        <v>8653</v>
      </c>
      <c r="M2382" t="s">
        <v>7643</v>
      </c>
      <c r="N2382" t="s">
        <v>3476</v>
      </c>
      <c r="P2382">
        <v>50</v>
      </c>
      <c r="Q2382">
        <v>21</v>
      </c>
    </row>
    <row r="2383" spans="1:17" x14ac:dyDescent="0.3">
      <c r="A2383">
        <v>1496876</v>
      </c>
      <c r="B2383" t="s">
        <v>3478</v>
      </c>
      <c r="C2383" t="s">
        <v>8476</v>
      </c>
      <c r="D2383" t="s">
        <v>1044</v>
      </c>
      <c r="E2383">
        <v>154832741</v>
      </c>
      <c r="F2383" t="s">
        <v>598</v>
      </c>
      <c r="G2383" t="str">
        <f t="shared" si="37"/>
        <v>2025eb1100198</v>
      </c>
      <c r="H2383" t="s">
        <v>10034</v>
      </c>
      <c r="I2383" t="s">
        <v>599</v>
      </c>
      <c r="K2383" t="s">
        <v>8653</v>
      </c>
      <c r="M2383" t="s">
        <v>7643</v>
      </c>
      <c r="N2383" t="s">
        <v>3476</v>
      </c>
      <c r="P2383">
        <v>50</v>
      </c>
      <c r="Q2383">
        <v>28.5</v>
      </c>
    </row>
    <row r="2384" spans="1:17" x14ac:dyDescent="0.3">
      <c r="A2384">
        <v>1496876</v>
      </c>
      <c r="B2384" t="s">
        <v>3478</v>
      </c>
      <c r="C2384" t="s">
        <v>8476</v>
      </c>
      <c r="D2384" t="s">
        <v>1044</v>
      </c>
      <c r="E2384">
        <v>154832743</v>
      </c>
      <c r="F2384" t="s">
        <v>505</v>
      </c>
      <c r="G2384" t="str">
        <f t="shared" si="37"/>
        <v>2025eb1100167</v>
      </c>
      <c r="H2384" t="s">
        <v>10035</v>
      </c>
      <c r="I2384" t="s">
        <v>506</v>
      </c>
      <c r="K2384" t="s">
        <v>8653</v>
      </c>
      <c r="M2384" t="s">
        <v>7643</v>
      </c>
      <c r="N2384" t="s">
        <v>3476</v>
      </c>
      <c r="P2384">
        <v>50</v>
      </c>
      <c r="Q2384">
        <v>24</v>
      </c>
    </row>
    <row r="2385" spans="1:17" x14ac:dyDescent="0.3">
      <c r="A2385">
        <v>1496876</v>
      </c>
      <c r="B2385" t="s">
        <v>3478</v>
      </c>
      <c r="C2385" t="s">
        <v>8476</v>
      </c>
      <c r="D2385" t="s">
        <v>1044</v>
      </c>
      <c r="E2385">
        <v>154832744</v>
      </c>
      <c r="F2385" t="s">
        <v>781</v>
      </c>
      <c r="G2385" t="str">
        <f t="shared" si="37"/>
        <v>2025eb1100260</v>
      </c>
      <c r="H2385" t="s">
        <v>10036</v>
      </c>
      <c r="I2385" t="s">
        <v>782</v>
      </c>
      <c r="K2385" t="s">
        <v>8653</v>
      </c>
      <c r="M2385" t="s">
        <v>7643</v>
      </c>
      <c r="N2385" t="s">
        <v>3476</v>
      </c>
      <c r="P2385">
        <v>50</v>
      </c>
      <c r="Q2385">
        <v>26.5</v>
      </c>
    </row>
    <row r="2386" spans="1:17" x14ac:dyDescent="0.3">
      <c r="A2386">
        <v>1496876</v>
      </c>
      <c r="B2386" t="s">
        <v>3478</v>
      </c>
      <c r="C2386" t="s">
        <v>8476</v>
      </c>
      <c r="D2386" t="s">
        <v>1044</v>
      </c>
      <c r="E2386">
        <v>154832750</v>
      </c>
      <c r="F2386" t="s">
        <v>325</v>
      </c>
      <c r="G2386" t="str">
        <f t="shared" si="37"/>
        <v>2025eb1100107</v>
      </c>
      <c r="H2386" t="s">
        <v>10037</v>
      </c>
      <c r="I2386" t="s">
        <v>326</v>
      </c>
      <c r="K2386" t="s">
        <v>8653</v>
      </c>
      <c r="M2386" t="s">
        <v>7643</v>
      </c>
      <c r="N2386" t="s">
        <v>3476</v>
      </c>
      <c r="P2386">
        <v>50</v>
      </c>
      <c r="Q2386">
        <v>28.5</v>
      </c>
    </row>
    <row r="2387" spans="1:17" x14ac:dyDescent="0.3">
      <c r="A2387">
        <v>1496876</v>
      </c>
      <c r="B2387" t="s">
        <v>3478</v>
      </c>
      <c r="C2387" t="s">
        <v>8476</v>
      </c>
      <c r="D2387" t="s">
        <v>1044</v>
      </c>
      <c r="E2387">
        <v>154832751</v>
      </c>
      <c r="F2387" t="s">
        <v>472</v>
      </c>
      <c r="G2387" t="str">
        <f t="shared" si="37"/>
        <v>2025eb1100156</v>
      </c>
      <c r="H2387" t="s">
        <v>10038</v>
      </c>
      <c r="I2387" t="s">
        <v>473</v>
      </c>
      <c r="K2387" t="s">
        <v>8653</v>
      </c>
      <c r="M2387" t="s">
        <v>7643</v>
      </c>
      <c r="N2387" t="s">
        <v>3476</v>
      </c>
      <c r="P2387">
        <v>50</v>
      </c>
      <c r="Q2387">
        <v>30</v>
      </c>
    </row>
    <row r="2388" spans="1:17" x14ac:dyDescent="0.3">
      <c r="A2388">
        <v>1496876</v>
      </c>
      <c r="B2388" t="s">
        <v>3478</v>
      </c>
      <c r="C2388" t="s">
        <v>8476</v>
      </c>
      <c r="D2388" t="s">
        <v>1044</v>
      </c>
      <c r="E2388">
        <v>154832753</v>
      </c>
      <c r="F2388" t="s">
        <v>850</v>
      </c>
      <c r="G2388" t="str">
        <f t="shared" si="37"/>
        <v>2025eb1100283</v>
      </c>
      <c r="H2388" t="s">
        <v>10039</v>
      </c>
      <c r="I2388" t="s">
        <v>851</v>
      </c>
      <c r="K2388" t="s">
        <v>8653</v>
      </c>
      <c r="M2388" t="s">
        <v>7643</v>
      </c>
      <c r="N2388" t="s">
        <v>3476</v>
      </c>
      <c r="P2388">
        <v>50</v>
      </c>
      <c r="Q2388">
        <v>27.5</v>
      </c>
    </row>
    <row r="2389" spans="1:17" x14ac:dyDescent="0.3">
      <c r="A2389">
        <v>1496876</v>
      </c>
      <c r="B2389" t="s">
        <v>3478</v>
      </c>
      <c r="C2389" t="s">
        <v>8476</v>
      </c>
      <c r="D2389" t="s">
        <v>1044</v>
      </c>
      <c r="E2389">
        <v>154832759</v>
      </c>
      <c r="F2389" t="s">
        <v>388</v>
      </c>
      <c r="G2389" t="str">
        <f t="shared" si="37"/>
        <v>2025eb1100128</v>
      </c>
      <c r="H2389" t="s">
        <v>10040</v>
      </c>
      <c r="I2389" t="s">
        <v>389</v>
      </c>
      <c r="K2389" t="s">
        <v>8653</v>
      </c>
      <c r="M2389" t="s">
        <v>7643</v>
      </c>
      <c r="N2389" t="s">
        <v>3476</v>
      </c>
      <c r="P2389">
        <v>50</v>
      </c>
      <c r="Q2389">
        <v>13</v>
      </c>
    </row>
    <row r="2390" spans="1:17" x14ac:dyDescent="0.3">
      <c r="A2390">
        <v>1496876</v>
      </c>
      <c r="B2390" t="s">
        <v>3478</v>
      </c>
      <c r="C2390" t="s">
        <v>8476</v>
      </c>
      <c r="D2390" t="s">
        <v>1044</v>
      </c>
      <c r="E2390">
        <v>154832761</v>
      </c>
      <c r="F2390" t="s">
        <v>589</v>
      </c>
      <c r="G2390" t="str">
        <f t="shared" si="37"/>
        <v>2025eb1100195</v>
      </c>
      <c r="H2390" t="s">
        <v>10041</v>
      </c>
      <c r="I2390" t="s">
        <v>590</v>
      </c>
      <c r="K2390" t="s">
        <v>8653</v>
      </c>
      <c r="M2390" t="s">
        <v>7643</v>
      </c>
      <c r="N2390" t="s">
        <v>3476</v>
      </c>
      <c r="P2390">
        <v>50</v>
      </c>
      <c r="Q2390">
        <v>30.5</v>
      </c>
    </row>
    <row r="2391" spans="1:17" x14ac:dyDescent="0.3">
      <c r="A2391">
        <v>1496876</v>
      </c>
      <c r="B2391" t="s">
        <v>3478</v>
      </c>
      <c r="C2391" t="s">
        <v>8476</v>
      </c>
      <c r="D2391" t="s">
        <v>1044</v>
      </c>
      <c r="E2391">
        <v>154832762</v>
      </c>
      <c r="F2391" t="s">
        <v>616</v>
      </c>
      <c r="G2391" t="str">
        <f t="shared" si="37"/>
        <v>2025eb1100204</v>
      </c>
      <c r="H2391" t="s">
        <v>10042</v>
      </c>
      <c r="I2391" t="s">
        <v>617</v>
      </c>
      <c r="K2391" t="s">
        <v>8653</v>
      </c>
      <c r="M2391" t="s">
        <v>7643</v>
      </c>
      <c r="N2391" t="s">
        <v>3476</v>
      </c>
      <c r="P2391">
        <v>50</v>
      </c>
      <c r="Q2391">
        <v>24</v>
      </c>
    </row>
    <row r="2392" spans="1:17" x14ac:dyDescent="0.3">
      <c r="A2392">
        <v>1496876</v>
      </c>
      <c r="B2392" t="s">
        <v>3478</v>
      </c>
      <c r="C2392" t="s">
        <v>8476</v>
      </c>
      <c r="D2392" t="s">
        <v>1044</v>
      </c>
      <c r="E2392">
        <v>154832763</v>
      </c>
      <c r="F2392" t="s">
        <v>871</v>
      </c>
      <c r="G2392" t="str">
        <f t="shared" si="37"/>
        <v>2025eb1100290</v>
      </c>
      <c r="H2392" t="s">
        <v>10043</v>
      </c>
      <c r="I2392" t="s">
        <v>872</v>
      </c>
      <c r="K2392" t="s">
        <v>8653</v>
      </c>
      <c r="M2392" t="s">
        <v>7643</v>
      </c>
      <c r="N2392" t="s">
        <v>3476</v>
      </c>
      <c r="P2392">
        <v>50</v>
      </c>
      <c r="Q2392">
        <v>30</v>
      </c>
    </row>
    <row r="2393" spans="1:17" x14ac:dyDescent="0.3">
      <c r="A2393">
        <v>1496876</v>
      </c>
      <c r="B2393" t="s">
        <v>3478</v>
      </c>
      <c r="C2393" t="s">
        <v>8476</v>
      </c>
      <c r="D2393" t="s">
        <v>1044</v>
      </c>
      <c r="E2393">
        <v>154832765</v>
      </c>
      <c r="F2393" t="s">
        <v>484</v>
      </c>
      <c r="G2393" t="str">
        <f t="shared" si="37"/>
        <v>2025eb1100160</v>
      </c>
      <c r="H2393" t="s">
        <v>10044</v>
      </c>
      <c r="I2393" t="s">
        <v>485</v>
      </c>
      <c r="K2393" t="s">
        <v>8653</v>
      </c>
      <c r="M2393" t="s">
        <v>7643</v>
      </c>
      <c r="N2393" t="s">
        <v>3476</v>
      </c>
      <c r="P2393">
        <v>50</v>
      </c>
      <c r="Q2393">
        <v>28.5</v>
      </c>
    </row>
    <row r="2394" spans="1:17" x14ac:dyDescent="0.3">
      <c r="A2394">
        <v>1496876</v>
      </c>
      <c r="B2394" t="s">
        <v>3478</v>
      </c>
      <c r="C2394" t="s">
        <v>8476</v>
      </c>
      <c r="D2394" t="s">
        <v>1044</v>
      </c>
      <c r="E2394">
        <v>154832766</v>
      </c>
      <c r="F2394" t="s">
        <v>649</v>
      </c>
      <c r="G2394" t="str">
        <f t="shared" si="37"/>
        <v>2025eb1100215</v>
      </c>
      <c r="H2394" t="s">
        <v>10045</v>
      </c>
      <c r="I2394" t="s">
        <v>650</v>
      </c>
      <c r="K2394" t="s">
        <v>8653</v>
      </c>
      <c r="M2394" t="s">
        <v>7643</v>
      </c>
      <c r="N2394" t="s">
        <v>3476</v>
      </c>
      <c r="P2394">
        <v>50</v>
      </c>
      <c r="Q2394">
        <v>32</v>
      </c>
    </row>
    <row r="2395" spans="1:17" x14ac:dyDescent="0.3">
      <c r="A2395">
        <v>1496876</v>
      </c>
      <c r="B2395" t="s">
        <v>3478</v>
      </c>
      <c r="C2395" t="s">
        <v>8476</v>
      </c>
      <c r="D2395" t="s">
        <v>1044</v>
      </c>
      <c r="E2395">
        <v>154832769</v>
      </c>
      <c r="F2395" t="s">
        <v>250</v>
      </c>
      <c r="G2395" t="str">
        <f t="shared" si="37"/>
        <v>2025eb1100082</v>
      </c>
      <c r="H2395" t="s">
        <v>10046</v>
      </c>
      <c r="I2395" t="s">
        <v>251</v>
      </c>
      <c r="K2395" t="s">
        <v>8653</v>
      </c>
      <c r="M2395" t="s">
        <v>7643</v>
      </c>
      <c r="N2395" t="s">
        <v>3476</v>
      </c>
      <c r="P2395">
        <v>50</v>
      </c>
      <c r="Q2395">
        <v>27.5</v>
      </c>
    </row>
    <row r="2396" spans="1:17" x14ac:dyDescent="0.3">
      <c r="A2396">
        <v>1496876</v>
      </c>
      <c r="B2396" t="s">
        <v>3478</v>
      </c>
      <c r="C2396" t="s">
        <v>8476</v>
      </c>
      <c r="D2396" t="s">
        <v>1044</v>
      </c>
      <c r="E2396">
        <v>154832771</v>
      </c>
      <c r="F2396" t="s">
        <v>82</v>
      </c>
      <c r="G2396" t="str">
        <f t="shared" si="37"/>
        <v>2025eb1100026</v>
      </c>
      <c r="H2396" t="s">
        <v>10047</v>
      </c>
      <c r="I2396" t="s">
        <v>83</v>
      </c>
      <c r="K2396" t="s">
        <v>8653</v>
      </c>
      <c r="M2396" t="s">
        <v>7643</v>
      </c>
      <c r="N2396" t="s">
        <v>3476</v>
      </c>
      <c r="P2396">
        <v>50</v>
      </c>
      <c r="Q2396">
        <v>20.5</v>
      </c>
    </row>
    <row r="2397" spans="1:17" x14ac:dyDescent="0.3">
      <c r="A2397">
        <v>1496876</v>
      </c>
      <c r="B2397" t="s">
        <v>3478</v>
      </c>
      <c r="C2397" t="s">
        <v>8476</v>
      </c>
      <c r="D2397" t="s">
        <v>1044</v>
      </c>
      <c r="E2397">
        <v>154832775</v>
      </c>
      <c r="F2397" t="s">
        <v>652</v>
      </c>
      <c r="G2397" t="str">
        <f t="shared" si="37"/>
        <v>2025eb1100216</v>
      </c>
      <c r="H2397" t="s">
        <v>10048</v>
      </c>
      <c r="I2397" t="s">
        <v>653</v>
      </c>
      <c r="K2397" t="s">
        <v>8653</v>
      </c>
      <c r="M2397" t="s">
        <v>7643</v>
      </c>
      <c r="N2397" t="s">
        <v>3476</v>
      </c>
      <c r="P2397">
        <v>50</v>
      </c>
      <c r="Q2397">
        <v>34.5</v>
      </c>
    </row>
    <row r="2398" spans="1:17" x14ac:dyDescent="0.3">
      <c r="A2398">
        <v>1496876</v>
      </c>
      <c r="B2398" t="s">
        <v>3478</v>
      </c>
      <c r="C2398" t="s">
        <v>8476</v>
      </c>
      <c r="D2398" t="s">
        <v>1044</v>
      </c>
      <c r="E2398">
        <v>154832779</v>
      </c>
      <c r="F2398" t="s">
        <v>34</v>
      </c>
      <c r="G2398" t="str">
        <f t="shared" si="37"/>
        <v>2025eb1100010</v>
      </c>
      <c r="H2398" t="s">
        <v>10049</v>
      </c>
      <c r="I2398" t="s">
        <v>35</v>
      </c>
      <c r="K2398" t="s">
        <v>8653</v>
      </c>
      <c r="M2398" t="s">
        <v>7643</v>
      </c>
      <c r="N2398" t="s">
        <v>3476</v>
      </c>
      <c r="P2398">
        <v>50</v>
      </c>
      <c r="Q2398">
        <v>28.5</v>
      </c>
    </row>
    <row r="2399" spans="1:17" x14ac:dyDescent="0.3">
      <c r="A2399">
        <v>1496876</v>
      </c>
      <c r="B2399" t="s">
        <v>3478</v>
      </c>
      <c r="C2399" t="s">
        <v>8476</v>
      </c>
      <c r="D2399" t="s">
        <v>1044</v>
      </c>
      <c r="E2399">
        <v>154832781</v>
      </c>
      <c r="F2399" t="s">
        <v>931</v>
      </c>
      <c r="G2399" t="str">
        <f t="shared" si="37"/>
        <v>2025eb1100311</v>
      </c>
      <c r="H2399" t="s">
        <v>10050</v>
      </c>
      <c r="I2399" t="s">
        <v>932</v>
      </c>
      <c r="K2399" t="s">
        <v>8653</v>
      </c>
      <c r="M2399" t="s">
        <v>7643</v>
      </c>
      <c r="N2399" t="s">
        <v>3476</v>
      </c>
      <c r="P2399">
        <v>50</v>
      </c>
      <c r="Q2399">
        <v>21.5</v>
      </c>
    </row>
    <row r="2400" spans="1:17" x14ac:dyDescent="0.3">
      <c r="A2400">
        <v>1496876</v>
      </c>
      <c r="B2400" t="s">
        <v>3478</v>
      </c>
      <c r="C2400" t="s">
        <v>8476</v>
      </c>
      <c r="D2400" t="s">
        <v>1044</v>
      </c>
      <c r="E2400">
        <v>154832782</v>
      </c>
      <c r="F2400" t="s">
        <v>985</v>
      </c>
      <c r="G2400" t="str">
        <f t="shared" si="37"/>
        <v>2025eb1100329</v>
      </c>
      <c r="H2400" t="s">
        <v>10051</v>
      </c>
      <c r="I2400" t="s">
        <v>986</v>
      </c>
      <c r="K2400" t="s">
        <v>8653</v>
      </c>
      <c r="M2400" t="s">
        <v>7643</v>
      </c>
      <c r="N2400" t="s">
        <v>3476</v>
      </c>
      <c r="P2400">
        <v>50</v>
      </c>
      <c r="Q2400">
        <v>28</v>
      </c>
    </row>
    <row r="2401" spans="1:17" x14ac:dyDescent="0.3">
      <c r="A2401">
        <v>1496876</v>
      </c>
      <c r="B2401" t="s">
        <v>3478</v>
      </c>
      <c r="C2401" t="s">
        <v>8476</v>
      </c>
      <c r="D2401" t="s">
        <v>1044</v>
      </c>
      <c r="E2401">
        <v>154832785</v>
      </c>
      <c r="F2401" t="s">
        <v>499</v>
      </c>
      <c r="G2401" t="str">
        <f t="shared" si="37"/>
        <v>2025eb1100165</v>
      </c>
      <c r="H2401" t="s">
        <v>10052</v>
      </c>
      <c r="I2401" t="s">
        <v>500</v>
      </c>
      <c r="K2401" t="s">
        <v>8653</v>
      </c>
      <c r="M2401" t="s">
        <v>7643</v>
      </c>
      <c r="N2401" t="s">
        <v>3476</v>
      </c>
      <c r="P2401">
        <v>50</v>
      </c>
      <c r="Q2401">
        <v>31</v>
      </c>
    </row>
    <row r="2402" spans="1:17" x14ac:dyDescent="0.3">
      <c r="A2402">
        <v>1496876</v>
      </c>
      <c r="B2402" t="s">
        <v>3478</v>
      </c>
      <c r="C2402" t="s">
        <v>8476</v>
      </c>
      <c r="D2402" t="s">
        <v>1044</v>
      </c>
      <c r="E2402">
        <v>154832789</v>
      </c>
      <c r="F2402" t="s">
        <v>958</v>
      </c>
      <c r="G2402" t="str">
        <f t="shared" si="37"/>
        <v>2025eb1100320</v>
      </c>
      <c r="H2402" t="s">
        <v>10053</v>
      </c>
      <c r="I2402" t="s">
        <v>959</v>
      </c>
      <c r="K2402" t="s">
        <v>8653</v>
      </c>
      <c r="M2402" t="s">
        <v>7643</v>
      </c>
      <c r="N2402" t="s">
        <v>3476</v>
      </c>
      <c r="P2402">
        <v>50</v>
      </c>
      <c r="Q2402">
        <v>29</v>
      </c>
    </row>
    <row r="2403" spans="1:17" x14ac:dyDescent="0.3">
      <c r="A2403">
        <v>1496876</v>
      </c>
      <c r="B2403" t="s">
        <v>3478</v>
      </c>
      <c r="C2403" t="s">
        <v>8476</v>
      </c>
      <c r="D2403" t="s">
        <v>1044</v>
      </c>
      <c r="E2403">
        <v>154832790</v>
      </c>
      <c r="F2403" t="s">
        <v>172</v>
      </c>
      <c r="G2403" t="str">
        <f t="shared" si="37"/>
        <v>2025eb1100056</v>
      </c>
      <c r="H2403" t="s">
        <v>10054</v>
      </c>
      <c r="I2403" t="s">
        <v>173</v>
      </c>
      <c r="K2403" t="s">
        <v>8653</v>
      </c>
      <c r="M2403" t="s">
        <v>7643</v>
      </c>
      <c r="N2403" t="s">
        <v>3476</v>
      </c>
      <c r="P2403">
        <v>50</v>
      </c>
      <c r="Q2403">
        <v>27</v>
      </c>
    </row>
    <row r="2404" spans="1:17" x14ac:dyDescent="0.3">
      <c r="A2404">
        <v>1496876</v>
      </c>
      <c r="B2404" t="s">
        <v>3478</v>
      </c>
      <c r="C2404" t="s">
        <v>8476</v>
      </c>
      <c r="D2404" t="s">
        <v>1044</v>
      </c>
      <c r="E2404">
        <v>154832791</v>
      </c>
      <c r="F2404" t="s">
        <v>52</v>
      </c>
      <c r="G2404" t="str">
        <f t="shared" si="37"/>
        <v>2025eb1100016</v>
      </c>
      <c r="H2404" t="s">
        <v>10055</v>
      </c>
      <c r="I2404" t="s">
        <v>53</v>
      </c>
      <c r="K2404" t="s">
        <v>8653</v>
      </c>
      <c r="M2404" t="s">
        <v>7643</v>
      </c>
      <c r="N2404" t="s">
        <v>3476</v>
      </c>
      <c r="P2404">
        <v>50</v>
      </c>
      <c r="Q2404">
        <v>15</v>
      </c>
    </row>
    <row r="2405" spans="1:17" x14ac:dyDescent="0.3">
      <c r="A2405">
        <v>1496876</v>
      </c>
      <c r="B2405" t="s">
        <v>3478</v>
      </c>
      <c r="C2405" t="s">
        <v>8476</v>
      </c>
      <c r="D2405" t="s">
        <v>1044</v>
      </c>
      <c r="E2405">
        <v>154832792</v>
      </c>
      <c r="F2405" t="s">
        <v>463</v>
      </c>
      <c r="G2405" t="str">
        <f t="shared" si="37"/>
        <v>2025eb1100153</v>
      </c>
      <c r="H2405" t="s">
        <v>10056</v>
      </c>
      <c r="I2405" t="s">
        <v>464</v>
      </c>
      <c r="K2405" t="s">
        <v>8653</v>
      </c>
      <c r="M2405" t="s">
        <v>7643</v>
      </c>
      <c r="N2405" t="s">
        <v>3476</v>
      </c>
      <c r="P2405">
        <v>50</v>
      </c>
      <c r="Q2405">
        <v>31</v>
      </c>
    </row>
    <row r="2406" spans="1:17" x14ac:dyDescent="0.3">
      <c r="A2406">
        <v>1496876</v>
      </c>
      <c r="B2406" t="s">
        <v>3478</v>
      </c>
      <c r="C2406" t="s">
        <v>8476</v>
      </c>
      <c r="D2406" t="s">
        <v>1044</v>
      </c>
      <c r="E2406">
        <v>154832795</v>
      </c>
      <c r="F2406" t="s">
        <v>370</v>
      </c>
      <c r="G2406" t="str">
        <f t="shared" si="37"/>
        <v>2025eb1100122</v>
      </c>
      <c r="H2406" t="s">
        <v>10057</v>
      </c>
      <c r="I2406" t="s">
        <v>371</v>
      </c>
      <c r="K2406" t="s">
        <v>8653</v>
      </c>
      <c r="M2406" t="s">
        <v>7643</v>
      </c>
      <c r="N2406" t="s">
        <v>3476</v>
      </c>
      <c r="P2406">
        <v>50</v>
      </c>
      <c r="Q2406">
        <v>22</v>
      </c>
    </row>
    <row r="2407" spans="1:17" x14ac:dyDescent="0.3">
      <c r="A2407">
        <v>1496876</v>
      </c>
      <c r="B2407" t="s">
        <v>3478</v>
      </c>
      <c r="C2407" t="s">
        <v>8476</v>
      </c>
      <c r="D2407" t="s">
        <v>1044</v>
      </c>
      <c r="E2407">
        <v>154832797</v>
      </c>
      <c r="F2407" t="s">
        <v>883</v>
      </c>
      <c r="G2407" t="str">
        <f t="shared" si="37"/>
        <v>2025eb1100294</v>
      </c>
      <c r="H2407" t="s">
        <v>10058</v>
      </c>
      <c r="I2407" t="s">
        <v>884</v>
      </c>
      <c r="K2407" t="s">
        <v>8653</v>
      </c>
      <c r="M2407" t="s">
        <v>7643</v>
      </c>
      <c r="N2407" t="s">
        <v>3476</v>
      </c>
      <c r="P2407">
        <v>50</v>
      </c>
      <c r="Q2407">
        <v>29</v>
      </c>
    </row>
    <row r="2408" spans="1:17" x14ac:dyDescent="0.3">
      <c r="A2408">
        <v>1496876</v>
      </c>
      <c r="B2408" t="s">
        <v>3478</v>
      </c>
      <c r="C2408" t="s">
        <v>8476</v>
      </c>
      <c r="D2408" t="s">
        <v>1044</v>
      </c>
      <c r="E2408">
        <v>154832798</v>
      </c>
      <c r="F2408" t="s">
        <v>49</v>
      </c>
      <c r="G2408" t="str">
        <f t="shared" si="37"/>
        <v>2025eb1100015</v>
      </c>
      <c r="H2408" t="s">
        <v>10059</v>
      </c>
      <c r="I2408" t="s">
        <v>50</v>
      </c>
      <c r="K2408" t="s">
        <v>8653</v>
      </c>
      <c r="M2408" t="s">
        <v>7643</v>
      </c>
      <c r="N2408" t="s">
        <v>3476</v>
      </c>
      <c r="P2408">
        <v>50</v>
      </c>
      <c r="Q2408">
        <v>27</v>
      </c>
    </row>
    <row r="2409" spans="1:17" x14ac:dyDescent="0.3">
      <c r="A2409">
        <v>1496876</v>
      </c>
      <c r="B2409" t="s">
        <v>3478</v>
      </c>
      <c r="C2409" t="s">
        <v>8476</v>
      </c>
      <c r="D2409" t="s">
        <v>1044</v>
      </c>
      <c r="E2409">
        <v>154832799</v>
      </c>
      <c r="F2409" t="s">
        <v>664</v>
      </c>
      <c r="G2409" t="str">
        <f t="shared" si="37"/>
        <v>2025eb1100221</v>
      </c>
      <c r="H2409" t="s">
        <v>10060</v>
      </c>
      <c r="I2409" t="s">
        <v>665</v>
      </c>
      <c r="K2409" t="s">
        <v>8653</v>
      </c>
      <c r="M2409" t="s">
        <v>7643</v>
      </c>
      <c r="N2409" t="s">
        <v>3476</v>
      </c>
      <c r="P2409">
        <v>50</v>
      </c>
      <c r="Q2409">
        <v>30</v>
      </c>
    </row>
    <row r="2410" spans="1:17" x14ac:dyDescent="0.3">
      <c r="A2410">
        <v>1496876</v>
      </c>
      <c r="B2410" t="s">
        <v>3478</v>
      </c>
      <c r="C2410" t="s">
        <v>8476</v>
      </c>
      <c r="D2410" t="s">
        <v>1044</v>
      </c>
      <c r="E2410">
        <v>154832800</v>
      </c>
      <c r="F2410" t="s">
        <v>400</v>
      </c>
      <c r="G2410" t="str">
        <f t="shared" si="37"/>
        <v>2025eb1100132</v>
      </c>
      <c r="H2410" t="s">
        <v>10061</v>
      </c>
      <c r="I2410" t="s">
        <v>401</v>
      </c>
      <c r="K2410" t="s">
        <v>8653</v>
      </c>
      <c r="M2410" t="s">
        <v>7643</v>
      </c>
      <c r="N2410" t="s">
        <v>3476</v>
      </c>
      <c r="P2410">
        <v>50</v>
      </c>
      <c r="Q2410">
        <v>26</v>
      </c>
    </row>
    <row r="2411" spans="1:17" x14ac:dyDescent="0.3">
      <c r="A2411">
        <v>1496876</v>
      </c>
      <c r="B2411" t="s">
        <v>3478</v>
      </c>
      <c r="C2411" t="s">
        <v>8476</v>
      </c>
      <c r="D2411" t="s">
        <v>1044</v>
      </c>
      <c r="E2411">
        <v>154832802</v>
      </c>
      <c r="F2411" t="s">
        <v>331</v>
      </c>
      <c r="G2411" t="str">
        <f t="shared" si="37"/>
        <v>2025eb1100109</v>
      </c>
      <c r="H2411" t="s">
        <v>10062</v>
      </c>
      <c r="I2411" t="s">
        <v>332</v>
      </c>
      <c r="K2411" t="s">
        <v>8653</v>
      </c>
      <c r="M2411" t="s">
        <v>7643</v>
      </c>
      <c r="N2411" t="s">
        <v>3476</v>
      </c>
      <c r="P2411">
        <v>50</v>
      </c>
      <c r="Q2411">
        <v>21.5</v>
      </c>
    </row>
    <row r="2412" spans="1:17" x14ac:dyDescent="0.3">
      <c r="A2412">
        <v>1496876</v>
      </c>
      <c r="B2412" t="s">
        <v>3478</v>
      </c>
      <c r="C2412" t="s">
        <v>8476</v>
      </c>
      <c r="D2412" t="s">
        <v>1044</v>
      </c>
      <c r="E2412">
        <v>154832804</v>
      </c>
      <c r="F2412" t="s">
        <v>676</v>
      </c>
      <c r="G2412" t="str">
        <f t="shared" si="37"/>
        <v>2025eb1100225</v>
      </c>
      <c r="H2412" t="s">
        <v>10063</v>
      </c>
      <c r="I2412" t="s">
        <v>677</v>
      </c>
      <c r="K2412" t="s">
        <v>8653</v>
      </c>
      <c r="M2412" t="s">
        <v>7643</v>
      </c>
      <c r="N2412" t="s">
        <v>3476</v>
      </c>
      <c r="P2412">
        <v>50</v>
      </c>
      <c r="Q2412">
        <v>29.5</v>
      </c>
    </row>
    <row r="2413" spans="1:17" x14ac:dyDescent="0.3">
      <c r="A2413">
        <v>1496876</v>
      </c>
      <c r="B2413" t="s">
        <v>3478</v>
      </c>
      <c r="C2413" t="s">
        <v>8476</v>
      </c>
      <c r="D2413" t="s">
        <v>1044</v>
      </c>
      <c r="E2413">
        <v>154832807</v>
      </c>
      <c r="F2413" t="s">
        <v>529</v>
      </c>
      <c r="G2413" t="str">
        <f t="shared" si="37"/>
        <v>2025eb1100175</v>
      </c>
      <c r="H2413" t="s">
        <v>10064</v>
      </c>
      <c r="I2413" t="s">
        <v>530</v>
      </c>
      <c r="K2413" t="s">
        <v>8653</v>
      </c>
      <c r="M2413" t="s">
        <v>7643</v>
      </c>
      <c r="N2413" t="s">
        <v>3476</v>
      </c>
      <c r="P2413">
        <v>50</v>
      </c>
      <c r="Q2413">
        <v>24.5</v>
      </c>
    </row>
    <row r="2414" spans="1:17" x14ac:dyDescent="0.3">
      <c r="A2414">
        <v>1496876</v>
      </c>
      <c r="B2414" t="s">
        <v>3478</v>
      </c>
      <c r="C2414" t="s">
        <v>8476</v>
      </c>
      <c r="D2414" t="s">
        <v>1044</v>
      </c>
      <c r="E2414">
        <v>154832811</v>
      </c>
      <c r="F2414" t="s">
        <v>547</v>
      </c>
      <c r="G2414" t="str">
        <f t="shared" si="37"/>
        <v>2025eb1100181</v>
      </c>
      <c r="H2414" t="s">
        <v>10065</v>
      </c>
      <c r="I2414" t="s">
        <v>548</v>
      </c>
      <c r="K2414" t="s">
        <v>8653</v>
      </c>
      <c r="M2414" t="s">
        <v>7643</v>
      </c>
      <c r="N2414" t="s">
        <v>3476</v>
      </c>
      <c r="P2414">
        <v>50</v>
      </c>
      <c r="Q2414">
        <v>33</v>
      </c>
    </row>
    <row r="2415" spans="1:17" x14ac:dyDescent="0.3">
      <c r="A2415">
        <v>1496876</v>
      </c>
      <c r="B2415" t="s">
        <v>3478</v>
      </c>
      <c r="C2415" t="s">
        <v>8476</v>
      </c>
      <c r="D2415" t="s">
        <v>1044</v>
      </c>
      <c r="E2415">
        <v>154832817</v>
      </c>
      <c r="F2415" t="s">
        <v>334</v>
      </c>
      <c r="G2415" t="str">
        <f t="shared" si="37"/>
        <v>2025eb1100110</v>
      </c>
      <c r="H2415" t="s">
        <v>10066</v>
      </c>
      <c r="I2415" t="s">
        <v>335</v>
      </c>
      <c r="K2415" t="s">
        <v>8653</v>
      </c>
      <c r="M2415" t="s">
        <v>7643</v>
      </c>
      <c r="N2415" t="s">
        <v>3476</v>
      </c>
      <c r="P2415">
        <v>50</v>
      </c>
      <c r="Q2415">
        <v>21.5</v>
      </c>
    </row>
    <row r="2416" spans="1:17" x14ac:dyDescent="0.3">
      <c r="A2416">
        <v>1496876</v>
      </c>
      <c r="B2416" t="s">
        <v>3478</v>
      </c>
      <c r="C2416" t="s">
        <v>8476</v>
      </c>
      <c r="D2416" t="s">
        <v>1044</v>
      </c>
      <c r="E2416">
        <v>154832818</v>
      </c>
      <c r="F2416" t="s">
        <v>490</v>
      </c>
      <c r="G2416" t="str">
        <f t="shared" si="37"/>
        <v>2025eb1100162</v>
      </c>
      <c r="H2416" t="s">
        <v>10067</v>
      </c>
      <c r="I2416" t="s">
        <v>491</v>
      </c>
      <c r="K2416" t="s">
        <v>8653</v>
      </c>
      <c r="M2416" t="s">
        <v>7643</v>
      </c>
      <c r="N2416" t="s">
        <v>3476</v>
      </c>
      <c r="P2416">
        <v>50</v>
      </c>
      <c r="Q2416">
        <v>26.5</v>
      </c>
    </row>
    <row r="2417" spans="1:17" x14ac:dyDescent="0.3">
      <c r="A2417">
        <v>1496876</v>
      </c>
      <c r="B2417" t="s">
        <v>3478</v>
      </c>
      <c r="C2417" t="s">
        <v>8476</v>
      </c>
      <c r="D2417" t="s">
        <v>1044</v>
      </c>
      <c r="E2417">
        <v>154832819</v>
      </c>
      <c r="F2417" t="s">
        <v>760</v>
      </c>
      <c r="G2417" t="str">
        <f t="shared" si="37"/>
        <v>2025eb1100253</v>
      </c>
      <c r="H2417" t="s">
        <v>10068</v>
      </c>
      <c r="I2417" t="s">
        <v>761</v>
      </c>
      <c r="K2417" t="s">
        <v>8653</v>
      </c>
      <c r="M2417" t="s">
        <v>7643</v>
      </c>
      <c r="N2417" t="s">
        <v>3476</v>
      </c>
      <c r="P2417">
        <v>50</v>
      </c>
      <c r="Q2417">
        <v>32.5</v>
      </c>
    </row>
    <row r="2418" spans="1:17" x14ac:dyDescent="0.3">
      <c r="A2418">
        <v>1496876</v>
      </c>
      <c r="B2418" t="s">
        <v>3478</v>
      </c>
      <c r="C2418" t="s">
        <v>8476</v>
      </c>
      <c r="D2418" t="s">
        <v>1044</v>
      </c>
      <c r="E2418">
        <v>154832821</v>
      </c>
      <c r="F2418" t="s">
        <v>157</v>
      </c>
      <c r="G2418" t="str">
        <f t="shared" si="37"/>
        <v>2025eb1100051</v>
      </c>
      <c r="H2418" t="s">
        <v>10069</v>
      </c>
      <c r="I2418" t="s">
        <v>158</v>
      </c>
      <c r="K2418" t="s">
        <v>8653</v>
      </c>
      <c r="M2418" t="s">
        <v>7643</v>
      </c>
      <c r="N2418" t="s">
        <v>3476</v>
      </c>
      <c r="P2418">
        <v>50</v>
      </c>
      <c r="Q2418">
        <v>20.5</v>
      </c>
    </row>
    <row r="2419" spans="1:17" x14ac:dyDescent="0.3">
      <c r="A2419">
        <v>1496876</v>
      </c>
      <c r="B2419" t="s">
        <v>3478</v>
      </c>
      <c r="C2419" t="s">
        <v>8476</v>
      </c>
      <c r="D2419" t="s">
        <v>1044</v>
      </c>
      <c r="E2419">
        <v>154832824</v>
      </c>
      <c r="F2419" t="s">
        <v>643</v>
      </c>
      <c r="G2419" t="str">
        <f t="shared" si="37"/>
        <v>2025eb1100213</v>
      </c>
      <c r="H2419" t="s">
        <v>10070</v>
      </c>
      <c r="I2419" t="s">
        <v>644</v>
      </c>
      <c r="K2419" t="s">
        <v>8653</v>
      </c>
      <c r="M2419" t="s">
        <v>7643</v>
      </c>
      <c r="N2419" t="s">
        <v>3476</v>
      </c>
      <c r="P2419">
        <v>50</v>
      </c>
      <c r="Q2419">
        <v>29.5</v>
      </c>
    </row>
    <row r="2420" spans="1:17" x14ac:dyDescent="0.3">
      <c r="A2420">
        <v>1496876</v>
      </c>
      <c r="B2420" t="s">
        <v>3478</v>
      </c>
      <c r="C2420" t="s">
        <v>8476</v>
      </c>
      <c r="D2420" t="s">
        <v>1044</v>
      </c>
      <c r="E2420">
        <v>154832826</v>
      </c>
      <c r="F2420" t="s">
        <v>382</v>
      </c>
      <c r="G2420" t="str">
        <f t="shared" si="37"/>
        <v>2025eb1100126</v>
      </c>
      <c r="H2420" t="s">
        <v>10071</v>
      </c>
      <c r="I2420" t="s">
        <v>383</v>
      </c>
      <c r="K2420" t="s">
        <v>8653</v>
      </c>
      <c r="M2420" t="s">
        <v>7643</v>
      </c>
      <c r="N2420" t="s">
        <v>3476</v>
      </c>
      <c r="P2420">
        <v>50</v>
      </c>
      <c r="Q2420">
        <v>26</v>
      </c>
    </row>
    <row r="2421" spans="1:17" x14ac:dyDescent="0.3">
      <c r="A2421">
        <v>1496876</v>
      </c>
      <c r="B2421" t="s">
        <v>3478</v>
      </c>
      <c r="C2421" t="s">
        <v>8476</v>
      </c>
      <c r="D2421" t="s">
        <v>1044</v>
      </c>
      <c r="E2421">
        <v>154832828</v>
      </c>
      <c r="F2421" t="s">
        <v>91</v>
      </c>
      <c r="G2421" t="str">
        <f t="shared" si="37"/>
        <v>2025eb1100029</v>
      </c>
      <c r="H2421" t="s">
        <v>10072</v>
      </c>
      <c r="I2421" t="s">
        <v>92</v>
      </c>
      <c r="K2421" t="s">
        <v>8653</v>
      </c>
      <c r="M2421" t="s">
        <v>7643</v>
      </c>
      <c r="N2421" t="s">
        <v>3476</v>
      </c>
      <c r="P2421">
        <v>50</v>
      </c>
      <c r="Q2421">
        <v>29.5</v>
      </c>
    </row>
    <row r="2422" spans="1:17" x14ac:dyDescent="0.3">
      <c r="A2422">
        <v>1496876</v>
      </c>
      <c r="B2422" t="s">
        <v>3478</v>
      </c>
      <c r="C2422" t="s">
        <v>8476</v>
      </c>
      <c r="D2422" t="s">
        <v>1044</v>
      </c>
      <c r="E2422">
        <v>154832830</v>
      </c>
      <c r="F2422" t="s">
        <v>802</v>
      </c>
      <c r="G2422" t="str">
        <f t="shared" si="37"/>
        <v>2025eb1100267</v>
      </c>
      <c r="H2422" t="s">
        <v>10073</v>
      </c>
      <c r="I2422" t="s">
        <v>803</v>
      </c>
      <c r="K2422" t="s">
        <v>8653</v>
      </c>
      <c r="M2422" t="s">
        <v>7643</v>
      </c>
      <c r="N2422" t="s">
        <v>3476</v>
      </c>
      <c r="P2422">
        <v>50</v>
      </c>
      <c r="Q2422">
        <v>29</v>
      </c>
    </row>
    <row r="2423" spans="1:17" x14ac:dyDescent="0.3">
      <c r="A2423">
        <v>1496876</v>
      </c>
      <c r="B2423" t="s">
        <v>3478</v>
      </c>
      <c r="C2423" t="s">
        <v>8476</v>
      </c>
      <c r="D2423" t="s">
        <v>1044</v>
      </c>
      <c r="E2423">
        <v>154832832</v>
      </c>
      <c r="F2423" t="s">
        <v>790</v>
      </c>
      <c r="G2423" t="str">
        <f t="shared" si="37"/>
        <v>2025eb1100263</v>
      </c>
      <c r="H2423" t="s">
        <v>10074</v>
      </c>
      <c r="I2423" t="s">
        <v>791</v>
      </c>
      <c r="K2423" t="s">
        <v>8653</v>
      </c>
      <c r="M2423" t="s">
        <v>7643</v>
      </c>
      <c r="N2423" t="s">
        <v>3476</v>
      </c>
      <c r="P2423">
        <v>50</v>
      </c>
      <c r="Q2423">
        <v>31.5</v>
      </c>
    </row>
    <row r="2424" spans="1:17" x14ac:dyDescent="0.3">
      <c r="A2424">
        <v>1496876</v>
      </c>
      <c r="B2424" t="s">
        <v>3478</v>
      </c>
      <c r="C2424" t="s">
        <v>8476</v>
      </c>
      <c r="D2424" t="s">
        <v>1044</v>
      </c>
      <c r="E2424">
        <v>154832833</v>
      </c>
      <c r="F2424" t="s">
        <v>766</v>
      </c>
      <c r="G2424" t="str">
        <f t="shared" si="37"/>
        <v>2025eb1100255</v>
      </c>
      <c r="H2424" t="s">
        <v>10075</v>
      </c>
      <c r="I2424" t="s">
        <v>767</v>
      </c>
      <c r="K2424" t="s">
        <v>8653</v>
      </c>
      <c r="M2424" t="s">
        <v>7643</v>
      </c>
      <c r="N2424" t="s">
        <v>3476</v>
      </c>
      <c r="P2424">
        <v>50</v>
      </c>
      <c r="Q2424">
        <v>27.5</v>
      </c>
    </row>
    <row r="2425" spans="1:17" x14ac:dyDescent="0.3">
      <c r="A2425">
        <v>1496876</v>
      </c>
      <c r="B2425" t="s">
        <v>3478</v>
      </c>
      <c r="C2425" t="s">
        <v>8476</v>
      </c>
      <c r="D2425" t="s">
        <v>1044</v>
      </c>
      <c r="E2425">
        <v>154832834</v>
      </c>
      <c r="F2425" t="s">
        <v>952</v>
      </c>
      <c r="G2425" t="str">
        <f t="shared" si="37"/>
        <v>2025eb1100318</v>
      </c>
      <c r="H2425" t="s">
        <v>10076</v>
      </c>
      <c r="I2425" t="s">
        <v>953</v>
      </c>
      <c r="K2425" t="s">
        <v>8653</v>
      </c>
      <c r="M2425" t="s">
        <v>7643</v>
      </c>
      <c r="N2425" t="s">
        <v>3476</v>
      </c>
      <c r="P2425">
        <v>50</v>
      </c>
      <c r="Q2425">
        <v>24.5</v>
      </c>
    </row>
    <row r="2426" spans="1:17" x14ac:dyDescent="0.3">
      <c r="A2426">
        <v>1496876</v>
      </c>
      <c r="B2426" t="s">
        <v>3478</v>
      </c>
      <c r="C2426" t="s">
        <v>8476</v>
      </c>
      <c r="D2426" t="s">
        <v>1044</v>
      </c>
      <c r="E2426">
        <v>154832835</v>
      </c>
      <c r="F2426" t="s">
        <v>238</v>
      </c>
      <c r="G2426" t="str">
        <f t="shared" si="37"/>
        <v>2025eb1100078</v>
      </c>
      <c r="H2426" t="s">
        <v>10077</v>
      </c>
      <c r="I2426" t="s">
        <v>239</v>
      </c>
      <c r="K2426" t="s">
        <v>8653</v>
      </c>
      <c r="M2426" t="s">
        <v>7643</v>
      </c>
      <c r="N2426" t="s">
        <v>3476</v>
      </c>
      <c r="P2426">
        <v>50</v>
      </c>
      <c r="Q2426">
        <v>30</v>
      </c>
    </row>
    <row r="2427" spans="1:17" x14ac:dyDescent="0.3">
      <c r="A2427">
        <v>1496876</v>
      </c>
      <c r="B2427" t="s">
        <v>3478</v>
      </c>
      <c r="C2427" t="s">
        <v>8476</v>
      </c>
      <c r="D2427" t="s">
        <v>1044</v>
      </c>
      <c r="E2427">
        <v>154832836</v>
      </c>
      <c r="F2427" t="s">
        <v>811</v>
      </c>
      <c r="G2427" t="str">
        <f t="shared" si="37"/>
        <v>2025eb1100270</v>
      </c>
      <c r="H2427" t="s">
        <v>10078</v>
      </c>
      <c r="I2427" t="s">
        <v>812</v>
      </c>
      <c r="K2427" t="s">
        <v>8653</v>
      </c>
      <c r="M2427" t="s">
        <v>7643</v>
      </c>
      <c r="N2427" t="s">
        <v>3476</v>
      </c>
      <c r="P2427">
        <v>50</v>
      </c>
      <c r="Q2427">
        <v>32.5</v>
      </c>
    </row>
    <row r="2428" spans="1:17" x14ac:dyDescent="0.3">
      <c r="A2428">
        <v>1496876</v>
      </c>
      <c r="B2428" t="s">
        <v>3478</v>
      </c>
      <c r="C2428" t="s">
        <v>8476</v>
      </c>
      <c r="D2428" t="s">
        <v>1044</v>
      </c>
      <c r="E2428">
        <v>154832838</v>
      </c>
      <c r="F2428" t="s">
        <v>106</v>
      </c>
      <c r="G2428" t="str">
        <f t="shared" si="37"/>
        <v>2025eb1100034</v>
      </c>
      <c r="H2428" t="s">
        <v>10079</v>
      </c>
      <c r="I2428" t="s">
        <v>107</v>
      </c>
      <c r="K2428" t="s">
        <v>8653</v>
      </c>
      <c r="M2428" t="s">
        <v>7643</v>
      </c>
      <c r="N2428" t="s">
        <v>3476</v>
      </c>
      <c r="P2428">
        <v>50</v>
      </c>
      <c r="Q2428">
        <v>27.5</v>
      </c>
    </row>
    <row r="2429" spans="1:17" x14ac:dyDescent="0.3">
      <c r="A2429">
        <v>1496876</v>
      </c>
      <c r="B2429" t="s">
        <v>3478</v>
      </c>
      <c r="C2429" t="s">
        <v>8476</v>
      </c>
      <c r="D2429" t="s">
        <v>1044</v>
      </c>
      <c r="E2429">
        <v>154832842</v>
      </c>
      <c r="F2429" t="s">
        <v>130</v>
      </c>
      <c r="G2429" t="str">
        <f t="shared" si="37"/>
        <v>2025eb1100042</v>
      </c>
      <c r="H2429" t="s">
        <v>10080</v>
      </c>
      <c r="I2429" t="s">
        <v>131</v>
      </c>
      <c r="K2429" t="s">
        <v>8653</v>
      </c>
      <c r="M2429" t="s">
        <v>7643</v>
      </c>
      <c r="N2429" t="s">
        <v>3476</v>
      </c>
      <c r="P2429">
        <v>50</v>
      </c>
      <c r="Q2429">
        <v>27.5</v>
      </c>
    </row>
    <row r="2430" spans="1:17" x14ac:dyDescent="0.3">
      <c r="A2430">
        <v>1496876</v>
      </c>
      <c r="B2430" t="s">
        <v>3478</v>
      </c>
      <c r="C2430" t="s">
        <v>8476</v>
      </c>
      <c r="D2430" t="s">
        <v>1044</v>
      </c>
      <c r="E2430">
        <v>154832843</v>
      </c>
      <c r="F2430" t="s">
        <v>247</v>
      </c>
      <c r="G2430" t="str">
        <f t="shared" si="37"/>
        <v>2025eb1100081</v>
      </c>
      <c r="H2430" t="s">
        <v>10081</v>
      </c>
      <c r="I2430" t="s">
        <v>248</v>
      </c>
      <c r="K2430" t="s">
        <v>8653</v>
      </c>
      <c r="M2430" t="s">
        <v>7643</v>
      </c>
      <c r="N2430" t="s">
        <v>3476</v>
      </c>
      <c r="P2430">
        <v>50</v>
      </c>
      <c r="Q2430">
        <v>28.5</v>
      </c>
    </row>
    <row r="2431" spans="1:17" x14ac:dyDescent="0.3">
      <c r="A2431">
        <v>1496876</v>
      </c>
      <c r="B2431" t="s">
        <v>3478</v>
      </c>
      <c r="C2431" t="s">
        <v>8476</v>
      </c>
      <c r="D2431" t="s">
        <v>1044</v>
      </c>
      <c r="E2431">
        <v>154832845</v>
      </c>
      <c r="F2431" t="s">
        <v>409</v>
      </c>
      <c r="G2431" t="str">
        <f t="shared" si="37"/>
        <v>2025eb1100135</v>
      </c>
      <c r="H2431" t="s">
        <v>10082</v>
      </c>
      <c r="I2431" t="s">
        <v>410</v>
      </c>
      <c r="K2431" t="s">
        <v>8653</v>
      </c>
      <c r="M2431" t="s">
        <v>7643</v>
      </c>
      <c r="N2431" t="s">
        <v>3476</v>
      </c>
      <c r="P2431">
        <v>50</v>
      </c>
      <c r="Q2431">
        <v>28.5</v>
      </c>
    </row>
    <row r="2432" spans="1:17" x14ac:dyDescent="0.3">
      <c r="A2432">
        <v>1496876</v>
      </c>
      <c r="B2432" t="s">
        <v>3478</v>
      </c>
      <c r="C2432" t="s">
        <v>8476</v>
      </c>
      <c r="D2432" t="s">
        <v>1044</v>
      </c>
      <c r="E2432">
        <v>154832846</v>
      </c>
      <c r="F2432" t="s">
        <v>427</v>
      </c>
      <c r="G2432" t="str">
        <f t="shared" si="37"/>
        <v>2025eb1100141</v>
      </c>
      <c r="H2432" t="s">
        <v>10083</v>
      </c>
      <c r="I2432" t="s">
        <v>428</v>
      </c>
      <c r="K2432" t="s">
        <v>8653</v>
      </c>
      <c r="M2432" t="s">
        <v>7643</v>
      </c>
      <c r="N2432" t="s">
        <v>3476</v>
      </c>
      <c r="P2432">
        <v>50</v>
      </c>
      <c r="Q2432">
        <v>20.5</v>
      </c>
    </row>
    <row r="2433" spans="1:17" x14ac:dyDescent="0.3">
      <c r="A2433">
        <v>1496876</v>
      </c>
      <c r="B2433" t="s">
        <v>3478</v>
      </c>
      <c r="C2433" t="s">
        <v>8476</v>
      </c>
      <c r="D2433" t="s">
        <v>1044</v>
      </c>
      <c r="E2433">
        <v>154832851</v>
      </c>
      <c r="F2433" t="s">
        <v>841</v>
      </c>
      <c r="G2433" t="str">
        <f t="shared" si="37"/>
        <v>2025eb1100280</v>
      </c>
      <c r="H2433" t="s">
        <v>10084</v>
      </c>
      <c r="I2433" t="s">
        <v>842</v>
      </c>
      <c r="K2433" t="s">
        <v>8653</v>
      </c>
      <c r="M2433" t="s">
        <v>7643</v>
      </c>
      <c r="N2433" t="s">
        <v>3476</v>
      </c>
      <c r="P2433">
        <v>50</v>
      </c>
      <c r="Q2433">
        <v>20.5</v>
      </c>
    </row>
    <row r="2434" spans="1:17" x14ac:dyDescent="0.3">
      <c r="A2434">
        <v>1496876</v>
      </c>
      <c r="B2434" t="s">
        <v>3478</v>
      </c>
      <c r="C2434" t="s">
        <v>8476</v>
      </c>
      <c r="D2434" t="s">
        <v>1044</v>
      </c>
      <c r="E2434">
        <v>154832852</v>
      </c>
      <c r="F2434" t="s">
        <v>730</v>
      </c>
      <c r="G2434" t="str">
        <f t="shared" si="37"/>
        <v>2025eb1100243</v>
      </c>
      <c r="H2434" t="s">
        <v>10085</v>
      </c>
      <c r="I2434" t="s">
        <v>731</v>
      </c>
      <c r="K2434" t="s">
        <v>8653</v>
      </c>
      <c r="M2434" t="s">
        <v>7643</v>
      </c>
      <c r="N2434" t="s">
        <v>3476</v>
      </c>
      <c r="P2434">
        <v>50</v>
      </c>
      <c r="Q2434">
        <v>31</v>
      </c>
    </row>
    <row r="2435" spans="1:17" x14ac:dyDescent="0.3">
      <c r="A2435">
        <v>1496876</v>
      </c>
      <c r="B2435" t="s">
        <v>3478</v>
      </c>
      <c r="C2435" t="s">
        <v>8476</v>
      </c>
      <c r="D2435" t="s">
        <v>1044</v>
      </c>
      <c r="E2435">
        <v>154832856</v>
      </c>
      <c r="F2435" t="s">
        <v>631</v>
      </c>
      <c r="G2435" t="str">
        <f t="shared" ref="G2435:G2498" si="38">LEFT(F2435,13)</f>
        <v>2025eb1100209</v>
      </c>
      <c r="H2435" t="s">
        <v>10086</v>
      </c>
      <c r="I2435" t="s">
        <v>632</v>
      </c>
      <c r="K2435" t="s">
        <v>8653</v>
      </c>
      <c r="M2435" t="s">
        <v>7643</v>
      </c>
      <c r="N2435" t="s">
        <v>3476</v>
      </c>
      <c r="P2435">
        <v>50</v>
      </c>
      <c r="Q2435">
        <v>29</v>
      </c>
    </row>
    <row r="2436" spans="1:17" x14ac:dyDescent="0.3">
      <c r="A2436">
        <v>1496876</v>
      </c>
      <c r="B2436" t="s">
        <v>3478</v>
      </c>
      <c r="C2436" t="s">
        <v>8476</v>
      </c>
      <c r="D2436" t="s">
        <v>1044</v>
      </c>
      <c r="E2436">
        <v>154832863</v>
      </c>
      <c r="F2436" t="s">
        <v>430</v>
      </c>
      <c r="G2436" t="str">
        <f t="shared" si="38"/>
        <v>2025eb1100142</v>
      </c>
      <c r="H2436" t="s">
        <v>10087</v>
      </c>
      <c r="I2436" t="s">
        <v>431</v>
      </c>
      <c r="K2436" t="s">
        <v>8653</v>
      </c>
      <c r="M2436" t="s">
        <v>7643</v>
      </c>
      <c r="N2436" t="s">
        <v>3476</v>
      </c>
      <c r="P2436">
        <v>50</v>
      </c>
      <c r="Q2436">
        <v>19.5</v>
      </c>
    </row>
    <row r="2437" spans="1:17" x14ac:dyDescent="0.3">
      <c r="A2437">
        <v>1496876</v>
      </c>
      <c r="B2437" t="s">
        <v>3478</v>
      </c>
      <c r="C2437" t="s">
        <v>8476</v>
      </c>
      <c r="D2437" t="s">
        <v>1044</v>
      </c>
      <c r="E2437">
        <v>154832864</v>
      </c>
      <c r="F2437" t="s">
        <v>277</v>
      </c>
      <c r="G2437" t="str">
        <f t="shared" si="38"/>
        <v>2025eb1100091</v>
      </c>
      <c r="H2437" t="s">
        <v>10088</v>
      </c>
      <c r="I2437" t="s">
        <v>278</v>
      </c>
      <c r="K2437" t="s">
        <v>8653</v>
      </c>
      <c r="M2437" t="s">
        <v>7643</v>
      </c>
      <c r="N2437" t="s">
        <v>3476</v>
      </c>
      <c r="P2437">
        <v>50</v>
      </c>
      <c r="Q2437">
        <v>31</v>
      </c>
    </row>
    <row r="2438" spans="1:17" x14ac:dyDescent="0.3">
      <c r="A2438">
        <v>1496876</v>
      </c>
      <c r="B2438" t="s">
        <v>3478</v>
      </c>
      <c r="C2438" t="s">
        <v>8476</v>
      </c>
      <c r="D2438" t="s">
        <v>1044</v>
      </c>
      <c r="E2438">
        <v>154832865</v>
      </c>
      <c r="F2438" t="s">
        <v>919</v>
      </c>
      <c r="G2438" t="str">
        <f t="shared" si="38"/>
        <v>2025eb1100307</v>
      </c>
      <c r="H2438" t="s">
        <v>10089</v>
      </c>
      <c r="I2438" t="s">
        <v>920</v>
      </c>
      <c r="K2438" t="s">
        <v>8653</v>
      </c>
      <c r="M2438" t="s">
        <v>7643</v>
      </c>
      <c r="N2438" t="s">
        <v>3476</v>
      </c>
      <c r="P2438">
        <v>50</v>
      </c>
      <c r="Q2438">
        <v>23.5</v>
      </c>
    </row>
    <row r="2439" spans="1:17" x14ac:dyDescent="0.3">
      <c r="A2439">
        <v>1496876</v>
      </c>
      <c r="B2439" t="s">
        <v>3478</v>
      </c>
      <c r="C2439" t="s">
        <v>8476</v>
      </c>
      <c r="D2439" t="s">
        <v>1044</v>
      </c>
      <c r="E2439">
        <v>154832868</v>
      </c>
      <c r="F2439" t="s">
        <v>235</v>
      </c>
      <c r="G2439" t="str">
        <f t="shared" si="38"/>
        <v>2025eb1100077</v>
      </c>
      <c r="H2439" t="s">
        <v>10090</v>
      </c>
      <c r="I2439" t="s">
        <v>236</v>
      </c>
      <c r="K2439" t="s">
        <v>8653</v>
      </c>
      <c r="M2439" t="s">
        <v>7643</v>
      </c>
      <c r="N2439" t="s">
        <v>3476</v>
      </c>
      <c r="P2439">
        <v>50</v>
      </c>
      <c r="Q2439">
        <v>28.5</v>
      </c>
    </row>
    <row r="2440" spans="1:17" x14ac:dyDescent="0.3">
      <c r="A2440">
        <v>1496876</v>
      </c>
      <c r="B2440" t="s">
        <v>3478</v>
      </c>
      <c r="C2440" t="s">
        <v>8476</v>
      </c>
      <c r="D2440" t="s">
        <v>1044</v>
      </c>
      <c r="E2440">
        <v>154832869</v>
      </c>
      <c r="F2440" t="s">
        <v>475</v>
      </c>
      <c r="G2440" t="str">
        <f t="shared" si="38"/>
        <v>2025eb1100157</v>
      </c>
      <c r="H2440" t="s">
        <v>10091</v>
      </c>
      <c r="I2440" t="s">
        <v>476</v>
      </c>
      <c r="K2440" t="s">
        <v>8653</v>
      </c>
      <c r="M2440" t="s">
        <v>7643</v>
      </c>
      <c r="N2440" t="s">
        <v>3476</v>
      </c>
      <c r="P2440">
        <v>50</v>
      </c>
      <c r="Q2440">
        <v>24</v>
      </c>
    </row>
    <row r="2441" spans="1:17" x14ac:dyDescent="0.3">
      <c r="A2441">
        <v>1496876</v>
      </c>
      <c r="B2441" t="s">
        <v>3478</v>
      </c>
      <c r="C2441" t="s">
        <v>8476</v>
      </c>
      <c r="D2441" t="s">
        <v>1044</v>
      </c>
      <c r="E2441">
        <v>154832874</v>
      </c>
      <c r="F2441" t="s">
        <v>361</v>
      </c>
      <c r="G2441" t="str">
        <f t="shared" si="38"/>
        <v>2025eb1100119</v>
      </c>
      <c r="H2441" t="s">
        <v>10092</v>
      </c>
      <c r="I2441" t="s">
        <v>362</v>
      </c>
      <c r="K2441" t="s">
        <v>8653</v>
      </c>
      <c r="M2441" t="s">
        <v>7643</v>
      </c>
      <c r="N2441" t="s">
        <v>3476</v>
      </c>
      <c r="P2441">
        <v>50</v>
      </c>
      <c r="Q2441">
        <v>27.5</v>
      </c>
    </row>
    <row r="2442" spans="1:17" x14ac:dyDescent="0.3">
      <c r="A2442">
        <v>1496876</v>
      </c>
      <c r="B2442" t="s">
        <v>3478</v>
      </c>
      <c r="C2442" t="s">
        <v>8476</v>
      </c>
      <c r="D2442" t="s">
        <v>1044</v>
      </c>
      <c r="E2442">
        <v>154832879</v>
      </c>
      <c r="F2442" t="s">
        <v>466</v>
      </c>
      <c r="G2442" t="str">
        <f t="shared" si="38"/>
        <v>2025eb1100154</v>
      </c>
      <c r="H2442" t="s">
        <v>10093</v>
      </c>
      <c r="I2442" t="s">
        <v>467</v>
      </c>
      <c r="K2442" t="s">
        <v>8653</v>
      </c>
      <c r="M2442" t="s">
        <v>7643</v>
      </c>
      <c r="N2442" t="s">
        <v>3476</v>
      </c>
      <c r="P2442">
        <v>50</v>
      </c>
      <c r="Q2442">
        <v>8</v>
      </c>
    </row>
    <row r="2443" spans="1:17" x14ac:dyDescent="0.3">
      <c r="A2443">
        <v>1496876</v>
      </c>
      <c r="B2443" t="s">
        <v>3478</v>
      </c>
      <c r="C2443" t="s">
        <v>8476</v>
      </c>
      <c r="D2443" t="s">
        <v>1044</v>
      </c>
      <c r="E2443">
        <v>154832881</v>
      </c>
      <c r="F2443" t="s">
        <v>583</v>
      </c>
      <c r="G2443" t="str">
        <f t="shared" si="38"/>
        <v>2025eb1100193</v>
      </c>
      <c r="H2443" t="s">
        <v>10094</v>
      </c>
      <c r="I2443" t="s">
        <v>584</v>
      </c>
      <c r="K2443" t="s">
        <v>8653</v>
      </c>
      <c r="M2443" t="s">
        <v>7643</v>
      </c>
      <c r="N2443" t="s">
        <v>3476</v>
      </c>
      <c r="P2443">
        <v>50</v>
      </c>
      <c r="Q2443">
        <v>29</v>
      </c>
    </row>
    <row r="2444" spans="1:17" x14ac:dyDescent="0.3">
      <c r="A2444">
        <v>1496876</v>
      </c>
      <c r="B2444" t="s">
        <v>3478</v>
      </c>
      <c r="C2444" t="s">
        <v>8476</v>
      </c>
      <c r="D2444" t="s">
        <v>1044</v>
      </c>
      <c r="E2444">
        <v>154832883</v>
      </c>
      <c r="F2444" t="s">
        <v>739</v>
      </c>
      <c r="G2444" t="str">
        <f t="shared" si="38"/>
        <v>2025eb1100246</v>
      </c>
      <c r="H2444" t="s">
        <v>10095</v>
      </c>
      <c r="I2444" t="s">
        <v>740</v>
      </c>
      <c r="K2444" t="s">
        <v>8653</v>
      </c>
      <c r="M2444" t="s">
        <v>7643</v>
      </c>
      <c r="N2444" t="s">
        <v>3476</v>
      </c>
      <c r="P2444">
        <v>50</v>
      </c>
      <c r="Q2444">
        <v>27.5</v>
      </c>
    </row>
    <row r="2445" spans="1:17" x14ac:dyDescent="0.3">
      <c r="A2445">
        <v>1496876</v>
      </c>
      <c r="B2445" t="s">
        <v>3478</v>
      </c>
      <c r="C2445" t="s">
        <v>8476</v>
      </c>
      <c r="D2445" t="s">
        <v>1044</v>
      </c>
      <c r="E2445">
        <v>154832884</v>
      </c>
      <c r="F2445" t="s">
        <v>694</v>
      </c>
      <c r="G2445" t="str">
        <f t="shared" si="38"/>
        <v>2025eb1100231</v>
      </c>
      <c r="H2445" t="s">
        <v>10096</v>
      </c>
      <c r="I2445" t="s">
        <v>695</v>
      </c>
      <c r="K2445" t="s">
        <v>8653</v>
      </c>
      <c r="M2445" t="s">
        <v>7643</v>
      </c>
      <c r="N2445" t="s">
        <v>3476</v>
      </c>
      <c r="P2445">
        <v>50</v>
      </c>
      <c r="Q2445">
        <v>24.5</v>
      </c>
    </row>
    <row r="2446" spans="1:17" x14ac:dyDescent="0.3">
      <c r="A2446">
        <v>1496876</v>
      </c>
      <c r="B2446" t="s">
        <v>3478</v>
      </c>
      <c r="C2446" t="s">
        <v>8476</v>
      </c>
      <c r="D2446" t="s">
        <v>1044</v>
      </c>
      <c r="E2446">
        <v>154832887</v>
      </c>
      <c r="F2446" t="s">
        <v>112</v>
      </c>
      <c r="G2446" t="str">
        <f t="shared" si="38"/>
        <v>2025eb1100036</v>
      </c>
      <c r="H2446" t="s">
        <v>10097</v>
      </c>
      <c r="I2446" t="s">
        <v>113</v>
      </c>
      <c r="K2446" t="s">
        <v>8653</v>
      </c>
      <c r="M2446" t="s">
        <v>7643</v>
      </c>
      <c r="N2446" t="s">
        <v>3476</v>
      </c>
      <c r="P2446">
        <v>50</v>
      </c>
      <c r="Q2446">
        <v>27</v>
      </c>
    </row>
    <row r="2447" spans="1:17" x14ac:dyDescent="0.3">
      <c r="A2447">
        <v>1496876</v>
      </c>
      <c r="B2447" t="s">
        <v>3478</v>
      </c>
      <c r="C2447" t="s">
        <v>8476</v>
      </c>
      <c r="D2447" t="s">
        <v>1044</v>
      </c>
      <c r="E2447">
        <v>154832890</v>
      </c>
      <c r="F2447" t="s">
        <v>706</v>
      </c>
      <c r="G2447" t="str">
        <f t="shared" si="38"/>
        <v>2025eb1100235</v>
      </c>
      <c r="H2447" t="s">
        <v>10098</v>
      </c>
      <c r="I2447" t="s">
        <v>707</v>
      </c>
      <c r="K2447" t="s">
        <v>8653</v>
      </c>
      <c r="M2447" t="s">
        <v>7643</v>
      </c>
      <c r="N2447" t="s">
        <v>3476</v>
      </c>
      <c r="P2447">
        <v>50</v>
      </c>
      <c r="Q2447">
        <v>24.5</v>
      </c>
    </row>
    <row r="2448" spans="1:17" x14ac:dyDescent="0.3">
      <c r="A2448">
        <v>1496876</v>
      </c>
      <c r="B2448" t="s">
        <v>3478</v>
      </c>
      <c r="C2448" t="s">
        <v>8476</v>
      </c>
      <c r="D2448" t="s">
        <v>1044</v>
      </c>
      <c r="E2448">
        <v>154832895</v>
      </c>
      <c r="F2448" t="s">
        <v>940</v>
      </c>
      <c r="G2448" t="str">
        <f t="shared" si="38"/>
        <v>2025eb1100314</v>
      </c>
      <c r="H2448" t="s">
        <v>10099</v>
      </c>
      <c r="I2448" t="s">
        <v>941</v>
      </c>
      <c r="K2448" t="s">
        <v>8653</v>
      </c>
      <c r="M2448" t="s">
        <v>7643</v>
      </c>
      <c r="N2448" t="s">
        <v>3476</v>
      </c>
      <c r="P2448">
        <v>50</v>
      </c>
      <c r="Q2448">
        <v>28.5</v>
      </c>
    </row>
    <row r="2449" spans="1:17" x14ac:dyDescent="0.3">
      <c r="A2449">
        <v>1496876</v>
      </c>
      <c r="B2449" t="s">
        <v>3478</v>
      </c>
      <c r="C2449" t="s">
        <v>8476</v>
      </c>
      <c r="D2449" t="s">
        <v>1044</v>
      </c>
      <c r="E2449">
        <v>154832896</v>
      </c>
      <c r="F2449" t="s">
        <v>289</v>
      </c>
      <c r="G2449" t="str">
        <f t="shared" si="38"/>
        <v>2025eb1100095</v>
      </c>
      <c r="H2449" t="s">
        <v>10100</v>
      </c>
      <c r="I2449" t="s">
        <v>290</v>
      </c>
      <c r="K2449" t="s">
        <v>8653</v>
      </c>
      <c r="M2449" t="s">
        <v>7643</v>
      </c>
      <c r="N2449" t="s">
        <v>3476</v>
      </c>
      <c r="P2449">
        <v>50</v>
      </c>
      <c r="Q2449">
        <v>31</v>
      </c>
    </row>
    <row r="2450" spans="1:17" x14ac:dyDescent="0.3">
      <c r="A2450">
        <v>1496876</v>
      </c>
      <c r="B2450" t="s">
        <v>3478</v>
      </c>
      <c r="C2450" t="s">
        <v>8476</v>
      </c>
      <c r="D2450" t="s">
        <v>1044</v>
      </c>
      <c r="E2450">
        <v>154832902</v>
      </c>
      <c r="F2450" t="s">
        <v>964</v>
      </c>
      <c r="G2450" t="str">
        <f t="shared" si="38"/>
        <v>2025eb1100322</v>
      </c>
      <c r="H2450" t="s">
        <v>10101</v>
      </c>
      <c r="I2450" t="s">
        <v>965</v>
      </c>
      <c r="K2450" t="s">
        <v>8653</v>
      </c>
      <c r="M2450" t="s">
        <v>7643</v>
      </c>
      <c r="N2450" t="s">
        <v>3476</v>
      </c>
      <c r="P2450">
        <v>50</v>
      </c>
      <c r="Q2450">
        <v>21</v>
      </c>
    </row>
    <row r="2451" spans="1:17" x14ac:dyDescent="0.3">
      <c r="A2451">
        <v>1496876</v>
      </c>
      <c r="B2451" t="s">
        <v>3478</v>
      </c>
      <c r="C2451" t="s">
        <v>8476</v>
      </c>
      <c r="D2451" t="s">
        <v>1044</v>
      </c>
      <c r="E2451">
        <v>154832903</v>
      </c>
      <c r="F2451" t="s">
        <v>865</v>
      </c>
      <c r="G2451" t="str">
        <f t="shared" si="38"/>
        <v>2025eb1100288</v>
      </c>
      <c r="H2451" t="s">
        <v>10102</v>
      </c>
      <c r="I2451" t="s">
        <v>866</v>
      </c>
      <c r="K2451" t="s">
        <v>8653</v>
      </c>
      <c r="M2451" t="s">
        <v>7643</v>
      </c>
      <c r="N2451" t="s">
        <v>3476</v>
      </c>
      <c r="P2451">
        <v>50</v>
      </c>
      <c r="Q2451">
        <v>32.5</v>
      </c>
    </row>
    <row r="2452" spans="1:17" x14ac:dyDescent="0.3">
      <c r="A2452">
        <v>1496876</v>
      </c>
      <c r="B2452" t="s">
        <v>3478</v>
      </c>
      <c r="C2452" t="s">
        <v>8476</v>
      </c>
      <c r="D2452" t="s">
        <v>1044</v>
      </c>
      <c r="E2452">
        <v>154832905</v>
      </c>
      <c r="F2452" t="s">
        <v>697</v>
      </c>
      <c r="G2452" t="str">
        <f t="shared" si="38"/>
        <v>2025eb1100232</v>
      </c>
      <c r="H2452" t="s">
        <v>10103</v>
      </c>
      <c r="I2452" t="s">
        <v>3620</v>
      </c>
      <c r="K2452" t="s">
        <v>8653</v>
      </c>
      <c r="M2452" t="s">
        <v>7643</v>
      </c>
      <c r="N2452" t="s">
        <v>3476</v>
      </c>
      <c r="P2452">
        <v>50</v>
      </c>
      <c r="Q2452">
        <v>29</v>
      </c>
    </row>
    <row r="2453" spans="1:17" x14ac:dyDescent="0.3">
      <c r="A2453">
        <v>1496876</v>
      </c>
      <c r="B2453" t="s">
        <v>3478</v>
      </c>
      <c r="C2453" t="s">
        <v>8476</v>
      </c>
      <c r="D2453" t="s">
        <v>1044</v>
      </c>
      <c r="E2453">
        <v>154832906</v>
      </c>
      <c r="F2453" t="s">
        <v>373</v>
      </c>
      <c r="G2453" t="str">
        <f t="shared" si="38"/>
        <v>2025eb1100123</v>
      </c>
      <c r="H2453" t="s">
        <v>10104</v>
      </c>
      <c r="I2453" t="s">
        <v>374</v>
      </c>
      <c r="K2453" t="s">
        <v>8653</v>
      </c>
      <c r="M2453" t="s">
        <v>7643</v>
      </c>
      <c r="N2453" t="s">
        <v>3476</v>
      </c>
      <c r="P2453">
        <v>50</v>
      </c>
      <c r="Q2453">
        <v>28.5</v>
      </c>
    </row>
    <row r="2454" spans="1:17" x14ac:dyDescent="0.3">
      <c r="A2454">
        <v>1496876</v>
      </c>
      <c r="B2454" t="s">
        <v>3478</v>
      </c>
      <c r="C2454" t="s">
        <v>8476</v>
      </c>
      <c r="D2454" t="s">
        <v>1044</v>
      </c>
      <c r="E2454">
        <v>154832972</v>
      </c>
      <c r="F2454" t="s">
        <v>73</v>
      </c>
      <c r="G2454" t="str">
        <f t="shared" si="38"/>
        <v>2025eb1100023</v>
      </c>
      <c r="H2454" t="s">
        <v>10105</v>
      </c>
      <c r="I2454" t="s">
        <v>74</v>
      </c>
      <c r="K2454" t="s">
        <v>8653</v>
      </c>
      <c r="M2454" t="s">
        <v>7643</v>
      </c>
      <c r="N2454" t="s">
        <v>3476</v>
      </c>
      <c r="P2454">
        <v>50</v>
      </c>
      <c r="Q2454">
        <v>25.5</v>
      </c>
    </row>
    <row r="2455" spans="1:17" x14ac:dyDescent="0.3">
      <c r="A2455">
        <v>1496876</v>
      </c>
      <c r="B2455" t="s">
        <v>3478</v>
      </c>
      <c r="C2455" t="s">
        <v>8476</v>
      </c>
      <c r="D2455" t="s">
        <v>1044</v>
      </c>
      <c r="E2455">
        <v>154832974</v>
      </c>
      <c r="F2455" t="s">
        <v>517</v>
      </c>
      <c r="G2455" t="str">
        <f t="shared" si="38"/>
        <v>2025eb1100171</v>
      </c>
      <c r="H2455" t="s">
        <v>10106</v>
      </c>
      <c r="I2455" t="s">
        <v>518</v>
      </c>
      <c r="K2455" t="s">
        <v>8653</v>
      </c>
      <c r="M2455" t="s">
        <v>7643</v>
      </c>
      <c r="N2455" t="s">
        <v>3476</v>
      </c>
      <c r="P2455">
        <v>50</v>
      </c>
      <c r="Q2455">
        <v>30.5</v>
      </c>
    </row>
    <row r="2456" spans="1:17" x14ac:dyDescent="0.3">
      <c r="A2456">
        <v>1496876</v>
      </c>
      <c r="B2456" t="s">
        <v>3478</v>
      </c>
      <c r="C2456" t="s">
        <v>8476</v>
      </c>
      <c r="D2456" t="s">
        <v>1044</v>
      </c>
      <c r="E2456">
        <v>154832975</v>
      </c>
      <c r="F2456" t="s">
        <v>592</v>
      </c>
      <c r="G2456" t="str">
        <f t="shared" si="38"/>
        <v>2025eb1100196</v>
      </c>
      <c r="H2456" t="s">
        <v>10107</v>
      </c>
      <c r="I2456" t="s">
        <v>593</v>
      </c>
      <c r="K2456" t="s">
        <v>8653</v>
      </c>
      <c r="M2456" t="s">
        <v>7643</v>
      </c>
      <c r="N2456" t="s">
        <v>3476</v>
      </c>
      <c r="P2456">
        <v>50</v>
      </c>
      <c r="Q2456">
        <v>30.5</v>
      </c>
    </row>
    <row r="2457" spans="1:17" x14ac:dyDescent="0.3">
      <c r="A2457">
        <v>1496876</v>
      </c>
      <c r="B2457" t="s">
        <v>3478</v>
      </c>
      <c r="C2457" t="s">
        <v>8476</v>
      </c>
      <c r="D2457" t="s">
        <v>1044</v>
      </c>
      <c r="E2457">
        <v>154832976</v>
      </c>
      <c r="F2457" t="s">
        <v>556</v>
      </c>
      <c r="G2457" t="str">
        <f t="shared" si="38"/>
        <v>2025eb1100184</v>
      </c>
      <c r="H2457" t="s">
        <v>10108</v>
      </c>
      <c r="I2457" t="s">
        <v>557</v>
      </c>
      <c r="K2457" t="s">
        <v>8653</v>
      </c>
      <c r="M2457" t="s">
        <v>7643</v>
      </c>
      <c r="N2457" t="s">
        <v>3476</v>
      </c>
      <c r="P2457">
        <v>50</v>
      </c>
      <c r="Q2457">
        <v>32.5</v>
      </c>
    </row>
    <row r="2458" spans="1:17" x14ac:dyDescent="0.3">
      <c r="A2458">
        <v>1496876</v>
      </c>
      <c r="B2458" t="s">
        <v>3478</v>
      </c>
      <c r="C2458" t="s">
        <v>8476</v>
      </c>
      <c r="D2458" t="s">
        <v>1044</v>
      </c>
      <c r="E2458">
        <v>154832978</v>
      </c>
      <c r="F2458" t="s">
        <v>127</v>
      </c>
      <c r="G2458" t="str">
        <f t="shared" si="38"/>
        <v>2025eb1100041</v>
      </c>
      <c r="H2458" t="s">
        <v>10109</v>
      </c>
      <c r="I2458" t="s">
        <v>128</v>
      </c>
      <c r="K2458" t="s">
        <v>8653</v>
      </c>
      <c r="M2458" t="s">
        <v>7643</v>
      </c>
      <c r="N2458" t="s">
        <v>3476</v>
      </c>
      <c r="P2458">
        <v>50</v>
      </c>
      <c r="Q2458">
        <v>25</v>
      </c>
    </row>
    <row r="2459" spans="1:17" x14ac:dyDescent="0.3">
      <c r="A2459">
        <v>1496876</v>
      </c>
      <c r="B2459" t="s">
        <v>3478</v>
      </c>
      <c r="C2459" t="s">
        <v>8476</v>
      </c>
      <c r="D2459" t="s">
        <v>1044</v>
      </c>
      <c r="E2459">
        <v>154832979</v>
      </c>
      <c r="F2459" t="s">
        <v>175</v>
      </c>
      <c r="G2459" t="str">
        <f t="shared" si="38"/>
        <v>2025eb1100057</v>
      </c>
      <c r="H2459" t="s">
        <v>10110</v>
      </c>
      <c r="I2459" t="s">
        <v>176</v>
      </c>
      <c r="K2459" t="s">
        <v>8653</v>
      </c>
      <c r="M2459" t="s">
        <v>7643</v>
      </c>
      <c r="N2459" t="s">
        <v>3476</v>
      </c>
      <c r="P2459">
        <v>50</v>
      </c>
      <c r="Q2459">
        <v>27.5</v>
      </c>
    </row>
    <row r="2460" spans="1:17" x14ac:dyDescent="0.3">
      <c r="A2460">
        <v>1496876</v>
      </c>
      <c r="B2460" t="s">
        <v>3478</v>
      </c>
      <c r="C2460" t="s">
        <v>8476</v>
      </c>
      <c r="D2460" t="s">
        <v>1044</v>
      </c>
      <c r="E2460">
        <v>154832986</v>
      </c>
      <c r="F2460" t="s">
        <v>421</v>
      </c>
      <c r="G2460" t="str">
        <f t="shared" si="38"/>
        <v>2025eb1100139</v>
      </c>
      <c r="H2460" t="s">
        <v>10111</v>
      </c>
      <c r="I2460" t="s">
        <v>422</v>
      </c>
      <c r="K2460" t="s">
        <v>8653</v>
      </c>
      <c r="M2460" t="s">
        <v>7643</v>
      </c>
      <c r="N2460" t="s">
        <v>3476</v>
      </c>
      <c r="P2460">
        <v>50</v>
      </c>
      <c r="Q2460">
        <v>29</v>
      </c>
    </row>
    <row r="2461" spans="1:17" x14ac:dyDescent="0.3">
      <c r="A2461">
        <v>1496876</v>
      </c>
      <c r="B2461" t="s">
        <v>3478</v>
      </c>
      <c r="C2461" t="s">
        <v>8476</v>
      </c>
      <c r="D2461" t="s">
        <v>1044</v>
      </c>
      <c r="E2461">
        <v>154832989</v>
      </c>
      <c r="F2461" t="s">
        <v>196</v>
      </c>
      <c r="G2461" t="str">
        <f t="shared" si="38"/>
        <v>2025eb1100064</v>
      </c>
      <c r="H2461" t="s">
        <v>10112</v>
      </c>
      <c r="I2461" t="s">
        <v>197</v>
      </c>
      <c r="K2461" t="s">
        <v>8653</v>
      </c>
      <c r="M2461" t="s">
        <v>7643</v>
      </c>
      <c r="N2461" t="s">
        <v>3476</v>
      </c>
      <c r="P2461">
        <v>50</v>
      </c>
      <c r="Q2461">
        <v>7.5</v>
      </c>
    </row>
    <row r="2462" spans="1:17" x14ac:dyDescent="0.3">
      <c r="A2462">
        <v>1496876</v>
      </c>
      <c r="B2462" t="s">
        <v>3478</v>
      </c>
      <c r="C2462" t="s">
        <v>8476</v>
      </c>
      <c r="D2462" t="s">
        <v>1044</v>
      </c>
      <c r="E2462">
        <v>154832990</v>
      </c>
      <c r="F2462" t="s">
        <v>814</v>
      </c>
      <c r="G2462" t="str">
        <f t="shared" si="38"/>
        <v>2025eb1100271</v>
      </c>
      <c r="H2462" t="s">
        <v>10113</v>
      </c>
      <c r="I2462" t="s">
        <v>815</v>
      </c>
      <c r="K2462" t="s">
        <v>8653</v>
      </c>
      <c r="M2462" t="s">
        <v>7643</v>
      </c>
      <c r="N2462" t="s">
        <v>3476</v>
      </c>
      <c r="P2462">
        <v>50</v>
      </c>
      <c r="Q2462">
        <v>25.5</v>
      </c>
    </row>
    <row r="2463" spans="1:17" x14ac:dyDescent="0.3">
      <c r="A2463">
        <v>1496876</v>
      </c>
      <c r="B2463" t="s">
        <v>3478</v>
      </c>
      <c r="C2463" t="s">
        <v>8476</v>
      </c>
      <c r="D2463" t="s">
        <v>1044</v>
      </c>
      <c r="E2463">
        <v>154832991</v>
      </c>
      <c r="F2463" t="s">
        <v>232</v>
      </c>
      <c r="G2463" t="str">
        <f t="shared" si="38"/>
        <v>2025eb1100076</v>
      </c>
      <c r="H2463" t="s">
        <v>10114</v>
      </c>
      <c r="I2463" t="s">
        <v>233</v>
      </c>
      <c r="K2463" t="s">
        <v>8653</v>
      </c>
      <c r="M2463" t="s">
        <v>7643</v>
      </c>
      <c r="N2463" t="s">
        <v>3476</v>
      </c>
      <c r="P2463">
        <v>50</v>
      </c>
      <c r="Q2463">
        <v>29</v>
      </c>
    </row>
    <row r="2464" spans="1:17" x14ac:dyDescent="0.3">
      <c r="A2464">
        <v>1496876</v>
      </c>
      <c r="B2464" t="s">
        <v>3478</v>
      </c>
      <c r="C2464" t="s">
        <v>8476</v>
      </c>
      <c r="D2464" t="s">
        <v>1044</v>
      </c>
      <c r="E2464">
        <v>154832993</v>
      </c>
      <c r="F2464" t="s">
        <v>778</v>
      </c>
      <c r="G2464" t="str">
        <f t="shared" si="38"/>
        <v>2025eb1100259</v>
      </c>
      <c r="H2464" t="s">
        <v>10115</v>
      </c>
      <c r="I2464" t="s">
        <v>779</v>
      </c>
      <c r="K2464" t="s">
        <v>8653</v>
      </c>
      <c r="M2464" t="s">
        <v>7643</v>
      </c>
      <c r="N2464" t="s">
        <v>3476</v>
      </c>
      <c r="P2464">
        <v>50</v>
      </c>
      <c r="Q2464">
        <v>28.5</v>
      </c>
    </row>
    <row r="2465" spans="1:17" x14ac:dyDescent="0.3">
      <c r="A2465">
        <v>1496876</v>
      </c>
      <c r="B2465" t="s">
        <v>3478</v>
      </c>
      <c r="C2465" t="s">
        <v>8476</v>
      </c>
      <c r="D2465" t="s">
        <v>1044</v>
      </c>
      <c r="E2465">
        <v>154832994</v>
      </c>
      <c r="F2465" t="s">
        <v>295</v>
      </c>
      <c r="G2465" t="str">
        <f t="shared" si="38"/>
        <v>2025eb1100097</v>
      </c>
      <c r="H2465" t="s">
        <v>10116</v>
      </c>
      <c r="I2465" t="s">
        <v>296</v>
      </c>
      <c r="K2465" t="s">
        <v>8653</v>
      </c>
      <c r="M2465" t="s">
        <v>7643</v>
      </c>
      <c r="N2465" t="s">
        <v>3476</v>
      </c>
      <c r="P2465">
        <v>50</v>
      </c>
      <c r="Q2465">
        <v>25</v>
      </c>
    </row>
    <row r="2466" spans="1:17" x14ac:dyDescent="0.3">
      <c r="A2466">
        <v>1496876</v>
      </c>
      <c r="B2466" t="s">
        <v>3478</v>
      </c>
      <c r="C2466" t="s">
        <v>8476</v>
      </c>
      <c r="D2466" t="s">
        <v>1044</v>
      </c>
      <c r="E2466">
        <v>154832996</v>
      </c>
      <c r="F2466" t="s">
        <v>703</v>
      </c>
      <c r="G2466" t="str">
        <f t="shared" si="38"/>
        <v>2025eb1100234</v>
      </c>
      <c r="H2466" t="s">
        <v>10117</v>
      </c>
      <c r="I2466" t="s">
        <v>704</v>
      </c>
      <c r="K2466" t="s">
        <v>8653</v>
      </c>
      <c r="M2466" t="s">
        <v>7643</v>
      </c>
      <c r="N2466" t="s">
        <v>3476</v>
      </c>
      <c r="P2466">
        <v>50</v>
      </c>
      <c r="Q2466">
        <v>26.5</v>
      </c>
    </row>
    <row r="2467" spans="1:17" x14ac:dyDescent="0.3">
      <c r="A2467">
        <v>1496876</v>
      </c>
      <c r="B2467" t="s">
        <v>3478</v>
      </c>
      <c r="C2467" t="s">
        <v>8476</v>
      </c>
      <c r="D2467" t="s">
        <v>1044</v>
      </c>
      <c r="E2467">
        <v>154832997</v>
      </c>
      <c r="F2467" t="s">
        <v>928</v>
      </c>
      <c r="G2467" t="str">
        <f t="shared" si="38"/>
        <v>2025eb1100310</v>
      </c>
      <c r="H2467" t="s">
        <v>10118</v>
      </c>
      <c r="I2467" t="s">
        <v>929</v>
      </c>
      <c r="K2467" t="s">
        <v>8653</v>
      </c>
      <c r="M2467" t="s">
        <v>7643</v>
      </c>
      <c r="N2467" t="s">
        <v>3476</v>
      </c>
      <c r="P2467">
        <v>50</v>
      </c>
      <c r="Q2467">
        <v>30</v>
      </c>
    </row>
    <row r="2468" spans="1:17" x14ac:dyDescent="0.3">
      <c r="A2468">
        <v>1496876</v>
      </c>
      <c r="B2468" t="s">
        <v>3478</v>
      </c>
      <c r="C2468" t="s">
        <v>8476</v>
      </c>
      <c r="D2468" t="s">
        <v>1044</v>
      </c>
      <c r="E2468">
        <v>154832998</v>
      </c>
      <c r="F2468" t="s">
        <v>826</v>
      </c>
      <c r="G2468" t="str">
        <f t="shared" si="38"/>
        <v>2025eb1100275</v>
      </c>
      <c r="H2468" t="s">
        <v>10119</v>
      </c>
      <c r="I2468" t="s">
        <v>827</v>
      </c>
      <c r="K2468" t="s">
        <v>8653</v>
      </c>
      <c r="M2468" t="s">
        <v>7643</v>
      </c>
      <c r="N2468" t="s">
        <v>3476</v>
      </c>
      <c r="P2468">
        <v>50</v>
      </c>
      <c r="Q2468">
        <v>28.5</v>
      </c>
    </row>
    <row r="2469" spans="1:17" x14ac:dyDescent="0.3">
      <c r="A2469">
        <v>1496876</v>
      </c>
      <c r="B2469" t="s">
        <v>3478</v>
      </c>
      <c r="C2469" t="s">
        <v>8476</v>
      </c>
      <c r="D2469" t="s">
        <v>1044</v>
      </c>
      <c r="E2469">
        <v>154832999</v>
      </c>
      <c r="F2469" t="s">
        <v>532</v>
      </c>
      <c r="G2469" t="str">
        <f t="shared" si="38"/>
        <v>2025eb1100176</v>
      </c>
      <c r="H2469" t="s">
        <v>10120</v>
      </c>
      <c r="I2469" t="s">
        <v>533</v>
      </c>
      <c r="K2469" t="s">
        <v>8653</v>
      </c>
      <c r="M2469" t="s">
        <v>7643</v>
      </c>
      <c r="N2469" t="s">
        <v>3476</v>
      </c>
      <c r="P2469">
        <v>50</v>
      </c>
      <c r="Q2469">
        <v>27.5</v>
      </c>
    </row>
    <row r="2470" spans="1:17" x14ac:dyDescent="0.3">
      <c r="A2470">
        <v>1496876</v>
      </c>
      <c r="B2470" t="s">
        <v>3478</v>
      </c>
      <c r="C2470" t="s">
        <v>8476</v>
      </c>
      <c r="D2470" t="s">
        <v>1044</v>
      </c>
      <c r="E2470">
        <v>154833000</v>
      </c>
      <c r="F2470" t="s">
        <v>340</v>
      </c>
      <c r="G2470" t="str">
        <f t="shared" si="38"/>
        <v>2025eb1100112</v>
      </c>
      <c r="H2470" t="s">
        <v>10121</v>
      </c>
      <c r="I2470" t="s">
        <v>341</v>
      </c>
      <c r="K2470" t="s">
        <v>8653</v>
      </c>
      <c r="M2470" t="s">
        <v>7643</v>
      </c>
      <c r="N2470" t="s">
        <v>3476</v>
      </c>
      <c r="P2470">
        <v>50</v>
      </c>
      <c r="Q2470">
        <v>27.5</v>
      </c>
    </row>
    <row r="2471" spans="1:17" x14ac:dyDescent="0.3">
      <c r="A2471">
        <v>1496876</v>
      </c>
      <c r="B2471" t="s">
        <v>3478</v>
      </c>
      <c r="C2471" t="s">
        <v>8476</v>
      </c>
      <c r="D2471" t="s">
        <v>1044</v>
      </c>
      <c r="E2471">
        <v>154833001</v>
      </c>
      <c r="F2471" t="s">
        <v>274</v>
      </c>
      <c r="G2471" t="str">
        <f t="shared" si="38"/>
        <v>2025eb1100090</v>
      </c>
      <c r="H2471" t="s">
        <v>10122</v>
      </c>
      <c r="I2471" t="s">
        <v>275</v>
      </c>
      <c r="K2471" t="s">
        <v>8653</v>
      </c>
      <c r="M2471" t="s">
        <v>7643</v>
      </c>
      <c r="N2471" t="s">
        <v>3476</v>
      </c>
      <c r="P2471">
        <v>50</v>
      </c>
      <c r="Q2471">
        <v>30.5</v>
      </c>
    </row>
    <row r="2472" spans="1:17" x14ac:dyDescent="0.3">
      <c r="A2472">
        <v>1496876</v>
      </c>
      <c r="B2472" t="s">
        <v>3478</v>
      </c>
      <c r="C2472" t="s">
        <v>8476</v>
      </c>
      <c r="D2472" t="s">
        <v>1044</v>
      </c>
      <c r="E2472">
        <v>154833002</v>
      </c>
      <c r="F2472" t="s">
        <v>910</v>
      </c>
      <c r="G2472" t="str">
        <f t="shared" si="38"/>
        <v>2025eb1100304</v>
      </c>
      <c r="H2472" t="s">
        <v>10123</v>
      </c>
      <c r="I2472" t="s">
        <v>3666</v>
      </c>
      <c r="K2472" t="s">
        <v>8653</v>
      </c>
      <c r="M2472" t="s">
        <v>7643</v>
      </c>
      <c r="N2472" t="s">
        <v>3476</v>
      </c>
      <c r="P2472">
        <v>50</v>
      </c>
      <c r="Q2472">
        <v>29.5</v>
      </c>
    </row>
    <row r="2473" spans="1:17" x14ac:dyDescent="0.3">
      <c r="A2473">
        <v>1496876</v>
      </c>
      <c r="B2473" t="s">
        <v>3478</v>
      </c>
      <c r="C2473" t="s">
        <v>8476</v>
      </c>
      <c r="D2473" t="s">
        <v>1044</v>
      </c>
      <c r="E2473">
        <v>154833003</v>
      </c>
      <c r="F2473" t="s">
        <v>601</v>
      </c>
      <c r="G2473" t="str">
        <f t="shared" si="38"/>
        <v>2025eb1100199</v>
      </c>
      <c r="H2473" t="s">
        <v>10124</v>
      </c>
      <c r="I2473" t="s">
        <v>602</v>
      </c>
      <c r="K2473" t="s">
        <v>8653</v>
      </c>
      <c r="M2473" t="s">
        <v>7643</v>
      </c>
      <c r="N2473" t="s">
        <v>3476</v>
      </c>
      <c r="P2473">
        <v>50</v>
      </c>
      <c r="Q2473">
        <v>29.5</v>
      </c>
    </row>
    <row r="2474" spans="1:17" x14ac:dyDescent="0.3">
      <c r="A2474">
        <v>1496876</v>
      </c>
      <c r="B2474" t="s">
        <v>3478</v>
      </c>
      <c r="C2474" t="s">
        <v>8476</v>
      </c>
      <c r="D2474" t="s">
        <v>1044</v>
      </c>
      <c r="E2474">
        <v>154833006</v>
      </c>
      <c r="F2474" t="s">
        <v>661</v>
      </c>
      <c r="G2474" t="str">
        <f t="shared" si="38"/>
        <v>2025eb1100219</v>
      </c>
      <c r="H2474" t="s">
        <v>10125</v>
      </c>
      <c r="I2474" t="s">
        <v>662</v>
      </c>
      <c r="K2474" t="s">
        <v>8653</v>
      </c>
      <c r="M2474" t="s">
        <v>7643</v>
      </c>
      <c r="N2474" t="s">
        <v>3476</v>
      </c>
      <c r="P2474">
        <v>50</v>
      </c>
      <c r="Q2474">
        <v>28</v>
      </c>
    </row>
    <row r="2475" spans="1:17" x14ac:dyDescent="0.3">
      <c r="A2475">
        <v>1496876</v>
      </c>
      <c r="B2475" t="s">
        <v>3478</v>
      </c>
      <c r="C2475" t="s">
        <v>8476</v>
      </c>
      <c r="D2475" t="s">
        <v>1044</v>
      </c>
      <c r="E2475">
        <v>154833010</v>
      </c>
      <c r="F2475" t="s">
        <v>25</v>
      </c>
      <c r="G2475" t="str">
        <f t="shared" si="38"/>
        <v>2025eb1100007</v>
      </c>
      <c r="H2475" t="s">
        <v>10126</v>
      </c>
      <c r="I2475" t="s">
        <v>26</v>
      </c>
      <c r="K2475" t="s">
        <v>8653</v>
      </c>
      <c r="M2475" t="s">
        <v>7643</v>
      </c>
      <c r="N2475" t="s">
        <v>3476</v>
      </c>
      <c r="P2475">
        <v>50</v>
      </c>
      <c r="Q2475">
        <v>25.5</v>
      </c>
    </row>
    <row r="2476" spans="1:17" x14ac:dyDescent="0.3">
      <c r="A2476">
        <v>1496876</v>
      </c>
      <c r="B2476" t="s">
        <v>3478</v>
      </c>
      <c r="C2476" t="s">
        <v>8476</v>
      </c>
      <c r="D2476" t="s">
        <v>1044</v>
      </c>
      <c r="E2476">
        <v>154833012</v>
      </c>
      <c r="F2476" t="s">
        <v>7</v>
      </c>
      <c r="G2476" t="str">
        <f t="shared" si="38"/>
        <v>2025eb1100001</v>
      </c>
      <c r="H2476" t="s">
        <v>10127</v>
      </c>
      <c r="I2476" t="s">
        <v>8</v>
      </c>
      <c r="K2476" t="s">
        <v>8653</v>
      </c>
      <c r="M2476" t="s">
        <v>7643</v>
      </c>
      <c r="N2476" t="s">
        <v>3476</v>
      </c>
      <c r="P2476">
        <v>50</v>
      </c>
      <c r="Q2476">
        <v>25</v>
      </c>
    </row>
    <row r="2477" spans="1:17" x14ac:dyDescent="0.3">
      <c r="A2477">
        <v>1496876</v>
      </c>
      <c r="B2477" t="s">
        <v>3478</v>
      </c>
      <c r="C2477" t="s">
        <v>8476</v>
      </c>
      <c r="D2477" t="s">
        <v>1044</v>
      </c>
      <c r="E2477">
        <v>154833013</v>
      </c>
      <c r="F2477" t="s">
        <v>154</v>
      </c>
      <c r="G2477" t="str">
        <f t="shared" si="38"/>
        <v>2025eb1100050</v>
      </c>
      <c r="H2477" t="s">
        <v>10128</v>
      </c>
      <c r="I2477" t="s">
        <v>155</v>
      </c>
      <c r="K2477" t="s">
        <v>8653</v>
      </c>
      <c r="M2477" t="s">
        <v>7643</v>
      </c>
      <c r="N2477" t="s">
        <v>3476</v>
      </c>
      <c r="P2477">
        <v>50</v>
      </c>
      <c r="Q2477">
        <v>21</v>
      </c>
    </row>
    <row r="2478" spans="1:17" x14ac:dyDescent="0.3">
      <c r="A2478">
        <v>1496876</v>
      </c>
      <c r="B2478" t="s">
        <v>3478</v>
      </c>
      <c r="C2478" t="s">
        <v>8476</v>
      </c>
      <c r="D2478" t="s">
        <v>1044</v>
      </c>
      <c r="E2478">
        <v>154833015</v>
      </c>
      <c r="F2478" t="s">
        <v>283</v>
      </c>
      <c r="G2478" t="str">
        <f t="shared" si="38"/>
        <v>2025eb1100093</v>
      </c>
      <c r="H2478" t="s">
        <v>10129</v>
      </c>
      <c r="I2478" t="s">
        <v>284</v>
      </c>
      <c r="K2478" t="s">
        <v>8653</v>
      </c>
      <c r="M2478" t="s">
        <v>7643</v>
      </c>
      <c r="N2478" t="s">
        <v>3476</v>
      </c>
      <c r="P2478">
        <v>50</v>
      </c>
      <c r="Q2478">
        <v>23</v>
      </c>
    </row>
    <row r="2479" spans="1:17" x14ac:dyDescent="0.3">
      <c r="A2479">
        <v>1496876</v>
      </c>
      <c r="B2479" t="s">
        <v>3478</v>
      </c>
      <c r="C2479" t="s">
        <v>8476</v>
      </c>
      <c r="D2479" t="s">
        <v>1044</v>
      </c>
      <c r="E2479">
        <v>154833016</v>
      </c>
      <c r="F2479" t="s">
        <v>913</v>
      </c>
      <c r="G2479" t="str">
        <f t="shared" si="38"/>
        <v>2025eb1100305</v>
      </c>
      <c r="H2479" t="s">
        <v>10130</v>
      </c>
      <c r="I2479" t="s">
        <v>3668</v>
      </c>
      <c r="K2479" t="s">
        <v>8653</v>
      </c>
      <c r="M2479" t="s">
        <v>7643</v>
      </c>
      <c r="N2479" t="s">
        <v>3476</v>
      </c>
      <c r="P2479">
        <v>50</v>
      </c>
      <c r="Q2479">
        <v>23.5</v>
      </c>
    </row>
    <row r="2480" spans="1:17" x14ac:dyDescent="0.3">
      <c r="A2480">
        <v>1496876</v>
      </c>
      <c r="B2480" t="s">
        <v>3478</v>
      </c>
      <c r="C2480" t="s">
        <v>8476</v>
      </c>
      <c r="D2480" t="s">
        <v>1044</v>
      </c>
      <c r="E2480">
        <v>154833017</v>
      </c>
      <c r="F2480" t="s">
        <v>187</v>
      </c>
      <c r="G2480" t="str">
        <f t="shared" si="38"/>
        <v>2025eb1100061</v>
      </c>
      <c r="H2480" t="s">
        <v>10131</v>
      </c>
      <c r="I2480" t="s">
        <v>188</v>
      </c>
      <c r="K2480" t="s">
        <v>8653</v>
      </c>
      <c r="M2480" t="s">
        <v>7643</v>
      </c>
      <c r="N2480" t="s">
        <v>3476</v>
      </c>
      <c r="P2480">
        <v>50</v>
      </c>
      <c r="Q2480">
        <v>18</v>
      </c>
    </row>
    <row r="2481" spans="1:17" x14ac:dyDescent="0.3">
      <c r="A2481">
        <v>1496876</v>
      </c>
      <c r="B2481" t="s">
        <v>3478</v>
      </c>
      <c r="C2481" t="s">
        <v>8476</v>
      </c>
      <c r="D2481" t="s">
        <v>1044</v>
      </c>
      <c r="E2481">
        <v>154833152</v>
      </c>
      <c r="F2481" t="s">
        <v>979</v>
      </c>
      <c r="G2481" t="str">
        <f t="shared" si="38"/>
        <v>2025eb1100327</v>
      </c>
      <c r="H2481" t="s">
        <v>10132</v>
      </c>
      <c r="I2481" t="s">
        <v>980</v>
      </c>
      <c r="K2481" t="s">
        <v>8653</v>
      </c>
      <c r="M2481" t="s">
        <v>7643</v>
      </c>
      <c r="N2481" t="s">
        <v>3476</v>
      </c>
      <c r="P2481">
        <v>50</v>
      </c>
      <c r="Q2481">
        <v>20</v>
      </c>
    </row>
    <row r="2482" spans="1:17" x14ac:dyDescent="0.3">
      <c r="A2482">
        <v>1496876</v>
      </c>
      <c r="B2482" t="s">
        <v>3478</v>
      </c>
      <c r="C2482" t="s">
        <v>8476</v>
      </c>
      <c r="D2482" t="s">
        <v>1044</v>
      </c>
      <c r="E2482">
        <v>154833154</v>
      </c>
      <c r="F2482" t="s">
        <v>823</v>
      </c>
      <c r="G2482" t="str">
        <f t="shared" si="38"/>
        <v>2025eb1100274</v>
      </c>
      <c r="H2482" t="s">
        <v>10133</v>
      </c>
      <c r="I2482" t="s">
        <v>824</v>
      </c>
      <c r="K2482" t="s">
        <v>8653</v>
      </c>
      <c r="M2482" t="s">
        <v>7643</v>
      </c>
      <c r="N2482" t="s">
        <v>3476</v>
      </c>
      <c r="P2482">
        <v>50</v>
      </c>
      <c r="Q2482">
        <v>26</v>
      </c>
    </row>
    <row r="2483" spans="1:17" x14ac:dyDescent="0.3">
      <c r="A2483">
        <v>1496876</v>
      </c>
      <c r="B2483" t="s">
        <v>3478</v>
      </c>
      <c r="C2483" t="s">
        <v>8476</v>
      </c>
      <c r="D2483" t="s">
        <v>1044</v>
      </c>
      <c r="E2483">
        <v>154833165</v>
      </c>
      <c r="F2483" t="s">
        <v>688</v>
      </c>
      <c r="G2483" t="str">
        <f t="shared" si="38"/>
        <v>2025eb1100229</v>
      </c>
      <c r="H2483" t="s">
        <v>10134</v>
      </c>
      <c r="I2483" t="s">
        <v>689</v>
      </c>
      <c r="K2483" t="s">
        <v>8653</v>
      </c>
      <c r="M2483" t="s">
        <v>7643</v>
      </c>
      <c r="N2483" t="s">
        <v>3476</v>
      </c>
      <c r="P2483">
        <v>50</v>
      </c>
      <c r="Q2483">
        <v>17.5</v>
      </c>
    </row>
    <row r="2484" spans="1:17" x14ac:dyDescent="0.3">
      <c r="A2484">
        <v>1496876</v>
      </c>
      <c r="B2484" t="s">
        <v>3478</v>
      </c>
      <c r="C2484" t="s">
        <v>8476</v>
      </c>
      <c r="D2484" t="s">
        <v>1044</v>
      </c>
      <c r="E2484">
        <v>154833176</v>
      </c>
      <c r="F2484" t="s">
        <v>460</v>
      </c>
      <c r="G2484" t="str">
        <f t="shared" si="38"/>
        <v>2025eb1100152</v>
      </c>
      <c r="H2484" t="s">
        <v>10135</v>
      </c>
      <c r="I2484" t="s">
        <v>461</v>
      </c>
      <c r="K2484" t="s">
        <v>8653</v>
      </c>
      <c r="M2484" t="s">
        <v>7643</v>
      </c>
      <c r="N2484" t="s">
        <v>3476</v>
      </c>
      <c r="P2484">
        <v>50</v>
      </c>
      <c r="Q2484">
        <v>19</v>
      </c>
    </row>
    <row r="2485" spans="1:17" x14ac:dyDescent="0.3">
      <c r="A2485">
        <v>1496876</v>
      </c>
      <c r="B2485" t="s">
        <v>3478</v>
      </c>
      <c r="C2485" t="s">
        <v>8476</v>
      </c>
      <c r="D2485" t="s">
        <v>1044</v>
      </c>
      <c r="E2485">
        <v>154833180</v>
      </c>
      <c r="F2485" t="s">
        <v>469</v>
      </c>
      <c r="G2485" t="str">
        <f t="shared" si="38"/>
        <v>2025eb1100155</v>
      </c>
      <c r="H2485" t="s">
        <v>10136</v>
      </c>
      <c r="I2485" t="s">
        <v>470</v>
      </c>
      <c r="K2485" t="s">
        <v>8653</v>
      </c>
      <c r="M2485" t="s">
        <v>7643</v>
      </c>
      <c r="N2485" t="s">
        <v>3476</v>
      </c>
      <c r="P2485">
        <v>50</v>
      </c>
      <c r="Q2485">
        <v>23.5</v>
      </c>
    </row>
    <row r="2486" spans="1:17" x14ac:dyDescent="0.3">
      <c r="A2486">
        <v>1496876</v>
      </c>
      <c r="B2486" t="s">
        <v>3478</v>
      </c>
      <c r="C2486" t="s">
        <v>8476</v>
      </c>
      <c r="D2486" t="s">
        <v>1044</v>
      </c>
      <c r="E2486">
        <v>154833184</v>
      </c>
      <c r="F2486" t="s">
        <v>451</v>
      </c>
      <c r="G2486" t="str">
        <f t="shared" si="38"/>
        <v>2025eb1100149</v>
      </c>
      <c r="H2486" t="s">
        <v>10137</v>
      </c>
      <c r="I2486" t="s">
        <v>452</v>
      </c>
      <c r="K2486" t="s">
        <v>8653</v>
      </c>
      <c r="M2486" t="s">
        <v>7643</v>
      </c>
      <c r="N2486" t="s">
        <v>3476</v>
      </c>
      <c r="P2486">
        <v>50</v>
      </c>
      <c r="Q2486">
        <v>24</v>
      </c>
    </row>
    <row r="2487" spans="1:17" x14ac:dyDescent="0.3">
      <c r="A2487">
        <v>1496876</v>
      </c>
      <c r="B2487" t="s">
        <v>3478</v>
      </c>
      <c r="C2487" t="s">
        <v>8476</v>
      </c>
      <c r="D2487" t="s">
        <v>1044</v>
      </c>
      <c r="E2487">
        <v>154833233</v>
      </c>
      <c r="F2487" t="s">
        <v>259</v>
      </c>
      <c r="G2487" t="str">
        <f t="shared" si="38"/>
        <v>2025eb1100085</v>
      </c>
      <c r="H2487" t="s">
        <v>10138</v>
      </c>
      <c r="I2487" t="s">
        <v>260</v>
      </c>
      <c r="K2487" t="s">
        <v>8653</v>
      </c>
      <c r="M2487" t="s">
        <v>7643</v>
      </c>
      <c r="N2487" t="s">
        <v>3476</v>
      </c>
      <c r="P2487">
        <v>50</v>
      </c>
      <c r="Q2487">
        <v>26</v>
      </c>
    </row>
    <row r="2488" spans="1:17" x14ac:dyDescent="0.3">
      <c r="A2488">
        <v>1496876</v>
      </c>
      <c r="B2488" t="s">
        <v>3478</v>
      </c>
      <c r="C2488" t="s">
        <v>8476</v>
      </c>
      <c r="D2488" t="s">
        <v>1044</v>
      </c>
      <c r="E2488">
        <v>154833312</v>
      </c>
      <c r="F2488" t="s">
        <v>313</v>
      </c>
      <c r="G2488" t="str">
        <f t="shared" si="38"/>
        <v>2025eb1100103</v>
      </c>
      <c r="H2488" t="s">
        <v>10139</v>
      </c>
      <c r="I2488" t="s">
        <v>314</v>
      </c>
      <c r="K2488" t="s">
        <v>8653</v>
      </c>
      <c r="M2488" t="s">
        <v>7643</v>
      </c>
      <c r="N2488" t="s">
        <v>3476</v>
      </c>
      <c r="P2488">
        <v>50</v>
      </c>
      <c r="Q2488">
        <v>29</v>
      </c>
    </row>
    <row r="2489" spans="1:17" x14ac:dyDescent="0.3">
      <c r="A2489">
        <v>1496876</v>
      </c>
      <c r="B2489" t="s">
        <v>3478</v>
      </c>
      <c r="C2489" t="s">
        <v>8476</v>
      </c>
      <c r="D2489" t="s">
        <v>1044</v>
      </c>
      <c r="E2489">
        <v>154833315</v>
      </c>
      <c r="F2489" t="s">
        <v>151</v>
      </c>
      <c r="G2489" t="str">
        <f t="shared" si="38"/>
        <v>2025eb1100049</v>
      </c>
      <c r="H2489" t="s">
        <v>10140</v>
      </c>
      <c r="I2489" t="s">
        <v>152</v>
      </c>
      <c r="K2489" t="s">
        <v>8653</v>
      </c>
      <c r="M2489" t="s">
        <v>7643</v>
      </c>
      <c r="N2489" t="s">
        <v>3476</v>
      </c>
      <c r="P2489">
        <v>50</v>
      </c>
      <c r="Q2489">
        <v>25.5</v>
      </c>
    </row>
    <row r="2490" spans="1:17" x14ac:dyDescent="0.3">
      <c r="A2490">
        <v>1496876</v>
      </c>
      <c r="B2490" t="s">
        <v>3478</v>
      </c>
      <c r="C2490" t="s">
        <v>8476</v>
      </c>
      <c r="D2490" t="s">
        <v>1044</v>
      </c>
      <c r="E2490">
        <v>154833316</v>
      </c>
      <c r="F2490" t="s">
        <v>214</v>
      </c>
      <c r="G2490" t="str">
        <f t="shared" si="38"/>
        <v>2025eb1100070</v>
      </c>
      <c r="H2490" t="s">
        <v>10141</v>
      </c>
      <c r="I2490" t="s">
        <v>215</v>
      </c>
      <c r="K2490" t="s">
        <v>8653</v>
      </c>
      <c r="M2490" t="s">
        <v>7643</v>
      </c>
      <c r="N2490" t="s">
        <v>3476</v>
      </c>
      <c r="P2490">
        <v>50</v>
      </c>
      <c r="Q2490">
        <v>28</v>
      </c>
    </row>
    <row r="2491" spans="1:17" x14ac:dyDescent="0.3">
      <c r="A2491">
        <v>1496876</v>
      </c>
      <c r="B2491" t="s">
        <v>3478</v>
      </c>
      <c r="C2491" t="s">
        <v>8476</v>
      </c>
      <c r="D2491" t="s">
        <v>1044</v>
      </c>
      <c r="E2491">
        <v>154833421</v>
      </c>
      <c r="F2491" t="s">
        <v>385</v>
      </c>
      <c r="G2491" t="str">
        <f t="shared" si="38"/>
        <v>2025eb1100127</v>
      </c>
      <c r="H2491" t="s">
        <v>10142</v>
      </c>
      <c r="I2491" t="s">
        <v>386</v>
      </c>
      <c r="K2491" t="s">
        <v>8653</v>
      </c>
      <c r="M2491" t="s">
        <v>7643</v>
      </c>
      <c r="N2491" t="s">
        <v>3476</v>
      </c>
      <c r="P2491">
        <v>50</v>
      </c>
      <c r="Q2491">
        <v>26.5</v>
      </c>
    </row>
    <row r="2492" spans="1:17" x14ac:dyDescent="0.3">
      <c r="A2492">
        <v>1496876</v>
      </c>
      <c r="B2492" t="s">
        <v>3478</v>
      </c>
      <c r="C2492" t="s">
        <v>8476</v>
      </c>
      <c r="D2492" t="s">
        <v>1044</v>
      </c>
      <c r="E2492">
        <v>154833647</v>
      </c>
      <c r="F2492" t="s">
        <v>79</v>
      </c>
      <c r="G2492" t="str">
        <f t="shared" si="38"/>
        <v>2025eb1100025</v>
      </c>
      <c r="H2492" t="s">
        <v>10143</v>
      </c>
      <c r="I2492" t="s">
        <v>80</v>
      </c>
      <c r="K2492" t="s">
        <v>8653</v>
      </c>
      <c r="M2492" t="s">
        <v>7643</v>
      </c>
      <c r="N2492" t="s">
        <v>3476</v>
      </c>
      <c r="P2492">
        <v>50</v>
      </c>
      <c r="Q2492">
        <v>21.5</v>
      </c>
    </row>
    <row r="2493" spans="1:17" x14ac:dyDescent="0.3">
      <c r="A2493">
        <v>1496876</v>
      </c>
      <c r="B2493" t="s">
        <v>3478</v>
      </c>
      <c r="C2493" t="s">
        <v>8476</v>
      </c>
      <c r="D2493" t="s">
        <v>1044</v>
      </c>
      <c r="E2493">
        <v>154834131</v>
      </c>
      <c r="F2493" t="s">
        <v>61</v>
      </c>
      <c r="G2493" t="str">
        <f t="shared" si="38"/>
        <v>2025eb1100019</v>
      </c>
      <c r="H2493" t="s">
        <v>10144</v>
      </c>
      <c r="I2493" t="s">
        <v>62</v>
      </c>
      <c r="K2493" t="s">
        <v>8653</v>
      </c>
      <c r="M2493" t="s">
        <v>7643</v>
      </c>
      <c r="N2493" t="s">
        <v>3476</v>
      </c>
      <c r="P2493">
        <v>50</v>
      </c>
      <c r="Q2493">
        <v>21.5</v>
      </c>
    </row>
    <row r="2494" spans="1:17" x14ac:dyDescent="0.3">
      <c r="A2494">
        <v>1496876</v>
      </c>
      <c r="B2494" t="s">
        <v>3478</v>
      </c>
      <c r="C2494" t="s">
        <v>8476</v>
      </c>
      <c r="D2494" t="s">
        <v>1044</v>
      </c>
      <c r="E2494">
        <v>154834134</v>
      </c>
      <c r="F2494" t="s">
        <v>982</v>
      </c>
      <c r="G2494" t="str">
        <f t="shared" si="38"/>
        <v>2025eb1100328</v>
      </c>
      <c r="H2494" t="s">
        <v>10145</v>
      </c>
      <c r="I2494" t="s">
        <v>983</v>
      </c>
      <c r="K2494" t="s">
        <v>8653</v>
      </c>
      <c r="M2494" t="s">
        <v>7643</v>
      </c>
      <c r="N2494" t="s">
        <v>3476</v>
      </c>
      <c r="P2494">
        <v>50</v>
      </c>
      <c r="Q2494">
        <v>25</v>
      </c>
    </row>
    <row r="2495" spans="1:17" x14ac:dyDescent="0.3">
      <c r="A2495">
        <v>1496876</v>
      </c>
      <c r="B2495" t="s">
        <v>3478</v>
      </c>
      <c r="C2495" t="s">
        <v>8476</v>
      </c>
      <c r="D2495" t="s">
        <v>1044</v>
      </c>
      <c r="E2495">
        <v>154834176</v>
      </c>
      <c r="F2495" t="s">
        <v>262</v>
      </c>
      <c r="G2495" t="str">
        <f t="shared" si="38"/>
        <v>2025eb1100086</v>
      </c>
      <c r="H2495" t="s">
        <v>10146</v>
      </c>
      <c r="I2495" t="s">
        <v>263</v>
      </c>
      <c r="K2495" t="s">
        <v>8653</v>
      </c>
      <c r="M2495" t="s">
        <v>7643</v>
      </c>
      <c r="N2495" t="s">
        <v>3476</v>
      </c>
      <c r="P2495">
        <v>50</v>
      </c>
      <c r="Q2495">
        <v>0.5</v>
      </c>
    </row>
    <row r="2496" spans="1:17" x14ac:dyDescent="0.3">
      <c r="A2496">
        <v>1496876</v>
      </c>
      <c r="B2496" t="s">
        <v>3478</v>
      </c>
      <c r="C2496" t="s">
        <v>8476</v>
      </c>
      <c r="D2496" t="s">
        <v>1044</v>
      </c>
      <c r="E2496">
        <v>154834183</v>
      </c>
      <c r="F2496" t="s">
        <v>769</v>
      </c>
      <c r="G2496" t="str">
        <f t="shared" si="38"/>
        <v>2025eb1100256</v>
      </c>
      <c r="H2496" t="s">
        <v>10147</v>
      </c>
      <c r="I2496" t="s">
        <v>770</v>
      </c>
      <c r="K2496" t="s">
        <v>8653</v>
      </c>
      <c r="M2496" t="s">
        <v>7643</v>
      </c>
      <c r="N2496" t="s">
        <v>3476</v>
      </c>
      <c r="P2496">
        <v>50</v>
      </c>
      <c r="Q2496">
        <v>19</v>
      </c>
    </row>
    <row r="2497" spans="1:17" x14ac:dyDescent="0.3">
      <c r="A2497">
        <v>1496876</v>
      </c>
      <c r="B2497" t="s">
        <v>3478</v>
      </c>
      <c r="C2497" t="s">
        <v>8476</v>
      </c>
      <c r="D2497" t="s">
        <v>1044</v>
      </c>
      <c r="E2497">
        <v>154834414</v>
      </c>
      <c r="F2497" t="s">
        <v>3611</v>
      </c>
      <c r="G2497" t="str">
        <f t="shared" si="38"/>
        <v>2025eb1100220</v>
      </c>
      <c r="H2497" t="s">
        <v>10148</v>
      </c>
      <c r="I2497" t="s">
        <v>3612</v>
      </c>
      <c r="K2497" t="s">
        <v>8653</v>
      </c>
      <c r="M2497" t="s">
        <v>7643</v>
      </c>
      <c r="N2497" t="s">
        <v>3476</v>
      </c>
      <c r="P2497">
        <v>50</v>
      </c>
      <c r="Q2497">
        <v>30.5</v>
      </c>
    </row>
    <row r="2498" spans="1:17" x14ac:dyDescent="0.3">
      <c r="A2498">
        <v>1496877</v>
      </c>
      <c r="B2498" t="s">
        <v>3496</v>
      </c>
      <c r="C2498" t="s">
        <v>8476</v>
      </c>
      <c r="D2498" t="s">
        <v>1044</v>
      </c>
      <c r="E2498">
        <v>154832665</v>
      </c>
      <c r="F2498" t="s">
        <v>58</v>
      </c>
      <c r="G2498" t="str">
        <f t="shared" si="38"/>
        <v>2025eb1100018</v>
      </c>
      <c r="H2498" t="s">
        <v>10149</v>
      </c>
      <c r="I2498" t="s">
        <v>59</v>
      </c>
      <c r="K2498" t="s">
        <v>8653</v>
      </c>
      <c r="M2498" t="s">
        <v>7643</v>
      </c>
      <c r="N2498" t="s">
        <v>3476</v>
      </c>
      <c r="P2498">
        <v>50</v>
      </c>
      <c r="Q2498">
        <v>29.5</v>
      </c>
    </row>
    <row r="2499" spans="1:17" x14ac:dyDescent="0.3">
      <c r="A2499">
        <v>1496877</v>
      </c>
      <c r="B2499" t="s">
        <v>3496</v>
      </c>
      <c r="C2499" t="s">
        <v>8476</v>
      </c>
      <c r="D2499" t="s">
        <v>1044</v>
      </c>
      <c r="E2499">
        <v>154832668</v>
      </c>
      <c r="F2499" t="s">
        <v>907</v>
      </c>
      <c r="G2499" t="str">
        <f t="shared" ref="G2499:G2562" si="39">LEFT(F2499,13)</f>
        <v>2025eb1100303</v>
      </c>
      <c r="H2499" t="s">
        <v>10150</v>
      </c>
      <c r="I2499" t="s">
        <v>908</v>
      </c>
      <c r="K2499" t="s">
        <v>8653</v>
      </c>
      <c r="M2499" t="s">
        <v>7643</v>
      </c>
      <c r="N2499" t="s">
        <v>3476</v>
      </c>
      <c r="P2499">
        <v>50</v>
      </c>
      <c r="Q2499">
        <v>17</v>
      </c>
    </row>
    <row r="2500" spans="1:17" x14ac:dyDescent="0.3">
      <c r="A2500">
        <v>1496877</v>
      </c>
      <c r="B2500" t="s">
        <v>3496</v>
      </c>
      <c r="C2500" t="s">
        <v>8476</v>
      </c>
      <c r="D2500" t="s">
        <v>1044</v>
      </c>
      <c r="E2500">
        <v>154832669</v>
      </c>
      <c r="F2500" t="s">
        <v>817</v>
      </c>
      <c r="G2500" t="str">
        <f t="shared" si="39"/>
        <v>2025eb1100272</v>
      </c>
      <c r="H2500" t="s">
        <v>10151</v>
      </c>
      <c r="I2500" t="s">
        <v>3645</v>
      </c>
      <c r="K2500" t="s">
        <v>8653</v>
      </c>
      <c r="M2500" t="s">
        <v>7643</v>
      </c>
      <c r="N2500" t="s">
        <v>3476</v>
      </c>
      <c r="P2500">
        <v>50</v>
      </c>
      <c r="Q2500">
        <v>33</v>
      </c>
    </row>
    <row r="2501" spans="1:17" x14ac:dyDescent="0.3">
      <c r="A2501">
        <v>1496877</v>
      </c>
      <c r="B2501" t="s">
        <v>3496</v>
      </c>
      <c r="C2501" t="s">
        <v>8476</v>
      </c>
      <c r="D2501" t="s">
        <v>1044</v>
      </c>
      <c r="E2501">
        <v>154833185</v>
      </c>
      <c r="F2501" t="s">
        <v>586</v>
      </c>
      <c r="G2501" t="str">
        <f t="shared" si="39"/>
        <v>2025eb1100194</v>
      </c>
      <c r="H2501" t="s">
        <v>10152</v>
      </c>
      <c r="I2501" t="s">
        <v>587</v>
      </c>
      <c r="K2501" t="s">
        <v>8653</v>
      </c>
      <c r="M2501" t="s">
        <v>7643</v>
      </c>
      <c r="N2501" t="s">
        <v>3476</v>
      </c>
      <c r="P2501">
        <v>50</v>
      </c>
      <c r="Q2501">
        <v>6</v>
      </c>
    </row>
    <row r="2502" spans="1:17" x14ac:dyDescent="0.3">
      <c r="A2502">
        <v>1496877</v>
      </c>
      <c r="B2502" t="s">
        <v>3496</v>
      </c>
      <c r="C2502" t="s">
        <v>8476</v>
      </c>
      <c r="D2502" t="s">
        <v>1044</v>
      </c>
      <c r="E2502">
        <v>154834118</v>
      </c>
      <c r="F2502" t="s">
        <v>859</v>
      </c>
      <c r="G2502" t="str">
        <f t="shared" si="39"/>
        <v>2025eb1100286</v>
      </c>
      <c r="H2502" t="s">
        <v>10153</v>
      </c>
      <c r="I2502" t="s">
        <v>1531</v>
      </c>
      <c r="K2502" t="s">
        <v>8653</v>
      </c>
      <c r="M2502" t="s">
        <v>7643</v>
      </c>
      <c r="N2502" t="s">
        <v>3476</v>
      </c>
      <c r="P2502">
        <v>50</v>
      </c>
      <c r="Q2502">
        <v>27.5</v>
      </c>
    </row>
    <row r="2503" spans="1:17" x14ac:dyDescent="0.3">
      <c r="A2503">
        <v>1496878</v>
      </c>
      <c r="B2503" t="s">
        <v>3696</v>
      </c>
      <c r="C2503" t="s">
        <v>8066</v>
      </c>
      <c r="D2503" t="s">
        <v>1606</v>
      </c>
      <c r="E2503">
        <v>154844544</v>
      </c>
      <c r="F2503" t="s">
        <v>4424</v>
      </c>
      <c r="G2503" t="str">
        <f t="shared" si="39"/>
        <v>2025em1100432</v>
      </c>
      <c r="H2503" t="s">
        <v>10154</v>
      </c>
      <c r="I2503" t="s">
        <v>4425</v>
      </c>
      <c r="K2503" t="s">
        <v>8653</v>
      </c>
      <c r="M2503" t="s">
        <v>7643</v>
      </c>
      <c r="N2503" t="s">
        <v>3476</v>
      </c>
      <c r="P2503">
        <v>40</v>
      </c>
      <c r="Q2503">
        <v>21.5</v>
      </c>
    </row>
    <row r="2504" spans="1:17" x14ac:dyDescent="0.3">
      <c r="A2504">
        <v>1496878</v>
      </c>
      <c r="B2504" t="s">
        <v>3696</v>
      </c>
      <c r="C2504" t="s">
        <v>8066</v>
      </c>
      <c r="D2504" t="s">
        <v>1606</v>
      </c>
      <c r="E2504">
        <v>154844545</v>
      </c>
      <c r="F2504" t="s">
        <v>3907</v>
      </c>
      <c r="G2504" t="str">
        <f t="shared" si="39"/>
        <v>2025em1100131</v>
      </c>
      <c r="H2504" t="s">
        <v>10155</v>
      </c>
      <c r="I2504" t="s">
        <v>3908</v>
      </c>
      <c r="K2504" t="s">
        <v>8653</v>
      </c>
      <c r="M2504" t="s">
        <v>7643</v>
      </c>
      <c r="N2504" t="s">
        <v>3476</v>
      </c>
      <c r="P2504">
        <v>40</v>
      </c>
      <c r="Q2504">
        <v>9</v>
      </c>
    </row>
    <row r="2505" spans="1:17" x14ac:dyDescent="0.3">
      <c r="A2505">
        <v>1496878</v>
      </c>
      <c r="B2505" t="s">
        <v>3696</v>
      </c>
      <c r="C2505" t="s">
        <v>8066</v>
      </c>
      <c r="D2505" t="s">
        <v>1606</v>
      </c>
      <c r="E2505">
        <v>154844546</v>
      </c>
      <c r="F2505" t="s">
        <v>4020</v>
      </c>
      <c r="G2505" t="str">
        <f t="shared" si="39"/>
        <v>2025em1100201</v>
      </c>
      <c r="H2505" t="s">
        <v>10156</v>
      </c>
      <c r="I2505" t="s">
        <v>4021</v>
      </c>
      <c r="K2505" t="s">
        <v>8653</v>
      </c>
      <c r="M2505" t="s">
        <v>7643</v>
      </c>
      <c r="N2505" t="s">
        <v>3476</v>
      </c>
      <c r="P2505">
        <v>40</v>
      </c>
      <c r="Q2505">
        <v>20</v>
      </c>
    </row>
    <row r="2506" spans="1:17" x14ac:dyDescent="0.3">
      <c r="A2506">
        <v>1496878</v>
      </c>
      <c r="B2506" t="s">
        <v>3696</v>
      </c>
      <c r="C2506" t="s">
        <v>8066</v>
      </c>
      <c r="D2506" t="s">
        <v>1606</v>
      </c>
      <c r="E2506">
        <v>154844552</v>
      </c>
      <c r="F2506" t="s">
        <v>1846</v>
      </c>
      <c r="G2506" t="str">
        <f t="shared" si="39"/>
        <v>2025em1100066</v>
      </c>
      <c r="H2506" t="s">
        <v>10157</v>
      </c>
      <c r="I2506" t="s">
        <v>1847</v>
      </c>
      <c r="K2506" t="s">
        <v>8653</v>
      </c>
      <c r="M2506" t="s">
        <v>7643</v>
      </c>
      <c r="N2506" t="s">
        <v>3476</v>
      </c>
      <c r="P2506">
        <v>40</v>
      </c>
      <c r="Q2506">
        <v>32.5</v>
      </c>
    </row>
    <row r="2507" spans="1:17" x14ac:dyDescent="0.3">
      <c r="A2507">
        <v>1496878</v>
      </c>
      <c r="B2507" t="s">
        <v>3696</v>
      </c>
      <c r="C2507" t="s">
        <v>8066</v>
      </c>
      <c r="D2507" t="s">
        <v>1606</v>
      </c>
      <c r="E2507">
        <v>154844554</v>
      </c>
      <c r="F2507" t="s">
        <v>4436</v>
      </c>
      <c r="G2507" t="str">
        <f t="shared" si="39"/>
        <v>2025em1100436</v>
      </c>
      <c r="H2507" t="s">
        <v>10158</v>
      </c>
      <c r="I2507" t="s">
        <v>4437</v>
      </c>
      <c r="K2507" t="s">
        <v>8653</v>
      </c>
      <c r="M2507" t="s">
        <v>7643</v>
      </c>
      <c r="N2507" t="s">
        <v>3476</v>
      </c>
      <c r="P2507">
        <v>40</v>
      </c>
      <c r="Q2507">
        <v>5.5</v>
      </c>
    </row>
    <row r="2508" spans="1:17" x14ac:dyDescent="0.3">
      <c r="A2508">
        <v>1496878</v>
      </c>
      <c r="B2508" t="s">
        <v>3696</v>
      </c>
      <c r="C2508" t="s">
        <v>8066</v>
      </c>
      <c r="D2508" t="s">
        <v>1606</v>
      </c>
      <c r="E2508">
        <v>154844555</v>
      </c>
      <c r="F2508" t="s">
        <v>4256</v>
      </c>
      <c r="G2508" t="str">
        <f t="shared" si="39"/>
        <v>2025em1100345</v>
      </c>
      <c r="H2508" t="s">
        <v>10159</v>
      </c>
      <c r="I2508" t="s">
        <v>4257</v>
      </c>
      <c r="K2508" t="s">
        <v>8653</v>
      </c>
      <c r="M2508" t="s">
        <v>7643</v>
      </c>
      <c r="N2508" t="s">
        <v>3476</v>
      </c>
      <c r="P2508">
        <v>40</v>
      </c>
      <c r="Q2508">
        <v>20</v>
      </c>
    </row>
    <row r="2509" spans="1:17" x14ac:dyDescent="0.3">
      <c r="A2509">
        <v>1496878</v>
      </c>
      <c r="B2509" t="s">
        <v>3696</v>
      </c>
      <c r="C2509" t="s">
        <v>8066</v>
      </c>
      <c r="D2509" t="s">
        <v>1606</v>
      </c>
      <c r="E2509">
        <v>154844556</v>
      </c>
      <c r="F2509" t="s">
        <v>2600</v>
      </c>
      <c r="G2509" t="str">
        <f t="shared" si="39"/>
        <v>2025em1100264</v>
      </c>
      <c r="H2509" t="s">
        <v>10160</v>
      </c>
      <c r="I2509" t="s">
        <v>2601</v>
      </c>
      <c r="K2509" t="s">
        <v>8653</v>
      </c>
      <c r="M2509" t="s">
        <v>7643</v>
      </c>
      <c r="N2509" t="s">
        <v>3476</v>
      </c>
      <c r="P2509">
        <v>40</v>
      </c>
      <c r="Q2509">
        <v>21</v>
      </c>
    </row>
    <row r="2510" spans="1:17" x14ac:dyDescent="0.3">
      <c r="A2510">
        <v>1496878</v>
      </c>
      <c r="B2510" t="s">
        <v>3696</v>
      </c>
      <c r="C2510" t="s">
        <v>8066</v>
      </c>
      <c r="D2510" t="s">
        <v>1606</v>
      </c>
      <c r="E2510">
        <v>154844558</v>
      </c>
      <c r="F2510" t="s">
        <v>4004</v>
      </c>
      <c r="G2510" t="str">
        <f t="shared" si="39"/>
        <v>2025em1100187</v>
      </c>
      <c r="H2510" t="s">
        <v>10161</v>
      </c>
      <c r="I2510" t="s">
        <v>4005</v>
      </c>
      <c r="K2510" t="s">
        <v>8653</v>
      </c>
      <c r="M2510" t="s">
        <v>7643</v>
      </c>
      <c r="N2510" t="s">
        <v>3476</v>
      </c>
      <c r="P2510">
        <v>40</v>
      </c>
      <c r="Q2510">
        <v>25</v>
      </c>
    </row>
    <row r="2511" spans="1:17" x14ac:dyDescent="0.3">
      <c r="A2511">
        <v>1496878</v>
      </c>
      <c r="B2511" t="s">
        <v>3696</v>
      </c>
      <c r="C2511" t="s">
        <v>8066</v>
      </c>
      <c r="D2511" t="s">
        <v>1606</v>
      </c>
      <c r="E2511">
        <v>154844559</v>
      </c>
      <c r="F2511" t="s">
        <v>2175</v>
      </c>
      <c r="G2511" t="str">
        <f t="shared" si="39"/>
        <v>2025em1100148</v>
      </c>
      <c r="H2511" t="s">
        <v>10162</v>
      </c>
      <c r="I2511" t="s">
        <v>2176</v>
      </c>
      <c r="K2511" t="s">
        <v>8653</v>
      </c>
      <c r="M2511" t="s">
        <v>7643</v>
      </c>
      <c r="N2511" t="s">
        <v>3476</v>
      </c>
      <c r="P2511">
        <v>40</v>
      </c>
      <c r="Q2511">
        <v>34.5</v>
      </c>
    </row>
    <row r="2512" spans="1:17" x14ac:dyDescent="0.3">
      <c r="A2512">
        <v>1496878</v>
      </c>
      <c r="B2512" t="s">
        <v>3696</v>
      </c>
      <c r="C2512" t="s">
        <v>8066</v>
      </c>
      <c r="D2512" t="s">
        <v>1606</v>
      </c>
      <c r="E2512">
        <v>154844562</v>
      </c>
      <c r="F2512" t="s">
        <v>2801</v>
      </c>
      <c r="G2512" t="str">
        <f t="shared" si="39"/>
        <v>2025em1100312</v>
      </c>
      <c r="H2512" t="s">
        <v>10163</v>
      </c>
      <c r="I2512" t="s">
        <v>2802</v>
      </c>
      <c r="K2512" t="s">
        <v>8653</v>
      </c>
      <c r="M2512" t="s">
        <v>7643</v>
      </c>
      <c r="N2512" t="s">
        <v>3476</v>
      </c>
      <c r="P2512">
        <v>40</v>
      </c>
      <c r="Q2512">
        <v>32</v>
      </c>
    </row>
    <row r="2513" spans="1:17" x14ac:dyDescent="0.3">
      <c r="A2513">
        <v>1496878</v>
      </c>
      <c r="B2513" t="s">
        <v>3696</v>
      </c>
      <c r="C2513" t="s">
        <v>8066</v>
      </c>
      <c r="D2513" t="s">
        <v>1606</v>
      </c>
      <c r="E2513">
        <v>154844563</v>
      </c>
      <c r="F2513" t="s">
        <v>3238</v>
      </c>
      <c r="G2513" t="str">
        <f t="shared" si="39"/>
        <v>2025em1100446</v>
      </c>
      <c r="H2513" t="s">
        <v>10164</v>
      </c>
      <c r="I2513" t="s">
        <v>3239</v>
      </c>
      <c r="K2513" t="s">
        <v>8653</v>
      </c>
      <c r="M2513" t="s">
        <v>7643</v>
      </c>
      <c r="N2513" t="s">
        <v>3476</v>
      </c>
      <c r="P2513">
        <v>40</v>
      </c>
      <c r="Q2513">
        <v>34.5</v>
      </c>
    </row>
    <row r="2514" spans="1:17" x14ac:dyDescent="0.3">
      <c r="A2514">
        <v>1496878</v>
      </c>
      <c r="B2514" t="s">
        <v>3696</v>
      </c>
      <c r="C2514" t="s">
        <v>8066</v>
      </c>
      <c r="D2514" t="s">
        <v>1606</v>
      </c>
      <c r="E2514">
        <v>154844564</v>
      </c>
      <c r="F2514" t="s">
        <v>3831</v>
      </c>
      <c r="G2514" t="str">
        <f t="shared" si="39"/>
        <v>2025em1100074</v>
      </c>
      <c r="H2514" t="s">
        <v>10165</v>
      </c>
      <c r="I2514" t="s">
        <v>3832</v>
      </c>
      <c r="K2514" t="s">
        <v>8653</v>
      </c>
      <c r="M2514" t="s">
        <v>7643</v>
      </c>
      <c r="N2514" t="s">
        <v>3476</v>
      </c>
      <c r="P2514">
        <v>40</v>
      </c>
      <c r="Q2514">
        <v>5</v>
      </c>
    </row>
    <row r="2515" spans="1:17" x14ac:dyDescent="0.3">
      <c r="A2515">
        <v>1496878</v>
      </c>
      <c r="B2515" t="s">
        <v>3696</v>
      </c>
      <c r="C2515" t="s">
        <v>8066</v>
      </c>
      <c r="D2515" t="s">
        <v>1606</v>
      </c>
      <c r="E2515">
        <v>154844567</v>
      </c>
      <c r="F2515" t="s">
        <v>3911</v>
      </c>
      <c r="G2515" t="str">
        <f t="shared" si="39"/>
        <v>2025em1100135</v>
      </c>
      <c r="H2515" t="s">
        <v>10166</v>
      </c>
      <c r="I2515" t="s">
        <v>3912</v>
      </c>
      <c r="K2515" t="s">
        <v>8653</v>
      </c>
      <c r="M2515" t="s">
        <v>7643</v>
      </c>
      <c r="N2515" t="s">
        <v>3476</v>
      </c>
      <c r="P2515">
        <v>40</v>
      </c>
      <c r="Q2515">
        <v>12</v>
      </c>
    </row>
    <row r="2516" spans="1:17" x14ac:dyDescent="0.3">
      <c r="A2516">
        <v>1496878</v>
      </c>
      <c r="B2516" t="s">
        <v>3696</v>
      </c>
      <c r="C2516" t="s">
        <v>8066</v>
      </c>
      <c r="D2516" t="s">
        <v>1606</v>
      </c>
      <c r="E2516">
        <v>154844568</v>
      </c>
      <c r="F2516" t="s">
        <v>3740</v>
      </c>
      <c r="G2516" t="str">
        <f t="shared" si="39"/>
        <v>2025em1100022</v>
      </c>
      <c r="H2516" t="s">
        <v>10167</v>
      </c>
      <c r="I2516" t="s">
        <v>3741</v>
      </c>
      <c r="K2516" t="s">
        <v>8653</v>
      </c>
      <c r="M2516" t="s">
        <v>7643</v>
      </c>
      <c r="N2516" t="s">
        <v>3476</v>
      </c>
      <c r="P2516">
        <v>40</v>
      </c>
      <c r="Q2516">
        <v>11</v>
      </c>
    </row>
    <row r="2517" spans="1:17" x14ac:dyDescent="0.3">
      <c r="A2517">
        <v>1496878</v>
      </c>
      <c r="B2517" t="s">
        <v>3696</v>
      </c>
      <c r="C2517" t="s">
        <v>8066</v>
      </c>
      <c r="D2517" t="s">
        <v>1606</v>
      </c>
      <c r="E2517">
        <v>154844569</v>
      </c>
      <c r="F2517" t="s">
        <v>2162</v>
      </c>
      <c r="G2517" t="str">
        <f t="shared" si="39"/>
        <v>2025em1100145</v>
      </c>
      <c r="H2517" t="s">
        <v>10168</v>
      </c>
      <c r="I2517" t="s">
        <v>2163</v>
      </c>
      <c r="K2517" t="s">
        <v>8653</v>
      </c>
      <c r="M2517" t="s">
        <v>7643</v>
      </c>
      <c r="N2517" t="s">
        <v>3476</v>
      </c>
      <c r="P2517">
        <v>40</v>
      </c>
      <c r="Q2517">
        <v>22.5</v>
      </c>
    </row>
    <row r="2518" spans="1:17" x14ac:dyDescent="0.3">
      <c r="A2518">
        <v>1496878</v>
      </c>
      <c r="B2518" t="s">
        <v>3696</v>
      </c>
      <c r="C2518" t="s">
        <v>8066</v>
      </c>
      <c r="D2518" t="s">
        <v>1606</v>
      </c>
      <c r="E2518">
        <v>154844571</v>
      </c>
      <c r="F2518" t="s">
        <v>4120</v>
      </c>
      <c r="G2518" t="str">
        <f t="shared" si="39"/>
        <v>2025em1100247</v>
      </c>
      <c r="H2518" t="s">
        <v>10169</v>
      </c>
      <c r="I2518" t="s">
        <v>4121</v>
      </c>
      <c r="K2518" t="s">
        <v>8653</v>
      </c>
      <c r="M2518" t="s">
        <v>7643</v>
      </c>
      <c r="N2518" t="s">
        <v>3476</v>
      </c>
      <c r="P2518">
        <v>40</v>
      </c>
      <c r="Q2518">
        <v>17.5</v>
      </c>
    </row>
    <row r="2519" spans="1:17" x14ac:dyDescent="0.3">
      <c r="A2519">
        <v>1496878</v>
      </c>
      <c r="B2519" t="s">
        <v>3696</v>
      </c>
      <c r="C2519" t="s">
        <v>8066</v>
      </c>
      <c r="D2519" t="s">
        <v>1606</v>
      </c>
      <c r="E2519">
        <v>154844572</v>
      </c>
      <c r="F2519" t="s">
        <v>3381</v>
      </c>
      <c r="G2519" t="str">
        <f t="shared" si="39"/>
        <v>2025em1100488</v>
      </c>
      <c r="H2519" t="s">
        <v>10170</v>
      </c>
      <c r="I2519" t="s">
        <v>3382</v>
      </c>
      <c r="K2519" t="s">
        <v>8653</v>
      </c>
      <c r="M2519" t="s">
        <v>7643</v>
      </c>
      <c r="N2519" t="s">
        <v>3476</v>
      </c>
      <c r="P2519">
        <v>40</v>
      </c>
      <c r="Q2519">
        <v>31.5</v>
      </c>
    </row>
    <row r="2520" spans="1:17" x14ac:dyDescent="0.3">
      <c r="A2520">
        <v>1496878</v>
      </c>
      <c r="B2520" t="s">
        <v>3696</v>
      </c>
      <c r="C2520" t="s">
        <v>8066</v>
      </c>
      <c r="D2520" t="s">
        <v>1606</v>
      </c>
      <c r="E2520">
        <v>154844574</v>
      </c>
      <c r="F2520" t="s">
        <v>4559</v>
      </c>
      <c r="G2520" t="str">
        <f t="shared" si="39"/>
        <v>2025em1100502</v>
      </c>
      <c r="H2520" t="s">
        <v>10171</v>
      </c>
      <c r="I2520" t="s">
        <v>4560</v>
      </c>
      <c r="K2520" t="s">
        <v>8653</v>
      </c>
      <c r="M2520" t="s">
        <v>7643</v>
      </c>
      <c r="N2520" t="s">
        <v>3476</v>
      </c>
      <c r="P2520">
        <v>40</v>
      </c>
      <c r="Q2520">
        <v>27.5</v>
      </c>
    </row>
    <row r="2521" spans="1:17" x14ac:dyDescent="0.3">
      <c r="A2521">
        <v>1496878</v>
      </c>
      <c r="B2521" t="s">
        <v>3696</v>
      </c>
      <c r="C2521" t="s">
        <v>8066</v>
      </c>
      <c r="D2521" t="s">
        <v>1606</v>
      </c>
      <c r="E2521">
        <v>154844575</v>
      </c>
      <c r="F2521" t="s">
        <v>3855</v>
      </c>
      <c r="G2521" t="str">
        <f t="shared" si="39"/>
        <v>2025em1100095</v>
      </c>
      <c r="H2521" t="s">
        <v>10172</v>
      </c>
      <c r="I2521" t="s">
        <v>3856</v>
      </c>
      <c r="K2521" t="s">
        <v>8653</v>
      </c>
      <c r="M2521" t="s">
        <v>7643</v>
      </c>
      <c r="N2521" t="s">
        <v>3476</v>
      </c>
      <c r="P2521">
        <v>40</v>
      </c>
      <c r="Q2521">
        <v>24</v>
      </c>
    </row>
    <row r="2522" spans="1:17" x14ac:dyDescent="0.3">
      <c r="A2522">
        <v>1496878</v>
      </c>
      <c r="B2522" t="s">
        <v>3696</v>
      </c>
      <c r="C2522" t="s">
        <v>8066</v>
      </c>
      <c r="D2522" t="s">
        <v>1606</v>
      </c>
      <c r="E2522">
        <v>154844577</v>
      </c>
      <c r="F2522" t="s">
        <v>3723</v>
      </c>
      <c r="G2522" t="str">
        <f t="shared" si="39"/>
        <v>2025em1100012</v>
      </c>
      <c r="H2522" t="s">
        <v>10173</v>
      </c>
      <c r="I2522" t="s">
        <v>3724</v>
      </c>
      <c r="K2522" t="s">
        <v>8653</v>
      </c>
      <c r="M2522" t="s">
        <v>7643</v>
      </c>
      <c r="N2522" t="s">
        <v>3476</v>
      </c>
      <c r="P2522">
        <v>40</v>
      </c>
      <c r="Q2522">
        <v>19.5</v>
      </c>
    </row>
    <row r="2523" spans="1:17" x14ac:dyDescent="0.3">
      <c r="A2523">
        <v>1496878</v>
      </c>
      <c r="B2523" t="s">
        <v>3696</v>
      </c>
      <c r="C2523" t="s">
        <v>8066</v>
      </c>
      <c r="D2523" t="s">
        <v>1606</v>
      </c>
      <c r="E2523">
        <v>154844578</v>
      </c>
      <c r="F2523" t="s">
        <v>4076</v>
      </c>
      <c r="G2523" t="str">
        <f t="shared" si="39"/>
        <v>2025em1100223</v>
      </c>
      <c r="H2523" t="s">
        <v>10174</v>
      </c>
      <c r="I2523" t="s">
        <v>4077</v>
      </c>
      <c r="K2523" t="s">
        <v>8653</v>
      </c>
      <c r="M2523" t="s">
        <v>7643</v>
      </c>
      <c r="N2523" t="s">
        <v>3476</v>
      </c>
      <c r="P2523">
        <v>40</v>
      </c>
      <c r="Q2523">
        <v>13</v>
      </c>
    </row>
    <row r="2524" spans="1:17" x14ac:dyDescent="0.3">
      <c r="A2524">
        <v>1496878</v>
      </c>
      <c r="B2524" t="s">
        <v>3696</v>
      </c>
      <c r="C2524" t="s">
        <v>8066</v>
      </c>
      <c r="D2524" t="s">
        <v>1606</v>
      </c>
      <c r="E2524">
        <v>154844579</v>
      </c>
      <c r="F2524" t="s">
        <v>2789</v>
      </c>
      <c r="G2524" t="str">
        <f t="shared" si="39"/>
        <v>2025em1100310</v>
      </c>
      <c r="H2524" t="s">
        <v>10175</v>
      </c>
      <c r="I2524" t="s">
        <v>2790</v>
      </c>
      <c r="K2524" t="s">
        <v>8653</v>
      </c>
      <c r="M2524" t="s">
        <v>7643</v>
      </c>
      <c r="N2524" t="s">
        <v>3476</v>
      </c>
      <c r="P2524">
        <v>40</v>
      </c>
      <c r="Q2524">
        <v>28</v>
      </c>
    </row>
    <row r="2525" spans="1:17" x14ac:dyDescent="0.3">
      <c r="A2525">
        <v>1496878</v>
      </c>
      <c r="B2525" t="s">
        <v>3696</v>
      </c>
      <c r="C2525" t="s">
        <v>8066</v>
      </c>
      <c r="D2525" t="s">
        <v>1606</v>
      </c>
      <c r="E2525">
        <v>154844580</v>
      </c>
      <c r="F2525" t="s">
        <v>2966</v>
      </c>
      <c r="G2525" t="str">
        <f t="shared" si="39"/>
        <v>2025em1100358</v>
      </c>
      <c r="H2525" t="s">
        <v>10176</v>
      </c>
      <c r="I2525" t="s">
        <v>2967</v>
      </c>
      <c r="K2525" t="s">
        <v>8653</v>
      </c>
      <c r="M2525" t="s">
        <v>7643</v>
      </c>
      <c r="N2525" t="s">
        <v>3476</v>
      </c>
      <c r="P2525">
        <v>40</v>
      </c>
      <c r="Q2525">
        <v>27</v>
      </c>
    </row>
    <row r="2526" spans="1:17" x14ac:dyDescent="0.3">
      <c r="A2526">
        <v>1496878</v>
      </c>
      <c r="B2526" t="s">
        <v>3696</v>
      </c>
      <c r="C2526" t="s">
        <v>8066</v>
      </c>
      <c r="D2526" t="s">
        <v>1606</v>
      </c>
      <c r="E2526">
        <v>154844581</v>
      </c>
      <c r="F2526" t="s">
        <v>2480</v>
      </c>
      <c r="G2526" t="str">
        <f t="shared" si="39"/>
        <v>2025em1100238</v>
      </c>
      <c r="H2526" t="s">
        <v>10177</v>
      </c>
      <c r="I2526" t="s">
        <v>2481</v>
      </c>
      <c r="K2526" t="s">
        <v>8653</v>
      </c>
      <c r="M2526" t="s">
        <v>7643</v>
      </c>
      <c r="N2526" t="s">
        <v>3476</v>
      </c>
      <c r="P2526">
        <v>40</v>
      </c>
      <c r="Q2526">
        <v>22</v>
      </c>
    </row>
    <row r="2527" spans="1:17" x14ac:dyDescent="0.3">
      <c r="A2527">
        <v>1496878</v>
      </c>
      <c r="B2527" t="s">
        <v>3696</v>
      </c>
      <c r="C2527" t="s">
        <v>8066</v>
      </c>
      <c r="D2527" t="s">
        <v>1606</v>
      </c>
      <c r="E2527">
        <v>154844583</v>
      </c>
      <c r="F2527" t="s">
        <v>1890</v>
      </c>
      <c r="G2527" t="str">
        <f t="shared" si="39"/>
        <v>2025em1100078</v>
      </c>
      <c r="H2527" t="s">
        <v>10178</v>
      </c>
      <c r="I2527" t="s">
        <v>1891</v>
      </c>
      <c r="K2527" t="s">
        <v>8653</v>
      </c>
      <c r="M2527" t="s">
        <v>7643</v>
      </c>
      <c r="N2527" t="s">
        <v>3476</v>
      </c>
      <c r="P2527">
        <v>40</v>
      </c>
      <c r="Q2527">
        <v>20.5</v>
      </c>
    </row>
    <row r="2528" spans="1:17" x14ac:dyDescent="0.3">
      <c r="A2528">
        <v>1496878</v>
      </c>
      <c r="B2528" t="s">
        <v>3696</v>
      </c>
      <c r="C2528" t="s">
        <v>8066</v>
      </c>
      <c r="D2528" t="s">
        <v>1606</v>
      </c>
      <c r="E2528">
        <v>154844584</v>
      </c>
      <c r="F2528" t="s">
        <v>4228</v>
      </c>
      <c r="G2528" t="str">
        <f t="shared" si="39"/>
        <v>2025em1100324</v>
      </c>
      <c r="H2528" t="s">
        <v>10179</v>
      </c>
      <c r="I2528" t="s">
        <v>4229</v>
      </c>
      <c r="K2528" t="s">
        <v>8653</v>
      </c>
      <c r="M2528" t="s">
        <v>7643</v>
      </c>
      <c r="N2528" t="s">
        <v>3476</v>
      </c>
      <c r="P2528">
        <v>40</v>
      </c>
      <c r="Q2528">
        <v>20</v>
      </c>
    </row>
    <row r="2529" spans="1:17" x14ac:dyDescent="0.3">
      <c r="A2529">
        <v>1496878</v>
      </c>
      <c r="B2529" t="s">
        <v>3696</v>
      </c>
      <c r="C2529" t="s">
        <v>8066</v>
      </c>
      <c r="D2529" t="s">
        <v>1606</v>
      </c>
      <c r="E2529">
        <v>154844587</v>
      </c>
      <c r="F2529" t="s">
        <v>4340</v>
      </c>
      <c r="G2529" t="str">
        <f t="shared" si="39"/>
        <v>2025em1100389</v>
      </c>
      <c r="H2529" t="s">
        <v>10180</v>
      </c>
      <c r="I2529" t="s">
        <v>4341</v>
      </c>
      <c r="K2529" t="s">
        <v>8653</v>
      </c>
      <c r="M2529" t="s">
        <v>7643</v>
      </c>
      <c r="N2529" t="s">
        <v>3476</v>
      </c>
      <c r="P2529">
        <v>40</v>
      </c>
      <c r="Q2529">
        <v>12.5</v>
      </c>
    </row>
    <row r="2530" spans="1:17" x14ac:dyDescent="0.3">
      <c r="A2530">
        <v>1496878</v>
      </c>
      <c r="B2530" t="s">
        <v>3696</v>
      </c>
      <c r="C2530" t="s">
        <v>8066</v>
      </c>
      <c r="D2530" t="s">
        <v>1606</v>
      </c>
      <c r="E2530">
        <v>154844588</v>
      </c>
      <c r="F2530" t="s">
        <v>4472</v>
      </c>
      <c r="G2530" t="str">
        <f t="shared" si="39"/>
        <v>2025em1100452</v>
      </c>
      <c r="H2530" t="s">
        <v>10181</v>
      </c>
      <c r="I2530" t="s">
        <v>4473</v>
      </c>
      <c r="K2530" t="s">
        <v>8653</v>
      </c>
      <c r="M2530" t="s">
        <v>7643</v>
      </c>
      <c r="N2530" t="s">
        <v>3476</v>
      </c>
      <c r="P2530">
        <v>40</v>
      </c>
      <c r="Q2530">
        <v>12.5</v>
      </c>
    </row>
    <row r="2531" spans="1:17" x14ac:dyDescent="0.3">
      <c r="A2531">
        <v>1496878</v>
      </c>
      <c r="B2531" t="s">
        <v>3696</v>
      </c>
      <c r="C2531" t="s">
        <v>8066</v>
      </c>
      <c r="D2531" t="s">
        <v>1606</v>
      </c>
      <c r="E2531">
        <v>154844589</v>
      </c>
      <c r="F2531" t="s">
        <v>2213</v>
      </c>
      <c r="G2531" t="str">
        <f t="shared" si="39"/>
        <v>2025em1100158</v>
      </c>
      <c r="H2531" t="s">
        <v>10182</v>
      </c>
      <c r="I2531" t="s">
        <v>2214</v>
      </c>
      <c r="K2531" t="s">
        <v>8653</v>
      </c>
      <c r="M2531" t="s">
        <v>7643</v>
      </c>
      <c r="N2531" t="s">
        <v>3476</v>
      </c>
      <c r="P2531">
        <v>40</v>
      </c>
      <c r="Q2531">
        <v>28</v>
      </c>
    </row>
    <row r="2532" spans="1:17" x14ac:dyDescent="0.3">
      <c r="A2532">
        <v>1496878</v>
      </c>
      <c r="B2532" t="s">
        <v>3696</v>
      </c>
      <c r="C2532" t="s">
        <v>8066</v>
      </c>
      <c r="D2532" t="s">
        <v>1606</v>
      </c>
      <c r="E2532">
        <v>154844590</v>
      </c>
      <c r="F2532" t="s">
        <v>1688</v>
      </c>
      <c r="G2532" t="str">
        <f t="shared" si="39"/>
        <v>2025em1100025</v>
      </c>
      <c r="H2532" t="s">
        <v>10183</v>
      </c>
      <c r="I2532" t="s">
        <v>1689</v>
      </c>
      <c r="K2532" t="s">
        <v>8653</v>
      </c>
      <c r="M2532" t="s">
        <v>7643</v>
      </c>
      <c r="N2532" t="s">
        <v>3476</v>
      </c>
      <c r="P2532">
        <v>40</v>
      </c>
      <c r="Q2532">
        <v>27</v>
      </c>
    </row>
    <row r="2533" spans="1:17" x14ac:dyDescent="0.3">
      <c r="A2533">
        <v>1496878</v>
      </c>
      <c r="B2533" t="s">
        <v>3696</v>
      </c>
      <c r="C2533" t="s">
        <v>8066</v>
      </c>
      <c r="D2533" t="s">
        <v>1606</v>
      </c>
      <c r="E2533">
        <v>154844591</v>
      </c>
      <c r="F2533" t="s">
        <v>2405</v>
      </c>
      <c r="G2533" t="str">
        <f t="shared" si="39"/>
        <v>2025em1100218</v>
      </c>
      <c r="H2533" t="s">
        <v>10184</v>
      </c>
      <c r="I2533" t="s">
        <v>2406</v>
      </c>
      <c r="K2533" t="s">
        <v>8653</v>
      </c>
      <c r="M2533" t="s">
        <v>7643</v>
      </c>
      <c r="N2533" t="s">
        <v>3476</v>
      </c>
      <c r="P2533">
        <v>40</v>
      </c>
      <c r="Q2533">
        <v>20</v>
      </c>
    </row>
    <row r="2534" spans="1:17" x14ac:dyDescent="0.3">
      <c r="A2534">
        <v>1496878</v>
      </c>
      <c r="B2534" t="s">
        <v>3696</v>
      </c>
      <c r="C2534" t="s">
        <v>8066</v>
      </c>
      <c r="D2534" t="s">
        <v>1606</v>
      </c>
      <c r="E2534">
        <v>154844595</v>
      </c>
      <c r="F2534" t="s">
        <v>3795</v>
      </c>
      <c r="G2534" t="str">
        <f t="shared" si="39"/>
        <v>2025em1100044</v>
      </c>
      <c r="H2534" t="s">
        <v>10185</v>
      </c>
      <c r="I2534" t="s">
        <v>3796</v>
      </c>
      <c r="K2534" t="s">
        <v>8653</v>
      </c>
      <c r="M2534" t="s">
        <v>7643</v>
      </c>
      <c r="N2534" t="s">
        <v>3476</v>
      </c>
      <c r="P2534">
        <v>40</v>
      </c>
      <c r="Q2534">
        <v>28.5</v>
      </c>
    </row>
    <row r="2535" spans="1:17" x14ac:dyDescent="0.3">
      <c r="A2535">
        <v>1496878</v>
      </c>
      <c r="B2535" t="s">
        <v>3696</v>
      </c>
      <c r="C2535" t="s">
        <v>8066</v>
      </c>
      <c r="D2535" t="s">
        <v>1606</v>
      </c>
      <c r="E2535">
        <v>154844597</v>
      </c>
      <c r="F2535" t="s">
        <v>1827</v>
      </c>
      <c r="G2535" t="str">
        <f t="shared" si="39"/>
        <v>2025em1100062</v>
      </c>
      <c r="H2535" t="s">
        <v>10186</v>
      </c>
      <c r="I2535" t="s">
        <v>1828</v>
      </c>
      <c r="K2535" t="s">
        <v>8653</v>
      </c>
      <c r="M2535" t="s">
        <v>7643</v>
      </c>
      <c r="N2535" t="s">
        <v>3476</v>
      </c>
      <c r="P2535">
        <v>40</v>
      </c>
      <c r="Q2535">
        <v>26</v>
      </c>
    </row>
    <row r="2536" spans="1:17" x14ac:dyDescent="0.3">
      <c r="A2536">
        <v>1496878</v>
      </c>
      <c r="B2536" t="s">
        <v>3696</v>
      </c>
      <c r="C2536" t="s">
        <v>8066</v>
      </c>
      <c r="D2536" t="s">
        <v>1606</v>
      </c>
      <c r="E2536">
        <v>154844598</v>
      </c>
      <c r="F2536" t="s">
        <v>2913</v>
      </c>
      <c r="G2536" t="str">
        <f t="shared" si="39"/>
        <v>2025em1100342</v>
      </c>
      <c r="H2536" t="s">
        <v>10187</v>
      </c>
      <c r="I2536" t="s">
        <v>2914</v>
      </c>
      <c r="K2536" t="s">
        <v>8653</v>
      </c>
      <c r="M2536" t="s">
        <v>7643</v>
      </c>
      <c r="N2536" t="s">
        <v>3476</v>
      </c>
      <c r="P2536">
        <v>40</v>
      </c>
      <c r="Q2536">
        <v>30</v>
      </c>
    </row>
    <row r="2537" spans="1:17" x14ac:dyDescent="0.3">
      <c r="A2537">
        <v>1496878</v>
      </c>
      <c r="B2537" t="s">
        <v>3696</v>
      </c>
      <c r="C2537" t="s">
        <v>8066</v>
      </c>
      <c r="D2537" t="s">
        <v>1606</v>
      </c>
      <c r="E2537">
        <v>154844599</v>
      </c>
      <c r="F2537" t="s">
        <v>4531</v>
      </c>
      <c r="G2537" t="str">
        <f t="shared" si="39"/>
        <v>2025em1100486</v>
      </c>
      <c r="H2537" t="s">
        <v>10188</v>
      </c>
      <c r="I2537" t="s">
        <v>4532</v>
      </c>
      <c r="K2537" t="s">
        <v>8653</v>
      </c>
      <c r="M2537" t="s">
        <v>7643</v>
      </c>
      <c r="N2537" t="s">
        <v>3476</v>
      </c>
      <c r="P2537">
        <v>40</v>
      </c>
      <c r="Q2537">
        <v>31</v>
      </c>
    </row>
    <row r="2538" spans="1:17" x14ac:dyDescent="0.3">
      <c r="A2538">
        <v>1496878</v>
      </c>
      <c r="B2538" t="s">
        <v>3696</v>
      </c>
      <c r="C2538" t="s">
        <v>8066</v>
      </c>
      <c r="D2538" t="s">
        <v>1606</v>
      </c>
      <c r="E2538">
        <v>154844600</v>
      </c>
      <c r="F2538" t="s">
        <v>4292</v>
      </c>
      <c r="G2538" t="str">
        <f t="shared" si="39"/>
        <v>2025em1100364</v>
      </c>
      <c r="H2538" t="s">
        <v>10189</v>
      </c>
      <c r="I2538" t="s">
        <v>4293</v>
      </c>
      <c r="K2538" t="s">
        <v>8653</v>
      </c>
      <c r="M2538" t="s">
        <v>7643</v>
      </c>
      <c r="N2538" t="s">
        <v>3476</v>
      </c>
      <c r="P2538">
        <v>40</v>
      </c>
      <c r="Q2538">
        <v>33.5</v>
      </c>
    </row>
    <row r="2539" spans="1:17" x14ac:dyDescent="0.3">
      <c r="A2539">
        <v>1496878</v>
      </c>
      <c r="B2539" t="s">
        <v>3696</v>
      </c>
      <c r="C2539" t="s">
        <v>8066</v>
      </c>
      <c r="D2539" t="s">
        <v>1606</v>
      </c>
      <c r="E2539">
        <v>154844602</v>
      </c>
      <c r="F2539" t="s">
        <v>3807</v>
      </c>
      <c r="G2539" t="str">
        <f t="shared" si="39"/>
        <v>2025em1100057</v>
      </c>
      <c r="H2539" t="s">
        <v>10190</v>
      </c>
      <c r="I2539" t="s">
        <v>3808</v>
      </c>
      <c r="K2539" t="s">
        <v>8653</v>
      </c>
      <c r="M2539" t="s">
        <v>7643</v>
      </c>
      <c r="N2539" t="s">
        <v>3476</v>
      </c>
      <c r="P2539">
        <v>40</v>
      </c>
      <c r="Q2539">
        <v>22</v>
      </c>
    </row>
    <row r="2540" spans="1:17" x14ac:dyDescent="0.3">
      <c r="A2540">
        <v>1496878</v>
      </c>
      <c r="B2540" t="s">
        <v>3696</v>
      </c>
      <c r="C2540" t="s">
        <v>8066</v>
      </c>
      <c r="D2540" t="s">
        <v>1606</v>
      </c>
      <c r="E2540">
        <v>154844603</v>
      </c>
      <c r="F2540" t="s">
        <v>4368</v>
      </c>
      <c r="G2540" t="str">
        <f t="shared" si="39"/>
        <v>2025em1100404</v>
      </c>
      <c r="H2540" t="s">
        <v>10191</v>
      </c>
      <c r="I2540" t="s">
        <v>4369</v>
      </c>
      <c r="K2540" t="s">
        <v>8653</v>
      </c>
      <c r="M2540" t="s">
        <v>7643</v>
      </c>
      <c r="N2540" t="s">
        <v>3476</v>
      </c>
      <c r="P2540">
        <v>40</v>
      </c>
      <c r="Q2540">
        <v>17</v>
      </c>
    </row>
    <row r="2541" spans="1:17" x14ac:dyDescent="0.3">
      <c r="A2541">
        <v>1496878</v>
      </c>
      <c r="B2541" t="s">
        <v>3696</v>
      </c>
      <c r="C2541" t="s">
        <v>8066</v>
      </c>
      <c r="D2541" t="s">
        <v>1606</v>
      </c>
      <c r="E2541">
        <v>154844604</v>
      </c>
      <c r="F2541" t="s">
        <v>4488</v>
      </c>
      <c r="G2541" t="str">
        <f t="shared" si="39"/>
        <v>2025em1100457</v>
      </c>
      <c r="H2541" t="s">
        <v>10192</v>
      </c>
      <c r="I2541" t="s">
        <v>4489</v>
      </c>
      <c r="K2541" t="s">
        <v>8653</v>
      </c>
      <c r="M2541" t="s">
        <v>7643</v>
      </c>
      <c r="N2541" t="s">
        <v>3476</v>
      </c>
      <c r="P2541">
        <v>40</v>
      </c>
      <c r="Q2541">
        <v>18</v>
      </c>
    </row>
    <row r="2542" spans="1:17" x14ac:dyDescent="0.3">
      <c r="A2542">
        <v>1496878</v>
      </c>
      <c r="B2542" t="s">
        <v>3696</v>
      </c>
      <c r="C2542" t="s">
        <v>8066</v>
      </c>
      <c r="D2542" t="s">
        <v>1606</v>
      </c>
      <c r="E2542">
        <v>154844605</v>
      </c>
      <c r="F2542" t="s">
        <v>2795</v>
      </c>
      <c r="G2542" t="str">
        <f t="shared" si="39"/>
        <v>2025em1100311</v>
      </c>
      <c r="H2542" t="s">
        <v>10193</v>
      </c>
      <c r="I2542" t="s">
        <v>2796</v>
      </c>
      <c r="K2542" t="s">
        <v>8653</v>
      </c>
      <c r="M2542" t="s">
        <v>7643</v>
      </c>
      <c r="N2542" t="s">
        <v>3476</v>
      </c>
      <c r="P2542">
        <v>40</v>
      </c>
      <c r="Q2542">
        <v>18.5</v>
      </c>
    </row>
    <row r="2543" spans="1:17" x14ac:dyDescent="0.3">
      <c r="A2543">
        <v>1496878</v>
      </c>
      <c r="B2543" t="s">
        <v>3696</v>
      </c>
      <c r="C2543" t="s">
        <v>8066</v>
      </c>
      <c r="D2543" t="s">
        <v>1606</v>
      </c>
      <c r="E2543">
        <v>154844606</v>
      </c>
      <c r="F2543" t="s">
        <v>3130</v>
      </c>
      <c r="G2543" t="str">
        <f t="shared" si="39"/>
        <v>2025em1100409</v>
      </c>
      <c r="H2543" t="s">
        <v>10194</v>
      </c>
      <c r="I2543" t="s">
        <v>3131</v>
      </c>
      <c r="K2543" t="s">
        <v>8653</v>
      </c>
      <c r="M2543" t="s">
        <v>7643</v>
      </c>
      <c r="N2543" t="s">
        <v>3476</v>
      </c>
      <c r="P2543">
        <v>40</v>
      </c>
      <c r="Q2543">
        <v>28.5</v>
      </c>
    </row>
    <row r="2544" spans="1:17" x14ac:dyDescent="0.3">
      <c r="A2544">
        <v>1496878</v>
      </c>
      <c r="B2544" t="s">
        <v>3696</v>
      </c>
      <c r="C2544" t="s">
        <v>8066</v>
      </c>
      <c r="D2544" t="s">
        <v>1606</v>
      </c>
      <c r="E2544">
        <v>154844607</v>
      </c>
      <c r="F2544" t="s">
        <v>3090</v>
      </c>
      <c r="G2544" t="str">
        <f t="shared" si="39"/>
        <v>2025em1100394</v>
      </c>
      <c r="H2544" t="s">
        <v>10195</v>
      </c>
      <c r="I2544" t="s">
        <v>3091</v>
      </c>
      <c r="K2544" t="s">
        <v>8653</v>
      </c>
      <c r="M2544" t="s">
        <v>7643</v>
      </c>
      <c r="N2544" t="s">
        <v>3476</v>
      </c>
      <c r="P2544">
        <v>40</v>
      </c>
      <c r="Q2544">
        <v>3.5</v>
      </c>
    </row>
    <row r="2545" spans="1:17" x14ac:dyDescent="0.3">
      <c r="A2545">
        <v>1496878</v>
      </c>
      <c r="B2545" t="s">
        <v>3696</v>
      </c>
      <c r="C2545" t="s">
        <v>8066</v>
      </c>
      <c r="D2545" t="s">
        <v>1606</v>
      </c>
      <c r="E2545">
        <v>154844610</v>
      </c>
      <c r="F2545" t="s">
        <v>2502</v>
      </c>
      <c r="G2545" t="str">
        <f t="shared" si="39"/>
        <v>2025em1100244</v>
      </c>
      <c r="H2545" t="s">
        <v>10196</v>
      </c>
      <c r="I2545" t="s">
        <v>2503</v>
      </c>
      <c r="K2545" t="s">
        <v>8653</v>
      </c>
      <c r="M2545" t="s">
        <v>7643</v>
      </c>
      <c r="N2545" t="s">
        <v>3476</v>
      </c>
      <c r="P2545">
        <v>40</v>
      </c>
      <c r="Q2545">
        <v>17.5</v>
      </c>
    </row>
    <row r="2546" spans="1:17" x14ac:dyDescent="0.3">
      <c r="A2546">
        <v>1496878</v>
      </c>
      <c r="B2546" t="s">
        <v>3696</v>
      </c>
      <c r="C2546" t="s">
        <v>8066</v>
      </c>
      <c r="D2546" t="s">
        <v>1606</v>
      </c>
      <c r="E2546">
        <v>154844614</v>
      </c>
      <c r="F2546" t="s">
        <v>1655</v>
      </c>
      <c r="G2546" t="str">
        <f t="shared" si="39"/>
        <v>2025em1100016</v>
      </c>
      <c r="H2546" t="s">
        <v>10197</v>
      </c>
      <c r="I2546" t="s">
        <v>1656</v>
      </c>
      <c r="K2546" t="s">
        <v>8653</v>
      </c>
      <c r="M2546" t="s">
        <v>7643</v>
      </c>
      <c r="N2546" t="s">
        <v>3476</v>
      </c>
      <c r="P2546">
        <v>40</v>
      </c>
      <c r="Q2546">
        <v>17</v>
      </c>
    </row>
    <row r="2547" spans="1:17" x14ac:dyDescent="0.3">
      <c r="A2547">
        <v>1496878</v>
      </c>
      <c r="B2547" t="s">
        <v>3696</v>
      </c>
      <c r="C2547" t="s">
        <v>8066</v>
      </c>
      <c r="D2547" t="s">
        <v>1606</v>
      </c>
      <c r="E2547">
        <v>154844615</v>
      </c>
      <c r="F2547" t="s">
        <v>2056</v>
      </c>
      <c r="G2547" t="str">
        <f t="shared" si="39"/>
        <v>2025em1100119</v>
      </c>
      <c r="H2547" t="s">
        <v>10198</v>
      </c>
      <c r="I2547" t="s">
        <v>2057</v>
      </c>
      <c r="K2547" t="s">
        <v>8653</v>
      </c>
      <c r="M2547" t="s">
        <v>7643</v>
      </c>
      <c r="N2547" t="s">
        <v>3476</v>
      </c>
      <c r="P2547">
        <v>40</v>
      </c>
      <c r="Q2547">
        <v>32</v>
      </c>
    </row>
    <row r="2548" spans="1:17" x14ac:dyDescent="0.3">
      <c r="A2548">
        <v>1496878</v>
      </c>
      <c r="B2548" t="s">
        <v>3696</v>
      </c>
      <c r="C2548" t="s">
        <v>8066</v>
      </c>
      <c r="D2548" t="s">
        <v>1606</v>
      </c>
      <c r="E2548">
        <v>154844617</v>
      </c>
      <c r="F2548" t="s">
        <v>2576</v>
      </c>
      <c r="G2548" t="str">
        <f t="shared" si="39"/>
        <v>2025em1100260</v>
      </c>
      <c r="H2548" t="s">
        <v>10199</v>
      </c>
      <c r="I2548" t="s">
        <v>2577</v>
      </c>
      <c r="K2548" t="s">
        <v>8653</v>
      </c>
      <c r="M2548" t="s">
        <v>7643</v>
      </c>
      <c r="N2548" t="s">
        <v>3476</v>
      </c>
      <c r="P2548">
        <v>40</v>
      </c>
      <c r="Q2548">
        <v>31.5</v>
      </c>
    </row>
    <row r="2549" spans="1:17" x14ac:dyDescent="0.3">
      <c r="A2549">
        <v>1496878</v>
      </c>
      <c r="B2549" t="s">
        <v>3696</v>
      </c>
      <c r="C2549" t="s">
        <v>8066</v>
      </c>
      <c r="D2549" t="s">
        <v>1606</v>
      </c>
      <c r="E2549">
        <v>154844620</v>
      </c>
      <c r="F2549" t="s">
        <v>3783</v>
      </c>
      <c r="G2549" t="str">
        <f t="shared" si="39"/>
        <v>2025em1100038</v>
      </c>
      <c r="H2549" t="s">
        <v>10200</v>
      </c>
      <c r="I2549" t="s">
        <v>3784</v>
      </c>
      <c r="K2549" t="s">
        <v>8653</v>
      </c>
      <c r="M2549" t="s">
        <v>7643</v>
      </c>
      <c r="N2549" t="s">
        <v>3476</v>
      </c>
      <c r="P2549">
        <v>40</v>
      </c>
      <c r="Q2549">
        <v>13</v>
      </c>
    </row>
    <row r="2550" spans="1:17" x14ac:dyDescent="0.3">
      <c r="A2550">
        <v>1496878</v>
      </c>
      <c r="B2550" t="s">
        <v>3696</v>
      </c>
      <c r="C2550" t="s">
        <v>8066</v>
      </c>
      <c r="D2550" t="s">
        <v>1606</v>
      </c>
      <c r="E2550">
        <v>154844621</v>
      </c>
      <c r="F2550" t="s">
        <v>1921</v>
      </c>
      <c r="G2550" t="str">
        <f t="shared" si="39"/>
        <v>2025em1100086</v>
      </c>
      <c r="H2550" t="s">
        <v>10201</v>
      </c>
      <c r="I2550" t="s">
        <v>1922</v>
      </c>
      <c r="K2550" t="s">
        <v>8653</v>
      </c>
      <c r="M2550" t="s">
        <v>7643</v>
      </c>
      <c r="N2550" t="s">
        <v>3476</v>
      </c>
      <c r="P2550">
        <v>40</v>
      </c>
      <c r="Q2550">
        <v>26</v>
      </c>
    </row>
    <row r="2551" spans="1:17" x14ac:dyDescent="0.3">
      <c r="A2551">
        <v>1496878</v>
      </c>
      <c r="B2551" t="s">
        <v>3696</v>
      </c>
      <c r="C2551" t="s">
        <v>8066</v>
      </c>
      <c r="D2551" t="s">
        <v>1606</v>
      </c>
      <c r="E2551">
        <v>154844622</v>
      </c>
      <c r="F2551" t="s">
        <v>2646</v>
      </c>
      <c r="G2551" t="str">
        <f t="shared" si="39"/>
        <v>2025em1100275</v>
      </c>
      <c r="H2551" t="s">
        <v>10202</v>
      </c>
      <c r="I2551" t="s">
        <v>2647</v>
      </c>
      <c r="K2551" t="s">
        <v>8653</v>
      </c>
      <c r="M2551" t="s">
        <v>7643</v>
      </c>
      <c r="N2551" t="s">
        <v>3476</v>
      </c>
      <c r="P2551">
        <v>40</v>
      </c>
      <c r="Q2551">
        <v>22</v>
      </c>
    </row>
    <row r="2552" spans="1:17" x14ac:dyDescent="0.3">
      <c r="A2552">
        <v>1496878</v>
      </c>
      <c r="B2552" t="s">
        <v>3696</v>
      </c>
      <c r="C2552" t="s">
        <v>8066</v>
      </c>
      <c r="D2552" t="s">
        <v>1606</v>
      </c>
      <c r="E2552">
        <v>154844623</v>
      </c>
      <c r="F2552" t="s">
        <v>3258</v>
      </c>
      <c r="G2552" t="str">
        <f t="shared" si="39"/>
        <v>2025em1100455</v>
      </c>
      <c r="H2552" t="s">
        <v>10203</v>
      </c>
      <c r="I2552" t="s">
        <v>3259</v>
      </c>
      <c r="K2552" t="s">
        <v>8653</v>
      </c>
      <c r="M2552" t="s">
        <v>7643</v>
      </c>
      <c r="N2552" t="s">
        <v>3476</v>
      </c>
      <c r="P2552">
        <v>40</v>
      </c>
      <c r="Q2552">
        <v>24</v>
      </c>
    </row>
    <row r="2553" spans="1:17" x14ac:dyDescent="0.3">
      <c r="A2553">
        <v>1496878</v>
      </c>
      <c r="B2553" t="s">
        <v>3696</v>
      </c>
      <c r="C2553" t="s">
        <v>8066</v>
      </c>
      <c r="D2553" t="s">
        <v>1606</v>
      </c>
      <c r="E2553">
        <v>154844624</v>
      </c>
      <c r="F2553" t="s">
        <v>2208</v>
      </c>
      <c r="G2553" t="str">
        <f t="shared" si="39"/>
        <v>2025em1100156</v>
      </c>
      <c r="H2553" t="s">
        <v>10204</v>
      </c>
      <c r="I2553" t="s">
        <v>2209</v>
      </c>
      <c r="K2553" t="s">
        <v>8653</v>
      </c>
      <c r="M2553" t="s">
        <v>7643</v>
      </c>
      <c r="N2553" t="s">
        <v>3476</v>
      </c>
      <c r="P2553">
        <v>40</v>
      </c>
      <c r="Q2553">
        <v>13</v>
      </c>
    </row>
    <row r="2554" spans="1:17" x14ac:dyDescent="0.3">
      <c r="A2554">
        <v>1496878</v>
      </c>
      <c r="B2554" t="s">
        <v>3696</v>
      </c>
      <c r="C2554" t="s">
        <v>8066</v>
      </c>
      <c r="D2554" t="s">
        <v>1606</v>
      </c>
      <c r="E2554">
        <v>154844625</v>
      </c>
      <c r="F2554" t="s">
        <v>4220</v>
      </c>
      <c r="G2554" t="str">
        <f t="shared" si="39"/>
        <v>2025em1100321</v>
      </c>
      <c r="H2554" t="s">
        <v>10205</v>
      </c>
      <c r="I2554" t="s">
        <v>4221</v>
      </c>
      <c r="K2554" t="s">
        <v>8653</v>
      </c>
      <c r="M2554" t="s">
        <v>7643</v>
      </c>
      <c r="N2554" t="s">
        <v>3476</v>
      </c>
      <c r="P2554">
        <v>40</v>
      </c>
      <c r="Q2554">
        <v>30</v>
      </c>
    </row>
    <row r="2555" spans="1:17" x14ac:dyDescent="0.3">
      <c r="A2555">
        <v>1496878</v>
      </c>
      <c r="B2555" t="s">
        <v>3696</v>
      </c>
      <c r="C2555" t="s">
        <v>8066</v>
      </c>
      <c r="D2555" t="s">
        <v>1606</v>
      </c>
      <c r="E2555">
        <v>154844630</v>
      </c>
      <c r="F2555" t="s">
        <v>4192</v>
      </c>
      <c r="G2555" t="str">
        <f t="shared" si="39"/>
        <v>2025em1100308</v>
      </c>
      <c r="H2555" t="s">
        <v>10206</v>
      </c>
      <c r="I2555" t="s">
        <v>4193</v>
      </c>
      <c r="K2555" t="s">
        <v>8653</v>
      </c>
      <c r="M2555" t="s">
        <v>7643</v>
      </c>
      <c r="N2555" t="s">
        <v>3476</v>
      </c>
      <c r="P2555">
        <v>40</v>
      </c>
      <c r="Q2555">
        <v>27</v>
      </c>
    </row>
    <row r="2556" spans="1:17" x14ac:dyDescent="0.3">
      <c r="A2556">
        <v>1496878</v>
      </c>
      <c r="B2556" t="s">
        <v>3696</v>
      </c>
      <c r="C2556" t="s">
        <v>8066</v>
      </c>
      <c r="D2556" t="s">
        <v>1606</v>
      </c>
      <c r="E2556">
        <v>154844632</v>
      </c>
      <c r="F2556" t="s">
        <v>1682</v>
      </c>
      <c r="G2556" t="str">
        <f t="shared" si="39"/>
        <v>2025em1100024</v>
      </c>
      <c r="H2556" t="s">
        <v>10207</v>
      </c>
      <c r="I2556" t="s">
        <v>1683</v>
      </c>
      <c r="K2556" t="s">
        <v>8653</v>
      </c>
      <c r="M2556" t="s">
        <v>7643</v>
      </c>
      <c r="N2556" t="s">
        <v>3476</v>
      </c>
      <c r="P2556">
        <v>40</v>
      </c>
      <c r="Q2556">
        <v>32</v>
      </c>
    </row>
    <row r="2557" spans="1:17" x14ac:dyDescent="0.3">
      <c r="A2557">
        <v>1496878</v>
      </c>
      <c r="B2557" t="s">
        <v>3696</v>
      </c>
      <c r="C2557" t="s">
        <v>8066</v>
      </c>
      <c r="D2557" t="s">
        <v>1606</v>
      </c>
      <c r="E2557">
        <v>154844634</v>
      </c>
      <c r="F2557" t="s">
        <v>4464</v>
      </c>
      <c r="G2557" t="str">
        <f t="shared" si="39"/>
        <v>2025em1100448</v>
      </c>
      <c r="H2557" t="s">
        <v>10208</v>
      </c>
      <c r="I2557" t="s">
        <v>4465</v>
      </c>
      <c r="K2557" t="s">
        <v>8653</v>
      </c>
      <c r="M2557" t="s">
        <v>7643</v>
      </c>
      <c r="N2557" t="s">
        <v>3476</v>
      </c>
      <c r="P2557">
        <v>40</v>
      </c>
      <c r="Q2557">
        <v>26.5</v>
      </c>
    </row>
    <row r="2558" spans="1:17" x14ac:dyDescent="0.3">
      <c r="A2558">
        <v>1496878</v>
      </c>
      <c r="B2558" t="s">
        <v>3696</v>
      </c>
      <c r="C2558" t="s">
        <v>8066</v>
      </c>
      <c r="D2558" t="s">
        <v>1606</v>
      </c>
      <c r="E2558">
        <v>154844637</v>
      </c>
      <c r="F2558" t="s">
        <v>3162</v>
      </c>
      <c r="G2558" t="str">
        <f t="shared" si="39"/>
        <v>2025em1100417</v>
      </c>
      <c r="H2558" t="s">
        <v>10209</v>
      </c>
      <c r="I2558" t="s">
        <v>3163</v>
      </c>
      <c r="K2558" t="s">
        <v>8653</v>
      </c>
      <c r="M2558" t="s">
        <v>7643</v>
      </c>
      <c r="N2558" t="s">
        <v>3476</v>
      </c>
      <c r="P2558">
        <v>40</v>
      </c>
      <c r="Q2558">
        <v>36.5</v>
      </c>
    </row>
    <row r="2559" spans="1:17" x14ac:dyDescent="0.3">
      <c r="A2559">
        <v>1496878</v>
      </c>
      <c r="B2559" t="s">
        <v>3696</v>
      </c>
      <c r="C2559" t="s">
        <v>8066</v>
      </c>
      <c r="D2559" t="s">
        <v>1606</v>
      </c>
      <c r="E2559">
        <v>154844639</v>
      </c>
      <c r="F2559" t="s">
        <v>3859</v>
      </c>
      <c r="G2559" t="str">
        <f t="shared" si="39"/>
        <v>2025em1100104</v>
      </c>
      <c r="H2559" t="s">
        <v>10210</v>
      </c>
      <c r="I2559" t="s">
        <v>3860</v>
      </c>
      <c r="K2559" t="s">
        <v>8653</v>
      </c>
      <c r="M2559" t="s">
        <v>7643</v>
      </c>
      <c r="N2559" t="s">
        <v>3476</v>
      </c>
      <c r="P2559">
        <v>40</v>
      </c>
      <c r="Q2559">
        <v>4.5</v>
      </c>
    </row>
    <row r="2560" spans="1:17" x14ac:dyDescent="0.3">
      <c r="A2560">
        <v>1496878</v>
      </c>
      <c r="B2560" t="s">
        <v>3696</v>
      </c>
      <c r="C2560" t="s">
        <v>8066</v>
      </c>
      <c r="D2560" t="s">
        <v>1606</v>
      </c>
      <c r="E2560">
        <v>154844640</v>
      </c>
      <c r="F2560" t="s">
        <v>2360</v>
      </c>
      <c r="G2560" t="str">
        <f t="shared" si="39"/>
        <v>2025em1100195</v>
      </c>
      <c r="H2560" t="s">
        <v>10211</v>
      </c>
      <c r="I2560" t="s">
        <v>2361</v>
      </c>
      <c r="K2560" t="s">
        <v>8653</v>
      </c>
      <c r="M2560" t="s">
        <v>7643</v>
      </c>
      <c r="N2560" t="s">
        <v>3476</v>
      </c>
      <c r="P2560">
        <v>40</v>
      </c>
      <c r="Q2560">
        <v>14</v>
      </c>
    </row>
    <row r="2561" spans="1:17" x14ac:dyDescent="0.3">
      <c r="A2561">
        <v>1496878</v>
      </c>
      <c r="B2561" t="s">
        <v>3696</v>
      </c>
      <c r="C2561" t="s">
        <v>8066</v>
      </c>
      <c r="D2561" t="s">
        <v>1606</v>
      </c>
      <c r="E2561">
        <v>154844641</v>
      </c>
      <c r="F2561" t="s">
        <v>3764</v>
      </c>
      <c r="G2561" t="str">
        <f t="shared" si="39"/>
        <v>2025em1100033</v>
      </c>
      <c r="H2561" t="s">
        <v>10212</v>
      </c>
      <c r="I2561" t="s">
        <v>3765</v>
      </c>
      <c r="K2561" t="s">
        <v>8653</v>
      </c>
      <c r="M2561" t="s">
        <v>7643</v>
      </c>
      <c r="N2561" t="s">
        <v>3476</v>
      </c>
      <c r="P2561">
        <v>40</v>
      </c>
      <c r="Q2561">
        <v>28.5</v>
      </c>
    </row>
    <row r="2562" spans="1:17" x14ac:dyDescent="0.3">
      <c r="A2562">
        <v>1496878</v>
      </c>
      <c r="B2562" t="s">
        <v>3696</v>
      </c>
      <c r="C2562" t="s">
        <v>8066</v>
      </c>
      <c r="D2562" t="s">
        <v>1606</v>
      </c>
      <c r="E2562">
        <v>154844642</v>
      </c>
      <c r="F2562" t="s">
        <v>3752</v>
      </c>
      <c r="G2562" t="str">
        <f t="shared" si="39"/>
        <v>2025em1100027</v>
      </c>
      <c r="H2562" t="s">
        <v>10213</v>
      </c>
      <c r="I2562" t="s">
        <v>3753</v>
      </c>
      <c r="K2562" t="s">
        <v>8653</v>
      </c>
      <c r="M2562" t="s">
        <v>7643</v>
      </c>
      <c r="N2562" t="s">
        <v>3476</v>
      </c>
      <c r="P2562">
        <v>40</v>
      </c>
      <c r="Q2562">
        <v>28.5</v>
      </c>
    </row>
    <row r="2563" spans="1:17" x14ac:dyDescent="0.3">
      <c r="A2563">
        <v>1496878</v>
      </c>
      <c r="B2563" t="s">
        <v>3696</v>
      </c>
      <c r="C2563" t="s">
        <v>8066</v>
      </c>
      <c r="D2563" t="s">
        <v>1606</v>
      </c>
      <c r="E2563">
        <v>154844643</v>
      </c>
      <c r="F2563" t="s">
        <v>4515</v>
      </c>
      <c r="G2563" t="str">
        <f t="shared" ref="G2563:G2626" si="40">LEFT(F2563,13)</f>
        <v>2025em1100472</v>
      </c>
      <c r="H2563" t="s">
        <v>10214</v>
      </c>
      <c r="I2563" t="s">
        <v>4516</v>
      </c>
      <c r="K2563" t="s">
        <v>8653</v>
      </c>
      <c r="M2563" t="s">
        <v>7643</v>
      </c>
      <c r="N2563" t="s">
        <v>3476</v>
      </c>
      <c r="P2563">
        <v>40</v>
      </c>
      <c r="Q2563">
        <v>9.5</v>
      </c>
    </row>
    <row r="2564" spans="1:17" x14ac:dyDescent="0.3">
      <c r="A2564">
        <v>1496878</v>
      </c>
      <c r="B2564" t="s">
        <v>3696</v>
      </c>
      <c r="C2564" t="s">
        <v>8066</v>
      </c>
      <c r="D2564" t="s">
        <v>1606</v>
      </c>
      <c r="E2564">
        <v>154844645</v>
      </c>
      <c r="F2564" t="s">
        <v>2771</v>
      </c>
      <c r="G2564" t="str">
        <f t="shared" si="40"/>
        <v>2025em1100302</v>
      </c>
      <c r="H2564" t="s">
        <v>10215</v>
      </c>
      <c r="I2564" t="s">
        <v>2772</v>
      </c>
      <c r="K2564" t="s">
        <v>8653</v>
      </c>
      <c r="M2564" t="s">
        <v>7643</v>
      </c>
      <c r="N2564" t="s">
        <v>3476</v>
      </c>
      <c r="P2564">
        <v>40</v>
      </c>
      <c r="Q2564">
        <v>20.5</v>
      </c>
    </row>
    <row r="2565" spans="1:17" x14ac:dyDescent="0.3">
      <c r="A2565">
        <v>1496878</v>
      </c>
      <c r="B2565" t="s">
        <v>3696</v>
      </c>
      <c r="C2565" t="s">
        <v>8066</v>
      </c>
      <c r="D2565" t="s">
        <v>1606</v>
      </c>
      <c r="E2565">
        <v>154844646</v>
      </c>
      <c r="F2565" t="s">
        <v>3028</v>
      </c>
      <c r="G2565" t="str">
        <f t="shared" si="40"/>
        <v>2025em1100378</v>
      </c>
      <c r="H2565" t="s">
        <v>10216</v>
      </c>
      <c r="I2565" t="s">
        <v>3029</v>
      </c>
      <c r="K2565" t="s">
        <v>8653</v>
      </c>
      <c r="M2565" t="s">
        <v>7643</v>
      </c>
      <c r="N2565" t="s">
        <v>3476</v>
      </c>
      <c r="P2565">
        <v>40</v>
      </c>
      <c r="Q2565">
        <v>34.5</v>
      </c>
    </row>
    <row r="2566" spans="1:17" x14ac:dyDescent="0.3">
      <c r="A2566">
        <v>1496878</v>
      </c>
      <c r="B2566" t="s">
        <v>3696</v>
      </c>
      <c r="C2566" t="s">
        <v>8066</v>
      </c>
      <c r="D2566" t="s">
        <v>1606</v>
      </c>
      <c r="E2566">
        <v>154844649</v>
      </c>
      <c r="F2566" t="s">
        <v>4028</v>
      </c>
      <c r="G2566" t="str">
        <f t="shared" si="40"/>
        <v>2025em1100204</v>
      </c>
      <c r="H2566" t="s">
        <v>10217</v>
      </c>
      <c r="I2566" t="s">
        <v>4029</v>
      </c>
      <c r="K2566" t="s">
        <v>8653</v>
      </c>
      <c r="M2566" t="s">
        <v>7643</v>
      </c>
      <c r="N2566" t="s">
        <v>3476</v>
      </c>
      <c r="P2566">
        <v>40</v>
      </c>
      <c r="Q2566">
        <v>17.5</v>
      </c>
    </row>
    <row r="2567" spans="1:17" x14ac:dyDescent="0.3">
      <c r="A2567">
        <v>1496878</v>
      </c>
      <c r="B2567" t="s">
        <v>3696</v>
      </c>
      <c r="C2567" t="s">
        <v>8066</v>
      </c>
      <c r="D2567" t="s">
        <v>1606</v>
      </c>
      <c r="E2567">
        <v>154844650</v>
      </c>
      <c r="F2567" t="s">
        <v>2594</v>
      </c>
      <c r="G2567" t="str">
        <f t="shared" si="40"/>
        <v>2025em1100263</v>
      </c>
      <c r="H2567" t="s">
        <v>10218</v>
      </c>
      <c r="I2567" t="s">
        <v>2595</v>
      </c>
      <c r="K2567" t="s">
        <v>8653</v>
      </c>
      <c r="M2567" t="s">
        <v>7643</v>
      </c>
      <c r="N2567" t="s">
        <v>3476</v>
      </c>
      <c r="P2567">
        <v>40</v>
      </c>
      <c r="Q2567">
        <v>36</v>
      </c>
    </row>
    <row r="2568" spans="1:17" x14ac:dyDescent="0.3">
      <c r="A2568">
        <v>1496878</v>
      </c>
      <c r="B2568" t="s">
        <v>3696</v>
      </c>
      <c r="C2568" t="s">
        <v>8066</v>
      </c>
      <c r="D2568" t="s">
        <v>1606</v>
      </c>
      <c r="E2568">
        <v>154844652</v>
      </c>
      <c r="F2568" t="s">
        <v>1814</v>
      </c>
      <c r="G2568" t="str">
        <f t="shared" si="40"/>
        <v>2025em1100059</v>
      </c>
      <c r="H2568" t="s">
        <v>10219</v>
      </c>
      <c r="I2568" t="s">
        <v>1815</v>
      </c>
      <c r="K2568" t="s">
        <v>8653</v>
      </c>
      <c r="M2568" t="s">
        <v>7643</v>
      </c>
      <c r="N2568" t="s">
        <v>3476</v>
      </c>
      <c r="P2568">
        <v>40</v>
      </c>
      <c r="Q2568">
        <v>8</v>
      </c>
    </row>
    <row r="2569" spans="1:17" x14ac:dyDescent="0.3">
      <c r="A2569">
        <v>1496878</v>
      </c>
      <c r="B2569" t="s">
        <v>3696</v>
      </c>
      <c r="C2569" t="s">
        <v>8066</v>
      </c>
      <c r="D2569" t="s">
        <v>1606</v>
      </c>
      <c r="E2569">
        <v>154844654</v>
      </c>
      <c r="F2569" t="s">
        <v>2752</v>
      </c>
      <c r="G2569" t="str">
        <f t="shared" si="40"/>
        <v>2025em1100297</v>
      </c>
      <c r="H2569" t="s">
        <v>10220</v>
      </c>
      <c r="I2569" t="s">
        <v>2753</v>
      </c>
      <c r="K2569" t="s">
        <v>8653</v>
      </c>
      <c r="M2569" t="s">
        <v>7643</v>
      </c>
      <c r="N2569" t="s">
        <v>3476</v>
      </c>
      <c r="P2569">
        <v>40</v>
      </c>
      <c r="Q2569">
        <v>27.5</v>
      </c>
    </row>
    <row r="2570" spans="1:17" x14ac:dyDescent="0.3">
      <c r="A2570">
        <v>1496878</v>
      </c>
      <c r="B2570" t="s">
        <v>3696</v>
      </c>
      <c r="C2570" t="s">
        <v>8066</v>
      </c>
      <c r="D2570" t="s">
        <v>1606</v>
      </c>
      <c r="E2570">
        <v>154844655</v>
      </c>
      <c r="F2570" t="s">
        <v>3395</v>
      </c>
      <c r="G2570" t="str">
        <f t="shared" si="40"/>
        <v>2025em1100494</v>
      </c>
      <c r="H2570" t="s">
        <v>10221</v>
      </c>
      <c r="I2570" t="s">
        <v>3396</v>
      </c>
      <c r="K2570" t="s">
        <v>8653</v>
      </c>
      <c r="M2570" t="s">
        <v>7643</v>
      </c>
      <c r="N2570" t="s">
        <v>3476</v>
      </c>
      <c r="P2570">
        <v>40</v>
      </c>
      <c r="Q2570">
        <v>33</v>
      </c>
    </row>
    <row r="2571" spans="1:17" x14ac:dyDescent="0.3">
      <c r="A2571">
        <v>1496878</v>
      </c>
      <c r="B2571" t="s">
        <v>3696</v>
      </c>
      <c r="C2571" t="s">
        <v>8066</v>
      </c>
      <c r="D2571" t="s">
        <v>1606</v>
      </c>
      <c r="E2571">
        <v>154844659</v>
      </c>
      <c r="F2571" t="s">
        <v>4036</v>
      </c>
      <c r="G2571" t="str">
        <f t="shared" si="40"/>
        <v>2025em1100206</v>
      </c>
      <c r="H2571" t="s">
        <v>10222</v>
      </c>
      <c r="I2571" t="s">
        <v>4037</v>
      </c>
      <c r="K2571" t="s">
        <v>8653</v>
      </c>
      <c r="M2571" t="s">
        <v>7643</v>
      </c>
      <c r="N2571" t="s">
        <v>3476</v>
      </c>
      <c r="P2571">
        <v>40</v>
      </c>
      <c r="Q2571">
        <v>10.5</v>
      </c>
    </row>
    <row r="2572" spans="1:17" x14ac:dyDescent="0.3">
      <c r="A2572">
        <v>1496878</v>
      </c>
      <c r="B2572" t="s">
        <v>3696</v>
      </c>
      <c r="C2572" t="s">
        <v>8066</v>
      </c>
      <c r="D2572" t="s">
        <v>1606</v>
      </c>
      <c r="E2572">
        <v>154844660</v>
      </c>
      <c r="F2572" t="s">
        <v>2218</v>
      </c>
      <c r="G2572" t="str">
        <f t="shared" si="40"/>
        <v>2025em1100159</v>
      </c>
      <c r="H2572" t="s">
        <v>10223</v>
      </c>
      <c r="I2572" t="s">
        <v>2219</v>
      </c>
      <c r="K2572" t="s">
        <v>8653</v>
      </c>
      <c r="M2572" t="s">
        <v>7643</v>
      </c>
      <c r="N2572" t="s">
        <v>3476</v>
      </c>
      <c r="P2572">
        <v>40</v>
      </c>
      <c r="Q2572">
        <v>24.5</v>
      </c>
    </row>
    <row r="2573" spans="1:17" x14ac:dyDescent="0.3">
      <c r="A2573">
        <v>1496878</v>
      </c>
      <c r="B2573" t="s">
        <v>3696</v>
      </c>
      <c r="C2573" t="s">
        <v>8066</v>
      </c>
      <c r="D2573" t="s">
        <v>1606</v>
      </c>
      <c r="E2573">
        <v>154844661</v>
      </c>
      <c r="F2573" t="s">
        <v>4288</v>
      </c>
      <c r="G2573" t="str">
        <f t="shared" si="40"/>
        <v>2025em1100363</v>
      </c>
      <c r="H2573" t="s">
        <v>10224</v>
      </c>
      <c r="I2573" t="s">
        <v>4289</v>
      </c>
      <c r="K2573" t="s">
        <v>8653</v>
      </c>
      <c r="M2573" t="s">
        <v>7643</v>
      </c>
      <c r="N2573" t="s">
        <v>3476</v>
      </c>
      <c r="P2573">
        <v>40</v>
      </c>
      <c r="Q2573">
        <v>31.5</v>
      </c>
    </row>
    <row r="2574" spans="1:17" x14ac:dyDescent="0.3">
      <c r="A2574">
        <v>1496878</v>
      </c>
      <c r="B2574" t="s">
        <v>3696</v>
      </c>
      <c r="C2574" t="s">
        <v>8066</v>
      </c>
      <c r="D2574" t="s">
        <v>1606</v>
      </c>
      <c r="E2574">
        <v>154844662</v>
      </c>
      <c r="F2574" t="s">
        <v>2765</v>
      </c>
      <c r="G2574" t="str">
        <f t="shared" si="40"/>
        <v>2025em1100301</v>
      </c>
      <c r="H2574" t="s">
        <v>10225</v>
      </c>
      <c r="I2574" t="s">
        <v>2766</v>
      </c>
      <c r="K2574" t="s">
        <v>8653</v>
      </c>
      <c r="M2574" t="s">
        <v>7643</v>
      </c>
      <c r="N2574" t="s">
        <v>3476</v>
      </c>
      <c r="P2574">
        <v>40</v>
      </c>
      <c r="Q2574">
        <v>36.5</v>
      </c>
    </row>
    <row r="2575" spans="1:17" x14ac:dyDescent="0.3">
      <c r="A2575">
        <v>1496878</v>
      </c>
      <c r="B2575" t="s">
        <v>3696</v>
      </c>
      <c r="C2575" t="s">
        <v>8066</v>
      </c>
      <c r="D2575" t="s">
        <v>1606</v>
      </c>
      <c r="E2575">
        <v>154844663</v>
      </c>
      <c r="F2575" t="s">
        <v>3779</v>
      </c>
      <c r="G2575" t="str">
        <f t="shared" si="40"/>
        <v>2025em1100037</v>
      </c>
      <c r="H2575" t="s">
        <v>10226</v>
      </c>
      <c r="I2575" t="s">
        <v>3780</v>
      </c>
      <c r="K2575" t="s">
        <v>8653</v>
      </c>
      <c r="M2575" t="s">
        <v>7643</v>
      </c>
      <c r="N2575" t="s">
        <v>3476</v>
      </c>
      <c r="P2575">
        <v>40</v>
      </c>
      <c r="Q2575">
        <v>12</v>
      </c>
    </row>
    <row r="2576" spans="1:17" x14ac:dyDescent="0.3">
      <c r="A2576">
        <v>1496878</v>
      </c>
      <c r="B2576" t="s">
        <v>3696</v>
      </c>
      <c r="C2576" t="s">
        <v>8066</v>
      </c>
      <c r="D2576" t="s">
        <v>1606</v>
      </c>
      <c r="E2576">
        <v>154844667</v>
      </c>
      <c r="F2576" t="s">
        <v>4348</v>
      </c>
      <c r="G2576" t="str">
        <f t="shared" si="40"/>
        <v>2025em1100396</v>
      </c>
      <c r="H2576" t="s">
        <v>10227</v>
      </c>
      <c r="I2576" t="s">
        <v>4349</v>
      </c>
      <c r="K2576" t="s">
        <v>8653</v>
      </c>
      <c r="M2576" t="s">
        <v>7643</v>
      </c>
      <c r="N2576" t="s">
        <v>3476</v>
      </c>
      <c r="P2576">
        <v>40</v>
      </c>
      <c r="Q2576">
        <v>23</v>
      </c>
    </row>
    <row r="2577" spans="1:17" x14ac:dyDescent="0.3">
      <c r="A2577">
        <v>1496878</v>
      </c>
      <c r="B2577" t="s">
        <v>3696</v>
      </c>
      <c r="C2577" t="s">
        <v>8066</v>
      </c>
      <c r="D2577" t="s">
        <v>1606</v>
      </c>
      <c r="E2577">
        <v>154844668</v>
      </c>
      <c r="F2577" t="s">
        <v>2069</v>
      </c>
      <c r="G2577" t="str">
        <f t="shared" si="40"/>
        <v>2025em1100122</v>
      </c>
      <c r="H2577" t="s">
        <v>10228</v>
      </c>
      <c r="I2577" t="s">
        <v>2070</v>
      </c>
      <c r="K2577" t="s">
        <v>8653</v>
      </c>
      <c r="M2577" t="s">
        <v>7643</v>
      </c>
      <c r="N2577" t="s">
        <v>3476</v>
      </c>
      <c r="P2577">
        <v>40</v>
      </c>
      <c r="Q2577">
        <v>22</v>
      </c>
    </row>
    <row r="2578" spans="1:17" x14ac:dyDescent="0.3">
      <c r="A2578">
        <v>1496878</v>
      </c>
      <c r="B2578" t="s">
        <v>3696</v>
      </c>
      <c r="C2578" t="s">
        <v>8066</v>
      </c>
      <c r="D2578" t="s">
        <v>1606</v>
      </c>
      <c r="E2578">
        <v>154844670</v>
      </c>
      <c r="F2578" t="s">
        <v>4268</v>
      </c>
      <c r="G2578" t="str">
        <f t="shared" si="40"/>
        <v>2025em1100352</v>
      </c>
      <c r="H2578" t="s">
        <v>10229</v>
      </c>
      <c r="I2578" t="s">
        <v>4269</v>
      </c>
      <c r="K2578" t="s">
        <v>8653</v>
      </c>
      <c r="M2578" t="s">
        <v>7643</v>
      </c>
      <c r="N2578" t="s">
        <v>3476</v>
      </c>
      <c r="P2578">
        <v>40</v>
      </c>
      <c r="Q2578">
        <v>17</v>
      </c>
    </row>
    <row r="2579" spans="1:17" x14ac:dyDescent="0.3">
      <c r="A2579">
        <v>1496878</v>
      </c>
      <c r="B2579" t="s">
        <v>3696</v>
      </c>
      <c r="C2579" t="s">
        <v>8066</v>
      </c>
      <c r="D2579" t="s">
        <v>1606</v>
      </c>
      <c r="E2579">
        <v>154844673</v>
      </c>
      <c r="F2579" t="s">
        <v>1729</v>
      </c>
      <c r="G2579" t="str">
        <f t="shared" si="40"/>
        <v>2025em1100041</v>
      </c>
      <c r="H2579" t="s">
        <v>10230</v>
      </c>
      <c r="I2579" t="s">
        <v>1730</v>
      </c>
      <c r="K2579" t="s">
        <v>8653</v>
      </c>
      <c r="M2579" t="s">
        <v>7643</v>
      </c>
      <c r="N2579" t="s">
        <v>3476</v>
      </c>
      <c r="P2579">
        <v>40</v>
      </c>
      <c r="Q2579">
        <v>19</v>
      </c>
    </row>
    <row r="2580" spans="1:17" x14ac:dyDescent="0.3">
      <c r="A2580">
        <v>1496878</v>
      </c>
      <c r="B2580" t="s">
        <v>3696</v>
      </c>
      <c r="C2580" t="s">
        <v>8066</v>
      </c>
      <c r="D2580" t="s">
        <v>1606</v>
      </c>
      <c r="E2580">
        <v>154844674</v>
      </c>
      <c r="F2580" t="s">
        <v>4200</v>
      </c>
      <c r="G2580" t="str">
        <f t="shared" si="40"/>
        <v>2025em1100315</v>
      </c>
      <c r="H2580" t="s">
        <v>10231</v>
      </c>
      <c r="I2580" t="s">
        <v>4201</v>
      </c>
      <c r="K2580" t="s">
        <v>8653</v>
      </c>
      <c r="M2580" t="s">
        <v>7643</v>
      </c>
      <c r="N2580" t="s">
        <v>3476</v>
      </c>
      <c r="P2580">
        <v>40</v>
      </c>
      <c r="Q2580">
        <v>15.5</v>
      </c>
    </row>
    <row r="2581" spans="1:17" x14ac:dyDescent="0.3">
      <c r="A2581">
        <v>1496878</v>
      </c>
      <c r="B2581" t="s">
        <v>3696</v>
      </c>
      <c r="C2581" t="s">
        <v>8066</v>
      </c>
      <c r="D2581" t="s">
        <v>1606</v>
      </c>
      <c r="E2581">
        <v>154844675</v>
      </c>
      <c r="F2581" t="s">
        <v>3775</v>
      </c>
      <c r="G2581" t="str">
        <f t="shared" si="40"/>
        <v>2025em1100036</v>
      </c>
      <c r="H2581" t="s">
        <v>10232</v>
      </c>
      <c r="I2581" t="s">
        <v>3776</v>
      </c>
      <c r="K2581" t="s">
        <v>8653</v>
      </c>
      <c r="M2581" t="s">
        <v>7643</v>
      </c>
      <c r="N2581" t="s">
        <v>3476</v>
      </c>
      <c r="P2581">
        <v>40</v>
      </c>
      <c r="Q2581">
        <v>21.5</v>
      </c>
    </row>
    <row r="2582" spans="1:17" x14ac:dyDescent="0.3">
      <c r="A2582">
        <v>1496878</v>
      </c>
      <c r="B2582" t="s">
        <v>3696</v>
      </c>
      <c r="C2582" t="s">
        <v>8066</v>
      </c>
      <c r="D2582" t="s">
        <v>1606</v>
      </c>
      <c r="E2582">
        <v>154844677</v>
      </c>
      <c r="F2582" t="s">
        <v>4148</v>
      </c>
      <c r="G2582" t="str">
        <f t="shared" si="40"/>
        <v>2025em1100280</v>
      </c>
      <c r="H2582" t="s">
        <v>10233</v>
      </c>
      <c r="I2582" t="s">
        <v>4149</v>
      </c>
      <c r="K2582" t="s">
        <v>8653</v>
      </c>
      <c r="M2582" t="s">
        <v>7643</v>
      </c>
      <c r="N2582" t="s">
        <v>3476</v>
      </c>
      <c r="P2582">
        <v>40</v>
      </c>
      <c r="Q2582">
        <v>19</v>
      </c>
    </row>
    <row r="2583" spans="1:17" x14ac:dyDescent="0.3">
      <c r="A2583">
        <v>1496878</v>
      </c>
      <c r="B2583" t="s">
        <v>3696</v>
      </c>
      <c r="C2583" t="s">
        <v>8066</v>
      </c>
      <c r="D2583" t="s">
        <v>1606</v>
      </c>
      <c r="E2583">
        <v>154844678</v>
      </c>
      <c r="F2583" t="s">
        <v>3787</v>
      </c>
      <c r="G2583" t="str">
        <f t="shared" si="40"/>
        <v>2025em1100042</v>
      </c>
      <c r="H2583" t="s">
        <v>10234</v>
      </c>
      <c r="I2583" t="s">
        <v>3788</v>
      </c>
      <c r="K2583" t="s">
        <v>8653</v>
      </c>
      <c r="M2583" t="s">
        <v>7643</v>
      </c>
      <c r="N2583" t="s">
        <v>3476</v>
      </c>
      <c r="P2583">
        <v>40</v>
      </c>
      <c r="Q2583">
        <v>9.5</v>
      </c>
    </row>
    <row r="2584" spans="1:17" x14ac:dyDescent="0.3">
      <c r="A2584">
        <v>1496878</v>
      </c>
      <c r="B2584" t="s">
        <v>3696</v>
      </c>
      <c r="C2584" t="s">
        <v>8066</v>
      </c>
      <c r="D2584" t="s">
        <v>1606</v>
      </c>
      <c r="E2584">
        <v>154844681</v>
      </c>
      <c r="F2584" t="s">
        <v>3703</v>
      </c>
      <c r="G2584" t="str">
        <f t="shared" si="40"/>
        <v>2025em1100003</v>
      </c>
      <c r="H2584" t="s">
        <v>10235</v>
      </c>
      <c r="I2584" t="s">
        <v>3704</v>
      </c>
      <c r="K2584" t="s">
        <v>8653</v>
      </c>
      <c r="M2584" t="s">
        <v>7643</v>
      </c>
      <c r="N2584" t="s">
        <v>3476</v>
      </c>
      <c r="P2584">
        <v>40</v>
      </c>
      <c r="Q2584">
        <v>29</v>
      </c>
    </row>
    <row r="2585" spans="1:17" x14ac:dyDescent="0.3">
      <c r="A2585">
        <v>1496878</v>
      </c>
      <c r="B2585" t="s">
        <v>3696</v>
      </c>
      <c r="C2585" t="s">
        <v>8066</v>
      </c>
      <c r="D2585" t="s">
        <v>1606</v>
      </c>
      <c r="E2585">
        <v>154844688</v>
      </c>
      <c r="F2585" t="s">
        <v>4260</v>
      </c>
      <c r="G2585" t="str">
        <f t="shared" si="40"/>
        <v>2025em1100346</v>
      </c>
      <c r="H2585" t="s">
        <v>10236</v>
      </c>
      <c r="I2585" t="s">
        <v>4261</v>
      </c>
      <c r="K2585" t="s">
        <v>8653</v>
      </c>
      <c r="M2585" t="s">
        <v>7643</v>
      </c>
      <c r="N2585" t="s">
        <v>3476</v>
      </c>
      <c r="P2585">
        <v>40</v>
      </c>
      <c r="Q2585">
        <v>23.5</v>
      </c>
    </row>
    <row r="2586" spans="1:17" x14ac:dyDescent="0.3">
      <c r="A2586">
        <v>1496878</v>
      </c>
      <c r="B2586" t="s">
        <v>3696</v>
      </c>
      <c r="C2586" t="s">
        <v>8066</v>
      </c>
      <c r="D2586" t="s">
        <v>1606</v>
      </c>
      <c r="E2586">
        <v>154844689</v>
      </c>
      <c r="F2586" t="s">
        <v>3851</v>
      </c>
      <c r="G2586" t="str">
        <f t="shared" si="40"/>
        <v>2025em1100091</v>
      </c>
      <c r="H2586" t="s">
        <v>10237</v>
      </c>
      <c r="I2586" t="s">
        <v>3852</v>
      </c>
      <c r="K2586" t="s">
        <v>8653</v>
      </c>
      <c r="M2586" t="s">
        <v>7643</v>
      </c>
      <c r="N2586" t="s">
        <v>3476</v>
      </c>
      <c r="P2586">
        <v>40</v>
      </c>
      <c r="Q2586">
        <v>31</v>
      </c>
    </row>
    <row r="2587" spans="1:17" x14ac:dyDescent="0.3">
      <c r="A2587">
        <v>1496878</v>
      </c>
      <c r="B2587" t="s">
        <v>3696</v>
      </c>
      <c r="C2587" t="s">
        <v>8066</v>
      </c>
      <c r="D2587" t="s">
        <v>1606</v>
      </c>
      <c r="E2587">
        <v>154844690</v>
      </c>
      <c r="F2587" t="s">
        <v>2339</v>
      </c>
      <c r="G2587" t="str">
        <f t="shared" si="40"/>
        <v>2025em1100192</v>
      </c>
      <c r="H2587" t="s">
        <v>10238</v>
      </c>
      <c r="I2587" t="s">
        <v>2340</v>
      </c>
      <c r="K2587" t="s">
        <v>8653</v>
      </c>
      <c r="M2587" t="s">
        <v>7643</v>
      </c>
      <c r="N2587" t="s">
        <v>3476</v>
      </c>
      <c r="P2587">
        <v>40</v>
      </c>
      <c r="Q2587">
        <v>8.5</v>
      </c>
    </row>
    <row r="2588" spans="1:17" x14ac:dyDescent="0.3">
      <c r="A2588">
        <v>1496878</v>
      </c>
      <c r="B2588" t="s">
        <v>3696</v>
      </c>
      <c r="C2588" t="s">
        <v>8066</v>
      </c>
      <c r="D2588" t="s">
        <v>1606</v>
      </c>
      <c r="E2588">
        <v>154844691</v>
      </c>
      <c r="F2588" t="s">
        <v>3223</v>
      </c>
      <c r="G2588" t="str">
        <f t="shared" si="40"/>
        <v>2025em1100442</v>
      </c>
      <c r="H2588" t="s">
        <v>10239</v>
      </c>
      <c r="I2588" t="s">
        <v>3224</v>
      </c>
      <c r="K2588" t="s">
        <v>8653</v>
      </c>
      <c r="M2588" t="s">
        <v>7643</v>
      </c>
      <c r="N2588" t="s">
        <v>3476</v>
      </c>
      <c r="P2588">
        <v>40</v>
      </c>
      <c r="Q2588">
        <v>21.5</v>
      </c>
    </row>
    <row r="2589" spans="1:17" x14ac:dyDescent="0.3">
      <c r="A2589">
        <v>1496878</v>
      </c>
      <c r="B2589" t="s">
        <v>3696</v>
      </c>
      <c r="C2589" t="s">
        <v>8066</v>
      </c>
      <c r="D2589" t="s">
        <v>1606</v>
      </c>
      <c r="E2589">
        <v>154844692</v>
      </c>
      <c r="F2589" t="s">
        <v>2312</v>
      </c>
      <c r="G2589" t="str">
        <f t="shared" si="40"/>
        <v>2025em1100188</v>
      </c>
      <c r="H2589" t="s">
        <v>10240</v>
      </c>
      <c r="I2589" t="s">
        <v>2313</v>
      </c>
      <c r="K2589" t="s">
        <v>8653</v>
      </c>
      <c r="M2589" t="s">
        <v>7643</v>
      </c>
      <c r="N2589" t="s">
        <v>3476</v>
      </c>
      <c r="P2589">
        <v>40</v>
      </c>
      <c r="Q2589">
        <v>10</v>
      </c>
    </row>
    <row r="2590" spans="1:17" x14ac:dyDescent="0.3">
      <c r="A2590">
        <v>1496878</v>
      </c>
      <c r="B2590" t="s">
        <v>3696</v>
      </c>
      <c r="C2590" t="s">
        <v>8066</v>
      </c>
      <c r="D2590" t="s">
        <v>1606</v>
      </c>
      <c r="E2590">
        <v>154844693</v>
      </c>
      <c r="F2590" t="s">
        <v>2075</v>
      </c>
      <c r="G2590" t="str">
        <f t="shared" si="40"/>
        <v>2025em1100123</v>
      </c>
      <c r="H2590" t="s">
        <v>10241</v>
      </c>
      <c r="I2590" t="s">
        <v>2076</v>
      </c>
      <c r="K2590" t="s">
        <v>8653</v>
      </c>
      <c r="M2590" t="s">
        <v>7643</v>
      </c>
      <c r="N2590" t="s">
        <v>3476</v>
      </c>
      <c r="P2590">
        <v>40</v>
      </c>
      <c r="Q2590">
        <v>15.5</v>
      </c>
    </row>
    <row r="2591" spans="1:17" x14ac:dyDescent="0.3">
      <c r="A2591">
        <v>1496878</v>
      </c>
      <c r="B2591" t="s">
        <v>3696</v>
      </c>
      <c r="C2591" t="s">
        <v>8066</v>
      </c>
      <c r="D2591" t="s">
        <v>1606</v>
      </c>
      <c r="E2591">
        <v>154844697</v>
      </c>
      <c r="F2591" t="s">
        <v>3899</v>
      </c>
      <c r="G2591" t="str">
        <f t="shared" si="40"/>
        <v>2025em1100126</v>
      </c>
      <c r="H2591" t="s">
        <v>10242</v>
      </c>
      <c r="I2591" t="s">
        <v>3900</v>
      </c>
      <c r="K2591" t="s">
        <v>8653</v>
      </c>
      <c r="M2591" t="s">
        <v>7643</v>
      </c>
      <c r="N2591" t="s">
        <v>3476</v>
      </c>
      <c r="P2591">
        <v>40</v>
      </c>
      <c r="Q2591">
        <v>30.5</v>
      </c>
    </row>
    <row r="2592" spans="1:17" x14ac:dyDescent="0.3">
      <c r="A2592">
        <v>1496878</v>
      </c>
      <c r="B2592" t="s">
        <v>3696</v>
      </c>
      <c r="C2592" t="s">
        <v>8066</v>
      </c>
      <c r="D2592" t="s">
        <v>1606</v>
      </c>
      <c r="E2592">
        <v>154844698</v>
      </c>
      <c r="F2592" t="s">
        <v>2125</v>
      </c>
      <c r="G2592" t="str">
        <f t="shared" si="40"/>
        <v>2025em1100136</v>
      </c>
      <c r="H2592" t="s">
        <v>10243</v>
      </c>
      <c r="I2592" t="s">
        <v>2126</v>
      </c>
      <c r="K2592" t="s">
        <v>8653</v>
      </c>
      <c r="M2592" t="s">
        <v>7643</v>
      </c>
      <c r="N2592" t="s">
        <v>3476</v>
      </c>
      <c r="P2592">
        <v>40</v>
      </c>
      <c r="Q2592">
        <v>33</v>
      </c>
    </row>
    <row r="2593" spans="1:17" x14ac:dyDescent="0.3">
      <c r="A2593">
        <v>1496878</v>
      </c>
      <c r="B2593" t="s">
        <v>3696</v>
      </c>
      <c r="C2593" t="s">
        <v>8066</v>
      </c>
      <c r="D2593" t="s">
        <v>1606</v>
      </c>
      <c r="E2593">
        <v>154844700</v>
      </c>
      <c r="F2593" t="s">
        <v>1670</v>
      </c>
      <c r="G2593" t="str">
        <f t="shared" si="40"/>
        <v>2025em1100018</v>
      </c>
      <c r="H2593" t="s">
        <v>10244</v>
      </c>
      <c r="I2593" t="s">
        <v>1671</v>
      </c>
      <c r="K2593" t="s">
        <v>8653</v>
      </c>
      <c r="M2593" t="s">
        <v>7643</v>
      </c>
      <c r="N2593" t="s">
        <v>3476</v>
      </c>
      <c r="P2593">
        <v>40</v>
      </c>
      <c r="Q2593">
        <v>13.5</v>
      </c>
    </row>
    <row r="2594" spans="1:17" x14ac:dyDescent="0.3">
      <c r="A2594">
        <v>1496878</v>
      </c>
      <c r="B2594" t="s">
        <v>3696</v>
      </c>
      <c r="C2594" t="s">
        <v>8066</v>
      </c>
      <c r="D2594" t="s">
        <v>1606</v>
      </c>
      <c r="E2594">
        <v>154844703</v>
      </c>
      <c r="F2594" t="s">
        <v>3923</v>
      </c>
      <c r="G2594" t="str">
        <f t="shared" si="40"/>
        <v>2025em1100141</v>
      </c>
      <c r="H2594" t="s">
        <v>10245</v>
      </c>
      <c r="I2594" t="s">
        <v>3924</v>
      </c>
      <c r="K2594" t="s">
        <v>8653</v>
      </c>
      <c r="M2594" t="s">
        <v>7643</v>
      </c>
      <c r="N2594" t="s">
        <v>3476</v>
      </c>
      <c r="P2594">
        <v>40</v>
      </c>
      <c r="Q2594">
        <v>28.5</v>
      </c>
    </row>
    <row r="2595" spans="1:17" x14ac:dyDescent="0.3">
      <c r="A2595">
        <v>1496878</v>
      </c>
      <c r="B2595" t="s">
        <v>3696</v>
      </c>
      <c r="C2595" t="s">
        <v>8066</v>
      </c>
      <c r="D2595" t="s">
        <v>1606</v>
      </c>
      <c r="E2595">
        <v>154844704</v>
      </c>
      <c r="F2595" t="s">
        <v>3879</v>
      </c>
      <c r="G2595" t="str">
        <f t="shared" si="40"/>
        <v>2025em1100116</v>
      </c>
      <c r="H2595" t="s">
        <v>10246</v>
      </c>
      <c r="I2595" t="s">
        <v>3880</v>
      </c>
      <c r="K2595" t="s">
        <v>8653</v>
      </c>
      <c r="M2595" t="s">
        <v>7643</v>
      </c>
      <c r="N2595" t="s">
        <v>3476</v>
      </c>
      <c r="P2595">
        <v>40</v>
      </c>
      <c r="Q2595">
        <v>24.5</v>
      </c>
    </row>
    <row r="2596" spans="1:17" x14ac:dyDescent="0.3">
      <c r="A2596">
        <v>1496878</v>
      </c>
      <c r="B2596" t="s">
        <v>3696</v>
      </c>
      <c r="C2596" t="s">
        <v>8066</v>
      </c>
      <c r="D2596" t="s">
        <v>1606</v>
      </c>
      <c r="E2596">
        <v>154844705</v>
      </c>
      <c r="F2596" t="s">
        <v>2571</v>
      </c>
      <c r="G2596" t="str">
        <f t="shared" si="40"/>
        <v>2025em1100259</v>
      </c>
      <c r="H2596" t="s">
        <v>10247</v>
      </c>
      <c r="I2596" t="s">
        <v>2572</v>
      </c>
      <c r="K2596" t="s">
        <v>8653</v>
      </c>
      <c r="M2596" t="s">
        <v>7643</v>
      </c>
      <c r="N2596" t="s">
        <v>3476</v>
      </c>
      <c r="P2596">
        <v>40</v>
      </c>
      <c r="Q2596">
        <v>24.5</v>
      </c>
    </row>
    <row r="2597" spans="1:17" x14ac:dyDescent="0.3">
      <c r="A2597">
        <v>1496878</v>
      </c>
      <c r="B2597" t="s">
        <v>3696</v>
      </c>
      <c r="C2597" t="s">
        <v>8066</v>
      </c>
      <c r="D2597" t="s">
        <v>1606</v>
      </c>
      <c r="E2597">
        <v>154844706</v>
      </c>
      <c r="F2597" t="s">
        <v>3448</v>
      </c>
      <c r="G2597" t="str">
        <f t="shared" si="40"/>
        <v>2025em1100506</v>
      </c>
      <c r="H2597" t="s">
        <v>10248</v>
      </c>
      <c r="I2597" t="s">
        <v>3449</v>
      </c>
      <c r="K2597" t="s">
        <v>8653</v>
      </c>
      <c r="M2597" t="s">
        <v>7643</v>
      </c>
      <c r="N2597" t="s">
        <v>3476</v>
      </c>
      <c r="P2597">
        <v>40</v>
      </c>
      <c r="Q2597">
        <v>32</v>
      </c>
    </row>
    <row r="2598" spans="1:17" x14ac:dyDescent="0.3">
      <c r="A2598">
        <v>1496878</v>
      </c>
      <c r="B2598" t="s">
        <v>3696</v>
      </c>
      <c r="C2598" t="s">
        <v>8066</v>
      </c>
      <c r="D2598" t="s">
        <v>1606</v>
      </c>
      <c r="E2598">
        <v>154844707</v>
      </c>
      <c r="F2598" t="s">
        <v>3183</v>
      </c>
      <c r="G2598" t="str">
        <f t="shared" si="40"/>
        <v>2025em1100425</v>
      </c>
      <c r="H2598" t="s">
        <v>10249</v>
      </c>
      <c r="I2598" t="s">
        <v>3184</v>
      </c>
      <c r="K2598" t="s">
        <v>8653</v>
      </c>
      <c r="M2598" t="s">
        <v>7643</v>
      </c>
      <c r="N2598" t="s">
        <v>3476</v>
      </c>
      <c r="P2598">
        <v>40</v>
      </c>
      <c r="Q2598">
        <v>18</v>
      </c>
    </row>
    <row r="2599" spans="1:17" x14ac:dyDescent="0.3">
      <c r="A2599">
        <v>1496878</v>
      </c>
      <c r="B2599" t="s">
        <v>3696</v>
      </c>
      <c r="C2599" t="s">
        <v>8066</v>
      </c>
      <c r="D2599" t="s">
        <v>1606</v>
      </c>
      <c r="E2599">
        <v>154844708</v>
      </c>
      <c r="F2599" t="s">
        <v>4052</v>
      </c>
      <c r="G2599" t="str">
        <f t="shared" si="40"/>
        <v>2025em1100213</v>
      </c>
      <c r="H2599" t="s">
        <v>10250</v>
      </c>
      <c r="I2599" t="s">
        <v>4053</v>
      </c>
      <c r="K2599" t="s">
        <v>8653</v>
      </c>
      <c r="M2599" t="s">
        <v>7643</v>
      </c>
      <c r="N2599" t="s">
        <v>3476</v>
      </c>
      <c r="P2599">
        <v>40</v>
      </c>
      <c r="Q2599">
        <v>23.5</v>
      </c>
    </row>
    <row r="2600" spans="1:17" x14ac:dyDescent="0.3">
      <c r="A2600">
        <v>1496878</v>
      </c>
      <c r="B2600" t="s">
        <v>3696</v>
      </c>
      <c r="C2600" t="s">
        <v>8066</v>
      </c>
      <c r="D2600" t="s">
        <v>1606</v>
      </c>
      <c r="E2600">
        <v>154844709</v>
      </c>
      <c r="F2600" t="s">
        <v>4539</v>
      </c>
      <c r="G2600" t="str">
        <f t="shared" si="40"/>
        <v>2025em1100489</v>
      </c>
      <c r="H2600" t="s">
        <v>10251</v>
      </c>
      <c r="I2600" t="s">
        <v>4540</v>
      </c>
      <c r="K2600" t="s">
        <v>8653</v>
      </c>
      <c r="M2600" t="s">
        <v>7643</v>
      </c>
      <c r="N2600" t="s">
        <v>3476</v>
      </c>
      <c r="P2600">
        <v>40</v>
      </c>
      <c r="Q2600">
        <v>32</v>
      </c>
    </row>
    <row r="2601" spans="1:17" x14ac:dyDescent="0.3">
      <c r="A2601">
        <v>1496878</v>
      </c>
      <c r="B2601" t="s">
        <v>3696</v>
      </c>
      <c r="C2601" t="s">
        <v>8066</v>
      </c>
      <c r="D2601" t="s">
        <v>1606</v>
      </c>
      <c r="E2601">
        <v>154844710</v>
      </c>
      <c r="F2601" t="s">
        <v>2582</v>
      </c>
      <c r="G2601" t="str">
        <f t="shared" si="40"/>
        <v>2025em1100261</v>
      </c>
      <c r="H2601" t="s">
        <v>10252</v>
      </c>
      <c r="I2601" t="s">
        <v>2583</v>
      </c>
      <c r="K2601" t="s">
        <v>8653</v>
      </c>
      <c r="M2601" t="s">
        <v>7643</v>
      </c>
      <c r="N2601" t="s">
        <v>3476</v>
      </c>
      <c r="P2601">
        <v>40</v>
      </c>
      <c r="Q2601">
        <v>16</v>
      </c>
    </row>
    <row r="2602" spans="1:17" x14ac:dyDescent="0.3">
      <c r="A2602">
        <v>1496878</v>
      </c>
      <c r="B2602" t="s">
        <v>3696</v>
      </c>
      <c r="C2602" t="s">
        <v>8066</v>
      </c>
      <c r="D2602" t="s">
        <v>1606</v>
      </c>
      <c r="E2602">
        <v>154844711</v>
      </c>
      <c r="F2602" t="s">
        <v>3707</v>
      </c>
      <c r="G2602" t="str">
        <f t="shared" si="40"/>
        <v>2025em1100004</v>
      </c>
      <c r="H2602" t="s">
        <v>10253</v>
      </c>
      <c r="I2602" t="s">
        <v>3708</v>
      </c>
      <c r="K2602" t="s">
        <v>8653</v>
      </c>
      <c r="M2602" t="s">
        <v>7643</v>
      </c>
      <c r="N2602" t="s">
        <v>3476</v>
      </c>
      <c r="P2602">
        <v>40</v>
      </c>
      <c r="Q2602">
        <v>31.5</v>
      </c>
    </row>
    <row r="2603" spans="1:17" x14ac:dyDescent="0.3">
      <c r="A2603">
        <v>1496878</v>
      </c>
      <c r="B2603" t="s">
        <v>3696</v>
      </c>
      <c r="C2603" t="s">
        <v>8066</v>
      </c>
      <c r="D2603" t="s">
        <v>1606</v>
      </c>
      <c r="E2603">
        <v>154844712</v>
      </c>
      <c r="F2603" t="s">
        <v>2333</v>
      </c>
      <c r="G2603" t="str">
        <f t="shared" si="40"/>
        <v>2025em1100191</v>
      </c>
      <c r="H2603" t="s">
        <v>10254</v>
      </c>
      <c r="I2603" t="s">
        <v>2334</v>
      </c>
      <c r="K2603" t="s">
        <v>8653</v>
      </c>
      <c r="M2603" t="s">
        <v>7643</v>
      </c>
      <c r="N2603" t="s">
        <v>3476</v>
      </c>
      <c r="P2603">
        <v>40</v>
      </c>
      <c r="Q2603">
        <v>11.5</v>
      </c>
    </row>
    <row r="2604" spans="1:17" x14ac:dyDescent="0.3">
      <c r="A2604">
        <v>1496878</v>
      </c>
      <c r="B2604" t="s">
        <v>3696</v>
      </c>
      <c r="C2604" t="s">
        <v>8066</v>
      </c>
      <c r="D2604" t="s">
        <v>1606</v>
      </c>
      <c r="E2604">
        <v>154844716</v>
      </c>
      <c r="F2604" t="s">
        <v>1964</v>
      </c>
      <c r="G2604" t="str">
        <f t="shared" si="40"/>
        <v>2025em1100096</v>
      </c>
      <c r="H2604" t="s">
        <v>10255</v>
      </c>
      <c r="I2604" t="s">
        <v>1965</v>
      </c>
      <c r="K2604" t="s">
        <v>8653</v>
      </c>
      <c r="M2604" t="s">
        <v>7643</v>
      </c>
      <c r="N2604" t="s">
        <v>3476</v>
      </c>
      <c r="P2604">
        <v>40</v>
      </c>
      <c r="Q2604">
        <v>29</v>
      </c>
    </row>
    <row r="2605" spans="1:17" x14ac:dyDescent="0.3">
      <c r="A2605">
        <v>1496878</v>
      </c>
      <c r="B2605" t="s">
        <v>3696</v>
      </c>
      <c r="C2605" t="s">
        <v>8066</v>
      </c>
      <c r="D2605" t="s">
        <v>1606</v>
      </c>
      <c r="E2605">
        <v>154844718</v>
      </c>
      <c r="F2605" t="s">
        <v>4248</v>
      </c>
      <c r="G2605" t="str">
        <f t="shared" si="40"/>
        <v>2025em1100341</v>
      </c>
      <c r="H2605" t="s">
        <v>10256</v>
      </c>
      <c r="I2605" t="s">
        <v>4249</v>
      </c>
      <c r="K2605" t="s">
        <v>8653</v>
      </c>
      <c r="M2605" t="s">
        <v>7643</v>
      </c>
      <c r="N2605" t="s">
        <v>3476</v>
      </c>
      <c r="P2605">
        <v>40</v>
      </c>
      <c r="Q2605">
        <v>16.5</v>
      </c>
    </row>
    <row r="2606" spans="1:17" x14ac:dyDescent="0.3">
      <c r="A2606">
        <v>1496878</v>
      </c>
      <c r="B2606" t="s">
        <v>3696</v>
      </c>
      <c r="C2606" t="s">
        <v>8066</v>
      </c>
      <c r="D2606" t="s">
        <v>1606</v>
      </c>
      <c r="E2606">
        <v>154844719</v>
      </c>
      <c r="F2606" t="s">
        <v>2262</v>
      </c>
      <c r="G2606" t="str">
        <f t="shared" si="40"/>
        <v>2025em1100172</v>
      </c>
      <c r="H2606" t="s">
        <v>10257</v>
      </c>
      <c r="I2606" t="s">
        <v>2263</v>
      </c>
      <c r="K2606" t="s">
        <v>8653</v>
      </c>
      <c r="M2606" t="s">
        <v>7643</v>
      </c>
      <c r="N2606" t="s">
        <v>3476</v>
      </c>
      <c r="P2606">
        <v>40</v>
      </c>
      <c r="Q2606">
        <v>24</v>
      </c>
    </row>
    <row r="2607" spans="1:17" x14ac:dyDescent="0.3">
      <c r="A2607">
        <v>1496878</v>
      </c>
      <c r="B2607" t="s">
        <v>3696</v>
      </c>
      <c r="C2607" t="s">
        <v>8066</v>
      </c>
      <c r="D2607" t="s">
        <v>1606</v>
      </c>
      <c r="E2607">
        <v>154844720</v>
      </c>
      <c r="F2607" t="s">
        <v>3168</v>
      </c>
      <c r="G2607" t="str">
        <f t="shared" si="40"/>
        <v>2025em1100418</v>
      </c>
      <c r="H2607" t="s">
        <v>10258</v>
      </c>
      <c r="I2607" t="s">
        <v>3169</v>
      </c>
      <c r="K2607" t="s">
        <v>8653</v>
      </c>
      <c r="M2607" t="s">
        <v>7643</v>
      </c>
      <c r="N2607" t="s">
        <v>3476</v>
      </c>
      <c r="P2607">
        <v>40</v>
      </c>
      <c r="Q2607">
        <v>28.5</v>
      </c>
    </row>
    <row r="2608" spans="1:17" x14ac:dyDescent="0.3">
      <c r="A2608">
        <v>1496878</v>
      </c>
      <c r="B2608" t="s">
        <v>3696</v>
      </c>
      <c r="C2608" t="s">
        <v>8066</v>
      </c>
      <c r="D2608" t="s">
        <v>1606</v>
      </c>
      <c r="E2608">
        <v>154844722</v>
      </c>
      <c r="F2608" t="s">
        <v>1710</v>
      </c>
      <c r="G2608" t="str">
        <f t="shared" si="40"/>
        <v>2025em1100032</v>
      </c>
      <c r="H2608" t="s">
        <v>10259</v>
      </c>
      <c r="I2608" t="s">
        <v>1711</v>
      </c>
      <c r="K2608" t="s">
        <v>8653</v>
      </c>
      <c r="M2608" t="s">
        <v>7643</v>
      </c>
      <c r="N2608" t="s">
        <v>3476</v>
      </c>
      <c r="P2608">
        <v>40</v>
      </c>
      <c r="Q2608">
        <v>31.5</v>
      </c>
    </row>
    <row r="2609" spans="1:17" x14ac:dyDescent="0.3">
      <c r="A2609">
        <v>1496878</v>
      </c>
      <c r="B2609" t="s">
        <v>3696</v>
      </c>
      <c r="C2609" t="s">
        <v>8066</v>
      </c>
      <c r="D2609" t="s">
        <v>1606</v>
      </c>
      <c r="E2609">
        <v>154844723</v>
      </c>
      <c r="F2609" t="s">
        <v>1851</v>
      </c>
      <c r="G2609" t="str">
        <f t="shared" si="40"/>
        <v>2025em1100069</v>
      </c>
      <c r="H2609" t="s">
        <v>10260</v>
      </c>
      <c r="I2609" t="s">
        <v>1852</v>
      </c>
      <c r="K2609" t="s">
        <v>8653</v>
      </c>
      <c r="M2609" t="s">
        <v>7643</v>
      </c>
      <c r="N2609" t="s">
        <v>3476</v>
      </c>
      <c r="P2609">
        <v>40</v>
      </c>
      <c r="Q2609">
        <v>28</v>
      </c>
    </row>
    <row r="2610" spans="1:17" x14ac:dyDescent="0.3">
      <c r="A2610">
        <v>1496878</v>
      </c>
      <c r="B2610" t="s">
        <v>3696</v>
      </c>
      <c r="C2610" t="s">
        <v>8066</v>
      </c>
      <c r="D2610" t="s">
        <v>1606</v>
      </c>
      <c r="E2610">
        <v>154844725</v>
      </c>
      <c r="F2610" t="s">
        <v>4016</v>
      </c>
      <c r="G2610" t="str">
        <f t="shared" si="40"/>
        <v>2025em1100200</v>
      </c>
      <c r="H2610" t="s">
        <v>10261</v>
      </c>
      <c r="I2610" t="s">
        <v>4017</v>
      </c>
      <c r="K2610" t="s">
        <v>8653</v>
      </c>
      <c r="M2610" t="s">
        <v>7643</v>
      </c>
      <c r="N2610" t="s">
        <v>3476</v>
      </c>
      <c r="P2610">
        <v>40</v>
      </c>
      <c r="Q2610">
        <v>18</v>
      </c>
    </row>
    <row r="2611" spans="1:17" x14ac:dyDescent="0.3">
      <c r="A2611">
        <v>1496878</v>
      </c>
      <c r="B2611" t="s">
        <v>3696</v>
      </c>
      <c r="C2611" t="s">
        <v>8066</v>
      </c>
      <c r="D2611" t="s">
        <v>1606</v>
      </c>
      <c r="E2611">
        <v>154844727</v>
      </c>
      <c r="F2611" t="s">
        <v>4012</v>
      </c>
      <c r="G2611" t="str">
        <f t="shared" si="40"/>
        <v>2025em1100199</v>
      </c>
      <c r="H2611" t="s">
        <v>10262</v>
      </c>
      <c r="I2611" t="s">
        <v>4013</v>
      </c>
      <c r="K2611" t="s">
        <v>8653</v>
      </c>
      <c r="M2611" t="s">
        <v>7643</v>
      </c>
      <c r="N2611" t="s">
        <v>3476</v>
      </c>
      <c r="P2611">
        <v>40</v>
      </c>
      <c r="Q2611">
        <v>34</v>
      </c>
    </row>
    <row r="2612" spans="1:17" x14ac:dyDescent="0.3">
      <c r="A2612">
        <v>1496878</v>
      </c>
      <c r="B2612" t="s">
        <v>3696</v>
      </c>
      <c r="C2612" t="s">
        <v>8066</v>
      </c>
      <c r="D2612" t="s">
        <v>1606</v>
      </c>
      <c r="E2612">
        <v>154844729</v>
      </c>
      <c r="F2612" t="s">
        <v>4571</v>
      </c>
      <c r="G2612" t="str">
        <f t="shared" si="40"/>
        <v>2025em1100507</v>
      </c>
      <c r="H2612" t="s">
        <v>10263</v>
      </c>
      <c r="I2612" t="s">
        <v>4572</v>
      </c>
      <c r="K2612" t="s">
        <v>8653</v>
      </c>
      <c r="M2612" t="s">
        <v>7643</v>
      </c>
      <c r="N2612" t="s">
        <v>3476</v>
      </c>
      <c r="P2612">
        <v>40</v>
      </c>
      <c r="Q2612">
        <v>35</v>
      </c>
    </row>
    <row r="2613" spans="1:17" x14ac:dyDescent="0.3">
      <c r="A2613">
        <v>1496878</v>
      </c>
      <c r="B2613" t="s">
        <v>3696</v>
      </c>
      <c r="C2613" t="s">
        <v>8066</v>
      </c>
      <c r="D2613" t="s">
        <v>1606</v>
      </c>
      <c r="E2613">
        <v>154844730</v>
      </c>
      <c r="F2613" t="s">
        <v>1802</v>
      </c>
      <c r="G2613" t="str">
        <f t="shared" si="40"/>
        <v>2025em1100056</v>
      </c>
      <c r="H2613" t="s">
        <v>10264</v>
      </c>
      <c r="I2613" t="s">
        <v>1803</v>
      </c>
      <c r="K2613" t="s">
        <v>8653</v>
      </c>
      <c r="M2613" t="s">
        <v>7643</v>
      </c>
      <c r="N2613" t="s">
        <v>3476</v>
      </c>
      <c r="P2613">
        <v>40</v>
      </c>
      <c r="Q2613">
        <v>24.5</v>
      </c>
    </row>
    <row r="2614" spans="1:17" x14ac:dyDescent="0.3">
      <c r="A2614">
        <v>1496878</v>
      </c>
      <c r="B2614" t="s">
        <v>3696</v>
      </c>
      <c r="C2614" t="s">
        <v>8066</v>
      </c>
      <c r="D2614" t="s">
        <v>1606</v>
      </c>
      <c r="E2614">
        <v>154844731</v>
      </c>
      <c r="F2614" t="s">
        <v>2973</v>
      </c>
      <c r="G2614" t="str">
        <f t="shared" si="40"/>
        <v>2025em1100359</v>
      </c>
      <c r="H2614" t="s">
        <v>10265</v>
      </c>
      <c r="I2614" t="s">
        <v>2974</v>
      </c>
      <c r="K2614" t="s">
        <v>8653</v>
      </c>
      <c r="M2614" t="s">
        <v>7643</v>
      </c>
      <c r="N2614" t="s">
        <v>3476</v>
      </c>
      <c r="P2614">
        <v>40</v>
      </c>
      <c r="Q2614">
        <v>29</v>
      </c>
    </row>
    <row r="2615" spans="1:17" x14ac:dyDescent="0.3">
      <c r="A2615">
        <v>1496878</v>
      </c>
      <c r="B2615" t="s">
        <v>3696</v>
      </c>
      <c r="C2615" t="s">
        <v>8066</v>
      </c>
      <c r="D2615" t="s">
        <v>1606</v>
      </c>
      <c r="E2615">
        <v>154844736</v>
      </c>
      <c r="F2615" t="s">
        <v>4212</v>
      </c>
      <c r="G2615" t="str">
        <f t="shared" si="40"/>
        <v>2025em1100319</v>
      </c>
      <c r="H2615" t="s">
        <v>10266</v>
      </c>
      <c r="I2615" t="s">
        <v>4213</v>
      </c>
      <c r="K2615" t="s">
        <v>8653</v>
      </c>
      <c r="M2615" t="s">
        <v>7643</v>
      </c>
      <c r="N2615" t="s">
        <v>3476</v>
      </c>
      <c r="P2615">
        <v>40</v>
      </c>
      <c r="Q2615">
        <v>27.5</v>
      </c>
    </row>
    <row r="2616" spans="1:17" x14ac:dyDescent="0.3">
      <c r="A2616">
        <v>1496878</v>
      </c>
      <c r="B2616" t="s">
        <v>3696</v>
      </c>
      <c r="C2616" t="s">
        <v>8066</v>
      </c>
      <c r="D2616" t="s">
        <v>1606</v>
      </c>
      <c r="E2616">
        <v>154844737</v>
      </c>
      <c r="F2616" t="s">
        <v>4044</v>
      </c>
      <c r="G2616" t="str">
        <f t="shared" si="40"/>
        <v>2025em1100209</v>
      </c>
      <c r="H2616" t="s">
        <v>10267</v>
      </c>
      <c r="I2616" t="s">
        <v>4045</v>
      </c>
      <c r="K2616" t="s">
        <v>8653</v>
      </c>
      <c r="M2616" t="s">
        <v>7643</v>
      </c>
      <c r="N2616" t="s">
        <v>3476</v>
      </c>
      <c r="P2616">
        <v>40</v>
      </c>
      <c r="Q2616">
        <v>25</v>
      </c>
    </row>
    <row r="2617" spans="1:17" x14ac:dyDescent="0.3">
      <c r="A2617">
        <v>1496878</v>
      </c>
      <c r="B2617" t="s">
        <v>3696</v>
      </c>
      <c r="C2617" t="s">
        <v>8066</v>
      </c>
      <c r="D2617" t="s">
        <v>1606</v>
      </c>
      <c r="E2617">
        <v>154844738</v>
      </c>
      <c r="F2617" t="s">
        <v>3772</v>
      </c>
      <c r="G2617" t="str">
        <f t="shared" si="40"/>
        <v>2025em1100035</v>
      </c>
      <c r="H2617" t="s">
        <v>10268</v>
      </c>
      <c r="I2617" t="s">
        <v>1840</v>
      </c>
      <c r="K2617" t="s">
        <v>8653</v>
      </c>
      <c r="M2617" t="s">
        <v>7643</v>
      </c>
      <c r="N2617" t="s">
        <v>3476</v>
      </c>
      <c r="P2617">
        <v>40</v>
      </c>
      <c r="Q2617">
        <v>20.5</v>
      </c>
    </row>
    <row r="2618" spans="1:17" x14ac:dyDescent="0.3">
      <c r="A2618">
        <v>1496878</v>
      </c>
      <c r="B2618" t="s">
        <v>3696</v>
      </c>
      <c r="C2618" t="s">
        <v>8066</v>
      </c>
      <c r="D2618" t="s">
        <v>1606</v>
      </c>
      <c r="E2618">
        <v>154844741</v>
      </c>
      <c r="F2618" t="s">
        <v>3815</v>
      </c>
      <c r="G2618" t="str">
        <f t="shared" si="40"/>
        <v>2025em1100067</v>
      </c>
      <c r="H2618" t="s">
        <v>10269</v>
      </c>
      <c r="I2618" t="s">
        <v>3816</v>
      </c>
      <c r="K2618" t="s">
        <v>8653</v>
      </c>
      <c r="M2618" t="s">
        <v>7643</v>
      </c>
      <c r="N2618" t="s">
        <v>3476</v>
      </c>
      <c r="P2618">
        <v>40</v>
      </c>
      <c r="Q2618">
        <v>15</v>
      </c>
    </row>
    <row r="2619" spans="1:17" x14ac:dyDescent="0.3">
      <c r="A2619">
        <v>1496878</v>
      </c>
      <c r="B2619" t="s">
        <v>3696</v>
      </c>
      <c r="C2619" t="s">
        <v>8066</v>
      </c>
      <c r="D2619" t="s">
        <v>1606</v>
      </c>
      <c r="E2619">
        <v>154844742</v>
      </c>
      <c r="F2619" t="s">
        <v>3976</v>
      </c>
      <c r="G2619" t="str">
        <f t="shared" si="40"/>
        <v>2025em1100175</v>
      </c>
      <c r="H2619" t="s">
        <v>10270</v>
      </c>
      <c r="I2619" t="s">
        <v>3977</v>
      </c>
      <c r="K2619" t="s">
        <v>8653</v>
      </c>
      <c r="M2619" t="s">
        <v>7643</v>
      </c>
      <c r="N2619" t="s">
        <v>3476</v>
      </c>
      <c r="P2619">
        <v>40</v>
      </c>
      <c r="Q2619">
        <v>34.5</v>
      </c>
    </row>
    <row r="2620" spans="1:17" x14ac:dyDescent="0.3">
      <c r="A2620">
        <v>1496878</v>
      </c>
      <c r="B2620" t="s">
        <v>3696</v>
      </c>
      <c r="C2620" t="s">
        <v>8066</v>
      </c>
      <c r="D2620" t="s">
        <v>1606</v>
      </c>
      <c r="E2620">
        <v>154844744</v>
      </c>
      <c r="F2620" t="s">
        <v>1788</v>
      </c>
      <c r="G2620" t="str">
        <f t="shared" si="40"/>
        <v>2025em1100053</v>
      </c>
      <c r="H2620" t="s">
        <v>10271</v>
      </c>
      <c r="I2620" t="s">
        <v>1789</v>
      </c>
      <c r="K2620" t="s">
        <v>8653</v>
      </c>
      <c r="M2620" t="s">
        <v>7643</v>
      </c>
      <c r="N2620" t="s">
        <v>3476</v>
      </c>
      <c r="P2620">
        <v>40</v>
      </c>
      <c r="Q2620">
        <v>2</v>
      </c>
    </row>
    <row r="2621" spans="1:17" x14ac:dyDescent="0.3">
      <c r="A2621">
        <v>1496878</v>
      </c>
      <c r="B2621" t="s">
        <v>3696</v>
      </c>
      <c r="C2621" t="s">
        <v>8066</v>
      </c>
      <c r="D2621" t="s">
        <v>1606</v>
      </c>
      <c r="E2621">
        <v>154844747</v>
      </c>
      <c r="F2621" t="s">
        <v>4108</v>
      </c>
      <c r="G2621" t="str">
        <f t="shared" si="40"/>
        <v>2025em1100243</v>
      </c>
      <c r="H2621" t="s">
        <v>10272</v>
      </c>
      <c r="I2621" t="s">
        <v>4109</v>
      </c>
      <c r="K2621" t="s">
        <v>8653</v>
      </c>
      <c r="M2621" t="s">
        <v>7643</v>
      </c>
      <c r="N2621" t="s">
        <v>3476</v>
      </c>
      <c r="P2621">
        <v>40</v>
      </c>
      <c r="Q2621">
        <v>25.5</v>
      </c>
    </row>
    <row r="2622" spans="1:17" x14ac:dyDescent="0.3">
      <c r="A2622">
        <v>1496878</v>
      </c>
      <c r="B2622" t="s">
        <v>3696</v>
      </c>
      <c r="C2622" t="s">
        <v>8066</v>
      </c>
      <c r="D2622" t="s">
        <v>1606</v>
      </c>
      <c r="E2622">
        <v>154844748</v>
      </c>
      <c r="F2622" t="s">
        <v>4364</v>
      </c>
      <c r="G2622" t="str">
        <f t="shared" si="40"/>
        <v>2025em1100401</v>
      </c>
      <c r="H2622" t="s">
        <v>10273</v>
      </c>
      <c r="I2622" t="s">
        <v>4365</v>
      </c>
      <c r="K2622" t="s">
        <v>8653</v>
      </c>
      <c r="M2622" t="s">
        <v>7643</v>
      </c>
      <c r="N2622" t="s">
        <v>3476</v>
      </c>
      <c r="P2622">
        <v>40</v>
      </c>
      <c r="Q2622">
        <v>36.5</v>
      </c>
    </row>
    <row r="2623" spans="1:17" x14ac:dyDescent="0.3">
      <c r="A2623">
        <v>1496878</v>
      </c>
      <c r="B2623" t="s">
        <v>3696</v>
      </c>
      <c r="C2623" t="s">
        <v>8066</v>
      </c>
      <c r="D2623" t="s">
        <v>1606</v>
      </c>
      <c r="E2623">
        <v>154844751</v>
      </c>
      <c r="F2623" t="s">
        <v>4164</v>
      </c>
      <c r="G2623" t="str">
        <f t="shared" si="40"/>
        <v>2025em1100294</v>
      </c>
      <c r="H2623" t="s">
        <v>10274</v>
      </c>
      <c r="I2623" t="s">
        <v>4165</v>
      </c>
      <c r="K2623" t="s">
        <v>8653</v>
      </c>
      <c r="M2623" t="s">
        <v>7643</v>
      </c>
      <c r="N2623" t="s">
        <v>3476</v>
      </c>
      <c r="P2623">
        <v>40</v>
      </c>
      <c r="Q2623">
        <v>23.5</v>
      </c>
    </row>
    <row r="2624" spans="1:17" x14ac:dyDescent="0.3">
      <c r="A2624">
        <v>1496878</v>
      </c>
      <c r="B2624" t="s">
        <v>3696</v>
      </c>
      <c r="C2624" t="s">
        <v>8066</v>
      </c>
      <c r="D2624" t="s">
        <v>1606</v>
      </c>
      <c r="E2624">
        <v>154844752</v>
      </c>
      <c r="F2624" t="s">
        <v>3204</v>
      </c>
      <c r="G2624" t="str">
        <f t="shared" si="40"/>
        <v>2025em1100435</v>
      </c>
      <c r="H2624" t="s">
        <v>10275</v>
      </c>
      <c r="I2624" t="s">
        <v>3205</v>
      </c>
      <c r="K2624" t="s">
        <v>8653</v>
      </c>
      <c r="M2624" t="s">
        <v>7643</v>
      </c>
      <c r="N2624" t="s">
        <v>3476</v>
      </c>
      <c r="P2624">
        <v>40</v>
      </c>
      <c r="Q2624">
        <v>35</v>
      </c>
    </row>
    <row r="2625" spans="1:18" x14ac:dyDescent="0.3">
      <c r="A2625">
        <v>1496878</v>
      </c>
      <c r="B2625" t="s">
        <v>3696</v>
      </c>
      <c r="C2625" t="s">
        <v>8066</v>
      </c>
      <c r="D2625" t="s">
        <v>1606</v>
      </c>
      <c r="E2625">
        <v>154844754</v>
      </c>
      <c r="F2625" t="s">
        <v>1985</v>
      </c>
      <c r="G2625" t="str">
        <f t="shared" si="40"/>
        <v>2025em1100099</v>
      </c>
      <c r="H2625" t="s">
        <v>10276</v>
      </c>
      <c r="I2625" t="s">
        <v>1986</v>
      </c>
      <c r="K2625" t="s">
        <v>8653</v>
      </c>
      <c r="M2625" t="s">
        <v>7643</v>
      </c>
      <c r="N2625" t="s">
        <v>3476</v>
      </c>
      <c r="P2625">
        <v>40</v>
      </c>
      <c r="Q2625">
        <v>28</v>
      </c>
    </row>
    <row r="2626" spans="1:18" x14ac:dyDescent="0.3">
      <c r="A2626">
        <v>1496878</v>
      </c>
      <c r="B2626" t="s">
        <v>3696</v>
      </c>
      <c r="C2626" t="s">
        <v>8066</v>
      </c>
      <c r="D2626" t="s">
        <v>1606</v>
      </c>
      <c r="E2626">
        <v>154844757</v>
      </c>
      <c r="F2626" t="s">
        <v>2275</v>
      </c>
      <c r="G2626" t="str">
        <f t="shared" si="40"/>
        <v>2025em1100179</v>
      </c>
      <c r="H2626" t="s">
        <v>10277</v>
      </c>
      <c r="I2626" t="s">
        <v>2276</v>
      </c>
      <c r="K2626" t="s">
        <v>8653</v>
      </c>
      <c r="M2626" t="s">
        <v>7643</v>
      </c>
      <c r="N2626" t="s">
        <v>3476</v>
      </c>
      <c r="P2626">
        <v>40</v>
      </c>
      <c r="Q2626">
        <v>9</v>
      </c>
    </row>
    <row r="2627" spans="1:18" x14ac:dyDescent="0.3">
      <c r="A2627">
        <v>1496878</v>
      </c>
      <c r="B2627" t="s">
        <v>3696</v>
      </c>
      <c r="C2627" t="s">
        <v>8066</v>
      </c>
      <c r="D2627" t="s">
        <v>1606</v>
      </c>
      <c r="E2627">
        <v>154844758</v>
      </c>
      <c r="F2627" t="s">
        <v>3843</v>
      </c>
      <c r="G2627" t="str">
        <f t="shared" ref="G2627:G2690" si="41">LEFT(F2627,13)</f>
        <v>2025em1100083</v>
      </c>
      <c r="H2627" t="s">
        <v>10278</v>
      </c>
      <c r="I2627" t="s">
        <v>3844</v>
      </c>
      <c r="K2627" t="s">
        <v>8653</v>
      </c>
      <c r="M2627" t="s">
        <v>7643</v>
      </c>
      <c r="N2627" t="s">
        <v>3476</v>
      </c>
      <c r="P2627">
        <v>40</v>
      </c>
      <c r="Q2627">
        <v>27.5</v>
      </c>
    </row>
    <row r="2628" spans="1:18" x14ac:dyDescent="0.3">
      <c r="A2628">
        <v>1496878</v>
      </c>
      <c r="B2628" t="s">
        <v>3696</v>
      </c>
      <c r="C2628" t="s">
        <v>8066</v>
      </c>
      <c r="D2628" t="s">
        <v>1606</v>
      </c>
      <c r="E2628">
        <v>154844759</v>
      </c>
      <c r="F2628" t="s">
        <v>3719</v>
      </c>
      <c r="G2628" t="str">
        <f t="shared" si="41"/>
        <v>2025em1100010</v>
      </c>
      <c r="H2628" t="s">
        <v>10279</v>
      </c>
      <c r="I2628" t="s">
        <v>3720</v>
      </c>
      <c r="K2628" t="s">
        <v>8653</v>
      </c>
      <c r="M2628" t="s">
        <v>7643</v>
      </c>
      <c r="N2628" t="s">
        <v>3476</v>
      </c>
      <c r="P2628">
        <v>40</v>
      </c>
      <c r="Q2628">
        <v>23.5</v>
      </c>
    </row>
    <row r="2629" spans="1:18" x14ac:dyDescent="0.3">
      <c r="A2629">
        <v>1496878</v>
      </c>
      <c r="B2629" t="s">
        <v>3696</v>
      </c>
      <c r="C2629" t="s">
        <v>8066</v>
      </c>
      <c r="D2629" t="s">
        <v>1606</v>
      </c>
      <c r="E2629">
        <v>154844760</v>
      </c>
      <c r="F2629" t="s">
        <v>3711</v>
      </c>
      <c r="G2629" t="str">
        <f t="shared" si="41"/>
        <v>2025em1100006</v>
      </c>
      <c r="H2629" t="s">
        <v>10280</v>
      </c>
      <c r="I2629" t="s">
        <v>3712</v>
      </c>
      <c r="K2629" t="s">
        <v>8653</v>
      </c>
      <c r="M2629" t="s">
        <v>7643</v>
      </c>
      <c r="N2629" t="s">
        <v>3476</v>
      </c>
      <c r="P2629">
        <v>40</v>
      </c>
      <c r="Q2629">
        <v>36</v>
      </c>
    </row>
    <row r="2630" spans="1:18" x14ac:dyDescent="0.3">
      <c r="A2630">
        <v>1496878</v>
      </c>
      <c r="B2630" t="s">
        <v>3696</v>
      </c>
      <c r="C2630" t="s">
        <v>8066</v>
      </c>
      <c r="D2630" t="s">
        <v>1606</v>
      </c>
      <c r="E2630">
        <v>154844761</v>
      </c>
      <c r="F2630" t="s">
        <v>2933</v>
      </c>
      <c r="G2630" t="str">
        <f t="shared" si="41"/>
        <v>2025em1100349</v>
      </c>
      <c r="H2630" t="s">
        <v>10281</v>
      </c>
      <c r="I2630" t="s">
        <v>2934</v>
      </c>
      <c r="K2630" t="s">
        <v>8653</v>
      </c>
      <c r="M2630" t="s">
        <v>7643</v>
      </c>
      <c r="N2630" t="s">
        <v>3476</v>
      </c>
      <c r="P2630">
        <v>40</v>
      </c>
      <c r="Q2630">
        <v>23</v>
      </c>
    </row>
    <row r="2631" spans="1:18" x14ac:dyDescent="0.3">
      <c r="A2631">
        <v>1496878</v>
      </c>
      <c r="B2631" t="s">
        <v>3696</v>
      </c>
      <c r="C2631" t="s">
        <v>8066</v>
      </c>
      <c r="D2631" t="s">
        <v>1606</v>
      </c>
      <c r="E2631">
        <v>154844762</v>
      </c>
      <c r="F2631" t="s">
        <v>4024</v>
      </c>
      <c r="G2631" t="str">
        <f t="shared" si="41"/>
        <v>2025em1100202</v>
      </c>
      <c r="H2631" t="s">
        <v>10282</v>
      </c>
      <c r="I2631" t="s">
        <v>4025</v>
      </c>
      <c r="K2631" t="s">
        <v>8653</v>
      </c>
      <c r="M2631" t="s">
        <v>7643</v>
      </c>
      <c r="N2631" t="s">
        <v>3476</v>
      </c>
      <c r="P2631">
        <v>40</v>
      </c>
      <c r="Q2631">
        <v>14.5</v>
      </c>
    </row>
    <row r="2632" spans="1:18" x14ac:dyDescent="0.3">
      <c r="A2632">
        <v>1496878</v>
      </c>
      <c r="B2632" t="s">
        <v>3696</v>
      </c>
      <c r="C2632" t="s">
        <v>8066</v>
      </c>
      <c r="D2632" t="s">
        <v>1606</v>
      </c>
      <c r="E2632">
        <v>154844763</v>
      </c>
      <c r="F2632" t="s">
        <v>2393</v>
      </c>
      <c r="G2632" t="str">
        <f t="shared" si="41"/>
        <v>2025em1100211</v>
      </c>
      <c r="H2632" t="s">
        <v>10283</v>
      </c>
      <c r="I2632" t="s">
        <v>2394</v>
      </c>
      <c r="K2632" t="s">
        <v>8653</v>
      </c>
      <c r="M2632" t="s">
        <v>7643</v>
      </c>
      <c r="N2632" t="s">
        <v>3476</v>
      </c>
      <c r="P2632">
        <v>40</v>
      </c>
      <c r="Q2632">
        <v>32.5</v>
      </c>
    </row>
    <row r="2633" spans="1:18" x14ac:dyDescent="0.3">
      <c r="A2633">
        <v>1496878</v>
      </c>
      <c r="B2633" t="s">
        <v>3696</v>
      </c>
      <c r="C2633" t="s">
        <v>8066</v>
      </c>
      <c r="D2633" t="s">
        <v>1606</v>
      </c>
      <c r="E2633">
        <v>154844764</v>
      </c>
      <c r="F2633" t="s">
        <v>4384</v>
      </c>
      <c r="G2633" t="str">
        <f t="shared" si="41"/>
        <v>2025em1100410</v>
      </c>
      <c r="H2633" t="s">
        <v>10284</v>
      </c>
      <c r="I2633" t="s">
        <v>4385</v>
      </c>
      <c r="K2633" t="s">
        <v>8653</v>
      </c>
      <c r="M2633" t="s">
        <v>7643</v>
      </c>
      <c r="N2633" t="s">
        <v>3476</v>
      </c>
      <c r="P2633">
        <v>40</v>
      </c>
      <c r="Q2633">
        <v>21</v>
      </c>
    </row>
    <row r="2634" spans="1:18" x14ac:dyDescent="0.3">
      <c r="A2634">
        <v>1496878</v>
      </c>
      <c r="B2634" t="s">
        <v>3696</v>
      </c>
      <c r="C2634" t="s">
        <v>8066</v>
      </c>
      <c r="D2634" t="s">
        <v>1606</v>
      </c>
      <c r="E2634">
        <v>154844767</v>
      </c>
      <c r="F2634" t="s">
        <v>3919</v>
      </c>
      <c r="G2634" t="str">
        <f t="shared" si="41"/>
        <v>2025em1100140</v>
      </c>
      <c r="H2634" t="s">
        <v>10285</v>
      </c>
      <c r="I2634" t="s">
        <v>3920</v>
      </c>
      <c r="K2634" t="s">
        <v>8653</v>
      </c>
      <c r="M2634" t="s">
        <v>7643</v>
      </c>
      <c r="N2634" t="s">
        <v>3476</v>
      </c>
      <c r="P2634">
        <v>40</v>
      </c>
      <c r="Q2634">
        <v>18</v>
      </c>
    </row>
    <row r="2635" spans="1:18" x14ac:dyDescent="0.3">
      <c r="A2635">
        <v>1496878</v>
      </c>
      <c r="B2635" t="s">
        <v>3696</v>
      </c>
      <c r="C2635" t="s">
        <v>8066</v>
      </c>
      <c r="D2635" t="s">
        <v>1606</v>
      </c>
      <c r="E2635">
        <v>154844768</v>
      </c>
      <c r="F2635" t="s">
        <v>3210</v>
      </c>
      <c r="G2635" t="str">
        <f t="shared" si="41"/>
        <v>2025em1100437</v>
      </c>
      <c r="H2635" t="s">
        <v>10286</v>
      </c>
      <c r="I2635" t="s">
        <v>3211</v>
      </c>
      <c r="K2635" t="s">
        <v>8653</v>
      </c>
      <c r="M2635" t="s">
        <v>7643</v>
      </c>
      <c r="N2635" t="s">
        <v>3476</v>
      </c>
      <c r="P2635">
        <v>40</v>
      </c>
      <c r="Q2635">
        <v>16</v>
      </c>
    </row>
    <row r="2636" spans="1:18" x14ac:dyDescent="0.3">
      <c r="A2636">
        <v>1496878</v>
      </c>
      <c r="B2636" t="s">
        <v>3696</v>
      </c>
      <c r="C2636" t="s">
        <v>8066</v>
      </c>
      <c r="D2636" t="s">
        <v>1606</v>
      </c>
      <c r="E2636">
        <v>154844771</v>
      </c>
      <c r="F2636" t="s">
        <v>4503</v>
      </c>
      <c r="G2636" t="str">
        <f t="shared" si="41"/>
        <v>2025em1100465</v>
      </c>
      <c r="H2636" t="s">
        <v>10287</v>
      </c>
      <c r="I2636" t="s">
        <v>4504</v>
      </c>
      <c r="K2636" t="s">
        <v>8653</v>
      </c>
      <c r="M2636" t="s">
        <v>10288</v>
      </c>
      <c r="N2636" t="s">
        <v>3476</v>
      </c>
      <c r="P2636">
        <v>40</v>
      </c>
      <c r="Q2636">
        <v>5</v>
      </c>
      <c r="R2636" s="141" t="s">
        <v>10289</v>
      </c>
    </row>
    <row r="2637" spans="1:18" x14ac:dyDescent="0.3">
      <c r="A2637">
        <v>1496878</v>
      </c>
      <c r="B2637" t="s">
        <v>3696</v>
      </c>
      <c r="C2637" t="s">
        <v>8066</v>
      </c>
      <c r="D2637" t="s">
        <v>1606</v>
      </c>
      <c r="E2637">
        <v>154844772</v>
      </c>
      <c r="F2637" t="s">
        <v>4392</v>
      </c>
      <c r="G2637" t="str">
        <f t="shared" si="41"/>
        <v>2025em1100416</v>
      </c>
      <c r="H2637" t="s">
        <v>10290</v>
      </c>
      <c r="I2637" t="s">
        <v>4393</v>
      </c>
      <c r="K2637" t="s">
        <v>8653</v>
      </c>
      <c r="M2637" t="s">
        <v>7643</v>
      </c>
      <c r="N2637" t="s">
        <v>3476</v>
      </c>
      <c r="P2637">
        <v>40</v>
      </c>
      <c r="Q2637">
        <v>24.5</v>
      </c>
    </row>
    <row r="2638" spans="1:18" x14ac:dyDescent="0.3">
      <c r="A2638">
        <v>1496878</v>
      </c>
      <c r="B2638" t="s">
        <v>3696</v>
      </c>
      <c r="C2638" t="s">
        <v>8066</v>
      </c>
      <c r="D2638" t="s">
        <v>1606</v>
      </c>
      <c r="E2638">
        <v>154844773</v>
      </c>
      <c r="F2638" t="s">
        <v>3034</v>
      </c>
      <c r="G2638" t="str">
        <f t="shared" si="41"/>
        <v>2025em1100379</v>
      </c>
      <c r="H2638" t="s">
        <v>10291</v>
      </c>
      <c r="I2638" t="s">
        <v>3035</v>
      </c>
      <c r="K2638" t="s">
        <v>8653</v>
      </c>
      <c r="M2638" t="s">
        <v>7643</v>
      </c>
      <c r="N2638" t="s">
        <v>3476</v>
      </c>
      <c r="P2638">
        <v>40</v>
      </c>
      <c r="Q2638">
        <v>26</v>
      </c>
    </row>
    <row r="2639" spans="1:18" x14ac:dyDescent="0.3">
      <c r="A2639">
        <v>1496878</v>
      </c>
      <c r="B2639" t="s">
        <v>3696</v>
      </c>
      <c r="C2639" t="s">
        <v>8066</v>
      </c>
      <c r="D2639" t="s">
        <v>1606</v>
      </c>
      <c r="E2639">
        <v>154844774</v>
      </c>
      <c r="F2639" t="s">
        <v>4264</v>
      </c>
      <c r="G2639" t="str">
        <f t="shared" si="41"/>
        <v>2025em1100347</v>
      </c>
      <c r="H2639" t="s">
        <v>10292</v>
      </c>
      <c r="I2639" t="s">
        <v>4265</v>
      </c>
      <c r="K2639" t="s">
        <v>8653</v>
      </c>
      <c r="M2639" t="s">
        <v>7643</v>
      </c>
      <c r="N2639" t="s">
        <v>3476</v>
      </c>
      <c r="P2639">
        <v>40</v>
      </c>
      <c r="Q2639">
        <v>20.5</v>
      </c>
    </row>
    <row r="2640" spans="1:18" x14ac:dyDescent="0.3">
      <c r="A2640">
        <v>1496878</v>
      </c>
      <c r="B2640" t="s">
        <v>3696</v>
      </c>
      <c r="C2640" t="s">
        <v>8066</v>
      </c>
      <c r="D2640" t="s">
        <v>1606</v>
      </c>
      <c r="E2640">
        <v>154844776</v>
      </c>
      <c r="F2640" t="s">
        <v>2998</v>
      </c>
      <c r="G2640" t="str">
        <f t="shared" si="41"/>
        <v>2025em1100369</v>
      </c>
      <c r="H2640" t="s">
        <v>10293</v>
      </c>
      <c r="I2640" t="s">
        <v>2999</v>
      </c>
      <c r="K2640" t="s">
        <v>8653</v>
      </c>
      <c r="M2640" t="s">
        <v>7643</v>
      </c>
      <c r="N2640" t="s">
        <v>3476</v>
      </c>
      <c r="P2640">
        <v>40</v>
      </c>
      <c r="Q2640">
        <v>28.5</v>
      </c>
    </row>
    <row r="2641" spans="1:17" x14ac:dyDescent="0.3">
      <c r="A2641">
        <v>1496878</v>
      </c>
      <c r="B2641" t="s">
        <v>3696</v>
      </c>
      <c r="C2641" t="s">
        <v>8066</v>
      </c>
      <c r="D2641" t="s">
        <v>1606</v>
      </c>
      <c r="E2641">
        <v>154844778</v>
      </c>
      <c r="F2641" t="s">
        <v>2417</v>
      </c>
      <c r="G2641" t="str">
        <f t="shared" si="41"/>
        <v>2025em1100222</v>
      </c>
      <c r="H2641" t="s">
        <v>10294</v>
      </c>
      <c r="I2641" t="s">
        <v>2418</v>
      </c>
      <c r="K2641" t="s">
        <v>8653</v>
      </c>
      <c r="M2641" t="s">
        <v>7643</v>
      </c>
      <c r="N2641" t="s">
        <v>3476</v>
      </c>
      <c r="P2641">
        <v>40</v>
      </c>
      <c r="Q2641">
        <v>28</v>
      </c>
    </row>
    <row r="2642" spans="1:17" x14ac:dyDescent="0.3">
      <c r="A2642">
        <v>1496878</v>
      </c>
      <c r="B2642" t="s">
        <v>3696</v>
      </c>
      <c r="C2642" t="s">
        <v>8066</v>
      </c>
      <c r="D2642" t="s">
        <v>1606</v>
      </c>
      <c r="E2642">
        <v>154844781</v>
      </c>
      <c r="F2642" t="s">
        <v>3939</v>
      </c>
      <c r="G2642" t="str">
        <f t="shared" si="41"/>
        <v>2025em1100153</v>
      </c>
      <c r="H2642" t="s">
        <v>10295</v>
      </c>
      <c r="I2642" t="s">
        <v>3940</v>
      </c>
      <c r="K2642" t="s">
        <v>8653</v>
      </c>
      <c r="M2642" t="s">
        <v>7643</v>
      </c>
      <c r="N2642" t="s">
        <v>3476</v>
      </c>
      <c r="P2642">
        <v>40</v>
      </c>
      <c r="Q2642">
        <v>18</v>
      </c>
    </row>
    <row r="2643" spans="1:17" x14ac:dyDescent="0.3">
      <c r="A2643">
        <v>1496878</v>
      </c>
      <c r="B2643" t="s">
        <v>3696</v>
      </c>
      <c r="C2643" t="s">
        <v>8066</v>
      </c>
      <c r="D2643" t="s">
        <v>1606</v>
      </c>
      <c r="E2643">
        <v>154844784</v>
      </c>
      <c r="F2643" t="s">
        <v>4240</v>
      </c>
      <c r="G2643" t="str">
        <f t="shared" si="41"/>
        <v>2025em1100332</v>
      </c>
      <c r="H2643" t="s">
        <v>10296</v>
      </c>
      <c r="I2643" t="s">
        <v>4241</v>
      </c>
      <c r="K2643" t="s">
        <v>8653</v>
      </c>
      <c r="M2643" t="s">
        <v>7643</v>
      </c>
      <c r="N2643" t="s">
        <v>3476</v>
      </c>
      <c r="P2643">
        <v>40</v>
      </c>
      <c r="Q2643">
        <v>19</v>
      </c>
    </row>
    <row r="2644" spans="1:17" x14ac:dyDescent="0.3">
      <c r="A2644">
        <v>1496878</v>
      </c>
      <c r="B2644" t="s">
        <v>3696</v>
      </c>
      <c r="C2644" t="s">
        <v>8066</v>
      </c>
      <c r="D2644" t="s">
        <v>1606</v>
      </c>
      <c r="E2644">
        <v>154844786</v>
      </c>
      <c r="F2644" t="s">
        <v>3847</v>
      </c>
      <c r="G2644" t="str">
        <f t="shared" si="41"/>
        <v>2025em1100089</v>
      </c>
      <c r="H2644" t="s">
        <v>10297</v>
      </c>
      <c r="I2644" t="s">
        <v>3848</v>
      </c>
      <c r="K2644" t="s">
        <v>8653</v>
      </c>
      <c r="M2644" t="s">
        <v>7643</v>
      </c>
      <c r="N2644" t="s">
        <v>3476</v>
      </c>
      <c r="P2644">
        <v>40</v>
      </c>
      <c r="Q2644">
        <v>27.5</v>
      </c>
    </row>
    <row r="2645" spans="1:17" x14ac:dyDescent="0.3">
      <c r="A2645">
        <v>1496878</v>
      </c>
      <c r="B2645" t="s">
        <v>3696</v>
      </c>
      <c r="C2645" t="s">
        <v>8066</v>
      </c>
      <c r="D2645" t="s">
        <v>1606</v>
      </c>
      <c r="E2645">
        <v>154844787</v>
      </c>
      <c r="F2645" t="s">
        <v>3791</v>
      </c>
      <c r="G2645" t="str">
        <f t="shared" si="41"/>
        <v>2025em1100043</v>
      </c>
      <c r="H2645" t="s">
        <v>10298</v>
      </c>
      <c r="I2645" t="s">
        <v>3792</v>
      </c>
      <c r="K2645" t="s">
        <v>8653</v>
      </c>
      <c r="M2645" t="s">
        <v>7643</v>
      </c>
      <c r="N2645" t="s">
        <v>3476</v>
      </c>
      <c r="P2645">
        <v>40</v>
      </c>
      <c r="Q2645">
        <v>6</v>
      </c>
    </row>
    <row r="2646" spans="1:17" x14ac:dyDescent="0.3">
      <c r="A2646">
        <v>1496878</v>
      </c>
      <c r="B2646" t="s">
        <v>3696</v>
      </c>
      <c r="C2646" t="s">
        <v>8066</v>
      </c>
      <c r="D2646" t="s">
        <v>1606</v>
      </c>
      <c r="E2646">
        <v>154844788</v>
      </c>
      <c r="F2646" t="s">
        <v>3927</v>
      </c>
      <c r="G2646" t="str">
        <f t="shared" si="41"/>
        <v>2025em1100146</v>
      </c>
      <c r="H2646" t="s">
        <v>10299</v>
      </c>
      <c r="I2646" t="s">
        <v>3928</v>
      </c>
      <c r="K2646" t="s">
        <v>8653</v>
      </c>
      <c r="M2646" t="s">
        <v>7643</v>
      </c>
      <c r="N2646" t="s">
        <v>3476</v>
      </c>
      <c r="P2646">
        <v>40</v>
      </c>
      <c r="Q2646">
        <v>31.5</v>
      </c>
    </row>
    <row r="2647" spans="1:17" x14ac:dyDescent="0.3">
      <c r="A2647">
        <v>1496878</v>
      </c>
      <c r="B2647" t="s">
        <v>3696</v>
      </c>
      <c r="C2647" t="s">
        <v>8066</v>
      </c>
      <c r="D2647" t="s">
        <v>1606</v>
      </c>
      <c r="E2647">
        <v>154844789</v>
      </c>
      <c r="F2647" t="s">
        <v>1820</v>
      </c>
      <c r="G2647" t="str">
        <f t="shared" si="41"/>
        <v>2025em1100060</v>
      </c>
      <c r="H2647" t="s">
        <v>10300</v>
      </c>
      <c r="I2647" t="s">
        <v>1821</v>
      </c>
      <c r="K2647" t="s">
        <v>8653</v>
      </c>
      <c r="M2647" t="s">
        <v>7643</v>
      </c>
      <c r="N2647" t="s">
        <v>3476</v>
      </c>
      <c r="P2647">
        <v>40</v>
      </c>
      <c r="Q2647">
        <v>27.5</v>
      </c>
    </row>
    <row r="2648" spans="1:17" x14ac:dyDescent="0.3">
      <c r="A2648">
        <v>1496878</v>
      </c>
      <c r="B2648" t="s">
        <v>3696</v>
      </c>
      <c r="C2648" t="s">
        <v>8066</v>
      </c>
      <c r="D2648" t="s">
        <v>1606</v>
      </c>
      <c r="E2648">
        <v>154844792</v>
      </c>
      <c r="F2648" t="s">
        <v>2318</v>
      </c>
      <c r="G2648" t="str">
        <f t="shared" si="41"/>
        <v>2025em1100189</v>
      </c>
      <c r="H2648" t="s">
        <v>10301</v>
      </c>
      <c r="I2648" t="s">
        <v>2319</v>
      </c>
      <c r="K2648" t="s">
        <v>8653</v>
      </c>
      <c r="M2648" t="s">
        <v>7643</v>
      </c>
      <c r="N2648" t="s">
        <v>3476</v>
      </c>
      <c r="P2648">
        <v>40</v>
      </c>
      <c r="Q2648">
        <v>31.5</v>
      </c>
    </row>
    <row r="2649" spans="1:17" x14ac:dyDescent="0.3">
      <c r="A2649">
        <v>1496878</v>
      </c>
      <c r="B2649" t="s">
        <v>3696</v>
      </c>
      <c r="C2649" t="s">
        <v>8066</v>
      </c>
      <c r="D2649" t="s">
        <v>1606</v>
      </c>
      <c r="E2649">
        <v>154844793</v>
      </c>
      <c r="F2649" t="s">
        <v>2640</v>
      </c>
      <c r="G2649" t="str">
        <f t="shared" si="41"/>
        <v>2025em1100274</v>
      </c>
      <c r="H2649" t="s">
        <v>10302</v>
      </c>
      <c r="I2649" t="s">
        <v>2641</v>
      </c>
      <c r="K2649" t="s">
        <v>8653</v>
      </c>
      <c r="M2649" t="s">
        <v>7643</v>
      </c>
      <c r="N2649" t="s">
        <v>3476</v>
      </c>
      <c r="P2649">
        <v>40</v>
      </c>
      <c r="Q2649">
        <v>17.5</v>
      </c>
    </row>
    <row r="2650" spans="1:17" x14ac:dyDescent="0.3">
      <c r="A2650">
        <v>1496878</v>
      </c>
      <c r="B2650" t="s">
        <v>3696</v>
      </c>
      <c r="C2650" t="s">
        <v>8066</v>
      </c>
      <c r="D2650" t="s">
        <v>1606</v>
      </c>
      <c r="E2650">
        <v>154844798</v>
      </c>
      <c r="F2650" t="s">
        <v>2651</v>
      </c>
      <c r="G2650" t="str">
        <f t="shared" si="41"/>
        <v>2025em1100276</v>
      </c>
      <c r="H2650" t="s">
        <v>10303</v>
      </c>
      <c r="I2650" t="s">
        <v>2652</v>
      </c>
      <c r="K2650" t="s">
        <v>8653</v>
      </c>
      <c r="M2650" t="s">
        <v>7643</v>
      </c>
      <c r="N2650" t="s">
        <v>3476</v>
      </c>
      <c r="P2650">
        <v>40</v>
      </c>
      <c r="Q2650">
        <v>22.5</v>
      </c>
    </row>
    <row r="2651" spans="1:17" x14ac:dyDescent="0.3">
      <c r="A2651">
        <v>1496878</v>
      </c>
      <c r="B2651" t="s">
        <v>3696</v>
      </c>
      <c r="C2651" t="s">
        <v>8066</v>
      </c>
      <c r="D2651" t="s">
        <v>1606</v>
      </c>
      <c r="E2651">
        <v>154844799</v>
      </c>
      <c r="F2651" t="s">
        <v>4408</v>
      </c>
      <c r="G2651" t="str">
        <f t="shared" si="41"/>
        <v>2025em1100424</v>
      </c>
      <c r="H2651" t="s">
        <v>10304</v>
      </c>
      <c r="I2651" t="s">
        <v>4409</v>
      </c>
      <c r="K2651" t="s">
        <v>8653</v>
      </c>
      <c r="M2651" t="s">
        <v>7643</v>
      </c>
      <c r="N2651" t="s">
        <v>3476</v>
      </c>
      <c r="P2651">
        <v>40</v>
      </c>
      <c r="Q2651">
        <v>14.5</v>
      </c>
    </row>
    <row r="2652" spans="1:17" x14ac:dyDescent="0.3">
      <c r="A2652">
        <v>1496878</v>
      </c>
      <c r="B2652" t="s">
        <v>3696</v>
      </c>
      <c r="C2652" t="s">
        <v>8066</v>
      </c>
      <c r="D2652" t="s">
        <v>1606</v>
      </c>
      <c r="E2652">
        <v>154844800</v>
      </c>
      <c r="F2652" t="s">
        <v>4328</v>
      </c>
      <c r="G2652" t="str">
        <f t="shared" si="41"/>
        <v>2025em1100382</v>
      </c>
      <c r="H2652" t="s">
        <v>10305</v>
      </c>
      <c r="I2652" t="s">
        <v>4329</v>
      </c>
      <c r="K2652" t="s">
        <v>8653</v>
      </c>
      <c r="M2652" t="s">
        <v>7643</v>
      </c>
      <c r="N2652" t="s">
        <v>3476</v>
      </c>
      <c r="P2652">
        <v>40</v>
      </c>
      <c r="Q2652">
        <v>21.5</v>
      </c>
    </row>
    <row r="2653" spans="1:17" x14ac:dyDescent="0.3">
      <c r="A2653">
        <v>1496878</v>
      </c>
      <c r="B2653" t="s">
        <v>3696</v>
      </c>
      <c r="C2653" t="s">
        <v>8066</v>
      </c>
      <c r="D2653" t="s">
        <v>1606</v>
      </c>
      <c r="E2653">
        <v>154844803</v>
      </c>
      <c r="F2653" t="s">
        <v>1589</v>
      </c>
      <c r="G2653" t="str">
        <f t="shared" si="41"/>
        <v>2025em1100002</v>
      </c>
      <c r="H2653" t="s">
        <v>10306</v>
      </c>
      <c r="I2653" t="s">
        <v>1590</v>
      </c>
      <c r="K2653" t="s">
        <v>8653</v>
      </c>
      <c r="M2653" t="s">
        <v>7643</v>
      </c>
      <c r="N2653" t="s">
        <v>3476</v>
      </c>
      <c r="P2653">
        <v>40</v>
      </c>
      <c r="Q2653">
        <v>23</v>
      </c>
    </row>
    <row r="2654" spans="1:17" x14ac:dyDescent="0.3">
      <c r="A2654">
        <v>1496878</v>
      </c>
      <c r="B2654" t="s">
        <v>3696</v>
      </c>
      <c r="C2654" t="s">
        <v>8066</v>
      </c>
      <c r="D2654" t="s">
        <v>1606</v>
      </c>
      <c r="E2654">
        <v>154844805</v>
      </c>
      <c r="F2654" t="s">
        <v>2257</v>
      </c>
      <c r="G2654" t="str">
        <f t="shared" si="41"/>
        <v>2025em1100167</v>
      </c>
      <c r="H2654" t="s">
        <v>10307</v>
      </c>
      <c r="I2654" t="s">
        <v>2258</v>
      </c>
      <c r="K2654" t="s">
        <v>8653</v>
      </c>
      <c r="M2654" t="s">
        <v>7643</v>
      </c>
      <c r="N2654" t="s">
        <v>3476</v>
      </c>
      <c r="P2654">
        <v>40</v>
      </c>
      <c r="Q2654">
        <v>14</v>
      </c>
    </row>
    <row r="2655" spans="1:17" x14ac:dyDescent="0.3">
      <c r="A2655">
        <v>1496878</v>
      </c>
      <c r="B2655" t="s">
        <v>3696</v>
      </c>
      <c r="C2655" t="s">
        <v>8066</v>
      </c>
      <c r="D2655" t="s">
        <v>1606</v>
      </c>
      <c r="E2655">
        <v>154844806</v>
      </c>
      <c r="F2655" t="s">
        <v>4208</v>
      </c>
      <c r="G2655" t="str">
        <f t="shared" si="41"/>
        <v>2025em1100317</v>
      </c>
      <c r="H2655" t="s">
        <v>10308</v>
      </c>
      <c r="I2655" t="s">
        <v>4209</v>
      </c>
      <c r="K2655" t="s">
        <v>8653</v>
      </c>
      <c r="M2655" t="s">
        <v>7643</v>
      </c>
      <c r="N2655" t="s">
        <v>3476</v>
      </c>
      <c r="P2655">
        <v>40</v>
      </c>
      <c r="Q2655">
        <v>24.5</v>
      </c>
    </row>
    <row r="2656" spans="1:17" x14ac:dyDescent="0.3">
      <c r="A2656">
        <v>1496878</v>
      </c>
      <c r="B2656" t="s">
        <v>3696</v>
      </c>
      <c r="C2656" t="s">
        <v>8066</v>
      </c>
      <c r="D2656" t="s">
        <v>1606</v>
      </c>
      <c r="E2656">
        <v>154844808</v>
      </c>
      <c r="F2656" t="s">
        <v>4232</v>
      </c>
      <c r="G2656" t="str">
        <f t="shared" si="41"/>
        <v>2025em1100326</v>
      </c>
      <c r="H2656" t="s">
        <v>10309</v>
      </c>
      <c r="I2656" t="s">
        <v>4233</v>
      </c>
      <c r="K2656" t="s">
        <v>8653</v>
      </c>
      <c r="M2656" t="s">
        <v>7643</v>
      </c>
      <c r="N2656" t="s">
        <v>3476</v>
      </c>
      <c r="P2656">
        <v>40</v>
      </c>
      <c r="Q2656">
        <v>29</v>
      </c>
    </row>
    <row r="2657" spans="1:17" x14ac:dyDescent="0.3">
      <c r="A2657">
        <v>1496878</v>
      </c>
      <c r="B2657" t="s">
        <v>3696</v>
      </c>
      <c r="C2657" t="s">
        <v>8066</v>
      </c>
      <c r="D2657" t="s">
        <v>1606</v>
      </c>
      <c r="E2657">
        <v>154844809</v>
      </c>
      <c r="F2657" t="s">
        <v>2037</v>
      </c>
      <c r="G2657" t="str">
        <f t="shared" si="41"/>
        <v>2025em1100110</v>
      </c>
      <c r="H2657" t="s">
        <v>10310</v>
      </c>
      <c r="I2657" t="s">
        <v>2038</v>
      </c>
      <c r="K2657" t="s">
        <v>8653</v>
      </c>
      <c r="M2657" t="s">
        <v>7643</v>
      </c>
      <c r="N2657" t="s">
        <v>3476</v>
      </c>
      <c r="P2657">
        <v>40</v>
      </c>
      <c r="Q2657">
        <v>10.5</v>
      </c>
    </row>
    <row r="2658" spans="1:17" x14ac:dyDescent="0.3">
      <c r="A2658">
        <v>1496878</v>
      </c>
      <c r="B2658" t="s">
        <v>3696</v>
      </c>
      <c r="C2658" t="s">
        <v>8066</v>
      </c>
      <c r="D2658" t="s">
        <v>1606</v>
      </c>
      <c r="E2658">
        <v>154844810</v>
      </c>
      <c r="F2658" t="s">
        <v>4172</v>
      </c>
      <c r="G2658" t="str">
        <f t="shared" si="41"/>
        <v>2025em1100298</v>
      </c>
      <c r="H2658" t="s">
        <v>10311</v>
      </c>
      <c r="I2658" t="s">
        <v>4173</v>
      </c>
      <c r="K2658" t="s">
        <v>8653</v>
      </c>
      <c r="M2658" t="s">
        <v>7643</v>
      </c>
      <c r="N2658" t="s">
        <v>3476</v>
      </c>
      <c r="P2658">
        <v>40</v>
      </c>
      <c r="Q2658">
        <v>33.5</v>
      </c>
    </row>
    <row r="2659" spans="1:17" x14ac:dyDescent="0.3">
      <c r="A2659">
        <v>1496878</v>
      </c>
      <c r="B2659" t="s">
        <v>3696</v>
      </c>
      <c r="C2659" t="s">
        <v>8066</v>
      </c>
      <c r="D2659" t="s">
        <v>1606</v>
      </c>
      <c r="E2659">
        <v>154844811</v>
      </c>
      <c r="F2659" t="s">
        <v>3253</v>
      </c>
      <c r="G2659" t="str">
        <f t="shared" si="41"/>
        <v>2025em1100450</v>
      </c>
      <c r="H2659" t="s">
        <v>10312</v>
      </c>
      <c r="I2659" t="s">
        <v>3254</v>
      </c>
      <c r="K2659" t="s">
        <v>8653</v>
      </c>
      <c r="M2659" t="s">
        <v>7643</v>
      </c>
      <c r="N2659" t="s">
        <v>3476</v>
      </c>
      <c r="P2659">
        <v>40</v>
      </c>
      <c r="Q2659">
        <v>32.5</v>
      </c>
    </row>
    <row r="2660" spans="1:17" x14ac:dyDescent="0.3">
      <c r="A2660">
        <v>1496878</v>
      </c>
      <c r="B2660" t="s">
        <v>3696</v>
      </c>
      <c r="C2660" t="s">
        <v>8066</v>
      </c>
      <c r="D2660" t="s">
        <v>1606</v>
      </c>
      <c r="E2660">
        <v>154844812</v>
      </c>
      <c r="F2660" t="s">
        <v>3819</v>
      </c>
      <c r="G2660" t="str">
        <f t="shared" si="41"/>
        <v>2025em1100068</v>
      </c>
      <c r="H2660" t="s">
        <v>10313</v>
      </c>
      <c r="I2660" t="s">
        <v>3820</v>
      </c>
      <c r="K2660" t="s">
        <v>8653</v>
      </c>
      <c r="M2660" t="s">
        <v>7643</v>
      </c>
      <c r="N2660" t="s">
        <v>3476</v>
      </c>
      <c r="P2660">
        <v>40</v>
      </c>
      <c r="Q2660">
        <v>9</v>
      </c>
    </row>
    <row r="2661" spans="1:17" x14ac:dyDescent="0.3">
      <c r="A2661">
        <v>1496878</v>
      </c>
      <c r="B2661" t="s">
        <v>3696</v>
      </c>
      <c r="C2661" t="s">
        <v>8066</v>
      </c>
      <c r="D2661" t="s">
        <v>1606</v>
      </c>
      <c r="E2661">
        <v>154844813</v>
      </c>
      <c r="F2661" t="s">
        <v>2454</v>
      </c>
      <c r="G2661" t="str">
        <f t="shared" si="41"/>
        <v>2025em1100233</v>
      </c>
      <c r="H2661" t="s">
        <v>10314</v>
      </c>
      <c r="I2661" t="s">
        <v>2455</v>
      </c>
      <c r="K2661" t="s">
        <v>8653</v>
      </c>
      <c r="M2661" t="s">
        <v>7643</v>
      </c>
      <c r="N2661" t="s">
        <v>3476</v>
      </c>
      <c r="P2661">
        <v>40</v>
      </c>
      <c r="Q2661">
        <v>21.5</v>
      </c>
    </row>
    <row r="2662" spans="1:17" x14ac:dyDescent="0.3">
      <c r="A2662">
        <v>1496878</v>
      </c>
      <c r="B2662" t="s">
        <v>3696</v>
      </c>
      <c r="C2662" t="s">
        <v>8066</v>
      </c>
      <c r="D2662" t="s">
        <v>1606</v>
      </c>
      <c r="E2662">
        <v>154844814</v>
      </c>
      <c r="F2662" t="s">
        <v>3046</v>
      </c>
      <c r="G2662" t="str">
        <f t="shared" si="41"/>
        <v>2025em1100383</v>
      </c>
      <c r="H2662" t="s">
        <v>10315</v>
      </c>
      <c r="I2662" t="s">
        <v>3047</v>
      </c>
      <c r="K2662" t="s">
        <v>8653</v>
      </c>
      <c r="M2662" t="s">
        <v>7643</v>
      </c>
      <c r="N2662" t="s">
        <v>3476</v>
      </c>
      <c r="P2662">
        <v>40</v>
      </c>
      <c r="Q2662">
        <v>6</v>
      </c>
    </row>
    <row r="2663" spans="1:17" x14ac:dyDescent="0.3">
      <c r="A2663">
        <v>1496878</v>
      </c>
      <c r="B2663" t="s">
        <v>3696</v>
      </c>
      <c r="C2663" t="s">
        <v>8066</v>
      </c>
      <c r="D2663" t="s">
        <v>1606</v>
      </c>
      <c r="E2663">
        <v>154844815</v>
      </c>
      <c r="F2663" t="s">
        <v>3992</v>
      </c>
      <c r="G2663" t="str">
        <f t="shared" si="41"/>
        <v>2025em1100181</v>
      </c>
      <c r="H2663" t="s">
        <v>10316</v>
      </c>
      <c r="I2663" t="s">
        <v>3993</v>
      </c>
      <c r="K2663" t="s">
        <v>8653</v>
      </c>
      <c r="M2663" t="s">
        <v>7643</v>
      </c>
      <c r="N2663" t="s">
        <v>3476</v>
      </c>
      <c r="P2663">
        <v>40</v>
      </c>
      <c r="Q2663">
        <v>19</v>
      </c>
    </row>
    <row r="2664" spans="1:17" x14ac:dyDescent="0.3">
      <c r="A2664">
        <v>1496878</v>
      </c>
      <c r="B2664" t="s">
        <v>3696</v>
      </c>
      <c r="C2664" t="s">
        <v>8066</v>
      </c>
      <c r="D2664" t="s">
        <v>1606</v>
      </c>
      <c r="E2664">
        <v>154844816</v>
      </c>
      <c r="F2664" t="s">
        <v>4320</v>
      </c>
      <c r="G2664" t="str">
        <f t="shared" si="41"/>
        <v>2025em1100377</v>
      </c>
      <c r="H2664" t="s">
        <v>10317</v>
      </c>
      <c r="I2664" t="s">
        <v>4321</v>
      </c>
      <c r="K2664" t="s">
        <v>8653</v>
      </c>
      <c r="M2664" t="s">
        <v>7643</v>
      </c>
      <c r="N2664" t="s">
        <v>3476</v>
      </c>
      <c r="P2664">
        <v>40</v>
      </c>
      <c r="Q2664">
        <v>25</v>
      </c>
    </row>
    <row r="2665" spans="1:17" x14ac:dyDescent="0.3">
      <c r="A2665">
        <v>1496878</v>
      </c>
      <c r="B2665" t="s">
        <v>3696</v>
      </c>
      <c r="C2665" t="s">
        <v>8066</v>
      </c>
      <c r="D2665" t="s">
        <v>1606</v>
      </c>
      <c r="E2665">
        <v>154844818</v>
      </c>
      <c r="F2665" t="s">
        <v>4048</v>
      </c>
      <c r="G2665" t="str">
        <f t="shared" si="41"/>
        <v>2025em1100210</v>
      </c>
      <c r="H2665" t="s">
        <v>10318</v>
      </c>
      <c r="I2665" t="s">
        <v>4049</v>
      </c>
      <c r="K2665" t="s">
        <v>8653</v>
      </c>
      <c r="M2665" t="s">
        <v>7643</v>
      </c>
      <c r="N2665" t="s">
        <v>3476</v>
      </c>
      <c r="P2665">
        <v>40</v>
      </c>
      <c r="Q2665">
        <v>24.5</v>
      </c>
    </row>
    <row r="2666" spans="1:17" x14ac:dyDescent="0.3">
      <c r="A2666">
        <v>1496878</v>
      </c>
      <c r="B2666" t="s">
        <v>3696</v>
      </c>
      <c r="C2666" t="s">
        <v>8066</v>
      </c>
      <c r="D2666" t="s">
        <v>1606</v>
      </c>
      <c r="E2666">
        <v>154844819</v>
      </c>
      <c r="F2666" t="s">
        <v>2387</v>
      </c>
      <c r="G2666" t="str">
        <f t="shared" si="41"/>
        <v>2025em1100207</v>
      </c>
      <c r="H2666" t="s">
        <v>10319</v>
      </c>
      <c r="I2666" t="s">
        <v>2388</v>
      </c>
      <c r="K2666" t="s">
        <v>8653</v>
      </c>
      <c r="M2666" t="s">
        <v>7643</v>
      </c>
      <c r="N2666" t="s">
        <v>3476</v>
      </c>
      <c r="P2666">
        <v>40</v>
      </c>
      <c r="Q2666">
        <v>21</v>
      </c>
    </row>
    <row r="2667" spans="1:17" x14ac:dyDescent="0.3">
      <c r="A2667">
        <v>1496878</v>
      </c>
      <c r="B2667" t="s">
        <v>3696</v>
      </c>
      <c r="C2667" t="s">
        <v>8066</v>
      </c>
      <c r="D2667" t="s">
        <v>1606</v>
      </c>
      <c r="E2667">
        <v>154844820</v>
      </c>
      <c r="F2667" t="s">
        <v>3867</v>
      </c>
      <c r="G2667" t="str">
        <f t="shared" si="41"/>
        <v>2025em1100108</v>
      </c>
      <c r="H2667" t="s">
        <v>10320</v>
      </c>
      <c r="I2667" t="s">
        <v>3868</v>
      </c>
      <c r="K2667" t="s">
        <v>8653</v>
      </c>
      <c r="M2667" t="s">
        <v>7643</v>
      </c>
      <c r="N2667" t="s">
        <v>3476</v>
      </c>
      <c r="P2667">
        <v>40</v>
      </c>
      <c r="Q2667">
        <v>11</v>
      </c>
    </row>
    <row r="2668" spans="1:17" x14ac:dyDescent="0.3">
      <c r="A2668">
        <v>1496878</v>
      </c>
      <c r="B2668" t="s">
        <v>3696</v>
      </c>
      <c r="C2668" t="s">
        <v>8066</v>
      </c>
      <c r="D2668" t="s">
        <v>1606</v>
      </c>
      <c r="E2668">
        <v>154844821</v>
      </c>
      <c r="F2668" t="s">
        <v>4176</v>
      </c>
      <c r="G2668" t="str">
        <f t="shared" si="41"/>
        <v>2025em1100304</v>
      </c>
      <c r="H2668" t="s">
        <v>10321</v>
      </c>
      <c r="I2668" t="s">
        <v>4177</v>
      </c>
      <c r="K2668" t="s">
        <v>8653</v>
      </c>
      <c r="M2668" t="s">
        <v>7643</v>
      </c>
      <c r="N2668" t="s">
        <v>3476</v>
      </c>
      <c r="P2668">
        <v>40</v>
      </c>
      <c r="Q2668">
        <v>18</v>
      </c>
    </row>
    <row r="2669" spans="1:17" x14ac:dyDescent="0.3">
      <c r="A2669">
        <v>1496878</v>
      </c>
      <c r="B2669" t="s">
        <v>3696</v>
      </c>
      <c r="C2669" t="s">
        <v>8066</v>
      </c>
      <c r="D2669" t="s">
        <v>1606</v>
      </c>
      <c r="E2669">
        <v>154844824</v>
      </c>
      <c r="F2669" t="s">
        <v>2673</v>
      </c>
      <c r="G2669" t="str">
        <f t="shared" si="41"/>
        <v>2025em1100279</v>
      </c>
      <c r="H2669" t="s">
        <v>10322</v>
      </c>
      <c r="I2669" t="s">
        <v>2674</v>
      </c>
      <c r="K2669" t="s">
        <v>8653</v>
      </c>
      <c r="M2669" t="s">
        <v>7643</v>
      </c>
      <c r="N2669" t="s">
        <v>3476</v>
      </c>
      <c r="P2669">
        <v>40</v>
      </c>
      <c r="Q2669">
        <v>24</v>
      </c>
    </row>
    <row r="2670" spans="1:17" x14ac:dyDescent="0.3">
      <c r="A2670">
        <v>1496878</v>
      </c>
      <c r="B2670" t="s">
        <v>3696</v>
      </c>
      <c r="C2670" t="s">
        <v>8066</v>
      </c>
      <c r="D2670" t="s">
        <v>1606</v>
      </c>
      <c r="E2670">
        <v>154844827</v>
      </c>
      <c r="F2670" t="s">
        <v>3264</v>
      </c>
      <c r="G2670" t="str">
        <f t="shared" si="41"/>
        <v>2025em1100458</v>
      </c>
      <c r="H2670" t="s">
        <v>10323</v>
      </c>
      <c r="I2670" t="s">
        <v>3265</v>
      </c>
      <c r="K2670" t="s">
        <v>8653</v>
      </c>
      <c r="M2670" t="s">
        <v>7643</v>
      </c>
      <c r="N2670" t="s">
        <v>3476</v>
      </c>
      <c r="P2670">
        <v>40</v>
      </c>
      <c r="Q2670">
        <v>24</v>
      </c>
    </row>
    <row r="2671" spans="1:17" x14ac:dyDescent="0.3">
      <c r="A2671">
        <v>1496878</v>
      </c>
      <c r="B2671" t="s">
        <v>3696</v>
      </c>
      <c r="C2671" t="s">
        <v>8066</v>
      </c>
      <c r="D2671" t="s">
        <v>1606</v>
      </c>
      <c r="E2671">
        <v>154844833</v>
      </c>
      <c r="F2671" t="s">
        <v>4144</v>
      </c>
      <c r="G2671" t="str">
        <f t="shared" si="41"/>
        <v>2025em1100273</v>
      </c>
      <c r="H2671" t="s">
        <v>10324</v>
      </c>
      <c r="I2671" t="s">
        <v>4145</v>
      </c>
      <c r="K2671" t="s">
        <v>8653</v>
      </c>
      <c r="M2671" t="s">
        <v>7643</v>
      </c>
      <c r="N2671" t="s">
        <v>3476</v>
      </c>
      <c r="P2671">
        <v>40</v>
      </c>
      <c r="Q2671">
        <v>15</v>
      </c>
    </row>
    <row r="2672" spans="1:17" x14ac:dyDescent="0.3">
      <c r="A2672">
        <v>1496878</v>
      </c>
      <c r="B2672" t="s">
        <v>3696</v>
      </c>
      <c r="C2672" t="s">
        <v>8066</v>
      </c>
      <c r="D2672" t="s">
        <v>1606</v>
      </c>
      <c r="E2672">
        <v>154844835</v>
      </c>
      <c r="F2672" t="s">
        <v>2716</v>
      </c>
      <c r="G2672" t="str">
        <f t="shared" si="41"/>
        <v>2025em1100288</v>
      </c>
      <c r="H2672" t="s">
        <v>10325</v>
      </c>
      <c r="I2672" t="s">
        <v>2717</v>
      </c>
      <c r="K2672" t="s">
        <v>8653</v>
      </c>
      <c r="M2672" t="s">
        <v>7643</v>
      </c>
      <c r="N2672" t="s">
        <v>3476</v>
      </c>
      <c r="P2672">
        <v>40</v>
      </c>
      <c r="Q2672">
        <v>17.5</v>
      </c>
    </row>
    <row r="2673" spans="1:17" x14ac:dyDescent="0.3">
      <c r="A2673">
        <v>1496878</v>
      </c>
      <c r="B2673" t="s">
        <v>3696</v>
      </c>
      <c r="C2673" t="s">
        <v>8066</v>
      </c>
      <c r="D2673" t="s">
        <v>1606</v>
      </c>
      <c r="E2673">
        <v>154844836</v>
      </c>
      <c r="F2673" t="s">
        <v>3454</v>
      </c>
      <c r="G2673" t="str">
        <f t="shared" si="41"/>
        <v>2025em1100420</v>
      </c>
      <c r="H2673" t="s">
        <v>10326</v>
      </c>
      <c r="I2673" t="s">
        <v>3455</v>
      </c>
      <c r="K2673" t="s">
        <v>8653</v>
      </c>
      <c r="M2673" t="s">
        <v>7643</v>
      </c>
      <c r="N2673" t="s">
        <v>3476</v>
      </c>
      <c r="P2673">
        <v>40</v>
      </c>
      <c r="Q2673">
        <v>24.5</v>
      </c>
    </row>
    <row r="2674" spans="1:17" x14ac:dyDescent="0.3">
      <c r="A2674">
        <v>1496878</v>
      </c>
      <c r="B2674" t="s">
        <v>3696</v>
      </c>
      <c r="C2674" t="s">
        <v>8066</v>
      </c>
      <c r="D2674" t="s">
        <v>1606</v>
      </c>
      <c r="E2674">
        <v>154844837</v>
      </c>
      <c r="F2674" t="s">
        <v>2605</v>
      </c>
      <c r="G2674" t="str">
        <f t="shared" si="41"/>
        <v>2025em1100265</v>
      </c>
      <c r="H2674" t="s">
        <v>10327</v>
      </c>
      <c r="I2674" t="s">
        <v>2606</v>
      </c>
      <c r="K2674" t="s">
        <v>8653</v>
      </c>
      <c r="M2674" t="s">
        <v>7643</v>
      </c>
      <c r="N2674" t="s">
        <v>3476</v>
      </c>
      <c r="P2674">
        <v>40</v>
      </c>
      <c r="Q2674">
        <v>30.5</v>
      </c>
    </row>
    <row r="2675" spans="1:17" x14ac:dyDescent="0.3">
      <c r="A2675">
        <v>1496878</v>
      </c>
      <c r="B2675" t="s">
        <v>3696</v>
      </c>
      <c r="C2675" t="s">
        <v>8066</v>
      </c>
      <c r="D2675" t="s">
        <v>1606</v>
      </c>
      <c r="E2675">
        <v>154844838</v>
      </c>
      <c r="F2675" t="s">
        <v>3871</v>
      </c>
      <c r="G2675" t="str">
        <f t="shared" si="41"/>
        <v>2025em1100109</v>
      </c>
      <c r="H2675" t="s">
        <v>10328</v>
      </c>
      <c r="I2675" t="s">
        <v>3872</v>
      </c>
      <c r="K2675" t="s">
        <v>8653</v>
      </c>
      <c r="M2675" t="s">
        <v>7643</v>
      </c>
      <c r="N2675" t="s">
        <v>3476</v>
      </c>
      <c r="P2675">
        <v>40</v>
      </c>
      <c r="Q2675">
        <v>15</v>
      </c>
    </row>
    <row r="2676" spans="1:17" x14ac:dyDescent="0.3">
      <c r="A2676">
        <v>1496878</v>
      </c>
      <c r="B2676" t="s">
        <v>3696</v>
      </c>
      <c r="C2676" t="s">
        <v>8066</v>
      </c>
      <c r="D2676" t="s">
        <v>1606</v>
      </c>
      <c r="E2676">
        <v>154844839</v>
      </c>
      <c r="F2676" t="s">
        <v>3863</v>
      </c>
      <c r="G2676" t="str">
        <f t="shared" si="41"/>
        <v>2025em1100106</v>
      </c>
      <c r="H2676" t="s">
        <v>10329</v>
      </c>
      <c r="I2676" t="s">
        <v>3864</v>
      </c>
      <c r="K2676" t="s">
        <v>8653</v>
      </c>
      <c r="M2676" t="s">
        <v>7643</v>
      </c>
      <c r="N2676" t="s">
        <v>3476</v>
      </c>
      <c r="P2676">
        <v>40</v>
      </c>
      <c r="Q2676">
        <v>6.5</v>
      </c>
    </row>
    <row r="2677" spans="1:17" x14ac:dyDescent="0.3">
      <c r="A2677">
        <v>1496878</v>
      </c>
      <c r="B2677" t="s">
        <v>3696</v>
      </c>
      <c r="C2677" t="s">
        <v>8066</v>
      </c>
      <c r="D2677" t="s">
        <v>1606</v>
      </c>
      <c r="E2677">
        <v>154844843</v>
      </c>
      <c r="F2677" t="s">
        <v>3156</v>
      </c>
      <c r="G2677" t="str">
        <f t="shared" si="41"/>
        <v>2025em1100415</v>
      </c>
      <c r="H2677" t="s">
        <v>10330</v>
      </c>
      <c r="I2677" t="s">
        <v>3157</v>
      </c>
      <c r="K2677" t="s">
        <v>8653</v>
      </c>
      <c r="M2677" t="s">
        <v>7643</v>
      </c>
      <c r="N2677" t="s">
        <v>3476</v>
      </c>
      <c r="P2677">
        <v>40</v>
      </c>
      <c r="Q2677">
        <v>31.5</v>
      </c>
    </row>
    <row r="2678" spans="1:17" x14ac:dyDescent="0.3">
      <c r="A2678">
        <v>1496878</v>
      </c>
      <c r="B2678" t="s">
        <v>3696</v>
      </c>
      <c r="C2678" t="s">
        <v>8066</v>
      </c>
      <c r="D2678" t="s">
        <v>1606</v>
      </c>
      <c r="E2678">
        <v>154844844</v>
      </c>
      <c r="F2678" t="s">
        <v>4008</v>
      </c>
      <c r="G2678" t="str">
        <f t="shared" si="41"/>
        <v>2025em1100197</v>
      </c>
      <c r="H2678" t="s">
        <v>10331</v>
      </c>
      <c r="I2678" t="s">
        <v>4009</v>
      </c>
      <c r="K2678" t="s">
        <v>8653</v>
      </c>
      <c r="M2678" t="s">
        <v>7643</v>
      </c>
      <c r="N2678" t="s">
        <v>3476</v>
      </c>
      <c r="P2678">
        <v>40</v>
      </c>
      <c r="Q2678">
        <v>27.5</v>
      </c>
    </row>
    <row r="2679" spans="1:17" x14ac:dyDescent="0.3">
      <c r="A2679">
        <v>1496878</v>
      </c>
      <c r="B2679" t="s">
        <v>3696</v>
      </c>
      <c r="C2679" t="s">
        <v>8066</v>
      </c>
      <c r="D2679" t="s">
        <v>1606</v>
      </c>
      <c r="E2679">
        <v>154844846</v>
      </c>
      <c r="F2679" t="s">
        <v>3996</v>
      </c>
      <c r="G2679" t="str">
        <f t="shared" si="41"/>
        <v>2025em1100182</v>
      </c>
      <c r="H2679" t="s">
        <v>10332</v>
      </c>
      <c r="I2679" t="s">
        <v>3997</v>
      </c>
      <c r="K2679" t="s">
        <v>8653</v>
      </c>
      <c r="M2679" t="s">
        <v>7643</v>
      </c>
      <c r="N2679" t="s">
        <v>3476</v>
      </c>
      <c r="P2679">
        <v>40</v>
      </c>
      <c r="Q2679">
        <v>33</v>
      </c>
    </row>
    <row r="2680" spans="1:17" x14ac:dyDescent="0.3">
      <c r="A2680">
        <v>1496878</v>
      </c>
      <c r="B2680" t="s">
        <v>3696</v>
      </c>
      <c r="C2680" t="s">
        <v>8066</v>
      </c>
      <c r="D2680" t="s">
        <v>1606</v>
      </c>
      <c r="E2680">
        <v>154844850</v>
      </c>
      <c r="F2680" t="s">
        <v>3903</v>
      </c>
      <c r="G2680" t="str">
        <f t="shared" si="41"/>
        <v>2025em1100129</v>
      </c>
      <c r="H2680" t="s">
        <v>10333</v>
      </c>
      <c r="I2680" t="s">
        <v>3904</v>
      </c>
      <c r="K2680" t="s">
        <v>8653</v>
      </c>
      <c r="M2680" t="s">
        <v>7643</v>
      </c>
      <c r="N2680" t="s">
        <v>3476</v>
      </c>
      <c r="P2680">
        <v>40</v>
      </c>
      <c r="Q2680">
        <v>11</v>
      </c>
    </row>
    <row r="2681" spans="1:17" x14ac:dyDescent="0.3">
      <c r="A2681">
        <v>1496878</v>
      </c>
      <c r="B2681" t="s">
        <v>3696</v>
      </c>
      <c r="C2681" t="s">
        <v>8066</v>
      </c>
      <c r="D2681" t="s">
        <v>1606</v>
      </c>
      <c r="E2681">
        <v>154844854</v>
      </c>
      <c r="F2681" t="s">
        <v>4527</v>
      </c>
      <c r="G2681" t="str">
        <f t="shared" si="41"/>
        <v>2025em1100484</v>
      </c>
      <c r="H2681" t="s">
        <v>10334</v>
      </c>
      <c r="I2681" t="s">
        <v>4528</v>
      </c>
      <c r="K2681" t="s">
        <v>8653</v>
      </c>
      <c r="M2681" t="s">
        <v>7643</v>
      </c>
      <c r="N2681" t="s">
        <v>3476</v>
      </c>
      <c r="P2681">
        <v>40</v>
      </c>
      <c r="Q2681">
        <v>16</v>
      </c>
    </row>
    <row r="2682" spans="1:17" x14ac:dyDescent="0.3">
      <c r="A2682">
        <v>1496878</v>
      </c>
      <c r="B2682" t="s">
        <v>3696</v>
      </c>
      <c r="C2682" t="s">
        <v>8066</v>
      </c>
      <c r="D2682" t="s">
        <v>1606</v>
      </c>
      <c r="E2682">
        <v>154844856</v>
      </c>
      <c r="F2682" t="s">
        <v>3329</v>
      </c>
      <c r="G2682" t="str">
        <f t="shared" si="41"/>
        <v>2025em1100477</v>
      </c>
      <c r="H2682" t="s">
        <v>10335</v>
      </c>
      <c r="I2682" t="s">
        <v>3330</v>
      </c>
      <c r="K2682" t="s">
        <v>8653</v>
      </c>
      <c r="M2682" t="s">
        <v>7643</v>
      </c>
      <c r="N2682" t="s">
        <v>3476</v>
      </c>
      <c r="P2682">
        <v>40</v>
      </c>
      <c r="Q2682">
        <v>28</v>
      </c>
    </row>
    <row r="2683" spans="1:17" x14ac:dyDescent="0.3">
      <c r="A2683">
        <v>1496878</v>
      </c>
      <c r="B2683" t="s">
        <v>3696</v>
      </c>
      <c r="C2683" t="s">
        <v>8066</v>
      </c>
      <c r="D2683" t="s">
        <v>1606</v>
      </c>
      <c r="E2683">
        <v>154844858</v>
      </c>
      <c r="F2683" t="s">
        <v>2821</v>
      </c>
      <c r="G2683" t="str">
        <f t="shared" si="41"/>
        <v>2025em1100325</v>
      </c>
      <c r="H2683" t="s">
        <v>10336</v>
      </c>
      <c r="I2683" t="s">
        <v>2822</v>
      </c>
      <c r="K2683" t="s">
        <v>8653</v>
      </c>
      <c r="M2683" t="s">
        <v>7643</v>
      </c>
      <c r="N2683" t="s">
        <v>3476</v>
      </c>
      <c r="P2683">
        <v>40</v>
      </c>
      <c r="Q2683">
        <v>8.5</v>
      </c>
    </row>
    <row r="2684" spans="1:17" x14ac:dyDescent="0.3">
      <c r="A2684">
        <v>1496878</v>
      </c>
      <c r="B2684" t="s">
        <v>3696</v>
      </c>
      <c r="C2684" t="s">
        <v>8066</v>
      </c>
      <c r="D2684" t="s">
        <v>1606</v>
      </c>
      <c r="E2684">
        <v>154844859</v>
      </c>
      <c r="F2684" t="s">
        <v>2131</v>
      </c>
      <c r="G2684" t="str">
        <f t="shared" si="41"/>
        <v>2025em1100138</v>
      </c>
      <c r="H2684" t="s">
        <v>10337</v>
      </c>
      <c r="I2684" t="s">
        <v>2132</v>
      </c>
      <c r="K2684" t="s">
        <v>8653</v>
      </c>
      <c r="M2684" t="s">
        <v>7643</v>
      </c>
      <c r="N2684" t="s">
        <v>3476</v>
      </c>
      <c r="P2684">
        <v>40</v>
      </c>
      <c r="Q2684">
        <v>18.5</v>
      </c>
    </row>
    <row r="2685" spans="1:17" x14ac:dyDescent="0.3">
      <c r="A2685">
        <v>1496878</v>
      </c>
      <c r="B2685" t="s">
        <v>3696</v>
      </c>
      <c r="C2685" t="s">
        <v>8066</v>
      </c>
      <c r="D2685" t="s">
        <v>1606</v>
      </c>
      <c r="E2685">
        <v>154844860</v>
      </c>
      <c r="F2685" t="s">
        <v>2306</v>
      </c>
      <c r="G2685" t="str">
        <f t="shared" si="41"/>
        <v>2025em1100186</v>
      </c>
      <c r="H2685" t="s">
        <v>10338</v>
      </c>
      <c r="I2685" t="s">
        <v>2307</v>
      </c>
      <c r="K2685" t="s">
        <v>8653</v>
      </c>
      <c r="M2685" t="s">
        <v>7643</v>
      </c>
      <c r="N2685" t="s">
        <v>3476</v>
      </c>
      <c r="P2685">
        <v>40</v>
      </c>
      <c r="Q2685">
        <v>22</v>
      </c>
    </row>
    <row r="2686" spans="1:17" x14ac:dyDescent="0.3">
      <c r="A2686">
        <v>1496878</v>
      </c>
      <c r="B2686" t="s">
        <v>3696</v>
      </c>
      <c r="C2686" t="s">
        <v>8066</v>
      </c>
      <c r="D2686" t="s">
        <v>1606</v>
      </c>
      <c r="E2686">
        <v>154844861</v>
      </c>
      <c r="F2686" t="s">
        <v>3891</v>
      </c>
      <c r="G2686" t="str">
        <f t="shared" si="41"/>
        <v>2025em1100124</v>
      </c>
      <c r="H2686" t="s">
        <v>10339</v>
      </c>
      <c r="I2686" t="s">
        <v>3892</v>
      </c>
      <c r="K2686" t="s">
        <v>8653</v>
      </c>
      <c r="M2686" t="s">
        <v>7643</v>
      </c>
      <c r="N2686" t="s">
        <v>3476</v>
      </c>
      <c r="P2686">
        <v>40</v>
      </c>
      <c r="Q2686">
        <v>12.5</v>
      </c>
    </row>
    <row r="2687" spans="1:17" x14ac:dyDescent="0.3">
      <c r="A2687">
        <v>1496878</v>
      </c>
      <c r="B2687" t="s">
        <v>3696</v>
      </c>
      <c r="C2687" t="s">
        <v>8066</v>
      </c>
      <c r="D2687" t="s">
        <v>1606</v>
      </c>
      <c r="E2687">
        <v>154844862</v>
      </c>
      <c r="F2687" t="s">
        <v>2891</v>
      </c>
      <c r="G2687" t="str">
        <f t="shared" si="41"/>
        <v>2025em1100337</v>
      </c>
      <c r="H2687" t="s">
        <v>10340</v>
      </c>
      <c r="I2687" t="s">
        <v>2892</v>
      </c>
      <c r="K2687" t="s">
        <v>8653</v>
      </c>
      <c r="M2687" t="s">
        <v>7643</v>
      </c>
      <c r="N2687" t="s">
        <v>3476</v>
      </c>
      <c r="P2687">
        <v>40</v>
      </c>
      <c r="Q2687">
        <v>16.5</v>
      </c>
    </row>
    <row r="2688" spans="1:17" x14ac:dyDescent="0.3">
      <c r="A2688">
        <v>1496878</v>
      </c>
      <c r="B2688" t="s">
        <v>3696</v>
      </c>
      <c r="C2688" t="s">
        <v>8066</v>
      </c>
      <c r="D2688" t="s">
        <v>1606</v>
      </c>
      <c r="E2688">
        <v>154844863</v>
      </c>
      <c r="F2688" t="s">
        <v>4080</v>
      </c>
      <c r="G2688" t="str">
        <f t="shared" si="41"/>
        <v>2025em1100227</v>
      </c>
      <c r="H2688" t="s">
        <v>10341</v>
      </c>
      <c r="I2688" t="s">
        <v>4081</v>
      </c>
      <c r="K2688" t="s">
        <v>8653</v>
      </c>
      <c r="M2688" t="s">
        <v>7643</v>
      </c>
      <c r="N2688" t="s">
        <v>3476</v>
      </c>
      <c r="P2688">
        <v>40</v>
      </c>
      <c r="Q2688">
        <v>9.5</v>
      </c>
    </row>
    <row r="2689" spans="1:17" x14ac:dyDescent="0.3">
      <c r="A2689">
        <v>1496878</v>
      </c>
      <c r="B2689" t="s">
        <v>3696</v>
      </c>
      <c r="C2689" t="s">
        <v>8066</v>
      </c>
      <c r="D2689" t="s">
        <v>1606</v>
      </c>
      <c r="E2689">
        <v>154844869</v>
      </c>
      <c r="F2689" t="s">
        <v>2920</v>
      </c>
      <c r="G2689" t="str">
        <f t="shared" si="41"/>
        <v>2025em1100344</v>
      </c>
      <c r="H2689" t="s">
        <v>10342</v>
      </c>
      <c r="I2689" t="s">
        <v>2921</v>
      </c>
      <c r="K2689" t="s">
        <v>8653</v>
      </c>
      <c r="M2689" t="s">
        <v>7643</v>
      </c>
      <c r="N2689" t="s">
        <v>3476</v>
      </c>
      <c r="P2689">
        <v>40</v>
      </c>
      <c r="Q2689">
        <v>11</v>
      </c>
    </row>
    <row r="2690" spans="1:17" x14ac:dyDescent="0.3">
      <c r="A2690">
        <v>1496878</v>
      </c>
      <c r="B2690" t="s">
        <v>3696</v>
      </c>
      <c r="C2690" t="s">
        <v>8066</v>
      </c>
      <c r="D2690" t="s">
        <v>1606</v>
      </c>
      <c r="E2690">
        <v>154844872</v>
      </c>
      <c r="F2690" t="s">
        <v>2783</v>
      </c>
      <c r="G2690" t="str">
        <f t="shared" si="41"/>
        <v>2025em1100309</v>
      </c>
      <c r="H2690" t="s">
        <v>10343</v>
      </c>
      <c r="I2690" t="s">
        <v>2784</v>
      </c>
      <c r="K2690" t="s">
        <v>8653</v>
      </c>
      <c r="M2690" t="s">
        <v>7643</v>
      </c>
      <c r="N2690" t="s">
        <v>3476</v>
      </c>
      <c r="P2690">
        <v>40</v>
      </c>
      <c r="Q2690">
        <v>27</v>
      </c>
    </row>
    <row r="2691" spans="1:17" x14ac:dyDescent="0.3">
      <c r="A2691">
        <v>1496878</v>
      </c>
      <c r="B2691" t="s">
        <v>3696</v>
      </c>
      <c r="C2691" t="s">
        <v>8066</v>
      </c>
      <c r="D2691" t="s">
        <v>1606</v>
      </c>
      <c r="E2691">
        <v>154844874</v>
      </c>
      <c r="F2691" t="s">
        <v>3803</v>
      </c>
      <c r="G2691" t="str">
        <f t="shared" ref="G2691:G2754" si="42">LEFT(F2691,13)</f>
        <v>2025em1100055</v>
      </c>
      <c r="H2691" t="s">
        <v>10344</v>
      </c>
      <c r="I2691" t="s">
        <v>3804</v>
      </c>
      <c r="K2691" t="s">
        <v>8653</v>
      </c>
      <c r="M2691" t="s">
        <v>7643</v>
      </c>
      <c r="N2691" t="s">
        <v>3476</v>
      </c>
      <c r="P2691">
        <v>40</v>
      </c>
      <c r="Q2691">
        <v>7</v>
      </c>
    </row>
    <row r="2692" spans="1:17" x14ac:dyDescent="0.3">
      <c r="A2692">
        <v>1496878</v>
      </c>
      <c r="B2692" t="s">
        <v>3696</v>
      </c>
      <c r="C2692" t="s">
        <v>8066</v>
      </c>
      <c r="D2692" t="s">
        <v>1606</v>
      </c>
      <c r="E2692">
        <v>154844875</v>
      </c>
      <c r="F2692" t="s">
        <v>4152</v>
      </c>
      <c r="G2692" t="str">
        <f t="shared" si="42"/>
        <v>2025em1100281</v>
      </c>
      <c r="H2692" t="s">
        <v>10345</v>
      </c>
      <c r="I2692" t="s">
        <v>4153</v>
      </c>
      <c r="K2692" t="s">
        <v>8653</v>
      </c>
      <c r="M2692" t="s">
        <v>7643</v>
      </c>
      <c r="N2692" t="s">
        <v>3476</v>
      </c>
      <c r="P2692">
        <v>40</v>
      </c>
      <c r="Q2692">
        <v>11</v>
      </c>
    </row>
    <row r="2693" spans="1:17" x14ac:dyDescent="0.3">
      <c r="A2693">
        <v>1496878</v>
      </c>
      <c r="B2693" t="s">
        <v>3696</v>
      </c>
      <c r="C2693" t="s">
        <v>8066</v>
      </c>
      <c r="D2693" t="s">
        <v>1606</v>
      </c>
      <c r="E2693">
        <v>154844876</v>
      </c>
      <c r="F2693" t="s">
        <v>3357</v>
      </c>
      <c r="G2693" t="str">
        <f t="shared" si="42"/>
        <v>2025em1100481</v>
      </c>
      <c r="H2693" t="s">
        <v>10346</v>
      </c>
      <c r="I2693" t="s">
        <v>3358</v>
      </c>
      <c r="K2693" t="s">
        <v>8653</v>
      </c>
      <c r="M2693" t="s">
        <v>7643</v>
      </c>
      <c r="N2693" t="s">
        <v>3476</v>
      </c>
      <c r="P2693">
        <v>40</v>
      </c>
      <c r="Q2693">
        <v>32.5</v>
      </c>
    </row>
    <row r="2694" spans="1:17" x14ac:dyDescent="0.3">
      <c r="A2694">
        <v>1496878</v>
      </c>
      <c r="B2694" t="s">
        <v>3696</v>
      </c>
      <c r="C2694" t="s">
        <v>8066</v>
      </c>
      <c r="D2694" t="s">
        <v>1606</v>
      </c>
      <c r="E2694">
        <v>154844877</v>
      </c>
      <c r="F2694" t="s">
        <v>4100</v>
      </c>
      <c r="G2694" t="str">
        <f t="shared" si="42"/>
        <v>2025em1100240</v>
      </c>
      <c r="H2694" t="s">
        <v>10347</v>
      </c>
      <c r="I2694" t="s">
        <v>4101</v>
      </c>
      <c r="K2694" t="s">
        <v>8653</v>
      </c>
      <c r="M2694" t="s">
        <v>7643</v>
      </c>
      <c r="N2694" t="s">
        <v>3476</v>
      </c>
      <c r="P2694">
        <v>40</v>
      </c>
      <c r="Q2694">
        <v>15.5</v>
      </c>
    </row>
    <row r="2695" spans="1:17" x14ac:dyDescent="0.3">
      <c r="A2695">
        <v>1496878</v>
      </c>
      <c r="B2695" t="s">
        <v>3696</v>
      </c>
      <c r="C2695" t="s">
        <v>8066</v>
      </c>
      <c r="D2695" t="s">
        <v>1606</v>
      </c>
      <c r="E2695">
        <v>154844878</v>
      </c>
      <c r="F2695" t="s">
        <v>3059</v>
      </c>
      <c r="G2695" t="str">
        <f t="shared" si="42"/>
        <v>2025em1100385</v>
      </c>
      <c r="H2695" t="s">
        <v>10348</v>
      </c>
      <c r="I2695" t="s">
        <v>3060</v>
      </c>
      <c r="K2695" t="s">
        <v>8653</v>
      </c>
      <c r="M2695" t="s">
        <v>7643</v>
      </c>
      <c r="N2695" t="s">
        <v>3476</v>
      </c>
      <c r="P2695">
        <v>40</v>
      </c>
      <c r="Q2695">
        <v>24.5</v>
      </c>
    </row>
    <row r="2696" spans="1:17" x14ac:dyDescent="0.3">
      <c r="A2696">
        <v>1496878</v>
      </c>
      <c r="B2696" t="s">
        <v>3696</v>
      </c>
      <c r="C2696" t="s">
        <v>8066</v>
      </c>
      <c r="D2696" t="s">
        <v>1606</v>
      </c>
      <c r="E2696">
        <v>154844880</v>
      </c>
      <c r="F2696" t="s">
        <v>2005</v>
      </c>
      <c r="G2696" t="str">
        <f t="shared" si="42"/>
        <v>2025em1100102</v>
      </c>
      <c r="H2696" t="s">
        <v>10349</v>
      </c>
      <c r="I2696" t="s">
        <v>2006</v>
      </c>
      <c r="K2696" t="s">
        <v>8653</v>
      </c>
      <c r="M2696" t="s">
        <v>7643</v>
      </c>
      <c r="N2696" t="s">
        <v>3476</v>
      </c>
      <c r="P2696">
        <v>40</v>
      </c>
      <c r="Q2696">
        <v>27</v>
      </c>
    </row>
    <row r="2697" spans="1:17" x14ac:dyDescent="0.3">
      <c r="A2697">
        <v>1496878</v>
      </c>
      <c r="B2697" t="s">
        <v>3696</v>
      </c>
      <c r="C2697" t="s">
        <v>8066</v>
      </c>
      <c r="D2697" t="s">
        <v>1606</v>
      </c>
      <c r="E2697">
        <v>154844881</v>
      </c>
      <c r="F2697" t="s">
        <v>4352</v>
      </c>
      <c r="G2697" t="str">
        <f t="shared" si="42"/>
        <v>2025em1100397</v>
      </c>
      <c r="H2697" t="s">
        <v>10350</v>
      </c>
      <c r="I2697" t="s">
        <v>4353</v>
      </c>
      <c r="K2697" t="s">
        <v>8653</v>
      </c>
      <c r="M2697" t="s">
        <v>7643</v>
      </c>
      <c r="N2697" t="s">
        <v>3476</v>
      </c>
      <c r="P2697">
        <v>40</v>
      </c>
      <c r="Q2697">
        <v>35.5</v>
      </c>
    </row>
    <row r="2698" spans="1:17" x14ac:dyDescent="0.3">
      <c r="A2698">
        <v>1496878</v>
      </c>
      <c r="B2698" t="s">
        <v>3696</v>
      </c>
      <c r="C2698" t="s">
        <v>8066</v>
      </c>
      <c r="D2698" t="s">
        <v>1606</v>
      </c>
      <c r="E2698">
        <v>154844883</v>
      </c>
      <c r="F2698" t="s">
        <v>2244</v>
      </c>
      <c r="G2698" t="str">
        <f t="shared" si="42"/>
        <v>2025em1100164</v>
      </c>
      <c r="H2698" t="s">
        <v>10351</v>
      </c>
      <c r="I2698" t="s">
        <v>2245</v>
      </c>
      <c r="K2698" t="s">
        <v>8653</v>
      </c>
      <c r="M2698" t="s">
        <v>7643</v>
      </c>
      <c r="N2698" t="s">
        <v>3476</v>
      </c>
      <c r="P2698">
        <v>40</v>
      </c>
      <c r="Q2698">
        <v>0</v>
      </c>
    </row>
    <row r="2699" spans="1:17" x14ac:dyDescent="0.3">
      <c r="A2699">
        <v>1496878</v>
      </c>
      <c r="B2699" t="s">
        <v>3696</v>
      </c>
      <c r="C2699" t="s">
        <v>8066</v>
      </c>
      <c r="D2699" t="s">
        <v>1606</v>
      </c>
      <c r="E2699">
        <v>154844884</v>
      </c>
      <c r="F2699" t="s">
        <v>2508</v>
      </c>
      <c r="G2699" t="str">
        <f t="shared" si="42"/>
        <v>2025em1100248</v>
      </c>
      <c r="H2699" t="s">
        <v>10352</v>
      </c>
      <c r="I2699" t="s">
        <v>2509</v>
      </c>
      <c r="K2699" t="s">
        <v>8653</v>
      </c>
      <c r="M2699" t="s">
        <v>7643</v>
      </c>
      <c r="N2699" t="s">
        <v>3476</v>
      </c>
      <c r="P2699">
        <v>40</v>
      </c>
      <c r="Q2699">
        <v>12</v>
      </c>
    </row>
    <row r="2700" spans="1:17" x14ac:dyDescent="0.3">
      <c r="A2700">
        <v>1496878</v>
      </c>
      <c r="B2700" t="s">
        <v>3696</v>
      </c>
      <c r="C2700" t="s">
        <v>8066</v>
      </c>
      <c r="D2700" t="s">
        <v>1606</v>
      </c>
      <c r="E2700">
        <v>154844885</v>
      </c>
      <c r="F2700" t="s">
        <v>2366</v>
      </c>
      <c r="G2700" t="str">
        <f t="shared" si="42"/>
        <v>2025em1100196</v>
      </c>
      <c r="H2700" t="s">
        <v>10353</v>
      </c>
      <c r="I2700" t="s">
        <v>2367</v>
      </c>
      <c r="K2700" t="s">
        <v>8653</v>
      </c>
      <c r="M2700" t="s">
        <v>7643</v>
      </c>
      <c r="N2700" t="s">
        <v>3476</v>
      </c>
      <c r="P2700">
        <v>40</v>
      </c>
      <c r="Q2700">
        <v>17.5</v>
      </c>
    </row>
    <row r="2701" spans="1:17" x14ac:dyDescent="0.3">
      <c r="A2701">
        <v>1496878</v>
      </c>
      <c r="B2701" t="s">
        <v>3696</v>
      </c>
      <c r="C2701" t="s">
        <v>8066</v>
      </c>
      <c r="D2701" t="s">
        <v>1606</v>
      </c>
      <c r="E2701">
        <v>154844886</v>
      </c>
      <c r="F2701" t="s">
        <v>3072</v>
      </c>
      <c r="G2701" t="str">
        <f t="shared" si="42"/>
        <v>2025em1100390</v>
      </c>
      <c r="H2701" t="s">
        <v>10354</v>
      </c>
      <c r="I2701" t="s">
        <v>3073</v>
      </c>
      <c r="K2701" t="s">
        <v>8653</v>
      </c>
      <c r="M2701" t="s">
        <v>7643</v>
      </c>
      <c r="N2701" t="s">
        <v>3476</v>
      </c>
      <c r="P2701">
        <v>40</v>
      </c>
      <c r="Q2701">
        <v>28</v>
      </c>
    </row>
    <row r="2702" spans="1:17" x14ac:dyDescent="0.3">
      <c r="A2702">
        <v>1496878</v>
      </c>
      <c r="B2702" t="s">
        <v>3696</v>
      </c>
      <c r="C2702" t="s">
        <v>8066</v>
      </c>
      <c r="D2702" t="s">
        <v>1606</v>
      </c>
      <c r="E2702">
        <v>154844887</v>
      </c>
      <c r="F2702" t="s">
        <v>1865</v>
      </c>
      <c r="G2702" t="str">
        <f t="shared" si="42"/>
        <v>2025em1100075</v>
      </c>
      <c r="H2702" t="s">
        <v>10355</v>
      </c>
      <c r="I2702" t="s">
        <v>1866</v>
      </c>
      <c r="K2702" t="s">
        <v>8653</v>
      </c>
      <c r="M2702" t="s">
        <v>7643</v>
      </c>
      <c r="N2702" t="s">
        <v>3476</v>
      </c>
      <c r="P2702">
        <v>40</v>
      </c>
      <c r="Q2702">
        <v>13.5</v>
      </c>
    </row>
    <row r="2703" spans="1:17" x14ac:dyDescent="0.3">
      <c r="A2703">
        <v>1496878</v>
      </c>
      <c r="B2703" t="s">
        <v>3696</v>
      </c>
      <c r="C2703" t="s">
        <v>8066</v>
      </c>
      <c r="D2703" t="s">
        <v>1606</v>
      </c>
      <c r="E2703">
        <v>154844888</v>
      </c>
      <c r="F2703" t="s">
        <v>3744</v>
      </c>
      <c r="G2703" t="str">
        <f t="shared" si="42"/>
        <v>2025em1100023</v>
      </c>
      <c r="H2703" t="s">
        <v>10356</v>
      </c>
      <c r="I2703" t="s">
        <v>3745</v>
      </c>
      <c r="K2703" t="s">
        <v>8653</v>
      </c>
      <c r="M2703" t="s">
        <v>7643</v>
      </c>
      <c r="N2703" t="s">
        <v>3476</v>
      </c>
      <c r="P2703">
        <v>40</v>
      </c>
      <c r="Q2703">
        <v>33</v>
      </c>
    </row>
    <row r="2704" spans="1:17" x14ac:dyDescent="0.3">
      <c r="A2704">
        <v>1496878</v>
      </c>
      <c r="B2704" t="s">
        <v>3696</v>
      </c>
      <c r="C2704" t="s">
        <v>8066</v>
      </c>
      <c r="D2704" t="s">
        <v>1606</v>
      </c>
      <c r="E2704">
        <v>154844889</v>
      </c>
      <c r="F2704" t="s">
        <v>2423</v>
      </c>
      <c r="G2704" t="str">
        <f t="shared" si="42"/>
        <v>2025em1100225</v>
      </c>
      <c r="H2704" t="s">
        <v>10357</v>
      </c>
      <c r="I2704" t="s">
        <v>2424</v>
      </c>
      <c r="K2704" t="s">
        <v>8653</v>
      </c>
      <c r="M2704" t="s">
        <v>7643</v>
      </c>
      <c r="N2704" t="s">
        <v>3476</v>
      </c>
      <c r="P2704">
        <v>40</v>
      </c>
      <c r="Q2704">
        <v>25.5</v>
      </c>
    </row>
    <row r="2705" spans="1:17" x14ac:dyDescent="0.3">
      <c r="A2705">
        <v>1496878</v>
      </c>
      <c r="B2705" t="s">
        <v>3696</v>
      </c>
      <c r="C2705" t="s">
        <v>8066</v>
      </c>
      <c r="D2705" t="s">
        <v>1606</v>
      </c>
      <c r="E2705">
        <v>154844891</v>
      </c>
      <c r="F2705" t="s">
        <v>2736</v>
      </c>
      <c r="G2705" t="str">
        <f t="shared" si="42"/>
        <v>2025em1100293</v>
      </c>
      <c r="H2705" t="s">
        <v>10358</v>
      </c>
      <c r="I2705" t="s">
        <v>2737</v>
      </c>
      <c r="K2705" t="s">
        <v>8653</v>
      </c>
      <c r="M2705" t="s">
        <v>7643</v>
      </c>
      <c r="N2705" t="s">
        <v>3476</v>
      </c>
      <c r="P2705">
        <v>40</v>
      </c>
      <c r="Q2705">
        <v>26.5</v>
      </c>
    </row>
    <row r="2706" spans="1:17" x14ac:dyDescent="0.3">
      <c r="A2706">
        <v>1496878</v>
      </c>
      <c r="B2706" t="s">
        <v>3696</v>
      </c>
      <c r="C2706" t="s">
        <v>8066</v>
      </c>
      <c r="D2706" t="s">
        <v>1606</v>
      </c>
      <c r="E2706">
        <v>154844892</v>
      </c>
      <c r="F2706" t="s">
        <v>2044</v>
      </c>
      <c r="G2706" t="str">
        <f t="shared" si="42"/>
        <v>2025em1100113</v>
      </c>
      <c r="H2706" t="s">
        <v>10359</v>
      </c>
      <c r="I2706" t="s">
        <v>2045</v>
      </c>
      <c r="K2706" t="s">
        <v>8653</v>
      </c>
      <c r="M2706" t="s">
        <v>7643</v>
      </c>
      <c r="N2706" t="s">
        <v>3476</v>
      </c>
      <c r="P2706">
        <v>40</v>
      </c>
      <c r="Q2706">
        <v>33</v>
      </c>
    </row>
    <row r="2707" spans="1:17" x14ac:dyDescent="0.3">
      <c r="A2707">
        <v>1496878</v>
      </c>
      <c r="B2707" t="s">
        <v>3696</v>
      </c>
      <c r="C2707" t="s">
        <v>8066</v>
      </c>
      <c r="D2707" t="s">
        <v>1606</v>
      </c>
      <c r="E2707">
        <v>154844893</v>
      </c>
      <c r="F2707" t="s">
        <v>2692</v>
      </c>
      <c r="G2707" t="str">
        <f t="shared" si="42"/>
        <v>2025em1100284</v>
      </c>
      <c r="H2707" t="s">
        <v>10360</v>
      </c>
      <c r="I2707" t="s">
        <v>2693</v>
      </c>
      <c r="K2707" t="s">
        <v>8653</v>
      </c>
      <c r="M2707" t="s">
        <v>7643</v>
      </c>
      <c r="N2707" t="s">
        <v>3476</v>
      </c>
      <c r="P2707">
        <v>40</v>
      </c>
      <c r="Q2707">
        <v>34</v>
      </c>
    </row>
    <row r="2708" spans="1:17" x14ac:dyDescent="0.3">
      <c r="A2708">
        <v>1496878</v>
      </c>
      <c r="B2708" t="s">
        <v>3696</v>
      </c>
      <c r="C2708" t="s">
        <v>8066</v>
      </c>
      <c r="D2708" t="s">
        <v>1606</v>
      </c>
      <c r="E2708">
        <v>154844898</v>
      </c>
      <c r="F2708" t="s">
        <v>4060</v>
      </c>
      <c r="G2708" t="str">
        <f t="shared" si="42"/>
        <v>2025em1100215</v>
      </c>
      <c r="H2708" t="s">
        <v>10361</v>
      </c>
      <c r="I2708" t="s">
        <v>4061</v>
      </c>
      <c r="K2708" t="s">
        <v>8653</v>
      </c>
      <c r="M2708" t="s">
        <v>7643</v>
      </c>
      <c r="N2708" t="s">
        <v>3476</v>
      </c>
      <c r="P2708">
        <v>40</v>
      </c>
      <c r="Q2708">
        <v>19.5</v>
      </c>
    </row>
    <row r="2709" spans="1:17" x14ac:dyDescent="0.3">
      <c r="A2709">
        <v>1496878</v>
      </c>
      <c r="B2709" t="s">
        <v>3696</v>
      </c>
      <c r="C2709" t="s">
        <v>8066</v>
      </c>
      <c r="D2709" t="s">
        <v>1606</v>
      </c>
      <c r="E2709">
        <v>154844900</v>
      </c>
      <c r="F2709" t="s">
        <v>4032</v>
      </c>
      <c r="G2709" t="str">
        <f t="shared" si="42"/>
        <v>2025em1100205</v>
      </c>
      <c r="H2709" t="s">
        <v>10362</v>
      </c>
      <c r="I2709" t="s">
        <v>4033</v>
      </c>
      <c r="K2709" t="s">
        <v>8653</v>
      </c>
      <c r="M2709" t="s">
        <v>7643</v>
      </c>
      <c r="N2709" t="s">
        <v>3476</v>
      </c>
      <c r="P2709">
        <v>40</v>
      </c>
      <c r="Q2709">
        <v>30</v>
      </c>
    </row>
    <row r="2710" spans="1:17" x14ac:dyDescent="0.3">
      <c r="A2710">
        <v>1496878</v>
      </c>
      <c r="B2710" t="s">
        <v>3696</v>
      </c>
      <c r="C2710" t="s">
        <v>8066</v>
      </c>
      <c r="D2710" t="s">
        <v>1606</v>
      </c>
      <c r="E2710">
        <v>154844901</v>
      </c>
      <c r="F2710" t="s">
        <v>1677</v>
      </c>
      <c r="G2710" t="str">
        <f t="shared" si="42"/>
        <v>2025em1100019</v>
      </c>
      <c r="H2710" t="s">
        <v>10363</v>
      </c>
      <c r="I2710" t="s">
        <v>1678</v>
      </c>
      <c r="K2710" t="s">
        <v>8653</v>
      </c>
      <c r="M2710" t="s">
        <v>7643</v>
      </c>
      <c r="N2710" t="s">
        <v>3476</v>
      </c>
      <c r="P2710">
        <v>40</v>
      </c>
      <c r="Q2710">
        <v>15.5</v>
      </c>
    </row>
    <row r="2711" spans="1:17" x14ac:dyDescent="0.3">
      <c r="A2711">
        <v>1496878</v>
      </c>
      <c r="B2711" t="s">
        <v>3696</v>
      </c>
      <c r="C2711" t="s">
        <v>8066</v>
      </c>
      <c r="D2711" t="s">
        <v>1606</v>
      </c>
      <c r="E2711">
        <v>154844905</v>
      </c>
      <c r="F2711" t="s">
        <v>2051</v>
      </c>
      <c r="G2711" t="str">
        <f t="shared" si="42"/>
        <v>2025em1100115</v>
      </c>
      <c r="H2711" t="s">
        <v>10364</v>
      </c>
      <c r="I2711" t="s">
        <v>2052</v>
      </c>
      <c r="K2711" t="s">
        <v>8653</v>
      </c>
      <c r="M2711" t="s">
        <v>7643</v>
      </c>
      <c r="N2711" t="s">
        <v>3476</v>
      </c>
      <c r="P2711">
        <v>40</v>
      </c>
      <c r="Q2711">
        <v>27</v>
      </c>
    </row>
    <row r="2712" spans="1:17" x14ac:dyDescent="0.3">
      <c r="A2712">
        <v>1496878</v>
      </c>
      <c r="B2712" t="s">
        <v>3696</v>
      </c>
      <c r="C2712" t="s">
        <v>8066</v>
      </c>
      <c r="D2712" t="s">
        <v>1606</v>
      </c>
      <c r="E2712">
        <v>154844906</v>
      </c>
      <c r="F2712" t="s">
        <v>2527</v>
      </c>
      <c r="G2712" t="str">
        <f t="shared" si="42"/>
        <v>2025em1100251</v>
      </c>
      <c r="H2712" t="s">
        <v>10365</v>
      </c>
      <c r="I2712" t="s">
        <v>2528</v>
      </c>
      <c r="K2712" t="s">
        <v>8653</v>
      </c>
      <c r="M2712" t="s">
        <v>7643</v>
      </c>
      <c r="N2712" t="s">
        <v>3476</v>
      </c>
      <c r="P2712">
        <v>40</v>
      </c>
      <c r="Q2712">
        <v>16.5</v>
      </c>
    </row>
    <row r="2713" spans="1:17" x14ac:dyDescent="0.3">
      <c r="A2713">
        <v>1496878</v>
      </c>
      <c r="B2713" t="s">
        <v>3696</v>
      </c>
      <c r="C2713" t="s">
        <v>8066</v>
      </c>
      <c r="D2713" t="s">
        <v>1606</v>
      </c>
      <c r="E2713">
        <v>154844907</v>
      </c>
      <c r="F2713" t="s">
        <v>1946</v>
      </c>
      <c r="G2713" t="str">
        <f t="shared" si="42"/>
        <v>2025em1100090</v>
      </c>
      <c r="H2713" t="s">
        <v>10366</v>
      </c>
      <c r="I2713" t="s">
        <v>1947</v>
      </c>
      <c r="K2713" t="s">
        <v>8653</v>
      </c>
      <c r="M2713" t="s">
        <v>7643</v>
      </c>
      <c r="N2713" t="s">
        <v>3476</v>
      </c>
      <c r="P2713">
        <v>40</v>
      </c>
      <c r="Q2713">
        <v>30.5</v>
      </c>
    </row>
    <row r="2714" spans="1:17" x14ac:dyDescent="0.3">
      <c r="A2714">
        <v>1496878</v>
      </c>
      <c r="B2714" t="s">
        <v>3696</v>
      </c>
      <c r="C2714" t="s">
        <v>8066</v>
      </c>
      <c r="D2714" t="s">
        <v>1606</v>
      </c>
      <c r="E2714">
        <v>154844910</v>
      </c>
      <c r="F2714" t="s">
        <v>3748</v>
      </c>
      <c r="G2714" t="str">
        <f t="shared" si="42"/>
        <v>2025em1100026</v>
      </c>
      <c r="H2714" t="s">
        <v>10367</v>
      </c>
      <c r="I2714" t="s">
        <v>3749</v>
      </c>
      <c r="K2714" t="s">
        <v>8653</v>
      </c>
      <c r="M2714" t="s">
        <v>7643</v>
      </c>
      <c r="N2714" t="s">
        <v>3476</v>
      </c>
      <c r="P2714">
        <v>40</v>
      </c>
      <c r="Q2714">
        <v>9.5</v>
      </c>
    </row>
    <row r="2715" spans="1:17" x14ac:dyDescent="0.3">
      <c r="A2715">
        <v>1496878</v>
      </c>
      <c r="B2715" t="s">
        <v>3696</v>
      </c>
      <c r="C2715" t="s">
        <v>8066</v>
      </c>
      <c r="D2715" t="s">
        <v>1606</v>
      </c>
      <c r="E2715">
        <v>154844911</v>
      </c>
      <c r="F2715" t="s">
        <v>4092</v>
      </c>
      <c r="G2715" t="str">
        <f t="shared" si="42"/>
        <v>2025em1100232</v>
      </c>
      <c r="H2715" t="s">
        <v>10368</v>
      </c>
      <c r="I2715" t="s">
        <v>4093</v>
      </c>
      <c r="K2715" t="s">
        <v>8653</v>
      </c>
      <c r="M2715" t="s">
        <v>7643</v>
      </c>
      <c r="N2715" t="s">
        <v>3476</v>
      </c>
      <c r="P2715">
        <v>40</v>
      </c>
      <c r="Q2715">
        <v>23.5</v>
      </c>
    </row>
    <row r="2716" spans="1:17" x14ac:dyDescent="0.3">
      <c r="A2716">
        <v>1496878</v>
      </c>
      <c r="B2716" t="s">
        <v>3696</v>
      </c>
      <c r="C2716" t="s">
        <v>8066</v>
      </c>
      <c r="D2716" t="s">
        <v>1606</v>
      </c>
      <c r="E2716">
        <v>154844914</v>
      </c>
      <c r="F2716" t="s">
        <v>4452</v>
      </c>
      <c r="G2716" t="str">
        <f t="shared" si="42"/>
        <v>2025em1100443</v>
      </c>
      <c r="H2716" t="s">
        <v>10369</v>
      </c>
      <c r="I2716" t="s">
        <v>4453</v>
      </c>
      <c r="K2716" t="s">
        <v>8653</v>
      </c>
      <c r="M2716" t="s">
        <v>7643</v>
      </c>
      <c r="N2716" t="s">
        <v>3476</v>
      </c>
      <c r="P2716">
        <v>40</v>
      </c>
      <c r="Q2716">
        <v>8</v>
      </c>
    </row>
    <row r="2717" spans="1:17" x14ac:dyDescent="0.3">
      <c r="A2717">
        <v>1496878</v>
      </c>
      <c r="B2717" t="s">
        <v>3696</v>
      </c>
      <c r="C2717" t="s">
        <v>8066</v>
      </c>
      <c r="D2717" t="s">
        <v>1606</v>
      </c>
      <c r="E2717">
        <v>154844916</v>
      </c>
      <c r="F2717" t="s">
        <v>3687</v>
      </c>
      <c r="G2717" t="str">
        <f t="shared" si="42"/>
        <v>2025em1100001</v>
      </c>
      <c r="H2717" t="s">
        <v>10370</v>
      </c>
      <c r="I2717" t="s">
        <v>3688</v>
      </c>
      <c r="K2717" t="s">
        <v>8653</v>
      </c>
      <c r="M2717" t="s">
        <v>7643</v>
      </c>
      <c r="N2717" t="s">
        <v>3476</v>
      </c>
      <c r="P2717">
        <v>40</v>
      </c>
      <c r="Q2717">
        <v>17.5</v>
      </c>
    </row>
    <row r="2718" spans="1:17" x14ac:dyDescent="0.3">
      <c r="A2718">
        <v>1496878</v>
      </c>
      <c r="B2718" t="s">
        <v>3696</v>
      </c>
      <c r="C2718" t="s">
        <v>8066</v>
      </c>
      <c r="D2718" t="s">
        <v>1606</v>
      </c>
      <c r="E2718">
        <v>154844918</v>
      </c>
      <c r="F2718" t="s">
        <v>3984</v>
      </c>
      <c r="G2718" t="str">
        <f t="shared" si="42"/>
        <v>2025em1100177</v>
      </c>
      <c r="H2718" t="s">
        <v>10371</v>
      </c>
      <c r="I2718" t="s">
        <v>3985</v>
      </c>
      <c r="K2718" t="s">
        <v>8653</v>
      </c>
      <c r="M2718" t="s">
        <v>7643</v>
      </c>
      <c r="N2718" t="s">
        <v>3476</v>
      </c>
      <c r="P2718">
        <v>40</v>
      </c>
      <c r="Q2718">
        <v>14.5</v>
      </c>
    </row>
    <row r="2719" spans="1:17" x14ac:dyDescent="0.3">
      <c r="A2719">
        <v>1496878</v>
      </c>
      <c r="B2719" t="s">
        <v>3696</v>
      </c>
      <c r="C2719" t="s">
        <v>8066</v>
      </c>
      <c r="D2719" t="s">
        <v>1606</v>
      </c>
      <c r="E2719">
        <v>154844919</v>
      </c>
      <c r="F2719" t="s">
        <v>3827</v>
      </c>
      <c r="G2719" t="str">
        <f t="shared" si="42"/>
        <v>2025em1100073</v>
      </c>
      <c r="H2719" t="s">
        <v>10372</v>
      </c>
      <c r="I2719" t="s">
        <v>3828</v>
      </c>
      <c r="K2719" t="s">
        <v>8653</v>
      </c>
      <c r="M2719" t="s">
        <v>7643</v>
      </c>
      <c r="N2719" t="s">
        <v>3476</v>
      </c>
      <c r="P2719">
        <v>40</v>
      </c>
      <c r="Q2719">
        <v>29.5</v>
      </c>
    </row>
    <row r="2720" spans="1:17" x14ac:dyDescent="0.3">
      <c r="A2720">
        <v>1496878</v>
      </c>
      <c r="B2720" t="s">
        <v>3696</v>
      </c>
      <c r="C2720" t="s">
        <v>8066</v>
      </c>
      <c r="D2720" t="s">
        <v>1606</v>
      </c>
      <c r="E2720">
        <v>154844920</v>
      </c>
      <c r="F2720" t="s">
        <v>2876</v>
      </c>
      <c r="G2720" t="str">
        <f t="shared" si="42"/>
        <v>2025em1100335</v>
      </c>
      <c r="H2720" t="s">
        <v>10373</v>
      </c>
      <c r="I2720" t="s">
        <v>2877</v>
      </c>
      <c r="K2720" t="s">
        <v>8653</v>
      </c>
      <c r="M2720" t="s">
        <v>7643</v>
      </c>
      <c r="N2720" t="s">
        <v>3476</v>
      </c>
      <c r="P2720">
        <v>40</v>
      </c>
      <c r="Q2720">
        <v>19</v>
      </c>
    </row>
    <row r="2721" spans="1:17" x14ac:dyDescent="0.3">
      <c r="A2721">
        <v>1496878</v>
      </c>
      <c r="B2721" t="s">
        <v>3696</v>
      </c>
      <c r="C2721" t="s">
        <v>8066</v>
      </c>
      <c r="D2721" t="s">
        <v>1606</v>
      </c>
      <c r="E2721">
        <v>154844924</v>
      </c>
      <c r="F2721" t="s">
        <v>3943</v>
      </c>
      <c r="G2721" t="str">
        <f t="shared" si="42"/>
        <v>2025em1100157</v>
      </c>
      <c r="H2721" t="s">
        <v>10374</v>
      </c>
      <c r="I2721" t="s">
        <v>3944</v>
      </c>
      <c r="K2721" t="s">
        <v>8653</v>
      </c>
      <c r="M2721" t="s">
        <v>7643</v>
      </c>
      <c r="N2721" t="s">
        <v>3476</v>
      </c>
      <c r="P2721">
        <v>40</v>
      </c>
      <c r="Q2721">
        <v>29.5</v>
      </c>
    </row>
    <row r="2722" spans="1:17" x14ac:dyDescent="0.3">
      <c r="A2722">
        <v>1496878</v>
      </c>
      <c r="B2722" t="s">
        <v>3696</v>
      </c>
      <c r="C2722" t="s">
        <v>8066</v>
      </c>
      <c r="D2722" t="s">
        <v>1606</v>
      </c>
      <c r="E2722">
        <v>154844925</v>
      </c>
      <c r="F2722" t="s">
        <v>2777</v>
      </c>
      <c r="G2722" t="str">
        <f t="shared" si="42"/>
        <v>2025em1100303</v>
      </c>
      <c r="H2722" t="s">
        <v>10375</v>
      </c>
      <c r="I2722" t="s">
        <v>2778</v>
      </c>
      <c r="K2722" t="s">
        <v>8653</v>
      </c>
      <c r="M2722" t="s">
        <v>7643</v>
      </c>
      <c r="N2722" t="s">
        <v>3476</v>
      </c>
      <c r="P2722">
        <v>40</v>
      </c>
      <c r="Q2722">
        <v>29.5</v>
      </c>
    </row>
    <row r="2723" spans="1:17" x14ac:dyDescent="0.3">
      <c r="A2723">
        <v>1496878</v>
      </c>
      <c r="B2723" t="s">
        <v>3696</v>
      </c>
      <c r="C2723" t="s">
        <v>8066</v>
      </c>
      <c r="D2723" t="s">
        <v>1606</v>
      </c>
      <c r="E2723">
        <v>154844927</v>
      </c>
      <c r="F2723" t="s">
        <v>2137</v>
      </c>
      <c r="G2723" t="str">
        <f t="shared" si="42"/>
        <v>2025em1100139</v>
      </c>
      <c r="H2723" t="s">
        <v>10376</v>
      </c>
      <c r="I2723" t="s">
        <v>2138</v>
      </c>
      <c r="K2723" t="s">
        <v>8653</v>
      </c>
      <c r="M2723" t="s">
        <v>7643</v>
      </c>
      <c r="N2723" t="s">
        <v>3476</v>
      </c>
      <c r="P2723">
        <v>40</v>
      </c>
      <c r="Q2723">
        <v>12</v>
      </c>
    </row>
    <row r="2724" spans="1:17" x14ac:dyDescent="0.3">
      <c r="A2724">
        <v>1496878</v>
      </c>
      <c r="B2724" t="s">
        <v>3696</v>
      </c>
      <c r="C2724" t="s">
        <v>8066</v>
      </c>
      <c r="D2724" t="s">
        <v>1606</v>
      </c>
      <c r="E2724">
        <v>154844931</v>
      </c>
      <c r="F2724" t="s">
        <v>3895</v>
      </c>
      <c r="G2724" t="str">
        <f t="shared" si="42"/>
        <v>2025em1100125</v>
      </c>
      <c r="H2724" t="s">
        <v>10377</v>
      </c>
      <c r="I2724" t="s">
        <v>3896</v>
      </c>
      <c r="K2724" t="s">
        <v>8653</v>
      </c>
      <c r="M2724" t="s">
        <v>7643</v>
      </c>
      <c r="N2724" t="s">
        <v>3476</v>
      </c>
      <c r="P2724">
        <v>40</v>
      </c>
      <c r="Q2724">
        <v>19.5</v>
      </c>
    </row>
    <row r="2725" spans="1:17" x14ac:dyDescent="0.3">
      <c r="A2725">
        <v>1496878</v>
      </c>
      <c r="B2725" t="s">
        <v>3696</v>
      </c>
      <c r="C2725" t="s">
        <v>8066</v>
      </c>
      <c r="D2725" t="s">
        <v>1606</v>
      </c>
      <c r="E2725">
        <v>154844935</v>
      </c>
      <c r="F2725" t="s">
        <v>4112</v>
      </c>
      <c r="G2725" t="str">
        <f t="shared" si="42"/>
        <v>2025em1100245</v>
      </c>
      <c r="H2725" t="s">
        <v>10378</v>
      </c>
      <c r="I2725" t="s">
        <v>4113</v>
      </c>
      <c r="K2725" t="s">
        <v>8653</v>
      </c>
      <c r="M2725" t="s">
        <v>7643</v>
      </c>
      <c r="N2725" t="s">
        <v>3476</v>
      </c>
      <c r="P2725">
        <v>40</v>
      </c>
      <c r="Q2725">
        <v>24</v>
      </c>
    </row>
    <row r="2726" spans="1:17" x14ac:dyDescent="0.3">
      <c r="A2726">
        <v>1496878</v>
      </c>
      <c r="B2726" t="s">
        <v>3696</v>
      </c>
      <c r="C2726" t="s">
        <v>8066</v>
      </c>
      <c r="D2726" t="s">
        <v>1606</v>
      </c>
      <c r="E2726">
        <v>154844936</v>
      </c>
      <c r="F2726" t="s">
        <v>1642</v>
      </c>
      <c r="G2726" t="str">
        <f t="shared" si="42"/>
        <v>2025em1100014</v>
      </c>
      <c r="H2726" t="s">
        <v>10379</v>
      </c>
      <c r="I2726" t="s">
        <v>1643</v>
      </c>
      <c r="K2726" t="s">
        <v>8653</v>
      </c>
      <c r="M2726" t="s">
        <v>7643</v>
      </c>
      <c r="N2726" t="s">
        <v>3476</v>
      </c>
      <c r="P2726">
        <v>40</v>
      </c>
      <c r="Q2726">
        <v>19</v>
      </c>
    </row>
    <row r="2727" spans="1:17" x14ac:dyDescent="0.3">
      <c r="A2727">
        <v>1496878</v>
      </c>
      <c r="B2727" t="s">
        <v>3696</v>
      </c>
      <c r="C2727" t="s">
        <v>8066</v>
      </c>
      <c r="D2727" t="s">
        <v>1606</v>
      </c>
      <c r="E2727">
        <v>154844944</v>
      </c>
      <c r="F2727" t="s">
        <v>2978</v>
      </c>
      <c r="G2727" t="str">
        <f t="shared" si="42"/>
        <v>2025em1100362</v>
      </c>
      <c r="H2727" t="s">
        <v>10380</v>
      </c>
      <c r="I2727" t="s">
        <v>2979</v>
      </c>
      <c r="K2727" t="s">
        <v>8653</v>
      </c>
      <c r="M2727" t="s">
        <v>7643</v>
      </c>
      <c r="N2727" t="s">
        <v>3476</v>
      </c>
      <c r="P2727">
        <v>40</v>
      </c>
      <c r="Q2727">
        <v>6.5</v>
      </c>
    </row>
    <row r="2728" spans="1:17" x14ac:dyDescent="0.3">
      <c r="A2728">
        <v>1496878</v>
      </c>
      <c r="B2728" t="s">
        <v>3696</v>
      </c>
      <c r="C2728" t="s">
        <v>8066</v>
      </c>
      <c r="D2728" t="s">
        <v>1606</v>
      </c>
      <c r="E2728">
        <v>154844951</v>
      </c>
      <c r="F2728" t="s">
        <v>1761</v>
      </c>
      <c r="G2728" t="str">
        <f t="shared" si="42"/>
        <v>2025em1100048</v>
      </c>
      <c r="H2728" t="s">
        <v>10381</v>
      </c>
      <c r="I2728" t="s">
        <v>1762</v>
      </c>
      <c r="K2728" t="s">
        <v>8653</v>
      </c>
      <c r="M2728" t="s">
        <v>7643</v>
      </c>
      <c r="N2728" t="s">
        <v>3476</v>
      </c>
      <c r="P2728">
        <v>40</v>
      </c>
      <c r="Q2728">
        <v>17.5</v>
      </c>
    </row>
    <row r="2729" spans="1:17" x14ac:dyDescent="0.3">
      <c r="A2729">
        <v>1496878</v>
      </c>
      <c r="B2729" t="s">
        <v>3696</v>
      </c>
      <c r="C2729" t="s">
        <v>8066</v>
      </c>
      <c r="D2729" t="s">
        <v>1606</v>
      </c>
      <c r="E2729">
        <v>154844955</v>
      </c>
      <c r="F2729" t="s">
        <v>1617</v>
      </c>
      <c r="G2729" t="str">
        <f t="shared" si="42"/>
        <v>2025em1100007</v>
      </c>
      <c r="H2729" t="s">
        <v>10382</v>
      </c>
      <c r="I2729" t="s">
        <v>1618</v>
      </c>
      <c r="K2729" t="s">
        <v>8653</v>
      </c>
      <c r="M2729" t="s">
        <v>7643</v>
      </c>
      <c r="N2729" t="s">
        <v>3476</v>
      </c>
      <c r="P2729">
        <v>40</v>
      </c>
      <c r="Q2729">
        <v>30</v>
      </c>
    </row>
    <row r="2730" spans="1:17" x14ac:dyDescent="0.3">
      <c r="A2730">
        <v>1496878</v>
      </c>
      <c r="B2730" t="s">
        <v>3696</v>
      </c>
      <c r="C2730" t="s">
        <v>8066</v>
      </c>
      <c r="D2730" t="s">
        <v>1606</v>
      </c>
      <c r="E2730">
        <v>154844957</v>
      </c>
      <c r="F2730" t="s">
        <v>2634</v>
      </c>
      <c r="G2730" t="str">
        <f t="shared" si="42"/>
        <v>2025em1100269</v>
      </c>
      <c r="H2730" t="s">
        <v>10383</v>
      </c>
      <c r="I2730" t="s">
        <v>2635</v>
      </c>
      <c r="K2730" t="s">
        <v>8653</v>
      </c>
      <c r="M2730" t="s">
        <v>7643</v>
      </c>
      <c r="N2730" t="s">
        <v>3476</v>
      </c>
      <c r="P2730">
        <v>40</v>
      </c>
      <c r="Q2730">
        <v>7.5</v>
      </c>
    </row>
    <row r="2731" spans="1:17" x14ac:dyDescent="0.3">
      <c r="A2731">
        <v>1496878</v>
      </c>
      <c r="B2731" t="s">
        <v>3696</v>
      </c>
      <c r="C2731" t="s">
        <v>8066</v>
      </c>
      <c r="D2731" t="s">
        <v>1606</v>
      </c>
      <c r="E2731">
        <v>154844959</v>
      </c>
      <c r="F2731" t="s">
        <v>3401</v>
      </c>
      <c r="G2731" t="str">
        <f t="shared" si="42"/>
        <v>2025em1100496</v>
      </c>
      <c r="H2731" t="s">
        <v>10384</v>
      </c>
      <c r="I2731" t="s">
        <v>3402</v>
      </c>
      <c r="K2731" t="s">
        <v>8653</v>
      </c>
      <c r="M2731" t="s">
        <v>7643</v>
      </c>
      <c r="N2731" t="s">
        <v>3476</v>
      </c>
      <c r="P2731">
        <v>40</v>
      </c>
      <c r="Q2731">
        <v>29.5</v>
      </c>
    </row>
    <row r="2732" spans="1:17" x14ac:dyDescent="0.3">
      <c r="A2732">
        <v>1496878</v>
      </c>
      <c r="B2732" t="s">
        <v>3696</v>
      </c>
      <c r="C2732" t="s">
        <v>8066</v>
      </c>
      <c r="D2732" t="s">
        <v>1606</v>
      </c>
      <c r="E2732">
        <v>154844961</v>
      </c>
      <c r="F2732" t="s">
        <v>2721</v>
      </c>
      <c r="G2732" t="str">
        <f t="shared" si="42"/>
        <v>2025em1100289</v>
      </c>
      <c r="H2732" t="s">
        <v>10385</v>
      </c>
      <c r="I2732" t="s">
        <v>2722</v>
      </c>
      <c r="K2732" t="s">
        <v>8653</v>
      </c>
      <c r="M2732" t="s">
        <v>7643</v>
      </c>
      <c r="N2732" t="s">
        <v>3476</v>
      </c>
      <c r="P2732">
        <v>40</v>
      </c>
      <c r="Q2732">
        <v>8.5</v>
      </c>
    </row>
    <row r="2733" spans="1:17" x14ac:dyDescent="0.3">
      <c r="A2733">
        <v>1496878</v>
      </c>
      <c r="B2733" t="s">
        <v>3696</v>
      </c>
      <c r="C2733" t="s">
        <v>8066</v>
      </c>
      <c r="D2733" t="s">
        <v>1606</v>
      </c>
      <c r="E2733">
        <v>154844967</v>
      </c>
      <c r="F2733" t="s">
        <v>4160</v>
      </c>
      <c r="G2733" t="str">
        <f t="shared" si="42"/>
        <v>2025em1100292</v>
      </c>
      <c r="H2733" t="s">
        <v>10386</v>
      </c>
      <c r="I2733" t="s">
        <v>4161</v>
      </c>
      <c r="K2733" t="s">
        <v>8653</v>
      </c>
      <c r="M2733" t="s">
        <v>7643</v>
      </c>
      <c r="N2733" t="s">
        <v>3476</v>
      </c>
      <c r="P2733">
        <v>40</v>
      </c>
      <c r="Q2733">
        <v>17</v>
      </c>
    </row>
    <row r="2734" spans="1:17" x14ac:dyDescent="0.3">
      <c r="A2734">
        <v>1496878</v>
      </c>
      <c r="B2734" t="s">
        <v>3696</v>
      </c>
      <c r="C2734" t="s">
        <v>8066</v>
      </c>
      <c r="D2734" t="s">
        <v>1606</v>
      </c>
      <c r="E2734">
        <v>154844976</v>
      </c>
      <c r="F2734" t="s">
        <v>1635</v>
      </c>
      <c r="G2734" t="str">
        <f t="shared" si="42"/>
        <v>2025em1100011</v>
      </c>
      <c r="H2734" t="s">
        <v>10387</v>
      </c>
      <c r="I2734" t="s">
        <v>1636</v>
      </c>
      <c r="K2734" t="s">
        <v>8653</v>
      </c>
      <c r="M2734" t="s">
        <v>7643</v>
      </c>
      <c r="N2734" t="s">
        <v>3476</v>
      </c>
      <c r="P2734">
        <v>40</v>
      </c>
      <c r="Q2734">
        <v>28.5</v>
      </c>
    </row>
    <row r="2735" spans="1:17" x14ac:dyDescent="0.3">
      <c r="A2735">
        <v>1496878</v>
      </c>
      <c r="B2735" t="s">
        <v>3696</v>
      </c>
      <c r="C2735" t="s">
        <v>8066</v>
      </c>
      <c r="D2735" t="s">
        <v>1606</v>
      </c>
      <c r="E2735">
        <v>154844978</v>
      </c>
      <c r="F2735" t="s">
        <v>4308</v>
      </c>
      <c r="G2735" t="str">
        <f t="shared" si="42"/>
        <v>2025em1100373</v>
      </c>
      <c r="H2735" t="s">
        <v>10388</v>
      </c>
      <c r="I2735" t="s">
        <v>4309</v>
      </c>
      <c r="K2735" t="s">
        <v>8653</v>
      </c>
      <c r="M2735" t="s">
        <v>7643</v>
      </c>
      <c r="N2735" t="s">
        <v>3476</v>
      </c>
      <c r="P2735">
        <v>40</v>
      </c>
      <c r="Q2735">
        <v>15.5</v>
      </c>
    </row>
    <row r="2736" spans="1:17" x14ac:dyDescent="0.3">
      <c r="A2736">
        <v>1496878</v>
      </c>
      <c r="B2736" t="s">
        <v>3696</v>
      </c>
      <c r="C2736" t="s">
        <v>8066</v>
      </c>
      <c r="D2736" t="s">
        <v>1606</v>
      </c>
      <c r="E2736">
        <v>154844985</v>
      </c>
      <c r="F2736" t="s">
        <v>4356</v>
      </c>
      <c r="G2736" t="str">
        <f t="shared" si="42"/>
        <v>2025em1100398</v>
      </c>
      <c r="H2736" t="s">
        <v>10389</v>
      </c>
      <c r="I2736" t="s">
        <v>4357</v>
      </c>
      <c r="K2736" t="s">
        <v>8653</v>
      </c>
      <c r="M2736" t="s">
        <v>7643</v>
      </c>
      <c r="N2736" t="s">
        <v>3476</v>
      </c>
      <c r="P2736">
        <v>40</v>
      </c>
      <c r="Q2736">
        <v>18</v>
      </c>
    </row>
    <row r="2737" spans="1:17" x14ac:dyDescent="0.3">
      <c r="A2737">
        <v>1496878</v>
      </c>
      <c r="B2737" t="s">
        <v>3696</v>
      </c>
      <c r="C2737" t="s">
        <v>8066</v>
      </c>
      <c r="D2737" t="s">
        <v>1606</v>
      </c>
      <c r="E2737">
        <v>154844998</v>
      </c>
      <c r="F2737" t="s">
        <v>2666</v>
      </c>
      <c r="G2737" t="str">
        <f t="shared" si="42"/>
        <v>2025em1100278</v>
      </c>
      <c r="H2737" t="s">
        <v>10390</v>
      </c>
      <c r="I2737" t="s">
        <v>2667</v>
      </c>
      <c r="K2737" t="s">
        <v>8653</v>
      </c>
      <c r="M2737" t="s">
        <v>7643</v>
      </c>
      <c r="N2737" t="s">
        <v>3476</v>
      </c>
      <c r="P2737">
        <v>40</v>
      </c>
      <c r="Q2737">
        <v>23.5</v>
      </c>
    </row>
    <row r="2738" spans="1:17" x14ac:dyDescent="0.3">
      <c r="A2738">
        <v>1496878</v>
      </c>
      <c r="B2738" t="s">
        <v>3696</v>
      </c>
      <c r="C2738" t="s">
        <v>8066</v>
      </c>
      <c r="D2738" t="s">
        <v>1606</v>
      </c>
      <c r="E2738">
        <v>154845003</v>
      </c>
      <c r="F2738" t="s">
        <v>2521</v>
      </c>
      <c r="G2738" t="str">
        <f t="shared" si="42"/>
        <v>2025em1100250</v>
      </c>
      <c r="H2738" t="s">
        <v>10391</v>
      </c>
      <c r="I2738" t="s">
        <v>2522</v>
      </c>
      <c r="K2738" t="s">
        <v>8653</v>
      </c>
      <c r="M2738" t="s">
        <v>7643</v>
      </c>
      <c r="N2738" t="s">
        <v>3476</v>
      </c>
      <c r="P2738">
        <v>40</v>
      </c>
      <c r="Q2738">
        <v>10.5</v>
      </c>
    </row>
    <row r="2739" spans="1:17" x14ac:dyDescent="0.3">
      <c r="A2739">
        <v>1496878</v>
      </c>
      <c r="B2739" t="s">
        <v>3696</v>
      </c>
      <c r="C2739" t="s">
        <v>8066</v>
      </c>
      <c r="D2739" t="s">
        <v>1606</v>
      </c>
      <c r="E2739">
        <v>154845018</v>
      </c>
      <c r="F2739" t="s">
        <v>2224</v>
      </c>
      <c r="G2739" t="str">
        <f t="shared" si="42"/>
        <v>2025em1100160</v>
      </c>
      <c r="H2739" t="s">
        <v>10392</v>
      </c>
      <c r="I2739" t="s">
        <v>2225</v>
      </c>
      <c r="K2739" t="s">
        <v>8653</v>
      </c>
      <c r="M2739" t="s">
        <v>7643</v>
      </c>
      <c r="N2739" t="s">
        <v>3476</v>
      </c>
      <c r="P2739">
        <v>40</v>
      </c>
      <c r="Q2739">
        <v>28</v>
      </c>
    </row>
    <row r="2740" spans="1:17" x14ac:dyDescent="0.3">
      <c r="A2740">
        <v>1496878</v>
      </c>
      <c r="B2740" t="s">
        <v>3696</v>
      </c>
      <c r="C2740" t="s">
        <v>8066</v>
      </c>
      <c r="D2740" t="s">
        <v>1606</v>
      </c>
      <c r="E2740">
        <v>154845058</v>
      </c>
      <c r="F2740" t="s">
        <v>1915</v>
      </c>
      <c r="G2740" t="str">
        <f t="shared" si="42"/>
        <v>2025em1100085</v>
      </c>
      <c r="H2740" t="s">
        <v>10393</v>
      </c>
      <c r="I2740" t="s">
        <v>1916</v>
      </c>
      <c r="K2740" t="s">
        <v>8653</v>
      </c>
      <c r="M2740" t="s">
        <v>7643</v>
      </c>
      <c r="N2740" t="s">
        <v>3476</v>
      </c>
      <c r="P2740">
        <v>40</v>
      </c>
      <c r="Q2740">
        <v>20</v>
      </c>
    </row>
    <row r="2741" spans="1:17" x14ac:dyDescent="0.3">
      <c r="A2741">
        <v>1496878</v>
      </c>
      <c r="B2741" t="s">
        <v>3696</v>
      </c>
      <c r="C2741" t="s">
        <v>8066</v>
      </c>
      <c r="D2741" t="s">
        <v>1606</v>
      </c>
      <c r="E2741">
        <v>154845452</v>
      </c>
      <c r="F2741" t="s">
        <v>2460</v>
      </c>
      <c r="G2741" t="str">
        <f t="shared" si="42"/>
        <v>2025em1100234</v>
      </c>
      <c r="H2741" t="s">
        <v>10394</v>
      </c>
      <c r="I2741" t="s">
        <v>2461</v>
      </c>
      <c r="K2741" t="s">
        <v>8653</v>
      </c>
      <c r="M2741" t="s">
        <v>7643</v>
      </c>
      <c r="N2741" t="s">
        <v>3476</v>
      </c>
      <c r="P2741">
        <v>40</v>
      </c>
      <c r="Q2741">
        <v>26.5</v>
      </c>
    </row>
    <row r="2742" spans="1:17" x14ac:dyDescent="0.3">
      <c r="A2742">
        <v>1496879</v>
      </c>
      <c r="B2742" t="s">
        <v>3736</v>
      </c>
      <c r="C2742" t="s">
        <v>8066</v>
      </c>
      <c r="D2742" t="s">
        <v>1606</v>
      </c>
      <c r="E2742">
        <v>154844541</v>
      </c>
      <c r="F2742" t="s">
        <v>1857</v>
      </c>
      <c r="G2742" t="str">
        <f t="shared" si="42"/>
        <v>2025em1100072</v>
      </c>
      <c r="H2742" t="s">
        <v>10395</v>
      </c>
      <c r="I2742" t="s">
        <v>1858</v>
      </c>
      <c r="K2742" t="s">
        <v>8653</v>
      </c>
      <c r="M2742" t="s">
        <v>7643</v>
      </c>
      <c r="N2742" t="s">
        <v>3476</v>
      </c>
      <c r="P2742">
        <v>40</v>
      </c>
      <c r="Q2742">
        <v>13.5</v>
      </c>
    </row>
    <row r="2743" spans="1:17" x14ac:dyDescent="0.3">
      <c r="A2743">
        <v>1496879</v>
      </c>
      <c r="B2743" t="s">
        <v>3736</v>
      </c>
      <c r="C2743" t="s">
        <v>8066</v>
      </c>
      <c r="D2743" t="s">
        <v>1606</v>
      </c>
      <c r="E2743">
        <v>154844542</v>
      </c>
      <c r="F2743" t="s">
        <v>4400</v>
      </c>
      <c r="G2743" t="str">
        <f t="shared" si="42"/>
        <v>2025em1100422</v>
      </c>
      <c r="H2743" t="s">
        <v>10396</v>
      </c>
      <c r="I2743" t="s">
        <v>4401</v>
      </c>
      <c r="K2743" t="s">
        <v>8653</v>
      </c>
      <c r="M2743" t="s">
        <v>7643</v>
      </c>
      <c r="N2743" t="s">
        <v>3476</v>
      </c>
      <c r="P2743">
        <v>40</v>
      </c>
      <c r="Q2743">
        <v>22</v>
      </c>
    </row>
    <row r="2744" spans="1:17" x14ac:dyDescent="0.3">
      <c r="A2744">
        <v>1496879</v>
      </c>
      <c r="B2744" t="s">
        <v>3736</v>
      </c>
      <c r="C2744" t="s">
        <v>8066</v>
      </c>
      <c r="D2744" t="s">
        <v>1606</v>
      </c>
      <c r="E2744">
        <v>154844547</v>
      </c>
      <c r="F2744" t="s">
        <v>1959</v>
      </c>
      <c r="G2744" t="str">
        <f t="shared" si="42"/>
        <v>2025em1100094</v>
      </c>
      <c r="H2744" t="s">
        <v>10397</v>
      </c>
      <c r="I2744" t="s">
        <v>1960</v>
      </c>
      <c r="K2744" t="s">
        <v>8653</v>
      </c>
      <c r="M2744" t="s">
        <v>7643</v>
      </c>
      <c r="N2744" t="s">
        <v>3476</v>
      </c>
      <c r="P2744">
        <v>40</v>
      </c>
      <c r="Q2744">
        <v>34</v>
      </c>
    </row>
    <row r="2745" spans="1:17" x14ac:dyDescent="0.3">
      <c r="A2745">
        <v>1496879</v>
      </c>
      <c r="B2745" t="s">
        <v>3736</v>
      </c>
      <c r="C2745" t="s">
        <v>8066</v>
      </c>
      <c r="D2745" t="s">
        <v>1606</v>
      </c>
      <c r="E2745">
        <v>154844553</v>
      </c>
      <c r="F2745" t="s">
        <v>4204</v>
      </c>
      <c r="G2745" t="str">
        <f t="shared" si="42"/>
        <v>2025em1100316</v>
      </c>
      <c r="H2745" t="s">
        <v>10398</v>
      </c>
      <c r="I2745" t="s">
        <v>4205</v>
      </c>
      <c r="K2745" t="s">
        <v>8653</v>
      </c>
      <c r="M2745" t="s">
        <v>7643</v>
      </c>
      <c r="N2745" t="s">
        <v>3476</v>
      </c>
      <c r="P2745">
        <v>40</v>
      </c>
      <c r="Q2745">
        <v>33.5</v>
      </c>
    </row>
    <row r="2746" spans="1:17" x14ac:dyDescent="0.3">
      <c r="A2746">
        <v>1496879</v>
      </c>
      <c r="B2746" t="s">
        <v>3736</v>
      </c>
      <c r="C2746" t="s">
        <v>8066</v>
      </c>
      <c r="D2746" t="s">
        <v>1606</v>
      </c>
      <c r="E2746">
        <v>154844557</v>
      </c>
      <c r="F2746" t="s">
        <v>3351</v>
      </c>
      <c r="G2746" t="str">
        <f t="shared" si="42"/>
        <v>2025em1100480</v>
      </c>
      <c r="H2746" t="s">
        <v>10399</v>
      </c>
      <c r="I2746" t="s">
        <v>3352</v>
      </c>
      <c r="K2746" t="s">
        <v>8653</v>
      </c>
      <c r="M2746" t="s">
        <v>7643</v>
      </c>
      <c r="N2746" t="s">
        <v>3476</v>
      </c>
      <c r="P2746">
        <v>40</v>
      </c>
      <c r="Q2746">
        <v>33</v>
      </c>
    </row>
    <row r="2747" spans="1:17" x14ac:dyDescent="0.3">
      <c r="A2747">
        <v>1496879</v>
      </c>
      <c r="B2747" t="s">
        <v>3736</v>
      </c>
      <c r="C2747" t="s">
        <v>8066</v>
      </c>
      <c r="D2747" t="s">
        <v>1606</v>
      </c>
      <c r="E2747">
        <v>154844576</v>
      </c>
      <c r="F2747" t="s">
        <v>2620</v>
      </c>
      <c r="G2747" t="str">
        <f t="shared" si="42"/>
        <v>2025em1100267</v>
      </c>
      <c r="H2747" t="s">
        <v>10400</v>
      </c>
      <c r="I2747" t="s">
        <v>2621</v>
      </c>
      <c r="K2747" t="s">
        <v>8653</v>
      </c>
      <c r="M2747" t="s">
        <v>7643</v>
      </c>
      <c r="N2747" t="s">
        <v>3476</v>
      </c>
      <c r="P2747">
        <v>40</v>
      </c>
      <c r="Q2747">
        <v>26</v>
      </c>
    </row>
    <row r="2748" spans="1:17" x14ac:dyDescent="0.3">
      <c r="A2748">
        <v>1496879</v>
      </c>
      <c r="B2748" t="s">
        <v>3736</v>
      </c>
      <c r="C2748" t="s">
        <v>8066</v>
      </c>
      <c r="D2748" t="s">
        <v>1606</v>
      </c>
      <c r="E2748">
        <v>154844745</v>
      </c>
      <c r="F2748" t="s">
        <v>4440</v>
      </c>
      <c r="G2748" t="str">
        <f t="shared" si="42"/>
        <v>2025em1100439</v>
      </c>
      <c r="H2748" t="s">
        <v>10401</v>
      </c>
      <c r="I2748" t="s">
        <v>4441</v>
      </c>
      <c r="K2748" t="s">
        <v>8653</v>
      </c>
      <c r="M2748" t="s">
        <v>7643</v>
      </c>
      <c r="N2748" t="s">
        <v>3476</v>
      </c>
      <c r="P2748">
        <v>40</v>
      </c>
      <c r="Q2748">
        <v>17.5</v>
      </c>
    </row>
    <row r="2749" spans="1:17" x14ac:dyDescent="0.3">
      <c r="A2749">
        <v>1496879</v>
      </c>
      <c r="B2749" t="s">
        <v>3736</v>
      </c>
      <c r="C2749" t="s">
        <v>8066</v>
      </c>
      <c r="D2749" t="s">
        <v>1606</v>
      </c>
      <c r="E2749">
        <v>154844766</v>
      </c>
      <c r="F2749" t="s">
        <v>3756</v>
      </c>
      <c r="G2749" t="str">
        <f t="shared" si="42"/>
        <v>2025em1100028</v>
      </c>
      <c r="H2749" t="s">
        <v>10402</v>
      </c>
      <c r="I2749" t="s">
        <v>3757</v>
      </c>
      <c r="K2749" t="s">
        <v>8653</v>
      </c>
      <c r="M2749" t="s">
        <v>7643</v>
      </c>
      <c r="N2749" t="s">
        <v>3476</v>
      </c>
      <c r="P2749">
        <v>40</v>
      </c>
      <c r="Q2749">
        <v>34</v>
      </c>
    </row>
    <row r="2750" spans="1:17" x14ac:dyDescent="0.3">
      <c r="A2750">
        <v>1496879</v>
      </c>
      <c r="B2750" t="s">
        <v>3736</v>
      </c>
      <c r="C2750" t="s">
        <v>8066</v>
      </c>
      <c r="D2750" t="s">
        <v>1606</v>
      </c>
      <c r="E2750">
        <v>154844831</v>
      </c>
      <c r="F2750" t="s">
        <v>2097</v>
      </c>
      <c r="G2750" t="str">
        <f t="shared" si="42"/>
        <v>2025em1100130</v>
      </c>
      <c r="H2750" t="s">
        <v>10403</v>
      </c>
      <c r="I2750" t="s">
        <v>2098</v>
      </c>
      <c r="K2750" t="s">
        <v>8653</v>
      </c>
      <c r="M2750" t="s">
        <v>7643</v>
      </c>
      <c r="N2750" t="s">
        <v>3476</v>
      </c>
      <c r="P2750">
        <v>40</v>
      </c>
      <c r="Q2750">
        <v>27.5</v>
      </c>
    </row>
    <row r="2751" spans="1:17" x14ac:dyDescent="0.3">
      <c r="A2751">
        <v>1496879</v>
      </c>
      <c r="B2751" t="s">
        <v>3736</v>
      </c>
      <c r="C2751" t="s">
        <v>8066</v>
      </c>
      <c r="D2751" t="s">
        <v>1606</v>
      </c>
      <c r="E2751">
        <v>154844842</v>
      </c>
      <c r="F2751" t="s">
        <v>4216</v>
      </c>
      <c r="G2751" t="str">
        <f t="shared" si="42"/>
        <v>2025em1100320</v>
      </c>
      <c r="H2751" t="s">
        <v>10404</v>
      </c>
      <c r="I2751" t="s">
        <v>4217</v>
      </c>
      <c r="K2751" t="s">
        <v>8653</v>
      </c>
      <c r="M2751" t="s">
        <v>7643</v>
      </c>
      <c r="N2751" t="s">
        <v>3476</v>
      </c>
      <c r="P2751">
        <v>40</v>
      </c>
      <c r="Q2751">
        <v>35</v>
      </c>
    </row>
    <row r="2752" spans="1:17" x14ac:dyDescent="0.3">
      <c r="A2752">
        <v>1496879</v>
      </c>
      <c r="B2752" t="s">
        <v>3736</v>
      </c>
      <c r="C2752" t="s">
        <v>8066</v>
      </c>
      <c r="D2752" t="s">
        <v>1606</v>
      </c>
      <c r="E2752">
        <v>154844895</v>
      </c>
      <c r="F2752" t="s">
        <v>4567</v>
      </c>
      <c r="G2752" t="str">
        <f t="shared" si="42"/>
        <v>2025em1100505</v>
      </c>
      <c r="H2752" t="s">
        <v>10405</v>
      </c>
      <c r="I2752" t="s">
        <v>4568</v>
      </c>
      <c r="K2752" t="s">
        <v>8653</v>
      </c>
      <c r="M2752" t="s">
        <v>7643</v>
      </c>
      <c r="N2752" t="s">
        <v>3476</v>
      </c>
      <c r="P2752">
        <v>40</v>
      </c>
      <c r="Q2752">
        <v>12.5</v>
      </c>
    </row>
    <row r="2753" spans="1:18" x14ac:dyDescent="0.3">
      <c r="A2753">
        <v>1496879</v>
      </c>
      <c r="B2753" t="s">
        <v>3736</v>
      </c>
      <c r="C2753" t="s">
        <v>8066</v>
      </c>
      <c r="D2753" t="s">
        <v>1606</v>
      </c>
      <c r="E2753">
        <v>154844899</v>
      </c>
      <c r="F2753" t="s">
        <v>3335</v>
      </c>
      <c r="G2753" t="str">
        <f t="shared" si="42"/>
        <v>2025em1100478</v>
      </c>
      <c r="H2753" t="s">
        <v>10406</v>
      </c>
      <c r="I2753" t="s">
        <v>3336</v>
      </c>
      <c r="K2753" t="s">
        <v>8653</v>
      </c>
      <c r="M2753" t="s">
        <v>7643</v>
      </c>
      <c r="N2753" t="s">
        <v>3476</v>
      </c>
      <c r="P2753">
        <v>40</v>
      </c>
      <c r="Q2753">
        <v>35.5</v>
      </c>
    </row>
    <row r="2754" spans="1:18" x14ac:dyDescent="0.3">
      <c r="A2754">
        <v>1496879</v>
      </c>
      <c r="B2754" t="s">
        <v>3736</v>
      </c>
      <c r="C2754" t="s">
        <v>8066</v>
      </c>
      <c r="D2754" t="s">
        <v>1606</v>
      </c>
      <c r="E2754">
        <v>154844915</v>
      </c>
      <c r="F2754" t="s">
        <v>4551</v>
      </c>
      <c r="G2754" t="str">
        <f t="shared" si="42"/>
        <v>2025em1100495</v>
      </c>
      <c r="H2754" t="s">
        <v>10407</v>
      </c>
      <c r="I2754" t="s">
        <v>4552</v>
      </c>
      <c r="K2754" t="s">
        <v>8653</v>
      </c>
      <c r="M2754" t="s">
        <v>7643</v>
      </c>
      <c r="N2754" t="s">
        <v>3476</v>
      </c>
      <c r="P2754">
        <v>40</v>
      </c>
      <c r="Q2754">
        <v>16.5</v>
      </c>
    </row>
    <row r="2755" spans="1:18" x14ac:dyDescent="0.3">
      <c r="A2755">
        <v>1496879</v>
      </c>
      <c r="B2755" t="s">
        <v>3736</v>
      </c>
      <c r="C2755" t="s">
        <v>8066</v>
      </c>
      <c r="D2755" t="s">
        <v>1606</v>
      </c>
      <c r="E2755">
        <v>154844937</v>
      </c>
      <c r="F2755" t="s">
        <v>2939</v>
      </c>
      <c r="G2755" t="str">
        <f t="shared" ref="G2755:G2763" si="43">LEFT(F2755,13)</f>
        <v>2025em1100350</v>
      </c>
      <c r="H2755" t="s">
        <v>10408</v>
      </c>
      <c r="I2755" t="s">
        <v>2940</v>
      </c>
      <c r="K2755" t="s">
        <v>8653</v>
      </c>
      <c r="M2755" t="s">
        <v>7643</v>
      </c>
      <c r="N2755" t="s">
        <v>3476</v>
      </c>
      <c r="P2755">
        <v>40</v>
      </c>
      <c r="Q2755">
        <v>19</v>
      </c>
    </row>
    <row r="2756" spans="1:18" x14ac:dyDescent="0.3">
      <c r="A2756">
        <v>1496879</v>
      </c>
      <c r="B2756" t="s">
        <v>3736</v>
      </c>
      <c r="C2756" t="s">
        <v>8066</v>
      </c>
      <c r="D2756" t="s">
        <v>1606</v>
      </c>
      <c r="E2756">
        <v>154844956</v>
      </c>
      <c r="F2756" t="s">
        <v>2842</v>
      </c>
      <c r="G2756" t="str">
        <f t="shared" si="43"/>
        <v>2025em1100330</v>
      </c>
      <c r="H2756" t="s">
        <v>10409</v>
      </c>
      <c r="I2756" t="s">
        <v>2843</v>
      </c>
      <c r="K2756" t="s">
        <v>8653</v>
      </c>
      <c r="M2756" t="s">
        <v>7643</v>
      </c>
      <c r="N2756" t="s">
        <v>3476</v>
      </c>
      <c r="P2756">
        <v>40</v>
      </c>
      <c r="Q2756">
        <v>28.5</v>
      </c>
    </row>
    <row r="2757" spans="1:18" x14ac:dyDescent="0.3">
      <c r="A2757">
        <v>1496879</v>
      </c>
      <c r="B2757" t="s">
        <v>3736</v>
      </c>
      <c r="C2757" t="s">
        <v>8066</v>
      </c>
      <c r="D2757" t="s">
        <v>1606</v>
      </c>
      <c r="E2757">
        <v>154844983</v>
      </c>
      <c r="F2757" t="s">
        <v>3085</v>
      </c>
      <c r="G2757" t="str">
        <f t="shared" si="43"/>
        <v>2025em1100392</v>
      </c>
      <c r="H2757" t="s">
        <v>10410</v>
      </c>
      <c r="I2757" t="s">
        <v>3086</v>
      </c>
      <c r="K2757" t="s">
        <v>8653</v>
      </c>
      <c r="M2757" t="s">
        <v>7643</v>
      </c>
      <c r="N2757" t="s">
        <v>3476</v>
      </c>
      <c r="P2757">
        <v>40</v>
      </c>
      <c r="Q2757">
        <v>4</v>
      </c>
    </row>
    <row r="2758" spans="1:18" x14ac:dyDescent="0.3">
      <c r="A2758">
        <v>1496879</v>
      </c>
      <c r="B2758" t="s">
        <v>3736</v>
      </c>
      <c r="C2758" t="s">
        <v>8066</v>
      </c>
      <c r="D2758" t="s">
        <v>1606</v>
      </c>
      <c r="E2758">
        <v>154844984</v>
      </c>
      <c r="F2758" t="s">
        <v>4396</v>
      </c>
      <c r="G2758" t="str">
        <f t="shared" si="43"/>
        <v>2025em1100419</v>
      </c>
      <c r="H2758" t="s">
        <v>10411</v>
      </c>
      <c r="I2758" t="s">
        <v>4397</v>
      </c>
      <c r="K2758" t="s">
        <v>8653</v>
      </c>
      <c r="M2758" t="s">
        <v>7643</v>
      </c>
      <c r="N2758" t="s">
        <v>3476</v>
      </c>
      <c r="P2758">
        <v>40</v>
      </c>
      <c r="Q2758">
        <v>4</v>
      </c>
    </row>
    <row r="2759" spans="1:18" x14ac:dyDescent="0.3">
      <c r="A2759">
        <v>1496882</v>
      </c>
      <c r="B2759" t="s">
        <v>3953</v>
      </c>
      <c r="C2759" t="s">
        <v>8185</v>
      </c>
      <c r="D2759" t="s">
        <v>1613</v>
      </c>
      <c r="E2759">
        <v>154832858</v>
      </c>
      <c r="F2759" t="s">
        <v>3947</v>
      </c>
      <c r="G2759" t="str">
        <f t="shared" si="43"/>
        <v>2025em1100163</v>
      </c>
      <c r="H2759" t="s">
        <v>10412</v>
      </c>
      <c r="I2759" t="s">
        <v>3948</v>
      </c>
      <c r="K2759" t="s">
        <v>8653</v>
      </c>
      <c r="M2759" t="s">
        <v>7643</v>
      </c>
      <c r="N2759" t="s">
        <v>3476</v>
      </c>
      <c r="P2759">
        <v>40</v>
      </c>
      <c r="Q2759">
        <v>16.5</v>
      </c>
    </row>
    <row r="2760" spans="1:18" x14ac:dyDescent="0.3">
      <c r="A2760">
        <v>1496912</v>
      </c>
      <c r="B2760" t="s">
        <v>3954</v>
      </c>
      <c r="C2760" t="s">
        <v>8354</v>
      </c>
      <c r="D2760" t="s">
        <v>1631</v>
      </c>
      <c r="E2760">
        <v>154827027</v>
      </c>
      <c r="F2760" t="s">
        <v>3947</v>
      </c>
      <c r="G2760" t="str">
        <f t="shared" si="43"/>
        <v>2025em1100163</v>
      </c>
      <c r="H2760" t="s">
        <v>10413</v>
      </c>
      <c r="I2760" t="s">
        <v>3948</v>
      </c>
      <c r="K2760" t="s">
        <v>8653</v>
      </c>
      <c r="M2760" t="s">
        <v>10288</v>
      </c>
      <c r="N2760" t="s">
        <v>3476</v>
      </c>
      <c r="P2760">
        <v>35</v>
      </c>
      <c r="Q2760">
        <v>3.5</v>
      </c>
      <c r="R2760" s="141" t="s">
        <v>10414</v>
      </c>
    </row>
    <row r="2761" spans="1:18" x14ac:dyDescent="0.3">
      <c r="A2761">
        <v>1496914</v>
      </c>
      <c r="B2761" t="s">
        <v>3951</v>
      </c>
      <c r="C2761" t="s">
        <v>7640</v>
      </c>
      <c r="D2761" t="s">
        <v>1598</v>
      </c>
      <c r="E2761">
        <v>154842977</v>
      </c>
      <c r="F2761" t="s">
        <v>3947</v>
      </c>
      <c r="G2761" t="str">
        <f t="shared" si="43"/>
        <v>2025em1100163</v>
      </c>
      <c r="H2761" t="s">
        <v>10415</v>
      </c>
      <c r="I2761" t="s">
        <v>3948</v>
      </c>
      <c r="K2761" t="s">
        <v>8653</v>
      </c>
      <c r="M2761" t="s">
        <v>7643</v>
      </c>
      <c r="N2761" t="s">
        <v>3476</v>
      </c>
      <c r="P2761">
        <v>40</v>
      </c>
      <c r="Q2761">
        <v>24</v>
      </c>
    </row>
    <row r="2762" spans="1:18" x14ac:dyDescent="0.3">
      <c r="A2762">
        <v>1496917</v>
      </c>
      <c r="B2762" t="s">
        <v>3950</v>
      </c>
      <c r="C2762" t="s">
        <v>7696</v>
      </c>
      <c r="D2762" t="s">
        <v>1593</v>
      </c>
      <c r="E2762">
        <v>154837660</v>
      </c>
      <c r="F2762" t="s">
        <v>3947</v>
      </c>
      <c r="G2762" t="str">
        <f t="shared" si="43"/>
        <v>2025em1100163</v>
      </c>
      <c r="H2762" t="s">
        <v>10416</v>
      </c>
      <c r="I2762" t="s">
        <v>3948</v>
      </c>
      <c r="K2762" t="s">
        <v>8653</v>
      </c>
      <c r="M2762" t="s">
        <v>7643</v>
      </c>
      <c r="N2762" t="s">
        <v>3476</v>
      </c>
      <c r="P2762">
        <v>35</v>
      </c>
      <c r="Q2762">
        <v>8.5</v>
      </c>
    </row>
    <row r="2763" spans="1:18" x14ac:dyDescent="0.3">
      <c r="A2763">
        <v>1496918</v>
      </c>
      <c r="B2763" t="s">
        <v>3952</v>
      </c>
      <c r="C2763" t="s">
        <v>8066</v>
      </c>
      <c r="D2763" t="s">
        <v>1606</v>
      </c>
      <c r="E2763">
        <v>154844618</v>
      </c>
      <c r="F2763" t="s">
        <v>3947</v>
      </c>
      <c r="G2763" t="str">
        <f t="shared" si="43"/>
        <v>2025em1100163</v>
      </c>
      <c r="H2763" t="s">
        <v>10417</v>
      </c>
      <c r="I2763" t="s">
        <v>3948</v>
      </c>
      <c r="K2763" t="s">
        <v>8653</v>
      </c>
      <c r="M2763" t="s">
        <v>7643</v>
      </c>
      <c r="N2763" t="s">
        <v>3476</v>
      </c>
      <c r="P2763">
        <v>40</v>
      </c>
      <c r="Q2763">
        <v>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1ECC-1F5C-4A82-A046-68F3B7A968BC}">
  <dimension ref="A1:T1112"/>
  <sheetViews>
    <sheetView topLeftCell="N1" workbookViewId="0">
      <selection activeCell="N19" sqref="N19"/>
    </sheetView>
  </sheetViews>
  <sheetFormatPr defaultRowHeight="14.4" x14ac:dyDescent="0.3"/>
  <cols>
    <col min="1" max="1" width="14.5546875" bestFit="1" customWidth="1"/>
    <col min="2" max="2" width="23.21875" bestFit="1" customWidth="1"/>
    <col min="3" max="3" width="35.109375" bestFit="1" customWidth="1"/>
    <col min="4" max="4" width="41.88671875" bestFit="1" customWidth="1"/>
    <col min="5" max="5" width="15.77734375" bestFit="1" customWidth="1"/>
    <col min="6" max="6" width="58.5546875" bestFit="1" customWidth="1"/>
    <col min="7" max="7" width="11.33203125" bestFit="1" customWidth="1"/>
    <col min="8" max="8" width="32.5546875" bestFit="1" customWidth="1"/>
    <col min="9" max="9" width="32.5546875" customWidth="1"/>
    <col min="10" max="10" width="54.88671875" bestFit="1" customWidth="1"/>
    <col min="11" max="11" width="19.21875" bestFit="1" customWidth="1"/>
    <col min="12" max="12" width="17.21875" bestFit="1" customWidth="1"/>
    <col min="13" max="13" width="27.109375" bestFit="1" customWidth="1"/>
    <col min="14" max="14" width="65.44140625" bestFit="1" customWidth="1"/>
    <col min="15" max="15" width="19.33203125" bestFit="1" customWidth="1"/>
    <col min="16" max="17" width="19.33203125" customWidth="1"/>
    <col min="18" max="18" width="9.6640625" bestFit="1" customWidth="1"/>
    <col min="19" max="19" width="23.6640625" bestFit="1" customWidth="1"/>
    <col min="20" max="20" width="8.5546875" bestFit="1" customWidth="1"/>
  </cols>
  <sheetData>
    <row r="1" spans="1:20" x14ac:dyDescent="0.3">
      <c r="A1" s="16" t="s">
        <v>1011</v>
      </c>
      <c r="B1" s="16" t="s">
        <v>1012</v>
      </c>
      <c r="C1" s="16" t="s">
        <v>1013</v>
      </c>
      <c r="D1" s="16" t="s">
        <v>1014</v>
      </c>
      <c r="E1" s="16" t="s">
        <v>1015</v>
      </c>
      <c r="F1" s="16" t="s">
        <v>1016</v>
      </c>
      <c r="G1" s="16" t="s">
        <v>1017</v>
      </c>
      <c r="H1" s="16" t="s">
        <v>1018</v>
      </c>
      <c r="I1" s="16" t="s">
        <v>1019</v>
      </c>
      <c r="J1" s="16" t="s">
        <v>1020</v>
      </c>
      <c r="K1" s="16" t="s">
        <v>1021</v>
      </c>
      <c r="L1" s="16" t="s">
        <v>1022</v>
      </c>
      <c r="M1" s="16" t="s">
        <v>1023</v>
      </c>
      <c r="N1" s="16" t="s">
        <v>1024</v>
      </c>
      <c r="O1" s="16" t="s">
        <v>1025</v>
      </c>
      <c r="P1" s="16" t="s">
        <v>1026</v>
      </c>
      <c r="Q1" s="16" t="s">
        <v>1027</v>
      </c>
      <c r="R1" s="16" t="s">
        <v>1028</v>
      </c>
      <c r="S1" s="16" t="s">
        <v>1029</v>
      </c>
      <c r="T1" s="17" t="s">
        <v>1030</v>
      </c>
    </row>
    <row r="2" spans="1:20" x14ac:dyDescent="0.3">
      <c r="A2" s="2" t="s">
        <v>12</v>
      </c>
      <c r="B2" s="2" t="s">
        <v>1031</v>
      </c>
      <c r="C2" s="2" t="s">
        <v>13</v>
      </c>
      <c r="D2" s="2" t="s">
        <v>14</v>
      </c>
      <c r="E2" s="2" t="s">
        <v>1032</v>
      </c>
      <c r="F2" s="2" t="s">
        <v>1033</v>
      </c>
      <c r="G2" s="2" t="s">
        <v>1034</v>
      </c>
      <c r="H2" s="2" t="s">
        <v>1035</v>
      </c>
      <c r="I2" s="2" t="s">
        <v>1036</v>
      </c>
      <c r="J2" s="2" t="s">
        <v>1037</v>
      </c>
      <c r="K2" s="2" t="s">
        <v>1038</v>
      </c>
      <c r="L2" s="2" t="s">
        <v>1039</v>
      </c>
      <c r="M2" s="2" t="s">
        <v>1039</v>
      </c>
      <c r="N2" s="2" t="s">
        <v>1039</v>
      </c>
      <c r="O2" s="2" t="s">
        <v>1040</v>
      </c>
      <c r="P2" s="2" t="str">
        <f>CONCATENATE(LEFT(O2,1),"-",B2)</f>
        <v>P-Online</v>
      </c>
      <c r="Q2" s="2" t="str">
        <f>CONCATENATE(LEFT($O2,1),"-",RIGHT($F2,9))</f>
        <v>P-S1_Online</v>
      </c>
      <c r="R2" s="2"/>
      <c r="S2" s="2" t="s">
        <v>1041</v>
      </c>
      <c r="T2" s="2" t="s">
        <v>1042</v>
      </c>
    </row>
    <row r="3" spans="1:20" x14ac:dyDescent="0.3">
      <c r="A3" s="2" t="s">
        <v>12</v>
      </c>
      <c r="B3" s="2" t="s">
        <v>1031</v>
      </c>
      <c r="C3" s="2" t="s">
        <v>13</v>
      </c>
      <c r="D3" s="2" t="s">
        <v>14</v>
      </c>
      <c r="E3" s="2" t="s">
        <v>1032</v>
      </c>
      <c r="F3" s="2" t="s">
        <v>1043</v>
      </c>
      <c r="G3" s="2" t="s">
        <v>1044</v>
      </c>
      <c r="H3" s="2" t="s">
        <v>1045</v>
      </c>
      <c r="I3" s="2" t="s">
        <v>1046</v>
      </c>
      <c r="J3" s="2" t="s">
        <v>1047</v>
      </c>
      <c r="K3" s="2" t="s">
        <v>1048</v>
      </c>
      <c r="L3" s="2" t="s">
        <v>1039</v>
      </c>
      <c r="M3" s="2" t="s">
        <v>1039</v>
      </c>
      <c r="N3" s="2" t="s">
        <v>1039</v>
      </c>
      <c r="O3" s="2" t="s">
        <v>1040</v>
      </c>
      <c r="P3" s="2" t="str">
        <f t="shared" ref="P3:P66" si="0">CONCATENATE(LEFT(O3,1),"-",B3)</f>
        <v>P-Online</v>
      </c>
      <c r="Q3" s="2" t="str">
        <f t="shared" ref="Q3:Q66" si="1">CONCATENATE(LEFT($O3,1),"-",RIGHT($F3,9))</f>
        <v>P-S1_Online</v>
      </c>
      <c r="R3" s="2"/>
      <c r="S3" s="2" t="s">
        <v>1041</v>
      </c>
      <c r="T3" s="2" t="s">
        <v>1042</v>
      </c>
    </row>
    <row r="4" spans="1:20" x14ac:dyDescent="0.3">
      <c r="A4" s="2" t="s">
        <v>12</v>
      </c>
      <c r="B4" s="2" t="s">
        <v>1031</v>
      </c>
      <c r="C4" s="2" t="s">
        <v>13</v>
      </c>
      <c r="D4" s="2" t="s">
        <v>14</v>
      </c>
      <c r="E4" s="2" t="s">
        <v>1032</v>
      </c>
      <c r="F4" s="2" t="s">
        <v>1049</v>
      </c>
      <c r="G4" s="2" t="s">
        <v>1050</v>
      </c>
      <c r="H4" s="2" t="s">
        <v>1051</v>
      </c>
      <c r="I4" s="2" t="s">
        <v>1052</v>
      </c>
      <c r="J4" s="2" t="s">
        <v>1053</v>
      </c>
      <c r="K4" s="2" t="s">
        <v>1038</v>
      </c>
      <c r="L4" s="2" t="s">
        <v>1039</v>
      </c>
      <c r="M4" s="2" t="s">
        <v>1039</v>
      </c>
      <c r="N4" s="2" t="s">
        <v>1039</v>
      </c>
      <c r="O4" s="2" t="s">
        <v>1040</v>
      </c>
      <c r="P4" s="2" t="str">
        <f t="shared" si="0"/>
        <v>P-Online</v>
      </c>
      <c r="Q4" s="2" t="str">
        <f t="shared" si="1"/>
        <v>P-S1_Online</v>
      </c>
      <c r="R4" s="2"/>
      <c r="S4" s="2" t="s">
        <v>1041</v>
      </c>
      <c r="T4" s="2" t="s">
        <v>1042</v>
      </c>
    </row>
    <row r="5" spans="1:20" x14ac:dyDescent="0.3">
      <c r="A5" s="2" t="s">
        <v>15</v>
      </c>
      <c r="B5" s="2" t="s">
        <v>1054</v>
      </c>
      <c r="C5" s="2" t="s">
        <v>16</v>
      </c>
      <c r="D5" s="2" t="s">
        <v>17</v>
      </c>
      <c r="E5" s="2" t="s">
        <v>1055</v>
      </c>
      <c r="F5" s="2" t="s">
        <v>1056</v>
      </c>
      <c r="G5" s="2" t="s">
        <v>1044</v>
      </c>
      <c r="H5" s="2" t="s">
        <v>1045</v>
      </c>
      <c r="I5" s="2" t="s">
        <v>1057</v>
      </c>
      <c r="J5" s="2" t="s">
        <v>1047</v>
      </c>
      <c r="K5" s="2" t="s">
        <v>1048</v>
      </c>
      <c r="L5" s="2" t="s">
        <v>1058</v>
      </c>
      <c r="M5" s="2" t="s">
        <v>1059</v>
      </c>
      <c r="N5" s="2" t="s">
        <v>1060</v>
      </c>
      <c r="O5" s="2" t="s">
        <v>1040</v>
      </c>
      <c r="P5" s="2" t="str">
        <f t="shared" si="0"/>
        <v>P-Onsite</v>
      </c>
      <c r="Q5" s="2" t="str">
        <f t="shared" si="1"/>
        <v>P-S1_Onsite</v>
      </c>
      <c r="R5" s="2" t="s">
        <v>1061</v>
      </c>
      <c r="S5" s="2" t="s">
        <v>1041</v>
      </c>
      <c r="T5" s="2" t="s">
        <v>1042</v>
      </c>
    </row>
    <row r="6" spans="1:20" x14ac:dyDescent="0.3">
      <c r="A6" s="2" t="s">
        <v>15</v>
      </c>
      <c r="B6" s="2" t="s">
        <v>1054</v>
      </c>
      <c r="C6" s="2" t="s">
        <v>16</v>
      </c>
      <c r="D6" s="2" t="s">
        <v>17</v>
      </c>
      <c r="E6" s="2" t="s">
        <v>1055</v>
      </c>
      <c r="F6" s="2" t="s">
        <v>1062</v>
      </c>
      <c r="G6" s="2" t="s">
        <v>1063</v>
      </c>
      <c r="H6" s="2" t="s">
        <v>1064</v>
      </c>
      <c r="I6" s="2" t="s">
        <v>1065</v>
      </c>
      <c r="J6" s="2" t="s">
        <v>1066</v>
      </c>
      <c r="K6" s="2" t="s">
        <v>1048</v>
      </c>
      <c r="L6" s="2" t="s">
        <v>1058</v>
      </c>
      <c r="M6" s="2" t="s">
        <v>1059</v>
      </c>
      <c r="N6" s="2" t="s">
        <v>1060</v>
      </c>
      <c r="O6" s="2" t="s">
        <v>1040</v>
      </c>
      <c r="P6" s="2" t="str">
        <f t="shared" si="0"/>
        <v>P-Onsite</v>
      </c>
      <c r="Q6" s="2" t="str">
        <f t="shared" si="1"/>
        <v>P-S1_Onsite</v>
      </c>
      <c r="R6" s="2" t="s">
        <v>1061</v>
      </c>
      <c r="S6" s="2" t="s">
        <v>1041</v>
      </c>
      <c r="T6" s="2" t="s">
        <v>1042</v>
      </c>
    </row>
    <row r="7" spans="1:20" x14ac:dyDescent="0.3">
      <c r="A7" s="2" t="s">
        <v>18</v>
      </c>
      <c r="B7" s="2" t="s">
        <v>1054</v>
      </c>
      <c r="C7" s="2" t="s">
        <v>19</v>
      </c>
      <c r="D7" s="2" t="s">
        <v>20</v>
      </c>
      <c r="E7" s="2" t="s">
        <v>1067</v>
      </c>
      <c r="F7" s="2" t="s">
        <v>1068</v>
      </c>
      <c r="G7" s="2" t="s">
        <v>1050</v>
      </c>
      <c r="H7" s="2" t="s">
        <v>1051</v>
      </c>
      <c r="I7" s="2" t="s">
        <v>1069</v>
      </c>
      <c r="J7" s="2" t="s">
        <v>1053</v>
      </c>
      <c r="K7" s="2" t="s">
        <v>1038</v>
      </c>
      <c r="L7" s="2" t="s">
        <v>1070</v>
      </c>
      <c r="M7" s="2" t="s">
        <v>1059</v>
      </c>
      <c r="N7" s="2" t="s">
        <v>1071</v>
      </c>
      <c r="O7" s="2" t="s">
        <v>1040</v>
      </c>
      <c r="P7" s="2" t="str">
        <f t="shared" si="0"/>
        <v>P-Onsite</v>
      </c>
      <c r="Q7" s="2" t="str">
        <f t="shared" si="1"/>
        <v>P-S1_Onsite</v>
      </c>
      <c r="R7" s="2" t="s">
        <v>1061</v>
      </c>
      <c r="S7" s="2" t="s">
        <v>1041</v>
      </c>
      <c r="T7" s="2" t="s">
        <v>1042</v>
      </c>
    </row>
    <row r="8" spans="1:20" x14ac:dyDescent="0.3">
      <c r="A8" s="2" t="s">
        <v>18</v>
      </c>
      <c r="B8" s="2" t="s">
        <v>1054</v>
      </c>
      <c r="C8" s="2" t="s">
        <v>19</v>
      </c>
      <c r="D8" s="2" t="s">
        <v>20</v>
      </c>
      <c r="E8" s="2" t="s">
        <v>1067</v>
      </c>
      <c r="F8" s="2" t="s">
        <v>1056</v>
      </c>
      <c r="G8" s="2" t="s">
        <v>1044</v>
      </c>
      <c r="H8" s="2" t="s">
        <v>1045</v>
      </c>
      <c r="I8" s="2" t="s">
        <v>1072</v>
      </c>
      <c r="J8" s="2" t="s">
        <v>1047</v>
      </c>
      <c r="K8" s="2" t="s">
        <v>1048</v>
      </c>
      <c r="L8" s="2" t="s">
        <v>1070</v>
      </c>
      <c r="M8" s="2" t="s">
        <v>1059</v>
      </c>
      <c r="N8" s="2" t="s">
        <v>1071</v>
      </c>
      <c r="O8" s="2" t="s">
        <v>1040</v>
      </c>
      <c r="P8" s="2" t="str">
        <f t="shared" si="0"/>
        <v>P-Onsite</v>
      </c>
      <c r="Q8" s="2" t="str">
        <f t="shared" si="1"/>
        <v>P-S1_Onsite</v>
      </c>
      <c r="R8" s="2" t="s">
        <v>1061</v>
      </c>
      <c r="S8" s="2" t="s">
        <v>1041</v>
      </c>
      <c r="T8" s="2" t="s">
        <v>1042</v>
      </c>
    </row>
    <row r="9" spans="1:20" x14ac:dyDescent="0.3">
      <c r="A9" s="2" t="s">
        <v>21</v>
      </c>
      <c r="B9" s="2" t="s">
        <v>1054</v>
      </c>
      <c r="C9" s="2" t="s">
        <v>22</v>
      </c>
      <c r="D9" s="2" t="s">
        <v>23</v>
      </c>
      <c r="E9" s="2" t="s">
        <v>1073</v>
      </c>
      <c r="F9" s="2" t="s">
        <v>1068</v>
      </c>
      <c r="G9" s="2" t="s">
        <v>1050</v>
      </c>
      <c r="H9" s="2" t="s">
        <v>1051</v>
      </c>
      <c r="I9" s="2" t="s">
        <v>1074</v>
      </c>
      <c r="J9" s="2" t="s">
        <v>1053</v>
      </c>
      <c r="K9" s="2" t="s">
        <v>1038</v>
      </c>
      <c r="L9" s="2" t="s">
        <v>1075</v>
      </c>
      <c r="M9" s="2" t="s">
        <v>1059</v>
      </c>
      <c r="N9" s="2" t="s">
        <v>1076</v>
      </c>
      <c r="O9" s="2" t="s">
        <v>1040</v>
      </c>
      <c r="P9" s="2" t="str">
        <f t="shared" si="0"/>
        <v>P-Onsite</v>
      </c>
      <c r="Q9" s="2" t="str">
        <f t="shared" si="1"/>
        <v>P-S1_Onsite</v>
      </c>
      <c r="R9" s="2" t="s">
        <v>1061</v>
      </c>
      <c r="S9" s="2" t="s">
        <v>1041</v>
      </c>
      <c r="T9" s="2" t="s">
        <v>1042</v>
      </c>
    </row>
    <row r="10" spans="1:20" x14ac:dyDescent="0.3">
      <c r="A10" s="2" t="s">
        <v>21</v>
      </c>
      <c r="B10" s="2" t="s">
        <v>1054</v>
      </c>
      <c r="C10" s="2" t="s">
        <v>22</v>
      </c>
      <c r="D10" s="2" t="s">
        <v>23</v>
      </c>
      <c r="E10" s="2" t="s">
        <v>1073</v>
      </c>
      <c r="F10" s="2" t="s">
        <v>1056</v>
      </c>
      <c r="G10" s="2" t="s">
        <v>1044</v>
      </c>
      <c r="H10" s="2" t="s">
        <v>1045</v>
      </c>
      <c r="I10" s="2" t="s">
        <v>1077</v>
      </c>
      <c r="J10" s="2" t="s">
        <v>1047</v>
      </c>
      <c r="K10" s="2" t="s">
        <v>1048</v>
      </c>
      <c r="L10" s="2" t="s">
        <v>1075</v>
      </c>
      <c r="M10" s="2" t="s">
        <v>1059</v>
      </c>
      <c r="N10" s="2" t="s">
        <v>1076</v>
      </c>
      <c r="O10" s="2" t="s">
        <v>1040</v>
      </c>
      <c r="P10" s="2" t="str">
        <f t="shared" si="0"/>
        <v>P-Onsite</v>
      </c>
      <c r="Q10" s="2" t="str">
        <f t="shared" si="1"/>
        <v>P-S1_Onsite</v>
      </c>
      <c r="R10" s="2" t="s">
        <v>1061</v>
      </c>
      <c r="S10" s="2" t="s">
        <v>1041</v>
      </c>
      <c r="T10" s="2" t="s">
        <v>1042</v>
      </c>
    </row>
    <row r="11" spans="1:20" x14ac:dyDescent="0.3">
      <c r="A11" s="2" t="s">
        <v>21</v>
      </c>
      <c r="B11" s="2" t="s">
        <v>1054</v>
      </c>
      <c r="C11" s="2" t="s">
        <v>22</v>
      </c>
      <c r="D11" s="2" t="s">
        <v>23</v>
      </c>
      <c r="E11" s="2" t="s">
        <v>1073</v>
      </c>
      <c r="F11" s="2" t="s">
        <v>1078</v>
      </c>
      <c r="G11" s="2" t="s">
        <v>1034</v>
      </c>
      <c r="H11" s="2" t="s">
        <v>1035</v>
      </c>
      <c r="I11" s="2" t="s">
        <v>1079</v>
      </c>
      <c r="J11" s="2" t="s">
        <v>1037</v>
      </c>
      <c r="K11" s="2" t="s">
        <v>1038</v>
      </c>
      <c r="L11" s="2" t="s">
        <v>1075</v>
      </c>
      <c r="M11" s="2" t="s">
        <v>1059</v>
      </c>
      <c r="N11" s="2" t="s">
        <v>1076</v>
      </c>
      <c r="O11" s="2" t="s">
        <v>1040</v>
      </c>
      <c r="P11" s="2" t="str">
        <f t="shared" si="0"/>
        <v>P-Onsite</v>
      </c>
      <c r="Q11" s="2" t="str">
        <f t="shared" si="1"/>
        <v>P-S1_Onsite</v>
      </c>
      <c r="R11" s="2" t="s">
        <v>1061</v>
      </c>
      <c r="S11" s="2" t="s">
        <v>1041</v>
      </c>
      <c r="T11" s="2" t="s">
        <v>1042</v>
      </c>
    </row>
    <row r="12" spans="1:20" x14ac:dyDescent="0.3">
      <c r="A12" s="2" t="s">
        <v>21</v>
      </c>
      <c r="B12" s="2" t="s">
        <v>1054</v>
      </c>
      <c r="C12" s="2" t="s">
        <v>22</v>
      </c>
      <c r="D12" s="2" t="s">
        <v>23</v>
      </c>
      <c r="E12" s="2" t="s">
        <v>1073</v>
      </c>
      <c r="F12" s="2" t="s">
        <v>1062</v>
      </c>
      <c r="G12" s="2" t="s">
        <v>1063</v>
      </c>
      <c r="H12" s="2" t="s">
        <v>1064</v>
      </c>
      <c r="I12" s="2" t="s">
        <v>1080</v>
      </c>
      <c r="J12" s="2" t="s">
        <v>1066</v>
      </c>
      <c r="K12" s="2" t="s">
        <v>1048</v>
      </c>
      <c r="L12" s="2" t="s">
        <v>1075</v>
      </c>
      <c r="M12" s="2" t="s">
        <v>1059</v>
      </c>
      <c r="N12" s="2" t="s">
        <v>1076</v>
      </c>
      <c r="O12" s="2" t="s">
        <v>1040</v>
      </c>
      <c r="P12" s="2" t="str">
        <f t="shared" si="0"/>
        <v>P-Onsite</v>
      </c>
      <c r="Q12" s="2" t="str">
        <f t="shared" si="1"/>
        <v>P-S1_Onsite</v>
      </c>
      <c r="R12" s="2" t="s">
        <v>1061</v>
      </c>
      <c r="S12" s="2" t="s">
        <v>1041</v>
      </c>
      <c r="T12" s="2" t="s">
        <v>1042</v>
      </c>
    </row>
    <row r="13" spans="1:20" x14ac:dyDescent="0.3">
      <c r="A13" s="2" t="s">
        <v>24</v>
      </c>
      <c r="B13" s="2" t="s">
        <v>1054</v>
      </c>
      <c r="C13" s="2" t="s">
        <v>25</v>
      </c>
      <c r="D13" s="2" t="s">
        <v>26</v>
      </c>
      <c r="E13" s="2" t="s">
        <v>1081</v>
      </c>
      <c r="F13" s="2" t="s">
        <v>1068</v>
      </c>
      <c r="G13" s="2" t="s">
        <v>1050</v>
      </c>
      <c r="H13" s="2" t="s">
        <v>1051</v>
      </c>
      <c r="I13" s="2" t="s">
        <v>1082</v>
      </c>
      <c r="J13" s="2" t="s">
        <v>1053</v>
      </c>
      <c r="K13" s="2" t="s">
        <v>1038</v>
      </c>
      <c r="L13" s="2" t="s">
        <v>1083</v>
      </c>
      <c r="M13" s="2" t="s">
        <v>1084</v>
      </c>
      <c r="N13" s="2" t="s">
        <v>1085</v>
      </c>
      <c r="O13" s="2" t="s">
        <v>1040</v>
      </c>
      <c r="P13" s="2" t="str">
        <f t="shared" si="0"/>
        <v>P-Onsite</v>
      </c>
      <c r="Q13" s="2" t="str">
        <f t="shared" si="1"/>
        <v>P-S1_Onsite</v>
      </c>
      <c r="R13" s="2" t="s">
        <v>1061</v>
      </c>
      <c r="S13" s="2" t="s">
        <v>1041</v>
      </c>
      <c r="T13" s="2" t="s">
        <v>1042</v>
      </c>
    </row>
    <row r="14" spans="1:20" x14ac:dyDescent="0.3">
      <c r="A14" s="2" t="s">
        <v>24</v>
      </c>
      <c r="B14" s="2" t="s">
        <v>1054</v>
      </c>
      <c r="C14" s="2" t="s">
        <v>25</v>
      </c>
      <c r="D14" s="2" t="s">
        <v>26</v>
      </c>
      <c r="E14" s="2" t="s">
        <v>1081</v>
      </c>
      <c r="F14" s="2" t="s">
        <v>1078</v>
      </c>
      <c r="G14" s="2" t="s">
        <v>1034</v>
      </c>
      <c r="H14" s="2" t="s">
        <v>1035</v>
      </c>
      <c r="I14" s="2" t="s">
        <v>1086</v>
      </c>
      <c r="J14" s="2" t="s">
        <v>1037</v>
      </c>
      <c r="K14" s="2" t="s">
        <v>1038</v>
      </c>
      <c r="L14" s="2" t="s">
        <v>1083</v>
      </c>
      <c r="M14" s="2" t="s">
        <v>1084</v>
      </c>
      <c r="N14" s="2" t="s">
        <v>1085</v>
      </c>
      <c r="O14" s="2" t="s">
        <v>1040</v>
      </c>
      <c r="P14" s="2" t="str">
        <f t="shared" si="0"/>
        <v>P-Onsite</v>
      </c>
      <c r="Q14" s="2" t="str">
        <f t="shared" si="1"/>
        <v>P-S1_Onsite</v>
      </c>
      <c r="R14" s="2" t="s">
        <v>1061</v>
      </c>
      <c r="S14" s="2" t="s">
        <v>1041</v>
      </c>
      <c r="T14" s="2" t="s">
        <v>1042</v>
      </c>
    </row>
    <row r="15" spans="1:20" x14ac:dyDescent="0.3">
      <c r="A15" s="2" t="s">
        <v>27</v>
      </c>
      <c r="B15" s="2" t="s">
        <v>1054</v>
      </c>
      <c r="C15" s="2" t="s">
        <v>28</v>
      </c>
      <c r="D15" s="2" t="s">
        <v>29</v>
      </c>
      <c r="E15" s="2" t="s">
        <v>1087</v>
      </c>
      <c r="F15" s="2" t="s">
        <v>1068</v>
      </c>
      <c r="G15" s="2" t="s">
        <v>1050</v>
      </c>
      <c r="H15" s="2" t="s">
        <v>1051</v>
      </c>
      <c r="I15" s="2" t="s">
        <v>1088</v>
      </c>
      <c r="J15" s="2" t="s">
        <v>1053</v>
      </c>
      <c r="K15" s="2" t="s">
        <v>1038</v>
      </c>
      <c r="L15" s="2" t="s">
        <v>1089</v>
      </c>
      <c r="M15" s="2" t="s">
        <v>1059</v>
      </c>
      <c r="N15" s="2" t="s">
        <v>1090</v>
      </c>
      <c r="O15" s="2" t="s">
        <v>1040</v>
      </c>
      <c r="P15" s="2" t="str">
        <f t="shared" si="0"/>
        <v>P-Onsite</v>
      </c>
      <c r="Q15" s="2" t="str">
        <f t="shared" si="1"/>
        <v>P-S1_Onsite</v>
      </c>
      <c r="R15" s="2" t="s">
        <v>1061</v>
      </c>
      <c r="S15" s="2" t="s">
        <v>1041</v>
      </c>
      <c r="T15" s="2" t="s">
        <v>1042</v>
      </c>
    </row>
    <row r="16" spans="1:20" x14ac:dyDescent="0.3">
      <c r="A16" s="2" t="s">
        <v>27</v>
      </c>
      <c r="B16" s="2" t="s">
        <v>1054</v>
      </c>
      <c r="C16" s="2" t="s">
        <v>28</v>
      </c>
      <c r="D16" s="2" t="s">
        <v>29</v>
      </c>
      <c r="E16" s="2" t="s">
        <v>1087</v>
      </c>
      <c r="F16" s="2" t="s">
        <v>1056</v>
      </c>
      <c r="G16" s="2" t="s">
        <v>1044</v>
      </c>
      <c r="H16" s="2" t="s">
        <v>1045</v>
      </c>
      <c r="I16" s="2" t="s">
        <v>1091</v>
      </c>
      <c r="J16" s="2" t="s">
        <v>1047</v>
      </c>
      <c r="K16" s="2" t="s">
        <v>1048</v>
      </c>
      <c r="L16" s="2" t="s">
        <v>1089</v>
      </c>
      <c r="M16" s="2" t="s">
        <v>1059</v>
      </c>
      <c r="N16" s="2" t="s">
        <v>1090</v>
      </c>
      <c r="O16" s="2" t="s">
        <v>1040</v>
      </c>
      <c r="P16" s="2" t="str">
        <f t="shared" si="0"/>
        <v>P-Onsite</v>
      </c>
      <c r="Q16" s="2" t="str">
        <f t="shared" si="1"/>
        <v>P-S1_Onsite</v>
      </c>
      <c r="R16" s="2" t="s">
        <v>1061</v>
      </c>
      <c r="S16" s="2" t="s">
        <v>1041</v>
      </c>
      <c r="T16" s="2" t="s">
        <v>1042</v>
      </c>
    </row>
    <row r="17" spans="1:20" x14ac:dyDescent="0.3">
      <c r="A17" s="2" t="s">
        <v>27</v>
      </c>
      <c r="B17" s="2" t="s">
        <v>1054</v>
      </c>
      <c r="C17" s="2" t="s">
        <v>28</v>
      </c>
      <c r="D17" s="2" t="s">
        <v>29</v>
      </c>
      <c r="E17" s="2" t="s">
        <v>1087</v>
      </c>
      <c r="F17" s="2" t="s">
        <v>1078</v>
      </c>
      <c r="G17" s="2" t="s">
        <v>1034</v>
      </c>
      <c r="H17" s="2" t="s">
        <v>1035</v>
      </c>
      <c r="I17" s="2" t="s">
        <v>1092</v>
      </c>
      <c r="J17" s="2" t="s">
        <v>1037</v>
      </c>
      <c r="K17" s="2" t="s">
        <v>1038</v>
      </c>
      <c r="L17" s="2" t="s">
        <v>1089</v>
      </c>
      <c r="M17" s="2" t="s">
        <v>1059</v>
      </c>
      <c r="N17" s="2" t="s">
        <v>1090</v>
      </c>
      <c r="O17" s="2" t="s">
        <v>1040</v>
      </c>
      <c r="P17" s="2" t="str">
        <f t="shared" si="0"/>
        <v>P-Onsite</v>
      </c>
      <c r="Q17" s="2" t="str">
        <f t="shared" si="1"/>
        <v>P-S1_Onsite</v>
      </c>
      <c r="R17" s="2" t="s">
        <v>1061</v>
      </c>
      <c r="S17" s="2" t="s">
        <v>1041</v>
      </c>
      <c r="T17" s="2" t="s">
        <v>1042</v>
      </c>
    </row>
    <row r="18" spans="1:20" x14ac:dyDescent="0.3">
      <c r="A18" s="2" t="s">
        <v>27</v>
      </c>
      <c r="B18" s="2" t="s">
        <v>1054</v>
      </c>
      <c r="C18" s="2" t="s">
        <v>28</v>
      </c>
      <c r="D18" s="2" t="s">
        <v>29</v>
      </c>
      <c r="E18" s="2" t="s">
        <v>1087</v>
      </c>
      <c r="F18" s="2" t="s">
        <v>1062</v>
      </c>
      <c r="G18" s="2" t="s">
        <v>1063</v>
      </c>
      <c r="H18" s="2" t="s">
        <v>1064</v>
      </c>
      <c r="I18" s="2" t="s">
        <v>1093</v>
      </c>
      <c r="J18" s="2" t="s">
        <v>1066</v>
      </c>
      <c r="K18" s="2" t="s">
        <v>1048</v>
      </c>
      <c r="L18" s="2" t="s">
        <v>1089</v>
      </c>
      <c r="M18" s="2" t="s">
        <v>1059</v>
      </c>
      <c r="N18" s="2" t="s">
        <v>1090</v>
      </c>
      <c r="O18" s="2" t="s">
        <v>1040</v>
      </c>
      <c r="P18" s="2" t="str">
        <f t="shared" si="0"/>
        <v>P-Onsite</v>
      </c>
      <c r="Q18" s="2" t="str">
        <f t="shared" si="1"/>
        <v>P-S1_Onsite</v>
      </c>
      <c r="R18" s="2" t="s">
        <v>1061</v>
      </c>
      <c r="S18" s="2" t="s">
        <v>1041</v>
      </c>
      <c r="T18" s="2" t="s">
        <v>1042</v>
      </c>
    </row>
    <row r="19" spans="1:20" x14ac:dyDescent="0.3">
      <c r="A19" s="2" t="s">
        <v>30</v>
      </c>
      <c r="B19" s="2" t="s">
        <v>1054</v>
      </c>
      <c r="C19" s="2" t="s">
        <v>31</v>
      </c>
      <c r="D19" s="2" t="s">
        <v>32</v>
      </c>
      <c r="E19" s="2" t="s">
        <v>1094</v>
      </c>
      <c r="F19" s="2" t="s">
        <v>1056</v>
      </c>
      <c r="G19" s="2" t="s">
        <v>1044</v>
      </c>
      <c r="H19" s="2" t="s">
        <v>1045</v>
      </c>
      <c r="I19" s="2" t="s">
        <v>1095</v>
      </c>
      <c r="J19" s="2" t="s">
        <v>1047</v>
      </c>
      <c r="K19" s="2" t="s">
        <v>1048</v>
      </c>
      <c r="L19" s="2" t="s">
        <v>1096</v>
      </c>
      <c r="M19" s="2" t="s">
        <v>1059</v>
      </c>
      <c r="N19" s="2" t="s">
        <v>1097</v>
      </c>
      <c r="O19" s="2" t="s">
        <v>1098</v>
      </c>
      <c r="P19" s="2" t="str">
        <f t="shared" si="0"/>
        <v>A-Onsite</v>
      </c>
      <c r="Q19" s="2" t="str">
        <f t="shared" si="1"/>
        <v>A-S1_Onsite</v>
      </c>
      <c r="R19" s="2" t="s">
        <v>1061</v>
      </c>
      <c r="S19" s="2" t="s">
        <v>1041</v>
      </c>
      <c r="T19" s="2" t="s">
        <v>1042</v>
      </c>
    </row>
    <row r="20" spans="1:20" x14ac:dyDescent="0.3">
      <c r="A20" s="2" t="s">
        <v>39</v>
      </c>
      <c r="B20" s="2" t="s">
        <v>1054</v>
      </c>
      <c r="C20" s="2" t="s">
        <v>40</v>
      </c>
      <c r="D20" s="2" t="s">
        <v>41</v>
      </c>
      <c r="E20" s="2" t="s">
        <v>1099</v>
      </c>
      <c r="F20" s="2" t="s">
        <v>1068</v>
      </c>
      <c r="G20" s="2" t="s">
        <v>1050</v>
      </c>
      <c r="H20" s="2" t="s">
        <v>1051</v>
      </c>
      <c r="I20" s="2" t="s">
        <v>1100</v>
      </c>
      <c r="J20" s="2" t="s">
        <v>1053</v>
      </c>
      <c r="K20" s="2" t="s">
        <v>1038</v>
      </c>
      <c r="L20" s="2" t="s">
        <v>1101</v>
      </c>
      <c r="M20" s="2" t="s">
        <v>1059</v>
      </c>
      <c r="N20" s="2" t="s">
        <v>1102</v>
      </c>
      <c r="O20" s="2" t="s">
        <v>1040</v>
      </c>
      <c r="P20" s="2" t="str">
        <f t="shared" si="0"/>
        <v>P-Onsite</v>
      </c>
      <c r="Q20" s="2" t="str">
        <f t="shared" si="1"/>
        <v>P-S1_Onsite</v>
      </c>
      <c r="R20" s="2" t="s">
        <v>1061</v>
      </c>
      <c r="S20" s="2" t="s">
        <v>1041</v>
      </c>
      <c r="T20" s="2" t="s">
        <v>1042</v>
      </c>
    </row>
    <row r="21" spans="1:20" x14ac:dyDescent="0.3">
      <c r="A21" s="2" t="s">
        <v>39</v>
      </c>
      <c r="B21" s="2" t="s">
        <v>1054</v>
      </c>
      <c r="C21" s="2" t="s">
        <v>40</v>
      </c>
      <c r="D21" s="2" t="s">
        <v>41</v>
      </c>
      <c r="E21" s="2" t="s">
        <v>1099</v>
      </c>
      <c r="F21" s="2" t="s">
        <v>1056</v>
      </c>
      <c r="G21" s="2" t="s">
        <v>1044</v>
      </c>
      <c r="H21" s="2" t="s">
        <v>1045</v>
      </c>
      <c r="I21" s="2" t="s">
        <v>1103</v>
      </c>
      <c r="J21" s="2" t="s">
        <v>1047</v>
      </c>
      <c r="K21" s="2" t="s">
        <v>1048</v>
      </c>
      <c r="L21" s="2" t="s">
        <v>1101</v>
      </c>
      <c r="M21" s="2" t="s">
        <v>1059</v>
      </c>
      <c r="N21" s="2" t="s">
        <v>1102</v>
      </c>
      <c r="O21" s="2" t="s">
        <v>1040</v>
      </c>
      <c r="P21" s="2" t="str">
        <f t="shared" si="0"/>
        <v>P-Onsite</v>
      </c>
      <c r="Q21" s="2" t="str">
        <f t="shared" si="1"/>
        <v>P-S1_Onsite</v>
      </c>
      <c r="R21" s="2" t="s">
        <v>1061</v>
      </c>
      <c r="S21" s="2" t="s">
        <v>1041</v>
      </c>
      <c r="T21" s="2" t="s">
        <v>1042</v>
      </c>
    </row>
    <row r="22" spans="1:20" x14ac:dyDescent="0.3">
      <c r="A22" s="2" t="s">
        <v>45</v>
      </c>
      <c r="B22" s="2" t="s">
        <v>1054</v>
      </c>
      <c r="C22" s="2" t="s">
        <v>46</v>
      </c>
      <c r="D22" s="2" t="s">
        <v>47</v>
      </c>
      <c r="E22" s="2" t="s">
        <v>1104</v>
      </c>
      <c r="F22" s="2" t="s">
        <v>1068</v>
      </c>
      <c r="G22" s="2" t="s">
        <v>1050</v>
      </c>
      <c r="H22" s="2" t="s">
        <v>1051</v>
      </c>
      <c r="I22" s="2" t="s">
        <v>1105</v>
      </c>
      <c r="J22" s="2" t="s">
        <v>1053</v>
      </c>
      <c r="K22" s="2" t="s">
        <v>1038</v>
      </c>
      <c r="L22" s="2" t="s">
        <v>1058</v>
      </c>
      <c r="M22" s="2" t="s">
        <v>1059</v>
      </c>
      <c r="N22" s="2" t="s">
        <v>1106</v>
      </c>
      <c r="O22" s="2" t="s">
        <v>1040</v>
      </c>
      <c r="P22" s="2" t="str">
        <f t="shared" si="0"/>
        <v>P-Onsite</v>
      </c>
      <c r="Q22" s="2" t="str">
        <f t="shared" si="1"/>
        <v>P-S1_Onsite</v>
      </c>
      <c r="R22" s="2" t="s">
        <v>1061</v>
      </c>
      <c r="S22" s="2" t="s">
        <v>1041</v>
      </c>
      <c r="T22" s="2" t="s">
        <v>1042</v>
      </c>
    </row>
    <row r="23" spans="1:20" x14ac:dyDescent="0.3">
      <c r="A23" s="2" t="s">
        <v>45</v>
      </c>
      <c r="B23" s="2" t="s">
        <v>1054</v>
      </c>
      <c r="C23" s="2" t="s">
        <v>46</v>
      </c>
      <c r="D23" s="2" t="s">
        <v>47</v>
      </c>
      <c r="E23" s="2" t="s">
        <v>1104</v>
      </c>
      <c r="F23" s="2" t="s">
        <v>1056</v>
      </c>
      <c r="G23" s="2" t="s">
        <v>1044</v>
      </c>
      <c r="H23" s="2" t="s">
        <v>1045</v>
      </c>
      <c r="I23" s="2" t="s">
        <v>1107</v>
      </c>
      <c r="J23" s="2" t="s">
        <v>1047</v>
      </c>
      <c r="K23" s="2" t="s">
        <v>1048</v>
      </c>
      <c r="L23" s="2" t="s">
        <v>1058</v>
      </c>
      <c r="M23" s="2" t="s">
        <v>1059</v>
      </c>
      <c r="N23" s="2" t="s">
        <v>1106</v>
      </c>
      <c r="O23" s="2" t="s">
        <v>1040</v>
      </c>
      <c r="P23" s="2" t="str">
        <f t="shared" si="0"/>
        <v>P-Onsite</v>
      </c>
      <c r="Q23" s="2" t="str">
        <f t="shared" si="1"/>
        <v>P-S1_Onsite</v>
      </c>
      <c r="R23" s="2" t="s">
        <v>1061</v>
      </c>
      <c r="S23" s="2" t="s">
        <v>1041</v>
      </c>
      <c r="T23" s="2" t="s">
        <v>1042</v>
      </c>
    </row>
    <row r="24" spans="1:20" x14ac:dyDescent="0.3">
      <c r="A24" s="2" t="s">
        <v>45</v>
      </c>
      <c r="B24" s="2" t="s">
        <v>1054</v>
      </c>
      <c r="C24" s="2" t="s">
        <v>46</v>
      </c>
      <c r="D24" s="2" t="s">
        <v>47</v>
      </c>
      <c r="E24" s="2" t="s">
        <v>1104</v>
      </c>
      <c r="F24" s="2" t="s">
        <v>1078</v>
      </c>
      <c r="G24" s="2" t="s">
        <v>1034</v>
      </c>
      <c r="H24" s="2" t="s">
        <v>1035</v>
      </c>
      <c r="I24" s="2" t="s">
        <v>1108</v>
      </c>
      <c r="J24" s="2" t="s">
        <v>1037</v>
      </c>
      <c r="K24" s="2" t="s">
        <v>1038</v>
      </c>
      <c r="L24" s="2" t="s">
        <v>1058</v>
      </c>
      <c r="M24" s="2" t="s">
        <v>1059</v>
      </c>
      <c r="N24" s="2" t="s">
        <v>1106</v>
      </c>
      <c r="O24" s="2" t="s">
        <v>1040</v>
      </c>
      <c r="P24" s="2" t="str">
        <f t="shared" si="0"/>
        <v>P-Onsite</v>
      </c>
      <c r="Q24" s="2" t="str">
        <f t="shared" si="1"/>
        <v>P-S1_Onsite</v>
      </c>
      <c r="R24" s="2" t="s">
        <v>1061</v>
      </c>
      <c r="S24" s="2" t="s">
        <v>1041</v>
      </c>
      <c r="T24" s="2" t="s">
        <v>1042</v>
      </c>
    </row>
    <row r="25" spans="1:20" x14ac:dyDescent="0.3">
      <c r="A25" s="2" t="s">
        <v>66</v>
      </c>
      <c r="B25" s="2" t="s">
        <v>1054</v>
      </c>
      <c r="C25" s="2" t="s">
        <v>67</v>
      </c>
      <c r="D25" s="2" t="s">
        <v>68</v>
      </c>
      <c r="E25" s="2" t="s">
        <v>1109</v>
      </c>
      <c r="F25" s="2" t="s">
        <v>1068</v>
      </c>
      <c r="G25" s="2" t="s">
        <v>1050</v>
      </c>
      <c r="H25" s="2" t="s">
        <v>1051</v>
      </c>
      <c r="I25" s="2" t="s">
        <v>1110</v>
      </c>
      <c r="J25" s="2" t="s">
        <v>1053</v>
      </c>
      <c r="K25" s="2" t="s">
        <v>1038</v>
      </c>
      <c r="L25" s="2" t="s">
        <v>1058</v>
      </c>
      <c r="M25" s="2" t="s">
        <v>1059</v>
      </c>
      <c r="N25" s="2" t="s">
        <v>1106</v>
      </c>
      <c r="O25" s="2" t="s">
        <v>1040</v>
      </c>
      <c r="P25" s="2" t="str">
        <f t="shared" si="0"/>
        <v>P-Onsite</v>
      </c>
      <c r="Q25" s="2" t="str">
        <f t="shared" si="1"/>
        <v>P-S1_Onsite</v>
      </c>
      <c r="R25" s="2" t="s">
        <v>1061</v>
      </c>
      <c r="S25" s="2" t="s">
        <v>1041</v>
      </c>
      <c r="T25" s="2" t="s">
        <v>1042</v>
      </c>
    </row>
    <row r="26" spans="1:20" x14ac:dyDescent="0.3">
      <c r="A26" s="2" t="s">
        <v>66</v>
      </c>
      <c r="B26" s="2" t="s">
        <v>1054</v>
      </c>
      <c r="C26" s="2" t="s">
        <v>67</v>
      </c>
      <c r="D26" s="2" t="s">
        <v>68</v>
      </c>
      <c r="E26" s="2" t="s">
        <v>1109</v>
      </c>
      <c r="F26" s="2" t="s">
        <v>1056</v>
      </c>
      <c r="G26" s="2" t="s">
        <v>1044</v>
      </c>
      <c r="H26" s="2" t="s">
        <v>1045</v>
      </c>
      <c r="I26" s="2" t="s">
        <v>1111</v>
      </c>
      <c r="J26" s="2" t="s">
        <v>1047</v>
      </c>
      <c r="K26" s="2" t="s">
        <v>1048</v>
      </c>
      <c r="L26" s="2" t="s">
        <v>1058</v>
      </c>
      <c r="M26" s="2" t="s">
        <v>1059</v>
      </c>
      <c r="N26" s="2" t="s">
        <v>1106</v>
      </c>
      <c r="O26" s="2" t="s">
        <v>1040</v>
      </c>
      <c r="P26" s="2" t="str">
        <f t="shared" si="0"/>
        <v>P-Onsite</v>
      </c>
      <c r="Q26" s="2" t="str">
        <f t="shared" si="1"/>
        <v>P-S1_Onsite</v>
      </c>
      <c r="R26" s="2" t="s">
        <v>1061</v>
      </c>
      <c r="S26" s="2" t="s">
        <v>1041</v>
      </c>
      <c r="T26" s="2" t="s">
        <v>1042</v>
      </c>
    </row>
    <row r="27" spans="1:20" x14ac:dyDescent="0.3">
      <c r="A27" s="2" t="s">
        <v>69</v>
      </c>
      <c r="B27" s="2" t="s">
        <v>1054</v>
      </c>
      <c r="C27" s="2" t="s">
        <v>70</v>
      </c>
      <c r="D27" s="2" t="s">
        <v>71</v>
      </c>
      <c r="E27" s="2" t="s">
        <v>1112</v>
      </c>
      <c r="F27" s="2" t="s">
        <v>1056</v>
      </c>
      <c r="G27" s="2" t="s">
        <v>1044</v>
      </c>
      <c r="H27" s="2" t="s">
        <v>1045</v>
      </c>
      <c r="I27" s="2" t="s">
        <v>1113</v>
      </c>
      <c r="J27" s="2" t="s">
        <v>1047</v>
      </c>
      <c r="K27" s="2" t="s">
        <v>1048</v>
      </c>
      <c r="L27" s="2" t="s">
        <v>1114</v>
      </c>
      <c r="M27" s="2" t="s">
        <v>1059</v>
      </c>
      <c r="N27" s="2" t="s">
        <v>1115</v>
      </c>
      <c r="O27" s="2" t="s">
        <v>1040</v>
      </c>
      <c r="P27" s="2" t="str">
        <f t="shared" si="0"/>
        <v>P-Onsite</v>
      </c>
      <c r="Q27" s="2" t="str">
        <f t="shared" si="1"/>
        <v>P-S1_Onsite</v>
      </c>
      <c r="R27" s="2" t="s">
        <v>1061</v>
      </c>
      <c r="S27" s="2" t="s">
        <v>1041</v>
      </c>
      <c r="T27" s="2" t="s">
        <v>1042</v>
      </c>
    </row>
    <row r="28" spans="1:20" x14ac:dyDescent="0.3">
      <c r="A28" s="2" t="s">
        <v>69</v>
      </c>
      <c r="B28" s="2" t="s">
        <v>1054</v>
      </c>
      <c r="C28" s="2" t="s">
        <v>70</v>
      </c>
      <c r="D28" s="2" t="s">
        <v>71</v>
      </c>
      <c r="E28" s="2" t="s">
        <v>1112</v>
      </c>
      <c r="F28" s="2" t="s">
        <v>1078</v>
      </c>
      <c r="G28" s="2" t="s">
        <v>1034</v>
      </c>
      <c r="H28" s="2" t="s">
        <v>1035</v>
      </c>
      <c r="I28" s="2" t="s">
        <v>1116</v>
      </c>
      <c r="J28" s="2" t="s">
        <v>1037</v>
      </c>
      <c r="K28" s="2" t="s">
        <v>1038</v>
      </c>
      <c r="L28" s="2" t="s">
        <v>1114</v>
      </c>
      <c r="M28" s="2" t="s">
        <v>1059</v>
      </c>
      <c r="N28" s="2" t="s">
        <v>1115</v>
      </c>
      <c r="O28" s="2" t="s">
        <v>1040</v>
      </c>
      <c r="P28" s="2" t="str">
        <f t="shared" si="0"/>
        <v>P-Onsite</v>
      </c>
      <c r="Q28" s="2" t="str">
        <f t="shared" si="1"/>
        <v>P-S1_Onsite</v>
      </c>
      <c r="R28" s="2" t="s">
        <v>1061</v>
      </c>
      <c r="S28" s="2" t="s">
        <v>1041</v>
      </c>
      <c r="T28" s="2" t="s">
        <v>1042</v>
      </c>
    </row>
    <row r="29" spans="1:20" x14ac:dyDescent="0.3">
      <c r="A29" s="2" t="s">
        <v>75</v>
      </c>
      <c r="B29" s="2" t="s">
        <v>1054</v>
      </c>
      <c r="C29" s="2" t="s">
        <v>76</v>
      </c>
      <c r="D29" s="2" t="s">
        <v>77</v>
      </c>
      <c r="E29" s="2" t="s">
        <v>1117</v>
      </c>
      <c r="F29" s="2" t="s">
        <v>1068</v>
      </c>
      <c r="G29" s="2" t="s">
        <v>1050</v>
      </c>
      <c r="H29" s="2" t="s">
        <v>1051</v>
      </c>
      <c r="I29" s="2" t="s">
        <v>1118</v>
      </c>
      <c r="J29" s="2" t="s">
        <v>1053</v>
      </c>
      <c r="K29" s="2" t="s">
        <v>1038</v>
      </c>
      <c r="L29" s="2" t="s">
        <v>1058</v>
      </c>
      <c r="M29" s="2" t="s">
        <v>1059</v>
      </c>
      <c r="N29" s="2" t="s">
        <v>1060</v>
      </c>
      <c r="O29" s="2" t="s">
        <v>1040</v>
      </c>
      <c r="P29" s="2" t="str">
        <f t="shared" si="0"/>
        <v>P-Onsite</v>
      </c>
      <c r="Q29" s="2" t="str">
        <f t="shared" si="1"/>
        <v>P-S1_Onsite</v>
      </c>
      <c r="R29" s="2" t="s">
        <v>1061</v>
      </c>
      <c r="S29" s="2" t="s">
        <v>1041</v>
      </c>
      <c r="T29" s="2" t="s">
        <v>1042</v>
      </c>
    </row>
    <row r="30" spans="1:20" x14ac:dyDescent="0.3">
      <c r="A30" s="2" t="s">
        <v>75</v>
      </c>
      <c r="B30" s="2" t="s">
        <v>1054</v>
      </c>
      <c r="C30" s="2" t="s">
        <v>76</v>
      </c>
      <c r="D30" s="2" t="s">
        <v>77</v>
      </c>
      <c r="E30" s="2" t="s">
        <v>1117</v>
      </c>
      <c r="F30" s="2" t="s">
        <v>1056</v>
      </c>
      <c r="G30" s="2" t="s">
        <v>1044</v>
      </c>
      <c r="H30" s="2" t="s">
        <v>1045</v>
      </c>
      <c r="I30" s="2" t="s">
        <v>1119</v>
      </c>
      <c r="J30" s="2" t="s">
        <v>1047</v>
      </c>
      <c r="K30" s="2" t="s">
        <v>1048</v>
      </c>
      <c r="L30" s="2" t="s">
        <v>1058</v>
      </c>
      <c r="M30" s="2" t="s">
        <v>1059</v>
      </c>
      <c r="N30" s="2" t="s">
        <v>1060</v>
      </c>
      <c r="O30" s="2" t="s">
        <v>1040</v>
      </c>
      <c r="P30" s="2" t="str">
        <f t="shared" si="0"/>
        <v>P-Onsite</v>
      </c>
      <c r="Q30" s="2" t="str">
        <f t="shared" si="1"/>
        <v>P-S1_Onsite</v>
      </c>
      <c r="R30" s="2" t="s">
        <v>1061</v>
      </c>
      <c r="S30" s="2" t="s">
        <v>1041</v>
      </c>
      <c r="T30" s="2" t="s">
        <v>1042</v>
      </c>
    </row>
    <row r="31" spans="1:20" x14ac:dyDescent="0.3">
      <c r="A31" s="2" t="s">
        <v>75</v>
      </c>
      <c r="B31" s="2" t="s">
        <v>1054</v>
      </c>
      <c r="C31" s="2" t="s">
        <v>76</v>
      </c>
      <c r="D31" s="2" t="s">
        <v>77</v>
      </c>
      <c r="E31" s="2" t="s">
        <v>1117</v>
      </c>
      <c r="F31" s="2" t="s">
        <v>1078</v>
      </c>
      <c r="G31" s="2" t="s">
        <v>1034</v>
      </c>
      <c r="H31" s="2" t="s">
        <v>1035</v>
      </c>
      <c r="I31" s="2" t="s">
        <v>1120</v>
      </c>
      <c r="J31" s="2" t="s">
        <v>1037</v>
      </c>
      <c r="K31" s="2" t="s">
        <v>1038</v>
      </c>
      <c r="L31" s="2" t="s">
        <v>1058</v>
      </c>
      <c r="M31" s="2" t="s">
        <v>1059</v>
      </c>
      <c r="N31" s="2" t="s">
        <v>1060</v>
      </c>
      <c r="O31" s="2" t="s">
        <v>1040</v>
      </c>
      <c r="P31" s="2" t="str">
        <f t="shared" si="0"/>
        <v>P-Onsite</v>
      </c>
      <c r="Q31" s="2" t="str">
        <f t="shared" si="1"/>
        <v>P-S1_Onsite</v>
      </c>
      <c r="R31" s="2" t="s">
        <v>1061</v>
      </c>
      <c r="S31" s="2" t="s">
        <v>1041</v>
      </c>
      <c r="T31" s="2" t="s">
        <v>1042</v>
      </c>
    </row>
    <row r="32" spans="1:20" x14ac:dyDescent="0.3">
      <c r="A32" s="2" t="s">
        <v>75</v>
      </c>
      <c r="B32" s="2" t="s">
        <v>1054</v>
      </c>
      <c r="C32" s="2" t="s">
        <v>76</v>
      </c>
      <c r="D32" s="2" t="s">
        <v>77</v>
      </c>
      <c r="E32" s="2" t="s">
        <v>1117</v>
      </c>
      <c r="F32" s="2" t="s">
        <v>1062</v>
      </c>
      <c r="G32" s="2" t="s">
        <v>1063</v>
      </c>
      <c r="H32" s="2" t="s">
        <v>1064</v>
      </c>
      <c r="I32" s="2" t="s">
        <v>1121</v>
      </c>
      <c r="J32" s="2" t="s">
        <v>1066</v>
      </c>
      <c r="K32" s="2" t="s">
        <v>1048</v>
      </c>
      <c r="L32" s="2" t="s">
        <v>1058</v>
      </c>
      <c r="M32" s="2" t="s">
        <v>1059</v>
      </c>
      <c r="N32" s="2" t="s">
        <v>1060</v>
      </c>
      <c r="O32" s="2" t="s">
        <v>1040</v>
      </c>
      <c r="P32" s="2" t="str">
        <f t="shared" si="0"/>
        <v>P-Onsite</v>
      </c>
      <c r="Q32" s="2" t="str">
        <f t="shared" si="1"/>
        <v>P-S1_Onsite</v>
      </c>
      <c r="R32" s="2" t="s">
        <v>1061</v>
      </c>
      <c r="S32" s="2" t="s">
        <v>1041</v>
      </c>
      <c r="T32" s="2" t="s">
        <v>1042</v>
      </c>
    </row>
    <row r="33" spans="1:20" x14ac:dyDescent="0.3">
      <c r="A33" s="2" t="s">
        <v>93</v>
      </c>
      <c r="B33" s="2" t="s">
        <v>1054</v>
      </c>
      <c r="C33" s="2" t="s">
        <v>94</v>
      </c>
      <c r="D33" s="2" t="s">
        <v>95</v>
      </c>
      <c r="E33" s="2" t="s">
        <v>1122</v>
      </c>
      <c r="F33" s="2" t="s">
        <v>1056</v>
      </c>
      <c r="G33" s="2" t="s">
        <v>1044</v>
      </c>
      <c r="H33" s="2" t="s">
        <v>1045</v>
      </c>
      <c r="I33" s="2" t="s">
        <v>1123</v>
      </c>
      <c r="J33" s="2" t="s">
        <v>1047</v>
      </c>
      <c r="K33" s="2" t="s">
        <v>1048</v>
      </c>
      <c r="L33" s="2" t="s">
        <v>1089</v>
      </c>
      <c r="M33" s="2" t="s">
        <v>1059</v>
      </c>
      <c r="N33" s="2" t="s">
        <v>1124</v>
      </c>
      <c r="O33" s="2" t="s">
        <v>1040</v>
      </c>
      <c r="P33" s="2" t="str">
        <f t="shared" si="0"/>
        <v>P-Onsite</v>
      </c>
      <c r="Q33" s="2" t="str">
        <f t="shared" si="1"/>
        <v>P-S1_Onsite</v>
      </c>
      <c r="R33" s="2" t="s">
        <v>1061</v>
      </c>
      <c r="S33" s="2" t="s">
        <v>1041</v>
      </c>
      <c r="T33" s="2" t="s">
        <v>1042</v>
      </c>
    </row>
    <row r="34" spans="1:20" x14ac:dyDescent="0.3">
      <c r="A34" s="2" t="s">
        <v>93</v>
      </c>
      <c r="B34" s="2" t="s">
        <v>1054</v>
      </c>
      <c r="C34" s="2" t="s">
        <v>94</v>
      </c>
      <c r="D34" s="2" t="s">
        <v>95</v>
      </c>
      <c r="E34" s="2" t="s">
        <v>1122</v>
      </c>
      <c r="F34" s="2" t="s">
        <v>1078</v>
      </c>
      <c r="G34" s="2" t="s">
        <v>1034</v>
      </c>
      <c r="H34" s="2" t="s">
        <v>1035</v>
      </c>
      <c r="I34" s="2" t="s">
        <v>1125</v>
      </c>
      <c r="J34" s="2" t="s">
        <v>1037</v>
      </c>
      <c r="K34" s="2" t="s">
        <v>1038</v>
      </c>
      <c r="L34" s="2" t="s">
        <v>1089</v>
      </c>
      <c r="M34" s="2" t="s">
        <v>1059</v>
      </c>
      <c r="N34" s="2" t="s">
        <v>1124</v>
      </c>
      <c r="O34" s="2" t="s">
        <v>1040</v>
      </c>
      <c r="P34" s="2" t="str">
        <f t="shared" si="0"/>
        <v>P-Onsite</v>
      </c>
      <c r="Q34" s="2" t="str">
        <f t="shared" si="1"/>
        <v>P-S1_Onsite</v>
      </c>
      <c r="R34" s="2" t="s">
        <v>1061</v>
      </c>
      <c r="S34" s="2" t="s">
        <v>1041</v>
      </c>
      <c r="T34" s="2" t="s">
        <v>1042</v>
      </c>
    </row>
    <row r="35" spans="1:20" x14ac:dyDescent="0.3">
      <c r="A35" s="2" t="s">
        <v>99</v>
      </c>
      <c r="B35" s="2" t="s">
        <v>1054</v>
      </c>
      <c r="C35" s="2" t="s">
        <v>100</v>
      </c>
      <c r="D35" s="2" t="s">
        <v>101</v>
      </c>
      <c r="E35" s="2" t="s">
        <v>1126</v>
      </c>
      <c r="F35" s="2" t="s">
        <v>1068</v>
      </c>
      <c r="G35" s="2" t="s">
        <v>1050</v>
      </c>
      <c r="H35" s="2" t="s">
        <v>1051</v>
      </c>
      <c r="I35" s="2" t="s">
        <v>1127</v>
      </c>
      <c r="J35" s="2" t="s">
        <v>1053</v>
      </c>
      <c r="K35" s="2" t="s">
        <v>1038</v>
      </c>
      <c r="L35" s="2" t="s">
        <v>1075</v>
      </c>
      <c r="M35" s="2" t="s">
        <v>1059</v>
      </c>
      <c r="N35" s="2" t="s">
        <v>1076</v>
      </c>
      <c r="O35" s="2" t="s">
        <v>1040</v>
      </c>
      <c r="P35" s="2" t="str">
        <f t="shared" si="0"/>
        <v>P-Onsite</v>
      </c>
      <c r="Q35" s="2" t="str">
        <f t="shared" si="1"/>
        <v>P-S1_Onsite</v>
      </c>
      <c r="R35" s="2" t="s">
        <v>1061</v>
      </c>
      <c r="S35" s="2" t="s">
        <v>1041</v>
      </c>
      <c r="T35" s="2" t="s">
        <v>1042</v>
      </c>
    </row>
    <row r="36" spans="1:20" x14ac:dyDescent="0.3">
      <c r="A36" s="2" t="s">
        <v>99</v>
      </c>
      <c r="B36" s="2" t="s">
        <v>1054</v>
      </c>
      <c r="C36" s="2" t="s">
        <v>100</v>
      </c>
      <c r="D36" s="2" t="s">
        <v>101</v>
      </c>
      <c r="E36" s="2" t="s">
        <v>1126</v>
      </c>
      <c r="F36" s="2" t="s">
        <v>1056</v>
      </c>
      <c r="G36" s="2" t="s">
        <v>1044</v>
      </c>
      <c r="H36" s="2" t="s">
        <v>1045</v>
      </c>
      <c r="I36" s="2" t="s">
        <v>1128</v>
      </c>
      <c r="J36" s="2" t="s">
        <v>1047</v>
      </c>
      <c r="K36" s="2" t="s">
        <v>1048</v>
      </c>
      <c r="L36" s="2" t="s">
        <v>1075</v>
      </c>
      <c r="M36" s="2" t="s">
        <v>1059</v>
      </c>
      <c r="N36" s="2" t="s">
        <v>1076</v>
      </c>
      <c r="O36" s="2" t="s">
        <v>1040</v>
      </c>
      <c r="P36" s="2" t="str">
        <f t="shared" si="0"/>
        <v>P-Onsite</v>
      </c>
      <c r="Q36" s="2" t="str">
        <f t="shared" si="1"/>
        <v>P-S1_Onsite</v>
      </c>
      <c r="R36" s="2" t="s">
        <v>1061</v>
      </c>
      <c r="S36" s="2" t="s">
        <v>1041</v>
      </c>
      <c r="T36" s="2" t="s">
        <v>1042</v>
      </c>
    </row>
    <row r="37" spans="1:20" x14ac:dyDescent="0.3">
      <c r="A37" s="2" t="s">
        <v>99</v>
      </c>
      <c r="B37" s="2" t="s">
        <v>1054</v>
      </c>
      <c r="C37" s="2" t="s">
        <v>100</v>
      </c>
      <c r="D37" s="2" t="s">
        <v>101</v>
      </c>
      <c r="E37" s="2" t="s">
        <v>1126</v>
      </c>
      <c r="F37" s="2" t="s">
        <v>1078</v>
      </c>
      <c r="G37" s="2" t="s">
        <v>1034</v>
      </c>
      <c r="H37" s="2" t="s">
        <v>1035</v>
      </c>
      <c r="I37" s="2" t="s">
        <v>1129</v>
      </c>
      <c r="J37" s="2" t="s">
        <v>1037</v>
      </c>
      <c r="K37" s="2" t="s">
        <v>1038</v>
      </c>
      <c r="L37" s="2" t="s">
        <v>1075</v>
      </c>
      <c r="M37" s="2" t="s">
        <v>1059</v>
      </c>
      <c r="N37" s="2" t="s">
        <v>1076</v>
      </c>
      <c r="O37" s="2" t="s">
        <v>1040</v>
      </c>
      <c r="P37" s="2" t="str">
        <f t="shared" si="0"/>
        <v>P-Onsite</v>
      </c>
      <c r="Q37" s="2" t="str">
        <f t="shared" si="1"/>
        <v>P-S1_Onsite</v>
      </c>
      <c r="R37" s="2" t="s">
        <v>1061</v>
      </c>
      <c r="S37" s="2" t="s">
        <v>1041</v>
      </c>
      <c r="T37" s="2" t="s">
        <v>1042</v>
      </c>
    </row>
    <row r="38" spans="1:20" x14ac:dyDescent="0.3">
      <c r="A38" s="2" t="s">
        <v>99</v>
      </c>
      <c r="B38" s="2" t="s">
        <v>1054</v>
      </c>
      <c r="C38" s="2" t="s">
        <v>100</v>
      </c>
      <c r="D38" s="2" t="s">
        <v>101</v>
      </c>
      <c r="E38" s="2" t="s">
        <v>1126</v>
      </c>
      <c r="F38" s="2" t="s">
        <v>1062</v>
      </c>
      <c r="G38" s="2" t="s">
        <v>1063</v>
      </c>
      <c r="H38" s="2" t="s">
        <v>1064</v>
      </c>
      <c r="I38" s="2" t="s">
        <v>1130</v>
      </c>
      <c r="J38" s="2" t="s">
        <v>1066</v>
      </c>
      <c r="K38" s="2" t="s">
        <v>1048</v>
      </c>
      <c r="L38" s="2" t="s">
        <v>1075</v>
      </c>
      <c r="M38" s="2" t="s">
        <v>1059</v>
      </c>
      <c r="N38" s="2" t="s">
        <v>1076</v>
      </c>
      <c r="O38" s="2" t="s">
        <v>1040</v>
      </c>
      <c r="P38" s="2" t="str">
        <f t="shared" si="0"/>
        <v>P-Onsite</v>
      </c>
      <c r="Q38" s="2" t="str">
        <f t="shared" si="1"/>
        <v>P-S1_Onsite</v>
      </c>
      <c r="R38" s="2" t="s">
        <v>1061</v>
      </c>
      <c r="S38" s="2" t="s">
        <v>1041</v>
      </c>
      <c r="T38" s="2" t="s">
        <v>1042</v>
      </c>
    </row>
    <row r="39" spans="1:20" x14ac:dyDescent="0.3">
      <c r="A39" s="2" t="s">
        <v>117</v>
      </c>
      <c r="B39" s="2" t="s">
        <v>1054</v>
      </c>
      <c r="C39" s="2" t="s">
        <v>118</v>
      </c>
      <c r="D39" s="2" t="s">
        <v>119</v>
      </c>
      <c r="E39" s="2" t="s">
        <v>1131</v>
      </c>
      <c r="F39" s="2" t="s">
        <v>1056</v>
      </c>
      <c r="G39" s="2" t="s">
        <v>1044</v>
      </c>
      <c r="H39" s="2" t="s">
        <v>1045</v>
      </c>
      <c r="I39" s="2" t="s">
        <v>1132</v>
      </c>
      <c r="J39" s="2" t="s">
        <v>1047</v>
      </c>
      <c r="K39" s="2" t="s">
        <v>1048</v>
      </c>
      <c r="L39" s="2" t="s">
        <v>1096</v>
      </c>
      <c r="M39" s="2" t="s">
        <v>1059</v>
      </c>
      <c r="N39" s="2" t="s">
        <v>1097</v>
      </c>
      <c r="O39" s="2" t="s">
        <v>1040</v>
      </c>
      <c r="P39" s="2" t="str">
        <f t="shared" si="0"/>
        <v>P-Onsite</v>
      </c>
      <c r="Q39" s="2" t="str">
        <f t="shared" si="1"/>
        <v>P-S1_Onsite</v>
      </c>
      <c r="R39" s="2" t="s">
        <v>1061</v>
      </c>
      <c r="S39" s="2" t="s">
        <v>1041</v>
      </c>
      <c r="T39" s="2" t="s">
        <v>1042</v>
      </c>
    </row>
    <row r="40" spans="1:20" x14ac:dyDescent="0.3">
      <c r="A40" s="2" t="s">
        <v>117</v>
      </c>
      <c r="B40" s="2" t="s">
        <v>1054</v>
      </c>
      <c r="C40" s="2" t="s">
        <v>118</v>
      </c>
      <c r="D40" s="2" t="s">
        <v>119</v>
      </c>
      <c r="E40" s="2" t="s">
        <v>1131</v>
      </c>
      <c r="F40" s="2" t="s">
        <v>1062</v>
      </c>
      <c r="G40" s="2" t="s">
        <v>1063</v>
      </c>
      <c r="H40" s="2" t="s">
        <v>1064</v>
      </c>
      <c r="I40" s="2" t="s">
        <v>1133</v>
      </c>
      <c r="J40" s="2" t="s">
        <v>1066</v>
      </c>
      <c r="K40" s="2" t="s">
        <v>1048</v>
      </c>
      <c r="L40" s="2" t="s">
        <v>1096</v>
      </c>
      <c r="M40" s="2" t="s">
        <v>1059</v>
      </c>
      <c r="N40" s="2" t="s">
        <v>1097</v>
      </c>
      <c r="O40" s="2" t="s">
        <v>1040</v>
      </c>
      <c r="P40" s="2" t="str">
        <f t="shared" si="0"/>
        <v>P-Onsite</v>
      </c>
      <c r="Q40" s="2" t="str">
        <f t="shared" si="1"/>
        <v>P-S1_Onsite</v>
      </c>
      <c r="R40" s="2" t="s">
        <v>1061</v>
      </c>
      <c r="S40" s="2" t="s">
        <v>1041</v>
      </c>
      <c r="T40" s="2" t="s">
        <v>1042</v>
      </c>
    </row>
    <row r="41" spans="1:20" x14ac:dyDescent="0.3">
      <c r="A41" s="2" t="s">
        <v>123</v>
      </c>
      <c r="B41" s="2" t="s">
        <v>1054</v>
      </c>
      <c r="C41" s="2" t="s">
        <v>124</v>
      </c>
      <c r="D41" s="2" t="s">
        <v>125</v>
      </c>
      <c r="E41" s="2" t="s">
        <v>1134</v>
      </c>
      <c r="F41" s="2" t="s">
        <v>1068</v>
      </c>
      <c r="G41" s="2" t="s">
        <v>1050</v>
      </c>
      <c r="H41" s="2" t="s">
        <v>1051</v>
      </c>
      <c r="I41" s="2" t="s">
        <v>1135</v>
      </c>
      <c r="J41" s="2" t="s">
        <v>1053</v>
      </c>
      <c r="K41" s="2" t="s">
        <v>1038</v>
      </c>
      <c r="L41" s="2" t="s">
        <v>1136</v>
      </c>
      <c r="M41" s="2" t="s">
        <v>1059</v>
      </c>
      <c r="N41" s="2" t="s">
        <v>1137</v>
      </c>
      <c r="O41" s="2" t="s">
        <v>1040</v>
      </c>
      <c r="P41" s="2" t="str">
        <f t="shared" si="0"/>
        <v>P-Onsite</v>
      </c>
      <c r="Q41" s="2" t="str">
        <f t="shared" si="1"/>
        <v>P-S1_Onsite</v>
      </c>
      <c r="R41" s="2" t="s">
        <v>1061</v>
      </c>
      <c r="S41" s="2" t="s">
        <v>1041</v>
      </c>
      <c r="T41" s="2" t="s">
        <v>1042</v>
      </c>
    </row>
    <row r="42" spans="1:20" x14ac:dyDescent="0.3">
      <c r="A42" s="2" t="s">
        <v>123</v>
      </c>
      <c r="B42" s="2" t="s">
        <v>1054</v>
      </c>
      <c r="C42" s="2" t="s">
        <v>124</v>
      </c>
      <c r="D42" s="2" t="s">
        <v>125</v>
      </c>
      <c r="E42" s="2" t="s">
        <v>1134</v>
      </c>
      <c r="F42" s="2" t="s">
        <v>1056</v>
      </c>
      <c r="G42" s="2" t="s">
        <v>1044</v>
      </c>
      <c r="H42" s="2" t="s">
        <v>1045</v>
      </c>
      <c r="I42" s="2" t="s">
        <v>1138</v>
      </c>
      <c r="J42" s="2" t="s">
        <v>1047</v>
      </c>
      <c r="K42" s="2" t="s">
        <v>1048</v>
      </c>
      <c r="L42" s="2" t="s">
        <v>1136</v>
      </c>
      <c r="M42" s="2" t="s">
        <v>1059</v>
      </c>
      <c r="N42" s="2" t="s">
        <v>1137</v>
      </c>
      <c r="O42" s="2" t="s">
        <v>1040</v>
      </c>
      <c r="P42" s="2" t="str">
        <f t="shared" si="0"/>
        <v>P-Onsite</v>
      </c>
      <c r="Q42" s="2" t="str">
        <f t="shared" si="1"/>
        <v>P-S1_Onsite</v>
      </c>
      <c r="R42" s="2" t="s">
        <v>1061</v>
      </c>
      <c r="S42" s="2" t="s">
        <v>1041</v>
      </c>
      <c r="T42" s="2" t="s">
        <v>1042</v>
      </c>
    </row>
    <row r="43" spans="1:20" x14ac:dyDescent="0.3">
      <c r="A43" s="2" t="s">
        <v>123</v>
      </c>
      <c r="B43" s="2" t="s">
        <v>1054</v>
      </c>
      <c r="C43" s="2" t="s">
        <v>124</v>
      </c>
      <c r="D43" s="2" t="s">
        <v>125</v>
      </c>
      <c r="E43" s="2" t="s">
        <v>1134</v>
      </c>
      <c r="F43" s="2" t="s">
        <v>1078</v>
      </c>
      <c r="G43" s="2" t="s">
        <v>1034</v>
      </c>
      <c r="H43" s="2" t="s">
        <v>1035</v>
      </c>
      <c r="I43" s="2" t="s">
        <v>1139</v>
      </c>
      <c r="J43" s="2" t="s">
        <v>1037</v>
      </c>
      <c r="K43" s="2" t="s">
        <v>1038</v>
      </c>
      <c r="L43" s="2" t="s">
        <v>1136</v>
      </c>
      <c r="M43" s="2" t="s">
        <v>1059</v>
      </c>
      <c r="N43" s="2" t="s">
        <v>1137</v>
      </c>
      <c r="O43" s="2" t="s">
        <v>1040</v>
      </c>
      <c r="P43" s="2" t="str">
        <f t="shared" si="0"/>
        <v>P-Onsite</v>
      </c>
      <c r="Q43" s="2" t="str">
        <f t="shared" si="1"/>
        <v>P-S1_Onsite</v>
      </c>
      <c r="R43" s="2" t="s">
        <v>1061</v>
      </c>
      <c r="S43" s="2" t="s">
        <v>1041</v>
      </c>
      <c r="T43" s="2" t="s">
        <v>1042</v>
      </c>
    </row>
    <row r="44" spans="1:20" x14ac:dyDescent="0.3">
      <c r="A44" s="2" t="s">
        <v>132</v>
      </c>
      <c r="B44" s="2" t="s">
        <v>1031</v>
      </c>
      <c r="C44" s="2" t="s">
        <v>133</v>
      </c>
      <c r="D44" s="2" t="s">
        <v>134</v>
      </c>
      <c r="E44" s="2" t="s">
        <v>1140</v>
      </c>
      <c r="F44" s="2" t="s">
        <v>1033</v>
      </c>
      <c r="G44" s="2" t="s">
        <v>1034</v>
      </c>
      <c r="H44" s="2" t="s">
        <v>1035</v>
      </c>
      <c r="I44" s="2" t="s">
        <v>1141</v>
      </c>
      <c r="J44" s="2" t="s">
        <v>1037</v>
      </c>
      <c r="K44" s="2" t="s">
        <v>1038</v>
      </c>
      <c r="L44" s="2" t="s">
        <v>1039</v>
      </c>
      <c r="M44" s="2" t="s">
        <v>1039</v>
      </c>
      <c r="N44" s="2" t="s">
        <v>1039</v>
      </c>
      <c r="O44" s="2" t="s">
        <v>1040</v>
      </c>
      <c r="P44" s="2" t="str">
        <f t="shared" si="0"/>
        <v>P-Online</v>
      </c>
      <c r="Q44" s="2" t="str">
        <f t="shared" si="1"/>
        <v>P-S1_Online</v>
      </c>
      <c r="R44" s="2"/>
      <c r="S44" s="2" t="s">
        <v>1041</v>
      </c>
      <c r="T44" s="2" t="s">
        <v>1042</v>
      </c>
    </row>
    <row r="45" spans="1:20" x14ac:dyDescent="0.3">
      <c r="A45" s="2" t="s">
        <v>132</v>
      </c>
      <c r="B45" s="2" t="s">
        <v>1031</v>
      </c>
      <c r="C45" s="2" t="s">
        <v>133</v>
      </c>
      <c r="D45" s="2" t="s">
        <v>134</v>
      </c>
      <c r="E45" s="2" t="s">
        <v>1140</v>
      </c>
      <c r="F45" s="2" t="s">
        <v>1049</v>
      </c>
      <c r="G45" s="2" t="s">
        <v>1050</v>
      </c>
      <c r="H45" s="2" t="s">
        <v>1051</v>
      </c>
      <c r="I45" s="2" t="s">
        <v>1142</v>
      </c>
      <c r="J45" s="2" t="s">
        <v>1053</v>
      </c>
      <c r="K45" s="2" t="s">
        <v>1038</v>
      </c>
      <c r="L45" s="2" t="s">
        <v>1039</v>
      </c>
      <c r="M45" s="2" t="s">
        <v>1039</v>
      </c>
      <c r="N45" s="2" t="s">
        <v>1039</v>
      </c>
      <c r="O45" s="2" t="s">
        <v>1040</v>
      </c>
      <c r="P45" s="2" t="str">
        <f t="shared" si="0"/>
        <v>P-Online</v>
      </c>
      <c r="Q45" s="2" t="str">
        <f t="shared" si="1"/>
        <v>P-S1_Online</v>
      </c>
      <c r="R45" s="2"/>
      <c r="S45" s="2" t="s">
        <v>1041</v>
      </c>
      <c r="T45" s="2" t="s">
        <v>1042</v>
      </c>
    </row>
    <row r="46" spans="1:20" x14ac:dyDescent="0.3">
      <c r="A46" s="2" t="s">
        <v>138</v>
      </c>
      <c r="B46" s="2" t="s">
        <v>1054</v>
      </c>
      <c r="C46" s="2" t="s">
        <v>139</v>
      </c>
      <c r="D46" s="2" t="s">
        <v>140</v>
      </c>
      <c r="E46" s="2" t="s">
        <v>1143</v>
      </c>
      <c r="F46" s="2" t="s">
        <v>1068</v>
      </c>
      <c r="G46" s="2" t="s">
        <v>1050</v>
      </c>
      <c r="H46" s="2" t="s">
        <v>1051</v>
      </c>
      <c r="I46" s="2" t="s">
        <v>1144</v>
      </c>
      <c r="J46" s="2" t="s">
        <v>1053</v>
      </c>
      <c r="K46" s="2" t="s">
        <v>1038</v>
      </c>
      <c r="L46" s="2" t="s">
        <v>1075</v>
      </c>
      <c r="M46" s="2" t="s">
        <v>1059</v>
      </c>
      <c r="N46" s="2" t="s">
        <v>1076</v>
      </c>
      <c r="O46" s="2" t="s">
        <v>1098</v>
      </c>
      <c r="P46" s="2" t="str">
        <f t="shared" si="0"/>
        <v>A-Onsite</v>
      </c>
      <c r="Q46" s="2" t="str">
        <f t="shared" si="1"/>
        <v>A-S1_Onsite</v>
      </c>
      <c r="R46" s="2" t="s">
        <v>1061</v>
      </c>
      <c r="S46" s="2" t="s">
        <v>1041</v>
      </c>
      <c r="T46" s="2" t="s">
        <v>1042</v>
      </c>
    </row>
    <row r="47" spans="1:20" x14ac:dyDescent="0.3">
      <c r="A47" s="2" t="s">
        <v>138</v>
      </c>
      <c r="B47" s="2" t="s">
        <v>1054</v>
      </c>
      <c r="C47" s="2" t="s">
        <v>139</v>
      </c>
      <c r="D47" s="2" t="s">
        <v>140</v>
      </c>
      <c r="E47" s="2" t="s">
        <v>1143</v>
      </c>
      <c r="F47" s="2" t="s">
        <v>1056</v>
      </c>
      <c r="G47" s="2" t="s">
        <v>1044</v>
      </c>
      <c r="H47" s="2" t="s">
        <v>1045</v>
      </c>
      <c r="I47" s="2" t="s">
        <v>1145</v>
      </c>
      <c r="J47" s="2" t="s">
        <v>1047</v>
      </c>
      <c r="K47" s="2" t="s">
        <v>1048</v>
      </c>
      <c r="L47" s="2" t="s">
        <v>1075</v>
      </c>
      <c r="M47" s="2" t="s">
        <v>1059</v>
      </c>
      <c r="N47" s="2" t="s">
        <v>1076</v>
      </c>
      <c r="O47" s="2" t="s">
        <v>1098</v>
      </c>
      <c r="P47" s="2" t="str">
        <f t="shared" si="0"/>
        <v>A-Onsite</v>
      </c>
      <c r="Q47" s="2" t="str">
        <f t="shared" si="1"/>
        <v>A-S1_Onsite</v>
      </c>
      <c r="R47" s="2" t="s">
        <v>1061</v>
      </c>
      <c r="S47" s="2" t="s">
        <v>1041</v>
      </c>
      <c r="T47" s="2" t="s">
        <v>1042</v>
      </c>
    </row>
    <row r="48" spans="1:20" x14ac:dyDescent="0.3">
      <c r="A48" s="2" t="s">
        <v>138</v>
      </c>
      <c r="B48" s="2" t="s">
        <v>1054</v>
      </c>
      <c r="C48" s="2" t="s">
        <v>139</v>
      </c>
      <c r="D48" s="2" t="s">
        <v>140</v>
      </c>
      <c r="E48" s="2" t="s">
        <v>1143</v>
      </c>
      <c r="F48" s="2" t="s">
        <v>1078</v>
      </c>
      <c r="G48" s="2" t="s">
        <v>1034</v>
      </c>
      <c r="H48" s="2" t="s">
        <v>1035</v>
      </c>
      <c r="I48" s="2" t="s">
        <v>1146</v>
      </c>
      <c r="J48" s="2" t="s">
        <v>1037</v>
      </c>
      <c r="K48" s="2" t="s">
        <v>1038</v>
      </c>
      <c r="L48" s="2" t="s">
        <v>1075</v>
      </c>
      <c r="M48" s="2" t="s">
        <v>1059</v>
      </c>
      <c r="N48" s="2" t="s">
        <v>1076</v>
      </c>
      <c r="O48" s="2" t="s">
        <v>1098</v>
      </c>
      <c r="P48" s="2" t="str">
        <f t="shared" si="0"/>
        <v>A-Onsite</v>
      </c>
      <c r="Q48" s="2" t="str">
        <f t="shared" si="1"/>
        <v>A-S1_Onsite</v>
      </c>
      <c r="R48" s="2" t="s">
        <v>1061</v>
      </c>
      <c r="S48" s="2" t="s">
        <v>1041</v>
      </c>
      <c r="T48" s="2" t="s">
        <v>1042</v>
      </c>
    </row>
    <row r="49" spans="1:20" x14ac:dyDescent="0.3">
      <c r="A49" s="2" t="s">
        <v>138</v>
      </c>
      <c r="B49" s="2" t="s">
        <v>1054</v>
      </c>
      <c r="C49" s="2" t="s">
        <v>139</v>
      </c>
      <c r="D49" s="2" t="s">
        <v>140</v>
      </c>
      <c r="E49" s="2" t="s">
        <v>1143</v>
      </c>
      <c r="F49" s="2" t="s">
        <v>1062</v>
      </c>
      <c r="G49" s="2" t="s">
        <v>1063</v>
      </c>
      <c r="H49" s="2" t="s">
        <v>1064</v>
      </c>
      <c r="I49" s="2" t="s">
        <v>1147</v>
      </c>
      <c r="J49" s="2" t="s">
        <v>1066</v>
      </c>
      <c r="K49" s="2" t="s">
        <v>1048</v>
      </c>
      <c r="L49" s="2" t="s">
        <v>1075</v>
      </c>
      <c r="M49" s="2" t="s">
        <v>1059</v>
      </c>
      <c r="N49" s="2" t="s">
        <v>1076</v>
      </c>
      <c r="O49" s="2" t="s">
        <v>1098</v>
      </c>
      <c r="P49" s="2" t="str">
        <f t="shared" si="0"/>
        <v>A-Onsite</v>
      </c>
      <c r="Q49" s="2" t="str">
        <f t="shared" si="1"/>
        <v>A-S1_Onsite</v>
      </c>
      <c r="R49" s="2" t="s">
        <v>1061</v>
      </c>
      <c r="S49" s="2" t="s">
        <v>1041</v>
      </c>
      <c r="T49" s="2" t="s">
        <v>1042</v>
      </c>
    </row>
    <row r="50" spans="1:20" x14ac:dyDescent="0.3">
      <c r="A50" s="2" t="s">
        <v>141</v>
      </c>
      <c r="B50" s="2" t="s">
        <v>1054</v>
      </c>
      <c r="C50" s="2" t="s">
        <v>142</v>
      </c>
      <c r="D50" s="2" t="s">
        <v>143</v>
      </c>
      <c r="E50" s="2" t="s">
        <v>1148</v>
      </c>
      <c r="F50" s="2" t="s">
        <v>1068</v>
      </c>
      <c r="G50" s="2" t="s">
        <v>1050</v>
      </c>
      <c r="H50" s="2" t="s">
        <v>1051</v>
      </c>
      <c r="I50" s="2" t="s">
        <v>1149</v>
      </c>
      <c r="J50" s="2" t="s">
        <v>1053</v>
      </c>
      <c r="K50" s="2" t="s">
        <v>1038</v>
      </c>
      <c r="L50" s="2" t="s">
        <v>1150</v>
      </c>
      <c r="M50" s="2" t="s">
        <v>1059</v>
      </c>
      <c r="N50" s="2" t="s">
        <v>1151</v>
      </c>
      <c r="O50" s="2" t="s">
        <v>1040</v>
      </c>
      <c r="P50" s="2" t="str">
        <f t="shared" si="0"/>
        <v>P-Onsite</v>
      </c>
      <c r="Q50" s="2" t="str">
        <f t="shared" si="1"/>
        <v>P-S1_Onsite</v>
      </c>
      <c r="R50" s="2" t="s">
        <v>1061</v>
      </c>
      <c r="S50" s="2" t="s">
        <v>1041</v>
      </c>
      <c r="T50" s="2" t="s">
        <v>1042</v>
      </c>
    </row>
    <row r="51" spans="1:20" x14ac:dyDescent="0.3">
      <c r="A51" s="2" t="s">
        <v>141</v>
      </c>
      <c r="B51" s="2" t="s">
        <v>1054</v>
      </c>
      <c r="C51" s="2" t="s">
        <v>142</v>
      </c>
      <c r="D51" s="2" t="s">
        <v>143</v>
      </c>
      <c r="E51" s="2" t="s">
        <v>1148</v>
      </c>
      <c r="F51" s="2" t="s">
        <v>1056</v>
      </c>
      <c r="G51" s="2" t="s">
        <v>1044</v>
      </c>
      <c r="H51" s="2" t="s">
        <v>1045</v>
      </c>
      <c r="I51" s="2" t="s">
        <v>1152</v>
      </c>
      <c r="J51" s="2" t="s">
        <v>1047</v>
      </c>
      <c r="K51" s="2" t="s">
        <v>1048</v>
      </c>
      <c r="L51" s="2" t="s">
        <v>1150</v>
      </c>
      <c r="M51" s="2" t="s">
        <v>1059</v>
      </c>
      <c r="N51" s="2" t="s">
        <v>1151</v>
      </c>
      <c r="O51" s="2" t="s">
        <v>1040</v>
      </c>
      <c r="P51" s="2" t="str">
        <f t="shared" si="0"/>
        <v>P-Onsite</v>
      </c>
      <c r="Q51" s="2" t="str">
        <f t="shared" si="1"/>
        <v>P-S1_Onsite</v>
      </c>
      <c r="R51" s="2" t="s">
        <v>1061</v>
      </c>
      <c r="S51" s="2" t="s">
        <v>1041</v>
      </c>
      <c r="T51" s="2" t="s">
        <v>1042</v>
      </c>
    </row>
    <row r="52" spans="1:20" x14ac:dyDescent="0.3">
      <c r="A52" s="2" t="s">
        <v>141</v>
      </c>
      <c r="B52" s="2" t="s">
        <v>1054</v>
      </c>
      <c r="C52" s="2" t="s">
        <v>142</v>
      </c>
      <c r="D52" s="2" t="s">
        <v>143</v>
      </c>
      <c r="E52" s="2" t="s">
        <v>1148</v>
      </c>
      <c r="F52" s="2" t="s">
        <v>1078</v>
      </c>
      <c r="G52" s="2" t="s">
        <v>1034</v>
      </c>
      <c r="H52" s="2" t="s">
        <v>1035</v>
      </c>
      <c r="I52" s="2" t="s">
        <v>1153</v>
      </c>
      <c r="J52" s="2" t="s">
        <v>1037</v>
      </c>
      <c r="K52" s="2" t="s">
        <v>1038</v>
      </c>
      <c r="L52" s="2" t="s">
        <v>1150</v>
      </c>
      <c r="M52" s="2" t="s">
        <v>1059</v>
      </c>
      <c r="N52" s="2" t="s">
        <v>1151</v>
      </c>
      <c r="O52" s="2" t="s">
        <v>1040</v>
      </c>
      <c r="P52" s="2" t="str">
        <f t="shared" si="0"/>
        <v>P-Onsite</v>
      </c>
      <c r="Q52" s="2" t="str">
        <f t="shared" si="1"/>
        <v>P-S1_Onsite</v>
      </c>
      <c r="R52" s="2" t="s">
        <v>1061</v>
      </c>
      <c r="S52" s="2" t="s">
        <v>1041</v>
      </c>
      <c r="T52" s="2" t="s">
        <v>1042</v>
      </c>
    </row>
    <row r="53" spans="1:20" x14ac:dyDescent="0.3">
      <c r="A53" s="2" t="s">
        <v>141</v>
      </c>
      <c r="B53" s="2" t="s">
        <v>1054</v>
      </c>
      <c r="C53" s="2" t="s">
        <v>142</v>
      </c>
      <c r="D53" s="2" t="s">
        <v>143</v>
      </c>
      <c r="E53" s="2" t="s">
        <v>1148</v>
      </c>
      <c r="F53" s="2" t="s">
        <v>1062</v>
      </c>
      <c r="G53" s="2" t="s">
        <v>1063</v>
      </c>
      <c r="H53" s="2" t="s">
        <v>1064</v>
      </c>
      <c r="I53" s="2" t="s">
        <v>1154</v>
      </c>
      <c r="J53" s="2" t="s">
        <v>1066</v>
      </c>
      <c r="K53" s="2" t="s">
        <v>1048</v>
      </c>
      <c r="L53" s="2" t="s">
        <v>1150</v>
      </c>
      <c r="M53" s="2" t="s">
        <v>1059</v>
      </c>
      <c r="N53" s="2" t="s">
        <v>1151</v>
      </c>
      <c r="O53" s="2" t="s">
        <v>1098</v>
      </c>
      <c r="P53" s="2" t="str">
        <f t="shared" si="0"/>
        <v>A-Onsite</v>
      </c>
      <c r="Q53" s="2" t="str">
        <f t="shared" si="1"/>
        <v>A-S1_Onsite</v>
      </c>
      <c r="R53" s="2" t="s">
        <v>1061</v>
      </c>
      <c r="S53" s="2" t="s">
        <v>1041</v>
      </c>
      <c r="T53" s="2" t="s">
        <v>1042</v>
      </c>
    </row>
    <row r="54" spans="1:20" x14ac:dyDescent="0.3">
      <c r="A54" s="2" t="s">
        <v>159</v>
      </c>
      <c r="B54" s="2" t="s">
        <v>1054</v>
      </c>
      <c r="C54" s="2" t="s">
        <v>160</v>
      </c>
      <c r="D54" s="2" t="s">
        <v>161</v>
      </c>
      <c r="E54" s="2" t="s">
        <v>1155</v>
      </c>
      <c r="F54" s="2" t="s">
        <v>1068</v>
      </c>
      <c r="G54" s="2" t="s">
        <v>1050</v>
      </c>
      <c r="H54" s="2" t="s">
        <v>1051</v>
      </c>
      <c r="I54" s="2" t="s">
        <v>1156</v>
      </c>
      <c r="J54" s="2" t="s">
        <v>1053</v>
      </c>
      <c r="K54" s="2" t="s">
        <v>1038</v>
      </c>
      <c r="L54" s="2" t="s">
        <v>1157</v>
      </c>
      <c r="M54" s="2" t="s">
        <v>1059</v>
      </c>
      <c r="N54" s="2" t="s">
        <v>1158</v>
      </c>
      <c r="O54" s="2" t="s">
        <v>1040</v>
      </c>
      <c r="P54" s="2" t="str">
        <f t="shared" si="0"/>
        <v>P-Onsite</v>
      </c>
      <c r="Q54" s="2" t="str">
        <f t="shared" si="1"/>
        <v>P-S1_Onsite</v>
      </c>
      <c r="R54" s="2" t="s">
        <v>1061</v>
      </c>
      <c r="S54" s="2" t="s">
        <v>1041</v>
      </c>
      <c r="T54" s="2" t="s">
        <v>1042</v>
      </c>
    </row>
    <row r="55" spans="1:20" x14ac:dyDescent="0.3">
      <c r="A55" s="2" t="s">
        <v>159</v>
      </c>
      <c r="B55" s="2" t="s">
        <v>1054</v>
      </c>
      <c r="C55" s="2" t="s">
        <v>160</v>
      </c>
      <c r="D55" s="2" t="s">
        <v>161</v>
      </c>
      <c r="E55" s="2" t="s">
        <v>1155</v>
      </c>
      <c r="F55" s="2" t="s">
        <v>1056</v>
      </c>
      <c r="G55" s="2" t="s">
        <v>1044</v>
      </c>
      <c r="H55" s="2" t="s">
        <v>1045</v>
      </c>
      <c r="I55" s="2" t="s">
        <v>1159</v>
      </c>
      <c r="J55" s="2" t="s">
        <v>1047</v>
      </c>
      <c r="K55" s="2" t="s">
        <v>1048</v>
      </c>
      <c r="L55" s="2" t="s">
        <v>1157</v>
      </c>
      <c r="M55" s="2" t="s">
        <v>1059</v>
      </c>
      <c r="N55" s="2" t="s">
        <v>1158</v>
      </c>
      <c r="O55" s="2" t="s">
        <v>1040</v>
      </c>
      <c r="P55" s="2" t="str">
        <f t="shared" si="0"/>
        <v>P-Onsite</v>
      </c>
      <c r="Q55" s="2" t="str">
        <f t="shared" si="1"/>
        <v>P-S1_Onsite</v>
      </c>
      <c r="R55" s="2" t="s">
        <v>1061</v>
      </c>
      <c r="S55" s="2" t="s">
        <v>1041</v>
      </c>
      <c r="T55" s="2" t="s">
        <v>1042</v>
      </c>
    </row>
    <row r="56" spans="1:20" x14ac:dyDescent="0.3">
      <c r="A56" s="2" t="s">
        <v>159</v>
      </c>
      <c r="B56" s="2" t="s">
        <v>1054</v>
      </c>
      <c r="C56" s="2" t="s">
        <v>160</v>
      </c>
      <c r="D56" s="2" t="s">
        <v>161</v>
      </c>
      <c r="E56" s="2" t="s">
        <v>1155</v>
      </c>
      <c r="F56" s="2" t="s">
        <v>1078</v>
      </c>
      <c r="G56" s="2" t="s">
        <v>1034</v>
      </c>
      <c r="H56" s="2" t="s">
        <v>1035</v>
      </c>
      <c r="I56" s="2" t="s">
        <v>1160</v>
      </c>
      <c r="J56" s="2" t="s">
        <v>1037</v>
      </c>
      <c r="K56" s="2" t="s">
        <v>1038</v>
      </c>
      <c r="L56" s="2" t="s">
        <v>1157</v>
      </c>
      <c r="M56" s="2" t="s">
        <v>1059</v>
      </c>
      <c r="N56" s="2" t="s">
        <v>1158</v>
      </c>
      <c r="O56" s="2" t="s">
        <v>1040</v>
      </c>
      <c r="P56" s="2" t="str">
        <f t="shared" si="0"/>
        <v>P-Onsite</v>
      </c>
      <c r="Q56" s="2" t="str">
        <f t="shared" si="1"/>
        <v>P-S1_Onsite</v>
      </c>
      <c r="R56" s="2" t="s">
        <v>1061</v>
      </c>
      <c r="S56" s="2" t="s">
        <v>1041</v>
      </c>
      <c r="T56" s="2" t="s">
        <v>1042</v>
      </c>
    </row>
    <row r="57" spans="1:20" x14ac:dyDescent="0.3">
      <c r="A57" s="2" t="s">
        <v>159</v>
      </c>
      <c r="B57" s="2" t="s">
        <v>1054</v>
      </c>
      <c r="C57" s="2" t="s">
        <v>160</v>
      </c>
      <c r="D57" s="2" t="s">
        <v>161</v>
      </c>
      <c r="E57" s="2" t="s">
        <v>1155</v>
      </c>
      <c r="F57" s="2" t="s">
        <v>1062</v>
      </c>
      <c r="G57" s="2" t="s">
        <v>1063</v>
      </c>
      <c r="H57" s="2" t="s">
        <v>1064</v>
      </c>
      <c r="I57" s="2" t="s">
        <v>1161</v>
      </c>
      <c r="J57" s="2" t="s">
        <v>1066</v>
      </c>
      <c r="K57" s="2" t="s">
        <v>1048</v>
      </c>
      <c r="L57" s="2" t="s">
        <v>1157</v>
      </c>
      <c r="M57" s="2" t="s">
        <v>1059</v>
      </c>
      <c r="N57" s="2" t="s">
        <v>1158</v>
      </c>
      <c r="O57" s="2" t="s">
        <v>1040</v>
      </c>
      <c r="P57" s="2" t="str">
        <f t="shared" si="0"/>
        <v>P-Onsite</v>
      </c>
      <c r="Q57" s="2" t="str">
        <f t="shared" si="1"/>
        <v>P-S1_Onsite</v>
      </c>
      <c r="R57" s="2" t="s">
        <v>1061</v>
      </c>
      <c r="S57" s="2" t="s">
        <v>1041</v>
      </c>
      <c r="T57" s="2" t="s">
        <v>1042</v>
      </c>
    </row>
    <row r="58" spans="1:20" x14ac:dyDescent="0.3">
      <c r="A58" s="2" t="s">
        <v>162</v>
      </c>
      <c r="B58" s="2" t="s">
        <v>1054</v>
      </c>
      <c r="C58" s="2" t="s">
        <v>163</v>
      </c>
      <c r="D58" s="2" t="s">
        <v>164</v>
      </c>
      <c r="E58" s="2" t="s">
        <v>1162</v>
      </c>
      <c r="F58" s="2" t="s">
        <v>1056</v>
      </c>
      <c r="G58" s="2" t="s">
        <v>1044</v>
      </c>
      <c r="H58" s="2" t="s">
        <v>1045</v>
      </c>
      <c r="I58" s="2" t="s">
        <v>1163</v>
      </c>
      <c r="J58" s="2" t="s">
        <v>1047</v>
      </c>
      <c r="K58" s="2" t="s">
        <v>1048</v>
      </c>
      <c r="L58" s="2" t="s">
        <v>1164</v>
      </c>
      <c r="M58" s="2" t="s">
        <v>1059</v>
      </c>
      <c r="N58" s="2" t="s">
        <v>1165</v>
      </c>
      <c r="O58" s="2" t="s">
        <v>1040</v>
      </c>
      <c r="P58" s="2" t="str">
        <f t="shared" si="0"/>
        <v>P-Onsite</v>
      </c>
      <c r="Q58" s="2" t="str">
        <f t="shared" si="1"/>
        <v>P-S1_Onsite</v>
      </c>
      <c r="R58" s="2" t="s">
        <v>1061</v>
      </c>
      <c r="S58" s="2" t="s">
        <v>1041</v>
      </c>
      <c r="T58" s="2" t="s">
        <v>1042</v>
      </c>
    </row>
    <row r="59" spans="1:20" x14ac:dyDescent="0.3">
      <c r="A59" s="2" t="s">
        <v>162</v>
      </c>
      <c r="B59" s="2" t="s">
        <v>1054</v>
      </c>
      <c r="C59" s="2" t="s">
        <v>163</v>
      </c>
      <c r="D59" s="2" t="s">
        <v>164</v>
      </c>
      <c r="E59" s="2" t="s">
        <v>1162</v>
      </c>
      <c r="F59" s="2" t="s">
        <v>1078</v>
      </c>
      <c r="G59" s="2" t="s">
        <v>1034</v>
      </c>
      <c r="H59" s="2" t="s">
        <v>1035</v>
      </c>
      <c r="I59" s="2" t="s">
        <v>1166</v>
      </c>
      <c r="J59" s="2" t="s">
        <v>1037</v>
      </c>
      <c r="K59" s="2" t="s">
        <v>1038</v>
      </c>
      <c r="L59" s="2" t="s">
        <v>1164</v>
      </c>
      <c r="M59" s="2" t="s">
        <v>1059</v>
      </c>
      <c r="N59" s="2" t="s">
        <v>1165</v>
      </c>
      <c r="O59" s="2" t="s">
        <v>1040</v>
      </c>
      <c r="P59" s="2" t="str">
        <f t="shared" si="0"/>
        <v>P-Onsite</v>
      </c>
      <c r="Q59" s="2" t="str">
        <f t="shared" si="1"/>
        <v>P-S1_Onsite</v>
      </c>
      <c r="R59" s="2" t="s">
        <v>1061</v>
      </c>
      <c r="S59" s="2" t="s">
        <v>1041</v>
      </c>
      <c r="T59" s="2" t="s">
        <v>1042</v>
      </c>
    </row>
    <row r="60" spans="1:20" x14ac:dyDescent="0.3">
      <c r="A60" s="2" t="s">
        <v>165</v>
      </c>
      <c r="B60" s="2" t="s">
        <v>1054</v>
      </c>
      <c r="C60" s="2" t="s">
        <v>166</v>
      </c>
      <c r="D60" s="2" t="s">
        <v>167</v>
      </c>
      <c r="E60" s="2" t="s">
        <v>1167</v>
      </c>
      <c r="F60" s="2" t="s">
        <v>1056</v>
      </c>
      <c r="G60" s="2" t="s">
        <v>1044</v>
      </c>
      <c r="H60" s="2" t="s">
        <v>1045</v>
      </c>
      <c r="I60" s="2" t="s">
        <v>1168</v>
      </c>
      <c r="J60" s="2" t="s">
        <v>1047</v>
      </c>
      <c r="K60" s="2" t="s">
        <v>1048</v>
      </c>
      <c r="L60" s="2" t="s">
        <v>1164</v>
      </c>
      <c r="M60" s="2" t="s">
        <v>1059</v>
      </c>
      <c r="N60" s="2" t="s">
        <v>1165</v>
      </c>
      <c r="O60" s="2" t="s">
        <v>1040</v>
      </c>
      <c r="P60" s="2" t="str">
        <f t="shared" si="0"/>
        <v>P-Onsite</v>
      </c>
      <c r="Q60" s="2" t="str">
        <f t="shared" si="1"/>
        <v>P-S1_Onsite</v>
      </c>
      <c r="R60" s="2" t="s">
        <v>1061</v>
      </c>
      <c r="S60" s="2" t="s">
        <v>1041</v>
      </c>
      <c r="T60" s="2" t="s">
        <v>1042</v>
      </c>
    </row>
    <row r="61" spans="1:20" x14ac:dyDescent="0.3">
      <c r="A61" s="2" t="s">
        <v>168</v>
      </c>
      <c r="B61" s="2" t="s">
        <v>1054</v>
      </c>
      <c r="C61" s="2" t="s">
        <v>169</v>
      </c>
      <c r="D61" s="2" t="s">
        <v>170</v>
      </c>
      <c r="E61" s="2" t="s">
        <v>1169</v>
      </c>
      <c r="F61" s="2" t="s">
        <v>1056</v>
      </c>
      <c r="G61" s="2" t="s">
        <v>1044</v>
      </c>
      <c r="H61" s="2" t="s">
        <v>1045</v>
      </c>
      <c r="I61" s="2" t="s">
        <v>1170</v>
      </c>
      <c r="J61" s="2" t="s">
        <v>1047</v>
      </c>
      <c r="K61" s="2" t="s">
        <v>1048</v>
      </c>
      <c r="L61" s="2" t="s">
        <v>1083</v>
      </c>
      <c r="M61" s="2" t="s">
        <v>1084</v>
      </c>
      <c r="N61" s="2" t="s">
        <v>1085</v>
      </c>
      <c r="O61" s="2" t="s">
        <v>1040</v>
      </c>
      <c r="P61" s="2" t="str">
        <f t="shared" si="0"/>
        <v>P-Onsite</v>
      </c>
      <c r="Q61" s="2" t="str">
        <f t="shared" si="1"/>
        <v>P-S1_Onsite</v>
      </c>
      <c r="R61" s="2" t="s">
        <v>1061</v>
      </c>
      <c r="S61" s="2" t="s">
        <v>1041</v>
      </c>
      <c r="T61" s="2" t="s">
        <v>1042</v>
      </c>
    </row>
    <row r="62" spans="1:20" x14ac:dyDescent="0.3">
      <c r="A62" s="2" t="s">
        <v>171</v>
      </c>
      <c r="B62" s="2" t="s">
        <v>1054</v>
      </c>
      <c r="C62" s="2" t="s">
        <v>172</v>
      </c>
      <c r="D62" s="2" t="s">
        <v>173</v>
      </c>
      <c r="E62" s="2" t="s">
        <v>1171</v>
      </c>
      <c r="F62" s="2" t="s">
        <v>1078</v>
      </c>
      <c r="G62" s="2" t="s">
        <v>1034</v>
      </c>
      <c r="H62" s="2" t="s">
        <v>1035</v>
      </c>
      <c r="I62" s="2" t="s">
        <v>1172</v>
      </c>
      <c r="J62" s="2" t="s">
        <v>1037</v>
      </c>
      <c r="K62" s="2" t="s">
        <v>1038</v>
      </c>
      <c r="L62" s="2" t="s">
        <v>1096</v>
      </c>
      <c r="M62" s="2" t="s">
        <v>1059</v>
      </c>
      <c r="N62" s="2" t="s">
        <v>1097</v>
      </c>
      <c r="O62" s="2" t="s">
        <v>1040</v>
      </c>
      <c r="P62" s="2" t="str">
        <f t="shared" si="0"/>
        <v>P-Onsite</v>
      </c>
      <c r="Q62" s="2" t="str">
        <f t="shared" si="1"/>
        <v>P-S1_Onsite</v>
      </c>
      <c r="R62" s="2" t="s">
        <v>1061</v>
      </c>
      <c r="S62" s="2" t="s">
        <v>1041</v>
      </c>
      <c r="T62" s="2" t="s">
        <v>1042</v>
      </c>
    </row>
    <row r="63" spans="1:20" x14ac:dyDescent="0.3">
      <c r="A63" s="2" t="s">
        <v>171</v>
      </c>
      <c r="B63" s="2" t="s">
        <v>1054</v>
      </c>
      <c r="C63" s="2" t="s">
        <v>172</v>
      </c>
      <c r="D63" s="2" t="s">
        <v>173</v>
      </c>
      <c r="E63" s="2" t="s">
        <v>1171</v>
      </c>
      <c r="F63" s="2" t="s">
        <v>1062</v>
      </c>
      <c r="G63" s="2" t="s">
        <v>1063</v>
      </c>
      <c r="H63" s="2" t="s">
        <v>1064</v>
      </c>
      <c r="I63" s="2" t="s">
        <v>1173</v>
      </c>
      <c r="J63" s="2" t="s">
        <v>1066</v>
      </c>
      <c r="K63" s="2" t="s">
        <v>1048</v>
      </c>
      <c r="L63" s="2" t="s">
        <v>1096</v>
      </c>
      <c r="M63" s="2" t="s">
        <v>1059</v>
      </c>
      <c r="N63" s="2" t="s">
        <v>1097</v>
      </c>
      <c r="O63" s="2" t="s">
        <v>1040</v>
      </c>
      <c r="P63" s="2" t="str">
        <f t="shared" si="0"/>
        <v>P-Onsite</v>
      </c>
      <c r="Q63" s="2" t="str">
        <f t="shared" si="1"/>
        <v>P-S1_Onsite</v>
      </c>
      <c r="R63" s="2" t="s">
        <v>1061</v>
      </c>
      <c r="S63" s="2" t="s">
        <v>1041</v>
      </c>
      <c r="T63" s="2" t="s">
        <v>1042</v>
      </c>
    </row>
    <row r="64" spans="1:20" x14ac:dyDescent="0.3">
      <c r="A64" s="2" t="s">
        <v>177</v>
      </c>
      <c r="B64" s="2" t="s">
        <v>1054</v>
      </c>
      <c r="C64" s="2" t="s">
        <v>178</v>
      </c>
      <c r="D64" s="2" t="s">
        <v>179</v>
      </c>
      <c r="E64" s="2" t="s">
        <v>1174</v>
      </c>
      <c r="F64" s="2" t="s">
        <v>1056</v>
      </c>
      <c r="G64" s="2" t="s">
        <v>1044</v>
      </c>
      <c r="H64" s="2" t="s">
        <v>1045</v>
      </c>
      <c r="I64" s="2" t="s">
        <v>1175</v>
      </c>
      <c r="J64" s="2" t="s">
        <v>1047</v>
      </c>
      <c r="K64" s="2" t="s">
        <v>1048</v>
      </c>
      <c r="L64" s="2" t="s">
        <v>1157</v>
      </c>
      <c r="M64" s="2" t="s">
        <v>1059</v>
      </c>
      <c r="N64" s="2" t="s">
        <v>1158</v>
      </c>
      <c r="O64" s="2" t="s">
        <v>1040</v>
      </c>
      <c r="P64" s="2" t="str">
        <f t="shared" si="0"/>
        <v>P-Onsite</v>
      </c>
      <c r="Q64" s="2" t="str">
        <f t="shared" si="1"/>
        <v>P-S1_Onsite</v>
      </c>
      <c r="R64" s="2" t="s">
        <v>1061</v>
      </c>
      <c r="S64" s="2" t="s">
        <v>1041</v>
      </c>
      <c r="T64" s="2" t="s">
        <v>1042</v>
      </c>
    </row>
    <row r="65" spans="1:20" x14ac:dyDescent="0.3">
      <c r="A65" s="2" t="s">
        <v>177</v>
      </c>
      <c r="B65" s="2" t="s">
        <v>1054</v>
      </c>
      <c r="C65" s="2" t="s">
        <v>178</v>
      </c>
      <c r="D65" s="2" t="s">
        <v>179</v>
      </c>
      <c r="E65" s="2" t="s">
        <v>1174</v>
      </c>
      <c r="F65" s="2" t="s">
        <v>1062</v>
      </c>
      <c r="G65" s="2" t="s">
        <v>1063</v>
      </c>
      <c r="H65" s="2" t="s">
        <v>1064</v>
      </c>
      <c r="I65" s="2" t="s">
        <v>1176</v>
      </c>
      <c r="J65" s="2" t="s">
        <v>1066</v>
      </c>
      <c r="K65" s="2" t="s">
        <v>1048</v>
      </c>
      <c r="L65" s="2" t="s">
        <v>1157</v>
      </c>
      <c r="M65" s="2" t="s">
        <v>1059</v>
      </c>
      <c r="N65" s="2" t="s">
        <v>1158</v>
      </c>
      <c r="O65" s="2" t="s">
        <v>1040</v>
      </c>
      <c r="P65" s="2" t="str">
        <f t="shared" si="0"/>
        <v>P-Onsite</v>
      </c>
      <c r="Q65" s="2" t="str">
        <f t="shared" si="1"/>
        <v>P-S1_Onsite</v>
      </c>
      <c r="R65" s="2" t="s">
        <v>1061</v>
      </c>
      <c r="S65" s="2" t="s">
        <v>1041</v>
      </c>
      <c r="T65" s="2" t="s">
        <v>1042</v>
      </c>
    </row>
    <row r="66" spans="1:20" x14ac:dyDescent="0.3">
      <c r="A66" s="2" t="s">
        <v>180</v>
      </c>
      <c r="B66" s="2" t="s">
        <v>1054</v>
      </c>
      <c r="C66" s="2" t="s">
        <v>181</v>
      </c>
      <c r="D66" s="2" t="s">
        <v>182</v>
      </c>
      <c r="E66" s="2" t="s">
        <v>1177</v>
      </c>
      <c r="F66" s="2" t="s">
        <v>1068</v>
      </c>
      <c r="G66" s="2" t="s">
        <v>1050</v>
      </c>
      <c r="H66" s="2" t="s">
        <v>1051</v>
      </c>
      <c r="I66" s="2" t="s">
        <v>1178</v>
      </c>
      <c r="J66" s="2" t="s">
        <v>1053</v>
      </c>
      <c r="K66" s="2" t="s">
        <v>1038</v>
      </c>
      <c r="L66" s="2" t="s">
        <v>1075</v>
      </c>
      <c r="M66" s="2" t="s">
        <v>1059</v>
      </c>
      <c r="N66" s="2" t="s">
        <v>1076</v>
      </c>
      <c r="O66" s="2" t="s">
        <v>1040</v>
      </c>
      <c r="P66" s="2" t="str">
        <f t="shared" si="0"/>
        <v>P-Onsite</v>
      </c>
      <c r="Q66" s="2" t="str">
        <f t="shared" si="1"/>
        <v>P-S1_Onsite</v>
      </c>
      <c r="R66" s="2" t="s">
        <v>1061</v>
      </c>
      <c r="S66" s="2" t="s">
        <v>1041</v>
      </c>
      <c r="T66" s="2" t="s">
        <v>1042</v>
      </c>
    </row>
    <row r="67" spans="1:20" x14ac:dyDescent="0.3">
      <c r="A67" s="2" t="s">
        <v>180</v>
      </c>
      <c r="B67" s="2" t="s">
        <v>1054</v>
      </c>
      <c r="C67" s="2" t="s">
        <v>181</v>
      </c>
      <c r="D67" s="2" t="s">
        <v>182</v>
      </c>
      <c r="E67" s="2" t="s">
        <v>1177</v>
      </c>
      <c r="F67" s="2" t="s">
        <v>1056</v>
      </c>
      <c r="G67" s="2" t="s">
        <v>1044</v>
      </c>
      <c r="H67" s="2" t="s">
        <v>1045</v>
      </c>
      <c r="I67" s="2" t="s">
        <v>1179</v>
      </c>
      <c r="J67" s="2" t="s">
        <v>1047</v>
      </c>
      <c r="K67" s="2" t="s">
        <v>1048</v>
      </c>
      <c r="L67" s="2" t="s">
        <v>1075</v>
      </c>
      <c r="M67" s="2" t="s">
        <v>1059</v>
      </c>
      <c r="N67" s="2" t="s">
        <v>1076</v>
      </c>
      <c r="O67" s="2" t="s">
        <v>1040</v>
      </c>
      <c r="P67" s="2" t="str">
        <f t="shared" ref="P67:P130" si="2">CONCATENATE(LEFT(O67,1),"-",B67)</f>
        <v>P-Onsite</v>
      </c>
      <c r="Q67" s="2" t="str">
        <f t="shared" ref="Q67:Q130" si="3">CONCATENATE(LEFT($O67,1),"-",RIGHT($F67,9))</f>
        <v>P-S1_Onsite</v>
      </c>
      <c r="R67" s="2" t="s">
        <v>1061</v>
      </c>
      <c r="S67" s="2" t="s">
        <v>1041</v>
      </c>
      <c r="T67" s="2" t="s">
        <v>1042</v>
      </c>
    </row>
    <row r="68" spans="1:20" x14ac:dyDescent="0.3">
      <c r="A68" s="2" t="s">
        <v>180</v>
      </c>
      <c r="B68" s="2" t="s">
        <v>1054</v>
      </c>
      <c r="C68" s="2" t="s">
        <v>181</v>
      </c>
      <c r="D68" s="2" t="s">
        <v>182</v>
      </c>
      <c r="E68" s="2" t="s">
        <v>1177</v>
      </c>
      <c r="F68" s="2" t="s">
        <v>1078</v>
      </c>
      <c r="G68" s="2" t="s">
        <v>1034</v>
      </c>
      <c r="H68" s="2" t="s">
        <v>1035</v>
      </c>
      <c r="I68" s="2" t="s">
        <v>1180</v>
      </c>
      <c r="J68" s="2" t="s">
        <v>1037</v>
      </c>
      <c r="K68" s="2" t="s">
        <v>1038</v>
      </c>
      <c r="L68" s="2" t="s">
        <v>1075</v>
      </c>
      <c r="M68" s="2" t="s">
        <v>1059</v>
      </c>
      <c r="N68" s="2" t="s">
        <v>1076</v>
      </c>
      <c r="O68" s="2" t="s">
        <v>1040</v>
      </c>
      <c r="P68" s="2" t="str">
        <f t="shared" si="2"/>
        <v>P-Onsite</v>
      </c>
      <c r="Q68" s="2" t="str">
        <f t="shared" si="3"/>
        <v>P-S1_Onsite</v>
      </c>
      <c r="R68" s="2" t="s">
        <v>1061</v>
      </c>
      <c r="S68" s="2" t="s">
        <v>1041</v>
      </c>
      <c r="T68" s="2" t="s">
        <v>1042</v>
      </c>
    </row>
    <row r="69" spans="1:20" x14ac:dyDescent="0.3">
      <c r="A69" s="2" t="s">
        <v>180</v>
      </c>
      <c r="B69" s="2" t="s">
        <v>1054</v>
      </c>
      <c r="C69" s="2" t="s">
        <v>181</v>
      </c>
      <c r="D69" s="2" t="s">
        <v>182</v>
      </c>
      <c r="E69" s="2" t="s">
        <v>1177</v>
      </c>
      <c r="F69" s="2" t="s">
        <v>1062</v>
      </c>
      <c r="G69" s="2" t="s">
        <v>1063</v>
      </c>
      <c r="H69" s="2" t="s">
        <v>1064</v>
      </c>
      <c r="I69" s="2" t="s">
        <v>1181</v>
      </c>
      <c r="J69" s="2" t="s">
        <v>1066</v>
      </c>
      <c r="K69" s="2" t="s">
        <v>1048</v>
      </c>
      <c r="L69" s="2" t="s">
        <v>1075</v>
      </c>
      <c r="M69" s="2" t="s">
        <v>1059</v>
      </c>
      <c r="N69" s="2" t="s">
        <v>1076</v>
      </c>
      <c r="O69" s="2" t="s">
        <v>1040</v>
      </c>
      <c r="P69" s="2" t="str">
        <f t="shared" si="2"/>
        <v>P-Onsite</v>
      </c>
      <c r="Q69" s="2" t="str">
        <f t="shared" si="3"/>
        <v>P-S1_Onsite</v>
      </c>
      <c r="R69" s="2" t="s">
        <v>1061</v>
      </c>
      <c r="S69" s="2" t="s">
        <v>1041</v>
      </c>
      <c r="T69" s="2" t="s">
        <v>1042</v>
      </c>
    </row>
    <row r="70" spans="1:20" x14ac:dyDescent="0.3">
      <c r="A70" s="2" t="s">
        <v>183</v>
      </c>
      <c r="B70" s="2" t="s">
        <v>1054</v>
      </c>
      <c r="C70" s="2" t="s">
        <v>184</v>
      </c>
      <c r="D70" s="2" t="s">
        <v>185</v>
      </c>
      <c r="E70" s="2" t="s">
        <v>1182</v>
      </c>
      <c r="F70" s="2" t="s">
        <v>1068</v>
      </c>
      <c r="G70" s="2" t="s">
        <v>1050</v>
      </c>
      <c r="H70" s="2" t="s">
        <v>1051</v>
      </c>
      <c r="I70" s="2" t="s">
        <v>1183</v>
      </c>
      <c r="J70" s="2" t="s">
        <v>1053</v>
      </c>
      <c r="K70" s="2" t="s">
        <v>1038</v>
      </c>
      <c r="L70" s="2" t="s">
        <v>1075</v>
      </c>
      <c r="M70" s="2" t="s">
        <v>1059</v>
      </c>
      <c r="N70" s="2" t="s">
        <v>1076</v>
      </c>
      <c r="O70" s="2" t="s">
        <v>1040</v>
      </c>
      <c r="P70" s="2" t="str">
        <f t="shared" si="2"/>
        <v>P-Onsite</v>
      </c>
      <c r="Q70" s="2" t="str">
        <f t="shared" si="3"/>
        <v>P-S1_Onsite</v>
      </c>
      <c r="R70" s="2" t="s">
        <v>1061</v>
      </c>
      <c r="S70" s="2" t="s">
        <v>1041</v>
      </c>
      <c r="T70" s="2" t="s">
        <v>1042</v>
      </c>
    </row>
    <row r="71" spans="1:20" x14ac:dyDescent="0.3">
      <c r="A71" s="2" t="s">
        <v>183</v>
      </c>
      <c r="B71" s="2" t="s">
        <v>1054</v>
      </c>
      <c r="C71" s="2" t="s">
        <v>184</v>
      </c>
      <c r="D71" s="2" t="s">
        <v>185</v>
      </c>
      <c r="E71" s="2" t="s">
        <v>1182</v>
      </c>
      <c r="F71" s="2" t="s">
        <v>1056</v>
      </c>
      <c r="G71" s="2" t="s">
        <v>1044</v>
      </c>
      <c r="H71" s="2" t="s">
        <v>1045</v>
      </c>
      <c r="I71" s="2" t="s">
        <v>1184</v>
      </c>
      <c r="J71" s="2" t="s">
        <v>1047</v>
      </c>
      <c r="K71" s="2" t="s">
        <v>1048</v>
      </c>
      <c r="L71" s="2" t="s">
        <v>1075</v>
      </c>
      <c r="M71" s="2" t="s">
        <v>1059</v>
      </c>
      <c r="N71" s="2" t="s">
        <v>1076</v>
      </c>
      <c r="O71" s="2" t="s">
        <v>1040</v>
      </c>
      <c r="P71" s="2" t="str">
        <f t="shared" si="2"/>
        <v>P-Onsite</v>
      </c>
      <c r="Q71" s="2" t="str">
        <f t="shared" si="3"/>
        <v>P-S1_Onsite</v>
      </c>
      <c r="R71" s="2" t="s">
        <v>1061</v>
      </c>
      <c r="S71" s="2" t="s">
        <v>1041</v>
      </c>
      <c r="T71" s="2" t="s">
        <v>1042</v>
      </c>
    </row>
    <row r="72" spans="1:20" x14ac:dyDescent="0.3">
      <c r="A72" s="2" t="s">
        <v>183</v>
      </c>
      <c r="B72" s="2" t="s">
        <v>1054</v>
      </c>
      <c r="C72" s="2" t="s">
        <v>184</v>
      </c>
      <c r="D72" s="2" t="s">
        <v>185</v>
      </c>
      <c r="E72" s="2" t="s">
        <v>1182</v>
      </c>
      <c r="F72" s="2" t="s">
        <v>1078</v>
      </c>
      <c r="G72" s="2" t="s">
        <v>1034</v>
      </c>
      <c r="H72" s="2" t="s">
        <v>1035</v>
      </c>
      <c r="I72" s="2" t="s">
        <v>1185</v>
      </c>
      <c r="J72" s="2" t="s">
        <v>1037</v>
      </c>
      <c r="K72" s="2" t="s">
        <v>1038</v>
      </c>
      <c r="L72" s="2" t="s">
        <v>1075</v>
      </c>
      <c r="M72" s="2" t="s">
        <v>1059</v>
      </c>
      <c r="N72" s="2" t="s">
        <v>1076</v>
      </c>
      <c r="O72" s="2" t="s">
        <v>1040</v>
      </c>
      <c r="P72" s="2" t="str">
        <f t="shared" si="2"/>
        <v>P-Onsite</v>
      </c>
      <c r="Q72" s="2" t="str">
        <f t="shared" si="3"/>
        <v>P-S1_Onsite</v>
      </c>
      <c r="R72" s="2" t="s">
        <v>1061</v>
      </c>
      <c r="S72" s="2" t="s">
        <v>1041</v>
      </c>
      <c r="T72" s="2" t="s">
        <v>1042</v>
      </c>
    </row>
    <row r="73" spans="1:20" x14ac:dyDescent="0.3">
      <c r="A73" s="2" t="s">
        <v>183</v>
      </c>
      <c r="B73" s="2" t="s">
        <v>1054</v>
      </c>
      <c r="C73" s="2" t="s">
        <v>184</v>
      </c>
      <c r="D73" s="2" t="s">
        <v>185</v>
      </c>
      <c r="E73" s="2" t="s">
        <v>1182</v>
      </c>
      <c r="F73" s="2" t="s">
        <v>1062</v>
      </c>
      <c r="G73" s="2" t="s">
        <v>1063</v>
      </c>
      <c r="H73" s="2" t="s">
        <v>1064</v>
      </c>
      <c r="I73" s="2" t="s">
        <v>1186</v>
      </c>
      <c r="J73" s="2" t="s">
        <v>1066</v>
      </c>
      <c r="K73" s="2" t="s">
        <v>1048</v>
      </c>
      <c r="L73" s="2" t="s">
        <v>1075</v>
      </c>
      <c r="M73" s="2" t="s">
        <v>1059</v>
      </c>
      <c r="N73" s="2" t="s">
        <v>1076</v>
      </c>
      <c r="O73" s="2" t="s">
        <v>1040</v>
      </c>
      <c r="P73" s="2" t="str">
        <f t="shared" si="2"/>
        <v>P-Onsite</v>
      </c>
      <c r="Q73" s="2" t="str">
        <f t="shared" si="3"/>
        <v>P-S1_Onsite</v>
      </c>
      <c r="R73" s="2" t="s">
        <v>1061</v>
      </c>
      <c r="S73" s="2" t="s">
        <v>1041</v>
      </c>
      <c r="T73" s="2" t="s">
        <v>1042</v>
      </c>
    </row>
    <row r="74" spans="1:20" x14ac:dyDescent="0.3">
      <c r="A74" s="2" t="s">
        <v>189</v>
      </c>
      <c r="B74" s="2" t="s">
        <v>1054</v>
      </c>
      <c r="C74" s="2" t="s">
        <v>190</v>
      </c>
      <c r="D74" s="2" t="s">
        <v>191</v>
      </c>
      <c r="E74" s="2" t="s">
        <v>1187</v>
      </c>
      <c r="F74" s="2" t="s">
        <v>1062</v>
      </c>
      <c r="G74" s="2" t="s">
        <v>1063</v>
      </c>
      <c r="H74" s="2" t="s">
        <v>1064</v>
      </c>
      <c r="I74" s="2" t="s">
        <v>1188</v>
      </c>
      <c r="J74" s="2" t="s">
        <v>1066</v>
      </c>
      <c r="K74" s="2" t="s">
        <v>1048</v>
      </c>
      <c r="L74" s="2" t="s">
        <v>1089</v>
      </c>
      <c r="M74" s="2" t="s">
        <v>1059</v>
      </c>
      <c r="N74" s="2" t="s">
        <v>1124</v>
      </c>
      <c r="O74" s="2" t="s">
        <v>1098</v>
      </c>
      <c r="P74" s="2" t="str">
        <f t="shared" si="2"/>
        <v>A-Onsite</v>
      </c>
      <c r="Q74" s="2" t="str">
        <f t="shared" si="3"/>
        <v>A-S1_Onsite</v>
      </c>
      <c r="R74" s="2" t="s">
        <v>1061</v>
      </c>
      <c r="S74" s="2" t="s">
        <v>1041</v>
      </c>
      <c r="T74" s="2" t="s">
        <v>1042</v>
      </c>
    </row>
    <row r="75" spans="1:20" x14ac:dyDescent="0.3">
      <c r="A75" s="2" t="s">
        <v>192</v>
      </c>
      <c r="B75" s="2" t="s">
        <v>1054</v>
      </c>
      <c r="C75" s="2" t="s">
        <v>193</v>
      </c>
      <c r="D75" s="2" t="s">
        <v>194</v>
      </c>
      <c r="E75" s="2" t="s">
        <v>1189</v>
      </c>
      <c r="F75" s="2" t="s">
        <v>1068</v>
      </c>
      <c r="G75" s="2" t="s">
        <v>1050</v>
      </c>
      <c r="H75" s="2" t="s">
        <v>1051</v>
      </c>
      <c r="I75" s="2" t="s">
        <v>1190</v>
      </c>
      <c r="J75" s="2" t="s">
        <v>1053</v>
      </c>
      <c r="K75" s="2" t="s">
        <v>1038</v>
      </c>
      <c r="L75" s="2" t="s">
        <v>1191</v>
      </c>
      <c r="M75" s="2" t="s">
        <v>1059</v>
      </c>
      <c r="N75" s="2" t="s">
        <v>1192</v>
      </c>
      <c r="O75" s="2" t="s">
        <v>1040</v>
      </c>
      <c r="P75" s="2" t="str">
        <f t="shared" si="2"/>
        <v>P-Onsite</v>
      </c>
      <c r="Q75" s="2" t="str">
        <f t="shared" si="3"/>
        <v>P-S1_Onsite</v>
      </c>
      <c r="R75" s="2" t="s">
        <v>1061</v>
      </c>
      <c r="S75" s="2" t="s">
        <v>1041</v>
      </c>
      <c r="T75" s="2" t="s">
        <v>1042</v>
      </c>
    </row>
    <row r="76" spans="1:20" x14ac:dyDescent="0.3">
      <c r="A76" s="2" t="s">
        <v>192</v>
      </c>
      <c r="B76" s="2" t="s">
        <v>1054</v>
      </c>
      <c r="C76" s="2" t="s">
        <v>193</v>
      </c>
      <c r="D76" s="2" t="s">
        <v>194</v>
      </c>
      <c r="E76" s="2" t="s">
        <v>1189</v>
      </c>
      <c r="F76" s="2" t="s">
        <v>1056</v>
      </c>
      <c r="G76" s="2" t="s">
        <v>1044</v>
      </c>
      <c r="H76" s="2" t="s">
        <v>1045</v>
      </c>
      <c r="I76" s="2" t="s">
        <v>1193</v>
      </c>
      <c r="J76" s="2" t="s">
        <v>1047</v>
      </c>
      <c r="K76" s="2" t="s">
        <v>1048</v>
      </c>
      <c r="L76" s="2" t="s">
        <v>1191</v>
      </c>
      <c r="M76" s="2" t="s">
        <v>1059</v>
      </c>
      <c r="N76" s="2" t="s">
        <v>1192</v>
      </c>
      <c r="O76" s="2" t="s">
        <v>1040</v>
      </c>
      <c r="P76" s="2" t="str">
        <f t="shared" si="2"/>
        <v>P-Onsite</v>
      </c>
      <c r="Q76" s="2" t="str">
        <f t="shared" si="3"/>
        <v>P-S1_Onsite</v>
      </c>
      <c r="R76" s="2" t="s">
        <v>1061</v>
      </c>
      <c r="S76" s="2" t="s">
        <v>1041</v>
      </c>
      <c r="T76" s="2" t="s">
        <v>1042</v>
      </c>
    </row>
    <row r="77" spans="1:20" x14ac:dyDescent="0.3">
      <c r="A77" s="2" t="s">
        <v>192</v>
      </c>
      <c r="B77" s="2" t="s">
        <v>1054</v>
      </c>
      <c r="C77" s="2" t="s">
        <v>193</v>
      </c>
      <c r="D77" s="2" t="s">
        <v>194</v>
      </c>
      <c r="E77" s="2" t="s">
        <v>1189</v>
      </c>
      <c r="F77" s="2" t="s">
        <v>1078</v>
      </c>
      <c r="G77" s="2" t="s">
        <v>1034</v>
      </c>
      <c r="H77" s="2" t="s">
        <v>1035</v>
      </c>
      <c r="I77" s="2" t="s">
        <v>1194</v>
      </c>
      <c r="J77" s="2" t="s">
        <v>1037</v>
      </c>
      <c r="K77" s="2" t="s">
        <v>1038</v>
      </c>
      <c r="L77" s="2" t="s">
        <v>1191</v>
      </c>
      <c r="M77" s="2" t="s">
        <v>1059</v>
      </c>
      <c r="N77" s="2" t="s">
        <v>1192</v>
      </c>
      <c r="O77" s="2" t="s">
        <v>1040</v>
      </c>
      <c r="P77" s="2" t="str">
        <f t="shared" si="2"/>
        <v>P-Onsite</v>
      </c>
      <c r="Q77" s="2" t="str">
        <f t="shared" si="3"/>
        <v>P-S1_Onsite</v>
      </c>
      <c r="R77" s="2" t="s">
        <v>1061</v>
      </c>
      <c r="S77" s="2" t="s">
        <v>1041</v>
      </c>
      <c r="T77" s="2" t="s">
        <v>1042</v>
      </c>
    </row>
    <row r="78" spans="1:20" x14ac:dyDescent="0.3">
      <c r="A78" s="2" t="s">
        <v>192</v>
      </c>
      <c r="B78" s="2" t="s">
        <v>1054</v>
      </c>
      <c r="C78" s="2" t="s">
        <v>193</v>
      </c>
      <c r="D78" s="2" t="s">
        <v>194</v>
      </c>
      <c r="E78" s="2" t="s">
        <v>1189</v>
      </c>
      <c r="F78" s="2" t="s">
        <v>1062</v>
      </c>
      <c r="G78" s="2" t="s">
        <v>1063</v>
      </c>
      <c r="H78" s="2" t="s">
        <v>1064</v>
      </c>
      <c r="I78" s="2" t="s">
        <v>1195</v>
      </c>
      <c r="J78" s="2" t="s">
        <v>1066</v>
      </c>
      <c r="K78" s="2" t="s">
        <v>1048</v>
      </c>
      <c r="L78" s="2" t="s">
        <v>1191</v>
      </c>
      <c r="M78" s="2" t="s">
        <v>1059</v>
      </c>
      <c r="N78" s="2" t="s">
        <v>1192</v>
      </c>
      <c r="O78" s="2" t="s">
        <v>1040</v>
      </c>
      <c r="P78" s="2" t="str">
        <f t="shared" si="2"/>
        <v>P-Onsite</v>
      </c>
      <c r="Q78" s="2" t="str">
        <f t="shared" si="3"/>
        <v>P-S1_Onsite</v>
      </c>
      <c r="R78" s="2" t="s">
        <v>1061</v>
      </c>
      <c r="S78" s="2" t="s">
        <v>1041</v>
      </c>
      <c r="T78" s="2" t="s">
        <v>1042</v>
      </c>
    </row>
    <row r="79" spans="1:20" x14ac:dyDescent="0.3">
      <c r="A79" s="2" t="s">
        <v>201</v>
      </c>
      <c r="B79" s="2" t="s">
        <v>1054</v>
      </c>
      <c r="C79" s="2" t="s">
        <v>202</v>
      </c>
      <c r="D79" s="2" t="s">
        <v>203</v>
      </c>
      <c r="E79" s="2" t="s">
        <v>1196</v>
      </c>
      <c r="F79" s="2" t="s">
        <v>1068</v>
      </c>
      <c r="G79" s="2" t="s">
        <v>1050</v>
      </c>
      <c r="H79" s="2" t="s">
        <v>1051</v>
      </c>
      <c r="I79" s="2" t="s">
        <v>1197</v>
      </c>
      <c r="J79" s="2" t="s">
        <v>1053</v>
      </c>
      <c r="K79" s="2" t="s">
        <v>1038</v>
      </c>
      <c r="L79" s="2" t="s">
        <v>1198</v>
      </c>
      <c r="M79" s="2" t="s">
        <v>1059</v>
      </c>
      <c r="N79" s="2" t="s">
        <v>1199</v>
      </c>
      <c r="O79" s="2" t="s">
        <v>1040</v>
      </c>
      <c r="P79" s="2" t="str">
        <f t="shared" si="2"/>
        <v>P-Onsite</v>
      </c>
      <c r="Q79" s="2" t="str">
        <f t="shared" si="3"/>
        <v>P-S1_Onsite</v>
      </c>
      <c r="R79" s="2" t="s">
        <v>1061</v>
      </c>
      <c r="S79" s="2" t="s">
        <v>1041</v>
      </c>
      <c r="T79" s="2" t="s">
        <v>1042</v>
      </c>
    </row>
    <row r="80" spans="1:20" x14ac:dyDescent="0.3">
      <c r="A80" s="2" t="s">
        <v>201</v>
      </c>
      <c r="B80" s="2" t="s">
        <v>1054</v>
      </c>
      <c r="C80" s="2" t="s">
        <v>202</v>
      </c>
      <c r="D80" s="2" t="s">
        <v>203</v>
      </c>
      <c r="E80" s="2" t="s">
        <v>1196</v>
      </c>
      <c r="F80" s="2" t="s">
        <v>1056</v>
      </c>
      <c r="G80" s="2" t="s">
        <v>1044</v>
      </c>
      <c r="H80" s="2" t="s">
        <v>1045</v>
      </c>
      <c r="I80" s="2" t="s">
        <v>1200</v>
      </c>
      <c r="J80" s="2" t="s">
        <v>1047</v>
      </c>
      <c r="K80" s="2" t="s">
        <v>1048</v>
      </c>
      <c r="L80" s="2" t="s">
        <v>1198</v>
      </c>
      <c r="M80" s="2" t="s">
        <v>1059</v>
      </c>
      <c r="N80" s="2" t="s">
        <v>1199</v>
      </c>
      <c r="O80" s="2" t="s">
        <v>1040</v>
      </c>
      <c r="P80" s="2" t="str">
        <f t="shared" si="2"/>
        <v>P-Onsite</v>
      </c>
      <c r="Q80" s="2" t="str">
        <f t="shared" si="3"/>
        <v>P-S1_Onsite</v>
      </c>
      <c r="R80" s="2" t="s">
        <v>1061</v>
      </c>
      <c r="S80" s="2" t="s">
        <v>1041</v>
      </c>
      <c r="T80" s="2" t="s">
        <v>1042</v>
      </c>
    </row>
    <row r="81" spans="1:20" x14ac:dyDescent="0.3">
      <c r="A81" s="2" t="s">
        <v>201</v>
      </c>
      <c r="B81" s="2" t="s">
        <v>1054</v>
      </c>
      <c r="C81" s="2" t="s">
        <v>202</v>
      </c>
      <c r="D81" s="2" t="s">
        <v>203</v>
      </c>
      <c r="E81" s="2" t="s">
        <v>1196</v>
      </c>
      <c r="F81" s="2" t="s">
        <v>1078</v>
      </c>
      <c r="G81" s="2" t="s">
        <v>1034</v>
      </c>
      <c r="H81" s="2" t="s">
        <v>1035</v>
      </c>
      <c r="I81" s="2" t="s">
        <v>1201</v>
      </c>
      <c r="J81" s="2" t="s">
        <v>1037</v>
      </c>
      <c r="K81" s="2" t="s">
        <v>1038</v>
      </c>
      <c r="L81" s="2" t="s">
        <v>1198</v>
      </c>
      <c r="M81" s="2" t="s">
        <v>1059</v>
      </c>
      <c r="N81" s="2" t="s">
        <v>1199</v>
      </c>
      <c r="O81" s="2" t="s">
        <v>1040</v>
      </c>
      <c r="P81" s="2" t="str">
        <f t="shared" si="2"/>
        <v>P-Onsite</v>
      </c>
      <c r="Q81" s="2" t="str">
        <f t="shared" si="3"/>
        <v>P-S1_Onsite</v>
      </c>
      <c r="R81" s="2" t="s">
        <v>1061</v>
      </c>
      <c r="S81" s="2" t="s">
        <v>1041</v>
      </c>
      <c r="T81" s="2" t="s">
        <v>1042</v>
      </c>
    </row>
    <row r="82" spans="1:20" x14ac:dyDescent="0.3">
      <c r="A82" s="2" t="s">
        <v>201</v>
      </c>
      <c r="B82" s="2" t="s">
        <v>1054</v>
      </c>
      <c r="C82" s="2" t="s">
        <v>202</v>
      </c>
      <c r="D82" s="2" t="s">
        <v>203</v>
      </c>
      <c r="E82" s="2" t="s">
        <v>1196</v>
      </c>
      <c r="F82" s="2" t="s">
        <v>1062</v>
      </c>
      <c r="G82" s="2" t="s">
        <v>1063</v>
      </c>
      <c r="H82" s="2" t="s">
        <v>1064</v>
      </c>
      <c r="I82" s="2" t="s">
        <v>1202</v>
      </c>
      <c r="J82" s="2" t="s">
        <v>1066</v>
      </c>
      <c r="K82" s="2" t="s">
        <v>1048</v>
      </c>
      <c r="L82" s="2" t="s">
        <v>1198</v>
      </c>
      <c r="M82" s="2" t="s">
        <v>1059</v>
      </c>
      <c r="N82" s="2" t="s">
        <v>1199</v>
      </c>
      <c r="O82" s="2" t="s">
        <v>1040</v>
      </c>
      <c r="P82" s="2" t="str">
        <f t="shared" si="2"/>
        <v>P-Onsite</v>
      </c>
      <c r="Q82" s="2" t="str">
        <f t="shared" si="3"/>
        <v>P-S1_Onsite</v>
      </c>
      <c r="R82" s="2" t="s">
        <v>1061</v>
      </c>
      <c r="S82" s="2" t="s">
        <v>1041</v>
      </c>
      <c r="T82" s="2" t="s">
        <v>1042</v>
      </c>
    </row>
    <row r="83" spans="1:20" x14ac:dyDescent="0.3">
      <c r="A83" s="2" t="s">
        <v>207</v>
      </c>
      <c r="B83" s="2" t="s">
        <v>1054</v>
      </c>
      <c r="C83" s="2" t="s">
        <v>208</v>
      </c>
      <c r="D83" s="2" t="s">
        <v>209</v>
      </c>
      <c r="E83" s="2" t="s">
        <v>1203</v>
      </c>
      <c r="F83" s="2" t="s">
        <v>1056</v>
      </c>
      <c r="G83" s="2" t="s">
        <v>1044</v>
      </c>
      <c r="H83" s="2" t="s">
        <v>1045</v>
      </c>
      <c r="I83" s="2" t="s">
        <v>1204</v>
      </c>
      <c r="J83" s="2" t="s">
        <v>1047</v>
      </c>
      <c r="K83" s="2" t="s">
        <v>1048</v>
      </c>
      <c r="L83" s="2" t="s">
        <v>1205</v>
      </c>
      <c r="M83" s="2" t="s">
        <v>1059</v>
      </c>
      <c r="N83" s="2" t="s">
        <v>1206</v>
      </c>
      <c r="O83" s="2" t="s">
        <v>1040</v>
      </c>
      <c r="P83" s="2" t="str">
        <f t="shared" si="2"/>
        <v>P-Onsite</v>
      </c>
      <c r="Q83" s="2" t="str">
        <f t="shared" si="3"/>
        <v>P-S1_Onsite</v>
      </c>
      <c r="R83" s="2" t="s">
        <v>1061</v>
      </c>
      <c r="S83" s="2" t="s">
        <v>1041</v>
      </c>
      <c r="T83" s="2" t="s">
        <v>1042</v>
      </c>
    </row>
    <row r="84" spans="1:20" x14ac:dyDescent="0.3">
      <c r="A84" s="2" t="s">
        <v>222</v>
      </c>
      <c r="B84" s="2" t="s">
        <v>1054</v>
      </c>
      <c r="C84" s="2" t="s">
        <v>223</v>
      </c>
      <c r="D84" s="2" t="s">
        <v>224</v>
      </c>
      <c r="E84" s="2" t="s">
        <v>1207</v>
      </c>
      <c r="F84" s="2" t="s">
        <v>1068</v>
      </c>
      <c r="G84" s="2" t="s">
        <v>1050</v>
      </c>
      <c r="H84" s="2" t="s">
        <v>1051</v>
      </c>
      <c r="I84" s="2" t="s">
        <v>1208</v>
      </c>
      <c r="J84" s="2" t="s">
        <v>1053</v>
      </c>
      <c r="K84" s="2" t="s">
        <v>1038</v>
      </c>
      <c r="L84" s="2" t="s">
        <v>1164</v>
      </c>
      <c r="M84" s="2" t="s">
        <v>1059</v>
      </c>
      <c r="N84" s="2" t="s">
        <v>1209</v>
      </c>
      <c r="O84" s="2" t="s">
        <v>1040</v>
      </c>
      <c r="P84" s="2" t="str">
        <f t="shared" si="2"/>
        <v>P-Onsite</v>
      </c>
      <c r="Q84" s="2" t="str">
        <f t="shared" si="3"/>
        <v>P-S1_Onsite</v>
      </c>
      <c r="R84" s="2" t="s">
        <v>1061</v>
      </c>
      <c r="S84" s="2" t="s">
        <v>1041</v>
      </c>
      <c r="T84" s="2" t="s">
        <v>1042</v>
      </c>
    </row>
    <row r="85" spans="1:20" x14ac:dyDescent="0.3">
      <c r="A85" s="2" t="s">
        <v>222</v>
      </c>
      <c r="B85" s="2" t="s">
        <v>1054</v>
      </c>
      <c r="C85" s="2" t="s">
        <v>223</v>
      </c>
      <c r="D85" s="2" t="s">
        <v>224</v>
      </c>
      <c r="E85" s="2" t="s">
        <v>1207</v>
      </c>
      <c r="F85" s="2" t="s">
        <v>1056</v>
      </c>
      <c r="G85" s="2" t="s">
        <v>1044</v>
      </c>
      <c r="H85" s="2" t="s">
        <v>1045</v>
      </c>
      <c r="I85" s="2" t="s">
        <v>1210</v>
      </c>
      <c r="J85" s="2" t="s">
        <v>1047</v>
      </c>
      <c r="K85" s="2" t="s">
        <v>1048</v>
      </c>
      <c r="L85" s="2" t="s">
        <v>1164</v>
      </c>
      <c r="M85" s="2" t="s">
        <v>1059</v>
      </c>
      <c r="N85" s="2" t="s">
        <v>1209</v>
      </c>
      <c r="O85" s="2" t="s">
        <v>1040</v>
      </c>
      <c r="P85" s="2" t="str">
        <f t="shared" si="2"/>
        <v>P-Onsite</v>
      </c>
      <c r="Q85" s="2" t="str">
        <f t="shared" si="3"/>
        <v>P-S1_Onsite</v>
      </c>
      <c r="R85" s="2" t="s">
        <v>1061</v>
      </c>
      <c r="S85" s="2" t="s">
        <v>1041</v>
      </c>
      <c r="T85" s="2" t="s">
        <v>1042</v>
      </c>
    </row>
    <row r="86" spans="1:20" x14ac:dyDescent="0.3">
      <c r="A86" s="2" t="s">
        <v>222</v>
      </c>
      <c r="B86" s="2" t="s">
        <v>1054</v>
      </c>
      <c r="C86" s="2" t="s">
        <v>223</v>
      </c>
      <c r="D86" s="2" t="s">
        <v>224</v>
      </c>
      <c r="E86" s="2" t="s">
        <v>1207</v>
      </c>
      <c r="F86" s="2" t="s">
        <v>1078</v>
      </c>
      <c r="G86" s="2" t="s">
        <v>1034</v>
      </c>
      <c r="H86" s="2" t="s">
        <v>1035</v>
      </c>
      <c r="I86" s="2" t="s">
        <v>1211</v>
      </c>
      <c r="J86" s="2" t="s">
        <v>1037</v>
      </c>
      <c r="K86" s="2" t="s">
        <v>1038</v>
      </c>
      <c r="L86" s="2" t="s">
        <v>1164</v>
      </c>
      <c r="M86" s="2" t="s">
        <v>1059</v>
      </c>
      <c r="N86" s="2" t="s">
        <v>1209</v>
      </c>
      <c r="O86" s="2" t="s">
        <v>1040</v>
      </c>
      <c r="P86" s="2" t="str">
        <f t="shared" si="2"/>
        <v>P-Onsite</v>
      </c>
      <c r="Q86" s="2" t="str">
        <f t="shared" si="3"/>
        <v>P-S1_Onsite</v>
      </c>
      <c r="R86" s="2" t="s">
        <v>1061</v>
      </c>
      <c r="S86" s="2" t="s">
        <v>1041</v>
      </c>
      <c r="T86" s="2" t="s">
        <v>1042</v>
      </c>
    </row>
    <row r="87" spans="1:20" x14ac:dyDescent="0.3">
      <c r="A87" s="2" t="s">
        <v>222</v>
      </c>
      <c r="B87" s="2" t="s">
        <v>1054</v>
      </c>
      <c r="C87" s="2" t="s">
        <v>223</v>
      </c>
      <c r="D87" s="2" t="s">
        <v>224</v>
      </c>
      <c r="E87" s="2" t="s">
        <v>1207</v>
      </c>
      <c r="F87" s="2" t="s">
        <v>1062</v>
      </c>
      <c r="G87" s="2" t="s">
        <v>1063</v>
      </c>
      <c r="H87" s="2" t="s">
        <v>1064</v>
      </c>
      <c r="I87" s="2" t="s">
        <v>1212</v>
      </c>
      <c r="J87" s="2" t="s">
        <v>1066</v>
      </c>
      <c r="K87" s="2" t="s">
        <v>1048</v>
      </c>
      <c r="L87" s="2" t="s">
        <v>1164</v>
      </c>
      <c r="M87" s="2" t="s">
        <v>1059</v>
      </c>
      <c r="N87" s="2" t="s">
        <v>1209</v>
      </c>
      <c r="O87" s="2" t="s">
        <v>1040</v>
      </c>
      <c r="P87" s="2" t="str">
        <f t="shared" si="2"/>
        <v>P-Onsite</v>
      </c>
      <c r="Q87" s="2" t="str">
        <f t="shared" si="3"/>
        <v>P-S1_Onsite</v>
      </c>
      <c r="R87" s="2" t="s">
        <v>1061</v>
      </c>
      <c r="S87" s="2" t="s">
        <v>1041</v>
      </c>
      <c r="T87" s="2" t="s">
        <v>1042</v>
      </c>
    </row>
    <row r="88" spans="1:20" x14ac:dyDescent="0.3">
      <c r="A88" s="2" t="s">
        <v>225</v>
      </c>
      <c r="B88" s="2" t="s">
        <v>1054</v>
      </c>
      <c r="C88" s="2" t="s">
        <v>226</v>
      </c>
      <c r="D88" s="2" t="s">
        <v>227</v>
      </c>
      <c r="E88" s="2" t="s">
        <v>1213</v>
      </c>
      <c r="F88" s="2" t="s">
        <v>1056</v>
      </c>
      <c r="G88" s="2" t="s">
        <v>1044</v>
      </c>
      <c r="H88" s="2" t="s">
        <v>1045</v>
      </c>
      <c r="I88" s="2" t="s">
        <v>1214</v>
      </c>
      <c r="J88" s="2" t="s">
        <v>1047</v>
      </c>
      <c r="K88" s="2" t="s">
        <v>1048</v>
      </c>
      <c r="L88" s="2" t="s">
        <v>1089</v>
      </c>
      <c r="M88" s="2" t="s">
        <v>1059</v>
      </c>
      <c r="N88" s="2" t="s">
        <v>1090</v>
      </c>
      <c r="O88" s="2" t="s">
        <v>1040</v>
      </c>
      <c r="P88" s="2" t="str">
        <f t="shared" si="2"/>
        <v>P-Onsite</v>
      </c>
      <c r="Q88" s="2" t="str">
        <f t="shared" si="3"/>
        <v>P-S1_Onsite</v>
      </c>
      <c r="R88" s="2" t="s">
        <v>1061</v>
      </c>
      <c r="S88" s="2" t="s">
        <v>1041</v>
      </c>
      <c r="T88" s="2" t="s">
        <v>1042</v>
      </c>
    </row>
    <row r="89" spans="1:20" x14ac:dyDescent="0.3">
      <c r="A89" s="2" t="s">
        <v>225</v>
      </c>
      <c r="B89" s="2" t="s">
        <v>1054</v>
      </c>
      <c r="C89" s="2" t="s">
        <v>226</v>
      </c>
      <c r="D89" s="2" t="s">
        <v>227</v>
      </c>
      <c r="E89" s="2" t="s">
        <v>1213</v>
      </c>
      <c r="F89" s="2" t="s">
        <v>1078</v>
      </c>
      <c r="G89" s="2" t="s">
        <v>1034</v>
      </c>
      <c r="H89" s="2" t="s">
        <v>1035</v>
      </c>
      <c r="I89" s="2" t="s">
        <v>1215</v>
      </c>
      <c r="J89" s="2" t="s">
        <v>1037</v>
      </c>
      <c r="K89" s="2" t="s">
        <v>1038</v>
      </c>
      <c r="L89" s="2" t="s">
        <v>1089</v>
      </c>
      <c r="M89" s="2" t="s">
        <v>1059</v>
      </c>
      <c r="N89" s="2" t="s">
        <v>1090</v>
      </c>
      <c r="O89" s="2" t="s">
        <v>1040</v>
      </c>
      <c r="P89" s="2" t="str">
        <f t="shared" si="2"/>
        <v>P-Onsite</v>
      </c>
      <c r="Q89" s="2" t="str">
        <f t="shared" si="3"/>
        <v>P-S1_Onsite</v>
      </c>
      <c r="R89" s="2" t="s">
        <v>1061</v>
      </c>
      <c r="S89" s="2" t="s">
        <v>1041</v>
      </c>
      <c r="T89" s="2" t="s">
        <v>1042</v>
      </c>
    </row>
    <row r="90" spans="1:20" x14ac:dyDescent="0.3">
      <c r="A90" s="2" t="s">
        <v>228</v>
      </c>
      <c r="B90" s="2" t="s">
        <v>1054</v>
      </c>
      <c r="C90" s="2" t="s">
        <v>229</v>
      </c>
      <c r="D90" s="2" t="s">
        <v>230</v>
      </c>
      <c r="E90" s="2" t="s">
        <v>1216</v>
      </c>
      <c r="F90" s="2" t="s">
        <v>1056</v>
      </c>
      <c r="G90" s="2" t="s">
        <v>1044</v>
      </c>
      <c r="H90" s="2" t="s">
        <v>1045</v>
      </c>
      <c r="I90" s="2" t="s">
        <v>1217</v>
      </c>
      <c r="J90" s="2" t="s">
        <v>1047</v>
      </c>
      <c r="K90" s="2" t="s">
        <v>1048</v>
      </c>
      <c r="L90" s="2" t="s">
        <v>1075</v>
      </c>
      <c r="M90" s="2" t="s">
        <v>1059</v>
      </c>
      <c r="N90" s="2" t="s">
        <v>1076</v>
      </c>
      <c r="O90" s="2" t="s">
        <v>1040</v>
      </c>
      <c r="P90" s="2" t="str">
        <f t="shared" si="2"/>
        <v>P-Onsite</v>
      </c>
      <c r="Q90" s="2" t="str">
        <f t="shared" si="3"/>
        <v>P-S1_Onsite</v>
      </c>
      <c r="R90" s="2" t="s">
        <v>1061</v>
      </c>
      <c r="S90" s="2" t="s">
        <v>1041</v>
      </c>
      <c r="T90" s="2" t="s">
        <v>1042</v>
      </c>
    </row>
    <row r="91" spans="1:20" x14ac:dyDescent="0.3">
      <c r="A91" s="2" t="s">
        <v>228</v>
      </c>
      <c r="B91" s="2" t="s">
        <v>1054</v>
      </c>
      <c r="C91" s="2" t="s">
        <v>229</v>
      </c>
      <c r="D91" s="2" t="s">
        <v>230</v>
      </c>
      <c r="E91" s="2" t="s">
        <v>1216</v>
      </c>
      <c r="F91" s="2" t="s">
        <v>1078</v>
      </c>
      <c r="G91" s="2" t="s">
        <v>1034</v>
      </c>
      <c r="H91" s="2" t="s">
        <v>1035</v>
      </c>
      <c r="I91" s="2" t="s">
        <v>1218</v>
      </c>
      <c r="J91" s="2" t="s">
        <v>1037</v>
      </c>
      <c r="K91" s="2" t="s">
        <v>1038</v>
      </c>
      <c r="L91" s="2" t="s">
        <v>1075</v>
      </c>
      <c r="M91" s="2" t="s">
        <v>1059</v>
      </c>
      <c r="N91" s="2" t="s">
        <v>1076</v>
      </c>
      <c r="O91" s="2" t="s">
        <v>1040</v>
      </c>
      <c r="P91" s="2" t="str">
        <f t="shared" si="2"/>
        <v>P-Onsite</v>
      </c>
      <c r="Q91" s="2" t="str">
        <f t="shared" si="3"/>
        <v>P-S1_Onsite</v>
      </c>
      <c r="R91" s="2" t="s">
        <v>1061</v>
      </c>
      <c r="S91" s="2" t="s">
        <v>1041</v>
      </c>
      <c r="T91" s="2" t="s">
        <v>1042</v>
      </c>
    </row>
    <row r="92" spans="1:20" x14ac:dyDescent="0.3">
      <c r="A92" s="2" t="s">
        <v>240</v>
      </c>
      <c r="B92" s="2" t="s">
        <v>1031</v>
      </c>
      <c r="C92" s="2" t="s">
        <v>241</v>
      </c>
      <c r="D92" s="2" t="s">
        <v>242</v>
      </c>
      <c r="E92" s="2" t="s">
        <v>1219</v>
      </c>
      <c r="F92" s="2" t="s">
        <v>1220</v>
      </c>
      <c r="G92" s="2" t="s">
        <v>1063</v>
      </c>
      <c r="H92" s="2" t="s">
        <v>1064</v>
      </c>
      <c r="I92" s="2" t="s">
        <v>1221</v>
      </c>
      <c r="J92" s="2" t="s">
        <v>1066</v>
      </c>
      <c r="K92" s="2" t="s">
        <v>1048</v>
      </c>
      <c r="L92" s="2" t="s">
        <v>1039</v>
      </c>
      <c r="M92" s="2" t="s">
        <v>1039</v>
      </c>
      <c r="N92" s="2" t="s">
        <v>1039</v>
      </c>
      <c r="O92" s="2" t="s">
        <v>1040</v>
      </c>
      <c r="P92" s="2" t="str">
        <f t="shared" si="2"/>
        <v>P-Online</v>
      </c>
      <c r="Q92" s="2" t="str">
        <f t="shared" si="3"/>
        <v>P-S1_Online</v>
      </c>
      <c r="R92" s="2"/>
      <c r="S92" s="2" t="s">
        <v>1041</v>
      </c>
      <c r="T92" s="2" t="s">
        <v>1042</v>
      </c>
    </row>
    <row r="93" spans="1:20" x14ac:dyDescent="0.3">
      <c r="A93" s="2" t="s">
        <v>240</v>
      </c>
      <c r="B93" s="2" t="s">
        <v>1031</v>
      </c>
      <c r="C93" s="2" t="s">
        <v>241</v>
      </c>
      <c r="D93" s="2" t="s">
        <v>242</v>
      </c>
      <c r="E93" s="2" t="s">
        <v>1219</v>
      </c>
      <c r="F93" s="2" t="s">
        <v>1033</v>
      </c>
      <c r="G93" s="2" t="s">
        <v>1034</v>
      </c>
      <c r="H93" s="2" t="s">
        <v>1035</v>
      </c>
      <c r="I93" s="2" t="s">
        <v>1222</v>
      </c>
      <c r="J93" s="2" t="s">
        <v>1037</v>
      </c>
      <c r="K93" s="2" t="s">
        <v>1038</v>
      </c>
      <c r="L93" s="2" t="s">
        <v>1039</v>
      </c>
      <c r="M93" s="2" t="s">
        <v>1039</v>
      </c>
      <c r="N93" s="2" t="s">
        <v>1039</v>
      </c>
      <c r="O93" s="2" t="s">
        <v>1040</v>
      </c>
      <c r="P93" s="2" t="str">
        <f t="shared" si="2"/>
        <v>P-Online</v>
      </c>
      <c r="Q93" s="2" t="str">
        <f t="shared" si="3"/>
        <v>P-S1_Online</v>
      </c>
      <c r="R93" s="2"/>
      <c r="S93" s="2" t="s">
        <v>1041</v>
      </c>
      <c r="T93" s="2" t="s">
        <v>1042</v>
      </c>
    </row>
    <row r="94" spans="1:20" x14ac:dyDescent="0.3">
      <c r="A94" s="2" t="s">
        <v>240</v>
      </c>
      <c r="B94" s="2" t="s">
        <v>1031</v>
      </c>
      <c r="C94" s="2" t="s">
        <v>241</v>
      </c>
      <c r="D94" s="2" t="s">
        <v>242</v>
      </c>
      <c r="E94" s="2" t="s">
        <v>1219</v>
      </c>
      <c r="F94" s="2" t="s">
        <v>1043</v>
      </c>
      <c r="G94" s="2" t="s">
        <v>1044</v>
      </c>
      <c r="H94" s="2" t="s">
        <v>1045</v>
      </c>
      <c r="I94" s="2" t="s">
        <v>1223</v>
      </c>
      <c r="J94" s="2" t="s">
        <v>1047</v>
      </c>
      <c r="K94" s="2" t="s">
        <v>1048</v>
      </c>
      <c r="L94" s="2" t="s">
        <v>1039</v>
      </c>
      <c r="M94" s="2" t="s">
        <v>1039</v>
      </c>
      <c r="N94" s="2" t="s">
        <v>1039</v>
      </c>
      <c r="O94" s="2" t="s">
        <v>1040</v>
      </c>
      <c r="P94" s="2" t="str">
        <f t="shared" si="2"/>
        <v>P-Online</v>
      </c>
      <c r="Q94" s="2" t="str">
        <f t="shared" si="3"/>
        <v>P-S1_Online</v>
      </c>
      <c r="R94" s="2"/>
      <c r="S94" s="2" t="s">
        <v>1041</v>
      </c>
      <c r="T94" s="2" t="s">
        <v>1042</v>
      </c>
    </row>
    <row r="95" spans="1:20" x14ac:dyDescent="0.3">
      <c r="A95" s="2" t="s">
        <v>240</v>
      </c>
      <c r="B95" s="2" t="s">
        <v>1031</v>
      </c>
      <c r="C95" s="2" t="s">
        <v>241</v>
      </c>
      <c r="D95" s="2" t="s">
        <v>242</v>
      </c>
      <c r="E95" s="2" t="s">
        <v>1219</v>
      </c>
      <c r="F95" s="2" t="s">
        <v>1049</v>
      </c>
      <c r="G95" s="2" t="s">
        <v>1050</v>
      </c>
      <c r="H95" s="2" t="s">
        <v>1051</v>
      </c>
      <c r="I95" s="2" t="s">
        <v>1224</v>
      </c>
      <c r="J95" s="2" t="s">
        <v>1053</v>
      </c>
      <c r="K95" s="2" t="s">
        <v>1038</v>
      </c>
      <c r="L95" s="2" t="s">
        <v>1039</v>
      </c>
      <c r="M95" s="2" t="s">
        <v>1039</v>
      </c>
      <c r="N95" s="2" t="s">
        <v>1039</v>
      </c>
      <c r="O95" s="2" t="s">
        <v>1040</v>
      </c>
      <c r="P95" s="2" t="str">
        <f t="shared" si="2"/>
        <v>P-Online</v>
      </c>
      <c r="Q95" s="2" t="str">
        <f t="shared" si="3"/>
        <v>P-S1_Online</v>
      </c>
      <c r="R95" s="2"/>
      <c r="S95" s="2" t="s">
        <v>1041</v>
      </c>
      <c r="T95" s="2" t="s">
        <v>1042</v>
      </c>
    </row>
    <row r="96" spans="1:20" x14ac:dyDescent="0.3">
      <c r="A96" s="2" t="s">
        <v>264</v>
      </c>
      <c r="B96" s="2" t="s">
        <v>1054</v>
      </c>
      <c r="C96" s="2" t="s">
        <v>265</v>
      </c>
      <c r="D96" s="2" t="s">
        <v>266</v>
      </c>
      <c r="E96" s="2" t="s">
        <v>1225</v>
      </c>
      <c r="F96" s="2" t="s">
        <v>1056</v>
      </c>
      <c r="G96" s="2" t="s">
        <v>1044</v>
      </c>
      <c r="H96" s="2" t="s">
        <v>1045</v>
      </c>
      <c r="I96" s="2" t="s">
        <v>1226</v>
      </c>
      <c r="J96" s="2" t="s">
        <v>1047</v>
      </c>
      <c r="K96" s="2" t="s">
        <v>1048</v>
      </c>
      <c r="L96" s="2" t="s">
        <v>1070</v>
      </c>
      <c r="M96" s="2" t="s">
        <v>1059</v>
      </c>
      <c r="N96" s="2" t="s">
        <v>1071</v>
      </c>
      <c r="O96" s="2" t="s">
        <v>1040</v>
      </c>
      <c r="P96" s="2" t="str">
        <f t="shared" si="2"/>
        <v>P-Onsite</v>
      </c>
      <c r="Q96" s="2" t="str">
        <f t="shared" si="3"/>
        <v>P-S1_Onsite</v>
      </c>
      <c r="R96" s="2" t="s">
        <v>1061</v>
      </c>
      <c r="S96" s="2" t="s">
        <v>1041</v>
      </c>
      <c r="T96" s="2" t="s">
        <v>1042</v>
      </c>
    </row>
    <row r="97" spans="1:20" x14ac:dyDescent="0.3">
      <c r="A97" s="2" t="s">
        <v>264</v>
      </c>
      <c r="B97" s="2" t="s">
        <v>1054</v>
      </c>
      <c r="C97" s="2" t="s">
        <v>265</v>
      </c>
      <c r="D97" s="2" t="s">
        <v>266</v>
      </c>
      <c r="E97" s="2" t="s">
        <v>1225</v>
      </c>
      <c r="F97" s="2" t="s">
        <v>1062</v>
      </c>
      <c r="G97" s="2" t="s">
        <v>1063</v>
      </c>
      <c r="H97" s="2" t="s">
        <v>1064</v>
      </c>
      <c r="I97" s="2" t="s">
        <v>1227</v>
      </c>
      <c r="J97" s="2" t="s">
        <v>1066</v>
      </c>
      <c r="K97" s="2" t="s">
        <v>1048</v>
      </c>
      <c r="L97" s="2" t="s">
        <v>1070</v>
      </c>
      <c r="M97" s="2" t="s">
        <v>1059</v>
      </c>
      <c r="N97" s="2" t="s">
        <v>1071</v>
      </c>
      <c r="O97" s="2" t="s">
        <v>1040</v>
      </c>
      <c r="P97" s="2" t="str">
        <f t="shared" si="2"/>
        <v>P-Onsite</v>
      </c>
      <c r="Q97" s="2" t="str">
        <f t="shared" si="3"/>
        <v>P-S1_Onsite</v>
      </c>
      <c r="R97" s="2" t="s">
        <v>1061</v>
      </c>
      <c r="S97" s="2" t="s">
        <v>1041</v>
      </c>
      <c r="T97" s="2" t="s">
        <v>1042</v>
      </c>
    </row>
    <row r="98" spans="1:20" x14ac:dyDescent="0.3">
      <c r="A98" s="2" t="s">
        <v>267</v>
      </c>
      <c r="B98" s="2" t="s">
        <v>1054</v>
      </c>
      <c r="C98" s="2" t="s">
        <v>268</v>
      </c>
      <c r="D98" s="2" t="s">
        <v>269</v>
      </c>
      <c r="E98" s="2" t="s">
        <v>1228</v>
      </c>
      <c r="F98" s="2" t="s">
        <v>1068</v>
      </c>
      <c r="G98" s="2" t="s">
        <v>1050</v>
      </c>
      <c r="H98" s="2" t="s">
        <v>1051</v>
      </c>
      <c r="I98" s="2" t="s">
        <v>1229</v>
      </c>
      <c r="J98" s="2" t="s">
        <v>1053</v>
      </c>
      <c r="K98" s="2" t="s">
        <v>1038</v>
      </c>
      <c r="L98" s="2" t="s">
        <v>1164</v>
      </c>
      <c r="M98" s="2" t="s">
        <v>1059</v>
      </c>
      <c r="N98" s="2" t="s">
        <v>1209</v>
      </c>
      <c r="O98" s="2" t="s">
        <v>1040</v>
      </c>
      <c r="P98" s="2" t="str">
        <f t="shared" si="2"/>
        <v>P-Onsite</v>
      </c>
      <c r="Q98" s="2" t="str">
        <f t="shared" si="3"/>
        <v>P-S1_Onsite</v>
      </c>
      <c r="R98" s="2" t="s">
        <v>1061</v>
      </c>
      <c r="S98" s="2" t="s">
        <v>1041</v>
      </c>
      <c r="T98" s="2" t="s">
        <v>1042</v>
      </c>
    </row>
    <row r="99" spans="1:20" x14ac:dyDescent="0.3">
      <c r="A99" s="2" t="s">
        <v>267</v>
      </c>
      <c r="B99" s="2" t="s">
        <v>1054</v>
      </c>
      <c r="C99" s="2" t="s">
        <v>268</v>
      </c>
      <c r="D99" s="2" t="s">
        <v>269</v>
      </c>
      <c r="E99" s="2" t="s">
        <v>1228</v>
      </c>
      <c r="F99" s="2" t="s">
        <v>1056</v>
      </c>
      <c r="G99" s="2" t="s">
        <v>1044</v>
      </c>
      <c r="H99" s="2" t="s">
        <v>1045</v>
      </c>
      <c r="I99" s="2" t="s">
        <v>1230</v>
      </c>
      <c r="J99" s="2" t="s">
        <v>1047</v>
      </c>
      <c r="K99" s="2" t="s">
        <v>1048</v>
      </c>
      <c r="L99" s="2" t="s">
        <v>1164</v>
      </c>
      <c r="M99" s="2" t="s">
        <v>1059</v>
      </c>
      <c r="N99" s="2" t="s">
        <v>1209</v>
      </c>
      <c r="O99" s="2" t="s">
        <v>1040</v>
      </c>
      <c r="P99" s="2" t="str">
        <f t="shared" si="2"/>
        <v>P-Onsite</v>
      </c>
      <c r="Q99" s="2" t="str">
        <f t="shared" si="3"/>
        <v>P-S1_Onsite</v>
      </c>
      <c r="R99" s="2" t="s">
        <v>1061</v>
      </c>
      <c r="S99" s="2" t="s">
        <v>1041</v>
      </c>
      <c r="T99" s="2" t="s">
        <v>1042</v>
      </c>
    </row>
    <row r="100" spans="1:20" x14ac:dyDescent="0.3">
      <c r="A100" s="2" t="s">
        <v>285</v>
      </c>
      <c r="B100" s="2" t="s">
        <v>1054</v>
      </c>
      <c r="C100" s="2" t="s">
        <v>286</v>
      </c>
      <c r="D100" s="2" t="s">
        <v>287</v>
      </c>
      <c r="E100" s="2" t="s">
        <v>1231</v>
      </c>
      <c r="F100" s="2" t="s">
        <v>1068</v>
      </c>
      <c r="G100" s="2" t="s">
        <v>1050</v>
      </c>
      <c r="H100" s="2" t="s">
        <v>1051</v>
      </c>
      <c r="I100" s="2" t="s">
        <v>1232</v>
      </c>
      <c r="J100" s="2" t="s">
        <v>1053</v>
      </c>
      <c r="K100" s="2" t="s">
        <v>1038</v>
      </c>
      <c r="L100" s="2" t="s">
        <v>1058</v>
      </c>
      <c r="M100" s="2" t="s">
        <v>1059</v>
      </c>
      <c r="N100" s="2" t="s">
        <v>1106</v>
      </c>
      <c r="O100" s="2" t="s">
        <v>1040</v>
      </c>
      <c r="P100" s="2" t="str">
        <f t="shared" si="2"/>
        <v>P-Onsite</v>
      </c>
      <c r="Q100" s="2" t="str">
        <f t="shared" si="3"/>
        <v>P-S1_Onsite</v>
      </c>
      <c r="R100" s="2" t="s">
        <v>1061</v>
      </c>
      <c r="S100" s="2" t="s">
        <v>1041</v>
      </c>
      <c r="T100" s="2" t="s">
        <v>1042</v>
      </c>
    </row>
    <row r="101" spans="1:20" x14ac:dyDescent="0.3">
      <c r="A101" s="2" t="s">
        <v>285</v>
      </c>
      <c r="B101" s="2" t="s">
        <v>1054</v>
      </c>
      <c r="C101" s="2" t="s">
        <v>286</v>
      </c>
      <c r="D101" s="2" t="s">
        <v>287</v>
      </c>
      <c r="E101" s="2" t="s">
        <v>1231</v>
      </c>
      <c r="F101" s="2" t="s">
        <v>1056</v>
      </c>
      <c r="G101" s="2" t="s">
        <v>1044</v>
      </c>
      <c r="H101" s="2" t="s">
        <v>1045</v>
      </c>
      <c r="I101" s="2" t="s">
        <v>1233</v>
      </c>
      <c r="J101" s="2" t="s">
        <v>1047</v>
      </c>
      <c r="K101" s="2" t="s">
        <v>1048</v>
      </c>
      <c r="L101" s="2" t="s">
        <v>1058</v>
      </c>
      <c r="M101" s="2" t="s">
        <v>1059</v>
      </c>
      <c r="N101" s="2" t="s">
        <v>1106</v>
      </c>
      <c r="O101" s="2" t="s">
        <v>1040</v>
      </c>
      <c r="P101" s="2" t="str">
        <f t="shared" si="2"/>
        <v>P-Onsite</v>
      </c>
      <c r="Q101" s="2" t="str">
        <f t="shared" si="3"/>
        <v>P-S1_Onsite</v>
      </c>
      <c r="R101" s="2" t="s">
        <v>1061</v>
      </c>
      <c r="S101" s="2" t="s">
        <v>1041</v>
      </c>
      <c r="T101" s="2" t="s">
        <v>1042</v>
      </c>
    </row>
    <row r="102" spans="1:20" x14ac:dyDescent="0.3">
      <c r="A102" s="2" t="s">
        <v>285</v>
      </c>
      <c r="B102" s="2" t="s">
        <v>1054</v>
      </c>
      <c r="C102" s="2" t="s">
        <v>286</v>
      </c>
      <c r="D102" s="2" t="s">
        <v>287</v>
      </c>
      <c r="E102" s="2" t="s">
        <v>1231</v>
      </c>
      <c r="F102" s="2" t="s">
        <v>1078</v>
      </c>
      <c r="G102" s="2" t="s">
        <v>1034</v>
      </c>
      <c r="H102" s="2" t="s">
        <v>1035</v>
      </c>
      <c r="I102" s="2" t="s">
        <v>1234</v>
      </c>
      <c r="J102" s="2" t="s">
        <v>1037</v>
      </c>
      <c r="K102" s="2" t="s">
        <v>1038</v>
      </c>
      <c r="L102" s="2" t="s">
        <v>1058</v>
      </c>
      <c r="M102" s="2" t="s">
        <v>1059</v>
      </c>
      <c r="N102" s="2" t="s">
        <v>1106</v>
      </c>
      <c r="O102" s="2" t="s">
        <v>1040</v>
      </c>
      <c r="P102" s="2" t="str">
        <f t="shared" si="2"/>
        <v>P-Onsite</v>
      </c>
      <c r="Q102" s="2" t="str">
        <f t="shared" si="3"/>
        <v>P-S1_Onsite</v>
      </c>
      <c r="R102" s="2" t="s">
        <v>1061</v>
      </c>
      <c r="S102" s="2" t="s">
        <v>1041</v>
      </c>
      <c r="T102" s="2" t="s">
        <v>1042</v>
      </c>
    </row>
    <row r="103" spans="1:20" x14ac:dyDescent="0.3">
      <c r="A103" s="2" t="s">
        <v>288</v>
      </c>
      <c r="B103" s="2" t="s">
        <v>1054</v>
      </c>
      <c r="C103" s="2" t="s">
        <v>289</v>
      </c>
      <c r="D103" s="2" t="s">
        <v>290</v>
      </c>
      <c r="E103" s="2" t="s">
        <v>1235</v>
      </c>
      <c r="F103" s="2" t="s">
        <v>1068</v>
      </c>
      <c r="G103" s="2" t="s">
        <v>1050</v>
      </c>
      <c r="H103" s="2" t="s">
        <v>1051</v>
      </c>
      <c r="I103" s="2" t="s">
        <v>1236</v>
      </c>
      <c r="J103" s="2" t="s">
        <v>1053</v>
      </c>
      <c r="K103" s="2" t="s">
        <v>1038</v>
      </c>
      <c r="L103" s="2" t="s">
        <v>1070</v>
      </c>
      <c r="M103" s="2" t="s">
        <v>1059</v>
      </c>
      <c r="N103" s="2" t="s">
        <v>1071</v>
      </c>
      <c r="O103" s="2" t="s">
        <v>1040</v>
      </c>
      <c r="P103" s="2" t="str">
        <f t="shared" si="2"/>
        <v>P-Onsite</v>
      </c>
      <c r="Q103" s="2" t="str">
        <f t="shared" si="3"/>
        <v>P-S1_Onsite</v>
      </c>
      <c r="R103" s="2" t="s">
        <v>1061</v>
      </c>
      <c r="S103" s="2" t="s">
        <v>1041</v>
      </c>
      <c r="T103" s="2" t="s">
        <v>1042</v>
      </c>
    </row>
    <row r="104" spans="1:20" x14ac:dyDescent="0.3">
      <c r="A104" s="2" t="s">
        <v>288</v>
      </c>
      <c r="B104" s="2" t="s">
        <v>1054</v>
      </c>
      <c r="C104" s="2" t="s">
        <v>289</v>
      </c>
      <c r="D104" s="2" t="s">
        <v>290</v>
      </c>
      <c r="E104" s="2" t="s">
        <v>1235</v>
      </c>
      <c r="F104" s="2" t="s">
        <v>1078</v>
      </c>
      <c r="G104" s="2" t="s">
        <v>1034</v>
      </c>
      <c r="H104" s="2" t="s">
        <v>1035</v>
      </c>
      <c r="I104" s="2" t="s">
        <v>1237</v>
      </c>
      <c r="J104" s="2" t="s">
        <v>1037</v>
      </c>
      <c r="K104" s="2" t="s">
        <v>1038</v>
      </c>
      <c r="L104" s="2" t="s">
        <v>1070</v>
      </c>
      <c r="M104" s="2" t="s">
        <v>1059</v>
      </c>
      <c r="N104" s="2" t="s">
        <v>1071</v>
      </c>
      <c r="O104" s="2" t="s">
        <v>1040</v>
      </c>
      <c r="P104" s="2" t="str">
        <f t="shared" si="2"/>
        <v>P-Onsite</v>
      </c>
      <c r="Q104" s="2" t="str">
        <f t="shared" si="3"/>
        <v>P-S1_Onsite</v>
      </c>
      <c r="R104" s="2" t="s">
        <v>1061</v>
      </c>
      <c r="S104" s="2" t="s">
        <v>1041</v>
      </c>
      <c r="T104" s="2" t="s">
        <v>1042</v>
      </c>
    </row>
    <row r="105" spans="1:20" x14ac:dyDescent="0.3">
      <c r="A105" s="2" t="s">
        <v>294</v>
      </c>
      <c r="B105" s="2" t="s">
        <v>1054</v>
      </c>
      <c r="C105" s="2" t="s">
        <v>295</v>
      </c>
      <c r="D105" s="2" t="s">
        <v>296</v>
      </c>
      <c r="E105" s="2" t="s">
        <v>1238</v>
      </c>
      <c r="F105" s="2" t="s">
        <v>1078</v>
      </c>
      <c r="G105" s="2" t="s">
        <v>1034</v>
      </c>
      <c r="H105" s="2" t="s">
        <v>1035</v>
      </c>
      <c r="I105" s="2" t="s">
        <v>1239</v>
      </c>
      <c r="J105" s="2" t="s">
        <v>1037</v>
      </c>
      <c r="K105" s="2" t="s">
        <v>1038</v>
      </c>
      <c r="L105" s="2" t="s">
        <v>1136</v>
      </c>
      <c r="M105" s="2" t="s">
        <v>1059</v>
      </c>
      <c r="N105" s="2" t="s">
        <v>1137</v>
      </c>
      <c r="O105" s="2" t="s">
        <v>1040</v>
      </c>
      <c r="P105" s="2" t="str">
        <f t="shared" si="2"/>
        <v>P-Onsite</v>
      </c>
      <c r="Q105" s="2" t="str">
        <f t="shared" si="3"/>
        <v>P-S1_Onsite</v>
      </c>
      <c r="R105" s="2" t="s">
        <v>1061</v>
      </c>
      <c r="S105" s="2" t="s">
        <v>1041</v>
      </c>
      <c r="T105" s="2" t="s">
        <v>1042</v>
      </c>
    </row>
    <row r="106" spans="1:20" x14ac:dyDescent="0.3">
      <c r="A106" s="2" t="s">
        <v>294</v>
      </c>
      <c r="B106" s="2" t="s">
        <v>1054</v>
      </c>
      <c r="C106" s="2" t="s">
        <v>295</v>
      </c>
      <c r="D106" s="2" t="s">
        <v>296</v>
      </c>
      <c r="E106" s="2" t="s">
        <v>1238</v>
      </c>
      <c r="F106" s="2" t="s">
        <v>1062</v>
      </c>
      <c r="G106" s="2" t="s">
        <v>1063</v>
      </c>
      <c r="H106" s="2" t="s">
        <v>1064</v>
      </c>
      <c r="I106" s="2" t="s">
        <v>1240</v>
      </c>
      <c r="J106" s="2" t="s">
        <v>1066</v>
      </c>
      <c r="K106" s="2" t="s">
        <v>1048</v>
      </c>
      <c r="L106" s="2" t="s">
        <v>1136</v>
      </c>
      <c r="M106" s="2" t="s">
        <v>1059</v>
      </c>
      <c r="N106" s="2" t="s">
        <v>1137</v>
      </c>
      <c r="O106" s="2" t="s">
        <v>1040</v>
      </c>
      <c r="P106" s="2" t="str">
        <f t="shared" si="2"/>
        <v>P-Onsite</v>
      </c>
      <c r="Q106" s="2" t="str">
        <f t="shared" si="3"/>
        <v>P-S1_Onsite</v>
      </c>
      <c r="R106" s="2" t="s">
        <v>1061</v>
      </c>
      <c r="S106" s="2" t="s">
        <v>1041</v>
      </c>
      <c r="T106" s="2" t="s">
        <v>1042</v>
      </c>
    </row>
    <row r="107" spans="1:20" x14ac:dyDescent="0.3">
      <c r="A107" s="2" t="s">
        <v>297</v>
      </c>
      <c r="B107" s="2" t="s">
        <v>1054</v>
      </c>
      <c r="C107" s="2" t="s">
        <v>298</v>
      </c>
      <c r="D107" s="2" t="s">
        <v>299</v>
      </c>
      <c r="E107" s="2" t="s">
        <v>1241</v>
      </c>
      <c r="F107" s="2" t="s">
        <v>1068</v>
      </c>
      <c r="G107" s="2" t="s">
        <v>1050</v>
      </c>
      <c r="H107" s="2" t="s">
        <v>1051</v>
      </c>
      <c r="I107" s="2" t="s">
        <v>1242</v>
      </c>
      <c r="J107" s="2" t="s">
        <v>1053</v>
      </c>
      <c r="K107" s="2" t="s">
        <v>1038</v>
      </c>
      <c r="L107" s="2" t="s">
        <v>1150</v>
      </c>
      <c r="M107" s="2" t="s">
        <v>1059</v>
      </c>
      <c r="N107" s="2" t="s">
        <v>1151</v>
      </c>
      <c r="O107" s="2" t="s">
        <v>1040</v>
      </c>
      <c r="P107" s="2" t="str">
        <f t="shared" si="2"/>
        <v>P-Onsite</v>
      </c>
      <c r="Q107" s="2" t="str">
        <f t="shared" si="3"/>
        <v>P-S1_Onsite</v>
      </c>
      <c r="R107" s="2" t="s">
        <v>1061</v>
      </c>
      <c r="S107" s="2" t="s">
        <v>1041</v>
      </c>
      <c r="T107" s="2" t="s">
        <v>1042</v>
      </c>
    </row>
    <row r="108" spans="1:20" x14ac:dyDescent="0.3">
      <c r="A108" s="2" t="s">
        <v>297</v>
      </c>
      <c r="B108" s="2" t="s">
        <v>1054</v>
      </c>
      <c r="C108" s="2" t="s">
        <v>298</v>
      </c>
      <c r="D108" s="2" t="s">
        <v>299</v>
      </c>
      <c r="E108" s="2" t="s">
        <v>1241</v>
      </c>
      <c r="F108" s="2" t="s">
        <v>1056</v>
      </c>
      <c r="G108" s="2" t="s">
        <v>1044</v>
      </c>
      <c r="H108" s="2" t="s">
        <v>1045</v>
      </c>
      <c r="I108" s="2" t="s">
        <v>1243</v>
      </c>
      <c r="J108" s="2" t="s">
        <v>1047</v>
      </c>
      <c r="K108" s="2" t="s">
        <v>1048</v>
      </c>
      <c r="L108" s="2" t="s">
        <v>1150</v>
      </c>
      <c r="M108" s="2" t="s">
        <v>1059</v>
      </c>
      <c r="N108" s="2" t="s">
        <v>1151</v>
      </c>
      <c r="O108" s="2" t="s">
        <v>1040</v>
      </c>
      <c r="P108" s="2" t="str">
        <f t="shared" si="2"/>
        <v>P-Onsite</v>
      </c>
      <c r="Q108" s="2" t="str">
        <f t="shared" si="3"/>
        <v>P-S1_Onsite</v>
      </c>
      <c r="R108" s="2" t="s">
        <v>1061</v>
      </c>
      <c r="S108" s="2" t="s">
        <v>1041</v>
      </c>
      <c r="T108" s="2" t="s">
        <v>1042</v>
      </c>
    </row>
    <row r="109" spans="1:20" x14ac:dyDescent="0.3">
      <c r="A109" s="2" t="s">
        <v>297</v>
      </c>
      <c r="B109" s="2" t="s">
        <v>1054</v>
      </c>
      <c r="C109" s="2" t="s">
        <v>298</v>
      </c>
      <c r="D109" s="2" t="s">
        <v>299</v>
      </c>
      <c r="E109" s="2" t="s">
        <v>1241</v>
      </c>
      <c r="F109" s="2" t="s">
        <v>1078</v>
      </c>
      <c r="G109" s="2" t="s">
        <v>1034</v>
      </c>
      <c r="H109" s="2" t="s">
        <v>1035</v>
      </c>
      <c r="I109" s="2" t="s">
        <v>1244</v>
      </c>
      <c r="J109" s="2" t="s">
        <v>1037</v>
      </c>
      <c r="K109" s="2" t="s">
        <v>1038</v>
      </c>
      <c r="L109" s="2" t="s">
        <v>1150</v>
      </c>
      <c r="M109" s="2" t="s">
        <v>1059</v>
      </c>
      <c r="N109" s="2" t="s">
        <v>1151</v>
      </c>
      <c r="O109" s="2" t="s">
        <v>1040</v>
      </c>
      <c r="P109" s="2" t="str">
        <f t="shared" si="2"/>
        <v>P-Onsite</v>
      </c>
      <c r="Q109" s="2" t="str">
        <f t="shared" si="3"/>
        <v>P-S1_Onsite</v>
      </c>
      <c r="R109" s="2" t="s">
        <v>1061</v>
      </c>
      <c r="S109" s="2" t="s">
        <v>1041</v>
      </c>
      <c r="T109" s="2" t="s">
        <v>1042</v>
      </c>
    </row>
    <row r="110" spans="1:20" x14ac:dyDescent="0.3">
      <c r="A110" s="2" t="s">
        <v>297</v>
      </c>
      <c r="B110" s="2" t="s">
        <v>1054</v>
      </c>
      <c r="C110" s="2" t="s">
        <v>298</v>
      </c>
      <c r="D110" s="2" t="s">
        <v>299</v>
      </c>
      <c r="E110" s="2" t="s">
        <v>1241</v>
      </c>
      <c r="F110" s="2" t="s">
        <v>1062</v>
      </c>
      <c r="G110" s="2" t="s">
        <v>1063</v>
      </c>
      <c r="H110" s="2" t="s">
        <v>1064</v>
      </c>
      <c r="I110" s="2" t="s">
        <v>1245</v>
      </c>
      <c r="J110" s="2" t="s">
        <v>1066</v>
      </c>
      <c r="K110" s="2" t="s">
        <v>1048</v>
      </c>
      <c r="L110" s="2" t="s">
        <v>1150</v>
      </c>
      <c r="M110" s="2" t="s">
        <v>1059</v>
      </c>
      <c r="N110" s="2" t="s">
        <v>1151</v>
      </c>
      <c r="O110" s="2" t="s">
        <v>1040</v>
      </c>
      <c r="P110" s="2" t="str">
        <f t="shared" si="2"/>
        <v>P-Onsite</v>
      </c>
      <c r="Q110" s="2" t="str">
        <f t="shared" si="3"/>
        <v>P-S1_Onsite</v>
      </c>
      <c r="R110" s="2" t="s">
        <v>1061</v>
      </c>
      <c r="S110" s="2" t="s">
        <v>1041</v>
      </c>
      <c r="T110" s="2" t="s">
        <v>1042</v>
      </c>
    </row>
    <row r="111" spans="1:20" x14ac:dyDescent="0.3">
      <c r="A111" s="2" t="s">
        <v>300</v>
      </c>
      <c r="B111" s="2" t="s">
        <v>1054</v>
      </c>
      <c r="C111" s="2" t="s">
        <v>301</v>
      </c>
      <c r="D111" s="2" t="s">
        <v>302</v>
      </c>
      <c r="E111" s="2" t="s">
        <v>1246</v>
      </c>
      <c r="F111" s="2" t="s">
        <v>1068</v>
      </c>
      <c r="G111" s="2" t="s">
        <v>1050</v>
      </c>
      <c r="H111" s="2" t="s">
        <v>1051</v>
      </c>
      <c r="I111" s="2" t="s">
        <v>1247</v>
      </c>
      <c r="J111" s="2" t="s">
        <v>1053</v>
      </c>
      <c r="K111" s="2" t="s">
        <v>1038</v>
      </c>
      <c r="L111" s="2" t="s">
        <v>1075</v>
      </c>
      <c r="M111" s="2" t="s">
        <v>1059</v>
      </c>
      <c r="N111" s="2" t="s">
        <v>1076</v>
      </c>
      <c r="O111" s="2" t="s">
        <v>1098</v>
      </c>
      <c r="P111" s="2" t="str">
        <f t="shared" si="2"/>
        <v>A-Onsite</v>
      </c>
      <c r="Q111" s="2" t="str">
        <f t="shared" si="3"/>
        <v>A-S1_Onsite</v>
      </c>
      <c r="R111" s="2" t="s">
        <v>1061</v>
      </c>
      <c r="S111" s="2" t="s">
        <v>1041</v>
      </c>
      <c r="T111" s="2" t="s">
        <v>1042</v>
      </c>
    </row>
    <row r="112" spans="1:20" x14ac:dyDescent="0.3">
      <c r="A112" s="2" t="s">
        <v>300</v>
      </c>
      <c r="B112" s="2" t="s">
        <v>1054</v>
      </c>
      <c r="C112" s="2" t="s">
        <v>301</v>
      </c>
      <c r="D112" s="2" t="s">
        <v>302</v>
      </c>
      <c r="E112" s="2" t="s">
        <v>1246</v>
      </c>
      <c r="F112" s="2" t="s">
        <v>1056</v>
      </c>
      <c r="G112" s="2" t="s">
        <v>1044</v>
      </c>
      <c r="H112" s="2" t="s">
        <v>1045</v>
      </c>
      <c r="I112" s="2" t="s">
        <v>1248</v>
      </c>
      <c r="J112" s="2" t="s">
        <v>1047</v>
      </c>
      <c r="K112" s="2" t="s">
        <v>1048</v>
      </c>
      <c r="L112" s="2" t="s">
        <v>1075</v>
      </c>
      <c r="M112" s="2" t="s">
        <v>1059</v>
      </c>
      <c r="N112" s="2" t="s">
        <v>1076</v>
      </c>
      <c r="O112" s="2" t="s">
        <v>1098</v>
      </c>
      <c r="P112" s="2" t="str">
        <f t="shared" si="2"/>
        <v>A-Onsite</v>
      </c>
      <c r="Q112" s="2" t="str">
        <f t="shared" si="3"/>
        <v>A-S1_Onsite</v>
      </c>
      <c r="R112" s="2" t="s">
        <v>1061</v>
      </c>
      <c r="S112" s="2" t="s">
        <v>1041</v>
      </c>
      <c r="T112" s="2" t="s">
        <v>1042</v>
      </c>
    </row>
    <row r="113" spans="1:20" x14ac:dyDescent="0.3">
      <c r="A113" s="2" t="s">
        <v>300</v>
      </c>
      <c r="B113" s="2" t="s">
        <v>1054</v>
      </c>
      <c r="C113" s="2" t="s">
        <v>301</v>
      </c>
      <c r="D113" s="2" t="s">
        <v>302</v>
      </c>
      <c r="E113" s="2" t="s">
        <v>1246</v>
      </c>
      <c r="F113" s="2" t="s">
        <v>1078</v>
      </c>
      <c r="G113" s="2" t="s">
        <v>1034</v>
      </c>
      <c r="H113" s="2" t="s">
        <v>1035</v>
      </c>
      <c r="I113" s="2" t="s">
        <v>1249</v>
      </c>
      <c r="J113" s="2" t="s">
        <v>1037</v>
      </c>
      <c r="K113" s="2" t="s">
        <v>1038</v>
      </c>
      <c r="L113" s="2" t="s">
        <v>1075</v>
      </c>
      <c r="M113" s="2" t="s">
        <v>1059</v>
      </c>
      <c r="N113" s="2" t="s">
        <v>1076</v>
      </c>
      <c r="O113" s="2" t="s">
        <v>1098</v>
      </c>
      <c r="P113" s="2" t="str">
        <f t="shared" si="2"/>
        <v>A-Onsite</v>
      </c>
      <c r="Q113" s="2" t="str">
        <f t="shared" si="3"/>
        <v>A-S1_Onsite</v>
      </c>
      <c r="R113" s="2" t="s">
        <v>1061</v>
      </c>
      <c r="S113" s="2" t="s">
        <v>1041</v>
      </c>
      <c r="T113" s="2" t="s">
        <v>1042</v>
      </c>
    </row>
    <row r="114" spans="1:20" x14ac:dyDescent="0.3">
      <c r="A114" s="2" t="s">
        <v>300</v>
      </c>
      <c r="B114" s="2" t="s">
        <v>1054</v>
      </c>
      <c r="C114" s="2" t="s">
        <v>301</v>
      </c>
      <c r="D114" s="2" t="s">
        <v>302</v>
      </c>
      <c r="E114" s="2" t="s">
        <v>1246</v>
      </c>
      <c r="F114" s="2" t="s">
        <v>1062</v>
      </c>
      <c r="G114" s="2" t="s">
        <v>1063</v>
      </c>
      <c r="H114" s="2" t="s">
        <v>1064</v>
      </c>
      <c r="I114" s="2" t="s">
        <v>1250</v>
      </c>
      <c r="J114" s="2" t="s">
        <v>1066</v>
      </c>
      <c r="K114" s="2" t="s">
        <v>1048</v>
      </c>
      <c r="L114" s="2" t="s">
        <v>1075</v>
      </c>
      <c r="M114" s="2" t="s">
        <v>1059</v>
      </c>
      <c r="N114" s="2" t="s">
        <v>1076</v>
      </c>
      <c r="O114" s="2" t="s">
        <v>1098</v>
      </c>
      <c r="P114" s="2" t="str">
        <f t="shared" si="2"/>
        <v>A-Onsite</v>
      </c>
      <c r="Q114" s="2" t="str">
        <f t="shared" si="3"/>
        <v>A-S1_Onsite</v>
      </c>
      <c r="R114" s="2" t="s">
        <v>1061</v>
      </c>
      <c r="S114" s="2" t="s">
        <v>1041</v>
      </c>
      <c r="T114" s="2" t="s">
        <v>1042</v>
      </c>
    </row>
    <row r="115" spans="1:20" x14ac:dyDescent="0.3">
      <c r="A115" s="2" t="s">
        <v>309</v>
      </c>
      <c r="B115" s="2" t="s">
        <v>1054</v>
      </c>
      <c r="C115" s="2" t="s">
        <v>310</v>
      </c>
      <c r="D115" s="2" t="s">
        <v>311</v>
      </c>
      <c r="E115" s="2" t="s">
        <v>1251</v>
      </c>
      <c r="F115" s="2" t="s">
        <v>1068</v>
      </c>
      <c r="G115" s="2" t="s">
        <v>1050</v>
      </c>
      <c r="H115" s="2" t="s">
        <v>1051</v>
      </c>
      <c r="I115" s="2" t="s">
        <v>1252</v>
      </c>
      <c r="J115" s="2" t="s">
        <v>1053</v>
      </c>
      <c r="K115" s="2" t="s">
        <v>1038</v>
      </c>
      <c r="L115" s="2" t="s">
        <v>1070</v>
      </c>
      <c r="M115" s="2" t="s">
        <v>1059</v>
      </c>
      <c r="N115" s="2" t="s">
        <v>1071</v>
      </c>
      <c r="O115" s="2" t="s">
        <v>1040</v>
      </c>
      <c r="P115" s="2" t="str">
        <f t="shared" si="2"/>
        <v>P-Onsite</v>
      </c>
      <c r="Q115" s="2" t="str">
        <f t="shared" si="3"/>
        <v>P-S1_Onsite</v>
      </c>
      <c r="R115" s="2" t="s">
        <v>1061</v>
      </c>
      <c r="S115" s="2" t="s">
        <v>1041</v>
      </c>
      <c r="T115" s="2" t="s">
        <v>1042</v>
      </c>
    </row>
    <row r="116" spans="1:20" x14ac:dyDescent="0.3">
      <c r="A116" s="2" t="s">
        <v>309</v>
      </c>
      <c r="B116" s="2" t="s">
        <v>1054</v>
      </c>
      <c r="C116" s="2" t="s">
        <v>310</v>
      </c>
      <c r="D116" s="2" t="s">
        <v>311</v>
      </c>
      <c r="E116" s="2" t="s">
        <v>1251</v>
      </c>
      <c r="F116" s="2" t="s">
        <v>1056</v>
      </c>
      <c r="G116" s="2" t="s">
        <v>1044</v>
      </c>
      <c r="H116" s="2" t="s">
        <v>1045</v>
      </c>
      <c r="I116" s="2" t="s">
        <v>1253</v>
      </c>
      <c r="J116" s="2" t="s">
        <v>1047</v>
      </c>
      <c r="K116" s="2" t="s">
        <v>1048</v>
      </c>
      <c r="L116" s="2" t="s">
        <v>1070</v>
      </c>
      <c r="M116" s="2" t="s">
        <v>1059</v>
      </c>
      <c r="N116" s="2" t="s">
        <v>1071</v>
      </c>
      <c r="O116" s="2" t="s">
        <v>1040</v>
      </c>
      <c r="P116" s="2" t="str">
        <f t="shared" si="2"/>
        <v>P-Onsite</v>
      </c>
      <c r="Q116" s="2" t="str">
        <f t="shared" si="3"/>
        <v>P-S1_Onsite</v>
      </c>
      <c r="R116" s="2" t="s">
        <v>1061</v>
      </c>
      <c r="S116" s="2" t="s">
        <v>1041</v>
      </c>
      <c r="T116" s="2" t="s">
        <v>1042</v>
      </c>
    </row>
    <row r="117" spans="1:20" x14ac:dyDescent="0.3">
      <c r="A117" s="2" t="s">
        <v>309</v>
      </c>
      <c r="B117" s="2" t="s">
        <v>1054</v>
      </c>
      <c r="C117" s="2" t="s">
        <v>310</v>
      </c>
      <c r="D117" s="2" t="s">
        <v>311</v>
      </c>
      <c r="E117" s="2" t="s">
        <v>1251</v>
      </c>
      <c r="F117" s="2" t="s">
        <v>1078</v>
      </c>
      <c r="G117" s="2" t="s">
        <v>1034</v>
      </c>
      <c r="H117" s="2" t="s">
        <v>1035</v>
      </c>
      <c r="I117" s="2" t="s">
        <v>1254</v>
      </c>
      <c r="J117" s="2" t="s">
        <v>1037</v>
      </c>
      <c r="K117" s="2" t="s">
        <v>1038</v>
      </c>
      <c r="L117" s="2" t="s">
        <v>1070</v>
      </c>
      <c r="M117" s="2" t="s">
        <v>1059</v>
      </c>
      <c r="N117" s="2" t="s">
        <v>1071</v>
      </c>
      <c r="O117" s="2" t="s">
        <v>1040</v>
      </c>
      <c r="P117" s="2" t="str">
        <f t="shared" si="2"/>
        <v>P-Onsite</v>
      </c>
      <c r="Q117" s="2" t="str">
        <f t="shared" si="3"/>
        <v>P-S1_Onsite</v>
      </c>
      <c r="R117" s="2" t="s">
        <v>1061</v>
      </c>
      <c r="S117" s="2" t="s">
        <v>1041</v>
      </c>
      <c r="T117" s="2" t="s">
        <v>1042</v>
      </c>
    </row>
    <row r="118" spans="1:20" x14ac:dyDescent="0.3">
      <c r="A118" s="2" t="s">
        <v>309</v>
      </c>
      <c r="B118" s="2" t="s">
        <v>1054</v>
      </c>
      <c r="C118" s="2" t="s">
        <v>310</v>
      </c>
      <c r="D118" s="2" t="s">
        <v>311</v>
      </c>
      <c r="E118" s="2" t="s">
        <v>1251</v>
      </c>
      <c r="F118" s="2" t="s">
        <v>1062</v>
      </c>
      <c r="G118" s="2" t="s">
        <v>1063</v>
      </c>
      <c r="H118" s="2" t="s">
        <v>1064</v>
      </c>
      <c r="I118" s="2" t="s">
        <v>1255</v>
      </c>
      <c r="J118" s="2" t="s">
        <v>1066</v>
      </c>
      <c r="K118" s="2" t="s">
        <v>1048</v>
      </c>
      <c r="L118" s="2" t="s">
        <v>1070</v>
      </c>
      <c r="M118" s="2" t="s">
        <v>1059</v>
      </c>
      <c r="N118" s="2" t="s">
        <v>1071</v>
      </c>
      <c r="O118" s="2" t="s">
        <v>1040</v>
      </c>
      <c r="P118" s="2" t="str">
        <f t="shared" si="2"/>
        <v>P-Onsite</v>
      </c>
      <c r="Q118" s="2" t="str">
        <f t="shared" si="3"/>
        <v>P-S1_Onsite</v>
      </c>
      <c r="R118" s="2" t="s">
        <v>1061</v>
      </c>
      <c r="S118" s="2" t="s">
        <v>1041</v>
      </c>
      <c r="T118" s="2" t="s">
        <v>1042</v>
      </c>
    </row>
    <row r="119" spans="1:20" x14ac:dyDescent="0.3">
      <c r="A119" s="2" t="s">
        <v>315</v>
      </c>
      <c r="B119" s="2" t="s">
        <v>1054</v>
      </c>
      <c r="C119" s="2" t="s">
        <v>316</v>
      </c>
      <c r="D119" s="2" t="s">
        <v>317</v>
      </c>
      <c r="E119" s="2" t="s">
        <v>1256</v>
      </c>
      <c r="F119" s="2" t="s">
        <v>1068</v>
      </c>
      <c r="G119" s="2" t="s">
        <v>1050</v>
      </c>
      <c r="H119" s="2" t="s">
        <v>1051</v>
      </c>
      <c r="I119" s="2" t="s">
        <v>1257</v>
      </c>
      <c r="J119" s="2" t="s">
        <v>1053</v>
      </c>
      <c r="K119" s="2" t="s">
        <v>1038</v>
      </c>
      <c r="L119" s="2" t="s">
        <v>1157</v>
      </c>
      <c r="M119" s="2" t="s">
        <v>1059</v>
      </c>
      <c r="N119" s="2" t="s">
        <v>1158</v>
      </c>
      <c r="O119" s="2" t="s">
        <v>1040</v>
      </c>
      <c r="P119" s="2" t="str">
        <f t="shared" si="2"/>
        <v>P-Onsite</v>
      </c>
      <c r="Q119" s="2" t="str">
        <f t="shared" si="3"/>
        <v>P-S1_Onsite</v>
      </c>
      <c r="R119" s="2" t="s">
        <v>1061</v>
      </c>
      <c r="S119" s="2" t="s">
        <v>1041</v>
      </c>
      <c r="T119" s="2" t="s">
        <v>1042</v>
      </c>
    </row>
    <row r="120" spans="1:20" x14ac:dyDescent="0.3">
      <c r="A120" s="2" t="s">
        <v>315</v>
      </c>
      <c r="B120" s="2" t="s">
        <v>1054</v>
      </c>
      <c r="C120" s="2" t="s">
        <v>316</v>
      </c>
      <c r="D120" s="2" t="s">
        <v>317</v>
      </c>
      <c r="E120" s="2" t="s">
        <v>1256</v>
      </c>
      <c r="F120" s="2" t="s">
        <v>1056</v>
      </c>
      <c r="G120" s="2" t="s">
        <v>1044</v>
      </c>
      <c r="H120" s="2" t="s">
        <v>1045</v>
      </c>
      <c r="I120" s="2" t="s">
        <v>1258</v>
      </c>
      <c r="J120" s="2" t="s">
        <v>1047</v>
      </c>
      <c r="K120" s="2" t="s">
        <v>1048</v>
      </c>
      <c r="L120" s="2" t="s">
        <v>1157</v>
      </c>
      <c r="M120" s="2" t="s">
        <v>1059</v>
      </c>
      <c r="N120" s="2" t="s">
        <v>1158</v>
      </c>
      <c r="O120" s="2" t="s">
        <v>1040</v>
      </c>
      <c r="P120" s="2" t="str">
        <f t="shared" si="2"/>
        <v>P-Onsite</v>
      </c>
      <c r="Q120" s="2" t="str">
        <f t="shared" si="3"/>
        <v>P-S1_Onsite</v>
      </c>
      <c r="R120" s="2" t="s">
        <v>1061</v>
      </c>
      <c r="S120" s="2" t="s">
        <v>1041</v>
      </c>
      <c r="T120" s="2" t="s">
        <v>1042</v>
      </c>
    </row>
    <row r="121" spans="1:20" x14ac:dyDescent="0.3">
      <c r="A121" s="2" t="s">
        <v>318</v>
      </c>
      <c r="B121" s="2" t="s">
        <v>1054</v>
      </c>
      <c r="C121" s="2" t="s">
        <v>319</v>
      </c>
      <c r="D121" s="2" t="s">
        <v>320</v>
      </c>
      <c r="E121" s="2" t="s">
        <v>1259</v>
      </c>
      <c r="F121" s="2" t="s">
        <v>1068</v>
      </c>
      <c r="G121" s="2" t="s">
        <v>1050</v>
      </c>
      <c r="H121" s="2" t="s">
        <v>1051</v>
      </c>
      <c r="I121" s="2" t="s">
        <v>1260</v>
      </c>
      <c r="J121" s="2" t="s">
        <v>1053</v>
      </c>
      <c r="K121" s="2" t="s">
        <v>1038</v>
      </c>
      <c r="L121" s="2" t="s">
        <v>1164</v>
      </c>
      <c r="M121" s="2" t="s">
        <v>1059</v>
      </c>
      <c r="N121" s="2" t="s">
        <v>1209</v>
      </c>
      <c r="O121" s="2" t="s">
        <v>1040</v>
      </c>
      <c r="P121" s="2" t="str">
        <f t="shared" si="2"/>
        <v>P-Onsite</v>
      </c>
      <c r="Q121" s="2" t="str">
        <f t="shared" si="3"/>
        <v>P-S1_Onsite</v>
      </c>
      <c r="R121" s="2" t="s">
        <v>1061</v>
      </c>
      <c r="S121" s="2" t="s">
        <v>1041</v>
      </c>
      <c r="T121" s="2" t="s">
        <v>1042</v>
      </c>
    </row>
    <row r="122" spans="1:20" x14ac:dyDescent="0.3">
      <c r="A122" s="2" t="s">
        <v>318</v>
      </c>
      <c r="B122" s="2" t="s">
        <v>1054</v>
      </c>
      <c r="C122" s="2" t="s">
        <v>319</v>
      </c>
      <c r="D122" s="2" t="s">
        <v>320</v>
      </c>
      <c r="E122" s="2" t="s">
        <v>1259</v>
      </c>
      <c r="F122" s="2" t="s">
        <v>1056</v>
      </c>
      <c r="G122" s="2" t="s">
        <v>1044</v>
      </c>
      <c r="H122" s="2" t="s">
        <v>1045</v>
      </c>
      <c r="I122" s="2" t="s">
        <v>1261</v>
      </c>
      <c r="J122" s="2" t="s">
        <v>1047</v>
      </c>
      <c r="K122" s="2" t="s">
        <v>1048</v>
      </c>
      <c r="L122" s="2" t="s">
        <v>1164</v>
      </c>
      <c r="M122" s="2" t="s">
        <v>1059</v>
      </c>
      <c r="N122" s="2" t="s">
        <v>1209</v>
      </c>
      <c r="O122" s="2" t="s">
        <v>1040</v>
      </c>
      <c r="P122" s="2" t="str">
        <f t="shared" si="2"/>
        <v>P-Onsite</v>
      </c>
      <c r="Q122" s="2" t="str">
        <f t="shared" si="3"/>
        <v>P-S1_Onsite</v>
      </c>
      <c r="R122" s="2" t="s">
        <v>1061</v>
      </c>
      <c r="S122" s="2" t="s">
        <v>1041</v>
      </c>
      <c r="T122" s="2" t="s">
        <v>1042</v>
      </c>
    </row>
    <row r="123" spans="1:20" x14ac:dyDescent="0.3">
      <c r="A123" s="2" t="s">
        <v>321</v>
      </c>
      <c r="B123" s="2" t="s">
        <v>1054</v>
      </c>
      <c r="C123" s="2" t="s">
        <v>322</v>
      </c>
      <c r="D123" s="2" t="s">
        <v>323</v>
      </c>
      <c r="E123" s="2" t="s">
        <v>1262</v>
      </c>
      <c r="F123" s="2" t="s">
        <v>1068</v>
      </c>
      <c r="G123" s="2" t="s">
        <v>1050</v>
      </c>
      <c r="H123" s="2" t="s">
        <v>1051</v>
      </c>
      <c r="I123" s="2" t="s">
        <v>1263</v>
      </c>
      <c r="J123" s="2" t="s">
        <v>1053</v>
      </c>
      <c r="K123" s="2" t="s">
        <v>1038</v>
      </c>
      <c r="L123" s="2" t="s">
        <v>1070</v>
      </c>
      <c r="M123" s="2" t="s">
        <v>1059</v>
      </c>
      <c r="N123" s="2" t="s">
        <v>1071</v>
      </c>
      <c r="O123" s="2" t="s">
        <v>1040</v>
      </c>
      <c r="P123" s="2" t="str">
        <f t="shared" si="2"/>
        <v>P-Onsite</v>
      </c>
      <c r="Q123" s="2" t="str">
        <f t="shared" si="3"/>
        <v>P-S1_Onsite</v>
      </c>
      <c r="R123" s="2" t="s">
        <v>1061</v>
      </c>
      <c r="S123" s="2" t="s">
        <v>1041</v>
      </c>
      <c r="T123" s="2" t="s">
        <v>1042</v>
      </c>
    </row>
    <row r="124" spans="1:20" x14ac:dyDescent="0.3">
      <c r="A124" s="2" t="s">
        <v>321</v>
      </c>
      <c r="B124" s="2" t="s">
        <v>1054</v>
      </c>
      <c r="C124" s="2" t="s">
        <v>322</v>
      </c>
      <c r="D124" s="2" t="s">
        <v>323</v>
      </c>
      <c r="E124" s="2" t="s">
        <v>1262</v>
      </c>
      <c r="F124" s="2" t="s">
        <v>1056</v>
      </c>
      <c r="G124" s="2" t="s">
        <v>1044</v>
      </c>
      <c r="H124" s="2" t="s">
        <v>1045</v>
      </c>
      <c r="I124" s="2" t="s">
        <v>1264</v>
      </c>
      <c r="J124" s="2" t="s">
        <v>1047</v>
      </c>
      <c r="K124" s="2" t="s">
        <v>1048</v>
      </c>
      <c r="L124" s="2" t="s">
        <v>1070</v>
      </c>
      <c r="M124" s="2" t="s">
        <v>1059</v>
      </c>
      <c r="N124" s="2" t="s">
        <v>1071</v>
      </c>
      <c r="O124" s="2" t="s">
        <v>1040</v>
      </c>
      <c r="P124" s="2" t="str">
        <f t="shared" si="2"/>
        <v>P-Onsite</v>
      </c>
      <c r="Q124" s="2" t="str">
        <f t="shared" si="3"/>
        <v>P-S1_Onsite</v>
      </c>
      <c r="R124" s="2" t="s">
        <v>1061</v>
      </c>
      <c r="S124" s="2" t="s">
        <v>1041</v>
      </c>
      <c r="T124" s="2" t="s">
        <v>1042</v>
      </c>
    </row>
    <row r="125" spans="1:20" x14ac:dyDescent="0.3">
      <c r="A125" s="2" t="s">
        <v>327</v>
      </c>
      <c r="B125" s="2" t="s">
        <v>1054</v>
      </c>
      <c r="C125" s="2" t="s">
        <v>328</v>
      </c>
      <c r="D125" s="2" t="s">
        <v>329</v>
      </c>
      <c r="E125" s="2" t="s">
        <v>1265</v>
      </c>
      <c r="F125" s="2" t="s">
        <v>1068</v>
      </c>
      <c r="G125" s="2" t="s">
        <v>1050</v>
      </c>
      <c r="H125" s="2" t="s">
        <v>1051</v>
      </c>
      <c r="I125" s="2" t="s">
        <v>1266</v>
      </c>
      <c r="J125" s="2" t="s">
        <v>1053</v>
      </c>
      <c r="K125" s="2" t="s">
        <v>1038</v>
      </c>
      <c r="L125" s="2" t="s">
        <v>1157</v>
      </c>
      <c r="M125" s="2" t="s">
        <v>1059</v>
      </c>
      <c r="N125" s="2" t="s">
        <v>1158</v>
      </c>
      <c r="O125" s="2" t="s">
        <v>1040</v>
      </c>
      <c r="P125" s="2" t="str">
        <f t="shared" si="2"/>
        <v>P-Onsite</v>
      </c>
      <c r="Q125" s="2" t="str">
        <f t="shared" si="3"/>
        <v>P-S1_Onsite</v>
      </c>
      <c r="R125" s="2" t="s">
        <v>1061</v>
      </c>
      <c r="S125" s="2" t="s">
        <v>1041</v>
      </c>
      <c r="T125" s="2" t="s">
        <v>1042</v>
      </c>
    </row>
    <row r="126" spans="1:20" x14ac:dyDescent="0.3">
      <c r="A126" s="2" t="s">
        <v>327</v>
      </c>
      <c r="B126" s="2" t="s">
        <v>1054</v>
      </c>
      <c r="C126" s="2" t="s">
        <v>328</v>
      </c>
      <c r="D126" s="2" t="s">
        <v>329</v>
      </c>
      <c r="E126" s="2" t="s">
        <v>1265</v>
      </c>
      <c r="F126" s="2" t="s">
        <v>1056</v>
      </c>
      <c r="G126" s="2" t="s">
        <v>1044</v>
      </c>
      <c r="H126" s="2" t="s">
        <v>1045</v>
      </c>
      <c r="I126" s="2" t="s">
        <v>1267</v>
      </c>
      <c r="J126" s="2" t="s">
        <v>1047</v>
      </c>
      <c r="K126" s="2" t="s">
        <v>1048</v>
      </c>
      <c r="L126" s="2" t="s">
        <v>1157</v>
      </c>
      <c r="M126" s="2" t="s">
        <v>1059</v>
      </c>
      <c r="N126" s="2" t="s">
        <v>1158</v>
      </c>
      <c r="O126" s="2" t="s">
        <v>1040</v>
      </c>
      <c r="P126" s="2" t="str">
        <f t="shared" si="2"/>
        <v>P-Onsite</v>
      </c>
      <c r="Q126" s="2" t="str">
        <f t="shared" si="3"/>
        <v>P-S1_Onsite</v>
      </c>
      <c r="R126" s="2" t="s">
        <v>1061</v>
      </c>
      <c r="S126" s="2" t="s">
        <v>1041</v>
      </c>
      <c r="T126" s="2" t="s">
        <v>1042</v>
      </c>
    </row>
    <row r="127" spans="1:20" x14ac:dyDescent="0.3">
      <c r="A127" s="2" t="s">
        <v>336</v>
      </c>
      <c r="B127" s="2" t="s">
        <v>1054</v>
      </c>
      <c r="C127" s="2" t="s">
        <v>337</v>
      </c>
      <c r="D127" s="2" t="s">
        <v>338</v>
      </c>
      <c r="E127" s="2" t="s">
        <v>1268</v>
      </c>
      <c r="F127" s="2" t="s">
        <v>1068</v>
      </c>
      <c r="G127" s="2" t="s">
        <v>1050</v>
      </c>
      <c r="H127" s="2" t="s">
        <v>1051</v>
      </c>
      <c r="I127" s="2" t="s">
        <v>1269</v>
      </c>
      <c r="J127" s="2" t="s">
        <v>1053</v>
      </c>
      <c r="K127" s="2" t="s">
        <v>1038</v>
      </c>
      <c r="L127" s="2" t="s">
        <v>1150</v>
      </c>
      <c r="M127" s="2" t="s">
        <v>1059</v>
      </c>
      <c r="N127" s="2" t="s">
        <v>1151</v>
      </c>
      <c r="O127" s="2" t="s">
        <v>1040</v>
      </c>
      <c r="P127" s="2" t="str">
        <f t="shared" si="2"/>
        <v>P-Onsite</v>
      </c>
      <c r="Q127" s="2" t="str">
        <f t="shared" si="3"/>
        <v>P-S1_Onsite</v>
      </c>
      <c r="R127" s="2" t="s">
        <v>1061</v>
      </c>
      <c r="S127" s="2" t="s">
        <v>1041</v>
      </c>
      <c r="T127" s="2" t="s">
        <v>1042</v>
      </c>
    </row>
    <row r="128" spans="1:20" x14ac:dyDescent="0.3">
      <c r="A128" s="2" t="s">
        <v>336</v>
      </c>
      <c r="B128" s="2" t="s">
        <v>1054</v>
      </c>
      <c r="C128" s="2" t="s">
        <v>337</v>
      </c>
      <c r="D128" s="2" t="s">
        <v>338</v>
      </c>
      <c r="E128" s="2" t="s">
        <v>1268</v>
      </c>
      <c r="F128" s="2" t="s">
        <v>1056</v>
      </c>
      <c r="G128" s="2" t="s">
        <v>1044</v>
      </c>
      <c r="H128" s="2" t="s">
        <v>1045</v>
      </c>
      <c r="I128" s="2" t="s">
        <v>1270</v>
      </c>
      <c r="J128" s="2" t="s">
        <v>1047</v>
      </c>
      <c r="K128" s="2" t="s">
        <v>1048</v>
      </c>
      <c r="L128" s="2" t="s">
        <v>1150</v>
      </c>
      <c r="M128" s="2" t="s">
        <v>1059</v>
      </c>
      <c r="N128" s="2" t="s">
        <v>1151</v>
      </c>
      <c r="O128" s="2" t="s">
        <v>1040</v>
      </c>
      <c r="P128" s="2" t="str">
        <f t="shared" si="2"/>
        <v>P-Onsite</v>
      </c>
      <c r="Q128" s="2" t="str">
        <f t="shared" si="3"/>
        <v>P-S1_Onsite</v>
      </c>
      <c r="R128" s="2" t="s">
        <v>1061</v>
      </c>
      <c r="S128" s="2" t="s">
        <v>1041</v>
      </c>
      <c r="T128" s="2" t="s">
        <v>1042</v>
      </c>
    </row>
    <row r="129" spans="1:20" x14ac:dyDescent="0.3">
      <c r="A129" s="2" t="s">
        <v>336</v>
      </c>
      <c r="B129" s="2" t="s">
        <v>1054</v>
      </c>
      <c r="C129" s="2" t="s">
        <v>337</v>
      </c>
      <c r="D129" s="2" t="s">
        <v>338</v>
      </c>
      <c r="E129" s="2" t="s">
        <v>1268</v>
      </c>
      <c r="F129" s="2" t="s">
        <v>1078</v>
      </c>
      <c r="G129" s="2" t="s">
        <v>1034</v>
      </c>
      <c r="H129" s="2" t="s">
        <v>1035</v>
      </c>
      <c r="I129" s="2" t="s">
        <v>1271</v>
      </c>
      <c r="J129" s="2" t="s">
        <v>1037</v>
      </c>
      <c r="K129" s="2" t="s">
        <v>1038</v>
      </c>
      <c r="L129" s="2" t="s">
        <v>1150</v>
      </c>
      <c r="M129" s="2" t="s">
        <v>1059</v>
      </c>
      <c r="N129" s="2" t="s">
        <v>1151</v>
      </c>
      <c r="O129" s="2" t="s">
        <v>1040</v>
      </c>
      <c r="P129" s="2" t="str">
        <f t="shared" si="2"/>
        <v>P-Onsite</v>
      </c>
      <c r="Q129" s="2" t="str">
        <f t="shared" si="3"/>
        <v>P-S1_Onsite</v>
      </c>
      <c r="R129" s="2" t="s">
        <v>1061</v>
      </c>
      <c r="S129" s="2" t="s">
        <v>1041</v>
      </c>
      <c r="T129" s="2" t="s">
        <v>1042</v>
      </c>
    </row>
    <row r="130" spans="1:20" x14ac:dyDescent="0.3">
      <c r="A130" s="2" t="s">
        <v>336</v>
      </c>
      <c r="B130" s="2" t="s">
        <v>1054</v>
      </c>
      <c r="C130" s="2" t="s">
        <v>337</v>
      </c>
      <c r="D130" s="2" t="s">
        <v>338</v>
      </c>
      <c r="E130" s="2" t="s">
        <v>1268</v>
      </c>
      <c r="F130" s="2" t="s">
        <v>1062</v>
      </c>
      <c r="G130" s="2" t="s">
        <v>1063</v>
      </c>
      <c r="H130" s="2" t="s">
        <v>1064</v>
      </c>
      <c r="I130" s="2" t="s">
        <v>1272</v>
      </c>
      <c r="J130" s="2" t="s">
        <v>1066</v>
      </c>
      <c r="K130" s="2" t="s">
        <v>1048</v>
      </c>
      <c r="L130" s="2" t="s">
        <v>1150</v>
      </c>
      <c r="M130" s="2" t="s">
        <v>1059</v>
      </c>
      <c r="N130" s="2" t="s">
        <v>1151</v>
      </c>
      <c r="O130" s="2" t="s">
        <v>1040</v>
      </c>
      <c r="P130" s="2" t="str">
        <f t="shared" si="2"/>
        <v>P-Onsite</v>
      </c>
      <c r="Q130" s="2" t="str">
        <f t="shared" si="3"/>
        <v>P-S1_Onsite</v>
      </c>
      <c r="R130" s="2" t="s">
        <v>1061</v>
      </c>
      <c r="S130" s="2" t="s">
        <v>1041</v>
      </c>
      <c r="T130" s="2" t="s">
        <v>1042</v>
      </c>
    </row>
    <row r="131" spans="1:20" x14ac:dyDescent="0.3">
      <c r="A131" s="2" t="s">
        <v>342</v>
      </c>
      <c r="B131" s="2" t="s">
        <v>1054</v>
      </c>
      <c r="C131" s="2" t="s">
        <v>343</v>
      </c>
      <c r="D131" s="2" t="s">
        <v>344</v>
      </c>
      <c r="E131" s="2" t="s">
        <v>1273</v>
      </c>
      <c r="F131" s="2" t="s">
        <v>1068</v>
      </c>
      <c r="G131" s="2" t="s">
        <v>1050</v>
      </c>
      <c r="H131" s="2" t="s">
        <v>1051</v>
      </c>
      <c r="I131" s="2" t="s">
        <v>1274</v>
      </c>
      <c r="J131" s="2" t="s">
        <v>1053</v>
      </c>
      <c r="K131" s="2" t="s">
        <v>1038</v>
      </c>
      <c r="L131" s="2" t="s">
        <v>1089</v>
      </c>
      <c r="M131" s="2" t="s">
        <v>1059</v>
      </c>
      <c r="N131" s="2" t="s">
        <v>1090</v>
      </c>
      <c r="O131" s="2" t="s">
        <v>1040</v>
      </c>
      <c r="P131" s="2" t="str">
        <f t="shared" ref="P131:P194" si="4">CONCATENATE(LEFT(O131,1),"-",B131)</f>
        <v>P-Onsite</v>
      </c>
      <c r="Q131" s="2" t="str">
        <f t="shared" ref="Q131:Q194" si="5">CONCATENATE(LEFT($O131,1),"-",RIGHT($F131,9))</f>
        <v>P-S1_Onsite</v>
      </c>
      <c r="R131" s="2" t="s">
        <v>1061</v>
      </c>
      <c r="S131" s="2" t="s">
        <v>1041</v>
      </c>
      <c r="T131" s="2" t="s">
        <v>1042</v>
      </c>
    </row>
    <row r="132" spans="1:20" x14ac:dyDescent="0.3">
      <c r="A132" s="2" t="s">
        <v>342</v>
      </c>
      <c r="B132" s="2" t="s">
        <v>1054</v>
      </c>
      <c r="C132" s="2" t="s">
        <v>343</v>
      </c>
      <c r="D132" s="2" t="s">
        <v>344</v>
      </c>
      <c r="E132" s="2" t="s">
        <v>1273</v>
      </c>
      <c r="F132" s="2" t="s">
        <v>1056</v>
      </c>
      <c r="G132" s="2" t="s">
        <v>1044</v>
      </c>
      <c r="H132" s="2" t="s">
        <v>1045</v>
      </c>
      <c r="I132" s="2" t="s">
        <v>1275</v>
      </c>
      <c r="J132" s="2" t="s">
        <v>1047</v>
      </c>
      <c r="K132" s="2" t="s">
        <v>1048</v>
      </c>
      <c r="L132" s="2" t="s">
        <v>1089</v>
      </c>
      <c r="M132" s="2" t="s">
        <v>1059</v>
      </c>
      <c r="N132" s="2" t="s">
        <v>1090</v>
      </c>
      <c r="O132" s="2" t="s">
        <v>1040</v>
      </c>
      <c r="P132" s="2" t="str">
        <f t="shared" si="4"/>
        <v>P-Onsite</v>
      </c>
      <c r="Q132" s="2" t="str">
        <f t="shared" si="5"/>
        <v>P-S1_Onsite</v>
      </c>
      <c r="R132" s="2" t="s">
        <v>1061</v>
      </c>
      <c r="S132" s="2" t="s">
        <v>1041</v>
      </c>
      <c r="T132" s="2" t="s">
        <v>1042</v>
      </c>
    </row>
    <row r="133" spans="1:20" x14ac:dyDescent="0.3">
      <c r="A133" s="2" t="s">
        <v>342</v>
      </c>
      <c r="B133" s="2" t="s">
        <v>1054</v>
      </c>
      <c r="C133" s="2" t="s">
        <v>343</v>
      </c>
      <c r="D133" s="2" t="s">
        <v>344</v>
      </c>
      <c r="E133" s="2" t="s">
        <v>1273</v>
      </c>
      <c r="F133" s="2" t="s">
        <v>1078</v>
      </c>
      <c r="G133" s="2" t="s">
        <v>1034</v>
      </c>
      <c r="H133" s="2" t="s">
        <v>1035</v>
      </c>
      <c r="I133" s="2" t="s">
        <v>1276</v>
      </c>
      <c r="J133" s="2" t="s">
        <v>1037</v>
      </c>
      <c r="K133" s="2" t="s">
        <v>1038</v>
      </c>
      <c r="L133" s="2" t="s">
        <v>1089</v>
      </c>
      <c r="M133" s="2" t="s">
        <v>1059</v>
      </c>
      <c r="N133" s="2" t="s">
        <v>1090</v>
      </c>
      <c r="O133" s="2" t="s">
        <v>1098</v>
      </c>
      <c r="P133" s="2" t="str">
        <f t="shared" si="4"/>
        <v>A-Onsite</v>
      </c>
      <c r="Q133" s="2" t="str">
        <f t="shared" si="5"/>
        <v>A-S1_Onsite</v>
      </c>
      <c r="R133" s="2" t="s">
        <v>1061</v>
      </c>
      <c r="S133" s="2" t="s">
        <v>1041</v>
      </c>
      <c r="T133" s="2" t="s">
        <v>1042</v>
      </c>
    </row>
    <row r="134" spans="1:20" x14ac:dyDescent="0.3">
      <c r="A134" s="2" t="s">
        <v>342</v>
      </c>
      <c r="B134" s="2" t="s">
        <v>1054</v>
      </c>
      <c r="C134" s="2" t="s">
        <v>343</v>
      </c>
      <c r="D134" s="2" t="s">
        <v>344</v>
      </c>
      <c r="E134" s="2" t="s">
        <v>1273</v>
      </c>
      <c r="F134" s="2" t="s">
        <v>1062</v>
      </c>
      <c r="G134" s="2" t="s">
        <v>1063</v>
      </c>
      <c r="H134" s="2" t="s">
        <v>1064</v>
      </c>
      <c r="I134" s="2" t="s">
        <v>1277</v>
      </c>
      <c r="J134" s="2" t="s">
        <v>1066</v>
      </c>
      <c r="K134" s="2" t="s">
        <v>1048</v>
      </c>
      <c r="L134" s="2" t="s">
        <v>1089</v>
      </c>
      <c r="M134" s="2" t="s">
        <v>1059</v>
      </c>
      <c r="N134" s="2" t="s">
        <v>1090</v>
      </c>
      <c r="O134" s="2" t="s">
        <v>1098</v>
      </c>
      <c r="P134" s="2" t="str">
        <f t="shared" si="4"/>
        <v>A-Onsite</v>
      </c>
      <c r="Q134" s="2" t="str">
        <f t="shared" si="5"/>
        <v>A-S1_Onsite</v>
      </c>
      <c r="R134" s="2" t="s">
        <v>1061</v>
      </c>
      <c r="S134" s="2" t="s">
        <v>1041</v>
      </c>
      <c r="T134" s="2" t="s">
        <v>1042</v>
      </c>
    </row>
    <row r="135" spans="1:20" x14ac:dyDescent="0.3">
      <c r="A135" s="2" t="s">
        <v>345</v>
      </c>
      <c r="B135" s="2" t="s">
        <v>1054</v>
      </c>
      <c r="C135" s="2" t="s">
        <v>346</v>
      </c>
      <c r="D135" s="2" t="s">
        <v>347</v>
      </c>
      <c r="E135" s="2" t="s">
        <v>1278</v>
      </c>
      <c r="F135" s="2" t="s">
        <v>1068</v>
      </c>
      <c r="G135" s="2" t="s">
        <v>1050</v>
      </c>
      <c r="H135" s="2" t="s">
        <v>1051</v>
      </c>
      <c r="I135" s="2" t="s">
        <v>1279</v>
      </c>
      <c r="J135" s="2" t="s">
        <v>1053</v>
      </c>
      <c r="K135" s="2" t="s">
        <v>1038</v>
      </c>
      <c r="L135" s="2" t="s">
        <v>1164</v>
      </c>
      <c r="M135" s="2" t="s">
        <v>1059</v>
      </c>
      <c r="N135" s="2" t="s">
        <v>1165</v>
      </c>
      <c r="O135" s="2" t="s">
        <v>1040</v>
      </c>
      <c r="P135" s="2" t="str">
        <f t="shared" si="4"/>
        <v>P-Onsite</v>
      </c>
      <c r="Q135" s="2" t="str">
        <f t="shared" si="5"/>
        <v>P-S1_Onsite</v>
      </c>
      <c r="R135" s="2" t="s">
        <v>1061</v>
      </c>
      <c r="S135" s="2" t="s">
        <v>1041</v>
      </c>
      <c r="T135" s="2" t="s">
        <v>1042</v>
      </c>
    </row>
    <row r="136" spans="1:20" x14ac:dyDescent="0.3">
      <c r="A136" s="2" t="s">
        <v>345</v>
      </c>
      <c r="B136" s="2" t="s">
        <v>1054</v>
      </c>
      <c r="C136" s="2" t="s">
        <v>346</v>
      </c>
      <c r="D136" s="2" t="s">
        <v>347</v>
      </c>
      <c r="E136" s="2" t="s">
        <v>1278</v>
      </c>
      <c r="F136" s="2" t="s">
        <v>1056</v>
      </c>
      <c r="G136" s="2" t="s">
        <v>1044</v>
      </c>
      <c r="H136" s="2" t="s">
        <v>1045</v>
      </c>
      <c r="I136" s="2" t="s">
        <v>1280</v>
      </c>
      <c r="J136" s="2" t="s">
        <v>1047</v>
      </c>
      <c r="K136" s="2" t="s">
        <v>1048</v>
      </c>
      <c r="L136" s="2" t="s">
        <v>1164</v>
      </c>
      <c r="M136" s="2" t="s">
        <v>1059</v>
      </c>
      <c r="N136" s="2" t="s">
        <v>1165</v>
      </c>
      <c r="O136" s="2" t="s">
        <v>1040</v>
      </c>
      <c r="P136" s="2" t="str">
        <f t="shared" si="4"/>
        <v>P-Onsite</v>
      </c>
      <c r="Q136" s="2" t="str">
        <f t="shared" si="5"/>
        <v>P-S1_Onsite</v>
      </c>
      <c r="R136" s="2" t="s">
        <v>1061</v>
      </c>
      <c r="S136" s="2" t="s">
        <v>1041</v>
      </c>
      <c r="T136" s="2" t="s">
        <v>1042</v>
      </c>
    </row>
    <row r="137" spans="1:20" x14ac:dyDescent="0.3">
      <c r="A137" s="2" t="s">
        <v>348</v>
      </c>
      <c r="B137" s="2" t="s">
        <v>1054</v>
      </c>
      <c r="C137" s="2" t="s">
        <v>349</v>
      </c>
      <c r="D137" s="2" t="s">
        <v>350</v>
      </c>
      <c r="E137" s="2" t="s">
        <v>1281</v>
      </c>
      <c r="F137" s="2" t="s">
        <v>1068</v>
      </c>
      <c r="G137" s="2" t="s">
        <v>1050</v>
      </c>
      <c r="H137" s="2" t="s">
        <v>1051</v>
      </c>
      <c r="I137" s="2" t="s">
        <v>1282</v>
      </c>
      <c r="J137" s="2" t="s">
        <v>1053</v>
      </c>
      <c r="K137" s="2" t="s">
        <v>1038</v>
      </c>
      <c r="L137" s="2" t="s">
        <v>1283</v>
      </c>
      <c r="M137" s="2" t="s">
        <v>1059</v>
      </c>
      <c r="N137" s="2" t="s">
        <v>1284</v>
      </c>
      <c r="O137" s="2" t="s">
        <v>1040</v>
      </c>
      <c r="P137" s="2" t="str">
        <f t="shared" si="4"/>
        <v>P-Onsite</v>
      </c>
      <c r="Q137" s="2" t="str">
        <f t="shared" si="5"/>
        <v>P-S1_Onsite</v>
      </c>
      <c r="R137" s="2" t="s">
        <v>1061</v>
      </c>
      <c r="S137" s="2" t="s">
        <v>1041</v>
      </c>
      <c r="T137" s="2" t="s">
        <v>1042</v>
      </c>
    </row>
    <row r="138" spans="1:20" x14ac:dyDescent="0.3">
      <c r="A138" s="2" t="s">
        <v>348</v>
      </c>
      <c r="B138" s="2" t="s">
        <v>1054</v>
      </c>
      <c r="C138" s="2" t="s">
        <v>349</v>
      </c>
      <c r="D138" s="2" t="s">
        <v>350</v>
      </c>
      <c r="E138" s="2" t="s">
        <v>1281</v>
      </c>
      <c r="F138" s="2" t="s">
        <v>1056</v>
      </c>
      <c r="G138" s="2" t="s">
        <v>1044</v>
      </c>
      <c r="H138" s="2" t="s">
        <v>1045</v>
      </c>
      <c r="I138" s="2" t="s">
        <v>1285</v>
      </c>
      <c r="J138" s="2" t="s">
        <v>1047</v>
      </c>
      <c r="K138" s="2" t="s">
        <v>1048</v>
      </c>
      <c r="L138" s="2" t="s">
        <v>1283</v>
      </c>
      <c r="M138" s="2" t="s">
        <v>1059</v>
      </c>
      <c r="N138" s="2" t="s">
        <v>1284</v>
      </c>
      <c r="O138" s="2" t="s">
        <v>1040</v>
      </c>
      <c r="P138" s="2" t="str">
        <f t="shared" si="4"/>
        <v>P-Onsite</v>
      </c>
      <c r="Q138" s="2" t="str">
        <f t="shared" si="5"/>
        <v>P-S1_Onsite</v>
      </c>
      <c r="R138" s="2" t="s">
        <v>1061</v>
      </c>
      <c r="S138" s="2" t="s">
        <v>1041</v>
      </c>
      <c r="T138" s="2" t="s">
        <v>1042</v>
      </c>
    </row>
    <row r="139" spans="1:20" x14ac:dyDescent="0.3">
      <c r="A139" s="2" t="s">
        <v>363</v>
      </c>
      <c r="B139" s="2" t="s">
        <v>1054</v>
      </c>
      <c r="C139" s="2" t="s">
        <v>364</v>
      </c>
      <c r="D139" s="2" t="s">
        <v>365</v>
      </c>
      <c r="E139" s="2" t="s">
        <v>1286</v>
      </c>
      <c r="F139" s="2" t="s">
        <v>1056</v>
      </c>
      <c r="G139" s="2" t="s">
        <v>1044</v>
      </c>
      <c r="H139" s="2" t="s">
        <v>1045</v>
      </c>
      <c r="I139" s="2" t="s">
        <v>1287</v>
      </c>
      <c r="J139" s="2" t="s">
        <v>1047</v>
      </c>
      <c r="K139" s="2" t="s">
        <v>1048</v>
      </c>
      <c r="L139" s="2" t="s">
        <v>1164</v>
      </c>
      <c r="M139" s="2" t="s">
        <v>1059</v>
      </c>
      <c r="N139" s="2" t="s">
        <v>1209</v>
      </c>
      <c r="O139" s="2" t="s">
        <v>1040</v>
      </c>
      <c r="P139" s="2" t="str">
        <f t="shared" si="4"/>
        <v>P-Onsite</v>
      </c>
      <c r="Q139" s="2" t="str">
        <f t="shared" si="5"/>
        <v>P-S1_Onsite</v>
      </c>
      <c r="R139" s="2" t="s">
        <v>1061</v>
      </c>
      <c r="S139" s="2" t="s">
        <v>1041</v>
      </c>
      <c r="T139" s="2" t="s">
        <v>1042</v>
      </c>
    </row>
    <row r="140" spans="1:20" x14ac:dyDescent="0.3">
      <c r="A140" s="2" t="s">
        <v>366</v>
      </c>
      <c r="B140" s="2" t="s">
        <v>1054</v>
      </c>
      <c r="C140" s="2" t="s">
        <v>367</v>
      </c>
      <c r="D140" s="2" t="s">
        <v>368</v>
      </c>
      <c r="E140" s="2" t="s">
        <v>1288</v>
      </c>
      <c r="F140" s="2" t="s">
        <v>1068</v>
      </c>
      <c r="G140" s="2" t="s">
        <v>1050</v>
      </c>
      <c r="H140" s="2" t="s">
        <v>1051</v>
      </c>
      <c r="I140" s="2" t="s">
        <v>1289</v>
      </c>
      <c r="J140" s="2" t="s">
        <v>1053</v>
      </c>
      <c r="K140" s="2" t="s">
        <v>1038</v>
      </c>
      <c r="L140" s="2" t="s">
        <v>1290</v>
      </c>
      <c r="M140" s="2" t="s">
        <v>1059</v>
      </c>
      <c r="N140" s="2" t="s">
        <v>1291</v>
      </c>
      <c r="O140" s="2" t="s">
        <v>1098</v>
      </c>
      <c r="P140" s="2" t="str">
        <f t="shared" si="4"/>
        <v>A-Onsite</v>
      </c>
      <c r="Q140" s="2" t="str">
        <f t="shared" si="5"/>
        <v>A-S1_Onsite</v>
      </c>
      <c r="R140" s="2" t="s">
        <v>1061</v>
      </c>
      <c r="S140" s="2" t="s">
        <v>1041</v>
      </c>
      <c r="T140" s="2" t="s">
        <v>1042</v>
      </c>
    </row>
    <row r="141" spans="1:20" x14ac:dyDescent="0.3">
      <c r="A141" s="2" t="s">
        <v>366</v>
      </c>
      <c r="B141" s="2" t="s">
        <v>1054</v>
      </c>
      <c r="C141" s="2" t="s">
        <v>367</v>
      </c>
      <c r="D141" s="2" t="s">
        <v>368</v>
      </c>
      <c r="E141" s="2" t="s">
        <v>1288</v>
      </c>
      <c r="F141" s="2" t="s">
        <v>1056</v>
      </c>
      <c r="G141" s="2" t="s">
        <v>1044</v>
      </c>
      <c r="H141" s="2" t="s">
        <v>1045</v>
      </c>
      <c r="I141" s="2" t="s">
        <v>1292</v>
      </c>
      <c r="J141" s="2" t="s">
        <v>1047</v>
      </c>
      <c r="K141" s="2" t="s">
        <v>1048</v>
      </c>
      <c r="L141" s="2" t="s">
        <v>1290</v>
      </c>
      <c r="M141" s="2" t="s">
        <v>1059</v>
      </c>
      <c r="N141" s="2" t="s">
        <v>1291</v>
      </c>
      <c r="O141" s="2" t="s">
        <v>1098</v>
      </c>
      <c r="P141" s="2" t="str">
        <f t="shared" si="4"/>
        <v>A-Onsite</v>
      </c>
      <c r="Q141" s="2" t="str">
        <f t="shared" si="5"/>
        <v>A-S1_Onsite</v>
      </c>
      <c r="R141" s="2" t="s">
        <v>1061</v>
      </c>
      <c r="S141" s="2" t="s">
        <v>1041</v>
      </c>
      <c r="T141" s="2" t="s">
        <v>1042</v>
      </c>
    </row>
    <row r="142" spans="1:20" x14ac:dyDescent="0.3">
      <c r="A142" s="2" t="s">
        <v>366</v>
      </c>
      <c r="B142" s="2" t="s">
        <v>1054</v>
      </c>
      <c r="C142" s="2" t="s">
        <v>367</v>
      </c>
      <c r="D142" s="2" t="s">
        <v>368</v>
      </c>
      <c r="E142" s="2" t="s">
        <v>1288</v>
      </c>
      <c r="F142" s="2" t="s">
        <v>1078</v>
      </c>
      <c r="G142" s="2" t="s">
        <v>1034</v>
      </c>
      <c r="H142" s="2" t="s">
        <v>1035</v>
      </c>
      <c r="I142" s="2" t="s">
        <v>1293</v>
      </c>
      <c r="J142" s="2" t="s">
        <v>1037</v>
      </c>
      <c r="K142" s="2" t="s">
        <v>1038</v>
      </c>
      <c r="L142" s="2" t="s">
        <v>1290</v>
      </c>
      <c r="M142" s="2" t="s">
        <v>1059</v>
      </c>
      <c r="N142" s="2" t="s">
        <v>1291</v>
      </c>
      <c r="O142" s="2" t="s">
        <v>1098</v>
      </c>
      <c r="P142" s="2" t="str">
        <f t="shared" si="4"/>
        <v>A-Onsite</v>
      </c>
      <c r="Q142" s="2" t="str">
        <f t="shared" si="5"/>
        <v>A-S1_Onsite</v>
      </c>
      <c r="R142" s="2" t="s">
        <v>1061</v>
      </c>
      <c r="S142" s="2" t="s">
        <v>1041</v>
      </c>
      <c r="T142" s="2" t="s">
        <v>1042</v>
      </c>
    </row>
    <row r="143" spans="1:20" x14ac:dyDescent="0.3">
      <c r="A143" s="2" t="s">
        <v>366</v>
      </c>
      <c r="B143" s="2" t="s">
        <v>1054</v>
      </c>
      <c r="C143" s="2" t="s">
        <v>367</v>
      </c>
      <c r="D143" s="2" t="s">
        <v>368</v>
      </c>
      <c r="E143" s="2" t="s">
        <v>1288</v>
      </c>
      <c r="F143" s="2" t="s">
        <v>1062</v>
      </c>
      <c r="G143" s="2" t="s">
        <v>1063</v>
      </c>
      <c r="H143" s="2" t="s">
        <v>1064</v>
      </c>
      <c r="I143" s="2" t="s">
        <v>1294</v>
      </c>
      <c r="J143" s="2" t="s">
        <v>1066</v>
      </c>
      <c r="K143" s="2" t="s">
        <v>1048</v>
      </c>
      <c r="L143" s="2" t="s">
        <v>1290</v>
      </c>
      <c r="M143" s="2" t="s">
        <v>1059</v>
      </c>
      <c r="N143" s="2" t="s">
        <v>1291</v>
      </c>
      <c r="O143" s="2" t="s">
        <v>1098</v>
      </c>
      <c r="P143" s="2" t="str">
        <f t="shared" si="4"/>
        <v>A-Onsite</v>
      </c>
      <c r="Q143" s="2" t="str">
        <f t="shared" si="5"/>
        <v>A-S1_Onsite</v>
      </c>
      <c r="R143" s="2" t="s">
        <v>1061</v>
      </c>
      <c r="S143" s="2" t="s">
        <v>1041</v>
      </c>
      <c r="T143" s="2" t="s">
        <v>1042</v>
      </c>
    </row>
    <row r="144" spans="1:20" x14ac:dyDescent="0.3">
      <c r="A144" s="2" t="s">
        <v>375</v>
      </c>
      <c r="B144" s="2" t="s">
        <v>1054</v>
      </c>
      <c r="C144" s="2" t="s">
        <v>376</v>
      </c>
      <c r="D144" s="2" t="s">
        <v>377</v>
      </c>
      <c r="E144" s="2" t="s">
        <v>1295</v>
      </c>
      <c r="F144" s="2" t="s">
        <v>1068</v>
      </c>
      <c r="G144" s="2" t="s">
        <v>1050</v>
      </c>
      <c r="H144" s="2" t="s">
        <v>1051</v>
      </c>
      <c r="I144" s="2" t="s">
        <v>1296</v>
      </c>
      <c r="J144" s="2" t="s">
        <v>1053</v>
      </c>
      <c r="K144" s="2" t="s">
        <v>1038</v>
      </c>
      <c r="L144" s="2" t="s">
        <v>1164</v>
      </c>
      <c r="M144" s="2" t="s">
        <v>1059</v>
      </c>
      <c r="N144" s="2" t="s">
        <v>1209</v>
      </c>
      <c r="O144" s="2" t="s">
        <v>1040</v>
      </c>
      <c r="P144" s="2" t="str">
        <f t="shared" si="4"/>
        <v>P-Onsite</v>
      </c>
      <c r="Q144" s="2" t="str">
        <f t="shared" si="5"/>
        <v>P-S1_Onsite</v>
      </c>
      <c r="R144" s="2" t="s">
        <v>1061</v>
      </c>
      <c r="S144" s="2" t="s">
        <v>1041</v>
      </c>
      <c r="T144" s="2" t="s">
        <v>1042</v>
      </c>
    </row>
    <row r="145" spans="1:20" x14ac:dyDescent="0.3">
      <c r="A145" s="2" t="s">
        <v>375</v>
      </c>
      <c r="B145" s="2" t="s">
        <v>1054</v>
      </c>
      <c r="C145" s="2" t="s">
        <v>376</v>
      </c>
      <c r="D145" s="2" t="s">
        <v>377</v>
      </c>
      <c r="E145" s="2" t="s">
        <v>1295</v>
      </c>
      <c r="F145" s="2" t="s">
        <v>1056</v>
      </c>
      <c r="G145" s="2" t="s">
        <v>1044</v>
      </c>
      <c r="H145" s="2" t="s">
        <v>1045</v>
      </c>
      <c r="I145" s="2" t="s">
        <v>1297</v>
      </c>
      <c r="J145" s="2" t="s">
        <v>1047</v>
      </c>
      <c r="K145" s="2" t="s">
        <v>1048</v>
      </c>
      <c r="L145" s="2" t="s">
        <v>1164</v>
      </c>
      <c r="M145" s="2" t="s">
        <v>1059</v>
      </c>
      <c r="N145" s="2" t="s">
        <v>1209</v>
      </c>
      <c r="O145" s="2" t="s">
        <v>1040</v>
      </c>
      <c r="P145" s="2" t="str">
        <f t="shared" si="4"/>
        <v>P-Onsite</v>
      </c>
      <c r="Q145" s="2" t="str">
        <f t="shared" si="5"/>
        <v>P-S1_Onsite</v>
      </c>
      <c r="R145" s="2" t="s">
        <v>1061</v>
      </c>
      <c r="S145" s="2" t="s">
        <v>1041</v>
      </c>
      <c r="T145" s="2" t="s">
        <v>1042</v>
      </c>
    </row>
    <row r="146" spans="1:20" x14ac:dyDescent="0.3">
      <c r="A146" s="2" t="s">
        <v>378</v>
      </c>
      <c r="B146" s="2" t="s">
        <v>1054</v>
      </c>
      <c r="C146" s="2" t="s">
        <v>379</v>
      </c>
      <c r="D146" s="2" t="s">
        <v>380</v>
      </c>
      <c r="E146" s="2" t="s">
        <v>1298</v>
      </c>
      <c r="F146" s="2" t="s">
        <v>1068</v>
      </c>
      <c r="G146" s="2" t="s">
        <v>1050</v>
      </c>
      <c r="H146" s="2" t="s">
        <v>1051</v>
      </c>
      <c r="I146" s="2" t="s">
        <v>1299</v>
      </c>
      <c r="J146" s="2" t="s">
        <v>1053</v>
      </c>
      <c r="K146" s="2" t="s">
        <v>1038</v>
      </c>
      <c r="L146" s="2" t="s">
        <v>1300</v>
      </c>
      <c r="M146" s="2" t="s">
        <v>1059</v>
      </c>
      <c r="N146" s="2" t="s">
        <v>1301</v>
      </c>
      <c r="O146" s="2" t="s">
        <v>1040</v>
      </c>
      <c r="P146" s="2" t="str">
        <f t="shared" si="4"/>
        <v>P-Onsite</v>
      </c>
      <c r="Q146" s="2" t="str">
        <f t="shared" si="5"/>
        <v>P-S1_Onsite</v>
      </c>
      <c r="R146" s="2" t="s">
        <v>1061</v>
      </c>
      <c r="S146" s="2" t="s">
        <v>1041</v>
      </c>
      <c r="T146" s="2" t="s">
        <v>1042</v>
      </c>
    </row>
    <row r="147" spans="1:20" x14ac:dyDescent="0.3">
      <c r="A147" s="2" t="s">
        <v>378</v>
      </c>
      <c r="B147" s="2" t="s">
        <v>1054</v>
      </c>
      <c r="C147" s="2" t="s">
        <v>379</v>
      </c>
      <c r="D147" s="2" t="s">
        <v>380</v>
      </c>
      <c r="E147" s="2" t="s">
        <v>1298</v>
      </c>
      <c r="F147" s="2" t="s">
        <v>1056</v>
      </c>
      <c r="G147" s="2" t="s">
        <v>1044</v>
      </c>
      <c r="H147" s="2" t="s">
        <v>1045</v>
      </c>
      <c r="I147" s="2" t="s">
        <v>1302</v>
      </c>
      <c r="J147" s="2" t="s">
        <v>1047</v>
      </c>
      <c r="K147" s="2" t="s">
        <v>1048</v>
      </c>
      <c r="L147" s="2" t="s">
        <v>1300</v>
      </c>
      <c r="M147" s="2" t="s">
        <v>1059</v>
      </c>
      <c r="N147" s="2" t="s">
        <v>1301</v>
      </c>
      <c r="O147" s="2" t="s">
        <v>1040</v>
      </c>
      <c r="P147" s="2" t="str">
        <f t="shared" si="4"/>
        <v>P-Onsite</v>
      </c>
      <c r="Q147" s="2" t="str">
        <f t="shared" si="5"/>
        <v>P-S1_Onsite</v>
      </c>
      <c r="R147" s="2" t="s">
        <v>1061</v>
      </c>
      <c r="S147" s="2" t="s">
        <v>1041</v>
      </c>
      <c r="T147" s="2" t="s">
        <v>1042</v>
      </c>
    </row>
    <row r="148" spans="1:20" x14ac:dyDescent="0.3">
      <c r="A148" s="2" t="s">
        <v>378</v>
      </c>
      <c r="B148" s="2" t="s">
        <v>1054</v>
      </c>
      <c r="C148" s="2" t="s">
        <v>379</v>
      </c>
      <c r="D148" s="2" t="s">
        <v>380</v>
      </c>
      <c r="E148" s="2" t="s">
        <v>1298</v>
      </c>
      <c r="F148" s="2" t="s">
        <v>1078</v>
      </c>
      <c r="G148" s="2" t="s">
        <v>1034</v>
      </c>
      <c r="H148" s="2" t="s">
        <v>1035</v>
      </c>
      <c r="I148" s="2" t="s">
        <v>1303</v>
      </c>
      <c r="J148" s="2" t="s">
        <v>1037</v>
      </c>
      <c r="K148" s="2" t="s">
        <v>1038</v>
      </c>
      <c r="L148" s="2" t="s">
        <v>1300</v>
      </c>
      <c r="M148" s="2" t="s">
        <v>1059</v>
      </c>
      <c r="N148" s="2" t="s">
        <v>1301</v>
      </c>
      <c r="O148" s="2" t="s">
        <v>1040</v>
      </c>
      <c r="P148" s="2" t="str">
        <f t="shared" si="4"/>
        <v>P-Onsite</v>
      </c>
      <c r="Q148" s="2" t="str">
        <f t="shared" si="5"/>
        <v>P-S1_Onsite</v>
      </c>
      <c r="R148" s="2" t="s">
        <v>1061</v>
      </c>
      <c r="S148" s="2" t="s">
        <v>1041</v>
      </c>
      <c r="T148" s="2" t="s">
        <v>1042</v>
      </c>
    </row>
    <row r="149" spans="1:20" x14ac:dyDescent="0.3">
      <c r="A149" s="2" t="s">
        <v>378</v>
      </c>
      <c r="B149" s="2" t="s">
        <v>1054</v>
      </c>
      <c r="C149" s="2" t="s">
        <v>379</v>
      </c>
      <c r="D149" s="2" t="s">
        <v>380</v>
      </c>
      <c r="E149" s="2" t="s">
        <v>1298</v>
      </c>
      <c r="F149" s="2" t="s">
        <v>1062</v>
      </c>
      <c r="G149" s="2" t="s">
        <v>1063</v>
      </c>
      <c r="H149" s="2" t="s">
        <v>1064</v>
      </c>
      <c r="I149" s="2" t="s">
        <v>1304</v>
      </c>
      <c r="J149" s="2" t="s">
        <v>1066</v>
      </c>
      <c r="K149" s="2" t="s">
        <v>1048</v>
      </c>
      <c r="L149" s="2" t="s">
        <v>1300</v>
      </c>
      <c r="M149" s="2" t="s">
        <v>1059</v>
      </c>
      <c r="N149" s="2" t="s">
        <v>1301</v>
      </c>
      <c r="O149" s="2" t="s">
        <v>1040</v>
      </c>
      <c r="P149" s="2" t="str">
        <f t="shared" si="4"/>
        <v>P-Onsite</v>
      </c>
      <c r="Q149" s="2" t="str">
        <f t="shared" si="5"/>
        <v>P-S1_Onsite</v>
      </c>
      <c r="R149" s="2" t="s">
        <v>1061</v>
      </c>
      <c r="S149" s="2" t="s">
        <v>1041</v>
      </c>
      <c r="T149" s="2" t="s">
        <v>1042</v>
      </c>
    </row>
    <row r="150" spans="1:20" x14ac:dyDescent="0.3">
      <c r="A150" s="2" t="s">
        <v>390</v>
      </c>
      <c r="B150" s="2" t="s">
        <v>1054</v>
      </c>
      <c r="C150" s="2" t="s">
        <v>391</v>
      </c>
      <c r="D150" s="2" t="s">
        <v>392</v>
      </c>
      <c r="E150" s="2" t="s">
        <v>1305</v>
      </c>
      <c r="F150" s="2" t="s">
        <v>1068</v>
      </c>
      <c r="G150" s="2" t="s">
        <v>1050</v>
      </c>
      <c r="H150" s="2" t="s">
        <v>1051</v>
      </c>
      <c r="I150" s="2" t="s">
        <v>1306</v>
      </c>
      <c r="J150" s="2" t="s">
        <v>1053</v>
      </c>
      <c r="K150" s="2" t="s">
        <v>1038</v>
      </c>
      <c r="L150" s="2" t="s">
        <v>1307</v>
      </c>
      <c r="M150" s="2" t="s">
        <v>1059</v>
      </c>
      <c r="N150" s="2" t="s">
        <v>1308</v>
      </c>
      <c r="O150" s="2" t="s">
        <v>1040</v>
      </c>
      <c r="P150" s="2" t="str">
        <f t="shared" si="4"/>
        <v>P-Onsite</v>
      </c>
      <c r="Q150" s="2" t="str">
        <f t="shared" si="5"/>
        <v>P-S1_Onsite</v>
      </c>
      <c r="R150" s="2" t="s">
        <v>1061</v>
      </c>
      <c r="S150" s="2" t="s">
        <v>1041</v>
      </c>
      <c r="T150" s="2" t="s">
        <v>1042</v>
      </c>
    </row>
    <row r="151" spans="1:20" x14ac:dyDescent="0.3">
      <c r="A151" s="2" t="s">
        <v>390</v>
      </c>
      <c r="B151" s="2" t="s">
        <v>1054</v>
      </c>
      <c r="C151" s="2" t="s">
        <v>391</v>
      </c>
      <c r="D151" s="2" t="s">
        <v>392</v>
      </c>
      <c r="E151" s="2" t="s">
        <v>1305</v>
      </c>
      <c r="F151" s="2" t="s">
        <v>1056</v>
      </c>
      <c r="G151" s="2" t="s">
        <v>1044</v>
      </c>
      <c r="H151" s="2" t="s">
        <v>1045</v>
      </c>
      <c r="I151" s="2" t="s">
        <v>1309</v>
      </c>
      <c r="J151" s="2" t="s">
        <v>1047</v>
      </c>
      <c r="K151" s="2" t="s">
        <v>1048</v>
      </c>
      <c r="L151" s="2" t="s">
        <v>1307</v>
      </c>
      <c r="M151" s="2" t="s">
        <v>1059</v>
      </c>
      <c r="N151" s="2" t="s">
        <v>1308</v>
      </c>
      <c r="O151" s="2" t="s">
        <v>1040</v>
      </c>
      <c r="P151" s="2" t="str">
        <f t="shared" si="4"/>
        <v>P-Onsite</v>
      </c>
      <c r="Q151" s="2" t="str">
        <f t="shared" si="5"/>
        <v>P-S1_Onsite</v>
      </c>
      <c r="R151" s="2" t="s">
        <v>1061</v>
      </c>
      <c r="S151" s="2" t="s">
        <v>1041</v>
      </c>
      <c r="T151" s="2" t="s">
        <v>1042</v>
      </c>
    </row>
    <row r="152" spans="1:20" x14ac:dyDescent="0.3">
      <c r="A152" s="2" t="s">
        <v>390</v>
      </c>
      <c r="B152" s="2" t="s">
        <v>1054</v>
      </c>
      <c r="C152" s="2" t="s">
        <v>391</v>
      </c>
      <c r="D152" s="2" t="s">
        <v>392</v>
      </c>
      <c r="E152" s="2" t="s">
        <v>1305</v>
      </c>
      <c r="F152" s="2" t="s">
        <v>1078</v>
      </c>
      <c r="G152" s="2" t="s">
        <v>1034</v>
      </c>
      <c r="H152" s="2" t="s">
        <v>1035</v>
      </c>
      <c r="I152" s="2" t="s">
        <v>1310</v>
      </c>
      <c r="J152" s="2" t="s">
        <v>1037</v>
      </c>
      <c r="K152" s="2" t="s">
        <v>1038</v>
      </c>
      <c r="L152" s="2" t="s">
        <v>1307</v>
      </c>
      <c r="M152" s="2" t="s">
        <v>1059</v>
      </c>
      <c r="N152" s="2" t="s">
        <v>1308</v>
      </c>
      <c r="O152" s="2" t="s">
        <v>1040</v>
      </c>
      <c r="P152" s="2" t="str">
        <f t="shared" si="4"/>
        <v>P-Onsite</v>
      </c>
      <c r="Q152" s="2" t="str">
        <f t="shared" si="5"/>
        <v>P-S1_Onsite</v>
      </c>
      <c r="R152" s="2" t="s">
        <v>1061</v>
      </c>
      <c r="S152" s="2" t="s">
        <v>1041</v>
      </c>
      <c r="T152" s="2" t="s">
        <v>1042</v>
      </c>
    </row>
    <row r="153" spans="1:20" x14ac:dyDescent="0.3">
      <c r="A153" s="2" t="s">
        <v>390</v>
      </c>
      <c r="B153" s="2" t="s">
        <v>1054</v>
      </c>
      <c r="C153" s="2" t="s">
        <v>391</v>
      </c>
      <c r="D153" s="2" t="s">
        <v>392</v>
      </c>
      <c r="E153" s="2" t="s">
        <v>1305</v>
      </c>
      <c r="F153" s="2" t="s">
        <v>1062</v>
      </c>
      <c r="G153" s="2" t="s">
        <v>1063</v>
      </c>
      <c r="H153" s="2" t="s">
        <v>1064</v>
      </c>
      <c r="I153" s="2" t="s">
        <v>1311</v>
      </c>
      <c r="J153" s="2" t="s">
        <v>1066</v>
      </c>
      <c r="K153" s="2" t="s">
        <v>1048</v>
      </c>
      <c r="L153" s="2" t="s">
        <v>1307</v>
      </c>
      <c r="M153" s="2" t="s">
        <v>1059</v>
      </c>
      <c r="N153" s="2" t="s">
        <v>1308</v>
      </c>
      <c r="O153" s="2" t="s">
        <v>1040</v>
      </c>
      <c r="P153" s="2" t="str">
        <f t="shared" si="4"/>
        <v>P-Onsite</v>
      </c>
      <c r="Q153" s="2" t="str">
        <f t="shared" si="5"/>
        <v>P-S1_Onsite</v>
      </c>
      <c r="R153" s="2" t="s">
        <v>1061</v>
      </c>
      <c r="S153" s="2" t="s">
        <v>1041</v>
      </c>
      <c r="T153" s="2" t="s">
        <v>1042</v>
      </c>
    </row>
    <row r="154" spans="1:20" x14ac:dyDescent="0.3">
      <c r="A154" s="2" t="s">
        <v>393</v>
      </c>
      <c r="B154" s="2" t="s">
        <v>1054</v>
      </c>
      <c r="C154" s="2" t="s">
        <v>394</v>
      </c>
      <c r="D154" s="2" t="s">
        <v>395</v>
      </c>
      <c r="E154" s="2" t="s">
        <v>1312</v>
      </c>
      <c r="F154" s="2" t="s">
        <v>1068</v>
      </c>
      <c r="G154" s="2" t="s">
        <v>1050</v>
      </c>
      <c r="H154" s="2" t="s">
        <v>1051</v>
      </c>
      <c r="I154" s="2" t="s">
        <v>1313</v>
      </c>
      <c r="J154" s="2" t="s">
        <v>1053</v>
      </c>
      <c r="K154" s="2" t="s">
        <v>1038</v>
      </c>
      <c r="L154" s="2" t="s">
        <v>1314</v>
      </c>
      <c r="M154" s="2" t="s">
        <v>1059</v>
      </c>
      <c r="N154" s="2" t="s">
        <v>1315</v>
      </c>
      <c r="O154" s="2" t="s">
        <v>1040</v>
      </c>
      <c r="P154" s="2" t="str">
        <f t="shared" si="4"/>
        <v>P-Onsite</v>
      </c>
      <c r="Q154" s="2" t="str">
        <f t="shared" si="5"/>
        <v>P-S1_Onsite</v>
      </c>
      <c r="R154" s="2" t="s">
        <v>1061</v>
      </c>
      <c r="S154" s="2" t="s">
        <v>1041</v>
      </c>
      <c r="T154" s="2" t="s">
        <v>1042</v>
      </c>
    </row>
    <row r="155" spans="1:20" x14ac:dyDescent="0.3">
      <c r="A155" s="2" t="s">
        <v>393</v>
      </c>
      <c r="B155" s="2" t="s">
        <v>1054</v>
      </c>
      <c r="C155" s="2" t="s">
        <v>394</v>
      </c>
      <c r="D155" s="2" t="s">
        <v>395</v>
      </c>
      <c r="E155" s="2" t="s">
        <v>1312</v>
      </c>
      <c r="F155" s="2" t="s">
        <v>1056</v>
      </c>
      <c r="G155" s="2" t="s">
        <v>1044</v>
      </c>
      <c r="H155" s="2" t="s">
        <v>1045</v>
      </c>
      <c r="I155" s="2" t="s">
        <v>1316</v>
      </c>
      <c r="J155" s="2" t="s">
        <v>1047</v>
      </c>
      <c r="K155" s="2" t="s">
        <v>1048</v>
      </c>
      <c r="L155" s="2" t="s">
        <v>1314</v>
      </c>
      <c r="M155" s="2" t="s">
        <v>1059</v>
      </c>
      <c r="N155" s="2" t="s">
        <v>1315</v>
      </c>
      <c r="O155" s="2" t="s">
        <v>1040</v>
      </c>
      <c r="P155" s="2" t="str">
        <f t="shared" si="4"/>
        <v>P-Onsite</v>
      </c>
      <c r="Q155" s="2" t="str">
        <f t="shared" si="5"/>
        <v>P-S1_Onsite</v>
      </c>
      <c r="R155" s="2" t="s">
        <v>1061</v>
      </c>
      <c r="S155" s="2" t="s">
        <v>1041</v>
      </c>
      <c r="T155" s="2" t="s">
        <v>1042</v>
      </c>
    </row>
    <row r="156" spans="1:20" x14ac:dyDescent="0.3">
      <c r="A156" s="2" t="s">
        <v>393</v>
      </c>
      <c r="B156" s="2" t="s">
        <v>1054</v>
      </c>
      <c r="C156" s="2" t="s">
        <v>394</v>
      </c>
      <c r="D156" s="2" t="s">
        <v>395</v>
      </c>
      <c r="E156" s="2" t="s">
        <v>1312</v>
      </c>
      <c r="F156" s="2" t="s">
        <v>1078</v>
      </c>
      <c r="G156" s="2" t="s">
        <v>1034</v>
      </c>
      <c r="H156" s="2" t="s">
        <v>1035</v>
      </c>
      <c r="I156" s="2" t="s">
        <v>1317</v>
      </c>
      <c r="J156" s="2" t="s">
        <v>1037</v>
      </c>
      <c r="K156" s="2" t="s">
        <v>1038</v>
      </c>
      <c r="L156" s="2" t="s">
        <v>1314</v>
      </c>
      <c r="M156" s="2" t="s">
        <v>1059</v>
      </c>
      <c r="N156" s="2" t="s">
        <v>1315</v>
      </c>
      <c r="O156" s="2" t="s">
        <v>1040</v>
      </c>
      <c r="P156" s="2" t="str">
        <f t="shared" si="4"/>
        <v>P-Onsite</v>
      </c>
      <c r="Q156" s="2" t="str">
        <f t="shared" si="5"/>
        <v>P-S1_Onsite</v>
      </c>
      <c r="R156" s="2" t="s">
        <v>1061</v>
      </c>
      <c r="S156" s="2" t="s">
        <v>1041</v>
      </c>
      <c r="T156" s="2" t="s">
        <v>1042</v>
      </c>
    </row>
    <row r="157" spans="1:20" x14ac:dyDescent="0.3">
      <c r="A157" s="2" t="s">
        <v>393</v>
      </c>
      <c r="B157" s="2" t="s">
        <v>1054</v>
      </c>
      <c r="C157" s="2" t="s">
        <v>394</v>
      </c>
      <c r="D157" s="2" t="s">
        <v>395</v>
      </c>
      <c r="E157" s="2" t="s">
        <v>1312</v>
      </c>
      <c r="F157" s="2" t="s">
        <v>1062</v>
      </c>
      <c r="G157" s="2" t="s">
        <v>1063</v>
      </c>
      <c r="H157" s="2" t="s">
        <v>1064</v>
      </c>
      <c r="I157" s="2" t="s">
        <v>1318</v>
      </c>
      <c r="J157" s="2" t="s">
        <v>1066</v>
      </c>
      <c r="K157" s="2" t="s">
        <v>1048</v>
      </c>
      <c r="L157" s="2" t="s">
        <v>1314</v>
      </c>
      <c r="M157" s="2" t="s">
        <v>1059</v>
      </c>
      <c r="N157" s="2" t="s">
        <v>1315</v>
      </c>
      <c r="O157" s="2" t="s">
        <v>1040</v>
      </c>
      <c r="P157" s="2" t="str">
        <f t="shared" si="4"/>
        <v>P-Onsite</v>
      </c>
      <c r="Q157" s="2" t="str">
        <f t="shared" si="5"/>
        <v>P-S1_Onsite</v>
      </c>
      <c r="R157" s="2" t="s">
        <v>1061</v>
      </c>
      <c r="S157" s="2" t="s">
        <v>1041</v>
      </c>
      <c r="T157" s="2" t="s">
        <v>1042</v>
      </c>
    </row>
    <row r="158" spans="1:20" x14ac:dyDescent="0.3">
      <c r="A158" s="2" t="s">
        <v>402</v>
      </c>
      <c r="B158" s="2" t="s">
        <v>1031</v>
      </c>
      <c r="C158" s="2" t="s">
        <v>403</v>
      </c>
      <c r="D158" s="2" t="s">
        <v>404</v>
      </c>
      <c r="E158" s="2" t="s">
        <v>1319</v>
      </c>
      <c r="F158" s="2" t="s">
        <v>1220</v>
      </c>
      <c r="G158" s="2" t="s">
        <v>1063</v>
      </c>
      <c r="H158" s="2" t="s">
        <v>1064</v>
      </c>
      <c r="I158" s="2" t="s">
        <v>1320</v>
      </c>
      <c r="J158" s="2" t="s">
        <v>1066</v>
      </c>
      <c r="K158" s="2" t="s">
        <v>1048</v>
      </c>
      <c r="L158" s="2" t="s">
        <v>1039</v>
      </c>
      <c r="M158" s="2" t="s">
        <v>1039</v>
      </c>
      <c r="N158" s="2" t="s">
        <v>1039</v>
      </c>
      <c r="O158" s="2" t="s">
        <v>1040</v>
      </c>
      <c r="P158" s="2" t="str">
        <f t="shared" si="4"/>
        <v>P-Online</v>
      </c>
      <c r="Q158" s="2" t="str">
        <f t="shared" si="5"/>
        <v>P-S1_Online</v>
      </c>
      <c r="R158" s="2"/>
      <c r="S158" s="2" t="s">
        <v>1041</v>
      </c>
      <c r="T158" s="2" t="s">
        <v>1042</v>
      </c>
    </row>
    <row r="159" spans="1:20" x14ac:dyDescent="0.3">
      <c r="A159" s="2" t="s">
        <v>402</v>
      </c>
      <c r="B159" s="2" t="s">
        <v>1031</v>
      </c>
      <c r="C159" s="2" t="s">
        <v>403</v>
      </c>
      <c r="D159" s="2" t="s">
        <v>404</v>
      </c>
      <c r="E159" s="2" t="s">
        <v>1319</v>
      </c>
      <c r="F159" s="2" t="s">
        <v>1043</v>
      </c>
      <c r="G159" s="2" t="s">
        <v>1044</v>
      </c>
      <c r="H159" s="2" t="s">
        <v>1045</v>
      </c>
      <c r="I159" s="2" t="s">
        <v>1321</v>
      </c>
      <c r="J159" s="2" t="s">
        <v>1047</v>
      </c>
      <c r="K159" s="2" t="s">
        <v>1048</v>
      </c>
      <c r="L159" s="2" t="s">
        <v>1039</v>
      </c>
      <c r="M159" s="2" t="s">
        <v>1039</v>
      </c>
      <c r="N159" s="2" t="s">
        <v>1039</v>
      </c>
      <c r="O159" s="2" t="s">
        <v>1040</v>
      </c>
      <c r="P159" s="2" t="str">
        <f t="shared" si="4"/>
        <v>P-Online</v>
      </c>
      <c r="Q159" s="2" t="str">
        <f t="shared" si="5"/>
        <v>P-S1_Online</v>
      </c>
      <c r="R159" s="2"/>
      <c r="S159" s="2" t="s">
        <v>1041</v>
      </c>
      <c r="T159" s="2" t="s">
        <v>1042</v>
      </c>
    </row>
    <row r="160" spans="1:20" x14ac:dyDescent="0.3">
      <c r="A160" s="2" t="s">
        <v>405</v>
      </c>
      <c r="B160" s="2" t="s">
        <v>1054</v>
      </c>
      <c r="C160" s="2" t="s">
        <v>406</v>
      </c>
      <c r="D160" s="2" t="s">
        <v>407</v>
      </c>
      <c r="E160" s="2" t="s">
        <v>1322</v>
      </c>
      <c r="F160" s="2" t="s">
        <v>1056</v>
      </c>
      <c r="G160" s="2" t="s">
        <v>1044</v>
      </c>
      <c r="H160" s="2" t="s">
        <v>1045</v>
      </c>
      <c r="I160" s="2" t="s">
        <v>1323</v>
      </c>
      <c r="J160" s="2" t="s">
        <v>1047</v>
      </c>
      <c r="K160" s="2" t="s">
        <v>1048</v>
      </c>
      <c r="L160" s="2" t="s">
        <v>1089</v>
      </c>
      <c r="M160" s="2" t="s">
        <v>1059</v>
      </c>
      <c r="N160" s="2" t="s">
        <v>1124</v>
      </c>
      <c r="O160" s="2" t="s">
        <v>1040</v>
      </c>
      <c r="P160" s="2" t="str">
        <f t="shared" si="4"/>
        <v>P-Onsite</v>
      </c>
      <c r="Q160" s="2" t="str">
        <f t="shared" si="5"/>
        <v>P-S1_Onsite</v>
      </c>
      <c r="R160" s="2" t="s">
        <v>1061</v>
      </c>
      <c r="S160" s="2" t="s">
        <v>1041</v>
      </c>
      <c r="T160" s="2" t="s">
        <v>1042</v>
      </c>
    </row>
    <row r="161" spans="1:20" x14ac:dyDescent="0.3">
      <c r="A161" s="2" t="s">
        <v>405</v>
      </c>
      <c r="B161" s="2" t="s">
        <v>1054</v>
      </c>
      <c r="C161" s="2" t="s">
        <v>406</v>
      </c>
      <c r="D161" s="2" t="s">
        <v>407</v>
      </c>
      <c r="E161" s="2" t="s">
        <v>1322</v>
      </c>
      <c r="F161" s="2" t="s">
        <v>1062</v>
      </c>
      <c r="G161" s="2" t="s">
        <v>1063</v>
      </c>
      <c r="H161" s="2" t="s">
        <v>1064</v>
      </c>
      <c r="I161" s="2" t="s">
        <v>1324</v>
      </c>
      <c r="J161" s="2" t="s">
        <v>1066</v>
      </c>
      <c r="K161" s="2" t="s">
        <v>1048</v>
      </c>
      <c r="L161" s="2" t="s">
        <v>1089</v>
      </c>
      <c r="M161" s="2" t="s">
        <v>1059</v>
      </c>
      <c r="N161" s="2" t="s">
        <v>1124</v>
      </c>
      <c r="O161" s="2" t="s">
        <v>1040</v>
      </c>
      <c r="P161" s="2" t="str">
        <f t="shared" si="4"/>
        <v>P-Onsite</v>
      </c>
      <c r="Q161" s="2" t="str">
        <f t="shared" si="5"/>
        <v>P-S1_Onsite</v>
      </c>
      <c r="R161" s="2" t="s">
        <v>1061</v>
      </c>
      <c r="S161" s="2" t="s">
        <v>1041</v>
      </c>
      <c r="T161" s="2" t="s">
        <v>1042</v>
      </c>
    </row>
    <row r="162" spans="1:20" x14ac:dyDescent="0.3">
      <c r="A162" s="2" t="s">
        <v>411</v>
      </c>
      <c r="B162" s="2" t="s">
        <v>1054</v>
      </c>
      <c r="C162" s="2" t="s">
        <v>412</v>
      </c>
      <c r="D162" s="2" t="s">
        <v>413</v>
      </c>
      <c r="E162" s="2" t="s">
        <v>1325</v>
      </c>
      <c r="F162" s="2" t="s">
        <v>1056</v>
      </c>
      <c r="G162" s="2" t="s">
        <v>1044</v>
      </c>
      <c r="H162" s="2" t="s">
        <v>1045</v>
      </c>
      <c r="I162" s="2" t="s">
        <v>1326</v>
      </c>
      <c r="J162" s="2" t="s">
        <v>1047</v>
      </c>
      <c r="K162" s="2" t="s">
        <v>1048</v>
      </c>
      <c r="L162" s="2" t="s">
        <v>1089</v>
      </c>
      <c r="M162" s="2" t="s">
        <v>1059</v>
      </c>
      <c r="N162" s="2" t="s">
        <v>1090</v>
      </c>
      <c r="O162" s="2" t="s">
        <v>1040</v>
      </c>
      <c r="P162" s="2" t="str">
        <f t="shared" si="4"/>
        <v>P-Onsite</v>
      </c>
      <c r="Q162" s="2" t="str">
        <f t="shared" si="5"/>
        <v>P-S1_Onsite</v>
      </c>
      <c r="R162" s="2" t="s">
        <v>1061</v>
      </c>
      <c r="S162" s="2" t="s">
        <v>1041</v>
      </c>
      <c r="T162" s="2" t="s">
        <v>1042</v>
      </c>
    </row>
    <row r="163" spans="1:20" x14ac:dyDescent="0.3">
      <c r="A163" s="2" t="s">
        <v>414</v>
      </c>
      <c r="B163" s="2" t="s">
        <v>1054</v>
      </c>
      <c r="C163" s="2" t="s">
        <v>415</v>
      </c>
      <c r="D163" s="2" t="s">
        <v>416</v>
      </c>
      <c r="E163" s="2" t="s">
        <v>1327</v>
      </c>
      <c r="F163" s="2" t="s">
        <v>1056</v>
      </c>
      <c r="G163" s="2" t="s">
        <v>1044</v>
      </c>
      <c r="H163" s="2" t="s">
        <v>1045</v>
      </c>
      <c r="I163" s="2" t="s">
        <v>1328</v>
      </c>
      <c r="J163" s="2" t="s">
        <v>1047</v>
      </c>
      <c r="K163" s="2" t="s">
        <v>1048</v>
      </c>
      <c r="L163" s="2" t="s">
        <v>1058</v>
      </c>
      <c r="M163" s="2" t="s">
        <v>1059</v>
      </c>
      <c r="N163" s="2" t="s">
        <v>1106</v>
      </c>
      <c r="O163" s="2" t="s">
        <v>1040</v>
      </c>
      <c r="P163" s="2" t="str">
        <f t="shared" si="4"/>
        <v>P-Onsite</v>
      </c>
      <c r="Q163" s="2" t="str">
        <f t="shared" si="5"/>
        <v>P-S1_Onsite</v>
      </c>
      <c r="R163" s="2" t="s">
        <v>1061</v>
      </c>
      <c r="S163" s="2" t="s">
        <v>1041</v>
      </c>
      <c r="T163" s="2" t="s">
        <v>1042</v>
      </c>
    </row>
    <row r="164" spans="1:20" x14ac:dyDescent="0.3">
      <c r="A164" s="2" t="s">
        <v>414</v>
      </c>
      <c r="B164" s="2" t="s">
        <v>1054</v>
      </c>
      <c r="C164" s="2" t="s">
        <v>415</v>
      </c>
      <c r="D164" s="2" t="s">
        <v>416</v>
      </c>
      <c r="E164" s="2" t="s">
        <v>1327</v>
      </c>
      <c r="F164" s="2" t="s">
        <v>1062</v>
      </c>
      <c r="G164" s="2" t="s">
        <v>1063</v>
      </c>
      <c r="H164" s="2" t="s">
        <v>1064</v>
      </c>
      <c r="I164" s="2" t="s">
        <v>1329</v>
      </c>
      <c r="J164" s="2" t="s">
        <v>1066</v>
      </c>
      <c r="K164" s="2" t="s">
        <v>1048</v>
      </c>
      <c r="L164" s="2" t="s">
        <v>1058</v>
      </c>
      <c r="M164" s="2" t="s">
        <v>1059</v>
      </c>
      <c r="N164" s="2" t="s">
        <v>1106</v>
      </c>
      <c r="O164" s="2" t="s">
        <v>1040</v>
      </c>
      <c r="P164" s="2" t="str">
        <f t="shared" si="4"/>
        <v>P-Onsite</v>
      </c>
      <c r="Q164" s="2" t="str">
        <f t="shared" si="5"/>
        <v>P-S1_Onsite</v>
      </c>
      <c r="R164" s="2" t="s">
        <v>1061</v>
      </c>
      <c r="S164" s="2" t="s">
        <v>1041</v>
      </c>
      <c r="T164" s="2" t="s">
        <v>1042</v>
      </c>
    </row>
    <row r="165" spans="1:20" x14ac:dyDescent="0.3">
      <c r="A165" s="2" t="s">
        <v>417</v>
      </c>
      <c r="B165" s="2" t="s">
        <v>1054</v>
      </c>
      <c r="C165" s="2" t="s">
        <v>418</v>
      </c>
      <c r="D165" s="2" t="s">
        <v>419</v>
      </c>
      <c r="E165" s="2" t="s">
        <v>1330</v>
      </c>
      <c r="F165" s="2" t="s">
        <v>1056</v>
      </c>
      <c r="G165" s="2" t="s">
        <v>1044</v>
      </c>
      <c r="H165" s="2" t="s">
        <v>1045</v>
      </c>
      <c r="I165" s="2" t="s">
        <v>1331</v>
      </c>
      <c r="J165" s="2" t="s">
        <v>1047</v>
      </c>
      <c r="K165" s="2" t="s">
        <v>1048</v>
      </c>
      <c r="L165" s="2" t="s">
        <v>1332</v>
      </c>
      <c r="M165" s="2" t="s">
        <v>1059</v>
      </c>
      <c r="N165" s="2" t="s">
        <v>1333</v>
      </c>
      <c r="O165" s="2" t="s">
        <v>1040</v>
      </c>
      <c r="P165" s="2" t="str">
        <f t="shared" si="4"/>
        <v>P-Onsite</v>
      </c>
      <c r="Q165" s="2" t="str">
        <f t="shared" si="5"/>
        <v>P-S1_Onsite</v>
      </c>
      <c r="R165" s="2" t="s">
        <v>1061</v>
      </c>
      <c r="S165" s="2" t="s">
        <v>1041</v>
      </c>
      <c r="T165" s="2" t="s">
        <v>1042</v>
      </c>
    </row>
    <row r="166" spans="1:20" x14ac:dyDescent="0.3">
      <c r="A166" s="2" t="s">
        <v>420</v>
      </c>
      <c r="B166" s="2" t="s">
        <v>1054</v>
      </c>
      <c r="C166" s="2" t="s">
        <v>421</v>
      </c>
      <c r="D166" s="2" t="s">
        <v>422</v>
      </c>
      <c r="E166" s="2" t="s">
        <v>1334</v>
      </c>
      <c r="F166" s="2" t="s">
        <v>1068</v>
      </c>
      <c r="G166" s="2" t="s">
        <v>1050</v>
      </c>
      <c r="H166" s="2" t="s">
        <v>1051</v>
      </c>
      <c r="I166" s="2" t="s">
        <v>1335</v>
      </c>
      <c r="J166" s="2" t="s">
        <v>1053</v>
      </c>
      <c r="K166" s="2" t="s">
        <v>1038</v>
      </c>
      <c r="L166" s="2" t="s">
        <v>1058</v>
      </c>
      <c r="M166" s="2" t="s">
        <v>1059</v>
      </c>
      <c r="N166" s="2" t="s">
        <v>1106</v>
      </c>
      <c r="O166" s="2" t="s">
        <v>1040</v>
      </c>
      <c r="P166" s="2" t="str">
        <f t="shared" si="4"/>
        <v>P-Onsite</v>
      </c>
      <c r="Q166" s="2" t="str">
        <f t="shared" si="5"/>
        <v>P-S1_Onsite</v>
      </c>
      <c r="R166" s="2" t="s">
        <v>1061</v>
      </c>
      <c r="S166" s="2" t="s">
        <v>1041</v>
      </c>
      <c r="T166" s="2" t="s">
        <v>1042</v>
      </c>
    </row>
    <row r="167" spans="1:20" x14ac:dyDescent="0.3">
      <c r="A167" s="2" t="s">
        <v>420</v>
      </c>
      <c r="B167" s="2" t="s">
        <v>1054</v>
      </c>
      <c r="C167" s="2" t="s">
        <v>421</v>
      </c>
      <c r="D167" s="2" t="s">
        <v>422</v>
      </c>
      <c r="E167" s="2" t="s">
        <v>1334</v>
      </c>
      <c r="F167" s="2" t="s">
        <v>1078</v>
      </c>
      <c r="G167" s="2" t="s">
        <v>1034</v>
      </c>
      <c r="H167" s="2" t="s">
        <v>1035</v>
      </c>
      <c r="I167" s="2" t="s">
        <v>1336</v>
      </c>
      <c r="J167" s="2" t="s">
        <v>1037</v>
      </c>
      <c r="K167" s="2" t="s">
        <v>1038</v>
      </c>
      <c r="L167" s="2" t="s">
        <v>1058</v>
      </c>
      <c r="M167" s="2" t="s">
        <v>1059</v>
      </c>
      <c r="N167" s="2" t="s">
        <v>1106</v>
      </c>
      <c r="O167" s="2" t="s">
        <v>1040</v>
      </c>
      <c r="P167" s="2" t="str">
        <f t="shared" si="4"/>
        <v>P-Onsite</v>
      </c>
      <c r="Q167" s="2" t="str">
        <f t="shared" si="5"/>
        <v>P-S1_Onsite</v>
      </c>
      <c r="R167" s="2" t="s">
        <v>1061</v>
      </c>
      <c r="S167" s="2" t="s">
        <v>1041</v>
      </c>
      <c r="T167" s="2" t="s">
        <v>1042</v>
      </c>
    </row>
    <row r="168" spans="1:20" x14ac:dyDescent="0.3">
      <c r="A168" s="2" t="s">
        <v>423</v>
      </c>
      <c r="B168" s="2" t="s">
        <v>1054</v>
      </c>
      <c r="C168" s="2" t="s">
        <v>424</v>
      </c>
      <c r="D168" s="2" t="s">
        <v>425</v>
      </c>
      <c r="E168" s="2" t="s">
        <v>1337</v>
      </c>
      <c r="F168" s="2" t="s">
        <v>1056</v>
      </c>
      <c r="G168" s="2" t="s">
        <v>1044</v>
      </c>
      <c r="H168" s="2" t="s">
        <v>1045</v>
      </c>
      <c r="I168" s="2" t="s">
        <v>1338</v>
      </c>
      <c r="J168" s="2" t="s">
        <v>1047</v>
      </c>
      <c r="K168" s="2" t="s">
        <v>1048</v>
      </c>
      <c r="L168" s="2" t="s">
        <v>1314</v>
      </c>
      <c r="M168" s="2" t="s">
        <v>1059</v>
      </c>
      <c r="N168" s="2" t="s">
        <v>1315</v>
      </c>
      <c r="O168" s="2" t="s">
        <v>1040</v>
      </c>
      <c r="P168" s="2" t="str">
        <f t="shared" si="4"/>
        <v>P-Onsite</v>
      </c>
      <c r="Q168" s="2" t="str">
        <f t="shared" si="5"/>
        <v>P-S1_Onsite</v>
      </c>
      <c r="R168" s="2" t="s">
        <v>1061</v>
      </c>
      <c r="S168" s="2" t="s">
        <v>1041</v>
      </c>
      <c r="T168" s="2" t="s">
        <v>1042</v>
      </c>
    </row>
    <row r="169" spans="1:20" x14ac:dyDescent="0.3">
      <c r="A169" s="2" t="s">
        <v>423</v>
      </c>
      <c r="B169" s="2" t="s">
        <v>1054</v>
      </c>
      <c r="C169" s="2" t="s">
        <v>424</v>
      </c>
      <c r="D169" s="2" t="s">
        <v>425</v>
      </c>
      <c r="E169" s="2" t="s">
        <v>1337</v>
      </c>
      <c r="F169" s="2" t="s">
        <v>1062</v>
      </c>
      <c r="G169" s="2" t="s">
        <v>1063</v>
      </c>
      <c r="H169" s="2" t="s">
        <v>1064</v>
      </c>
      <c r="I169" s="2" t="s">
        <v>1339</v>
      </c>
      <c r="J169" s="2" t="s">
        <v>1066</v>
      </c>
      <c r="K169" s="2" t="s">
        <v>1048</v>
      </c>
      <c r="L169" s="2" t="s">
        <v>1314</v>
      </c>
      <c r="M169" s="2" t="s">
        <v>1059</v>
      </c>
      <c r="N169" s="2" t="s">
        <v>1315</v>
      </c>
      <c r="O169" s="2" t="s">
        <v>1040</v>
      </c>
      <c r="P169" s="2" t="str">
        <f t="shared" si="4"/>
        <v>P-Onsite</v>
      </c>
      <c r="Q169" s="2" t="str">
        <f t="shared" si="5"/>
        <v>P-S1_Onsite</v>
      </c>
      <c r="R169" s="2" t="s">
        <v>1061</v>
      </c>
      <c r="S169" s="2" t="s">
        <v>1041</v>
      </c>
      <c r="T169" s="2" t="s">
        <v>1042</v>
      </c>
    </row>
    <row r="170" spans="1:20" x14ac:dyDescent="0.3">
      <c r="A170" s="2" t="s">
        <v>432</v>
      </c>
      <c r="B170" s="2" t="s">
        <v>1054</v>
      </c>
      <c r="C170" s="2" t="s">
        <v>433</v>
      </c>
      <c r="D170" s="2" t="s">
        <v>434</v>
      </c>
      <c r="E170" s="2" t="s">
        <v>1340</v>
      </c>
      <c r="F170" s="2" t="s">
        <v>1056</v>
      </c>
      <c r="G170" s="2" t="s">
        <v>1044</v>
      </c>
      <c r="H170" s="2" t="s">
        <v>1045</v>
      </c>
      <c r="I170" s="2" t="s">
        <v>1341</v>
      </c>
      <c r="J170" s="2" t="s">
        <v>1047</v>
      </c>
      <c r="K170" s="2" t="s">
        <v>1048</v>
      </c>
      <c r="L170" s="2" t="s">
        <v>1070</v>
      </c>
      <c r="M170" s="2" t="s">
        <v>1059</v>
      </c>
      <c r="N170" s="2" t="s">
        <v>1071</v>
      </c>
      <c r="O170" s="2" t="s">
        <v>1040</v>
      </c>
      <c r="P170" s="2" t="str">
        <f t="shared" si="4"/>
        <v>P-Onsite</v>
      </c>
      <c r="Q170" s="2" t="str">
        <f t="shared" si="5"/>
        <v>P-S1_Onsite</v>
      </c>
      <c r="R170" s="2" t="s">
        <v>1061</v>
      </c>
      <c r="S170" s="2" t="s">
        <v>1041</v>
      </c>
      <c r="T170" s="2" t="s">
        <v>1042</v>
      </c>
    </row>
    <row r="171" spans="1:20" x14ac:dyDescent="0.3">
      <c r="A171" s="2" t="s">
        <v>432</v>
      </c>
      <c r="B171" s="2" t="s">
        <v>1054</v>
      </c>
      <c r="C171" s="2" t="s">
        <v>433</v>
      </c>
      <c r="D171" s="2" t="s">
        <v>434</v>
      </c>
      <c r="E171" s="2" t="s">
        <v>1340</v>
      </c>
      <c r="F171" s="2" t="s">
        <v>1062</v>
      </c>
      <c r="G171" s="2" t="s">
        <v>1063</v>
      </c>
      <c r="H171" s="2" t="s">
        <v>1064</v>
      </c>
      <c r="I171" s="2" t="s">
        <v>1342</v>
      </c>
      <c r="J171" s="2" t="s">
        <v>1066</v>
      </c>
      <c r="K171" s="2" t="s">
        <v>1048</v>
      </c>
      <c r="L171" s="2" t="s">
        <v>1070</v>
      </c>
      <c r="M171" s="2" t="s">
        <v>1059</v>
      </c>
      <c r="N171" s="2" t="s">
        <v>1071</v>
      </c>
      <c r="O171" s="2" t="s">
        <v>1040</v>
      </c>
      <c r="P171" s="2" t="str">
        <f t="shared" si="4"/>
        <v>P-Onsite</v>
      </c>
      <c r="Q171" s="2" t="str">
        <f t="shared" si="5"/>
        <v>P-S1_Onsite</v>
      </c>
      <c r="R171" s="2" t="s">
        <v>1061</v>
      </c>
      <c r="S171" s="2" t="s">
        <v>1041</v>
      </c>
      <c r="T171" s="2" t="s">
        <v>1042</v>
      </c>
    </row>
    <row r="172" spans="1:20" x14ac:dyDescent="0.3">
      <c r="A172" s="2" t="s">
        <v>438</v>
      </c>
      <c r="B172" s="2" t="s">
        <v>1054</v>
      </c>
      <c r="C172" s="2" t="s">
        <v>439</v>
      </c>
      <c r="D172" s="2" t="s">
        <v>440</v>
      </c>
      <c r="E172" s="2" t="s">
        <v>1343</v>
      </c>
      <c r="F172" s="2" t="s">
        <v>1068</v>
      </c>
      <c r="G172" s="2" t="s">
        <v>1050</v>
      </c>
      <c r="H172" s="2" t="s">
        <v>1051</v>
      </c>
      <c r="I172" s="2" t="s">
        <v>1344</v>
      </c>
      <c r="J172" s="2" t="s">
        <v>1053</v>
      </c>
      <c r="K172" s="2" t="s">
        <v>1038</v>
      </c>
      <c r="L172" s="2" t="s">
        <v>1089</v>
      </c>
      <c r="M172" s="2" t="s">
        <v>1059</v>
      </c>
      <c r="N172" s="2" t="s">
        <v>1090</v>
      </c>
      <c r="O172" s="2" t="s">
        <v>1040</v>
      </c>
      <c r="P172" s="2" t="str">
        <f t="shared" si="4"/>
        <v>P-Onsite</v>
      </c>
      <c r="Q172" s="2" t="str">
        <f t="shared" si="5"/>
        <v>P-S1_Onsite</v>
      </c>
      <c r="R172" s="2" t="s">
        <v>1061</v>
      </c>
      <c r="S172" s="2" t="s">
        <v>1041</v>
      </c>
      <c r="T172" s="2" t="s">
        <v>1042</v>
      </c>
    </row>
    <row r="173" spans="1:20" x14ac:dyDescent="0.3">
      <c r="A173" s="2" t="s">
        <v>438</v>
      </c>
      <c r="B173" s="2" t="s">
        <v>1054</v>
      </c>
      <c r="C173" s="2" t="s">
        <v>439</v>
      </c>
      <c r="D173" s="2" t="s">
        <v>440</v>
      </c>
      <c r="E173" s="2" t="s">
        <v>1343</v>
      </c>
      <c r="F173" s="2" t="s">
        <v>1056</v>
      </c>
      <c r="G173" s="2" t="s">
        <v>1044</v>
      </c>
      <c r="H173" s="2" t="s">
        <v>1045</v>
      </c>
      <c r="I173" s="2" t="s">
        <v>1345</v>
      </c>
      <c r="J173" s="2" t="s">
        <v>1047</v>
      </c>
      <c r="K173" s="2" t="s">
        <v>1048</v>
      </c>
      <c r="L173" s="2" t="s">
        <v>1089</v>
      </c>
      <c r="M173" s="2" t="s">
        <v>1059</v>
      </c>
      <c r="N173" s="2" t="s">
        <v>1090</v>
      </c>
      <c r="O173" s="2" t="s">
        <v>1040</v>
      </c>
      <c r="P173" s="2" t="str">
        <f t="shared" si="4"/>
        <v>P-Onsite</v>
      </c>
      <c r="Q173" s="2" t="str">
        <f t="shared" si="5"/>
        <v>P-S1_Onsite</v>
      </c>
      <c r="R173" s="2" t="s">
        <v>1061</v>
      </c>
      <c r="S173" s="2" t="s">
        <v>1041</v>
      </c>
      <c r="T173" s="2" t="s">
        <v>1042</v>
      </c>
    </row>
    <row r="174" spans="1:20" x14ac:dyDescent="0.3">
      <c r="A174" s="2" t="s">
        <v>453</v>
      </c>
      <c r="B174" s="2" t="s">
        <v>1054</v>
      </c>
      <c r="C174" s="2" t="s">
        <v>454</v>
      </c>
      <c r="D174" s="2" t="s">
        <v>455</v>
      </c>
      <c r="E174" s="2" t="s">
        <v>1346</v>
      </c>
      <c r="F174" s="2" t="s">
        <v>1068</v>
      </c>
      <c r="G174" s="2" t="s">
        <v>1050</v>
      </c>
      <c r="H174" s="2" t="s">
        <v>1051</v>
      </c>
      <c r="I174" s="2" t="s">
        <v>1347</v>
      </c>
      <c r="J174" s="2" t="s">
        <v>1053</v>
      </c>
      <c r="K174" s="2" t="s">
        <v>1038</v>
      </c>
      <c r="L174" s="2" t="s">
        <v>1348</v>
      </c>
      <c r="M174" s="2" t="s">
        <v>1059</v>
      </c>
      <c r="N174" s="2" t="s">
        <v>1349</v>
      </c>
      <c r="O174" s="2" t="s">
        <v>1040</v>
      </c>
      <c r="P174" s="2" t="str">
        <f t="shared" si="4"/>
        <v>P-Onsite</v>
      </c>
      <c r="Q174" s="2" t="str">
        <f t="shared" si="5"/>
        <v>P-S1_Onsite</v>
      </c>
      <c r="R174" s="2" t="s">
        <v>1061</v>
      </c>
      <c r="S174" s="2" t="s">
        <v>1041</v>
      </c>
      <c r="T174" s="2" t="s">
        <v>1042</v>
      </c>
    </row>
    <row r="175" spans="1:20" x14ac:dyDescent="0.3">
      <c r="A175" s="2" t="s">
        <v>453</v>
      </c>
      <c r="B175" s="2" t="s">
        <v>1054</v>
      </c>
      <c r="C175" s="2" t="s">
        <v>454</v>
      </c>
      <c r="D175" s="2" t="s">
        <v>455</v>
      </c>
      <c r="E175" s="2" t="s">
        <v>1346</v>
      </c>
      <c r="F175" s="2" t="s">
        <v>1056</v>
      </c>
      <c r="G175" s="2" t="s">
        <v>1044</v>
      </c>
      <c r="H175" s="2" t="s">
        <v>1045</v>
      </c>
      <c r="I175" s="2" t="s">
        <v>1350</v>
      </c>
      <c r="J175" s="2" t="s">
        <v>1047</v>
      </c>
      <c r="K175" s="2" t="s">
        <v>1048</v>
      </c>
      <c r="L175" s="2" t="s">
        <v>1348</v>
      </c>
      <c r="M175" s="2" t="s">
        <v>1059</v>
      </c>
      <c r="N175" s="2" t="s">
        <v>1349</v>
      </c>
      <c r="O175" s="2" t="s">
        <v>1040</v>
      </c>
      <c r="P175" s="2" t="str">
        <f t="shared" si="4"/>
        <v>P-Onsite</v>
      </c>
      <c r="Q175" s="2" t="str">
        <f t="shared" si="5"/>
        <v>P-S1_Onsite</v>
      </c>
      <c r="R175" s="2" t="s">
        <v>1061</v>
      </c>
      <c r="S175" s="2" t="s">
        <v>1041</v>
      </c>
      <c r="T175" s="2" t="s">
        <v>1042</v>
      </c>
    </row>
    <row r="176" spans="1:20" x14ac:dyDescent="0.3">
      <c r="A176" s="2" t="s">
        <v>453</v>
      </c>
      <c r="B176" s="2" t="s">
        <v>1054</v>
      </c>
      <c r="C176" s="2" t="s">
        <v>454</v>
      </c>
      <c r="D176" s="2" t="s">
        <v>455</v>
      </c>
      <c r="E176" s="2" t="s">
        <v>1346</v>
      </c>
      <c r="F176" s="2" t="s">
        <v>1078</v>
      </c>
      <c r="G176" s="2" t="s">
        <v>1034</v>
      </c>
      <c r="H176" s="2" t="s">
        <v>1035</v>
      </c>
      <c r="I176" s="2" t="s">
        <v>1351</v>
      </c>
      <c r="J176" s="2" t="s">
        <v>1037</v>
      </c>
      <c r="K176" s="2" t="s">
        <v>1038</v>
      </c>
      <c r="L176" s="2" t="s">
        <v>1348</v>
      </c>
      <c r="M176" s="2" t="s">
        <v>1059</v>
      </c>
      <c r="N176" s="2" t="s">
        <v>1349</v>
      </c>
      <c r="O176" s="2" t="s">
        <v>1040</v>
      </c>
      <c r="P176" s="2" t="str">
        <f t="shared" si="4"/>
        <v>P-Onsite</v>
      </c>
      <c r="Q176" s="2" t="str">
        <f t="shared" si="5"/>
        <v>P-S1_Onsite</v>
      </c>
      <c r="R176" s="2" t="s">
        <v>1061</v>
      </c>
      <c r="S176" s="2" t="s">
        <v>1041</v>
      </c>
      <c r="T176" s="2" t="s">
        <v>1042</v>
      </c>
    </row>
    <row r="177" spans="1:20" x14ac:dyDescent="0.3">
      <c r="A177" s="2" t="s">
        <v>453</v>
      </c>
      <c r="B177" s="2" t="s">
        <v>1054</v>
      </c>
      <c r="C177" s="2" t="s">
        <v>454</v>
      </c>
      <c r="D177" s="2" t="s">
        <v>455</v>
      </c>
      <c r="E177" s="2" t="s">
        <v>1346</v>
      </c>
      <c r="F177" s="2" t="s">
        <v>1062</v>
      </c>
      <c r="G177" s="2" t="s">
        <v>1063</v>
      </c>
      <c r="H177" s="2" t="s">
        <v>1064</v>
      </c>
      <c r="I177" s="2" t="s">
        <v>1352</v>
      </c>
      <c r="J177" s="2" t="s">
        <v>1066</v>
      </c>
      <c r="K177" s="2" t="s">
        <v>1048</v>
      </c>
      <c r="L177" s="2" t="s">
        <v>1348</v>
      </c>
      <c r="M177" s="2" t="s">
        <v>1059</v>
      </c>
      <c r="N177" s="2" t="s">
        <v>1349</v>
      </c>
      <c r="O177" s="2" t="s">
        <v>1040</v>
      </c>
      <c r="P177" s="2" t="str">
        <f t="shared" si="4"/>
        <v>P-Onsite</v>
      </c>
      <c r="Q177" s="2" t="str">
        <f t="shared" si="5"/>
        <v>P-S1_Onsite</v>
      </c>
      <c r="R177" s="2" t="s">
        <v>1061</v>
      </c>
      <c r="S177" s="2" t="s">
        <v>1041</v>
      </c>
      <c r="T177" s="2" t="s">
        <v>1042</v>
      </c>
    </row>
    <row r="178" spans="1:20" x14ac:dyDescent="0.3">
      <c r="A178" s="2" t="s">
        <v>465</v>
      </c>
      <c r="B178" s="2" t="s">
        <v>1054</v>
      </c>
      <c r="C178" s="2" t="s">
        <v>466</v>
      </c>
      <c r="D178" s="2" t="s">
        <v>467</v>
      </c>
      <c r="E178" s="2" t="s">
        <v>1353</v>
      </c>
      <c r="F178" s="2" t="s">
        <v>1068</v>
      </c>
      <c r="G178" s="2" t="s">
        <v>1050</v>
      </c>
      <c r="H178" s="2" t="s">
        <v>1051</v>
      </c>
      <c r="I178" s="2" t="s">
        <v>1354</v>
      </c>
      <c r="J178" s="2" t="s">
        <v>1053</v>
      </c>
      <c r="K178" s="2" t="s">
        <v>1038</v>
      </c>
      <c r="L178" s="2" t="s">
        <v>1164</v>
      </c>
      <c r="M178" s="2" t="s">
        <v>1059</v>
      </c>
      <c r="N178" s="2" t="s">
        <v>1165</v>
      </c>
      <c r="O178" s="2" t="s">
        <v>1040</v>
      </c>
      <c r="P178" s="2" t="str">
        <f t="shared" si="4"/>
        <v>P-Onsite</v>
      </c>
      <c r="Q178" s="2" t="str">
        <f t="shared" si="5"/>
        <v>P-S1_Onsite</v>
      </c>
      <c r="R178" s="2" t="s">
        <v>1061</v>
      </c>
      <c r="S178" s="2" t="s">
        <v>1041</v>
      </c>
      <c r="T178" s="2" t="s">
        <v>1042</v>
      </c>
    </row>
    <row r="179" spans="1:20" x14ac:dyDescent="0.3">
      <c r="A179" s="2" t="s">
        <v>465</v>
      </c>
      <c r="B179" s="2" t="s">
        <v>1054</v>
      </c>
      <c r="C179" s="2" t="s">
        <v>466</v>
      </c>
      <c r="D179" s="2" t="s">
        <v>467</v>
      </c>
      <c r="E179" s="2" t="s">
        <v>1353</v>
      </c>
      <c r="F179" s="2" t="s">
        <v>1078</v>
      </c>
      <c r="G179" s="2" t="s">
        <v>1034</v>
      </c>
      <c r="H179" s="2" t="s">
        <v>1035</v>
      </c>
      <c r="I179" s="2" t="s">
        <v>1355</v>
      </c>
      <c r="J179" s="2" t="s">
        <v>1037</v>
      </c>
      <c r="K179" s="2" t="s">
        <v>1038</v>
      </c>
      <c r="L179" s="2" t="s">
        <v>1164</v>
      </c>
      <c r="M179" s="2" t="s">
        <v>1059</v>
      </c>
      <c r="N179" s="2" t="s">
        <v>1165</v>
      </c>
      <c r="O179" s="2" t="s">
        <v>1040</v>
      </c>
      <c r="P179" s="2" t="str">
        <f t="shared" si="4"/>
        <v>P-Onsite</v>
      </c>
      <c r="Q179" s="2" t="str">
        <f t="shared" si="5"/>
        <v>P-S1_Onsite</v>
      </c>
      <c r="R179" s="2" t="s">
        <v>1061</v>
      </c>
      <c r="S179" s="2" t="s">
        <v>1041</v>
      </c>
      <c r="T179" s="2" t="s">
        <v>1042</v>
      </c>
    </row>
    <row r="180" spans="1:20" x14ac:dyDescent="0.3">
      <c r="A180" s="2" t="s">
        <v>477</v>
      </c>
      <c r="B180" s="2" t="s">
        <v>1054</v>
      </c>
      <c r="C180" s="2" t="s">
        <v>478</v>
      </c>
      <c r="D180" s="2" t="s">
        <v>479</v>
      </c>
      <c r="E180" s="2" t="s">
        <v>1356</v>
      </c>
      <c r="F180" s="2" t="s">
        <v>1068</v>
      </c>
      <c r="G180" s="2" t="s">
        <v>1050</v>
      </c>
      <c r="H180" s="2" t="s">
        <v>1051</v>
      </c>
      <c r="I180" s="2" t="s">
        <v>1357</v>
      </c>
      <c r="J180" s="2" t="s">
        <v>1053</v>
      </c>
      <c r="K180" s="2" t="s">
        <v>1038</v>
      </c>
      <c r="L180" s="2" t="s">
        <v>1164</v>
      </c>
      <c r="M180" s="2" t="s">
        <v>1059</v>
      </c>
      <c r="N180" s="2" t="s">
        <v>1209</v>
      </c>
      <c r="O180" s="2" t="s">
        <v>1040</v>
      </c>
      <c r="P180" s="2" t="str">
        <f t="shared" si="4"/>
        <v>P-Onsite</v>
      </c>
      <c r="Q180" s="2" t="str">
        <f t="shared" si="5"/>
        <v>P-S1_Onsite</v>
      </c>
      <c r="R180" s="2" t="s">
        <v>1061</v>
      </c>
      <c r="S180" s="2" t="s">
        <v>1041</v>
      </c>
      <c r="T180" s="2" t="s">
        <v>1042</v>
      </c>
    </row>
    <row r="181" spans="1:20" x14ac:dyDescent="0.3">
      <c r="A181" s="2" t="s">
        <v>477</v>
      </c>
      <c r="B181" s="2" t="s">
        <v>1054</v>
      </c>
      <c r="C181" s="2" t="s">
        <v>478</v>
      </c>
      <c r="D181" s="2" t="s">
        <v>479</v>
      </c>
      <c r="E181" s="2" t="s">
        <v>1356</v>
      </c>
      <c r="F181" s="2" t="s">
        <v>1056</v>
      </c>
      <c r="G181" s="2" t="s">
        <v>1044</v>
      </c>
      <c r="H181" s="2" t="s">
        <v>1045</v>
      </c>
      <c r="I181" s="2" t="s">
        <v>1358</v>
      </c>
      <c r="J181" s="2" t="s">
        <v>1047</v>
      </c>
      <c r="K181" s="2" t="s">
        <v>1048</v>
      </c>
      <c r="L181" s="2" t="s">
        <v>1164</v>
      </c>
      <c r="M181" s="2" t="s">
        <v>1059</v>
      </c>
      <c r="N181" s="2" t="s">
        <v>1209</v>
      </c>
      <c r="O181" s="2" t="s">
        <v>1040</v>
      </c>
      <c r="P181" s="2" t="str">
        <f t="shared" si="4"/>
        <v>P-Onsite</v>
      </c>
      <c r="Q181" s="2" t="str">
        <f t="shared" si="5"/>
        <v>P-S1_Onsite</v>
      </c>
      <c r="R181" s="2" t="s">
        <v>1061</v>
      </c>
      <c r="S181" s="2" t="s">
        <v>1041</v>
      </c>
      <c r="T181" s="2" t="s">
        <v>1042</v>
      </c>
    </row>
    <row r="182" spans="1:20" x14ac:dyDescent="0.3">
      <c r="A182" s="2" t="s">
        <v>477</v>
      </c>
      <c r="B182" s="2" t="s">
        <v>1054</v>
      </c>
      <c r="C182" s="2" t="s">
        <v>478</v>
      </c>
      <c r="D182" s="2" t="s">
        <v>479</v>
      </c>
      <c r="E182" s="2" t="s">
        <v>1356</v>
      </c>
      <c r="F182" s="2" t="s">
        <v>1078</v>
      </c>
      <c r="G182" s="2" t="s">
        <v>1034</v>
      </c>
      <c r="H182" s="2" t="s">
        <v>1035</v>
      </c>
      <c r="I182" s="2" t="s">
        <v>1359</v>
      </c>
      <c r="J182" s="2" t="s">
        <v>1037</v>
      </c>
      <c r="K182" s="2" t="s">
        <v>1038</v>
      </c>
      <c r="L182" s="2" t="s">
        <v>1164</v>
      </c>
      <c r="M182" s="2" t="s">
        <v>1059</v>
      </c>
      <c r="N182" s="2" t="s">
        <v>1209</v>
      </c>
      <c r="O182" s="2" t="s">
        <v>1040</v>
      </c>
      <c r="P182" s="2" t="str">
        <f t="shared" si="4"/>
        <v>P-Onsite</v>
      </c>
      <c r="Q182" s="2" t="str">
        <f t="shared" si="5"/>
        <v>P-S1_Onsite</v>
      </c>
      <c r="R182" s="2" t="s">
        <v>1061</v>
      </c>
      <c r="S182" s="2" t="s">
        <v>1041</v>
      </c>
      <c r="T182" s="2" t="s">
        <v>1042</v>
      </c>
    </row>
    <row r="183" spans="1:20" x14ac:dyDescent="0.3">
      <c r="A183" s="2" t="s">
        <v>477</v>
      </c>
      <c r="B183" s="2" t="s">
        <v>1054</v>
      </c>
      <c r="C183" s="2" t="s">
        <v>478</v>
      </c>
      <c r="D183" s="2" t="s">
        <v>479</v>
      </c>
      <c r="E183" s="2" t="s">
        <v>1356</v>
      </c>
      <c r="F183" s="2" t="s">
        <v>1062</v>
      </c>
      <c r="G183" s="2" t="s">
        <v>1063</v>
      </c>
      <c r="H183" s="2" t="s">
        <v>1064</v>
      </c>
      <c r="I183" s="2" t="s">
        <v>1360</v>
      </c>
      <c r="J183" s="2" t="s">
        <v>1066</v>
      </c>
      <c r="K183" s="2" t="s">
        <v>1048</v>
      </c>
      <c r="L183" s="2" t="s">
        <v>1164</v>
      </c>
      <c r="M183" s="2" t="s">
        <v>1059</v>
      </c>
      <c r="N183" s="2" t="s">
        <v>1209</v>
      </c>
      <c r="O183" s="2" t="s">
        <v>1040</v>
      </c>
      <c r="P183" s="2" t="str">
        <f t="shared" si="4"/>
        <v>P-Onsite</v>
      </c>
      <c r="Q183" s="2" t="str">
        <f t="shared" si="5"/>
        <v>P-S1_Onsite</v>
      </c>
      <c r="R183" s="2" t="s">
        <v>1061</v>
      </c>
      <c r="S183" s="2" t="s">
        <v>1041</v>
      </c>
      <c r="T183" s="2" t="s">
        <v>1042</v>
      </c>
    </row>
    <row r="184" spans="1:20" x14ac:dyDescent="0.3">
      <c r="A184" s="2" t="s">
        <v>480</v>
      </c>
      <c r="B184" s="2" t="s">
        <v>1054</v>
      </c>
      <c r="C184" s="2" t="s">
        <v>481</v>
      </c>
      <c r="D184" s="2" t="s">
        <v>482</v>
      </c>
      <c r="E184" s="2" t="s">
        <v>1361</v>
      </c>
      <c r="F184" s="2" t="s">
        <v>1056</v>
      </c>
      <c r="G184" s="2" t="s">
        <v>1044</v>
      </c>
      <c r="H184" s="2" t="s">
        <v>1045</v>
      </c>
      <c r="I184" s="2" t="s">
        <v>1362</v>
      </c>
      <c r="J184" s="2" t="s">
        <v>1047</v>
      </c>
      <c r="K184" s="2" t="s">
        <v>1048</v>
      </c>
      <c r="L184" s="2" t="s">
        <v>1332</v>
      </c>
      <c r="M184" s="2" t="s">
        <v>1059</v>
      </c>
      <c r="N184" s="2" t="s">
        <v>1333</v>
      </c>
      <c r="O184" s="2" t="s">
        <v>1040</v>
      </c>
      <c r="P184" s="2" t="str">
        <f t="shared" si="4"/>
        <v>P-Onsite</v>
      </c>
      <c r="Q184" s="2" t="str">
        <f t="shared" si="5"/>
        <v>P-S1_Onsite</v>
      </c>
      <c r="R184" s="2" t="s">
        <v>1061</v>
      </c>
      <c r="S184" s="2" t="s">
        <v>1041</v>
      </c>
      <c r="T184" s="2" t="s">
        <v>1042</v>
      </c>
    </row>
    <row r="185" spans="1:20" x14ac:dyDescent="0.3">
      <c r="A185" s="2" t="s">
        <v>486</v>
      </c>
      <c r="B185" s="2" t="s">
        <v>1054</v>
      </c>
      <c r="C185" s="2" t="s">
        <v>487</v>
      </c>
      <c r="D185" s="2" t="s">
        <v>488</v>
      </c>
      <c r="E185" s="2" t="s">
        <v>1363</v>
      </c>
      <c r="F185" s="2" t="s">
        <v>1068</v>
      </c>
      <c r="G185" s="2" t="s">
        <v>1050</v>
      </c>
      <c r="H185" s="2" t="s">
        <v>1051</v>
      </c>
      <c r="I185" s="2" t="s">
        <v>1364</v>
      </c>
      <c r="J185" s="2" t="s">
        <v>1053</v>
      </c>
      <c r="K185" s="2" t="s">
        <v>1038</v>
      </c>
      <c r="L185" s="2" t="s">
        <v>1205</v>
      </c>
      <c r="M185" s="2" t="s">
        <v>1059</v>
      </c>
      <c r="N185" s="2" t="s">
        <v>1206</v>
      </c>
      <c r="O185" s="2" t="s">
        <v>1098</v>
      </c>
      <c r="P185" s="2" t="str">
        <f t="shared" si="4"/>
        <v>A-Onsite</v>
      </c>
      <c r="Q185" s="2" t="str">
        <f t="shared" si="5"/>
        <v>A-S1_Onsite</v>
      </c>
      <c r="R185" s="2" t="s">
        <v>1061</v>
      </c>
      <c r="S185" s="2" t="s">
        <v>1041</v>
      </c>
      <c r="T185" s="2" t="s">
        <v>1042</v>
      </c>
    </row>
    <row r="186" spans="1:20" x14ac:dyDescent="0.3">
      <c r="A186" s="2" t="s">
        <v>486</v>
      </c>
      <c r="B186" s="2" t="s">
        <v>1054</v>
      </c>
      <c r="C186" s="2" t="s">
        <v>487</v>
      </c>
      <c r="D186" s="2" t="s">
        <v>488</v>
      </c>
      <c r="E186" s="2" t="s">
        <v>1363</v>
      </c>
      <c r="F186" s="2" t="s">
        <v>1056</v>
      </c>
      <c r="G186" s="2" t="s">
        <v>1044</v>
      </c>
      <c r="H186" s="2" t="s">
        <v>1045</v>
      </c>
      <c r="I186" s="2" t="s">
        <v>1365</v>
      </c>
      <c r="J186" s="2" t="s">
        <v>1047</v>
      </c>
      <c r="K186" s="2" t="s">
        <v>1048</v>
      </c>
      <c r="L186" s="2" t="s">
        <v>1205</v>
      </c>
      <c r="M186" s="2" t="s">
        <v>1059</v>
      </c>
      <c r="N186" s="2" t="s">
        <v>1206</v>
      </c>
      <c r="O186" s="2" t="s">
        <v>1098</v>
      </c>
      <c r="P186" s="2" t="str">
        <f t="shared" si="4"/>
        <v>A-Onsite</v>
      </c>
      <c r="Q186" s="2" t="str">
        <f t="shared" si="5"/>
        <v>A-S1_Onsite</v>
      </c>
      <c r="R186" s="2" t="s">
        <v>1061</v>
      </c>
      <c r="S186" s="2" t="s">
        <v>1041</v>
      </c>
      <c r="T186" s="2" t="s">
        <v>1042</v>
      </c>
    </row>
    <row r="187" spans="1:20" x14ac:dyDescent="0.3">
      <c r="A187" s="2" t="s">
        <v>486</v>
      </c>
      <c r="B187" s="2" t="s">
        <v>1054</v>
      </c>
      <c r="C187" s="2" t="s">
        <v>487</v>
      </c>
      <c r="D187" s="2" t="s">
        <v>488</v>
      </c>
      <c r="E187" s="2" t="s">
        <v>1363</v>
      </c>
      <c r="F187" s="2" t="s">
        <v>1078</v>
      </c>
      <c r="G187" s="2" t="s">
        <v>1034</v>
      </c>
      <c r="H187" s="2" t="s">
        <v>1035</v>
      </c>
      <c r="I187" s="2" t="s">
        <v>1366</v>
      </c>
      <c r="J187" s="2" t="s">
        <v>1037</v>
      </c>
      <c r="K187" s="2" t="s">
        <v>1038</v>
      </c>
      <c r="L187" s="2" t="s">
        <v>1205</v>
      </c>
      <c r="M187" s="2" t="s">
        <v>1059</v>
      </c>
      <c r="N187" s="2" t="s">
        <v>1206</v>
      </c>
      <c r="O187" s="2" t="s">
        <v>1098</v>
      </c>
      <c r="P187" s="2" t="str">
        <f t="shared" si="4"/>
        <v>A-Onsite</v>
      </c>
      <c r="Q187" s="2" t="str">
        <f t="shared" si="5"/>
        <v>A-S1_Onsite</v>
      </c>
      <c r="R187" s="2" t="s">
        <v>1061</v>
      </c>
      <c r="S187" s="2" t="s">
        <v>1041</v>
      </c>
      <c r="T187" s="2" t="s">
        <v>1042</v>
      </c>
    </row>
    <row r="188" spans="1:20" x14ac:dyDescent="0.3">
      <c r="A188" s="2" t="s">
        <v>486</v>
      </c>
      <c r="B188" s="2" t="s">
        <v>1054</v>
      </c>
      <c r="C188" s="2" t="s">
        <v>487</v>
      </c>
      <c r="D188" s="2" t="s">
        <v>488</v>
      </c>
      <c r="E188" s="2" t="s">
        <v>1363</v>
      </c>
      <c r="F188" s="2" t="s">
        <v>1062</v>
      </c>
      <c r="G188" s="2" t="s">
        <v>1063</v>
      </c>
      <c r="H188" s="2" t="s">
        <v>1064</v>
      </c>
      <c r="I188" s="2" t="s">
        <v>1367</v>
      </c>
      <c r="J188" s="2" t="s">
        <v>1066</v>
      </c>
      <c r="K188" s="2" t="s">
        <v>1048</v>
      </c>
      <c r="L188" s="2" t="s">
        <v>1205</v>
      </c>
      <c r="M188" s="2" t="s">
        <v>1059</v>
      </c>
      <c r="N188" s="2" t="s">
        <v>1206</v>
      </c>
      <c r="O188" s="2" t="s">
        <v>1098</v>
      </c>
      <c r="P188" s="2" t="str">
        <f t="shared" si="4"/>
        <v>A-Onsite</v>
      </c>
      <c r="Q188" s="2" t="str">
        <f t="shared" si="5"/>
        <v>A-S1_Onsite</v>
      </c>
      <c r="R188" s="2" t="s">
        <v>1061</v>
      </c>
      <c r="S188" s="2" t="s">
        <v>1041</v>
      </c>
      <c r="T188" s="2" t="s">
        <v>1042</v>
      </c>
    </row>
    <row r="189" spans="1:20" x14ac:dyDescent="0.3">
      <c r="A189" s="2" t="s">
        <v>489</v>
      </c>
      <c r="B189" s="2" t="s">
        <v>1054</v>
      </c>
      <c r="C189" s="2" t="s">
        <v>490</v>
      </c>
      <c r="D189" s="2" t="s">
        <v>491</v>
      </c>
      <c r="E189" s="2" t="s">
        <v>1368</v>
      </c>
      <c r="F189" s="2" t="s">
        <v>1068</v>
      </c>
      <c r="G189" s="2" t="s">
        <v>1050</v>
      </c>
      <c r="H189" s="2" t="s">
        <v>1051</v>
      </c>
      <c r="I189" s="2" t="s">
        <v>1369</v>
      </c>
      <c r="J189" s="2" t="s">
        <v>1053</v>
      </c>
      <c r="K189" s="2" t="s">
        <v>1038</v>
      </c>
      <c r="L189" s="2" t="s">
        <v>1370</v>
      </c>
      <c r="M189" s="2" t="s">
        <v>1059</v>
      </c>
      <c r="N189" s="2" t="s">
        <v>1371</v>
      </c>
      <c r="O189" s="2" t="s">
        <v>1098</v>
      </c>
      <c r="P189" s="2" t="str">
        <f t="shared" si="4"/>
        <v>A-Onsite</v>
      </c>
      <c r="Q189" s="2" t="str">
        <f t="shared" si="5"/>
        <v>A-S1_Onsite</v>
      </c>
      <c r="R189" s="2" t="s">
        <v>1061</v>
      </c>
      <c r="S189" s="2" t="s">
        <v>1041</v>
      </c>
      <c r="T189" s="2" t="s">
        <v>1042</v>
      </c>
    </row>
    <row r="190" spans="1:20" x14ac:dyDescent="0.3">
      <c r="A190" s="2" t="s">
        <v>489</v>
      </c>
      <c r="B190" s="2" t="s">
        <v>1054</v>
      </c>
      <c r="C190" s="2" t="s">
        <v>490</v>
      </c>
      <c r="D190" s="2" t="s">
        <v>491</v>
      </c>
      <c r="E190" s="2" t="s">
        <v>1368</v>
      </c>
      <c r="F190" s="2" t="s">
        <v>1078</v>
      </c>
      <c r="G190" s="2" t="s">
        <v>1034</v>
      </c>
      <c r="H190" s="2" t="s">
        <v>1035</v>
      </c>
      <c r="I190" s="2" t="s">
        <v>1372</v>
      </c>
      <c r="J190" s="2" t="s">
        <v>1037</v>
      </c>
      <c r="K190" s="2" t="s">
        <v>1038</v>
      </c>
      <c r="L190" s="2" t="s">
        <v>1370</v>
      </c>
      <c r="M190" s="2" t="s">
        <v>1059</v>
      </c>
      <c r="N190" s="2" t="s">
        <v>1371</v>
      </c>
      <c r="O190" s="2" t="s">
        <v>1040</v>
      </c>
      <c r="P190" s="2" t="str">
        <f t="shared" si="4"/>
        <v>P-Onsite</v>
      </c>
      <c r="Q190" s="2" t="str">
        <f t="shared" si="5"/>
        <v>P-S1_Onsite</v>
      </c>
      <c r="R190" s="2" t="s">
        <v>1061</v>
      </c>
      <c r="S190" s="2" t="s">
        <v>1041</v>
      </c>
      <c r="T190" s="2" t="s">
        <v>1042</v>
      </c>
    </row>
    <row r="191" spans="1:20" x14ac:dyDescent="0.3">
      <c r="A191" s="2" t="s">
        <v>492</v>
      </c>
      <c r="B191" s="2" t="s">
        <v>1054</v>
      </c>
      <c r="C191" s="2" t="s">
        <v>493</v>
      </c>
      <c r="D191" s="2" t="s">
        <v>494</v>
      </c>
      <c r="E191" s="2" t="s">
        <v>1373</v>
      </c>
      <c r="F191" s="2" t="s">
        <v>1068</v>
      </c>
      <c r="G191" s="2" t="s">
        <v>1050</v>
      </c>
      <c r="H191" s="2" t="s">
        <v>1051</v>
      </c>
      <c r="I191" s="2" t="s">
        <v>1374</v>
      </c>
      <c r="J191" s="2" t="s">
        <v>1053</v>
      </c>
      <c r="K191" s="2" t="s">
        <v>1038</v>
      </c>
      <c r="L191" s="2" t="s">
        <v>1300</v>
      </c>
      <c r="M191" s="2" t="s">
        <v>1059</v>
      </c>
      <c r="N191" s="2" t="s">
        <v>1375</v>
      </c>
      <c r="O191" s="2" t="s">
        <v>1040</v>
      </c>
      <c r="P191" s="2" t="str">
        <f t="shared" si="4"/>
        <v>P-Onsite</v>
      </c>
      <c r="Q191" s="2" t="str">
        <f t="shared" si="5"/>
        <v>P-S1_Onsite</v>
      </c>
      <c r="R191" s="2" t="s">
        <v>1061</v>
      </c>
      <c r="S191" s="2" t="s">
        <v>1041</v>
      </c>
      <c r="T191" s="2" t="s">
        <v>1042</v>
      </c>
    </row>
    <row r="192" spans="1:20" x14ac:dyDescent="0.3">
      <c r="A192" s="2" t="s">
        <v>492</v>
      </c>
      <c r="B192" s="2" t="s">
        <v>1054</v>
      </c>
      <c r="C192" s="2" t="s">
        <v>493</v>
      </c>
      <c r="D192" s="2" t="s">
        <v>494</v>
      </c>
      <c r="E192" s="2" t="s">
        <v>1373</v>
      </c>
      <c r="F192" s="2" t="s">
        <v>1056</v>
      </c>
      <c r="G192" s="2" t="s">
        <v>1044</v>
      </c>
      <c r="H192" s="2" t="s">
        <v>1045</v>
      </c>
      <c r="I192" s="2" t="s">
        <v>1376</v>
      </c>
      <c r="J192" s="2" t="s">
        <v>1047</v>
      </c>
      <c r="K192" s="2" t="s">
        <v>1048</v>
      </c>
      <c r="L192" s="2" t="s">
        <v>1300</v>
      </c>
      <c r="M192" s="2" t="s">
        <v>1059</v>
      </c>
      <c r="N192" s="2" t="s">
        <v>1375</v>
      </c>
      <c r="O192" s="2" t="s">
        <v>1040</v>
      </c>
      <c r="P192" s="2" t="str">
        <f t="shared" si="4"/>
        <v>P-Onsite</v>
      </c>
      <c r="Q192" s="2" t="str">
        <f t="shared" si="5"/>
        <v>P-S1_Onsite</v>
      </c>
      <c r="R192" s="2" t="s">
        <v>1061</v>
      </c>
      <c r="S192" s="2" t="s">
        <v>1041</v>
      </c>
      <c r="T192" s="2" t="s">
        <v>1042</v>
      </c>
    </row>
    <row r="193" spans="1:20" x14ac:dyDescent="0.3">
      <c r="A193" s="2" t="s">
        <v>492</v>
      </c>
      <c r="B193" s="2" t="s">
        <v>1054</v>
      </c>
      <c r="C193" s="2" t="s">
        <v>493</v>
      </c>
      <c r="D193" s="2" t="s">
        <v>494</v>
      </c>
      <c r="E193" s="2" t="s">
        <v>1373</v>
      </c>
      <c r="F193" s="2" t="s">
        <v>1078</v>
      </c>
      <c r="G193" s="2" t="s">
        <v>1034</v>
      </c>
      <c r="H193" s="2" t="s">
        <v>1035</v>
      </c>
      <c r="I193" s="2" t="s">
        <v>1377</v>
      </c>
      <c r="J193" s="2" t="s">
        <v>1037</v>
      </c>
      <c r="K193" s="2" t="s">
        <v>1038</v>
      </c>
      <c r="L193" s="2" t="s">
        <v>1300</v>
      </c>
      <c r="M193" s="2" t="s">
        <v>1059</v>
      </c>
      <c r="N193" s="2" t="s">
        <v>1375</v>
      </c>
      <c r="O193" s="2" t="s">
        <v>1040</v>
      </c>
      <c r="P193" s="2" t="str">
        <f t="shared" si="4"/>
        <v>P-Onsite</v>
      </c>
      <c r="Q193" s="2" t="str">
        <f t="shared" si="5"/>
        <v>P-S1_Onsite</v>
      </c>
      <c r="R193" s="2" t="s">
        <v>1061</v>
      </c>
      <c r="S193" s="2" t="s">
        <v>1041</v>
      </c>
      <c r="T193" s="2" t="s">
        <v>1042</v>
      </c>
    </row>
    <row r="194" spans="1:20" x14ac:dyDescent="0.3">
      <c r="A194" s="2" t="s">
        <v>492</v>
      </c>
      <c r="B194" s="2" t="s">
        <v>1054</v>
      </c>
      <c r="C194" s="2" t="s">
        <v>493</v>
      </c>
      <c r="D194" s="2" t="s">
        <v>494</v>
      </c>
      <c r="E194" s="2" t="s">
        <v>1373</v>
      </c>
      <c r="F194" s="2" t="s">
        <v>1062</v>
      </c>
      <c r="G194" s="2" t="s">
        <v>1063</v>
      </c>
      <c r="H194" s="2" t="s">
        <v>1064</v>
      </c>
      <c r="I194" s="2" t="s">
        <v>1378</v>
      </c>
      <c r="J194" s="2" t="s">
        <v>1066</v>
      </c>
      <c r="K194" s="2" t="s">
        <v>1048</v>
      </c>
      <c r="L194" s="2" t="s">
        <v>1300</v>
      </c>
      <c r="M194" s="2" t="s">
        <v>1059</v>
      </c>
      <c r="N194" s="2" t="s">
        <v>1375</v>
      </c>
      <c r="O194" s="2" t="s">
        <v>1040</v>
      </c>
      <c r="P194" s="2" t="str">
        <f t="shared" si="4"/>
        <v>P-Onsite</v>
      </c>
      <c r="Q194" s="2" t="str">
        <f t="shared" si="5"/>
        <v>P-S1_Onsite</v>
      </c>
      <c r="R194" s="2" t="s">
        <v>1061</v>
      </c>
      <c r="S194" s="2" t="s">
        <v>1041</v>
      </c>
      <c r="T194" s="2" t="s">
        <v>1042</v>
      </c>
    </row>
    <row r="195" spans="1:20" x14ac:dyDescent="0.3">
      <c r="A195" s="2" t="s">
        <v>501</v>
      </c>
      <c r="B195" s="2" t="s">
        <v>1054</v>
      </c>
      <c r="C195" s="2" t="s">
        <v>502</v>
      </c>
      <c r="D195" s="2" t="s">
        <v>503</v>
      </c>
      <c r="E195" s="2" t="s">
        <v>1379</v>
      </c>
      <c r="F195" s="2" t="s">
        <v>1068</v>
      </c>
      <c r="G195" s="2" t="s">
        <v>1050</v>
      </c>
      <c r="H195" s="2" t="s">
        <v>1051</v>
      </c>
      <c r="I195" s="2" t="s">
        <v>1380</v>
      </c>
      <c r="J195" s="2" t="s">
        <v>1053</v>
      </c>
      <c r="K195" s="2" t="s">
        <v>1038</v>
      </c>
      <c r="L195" s="2" t="s">
        <v>1314</v>
      </c>
      <c r="M195" s="2" t="s">
        <v>1059</v>
      </c>
      <c r="N195" s="2" t="s">
        <v>1315</v>
      </c>
      <c r="O195" s="2" t="s">
        <v>1040</v>
      </c>
      <c r="P195" s="2" t="str">
        <f t="shared" ref="P195:P258" si="6">CONCATENATE(LEFT(O195,1),"-",B195)</f>
        <v>P-Onsite</v>
      </c>
      <c r="Q195" s="2" t="str">
        <f t="shared" ref="Q195:Q258" si="7">CONCATENATE(LEFT($O195,1),"-",RIGHT($F195,9))</f>
        <v>P-S1_Onsite</v>
      </c>
      <c r="R195" s="2" t="s">
        <v>1061</v>
      </c>
      <c r="S195" s="2" t="s">
        <v>1041</v>
      </c>
      <c r="T195" s="2" t="s">
        <v>1042</v>
      </c>
    </row>
    <row r="196" spans="1:20" x14ac:dyDescent="0.3">
      <c r="A196" s="2" t="s">
        <v>501</v>
      </c>
      <c r="B196" s="2" t="s">
        <v>1054</v>
      </c>
      <c r="C196" s="2" t="s">
        <v>502</v>
      </c>
      <c r="D196" s="2" t="s">
        <v>503</v>
      </c>
      <c r="E196" s="2" t="s">
        <v>1379</v>
      </c>
      <c r="F196" s="2" t="s">
        <v>1056</v>
      </c>
      <c r="G196" s="2" t="s">
        <v>1044</v>
      </c>
      <c r="H196" s="2" t="s">
        <v>1045</v>
      </c>
      <c r="I196" s="2" t="s">
        <v>1381</v>
      </c>
      <c r="J196" s="2" t="s">
        <v>1047</v>
      </c>
      <c r="K196" s="2" t="s">
        <v>1048</v>
      </c>
      <c r="L196" s="2" t="s">
        <v>1314</v>
      </c>
      <c r="M196" s="2" t="s">
        <v>1059</v>
      </c>
      <c r="N196" s="2" t="s">
        <v>1315</v>
      </c>
      <c r="O196" s="2" t="s">
        <v>1040</v>
      </c>
      <c r="P196" s="2" t="str">
        <f t="shared" si="6"/>
        <v>P-Onsite</v>
      </c>
      <c r="Q196" s="2" t="str">
        <f t="shared" si="7"/>
        <v>P-S1_Onsite</v>
      </c>
      <c r="R196" s="2" t="s">
        <v>1061</v>
      </c>
      <c r="S196" s="2" t="s">
        <v>1041</v>
      </c>
      <c r="T196" s="2" t="s">
        <v>1042</v>
      </c>
    </row>
    <row r="197" spans="1:20" x14ac:dyDescent="0.3">
      <c r="A197" s="2" t="s">
        <v>501</v>
      </c>
      <c r="B197" s="2" t="s">
        <v>1054</v>
      </c>
      <c r="C197" s="2" t="s">
        <v>502</v>
      </c>
      <c r="D197" s="2" t="s">
        <v>503</v>
      </c>
      <c r="E197" s="2" t="s">
        <v>1379</v>
      </c>
      <c r="F197" s="2" t="s">
        <v>1078</v>
      </c>
      <c r="G197" s="2" t="s">
        <v>1034</v>
      </c>
      <c r="H197" s="2" t="s">
        <v>1035</v>
      </c>
      <c r="I197" s="2" t="s">
        <v>1382</v>
      </c>
      <c r="J197" s="2" t="s">
        <v>1037</v>
      </c>
      <c r="K197" s="2" t="s">
        <v>1038</v>
      </c>
      <c r="L197" s="2" t="s">
        <v>1314</v>
      </c>
      <c r="M197" s="2" t="s">
        <v>1059</v>
      </c>
      <c r="N197" s="2" t="s">
        <v>1315</v>
      </c>
      <c r="O197" s="2" t="s">
        <v>1040</v>
      </c>
      <c r="P197" s="2" t="str">
        <f t="shared" si="6"/>
        <v>P-Onsite</v>
      </c>
      <c r="Q197" s="2" t="str">
        <f t="shared" si="7"/>
        <v>P-S1_Onsite</v>
      </c>
      <c r="R197" s="2" t="s">
        <v>1061</v>
      </c>
      <c r="S197" s="2" t="s">
        <v>1041</v>
      </c>
      <c r="T197" s="2" t="s">
        <v>1042</v>
      </c>
    </row>
    <row r="198" spans="1:20" x14ac:dyDescent="0.3">
      <c r="A198" s="2" t="s">
        <v>507</v>
      </c>
      <c r="B198" s="2" t="s">
        <v>1054</v>
      </c>
      <c r="C198" s="2" t="s">
        <v>508</v>
      </c>
      <c r="D198" s="2" t="s">
        <v>509</v>
      </c>
      <c r="E198" s="2" t="s">
        <v>1383</v>
      </c>
      <c r="F198" s="2" t="s">
        <v>1068</v>
      </c>
      <c r="G198" s="2" t="s">
        <v>1050</v>
      </c>
      <c r="H198" s="2" t="s">
        <v>1051</v>
      </c>
      <c r="I198" s="2" t="s">
        <v>1384</v>
      </c>
      <c r="J198" s="2" t="s">
        <v>1053</v>
      </c>
      <c r="K198" s="2" t="s">
        <v>1038</v>
      </c>
      <c r="L198" s="2" t="s">
        <v>1205</v>
      </c>
      <c r="M198" s="2" t="s">
        <v>1059</v>
      </c>
      <c r="N198" s="2" t="s">
        <v>1206</v>
      </c>
      <c r="O198" s="2" t="s">
        <v>1040</v>
      </c>
      <c r="P198" s="2" t="str">
        <f t="shared" si="6"/>
        <v>P-Onsite</v>
      </c>
      <c r="Q198" s="2" t="str">
        <f t="shared" si="7"/>
        <v>P-S1_Onsite</v>
      </c>
      <c r="R198" s="2" t="s">
        <v>1061</v>
      </c>
      <c r="S198" s="2" t="s">
        <v>1041</v>
      </c>
      <c r="T198" s="2" t="s">
        <v>1042</v>
      </c>
    </row>
    <row r="199" spans="1:20" x14ac:dyDescent="0.3">
      <c r="A199" s="2" t="s">
        <v>507</v>
      </c>
      <c r="B199" s="2" t="s">
        <v>1054</v>
      </c>
      <c r="C199" s="2" t="s">
        <v>508</v>
      </c>
      <c r="D199" s="2" t="s">
        <v>509</v>
      </c>
      <c r="E199" s="2" t="s">
        <v>1383</v>
      </c>
      <c r="F199" s="2" t="s">
        <v>1056</v>
      </c>
      <c r="G199" s="2" t="s">
        <v>1044</v>
      </c>
      <c r="H199" s="2" t="s">
        <v>1045</v>
      </c>
      <c r="I199" s="2" t="s">
        <v>1385</v>
      </c>
      <c r="J199" s="2" t="s">
        <v>1047</v>
      </c>
      <c r="K199" s="2" t="s">
        <v>1048</v>
      </c>
      <c r="L199" s="2" t="s">
        <v>1205</v>
      </c>
      <c r="M199" s="2" t="s">
        <v>1059</v>
      </c>
      <c r="N199" s="2" t="s">
        <v>1206</v>
      </c>
      <c r="O199" s="2" t="s">
        <v>1040</v>
      </c>
      <c r="P199" s="2" t="str">
        <f t="shared" si="6"/>
        <v>P-Onsite</v>
      </c>
      <c r="Q199" s="2" t="str">
        <f t="shared" si="7"/>
        <v>P-S1_Onsite</v>
      </c>
      <c r="R199" s="2" t="s">
        <v>1061</v>
      </c>
      <c r="S199" s="2" t="s">
        <v>1041</v>
      </c>
      <c r="T199" s="2" t="s">
        <v>1042</v>
      </c>
    </row>
    <row r="200" spans="1:20" x14ac:dyDescent="0.3">
      <c r="A200" s="2" t="s">
        <v>507</v>
      </c>
      <c r="B200" s="2" t="s">
        <v>1054</v>
      </c>
      <c r="C200" s="2" t="s">
        <v>508</v>
      </c>
      <c r="D200" s="2" t="s">
        <v>509</v>
      </c>
      <c r="E200" s="2" t="s">
        <v>1383</v>
      </c>
      <c r="F200" s="2" t="s">
        <v>1078</v>
      </c>
      <c r="G200" s="2" t="s">
        <v>1034</v>
      </c>
      <c r="H200" s="2" t="s">
        <v>1035</v>
      </c>
      <c r="I200" s="2" t="s">
        <v>1386</v>
      </c>
      <c r="J200" s="2" t="s">
        <v>1037</v>
      </c>
      <c r="K200" s="2" t="s">
        <v>1038</v>
      </c>
      <c r="L200" s="2" t="s">
        <v>1205</v>
      </c>
      <c r="M200" s="2" t="s">
        <v>1059</v>
      </c>
      <c r="N200" s="2" t="s">
        <v>1206</v>
      </c>
      <c r="O200" s="2" t="s">
        <v>1040</v>
      </c>
      <c r="P200" s="2" t="str">
        <f t="shared" si="6"/>
        <v>P-Onsite</v>
      </c>
      <c r="Q200" s="2" t="str">
        <f t="shared" si="7"/>
        <v>P-S1_Onsite</v>
      </c>
      <c r="R200" s="2" t="s">
        <v>1061</v>
      </c>
      <c r="S200" s="2" t="s">
        <v>1041</v>
      </c>
      <c r="T200" s="2" t="s">
        <v>1042</v>
      </c>
    </row>
    <row r="201" spans="1:20" x14ac:dyDescent="0.3">
      <c r="A201" s="2" t="s">
        <v>507</v>
      </c>
      <c r="B201" s="2" t="s">
        <v>1054</v>
      </c>
      <c r="C201" s="2" t="s">
        <v>508</v>
      </c>
      <c r="D201" s="2" t="s">
        <v>509</v>
      </c>
      <c r="E201" s="2" t="s">
        <v>1383</v>
      </c>
      <c r="F201" s="2" t="s">
        <v>1062</v>
      </c>
      <c r="G201" s="2" t="s">
        <v>1063</v>
      </c>
      <c r="H201" s="2" t="s">
        <v>1064</v>
      </c>
      <c r="I201" s="2" t="s">
        <v>1387</v>
      </c>
      <c r="J201" s="2" t="s">
        <v>1066</v>
      </c>
      <c r="K201" s="2" t="s">
        <v>1048</v>
      </c>
      <c r="L201" s="2" t="s">
        <v>1205</v>
      </c>
      <c r="M201" s="2" t="s">
        <v>1059</v>
      </c>
      <c r="N201" s="2" t="s">
        <v>1206</v>
      </c>
      <c r="O201" s="2" t="s">
        <v>1040</v>
      </c>
      <c r="P201" s="2" t="str">
        <f t="shared" si="6"/>
        <v>P-Onsite</v>
      </c>
      <c r="Q201" s="2" t="str">
        <f t="shared" si="7"/>
        <v>P-S1_Onsite</v>
      </c>
      <c r="R201" s="2" t="s">
        <v>1061</v>
      </c>
      <c r="S201" s="2" t="s">
        <v>1041</v>
      </c>
      <c r="T201" s="2" t="s">
        <v>1042</v>
      </c>
    </row>
    <row r="202" spans="1:20" x14ac:dyDescent="0.3">
      <c r="A202" s="2" t="s">
        <v>510</v>
      </c>
      <c r="B202" s="2" t="s">
        <v>1054</v>
      </c>
      <c r="C202" s="2" t="s">
        <v>511</v>
      </c>
      <c r="D202" s="2" t="s">
        <v>512</v>
      </c>
      <c r="E202" s="2" t="s">
        <v>1388</v>
      </c>
      <c r="F202" s="2" t="s">
        <v>1068</v>
      </c>
      <c r="G202" s="2" t="s">
        <v>1050</v>
      </c>
      <c r="H202" s="2" t="s">
        <v>1051</v>
      </c>
      <c r="I202" s="2" t="s">
        <v>1389</v>
      </c>
      <c r="J202" s="2" t="s">
        <v>1053</v>
      </c>
      <c r="K202" s="2" t="s">
        <v>1038</v>
      </c>
      <c r="L202" s="2" t="s">
        <v>1164</v>
      </c>
      <c r="M202" s="2" t="s">
        <v>1059</v>
      </c>
      <c r="N202" s="2" t="s">
        <v>1209</v>
      </c>
      <c r="O202" s="2" t="s">
        <v>1040</v>
      </c>
      <c r="P202" s="2" t="str">
        <f t="shared" si="6"/>
        <v>P-Onsite</v>
      </c>
      <c r="Q202" s="2" t="str">
        <f t="shared" si="7"/>
        <v>P-S1_Onsite</v>
      </c>
      <c r="R202" s="2" t="s">
        <v>1061</v>
      </c>
      <c r="S202" s="2" t="s">
        <v>1041</v>
      </c>
      <c r="T202" s="2" t="s">
        <v>1042</v>
      </c>
    </row>
    <row r="203" spans="1:20" x14ac:dyDescent="0.3">
      <c r="A203" s="2" t="s">
        <v>510</v>
      </c>
      <c r="B203" s="2" t="s">
        <v>1054</v>
      </c>
      <c r="C203" s="2" t="s">
        <v>511</v>
      </c>
      <c r="D203" s="2" t="s">
        <v>512</v>
      </c>
      <c r="E203" s="2" t="s">
        <v>1388</v>
      </c>
      <c r="F203" s="2" t="s">
        <v>1056</v>
      </c>
      <c r="G203" s="2" t="s">
        <v>1044</v>
      </c>
      <c r="H203" s="2" t="s">
        <v>1045</v>
      </c>
      <c r="I203" s="2" t="s">
        <v>1390</v>
      </c>
      <c r="J203" s="2" t="s">
        <v>1047</v>
      </c>
      <c r="K203" s="2" t="s">
        <v>1048</v>
      </c>
      <c r="L203" s="2" t="s">
        <v>1164</v>
      </c>
      <c r="M203" s="2" t="s">
        <v>1059</v>
      </c>
      <c r="N203" s="2" t="s">
        <v>1209</v>
      </c>
      <c r="O203" s="2" t="s">
        <v>1040</v>
      </c>
      <c r="P203" s="2" t="str">
        <f t="shared" si="6"/>
        <v>P-Onsite</v>
      </c>
      <c r="Q203" s="2" t="str">
        <f t="shared" si="7"/>
        <v>P-S1_Onsite</v>
      </c>
      <c r="R203" s="2" t="s">
        <v>1061</v>
      </c>
      <c r="S203" s="2" t="s">
        <v>1041</v>
      </c>
      <c r="T203" s="2" t="s">
        <v>1042</v>
      </c>
    </row>
    <row r="204" spans="1:20" x14ac:dyDescent="0.3">
      <c r="A204" s="2" t="s">
        <v>519</v>
      </c>
      <c r="B204" s="2" t="s">
        <v>1054</v>
      </c>
      <c r="C204" s="2" t="s">
        <v>520</v>
      </c>
      <c r="D204" s="2" t="s">
        <v>521</v>
      </c>
      <c r="E204" s="2" t="s">
        <v>1391</v>
      </c>
      <c r="F204" s="2" t="s">
        <v>1068</v>
      </c>
      <c r="G204" s="2" t="s">
        <v>1050</v>
      </c>
      <c r="H204" s="2" t="s">
        <v>1051</v>
      </c>
      <c r="I204" s="2" t="s">
        <v>1392</v>
      </c>
      <c r="J204" s="2" t="s">
        <v>1053</v>
      </c>
      <c r="K204" s="2" t="s">
        <v>1038</v>
      </c>
      <c r="L204" s="2" t="s">
        <v>1157</v>
      </c>
      <c r="M204" s="2" t="s">
        <v>1059</v>
      </c>
      <c r="N204" s="2" t="s">
        <v>1158</v>
      </c>
      <c r="O204" s="2" t="s">
        <v>1040</v>
      </c>
      <c r="P204" s="2" t="str">
        <f t="shared" si="6"/>
        <v>P-Onsite</v>
      </c>
      <c r="Q204" s="2" t="str">
        <f t="shared" si="7"/>
        <v>P-S1_Onsite</v>
      </c>
      <c r="R204" s="2" t="s">
        <v>1061</v>
      </c>
      <c r="S204" s="2" t="s">
        <v>1041</v>
      </c>
      <c r="T204" s="2" t="s">
        <v>1042</v>
      </c>
    </row>
    <row r="205" spans="1:20" x14ac:dyDescent="0.3">
      <c r="A205" s="2" t="s">
        <v>519</v>
      </c>
      <c r="B205" s="2" t="s">
        <v>1054</v>
      </c>
      <c r="C205" s="2" t="s">
        <v>520</v>
      </c>
      <c r="D205" s="2" t="s">
        <v>521</v>
      </c>
      <c r="E205" s="2" t="s">
        <v>1391</v>
      </c>
      <c r="F205" s="2" t="s">
        <v>1056</v>
      </c>
      <c r="G205" s="2" t="s">
        <v>1044</v>
      </c>
      <c r="H205" s="2" t="s">
        <v>1045</v>
      </c>
      <c r="I205" s="2" t="s">
        <v>1393</v>
      </c>
      <c r="J205" s="2" t="s">
        <v>1047</v>
      </c>
      <c r="K205" s="2" t="s">
        <v>1048</v>
      </c>
      <c r="L205" s="2" t="s">
        <v>1157</v>
      </c>
      <c r="M205" s="2" t="s">
        <v>1059</v>
      </c>
      <c r="N205" s="2" t="s">
        <v>1158</v>
      </c>
      <c r="O205" s="2" t="s">
        <v>1040</v>
      </c>
      <c r="P205" s="2" t="str">
        <f t="shared" si="6"/>
        <v>P-Onsite</v>
      </c>
      <c r="Q205" s="2" t="str">
        <f t="shared" si="7"/>
        <v>P-S1_Onsite</v>
      </c>
      <c r="R205" s="2" t="s">
        <v>1061</v>
      </c>
      <c r="S205" s="2" t="s">
        <v>1041</v>
      </c>
      <c r="T205" s="2" t="s">
        <v>1042</v>
      </c>
    </row>
    <row r="206" spans="1:20" x14ac:dyDescent="0.3">
      <c r="A206" s="2" t="s">
        <v>525</v>
      </c>
      <c r="B206" s="2" t="s">
        <v>1054</v>
      </c>
      <c r="C206" s="2" t="s">
        <v>526</v>
      </c>
      <c r="D206" s="2" t="s">
        <v>527</v>
      </c>
      <c r="E206" s="2" t="s">
        <v>1394</v>
      </c>
      <c r="F206" s="2" t="s">
        <v>1056</v>
      </c>
      <c r="G206" s="2" t="s">
        <v>1044</v>
      </c>
      <c r="H206" s="2" t="s">
        <v>1045</v>
      </c>
      <c r="I206" s="2" t="s">
        <v>1395</v>
      </c>
      <c r="J206" s="2" t="s">
        <v>1047</v>
      </c>
      <c r="K206" s="2" t="s">
        <v>1048</v>
      </c>
      <c r="L206" s="2" t="s">
        <v>1300</v>
      </c>
      <c r="M206" s="2" t="s">
        <v>1059</v>
      </c>
      <c r="N206" s="2" t="s">
        <v>1375</v>
      </c>
      <c r="O206" s="2" t="s">
        <v>1040</v>
      </c>
      <c r="P206" s="2" t="str">
        <f t="shared" si="6"/>
        <v>P-Onsite</v>
      </c>
      <c r="Q206" s="2" t="str">
        <f t="shared" si="7"/>
        <v>P-S1_Onsite</v>
      </c>
      <c r="R206" s="2" t="s">
        <v>1061</v>
      </c>
      <c r="S206" s="2" t="s">
        <v>1041</v>
      </c>
      <c r="T206" s="2" t="s">
        <v>1042</v>
      </c>
    </row>
    <row r="207" spans="1:20" x14ac:dyDescent="0.3">
      <c r="A207" s="2" t="s">
        <v>525</v>
      </c>
      <c r="B207" s="2" t="s">
        <v>1054</v>
      </c>
      <c r="C207" s="2" t="s">
        <v>526</v>
      </c>
      <c r="D207" s="2" t="s">
        <v>527</v>
      </c>
      <c r="E207" s="2" t="s">
        <v>1394</v>
      </c>
      <c r="F207" s="2" t="s">
        <v>1062</v>
      </c>
      <c r="G207" s="2" t="s">
        <v>1063</v>
      </c>
      <c r="H207" s="2" t="s">
        <v>1064</v>
      </c>
      <c r="I207" s="2" t="s">
        <v>1396</v>
      </c>
      <c r="J207" s="2" t="s">
        <v>1066</v>
      </c>
      <c r="K207" s="2" t="s">
        <v>1048</v>
      </c>
      <c r="L207" s="2" t="s">
        <v>1300</v>
      </c>
      <c r="M207" s="2" t="s">
        <v>1059</v>
      </c>
      <c r="N207" s="2" t="s">
        <v>1375</v>
      </c>
      <c r="O207" s="2" t="s">
        <v>1040</v>
      </c>
      <c r="P207" s="2" t="str">
        <f t="shared" si="6"/>
        <v>P-Onsite</v>
      </c>
      <c r="Q207" s="2" t="str">
        <f t="shared" si="7"/>
        <v>P-S1_Onsite</v>
      </c>
      <c r="R207" s="2" t="s">
        <v>1061</v>
      </c>
      <c r="S207" s="2" t="s">
        <v>1041</v>
      </c>
      <c r="T207" s="2" t="s">
        <v>1042</v>
      </c>
    </row>
    <row r="208" spans="1:20" x14ac:dyDescent="0.3">
      <c r="A208" s="2" t="s">
        <v>543</v>
      </c>
      <c r="B208" s="2" t="s">
        <v>1054</v>
      </c>
      <c r="C208" s="2" t="s">
        <v>544</v>
      </c>
      <c r="D208" s="2" t="s">
        <v>545</v>
      </c>
      <c r="E208" s="2" t="s">
        <v>1397</v>
      </c>
      <c r="F208" s="2" t="s">
        <v>1068</v>
      </c>
      <c r="G208" s="2" t="s">
        <v>1050</v>
      </c>
      <c r="H208" s="2" t="s">
        <v>1051</v>
      </c>
      <c r="I208" s="2" t="s">
        <v>1398</v>
      </c>
      <c r="J208" s="2" t="s">
        <v>1053</v>
      </c>
      <c r="K208" s="2" t="s">
        <v>1038</v>
      </c>
      <c r="L208" s="2" t="s">
        <v>1058</v>
      </c>
      <c r="M208" s="2" t="s">
        <v>1059</v>
      </c>
      <c r="N208" s="2" t="s">
        <v>1060</v>
      </c>
      <c r="O208" s="2" t="s">
        <v>1040</v>
      </c>
      <c r="P208" s="2" t="str">
        <f t="shared" si="6"/>
        <v>P-Onsite</v>
      </c>
      <c r="Q208" s="2" t="str">
        <f t="shared" si="7"/>
        <v>P-S1_Onsite</v>
      </c>
      <c r="R208" s="2" t="s">
        <v>1061</v>
      </c>
      <c r="S208" s="2" t="s">
        <v>1041</v>
      </c>
      <c r="T208" s="2" t="s">
        <v>1042</v>
      </c>
    </row>
    <row r="209" spans="1:20" x14ac:dyDescent="0.3">
      <c r="A209" s="2" t="s">
        <v>543</v>
      </c>
      <c r="B209" s="2" t="s">
        <v>1054</v>
      </c>
      <c r="C209" s="2" t="s">
        <v>544</v>
      </c>
      <c r="D209" s="2" t="s">
        <v>545</v>
      </c>
      <c r="E209" s="2" t="s">
        <v>1397</v>
      </c>
      <c r="F209" s="2" t="s">
        <v>1056</v>
      </c>
      <c r="G209" s="2" t="s">
        <v>1044</v>
      </c>
      <c r="H209" s="2" t="s">
        <v>1045</v>
      </c>
      <c r="I209" s="2" t="s">
        <v>1399</v>
      </c>
      <c r="J209" s="2" t="s">
        <v>1047</v>
      </c>
      <c r="K209" s="2" t="s">
        <v>1048</v>
      </c>
      <c r="L209" s="2" t="s">
        <v>1058</v>
      </c>
      <c r="M209" s="2" t="s">
        <v>1059</v>
      </c>
      <c r="N209" s="2" t="s">
        <v>1060</v>
      </c>
      <c r="O209" s="2" t="s">
        <v>1040</v>
      </c>
      <c r="P209" s="2" t="str">
        <f t="shared" si="6"/>
        <v>P-Onsite</v>
      </c>
      <c r="Q209" s="2" t="str">
        <f t="shared" si="7"/>
        <v>P-S1_Onsite</v>
      </c>
      <c r="R209" s="2" t="s">
        <v>1061</v>
      </c>
      <c r="S209" s="2" t="s">
        <v>1041</v>
      </c>
      <c r="T209" s="2" t="s">
        <v>1042</v>
      </c>
    </row>
    <row r="210" spans="1:20" x14ac:dyDescent="0.3">
      <c r="A210" s="2" t="s">
        <v>549</v>
      </c>
      <c r="B210" s="2" t="s">
        <v>1054</v>
      </c>
      <c r="C210" s="2" t="s">
        <v>550</v>
      </c>
      <c r="D210" s="2" t="s">
        <v>551</v>
      </c>
      <c r="E210" s="2" t="s">
        <v>1400</v>
      </c>
      <c r="F210" s="2" t="s">
        <v>1068</v>
      </c>
      <c r="G210" s="2" t="s">
        <v>1050</v>
      </c>
      <c r="H210" s="2" t="s">
        <v>1051</v>
      </c>
      <c r="I210" s="2" t="s">
        <v>1401</v>
      </c>
      <c r="J210" s="2" t="s">
        <v>1053</v>
      </c>
      <c r="K210" s="2" t="s">
        <v>1038</v>
      </c>
      <c r="L210" s="2" t="s">
        <v>1083</v>
      </c>
      <c r="M210" s="2" t="s">
        <v>1084</v>
      </c>
      <c r="N210" s="2" t="s">
        <v>1085</v>
      </c>
      <c r="O210" s="2" t="s">
        <v>1040</v>
      </c>
      <c r="P210" s="2" t="str">
        <f t="shared" si="6"/>
        <v>P-Onsite</v>
      </c>
      <c r="Q210" s="2" t="str">
        <f t="shared" si="7"/>
        <v>P-S1_Onsite</v>
      </c>
      <c r="R210" s="2" t="s">
        <v>1061</v>
      </c>
      <c r="S210" s="2" t="s">
        <v>1041</v>
      </c>
      <c r="T210" s="2" t="s">
        <v>1042</v>
      </c>
    </row>
    <row r="211" spans="1:20" x14ac:dyDescent="0.3">
      <c r="A211" s="2" t="s">
        <v>549</v>
      </c>
      <c r="B211" s="2" t="s">
        <v>1054</v>
      </c>
      <c r="C211" s="2" t="s">
        <v>550</v>
      </c>
      <c r="D211" s="2" t="s">
        <v>551</v>
      </c>
      <c r="E211" s="2" t="s">
        <v>1400</v>
      </c>
      <c r="F211" s="2" t="s">
        <v>1056</v>
      </c>
      <c r="G211" s="2" t="s">
        <v>1044</v>
      </c>
      <c r="H211" s="2" t="s">
        <v>1045</v>
      </c>
      <c r="I211" s="2" t="s">
        <v>1402</v>
      </c>
      <c r="J211" s="2" t="s">
        <v>1047</v>
      </c>
      <c r="K211" s="2" t="s">
        <v>1048</v>
      </c>
      <c r="L211" s="2" t="s">
        <v>1083</v>
      </c>
      <c r="M211" s="2" t="s">
        <v>1084</v>
      </c>
      <c r="N211" s="2" t="s">
        <v>1085</v>
      </c>
      <c r="O211" s="2" t="s">
        <v>1040</v>
      </c>
      <c r="P211" s="2" t="str">
        <f t="shared" si="6"/>
        <v>P-Onsite</v>
      </c>
      <c r="Q211" s="2" t="str">
        <f t="shared" si="7"/>
        <v>P-S1_Onsite</v>
      </c>
      <c r="R211" s="2" t="s">
        <v>1061</v>
      </c>
      <c r="S211" s="2" t="s">
        <v>1041</v>
      </c>
      <c r="T211" s="2" t="s">
        <v>1042</v>
      </c>
    </row>
    <row r="212" spans="1:20" x14ac:dyDescent="0.3">
      <c r="A212" s="2" t="s">
        <v>549</v>
      </c>
      <c r="B212" s="2" t="s">
        <v>1054</v>
      </c>
      <c r="C212" s="2" t="s">
        <v>550</v>
      </c>
      <c r="D212" s="2" t="s">
        <v>551</v>
      </c>
      <c r="E212" s="2" t="s">
        <v>1400</v>
      </c>
      <c r="F212" s="2" t="s">
        <v>1078</v>
      </c>
      <c r="G212" s="2" t="s">
        <v>1034</v>
      </c>
      <c r="H212" s="2" t="s">
        <v>1035</v>
      </c>
      <c r="I212" s="2" t="s">
        <v>1403</v>
      </c>
      <c r="J212" s="2" t="s">
        <v>1037</v>
      </c>
      <c r="K212" s="2" t="s">
        <v>1038</v>
      </c>
      <c r="L212" s="2" t="s">
        <v>1083</v>
      </c>
      <c r="M212" s="2" t="s">
        <v>1084</v>
      </c>
      <c r="N212" s="2" t="s">
        <v>1085</v>
      </c>
      <c r="O212" s="2" t="s">
        <v>1040</v>
      </c>
      <c r="P212" s="2" t="str">
        <f t="shared" si="6"/>
        <v>P-Onsite</v>
      </c>
      <c r="Q212" s="2" t="str">
        <f t="shared" si="7"/>
        <v>P-S1_Onsite</v>
      </c>
      <c r="R212" s="2" t="s">
        <v>1061</v>
      </c>
      <c r="S212" s="2" t="s">
        <v>1041</v>
      </c>
      <c r="T212" s="2" t="s">
        <v>1042</v>
      </c>
    </row>
    <row r="213" spans="1:20" x14ac:dyDescent="0.3">
      <c r="A213" s="2" t="s">
        <v>549</v>
      </c>
      <c r="B213" s="2" t="s">
        <v>1054</v>
      </c>
      <c r="C213" s="2" t="s">
        <v>550</v>
      </c>
      <c r="D213" s="2" t="s">
        <v>551</v>
      </c>
      <c r="E213" s="2" t="s">
        <v>1400</v>
      </c>
      <c r="F213" s="2" t="s">
        <v>1062</v>
      </c>
      <c r="G213" s="2" t="s">
        <v>1063</v>
      </c>
      <c r="H213" s="2" t="s">
        <v>1064</v>
      </c>
      <c r="I213" s="2" t="s">
        <v>1404</v>
      </c>
      <c r="J213" s="2" t="s">
        <v>1066</v>
      </c>
      <c r="K213" s="2" t="s">
        <v>1048</v>
      </c>
      <c r="L213" s="2" t="s">
        <v>1083</v>
      </c>
      <c r="M213" s="2" t="s">
        <v>1084</v>
      </c>
      <c r="N213" s="2" t="s">
        <v>1085</v>
      </c>
      <c r="O213" s="2" t="s">
        <v>1040</v>
      </c>
      <c r="P213" s="2" t="str">
        <f t="shared" si="6"/>
        <v>P-Onsite</v>
      </c>
      <c r="Q213" s="2" t="str">
        <f t="shared" si="7"/>
        <v>P-S1_Onsite</v>
      </c>
      <c r="R213" s="2" t="s">
        <v>1061</v>
      </c>
      <c r="S213" s="2" t="s">
        <v>1041</v>
      </c>
      <c r="T213" s="2" t="s">
        <v>1042</v>
      </c>
    </row>
    <row r="214" spans="1:20" x14ac:dyDescent="0.3">
      <c r="A214" s="2" t="s">
        <v>567</v>
      </c>
      <c r="B214" s="2" t="s">
        <v>1054</v>
      </c>
      <c r="C214" s="2" t="s">
        <v>568</v>
      </c>
      <c r="D214" s="2" t="s">
        <v>569</v>
      </c>
      <c r="E214" s="2" t="s">
        <v>1405</v>
      </c>
      <c r="F214" s="2" t="s">
        <v>1068</v>
      </c>
      <c r="G214" s="2" t="s">
        <v>1050</v>
      </c>
      <c r="H214" s="2" t="s">
        <v>1051</v>
      </c>
      <c r="I214" s="2" t="s">
        <v>1406</v>
      </c>
      <c r="J214" s="2" t="s">
        <v>1053</v>
      </c>
      <c r="K214" s="2" t="s">
        <v>1038</v>
      </c>
      <c r="L214" s="2" t="s">
        <v>1164</v>
      </c>
      <c r="M214" s="2" t="s">
        <v>1059</v>
      </c>
      <c r="N214" s="2" t="s">
        <v>1209</v>
      </c>
      <c r="O214" s="2" t="s">
        <v>1098</v>
      </c>
      <c r="P214" s="2" t="str">
        <f t="shared" si="6"/>
        <v>A-Onsite</v>
      </c>
      <c r="Q214" s="2" t="str">
        <f t="shared" si="7"/>
        <v>A-S1_Onsite</v>
      </c>
      <c r="R214" s="2" t="s">
        <v>1061</v>
      </c>
      <c r="S214" s="2" t="s">
        <v>1041</v>
      </c>
      <c r="T214" s="2" t="s">
        <v>1042</v>
      </c>
    </row>
    <row r="215" spans="1:20" x14ac:dyDescent="0.3">
      <c r="A215" s="2" t="s">
        <v>567</v>
      </c>
      <c r="B215" s="2" t="s">
        <v>1054</v>
      </c>
      <c r="C215" s="2" t="s">
        <v>568</v>
      </c>
      <c r="D215" s="2" t="s">
        <v>569</v>
      </c>
      <c r="E215" s="2" t="s">
        <v>1405</v>
      </c>
      <c r="F215" s="2" t="s">
        <v>1056</v>
      </c>
      <c r="G215" s="2" t="s">
        <v>1044</v>
      </c>
      <c r="H215" s="2" t="s">
        <v>1045</v>
      </c>
      <c r="I215" s="2" t="s">
        <v>1407</v>
      </c>
      <c r="J215" s="2" t="s">
        <v>1047</v>
      </c>
      <c r="K215" s="2" t="s">
        <v>1048</v>
      </c>
      <c r="L215" s="2" t="s">
        <v>1164</v>
      </c>
      <c r="M215" s="2" t="s">
        <v>1059</v>
      </c>
      <c r="N215" s="2" t="s">
        <v>1209</v>
      </c>
      <c r="O215" s="2" t="s">
        <v>1098</v>
      </c>
      <c r="P215" s="2" t="str">
        <f t="shared" si="6"/>
        <v>A-Onsite</v>
      </c>
      <c r="Q215" s="2" t="str">
        <f t="shared" si="7"/>
        <v>A-S1_Onsite</v>
      </c>
      <c r="R215" s="2" t="s">
        <v>1061</v>
      </c>
      <c r="S215" s="2" t="s">
        <v>1041</v>
      </c>
      <c r="T215" s="2" t="s">
        <v>1042</v>
      </c>
    </row>
    <row r="216" spans="1:20" x14ac:dyDescent="0.3">
      <c r="A216" s="2" t="s">
        <v>573</v>
      </c>
      <c r="B216" s="2" t="s">
        <v>1054</v>
      </c>
      <c r="C216" s="2" t="s">
        <v>574</v>
      </c>
      <c r="D216" s="2" t="s">
        <v>575</v>
      </c>
      <c r="E216" s="2" t="s">
        <v>1408</v>
      </c>
      <c r="F216" s="2" t="s">
        <v>1056</v>
      </c>
      <c r="G216" s="2" t="s">
        <v>1044</v>
      </c>
      <c r="H216" s="2" t="s">
        <v>1045</v>
      </c>
      <c r="I216" s="2" t="s">
        <v>1409</v>
      </c>
      <c r="J216" s="2" t="s">
        <v>1047</v>
      </c>
      <c r="K216" s="2" t="s">
        <v>1048</v>
      </c>
      <c r="L216" s="2" t="s">
        <v>1164</v>
      </c>
      <c r="M216" s="2" t="s">
        <v>1059</v>
      </c>
      <c r="N216" s="2" t="s">
        <v>1165</v>
      </c>
      <c r="O216" s="2" t="s">
        <v>1098</v>
      </c>
      <c r="P216" s="2" t="str">
        <f t="shared" si="6"/>
        <v>A-Onsite</v>
      </c>
      <c r="Q216" s="2" t="str">
        <f t="shared" si="7"/>
        <v>A-S1_Onsite</v>
      </c>
      <c r="R216" s="2" t="s">
        <v>1061</v>
      </c>
      <c r="S216" s="2" t="s">
        <v>1041</v>
      </c>
      <c r="T216" s="2" t="s">
        <v>1042</v>
      </c>
    </row>
    <row r="217" spans="1:20" x14ac:dyDescent="0.3">
      <c r="A217" s="2" t="s">
        <v>573</v>
      </c>
      <c r="B217" s="2" t="s">
        <v>1054</v>
      </c>
      <c r="C217" s="2" t="s">
        <v>574</v>
      </c>
      <c r="D217" s="2" t="s">
        <v>575</v>
      </c>
      <c r="E217" s="2" t="s">
        <v>1408</v>
      </c>
      <c r="F217" s="2" t="s">
        <v>1062</v>
      </c>
      <c r="G217" s="2" t="s">
        <v>1063</v>
      </c>
      <c r="H217" s="2" t="s">
        <v>1064</v>
      </c>
      <c r="I217" s="2" t="s">
        <v>1410</v>
      </c>
      <c r="J217" s="2" t="s">
        <v>1066</v>
      </c>
      <c r="K217" s="2" t="s">
        <v>1048</v>
      </c>
      <c r="L217" s="2" t="s">
        <v>1164</v>
      </c>
      <c r="M217" s="2" t="s">
        <v>1059</v>
      </c>
      <c r="N217" s="2" t="s">
        <v>1165</v>
      </c>
      <c r="O217" s="2" t="s">
        <v>1098</v>
      </c>
      <c r="P217" s="2" t="str">
        <f t="shared" si="6"/>
        <v>A-Onsite</v>
      </c>
      <c r="Q217" s="2" t="str">
        <f t="shared" si="7"/>
        <v>A-S1_Onsite</v>
      </c>
      <c r="R217" s="2" t="s">
        <v>1061</v>
      </c>
      <c r="S217" s="2" t="s">
        <v>1041</v>
      </c>
      <c r="T217" s="2" t="s">
        <v>1042</v>
      </c>
    </row>
    <row r="218" spans="1:20" x14ac:dyDescent="0.3">
      <c r="A218" s="2" t="s">
        <v>579</v>
      </c>
      <c r="B218" s="2" t="s">
        <v>1054</v>
      </c>
      <c r="C218" s="2" t="s">
        <v>580</v>
      </c>
      <c r="D218" s="2" t="s">
        <v>581</v>
      </c>
      <c r="E218" s="2" t="s">
        <v>1411</v>
      </c>
      <c r="F218" s="2" t="s">
        <v>1068</v>
      </c>
      <c r="G218" s="2" t="s">
        <v>1050</v>
      </c>
      <c r="H218" s="2" t="s">
        <v>1051</v>
      </c>
      <c r="I218" s="2" t="s">
        <v>1412</v>
      </c>
      <c r="J218" s="2" t="s">
        <v>1053</v>
      </c>
      <c r="K218" s="2" t="s">
        <v>1038</v>
      </c>
      <c r="L218" s="2" t="s">
        <v>1157</v>
      </c>
      <c r="M218" s="2" t="s">
        <v>1059</v>
      </c>
      <c r="N218" s="2" t="s">
        <v>1158</v>
      </c>
      <c r="O218" s="2" t="s">
        <v>1040</v>
      </c>
      <c r="P218" s="2" t="str">
        <f t="shared" si="6"/>
        <v>P-Onsite</v>
      </c>
      <c r="Q218" s="2" t="str">
        <f t="shared" si="7"/>
        <v>P-S1_Onsite</v>
      </c>
      <c r="R218" s="2" t="s">
        <v>1061</v>
      </c>
      <c r="S218" s="2" t="s">
        <v>1041</v>
      </c>
      <c r="T218" s="2" t="s">
        <v>1042</v>
      </c>
    </row>
    <row r="219" spans="1:20" x14ac:dyDescent="0.3">
      <c r="A219" s="2" t="s">
        <v>579</v>
      </c>
      <c r="B219" s="2" t="s">
        <v>1054</v>
      </c>
      <c r="C219" s="2" t="s">
        <v>580</v>
      </c>
      <c r="D219" s="2" t="s">
        <v>581</v>
      </c>
      <c r="E219" s="2" t="s">
        <v>1411</v>
      </c>
      <c r="F219" s="2" t="s">
        <v>1056</v>
      </c>
      <c r="G219" s="2" t="s">
        <v>1044</v>
      </c>
      <c r="H219" s="2" t="s">
        <v>1045</v>
      </c>
      <c r="I219" s="2" t="s">
        <v>1413</v>
      </c>
      <c r="J219" s="2" t="s">
        <v>1047</v>
      </c>
      <c r="K219" s="2" t="s">
        <v>1048</v>
      </c>
      <c r="L219" s="2" t="s">
        <v>1157</v>
      </c>
      <c r="M219" s="2" t="s">
        <v>1059</v>
      </c>
      <c r="N219" s="2" t="s">
        <v>1158</v>
      </c>
      <c r="O219" s="2" t="s">
        <v>1040</v>
      </c>
      <c r="P219" s="2" t="str">
        <f t="shared" si="6"/>
        <v>P-Onsite</v>
      </c>
      <c r="Q219" s="2" t="str">
        <f t="shared" si="7"/>
        <v>P-S1_Onsite</v>
      </c>
      <c r="R219" s="2" t="s">
        <v>1061</v>
      </c>
      <c r="S219" s="2" t="s">
        <v>1041</v>
      </c>
      <c r="T219" s="2" t="s">
        <v>1042</v>
      </c>
    </row>
    <row r="220" spans="1:20" x14ac:dyDescent="0.3">
      <c r="A220" s="2" t="s">
        <v>591</v>
      </c>
      <c r="B220" s="2" t="s">
        <v>1054</v>
      </c>
      <c r="C220" s="2" t="s">
        <v>592</v>
      </c>
      <c r="D220" s="2" t="s">
        <v>593</v>
      </c>
      <c r="E220" s="2" t="s">
        <v>1414</v>
      </c>
      <c r="F220" s="2" t="s">
        <v>1078</v>
      </c>
      <c r="G220" s="2" t="s">
        <v>1034</v>
      </c>
      <c r="H220" s="2" t="s">
        <v>1035</v>
      </c>
      <c r="I220" s="2" t="s">
        <v>1415</v>
      </c>
      <c r="J220" s="2" t="s">
        <v>1037</v>
      </c>
      <c r="K220" s="2" t="s">
        <v>1038</v>
      </c>
      <c r="L220" s="2" t="s">
        <v>1205</v>
      </c>
      <c r="M220" s="2" t="s">
        <v>1059</v>
      </c>
      <c r="N220" s="2" t="s">
        <v>1206</v>
      </c>
      <c r="O220" s="2" t="s">
        <v>1040</v>
      </c>
      <c r="P220" s="2" t="str">
        <f t="shared" si="6"/>
        <v>P-Onsite</v>
      </c>
      <c r="Q220" s="2" t="str">
        <f t="shared" si="7"/>
        <v>P-S1_Onsite</v>
      </c>
      <c r="R220" s="2" t="s">
        <v>1061</v>
      </c>
      <c r="S220" s="2" t="s">
        <v>1041</v>
      </c>
      <c r="T220" s="2" t="s">
        <v>1042</v>
      </c>
    </row>
    <row r="221" spans="1:20" x14ac:dyDescent="0.3">
      <c r="A221" s="2" t="s">
        <v>597</v>
      </c>
      <c r="B221" s="2" t="s">
        <v>1054</v>
      </c>
      <c r="C221" s="2" t="s">
        <v>598</v>
      </c>
      <c r="D221" s="2" t="s">
        <v>599</v>
      </c>
      <c r="E221" s="2" t="s">
        <v>1416</v>
      </c>
      <c r="F221" s="2" t="s">
        <v>1078</v>
      </c>
      <c r="G221" s="2" t="s">
        <v>1034</v>
      </c>
      <c r="H221" s="2" t="s">
        <v>1035</v>
      </c>
      <c r="I221" s="2" t="s">
        <v>1417</v>
      </c>
      <c r="J221" s="2" t="s">
        <v>1037</v>
      </c>
      <c r="K221" s="2" t="s">
        <v>1038</v>
      </c>
      <c r="L221" s="2" t="s">
        <v>1300</v>
      </c>
      <c r="M221" s="2" t="s">
        <v>1059</v>
      </c>
      <c r="N221" s="2" t="s">
        <v>1301</v>
      </c>
      <c r="O221" s="2" t="s">
        <v>1040</v>
      </c>
      <c r="P221" s="2" t="str">
        <f t="shared" si="6"/>
        <v>P-Onsite</v>
      </c>
      <c r="Q221" s="2" t="str">
        <f t="shared" si="7"/>
        <v>P-S1_Onsite</v>
      </c>
      <c r="R221" s="2" t="s">
        <v>1061</v>
      </c>
      <c r="S221" s="2" t="s">
        <v>1041</v>
      </c>
      <c r="T221" s="2" t="s">
        <v>1042</v>
      </c>
    </row>
    <row r="222" spans="1:20" x14ac:dyDescent="0.3">
      <c r="A222" s="2" t="s">
        <v>597</v>
      </c>
      <c r="B222" s="2" t="s">
        <v>1054</v>
      </c>
      <c r="C222" s="2" t="s">
        <v>598</v>
      </c>
      <c r="D222" s="2" t="s">
        <v>599</v>
      </c>
      <c r="E222" s="2" t="s">
        <v>1416</v>
      </c>
      <c r="F222" s="2" t="s">
        <v>1062</v>
      </c>
      <c r="G222" s="2" t="s">
        <v>1063</v>
      </c>
      <c r="H222" s="2" t="s">
        <v>1064</v>
      </c>
      <c r="I222" s="2" t="s">
        <v>1418</v>
      </c>
      <c r="J222" s="2" t="s">
        <v>1066</v>
      </c>
      <c r="K222" s="2" t="s">
        <v>1048</v>
      </c>
      <c r="L222" s="2" t="s">
        <v>1300</v>
      </c>
      <c r="M222" s="2" t="s">
        <v>1059</v>
      </c>
      <c r="N222" s="2" t="s">
        <v>1301</v>
      </c>
      <c r="O222" s="2" t="s">
        <v>1040</v>
      </c>
      <c r="P222" s="2" t="str">
        <f t="shared" si="6"/>
        <v>P-Onsite</v>
      </c>
      <c r="Q222" s="2" t="str">
        <f t="shared" si="7"/>
        <v>P-S1_Onsite</v>
      </c>
      <c r="R222" s="2" t="s">
        <v>1061</v>
      </c>
      <c r="S222" s="2" t="s">
        <v>1041</v>
      </c>
      <c r="T222" s="2" t="s">
        <v>1042</v>
      </c>
    </row>
    <row r="223" spans="1:20" x14ac:dyDescent="0.3">
      <c r="A223" s="2" t="s">
        <v>603</v>
      </c>
      <c r="B223" s="2" t="s">
        <v>1054</v>
      </c>
      <c r="C223" s="2" t="s">
        <v>604</v>
      </c>
      <c r="D223" s="2" t="s">
        <v>605</v>
      </c>
      <c r="E223" s="2" t="s">
        <v>1419</v>
      </c>
      <c r="F223" s="2" t="s">
        <v>1068</v>
      </c>
      <c r="G223" s="2" t="s">
        <v>1050</v>
      </c>
      <c r="H223" s="2" t="s">
        <v>1051</v>
      </c>
      <c r="I223" s="2" t="s">
        <v>1420</v>
      </c>
      <c r="J223" s="2" t="s">
        <v>1053</v>
      </c>
      <c r="K223" s="2" t="s">
        <v>1038</v>
      </c>
      <c r="L223" s="2" t="s">
        <v>1114</v>
      </c>
      <c r="M223" s="2" t="s">
        <v>1059</v>
      </c>
      <c r="N223" s="2" t="s">
        <v>1115</v>
      </c>
      <c r="O223" s="2" t="s">
        <v>1040</v>
      </c>
      <c r="P223" s="2" t="str">
        <f t="shared" si="6"/>
        <v>P-Onsite</v>
      </c>
      <c r="Q223" s="2" t="str">
        <f t="shared" si="7"/>
        <v>P-S1_Onsite</v>
      </c>
      <c r="R223" s="2" t="s">
        <v>1061</v>
      </c>
      <c r="S223" s="2" t="s">
        <v>1041</v>
      </c>
      <c r="T223" s="2" t="s">
        <v>1042</v>
      </c>
    </row>
    <row r="224" spans="1:20" x14ac:dyDescent="0.3">
      <c r="A224" s="2" t="s">
        <v>603</v>
      </c>
      <c r="B224" s="2" t="s">
        <v>1054</v>
      </c>
      <c r="C224" s="2" t="s">
        <v>604</v>
      </c>
      <c r="D224" s="2" t="s">
        <v>605</v>
      </c>
      <c r="E224" s="2" t="s">
        <v>1419</v>
      </c>
      <c r="F224" s="2" t="s">
        <v>1056</v>
      </c>
      <c r="G224" s="2" t="s">
        <v>1044</v>
      </c>
      <c r="H224" s="2" t="s">
        <v>1045</v>
      </c>
      <c r="I224" s="2" t="s">
        <v>1421</v>
      </c>
      <c r="J224" s="2" t="s">
        <v>1047</v>
      </c>
      <c r="K224" s="2" t="s">
        <v>1048</v>
      </c>
      <c r="L224" s="2" t="s">
        <v>1114</v>
      </c>
      <c r="M224" s="2" t="s">
        <v>1059</v>
      </c>
      <c r="N224" s="2" t="s">
        <v>1115</v>
      </c>
      <c r="O224" s="2" t="s">
        <v>1040</v>
      </c>
      <c r="P224" s="2" t="str">
        <f t="shared" si="6"/>
        <v>P-Onsite</v>
      </c>
      <c r="Q224" s="2" t="str">
        <f t="shared" si="7"/>
        <v>P-S1_Onsite</v>
      </c>
      <c r="R224" s="2" t="s">
        <v>1061</v>
      </c>
      <c r="S224" s="2" t="s">
        <v>1041</v>
      </c>
      <c r="T224" s="2" t="s">
        <v>1042</v>
      </c>
    </row>
    <row r="225" spans="1:20" x14ac:dyDescent="0.3">
      <c r="A225" s="2" t="s">
        <v>606</v>
      </c>
      <c r="B225" s="2" t="s">
        <v>1054</v>
      </c>
      <c r="C225" s="2" t="s">
        <v>607</v>
      </c>
      <c r="D225" s="2" t="s">
        <v>608</v>
      </c>
      <c r="E225" s="2" t="s">
        <v>1422</v>
      </c>
      <c r="F225" s="2" t="s">
        <v>1068</v>
      </c>
      <c r="G225" s="2" t="s">
        <v>1050</v>
      </c>
      <c r="H225" s="2" t="s">
        <v>1051</v>
      </c>
      <c r="I225" s="2" t="s">
        <v>1423</v>
      </c>
      <c r="J225" s="2" t="s">
        <v>1053</v>
      </c>
      <c r="K225" s="2" t="s">
        <v>1038</v>
      </c>
      <c r="L225" s="2" t="s">
        <v>1164</v>
      </c>
      <c r="M225" s="2" t="s">
        <v>1059</v>
      </c>
      <c r="N225" s="2" t="s">
        <v>1165</v>
      </c>
      <c r="O225" s="2" t="s">
        <v>1098</v>
      </c>
      <c r="P225" s="2" t="str">
        <f t="shared" si="6"/>
        <v>A-Onsite</v>
      </c>
      <c r="Q225" s="2" t="str">
        <f t="shared" si="7"/>
        <v>A-S1_Onsite</v>
      </c>
      <c r="R225" s="2" t="s">
        <v>1061</v>
      </c>
      <c r="S225" s="2" t="s">
        <v>1041</v>
      </c>
      <c r="T225" s="2" t="s">
        <v>1042</v>
      </c>
    </row>
    <row r="226" spans="1:20" x14ac:dyDescent="0.3">
      <c r="A226" s="2" t="s">
        <v>606</v>
      </c>
      <c r="B226" s="2" t="s">
        <v>1054</v>
      </c>
      <c r="C226" s="2" t="s">
        <v>607</v>
      </c>
      <c r="D226" s="2" t="s">
        <v>608</v>
      </c>
      <c r="E226" s="2" t="s">
        <v>1422</v>
      </c>
      <c r="F226" s="2" t="s">
        <v>1056</v>
      </c>
      <c r="G226" s="2" t="s">
        <v>1044</v>
      </c>
      <c r="H226" s="2" t="s">
        <v>1045</v>
      </c>
      <c r="I226" s="2" t="s">
        <v>1424</v>
      </c>
      <c r="J226" s="2" t="s">
        <v>1047</v>
      </c>
      <c r="K226" s="2" t="s">
        <v>1048</v>
      </c>
      <c r="L226" s="2" t="s">
        <v>1164</v>
      </c>
      <c r="M226" s="2" t="s">
        <v>1059</v>
      </c>
      <c r="N226" s="2" t="s">
        <v>1165</v>
      </c>
      <c r="O226" s="2" t="s">
        <v>1098</v>
      </c>
      <c r="P226" s="2" t="str">
        <f t="shared" si="6"/>
        <v>A-Onsite</v>
      </c>
      <c r="Q226" s="2" t="str">
        <f t="shared" si="7"/>
        <v>A-S1_Onsite</v>
      </c>
      <c r="R226" s="2" t="s">
        <v>1061</v>
      </c>
      <c r="S226" s="2" t="s">
        <v>1041</v>
      </c>
      <c r="T226" s="2" t="s">
        <v>1042</v>
      </c>
    </row>
    <row r="227" spans="1:20" x14ac:dyDescent="0.3">
      <c r="A227" s="2" t="s">
        <v>606</v>
      </c>
      <c r="B227" s="2" t="s">
        <v>1054</v>
      </c>
      <c r="C227" s="2" t="s">
        <v>607</v>
      </c>
      <c r="D227" s="2" t="s">
        <v>608</v>
      </c>
      <c r="E227" s="2" t="s">
        <v>1422</v>
      </c>
      <c r="F227" s="2" t="s">
        <v>1078</v>
      </c>
      <c r="G227" s="2" t="s">
        <v>1034</v>
      </c>
      <c r="H227" s="2" t="s">
        <v>1035</v>
      </c>
      <c r="I227" s="2" t="s">
        <v>1425</v>
      </c>
      <c r="J227" s="2" t="s">
        <v>1037</v>
      </c>
      <c r="K227" s="2" t="s">
        <v>1038</v>
      </c>
      <c r="L227" s="2" t="s">
        <v>1164</v>
      </c>
      <c r="M227" s="2" t="s">
        <v>1059</v>
      </c>
      <c r="N227" s="2" t="s">
        <v>1165</v>
      </c>
      <c r="O227" s="2" t="s">
        <v>1098</v>
      </c>
      <c r="P227" s="2" t="str">
        <f t="shared" si="6"/>
        <v>A-Onsite</v>
      </c>
      <c r="Q227" s="2" t="str">
        <f t="shared" si="7"/>
        <v>A-S1_Onsite</v>
      </c>
      <c r="R227" s="2" t="s">
        <v>1061</v>
      </c>
      <c r="S227" s="2" t="s">
        <v>1041</v>
      </c>
      <c r="T227" s="2" t="s">
        <v>1042</v>
      </c>
    </row>
    <row r="228" spans="1:20" x14ac:dyDescent="0.3">
      <c r="A228" s="2" t="s">
        <v>627</v>
      </c>
      <c r="B228" s="2" t="s">
        <v>1054</v>
      </c>
      <c r="C228" s="2" t="s">
        <v>628</v>
      </c>
      <c r="D228" s="2" t="s">
        <v>629</v>
      </c>
      <c r="E228" s="2" t="s">
        <v>1426</v>
      </c>
      <c r="F228" s="2" t="s">
        <v>1068</v>
      </c>
      <c r="G228" s="2" t="s">
        <v>1050</v>
      </c>
      <c r="H228" s="2" t="s">
        <v>1051</v>
      </c>
      <c r="I228" s="2" t="s">
        <v>1427</v>
      </c>
      <c r="J228" s="2" t="s">
        <v>1053</v>
      </c>
      <c r="K228" s="2" t="s">
        <v>1038</v>
      </c>
      <c r="L228" s="2" t="s">
        <v>1428</v>
      </c>
      <c r="M228" s="2" t="s">
        <v>1059</v>
      </c>
      <c r="N228" s="2" t="s">
        <v>1429</v>
      </c>
      <c r="O228" s="2" t="s">
        <v>1098</v>
      </c>
      <c r="P228" s="2" t="str">
        <f t="shared" si="6"/>
        <v>A-Onsite</v>
      </c>
      <c r="Q228" s="2" t="str">
        <f t="shared" si="7"/>
        <v>A-S1_Onsite</v>
      </c>
      <c r="R228" s="2" t="s">
        <v>1061</v>
      </c>
      <c r="S228" s="2" t="s">
        <v>1041</v>
      </c>
      <c r="T228" s="2" t="s">
        <v>1042</v>
      </c>
    </row>
    <row r="229" spans="1:20" x14ac:dyDescent="0.3">
      <c r="A229" s="2" t="s">
        <v>627</v>
      </c>
      <c r="B229" s="2" t="s">
        <v>1054</v>
      </c>
      <c r="C229" s="2" t="s">
        <v>628</v>
      </c>
      <c r="D229" s="2" t="s">
        <v>629</v>
      </c>
      <c r="E229" s="2" t="s">
        <v>1426</v>
      </c>
      <c r="F229" s="2" t="s">
        <v>1078</v>
      </c>
      <c r="G229" s="2" t="s">
        <v>1034</v>
      </c>
      <c r="H229" s="2" t="s">
        <v>1035</v>
      </c>
      <c r="I229" s="2" t="s">
        <v>1430</v>
      </c>
      <c r="J229" s="2" t="s">
        <v>1037</v>
      </c>
      <c r="K229" s="2" t="s">
        <v>1038</v>
      </c>
      <c r="L229" s="2" t="s">
        <v>1428</v>
      </c>
      <c r="M229" s="2" t="s">
        <v>1059</v>
      </c>
      <c r="N229" s="2" t="s">
        <v>1429</v>
      </c>
      <c r="O229" s="2" t="s">
        <v>1040</v>
      </c>
      <c r="P229" s="2" t="str">
        <f t="shared" si="6"/>
        <v>P-Onsite</v>
      </c>
      <c r="Q229" s="2" t="str">
        <f t="shared" si="7"/>
        <v>P-S1_Onsite</v>
      </c>
      <c r="R229" s="2" t="s">
        <v>1061</v>
      </c>
      <c r="S229" s="2" t="s">
        <v>1041</v>
      </c>
      <c r="T229" s="2" t="s">
        <v>1042</v>
      </c>
    </row>
    <row r="230" spans="1:20" x14ac:dyDescent="0.3">
      <c r="A230" s="2" t="s">
        <v>1431</v>
      </c>
      <c r="B230" s="2" t="s">
        <v>1054</v>
      </c>
      <c r="C230" s="2" t="s">
        <v>637</v>
      </c>
      <c r="D230" s="2" t="s">
        <v>638</v>
      </c>
      <c r="E230" s="2" t="s">
        <v>1432</v>
      </c>
      <c r="F230" s="2" t="s">
        <v>1056</v>
      </c>
      <c r="G230" s="2" t="s">
        <v>1044</v>
      </c>
      <c r="H230" s="2" t="s">
        <v>1045</v>
      </c>
      <c r="I230" s="2" t="s">
        <v>1433</v>
      </c>
      <c r="J230" s="2" t="s">
        <v>1047</v>
      </c>
      <c r="K230" s="2" t="s">
        <v>1048</v>
      </c>
      <c r="L230" s="2" t="s">
        <v>1164</v>
      </c>
      <c r="M230" s="2" t="s">
        <v>1059</v>
      </c>
      <c r="N230" s="2" t="s">
        <v>1209</v>
      </c>
      <c r="O230" s="2" t="s">
        <v>1040</v>
      </c>
      <c r="P230" s="2" t="str">
        <f t="shared" si="6"/>
        <v>P-Onsite</v>
      </c>
      <c r="Q230" s="2" t="str">
        <f t="shared" si="7"/>
        <v>P-S1_Onsite</v>
      </c>
      <c r="R230" s="2" t="s">
        <v>1061</v>
      </c>
      <c r="S230" s="2" t="s">
        <v>1041</v>
      </c>
      <c r="T230" s="2" t="s">
        <v>1042</v>
      </c>
    </row>
    <row r="231" spans="1:20" x14ac:dyDescent="0.3">
      <c r="A231" s="2" t="s">
        <v>1431</v>
      </c>
      <c r="B231" s="2" t="s">
        <v>1054</v>
      </c>
      <c r="C231" s="2" t="s">
        <v>637</v>
      </c>
      <c r="D231" s="2" t="s">
        <v>638</v>
      </c>
      <c r="E231" s="2" t="s">
        <v>1432</v>
      </c>
      <c r="F231" s="2" t="s">
        <v>1068</v>
      </c>
      <c r="G231" s="2" t="s">
        <v>1050</v>
      </c>
      <c r="H231" s="2" t="s">
        <v>1051</v>
      </c>
      <c r="I231" s="2" t="s">
        <v>1434</v>
      </c>
      <c r="J231" s="2" t="s">
        <v>1053</v>
      </c>
      <c r="K231" s="2" t="s">
        <v>1038</v>
      </c>
      <c r="L231" s="2" t="s">
        <v>1164</v>
      </c>
      <c r="M231" s="2" t="s">
        <v>1059</v>
      </c>
      <c r="N231" s="2" t="s">
        <v>1209</v>
      </c>
      <c r="O231" s="2" t="s">
        <v>1040</v>
      </c>
      <c r="P231" s="2" t="str">
        <f t="shared" si="6"/>
        <v>P-Onsite</v>
      </c>
      <c r="Q231" s="2" t="str">
        <f t="shared" si="7"/>
        <v>P-S1_Onsite</v>
      </c>
      <c r="R231" s="2" t="s">
        <v>1061</v>
      </c>
      <c r="S231" s="2" t="s">
        <v>1041</v>
      </c>
      <c r="T231" s="2" t="s">
        <v>1042</v>
      </c>
    </row>
    <row r="232" spans="1:20" x14ac:dyDescent="0.3">
      <c r="A232" s="2" t="s">
        <v>666</v>
      </c>
      <c r="B232" s="2" t="s">
        <v>1054</v>
      </c>
      <c r="C232" s="2" t="s">
        <v>667</v>
      </c>
      <c r="D232" s="2" t="s">
        <v>668</v>
      </c>
      <c r="E232" s="2" t="s">
        <v>1435</v>
      </c>
      <c r="F232" s="2" t="s">
        <v>1068</v>
      </c>
      <c r="G232" s="2" t="s">
        <v>1050</v>
      </c>
      <c r="H232" s="2" t="s">
        <v>1051</v>
      </c>
      <c r="I232" s="2" t="s">
        <v>1436</v>
      </c>
      <c r="J232" s="2" t="s">
        <v>1053</v>
      </c>
      <c r="K232" s="2" t="s">
        <v>1038</v>
      </c>
      <c r="L232" s="2" t="s">
        <v>1157</v>
      </c>
      <c r="M232" s="2" t="s">
        <v>1059</v>
      </c>
      <c r="N232" s="2" t="s">
        <v>1158</v>
      </c>
      <c r="O232" s="2" t="s">
        <v>1040</v>
      </c>
      <c r="P232" s="2" t="str">
        <f t="shared" si="6"/>
        <v>P-Onsite</v>
      </c>
      <c r="Q232" s="2" t="str">
        <f t="shared" si="7"/>
        <v>P-S1_Onsite</v>
      </c>
      <c r="R232" s="2" t="s">
        <v>1061</v>
      </c>
      <c r="S232" s="2" t="s">
        <v>1041</v>
      </c>
      <c r="T232" s="2" t="s">
        <v>1042</v>
      </c>
    </row>
    <row r="233" spans="1:20" x14ac:dyDescent="0.3">
      <c r="A233" s="2" t="s">
        <v>666</v>
      </c>
      <c r="B233" s="2" t="s">
        <v>1054</v>
      </c>
      <c r="C233" s="2" t="s">
        <v>667</v>
      </c>
      <c r="D233" s="2" t="s">
        <v>668</v>
      </c>
      <c r="E233" s="2" t="s">
        <v>1435</v>
      </c>
      <c r="F233" s="2" t="s">
        <v>1056</v>
      </c>
      <c r="G233" s="2" t="s">
        <v>1044</v>
      </c>
      <c r="H233" s="2" t="s">
        <v>1045</v>
      </c>
      <c r="I233" s="2" t="s">
        <v>1437</v>
      </c>
      <c r="J233" s="2" t="s">
        <v>1047</v>
      </c>
      <c r="K233" s="2" t="s">
        <v>1048</v>
      </c>
      <c r="L233" s="2" t="s">
        <v>1157</v>
      </c>
      <c r="M233" s="2" t="s">
        <v>1059</v>
      </c>
      <c r="N233" s="2" t="s">
        <v>1158</v>
      </c>
      <c r="O233" s="2" t="s">
        <v>1040</v>
      </c>
      <c r="P233" s="2" t="str">
        <f t="shared" si="6"/>
        <v>P-Onsite</v>
      </c>
      <c r="Q233" s="2" t="str">
        <f t="shared" si="7"/>
        <v>P-S1_Onsite</v>
      </c>
      <c r="R233" s="2" t="s">
        <v>1061</v>
      </c>
      <c r="S233" s="2" t="s">
        <v>1041</v>
      </c>
      <c r="T233" s="2" t="s">
        <v>1042</v>
      </c>
    </row>
    <row r="234" spans="1:20" x14ac:dyDescent="0.3">
      <c r="A234" s="2" t="s">
        <v>669</v>
      </c>
      <c r="B234" s="2" t="s">
        <v>1054</v>
      </c>
      <c r="C234" s="2" t="s">
        <v>670</v>
      </c>
      <c r="D234" s="2" t="s">
        <v>671</v>
      </c>
      <c r="E234" s="2" t="s">
        <v>1438</v>
      </c>
      <c r="F234" s="2" t="s">
        <v>1056</v>
      </c>
      <c r="G234" s="2" t="s">
        <v>1044</v>
      </c>
      <c r="H234" s="2" t="s">
        <v>1045</v>
      </c>
      <c r="I234" s="2" t="s">
        <v>1439</v>
      </c>
      <c r="J234" s="2" t="s">
        <v>1047</v>
      </c>
      <c r="K234" s="2" t="s">
        <v>1048</v>
      </c>
      <c r="L234" s="2" t="s">
        <v>1075</v>
      </c>
      <c r="M234" s="2" t="s">
        <v>1059</v>
      </c>
      <c r="N234" s="2" t="s">
        <v>1076</v>
      </c>
      <c r="O234" s="2" t="s">
        <v>1040</v>
      </c>
      <c r="P234" s="2" t="str">
        <f t="shared" si="6"/>
        <v>P-Onsite</v>
      </c>
      <c r="Q234" s="2" t="str">
        <f t="shared" si="7"/>
        <v>P-S1_Onsite</v>
      </c>
      <c r="R234" s="2" t="s">
        <v>1061</v>
      </c>
      <c r="S234" s="2" t="s">
        <v>1041</v>
      </c>
      <c r="T234" s="2" t="s">
        <v>1042</v>
      </c>
    </row>
    <row r="235" spans="1:20" x14ac:dyDescent="0.3">
      <c r="A235" s="2" t="s">
        <v>669</v>
      </c>
      <c r="B235" s="2" t="s">
        <v>1054</v>
      </c>
      <c r="C235" s="2" t="s">
        <v>670</v>
      </c>
      <c r="D235" s="2" t="s">
        <v>671</v>
      </c>
      <c r="E235" s="2" t="s">
        <v>1438</v>
      </c>
      <c r="F235" s="2" t="s">
        <v>1062</v>
      </c>
      <c r="G235" s="2" t="s">
        <v>1063</v>
      </c>
      <c r="H235" s="2" t="s">
        <v>1064</v>
      </c>
      <c r="I235" s="2" t="s">
        <v>1440</v>
      </c>
      <c r="J235" s="2" t="s">
        <v>1066</v>
      </c>
      <c r="K235" s="2" t="s">
        <v>1048</v>
      </c>
      <c r="L235" s="2" t="s">
        <v>1075</v>
      </c>
      <c r="M235" s="2" t="s">
        <v>1059</v>
      </c>
      <c r="N235" s="2" t="s">
        <v>1076</v>
      </c>
      <c r="O235" s="2" t="s">
        <v>1040</v>
      </c>
      <c r="P235" s="2" t="str">
        <f t="shared" si="6"/>
        <v>P-Onsite</v>
      </c>
      <c r="Q235" s="2" t="str">
        <f t="shared" si="7"/>
        <v>P-S1_Onsite</v>
      </c>
      <c r="R235" s="2" t="s">
        <v>1061</v>
      </c>
      <c r="S235" s="2" t="s">
        <v>1041</v>
      </c>
      <c r="T235" s="2" t="s">
        <v>1042</v>
      </c>
    </row>
    <row r="236" spans="1:20" x14ac:dyDescent="0.3">
      <c r="A236" s="2" t="s">
        <v>678</v>
      </c>
      <c r="B236" s="2" t="s">
        <v>1054</v>
      </c>
      <c r="C236" s="2" t="s">
        <v>679</v>
      </c>
      <c r="D236" s="2" t="s">
        <v>680</v>
      </c>
      <c r="E236" s="2" t="s">
        <v>1441</v>
      </c>
      <c r="F236" s="2" t="s">
        <v>1068</v>
      </c>
      <c r="G236" s="2" t="s">
        <v>1050</v>
      </c>
      <c r="H236" s="2" t="s">
        <v>1051</v>
      </c>
      <c r="I236" s="2" t="s">
        <v>1442</v>
      </c>
      <c r="J236" s="2" t="s">
        <v>1053</v>
      </c>
      <c r="K236" s="2" t="s">
        <v>1038</v>
      </c>
      <c r="L236" s="2" t="s">
        <v>1300</v>
      </c>
      <c r="M236" s="2" t="s">
        <v>1059</v>
      </c>
      <c r="N236" s="2" t="s">
        <v>1301</v>
      </c>
      <c r="O236" s="2" t="s">
        <v>1040</v>
      </c>
      <c r="P236" s="2" t="str">
        <f t="shared" si="6"/>
        <v>P-Onsite</v>
      </c>
      <c r="Q236" s="2" t="str">
        <f t="shared" si="7"/>
        <v>P-S1_Onsite</v>
      </c>
      <c r="R236" s="2" t="s">
        <v>1061</v>
      </c>
      <c r="S236" s="2" t="s">
        <v>1041</v>
      </c>
      <c r="T236" s="2" t="s">
        <v>1042</v>
      </c>
    </row>
    <row r="237" spans="1:20" x14ac:dyDescent="0.3">
      <c r="A237" s="2" t="s">
        <v>678</v>
      </c>
      <c r="B237" s="2" t="s">
        <v>1054</v>
      </c>
      <c r="C237" s="2" t="s">
        <v>679</v>
      </c>
      <c r="D237" s="2" t="s">
        <v>680</v>
      </c>
      <c r="E237" s="2" t="s">
        <v>1441</v>
      </c>
      <c r="F237" s="2" t="s">
        <v>1056</v>
      </c>
      <c r="G237" s="2" t="s">
        <v>1044</v>
      </c>
      <c r="H237" s="2" t="s">
        <v>1045</v>
      </c>
      <c r="I237" s="2" t="s">
        <v>1443</v>
      </c>
      <c r="J237" s="2" t="s">
        <v>1047</v>
      </c>
      <c r="K237" s="2" t="s">
        <v>1048</v>
      </c>
      <c r="L237" s="2" t="s">
        <v>1300</v>
      </c>
      <c r="M237" s="2" t="s">
        <v>1059</v>
      </c>
      <c r="N237" s="2" t="s">
        <v>1301</v>
      </c>
      <c r="O237" s="2" t="s">
        <v>1040</v>
      </c>
      <c r="P237" s="2" t="str">
        <f t="shared" si="6"/>
        <v>P-Onsite</v>
      </c>
      <c r="Q237" s="2" t="str">
        <f t="shared" si="7"/>
        <v>P-S1_Onsite</v>
      </c>
      <c r="R237" s="2" t="s">
        <v>1061</v>
      </c>
      <c r="S237" s="2" t="s">
        <v>1041</v>
      </c>
      <c r="T237" s="2" t="s">
        <v>1042</v>
      </c>
    </row>
    <row r="238" spans="1:20" x14ac:dyDescent="0.3">
      <c r="A238" s="2" t="s">
        <v>681</v>
      </c>
      <c r="B238" s="2" t="s">
        <v>1054</v>
      </c>
      <c r="C238" s="2" t="s">
        <v>682</v>
      </c>
      <c r="D238" s="2" t="s">
        <v>683</v>
      </c>
      <c r="E238" s="2" t="s">
        <v>1444</v>
      </c>
      <c r="F238" s="2" t="s">
        <v>1056</v>
      </c>
      <c r="G238" s="2" t="s">
        <v>1044</v>
      </c>
      <c r="H238" s="2" t="s">
        <v>1045</v>
      </c>
      <c r="I238" s="2" t="s">
        <v>1445</v>
      </c>
      <c r="J238" s="2" t="s">
        <v>1047</v>
      </c>
      <c r="K238" s="2" t="s">
        <v>1048</v>
      </c>
      <c r="L238" s="2" t="s">
        <v>1283</v>
      </c>
      <c r="M238" s="2" t="s">
        <v>1059</v>
      </c>
      <c r="N238" s="2" t="s">
        <v>1284</v>
      </c>
      <c r="O238" s="2" t="s">
        <v>1040</v>
      </c>
      <c r="P238" s="2" t="str">
        <f t="shared" si="6"/>
        <v>P-Onsite</v>
      </c>
      <c r="Q238" s="2" t="str">
        <f t="shared" si="7"/>
        <v>P-S1_Onsite</v>
      </c>
      <c r="R238" s="2" t="s">
        <v>1061</v>
      </c>
      <c r="S238" s="2" t="s">
        <v>1041</v>
      </c>
      <c r="T238" s="2" t="s">
        <v>1042</v>
      </c>
    </row>
    <row r="239" spans="1:20" x14ac:dyDescent="0.3">
      <c r="A239" s="2" t="s">
        <v>681</v>
      </c>
      <c r="B239" s="2" t="s">
        <v>1054</v>
      </c>
      <c r="C239" s="2" t="s">
        <v>682</v>
      </c>
      <c r="D239" s="2" t="s">
        <v>683</v>
      </c>
      <c r="E239" s="2" t="s">
        <v>1444</v>
      </c>
      <c r="F239" s="2" t="s">
        <v>1078</v>
      </c>
      <c r="G239" s="2" t="s">
        <v>1034</v>
      </c>
      <c r="H239" s="2" t="s">
        <v>1035</v>
      </c>
      <c r="I239" s="2" t="s">
        <v>1446</v>
      </c>
      <c r="J239" s="2" t="s">
        <v>1037</v>
      </c>
      <c r="K239" s="2" t="s">
        <v>1038</v>
      </c>
      <c r="L239" s="2" t="s">
        <v>1283</v>
      </c>
      <c r="M239" s="2" t="s">
        <v>1059</v>
      </c>
      <c r="N239" s="2" t="s">
        <v>1284</v>
      </c>
      <c r="O239" s="2" t="s">
        <v>1040</v>
      </c>
      <c r="P239" s="2" t="str">
        <f t="shared" si="6"/>
        <v>P-Onsite</v>
      </c>
      <c r="Q239" s="2" t="str">
        <f t="shared" si="7"/>
        <v>P-S1_Onsite</v>
      </c>
      <c r="R239" s="2" t="s">
        <v>1061</v>
      </c>
      <c r="S239" s="2" t="s">
        <v>1041</v>
      </c>
      <c r="T239" s="2" t="s">
        <v>1042</v>
      </c>
    </row>
    <row r="240" spans="1:20" x14ac:dyDescent="0.3">
      <c r="A240" s="2" t="s">
        <v>681</v>
      </c>
      <c r="B240" s="2" t="s">
        <v>1054</v>
      </c>
      <c r="C240" s="2" t="s">
        <v>682</v>
      </c>
      <c r="D240" s="2" t="s">
        <v>683</v>
      </c>
      <c r="E240" s="2" t="s">
        <v>1444</v>
      </c>
      <c r="F240" s="2" t="s">
        <v>1062</v>
      </c>
      <c r="G240" s="2" t="s">
        <v>1063</v>
      </c>
      <c r="H240" s="2" t="s">
        <v>1064</v>
      </c>
      <c r="I240" s="2" t="s">
        <v>1447</v>
      </c>
      <c r="J240" s="2" t="s">
        <v>1066</v>
      </c>
      <c r="K240" s="2" t="s">
        <v>1048</v>
      </c>
      <c r="L240" s="2" t="s">
        <v>1283</v>
      </c>
      <c r="M240" s="2" t="s">
        <v>1059</v>
      </c>
      <c r="N240" s="2" t="s">
        <v>1284</v>
      </c>
      <c r="O240" s="2" t="s">
        <v>1040</v>
      </c>
      <c r="P240" s="2" t="str">
        <f t="shared" si="6"/>
        <v>P-Onsite</v>
      </c>
      <c r="Q240" s="2" t="str">
        <f t="shared" si="7"/>
        <v>P-S1_Onsite</v>
      </c>
      <c r="R240" s="2" t="s">
        <v>1061</v>
      </c>
      <c r="S240" s="2" t="s">
        <v>1041</v>
      </c>
      <c r="T240" s="2" t="s">
        <v>1042</v>
      </c>
    </row>
    <row r="241" spans="1:20" x14ac:dyDescent="0.3">
      <c r="A241" s="2" t="s">
        <v>684</v>
      </c>
      <c r="B241" s="2" t="s">
        <v>1054</v>
      </c>
      <c r="C241" s="2" t="s">
        <v>685</v>
      </c>
      <c r="D241" s="2" t="s">
        <v>686</v>
      </c>
      <c r="E241" s="2" t="s">
        <v>1448</v>
      </c>
      <c r="F241" s="2" t="s">
        <v>1056</v>
      </c>
      <c r="G241" s="2" t="s">
        <v>1044</v>
      </c>
      <c r="H241" s="2" t="s">
        <v>1045</v>
      </c>
      <c r="I241" s="2" t="s">
        <v>1449</v>
      </c>
      <c r="J241" s="2" t="s">
        <v>1047</v>
      </c>
      <c r="K241" s="2" t="s">
        <v>1048</v>
      </c>
      <c r="L241" s="2" t="s">
        <v>1136</v>
      </c>
      <c r="M241" s="2" t="s">
        <v>1059</v>
      </c>
      <c r="N241" s="2" t="s">
        <v>1137</v>
      </c>
      <c r="O241" s="2" t="s">
        <v>1040</v>
      </c>
      <c r="P241" s="2" t="str">
        <f t="shared" si="6"/>
        <v>P-Onsite</v>
      </c>
      <c r="Q241" s="2" t="str">
        <f t="shared" si="7"/>
        <v>P-S1_Onsite</v>
      </c>
      <c r="R241" s="2" t="s">
        <v>1061</v>
      </c>
      <c r="S241" s="2" t="s">
        <v>1041</v>
      </c>
      <c r="T241" s="2" t="s">
        <v>1042</v>
      </c>
    </row>
    <row r="242" spans="1:20" x14ac:dyDescent="0.3">
      <c r="A242" s="2" t="s">
        <v>684</v>
      </c>
      <c r="B242" s="2" t="s">
        <v>1054</v>
      </c>
      <c r="C242" s="2" t="s">
        <v>685</v>
      </c>
      <c r="D242" s="2" t="s">
        <v>686</v>
      </c>
      <c r="E242" s="2" t="s">
        <v>1448</v>
      </c>
      <c r="F242" s="2" t="s">
        <v>1078</v>
      </c>
      <c r="G242" s="2" t="s">
        <v>1034</v>
      </c>
      <c r="H242" s="2" t="s">
        <v>1035</v>
      </c>
      <c r="I242" s="2" t="s">
        <v>1450</v>
      </c>
      <c r="J242" s="2" t="s">
        <v>1037</v>
      </c>
      <c r="K242" s="2" t="s">
        <v>1038</v>
      </c>
      <c r="L242" s="2" t="s">
        <v>1136</v>
      </c>
      <c r="M242" s="2" t="s">
        <v>1059</v>
      </c>
      <c r="N242" s="2" t="s">
        <v>1137</v>
      </c>
      <c r="O242" s="2" t="s">
        <v>1040</v>
      </c>
      <c r="P242" s="2" t="str">
        <f t="shared" si="6"/>
        <v>P-Onsite</v>
      </c>
      <c r="Q242" s="2" t="str">
        <f t="shared" si="7"/>
        <v>P-S1_Onsite</v>
      </c>
      <c r="R242" s="2" t="s">
        <v>1061</v>
      </c>
      <c r="S242" s="2" t="s">
        <v>1041</v>
      </c>
      <c r="T242" s="2" t="s">
        <v>1042</v>
      </c>
    </row>
    <row r="243" spans="1:20" x14ac:dyDescent="0.3">
      <c r="A243" s="2" t="s">
        <v>684</v>
      </c>
      <c r="B243" s="2" t="s">
        <v>1054</v>
      </c>
      <c r="C243" s="2" t="s">
        <v>685</v>
      </c>
      <c r="D243" s="2" t="s">
        <v>686</v>
      </c>
      <c r="E243" s="2" t="s">
        <v>1448</v>
      </c>
      <c r="F243" s="2" t="s">
        <v>1062</v>
      </c>
      <c r="G243" s="2" t="s">
        <v>1063</v>
      </c>
      <c r="H243" s="2" t="s">
        <v>1064</v>
      </c>
      <c r="I243" s="2" t="s">
        <v>1451</v>
      </c>
      <c r="J243" s="2" t="s">
        <v>1066</v>
      </c>
      <c r="K243" s="2" t="s">
        <v>1048</v>
      </c>
      <c r="L243" s="2" t="s">
        <v>1136</v>
      </c>
      <c r="M243" s="2" t="s">
        <v>1059</v>
      </c>
      <c r="N243" s="2" t="s">
        <v>1137</v>
      </c>
      <c r="O243" s="2" t="s">
        <v>1040</v>
      </c>
      <c r="P243" s="2" t="str">
        <f t="shared" si="6"/>
        <v>P-Onsite</v>
      </c>
      <c r="Q243" s="2" t="str">
        <f t="shared" si="7"/>
        <v>P-S1_Onsite</v>
      </c>
      <c r="R243" s="2" t="s">
        <v>1061</v>
      </c>
      <c r="S243" s="2" t="s">
        <v>1041</v>
      </c>
      <c r="T243" s="2" t="s">
        <v>1042</v>
      </c>
    </row>
    <row r="244" spans="1:20" x14ac:dyDescent="0.3">
      <c r="A244" s="2" t="s">
        <v>708</v>
      </c>
      <c r="B244" s="2" t="s">
        <v>1054</v>
      </c>
      <c r="C244" s="2" t="s">
        <v>709</v>
      </c>
      <c r="D244" s="2" t="s">
        <v>710</v>
      </c>
      <c r="E244" s="2" t="s">
        <v>1452</v>
      </c>
      <c r="F244" s="2" t="s">
        <v>1068</v>
      </c>
      <c r="G244" s="2" t="s">
        <v>1050</v>
      </c>
      <c r="H244" s="2" t="s">
        <v>1051</v>
      </c>
      <c r="I244" s="2" t="s">
        <v>1453</v>
      </c>
      <c r="J244" s="2" t="s">
        <v>1053</v>
      </c>
      <c r="K244" s="2" t="s">
        <v>1038</v>
      </c>
      <c r="L244" s="2" t="s">
        <v>1164</v>
      </c>
      <c r="M244" s="2" t="s">
        <v>1059</v>
      </c>
      <c r="N244" s="2" t="s">
        <v>1209</v>
      </c>
      <c r="O244" s="2" t="s">
        <v>1040</v>
      </c>
      <c r="P244" s="2" t="str">
        <f t="shared" si="6"/>
        <v>P-Onsite</v>
      </c>
      <c r="Q244" s="2" t="str">
        <f t="shared" si="7"/>
        <v>P-S1_Onsite</v>
      </c>
      <c r="R244" s="2" t="s">
        <v>1061</v>
      </c>
      <c r="S244" s="2" t="s">
        <v>1041</v>
      </c>
      <c r="T244" s="2" t="s">
        <v>1042</v>
      </c>
    </row>
    <row r="245" spans="1:20" x14ac:dyDescent="0.3">
      <c r="A245" s="2" t="s">
        <v>708</v>
      </c>
      <c r="B245" s="2" t="s">
        <v>1054</v>
      </c>
      <c r="C245" s="2" t="s">
        <v>709</v>
      </c>
      <c r="D245" s="2" t="s">
        <v>710</v>
      </c>
      <c r="E245" s="2" t="s">
        <v>1452</v>
      </c>
      <c r="F245" s="2" t="s">
        <v>1056</v>
      </c>
      <c r="G245" s="2" t="s">
        <v>1044</v>
      </c>
      <c r="H245" s="2" t="s">
        <v>1045</v>
      </c>
      <c r="I245" s="2" t="s">
        <v>1454</v>
      </c>
      <c r="J245" s="2" t="s">
        <v>1047</v>
      </c>
      <c r="K245" s="2" t="s">
        <v>1048</v>
      </c>
      <c r="L245" s="2" t="s">
        <v>1164</v>
      </c>
      <c r="M245" s="2" t="s">
        <v>1059</v>
      </c>
      <c r="N245" s="2" t="s">
        <v>1209</v>
      </c>
      <c r="O245" s="2" t="s">
        <v>1040</v>
      </c>
      <c r="P245" s="2" t="str">
        <f t="shared" si="6"/>
        <v>P-Onsite</v>
      </c>
      <c r="Q245" s="2" t="str">
        <f t="shared" si="7"/>
        <v>P-S1_Onsite</v>
      </c>
      <c r="R245" s="2" t="s">
        <v>1061</v>
      </c>
      <c r="S245" s="2" t="s">
        <v>1041</v>
      </c>
      <c r="T245" s="2" t="s">
        <v>1042</v>
      </c>
    </row>
    <row r="246" spans="1:20" x14ac:dyDescent="0.3">
      <c r="A246" s="2" t="s">
        <v>714</v>
      </c>
      <c r="B246" s="2" t="s">
        <v>1054</v>
      </c>
      <c r="C246" s="2" t="s">
        <v>715</v>
      </c>
      <c r="D246" s="2" t="s">
        <v>716</v>
      </c>
      <c r="E246" s="2" t="s">
        <v>1455</v>
      </c>
      <c r="F246" s="2" t="s">
        <v>1056</v>
      </c>
      <c r="G246" s="2" t="s">
        <v>1044</v>
      </c>
      <c r="H246" s="2" t="s">
        <v>1045</v>
      </c>
      <c r="I246" s="2" t="s">
        <v>1456</v>
      </c>
      <c r="J246" s="2" t="s">
        <v>1047</v>
      </c>
      <c r="K246" s="2" t="s">
        <v>1048</v>
      </c>
      <c r="L246" s="2" t="s">
        <v>1089</v>
      </c>
      <c r="M246" s="2" t="s">
        <v>1059</v>
      </c>
      <c r="N246" s="2" t="s">
        <v>1090</v>
      </c>
      <c r="O246" s="2" t="s">
        <v>1040</v>
      </c>
      <c r="P246" s="2" t="str">
        <f t="shared" si="6"/>
        <v>P-Onsite</v>
      </c>
      <c r="Q246" s="2" t="str">
        <f t="shared" si="7"/>
        <v>P-S1_Onsite</v>
      </c>
      <c r="R246" s="2" t="s">
        <v>1061</v>
      </c>
      <c r="S246" s="2" t="s">
        <v>1041</v>
      </c>
      <c r="T246" s="2" t="s">
        <v>1042</v>
      </c>
    </row>
    <row r="247" spans="1:20" x14ac:dyDescent="0.3">
      <c r="A247" s="2" t="s">
        <v>720</v>
      </c>
      <c r="B247" s="2" t="s">
        <v>1054</v>
      </c>
      <c r="C247" s="2" t="s">
        <v>721</v>
      </c>
      <c r="D247" s="2" t="s">
        <v>722</v>
      </c>
      <c r="E247" s="2" t="s">
        <v>1457</v>
      </c>
      <c r="F247" s="2" t="s">
        <v>1068</v>
      </c>
      <c r="G247" s="2" t="s">
        <v>1050</v>
      </c>
      <c r="H247" s="2" t="s">
        <v>1051</v>
      </c>
      <c r="I247" s="2" t="s">
        <v>1458</v>
      </c>
      <c r="J247" s="2" t="s">
        <v>1053</v>
      </c>
      <c r="K247" s="2" t="s">
        <v>1038</v>
      </c>
      <c r="L247" s="2" t="s">
        <v>1157</v>
      </c>
      <c r="M247" s="2" t="s">
        <v>1059</v>
      </c>
      <c r="N247" s="2" t="s">
        <v>1158</v>
      </c>
      <c r="O247" s="2" t="s">
        <v>1040</v>
      </c>
      <c r="P247" s="2" t="str">
        <f t="shared" si="6"/>
        <v>P-Onsite</v>
      </c>
      <c r="Q247" s="2" t="str">
        <f t="shared" si="7"/>
        <v>P-S1_Onsite</v>
      </c>
      <c r="R247" s="2" t="s">
        <v>1061</v>
      </c>
      <c r="S247" s="2" t="s">
        <v>1041</v>
      </c>
      <c r="T247" s="2" t="s">
        <v>1042</v>
      </c>
    </row>
    <row r="248" spans="1:20" x14ac:dyDescent="0.3">
      <c r="A248" s="2" t="s">
        <v>720</v>
      </c>
      <c r="B248" s="2" t="s">
        <v>1054</v>
      </c>
      <c r="C248" s="2" t="s">
        <v>721</v>
      </c>
      <c r="D248" s="2" t="s">
        <v>722</v>
      </c>
      <c r="E248" s="2" t="s">
        <v>1457</v>
      </c>
      <c r="F248" s="2" t="s">
        <v>1056</v>
      </c>
      <c r="G248" s="2" t="s">
        <v>1044</v>
      </c>
      <c r="H248" s="2" t="s">
        <v>1045</v>
      </c>
      <c r="I248" s="2" t="s">
        <v>1459</v>
      </c>
      <c r="J248" s="2" t="s">
        <v>1047</v>
      </c>
      <c r="K248" s="2" t="s">
        <v>1048</v>
      </c>
      <c r="L248" s="2" t="s">
        <v>1157</v>
      </c>
      <c r="M248" s="2" t="s">
        <v>1059</v>
      </c>
      <c r="N248" s="2" t="s">
        <v>1158</v>
      </c>
      <c r="O248" s="2" t="s">
        <v>1040</v>
      </c>
      <c r="P248" s="2" t="str">
        <f t="shared" si="6"/>
        <v>P-Onsite</v>
      </c>
      <c r="Q248" s="2" t="str">
        <f t="shared" si="7"/>
        <v>P-S1_Onsite</v>
      </c>
      <c r="R248" s="2" t="s">
        <v>1061</v>
      </c>
      <c r="S248" s="2" t="s">
        <v>1041</v>
      </c>
      <c r="T248" s="2" t="s">
        <v>1042</v>
      </c>
    </row>
    <row r="249" spans="1:20" x14ac:dyDescent="0.3">
      <c r="A249" s="2" t="s">
        <v>720</v>
      </c>
      <c r="B249" s="2" t="s">
        <v>1054</v>
      </c>
      <c r="C249" s="2" t="s">
        <v>721</v>
      </c>
      <c r="D249" s="2" t="s">
        <v>722</v>
      </c>
      <c r="E249" s="2" t="s">
        <v>1457</v>
      </c>
      <c r="F249" s="2" t="s">
        <v>1078</v>
      </c>
      <c r="G249" s="2" t="s">
        <v>1034</v>
      </c>
      <c r="H249" s="2" t="s">
        <v>1035</v>
      </c>
      <c r="I249" s="2" t="s">
        <v>1460</v>
      </c>
      <c r="J249" s="2" t="s">
        <v>1037</v>
      </c>
      <c r="K249" s="2" t="s">
        <v>1038</v>
      </c>
      <c r="L249" s="2" t="s">
        <v>1157</v>
      </c>
      <c r="M249" s="2" t="s">
        <v>1059</v>
      </c>
      <c r="N249" s="2" t="s">
        <v>1158</v>
      </c>
      <c r="O249" s="2" t="s">
        <v>1098</v>
      </c>
      <c r="P249" s="2" t="str">
        <f t="shared" si="6"/>
        <v>A-Onsite</v>
      </c>
      <c r="Q249" s="2" t="str">
        <f t="shared" si="7"/>
        <v>A-S1_Onsite</v>
      </c>
      <c r="R249" s="2" t="s">
        <v>1061</v>
      </c>
      <c r="S249" s="2" t="s">
        <v>1041</v>
      </c>
      <c r="T249" s="2" t="s">
        <v>1042</v>
      </c>
    </row>
    <row r="250" spans="1:20" x14ac:dyDescent="0.3">
      <c r="A250" s="2" t="s">
        <v>720</v>
      </c>
      <c r="B250" s="2" t="s">
        <v>1054</v>
      </c>
      <c r="C250" s="2" t="s">
        <v>721</v>
      </c>
      <c r="D250" s="2" t="s">
        <v>722</v>
      </c>
      <c r="E250" s="2" t="s">
        <v>1457</v>
      </c>
      <c r="F250" s="2" t="s">
        <v>1062</v>
      </c>
      <c r="G250" s="2" t="s">
        <v>1063</v>
      </c>
      <c r="H250" s="2" t="s">
        <v>1064</v>
      </c>
      <c r="I250" s="2" t="s">
        <v>1461</v>
      </c>
      <c r="J250" s="2" t="s">
        <v>1066</v>
      </c>
      <c r="K250" s="2" t="s">
        <v>1048</v>
      </c>
      <c r="L250" s="2" t="s">
        <v>1157</v>
      </c>
      <c r="M250" s="2" t="s">
        <v>1059</v>
      </c>
      <c r="N250" s="2" t="s">
        <v>1158</v>
      </c>
      <c r="O250" s="2" t="s">
        <v>1098</v>
      </c>
      <c r="P250" s="2" t="str">
        <f t="shared" si="6"/>
        <v>A-Onsite</v>
      </c>
      <c r="Q250" s="2" t="str">
        <f t="shared" si="7"/>
        <v>A-S1_Onsite</v>
      </c>
      <c r="R250" s="2" t="s">
        <v>1061</v>
      </c>
      <c r="S250" s="2" t="s">
        <v>1041</v>
      </c>
      <c r="T250" s="2" t="s">
        <v>1042</v>
      </c>
    </row>
    <row r="251" spans="1:20" x14ac:dyDescent="0.3">
      <c r="A251" s="2" t="s">
        <v>726</v>
      </c>
      <c r="B251" s="2" t="s">
        <v>1054</v>
      </c>
      <c r="C251" s="2" t="s">
        <v>727</v>
      </c>
      <c r="D251" s="2" t="s">
        <v>728</v>
      </c>
      <c r="E251" s="2" t="s">
        <v>1462</v>
      </c>
      <c r="F251" s="2" t="s">
        <v>1068</v>
      </c>
      <c r="G251" s="2" t="s">
        <v>1050</v>
      </c>
      <c r="H251" s="2" t="s">
        <v>1051</v>
      </c>
      <c r="I251" s="2" t="s">
        <v>1463</v>
      </c>
      <c r="J251" s="2" t="s">
        <v>1053</v>
      </c>
      <c r="K251" s="2" t="s">
        <v>1038</v>
      </c>
      <c r="L251" s="2" t="s">
        <v>1089</v>
      </c>
      <c r="M251" s="2" t="s">
        <v>1059</v>
      </c>
      <c r="N251" s="2" t="s">
        <v>1124</v>
      </c>
      <c r="O251" s="2" t="s">
        <v>1040</v>
      </c>
      <c r="P251" s="2" t="str">
        <f t="shared" si="6"/>
        <v>P-Onsite</v>
      </c>
      <c r="Q251" s="2" t="str">
        <f t="shared" si="7"/>
        <v>P-S1_Onsite</v>
      </c>
      <c r="R251" s="2" t="s">
        <v>1061</v>
      </c>
      <c r="S251" s="2" t="s">
        <v>1041</v>
      </c>
      <c r="T251" s="2" t="s">
        <v>1042</v>
      </c>
    </row>
    <row r="252" spans="1:20" x14ac:dyDescent="0.3">
      <c r="A252" s="2" t="s">
        <v>726</v>
      </c>
      <c r="B252" s="2" t="s">
        <v>1054</v>
      </c>
      <c r="C252" s="2" t="s">
        <v>727</v>
      </c>
      <c r="D252" s="2" t="s">
        <v>728</v>
      </c>
      <c r="E252" s="2" t="s">
        <v>1462</v>
      </c>
      <c r="F252" s="2" t="s">
        <v>1056</v>
      </c>
      <c r="G252" s="2" t="s">
        <v>1044</v>
      </c>
      <c r="H252" s="2" t="s">
        <v>1045</v>
      </c>
      <c r="I252" s="2" t="s">
        <v>1464</v>
      </c>
      <c r="J252" s="2" t="s">
        <v>1047</v>
      </c>
      <c r="K252" s="2" t="s">
        <v>1048</v>
      </c>
      <c r="L252" s="2" t="s">
        <v>1089</v>
      </c>
      <c r="M252" s="2" t="s">
        <v>1059</v>
      </c>
      <c r="N252" s="2" t="s">
        <v>1124</v>
      </c>
      <c r="O252" s="2" t="s">
        <v>1040</v>
      </c>
      <c r="P252" s="2" t="str">
        <f t="shared" si="6"/>
        <v>P-Onsite</v>
      </c>
      <c r="Q252" s="2" t="str">
        <f t="shared" si="7"/>
        <v>P-S1_Onsite</v>
      </c>
      <c r="R252" s="2" t="s">
        <v>1061</v>
      </c>
      <c r="S252" s="2" t="s">
        <v>1041</v>
      </c>
      <c r="T252" s="2" t="s">
        <v>1042</v>
      </c>
    </row>
    <row r="253" spans="1:20" x14ac:dyDescent="0.3">
      <c r="A253" s="2" t="s">
        <v>726</v>
      </c>
      <c r="B253" s="2" t="s">
        <v>1054</v>
      </c>
      <c r="C253" s="2" t="s">
        <v>727</v>
      </c>
      <c r="D253" s="2" t="s">
        <v>728</v>
      </c>
      <c r="E253" s="2" t="s">
        <v>1462</v>
      </c>
      <c r="F253" s="2" t="s">
        <v>1078</v>
      </c>
      <c r="G253" s="2" t="s">
        <v>1034</v>
      </c>
      <c r="H253" s="2" t="s">
        <v>1035</v>
      </c>
      <c r="I253" s="2" t="s">
        <v>1465</v>
      </c>
      <c r="J253" s="2" t="s">
        <v>1037</v>
      </c>
      <c r="K253" s="2" t="s">
        <v>1038</v>
      </c>
      <c r="L253" s="2" t="s">
        <v>1089</v>
      </c>
      <c r="M253" s="2" t="s">
        <v>1059</v>
      </c>
      <c r="N253" s="2" t="s">
        <v>1124</v>
      </c>
      <c r="O253" s="2" t="s">
        <v>1040</v>
      </c>
      <c r="P253" s="2" t="str">
        <f t="shared" si="6"/>
        <v>P-Onsite</v>
      </c>
      <c r="Q253" s="2" t="str">
        <f t="shared" si="7"/>
        <v>P-S1_Onsite</v>
      </c>
      <c r="R253" s="2" t="s">
        <v>1061</v>
      </c>
      <c r="S253" s="2" t="s">
        <v>1041</v>
      </c>
      <c r="T253" s="2" t="s">
        <v>1042</v>
      </c>
    </row>
    <row r="254" spans="1:20" x14ac:dyDescent="0.3">
      <c r="A254" s="2" t="s">
        <v>726</v>
      </c>
      <c r="B254" s="2" t="s">
        <v>1054</v>
      </c>
      <c r="C254" s="2" t="s">
        <v>727</v>
      </c>
      <c r="D254" s="2" t="s">
        <v>728</v>
      </c>
      <c r="E254" s="2" t="s">
        <v>1462</v>
      </c>
      <c r="F254" s="2" t="s">
        <v>1062</v>
      </c>
      <c r="G254" s="2" t="s">
        <v>1063</v>
      </c>
      <c r="H254" s="2" t="s">
        <v>1064</v>
      </c>
      <c r="I254" s="2" t="s">
        <v>1466</v>
      </c>
      <c r="J254" s="2" t="s">
        <v>1066</v>
      </c>
      <c r="K254" s="2" t="s">
        <v>1048</v>
      </c>
      <c r="L254" s="2" t="s">
        <v>1089</v>
      </c>
      <c r="M254" s="2" t="s">
        <v>1059</v>
      </c>
      <c r="N254" s="2" t="s">
        <v>1124</v>
      </c>
      <c r="O254" s="2" t="s">
        <v>1040</v>
      </c>
      <c r="P254" s="2" t="str">
        <f t="shared" si="6"/>
        <v>P-Onsite</v>
      </c>
      <c r="Q254" s="2" t="str">
        <f t="shared" si="7"/>
        <v>P-S1_Onsite</v>
      </c>
      <c r="R254" s="2" t="s">
        <v>1061</v>
      </c>
      <c r="S254" s="2" t="s">
        <v>1041</v>
      </c>
      <c r="T254" s="2" t="s">
        <v>1042</v>
      </c>
    </row>
    <row r="255" spans="1:20" x14ac:dyDescent="0.3">
      <c r="A255" s="2" t="s">
        <v>732</v>
      </c>
      <c r="B255" s="2" t="s">
        <v>1054</v>
      </c>
      <c r="C255" s="2" t="s">
        <v>733</v>
      </c>
      <c r="D255" s="2" t="s">
        <v>734</v>
      </c>
      <c r="E255" s="2" t="s">
        <v>1467</v>
      </c>
      <c r="F255" s="2" t="s">
        <v>1056</v>
      </c>
      <c r="G255" s="2" t="s">
        <v>1044</v>
      </c>
      <c r="H255" s="2" t="s">
        <v>1045</v>
      </c>
      <c r="I255" s="2" t="s">
        <v>1468</v>
      </c>
      <c r="J255" s="2" t="s">
        <v>1047</v>
      </c>
      <c r="K255" s="2" t="s">
        <v>1048</v>
      </c>
      <c r="L255" s="2" t="s">
        <v>1164</v>
      </c>
      <c r="M255" s="2" t="s">
        <v>1059</v>
      </c>
      <c r="N255" s="2" t="s">
        <v>1165</v>
      </c>
      <c r="O255" s="2" t="s">
        <v>1040</v>
      </c>
      <c r="P255" s="2" t="str">
        <f t="shared" si="6"/>
        <v>P-Onsite</v>
      </c>
      <c r="Q255" s="2" t="str">
        <f t="shared" si="7"/>
        <v>P-S1_Onsite</v>
      </c>
      <c r="R255" s="2" t="s">
        <v>1061</v>
      </c>
      <c r="S255" s="2" t="s">
        <v>1041</v>
      </c>
      <c r="T255" s="2" t="s">
        <v>1042</v>
      </c>
    </row>
    <row r="256" spans="1:20" x14ac:dyDescent="0.3">
      <c r="A256" s="2" t="s">
        <v>735</v>
      </c>
      <c r="B256" s="2" t="s">
        <v>1054</v>
      </c>
      <c r="C256" s="2" t="s">
        <v>736</v>
      </c>
      <c r="D256" s="2" t="s">
        <v>737</v>
      </c>
      <c r="E256" s="2" t="s">
        <v>1469</v>
      </c>
      <c r="F256" s="2" t="s">
        <v>1056</v>
      </c>
      <c r="G256" s="2" t="s">
        <v>1044</v>
      </c>
      <c r="H256" s="2" t="s">
        <v>1045</v>
      </c>
      <c r="I256" s="2" t="s">
        <v>1470</v>
      </c>
      <c r="J256" s="2" t="s">
        <v>1047</v>
      </c>
      <c r="K256" s="2" t="s">
        <v>1048</v>
      </c>
      <c r="L256" s="2" t="s">
        <v>1058</v>
      </c>
      <c r="M256" s="2" t="s">
        <v>1059</v>
      </c>
      <c r="N256" s="2" t="s">
        <v>1060</v>
      </c>
      <c r="O256" s="2" t="s">
        <v>1040</v>
      </c>
      <c r="P256" s="2" t="str">
        <f t="shared" si="6"/>
        <v>P-Onsite</v>
      </c>
      <c r="Q256" s="2" t="str">
        <f t="shared" si="7"/>
        <v>P-S1_Onsite</v>
      </c>
      <c r="R256" s="2" t="s">
        <v>1061</v>
      </c>
      <c r="S256" s="2" t="s">
        <v>1041</v>
      </c>
      <c r="T256" s="2" t="s">
        <v>1042</v>
      </c>
    </row>
    <row r="257" spans="1:20" x14ac:dyDescent="0.3">
      <c r="A257" s="2" t="s">
        <v>750</v>
      </c>
      <c r="B257" s="2" t="s">
        <v>1054</v>
      </c>
      <c r="C257" s="2" t="s">
        <v>751</v>
      </c>
      <c r="D257" s="2" t="s">
        <v>752</v>
      </c>
      <c r="E257" s="2" t="s">
        <v>1471</v>
      </c>
      <c r="F257" s="2" t="s">
        <v>1068</v>
      </c>
      <c r="G257" s="2" t="s">
        <v>1050</v>
      </c>
      <c r="H257" s="2" t="s">
        <v>1051</v>
      </c>
      <c r="I257" s="2" t="s">
        <v>1472</v>
      </c>
      <c r="J257" s="2" t="s">
        <v>1053</v>
      </c>
      <c r="K257" s="2" t="s">
        <v>1038</v>
      </c>
      <c r="L257" s="2" t="s">
        <v>1089</v>
      </c>
      <c r="M257" s="2" t="s">
        <v>1059</v>
      </c>
      <c r="N257" s="2" t="s">
        <v>1090</v>
      </c>
      <c r="O257" s="2" t="s">
        <v>1040</v>
      </c>
      <c r="P257" s="2" t="str">
        <f t="shared" si="6"/>
        <v>P-Onsite</v>
      </c>
      <c r="Q257" s="2" t="str">
        <f t="shared" si="7"/>
        <v>P-S1_Onsite</v>
      </c>
      <c r="R257" s="2" t="s">
        <v>1061</v>
      </c>
      <c r="S257" s="2" t="s">
        <v>1041</v>
      </c>
      <c r="T257" s="2" t="s">
        <v>1042</v>
      </c>
    </row>
    <row r="258" spans="1:20" x14ac:dyDescent="0.3">
      <c r="A258" s="2" t="s">
        <v>750</v>
      </c>
      <c r="B258" s="2" t="s">
        <v>1054</v>
      </c>
      <c r="C258" s="2" t="s">
        <v>751</v>
      </c>
      <c r="D258" s="2" t="s">
        <v>752</v>
      </c>
      <c r="E258" s="2" t="s">
        <v>1471</v>
      </c>
      <c r="F258" s="2" t="s">
        <v>1056</v>
      </c>
      <c r="G258" s="2" t="s">
        <v>1044</v>
      </c>
      <c r="H258" s="2" t="s">
        <v>1045</v>
      </c>
      <c r="I258" s="2" t="s">
        <v>1473</v>
      </c>
      <c r="J258" s="2" t="s">
        <v>1047</v>
      </c>
      <c r="K258" s="2" t="s">
        <v>1048</v>
      </c>
      <c r="L258" s="2" t="s">
        <v>1089</v>
      </c>
      <c r="M258" s="2" t="s">
        <v>1059</v>
      </c>
      <c r="N258" s="2" t="s">
        <v>1090</v>
      </c>
      <c r="O258" s="2" t="s">
        <v>1040</v>
      </c>
      <c r="P258" s="2" t="str">
        <f t="shared" si="6"/>
        <v>P-Onsite</v>
      </c>
      <c r="Q258" s="2" t="str">
        <f t="shared" si="7"/>
        <v>P-S1_Onsite</v>
      </c>
      <c r="R258" s="2" t="s">
        <v>1061</v>
      </c>
      <c r="S258" s="2" t="s">
        <v>1041</v>
      </c>
      <c r="T258" s="2" t="s">
        <v>1042</v>
      </c>
    </row>
    <row r="259" spans="1:20" x14ac:dyDescent="0.3">
      <c r="A259" s="2" t="s">
        <v>750</v>
      </c>
      <c r="B259" s="2" t="s">
        <v>1054</v>
      </c>
      <c r="C259" s="2" t="s">
        <v>751</v>
      </c>
      <c r="D259" s="2" t="s">
        <v>752</v>
      </c>
      <c r="E259" s="2" t="s">
        <v>1471</v>
      </c>
      <c r="F259" s="2" t="s">
        <v>1078</v>
      </c>
      <c r="G259" s="2" t="s">
        <v>1034</v>
      </c>
      <c r="H259" s="2" t="s">
        <v>1035</v>
      </c>
      <c r="I259" s="2" t="s">
        <v>1474</v>
      </c>
      <c r="J259" s="2" t="s">
        <v>1037</v>
      </c>
      <c r="K259" s="2" t="s">
        <v>1038</v>
      </c>
      <c r="L259" s="2" t="s">
        <v>1089</v>
      </c>
      <c r="M259" s="2" t="s">
        <v>1059</v>
      </c>
      <c r="N259" s="2" t="s">
        <v>1090</v>
      </c>
      <c r="O259" s="2" t="s">
        <v>1040</v>
      </c>
      <c r="P259" s="2" t="str">
        <f t="shared" ref="P259:P322" si="8">CONCATENATE(LEFT(O259,1),"-",B259)</f>
        <v>P-Onsite</v>
      </c>
      <c r="Q259" s="2" t="str">
        <f t="shared" ref="Q259:Q322" si="9">CONCATENATE(LEFT($O259,1),"-",RIGHT($F259,9))</f>
        <v>P-S1_Onsite</v>
      </c>
      <c r="R259" s="2" t="s">
        <v>1061</v>
      </c>
      <c r="S259" s="2" t="s">
        <v>1041</v>
      </c>
      <c r="T259" s="2" t="s">
        <v>1042</v>
      </c>
    </row>
    <row r="260" spans="1:20" x14ac:dyDescent="0.3">
      <c r="A260" s="2" t="s">
        <v>750</v>
      </c>
      <c r="B260" s="2" t="s">
        <v>1054</v>
      </c>
      <c r="C260" s="2" t="s">
        <v>751</v>
      </c>
      <c r="D260" s="2" t="s">
        <v>752</v>
      </c>
      <c r="E260" s="2" t="s">
        <v>1471</v>
      </c>
      <c r="F260" s="2" t="s">
        <v>1062</v>
      </c>
      <c r="G260" s="2" t="s">
        <v>1063</v>
      </c>
      <c r="H260" s="2" t="s">
        <v>1064</v>
      </c>
      <c r="I260" s="2" t="s">
        <v>1475</v>
      </c>
      <c r="J260" s="2" t="s">
        <v>1066</v>
      </c>
      <c r="K260" s="2" t="s">
        <v>1048</v>
      </c>
      <c r="L260" s="2" t="s">
        <v>1089</v>
      </c>
      <c r="M260" s="2" t="s">
        <v>1059</v>
      </c>
      <c r="N260" s="2" t="s">
        <v>1090</v>
      </c>
      <c r="O260" s="2" t="s">
        <v>1040</v>
      </c>
      <c r="P260" s="2" t="str">
        <f t="shared" si="8"/>
        <v>P-Onsite</v>
      </c>
      <c r="Q260" s="2" t="str">
        <f t="shared" si="9"/>
        <v>P-S1_Onsite</v>
      </c>
      <c r="R260" s="2" t="s">
        <v>1061</v>
      </c>
      <c r="S260" s="2" t="s">
        <v>1041</v>
      </c>
      <c r="T260" s="2" t="s">
        <v>1042</v>
      </c>
    </row>
    <row r="261" spans="1:20" x14ac:dyDescent="0.3">
      <c r="A261" s="2" t="s">
        <v>756</v>
      </c>
      <c r="B261" s="2" t="s">
        <v>1054</v>
      </c>
      <c r="C261" s="2" t="s">
        <v>757</v>
      </c>
      <c r="D261" s="2" t="s">
        <v>758</v>
      </c>
      <c r="E261" s="2" t="s">
        <v>1476</v>
      </c>
      <c r="F261" s="2" t="s">
        <v>1056</v>
      </c>
      <c r="G261" s="2" t="s">
        <v>1044</v>
      </c>
      <c r="H261" s="2" t="s">
        <v>1045</v>
      </c>
      <c r="I261" s="2" t="s">
        <v>1477</v>
      </c>
      <c r="J261" s="2" t="s">
        <v>1047</v>
      </c>
      <c r="K261" s="2" t="s">
        <v>1048</v>
      </c>
      <c r="L261" s="2" t="s">
        <v>1089</v>
      </c>
      <c r="M261" s="2" t="s">
        <v>1059</v>
      </c>
      <c r="N261" s="2" t="s">
        <v>1090</v>
      </c>
      <c r="O261" s="2" t="s">
        <v>1040</v>
      </c>
      <c r="P261" s="2" t="str">
        <f t="shared" si="8"/>
        <v>P-Onsite</v>
      </c>
      <c r="Q261" s="2" t="str">
        <f t="shared" si="9"/>
        <v>P-S1_Onsite</v>
      </c>
      <c r="R261" s="2" t="s">
        <v>1061</v>
      </c>
      <c r="S261" s="2" t="s">
        <v>1041</v>
      </c>
      <c r="T261" s="2" t="s">
        <v>1042</v>
      </c>
    </row>
    <row r="262" spans="1:20" x14ac:dyDescent="0.3">
      <c r="A262" s="2" t="s">
        <v>756</v>
      </c>
      <c r="B262" s="2" t="s">
        <v>1054</v>
      </c>
      <c r="C262" s="2" t="s">
        <v>757</v>
      </c>
      <c r="D262" s="2" t="s">
        <v>758</v>
      </c>
      <c r="E262" s="2" t="s">
        <v>1476</v>
      </c>
      <c r="F262" s="2" t="s">
        <v>1078</v>
      </c>
      <c r="G262" s="2" t="s">
        <v>1034</v>
      </c>
      <c r="H262" s="2" t="s">
        <v>1035</v>
      </c>
      <c r="I262" s="2" t="s">
        <v>1478</v>
      </c>
      <c r="J262" s="2" t="s">
        <v>1037</v>
      </c>
      <c r="K262" s="2" t="s">
        <v>1038</v>
      </c>
      <c r="L262" s="2" t="s">
        <v>1089</v>
      </c>
      <c r="M262" s="2" t="s">
        <v>1059</v>
      </c>
      <c r="N262" s="2" t="s">
        <v>1090</v>
      </c>
      <c r="O262" s="2" t="s">
        <v>1040</v>
      </c>
      <c r="P262" s="2" t="str">
        <f t="shared" si="8"/>
        <v>P-Onsite</v>
      </c>
      <c r="Q262" s="2" t="str">
        <f t="shared" si="9"/>
        <v>P-S1_Onsite</v>
      </c>
      <c r="R262" s="2" t="s">
        <v>1061</v>
      </c>
      <c r="S262" s="2" t="s">
        <v>1041</v>
      </c>
      <c r="T262" s="2" t="s">
        <v>1042</v>
      </c>
    </row>
    <row r="263" spans="1:20" x14ac:dyDescent="0.3">
      <c r="A263" s="2" t="s">
        <v>756</v>
      </c>
      <c r="B263" s="2" t="s">
        <v>1054</v>
      </c>
      <c r="C263" s="2" t="s">
        <v>757</v>
      </c>
      <c r="D263" s="2" t="s">
        <v>758</v>
      </c>
      <c r="E263" s="2" t="s">
        <v>1476</v>
      </c>
      <c r="F263" s="2" t="s">
        <v>1062</v>
      </c>
      <c r="G263" s="2" t="s">
        <v>1063</v>
      </c>
      <c r="H263" s="2" t="s">
        <v>1064</v>
      </c>
      <c r="I263" s="2" t="s">
        <v>1479</v>
      </c>
      <c r="J263" s="2" t="s">
        <v>1066</v>
      </c>
      <c r="K263" s="2" t="s">
        <v>1048</v>
      </c>
      <c r="L263" s="2" t="s">
        <v>1089</v>
      </c>
      <c r="M263" s="2" t="s">
        <v>1059</v>
      </c>
      <c r="N263" s="2" t="s">
        <v>1090</v>
      </c>
      <c r="O263" s="2" t="s">
        <v>1040</v>
      </c>
      <c r="P263" s="2" t="str">
        <f t="shared" si="8"/>
        <v>P-Onsite</v>
      </c>
      <c r="Q263" s="2" t="str">
        <f t="shared" si="9"/>
        <v>P-S1_Onsite</v>
      </c>
      <c r="R263" s="2" t="s">
        <v>1061</v>
      </c>
      <c r="S263" s="2" t="s">
        <v>1041</v>
      </c>
      <c r="T263" s="2" t="s">
        <v>1042</v>
      </c>
    </row>
    <row r="264" spans="1:20" x14ac:dyDescent="0.3">
      <c r="A264" s="2" t="s">
        <v>762</v>
      </c>
      <c r="B264" s="2" t="s">
        <v>1054</v>
      </c>
      <c r="C264" s="2" t="s">
        <v>763</v>
      </c>
      <c r="D264" s="2" t="s">
        <v>764</v>
      </c>
      <c r="E264" s="2" t="s">
        <v>1480</v>
      </c>
      <c r="F264" s="2" t="s">
        <v>1068</v>
      </c>
      <c r="G264" s="2" t="s">
        <v>1050</v>
      </c>
      <c r="H264" s="2" t="s">
        <v>1051</v>
      </c>
      <c r="I264" s="2" t="s">
        <v>1481</v>
      </c>
      <c r="J264" s="2" t="s">
        <v>1053</v>
      </c>
      <c r="K264" s="2" t="s">
        <v>1038</v>
      </c>
      <c r="L264" s="2" t="s">
        <v>1089</v>
      </c>
      <c r="M264" s="2" t="s">
        <v>1059</v>
      </c>
      <c r="N264" s="2" t="s">
        <v>1124</v>
      </c>
      <c r="O264" s="2" t="s">
        <v>1040</v>
      </c>
      <c r="P264" s="2" t="str">
        <f t="shared" si="8"/>
        <v>P-Onsite</v>
      </c>
      <c r="Q264" s="2" t="str">
        <f t="shared" si="9"/>
        <v>P-S1_Onsite</v>
      </c>
      <c r="R264" s="2" t="s">
        <v>1061</v>
      </c>
      <c r="S264" s="2" t="s">
        <v>1041</v>
      </c>
      <c r="T264" s="2" t="s">
        <v>1042</v>
      </c>
    </row>
    <row r="265" spans="1:20" x14ac:dyDescent="0.3">
      <c r="A265" s="2" t="s">
        <v>762</v>
      </c>
      <c r="B265" s="2" t="s">
        <v>1054</v>
      </c>
      <c r="C265" s="2" t="s">
        <v>763</v>
      </c>
      <c r="D265" s="2" t="s">
        <v>764</v>
      </c>
      <c r="E265" s="2" t="s">
        <v>1480</v>
      </c>
      <c r="F265" s="2" t="s">
        <v>1056</v>
      </c>
      <c r="G265" s="2" t="s">
        <v>1044</v>
      </c>
      <c r="H265" s="2" t="s">
        <v>1045</v>
      </c>
      <c r="I265" s="2" t="s">
        <v>1482</v>
      </c>
      <c r="J265" s="2" t="s">
        <v>1047</v>
      </c>
      <c r="K265" s="2" t="s">
        <v>1048</v>
      </c>
      <c r="L265" s="2" t="s">
        <v>1089</v>
      </c>
      <c r="M265" s="2" t="s">
        <v>1059</v>
      </c>
      <c r="N265" s="2" t="s">
        <v>1124</v>
      </c>
      <c r="O265" s="2" t="s">
        <v>1040</v>
      </c>
      <c r="P265" s="2" t="str">
        <f t="shared" si="8"/>
        <v>P-Onsite</v>
      </c>
      <c r="Q265" s="2" t="str">
        <f t="shared" si="9"/>
        <v>P-S1_Onsite</v>
      </c>
      <c r="R265" s="2" t="s">
        <v>1061</v>
      </c>
      <c r="S265" s="2" t="s">
        <v>1041</v>
      </c>
      <c r="T265" s="2" t="s">
        <v>1042</v>
      </c>
    </row>
    <row r="266" spans="1:20" x14ac:dyDescent="0.3">
      <c r="A266" s="2" t="s">
        <v>765</v>
      </c>
      <c r="B266" s="2" t="s">
        <v>1054</v>
      </c>
      <c r="C266" s="2" t="s">
        <v>766</v>
      </c>
      <c r="D266" s="2" t="s">
        <v>767</v>
      </c>
      <c r="E266" s="2" t="s">
        <v>1483</v>
      </c>
      <c r="F266" s="2" t="s">
        <v>1078</v>
      </c>
      <c r="G266" s="2" t="s">
        <v>1034</v>
      </c>
      <c r="H266" s="2" t="s">
        <v>1035</v>
      </c>
      <c r="I266" s="2" t="s">
        <v>1484</v>
      </c>
      <c r="J266" s="2" t="s">
        <v>1037</v>
      </c>
      <c r="K266" s="2" t="s">
        <v>1038</v>
      </c>
      <c r="L266" s="2" t="s">
        <v>1300</v>
      </c>
      <c r="M266" s="2" t="s">
        <v>1059</v>
      </c>
      <c r="N266" s="2" t="s">
        <v>1375</v>
      </c>
      <c r="O266" s="2" t="s">
        <v>1040</v>
      </c>
      <c r="P266" s="2" t="str">
        <f t="shared" si="8"/>
        <v>P-Onsite</v>
      </c>
      <c r="Q266" s="2" t="str">
        <f t="shared" si="9"/>
        <v>P-S1_Onsite</v>
      </c>
      <c r="R266" s="2" t="s">
        <v>1061</v>
      </c>
      <c r="S266" s="2" t="s">
        <v>1041</v>
      </c>
      <c r="T266" s="2" t="s">
        <v>1042</v>
      </c>
    </row>
    <row r="267" spans="1:20" x14ac:dyDescent="0.3">
      <c r="A267" s="2" t="s">
        <v>771</v>
      </c>
      <c r="B267" s="2" t="s">
        <v>1054</v>
      </c>
      <c r="C267" s="2" t="s">
        <v>772</v>
      </c>
      <c r="D267" s="2" t="s">
        <v>773</v>
      </c>
      <c r="E267" s="2" t="s">
        <v>1485</v>
      </c>
      <c r="F267" s="2" t="s">
        <v>1056</v>
      </c>
      <c r="G267" s="2" t="s">
        <v>1044</v>
      </c>
      <c r="H267" s="2" t="s">
        <v>1045</v>
      </c>
      <c r="I267" s="2" t="s">
        <v>1486</v>
      </c>
      <c r="J267" s="2" t="s">
        <v>1047</v>
      </c>
      <c r="K267" s="2" t="s">
        <v>1048</v>
      </c>
      <c r="L267" s="2" t="s">
        <v>1164</v>
      </c>
      <c r="M267" s="2" t="s">
        <v>1059</v>
      </c>
      <c r="N267" s="2" t="s">
        <v>1165</v>
      </c>
      <c r="O267" s="2" t="s">
        <v>1040</v>
      </c>
      <c r="P267" s="2" t="str">
        <f t="shared" si="8"/>
        <v>P-Onsite</v>
      </c>
      <c r="Q267" s="2" t="str">
        <f t="shared" si="9"/>
        <v>P-S1_Onsite</v>
      </c>
      <c r="R267" s="2" t="s">
        <v>1061</v>
      </c>
      <c r="S267" s="2" t="s">
        <v>1041</v>
      </c>
      <c r="T267" s="2" t="s">
        <v>1042</v>
      </c>
    </row>
    <row r="268" spans="1:20" x14ac:dyDescent="0.3">
      <c r="A268" s="2" t="s">
        <v>774</v>
      </c>
      <c r="B268" s="2" t="s">
        <v>1054</v>
      </c>
      <c r="C268" s="2" t="s">
        <v>775</v>
      </c>
      <c r="D268" s="2" t="s">
        <v>776</v>
      </c>
      <c r="E268" s="2" t="s">
        <v>1487</v>
      </c>
      <c r="F268" s="2" t="s">
        <v>1068</v>
      </c>
      <c r="G268" s="2" t="s">
        <v>1050</v>
      </c>
      <c r="H268" s="2" t="s">
        <v>1051</v>
      </c>
      <c r="I268" s="2" t="s">
        <v>1488</v>
      </c>
      <c r="J268" s="2" t="s">
        <v>1053</v>
      </c>
      <c r="K268" s="2" t="s">
        <v>1038</v>
      </c>
      <c r="L268" s="2" t="s">
        <v>1136</v>
      </c>
      <c r="M268" s="2" t="s">
        <v>1059</v>
      </c>
      <c r="N268" s="2" t="s">
        <v>1137</v>
      </c>
      <c r="O268" s="2" t="s">
        <v>1098</v>
      </c>
      <c r="P268" s="2" t="str">
        <f t="shared" si="8"/>
        <v>A-Onsite</v>
      </c>
      <c r="Q268" s="2" t="str">
        <f t="shared" si="9"/>
        <v>A-S1_Onsite</v>
      </c>
      <c r="R268" s="2" t="s">
        <v>1061</v>
      </c>
      <c r="S268" s="2" t="s">
        <v>1041</v>
      </c>
      <c r="T268" s="2" t="s">
        <v>1042</v>
      </c>
    </row>
    <row r="269" spans="1:20" x14ac:dyDescent="0.3">
      <c r="A269" s="2" t="s">
        <v>774</v>
      </c>
      <c r="B269" s="2" t="s">
        <v>1054</v>
      </c>
      <c r="C269" s="2" t="s">
        <v>775</v>
      </c>
      <c r="D269" s="2" t="s">
        <v>776</v>
      </c>
      <c r="E269" s="2" t="s">
        <v>1487</v>
      </c>
      <c r="F269" s="2" t="s">
        <v>1056</v>
      </c>
      <c r="G269" s="2" t="s">
        <v>1044</v>
      </c>
      <c r="H269" s="2" t="s">
        <v>1045</v>
      </c>
      <c r="I269" s="2" t="s">
        <v>1489</v>
      </c>
      <c r="J269" s="2" t="s">
        <v>1047</v>
      </c>
      <c r="K269" s="2" t="s">
        <v>1048</v>
      </c>
      <c r="L269" s="2" t="s">
        <v>1136</v>
      </c>
      <c r="M269" s="2" t="s">
        <v>1059</v>
      </c>
      <c r="N269" s="2" t="s">
        <v>1137</v>
      </c>
      <c r="O269" s="2" t="s">
        <v>1098</v>
      </c>
      <c r="P269" s="2" t="str">
        <f t="shared" si="8"/>
        <v>A-Onsite</v>
      </c>
      <c r="Q269" s="2" t="str">
        <f t="shared" si="9"/>
        <v>A-S1_Onsite</v>
      </c>
      <c r="R269" s="2" t="s">
        <v>1061</v>
      </c>
      <c r="S269" s="2" t="s">
        <v>1041</v>
      </c>
      <c r="T269" s="2" t="s">
        <v>1042</v>
      </c>
    </row>
    <row r="270" spans="1:20" x14ac:dyDescent="0.3">
      <c r="A270" s="2" t="s">
        <v>774</v>
      </c>
      <c r="B270" s="2" t="s">
        <v>1054</v>
      </c>
      <c r="C270" s="2" t="s">
        <v>775</v>
      </c>
      <c r="D270" s="2" t="s">
        <v>776</v>
      </c>
      <c r="E270" s="2" t="s">
        <v>1487</v>
      </c>
      <c r="F270" s="2" t="s">
        <v>1078</v>
      </c>
      <c r="G270" s="2" t="s">
        <v>1034</v>
      </c>
      <c r="H270" s="2" t="s">
        <v>1035</v>
      </c>
      <c r="I270" s="2" t="s">
        <v>1490</v>
      </c>
      <c r="J270" s="2" t="s">
        <v>1037</v>
      </c>
      <c r="K270" s="2" t="s">
        <v>1038</v>
      </c>
      <c r="L270" s="2" t="s">
        <v>1136</v>
      </c>
      <c r="M270" s="2" t="s">
        <v>1059</v>
      </c>
      <c r="N270" s="2" t="s">
        <v>1137</v>
      </c>
      <c r="O270" s="2" t="s">
        <v>1098</v>
      </c>
      <c r="P270" s="2" t="str">
        <f t="shared" si="8"/>
        <v>A-Onsite</v>
      </c>
      <c r="Q270" s="2" t="str">
        <f t="shared" si="9"/>
        <v>A-S1_Onsite</v>
      </c>
      <c r="R270" s="2" t="s">
        <v>1061</v>
      </c>
      <c r="S270" s="2" t="s">
        <v>1041</v>
      </c>
      <c r="T270" s="2" t="s">
        <v>1042</v>
      </c>
    </row>
    <row r="271" spans="1:20" x14ac:dyDescent="0.3">
      <c r="A271" s="2" t="s">
        <v>774</v>
      </c>
      <c r="B271" s="2" t="s">
        <v>1054</v>
      </c>
      <c r="C271" s="2" t="s">
        <v>775</v>
      </c>
      <c r="D271" s="2" t="s">
        <v>776</v>
      </c>
      <c r="E271" s="2" t="s">
        <v>1487</v>
      </c>
      <c r="F271" s="2" t="s">
        <v>1062</v>
      </c>
      <c r="G271" s="2" t="s">
        <v>1063</v>
      </c>
      <c r="H271" s="2" t="s">
        <v>1064</v>
      </c>
      <c r="I271" s="2" t="s">
        <v>1491</v>
      </c>
      <c r="J271" s="2" t="s">
        <v>1066</v>
      </c>
      <c r="K271" s="2" t="s">
        <v>1048</v>
      </c>
      <c r="L271" s="2" t="s">
        <v>1136</v>
      </c>
      <c r="M271" s="2" t="s">
        <v>1059</v>
      </c>
      <c r="N271" s="2" t="s">
        <v>1137</v>
      </c>
      <c r="O271" s="2" t="s">
        <v>1098</v>
      </c>
      <c r="P271" s="2" t="str">
        <f t="shared" si="8"/>
        <v>A-Onsite</v>
      </c>
      <c r="Q271" s="2" t="str">
        <f t="shared" si="9"/>
        <v>A-S1_Onsite</v>
      </c>
      <c r="R271" s="2" t="s">
        <v>1061</v>
      </c>
      <c r="S271" s="2" t="s">
        <v>1041</v>
      </c>
      <c r="T271" s="2" t="s">
        <v>1042</v>
      </c>
    </row>
    <row r="272" spans="1:20" x14ac:dyDescent="0.3">
      <c r="A272" s="2" t="s">
        <v>777</v>
      </c>
      <c r="B272" s="2" t="s">
        <v>1054</v>
      </c>
      <c r="C272" s="2" t="s">
        <v>778</v>
      </c>
      <c r="D272" s="2" t="s">
        <v>779</v>
      </c>
      <c r="E272" s="2" t="s">
        <v>1492</v>
      </c>
      <c r="F272" s="2" t="s">
        <v>1068</v>
      </c>
      <c r="G272" s="2" t="s">
        <v>1050</v>
      </c>
      <c r="H272" s="2" t="s">
        <v>1051</v>
      </c>
      <c r="I272" s="2" t="s">
        <v>1493</v>
      </c>
      <c r="J272" s="2" t="s">
        <v>1053</v>
      </c>
      <c r="K272" s="2" t="s">
        <v>1038</v>
      </c>
      <c r="L272" s="2" t="s">
        <v>1332</v>
      </c>
      <c r="M272" s="2" t="s">
        <v>1059</v>
      </c>
      <c r="N272" s="2" t="s">
        <v>1333</v>
      </c>
      <c r="O272" s="2" t="s">
        <v>1040</v>
      </c>
      <c r="P272" s="2" t="str">
        <f t="shared" si="8"/>
        <v>P-Onsite</v>
      </c>
      <c r="Q272" s="2" t="str">
        <f t="shared" si="9"/>
        <v>P-S1_Onsite</v>
      </c>
      <c r="R272" s="2" t="s">
        <v>1061</v>
      </c>
      <c r="S272" s="2" t="s">
        <v>1041</v>
      </c>
      <c r="T272" s="2" t="s">
        <v>1042</v>
      </c>
    </row>
    <row r="273" spans="1:20" x14ac:dyDescent="0.3">
      <c r="A273" s="2" t="s">
        <v>777</v>
      </c>
      <c r="B273" s="2" t="s">
        <v>1054</v>
      </c>
      <c r="C273" s="2" t="s">
        <v>778</v>
      </c>
      <c r="D273" s="2" t="s">
        <v>779</v>
      </c>
      <c r="E273" s="2" t="s">
        <v>1492</v>
      </c>
      <c r="F273" s="2" t="s">
        <v>1078</v>
      </c>
      <c r="G273" s="2" t="s">
        <v>1034</v>
      </c>
      <c r="H273" s="2" t="s">
        <v>1035</v>
      </c>
      <c r="I273" s="2" t="s">
        <v>1494</v>
      </c>
      <c r="J273" s="2" t="s">
        <v>1037</v>
      </c>
      <c r="K273" s="2" t="s">
        <v>1038</v>
      </c>
      <c r="L273" s="2" t="s">
        <v>1332</v>
      </c>
      <c r="M273" s="2" t="s">
        <v>1059</v>
      </c>
      <c r="N273" s="2" t="s">
        <v>1333</v>
      </c>
      <c r="O273" s="2" t="s">
        <v>1040</v>
      </c>
      <c r="P273" s="2" t="str">
        <f t="shared" si="8"/>
        <v>P-Onsite</v>
      </c>
      <c r="Q273" s="2" t="str">
        <f t="shared" si="9"/>
        <v>P-S1_Onsite</v>
      </c>
      <c r="R273" s="2" t="s">
        <v>1061</v>
      </c>
      <c r="S273" s="2" t="s">
        <v>1041</v>
      </c>
      <c r="T273" s="2" t="s">
        <v>1042</v>
      </c>
    </row>
    <row r="274" spans="1:20" x14ac:dyDescent="0.3">
      <c r="A274" s="2" t="s">
        <v>786</v>
      </c>
      <c r="B274" s="2" t="s">
        <v>1031</v>
      </c>
      <c r="C274" s="2" t="s">
        <v>787</v>
      </c>
      <c r="D274" s="2" t="s">
        <v>788</v>
      </c>
      <c r="E274" s="2" t="s">
        <v>1495</v>
      </c>
      <c r="F274" s="2" t="s">
        <v>1043</v>
      </c>
      <c r="G274" s="2" t="s">
        <v>1044</v>
      </c>
      <c r="H274" s="2" t="s">
        <v>1045</v>
      </c>
      <c r="I274" s="2" t="s">
        <v>1496</v>
      </c>
      <c r="J274" s="2" t="s">
        <v>1047</v>
      </c>
      <c r="K274" s="2" t="s">
        <v>1048</v>
      </c>
      <c r="L274" s="2" t="s">
        <v>1039</v>
      </c>
      <c r="M274" s="2" t="s">
        <v>1039</v>
      </c>
      <c r="N274" s="2" t="s">
        <v>1039</v>
      </c>
      <c r="O274" s="2" t="s">
        <v>1040</v>
      </c>
      <c r="P274" s="2" t="str">
        <f t="shared" si="8"/>
        <v>P-Online</v>
      </c>
      <c r="Q274" s="2" t="str">
        <f t="shared" si="9"/>
        <v>P-S1_Online</v>
      </c>
      <c r="R274" s="2"/>
      <c r="S274" s="2" t="s">
        <v>1041</v>
      </c>
      <c r="T274" s="2" t="s">
        <v>1042</v>
      </c>
    </row>
    <row r="275" spans="1:20" x14ac:dyDescent="0.3">
      <c r="A275" s="2" t="s">
        <v>786</v>
      </c>
      <c r="B275" s="2" t="s">
        <v>1031</v>
      </c>
      <c r="C275" s="2" t="s">
        <v>787</v>
      </c>
      <c r="D275" s="2" t="s">
        <v>788</v>
      </c>
      <c r="E275" s="2" t="s">
        <v>1495</v>
      </c>
      <c r="F275" s="2" t="s">
        <v>1049</v>
      </c>
      <c r="G275" s="2" t="s">
        <v>1050</v>
      </c>
      <c r="H275" s="2" t="s">
        <v>1051</v>
      </c>
      <c r="I275" s="2" t="s">
        <v>1497</v>
      </c>
      <c r="J275" s="2" t="s">
        <v>1053</v>
      </c>
      <c r="K275" s="2" t="s">
        <v>1038</v>
      </c>
      <c r="L275" s="2" t="s">
        <v>1039</v>
      </c>
      <c r="M275" s="2" t="s">
        <v>1039</v>
      </c>
      <c r="N275" s="2" t="s">
        <v>1039</v>
      </c>
      <c r="O275" s="2" t="s">
        <v>1040</v>
      </c>
      <c r="P275" s="2" t="str">
        <f t="shared" si="8"/>
        <v>P-Online</v>
      </c>
      <c r="Q275" s="2" t="str">
        <f t="shared" si="9"/>
        <v>P-S1_Online</v>
      </c>
      <c r="R275" s="2"/>
      <c r="S275" s="2" t="s">
        <v>1041</v>
      </c>
      <c r="T275" s="2" t="s">
        <v>1042</v>
      </c>
    </row>
    <row r="276" spans="1:20" x14ac:dyDescent="0.3">
      <c r="A276" s="2" t="s">
        <v>792</v>
      </c>
      <c r="B276" s="2" t="s">
        <v>1054</v>
      </c>
      <c r="C276" s="2" t="s">
        <v>793</v>
      </c>
      <c r="D276" s="2" t="s">
        <v>794</v>
      </c>
      <c r="E276" s="2" t="s">
        <v>1498</v>
      </c>
      <c r="F276" s="2" t="s">
        <v>1068</v>
      </c>
      <c r="G276" s="2" t="s">
        <v>1050</v>
      </c>
      <c r="H276" s="2" t="s">
        <v>1051</v>
      </c>
      <c r="I276" s="2" t="s">
        <v>1499</v>
      </c>
      <c r="J276" s="2" t="s">
        <v>1053</v>
      </c>
      <c r="K276" s="2" t="s">
        <v>1038</v>
      </c>
      <c r="L276" s="2" t="s">
        <v>1300</v>
      </c>
      <c r="M276" s="2" t="s">
        <v>1059</v>
      </c>
      <c r="N276" s="2" t="s">
        <v>1301</v>
      </c>
      <c r="O276" s="2" t="s">
        <v>1040</v>
      </c>
      <c r="P276" s="2" t="str">
        <f t="shared" si="8"/>
        <v>P-Onsite</v>
      </c>
      <c r="Q276" s="2" t="str">
        <f t="shared" si="9"/>
        <v>P-S1_Onsite</v>
      </c>
      <c r="R276" s="2" t="s">
        <v>1061</v>
      </c>
      <c r="S276" s="2" t="s">
        <v>1041</v>
      </c>
      <c r="T276" s="2" t="s">
        <v>1042</v>
      </c>
    </row>
    <row r="277" spans="1:20" x14ac:dyDescent="0.3">
      <c r="A277" s="2" t="s">
        <v>792</v>
      </c>
      <c r="B277" s="2" t="s">
        <v>1054</v>
      </c>
      <c r="C277" s="2" t="s">
        <v>793</v>
      </c>
      <c r="D277" s="2" t="s">
        <v>794</v>
      </c>
      <c r="E277" s="2" t="s">
        <v>1498</v>
      </c>
      <c r="F277" s="2" t="s">
        <v>1056</v>
      </c>
      <c r="G277" s="2" t="s">
        <v>1044</v>
      </c>
      <c r="H277" s="2" t="s">
        <v>1045</v>
      </c>
      <c r="I277" s="2" t="s">
        <v>1500</v>
      </c>
      <c r="J277" s="2" t="s">
        <v>1047</v>
      </c>
      <c r="K277" s="2" t="s">
        <v>1048</v>
      </c>
      <c r="L277" s="2" t="s">
        <v>1300</v>
      </c>
      <c r="M277" s="2" t="s">
        <v>1059</v>
      </c>
      <c r="N277" s="2" t="s">
        <v>1301</v>
      </c>
      <c r="O277" s="2" t="s">
        <v>1040</v>
      </c>
      <c r="P277" s="2" t="str">
        <f t="shared" si="8"/>
        <v>P-Onsite</v>
      </c>
      <c r="Q277" s="2" t="str">
        <f t="shared" si="9"/>
        <v>P-S1_Onsite</v>
      </c>
      <c r="R277" s="2" t="s">
        <v>1061</v>
      </c>
      <c r="S277" s="2" t="s">
        <v>1041</v>
      </c>
      <c r="T277" s="2" t="s">
        <v>1042</v>
      </c>
    </row>
    <row r="278" spans="1:20" x14ac:dyDescent="0.3">
      <c r="A278" s="2" t="s">
        <v>798</v>
      </c>
      <c r="B278" s="2" t="s">
        <v>1054</v>
      </c>
      <c r="C278" s="2" t="s">
        <v>799</v>
      </c>
      <c r="D278" s="2" t="s">
        <v>800</v>
      </c>
      <c r="E278" s="2" t="s">
        <v>1501</v>
      </c>
      <c r="F278" s="2" t="s">
        <v>1056</v>
      </c>
      <c r="G278" s="2" t="s">
        <v>1044</v>
      </c>
      <c r="H278" s="2" t="s">
        <v>1045</v>
      </c>
      <c r="I278" s="2" t="s">
        <v>1502</v>
      </c>
      <c r="J278" s="2" t="s">
        <v>1047</v>
      </c>
      <c r="K278" s="2" t="s">
        <v>1048</v>
      </c>
      <c r="L278" s="2" t="s">
        <v>1300</v>
      </c>
      <c r="M278" s="2" t="s">
        <v>1059</v>
      </c>
      <c r="N278" s="2" t="s">
        <v>1301</v>
      </c>
      <c r="O278" s="2" t="s">
        <v>1098</v>
      </c>
      <c r="P278" s="2" t="str">
        <f t="shared" si="8"/>
        <v>A-Onsite</v>
      </c>
      <c r="Q278" s="2" t="str">
        <f t="shared" si="9"/>
        <v>A-S1_Onsite</v>
      </c>
      <c r="R278" s="2" t="s">
        <v>1061</v>
      </c>
      <c r="S278" s="2" t="s">
        <v>1041</v>
      </c>
      <c r="T278" s="2" t="s">
        <v>1042</v>
      </c>
    </row>
    <row r="279" spans="1:20" x14ac:dyDescent="0.3">
      <c r="A279" s="2" t="s">
        <v>828</v>
      </c>
      <c r="B279" s="2" t="s">
        <v>1054</v>
      </c>
      <c r="C279" s="2" t="s">
        <v>829</v>
      </c>
      <c r="D279" s="2" t="s">
        <v>830</v>
      </c>
      <c r="E279" s="2" t="s">
        <v>1503</v>
      </c>
      <c r="F279" s="2" t="s">
        <v>1056</v>
      </c>
      <c r="G279" s="2" t="s">
        <v>1044</v>
      </c>
      <c r="H279" s="2" t="s">
        <v>1045</v>
      </c>
      <c r="I279" s="2" t="s">
        <v>1504</v>
      </c>
      <c r="J279" s="2" t="s">
        <v>1047</v>
      </c>
      <c r="K279" s="2" t="s">
        <v>1048</v>
      </c>
      <c r="L279" s="2" t="s">
        <v>1428</v>
      </c>
      <c r="M279" s="2" t="s">
        <v>1059</v>
      </c>
      <c r="N279" s="2" t="s">
        <v>1429</v>
      </c>
      <c r="O279" s="2" t="s">
        <v>1040</v>
      </c>
      <c r="P279" s="2" t="str">
        <f t="shared" si="8"/>
        <v>P-Onsite</v>
      </c>
      <c r="Q279" s="2" t="str">
        <f t="shared" si="9"/>
        <v>P-S1_Onsite</v>
      </c>
      <c r="R279" s="2" t="s">
        <v>1061</v>
      </c>
      <c r="S279" s="2" t="s">
        <v>1041</v>
      </c>
      <c r="T279" s="2" t="s">
        <v>1042</v>
      </c>
    </row>
    <row r="280" spans="1:20" x14ac:dyDescent="0.3">
      <c r="A280" s="2" t="s">
        <v>831</v>
      </c>
      <c r="B280" s="2" t="s">
        <v>1054</v>
      </c>
      <c r="C280" s="2" t="s">
        <v>832</v>
      </c>
      <c r="D280" s="2" t="s">
        <v>1505</v>
      </c>
      <c r="E280" s="2" t="s">
        <v>1506</v>
      </c>
      <c r="F280" s="2" t="s">
        <v>1068</v>
      </c>
      <c r="G280" s="2" t="s">
        <v>1050</v>
      </c>
      <c r="H280" s="2" t="s">
        <v>1051</v>
      </c>
      <c r="I280" s="2" t="s">
        <v>1507</v>
      </c>
      <c r="J280" s="2" t="s">
        <v>1053</v>
      </c>
      <c r="K280" s="2" t="s">
        <v>1038</v>
      </c>
      <c r="L280" s="2" t="s">
        <v>1101</v>
      </c>
      <c r="M280" s="2" t="s">
        <v>1059</v>
      </c>
      <c r="N280" s="2" t="s">
        <v>1102</v>
      </c>
      <c r="O280" s="2" t="s">
        <v>1098</v>
      </c>
      <c r="P280" s="2" t="str">
        <f t="shared" si="8"/>
        <v>A-Onsite</v>
      </c>
      <c r="Q280" s="2" t="str">
        <f t="shared" si="9"/>
        <v>A-S1_Onsite</v>
      </c>
      <c r="R280" s="2" t="s">
        <v>1061</v>
      </c>
      <c r="S280" s="2" t="s">
        <v>1041</v>
      </c>
      <c r="T280" s="2" t="s">
        <v>1042</v>
      </c>
    </row>
    <row r="281" spans="1:20" x14ac:dyDescent="0.3">
      <c r="A281" s="2" t="s">
        <v>831</v>
      </c>
      <c r="B281" s="2" t="s">
        <v>1054</v>
      </c>
      <c r="C281" s="2" t="s">
        <v>832</v>
      </c>
      <c r="D281" s="2" t="s">
        <v>1505</v>
      </c>
      <c r="E281" s="2" t="s">
        <v>1506</v>
      </c>
      <c r="F281" s="2" t="s">
        <v>1056</v>
      </c>
      <c r="G281" s="2" t="s">
        <v>1044</v>
      </c>
      <c r="H281" s="2" t="s">
        <v>1045</v>
      </c>
      <c r="I281" s="2" t="s">
        <v>1508</v>
      </c>
      <c r="J281" s="2" t="s">
        <v>1047</v>
      </c>
      <c r="K281" s="2" t="s">
        <v>1048</v>
      </c>
      <c r="L281" s="2" t="s">
        <v>1101</v>
      </c>
      <c r="M281" s="2" t="s">
        <v>1059</v>
      </c>
      <c r="N281" s="2" t="s">
        <v>1102</v>
      </c>
      <c r="O281" s="2" t="s">
        <v>1098</v>
      </c>
      <c r="P281" s="2" t="str">
        <f t="shared" si="8"/>
        <v>A-Onsite</v>
      </c>
      <c r="Q281" s="2" t="str">
        <f t="shared" si="9"/>
        <v>A-S1_Onsite</v>
      </c>
      <c r="R281" s="2" t="s">
        <v>1061</v>
      </c>
      <c r="S281" s="2" t="s">
        <v>1041</v>
      </c>
      <c r="T281" s="2" t="s">
        <v>1042</v>
      </c>
    </row>
    <row r="282" spans="1:20" x14ac:dyDescent="0.3">
      <c r="A282" s="2" t="s">
        <v>831</v>
      </c>
      <c r="B282" s="2" t="s">
        <v>1054</v>
      </c>
      <c r="C282" s="2" t="s">
        <v>832</v>
      </c>
      <c r="D282" s="2" t="s">
        <v>1505</v>
      </c>
      <c r="E282" s="2" t="s">
        <v>1506</v>
      </c>
      <c r="F282" s="2" t="s">
        <v>1078</v>
      </c>
      <c r="G282" s="2" t="s">
        <v>1034</v>
      </c>
      <c r="H282" s="2" t="s">
        <v>1035</v>
      </c>
      <c r="I282" s="2" t="s">
        <v>1509</v>
      </c>
      <c r="J282" s="2" t="s">
        <v>1037</v>
      </c>
      <c r="K282" s="2" t="s">
        <v>1038</v>
      </c>
      <c r="L282" s="2" t="s">
        <v>1101</v>
      </c>
      <c r="M282" s="2" t="s">
        <v>1059</v>
      </c>
      <c r="N282" s="2" t="s">
        <v>1102</v>
      </c>
      <c r="O282" s="2" t="s">
        <v>1098</v>
      </c>
      <c r="P282" s="2" t="str">
        <f t="shared" si="8"/>
        <v>A-Onsite</v>
      </c>
      <c r="Q282" s="2" t="str">
        <f t="shared" si="9"/>
        <v>A-S1_Onsite</v>
      </c>
      <c r="R282" s="2" t="s">
        <v>1061</v>
      </c>
      <c r="S282" s="2" t="s">
        <v>1041</v>
      </c>
      <c r="T282" s="2" t="s">
        <v>1042</v>
      </c>
    </row>
    <row r="283" spans="1:20" x14ac:dyDescent="0.3">
      <c r="A283" s="2" t="s">
        <v>831</v>
      </c>
      <c r="B283" s="2" t="s">
        <v>1054</v>
      </c>
      <c r="C283" s="2" t="s">
        <v>832</v>
      </c>
      <c r="D283" s="2" t="s">
        <v>1505</v>
      </c>
      <c r="E283" s="2" t="s">
        <v>1506</v>
      </c>
      <c r="F283" s="2" t="s">
        <v>1062</v>
      </c>
      <c r="G283" s="2" t="s">
        <v>1063</v>
      </c>
      <c r="H283" s="2" t="s">
        <v>1064</v>
      </c>
      <c r="I283" s="2" t="s">
        <v>1510</v>
      </c>
      <c r="J283" s="2" t="s">
        <v>1066</v>
      </c>
      <c r="K283" s="2" t="s">
        <v>1048</v>
      </c>
      <c r="L283" s="2" t="s">
        <v>1101</v>
      </c>
      <c r="M283" s="2" t="s">
        <v>1059</v>
      </c>
      <c r="N283" s="2" t="s">
        <v>1102</v>
      </c>
      <c r="O283" s="2" t="s">
        <v>1098</v>
      </c>
      <c r="P283" s="2" t="str">
        <f t="shared" si="8"/>
        <v>A-Onsite</v>
      </c>
      <c r="Q283" s="2" t="str">
        <f t="shared" si="9"/>
        <v>A-S1_Onsite</v>
      </c>
      <c r="R283" s="2" t="s">
        <v>1061</v>
      </c>
      <c r="S283" s="2" t="s">
        <v>1041</v>
      </c>
      <c r="T283" s="2" t="s">
        <v>1042</v>
      </c>
    </row>
    <row r="284" spans="1:20" x14ac:dyDescent="0.3">
      <c r="A284" s="2" t="s">
        <v>837</v>
      </c>
      <c r="B284" s="2" t="s">
        <v>1054</v>
      </c>
      <c r="C284" s="2" t="s">
        <v>838</v>
      </c>
      <c r="D284" s="2" t="s">
        <v>839</v>
      </c>
      <c r="E284" s="2" t="s">
        <v>1511</v>
      </c>
      <c r="F284" s="2" t="s">
        <v>1056</v>
      </c>
      <c r="G284" s="2" t="s">
        <v>1044</v>
      </c>
      <c r="H284" s="2" t="s">
        <v>1045</v>
      </c>
      <c r="I284" s="2" t="s">
        <v>1512</v>
      </c>
      <c r="J284" s="2" t="s">
        <v>1047</v>
      </c>
      <c r="K284" s="2" t="s">
        <v>1048</v>
      </c>
      <c r="L284" s="2" t="s">
        <v>1513</v>
      </c>
      <c r="M284" s="2" t="s">
        <v>1059</v>
      </c>
      <c r="N284" s="2" t="s">
        <v>1514</v>
      </c>
      <c r="O284" s="2" t="s">
        <v>1040</v>
      </c>
      <c r="P284" s="2" t="str">
        <f t="shared" si="8"/>
        <v>P-Onsite</v>
      </c>
      <c r="Q284" s="2" t="str">
        <f t="shared" si="9"/>
        <v>P-S1_Onsite</v>
      </c>
      <c r="R284" s="2" t="s">
        <v>1061</v>
      </c>
      <c r="S284" s="2" t="s">
        <v>1041</v>
      </c>
      <c r="T284" s="2" t="s">
        <v>1042</v>
      </c>
    </row>
    <row r="285" spans="1:20" x14ac:dyDescent="0.3">
      <c r="A285" s="2" t="s">
        <v>837</v>
      </c>
      <c r="B285" s="2" t="s">
        <v>1054</v>
      </c>
      <c r="C285" s="2" t="s">
        <v>838</v>
      </c>
      <c r="D285" s="2" t="s">
        <v>839</v>
      </c>
      <c r="E285" s="2" t="s">
        <v>1511</v>
      </c>
      <c r="F285" s="2" t="s">
        <v>1078</v>
      </c>
      <c r="G285" s="2" t="s">
        <v>1034</v>
      </c>
      <c r="H285" s="2" t="s">
        <v>1035</v>
      </c>
      <c r="I285" s="2" t="s">
        <v>1515</v>
      </c>
      <c r="J285" s="2" t="s">
        <v>1037</v>
      </c>
      <c r="K285" s="2" t="s">
        <v>1038</v>
      </c>
      <c r="L285" s="2" t="s">
        <v>1513</v>
      </c>
      <c r="M285" s="2" t="s">
        <v>1059</v>
      </c>
      <c r="N285" s="2" t="s">
        <v>1514</v>
      </c>
      <c r="O285" s="2" t="s">
        <v>1098</v>
      </c>
      <c r="P285" s="2" t="str">
        <f t="shared" si="8"/>
        <v>A-Onsite</v>
      </c>
      <c r="Q285" s="2" t="str">
        <f t="shared" si="9"/>
        <v>A-S1_Onsite</v>
      </c>
      <c r="R285" s="2" t="s">
        <v>1061</v>
      </c>
      <c r="S285" s="2" t="s">
        <v>1041</v>
      </c>
      <c r="T285" s="2" t="s">
        <v>1042</v>
      </c>
    </row>
    <row r="286" spans="1:20" x14ac:dyDescent="0.3">
      <c r="A286" s="2" t="s">
        <v>843</v>
      </c>
      <c r="B286" s="2" t="s">
        <v>1054</v>
      </c>
      <c r="C286" s="2" t="s">
        <v>844</v>
      </c>
      <c r="D286" s="2" t="s">
        <v>845</v>
      </c>
      <c r="E286" s="2" t="s">
        <v>1516</v>
      </c>
      <c r="F286" s="2" t="s">
        <v>1068</v>
      </c>
      <c r="G286" s="2" t="s">
        <v>1050</v>
      </c>
      <c r="H286" s="2" t="s">
        <v>1051</v>
      </c>
      <c r="I286" s="2" t="s">
        <v>1517</v>
      </c>
      <c r="J286" s="2" t="s">
        <v>1053</v>
      </c>
      <c r="K286" s="2" t="s">
        <v>1038</v>
      </c>
      <c r="L286" s="2" t="s">
        <v>1348</v>
      </c>
      <c r="M286" s="2" t="s">
        <v>1059</v>
      </c>
      <c r="N286" s="2" t="s">
        <v>1349</v>
      </c>
      <c r="O286" s="2" t="s">
        <v>1040</v>
      </c>
      <c r="P286" s="2" t="str">
        <f t="shared" si="8"/>
        <v>P-Onsite</v>
      </c>
      <c r="Q286" s="2" t="str">
        <f t="shared" si="9"/>
        <v>P-S1_Onsite</v>
      </c>
      <c r="R286" s="2" t="s">
        <v>1061</v>
      </c>
      <c r="S286" s="2" t="s">
        <v>1041</v>
      </c>
      <c r="T286" s="2" t="s">
        <v>1042</v>
      </c>
    </row>
    <row r="287" spans="1:20" x14ac:dyDescent="0.3">
      <c r="A287" s="2" t="s">
        <v>843</v>
      </c>
      <c r="B287" s="2" t="s">
        <v>1054</v>
      </c>
      <c r="C287" s="2" t="s">
        <v>844</v>
      </c>
      <c r="D287" s="2" t="s">
        <v>845</v>
      </c>
      <c r="E287" s="2" t="s">
        <v>1516</v>
      </c>
      <c r="F287" s="2" t="s">
        <v>1056</v>
      </c>
      <c r="G287" s="2" t="s">
        <v>1044</v>
      </c>
      <c r="H287" s="2" t="s">
        <v>1045</v>
      </c>
      <c r="I287" s="2" t="s">
        <v>1518</v>
      </c>
      <c r="J287" s="2" t="s">
        <v>1047</v>
      </c>
      <c r="K287" s="2" t="s">
        <v>1048</v>
      </c>
      <c r="L287" s="2" t="s">
        <v>1348</v>
      </c>
      <c r="M287" s="2" t="s">
        <v>1059</v>
      </c>
      <c r="N287" s="2" t="s">
        <v>1349</v>
      </c>
      <c r="O287" s="2" t="s">
        <v>1040</v>
      </c>
      <c r="P287" s="2" t="str">
        <f t="shared" si="8"/>
        <v>P-Onsite</v>
      </c>
      <c r="Q287" s="2" t="str">
        <f t="shared" si="9"/>
        <v>P-S1_Onsite</v>
      </c>
      <c r="R287" s="2" t="s">
        <v>1061</v>
      </c>
      <c r="S287" s="2" t="s">
        <v>1041</v>
      </c>
      <c r="T287" s="2" t="s">
        <v>1042</v>
      </c>
    </row>
    <row r="288" spans="1:20" x14ac:dyDescent="0.3">
      <c r="A288" s="2" t="s">
        <v>843</v>
      </c>
      <c r="B288" s="2" t="s">
        <v>1054</v>
      </c>
      <c r="C288" s="2" t="s">
        <v>844</v>
      </c>
      <c r="D288" s="2" t="s">
        <v>845</v>
      </c>
      <c r="E288" s="2" t="s">
        <v>1516</v>
      </c>
      <c r="F288" s="2" t="s">
        <v>1078</v>
      </c>
      <c r="G288" s="2" t="s">
        <v>1034</v>
      </c>
      <c r="H288" s="2" t="s">
        <v>1035</v>
      </c>
      <c r="I288" s="2" t="s">
        <v>1519</v>
      </c>
      <c r="J288" s="2" t="s">
        <v>1037</v>
      </c>
      <c r="K288" s="2" t="s">
        <v>1038</v>
      </c>
      <c r="L288" s="2" t="s">
        <v>1348</v>
      </c>
      <c r="M288" s="2" t="s">
        <v>1059</v>
      </c>
      <c r="N288" s="2" t="s">
        <v>1349</v>
      </c>
      <c r="O288" s="2" t="s">
        <v>1040</v>
      </c>
      <c r="P288" s="2" t="str">
        <f t="shared" si="8"/>
        <v>P-Onsite</v>
      </c>
      <c r="Q288" s="2" t="str">
        <f t="shared" si="9"/>
        <v>P-S1_Onsite</v>
      </c>
      <c r="R288" s="2" t="s">
        <v>1061</v>
      </c>
      <c r="S288" s="2" t="s">
        <v>1041</v>
      </c>
      <c r="T288" s="2" t="s">
        <v>1042</v>
      </c>
    </row>
    <row r="289" spans="1:20" x14ac:dyDescent="0.3">
      <c r="A289" s="2" t="s">
        <v>843</v>
      </c>
      <c r="B289" s="2" t="s">
        <v>1054</v>
      </c>
      <c r="C289" s="2" t="s">
        <v>844</v>
      </c>
      <c r="D289" s="2" t="s">
        <v>845</v>
      </c>
      <c r="E289" s="2" t="s">
        <v>1516</v>
      </c>
      <c r="F289" s="2" t="s">
        <v>1062</v>
      </c>
      <c r="G289" s="2" t="s">
        <v>1063</v>
      </c>
      <c r="H289" s="2" t="s">
        <v>1064</v>
      </c>
      <c r="I289" s="2" t="s">
        <v>1520</v>
      </c>
      <c r="J289" s="2" t="s">
        <v>1066</v>
      </c>
      <c r="K289" s="2" t="s">
        <v>1048</v>
      </c>
      <c r="L289" s="2" t="s">
        <v>1348</v>
      </c>
      <c r="M289" s="2" t="s">
        <v>1059</v>
      </c>
      <c r="N289" s="2" t="s">
        <v>1349</v>
      </c>
      <c r="O289" s="2" t="s">
        <v>1040</v>
      </c>
      <c r="P289" s="2" t="str">
        <f t="shared" si="8"/>
        <v>P-Onsite</v>
      </c>
      <c r="Q289" s="2" t="str">
        <f t="shared" si="9"/>
        <v>P-S1_Onsite</v>
      </c>
      <c r="R289" s="2" t="s">
        <v>1061</v>
      </c>
      <c r="S289" s="2" t="s">
        <v>1041</v>
      </c>
      <c r="T289" s="2" t="s">
        <v>1042</v>
      </c>
    </row>
    <row r="290" spans="1:20" x14ac:dyDescent="0.3">
      <c r="A290" s="2" t="s">
        <v>846</v>
      </c>
      <c r="B290" s="2" t="s">
        <v>1054</v>
      </c>
      <c r="C290" s="2" t="s">
        <v>847</v>
      </c>
      <c r="D290" s="2" t="s">
        <v>848</v>
      </c>
      <c r="E290" s="2" t="s">
        <v>1521</v>
      </c>
      <c r="F290" s="2" t="s">
        <v>1068</v>
      </c>
      <c r="G290" s="2" t="s">
        <v>1050</v>
      </c>
      <c r="H290" s="2" t="s">
        <v>1051</v>
      </c>
      <c r="I290" s="2" t="s">
        <v>1522</v>
      </c>
      <c r="J290" s="2" t="s">
        <v>1053</v>
      </c>
      <c r="K290" s="2" t="s">
        <v>1038</v>
      </c>
      <c r="L290" s="2" t="s">
        <v>1513</v>
      </c>
      <c r="M290" s="2" t="s">
        <v>1059</v>
      </c>
      <c r="N290" s="2" t="s">
        <v>1514</v>
      </c>
      <c r="O290" s="2" t="s">
        <v>1098</v>
      </c>
      <c r="P290" s="2" t="str">
        <f t="shared" si="8"/>
        <v>A-Onsite</v>
      </c>
      <c r="Q290" s="2" t="str">
        <f t="shared" si="9"/>
        <v>A-S1_Onsite</v>
      </c>
      <c r="R290" s="2" t="s">
        <v>1061</v>
      </c>
      <c r="S290" s="2" t="s">
        <v>1041</v>
      </c>
      <c r="T290" s="2" t="s">
        <v>1042</v>
      </c>
    </row>
    <row r="291" spans="1:20" x14ac:dyDescent="0.3">
      <c r="A291" s="2" t="s">
        <v>846</v>
      </c>
      <c r="B291" s="2" t="s">
        <v>1054</v>
      </c>
      <c r="C291" s="2" t="s">
        <v>847</v>
      </c>
      <c r="D291" s="2" t="s">
        <v>848</v>
      </c>
      <c r="E291" s="2" t="s">
        <v>1521</v>
      </c>
      <c r="F291" s="2" t="s">
        <v>1056</v>
      </c>
      <c r="G291" s="2" t="s">
        <v>1044</v>
      </c>
      <c r="H291" s="2" t="s">
        <v>1045</v>
      </c>
      <c r="I291" s="2" t="s">
        <v>1523</v>
      </c>
      <c r="J291" s="2" t="s">
        <v>1047</v>
      </c>
      <c r="K291" s="2" t="s">
        <v>1048</v>
      </c>
      <c r="L291" s="2" t="s">
        <v>1513</v>
      </c>
      <c r="M291" s="2" t="s">
        <v>1059</v>
      </c>
      <c r="N291" s="2" t="s">
        <v>1514</v>
      </c>
      <c r="O291" s="2" t="s">
        <v>1040</v>
      </c>
      <c r="P291" s="2" t="str">
        <f t="shared" si="8"/>
        <v>P-Onsite</v>
      </c>
      <c r="Q291" s="2" t="str">
        <f t="shared" si="9"/>
        <v>P-S1_Onsite</v>
      </c>
      <c r="R291" s="2" t="s">
        <v>1061</v>
      </c>
      <c r="S291" s="2" t="s">
        <v>1041</v>
      </c>
      <c r="T291" s="2" t="s">
        <v>1042</v>
      </c>
    </row>
    <row r="292" spans="1:20" x14ac:dyDescent="0.3">
      <c r="A292" s="2" t="s">
        <v>846</v>
      </c>
      <c r="B292" s="2" t="s">
        <v>1054</v>
      </c>
      <c r="C292" s="2" t="s">
        <v>847</v>
      </c>
      <c r="D292" s="2" t="s">
        <v>848</v>
      </c>
      <c r="E292" s="2" t="s">
        <v>1521</v>
      </c>
      <c r="F292" s="2" t="s">
        <v>1078</v>
      </c>
      <c r="G292" s="2" t="s">
        <v>1034</v>
      </c>
      <c r="H292" s="2" t="s">
        <v>1035</v>
      </c>
      <c r="I292" s="2" t="s">
        <v>1524</v>
      </c>
      <c r="J292" s="2" t="s">
        <v>1037</v>
      </c>
      <c r="K292" s="2" t="s">
        <v>1038</v>
      </c>
      <c r="L292" s="2" t="s">
        <v>1513</v>
      </c>
      <c r="M292" s="2" t="s">
        <v>1059</v>
      </c>
      <c r="N292" s="2" t="s">
        <v>1514</v>
      </c>
      <c r="O292" s="2" t="s">
        <v>1098</v>
      </c>
      <c r="P292" s="2" t="str">
        <f t="shared" si="8"/>
        <v>A-Onsite</v>
      </c>
      <c r="Q292" s="2" t="str">
        <f t="shared" si="9"/>
        <v>A-S1_Onsite</v>
      </c>
      <c r="R292" s="2" t="s">
        <v>1061</v>
      </c>
      <c r="S292" s="2" t="s">
        <v>1041</v>
      </c>
      <c r="T292" s="2" t="s">
        <v>1042</v>
      </c>
    </row>
    <row r="293" spans="1:20" x14ac:dyDescent="0.3">
      <c r="A293" s="2" t="s">
        <v>846</v>
      </c>
      <c r="B293" s="2" t="s">
        <v>1054</v>
      </c>
      <c r="C293" s="2" t="s">
        <v>847</v>
      </c>
      <c r="D293" s="2" t="s">
        <v>848</v>
      </c>
      <c r="E293" s="2" t="s">
        <v>1521</v>
      </c>
      <c r="F293" s="2" t="s">
        <v>1062</v>
      </c>
      <c r="G293" s="2" t="s">
        <v>1063</v>
      </c>
      <c r="H293" s="2" t="s">
        <v>1064</v>
      </c>
      <c r="I293" s="2" t="s">
        <v>1525</v>
      </c>
      <c r="J293" s="2" t="s">
        <v>1066</v>
      </c>
      <c r="K293" s="2" t="s">
        <v>1048</v>
      </c>
      <c r="L293" s="2" t="s">
        <v>1513</v>
      </c>
      <c r="M293" s="2" t="s">
        <v>1059</v>
      </c>
      <c r="N293" s="2" t="s">
        <v>1514</v>
      </c>
      <c r="O293" s="2" t="s">
        <v>1098</v>
      </c>
      <c r="P293" s="2" t="str">
        <f t="shared" si="8"/>
        <v>A-Onsite</v>
      </c>
      <c r="Q293" s="2" t="str">
        <f t="shared" si="9"/>
        <v>A-S1_Onsite</v>
      </c>
      <c r="R293" s="2" t="s">
        <v>1061</v>
      </c>
      <c r="S293" s="2" t="s">
        <v>1041</v>
      </c>
      <c r="T293" s="2" t="s">
        <v>1042</v>
      </c>
    </row>
    <row r="294" spans="1:20" x14ac:dyDescent="0.3">
      <c r="A294" s="2" t="s">
        <v>855</v>
      </c>
      <c r="B294" s="2" t="s">
        <v>1054</v>
      </c>
      <c r="C294" s="2" t="s">
        <v>856</v>
      </c>
      <c r="D294" s="2" t="s">
        <v>857</v>
      </c>
      <c r="E294" s="2" t="s">
        <v>1526</v>
      </c>
      <c r="F294" s="2" t="s">
        <v>1068</v>
      </c>
      <c r="G294" s="2" t="s">
        <v>1050</v>
      </c>
      <c r="H294" s="2" t="s">
        <v>1051</v>
      </c>
      <c r="I294" s="2" t="s">
        <v>1527</v>
      </c>
      <c r="J294" s="2" t="s">
        <v>1053</v>
      </c>
      <c r="K294" s="2" t="s">
        <v>1038</v>
      </c>
      <c r="L294" s="2" t="s">
        <v>1283</v>
      </c>
      <c r="M294" s="2" t="s">
        <v>1059</v>
      </c>
      <c r="N294" s="2" t="s">
        <v>1284</v>
      </c>
      <c r="O294" s="2" t="s">
        <v>1040</v>
      </c>
      <c r="P294" s="2" t="str">
        <f t="shared" si="8"/>
        <v>P-Onsite</v>
      </c>
      <c r="Q294" s="2" t="str">
        <f t="shared" si="9"/>
        <v>P-S1_Onsite</v>
      </c>
      <c r="R294" s="2" t="s">
        <v>1061</v>
      </c>
      <c r="S294" s="2" t="s">
        <v>1041</v>
      </c>
      <c r="T294" s="2" t="s">
        <v>1042</v>
      </c>
    </row>
    <row r="295" spans="1:20" x14ac:dyDescent="0.3">
      <c r="A295" s="2" t="s">
        <v>855</v>
      </c>
      <c r="B295" s="2" t="s">
        <v>1054</v>
      </c>
      <c r="C295" s="2" t="s">
        <v>856</v>
      </c>
      <c r="D295" s="2" t="s">
        <v>857</v>
      </c>
      <c r="E295" s="2" t="s">
        <v>1526</v>
      </c>
      <c r="F295" s="2" t="s">
        <v>1056</v>
      </c>
      <c r="G295" s="2" t="s">
        <v>1044</v>
      </c>
      <c r="H295" s="2" t="s">
        <v>1045</v>
      </c>
      <c r="I295" s="2" t="s">
        <v>1528</v>
      </c>
      <c r="J295" s="2" t="s">
        <v>1047</v>
      </c>
      <c r="K295" s="2" t="s">
        <v>1048</v>
      </c>
      <c r="L295" s="2" t="s">
        <v>1283</v>
      </c>
      <c r="M295" s="2" t="s">
        <v>1059</v>
      </c>
      <c r="N295" s="2" t="s">
        <v>1284</v>
      </c>
      <c r="O295" s="2" t="s">
        <v>1040</v>
      </c>
      <c r="P295" s="2" t="str">
        <f t="shared" si="8"/>
        <v>P-Onsite</v>
      </c>
      <c r="Q295" s="2" t="str">
        <f t="shared" si="9"/>
        <v>P-S1_Onsite</v>
      </c>
      <c r="R295" s="2" t="s">
        <v>1061</v>
      </c>
      <c r="S295" s="2" t="s">
        <v>1041</v>
      </c>
      <c r="T295" s="2" t="s">
        <v>1042</v>
      </c>
    </row>
    <row r="296" spans="1:20" x14ac:dyDescent="0.3">
      <c r="A296" s="2" t="s">
        <v>855</v>
      </c>
      <c r="B296" s="2" t="s">
        <v>1054</v>
      </c>
      <c r="C296" s="2" t="s">
        <v>856</v>
      </c>
      <c r="D296" s="2" t="s">
        <v>857</v>
      </c>
      <c r="E296" s="2" t="s">
        <v>1526</v>
      </c>
      <c r="F296" s="2" t="s">
        <v>1078</v>
      </c>
      <c r="G296" s="2" t="s">
        <v>1034</v>
      </c>
      <c r="H296" s="2" t="s">
        <v>1035</v>
      </c>
      <c r="I296" s="2" t="s">
        <v>1529</v>
      </c>
      <c r="J296" s="2" t="s">
        <v>1037</v>
      </c>
      <c r="K296" s="2" t="s">
        <v>1038</v>
      </c>
      <c r="L296" s="2" t="s">
        <v>1283</v>
      </c>
      <c r="M296" s="2" t="s">
        <v>1059</v>
      </c>
      <c r="N296" s="2" t="s">
        <v>1284</v>
      </c>
      <c r="O296" s="2" t="s">
        <v>1040</v>
      </c>
      <c r="P296" s="2" t="str">
        <f t="shared" si="8"/>
        <v>P-Onsite</v>
      </c>
      <c r="Q296" s="2" t="str">
        <f t="shared" si="9"/>
        <v>P-S1_Onsite</v>
      </c>
      <c r="R296" s="2" t="s">
        <v>1061</v>
      </c>
      <c r="S296" s="2" t="s">
        <v>1041</v>
      </c>
      <c r="T296" s="2" t="s">
        <v>1042</v>
      </c>
    </row>
    <row r="297" spans="1:20" x14ac:dyDescent="0.3">
      <c r="A297" s="2" t="s">
        <v>855</v>
      </c>
      <c r="B297" s="2" t="s">
        <v>1054</v>
      </c>
      <c r="C297" s="2" t="s">
        <v>856</v>
      </c>
      <c r="D297" s="2" t="s">
        <v>857</v>
      </c>
      <c r="E297" s="2" t="s">
        <v>1526</v>
      </c>
      <c r="F297" s="2" t="s">
        <v>1062</v>
      </c>
      <c r="G297" s="2" t="s">
        <v>1063</v>
      </c>
      <c r="H297" s="2" t="s">
        <v>1064</v>
      </c>
      <c r="I297" s="2" t="s">
        <v>1530</v>
      </c>
      <c r="J297" s="2" t="s">
        <v>1066</v>
      </c>
      <c r="K297" s="2" t="s">
        <v>1048</v>
      </c>
      <c r="L297" s="2" t="s">
        <v>1283</v>
      </c>
      <c r="M297" s="2" t="s">
        <v>1059</v>
      </c>
      <c r="N297" s="2" t="s">
        <v>1284</v>
      </c>
      <c r="O297" s="2" t="s">
        <v>1040</v>
      </c>
      <c r="P297" s="2" t="str">
        <f t="shared" si="8"/>
        <v>P-Onsite</v>
      </c>
      <c r="Q297" s="2" t="str">
        <f t="shared" si="9"/>
        <v>P-S1_Onsite</v>
      </c>
      <c r="R297" s="2" t="s">
        <v>1061</v>
      </c>
      <c r="S297" s="2" t="s">
        <v>1041</v>
      </c>
      <c r="T297" s="2" t="s">
        <v>1042</v>
      </c>
    </row>
    <row r="298" spans="1:20" x14ac:dyDescent="0.3">
      <c r="A298" s="2" t="s">
        <v>858</v>
      </c>
      <c r="B298" s="2" t="s">
        <v>1031</v>
      </c>
      <c r="C298" s="2" t="s">
        <v>859</v>
      </c>
      <c r="D298" s="2" t="s">
        <v>1531</v>
      </c>
      <c r="E298" s="2" t="s">
        <v>1532</v>
      </c>
      <c r="F298" s="2" t="s">
        <v>1033</v>
      </c>
      <c r="G298" s="2" t="s">
        <v>1034</v>
      </c>
      <c r="H298" s="2" t="s">
        <v>1035</v>
      </c>
      <c r="I298" s="2" t="s">
        <v>1533</v>
      </c>
      <c r="J298" s="2" t="s">
        <v>1037</v>
      </c>
      <c r="K298" s="2" t="s">
        <v>1038</v>
      </c>
      <c r="L298" s="2" t="s">
        <v>1039</v>
      </c>
      <c r="M298" s="2" t="s">
        <v>1039</v>
      </c>
      <c r="N298" s="2" t="s">
        <v>1039</v>
      </c>
      <c r="O298" s="2" t="s">
        <v>1040</v>
      </c>
      <c r="P298" s="2" t="str">
        <f t="shared" si="8"/>
        <v>P-Online</v>
      </c>
      <c r="Q298" s="2" t="str">
        <f t="shared" si="9"/>
        <v>P-S1_Online</v>
      </c>
      <c r="R298" s="2"/>
      <c r="S298" s="2" t="s">
        <v>1041</v>
      </c>
      <c r="T298" s="2" t="s">
        <v>1042</v>
      </c>
    </row>
    <row r="299" spans="1:20" x14ac:dyDescent="0.3">
      <c r="A299" s="2" t="s">
        <v>858</v>
      </c>
      <c r="B299" s="2" t="s">
        <v>1031</v>
      </c>
      <c r="C299" s="2" t="s">
        <v>859</v>
      </c>
      <c r="D299" s="2" t="s">
        <v>1531</v>
      </c>
      <c r="E299" s="2" t="s">
        <v>1532</v>
      </c>
      <c r="F299" s="2" t="s">
        <v>1049</v>
      </c>
      <c r="G299" s="2" t="s">
        <v>1050</v>
      </c>
      <c r="H299" s="2" t="s">
        <v>1051</v>
      </c>
      <c r="I299" s="2" t="s">
        <v>1534</v>
      </c>
      <c r="J299" s="2" t="s">
        <v>1053</v>
      </c>
      <c r="K299" s="2" t="s">
        <v>1038</v>
      </c>
      <c r="L299" s="2" t="s">
        <v>1039</v>
      </c>
      <c r="M299" s="2" t="s">
        <v>1039</v>
      </c>
      <c r="N299" s="2" t="s">
        <v>1039</v>
      </c>
      <c r="O299" s="2" t="s">
        <v>1040</v>
      </c>
      <c r="P299" s="2" t="str">
        <f t="shared" si="8"/>
        <v>P-Online</v>
      </c>
      <c r="Q299" s="2" t="str">
        <f t="shared" si="9"/>
        <v>P-S1_Online</v>
      </c>
      <c r="R299" s="2"/>
      <c r="S299" s="2" t="s">
        <v>1041</v>
      </c>
      <c r="T299" s="2" t="s">
        <v>1042</v>
      </c>
    </row>
    <row r="300" spans="1:20" x14ac:dyDescent="0.3">
      <c r="A300" s="2" t="s">
        <v>864</v>
      </c>
      <c r="B300" s="2" t="s">
        <v>1054</v>
      </c>
      <c r="C300" s="2" t="s">
        <v>865</v>
      </c>
      <c r="D300" s="2" t="s">
        <v>866</v>
      </c>
      <c r="E300" s="2" t="s">
        <v>1535</v>
      </c>
      <c r="F300" s="2" t="s">
        <v>1078</v>
      </c>
      <c r="G300" s="2" t="s">
        <v>1034</v>
      </c>
      <c r="H300" s="2" t="s">
        <v>1035</v>
      </c>
      <c r="I300" s="2" t="s">
        <v>1536</v>
      </c>
      <c r="J300" s="2" t="s">
        <v>1037</v>
      </c>
      <c r="K300" s="2" t="s">
        <v>1038</v>
      </c>
      <c r="L300" s="2" t="s">
        <v>1164</v>
      </c>
      <c r="M300" s="2" t="s">
        <v>1059</v>
      </c>
      <c r="N300" s="2" t="s">
        <v>1209</v>
      </c>
      <c r="O300" s="2" t="s">
        <v>1040</v>
      </c>
      <c r="P300" s="2" t="str">
        <f t="shared" si="8"/>
        <v>P-Onsite</v>
      </c>
      <c r="Q300" s="2" t="str">
        <f t="shared" si="9"/>
        <v>P-S1_Onsite</v>
      </c>
      <c r="R300" s="2" t="s">
        <v>1061</v>
      </c>
      <c r="S300" s="2" t="s">
        <v>1041</v>
      </c>
      <c r="T300" s="2" t="s">
        <v>1042</v>
      </c>
    </row>
    <row r="301" spans="1:20" x14ac:dyDescent="0.3">
      <c r="A301" s="2" t="s">
        <v>864</v>
      </c>
      <c r="B301" s="2" t="s">
        <v>1054</v>
      </c>
      <c r="C301" s="2" t="s">
        <v>865</v>
      </c>
      <c r="D301" s="2" t="s">
        <v>866</v>
      </c>
      <c r="E301" s="2" t="s">
        <v>1535</v>
      </c>
      <c r="F301" s="2" t="s">
        <v>1062</v>
      </c>
      <c r="G301" s="2" t="s">
        <v>1063</v>
      </c>
      <c r="H301" s="2" t="s">
        <v>1064</v>
      </c>
      <c r="I301" s="2" t="s">
        <v>1537</v>
      </c>
      <c r="J301" s="2" t="s">
        <v>1066</v>
      </c>
      <c r="K301" s="2" t="s">
        <v>1048</v>
      </c>
      <c r="L301" s="2" t="s">
        <v>1164</v>
      </c>
      <c r="M301" s="2" t="s">
        <v>1059</v>
      </c>
      <c r="N301" s="2" t="s">
        <v>1209</v>
      </c>
      <c r="O301" s="2" t="s">
        <v>1040</v>
      </c>
      <c r="P301" s="2" t="str">
        <f t="shared" si="8"/>
        <v>P-Onsite</v>
      </c>
      <c r="Q301" s="2" t="str">
        <f t="shared" si="9"/>
        <v>P-S1_Onsite</v>
      </c>
      <c r="R301" s="2" t="s">
        <v>1061</v>
      </c>
      <c r="S301" s="2" t="s">
        <v>1041</v>
      </c>
      <c r="T301" s="2" t="s">
        <v>1042</v>
      </c>
    </row>
    <row r="302" spans="1:20" x14ac:dyDescent="0.3">
      <c r="A302" s="2" t="s">
        <v>879</v>
      </c>
      <c r="B302" s="2" t="s">
        <v>1054</v>
      </c>
      <c r="C302" s="2" t="s">
        <v>880</v>
      </c>
      <c r="D302" s="2" t="s">
        <v>881</v>
      </c>
      <c r="E302" s="2" t="s">
        <v>1538</v>
      </c>
      <c r="F302" s="2" t="s">
        <v>1056</v>
      </c>
      <c r="G302" s="2" t="s">
        <v>1044</v>
      </c>
      <c r="H302" s="2" t="s">
        <v>1045</v>
      </c>
      <c r="I302" s="2" t="s">
        <v>1539</v>
      </c>
      <c r="J302" s="2" t="s">
        <v>1047</v>
      </c>
      <c r="K302" s="2" t="s">
        <v>1048</v>
      </c>
      <c r="L302" s="2" t="s">
        <v>1089</v>
      </c>
      <c r="M302" s="2" t="s">
        <v>1059</v>
      </c>
      <c r="N302" s="2" t="s">
        <v>1090</v>
      </c>
      <c r="O302" s="2" t="s">
        <v>1040</v>
      </c>
      <c r="P302" s="2" t="str">
        <f t="shared" si="8"/>
        <v>P-Onsite</v>
      </c>
      <c r="Q302" s="2" t="str">
        <f t="shared" si="9"/>
        <v>P-S1_Onsite</v>
      </c>
      <c r="R302" s="2" t="s">
        <v>1061</v>
      </c>
      <c r="S302" s="2" t="s">
        <v>1041</v>
      </c>
      <c r="T302" s="2" t="s">
        <v>1042</v>
      </c>
    </row>
    <row r="303" spans="1:20" x14ac:dyDescent="0.3">
      <c r="A303" s="2" t="s">
        <v>888</v>
      </c>
      <c r="B303" s="2" t="s">
        <v>1031</v>
      </c>
      <c r="C303" s="2" t="s">
        <v>889</v>
      </c>
      <c r="D303" s="2" t="s">
        <v>890</v>
      </c>
      <c r="E303" s="2" t="s">
        <v>1540</v>
      </c>
      <c r="F303" s="2" t="s">
        <v>1220</v>
      </c>
      <c r="G303" s="2" t="s">
        <v>1063</v>
      </c>
      <c r="H303" s="2" t="s">
        <v>1064</v>
      </c>
      <c r="I303" s="2" t="s">
        <v>1541</v>
      </c>
      <c r="J303" s="2" t="s">
        <v>1066</v>
      </c>
      <c r="K303" s="2" t="s">
        <v>1048</v>
      </c>
      <c r="L303" s="2" t="s">
        <v>1039</v>
      </c>
      <c r="M303" s="2" t="s">
        <v>1039</v>
      </c>
      <c r="N303" s="2" t="s">
        <v>1039</v>
      </c>
      <c r="O303" s="2" t="s">
        <v>1040</v>
      </c>
      <c r="P303" s="2" t="str">
        <f t="shared" si="8"/>
        <v>P-Online</v>
      </c>
      <c r="Q303" s="2" t="str">
        <f t="shared" si="9"/>
        <v>P-S1_Online</v>
      </c>
      <c r="R303" s="2"/>
      <c r="S303" s="2" t="s">
        <v>1041</v>
      </c>
      <c r="T303" s="2" t="s">
        <v>1042</v>
      </c>
    </row>
    <row r="304" spans="1:20" x14ac:dyDescent="0.3">
      <c r="A304" s="2" t="s">
        <v>888</v>
      </c>
      <c r="B304" s="2" t="s">
        <v>1031</v>
      </c>
      <c r="C304" s="2" t="s">
        <v>889</v>
      </c>
      <c r="D304" s="2" t="s">
        <v>890</v>
      </c>
      <c r="E304" s="2" t="s">
        <v>1540</v>
      </c>
      <c r="F304" s="2" t="s">
        <v>1043</v>
      </c>
      <c r="G304" s="2" t="s">
        <v>1044</v>
      </c>
      <c r="H304" s="2" t="s">
        <v>1045</v>
      </c>
      <c r="I304" s="2" t="s">
        <v>1542</v>
      </c>
      <c r="J304" s="2" t="s">
        <v>1047</v>
      </c>
      <c r="K304" s="2" t="s">
        <v>1048</v>
      </c>
      <c r="L304" s="2" t="s">
        <v>1039</v>
      </c>
      <c r="M304" s="2" t="s">
        <v>1039</v>
      </c>
      <c r="N304" s="2" t="s">
        <v>1039</v>
      </c>
      <c r="O304" s="2" t="s">
        <v>1040</v>
      </c>
      <c r="P304" s="2" t="str">
        <f t="shared" si="8"/>
        <v>P-Online</v>
      </c>
      <c r="Q304" s="2" t="str">
        <f t="shared" si="9"/>
        <v>P-S1_Online</v>
      </c>
      <c r="R304" s="2"/>
      <c r="S304" s="2" t="s">
        <v>1041</v>
      </c>
      <c r="T304" s="2" t="s">
        <v>1042</v>
      </c>
    </row>
    <row r="305" spans="1:20" x14ac:dyDescent="0.3">
      <c r="A305" s="2" t="s">
        <v>891</v>
      </c>
      <c r="B305" s="2" t="s">
        <v>1054</v>
      </c>
      <c r="C305" s="2" t="s">
        <v>892</v>
      </c>
      <c r="D305" s="2" t="s">
        <v>893</v>
      </c>
      <c r="E305" s="2" t="s">
        <v>1543</v>
      </c>
      <c r="F305" s="2" t="s">
        <v>1068</v>
      </c>
      <c r="G305" s="2" t="s">
        <v>1050</v>
      </c>
      <c r="H305" s="2" t="s">
        <v>1051</v>
      </c>
      <c r="I305" s="2" t="s">
        <v>1544</v>
      </c>
      <c r="J305" s="2" t="s">
        <v>1053</v>
      </c>
      <c r="K305" s="2" t="s">
        <v>1038</v>
      </c>
      <c r="L305" s="2" t="s">
        <v>1290</v>
      </c>
      <c r="M305" s="2" t="s">
        <v>1059</v>
      </c>
      <c r="N305" s="2" t="s">
        <v>1291</v>
      </c>
      <c r="O305" s="2" t="s">
        <v>1040</v>
      </c>
      <c r="P305" s="2" t="str">
        <f t="shared" si="8"/>
        <v>P-Onsite</v>
      </c>
      <c r="Q305" s="2" t="str">
        <f t="shared" si="9"/>
        <v>P-S1_Onsite</v>
      </c>
      <c r="R305" s="2" t="s">
        <v>1061</v>
      </c>
      <c r="S305" s="2" t="s">
        <v>1041</v>
      </c>
      <c r="T305" s="2" t="s">
        <v>1042</v>
      </c>
    </row>
    <row r="306" spans="1:20" x14ac:dyDescent="0.3">
      <c r="A306" s="2" t="s">
        <v>891</v>
      </c>
      <c r="B306" s="2" t="s">
        <v>1054</v>
      </c>
      <c r="C306" s="2" t="s">
        <v>892</v>
      </c>
      <c r="D306" s="2" t="s">
        <v>893</v>
      </c>
      <c r="E306" s="2" t="s">
        <v>1543</v>
      </c>
      <c r="F306" s="2" t="s">
        <v>1056</v>
      </c>
      <c r="G306" s="2" t="s">
        <v>1044</v>
      </c>
      <c r="H306" s="2" t="s">
        <v>1045</v>
      </c>
      <c r="I306" s="2" t="s">
        <v>1545</v>
      </c>
      <c r="J306" s="2" t="s">
        <v>1047</v>
      </c>
      <c r="K306" s="2" t="s">
        <v>1048</v>
      </c>
      <c r="L306" s="2" t="s">
        <v>1290</v>
      </c>
      <c r="M306" s="2" t="s">
        <v>1059</v>
      </c>
      <c r="N306" s="2" t="s">
        <v>1291</v>
      </c>
      <c r="O306" s="2" t="s">
        <v>1040</v>
      </c>
      <c r="P306" s="2" t="str">
        <f t="shared" si="8"/>
        <v>P-Onsite</v>
      </c>
      <c r="Q306" s="2" t="str">
        <f t="shared" si="9"/>
        <v>P-S1_Onsite</v>
      </c>
      <c r="R306" s="2" t="s">
        <v>1061</v>
      </c>
      <c r="S306" s="2" t="s">
        <v>1041</v>
      </c>
      <c r="T306" s="2" t="s">
        <v>1042</v>
      </c>
    </row>
    <row r="307" spans="1:20" x14ac:dyDescent="0.3">
      <c r="A307" s="2" t="s">
        <v>891</v>
      </c>
      <c r="B307" s="2" t="s">
        <v>1054</v>
      </c>
      <c r="C307" s="2" t="s">
        <v>892</v>
      </c>
      <c r="D307" s="2" t="s">
        <v>893</v>
      </c>
      <c r="E307" s="2" t="s">
        <v>1543</v>
      </c>
      <c r="F307" s="2" t="s">
        <v>1078</v>
      </c>
      <c r="G307" s="2" t="s">
        <v>1034</v>
      </c>
      <c r="H307" s="2" t="s">
        <v>1035</v>
      </c>
      <c r="I307" s="2" t="s">
        <v>1546</v>
      </c>
      <c r="J307" s="2" t="s">
        <v>1037</v>
      </c>
      <c r="K307" s="2" t="s">
        <v>1038</v>
      </c>
      <c r="L307" s="2" t="s">
        <v>1290</v>
      </c>
      <c r="M307" s="2" t="s">
        <v>1059</v>
      </c>
      <c r="N307" s="2" t="s">
        <v>1291</v>
      </c>
      <c r="O307" s="2" t="s">
        <v>1040</v>
      </c>
      <c r="P307" s="2" t="str">
        <f t="shared" si="8"/>
        <v>P-Onsite</v>
      </c>
      <c r="Q307" s="2" t="str">
        <f t="shared" si="9"/>
        <v>P-S1_Onsite</v>
      </c>
      <c r="R307" s="2" t="s">
        <v>1061</v>
      </c>
      <c r="S307" s="2" t="s">
        <v>1041</v>
      </c>
      <c r="T307" s="2" t="s">
        <v>1042</v>
      </c>
    </row>
    <row r="308" spans="1:20" x14ac:dyDescent="0.3">
      <c r="A308" s="2" t="s">
        <v>891</v>
      </c>
      <c r="B308" s="2" t="s">
        <v>1054</v>
      </c>
      <c r="C308" s="2" t="s">
        <v>892</v>
      </c>
      <c r="D308" s="2" t="s">
        <v>893</v>
      </c>
      <c r="E308" s="2" t="s">
        <v>1543</v>
      </c>
      <c r="F308" s="2" t="s">
        <v>1062</v>
      </c>
      <c r="G308" s="2" t="s">
        <v>1063</v>
      </c>
      <c r="H308" s="2" t="s">
        <v>1064</v>
      </c>
      <c r="I308" s="2" t="s">
        <v>1547</v>
      </c>
      <c r="J308" s="2" t="s">
        <v>1066</v>
      </c>
      <c r="K308" s="2" t="s">
        <v>1048</v>
      </c>
      <c r="L308" s="2" t="s">
        <v>1290</v>
      </c>
      <c r="M308" s="2" t="s">
        <v>1059</v>
      </c>
      <c r="N308" s="2" t="s">
        <v>1291</v>
      </c>
      <c r="O308" s="2" t="s">
        <v>1040</v>
      </c>
      <c r="P308" s="2" t="str">
        <f t="shared" si="8"/>
        <v>P-Onsite</v>
      </c>
      <c r="Q308" s="2" t="str">
        <f t="shared" si="9"/>
        <v>P-S1_Onsite</v>
      </c>
      <c r="R308" s="2" t="s">
        <v>1061</v>
      </c>
      <c r="S308" s="2" t="s">
        <v>1041</v>
      </c>
      <c r="T308" s="2" t="s">
        <v>1042</v>
      </c>
    </row>
    <row r="309" spans="1:20" x14ac:dyDescent="0.3">
      <c r="A309" s="2" t="s">
        <v>894</v>
      </c>
      <c r="B309" s="2" t="s">
        <v>1054</v>
      </c>
      <c r="C309" s="2" t="s">
        <v>895</v>
      </c>
      <c r="D309" s="2" t="s">
        <v>896</v>
      </c>
      <c r="E309" s="2" t="s">
        <v>1548</v>
      </c>
      <c r="F309" s="2" t="s">
        <v>1068</v>
      </c>
      <c r="G309" s="2" t="s">
        <v>1050</v>
      </c>
      <c r="H309" s="2" t="s">
        <v>1051</v>
      </c>
      <c r="I309" s="2" t="s">
        <v>1549</v>
      </c>
      <c r="J309" s="2" t="s">
        <v>1053</v>
      </c>
      <c r="K309" s="2" t="s">
        <v>1038</v>
      </c>
      <c r="L309" s="2" t="s">
        <v>1164</v>
      </c>
      <c r="M309" s="2" t="s">
        <v>1059</v>
      </c>
      <c r="N309" s="2" t="s">
        <v>1165</v>
      </c>
      <c r="O309" s="2" t="s">
        <v>1040</v>
      </c>
      <c r="P309" s="2" t="str">
        <f t="shared" si="8"/>
        <v>P-Onsite</v>
      </c>
      <c r="Q309" s="2" t="str">
        <f t="shared" si="9"/>
        <v>P-S1_Onsite</v>
      </c>
      <c r="R309" s="2" t="s">
        <v>1061</v>
      </c>
      <c r="S309" s="2" t="s">
        <v>1041</v>
      </c>
      <c r="T309" s="2" t="s">
        <v>1042</v>
      </c>
    </row>
    <row r="310" spans="1:20" x14ac:dyDescent="0.3">
      <c r="A310" s="2" t="s">
        <v>894</v>
      </c>
      <c r="B310" s="2" t="s">
        <v>1054</v>
      </c>
      <c r="C310" s="2" t="s">
        <v>895</v>
      </c>
      <c r="D310" s="2" t="s">
        <v>896</v>
      </c>
      <c r="E310" s="2" t="s">
        <v>1548</v>
      </c>
      <c r="F310" s="2" t="s">
        <v>1056</v>
      </c>
      <c r="G310" s="2" t="s">
        <v>1044</v>
      </c>
      <c r="H310" s="2" t="s">
        <v>1045</v>
      </c>
      <c r="I310" s="2" t="s">
        <v>1550</v>
      </c>
      <c r="J310" s="2" t="s">
        <v>1047</v>
      </c>
      <c r="K310" s="2" t="s">
        <v>1048</v>
      </c>
      <c r="L310" s="2" t="s">
        <v>1164</v>
      </c>
      <c r="M310" s="2" t="s">
        <v>1059</v>
      </c>
      <c r="N310" s="2" t="s">
        <v>1165</v>
      </c>
      <c r="O310" s="2" t="s">
        <v>1040</v>
      </c>
      <c r="P310" s="2" t="str">
        <f t="shared" si="8"/>
        <v>P-Onsite</v>
      </c>
      <c r="Q310" s="2" t="str">
        <f t="shared" si="9"/>
        <v>P-S1_Onsite</v>
      </c>
      <c r="R310" s="2" t="s">
        <v>1061</v>
      </c>
      <c r="S310" s="2" t="s">
        <v>1041</v>
      </c>
      <c r="T310" s="2" t="s">
        <v>1042</v>
      </c>
    </row>
    <row r="311" spans="1:20" x14ac:dyDescent="0.3">
      <c r="A311" s="2" t="s">
        <v>894</v>
      </c>
      <c r="B311" s="2" t="s">
        <v>1054</v>
      </c>
      <c r="C311" s="2" t="s">
        <v>895</v>
      </c>
      <c r="D311" s="2" t="s">
        <v>896</v>
      </c>
      <c r="E311" s="2" t="s">
        <v>1548</v>
      </c>
      <c r="F311" s="2" t="s">
        <v>1078</v>
      </c>
      <c r="G311" s="2" t="s">
        <v>1034</v>
      </c>
      <c r="H311" s="2" t="s">
        <v>1035</v>
      </c>
      <c r="I311" s="2" t="s">
        <v>1551</v>
      </c>
      <c r="J311" s="2" t="s">
        <v>1037</v>
      </c>
      <c r="K311" s="2" t="s">
        <v>1038</v>
      </c>
      <c r="L311" s="2" t="s">
        <v>1164</v>
      </c>
      <c r="M311" s="2" t="s">
        <v>1059</v>
      </c>
      <c r="N311" s="2" t="s">
        <v>1165</v>
      </c>
      <c r="O311" s="2" t="s">
        <v>1040</v>
      </c>
      <c r="P311" s="2" t="str">
        <f t="shared" si="8"/>
        <v>P-Onsite</v>
      </c>
      <c r="Q311" s="2" t="str">
        <f t="shared" si="9"/>
        <v>P-S1_Onsite</v>
      </c>
      <c r="R311" s="2" t="s">
        <v>1061</v>
      </c>
      <c r="S311" s="2" t="s">
        <v>1041</v>
      </c>
      <c r="T311" s="2" t="s">
        <v>1042</v>
      </c>
    </row>
    <row r="312" spans="1:20" x14ac:dyDescent="0.3">
      <c r="A312" s="2" t="s">
        <v>894</v>
      </c>
      <c r="B312" s="2" t="s">
        <v>1054</v>
      </c>
      <c r="C312" s="2" t="s">
        <v>895</v>
      </c>
      <c r="D312" s="2" t="s">
        <v>896</v>
      </c>
      <c r="E312" s="2" t="s">
        <v>1548</v>
      </c>
      <c r="F312" s="2" t="s">
        <v>1062</v>
      </c>
      <c r="G312" s="2" t="s">
        <v>1063</v>
      </c>
      <c r="H312" s="2" t="s">
        <v>1064</v>
      </c>
      <c r="I312" s="2" t="s">
        <v>1552</v>
      </c>
      <c r="J312" s="2" t="s">
        <v>1066</v>
      </c>
      <c r="K312" s="2" t="s">
        <v>1048</v>
      </c>
      <c r="L312" s="2" t="s">
        <v>1164</v>
      </c>
      <c r="M312" s="2" t="s">
        <v>1059</v>
      </c>
      <c r="N312" s="2" t="s">
        <v>1165</v>
      </c>
      <c r="O312" s="2" t="s">
        <v>1040</v>
      </c>
      <c r="P312" s="2" t="str">
        <f t="shared" si="8"/>
        <v>P-Onsite</v>
      </c>
      <c r="Q312" s="2" t="str">
        <f t="shared" si="9"/>
        <v>P-S1_Onsite</v>
      </c>
      <c r="R312" s="2" t="s">
        <v>1061</v>
      </c>
      <c r="S312" s="2" t="s">
        <v>1041</v>
      </c>
      <c r="T312" s="2" t="s">
        <v>1042</v>
      </c>
    </row>
    <row r="313" spans="1:20" x14ac:dyDescent="0.3">
      <c r="A313" s="2" t="s">
        <v>903</v>
      </c>
      <c r="B313" s="2" t="s">
        <v>1054</v>
      </c>
      <c r="C313" s="2" t="s">
        <v>904</v>
      </c>
      <c r="D313" s="2" t="s">
        <v>905</v>
      </c>
      <c r="E313" s="2" t="s">
        <v>1553</v>
      </c>
      <c r="F313" s="2" t="s">
        <v>1068</v>
      </c>
      <c r="G313" s="2" t="s">
        <v>1050</v>
      </c>
      <c r="H313" s="2" t="s">
        <v>1051</v>
      </c>
      <c r="I313" s="2" t="s">
        <v>1554</v>
      </c>
      <c r="J313" s="2" t="s">
        <v>1053</v>
      </c>
      <c r="K313" s="2" t="s">
        <v>1038</v>
      </c>
      <c r="L313" s="2" t="s">
        <v>1300</v>
      </c>
      <c r="M313" s="2" t="s">
        <v>1059</v>
      </c>
      <c r="N313" s="2" t="s">
        <v>1375</v>
      </c>
      <c r="O313" s="2" t="s">
        <v>1040</v>
      </c>
      <c r="P313" s="2" t="str">
        <f t="shared" si="8"/>
        <v>P-Onsite</v>
      </c>
      <c r="Q313" s="2" t="str">
        <f t="shared" si="9"/>
        <v>P-S1_Onsite</v>
      </c>
      <c r="R313" s="2" t="s">
        <v>1061</v>
      </c>
      <c r="S313" s="2" t="s">
        <v>1041</v>
      </c>
      <c r="T313" s="2" t="s">
        <v>1042</v>
      </c>
    </row>
    <row r="314" spans="1:20" x14ac:dyDescent="0.3">
      <c r="A314" s="2" t="s">
        <v>903</v>
      </c>
      <c r="B314" s="2" t="s">
        <v>1054</v>
      </c>
      <c r="C314" s="2" t="s">
        <v>904</v>
      </c>
      <c r="D314" s="2" t="s">
        <v>905</v>
      </c>
      <c r="E314" s="2" t="s">
        <v>1553</v>
      </c>
      <c r="F314" s="2" t="s">
        <v>1056</v>
      </c>
      <c r="G314" s="2" t="s">
        <v>1044</v>
      </c>
      <c r="H314" s="2" t="s">
        <v>1045</v>
      </c>
      <c r="I314" s="2" t="s">
        <v>1555</v>
      </c>
      <c r="J314" s="2" t="s">
        <v>1047</v>
      </c>
      <c r="K314" s="2" t="s">
        <v>1048</v>
      </c>
      <c r="L314" s="2" t="s">
        <v>1300</v>
      </c>
      <c r="M314" s="2" t="s">
        <v>1059</v>
      </c>
      <c r="N314" s="2" t="s">
        <v>1375</v>
      </c>
      <c r="O314" s="2" t="s">
        <v>1040</v>
      </c>
      <c r="P314" s="2" t="str">
        <f t="shared" si="8"/>
        <v>P-Onsite</v>
      </c>
      <c r="Q314" s="2" t="str">
        <f t="shared" si="9"/>
        <v>P-S1_Onsite</v>
      </c>
      <c r="R314" s="2" t="s">
        <v>1061</v>
      </c>
      <c r="S314" s="2" t="s">
        <v>1041</v>
      </c>
      <c r="T314" s="2" t="s">
        <v>1042</v>
      </c>
    </row>
    <row r="315" spans="1:20" x14ac:dyDescent="0.3">
      <c r="A315" s="2" t="s">
        <v>903</v>
      </c>
      <c r="B315" s="2" t="s">
        <v>1054</v>
      </c>
      <c r="C315" s="2" t="s">
        <v>904</v>
      </c>
      <c r="D315" s="2" t="s">
        <v>905</v>
      </c>
      <c r="E315" s="2" t="s">
        <v>1553</v>
      </c>
      <c r="F315" s="2" t="s">
        <v>1078</v>
      </c>
      <c r="G315" s="2" t="s">
        <v>1034</v>
      </c>
      <c r="H315" s="2" t="s">
        <v>1035</v>
      </c>
      <c r="I315" s="2" t="s">
        <v>1556</v>
      </c>
      <c r="J315" s="2" t="s">
        <v>1037</v>
      </c>
      <c r="K315" s="2" t="s">
        <v>1038</v>
      </c>
      <c r="L315" s="2" t="s">
        <v>1300</v>
      </c>
      <c r="M315" s="2" t="s">
        <v>1059</v>
      </c>
      <c r="N315" s="2" t="s">
        <v>1375</v>
      </c>
      <c r="O315" s="2" t="s">
        <v>1040</v>
      </c>
      <c r="P315" s="2" t="str">
        <f t="shared" si="8"/>
        <v>P-Onsite</v>
      </c>
      <c r="Q315" s="2" t="str">
        <f t="shared" si="9"/>
        <v>P-S1_Onsite</v>
      </c>
      <c r="R315" s="2" t="s">
        <v>1061</v>
      </c>
      <c r="S315" s="2" t="s">
        <v>1041</v>
      </c>
      <c r="T315" s="2" t="s">
        <v>1042</v>
      </c>
    </row>
    <row r="316" spans="1:20" x14ac:dyDescent="0.3">
      <c r="A316" s="2" t="s">
        <v>903</v>
      </c>
      <c r="B316" s="2" t="s">
        <v>1054</v>
      </c>
      <c r="C316" s="2" t="s">
        <v>904</v>
      </c>
      <c r="D316" s="2" t="s">
        <v>905</v>
      </c>
      <c r="E316" s="2" t="s">
        <v>1553</v>
      </c>
      <c r="F316" s="2" t="s">
        <v>1062</v>
      </c>
      <c r="G316" s="2" t="s">
        <v>1063</v>
      </c>
      <c r="H316" s="2" t="s">
        <v>1064</v>
      </c>
      <c r="I316" s="2" t="s">
        <v>1557</v>
      </c>
      <c r="J316" s="2" t="s">
        <v>1066</v>
      </c>
      <c r="K316" s="2" t="s">
        <v>1048</v>
      </c>
      <c r="L316" s="2" t="s">
        <v>1300</v>
      </c>
      <c r="M316" s="2" t="s">
        <v>1059</v>
      </c>
      <c r="N316" s="2" t="s">
        <v>1375</v>
      </c>
      <c r="O316" s="2" t="s">
        <v>1040</v>
      </c>
      <c r="P316" s="2" t="str">
        <f t="shared" si="8"/>
        <v>P-Onsite</v>
      </c>
      <c r="Q316" s="2" t="str">
        <f t="shared" si="9"/>
        <v>P-S1_Onsite</v>
      </c>
      <c r="R316" s="2" t="s">
        <v>1061</v>
      </c>
      <c r="S316" s="2" t="s">
        <v>1041</v>
      </c>
      <c r="T316" s="2" t="s">
        <v>1042</v>
      </c>
    </row>
    <row r="317" spans="1:20" x14ac:dyDescent="0.3">
      <c r="A317" s="2" t="s">
        <v>921</v>
      </c>
      <c r="B317" s="2" t="s">
        <v>1054</v>
      </c>
      <c r="C317" s="2" t="s">
        <v>922</v>
      </c>
      <c r="D317" s="2" t="s">
        <v>923</v>
      </c>
      <c r="E317" s="2" t="s">
        <v>1558</v>
      </c>
      <c r="F317" s="2" t="s">
        <v>1068</v>
      </c>
      <c r="G317" s="2" t="s">
        <v>1050</v>
      </c>
      <c r="H317" s="2" t="s">
        <v>1051</v>
      </c>
      <c r="I317" s="2" t="s">
        <v>1559</v>
      </c>
      <c r="J317" s="2" t="s">
        <v>1053</v>
      </c>
      <c r="K317" s="2" t="s">
        <v>1038</v>
      </c>
      <c r="L317" s="2" t="s">
        <v>1089</v>
      </c>
      <c r="M317" s="2" t="s">
        <v>1059</v>
      </c>
      <c r="N317" s="2" t="s">
        <v>1090</v>
      </c>
      <c r="O317" s="2" t="s">
        <v>1098</v>
      </c>
      <c r="P317" s="2" t="str">
        <f t="shared" si="8"/>
        <v>A-Onsite</v>
      </c>
      <c r="Q317" s="2" t="str">
        <f t="shared" si="9"/>
        <v>A-S1_Onsite</v>
      </c>
      <c r="R317" s="2" t="s">
        <v>1061</v>
      </c>
      <c r="S317" s="2" t="s">
        <v>1041</v>
      </c>
      <c r="T317" s="2" t="s">
        <v>1042</v>
      </c>
    </row>
    <row r="318" spans="1:20" x14ac:dyDescent="0.3">
      <c r="A318" s="2" t="s">
        <v>921</v>
      </c>
      <c r="B318" s="2" t="s">
        <v>1054</v>
      </c>
      <c r="C318" s="2" t="s">
        <v>922</v>
      </c>
      <c r="D318" s="2" t="s">
        <v>923</v>
      </c>
      <c r="E318" s="2" t="s">
        <v>1558</v>
      </c>
      <c r="F318" s="2" t="s">
        <v>1056</v>
      </c>
      <c r="G318" s="2" t="s">
        <v>1044</v>
      </c>
      <c r="H318" s="2" t="s">
        <v>1045</v>
      </c>
      <c r="I318" s="2" t="s">
        <v>1560</v>
      </c>
      <c r="J318" s="2" t="s">
        <v>1047</v>
      </c>
      <c r="K318" s="2" t="s">
        <v>1048</v>
      </c>
      <c r="L318" s="2" t="s">
        <v>1089</v>
      </c>
      <c r="M318" s="2" t="s">
        <v>1059</v>
      </c>
      <c r="N318" s="2" t="s">
        <v>1090</v>
      </c>
      <c r="O318" s="2" t="s">
        <v>1040</v>
      </c>
      <c r="P318" s="2" t="str">
        <f t="shared" si="8"/>
        <v>P-Onsite</v>
      </c>
      <c r="Q318" s="2" t="str">
        <f t="shared" si="9"/>
        <v>P-S1_Onsite</v>
      </c>
      <c r="R318" s="2" t="s">
        <v>1061</v>
      </c>
      <c r="S318" s="2" t="s">
        <v>1041</v>
      </c>
      <c r="T318" s="2" t="s">
        <v>1042</v>
      </c>
    </row>
    <row r="319" spans="1:20" x14ac:dyDescent="0.3">
      <c r="A319" s="2" t="s">
        <v>921</v>
      </c>
      <c r="B319" s="2" t="s">
        <v>1054</v>
      </c>
      <c r="C319" s="2" t="s">
        <v>922</v>
      </c>
      <c r="D319" s="2" t="s">
        <v>923</v>
      </c>
      <c r="E319" s="2" t="s">
        <v>1558</v>
      </c>
      <c r="F319" s="2" t="s">
        <v>1078</v>
      </c>
      <c r="G319" s="2" t="s">
        <v>1034</v>
      </c>
      <c r="H319" s="2" t="s">
        <v>1035</v>
      </c>
      <c r="I319" s="2" t="s">
        <v>1561</v>
      </c>
      <c r="J319" s="2" t="s">
        <v>1037</v>
      </c>
      <c r="K319" s="2" t="s">
        <v>1038</v>
      </c>
      <c r="L319" s="2" t="s">
        <v>1089</v>
      </c>
      <c r="M319" s="2" t="s">
        <v>1059</v>
      </c>
      <c r="N319" s="2" t="s">
        <v>1090</v>
      </c>
      <c r="O319" s="2" t="s">
        <v>1040</v>
      </c>
      <c r="P319" s="2" t="str">
        <f t="shared" si="8"/>
        <v>P-Onsite</v>
      </c>
      <c r="Q319" s="2" t="str">
        <f t="shared" si="9"/>
        <v>P-S1_Onsite</v>
      </c>
      <c r="R319" s="2" t="s">
        <v>1061</v>
      </c>
      <c r="S319" s="2" t="s">
        <v>1041</v>
      </c>
      <c r="T319" s="2" t="s">
        <v>1042</v>
      </c>
    </row>
    <row r="320" spans="1:20" x14ac:dyDescent="0.3">
      <c r="A320" s="2" t="s">
        <v>921</v>
      </c>
      <c r="B320" s="2" t="s">
        <v>1054</v>
      </c>
      <c r="C320" s="2" t="s">
        <v>922</v>
      </c>
      <c r="D320" s="2" t="s">
        <v>923</v>
      </c>
      <c r="E320" s="2" t="s">
        <v>1558</v>
      </c>
      <c r="F320" s="2" t="s">
        <v>1062</v>
      </c>
      <c r="G320" s="2" t="s">
        <v>1063</v>
      </c>
      <c r="H320" s="2" t="s">
        <v>1064</v>
      </c>
      <c r="I320" s="2" t="s">
        <v>1562</v>
      </c>
      <c r="J320" s="2" t="s">
        <v>1066</v>
      </c>
      <c r="K320" s="2" t="s">
        <v>1048</v>
      </c>
      <c r="L320" s="2" t="s">
        <v>1089</v>
      </c>
      <c r="M320" s="2" t="s">
        <v>1059</v>
      </c>
      <c r="N320" s="2" t="s">
        <v>1090</v>
      </c>
      <c r="O320" s="2" t="s">
        <v>1098</v>
      </c>
      <c r="P320" s="2" t="str">
        <f t="shared" si="8"/>
        <v>A-Onsite</v>
      </c>
      <c r="Q320" s="2" t="str">
        <f t="shared" si="9"/>
        <v>A-S1_Onsite</v>
      </c>
      <c r="R320" s="2" t="s">
        <v>1061</v>
      </c>
      <c r="S320" s="2" t="s">
        <v>1041</v>
      </c>
      <c r="T320" s="2" t="s">
        <v>1042</v>
      </c>
    </row>
    <row r="321" spans="1:20" x14ac:dyDescent="0.3">
      <c r="A321" s="2" t="s">
        <v>924</v>
      </c>
      <c r="B321" s="2" t="s">
        <v>1054</v>
      </c>
      <c r="C321" s="2" t="s">
        <v>925</v>
      </c>
      <c r="D321" s="2" t="s">
        <v>926</v>
      </c>
      <c r="E321" s="2" t="s">
        <v>1563</v>
      </c>
      <c r="F321" s="2" t="s">
        <v>1068</v>
      </c>
      <c r="G321" s="2" t="s">
        <v>1050</v>
      </c>
      <c r="H321" s="2" t="s">
        <v>1051</v>
      </c>
      <c r="I321" s="2" t="s">
        <v>1564</v>
      </c>
      <c r="J321" s="2" t="s">
        <v>1053</v>
      </c>
      <c r="K321" s="2" t="s">
        <v>1038</v>
      </c>
      <c r="L321" s="2" t="s">
        <v>1164</v>
      </c>
      <c r="M321" s="2" t="s">
        <v>1059</v>
      </c>
      <c r="N321" s="2" t="s">
        <v>1165</v>
      </c>
      <c r="O321" s="2" t="s">
        <v>1040</v>
      </c>
      <c r="P321" s="2" t="str">
        <f t="shared" si="8"/>
        <v>P-Onsite</v>
      </c>
      <c r="Q321" s="2" t="str">
        <f t="shared" si="9"/>
        <v>P-S1_Onsite</v>
      </c>
      <c r="R321" s="2" t="s">
        <v>1061</v>
      </c>
      <c r="S321" s="2" t="s">
        <v>1041</v>
      </c>
      <c r="T321" s="2" t="s">
        <v>1042</v>
      </c>
    </row>
    <row r="322" spans="1:20" x14ac:dyDescent="0.3">
      <c r="A322" s="2" t="s">
        <v>924</v>
      </c>
      <c r="B322" s="2" t="s">
        <v>1054</v>
      </c>
      <c r="C322" s="2" t="s">
        <v>925</v>
      </c>
      <c r="D322" s="2" t="s">
        <v>926</v>
      </c>
      <c r="E322" s="2" t="s">
        <v>1563</v>
      </c>
      <c r="F322" s="2" t="s">
        <v>1056</v>
      </c>
      <c r="G322" s="2" t="s">
        <v>1044</v>
      </c>
      <c r="H322" s="2" t="s">
        <v>1045</v>
      </c>
      <c r="I322" s="2" t="s">
        <v>1565</v>
      </c>
      <c r="J322" s="2" t="s">
        <v>1047</v>
      </c>
      <c r="K322" s="2" t="s">
        <v>1048</v>
      </c>
      <c r="L322" s="2" t="s">
        <v>1164</v>
      </c>
      <c r="M322" s="2" t="s">
        <v>1059</v>
      </c>
      <c r="N322" s="2" t="s">
        <v>1165</v>
      </c>
      <c r="O322" s="2" t="s">
        <v>1040</v>
      </c>
      <c r="P322" s="2" t="str">
        <f t="shared" si="8"/>
        <v>P-Onsite</v>
      </c>
      <c r="Q322" s="2" t="str">
        <f t="shared" si="9"/>
        <v>P-S1_Onsite</v>
      </c>
      <c r="R322" s="2" t="s">
        <v>1061</v>
      </c>
      <c r="S322" s="2" t="s">
        <v>1041</v>
      </c>
      <c r="T322" s="2" t="s">
        <v>1042</v>
      </c>
    </row>
    <row r="323" spans="1:20" x14ac:dyDescent="0.3">
      <c r="A323" s="2" t="s">
        <v>933</v>
      </c>
      <c r="B323" s="2" t="s">
        <v>1054</v>
      </c>
      <c r="C323" s="2" t="s">
        <v>934</v>
      </c>
      <c r="D323" s="2" t="s">
        <v>935</v>
      </c>
      <c r="E323" s="2" t="s">
        <v>1566</v>
      </c>
      <c r="F323" s="2" t="s">
        <v>1068</v>
      </c>
      <c r="G323" s="2" t="s">
        <v>1050</v>
      </c>
      <c r="H323" s="2" t="s">
        <v>1051</v>
      </c>
      <c r="I323" s="2" t="s">
        <v>1567</v>
      </c>
      <c r="J323" s="2" t="s">
        <v>1053</v>
      </c>
      <c r="K323" s="2" t="s">
        <v>1038</v>
      </c>
      <c r="L323" s="2" t="s">
        <v>1191</v>
      </c>
      <c r="M323" s="2" t="s">
        <v>1059</v>
      </c>
      <c r="N323" s="2" t="s">
        <v>1192</v>
      </c>
      <c r="O323" s="2" t="s">
        <v>1098</v>
      </c>
      <c r="P323" s="2" t="str">
        <f t="shared" ref="P323:P386" si="10">CONCATENATE(LEFT(O323,1),"-",B323)</f>
        <v>A-Onsite</v>
      </c>
      <c r="Q323" s="2" t="str">
        <f t="shared" ref="Q323:Q386" si="11">CONCATENATE(LEFT($O323,1),"-",RIGHT($F323,9))</f>
        <v>A-S1_Onsite</v>
      </c>
      <c r="R323" s="2" t="s">
        <v>1061</v>
      </c>
      <c r="S323" s="2" t="s">
        <v>1041</v>
      </c>
      <c r="T323" s="2" t="s">
        <v>1042</v>
      </c>
    </row>
    <row r="324" spans="1:20" x14ac:dyDescent="0.3">
      <c r="A324" s="2" t="s">
        <v>933</v>
      </c>
      <c r="B324" s="2" t="s">
        <v>1054</v>
      </c>
      <c r="C324" s="2" t="s">
        <v>934</v>
      </c>
      <c r="D324" s="2" t="s">
        <v>935</v>
      </c>
      <c r="E324" s="2" t="s">
        <v>1566</v>
      </c>
      <c r="F324" s="2" t="s">
        <v>1056</v>
      </c>
      <c r="G324" s="2" t="s">
        <v>1044</v>
      </c>
      <c r="H324" s="2" t="s">
        <v>1045</v>
      </c>
      <c r="I324" s="2" t="s">
        <v>1568</v>
      </c>
      <c r="J324" s="2" t="s">
        <v>1047</v>
      </c>
      <c r="K324" s="2" t="s">
        <v>1048</v>
      </c>
      <c r="L324" s="2" t="s">
        <v>1191</v>
      </c>
      <c r="M324" s="2" t="s">
        <v>1059</v>
      </c>
      <c r="N324" s="2" t="s">
        <v>1192</v>
      </c>
      <c r="O324" s="2" t="s">
        <v>1098</v>
      </c>
      <c r="P324" s="2" t="str">
        <f t="shared" si="10"/>
        <v>A-Onsite</v>
      </c>
      <c r="Q324" s="2" t="str">
        <f t="shared" si="11"/>
        <v>A-S1_Onsite</v>
      </c>
      <c r="R324" s="2" t="s">
        <v>1061</v>
      </c>
      <c r="S324" s="2" t="s">
        <v>1041</v>
      </c>
      <c r="T324" s="2" t="s">
        <v>1042</v>
      </c>
    </row>
    <row r="325" spans="1:20" x14ac:dyDescent="0.3">
      <c r="A325" s="2" t="s">
        <v>933</v>
      </c>
      <c r="B325" s="2" t="s">
        <v>1054</v>
      </c>
      <c r="C325" s="2" t="s">
        <v>934</v>
      </c>
      <c r="D325" s="2" t="s">
        <v>935</v>
      </c>
      <c r="E325" s="2" t="s">
        <v>1566</v>
      </c>
      <c r="F325" s="2" t="s">
        <v>1078</v>
      </c>
      <c r="G325" s="2" t="s">
        <v>1034</v>
      </c>
      <c r="H325" s="2" t="s">
        <v>1035</v>
      </c>
      <c r="I325" s="2" t="s">
        <v>1569</v>
      </c>
      <c r="J325" s="2" t="s">
        <v>1037</v>
      </c>
      <c r="K325" s="2" t="s">
        <v>1038</v>
      </c>
      <c r="L325" s="2" t="s">
        <v>1191</v>
      </c>
      <c r="M325" s="2" t="s">
        <v>1059</v>
      </c>
      <c r="N325" s="2" t="s">
        <v>1192</v>
      </c>
      <c r="O325" s="2" t="s">
        <v>1098</v>
      </c>
      <c r="P325" s="2" t="str">
        <f t="shared" si="10"/>
        <v>A-Onsite</v>
      </c>
      <c r="Q325" s="2" t="str">
        <f t="shared" si="11"/>
        <v>A-S1_Onsite</v>
      </c>
      <c r="R325" s="2" t="s">
        <v>1061</v>
      </c>
      <c r="S325" s="2" t="s">
        <v>1041</v>
      </c>
      <c r="T325" s="2" t="s">
        <v>1042</v>
      </c>
    </row>
    <row r="326" spans="1:20" x14ac:dyDescent="0.3">
      <c r="A326" s="2" t="s">
        <v>933</v>
      </c>
      <c r="B326" s="2" t="s">
        <v>1054</v>
      </c>
      <c r="C326" s="2" t="s">
        <v>934</v>
      </c>
      <c r="D326" s="2" t="s">
        <v>935</v>
      </c>
      <c r="E326" s="2" t="s">
        <v>1566</v>
      </c>
      <c r="F326" s="2" t="s">
        <v>1062</v>
      </c>
      <c r="G326" s="2" t="s">
        <v>1063</v>
      </c>
      <c r="H326" s="2" t="s">
        <v>1064</v>
      </c>
      <c r="I326" s="2" t="s">
        <v>1570</v>
      </c>
      <c r="J326" s="2" t="s">
        <v>1066</v>
      </c>
      <c r="K326" s="2" t="s">
        <v>1048</v>
      </c>
      <c r="L326" s="2" t="s">
        <v>1191</v>
      </c>
      <c r="M326" s="2" t="s">
        <v>1059</v>
      </c>
      <c r="N326" s="2" t="s">
        <v>1192</v>
      </c>
      <c r="O326" s="2" t="s">
        <v>1098</v>
      </c>
      <c r="P326" s="2" t="str">
        <f t="shared" si="10"/>
        <v>A-Onsite</v>
      </c>
      <c r="Q326" s="2" t="str">
        <f t="shared" si="11"/>
        <v>A-S1_Onsite</v>
      </c>
      <c r="R326" s="2" t="s">
        <v>1061</v>
      </c>
      <c r="S326" s="2" t="s">
        <v>1041</v>
      </c>
      <c r="T326" s="2" t="s">
        <v>1042</v>
      </c>
    </row>
    <row r="327" spans="1:20" x14ac:dyDescent="0.3">
      <c r="A327" s="2" t="s">
        <v>948</v>
      </c>
      <c r="B327" s="2" t="s">
        <v>1054</v>
      </c>
      <c r="C327" s="2" t="s">
        <v>949</v>
      </c>
      <c r="D327" s="2" t="s">
        <v>950</v>
      </c>
      <c r="E327" s="2" t="s">
        <v>1571</v>
      </c>
      <c r="F327" s="2" t="s">
        <v>1056</v>
      </c>
      <c r="G327" s="2" t="s">
        <v>1044</v>
      </c>
      <c r="H327" s="2" t="s">
        <v>1045</v>
      </c>
      <c r="I327" s="2" t="s">
        <v>1572</v>
      </c>
      <c r="J327" s="2" t="s">
        <v>1047</v>
      </c>
      <c r="K327" s="2" t="s">
        <v>1048</v>
      </c>
      <c r="L327" s="2" t="s">
        <v>1114</v>
      </c>
      <c r="M327" s="2" t="s">
        <v>1059</v>
      </c>
      <c r="N327" s="2" t="s">
        <v>1115</v>
      </c>
      <c r="O327" s="2" t="s">
        <v>1040</v>
      </c>
      <c r="P327" s="2" t="str">
        <f t="shared" si="10"/>
        <v>P-Onsite</v>
      </c>
      <c r="Q327" s="2" t="str">
        <f t="shared" si="11"/>
        <v>P-S1_Onsite</v>
      </c>
      <c r="R327" s="2" t="s">
        <v>1061</v>
      </c>
      <c r="S327" s="2" t="s">
        <v>1041</v>
      </c>
      <c r="T327" s="2" t="s">
        <v>1042</v>
      </c>
    </row>
    <row r="328" spans="1:20" x14ac:dyDescent="0.3">
      <c r="A328" s="2" t="s">
        <v>960</v>
      </c>
      <c r="B328" s="2" t="s">
        <v>1054</v>
      </c>
      <c r="C328" s="2" t="s">
        <v>961</v>
      </c>
      <c r="D328" s="2" t="s">
        <v>962</v>
      </c>
      <c r="E328" s="2" t="s">
        <v>1573</v>
      </c>
      <c r="F328" s="2" t="s">
        <v>1068</v>
      </c>
      <c r="G328" s="2" t="s">
        <v>1050</v>
      </c>
      <c r="H328" s="2" t="s">
        <v>1051</v>
      </c>
      <c r="I328" s="2" t="s">
        <v>1574</v>
      </c>
      <c r="J328" s="2" t="s">
        <v>1053</v>
      </c>
      <c r="K328" s="2" t="s">
        <v>1038</v>
      </c>
      <c r="L328" s="2" t="s">
        <v>1157</v>
      </c>
      <c r="M328" s="2" t="s">
        <v>1059</v>
      </c>
      <c r="N328" s="2" t="s">
        <v>1158</v>
      </c>
      <c r="O328" s="2" t="s">
        <v>1040</v>
      </c>
      <c r="P328" s="2" t="str">
        <f t="shared" si="10"/>
        <v>P-Onsite</v>
      </c>
      <c r="Q328" s="2" t="str">
        <f t="shared" si="11"/>
        <v>P-S1_Onsite</v>
      </c>
      <c r="R328" s="2" t="s">
        <v>1061</v>
      </c>
      <c r="S328" s="2" t="s">
        <v>1041</v>
      </c>
      <c r="T328" s="2" t="s">
        <v>1042</v>
      </c>
    </row>
    <row r="329" spans="1:20" x14ac:dyDescent="0.3">
      <c r="A329" s="2" t="s">
        <v>960</v>
      </c>
      <c r="B329" s="2" t="s">
        <v>1054</v>
      </c>
      <c r="C329" s="2" t="s">
        <v>961</v>
      </c>
      <c r="D329" s="2" t="s">
        <v>962</v>
      </c>
      <c r="E329" s="2" t="s">
        <v>1573</v>
      </c>
      <c r="F329" s="2" t="s">
        <v>1056</v>
      </c>
      <c r="G329" s="2" t="s">
        <v>1044</v>
      </c>
      <c r="H329" s="2" t="s">
        <v>1045</v>
      </c>
      <c r="I329" s="2" t="s">
        <v>1575</v>
      </c>
      <c r="J329" s="2" t="s">
        <v>1047</v>
      </c>
      <c r="K329" s="2" t="s">
        <v>1048</v>
      </c>
      <c r="L329" s="2" t="s">
        <v>1157</v>
      </c>
      <c r="M329" s="2" t="s">
        <v>1059</v>
      </c>
      <c r="N329" s="2" t="s">
        <v>1158</v>
      </c>
      <c r="O329" s="2" t="s">
        <v>1040</v>
      </c>
      <c r="P329" s="2" t="str">
        <f t="shared" si="10"/>
        <v>P-Onsite</v>
      </c>
      <c r="Q329" s="2" t="str">
        <f t="shared" si="11"/>
        <v>P-S1_Onsite</v>
      </c>
      <c r="R329" s="2" t="s">
        <v>1061</v>
      </c>
      <c r="S329" s="2" t="s">
        <v>1041</v>
      </c>
      <c r="T329" s="2" t="s">
        <v>1042</v>
      </c>
    </row>
    <row r="330" spans="1:20" x14ac:dyDescent="0.3">
      <c r="A330" s="2" t="s">
        <v>960</v>
      </c>
      <c r="B330" s="2" t="s">
        <v>1054</v>
      </c>
      <c r="C330" s="2" t="s">
        <v>961</v>
      </c>
      <c r="D330" s="2" t="s">
        <v>962</v>
      </c>
      <c r="E330" s="2" t="s">
        <v>1573</v>
      </c>
      <c r="F330" s="2" t="s">
        <v>1078</v>
      </c>
      <c r="G330" s="2" t="s">
        <v>1034</v>
      </c>
      <c r="H330" s="2" t="s">
        <v>1035</v>
      </c>
      <c r="I330" s="2" t="s">
        <v>1576</v>
      </c>
      <c r="J330" s="2" t="s">
        <v>1037</v>
      </c>
      <c r="K330" s="2" t="s">
        <v>1038</v>
      </c>
      <c r="L330" s="2" t="s">
        <v>1157</v>
      </c>
      <c r="M330" s="2" t="s">
        <v>1059</v>
      </c>
      <c r="N330" s="2" t="s">
        <v>1158</v>
      </c>
      <c r="O330" s="2" t="s">
        <v>1040</v>
      </c>
      <c r="P330" s="2" t="str">
        <f t="shared" si="10"/>
        <v>P-Onsite</v>
      </c>
      <c r="Q330" s="2" t="str">
        <f t="shared" si="11"/>
        <v>P-S1_Onsite</v>
      </c>
      <c r="R330" s="2" t="s">
        <v>1061</v>
      </c>
      <c r="S330" s="2" t="s">
        <v>1041</v>
      </c>
      <c r="T330" s="2" t="s">
        <v>1042</v>
      </c>
    </row>
    <row r="331" spans="1:20" x14ac:dyDescent="0.3">
      <c r="A331" s="2" t="s">
        <v>960</v>
      </c>
      <c r="B331" s="2" t="s">
        <v>1054</v>
      </c>
      <c r="C331" s="2" t="s">
        <v>961</v>
      </c>
      <c r="D331" s="2" t="s">
        <v>962</v>
      </c>
      <c r="E331" s="2" t="s">
        <v>1573</v>
      </c>
      <c r="F331" s="2" t="s">
        <v>1062</v>
      </c>
      <c r="G331" s="2" t="s">
        <v>1063</v>
      </c>
      <c r="H331" s="2" t="s">
        <v>1064</v>
      </c>
      <c r="I331" s="2" t="s">
        <v>1577</v>
      </c>
      <c r="J331" s="2" t="s">
        <v>1066</v>
      </c>
      <c r="K331" s="2" t="s">
        <v>1048</v>
      </c>
      <c r="L331" s="2" t="s">
        <v>1157</v>
      </c>
      <c r="M331" s="2" t="s">
        <v>1059</v>
      </c>
      <c r="N331" s="2" t="s">
        <v>1158</v>
      </c>
      <c r="O331" s="2" t="s">
        <v>1040</v>
      </c>
      <c r="P331" s="2" t="str">
        <f t="shared" si="10"/>
        <v>P-Onsite</v>
      </c>
      <c r="Q331" s="2" t="str">
        <f t="shared" si="11"/>
        <v>P-S1_Onsite</v>
      </c>
      <c r="R331" s="2" t="s">
        <v>1061</v>
      </c>
      <c r="S331" s="2" t="s">
        <v>1041</v>
      </c>
      <c r="T331" s="2" t="s">
        <v>1042</v>
      </c>
    </row>
    <row r="332" spans="1:20" x14ac:dyDescent="0.3">
      <c r="A332" s="2" t="s">
        <v>963</v>
      </c>
      <c r="B332" s="2" t="s">
        <v>1054</v>
      </c>
      <c r="C332" s="2" t="s">
        <v>964</v>
      </c>
      <c r="D332" s="2" t="s">
        <v>965</v>
      </c>
      <c r="E332" s="2" t="s">
        <v>1578</v>
      </c>
      <c r="F332" s="2" t="s">
        <v>1068</v>
      </c>
      <c r="G332" s="2" t="s">
        <v>1050</v>
      </c>
      <c r="H332" s="2" t="s">
        <v>1051</v>
      </c>
      <c r="I332" s="2" t="s">
        <v>1579</v>
      </c>
      <c r="J332" s="2" t="s">
        <v>1053</v>
      </c>
      <c r="K332" s="2" t="s">
        <v>1038</v>
      </c>
      <c r="L332" s="2" t="s">
        <v>1580</v>
      </c>
      <c r="M332" s="2" t="s">
        <v>1059</v>
      </c>
      <c r="N332" s="2" t="s">
        <v>1581</v>
      </c>
      <c r="O332" s="2" t="s">
        <v>1040</v>
      </c>
      <c r="P332" s="2" t="str">
        <f t="shared" si="10"/>
        <v>P-Onsite</v>
      </c>
      <c r="Q332" s="2" t="str">
        <f t="shared" si="11"/>
        <v>P-S1_Onsite</v>
      </c>
      <c r="R332" s="2" t="s">
        <v>1061</v>
      </c>
      <c r="S332" s="2" t="s">
        <v>1041</v>
      </c>
      <c r="T332" s="2" t="s">
        <v>1042</v>
      </c>
    </row>
    <row r="333" spans="1:20" x14ac:dyDescent="0.3">
      <c r="A333" s="2" t="s">
        <v>963</v>
      </c>
      <c r="B333" s="2" t="s">
        <v>1054</v>
      </c>
      <c r="C333" s="2" t="s">
        <v>964</v>
      </c>
      <c r="D333" s="2" t="s">
        <v>965</v>
      </c>
      <c r="E333" s="2" t="s">
        <v>1578</v>
      </c>
      <c r="F333" s="2" t="s">
        <v>1078</v>
      </c>
      <c r="G333" s="2" t="s">
        <v>1034</v>
      </c>
      <c r="H333" s="2" t="s">
        <v>1035</v>
      </c>
      <c r="I333" s="2" t="s">
        <v>1582</v>
      </c>
      <c r="J333" s="2" t="s">
        <v>1037</v>
      </c>
      <c r="K333" s="2" t="s">
        <v>1038</v>
      </c>
      <c r="L333" s="2" t="s">
        <v>1580</v>
      </c>
      <c r="M333" s="2" t="s">
        <v>1059</v>
      </c>
      <c r="N333" s="2" t="s">
        <v>1581</v>
      </c>
      <c r="O333" s="2" t="s">
        <v>1098</v>
      </c>
      <c r="P333" s="2" t="str">
        <f t="shared" si="10"/>
        <v>A-Onsite</v>
      </c>
      <c r="Q333" s="2" t="str">
        <f t="shared" si="11"/>
        <v>A-S1_Onsite</v>
      </c>
      <c r="R333" s="2" t="s">
        <v>1061</v>
      </c>
      <c r="S333" s="2" t="s">
        <v>1041</v>
      </c>
      <c r="T333" s="2" t="s">
        <v>1042</v>
      </c>
    </row>
    <row r="334" spans="1:20" x14ac:dyDescent="0.3">
      <c r="A334" s="2" t="s">
        <v>972</v>
      </c>
      <c r="B334" s="2" t="s">
        <v>1054</v>
      </c>
      <c r="C334" s="2" t="s">
        <v>973</v>
      </c>
      <c r="D334" s="2" t="s">
        <v>974</v>
      </c>
      <c r="E334" s="2" t="s">
        <v>1583</v>
      </c>
      <c r="F334" s="2" t="s">
        <v>1068</v>
      </c>
      <c r="G334" s="2" t="s">
        <v>1050</v>
      </c>
      <c r="H334" s="2" t="s">
        <v>1051</v>
      </c>
      <c r="I334" s="2" t="s">
        <v>1584</v>
      </c>
      <c r="J334" s="2" t="s">
        <v>1053</v>
      </c>
      <c r="K334" s="2" t="s">
        <v>1038</v>
      </c>
      <c r="L334" s="2" t="s">
        <v>1332</v>
      </c>
      <c r="M334" s="2" t="s">
        <v>1059</v>
      </c>
      <c r="N334" s="2" t="s">
        <v>1333</v>
      </c>
      <c r="O334" s="2" t="s">
        <v>1040</v>
      </c>
      <c r="P334" s="2" t="str">
        <f t="shared" si="10"/>
        <v>P-Onsite</v>
      </c>
      <c r="Q334" s="2" t="str">
        <f t="shared" si="11"/>
        <v>P-S1_Onsite</v>
      </c>
      <c r="R334" s="2" t="s">
        <v>1061</v>
      </c>
      <c r="S334" s="2" t="s">
        <v>1041</v>
      </c>
      <c r="T334" s="2" t="s">
        <v>1042</v>
      </c>
    </row>
    <row r="335" spans="1:20" x14ac:dyDescent="0.3">
      <c r="A335" s="2" t="s">
        <v>972</v>
      </c>
      <c r="B335" s="2" t="s">
        <v>1054</v>
      </c>
      <c r="C335" s="2" t="s">
        <v>973</v>
      </c>
      <c r="D335" s="2" t="s">
        <v>974</v>
      </c>
      <c r="E335" s="2" t="s">
        <v>1583</v>
      </c>
      <c r="F335" s="2" t="s">
        <v>1056</v>
      </c>
      <c r="G335" s="2" t="s">
        <v>1044</v>
      </c>
      <c r="H335" s="2" t="s">
        <v>1045</v>
      </c>
      <c r="I335" s="2" t="s">
        <v>1585</v>
      </c>
      <c r="J335" s="2" t="s">
        <v>1047</v>
      </c>
      <c r="K335" s="2" t="s">
        <v>1048</v>
      </c>
      <c r="L335" s="2" t="s">
        <v>1332</v>
      </c>
      <c r="M335" s="2" t="s">
        <v>1059</v>
      </c>
      <c r="N335" s="2" t="s">
        <v>1333</v>
      </c>
      <c r="O335" s="2" t="s">
        <v>1040</v>
      </c>
      <c r="P335" s="2" t="str">
        <f t="shared" si="10"/>
        <v>P-Onsite</v>
      </c>
      <c r="Q335" s="2" t="str">
        <f t="shared" si="11"/>
        <v>P-S1_Onsite</v>
      </c>
      <c r="R335" s="2" t="s">
        <v>1061</v>
      </c>
      <c r="S335" s="2" t="s">
        <v>1041</v>
      </c>
      <c r="T335" s="2" t="s">
        <v>1042</v>
      </c>
    </row>
    <row r="336" spans="1:20" x14ac:dyDescent="0.3">
      <c r="A336" s="2" t="s">
        <v>972</v>
      </c>
      <c r="B336" s="2" t="s">
        <v>1054</v>
      </c>
      <c r="C336" s="2" t="s">
        <v>973</v>
      </c>
      <c r="D336" s="2" t="s">
        <v>974</v>
      </c>
      <c r="E336" s="2" t="s">
        <v>1583</v>
      </c>
      <c r="F336" s="2" t="s">
        <v>1078</v>
      </c>
      <c r="G336" s="2" t="s">
        <v>1034</v>
      </c>
      <c r="H336" s="2" t="s">
        <v>1035</v>
      </c>
      <c r="I336" s="2" t="s">
        <v>1586</v>
      </c>
      <c r="J336" s="2" t="s">
        <v>1037</v>
      </c>
      <c r="K336" s="2" t="s">
        <v>1038</v>
      </c>
      <c r="L336" s="2" t="s">
        <v>1332</v>
      </c>
      <c r="M336" s="2" t="s">
        <v>1059</v>
      </c>
      <c r="N336" s="2" t="s">
        <v>1333</v>
      </c>
      <c r="O336" s="2" t="s">
        <v>1040</v>
      </c>
      <c r="P336" s="2" t="str">
        <f t="shared" si="10"/>
        <v>P-Onsite</v>
      </c>
      <c r="Q336" s="2" t="str">
        <f t="shared" si="11"/>
        <v>P-S1_Onsite</v>
      </c>
      <c r="R336" s="2" t="s">
        <v>1061</v>
      </c>
      <c r="S336" s="2" t="s">
        <v>1041</v>
      </c>
      <c r="T336" s="2" t="s">
        <v>1042</v>
      </c>
    </row>
    <row r="337" spans="1:20" x14ac:dyDescent="0.3">
      <c r="A337" s="2" t="s">
        <v>972</v>
      </c>
      <c r="B337" s="2" t="s">
        <v>1054</v>
      </c>
      <c r="C337" s="2" t="s">
        <v>973</v>
      </c>
      <c r="D337" s="2" t="s">
        <v>974</v>
      </c>
      <c r="E337" s="2" t="s">
        <v>1583</v>
      </c>
      <c r="F337" s="2" t="s">
        <v>1062</v>
      </c>
      <c r="G337" s="2" t="s">
        <v>1063</v>
      </c>
      <c r="H337" s="2" t="s">
        <v>1064</v>
      </c>
      <c r="I337" s="2" t="s">
        <v>1587</v>
      </c>
      <c r="J337" s="2" t="s">
        <v>1066</v>
      </c>
      <c r="K337" s="2" t="s">
        <v>1048</v>
      </c>
      <c r="L337" s="2" t="s">
        <v>1332</v>
      </c>
      <c r="M337" s="2" t="s">
        <v>1059</v>
      </c>
      <c r="N337" s="2" t="s">
        <v>1333</v>
      </c>
      <c r="O337" s="2" t="s">
        <v>1040</v>
      </c>
      <c r="P337" s="2" t="str">
        <f t="shared" si="10"/>
        <v>P-Onsite</v>
      </c>
      <c r="Q337" s="2" t="str">
        <f t="shared" si="11"/>
        <v>P-S1_Onsite</v>
      </c>
      <c r="R337" s="2" t="s">
        <v>1061</v>
      </c>
      <c r="S337" s="2" t="s">
        <v>1041</v>
      </c>
      <c r="T337" s="2" t="s">
        <v>1042</v>
      </c>
    </row>
    <row r="338" spans="1:20" x14ac:dyDescent="0.3">
      <c r="A338" s="2" t="s">
        <v>1588</v>
      </c>
      <c r="B338" s="2" t="s">
        <v>1054</v>
      </c>
      <c r="C338" s="2" t="s">
        <v>1589</v>
      </c>
      <c r="D338" s="2" t="s">
        <v>1590</v>
      </c>
      <c r="E338" s="2" t="s">
        <v>1591</v>
      </c>
      <c r="F338" s="2" t="s">
        <v>1592</v>
      </c>
      <c r="G338" s="2" t="s">
        <v>1593</v>
      </c>
      <c r="H338" s="2" t="s">
        <v>1594</v>
      </c>
      <c r="I338" s="2" t="s">
        <v>1595</v>
      </c>
      <c r="J338" s="2" t="s">
        <v>1066</v>
      </c>
      <c r="K338" s="2" t="s">
        <v>1048</v>
      </c>
      <c r="L338" s="2" t="s">
        <v>1300</v>
      </c>
      <c r="M338" s="2" t="s">
        <v>1059</v>
      </c>
      <c r="N338" s="2" t="s">
        <v>1375</v>
      </c>
      <c r="O338" s="2" t="s">
        <v>1040</v>
      </c>
      <c r="P338" s="2" t="str">
        <f t="shared" si="10"/>
        <v>P-Onsite</v>
      </c>
      <c r="Q338" s="2" t="str">
        <f t="shared" si="11"/>
        <v>P-S1_Onsite</v>
      </c>
      <c r="R338" s="2" t="s">
        <v>1061</v>
      </c>
      <c r="S338" s="2" t="s">
        <v>1041</v>
      </c>
      <c r="T338" s="2" t="s">
        <v>1596</v>
      </c>
    </row>
    <row r="339" spans="1:20" x14ac:dyDescent="0.3">
      <c r="A339" s="2" t="s">
        <v>1588</v>
      </c>
      <c r="B339" s="2" t="s">
        <v>1054</v>
      </c>
      <c r="C339" s="2" t="s">
        <v>1589</v>
      </c>
      <c r="D339" s="2" t="s">
        <v>1590</v>
      </c>
      <c r="E339" s="2" t="s">
        <v>1591</v>
      </c>
      <c r="F339" s="2" t="s">
        <v>1597</v>
      </c>
      <c r="G339" s="2" t="s">
        <v>1598</v>
      </c>
      <c r="H339" s="2" t="s">
        <v>1599</v>
      </c>
      <c r="I339" s="2" t="s">
        <v>1600</v>
      </c>
      <c r="J339" s="2" t="s">
        <v>1037</v>
      </c>
      <c r="K339" s="2" t="s">
        <v>1038</v>
      </c>
      <c r="L339" s="2" t="s">
        <v>1300</v>
      </c>
      <c r="M339" s="2" t="s">
        <v>1059</v>
      </c>
      <c r="N339" s="2" t="s">
        <v>1375</v>
      </c>
      <c r="O339" s="2" t="s">
        <v>1040</v>
      </c>
      <c r="P339" s="2" t="str">
        <f t="shared" si="10"/>
        <v>P-Onsite</v>
      </c>
      <c r="Q339" s="2" t="str">
        <f t="shared" si="11"/>
        <v>P-S1_Onsite</v>
      </c>
      <c r="R339" s="2" t="s">
        <v>1061</v>
      </c>
      <c r="S339" s="2" t="s">
        <v>1041</v>
      </c>
      <c r="T339" s="2" t="s">
        <v>1596</v>
      </c>
    </row>
    <row r="340" spans="1:20" x14ac:dyDescent="0.3">
      <c r="A340" s="2" t="s">
        <v>1601</v>
      </c>
      <c r="B340" s="2" t="s">
        <v>1054</v>
      </c>
      <c r="C340" s="2" t="s">
        <v>1602</v>
      </c>
      <c r="D340" s="2" t="s">
        <v>1603</v>
      </c>
      <c r="E340" s="2" t="s">
        <v>1604</v>
      </c>
      <c r="F340" s="2" t="s">
        <v>1605</v>
      </c>
      <c r="G340" s="2" t="s">
        <v>1606</v>
      </c>
      <c r="H340" s="2" t="s">
        <v>1607</v>
      </c>
      <c r="I340" s="2" t="s">
        <v>1608</v>
      </c>
      <c r="J340" s="2" t="s">
        <v>1609</v>
      </c>
      <c r="K340" s="2" t="s">
        <v>1610</v>
      </c>
      <c r="L340" s="2" t="s">
        <v>1058</v>
      </c>
      <c r="M340" s="2" t="s">
        <v>1059</v>
      </c>
      <c r="N340" s="2" t="s">
        <v>1106</v>
      </c>
      <c r="O340" s="2" t="s">
        <v>1040</v>
      </c>
      <c r="P340" s="2" t="str">
        <f t="shared" si="10"/>
        <v>P-Onsite</v>
      </c>
      <c r="Q340" s="2" t="str">
        <f t="shared" si="11"/>
        <v>P-S1_Onsite</v>
      </c>
      <c r="R340" s="2" t="s">
        <v>1061</v>
      </c>
      <c r="S340" s="2" t="s">
        <v>1041</v>
      </c>
      <c r="T340" s="2" t="s">
        <v>1596</v>
      </c>
    </row>
    <row r="341" spans="1:20" x14ac:dyDescent="0.3">
      <c r="A341" s="2" t="s">
        <v>1601</v>
      </c>
      <c r="B341" s="2" t="s">
        <v>1054</v>
      </c>
      <c r="C341" s="2" t="s">
        <v>1602</v>
      </c>
      <c r="D341" s="2" t="s">
        <v>1603</v>
      </c>
      <c r="E341" s="2" t="s">
        <v>1604</v>
      </c>
      <c r="F341" s="2" t="s">
        <v>1597</v>
      </c>
      <c r="G341" s="2" t="s">
        <v>1598</v>
      </c>
      <c r="H341" s="2" t="s">
        <v>1599</v>
      </c>
      <c r="I341" s="2" t="s">
        <v>1611</v>
      </c>
      <c r="J341" s="2" t="s">
        <v>1037</v>
      </c>
      <c r="K341" s="2" t="s">
        <v>1038</v>
      </c>
      <c r="L341" s="2" t="s">
        <v>1058</v>
      </c>
      <c r="M341" s="2" t="s">
        <v>1059</v>
      </c>
      <c r="N341" s="2" t="s">
        <v>1106</v>
      </c>
      <c r="O341" s="2" t="s">
        <v>1040</v>
      </c>
      <c r="P341" s="2" t="str">
        <f t="shared" si="10"/>
        <v>P-Onsite</v>
      </c>
      <c r="Q341" s="2" t="str">
        <f t="shared" si="11"/>
        <v>P-S1_Onsite</v>
      </c>
      <c r="R341" s="2" t="s">
        <v>1061</v>
      </c>
      <c r="S341" s="2" t="s">
        <v>1041</v>
      </c>
      <c r="T341" s="2" t="s">
        <v>1596</v>
      </c>
    </row>
    <row r="342" spans="1:20" x14ac:dyDescent="0.3">
      <c r="A342" s="2" t="s">
        <v>1601</v>
      </c>
      <c r="B342" s="2" t="s">
        <v>1054</v>
      </c>
      <c r="C342" s="2" t="s">
        <v>1602</v>
      </c>
      <c r="D342" s="2" t="s">
        <v>1603</v>
      </c>
      <c r="E342" s="2" t="s">
        <v>1604</v>
      </c>
      <c r="F342" s="2" t="s">
        <v>1612</v>
      </c>
      <c r="G342" s="2" t="s">
        <v>1613</v>
      </c>
      <c r="H342" s="2" t="s">
        <v>1614</v>
      </c>
      <c r="I342" s="2" t="s">
        <v>1615</v>
      </c>
      <c r="J342" s="2" t="s">
        <v>1047</v>
      </c>
      <c r="K342" s="2" t="s">
        <v>1048</v>
      </c>
      <c r="L342" s="2" t="s">
        <v>1058</v>
      </c>
      <c r="M342" s="2" t="s">
        <v>1059</v>
      </c>
      <c r="N342" s="2" t="s">
        <v>1106</v>
      </c>
      <c r="O342" s="2" t="s">
        <v>1040</v>
      </c>
      <c r="P342" s="2" t="str">
        <f t="shared" si="10"/>
        <v>P-Onsite</v>
      </c>
      <c r="Q342" s="2" t="str">
        <f t="shared" si="11"/>
        <v>P-S1_Onsite</v>
      </c>
      <c r="R342" s="2" t="s">
        <v>1061</v>
      </c>
      <c r="S342" s="2" t="s">
        <v>1041</v>
      </c>
      <c r="T342" s="2" t="s">
        <v>1596</v>
      </c>
    </row>
    <row r="343" spans="1:20" x14ac:dyDescent="0.3">
      <c r="A343" s="2" t="s">
        <v>1616</v>
      </c>
      <c r="B343" s="2" t="s">
        <v>1054</v>
      </c>
      <c r="C343" s="2" t="s">
        <v>1617</v>
      </c>
      <c r="D343" s="2" t="s">
        <v>1618</v>
      </c>
      <c r="E343" s="2" t="s">
        <v>1619</v>
      </c>
      <c r="F343" s="2" t="s">
        <v>1597</v>
      </c>
      <c r="G343" s="2" t="s">
        <v>1598</v>
      </c>
      <c r="H343" s="2" t="s">
        <v>1599</v>
      </c>
      <c r="I343" s="2" t="s">
        <v>1620</v>
      </c>
      <c r="J343" s="2" t="s">
        <v>1037</v>
      </c>
      <c r="K343" s="2" t="s">
        <v>1038</v>
      </c>
      <c r="L343" s="2" t="s">
        <v>1150</v>
      </c>
      <c r="M343" s="2" t="s">
        <v>1059</v>
      </c>
      <c r="N343" s="2" t="s">
        <v>1151</v>
      </c>
      <c r="O343" s="2" t="s">
        <v>1040</v>
      </c>
      <c r="P343" s="2" t="str">
        <f t="shared" si="10"/>
        <v>P-Onsite</v>
      </c>
      <c r="Q343" s="2" t="str">
        <f t="shared" si="11"/>
        <v>P-S1_Onsite</v>
      </c>
      <c r="R343" s="2" t="s">
        <v>1061</v>
      </c>
      <c r="S343" s="2" t="s">
        <v>1041</v>
      </c>
      <c r="T343" s="2" t="s">
        <v>1596</v>
      </c>
    </row>
    <row r="344" spans="1:20" x14ac:dyDescent="0.3">
      <c r="A344" s="2" t="s">
        <v>1616</v>
      </c>
      <c r="B344" s="2" t="s">
        <v>1054</v>
      </c>
      <c r="C344" s="2" t="s">
        <v>1617</v>
      </c>
      <c r="D344" s="2" t="s">
        <v>1618</v>
      </c>
      <c r="E344" s="2" t="s">
        <v>1619</v>
      </c>
      <c r="F344" s="2" t="s">
        <v>1612</v>
      </c>
      <c r="G344" s="2" t="s">
        <v>1613</v>
      </c>
      <c r="H344" s="2" t="s">
        <v>1614</v>
      </c>
      <c r="I344" s="2" t="s">
        <v>1621</v>
      </c>
      <c r="J344" s="2" t="s">
        <v>1047</v>
      </c>
      <c r="K344" s="2" t="s">
        <v>1048</v>
      </c>
      <c r="L344" s="2" t="s">
        <v>1150</v>
      </c>
      <c r="M344" s="2" t="s">
        <v>1059</v>
      </c>
      <c r="N344" s="2" t="s">
        <v>1151</v>
      </c>
      <c r="O344" s="2" t="s">
        <v>1040</v>
      </c>
      <c r="P344" s="2" t="str">
        <f t="shared" si="10"/>
        <v>P-Onsite</v>
      </c>
      <c r="Q344" s="2" t="str">
        <f t="shared" si="11"/>
        <v>P-S1_Onsite</v>
      </c>
      <c r="R344" s="2" t="s">
        <v>1061</v>
      </c>
      <c r="S344" s="2" t="s">
        <v>1041</v>
      </c>
      <c r="T344" s="2" t="s">
        <v>1596</v>
      </c>
    </row>
    <row r="345" spans="1:20" x14ac:dyDescent="0.3">
      <c r="A345" s="2" t="s">
        <v>1622</v>
      </c>
      <c r="B345" s="2" t="s">
        <v>1054</v>
      </c>
      <c r="C345" s="2" t="s">
        <v>1623</v>
      </c>
      <c r="D345" s="2" t="s">
        <v>1624</v>
      </c>
      <c r="E345" s="2" t="s">
        <v>1625</v>
      </c>
      <c r="F345" s="2" t="s">
        <v>1605</v>
      </c>
      <c r="G345" s="2" t="s">
        <v>1606</v>
      </c>
      <c r="H345" s="2" t="s">
        <v>1607</v>
      </c>
      <c r="I345" s="2" t="s">
        <v>1626</v>
      </c>
      <c r="J345" s="2" t="s">
        <v>1609</v>
      </c>
      <c r="K345" s="2" t="s">
        <v>1610</v>
      </c>
      <c r="L345" s="2" t="s">
        <v>1136</v>
      </c>
      <c r="M345" s="2" t="s">
        <v>1059</v>
      </c>
      <c r="N345" s="2" t="s">
        <v>1137</v>
      </c>
      <c r="O345" s="2" t="s">
        <v>1040</v>
      </c>
      <c r="P345" s="2" t="str">
        <f t="shared" si="10"/>
        <v>P-Onsite</v>
      </c>
      <c r="Q345" s="2" t="str">
        <f t="shared" si="11"/>
        <v>P-S1_Onsite</v>
      </c>
      <c r="R345" s="2" t="s">
        <v>1061</v>
      </c>
      <c r="S345" s="2" t="s">
        <v>1041</v>
      </c>
      <c r="T345" s="2" t="s">
        <v>1596</v>
      </c>
    </row>
    <row r="346" spans="1:20" x14ac:dyDescent="0.3">
      <c r="A346" s="2" t="s">
        <v>1622</v>
      </c>
      <c r="B346" s="2" t="s">
        <v>1054</v>
      </c>
      <c r="C346" s="2" t="s">
        <v>1623</v>
      </c>
      <c r="D346" s="2" t="s">
        <v>1624</v>
      </c>
      <c r="E346" s="2" t="s">
        <v>1625</v>
      </c>
      <c r="F346" s="2" t="s">
        <v>1592</v>
      </c>
      <c r="G346" s="2" t="s">
        <v>1593</v>
      </c>
      <c r="H346" s="2" t="s">
        <v>1594</v>
      </c>
      <c r="I346" s="2" t="s">
        <v>1627</v>
      </c>
      <c r="J346" s="2" t="s">
        <v>1066</v>
      </c>
      <c r="K346" s="2" t="s">
        <v>1048</v>
      </c>
      <c r="L346" s="2" t="s">
        <v>1136</v>
      </c>
      <c r="M346" s="2" t="s">
        <v>1059</v>
      </c>
      <c r="N346" s="2" t="s">
        <v>1137</v>
      </c>
      <c r="O346" s="2" t="s">
        <v>1040</v>
      </c>
      <c r="P346" s="2" t="str">
        <f t="shared" si="10"/>
        <v>P-Onsite</v>
      </c>
      <c r="Q346" s="2" t="str">
        <f t="shared" si="11"/>
        <v>P-S1_Onsite</v>
      </c>
      <c r="R346" s="2" t="s">
        <v>1061</v>
      </c>
      <c r="S346" s="2" t="s">
        <v>1041</v>
      </c>
      <c r="T346" s="2" t="s">
        <v>1596</v>
      </c>
    </row>
    <row r="347" spans="1:20" x14ac:dyDescent="0.3">
      <c r="A347" s="2" t="s">
        <v>1622</v>
      </c>
      <c r="B347" s="2" t="s">
        <v>1054</v>
      </c>
      <c r="C347" s="2" t="s">
        <v>1623</v>
      </c>
      <c r="D347" s="2" t="s">
        <v>1624</v>
      </c>
      <c r="E347" s="2" t="s">
        <v>1625</v>
      </c>
      <c r="F347" s="2" t="s">
        <v>1597</v>
      </c>
      <c r="G347" s="2" t="s">
        <v>1598</v>
      </c>
      <c r="H347" s="2" t="s">
        <v>1599</v>
      </c>
      <c r="I347" s="2" t="s">
        <v>1628</v>
      </c>
      <c r="J347" s="2" t="s">
        <v>1037</v>
      </c>
      <c r="K347" s="2" t="s">
        <v>1038</v>
      </c>
      <c r="L347" s="2" t="s">
        <v>1136</v>
      </c>
      <c r="M347" s="2" t="s">
        <v>1059</v>
      </c>
      <c r="N347" s="2" t="s">
        <v>1137</v>
      </c>
      <c r="O347" s="2" t="s">
        <v>1040</v>
      </c>
      <c r="P347" s="2" t="str">
        <f t="shared" si="10"/>
        <v>P-Onsite</v>
      </c>
      <c r="Q347" s="2" t="str">
        <f t="shared" si="11"/>
        <v>P-S1_Onsite</v>
      </c>
      <c r="R347" s="2" t="s">
        <v>1061</v>
      </c>
      <c r="S347" s="2" t="s">
        <v>1041</v>
      </c>
      <c r="T347" s="2" t="s">
        <v>1596</v>
      </c>
    </row>
    <row r="348" spans="1:20" x14ac:dyDescent="0.3">
      <c r="A348" s="2" t="s">
        <v>1622</v>
      </c>
      <c r="B348" s="2" t="s">
        <v>1054</v>
      </c>
      <c r="C348" s="2" t="s">
        <v>1623</v>
      </c>
      <c r="D348" s="2" t="s">
        <v>1624</v>
      </c>
      <c r="E348" s="2" t="s">
        <v>1625</v>
      </c>
      <c r="F348" s="2" t="s">
        <v>1612</v>
      </c>
      <c r="G348" s="2" t="s">
        <v>1613</v>
      </c>
      <c r="H348" s="2" t="s">
        <v>1614</v>
      </c>
      <c r="I348" s="2" t="s">
        <v>1629</v>
      </c>
      <c r="J348" s="2" t="s">
        <v>1047</v>
      </c>
      <c r="K348" s="2" t="s">
        <v>1048</v>
      </c>
      <c r="L348" s="2" t="s">
        <v>1136</v>
      </c>
      <c r="M348" s="2" t="s">
        <v>1059</v>
      </c>
      <c r="N348" s="2" t="s">
        <v>1137</v>
      </c>
      <c r="O348" s="2" t="s">
        <v>1040</v>
      </c>
      <c r="P348" s="2" t="str">
        <f t="shared" si="10"/>
        <v>P-Onsite</v>
      </c>
      <c r="Q348" s="2" t="str">
        <f t="shared" si="11"/>
        <v>P-S1_Onsite</v>
      </c>
      <c r="R348" s="2" t="s">
        <v>1061</v>
      </c>
      <c r="S348" s="2" t="s">
        <v>1041</v>
      </c>
      <c r="T348" s="2" t="s">
        <v>1596</v>
      </c>
    </row>
    <row r="349" spans="1:20" x14ac:dyDescent="0.3">
      <c r="A349" s="2" t="s">
        <v>1622</v>
      </c>
      <c r="B349" s="2" t="s">
        <v>1054</v>
      </c>
      <c r="C349" s="2" t="s">
        <v>1623</v>
      </c>
      <c r="D349" s="2" t="s">
        <v>1624</v>
      </c>
      <c r="E349" s="2" t="s">
        <v>1625</v>
      </c>
      <c r="F349" s="2" t="s">
        <v>1630</v>
      </c>
      <c r="G349" s="2" t="s">
        <v>1631</v>
      </c>
      <c r="H349" s="2" t="s">
        <v>1632</v>
      </c>
      <c r="I349" s="2" t="s">
        <v>1633</v>
      </c>
      <c r="J349" s="2" t="s">
        <v>1053</v>
      </c>
      <c r="K349" s="2" t="s">
        <v>1038</v>
      </c>
      <c r="L349" s="2" t="s">
        <v>1136</v>
      </c>
      <c r="M349" s="2" t="s">
        <v>1059</v>
      </c>
      <c r="N349" s="2" t="s">
        <v>1137</v>
      </c>
      <c r="O349" s="2" t="s">
        <v>1040</v>
      </c>
      <c r="P349" s="2" t="str">
        <f t="shared" si="10"/>
        <v>P-Onsite</v>
      </c>
      <c r="Q349" s="2" t="str">
        <f t="shared" si="11"/>
        <v>P-S1_Onsite</v>
      </c>
      <c r="R349" s="2" t="s">
        <v>1061</v>
      </c>
      <c r="S349" s="2" t="s">
        <v>1041</v>
      </c>
      <c r="T349" s="2" t="s">
        <v>1596</v>
      </c>
    </row>
    <row r="350" spans="1:20" x14ac:dyDescent="0.3">
      <c r="A350" s="2" t="s">
        <v>1634</v>
      </c>
      <c r="B350" s="2" t="s">
        <v>1054</v>
      </c>
      <c r="C350" s="2" t="s">
        <v>1635</v>
      </c>
      <c r="D350" s="2" t="s">
        <v>1636</v>
      </c>
      <c r="E350" s="2" t="s">
        <v>1637</v>
      </c>
      <c r="F350" s="2" t="s">
        <v>1592</v>
      </c>
      <c r="G350" s="2" t="s">
        <v>1593</v>
      </c>
      <c r="H350" s="2" t="s">
        <v>1594</v>
      </c>
      <c r="I350" s="2" t="s">
        <v>1638</v>
      </c>
      <c r="J350" s="2" t="s">
        <v>1066</v>
      </c>
      <c r="K350" s="2" t="s">
        <v>1048</v>
      </c>
      <c r="L350" s="2" t="s">
        <v>1164</v>
      </c>
      <c r="M350" s="2" t="s">
        <v>1059</v>
      </c>
      <c r="N350" s="2" t="s">
        <v>1165</v>
      </c>
      <c r="O350" s="2" t="s">
        <v>1040</v>
      </c>
      <c r="P350" s="2" t="str">
        <f t="shared" si="10"/>
        <v>P-Onsite</v>
      </c>
      <c r="Q350" s="2" t="str">
        <f t="shared" si="11"/>
        <v>P-S1_Onsite</v>
      </c>
      <c r="R350" s="2" t="s">
        <v>1061</v>
      </c>
      <c r="S350" s="2" t="s">
        <v>1041</v>
      </c>
      <c r="T350" s="2" t="s">
        <v>1596</v>
      </c>
    </row>
    <row r="351" spans="1:20" x14ac:dyDescent="0.3">
      <c r="A351" s="2" t="s">
        <v>1634</v>
      </c>
      <c r="B351" s="2" t="s">
        <v>1054</v>
      </c>
      <c r="C351" s="2" t="s">
        <v>1635</v>
      </c>
      <c r="D351" s="2" t="s">
        <v>1636</v>
      </c>
      <c r="E351" s="2" t="s">
        <v>1637</v>
      </c>
      <c r="F351" s="2" t="s">
        <v>1612</v>
      </c>
      <c r="G351" s="2" t="s">
        <v>1613</v>
      </c>
      <c r="H351" s="2" t="s">
        <v>1614</v>
      </c>
      <c r="I351" s="2" t="s">
        <v>1639</v>
      </c>
      <c r="J351" s="2" t="s">
        <v>1047</v>
      </c>
      <c r="K351" s="2" t="s">
        <v>1048</v>
      </c>
      <c r="L351" s="2" t="s">
        <v>1164</v>
      </c>
      <c r="M351" s="2" t="s">
        <v>1059</v>
      </c>
      <c r="N351" s="2" t="s">
        <v>1165</v>
      </c>
      <c r="O351" s="2" t="s">
        <v>1040</v>
      </c>
      <c r="P351" s="2" t="str">
        <f t="shared" si="10"/>
        <v>P-Onsite</v>
      </c>
      <c r="Q351" s="2" t="str">
        <f t="shared" si="11"/>
        <v>P-S1_Onsite</v>
      </c>
      <c r="R351" s="2" t="s">
        <v>1061</v>
      </c>
      <c r="S351" s="2" t="s">
        <v>1041</v>
      </c>
      <c r="T351" s="2" t="s">
        <v>1596</v>
      </c>
    </row>
    <row r="352" spans="1:20" x14ac:dyDescent="0.3">
      <c r="A352" s="2" t="s">
        <v>1634</v>
      </c>
      <c r="B352" s="2" t="s">
        <v>1054</v>
      </c>
      <c r="C352" s="2" t="s">
        <v>1635</v>
      </c>
      <c r="D352" s="2" t="s">
        <v>1636</v>
      </c>
      <c r="E352" s="2" t="s">
        <v>1637</v>
      </c>
      <c r="F352" s="2" t="s">
        <v>1630</v>
      </c>
      <c r="G352" s="2" t="s">
        <v>1631</v>
      </c>
      <c r="H352" s="2" t="s">
        <v>1632</v>
      </c>
      <c r="I352" s="2" t="s">
        <v>1640</v>
      </c>
      <c r="J352" s="2" t="s">
        <v>1053</v>
      </c>
      <c r="K352" s="2" t="s">
        <v>1038</v>
      </c>
      <c r="L352" s="2" t="s">
        <v>1164</v>
      </c>
      <c r="M352" s="2" t="s">
        <v>1059</v>
      </c>
      <c r="N352" s="2" t="s">
        <v>1165</v>
      </c>
      <c r="O352" s="2" t="s">
        <v>1040</v>
      </c>
      <c r="P352" s="2" t="str">
        <f t="shared" si="10"/>
        <v>P-Onsite</v>
      </c>
      <c r="Q352" s="2" t="str">
        <f t="shared" si="11"/>
        <v>P-S1_Onsite</v>
      </c>
      <c r="R352" s="2" t="s">
        <v>1061</v>
      </c>
      <c r="S352" s="2" t="s">
        <v>1041</v>
      </c>
      <c r="T352" s="2" t="s">
        <v>1596</v>
      </c>
    </row>
    <row r="353" spans="1:20" x14ac:dyDescent="0.3">
      <c r="A353" s="2" t="s">
        <v>1641</v>
      </c>
      <c r="B353" s="2" t="s">
        <v>1054</v>
      </c>
      <c r="C353" s="2" t="s">
        <v>1642</v>
      </c>
      <c r="D353" s="2" t="s">
        <v>1643</v>
      </c>
      <c r="E353" s="2" t="s">
        <v>1644</v>
      </c>
      <c r="F353" s="2" t="s">
        <v>1597</v>
      </c>
      <c r="G353" s="2" t="s">
        <v>1598</v>
      </c>
      <c r="H353" s="2" t="s">
        <v>1599</v>
      </c>
      <c r="I353" s="2" t="s">
        <v>1645</v>
      </c>
      <c r="J353" s="2" t="s">
        <v>1037</v>
      </c>
      <c r="K353" s="2" t="s">
        <v>1038</v>
      </c>
      <c r="L353" s="2" t="s">
        <v>1089</v>
      </c>
      <c r="M353" s="2" t="s">
        <v>1059</v>
      </c>
      <c r="N353" s="2" t="s">
        <v>1090</v>
      </c>
      <c r="O353" s="2" t="s">
        <v>1040</v>
      </c>
      <c r="P353" s="2" t="str">
        <f t="shared" si="10"/>
        <v>P-Onsite</v>
      </c>
      <c r="Q353" s="2" t="str">
        <f t="shared" si="11"/>
        <v>P-S1_Onsite</v>
      </c>
      <c r="R353" s="2" t="s">
        <v>1061</v>
      </c>
      <c r="S353" s="2" t="s">
        <v>1041</v>
      </c>
      <c r="T353" s="2" t="s">
        <v>1596</v>
      </c>
    </row>
    <row r="354" spans="1:20" x14ac:dyDescent="0.3">
      <c r="A354" s="2" t="s">
        <v>1641</v>
      </c>
      <c r="B354" s="2" t="s">
        <v>1054</v>
      </c>
      <c r="C354" s="2" t="s">
        <v>1642</v>
      </c>
      <c r="D354" s="2" t="s">
        <v>1643</v>
      </c>
      <c r="E354" s="2" t="s">
        <v>1644</v>
      </c>
      <c r="F354" s="2" t="s">
        <v>1612</v>
      </c>
      <c r="G354" s="2" t="s">
        <v>1613</v>
      </c>
      <c r="H354" s="2" t="s">
        <v>1614</v>
      </c>
      <c r="I354" s="2" t="s">
        <v>1646</v>
      </c>
      <c r="J354" s="2" t="s">
        <v>1047</v>
      </c>
      <c r="K354" s="2" t="s">
        <v>1048</v>
      </c>
      <c r="L354" s="2" t="s">
        <v>1089</v>
      </c>
      <c r="M354" s="2" t="s">
        <v>1059</v>
      </c>
      <c r="N354" s="2" t="s">
        <v>1090</v>
      </c>
      <c r="O354" s="2" t="s">
        <v>1040</v>
      </c>
      <c r="P354" s="2" t="str">
        <f t="shared" si="10"/>
        <v>P-Onsite</v>
      </c>
      <c r="Q354" s="2" t="str">
        <f t="shared" si="11"/>
        <v>P-S1_Onsite</v>
      </c>
      <c r="R354" s="2" t="s">
        <v>1061</v>
      </c>
      <c r="S354" s="2" t="s">
        <v>1041</v>
      </c>
      <c r="T354" s="2" t="s">
        <v>1596</v>
      </c>
    </row>
    <row r="355" spans="1:20" x14ac:dyDescent="0.3">
      <c r="A355" s="2" t="s">
        <v>1647</v>
      </c>
      <c r="B355" s="2" t="s">
        <v>1054</v>
      </c>
      <c r="C355" s="2" t="s">
        <v>1648</v>
      </c>
      <c r="D355" s="2" t="s">
        <v>1649</v>
      </c>
      <c r="E355" s="2" t="s">
        <v>1650</v>
      </c>
      <c r="F355" s="2" t="s">
        <v>1605</v>
      </c>
      <c r="G355" s="2" t="s">
        <v>1606</v>
      </c>
      <c r="H355" s="2" t="s">
        <v>1607</v>
      </c>
      <c r="I355" s="2" t="s">
        <v>1651</v>
      </c>
      <c r="J355" s="2" t="s">
        <v>1609</v>
      </c>
      <c r="K355" s="2" t="s">
        <v>1610</v>
      </c>
      <c r="L355" s="2" t="s">
        <v>1101</v>
      </c>
      <c r="M355" s="2" t="s">
        <v>1059</v>
      </c>
      <c r="N355" s="2" t="s">
        <v>1102</v>
      </c>
      <c r="O355" s="2" t="s">
        <v>1040</v>
      </c>
      <c r="P355" s="2" t="str">
        <f t="shared" si="10"/>
        <v>P-Onsite</v>
      </c>
      <c r="Q355" s="2" t="str">
        <f t="shared" si="11"/>
        <v>P-S1_Onsite</v>
      </c>
      <c r="R355" s="2" t="s">
        <v>1061</v>
      </c>
      <c r="S355" s="2" t="s">
        <v>1041</v>
      </c>
      <c r="T355" s="2" t="s">
        <v>1596</v>
      </c>
    </row>
    <row r="356" spans="1:20" x14ac:dyDescent="0.3">
      <c r="A356" s="2" t="s">
        <v>1647</v>
      </c>
      <c r="B356" s="2" t="s">
        <v>1054</v>
      </c>
      <c r="C356" s="2" t="s">
        <v>1648</v>
      </c>
      <c r="D356" s="2" t="s">
        <v>1649</v>
      </c>
      <c r="E356" s="2" t="s">
        <v>1650</v>
      </c>
      <c r="F356" s="2" t="s">
        <v>1597</v>
      </c>
      <c r="G356" s="2" t="s">
        <v>1598</v>
      </c>
      <c r="H356" s="2" t="s">
        <v>1599</v>
      </c>
      <c r="I356" s="2" t="s">
        <v>1652</v>
      </c>
      <c r="J356" s="2" t="s">
        <v>1037</v>
      </c>
      <c r="K356" s="2" t="s">
        <v>1038</v>
      </c>
      <c r="L356" s="2" t="s">
        <v>1101</v>
      </c>
      <c r="M356" s="2" t="s">
        <v>1059</v>
      </c>
      <c r="N356" s="2" t="s">
        <v>1102</v>
      </c>
      <c r="O356" s="2" t="s">
        <v>1040</v>
      </c>
      <c r="P356" s="2" t="str">
        <f t="shared" si="10"/>
        <v>P-Onsite</v>
      </c>
      <c r="Q356" s="2" t="str">
        <f t="shared" si="11"/>
        <v>P-S1_Onsite</v>
      </c>
      <c r="R356" s="2" t="s">
        <v>1061</v>
      </c>
      <c r="S356" s="2" t="s">
        <v>1041</v>
      </c>
      <c r="T356" s="2" t="s">
        <v>1596</v>
      </c>
    </row>
    <row r="357" spans="1:20" x14ac:dyDescent="0.3">
      <c r="A357" s="2" t="s">
        <v>1647</v>
      </c>
      <c r="B357" s="2" t="s">
        <v>1054</v>
      </c>
      <c r="C357" s="2" t="s">
        <v>1648</v>
      </c>
      <c r="D357" s="2" t="s">
        <v>1649</v>
      </c>
      <c r="E357" s="2" t="s">
        <v>1650</v>
      </c>
      <c r="F357" s="2" t="s">
        <v>1612</v>
      </c>
      <c r="G357" s="2" t="s">
        <v>1613</v>
      </c>
      <c r="H357" s="2" t="s">
        <v>1614</v>
      </c>
      <c r="I357" s="2" t="s">
        <v>1653</v>
      </c>
      <c r="J357" s="2" t="s">
        <v>1047</v>
      </c>
      <c r="K357" s="2" t="s">
        <v>1048</v>
      </c>
      <c r="L357" s="2" t="s">
        <v>1101</v>
      </c>
      <c r="M357" s="2" t="s">
        <v>1059</v>
      </c>
      <c r="N357" s="2" t="s">
        <v>1102</v>
      </c>
      <c r="O357" s="2" t="s">
        <v>1040</v>
      </c>
      <c r="P357" s="2" t="str">
        <f t="shared" si="10"/>
        <v>P-Onsite</v>
      </c>
      <c r="Q357" s="2" t="str">
        <f t="shared" si="11"/>
        <v>P-S1_Onsite</v>
      </c>
      <c r="R357" s="2" t="s">
        <v>1061</v>
      </c>
      <c r="S357" s="2" t="s">
        <v>1041</v>
      </c>
      <c r="T357" s="2" t="s">
        <v>1596</v>
      </c>
    </row>
    <row r="358" spans="1:20" x14ac:dyDescent="0.3">
      <c r="A358" s="2" t="s">
        <v>1654</v>
      </c>
      <c r="B358" s="2" t="s">
        <v>1054</v>
      </c>
      <c r="C358" s="2" t="s">
        <v>1655</v>
      </c>
      <c r="D358" s="2" t="s">
        <v>1656</v>
      </c>
      <c r="E358" s="2" t="s">
        <v>1657</v>
      </c>
      <c r="F358" s="2" t="s">
        <v>1592</v>
      </c>
      <c r="G358" s="2" t="s">
        <v>1593</v>
      </c>
      <c r="H358" s="2" t="s">
        <v>1594</v>
      </c>
      <c r="I358" s="2" t="s">
        <v>1658</v>
      </c>
      <c r="J358" s="2" t="s">
        <v>1066</v>
      </c>
      <c r="K358" s="2" t="s">
        <v>1048</v>
      </c>
      <c r="L358" s="2" t="s">
        <v>1164</v>
      </c>
      <c r="M358" s="2" t="s">
        <v>1059</v>
      </c>
      <c r="N358" s="2" t="s">
        <v>1209</v>
      </c>
      <c r="O358" s="2" t="s">
        <v>1040</v>
      </c>
      <c r="P358" s="2" t="str">
        <f t="shared" si="10"/>
        <v>P-Onsite</v>
      </c>
      <c r="Q358" s="2" t="str">
        <f t="shared" si="11"/>
        <v>P-S1_Onsite</v>
      </c>
      <c r="R358" s="2" t="s">
        <v>1061</v>
      </c>
      <c r="S358" s="2" t="s">
        <v>1041</v>
      </c>
      <c r="T358" s="2" t="s">
        <v>1596</v>
      </c>
    </row>
    <row r="359" spans="1:20" x14ac:dyDescent="0.3">
      <c r="A359" s="2" t="s">
        <v>1654</v>
      </c>
      <c r="B359" s="2" t="s">
        <v>1054</v>
      </c>
      <c r="C359" s="2" t="s">
        <v>1655</v>
      </c>
      <c r="D359" s="2" t="s">
        <v>1656</v>
      </c>
      <c r="E359" s="2" t="s">
        <v>1657</v>
      </c>
      <c r="F359" s="2" t="s">
        <v>1612</v>
      </c>
      <c r="G359" s="2" t="s">
        <v>1613</v>
      </c>
      <c r="H359" s="2" t="s">
        <v>1614</v>
      </c>
      <c r="I359" s="2" t="s">
        <v>1659</v>
      </c>
      <c r="J359" s="2" t="s">
        <v>1047</v>
      </c>
      <c r="K359" s="2" t="s">
        <v>1048</v>
      </c>
      <c r="L359" s="2" t="s">
        <v>1164</v>
      </c>
      <c r="M359" s="2" t="s">
        <v>1059</v>
      </c>
      <c r="N359" s="2" t="s">
        <v>1209</v>
      </c>
      <c r="O359" s="2" t="s">
        <v>1040</v>
      </c>
      <c r="P359" s="2" t="str">
        <f t="shared" si="10"/>
        <v>P-Onsite</v>
      </c>
      <c r="Q359" s="2" t="str">
        <f t="shared" si="11"/>
        <v>P-S1_Onsite</v>
      </c>
      <c r="R359" s="2" t="s">
        <v>1061</v>
      </c>
      <c r="S359" s="2" t="s">
        <v>1041</v>
      </c>
      <c r="T359" s="2" t="s">
        <v>1596</v>
      </c>
    </row>
    <row r="360" spans="1:20" x14ac:dyDescent="0.3">
      <c r="A360" s="2" t="s">
        <v>1660</v>
      </c>
      <c r="B360" s="2" t="s">
        <v>1054</v>
      </c>
      <c r="C360" s="2" t="s">
        <v>1661</v>
      </c>
      <c r="D360" s="2" t="s">
        <v>1662</v>
      </c>
      <c r="E360" s="2" t="s">
        <v>1663</v>
      </c>
      <c r="F360" s="2" t="s">
        <v>1605</v>
      </c>
      <c r="G360" s="2" t="s">
        <v>1606</v>
      </c>
      <c r="H360" s="2" t="s">
        <v>1607</v>
      </c>
      <c r="I360" s="2" t="s">
        <v>1664</v>
      </c>
      <c r="J360" s="2" t="s">
        <v>1609</v>
      </c>
      <c r="K360" s="2" t="s">
        <v>1610</v>
      </c>
      <c r="L360" s="2" t="s">
        <v>1332</v>
      </c>
      <c r="M360" s="2" t="s">
        <v>1059</v>
      </c>
      <c r="N360" s="2" t="s">
        <v>1333</v>
      </c>
      <c r="O360" s="2" t="s">
        <v>1040</v>
      </c>
      <c r="P360" s="2" t="str">
        <f t="shared" si="10"/>
        <v>P-Onsite</v>
      </c>
      <c r="Q360" s="2" t="str">
        <f t="shared" si="11"/>
        <v>P-S1_Onsite</v>
      </c>
      <c r="R360" s="2" t="s">
        <v>1061</v>
      </c>
      <c r="S360" s="2" t="s">
        <v>1041</v>
      </c>
      <c r="T360" s="2" t="s">
        <v>1596</v>
      </c>
    </row>
    <row r="361" spans="1:20" x14ac:dyDescent="0.3">
      <c r="A361" s="2" t="s">
        <v>1660</v>
      </c>
      <c r="B361" s="2" t="s">
        <v>1054</v>
      </c>
      <c r="C361" s="2" t="s">
        <v>1661</v>
      </c>
      <c r="D361" s="2" t="s">
        <v>1662</v>
      </c>
      <c r="E361" s="2" t="s">
        <v>1663</v>
      </c>
      <c r="F361" s="2" t="s">
        <v>1592</v>
      </c>
      <c r="G361" s="2" t="s">
        <v>1593</v>
      </c>
      <c r="H361" s="2" t="s">
        <v>1594</v>
      </c>
      <c r="I361" s="2" t="s">
        <v>1665</v>
      </c>
      <c r="J361" s="2" t="s">
        <v>1066</v>
      </c>
      <c r="K361" s="2" t="s">
        <v>1048</v>
      </c>
      <c r="L361" s="2" t="s">
        <v>1332</v>
      </c>
      <c r="M361" s="2" t="s">
        <v>1059</v>
      </c>
      <c r="N361" s="2" t="s">
        <v>1333</v>
      </c>
      <c r="O361" s="2" t="s">
        <v>1040</v>
      </c>
      <c r="P361" s="2" t="str">
        <f t="shared" si="10"/>
        <v>P-Onsite</v>
      </c>
      <c r="Q361" s="2" t="str">
        <f t="shared" si="11"/>
        <v>P-S1_Onsite</v>
      </c>
      <c r="R361" s="2" t="s">
        <v>1061</v>
      </c>
      <c r="S361" s="2" t="s">
        <v>1041</v>
      </c>
      <c r="T361" s="2" t="s">
        <v>1596</v>
      </c>
    </row>
    <row r="362" spans="1:20" x14ac:dyDescent="0.3">
      <c r="A362" s="2" t="s">
        <v>1660</v>
      </c>
      <c r="B362" s="2" t="s">
        <v>1054</v>
      </c>
      <c r="C362" s="2" t="s">
        <v>1661</v>
      </c>
      <c r="D362" s="2" t="s">
        <v>1662</v>
      </c>
      <c r="E362" s="2" t="s">
        <v>1663</v>
      </c>
      <c r="F362" s="2" t="s">
        <v>1597</v>
      </c>
      <c r="G362" s="2" t="s">
        <v>1598</v>
      </c>
      <c r="H362" s="2" t="s">
        <v>1599</v>
      </c>
      <c r="I362" s="2" t="s">
        <v>1666</v>
      </c>
      <c r="J362" s="2" t="s">
        <v>1037</v>
      </c>
      <c r="K362" s="2" t="s">
        <v>1038</v>
      </c>
      <c r="L362" s="2" t="s">
        <v>1332</v>
      </c>
      <c r="M362" s="2" t="s">
        <v>1059</v>
      </c>
      <c r="N362" s="2" t="s">
        <v>1333</v>
      </c>
      <c r="O362" s="2" t="s">
        <v>1040</v>
      </c>
      <c r="P362" s="2" t="str">
        <f t="shared" si="10"/>
        <v>P-Onsite</v>
      </c>
      <c r="Q362" s="2" t="str">
        <f t="shared" si="11"/>
        <v>P-S1_Onsite</v>
      </c>
      <c r="R362" s="2" t="s">
        <v>1061</v>
      </c>
      <c r="S362" s="2" t="s">
        <v>1041</v>
      </c>
      <c r="T362" s="2" t="s">
        <v>1596</v>
      </c>
    </row>
    <row r="363" spans="1:20" x14ac:dyDescent="0.3">
      <c r="A363" s="2" t="s">
        <v>1660</v>
      </c>
      <c r="B363" s="2" t="s">
        <v>1054</v>
      </c>
      <c r="C363" s="2" t="s">
        <v>1661</v>
      </c>
      <c r="D363" s="2" t="s">
        <v>1662</v>
      </c>
      <c r="E363" s="2" t="s">
        <v>1663</v>
      </c>
      <c r="F363" s="2" t="s">
        <v>1612</v>
      </c>
      <c r="G363" s="2" t="s">
        <v>1613</v>
      </c>
      <c r="H363" s="2" t="s">
        <v>1614</v>
      </c>
      <c r="I363" s="2" t="s">
        <v>1667</v>
      </c>
      <c r="J363" s="2" t="s">
        <v>1047</v>
      </c>
      <c r="K363" s="2" t="s">
        <v>1048</v>
      </c>
      <c r="L363" s="2" t="s">
        <v>1332</v>
      </c>
      <c r="M363" s="2" t="s">
        <v>1059</v>
      </c>
      <c r="N363" s="2" t="s">
        <v>1333</v>
      </c>
      <c r="O363" s="2" t="s">
        <v>1040</v>
      </c>
      <c r="P363" s="2" t="str">
        <f t="shared" si="10"/>
        <v>P-Onsite</v>
      </c>
      <c r="Q363" s="2" t="str">
        <f t="shared" si="11"/>
        <v>P-S1_Onsite</v>
      </c>
      <c r="R363" s="2" t="s">
        <v>1061</v>
      </c>
      <c r="S363" s="2" t="s">
        <v>1041</v>
      </c>
      <c r="T363" s="2" t="s">
        <v>1596</v>
      </c>
    </row>
    <row r="364" spans="1:20" x14ac:dyDescent="0.3">
      <c r="A364" s="2" t="s">
        <v>1660</v>
      </c>
      <c r="B364" s="2" t="s">
        <v>1054</v>
      </c>
      <c r="C364" s="2" t="s">
        <v>1661</v>
      </c>
      <c r="D364" s="2" t="s">
        <v>1662</v>
      </c>
      <c r="E364" s="2" t="s">
        <v>1663</v>
      </c>
      <c r="F364" s="2" t="s">
        <v>1630</v>
      </c>
      <c r="G364" s="2" t="s">
        <v>1631</v>
      </c>
      <c r="H364" s="2" t="s">
        <v>1632</v>
      </c>
      <c r="I364" s="2" t="s">
        <v>1668</v>
      </c>
      <c r="J364" s="2" t="s">
        <v>1053</v>
      </c>
      <c r="K364" s="2" t="s">
        <v>1038</v>
      </c>
      <c r="L364" s="2" t="s">
        <v>1332</v>
      </c>
      <c r="M364" s="2" t="s">
        <v>1059</v>
      </c>
      <c r="N364" s="2" t="s">
        <v>1333</v>
      </c>
      <c r="O364" s="2" t="s">
        <v>1040</v>
      </c>
      <c r="P364" s="2" t="str">
        <f t="shared" si="10"/>
        <v>P-Onsite</v>
      </c>
      <c r="Q364" s="2" t="str">
        <f t="shared" si="11"/>
        <v>P-S1_Onsite</v>
      </c>
      <c r="R364" s="2" t="s">
        <v>1061</v>
      </c>
      <c r="S364" s="2" t="s">
        <v>1041</v>
      </c>
      <c r="T364" s="2" t="s">
        <v>1596</v>
      </c>
    </row>
    <row r="365" spans="1:20" x14ac:dyDescent="0.3">
      <c r="A365" s="2" t="s">
        <v>1669</v>
      </c>
      <c r="B365" s="2" t="s">
        <v>1054</v>
      </c>
      <c r="C365" s="2" t="s">
        <v>1670</v>
      </c>
      <c r="D365" s="2" t="s">
        <v>1671</v>
      </c>
      <c r="E365" s="2" t="s">
        <v>1672</v>
      </c>
      <c r="F365" s="2" t="s">
        <v>1592</v>
      </c>
      <c r="G365" s="2" t="s">
        <v>1593</v>
      </c>
      <c r="H365" s="2" t="s">
        <v>1594</v>
      </c>
      <c r="I365" s="2" t="s">
        <v>1673</v>
      </c>
      <c r="J365" s="2" t="s">
        <v>1066</v>
      </c>
      <c r="K365" s="2" t="s">
        <v>1048</v>
      </c>
      <c r="L365" s="2" t="s">
        <v>1075</v>
      </c>
      <c r="M365" s="2" t="s">
        <v>1059</v>
      </c>
      <c r="N365" s="2" t="s">
        <v>1076</v>
      </c>
      <c r="O365" s="2" t="s">
        <v>1040</v>
      </c>
      <c r="P365" s="2" t="str">
        <f t="shared" si="10"/>
        <v>P-Onsite</v>
      </c>
      <c r="Q365" s="2" t="str">
        <f t="shared" si="11"/>
        <v>P-S1_Onsite</v>
      </c>
      <c r="R365" s="2" t="s">
        <v>1061</v>
      </c>
      <c r="S365" s="2" t="s">
        <v>1041</v>
      </c>
      <c r="T365" s="2" t="s">
        <v>1596</v>
      </c>
    </row>
    <row r="366" spans="1:20" x14ac:dyDescent="0.3">
      <c r="A366" s="2" t="s">
        <v>1669</v>
      </c>
      <c r="B366" s="2" t="s">
        <v>1054</v>
      </c>
      <c r="C366" s="2" t="s">
        <v>1670</v>
      </c>
      <c r="D366" s="2" t="s">
        <v>1671</v>
      </c>
      <c r="E366" s="2" t="s">
        <v>1672</v>
      </c>
      <c r="F366" s="2" t="s">
        <v>1597</v>
      </c>
      <c r="G366" s="2" t="s">
        <v>1598</v>
      </c>
      <c r="H366" s="2" t="s">
        <v>1599</v>
      </c>
      <c r="I366" s="2" t="s">
        <v>1674</v>
      </c>
      <c r="J366" s="2" t="s">
        <v>1037</v>
      </c>
      <c r="K366" s="2" t="s">
        <v>1038</v>
      </c>
      <c r="L366" s="2" t="s">
        <v>1075</v>
      </c>
      <c r="M366" s="2" t="s">
        <v>1059</v>
      </c>
      <c r="N366" s="2" t="s">
        <v>1076</v>
      </c>
      <c r="O366" s="2" t="s">
        <v>1040</v>
      </c>
      <c r="P366" s="2" t="str">
        <f t="shared" si="10"/>
        <v>P-Onsite</v>
      </c>
      <c r="Q366" s="2" t="str">
        <f t="shared" si="11"/>
        <v>P-S1_Onsite</v>
      </c>
      <c r="R366" s="2" t="s">
        <v>1061</v>
      </c>
      <c r="S366" s="2" t="s">
        <v>1041</v>
      </c>
      <c r="T366" s="2" t="s">
        <v>1596</v>
      </c>
    </row>
    <row r="367" spans="1:20" x14ac:dyDescent="0.3">
      <c r="A367" s="2" t="s">
        <v>1669</v>
      </c>
      <c r="B367" s="2" t="s">
        <v>1054</v>
      </c>
      <c r="C367" s="2" t="s">
        <v>1670</v>
      </c>
      <c r="D367" s="2" t="s">
        <v>1671</v>
      </c>
      <c r="E367" s="2" t="s">
        <v>1672</v>
      </c>
      <c r="F367" s="2" t="s">
        <v>1612</v>
      </c>
      <c r="G367" s="2" t="s">
        <v>1613</v>
      </c>
      <c r="H367" s="2" t="s">
        <v>1614</v>
      </c>
      <c r="I367" s="2" t="s">
        <v>1675</v>
      </c>
      <c r="J367" s="2" t="s">
        <v>1047</v>
      </c>
      <c r="K367" s="2" t="s">
        <v>1048</v>
      </c>
      <c r="L367" s="2" t="s">
        <v>1075</v>
      </c>
      <c r="M367" s="2" t="s">
        <v>1059</v>
      </c>
      <c r="N367" s="2" t="s">
        <v>1076</v>
      </c>
      <c r="O367" s="2" t="s">
        <v>1040</v>
      </c>
      <c r="P367" s="2" t="str">
        <f t="shared" si="10"/>
        <v>P-Onsite</v>
      </c>
      <c r="Q367" s="2" t="str">
        <f t="shared" si="11"/>
        <v>P-S1_Onsite</v>
      </c>
      <c r="R367" s="2" t="s">
        <v>1061</v>
      </c>
      <c r="S367" s="2" t="s">
        <v>1041</v>
      </c>
      <c r="T367" s="2" t="s">
        <v>1596</v>
      </c>
    </row>
    <row r="368" spans="1:20" x14ac:dyDescent="0.3">
      <c r="A368" s="2" t="s">
        <v>1676</v>
      </c>
      <c r="B368" s="2" t="s">
        <v>1054</v>
      </c>
      <c r="C368" s="2" t="s">
        <v>1677</v>
      </c>
      <c r="D368" s="2" t="s">
        <v>1678</v>
      </c>
      <c r="E368" s="2" t="s">
        <v>1679</v>
      </c>
      <c r="F368" s="2" t="s">
        <v>1630</v>
      </c>
      <c r="G368" s="2" t="s">
        <v>1631</v>
      </c>
      <c r="H368" s="2" t="s">
        <v>1632</v>
      </c>
      <c r="I368" s="2" t="s">
        <v>1680</v>
      </c>
      <c r="J368" s="2" t="s">
        <v>1053</v>
      </c>
      <c r="K368" s="2" t="s">
        <v>1038</v>
      </c>
      <c r="L368" s="2" t="s">
        <v>1332</v>
      </c>
      <c r="M368" s="2" t="s">
        <v>1059</v>
      </c>
      <c r="N368" s="2" t="s">
        <v>1333</v>
      </c>
      <c r="O368" s="2" t="s">
        <v>1040</v>
      </c>
      <c r="P368" s="2" t="str">
        <f t="shared" si="10"/>
        <v>P-Onsite</v>
      </c>
      <c r="Q368" s="2" t="str">
        <f t="shared" si="11"/>
        <v>P-S1_Onsite</v>
      </c>
      <c r="R368" s="2" t="s">
        <v>1061</v>
      </c>
      <c r="S368" s="2" t="s">
        <v>1041</v>
      </c>
      <c r="T368" s="2" t="s">
        <v>1596</v>
      </c>
    </row>
    <row r="369" spans="1:20" x14ac:dyDescent="0.3">
      <c r="A369" s="2" t="s">
        <v>1681</v>
      </c>
      <c r="B369" s="2" t="s">
        <v>1054</v>
      </c>
      <c r="C369" s="2" t="s">
        <v>1682</v>
      </c>
      <c r="D369" s="2" t="s">
        <v>1683</v>
      </c>
      <c r="E369" s="2" t="s">
        <v>1684</v>
      </c>
      <c r="F369" s="2" t="s">
        <v>1592</v>
      </c>
      <c r="G369" s="2" t="s">
        <v>1593</v>
      </c>
      <c r="H369" s="2" t="s">
        <v>1594</v>
      </c>
      <c r="I369" s="2" t="s">
        <v>1685</v>
      </c>
      <c r="J369" s="2" t="s">
        <v>1066</v>
      </c>
      <c r="K369" s="2" t="s">
        <v>1048</v>
      </c>
      <c r="L369" s="2" t="s">
        <v>1070</v>
      </c>
      <c r="M369" s="2" t="s">
        <v>1059</v>
      </c>
      <c r="N369" s="2" t="s">
        <v>1071</v>
      </c>
      <c r="O369" s="2" t="s">
        <v>1040</v>
      </c>
      <c r="P369" s="2" t="str">
        <f t="shared" si="10"/>
        <v>P-Onsite</v>
      </c>
      <c r="Q369" s="2" t="str">
        <f t="shared" si="11"/>
        <v>P-S1_Onsite</v>
      </c>
      <c r="R369" s="2" t="s">
        <v>1061</v>
      </c>
      <c r="S369" s="2" t="s">
        <v>1041</v>
      </c>
      <c r="T369" s="2" t="s">
        <v>1596</v>
      </c>
    </row>
    <row r="370" spans="1:20" x14ac:dyDescent="0.3">
      <c r="A370" s="2" t="s">
        <v>1681</v>
      </c>
      <c r="B370" s="2" t="s">
        <v>1054</v>
      </c>
      <c r="C370" s="2" t="s">
        <v>1682</v>
      </c>
      <c r="D370" s="2" t="s">
        <v>1683</v>
      </c>
      <c r="E370" s="2" t="s">
        <v>1684</v>
      </c>
      <c r="F370" s="2" t="s">
        <v>1597</v>
      </c>
      <c r="G370" s="2" t="s">
        <v>1598</v>
      </c>
      <c r="H370" s="2" t="s">
        <v>1599</v>
      </c>
      <c r="I370" s="2" t="s">
        <v>1686</v>
      </c>
      <c r="J370" s="2" t="s">
        <v>1037</v>
      </c>
      <c r="K370" s="2" t="s">
        <v>1038</v>
      </c>
      <c r="L370" s="2" t="s">
        <v>1070</v>
      </c>
      <c r="M370" s="2" t="s">
        <v>1059</v>
      </c>
      <c r="N370" s="2" t="s">
        <v>1071</v>
      </c>
      <c r="O370" s="2" t="s">
        <v>1040</v>
      </c>
      <c r="P370" s="2" t="str">
        <f t="shared" si="10"/>
        <v>P-Onsite</v>
      </c>
      <c r="Q370" s="2" t="str">
        <f t="shared" si="11"/>
        <v>P-S1_Onsite</v>
      </c>
      <c r="R370" s="2" t="s">
        <v>1061</v>
      </c>
      <c r="S370" s="2" t="s">
        <v>1041</v>
      </c>
      <c r="T370" s="2" t="s">
        <v>1596</v>
      </c>
    </row>
    <row r="371" spans="1:20" x14ac:dyDescent="0.3">
      <c r="A371" s="2" t="s">
        <v>1687</v>
      </c>
      <c r="B371" s="2" t="s">
        <v>1054</v>
      </c>
      <c r="C371" s="2" t="s">
        <v>1688</v>
      </c>
      <c r="D371" s="2" t="s">
        <v>1689</v>
      </c>
      <c r="E371" s="2" t="s">
        <v>1690</v>
      </c>
      <c r="F371" s="2" t="s">
        <v>1592</v>
      </c>
      <c r="G371" s="2" t="s">
        <v>1593</v>
      </c>
      <c r="H371" s="2" t="s">
        <v>1594</v>
      </c>
      <c r="I371" s="2" t="s">
        <v>1691</v>
      </c>
      <c r="J371" s="2" t="s">
        <v>1066</v>
      </c>
      <c r="K371" s="2" t="s">
        <v>1048</v>
      </c>
      <c r="L371" s="2" t="s">
        <v>1070</v>
      </c>
      <c r="M371" s="2" t="s">
        <v>1059</v>
      </c>
      <c r="N371" s="2" t="s">
        <v>1071</v>
      </c>
      <c r="O371" s="2" t="s">
        <v>1040</v>
      </c>
      <c r="P371" s="2" t="str">
        <f t="shared" si="10"/>
        <v>P-Onsite</v>
      </c>
      <c r="Q371" s="2" t="str">
        <f t="shared" si="11"/>
        <v>P-S1_Onsite</v>
      </c>
      <c r="R371" s="2" t="s">
        <v>1061</v>
      </c>
      <c r="S371" s="2" t="s">
        <v>1041</v>
      </c>
      <c r="T371" s="2" t="s">
        <v>1596</v>
      </c>
    </row>
    <row r="372" spans="1:20" x14ac:dyDescent="0.3">
      <c r="A372" s="2" t="s">
        <v>1687</v>
      </c>
      <c r="B372" s="2" t="s">
        <v>1054</v>
      </c>
      <c r="C372" s="2" t="s">
        <v>1688</v>
      </c>
      <c r="D372" s="2" t="s">
        <v>1689</v>
      </c>
      <c r="E372" s="2" t="s">
        <v>1690</v>
      </c>
      <c r="F372" s="2" t="s">
        <v>1597</v>
      </c>
      <c r="G372" s="2" t="s">
        <v>1598</v>
      </c>
      <c r="H372" s="2" t="s">
        <v>1599</v>
      </c>
      <c r="I372" s="2" t="s">
        <v>1692</v>
      </c>
      <c r="J372" s="2" t="s">
        <v>1037</v>
      </c>
      <c r="K372" s="2" t="s">
        <v>1038</v>
      </c>
      <c r="L372" s="2" t="s">
        <v>1070</v>
      </c>
      <c r="M372" s="2" t="s">
        <v>1059</v>
      </c>
      <c r="N372" s="2" t="s">
        <v>1071</v>
      </c>
      <c r="O372" s="2" t="s">
        <v>1040</v>
      </c>
      <c r="P372" s="2" t="str">
        <f t="shared" si="10"/>
        <v>P-Onsite</v>
      </c>
      <c r="Q372" s="2" t="str">
        <f t="shared" si="11"/>
        <v>P-S1_Onsite</v>
      </c>
      <c r="R372" s="2" t="s">
        <v>1061</v>
      </c>
      <c r="S372" s="2" t="s">
        <v>1041</v>
      </c>
      <c r="T372" s="2" t="s">
        <v>1596</v>
      </c>
    </row>
    <row r="373" spans="1:20" x14ac:dyDescent="0.3">
      <c r="A373" s="2" t="s">
        <v>1693</v>
      </c>
      <c r="B373" s="2" t="s">
        <v>1054</v>
      </c>
      <c r="C373" s="2" t="s">
        <v>1694</v>
      </c>
      <c r="D373" s="2" t="s">
        <v>1695</v>
      </c>
      <c r="E373" s="2" t="s">
        <v>1696</v>
      </c>
      <c r="F373" s="2" t="s">
        <v>1605</v>
      </c>
      <c r="G373" s="2" t="s">
        <v>1606</v>
      </c>
      <c r="H373" s="2" t="s">
        <v>1607</v>
      </c>
      <c r="I373" s="2" t="s">
        <v>1697</v>
      </c>
      <c r="J373" s="2" t="s">
        <v>1609</v>
      </c>
      <c r="K373" s="2" t="s">
        <v>1610</v>
      </c>
      <c r="L373" s="2" t="s">
        <v>1205</v>
      </c>
      <c r="M373" s="2" t="s">
        <v>1059</v>
      </c>
      <c r="N373" s="2" t="s">
        <v>1206</v>
      </c>
      <c r="O373" s="2" t="s">
        <v>1040</v>
      </c>
      <c r="P373" s="2" t="str">
        <f t="shared" si="10"/>
        <v>P-Onsite</v>
      </c>
      <c r="Q373" s="2" t="str">
        <f t="shared" si="11"/>
        <v>P-S1_Onsite</v>
      </c>
      <c r="R373" s="2" t="s">
        <v>1061</v>
      </c>
      <c r="S373" s="2" t="s">
        <v>1041</v>
      </c>
      <c r="T373" s="2" t="s">
        <v>1596</v>
      </c>
    </row>
    <row r="374" spans="1:20" x14ac:dyDescent="0.3">
      <c r="A374" s="2" t="s">
        <v>1693</v>
      </c>
      <c r="B374" s="2" t="s">
        <v>1054</v>
      </c>
      <c r="C374" s="2" t="s">
        <v>1694</v>
      </c>
      <c r="D374" s="2" t="s">
        <v>1695</v>
      </c>
      <c r="E374" s="2" t="s">
        <v>1696</v>
      </c>
      <c r="F374" s="2" t="s">
        <v>1592</v>
      </c>
      <c r="G374" s="2" t="s">
        <v>1593</v>
      </c>
      <c r="H374" s="2" t="s">
        <v>1594</v>
      </c>
      <c r="I374" s="2" t="s">
        <v>1698</v>
      </c>
      <c r="J374" s="2" t="s">
        <v>1066</v>
      </c>
      <c r="K374" s="2" t="s">
        <v>1048</v>
      </c>
      <c r="L374" s="2" t="s">
        <v>1205</v>
      </c>
      <c r="M374" s="2" t="s">
        <v>1059</v>
      </c>
      <c r="N374" s="2" t="s">
        <v>1206</v>
      </c>
      <c r="O374" s="2" t="s">
        <v>1040</v>
      </c>
      <c r="P374" s="2" t="str">
        <f t="shared" si="10"/>
        <v>P-Onsite</v>
      </c>
      <c r="Q374" s="2" t="str">
        <f t="shared" si="11"/>
        <v>P-S1_Onsite</v>
      </c>
      <c r="R374" s="2" t="s">
        <v>1061</v>
      </c>
      <c r="S374" s="2" t="s">
        <v>1041</v>
      </c>
      <c r="T374" s="2" t="s">
        <v>1596</v>
      </c>
    </row>
    <row r="375" spans="1:20" x14ac:dyDescent="0.3">
      <c r="A375" s="2" t="s">
        <v>1693</v>
      </c>
      <c r="B375" s="2" t="s">
        <v>1054</v>
      </c>
      <c r="C375" s="2" t="s">
        <v>1694</v>
      </c>
      <c r="D375" s="2" t="s">
        <v>1695</v>
      </c>
      <c r="E375" s="2" t="s">
        <v>1696</v>
      </c>
      <c r="F375" s="2" t="s">
        <v>1597</v>
      </c>
      <c r="G375" s="2" t="s">
        <v>1598</v>
      </c>
      <c r="H375" s="2" t="s">
        <v>1599</v>
      </c>
      <c r="I375" s="2" t="s">
        <v>1699</v>
      </c>
      <c r="J375" s="2" t="s">
        <v>1037</v>
      </c>
      <c r="K375" s="2" t="s">
        <v>1038</v>
      </c>
      <c r="L375" s="2" t="s">
        <v>1205</v>
      </c>
      <c r="M375" s="2" t="s">
        <v>1059</v>
      </c>
      <c r="N375" s="2" t="s">
        <v>1206</v>
      </c>
      <c r="O375" s="2" t="s">
        <v>1040</v>
      </c>
      <c r="P375" s="2" t="str">
        <f t="shared" si="10"/>
        <v>P-Onsite</v>
      </c>
      <c r="Q375" s="2" t="str">
        <f t="shared" si="11"/>
        <v>P-S1_Onsite</v>
      </c>
      <c r="R375" s="2" t="s">
        <v>1061</v>
      </c>
      <c r="S375" s="2" t="s">
        <v>1041</v>
      </c>
      <c r="T375" s="2" t="s">
        <v>1596</v>
      </c>
    </row>
    <row r="376" spans="1:20" x14ac:dyDescent="0.3">
      <c r="A376" s="2" t="s">
        <v>1700</v>
      </c>
      <c r="B376" s="2" t="s">
        <v>1054</v>
      </c>
      <c r="C376" s="2" t="s">
        <v>1701</v>
      </c>
      <c r="D376" s="2" t="s">
        <v>1702</v>
      </c>
      <c r="E376" s="2" t="s">
        <v>1703</v>
      </c>
      <c r="F376" s="2" t="s">
        <v>1605</v>
      </c>
      <c r="G376" s="2" t="s">
        <v>1606</v>
      </c>
      <c r="H376" s="2" t="s">
        <v>1607</v>
      </c>
      <c r="I376" s="2" t="s">
        <v>1704</v>
      </c>
      <c r="J376" s="2" t="s">
        <v>1609</v>
      </c>
      <c r="K376" s="2" t="s">
        <v>1610</v>
      </c>
      <c r="L376" s="2" t="s">
        <v>1205</v>
      </c>
      <c r="M376" s="2" t="s">
        <v>1059</v>
      </c>
      <c r="N376" s="2" t="s">
        <v>1206</v>
      </c>
      <c r="O376" s="2" t="s">
        <v>1040</v>
      </c>
      <c r="P376" s="2" t="str">
        <f t="shared" si="10"/>
        <v>P-Onsite</v>
      </c>
      <c r="Q376" s="2" t="str">
        <f t="shared" si="11"/>
        <v>P-S1_Onsite</v>
      </c>
      <c r="R376" s="2" t="s">
        <v>1061</v>
      </c>
      <c r="S376" s="2" t="s">
        <v>1041</v>
      </c>
      <c r="T376" s="2" t="s">
        <v>1596</v>
      </c>
    </row>
    <row r="377" spans="1:20" x14ac:dyDescent="0.3">
      <c r="A377" s="2" t="s">
        <v>1700</v>
      </c>
      <c r="B377" s="2" t="s">
        <v>1054</v>
      </c>
      <c r="C377" s="2" t="s">
        <v>1701</v>
      </c>
      <c r="D377" s="2" t="s">
        <v>1702</v>
      </c>
      <c r="E377" s="2" t="s">
        <v>1703</v>
      </c>
      <c r="F377" s="2" t="s">
        <v>1592</v>
      </c>
      <c r="G377" s="2" t="s">
        <v>1593</v>
      </c>
      <c r="H377" s="2" t="s">
        <v>1594</v>
      </c>
      <c r="I377" s="2" t="s">
        <v>1705</v>
      </c>
      <c r="J377" s="2" t="s">
        <v>1066</v>
      </c>
      <c r="K377" s="2" t="s">
        <v>1048</v>
      </c>
      <c r="L377" s="2" t="s">
        <v>1205</v>
      </c>
      <c r="M377" s="2" t="s">
        <v>1059</v>
      </c>
      <c r="N377" s="2" t="s">
        <v>1206</v>
      </c>
      <c r="O377" s="2" t="s">
        <v>1040</v>
      </c>
      <c r="P377" s="2" t="str">
        <f t="shared" si="10"/>
        <v>P-Onsite</v>
      </c>
      <c r="Q377" s="2" t="str">
        <f t="shared" si="11"/>
        <v>P-S1_Onsite</v>
      </c>
      <c r="R377" s="2" t="s">
        <v>1061</v>
      </c>
      <c r="S377" s="2" t="s">
        <v>1041</v>
      </c>
      <c r="T377" s="2" t="s">
        <v>1596</v>
      </c>
    </row>
    <row r="378" spans="1:20" x14ac:dyDescent="0.3">
      <c r="A378" s="2" t="s">
        <v>1700</v>
      </c>
      <c r="B378" s="2" t="s">
        <v>1054</v>
      </c>
      <c r="C378" s="2" t="s">
        <v>1701</v>
      </c>
      <c r="D378" s="2" t="s">
        <v>1702</v>
      </c>
      <c r="E378" s="2" t="s">
        <v>1703</v>
      </c>
      <c r="F378" s="2" t="s">
        <v>1597</v>
      </c>
      <c r="G378" s="2" t="s">
        <v>1598</v>
      </c>
      <c r="H378" s="2" t="s">
        <v>1599</v>
      </c>
      <c r="I378" s="2" t="s">
        <v>1706</v>
      </c>
      <c r="J378" s="2" t="s">
        <v>1037</v>
      </c>
      <c r="K378" s="2" t="s">
        <v>1038</v>
      </c>
      <c r="L378" s="2" t="s">
        <v>1205</v>
      </c>
      <c r="M378" s="2" t="s">
        <v>1059</v>
      </c>
      <c r="N378" s="2" t="s">
        <v>1206</v>
      </c>
      <c r="O378" s="2" t="s">
        <v>1040</v>
      </c>
      <c r="P378" s="2" t="str">
        <f t="shared" si="10"/>
        <v>P-Onsite</v>
      </c>
      <c r="Q378" s="2" t="str">
        <f t="shared" si="11"/>
        <v>P-S1_Onsite</v>
      </c>
      <c r="R378" s="2" t="s">
        <v>1061</v>
      </c>
      <c r="S378" s="2" t="s">
        <v>1041</v>
      </c>
      <c r="T378" s="2" t="s">
        <v>1596</v>
      </c>
    </row>
    <row r="379" spans="1:20" x14ac:dyDescent="0.3">
      <c r="A379" s="2" t="s">
        <v>1700</v>
      </c>
      <c r="B379" s="2" t="s">
        <v>1054</v>
      </c>
      <c r="C379" s="2" t="s">
        <v>1701</v>
      </c>
      <c r="D379" s="2" t="s">
        <v>1702</v>
      </c>
      <c r="E379" s="2" t="s">
        <v>1703</v>
      </c>
      <c r="F379" s="2" t="s">
        <v>1612</v>
      </c>
      <c r="G379" s="2" t="s">
        <v>1613</v>
      </c>
      <c r="H379" s="2" t="s">
        <v>1614</v>
      </c>
      <c r="I379" s="2" t="s">
        <v>1707</v>
      </c>
      <c r="J379" s="2" t="s">
        <v>1047</v>
      </c>
      <c r="K379" s="2" t="s">
        <v>1048</v>
      </c>
      <c r="L379" s="2" t="s">
        <v>1205</v>
      </c>
      <c r="M379" s="2" t="s">
        <v>1059</v>
      </c>
      <c r="N379" s="2" t="s">
        <v>1206</v>
      </c>
      <c r="O379" s="2" t="s">
        <v>1040</v>
      </c>
      <c r="P379" s="2" t="str">
        <f t="shared" si="10"/>
        <v>P-Onsite</v>
      </c>
      <c r="Q379" s="2" t="str">
        <f t="shared" si="11"/>
        <v>P-S1_Onsite</v>
      </c>
      <c r="R379" s="2" t="s">
        <v>1061</v>
      </c>
      <c r="S379" s="2" t="s">
        <v>1041</v>
      </c>
      <c r="T379" s="2" t="s">
        <v>1596</v>
      </c>
    </row>
    <row r="380" spans="1:20" x14ac:dyDescent="0.3">
      <c r="A380" s="2" t="s">
        <v>1700</v>
      </c>
      <c r="B380" s="2" t="s">
        <v>1054</v>
      </c>
      <c r="C380" s="2" t="s">
        <v>1701</v>
      </c>
      <c r="D380" s="2" t="s">
        <v>1702</v>
      </c>
      <c r="E380" s="2" t="s">
        <v>1703</v>
      </c>
      <c r="F380" s="2" t="s">
        <v>1630</v>
      </c>
      <c r="G380" s="2" t="s">
        <v>1631</v>
      </c>
      <c r="H380" s="2" t="s">
        <v>1632</v>
      </c>
      <c r="I380" s="2" t="s">
        <v>1708</v>
      </c>
      <c r="J380" s="2" t="s">
        <v>1053</v>
      </c>
      <c r="K380" s="2" t="s">
        <v>1038</v>
      </c>
      <c r="L380" s="2" t="s">
        <v>1205</v>
      </c>
      <c r="M380" s="2" t="s">
        <v>1059</v>
      </c>
      <c r="N380" s="2" t="s">
        <v>1206</v>
      </c>
      <c r="O380" s="2" t="s">
        <v>1040</v>
      </c>
      <c r="P380" s="2" t="str">
        <f t="shared" si="10"/>
        <v>P-Onsite</v>
      </c>
      <c r="Q380" s="2" t="str">
        <f t="shared" si="11"/>
        <v>P-S1_Onsite</v>
      </c>
      <c r="R380" s="2" t="s">
        <v>1061</v>
      </c>
      <c r="S380" s="2" t="s">
        <v>1041</v>
      </c>
      <c r="T380" s="2" t="s">
        <v>1596</v>
      </c>
    </row>
    <row r="381" spans="1:20" x14ac:dyDescent="0.3">
      <c r="A381" s="2" t="s">
        <v>1709</v>
      </c>
      <c r="B381" s="2" t="s">
        <v>1054</v>
      </c>
      <c r="C381" s="2" t="s">
        <v>1710</v>
      </c>
      <c r="D381" s="2" t="s">
        <v>1711</v>
      </c>
      <c r="E381" s="2" t="s">
        <v>1712</v>
      </c>
      <c r="F381" s="2" t="s">
        <v>1612</v>
      </c>
      <c r="G381" s="2" t="s">
        <v>1613</v>
      </c>
      <c r="H381" s="2" t="s">
        <v>1614</v>
      </c>
      <c r="I381" s="2" t="s">
        <v>1713</v>
      </c>
      <c r="J381" s="2" t="s">
        <v>1047</v>
      </c>
      <c r="K381" s="2" t="s">
        <v>1048</v>
      </c>
      <c r="L381" s="2" t="s">
        <v>1089</v>
      </c>
      <c r="M381" s="2" t="s">
        <v>1059</v>
      </c>
      <c r="N381" s="2" t="s">
        <v>1090</v>
      </c>
      <c r="O381" s="2" t="s">
        <v>1040</v>
      </c>
      <c r="P381" s="2" t="str">
        <f t="shared" si="10"/>
        <v>P-Onsite</v>
      </c>
      <c r="Q381" s="2" t="str">
        <f t="shared" si="11"/>
        <v>P-S1_Onsite</v>
      </c>
      <c r="R381" s="2" t="s">
        <v>1061</v>
      </c>
      <c r="S381" s="2" t="s">
        <v>1041</v>
      </c>
      <c r="T381" s="2" t="s">
        <v>1596</v>
      </c>
    </row>
    <row r="382" spans="1:20" x14ac:dyDescent="0.3">
      <c r="A382" s="2" t="s">
        <v>1714</v>
      </c>
      <c r="B382" s="2" t="s">
        <v>1054</v>
      </c>
      <c r="C382" s="2" t="s">
        <v>1715</v>
      </c>
      <c r="D382" s="2" t="s">
        <v>1716</v>
      </c>
      <c r="E382" s="2" t="s">
        <v>1717</v>
      </c>
      <c r="F382" s="2" t="s">
        <v>1605</v>
      </c>
      <c r="G382" s="2" t="s">
        <v>1606</v>
      </c>
      <c r="H382" s="2" t="s">
        <v>1607</v>
      </c>
      <c r="I382" s="2" t="s">
        <v>1718</v>
      </c>
      <c r="J382" s="2" t="s">
        <v>1609</v>
      </c>
      <c r="K382" s="2" t="s">
        <v>1610</v>
      </c>
      <c r="L382" s="2" t="s">
        <v>1058</v>
      </c>
      <c r="M382" s="2" t="s">
        <v>1059</v>
      </c>
      <c r="N382" s="2" t="s">
        <v>1106</v>
      </c>
      <c r="O382" s="2" t="s">
        <v>1040</v>
      </c>
      <c r="P382" s="2" t="str">
        <f t="shared" si="10"/>
        <v>P-Onsite</v>
      </c>
      <c r="Q382" s="2" t="str">
        <f t="shared" si="11"/>
        <v>P-S1_Onsite</v>
      </c>
      <c r="R382" s="2" t="s">
        <v>1061</v>
      </c>
      <c r="S382" s="2" t="s">
        <v>1041</v>
      </c>
      <c r="T382" s="2" t="s">
        <v>1596</v>
      </c>
    </row>
    <row r="383" spans="1:20" x14ac:dyDescent="0.3">
      <c r="A383" s="2" t="s">
        <v>1714</v>
      </c>
      <c r="B383" s="2" t="s">
        <v>1054</v>
      </c>
      <c r="C383" s="2" t="s">
        <v>1715</v>
      </c>
      <c r="D383" s="2" t="s">
        <v>1716</v>
      </c>
      <c r="E383" s="2" t="s">
        <v>1717</v>
      </c>
      <c r="F383" s="2" t="s">
        <v>1597</v>
      </c>
      <c r="G383" s="2" t="s">
        <v>1598</v>
      </c>
      <c r="H383" s="2" t="s">
        <v>1599</v>
      </c>
      <c r="I383" s="2" t="s">
        <v>1719</v>
      </c>
      <c r="J383" s="2" t="s">
        <v>1037</v>
      </c>
      <c r="K383" s="2" t="s">
        <v>1038</v>
      </c>
      <c r="L383" s="2" t="s">
        <v>1058</v>
      </c>
      <c r="M383" s="2" t="s">
        <v>1059</v>
      </c>
      <c r="N383" s="2" t="s">
        <v>1106</v>
      </c>
      <c r="O383" s="2" t="s">
        <v>1040</v>
      </c>
      <c r="P383" s="2" t="str">
        <f t="shared" si="10"/>
        <v>P-Onsite</v>
      </c>
      <c r="Q383" s="2" t="str">
        <f t="shared" si="11"/>
        <v>P-S1_Onsite</v>
      </c>
      <c r="R383" s="2" t="s">
        <v>1061</v>
      </c>
      <c r="S383" s="2" t="s">
        <v>1041</v>
      </c>
      <c r="T383" s="2" t="s">
        <v>1596</v>
      </c>
    </row>
    <row r="384" spans="1:20" x14ac:dyDescent="0.3">
      <c r="A384" s="2" t="s">
        <v>1714</v>
      </c>
      <c r="B384" s="2" t="s">
        <v>1054</v>
      </c>
      <c r="C384" s="2" t="s">
        <v>1715</v>
      </c>
      <c r="D384" s="2" t="s">
        <v>1716</v>
      </c>
      <c r="E384" s="2" t="s">
        <v>1717</v>
      </c>
      <c r="F384" s="2" t="s">
        <v>1612</v>
      </c>
      <c r="G384" s="2" t="s">
        <v>1613</v>
      </c>
      <c r="H384" s="2" t="s">
        <v>1614</v>
      </c>
      <c r="I384" s="2" t="s">
        <v>1720</v>
      </c>
      <c r="J384" s="2" t="s">
        <v>1047</v>
      </c>
      <c r="K384" s="2" t="s">
        <v>1048</v>
      </c>
      <c r="L384" s="2" t="s">
        <v>1058</v>
      </c>
      <c r="M384" s="2" t="s">
        <v>1059</v>
      </c>
      <c r="N384" s="2" t="s">
        <v>1106</v>
      </c>
      <c r="O384" s="2" t="s">
        <v>1040</v>
      </c>
      <c r="P384" s="2" t="str">
        <f t="shared" si="10"/>
        <v>P-Onsite</v>
      </c>
      <c r="Q384" s="2" t="str">
        <f t="shared" si="11"/>
        <v>P-S1_Onsite</v>
      </c>
      <c r="R384" s="2" t="s">
        <v>1061</v>
      </c>
      <c r="S384" s="2" t="s">
        <v>1041</v>
      </c>
      <c r="T384" s="2" t="s">
        <v>1596</v>
      </c>
    </row>
    <row r="385" spans="1:20" x14ac:dyDescent="0.3">
      <c r="A385" s="2" t="s">
        <v>1721</v>
      </c>
      <c r="B385" s="2" t="s">
        <v>1054</v>
      </c>
      <c r="C385" s="2" t="s">
        <v>1722</v>
      </c>
      <c r="D385" s="2" t="s">
        <v>1723</v>
      </c>
      <c r="E385" s="2" t="s">
        <v>1724</v>
      </c>
      <c r="F385" s="2" t="s">
        <v>1605</v>
      </c>
      <c r="G385" s="2" t="s">
        <v>1606</v>
      </c>
      <c r="H385" s="2" t="s">
        <v>1607</v>
      </c>
      <c r="I385" s="2" t="s">
        <v>1725</v>
      </c>
      <c r="J385" s="2" t="s">
        <v>1609</v>
      </c>
      <c r="K385" s="2" t="s">
        <v>1610</v>
      </c>
      <c r="L385" s="2" t="s">
        <v>1300</v>
      </c>
      <c r="M385" s="2" t="s">
        <v>1059</v>
      </c>
      <c r="N385" s="2" t="s">
        <v>1301</v>
      </c>
      <c r="O385" s="2" t="s">
        <v>1040</v>
      </c>
      <c r="P385" s="2" t="str">
        <f t="shared" si="10"/>
        <v>P-Onsite</v>
      </c>
      <c r="Q385" s="2" t="str">
        <f t="shared" si="11"/>
        <v>P-S1_Onsite</v>
      </c>
      <c r="R385" s="2" t="s">
        <v>1061</v>
      </c>
      <c r="S385" s="2" t="s">
        <v>1041</v>
      </c>
      <c r="T385" s="2" t="s">
        <v>1596</v>
      </c>
    </row>
    <row r="386" spans="1:20" x14ac:dyDescent="0.3">
      <c r="A386" s="2" t="s">
        <v>1721</v>
      </c>
      <c r="B386" s="2" t="s">
        <v>1054</v>
      </c>
      <c r="C386" s="2" t="s">
        <v>1722</v>
      </c>
      <c r="D386" s="2" t="s">
        <v>1723</v>
      </c>
      <c r="E386" s="2" t="s">
        <v>1724</v>
      </c>
      <c r="F386" s="2" t="s">
        <v>1592</v>
      </c>
      <c r="G386" s="2" t="s">
        <v>1593</v>
      </c>
      <c r="H386" s="2" t="s">
        <v>1594</v>
      </c>
      <c r="I386" s="2" t="s">
        <v>1726</v>
      </c>
      <c r="J386" s="2" t="s">
        <v>1066</v>
      </c>
      <c r="K386" s="2" t="s">
        <v>1048</v>
      </c>
      <c r="L386" s="2" t="s">
        <v>1300</v>
      </c>
      <c r="M386" s="2" t="s">
        <v>1059</v>
      </c>
      <c r="N386" s="2" t="s">
        <v>1301</v>
      </c>
      <c r="O386" s="2" t="s">
        <v>1040</v>
      </c>
      <c r="P386" s="2" t="str">
        <f t="shared" si="10"/>
        <v>P-Onsite</v>
      </c>
      <c r="Q386" s="2" t="str">
        <f t="shared" si="11"/>
        <v>P-S1_Onsite</v>
      </c>
      <c r="R386" s="2" t="s">
        <v>1061</v>
      </c>
      <c r="S386" s="2" t="s">
        <v>1041</v>
      </c>
      <c r="T386" s="2" t="s">
        <v>1596</v>
      </c>
    </row>
    <row r="387" spans="1:20" x14ac:dyDescent="0.3">
      <c r="A387" s="2" t="s">
        <v>1721</v>
      </c>
      <c r="B387" s="2" t="s">
        <v>1054</v>
      </c>
      <c r="C387" s="2" t="s">
        <v>1722</v>
      </c>
      <c r="D387" s="2" t="s">
        <v>1723</v>
      </c>
      <c r="E387" s="2" t="s">
        <v>1724</v>
      </c>
      <c r="F387" s="2" t="s">
        <v>1597</v>
      </c>
      <c r="G387" s="2" t="s">
        <v>1598</v>
      </c>
      <c r="H387" s="2" t="s">
        <v>1599</v>
      </c>
      <c r="I387" s="2" t="s">
        <v>1727</v>
      </c>
      <c r="J387" s="2" t="s">
        <v>1037</v>
      </c>
      <c r="K387" s="2" t="s">
        <v>1038</v>
      </c>
      <c r="L387" s="2" t="s">
        <v>1300</v>
      </c>
      <c r="M387" s="2" t="s">
        <v>1059</v>
      </c>
      <c r="N387" s="2" t="s">
        <v>1301</v>
      </c>
      <c r="O387" s="2" t="s">
        <v>1040</v>
      </c>
      <c r="P387" s="2" t="str">
        <f t="shared" ref="P387:P450" si="12">CONCATENATE(LEFT(O387,1),"-",B387)</f>
        <v>P-Onsite</v>
      </c>
      <c r="Q387" s="2" t="str">
        <f t="shared" ref="Q387:Q450" si="13">CONCATENATE(LEFT($O387,1),"-",RIGHT($F387,9))</f>
        <v>P-S1_Onsite</v>
      </c>
      <c r="R387" s="2" t="s">
        <v>1061</v>
      </c>
      <c r="S387" s="2" t="s">
        <v>1041</v>
      </c>
      <c r="T387" s="2" t="s">
        <v>1596</v>
      </c>
    </row>
    <row r="388" spans="1:20" x14ac:dyDescent="0.3">
      <c r="A388" s="2" t="s">
        <v>1728</v>
      </c>
      <c r="B388" s="2" t="s">
        <v>1054</v>
      </c>
      <c r="C388" s="2" t="s">
        <v>1729</v>
      </c>
      <c r="D388" s="2" t="s">
        <v>1730</v>
      </c>
      <c r="E388" s="2" t="s">
        <v>1731</v>
      </c>
      <c r="F388" s="2" t="s">
        <v>1597</v>
      </c>
      <c r="G388" s="2" t="s">
        <v>1598</v>
      </c>
      <c r="H388" s="2" t="s">
        <v>1599</v>
      </c>
      <c r="I388" s="2" t="s">
        <v>1732</v>
      </c>
      <c r="J388" s="2" t="s">
        <v>1037</v>
      </c>
      <c r="K388" s="2" t="s">
        <v>1038</v>
      </c>
      <c r="L388" s="2" t="s">
        <v>1157</v>
      </c>
      <c r="M388" s="2" t="s">
        <v>1059</v>
      </c>
      <c r="N388" s="2" t="s">
        <v>1158</v>
      </c>
      <c r="O388" s="2" t="s">
        <v>1040</v>
      </c>
      <c r="P388" s="2" t="str">
        <f t="shared" si="12"/>
        <v>P-Onsite</v>
      </c>
      <c r="Q388" s="2" t="str">
        <f t="shared" si="13"/>
        <v>P-S1_Onsite</v>
      </c>
      <c r="R388" s="2" t="s">
        <v>1061</v>
      </c>
      <c r="S388" s="2" t="s">
        <v>1041</v>
      </c>
      <c r="T388" s="2" t="s">
        <v>1596</v>
      </c>
    </row>
    <row r="389" spans="1:20" x14ac:dyDescent="0.3">
      <c r="A389" s="2" t="s">
        <v>1728</v>
      </c>
      <c r="B389" s="2" t="s">
        <v>1054</v>
      </c>
      <c r="C389" s="2" t="s">
        <v>1729</v>
      </c>
      <c r="D389" s="2" t="s">
        <v>1730</v>
      </c>
      <c r="E389" s="2" t="s">
        <v>1731</v>
      </c>
      <c r="F389" s="2" t="s">
        <v>1612</v>
      </c>
      <c r="G389" s="2" t="s">
        <v>1613</v>
      </c>
      <c r="H389" s="2" t="s">
        <v>1614</v>
      </c>
      <c r="I389" s="2" t="s">
        <v>1733</v>
      </c>
      <c r="J389" s="2" t="s">
        <v>1047</v>
      </c>
      <c r="K389" s="2" t="s">
        <v>1048</v>
      </c>
      <c r="L389" s="2" t="s">
        <v>1157</v>
      </c>
      <c r="M389" s="2" t="s">
        <v>1059</v>
      </c>
      <c r="N389" s="2" t="s">
        <v>1158</v>
      </c>
      <c r="O389" s="2" t="s">
        <v>1040</v>
      </c>
      <c r="P389" s="2" t="str">
        <f t="shared" si="12"/>
        <v>P-Onsite</v>
      </c>
      <c r="Q389" s="2" t="str">
        <f t="shared" si="13"/>
        <v>P-S1_Onsite</v>
      </c>
      <c r="R389" s="2" t="s">
        <v>1061</v>
      </c>
      <c r="S389" s="2" t="s">
        <v>1041</v>
      </c>
      <c r="T389" s="2" t="s">
        <v>1596</v>
      </c>
    </row>
    <row r="390" spans="1:20" x14ac:dyDescent="0.3">
      <c r="A390" s="2" t="s">
        <v>1728</v>
      </c>
      <c r="B390" s="2" t="s">
        <v>1054</v>
      </c>
      <c r="C390" s="2" t="s">
        <v>1729</v>
      </c>
      <c r="D390" s="2" t="s">
        <v>1730</v>
      </c>
      <c r="E390" s="2" t="s">
        <v>1731</v>
      </c>
      <c r="F390" s="2" t="s">
        <v>1630</v>
      </c>
      <c r="G390" s="2" t="s">
        <v>1631</v>
      </c>
      <c r="H390" s="2" t="s">
        <v>1632</v>
      </c>
      <c r="I390" s="2" t="s">
        <v>1734</v>
      </c>
      <c r="J390" s="2" t="s">
        <v>1053</v>
      </c>
      <c r="K390" s="2" t="s">
        <v>1038</v>
      </c>
      <c r="L390" s="2" t="s">
        <v>1157</v>
      </c>
      <c r="M390" s="2" t="s">
        <v>1059</v>
      </c>
      <c r="N390" s="2" t="s">
        <v>1158</v>
      </c>
      <c r="O390" s="2" t="s">
        <v>1040</v>
      </c>
      <c r="P390" s="2" t="str">
        <f t="shared" si="12"/>
        <v>P-Onsite</v>
      </c>
      <c r="Q390" s="2" t="str">
        <f t="shared" si="13"/>
        <v>P-S1_Onsite</v>
      </c>
      <c r="R390" s="2" t="s">
        <v>1061</v>
      </c>
      <c r="S390" s="2" t="s">
        <v>1041</v>
      </c>
      <c r="T390" s="2" t="s">
        <v>1596</v>
      </c>
    </row>
    <row r="391" spans="1:20" x14ac:dyDescent="0.3">
      <c r="A391" s="2" t="s">
        <v>1735</v>
      </c>
      <c r="B391" s="2" t="s">
        <v>1054</v>
      </c>
      <c r="C391" s="2" t="s">
        <v>1736</v>
      </c>
      <c r="D391" s="2" t="s">
        <v>1737</v>
      </c>
      <c r="E391" s="2" t="s">
        <v>1738</v>
      </c>
      <c r="F391" s="2" t="s">
        <v>1605</v>
      </c>
      <c r="G391" s="2" t="s">
        <v>1606</v>
      </c>
      <c r="H391" s="2" t="s">
        <v>1607</v>
      </c>
      <c r="I391" s="2" t="s">
        <v>1739</v>
      </c>
      <c r="J391" s="2" t="s">
        <v>1609</v>
      </c>
      <c r="K391" s="2" t="s">
        <v>1610</v>
      </c>
      <c r="L391" s="2" t="s">
        <v>1089</v>
      </c>
      <c r="M391" s="2" t="s">
        <v>1059</v>
      </c>
      <c r="N391" s="2" t="s">
        <v>1124</v>
      </c>
      <c r="O391" s="2" t="s">
        <v>1040</v>
      </c>
      <c r="P391" s="2" t="str">
        <f t="shared" si="12"/>
        <v>P-Onsite</v>
      </c>
      <c r="Q391" s="2" t="str">
        <f t="shared" si="13"/>
        <v>P-S1_Onsite</v>
      </c>
      <c r="R391" s="2" t="s">
        <v>1061</v>
      </c>
      <c r="S391" s="2" t="s">
        <v>1041</v>
      </c>
      <c r="T391" s="2" t="s">
        <v>1596</v>
      </c>
    </row>
    <row r="392" spans="1:20" x14ac:dyDescent="0.3">
      <c r="A392" s="2" t="s">
        <v>1735</v>
      </c>
      <c r="B392" s="2" t="s">
        <v>1054</v>
      </c>
      <c r="C392" s="2" t="s">
        <v>1736</v>
      </c>
      <c r="D392" s="2" t="s">
        <v>1737</v>
      </c>
      <c r="E392" s="2" t="s">
        <v>1738</v>
      </c>
      <c r="F392" s="2" t="s">
        <v>1592</v>
      </c>
      <c r="G392" s="2" t="s">
        <v>1593</v>
      </c>
      <c r="H392" s="2" t="s">
        <v>1594</v>
      </c>
      <c r="I392" s="2" t="s">
        <v>1740</v>
      </c>
      <c r="J392" s="2" t="s">
        <v>1066</v>
      </c>
      <c r="K392" s="2" t="s">
        <v>1048</v>
      </c>
      <c r="L392" s="2" t="s">
        <v>1089</v>
      </c>
      <c r="M392" s="2" t="s">
        <v>1059</v>
      </c>
      <c r="N392" s="2" t="s">
        <v>1124</v>
      </c>
      <c r="O392" s="2" t="s">
        <v>1040</v>
      </c>
      <c r="P392" s="2" t="str">
        <f t="shared" si="12"/>
        <v>P-Onsite</v>
      </c>
      <c r="Q392" s="2" t="str">
        <f t="shared" si="13"/>
        <v>P-S1_Onsite</v>
      </c>
      <c r="R392" s="2" t="s">
        <v>1061</v>
      </c>
      <c r="S392" s="2" t="s">
        <v>1041</v>
      </c>
      <c r="T392" s="2" t="s">
        <v>1596</v>
      </c>
    </row>
    <row r="393" spans="1:20" x14ac:dyDescent="0.3">
      <c r="A393" s="2" t="s">
        <v>1735</v>
      </c>
      <c r="B393" s="2" t="s">
        <v>1054</v>
      </c>
      <c r="C393" s="2" t="s">
        <v>1736</v>
      </c>
      <c r="D393" s="2" t="s">
        <v>1737</v>
      </c>
      <c r="E393" s="2" t="s">
        <v>1738</v>
      </c>
      <c r="F393" s="2" t="s">
        <v>1597</v>
      </c>
      <c r="G393" s="2" t="s">
        <v>1598</v>
      </c>
      <c r="H393" s="2" t="s">
        <v>1599</v>
      </c>
      <c r="I393" s="2" t="s">
        <v>1741</v>
      </c>
      <c r="J393" s="2" t="s">
        <v>1037</v>
      </c>
      <c r="K393" s="2" t="s">
        <v>1038</v>
      </c>
      <c r="L393" s="2" t="s">
        <v>1089</v>
      </c>
      <c r="M393" s="2" t="s">
        <v>1059</v>
      </c>
      <c r="N393" s="2" t="s">
        <v>1124</v>
      </c>
      <c r="O393" s="2" t="s">
        <v>1040</v>
      </c>
      <c r="P393" s="2" t="str">
        <f t="shared" si="12"/>
        <v>P-Onsite</v>
      </c>
      <c r="Q393" s="2" t="str">
        <f t="shared" si="13"/>
        <v>P-S1_Onsite</v>
      </c>
      <c r="R393" s="2" t="s">
        <v>1061</v>
      </c>
      <c r="S393" s="2" t="s">
        <v>1041</v>
      </c>
      <c r="T393" s="2" t="s">
        <v>1596</v>
      </c>
    </row>
    <row r="394" spans="1:20" x14ac:dyDescent="0.3">
      <c r="A394" s="2" t="s">
        <v>1735</v>
      </c>
      <c r="B394" s="2" t="s">
        <v>1054</v>
      </c>
      <c r="C394" s="2" t="s">
        <v>1736</v>
      </c>
      <c r="D394" s="2" t="s">
        <v>1737</v>
      </c>
      <c r="E394" s="2" t="s">
        <v>1738</v>
      </c>
      <c r="F394" s="2" t="s">
        <v>1612</v>
      </c>
      <c r="G394" s="2" t="s">
        <v>1613</v>
      </c>
      <c r="H394" s="2" t="s">
        <v>1614</v>
      </c>
      <c r="I394" s="2" t="s">
        <v>1742</v>
      </c>
      <c r="J394" s="2" t="s">
        <v>1047</v>
      </c>
      <c r="K394" s="2" t="s">
        <v>1048</v>
      </c>
      <c r="L394" s="2" t="s">
        <v>1089</v>
      </c>
      <c r="M394" s="2" t="s">
        <v>1059</v>
      </c>
      <c r="N394" s="2" t="s">
        <v>1124</v>
      </c>
      <c r="O394" s="2" t="s">
        <v>1040</v>
      </c>
      <c r="P394" s="2" t="str">
        <f t="shared" si="12"/>
        <v>P-Onsite</v>
      </c>
      <c r="Q394" s="2" t="str">
        <f t="shared" si="13"/>
        <v>P-S1_Onsite</v>
      </c>
      <c r="R394" s="2" t="s">
        <v>1061</v>
      </c>
      <c r="S394" s="2" t="s">
        <v>1041</v>
      </c>
      <c r="T394" s="2" t="s">
        <v>1596</v>
      </c>
    </row>
    <row r="395" spans="1:20" x14ac:dyDescent="0.3">
      <c r="A395" s="2" t="s">
        <v>1735</v>
      </c>
      <c r="B395" s="2" t="s">
        <v>1054</v>
      </c>
      <c r="C395" s="2" t="s">
        <v>1736</v>
      </c>
      <c r="D395" s="2" t="s">
        <v>1737</v>
      </c>
      <c r="E395" s="2" t="s">
        <v>1738</v>
      </c>
      <c r="F395" s="2" t="s">
        <v>1630</v>
      </c>
      <c r="G395" s="2" t="s">
        <v>1631</v>
      </c>
      <c r="H395" s="2" t="s">
        <v>1632</v>
      </c>
      <c r="I395" s="2" t="s">
        <v>1743</v>
      </c>
      <c r="J395" s="2" t="s">
        <v>1053</v>
      </c>
      <c r="K395" s="2" t="s">
        <v>1038</v>
      </c>
      <c r="L395" s="2" t="s">
        <v>1089</v>
      </c>
      <c r="M395" s="2" t="s">
        <v>1059</v>
      </c>
      <c r="N395" s="2" t="s">
        <v>1124</v>
      </c>
      <c r="O395" s="2" t="s">
        <v>1040</v>
      </c>
      <c r="P395" s="2" t="str">
        <f t="shared" si="12"/>
        <v>P-Onsite</v>
      </c>
      <c r="Q395" s="2" t="str">
        <f t="shared" si="13"/>
        <v>P-S1_Onsite</v>
      </c>
      <c r="R395" s="2" t="s">
        <v>1061</v>
      </c>
      <c r="S395" s="2" t="s">
        <v>1041</v>
      </c>
      <c r="T395" s="2" t="s">
        <v>1596</v>
      </c>
    </row>
    <row r="396" spans="1:20" x14ac:dyDescent="0.3">
      <c r="A396" s="2" t="s">
        <v>1744</v>
      </c>
      <c r="B396" s="2" t="s">
        <v>1054</v>
      </c>
      <c r="C396" s="2" t="s">
        <v>1745</v>
      </c>
      <c r="D396" s="2" t="s">
        <v>1746</v>
      </c>
      <c r="E396" s="2" t="s">
        <v>1747</v>
      </c>
      <c r="F396" s="2" t="s">
        <v>1605</v>
      </c>
      <c r="G396" s="2" t="s">
        <v>1606</v>
      </c>
      <c r="H396" s="2" t="s">
        <v>1607</v>
      </c>
      <c r="I396" s="2" t="s">
        <v>1748</v>
      </c>
      <c r="J396" s="2" t="s">
        <v>1609</v>
      </c>
      <c r="K396" s="2" t="s">
        <v>1610</v>
      </c>
      <c r="L396" s="2" t="s">
        <v>1300</v>
      </c>
      <c r="M396" s="2" t="s">
        <v>1059</v>
      </c>
      <c r="N396" s="2" t="s">
        <v>1301</v>
      </c>
      <c r="O396" s="2" t="s">
        <v>1040</v>
      </c>
      <c r="P396" s="2" t="str">
        <f t="shared" si="12"/>
        <v>P-Onsite</v>
      </c>
      <c r="Q396" s="2" t="str">
        <f t="shared" si="13"/>
        <v>P-S1_Onsite</v>
      </c>
      <c r="R396" s="2" t="s">
        <v>1061</v>
      </c>
      <c r="S396" s="2" t="s">
        <v>1041</v>
      </c>
      <c r="T396" s="2" t="s">
        <v>1596</v>
      </c>
    </row>
    <row r="397" spans="1:20" x14ac:dyDescent="0.3">
      <c r="A397" s="2" t="s">
        <v>1744</v>
      </c>
      <c r="B397" s="2" t="s">
        <v>1054</v>
      </c>
      <c r="C397" s="2" t="s">
        <v>1745</v>
      </c>
      <c r="D397" s="2" t="s">
        <v>1746</v>
      </c>
      <c r="E397" s="2" t="s">
        <v>1747</v>
      </c>
      <c r="F397" s="2" t="s">
        <v>1592</v>
      </c>
      <c r="G397" s="2" t="s">
        <v>1593</v>
      </c>
      <c r="H397" s="2" t="s">
        <v>1594</v>
      </c>
      <c r="I397" s="2" t="s">
        <v>1749</v>
      </c>
      <c r="J397" s="2" t="s">
        <v>1066</v>
      </c>
      <c r="K397" s="2" t="s">
        <v>1048</v>
      </c>
      <c r="L397" s="2" t="s">
        <v>1300</v>
      </c>
      <c r="M397" s="2" t="s">
        <v>1059</v>
      </c>
      <c r="N397" s="2" t="s">
        <v>1301</v>
      </c>
      <c r="O397" s="2" t="s">
        <v>1040</v>
      </c>
      <c r="P397" s="2" t="str">
        <f t="shared" si="12"/>
        <v>P-Onsite</v>
      </c>
      <c r="Q397" s="2" t="str">
        <f t="shared" si="13"/>
        <v>P-S1_Onsite</v>
      </c>
      <c r="R397" s="2" t="s">
        <v>1061</v>
      </c>
      <c r="S397" s="2" t="s">
        <v>1041</v>
      </c>
      <c r="T397" s="2" t="s">
        <v>1596</v>
      </c>
    </row>
    <row r="398" spans="1:20" x14ac:dyDescent="0.3">
      <c r="A398" s="2" t="s">
        <v>1744</v>
      </c>
      <c r="B398" s="2" t="s">
        <v>1054</v>
      </c>
      <c r="C398" s="2" t="s">
        <v>1745</v>
      </c>
      <c r="D398" s="2" t="s">
        <v>1746</v>
      </c>
      <c r="E398" s="2" t="s">
        <v>1747</v>
      </c>
      <c r="F398" s="2" t="s">
        <v>1597</v>
      </c>
      <c r="G398" s="2" t="s">
        <v>1598</v>
      </c>
      <c r="H398" s="2" t="s">
        <v>1599</v>
      </c>
      <c r="I398" s="2" t="s">
        <v>1750</v>
      </c>
      <c r="J398" s="2" t="s">
        <v>1037</v>
      </c>
      <c r="K398" s="2" t="s">
        <v>1038</v>
      </c>
      <c r="L398" s="2" t="s">
        <v>1300</v>
      </c>
      <c r="M398" s="2" t="s">
        <v>1059</v>
      </c>
      <c r="N398" s="2" t="s">
        <v>1301</v>
      </c>
      <c r="O398" s="2" t="s">
        <v>1040</v>
      </c>
      <c r="P398" s="2" t="str">
        <f t="shared" si="12"/>
        <v>P-Onsite</v>
      </c>
      <c r="Q398" s="2" t="str">
        <f t="shared" si="13"/>
        <v>P-S1_Onsite</v>
      </c>
      <c r="R398" s="2" t="s">
        <v>1061</v>
      </c>
      <c r="S398" s="2" t="s">
        <v>1041</v>
      </c>
      <c r="T398" s="2" t="s">
        <v>1596</v>
      </c>
    </row>
    <row r="399" spans="1:20" x14ac:dyDescent="0.3">
      <c r="A399" s="2" t="s">
        <v>1751</v>
      </c>
      <c r="B399" s="2" t="s">
        <v>1054</v>
      </c>
      <c r="C399" s="2" t="s">
        <v>1752</v>
      </c>
      <c r="D399" s="2" t="s">
        <v>1753</v>
      </c>
      <c r="E399" s="2" t="s">
        <v>1754</v>
      </c>
      <c r="F399" s="2" t="s">
        <v>1605</v>
      </c>
      <c r="G399" s="2" t="s">
        <v>1606</v>
      </c>
      <c r="H399" s="2" t="s">
        <v>1607</v>
      </c>
      <c r="I399" s="2" t="s">
        <v>1755</v>
      </c>
      <c r="J399" s="2" t="s">
        <v>1609</v>
      </c>
      <c r="K399" s="2" t="s">
        <v>1610</v>
      </c>
      <c r="L399" s="2" t="s">
        <v>1070</v>
      </c>
      <c r="M399" s="2" t="s">
        <v>1059</v>
      </c>
      <c r="N399" s="2" t="s">
        <v>1071</v>
      </c>
      <c r="O399" s="2" t="s">
        <v>1040</v>
      </c>
      <c r="P399" s="2" t="str">
        <f t="shared" si="12"/>
        <v>P-Onsite</v>
      </c>
      <c r="Q399" s="2" t="str">
        <f t="shared" si="13"/>
        <v>P-S1_Onsite</v>
      </c>
      <c r="R399" s="2" t="s">
        <v>1061</v>
      </c>
      <c r="S399" s="2" t="s">
        <v>1041</v>
      </c>
      <c r="T399" s="2" t="s">
        <v>1596</v>
      </c>
    </row>
    <row r="400" spans="1:20" x14ac:dyDescent="0.3">
      <c r="A400" s="2" t="s">
        <v>1751</v>
      </c>
      <c r="B400" s="2" t="s">
        <v>1054</v>
      </c>
      <c r="C400" s="2" t="s">
        <v>1752</v>
      </c>
      <c r="D400" s="2" t="s">
        <v>1753</v>
      </c>
      <c r="E400" s="2" t="s">
        <v>1754</v>
      </c>
      <c r="F400" s="2" t="s">
        <v>1592</v>
      </c>
      <c r="G400" s="2" t="s">
        <v>1593</v>
      </c>
      <c r="H400" s="2" t="s">
        <v>1594</v>
      </c>
      <c r="I400" s="2" t="s">
        <v>1756</v>
      </c>
      <c r="J400" s="2" t="s">
        <v>1066</v>
      </c>
      <c r="K400" s="2" t="s">
        <v>1048</v>
      </c>
      <c r="L400" s="2" t="s">
        <v>1070</v>
      </c>
      <c r="M400" s="2" t="s">
        <v>1059</v>
      </c>
      <c r="N400" s="2" t="s">
        <v>1071</v>
      </c>
      <c r="O400" s="2" t="s">
        <v>1040</v>
      </c>
      <c r="P400" s="2" t="str">
        <f t="shared" si="12"/>
        <v>P-Onsite</v>
      </c>
      <c r="Q400" s="2" t="str">
        <f t="shared" si="13"/>
        <v>P-S1_Onsite</v>
      </c>
      <c r="R400" s="2" t="s">
        <v>1061</v>
      </c>
      <c r="S400" s="2" t="s">
        <v>1041</v>
      </c>
      <c r="T400" s="2" t="s">
        <v>1596</v>
      </c>
    </row>
    <row r="401" spans="1:20" x14ac:dyDescent="0.3">
      <c r="A401" s="2" t="s">
        <v>1751</v>
      </c>
      <c r="B401" s="2" t="s">
        <v>1054</v>
      </c>
      <c r="C401" s="2" t="s">
        <v>1752</v>
      </c>
      <c r="D401" s="2" t="s">
        <v>1753</v>
      </c>
      <c r="E401" s="2" t="s">
        <v>1754</v>
      </c>
      <c r="F401" s="2" t="s">
        <v>1597</v>
      </c>
      <c r="G401" s="2" t="s">
        <v>1598</v>
      </c>
      <c r="H401" s="2" t="s">
        <v>1599</v>
      </c>
      <c r="I401" s="2" t="s">
        <v>1757</v>
      </c>
      <c r="J401" s="2" t="s">
        <v>1037</v>
      </c>
      <c r="K401" s="2" t="s">
        <v>1038</v>
      </c>
      <c r="L401" s="2" t="s">
        <v>1070</v>
      </c>
      <c r="M401" s="2" t="s">
        <v>1059</v>
      </c>
      <c r="N401" s="2" t="s">
        <v>1071</v>
      </c>
      <c r="O401" s="2" t="s">
        <v>1040</v>
      </c>
      <c r="P401" s="2" t="str">
        <f t="shared" si="12"/>
        <v>P-Onsite</v>
      </c>
      <c r="Q401" s="2" t="str">
        <f t="shared" si="13"/>
        <v>P-S1_Onsite</v>
      </c>
      <c r="R401" s="2" t="s">
        <v>1061</v>
      </c>
      <c r="S401" s="2" t="s">
        <v>1041</v>
      </c>
      <c r="T401" s="2" t="s">
        <v>1596</v>
      </c>
    </row>
    <row r="402" spans="1:20" x14ac:dyDescent="0.3">
      <c r="A402" s="2" t="s">
        <v>1751</v>
      </c>
      <c r="B402" s="2" t="s">
        <v>1054</v>
      </c>
      <c r="C402" s="2" t="s">
        <v>1752</v>
      </c>
      <c r="D402" s="2" t="s">
        <v>1753</v>
      </c>
      <c r="E402" s="2" t="s">
        <v>1754</v>
      </c>
      <c r="F402" s="2" t="s">
        <v>1612</v>
      </c>
      <c r="G402" s="2" t="s">
        <v>1613</v>
      </c>
      <c r="H402" s="2" t="s">
        <v>1614</v>
      </c>
      <c r="I402" s="2" t="s">
        <v>1758</v>
      </c>
      <c r="J402" s="2" t="s">
        <v>1047</v>
      </c>
      <c r="K402" s="2" t="s">
        <v>1048</v>
      </c>
      <c r="L402" s="2" t="s">
        <v>1070</v>
      </c>
      <c r="M402" s="2" t="s">
        <v>1059</v>
      </c>
      <c r="N402" s="2" t="s">
        <v>1071</v>
      </c>
      <c r="O402" s="2" t="s">
        <v>1040</v>
      </c>
      <c r="P402" s="2" t="str">
        <f t="shared" si="12"/>
        <v>P-Onsite</v>
      </c>
      <c r="Q402" s="2" t="str">
        <f t="shared" si="13"/>
        <v>P-S1_Onsite</v>
      </c>
      <c r="R402" s="2" t="s">
        <v>1061</v>
      </c>
      <c r="S402" s="2" t="s">
        <v>1041</v>
      </c>
      <c r="T402" s="2" t="s">
        <v>1596</v>
      </c>
    </row>
    <row r="403" spans="1:20" x14ac:dyDescent="0.3">
      <c r="A403" s="2" t="s">
        <v>1751</v>
      </c>
      <c r="B403" s="2" t="s">
        <v>1054</v>
      </c>
      <c r="C403" s="2" t="s">
        <v>1752</v>
      </c>
      <c r="D403" s="2" t="s">
        <v>1753</v>
      </c>
      <c r="E403" s="2" t="s">
        <v>1754</v>
      </c>
      <c r="F403" s="2" t="s">
        <v>1630</v>
      </c>
      <c r="G403" s="2" t="s">
        <v>1631</v>
      </c>
      <c r="H403" s="2" t="s">
        <v>1632</v>
      </c>
      <c r="I403" s="2" t="s">
        <v>1759</v>
      </c>
      <c r="J403" s="2" t="s">
        <v>1053</v>
      </c>
      <c r="K403" s="2" t="s">
        <v>1038</v>
      </c>
      <c r="L403" s="2" t="s">
        <v>1070</v>
      </c>
      <c r="M403" s="2" t="s">
        <v>1059</v>
      </c>
      <c r="N403" s="2" t="s">
        <v>1071</v>
      </c>
      <c r="O403" s="2" t="s">
        <v>1040</v>
      </c>
      <c r="P403" s="2" t="str">
        <f t="shared" si="12"/>
        <v>P-Onsite</v>
      </c>
      <c r="Q403" s="2" t="str">
        <f t="shared" si="13"/>
        <v>P-S1_Onsite</v>
      </c>
      <c r="R403" s="2" t="s">
        <v>1061</v>
      </c>
      <c r="S403" s="2" t="s">
        <v>1041</v>
      </c>
      <c r="T403" s="2" t="s">
        <v>1596</v>
      </c>
    </row>
    <row r="404" spans="1:20" x14ac:dyDescent="0.3">
      <c r="A404" s="2" t="s">
        <v>1760</v>
      </c>
      <c r="B404" s="2" t="s">
        <v>1054</v>
      </c>
      <c r="C404" s="2" t="s">
        <v>1761</v>
      </c>
      <c r="D404" s="2" t="s">
        <v>1762</v>
      </c>
      <c r="E404" s="2" t="s">
        <v>1763</v>
      </c>
      <c r="F404" s="2" t="s">
        <v>1630</v>
      </c>
      <c r="G404" s="2" t="s">
        <v>1631</v>
      </c>
      <c r="H404" s="2" t="s">
        <v>1632</v>
      </c>
      <c r="I404" s="2" t="s">
        <v>1764</v>
      </c>
      <c r="J404" s="2" t="s">
        <v>1053</v>
      </c>
      <c r="K404" s="2" t="s">
        <v>1038</v>
      </c>
      <c r="L404" s="2" t="s">
        <v>1083</v>
      </c>
      <c r="M404" s="2" t="s">
        <v>1084</v>
      </c>
      <c r="N404" s="2" t="s">
        <v>1085</v>
      </c>
      <c r="O404" s="2" t="s">
        <v>1040</v>
      </c>
      <c r="P404" s="2" t="str">
        <f t="shared" si="12"/>
        <v>P-Onsite</v>
      </c>
      <c r="Q404" s="2" t="str">
        <f t="shared" si="13"/>
        <v>P-S1_Onsite</v>
      </c>
      <c r="R404" s="2" t="s">
        <v>1061</v>
      </c>
      <c r="S404" s="2" t="s">
        <v>1041</v>
      </c>
      <c r="T404" s="2" t="s">
        <v>1596</v>
      </c>
    </row>
    <row r="405" spans="1:20" x14ac:dyDescent="0.3">
      <c r="A405" s="2" t="s">
        <v>1765</v>
      </c>
      <c r="B405" s="2" t="s">
        <v>1054</v>
      </c>
      <c r="C405" s="2" t="s">
        <v>1766</v>
      </c>
      <c r="D405" s="2" t="s">
        <v>1767</v>
      </c>
      <c r="E405" s="2" t="s">
        <v>1768</v>
      </c>
      <c r="F405" s="2" t="s">
        <v>1605</v>
      </c>
      <c r="G405" s="2" t="s">
        <v>1606</v>
      </c>
      <c r="H405" s="2" t="s">
        <v>1607</v>
      </c>
      <c r="I405" s="2" t="s">
        <v>1769</v>
      </c>
      <c r="J405" s="2" t="s">
        <v>1609</v>
      </c>
      <c r="K405" s="2" t="s">
        <v>1610</v>
      </c>
      <c r="L405" s="2" t="s">
        <v>1198</v>
      </c>
      <c r="M405" s="2" t="s">
        <v>1059</v>
      </c>
      <c r="N405" s="2" t="s">
        <v>1199</v>
      </c>
      <c r="O405" s="2" t="s">
        <v>1040</v>
      </c>
      <c r="P405" s="2" t="str">
        <f t="shared" si="12"/>
        <v>P-Onsite</v>
      </c>
      <c r="Q405" s="2" t="str">
        <f t="shared" si="13"/>
        <v>P-S1_Onsite</v>
      </c>
      <c r="R405" s="2" t="s">
        <v>1061</v>
      </c>
      <c r="S405" s="2" t="s">
        <v>1041</v>
      </c>
      <c r="T405" s="2" t="s">
        <v>1596</v>
      </c>
    </row>
    <row r="406" spans="1:20" x14ac:dyDescent="0.3">
      <c r="A406" s="2" t="s">
        <v>1765</v>
      </c>
      <c r="B406" s="2" t="s">
        <v>1054</v>
      </c>
      <c r="C406" s="2" t="s">
        <v>1766</v>
      </c>
      <c r="D406" s="2" t="s">
        <v>1767</v>
      </c>
      <c r="E406" s="2" t="s">
        <v>1768</v>
      </c>
      <c r="F406" s="2" t="s">
        <v>1597</v>
      </c>
      <c r="G406" s="2" t="s">
        <v>1598</v>
      </c>
      <c r="H406" s="2" t="s">
        <v>1599</v>
      </c>
      <c r="I406" s="2" t="s">
        <v>1770</v>
      </c>
      <c r="J406" s="2" t="s">
        <v>1037</v>
      </c>
      <c r="K406" s="2" t="s">
        <v>1038</v>
      </c>
      <c r="L406" s="2" t="s">
        <v>1198</v>
      </c>
      <c r="M406" s="2" t="s">
        <v>1059</v>
      </c>
      <c r="N406" s="2" t="s">
        <v>1199</v>
      </c>
      <c r="O406" s="2" t="s">
        <v>1040</v>
      </c>
      <c r="P406" s="2" t="str">
        <f t="shared" si="12"/>
        <v>P-Onsite</v>
      </c>
      <c r="Q406" s="2" t="str">
        <f t="shared" si="13"/>
        <v>P-S1_Onsite</v>
      </c>
      <c r="R406" s="2" t="s">
        <v>1061</v>
      </c>
      <c r="S406" s="2" t="s">
        <v>1041</v>
      </c>
      <c r="T406" s="2" t="s">
        <v>1596</v>
      </c>
    </row>
    <row r="407" spans="1:20" x14ac:dyDescent="0.3">
      <c r="A407" s="2" t="s">
        <v>1765</v>
      </c>
      <c r="B407" s="2" t="s">
        <v>1054</v>
      </c>
      <c r="C407" s="2" t="s">
        <v>1766</v>
      </c>
      <c r="D407" s="2" t="s">
        <v>1767</v>
      </c>
      <c r="E407" s="2" t="s">
        <v>1768</v>
      </c>
      <c r="F407" s="2" t="s">
        <v>1612</v>
      </c>
      <c r="G407" s="2" t="s">
        <v>1613</v>
      </c>
      <c r="H407" s="2" t="s">
        <v>1614</v>
      </c>
      <c r="I407" s="2" t="s">
        <v>1771</v>
      </c>
      <c r="J407" s="2" t="s">
        <v>1047</v>
      </c>
      <c r="K407" s="2" t="s">
        <v>1048</v>
      </c>
      <c r="L407" s="2" t="s">
        <v>1198</v>
      </c>
      <c r="M407" s="2" t="s">
        <v>1059</v>
      </c>
      <c r="N407" s="2" t="s">
        <v>1199</v>
      </c>
      <c r="O407" s="2" t="s">
        <v>1040</v>
      </c>
      <c r="P407" s="2" t="str">
        <f t="shared" si="12"/>
        <v>P-Onsite</v>
      </c>
      <c r="Q407" s="2" t="str">
        <f t="shared" si="13"/>
        <v>P-S1_Onsite</v>
      </c>
      <c r="R407" s="2" t="s">
        <v>1061</v>
      </c>
      <c r="S407" s="2" t="s">
        <v>1041</v>
      </c>
      <c r="T407" s="2" t="s">
        <v>1596</v>
      </c>
    </row>
    <row r="408" spans="1:20" x14ac:dyDescent="0.3">
      <c r="A408" s="2" t="s">
        <v>1772</v>
      </c>
      <c r="B408" s="2" t="s">
        <v>1054</v>
      </c>
      <c r="C408" s="2" t="s">
        <v>1773</v>
      </c>
      <c r="D408" s="2" t="s">
        <v>1774</v>
      </c>
      <c r="E408" s="2" t="s">
        <v>1775</v>
      </c>
      <c r="F408" s="2" t="s">
        <v>1605</v>
      </c>
      <c r="G408" s="2" t="s">
        <v>1606</v>
      </c>
      <c r="H408" s="2" t="s">
        <v>1607</v>
      </c>
      <c r="I408" s="2" t="s">
        <v>1776</v>
      </c>
      <c r="J408" s="2" t="s">
        <v>1609</v>
      </c>
      <c r="K408" s="2" t="s">
        <v>1610</v>
      </c>
      <c r="L408" s="2" t="s">
        <v>1205</v>
      </c>
      <c r="M408" s="2" t="s">
        <v>1059</v>
      </c>
      <c r="N408" s="2" t="s">
        <v>1206</v>
      </c>
      <c r="O408" s="2" t="s">
        <v>1040</v>
      </c>
      <c r="P408" s="2" t="str">
        <f t="shared" si="12"/>
        <v>P-Onsite</v>
      </c>
      <c r="Q408" s="2" t="str">
        <f t="shared" si="13"/>
        <v>P-S1_Onsite</v>
      </c>
      <c r="R408" s="2" t="s">
        <v>1061</v>
      </c>
      <c r="S408" s="2" t="s">
        <v>1041</v>
      </c>
      <c r="T408" s="2" t="s">
        <v>1596</v>
      </c>
    </row>
    <row r="409" spans="1:20" x14ac:dyDescent="0.3">
      <c r="A409" s="2" t="s">
        <v>1772</v>
      </c>
      <c r="B409" s="2" t="s">
        <v>1054</v>
      </c>
      <c r="C409" s="2" t="s">
        <v>1773</v>
      </c>
      <c r="D409" s="2" t="s">
        <v>1774</v>
      </c>
      <c r="E409" s="2" t="s">
        <v>1775</v>
      </c>
      <c r="F409" s="2" t="s">
        <v>1597</v>
      </c>
      <c r="G409" s="2" t="s">
        <v>1598</v>
      </c>
      <c r="H409" s="2" t="s">
        <v>1599</v>
      </c>
      <c r="I409" s="2" t="s">
        <v>1777</v>
      </c>
      <c r="J409" s="2" t="s">
        <v>1037</v>
      </c>
      <c r="K409" s="2" t="s">
        <v>1038</v>
      </c>
      <c r="L409" s="2" t="s">
        <v>1205</v>
      </c>
      <c r="M409" s="2" t="s">
        <v>1059</v>
      </c>
      <c r="N409" s="2" t="s">
        <v>1206</v>
      </c>
      <c r="O409" s="2" t="s">
        <v>1040</v>
      </c>
      <c r="P409" s="2" t="str">
        <f t="shared" si="12"/>
        <v>P-Onsite</v>
      </c>
      <c r="Q409" s="2" t="str">
        <f t="shared" si="13"/>
        <v>P-S1_Onsite</v>
      </c>
      <c r="R409" s="2" t="s">
        <v>1061</v>
      </c>
      <c r="S409" s="2" t="s">
        <v>1041</v>
      </c>
      <c r="T409" s="2" t="s">
        <v>1596</v>
      </c>
    </row>
    <row r="410" spans="1:20" x14ac:dyDescent="0.3">
      <c r="A410" s="2" t="s">
        <v>1778</v>
      </c>
      <c r="B410" s="2" t="s">
        <v>1054</v>
      </c>
      <c r="C410" s="2" t="s">
        <v>1779</v>
      </c>
      <c r="D410" s="2" t="s">
        <v>1780</v>
      </c>
      <c r="E410" s="2" t="s">
        <v>1781</v>
      </c>
      <c r="F410" s="2" t="s">
        <v>1605</v>
      </c>
      <c r="G410" s="2" t="s">
        <v>1606</v>
      </c>
      <c r="H410" s="2" t="s">
        <v>1607</v>
      </c>
      <c r="I410" s="2" t="s">
        <v>1782</v>
      </c>
      <c r="J410" s="2" t="s">
        <v>1609</v>
      </c>
      <c r="K410" s="2" t="s">
        <v>1610</v>
      </c>
      <c r="L410" s="2" t="s">
        <v>1164</v>
      </c>
      <c r="M410" s="2" t="s">
        <v>1059</v>
      </c>
      <c r="N410" s="2" t="s">
        <v>1165</v>
      </c>
      <c r="O410" s="2" t="s">
        <v>1098</v>
      </c>
      <c r="P410" s="2" t="str">
        <f t="shared" si="12"/>
        <v>A-Onsite</v>
      </c>
      <c r="Q410" s="2" t="str">
        <f t="shared" si="13"/>
        <v>A-S1_Onsite</v>
      </c>
      <c r="R410" s="2" t="s">
        <v>1061</v>
      </c>
      <c r="S410" s="2" t="s">
        <v>1041</v>
      </c>
      <c r="T410" s="2" t="s">
        <v>1596</v>
      </c>
    </row>
    <row r="411" spans="1:20" x14ac:dyDescent="0.3">
      <c r="A411" s="2" t="s">
        <v>1778</v>
      </c>
      <c r="B411" s="2" t="s">
        <v>1054</v>
      </c>
      <c r="C411" s="2" t="s">
        <v>1779</v>
      </c>
      <c r="D411" s="2" t="s">
        <v>1780</v>
      </c>
      <c r="E411" s="2" t="s">
        <v>1781</v>
      </c>
      <c r="F411" s="2" t="s">
        <v>1592</v>
      </c>
      <c r="G411" s="2" t="s">
        <v>1593</v>
      </c>
      <c r="H411" s="2" t="s">
        <v>1594</v>
      </c>
      <c r="I411" s="2" t="s">
        <v>1783</v>
      </c>
      <c r="J411" s="2" t="s">
        <v>1066</v>
      </c>
      <c r="K411" s="2" t="s">
        <v>1048</v>
      </c>
      <c r="L411" s="2" t="s">
        <v>1164</v>
      </c>
      <c r="M411" s="2" t="s">
        <v>1059</v>
      </c>
      <c r="N411" s="2" t="s">
        <v>1165</v>
      </c>
      <c r="O411" s="2" t="s">
        <v>1098</v>
      </c>
      <c r="P411" s="2" t="str">
        <f t="shared" si="12"/>
        <v>A-Onsite</v>
      </c>
      <c r="Q411" s="2" t="str">
        <f t="shared" si="13"/>
        <v>A-S1_Onsite</v>
      </c>
      <c r="R411" s="2" t="s">
        <v>1061</v>
      </c>
      <c r="S411" s="2" t="s">
        <v>1041</v>
      </c>
      <c r="T411" s="2" t="s">
        <v>1596</v>
      </c>
    </row>
    <row r="412" spans="1:20" x14ac:dyDescent="0.3">
      <c r="A412" s="2" t="s">
        <v>1778</v>
      </c>
      <c r="B412" s="2" t="s">
        <v>1054</v>
      </c>
      <c r="C412" s="2" t="s">
        <v>1779</v>
      </c>
      <c r="D412" s="2" t="s">
        <v>1780</v>
      </c>
      <c r="E412" s="2" t="s">
        <v>1781</v>
      </c>
      <c r="F412" s="2" t="s">
        <v>1597</v>
      </c>
      <c r="G412" s="2" t="s">
        <v>1598</v>
      </c>
      <c r="H412" s="2" t="s">
        <v>1599</v>
      </c>
      <c r="I412" s="2" t="s">
        <v>1784</v>
      </c>
      <c r="J412" s="2" t="s">
        <v>1037</v>
      </c>
      <c r="K412" s="2" t="s">
        <v>1038</v>
      </c>
      <c r="L412" s="2" t="s">
        <v>1164</v>
      </c>
      <c r="M412" s="2" t="s">
        <v>1059</v>
      </c>
      <c r="N412" s="2" t="s">
        <v>1165</v>
      </c>
      <c r="O412" s="2" t="s">
        <v>1098</v>
      </c>
      <c r="P412" s="2" t="str">
        <f t="shared" si="12"/>
        <v>A-Onsite</v>
      </c>
      <c r="Q412" s="2" t="str">
        <f t="shared" si="13"/>
        <v>A-S1_Onsite</v>
      </c>
      <c r="R412" s="2" t="s">
        <v>1061</v>
      </c>
      <c r="S412" s="2" t="s">
        <v>1041</v>
      </c>
      <c r="T412" s="2" t="s">
        <v>1596</v>
      </c>
    </row>
    <row r="413" spans="1:20" x14ac:dyDescent="0.3">
      <c r="A413" s="2" t="s">
        <v>1778</v>
      </c>
      <c r="B413" s="2" t="s">
        <v>1054</v>
      </c>
      <c r="C413" s="2" t="s">
        <v>1779</v>
      </c>
      <c r="D413" s="2" t="s">
        <v>1780</v>
      </c>
      <c r="E413" s="2" t="s">
        <v>1781</v>
      </c>
      <c r="F413" s="2" t="s">
        <v>1612</v>
      </c>
      <c r="G413" s="2" t="s">
        <v>1613</v>
      </c>
      <c r="H413" s="2" t="s">
        <v>1614</v>
      </c>
      <c r="I413" s="2" t="s">
        <v>1785</v>
      </c>
      <c r="J413" s="2" t="s">
        <v>1047</v>
      </c>
      <c r="K413" s="2" t="s">
        <v>1048</v>
      </c>
      <c r="L413" s="2" t="s">
        <v>1164</v>
      </c>
      <c r="M413" s="2" t="s">
        <v>1059</v>
      </c>
      <c r="N413" s="2" t="s">
        <v>1165</v>
      </c>
      <c r="O413" s="2" t="s">
        <v>1098</v>
      </c>
      <c r="P413" s="2" t="str">
        <f t="shared" si="12"/>
        <v>A-Onsite</v>
      </c>
      <c r="Q413" s="2" t="str">
        <f t="shared" si="13"/>
        <v>A-S1_Onsite</v>
      </c>
      <c r="R413" s="2" t="s">
        <v>1061</v>
      </c>
      <c r="S413" s="2" t="s">
        <v>1041</v>
      </c>
      <c r="T413" s="2" t="s">
        <v>1596</v>
      </c>
    </row>
    <row r="414" spans="1:20" x14ac:dyDescent="0.3">
      <c r="A414" s="2" t="s">
        <v>1778</v>
      </c>
      <c r="B414" s="2" t="s">
        <v>1054</v>
      </c>
      <c r="C414" s="2" t="s">
        <v>1779</v>
      </c>
      <c r="D414" s="2" t="s">
        <v>1780</v>
      </c>
      <c r="E414" s="2" t="s">
        <v>1781</v>
      </c>
      <c r="F414" s="2" t="s">
        <v>1630</v>
      </c>
      <c r="G414" s="2" t="s">
        <v>1631</v>
      </c>
      <c r="H414" s="2" t="s">
        <v>1632</v>
      </c>
      <c r="I414" s="2" t="s">
        <v>1786</v>
      </c>
      <c r="J414" s="2" t="s">
        <v>1053</v>
      </c>
      <c r="K414" s="2" t="s">
        <v>1038</v>
      </c>
      <c r="L414" s="2" t="s">
        <v>1164</v>
      </c>
      <c r="M414" s="2" t="s">
        <v>1059</v>
      </c>
      <c r="N414" s="2" t="s">
        <v>1165</v>
      </c>
      <c r="O414" s="2" t="s">
        <v>1098</v>
      </c>
      <c r="P414" s="2" t="str">
        <f t="shared" si="12"/>
        <v>A-Onsite</v>
      </c>
      <c r="Q414" s="2" t="str">
        <f t="shared" si="13"/>
        <v>A-S1_Onsite</v>
      </c>
      <c r="R414" s="2" t="s">
        <v>1061</v>
      </c>
      <c r="S414" s="2" t="s">
        <v>1041</v>
      </c>
      <c r="T414" s="2" t="s">
        <v>1596</v>
      </c>
    </row>
    <row r="415" spans="1:20" x14ac:dyDescent="0.3">
      <c r="A415" s="2" t="s">
        <v>1787</v>
      </c>
      <c r="B415" s="2" t="s">
        <v>1054</v>
      </c>
      <c r="C415" s="2" t="s">
        <v>1788</v>
      </c>
      <c r="D415" s="2" t="s">
        <v>1789</v>
      </c>
      <c r="E415" s="2" t="s">
        <v>1790</v>
      </c>
      <c r="F415" s="2" t="s">
        <v>1630</v>
      </c>
      <c r="G415" s="2" t="s">
        <v>1631</v>
      </c>
      <c r="H415" s="2" t="s">
        <v>1632</v>
      </c>
      <c r="I415" s="2" t="s">
        <v>1791</v>
      </c>
      <c r="J415" s="2" t="s">
        <v>1053</v>
      </c>
      <c r="K415" s="2" t="s">
        <v>1038</v>
      </c>
      <c r="L415" s="2" t="s">
        <v>1300</v>
      </c>
      <c r="M415" s="2" t="s">
        <v>1059</v>
      </c>
      <c r="N415" s="2" t="s">
        <v>1301</v>
      </c>
      <c r="O415" s="2" t="s">
        <v>1098</v>
      </c>
      <c r="P415" s="2" t="str">
        <f t="shared" si="12"/>
        <v>A-Onsite</v>
      </c>
      <c r="Q415" s="2" t="str">
        <f t="shared" si="13"/>
        <v>A-S1_Onsite</v>
      </c>
      <c r="R415" s="2" t="s">
        <v>1061</v>
      </c>
      <c r="S415" s="2" t="s">
        <v>1041</v>
      </c>
      <c r="T415" s="2" t="s">
        <v>1596</v>
      </c>
    </row>
    <row r="416" spans="1:20" x14ac:dyDescent="0.3">
      <c r="A416" s="2" t="s">
        <v>1792</v>
      </c>
      <c r="B416" s="2" t="s">
        <v>1054</v>
      </c>
      <c r="C416" s="2" t="s">
        <v>1793</v>
      </c>
      <c r="D416" s="2" t="s">
        <v>1794</v>
      </c>
      <c r="E416" s="2" t="s">
        <v>1795</v>
      </c>
      <c r="F416" s="2" t="s">
        <v>1605</v>
      </c>
      <c r="G416" s="2" t="s">
        <v>1606</v>
      </c>
      <c r="H416" s="2" t="s">
        <v>1607</v>
      </c>
      <c r="I416" s="2" t="s">
        <v>1796</v>
      </c>
      <c r="J416" s="2" t="s">
        <v>1609</v>
      </c>
      <c r="K416" s="2" t="s">
        <v>1610</v>
      </c>
      <c r="L416" s="2" t="s">
        <v>1300</v>
      </c>
      <c r="M416" s="2" t="s">
        <v>1059</v>
      </c>
      <c r="N416" s="2" t="s">
        <v>1301</v>
      </c>
      <c r="O416" s="2" t="s">
        <v>1040</v>
      </c>
      <c r="P416" s="2" t="str">
        <f t="shared" si="12"/>
        <v>P-Onsite</v>
      </c>
      <c r="Q416" s="2" t="str">
        <f t="shared" si="13"/>
        <v>P-S1_Onsite</v>
      </c>
      <c r="R416" s="2" t="s">
        <v>1061</v>
      </c>
      <c r="S416" s="2" t="s">
        <v>1041</v>
      </c>
      <c r="T416" s="2" t="s">
        <v>1596</v>
      </c>
    </row>
    <row r="417" spans="1:20" x14ac:dyDescent="0.3">
      <c r="A417" s="2" t="s">
        <v>1792</v>
      </c>
      <c r="B417" s="2" t="s">
        <v>1054</v>
      </c>
      <c r="C417" s="2" t="s">
        <v>1793</v>
      </c>
      <c r="D417" s="2" t="s">
        <v>1794</v>
      </c>
      <c r="E417" s="2" t="s">
        <v>1795</v>
      </c>
      <c r="F417" s="2" t="s">
        <v>1592</v>
      </c>
      <c r="G417" s="2" t="s">
        <v>1593</v>
      </c>
      <c r="H417" s="2" t="s">
        <v>1594</v>
      </c>
      <c r="I417" s="2" t="s">
        <v>1797</v>
      </c>
      <c r="J417" s="2" t="s">
        <v>1066</v>
      </c>
      <c r="K417" s="2" t="s">
        <v>1048</v>
      </c>
      <c r="L417" s="2" t="s">
        <v>1300</v>
      </c>
      <c r="M417" s="2" t="s">
        <v>1059</v>
      </c>
      <c r="N417" s="2" t="s">
        <v>1301</v>
      </c>
      <c r="O417" s="2" t="s">
        <v>1040</v>
      </c>
      <c r="P417" s="2" t="str">
        <f t="shared" si="12"/>
        <v>P-Onsite</v>
      </c>
      <c r="Q417" s="2" t="str">
        <f t="shared" si="13"/>
        <v>P-S1_Onsite</v>
      </c>
      <c r="R417" s="2" t="s">
        <v>1061</v>
      </c>
      <c r="S417" s="2" t="s">
        <v>1041</v>
      </c>
      <c r="T417" s="2" t="s">
        <v>1596</v>
      </c>
    </row>
    <row r="418" spans="1:20" x14ac:dyDescent="0.3">
      <c r="A418" s="2" t="s">
        <v>1792</v>
      </c>
      <c r="B418" s="2" t="s">
        <v>1054</v>
      </c>
      <c r="C418" s="2" t="s">
        <v>1793</v>
      </c>
      <c r="D418" s="2" t="s">
        <v>1794</v>
      </c>
      <c r="E418" s="2" t="s">
        <v>1795</v>
      </c>
      <c r="F418" s="2" t="s">
        <v>1597</v>
      </c>
      <c r="G418" s="2" t="s">
        <v>1598</v>
      </c>
      <c r="H418" s="2" t="s">
        <v>1599</v>
      </c>
      <c r="I418" s="2" t="s">
        <v>1798</v>
      </c>
      <c r="J418" s="2" t="s">
        <v>1037</v>
      </c>
      <c r="K418" s="2" t="s">
        <v>1038</v>
      </c>
      <c r="L418" s="2" t="s">
        <v>1300</v>
      </c>
      <c r="M418" s="2" t="s">
        <v>1059</v>
      </c>
      <c r="N418" s="2" t="s">
        <v>1301</v>
      </c>
      <c r="O418" s="2" t="s">
        <v>1040</v>
      </c>
      <c r="P418" s="2" t="str">
        <f t="shared" si="12"/>
        <v>P-Onsite</v>
      </c>
      <c r="Q418" s="2" t="str">
        <f t="shared" si="13"/>
        <v>P-S1_Onsite</v>
      </c>
      <c r="R418" s="2" t="s">
        <v>1061</v>
      </c>
      <c r="S418" s="2" t="s">
        <v>1041</v>
      </c>
      <c r="T418" s="2" t="s">
        <v>1596</v>
      </c>
    </row>
    <row r="419" spans="1:20" x14ac:dyDescent="0.3">
      <c r="A419" s="2" t="s">
        <v>1792</v>
      </c>
      <c r="B419" s="2" t="s">
        <v>1054</v>
      </c>
      <c r="C419" s="2" t="s">
        <v>1793</v>
      </c>
      <c r="D419" s="2" t="s">
        <v>1794</v>
      </c>
      <c r="E419" s="2" t="s">
        <v>1795</v>
      </c>
      <c r="F419" s="2" t="s">
        <v>1612</v>
      </c>
      <c r="G419" s="2" t="s">
        <v>1613</v>
      </c>
      <c r="H419" s="2" t="s">
        <v>1614</v>
      </c>
      <c r="I419" s="2" t="s">
        <v>1799</v>
      </c>
      <c r="J419" s="2" t="s">
        <v>1047</v>
      </c>
      <c r="K419" s="2" t="s">
        <v>1048</v>
      </c>
      <c r="L419" s="2" t="s">
        <v>1300</v>
      </c>
      <c r="M419" s="2" t="s">
        <v>1059</v>
      </c>
      <c r="N419" s="2" t="s">
        <v>1301</v>
      </c>
      <c r="O419" s="2" t="s">
        <v>1040</v>
      </c>
      <c r="P419" s="2" t="str">
        <f t="shared" si="12"/>
        <v>P-Onsite</v>
      </c>
      <c r="Q419" s="2" t="str">
        <f t="shared" si="13"/>
        <v>P-S1_Onsite</v>
      </c>
      <c r="R419" s="2" t="s">
        <v>1061</v>
      </c>
      <c r="S419" s="2" t="s">
        <v>1041</v>
      </c>
      <c r="T419" s="2" t="s">
        <v>1596</v>
      </c>
    </row>
    <row r="420" spans="1:20" x14ac:dyDescent="0.3">
      <c r="A420" s="2" t="s">
        <v>1792</v>
      </c>
      <c r="B420" s="2" t="s">
        <v>1054</v>
      </c>
      <c r="C420" s="2" t="s">
        <v>1793</v>
      </c>
      <c r="D420" s="2" t="s">
        <v>1794</v>
      </c>
      <c r="E420" s="2" t="s">
        <v>1795</v>
      </c>
      <c r="F420" s="2" t="s">
        <v>1630</v>
      </c>
      <c r="G420" s="2" t="s">
        <v>1631</v>
      </c>
      <c r="H420" s="2" t="s">
        <v>1632</v>
      </c>
      <c r="I420" s="2" t="s">
        <v>1800</v>
      </c>
      <c r="J420" s="2" t="s">
        <v>1053</v>
      </c>
      <c r="K420" s="2" t="s">
        <v>1038</v>
      </c>
      <c r="L420" s="2" t="s">
        <v>1300</v>
      </c>
      <c r="M420" s="2" t="s">
        <v>1059</v>
      </c>
      <c r="N420" s="2" t="s">
        <v>1301</v>
      </c>
      <c r="O420" s="2" t="s">
        <v>1040</v>
      </c>
      <c r="P420" s="2" t="str">
        <f t="shared" si="12"/>
        <v>P-Onsite</v>
      </c>
      <c r="Q420" s="2" t="str">
        <f t="shared" si="13"/>
        <v>P-S1_Onsite</v>
      </c>
      <c r="R420" s="2" t="s">
        <v>1061</v>
      </c>
      <c r="S420" s="2" t="s">
        <v>1041</v>
      </c>
      <c r="T420" s="2" t="s">
        <v>1596</v>
      </c>
    </row>
    <row r="421" spans="1:20" x14ac:dyDescent="0.3">
      <c r="A421" s="2" t="s">
        <v>1801</v>
      </c>
      <c r="B421" s="2" t="s">
        <v>1054</v>
      </c>
      <c r="C421" s="2" t="s">
        <v>1802</v>
      </c>
      <c r="D421" s="2" t="s">
        <v>1803</v>
      </c>
      <c r="E421" s="2" t="s">
        <v>1804</v>
      </c>
      <c r="F421" s="2" t="s">
        <v>1612</v>
      </c>
      <c r="G421" s="2" t="s">
        <v>1613</v>
      </c>
      <c r="H421" s="2" t="s">
        <v>1614</v>
      </c>
      <c r="I421" s="2" t="s">
        <v>1805</v>
      </c>
      <c r="J421" s="2" t="s">
        <v>1047</v>
      </c>
      <c r="K421" s="2" t="s">
        <v>1048</v>
      </c>
      <c r="L421" s="2" t="s">
        <v>1205</v>
      </c>
      <c r="M421" s="2" t="s">
        <v>1059</v>
      </c>
      <c r="N421" s="2" t="s">
        <v>1206</v>
      </c>
      <c r="O421" s="2" t="s">
        <v>1040</v>
      </c>
      <c r="P421" s="2" t="str">
        <f t="shared" si="12"/>
        <v>P-Onsite</v>
      </c>
      <c r="Q421" s="2" t="str">
        <f t="shared" si="13"/>
        <v>P-S1_Onsite</v>
      </c>
      <c r="R421" s="2" t="s">
        <v>1061</v>
      </c>
      <c r="S421" s="2" t="s">
        <v>1041</v>
      </c>
      <c r="T421" s="2" t="s">
        <v>1596</v>
      </c>
    </row>
    <row r="422" spans="1:20" x14ac:dyDescent="0.3">
      <c r="A422" s="2" t="s">
        <v>1801</v>
      </c>
      <c r="B422" s="2" t="s">
        <v>1054</v>
      </c>
      <c r="C422" s="2" t="s">
        <v>1802</v>
      </c>
      <c r="D422" s="2" t="s">
        <v>1803</v>
      </c>
      <c r="E422" s="2" t="s">
        <v>1804</v>
      </c>
      <c r="F422" s="2" t="s">
        <v>1630</v>
      </c>
      <c r="G422" s="2" t="s">
        <v>1631</v>
      </c>
      <c r="H422" s="2" t="s">
        <v>1632</v>
      </c>
      <c r="I422" s="2" t="s">
        <v>1806</v>
      </c>
      <c r="J422" s="2" t="s">
        <v>1053</v>
      </c>
      <c r="K422" s="2" t="s">
        <v>1038</v>
      </c>
      <c r="L422" s="2" t="s">
        <v>1205</v>
      </c>
      <c r="M422" s="2" t="s">
        <v>1059</v>
      </c>
      <c r="N422" s="2" t="s">
        <v>1206</v>
      </c>
      <c r="O422" s="2" t="s">
        <v>1040</v>
      </c>
      <c r="P422" s="2" t="str">
        <f t="shared" si="12"/>
        <v>P-Onsite</v>
      </c>
      <c r="Q422" s="2" t="str">
        <f t="shared" si="13"/>
        <v>P-S1_Onsite</v>
      </c>
      <c r="R422" s="2" t="s">
        <v>1061</v>
      </c>
      <c r="S422" s="2" t="s">
        <v>1041</v>
      </c>
      <c r="T422" s="2" t="s">
        <v>1596</v>
      </c>
    </row>
    <row r="423" spans="1:20" x14ac:dyDescent="0.3">
      <c r="A423" s="2" t="s">
        <v>1807</v>
      </c>
      <c r="B423" s="2" t="s">
        <v>1054</v>
      </c>
      <c r="C423" s="2" t="s">
        <v>1808</v>
      </c>
      <c r="D423" s="2" t="s">
        <v>1809</v>
      </c>
      <c r="E423" s="2" t="s">
        <v>1810</v>
      </c>
      <c r="F423" s="2" t="s">
        <v>1605</v>
      </c>
      <c r="G423" s="2" t="s">
        <v>1606</v>
      </c>
      <c r="H423" s="2" t="s">
        <v>1607</v>
      </c>
      <c r="I423" s="2" t="s">
        <v>1811</v>
      </c>
      <c r="J423" s="2" t="s">
        <v>1609</v>
      </c>
      <c r="K423" s="2" t="s">
        <v>1610</v>
      </c>
      <c r="L423" s="2" t="s">
        <v>1205</v>
      </c>
      <c r="M423" s="2" t="s">
        <v>1059</v>
      </c>
      <c r="N423" s="2" t="s">
        <v>1206</v>
      </c>
      <c r="O423" s="2" t="s">
        <v>1040</v>
      </c>
      <c r="P423" s="2" t="str">
        <f t="shared" si="12"/>
        <v>P-Onsite</v>
      </c>
      <c r="Q423" s="2" t="str">
        <f t="shared" si="13"/>
        <v>P-S1_Onsite</v>
      </c>
      <c r="R423" s="2" t="s">
        <v>1061</v>
      </c>
      <c r="S423" s="2" t="s">
        <v>1041</v>
      </c>
      <c r="T423" s="2" t="s">
        <v>1596</v>
      </c>
    </row>
    <row r="424" spans="1:20" x14ac:dyDescent="0.3">
      <c r="A424" s="2" t="s">
        <v>1807</v>
      </c>
      <c r="B424" s="2" t="s">
        <v>1054</v>
      </c>
      <c r="C424" s="2" t="s">
        <v>1808</v>
      </c>
      <c r="D424" s="2" t="s">
        <v>1809</v>
      </c>
      <c r="E424" s="2" t="s">
        <v>1810</v>
      </c>
      <c r="F424" s="2" t="s">
        <v>1597</v>
      </c>
      <c r="G424" s="2" t="s">
        <v>1598</v>
      </c>
      <c r="H424" s="2" t="s">
        <v>1599</v>
      </c>
      <c r="I424" s="2" t="s">
        <v>1812</v>
      </c>
      <c r="J424" s="2" t="s">
        <v>1037</v>
      </c>
      <c r="K424" s="2" t="s">
        <v>1038</v>
      </c>
      <c r="L424" s="2" t="s">
        <v>1205</v>
      </c>
      <c r="M424" s="2" t="s">
        <v>1059</v>
      </c>
      <c r="N424" s="2" t="s">
        <v>1206</v>
      </c>
      <c r="O424" s="2" t="s">
        <v>1040</v>
      </c>
      <c r="P424" s="2" t="str">
        <f t="shared" si="12"/>
        <v>P-Onsite</v>
      </c>
      <c r="Q424" s="2" t="str">
        <f t="shared" si="13"/>
        <v>P-S1_Onsite</v>
      </c>
      <c r="R424" s="2" t="s">
        <v>1061</v>
      </c>
      <c r="S424" s="2" t="s">
        <v>1041</v>
      </c>
      <c r="T424" s="2" t="s">
        <v>1596</v>
      </c>
    </row>
    <row r="425" spans="1:20" x14ac:dyDescent="0.3">
      <c r="A425" s="2" t="s">
        <v>1813</v>
      </c>
      <c r="B425" s="2" t="s">
        <v>1054</v>
      </c>
      <c r="C425" s="2" t="s">
        <v>1814</v>
      </c>
      <c r="D425" s="2" t="s">
        <v>1815</v>
      </c>
      <c r="E425" s="2" t="s">
        <v>1816</v>
      </c>
      <c r="F425" s="2" t="s">
        <v>1597</v>
      </c>
      <c r="G425" s="2" t="s">
        <v>1598</v>
      </c>
      <c r="H425" s="2" t="s">
        <v>1599</v>
      </c>
      <c r="I425" s="2" t="s">
        <v>1817</v>
      </c>
      <c r="J425" s="2" t="s">
        <v>1037</v>
      </c>
      <c r="K425" s="2" t="s">
        <v>1038</v>
      </c>
      <c r="L425" s="2" t="s">
        <v>1300</v>
      </c>
      <c r="M425" s="2" t="s">
        <v>1059</v>
      </c>
      <c r="N425" s="2" t="s">
        <v>1301</v>
      </c>
      <c r="O425" s="2" t="s">
        <v>1040</v>
      </c>
      <c r="P425" s="2" t="str">
        <f t="shared" si="12"/>
        <v>P-Onsite</v>
      </c>
      <c r="Q425" s="2" t="str">
        <f t="shared" si="13"/>
        <v>P-S1_Onsite</v>
      </c>
      <c r="R425" s="2" t="s">
        <v>1061</v>
      </c>
      <c r="S425" s="2" t="s">
        <v>1041</v>
      </c>
      <c r="T425" s="2" t="s">
        <v>1596</v>
      </c>
    </row>
    <row r="426" spans="1:20" x14ac:dyDescent="0.3">
      <c r="A426" s="2" t="s">
        <v>1813</v>
      </c>
      <c r="B426" s="2" t="s">
        <v>1054</v>
      </c>
      <c r="C426" s="2" t="s">
        <v>1814</v>
      </c>
      <c r="D426" s="2" t="s">
        <v>1815</v>
      </c>
      <c r="E426" s="2" t="s">
        <v>1816</v>
      </c>
      <c r="F426" s="2" t="s">
        <v>1612</v>
      </c>
      <c r="G426" s="2" t="s">
        <v>1613</v>
      </c>
      <c r="H426" s="2" t="s">
        <v>1614</v>
      </c>
      <c r="I426" s="2" t="s">
        <v>1818</v>
      </c>
      <c r="J426" s="2" t="s">
        <v>1047</v>
      </c>
      <c r="K426" s="2" t="s">
        <v>1048</v>
      </c>
      <c r="L426" s="2" t="s">
        <v>1300</v>
      </c>
      <c r="M426" s="2" t="s">
        <v>1059</v>
      </c>
      <c r="N426" s="2" t="s">
        <v>1301</v>
      </c>
      <c r="O426" s="2" t="s">
        <v>1040</v>
      </c>
      <c r="P426" s="2" t="str">
        <f t="shared" si="12"/>
        <v>P-Onsite</v>
      </c>
      <c r="Q426" s="2" t="str">
        <f t="shared" si="13"/>
        <v>P-S1_Onsite</v>
      </c>
      <c r="R426" s="2" t="s">
        <v>1061</v>
      </c>
      <c r="S426" s="2" t="s">
        <v>1041</v>
      </c>
      <c r="T426" s="2" t="s">
        <v>1596</v>
      </c>
    </row>
    <row r="427" spans="1:20" x14ac:dyDescent="0.3">
      <c r="A427" s="2" t="s">
        <v>1819</v>
      </c>
      <c r="B427" s="2" t="s">
        <v>1054</v>
      </c>
      <c r="C427" s="2" t="s">
        <v>1820</v>
      </c>
      <c r="D427" s="2" t="s">
        <v>1821</v>
      </c>
      <c r="E427" s="2" t="s">
        <v>1822</v>
      </c>
      <c r="F427" s="2" t="s">
        <v>1597</v>
      </c>
      <c r="G427" s="2" t="s">
        <v>1598</v>
      </c>
      <c r="H427" s="2" t="s">
        <v>1599</v>
      </c>
      <c r="I427" s="2" t="s">
        <v>1823</v>
      </c>
      <c r="J427" s="2" t="s">
        <v>1037</v>
      </c>
      <c r="K427" s="2" t="s">
        <v>1038</v>
      </c>
      <c r="L427" s="2" t="s">
        <v>1058</v>
      </c>
      <c r="M427" s="2" t="s">
        <v>1059</v>
      </c>
      <c r="N427" s="2" t="s">
        <v>1106</v>
      </c>
      <c r="O427" s="2" t="s">
        <v>1040</v>
      </c>
      <c r="P427" s="2" t="str">
        <f t="shared" si="12"/>
        <v>P-Onsite</v>
      </c>
      <c r="Q427" s="2" t="str">
        <f t="shared" si="13"/>
        <v>P-S1_Onsite</v>
      </c>
      <c r="R427" s="2" t="s">
        <v>1061</v>
      </c>
      <c r="S427" s="2" t="s">
        <v>1041</v>
      </c>
      <c r="T427" s="2" t="s">
        <v>1596</v>
      </c>
    </row>
    <row r="428" spans="1:20" x14ac:dyDescent="0.3">
      <c r="A428" s="2" t="s">
        <v>1819</v>
      </c>
      <c r="B428" s="2" t="s">
        <v>1054</v>
      </c>
      <c r="C428" s="2" t="s">
        <v>1820</v>
      </c>
      <c r="D428" s="2" t="s">
        <v>1821</v>
      </c>
      <c r="E428" s="2" t="s">
        <v>1822</v>
      </c>
      <c r="F428" s="2" t="s">
        <v>1612</v>
      </c>
      <c r="G428" s="2" t="s">
        <v>1613</v>
      </c>
      <c r="H428" s="2" t="s">
        <v>1614</v>
      </c>
      <c r="I428" s="2" t="s">
        <v>1824</v>
      </c>
      <c r="J428" s="2" t="s">
        <v>1047</v>
      </c>
      <c r="K428" s="2" t="s">
        <v>1048</v>
      </c>
      <c r="L428" s="2" t="s">
        <v>1058</v>
      </c>
      <c r="M428" s="2" t="s">
        <v>1059</v>
      </c>
      <c r="N428" s="2" t="s">
        <v>1106</v>
      </c>
      <c r="O428" s="2" t="s">
        <v>1040</v>
      </c>
      <c r="P428" s="2" t="str">
        <f t="shared" si="12"/>
        <v>P-Onsite</v>
      </c>
      <c r="Q428" s="2" t="str">
        <f t="shared" si="13"/>
        <v>P-S1_Onsite</v>
      </c>
      <c r="R428" s="2" t="s">
        <v>1061</v>
      </c>
      <c r="S428" s="2" t="s">
        <v>1041</v>
      </c>
      <c r="T428" s="2" t="s">
        <v>1596</v>
      </c>
    </row>
    <row r="429" spans="1:20" x14ac:dyDescent="0.3">
      <c r="A429" s="2" t="s">
        <v>1819</v>
      </c>
      <c r="B429" s="2" t="s">
        <v>1054</v>
      </c>
      <c r="C429" s="2" t="s">
        <v>1820</v>
      </c>
      <c r="D429" s="2" t="s">
        <v>1821</v>
      </c>
      <c r="E429" s="2" t="s">
        <v>1822</v>
      </c>
      <c r="F429" s="2" t="s">
        <v>1630</v>
      </c>
      <c r="G429" s="2" t="s">
        <v>1631</v>
      </c>
      <c r="H429" s="2" t="s">
        <v>1632</v>
      </c>
      <c r="I429" s="2" t="s">
        <v>1825</v>
      </c>
      <c r="J429" s="2" t="s">
        <v>1053</v>
      </c>
      <c r="K429" s="2" t="s">
        <v>1038</v>
      </c>
      <c r="L429" s="2" t="s">
        <v>1058</v>
      </c>
      <c r="M429" s="2" t="s">
        <v>1059</v>
      </c>
      <c r="N429" s="2" t="s">
        <v>1106</v>
      </c>
      <c r="O429" s="2" t="s">
        <v>1040</v>
      </c>
      <c r="P429" s="2" t="str">
        <f t="shared" si="12"/>
        <v>P-Onsite</v>
      </c>
      <c r="Q429" s="2" t="str">
        <f t="shared" si="13"/>
        <v>P-S1_Onsite</v>
      </c>
      <c r="R429" s="2" t="s">
        <v>1061</v>
      </c>
      <c r="S429" s="2" t="s">
        <v>1041</v>
      </c>
      <c r="T429" s="2" t="s">
        <v>1596</v>
      </c>
    </row>
    <row r="430" spans="1:20" x14ac:dyDescent="0.3">
      <c r="A430" s="2" t="s">
        <v>1826</v>
      </c>
      <c r="B430" s="2" t="s">
        <v>1054</v>
      </c>
      <c r="C430" s="2" t="s">
        <v>1827</v>
      </c>
      <c r="D430" s="2" t="s">
        <v>1828</v>
      </c>
      <c r="E430" s="2" t="s">
        <v>1829</v>
      </c>
      <c r="F430" s="2" t="s">
        <v>1597</v>
      </c>
      <c r="G430" s="2" t="s">
        <v>1598</v>
      </c>
      <c r="H430" s="2" t="s">
        <v>1599</v>
      </c>
      <c r="I430" s="2" t="s">
        <v>1830</v>
      </c>
      <c r="J430" s="2" t="s">
        <v>1037</v>
      </c>
      <c r="K430" s="2" t="s">
        <v>1038</v>
      </c>
      <c r="L430" s="2" t="s">
        <v>1164</v>
      </c>
      <c r="M430" s="2" t="s">
        <v>1059</v>
      </c>
      <c r="N430" s="2" t="s">
        <v>1209</v>
      </c>
      <c r="O430" s="2" t="s">
        <v>1040</v>
      </c>
      <c r="P430" s="2" t="str">
        <f t="shared" si="12"/>
        <v>P-Onsite</v>
      </c>
      <c r="Q430" s="2" t="str">
        <f t="shared" si="13"/>
        <v>P-S1_Onsite</v>
      </c>
      <c r="R430" s="2" t="s">
        <v>1061</v>
      </c>
      <c r="S430" s="2" t="s">
        <v>1041</v>
      </c>
      <c r="T430" s="2" t="s">
        <v>1596</v>
      </c>
    </row>
    <row r="431" spans="1:20" x14ac:dyDescent="0.3">
      <c r="A431" s="2" t="s">
        <v>1826</v>
      </c>
      <c r="B431" s="2" t="s">
        <v>1054</v>
      </c>
      <c r="C431" s="2" t="s">
        <v>1827</v>
      </c>
      <c r="D431" s="2" t="s">
        <v>1828</v>
      </c>
      <c r="E431" s="2" t="s">
        <v>1829</v>
      </c>
      <c r="F431" s="2" t="s">
        <v>1612</v>
      </c>
      <c r="G431" s="2" t="s">
        <v>1613</v>
      </c>
      <c r="H431" s="2" t="s">
        <v>1614</v>
      </c>
      <c r="I431" s="2" t="s">
        <v>1831</v>
      </c>
      <c r="J431" s="2" t="s">
        <v>1047</v>
      </c>
      <c r="K431" s="2" t="s">
        <v>1048</v>
      </c>
      <c r="L431" s="2" t="s">
        <v>1164</v>
      </c>
      <c r="M431" s="2" t="s">
        <v>1059</v>
      </c>
      <c r="N431" s="2" t="s">
        <v>1209</v>
      </c>
      <c r="O431" s="2" t="s">
        <v>1040</v>
      </c>
      <c r="P431" s="2" t="str">
        <f t="shared" si="12"/>
        <v>P-Onsite</v>
      </c>
      <c r="Q431" s="2" t="str">
        <f t="shared" si="13"/>
        <v>P-S1_Onsite</v>
      </c>
      <c r="R431" s="2" t="s">
        <v>1061</v>
      </c>
      <c r="S431" s="2" t="s">
        <v>1041</v>
      </c>
      <c r="T431" s="2" t="s">
        <v>1596</v>
      </c>
    </row>
    <row r="432" spans="1:20" x14ac:dyDescent="0.3">
      <c r="A432" s="2" t="s">
        <v>1832</v>
      </c>
      <c r="B432" s="2" t="s">
        <v>1054</v>
      </c>
      <c r="C432" s="2" t="s">
        <v>1833</v>
      </c>
      <c r="D432" s="2" t="s">
        <v>1834</v>
      </c>
      <c r="E432" s="2" t="s">
        <v>1835</v>
      </c>
      <c r="F432" s="2" t="s">
        <v>1605</v>
      </c>
      <c r="G432" s="2" t="s">
        <v>1606</v>
      </c>
      <c r="H432" s="2" t="s">
        <v>1607</v>
      </c>
      <c r="I432" s="2" t="s">
        <v>1836</v>
      </c>
      <c r="J432" s="2" t="s">
        <v>1609</v>
      </c>
      <c r="K432" s="2" t="s">
        <v>1610</v>
      </c>
      <c r="L432" s="2" t="s">
        <v>1075</v>
      </c>
      <c r="M432" s="2" t="s">
        <v>1059</v>
      </c>
      <c r="N432" s="2" t="s">
        <v>1076</v>
      </c>
      <c r="O432" s="2" t="s">
        <v>1040</v>
      </c>
      <c r="P432" s="2" t="str">
        <f t="shared" si="12"/>
        <v>P-Onsite</v>
      </c>
      <c r="Q432" s="2" t="str">
        <f t="shared" si="13"/>
        <v>P-S1_Onsite</v>
      </c>
      <c r="R432" s="2" t="s">
        <v>1061</v>
      </c>
      <c r="S432" s="2" t="s">
        <v>1041</v>
      </c>
      <c r="T432" s="2" t="s">
        <v>1596</v>
      </c>
    </row>
    <row r="433" spans="1:20" x14ac:dyDescent="0.3">
      <c r="A433" s="2" t="s">
        <v>1832</v>
      </c>
      <c r="B433" s="2" t="s">
        <v>1054</v>
      </c>
      <c r="C433" s="2" t="s">
        <v>1833</v>
      </c>
      <c r="D433" s="2" t="s">
        <v>1834</v>
      </c>
      <c r="E433" s="2" t="s">
        <v>1835</v>
      </c>
      <c r="F433" s="2" t="s">
        <v>1597</v>
      </c>
      <c r="G433" s="2" t="s">
        <v>1598</v>
      </c>
      <c r="H433" s="2" t="s">
        <v>1599</v>
      </c>
      <c r="I433" s="2" t="s">
        <v>1837</v>
      </c>
      <c r="J433" s="2" t="s">
        <v>1037</v>
      </c>
      <c r="K433" s="2" t="s">
        <v>1038</v>
      </c>
      <c r="L433" s="2" t="s">
        <v>1075</v>
      </c>
      <c r="M433" s="2" t="s">
        <v>1059</v>
      </c>
      <c r="N433" s="2" t="s">
        <v>1076</v>
      </c>
      <c r="O433" s="2" t="s">
        <v>1040</v>
      </c>
      <c r="P433" s="2" t="str">
        <f t="shared" si="12"/>
        <v>P-Onsite</v>
      </c>
      <c r="Q433" s="2" t="str">
        <f t="shared" si="13"/>
        <v>P-S1_Onsite</v>
      </c>
      <c r="R433" s="2" t="s">
        <v>1061</v>
      </c>
      <c r="S433" s="2" t="s">
        <v>1041</v>
      </c>
      <c r="T433" s="2" t="s">
        <v>1596</v>
      </c>
    </row>
    <row r="434" spans="1:20" x14ac:dyDescent="0.3">
      <c r="A434" s="2" t="s">
        <v>1838</v>
      </c>
      <c r="B434" s="2" t="s">
        <v>1054</v>
      </c>
      <c r="C434" s="2" t="s">
        <v>1839</v>
      </c>
      <c r="D434" s="2" t="s">
        <v>1840</v>
      </c>
      <c r="E434" s="2" t="s">
        <v>1841</v>
      </c>
      <c r="F434" s="2" t="s">
        <v>1605</v>
      </c>
      <c r="G434" s="2" t="s">
        <v>1606</v>
      </c>
      <c r="H434" s="2" t="s">
        <v>1607</v>
      </c>
      <c r="I434" s="2" t="s">
        <v>1842</v>
      </c>
      <c r="J434" s="2" t="s">
        <v>1609</v>
      </c>
      <c r="K434" s="2" t="s">
        <v>1610</v>
      </c>
      <c r="L434" s="2" t="s">
        <v>1101</v>
      </c>
      <c r="M434" s="2" t="s">
        <v>1059</v>
      </c>
      <c r="N434" s="2" t="s">
        <v>1102</v>
      </c>
      <c r="O434" s="2" t="s">
        <v>1040</v>
      </c>
      <c r="P434" s="2" t="str">
        <f t="shared" si="12"/>
        <v>P-Onsite</v>
      </c>
      <c r="Q434" s="2" t="str">
        <f t="shared" si="13"/>
        <v>P-S1_Onsite</v>
      </c>
      <c r="R434" s="2" t="s">
        <v>1061</v>
      </c>
      <c r="S434" s="2" t="s">
        <v>1041</v>
      </c>
      <c r="T434" s="2" t="s">
        <v>1596</v>
      </c>
    </row>
    <row r="435" spans="1:20" x14ac:dyDescent="0.3">
      <c r="A435" s="2" t="s">
        <v>1838</v>
      </c>
      <c r="B435" s="2" t="s">
        <v>1054</v>
      </c>
      <c r="C435" s="2" t="s">
        <v>1839</v>
      </c>
      <c r="D435" s="2" t="s">
        <v>1840</v>
      </c>
      <c r="E435" s="2" t="s">
        <v>1841</v>
      </c>
      <c r="F435" s="2" t="s">
        <v>1597</v>
      </c>
      <c r="G435" s="2" t="s">
        <v>1598</v>
      </c>
      <c r="H435" s="2" t="s">
        <v>1599</v>
      </c>
      <c r="I435" s="2" t="s">
        <v>1843</v>
      </c>
      <c r="J435" s="2" t="s">
        <v>1037</v>
      </c>
      <c r="K435" s="2" t="s">
        <v>1038</v>
      </c>
      <c r="L435" s="2" t="s">
        <v>1101</v>
      </c>
      <c r="M435" s="2" t="s">
        <v>1059</v>
      </c>
      <c r="N435" s="2" t="s">
        <v>1102</v>
      </c>
      <c r="O435" s="2" t="s">
        <v>1040</v>
      </c>
      <c r="P435" s="2" t="str">
        <f t="shared" si="12"/>
        <v>P-Onsite</v>
      </c>
      <c r="Q435" s="2" t="str">
        <f t="shared" si="13"/>
        <v>P-S1_Onsite</v>
      </c>
      <c r="R435" s="2" t="s">
        <v>1061</v>
      </c>
      <c r="S435" s="2" t="s">
        <v>1041</v>
      </c>
      <c r="T435" s="2" t="s">
        <v>1596</v>
      </c>
    </row>
    <row r="436" spans="1:20" x14ac:dyDescent="0.3">
      <c r="A436" s="2" t="s">
        <v>1838</v>
      </c>
      <c r="B436" s="2" t="s">
        <v>1054</v>
      </c>
      <c r="C436" s="2" t="s">
        <v>1839</v>
      </c>
      <c r="D436" s="2" t="s">
        <v>1840</v>
      </c>
      <c r="E436" s="2" t="s">
        <v>1841</v>
      </c>
      <c r="F436" s="2" t="s">
        <v>1612</v>
      </c>
      <c r="G436" s="2" t="s">
        <v>1613</v>
      </c>
      <c r="H436" s="2" t="s">
        <v>1614</v>
      </c>
      <c r="I436" s="2" t="s">
        <v>1844</v>
      </c>
      <c r="J436" s="2" t="s">
        <v>1047</v>
      </c>
      <c r="K436" s="2" t="s">
        <v>1048</v>
      </c>
      <c r="L436" s="2" t="s">
        <v>1101</v>
      </c>
      <c r="M436" s="2" t="s">
        <v>1059</v>
      </c>
      <c r="N436" s="2" t="s">
        <v>1102</v>
      </c>
      <c r="O436" s="2" t="s">
        <v>1040</v>
      </c>
      <c r="P436" s="2" t="str">
        <f t="shared" si="12"/>
        <v>P-Onsite</v>
      </c>
      <c r="Q436" s="2" t="str">
        <f t="shared" si="13"/>
        <v>P-S1_Onsite</v>
      </c>
      <c r="R436" s="2" t="s">
        <v>1061</v>
      </c>
      <c r="S436" s="2" t="s">
        <v>1041</v>
      </c>
      <c r="T436" s="2" t="s">
        <v>1596</v>
      </c>
    </row>
    <row r="437" spans="1:20" x14ac:dyDescent="0.3">
      <c r="A437" s="2" t="s">
        <v>1845</v>
      </c>
      <c r="B437" s="2" t="s">
        <v>1054</v>
      </c>
      <c r="C437" s="2" t="s">
        <v>1846</v>
      </c>
      <c r="D437" s="2" t="s">
        <v>1847</v>
      </c>
      <c r="E437" s="2" t="s">
        <v>1848</v>
      </c>
      <c r="F437" s="2" t="s">
        <v>1612</v>
      </c>
      <c r="G437" s="2" t="s">
        <v>1613</v>
      </c>
      <c r="H437" s="2" t="s">
        <v>1614</v>
      </c>
      <c r="I437" s="2" t="s">
        <v>1849</v>
      </c>
      <c r="J437" s="2" t="s">
        <v>1047</v>
      </c>
      <c r="K437" s="2" t="s">
        <v>1048</v>
      </c>
      <c r="L437" s="2" t="s">
        <v>1164</v>
      </c>
      <c r="M437" s="2" t="s">
        <v>1059</v>
      </c>
      <c r="N437" s="2" t="s">
        <v>1165</v>
      </c>
      <c r="O437" s="2" t="s">
        <v>1040</v>
      </c>
      <c r="P437" s="2" t="str">
        <f t="shared" si="12"/>
        <v>P-Onsite</v>
      </c>
      <c r="Q437" s="2" t="str">
        <f t="shared" si="13"/>
        <v>P-S1_Onsite</v>
      </c>
      <c r="R437" s="2" t="s">
        <v>1061</v>
      </c>
      <c r="S437" s="2" t="s">
        <v>1041</v>
      </c>
      <c r="T437" s="2" t="s">
        <v>1596</v>
      </c>
    </row>
    <row r="438" spans="1:20" x14ac:dyDescent="0.3">
      <c r="A438" s="2" t="s">
        <v>1850</v>
      </c>
      <c r="B438" s="2" t="s">
        <v>1054</v>
      </c>
      <c r="C438" s="2" t="s">
        <v>1851</v>
      </c>
      <c r="D438" s="2" t="s">
        <v>1852</v>
      </c>
      <c r="E438" s="2" t="s">
        <v>1853</v>
      </c>
      <c r="F438" s="2" t="s">
        <v>1592</v>
      </c>
      <c r="G438" s="2" t="s">
        <v>1593</v>
      </c>
      <c r="H438" s="2" t="s">
        <v>1594</v>
      </c>
      <c r="I438" s="2" t="s">
        <v>1854</v>
      </c>
      <c r="J438" s="2" t="s">
        <v>1066</v>
      </c>
      <c r="K438" s="2" t="s">
        <v>1048</v>
      </c>
      <c r="L438" s="2" t="s">
        <v>1150</v>
      </c>
      <c r="M438" s="2" t="s">
        <v>1059</v>
      </c>
      <c r="N438" s="2" t="s">
        <v>1151</v>
      </c>
      <c r="O438" s="2" t="s">
        <v>1040</v>
      </c>
      <c r="P438" s="2" t="str">
        <f t="shared" si="12"/>
        <v>P-Onsite</v>
      </c>
      <c r="Q438" s="2" t="str">
        <f t="shared" si="13"/>
        <v>P-S1_Onsite</v>
      </c>
      <c r="R438" s="2" t="s">
        <v>1061</v>
      </c>
      <c r="S438" s="2" t="s">
        <v>1041</v>
      </c>
      <c r="T438" s="2" t="s">
        <v>1596</v>
      </c>
    </row>
    <row r="439" spans="1:20" x14ac:dyDescent="0.3">
      <c r="A439" s="2" t="s">
        <v>1850</v>
      </c>
      <c r="B439" s="2" t="s">
        <v>1054</v>
      </c>
      <c r="C439" s="2" t="s">
        <v>1851</v>
      </c>
      <c r="D439" s="2" t="s">
        <v>1852</v>
      </c>
      <c r="E439" s="2" t="s">
        <v>1853</v>
      </c>
      <c r="F439" s="2" t="s">
        <v>1597</v>
      </c>
      <c r="G439" s="2" t="s">
        <v>1598</v>
      </c>
      <c r="H439" s="2" t="s">
        <v>1599</v>
      </c>
      <c r="I439" s="2" t="s">
        <v>1855</v>
      </c>
      <c r="J439" s="2" t="s">
        <v>1037</v>
      </c>
      <c r="K439" s="2" t="s">
        <v>1038</v>
      </c>
      <c r="L439" s="2" t="s">
        <v>1150</v>
      </c>
      <c r="M439" s="2" t="s">
        <v>1059</v>
      </c>
      <c r="N439" s="2" t="s">
        <v>1151</v>
      </c>
      <c r="O439" s="2" t="s">
        <v>1040</v>
      </c>
      <c r="P439" s="2" t="str">
        <f t="shared" si="12"/>
        <v>P-Onsite</v>
      </c>
      <c r="Q439" s="2" t="str">
        <f t="shared" si="13"/>
        <v>P-S1_Onsite</v>
      </c>
      <c r="R439" s="2" t="s">
        <v>1061</v>
      </c>
      <c r="S439" s="2" t="s">
        <v>1041</v>
      </c>
      <c r="T439" s="2" t="s">
        <v>1596</v>
      </c>
    </row>
    <row r="440" spans="1:20" x14ac:dyDescent="0.3">
      <c r="A440" s="2" t="s">
        <v>1856</v>
      </c>
      <c r="B440" s="2" t="s">
        <v>1031</v>
      </c>
      <c r="C440" s="2" t="s">
        <v>1857</v>
      </c>
      <c r="D440" s="2" t="s">
        <v>1858</v>
      </c>
      <c r="E440" s="2" t="s">
        <v>1859</v>
      </c>
      <c r="F440" s="2" t="s">
        <v>1860</v>
      </c>
      <c r="G440" s="2" t="s">
        <v>1593</v>
      </c>
      <c r="H440" s="2" t="s">
        <v>1594</v>
      </c>
      <c r="I440" s="2" t="s">
        <v>1861</v>
      </c>
      <c r="J440" s="2" t="s">
        <v>1066</v>
      </c>
      <c r="K440" s="2" t="s">
        <v>1048</v>
      </c>
      <c r="L440" s="2" t="s">
        <v>1039</v>
      </c>
      <c r="M440" s="2" t="s">
        <v>1039</v>
      </c>
      <c r="N440" s="2" t="s">
        <v>1039</v>
      </c>
      <c r="O440" s="2" t="s">
        <v>1040</v>
      </c>
      <c r="P440" s="2" t="str">
        <f t="shared" si="12"/>
        <v>P-Online</v>
      </c>
      <c r="Q440" s="2" t="str">
        <f t="shared" si="13"/>
        <v>P-S1_Online</v>
      </c>
      <c r="R440" s="2"/>
      <c r="S440" s="2" t="s">
        <v>1041</v>
      </c>
      <c r="T440" s="2" t="s">
        <v>1596</v>
      </c>
    </row>
    <row r="441" spans="1:20" x14ac:dyDescent="0.3">
      <c r="A441" s="2" t="s">
        <v>1856</v>
      </c>
      <c r="B441" s="2" t="s">
        <v>1031</v>
      </c>
      <c r="C441" s="2" t="s">
        <v>1857</v>
      </c>
      <c r="D441" s="2" t="s">
        <v>1858</v>
      </c>
      <c r="E441" s="2" t="s">
        <v>1859</v>
      </c>
      <c r="F441" s="2" t="s">
        <v>1862</v>
      </c>
      <c r="G441" s="2" t="s">
        <v>1613</v>
      </c>
      <c r="H441" s="2" t="s">
        <v>1614</v>
      </c>
      <c r="I441" s="2" t="s">
        <v>1863</v>
      </c>
      <c r="J441" s="2" t="s">
        <v>1047</v>
      </c>
      <c r="K441" s="2" t="s">
        <v>1048</v>
      </c>
      <c r="L441" s="2" t="s">
        <v>1039</v>
      </c>
      <c r="M441" s="2" t="s">
        <v>1039</v>
      </c>
      <c r="N441" s="2" t="s">
        <v>1039</v>
      </c>
      <c r="O441" s="2" t="s">
        <v>1040</v>
      </c>
      <c r="P441" s="2" t="str">
        <f t="shared" si="12"/>
        <v>P-Online</v>
      </c>
      <c r="Q441" s="2" t="str">
        <f t="shared" si="13"/>
        <v>P-S1_Online</v>
      </c>
      <c r="R441" s="2"/>
      <c r="S441" s="2" t="s">
        <v>1041</v>
      </c>
      <c r="T441" s="2" t="s">
        <v>1596</v>
      </c>
    </row>
    <row r="442" spans="1:20" x14ac:dyDescent="0.3">
      <c r="A442" s="2" t="s">
        <v>1864</v>
      </c>
      <c r="B442" s="2" t="s">
        <v>1054</v>
      </c>
      <c r="C442" s="2" t="s">
        <v>1865</v>
      </c>
      <c r="D442" s="2" t="s">
        <v>1866</v>
      </c>
      <c r="E442" s="2" t="s">
        <v>1867</v>
      </c>
      <c r="F442" s="2" t="s">
        <v>1592</v>
      </c>
      <c r="G442" s="2" t="s">
        <v>1593</v>
      </c>
      <c r="H442" s="2" t="s">
        <v>1594</v>
      </c>
      <c r="I442" s="2" t="s">
        <v>1868</v>
      </c>
      <c r="J442" s="2" t="s">
        <v>1066</v>
      </c>
      <c r="K442" s="2" t="s">
        <v>1048</v>
      </c>
      <c r="L442" s="2" t="s">
        <v>1198</v>
      </c>
      <c r="M442" s="2" t="s">
        <v>1059</v>
      </c>
      <c r="N442" s="2" t="s">
        <v>1199</v>
      </c>
      <c r="O442" s="2" t="s">
        <v>1040</v>
      </c>
      <c r="P442" s="2" t="str">
        <f t="shared" si="12"/>
        <v>P-Onsite</v>
      </c>
      <c r="Q442" s="2" t="str">
        <f t="shared" si="13"/>
        <v>P-S1_Onsite</v>
      </c>
      <c r="R442" s="2" t="s">
        <v>1061</v>
      </c>
      <c r="S442" s="2" t="s">
        <v>1041</v>
      </c>
      <c r="T442" s="2" t="s">
        <v>1596</v>
      </c>
    </row>
    <row r="443" spans="1:20" x14ac:dyDescent="0.3">
      <c r="A443" s="2" t="s">
        <v>1864</v>
      </c>
      <c r="B443" s="2" t="s">
        <v>1054</v>
      </c>
      <c r="C443" s="2" t="s">
        <v>1865</v>
      </c>
      <c r="D443" s="2" t="s">
        <v>1866</v>
      </c>
      <c r="E443" s="2" t="s">
        <v>1867</v>
      </c>
      <c r="F443" s="2" t="s">
        <v>1597</v>
      </c>
      <c r="G443" s="2" t="s">
        <v>1598</v>
      </c>
      <c r="H443" s="2" t="s">
        <v>1599</v>
      </c>
      <c r="I443" s="2" t="s">
        <v>1869</v>
      </c>
      <c r="J443" s="2" t="s">
        <v>1037</v>
      </c>
      <c r="K443" s="2" t="s">
        <v>1038</v>
      </c>
      <c r="L443" s="2" t="s">
        <v>1198</v>
      </c>
      <c r="M443" s="2" t="s">
        <v>1059</v>
      </c>
      <c r="N443" s="2" t="s">
        <v>1199</v>
      </c>
      <c r="O443" s="2" t="s">
        <v>1040</v>
      </c>
      <c r="P443" s="2" t="str">
        <f t="shared" si="12"/>
        <v>P-Onsite</v>
      </c>
      <c r="Q443" s="2" t="str">
        <f t="shared" si="13"/>
        <v>P-S1_Onsite</v>
      </c>
      <c r="R443" s="2" t="s">
        <v>1061</v>
      </c>
      <c r="S443" s="2" t="s">
        <v>1041</v>
      </c>
      <c r="T443" s="2" t="s">
        <v>1596</v>
      </c>
    </row>
    <row r="444" spans="1:20" x14ac:dyDescent="0.3">
      <c r="A444" s="2" t="s">
        <v>1864</v>
      </c>
      <c r="B444" s="2" t="s">
        <v>1054</v>
      </c>
      <c r="C444" s="2" t="s">
        <v>1865</v>
      </c>
      <c r="D444" s="2" t="s">
        <v>1866</v>
      </c>
      <c r="E444" s="2" t="s">
        <v>1867</v>
      </c>
      <c r="F444" s="2" t="s">
        <v>1612</v>
      </c>
      <c r="G444" s="2" t="s">
        <v>1613</v>
      </c>
      <c r="H444" s="2" t="s">
        <v>1614</v>
      </c>
      <c r="I444" s="2" t="s">
        <v>1870</v>
      </c>
      <c r="J444" s="2" t="s">
        <v>1047</v>
      </c>
      <c r="K444" s="2" t="s">
        <v>1048</v>
      </c>
      <c r="L444" s="2" t="s">
        <v>1198</v>
      </c>
      <c r="M444" s="2" t="s">
        <v>1059</v>
      </c>
      <c r="N444" s="2" t="s">
        <v>1199</v>
      </c>
      <c r="O444" s="2" t="s">
        <v>1040</v>
      </c>
      <c r="P444" s="2" t="str">
        <f t="shared" si="12"/>
        <v>P-Onsite</v>
      </c>
      <c r="Q444" s="2" t="str">
        <f t="shared" si="13"/>
        <v>P-S1_Onsite</v>
      </c>
      <c r="R444" s="2" t="s">
        <v>1061</v>
      </c>
      <c r="S444" s="2" t="s">
        <v>1041</v>
      </c>
      <c r="T444" s="2" t="s">
        <v>1596</v>
      </c>
    </row>
    <row r="445" spans="1:20" x14ac:dyDescent="0.3">
      <c r="A445" s="2" t="s">
        <v>1871</v>
      </c>
      <c r="B445" s="2" t="s">
        <v>1054</v>
      </c>
      <c r="C445" s="2" t="s">
        <v>1872</v>
      </c>
      <c r="D445" s="2" t="s">
        <v>1873</v>
      </c>
      <c r="E445" s="2" t="s">
        <v>1874</v>
      </c>
      <c r="F445" s="2" t="s">
        <v>1605</v>
      </c>
      <c r="G445" s="2" t="s">
        <v>1606</v>
      </c>
      <c r="H445" s="2" t="s">
        <v>1607</v>
      </c>
      <c r="I445" s="2" t="s">
        <v>1875</v>
      </c>
      <c r="J445" s="2" t="s">
        <v>1609</v>
      </c>
      <c r="K445" s="2" t="s">
        <v>1610</v>
      </c>
      <c r="L445" s="2" t="s">
        <v>1198</v>
      </c>
      <c r="M445" s="2" t="s">
        <v>1059</v>
      </c>
      <c r="N445" s="2" t="s">
        <v>1199</v>
      </c>
      <c r="O445" s="2" t="s">
        <v>1040</v>
      </c>
      <c r="P445" s="2" t="str">
        <f t="shared" si="12"/>
        <v>P-Onsite</v>
      </c>
      <c r="Q445" s="2" t="str">
        <f t="shared" si="13"/>
        <v>P-S1_Onsite</v>
      </c>
      <c r="R445" s="2" t="s">
        <v>1061</v>
      </c>
      <c r="S445" s="2" t="s">
        <v>1041</v>
      </c>
      <c r="T445" s="2" t="s">
        <v>1596</v>
      </c>
    </row>
    <row r="446" spans="1:20" x14ac:dyDescent="0.3">
      <c r="A446" s="2" t="s">
        <v>1871</v>
      </c>
      <c r="B446" s="2" t="s">
        <v>1054</v>
      </c>
      <c r="C446" s="2" t="s">
        <v>1872</v>
      </c>
      <c r="D446" s="2" t="s">
        <v>1873</v>
      </c>
      <c r="E446" s="2" t="s">
        <v>1874</v>
      </c>
      <c r="F446" s="2" t="s">
        <v>1592</v>
      </c>
      <c r="G446" s="2" t="s">
        <v>1593</v>
      </c>
      <c r="H446" s="2" t="s">
        <v>1594</v>
      </c>
      <c r="I446" s="2" t="s">
        <v>1876</v>
      </c>
      <c r="J446" s="2" t="s">
        <v>1066</v>
      </c>
      <c r="K446" s="2" t="s">
        <v>1048</v>
      </c>
      <c r="L446" s="2" t="s">
        <v>1198</v>
      </c>
      <c r="M446" s="2" t="s">
        <v>1059</v>
      </c>
      <c r="N446" s="2" t="s">
        <v>1199</v>
      </c>
      <c r="O446" s="2" t="s">
        <v>1040</v>
      </c>
      <c r="P446" s="2" t="str">
        <f t="shared" si="12"/>
        <v>P-Onsite</v>
      </c>
      <c r="Q446" s="2" t="str">
        <f t="shared" si="13"/>
        <v>P-S1_Onsite</v>
      </c>
      <c r="R446" s="2" t="s">
        <v>1061</v>
      </c>
      <c r="S446" s="2" t="s">
        <v>1041</v>
      </c>
      <c r="T446" s="2" t="s">
        <v>1596</v>
      </c>
    </row>
    <row r="447" spans="1:20" x14ac:dyDescent="0.3">
      <c r="A447" s="2" t="s">
        <v>1871</v>
      </c>
      <c r="B447" s="2" t="s">
        <v>1054</v>
      </c>
      <c r="C447" s="2" t="s">
        <v>1872</v>
      </c>
      <c r="D447" s="2" t="s">
        <v>1873</v>
      </c>
      <c r="E447" s="2" t="s">
        <v>1874</v>
      </c>
      <c r="F447" s="2" t="s">
        <v>1597</v>
      </c>
      <c r="G447" s="2" t="s">
        <v>1598</v>
      </c>
      <c r="H447" s="2" t="s">
        <v>1599</v>
      </c>
      <c r="I447" s="2" t="s">
        <v>1877</v>
      </c>
      <c r="J447" s="2" t="s">
        <v>1037</v>
      </c>
      <c r="K447" s="2" t="s">
        <v>1038</v>
      </c>
      <c r="L447" s="2" t="s">
        <v>1198</v>
      </c>
      <c r="M447" s="2" t="s">
        <v>1059</v>
      </c>
      <c r="N447" s="2" t="s">
        <v>1199</v>
      </c>
      <c r="O447" s="2" t="s">
        <v>1040</v>
      </c>
      <c r="P447" s="2" t="str">
        <f t="shared" si="12"/>
        <v>P-Onsite</v>
      </c>
      <c r="Q447" s="2" t="str">
        <f t="shared" si="13"/>
        <v>P-S1_Onsite</v>
      </c>
      <c r="R447" s="2" t="s">
        <v>1061</v>
      </c>
      <c r="S447" s="2" t="s">
        <v>1041</v>
      </c>
      <c r="T447" s="2" t="s">
        <v>1596</v>
      </c>
    </row>
    <row r="448" spans="1:20" x14ac:dyDescent="0.3">
      <c r="A448" s="2" t="s">
        <v>1871</v>
      </c>
      <c r="B448" s="2" t="s">
        <v>1054</v>
      </c>
      <c r="C448" s="2" t="s">
        <v>1872</v>
      </c>
      <c r="D448" s="2" t="s">
        <v>1873</v>
      </c>
      <c r="E448" s="2" t="s">
        <v>1874</v>
      </c>
      <c r="F448" s="2" t="s">
        <v>1612</v>
      </c>
      <c r="G448" s="2" t="s">
        <v>1613</v>
      </c>
      <c r="H448" s="2" t="s">
        <v>1614</v>
      </c>
      <c r="I448" s="2" t="s">
        <v>1878</v>
      </c>
      <c r="J448" s="2" t="s">
        <v>1047</v>
      </c>
      <c r="K448" s="2" t="s">
        <v>1048</v>
      </c>
      <c r="L448" s="2" t="s">
        <v>1198</v>
      </c>
      <c r="M448" s="2" t="s">
        <v>1059</v>
      </c>
      <c r="N448" s="2" t="s">
        <v>1199</v>
      </c>
      <c r="O448" s="2" t="s">
        <v>1040</v>
      </c>
      <c r="P448" s="2" t="str">
        <f t="shared" si="12"/>
        <v>P-Onsite</v>
      </c>
      <c r="Q448" s="2" t="str">
        <f t="shared" si="13"/>
        <v>P-S1_Onsite</v>
      </c>
      <c r="R448" s="2" t="s">
        <v>1061</v>
      </c>
      <c r="S448" s="2" t="s">
        <v>1041</v>
      </c>
      <c r="T448" s="2" t="s">
        <v>1596</v>
      </c>
    </row>
    <row r="449" spans="1:20" x14ac:dyDescent="0.3">
      <c r="A449" s="2" t="s">
        <v>1871</v>
      </c>
      <c r="B449" s="2" t="s">
        <v>1054</v>
      </c>
      <c r="C449" s="2" t="s">
        <v>1872</v>
      </c>
      <c r="D449" s="2" t="s">
        <v>1873</v>
      </c>
      <c r="E449" s="2" t="s">
        <v>1874</v>
      </c>
      <c r="F449" s="2" t="s">
        <v>1630</v>
      </c>
      <c r="G449" s="2" t="s">
        <v>1631</v>
      </c>
      <c r="H449" s="2" t="s">
        <v>1632</v>
      </c>
      <c r="I449" s="2" t="s">
        <v>1879</v>
      </c>
      <c r="J449" s="2" t="s">
        <v>1053</v>
      </c>
      <c r="K449" s="2" t="s">
        <v>1038</v>
      </c>
      <c r="L449" s="2" t="s">
        <v>1198</v>
      </c>
      <c r="M449" s="2" t="s">
        <v>1059</v>
      </c>
      <c r="N449" s="2" t="s">
        <v>1199</v>
      </c>
      <c r="O449" s="2" t="s">
        <v>1040</v>
      </c>
      <c r="P449" s="2" t="str">
        <f t="shared" si="12"/>
        <v>P-Onsite</v>
      </c>
      <c r="Q449" s="2" t="str">
        <f t="shared" si="13"/>
        <v>P-S1_Onsite</v>
      </c>
      <c r="R449" s="2" t="s">
        <v>1061</v>
      </c>
      <c r="S449" s="2" t="s">
        <v>1041</v>
      </c>
      <c r="T449" s="2" t="s">
        <v>1596</v>
      </c>
    </row>
    <row r="450" spans="1:20" x14ac:dyDescent="0.3">
      <c r="A450" s="2" t="s">
        <v>1880</v>
      </c>
      <c r="B450" s="2" t="s">
        <v>1054</v>
      </c>
      <c r="C450" s="2" t="s">
        <v>1881</v>
      </c>
      <c r="D450" s="2" t="s">
        <v>1882</v>
      </c>
      <c r="E450" s="2" t="s">
        <v>1883</v>
      </c>
      <c r="F450" s="2" t="s">
        <v>1605</v>
      </c>
      <c r="G450" s="2" t="s">
        <v>1606</v>
      </c>
      <c r="H450" s="2" t="s">
        <v>1607</v>
      </c>
      <c r="I450" s="2" t="s">
        <v>1884</v>
      </c>
      <c r="J450" s="2" t="s">
        <v>1609</v>
      </c>
      <c r="K450" s="2" t="s">
        <v>1610</v>
      </c>
      <c r="L450" s="2" t="s">
        <v>1300</v>
      </c>
      <c r="M450" s="2" t="s">
        <v>1059</v>
      </c>
      <c r="N450" s="2" t="s">
        <v>1375</v>
      </c>
      <c r="O450" s="2" t="s">
        <v>1098</v>
      </c>
      <c r="P450" s="2" t="str">
        <f t="shared" si="12"/>
        <v>A-Onsite</v>
      </c>
      <c r="Q450" s="2" t="str">
        <f t="shared" si="13"/>
        <v>A-S1_Onsite</v>
      </c>
      <c r="R450" s="2" t="s">
        <v>1061</v>
      </c>
      <c r="S450" s="2" t="s">
        <v>1041</v>
      </c>
      <c r="T450" s="2" t="s">
        <v>1596</v>
      </c>
    </row>
    <row r="451" spans="1:20" x14ac:dyDescent="0.3">
      <c r="A451" s="2" t="s">
        <v>1880</v>
      </c>
      <c r="B451" s="2" t="s">
        <v>1054</v>
      </c>
      <c r="C451" s="2" t="s">
        <v>1881</v>
      </c>
      <c r="D451" s="2" t="s">
        <v>1882</v>
      </c>
      <c r="E451" s="2" t="s">
        <v>1883</v>
      </c>
      <c r="F451" s="2" t="s">
        <v>1592</v>
      </c>
      <c r="G451" s="2" t="s">
        <v>1593</v>
      </c>
      <c r="H451" s="2" t="s">
        <v>1594</v>
      </c>
      <c r="I451" s="2" t="s">
        <v>1885</v>
      </c>
      <c r="J451" s="2" t="s">
        <v>1066</v>
      </c>
      <c r="K451" s="2" t="s">
        <v>1048</v>
      </c>
      <c r="L451" s="2" t="s">
        <v>1300</v>
      </c>
      <c r="M451" s="2" t="s">
        <v>1059</v>
      </c>
      <c r="N451" s="2" t="s">
        <v>1375</v>
      </c>
      <c r="O451" s="2" t="s">
        <v>1098</v>
      </c>
      <c r="P451" s="2" t="str">
        <f t="shared" ref="P451:P514" si="14">CONCATENATE(LEFT(O451,1),"-",B451)</f>
        <v>A-Onsite</v>
      </c>
      <c r="Q451" s="2" t="str">
        <f t="shared" ref="Q451:Q514" si="15">CONCATENATE(LEFT($O451,1),"-",RIGHT($F451,9))</f>
        <v>A-S1_Onsite</v>
      </c>
      <c r="R451" s="2" t="s">
        <v>1061</v>
      </c>
      <c r="S451" s="2" t="s">
        <v>1041</v>
      </c>
      <c r="T451" s="2" t="s">
        <v>1596</v>
      </c>
    </row>
    <row r="452" spans="1:20" x14ac:dyDescent="0.3">
      <c r="A452" s="2" t="s">
        <v>1880</v>
      </c>
      <c r="B452" s="2" t="s">
        <v>1054</v>
      </c>
      <c r="C452" s="2" t="s">
        <v>1881</v>
      </c>
      <c r="D452" s="2" t="s">
        <v>1882</v>
      </c>
      <c r="E452" s="2" t="s">
        <v>1883</v>
      </c>
      <c r="F452" s="2" t="s">
        <v>1597</v>
      </c>
      <c r="G452" s="2" t="s">
        <v>1598</v>
      </c>
      <c r="H452" s="2" t="s">
        <v>1599</v>
      </c>
      <c r="I452" s="2" t="s">
        <v>1886</v>
      </c>
      <c r="J452" s="2" t="s">
        <v>1037</v>
      </c>
      <c r="K452" s="2" t="s">
        <v>1038</v>
      </c>
      <c r="L452" s="2" t="s">
        <v>1300</v>
      </c>
      <c r="M452" s="2" t="s">
        <v>1059</v>
      </c>
      <c r="N452" s="2" t="s">
        <v>1375</v>
      </c>
      <c r="O452" s="2" t="s">
        <v>1040</v>
      </c>
      <c r="P452" s="2" t="str">
        <f t="shared" si="14"/>
        <v>P-Onsite</v>
      </c>
      <c r="Q452" s="2" t="str">
        <f t="shared" si="15"/>
        <v>P-S1_Onsite</v>
      </c>
      <c r="R452" s="2" t="s">
        <v>1061</v>
      </c>
      <c r="S452" s="2" t="s">
        <v>1041</v>
      </c>
      <c r="T452" s="2" t="s">
        <v>1596</v>
      </c>
    </row>
    <row r="453" spans="1:20" x14ac:dyDescent="0.3">
      <c r="A453" s="2" t="s">
        <v>1880</v>
      </c>
      <c r="B453" s="2" t="s">
        <v>1054</v>
      </c>
      <c r="C453" s="2" t="s">
        <v>1881</v>
      </c>
      <c r="D453" s="2" t="s">
        <v>1882</v>
      </c>
      <c r="E453" s="2" t="s">
        <v>1883</v>
      </c>
      <c r="F453" s="2" t="s">
        <v>1612</v>
      </c>
      <c r="G453" s="2" t="s">
        <v>1613</v>
      </c>
      <c r="H453" s="2" t="s">
        <v>1614</v>
      </c>
      <c r="I453" s="2" t="s">
        <v>1887</v>
      </c>
      <c r="J453" s="2" t="s">
        <v>1047</v>
      </c>
      <c r="K453" s="2" t="s">
        <v>1048</v>
      </c>
      <c r="L453" s="2" t="s">
        <v>1300</v>
      </c>
      <c r="M453" s="2" t="s">
        <v>1059</v>
      </c>
      <c r="N453" s="2" t="s">
        <v>1375</v>
      </c>
      <c r="O453" s="2" t="s">
        <v>1098</v>
      </c>
      <c r="P453" s="2" t="str">
        <f t="shared" si="14"/>
        <v>A-Onsite</v>
      </c>
      <c r="Q453" s="2" t="str">
        <f t="shared" si="15"/>
        <v>A-S1_Onsite</v>
      </c>
      <c r="R453" s="2" t="s">
        <v>1061</v>
      </c>
      <c r="S453" s="2" t="s">
        <v>1041</v>
      </c>
      <c r="T453" s="2" t="s">
        <v>1596</v>
      </c>
    </row>
    <row r="454" spans="1:20" x14ac:dyDescent="0.3">
      <c r="A454" s="2" t="s">
        <v>1880</v>
      </c>
      <c r="B454" s="2" t="s">
        <v>1054</v>
      </c>
      <c r="C454" s="2" t="s">
        <v>1881</v>
      </c>
      <c r="D454" s="2" t="s">
        <v>1882</v>
      </c>
      <c r="E454" s="2" t="s">
        <v>1883</v>
      </c>
      <c r="F454" s="2" t="s">
        <v>1630</v>
      </c>
      <c r="G454" s="2" t="s">
        <v>1631</v>
      </c>
      <c r="H454" s="2" t="s">
        <v>1632</v>
      </c>
      <c r="I454" s="2" t="s">
        <v>1888</v>
      </c>
      <c r="J454" s="2" t="s">
        <v>1053</v>
      </c>
      <c r="K454" s="2" t="s">
        <v>1038</v>
      </c>
      <c r="L454" s="2" t="s">
        <v>1300</v>
      </c>
      <c r="M454" s="2" t="s">
        <v>1059</v>
      </c>
      <c r="N454" s="2" t="s">
        <v>1375</v>
      </c>
      <c r="O454" s="2" t="s">
        <v>1098</v>
      </c>
      <c r="P454" s="2" t="str">
        <f t="shared" si="14"/>
        <v>A-Onsite</v>
      </c>
      <c r="Q454" s="2" t="str">
        <f t="shared" si="15"/>
        <v>A-S1_Onsite</v>
      </c>
      <c r="R454" s="2" t="s">
        <v>1061</v>
      </c>
      <c r="S454" s="2" t="s">
        <v>1041</v>
      </c>
      <c r="T454" s="2" t="s">
        <v>1596</v>
      </c>
    </row>
    <row r="455" spans="1:20" x14ac:dyDescent="0.3">
      <c r="A455" s="2" t="s">
        <v>1889</v>
      </c>
      <c r="B455" s="2" t="s">
        <v>1054</v>
      </c>
      <c r="C455" s="2" t="s">
        <v>1890</v>
      </c>
      <c r="D455" s="2" t="s">
        <v>1891</v>
      </c>
      <c r="E455" s="2" t="s">
        <v>1892</v>
      </c>
      <c r="F455" s="2" t="s">
        <v>1592</v>
      </c>
      <c r="G455" s="2" t="s">
        <v>1593</v>
      </c>
      <c r="H455" s="2" t="s">
        <v>1594</v>
      </c>
      <c r="I455" s="2" t="s">
        <v>1893</v>
      </c>
      <c r="J455" s="2" t="s">
        <v>1066</v>
      </c>
      <c r="K455" s="2" t="s">
        <v>1048</v>
      </c>
      <c r="L455" s="2" t="s">
        <v>1058</v>
      </c>
      <c r="M455" s="2" t="s">
        <v>1059</v>
      </c>
      <c r="N455" s="2" t="s">
        <v>1106</v>
      </c>
      <c r="O455" s="2" t="s">
        <v>1040</v>
      </c>
      <c r="P455" s="2" t="str">
        <f t="shared" si="14"/>
        <v>P-Onsite</v>
      </c>
      <c r="Q455" s="2" t="str">
        <f t="shared" si="15"/>
        <v>P-S1_Onsite</v>
      </c>
      <c r="R455" s="2" t="s">
        <v>1061</v>
      </c>
      <c r="S455" s="2" t="s">
        <v>1041</v>
      </c>
      <c r="T455" s="2" t="s">
        <v>1596</v>
      </c>
    </row>
    <row r="456" spans="1:20" x14ac:dyDescent="0.3">
      <c r="A456" s="2" t="s">
        <v>1889</v>
      </c>
      <c r="B456" s="2" t="s">
        <v>1054</v>
      </c>
      <c r="C456" s="2" t="s">
        <v>1890</v>
      </c>
      <c r="D456" s="2" t="s">
        <v>1891</v>
      </c>
      <c r="E456" s="2" t="s">
        <v>1892</v>
      </c>
      <c r="F456" s="2" t="s">
        <v>1597</v>
      </c>
      <c r="G456" s="2" t="s">
        <v>1598</v>
      </c>
      <c r="H456" s="2" t="s">
        <v>1599</v>
      </c>
      <c r="I456" s="2" t="s">
        <v>1894</v>
      </c>
      <c r="J456" s="2" t="s">
        <v>1037</v>
      </c>
      <c r="K456" s="2" t="s">
        <v>1038</v>
      </c>
      <c r="L456" s="2" t="s">
        <v>1058</v>
      </c>
      <c r="M456" s="2" t="s">
        <v>1059</v>
      </c>
      <c r="N456" s="2" t="s">
        <v>1106</v>
      </c>
      <c r="O456" s="2" t="s">
        <v>1040</v>
      </c>
      <c r="P456" s="2" t="str">
        <f t="shared" si="14"/>
        <v>P-Onsite</v>
      </c>
      <c r="Q456" s="2" t="str">
        <f t="shared" si="15"/>
        <v>P-S1_Onsite</v>
      </c>
      <c r="R456" s="2" t="s">
        <v>1061</v>
      </c>
      <c r="S456" s="2" t="s">
        <v>1041</v>
      </c>
      <c r="T456" s="2" t="s">
        <v>1596</v>
      </c>
    </row>
    <row r="457" spans="1:20" x14ac:dyDescent="0.3">
      <c r="A457" s="2" t="s">
        <v>1889</v>
      </c>
      <c r="B457" s="2" t="s">
        <v>1054</v>
      </c>
      <c r="C457" s="2" t="s">
        <v>1890</v>
      </c>
      <c r="D457" s="2" t="s">
        <v>1891</v>
      </c>
      <c r="E457" s="2" t="s">
        <v>1892</v>
      </c>
      <c r="F457" s="2" t="s">
        <v>1612</v>
      </c>
      <c r="G457" s="2" t="s">
        <v>1613</v>
      </c>
      <c r="H457" s="2" t="s">
        <v>1614</v>
      </c>
      <c r="I457" s="2" t="s">
        <v>1895</v>
      </c>
      <c r="J457" s="2" t="s">
        <v>1047</v>
      </c>
      <c r="K457" s="2" t="s">
        <v>1048</v>
      </c>
      <c r="L457" s="2" t="s">
        <v>1058</v>
      </c>
      <c r="M457" s="2" t="s">
        <v>1059</v>
      </c>
      <c r="N457" s="2" t="s">
        <v>1106</v>
      </c>
      <c r="O457" s="2" t="s">
        <v>1040</v>
      </c>
      <c r="P457" s="2" t="str">
        <f t="shared" si="14"/>
        <v>P-Onsite</v>
      </c>
      <c r="Q457" s="2" t="str">
        <f t="shared" si="15"/>
        <v>P-S1_Onsite</v>
      </c>
      <c r="R457" s="2" t="s">
        <v>1061</v>
      </c>
      <c r="S457" s="2" t="s">
        <v>1041</v>
      </c>
      <c r="T457" s="2" t="s">
        <v>1596</v>
      </c>
    </row>
    <row r="458" spans="1:20" x14ac:dyDescent="0.3">
      <c r="A458" s="2" t="s">
        <v>1896</v>
      </c>
      <c r="B458" s="2" t="s">
        <v>1054</v>
      </c>
      <c r="C458" s="2" t="s">
        <v>1897</v>
      </c>
      <c r="D458" s="2" t="s">
        <v>1898</v>
      </c>
      <c r="E458" s="2" t="s">
        <v>1899</v>
      </c>
      <c r="F458" s="2" t="s">
        <v>1605</v>
      </c>
      <c r="G458" s="2" t="s">
        <v>1606</v>
      </c>
      <c r="H458" s="2" t="s">
        <v>1607</v>
      </c>
      <c r="I458" s="2" t="s">
        <v>1900</v>
      </c>
      <c r="J458" s="2" t="s">
        <v>1609</v>
      </c>
      <c r="K458" s="2" t="s">
        <v>1610</v>
      </c>
      <c r="L458" s="2" t="s">
        <v>1058</v>
      </c>
      <c r="M458" s="2" t="s">
        <v>1059</v>
      </c>
      <c r="N458" s="2" t="s">
        <v>1106</v>
      </c>
      <c r="O458" s="2" t="s">
        <v>1040</v>
      </c>
      <c r="P458" s="2" t="str">
        <f t="shared" si="14"/>
        <v>P-Onsite</v>
      </c>
      <c r="Q458" s="2" t="str">
        <f t="shared" si="15"/>
        <v>P-S1_Onsite</v>
      </c>
      <c r="R458" s="2" t="s">
        <v>1061</v>
      </c>
      <c r="S458" s="2" t="s">
        <v>1041</v>
      </c>
      <c r="T458" s="2" t="s">
        <v>1596</v>
      </c>
    </row>
    <row r="459" spans="1:20" x14ac:dyDescent="0.3">
      <c r="A459" s="2" t="s">
        <v>1896</v>
      </c>
      <c r="B459" s="2" t="s">
        <v>1054</v>
      </c>
      <c r="C459" s="2" t="s">
        <v>1897</v>
      </c>
      <c r="D459" s="2" t="s">
        <v>1898</v>
      </c>
      <c r="E459" s="2" t="s">
        <v>1899</v>
      </c>
      <c r="F459" s="2" t="s">
        <v>1592</v>
      </c>
      <c r="G459" s="2" t="s">
        <v>1593</v>
      </c>
      <c r="H459" s="2" t="s">
        <v>1594</v>
      </c>
      <c r="I459" s="2" t="s">
        <v>1901</v>
      </c>
      <c r="J459" s="2" t="s">
        <v>1066</v>
      </c>
      <c r="K459" s="2" t="s">
        <v>1048</v>
      </c>
      <c r="L459" s="2" t="s">
        <v>1058</v>
      </c>
      <c r="M459" s="2" t="s">
        <v>1059</v>
      </c>
      <c r="N459" s="2" t="s">
        <v>1106</v>
      </c>
      <c r="O459" s="2" t="s">
        <v>1040</v>
      </c>
      <c r="P459" s="2" t="str">
        <f t="shared" si="14"/>
        <v>P-Onsite</v>
      </c>
      <c r="Q459" s="2" t="str">
        <f t="shared" si="15"/>
        <v>P-S1_Onsite</v>
      </c>
      <c r="R459" s="2" t="s">
        <v>1061</v>
      </c>
      <c r="S459" s="2" t="s">
        <v>1041</v>
      </c>
      <c r="T459" s="2" t="s">
        <v>1596</v>
      </c>
    </row>
    <row r="460" spans="1:20" x14ac:dyDescent="0.3">
      <c r="A460" s="2" t="s">
        <v>1896</v>
      </c>
      <c r="B460" s="2" t="s">
        <v>1054</v>
      </c>
      <c r="C460" s="2" t="s">
        <v>1897</v>
      </c>
      <c r="D460" s="2" t="s">
        <v>1898</v>
      </c>
      <c r="E460" s="2" t="s">
        <v>1899</v>
      </c>
      <c r="F460" s="2" t="s">
        <v>1597</v>
      </c>
      <c r="G460" s="2" t="s">
        <v>1598</v>
      </c>
      <c r="H460" s="2" t="s">
        <v>1599</v>
      </c>
      <c r="I460" s="2" t="s">
        <v>1902</v>
      </c>
      <c r="J460" s="2" t="s">
        <v>1037</v>
      </c>
      <c r="K460" s="2" t="s">
        <v>1038</v>
      </c>
      <c r="L460" s="2" t="s">
        <v>1058</v>
      </c>
      <c r="M460" s="2" t="s">
        <v>1059</v>
      </c>
      <c r="N460" s="2" t="s">
        <v>1106</v>
      </c>
      <c r="O460" s="2" t="s">
        <v>1040</v>
      </c>
      <c r="P460" s="2" t="str">
        <f t="shared" si="14"/>
        <v>P-Onsite</v>
      </c>
      <c r="Q460" s="2" t="str">
        <f t="shared" si="15"/>
        <v>P-S1_Onsite</v>
      </c>
      <c r="R460" s="2" t="s">
        <v>1061</v>
      </c>
      <c r="S460" s="2" t="s">
        <v>1041</v>
      </c>
      <c r="T460" s="2" t="s">
        <v>1596</v>
      </c>
    </row>
    <row r="461" spans="1:20" x14ac:dyDescent="0.3">
      <c r="A461" s="2" t="s">
        <v>1896</v>
      </c>
      <c r="B461" s="2" t="s">
        <v>1054</v>
      </c>
      <c r="C461" s="2" t="s">
        <v>1897</v>
      </c>
      <c r="D461" s="2" t="s">
        <v>1898</v>
      </c>
      <c r="E461" s="2" t="s">
        <v>1899</v>
      </c>
      <c r="F461" s="2" t="s">
        <v>1612</v>
      </c>
      <c r="G461" s="2" t="s">
        <v>1613</v>
      </c>
      <c r="H461" s="2" t="s">
        <v>1614</v>
      </c>
      <c r="I461" s="2" t="s">
        <v>1903</v>
      </c>
      <c r="J461" s="2" t="s">
        <v>1047</v>
      </c>
      <c r="K461" s="2" t="s">
        <v>1048</v>
      </c>
      <c r="L461" s="2" t="s">
        <v>1058</v>
      </c>
      <c r="M461" s="2" t="s">
        <v>1059</v>
      </c>
      <c r="N461" s="2" t="s">
        <v>1106</v>
      </c>
      <c r="O461" s="2" t="s">
        <v>1040</v>
      </c>
      <c r="P461" s="2" t="str">
        <f t="shared" si="14"/>
        <v>P-Onsite</v>
      </c>
      <c r="Q461" s="2" t="str">
        <f t="shared" si="15"/>
        <v>P-S1_Onsite</v>
      </c>
      <c r="R461" s="2" t="s">
        <v>1061</v>
      </c>
      <c r="S461" s="2" t="s">
        <v>1041</v>
      </c>
      <c r="T461" s="2" t="s">
        <v>1596</v>
      </c>
    </row>
    <row r="462" spans="1:20" x14ac:dyDescent="0.3">
      <c r="A462" s="2" t="s">
        <v>1896</v>
      </c>
      <c r="B462" s="2" t="s">
        <v>1054</v>
      </c>
      <c r="C462" s="2" t="s">
        <v>1897</v>
      </c>
      <c r="D462" s="2" t="s">
        <v>1898</v>
      </c>
      <c r="E462" s="2" t="s">
        <v>1899</v>
      </c>
      <c r="F462" s="2" t="s">
        <v>1630</v>
      </c>
      <c r="G462" s="2" t="s">
        <v>1631</v>
      </c>
      <c r="H462" s="2" t="s">
        <v>1632</v>
      </c>
      <c r="I462" s="2" t="s">
        <v>1904</v>
      </c>
      <c r="J462" s="2" t="s">
        <v>1053</v>
      </c>
      <c r="K462" s="2" t="s">
        <v>1038</v>
      </c>
      <c r="L462" s="2" t="s">
        <v>1058</v>
      </c>
      <c r="M462" s="2" t="s">
        <v>1059</v>
      </c>
      <c r="N462" s="2" t="s">
        <v>1106</v>
      </c>
      <c r="O462" s="2" t="s">
        <v>1040</v>
      </c>
      <c r="P462" s="2" t="str">
        <f t="shared" si="14"/>
        <v>P-Onsite</v>
      </c>
      <c r="Q462" s="2" t="str">
        <f t="shared" si="15"/>
        <v>P-S1_Onsite</v>
      </c>
      <c r="R462" s="2" t="s">
        <v>1061</v>
      </c>
      <c r="S462" s="2" t="s">
        <v>1041</v>
      </c>
      <c r="T462" s="2" t="s">
        <v>1596</v>
      </c>
    </row>
    <row r="463" spans="1:20" x14ac:dyDescent="0.3">
      <c r="A463" s="2" t="s">
        <v>1905</v>
      </c>
      <c r="B463" s="2" t="s">
        <v>1054</v>
      </c>
      <c r="C463" s="2" t="s">
        <v>1906</v>
      </c>
      <c r="D463" s="2" t="s">
        <v>1907</v>
      </c>
      <c r="E463" s="2" t="s">
        <v>1908</v>
      </c>
      <c r="F463" s="2" t="s">
        <v>1605</v>
      </c>
      <c r="G463" s="2" t="s">
        <v>1606</v>
      </c>
      <c r="H463" s="2" t="s">
        <v>1607</v>
      </c>
      <c r="I463" s="2" t="s">
        <v>1909</v>
      </c>
      <c r="J463" s="2" t="s">
        <v>1609</v>
      </c>
      <c r="K463" s="2" t="s">
        <v>1610</v>
      </c>
      <c r="L463" s="2" t="s">
        <v>1157</v>
      </c>
      <c r="M463" s="2" t="s">
        <v>1059</v>
      </c>
      <c r="N463" s="2" t="s">
        <v>1158</v>
      </c>
      <c r="O463" s="2" t="s">
        <v>1040</v>
      </c>
      <c r="P463" s="2" t="str">
        <f t="shared" si="14"/>
        <v>P-Onsite</v>
      </c>
      <c r="Q463" s="2" t="str">
        <f t="shared" si="15"/>
        <v>P-S1_Onsite</v>
      </c>
      <c r="R463" s="2" t="s">
        <v>1061</v>
      </c>
      <c r="S463" s="2" t="s">
        <v>1041</v>
      </c>
      <c r="T463" s="2" t="s">
        <v>1596</v>
      </c>
    </row>
    <row r="464" spans="1:20" x14ac:dyDescent="0.3">
      <c r="A464" s="2" t="s">
        <v>1905</v>
      </c>
      <c r="B464" s="2" t="s">
        <v>1054</v>
      </c>
      <c r="C464" s="2" t="s">
        <v>1906</v>
      </c>
      <c r="D464" s="2" t="s">
        <v>1907</v>
      </c>
      <c r="E464" s="2" t="s">
        <v>1908</v>
      </c>
      <c r="F464" s="2" t="s">
        <v>1592</v>
      </c>
      <c r="G464" s="2" t="s">
        <v>1593</v>
      </c>
      <c r="H464" s="2" t="s">
        <v>1594</v>
      </c>
      <c r="I464" s="2" t="s">
        <v>1910</v>
      </c>
      <c r="J464" s="2" t="s">
        <v>1066</v>
      </c>
      <c r="K464" s="2" t="s">
        <v>1048</v>
      </c>
      <c r="L464" s="2" t="s">
        <v>1157</v>
      </c>
      <c r="M464" s="2" t="s">
        <v>1059</v>
      </c>
      <c r="N464" s="2" t="s">
        <v>1158</v>
      </c>
      <c r="O464" s="2" t="s">
        <v>1040</v>
      </c>
      <c r="P464" s="2" t="str">
        <f t="shared" si="14"/>
        <v>P-Onsite</v>
      </c>
      <c r="Q464" s="2" t="str">
        <f t="shared" si="15"/>
        <v>P-S1_Onsite</v>
      </c>
      <c r="R464" s="2" t="s">
        <v>1061</v>
      </c>
      <c r="S464" s="2" t="s">
        <v>1041</v>
      </c>
      <c r="T464" s="2" t="s">
        <v>1596</v>
      </c>
    </row>
    <row r="465" spans="1:20" x14ac:dyDescent="0.3">
      <c r="A465" s="2" t="s">
        <v>1905</v>
      </c>
      <c r="B465" s="2" t="s">
        <v>1054</v>
      </c>
      <c r="C465" s="2" t="s">
        <v>1906</v>
      </c>
      <c r="D465" s="2" t="s">
        <v>1907</v>
      </c>
      <c r="E465" s="2" t="s">
        <v>1908</v>
      </c>
      <c r="F465" s="2" t="s">
        <v>1597</v>
      </c>
      <c r="G465" s="2" t="s">
        <v>1598</v>
      </c>
      <c r="H465" s="2" t="s">
        <v>1599</v>
      </c>
      <c r="I465" s="2" t="s">
        <v>1911</v>
      </c>
      <c r="J465" s="2" t="s">
        <v>1037</v>
      </c>
      <c r="K465" s="2" t="s">
        <v>1038</v>
      </c>
      <c r="L465" s="2" t="s">
        <v>1157</v>
      </c>
      <c r="M465" s="2" t="s">
        <v>1059</v>
      </c>
      <c r="N465" s="2" t="s">
        <v>1158</v>
      </c>
      <c r="O465" s="2" t="s">
        <v>1040</v>
      </c>
      <c r="P465" s="2" t="str">
        <f t="shared" si="14"/>
        <v>P-Onsite</v>
      </c>
      <c r="Q465" s="2" t="str">
        <f t="shared" si="15"/>
        <v>P-S1_Onsite</v>
      </c>
      <c r="R465" s="2" t="s">
        <v>1061</v>
      </c>
      <c r="S465" s="2" t="s">
        <v>1041</v>
      </c>
      <c r="T465" s="2" t="s">
        <v>1596</v>
      </c>
    </row>
    <row r="466" spans="1:20" x14ac:dyDescent="0.3">
      <c r="A466" s="2" t="s">
        <v>1905</v>
      </c>
      <c r="B466" s="2" t="s">
        <v>1054</v>
      </c>
      <c r="C466" s="2" t="s">
        <v>1906</v>
      </c>
      <c r="D466" s="2" t="s">
        <v>1907</v>
      </c>
      <c r="E466" s="2" t="s">
        <v>1908</v>
      </c>
      <c r="F466" s="2" t="s">
        <v>1612</v>
      </c>
      <c r="G466" s="2" t="s">
        <v>1613</v>
      </c>
      <c r="H466" s="2" t="s">
        <v>1614</v>
      </c>
      <c r="I466" s="2" t="s">
        <v>1912</v>
      </c>
      <c r="J466" s="2" t="s">
        <v>1047</v>
      </c>
      <c r="K466" s="2" t="s">
        <v>1048</v>
      </c>
      <c r="L466" s="2" t="s">
        <v>1157</v>
      </c>
      <c r="M466" s="2" t="s">
        <v>1059</v>
      </c>
      <c r="N466" s="2" t="s">
        <v>1158</v>
      </c>
      <c r="O466" s="2" t="s">
        <v>1040</v>
      </c>
      <c r="P466" s="2" t="str">
        <f t="shared" si="14"/>
        <v>P-Onsite</v>
      </c>
      <c r="Q466" s="2" t="str">
        <f t="shared" si="15"/>
        <v>P-S1_Onsite</v>
      </c>
      <c r="R466" s="2" t="s">
        <v>1061</v>
      </c>
      <c r="S466" s="2" t="s">
        <v>1041</v>
      </c>
      <c r="T466" s="2" t="s">
        <v>1596</v>
      </c>
    </row>
    <row r="467" spans="1:20" x14ac:dyDescent="0.3">
      <c r="A467" s="2" t="s">
        <v>1905</v>
      </c>
      <c r="B467" s="2" t="s">
        <v>1054</v>
      </c>
      <c r="C467" s="2" t="s">
        <v>1906</v>
      </c>
      <c r="D467" s="2" t="s">
        <v>1907</v>
      </c>
      <c r="E467" s="2" t="s">
        <v>1908</v>
      </c>
      <c r="F467" s="2" t="s">
        <v>1630</v>
      </c>
      <c r="G467" s="2" t="s">
        <v>1631</v>
      </c>
      <c r="H467" s="2" t="s">
        <v>1632</v>
      </c>
      <c r="I467" s="2" t="s">
        <v>1913</v>
      </c>
      <c r="J467" s="2" t="s">
        <v>1053</v>
      </c>
      <c r="K467" s="2" t="s">
        <v>1038</v>
      </c>
      <c r="L467" s="2" t="s">
        <v>1157</v>
      </c>
      <c r="M467" s="2" t="s">
        <v>1059</v>
      </c>
      <c r="N467" s="2" t="s">
        <v>1158</v>
      </c>
      <c r="O467" s="2" t="s">
        <v>1040</v>
      </c>
      <c r="P467" s="2" t="str">
        <f t="shared" si="14"/>
        <v>P-Onsite</v>
      </c>
      <c r="Q467" s="2" t="str">
        <f t="shared" si="15"/>
        <v>P-S1_Onsite</v>
      </c>
      <c r="R467" s="2" t="s">
        <v>1061</v>
      </c>
      <c r="S467" s="2" t="s">
        <v>1041</v>
      </c>
      <c r="T467" s="2" t="s">
        <v>1596</v>
      </c>
    </row>
    <row r="468" spans="1:20" x14ac:dyDescent="0.3">
      <c r="A468" s="2" t="s">
        <v>1914</v>
      </c>
      <c r="B468" s="2" t="s">
        <v>1054</v>
      </c>
      <c r="C468" s="2" t="s">
        <v>1915</v>
      </c>
      <c r="D468" s="2" t="s">
        <v>1916</v>
      </c>
      <c r="E468" s="2" t="s">
        <v>1917</v>
      </c>
      <c r="F468" s="2" t="s">
        <v>1592</v>
      </c>
      <c r="G468" s="2" t="s">
        <v>1593</v>
      </c>
      <c r="H468" s="2" t="s">
        <v>1594</v>
      </c>
      <c r="I468" s="2" t="s">
        <v>1918</v>
      </c>
      <c r="J468" s="2" t="s">
        <v>1066</v>
      </c>
      <c r="K468" s="2" t="s">
        <v>1048</v>
      </c>
      <c r="L468" s="2" t="s">
        <v>1164</v>
      </c>
      <c r="M468" s="2" t="s">
        <v>1059</v>
      </c>
      <c r="N468" s="2" t="s">
        <v>1209</v>
      </c>
      <c r="O468" s="2" t="s">
        <v>1040</v>
      </c>
      <c r="P468" s="2" t="str">
        <f t="shared" si="14"/>
        <v>P-Onsite</v>
      </c>
      <c r="Q468" s="2" t="str">
        <f t="shared" si="15"/>
        <v>P-S1_Onsite</v>
      </c>
      <c r="R468" s="2" t="s">
        <v>1061</v>
      </c>
      <c r="S468" s="2" t="s">
        <v>1041</v>
      </c>
      <c r="T468" s="2" t="s">
        <v>1596</v>
      </c>
    </row>
    <row r="469" spans="1:20" x14ac:dyDescent="0.3">
      <c r="A469" s="2" t="s">
        <v>1914</v>
      </c>
      <c r="B469" s="2" t="s">
        <v>1054</v>
      </c>
      <c r="C469" s="2" t="s">
        <v>1915</v>
      </c>
      <c r="D469" s="2" t="s">
        <v>1916</v>
      </c>
      <c r="E469" s="2" t="s">
        <v>1917</v>
      </c>
      <c r="F469" s="2" t="s">
        <v>1612</v>
      </c>
      <c r="G469" s="2" t="s">
        <v>1613</v>
      </c>
      <c r="H469" s="2" t="s">
        <v>1614</v>
      </c>
      <c r="I469" s="2" t="s">
        <v>1919</v>
      </c>
      <c r="J469" s="2" t="s">
        <v>1047</v>
      </c>
      <c r="K469" s="2" t="s">
        <v>1048</v>
      </c>
      <c r="L469" s="2" t="s">
        <v>1164</v>
      </c>
      <c r="M469" s="2" t="s">
        <v>1059</v>
      </c>
      <c r="N469" s="2" t="s">
        <v>1209</v>
      </c>
      <c r="O469" s="2" t="s">
        <v>1040</v>
      </c>
      <c r="P469" s="2" t="str">
        <f t="shared" si="14"/>
        <v>P-Onsite</v>
      </c>
      <c r="Q469" s="2" t="str">
        <f t="shared" si="15"/>
        <v>P-S1_Onsite</v>
      </c>
      <c r="R469" s="2" t="s">
        <v>1061</v>
      </c>
      <c r="S469" s="2" t="s">
        <v>1041</v>
      </c>
      <c r="T469" s="2" t="s">
        <v>1596</v>
      </c>
    </row>
    <row r="470" spans="1:20" x14ac:dyDescent="0.3">
      <c r="A470" s="2" t="s">
        <v>1920</v>
      </c>
      <c r="B470" s="2" t="s">
        <v>1054</v>
      </c>
      <c r="C470" s="2" t="s">
        <v>1921</v>
      </c>
      <c r="D470" s="2" t="s">
        <v>1922</v>
      </c>
      <c r="E470" s="2" t="s">
        <v>1923</v>
      </c>
      <c r="F470" s="2" t="s">
        <v>1592</v>
      </c>
      <c r="G470" s="2" t="s">
        <v>1593</v>
      </c>
      <c r="H470" s="2" t="s">
        <v>1594</v>
      </c>
      <c r="I470" s="2" t="s">
        <v>1924</v>
      </c>
      <c r="J470" s="2" t="s">
        <v>1066</v>
      </c>
      <c r="K470" s="2" t="s">
        <v>1048</v>
      </c>
      <c r="L470" s="2" t="s">
        <v>1089</v>
      </c>
      <c r="M470" s="2" t="s">
        <v>1059</v>
      </c>
      <c r="N470" s="2" t="s">
        <v>1124</v>
      </c>
      <c r="O470" s="2" t="s">
        <v>1040</v>
      </c>
      <c r="P470" s="2" t="str">
        <f t="shared" si="14"/>
        <v>P-Onsite</v>
      </c>
      <c r="Q470" s="2" t="str">
        <f t="shared" si="15"/>
        <v>P-S1_Onsite</v>
      </c>
      <c r="R470" s="2" t="s">
        <v>1061</v>
      </c>
      <c r="S470" s="2" t="s">
        <v>1041</v>
      </c>
      <c r="T470" s="2" t="s">
        <v>1596</v>
      </c>
    </row>
    <row r="471" spans="1:20" x14ac:dyDescent="0.3">
      <c r="A471" s="2" t="s">
        <v>1920</v>
      </c>
      <c r="B471" s="2" t="s">
        <v>1054</v>
      </c>
      <c r="C471" s="2" t="s">
        <v>1921</v>
      </c>
      <c r="D471" s="2" t="s">
        <v>1922</v>
      </c>
      <c r="E471" s="2" t="s">
        <v>1923</v>
      </c>
      <c r="F471" s="2" t="s">
        <v>1597</v>
      </c>
      <c r="G471" s="2" t="s">
        <v>1598</v>
      </c>
      <c r="H471" s="2" t="s">
        <v>1599</v>
      </c>
      <c r="I471" s="2" t="s">
        <v>1925</v>
      </c>
      <c r="J471" s="2" t="s">
        <v>1037</v>
      </c>
      <c r="K471" s="2" t="s">
        <v>1038</v>
      </c>
      <c r="L471" s="2" t="s">
        <v>1089</v>
      </c>
      <c r="M471" s="2" t="s">
        <v>1059</v>
      </c>
      <c r="N471" s="2" t="s">
        <v>1124</v>
      </c>
      <c r="O471" s="2" t="s">
        <v>1040</v>
      </c>
      <c r="P471" s="2" t="str">
        <f t="shared" si="14"/>
        <v>P-Onsite</v>
      </c>
      <c r="Q471" s="2" t="str">
        <f t="shared" si="15"/>
        <v>P-S1_Onsite</v>
      </c>
      <c r="R471" s="2" t="s">
        <v>1061</v>
      </c>
      <c r="S471" s="2" t="s">
        <v>1041</v>
      </c>
      <c r="T471" s="2" t="s">
        <v>1596</v>
      </c>
    </row>
    <row r="472" spans="1:20" x14ac:dyDescent="0.3">
      <c r="A472" s="2" t="s">
        <v>1920</v>
      </c>
      <c r="B472" s="2" t="s">
        <v>1054</v>
      </c>
      <c r="C472" s="2" t="s">
        <v>1921</v>
      </c>
      <c r="D472" s="2" t="s">
        <v>1922</v>
      </c>
      <c r="E472" s="2" t="s">
        <v>1923</v>
      </c>
      <c r="F472" s="2" t="s">
        <v>1612</v>
      </c>
      <c r="G472" s="2" t="s">
        <v>1613</v>
      </c>
      <c r="H472" s="2" t="s">
        <v>1614</v>
      </c>
      <c r="I472" s="2" t="s">
        <v>1926</v>
      </c>
      <c r="J472" s="2" t="s">
        <v>1047</v>
      </c>
      <c r="K472" s="2" t="s">
        <v>1048</v>
      </c>
      <c r="L472" s="2" t="s">
        <v>1089</v>
      </c>
      <c r="M472" s="2" t="s">
        <v>1059</v>
      </c>
      <c r="N472" s="2" t="s">
        <v>1124</v>
      </c>
      <c r="O472" s="2" t="s">
        <v>1040</v>
      </c>
      <c r="P472" s="2" t="str">
        <f t="shared" si="14"/>
        <v>P-Onsite</v>
      </c>
      <c r="Q472" s="2" t="str">
        <f t="shared" si="15"/>
        <v>P-S1_Onsite</v>
      </c>
      <c r="R472" s="2" t="s">
        <v>1061</v>
      </c>
      <c r="S472" s="2" t="s">
        <v>1041</v>
      </c>
      <c r="T472" s="2" t="s">
        <v>1596</v>
      </c>
    </row>
    <row r="473" spans="1:20" x14ac:dyDescent="0.3">
      <c r="A473" s="2" t="s">
        <v>1927</v>
      </c>
      <c r="B473" s="2" t="s">
        <v>1054</v>
      </c>
      <c r="C473" s="2" t="s">
        <v>1928</v>
      </c>
      <c r="D473" s="2" t="s">
        <v>1929</v>
      </c>
      <c r="E473" s="2" t="s">
        <v>1930</v>
      </c>
      <c r="F473" s="2" t="s">
        <v>1605</v>
      </c>
      <c r="G473" s="2" t="s">
        <v>1606</v>
      </c>
      <c r="H473" s="2" t="s">
        <v>1607</v>
      </c>
      <c r="I473" s="2" t="s">
        <v>1931</v>
      </c>
      <c r="J473" s="2" t="s">
        <v>1609</v>
      </c>
      <c r="K473" s="2" t="s">
        <v>1610</v>
      </c>
      <c r="L473" s="2" t="s">
        <v>1150</v>
      </c>
      <c r="M473" s="2" t="s">
        <v>1059</v>
      </c>
      <c r="N473" s="2" t="s">
        <v>1151</v>
      </c>
      <c r="O473" s="2" t="s">
        <v>1040</v>
      </c>
      <c r="P473" s="2" t="str">
        <f t="shared" si="14"/>
        <v>P-Onsite</v>
      </c>
      <c r="Q473" s="2" t="str">
        <f t="shared" si="15"/>
        <v>P-S1_Onsite</v>
      </c>
      <c r="R473" s="2" t="s">
        <v>1061</v>
      </c>
      <c r="S473" s="2" t="s">
        <v>1041</v>
      </c>
      <c r="T473" s="2" t="s">
        <v>1596</v>
      </c>
    </row>
    <row r="474" spans="1:20" x14ac:dyDescent="0.3">
      <c r="A474" s="2" t="s">
        <v>1927</v>
      </c>
      <c r="B474" s="2" t="s">
        <v>1054</v>
      </c>
      <c r="C474" s="2" t="s">
        <v>1928</v>
      </c>
      <c r="D474" s="2" t="s">
        <v>1929</v>
      </c>
      <c r="E474" s="2" t="s">
        <v>1930</v>
      </c>
      <c r="F474" s="2" t="s">
        <v>1592</v>
      </c>
      <c r="G474" s="2" t="s">
        <v>1593</v>
      </c>
      <c r="H474" s="2" t="s">
        <v>1594</v>
      </c>
      <c r="I474" s="2" t="s">
        <v>1932</v>
      </c>
      <c r="J474" s="2" t="s">
        <v>1066</v>
      </c>
      <c r="K474" s="2" t="s">
        <v>1048</v>
      </c>
      <c r="L474" s="2" t="s">
        <v>1150</v>
      </c>
      <c r="M474" s="2" t="s">
        <v>1059</v>
      </c>
      <c r="N474" s="2" t="s">
        <v>1151</v>
      </c>
      <c r="O474" s="2" t="s">
        <v>1040</v>
      </c>
      <c r="P474" s="2" t="str">
        <f t="shared" si="14"/>
        <v>P-Onsite</v>
      </c>
      <c r="Q474" s="2" t="str">
        <f t="shared" si="15"/>
        <v>P-S1_Onsite</v>
      </c>
      <c r="R474" s="2" t="s">
        <v>1061</v>
      </c>
      <c r="S474" s="2" t="s">
        <v>1041</v>
      </c>
      <c r="T474" s="2" t="s">
        <v>1596</v>
      </c>
    </row>
    <row r="475" spans="1:20" x14ac:dyDescent="0.3">
      <c r="A475" s="2" t="s">
        <v>1927</v>
      </c>
      <c r="B475" s="2" t="s">
        <v>1054</v>
      </c>
      <c r="C475" s="2" t="s">
        <v>1928</v>
      </c>
      <c r="D475" s="2" t="s">
        <v>1929</v>
      </c>
      <c r="E475" s="2" t="s">
        <v>1930</v>
      </c>
      <c r="F475" s="2" t="s">
        <v>1597</v>
      </c>
      <c r="G475" s="2" t="s">
        <v>1598</v>
      </c>
      <c r="H475" s="2" t="s">
        <v>1599</v>
      </c>
      <c r="I475" s="2" t="s">
        <v>1933</v>
      </c>
      <c r="J475" s="2" t="s">
        <v>1037</v>
      </c>
      <c r="K475" s="2" t="s">
        <v>1038</v>
      </c>
      <c r="L475" s="2" t="s">
        <v>1150</v>
      </c>
      <c r="M475" s="2" t="s">
        <v>1059</v>
      </c>
      <c r="N475" s="2" t="s">
        <v>1151</v>
      </c>
      <c r="O475" s="2" t="s">
        <v>1040</v>
      </c>
      <c r="P475" s="2" t="str">
        <f t="shared" si="14"/>
        <v>P-Onsite</v>
      </c>
      <c r="Q475" s="2" t="str">
        <f t="shared" si="15"/>
        <v>P-S1_Onsite</v>
      </c>
      <c r="R475" s="2" t="s">
        <v>1061</v>
      </c>
      <c r="S475" s="2" t="s">
        <v>1041</v>
      </c>
      <c r="T475" s="2" t="s">
        <v>1596</v>
      </c>
    </row>
    <row r="476" spans="1:20" x14ac:dyDescent="0.3">
      <c r="A476" s="2" t="s">
        <v>1927</v>
      </c>
      <c r="B476" s="2" t="s">
        <v>1054</v>
      </c>
      <c r="C476" s="2" t="s">
        <v>1928</v>
      </c>
      <c r="D476" s="2" t="s">
        <v>1929</v>
      </c>
      <c r="E476" s="2" t="s">
        <v>1930</v>
      </c>
      <c r="F476" s="2" t="s">
        <v>1612</v>
      </c>
      <c r="G476" s="2" t="s">
        <v>1613</v>
      </c>
      <c r="H476" s="2" t="s">
        <v>1614</v>
      </c>
      <c r="I476" s="2" t="s">
        <v>1934</v>
      </c>
      <c r="J476" s="2" t="s">
        <v>1047</v>
      </c>
      <c r="K476" s="2" t="s">
        <v>1048</v>
      </c>
      <c r="L476" s="2" t="s">
        <v>1150</v>
      </c>
      <c r="M476" s="2" t="s">
        <v>1059</v>
      </c>
      <c r="N476" s="2" t="s">
        <v>1151</v>
      </c>
      <c r="O476" s="2" t="s">
        <v>1040</v>
      </c>
      <c r="P476" s="2" t="str">
        <f t="shared" si="14"/>
        <v>P-Onsite</v>
      </c>
      <c r="Q476" s="2" t="str">
        <f t="shared" si="15"/>
        <v>P-S1_Onsite</v>
      </c>
      <c r="R476" s="2" t="s">
        <v>1061</v>
      </c>
      <c r="S476" s="2" t="s">
        <v>1041</v>
      </c>
      <c r="T476" s="2" t="s">
        <v>1596</v>
      </c>
    </row>
    <row r="477" spans="1:20" x14ac:dyDescent="0.3">
      <c r="A477" s="2" t="s">
        <v>1927</v>
      </c>
      <c r="B477" s="2" t="s">
        <v>1054</v>
      </c>
      <c r="C477" s="2" t="s">
        <v>1928</v>
      </c>
      <c r="D477" s="2" t="s">
        <v>1929</v>
      </c>
      <c r="E477" s="2" t="s">
        <v>1930</v>
      </c>
      <c r="F477" s="2" t="s">
        <v>1630</v>
      </c>
      <c r="G477" s="2" t="s">
        <v>1631</v>
      </c>
      <c r="H477" s="2" t="s">
        <v>1632</v>
      </c>
      <c r="I477" s="2" t="s">
        <v>1935</v>
      </c>
      <c r="J477" s="2" t="s">
        <v>1053</v>
      </c>
      <c r="K477" s="2" t="s">
        <v>1038</v>
      </c>
      <c r="L477" s="2" t="s">
        <v>1150</v>
      </c>
      <c r="M477" s="2" t="s">
        <v>1059</v>
      </c>
      <c r="N477" s="2" t="s">
        <v>1151</v>
      </c>
      <c r="O477" s="2" t="s">
        <v>1040</v>
      </c>
      <c r="P477" s="2" t="str">
        <f t="shared" si="14"/>
        <v>P-Onsite</v>
      </c>
      <c r="Q477" s="2" t="str">
        <f t="shared" si="15"/>
        <v>P-S1_Onsite</v>
      </c>
      <c r="R477" s="2" t="s">
        <v>1061</v>
      </c>
      <c r="S477" s="2" t="s">
        <v>1041</v>
      </c>
      <c r="T477" s="2" t="s">
        <v>1596</v>
      </c>
    </row>
    <row r="478" spans="1:20" x14ac:dyDescent="0.3">
      <c r="A478" s="2" t="s">
        <v>1936</v>
      </c>
      <c r="B478" s="2" t="s">
        <v>1054</v>
      </c>
      <c r="C478" s="2" t="s">
        <v>1937</v>
      </c>
      <c r="D478" s="2" t="s">
        <v>1938</v>
      </c>
      <c r="E478" s="2" t="s">
        <v>1939</v>
      </c>
      <c r="F478" s="2" t="s">
        <v>1605</v>
      </c>
      <c r="G478" s="2" t="s">
        <v>1606</v>
      </c>
      <c r="H478" s="2" t="s">
        <v>1607</v>
      </c>
      <c r="I478" s="2" t="s">
        <v>1940</v>
      </c>
      <c r="J478" s="2" t="s">
        <v>1609</v>
      </c>
      <c r="K478" s="2" t="s">
        <v>1610</v>
      </c>
      <c r="L478" s="2" t="s">
        <v>1164</v>
      </c>
      <c r="M478" s="2" t="s">
        <v>1059</v>
      </c>
      <c r="N478" s="2" t="s">
        <v>1165</v>
      </c>
      <c r="O478" s="2" t="s">
        <v>1040</v>
      </c>
      <c r="P478" s="2" t="str">
        <f t="shared" si="14"/>
        <v>P-Onsite</v>
      </c>
      <c r="Q478" s="2" t="str">
        <f t="shared" si="15"/>
        <v>P-S1_Onsite</v>
      </c>
      <c r="R478" s="2" t="s">
        <v>1061</v>
      </c>
      <c r="S478" s="2" t="s">
        <v>1041</v>
      </c>
      <c r="T478" s="2" t="s">
        <v>1596</v>
      </c>
    </row>
    <row r="479" spans="1:20" x14ac:dyDescent="0.3">
      <c r="A479" s="2" t="s">
        <v>1936</v>
      </c>
      <c r="B479" s="2" t="s">
        <v>1054</v>
      </c>
      <c r="C479" s="2" t="s">
        <v>1937</v>
      </c>
      <c r="D479" s="2" t="s">
        <v>1938</v>
      </c>
      <c r="E479" s="2" t="s">
        <v>1939</v>
      </c>
      <c r="F479" s="2" t="s">
        <v>1592</v>
      </c>
      <c r="G479" s="2" t="s">
        <v>1593</v>
      </c>
      <c r="H479" s="2" t="s">
        <v>1594</v>
      </c>
      <c r="I479" s="2" t="s">
        <v>1941</v>
      </c>
      <c r="J479" s="2" t="s">
        <v>1066</v>
      </c>
      <c r="K479" s="2" t="s">
        <v>1048</v>
      </c>
      <c r="L479" s="2" t="s">
        <v>1164</v>
      </c>
      <c r="M479" s="2" t="s">
        <v>1059</v>
      </c>
      <c r="N479" s="2" t="s">
        <v>1165</v>
      </c>
      <c r="O479" s="2" t="s">
        <v>1040</v>
      </c>
      <c r="P479" s="2" t="str">
        <f t="shared" si="14"/>
        <v>P-Onsite</v>
      </c>
      <c r="Q479" s="2" t="str">
        <f t="shared" si="15"/>
        <v>P-S1_Onsite</v>
      </c>
      <c r="R479" s="2" t="s">
        <v>1061</v>
      </c>
      <c r="S479" s="2" t="s">
        <v>1041</v>
      </c>
      <c r="T479" s="2" t="s">
        <v>1596</v>
      </c>
    </row>
    <row r="480" spans="1:20" x14ac:dyDescent="0.3">
      <c r="A480" s="2" t="s">
        <v>1936</v>
      </c>
      <c r="B480" s="2" t="s">
        <v>1054</v>
      </c>
      <c r="C480" s="2" t="s">
        <v>1937</v>
      </c>
      <c r="D480" s="2" t="s">
        <v>1938</v>
      </c>
      <c r="E480" s="2" t="s">
        <v>1939</v>
      </c>
      <c r="F480" s="2" t="s">
        <v>1597</v>
      </c>
      <c r="G480" s="2" t="s">
        <v>1598</v>
      </c>
      <c r="H480" s="2" t="s">
        <v>1599</v>
      </c>
      <c r="I480" s="2" t="s">
        <v>1942</v>
      </c>
      <c r="J480" s="2" t="s">
        <v>1037</v>
      </c>
      <c r="K480" s="2" t="s">
        <v>1038</v>
      </c>
      <c r="L480" s="2" t="s">
        <v>1164</v>
      </c>
      <c r="M480" s="2" t="s">
        <v>1059</v>
      </c>
      <c r="N480" s="2" t="s">
        <v>1165</v>
      </c>
      <c r="O480" s="2" t="s">
        <v>1040</v>
      </c>
      <c r="P480" s="2" t="str">
        <f t="shared" si="14"/>
        <v>P-Onsite</v>
      </c>
      <c r="Q480" s="2" t="str">
        <f t="shared" si="15"/>
        <v>P-S1_Onsite</v>
      </c>
      <c r="R480" s="2" t="s">
        <v>1061</v>
      </c>
      <c r="S480" s="2" t="s">
        <v>1041</v>
      </c>
      <c r="T480" s="2" t="s">
        <v>1596</v>
      </c>
    </row>
    <row r="481" spans="1:20" x14ac:dyDescent="0.3">
      <c r="A481" s="2" t="s">
        <v>1936</v>
      </c>
      <c r="B481" s="2" t="s">
        <v>1054</v>
      </c>
      <c r="C481" s="2" t="s">
        <v>1937</v>
      </c>
      <c r="D481" s="2" t="s">
        <v>1938</v>
      </c>
      <c r="E481" s="2" t="s">
        <v>1939</v>
      </c>
      <c r="F481" s="2" t="s">
        <v>1612</v>
      </c>
      <c r="G481" s="2" t="s">
        <v>1613</v>
      </c>
      <c r="H481" s="2" t="s">
        <v>1614</v>
      </c>
      <c r="I481" s="2" t="s">
        <v>1943</v>
      </c>
      <c r="J481" s="2" t="s">
        <v>1047</v>
      </c>
      <c r="K481" s="2" t="s">
        <v>1048</v>
      </c>
      <c r="L481" s="2" t="s">
        <v>1164</v>
      </c>
      <c r="M481" s="2" t="s">
        <v>1059</v>
      </c>
      <c r="N481" s="2" t="s">
        <v>1165</v>
      </c>
      <c r="O481" s="2" t="s">
        <v>1040</v>
      </c>
      <c r="P481" s="2" t="str">
        <f t="shared" si="14"/>
        <v>P-Onsite</v>
      </c>
      <c r="Q481" s="2" t="str">
        <f t="shared" si="15"/>
        <v>P-S1_Onsite</v>
      </c>
      <c r="R481" s="2" t="s">
        <v>1061</v>
      </c>
      <c r="S481" s="2" t="s">
        <v>1041</v>
      </c>
      <c r="T481" s="2" t="s">
        <v>1596</v>
      </c>
    </row>
    <row r="482" spans="1:20" x14ac:dyDescent="0.3">
      <c r="A482" s="2" t="s">
        <v>1936</v>
      </c>
      <c r="B482" s="2" t="s">
        <v>1054</v>
      </c>
      <c r="C482" s="2" t="s">
        <v>1937</v>
      </c>
      <c r="D482" s="2" t="s">
        <v>1938</v>
      </c>
      <c r="E482" s="2" t="s">
        <v>1939</v>
      </c>
      <c r="F482" s="2" t="s">
        <v>1630</v>
      </c>
      <c r="G482" s="2" t="s">
        <v>1631</v>
      </c>
      <c r="H482" s="2" t="s">
        <v>1632</v>
      </c>
      <c r="I482" s="2" t="s">
        <v>1944</v>
      </c>
      <c r="J482" s="2" t="s">
        <v>1053</v>
      </c>
      <c r="K482" s="2" t="s">
        <v>1038</v>
      </c>
      <c r="L482" s="2" t="s">
        <v>1164</v>
      </c>
      <c r="M482" s="2" t="s">
        <v>1059</v>
      </c>
      <c r="N482" s="2" t="s">
        <v>1165</v>
      </c>
      <c r="O482" s="2" t="s">
        <v>1040</v>
      </c>
      <c r="P482" s="2" t="str">
        <f t="shared" si="14"/>
        <v>P-Onsite</v>
      </c>
      <c r="Q482" s="2" t="str">
        <f t="shared" si="15"/>
        <v>P-S1_Onsite</v>
      </c>
      <c r="R482" s="2" t="s">
        <v>1061</v>
      </c>
      <c r="S482" s="2" t="s">
        <v>1041</v>
      </c>
      <c r="T482" s="2" t="s">
        <v>1596</v>
      </c>
    </row>
    <row r="483" spans="1:20" x14ac:dyDescent="0.3">
      <c r="A483" s="2" t="s">
        <v>1945</v>
      </c>
      <c r="B483" s="2" t="s">
        <v>1054</v>
      </c>
      <c r="C483" s="2" t="s">
        <v>1946</v>
      </c>
      <c r="D483" s="2" t="s">
        <v>1947</v>
      </c>
      <c r="E483" s="2" t="s">
        <v>1948</v>
      </c>
      <c r="F483" s="2" t="s">
        <v>1597</v>
      </c>
      <c r="G483" s="2" t="s">
        <v>1598</v>
      </c>
      <c r="H483" s="2" t="s">
        <v>1599</v>
      </c>
      <c r="I483" s="2" t="s">
        <v>1949</v>
      </c>
      <c r="J483" s="2" t="s">
        <v>1037</v>
      </c>
      <c r="K483" s="2" t="s">
        <v>1038</v>
      </c>
      <c r="L483" s="2" t="s">
        <v>1089</v>
      </c>
      <c r="M483" s="2" t="s">
        <v>1059</v>
      </c>
      <c r="N483" s="2" t="s">
        <v>1124</v>
      </c>
      <c r="O483" s="2" t="s">
        <v>1040</v>
      </c>
      <c r="P483" s="2" t="str">
        <f t="shared" si="14"/>
        <v>P-Onsite</v>
      </c>
      <c r="Q483" s="2" t="str">
        <f t="shared" si="15"/>
        <v>P-S1_Onsite</v>
      </c>
      <c r="R483" s="2" t="s">
        <v>1061</v>
      </c>
      <c r="S483" s="2" t="s">
        <v>1041</v>
      </c>
      <c r="T483" s="2" t="s">
        <v>1596</v>
      </c>
    </row>
    <row r="484" spans="1:20" x14ac:dyDescent="0.3">
      <c r="A484" s="2" t="s">
        <v>1945</v>
      </c>
      <c r="B484" s="2" t="s">
        <v>1054</v>
      </c>
      <c r="C484" s="2" t="s">
        <v>1946</v>
      </c>
      <c r="D484" s="2" t="s">
        <v>1947</v>
      </c>
      <c r="E484" s="2" t="s">
        <v>1948</v>
      </c>
      <c r="F484" s="2" t="s">
        <v>1630</v>
      </c>
      <c r="G484" s="2" t="s">
        <v>1631</v>
      </c>
      <c r="H484" s="2" t="s">
        <v>1632</v>
      </c>
      <c r="I484" s="2" t="s">
        <v>1950</v>
      </c>
      <c r="J484" s="2" t="s">
        <v>1053</v>
      </c>
      <c r="K484" s="2" t="s">
        <v>1038</v>
      </c>
      <c r="L484" s="2" t="s">
        <v>1089</v>
      </c>
      <c r="M484" s="2" t="s">
        <v>1059</v>
      </c>
      <c r="N484" s="2" t="s">
        <v>1124</v>
      </c>
      <c r="O484" s="2" t="s">
        <v>1040</v>
      </c>
      <c r="P484" s="2" t="str">
        <f t="shared" si="14"/>
        <v>P-Onsite</v>
      </c>
      <c r="Q484" s="2" t="str">
        <f t="shared" si="15"/>
        <v>P-S1_Onsite</v>
      </c>
      <c r="R484" s="2" t="s">
        <v>1061</v>
      </c>
      <c r="S484" s="2" t="s">
        <v>1041</v>
      </c>
      <c r="T484" s="2" t="s">
        <v>1596</v>
      </c>
    </row>
    <row r="485" spans="1:20" x14ac:dyDescent="0.3">
      <c r="A485" s="2" t="s">
        <v>1951</v>
      </c>
      <c r="B485" s="2" t="s">
        <v>1054</v>
      </c>
      <c r="C485" s="2" t="s">
        <v>1952</v>
      </c>
      <c r="D485" s="2" t="s">
        <v>1953</v>
      </c>
      <c r="E485" s="2" t="s">
        <v>1954</v>
      </c>
      <c r="F485" s="2" t="s">
        <v>1605</v>
      </c>
      <c r="G485" s="2" t="s">
        <v>1606</v>
      </c>
      <c r="H485" s="2" t="s">
        <v>1607</v>
      </c>
      <c r="I485" s="2" t="s">
        <v>1955</v>
      </c>
      <c r="J485" s="2" t="s">
        <v>1609</v>
      </c>
      <c r="K485" s="2" t="s">
        <v>1610</v>
      </c>
      <c r="L485" s="2" t="s">
        <v>1300</v>
      </c>
      <c r="M485" s="2" t="s">
        <v>1059</v>
      </c>
      <c r="N485" s="2" t="s">
        <v>1375</v>
      </c>
      <c r="O485" s="2" t="s">
        <v>1040</v>
      </c>
      <c r="P485" s="2" t="str">
        <f t="shared" si="14"/>
        <v>P-Onsite</v>
      </c>
      <c r="Q485" s="2" t="str">
        <f t="shared" si="15"/>
        <v>P-S1_Onsite</v>
      </c>
      <c r="R485" s="2" t="s">
        <v>1061</v>
      </c>
      <c r="S485" s="2" t="s">
        <v>1041</v>
      </c>
      <c r="T485" s="2" t="s">
        <v>1596</v>
      </c>
    </row>
    <row r="486" spans="1:20" x14ac:dyDescent="0.3">
      <c r="A486" s="2" t="s">
        <v>1951</v>
      </c>
      <c r="B486" s="2" t="s">
        <v>1054</v>
      </c>
      <c r="C486" s="2" t="s">
        <v>1952</v>
      </c>
      <c r="D486" s="2" t="s">
        <v>1953</v>
      </c>
      <c r="E486" s="2" t="s">
        <v>1954</v>
      </c>
      <c r="F486" s="2" t="s">
        <v>1592</v>
      </c>
      <c r="G486" s="2" t="s">
        <v>1593</v>
      </c>
      <c r="H486" s="2" t="s">
        <v>1594</v>
      </c>
      <c r="I486" s="2" t="s">
        <v>1956</v>
      </c>
      <c r="J486" s="2" t="s">
        <v>1066</v>
      </c>
      <c r="K486" s="2" t="s">
        <v>1048</v>
      </c>
      <c r="L486" s="2" t="s">
        <v>1300</v>
      </c>
      <c r="M486" s="2" t="s">
        <v>1059</v>
      </c>
      <c r="N486" s="2" t="s">
        <v>1375</v>
      </c>
      <c r="O486" s="2" t="s">
        <v>1040</v>
      </c>
      <c r="P486" s="2" t="str">
        <f t="shared" si="14"/>
        <v>P-Onsite</v>
      </c>
      <c r="Q486" s="2" t="str">
        <f t="shared" si="15"/>
        <v>P-S1_Onsite</v>
      </c>
      <c r="R486" s="2" t="s">
        <v>1061</v>
      </c>
      <c r="S486" s="2" t="s">
        <v>1041</v>
      </c>
      <c r="T486" s="2" t="s">
        <v>1596</v>
      </c>
    </row>
    <row r="487" spans="1:20" x14ac:dyDescent="0.3">
      <c r="A487" s="2" t="s">
        <v>1951</v>
      </c>
      <c r="B487" s="2" t="s">
        <v>1054</v>
      </c>
      <c r="C487" s="2" t="s">
        <v>1952</v>
      </c>
      <c r="D487" s="2" t="s">
        <v>1953</v>
      </c>
      <c r="E487" s="2" t="s">
        <v>1954</v>
      </c>
      <c r="F487" s="2" t="s">
        <v>1597</v>
      </c>
      <c r="G487" s="2" t="s">
        <v>1598</v>
      </c>
      <c r="H487" s="2" t="s">
        <v>1599</v>
      </c>
      <c r="I487" s="2" t="s">
        <v>1957</v>
      </c>
      <c r="J487" s="2" t="s">
        <v>1037</v>
      </c>
      <c r="K487" s="2" t="s">
        <v>1038</v>
      </c>
      <c r="L487" s="2" t="s">
        <v>1300</v>
      </c>
      <c r="M487" s="2" t="s">
        <v>1059</v>
      </c>
      <c r="N487" s="2" t="s">
        <v>1375</v>
      </c>
      <c r="O487" s="2" t="s">
        <v>1040</v>
      </c>
      <c r="P487" s="2" t="str">
        <f t="shared" si="14"/>
        <v>P-Onsite</v>
      </c>
      <c r="Q487" s="2" t="str">
        <f t="shared" si="15"/>
        <v>P-S1_Onsite</v>
      </c>
      <c r="R487" s="2" t="s">
        <v>1061</v>
      </c>
      <c r="S487" s="2" t="s">
        <v>1041</v>
      </c>
      <c r="T487" s="2" t="s">
        <v>1596</v>
      </c>
    </row>
    <row r="488" spans="1:20" x14ac:dyDescent="0.3">
      <c r="A488" s="2" t="s">
        <v>1958</v>
      </c>
      <c r="B488" s="2" t="s">
        <v>1031</v>
      </c>
      <c r="C488" s="2" t="s">
        <v>1959</v>
      </c>
      <c r="D488" s="2" t="s">
        <v>1960</v>
      </c>
      <c r="E488" s="2" t="s">
        <v>1961</v>
      </c>
      <c r="F488" s="2" t="s">
        <v>1862</v>
      </c>
      <c r="G488" s="2" t="s">
        <v>1613</v>
      </c>
      <c r="H488" s="2" t="s">
        <v>1614</v>
      </c>
      <c r="I488" s="2" t="s">
        <v>1962</v>
      </c>
      <c r="J488" s="2" t="s">
        <v>1047</v>
      </c>
      <c r="K488" s="2" t="s">
        <v>1048</v>
      </c>
      <c r="L488" s="2" t="s">
        <v>1039</v>
      </c>
      <c r="M488" s="2" t="s">
        <v>1039</v>
      </c>
      <c r="N488" s="2" t="s">
        <v>1039</v>
      </c>
      <c r="O488" s="2" t="s">
        <v>1040</v>
      </c>
      <c r="P488" s="2" t="str">
        <f t="shared" si="14"/>
        <v>P-Online</v>
      </c>
      <c r="Q488" s="2" t="str">
        <f t="shared" si="15"/>
        <v>P-S1_Online</v>
      </c>
      <c r="R488" s="2"/>
      <c r="S488" s="2" t="s">
        <v>1041</v>
      </c>
      <c r="T488" s="2" t="s">
        <v>1596</v>
      </c>
    </row>
    <row r="489" spans="1:20" x14ac:dyDescent="0.3">
      <c r="A489" s="2" t="s">
        <v>1963</v>
      </c>
      <c r="B489" s="2" t="s">
        <v>1054</v>
      </c>
      <c r="C489" s="2" t="s">
        <v>1964</v>
      </c>
      <c r="D489" s="2" t="s">
        <v>1965</v>
      </c>
      <c r="E489" s="2" t="s">
        <v>1966</v>
      </c>
      <c r="F489" s="2" t="s">
        <v>1597</v>
      </c>
      <c r="G489" s="2" t="s">
        <v>1598</v>
      </c>
      <c r="H489" s="2" t="s">
        <v>1599</v>
      </c>
      <c r="I489" s="2" t="s">
        <v>1967</v>
      </c>
      <c r="J489" s="2" t="s">
        <v>1037</v>
      </c>
      <c r="K489" s="2" t="s">
        <v>1038</v>
      </c>
      <c r="L489" s="2" t="s">
        <v>1300</v>
      </c>
      <c r="M489" s="2" t="s">
        <v>1059</v>
      </c>
      <c r="N489" s="2" t="s">
        <v>1301</v>
      </c>
      <c r="O489" s="2" t="s">
        <v>1040</v>
      </c>
      <c r="P489" s="2" t="str">
        <f t="shared" si="14"/>
        <v>P-Onsite</v>
      </c>
      <c r="Q489" s="2" t="str">
        <f t="shared" si="15"/>
        <v>P-S1_Onsite</v>
      </c>
      <c r="R489" s="2" t="s">
        <v>1061</v>
      </c>
      <c r="S489" s="2" t="s">
        <v>1041</v>
      </c>
      <c r="T489" s="2" t="s">
        <v>1596</v>
      </c>
    </row>
    <row r="490" spans="1:20" x14ac:dyDescent="0.3">
      <c r="A490" s="2" t="s">
        <v>1963</v>
      </c>
      <c r="B490" s="2" t="s">
        <v>1054</v>
      </c>
      <c r="C490" s="2" t="s">
        <v>1964</v>
      </c>
      <c r="D490" s="2" t="s">
        <v>1965</v>
      </c>
      <c r="E490" s="2" t="s">
        <v>1966</v>
      </c>
      <c r="F490" s="2" t="s">
        <v>1612</v>
      </c>
      <c r="G490" s="2" t="s">
        <v>1613</v>
      </c>
      <c r="H490" s="2" t="s">
        <v>1614</v>
      </c>
      <c r="I490" s="2" t="s">
        <v>1968</v>
      </c>
      <c r="J490" s="2" t="s">
        <v>1047</v>
      </c>
      <c r="K490" s="2" t="s">
        <v>1048</v>
      </c>
      <c r="L490" s="2" t="s">
        <v>1300</v>
      </c>
      <c r="M490" s="2" t="s">
        <v>1059</v>
      </c>
      <c r="N490" s="2" t="s">
        <v>1301</v>
      </c>
      <c r="O490" s="2" t="s">
        <v>1040</v>
      </c>
      <c r="P490" s="2" t="str">
        <f t="shared" si="14"/>
        <v>P-Onsite</v>
      </c>
      <c r="Q490" s="2" t="str">
        <f t="shared" si="15"/>
        <v>P-S1_Onsite</v>
      </c>
      <c r="R490" s="2" t="s">
        <v>1061</v>
      </c>
      <c r="S490" s="2" t="s">
        <v>1041</v>
      </c>
      <c r="T490" s="2" t="s">
        <v>1596</v>
      </c>
    </row>
    <row r="491" spans="1:20" x14ac:dyDescent="0.3">
      <c r="A491" s="2" t="s">
        <v>1969</v>
      </c>
      <c r="B491" s="2" t="s">
        <v>1054</v>
      </c>
      <c r="C491" s="2" t="s">
        <v>1970</v>
      </c>
      <c r="D491" s="2" t="s">
        <v>1971</v>
      </c>
      <c r="E491" s="2" t="s">
        <v>1972</v>
      </c>
      <c r="F491" s="2" t="s">
        <v>1605</v>
      </c>
      <c r="G491" s="2" t="s">
        <v>1606</v>
      </c>
      <c r="H491" s="2" t="s">
        <v>1607</v>
      </c>
      <c r="I491" s="2" t="s">
        <v>1973</v>
      </c>
      <c r="J491" s="2" t="s">
        <v>1609</v>
      </c>
      <c r="K491" s="2" t="s">
        <v>1610</v>
      </c>
      <c r="L491" s="2" t="s">
        <v>1058</v>
      </c>
      <c r="M491" s="2" t="s">
        <v>1059</v>
      </c>
      <c r="N491" s="2" t="s">
        <v>1106</v>
      </c>
      <c r="O491" s="2" t="s">
        <v>1040</v>
      </c>
      <c r="P491" s="2" t="str">
        <f t="shared" si="14"/>
        <v>P-Onsite</v>
      </c>
      <c r="Q491" s="2" t="str">
        <f t="shared" si="15"/>
        <v>P-S1_Onsite</v>
      </c>
      <c r="R491" s="2" t="s">
        <v>1061</v>
      </c>
      <c r="S491" s="2" t="s">
        <v>1041</v>
      </c>
      <c r="T491" s="2" t="s">
        <v>1596</v>
      </c>
    </row>
    <row r="492" spans="1:20" x14ac:dyDescent="0.3">
      <c r="A492" s="2" t="s">
        <v>1969</v>
      </c>
      <c r="B492" s="2" t="s">
        <v>1054</v>
      </c>
      <c r="C492" s="2" t="s">
        <v>1970</v>
      </c>
      <c r="D492" s="2" t="s">
        <v>1971</v>
      </c>
      <c r="E492" s="2" t="s">
        <v>1972</v>
      </c>
      <c r="F492" s="2" t="s">
        <v>1597</v>
      </c>
      <c r="G492" s="2" t="s">
        <v>1598</v>
      </c>
      <c r="H492" s="2" t="s">
        <v>1599</v>
      </c>
      <c r="I492" s="2" t="s">
        <v>1974</v>
      </c>
      <c r="J492" s="2" t="s">
        <v>1037</v>
      </c>
      <c r="K492" s="2" t="s">
        <v>1038</v>
      </c>
      <c r="L492" s="2" t="s">
        <v>1058</v>
      </c>
      <c r="M492" s="2" t="s">
        <v>1059</v>
      </c>
      <c r="N492" s="2" t="s">
        <v>1106</v>
      </c>
      <c r="O492" s="2" t="s">
        <v>1040</v>
      </c>
      <c r="P492" s="2" t="str">
        <f t="shared" si="14"/>
        <v>P-Onsite</v>
      </c>
      <c r="Q492" s="2" t="str">
        <f t="shared" si="15"/>
        <v>P-S1_Onsite</v>
      </c>
      <c r="R492" s="2" t="s">
        <v>1061</v>
      </c>
      <c r="S492" s="2" t="s">
        <v>1041</v>
      </c>
      <c r="T492" s="2" t="s">
        <v>1596</v>
      </c>
    </row>
    <row r="493" spans="1:20" x14ac:dyDescent="0.3">
      <c r="A493" s="2" t="s">
        <v>1975</v>
      </c>
      <c r="B493" s="2" t="s">
        <v>1054</v>
      </c>
      <c r="C493" s="2" t="s">
        <v>1976</v>
      </c>
      <c r="D493" s="2" t="s">
        <v>1977</v>
      </c>
      <c r="E493" s="2" t="s">
        <v>1978</v>
      </c>
      <c r="F493" s="2" t="s">
        <v>1605</v>
      </c>
      <c r="G493" s="2" t="s">
        <v>1606</v>
      </c>
      <c r="H493" s="2" t="s">
        <v>1607</v>
      </c>
      <c r="I493" s="2" t="s">
        <v>1979</v>
      </c>
      <c r="J493" s="2" t="s">
        <v>1609</v>
      </c>
      <c r="K493" s="2" t="s">
        <v>1610</v>
      </c>
      <c r="L493" s="2" t="s">
        <v>1205</v>
      </c>
      <c r="M493" s="2" t="s">
        <v>1059</v>
      </c>
      <c r="N493" s="2" t="s">
        <v>1206</v>
      </c>
      <c r="O493" s="2" t="s">
        <v>1040</v>
      </c>
      <c r="P493" s="2" t="str">
        <f t="shared" si="14"/>
        <v>P-Onsite</v>
      </c>
      <c r="Q493" s="2" t="str">
        <f t="shared" si="15"/>
        <v>P-S1_Onsite</v>
      </c>
      <c r="R493" s="2" t="s">
        <v>1061</v>
      </c>
      <c r="S493" s="2" t="s">
        <v>1041</v>
      </c>
      <c r="T493" s="2" t="s">
        <v>1596</v>
      </c>
    </row>
    <row r="494" spans="1:20" x14ac:dyDescent="0.3">
      <c r="A494" s="2" t="s">
        <v>1975</v>
      </c>
      <c r="B494" s="2" t="s">
        <v>1054</v>
      </c>
      <c r="C494" s="2" t="s">
        <v>1976</v>
      </c>
      <c r="D494" s="2" t="s">
        <v>1977</v>
      </c>
      <c r="E494" s="2" t="s">
        <v>1978</v>
      </c>
      <c r="F494" s="2" t="s">
        <v>1592</v>
      </c>
      <c r="G494" s="2" t="s">
        <v>1593</v>
      </c>
      <c r="H494" s="2" t="s">
        <v>1594</v>
      </c>
      <c r="I494" s="2" t="s">
        <v>1980</v>
      </c>
      <c r="J494" s="2" t="s">
        <v>1066</v>
      </c>
      <c r="K494" s="2" t="s">
        <v>1048</v>
      </c>
      <c r="L494" s="2" t="s">
        <v>1205</v>
      </c>
      <c r="M494" s="2" t="s">
        <v>1059</v>
      </c>
      <c r="N494" s="2" t="s">
        <v>1206</v>
      </c>
      <c r="O494" s="2" t="s">
        <v>1040</v>
      </c>
      <c r="P494" s="2" t="str">
        <f t="shared" si="14"/>
        <v>P-Onsite</v>
      </c>
      <c r="Q494" s="2" t="str">
        <f t="shared" si="15"/>
        <v>P-S1_Onsite</v>
      </c>
      <c r="R494" s="2" t="s">
        <v>1061</v>
      </c>
      <c r="S494" s="2" t="s">
        <v>1041</v>
      </c>
      <c r="T494" s="2" t="s">
        <v>1596</v>
      </c>
    </row>
    <row r="495" spans="1:20" x14ac:dyDescent="0.3">
      <c r="A495" s="2" t="s">
        <v>1975</v>
      </c>
      <c r="B495" s="2" t="s">
        <v>1054</v>
      </c>
      <c r="C495" s="2" t="s">
        <v>1976</v>
      </c>
      <c r="D495" s="2" t="s">
        <v>1977</v>
      </c>
      <c r="E495" s="2" t="s">
        <v>1978</v>
      </c>
      <c r="F495" s="2" t="s">
        <v>1597</v>
      </c>
      <c r="G495" s="2" t="s">
        <v>1598</v>
      </c>
      <c r="H495" s="2" t="s">
        <v>1599</v>
      </c>
      <c r="I495" s="2" t="s">
        <v>1981</v>
      </c>
      <c r="J495" s="2" t="s">
        <v>1037</v>
      </c>
      <c r="K495" s="2" t="s">
        <v>1038</v>
      </c>
      <c r="L495" s="2" t="s">
        <v>1205</v>
      </c>
      <c r="M495" s="2" t="s">
        <v>1059</v>
      </c>
      <c r="N495" s="2" t="s">
        <v>1206</v>
      </c>
      <c r="O495" s="2" t="s">
        <v>1040</v>
      </c>
      <c r="P495" s="2" t="str">
        <f t="shared" si="14"/>
        <v>P-Onsite</v>
      </c>
      <c r="Q495" s="2" t="str">
        <f t="shared" si="15"/>
        <v>P-S1_Onsite</v>
      </c>
      <c r="R495" s="2" t="s">
        <v>1061</v>
      </c>
      <c r="S495" s="2" t="s">
        <v>1041</v>
      </c>
      <c r="T495" s="2" t="s">
        <v>1596</v>
      </c>
    </row>
    <row r="496" spans="1:20" x14ac:dyDescent="0.3">
      <c r="A496" s="2" t="s">
        <v>1975</v>
      </c>
      <c r="B496" s="2" t="s">
        <v>1054</v>
      </c>
      <c r="C496" s="2" t="s">
        <v>1976</v>
      </c>
      <c r="D496" s="2" t="s">
        <v>1977</v>
      </c>
      <c r="E496" s="2" t="s">
        <v>1978</v>
      </c>
      <c r="F496" s="2" t="s">
        <v>1612</v>
      </c>
      <c r="G496" s="2" t="s">
        <v>1613</v>
      </c>
      <c r="H496" s="2" t="s">
        <v>1614</v>
      </c>
      <c r="I496" s="2" t="s">
        <v>1982</v>
      </c>
      <c r="J496" s="2" t="s">
        <v>1047</v>
      </c>
      <c r="K496" s="2" t="s">
        <v>1048</v>
      </c>
      <c r="L496" s="2" t="s">
        <v>1205</v>
      </c>
      <c r="M496" s="2" t="s">
        <v>1059</v>
      </c>
      <c r="N496" s="2" t="s">
        <v>1206</v>
      </c>
      <c r="O496" s="2" t="s">
        <v>1040</v>
      </c>
      <c r="P496" s="2" t="str">
        <f t="shared" si="14"/>
        <v>P-Onsite</v>
      </c>
      <c r="Q496" s="2" t="str">
        <f t="shared" si="15"/>
        <v>P-S1_Onsite</v>
      </c>
      <c r="R496" s="2" t="s">
        <v>1061</v>
      </c>
      <c r="S496" s="2" t="s">
        <v>1041</v>
      </c>
      <c r="T496" s="2" t="s">
        <v>1596</v>
      </c>
    </row>
    <row r="497" spans="1:20" x14ac:dyDescent="0.3">
      <c r="A497" s="2" t="s">
        <v>1975</v>
      </c>
      <c r="B497" s="2" t="s">
        <v>1054</v>
      </c>
      <c r="C497" s="2" t="s">
        <v>1976</v>
      </c>
      <c r="D497" s="2" t="s">
        <v>1977</v>
      </c>
      <c r="E497" s="2" t="s">
        <v>1978</v>
      </c>
      <c r="F497" s="2" t="s">
        <v>1630</v>
      </c>
      <c r="G497" s="2" t="s">
        <v>1631</v>
      </c>
      <c r="H497" s="2" t="s">
        <v>1632</v>
      </c>
      <c r="I497" s="2" t="s">
        <v>1983</v>
      </c>
      <c r="J497" s="2" t="s">
        <v>1053</v>
      </c>
      <c r="K497" s="2" t="s">
        <v>1038</v>
      </c>
      <c r="L497" s="2" t="s">
        <v>1205</v>
      </c>
      <c r="M497" s="2" t="s">
        <v>1059</v>
      </c>
      <c r="N497" s="2" t="s">
        <v>1206</v>
      </c>
      <c r="O497" s="2" t="s">
        <v>1040</v>
      </c>
      <c r="P497" s="2" t="str">
        <f t="shared" si="14"/>
        <v>P-Onsite</v>
      </c>
      <c r="Q497" s="2" t="str">
        <f t="shared" si="15"/>
        <v>P-S1_Onsite</v>
      </c>
      <c r="R497" s="2" t="s">
        <v>1061</v>
      </c>
      <c r="S497" s="2" t="s">
        <v>1041</v>
      </c>
      <c r="T497" s="2" t="s">
        <v>1596</v>
      </c>
    </row>
    <row r="498" spans="1:20" x14ac:dyDescent="0.3">
      <c r="A498" s="2" t="s">
        <v>1984</v>
      </c>
      <c r="B498" s="2" t="s">
        <v>1054</v>
      </c>
      <c r="C498" s="2" t="s">
        <v>1985</v>
      </c>
      <c r="D498" s="2" t="s">
        <v>1986</v>
      </c>
      <c r="E498" s="2" t="s">
        <v>1987</v>
      </c>
      <c r="F498" s="2" t="s">
        <v>1597</v>
      </c>
      <c r="G498" s="2" t="s">
        <v>1598</v>
      </c>
      <c r="H498" s="2" t="s">
        <v>1599</v>
      </c>
      <c r="I498" s="2" t="s">
        <v>1988</v>
      </c>
      <c r="J498" s="2" t="s">
        <v>1037</v>
      </c>
      <c r="K498" s="2" t="s">
        <v>1038</v>
      </c>
      <c r="L498" s="2" t="s">
        <v>1058</v>
      </c>
      <c r="M498" s="2" t="s">
        <v>1059</v>
      </c>
      <c r="N498" s="2" t="s">
        <v>1106</v>
      </c>
      <c r="O498" s="2" t="s">
        <v>1040</v>
      </c>
      <c r="P498" s="2" t="str">
        <f t="shared" si="14"/>
        <v>P-Onsite</v>
      </c>
      <c r="Q498" s="2" t="str">
        <f t="shared" si="15"/>
        <v>P-S1_Onsite</v>
      </c>
      <c r="R498" s="2" t="s">
        <v>1061</v>
      </c>
      <c r="S498" s="2" t="s">
        <v>1041</v>
      </c>
      <c r="T498" s="2" t="s">
        <v>1596</v>
      </c>
    </row>
    <row r="499" spans="1:20" x14ac:dyDescent="0.3">
      <c r="A499" s="2" t="s">
        <v>1989</v>
      </c>
      <c r="B499" s="2" t="s">
        <v>1054</v>
      </c>
      <c r="C499" s="2" t="s">
        <v>1990</v>
      </c>
      <c r="D499" s="2" t="s">
        <v>1991</v>
      </c>
      <c r="E499" s="2" t="s">
        <v>1992</v>
      </c>
      <c r="F499" s="2" t="s">
        <v>1605</v>
      </c>
      <c r="G499" s="2" t="s">
        <v>1606</v>
      </c>
      <c r="H499" s="2" t="s">
        <v>1607</v>
      </c>
      <c r="I499" s="2" t="s">
        <v>1993</v>
      </c>
      <c r="J499" s="2" t="s">
        <v>1609</v>
      </c>
      <c r="K499" s="2" t="s">
        <v>1610</v>
      </c>
      <c r="L499" s="2" t="s">
        <v>1058</v>
      </c>
      <c r="M499" s="2" t="s">
        <v>1059</v>
      </c>
      <c r="N499" s="2" t="s">
        <v>1106</v>
      </c>
      <c r="O499" s="2" t="s">
        <v>1040</v>
      </c>
      <c r="P499" s="2" t="str">
        <f t="shared" si="14"/>
        <v>P-Onsite</v>
      </c>
      <c r="Q499" s="2" t="str">
        <f t="shared" si="15"/>
        <v>P-S1_Onsite</v>
      </c>
      <c r="R499" s="2" t="s">
        <v>1061</v>
      </c>
      <c r="S499" s="2" t="s">
        <v>1041</v>
      </c>
      <c r="T499" s="2" t="s">
        <v>1596</v>
      </c>
    </row>
    <row r="500" spans="1:20" x14ac:dyDescent="0.3">
      <c r="A500" s="2" t="s">
        <v>1989</v>
      </c>
      <c r="B500" s="2" t="s">
        <v>1054</v>
      </c>
      <c r="C500" s="2" t="s">
        <v>1990</v>
      </c>
      <c r="D500" s="2" t="s">
        <v>1991</v>
      </c>
      <c r="E500" s="2" t="s">
        <v>1992</v>
      </c>
      <c r="F500" s="2" t="s">
        <v>1597</v>
      </c>
      <c r="G500" s="2" t="s">
        <v>1598</v>
      </c>
      <c r="H500" s="2" t="s">
        <v>1599</v>
      </c>
      <c r="I500" s="2" t="s">
        <v>1994</v>
      </c>
      <c r="J500" s="2" t="s">
        <v>1037</v>
      </c>
      <c r="K500" s="2" t="s">
        <v>1038</v>
      </c>
      <c r="L500" s="2" t="s">
        <v>1058</v>
      </c>
      <c r="M500" s="2" t="s">
        <v>1059</v>
      </c>
      <c r="N500" s="2" t="s">
        <v>1106</v>
      </c>
      <c r="O500" s="2" t="s">
        <v>1040</v>
      </c>
      <c r="P500" s="2" t="str">
        <f t="shared" si="14"/>
        <v>P-Onsite</v>
      </c>
      <c r="Q500" s="2" t="str">
        <f t="shared" si="15"/>
        <v>P-S1_Onsite</v>
      </c>
      <c r="R500" s="2" t="s">
        <v>1061</v>
      </c>
      <c r="S500" s="2" t="s">
        <v>1041</v>
      </c>
      <c r="T500" s="2" t="s">
        <v>1596</v>
      </c>
    </row>
    <row r="501" spans="1:20" x14ac:dyDescent="0.3">
      <c r="A501" s="2" t="s">
        <v>1995</v>
      </c>
      <c r="B501" s="2" t="s">
        <v>1054</v>
      </c>
      <c r="C501" s="2" t="s">
        <v>1996</v>
      </c>
      <c r="D501" s="2" t="s">
        <v>1997</v>
      </c>
      <c r="E501" s="2" t="s">
        <v>1998</v>
      </c>
      <c r="F501" s="2" t="s">
        <v>1605</v>
      </c>
      <c r="G501" s="2" t="s">
        <v>1606</v>
      </c>
      <c r="H501" s="2" t="s">
        <v>1607</v>
      </c>
      <c r="I501" s="2" t="s">
        <v>1999</v>
      </c>
      <c r="J501" s="2" t="s">
        <v>1609</v>
      </c>
      <c r="K501" s="2" t="s">
        <v>1610</v>
      </c>
      <c r="L501" s="2" t="s">
        <v>1164</v>
      </c>
      <c r="M501" s="2" t="s">
        <v>1059</v>
      </c>
      <c r="N501" s="2" t="s">
        <v>1209</v>
      </c>
      <c r="O501" s="2" t="s">
        <v>1040</v>
      </c>
      <c r="P501" s="2" t="str">
        <f t="shared" si="14"/>
        <v>P-Onsite</v>
      </c>
      <c r="Q501" s="2" t="str">
        <f t="shared" si="15"/>
        <v>P-S1_Onsite</v>
      </c>
      <c r="R501" s="2" t="s">
        <v>1061</v>
      </c>
      <c r="S501" s="2" t="s">
        <v>1041</v>
      </c>
      <c r="T501" s="2" t="s">
        <v>1596</v>
      </c>
    </row>
    <row r="502" spans="1:20" x14ac:dyDescent="0.3">
      <c r="A502" s="2" t="s">
        <v>1995</v>
      </c>
      <c r="B502" s="2" t="s">
        <v>1054</v>
      </c>
      <c r="C502" s="2" t="s">
        <v>1996</v>
      </c>
      <c r="D502" s="2" t="s">
        <v>1997</v>
      </c>
      <c r="E502" s="2" t="s">
        <v>1998</v>
      </c>
      <c r="F502" s="2" t="s">
        <v>1592</v>
      </c>
      <c r="G502" s="2" t="s">
        <v>1593</v>
      </c>
      <c r="H502" s="2" t="s">
        <v>1594</v>
      </c>
      <c r="I502" s="2" t="s">
        <v>2000</v>
      </c>
      <c r="J502" s="2" t="s">
        <v>1066</v>
      </c>
      <c r="K502" s="2" t="s">
        <v>1048</v>
      </c>
      <c r="L502" s="2" t="s">
        <v>1164</v>
      </c>
      <c r="M502" s="2" t="s">
        <v>1059</v>
      </c>
      <c r="N502" s="2" t="s">
        <v>1209</v>
      </c>
      <c r="O502" s="2" t="s">
        <v>1040</v>
      </c>
      <c r="P502" s="2" t="str">
        <f t="shared" si="14"/>
        <v>P-Onsite</v>
      </c>
      <c r="Q502" s="2" t="str">
        <f t="shared" si="15"/>
        <v>P-S1_Onsite</v>
      </c>
      <c r="R502" s="2" t="s">
        <v>1061</v>
      </c>
      <c r="S502" s="2" t="s">
        <v>1041</v>
      </c>
      <c r="T502" s="2" t="s">
        <v>1596</v>
      </c>
    </row>
    <row r="503" spans="1:20" x14ac:dyDescent="0.3">
      <c r="A503" s="2" t="s">
        <v>1995</v>
      </c>
      <c r="B503" s="2" t="s">
        <v>1054</v>
      </c>
      <c r="C503" s="2" t="s">
        <v>1996</v>
      </c>
      <c r="D503" s="2" t="s">
        <v>1997</v>
      </c>
      <c r="E503" s="2" t="s">
        <v>1998</v>
      </c>
      <c r="F503" s="2" t="s">
        <v>1597</v>
      </c>
      <c r="G503" s="2" t="s">
        <v>1598</v>
      </c>
      <c r="H503" s="2" t="s">
        <v>1599</v>
      </c>
      <c r="I503" s="2" t="s">
        <v>2001</v>
      </c>
      <c r="J503" s="2" t="s">
        <v>1037</v>
      </c>
      <c r="K503" s="2" t="s">
        <v>1038</v>
      </c>
      <c r="L503" s="2" t="s">
        <v>1164</v>
      </c>
      <c r="M503" s="2" t="s">
        <v>1059</v>
      </c>
      <c r="N503" s="2" t="s">
        <v>1209</v>
      </c>
      <c r="O503" s="2" t="s">
        <v>1040</v>
      </c>
      <c r="P503" s="2" t="str">
        <f t="shared" si="14"/>
        <v>P-Onsite</v>
      </c>
      <c r="Q503" s="2" t="str">
        <f t="shared" si="15"/>
        <v>P-S1_Onsite</v>
      </c>
      <c r="R503" s="2" t="s">
        <v>1061</v>
      </c>
      <c r="S503" s="2" t="s">
        <v>1041</v>
      </c>
      <c r="T503" s="2" t="s">
        <v>1596</v>
      </c>
    </row>
    <row r="504" spans="1:20" x14ac:dyDescent="0.3">
      <c r="A504" s="2" t="s">
        <v>1995</v>
      </c>
      <c r="B504" s="2" t="s">
        <v>1054</v>
      </c>
      <c r="C504" s="2" t="s">
        <v>1996</v>
      </c>
      <c r="D504" s="2" t="s">
        <v>1997</v>
      </c>
      <c r="E504" s="2" t="s">
        <v>1998</v>
      </c>
      <c r="F504" s="2" t="s">
        <v>1612</v>
      </c>
      <c r="G504" s="2" t="s">
        <v>1613</v>
      </c>
      <c r="H504" s="2" t="s">
        <v>1614</v>
      </c>
      <c r="I504" s="2" t="s">
        <v>2002</v>
      </c>
      <c r="J504" s="2" t="s">
        <v>1047</v>
      </c>
      <c r="K504" s="2" t="s">
        <v>1048</v>
      </c>
      <c r="L504" s="2" t="s">
        <v>1164</v>
      </c>
      <c r="M504" s="2" t="s">
        <v>1059</v>
      </c>
      <c r="N504" s="2" t="s">
        <v>1209</v>
      </c>
      <c r="O504" s="2" t="s">
        <v>1040</v>
      </c>
      <c r="P504" s="2" t="str">
        <f t="shared" si="14"/>
        <v>P-Onsite</v>
      </c>
      <c r="Q504" s="2" t="str">
        <f t="shared" si="15"/>
        <v>P-S1_Onsite</v>
      </c>
      <c r="R504" s="2" t="s">
        <v>1061</v>
      </c>
      <c r="S504" s="2" t="s">
        <v>1041</v>
      </c>
      <c r="T504" s="2" t="s">
        <v>1596</v>
      </c>
    </row>
    <row r="505" spans="1:20" x14ac:dyDescent="0.3">
      <c r="A505" s="2" t="s">
        <v>1995</v>
      </c>
      <c r="B505" s="2" t="s">
        <v>1054</v>
      </c>
      <c r="C505" s="2" t="s">
        <v>1996</v>
      </c>
      <c r="D505" s="2" t="s">
        <v>1997</v>
      </c>
      <c r="E505" s="2" t="s">
        <v>1998</v>
      </c>
      <c r="F505" s="2" t="s">
        <v>1630</v>
      </c>
      <c r="G505" s="2" t="s">
        <v>1631</v>
      </c>
      <c r="H505" s="2" t="s">
        <v>1632</v>
      </c>
      <c r="I505" s="2" t="s">
        <v>2003</v>
      </c>
      <c r="J505" s="2" t="s">
        <v>1053</v>
      </c>
      <c r="K505" s="2" t="s">
        <v>1038</v>
      </c>
      <c r="L505" s="2" t="s">
        <v>1164</v>
      </c>
      <c r="M505" s="2" t="s">
        <v>1059</v>
      </c>
      <c r="N505" s="2" t="s">
        <v>1209</v>
      </c>
      <c r="O505" s="2" t="s">
        <v>1040</v>
      </c>
      <c r="P505" s="2" t="str">
        <f t="shared" si="14"/>
        <v>P-Onsite</v>
      </c>
      <c r="Q505" s="2" t="str">
        <f t="shared" si="15"/>
        <v>P-S1_Onsite</v>
      </c>
      <c r="R505" s="2" t="s">
        <v>1061</v>
      </c>
      <c r="S505" s="2" t="s">
        <v>1041</v>
      </c>
      <c r="T505" s="2" t="s">
        <v>1596</v>
      </c>
    </row>
    <row r="506" spans="1:20" x14ac:dyDescent="0.3">
      <c r="A506" s="2" t="s">
        <v>2004</v>
      </c>
      <c r="B506" s="2" t="s">
        <v>1054</v>
      </c>
      <c r="C506" s="2" t="s">
        <v>2005</v>
      </c>
      <c r="D506" s="2" t="s">
        <v>2006</v>
      </c>
      <c r="E506" s="2" t="s">
        <v>2007</v>
      </c>
      <c r="F506" s="2" t="s">
        <v>1592</v>
      </c>
      <c r="G506" s="2" t="s">
        <v>1593</v>
      </c>
      <c r="H506" s="2" t="s">
        <v>1594</v>
      </c>
      <c r="I506" s="2" t="s">
        <v>2008</v>
      </c>
      <c r="J506" s="2" t="s">
        <v>1066</v>
      </c>
      <c r="K506" s="2" t="s">
        <v>1048</v>
      </c>
      <c r="L506" s="2" t="s">
        <v>1089</v>
      </c>
      <c r="M506" s="2" t="s">
        <v>1059</v>
      </c>
      <c r="N506" s="2" t="s">
        <v>1124</v>
      </c>
      <c r="O506" s="2" t="s">
        <v>1040</v>
      </c>
      <c r="P506" s="2" t="str">
        <f t="shared" si="14"/>
        <v>P-Onsite</v>
      </c>
      <c r="Q506" s="2" t="str">
        <f t="shared" si="15"/>
        <v>P-S1_Onsite</v>
      </c>
      <c r="R506" s="2" t="s">
        <v>1061</v>
      </c>
      <c r="S506" s="2" t="s">
        <v>1041</v>
      </c>
      <c r="T506" s="2" t="s">
        <v>1596</v>
      </c>
    </row>
    <row r="507" spans="1:20" x14ac:dyDescent="0.3">
      <c r="A507" s="2" t="s">
        <v>2004</v>
      </c>
      <c r="B507" s="2" t="s">
        <v>1054</v>
      </c>
      <c r="C507" s="2" t="s">
        <v>2005</v>
      </c>
      <c r="D507" s="2" t="s">
        <v>2006</v>
      </c>
      <c r="E507" s="2" t="s">
        <v>2007</v>
      </c>
      <c r="F507" s="2" t="s">
        <v>1597</v>
      </c>
      <c r="G507" s="2" t="s">
        <v>1598</v>
      </c>
      <c r="H507" s="2" t="s">
        <v>1599</v>
      </c>
      <c r="I507" s="2" t="s">
        <v>2009</v>
      </c>
      <c r="J507" s="2" t="s">
        <v>1037</v>
      </c>
      <c r="K507" s="2" t="s">
        <v>1038</v>
      </c>
      <c r="L507" s="2" t="s">
        <v>1089</v>
      </c>
      <c r="M507" s="2" t="s">
        <v>1059</v>
      </c>
      <c r="N507" s="2" t="s">
        <v>1124</v>
      </c>
      <c r="O507" s="2" t="s">
        <v>1040</v>
      </c>
      <c r="P507" s="2" t="str">
        <f t="shared" si="14"/>
        <v>P-Onsite</v>
      </c>
      <c r="Q507" s="2" t="str">
        <f t="shared" si="15"/>
        <v>P-S1_Onsite</v>
      </c>
      <c r="R507" s="2" t="s">
        <v>1061</v>
      </c>
      <c r="S507" s="2" t="s">
        <v>1041</v>
      </c>
      <c r="T507" s="2" t="s">
        <v>1596</v>
      </c>
    </row>
    <row r="508" spans="1:20" x14ac:dyDescent="0.3">
      <c r="A508" s="2" t="s">
        <v>2004</v>
      </c>
      <c r="B508" s="2" t="s">
        <v>1054</v>
      </c>
      <c r="C508" s="2" t="s">
        <v>2005</v>
      </c>
      <c r="D508" s="2" t="s">
        <v>2006</v>
      </c>
      <c r="E508" s="2" t="s">
        <v>2007</v>
      </c>
      <c r="F508" s="2" t="s">
        <v>1612</v>
      </c>
      <c r="G508" s="2" t="s">
        <v>1613</v>
      </c>
      <c r="H508" s="2" t="s">
        <v>1614</v>
      </c>
      <c r="I508" s="2" t="s">
        <v>2010</v>
      </c>
      <c r="J508" s="2" t="s">
        <v>1047</v>
      </c>
      <c r="K508" s="2" t="s">
        <v>1048</v>
      </c>
      <c r="L508" s="2" t="s">
        <v>1089</v>
      </c>
      <c r="M508" s="2" t="s">
        <v>1059</v>
      </c>
      <c r="N508" s="2" t="s">
        <v>1124</v>
      </c>
      <c r="O508" s="2" t="s">
        <v>1040</v>
      </c>
      <c r="P508" s="2" t="str">
        <f t="shared" si="14"/>
        <v>P-Onsite</v>
      </c>
      <c r="Q508" s="2" t="str">
        <f t="shared" si="15"/>
        <v>P-S1_Onsite</v>
      </c>
      <c r="R508" s="2" t="s">
        <v>1061</v>
      </c>
      <c r="S508" s="2" t="s">
        <v>1041</v>
      </c>
      <c r="T508" s="2" t="s">
        <v>1596</v>
      </c>
    </row>
    <row r="509" spans="1:20" x14ac:dyDescent="0.3">
      <c r="A509" s="2" t="s">
        <v>2011</v>
      </c>
      <c r="B509" s="2" t="s">
        <v>1054</v>
      </c>
      <c r="C509" s="2" t="s">
        <v>2012</v>
      </c>
      <c r="D509" s="2" t="s">
        <v>2013</v>
      </c>
      <c r="E509" s="2" t="s">
        <v>2014</v>
      </c>
      <c r="F509" s="2" t="s">
        <v>1605</v>
      </c>
      <c r="G509" s="2" t="s">
        <v>1606</v>
      </c>
      <c r="H509" s="2" t="s">
        <v>1607</v>
      </c>
      <c r="I509" s="2" t="s">
        <v>2015</v>
      </c>
      <c r="J509" s="2" t="s">
        <v>1609</v>
      </c>
      <c r="K509" s="2" t="s">
        <v>1610</v>
      </c>
      <c r="L509" s="2" t="s">
        <v>1513</v>
      </c>
      <c r="M509" s="2" t="s">
        <v>1059</v>
      </c>
      <c r="N509" s="2" t="s">
        <v>1514</v>
      </c>
      <c r="O509" s="2" t="s">
        <v>1040</v>
      </c>
      <c r="P509" s="2" t="str">
        <f t="shared" si="14"/>
        <v>P-Onsite</v>
      </c>
      <c r="Q509" s="2" t="str">
        <f t="shared" si="15"/>
        <v>P-S1_Onsite</v>
      </c>
      <c r="R509" s="2" t="s">
        <v>1061</v>
      </c>
      <c r="S509" s="2" t="s">
        <v>1041</v>
      </c>
      <c r="T509" s="2" t="s">
        <v>1596</v>
      </c>
    </row>
    <row r="510" spans="1:20" x14ac:dyDescent="0.3">
      <c r="A510" s="2" t="s">
        <v>2011</v>
      </c>
      <c r="B510" s="2" t="s">
        <v>1054</v>
      </c>
      <c r="C510" s="2" t="s">
        <v>2012</v>
      </c>
      <c r="D510" s="2" t="s">
        <v>2013</v>
      </c>
      <c r="E510" s="2" t="s">
        <v>2014</v>
      </c>
      <c r="F510" s="2" t="s">
        <v>1592</v>
      </c>
      <c r="G510" s="2" t="s">
        <v>1593</v>
      </c>
      <c r="H510" s="2" t="s">
        <v>1594</v>
      </c>
      <c r="I510" s="2" t="s">
        <v>2016</v>
      </c>
      <c r="J510" s="2" t="s">
        <v>1066</v>
      </c>
      <c r="K510" s="2" t="s">
        <v>1048</v>
      </c>
      <c r="L510" s="2" t="s">
        <v>1513</v>
      </c>
      <c r="M510" s="2" t="s">
        <v>1059</v>
      </c>
      <c r="N510" s="2" t="s">
        <v>1514</v>
      </c>
      <c r="O510" s="2" t="s">
        <v>1040</v>
      </c>
      <c r="P510" s="2" t="str">
        <f t="shared" si="14"/>
        <v>P-Onsite</v>
      </c>
      <c r="Q510" s="2" t="str">
        <f t="shared" si="15"/>
        <v>P-S1_Onsite</v>
      </c>
      <c r="R510" s="2" t="s">
        <v>1061</v>
      </c>
      <c r="S510" s="2" t="s">
        <v>1041</v>
      </c>
      <c r="T510" s="2" t="s">
        <v>1596</v>
      </c>
    </row>
    <row r="511" spans="1:20" x14ac:dyDescent="0.3">
      <c r="A511" s="2" t="s">
        <v>2011</v>
      </c>
      <c r="B511" s="2" t="s">
        <v>1054</v>
      </c>
      <c r="C511" s="2" t="s">
        <v>2012</v>
      </c>
      <c r="D511" s="2" t="s">
        <v>2013</v>
      </c>
      <c r="E511" s="2" t="s">
        <v>2014</v>
      </c>
      <c r="F511" s="2" t="s">
        <v>1597</v>
      </c>
      <c r="G511" s="2" t="s">
        <v>1598</v>
      </c>
      <c r="H511" s="2" t="s">
        <v>1599</v>
      </c>
      <c r="I511" s="2" t="s">
        <v>2017</v>
      </c>
      <c r="J511" s="2" t="s">
        <v>1037</v>
      </c>
      <c r="K511" s="2" t="s">
        <v>1038</v>
      </c>
      <c r="L511" s="2" t="s">
        <v>1513</v>
      </c>
      <c r="M511" s="2" t="s">
        <v>1059</v>
      </c>
      <c r="N511" s="2" t="s">
        <v>1514</v>
      </c>
      <c r="O511" s="2" t="s">
        <v>1040</v>
      </c>
      <c r="P511" s="2" t="str">
        <f t="shared" si="14"/>
        <v>P-Onsite</v>
      </c>
      <c r="Q511" s="2" t="str">
        <f t="shared" si="15"/>
        <v>P-S1_Onsite</v>
      </c>
      <c r="R511" s="2" t="s">
        <v>1061</v>
      </c>
      <c r="S511" s="2" t="s">
        <v>1041</v>
      </c>
      <c r="T511" s="2" t="s">
        <v>1596</v>
      </c>
    </row>
    <row r="512" spans="1:20" x14ac:dyDescent="0.3">
      <c r="A512" s="2" t="s">
        <v>2011</v>
      </c>
      <c r="B512" s="2" t="s">
        <v>1054</v>
      </c>
      <c r="C512" s="2" t="s">
        <v>2012</v>
      </c>
      <c r="D512" s="2" t="s">
        <v>2013</v>
      </c>
      <c r="E512" s="2" t="s">
        <v>2014</v>
      </c>
      <c r="F512" s="2" t="s">
        <v>1612</v>
      </c>
      <c r="G512" s="2" t="s">
        <v>1613</v>
      </c>
      <c r="H512" s="2" t="s">
        <v>1614</v>
      </c>
      <c r="I512" s="2" t="s">
        <v>2018</v>
      </c>
      <c r="J512" s="2" t="s">
        <v>1047</v>
      </c>
      <c r="K512" s="2" t="s">
        <v>1048</v>
      </c>
      <c r="L512" s="2" t="s">
        <v>1513</v>
      </c>
      <c r="M512" s="2" t="s">
        <v>1059</v>
      </c>
      <c r="N512" s="2" t="s">
        <v>1514</v>
      </c>
      <c r="O512" s="2" t="s">
        <v>1040</v>
      </c>
      <c r="P512" s="2" t="str">
        <f t="shared" si="14"/>
        <v>P-Onsite</v>
      </c>
      <c r="Q512" s="2" t="str">
        <f t="shared" si="15"/>
        <v>P-S1_Onsite</v>
      </c>
      <c r="R512" s="2" t="s">
        <v>1061</v>
      </c>
      <c r="S512" s="2" t="s">
        <v>1041</v>
      </c>
      <c r="T512" s="2" t="s">
        <v>1596</v>
      </c>
    </row>
    <row r="513" spans="1:20" x14ac:dyDescent="0.3">
      <c r="A513" s="2" t="s">
        <v>2011</v>
      </c>
      <c r="B513" s="2" t="s">
        <v>1054</v>
      </c>
      <c r="C513" s="2" t="s">
        <v>2012</v>
      </c>
      <c r="D513" s="2" t="s">
        <v>2013</v>
      </c>
      <c r="E513" s="2" t="s">
        <v>2014</v>
      </c>
      <c r="F513" s="2" t="s">
        <v>1630</v>
      </c>
      <c r="G513" s="2" t="s">
        <v>1631</v>
      </c>
      <c r="H513" s="2" t="s">
        <v>1632</v>
      </c>
      <c r="I513" s="2" t="s">
        <v>2019</v>
      </c>
      <c r="J513" s="2" t="s">
        <v>1053</v>
      </c>
      <c r="K513" s="2" t="s">
        <v>1038</v>
      </c>
      <c r="L513" s="2" t="s">
        <v>1513</v>
      </c>
      <c r="M513" s="2" t="s">
        <v>1059</v>
      </c>
      <c r="N513" s="2" t="s">
        <v>1514</v>
      </c>
      <c r="O513" s="2" t="s">
        <v>1040</v>
      </c>
      <c r="P513" s="2" t="str">
        <f t="shared" si="14"/>
        <v>P-Onsite</v>
      </c>
      <c r="Q513" s="2" t="str">
        <f t="shared" si="15"/>
        <v>P-S1_Onsite</v>
      </c>
      <c r="R513" s="2" t="s">
        <v>1061</v>
      </c>
      <c r="S513" s="2" t="s">
        <v>1041</v>
      </c>
      <c r="T513" s="2" t="s">
        <v>1596</v>
      </c>
    </row>
    <row r="514" spans="1:20" x14ac:dyDescent="0.3">
      <c r="A514" s="2" t="s">
        <v>2020</v>
      </c>
      <c r="B514" s="2" t="s">
        <v>1054</v>
      </c>
      <c r="C514" s="2" t="s">
        <v>2021</v>
      </c>
      <c r="D514" s="2" t="s">
        <v>2022</v>
      </c>
      <c r="E514" s="2" t="s">
        <v>2023</v>
      </c>
      <c r="F514" s="2" t="s">
        <v>1605</v>
      </c>
      <c r="G514" s="2" t="s">
        <v>1606</v>
      </c>
      <c r="H514" s="2" t="s">
        <v>1607</v>
      </c>
      <c r="I514" s="2" t="s">
        <v>2024</v>
      </c>
      <c r="J514" s="2" t="s">
        <v>1609</v>
      </c>
      <c r="K514" s="2" t="s">
        <v>1610</v>
      </c>
      <c r="L514" s="2" t="s">
        <v>1058</v>
      </c>
      <c r="M514" s="2" t="s">
        <v>1059</v>
      </c>
      <c r="N514" s="2" t="s">
        <v>1106</v>
      </c>
      <c r="O514" s="2" t="s">
        <v>1040</v>
      </c>
      <c r="P514" s="2" t="str">
        <f t="shared" si="14"/>
        <v>P-Onsite</v>
      </c>
      <c r="Q514" s="2" t="str">
        <f t="shared" si="15"/>
        <v>P-S1_Onsite</v>
      </c>
      <c r="R514" s="2" t="s">
        <v>1061</v>
      </c>
      <c r="S514" s="2" t="s">
        <v>1041</v>
      </c>
      <c r="T514" s="2" t="s">
        <v>1596</v>
      </c>
    </row>
    <row r="515" spans="1:20" x14ac:dyDescent="0.3">
      <c r="A515" s="2" t="s">
        <v>2020</v>
      </c>
      <c r="B515" s="2" t="s">
        <v>1054</v>
      </c>
      <c r="C515" s="2" t="s">
        <v>2021</v>
      </c>
      <c r="D515" s="2" t="s">
        <v>2022</v>
      </c>
      <c r="E515" s="2" t="s">
        <v>2023</v>
      </c>
      <c r="F515" s="2" t="s">
        <v>1592</v>
      </c>
      <c r="G515" s="2" t="s">
        <v>1593</v>
      </c>
      <c r="H515" s="2" t="s">
        <v>1594</v>
      </c>
      <c r="I515" s="2" t="s">
        <v>2025</v>
      </c>
      <c r="J515" s="2" t="s">
        <v>1066</v>
      </c>
      <c r="K515" s="2" t="s">
        <v>1048</v>
      </c>
      <c r="L515" s="2" t="s">
        <v>1058</v>
      </c>
      <c r="M515" s="2" t="s">
        <v>1059</v>
      </c>
      <c r="N515" s="2" t="s">
        <v>1106</v>
      </c>
      <c r="O515" s="2" t="s">
        <v>1040</v>
      </c>
      <c r="P515" s="2" t="str">
        <f t="shared" ref="P515:P578" si="16">CONCATENATE(LEFT(O515,1),"-",B515)</f>
        <v>P-Onsite</v>
      </c>
      <c r="Q515" s="2" t="str">
        <f t="shared" ref="Q515:Q578" si="17">CONCATENATE(LEFT($O515,1),"-",RIGHT($F515,9))</f>
        <v>P-S1_Onsite</v>
      </c>
      <c r="R515" s="2" t="s">
        <v>1061</v>
      </c>
      <c r="S515" s="2" t="s">
        <v>1041</v>
      </c>
      <c r="T515" s="2" t="s">
        <v>1596</v>
      </c>
    </row>
    <row r="516" spans="1:20" x14ac:dyDescent="0.3">
      <c r="A516" s="2" t="s">
        <v>2020</v>
      </c>
      <c r="B516" s="2" t="s">
        <v>1054</v>
      </c>
      <c r="C516" s="2" t="s">
        <v>2021</v>
      </c>
      <c r="D516" s="2" t="s">
        <v>2022</v>
      </c>
      <c r="E516" s="2" t="s">
        <v>2023</v>
      </c>
      <c r="F516" s="2" t="s">
        <v>1597</v>
      </c>
      <c r="G516" s="2" t="s">
        <v>1598</v>
      </c>
      <c r="H516" s="2" t="s">
        <v>1599</v>
      </c>
      <c r="I516" s="2" t="s">
        <v>2026</v>
      </c>
      <c r="J516" s="2" t="s">
        <v>1037</v>
      </c>
      <c r="K516" s="2" t="s">
        <v>1038</v>
      </c>
      <c r="L516" s="2" t="s">
        <v>1058</v>
      </c>
      <c r="M516" s="2" t="s">
        <v>1059</v>
      </c>
      <c r="N516" s="2" t="s">
        <v>1106</v>
      </c>
      <c r="O516" s="2" t="s">
        <v>1040</v>
      </c>
      <c r="P516" s="2" t="str">
        <f t="shared" si="16"/>
        <v>P-Onsite</v>
      </c>
      <c r="Q516" s="2" t="str">
        <f t="shared" si="17"/>
        <v>P-S1_Onsite</v>
      </c>
      <c r="R516" s="2" t="s">
        <v>1061</v>
      </c>
      <c r="S516" s="2" t="s">
        <v>1041</v>
      </c>
      <c r="T516" s="2" t="s">
        <v>1596</v>
      </c>
    </row>
    <row r="517" spans="1:20" x14ac:dyDescent="0.3">
      <c r="A517" s="2" t="s">
        <v>2020</v>
      </c>
      <c r="B517" s="2" t="s">
        <v>1054</v>
      </c>
      <c r="C517" s="2" t="s">
        <v>2021</v>
      </c>
      <c r="D517" s="2" t="s">
        <v>2022</v>
      </c>
      <c r="E517" s="2" t="s">
        <v>2023</v>
      </c>
      <c r="F517" s="2" t="s">
        <v>1612</v>
      </c>
      <c r="G517" s="2" t="s">
        <v>1613</v>
      </c>
      <c r="H517" s="2" t="s">
        <v>1614</v>
      </c>
      <c r="I517" s="2" t="s">
        <v>2027</v>
      </c>
      <c r="J517" s="2" t="s">
        <v>1047</v>
      </c>
      <c r="K517" s="2" t="s">
        <v>1048</v>
      </c>
      <c r="L517" s="2" t="s">
        <v>1058</v>
      </c>
      <c r="M517" s="2" t="s">
        <v>1059</v>
      </c>
      <c r="N517" s="2" t="s">
        <v>1106</v>
      </c>
      <c r="O517" s="2" t="s">
        <v>1040</v>
      </c>
      <c r="P517" s="2" t="str">
        <f t="shared" si="16"/>
        <v>P-Onsite</v>
      </c>
      <c r="Q517" s="2" t="str">
        <f t="shared" si="17"/>
        <v>P-S1_Onsite</v>
      </c>
      <c r="R517" s="2" t="s">
        <v>1061</v>
      </c>
      <c r="S517" s="2" t="s">
        <v>1041</v>
      </c>
      <c r="T517" s="2" t="s">
        <v>1596</v>
      </c>
    </row>
    <row r="518" spans="1:20" x14ac:dyDescent="0.3">
      <c r="A518" s="2" t="s">
        <v>2020</v>
      </c>
      <c r="B518" s="2" t="s">
        <v>1054</v>
      </c>
      <c r="C518" s="2" t="s">
        <v>2021</v>
      </c>
      <c r="D518" s="2" t="s">
        <v>2022</v>
      </c>
      <c r="E518" s="2" t="s">
        <v>2023</v>
      </c>
      <c r="F518" s="2" t="s">
        <v>1630</v>
      </c>
      <c r="G518" s="2" t="s">
        <v>1631</v>
      </c>
      <c r="H518" s="2" t="s">
        <v>1632</v>
      </c>
      <c r="I518" s="2" t="s">
        <v>2028</v>
      </c>
      <c r="J518" s="2" t="s">
        <v>1053</v>
      </c>
      <c r="K518" s="2" t="s">
        <v>1038</v>
      </c>
      <c r="L518" s="2" t="s">
        <v>1058</v>
      </c>
      <c r="M518" s="2" t="s">
        <v>1059</v>
      </c>
      <c r="N518" s="2" t="s">
        <v>1106</v>
      </c>
      <c r="O518" s="2" t="s">
        <v>1040</v>
      </c>
      <c r="P518" s="2" t="str">
        <f t="shared" si="16"/>
        <v>P-Onsite</v>
      </c>
      <c r="Q518" s="2" t="str">
        <f t="shared" si="17"/>
        <v>P-S1_Onsite</v>
      </c>
      <c r="R518" s="2" t="s">
        <v>1061</v>
      </c>
      <c r="S518" s="2" t="s">
        <v>1041</v>
      </c>
      <c r="T518" s="2" t="s">
        <v>1596</v>
      </c>
    </row>
    <row r="519" spans="1:20" x14ac:dyDescent="0.3">
      <c r="A519" s="2" t="s">
        <v>2029</v>
      </c>
      <c r="B519" s="2" t="s">
        <v>1054</v>
      </c>
      <c r="C519" s="2" t="s">
        <v>2030</v>
      </c>
      <c r="D519" s="2" t="s">
        <v>2031</v>
      </c>
      <c r="E519" s="2" t="s">
        <v>2032</v>
      </c>
      <c r="F519" s="2" t="s">
        <v>1605</v>
      </c>
      <c r="G519" s="2" t="s">
        <v>1606</v>
      </c>
      <c r="H519" s="2" t="s">
        <v>1607</v>
      </c>
      <c r="I519" s="2" t="s">
        <v>2033</v>
      </c>
      <c r="J519" s="2" t="s">
        <v>1609</v>
      </c>
      <c r="K519" s="2" t="s">
        <v>1610</v>
      </c>
      <c r="L519" s="2" t="s">
        <v>1300</v>
      </c>
      <c r="M519" s="2" t="s">
        <v>1059</v>
      </c>
      <c r="N519" s="2" t="s">
        <v>1375</v>
      </c>
      <c r="O519" s="2" t="s">
        <v>1040</v>
      </c>
      <c r="P519" s="2" t="str">
        <f t="shared" si="16"/>
        <v>P-Onsite</v>
      </c>
      <c r="Q519" s="2" t="str">
        <f t="shared" si="17"/>
        <v>P-S1_Onsite</v>
      </c>
      <c r="R519" s="2" t="s">
        <v>1061</v>
      </c>
      <c r="S519" s="2" t="s">
        <v>1041</v>
      </c>
      <c r="T519" s="2" t="s">
        <v>1596</v>
      </c>
    </row>
    <row r="520" spans="1:20" x14ac:dyDescent="0.3">
      <c r="A520" s="2" t="s">
        <v>2029</v>
      </c>
      <c r="B520" s="2" t="s">
        <v>1054</v>
      </c>
      <c r="C520" s="2" t="s">
        <v>2030</v>
      </c>
      <c r="D520" s="2" t="s">
        <v>2031</v>
      </c>
      <c r="E520" s="2" t="s">
        <v>2032</v>
      </c>
      <c r="F520" s="2" t="s">
        <v>1592</v>
      </c>
      <c r="G520" s="2" t="s">
        <v>1593</v>
      </c>
      <c r="H520" s="2" t="s">
        <v>1594</v>
      </c>
      <c r="I520" s="2" t="s">
        <v>2034</v>
      </c>
      <c r="J520" s="2" t="s">
        <v>1066</v>
      </c>
      <c r="K520" s="2" t="s">
        <v>1048</v>
      </c>
      <c r="L520" s="2" t="s">
        <v>1300</v>
      </c>
      <c r="M520" s="2" t="s">
        <v>1059</v>
      </c>
      <c r="N520" s="2" t="s">
        <v>1375</v>
      </c>
      <c r="O520" s="2" t="s">
        <v>1040</v>
      </c>
      <c r="P520" s="2" t="str">
        <f t="shared" si="16"/>
        <v>P-Onsite</v>
      </c>
      <c r="Q520" s="2" t="str">
        <f t="shared" si="17"/>
        <v>P-S1_Onsite</v>
      </c>
      <c r="R520" s="2" t="s">
        <v>1061</v>
      </c>
      <c r="S520" s="2" t="s">
        <v>1041</v>
      </c>
      <c r="T520" s="2" t="s">
        <v>1596</v>
      </c>
    </row>
    <row r="521" spans="1:20" x14ac:dyDescent="0.3">
      <c r="A521" s="2" t="s">
        <v>2029</v>
      </c>
      <c r="B521" s="2" t="s">
        <v>1054</v>
      </c>
      <c r="C521" s="2" t="s">
        <v>2030</v>
      </c>
      <c r="D521" s="2" t="s">
        <v>2031</v>
      </c>
      <c r="E521" s="2" t="s">
        <v>2032</v>
      </c>
      <c r="F521" s="2" t="s">
        <v>1597</v>
      </c>
      <c r="G521" s="2" t="s">
        <v>1598</v>
      </c>
      <c r="H521" s="2" t="s">
        <v>1599</v>
      </c>
      <c r="I521" s="2" t="s">
        <v>2035</v>
      </c>
      <c r="J521" s="2" t="s">
        <v>1037</v>
      </c>
      <c r="K521" s="2" t="s">
        <v>1038</v>
      </c>
      <c r="L521" s="2" t="s">
        <v>1300</v>
      </c>
      <c r="M521" s="2" t="s">
        <v>1059</v>
      </c>
      <c r="N521" s="2" t="s">
        <v>1375</v>
      </c>
      <c r="O521" s="2" t="s">
        <v>1040</v>
      </c>
      <c r="P521" s="2" t="str">
        <f t="shared" si="16"/>
        <v>P-Onsite</v>
      </c>
      <c r="Q521" s="2" t="str">
        <f t="shared" si="17"/>
        <v>P-S1_Onsite</v>
      </c>
      <c r="R521" s="2" t="s">
        <v>1061</v>
      </c>
      <c r="S521" s="2" t="s">
        <v>1041</v>
      </c>
      <c r="T521" s="2" t="s">
        <v>1596</v>
      </c>
    </row>
    <row r="522" spans="1:20" x14ac:dyDescent="0.3">
      <c r="A522" s="2" t="s">
        <v>2036</v>
      </c>
      <c r="B522" s="2" t="s">
        <v>1054</v>
      </c>
      <c r="C522" s="2" t="s">
        <v>2037</v>
      </c>
      <c r="D522" s="2" t="s">
        <v>2038</v>
      </c>
      <c r="E522" s="2" t="s">
        <v>2039</v>
      </c>
      <c r="F522" s="2" t="s">
        <v>1592</v>
      </c>
      <c r="G522" s="2" t="s">
        <v>1593</v>
      </c>
      <c r="H522" s="2" t="s">
        <v>1594</v>
      </c>
      <c r="I522" s="2" t="s">
        <v>2040</v>
      </c>
      <c r="J522" s="2" t="s">
        <v>1066</v>
      </c>
      <c r="K522" s="2" t="s">
        <v>1048</v>
      </c>
      <c r="L522" s="2" t="s">
        <v>1089</v>
      </c>
      <c r="M522" s="2" t="s">
        <v>1059</v>
      </c>
      <c r="N522" s="2" t="s">
        <v>1090</v>
      </c>
      <c r="O522" s="2" t="s">
        <v>1040</v>
      </c>
      <c r="P522" s="2" t="str">
        <f t="shared" si="16"/>
        <v>P-Onsite</v>
      </c>
      <c r="Q522" s="2" t="str">
        <f t="shared" si="17"/>
        <v>P-S1_Onsite</v>
      </c>
      <c r="R522" s="2" t="s">
        <v>1061</v>
      </c>
      <c r="S522" s="2" t="s">
        <v>1041</v>
      </c>
      <c r="T522" s="2" t="s">
        <v>1596</v>
      </c>
    </row>
    <row r="523" spans="1:20" x14ac:dyDescent="0.3">
      <c r="A523" s="2" t="s">
        <v>2036</v>
      </c>
      <c r="B523" s="2" t="s">
        <v>1054</v>
      </c>
      <c r="C523" s="2" t="s">
        <v>2037</v>
      </c>
      <c r="D523" s="2" t="s">
        <v>2038</v>
      </c>
      <c r="E523" s="2" t="s">
        <v>2039</v>
      </c>
      <c r="F523" s="2" t="s">
        <v>1612</v>
      </c>
      <c r="G523" s="2" t="s">
        <v>1613</v>
      </c>
      <c r="H523" s="2" t="s">
        <v>1614</v>
      </c>
      <c r="I523" s="2" t="s">
        <v>2041</v>
      </c>
      <c r="J523" s="2" t="s">
        <v>1047</v>
      </c>
      <c r="K523" s="2" t="s">
        <v>1048</v>
      </c>
      <c r="L523" s="2" t="s">
        <v>1089</v>
      </c>
      <c r="M523" s="2" t="s">
        <v>1059</v>
      </c>
      <c r="N523" s="2" t="s">
        <v>1090</v>
      </c>
      <c r="O523" s="2" t="s">
        <v>1040</v>
      </c>
      <c r="P523" s="2" t="str">
        <f t="shared" si="16"/>
        <v>P-Onsite</v>
      </c>
      <c r="Q523" s="2" t="str">
        <f t="shared" si="17"/>
        <v>P-S1_Onsite</v>
      </c>
      <c r="R523" s="2" t="s">
        <v>1061</v>
      </c>
      <c r="S523" s="2" t="s">
        <v>1041</v>
      </c>
      <c r="T523" s="2" t="s">
        <v>1596</v>
      </c>
    </row>
    <row r="524" spans="1:20" x14ac:dyDescent="0.3">
      <c r="A524" s="2" t="s">
        <v>2036</v>
      </c>
      <c r="B524" s="2" t="s">
        <v>1054</v>
      </c>
      <c r="C524" s="2" t="s">
        <v>2037</v>
      </c>
      <c r="D524" s="2" t="s">
        <v>2038</v>
      </c>
      <c r="E524" s="2" t="s">
        <v>2039</v>
      </c>
      <c r="F524" s="2" t="s">
        <v>1630</v>
      </c>
      <c r="G524" s="2" t="s">
        <v>1631</v>
      </c>
      <c r="H524" s="2" t="s">
        <v>1632</v>
      </c>
      <c r="I524" s="2" t="s">
        <v>2042</v>
      </c>
      <c r="J524" s="2" t="s">
        <v>1053</v>
      </c>
      <c r="K524" s="2" t="s">
        <v>1038</v>
      </c>
      <c r="L524" s="2" t="s">
        <v>1089</v>
      </c>
      <c r="M524" s="2" t="s">
        <v>1059</v>
      </c>
      <c r="N524" s="2" t="s">
        <v>1090</v>
      </c>
      <c r="O524" s="2" t="s">
        <v>1040</v>
      </c>
      <c r="P524" s="2" t="str">
        <f t="shared" si="16"/>
        <v>P-Onsite</v>
      </c>
      <c r="Q524" s="2" t="str">
        <f t="shared" si="17"/>
        <v>P-S1_Onsite</v>
      </c>
      <c r="R524" s="2" t="s">
        <v>1061</v>
      </c>
      <c r="S524" s="2" t="s">
        <v>1041</v>
      </c>
      <c r="T524" s="2" t="s">
        <v>1596</v>
      </c>
    </row>
    <row r="525" spans="1:20" x14ac:dyDescent="0.3">
      <c r="A525" s="2" t="s">
        <v>2043</v>
      </c>
      <c r="B525" s="2" t="s">
        <v>1054</v>
      </c>
      <c r="C525" s="2" t="s">
        <v>2044</v>
      </c>
      <c r="D525" s="2" t="s">
        <v>2045</v>
      </c>
      <c r="E525" s="2" t="s">
        <v>2046</v>
      </c>
      <c r="F525" s="2" t="s">
        <v>1592</v>
      </c>
      <c r="G525" s="2" t="s">
        <v>1593</v>
      </c>
      <c r="H525" s="2" t="s">
        <v>1594</v>
      </c>
      <c r="I525" s="2" t="s">
        <v>2047</v>
      </c>
      <c r="J525" s="2" t="s">
        <v>1066</v>
      </c>
      <c r="K525" s="2" t="s">
        <v>1048</v>
      </c>
      <c r="L525" s="2" t="s">
        <v>1205</v>
      </c>
      <c r="M525" s="2" t="s">
        <v>1059</v>
      </c>
      <c r="N525" s="2" t="s">
        <v>1206</v>
      </c>
      <c r="O525" s="2" t="s">
        <v>1040</v>
      </c>
      <c r="P525" s="2" t="str">
        <f t="shared" si="16"/>
        <v>P-Onsite</v>
      </c>
      <c r="Q525" s="2" t="str">
        <f t="shared" si="17"/>
        <v>P-S1_Onsite</v>
      </c>
      <c r="R525" s="2" t="s">
        <v>1061</v>
      </c>
      <c r="S525" s="2" t="s">
        <v>1041</v>
      </c>
      <c r="T525" s="2" t="s">
        <v>1596</v>
      </c>
    </row>
    <row r="526" spans="1:20" x14ac:dyDescent="0.3">
      <c r="A526" s="2" t="s">
        <v>2043</v>
      </c>
      <c r="B526" s="2" t="s">
        <v>1054</v>
      </c>
      <c r="C526" s="2" t="s">
        <v>2044</v>
      </c>
      <c r="D526" s="2" t="s">
        <v>2045</v>
      </c>
      <c r="E526" s="2" t="s">
        <v>2046</v>
      </c>
      <c r="F526" s="2" t="s">
        <v>1597</v>
      </c>
      <c r="G526" s="2" t="s">
        <v>1598</v>
      </c>
      <c r="H526" s="2" t="s">
        <v>1599</v>
      </c>
      <c r="I526" s="2" t="s">
        <v>2048</v>
      </c>
      <c r="J526" s="2" t="s">
        <v>1037</v>
      </c>
      <c r="K526" s="2" t="s">
        <v>1038</v>
      </c>
      <c r="L526" s="2" t="s">
        <v>1205</v>
      </c>
      <c r="M526" s="2" t="s">
        <v>1059</v>
      </c>
      <c r="N526" s="2" t="s">
        <v>1206</v>
      </c>
      <c r="O526" s="2" t="s">
        <v>1040</v>
      </c>
      <c r="P526" s="2" t="str">
        <f t="shared" si="16"/>
        <v>P-Onsite</v>
      </c>
      <c r="Q526" s="2" t="str">
        <f t="shared" si="17"/>
        <v>P-S1_Onsite</v>
      </c>
      <c r="R526" s="2" t="s">
        <v>1061</v>
      </c>
      <c r="S526" s="2" t="s">
        <v>1041</v>
      </c>
      <c r="T526" s="2" t="s">
        <v>1596</v>
      </c>
    </row>
    <row r="527" spans="1:20" x14ac:dyDescent="0.3">
      <c r="A527" s="2" t="s">
        <v>2043</v>
      </c>
      <c r="B527" s="2" t="s">
        <v>1054</v>
      </c>
      <c r="C527" s="2" t="s">
        <v>2044</v>
      </c>
      <c r="D527" s="2" t="s">
        <v>2045</v>
      </c>
      <c r="E527" s="2" t="s">
        <v>2046</v>
      </c>
      <c r="F527" s="2" t="s">
        <v>1612</v>
      </c>
      <c r="G527" s="2" t="s">
        <v>1613</v>
      </c>
      <c r="H527" s="2" t="s">
        <v>1614</v>
      </c>
      <c r="I527" s="2" t="s">
        <v>2049</v>
      </c>
      <c r="J527" s="2" t="s">
        <v>1047</v>
      </c>
      <c r="K527" s="2" t="s">
        <v>1048</v>
      </c>
      <c r="L527" s="2" t="s">
        <v>1205</v>
      </c>
      <c r="M527" s="2" t="s">
        <v>1059</v>
      </c>
      <c r="N527" s="2" t="s">
        <v>1206</v>
      </c>
      <c r="O527" s="2" t="s">
        <v>1040</v>
      </c>
      <c r="P527" s="2" t="str">
        <f t="shared" si="16"/>
        <v>P-Onsite</v>
      </c>
      <c r="Q527" s="2" t="str">
        <f t="shared" si="17"/>
        <v>P-S1_Onsite</v>
      </c>
      <c r="R527" s="2" t="s">
        <v>1061</v>
      </c>
      <c r="S527" s="2" t="s">
        <v>1041</v>
      </c>
      <c r="T527" s="2" t="s">
        <v>1596</v>
      </c>
    </row>
    <row r="528" spans="1:20" x14ac:dyDescent="0.3">
      <c r="A528" s="2" t="s">
        <v>2050</v>
      </c>
      <c r="B528" s="2" t="s">
        <v>1054</v>
      </c>
      <c r="C528" s="2" t="s">
        <v>2051</v>
      </c>
      <c r="D528" s="2" t="s">
        <v>2052</v>
      </c>
      <c r="E528" s="2" t="s">
        <v>2053</v>
      </c>
      <c r="F528" s="2" t="s">
        <v>1597</v>
      </c>
      <c r="G528" s="2" t="s">
        <v>1598</v>
      </c>
      <c r="H528" s="2" t="s">
        <v>1599</v>
      </c>
      <c r="I528" s="2" t="s">
        <v>2054</v>
      </c>
      <c r="J528" s="2" t="s">
        <v>1037</v>
      </c>
      <c r="K528" s="2" t="s">
        <v>1038</v>
      </c>
      <c r="L528" s="2" t="s">
        <v>1089</v>
      </c>
      <c r="M528" s="2" t="s">
        <v>1059</v>
      </c>
      <c r="N528" s="2" t="s">
        <v>1124</v>
      </c>
      <c r="O528" s="2" t="s">
        <v>1040</v>
      </c>
      <c r="P528" s="2" t="str">
        <f t="shared" si="16"/>
        <v>P-Onsite</v>
      </c>
      <c r="Q528" s="2" t="str">
        <f t="shared" si="17"/>
        <v>P-S1_Onsite</v>
      </c>
      <c r="R528" s="2" t="s">
        <v>1061</v>
      </c>
      <c r="S528" s="2" t="s">
        <v>1041</v>
      </c>
      <c r="T528" s="2" t="s">
        <v>1596</v>
      </c>
    </row>
    <row r="529" spans="1:20" x14ac:dyDescent="0.3">
      <c r="A529" s="2" t="s">
        <v>2055</v>
      </c>
      <c r="B529" s="2" t="s">
        <v>1054</v>
      </c>
      <c r="C529" s="2" t="s">
        <v>2056</v>
      </c>
      <c r="D529" s="2" t="s">
        <v>2057</v>
      </c>
      <c r="E529" s="2" t="s">
        <v>2058</v>
      </c>
      <c r="F529" s="2" t="s">
        <v>1597</v>
      </c>
      <c r="G529" s="2" t="s">
        <v>1598</v>
      </c>
      <c r="H529" s="2" t="s">
        <v>1599</v>
      </c>
      <c r="I529" s="2" t="s">
        <v>2059</v>
      </c>
      <c r="J529" s="2" t="s">
        <v>1037</v>
      </c>
      <c r="K529" s="2" t="s">
        <v>1038</v>
      </c>
      <c r="L529" s="2" t="s">
        <v>1332</v>
      </c>
      <c r="M529" s="2" t="s">
        <v>1059</v>
      </c>
      <c r="N529" s="2" t="s">
        <v>1333</v>
      </c>
      <c r="O529" s="2" t="s">
        <v>1040</v>
      </c>
      <c r="P529" s="2" t="str">
        <f t="shared" si="16"/>
        <v>P-Onsite</v>
      </c>
      <c r="Q529" s="2" t="str">
        <f t="shared" si="17"/>
        <v>P-S1_Onsite</v>
      </c>
      <c r="R529" s="2" t="s">
        <v>1061</v>
      </c>
      <c r="S529" s="2" t="s">
        <v>1041</v>
      </c>
      <c r="T529" s="2" t="s">
        <v>1596</v>
      </c>
    </row>
    <row r="530" spans="1:20" x14ac:dyDescent="0.3">
      <c r="A530" s="2" t="s">
        <v>2055</v>
      </c>
      <c r="B530" s="2" t="s">
        <v>1054</v>
      </c>
      <c r="C530" s="2" t="s">
        <v>2056</v>
      </c>
      <c r="D530" s="2" t="s">
        <v>2057</v>
      </c>
      <c r="E530" s="2" t="s">
        <v>2058</v>
      </c>
      <c r="F530" s="2" t="s">
        <v>1612</v>
      </c>
      <c r="G530" s="2" t="s">
        <v>1613</v>
      </c>
      <c r="H530" s="2" t="s">
        <v>1614</v>
      </c>
      <c r="I530" s="2" t="s">
        <v>2060</v>
      </c>
      <c r="J530" s="2" t="s">
        <v>1047</v>
      </c>
      <c r="K530" s="2" t="s">
        <v>1048</v>
      </c>
      <c r="L530" s="2" t="s">
        <v>1332</v>
      </c>
      <c r="M530" s="2" t="s">
        <v>1059</v>
      </c>
      <c r="N530" s="2" t="s">
        <v>1333</v>
      </c>
      <c r="O530" s="2" t="s">
        <v>1040</v>
      </c>
      <c r="P530" s="2" t="str">
        <f t="shared" si="16"/>
        <v>P-Onsite</v>
      </c>
      <c r="Q530" s="2" t="str">
        <f t="shared" si="17"/>
        <v>P-S1_Onsite</v>
      </c>
      <c r="R530" s="2" t="s">
        <v>1061</v>
      </c>
      <c r="S530" s="2" t="s">
        <v>1041</v>
      </c>
      <c r="T530" s="2" t="s">
        <v>1596</v>
      </c>
    </row>
    <row r="531" spans="1:20" x14ac:dyDescent="0.3">
      <c r="A531" s="2" t="s">
        <v>2061</v>
      </c>
      <c r="B531" s="2" t="s">
        <v>1054</v>
      </c>
      <c r="C531" s="2" t="s">
        <v>2062</v>
      </c>
      <c r="D531" s="2" t="s">
        <v>2063</v>
      </c>
      <c r="E531" s="2" t="s">
        <v>2064</v>
      </c>
      <c r="F531" s="2" t="s">
        <v>1605</v>
      </c>
      <c r="G531" s="2" t="s">
        <v>1606</v>
      </c>
      <c r="H531" s="2" t="s">
        <v>1607</v>
      </c>
      <c r="I531" s="2" t="s">
        <v>2065</v>
      </c>
      <c r="J531" s="2" t="s">
        <v>1609</v>
      </c>
      <c r="K531" s="2" t="s">
        <v>1610</v>
      </c>
      <c r="L531" s="2" t="s">
        <v>1058</v>
      </c>
      <c r="M531" s="2" t="s">
        <v>1059</v>
      </c>
      <c r="N531" s="2" t="s">
        <v>1106</v>
      </c>
      <c r="O531" s="2" t="s">
        <v>1040</v>
      </c>
      <c r="P531" s="2" t="str">
        <f t="shared" si="16"/>
        <v>P-Onsite</v>
      </c>
      <c r="Q531" s="2" t="str">
        <f t="shared" si="17"/>
        <v>P-S1_Onsite</v>
      </c>
      <c r="R531" s="2" t="s">
        <v>1061</v>
      </c>
      <c r="S531" s="2" t="s">
        <v>1041</v>
      </c>
      <c r="T531" s="2" t="s">
        <v>1596</v>
      </c>
    </row>
    <row r="532" spans="1:20" x14ac:dyDescent="0.3">
      <c r="A532" s="2" t="s">
        <v>2061</v>
      </c>
      <c r="B532" s="2" t="s">
        <v>1054</v>
      </c>
      <c r="C532" s="2" t="s">
        <v>2062</v>
      </c>
      <c r="D532" s="2" t="s">
        <v>2063</v>
      </c>
      <c r="E532" s="2" t="s">
        <v>2064</v>
      </c>
      <c r="F532" s="2" t="s">
        <v>1612</v>
      </c>
      <c r="G532" s="2" t="s">
        <v>1613</v>
      </c>
      <c r="H532" s="2" t="s">
        <v>1614</v>
      </c>
      <c r="I532" s="2" t="s">
        <v>2066</v>
      </c>
      <c r="J532" s="2" t="s">
        <v>1047</v>
      </c>
      <c r="K532" s="2" t="s">
        <v>1048</v>
      </c>
      <c r="L532" s="2" t="s">
        <v>1058</v>
      </c>
      <c r="M532" s="2" t="s">
        <v>1059</v>
      </c>
      <c r="N532" s="2" t="s">
        <v>1106</v>
      </c>
      <c r="O532" s="2" t="s">
        <v>1040</v>
      </c>
      <c r="P532" s="2" t="str">
        <f t="shared" si="16"/>
        <v>P-Onsite</v>
      </c>
      <c r="Q532" s="2" t="str">
        <f t="shared" si="17"/>
        <v>P-S1_Onsite</v>
      </c>
      <c r="R532" s="2" t="s">
        <v>1061</v>
      </c>
      <c r="S532" s="2" t="s">
        <v>1041</v>
      </c>
      <c r="T532" s="2" t="s">
        <v>1596</v>
      </c>
    </row>
    <row r="533" spans="1:20" x14ac:dyDescent="0.3">
      <c r="A533" s="2" t="s">
        <v>2061</v>
      </c>
      <c r="B533" s="2" t="s">
        <v>1054</v>
      </c>
      <c r="C533" s="2" t="s">
        <v>2062</v>
      </c>
      <c r="D533" s="2" t="s">
        <v>2063</v>
      </c>
      <c r="E533" s="2" t="s">
        <v>2064</v>
      </c>
      <c r="F533" s="2" t="s">
        <v>1630</v>
      </c>
      <c r="G533" s="2" t="s">
        <v>1631</v>
      </c>
      <c r="H533" s="2" t="s">
        <v>1632</v>
      </c>
      <c r="I533" s="2" t="s">
        <v>2067</v>
      </c>
      <c r="J533" s="2" t="s">
        <v>1053</v>
      </c>
      <c r="K533" s="2" t="s">
        <v>1038</v>
      </c>
      <c r="L533" s="2" t="s">
        <v>1058</v>
      </c>
      <c r="M533" s="2" t="s">
        <v>1059</v>
      </c>
      <c r="N533" s="2" t="s">
        <v>1106</v>
      </c>
      <c r="O533" s="2" t="s">
        <v>1040</v>
      </c>
      <c r="P533" s="2" t="str">
        <f t="shared" si="16"/>
        <v>P-Onsite</v>
      </c>
      <c r="Q533" s="2" t="str">
        <f t="shared" si="17"/>
        <v>P-S1_Onsite</v>
      </c>
      <c r="R533" s="2" t="s">
        <v>1061</v>
      </c>
      <c r="S533" s="2" t="s">
        <v>1041</v>
      </c>
      <c r="T533" s="2" t="s">
        <v>1596</v>
      </c>
    </row>
    <row r="534" spans="1:20" x14ac:dyDescent="0.3">
      <c r="A534" s="2" t="s">
        <v>2068</v>
      </c>
      <c r="B534" s="2" t="s">
        <v>1054</v>
      </c>
      <c r="C534" s="2" t="s">
        <v>2069</v>
      </c>
      <c r="D534" s="2" t="s">
        <v>2070</v>
      </c>
      <c r="E534" s="2" t="s">
        <v>2071</v>
      </c>
      <c r="F534" s="2" t="s">
        <v>1597</v>
      </c>
      <c r="G534" s="2" t="s">
        <v>1598</v>
      </c>
      <c r="H534" s="2" t="s">
        <v>1599</v>
      </c>
      <c r="I534" s="2" t="s">
        <v>2072</v>
      </c>
      <c r="J534" s="2" t="s">
        <v>1037</v>
      </c>
      <c r="K534" s="2" t="s">
        <v>1038</v>
      </c>
      <c r="L534" s="2" t="s">
        <v>1070</v>
      </c>
      <c r="M534" s="2" t="s">
        <v>1059</v>
      </c>
      <c r="N534" s="2" t="s">
        <v>1071</v>
      </c>
      <c r="O534" s="2" t="s">
        <v>1040</v>
      </c>
      <c r="P534" s="2" t="str">
        <f t="shared" si="16"/>
        <v>P-Onsite</v>
      </c>
      <c r="Q534" s="2" t="str">
        <f t="shared" si="17"/>
        <v>P-S1_Onsite</v>
      </c>
      <c r="R534" s="2" t="s">
        <v>1061</v>
      </c>
      <c r="S534" s="2" t="s">
        <v>1041</v>
      </c>
      <c r="T534" s="2" t="s">
        <v>1596</v>
      </c>
    </row>
    <row r="535" spans="1:20" x14ac:dyDescent="0.3">
      <c r="A535" s="2" t="s">
        <v>2068</v>
      </c>
      <c r="B535" s="2" t="s">
        <v>1054</v>
      </c>
      <c r="C535" s="2" t="s">
        <v>2069</v>
      </c>
      <c r="D535" s="2" t="s">
        <v>2070</v>
      </c>
      <c r="E535" s="2" t="s">
        <v>2071</v>
      </c>
      <c r="F535" s="2" t="s">
        <v>1630</v>
      </c>
      <c r="G535" s="2" t="s">
        <v>1631</v>
      </c>
      <c r="H535" s="2" t="s">
        <v>1632</v>
      </c>
      <c r="I535" s="2" t="s">
        <v>2073</v>
      </c>
      <c r="J535" s="2" t="s">
        <v>1053</v>
      </c>
      <c r="K535" s="2" t="s">
        <v>1038</v>
      </c>
      <c r="L535" s="2" t="s">
        <v>1070</v>
      </c>
      <c r="M535" s="2" t="s">
        <v>1059</v>
      </c>
      <c r="N535" s="2" t="s">
        <v>1071</v>
      </c>
      <c r="O535" s="2" t="s">
        <v>1040</v>
      </c>
      <c r="P535" s="2" t="str">
        <f t="shared" si="16"/>
        <v>P-Onsite</v>
      </c>
      <c r="Q535" s="2" t="str">
        <f t="shared" si="17"/>
        <v>P-S1_Onsite</v>
      </c>
      <c r="R535" s="2" t="s">
        <v>1061</v>
      </c>
      <c r="S535" s="2" t="s">
        <v>1041</v>
      </c>
      <c r="T535" s="2" t="s">
        <v>1596</v>
      </c>
    </row>
    <row r="536" spans="1:20" x14ac:dyDescent="0.3">
      <c r="A536" s="2" t="s">
        <v>2074</v>
      </c>
      <c r="B536" s="2" t="s">
        <v>1054</v>
      </c>
      <c r="C536" s="2" t="s">
        <v>2075</v>
      </c>
      <c r="D536" s="2" t="s">
        <v>2076</v>
      </c>
      <c r="E536" s="2" t="s">
        <v>2077</v>
      </c>
      <c r="F536" s="2" t="s">
        <v>1612</v>
      </c>
      <c r="G536" s="2" t="s">
        <v>1613</v>
      </c>
      <c r="H536" s="2" t="s">
        <v>1614</v>
      </c>
      <c r="I536" s="2" t="s">
        <v>2078</v>
      </c>
      <c r="J536" s="2" t="s">
        <v>1047</v>
      </c>
      <c r="K536" s="2" t="s">
        <v>1048</v>
      </c>
      <c r="L536" s="2" t="s">
        <v>1314</v>
      </c>
      <c r="M536" s="2" t="s">
        <v>1059</v>
      </c>
      <c r="N536" s="2" t="s">
        <v>1315</v>
      </c>
      <c r="O536" s="2" t="s">
        <v>1040</v>
      </c>
      <c r="P536" s="2" t="str">
        <f t="shared" si="16"/>
        <v>P-Onsite</v>
      </c>
      <c r="Q536" s="2" t="str">
        <f t="shared" si="17"/>
        <v>P-S1_Onsite</v>
      </c>
      <c r="R536" s="2" t="s">
        <v>1061</v>
      </c>
      <c r="S536" s="2" t="s">
        <v>1041</v>
      </c>
      <c r="T536" s="2" t="s">
        <v>1596</v>
      </c>
    </row>
    <row r="537" spans="1:20" x14ac:dyDescent="0.3">
      <c r="A537" s="2" t="s">
        <v>2074</v>
      </c>
      <c r="B537" s="2" t="s">
        <v>1054</v>
      </c>
      <c r="C537" s="2" t="s">
        <v>2075</v>
      </c>
      <c r="D537" s="2" t="s">
        <v>2076</v>
      </c>
      <c r="E537" s="2" t="s">
        <v>2077</v>
      </c>
      <c r="F537" s="2" t="s">
        <v>1630</v>
      </c>
      <c r="G537" s="2" t="s">
        <v>1631</v>
      </c>
      <c r="H537" s="2" t="s">
        <v>1632</v>
      </c>
      <c r="I537" s="2" t="s">
        <v>2079</v>
      </c>
      <c r="J537" s="2" t="s">
        <v>1053</v>
      </c>
      <c r="K537" s="2" t="s">
        <v>1038</v>
      </c>
      <c r="L537" s="2" t="s">
        <v>1314</v>
      </c>
      <c r="M537" s="2" t="s">
        <v>1059</v>
      </c>
      <c r="N537" s="2" t="s">
        <v>1315</v>
      </c>
      <c r="O537" s="2" t="s">
        <v>1040</v>
      </c>
      <c r="P537" s="2" t="str">
        <f t="shared" si="16"/>
        <v>P-Onsite</v>
      </c>
      <c r="Q537" s="2" t="str">
        <f t="shared" si="17"/>
        <v>P-S1_Onsite</v>
      </c>
      <c r="R537" s="2" t="s">
        <v>1061</v>
      </c>
      <c r="S537" s="2" t="s">
        <v>1041</v>
      </c>
      <c r="T537" s="2" t="s">
        <v>1596</v>
      </c>
    </row>
    <row r="538" spans="1:20" x14ac:dyDescent="0.3">
      <c r="A538" s="2" t="s">
        <v>2080</v>
      </c>
      <c r="B538" s="2" t="s">
        <v>1054</v>
      </c>
      <c r="C538" s="2" t="s">
        <v>2081</v>
      </c>
      <c r="D538" s="2" t="s">
        <v>2082</v>
      </c>
      <c r="E538" s="2" t="s">
        <v>2083</v>
      </c>
      <c r="F538" s="2" t="s">
        <v>1605</v>
      </c>
      <c r="G538" s="2" t="s">
        <v>1606</v>
      </c>
      <c r="H538" s="2" t="s">
        <v>1607</v>
      </c>
      <c r="I538" s="2" t="s">
        <v>2084</v>
      </c>
      <c r="J538" s="2" t="s">
        <v>1609</v>
      </c>
      <c r="K538" s="2" t="s">
        <v>1610</v>
      </c>
      <c r="L538" s="2" t="s">
        <v>1096</v>
      </c>
      <c r="M538" s="2" t="s">
        <v>1059</v>
      </c>
      <c r="N538" s="2" t="s">
        <v>1097</v>
      </c>
      <c r="O538" s="2" t="s">
        <v>1040</v>
      </c>
      <c r="P538" s="2" t="str">
        <f t="shared" si="16"/>
        <v>P-Onsite</v>
      </c>
      <c r="Q538" s="2" t="str">
        <f t="shared" si="17"/>
        <v>P-S1_Onsite</v>
      </c>
      <c r="R538" s="2" t="s">
        <v>1061</v>
      </c>
      <c r="S538" s="2" t="s">
        <v>1041</v>
      </c>
      <c r="T538" s="2" t="s">
        <v>1596</v>
      </c>
    </row>
    <row r="539" spans="1:20" x14ac:dyDescent="0.3">
      <c r="A539" s="2" t="s">
        <v>2080</v>
      </c>
      <c r="B539" s="2" t="s">
        <v>1054</v>
      </c>
      <c r="C539" s="2" t="s">
        <v>2081</v>
      </c>
      <c r="D539" s="2" t="s">
        <v>2082</v>
      </c>
      <c r="E539" s="2" t="s">
        <v>2083</v>
      </c>
      <c r="F539" s="2" t="s">
        <v>1597</v>
      </c>
      <c r="G539" s="2" t="s">
        <v>1598</v>
      </c>
      <c r="H539" s="2" t="s">
        <v>1599</v>
      </c>
      <c r="I539" s="2" t="s">
        <v>2085</v>
      </c>
      <c r="J539" s="2" t="s">
        <v>1037</v>
      </c>
      <c r="K539" s="2" t="s">
        <v>1038</v>
      </c>
      <c r="L539" s="2" t="s">
        <v>1096</v>
      </c>
      <c r="M539" s="2" t="s">
        <v>1059</v>
      </c>
      <c r="N539" s="2" t="s">
        <v>1097</v>
      </c>
      <c r="O539" s="2" t="s">
        <v>1040</v>
      </c>
      <c r="P539" s="2" t="str">
        <f t="shared" si="16"/>
        <v>P-Onsite</v>
      </c>
      <c r="Q539" s="2" t="str">
        <f t="shared" si="17"/>
        <v>P-S1_Onsite</v>
      </c>
      <c r="R539" s="2" t="s">
        <v>1061</v>
      </c>
      <c r="S539" s="2" t="s">
        <v>1041</v>
      </c>
      <c r="T539" s="2" t="s">
        <v>1596</v>
      </c>
    </row>
    <row r="540" spans="1:20" x14ac:dyDescent="0.3">
      <c r="A540" s="2" t="s">
        <v>2080</v>
      </c>
      <c r="B540" s="2" t="s">
        <v>1054</v>
      </c>
      <c r="C540" s="2" t="s">
        <v>2081</v>
      </c>
      <c r="D540" s="2" t="s">
        <v>2082</v>
      </c>
      <c r="E540" s="2" t="s">
        <v>2083</v>
      </c>
      <c r="F540" s="2" t="s">
        <v>1612</v>
      </c>
      <c r="G540" s="2" t="s">
        <v>1613</v>
      </c>
      <c r="H540" s="2" t="s">
        <v>1614</v>
      </c>
      <c r="I540" s="2" t="s">
        <v>2086</v>
      </c>
      <c r="J540" s="2" t="s">
        <v>1047</v>
      </c>
      <c r="K540" s="2" t="s">
        <v>1048</v>
      </c>
      <c r="L540" s="2" t="s">
        <v>1096</v>
      </c>
      <c r="M540" s="2" t="s">
        <v>1059</v>
      </c>
      <c r="N540" s="2" t="s">
        <v>1097</v>
      </c>
      <c r="O540" s="2" t="s">
        <v>1040</v>
      </c>
      <c r="P540" s="2" t="str">
        <f t="shared" si="16"/>
        <v>P-Onsite</v>
      </c>
      <c r="Q540" s="2" t="str">
        <f t="shared" si="17"/>
        <v>P-S1_Onsite</v>
      </c>
      <c r="R540" s="2" t="s">
        <v>1061</v>
      </c>
      <c r="S540" s="2" t="s">
        <v>1041</v>
      </c>
      <c r="T540" s="2" t="s">
        <v>1596</v>
      </c>
    </row>
    <row r="541" spans="1:20" x14ac:dyDescent="0.3">
      <c r="A541" s="2" t="s">
        <v>2087</v>
      </c>
      <c r="B541" s="2" t="s">
        <v>1054</v>
      </c>
      <c r="C541" s="2" t="s">
        <v>2088</v>
      </c>
      <c r="D541" s="2" t="s">
        <v>2089</v>
      </c>
      <c r="E541" s="2" t="s">
        <v>2090</v>
      </c>
      <c r="F541" s="2" t="s">
        <v>1605</v>
      </c>
      <c r="G541" s="2" t="s">
        <v>1606</v>
      </c>
      <c r="H541" s="2" t="s">
        <v>1607</v>
      </c>
      <c r="I541" s="2" t="s">
        <v>2091</v>
      </c>
      <c r="J541" s="2" t="s">
        <v>1609</v>
      </c>
      <c r="K541" s="2" t="s">
        <v>1610</v>
      </c>
      <c r="L541" s="2" t="s">
        <v>1089</v>
      </c>
      <c r="M541" s="2" t="s">
        <v>1059</v>
      </c>
      <c r="N541" s="2" t="s">
        <v>1124</v>
      </c>
      <c r="O541" s="2" t="s">
        <v>1040</v>
      </c>
      <c r="P541" s="2" t="str">
        <f t="shared" si="16"/>
        <v>P-Onsite</v>
      </c>
      <c r="Q541" s="2" t="str">
        <f t="shared" si="17"/>
        <v>P-S1_Onsite</v>
      </c>
      <c r="R541" s="2" t="s">
        <v>1061</v>
      </c>
      <c r="S541" s="2" t="s">
        <v>1041</v>
      </c>
      <c r="T541" s="2" t="s">
        <v>1596</v>
      </c>
    </row>
    <row r="542" spans="1:20" x14ac:dyDescent="0.3">
      <c r="A542" s="2" t="s">
        <v>2087</v>
      </c>
      <c r="B542" s="2" t="s">
        <v>1054</v>
      </c>
      <c r="C542" s="2" t="s">
        <v>2088</v>
      </c>
      <c r="D542" s="2" t="s">
        <v>2089</v>
      </c>
      <c r="E542" s="2" t="s">
        <v>2090</v>
      </c>
      <c r="F542" s="2" t="s">
        <v>1592</v>
      </c>
      <c r="G542" s="2" t="s">
        <v>1593</v>
      </c>
      <c r="H542" s="2" t="s">
        <v>1594</v>
      </c>
      <c r="I542" s="2" t="s">
        <v>2092</v>
      </c>
      <c r="J542" s="2" t="s">
        <v>1066</v>
      </c>
      <c r="K542" s="2" t="s">
        <v>1048</v>
      </c>
      <c r="L542" s="2" t="s">
        <v>1089</v>
      </c>
      <c r="M542" s="2" t="s">
        <v>1059</v>
      </c>
      <c r="N542" s="2" t="s">
        <v>1124</v>
      </c>
      <c r="O542" s="2" t="s">
        <v>1040</v>
      </c>
      <c r="P542" s="2" t="str">
        <f t="shared" si="16"/>
        <v>P-Onsite</v>
      </c>
      <c r="Q542" s="2" t="str">
        <f t="shared" si="17"/>
        <v>P-S1_Onsite</v>
      </c>
      <c r="R542" s="2" t="s">
        <v>1061</v>
      </c>
      <c r="S542" s="2" t="s">
        <v>1041</v>
      </c>
      <c r="T542" s="2" t="s">
        <v>1596</v>
      </c>
    </row>
    <row r="543" spans="1:20" x14ac:dyDescent="0.3">
      <c r="A543" s="2" t="s">
        <v>2087</v>
      </c>
      <c r="B543" s="2" t="s">
        <v>1054</v>
      </c>
      <c r="C543" s="2" t="s">
        <v>2088</v>
      </c>
      <c r="D543" s="2" t="s">
        <v>2089</v>
      </c>
      <c r="E543" s="2" t="s">
        <v>2090</v>
      </c>
      <c r="F543" s="2" t="s">
        <v>1597</v>
      </c>
      <c r="G543" s="2" t="s">
        <v>1598</v>
      </c>
      <c r="H543" s="2" t="s">
        <v>1599</v>
      </c>
      <c r="I543" s="2" t="s">
        <v>2093</v>
      </c>
      <c r="J543" s="2" t="s">
        <v>1037</v>
      </c>
      <c r="K543" s="2" t="s">
        <v>1038</v>
      </c>
      <c r="L543" s="2" t="s">
        <v>1089</v>
      </c>
      <c r="M543" s="2" t="s">
        <v>1059</v>
      </c>
      <c r="N543" s="2" t="s">
        <v>1124</v>
      </c>
      <c r="O543" s="2" t="s">
        <v>1040</v>
      </c>
      <c r="P543" s="2" t="str">
        <f t="shared" si="16"/>
        <v>P-Onsite</v>
      </c>
      <c r="Q543" s="2" t="str">
        <f t="shared" si="17"/>
        <v>P-S1_Onsite</v>
      </c>
      <c r="R543" s="2" t="s">
        <v>1061</v>
      </c>
      <c r="S543" s="2" t="s">
        <v>1041</v>
      </c>
      <c r="T543" s="2" t="s">
        <v>1596</v>
      </c>
    </row>
    <row r="544" spans="1:20" x14ac:dyDescent="0.3">
      <c r="A544" s="2" t="s">
        <v>2087</v>
      </c>
      <c r="B544" s="2" t="s">
        <v>1054</v>
      </c>
      <c r="C544" s="2" t="s">
        <v>2088</v>
      </c>
      <c r="D544" s="2" t="s">
        <v>2089</v>
      </c>
      <c r="E544" s="2" t="s">
        <v>2090</v>
      </c>
      <c r="F544" s="2" t="s">
        <v>1612</v>
      </c>
      <c r="G544" s="2" t="s">
        <v>1613</v>
      </c>
      <c r="H544" s="2" t="s">
        <v>1614</v>
      </c>
      <c r="I544" s="2" t="s">
        <v>2094</v>
      </c>
      <c r="J544" s="2" t="s">
        <v>1047</v>
      </c>
      <c r="K544" s="2" t="s">
        <v>1048</v>
      </c>
      <c r="L544" s="2" t="s">
        <v>1089</v>
      </c>
      <c r="M544" s="2" t="s">
        <v>1059</v>
      </c>
      <c r="N544" s="2" t="s">
        <v>1124</v>
      </c>
      <c r="O544" s="2" t="s">
        <v>1040</v>
      </c>
      <c r="P544" s="2" t="str">
        <f t="shared" si="16"/>
        <v>P-Onsite</v>
      </c>
      <c r="Q544" s="2" t="str">
        <f t="shared" si="17"/>
        <v>P-S1_Onsite</v>
      </c>
      <c r="R544" s="2" t="s">
        <v>1061</v>
      </c>
      <c r="S544" s="2" t="s">
        <v>1041</v>
      </c>
      <c r="T544" s="2" t="s">
        <v>1596</v>
      </c>
    </row>
    <row r="545" spans="1:20" x14ac:dyDescent="0.3">
      <c r="A545" s="2" t="s">
        <v>2087</v>
      </c>
      <c r="B545" s="2" t="s">
        <v>1054</v>
      </c>
      <c r="C545" s="2" t="s">
        <v>2088</v>
      </c>
      <c r="D545" s="2" t="s">
        <v>2089</v>
      </c>
      <c r="E545" s="2" t="s">
        <v>2090</v>
      </c>
      <c r="F545" s="2" t="s">
        <v>1630</v>
      </c>
      <c r="G545" s="2" t="s">
        <v>1631</v>
      </c>
      <c r="H545" s="2" t="s">
        <v>1632</v>
      </c>
      <c r="I545" s="2" t="s">
        <v>2095</v>
      </c>
      <c r="J545" s="2" t="s">
        <v>1053</v>
      </c>
      <c r="K545" s="2" t="s">
        <v>1038</v>
      </c>
      <c r="L545" s="2" t="s">
        <v>1089</v>
      </c>
      <c r="M545" s="2" t="s">
        <v>1059</v>
      </c>
      <c r="N545" s="2" t="s">
        <v>1124</v>
      </c>
      <c r="O545" s="2" t="s">
        <v>1040</v>
      </c>
      <c r="P545" s="2" t="str">
        <f t="shared" si="16"/>
        <v>P-Onsite</v>
      </c>
      <c r="Q545" s="2" t="str">
        <f t="shared" si="17"/>
        <v>P-S1_Onsite</v>
      </c>
      <c r="R545" s="2" t="s">
        <v>1061</v>
      </c>
      <c r="S545" s="2" t="s">
        <v>1041</v>
      </c>
      <c r="T545" s="2" t="s">
        <v>1596</v>
      </c>
    </row>
    <row r="546" spans="1:20" x14ac:dyDescent="0.3">
      <c r="A546" s="2" t="s">
        <v>2096</v>
      </c>
      <c r="B546" s="2" t="s">
        <v>1031</v>
      </c>
      <c r="C546" s="2" t="s">
        <v>2097</v>
      </c>
      <c r="D546" s="2" t="s">
        <v>2098</v>
      </c>
      <c r="E546" s="2" t="s">
        <v>2099</v>
      </c>
      <c r="F546" s="2" t="s">
        <v>1860</v>
      </c>
      <c r="G546" s="2" t="s">
        <v>1593</v>
      </c>
      <c r="H546" s="2" t="s">
        <v>1594</v>
      </c>
      <c r="I546" s="2" t="s">
        <v>2100</v>
      </c>
      <c r="J546" s="2" t="s">
        <v>1066</v>
      </c>
      <c r="K546" s="2" t="s">
        <v>1048</v>
      </c>
      <c r="L546" s="2" t="s">
        <v>1039</v>
      </c>
      <c r="M546" s="2" t="s">
        <v>1039</v>
      </c>
      <c r="N546" s="2" t="s">
        <v>1039</v>
      </c>
      <c r="O546" s="2" t="s">
        <v>1040</v>
      </c>
      <c r="P546" s="2" t="str">
        <f t="shared" si="16"/>
        <v>P-Online</v>
      </c>
      <c r="Q546" s="2" t="str">
        <f t="shared" si="17"/>
        <v>P-S1_Online</v>
      </c>
      <c r="R546" s="2"/>
      <c r="S546" s="2" t="s">
        <v>1041</v>
      </c>
      <c r="T546" s="2" t="s">
        <v>1596</v>
      </c>
    </row>
    <row r="547" spans="1:20" x14ac:dyDescent="0.3">
      <c r="A547" s="2" t="s">
        <v>2096</v>
      </c>
      <c r="B547" s="2" t="s">
        <v>1031</v>
      </c>
      <c r="C547" s="2" t="s">
        <v>2097</v>
      </c>
      <c r="D547" s="2" t="s">
        <v>2098</v>
      </c>
      <c r="E547" s="2" t="s">
        <v>2099</v>
      </c>
      <c r="F547" s="2" t="s">
        <v>1862</v>
      </c>
      <c r="G547" s="2" t="s">
        <v>1613</v>
      </c>
      <c r="H547" s="2" t="s">
        <v>1614</v>
      </c>
      <c r="I547" s="2" t="s">
        <v>2101</v>
      </c>
      <c r="J547" s="2" t="s">
        <v>1047</v>
      </c>
      <c r="K547" s="2" t="s">
        <v>1048</v>
      </c>
      <c r="L547" s="2" t="s">
        <v>1039</v>
      </c>
      <c r="M547" s="2" t="s">
        <v>1039</v>
      </c>
      <c r="N547" s="2" t="s">
        <v>1039</v>
      </c>
      <c r="O547" s="2" t="s">
        <v>1040</v>
      </c>
      <c r="P547" s="2" t="str">
        <f t="shared" si="16"/>
        <v>P-Online</v>
      </c>
      <c r="Q547" s="2" t="str">
        <f t="shared" si="17"/>
        <v>P-S1_Online</v>
      </c>
      <c r="R547" s="2"/>
      <c r="S547" s="2" t="s">
        <v>1041</v>
      </c>
      <c r="T547" s="2" t="s">
        <v>1596</v>
      </c>
    </row>
    <row r="548" spans="1:20" x14ac:dyDescent="0.3">
      <c r="A548" s="2" t="s">
        <v>2096</v>
      </c>
      <c r="B548" s="2" t="s">
        <v>1031</v>
      </c>
      <c r="C548" s="2" t="s">
        <v>2097</v>
      </c>
      <c r="D548" s="2" t="s">
        <v>2098</v>
      </c>
      <c r="E548" s="2" t="s">
        <v>2099</v>
      </c>
      <c r="F548" s="2" t="s">
        <v>2102</v>
      </c>
      <c r="G548" s="2" t="s">
        <v>1631</v>
      </c>
      <c r="H548" s="2" t="s">
        <v>1632</v>
      </c>
      <c r="I548" s="2" t="s">
        <v>2103</v>
      </c>
      <c r="J548" s="2" t="s">
        <v>1053</v>
      </c>
      <c r="K548" s="2" t="s">
        <v>1038</v>
      </c>
      <c r="L548" s="2" t="s">
        <v>1039</v>
      </c>
      <c r="M548" s="2" t="s">
        <v>1039</v>
      </c>
      <c r="N548" s="2" t="s">
        <v>1039</v>
      </c>
      <c r="O548" s="2" t="s">
        <v>1040</v>
      </c>
      <c r="P548" s="2" t="str">
        <f t="shared" si="16"/>
        <v>P-Online</v>
      </c>
      <c r="Q548" s="2" t="str">
        <f t="shared" si="17"/>
        <v>P-S1_Online</v>
      </c>
      <c r="R548" s="2"/>
      <c r="S548" s="2" t="s">
        <v>1041</v>
      </c>
      <c r="T548" s="2" t="s">
        <v>1596</v>
      </c>
    </row>
    <row r="549" spans="1:20" x14ac:dyDescent="0.3">
      <c r="A549" s="2" t="s">
        <v>2104</v>
      </c>
      <c r="B549" s="2" t="s">
        <v>1031</v>
      </c>
      <c r="C549" s="2" t="s">
        <v>2105</v>
      </c>
      <c r="D549" s="2" t="s">
        <v>2106</v>
      </c>
      <c r="E549" s="2" t="s">
        <v>2107</v>
      </c>
      <c r="F549" s="2" t="s">
        <v>2108</v>
      </c>
      <c r="G549" s="2" t="s">
        <v>1606</v>
      </c>
      <c r="H549" s="2" t="s">
        <v>1607</v>
      </c>
      <c r="I549" s="2" t="s">
        <v>2109</v>
      </c>
      <c r="J549" s="2" t="s">
        <v>1609</v>
      </c>
      <c r="K549" s="2" t="s">
        <v>1610</v>
      </c>
      <c r="L549" s="2" t="s">
        <v>1039</v>
      </c>
      <c r="M549" s="2" t="s">
        <v>1039</v>
      </c>
      <c r="N549" s="2" t="s">
        <v>1039</v>
      </c>
      <c r="O549" s="2" t="s">
        <v>1040</v>
      </c>
      <c r="P549" s="2" t="str">
        <f t="shared" si="16"/>
        <v>P-Online</v>
      </c>
      <c r="Q549" s="2" t="str">
        <f t="shared" si="17"/>
        <v>P-S1_Online</v>
      </c>
      <c r="R549" s="2"/>
      <c r="S549" s="2" t="s">
        <v>1041</v>
      </c>
      <c r="T549" s="2" t="s">
        <v>1596</v>
      </c>
    </row>
    <row r="550" spans="1:20" x14ac:dyDescent="0.3">
      <c r="A550" s="2" t="s">
        <v>2104</v>
      </c>
      <c r="B550" s="2" t="s">
        <v>1031</v>
      </c>
      <c r="C550" s="2" t="s">
        <v>2105</v>
      </c>
      <c r="D550" s="2" t="s">
        <v>2106</v>
      </c>
      <c r="E550" s="2" t="s">
        <v>2107</v>
      </c>
      <c r="F550" s="2" t="s">
        <v>1860</v>
      </c>
      <c r="G550" s="2" t="s">
        <v>1593</v>
      </c>
      <c r="H550" s="2" t="s">
        <v>1594</v>
      </c>
      <c r="I550" s="2" t="s">
        <v>2110</v>
      </c>
      <c r="J550" s="2" t="s">
        <v>1066</v>
      </c>
      <c r="K550" s="2" t="s">
        <v>1048</v>
      </c>
      <c r="L550" s="2" t="s">
        <v>1039</v>
      </c>
      <c r="M550" s="2" t="s">
        <v>1039</v>
      </c>
      <c r="N550" s="2" t="s">
        <v>1039</v>
      </c>
      <c r="O550" s="2" t="s">
        <v>1040</v>
      </c>
      <c r="P550" s="2" t="str">
        <f t="shared" si="16"/>
        <v>P-Online</v>
      </c>
      <c r="Q550" s="2" t="str">
        <f t="shared" si="17"/>
        <v>P-S1_Online</v>
      </c>
      <c r="R550" s="2"/>
      <c r="S550" s="2" t="s">
        <v>1041</v>
      </c>
      <c r="T550" s="2" t="s">
        <v>1596</v>
      </c>
    </row>
    <row r="551" spans="1:20" x14ac:dyDescent="0.3">
      <c r="A551" s="2" t="s">
        <v>2104</v>
      </c>
      <c r="B551" s="2" t="s">
        <v>1031</v>
      </c>
      <c r="C551" s="2" t="s">
        <v>2105</v>
      </c>
      <c r="D551" s="2" t="s">
        <v>2106</v>
      </c>
      <c r="E551" s="2" t="s">
        <v>2107</v>
      </c>
      <c r="F551" s="2" t="s">
        <v>2111</v>
      </c>
      <c r="G551" s="2" t="s">
        <v>1598</v>
      </c>
      <c r="H551" s="2" t="s">
        <v>1599</v>
      </c>
      <c r="I551" s="2" t="s">
        <v>2112</v>
      </c>
      <c r="J551" s="2" t="s">
        <v>1037</v>
      </c>
      <c r="K551" s="2" t="s">
        <v>1038</v>
      </c>
      <c r="L551" s="2" t="s">
        <v>1039</v>
      </c>
      <c r="M551" s="2" t="s">
        <v>1039</v>
      </c>
      <c r="N551" s="2" t="s">
        <v>1039</v>
      </c>
      <c r="O551" s="2" t="s">
        <v>1040</v>
      </c>
      <c r="P551" s="2" t="str">
        <f t="shared" si="16"/>
        <v>P-Online</v>
      </c>
      <c r="Q551" s="2" t="str">
        <f t="shared" si="17"/>
        <v>P-S1_Online</v>
      </c>
      <c r="R551" s="2"/>
      <c r="S551" s="2" t="s">
        <v>1041</v>
      </c>
      <c r="T551" s="2" t="s">
        <v>1596</v>
      </c>
    </row>
    <row r="552" spans="1:20" x14ac:dyDescent="0.3">
      <c r="A552" s="2" t="s">
        <v>2104</v>
      </c>
      <c r="B552" s="2" t="s">
        <v>1031</v>
      </c>
      <c r="C552" s="2" t="s">
        <v>2105</v>
      </c>
      <c r="D552" s="2" t="s">
        <v>2106</v>
      </c>
      <c r="E552" s="2" t="s">
        <v>2107</v>
      </c>
      <c r="F552" s="2" t="s">
        <v>1862</v>
      </c>
      <c r="G552" s="2" t="s">
        <v>1613</v>
      </c>
      <c r="H552" s="2" t="s">
        <v>1614</v>
      </c>
      <c r="I552" s="2" t="s">
        <v>2113</v>
      </c>
      <c r="J552" s="2" t="s">
        <v>1047</v>
      </c>
      <c r="K552" s="2" t="s">
        <v>1048</v>
      </c>
      <c r="L552" s="2" t="s">
        <v>1039</v>
      </c>
      <c r="M552" s="2" t="s">
        <v>1039</v>
      </c>
      <c r="N552" s="2" t="s">
        <v>1039</v>
      </c>
      <c r="O552" s="2" t="s">
        <v>1040</v>
      </c>
      <c r="P552" s="2" t="str">
        <f t="shared" si="16"/>
        <v>P-Online</v>
      </c>
      <c r="Q552" s="2" t="str">
        <f t="shared" si="17"/>
        <v>P-S1_Online</v>
      </c>
      <c r="R552" s="2"/>
      <c r="S552" s="2" t="s">
        <v>1041</v>
      </c>
      <c r="T552" s="2" t="s">
        <v>1596</v>
      </c>
    </row>
    <row r="553" spans="1:20" x14ac:dyDescent="0.3">
      <c r="A553" s="2" t="s">
        <v>2104</v>
      </c>
      <c r="B553" s="2" t="s">
        <v>1031</v>
      </c>
      <c r="C553" s="2" t="s">
        <v>2105</v>
      </c>
      <c r="D553" s="2" t="s">
        <v>2106</v>
      </c>
      <c r="E553" s="2" t="s">
        <v>2107</v>
      </c>
      <c r="F553" s="2" t="s">
        <v>2102</v>
      </c>
      <c r="G553" s="2" t="s">
        <v>1631</v>
      </c>
      <c r="H553" s="2" t="s">
        <v>1632</v>
      </c>
      <c r="I553" s="2" t="s">
        <v>2114</v>
      </c>
      <c r="J553" s="2" t="s">
        <v>1053</v>
      </c>
      <c r="K553" s="2" t="s">
        <v>1038</v>
      </c>
      <c r="L553" s="2" t="s">
        <v>1039</v>
      </c>
      <c r="M553" s="2" t="s">
        <v>1039</v>
      </c>
      <c r="N553" s="2" t="s">
        <v>1039</v>
      </c>
      <c r="O553" s="2" t="s">
        <v>1040</v>
      </c>
      <c r="P553" s="2" t="str">
        <f t="shared" si="16"/>
        <v>P-Online</v>
      </c>
      <c r="Q553" s="2" t="str">
        <f t="shared" si="17"/>
        <v>P-S1_Online</v>
      </c>
      <c r="R553" s="2"/>
      <c r="S553" s="2" t="s">
        <v>1041</v>
      </c>
      <c r="T553" s="2" t="s">
        <v>1596</v>
      </c>
    </row>
    <row r="554" spans="1:20" x14ac:dyDescent="0.3">
      <c r="A554" s="2" t="s">
        <v>2115</v>
      </c>
      <c r="B554" s="2" t="s">
        <v>1054</v>
      </c>
      <c r="C554" s="2" t="s">
        <v>2116</v>
      </c>
      <c r="D554" s="2" t="s">
        <v>2117</v>
      </c>
      <c r="E554" s="2" t="s">
        <v>2118</v>
      </c>
      <c r="F554" s="2" t="s">
        <v>1605</v>
      </c>
      <c r="G554" s="2" t="s">
        <v>1606</v>
      </c>
      <c r="H554" s="2" t="s">
        <v>1607</v>
      </c>
      <c r="I554" s="2" t="s">
        <v>2119</v>
      </c>
      <c r="J554" s="2" t="s">
        <v>1609</v>
      </c>
      <c r="K554" s="2" t="s">
        <v>1610</v>
      </c>
      <c r="L554" s="2" t="s">
        <v>1164</v>
      </c>
      <c r="M554" s="2" t="s">
        <v>1059</v>
      </c>
      <c r="N554" s="2" t="s">
        <v>1209</v>
      </c>
      <c r="O554" s="2" t="s">
        <v>1040</v>
      </c>
      <c r="P554" s="2" t="str">
        <f t="shared" si="16"/>
        <v>P-Onsite</v>
      </c>
      <c r="Q554" s="2" t="str">
        <f t="shared" si="17"/>
        <v>P-S1_Onsite</v>
      </c>
      <c r="R554" s="2" t="s">
        <v>1061</v>
      </c>
      <c r="S554" s="2" t="s">
        <v>1041</v>
      </c>
      <c r="T554" s="2" t="s">
        <v>1596</v>
      </c>
    </row>
    <row r="555" spans="1:20" x14ac:dyDescent="0.3">
      <c r="A555" s="2" t="s">
        <v>2115</v>
      </c>
      <c r="B555" s="2" t="s">
        <v>1054</v>
      </c>
      <c r="C555" s="2" t="s">
        <v>2116</v>
      </c>
      <c r="D555" s="2" t="s">
        <v>2117</v>
      </c>
      <c r="E555" s="2" t="s">
        <v>2118</v>
      </c>
      <c r="F555" s="2" t="s">
        <v>1592</v>
      </c>
      <c r="G555" s="2" t="s">
        <v>1593</v>
      </c>
      <c r="H555" s="2" t="s">
        <v>1594</v>
      </c>
      <c r="I555" s="2" t="s">
        <v>2120</v>
      </c>
      <c r="J555" s="2" t="s">
        <v>1066</v>
      </c>
      <c r="K555" s="2" t="s">
        <v>1048</v>
      </c>
      <c r="L555" s="2" t="s">
        <v>1164</v>
      </c>
      <c r="M555" s="2" t="s">
        <v>1059</v>
      </c>
      <c r="N555" s="2" t="s">
        <v>1209</v>
      </c>
      <c r="O555" s="2" t="s">
        <v>1040</v>
      </c>
      <c r="P555" s="2" t="str">
        <f t="shared" si="16"/>
        <v>P-Onsite</v>
      </c>
      <c r="Q555" s="2" t="str">
        <f t="shared" si="17"/>
        <v>P-S1_Onsite</v>
      </c>
      <c r="R555" s="2" t="s">
        <v>1061</v>
      </c>
      <c r="S555" s="2" t="s">
        <v>1041</v>
      </c>
      <c r="T555" s="2" t="s">
        <v>1596</v>
      </c>
    </row>
    <row r="556" spans="1:20" x14ac:dyDescent="0.3">
      <c r="A556" s="2" t="s">
        <v>2115</v>
      </c>
      <c r="B556" s="2" t="s">
        <v>1054</v>
      </c>
      <c r="C556" s="2" t="s">
        <v>2116</v>
      </c>
      <c r="D556" s="2" t="s">
        <v>2117</v>
      </c>
      <c r="E556" s="2" t="s">
        <v>2118</v>
      </c>
      <c r="F556" s="2" t="s">
        <v>1597</v>
      </c>
      <c r="G556" s="2" t="s">
        <v>1598</v>
      </c>
      <c r="H556" s="2" t="s">
        <v>1599</v>
      </c>
      <c r="I556" s="2" t="s">
        <v>2121</v>
      </c>
      <c r="J556" s="2" t="s">
        <v>1037</v>
      </c>
      <c r="K556" s="2" t="s">
        <v>1038</v>
      </c>
      <c r="L556" s="2" t="s">
        <v>1164</v>
      </c>
      <c r="M556" s="2" t="s">
        <v>1059</v>
      </c>
      <c r="N556" s="2" t="s">
        <v>1209</v>
      </c>
      <c r="O556" s="2" t="s">
        <v>1040</v>
      </c>
      <c r="P556" s="2" t="str">
        <f t="shared" si="16"/>
        <v>P-Onsite</v>
      </c>
      <c r="Q556" s="2" t="str">
        <f t="shared" si="17"/>
        <v>P-S1_Onsite</v>
      </c>
      <c r="R556" s="2" t="s">
        <v>1061</v>
      </c>
      <c r="S556" s="2" t="s">
        <v>1041</v>
      </c>
      <c r="T556" s="2" t="s">
        <v>1596</v>
      </c>
    </row>
    <row r="557" spans="1:20" x14ac:dyDescent="0.3">
      <c r="A557" s="2" t="s">
        <v>2115</v>
      </c>
      <c r="B557" s="2" t="s">
        <v>1054</v>
      </c>
      <c r="C557" s="2" t="s">
        <v>2116</v>
      </c>
      <c r="D557" s="2" t="s">
        <v>2117</v>
      </c>
      <c r="E557" s="2" t="s">
        <v>2118</v>
      </c>
      <c r="F557" s="2" t="s">
        <v>1612</v>
      </c>
      <c r="G557" s="2" t="s">
        <v>1613</v>
      </c>
      <c r="H557" s="2" t="s">
        <v>1614</v>
      </c>
      <c r="I557" s="2" t="s">
        <v>2122</v>
      </c>
      <c r="J557" s="2" t="s">
        <v>1047</v>
      </c>
      <c r="K557" s="2" t="s">
        <v>1048</v>
      </c>
      <c r="L557" s="2" t="s">
        <v>1164</v>
      </c>
      <c r="M557" s="2" t="s">
        <v>1059</v>
      </c>
      <c r="N557" s="2" t="s">
        <v>1209</v>
      </c>
      <c r="O557" s="2" t="s">
        <v>1040</v>
      </c>
      <c r="P557" s="2" t="str">
        <f t="shared" si="16"/>
        <v>P-Onsite</v>
      </c>
      <c r="Q557" s="2" t="str">
        <f t="shared" si="17"/>
        <v>P-S1_Onsite</v>
      </c>
      <c r="R557" s="2" t="s">
        <v>1061</v>
      </c>
      <c r="S557" s="2" t="s">
        <v>1041</v>
      </c>
      <c r="T557" s="2" t="s">
        <v>1596</v>
      </c>
    </row>
    <row r="558" spans="1:20" x14ac:dyDescent="0.3">
      <c r="A558" s="2" t="s">
        <v>2115</v>
      </c>
      <c r="B558" s="2" t="s">
        <v>1054</v>
      </c>
      <c r="C558" s="2" t="s">
        <v>2116</v>
      </c>
      <c r="D558" s="2" t="s">
        <v>2117</v>
      </c>
      <c r="E558" s="2" t="s">
        <v>2118</v>
      </c>
      <c r="F558" s="2" t="s">
        <v>1630</v>
      </c>
      <c r="G558" s="2" t="s">
        <v>1631</v>
      </c>
      <c r="H558" s="2" t="s">
        <v>1632</v>
      </c>
      <c r="I558" s="2" t="s">
        <v>2123</v>
      </c>
      <c r="J558" s="2" t="s">
        <v>1053</v>
      </c>
      <c r="K558" s="2" t="s">
        <v>1038</v>
      </c>
      <c r="L558" s="2" t="s">
        <v>1164</v>
      </c>
      <c r="M558" s="2" t="s">
        <v>1059</v>
      </c>
      <c r="N558" s="2" t="s">
        <v>1209</v>
      </c>
      <c r="O558" s="2" t="s">
        <v>1040</v>
      </c>
      <c r="P558" s="2" t="str">
        <f t="shared" si="16"/>
        <v>P-Onsite</v>
      </c>
      <c r="Q558" s="2" t="str">
        <f t="shared" si="17"/>
        <v>P-S1_Onsite</v>
      </c>
      <c r="R558" s="2" t="s">
        <v>1061</v>
      </c>
      <c r="S558" s="2" t="s">
        <v>1041</v>
      </c>
      <c r="T558" s="2" t="s">
        <v>1596</v>
      </c>
    </row>
    <row r="559" spans="1:20" x14ac:dyDescent="0.3">
      <c r="A559" s="2" t="s">
        <v>2124</v>
      </c>
      <c r="B559" s="2" t="s">
        <v>1054</v>
      </c>
      <c r="C559" s="2" t="s">
        <v>2125</v>
      </c>
      <c r="D559" s="2" t="s">
        <v>2126</v>
      </c>
      <c r="E559" s="2" t="s">
        <v>2127</v>
      </c>
      <c r="F559" s="2" t="s">
        <v>1592</v>
      </c>
      <c r="G559" s="2" t="s">
        <v>1593</v>
      </c>
      <c r="H559" s="2" t="s">
        <v>1594</v>
      </c>
      <c r="I559" s="2" t="s">
        <v>2128</v>
      </c>
      <c r="J559" s="2" t="s">
        <v>1066</v>
      </c>
      <c r="K559" s="2" t="s">
        <v>1048</v>
      </c>
      <c r="L559" s="2" t="s">
        <v>1089</v>
      </c>
      <c r="M559" s="2" t="s">
        <v>1059</v>
      </c>
      <c r="N559" s="2" t="s">
        <v>1090</v>
      </c>
      <c r="O559" s="2" t="s">
        <v>1040</v>
      </c>
      <c r="P559" s="2" t="str">
        <f t="shared" si="16"/>
        <v>P-Onsite</v>
      </c>
      <c r="Q559" s="2" t="str">
        <f t="shared" si="17"/>
        <v>P-S1_Onsite</v>
      </c>
      <c r="R559" s="2" t="s">
        <v>1061</v>
      </c>
      <c r="S559" s="2" t="s">
        <v>1041</v>
      </c>
      <c r="T559" s="2" t="s">
        <v>1596</v>
      </c>
    </row>
    <row r="560" spans="1:20" x14ac:dyDescent="0.3">
      <c r="A560" s="2" t="s">
        <v>2124</v>
      </c>
      <c r="B560" s="2" t="s">
        <v>1054</v>
      </c>
      <c r="C560" s="2" t="s">
        <v>2125</v>
      </c>
      <c r="D560" s="2" t="s">
        <v>2126</v>
      </c>
      <c r="E560" s="2" t="s">
        <v>2127</v>
      </c>
      <c r="F560" s="2" t="s">
        <v>1597</v>
      </c>
      <c r="G560" s="2" t="s">
        <v>1598</v>
      </c>
      <c r="H560" s="2" t="s">
        <v>1599</v>
      </c>
      <c r="I560" s="2" t="s">
        <v>2129</v>
      </c>
      <c r="J560" s="2" t="s">
        <v>1037</v>
      </c>
      <c r="K560" s="2" t="s">
        <v>1038</v>
      </c>
      <c r="L560" s="2" t="s">
        <v>1089</v>
      </c>
      <c r="M560" s="2" t="s">
        <v>1059</v>
      </c>
      <c r="N560" s="2" t="s">
        <v>1090</v>
      </c>
      <c r="O560" s="2" t="s">
        <v>1040</v>
      </c>
      <c r="P560" s="2" t="str">
        <f t="shared" si="16"/>
        <v>P-Onsite</v>
      </c>
      <c r="Q560" s="2" t="str">
        <f t="shared" si="17"/>
        <v>P-S1_Onsite</v>
      </c>
      <c r="R560" s="2" t="s">
        <v>1061</v>
      </c>
      <c r="S560" s="2" t="s">
        <v>1041</v>
      </c>
      <c r="T560" s="2" t="s">
        <v>1596</v>
      </c>
    </row>
    <row r="561" spans="1:20" x14ac:dyDescent="0.3">
      <c r="A561" s="2" t="s">
        <v>2130</v>
      </c>
      <c r="B561" s="2" t="s">
        <v>1054</v>
      </c>
      <c r="C561" s="2" t="s">
        <v>2131</v>
      </c>
      <c r="D561" s="2" t="s">
        <v>2132</v>
      </c>
      <c r="E561" s="2" t="s">
        <v>2133</v>
      </c>
      <c r="F561" s="2" t="s">
        <v>1597</v>
      </c>
      <c r="G561" s="2" t="s">
        <v>1598</v>
      </c>
      <c r="H561" s="2" t="s">
        <v>1599</v>
      </c>
      <c r="I561" s="2" t="s">
        <v>2134</v>
      </c>
      <c r="J561" s="2" t="s">
        <v>1037</v>
      </c>
      <c r="K561" s="2" t="s">
        <v>1038</v>
      </c>
      <c r="L561" s="2" t="s">
        <v>1157</v>
      </c>
      <c r="M561" s="2" t="s">
        <v>1059</v>
      </c>
      <c r="N561" s="2" t="s">
        <v>1158</v>
      </c>
      <c r="O561" s="2" t="s">
        <v>1040</v>
      </c>
      <c r="P561" s="2" t="str">
        <f t="shared" si="16"/>
        <v>P-Onsite</v>
      </c>
      <c r="Q561" s="2" t="str">
        <f t="shared" si="17"/>
        <v>P-S1_Onsite</v>
      </c>
      <c r="R561" s="2" t="s">
        <v>1061</v>
      </c>
      <c r="S561" s="2" t="s">
        <v>1041</v>
      </c>
      <c r="T561" s="2" t="s">
        <v>1596</v>
      </c>
    </row>
    <row r="562" spans="1:20" x14ac:dyDescent="0.3">
      <c r="A562" s="2" t="s">
        <v>2130</v>
      </c>
      <c r="B562" s="2" t="s">
        <v>1054</v>
      </c>
      <c r="C562" s="2" t="s">
        <v>2131</v>
      </c>
      <c r="D562" s="2" t="s">
        <v>2132</v>
      </c>
      <c r="E562" s="2" t="s">
        <v>2133</v>
      </c>
      <c r="F562" s="2" t="s">
        <v>1630</v>
      </c>
      <c r="G562" s="2" t="s">
        <v>1631</v>
      </c>
      <c r="H562" s="2" t="s">
        <v>1632</v>
      </c>
      <c r="I562" s="2" t="s">
        <v>2135</v>
      </c>
      <c r="J562" s="2" t="s">
        <v>1053</v>
      </c>
      <c r="K562" s="2" t="s">
        <v>1038</v>
      </c>
      <c r="L562" s="2" t="s">
        <v>1157</v>
      </c>
      <c r="M562" s="2" t="s">
        <v>1059</v>
      </c>
      <c r="N562" s="2" t="s">
        <v>1158</v>
      </c>
      <c r="O562" s="2" t="s">
        <v>1040</v>
      </c>
      <c r="P562" s="2" t="str">
        <f t="shared" si="16"/>
        <v>P-Onsite</v>
      </c>
      <c r="Q562" s="2" t="str">
        <f t="shared" si="17"/>
        <v>P-S1_Onsite</v>
      </c>
      <c r="R562" s="2" t="s">
        <v>1061</v>
      </c>
      <c r="S562" s="2" t="s">
        <v>1041</v>
      </c>
      <c r="T562" s="2" t="s">
        <v>1596</v>
      </c>
    </row>
    <row r="563" spans="1:20" x14ac:dyDescent="0.3">
      <c r="A563" s="2" t="s">
        <v>2136</v>
      </c>
      <c r="B563" s="2" t="s">
        <v>1054</v>
      </c>
      <c r="C563" s="2" t="s">
        <v>2137</v>
      </c>
      <c r="D563" s="2" t="s">
        <v>2138</v>
      </c>
      <c r="E563" s="2" t="s">
        <v>2139</v>
      </c>
      <c r="F563" s="2" t="s">
        <v>1592</v>
      </c>
      <c r="G563" s="2" t="s">
        <v>1593</v>
      </c>
      <c r="H563" s="2" t="s">
        <v>1594</v>
      </c>
      <c r="I563" s="2" t="s">
        <v>2140</v>
      </c>
      <c r="J563" s="2" t="s">
        <v>1066</v>
      </c>
      <c r="K563" s="2" t="s">
        <v>1048</v>
      </c>
      <c r="L563" s="2" t="s">
        <v>1075</v>
      </c>
      <c r="M563" s="2" t="s">
        <v>1059</v>
      </c>
      <c r="N563" s="2" t="s">
        <v>1076</v>
      </c>
      <c r="O563" s="2" t="s">
        <v>1040</v>
      </c>
      <c r="P563" s="2" t="str">
        <f t="shared" si="16"/>
        <v>P-Onsite</v>
      </c>
      <c r="Q563" s="2" t="str">
        <f t="shared" si="17"/>
        <v>P-S1_Onsite</v>
      </c>
      <c r="R563" s="2" t="s">
        <v>1061</v>
      </c>
      <c r="S563" s="2" t="s">
        <v>1041</v>
      </c>
      <c r="T563" s="2" t="s">
        <v>1596</v>
      </c>
    </row>
    <row r="564" spans="1:20" x14ac:dyDescent="0.3">
      <c r="A564" s="2" t="s">
        <v>2141</v>
      </c>
      <c r="B564" s="2" t="s">
        <v>1054</v>
      </c>
      <c r="C564" s="2" t="s">
        <v>2142</v>
      </c>
      <c r="D564" s="2" t="s">
        <v>2143</v>
      </c>
      <c r="E564" s="2" t="s">
        <v>2144</v>
      </c>
      <c r="F564" s="2" t="s">
        <v>1605</v>
      </c>
      <c r="G564" s="2" t="s">
        <v>1606</v>
      </c>
      <c r="H564" s="2" t="s">
        <v>1607</v>
      </c>
      <c r="I564" s="2" t="s">
        <v>2145</v>
      </c>
      <c r="J564" s="2" t="s">
        <v>1609</v>
      </c>
      <c r="K564" s="2" t="s">
        <v>1610</v>
      </c>
      <c r="L564" s="2" t="s">
        <v>1083</v>
      </c>
      <c r="M564" s="2" t="s">
        <v>1084</v>
      </c>
      <c r="N564" s="2" t="s">
        <v>1085</v>
      </c>
      <c r="O564" s="2" t="s">
        <v>1040</v>
      </c>
      <c r="P564" s="2" t="str">
        <f t="shared" si="16"/>
        <v>P-Onsite</v>
      </c>
      <c r="Q564" s="2" t="str">
        <f t="shared" si="17"/>
        <v>P-S1_Onsite</v>
      </c>
      <c r="R564" s="2" t="s">
        <v>1061</v>
      </c>
      <c r="S564" s="2" t="s">
        <v>1041</v>
      </c>
      <c r="T564" s="2" t="s">
        <v>1596</v>
      </c>
    </row>
    <row r="565" spans="1:20" x14ac:dyDescent="0.3">
      <c r="A565" s="2" t="s">
        <v>2141</v>
      </c>
      <c r="B565" s="2" t="s">
        <v>1054</v>
      </c>
      <c r="C565" s="2" t="s">
        <v>2142</v>
      </c>
      <c r="D565" s="2" t="s">
        <v>2143</v>
      </c>
      <c r="E565" s="2" t="s">
        <v>2144</v>
      </c>
      <c r="F565" s="2" t="s">
        <v>1597</v>
      </c>
      <c r="G565" s="2" t="s">
        <v>1598</v>
      </c>
      <c r="H565" s="2" t="s">
        <v>1599</v>
      </c>
      <c r="I565" s="2" t="s">
        <v>2146</v>
      </c>
      <c r="J565" s="2" t="s">
        <v>1037</v>
      </c>
      <c r="K565" s="2" t="s">
        <v>1038</v>
      </c>
      <c r="L565" s="2" t="s">
        <v>1083</v>
      </c>
      <c r="M565" s="2" t="s">
        <v>1084</v>
      </c>
      <c r="N565" s="2" t="s">
        <v>1085</v>
      </c>
      <c r="O565" s="2" t="s">
        <v>1040</v>
      </c>
      <c r="P565" s="2" t="str">
        <f t="shared" si="16"/>
        <v>P-Onsite</v>
      </c>
      <c r="Q565" s="2" t="str">
        <f t="shared" si="17"/>
        <v>P-S1_Onsite</v>
      </c>
      <c r="R565" s="2" t="s">
        <v>1061</v>
      </c>
      <c r="S565" s="2" t="s">
        <v>1041</v>
      </c>
      <c r="T565" s="2" t="s">
        <v>1596</v>
      </c>
    </row>
    <row r="566" spans="1:20" x14ac:dyDescent="0.3">
      <c r="A566" s="2" t="s">
        <v>2141</v>
      </c>
      <c r="B566" s="2" t="s">
        <v>1054</v>
      </c>
      <c r="C566" s="2" t="s">
        <v>2142</v>
      </c>
      <c r="D566" s="2" t="s">
        <v>2143</v>
      </c>
      <c r="E566" s="2" t="s">
        <v>2144</v>
      </c>
      <c r="F566" s="2" t="s">
        <v>1630</v>
      </c>
      <c r="G566" s="2" t="s">
        <v>1631</v>
      </c>
      <c r="H566" s="2" t="s">
        <v>1632</v>
      </c>
      <c r="I566" s="2" t="s">
        <v>2147</v>
      </c>
      <c r="J566" s="2" t="s">
        <v>1053</v>
      </c>
      <c r="K566" s="2" t="s">
        <v>1038</v>
      </c>
      <c r="L566" s="2" t="s">
        <v>1083</v>
      </c>
      <c r="M566" s="2" t="s">
        <v>1084</v>
      </c>
      <c r="N566" s="2" t="s">
        <v>1085</v>
      </c>
      <c r="O566" s="2" t="s">
        <v>1040</v>
      </c>
      <c r="P566" s="2" t="str">
        <f t="shared" si="16"/>
        <v>P-Onsite</v>
      </c>
      <c r="Q566" s="2" t="str">
        <f t="shared" si="17"/>
        <v>P-S1_Onsite</v>
      </c>
      <c r="R566" s="2" t="s">
        <v>1061</v>
      </c>
      <c r="S566" s="2" t="s">
        <v>1041</v>
      </c>
      <c r="T566" s="2" t="s">
        <v>1596</v>
      </c>
    </row>
    <row r="567" spans="1:20" x14ac:dyDescent="0.3">
      <c r="A567" s="2" t="s">
        <v>2148</v>
      </c>
      <c r="B567" s="2" t="s">
        <v>1054</v>
      </c>
      <c r="C567" s="2" t="s">
        <v>2149</v>
      </c>
      <c r="D567" s="2" t="s">
        <v>2150</v>
      </c>
      <c r="E567" s="2" t="s">
        <v>2151</v>
      </c>
      <c r="F567" s="2" t="s">
        <v>1605</v>
      </c>
      <c r="G567" s="2" t="s">
        <v>1606</v>
      </c>
      <c r="H567" s="2" t="s">
        <v>1607</v>
      </c>
      <c r="I567" s="2" t="s">
        <v>2152</v>
      </c>
      <c r="J567" s="2" t="s">
        <v>1609</v>
      </c>
      <c r="K567" s="2" t="s">
        <v>1610</v>
      </c>
      <c r="L567" s="2" t="s">
        <v>1101</v>
      </c>
      <c r="M567" s="2" t="s">
        <v>1059</v>
      </c>
      <c r="N567" s="2" t="s">
        <v>1102</v>
      </c>
      <c r="O567" s="2" t="s">
        <v>1040</v>
      </c>
      <c r="P567" s="2" t="str">
        <f t="shared" si="16"/>
        <v>P-Onsite</v>
      </c>
      <c r="Q567" s="2" t="str">
        <f t="shared" si="17"/>
        <v>P-S1_Onsite</v>
      </c>
      <c r="R567" s="2" t="s">
        <v>1061</v>
      </c>
      <c r="S567" s="2" t="s">
        <v>1041</v>
      </c>
      <c r="T567" s="2" t="s">
        <v>1596</v>
      </c>
    </row>
    <row r="568" spans="1:20" x14ac:dyDescent="0.3">
      <c r="A568" s="2" t="s">
        <v>2148</v>
      </c>
      <c r="B568" s="2" t="s">
        <v>1054</v>
      </c>
      <c r="C568" s="2" t="s">
        <v>2149</v>
      </c>
      <c r="D568" s="2" t="s">
        <v>2150</v>
      </c>
      <c r="E568" s="2" t="s">
        <v>2151</v>
      </c>
      <c r="F568" s="2" t="s">
        <v>1597</v>
      </c>
      <c r="G568" s="2" t="s">
        <v>1598</v>
      </c>
      <c r="H568" s="2" t="s">
        <v>1599</v>
      </c>
      <c r="I568" s="2" t="s">
        <v>2153</v>
      </c>
      <c r="J568" s="2" t="s">
        <v>1037</v>
      </c>
      <c r="K568" s="2" t="s">
        <v>1038</v>
      </c>
      <c r="L568" s="2" t="s">
        <v>1101</v>
      </c>
      <c r="M568" s="2" t="s">
        <v>1059</v>
      </c>
      <c r="N568" s="2" t="s">
        <v>1102</v>
      </c>
      <c r="O568" s="2" t="s">
        <v>1040</v>
      </c>
      <c r="P568" s="2" t="str">
        <f t="shared" si="16"/>
        <v>P-Onsite</v>
      </c>
      <c r="Q568" s="2" t="str">
        <f t="shared" si="17"/>
        <v>P-S1_Onsite</v>
      </c>
      <c r="R568" s="2" t="s">
        <v>1061</v>
      </c>
      <c r="S568" s="2" t="s">
        <v>1041</v>
      </c>
      <c r="T568" s="2" t="s">
        <v>1596</v>
      </c>
    </row>
    <row r="569" spans="1:20" x14ac:dyDescent="0.3">
      <c r="A569" s="2" t="s">
        <v>2154</v>
      </c>
      <c r="B569" s="2" t="s">
        <v>1054</v>
      </c>
      <c r="C569" s="2" t="s">
        <v>2155</v>
      </c>
      <c r="D569" s="2" t="s">
        <v>2156</v>
      </c>
      <c r="E569" s="2" t="s">
        <v>2157</v>
      </c>
      <c r="F569" s="2" t="s">
        <v>1605</v>
      </c>
      <c r="G569" s="2" t="s">
        <v>1606</v>
      </c>
      <c r="H569" s="2" t="s">
        <v>1607</v>
      </c>
      <c r="I569" s="2" t="s">
        <v>2158</v>
      </c>
      <c r="J569" s="2" t="s">
        <v>1609</v>
      </c>
      <c r="K569" s="2" t="s">
        <v>1610</v>
      </c>
      <c r="L569" s="2" t="s">
        <v>1283</v>
      </c>
      <c r="M569" s="2" t="s">
        <v>1059</v>
      </c>
      <c r="N569" s="2" t="s">
        <v>1284</v>
      </c>
      <c r="O569" s="2" t="s">
        <v>1040</v>
      </c>
      <c r="P569" s="2" t="str">
        <f t="shared" si="16"/>
        <v>P-Onsite</v>
      </c>
      <c r="Q569" s="2" t="str">
        <f t="shared" si="17"/>
        <v>P-S1_Onsite</v>
      </c>
      <c r="R569" s="2" t="s">
        <v>1061</v>
      </c>
      <c r="S569" s="2" t="s">
        <v>1041</v>
      </c>
      <c r="T569" s="2" t="s">
        <v>1596</v>
      </c>
    </row>
    <row r="570" spans="1:20" x14ac:dyDescent="0.3">
      <c r="A570" s="2" t="s">
        <v>2154</v>
      </c>
      <c r="B570" s="2" t="s">
        <v>1054</v>
      </c>
      <c r="C570" s="2" t="s">
        <v>2155</v>
      </c>
      <c r="D570" s="2" t="s">
        <v>2156</v>
      </c>
      <c r="E570" s="2" t="s">
        <v>2157</v>
      </c>
      <c r="F570" s="2" t="s">
        <v>1597</v>
      </c>
      <c r="G570" s="2" t="s">
        <v>1598</v>
      </c>
      <c r="H570" s="2" t="s">
        <v>1599</v>
      </c>
      <c r="I570" s="2" t="s">
        <v>2159</v>
      </c>
      <c r="J570" s="2" t="s">
        <v>1037</v>
      </c>
      <c r="K570" s="2" t="s">
        <v>1038</v>
      </c>
      <c r="L570" s="2" t="s">
        <v>1283</v>
      </c>
      <c r="M570" s="2" t="s">
        <v>1059</v>
      </c>
      <c r="N570" s="2" t="s">
        <v>1284</v>
      </c>
      <c r="O570" s="2" t="s">
        <v>1040</v>
      </c>
      <c r="P570" s="2" t="str">
        <f t="shared" si="16"/>
        <v>P-Onsite</v>
      </c>
      <c r="Q570" s="2" t="str">
        <f t="shared" si="17"/>
        <v>P-S1_Onsite</v>
      </c>
      <c r="R570" s="2" t="s">
        <v>1061</v>
      </c>
      <c r="S570" s="2" t="s">
        <v>1041</v>
      </c>
      <c r="T570" s="2" t="s">
        <v>1596</v>
      </c>
    </row>
    <row r="571" spans="1:20" x14ac:dyDescent="0.3">
      <c r="A571" s="2" t="s">
        <v>2154</v>
      </c>
      <c r="B571" s="2" t="s">
        <v>1054</v>
      </c>
      <c r="C571" s="2" t="s">
        <v>2155</v>
      </c>
      <c r="D571" s="2" t="s">
        <v>2156</v>
      </c>
      <c r="E571" s="2" t="s">
        <v>2157</v>
      </c>
      <c r="F571" s="2" t="s">
        <v>1630</v>
      </c>
      <c r="G571" s="2" t="s">
        <v>1631</v>
      </c>
      <c r="H571" s="2" t="s">
        <v>1632</v>
      </c>
      <c r="I571" s="2" t="s">
        <v>2160</v>
      </c>
      <c r="J571" s="2" t="s">
        <v>1053</v>
      </c>
      <c r="K571" s="2" t="s">
        <v>1038</v>
      </c>
      <c r="L571" s="2" t="s">
        <v>1283</v>
      </c>
      <c r="M571" s="2" t="s">
        <v>1059</v>
      </c>
      <c r="N571" s="2" t="s">
        <v>1284</v>
      </c>
      <c r="O571" s="2" t="s">
        <v>1040</v>
      </c>
      <c r="P571" s="2" t="str">
        <f t="shared" si="16"/>
        <v>P-Onsite</v>
      </c>
      <c r="Q571" s="2" t="str">
        <f t="shared" si="17"/>
        <v>P-S1_Onsite</v>
      </c>
      <c r="R571" s="2" t="s">
        <v>1061</v>
      </c>
      <c r="S571" s="2" t="s">
        <v>1041</v>
      </c>
      <c r="T571" s="2" t="s">
        <v>1596</v>
      </c>
    </row>
    <row r="572" spans="1:20" x14ac:dyDescent="0.3">
      <c r="A572" s="2" t="s">
        <v>2161</v>
      </c>
      <c r="B572" s="2" t="s">
        <v>1054</v>
      </c>
      <c r="C572" s="2" t="s">
        <v>2162</v>
      </c>
      <c r="D572" s="2" t="s">
        <v>2163</v>
      </c>
      <c r="E572" s="2" t="s">
        <v>2164</v>
      </c>
      <c r="F572" s="2" t="s">
        <v>1592</v>
      </c>
      <c r="G572" s="2" t="s">
        <v>1593</v>
      </c>
      <c r="H572" s="2" t="s">
        <v>1594</v>
      </c>
      <c r="I572" s="2" t="s">
        <v>2165</v>
      </c>
      <c r="J572" s="2" t="s">
        <v>1066</v>
      </c>
      <c r="K572" s="2" t="s">
        <v>1048</v>
      </c>
      <c r="L572" s="2" t="s">
        <v>1089</v>
      </c>
      <c r="M572" s="2" t="s">
        <v>1059</v>
      </c>
      <c r="N572" s="2" t="s">
        <v>1124</v>
      </c>
      <c r="O572" s="2" t="s">
        <v>1040</v>
      </c>
      <c r="P572" s="2" t="str">
        <f t="shared" si="16"/>
        <v>P-Onsite</v>
      </c>
      <c r="Q572" s="2" t="str">
        <f t="shared" si="17"/>
        <v>P-S1_Onsite</v>
      </c>
      <c r="R572" s="2" t="s">
        <v>1061</v>
      </c>
      <c r="S572" s="2" t="s">
        <v>1041</v>
      </c>
      <c r="T572" s="2" t="s">
        <v>1596</v>
      </c>
    </row>
    <row r="573" spans="1:20" x14ac:dyDescent="0.3">
      <c r="A573" s="2" t="s">
        <v>2161</v>
      </c>
      <c r="B573" s="2" t="s">
        <v>1054</v>
      </c>
      <c r="C573" s="2" t="s">
        <v>2162</v>
      </c>
      <c r="D573" s="2" t="s">
        <v>2163</v>
      </c>
      <c r="E573" s="2" t="s">
        <v>2164</v>
      </c>
      <c r="F573" s="2" t="s">
        <v>1597</v>
      </c>
      <c r="G573" s="2" t="s">
        <v>1598</v>
      </c>
      <c r="H573" s="2" t="s">
        <v>1599</v>
      </c>
      <c r="I573" s="2" t="s">
        <v>2166</v>
      </c>
      <c r="J573" s="2" t="s">
        <v>1037</v>
      </c>
      <c r="K573" s="2" t="s">
        <v>1038</v>
      </c>
      <c r="L573" s="2" t="s">
        <v>1089</v>
      </c>
      <c r="M573" s="2" t="s">
        <v>1059</v>
      </c>
      <c r="N573" s="2" t="s">
        <v>1124</v>
      </c>
      <c r="O573" s="2" t="s">
        <v>1040</v>
      </c>
      <c r="P573" s="2" t="str">
        <f t="shared" si="16"/>
        <v>P-Onsite</v>
      </c>
      <c r="Q573" s="2" t="str">
        <f t="shared" si="17"/>
        <v>P-S1_Onsite</v>
      </c>
      <c r="R573" s="2" t="s">
        <v>1061</v>
      </c>
      <c r="S573" s="2" t="s">
        <v>1041</v>
      </c>
      <c r="T573" s="2" t="s">
        <v>1596</v>
      </c>
    </row>
    <row r="574" spans="1:20" x14ac:dyDescent="0.3">
      <c r="A574" s="2" t="s">
        <v>2161</v>
      </c>
      <c r="B574" s="2" t="s">
        <v>1054</v>
      </c>
      <c r="C574" s="2" t="s">
        <v>2162</v>
      </c>
      <c r="D574" s="2" t="s">
        <v>2163</v>
      </c>
      <c r="E574" s="2" t="s">
        <v>2164</v>
      </c>
      <c r="F574" s="2" t="s">
        <v>1612</v>
      </c>
      <c r="G574" s="2" t="s">
        <v>1613</v>
      </c>
      <c r="H574" s="2" t="s">
        <v>1614</v>
      </c>
      <c r="I574" s="2" t="s">
        <v>2167</v>
      </c>
      <c r="J574" s="2" t="s">
        <v>1047</v>
      </c>
      <c r="K574" s="2" t="s">
        <v>1048</v>
      </c>
      <c r="L574" s="2" t="s">
        <v>1089</v>
      </c>
      <c r="M574" s="2" t="s">
        <v>1059</v>
      </c>
      <c r="N574" s="2" t="s">
        <v>1124</v>
      </c>
      <c r="O574" s="2" t="s">
        <v>1040</v>
      </c>
      <c r="P574" s="2" t="str">
        <f t="shared" si="16"/>
        <v>P-Onsite</v>
      </c>
      <c r="Q574" s="2" t="str">
        <f t="shared" si="17"/>
        <v>P-S1_Onsite</v>
      </c>
      <c r="R574" s="2" t="s">
        <v>1061</v>
      </c>
      <c r="S574" s="2" t="s">
        <v>1041</v>
      </c>
      <c r="T574" s="2" t="s">
        <v>1596</v>
      </c>
    </row>
    <row r="575" spans="1:20" x14ac:dyDescent="0.3">
      <c r="A575" s="2" t="s">
        <v>2168</v>
      </c>
      <c r="B575" s="2" t="s">
        <v>1054</v>
      </c>
      <c r="C575" s="2" t="s">
        <v>2169</v>
      </c>
      <c r="D575" s="2" t="s">
        <v>2170</v>
      </c>
      <c r="E575" s="2" t="s">
        <v>2171</v>
      </c>
      <c r="F575" s="2" t="s">
        <v>1605</v>
      </c>
      <c r="G575" s="2" t="s">
        <v>1606</v>
      </c>
      <c r="H575" s="2" t="s">
        <v>1607</v>
      </c>
      <c r="I575" s="2" t="s">
        <v>2172</v>
      </c>
      <c r="J575" s="2" t="s">
        <v>1609</v>
      </c>
      <c r="K575" s="2" t="s">
        <v>1610</v>
      </c>
      <c r="L575" s="2" t="s">
        <v>1205</v>
      </c>
      <c r="M575" s="2" t="s">
        <v>1059</v>
      </c>
      <c r="N575" s="2" t="s">
        <v>1206</v>
      </c>
      <c r="O575" s="2" t="s">
        <v>1040</v>
      </c>
      <c r="P575" s="2" t="str">
        <f t="shared" si="16"/>
        <v>P-Onsite</v>
      </c>
      <c r="Q575" s="2" t="str">
        <f t="shared" si="17"/>
        <v>P-S1_Onsite</v>
      </c>
      <c r="R575" s="2" t="s">
        <v>1061</v>
      </c>
      <c r="S575" s="2" t="s">
        <v>1041</v>
      </c>
      <c r="T575" s="2" t="s">
        <v>1596</v>
      </c>
    </row>
    <row r="576" spans="1:20" x14ac:dyDescent="0.3">
      <c r="A576" s="2" t="s">
        <v>2168</v>
      </c>
      <c r="B576" s="2" t="s">
        <v>1054</v>
      </c>
      <c r="C576" s="2" t="s">
        <v>2169</v>
      </c>
      <c r="D576" s="2" t="s">
        <v>2170</v>
      </c>
      <c r="E576" s="2" t="s">
        <v>2171</v>
      </c>
      <c r="F576" s="2" t="s">
        <v>1597</v>
      </c>
      <c r="G576" s="2" t="s">
        <v>1598</v>
      </c>
      <c r="H576" s="2" t="s">
        <v>1599</v>
      </c>
      <c r="I576" s="2" t="s">
        <v>2173</v>
      </c>
      <c r="J576" s="2" t="s">
        <v>1037</v>
      </c>
      <c r="K576" s="2" t="s">
        <v>1038</v>
      </c>
      <c r="L576" s="2" t="s">
        <v>1205</v>
      </c>
      <c r="M576" s="2" t="s">
        <v>1059</v>
      </c>
      <c r="N576" s="2" t="s">
        <v>1206</v>
      </c>
      <c r="O576" s="2" t="s">
        <v>1040</v>
      </c>
      <c r="P576" s="2" t="str">
        <f t="shared" si="16"/>
        <v>P-Onsite</v>
      </c>
      <c r="Q576" s="2" t="str">
        <f t="shared" si="17"/>
        <v>P-S1_Onsite</v>
      </c>
      <c r="R576" s="2" t="s">
        <v>1061</v>
      </c>
      <c r="S576" s="2" t="s">
        <v>1041</v>
      </c>
      <c r="T576" s="2" t="s">
        <v>1596</v>
      </c>
    </row>
    <row r="577" spans="1:20" x14ac:dyDescent="0.3">
      <c r="A577" s="2" t="s">
        <v>2174</v>
      </c>
      <c r="B577" s="2" t="s">
        <v>1054</v>
      </c>
      <c r="C577" s="2" t="s">
        <v>2175</v>
      </c>
      <c r="D577" s="2" t="s">
        <v>2176</v>
      </c>
      <c r="E577" s="2" t="s">
        <v>2177</v>
      </c>
      <c r="F577" s="2" t="s">
        <v>1630</v>
      </c>
      <c r="G577" s="2" t="s">
        <v>1631</v>
      </c>
      <c r="H577" s="2" t="s">
        <v>1632</v>
      </c>
      <c r="I577" s="2" t="s">
        <v>2178</v>
      </c>
      <c r="J577" s="2" t="s">
        <v>1053</v>
      </c>
      <c r="K577" s="2" t="s">
        <v>1038</v>
      </c>
      <c r="L577" s="2" t="s">
        <v>1150</v>
      </c>
      <c r="M577" s="2" t="s">
        <v>1059</v>
      </c>
      <c r="N577" s="2" t="s">
        <v>1151</v>
      </c>
      <c r="O577" s="2" t="s">
        <v>1040</v>
      </c>
      <c r="P577" s="2" t="str">
        <f t="shared" si="16"/>
        <v>P-Onsite</v>
      </c>
      <c r="Q577" s="2" t="str">
        <f t="shared" si="17"/>
        <v>P-S1_Onsite</v>
      </c>
      <c r="R577" s="2" t="s">
        <v>1061</v>
      </c>
      <c r="S577" s="2" t="s">
        <v>1041</v>
      </c>
      <c r="T577" s="2" t="s">
        <v>1596</v>
      </c>
    </row>
    <row r="578" spans="1:20" x14ac:dyDescent="0.3">
      <c r="A578" s="2" t="s">
        <v>2179</v>
      </c>
      <c r="B578" s="2" t="s">
        <v>1054</v>
      </c>
      <c r="C578" s="2" t="s">
        <v>2180</v>
      </c>
      <c r="D578" s="2" t="s">
        <v>2181</v>
      </c>
      <c r="E578" s="2" t="s">
        <v>2182</v>
      </c>
      <c r="F578" s="2" t="s">
        <v>1592</v>
      </c>
      <c r="G578" s="2" t="s">
        <v>1593</v>
      </c>
      <c r="H578" s="2" t="s">
        <v>1594</v>
      </c>
      <c r="I578" s="2" t="s">
        <v>2183</v>
      </c>
      <c r="J578" s="2" t="s">
        <v>1066</v>
      </c>
      <c r="K578" s="2" t="s">
        <v>1048</v>
      </c>
      <c r="L578" s="2" t="s">
        <v>1136</v>
      </c>
      <c r="M578" s="2" t="s">
        <v>1059</v>
      </c>
      <c r="N578" s="2" t="s">
        <v>1137</v>
      </c>
      <c r="O578" s="2" t="s">
        <v>1098</v>
      </c>
      <c r="P578" s="2" t="str">
        <f t="shared" si="16"/>
        <v>A-Onsite</v>
      </c>
      <c r="Q578" s="2" t="str">
        <f t="shared" si="17"/>
        <v>A-S1_Onsite</v>
      </c>
      <c r="R578" s="2" t="s">
        <v>1061</v>
      </c>
      <c r="S578" s="2" t="s">
        <v>1041</v>
      </c>
      <c r="T578" s="2" t="s">
        <v>1596</v>
      </c>
    </row>
    <row r="579" spans="1:20" x14ac:dyDescent="0.3">
      <c r="A579" s="2" t="s">
        <v>2179</v>
      </c>
      <c r="B579" s="2" t="s">
        <v>1054</v>
      </c>
      <c r="C579" s="2" t="s">
        <v>2180</v>
      </c>
      <c r="D579" s="2" t="s">
        <v>2181</v>
      </c>
      <c r="E579" s="2" t="s">
        <v>2182</v>
      </c>
      <c r="F579" s="2" t="s">
        <v>1597</v>
      </c>
      <c r="G579" s="2" t="s">
        <v>1598</v>
      </c>
      <c r="H579" s="2" t="s">
        <v>1599</v>
      </c>
      <c r="I579" s="2" t="s">
        <v>2184</v>
      </c>
      <c r="J579" s="2" t="s">
        <v>1037</v>
      </c>
      <c r="K579" s="2" t="s">
        <v>1038</v>
      </c>
      <c r="L579" s="2" t="s">
        <v>1136</v>
      </c>
      <c r="M579" s="2" t="s">
        <v>1059</v>
      </c>
      <c r="N579" s="2" t="s">
        <v>1137</v>
      </c>
      <c r="O579" s="2" t="s">
        <v>1098</v>
      </c>
      <c r="P579" s="2" t="str">
        <f t="shared" ref="P579:P642" si="18">CONCATENATE(LEFT(O579,1),"-",B579)</f>
        <v>A-Onsite</v>
      </c>
      <c r="Q579" s="2" t="str">
        <f t="shared" ref="Q579:Q642" si="19">CONCATENATE(LEFT($O579,1),"-",RIGHT($F579,9))</f>
        <v>A-S1_Onsite</v>
      </c>
      <c r="R579" s="2" t="s">
        <v>1061</v>
      </c>
      <c r="S579" s="2" t="s">
        <v>1041</v>
      </c>
      <c r="T579" s="2" t="s">
        <v>1596</v>
      </c>
    </row>
    <row r="580" spans="1:20" x14ac:dyDescent="0.3">
      <c r="A580" s="2" t="s">
        <v>2185</v>
      </c>
      <c r="B580" s="2" t="s">
        <v>1054</v>
      </c>
      <c r="C580" s="2" t="s">
        <v>2186</v>
      </c>
      <c r="D580" s="2" t="s">
        <v>2187</v>
      </c>
      <c r="E580" s="2" t="s">
        <v>2188</v>
      </c>
      <c r="F580" s="2" t="s">
        <v>1605</v>
      </c>
      <c r="G580" s="2" t="s">
        <v>1606</v>
      </c>
      <c r="H580" s="2" t="s">
        <v>1607</v>
      </c>
      <c r="I580" s="2" t="s">
        <v>2189</v>
      </c>
      <c r="J580" s="2" t="s">
        <v>1609</v>
      </c>
      <c r="K580" s="2" t="s">
        <v>1610</v>
      </c>
      <c r="L580" s="2" t="s">
        <v>1300</v>
      </c>
      <c r="M580" s="2" t="s">
        <v>1059</v>
      </c>
      <c r="N580" s="2" t="s">
        <v>1375</v>
      </c>
      <c r="O580" s="2" t="s">
        <v>1040</v>
      </c>
      <c r="P580" s="2" t="str">
        <f t="shared" si="18"/>
        <v>P-Onsite</v>
      </c>
      <c r="Q580" s="2" t="str">
        <f t="shared" si="19"/>
        <v>P-S1_Onsite</v>
      </c>
      <c r="R580" s="2" t="s">
        <v>1061</v>
      </c>
      <c r="S580" s="2" t="s">
        <v>1041</v>
      </c>
      <c r="T580" s="2" t="s">
        <v>1596</v>
      </c>
    </row>
    <row r="581" spans="1:20" x14ac:dyDescent="0.3">
      <c r="A581" s="2" t="s">
        <v>2185</v>
      </c>
      <c r="B581" s="2" t="s">
        <v>1054</v>
      </c>
      <c r="C581" s="2" t="s">
        <v>2186</v>
      </c>
      <c r="D581" s="2" t="s">
        <v>2187</v>
      </c>
      <c r="E581" s="2" t="s">
        <v>2188</v>
      </c>
      <c r="F581" s="2" t="s">
        <v>1592</v>
      </c>
      <c r="G581" s="2" t="s">
        <v>1593</v>
      </c>
      <c r="H581" s="2" t="s">
        <v>1594</v>
      </c>
      <c r="I581" s="2" t="s">
        <v>2190</v>
      </c>
      <c r="J581" s="2" t="s">
        <v>1066</v>
      </c>
      <c r="K581" s="2" t="s">
        <v>1048</v>
      </c>
      <c r="L581" s="2" t="s">
        <v>1300</v>
      </c>
      <c r="M581" s="2" t="s">
        <v>1059</v>
      </c>
      <c r="N581" s="2" t="s">
        <v>1375</v>
      </c>
      <c r="O581" s="2" t="s">
        <v>1040</v>
      </c>
      <c r="P581" s="2" t="str">
        <f t="shared" si="18"/>
        <v>P-Onsite</v>
      </c>
      <c r="Q581" s="2" t="str">
        <f t="shared" si="19"/>
        <v>P-S1_Onsite</v>
      </c>
      <c r="R581" s="2" t="s">
        <v>1061</v>
      </c>
      <c r="S581" s="2" t="s">
        <v>1041</v>
      </c>
      <c r="T581" s="2" t="s">
        <v>1596</v>
      </c>
    </row>
    <row r="582" spans="1:20" x14ac:dyDescent="0.3">
      <c r="A582" s="2" t="s">
        <v>2185</v>
      </c>
      <c r="B582" s="2" t="s">
        <v>1054</v>
      </c>
      <c r="C582" s="2" t="s">
        <v>2186</v>
      </c>
      <c r="D582" s="2" t="s">
        <v>2187</v>
      </c>
      <c r="E582" s="2" t="s">
        <v>2188</v>
      </c>
      <c r="F582" s="2" t="s">
        <v>1597</v>
      </c>
      <c r="G582" s="2" t="s">
        <v>1598</v>
      </c>
      <c r="H582" s="2" t="s">
        <v>1599</v>
      </c>
      <c r="I582" s="2" t="s">
        <v>2191</v>
      </c>
      <c r="J582" s="2" t="s">
        <v>1037</v>
      </c>
      <c r="K582" s="2" t="s">
        <v>1038</v>
      </c>
      <c r="L582" s="2" t="s">
        <v>1300</v>
      </c>
      <c r="M582" s="2" t="s">
        <v>1059</v>
      </c>
      <c r="N582" s="2" t="s">
        <v>1375</v>
      </c>
      <c r="O582" s="2" t="s">
        <v>1040</v>
      </c>
      <c r="P582" s="2" t="str">
        <f t="shared" si="18"/>
        <v>P-Onsite</v>
      </c>
      <c r="Q582" s="2" t="str">
        <f t="shared" si="19"/>
        <v>P-S1_Onsite</v>
      </c>
      <c r="R582" s="2" t="s">
        <v>1061</v>
      </c>
      <c r="S582" s="2" t="s">
        <v>1041</v>
      </c>
      <c r="T582" s="2" t="s">
        <v>1596</v>
      </c>
    </row>
    <row r="583" spans="1:20" x14ac:dyDescent="0.3">
      <c r="A583" s="2" t="s">
        <v>2185</v>
      </c>
      <c r="B583" s="2" t="s">
        <v>1054</v>
      </c>
      <c r="C583" s="2" t="s">
        <v>2186</v>
      </c>
      <c r="D583" s="2" t="s">
        <v>2187</v>
      </c>
      <c r="E583" s="2" t="s">
        <v>2188</v>
      </c>
      <c r="F583" s="2" t="s">
        <v>1612</v>
      </c>
      <c r="G583" s="2" t="s">
        <v>1613</v>
      </c>
      <c r="H583" s="2" t="s">
        <v>1614</v>
      </c>
      <c r="I583" s="2" t="s">
        <v>2192</v>
      </c>
      <c r="J583" s="2" t="s">
        <v>1047</v>
      </c>
      <c r="K583" s="2" t="s">
        <v>1048</v>
      </c>
      <c r="L583" s="2" t="s">
        <v>1300</v>
      </c>
      <c r="M583" s="2" t="s">
        <v>1059</v>
      </c>
      <c r="N583" s="2" t="s">
        <v>1375</v>
      </c>
      <c r="O583" s="2" t="s">
        <v>1040</v>
      </c>
      <c r="P583" s="2" t="str">
        <f t="shared" si="18"/>
        <v>P-Onsite</v>
      </c>
      <c r="Q583" s="2" t="str">
        <f t="shared" si="19"/>
        <v>P-S1_Onsite</v>
      </c>
      <c r="R583" s="2" t="s">
        <v>1061</v>
      </c>
      <c r="S583" s="2" t="s">
        <v>1041</v>
      </c>
      <c r="T583" s="2" t="s">
        <v>1596</v>
      </c>
    </row>
    <row r="584" spans="1:20" x14ac:dyDescent="0.3">
      <c r="A584" s="2" t="s">
        <v>2185</v>
      </c>
      <c r="B584" s="2" t="s">
        <v>1054</v>
      </c>
      <c r="C584" s="2" t="s">
        <v>2186</v>
      </c>
      <c r="D584" s="2" t="s">
        <v>2187</v>
      </c>
      <c r="E584" s="2" t="s">
        <v>2188</v>
      </c>
      <c r="F584" s="2" t="s">
        <v>1630</v>
      </c>
      <c r="G584" s="2" t="s">
        <v>1631</v>
      </c>
      <c r="H584" s="2" t="s">
        <v>1632</v>
      </c>
      <c r="I584" s="2" t="s">
        <v>2193</v>
      </c>
      <c r="J584" s="2" t="s">
        <v>1053</v>
      </c>
      <c r="K584" s="2" t="s">
        <v>1038</v>
      </c>
      <c r="L584" s="2" t="s">
        <v>1300</v>
      </c>
      <c r="M584" s="2" t="s">
        <v>1059</v>
      </c>
      <c r="N584" s="2" t="s">
        <v>1375</v>
      </c>
      <c r="O584" s="2" t="s">
        <v>1040</v>
      </c>
      <c r="P584" s="2" t="str">
        <f t="shared" si="18"/>
        <v>P-Onsite</v>
      </c>
      <c r="Q584" s="2" t="str">
        <f t="shared" si="19"/>
        <v>P-S1_Onsite</v>
      </c>
      <c r="R584" s="2" t="s">
        <v>1061</v>
      </c>
      <c r="S584" s="2" t="s">
        <v>1041</v>
      </c>
      <c r="T584" s="2" t="s">
        <v>1596</v>
      </c>
    </row>
    <row r="585" spans="1:20" x14ac:dyDescent="0.3">
      <c r="A585" s="2" t="s">
        <v>2194</v>
      </c>
      <c r="B585" s="2" t="s">
        <v>1054</v>
      </c>
      <c r="C585" s="2" t="s">
        <v>2195</v>
      </c>
      <c r="D585" s="2" t="s">
        <v>2196</v>
      </c>
      <c r="E585" s="2" t="s">
        <v>2197</v>
      </c>
      <c r="F585" s="2" t="s">
        <v>1592</v>
      </c>
      <c r="G585" s="2" t="s">
        <v>1593</v>
      </c>
      <c r="H585" s="2" t="s">
        <v>1594</v>
      </c>
      <c r="I585" s="2" t="s">
        <v>2198</v>
      </c>
      <c r="J585" s="2" t="s">
        <v>1066</v>
      </c>
      <c r="K585" s="2" t="s">
        <v>1048</v>
      </c>
      <c r="L585" s="2" t="s">
        <v>1070</v>
      </c>
      <c r="M585" s="2" t="s">
        <v>1059</v>
      </c>
      <c r="N585" s="2" t="s">
        <v>1071</v>
      </c>
      <c r="O585" s="2" t="s">
        <v>1098</v>
      </c>
      <c r="P585" s="2" t="str">
        <f t="shared" si="18"/>
        <v>A-Onsite</v>
      </c>
      <c r="Q585" s="2" t="str">
        <f t="shared" si="19"/>
        <v>A-S1_Onsite</v>
      </c>
      <c r="R585" s="2" t="s">
        <v>1061</v>
      </c>
      <c r="S585" s="2" t="s">
        <v>1041</v>
      </c>
      <c r="T585" s="2" t="s">
        <v>1596</v>
      </c>
    </row>
    <row r="586" spans="1:20" x14ac:dyDescent="0.3">
      <c r="A586" s="2" t="s">
        <v>2194</v>
      </c>
      <c r="B586" s="2" t="s">
        <v>1054</v>
      </c>
      <c r="C586" s="2" t="s">
        <v>2195</v>
      </c>
      <c r="D586" s="2" t="s">
        <v>2196</v>
      </c>
      <c r="E586" s="2" t="s">
        <v>2197</v>
      </c>
      <c r="F586" s="2" t="s">
        <v>1630</v>
      </c>
      <c r="G586" s="2" t="s">
        <v>1631</v>
      </c>
      <c r="H586" s="2" t="s">
        <v>1632</v>
      </c>
      <c r="I586" s="2" t="s">
        <v>2199</v>
      </c>
      <c r="J586" s="2" t="s">
        <v>1053</v>
      </c>
      <c r="K586" s="2" t="s">
        <v>1038</v>
      </c>
      <c r="L586" s="2" t="s">
        <v>1070</v>
      </c>
      <c r="M586" s="2" t="s">
        <v>1059</v>
      </c>
      <c r="N586" s="2" t="s">
        <v>1071</v>
      </c>
      <c r="O586" s="2" t="s">
        <v>1098</v>
      </c>
      <c r="P586" s="2" t="str">
        <f t="shared" si="18"/>
        <v>A-Onsite</v>
      </c>
      <c r="Q586" s="2" t="str">
        <f t="shared" si="19"/>
        <v>A-S1_Onsite</v>
      </c>
      <c r="R586" s="2" t="s">
        <v>1061</v>
      </c>
      <c r="S586" s="2" t="s">
        <v>1041</v>
      </c>
      <c r="T586" s="2" t="s">
        <v>1596</v>
      </c>
    </row>
    <row r="587" spans="1:20" x14ac:dyDescent="0.3">
      <c r="A587" s="2" t="s">
        <v>2200</v>
      </c>
      <c r="B587" s="2" t="s">
        <v>1054</v>
      </c>
      <c r="C587" s="2" t="s">
        <v>2201</v>
      </c>
      <c r="D587" s="2" t="s">
        <v>2202</v>
      </c>
      <c r="E587" s="2" t="s">
        <v>2203</v>
      </c>
      <c r="F587" s="2" t="s">
        <v>1605</v>
      </c>
      <c r="G587" s="2" t="s">
        <v>1606</v>
      </c>
      <c r="H587" s="2" t="s">
        <v>1607</v>
      </c>
      <c r="I587" s="2" t="s">
        <v>2204</v>
      </c>
      <c r="J587" s="2" t="s">
        <v>1609</v>
      </c>
      <c r="K587" s="2" t="s">
        <v>1610</v>
      </c>
      <c r="L587" s="2" t="s">
        <v>1157</v>
      </c>
      <c r="M587" s="2" t="s">
        <v>1059</v>
      </c>
      <c r="N587" s="2" t="s">
        <v>1158</v>
      </c>
      <c r="O587" s="2" t="s">
        <v>1040</v>
      </c>
      <c r="P587" s="2" t="str">
        <f t="shared" si="18"/>
        <v>P-Onsite</v>
      </c>
      <c r="Q587" s="2" t="str">
        <f t="shared" si="19"/>
        <v>P-S1_Onsite</v>
      </c>
      <c r="R587" s="2" t="s">
        <v>1061</v>
      </c>
      <c r="S587" s="2" t="s">
        <v>1041</v>
      </c>
      <c r="T587" s="2" t="s">
        <v>1596</v>
      </c>
    </row>
    <row r="588" spans="1:20" x14ac:dyDescent="0.3">
      <c r="A588" s="2" t="s">
        <v>2200</v>
      </c>
      <c r="B588" s="2" t="s">
        <v>1054</v>
      </c>
      <c r="C588" s="2" t="s">
        <v>2201</v>
      </c>
      <c r="D588" s="2" t="s">
        <v>2202</v>
      </c>
      <c r="E588" s="2" t="s">
        <v>2203</v>
      </c>
      <c r="F588" s="2" t="s">
        <v>1597</v>
      </c>
      <c r="G588" s="2" t="s">
        <v>1598</v>
      </c>
      <c r="H588" s="2" t="s">
        <v>1599</v>
      </c>
      <c r="I588" s="2" t="s">
        <v>2205</v>
      </c>
      <c r="J588" s="2" t="s">
        <v>1037</v>
      </c>
      <c r="K588" s="2" t="s">
        <v>1038</v>
      </c>
      <c r="L588" s="2" t="s">
        <v>1157</v>
      </c>
      <c r="M588" s="2" t="s">
        <v>1059</v>
      </c>
      <c r="N588" s="2" t="s">
        <v>1158</v>
      </c>
      <c r="O588" s="2" t="s">
        <v>1040</v>
      </c>
      <c r="P588" s="2" t="str">
        <f t="shared" si="18"/>
        <v>P-Onsite</v>
      </c>
      <c r="Q588" s="2" t="str">
        <f t="shared" si="19"/>
        <v>P-S1_Onsite</v>
      </c>
      <c r="R588" s="2" t="s">
        <v>1061</v>
      </c>
      <c r="S588" s="2" t="s">
        <v>1041</v>
      </c>
      <c r="T588" s="2" t="s">
        <v>1596</v>
      </c>
    </row>
    <row r="589" spans="1:20" x14ac:dyDescent="0.3">
      <c r="A589" s="2" t="s">
        <v>2200</v>
      </c>
      <c r="B589" s="2" t="s">
        <v>1054</v>
      </c>
      <c r="C589" s="2" t="s">
        <v>2201</v>
      </c>
      <c r="D589" s="2" t="s">
        <v>2202</v>
      </c>
      <c r="E589" s="2" t="s">
        <v>2203</v>
      </c>
      <c r="F589" s="2" t="s">
        <v>1612</v>
      </c>
      <c r="G589" s="2" t="s">
        <v>1613</v>
      </c>
      <c r="H589" s="2" t="s">
        <v>1614</v>
      </c>
      <c r="I589" s="2" t="s">
        <v>2206</v>
      </c>
      <c r="J589" s="2" t="s">
        <v>1047</v>
      </c>
      <c r="K589" s="2" t="s">
        <v>1048</v>
      </c>
      <c r="L589" s="2" t="s">
        <v>1157</v>
      </c>
      <c r="M589" s="2" t="s">
        <v>1059</v>
      </c>
      <c r="N589" s="2" t="s">
        <v>1158</v>
      </c>
      <c r="O589" s="2" t="s">
        <v>1040</v>
      </c>
      <c r="P589" s="2" t="str">
        <f t="shared" si="18"/>
        <v>P-Onsite</v>
      </c>
      <c r="Q589" s="2" t="str">
        <f t="shared" si="19"/>
        <v>P-S1_Onsite</v>
      </c>
      <c r="R589" s="2" t="s">
        <v>1061</v>
      </c>
      <c r="S589" s="2" t="s">
        <v>1041</v>
      </c>
      <c r="T589" s="2" t="s">
        <v>1596</v>
      </c>
    </row>
    <row r="590" spans="1:20" x14ac:dyDescent="0.3">
      <c r="A590" s="2" t="s">
        <v>2207</v>
      </c>
      <c r="B590" s="2" t="s">
        <v>1054</v>
      </c>
      <c r="C590" s="2" t="s">
        <v>2208</v>
      </c>
      <c r="D590" s="2" t="s">
        <v>2209</v>
      </c>
      <c r="E590" s="2" t="s">
        <v>2210</v>
      </c>
      <c r="F590" s="2" t="s">
        <v>1592</v>
      </c>
      <c r="G590" s="2" t="s">
        <v>1593</v>
      </c>
      <c r="H590" s="2" t="s">
        <v>1594</v>
      </c>
      <c r="I590" s="2" t="s">
        <v>2211</v>
      </c>
      <c r="J590" s="2" t="s">
        <v>1066</v>
      </c>
      <c r="K590" s="2" t="s">
        <v>1048</v>
      </c>
      <c r="L590" s="2" t="s">
        <v>1058</v>
      </c>
      <c r="M590" s="2" t="s">
        <v>1059</v>
      </c>
      <c r="N590" s="2" t="s">
        <v>1060</v>
      </c>
      <c r="O590" s="2" t="s">
        <v>1040</v>
      </c>
      <c r="P590" s="2" t="str">
        <f t="shared" si="18"/>
        <v>P-Onsite</v>
      </c>
      <c r="Q590" s="2" t="str">
        <f t="shared" si="19"/>
        <v>P-S1_Onsite</v>
      </c>
      <c r="R590" s="2" t="s">
        <v>1061</v>
      </c>
      <c r="S590" s="2" t="s">
        <v>1041</v>
      </c>
      <c r="T590" s="2" t="s">
        <v>1596</v>
      </c>
    </row>
    <row r="591" spans="1:20" x14ac:dyDescent="0.3">
      <c r="A591" s="2" t="s">
        <v>2212</v>
      </c>
      <c r="B591" s="2" t="s">
        <v>1054</v>
      </c>
      <c r="C591" s="2" t="s">
        <v>2213</v>
      </c>
      <c r="D591" s="2" t="s">
        <v>2214</v>
      </c>
      <c r="E591" s="2" t="s">
        <v>2215</v>
      </c>
      <c r="F591" s="2" t="s">
        <v>1612</v>
      </c>
      <c r="G591" s="2" t="s">
        <v>1613</v>
      </c>
      <c r="H591" s="2" t="s">
        <v>1614</v>
      </c>
      <c r="I591" s="2" t="s">
        <v>2216</v>
      </c>
      <c r="J591" s="2" t="s">
        <v>1047</v>
      </c>
      <c r="K591" s="2" t="s">
        <v>1048</v>
      </c>
      <c r="L591" s="2" t="s">
        <v>1300</v>
      </c>
      <c r="M591" s="2" t="s">
        <v>1059</v>
      </c>
      <c r="N591" s="2" t="s">
        <v>1375</v>
      </c>
      <c r="O591" s="2" t="s">
        <v>1040</v>
      </c>
      <c r="P591" s="2" t="str">
        <f t="shared" si="18"/>
        <v>P-Onsite</v>
      </c>
      <c r="Q591" s="2" t="str">
        <f t="shared" si="19"/>
        <v>P-S1_Onsite</v>
      </c>
      <c r="R591" s="2" t="s">
        <v>1061</v>
      </c>
      <c r="S591" s="2" t="s">
        <v>1041</v>
      </c>
      <c r="T591" s="2" t="s">
        <v>1596</v>
      </c>
    </row>
    <row r="592" spans="1:20" x14ac:dyDescent="0.3">
      <c r="A592" s="2" t="s">
        <v>2217</v>
      </c>
      <c r="B592" s="2" t="s">
        <v>1054</v>
      </c>
      <c r="C592" s="2" t="s">
        <v>2218</v>
      </c>
      <c r="D592" s="2" t="s">
        <v>2219</v>
      </c>
      <c r="E592" s="2" t="s">
        <v>2220</v>
      </c>
      <c r="F592" s="2" t="s">
        <v>1592</v>
      </c>
      <c r="G592" s="2" t="s">
        <v>1593</v>
      </c>
      <c r="H592" s="2" t="s">
        <v>1594</v>
      </c>
      <c r="I592" s="2" t="s">
        <v>2221</v>
      </c>
      <c r="J592" s="2" t="s">
        <v>1066</v>
      </c>
      <c r="K592" s="2" t="s">
        <v>1048</v>
      </c>
      <c r="L592" s="2" t="s">
        <v>1314</v>
      </c>
      <c r="M592" s="2" t="s">
        <v>1059</v>
      </c>
      <c r="N592" s="2" t="s">
        <v>1315</v>
      </c>
      <c r="O592" s="2" t="s">
        <v>1040</v>
      </c>
      <c r="P592" s="2" t="str">
        <f t="shared" si="18"/>
        <v>P-Onsite</v>
      </c>
      <c r="Q592" s="2" t="str">
        <f t="shared" si="19"/>
        <v>P-S1_Onsite</v>
      </c>
      <c r="R592" s="2" t="s">
        <v>1061</v>
      </c>
      <c r="S592" s="2" t="s">
        <v>1041</v>
      </c>
      <c r="T592" s="2" t="s">
        <v>1596</v>
      </c>
    </row>
    <row r="593" spans="1:20" x14ac:dyDescent="0.3">
      <c r="A593" s="2" t="s">
        <v>2217</v>
      </c>
      <c r="B593" s="2" t="s">
        <v>1054</v>
      </c>
      <c r="C593" s="2" t="s">
        <v>2218</v>
      </c>
      <c r="D593" s="2" t="s">
        <v>2219</v>
      </c>
      <c r="E593" s="2" t="s">
        <v>2220</v>
      </c>
      <c r="F593" s="2" t="s">
        <v>1612</v>
      </c>
      <c r="G593" s="2" t="s">
        <v>1613</v>
      </c>
      <c r="H593" s="2" t="s">
        <v>1614</v>
      </c>
      <c r="I593" s="2" t="s">
        <v>2222</v>
      </c>
      <c r="J593" s="2" t="s">
        <v>1047</v>
      </c>
      <c r="K593" s="2" t="s">
        <v>1048</v>
      </c>
      <c r="L593" s="2" t="s">
        <v>1314</v>
      </c>
      <c r="M593" s="2" t="s">
        <v>1059</v>
      </c>
      <c r="N593" s="2" t="s">
        <v>1315</v>
      </c>
      <c r="O593" s="2" t="s">
        <v>1040</v>
      </c>
      <c r="P593" s="2" t="str">
        <f t="shared" si="18"/>
        <v>P-Onsite</v>
      </c>
      <c r="Q593" s="2" t="str">
        <f t="shared" si="19"/>
        <v>P-S1_Onsite</v>
      </c>
      <c r="R593" s="2" t="s">
        <v>1061</v>
      </c>
      <c r="S593" s="2" t="s">
        <v>1041</v>
      </c>
      <c r="T593" s="2" t="s">
        <v>1596</v>
      </c>
    </row>
    <row r="594" spans="1:20" x14ac:dyDescent="0.3">
      <c r="A594" s="2" t="s">
        <v>2223</v>
      </c>
      <c r="B594" s="2" t="s">
        <v>1054</v>
      </c>
      <c r="C594" s="2" t="s">
        <v>2224</v>
      </c>
      <c r="D594" s="2" t="s">
        <v>2225</v>
      </c>
      <c r="E594" s="2" t="s">
        <v>2226</v>
      </c>
      <c r="F594" s="2" t="s">
        <v>1597</v>
      </c>
      <c r="G594" s="2" t="s">
        <v>1598</v>
      </c>
      <c r="H594" s="2" t="s">
        <v>1599</v>
      </c>
      <c r="I594" s="2" t="s">
        <v>2227</v>
      </c>
      <c r="J594" s="2" t="s">
        <v>1037</v>
      </c>
      <c r="K594" s="2" t="s">
        <v>1038</v>
      </c>
      <c r="L594" s="2" t="s">
        <v>1164</v>
      </c>
      <c r="M594" s="2" t="s">
        <v>1059</v>
      </c>
      <c r="N594" s="2" t="s">
        <v>1165</v>
      </c>
      <c r="O594" s="2" t="s">
        <v>1040</v>
      </c>
      <c r="P594" s="2" t="str">
        <f t="shared" si="18"/>
        <v>P-Onsite</v>
      </c>
      <c r="Q594" s="2" t="str">
        <f t="shared" si="19"/>
        <v>P-S1_Onsite</v>
      </c>
      <c r="R594" s="2" t="s">
        <v>1061</v>
      </c>
      <c r="S594" s="2" t="s">
        <v>1041</v>
      </c>
      <c r="T594" s="2" t="s">
        <v>1596</v>
      </c>
    </row>
    <row r="595" spans="1:20" x14ac:dyDescent="0.3">
      <c r="A595" s="2" t="s">
        <v>2223</v>
      </c>
      <c r="B595" s="2" t="s">
        <v>1054</v>
      </c>
      <c r="C595" s="2" t="s">
        <v>2224</v>
      </c>
      <c r="D595" s="2" t="s">
        <v>2225</v>
      </c>
      <c r="E595" s="2" t="s">
        <v>2226</v>
      </c>
      <c r="F595" s="2" t="s">
        <v>1612</v>
      </c>
      <c r="G595" s="2" t="s">
        <v>1613</v>
      </c>
      <c r="H595" s="2" t="s">
        <v>1614</v>
      </c>
      <c r="I595" s="2" t="s">
        <v>2228</v>
      </c>
      <c r="J595" s="2" t="s">
        <v>1047</v>
      </c>
      <c r="K595" s="2" t="s">
        <v>1048</v>
      </c>
      <c r="L595" s="2" t="s">
        <v>1164</v>
      </c>
      <c r="M595" s="2" t="s">
        <v>1059</v>
      </c>
      <c r="N595" s="2" t="s">
        <v>1165</v>
      </c>
      <c r="O595" s="2" t="s">
        <v>1040</v>
      </c>
      <c r="P595" s="2" t="str">
        <f t="shared" si="18"/>
        <v>P-Onsite</v>
      </c>
      <c r="Q595" s="2" t="str">
        <f t="shared" si="19"/>
        <v>P-S1_Onsite</v>
      </c>
      <c r="R595" s="2" t="s">
        <v>1061</v>
      </c>
      <c r="S595" s="2" t="s">
        <v>1041</v>
      </c>
      <c r="T595" s="2" t="s">
        <v>1596</v>
      </c>
    </row>
    <row r="596" spans="1:20" x14ac:dyDescent="0.3">
      <c r="A596" s="2" t="s">
        <v>2229</v>
      </c>
      <c r="B596" s="2" t="s">
        <v>1054</v>
      </c>
      <c r="C596" s="2" t="s">
        <v>2230</v>
      </c>
      <c r="D596" s="2" t="s">
        <v>2231</v>
      </c>
      <c r="E596" s="2" t="s">
        <v>2232</v>
      </c>
      <c r="F596" s="2" t="s">
        <v>1605</v>
      </c>
      <c r="G596" s="2" t="s">
        <v>1606</v>
      </c>
      <c r="H596" s="2" t="s">
        <v>1607</v>
      </c>
      <c r="I596" s="2" t="s">
        <v>2233</v>
      </c>
      <c r="J596" s="2" t="s">
        <v>1609</v>
      </c>
      <c r="K596" s="2" t="s">
        <v>1610</v>
      </c>
      <c r="L596" s="2" t="s">
        <v>1348</v>
      </c>
      <c r="M596" s="2" t="s">
        <v>1059</v>
      </c>
      <c r="N596" s="2" t="s">
        <v>1349</v>
      </c>
      <c r="O596" s="2" t="s">
        <v>1040</v>
      </c>
      <c r="P596" s="2" t="str">
        <f t="shared" si="18"/>
        <v>P-Onsite</v>
      </c>
      <c r="Q596" s="2" t="str">
        <f t="shared" si="19"/>
        <v>P-S1_Onsite</v>
      </c>
      <c r="R596" s="2" t="s">
        <v>1061</v>
      </c>
      <c r="S596" s="2" t="s">
        <v>1041</v>
      </c>
      <c r="T596" s="2" t="s">
        <v>1596</v>
      </c>
    </row>
    <row r="597" spans="1:20" x14ac:dyDescent="0.3">
      <c r="A597" s="2" t="s">
        <v>2229</v>
      </c>
      <c r="B597" s="2" t="s">
        <v>1054</v>
      </c>
      <c r="C597" s="2" t="s">
        <v>2230</v>
      </c>
      <c r="D597" s="2" t="s">
        <v>2231</v>
      </c>
      <c r="E597" s="2" t="s">
        <v>2232</v>
      </c>
      <c r="F597" s="2" t="s">
        <v>1612</v>
      </c>
      <c r="G597" s="2" t="s">
        <v>1613</v>
      </c>
      <c r="H597" s="2" t="s">
        <v>1614</v>
      </c>
      <c r="I597" s="2" t="s">
        <v>2234</v>
      </c>
      <c r="J597" s="2" t="s">
        <v>1047</v>
      </c>
      <c r="K597" s="2" t="s">
        <v>1048</v>
      </c>
      <c r="L597" s="2" t="s">
        <v>1348</v>
      </c>
      <c r="M597" s="2" t="s">
        <v>1059</v>
      </c>
      <c r="N597" s="2" t="s">
        <v>1349</v>
      </c>
      <c r="O597" s="2" t="s">
        <v>1040</v>
      </c>
      <c r="P597" s="2" t="str">
        <f t="shared" si="18"/>
        <v>P-Onsite</v>
      </c>
      <c r="Q597" s="2" t="str">
        <f t="shared" si="19"/>
        <v>P-S1_Onsite</v>
      </c>
      <c r="R597" s="2" t="s">
        <v>1061</v>
      </c>
      <c r="S597" s="2" t="s">
        <v>1041</v>
      </c>
      <c r="T597" s="2" t="s">
        <v>1596</v>
      </c>
    </row>
    <row r="598" spans="1:20" x14ac:dyDescent="0.3">
      <c r="A598" s="2" t="s">
        <v>2229</v>
      </c>
      <c r="B598" s="2" t="s">
        <v>1054</v>
      </c>
      <c r="C598" s="2" t="s">
        <v>2230</v>
      </c>
      <c r="D598" s="2" t="s">
        <v>2231</v>
      </c>
      <c r="E598" s="2" t="s">
        <v>2232</v>
      </c>
      <c r="F598" s="2" t="s">
        <v>1630</v>
      </c>
      <c r="G598" s="2" t="s">
        <v>1631</v>
      </c>
      <c r="H598" s="2" t="s">
        <v>1632</v>
      </c>
      <c r="I598" s="2" t="s">
        <v>2235</v>
      </c>
      <c r="J598" s="2" t="s">
        <v>1053</v>
      </c>
      <c r="K598" s="2" t="s">
        <v>1038</v>
      </c>
      <c r="L598" s="2" t="s">
        <v>1348</v>
      </c>
      <c r="M598" s="2" t="s">
        <v>1059</v>
      </c>
      <c r="N598" s="2" t="s">
        <v>1349</v>
      </c>
      <c r="O598" s="2" t="s">
        <v>1040</v>
      </c>
      <c r="P598" s="2" t="str">
        <f t="shared" si="18"/>
        <v>P-Onsite</v>
      </c>
      <c r="Q598" s="2" t="str">
        <f t="shared" si="19"/>
        <v>P-S1_Onsite</v>
      </c>
      <c r="R598" s="2" t="s">
        <v>1061</v>
      </c>
      <c r="S598" s="2" t="s">
        <v>1041</v>
      </c>
      <c r="T598" s="2" t="s">
        <v>1596</v>
      </c>
    </row>
    <row r="599" spans="1:20" x14ac:dyDescent="0.3">
      <c r="A599" s="2" t="s">
        <v>2236</v>
      </c>
      <c r="B599" s="2" t="s">
        <v>1054</v>
      </c>
      <c r="C599" s="2" t="s">
        <v>2237</v>
      </c>
      <c r="D599" s="2" t="s">
        <v>2238</v>
      </c>
      <c r="E599" s="2" t="s">
        <v>2239</v>
      </c>
      <c r="F599" s="2" t="s">
        <v>1605</v>
      </c>
      <c r="G599" s="2" t="s">
        <v>1606</v>
      </c>
      <c r="H599" s="2" t="s">
        <v>1607</v>
      </c>
      <c r="I599" s="2" t="s">
        <v>2240</v>
      </c>
      <c r="J599" s="2" t="s">
        <v>1609</v>
      </c>
      <c r="K599" s="2" t="s">
        <v>1610</v>
      </c>
      <c r="L599" s="2" t="s">
        <v>1164</v>
      </c>
      <c r="M599" s="2" t="s">
        <v>1059</v>
      </c>
      <c r="N599" s="2" t="s">
        <v>1209</v>
      </c>
      <c r="O599" s="2" t="s">
        <v>1040</v>
      </c>
      <c r="P599" s="2" t="str">
        <f t="shared" si="18"/>
        <v>P-Onsite</v>
      </c>
      <c r="Q599" s="2" t="str">
        <f t="shared" si="19"/>
        <v>P-S1_Onsite</v>
      </c>
      <c r="R599" s="2" t="s">
        <v>1061</v>
      </c>
      <c r="S599" s="2" t="s">
        <v>1041</v>
      </c>
      <c r="T599" s="2" t="s">
        <v>1596</v>
      </c>
    </row>
    <row r="600" spans="1:20" x14ac:dyDescent="0.3">
      <c r="A600" s="2" t="s">
        <v>2236</v>
      </c>
      <c r="B600" s="2" t="s">
        <v>1054</v>
      </c>
      <c r="C600" s="2" t="s">
        <v>2237</v>
      </c>
      <c r="D600" s="2" t="s">
        <v>2238</v>
      </c>
      <c r="E600" s="2" t="s">
        <v>2239</v>
      </c>
      <c r="F600" s="2" t="s">
        <v>1597</v>
      </c>
      <c r="G600" s="2" t="s">
        <v>1598</v>
      </c>
      <c r="H600" s="2" t="s">
        <v>1599</v>
      </c>
      <c r="I600" s="2" t="s">
        <v>2241</v>
      </c>
      <c r="J600" s="2" t="s">
        <v>1037</v>
      </c>
      <c r="K600" s="2" t="s">
        <v>1038</v>
      </c>
      <c r="L600" s="2" t="s">
        <v>1164</v>
      </c>
      <c r="M600" s="2" t="s">
        <v>1059</v>
      </c>
      <c r="N600" s="2" t="s">
        <v>1209</v>
      </c>
      <c r="O600" s="2" t="s">
        <v>1040</v>
      </c>
      <c r="P600" s="2" t="str">
        <f t="shared" si="18"/>
        <v>P-Onsite</v>
      </c>
      <c r="Q600" s="2" t="str">
        <f t="shared" si="19"/>
        <v>P-S1_Onsite</v>
      </c>
      <c r="R600" s="2" t="s">
        <v>1061</v>
      </c>
      <c r="S600" s="2" t="s">
        <v>1041</v>
      </c>
      <c r="T600" s="2" t="s">
        <v>1596</v>
      </c>
    </row>
    <row r="601" spans="1:20" x14ac:dyDescent="0.3">
      <c r="A601" s="2" t="s">
        <v>2236</v>
      </c>
      <c r="B601" s="2" t="s">
        <v>1054</v>
      </c>
      <c r="C601" s="2" t="s">
        <v>2237</v>
      </c>
      <c r="D601" s="2" t="s">
        <v>2238</v>
      </c>
      <c r="E601" s="2" t="s">
        <v>2239</v>
      </c>
      <c r="F601" s="2" t="s">
        <v>1612</v>
      </c>
      <c r="G601" s="2" t="s">
        <v>1613</v>
      </c>
      <c r="H601" s="2" t="s">
        <v>1614</v>
      </c>
      <c r="I601" s="2" t="s">
        <v>2242</v>
      </c>
      <c r="J601" s="2" t="s">
        <v>1047</v>
      </c>
      <c r="K601" s="2" t="s">
        <v>1048</v>
      </c>
      <c r="L601" s="2" t="s">
        <v>1164</v>
      </c>
      <c r="M601" s="2" t="s">
        <v>1059</v>
      </c>
      <c r="N601" s="2" t="s">
        <v>1209</v>
      </c>
      <c r="O601" s="2" t="s">
        <v>1040</v>
      </c>
      <c r="P601" s="2" t="str">
        <f t="shared" si="18"/>
        <v>P-Onsite</v>
      </c>
      <c r="Q601" s="2" t="str">
        <f t="shared" si="19"/>
        <v>P-S1_Onsite</v>
      </c>
      <c r="R601" s="2" t="s">
        <v>1061</v>
      </c>
      <c r="S601" s="2" t="s">
        <v>1041</v>
      </c>
      <c r="T601" s="2" t="s">
        <v>1596</v>
      </c>
    </row>
    <row r="602" spans="1:20" x14ac:dyDescent="0.3">
      <c r="A602" s="2" t="s">
        <v>2243</v>
      </c>
      <c r="B602" s="2" t="s">
        <v>1054</v>
      </c>
      <c r="C602" s="2" t="s">
        <v>2244</v>
      </c>
      <c r="D602" s="2" t="s">
        <v>2245</v>
      </c>
      <c r="E602" s="2" t="s">
        <v>2246</v>
      </c>
      <c r="F602" s="2" t="s">
        <v>1630</v>
      </c>
      <c r="G602" s="2" t="s">
        <v>1631</v>
      </c>
      <c r="H602" s="2" t="s">
        <v>1632</v>
      </c>
      <c r="I602" s="2" t="s">
        <v>2247</v>
      </c>
      <c r="J602" s="2" t="s">
        <v>1053</v>
      </c>
      <c r="K602" s="2" t="s">
        <v>1038</v>
      </c>
      <c r="L602" s="2" t="s">
        <v>1164</v>
      </c>
      <c r="M602" s="2" t="s">
        <v>1059</v>
      </c>
      <c r="N602" s="2" t="s">
        <v>1165</v>
      </c>
      <c r="O602" s="2" t="s">
        <v>1040</v>
      </c>
      <c r="P602" s="2" t="str">
        <f t="shared" si="18"/>
        <v>P-Onsite</v>
      </c>
      <c r="Q602" s="2" t="str">
        <f t="shared" si="19"/>
        <v>P-S1_Onsite</v>
      </c>
      <c r="R602" s="2" t="s">
        <v>1061</v>
      </c>
      <c r="S602" s="2" t="s">
        <v>1041</v>
      </c>
      <c r="T602" s="2" t="s">
        <v>1596</v>
      </c>
    </row>
    <row r="603" spans="1:20" x14ac:dyDescent="0.3">
      <c r="A603" s="2" t="s">
        <v>2248</v>
      </c>
      <c r="B603" s="2" t="s">
        <v>1054</v>
      </c>
      <c r="C603" s="2" t="s">
        <v>2249</v>
      </c>
      <c r="D603" s="2" t="s">
        <v>2250</v>
      </c>
      <c r="E603" s="2" t="s">
        <v>2251</v>
      </c>
      <c r="F603" s="2" t="s">
        <v>1605</v>
      </c>
      <c r="G603" s="2" t="s">
        <v>1606</v>
      </c>
      <c r="H603" s="2" t="s">
        <v>1607</v>
      </c>
      <c r="I603" s="2" t="s">
        <v>2252</v>
      </c>
      <c r="J603" s="2" t="s">
        <v>1609</v>
      </c>
      <c r="K603" s="2" t="s">
        <v>1610</v>
      </c>
      <c r="L603" s="2" t="s">
        <v>1157</v>
      </c>
      <c r="M603" s="2" t="s">
        <v>1059</v>
      </c>
      <c r="N603" s="2" t="s">
        <v>1158</v>
      </c>
      <c r="O603" s="2" t="s">
        <v>1040</v>
      </c>
      <c r="P603" s="2" t="str">
        <f t="shared" si="18"/>
        <v>P-Onsite</v>
      </c>
      <c r="Q603" s="2" t="str">
        <f t="shared" si="19"/>
        <v>P-S1_Onsite</v>
      </c>
      <c r="R603" s="2" t="s">
        <v>1061</v>
      </c>
      <c r="S603" s="2" t="s">
        <v>1041</v>
      </c>
      <c r="T603" s="2" t="s">
        <v>1596</v>
      </c>
    </row>
    <row r="604" spans="1:20" x14ac:dyDescent="0.3">
      <c r="A604" s="2" t="s">
        <v>2248</v>
      </c>
      <c r="B604" s="2" t="s">
        <v>1054</v>
      </c>
      <c r="C604" s="2" t="s">
        <v>2249</v>
      </c>
      <c r="D604" s="2" t="s">
        <v>2250</v>
      </c>
      <c r="E604" s="2" t="s">
        <v>2251</v>
      </c>
      <c r="F604" s="2" t="s">
        <v>1597</v>
      </c>
      <c r="G604" s="2" t="s">
        <v>1598</v>
      </c>
      <c r="H604" s="2" t="s">
        <v>1599</v>
      </c>
      <c r="I604" s="2" t="s">
        <v>2253</v>
      </c>
      <c r="J604" s="2" t="s">
        <v>1037</v>
      </c>
      <c r="K604" s="2" t="s">
        <v>1038</v>
      </c>
      <c r="L604" s="2" t="s">
        <v>1157</v>
      </c>
      <c r="M604" s="2" t="s">
        <v>1059</v>
      </c>
      <c r="N604" s="2" t="s">
        <v>1158</v>
      </c>
      <c r="O604" s="2" t="s">
        <v>1040</v>
      </c>
      <c r="P604" s="2" t="str">
        <f t="shared" si="18"/>
        <v>P-Onsite</v>
      </c>
      <c r="Q604" s="2" t="str">
        <f t="shared" si="19"/>
        <v>P-S1_Onsite</v>
      </c>
      <c r="R604" s="2" t="s">
        <v>1061</v>
      </c>
      <c r="S604" s="2" t="s">
        <v>1041</v>
      </c>
      <c r="T604" s="2" t="s">
        <v>1596</v>
      </c>
    </row>
    <row r="605" spans="1:20" x14ac:dyDescent="0.3">
      <c r="A605" s="2" t="s">
        <v>2248</v>
      </c>
      <c r="B605" s="2" t="s">
        <v>1054</v>
      </c>
      <c r="C605" s="2" t="s">
        <v>2249</v>
      </c>
      <c r="D605" s="2" t="s">
        <v>2250</v>
      </c>
      <c r="E605" s="2" t="s">
        <v>2251</v>
      </c>
      <c r="F605" s="2" t="s">
        <v>1612</v>
      </c>
      <c r="G605" s="2" t="s">
        <v>1613</v>
      </c>
      <c r="H605" s="2" t="s">
        <v>1614</v>
      </c>
      <c r="I605" s="2" t="s">
        <v>2254</v>
      </c>
      <c r="J605" s="2" t="s">
        <v>1047</v>
      </c>
      <c r="K605" s="2" t="s">
        <v>1048</v>
      </c>
      <c r="L605" s="2" t="s">
        <v>1157</v>
      </c>
      <c r="M605" s="2" t="s">
        <v>1059</v>
      </c>
      <c r="N605" s="2" t="s">
        <v>1158</v>
      </c>
      <c r="O605" s="2" t="s">
        <v>1040</v>
      </c>
      <c r="P605" s="2" t="str">
        <f t="shared" si="18"/>
        <v>P-Onsite</v>
      </c>
      <c r="Q605" s="2" t="str">
        <f t="shared" si="19"/>
        <v>P-S1_Onsite</v>
      </c>
      <c r="R605" s="2" t="s">
        <v>1061</v>
      </c>
      <c r="S605" s="2" t="s">
        <v>1041</v>
      </c>
      <c r="T605" s="2" t="s">
        <v>1596</v>
      </c>
    </row>
    <row r="606" spans="1:20" x14ac:dyDescent="0.3">
      <c r="A606" s="2" t="s">
        <v>2248</v>
      </c>
      <c r="B606" s="2" t="s">
        <v>1054</v>
      </c>
      <c r="C606" s="2" t="s">
        <v>2249</v>
      </c>
      <c r="D606" s="2" t="s">
        <v>2250</v>
      </c>
      <c r="E606" s="2" t="s">
        <v>2251</v>
      </c>
      <c r="F606" s="2" t="s">
        <v>1630</v>
      </c>
      <c r="G606" s="2" t="s">
        <v>1631</v>
      </c>
      <c r="H606" s="2" t="s">
        <v>1632</v>
      </c>
      <c r="I606" s="2" t="s">
        <v>2255</v>
      </c>
      <c r="J606" s="2" t="s">
        <v>1053</v>
      </c>
      <c r="K606" s="2" t="s">
        <v>1038</v>
      </c>
      <c r="L606" s="2" t="s">
        <v>1157</v>
      </c>
      <c r="M606" s="2" t="s">
        <v>1059</v>
      </c>
      <c r="N606" s="2" t="s">
        <v>1158</v>
      </c>
      <c r="O606" s="2" t="s">
        <v>1040</v>
      </c>
      <c r="P606" s="2" t="str">
        <f t="shared" si="18"/>
        <v>P-Onsite</v>
      </c>
      <c r="Q606" s="2" t="str">
        <f t="shared" si="19"/>
        <v>P-S1_Onsite</v>
      </c>
      <c r="R606" s="2" t="s">
        <v>1061</v>
      </c>
      <c r="S606" s="2" t="s">
        <v>1041</v>
      </c>
      <c r="T606" s="2" t="s">
        <v>1596</v>
      </c>
    </row>
    <row r="607" spans="1:20" x14ac:dyDescent="0.3">
      <c r="A607" s="2" t="s">
        <v>2256</v>
      </c>
      <c r="B607" s="2" t="s">
        <v>1054</v>
      </c>
      <c r="C607" s="2" t="s">
        <v>2257</v>
      </c>
      <c r="D607" s="2" t="s">
        <v>2258</v>
      </c>
      <c r="E607" s="2" t="s">
        <v>2259</v>
      </c>
      <c r="F607" s="2" t="s">
        <v>1612</v>
      </c>
      <c r="G607" s="2" t="s">
        <v>1613</v>
      </c>
      <c r="H607" s="2" t="s">
        <v>1614</v>
      </c>
      <c r="I607" s="2" t="s">
        <v>2260</v>
      </c>
      <c r="J607" s="2" t="s">
        <v>1047</v>
      </c>
      <c r="K607" s="2" t="s">
        <v>1048</v>
      </c>
      <c r="L607" s="2" t="s">
        <v>1164</v>
      </c>
      <c r="M607" s="2" t="s">
        <v>1059</v>
      </c>
      <c r="N607" s="2" t="s">
        <v>1165</v>
      </c>
      <c r="O607" s="2" t="s">
        <v>1040</v>
      </c>
      <c r="P607" s="2" t="str">
        <f t="shared" si="18"/>
        <v>P-Onsite</v>
      </c>
      <c r="Q607" s="2" t="str">
        <f t="shared" si="19"/>
        <v>P-S1_Onsite</v>
      </c>
      <c r="R607" s="2" t="s">
        <v>1061</v>
      </c>
      <c r="S607" s="2" t="s">
        <v>1041</v>
      </c>
      <c r="T607" s="2" t="s">
        <v>1596</v>
      </c>
    </row>
    <row r="608" spans="1:20" x14ac:dyDescent="0.3">
      <c r="A608" s="2" t="s">
        <v>2261</v>
      </c>
      <c r="B608" s="2" t="s">
        <v>1054</v>
      </c>
      <c r="C608" s="2" t="s">
        <v>2262</v>
      </c>
      <c r="D608" s="2" t="s">
        <v>2263</v>
      </c>
      <c r="E608" s="2" t="s">
        <v>2264</v>
      </c>
      <c r="F608" s="2" t="s">
        <v>1597</v>
      </c>
      <c r="G608" s="2" t="s">
        <v>1598</v>
      </c>
      <c r="H608" s="2" t="s">
        <v>1599</v>
      </c>
      <c r="I608" s="2" t="s">
        <v>2265</v>
      </c>
      <c r="J608" s="2" t="s">
        <v>1037</v>
      </c>
      <c r="K608" s="2" t="s">
        <v>1038</v>
      </c>
      <c r="L608" s="2" t="s">
        <v>1283</v>
      </c>
      <c r="M608" s="2" t="s">
        <v>1059</v>
      </c>
      <c r="N608" s="2" t="s">
        <v>1284</v>
      </c>
      <c r="O608" s="2" t="s">
        <v>1040</v>
      </c>
      <c r="P608" s="2" t="str">
        <f t="shared" si="18"/>
        <v>P-Onsite</v>
      </c>
      <c r="Q608" s="2" t="str">
        <f t="shared" si="19"/>
        <v>P-S1_Onsite</v>
      </c>
      <c r="R608" s="2" t="s">
        <v>1061</v>
      </c>
      <c r="S608" s="2" t="s">
        <v>1041</v>
      </c>
      <c r="T608" s="2" t="s">
        <v>1596</v>
      </c>
    </row>
    <row r="609" spans="1:20" x14ac:dyDescent="0.3">
      <c r="A609" s="2" t="s">
        <v>2261</v>
      </c>
      <c r="B609" s="2" t="s">
        <v>1054</v>
      </c>
      <c r="C609" s="2" t="s">
        <v>2262</v>
      </c>
      <c r="D609" s="2" t="s">
        <v>2263</v>
      </c>
      <c r="E609" s="2" t="s">
        <v>2264</v>
      </c>
      <c r="F609" s="2" t="s">
        <v>1612</v>
      </c>
      <c r="G609" s="2" t="s">
        <v>1613</v>
      </c>
      <c r="H609" s="2" t="s">
        <v>1614</v>
      </c>
      <c r="I609" s="2" t="s">
        <v>2266</v>
      </c>
      <c r="J609" s="2" t="s">
        <v>1047</v>
      </c>
      <c r="K609" s="2" t="s">
        <v>1048</v>
      </c>
      <c r="L609" s="2" t="s">
        <v>1283</v>
      </c>
      <c r="M609" s="2" t="s">
        <v>1059</v>
      </c>
      <c r="N609" s="2" t="s">
        <v>1284</v>
      </c>
      <c r="O609" s="2" t="s">
        <v>1040</v>
      </c>
      <c r="P609" s="2" t="str">
        <f t="shared" si="18"/>
        <v>P-Onsite</v>
      </c>
      <c r="Q609" s="2" t="str">
        <f t="shared" si="19"/>
        <v>P-S1_Onsite</v>
      </c>
      <c r="R609" s="2" t="s">
        <v>1061</v>
      </c>
      <c r="S609" s="2" t="s">
        <v>1041</v>
      </c>
      <c r="T609" s="2" t="s">
        <v>1596</v>
      </c>
    </row>
    <row r="610" spans="1:20" x14ac:dyDescent="0.3">
      <c r="A610" s="2" t="s">
        <v>2261</v>
      </c>
      <c r="B610" s="2" t="s">
        <v>1054</v>
      </c>
      <c r="C610" s="2" t="s">
        <v>2262</v>
      </c>
      <c r="D610" s="2" t="s">
        <v>2263</v>
      </c>
      <c r="E610" s="2" t="s">
        <v>2264</v>
      </c>
      <c r="F610" s="2" t="s">
        <v>1630</v>
      </c>
      <c r="G610" s="2" t="s">
        <v>1631</v>
      </c>
      <c r="H610" s="2" t="s">
        <v>1632</v>
      </c>
      <c r="I610" s="2" t="s">
        <v>2267</v>
      </c>
      <c r="J610" s="2" t="s">
        <v>1053</v>
      </c>
      <c r="K610" s="2" t="s">
        <v>1038</v>
      </c>
      <c r="L610" s="2" t="s">
        <v>1283</v>
      </c>
      <c r="M610" s="2" t="s">
        <v>1059</v>
      </c>
      <c r="N610" s="2" t="s">
        <v>1284</v>
      </c>
      <c r="O610" s="2" t="s">
        <v>1040</v>
      </c>
      <c r="P610" s="2" t="str">
        <f t="shared" si="18"/>
        <v>P-Onsite</v>
      </c>
      <c r="Q610" s="2" t="str">
        <f t="shared" si="19"/>
        <v>P-S1_Onsite</v>
      </c>
      <c r="R610" s="2" t="s">
        <v>1061</v>
      </c>
      <c r="S610" s="2" t="s">
        <v>1041</v>
      </c>
      <c r="T610" s="2" t="s">
        <v>1596</v>
      </c>
    </row>
    <row r="611" spans="1:20" x14ac:dyDescent="0.3">
      <c r="A611" s="2" t="s">
        <v>2268</v>
      </c>
      <c r="B611" s="2" t="s">
        <v>1031</v>
      </c>
      <c r="C611" s="2" t="s">
        <v>2269</v>
      </c>
      <c r="D611" s="2" t="s">
        <v>2270</v>
      </c>
      <c r="E611" s="2" t="s">
        <v>2271</v>
      </c>
      <c r="F611" s="2" t="s">
        <v>2108</v>
      </c>
      <c r="G611" s="2" t="s">
        <v>1606</v>
      </c>
      <c r="H611" s="2" t="s">
        <v>1607</v>
      </c>
      <c r="I611" s="2" t="s">
        <v>2272</v>
      </c>
      <c r="J611" s="2" t="s">
        <v>1609</v>
      </c>
      <c r="K611" s="2" t="s">
        <v>1610</v>
      </c>
      <c r="L611" s="2" t="s">
        <v>1039</v>
      </c>
      <c r="M611" s="2" t="s">
        <v>1039</v>
      </c>
      <c r="N611" s="2" t="s">
        <v>1039</v>
      </c>
      <c r="O611" s="2" t="s">
        <v>1040</v>
      </c>
      <c r="P611" s="2" t="str">
        <f t="shared" si="18"/>
        <v>P-Online</v>
      </c>
      <c r="Q611" s="2" t="str">
        <f t="shared" si="19"/>
        <v>P-S1_Online</v>
      </c>
      <c r="R611" s="2"/>
      <c r="S611" s="2" t="s">
        <v>1041</v>
      </c>
      <c r="T611" s="2" t="s">
        <v>1596</v>
      </c>
    </row>
    <row r="612" spans="1:20" x14ac:dyDescent="0.3">
      <c r="A612" s="2" t="s">
        <v>2268</v>
      </c>
      <c r="B612" s="2" t="s">
        <v>1031</v>
      </c>
      <c r="C612" s="2" t="s">
        <v>2269</v>
      </c>
      <c r="D612" s="2" t="s">
        <v>2270</v>
      </c>
      <c r="E612" s="2" t="s">
        <v>2271</v>
      </c>
      <c r="F612" s="2" t="s">
        <v>2111</v>
      </c>
      <c r="G612" s="2" t="s">
        <v>1598</v>
      </c>
      <c r="H612" s="2" t="s">
        <v>1599</v>
      </c>
      <c r="I612" s="2" t="s">
        <v>2273</v>
      </c>
      <c r="J612" s="2" t="s">
        <v>1037</v>
      </c>
      <c r="K612" s="2" t="s">
        <v>1038</v>
      </c>
      <c r="L612" s="2" t="s">
        <v>1039</v>
      </c>
      <c r="M612" s="2" t="s">
        <v>1039</v>
      </c>
      <c r="N612" s="2" t="s">
        <v>1039</v>
      </c>
      <c r="O612" s="2" t="s">
        <v>1040</v>
      </c>
      <c r="P612" s="2" t="str">
        <f t="shared" si="18"/>
        <v>P-Online</v>
      </c>
      <c r="Q612" s="2" t="str">
        <f t="shared" si="19"/>
        <v>P-S1_Online</v>
      </c>
      <c r="R612" s="2"/>
      <c r="S612" s="2" t="s">
        <v>1041</v>
      </c>
      <c r="T612" s="2" t="s">
        <v>1596</v>
      </c>
    </row>
    <row r="613" spans="1:20" x14ac:dyDescent="0.3">
      <c r="A613" s="2" t="s">
        <v>2274</v>
      </c>
      <c r="B613" s="2" t="s">
        <v>1054</v>
      </c>
      <c r="C613" s="2" t="s">
        <v>2275</v>
      </c>
      <c r="D613" s="2" t="s">
        <v>2276</v>
      </c>
      <c r="E613" s="2" t="s">
        <v>2277</v>
      </c>
      <c r="F613" s="2" t="s">
        <v>1597</v>
      </c>
      <c r="G613" s="2" t="s">
        <v>1598</v>
      </c>
      <c r="H613" s="2" t="s">
        <v>1599</v>
      </c>
      <c r="I613" s="2" t="s">
        <v>2278</v>
      </c>
      <c r="J613" s="2" t="s">
        <v>1037</v>
      </c>
      <c r="K613" s="2" t="s">
        <v>1038</v>
      </c>
      <c r="L613" s="2" t="s">
        <v>1150</v>
      </c>
      <c r="M613" s="2" t="s">
        <v>1059</v>
      </c>
      <c r="N613" s="2" t="s">
        <v>1151</v>
      </c>
      <c r="O613" s="2" t="s">
        <v>1040</v>
      </c>
      <c r="P613" s="2" t="str">
        <f t="shared" si="18"/>
        <v>P-Onsite</v>
      </c>
      <c r="Q613" s="2" t="str">
        <f t="shared" si="19"/>
        <v>P-S1_Onsite</v>
      </c>
      <c r="R613" s="2" t="s">
        <v>1061</v>
      </c>
      <c r="S613" s="2" t="s">
        <v>1041</v>
      </c>
      <c r="T613" s="2" t="s">
        <v>1596</v>
      </c>
    </row>
    <row r="614" spans="1:20" x14ac:dyDescent="0.3">
      <c r="A614" s="2" t="s">
        <v>2274</v>
      </c>
      <c r="B614" s="2" t="s">
        <v>1054</v>
      </c>
      <c r="C614" s="2" t="s">
        <v>2275</v>
      </c>
      <c r="D614" s="2" t="s">
        <v>2276</v>
      </c>
      <c r="E614" s="2" t="s">
        <v>2277</v>
      </c>
      <c r="F614" s="2" t="s">
        <v>1630</v>
      </c>
      <c r="G614" s="2" t="s">
        <v>1631</v>
      </c>
      <c r="H614" s="2" t="s">
        <v>1632</v>
      </c>
      <c r="I614" s="2" t="s">
        <v>2279</v>
      </c>
      <c r="J614" s="2" t="s">
        <v>1053</v>
      </c>
      <c r="K614" s="2" t="s">
        <v>1038</v>
      </c>
      <c r="L614" s="2" t="s">
        <v>1150</v>
      </c>
      <c r="M614" s="2" t="s">
        <v>1059</v>
      </c>
      <c r="N614" s="2" t="s">
        <v>1151</v>
      </c>
      <c r="O614" s="2" t="s">
        <v>1040</v>
      </c>
      <c r="P614" s="2" t="str">
        <f t="shared" si="18"/>
        <v>P-Onsite</v>
      </c>
      <c r="Q614" s="2" t="str">
        <f t="shared" si="19"/>
        <v>P-S1_Onsite</v>
      </c>
      <c r="R614" s="2" t="s">
        <v>1061</v>
      </c>
      <c r="S614" s="2" t="s">
        <v>1041</v>
      </c>
      <c r="T614" s="2" t="s">
        <v>1596</v>
      </c>
    </row>
    <row r="615" spans="1:20" x14ac:dyDescent="0.3">
      <c r="A615" s="2" t="s">
        <v>2280</v>
      </c>
      <c r="B615" s="2" t="s">
        <v>1054</v>
      </c>
      <c r="C615" s="2" t="s">
        <v>2281</v>
      </c>
      <c r="D615" s="2" t="s">
        <v>2282</v>
      </c>
      <c r="E615" s="2" t="s">
        <v>2283</v>
      </c>
      <c r="F615" s="2" t="s">
        <v>1605</v>
      </c>
      <c r="G615" s="2" t="s">
        <v>1606</v>
      </c>
      <c r="H615" s="2" t="s">
        <v>1607</v>
      </c>
      <c r="I615" s="2" t="s">
        <v>2284</v>
      </c>
      <c r="J615" s="2" t="s">
        <v>1609</v>
      </c>
      <c r="K615" s="2" t="s">
        <v>1610</v>
      </c>
      <c r="L615" s="2" t="s">
        <v>1101</v>
      </c>
      <c r="M615" s="2" t="s">
        <v>1059</v>
      </c>
      <c r="N615" s="2" t="s">
        <v>1102</v>
      </c>
      <c r="O615" s="2" t="s">
        <v>1040</v>
      </c>
      <c r="P615" s="2" t="str">
        <f t="shared" si="18"/>
        <v>P-Onsite</v>
      </c>
      <c r="Q615" s="2" t="str">
        <f t="shared" si="19"/>
        <v>P-S1_Onsite</v>
      </c>
      <c r="R615" s="2" t="s">
        <v>1061</v>
      </c>
      <c r="S615" s="2" t="s">
        <v>1041</v>
      </c>
      <c r="T615" s="2" t="s">
        <v>1596</v>
      </c>
    </row>
    <row r="616" spans="1:20" x14ac:dyDescent="0.3">
      <c r="A616" s="2" t="s">
        <v>2280</v>
      </c>
      <c r="B616" s="2" t="s">
        <v>1054</v>
      </c>
      <c r="C616" s="2" t="s">
        <v>2281</v>
      </c>
      <c r="D616" s="2" t="s">
        <v>2282</v>
      </c>
      <c r="E616" s="2" t="s">
        <v>2283</v>
      </c>
      <c r="F616" s="2" t="s">
        <v>1592</v>
      </c>
      <c r="G616" s="2" t="s">
        <v>1593</v>
      </c>
      <c r="H616" s="2" t="s">
        <v>1594</v>
      </c>
      <c r="I616" s="2" t="s">
        <v>2285</v>
      </c>
      <c r="J616" s="2" t="s">
        <v>1066</v>
      </c>
      <c r="K616" s="2" t="s">
        <v>1048</v>
      </c>
      <c r="L616" s="2" t="s">
        <v>1101</v>
      </c>
      <c r="M616" s="2" t="s">
        <v>1059</v>
      </c>
      <c r="N616" s="2" t="s">
        <v>1102</v>
      </c>
      <c r="O616" s="2" t="s">
        <v>1040</v>
      </c>
      <c r="P616" s="2" t="str">
        <f t="shared" si="18"/>
        <v>P-Onsite</v>
      </c>
      <c r="Q616" s="2" t="str">
        <f t="shared" si="19"/>
        <v>P-S1_Onsite</v>
      </c>
      <c r="R616" s="2" t="s">
        <v>1061</v>
      </c>
      <c r="S616" s="2" t="s">
        <v>1041</v>
      </c>
      <c r="T616" s="2" t="s">
        <v>1596</v>
      </c>
    </row>
    <row r="617" spans="1:20" x14ac:dyDescent="0.3">
      <c r="A617" s="2" t="s">
        <v>2280</v>
      </c>
      <c r="B617" s="2" t="s">
        <v>1054</v>
      </c>
      <c r="C617" s="2" t="s">
        <v>2281</v>
      </c>
      <c r="D617" s="2" t="s">
        <v>2282</v>
      </c>
      <c r="E617" s="2" t="s">
        <v>2283</v>
      </c>
      <c r="F617" s="2" t="s">
        <v>1597</v>
      </c>
      <c r="G617" s="2" t="s">
        <v>1598</v>
      </c>
      <c r="H617" s="2" t="s">
        <v>1599</v>
      </c>
      <c r="I617" s="2" t="s">
        <v>2286</v>
      </c>
      <c r="J617" s="2" t="s">
        <v>1037</v>
      </c>
      <c r="K617" s="2" t="s">
        <v>1038</v>
      </c>
      <c r="L617" s="2" t="s">
        <v>1101</v>
      </c>
      <c r="M617" s="2" t="s">
        <v>1059</v>
      </c>
      <c r="N617" s="2" t="s">
        <v>1102</v>
      </c>
      <c r="O617" s="2" t="s">
        <v>1040</v>
      </c>
      <c r="P617" s="2" t="str">
        <f t="shared" si="18"/>
        <v>P-Onsite</v>
      </c>
      <c r="Q617" s="2" t="str">
        <f t="shared" si="19"/>
        <v>P-S1_Onsite</v>
      </c>
      <c r="R617" s="2" t="s">
        <v>1061</v>
      </c>
      <c r="S617" s="2" t="s">
        <v>1041</v>
      </c>
      <c r="T617" s="2" t="s">
        <v>1596</v>
      </c>
    </row>
    <row r="618" spans="1:20" x14ac:dyDescent="0.3">
      <c r="A618" s="2" t="s">
        <v>2280</v>
      </c>
      <c r="B618" s="2" t="s">
        <v>1054</v>
      </c>
      <c r="C618" s="2" t="s">
        <v>2281</v>
      </c>
      <c r="D618" s="2" t="s">
        <v>2282</v>
      </c>
      <c r="E618" s="2" t="s">
        <v>2283</v>
      </c>
      <c r="F618" s="2" t="s">
        <v>1612</v>
      </c>
      <c r="G618" s="2" t="s">
        <v>1613</v>
      </c>
      <c r="H618" s="2" t="s">
        <v>1614</v>
      </c>
      <c r="I618" s="2" t="s">
        <v>2287</v>
      </c>
      <c r="J618" s="2" t="s">
        <v>1047</v>
      </c>
      <c r="K618" s="2" t="s">
        <v>1048</v>
      </c>
      <c r="L618" s="2" t="s">
        <v>1101</v>
      </c>
      <c r="M618" s="2" t="s">
        <v>1059</v>
      </c>
      <c r="N618" s="2" t="s">
        <v>1102</v>
      </c>
      <c r="O618" s="2" t="s">
        <v>1040</v>
      </c>
      <c r="P618" s="2" t="str">
        <f t="shared" si="18"/>
        <v>P-Onsite</v>
      </c>
      <c r="Q618" s="2" t="str">
        <f t="shared" si="19"/>
        <v>P-S1_Onsite</v>
      </c>
      <c r="R618" s="2" t="s">
        <v>1061</v>
      </c>
      <c r="S618" s="2" t="s">
        <v>1041</v>
      </c>
      <c r="T618" s="2" t="s">
        <v>1596</v>
      </c>
    </row>
    <row r="619" spans="1:20" x14ac:dyDescent="0.3">
      <c r="A619" s="2" t="s">
        <v>2280</v>
      </c>
      <c r="B619" s="2" t="s">
        <v>1054</v>
      </c>
      <c r="C619" s="2" t="s">
        <v>2281</v>
      </c>
      <c r="D619" s="2" t="s">
        <v>2282</v>
      </c>
      <c r="E619" s="2" t="s">
        <v>2283</v>
      </c>
      <c r="F619" s="2" t="s">
        <v>1630</v>
      </c>
      <c r="G619" s="2" t="s">
        <v>1631</v>
      </c>
      <c r="H619" s="2" t="s">
        <v>1632</v>
      </c>
      <c r="I619" s="2" t="s">
        <v>2288</v>
      </c>
      <c r="J619" s="2" t="s">
        <v>1053</v>
      </c>
      <c r="K619" s="2" t="s">
        <v>1038</v>
      </c>
      <c r="L619" s="2" t="s">
        <v>1101</v>
      </c>
      <c r="M619" s="2" t="s">
        <v>1059</v>
      </c>
      <c r="N619" s="2" t="s">
        <v>1102</v>
      </c>
      <c r="O619" s="2" t="s">
        <v>1040</v>
      </c>
      <c r="P619" s="2" t="str">
        <f t="shared" si="18"/>
        <v>P-Onsite</v>
      </c>
      <c r="Q619" s="2" t="str">
        <f t="shared" si="19"/>
        <v>P-S1_Onsite</v>
      </c>
      <c r="R619" s="2" t="s">
        <v>1061</v>
      </c>
      <c r="S619" s="2" t="s">
        <v>1041</v>
      </c>
      <c r="T619" s="2" t="s">
        <v>1596</v>
      </c>
    </row>
    <row r="620" spans="1:20" x14ac:dyDescent="0.3">
      <c r="A620" s="2" t="s">
        <v>2289</v>
      </c>
      <c r="B620" s="2" t="s">
        <v>1054</v>
      </c>
      <c r="C620" s="2" t="s">
        <v>2290</v>
      </c>
      <c r="D620" s="2" t="s">
        <v>2291</v>
      </c>
      <c r="E620" s="2" t="s">
        <v>2292</v>
      </c>
      <c r="F620" s="2" t="s">
        <v>1605</v>
      </c>
      <c r="G620" s="2" t="s">
        <v>1606</v>
      </c>
      <c r="H620" s="2" t="s">
        <v>1607</v>
      </c>
      <c r="I620" s="2" t="s">
        <v>2293</v>
      </c>
      <c r="J620" s="2" t="s">
        <v>1609</v>
      </c>
      <c r="K620" s="2" t="s">
        <v>1610</v>
      </c>
      <c r="L620" s="2" t="s">
        <v>1075</v>
      </c>
      <c r="M620" s="2" t="s">
        <v>1059</v>
      </c>
      <c r="N620" s="2" t="s">
        <v>1076</v>
      </c>
      <c r="O620" s="2" t="s">
        <v>1040</v>
      </c>
      <c r="P620" s="2" t="str">
        <f t="shared" si="18"/>
        <v>P-Onsite</v>
      </c>
      <c r="Q620" s="2" t="str">
        <f t="shared" si="19"/>
        <v>P-S1_Onsite</v>
      </c>
      <c r="R620" s="2" t="s">
        <v>1061</v>
      </c>
      <c r="S620" s="2" t="s">
        <v>1041</v>
      </c>
      <c r="T620" s="2" t="s">
        <v>1596</v>
      </c>
    </row>
    <row r="621" spans="1:20" x14ac:dyDescent="0.3">
      <c r="A621" s="2" t="s">
        <v>2289</v>
      </c>
      <c r="B621" s="2" t="s">
        <v>1054</v>
      </c>
      <c r="C621" s="2" t="s">
        <v>2290</v>
      </c>
      <c r="D621" s="2" t="s">
        <v>2291</v>
      </c>
      <c r="E621" s="2" t="s">
        <v>2292</v>
      </c>
      <c r="F621" s="2" t="s">
        <v>1592</v>
      </c>
      <c r="G621" s="2" t="s">
        <v>1593</v>
      </c>
      <c r="H621" s="2" t="s">
        <v>1594</v>
      </c>
      <c r="I621" s="2" t="s">
        <v>2294</v>
      </c>
      <c r="J621" s="2" t="s">
        <v>1066</v>
      </c>
      <c r="K621" s="2" t="s">
        <v>1048</v>
      </c>
      <c r="L621" s="2" t="s">
        <v>1075</v>
      </c>
      <c r="M621" s="2" t="s">
        <v>1059</v>
      </c>
      <c r="N621" s="2" t="s">
        <v>1076</v>
      </c>
      <c r="O621" s="2" t="s">
        <v>1040</v>
      </c>
      <c r="P621" s="2" t="str">
        <f t="shared" si="18"/>
        <v>P-Onsite</v>
      </c>
      <c r="Q621" s="2" t="str">
        <f t="shared" si="19"/>
        <v>P-S1_Onsite</v>
      </c>
      <c r="R621" s="2" t="s">
        <v>1061</v>
      </c>
      <c r="S621" s="2" t="s">
        <v>1041</v>
      </c>
      <c r="T621" s="2" t="s">
        <v>1596</v>
      </c>
    </row>
    <row r="622" spans="1:20" x14ac:dyDescent="0.3">
      <c r="A622" s="2" t="s">
        <v>2289</v>
      </c>
      <c r="B622" s="2" t="s">
        <v>1054</v>
      </c>
      <c r="C622" s="2" t="s">
        <v>2290</v>
      </c>
      <c r="D622" s="2" t="s">
        <v>2291</v>
      </c>
      <c r="E622" s="2" t="s">
        <v>2292</v>
      </c>
      <c r="F622" s="2" t="s">
        <v>1597</v>
      </c>
      <c r="G622" s="2" t="s">
        <v>1598</v>
      </c>
      <c r="H622" s="2" t="s">
        <v>1599</v>
      </c>
      <c r="I622" s="2" t="s">
        <v>2295</v>
      </c>
      <c r="J622" s="2" t="s">
        <v>1037</v>
      </c>
      <c r="K622" s="2" t="s">
        <v>1038</v>
      </c>
      <c r="L622" s="2" t="s">
        <v>1075</v>
      </c>
      <c r="M622" s="2" t="s">
        <v>1059</v>
      </c>
      <c r="N622" s="2" t="s">
        <v>1076</v>
      </c>
      <c r="O622" s="2" t="s">
        <v>1040</v>
      </c>
      <c r="P622" s="2" t="str">
        <f t="shared" si="18"/>
        <v>P-Onsite</v>
      </c>
      <c r="Q622" s="2" t="str">
        <f t="shared" si="19"/>
        <v>P-S1_Onsite</v>
      </c>
      <c r="R622" s="2" t="s">
        <v>1061</v>
      </c>
      <c r="S622" s="2" t="s">
        <v>1041</v>
      </c>
      <c r="T622" s="2" t="s">
        <v>1596</v>
      </c>
    </row>
    <row r="623" spans="1:20" x14ac:dyDescent="0.3">
      <c r="A623" s="2" t="s">
        <v>2289</v>
      </c>
      <c r="B623" s="2" t="s">
        <v>1054</v>
      </c>
      <c r="C623" s="2" t="s">
        <v>2290</v>
      </c>
      <c r="D623" s="2" t="s">
        <v>2291</v>
      </c>
      <c r="E623" s="2" t="s">
        <v>2292</v>
      </c>
      <c r="F623" s="2" t="s">
        <v>1612</v>
      </c>
      <c r="G623" s="2" t="s">
        <v>1613</v>
      </c>
      <c r="H623" s="2" t="s">
        <v>1614</v>
      </c>
      <c r="I623" s="2" t="s">
        <v>2296</v>
      </c>
      <c r="J623" s="2" t="s">
        <v>1047</v>
      </c>
      <c r="K623" s="2" t="s">
        <v>1048</v>
      </c>
      <c r="L623" s="2" t="s">
        <v>1075</v>
      </c>
      <c r="M623" s="2" t="s">
        <v>1059</v>
      </c>
      <c r="N623" s="2" t="s">
        <v>1076</v>
      </c>
      <c r="O623" s="2" t="s">
        <v>1040</v>
      </c>
      <c r="P623" s="2" t="str">
        <f t="shared" si="18"/>
        <v>P-Onsite</v>
      </c>
      <c r="Q623" s="2" t="str">
        <f t="shared" si="19"/>
        <v>P-S1_Onsite</v>
      </c>
      <c r="R623" s="2" t="s">
        <v>1061</v>
      </c>
      <c r="S623" s="2" t="s">
        <v>1041</v>
      </c>
      <c r="T623" s="2" t="s">
        <v>1596</v>
      </c>
    </row>
    <row r="624" spans="1:20" x14ac:dyDescent="0.3">
      <c r="A624" s="2" t="s">
        <v>2289</v>
      </c>
      <c r="B624" s="2" t="s">
        <v>1054</v>
      </c>
      <c r="C624" s="2" t="s">
        <v>2290</v>
      </c>
      <c r="D624" s="2" t="s">
        <v>2291</v>
      </c>
      <c r="E624" s="2" t="s">
        <v>2292</v>
      </c>
      <c r="F624" s="2" t="s">
        <v>1630</v>
      </c>
      <c r="G624" s="2" t="s">
        <v>1631</v>
      </c>
      <c r="H624" s="2" t="s">
        <v>1632</v>
      </c>
      <c r="I624" s="2" t="s">
        <v>2297</v>
      </c>
      <c r="J624" s="2" t="s">
        <v>1053</v>
      </c>
      <c r="K624" s="2" t="s">
        <v>1038</v>
      </c>
      <c r="L624" s="2" t="s">
        <v>1075</v>
      </c>
      <c r="M624" s="2" t="s">
        <v>1059</v>
      </c>
      <c r="N624" s="2" t="s">
        <v>1076</v>
      </c>
      <c r="O624" s="2" t="s">
        <v>1040</v>
      </c>
      <c r="P624" s="2" t="str">
        <f t="shared" si="18"/>
        <v>P-Onsite</v>
      </c>
      <c r="Q624" s="2" t="str">
        <f t="shared" si="19"/>
        <v>P-S1_Onsite</v>
      </c>
      <c r="R624" s="2" t="s">
        <v>1061</v>
      </c>
      <c r="S624" s="2" t="s">
        <v>1041</v>
      </c>
      <c r="T624" s="2" t="s">
        <v>1596</v>
      </c>
    </row>
    <row r="625" spans="1:20" x14ac:dyDescent="0.3">
      <c r="A625" s="2" t="s">
        <v>2298</v>
      </c>
      <c r="B625" s="2" t="s">
        <v>1054</v>
      </c>
      <c r="C625" s="2" t="s">
        <v>2299</v>
      </c>
      <c r="D625" s="2" t="s">
        <v>2300</v>
      </c>
      <c r="E625" s="2" t="s">
        <v>2301</v>
      </c>
      <c r="F625" s="2" t="s">
        <v>1605</v>
      </c>
      <c r="G625" s="2" t="s">
        <v>1606</v>
      </c>
      <c r="H625" s="2" t="s">
        <v>1607</v>
      </c>
      <c r="I625" s="2" t="s">
        <v>2302</v>
      </c>
      <c r="J625" s="2" t="s">
        <v>1609</v>
      </c>
      <c r="K625" s="2" t="s">
        <v>1610</v>
      </c>
      <c r="L625" s="2" t="s">
        <v>1164</v>
      </c>
      <c r="M625" s="2" t="s">
        <v>1059</v>
      </c>
      <c r="N625" s="2" t="s">
        <v>1165</v>
      </c>
      <c r="O625" s="2" t="s">
        <v>1040</v>
      </c>
      <c r="P625" s="2" t="str">
        <f t="shared" si="18"/>
        <v>P-Onsite</v>
      </c>
      <c r="Q625" s="2" t="str">
        <f t="shared" si="19"/>
        <v>P-S1_Onsite</v>
      </c>
      <c r="R625" s="2" t="s">
        <v>1061</v>
      </c>
      <c r="S625" s="2" t="s">
        <v>1041</v>
      </c>
      <c r="T625" s="2" t="s">
        <v>1596</v>
      </c>
    </row>
    <row r="626" spans="1:20" x14ac:dyDescent="0.3">
      <c r="A626" s="2" t="s">
        <v>2298</v>
      </c>
      <c r="B626" s="2" t="s">
        <v>1054</v>
      </c>
      <c r="C626" s="2" t="s">
        <v>2299</v>
      </c>
      <c r="D626" s="2" t="s">
        <v>2300</v>
      </c>
      <c r="E626" s="2" t="s">
        <v>2301</v>
      </c>
      <c r="F626" s="2" t="s">
        <v>1597</v>
      </c>
      <c r="G626" s="2" t="s">
        <v>1598</v>
      </c>
      <c r="H626" s="2" t="s">
        <v>1599</v>
      </c>
      <c r="I626" s="2" t="s">
        <v>2303</v>
      </c>
      <c r="J626" s="2" t="s">
        <v>1037</v>
      </c>
      <c r="K626" s="2" t="s">
        <v>1038</v>
      </c>
      <c r="L626" s="2" t="s">
        <v>1164</v>
      </c>
      <c r="M626" s="2" t="s">
        <v>1059</v>
      </c>
      <c r="N626" s="2" t="s">
        <v>1165</v>
      </c>
      <c r="O626" s="2" t="s">
        <v>1040</v>
      </c>
      <c r="P626" s="2" t="str">
        <f t="shared" si="18"/>
        <v>P-Onsite</v>
      </c>
      <c r="Q626" s="2" t="str">
        <f t="shared" si="19"/>
        <v>P-S1_Onsite</v>
      </c>
      <c r="R626" s="2" t="s">
        <v>1061</v>
      </c>
      <c r="S626" s="2" t="s">
        <v>1041</v>
      </c>
      <c r="T626" s="2" t="s">
        <v>1596</v>
      </c>
    </row>
    <row r="627" spans="1:20" x14ac:dyDescent="0.3">
      <c r="A627" s="2" t="s">
        <v>2298</v>
      </c>
      <c r="B627" s="2" t="s">
        <v>1054</v>
      </c>
      <c r="C627" s="2" t="s">
        <v>2299</v>
      </c>
      <c r="D627" s="2" t="s">
        <v>2300</v>
      </c>
      <c r="E627" s="2" t="s">
        <v>2301</v>
      </c>
      <c r="F627" s="2" t="s">
        <v>1612</v>
      </c>
      <c r="G627" s="2" t="s">
        <v>1613</v>
      </c>
      <c r="H627" s="2" t="s">
        <v>1614</v>
      </c>
      <c r="I627" s="2" t="s">
        <v>2304</v>
      </c>
      <c r="J627" s="2" t="s">
        <v>1047</v>
      </c>
      <c r="K627" s="2" t="s">
        <v>1048</v>
      </c>
      <c r="L627" s="2" t="s">
        <v>1164</v>
      </c>
      <c r="M627" s="2" t="s">
        <v>1059</v>
      </c>
      <c r="N627" s="2" t="s">
        <v>1165</v>
      </c>
      <c r="O627" s="2" t="s">
        <v>1040</v>
      </c>
      <c r="P627" s="2" t="str">
        <f t="shared" si="18"/>
        <v>P-Onsite</v>
      </c>
      <c r="Q627" s="2" t="str">
        <f t="shared" si="19"/>
        <v>P-S1_Onsite</v>
      </c>
      <c r="R627" s="2" t="s">
        <v>1061</v>
      </c>
      <c r="S627" s="2" t="s">
        <v>1041</v>
      </c>
      <c r="T627" s="2" t="s">
        <v>1596</v>
      </c>
    </row>
    <row r="628" spans="1:20" x14ac:dyDescent="0.3">
      <c r="A628" s="2" t="s">
        <v>2305</v>
      </c>
      <c r="B628" s="2" t="s">
        <v>1054</v>
      </c>
      <c r="C628" s="2" t="s">
        <v>2306</v>
      </c>
      <c r="D628" s="2" t="s">
        <v>2307</v>
      </c>
      <c r="E628" s="2" t="s">
        <v>2308</v>
      </c>
      <c r="F628" s="2" t="s">
        <v>1597</v>
      </c>
      <c r="G628" s="2" t="s">
        <v>1598</v>
      </c>
      <c r="H628" s="2" t="s">
        <v>1599</v>
      </c>
      <c r="I628" s="2" t="s">
        <v>2309</v>
      </c>
      <c r="J628" s="2" t="s">
        <v>1037</v>
      </c>
      <c r="K628" s="2" t="s">
        <v>1038</v>
      </c>
      <c r="L628" s="2" t="s">
        <v>1089</v>
      </c>
      <c r="M628" s="2" t="s">
        <v>1059</v>
      </c>
      <c r="N628" s="2" t="s">
        <v>1124</v>
      </c>
      <c r="O628" s="2" t="s">
        <v>1040</v>
      </c>
      <c r="P628" s="2" t="str">
        <f t="shared" si="18"/>
        <v>P-Onsite</v>
      </c>
      <c r="Q628" s="2" t="str">
        <f t="shared" si="19"/>
        <v>P-S1_Onsite</v>
      </c>
      <c r="R628" s="2" t="s">
        <v>1061</v>
      </c>
      <c r="S628" s="2" t="s">
        <v>1041</v>
      </c>
      <c r="T628" s="2" t="s">
        <v>1596</v>
      </c>
    </row>
    <row r="629" spans="1:20" x14ac:dyDescent="0.3">
      <c r="A629" s="2" t="s">
        <v>2305</v>
      </c>
      <c r="B629" s="2" t="s">
        <v>1054</v>
      </c>
      <c r="C629" s="2" t="s">
        <v>2306</v>
      </c>
      <c r="D629" s="2" t="s">
        <v>2307</v>
      </c>
      <c r="E629" s="2" t="s">
        <v>2308</v>
      </c>
      <c r="F629" s="2" t="s">
        <v>1612</v>
      </c>
      <c r="G629" s="2" t="s">
        <v>1613</v>
      </c>
      <c r="H629" s="2" t="s">
        <v>1614</v>
      </c>
      <c r="I629" s="2" t="s">
        <v>2310</v>
      </c>
      <c r="J629" s="2" t="s">
        <v>1047</v>
      </c>
      <c r="K629" s="2" t="s">
        <v>1048</v>
      </c>
      <c r="L629" s="2" t="s">
        <v>1089</v>
      </c>
      <c r="M629" s="2" t="s">
        <v>1059</v>
      </c>
      <c r="N629" s="2" t="s">
        <v>1124</v>
      </c>
      <c r="O629" s="2" t="s">
        <v>1040</v>
      </c>
      <c r="P629" s="2" t="str">
        <f t="shared" si="18"/>
        <v>P-Onsite</v>
      </c>
      <c r="Q629" s="2" t="str">
        <f t="shared" si="19"/>
        <v>P-S1_Onsite</v>
      </c>
      <c r="R629" s="2" t="s">
        <v>1061</v>
      </c>
      <c r="S629" s="2" t="s">
        <v>1041</v>
      </c>
      <c r="T629" s="2" t="s">
        <v>1596</v>
      </c>
    </row>
    <row r="630" spans="1:20" x14ac:dyDescent="0.3">
      <c r="A630" s="2" t="s">
        <v>2311</v>
      </c>
      <c r="B630" s="2" t="s">
        <v>1054</v>
      </c>
      <c r="C630" s="2" t="s">
        <v>2312</v>
      </c>
      <c r="D630" s="2" t="s">
        <v>2313</v>
      </c>
      <c r="E630" s="2" t="s">
        <v>2314</v>
      </c>
      <c r="F630" s="2" t="s">
        <v>1597</v>
      </c>
      <c r="G630" s="2" t="s">
        <v>1598</v>
      </c>
      <c r="H630" s="2" t="s">
        <v>1599</v>
      </c>
      <c r="I630" s="2" t="s">
        <v>2315</v>
      </c>
      <c r="J630" s="2" t="s">
        <v>1037</v>
      </c>
      <c r="K630" s="2" t="s">
        <v>1038</v>
      </c>
      <c r="L630" s="2" t="s">
        <v>1314</v>
      </c>
      <c r="M630" s="2" t="s">
        <v>1059</v>
      </c>
      <c r="N630" s="2" t="s">
        <v>1315</v>
      </c>
      <c r="O630" s="2" t="s">
        <v>1040</v>
      </c>
      <c r="P630" s="2" t="str">
        <f t="shared" si="18"/>
        <v>P-Onsite</v>
      </c>
      <c r="Q630" s="2" t="str">
        <f t="shared" si="19"/>
        <v>P-S1_Onsite</v>
      </c>
      <c r="R630" s="2" t="s">
        <v>1061</v>
      </c>
      <c r="S630" s="2" t="s">
        <v>1041</v>
      </c>
      <c r="T630" s="2" t="s">
        <v>1596</v>
      </c>
    </row>
    <row r="631" spans="1:20" x14ac:dyDescent="0.3">
      <c r="A631" s="2" t="s">
        <v>2311</v>
      </c>
      <c r="B631" s="2" t="s">
        <v>1054</v>
      </c>
      <c r="C631" s="2" t="s">
        <v>2312</v>
      </c>
      <c r="D631" s="2" t="s">
        <v>2313</v>
      </c>
      <c r="E631" s="2" t="s">
        <v>2314</v>
      </c>
      <c r="F631" s="2" t="s">
        <v>1612</v>
      </c>
      <c r="G631" s="2" t="s">
        <v>1613</v>
      </c>
      <c r="H631" s="2" t="s">
        <v>1614</v>
      </c>
      <c r="I631" s="2" t="s">
        <v>2316</v>
      </c>
      <c r="J631" s="2" t="s">
        <v>1047</v>
      </c>
      <c r="K631" s="2" t="s">
        <v>1048</v>
      </c>
      <c r="L631" s="2" t="s">
        <v>1314</v>
      </c>
      <c r="M631" s="2" t="s">
        <v>1059</v>
      </c>
      <c r="N631" s="2" t="s">
        <v>1315</v>
      </c>
      <c r="O631" s="2" t="s">
        <v>1040</v>
      </c>
      <c r="P631" s="2" t="str">
        <f t="shared" si="18"/>
        <v>P-Onsite</v>
      </c>
      <c r="Q631" s="2" t="str">
        <f t="shared" si="19"/>
        <v>P-S1_Onsite</v>
      </c>
      <c r="R631" s="2" t="s">
        <v>1061</v>
      </c>
      <c r="S631" s="2" t="s">
        <v>1041</v>
      </c>
      <c r="T631" s="2" t="s">
        <v>1596</v>
      </c>
    </row>
    <row r="632" spans="1:20" x14ac:dyDescent="0.3">
      <c r="A632" s="2" t="s">
        <v>2317</v>
      </c>
      <c r="B632" s="2" t="s">
        <v>1054</v>
      </c>
      <c r="C632" s="2" t="s">
        <v>2318</v>
      </c>
      <c r="D632" s="2" t="s">
        <v>2319</v>
      </c>
      <c r="E632" s="2" t="s">
        <v>2320</v>
      </c>
      <c r="F632" s="2" t="s">
        <v>1592</v>
      </c>
      <c r="G632" s="2" t="s">
        <v>1593</v>
      </c>
      <c r="H632" s="2" t="s">
        <v>1594</v>
      </c>
      <c r="I632" s="2" t="s">
        <v>2321</v>
      </c>
      <c r="J632" s="2" t="s">
        <v>1066</v>
      </c>
      <c r="K632" s="2" t="s">
        <v>1048</v>
      </c>
      <c r="L632" s="2" t="s">
        <v>1332</v>
      </c>
      <c r="M632" s="2" t="s">
        <v>1059</v>
      </c>
      <c r="N632" s="2" t="s">
        <v>1333</v>
      </c>
      <c r="O632" s="2" t="s">
        <v>1040</v>
      </c>
      <c r="P632" s="2" t="str">
        <f t="shared" si="18"/>
        <v>P-Onsite</v>
      </c>
      <c r="Q632" s="2" t="str">
        <f t="shared" si="19"/>
        <v>P-S1_Onsite</v>
      </c>
      <c r="R632" s="2" t="s">
        <v>1061</v>
      </c>
      <c r="S632" s="2" t="s">
        <v>1041</v>
      </c>
      <c r="T632" s="2" t="s">
        <v>1596</v>
      </c>
    </row>
    <row r="633" spans="1:20" x14ac:dyDescent="0.3">
      <c r="A633" s="2" t="s">
        <v>2317</v>
      </c>
      <c r="B633" s="2" t="s">
        <v>1054</v>
      </c>
      <c r="C633" s="2" t="s">
        <v>2318</v>
      </c>
      <c r="D633" s="2" t="s">
        <v>2319</v>
      </c>
      <c r="E633" s="2" t="s">
        <v>2320</v>
      </c>
      <c r="F633" s="2" t="s">
        <v>1630</v>
      </c>
      <c r="G633" s="2" t="s">
        <v>1631</v>
      </c>
      <c r="H633" s="2" t="s">
        <v>1632</v>
      </c>
      <c r="I633" s="2" t="s">
        <v>2322</v>
      </c>
      <c r="J633" s="2" t="s">
        <v>1053</v>
      </c>
      <c r="K633" s="2" t="s">
        <v>1038</v>
      </c>
      <c r="L633" s="2" t="s">
        <v>1332</v>
      </c>
      <c r="M633" s="2" t="s">
        <v>1059</v>
      </c>
      <c r="N633" s="2" t="s">
        <v>1333</v>
      </c>
      <c r="O633" s="2" t="s">
        <v>1040</v>
      </c>
      <c r="P633" s="2" t="str">
        <f t="shared" si="18"/>
        <v>P-Onsite</v>
      </c>
      <c r="Q633" s="2" t="str">
        <f t="shared" si="19"/>
        <v>P-S1_Onsite</v>
      </c>
      <c r="R633" s="2" t="s">
        <v>1061</v>
      </c>
      <c r="S633" s="2" t="s">
        <v>1041</v>
      </c>
      <c r="T633" s="2" t="s">
        <v>1596</v>
      </c>
    </row>
    <row r="634" spans="1:20" x14ac:dyDescent="0.3">
      <c r="A634" s="2" t="s">
        <v>2323</v>
      </c>
      <c r="B634" s="2" t="s">
        <v>1054</v>
      </c>
      <c r="C634" s="2" t="s">
        <v>2324</v>
      </c>
      <c r="D634" s="2" t="s">
        <v>2325</v>
      </c>
      <c r="E634" s="2" t="s">
        <v>2326</v>
      </c>
      <c r="F634" s="2" t="s">
        <v>1605</v>
      </c>
      <c r="G634" s="2" t="s">
        <v>1606</v>
      </c>
      <c r="H634" s="2" t="s">
        <v>1607</v>
      </c>
      <c r="I634" s="2" t="s">
        <v>2327</v>
      </c>
      <c r="J634" s="2" t="s">
        <v>1609</v>
      </c>
      <c r="K634" s="2" t="s">
        <v>1610</v>
      </c>
      <c r="L634" s="2" t="s">
        <v>1191</v>
      </c>
      <c r="M634" s="2" t="s">
        <v>1059</v>
      </c>
      <c r="N634" s="2" t="s">
        <v>1192</v>
      </c>
      <c r="O634" s="2" t="s">
        <v>1040</v>
      </c>
      <c r="P634" s="2" t="str">
        <f t="shared" si="18"/>
        <v>P-Onsite</v>
      </c>
      <c r="Q634" s="2" t="str">
        <f t="shared" si="19"/>
        <v>P-S1_Onsite</v>
      </c>
      <c r="R634" s="2" t="s">
        <v>1061</v>
      </c>
      <c r="S634" s="2" t="s">
        <v>1041</v>
      </c>
      <c r="T634" s="2" t="s">
        <v>1596</v>
      </c>
    </row>
    <row r="635" spans="1:20" x14ac:dyDescent="0.3">
      <c r="A635" s="2" t="s">
        <v>2323</v>
      </c>
      <c r="B635" s="2" t="s">
        <v>1054</v>
      </c>
      <c r="C635" s="2" t="s">
        <v>2324</v>
      </c>
      <c r="D635" s="2" t="s">
        <v>2325</v>
      </c>
      <c r="E635" s="2" t="s">
        <v>2326</v>
      </c>
      <c r="F635" s="2" t="s">
        <v>1592</v>
      </c>
      <c r="G635" s="2" t="s">
        <v>1593</v>
      </c>
      <c r="H635" s="2" t="s">
        <v>1594</v>
      </c>
      <c r="I635" s="2" t="s">
        <v>2328</v>
      </c>
      <c r="J635" s="2" t="s">
        <v>1066</v>
      </c>
      <c r="K635" s="2" t="s">
        <v>1048</v>
      </c>
      <c r="L635" s="2" t="s">
        <v>1191</v>
      </c>
      <c r="M635" s="2" t="s">
        <v>1059</v>
      </c>
      <c r="N635" s="2" t="s">
        <v>1192</v>
      </c>
      <c r="O635" s="2" t="s">
        <v>1040</v>
      </c>
      <c r="P635" s="2" t="str">
        <f t="shared" si="18"/>
        <v>P-Onsite</v>
      </c>
      <c r="Q635" s="2" t="str">
        <f t="shared" si="19"/>
        <v>P-S1_Onsite</v>
      </c>
      <c r="R635" s="2" t="s">
        <v>1061</v>
      </c>
      <c r="S635" s="2" t="s">
        <v>1041</v>
      </c>
      <c r="T635" s="2" t="s">
        <v>1596</v>
      </c>
    </row>
    <row r="636" spans="1:20" x14ac:dyDescent="0.3">
      <c r="A636" s="2" t="s">
        <v>2323</v>
      </c>
      <c r="B636" s="2" t="s">
        <v>1054</v>
      </c>
      <c r="C636" s="2" t="s">
        <v>2324</v>
      </c>
      <c r="D636" s="2" t="s">
        <v>2325</v>
      </c>
      <c r="E636" s="2" t="s">
        <v>2326</v>
      </c>
      <c r="F636" s="2" t="s">
        <v>1597</v>
      </c>
      <c r="G636" s="2" t="s">
        <v>1598</v>
      </c>
      <c r="H636" s="2" t="s">
        <v>1599</v>
      </c>
      <c r="I636" s="2" t="s">
        <v>2329</v>
      </c>
      <c r="J636" s="2" t="s">
        <v>1037</v>
      </c>
      <c r="K636" s="2" t="s">
        <v>1038</v>
      </c>
      <c r="L636" s="2" t="s">
        <v>1191</v>
      </c>
      <c r="M636" s="2" t="s">
        <v>1059</v>
      </c>
      <c r="N636" s="2" t="s">
        <v>1192</v>
      </c>
      <c r="O636" s="2" t="s">
        <v>1040</v>
      </c>
      <c r="P636" s="2" t="str">
        <f t="shared" si="18"/>
        <v>P-Onsite</v>
      </c>
      <c r="Q636" s="2" t="str">
        <f t="shared" si="19"/>
        <v>P-S1_Onsite</v>
      </c>
      <c r="R636" s="2" t="s">
        <v>1061</v>
      </c>
      <c r="S636" s="2" t="s">
        <v>1041</v>
      </c>
      <c r="T636" s="2" t="s">
        <v>1596</v>
      </c>
    </row>
    <row r="637" spans="1:20" x14ac:dyDescent="0.3">
      <c r="A637" s="2" t="s">
        <v>2323</v>
      </c>
      <c r="B637" s="2" t="s">
        <v>1054</v>
      </c>
      <c r="C637" s="2" t="s">
        <v>2324</v>
      </c>
      <c r="D637" s="2" t="s">
        <v>2325</v>
      </c>
      <c r="E637" s="2" t="s">
        <v>2326</v>
      </c>
      <c r="F637" s="2" t="s">
        <v>1612</v>
      </c>
      <c r="G637" s="2" t="s">
        <v>1613</v>
      </c>
      <c r="H637" s="2" t="s">
        <v>1614</v>
      </c>
      <c r="I637" s="2" t="s">
        <v>2330</v>
      </c>
      <c r="J637" s="2" t="s">
        <v>1047</v>
      </c>
      <c r="K637" s="2" t="s">
        <v>1048</v>
      </c>
      <c r="L637" s="2" t="s">
        <v>1191</v>
      </c>
      <c r="M637" s="2" t="s">
        <v>1059</v>
      </c>
      <c r="N637" s="2" t="s">
        <v>1192</v>
      </c>
      <c r="O637" s="2" t="s">
        <v>1040</v>
      </c>
      <c r="P637" s="2" t="str">
        <f t="shared" si="18"/>
        <v>P-Onsite</v>
      </c>
      <c r="Q637" s="2" t="str">
        <f t="shared" si="19"/>
        <v>P-S1_Onsite</v>
      </c>
      <c r="R637" s="2" t="s">
        <v>1061</v>
      </c>
      <c r="S637" s="2" t="s">
        <v>1041</v>
      </c>
      <c r="T637" s="2" t="s">
        <v>1596</v>
      </c>
    </row>
    <row r="638" spans="1:20" x14ac:dyDescent="0.3">
      <c r="A638" s="2" t="s">
        <v>2323</v>
      </c>
      <c r="B638" s="2" t="s">
        <v>1054</v>
      </c>
      <c r="C638" s="2" t="s">
        <v>2324</v>
      </c>
      <c r="D638" s="2" t="s">
        <v>2325</v>
      </c>
      <c r="E638" s="2" t="s">
        <v>2326</v>
      </c>
      <c r="F638" s="2" t="s">
        <v>1630</v>
      </c>
      <c r="G638" s="2" t="s">
        <v>1631</v>
      </c>
      <c r="H638" s="2" t="s">
        <v>1632</v>
      </c>
      <c r="I638" s="2" t="s">
        <v>2331</v>
      </c>
      <c r="J638" s="2" t="s">
        <v>1053</v>
      </c>
      <c r="K638" s="2" t="s">
        <v>1038</v>
      </c>
      <c r="L638" s="2" t="s">
        <v>1191</v>
      </c>
      <c r="M638" s="2" t="s">
        <v>1059</v>
      </c>
      <c r="N638" s="2" t="s">
        <v>1192</v>
      </c>
      <c r="O638" s="2" t="s">
        <v>1040</v>
      </c>
      <c r="P638" s="2" t="str">
        <f t="shared" si="18"/>
        <v>P-Onsite</v>
      </c>
      <c r="Q638" s="2" t="str">
        <f t="shared" si="19"/>
        <v>P-S1_Onsite</v>
      </c>
      <c r="R638" s="2" t="s">
        <v>1061</v>
      </c>
      <c r="S638" s="2" t="s">
        <v>1041</v>
      </c>
      <c r="T638" s="2" t="s">
        <v>1596</v>
      </c>
    </row>
    <row r="639" spans="1:20" x14ac:dyDescent="0.3">
      <c r="A639" s="2" t="s">
        <v>2332</v>
      </c>
      <c r="B639" s="2" t="s">
        <v>1054</v>
      </c>
      <c r="C639" s="2" t="s">
        <v>2333</v>
      </c>
      <c r="D639" s="2" t="s">
        <v>2334</v>
      </c>
      <c r="E639" s="2" t="s">
        <v>2335</v>
      </c>
      <c r="F639" s="2" t="s">
        <v>1592</v>
      </c>
      <c r="G639" s="2" t="s">
        <v>1593</v>
      </c>
      <c r="H639" s="2" t="s">
        <v>1594</v>
      </c>
      <c r="I639" s="2" t="s">
        <v>2336</v>
      </c>
      <c r="J639" s="2" t="s">
        <v>1066</v>
      </c>
      <c r="K639" s="2" t="s">
        <v>1048</v>
      </c>
      <c r="L639" s="2" t="s">
        <v>1058</v>
      </c>
      <c r="M639" s="2" t="s">
        <v>1059</v>
      </c>
      <c r="N639" s="2" t="s">
        <v>1106</v>
      </c>
      <c r="O639" s="2" t="s">
        <v>1040</v>
      </c>
      <c r="P639" s="2" t="str">
        <f t="shared" si="18"/>
        <v>P-Onsite</v>
      </c>
      <c r="Q639" s="2" t="str">
        <f t="shared" si="19"/>
        <v>P-S1_Onsite</v>
      </c>
      <c r="R639" s="2" t="s">
        <v>1061</v>
      </c>
      <c r="S639" s="2" t="s">
        <v>1041</v>
      </c>
      <c r="T639" s="2" t="s">
        <v>1596</v>
      </c>
    </row>
    <row r="640" spans="1:20" x14ac:dyDescent="0.3">
      <c r="A640" s="2" t="s">
        <v>2332</v>
      </c>
      <c r="B640" s="2" t="s">
        <v>1054</v>
      </c>
      <c r="C640" s="2" t="s">
        <v>2333</v>
      </c>
      <c r="D640" s="2" t="s">
        <v>2334</v>
      </c>
      <c r="E640" s="2" t="s">
        <v>2335</v>
      </c>
      <c r="F640" s="2" t="s">
        <v>1597</v>
      </c>
      <c r="G640" s="2" t="s">
        <v>1598</v>
      </c>
      <c r="H640" s="2" t="s">
        <v>1599</v>
      </c>
      <c r="I640" s="2" t="s">
        <v>2337</v>
      </c>
      <c r="J640" s="2" t="s">
        <v>1037</v>
      </c>
      <c r="K640" s="2" t="s">
        <v>1038</v>
      </c>
      <c r="L640" s="2" t="s">
        <v>1058</v>
      </c>
      <c r="M640" s="2" t="s">
        <v>1059</v>
      </c>
      <c r="N640" s="2" t="s">
        <v>1106</v>
      </c>
      <c r="O640" s="2" t="s">
        <v>1040</v>
      </c>
      <c r="P640" s="2" t="str">
        <f t="shared" si="18"/>
        <v>P-Onsite</v>
      </c>
      <c r="Q640" s="2" t="str">
        <f t="shared" si="19"/>
        <v>P-S1_Onsite</v>
      </c>
      <c r="R640" s="2" t="s">
        <v>1061</v>
      </c>
      <c r="S640" s="2" t="s">
        <v>1041</v>
      </c>
      <c r="T640" s="2" t="s">
        <v>1596</v>
      </c>
    </row>
    <row r="641" spans="1:20" x14ac:dyDescent="0.3">
      <c r="A641" s="2" t="s">
        <v>2338</v>
      </c>
      <c r="B641" s="2" t="s">
        <v>1054</v>
      </c>
      <c r="C641" s="2" t="s">
        <v>2339</v>
      </c>
      <c r="D641" s="2" t="s">
        <v>2340</v>
      </c>
      <c r="E641" s="2" t="s">
        <v>2341</v>
      </c>
      <c r="F641" s="2" t="s">
        <v>1612</v>
      </c>
      <c r="G641" s="2" t="s">
        <v>1613</v>
      </c>
      <c r="H641" s="2" t="s">
        <v>1614</v>
      </c>
      <c r="I641" s="2" t="s">
        <v>2342</v>
      </c>
      <c r="J641" s="2" t="s">
        <v>1047</v>
      </c>
      <c r="K641" s="2" t="s">
        <v>1048</v>
      </c>
      <c r="L641" s="2" t="s">
        <v>1332</v>
      </c>
      <c r="M641" s="2" t="s">
        <v>1059</v>
      </c>
      <c r="N641" s="2" t="s">
        <v>1333</v>
      </c>
      <c r="O641" s="2" t="s">
        <v>1040</v>
      </c>
      <c r="P641" s="2" t="str">
        <f t="shared" si="18"/>
        <v>P-Onsite</v>
      </c>
      <c r="Q641" s="2" t="str">
        <f t="shared" si="19"/>
        <v>P-S1_Onsite</v>
      </c>
      <c r="R641" s="2" t="s">
        <v>1061</v>
      </c>
      <c r="S641" s="2" t="s">
        <v>1041</v>
      </c>
      <c r="T641" s="2" t="s">
        <v>1596</v>
      </c>
    </row>
    <row r="642" spans="1:20" x14ac:dyDescent="0.3">
      <c r="A642" s="2" t="s">
        <v>2338</v>
      </c>
      <c r="B642" s="2" t="s">
        <v>1054</v>
      </c>
      <c r="C642" s="2" t="s">
        <v>2339</v>
      </c>
      <c r="D642" s="2" t="s">
        <v>2340</v>
      </c>
      <c r="E642" s="2" t="s">
        <v>2341</v>
      </c>
      <c r="F642" s="2" t="s">
        <v>1630</v>
      </c>
      <c r="G642" s="2" t="s">
        <v>1631</v>
      </c>
      <c r="H642" s="2" t="s">
        <v>1632</v>
      </c>
      <c r="I642" s="2" t="s">
        <v>2343</v>
      </c>
      <c r="J642" s="2" t="s">
        <v>1053</v>
      </c>
      <c r="K642" s="2" t="s">
        <v>1038</v>
      </c>
      <c r="L642" s="2" t="s">
        <v>1332</v>
      </c>
      <c r="M642" s="2" t="s">
        <v>1059</v>
      </c>
      <c r="N642" s="2" t="s">
        <v>1333</v>
      </c>
      <c r="O642" s="2" t="s">
        <v>1040</v>
      </c>
      <c r="P642" s="2" t="str">
        <f t="shared" si="18"/>
        <v>P-Onsite</v>
      </c>
      <c r="Q642" s="2" t="str">
        <f t="shared" si="19"/>
        <v>P-S1_Onsite</v>
      </c>
      <c r="R642" s="2" t="s">
        <v>1061</v>
      </c>
      <c r="S642" s="2" t="s">
        <v>1041</v>
      </c>
      <c r="T642" s="2" t="s">
        <v>1596</v>
      </c>
    </row>
    <row r="643" spans="1:20" x14ac:dyDescent="0.3">
      <c r="A643" s="2" t="s">
        <v>2344</v>
      </c>
      <c r="B643" s="2" t="s">
        <v>1054</v>
      </c>
      <c r="C643" s="2" t="s">
        <v>2345</v>
      </c>
      <c r="D643" s="2" t="s">
        <v>2346</v>
      </c>
      <c r="E643" s="2" t="s">
        <v>2347</v>
      </c>
      <c r="F643" s="2" t="s">
        <v>1605</v>
      </c>
      <c r="G643" s="2" t="s">
        <v>1606</v>
      </c>
      <c r="H643" s="2" t="s">
        <v>1607</v>
      </c>
      <c r="I643" s="2" t="s">
        <v>2348</v>
      </c>
      <c r="J643" s="2" t="s">
        <v>1609</v>
      </c>
      <c r="K643" s="2" t="s">
        <v>1610</v>
      </c>
      <c r="L643" s="2" t="s">
        <v>1164</v>
      </c>
      <c r="M643" s="2" t="s">
        <v>1059</v>
      </c>
      <c r="N643" s="2" t="s">
        <v>1209</v>
      </c>
      <c r="O643" s="2" t="s">
        <v>1040</v>
      </c>
      <c r="P643" s="2" t="str">
        <f t="shared" ref="P643:P706" si="20">CONCATENATE(LEFT(O643,1),"-",B643)</f>
        <v>P-Onsite</v>
      </c>
      <c r="Q643" s="2" t="str">
        <f t="shared" ref="Q643:Q706" si="21">CONCATENATE(LEFT($O643,1),"-",RIGHT($F643,9))</f>
        <v>P-S1_Onsite</v>
      </c>
      <c r="R643" s="2" t="s">
        <v>1061</v>
      </c>
      <c r="S643" s="2" t="s">
        <v>1041</v>
      </c>
      <c r="T643" s="2" t="s">
        <v>1596</v>
      </c>
    </row>
    <row r="644" spans="1:20" x14ac:dyDescent="0.3">
      <c r="A644" s="2" t="s">
        <v>2344</v>
      </c>
      <c r="B644" s="2" t="s">
        <v>1054</v>
      </c>
      <c r="C644" s="2" t="s">
        <v>2345</v>
      </c>
      <c r="D644" s="2" t="s">
        <v>2346</v>
      </c>
      <c r="E644" s="2" t="s">
        <v>2347</v>
      </c>
      <c r="F644" s="2" t="s">
        <v>1597</v>
      </c>
      <c r="G644" s="2" t="s">
        <v>1598</v>
      </c>
      <c r="H644" s="2" t="s">
        <v>1599</v>
      </c>
      <c r="I644" s="2" t="s">
        <v>2349</v>
      </c>
      <c r="J644" s="2" t="s">
        <v>1037</v>
      </c>
      <c r="K644" s="2" t="s">
        <v>1038</v>
      </c>
      <c r="L644" s="2" t="s">
        <v>1164</v>
      </c>
      <c r="M644" s="2" t="s">
        <v>1059</v>
      </c>
      <c r="N644" s="2" t="s">
        <v>1209</v>
      </c>
      <c r="O644" s="2" t="s">
        <v>1040</v>
      </c>
      <c r="P644" s="2" t="str">
        <f t="shared" si="20"/>
        <v>P-Onsite</v>
      </c>
      <c r="Q644" s="2" t="str">
        <f t="shared" si="21"/>
        <v>P-S1_Onsite</v>
      </c>
      <c r="R644" s="2" t="s">
        <v>1061</v>
      </c>
      <c r="S644" s="2" t="s">
        <v>1041</v>
      </c>
      <c r="T644" s="2" t="s">
        <v>1596</v>
      </c>
    </row>
    <row r="645" spans="1:20" x14ac:dyDescent="0.3">
      <c r="A645" s="2" t="s">
        <v>2350</v>
      </c>
      <c r="B645" s="2" t="s">
        <v>1054</v>
      </c>
      <c r="C645" s="2" t="s">
        <v>2351</v>
      </c>
      <c r="D645" s="2" t="s">
        <v>2352</v>
      </c>
      <c r="E645" s="2" t="s">
        <v>2353</v>
      </c>
      <c r="F645" s="2" t="s">
        <v>1605</v>
      </c>
      <c r="G645" s="2" t="s">
        <v>1606</v>
      </c>
      <c r="H645" s="2" t="s">
        <v>1607</v>
      </c>
      <c r="I645" s="2" t="s">
        <v>2354</v>
      </c>
      <c r="J645" s="2" t="s">
        <v>1609</v>
      </c>
      <c r="K645" s="2" t="s">
        <v>1610</v>
      </c>
      <c r="L645" s="2" t="s">
        <v>1205</v>
      </c>
      <c r="M645" s="2" t="s">
        <v>1059</v>
      </c>
      <c r="N645" s="2" t="s">
        <v>1206</v>
      </c>
      <c r="O645" s="2" t="s">
        <v>1040</v>
      </c>
      <c r="P645" s="2" t="str">
        <f t="shared" si="20"/>
        <v>P-Onsite</v>
      </c>
      <c r="Q645" s="2" t="str">
        <f t="shared" si="21"/>
        <v>P-S1_Onsite</v>
      </c>
      <c r="R645" s="2" t="s">
        <v>1061</v>
      </c>
      <c r="S645" s="2" t="s">
        <v>1041</v>
      </c>
      <c r="T645" s="2" t="s">
        <v>1596</v>
      </c>
    </row>
    <row r="646" spans="1:20" x14ac:dyDescent="0.3">
      <c r="A646" s="2" t="s">
        <v>2350</v>
      </c>
      <c r="B646" s="2" t="s">
        <v>1054</v>
      </c>
      <c r="C646" s="2" t="s">
        <v>2351</v>
      </c>
      <c r="D646" s="2" t="s">
        <v>2352</v>
      </c>
      <c r="E646" s="2" t="s">
        <v>2353</v>
      </c>
      <c r="F646" s="2" t="s">
        <v>1592</v>
      </c>
      <c r="G646" s="2" t="s">
        <v>1593</v>
      </c>
      <c r="H646" s="2" t="s">
        <v>1594</v>
      </c>
      <c r="I646" s="2" t="s">
        <v>2355</v>
      </c>
      <c r="J646" s="2" t="s">
        <v>1066</v>
      </c>
      <c r="K646" s="2" t="s">
        <v>1048</v>
      </c>
      <c r="L646" s="2" t="s">
        <v>1205</v>
      </c>
      <c r="M646" s="2" t="s">
        <v>1059</v>
      </c>
      <c r="N646" s="2" t="s">
        <v>1206</v>
      </c>
      <c r="O646" s="2" t="s">
        <v>1040</v>
      </c>
      <c r="P646" s="2" t="str">
        <f t="shared" si="20"/>
        <v>P-Onsite</v>
      </c>
      <c r="Q646" s="2" t="str">
        <f t="shared" si="21"/>
        <v>P-S1_Onsite</v>
      </c>
      <c r="R646" s="2" t="s">
        <v>1061</v>
      </c>
      <c r="S646" s="2" t="s">
        <v>1041</v>
      </c>
      <c r="T646" s="2" t="s">
        <v>1596</v>
      </c>
    </row>
    <row r="647" spans="1:20" x14ac:dyDescent="0.3">
      <c r="A647" s="2" t="s">
        <v>2350</v>
      </c>
      <c r="B647" s="2" t="s">
        <v>1054</v>
      </c>
      <c r="C647" s="2" t="s">
        <v>2351</v>
      </c>
      <c r="D647" s="2" t="s">
        <v>2352</v>
      </c>
      <c r="E647" s="2" t="s">
        <v>2353</v>
      </c>
      <c r="F647" s="2" t="s">
        <v>1597</v>
      </c>
      <c r="G647" s="2" t="s">
        <v>1598</v>
      </c>
      <c r="H647" s="2" t="s">
        <v>1599</v>
      </c>
      <c r="I647" s="2" t="s">
        <v>2356</v>
      </c>
      <c r="J647" s="2" t="s">
        <v>1037</v>
      </c>
      <c r="K647" s="2" t="s">
        <v>1038</v>
      </c>
      <c r="L647" s="2" t="s">
        <v>1205</v>
      </c>
      <c r="M647" s="2" t="s">
        <v>1059</v>
      </c>
      <c r="N647" s="2" t="s">
        <v>1206</v>
      </c>
      <c r="O647" s="2" t="s">
        <v>1040</v>
      </c>
      <c r="P647" s="2" t="str">
        <f t="shared" si="20"/>
        <v>P-Onsite</v>
      </c>
      <c r="Q647" s="2" t="str">
        <f t="shared" si="21"/>
        <v>P-S1_Onsite</v>
      </c>
      <c r="R647" s="2" t="s">
        <v>1061</v>
      </c>
      <c r="S647" s="2" t="s">
        <v>1041</v>
      </c>
      <c r="T647" s="2" t="s">
        <v>1596</v>
      </c>
    </row>
    <row r="648" spans="1:20" x14ac:dyDescent="0.3">
      <c r="A648" s="2" t="s">
        <v>2350</v>
      </c>
      <c r="B648" s="2" t="s">
        <v>1054</v>
      </c>
      <c r="C648" s="2" t="s">
        <v>2351</v>
      </c>
      <c r="D648" s="2" t="s">
        <v>2352</v>
      </c>
      <c r="E648" s="2" t="s">
        <v>2353</v>
      </c>
      <c r="F648" s="2" t="s">
        <v>1612</v>
      </c>
      <c r="G648" s="2" t="s">
        <v>1613</v>
      </c>
      <c r="H648" s="2" t="s">
        <v>1614</v>
      </c>
      <c r="I648" s="2" t="s">
        <v>2357</v>
      </c>
      <c r="J648" s="2" t="s">
        <v>1047</v>
      </c>
      <c r="K648" s="2" t="s">
        <v>1048</v>
      </c>
      <c r="L648" s="2" t="s">
        <v>1205</v>
      </c>
      <c r="M648" s="2" t="s">
        <v>1059</v>
      </c>
      <c r="N648" s="2" t="s">
        <v>1206</v>
      </c>
      <c r="O648" s="2" t="s">
        <v>1040</v>
      </c>
      <c r="P648" s="2" t="str">
        <f t="shared" si="20"/>
        <v>P-Onsite</v>
      </c>
      <c r="Q648" s="2" t="str">
        <f t="shared" si="21"/>
        <v>P-S1_Onsite</v>
      </c>
      <c r="R648" s="2" t="s">
        <v>1061</v>
      </c>
      <c r="S648" s="2" t="s">
        <v>1041</v>
      </c>
      <c r="T648" s="2" t="s">
        <v>1596</v>
      </c>
    </row>
    <row r="649" spans="1:20" x14ac:dyDescent="0.3">
      <c r="A649" s="2" t="s">
        <v>2350</v>
      </c>
      <c r="B649" s="2" t="s">
        <v>1054</v>
      </c>
      <c r="C649" s="2" t="s">
        <v>2351</v>
      </c>
      <c r="D649" s="2" t="s">
        <v>2352</v>
      </c>
      <c r="E649" s="2" t="s">
        <v>2353</v>
      </c>
      <c r="F649" s="2" t="s">
        <v>1630</v>
      </c>
      <c r="G649" s="2" t="s">
        <v>1631</v>
      </c>
      <c r="H649" s="2" t="s">
        <v>1632</v>
      </c>
      <c r="I649" s="2" t="s">
        <v>2358</v>
      </c>
      <c r="J649" s="2" t="s">
        <v>1053</v>
      </c>
      <c r="K649" s="2" t="s">
        <v>1038</v>
      </c>
      <c r="L649" s="2" t="s">
        <v>1205</v>
      </c>
      <c r="M649" s="2" t="s">
        <v>1059</v>
      </c>
      <c r="N649" s="2" t="s">
        <v>1206</v>
      </c>
      <c r="O649" s="2" t="s">
        <v>1040</v>
      </c>
      <c r="P649" s="2" t="str">
        <f t="shared" si="20"/>
        <v>P-Onsite</v>
      </c>
      <c r="Q649" s="2" t="str">
        <f t="shared" si="21"/>
        <v>P-S1_Onsite</v>
      </c>
      <c r="R649" s="2" t="s">
        <v>1061</v>
      </c>
      <c r="S649" s="2" t="s">
        <v>1041</v>
      </c>
      <c r="T649" s="2" t="s">
        <v>1596</v>
      </c>
    </row>
    <row r="650" spans="1:20" x14ac:dyDescent="0.3">
      <c r="A650" s="2" t="s">
        <v>2359</v>
      </c>
      <c r="B650" s="2" t="s">
        <v>1054</v>
      </c>
      <c r="C650" s="2" t="s">
        <v>2360</v>
      </c>
      <c r="D650" s="2" t="s">
        <v>2361</v>
      </c>
      <c r="E650" s="2" t="s">
        <v>2362</v>
      </c>
      <c r="F650" s="2" t="s">
        <v>1597</v>
      </c>
      <c r="G650" s="2" t="s">
        <v>1598</v>
      </c>
      <c r="H650" s="2" t="s">
        <v>1599</v>
      </c>
      <c r="I650" s="2" t="s">
        <v>2363</v>
      </c>
      <c r="J650" s="2" t="s">
        <v>1037</v>
      </c>
      <c r="K650" s="2" t="s">
        <v>1038</v>
      </c>
      <c r="L650" s="2" t="s">
        <v>1332</v>
      </c>
      <c r="M650" s="2" t="s">
        <v>1059</v>
      </c>
      <c r="N650" s="2" t="s">
        <v>1333</v>
      </c>
      <c r="O650" s="2" t="s">
        <v>1040</v>
      </c>
      <c r="P650" s="2" t="str">
        <f t="shared" si="20"/>
        <v>P-Onsite</v>
      </c>
      <c r="Q650" s="2" t="str">
        <f t="shared" si="21"/>
        <v>P-S1_Onsite</v>
      </c>
      <c r="R650" s="2" t="s">
        <v>1061</v>
      </c>
      <c r="S650" s="2" t="s">
        <v>1041</v>
      </c>
      <c r="T650" s="2" t="s">
        <v>1596</v>
      </c>
    </row>
    <row r="651" spans="1:20" x14ac:dyDescent="0.3">
      <c r="A651" s="2" t="s">
        <v>2359</v>
      </c>
      <c r="B651" s="2" t="s">
        <v>1054</v>
      </c>
      <c r="C651" s="2" t="s">
        <v>2360</v>
      </c>
      <c r="D651" s="2" t="s">
        <v>2361</v>
      </c>
      <c r="E651" s="2" t="s">
        <v>2362</v>
      </c>
      <c r="F651" s="2" t="s">
        <v>1630</v>
      </c>
      <c r="G651" s="2" t="s">
        <v>1631</v>
      </c>
      <c r="H651" s="2" t="s">
        <v>1632</v>
      </c>
      <c r="I651" s="2" t="s">
        <v>2364</v>
      </c>
      <c r="J651" s="2" t="s">
        <v>1053</v>
      </c>
      <c r="K651" s="2" t="s">
        <v>1038</v>
      </c>
      <c r="L651" s="2" t="s">
        <v>1332</v>
      </c>
      <c r="M651" s="2" t="s">
        <v>1059</v>
      </c>
      <c r="N651" s="2" t="s">
        <v>1333</v>
      </c>
      <c r="O651" s="2" t="s">
        <v>1040</v>
      </c>
      <c r="P651" s="2" t="str">
        <f t="shared" si="20"/>
        <v>P-Onsite</v>
      </c>
      <c r="Q651" s="2" t="str">
        <f t="shared" si="21"/>
        <v>P-S1_Onsite</v>
      </c>
      <c r="R651" s="2" t="s">
        <v>1061</v>
      </c>
      <c r="S651" s="2" t="s">
        <v>1041</v>
      </c>
      <c r="T651" s="2" t="s">
        <v>1596</v>
      </c>
    </row>
    <row r="652" spans="1:20" x14ac:dyDescent="0.3">
      <c r="A652" s="2" t="s">
        <v>2365</v>
      </c>
      <c r="B652" s="2" t="s">
        <v>1054</v>
      </c>
      <c r="C652" s="2" t="s">
        <v>2366</v>
      </c>
      <c r="D652" s="2" t="s">
        <v>2367</v>
      </c>
      <c r="E652" s="2" t="s">
        <v>2368</v>
      </c>
      <c r="F652" s="2" t="s">
        <v>1592</v>
      </c>
      <c r="G652" s="2" t="s">
        <v>1593</v>
      </c>
      <c r="H652" s="2" t="s">
        <v>1594</v>
      </c>
      <c r="I652" s="2" t="s">
        <v>2369</v>
      </c>
      <c r="J652" s="2" t="s">
        <v>1066</v>
      </c>
      <c r="K652" s="2" t="s">
        <v>1048</v>
      </c>
      <c r="L652" s="2" t="s">
        <v>1300</v>
      </c>
      <c r="M652" s="2" t="s">
        <v>1059</v>
      </c>
      <c r="N652" s="2" t="s">
        <v>1375</v>
      </c>
      <c r="O652" s="2" t="s">
        <v>1040</v>
      </c>
      <c r="P652" s="2" t="str">
        <f t="shared" si="20"/>
        <v>P-Onsite</v>
      </c>
      <c r="Q652" s="2" t="str">
        <f t="shared" si="21"/>
        <v>P-S1_Onsite</v>
      </c>
      <c r="R652" s="2" t="s">
        <v>1061</v>
      </c>
      <c r="S652" s="2" t="s">
        <v>1041</v>
      </c>
      <c r="T652" s="2" t="s">
        <v>1596</v>
      </c>
    </row>
    <row r="653" spans="1:20" x14ac:dyDescent="0.3">
      <c r="A653" s="2" t="s">
        <v>2365</v>
      </c>
      <c r="B653" s="2" t="s">
        <v>1054</v>
      </c>
      <c r="C653" s="2" t="s">
        <v>2366</v>
      </c>
      <c r="D653" s="2" t="s">
        <v>2367</v>
      </c>
      <c r="E653" s="2" t="s">
        <v>2368</v>
      </c>
      <c r="F653" s="2" t="s">
        <v>1612</v>
      </c>
      <c r="G653" s="2" t="s">
        <v>1613</v>
      </c>
      <c r="H653" s="2" t="s">
        <v>1614</v>
      </c>
      <c r="I653" s="2" t="s">
        <v>2370</v>
      </c>
      <c r="J653" s="2" t="s">
        <v>1047</v>
      </c>
      <c r="K653" s="2" t="s">
        <v>1048</v>
      </c>
      <c r="L653" s="2" t="s">
        <v>1300</v>
      </c>
      <c r="M653" s="2" t="s">
        <v>1059</v>
      </c>
      <c r="N653" s="2" t="s">
        <v>1375</v>
      </c>
      <c r="O653" s="2" t="s">
        <v>1040</v>
      </c>
      <c r="P653" s="2" t="str">
        <f t="shared" si="20"/>
        <v>P-Onsite</v>
      </c>
      <c r="Q653" s="2" t="str">
        <f t="shared" si="21"/>
        <v>P-S1_Onsite</v>
      </c>
      <c r="R653" s="2" t="s">
        <v>1061</v>
      </c>
      <c r="S653" s="2" t="s">
        <v>1041</v>
      </c>
      <c r="T653" s="2" t="s">
        <v>1596</v>
      </c>
    </row>
    <row r="654" spans="1:20" x14ac:dyDescent="0.3">
      <c r="A654" s="2" t="s">
        <v>2371</v>
      </c>
      <c r="B654" s="2" t="s">
        <v>1054</v>
      </c>
      <c r="C654" s="2" t="s">
        <v>2372</v>
      </c>
      <c r="D654" s="2" t="s">
        <v>2373</v>
      </c>
      <c r="E654" s="2" t="s">
        <v>2374</v>
      </c>
      <c r="F654" s="2" t="s">
        <v>1605</v>
      </c>
      <c r="G654" s="2" t="s">
        <v>1606</v>
      </c>
      <c r="H654" s="2" t="s">
        <v>1607</v>
      </c>
      <c r="I654" s="2" t="s">
        <v>2375</v>
      </c>
      <c r="J654" s="2" t="s">
        <v>1609</v>
      </c>
      <c r="K654" s="2" t="s">
        <v>1610</v>
      </c>
      <c r="L654" s="2" t="s">
        <v>1205</v>
      </c>
      <c r="M654" s="2" t="s">
        <v>1059</v>
      </c>
      <c r="N654" s="2" t="s">
        <v>1206</v>
      </c>
      <c r="O654" s="2" t="s">
        <v>1040</v>
      </c>
      <c r="P654" s="2" t="str">
        <f t="shared" si="20"/>
        <v>P-Onsite</v>
      </c>
      <c r="Q654" s="2" t="str">
        <f t="shared" si="21"/>
        <v>P-S1_Onsite</v>
      </c>
      <c r="R654" s="2" t="s">
        <v>1061</v>
      </c>
      <c r="S654" s="2" t="s">
        <v>1041</v>
      </c>
      <c r="T654" s="2" t="s">
        <v>1596</v>
      </c>
    </row>
    <row r="655" spans="1:20" x14ac:dyDescent="0.3">
      <c r="A655" s="2" t="s">
        <v>2371</v>
      </c>
      <c r="B655" s="2" t="s">
        <v>1054</v>
      </c>
      <c r="C655" s="2" t="s">
        <v>2372</v>
      </c>
      <c r="D655" s="2" t="s">
        <v>2373</v>
      </c>
      <c r="E655" s="2" t="s">
        <v>2374</v>
      </c>
      <c r="F655" s="2" t="s">
        <v>1592</v>
      </c>
      <c r="G655" s="2" t="s">
        <v>1593</v>
      </c>
      <c r="H655" s="2" t="s">
        <v>1594</v>
      </c>
      <c r="I655" s="2" t="s">
        <v>2376</v>
      </c>
      <c r="J655" s="2" t="s">
        <v>1066</v>
      </c>
      <c r="K655" s="2" t="s">
        <v>1048</v>
      </c>
      <c r="L655" s="2" t="s">
        <v>1205</v>
      </c>
      <c r="M655" s="2" t="s">
        <v>1059</v>
      </c>
      <c r="N655" s="2" t="s">
        <v>1206</v>
      </c>
      <c r="O655" s="2" t="s">
        <v>1040</v>
      </c>
      <c r="P655" s="2" t="str">
        <f t="shared" si="20"/>
        <v>P-Onsite</v>
      </c>
      <c r="Q655" s="2" t="str">
        <f t="shared" si="21"/>
        <v>P-S1_Onsite</v>
      </c>
      <c r="R655" s="2" t="s">
        <v>1061</v>
      </c>
      <c r="S655" s="2" t="s">
        <v>1041</v>
      </c>
      <c r="T655" s="2" t="s">
        <v>1596</v>
      </c>
    </row>
    <row r="656" spans="1:20" x14ac:dyDescent="0.3">
      <c r="A656" s="2" t="s">
        <v>2371</v>
      </c>
      <c r="B656" s="2" t="s">
        <v>1054</v>
      </c>
      <c r="C656" s="2" t="s">
        <v>2372</v>
      </c>
      <c r="D656" s="2" t="s">
        <v>2373</v>
      </c>
      <c r="E656" s="2" t="s">
        <v>2374</v>
      </c>
      <c r="F656" s="2" t="s">
        <v>1597</v>
      </c>
      <c r="G656" s="2" t="s">
        <v>1598</v>
      </c>
      <c r="H656" s="2" t="s">
        <v>1599</v>
      </c>
      <c r="I656" s="2" t="s">
        <v>2377</v>
      </c>
      <c r="J656" s="2" t="s">
        <v>1037</v>
      </c>
      <c r="K656" s="2" t="s">
        <v>1038</v>
      </c>
      <c r="L656" s="2" t="s">
        <v>1205</v>
      </c>
      <c r="M656" s="2" t="s">
        <v>1059</v>
      </c>
      <c r="N656" s="2" t="s">
        <v>1206</v>
      </c>
      <c r="O656" s="2" t="s">
        <v>1040</v>
      </c>
      <c r="P656" s="2" t="str">
        <f t="shared" si="20"/>
        <v>P-Onsite</v>
      </c>
      <c r="Q656" s="2" t="str">
        <f t="shared" si="21"/>
        <v>P-S1_Onsite</v>
      </c>
      <c r="R656" s="2" t="s">
        <v>1061</v>
      </c>
      <c r="S656" s="2" t="s">
        <v>1041</v>
      </c>
      <c r="T656" s="2" t="s">
        <v>1596</v>
      </c>
    </row>
    <row r="657" spans="1:20" x14ac:dyDescent="0.3">
      <c r="A657" s="2" t="s">
        <v>2371</v>
      </c>
      <c r="B657" s="2" t="s">
        <v>1054</v>
      </c>
      <c r="C657" s="2" t="s">
        <v>2372</v>
      </c>
      <c r="D657" s="2" t="s">
        <v>2373</v>
      </c>
      <c r="E657" s="2" t="s">
        <v>2374</v>
      </c>
      <c r="F657" s="2" t="s">
        <v>1612</v>
      </c>
      <c r="G657" s="2" t="s">
        <v>1613</v>
      </c>
      <c r="H657" s="2" t="s">
        <v>1614</v>
      </c>
      <c r="I657" s="2" t="s">
        <v>2378</v>
      </c>
      <c r="J657" s="2" t="s">
        <v>1047</v>
      </c>
      <c r="K657" s="2" t="s">
        <v>1048</v>
      </c>
      <c r="L657" s="2" t="s">
        <v>1205</v>
      </c>
      <c r="M657" s="2" t="s">
        <v>1059</v>
      </c>
      <c r="N657" s="2" t="s">
        <v>1206</v>
      </c>
      <c r="O657" s="2" t="s">
        <v>1040</v>
      </c>
      <c r="P657" s="2" t="str">
        <f t="shared" si="20"/>
        <v>P-Onsite</v>
      </c>
      <c r="Q657" s="2" t="str">
        <f t="shared" si="21"/>
        <v>P-S1_Onsite</v>
      </c>
      <c r="R657" s="2" t="s">
        <v>1061</v>
      </c>
      <c r="S657" s="2" t="s">
        <v>1041</v>
      </c>
      <c r="T657" s="2" t="s">
        <v>1596</v>
      </c>
    </row>
    <row r="658" spans="1:20" x14ac:dyDescent="0.3">
      <c r="A658" s="2" t="s">
        <v>2371</v>
      </c>
      <c r="B658" s="2" t="s">
        <v>1054</v>
      </c>
      <c r="C658" s="2" t="s">
        <v>2372</v>
      </c>
      <c r="D658" s="2" t="s">
        <v>2373</v>
      </c>
      <c r="E658" s="2" t="s">
        <v>2374</v>
      </c>
      <c r="F658" s="2" t="s">
        <v>1630</v>
      </c>
      <c r="G658" s="2" t="s">
        <v>1631</v>
      </c>
      <c r="H658" s="2" t="s">
        <v>1632</v>
      </c>
      <c r="I658" s="2" t="s">
        <v>2379</v>
      </c>
      <c r="J658" s="2" t="s">
        <v>1053</v>
      </c>
      <c r="K658" s="2" t="s">
        <v>1038</v>
      </c>
      <c r="L658" s="2" t="s">
        <v>1205</v>
      </c>
      <c r="M658" s="2" t="s">
        <v>1059</v>
      </c>
      <c r="N658" s="2" t="s">
        <v>1206</v>
      </c>
      <c r="O658" s="2" t="s">
        <v>1040</v>
      </c>
      <c r="P658" s="2" t="str">
        <f t="shared" si="20"/>
        <v>P-Onsite</v>
      </c>
      <c r="Q658" s="2" t="str">
        <f t="shared" si="21"/>
        <v>P-S1_Onsite</v>
      </c>
      <c r="R658" s="2" t="s">
        <v>1061</v>
      </c>
      <c r="S658" s="2" t="s">
        <v>1041</v>
      </c>
      <c r="T658" s="2" t="s">
        <v>1596</v>
      </c>
    </row>
    <row r="659" spans="1:20" x14ac:dyDescent="0.3">
      <c r="A659" s="2" t="s">
        <v>2380</v>
      </c>
      <c r="B659" s="2" t="s">
        <v>1054</v>
      </c>
      <c r="C659" s="2" t="s">
        <v>2381</v>
      </c>
      <c r="D659" s="2" t="s">
        <v>2382</v>
      </c>
      <c r="E659" s="2" t="s">
        <v>2383</v>
      </c>
      <c r="F659" s="2" t="s">
        <v>1605</v>
      </c>
      <c r="G659" s="2" t="s">
        <v>1606</v>
      </c>
      <c r="H659" s="2" t="s">
        <v>1607</v>
      </c>
      <c r="I659" s="2" t="s">
        <v>2384</v>
      </c>
      <c r="J659" s="2" t="s">
        <v>1609</v>
      </c>
      <c r="K659" s="2" t="s">
        <v>1610</v>
      </c>
      <c r="L659" s="2" t="s">
        <v>1300</v>
      </c>
      <c r="M659" s="2" t="s">
        <v>1059</v>
      </c>
      <c r="N659" s="2" t="s">
        <v>1375</v>
      </c>
      <c r="O659" s="2" t="s">
        <v>1040</v>
      </c>
      <c r="P659" s="2" t="str">
        <f t="shared" si="20"/>
        <v>P-Onsite</v>
      </c>
      <c r="Q659" s="2" t="str">
        <f t="shared" si="21"/>
        <v>P-S1_Onsite</v>
      </c>
      <c r="R659" s="2" t="s">
        <v>1061</v>
      </c>
      <c r="S659" s="2" t="s">
        <v>1041</v>
      </c>
      <c r="T659" s="2" t="s">
        <v>1596</v>
      </c>
    </row>
    <row r="660" spans="1:20" x14ac:dyDescent="0.3">
      <c r="A660" s="2" t="s">
        <v>2380</v>
      </c>
      <c r="B660" s="2" t="s">
        <v>1054</v>
      </c>
      <c r="C660" s="2" t="s">
        <v>2381</v>
      </c>
      <c r="D660" s="2" t="s">
        <v>2382</v>
      </c>
      <c r="E660" s="2" t="s">
        <v>2383</v>
      </c>
      <c r="F660" s="2" t="s">
        <v>1630</v>
      </c>
      <c r="G660" s="2" t="s">
        <v>1631</v>
      </c>
      <c r="H660" s="2" t="s">
        <v>1632</v>
      </c>
      <c r="I660" s="2" t="s">
        <v>2385</v>
      </c>
      <c r="J660" s="2" t="s">
        <v>1053</v>
      </c>
      <c r="K660" s="2" t="s">
        <v>1038</v>
      </c>
      <c r="L660" s="2" t="s">
        <v>1300</v>
      </c>
      <c r="M660" s="2" t="s">
        <v>1059</v>
      </c>
      <c r="N660" s="2" t="s">
        <v>1375</v>
      </c>
      <c r="O660" s="2" t="s">
        <v>1040</v>
      </c>
      <c r="P660" s="2" t="str">
        <f t="shared" si="20"/>
        <v>P-Onsite</v>
      </c>
      <c r="Q660" s="2" t="str">
        <f t="shared" si="21"/>
        <v>P-S1_Onsite</v>
      </c>
      <c r="R660" s="2" t="s">
        <v>1061</v>
      </c>
      <c r="S660" s="2" t="s">
        <v>1041</v>
      </c>
      <c r="T660" s="2" t="s">
        <v>1596</v>
      </c>
    </row>
    <row r="661" spans="1:20" x14ac:dyDescent="0.3">
      <c r="A661" s="2" t="s">
        <v>2386</v>
      </c>
      <c r="B661" s="2" t="s">
        <v>1054</v>
      </c>
      <c r="C661" s="2" t="s">
        <v>2387</v>
      </c>
      <c r="D661" s="2" t="s">
        <v>2388</v>
      </c>
      <c r="E661" s="2" t="s">
        <v>2389</v>
      </c>
      <c r="F661" s="2" t="s">
        <v>1592</v>
      </c>
      <c r="G661" s="2" t="s">
        <v>1593</v>
      </c>
      <c r="H661" s="2" t="s">
        <v>1594</v>
      </c>
      <c r="I661" s="2" t="s">
        <v>2390</v>
      </c>
      <c r="J661" s="2" t="s">
        <v>1066</v>
      </c>
      <c r="K661" s="2" t="s">
        <v>1048</v>
      </c>
      <c r="L661" s="2" t="s">
        <v>1314</v>
      </c>
      <c r="M661" s="2" t="s">
        <v>1059</v>
      </c>
      <c r="N661" s="2" t="s">
        <v>1315</v>
      </c>
      <c r="O661" s="2" t="s">
        <v>1040</v>
      </c>
      <c r="P661" s="2" t="str">
        <f t="shared" si="20"/>
        <v>P-Onsite</v>
      </c>
      <c r="Q661" s="2" t="str">
        <f t="shared" si="21"/>
        <v>P-S1_Onsite</v>
      </c>
      <c r="R661" s="2" t="s">
        <v>1061</v>
      </c>
      <c r="S661" s="2" t="s">
        <v>1041</v>
      </c>
      <c r="T661" s="2" t="s">
        <v>1596</v>
      </c>
    </row>
    <row r="662" spans="1:20" x14ac:dyDescent="0.3">
      <c r="A662" s="2" t="s">
        <v>2386</v>
      </c>
      <c r="B662" s="2" t="s">
        <v>1054</v>
      </c>
      <c r="C662" s="2" t="s">
        <v>2387</v>
      </c>
      <c r="D662" s="2" t="s">
        <v>2388</v>
      </c>
      <c r="E662" s="2" t="s">
        <v>2389</v>
      </c>
      <c r="F662" s="2" t="s">
        <v>1612</v>
      </c>
      <c r="G662" s="2" t="s">
        <v>1613</v>
      </c>
      <c r="H662" s="2" t="s">
        <v>1614</v>
      </c>
      <c r="I662" s="2" t="s">
        <v>2391</v>
      </c>
      <c r="J662" s="2" t="s">
        <v>1047</v>
      </c>
      <c r="K662" s="2" t="s">
        <v>1048</v>
      </c>
      <c r="L662" s="2" t="s">
        <v>1314</v>
      </c>
      <c r="M662" s="2" t="s">
        <v>1059</v>
      </c>
      <c r="N662" s="2" t="s">
        <v>1315</v>
      </c>
      <c r="O662" s="2" t="s">
        <v>1040</v>
      </c>
      <c r="P662" s="2" t="str">
        <f t="shared" si="20"/>
        <v>P-Onsite</v>
      </c>
      <c r="Q662" s="2" t="str">
        <f t="shared" si="21"/>
        <v>P-S1_Onsite</v>
      </c>
      <c r="R662" s="2" t="s">
        <v>1061</v>
      </c>
      <c r="S662" s="2" t="s">
        <v>1041</v>
      </c>
      <c r="T662" s="2" t="s">
        <v>1596</v>
      </c>
    </row>
    <row r="663" spans="1:20" x14ac:dyDescent="0.3">
      <c r="A663" s="2" t="s">
        <v>2392</v>
      </c>
      <c r="B663" s="2" t="s">
        <v>1054</v>
      </c>
      <c r="C663" s="2" t="s">
        <v>2393</v>
      </c>
      <c r="D663" s="2" t="s">
        <v>2394</v>
      </c>
      <c r="E663" s="2" t="s">
        <v>2395</v>
      </c>
      <c r="F663" s="2" t="s">
        <v>1612</v>
      </c>
      <c r="G663" s="2" t="s">
        <v>1613</v>
      </c>
      <c r="H663" s="2" t="s">
        <v>1614</v>
      </c>
      <c r="I663" s="2" t="s">
        <v>2396</v>
      </c>
      <c r="J663" s="2" t="s">
        <v>1047</v>
      </c>
      <c r="K663" s="2" t="s">
        <v>1048</v>
      </c>
      <c r="L663" s="2" t="s">
        <v>1136</v>
      </c>
      <c r="M663" s="2" t="s">
        <v>1059</v>
      </c>
      <c r="N663" s="2" t="s">
        <v>1137</v>
      </c>
      <c r="O663" s="2" t="s">
        <v>1040</v>
      </c>
      <c r="P663" s="2" t="str">
        <f t="shared" si="20"/>
        <v>P-Onsite</v>
      </c>
      <c r="Q663" s="2" t="str">
        <f t="shared" si="21"/>
        <v>P-S1_Onsite</v>
      </c>
      <c r="R663" s="2" t="s">
        <v>1061</v>
      </c>
      <c r="S663" s="2" t="s">
        <v>1041</v>
      </c>
      <c r="T663" s="2" t="s">
        <v>1596</v>
      </c>
    </row>
    <row r="664" spans="1:20" x14ac:dyDescent="0.3">
      <c r="A664" s="2" t="s">
        <v>2392</v>
      </c>
      <c r="B664" s="2" t="s">
        <v>1054</v>
      </c>
      <c r="C664" s="2" t="s">
        <v>2393</v>
      </c>
      <c r="D664" s="2" t="s">
        <v>2394</v>
      </c>
      <c r="E664" s="2" t="s">
        <v>2395</v>
      </c>
      <c r="F664" s="2" t="s">
        <v>1630</v>
      </c>
      <c r="G664" s="2" t="s">
        <v>1631</v>
      </c>
      <c r="H664" s="2" t="s">
        <v>1632</v>
      </c>
      <c r="I664" s="2" t="s">
        <v>2397</v>
      </c>
      <c r="J664" s="2" t="s">
        <v>1053</v>
      </c>
      <c r="K664" s="2" t="s">
        <v>1038</v>
      </c>
      <c r="L664" s="2" t="s">
        <v>1136</v>
      </c>
      <c r="M664" s="2" t="s">
        <v>1059</v>
      </c>
      <c r="N664" s="2" t="s">
        <v>1137</v>
      </c>
      <c r="O664" s="2" t="s">
        <v>1040</v>
      </c>
      <c r="P664" s="2" t="str">
        <f t="shared" si="20"/>
        <v>P-Onsite</v>
      </c>
      <c r="Q664" s="2" t="str">
        <f t="shared" si="21"/>
        <v>P-S1_Onsite</v>
      </c>
      <c r="R664" s="2" t="s">
        <v>1061</v>
      </c>
      <c r="S664" s="2" t="s">
        <v>1041</v>
      </c>
      <c r="T664" s="2" t="s">
        <v>1596</v>
      </c>
    </row>
    <row r="665" spans="1:20" x14ac:dyDescent="0.3">
      <c r="A665" s="2" t="s">
        <v>2398</v>
      </c>
      <c r="B665" s="2" t="s">
        <v>1054</v>
      </c>
      <c r="C665" s="2" t="s">
        <v>2399</v>
      </c>
      <c r="D665" s="2" t="s">
        <v>2400</v>
      </c>
      <c r="E665" s="2" t="s">
        <v>2401</v>
      </c>
      <c r="F665" s="2" t="s">
        <v>1605</v>
      </c>
      <c r="G665" s="2" t="s">
        <v>1606</v>
      </c>
      <c r="H665" s="2" t="s">
        <v>1607</v>
      </c>
      <c r="I665" s="2" t="s">
        <v>2402</v>
      </c>
      <c r="J665" s="2" t="s">
        <v>1609</v>
      </c>
      <c r="K665" s="2" t="s">
        <v>1610</v>
      </c>
      <c r="L665" s="2" t="s">
        <v>1164</v>
      </c>
      <c r="M665" s="2" t="s">
        <v>1059</v>
      </c>
      <c r="N665" s="2" t="s">
        <v>1165</v>
      </c>
      <c r="O665" s="2" t="s">
        <v>1098</v>
      </c>
      <c r="P665" s="2" t="str">
        <f t="shared" si="20"/>
        <v>A-Onsite</v>
      </c>
      <c r="Q665" s="2" t="str">
        <f t="shared" si="21"/>
        <v>A-S1_Onsite</v>
      </c>
      <c r="R665" s="2" t="s">
        <v>1061</v>
      </c>
      <c r="S665" s="2" t="s">
        <v>1041</v>
      </c>
      <c r="T665" s="2" t="s">
        <v>1596</v>
      </c>
    </row>
    <row r="666" spans="1:20" x14ac:dyDescent="0.3">
      <c r="A666" s="2" t="s">
        <v>2398</v>
      </c>
      <c r="B666" s="2" t="s">
        <v>1054</v>
      </c>
      <c r="C666" s="2" t="s">
        <v>2399</v>
      </c>
      <c r="D666" s="2" t="s">
        <v>2400</v>
      </c>
      <c r="E666" s="2" t="s">
        <v>2401</v>
      </c>
      <c r="F666" s="2" t="s">
        <v>1597</v>
      </c>
      <c r="G666" s="2" t="s">
        <v>1598</v>
      </c>
      <c r="H666" s="2" t="s">
        <v>1599</v>
      </c>
      <c r="I666" s="2" t="s">
        <v>2403</v>
      </c>
      <c r="J666" s="2" t="s">
        <v>1037</v>
      </c>
      <c r="K666" s="2" t="s">
        <v>1038</v>
      </c>
      <c r="L666" s="2" t="s">
        <v>1164</v>
      </c>
      <c r="M666" s="2" t="s">
        <v>1059</v>
      </c>
      <c r="N666" s="2" t="s">
        <v>1165</v>
      </c>
      <c r="O666" s="2" t="s">
        <v>1098</v>
      </c>
      <c r="P666" s="2" t="str">
        <f t="shared" si="20"/>
        <v>A-Onsite</v>
      </c>
      <c r="Q666" s="2" t="str">
        <f t="shared" si="21"/>
        <v>A-S1_Onsite</v>
      </c>
      <c r="R666" s="2" t="s">
        <v>1061</v>
      </c>
      <c r="S666" s="2" t="s">
        <v>1041</v>
      </c>
      <c r="T666" s="2" t="s">
        <v>1596</v>
      </c>
    </row>
    <row r="667" spans="1:20" x14ac:dyDescent="0.3">
      <c r="A667" s="2" t="s">
        <v>2404</v>
      </c>
      <c r="B667" s="2" t="s">
        <v>1054</v>
      </c>
      <c r="C667" s="2" t="s">
        <v>2405</v>
      </c>
      <c r="D667" s="2" t="s">
        <v>2406</v>
      </c>
      <c r="E667" s="2" t="s">
        <v>2407</v>
      </c>
      <c r="F667" s="2" t="s">
        <v>1630</v>
      </c>
      <c r="G667" s="2" t="s">
        <v>1631</v>
      </c>
      <c r="H667" s="2" t="s">
        <v>1632</v>
      </c>
      <c r="I667" s="2" t="s">
        <v>2408</v>
      </c>
      <c r="J667" s="2" t="s">
        <v>1053</v>
      </c>
      <c r="K667" s="2" t="s">
        <v>1038</v>
      </c>
      <c r="L667" s="2" t="s">
        <v>1205</v>
      </c>
      <c r="M667" s="2" t="s">
        <v>1059</v>
      </c>
      <c r="N667" s="2" t="s">
        <v>1206</v>
      </c>
      <c r="O667" s="2" t="s">
        <v>1040</v>
      </c>
      <c r="P667" s="2" t="str">
        <f t="shared" si="20"/>
        <v>P-Onsite</v>
      </c>
      <c r="Q667" s="2" t="str">
        <f t="shared" si="21"/>
        <v>P-S1_Onsite</v>
      </c>
      <c r="R667" s="2" t="s">
        <v>1061</v>
      </c>
      <c r="S667" s="2" t="s">
        <v>1041</v>
      </c>
      <c r="T667" s="2" t="s">
        <v>1596</v>
      </c>
    </row>
    <row r="668" spans="1:20" x14ac:dyDescent="0.3">
      <c r="A668" s="2" t="s">
        <v>2409</v>
      </c>
      <c r="B668" s="2" t="s">
        <v>1054</v>
      </c>
      <c r="C668" s="2" t="s">
        <v>2410</v>
      </c>
      <c r="D668" s="2" t="s">
        <v>2411</v>
      </c>
      <c r="E668" s="2" t="s">
        <v>2412</v>
      </c>
      <c r="F668" s="2" t="s">
        <v>1605</v>
      </c>
      <c r="G668" s="2" t="s">
        <v>1606</v>
      </c>
      <c r="H668" s="2" t="s">
        <v>1607</v>
      </c>
      <c r="I668" s="2" t="s">
        <v>2413</v>
      </c>
      <c r="J668" s="2" t="s">
        <v>1609</v>
      </c>
      <c r="K668" s="2" t="s">
        <v>1610</v>
      </c>
      <c r="L668" s="2" t="s">
        <v>1164</v>
      </c>
      <c r="M668" s="2" t="s">
        <v>1059</v>
      </c>
      <c r="N668" s="2" t="s">
        <v>1209</v>
      </c>
      <c r="O668" s="2" t="s">
        <v>1040</v>
      </c>
      <c r="P668" s="2" t="str">
        <f t="shared" si="20"/>
        <v>P-Onsite</v>
      </c>
      <c r="Q668" s="2" t="str">
        <f t="shared" si="21"/>
        <v>P-S1_Onsite</v>
      </c>
      <c r="R668" s="2" t="s">
        <v>1061</v>
      </c>
      <c r="S668" s="2" t="s">
        <v>1041</v>
      </c>
      <c r="T668" s="2" t="s">
        <v>1596</v>
      </c>
    </row>
    <row r="669" spans="1:20" x14ac:dyDescent="0.3">
      <c r="A669" s="2" t="s">
        <v>2409</v>
      </c>
      <c r="B669" s="2" t="s">
        <v>1054</v>
      </c>
      <c r="C669" s="2" t="s">
        <v>2410</v>
      </c>
      <c r="D669" s="2" t="s">
        <v>2411</v>
      </c>
      <c r="E669" s="2" t="s">
        <v>2412</v>
      </c>
      <c r="F669" s="2" t="s">
        <v>1592</v>
      </c>
      <c r="G669" s="2" t="s">
        <v>1593</v>
      </c>
      <c r="H669" s="2" t="s">
        <v>1594</v>
      </c>
      <c r="I669" s="2" t="s">
        <v>2414</v>
      </c>
      <c r="J669" s="2" t="s">
        <v>1066</v>
      </c>
      <c r="K669" s="2" t="s">
        <v>1048</v>
      </c>
      <c r="L669" s="2" t="s">
        <v>1164</v>
      </c>
      <c r="M669" s="2" t="s">
        <v>1059</v>
      </c>
      <c r="N669" s="2" t="s">
        <v>1209</v>
      </c>
      <c r="O669" s="2" t="s">
        <v>1040</v>
      </c>
      <c r="P669" s="2" t="str">
        <f t="shared" si="20"/>
        <v>P-Onsite</v>
      </c>
      <c r="Q669" s="2" t="str">
        <f t="shared" si="21"/>
        <v>P-S1_Onsite</v>
      </c>
      <c r="R669" s="2" t="s">
        <v>1061</v>
      </c>
      <c r="S669" s="2" t="s">
        <v>1041</v>
      </c>
      <c r="T669" s="2" t="s">
        <v>1596</v>
      </c>
    </row>
    <row r="670" spans="1:20" x14ac:dyDescent="0.3">
      <c r="A670" s="2" t="s">
        <v>2409</v>
      </c>
      <c r="B670" s="2" t="s">
        <v>1054</v>
      </c>
      <c r="C670" s="2" t="s">
        <v>2410</v>
      </c>
      <c r="D670" s="2" t="s">
        <v>2411</v>
      </c>
      <c r="E670" s="2" t="s">
        <v>2412</v>
      </c>
      <c r="F670" s="2" t="s">
        <v>1612</v>
      </c>
      <c r="G670" s="2" t="s">
        <v>1613</v>
      </c>
      <c r="H670" s="2" t="s">
        <v>1614</v>
      </c>
      <c r="I670" s="2" t="s">
        <v>2415</v>
      </c>
      <c r="J670" s="2" t="s">
        <v>1047</v>
      </c>
      <c r="K670" s="2" t="s">
        <v>1048</v>
      </c>
      <c r="L670" s="2" t="s">
        <v>1164</v>
      </c>
      <c r="M670" s="2" t="s">
        <v>1059</v>
      </c>
      <c r="N670" s="2" t="s">
        <v>1209</v>
      </c>
      <c r="O670" s="2" t="s">
        <v>1040</v>
      </c>
      <c r="P670" s="2" t="str">
        <f t="shared" si="20"/>
        <v>P-Onsite</v>
      </c>
      <c r="Q670" s="2" t="str">
        <f t="shared" si="21"/>
        <v>P-S1_Onsite</v>
      </c>
      <c r="R670" s="2" t="s">
        <v>1061</v>
      </c>
      <c r="S670" s="2" t="s">
        <v>1041</v>
      </c>
      <c r="T670" s="2" t="s">
        <v>1596</v>
      </c>
    </row>
    <row r="671" spans="1:20" x14ac:dyDescent="0.3">
      <c r="A671" s="2" t="s">
        <v>2416</v>
      </c>
      <c r="B671" s="2" t="s">
        <v>1054</v>
      </c>
      <c r="C671" s="2" t="s">
        <v>2417</v>
      </c>
      <c r="D671" s="2" t="s">
        <v>2418</v>
      </c>
      <c r="E671" s="2" t="s">
        <v>2419</v>
      </c>
      <c r="F671" s="2" t="s">
        <v>1597</v>
      </c>
      <c r="G671" s="2" t="s">
        <v>1598</v>
      </c>
      <c r="H671" s="2" t="s">
        <v>1599</v>
      </c>
      <c r="I671" s="2" t="s">
        <v>2420</v>
      </c>
      <c r="J671" s="2" t="s">
        <v>1037</v>
      </c>
      <c r="K671" s="2" t="s">
        <v>1038</v>
      </c>
      <c r="L671" s="2" t="s">
        <v>1150</v>
      </c>
      <c r="M671" s="2" t="s">
        <v>1059</v>
      </c>
      <c r="N671" s="2" t="s">
        <v>1151</v>
      </c>
      <c r="O671" s="2" t="s">
        <v>1040</v>
      </c>
      <c r="P671" s="2" t="str">
        <f t="shared" si="20"/>
        <v>P-Onsite</v>
      </c>
      <c r="Q671" s="2" t="str">
        <f t="shared" si="21"/>
        <v>P-S1_Onsite</v>
      </c>
      <c r="R671" s="2" t="s">
        <v>1061</v>
      </c>
      <c r="S671" s="2" t="s">
        <v>1041</v>
      </c>
      <c r="T671" s="2" t="s">
        <v>1596</v>
      </c>
    </row>
    <row r="672" spans="1:20" x14ac:dyDescent="0.3">
      <c r="A672" s="2" t="s">
        <v>2416</v>
      </c>
      <c r="B672" s="2" t="s">
        <v>1054</v>
      </c>
      <c r="C672" s="2" t="s">
        <v>2417</v>
      </c>
      <c r="D672" s="2" t="s">
        <v>2418</v>
      </c>
      <c r="E672" s="2" t="s">
        <v>2419</v>
      </c>
      <c r="F672" s="2" t="s">
        <v>1612</v>
      </c>
      <c r="G672" s="2" t="s">
        <v>1613</v>
      </c>
      <c r="H672" s="2" t="s">
        <v>1614</v>
      </c>
      <c r="I672" s="2" t="s">
        <v>2421</v>
      </c>
      <c r="J672" s="2" t="s">
        <v>1047</v>
      </c>
      <c r="K672" s="2" t="s">
        <v>1048</v>
      </c>
      <c r="L672" s="2" t="s">
        <v>1150</v>
      </c>
      <c r="M672" s="2" t="s">
        <v>1059</v>
      </c>
      <c r="N672" s="2" t="s">
        <v>1151</v>
      </c>
      <c r="O672" s="2" t="s">
        <v>1040</v>
      </c>
      <c r="P672" s="2" t="str">
        <f t="shared" si="20"/>
        <v>P-Onsite</v>
      </c>
      <c r="Q672" s="2" t="str">
        <f t="shared" si="21"/>
        <v>P-S1_Onsite</v>
      </c>
      <c r="R672" s="2" t="s">
        <v>1061</v>
      </c>
      <c r="S672" s="2" t="s">
        <v>1041</v>
      </c>
      <c r="T672" s="2" t="s">
        <v>1596</v>
      </c>
    </row>
    <row r="673" spans="1:20" x14ac:dyDescent="0.3">
      <c r="A673" s="2" t="s">
        <v>2422</v>
      </c>
      <c r="B673" s="2" t="s">
        <v>1054</v>
      </c>
      <c r="C673" s="2" t="s">
        <v>2423</v>
      </c>
      <c r="D673" s="2" t="s">
        <v>2424</v>
      </c>
      <c r="E673" s="2" t="s">
        <v>2425</v>
      </c>
      <c r="F673" s="2" t="s">
        <v>1592</v>
      </c>
      <c r="G673" s="2" t="s">
        <v>1593</v>
      </c>
      <c r="H673" s="2" t="s">
        <v>1594</v>
      </c>
      <c r="I673" s="2" t="s">
        <v>2426</v>
      </c>
      <c r="J673" s="2" t="s">
        <v>1066</v>
      </c>
      <c r="K673" s="2" t="s">
        <v>1048</v>
      </c>
      <c r="L673" s="2" t="s">
        <v>1307</v>
      </c>
      <c r="M673" s="2" t="s">
        <v>1059</v>
      </c>
      <c r="N673" s="2" t="s">
        <v>1308</v>
      </c>
      <c r="O673" s="2" t="s">
        <v>1040</v>
      </c>
      <c r="P673" s="2" t="str">
        <f t="shared" si="20"/>
        <v>P-Onsite</v>
      </c>
      <c r="Q673" s="2" t="str">
        <f t="shared" si="21"/>
        <v>P-S1_Onsite</v>
      </c>
      <c r="R673" s="2" t="s">
        <v>1061</v>
      </c>
      <c r="S673" s="2" t="s">
        <v>1041</v>
      </c>
      <c r="T673" s="2" t="s">
        <v>1596</v>
      </c>
    </row>
    <row r="674" spans="1:20" x14ac:dyDescent="0.3">
      <c r="A674" s="2" t="s">
        <v>2422</v>
      </c>
      <c r="B674" s="2" t="s">
        <v>1054</v>
      </c>
      <c r="C674" s="2" t="s">
        <v>2423</v>
      </c>
      <c r="D674" s="2" t="s">
        <v>2424</v>
      </c>
      <c r="E674" s="2" t="s">
        <v>2425</v>
      </c>
      <c r="F674" s="2" t="s">
        <v>1612</v>
      </c>
      <c r="G674" s="2" t="s">
        <v>1613</v>
      </c>
      <c r="H674" s="2" t="s">
        <v>1614</v>
      </c>
      <c r="I674" s="2" t="s">
        <v>2427</v>
      </c>
      <c r="J674" s="2" t="s">
        <v>1047</v>
      </c>
      <c r="K674" s="2" t="s">
        <v>1048</v>
      </c>
      <c r="L674" s="2" t="s">
        <v>1307</v>
      </c>
      <c r="M674" s="2" t="s">
        <v>1059</v>
      </c>
      <c r="N674" s="2" t="s">
        <v>1308</v>
      </c>
      <c r="O674" s="2" t="s">
        <v>1040</v>
      </c>
      <c r="P674" s="2" t="str">
        <f t="shared" si="20"/>
        <v>P-Onsite</v>
      </c>
      <c r="Q674" s="2" t="str">
        <f t="shared" si="21"/>
        <v>P-S1_Onsite</v>
      </c>
      <c r="R674" s="2" t="s">
        <v>1061</v>
      </c>
      <c r="S674" s="2" t="s">
        <v>1041</v>
      </c>
      <c r="T674" s="2" t="s">
        <v>1596</v>
      </c>
    </row>
    <row r="675" spans="1:20" x14ac:dyDescent="0.3">
      <c r="A675" s="2" t="s">
        <v>2428</v>
      </c>
      <c r="B675" s="2" t="s">
        <v>1054</v>
      </c>
      <c r="C675" s="2" t="s">
        <v>2429</v>
      </c>
      <c r="D675" s="2" t="s">
        <v>2430</v>
      </c>
      <c r="E675" s="2" t="s">
        <v>2431</v>
      </c>
      <c r="F675" s="2" t="s">
        <v>1605</v>
      </c>
      <c r="G675" s="2" t="s">
        <v>1606</v>
      </c>
      <c r="H675" s="2" t="s">
        <v>1607</v>
      </c>
      <c r="I675" s="2" t="s">
        <v>2432</v>
      </c>
      <c r="J675" s="2" t="s">
        <v>1609</v>
      </c>
      <c r="K675" s="2" t="s">
        <v>1610</v>
      </c>
      <c r="L675" s="2" t="s">
        <v>1150</v>
      </c>
      <c r="M675" s="2" t="s">
        <v>1059</v>
      </c>
      <c r="N675" s="2" t="s">
        <v>1151</v>
      </c>
      <c r="O675" s="2" t="s">
        <v>1040</v>
      </c>
      <c r="P675" s="2" t="str">
        <f t="shared" si="20"/>
        <v>P-Onsite</v>
      </c>
      <c r="Q675" s="2" t="str">
        <f t="shared" si="21"/>
        <v>P-S1_Onsite</v>
      </c>
      <c r="R675" s="2" t="s">
        <v>1061</v>
      </c>
      <c r="S675" s="2" t="s">
        <v>1041</v>
      </c>
      <c r="T675" s="2" t="s">
        <v>1596</v>
      </c>
    </row>
    <row r="676" spans="1:20" x14ac:dyDescent="0.3">
      <c r="A676" s="2" t="s">
        <v>2428</v>
      </c>
      <c r="B676" s="2" t="s">
        <v>1054</v>
      </c>
      <c r="C676" s="2" t="s">
        <v>2429</v>
      </c>
      <c r="D676" s="2" t="s">
        <v>2430</v>
      </c>
      <c r="E676" s="2" t="s">
        <v>2431</v>
      </c>
      <c r="F676" s="2" t="s">
        <v>1612</v>
      </c>
      <c r="G676" s="2" t="s">
        <v>1613</v>
      </c>
      <c r="H676" s="2" t="s">
        <v>1614</v>
      </c>
      <c r="I676" s="2" t="s">
        <v>2433</v>
      </c>
      <c r="J676" s="2" t="s">
        <v>1047</v>
      </c>
      <c r="K676" s="2" t="s">
        <v>1048</v>
      </c>
      <c r="L676" s="2" t="s">
        <v>1150</v>
      </c>
      <c r="M676" s="2" t="s">
        <v>1059</v>
      </c>
      <c r="N676" s="2" t="s">
        <v>1151</v>
      </c>
      <c r="O676" s="2" t="s">
        <v>1040</v>
      </c>
      <c r="P676" s="2" t="str">
        <f t="shared" si="20"/>
        <v>P-Onsite</v>
      </c>
      <c r="Q676" s="2" t="str">
        <f t="shared" si="21"/>
        <v>P-S1_Onsite</v>
      </c>
      <c r="R676" s="2" t="s">
        <v>1061</v>
      </c>
      <c r="S676" s="2" t="s">
        <v>1041</v>
      </c>
      <c r="T676" s="2" t="s">
        <v>1596</v>
      </c>
    </row>
    <row r="677" spans="1:20" x14ac:dyDescent="0.3">
      <c r="A677" s="2" t="s">
        <v>2428</v>
      </c>
      <c r="B677" s="2" t="s">
        <v>1054</v>
      </c>
      <c r="C677" s="2" t="s">
        <v>2429</v>
      </c>
      <c r="D677" s="2" t="s">
        <v>2430</v>
      </c>
      <c r="E677" s="2" t="s">
        <v>2431</v>
      </c>
      <c r="F677" s="2" t="s">
        <v>1630</v>
      </c>
      <c r="G677" s="2" t="s">
        <v>1631</v>
      </c>
      <c r="H677" s="2" t="s">
        <v>1632</v>
      </c>
      <c r="I677" s="2" t="s">
        <v>2434</v>
      </c>
      <c r="J677" s="2" t="s">
        <v>1053</v>
      </c>
      <c r="K677" s="2" t="s">
        <v>1038</v>
      </c>
      <c r="L677" s="2" t="s">
        <v>1150</v>
      </c>
      <c r="M677" s="2" t="s">
        <v>1059</v>
      </c>
      <c r="N677" s="2" t="s">
        <v>1151</v>
      </c>
      <c r="O677" s="2" t="s">
        <v>1040</v>
      </c>
      <c r="P677" s="2" t="str">
        <f t="shared" si="20"/>
        <v>P-Onsite</v>
      </c>
      <c r="Q677" s="2" t="str">
        <f t="shared" si="21"/>
        <v>P-S1_Onsite</v>
      </c>
      <c r="R677" s="2" t="s">
        <v>1061</v>
      </c>
      <c r="S677" s="2" t="s">
        <v>1041</v>
      </c>
      <c r="T677" s="2" t="s">
        <v>1596</v>
      </c>
    </row>
    <row r="678" spans="1:20" x14ac:dyDescent="0.3">
      <c r="A678" s="2" t="s">
        <v>2435</v>
      </c>
      <c r="B678" s="2" t="s">
        <v>1054</v>
      </c>
      <c r="C678" s="2" t="s">
        <v>2436</v>
      </c>
      <c r="D678" s="2" t="s">
        <v>2437</v>
      </c>
      <c r="E678" s="2" t="s">
        <v>2438</v>
      </c>
      <c r="F678" s="2" t="s">
        <v>1605</v>
      </c>
      <c r="G678" s="2" t="s">
        <v>1606</v>
      </c>
      <c r="H678" s="2" t="s">
        <v>1607</v>
      </c>
      <c r="I678" s="2" t="s">
        <v>2439</v>
      </c>
      <c r="J678" s="2" t="s">
        <v>1609</v>
      </c>
      <c r="K678" s="2" t="s">
        <v>1610</v>
      </c>
      <c r="L678" s="2" t="s">
        <v>1300</v>
      </c>
      <c r="M678" s="2" t="s">
        <v>1059</v>
      </c>
      <c r="N678" s="2" t="s">
        <v>1375</v>
      </c>
      <c r="O678" s="2" t="s">
        <v>1040</v>
      </c>
      <c r="P678" s="2" t="str">
        <f t="shared" si="20"/>
        <v>P-Onsite</v>
      </c>
      <c r="Q678" s="2" t="str">
        <f t="shared" si="21"/>
        <v>P-S1_Onsite</v>
      </c>
      <c r="R678" s="2" t="s">
        <v>1061</v>
      </c>
      <c r="S678" s="2" t="s">
        <v>1041</v>
      </c>
      <c r="T678" s="2" t="s">
        <v>1596</v>
      </c>
    </row>
    <row r="679" spans="1:20" x14ac:dyDescent="0.3">
      <c r="A679" s="2" t="s">
        <v>2435</v>
      </c>
      <c r="B679" s="2" t="s">
        <v>1054</v>
      </c>
      <c r="C679" s="2" t="s">
        <v>2436</v>
      </c>
      <c r="D679" s="2" t="s">
        <v>2437</v>
      </c>
      <c r="E679" s="2" t="s">
        <v>2438</v>
      </c>
      <c r="F679" s="2" t="s">
        <v>1592</v>
      </c>
      <c r="G679" s="2" t="s">
        <v>1593</v>
      </c>
      <c r="H679" s="2" t="s">
        <v>1594</v>
      </c>
      <c r="I679" s="2" t="s">
        <v>2440</v>
      </c>
      <c r="J679" s="2" t="s">
        <v>1066</v>
      </c>
      <c r="K679" s="2" t="s">
        <v>1048</v>
      </c>
      <c r="L679" s="2" t="s">
        <v>1300</v>
      </c>
      <c r="M679" s="2" t="s">
        <v>1059</v>
      </c>
      <c r="N679" s="2" t="s">
        <v>1375</v>
      </c>
      <c r="O679" s="2" t="s">
        <v>1040</v>
      </c>
      <c r="P679" s="2" t="str">
        <f t="shared" si="20"/>
        <v>P-Onsite</v>
      </c>
      <c r="Q679" s="2" t="str">
        <f t="shared" si="21"/>
        <v>P-S1_Onsite</v>
      </c>
      <c r="R679" s="2" t="s">
        <v>1061</v>
      </c>
      <c r="S679" s="2" t="s">
        <v>1041</v>
      </c>
      <c r="T679" s="2" t="s">
        <v>1596</v>
      </c>
    </row>
    <row r="680" spans="1:20" x14ac:dyDescent="0.3">
      <c r="A680" s="2" t="s">
        <v>2435</v>
      </c>
      <c r="B680" s="2" t="s">
        <v>1054</v>
      </c>
      <c r="C680" s="2" t="s">
        <v>2436</v>
      </c>
      <c r="D680" s="2" t="s">
        <v>2437</v>
      </c>
      <c r="E680" s="2" t="s">
        <v>2438</v>
      </c>
      <c r="F680" s="2" t="s">
        <v>1597</v>
      </c>
      <c r="G680" s="2" t="s">
        <v>1598</v>
      </c>
      <c r="H680" s="2" t="s">
        <v>1599</v>
      </c>
      <c r="I680" s="2" t="s">
        <v>2441</v>
      </c>
      <c r="J680" s="2" t="s">
        <v>1037</v>
      </c>
      <c r="K680" s="2" t="s">
        <v>1038</v>
      </c>
      <c r="L680" s="2" t="s">
        <v>1300</v>
      </c>
      <c r="M680" s="2" t="s">
        <v>1059</v>
      </c>
      <c r="N680" s="2" t="s">
        <v>1375</v>
      </c>
      <c r="O680" s="2" t="s">
        <v>1040</v>
      </c>
      <c r="P680" s="2" t="str">
        <f t="shared" si="20"/>
        <v>P-Onsite</v>
      </c>
      <c r="Q680" s="2" t="str">
        <f t="shared" si="21"/>
        <v>P-S1_Onsite</v>
      </c>
      <c r="R680" s="2" t="s">
        <v>1061</v>
      </c>
      <c r="S680" s="2" t="s">
        <v>1041</v>
      </c>
      <c r="T680" s="2" t="s">
        <v>1596</v>
      </c>
    </row>
    <row r="681" spans="1:20" x14ac:dyDescent="0.3">
      <c r="A681" s="2" t="s">
        <v>2435</v>
      </c>
      <c r="B681" s="2" t="s">
        <v>1054</v>
      </c>
      <c r="C681" s="2" t="s">
        <v>2436</v>
      </c>
      <c r="D681" s="2" t="s">
        <v>2437</v>
      </c>
      <c r="E681" s="2" t="s">
        <v>2438</v>
      </c>
      <c r="F681" s="2" t="s">
        <v>1612</v>
      </c>
      <c r="G681" s="2" t="s">
        <v>1613</v>
      </c>
      <c r="H681" s="2" t="s">
        <v>1614</v>
      </c>
      <c r="I681" s="2" t="s">
        <v>2442</v>
      </c>
      <c r="J681" s="2" t="s">
        <v>1047</v>
      </c>
      <c r="K681" s="2" t="s">
        <v>1048</v>
      </c>
      <c r="L681" s="2" t="s">
        <v>1300</v>
      </c>
      <c r="M681" s="2" t="s">
        <v>1059</v>
      </c>
      <c r="N681" s="2" t="s">
        <v>1375</v>
      </c>
      <c r="O681" s="2" t="s">
        <v>1040</v>
      </c>
      <c r="P681" s="2" t="str">
        <f t="shared" si="20"/>
        <v>P-Onsite</v>
      </c>
      <c r="Q681" s="2" t="str">
        <f t="shared" si="21"/>
        <v>P-S1_Onsite</v>
      </c>
      <c r="R681" s="2" t="s">
        <v>1061</v>
      </c>
      <c r="S681" s="2" t="s">
        <v>1041</v>
      </c>
      <c r="T681" s="2" t="s">
        <v>1596</v>
      </c>
    </row>
    <row r="682" spans="1:20" x14ac:dyDescent="0.3">
      <c r="A682" s="2" t="s">
        <v>2435</v>
      </c>
      <c r="B682" s="2" t="s">
        <v>1054</v>
      </c>
      <c r="C682" s="2" t="s">
        <v>2436</v>
      </c>
      <c r="D682" s="2" t="s">
        <v>2437</v>
      </c>
      <c r="E682" s="2" t="s">
        <v>2438</v>
      </c>
      <c r="F682" s="2" t="s">
        <v>1630</v>
      </c>
      <c r="G682" s="2" t="s">
        <v>1631</v>
      </c>
      <c r="H682" s="2" t="s">
        <v>1632</v>
      </c>
      <c r="I682" s="2" t="s">
        <v>2443</v>
      </c>
      <c r="J682" s="2" t="s">
        <v>1053</v>
      </c>
      <c r="K682" s="2" t="s">
        <v>1038</v>
      </c>
      <c r="L682" s="2" t="s">
        <v>1300</v>
      </c>
      <c r="M682" s="2" t="s">
        <v>1059</v>
      </c>
      <c r="N682" s="2" t="s">
        <v>1375</v>
      </c>
      <c r="O682" s="2" t="s">
        <v>1040</v>
      </c>
      <c r="P682" s="2" t="str">
        <f t="shared" si="20"/>
        <v>P-Onsite</v>
      </c>
      <c r="Q682" s="2" t="str">
        <f t="shared" si="21"/>
        <v>P-S1_Onsite</v>
      </c>
      <c r="R682" s="2" t="s">
        <v>1061</v>
      </c>
      <c r="S682" s="2" t="s">
        <v>1041</v>
      </c>
      <c r="T682" s="2" t="s">
        <v>1596</v>
      </c>
    </row>
    <row r="683" spans="1:20" x14ac:dyDescent="0.3">
      <c r="A683" s="2" t="s">
        <v>2444</v>
      </c>
      <c r="B683" s="2" t="s">
        <v>1054</v>
      </c>
      <c r="C683" s="2" t="s">
        <v>2445</v>
      </c>
      <c r="D683" s="2" t="s">
        <v>2446</v>
      </c>
      <c r="E683" s="2" t="s">
        <v>2447</v>
      </c>
      <c r="F683" s="2" t="s">
        <v>1605</v>
      </c>
      <c r="G683" s="2" t="s">
        <v>1606</v>
      </c>
      <c r="H683" s="2" t="s">
        <v>1607</v>
      </c>
      <c r="I683" s="2" t="s">
        <v>2448</v>
      </c>
      <c r="J683" s="2" t="s">
        <v>1609</v>
      </c>
      <c r="K683" s="2" t="s">
        <v>1610</v>
      </c>
      <c r="L683" s="2" t="s">
        <v>1300</v>
      </c>
      <c r="M683" s="2" t="s">
        <v>1059</v>
      </c>
      <c r="N683" s="2" t="s">
        <v>1301</v>
      </c>
      <c r="O683" s="2" t="s">
        <v>1040</v>
      </c>
      <c r="P683" s="2" t="str">
        <f t="shared" si="20"/>
        <v>P-Onsite</v>
      </c>
      <c r="Q683" s="2" t="str">
        <f t="shared" si="21"/>
        <v>P-S1_Onsite</v>
      </c>
      <c r="R683" s="2" t="s">
        <v>1061</v>
      </c>
      <c r="S683" s="2" t="s">
        <v>1041</v>
      </c>
      <c r="T683" s="2" t="s">
        <v>1596</v>
      </c>
    </row>
    <row r="684" spans="1:20" x14ac:dyDescent="0.3">
      <c r="A684" s="2" t="s">
        <v>2444</v>
      </c>
      <c r="B684" s="2" t="s">
        <v>1054</v>
      </c>
      <c r="C684" s="2" t="s">
        <v>2445</v>
      </c>
      <c r="D684" s="2" t="s">
        <v>2446</v>
      </c>
      <c r="E684" s="2" t="s">
        <v>2447</v>
      </c>
      <c r="F684" s="2" t="s">
        <v>1592</v>
      </c>
      <c r="G684" s="2" t="s">
        <v>1593</v>
      </c>
      <c r="H684" s="2" t="s">
        <v>1594</v>
      </c>
      <c r="I684" s="2" t="s">
        <v>2449</v>
      </c>
      <c r="J684" s="2" t="s">
        <v>1066</v>
      </c>
      <c r="K684" s="2" t="s">
        <v>1048</v>
      </c>
      <c r="L684" s="2" t="s">
        <v>1300</v>
      </c>
      <c r="M684" s="2" t="s">
        <v>1059</v>
      </c>
      <c r="N684" s="2" t="s">
        <v>1301</v>
      </c>
      <c r="O684" s="2" t="s">
        <v>1040</v>
      </c>
      <c r="P684" s="2" t="str">
        <f t="shared" si="20"/>
        <v>P-Onsite</v>
      </c>
      <c r="Q684" s="2" t="str">
        <f t="shared" si="21"/>
        <v>P-S1_Onsite</v>
      </c>
      <c r="R684" s="2" t="s">
        <v>1061</v>
      </c>
      <c r="S684" s="2" t="s">
        <v>1041</v>
      </c>
      <c r="T684" s="2" t="s">
        <v>1596</v>
      </c>
    </row>
    <row r="685" spans="1:20" x14ac:dyDescent="0.3">
      <c r="A685" s="2" t="s">
        <v>2444</v>
      </c>
      <c r="B685" s="2" t="s">
        <v>1054</v>
      </c>
      <c r="C685" s="2" t="s">
        <v>2445</v>
      </c>
      <c r="D685" s="2" t="s">
        <v>2446</v>
      </c>
      <c r="E685" s="2" t="s">
        <v>2447</v>
      </c>
      <c r="F685" s="2" t="s">
        <v>1597</v>
      </c>
      <c r="G685" s="2" t="s">
        <v>1598</v>
      </c>
      <c r="H685" s="2" t="s">
        <v>1599</v>
      </c>
      <c r="I685" s="2" t="s">
        <v>2450</v>
      </c>
      <c r="J685" s="2" t="s">
        <v>1037</v>
      </c>
      <c r="K685" s="2" t="s">
        <v>1038</v>
      </c>
      <c r="L685" s="2" t="s">
        <v>1300</v>
      </c>
      <c r="M685" s="2" t="s">
        <v>1059</v>
      </c>
      <c r="N685" s="2" t="s">
        <v>1301</v>
      </c>
      <c r="O685" s="2" t="s">
        <v>1040</v>
      </c>
      <c r="P685" s="2" t="str">
        <f t="shared" si="20"/>
        <v>P-Onsite</v>
      </c>
      <c r="Q685" s="2" t="str">
        <f t="shared" si="21"/>
        <v>P-S1_Onsite</v>
      </c>
      <c r="R685" s="2" t="s">
        <v>1061</v>
      </c>
      <c r="S685" s="2" t="s">
        <v>1041</v>
      </c>
      <c r="T685" s="2" t="s">
        <v>1596</v>
      </c>
    </row>
    <row r="686" spans="1:20" x14ac:dyDescent="0.3">
      <c r="A686" s="2" t="s">
        <v>2444</v>
      </c>
      <c r="B686" s="2" t="s">
        <v>1054</v>
      </c>
      <c r="C686" s="2" t="s">
        <v>2445</v>
      </c>
      <c r="D686" s="2" t="s">
        <v>2446</v>
      </c>
      <c r="E686" s="2" t="s">
        <v>2447</v>
      </c>
      <c r="F686" s="2" t="s">
        <v>1612</v>
      </c>
      <c r="G686" s="2" t="s">
        <v>1613</v>
      </c>
      <c r="H686" s="2" t="s">
        <v>1614</v>
      </c>
      <c r="I686" s="2" t="s">
        <v>2451</v>
      </c>
      <c r="J686" s="2" t="s">
        <v>1047</v>
      </c>
      <c r="K686" s="2" t="s">
        <v>1048</v>
      </c>
      <c r="L686" s="2" t="s">
        <v>1300</v>
      </c>
      <c r="M686" s="2" t="s">
        <v>1059</v>
      </c>
      <c r="N686" s="2" t="s">
        <v>1301</v>
      </c>
      <c r="O686" s="2" t="s">
        <v>1040</v>
      </c>
      <c r="P686" s="2" t="str">
        <f t="shared" si="20"/>
        <v>P-Onsite</v>
      </c>
      <c r="Q686" s="2" t="str">
        <f t="shared" si="21"/>
        <v>P-S1_Onsite</v>
      </c>
      <c r="R686" s="2" t="s">
        <v>1061</v>
      </c>
      <c r="S686" s="2" t="s">
        <v>1041</v>
      </c>
      <c r="T686" s="2" t="s">
        <v>1596</v>
      </c>
    </row>
    <row r="687" spans="1:20" x14ac:dyDescent="0.3">
      <c r="A687" s="2" t="s">
        <v>2444</v>
      </c>
      <c r="B687" s="2" t="s">
        <v>1054</v>
      </c>
      <c r="C687" s="2" t="s">
        <v>2445</v>
      </c>
      <c r="D687" s="2" t="s">
        <v>2446</v>
      </c>
      <c r="E687" s="2" t="s">
        <v>2447</v>
      </c>
      <c r="F687" s="2" t="s">
        <v>1630</v>
      </c>
      <c r="G687" s="2" t="s">
        <v>1631</v>
      </c>
      <c r="H687" s="2" t="s">
        <v>1632</v>
      </c>
      <c r="I687" s="2" t="s">
        <v>2452</v>
      </c>
      <c r="J687" s="2" t="s">
        <v>1053</v>
      </c>
      <c r="K687" s="2" t="s">
        <v>1038</v>
      </c>
      <c r="L687" s="2" t="s">
        <v>1300</v>
      </c>
      <c r="M687" s="2" t="s">
        <v>1059</v>
      </c>
      <c r="N687" s="2" t="s">
        <v>1301</v>
      </c>
      <c r="O687" s="2" t="s">
        <v>1040</v>
      </c>
      <c r="P687" s="2" t="str">
        <f t="shared" si="20"/>
        <v>P-Onsite</v>
      </c>
      <c r="Q687" s="2" t="str">
        <f t="shared" si="21"/>
        <v>P-S1_Onsite</v>
      </c>
      <c r="R687" s="2" t="s">
        <v>1061</v>
      </c>
      <c r="S687" s="2" t="s">
        <v>1041</v>
      </c>
      <c r="T687" s="2" t="s">
        <v>1596</v>
      </c>
    </row>
    <row r="688" spans="1:20" x14ac:dyDescent="0.3">
      <c r="A688" s="2" t="s">
        <v>2453</v>
      </c>
      <c r="B688" s="2" t="s">
        <v>1054</v>
      </c>
      <c r="C688" s="2" t="s">
        <v>2454</v>
      </c>
      <c r="D688" s="2" t="s">
        <v>2455</v>
      </c>
      <c r="E688" s="2" t="s">
        <v>2456</v>
      </c>
      <c r="F688" s="2" t="s">
        <v>1597</v>
      </c>
      <c r="G688" s="2" t="s">
        <v>1598</v>
      </c>
      <c r="H688" s="2" t="s">
        <v>1599</v>
      </c>
      <c r="I688" s="2" t="s">
        <v>2457</v>
      </c>
      <c r="J688" s="2" t="s">
        <v>1037</v>
      </c>
      <c r="K688" s="2" t="s">
        <v>1038</v>
      </c>
      <c r="L688" s="2" t="s">
        <v>1089</v>
      </c>
      <c r="M688" s="2" t="s">
        <v>1059</v>
      </c>
      <c r="N688" s="2" t="s">
        <v>1124</v>
      </c>
      <c r="O688" s="2" t="s">
        <v>1040</v>
      </c>
      <c r="P688" s="2" t="str">
        <f t="shared" si="20"/>
        <v>P-Onsite</v>
      </c>
      <c r="Q688" s="2" t="str">
        <f t="shared" si="21"/>
        <v>P-S1_Onsite</v>
      </c>
      <c r="R688" s="2" t="s">
        <v>1061</v>
      </c>
      <c r="S688" s="2" t="s">
        <v>1041</v>
      </c>
      <c r="T688" s="2" t="s">
        <v>1596</v>
      </c>
    </row>
    <row r="689" spans="1:20" x14ac:dyDescent="0.3">
      <c r="A689" s="2" t="s">
        <v>2453</v>
      </c>
      <c r="B689" s="2" t="s">
        <v>1054</v>
      </c>
      <c r="C689" s="2" t="s">
        <v>2454</v>
      </c>
      <c r="D689" s="2" t="s">
        <v>2455</v>
      </c>
      <c r="E689" s="2" t="s">
        <v>2456</v>
      </c>
      <c r="F689" s="2" t="s">
        <v>1612</v>
      </c>
      <c r="G689" s="2" t="s">
        <v>1613</v>
      </c>
      <c r="H689" s="2" t="s">
        <v>1614</v>
      </c>
      <c r="I689" s="2" t="s">
        <v>2458</v>
      </c>
      <c r="J689" s="2" t="s">
        <v>1047</v>
      </c>
      <c r="K689" s="2" t="s">
        <v>1048</v>
      </c>
      <c r="L689" s="2" t="s">
        <v>1089</v>
      </c>
      <c r="M689" s="2" t="s">
        <v>1059</v>
      </c>
      <c r="N689" s="2" t="s">
        <v>1124</v>
      </c>
      <c r="O689" s="2" t="s">
        <v>1040</v>
      </c>
      <c r="P689" s="2" t="str">
        <f t="shared" si="20"/>
        <v>P-Onsite</v>
      </c>
      <c r="Q689" s="2" t="str">
        <f t="shared" si="21"/>
        <v>P-S1_Onsite</v>
      </c>
      <c r="R689" s="2" t="s">
        <v>1061</v>
      </c>
      <c r="S689" s="2" t="s">
        <v>1041</v>
      </c>
      <c r="T689" s="2" t="s">
        <v>1596</v>
      </c>
    </row>
    <row r="690" spans="1:20" x14ac:dyDescent="0.3">
      <c r="A690" s="2" t="s">
        <v>2459</v>
      </c>
      <c r="B690" s="2" t="s">
        <v>1054</v>
      </c>
      <c r="C690" s="2" t="s">
        <v>2460</v>
      </c>
      <c r="D690" s="2" t="s">
        <v>2461</v>
      </c>
      <c r="E690" s="2" t="s">
        <v>2462</v>
      </c>
      <c r="F690" s="2" t="s">
        <v>1597</v>
      </c>
      <c r="G690" s="2" t="s">
        <v>1598</v>
      </c>
      <c r="H690" s="2" t="s">
        <v>1599</v>
      </c>
      <c r="I690" s="2" t="s">
        <v>2463</v>
      </c>
      <c r="J690" s="2" t="s">
        <v>1037</v>
      </c>
      <c r="K690" s="2" t="s">
        <v>1038</v>
      </c>
      <c r="L690" s="2" t="s">
        <v>1164</v>
      </c>
      <c r="M690" s="2" t="s">
        <v>1059</v>
      </c>
      <c r="N690" s="2" t="s">
        <v>1209</v>
      </c>
      <c r="O690" s="2" t="s">
        <v>1040</v>
      </c>
      <c r="P690" s="2" t="str">
        <f t="shared" si="20"/>
        <v>P-Onsite</v>
      </c>
      <c r="Q690" s="2" t="str">
        <f t="shared" si="21"/>
        <v>P-S1_Onsite</v>
      </c>
      <c r="R690" s="2" t="s">
        <v>1061</v>
      </c>
      <c r="S690" s="2" t="s">
        <v>1041</v>
      </c>
      <c r="T690" s="2" t="s">
        <v>1596</v>
      </c>
    </row>
    <row r="691" spans="1:20" x14ac:dyDescent="0.3">
      <c r="A691" s="2" t="s">
        <v>2459</v>
      </c>
      <c r="B691" s="2" t="s">
        <v>1054</v>
      </c>
      <c r="C691" s="2" t="s">
        <v>2460</v>
      </c>
      <c r="D691" s="2" t="s">
        <v>2461</v>
      </c>
      <c r="E691" s="2" t="s">
        <v>2462</v>
      </c>
      <c r="F691" s="2" t="s">
        <v>1612</v>
      </c>
      <c r="G691" s="2" t="s">
        <v>1613</v>
      </c>
      <c r="H691" s="2" t="s">
        <v>1614</v>
      </c>
      <c r="I691" s="2" t="s">
        <v>2464</v>
      </c>
      <c r="J691" s="2" t="s">
        <v>1047</v>
      </c>
      <c r="K691" s="2" t="s">
        <v>1048</v>
      </c>
      <c r="L691" s="2" t="s">
        <v>1164</v>
      </c>
      <c r="M691" s="2" t="s">
        <v>1059</v>
      </c>
      <c r="N691" s="2" t="s">
        <v>1209</v>
      </c>
      <c r="O691" s="2" t="s">
        <v>1040</v>
      </c>
      <c r="P691" s="2" t="str">
        <f t="shared" si="20"/>
        <v>P-Onsite</v>
      </c>
      <c r="Q691" s="2" t="str">
        <f t="shared" si="21"/>
        <v>P-S1_Onsite</v>
      </c>
      <c r="R691" s="2" t="s">
        <v>1061</v>
      </c>
      <c r="S691" s="2" t="s">
        <v>1041</v>
      </c>
      <c r="T691" s="2" t="s">
        <v>1596</v>
      </c>
    </row>
    <row r="692" spans="1:20" x14ac:dyDescent="0.3">
      <c r="A692" s="2" t="s">
        <v>2465</v>
      </c>
      <c r="B692" s="2" t="s">
        <v>1054</v>
      </c>
      <c r="C692" s="2" t="s">
        <v>2466</v>
      </c>
      <c r="D692" s="2" t="s">
        <v>2467</v>
      </c>
      <c r="E692" s="2" t="s">
        <v>2468</v>
      </c>
      <c r="F692" s="2" t="s">
        <v>1605</v>
      </c>
      <c r="G692" s="2" t="s">
        <v>1606</v>
      </c>
      <c r="H692" s="2" t="s">
        <v>1607</v>
      </c>
      <c r="I692" s="2" t="s">
        <v>2469</v>
      </c>
      <c r="J692" s="2" t="s">
        <v>1609</v>
      </c>
      <c r="K692" s="2" t="s">
        <v>1610</v>
      </c>
      <c r="L692" s="2" t="s">
        <v>1300</v>
      </c>
      <c r="M692" s="2" t="s">
        <v>1059</v>
      </c>
      <c r="N692" s="2" t="s">
        <v>1301</v>
      </c>
      <c r="O692" s="2" t="s">
        <v>1040</v>
      </c>
      <c r="P692" s="2" t="str">
        <f t="shared" si="20"/>
        <v>P-Onsite</v>
      </c>
      <c r="Q692" s="2" t="str">
        <f t="shared" si="21"/>
        <v>P-S1_Onsite</v>
      </c>
      <c r="R692" s="2" t="s">
        <v>1061</v>
      </c>
      <c r="S692" s="2" t="s">
        <v>1041</v>
      </c>
      <c r="T692" s="2" t="s">
        <v>1596</v>
      </c>
    </row>
    <row r="693" spans="1:20" x14ac:dyDescent="0.3">
      <c r="A693" s="2" t="s">
        <v>2465</v>
      </c>
      <c r="B693" s="2" t="s">
        <v>1054</v>
      </c>
      <c r="C693" s="2" t="s">
        <v>2466</v>
      </c>
      <c r="D693" s="2" t="s">
        <v>2467</v>
      </c>
      <c r="E693" s="2" t="s">
        <v>2468</v>
      </c>
      <c r="F693" s="2" t="s">
        <v>1592</v>
      </c>
      <c r="G693" s="2" t="s">
        <v>1593</v>
      </c>
      <c r="H693" s="2" t="s">
        <v>1594</v>
      </c>
      <c r="I693" s="2" t="s">
        <v>2470</v>
      </c>
      <c r="J693" s="2" t="s">
        <v>1066</v>
      </c>
      <c r="K693" s="2" t="s">
        <v>1048</v>
      </c>
      <c r="L693" s="2" t="s">
        <v>1300</v>
      </c>
      <c r="M693" s="2" t="s">
        <v>1059</v>
      </c>
      <c r="N693" s="2" t="s">
        <v>1301</v>
      </c>
      <c r="O693" s="2" t="s">
        <v>1040</v>
      </c>
      <c r="P693" s="2" t="str">
        <f t="shared" si="20"/>
        <v>P-Onsite</v>
      </c>
      <c r="Q693" s="2" t="str">
        <f t="shared" si="21"/>
        <v>P-S1_Onsite</v>
      </c>
      <c r="R693" s="2" t="s">
        <v>1061</v>
      </c>
      <c r="S693" s="2" t="s">
        <v>1041</v>
      </c>
      <c r="T693" s="2" t="s">
        <v>1596</v>
      </c>
    </row>
    <row r="694" spans="1:20" x14ac:dyDescent="0.3">
      <c r="A694" s="2" t="s">
        <v>2471</v>
      </c>
      <c r="B694" s="2" t="s">
        <v>1031</v>
      </c>
      <c r="C694" s="2" t="s">
        <v>2472</v>
      </c>
      <c r="D694" s="2" t="s">
        <v>2473</v>
      </c>
      <c r="E694" s="2" t="s">
        <v>2474</v>
      </c>
      <c r="F694" s="2" t="s">
        <v>2108</v>
      </c>
      <c r="G694" s="2" t="s">
        <v>1606</v>
      </c>
      <c r="H694" s="2" t="s">
        <v>1607</v>
      </c>
      <c r="I694" s="2" t="s">
        <v>2475</v>
      </c>
      <c r="J694" s="2" t="s">
        <v>1609</v>
      </c>
      <c r="K694" s="2" t="s">
        <v>1610</v>
      </c>
      <c r="L694" s="2" t="s">
        <v>1039</v>
      </c>
      <c r="M694" s="2" t="s">
        <v>1039</v>
      </c>
      <c r="N694" s="2" t="s">
        <v>1039</v>
      </c>
      <c r="O694" s="2" t="s">
        <v>1040</v>
      </c>
      <c r="P694" s="2" t="str">
        <f t="shared" si="20"/>
        <v>P-Online</v>
      </c>
      <c r="Q694" s="2" t="str">
        <f t="shared" si="21"/>
        <v>P-S1_Online</v>
      </c>
      <c r="R694" s="2"/>
      <c r="S694" s="2" t="s">
        <v>1041</v>
      </c>
      <c r="T694" s="2" t="s">
        <v>1596</v>
      </c>
    </row>
    <row r="695" spans="1:20" x14ac:dyDescent="0.3">
      <c r="A695" s="2" t="s">
        <v>2471</v>
      </c>
      <c r="B695" s="2" t="s">
        <v>1031</v>
      </c>
      <c r="C695" s="2" t="s">
        <v>2472</v>
      </c>
      <c r="D695" s="2" t="s">
        <v>2473</v>
      </c>
      <c r="E695" s="2" t="s">
        <v>2474</v>
      </c>
      <c r="F695" s="2" t="s">
        <v>2111</v>
      </c>
      <c r="G695" s="2" t="s">
        <v>1598</v>
      </c>
      <c r="H695" s="2" t="s">
        <v>1599</v>
      </c>
      <c r="I695" s="2" t="s">
        <v>2476</v>
      </c>
      <c r="J695" s="2" t="s">
        <v>1037</v>
      </c>
      <c r="K695" s="2" t="s">
        <v>1038</v>
      </c>
      <c r="L695" s="2" t="s">
        <v>1039</v>
      </c>
      <c r="M695" s="2" t="s">
        <v>1039</v>
      </c>
      <c r="N695" s="2" t="s">
        <v>1039</v>
      </c>
      <c r="O695" s="2" t="s">
        <v>1040</v>
      </c>
      <c r="P695" s="2" t="str">
        <f t="shared" si="20"/>
        <v>P-Online</v>
      </c>
      <c r="Q695" s="2" t="str">
        <f t="shared" si="21"/>
        <v>P-S1_Online</v>
      </c>
      <c r="R695" s="2"/>
      <c r="S695" s="2" t="s">
        <v>1041</v>
      </c>
      <c r="T695" s="2" t="s">
        <v>1596</v>
      </c>
    </row>
    <row r="696" spans="1:20" x14ac:dyDescent="0.3">
      <c r="A696" s="2" t="s">
        <v>2471</v>
      </c>
      <c r="B696" s="2" t="s">
        <v>1031</v>
      </c>
      <c r="C696" s="2" t="s">
        <v>2472</v>
      </c>
      <c r="D696" s="2" t="s">
        <v>2473</v>
      </c>
      <c r="E696" s="2" t="s">
        <v>2474</v>
      </c>
      <c r="F696" s="2" t="s">
        <v>1862</v>
      </c>
      <c r="G696" s="2" t="s">
        <v>1613</v>
      </c>
      <c r="H696" s="2" t="s">
        <v>1614</v>
      </c>
      <c r="I696" s="2" t="s">
        <v>2477</v>
      </c>
      <c r="J696" s="2" t="s">
        <v>1047</v>
      </c>
      <c r="K696" s="2" t="s">
        <v>1048</v>
      </c>
      <c r="L696" s="2" t="s">
        <v>1039</v>
      </c>
      <c r="M696" s="2" t="s">
        <v>1039</v>
      </c>
      <c r="N696" s="2" t="s">
        <v>1039</v>
      </c>
      <c r="O696" s="2" t="s">
        <v>1040</v>
      </c>
      <c r="P696" s="2" t="str">
        <f t="shared" si="20"/>
        <v>P-Online</v>
      </c>
      <c r="Q696" s="2" t="str">
        <f t="shared" si="21"/>
        <v>P-S1_Online</v>
      </c>
      <c r="R696" s="2"/>
      <c r="S696" s="2" t="s">
        <v>1041</v>
      </c>
      <c r="T696" s="2" t="s">
        <v>1596</v>
      </c>
    </row>
    <row r="697" spans="1:20" x14ac:dyDescent="0.3">
      <c r="A697" s="2" t="s">
        <v>2471</v>
      </c>
      <c r="B697" s="2" t="s">
        <v>1031</v>
      </c>
      <c r="C697" s="2" t="s">
        <v>2472</v>
      </c>
      <c r="D697" s="2" t="s">
        <v>2473</v>
      </c>
      <c r="E697" s="2" t="s">
        <v>2474</v>
      </c>
      <c r="F697" s="2" t="s">
        <v>2102</v>
      </c>
      <c r="G697" s="2" t="s">
        <v>1631</v>
      </c>
      <c r="H697" s="2" t="s">
        <v>1632</v>
      </c>
      <c r="I697" s="2" t="s">
        <v>2478</v>
      </c>
      <c r="J697" s="2" t="s">
        <v>1053</v>
      </c>
      <c r="K697" s="2" t="s">
        <v>1038</v>
      </c>
      <c r="L697" s="2" t="s">
        <v>1039</v>
      </c>
      <c r="M697" s="2" t="s">
        <v>1039</v>
      </c>
      <c r="N697" s="2" t="s">
        <v>1039</v>
      </c>
      <c r="O697" s="2" t="s">
        <v>1040</v>
      </c>
      <c r="P697" s="2" t="str">
        <f t="shared" si="20"/>
        <v>P-Online</v>
      </c>
      <c r="Q697" s="2" t="str">
        <f t="shared" si="21"/>
        <v>P-S1_Online</v>
      </c>
      <c r="R697" s="2"/>
      <c r="S697" s="2" t="s">
        <v>1041</v>
      </c>
      <c r="T697" s="2" t="s">
        <v>1596</v>
      </c>
    </row>
    <row r="698" spans="1:20" x14ac:dyDescent="0.3">
      <c r="A698" s="2" t="s">
        <v>2479</v>
      </c>
      <c r="B698" s="2" t="s">
        <v>1054</v>
      </c>
      <c r="C698" s="2" t="s">
        <v>2480</v>
      </c>
      <c r="D698" s="2" t="s">
        <v>2481</v>
      </c>
      <c r="E698" s="2" t="s">
        <v>2482</v>
      </c>
      <c r="F698" s="2" t="s">
        <v>1597</v>
      </c>
      <c r="G698" s="2" t="s">
        <v>1598</v>
      </c>
      <c r="H698" s="2" t="s">
        <v>1599</v>
      </c>
      <c r="I698" s="2" t="s">
        <v>2483</v>
      </c>
      <c r="J698" s="2" t="s">
        <v>1037</v>
      </c>
      <c r="K698" s="2" t="s">
        <v>1038</v>
      </c>
      <c r="L698" s="2" t="s">
        <v>1150</v>
      </c>
      <c r="M698" s="2" t="s">
        <v>1059</v>
      </c>
      <c r="N698" s="2" t="s">
        <v>1151</v>
      </c>
      <c r="O698" s="2" t="s">
        <v>1040</v>
      </c>
      <c r="P698" s="2" t="str">
        <f t="shared" si="20"/>
        <v>P-Onsite</v>
      </c>
      <c r="Q698" s="2" t="str">
        <f t="shared" si="21"/>
        <v>P-S1_Onsite</v>
      </c>
      <c r="R698" s="2" t="s">
        <v>1061</v>
      </c>
      <c r="S698" s="2" t="s">
        <v>1041</v>
      </c>
      <c r="T698" s="2" t="s">
        <v>1596</v>
      </c>
    </row>
    <row r="699" spans="1:20" x14ac:dyDescent="0.3">
      <c r="A699" s="2" t="s">
        <v>2479</v>
      </c>
      <c r="B699" s="2" t="s">
        <v>1054</v>
      </c>
      <c r="C699" s="2" t="s">
        <v>2480</v>
      </c>
      <c r="D699" s="2" t="s">
        <v>2481</v>
      </c>
      <c r="E699" s="2" t="s">
        <v>2482</v>
      </c>
      <c r="F699" s="2" t="s">
        <v>1612</v>
      </c>
      <c r="G699" s="2" t="s">
        <v>1613</v>
      </c>
      <c r="H699" s="2" t="s">
        <v>1614</v>
      </c>
      <c r="I699" s="2" t="s">
        <v>2484</v>
      </c>
      <c r="J699" s="2" t="s">
        <v>1047</v>
      </c>
      <c r="K699" s="2" t="s">
        <v>1048</v>
      </c>
      <c r="L699" s="2" t="s">
        <v>1150</v>
      </c>
      <c r="M699" s="2" t="s">
        <v>1059</v>
      </c>
      <c r="N699" s="2" t="s">
        <v>1151</v>
      </c>
      <c r="O699" s="2" t="s">
        <v>1040</v>
      </c>
      <c r="P699" s="2" t="str">
        <f t="shared" si="20"/>
        <v>P-Onsite</v>
      </c>
      <c r="Q699" s="2" t="str">
        <f t="shared" si="21"/>
        <v>P-S1_Onsite</v>
      </c>
      <c r="R699" s="2" t="s">
        <v>1061</v>
      </c>
      <c r="S699" s="2" t="s">
        <v>1041</v>
      </c>
      <c r="T699" s="2" t="s">
        <v>1596</v>
      </c>
    </row>
    <row r="700" spans="1:20" x14ac:dyDescent="0.3">
      <c r="A700" s="2" t="s">
        <v>2479</v>
      </c>
      <c r="B700" s="2" t="s">
        <v>1054</v>
      </c>
      <c r="C700" s="2" t="s">
        <v>2480</v>
      </c>
      <c r="D700" s="2" t="s">
        <v>2481</v>
      </c>
      <c r="E700" s="2" t="s">
        <v>2482</v>
      </c>
      <c r="F700" s="2" t="s">
        <v>1630</v>
      </c>
      <c r="G700" s="2" t="s">
        <v>1631</v>
      </c>
      <c r="H700" s="2" t="s">
        <v>1632</v>
      </c>
      <c r="I700" s="2" t="s">
        <v>2485</v>
      </c>
      <c r="J700" s="2" t="s">
        <v>1053</v>
      </c>
      <c r="K700" s="2" t="s">
        <v>1038</v>
      </c>
      <c r="L700" s="2" t="s">
        <v>1150</v>
      </c>
      <c r="M700" s="2" t="s">
        <v>1059</v>
      </c>
      <c r="N700" s="2" t="s">
        <v>1151</v>
      </c>
      <c r="O700" s="2" t="s">
        <v>1040</v>
      </c>
      <c r="P700" s="2" t="str">
        <f t="shared" si="20"/>
        <v>P-Onsite</v>
      </c>
      <c r="Q700" s="2" t="str">
        <f t="shared" si="21"/>
        <v>P-S1_Onsite</v>
      </c>
      <c r="R700" s="2" t="s">
        <v>1061</v>
      </c>
      <c r="S700" s="2" t="s">
        <v>1041</v>
      </c>
      <c r="T700" s="2" t="s">
        <v>1596</v>
      </c>
    </row>
    <row r="701" spans="1:20" x14ac:dyDescent="0.3">
      <c r="A701" s="2" t="s">
        <v>2486</v>
      </c>
      <c r="B701" s="2" t="s">
        <v>1054</v>
      </c>
      <c r="C701" s="2" t="s">
        <v>2487</v>
      </c>
      <c r="D701" s="2" t="s">
        <v>2488</v>
      </c>
      <c r="E701" s="2" t="s">
        <v>2489</v>
      </c>
      <c r="F701" s="2" t="s">
        <v>1597</v>
      </c>
      <c r="G701" s="2" t="s">
        <v>1598</v>
      </c>
      <c r="H701" s="2" t="s">
        <v>1599</v>
      </c>
      <c r="I701" s="2" t="s">
        <v>2490</v>
      </c>
      <c r="J701" s="2" t="s">
        <v>1037</v>
      </c>
      <c r="K701" s="2" t="s">
        <v>1038</v>
      </c>
      <c r="L701" s="2" t="s">
        <v>1300</v>
      </c>
      <c r="M701" s="2" t="s">
        <v>1059</v>
      </c>
      <c r="N701" s="2" t="s">
        <v>1301</v>
      </c>
      <c r="O701" s="2" t="s">
        <v>1098</v>
      </c>
      <c r="P701" s="2" t="str">
        <f t="shared" si="20"/>
        <v>A-Onsite</v>
      </c>
      <c r="Q701" s="2" t="str">
        <f t="shared" si="21"/>
        <v>A-S1_Onsite</v>
      </c>
      <c r="R701" s="2" t="s">
        <v>1061</v>
      </c>
      <c r="S701" s="2" t="s">
        <v>1041</v>
      </c>
      <c r="T701" s="2" t="s">
        <v>1596</v>
      </c>
    </row>
    <row r="702" spans="1:20" x14ac:dyDescent="0.3">
      <c r="A702" s="2" t="s">
        <v>2486</v>
      </c>
      <c r="B702" s="2" t="s">
        <v>1054</v>
      </c>
      <c r="C702" s="2" t="s">
        <v>2487</v>
      </c>
      <c r="D702" s="2" t="s">
        <v>2488</v>
      </c>
      <c r="E702" s="2" t="s">
        <v>2489</v>
      </c>
      <c r="F702" s="2" t="s">
        <v>1630</v>
      </c>
      <c r="G702" s="2" t="s">
        <v>1631</v>
      </c>
      <c r="H702" s="2" t="s">
        <v>1632</v>
      </c>
      <c r="I702" s="2" t="s">
        <v>2491</v>
      </c>
      <c r="J702" s="2" t="s">
        <v>1053</v>
      </c>
      <c r="K702" s="2" t="s">
        <v>1038</v>
      </c>
      <c r="L702" s="2" t="s">
        <v>1300</v>
      </c>
      <c r="M702" s="2" t="s">
        <v>1059</v>
      </c>
      <c r="N702" s="2" t="s">
        <v>1301</v>
      </c>
      <c r="O702" s="2" t="s">
        <v>1098</v>
      </c>
      <c r="P702" s="2" t="str">
        <f t="shared" si="20"/>
        <v>A-Onsite</v>
      </c>
      <c r="Q702" s="2" t="str">
        <f t="shared" si="21"/>
        <v>A-S1_Onsite</v>
      </c>
      <c r="R702" s="2" t="s">
        <v>1061</v>
      </c>
      <c r="S702" s="2" t="s">
        <v>1041</v>
      </c>
      <c r="T702" s="2" t="s">
        <v>1596</v>
      </c>
    </row>
    <row r="703" spans="1:20" x14ac:dyDescent="0.3">
      <c r="A703" s="2" t="s">
        <v>2492</v>
      </c>
      <c r="B703" s="2" t="s">
        <v>1054</v>
      </c>
      <c r="C703" s="2" t="s">
        <v>2493</v>
      </c>
      <c r="D703" s="2" t="s">
        <v>2494</v>
      </c>
      <c r="E703" s="2" t="s">
        <v>2495</v>
      </c>
      <c r="F703" s="2" t="s">
        <v>1605</v>
      </c>
      <c r="G703" s="2" t="s">
        <v>1606</v>
      </c>
      <c r="H703" s="2" t="s">
        <v>1607</v>
      </c>
      <c r="I703" s="2" t="s">
        <v>2496</v>
      </c>
      <c r="J703" s="2" t="s">
        <v>1609</v>
      </c>
      <c r="K703" s="2" t="s">
        <v>1610</v>
      </c>
      <c r="L703" s="2" t="s">
        <v>1198</v>
      </c>
      <c r="M703" s="2" t="s">
        <v>1059</v>
      </c>
      <c r="N703" s="2" t="s">
        <v>1199</v>
      </c>
      <c r="O703" s="2" t="s">
        <v>1040</v>
      </c>
      <c r="P703" s="2" t="str">
        <f t="shared" si="20"/>
        <v>P-Onsite</v>
      </c>
      <c r="Q703" s="2" t="str">
        <f t="shared" si="21"/>
        <v>P-S1_Onsite</v>
      </c>
      <c r="R703" s="2" t="s">
        <v>1061</v>
      </c>
      <c r="S703" s="2" t="s">
        <v>1041</v>
      </c>
      <c r="T703" s="2" t="s">
        <v>1596</v>
      </c>
    </row>
    <row r="704" spans="1:20" x14ac:dyDescent="0.3">
      <c r="A704" s="2" t="s">
        <v>2492</v>
      </c>
      <c r="B704" s="2" t="s">
        <v>1054</v>
      </c>
      <c r="C704" s="2" t="s">
        <v>2493</v>
      </c>
      <c r="D704" s="2" t="s">
        <v>2494</v>
      </c>
      <c r="E704" s="2" t="s">
        <v>2495</v>
      </c>
      <c r="F704" s="2" t="s">
        <v>1592</v>
      </c>
      <c r="G704" s="2" t="s">
        <v>1593</v>
      </c>
      <c r="H704" s="2" t="s">
        <v>1594</v>
      </c>
      <c r="I704" s="2" t="s">
        <v>2497</v>
      </c>
      <c r="J704" s="2" t="s">
        <v>1066</v>
      </c>
      <c r="K704" s="2" t="s">
        <v>1048</v>
      </c>
      <c r="L704" s="2" t="s">
        <v>1198</v>
      </c>
      <c r="M704" s="2" t="s">
        <v>1059</v>
      </c>
      <c r="N704" s="2" t="s">
        <v>1199</v>
      </c>
      <c r="O704" s="2" t="s">
        <v>1040</v>
      </c>
      <c r="P704" s="2" t="str">
        <f t="shared" si="20"/>
        <v>P-Onsite</v>
      </c>
      <c r="Q704" s="2" t="str">
        <f t="shared" si="21"/>
        <v>P-S1_Onsite</v>
      </c>
      <c r="R704" s="2" t="s">
        <v>1061</v>
      </c>
      <c r="S704" s="2" t="s">
        <v>1041</v>
      </c>
      <c r="T704" s="2" t="s">
        <v>1596</v>
      </c>
    </row>
    <row r="705" spans="1:20" x14ac:dyDescent="0.3">
      <c r="A705" s="2" t="s">
        <v>2492</v>
      </c>
      <c r="B705" s="2" t="s">
        <v>1054</v>
      </c>
      <c r="C705" s="2" t="s">
        <v>2493</v>
      </c>
      <c r="D705" s="2" t="s">
        <v>2494</v>
      </c>
      <c r="E705" s="2" t="s">
        <v>2495</v>
      </c>
      <c r="F705" s="2" t="s">
        <v>1597</v>
      </c>
      <c r="G705" s="2" t="s">
        <v>1598</v>
      </c>
      <c r="H705" s="2" t="s">
        <v>1599</v>
      </c>
      <c r="I705" s="2" t="s">
        <v>2498</v>
      </c>
      <c r="J705" s="2" t="s">
        <v>1037</v>
      </c>
      <c r="K705" s="2" t="s">
        <v>1038</v>
      </c>
      <c r="L705" s="2" t="s">
        <v>1198</v>
      </c>
      <c r="M705" s="2" t="s">
        <v>1059</v>
      </c>
      <c r="N705" s="2" t="s">
        <v>1199</v>
      </c>
      <c r="O705" s="2" t="s">
        <v>1040</v>
      </c>
      <c r="P705" s="2" t="str">
        <f t="shared" si="20"/>
        <v>P-Onsite</v>
      </c>
      <c r="Q705" s="2" t="str">
        <f t="shared" si="21"/>
        <v>P-S1_Onsite</v>
      </c>
      <c r="R705" s="2" t="s">
        <v>1061</v>
      </c>
      <c r="S705" s="2" t="s">
        <v>1041</v>
      </c>
      <c r="T705" s="2" t="s">
        <v>1596</v>
      </c>
    </row>
    <row r="706" spans="1:20" x14ac:dyDescent="0.3">
      <c r="A706" s="2" t="s">
        <v>2492</v>
      </c>
      <c r="B706" s="2" t="s">
        <v>1054</v>
      </c>
      <c r="C706" s="2" t="s">
        <v>2493</v>
      </c>
      <c r="D706" s="2" t="s">
        <v>2494</v>
      </c>
      <c r="E706" s="2" t="s">
        <v>2495</v>
      </c>
      <c r="F706" s="2" t="s">
        <v>1612</v>
      </c>
      <c r="G706" s="2" t="s">
        <v>1613</v>
      </c>
      <c r="H706" s="2" t="s">
        <v>1614</v>
      </c>
      <c r="I706" s="2" t="s">
        <v>2499</v>
      </c>
      <c r="J706" s="2" t="s">
        <v>1047</v>
      </c>
      <c r="K706" s="2" t="s">
        <v>1048</v>
      </c>
      <c r="L706" s="2" t="s">
        <v>1198</v>
      </c>
      <c r="M706" s="2" t="s">
        <v>1059</v>
      </c>
      <c r="N706" s="2" t="s">
        <v>1199</v>
      </c>
      <c r="O706" s="2" t="s">
        <v>1040</v>
      </c>
      <c r="P706" s="2" t="str">
        <f t="shared" si="20"/>
        <v>P-Onsite</v>
      </c>
      <c r="Q706" s="2" t="str">
        <f t="shared" si="21"/>
        <v>P-S1_Onsite</v>
      </c>
      <c r="R706" s="2" t="s">
        <v>1061</v>
      </c>
      <c r="S706" s="2" t="s">
        <v>1041</v>
      </c>
      <c r="T706" s="2" t="s">
        <v>1596</v>
      </c>
    </row>
    <row r="707" spans="1:20" x14ac:dyDescent="0.3">
      <c r="A707" s="2" t="s">
        <v>2492</v>
      </c>
      <c r="B707" s="2" t="s">
        <v>1054</v>
      </c>
      <c r="C707" s="2" t="s">
        <v>2493</v>
      </c>
      <c r="D707" s="2" t="s">
        <v>2494</v>
      </c>
      <c r="E707" s="2" t="s">
        <v>2495</v>
      </c>
      <c r="F707" s="2" t="s">
        <v>1630</v>
      </c>
      <c r="G707" s="2" t="s">
        <v>1631</v>
      </c>
      <c r="H707" s="2" t="s">
        <v>1632</v>
      </c>
      <c r="I707" s="2" t="s">
        <v>2500</v>
      </c>
      <c r="J707" s="2" t="s">
        <v>1053</v>
      </c>
      <c r="K707" s="2" t="s">
        <v>1038</v>
      </c>
      <c r="L707" s="2" t="s">
        <v>1198</v>
      </c>
      <c r="M707" s="2" t="s">
        <v>1059</v>
      </c>
      <c r="N707" s="2" t="s">
        <v>1199</v>
      </c>
      <c r="O707" s="2" t="s">
        <v>1040</v>
      </c>
      <c r="P707" s="2" t="str">
        <f t="shared" ref="P707:P770" si="22">CONCATENATE(LEFT(O707,1),"-",B707)</f>
        <v>P-Onsite</v>
      </c>
      <c r="Q707" s="2" t="str">
        <f t="shared" ref="Q707:Q770" si="23">CONCATENATE(LEFT($O707,1),"-",RIGHT($F707,9))</f>
        <v>P-S1_Onsite</v>
      </c>
      <c r="R707" s="2" t="s">
        <v>1061</v>
      </c>
      <c r="S707" s="2" t="s">
        <v>1041</v>
      </c>
      <c r="T707" s="2" t="s">
        <v>1596</v>
      </c>
    </row>
    <row r="708" spans="1:20" x14ac:dyDescent="0.3">
      <c r="A708" s="2" t="s">
        <v>2501</v>
      </c>
      <c r="B708" s="2" t="s">
        <v>1054</v>
      </c>
      <c r="C708" s="2" t="s">
        <v>2502</v>
      </c>
      <c r="D708" s="2" t="s">
        <v>2503</v>
      </c>
      <c r="E708" s="2" t="s">
        <v>2504</v>
      </c>
      <c r="F708" s="2" t="s">
        <v>1612</v>
      </c>
      <c r="G708" s="2" t="s">
        <v>1613</v>
      </c>
      <c r="H708" s="2" t="s">
        <v>1614</v>
      </c>
      <c r="I708" s="2" t="s">
        <v>2505</v>
      </c>
      <c r="J708" s="2" t="s">
        <v>1047</v>
      </c>
      <c r="K708" s="2" t="s">
        <v>1048</v>
      </c>
      <c r="L708" s="2" t="s">
        <v>1089</v>
      </c>
      <c r="M708" s="2" t="s">
        <v>1059</v>
      </c>
      <c r="N708" s="2" t="s">
        <v>1124</v>
      </c>
      <c r="O708" s="2" t="s">
        <v>1040</v>
      </c>
      <c r="P708" s="2" t="str">
        <f t="shared" si="22"/>
        <v>P-Onsite</v>
      </c>
      <c r="Q708" s="2" t="str">
        <f t="shared" si="23"/>
        <v>P-S1_Onsite</v>
      </c>
      <c r="R708" s="2" t="s">
        <v>1061</v>
      </c>
      <c r="S708" s="2" t="s">
        <v>1041</v>
      </c>
      <c r="T708" s="2" t="s">
        <v>1596</v>
      </c>
    </row>
    <row r="709" spans="1:20" x14ac:dyDescent="0.3">
      <c r="A709" s="2" t="s">
        <v>2501</v>
      </c>
      <c r="B709" s="2" t="s">
        <v>1054</v>
      </c>
      <c r="C709" s="2" t="s">
        <v>2502</v>
      </c>
      <c r="D709" s="2" t="s">
        <v>2503</v>
      </c>
      <c r="E709" s="2" t="s">
        <v>2504</v>
      </c>
      <c r="F709" s="2" t="s">
        <v>1630</v>
      </c>
      <c r="G709" s="2" t="s">
        <v>1631</v>
      </c>
      <c r="H709" s="2" t="s">
        <v>1632</v>
      </c>
      <c r="I709" s="2" t="s">
        <v>2506</v>
      </c>
      <c r="J709" s="2" t="s">
        <v>1053</v>
      </c>
      <c r="K709" s="2" t="s">
        <v>1038</v>
      </c>
      <c r="L709" s="2" t="s">
        <v>1089</v>
      </c>
      <c r="M709" s="2" t="s">
        <v>1059</v>
      </c>
      <c r="N709" s="2" t="s">
        <v>1124</v>
      </c>
      <c r="O709" s="2" t="s">
        <v>1040</v>
      </c>
      <c r="P709" s="2" t="str">
        <f t="shared" si="22"/>
        <v>P-Onsite</v>
      </c>
      <c r="Q709" s="2" t="str">
        <f t="shared" si="23"/>
        <v>P-S1_Onsite</v>
      </c>
      <c r="R709" s="2" t="s">
        <v>1061</v>
      </c>
      <c r="S709" s="2" t="s">
        <v>1041</v>
      </c>
      <c r="T709" s="2" t="s">
        <v>1596</v>
      </c>
    </row>
    <row r="710" spans="1:20" x14ac:dyDescent="0.3">
      <c r="A710" s="2" t="s">
        <v>2507</v>
      </c>
      <c r="B710" s="2" t="s">
        <v>1054</v>
      </c>
      <c r="C710" s="2" t="s">
        <v>2508</v>
      </c>
      <c r="D710" s="2" t="s">
        <v>2509</v>
      </c>
      <c r="E710" s="2" t="s">
        <v>2510</v>
      </c>
      <c r="F710" s="2" t="s">
        <v>1592</v>
      </c>
      <c r="G710" s="2" t="s">
        <v>1593</v>
      </c>
      <c r="H710" s="2" t="s">
        <v>1594</v>
      </c>
      <c r="I710" s="2" t="s">
        <v>2511</v>
      </c>
      <c r="J710" s="2" t="s">
        <v>1066</v>
      </c>
      <c r="K710" s="2" t="s">
        <v>1048</v>
      </c>
      <c r="L710" s="2" t="s">
        <v>1058</v>
      </c>
      <c r="M710" s="2" t="s">
        <v>1059</v>
      </c>
      <c r="N710" s="2" t="s">
        <v>1106</v>
      </c>
      <c r="O710" s="2" t="s">
        <v>1040</v>
      </c>
      <c r="P710" s="2" t="str">
        <f t="shared" si="22"/>
        <v>P-Onsite</v>
      </c>
      <c r="Q710" s="2" t="str">
        <f t="shared" si="23"/>
        <v>P-S1_Onsite</v>
      </c>
      <c r="R710" s="2" t="s">
        <v>1061</v>
      </c>
      <c r="S710" s="2" t="s">
        <v>1041</v>
      </c>
      <c r="T710" s="2" t="s">
        <v>1596</v>
      </c>
    </row>
    <row r="711" spans="1:20" x14ac:dyDescent="0.3">
      <c r="A711" s="2" t="s">
        <v>2507</v>
      </c>
      <c r="B711" s="2" t="s">
        <v>1054</v>
      </c>
      <c r="C711" s="2" t="s">
        <v>2508</v>
      </c>
      <c r="D711" s="2" t="s">
        <v>2509</v>
      </c>
      <c r="E711" s="2" t="s">
        <v>2510</v>
      </c>
      <c r="F711" s="2" t="s">
        <v>1612</v>
      </c>
      <c r="G711" s="2" t="s">
        <v>1613</v>
      </c>
      <c r="H711" s="2" t="s">
        <v>1614</v>
      </c>
      <c r="I711" s="2" t="s">
        <v>2512</v>
      </c>
      <c r="J711" s="2" t="s">
        <v>1047</v>
      </c>
      <c r="K711" s="2" t="s">
        <v>1048</v>
      </c>
      <c r="L711" s="2" t="s">
        <v>1058</v>
      </c>
      <c r="M711" s="2" t="s">
        <v>1059</v>
      </c>
      <c r="N711" s="2" t="s">
        <v>1106</v>
      </c>
      <c r="O711" s="2" t="s">
        <v>1040</v>
      </c>
      <c r="P711" s="2" t="str">
        <f t="shared" si="22"/>
        <v>P-Onsite</v>
      </c>
      <c r="Q711" s="2" t="str">
        <f t="shared" si="23"/>
        <v>P-S1_Onsite</v>
      </c>
      <c r="R711" s="2" t="s">
        <v>1061</v>
      </c>
      <c r="S711" s="2" t="s">
        <v>1041</v>
      </c>
      <c r="T711" s="2" t="s">
        <v>1596</v>
      </c>
    </row>
    <row r="712" spans="1:20" x14ac:dyDescent="0.3">
      <c r="A712" s="2" t="s">
        <v>2513</v>
      </c>
      <c r="B712" s="2" t="s">
        <v>1054</v>
      </c>
      <c r="C712" s="2" t="s">
        <v>2514</v>
      </c>
      <c r="D712" s="2" t="s">
        <v>2515</v>
      </c>
      <c r="E712" s="2" t="s">
        <v>2516</v>
      </c>
      <c r="F712" s="2" t="s">
        <v>1605</v>
      </c>
      <c r="G712" s="2" t="s">
        <v>1606</v>
      </c>
      <c r="H712" s="2" t="s">
        <v>1607</v>
      </c>
      <c r="I712" s="2" t="s">
        <v>2517</v>
      </c>
      <c r="J712" s="2" t="s">
        <v>1609</v>
      </c>
      <c r="K712" s="2" t="s">
        <v>1610</v>
      </c>
      <c r="L712" s="2" t="s">
        <v>1058</v>
      </c>
      <c r="M712" s="2" t="s">
        <v>1059</v>
      </c>
      <c r="N712" s="2" t="s">
        <v>1106</v>
      </c>
      <c r="O712" s="2" t="s">
        <v>1040</v>
      </c>
      <c r="P712" s="2" t="str">
        <f t="shared" si="22"/>
        <v>P-Onsite</v>
      </c>
      <c r="Q712" s="2" t="str">
        <f t="shared" si="23"/>
        <v>P-S1_Onsite</v>
      </c>
      <c r="R712" s="2" t="s">
        <v>1061</v>
      </c>
      <c r="S712" s="2" t="s">
        <v>1041</v>
      </c>
      <c r="T712" s="2" t="s">
        <v>1596</v>
      </c>
    </row>
    <row r="713" spans="1:20" x14ac:dyDescent="0.3">
      <c r="A713" s="2" t="s">
        <v>2513</v>
      </c>
      <c r="B713" s="2" t="s">
        <v>1054</v>
      </c>
      <c r="C713" s="2" t="s">
        <v>2514</v>
      </c>
      <c r="D713" s="2" t="s">
        <v>2515</v>
      </c>
      <c r="E713" s="2" t="s">
        <v>2516</v>
      </c>
      <c r="F713" s="2" t="s">
        <v>1597</v>
      </c>
      <c r="G713" s="2" t="s">
        <v>1598</v>
      </c>
      <c r="H713" s="2" t="s">
        <v>1599</v>
      </c>
      <c r="I713" s="2" t="s">
        <v>2518</v>
      </c>
      <c r="J713" s="2" t="s">
        <v>1037</v>
      </c>
      <c r="K713" s="2" t="s">
        <v>1038</v>
      </c>
      <c r="L713" s="2" t="s">
        <v>1058</v>
      </c>
      <c r="M713" s="2" t="s">
        <v>1059</v>
      </c>
      <c r="N713" s="2" t="s">
        <v>1106</v>
      </c>
      <c r="O713" s="2" t="s">
        <v>1040</v>
      </c>
      <c r="P713" s="2" t="str">
        <f t="shared" si="22"/>
        <v>P-Onsite</v>
      </c>
      <c r="Q713" s="2" t="str">
        <f t="shared" si="23"/>
        <v>P-S1_Onsite</v>
      </c>
      <c r="R713" s="2" t="s">
        <v>1061</v>
      </c>
      <c r="S713" s="2" t="s">
        <v>1041</v>
      </c>
      <c r="T713" s="2" t="s">
        <v>1596</v>
      </c>
    </row>
    <row r="714" spans="1:20" x14ac:dyDescent="0.3">
      <c r="A714" s="2" t="s">
        <v>2513</v>
      </c>
      <c r="B714" s="2" t="s">
        <v>1054</v>
      </c>
      <c r="C714" s="2" t="s">
        <v>2514</v>
      </c>
      <c r="D714" s="2" t="s">
        <v>2515</v>
      </c>
      <c r="E714" s="2" t="s">
        <v>2516</v>
      </c>
      <c r="F714" s="2" t="s">
        <v>1612</v>
      </c>
      <c r="G714" s="2" t="s">
        <v>1613</v>
      </c>
      <c r="H714" s="2" t="s">
        <v>1614</v>
      </c>
      <c r="I714" s="2" t="s">
        <v>2519</v>
      </c>
      <c r="J714" s="2" t="s">
        <v>1047</v>
      </c>
      <c r="K714" s="2" t="s">
        <v>1048</v>
      </c>
      <c r="L714" s="2" t="s">
        <v>1058</v>
      </c>
      <c r="M714" s="2" t="s">
        <v>1059</v>
      </c>
      <c r="N714" s="2" t="s">
        <v>1106</v>
      </c>
      <c r="O714" s="2" t="s">
        <v>1040</v>
      </c>
      <c r="P714" s="2" t="str">
        <f t="shared" si="22"/>
        <v>P-Onsite</v>
      </c>
      <c r="Q714" s="2" t="str">
        <f t="shared" si="23"/>
        <v>P-S1_Onsite</v>
      </c>
      <c r="R714" s="2" t="s">
        <v>1061</v>
      </c>
      <c r="S714" s="2" t="s">
        <v>1041</v>
      </c>
      <c r="T714" s="2" t="s">
        <v>1596</v>
      </c>
    </row>
    <row r="715" spans="1:20" x14ac:dyDescent="0.3">
      <c r="A715" s="2" t="s">
        <v>2520</v>
      </c>
      <c r="B715" s="2" t="s">
        <v>1054</v>
      </c>
      <c r="C715" s="2" t="s">
        <v>2521</v>
      </c>
      <c r="D715" s="2" t="s">
        <v>2522</v>
      </c>
      <c r="E715" s="2" t="s">
        <v>2523</v>
      </c>
      <c r="F715" s="2" t="s">
        <v>1597</v>
      </c>
      <c r="G715" s="2" t="s">
        <v>1598</v>
      </c>
      <c r="H715" s="2" t="s">
        <v>1599</v>
      </c>
      <c r="I715" s="2" t="s">
        <v>2524</v>
      </c>
      <c r="J715" s="2" t="s">
        <v>1037</v>
      </c>
      <c r="K715" s="2" t="s">
        <v>1038</v>
      </c>
      <c r="L715" s="2" t="s">
        <v>1164</v>
      </c>
      <c r="M715" s="2" t="s">
        <v>1059</v>
      </c>
      <c r="N715" s="2" t="s">
        <v>1209</v>
      </c>
      <c r="O715" s="2" t="s">
        <v>1040</v>
      </c>
      <c r="P715" s="2" t="str">
        <f t="shared" si="22"/>
        <v>P-Onsite</v>
      </c>
      <c r="Q715" s="2" t="str">
        <f t="shared" si="23"/>
        <v>P-S1_Onsite</v>
      </c>
      <c r="R715" s="2" t="s">
        <v>1061</v>
      </c>
      <c r="S715" s="2" t="s">
        <v>1041</v>
      </c>
      <c r="T715" s="2" t="s">
        <v>1596</v>
      </c>
    </row>
    <row r="716" spans="1:20" x14ac:dyDescent="0.3">
      <c r="A716" s="2" t="s">
        <v>2520</v>
      </c>
      <c r="B716" s="2" t="s">
        <v>1054</v>
      </c>
      <c r="C716" s="2" t="s">
        <v>2521</v>
      </c>
      <c r="D716" s="2" t="s">
        <v>2522</v>
      </c>
      <c r="E716" s="2" t="s">
        <v>2523</v>
      </c>
      <c r="F716" s="2" t="s">
        <v>1630</v>
      </c>
      <c r="G716" s="2" t="s">
        <v>1631</v>
      </c>
      <c r="H716" s="2" t="s">
        <v>1632</v>
      </c>
      <c r="I716" s="2" t="s">
        <v>2525</v>
      </c>
      <c r="J716" s="2" t="s">
        <v>1053</v>
      </c>
      <c r="K716" s="2" t="s">
        <v>1038</v>
      </c>
      <c r="L716" s="2" t="s">
        <v>1164</v>
      </c>
      <c r="M716" s="2" t="s">
        <v>1059</v>
      </c>
      <c r="N716" s="2" t="s">
        <v>1209</v>
      </c>
      <c r="O716" s="2" t="s">
        <v>1040</v>
      </c>
      <c r="P716" s="2" t="str">
        <f t="shared" si="22"/>
        <v>P-Onsite</v>
      </c>
      <c r="Q716" s="2" t="str">
        <f t="shared" si="23"/>
        <v>P-S1_Onsite</v>
      </c>
      <c r="R716" s="2" t="s">
        <v>1061</v>
      </c>
      <c r="S716" s="2" t="s">
        <v>1041</v>
      </c>
      <c r="T716" s="2" t="s">
        <v>1596</v>
      </c>
    </row>
    <row r="717" spans="1:20" x14ac:dyDescent="0.3">
      <c r="A717" s="2" t="s">
        <v>2526</v>
      </c>
      <c r="B717" s="2" t="s">
        <v>1054</v>
      </c>
      <c r="C717" s="2" t="s">
        <v>2527</v>
      </c>
      <c r="D717" s="2" t="s">
        <v>2528</v>
      </c>
      <c r="E717" s="2" t="s">
        <v>2529</v>
      </c>
      <c r="F717" s="2" t="s">
        <v>1592</v>
      </c>
      <c r="G717" s="2" t="s">
        <v>1593</v>
      </c>
      <c r="H717" s="2" t="s">
        <v>1594</v>
      </c>
      <c r="I717" s="2" t="s">
        <v>2530</v>
      </c>
      <c r="J717" s="2" t="s">
        <v>1066</v>
      </c>
      <c r="K717" s="2" t="s">
        <v>1048</v>
      </c>
      <c r="L717" s="2" t="s">
        <v>1096</v>
      </c>
      <c r="M717" s="2" t="s">
        <v>1059</v>
      </c>
      <c r="N717" s="2" t="s">
        <v>1097</v>
      </c>
      <c r="O717" s="2" t="s">
        <v>1098</v>
      </c>
      <c r="P717" s="2" t="str">
        <f t="shared" si="22"/>
        <v>A-Onsite</v>
      </c>
      <c r="Q717" s="2" t="str">
        <f t="shared" si="23"/>
        <v>A-S1_Onsite</v>
      </c>
      <c r="R717" s="2" t="s">
        <v>1061</v>
      </c>
      <c r="S717" s="2" t="s">
        <v>1041</v>
      </c>
      <c r="T717" s="2" t="s">
        <v>1596</v>
      </c>
    </row>
    <row r="718" spans="1:20" x14ac:dyDescent="0.3">
      <c r="A718" s="2" t="s">
        <v>2526</v>
      </c>
      <c r="B718" s="2" t="s">
        <v>1054</v>
      </c>
      <c r="C718" s="2" t="s">
        <v>2527</v>
      </c>
      <c r="D718" s="2" t="s">
        <v>2528</v>
      </c>
      <c r="E718" s="2" t="s">
        <v>2529</v>
      </c>
      <c r="F718" s="2" t="s">
        <v>1597</v>
      </c>
      <c r="G718" s="2" t="s">
        <v>1598</v>
      </c>
      <c r="H718" s="2" t="s">
        <v>1599</v>
      </c>
      <c r="I718" s="2" t="s">
        <v>2531</v>
      </c>
      <c r="J718" s="2" t="s">
        <v>1037</v>
      </c>
      <c r="K718" s="2" t="s">
        <v>1038</v>
      </c>
      <c r="L718" s="2" t="s">
        <v>1096</v>
      </c>
      <c r="M718" s="2" t="s">
        <v>1059</v>
      </c>
      <c r="N718" s="2" t="s">
        <v>1097</v>
      </c>
      <c r="O718" s="2" t="s">
        <v>1040</v>
      </c>
      <c r="P718" s="2" t="str">
        <f t="shared" si="22"/>
        <v>P-Onsite</v>
      </c>
      <c r="Q718" s="2" t="str">
        <f t="shared" si="23"/>
        <v>P-S1_Onsite</v>
      </c>
      <c r="R718" s="2" t="s">
        <v>1061</v>
      </c>
      <c r="S718" s="2" t="s">
        <v>1041</v>
      </c>
      <c r="T718" s="2" t="s">
        <v>1596</v>
      </c>
    </row>
    <row r="719" spans="1:20" x14ac:dyDescent="0.3">
      <c r="A719" s="2" t="s">
        <v>2532</v>
      </c>
      <c r="B719" s="2" t="s">
        <v>1054</v>
      </c>
      <c r="C719" s="2" t="s">
        <v>2533</v>
      </c>
      <c r="D719" s="2" t="s">
        <v>2534</v>
      </c>
      <c r="E719" s="2" t="s">
        <v>2535</v>
      </c>
      <c r="F719" s="2" t="s">
        <v>1605</v>
      </c>
      <c r="G719" s="2" t="s">
        <v>1606</v>
      </c>
      <c r="H719" s="2" t="s">
        <v>1607</v>
      </c>
      <c r="I719" s="2" t="s">
        <v>2536</v>
      </c>
      <c r="J719" s="2" t="s">
        <v>1609</v>
      </c>
      <c r="K719" s="2" t="s">
        <v>1610</v>
      </c>
      <c r="L719" s="2" t="s">
        <v>1150</v>
      </c>
      <c r="M719" s="2" t="s">
        <v>1059</v>
      </c>
      <c r="N719" s="2" t="s">
        <v>1151</v>
      </c>
      <c r="O719" s="2" t="s">
        <v>1040</v>
      </c>
      <c r="P719" s="2" t="str">
        <f t="shared" si="22"/>
        <v>P-Onsite</v>
      </c>
      <c r="Q719" s="2" t="str">
        <f t="shared" si="23"/>
        <v>P-S1_Onsite</v>
      </c>
      <c r="R719" s="2" t="s">
        <v>1061</v>
      </c>
      <c r="S719" s="2" t="s">
        <v>1041</v>
      </c>
      <c r="T719" s="2" t="s">
        <v>1596</v>
      </c>
    </row>
    <row r="720" spans="1:20" x14ac:dyDescent="0.3">
      <c r="A720" s="2" t="s">
        <v>2532</v>
      </c>
      <c r="B720" s="2" t="s">
        <v>1054</v>
      </c>
      <c r="C720" s="2" t="s">
        <v>2533</v>
      </c>
      <c r="D720" s="2" t="s">
        <v>2534</v>
      </c>
      <c r="E720" s="2" t="s">
        <v>2535</v>
      </c>
      <c r="F720" s="2" t="s">
        <v>1592</v>
      </c>
      <c r="G720" s="2" t="s">
        <v>1593</v>
      </c>
      <c r="H720" s="2" t="s">
        <v>1594</v>
      </c>
      <c r="I720" s="2" t="s">
        <v>2537</v>
      </c>
      <c r="J720" s="2" t="s">
        <v>1066</v>
      </c>
      <c r="K720" s="2" t="s">
        <v>1048</v>
      </c>
      <c r="L720" s="2" t="s">
        <v>1150</v>
      </c>
      <c r="M720" s="2" t="s">
        <v>1059</v>
      </c>
      <c r="N720" s="2" t="s">
        <v>1151</v>
      </c>
      <c r="O720" s="2" t="s">
        <v>1040</v>
      </c>
      <c r="P720" s="2" t="str">
        <f t="shared" si="22"/>
        <v>P-Onsite</v>
      </c>
      <c r="Q720" s="2" t="str">
        <f t="shared" si="23"/>
        <v>P-S1_Onsite</v>
      </c>
      <c r="R720" s="2" t="s">
        <v>1061</v>
      </c>
      <c r="S720" s="2" t="s">
        <v>1041</v>
      </c>
      <c r="T720" s="2" t="s">
        <v>1596</v>
      </c>
    </row>
    <row r="721" spans="1:20" x14ac:dyDescent="0.3">
      <c r="A721" s="2" t="s">
        <v>2532</v>
      </c>
      <c r="B721" s="2" t="s">
        <v>1054</v>
      </c>
      <c r="C721" s="2" t="s">
        <v>2533</v>
      </c>
      <c r="D721" s="2" t="s">
        <v>2534</v>
      </c>
      <c r="E721" s="2" t="s">
        <v>2535</v>
      </c>
      <c r="F721" s="2" t="s">
        <v>1612</v>
      </c>
      <c r="G721" s="2" t="s">
        <v>1613</v>
      </c>
      <c r="H721" s="2" t="s">
        <v>1614</v>
      </c>
      <c r="I721" s="2" t="s">
        <v>2538</v>
      </c>
      <c r="J721" s="2" t="s">
        <v>1047</v>
      </c>
      <c r="K721" s="2" t="s">
        <v>1048</v>
      </c>
      <c r="L721" s="2" t="s">
        <v>1150</v>
      </c>
      <c r="M721" s="2" t="s">
        <v>1059</v>
      </c>
      <c r="N721" s="2" t="s">
        <v>1151</v>
      </c>
      <c r="O721" s="2" t="s">
        <v>1040</v>
      </c>
      <c r="P721" s="2" t="str">
        <f t="shared" si="22"/>
        <v>P-Onsite</v>
      </c>
      <c r="Q721" s="2" t="str">
        <f t="shared" si="23"/>
        <v>P-S1_Onsite</v>
      </c>
      <c r="R721" s="2" t="s">
        <v>1061</v>
      </c>
      <c r="S721" s="2" t="s">
        <v>1041</v>
      </c>
      <c r="T721" s="2" t="s">
        <v>1596</v>
      </c>
    </row>
    <row r="722" spans="1:20" x14ac:dyDescent="0.3">
      <c r="A722" s="2" t="s">
        <v>2539</v>
      </c>
      <c r="B722" s="2" t="s">
        <v>1054</v>
      </c>
      <c r="C722" s="2" t="s">
        <v>2540</v>
      </c>
      <c r="D722" s="2" t="s">
        <v>2541</v>
      </c>
      <c r="E722" s="2" t="s">
        <v>2542</v>
      </c>
      <c r="F722" s="2" t="s">
        <v>1605</v>
      </c>
      <c r="G722" s="2" t="s">
        <v>1606</v>
      </c>
      <c r="H722" s="2" t="s">
        <v>1607</v>
      </c>
      <c r="I722" s="2" t="s">
        <v>2543</v>
      </c>
      <c r="J722" s="2" t="s">
        <v>1609</v>
      </c>
      <c r="K722" s="2" t="s">
        <v>1610</v>
      </c>
      <c r="L722" s="2" t="s">
        <v>1300</v>
      </c>
      <c r="M722" s="2" t="s">
        <v>1059</v>
      </c>
      <c r="N722" s="2" t="s">
        <v>1375</v>
      </c>
      <c r="O722" s="2" t="s">
        <v>1040</v>
      </c>
      <c r="P722" s="2" t="str">
        <f t="shared" si="22"/>
        <v>P-Onsite</v>
      </c>
      <c r="Q722" s="2" t="str">
        <f t="shared" si="23"/>
        <v>P-S1_Onsite</v>
      </c>
      <c r="R722" s="2" t="s">
        <v>1061</v>
      </c>
      <c r="S722" s="2" t="s">
        <v>1041</v>
      </c>
      <c r="T722" s="2" t="s">
        <v>1596</v>
      </c>
    </row>
    <row r="723" spans="1:20" x14ac:dyDescent="0.3">
      <c r="A723" s="2" t="s">
        <v>2539</v>
      </c>
      <c r="B723" s="2" t="s">
        <v>1054</v>
      </c>
      <c r="C723" s="2" t="s">
        <v>2540</v>
      </c>
      <c r="D723" s="2" t="s">
        <v>2541</v>
      </c>
      <c r="E723" s="2" t="s">
        <v>2542</v>
      </c>
      <c r="F723" s="2" t="s">
        <v>1592</v>
      </c>
      <c r="G723" s="2" t="s">
        <v>1593</v>
      </c>
      <c r="H723" s="2" t="s">
        <v>1594</v>
      </c>
      <c r="I723" s="2" t="s">
        <v>2544</v>
      </c>
      <c r="J723" s="2" t="s">
        <v>1066</v>
      </c>
      <c r="K723" s="2" t="s">
        <v>1048</v>
      </c>
      <c r="L723" s="2" t="s">
        <v>1300</v>
      </c>
      <c r="M723" s="2" t="s">
        <v>1059</v>
      </c>
      <c r="N723" s="2" t="s">
        <v>1375</v>
      </c>
      <c r="O723" s="2" t="s">
        <v>1040</v>
      </c>
      <c r="P723" s="2" t="str">
        <f t="shared" si="22"/>
        <v>P-Onsite</v>
      </c>
      <c r="Q723" s="2" t="str">
        <f t="shared" si="23"/>
        <v>P-S1_Onsite</v>
      </c>
      <c r="R723" s="2" t="s">
        <v>1061</v>
      </c>
      <c r="S723" s="2" t="s">
        <v>1041</v>
      </c>
      <c r="T723" s="2" t="s">
        <v>1596</v>
      </c>
    </row>
    <row r="724" spans="1:20" x14ac:dyDescent="0.3">
      <c r="A724" s="2" t="s">
        <v>2539</v>
      </c>
      <c r="B724" s="2" t="s">
        <v>1054</v>
      </c>
      <c r="C724" s="2" t="s">
        <v>2540</v>
      </c>
      <c r="D724" s="2" t="s">
        <v>2541</v>
      </c>
      <c r="E724" s="2" t="s">
        <v>2542</v>
      </c>
      <c r="F724" s="2" t="s">
        <v>1597</v>
      </c>
      <c r="G724" s="2" t="s">
        <v>1598</v>
      </c>
      <c r="H724" s="2" t="s">
        <v>1599</v>
      </c>
      <c r="I724" s="2" t="s">
        <v>2545</v>
      </c>
      <c r="J724" s="2" t="s">
        <v>1037</v>
      </c>
      <c r="K724" s="2" t="s">
        <v>1038</v>
      </c>
      <c r="L724" s="2" t="s">
        <v>1300</v>
      </c>
      <c r="M724" s="2" t="s">
        <v>1059</v>
      </c>
      <c r="N724" s="2" t="s">
        <v>1375</v>
      </c>
      <c r="O724" s="2" t="s">
        <v>1040</v>
      </c>
      <c r="P724" s="2" t="str">
        <f t="shared" si="22"/>
        <v>P-Onsite</v>
      </c>
      <c r="Q724" s="2" t="str">
        <f t="shared" si="23"/>
        <v>P-S1_Onsite</v>
      </c>
      <c r="R724" s="2" t="s">
        <v>1061</v>
      </c>
      <c r="S724" s="2" t="s">
        <v>1041</v>
      </c>
      <c r="T724" s="2" t="s">
        <v>1596</v>
      </c>
    </row>
    <row r="725" spans="1:20" x14ac:dyDescent="0.3">
      <c r="A725" s="2" t="s">
        <v>2539</v>
      </c>
      <c r="B725" s="2" t="s">
        <v>1054</v>
      </c>
      <c r="C725" s="2" t="s">
        <v>2540</v>
      </c>
      <c r="D725" s="2" t="s">
        <v>2541</v>
      </c>
      <c r="E725" s="2" t="s">
        <v>2542</v>
      </c>
      <c r="F725" s="2" t="s">
        <v>1612</v>
      </c>
      <c r="G725" s="2" t="s">
        <v>1613</v>
      </c>
      <c r="H725" s="2" t="s">
        <v>1614</v>
      </c>
      <c r="I725" s="2" t="s">
        <v>2546</v>
      </c>
      <c r="J725" s="2" t="s">
        <v>1047</v>
      </c>
      <c r="K725" s="2" t="s">
        <v>1048</v>
      </c>
      <c r="L725" s="2" t="s">
        <v>1300</v>
      </c>
      <c r="M725" s="2" t="s">
        <v>1059</v>
      </c>
      <c r="N725" s="2" t="s">
        <v>1375</v>
      </c>
      <c r="O725" s="2" t="s">
        <v>1040</v>
      </c>
      <c r="P725" s="2" t="str">
        <f t="shared" si="22"/>
        <v>P-Onsite</v>
      </c>
      <c r="Q725" s="2" t="str">
        <f t="shared" si="23"/>
        <v>P-S1_Onsite</v>
      </c>
      <c r="R725" s="2" t="s">
        <v>1061</v>
      </c>
      <c r="S725" s="2" t="s">
        <v>1041</v>
      </c>
      <c r="T725" s="2" t="s">
        <v>1596</v>
      </c>
    </row>
    <row r="726" spans="1:20" x14ac:dyDescent="0.3">
      <c r="A726" s="2" t="s">
        <v>2539</v>
      </c>
      <c r="B726" s="2" t="s">
        <v>1054</v>
      </c>
      <c r="C726" s="2" t="s">
        <v>2540</v>
      </c>
      <c r="D726" s="2" t="s">
        <v>2541</v>
      </c>
      <c r="E726" s="2" t="s">
        <v>2542</v>
      </c>
      <c r="F726" s="2" t="s">
        <v>1630</v>
      </c>
      <c r="G726" s="2" t="s">
        <v>1631</v>
      </c>
      <c r="H726" s="2" t="s">
        <v>1632</v>
      </c>
      <c r="I726" s="2" t="s">
        <v>2547</v>
      </c>
      <c r="J726" s="2" t="s">
        <v>1053</v>
      </c>
      <c r="K726" s="2" t="s">
        <v>1038</v>
      </c>
      <c r="L726" s="2" t="s">
        <v>1300</v>
      </c>
      <c r="M726" s="2" t="s">
        <v>1059</v>
      </c>
      <c r="N726" s="2" t="s">
        <v>1375</v>
      </c>
      <c r="O726" s="2" t="s">
        <v>1040</v>
      </c>
      <c r="P726" s="2" t="str">
        <f t="shared" si="22"/>
        <v>P-Onsite</v>
      </c>
      <c r="Q726" s="2" t="str">
        <f t="shared" si="23"/>
        <v>P-S1_Onsite</v>
      </c>
      <c r="R726" s="2" t="s">
        <v>1061</v>
      </c>
      <c r="S726" s="2" t="s">
        <v>1041</v>
      </c>
      <c r="T726" s="2" t="s">
        <v>1596</v>
      </c>
    </row>
    <row r="727" spans="1:20" x14ac:dyDescent="0.3">
      <c r="A727" s="2" t="s">
        <v>2548</v>
      </c>
      <c r="B727" s="2" t="s">
        <v>1054</v>
      </c>
      <c r="C727" s="2" t="s">
        <v>2549</v>
      </c>
      <c r="D727" s="2" t="s">
        <v>2550</v>
      </c>
      <c r="E727" s="2" t="s">
        <v>2551</v>
      </c>
      <c r="F727" s="2" t="s">
        <v>1605</v>
      </c>
      <c r="G727" s="2" t="s">
        <v>1606</v>
      </c>
      <c r="H727" s="2" t="s">
        <v>1607</v>
      </c>
      <c r="I727" s="2" t="s">
        <v>2552</v>
      </c>
      <c r="J727" s="2" t="s">
        <v>1609</v>
      </c>
      <c r="K727" s="2" t="s">
        <v>1610</v>
      </c>
      <c r="L727" s="2" t="s">
        <v>1300</v>
      </c>
      <c r="M727" s="2" t="s">
        <v>1059</v>
      </c>
      <c r="N727" s="2" t="s">
        <v>1375</v>
      </c>
      <c r="O727" s="2" t="s">
        <v>1040</v>
      </c>
      <c r="P727" s="2" t="str">
        <f t="shared" si="22"/>
        <v>P-Onsite</v>
      </c>
      <c r="Q727" s="2" t="str">
        <f t="shared" si="23"/>
        <v>P-S1_Onsite</v>
      </c>
      <c r="R727" s="2" t="s">
        <v>1061</v>
      </c>
      <c r="S727" s="2" t="s">
        <v>1041</v>
      </c>
      <c r="T727" s="2" t="s">
        <v>1596</v>
      </c>
    </row>
    <row r="728" spans="1:20" x14ac:dyDescent="0.3">
      <c r="A728" s="2" t="s">
        <v>2548</v>
      </c>
      <c r="B728" s="2" t="s">
        <v>1054</v>
      </c>
      <c r="C728" s="2" t="s">
        <v>2549</v>
      </c>
      <c r="D728" s="2" t="s">
        <v>2550</v>
      </c>
      <c r="E728" s="2" t="s">
        <v>2551</v>
      </c>
      <c r="F728" s="2" t="s">
        <v>1592</v>
      </c>
      <c r="G728" s="2" t="s">
        <v>1593</v>
      </c>
      <c r="H728" s="2" t="s">
        <v>1594</v>
      </c>
      <c r="I728" s="2" t="s">
        <v>2553</v>
      </c>
      <c r="J728" s="2" t="s">
        <v>1066</v>
      </c>
      <c r="K728" s="2" t="s">
        <v>1048</v>
      </c>
      <c r="L728" s="2" t="s">
        <v>1300</v>
      </c>
      <c r="M728" s="2" t="s">
        <v>1059</v>
      </c>
      <c r="N728" s="2" t="s">
        <v>1375</v>
      </c>
      <c r="O728" s="2" t="s">
        <v>1040</v>
      </c>
      <c r="P728" s="2" t="str">
        <f t="shared" si="22"/>
        <v>P-Onsite</v>
      </c>
      <c r="Q728" s="2" t="str">
        <f t="shared" si="23"/>
        <v>P-S1_Onsite</v>
      </c>
      <c r="R728" s="2" t="s">
        <v>1061</v>
      </c>
      <c r="S728" s="2" t="s">
        <v>1041</v>
      </c>
      <c r="T728" s="2" t="s">
        <v>1596</v>
      </c>
    </row>
    <row r="729" spans="1:20" x14ac:dyDescent="0.3">
      <c r="A729" s="2" t="s">
        <v>2548</v>
      </c>
      <c r="B729" s="2" t="s">
        <v>1054</v>
      </c>
      <c r="C729" s="2" t="s">
        <v>2549</v>
      </c>
      <c r="D729" s="2" t="s">
        <v>2550</v>
      </c>
      <c r="E729" s="2" t="s">
        <v>2551</v>
      </c>
      <c r="F729" s="2" t="s">
        <v>1597</v>
      </c>
      <c r="G729" s="2" t="s">
        <v>1598</v>
      </c>
      <c r="H729" s="2" t="s">
        <v>1599</v>
      </c>
      <c r="I729" s="2" t="s">
        <v>2554</v>
      </c>
      <c r="J729" s="2" t="s">
        <v>1037</v>
      </c>
      <c r="K729" s="2" t="s">
        <v>1038</v>
      </c>
      <c r="L729" s="2" t="s">
        <v>1300</v>
      </c>
      <c r="M729" s="2" t="s">
        <v>1059</v>
      </c>
      <c r="N729" s="2" t="s">
        <v>1375</v>
      </c>
      <c r="O729" s="2" t="s">
        <v>1040</v>
      </c>
      <c r="P729" s="2" t="str">
        <f t="shared" si="22"/>
        <v>P-Onsite</v>
      </c>
      <c r="Q729" s="2" t="str">
        <f t="shared" si="23"/>
        <v>P-S1_Onsite</v>
      </c>
      <c r="R729" s="2" t="s">
        <v>1061</v>
      </c>
      <c r="S729" s="2" t="s">
        <v>1041</v>
      </c>
      <c r="T729" s="2" t="s">
        <v>1596</v>
      </c>
    </row>
    <row r="730" spans="1:20" x14ac:dyDescent="0.3">
      <c r="A730" s="2" t="s">
        <v>2548</v>
      </c>
      <c r="B730" s="2" t="s">
        <v>1054</v>
      </c>
      <c r="C730" s="2" t="s">
        <v>2549</v>
      </c>
      <c r="D730" s="2" t="s">
        <v>2550</v>
      </c>
      <c r="E730" s="2" t="s">
        <v>2551</v>
      </c>
      <c r="F730" s="2" t="s">
        <v>1612</v>
      </c>
      <c r="G730" s="2" t="s">
        <v>1613</v>
      </c>
      <c r="H730" s="2" t="s">
        <v>1614</v>
      </c>
      <c r="I730" s="2" t="s">
        <v>2555</v>
      </c>
      <c r="J730" s="2" t="s">
        <v>1047</v>
      </c>
      <c r="K730" s="2" t="s">
        <v>1048</v>
      </c>
      <c r="L730" s="2" t="s">
        <v>1300</v>
      </c>
      <c r="M730" s="2" t="s">
        <v>1059</v>
      </c>
      <c r="N730" s="2" t="s">
        <v>1375</v>
      </c>
      <c r="O730" s="2" t="s">
        <v>1040</v>
      </c>
      <c r="P730" s="2" t="str">
        <f t="shared" si="22"/>
        <v>P-Onsite</v>
      </c>
      <c r="Q730" s="2" t="str">
        <f t="shared" si="23"/>
        <v>P-S1_Onsite</v>
      </c>
      <c r="R730" s="2" t="s">
        <v>1061</v>
      </c>
      <c r="S730" s="2" t="s">
        <v>1041</v>
      </c>
      <c r="T730" s="2" t="s">
        <v>1596</v>
      </c>
    </row>
    <row r="731" spans="1:20" x14ac:dyDescent="0.3">
      <c r="A731" s="2" t="s">
        <v>2548</v>
      </c>
      <c r="B731" s="2" t="s">
        <v>1054</v>
      </c>
      <c r="C731" s="2" t="s">
        <v>2549</v>
      </c>
      <c r="D731" s="2" t="s">
        <v>2550</v>
      </c>
      <c r="E731" s="2" t="s">
        <v>2551</v>
      </c>
      <c r="F731" s="2" t="s">
        <v>1630</v>
      </c>
      <c r="G731" s="2" t="s">
        <v>1631</v>
      </c>
      <c r="H731" s="2" t="s">
        <v>1632</v>
      </c>
      <c r="I731" s="2" t="s">
        <v>2556</v>
      </c>
      <c r="J731" s="2" t="s">
        <v>1053</v>
      </c>
      <c r="K731" s="2" t="s">
        <v>1038</v>
      </c>
      <c r="L731" s="2" t="s">
        <v>1300</v>
      </c>
      <c r="M731" s="2" t="s">
        <v>1059</v>
      </c>
      <c r="N731" s="2" t="s">
        <v>1375</v>
      </c>
      <c r="O731" s="2" t="s">
        <v>1040</v>
      </c>
      <c r="P731" s="2" t="str">
        <f t="shared" si="22"/>
        <v>P-Onsite</v>
      </c>
      <c r="Q731" s="2" t="str">
        <f t="shared" si="23"/>
        <v>P-S1_Onsite</v>
      </c>
      <c r="R731" s="2" t="s">
        <v>1061</v>
      </c>
      <c r="S731" s="2" t="s">
        <v>1041</v>
      </c>
      <c r="T731" s="2" t="s">
        <v>1596</v>
      </c>
    </row>
    <row r="732" spans="1:20" x14ac:dyDescent="0.3">
      <c r="A732" s="2" t="s">
        <v>2557</v>
      </c>
      <c r="B732" s="2" t="s">
        <v>1054</v>
      </c>
      <c r="C732" s="2" t="s">
        <v>2558</v>
      </c>
      <c r="D732" s="2" t="s">
        <v>2559</v>
      </c>
      <c r="E732" s="2" t="s">
        <v>2560</v>
      </c>
      <c r="F732" s="2" t="s">
        <v>1592</v>
      </c>
      <c r="G732" s="2" t="s">
        <v>1593</v>
      </c>
      <c r="H732" s="2" t="s">
        <v>1594</v>
      </c>
      <c r="I732" s="2" t="s">
        <v>2561</v>
      </c>
      <c r="J732" s="2" t="s">
        <v>1066</v>
      </c>
      <c r="K732" s="2" t="s">
        <v>1048</v>
      </c>
      <c r="L732" s="2" t="s">
        <v>1300</v>
      </c>
      <c r="M732" s="2" t="s">
        <v>1059</v>
      </c>
      <c r="N732" s="2" t="s">
        <v>1375</v>
      </c>
      <c r="O732" s="2" t="s">
        <v>1098</v>
      </c>
      <c r="P732" s="2" t="str">
        <f t="shared" si="22"/>
        <v>A-Onsite</v>
      </c>
      <c r="Q732" s="2" t="str">
        <f t="shared" si="23"/>
        <v>A-S1_Onsite</v>
      </c>
      <c r="R732" s="2" t="s">
        <v>1061</v>
      </c>
      <c r="S732" s="2" t="s">
        <v>1041</v>
      </c>
      <c r="T732" s="2" t="s">
        <v>1596</v>
      </c>
    </row>
    <row r="733" spans="1:20" x14ac:dyDescent="0.3">
      <c r="A733" s="2" t="s">
        <v>2557</v>
      </c>
      <c r="B733" s="2" t="s">
        <v>1054</v>
      </c>
      <c r="C733" s="2" t="s">
        <v>2558</v>
      </c>
      <c r="D733" s="2" t="s">
        <v>2559</v>
      </c>
      <c r="E733" s="2" t="s">
        <v>2560</v>
      </c>
      <c r="F733" s="2" t="s">
        <v>1630</v>
      </c>
      <c r="G733" s="2" t="s">
        <v>1631</v>
      </c>
      <c r="H733" s="2" t="s">
        <v>1632</v>
      </c>
      <c r="I733" s="2" t="s">
        <v>2562</v>
      </c>
      <c r="J733" s="2" t="s">
        <v>1053</v>
      </c>
      <c r="K733" s="2" t="s">
        <v>1038</v>
      </c>
      <c r="L733" s="2" t="s">
        <v>1300</v>
      </c>
      <c r="M733" s="2" t="s">
        <v>1059</v>
      </c>
      <c r="N733" s="2" t="s">
        <v>1375</v>
      </c>
      <c r="O733" s="2" t="s">
        <v>1098</v>
      </c>
      <c r="P733" s="2" t="str">
        <f t="shared" si="22"/>
        <v>A-Onsite</v>
      </c>
      <c r="Q733" s="2" t="str">
        <f t="shared" si="23"/>
        <v>A-S1_Onsite</v>
      </c>
      <c r="R733" s="2" t="s">
        <v>1061</v>
      </c>
      <c r="S733" s="2" t="s">
        <v>1041</v>
      </c>
      <c r="T733" s="2" t="s">
        <v>1596</v>
      </c>
    </row>
    <row r="734" spans="1:20" x14ac:dyDescent="0.3">
      <c r="A734" s="2" t="s">
        <v>2563</v>
      </c>
      <c r="B734" s="2" t="s">
        <v>1054</v>
      </c>
      <c r="C734" s="2" t="s">
        <v>2564</v>
      </c>
      <c r="D734" s="2" t="s">
        <v>2565</v>
      </c>
      <c r="E734" s="2" t="s">
        <v>2566</v>
      </c>
      <c r="F734" s="2" t="s">
        <v>1605</v>
      </c>
      <c r="G734" s="2" t="s">
        <v>1606</v>
      </c>
      <c r="H734" s="2" t="s">
        <v>1607</v>
      </c>
      <c r="I734" s="2" t="s">
        <v>2567</v>
      </c>
      <c r="J734" s="2" t="s">
        <v>1609</v>
      </c>
      <c r="K734" s="2" t="s">
        <v>1610</v>
      </c>
      <c r="L734" s="2" t="s">
        <v>1164</v>
      </c>
      <c r="M734" s="2" t="s">
        <v>1059</v>
      </c>
      <c r="N734" s="2" t="s">
        <v>1209</v>
      </c>
      <c r="O734" s="2" t="s">
        <v>1040</v>
      </c>
      <c r="P734" s="2" t="str">
        <f t="shared" si="22"/>
        <v>P-Onsite</v>
      </c>
      <c r="Q734" s="2" t="str">
        <f t="shared" si="23"/>
        <v>P-S1_Onsite</v>
      </c>
      <c r="R734" s="2" t="s">
        <v>1061</v>
      </c>
      <c r="S734" s="2" t="s">
        <v>1041</v>
      </c>
      <c r="T734" s="2" t="s">
        <v>1596</v>
      </c>
    </row>
    <row r="735" spans="1:20" x14ac:dyDescent="0.3">
      <c r="A735" s="2" t="s">
        <v>2563</v>
      </c>
      <c r="B735" s="2" t="s">
        <v>1054</v>
      </c>
      <c r="C735" s="2" t="s">
        <v>2564</v>
      </c>
      <c r="D735" s="2" t="s">
        <v>2565</v>
      </c>
      <c r="E735" s="2" t="s">
        <v>2566</v>
      </c>
      <c r="F735" s="2" t="s">
        <v>1592</v>
      </c>
      <c r="G735" s="2" t="s">
        <v>1593</v>
      </c>
      <c r="H735" s="2" t="s">
        <v>1594</v>
      </c>
      <c r="I735" s="2" t="s">
        <v>2568</v>
      </c>
      <c r="J735" s="2" t="s">
        <v>1066</v>
      </c>
      <c r="K735" s="2" t="s">
        <v>1048</v>
      </c>
      <c r="L735" s="2" t="s">
        <v>1164</v>
      </c>
      <c r="M735" s="2" t="s">
        <v>1059</v>
      </c>
      <c r="N735" s="2" t="s">
        <v>1209</v>
      </c>
      <c r="O735" s="2" t="s">
        <v>1040</v>
      </c>
      <c r="P735" s="2" t="str">
        <f t="shared" si="22"/>
        <v>P-Onsite</v>
      </c>
      <c r="Q735" s="2" t="str">
        <f t="shared" si="23"/>
        <v>P-S1_Onsite</v>
      </c>
      <c r="R735" s="2" t="s">
        <v>1061</v>
      </c>
      <c r="S735" s="2" t="s">
        <v>1041</v>
      </c>
      <c r="T735" s="2" t="s">
        <v>1596</v>
      </c>
    </row>
    <row r="736" spans="1:20" x14ac:dyDescent="0.3">
      <c r="A736" s="2" t="s">
        <v>2563</v>
      </c>
      <c r="B736" s="2" t="s">
        <v>1054</v>
      </c>
      <c r="C736" s="2" t="s">
        <v>2564</v>
      </c>
      <c r="D736" s="2" t="s">
        <v>2565</v>
      </c>
      <c r="E736" s="2" t="s">
        <v>2566</v>
      </c>
      <c r="F736" s="2" t="s">
        <v>1597</v>
      </c>
      <c r="G736" s="2" t="s">
        <v>1598</v>
      </c>
      <c r="H736" s="2" t="s">
        <v>1599</v>
      </c>
      <c r="I736" s="2" t="s">
        <v>2569</v>
      </c>
      <c r="J736" s="2" t="s">
        <v>1037</v>
      </c>
      <c r="K736" s="2" t="s">
        <v>1038</v>
      </c>
      <c r="L736" s="2" t="s">
        <v>1164</v>
      </c>
      <c r="M736" s="2" t="s">
        <v>1059</v>
      </c>
      <c r="N736" s="2" t="s">
        <v>1209</v>
      </c>
      <c r="O736" s="2" t="s">
        <v>1040</v>
      </c>
      <c r="P736" s="2" t="str">
        <f t="shared" si="22"/>
        <v>P-Onsite</v>
      </c>
      <c r="Q736" s="2" t="str">
        <f t="shared" si="23"/>
        <v>P-S1_Onsite</v>
      </c>
      <c r="R736" s="2" t="s">
        <v>1061</v>
      </c>
      <c r="S736" s="2" t="s">
        <v>1041</v>
      </c>
      <c r="T736" s="2" t="s">
        <v>1596</v>
      </c>
    </row>
    <row r="737" spans="1:20" x14ac:dyDescent="0.3">
      <c r="A737" s="2" t="s">
        <v>2570</v>
      </c>
      <c r="B737" s="2" t="s">
        <v>1054</v>
      </c>
      <c r="C737" s="2" t="s">
        <v>2571</v>
      </c>
      <c r="D737" s="2" t="s">
        <v>2572</v>
      </c>
      <c r="E737" s="2" t="s">
        <v>2573</v>
      </c>
      <c r="F737" s="2" t="s">
        <v>1630</v>
      </c>
      <c r="G737" s="2" t="s">
        <v>1631</v>
      </c>
      <c r="H737" s="2" t="s">
        <v>1632</v>
      </c>
      <c r="I737" s="2" t="s">
        <v>2574</v>
      </c>
      <c r="J737" s="2" t="s">
        <v>1053</v>
      </c>
      <c r="K737" s="2" t="s">
        <v>1038</v>
      </c>
      <c r="L737" s="2" t="s">
        <v>1205</v>
      </c>
      <c r="M737" s="2" t="s">
        <v>1059</v>
      </c>
      <c r="N737" s="2" t="s">
        <v>1206</v>
      </c>
      <c r="O737" s="2" t="s">
        <v>1040</v>
      </c>
      <c r="P737" s="2" t="str">
        <f t="shared" si="22"/>
        <v>P-Onsite</v>
      </c>
      <c r="Q737" s="2" t="str">
        <f t="shared" si="23"/>
        <v>P-S1_Onsite</v>
      </c>
      <c r="R737" s="2" t="s">
        <v>1061</v>
      </c>
      <c r="S737" s="2" t="s">
        <v>1041</v>
      </c>
      <c r="T737" s="2" t="s">
        <v>1596</v>
      </c>
    </row>
    <row r="738" spans="1:20" x14ac:dyDescent="0.3">
      <c r="A738" s="2" t="s">
        <v>2575</v>
      </c>
      <c r="B738" s="2" t="s">
        <v>1054</v>
      </c>
      <c r="C738" s="2" t="s">
        <v>2576</v>
      </c>
      <c r="D738" s="2" t="s">
        <v>2577</v>
      </c>
      <c r="E738" s="2" t="s">
        <v>2578</v>
      </c>
      <c r="F738" s="2" t="s">
        <v>1592</v>
      </c>
      <c r="G738" s="2" t="s">
        <v>1593</v>
      </c>
      <c r="H738" s="2" t="s">
        <v>1594</v>
      </c>
      <c r="I738" s="2" t="s">
        <v>2579</v>
      </c>
      <c r="J738" s="2" t="s">
        <v>1066</v>
      </c>
      <c r="K738" s="2" t="s">
        <v>1048</v>
      </c>
      <c r="L738" s="2" t="s">
        <v>1136</v>
      </c>
      <c r="M738" s="2" t="s">
        <v>1059</v>
      </c>
      <c r="N738" s="2" t="s">
        <v>1137</v>
      </c>
      <c r="O738" s="2" t="s">
        <v>1040</v>
      </c>
      <c r="P738" s="2" t="str">
        <f t="shared" si="22"/>
        <v>P-Onsite</v>
      </c>
      <c r="Q738" s="2" t="str">
        <f t="shared" si="23"/>
        <v>P-S1_Onsite</v>
      </c>
      <c r="R738" s="2" t="s">
        <v>1061</v>
      </c>
      <c r="S738" s="2" t="s">
        <v>1041</v>
      </c>
      <c r="T738" s="2" t="s">
        <v>1596</v>
      </c>
    </row>
    <row r="739" spans="1:20" x14ac:dyDescent="0.3">
      <c r="A739" s="2" t="s">
        <v>2575</v>
      </c>
      <c r="B739" s="2" t="s">
        <v>1054</v>
      </c>
      <c r="C739" s="2" t="s">
        <v>2576</v>
      </c>
      <c r="D739" s="2" t="s">
        <v>2577</v>
      </c>
      <c r="E739" s="2" t="s">
        <v>2578</v>
      </c>
      <c r="F739" s="2" t="s">
        <v>1597</v>
      </c>
      <c r="G739" s="2" t="s">
        <v>1598</v>
      </c>
      <c r="H739" s="2" t="s">
        <v>1599</v>
      </c>
      <c r="I739" s="2" t="s">
        <v>2580</v>
      </c>
      <c r="J739" s="2" t="s">
        <v>1037</v>
      </c>
      <c r="K739" s="2" t="s">
        <v>1038</v>
      </c>
      <c r="L739" s="2" t="s">
        <v>1136</v>
      </c>
      <c r="M739" s="2" t="s">
        <v>1059</v>
      </c>
      <c r="N739" s="2" t="s">
        <v>1137</v>
      </c>
      <c r="O739" s="2" t="s">
        <v>1040</v>
      </c>
      <c r="P739" s="2" t="str">
        <f t="shared" si="22"/>
        <v>P-Onsite</v>
      </c>
      <c r="Q739" s="2" t="str">
        <f t="shared" si="23"/>
        <v>P-S1_Onsite</v>
      </c>
      <c r="R739" s="2" t="s">
        <v>1061</v>
      </c>
      <c r="S739" s="2" t="s">
        <v>1041</v>
      </c>
      <c r="T739" s="2" t="s">
        <v>1596</v>
      </c>
    </row>
    <row r="740" spans="1:20" x14ac:dyDescent="0.3">
      <c r="A740" s="2" t="s">
        <v>2581</v>
      </c>
      <c r="B740" s="2" t="s">
        <v>1054</v>
      </c>
      <c r="C740" s="2" t="s">
        <v>2582</v>
      </c>
      <c r="D740" s="2" t="s">
        <v>2583</v>
      </c>
      <c r="E740" s="2" t="s">
        <v>2584</v>
      </c>
      <c r="F740" s="2" t="s">
        <v>1612</v>
      </c>
      <c r="G740" s="2" t="s">
        <v>1613</v>
      </c>
      <c r="H740" s="2" t="s">
        <v>1614</v>
      </c>
      <c r="I740" s="2" t="s">
        <v>2585</v>
      </c>
      <c r="J740" s="2" t="s">
        <v>1047</v>
      </c>
      <c r="K740" s="2" t="s">
        <v>1048</v>
      </c>
      <c r="L740" s="2" t="s">
        <v>1300</v>
      </c>
      <c r="M740" s="2" t="s">
        <v>1059</v>
      </c>
      <c r="N740" s="2" t="s">
        <v>1301</v>
      </c>
      <c r="O740" s="2" t="s">
        <v>1040</v>
      </c>
      <c r="P740" s="2" t="str">
        <f t="shared" si="22"/>
        <v>P-Onsite</v>
      </c>
      <c r="Q740" s="2" t="str">
        <f t="shared" si="23"/>
        <v>P-S1_Onsite</v>
      </c>
      <c r="R740" s="2" t="s">
        <v>1061</v>
      </c>
      <c r="S740" s="2" t="s">
        <v>1041</v>
      </c>
      <c r="T740" s="2" t="s">
        <v>1596</v>
      </c>
    </row>
    <row r="741" spans="1:20" x14ac:dyDescent="0.3">
      <c r="A741" s="2" t="s">
        <v>2581</v>
      </c>
      <c r="B741" s="2" t="s">
        <v>1054</v>
      </c>
      <c r="C741" s="2" t="s">
        <v>2582</v>
      </c>
      <c r="D741" s="2" t="s">
        <v>2583</v>
      </c>
      <c r="E741" s="2" t="s">
        <v>2584</v>
      </c>
      <c r="F741" s="2" t="s">
        <v>1630</v>
      </c>
      <c r="G741" s="2" t="s">
        <v>1631</v>
      </c>
      <c r="H741" s="2" t="s">
        <v>1632</v>
      </c>
      <c r="I741" s="2" t="s">
        <v>2586</v>
      </c>
      <c r="J741" s="2" t="s">
        <v>1053</v>
      </c>
      <c r="K741" s="2" t="s">
        <v>1038</v>
      </c>
      <c r="L741" s="2" t="s">
        <v>1300</v>
      </c>
      <c r="M741" s="2" t="s">
        <v>1059</v>
      </c>
      <c r="N741" s="2" t="s">
        <v>1301</v>
      </c>
      <c r="O741" s="2" t="s">
        <v>1040</v>
      </c>
      <c r="P741" s="2" t="str">
        <f t="shared" si="22"/>
        <v>P-Onsite</v>
      </c>
      <c r="Q741" s="2" t="str">
        <f t="shared" si="23"/>
        <v>P-S1_Onsite</v>
      </c>
      <c r="R741" s="2" t="s">
        <v>1061</v>
      </c>
      <c r="S741" s="2" t="s">
        <v>1041</v>
      </c>
      <c r="T741" s="2" t="s">
        <v>1596</v>
      </c>
    </row>
    <row r="742" spans="1:20" x14ac:dyDescent="0.3">
      <c r="A742" s="2" t="s">
        <v>2587</v>
      </c>
      <c r="B742" s="2" t="s">
        <v>1054</v>
      </c>
      <c r="C742" s="2" t="s">
        <v>2588</v>
      </c>
      <c r="D742" s="2" t="s">
        <v>2589</v>
      </c>
      <c r="E742" s="2" t="s">
        <v>2590</v>
      </c>
      <c r="F742" s="2" t="s">
        <v>1592</v>
      </c>
      <c r="G742" s="2" t="s">
        <v>1593</v>
      </c>
      <c r="H742" s="2" t="s">
        <v>1594</v>
      </c>
      <c r="I742" s="2" t="s">
        <v>2591</v>
      </c>
      <c r="J742" s="2" t="s">
        <v>1066</v>
      </c>
      <c r="K742" s="2" t="s">
        <v>1048</v>
      </c>
      <c r="L742" s="2" t="s">
        <v>1164</v>
      </c>
      <c r="M742" s="2" t="s">
        <v>1059</v>
      </c>
      <c r="N742" s="2" t="s">
        <v>1209</v>
      </c>
      <c r="O742" s="2" t="s">
        <v>1040</v>
      </c>
      <c r="P742" s="2" t="str">
        <f t="shared" si="22"/>
        <v>P-Onsite</v>
      </c>
      <c r="Q742" s="2" t="str">
        <f t="shared" si="23"/>
        <v>P-S1_Onsite</v>
      </c>
      <c r="R742" s="2" t="s">
        <v>1061</v>
      </c>
      <c r="S742" s="2" t="s">
        <v>1041</v>
      </c>
      <c r="T742" s="2" t="s">
        <v>1596</v>
      </c>
    </row>
    <row r="743" spans="1:20" x14ac:dyDescent="0.3">
      <c r="A743" s="2" t="s">
        <v>2587</v>
      </c>
      <c r="B743" s="2" t="s">
        <v>1054</v>
      </c>
      <c r="C743" s="2" t="s">
        <v>2588</v>
      </c>
      <c r="D743" s="2" t="s">
        <v>2589</v>
      </c>
      <c r="E743" s="2" t="s">
        <v>2590</v>
      </c>
      <c r="F743" s="2" t="s">
        <v>1597</v>
      </c>
      <c r="G743" s="2" t="s">
        <v>1598</v>
      </c>
      <c r="H743" s="2" t="s">
        <v>1599</v>
      </c>
      <c r="I743" s="2" t="s">
        <v>2592</v>
      </c>
      <c r="J743" s="2" t="s">
        <v>1037</v>
      </c>
      <c r="K743" s="2" t="s">
        <v>1038</v>
      </c>
      <c r="L743" s="2" t="s">
        <v>1164</v>
      </c>
      <c r="M743" s="2" t="s">
        <v>1059</v>
      </c>
      <c r="N743" s="2" t="s">
        <v>1209</v>
      </c>
      <c r="O743" s="2" t="s">
        <v>1040</v>
      </c>
      <c r="P743" s="2" t="str">
        <f t="shared" si="22"/>
        <v>P-Onsite</v>
      </c>
      <c r="Q743" s="2" t="str">
        <f t="shared" si="23"/>
        <v>P-S1_Onsite</v>
      </c>
      <c r="R743" s="2" t="s">
        <v>1061</v>
      </c>
      <c r="S743" s="2" t="s">
        <v>1041</v>
      </c>
      <c r="T743" s="2" t="s">
        <v>1596</v>
      </c>
    </row>
    <row r="744" spans="1:20" x14ac:dyDescent="0.3">
      <c r="A744" s="2" t="s">
        <v>2593</v>
      </c>
      <c r="B744" s="2" t="s">
        <v>1054</v>
      </c>
      <c r="C744" s="2" t="s">
        <v>2594</v>
      </c>
      <c r="D744" s="2" t="s">
        <v>2595</v>
      </c>
      <c r="E744" s="2" t="s">
        <v>2596</v>
      </c>
      <c r="F744" s="2" t="s">
        <v>1597</v>
      </c>
      <c r="G744" s="2" t="s">
        <v>1598</v>
      </c>
      <c r="H744" s="2" t="s">
        <v>1599</v>
      </c>
      <c r="I744" s="2" t="s">
        <v>2597</v>
      </c>
      <c r="J744" s="2" t="s">
        <v>1037</v>
      </c>
      <c r="K744" s="2" t="s">
        <v>1038</v>
      </c>
      <c r="L744" s="2" t="s">
        <v>1300</v>
      </c>
      <c r="M744" s="2" t="s">
        <v>1059</v>
      </c>
      <c r="N744" s="2" t="s">
        <v>1301</v>
      </c>
      <c r="O744" s="2" t="s">
        <v>1040</v>
      </c>
      <c r="P744" s="2" t="str">
        <f t="shared" si="22"/>
        <v>P-Onsite</v>
      </c>
      <c r="Q744" s="2" t="str">
        <f t="shared" si="23"/>
        <v>P-S1_Onsite</v>
      </c>
      <c r="R744" s="2" t="s">
        <v>1061</v>
      </c>
      <c r="S744" s="2" t="s">
        <v>1041</v>
      </c>
      <c r="T744" s="2" t="s">
        <v>1596</v>
      </c>
    </row>
    <row r="745" spans="1:20" x14ac:dyDescent="0.3">
      <c r="A745" s="2" t="s">
        <v>2593</v>
      </c>
      <c r="B745" s="2" t="s">
        <v>1054</v>
      </c>
      <c r="C745" s="2" t="s">
        <v>2594</v>
      </c>
      <c r="D745" s="2" t="s">
        <v>2595</v>
      </c>
      <c r="E745" s="2" t="s">
        <v>2596</v>
      </c>
      <c r="F745" s="2" t="s">
        <v>1612</v>
      </c>
      <c r="G745" s="2" t="s">
        <v>1613</v>
      </c>
      <c r="H745" s="2" t="s">
        <v>1614</v>
      </c>
      <c r="I745" s="2" t="s">
        <v>2598</v>
      </c>
      <c r="J745" s="2" t="s">
        <v>1047</v>
      </c>
      <c r="K745" s="2" t="s">
        <v>1048</v>
      </c>
      <c r="L745" s="2" t="s">
        <v>1300</v>
      </c>
      <c r="M745" s="2" t="s">
        <v>1059</v>
      </c>
      <c r="N745" s="2" t="s">
        <v>1301</v>
      </c>
      <c r="O745" s="2" t="s">
        <v>1040</v>
      </c>
      <c r="P745" s="2" t="str">
        <f t="shared" si="22"/>
        <v>P-Onsite</v>
      </c>
      <c r="Q745" s="2" t="str">
        <f t="shared" si="23"/>
        <v>P-S1_Onsite</v>
      </c>
      <c r="R745" s="2" t="s">
        <v>1061</v>
      </c>
      <c r="S745" s="2" t="s">
        <v>1041</v>
      </c>
      <c r="T745" s="2" t="s">
        <v>1596</v>
      </c>
    </row>
    <row r="746" spans="1:20" x14ac:dyDescent="0.3">
      <c r="A746" s="2" t="s">
        <v>2599</v>
      </c>
      <c r="B746" s="2" t="s">
        <v>1054</v>
      </c>
      <c r="C746" s="2" t="s">
        <v>2600</v>
      </c>
      <c r="D746" s="2" t="s">
        <v>2601</v>
      </c>
      <c r="E746" s="2" t="s">
        <v>2602</v>
      </c>
      <c r="F746" s="2" t="s">
        <v>1612</v>
      </c>
      <c r="G746" s="2" t="s">
        <v>1613</v>
      </c>
      <c r="H746" s="2" t="s">
        <v>1614</v>
      </c>
      <c r="I746" s="2" t="s">
        <v>2603</v>
      </c>
      <c r="J746" s="2" t="s">
        <v>1047</v>
      </c>
      <c r="K746" s="2" t="s">
        <v>1048</v>
      </c>
      <c r="L746" s="2" t="s">
        <v>1164</v>
      </c>
      <c r="M746" s="2" t="s">
        <v>1059</v>
      </c>
      <c r="N746" s="2" t="s">
        <v>1165</v>
      </c>
      <c r="O746" s="2" t="s">
        <v>1040</v>
      </c>
      <c r="P746" s="2" t="str">
        <f t="shared" si="22"/>
        <v>P-Onsite</v>
      </c>
      <c r="Q746" s="2" t="str">
        <f t="shared" si="23"/>
        <v>P-S1_Onsite</v>
      </c>
      <c r="R746" s="2" t="s">
        <v>1061</v>
      </c>
      <c r="S746" s="2" t="s">
        <v>1041</v>
      </c>
      <c r="T746" s="2" t="s">
        <v>1596</v>
      </c>
    </row>
    <row r="747" spans="1:20" x14ac:dyDescent="0.3">
      <c r="A747" s="2" t="s">
        <v>2604</v>
      </c>
      <c r="B747" s="2" t="s">
        <v>1054</v>
      </c>
      <c r="C747" s="2" t="s">
        <v>2605</v>
      </c>
      <c r="D747" s="2" t="s">
        <v>2606</v>
      </c>
      <c r="E747" s="2" t="s">
        <v>2607</v>
      </c>
      <c r="F747" s="2" t="s">
        <v>1592</v>
      </c>
      <c r="G747" s="2" t="s">
        <v>1593</v>
      </c>
      <c r="H747" s="2" t="s">
        <v>1594</v>
      </c>
      <c r="I747" s="2" t="s">
        <v>2608</v>
      </c>
      <c r="J747" s="2" t="s">
        <v>1066</v>
      </c>
      <c r="K747" s="2" t="s">
        <v>1048</v>
      </c>
      <c r="L747" s="2" t="s">
        <v>1300</v>
      </c>
      <c r="M747" s="2" t="s">
        <v>1059</v>
      </c>
      <c r="N747" s="2" t="s">
        <v>1301</v>
      </c>
      <c r="O747" s="2" t="s">
        <v>1040</v>
      </c>
      <c r="P747" s="2" t="str">
        <f t="shared" si="22"/>
        <v>P-Onsite</v>
      </c>
      <c r="Q747" s="2" t="str">
        <f t="shared" si="23"/>
        <v>P-S1_Onsite</v>
      </c>
      <c r="R747" s="2" t="s">
        <v>1061</v>
      </c>
      <c r="S747" s="2" t="s">
        <v>1041</v>
      </c>
      <c r="T747" s="2" t="s">
        <v>1596</v>
      </c>
    </row>
    <row r="748" spans="1:20" x14ac:dyDescent="0.3">
      <c r="A748" s="2" t="s">
        <v>2604</v>
      </c>
      <c r="B748" s="2" t="s">
        <v>1054</v>
      </c>
      <c r="C748" s="2" t="s">
        <v>2605</v>
      </c>
      <c r="D748" s="2" t="s">
        <v>2606</v>
      </c>
      <c r="E748" s="2" t="s">
        <v>2607</v>
      </c>
      <c r="F748" s="2" t="s">
        <v>1597</v>
      </c>
      <c r="G748" s="2" t="s">
        <v>1598</v>
      </c>
      <c r="H748" s="2" t="s">
        <v>1599</v>
      </c>
      <c r="I748" s="2" t="s">
        <v>2609</v>
      </c>
      <c r="J748" s="2" t="s">
        <v>1037</v>
      </c>
      <c r="K748" s="2" t="s">
        <v>1038</v>
      </c>
      <c r="L748" s="2" t="s">
        <v>1300</v>
      </c>
      <c r="M748" s="2" t="s">
        <v>1059</v>
      </c>
      <c r="N748" s="2" t="s">
        <v>1301</v>
      </c>
      <c r="O748" s="2" t="s">
        <v>1040</v>
      </c>
      <c r="P748" s="2" t="str">
        <f t="shared" si="22"/>
        <v>P-Onsite</v>
      </c>
      <c r="Q748" s="2" t="str">
        <f t="shared" si="23"/>
        <v>P-S1_Onsite</v>
      </c>
      <c r="R748" s="2" t="s">
        <v>1061</v>
      </c>
      <c r="S748" s="2" t="s">
        <v>1041</v>
      </c>
      <c r="T748" s="2" t="s">
        <v>1596</v>
      </c>
    </row>
    <row r="749" spans="1:20" x14ac:dyDescent="0.3">
      <c r="A749" s="2" t="s">
        <v>2604</v>
      </c>
      <c r="B749" s="2" t="s">
        <v>1054</v>
      </c>
      <c r="C749" s="2" t="s">
        <v>2605</v>
      </c>
      <c r="D749" s="2" t="s">
        <v>2606</v>
      </c>
      <c r="E749" s="2" t="s">
        <v>2607</v>
      </c>
      <c r="F749" s="2" t="s">
        <v>1612</v>
      </c>
      <c r="G749" s="2" t="s">
        <v>1613</v>
      </c>
      <c r="H749" s="2" t="s">
        <v>1614</v>
      </c>
      <c r="I749" s="2" t="s">
        <v>2610</v>
      </c>
      <c r="J749" s="2" t="s">
        <v>1047</v>
      </c>
      <c r="K749" s="2" t="s">
        <v>1048</v>
      </c>
      <c r="L749" s="2" t="s">
        <v>1300</v>
      </c>
      <c r="M749" s="2" t="s">
        <v>1059</v>
      </c>
      <c r="N749" s="2" t="s">
        <v>1301</v>
      </c>
      <c r="O749" s="2" t="s">
        <v>1040</v>
      </c>
      <c r="P749" s="2" t="str">
        <f t="shared" si="22"/>
        <v>P-Onsite</v>
      </c>
      <c r="Q749" s="2" t="str">
        <f t="shared" si="23"/>
        <v>P-S1_Onsite</v>
      </c>
      <c r="R749" s="2" t="s">
        <v>1061</v>
      </c>
      <c r="S749" s="2" t="s">
        <v>1041</v>
      </c>
      <c r="T749" s="2" t="s">
        <v>1596</v>
      </c>
    </row>
    <row r="750" spans="1:20" x14ac:dyDescent="0.3">
      <c r="A750" s="2" t="s">
        <v>2611</v>
      </c>
      <c r="B750" s="2" t="s">
        <v>1054</v>
      </c>
      <c r="C750" s="2" t="s">
        <v>2612</v>
      </c>
      <c r="D750" s="2" t="s">
        <v>2613</v>
      </c>
      <c r="E750" s="2" t="s">
        <v>2614</v>
      </c>
      <c r="F750" s="2" t="s">
        <v>1605</v>
      </c>
      <c r="G750" s="2" t="s">
        <v>1606</v>
      </c>
      <c r="H750" s="2" t="s">
        <v>1607</v>
      </c>
      <c r="I750" s="2" t="s">
        <v>2615</v>
      </c>
      <c r="J750" s="2" t="s">
        <v>1609</v>
      </c>
      <c r="K750" s="2" t="s">
        <v>1610</v>
      </c>
      <c r="L750" s="2" t="s">
        <v>1150</v>
      </c>
      <c r="M750" s="2" t="s">
        <v>1059</v>
      </c>
      <c r="N750" s="2" t="s">
        <v>1151</v>
      </c>
      <c r="O750" s="2" t="s">
        <v>1040</v>
      </c>
      <c r="P750" s="2" t="str">
        <f t="shared" si="22"/>
        <v>P-Onsite</v>
      </c>
      <c r="Q750" s="2" t="str">
        <f t="shared" si="23"/>
        <v>P-S1_Onsite</v>
      </c>
      <c r="R750" s="2" t="s">
        <v>1061</v>
      </c>
      <c r="S750" s="2" t="s">
        <v>1041</v>
      </c>
      <c r="T750" s="2" t="s">
        <v>1596</v>
      </c>
    </row>
    <row r="751" spans="1:20" x14ac:dyDescent="0.3">
      <c r="A751" s="2" t="s">
        <v>2611</v>
      </c>
      <c r="B751" s="2" t="s">
        <v>1054</v>
      </c>
      <c r="C751" s="2" t="s">
        <v>2612</v>
      </c>
      <c r="D751" s="2" t="s">
        <v>2613</v>
      </c>
      <c r="E751" s="2" t="s">
        <v>2614</v>
      </c>
      <c r="F751" s="2" t="s">
        <v>1592</v>
      </c>
      <c r="G751" s="2" t="s">
        <v>1593</v>
      </c>
      <c r="H751" s="2" t="s">
        <v>1594</v>
      </c>
      <c r="I751" s="2" t="s">
        <v>2616</v>
      </c>
      <c r="J751" s="2" t="s">
        <v>1066</v>
      </c>
      <c r="K751" s="2" t="s">
        <v>1048</v>
      </c>
      <c r="L751" s="2" t="s">
        <v>1150</v>
      </c>
      <c r="M751" s="2" t="s">
        <v>1059</v>
      </c>
      <c r="N751" s="2" t="s">
        <v>1151</v>
      </c>
      <c r="O751" s="2" t="s">
        <v>1040</v>
      </c>
      <c r="P751" s="2" t="str">
        <f t="shared" si="22"/>
        <v>P-Onsite</v>
      </c>
      <c r="Q751" s="2" t="str">
        <f t="shared" si="23"/>
        <v>P-S1_Onsite</v>
      </c>
      <c r="R751" s="2" t="s">
        <v>1061</v>
      </c>
      <c r="S751" s="2" t="s">
        <v>1041</v>
      </c>
      <c r="T751" s="2" t="s">
        <v>1596</v>
      </c>
    </row>
    <row r="752" spans="1:20" x14ac:dyDescent="0.3">
      <c r="A752" s="2" t="s">
        <v>2611</v>
      </c>
      <c r="B752" s="2" t="s">
        <v>1054</v>
      </c>
      <c r="C752" s="2" t="s">
        <v>2612</v>
      </c>
      <c r="D752" s="2" t="s">
        <v>2613</v>
      </c>
      <c r="E752" s="2" t="s">
        <v>2614</v>
      </c>
      <c r="F752" s="2" t="s">
        <v>1597</v>
      </c>
      <c r="G752" s="2" t="s">
        <v>1598</v>
      </c>
      <c r="H752" s="2" t="s">
        <v>1599</v>
      </c>
      <c r="I752" s="2" t="s">
        <v>2617</v>
      </c>
      <c r="J752" s="2" t="s">
        <v>1037</v>
      </c>
      <c r="K752" s="2" t="s">
        <v>1038</v>
      </c>
      <c r="L752" s="2" t="s">
        <v>1150</v>
      </c>
      <c r="M752" s="2" t="s">
        <v>1059</v>
      </c>
      <c r="N752" s="2" t="s">
        <v>1151</v>
      </c>
      <c r="O752" s="2" t="s">
        <v>1040</v>
      </c>
      <c r="P752" s="2" t="str">
        <f t="shared" si="22"/>
        <v>P-Onsite</v>
      </c>
      <c r="Q752" s="2" t="str">
        <f t="shared" si="23"/>
        <v>P-S1_Onsite</v>
      </c>
      <c r="R752" s="2" t="s">
        <v>1061</v>
      </c>
      <c r="S752" s="2" t="s">
        <v>1041</v>
      </c>
      <c r="T752" s="2" t="s">
        <v>1596</v>
      </c>
    </row>
    <row r="753" spans="1:20" x14ac:dyDescent="0.3">
      <c r="A753" s="2" t="s">
        <v>2611</v>
      </c>
      <c r="B753" s="2" t="s">
        <v>1054</v>
      </c>
      <c r="C753" s="2" t="s">
        <v>2612</v>
      </c>
      <c r="D753" s="2" t="s">
        <v>2613</v>
      </c>
      <c r="E753" s="2" t="s">
        <v>2614</v>
      </c>
      <c r="F753" s="2" t="s">
        <v>1612</v>
      </c>
      <c r="G753" s="2" t="s">
        <v>1613</v>
      </c>
      <c r="H753" s="2" t="s">
        <v>1614</v>
      </c>
      <c r="I753" s="2" t="s">
        <v>2618</v>
      </c>
      <c r="J753" s="2" t="s">
        <v>1047</v>
      </c>
      <c r="K753" s="2" t="s">
        <v>1048</v>
      </c>
      <c r="L753" s="2" t="s">
        <v>1150</v>
      </c>
      <c r="M753" s="2" t="s">
        <v>1059</v>
      </c>
      <c r="N753" s="2" t="s">
        <v>1151</v>
      </c>
      <c r="O753" s="2" t="s">
        <v>1040</v>
      </c>
      <c r="P753" s="2" t="str">
        <f t="shared" si="22"/>
        <v>P-Onsite</v>
      </c>
      <c r="Q753" s="2" t="str">
        <f t="shared" si="23"/>
        <v>P-S1_Onsite</v>
      </c>
      <c r="R753" s="2" t="s">
        <v>1061</v>
      </c>
      <c r="S753" s="2" t="s">
        <v>1041</v>
      </c>
      <c r="T753" s="2" t="s">
        <v>1596</v>
      </c>
    </row>
    <row r="754" spans="1:20" x14ac:dyDescent="0.3">
      <c r="A754" s="2" t="s">
        <v>2619</v>
      </c>
      <c r="B754" s="2" t="s">
        <v>1031</v>
      </c>
      <c r="C754" s="2" t="s">
        <v>2620</v>
      </c>
      <c r="D754" s="2" t="s">
        <v>2621</v>
      </c>
      <c r="E754" s="2" t="s">
        <v>2622</v>
      </c>
      <c r="F754" s="2" t="s">
        <v>1862</v>
      </c>
      <c r="G754" s="2" t="s">
        <v>1613</v>
      </c>
      <c r="H754" s="2" t="s">
        <v>1614</v>
      </c>
      <c r="I754" s="2" t="s">
        <v>2623</v>
      </c>
      <c r="J754" s="2" t="s">
        <v>1047</v>
      </c>
      <c r="K754" s="2" t="s">
        <v>1048</v>
      </c>
      <c r="L754" s="2" t="s">
        <v>1039</v>
      </c>
      <c r="M754" s="2" t="s">
        <v>1039</v>
      </c>
      <c r="N754" s="2" t="s">
        <v>1039</v>
      </c>
      <c r="O754" s="2" t="s">
        <v>1040</v>
      </c>
      <c r="P754" s="2" t="str">
        <f t="shared" si="22"/>
        <v>P-Online</v>
      </c>
      <c r="Q754" s="2" t="str">
        <f t="shared" si="23"/>
        <v>P-S1_Online</v>
      </c>
      <c r="R754" s="2"/>
      <c r="S754" s="2" t="s">
        <v>1041</v>
      </c>
      <c r="T754" s="2" t="s">
        <v>1596</v>
      </c>
    </row>
    <row r="755" spans="1:20" x14ac:dyDescent="0.3">
      <c r="A755" s="2" t="s">
        <v>2624</v>
      </c>
      <c r="B755" s="2" t="s">
        <v>1031</v>
      </c>
      <c r="C755" s="2" t="s">
        <v>2625</v>
      </c>
      <c r="D755" s="2" t="s">
        <v>2626</v>
      </c>
      <c r="E755" s="2" t="s">
        <v>2627</v>
      </c>
      <c r="F755" s="2" t="s">
        <v>2108</v>
      </c>
      <c r="G755" s="2" t="s">
        <v>1606</v>
      </c>
      <c r="H755" s="2" t="s">
        <v>1607</v>
      </c>
      <c r="I755" s="2" t="s">
        <v>2628</v>
      </c>
      <c r="J755" s="2" t="s">
        <v>1609</v>
      </c>
      <c r="K755" s="2" t="s">
        <v>1610</v>
      </c>
      <c r="L755" s="2" t="s">
        <v>1039</v>
      </c>
      <c r="M755" s="2" t="s">
        <v>1039</v>
      </c>
      <c r="N755" s="2" t="s">
        <v>1039</v>
      </c>
      <c r="O755" s="2" t="s">
        <v>1040</v>
      </c>
      <c r="P755" s="2" t="str">
        <f t="shared" si="22"/>
        <v>P-Online</v>
      </c>
      <c r="Q755" s="2" t="str">
        <f t="shared" si="23"/>
        <v>P-S1_Online</v>
      </c>
      <c r="R755" s="2"/>
      <c r="S755" s="2" t="s">
        <v>1041</v>
      </c>
      <c r="T755" s="2" t="s">
        <v>1596</v>
      </c>
    </row>
    <row r="756" spans="1:20" x14ac:dyDescent="0.3">
      <c r="A756" s="2" t="s">
        <v>2624</v>
      </c>
      <c r="B756" s="2" t="s">
        <v>1031</v>
      </c>
      <c r="C756" s="2" t="s">
        <v>2625</v>
      </c>
      <c r="D756" s="2" t="s">
        <v>2626</v>
      </c>
      <c r="E756" s="2" t="s">
        <v>2627</v>
      </c>
      <c r="F756" s="2" t="s">
        <v>1860</v>
      </c>
      <c r="G756" s="2" t="s">
        <v>1593</v>
      </c>
      <c r="H756" s="2" t="s">
        <v>1594</v>
      </c>
      <c r="I756" s="2" t="s">
        <v>2629</v>
      </c>
      <c r="J756" s="2" t="s">
        <v>1066</v>
      </c>
      <c r="K756" s="2" t="s">
        <v>1048</v>
      </c>
      <c r="L756" s="2" t="s">
        <v>1039</v>
      </c>
      <c r="M756" s="2" t="s">
        <v>1039</v>
      </c>
      <c r="N756" s="2" t="s">
        <v>1039</v>
      </c>
      <c r="O756" s="2" t="s">
        <v>1040</v>
      </c>
      <c r="P756" s="2" t="str">
        <f t="shared" si="22"/>
        <v>P-Online</v>
      </c>
      <c r="Q756" s="2" t="str">
        <f t="shared" si="23"/>
        <v>P-S1_Online</v>
      </c>
      <c r="R756" s="2"/>
      <c r="S756" s="2" t="s">
        <v>1041</v>
      </c>
      <c r="T756" s="2" t="s">
        <v>1596</v>
      </c>
    </row>
    <row r="757" spans="1:20" x14ac:dyDescent="0.3">
      <c r="A757" s="2" t="s">
        <v>2624</v>
      </c>
      <c r="B757" s="2" t="s">
        <v>1031</v>
      </c>
      <c r="C757" s="2" t="s">
        <v>2625</v>
      </c>
      <c r="D757" s="2" t="s">
        <v>2626</v>
      </c>
      <c r="E757" s="2" t="s">
        <v>2627</v>
      </c>
      <c r="F757" s="2" t="s">
        <v>2111</v>
      </c>
      <c r="G757" s="2" t="s">
        <v>1598</v>
      </c>
      <c r="H757" s="2" t="s">
        <v>1599</v>
      </c>
      <c r="I757" s="2" t="s">
        <v>2630</v>
      </c>
      <c r="J757" s="2" t="s">
        <v>1037</v>
      </c>
      <c r="K757" s="2" t="s">
        <v>1038</v>
      </c>
      <c r="L757" s="2" t="s">
        <v>1039</v>
      </c>
      <c r="M757" s="2" t="s">
        <v>1039</v>
      </c>
      <c r="N757" s="2" t="s">
        <v>1039</v>
      </c>
      <c r="O757" s="2" t="s">
        <v>1040</v>
      </c>
      <c r="P757" s="2" t="str">
        <f t="shared" si="22"/>
        <v>P-Online</v>
      </c>
      <c r="Q757" s="2" t="str">
        <f t="shared" si="23"/>
        <v>P-S1_Online</v>
      </c>
      <c r="R757" s="2"/>
      <c r="S757" s="2" t="s">
        <v>1041</v>
      </c>
      <c r="T757" s="2" t="s">
        <v>1596</v>
      </c>
    </row>
    <row r="758" spans="1:20" x14ac:dyDescent="0.3">
      <c r="A758" s="2" t="s">
        <v>2624</v>
      </c>
      <c r="B758" s="2" t="s">
        <v>1031</v>
      </c>
      <c r="C758" s="2" t="s">
        <v>2625</v>
      </c>
      <c r="D758" s="2" t="s">
        <v>2626</v>
      </c>
      <c r="E758" s="2" t="s">
        <v>2627</v>
      </c>
      <c r="F758" s="2" t="s">
        <v>1862</v>
      </c>
      <c r="G758" s="2" t="s">
        <v>1613</v>
      </c>
      <c r="H758" s="2" t="s">
        <v>1614</v>
      </c>
      <c r="I758" s="2" t="s">
        <v>2631</v>
      </c>
      <c r="J758" s="2" t="s">
        <v>1047</v>
      </c>
      <c r="K758" s="2" t="s">
        <v>1048</v>
      </c>
      <c r="L758" s="2" t="s">
        <v>1039</v>
      </c>
      <c r="M758" s="2" t="s">
        <v>1039</v>
      </c>
      <c r="N758" s="2" t="s">
        <v>1039</v>
      </c>
      <c r="O758" s="2" t="s">
        <v>1040</v>
      </c>
      <c r="P758" s="2" t="str">
        <f t="shared" si="22"/>
        <v>P-Online</v>
      </c>
      <c r="Q758" s="2" t="str">
        <f t="shared" si="23"/>
        <v>P-S1_Online</v>
      </c>
      <c r="R758" s="2"/>
      <c r="S758" s="2" t="s">
        <v>1041</v>
      </c>
      <c r="T758" s="2" t="s">
        <v>1596</v>
      </c>
    </row>
    <row r="759" spans="1:20" x14ac:dyDescent="0.3">
      <c r="A759" s="2" t="s">
        <v>2624</v>
      </c>
      <c r="B759" s="2" t="s">
        <v>1031</v>
      </c>
      <c r="C759" s="2" t="s">
        <v>2625</v>
      </c>
      <c r="D759" s="2" t="s">
        <v>2626</v>
      </c>
      <c r="E759" s="2" t="s">
        <v>2627</v>
      </c>
      <c r="F759" s="2" t="s">
        <v>2102</v>
      </c>
      <c r="G759" s="2" t="s">
        <v>1631</v>
      </c>
      <c r="H759" s="2" t="s">
        <v>1632</v>
      </c>
      <c r="I759" s="2" t="s">
        <v>2632</v>
      </c>
      <c r="J759" s="2" t="s">
        <v>1053</v>
      </c>
      <c r="K759" s="2" t="s">
        <v>1038</v>
      </c>
      <c r="L759" s="2" t="s">
        <v>1039</v>
      </c>
      <c r="M759" s="2" t="s">
        <v>1039</v>
      </c>
      <c r="N759" s="2" t="s">
        <v>1039</v>
      </c>
      <c r="O759" s="2" t="s">
        <v>1040</v>
      </c>
      <c r="P759" s="2" t="str">
        <f t="shared" si="22"/>
        <v>P-Online</v>
      </c>
      <c r="Q759" s="2" t="str">
        <f t="shared" si="23"/>
        <v>P-S1_Online</v>
      </c>
      <c r="R759" s="2"/>
      <c r="S759" s="2" t="s">
        <v>1041</v>
      </c>
      <c r="T759" s="2" t="s">
        <v>1596</v>
      </c>
    </row>
    <row r="760" spans="1:20" x14ac:dyDescent="0.3">
      <c r="A760" s="2" t="s">
        <v>2633</v>
      </c>
      <c r="B760" s="2" t="s">
        <v>1054</v>
      </c>
      <c r="C760" s="2" t="s">
        <v>2634</v>
      </c>
      <c r="D760" s="2" t="s">
        <v>2635</v>
      </c>
      <c r="E760" s="2" t="s">
        <v>2636</v>
      </c>
      <c r="F760" s="2" t="s">
        <v>1597</v>
      </c>
      <c r="G760" s="2" t="s">
        <v>1598</v>
      </c>
      <c r="H760" s="2" t="s">
        <v>1599</v>
      </c>
      <c r="I760" s="2" t="s">
        <v>2637</v>
      </c>
      <c r="J760" s="2" t="s">
        <v>1037</v>
      </c>
      <c r="K760" s="2" t="s">
        <v>1038</v>
      </c>
      <c r="L760" s="2" t="s">
        <v>1150</v>
      </c>
      <c r="M760" s="2" t="s">
        <v>1059</v>
      </c>
      <c r="N760" s="2" t="s">
        <v>1151</v>
      </c>
      <c r="O760" s="2" t="s">
        <v>1040</v>
      </c>
      <c r="P760" s="2" t="str">
        <f t="shared" si="22"/>
        <v>P-Onsite</v>
      </c>
      <c r="Q760" s="2" t="str">
        <f t="shared" si="23"/>
        <v>P-S1_Onsite</v>
      </c>
      <c r="R760" s="2" t="s">
        <v>1061</v>
      </c>
      <c r="S760" s="2" t="s">
        <v>1041</v>
      </c>
      <c r="T760" s="2" t="s">
        <v>1596</v>
      </c>
    </row>
    <row r="761" spans="1:20" x14ac:dyDescent="0.3">
      <c r="A761" s="2" t="s">
        <v>2633</v>
      </c>
      <c r="B761" s="2" t="s">
        <v>1054</v>
      </c>
      <c r="C761" s="2" t="s">
        <v>2634</v>
      </c>
      <c r="D761" s="2" t="s">
        <v>2635</v>
      </c>
      <c r="E761" s="2" t="s">
        <v>2636</v>
      </c>
      <c r="F761" s="2" t="s">
        <v>1612</v>
      </c>
      <c r="G761" s="2" t="s">
        <v>1613</v>
      </c>
      <c r="H761" s="2" t="s">
        <v>1614</v>
      </c>
      <c r="I761" s="2" t="s">
        <v>2638</v>
      </c>
      <c r="J761" s="2" t="s">
        <v>1047</v>
      </c>
      <c r="K761" s="2" t="s">
        <v>1048</v>
      </c>
      <c r="L761" s="2" t="s">
        <v>1150</v>
      </c>
      <c r="M761" s="2" t="s">
        <v>1059</v>
      </c>
      <c r="N761" s="2" t="s">
        <v>1151</v>
      </c>
      <c r="O761" s="2" t="s">
        <v>1040</v>
      </c>
      <c r="P761" s="2" t="str">
        <f t="shared" si="22"/>
        <v>P-Onsite</v>
      </c>
      <c r="Q761" s="2" t="str">
        <f t="shared" si="23"/>
        <v>P-S1_Onsite</v>
      </c>
      <c r="R761" s="2" t="s">
        <v>1061</v>
      </c>
      <c r="S761" s="2" t="s">
        <v>1041</v>
      </c>
      <c r="T761" s="2" t="s">
        <v>1596</v>
      </c>
    </row>
    <row r="762" spans="1:20" x14ac:dyDescent="0.3">
      <c r="A762" s="2" t="s">
        <v>2639</v>
      </c>
      <c r="B762" s="2" t="s">
        <v>1054</v>
      </c>
      <c r="C762" s="2" t="s">
        <v>2640</v>
      </c>
      <c r="D762" s="2" t="s">
        <v>2641</v>
      </c>
      <c r="E762" s="2" t="s">
        <v>2642</v>
      </c>
      <c r="F762" s="2" t="s">
        <v>1597</v>
      </c>
      <c r="G762" s="2" t="s">
        <v>1598</v>
      </c>
      <c r="H762" s="2" t="s">
        <v>1599</v>
      </c>
      <c r="I762" s="2" t="s">
        <v>2643</v>
      </c>
      <c r="J762" s="2" t="s">
        <v>1037</v>
      </c>
      <c r="K762" s="2" t="s">
        <v>1038</v>
      </c>
      <c r="L762" s="2" t="s">
        <v>1089</v>
      </c>
      <c r="M762" s="2" t="s">
        <v>1059</v>
      </c>
      <c r="N762" s="2" t="s">
        <v>1090</v>
      </c>
      <c r="O762" s="2" t="s">
        <v>1040</v>
      </c>
      <c r="P762" s="2" t="str">
        <f t="shared" si="22"/>
        <v>P-Onsite</v>
      </c>
      <c r="Q762" s="2" t="str">
        <f t="shared" si="23"/>
        <v>P-S1_Onsite</v>
      </c>
      <c r="R762" s="2" t="s">
        <v>1061</v>
      </c>
      <c r="S762" s="2" t="s">
        <v>1041</v>
      </c>
      <c r="T762" s="2" t="s">
        <v>1596</v>
      </c>
    </row>
    <row r="763" spans="1:20" x14ac:dyDescent="0.3">
      <c r="A763" s="2" t="s">
        <v>2639</v>
      </c>
      <c r="B763" s="2" t="s">
        <v>1054</v>
      </c>
      <c r="C763" s="2" t="s">
        <v>2640</v>
      </c>
      <c r="D763" s="2" t="s">
        <v>2641</v>
      </c>
      <c r="E763" s="2" t="s">
        <v>2642</v>
      </c>
      <c r="F763" s="2" t="s">
        <v>1612</v>
      </c>
      <c r="G763" s="2" t="s">
        <v>1613</v>
      </c>
      <c r="H763" s="2" t="s">
        <v>1614</v>
      </c>
      <c r="I763" s="2" t="s">
        <v>2644</v>
      </c>
      <c r="J763" s="2" t="s">
        <v>1047</v>
      </c>
      <c r="K763" s="2" t="s">
        <v>1048</v>
      </c>
      <c r="L763" s="2" t="s">
        <v>1089</v>
      </c>
      <c r="M763" s="2" t="s">
        <v>1059</v>
      </c>
      <c r="N763" s="2" t="s">
        <v>1090</v>
      </c>
      <c r="O763" s="2" t="s">
        <v>1040</v>
      </c>
      <c r="P763" s="2" t="str">
        <f t="shared" si="22"/>
        <v>P-Onsite</v>
      </c>
      <c r="Q763" s="2" t="str">
        <f t="shared" si="23"/>
        <v>P-S1_Onsite</v>
      </c>
      <c r="R763" s="2" t="s">
        <v>1061</v>
      </c>
      <c r="S763" s="2" t="s">
        <v>1041</v>
      </c>
      <c r="T763" s="2" t="s">
        <v>1596</v>
      </c>
    </row>
    <row r="764" spans="1:20" x14ac:dyDescent="0.3">
      <c r="A764" s="2" t="s">
        <v>2645</v>
      </c>
      <c r="B764" s="2" t="s">
        <v>1054</v>
      </c>
      <c r="C764" s="2" t="s">
        <v>2646</v>
      </c>
      <c r="D764" s="2" t="s">
        <v>2647</v>
      </c>
      <c r="E764" s="2" t="s">
        <v>2648</v>
      </c>
      <c r="F764" s="2" t="s">
        <v>1597</v>
      </c>
      <c r="G764" s="2" t="s">
        <v>1598</v>
      </c>
      <c r="H764" s="2" t="s">
        <v>1599</v>
      </c>
      <c r="I764" s="2" t="s">
        <v>2649</v>
      </c>
      <c r="J764" s="2" t="s">
        <v>1037</v>
      </c>
      <c r="K764" s="2" t="s">
        <v>1038</v>
      </c>
      <c r="L764" s="2" t="s">
        <v>1075</v>
      </c>
      <c r="M764" s="2" t="s">
        <v>1059</v>
      </c>
      <c r="N764" s="2" t="s">
        <v>1076</v>
      </c>
      <c r="O764" s="2" t="s">
        <v>1040</v>
      </c>
      <c r="P764" s="2" t="str">
        <f t="shared" si="22"/>
        <v>P-Onsite</v>
      </c>
      <c r="Q764" s="2" t="str">
        <f t="shared" si="23"/>
        <v>P-S1_Onsite</v>
      </c>
      <c r="R764" s="2" t="s">
        <v>1061</v>
      </c>
      <c r="S764" s="2" t="s">
        <v>1041</v>
      </c>
      <c r="T764" s="2" t="s">
        <v>1596</v>
      </c>
    </row>
    <row r="765" spans="1:20" x14ac:dyDescent="0.3">
      <c r="A765" s="2" t="s">
        <v>2650</v>
      </c>
      <c r="B765" s="2" t="s">
        <v>1054</v>
      </c>
      <c r="C765" s="2" t="s">
        <v>2651</v>
      </c>
      <c r="D765" s="2" t="s">
        <v>2652</v>
      </c>
      <c r="E765" s="2" t="s">
        <v>2653</v>
      </c>
      <c r="F765" s="2" t="s">
        <v>1592</v>
      </c>
      <c r="G765" s="2" t="s">
        <v>1593</v>
      </c>
      <c r="H765" s="2" t="s">
        <v>1594</v>
      </c>
      <c r="I765" s="2" t="s">
        <v>2654</v>
      </c>
      <c r="J765" s="2" t="s">
        <v>1066</v>
      </c>
      <c r="K765" s="2" t="s">
        <v>1048</v>
      </c>
      <c r="L765" s="2" t="s">
        <v>1089</v>
      </c>
      <c r="M765" s="2" t="s">
        <v>1059</v>
      </c>
      <c r="N765" s="2" t="s">
        <v>1090</v>
      </c>
      <c r="O765" s="2" t="s">
        <v>1040</v>
      </c>
      <c r="P765" s="2" t="str">
        <f t="shared" si="22"/>
        <v>P-Onsite</v>
      </c>
      <c r="Q765" s="2" t="str">
        <f t="shared" si="23"/>
        <v>P-S1_Onsite</v>
      </c>
      <c r="R765" s="2" t="s">
        <v>1061</v>
      </c>
      <c r="S765" s="2" t="s">
        <v>1041</v>
      </c>
      <c r="T765" s="2" t="s">
        <v>1596</v>
      </c>
    </row>
    <row r="766" spans="1:20" x14ac:dyDescent="0.3">
      <c r="A766" s="2" t="s">
        <v>2650</v>
      </c>
      <c r="B766" s="2" t="s">
        <v>1054</v>
      </c>
      <c r="C766" s="2" t="s">
        <v>2651</v>
      </c>
      <c r="D766" s="2" t="s">
        <v>2652</v>
      </c>
      <c r="E766" s="2" t="s">
        <v>2653</v>
      </c>
      <c r="F766" s="2" t="s">
        <v>1630</v>
      </c>
      <c r="G766" s="2" t="s">
        <v>1631</v>
      </c>
      <c r="H766" s="2" t="s">
        <v>1632</v>
      </c>
      <c r="I766" s="2" t="s">
        <v>2655</v>
      </c>
      <c r="J766" s="2" t="s">
        <v>1053</v>
      </c>
      <c r="K766" s="2" t="s">
        <v>1038</v>
      </c>
      <c r="L766" s="2" t="s">
        <v>1089</v>
      </c>
      <c r="M766" s="2" t="s">
        <v>1059</v>
      </c>
      <c r="N766" s="2" t="s">
        <v>1090</v>
      </c>
      <c r="O766" s="2" t="s">
        <v>1040</v>
      </c>
      <c r="P766" s="2" t="str">
        <f t="shared" si="22"/>
        <v>P-Onsite</v>
      </c>
      <c r="Q766" s="2" t="str">
        <f t="shared" si="23"/>
        <v>P-S1_Onsite</v>
      </c>
      <c r="R766" s="2" t="s">
        <v>1061</v>
      </c>
      <c r="S766" s="2" t="s">
        <v>1041</v>
      </c>
      <c r="T766" s="2" t="s">
        <v>1596</v>
      </c>
    </row>
    <row r="767" spans="1:20" x14ac:dyDescent="0.3">
      <c r="A767" s="2" t="s">
        <v>2656</v>
      </c>
      <c r="B767" s="2" t="s">
        <v>1054</v>
      </c>
      <c r="C767" s="2" t="s">
        <v>2657</v>
      </c>
      <c r="D767" s="2" t="s">
        <v>2658</v>
      </c>
      <c r="E767" s="2" t="s">
        <v>2659</v>
      </c>
      <c r="F767" s="2" t="s">
        <v>1605</v>
      </c>
      <c r="G767" s="2" t="s">
        <v>1606</v>
      </c>
      <c r="H767" s="2" t="s">
        <v>1607</v>
      </c>
      <c r="I767" s="2" t="s">
        <v>2660</v>
      </c>
      <c r="J767" s="2" t="s">
        <v>1609</v>
      </c>
      <c r="K767" s="2" t="s">
        <v>1610</v>
      </c>
      <c r="L767" s="2" t="s">
        <v>1089</v>
      </c>
      <c r="M767" s="2" t="s">
        <v>1059</v>
      </c>
      <c r="N767" s="2" t="s">
        <v>1090</v>
      </c>
      <c r="O767" s="2" t="s">
        <v>1040</v>
      </c>
      <c r="P767" s="2" t="str">
        <f t="shared" si="22"/>
        <v>P-Onsite</v>
      </c>
      <c r="Q767" s="2" t="str">
        <f t="shared" si="23"/>
        <v>P-S1_Onsite</v>
      </c>
      <c r="R767" s="2" t="s">
        <v>1061</v>
      </c>
      <c r="S767" s="2" t="s">
        <v>1041</v>
      </c>
      <c r="T767" s="2" t="s">
        <v>1596</v>
      </c>
    </row>
    <row r="768" spans="1:20" x14ac:dyDescent="0.3">
      <c r="A768" s="2" t="s">
        <v>2656</v>
      </c>
      <c r="B768" s="2" t="s">
        <v>1054</v>
      </c>
      <c r="C768" s="2" t="s">
        <v>2657</v>
      </c>
      <c r="D768" s="2" t="s">
        <v>2658</v>
      </c>
      <c r="E768" s="2" t="s">
        <v>2659</v>
      </c>
      <c r="F768" s="2" t="s">
        <v>1592</v>
      </c>
      <c r="G768" s="2" t="s">
        <v>1593</v>
      </c>
      <c r="H768" s="2" t="s">
        <v>1594</v>
      </c>
      <c r="I768" s="2" t="s">
        <v>2661</v>
      </c>
      <c r="J768" s="2" t="s">
        <v>1066</v>
      </c>
      <c r="K768" s="2" t="s">
        <v>1048</v>
      </c>
      <c r="L768" s="2" t="s">
        <v>1089</v>
      </c>
      <c r="M768" s="2" t="s">
        <v>1059</v>
      </c>
      <c r="N768" s="2" t="s">
        <v>1090</v>
      </c>
      <c r="O768" s="2" t="s">
        <v>1040</v>
      </c>
      <c r="P768" s="2" t="str">
        <f t="shared" si="22"/>
        <v>P-Onsite</v>
      </c>
      <c r="Q768" s="2" t="str">
        <f t="shared" si="23"/>
        <v>P-S1_Onsite</v>
      </c>
      <c r="R768" s="2" t="s">
        <v>1061</v>
      </c>
      <c r="S768" s="2" t="s">
        <v>1041</v>
      </c>
      <c r="T768" s="2" t="s">
        <v>1596</v>
      </c>
    </row>
    <row r="769" spans="1:20" x14ac:dyDescent="0.3">
      <c r="A769" s="2" t="s">
        <v>2656</v>
      </c>
      <c r="B769" s="2" t="s">
        <v>1054</v>
      </c>
      <c r="C769" s="2" t="s">
        <v>2657</v>
      </c>
      <c r="D769" s="2" t="s">
        <v>2658</v>
      </c>
      <c r="E769" s="2" t="s">
        <v>2659</v>
      </c>
      <c r="F769" s="2" t="s">
        <v>1597</v>
      </c>
      <c r="G769" s="2" t="s">
        <v>1598</v>
      </c>
      <c r="H769" s="2" t="s">
        <v>1599</v>
      </c>
      <c r="I769" s="2" t="s">
        <v>2662</v>
      </c>
      <c r="J769" s="2" t="s">
        <v>1037</v>
      </c>
      <c r="K769" s="2" t="s">
        <v>1038</v>
      </c>
      <c r="L769" s="2" t="s">
        <v>1089</v>
      </c>
      <c r="M769" s="2" t="s">
        <v>1059</v>
      </c>
      <c r="N769" s="2" t="s">
        <v>1090</v>
      </c>
      <c r="O769" s="2" t="s">
        <v>1040</v>
      </c>
      <c r="P769" s="2" t="str">
        <f t="shared" si="22"/>
        <v>P-Onsite</v>
      </c>
      <c r="Q769" s="2" t="str">
        <f t="shared" si="23"/>
        <v>P-S1_Onsite</v>
      </c>
      <c r="R769" s="2" t="s">
        <v>1061</v>
      </c>
      <c r="S769" s="2" t="s">
        <v>1041</v>
      </c>
      <c r="T769" s="2" t="s">
        <v>1596</v>
      </c>
    </row>
    <row r="770" spans="1:20" x14ac:dyDescent="0.3">
      <c r="A770" s="2" t="s">
        <v>2656</v>
      </c>
      <c r="B770" s="2" t="s">
        <v>1054</v>
      </c>
      <c r="C770" s="2" t="s">
        <v>2657</v>
      </c>
      <c r="D770" s="2" t="s">
        <v>2658</v>
      </c>
      <c r="E770" s="2" t="s">
        <v>2659</v>
      </c>
      <c r="F770" s="2" t="s">
        <v>1612</v>
      </c>
      <c r="G770" s="2" t="s">
        <v>1613</v>
      </c>
      <c r="H770" s="2" t="s">
        <v>1614</v>
      </c>
      <c r="I770" s="2" t="s">
        <v>2663</v>
      </c>
      <c r="J770" s="2" t="s">
        <v>1047</v>
      </c>
      <c r="K770" s="2" t="s">
        <v>1048</v>
      </c>
      <c r="L770" s="2" t="s">
        <v>1089</v>
      </c>
      <c r="M770" s="2" t="s">
        <v>1059</v>
      </c>
      <c r="N770" s="2" t="s">
        <v>1090</v>
      </c>
      <c r="O770" s="2" t="s">
        <v>1040</v>
      </c>
      <c r="P770" s="2" t="str">
        <f t="shared" si="22"/>
        <v>P-Onsite</v>
      </c>
      <c r="Q770" s="2" t="str">
        <f t="shared" si="23"/>
        <v>P-S1_Onsite</v>
      </c>
      <c r="R770" s="2" t="s">
        <v>1061</v>
      </c>
      <c r="S770" s="2" t="s">
        <v>1041</v>
      </c>
      <c r="T770" s="2" t="s">
        <v>1596</v>
      </c>
    </row>
    <row r="771" spans="1:20" x14ac:dyDescent="0.3">
      <c r="A771" s="2" t="s">
        <v>2656</v>
      </c>
      <c r="B771" s="2" t="s">
        <v>1054</v>
      </c>
      <c r="C771" s="2" t="s">
        <v>2657</v>
      </c>
      <c r="D771" s="2" t="s">
        <v>2658</v>
      </c>
      <c r="E771" s="2" t="s">
        <v>2659</v>
      </c>
      <c r="F771" s="2" t="s">
        <v>1630</v>
      </c>
      <c r="G771" s="2" t="s">
        <v>1631</v>
      </c>
      <c r="H771" s="2" t="s">
        <v>1632</v>
      </c>
      <c r="I771" s="2" t="s">
        <v>2664</v>
      </c>
      <c r="J771" s="2" t="s">
        <v>1053</v>
      </c>
      <c r="K771" s="2" t="s">
        <v>1038</v>
      </c>
      <c r="L771" s="2" t="s">
        <v>1089</v>
      </c>
      <c r="M771" s="2" t="s">
        <v>1059</v>
      </c>
      <c r="N771" s="2" t="s">
        <v>1090</v>
      </c>
      <c r="O771" s="2" t="s">
        <v>1040</v>
      </c>
      <c r="P771" s="2" t="str">
        <f t="shared" ref="P771:P834" si="24">CONCATENATE(LEFT(O771,1),"-",B771)</f>
        <v>P-Onsite</v>
      </c>
      <c r="Q771" s="2" t="str">
        <f t="shared" ref="Q771:Q834" si="25">CONCATENATE(LEFT($O771,1),"-",RIGHT($F771,9))</f>
        <v>P-S1_Onsite</v>
      </c>
      <c r="R771" s="2" t="s">
        <v>1061</v>
      </c>
      <c r="S771" s="2" t="s">
        <v>1041</v>
      </c>
      <c r="T771" s="2" t="s">
        <v>1596</v>
      </c>
    </row>
    <row r="772" spans="1:20" x14ac:dyDescent="0.3">
      <c r="A772" s="2" t="s">
        <v>2665</v>
      </c>
      <c r="B772" s="2" t="s">
        <v>1054</v>
      </c>
      <c r="C772" s="2" t="s">
        <v>2666</v>
      </c>
      <c r="D772" s="2" t="s">
        <v>2667</v>
      </c>
      <c r="E772" s="2" t="s">
        <v>2668</v>
      </c>
      <c r="F772" s="2" t="s">
        <v>1592</v>
      </c>
      <c r="G772" s="2" t="s">
        <v>1593</v>
      </c>
      <c r="H772" s="2" t="s">
        <v>1594</v>
      </c>
      <c r="I772" s="2" t="s">
        <v>2669</v>
      </c>
      <c r="J772" s="2" t="s">
        <v>1066</v>
      </c>
      <c r="K772" s="2" t="s">
        <v>1048</v>
      </c>
      <c r="L772" s="2" t="s">
        <v>1164</v>
      </c>
      <c r="M772" s="2" t="s">
        <v>1059</v>
      </c>
      <c r="N772" s="2" t="s">
        <v>1165</v>
      </c>
      <c r="O772" s="2" t="s">
        <v>1040</v>
      </c>
      <c r="P772" s="2" t="str">
        <f t="shared" si="24"/>
        <v>P-Onsite</v>
      </c>
      <c r="Q772" s="2" t="str">
        <f t="shared" si="25"/>
        <v>P-S1_Onsite</v>
      </c>
      <c r="R772" s="2" t="s">
        <v>1061</v>
      </c>
      <c r="S772" s="2" t="s">
        <v>1041</v>
      </c>
      <c r="T772" s="2" t="s">
        <v>1596</v>
      </c>
    </row>
    <row r="773" spans="1:20" x14ac:dyDescent="0.3">
      <c r="A773" s="2" t="s">
        <v>2665</v>
      </c>
      <c r="B773" s="2" t="s">
        <v>1054</v>
      </c>
      <c r="C773" s="2" t="s">
        <v>2666</v>
      </c>
      <c r="D773" s="2" t="s">
        <v>2667</v>
      </c>
      <c r="E773" s="2" t="s">
        <v>2668</v>
      </c>
      <c r="F773" s="2" t="s">
        <v>1597</v>
      </c>
      <c r="G773" s="2" t="s">
        <v>1598</v>
      </c>
      <c r="H773" s="2" t="s">
        <v>1599</v>
      </c>
      <c r="I773" s="2" t="s">
        <v>2670</v>
      </c>
      <c r="J773" s="2" t="s">
        <v>1037</v>
      </c>
      <c r="K773" s="2" t="s">
        <v>1038</v>
      </c>
      <c r="L773" s="2" t="s">
        <v>1164</v>
      </c>
      <c r="M773" s="2" t="s">
        <v>1059</v>
      </c>
      <c r="N773" s="2" t="s">
        <v>1165</v>
      </c>
      <c r="O773" s="2" t="s">
        <v>1040</v>
      </c>
      <c r="P773" s="2" t="str">
        <f t="shared" si="24"/>
        <v>P-Onsite</v>
      </c>
      <c r="Q773" s="2" t="str">
        <f t="shared" si="25"/>
        <v>P-S1_Onsite</v>
      </c>
      <c r="R773" s="2" t="s">
        <v>1061</v>
      </c>
      <c r="S773" s="2" t="s">
        <v>1041</v>
      </c>
      <c r="T773" s="2" t="s">
        <v>1596</v>
      </c>
    </row>
    <row r="774" spans="1:20" x14ac:dyDescent="0.3">
      <c r="A774" s="2" t="s">
        <v>2665</v>
      </c>
      <c r="B774" s="2" t="s">
        <v>1054</v>
      </c>
      <c r="C774" s="2" t="s">
        <v>2666</v>
      </c>
      <c r="D774" s="2" t="s">
        <v>2667</v>
      </c>
      <c r="E774" s="2" t="s">
        <v>2668</v>
      </c>
      <c r="F774" s="2" t="s">
        <v>1612</v>
      </c>
      <c r="G774" s="2" t="s">
        <v>1613</v>
      </c>
      <c r="H774" s="2" t="s">
        <v>1614</v>
      </c>
      <c r="I774" s="2" t="s">
        <v>2671</v>
      </c>
      <c r="J774" s="2" t="s">
        <v>1047</v>
      </c>
      <c r="K774" s="2" t="s">
        <v>1048</v>
      </c>
      <c r="L774" s="2" t="s">
        <v>1164</v>
      </c>
      <c r="M774" s="2" t="s">
        <v>1059</v>
      </c>
      <c r="N774" s="2" t="s">
        <v>1165</v>
      </c>
      <c r="O774" s="2" t="s">
        <v>1040</v>
      </c>
      <c r="P774" s="2" t="str">
        <f t="shared" si="24"/>
        <v>P-Onsite</v>
      </c>
      <c r="Q774" s="2" t="str">
        <f t="shared" si="25"/>
        <v>P-S1_Onsite</v>
      </c>
      <c r="R774" s="2" t="s">
        <v>1061</v>
      </c>
      <c r="S774" s="2" t="s">
        <v>1041</v>
      </c>
      <c r="T774" s="2" t="s">
        <v>1596</v>
      </c>
    </row>
    <row r="775" spans="1:20" x14ac:dyDescent="0.3">
      <c r="A775" s="2" t="s">
        <v>2672</v>
      </c>
      <c r="B775" s="2" t="s">
        <v>1054</v>
      </c>
      <c r="C775" s="2" t="s">
        <v>2673</v>
      </c>
      <c r="D775" s="2" t="s">
        <v>2674</v>
      </c>
      <c r="E775" s="2" t="s">
        <v>2675</v>
      </c>
      <c r="F775" s="2" t="s">
        <v>1592</v>
      </c>
      <c r="G775" s="2" t="s">
        <v>1593</v>
      </c>
      <c r="H775" s="2" t="s">
        <v>1594</v>
      </c>
      <c r="I775" s="2" t="s">
        <v>2676</v>
      </c>
      <c r="J775" s="2" t="s">
        <v>1066</v>
      </c>
      <c r="K775" s="2" t="s">
        <v>1048</v>
      </c>
      <c r="L775" s="2" t="s">
        <v>1089</v>
      </c>
      <c r="M775" s="2" t="s">
        <v>1059</v>
      </c>
      <c r="N775" s="2" t="s">
        <v>1090</v>
      </c>
      <c r="O775" s="2" t="s">
        <v>1040</v>
      </c>
      <c r="P775" s="2" t="str">
        <f t="shared" si="24"/>
        <v>P-Onsite</v>
      </c>
      <c r="Q775" s="2" t="str">
        <f t="shared" si="25"/>
        <v>P-S1_Onsite</v>
      </c>
      <c r="R775" s="2" t="s">
        <v>1061</v>
      </c>
      <c r="S775" s="2" t="s">
        <v>1041</v>
      </c>
      <c r="T775" s="2" t="s">
        <v>1596</v>
      </c>
    </row>
    <row r="776" spans="1:20" x14ac:dyDescent="0.3">
      <c r="A776" s="2" t="s">
        <v>2672</v>
      </c>
      <c r="B776" s="2" t="s">
        <v>1054</v>
      </c>
      <c r="C776" s="2" t="s">
        <v>2673</v>
      </c>
      <c r="D776" s="2" t="s">
        <v>2674</v>
      </c>
      <c r="E776" s="2" t="s">
        <v>2675</v>
      </c>
      <c r="F776" s="2" t="s">
        <v>1630</v>
      </c>
      <c r="G776" s="2" t="s">
        <v>1631</v>
      </c>
      <c r="H776" s="2" t="s">
        <v>1632</v>
      </c>
      <c r="I776" s="2" t="s">
        <v>2677</v>
      </c>
      <c r="J776" s="2" t="s">
        <v>1053</v>
      </c>
      <c r="K776" s="2" t="s">
        <v>1038</v>
      </c>
      <c r="L776" s="2" t="s">
        <v>1089</v>
      </c>
      <c r="M776" s="2" t="s">
        <v>1059</v>
      </c>
      <c r="N776" s="2" t="s">
        <v>1090</v>
      </c>
      <c r="O776" s="2" t="s">
        <v>1040</v>
      </c>
      <c r="P776" s="2" t="str">
        <f t="shared" si="24"/>
        <v>P-Onsite</v>
      </c>
      <c r="Q776" s="2" t="str">
        <f t="shared" si="25"/>
        <v>P-S1_Onsite</v>
      </c>
      <c r="R776" s="2" t="s">
        <v>1061</v>
      </c>
      <c r="S776" s="2" t="s">
        <v>1041</v>
      </c>
      <c r="T776" s="2" t="s">
        <v>1596</v>
      </c>
    </row>
    <row r="777" spans="1:20" x14ac:dyDescent="0.3">
      <c r="A777" s="2" t="s">
        <v>2678</v>
      </c>
      <c r="B777" s="2" t="s">
        <v>1054</v>
      </c>
      <c r="C777" s="2" t="s">
        <v>2679</v>
      </c>
      <c r="D777" s="2" t="s">
        <v>2680</v>
      </c>
      <c r="E777" s="2" t="s">
        <v>2681</v>
      </c>
      <c r="F777" s="2" t="s">
        <v>1605</v>
      </c>
      <c r="G777" s="2" t="s">
        <v>1606</v>
      </c>
      <c r="H777" s="2" t="s">
        <v>1607</v>
      </c>
      <c r="I777" s="2" t="s">
        <v>2682</v>
      </c>
      <c r="J777" s="2" t="s">
        <v>1609</v>
      </c>
      <c r="K777" s="2" t="s">
        <v>1610</v>
      </c>
      <c r="L777" s="2" t="s">
        <v>1205</v>
      </c>
      <c r="M777" s="2" t="s">
        <v>1059</v>
      </c>
      <c r="N777" s="2" t="s">
        <v>1206</v>
      </c>
      <c r="O777" s="2" t="s">
        <v>1040</v>
      </c>
      <c r="P777" s="2" t="str">
        <f t="shared" si="24"/>
        <v>P-Onsite</v>
      </c>
      <c r="Q777" s="2" t="str">
        <f t="shared" si="25"/>
        <v>P-S1_Onsite</v>
      </c>
      <c r="R777" s="2" t="s">
        <v>1061</v>
      </c>
      <c r="S777" s="2" t="s">
        <v>1041</v>
      </c>
      <c r="T777" s="2" t="s">
        <v>1596</v>
      </c>
    </row>
    <row r="778" spans="1:20" x14ac:dyDescent="0.3">
      <c r="A778" s="2" t="s">
        <v>2678</v>
      </c>
      <c r="B778" s="2" t="s">
        <v>1054</v>
      </c>
      <c r="C778" s="2" t="s">
        <v>2679</v>
      </c>
      <c r="D778" s="2" t="s">
        <v>2680</v>
      </c>
      <c r="E778" s="2" t="s">
        <v>2681</v>
      </c>
      <c r="F778" s="2" t="s">
        <v>1597</v>
      </c>
      <c r="G778" s="2" t="s">
        <v>1598</v>
      </c>
      <c r="H778" s="2" t="s">
        <v>1599</v>
      </c>
      <c r="I778" s="2" t="s">
        <v>2683</v>
      </c>
      <c r="J778" s="2" t="s">
        <v>1037</v>
      </c>
      <c r="K778" s="2" t="s">
        <v>1038</v>
      </c>
      <c r="L778" s="2" t="s">
        <v>1205</v>
      </c>
      <c r="M778" s="2" t="s">
        <v>1059</v>
      </c>
      <c r="N778" s="2" t="s">
        <v>1206</v>
      </c>
      <c r="O778" s="2" t="s">
        <v>1040</v>
      </c>
      <c r="P778" s="2" t="str">
        <f t="shared" si="24"/>
        <v>P-Onsite</v>
      </c>
      <c r="Q778" s="2" t="str">
        <f t="shared" si="25"/>
        <v>P-S1_Onsite</v>
      </c>
      <c r="R778" s="2" t="s">
        <v>1061</v>
      </c>
      <c r="S778" s="2" t="s">
        <v>1041</v>
      </c>
      <c r="T778" s="2" t="s">
        <v>1596</v>
      </c>
    </row>
    <row r="779" spans="1:20" x14ac:dyDescent="0.3">
      <c r="A779" s="2" t="s">
        <v>2678</v>
      </c>
      <c r="B779" s="2" t="s">
        <v>1054</v>
      </c>
      <c r="C779" s="2" t="s">
        <v>2679</v>
      </c>
      <c r="D779" s="2" t="s">
        <v>2680</v>
      </c>
      <c r="E779" s="2" t="s">
        <v>2681</v>
      </c>
      <c r="F779" s="2" t="s">
        <v>1630</v>
      </c>
      <c r="G779" s="2" t="s">
        <v>1631</v>
      </c>
      <c r="H779" s="2" t="s">
        <v>1632</v>
      </c>
      <c r="I779" s="2" t="s">
        <v>2684</v>
      </c>
      <c r="J779" s="2" t="s">
        <v>1053</v>
      </c>
      <c r="K779" s="2" t="s">
        <v>1038</v>
      </c>
      <c r="L779" s="2" t="s">
        <v>1205</v>
      </c>
      <c r="M779" s="2" t="s">
        <v>1059</v>
      </c>
      <c r="N779" s="2" t="s">
        <v>1206</v>
      </c>
      <c r="O779" s="2" t="s">
        <v>1040</v>
      </c>
      <c r="P779" s="2" t="str">
        <f t="shared" si="24"/>
        <v>P-Onsite</v>
      </c>
      <c r="Q779" s="2" t="str">
        <f t="shared" si="25"/>
        <v>P-S1_Onsite</v>
      </c>
      <c r="R779" s="2" t="s">
        <v>1061</v>
      </c>
      <c r="S779" s="2" t="s">
        <v>1041</v>
      </c>
      <c r="T779" s="2" t="s">
        <v>1596</v>
      </c>
    </row>
    <row r="780" spans="1:20" x14ac:dyDescent="0.3">
      <c r="A780" s="2" t="s">
        <v>2685</v>
      </c>
      <c r="B780" s="2" t="s">
        <v>1054</v>
      </c>
      <c r="C780" s="2" t="s">
        <v>2686</v>
      </c>
      <c r="D780" s="2" t="s">
        <v>2687</v>
      </c>
      <c r="E780" s="2" t="s">
        <v>2688</v>
      </c>
      <c r="F780" s="2" t="s">
        <v>1605</v>
      </c>
      <c r="G780" s="2" t="s">
        <v>1606</v>
      </c>
      <c r="H780" s="2" t="s">
        <v>1607</v>
      </c>
      <c r="I780" s="2" t="s">
        <v>2689</v>
      </c>
      <c r="J780" s="2" t="s">
        <v>1609</v>
      </c>
      <c r="K780" s="2" t="s">
        <v>1610</v>
      </c>
      <c r="L780" s="2" t="s">
        <v>1300</v>
      </c>
      <c r="M780" s="2" t="s">
        <v>1059</v>
      </c>
      <c r="N780" s="2" t="s">
        <v>1301</v>
      </c>
      <c r="O780" s="2" t="s">
        <v>1040</v>
      </c>
      <c r="P780" s="2" t="str">
        <f t="shared" si="24"/>
        <v>P-Onsite</v>
      </c>
      <c r="Q780" s="2" t="str">
        <f t="shared" si="25"/>
        <v>P-S1_Onsite</v>
      </c>
      <c r="R780" s="2" t="s">
        <v>1061</v>
      </c>
      <c r="S780" s="2" t="s">
        <v>1041</v>
      </c>
      <c r="T780" s="2" t="s">
        <v>1596</v>
      </c>
    </row>
    <row r="781" spans="1:20" x14ac:dyDescent="0.3">
      <c r="A781" s="2" t="s">
        <v>2685</v>
      </c>
      <c r="B781" s="2" t="s">
        <v>1054</v>
      </c>
      <c r="C781" s="2" t="s">
        <v>2686</v>
      </c>
      <c r="D781" s="2" t="s">
        <v>2687</v>
      </c>
      <c r="E781" s="2" t="s">
        <v>2688</v>
      </c>
      <c r="F781" s="2" t="s">
        <v>1630</v>
      </c>
      <c r="G781" s="2" t="s">
        <v>1631</v>
      </c>
      <c r="H781" s="2" t="s">
        <v>1632</v>
      </c>
      <c r="I781" s="2" t="s">
        <v>2690</v>
      </c>
      <c r="J781" s="2" t="s">
        <v>1053</v>
      </c>
      <c r="K781" s="2" t="s">
        <v>1038</v>
      </c>
      <c r="L781" s="2" t="s">
        <v>1300</v>
      </c>
      <c r="M781" s="2" t="s">
        <v>1059</v>
      </c>
      <c r="N781" s="2" t="s">
        <v>1301</v>
      </c>
      <c r="O781" s="2" t="s">
        <v>1040</v>
      </c>
      <c r="P781" s="2" t="str">
        <f t="shared" si="24"/>
        <v>P-Onsite</v>
      </c>
      <c r="Q781" s="2" t="str">
        <f t="shared" si="25"/>
        <v>P-S1_Onsite</v>
      </c>
      <c r="R781" s="2" t="s">
        <v>1061</v>
      </c>
      <c r="S781" s="2" t="s">
        <v>1041</v>
      </c>
      <c r="T781" s="2" t="s">
        <v>1596</v>
      </c>
    </row>
    <row r="782" spans="1:20" x14ac:dyDescent="0.3">
      <c r="A782" s="2" t="s">
        <v>2691</v>
      </c>
      <c r="B782" s="2" t="s">
        <v>1054</v>
      </c>
      <c r="C782" s="2" t="s">
        <v>2692</v>
      </c>
      <c r="D782" s="2" t="s">
        <v>2693</v>
      </c>
      <c r="E782" s="2" t="s">
        <v>2694</v>
      </c>
      <c r="F782" s="2" t="s">
        <v>1597</v>
      </c>
      <c r="G782" s="2" t="s">
        <v>1598</v>
      </c>
      <c r="H782" s="2" t="s">
        <v>1599</v>
      </c>
      <c r="I782" s="2" t="s">
        <v>2695</v>
      </c>
      <c r="J782" s="2" t="s">
        <v>1037</v>
      </c>
      <c r="K782" s="2" t="s">
        <v>1038</v>
      </c>
      <c r="L782" s="2" t="s">
        <v>1089</v>
      </c>
      <c r="M782" s="2" t="s">
        <v>1059</v>
      </c>
      <c r="N782" s="2" t="s">
        <v>1124</v>
      </c>
      <c r="O782" s="2" t="s">
        <v>1040</v>
      </c>
      <c r="P782" s="2" t="str">
        <f t="shared" si="24"/>
        <v>P-Onsite</v>
      </c>
      <c r="Q782" s="2" t="str">
        <f t="shared" si="25"/>
        <v>P-S1_Onsite</v>
      </c>
      <c r="R782" s="2" t="s">
        <v>1061</v>
      </c>
      <c r="S782" s="2" t="s">
        <v>1041</v>
      </c>
      <c r="T782" s="2" t="s">
        <v>1596</v>
      </c>
    </row>
    <row r="783" spans="1:20" x14ac:dyDescent="0.3">
      <c r="A783" s="2" t="s">
        <v>2691</v>
      </c>
      <c r="B783" s="2" t="s">
        <v>1054</v>
      </c>
      <c r="C783" s="2" t="s">
        <v>2692</v>
      </c>
      <c r="D783" s="2" t="s">
        <v>2693</v>
      </c>
      <c r="E783" s="2" t="s">
        <v>2694</v>
      </c>
      <c r="F783" s="2" t="s">
        <v>1630</v>
      </c>
      <c r="G783" s="2" t="s">
        <v>1631</v>
      </c>
      <c r="H783" s="2" t="s">
        <v>1632</v>
      </c>
      <c r="I783" s="2" t="s">
        <v>2696</v>
      </c>
      <c r="J783" s="2" t="s">
        <v>1053</v>
      </c>
      <c r="K783" s="2" t="s">
        <v>1038</v>
      </c>
      <c r="L783" s="2" t="s">
        <v>1089</v>
      </c>
      <c r="M783" s="2" t="s">
        <v>1059</v>
      </c>
      <c r="N783" s="2" t="s">
        <v>1124</v>
      </c>
      <c r="O783" s="2" t="s">
        <v>1040</v>
      </c>
      <c r="P783" s="2" t="str">
        <f t="shared" si="24"/>
        <v>P-Onsite</v>
      </c>
      <c r="Q783" s="2" t="str">
        <f t="shared" si="25"/>
        <v>P-S1_Onsite</v>
      </c>
      <c r="R783" s="2" t="s">
        <v>1061</v>
      </c>
      <c r="S783" s="2" t="s">
        <v>1041</v>
      </c>
      <c r="T783" s="2" t="s">
        <v>1596</v>
      </c>
    </row>
    <row r="784" spans="1:20" x14ac:dyDescent="0.3">
      <c r="A784" s="2" t="s">
        <v>2697</v>
      </c>
      <c r="B784" s="2" t="s">
        <v>1054</v>
      </c>
      <c r="C784" s="2" t="s">
        <v>2698</v>
      </c>
      <c r="D784" s="2" t="s">
        <v>2699</v>
      </c>
      <c r="E784" s="2" t="s">
        <v>2700</v>
      </c>
      <c r="F784" s="2" t="s">
        <v>1605</v>
      </c>
      <c r="G784" s="2" t="s">
        <v>1606</v>
      </c>
      <c r="H784" s="2" t="s">
        <v>1607</v>
      </c>
      <c r="I784" s="2" t="s">
        <v>2701</v>
      </c>
      <c r="J784" s="2" t="s">
        <v>1609</v>
      </c>
      <c r="K784" s="2" t="s">
        <v>1610</v>
      </c>
      <c r="L784" s="2" t="s">
        <v>1300</v>
      </c>
      <c r="M784" s="2" t="s">
        <v>1059</v>
      </c>
      <c r="N784" s="2" t="s">
        <v>1301</v>
      </c>
      <c r="O784" s="2" t="s">
        <v>1040</v>
      </c>
      <c r="P784" s="2" t="str">
        <f t="shared" si="24"/>
        <v>P-Onsite</v>
      </c>
      <c r="Q784" s="2" t="str">
        <f t="shared" si="25"/>
        <v>P-S1_Onsite</v>
      </c>
      <c r="R784" s="2" t="s">
        <v>1061</v>
      </c>
      <c r="S784" s="2" t="s">
        <v>1041</v>
      </c>
      <c r="T784" s="2" t="s">
        <v>1596</v>
      </c>
    </row>
    <row r="785" spans="1:20" x14ac:dyDescent="0.3">
      <c r="A785" s="2" t="s">
        <v>2697</v>
      </c>
      <c r="B785" s="2" t="s">
        <v>1054</v>
      </c>
      <c r="C785" s="2" t="s">
        <v>2698</v>
      </c>
      <c r="D785" s="2" t="s">
        <v>2699</v>
      </c>
      <c r="E785" s="2" t="s">
        <v>2700</v>
      </c>
      <c r="F785" s="2" t="s">
        <v>1592</v>
      </c>
      <c r="G785" s="2" t="s">
        <v>1593</v>
      </c>
      <c r="H785" s="2" t="s">
        <v>1594</v>
      </c>
      <c r="I785" s="2" t="s">
        <v>2702</v>
      </c>
      <c r="J785" s="2" t="s">
        <v>1066</v>
      </c>
      <c r="K785" s="2" t="s">
        <v>1048</v>
      </c>
      <c r="L785" s="2" t="s">
        <v>1300</v>
      </c>
      <c r="M785" s="2" t="s">
        <v>1059</v>
      </c>
      <c r="N785" s="2" t="s">
        <v>1301</v>
      </c>
      <c r="O785" s="2" t="s">
        <v>1040</v>
      </c>
      <c r="P785" s="2" t="str">
        <f t="shared" si="24"/>
        <v>P-Onsite</v>
      </c>
      <c r="Q785" s="2" t="str">
        <f t="shared" si="25"/>
        <v>P-S1_Onsite</v>
      </c>
      <c r="R785" s="2" t="s">
        <v>1061</v>
      </c>
      <c r="S785" s="2" t="s">
        <v>1041</v>
      </c>
      <c r="T785" s="2" t="s">
        <v>1596</v>
      </c>
    </row>
    <row r="786" spans="1:20" x14ac:dyDescent="0.3">
      <c r="A786" s="2" t="s">
        <v>2697</v>
      </c>
      <c r="B786" s="2" t="s">
        <v>1054</v>
      </c>
      <c r="C786" s="2" t="s">
        <v>2698</v>
      </c>
      <c r="D786" s="2" t="s">
        <v>2699</v>
      </c>
      <c r="E786" s="2" t="s">
        <v>2700</v>
      </c>
      <c r="F786" s="2" t="s">
        <v>1597</v>
      </c>
      <c r="G786" s="2" t="s">
        <v>1598</v>
      </c>
      <c r="H786" s="2" t="s">
        <v>1599</v>
      </c>
      <c r="I786" s="2" t="s">
        <v>2703</v>
      </c>
      <c r="J786" s="2" t="s">
        <v>1037</v>
      </c>
      <c r="K786" s="2" t="s">
        <v>1038</v>
      </c>
      <c r="L786" s="2" t="s">
        <v>1300</v>
      </c>
      <c r="M786" s="2" t="s">
        <v>1059</v>
      </c>
      <c r="N786" s="2" t="s">
        <v>1301</v>
      </c>
      <c r="O786" s="2" t="s">
        <v>1040</v>
      </c>
      <c r="P786" s="2" t="str">
        <f t="shared" si="24"/>
        <v>P-Onsite</v>
      </c>
      <c r="Q786" s="2" t="str">
        <f t="shared" si="25"/>
        <v>P-S1_Onsite</v>
      </c>
      <c r="R786" s="2" t="s">
        <v>1061</v>
      </c>
      <c r="S786" s="2" t="s">
        <v>1041</v>
      </c>
      <c r="T786" s="2" t="s">
        <v>1596</v>
      </c>
    </row>
    <row r="787" spans="1:20" x14ac:dyDescent="0.3">
      <c r="A787" s="2" t="s">
        <v>2697</v>
      </c>
      <c r="B787" s="2" t="s">
        <v>1054</v>
      </c>
      <c r="C787" s="2" t="s">
        <v>2698</v>
      </c>
      <c r="D787" s="2" t="s">
        <v>2699</v>
      </c>
      <c r="E787" s="2" t="s">
        <v>2700</v>
      </c>
      <c r="F787" s="2" t="s">
        <v>1612</v>
      </c>
      <c r="G787" s="2" t="s">
        <v>1613</v>
      </c>
      <c r="H787" s="2" t="s">
        <v>1614</v>
      </c>
      <c r="I787" s="2" t="s">
        <v>2704</v>
      </c>
      <c r="J787" s="2" t="s">
        <v>1047</v>
      </c>
      <c r="K787" s="2" t="s">
        <v>1048</v>
      </c>
      <c r="L787" s="2" t="s">
        <v>1300</v>
      </c>
      <c r="M787" s="2" t="s">
        <v>1059</v>
      </c>
      <c r="N787" s="2" t="s">
        <v>1301</v>
      </c>
      <c r="O787" s="2" t="s">
        <v>1040</v>
      </c>
      <c r="P787" s="2" t="str">
        <f t="shared" si="24"/>
        <v>P-Onsite</v>
      </c>
      <c r="Q787" s="2" t="str">
        <f t="shared" si="25"/>
        <v>P-S1_Onsite</v>
      </c>
      <c r="R787" s="2" t="s">
        <v>1061</v>
      </c>
      <c r="S787" s="2" t="s">
        <v>1041</v>
      </c>
      <c r="T787" s="2" t="s">
        <v>1596</v>
      </c>
    </row>
    <row r="788" spans="1:20" x14ac:dyDescent="0.3">
      <c r="A788" s="2" t="s">
        <v>2697</v>
      </c>
      <c r="B788" s="2" t="s">
        <v>1054</v>
      </c>
      <c r="C788" s="2" t="s">
        <v>2698</v>
      </c>
      <c r="D788" s="2" t="s">
        <v>2699</v>
      </c>
      <c r="E788" s="2" t="s">
        <v>2700</v>
      </c>
      <c r="F788" s="2" t="s">
        <v>1630</v>
      </c>
      <c r="G788" s="2" t="s">
        <v>1631</v>
      </c>
      <c r="H788" s="2" t="s">
        <v>1632</v>
      </c>
      <c r="I788" s="2" t="s">
        <v>2705</v>
      </c>
      <c r="J788" s="2" t="s">
        <v>1053</v>
      </c>
      <c r="K788" s="2" t="s">
        <v>1038</v>
      </c>
      <c r="L788" s="2" t="s">
        <v>1300</v>
      </c>
      <c r="M788" s="2" t="s">
        <v>1059</v>
      </c>
      <c r="N788" s="2" t="s">
        <v>1301</v>
      </c>
      <c r="O788" s="2" t="s">
        <v>1040</v>
      </c>
      <c r="P788" s="2" t="str">
        <f t="shared" si="24"/>
        <v>P-Onsite</v>
      </c>
      <c r="Q788" s="2" t="str">
        <f t="shared" si="25"/>
        <v>P-S1_Onsite</v>
      </c>
      <c r="R788" s="2" t="s">
        <v>1061</v>
      </c>
      <c r="S788" s="2" t="s">
        <v>1041</v>
      </c>
      <c r="T788" s="2" t="s">
        <v>1596</v>
      </c>
    </row>
    <row r="789" spans="1:20" x14ac:dyDescent="0.3">
      <c r="A789" s="2" t="s">
        <v>2706</v>
      </c>
      <c r="B789" s="2" t="s">
        <v>1054</v>
      </c>
      <c r="C789" s="2" t="s">
        <v>2707</v>
      </c>
      <c r="D789" s="2" t="s">
        <v>2708</v>
      </c>
      <c r="E789" s="2" t="s">
        <v>2709</v>
      </c>
      <c r="F789" s="2" t="s">
        <v>1605</v>
      </c>
      <c r="G789" s="2" t="s">
        <v>1606</v>
      </c>
      <c r="H789" s="2" t="s">
        <v>1607</v>
      </c>
      <c r="I789" s="2" t="s">
        <v>2710</v>
      </c>
      <c r="J789" s="2" t="s">
        <v>1609</v>
      </c>
      <c r="K789" s="2" t="s">
        <v>1610</v>
      </c>
      <c r="L789" s="2" t="s">
        <v>1205</v>
      </c>
      <c r="M789" s="2" t="s">
        <v>1059</v>
      </c>
      <c r="N789" s="2" t="s">
        <v>1206</v>
      </c>
      <c r="O789" s="2" t="s">
        <v>1098</v>
      </c>
      <c r="P789" s="2" t="str">
        <f t="shared" si="24"/>
        <v>A-Onsite</v>
      </c>
      <c r="Q789" s="2" t="str">
        <f t="shared" si="25"/>
        <v>A-S1_Onsite</v>
      </c>
      <c r="R789" s="2" t="s">
        <v>1061</v>
      </c>
      <c r="S789" s="2" t="s">
        <v>1041</v>
      </c>
      <c r="T789" s="2" t="s">
        <v>1596</v>
      </c>
    </row>
    <row r="790" spans="1:20" x14ac:dyDescent="0.3">
      <c r="A790" s="2" t="s">
        <v>2706</v>
      </c>
      <c r="B790" s="2" t="s">
        <v>1054</v>
      </c>
      <c r="C790" s="2" t="s">
        <v>2707</v>
      </c>
      <c r="D790" s="2" t="s">
        <v>2708</v>
      </c>
      <c r="E790" s="2" t="s">
        <v>2709</v>
      </c>
      <c r="F790" s="2" t="s">
        <v>1592</v>
      </c>
      <c r="G790" s="2" t="s">
        <v>1593</v>
      </c>
      <c r="H790" s="2" t="s">
        <v>1594</v>
      </c>
      <c r="I790" s="2" t="s">
        <v>2711</v>
      </c>
      <c r="J790" s="2" t="s">
        <v>1066</v>
      </c>
      <c r="K790" s="2" t="s">
        <v>1048</v>
      </c>
      <c r="L790" s="2" t="s">
        <v>1205</v>
      </c>
      <c r="M790" s="2" t="s">
        <v>1059</v>
      </c>
      <c r="N790" s="2" t="s">
        <v>1206</v>
      </c>
      <c r="O790" s="2" t="s">
        <v>1098</v>
      </c>
      <c r="P790" s="2" t="str">
        <f t="shared" si="24"/>
        <v>A-Onsite</v>
      </c>
      <c r="Q790" s="2" t="str">
        <f t="shared" si="25"/>
        <v>A-S1_Onsite</v>
      </c>
      <c r="R790" s="2" t="s">
        <v>1061</v>
      </c>
      <c r="S790" s="2" t="s">
        <v>1041</v>
      </c>
      <c r="T790" s="2" t="s">
        <v>1596</v>
      </c>
    </row>
    <row r="791" spans="1:20" x14ac:dyDescent="0.3">
      <c r="A791" s="2" t="s">
        <v>2706</v>
      </c>
      <c r="B791" s="2" t="s">
        <v>1054</v>
      </c>
      <c r="C791" s="2" t="s">
        <v>2707</v>
      </c>
      <c r="D791" s="2" t="s">
        <v>2708</v>
      </c>
      <c r="E791" s="2" t="s">
        <v>2709</v>
      </c>
      <c r="F791" s="2" t="s">
        <v>1597</v>
      </c>
      <c r="G791" s="2" t="s">
        <v>1598</v>
      </c>
      <c r="H791" s="2" t="s">
        <v>1599</v>
      </c>
      <c r="I791" s="2" t="s">
        <v>2712</v>
      </c>
      <c r="J791" s="2" t="s">
        <v>1037</v>
      </c>
      <c r="K791" s="2" t="s">
        <v>1038</v>
      </c>
      <c r="L791" s="2" t="s">
        <v>1205</v>
      </c>
      <c r="M791" s="2" t="s">
        <v>1059</v>
      </c>
      <c r="N791" s="2" t="s">
        <v>1206</v>
      </c>
      <c r="O791" s="2" t="s">
        <v>1098</v>
      </c>
      <c r="P791" s="2" t="str">
        <f t="shared" si="24"/>
        <v>A-Onsite</v>
      </c>
      <c r="Q791" s="2" t="str">
        <f t="shared" si="25"/>
        <v>A-S1_Onsite</v>
      </c>
      <c r="R791" s="2" t="s">
        <v>1061</v>
      </c>
      <c r="S791" s="2" t="s">
        <v>1041</v>
      </c>
      <c r="T791" s="2" t="s">
        <v>1596</v>
      </c>
    </row>
    <row r="792" spans="1:20" x14ac:dyDescent="0.3">
      <c r="A792" s="2" t="s">
        <v>2706</v>
      </c>
      <c r="B792" s="2" t="s">
        <v>1054</v>
      </c>
      <c r="C792" s="2" t="s">
        <v>2707</v>
      </c>
      <c r="D792" s="2" t="s">
        <v>2708</v>
      </c>
      <c r="E792" s="2" t="s">
        <v>2709</v>
      </c>
      <c r="F792" s="2" t="s">
        <v>1612</v>
      </c>
      <c r="G792" s="2" t="s">
        <v>1613</v>
      </c>
      <c r="H792" s="2" t="s">
        <v>1614</v>
      </c>
      <c r="I792" s="2" t="s">
        <v>2713</v>
      </c>
      <c r="J792" s="2" t="s">
        <v>1047</v>
      </c>
      <c r="K792" s="2" t="s">
        <v>1048</v>
      </c>
      <c r="L792" s="2" t="s">
        <v>1205</v>
      </c>
      <c r="M792" s="2" t="s">
        <v>1059</v>
      </c>
      <c r="N792" s="2" t="s">
        <v>1206</v>
      </c>
      <c r="O792" s="2" t="s">
        <v>1098</v>
      </c>
      <c r="P792" s="2" t="str">
        <f t="shared" si="24"/>
        <v>A-Onsite</v>
      </c>
      <c r="Q792" s="2" t="str">
        <f t="shared" si="25"/>
        <v>A-S1_Onsite</v>
      </c>
      <c r="R792" s="2" t="s">
        <v>1061</v>
      </c>
      <c r="S792" s="2" t="s">
        <v>1041</v>
      </c>
      <c r="T792" s="2" t="s">
        <v>1596</v>
      </c>
    </row>
    <row r="793" spans="1:20" x14ac:dyDescent="0.3">
      <c r="A793" s="2" t="s">
        <v>2706</v>
      </c>
      <c r="B793" s="2" t="s">
        <v>1054</v>
      </c>
      <c r="C793" s="2" t="s">
        <v>2707</v>
      </c>
      <c r="D793" s="2" t="s">
        <v>2708</v>
      </c>
      <c r="E793" s="2" t="s">
        <v>2709</v>
      </c>
      <c r="F793" s="2" t="s">
        <v>1630</v>
      </c>
      <c r="G793" s="2" t="s">
        <v>1631</v>
      </c>
      <c r="H793" s="2" t="s">
        <v>1632</v>
      </c>
      <c r="I793" s="2" t="s">
        <v>2714</v>
      </c>
      <c r="J793" s="2" t="s">
        <v>1053</v>
      </c>
      <c r="K793" s="2" t="s">
        <v>1038</v>
      </c>
      <c r="L793" s="2" t="s">
        <v>1205</v>
      </c>
      <c r="M793" s="2" t="s">
        <v>1059</v>
      </c>
      <c r="N793" s="2" t="s">
        <v>1206</v>
      </c>
      <c r="O793" s="2" t="s">
        <v>1098</v>
      </c>
      <c r="P793" s="2" t="str">
        <f t="shared" si="24"/>
        <v>A-Onsite</v>
      </c>
      <c r="Q793" s="2" t="str">
        <f t="shared" si="25"/>
        <v>A-S1_Onsite</v>
      </c>
      <c r="R793" s="2" t="s">
        <v>1061</v>
      </c>
      <c r="S793" s="2" t="s">
        <v>1041</v>
      </c>
      <c r="T793" s="2" t="s">
        <v>1596</v>
      </c>
    </row>
    <row r="794" spans="1:20" x14ac:dyDescent="0.3">
      <c r="A794" s="2" t="s">
        <v>2715</v>
      </c>
      <c r="B794" s="2" t="s">
        <v>1054</v>
      </c>
      <c r="C794" s="2" t="s">
        <v>2716</v>
      </c>
      <c r="D794" s="2" t="s">
        <v>2717</v>
      </c>
      <c r="E794" s="2" t="s">
        <v>2718</v>
      </c>
      <c r="F794" s="2" t="s">
        <v>1612</v>
      </c>
      <c r="G794" s="2" t="s">
        <v>1613</v>
      </c>
      <c r="H794" s="2" t="s">
        <v>1614</v>
      </c>
      <c r="I794" s="2" t="s">
        <v>2719</v>
      </c>
      <c r="J794" s="2" t="s">
        <v>1047</v>
      </c>
      <c r="K794" s="2" t="s">
        <v>1048</v>
      </c>
      <c r="L794" s="2" t="s">
        <v>1300</v>
      </c>
      <c r="M794" s="2" t="s">
        <v>1059</v>
      </c>
      <c r="N794" s="2" t="s">
        <v>1375</v>
      </c>
      <c r="O794" s="2" t="s">
        <v>1040</v>
      </c>
      <c r="P794" s="2" t="str">
        <f t="shared" si="24"/>
        <v>P-Onsite</v>
      </c>
      <c r="Q794" s="2" t="str">
        <f t="shared" si="25"/>
        <v>P-S1_Onsite</v>
      </c>
      <c r="R794" s="2" t="s">
        <v>1061</v>
      </c>
      <c r="S794" s="2" t="s">
        <v>1041</v>
      </c>
      <c r="T794" s="2" t="s">
        <v>1596</v>
      </c>
    </row>
    <row r="795" spans="1:20" x14ac:dyDescent="0.3">
      <c r="A795" s="2" t="s">
        <v>2720</v>
      </c>
      <c r="B795" s="2" t="s">
        <v>1054</v>
      </c>
      <c r="C795" s="2" t="s">
        <v>2721</v>
      </c>
      <c r="D795" s="2" t="s">
        <v>2722</v>
      </c>
      <c r="E795" s="2" t="s">
        <v>2723</v>
      </c>
      <c r="F795" s="2" t="s">
        <v>1597</v>
      </c>
      <c r="G795" s="2" t="s">
        <v>1598</v>
      </c>
      <c r="H795" s="2" t="s">
        <v>1599</v>
      </c>
      <c r="I795" s="2" t="s">
        <v>2724</v>
      </c>
      <c r="J795" s="2" t="s">
        <v>1037</v>
      </c>
      <c r="K795" s="2" t="s">
        <v>1038</v>
      </c>
      <c r="L795" s="2" t="s">
        <v>1164</v>
      </c>
      <c r="M795" s="2" t="s">
        <v>1059</v>
      </c>
      <c r="N795" s="2" t="s">
        <v>1209</v>
      </c>
      <c r="O795" s="2" t="s">
        <v>1040</v>
      </c>
      <c r="P795" s="2" t="str">
        <f t="shared" si="24"/>
        <v>P-Onsite</v>
      </c>
      <c r="Q795" s="2" t="str">
        <f t="shared" si="25"/>
        <v>P-S1_Onsite</v>
      </c>
      <c r="R795" s="2" t="s">
        <v>1061</v>
      </c>
      <c r="S795" s="2" t="s">
        <v>1041</v>
      </c>
      <c r="T795" s="2" t="s">
        <v>1596</v>
      </c>
    </row>
    <row r="796" spans="1:20" x14ac:dyDescent="0.3">
      <c r="A796" s="2" t="s">
        <v>2720</v>
      </c>
      <c r="B796" s="2" t="s">
        <v>1054</v>
      </c>
      <c r="C796" s="2" t="s">
        <v>2721</v>
      </c>
      <c r="D796" s="2" t="s">
        <v>2722</v>
      </c>
      <c r="E796" s="2" t="s">
        <v>2723</v>
      </c>
      <c r="F796" s="2" t="s">
        <v>1630</v>
      </c>
      <c r="G796" s="2" t="s">
        <v>1631</v>
      </c>
      <c r="H796" s="2" t="s">
        <v>1632</v>
      </c>
      <c r="I796" s="2" t="s">
        <v>2725</v>
      </c>
      <c r="J796" s="2" t="s">
        <v>1053</v>
      </c>
      <c r="K796" s="2" t="s">
        <v>1038</v>
      </c>
      <c r="L796" s="2" t="s">
        <v>1164</v>
      </c>
      <c r="M796" s="2" t="s">
        <v>1059</v>
      </c>
      <c r="N796" s="2" t="s">
        <v>1209</v>
      </c>
      <c r="O796" s="2" t="s">
        <v>1040</v>
      </c>
      <c r="P796" s="2" t="str">
        <f t="shared" si="24"/>
        <v>P-Onsite</v>
      </c>
      <c r="Q796" s="2" t="str">
        <f t="shared" si="25"/>
        <v>P-S1_Onsite</v>
      </c>
      <c r="R796" s="2" t="s">
        <v>1061</v>
      </c>
      <c r="S796" s="2" t="s">
        <v>1041</v>
      </c>
      <c r="T796" s="2" t="s">
        <v>1596</v>
      </c>
    </row>
    <row r="797" spans="1:20" x14ac:dyDescent="0.3">
      <c r="A797" s="2" t="s">
        <v>2726</v>
      </c>
      <c r="B797" s="2" t="s">
        <v>1054</v>
      </c>
      <c r="C797" s="2" t="s">
        <v>2727</v>
      </c>
      <c r="D797" s="2" t="s">
        <v>2728</v>
      </c>
      <c r="E797" s="2" t="s">
        <v>2729</v>
      </c>
      <c r="F797" s="2" t="s">
        <v>1605</v>
      </c>
      <c r="G797" s="2" t="s">
        <v>1606</v>
      </c>
      <c r="H797" s="2" t="s">
        <v>1607</v>
      </c>
      <c r="I797" s="2" t="s">
        <v>2730</v>
      </c>
      <c r="J797" s="2" t="s">
        <v>1609</v>
      </c>
      <c r="K797" s="2" t="s">
        <v>1610</v>
      </c>
      <c r="L797" s="2" t="s">
        <v>1089</v>
      </c>
      <c r="M797" s="2" t="s">
        <v>1059</v>
      </c>
      <c r="N797" s="2" t="s">
        <v>1090</v>
      </c>
      <c r="O797" s="2" t="s">
        <v>1040</v>
      </c>
      <c r="P797" s="2" t="str">
        <f t="shared" si="24"/>
        <v>P-Onsite</v>
      </c>
      <c r="Q797" s="2" t="str">
        <f t="shared" si="25"/>
        <v>P-S1_Onsite</v>
      </c>
      <c r="R797" s="2" t="s">
        <v>1061</v>
      </c>
      <c r="S797" s="2" t="s">
        <v>1041</v>
      </c>
      <c r="T797" s="2" t="s">
        <v>1596</v>
      </c>
    </row>
    <row r="798" spans="1:20" x14ac:dyDescent="0.3">
      <c r="A798" s="2" t="s">
        <v>2726</v>
      </c>
      <c r="B798" s="2" t="s">
        <v>1054</v>
      </c>
      <c r="C798" s="2" t="s">
        <v>2727</v>
      </c>
      <c r="D798" s="2" t="s">
        <v>2728</v>
      </c>
      <c r="E798" s="2" t="s">
        <v>2729</v>
      </c>
      <c r="F798" s="2" t="s">
        <v>1592</v>
      </c>
      <c r="G798" s="2" t="s">
        <v>1593</v>
      </c>
      <c r="H798" s="2" t="s">
        <v>1594</v>
      </c>
      <c r="I798" s="2" t="s">
        <v>2731</v>
      </c>
      <c r="J798" s="2" t="s">
        <v>1066</v>
      </c>
      <c r="K798" s="2" t="s">
        <v>1048</v>
      </c>
      <c r="L798" s="2" t="s">
        <v>1089</v>
      </c>
      <c r="M798" s="2" t="s">
        <v>1059</v>
      </c>
      <c r="N798" s="2" t="s">
        <v>1090</v>
      </c>
      <c r="O798" s="2" t="s">
        <v>1040</v>
      </c>
      <c r="P798" s="2" t="str">
        <f t="shared" si="24"/>
        <v>P-Onsite</v>
      </c>
      <c r="Q798" s="2" t="str">
        <f t="shared" si="25"/>
        <v>P-S1_Onsite</v>
      </c>
      <c r="R798" s="2" t="s">
        <v>1061</v>
      </c>
      <c r="S798" s="2" t="s">
        <v>1041</v>
      </c>
      <c r="T798" s="2" t="s">
        <v>1596</v>
      </c>
    </row>
    <row r="799" spans="1:20" x14ac:dyDescent="0.3">
      <c r="A799" s="2" t="s">
        <v>2726</v>
      </c>
      <c r="B799" s="2" t="s">
        <v>1054</v>
      </c>
      <c r="C799" s="2" t="s">
        <v>2727</v>
      </c>
      <c r="D799" s="2" t="s">
        <v>2728</v>
      </c>
      <c r="E799" s="2" t="s">
        <v>2729</v>
      </c>
      <c r="F799" s="2" t="s">
        <v>1597</v>
      </c>
      <c r="G799" s="2" t="s">
        <v>1598</v>
      </c>
      <c r="H799" s="2" t="s">
        <v>1599</v>
      </c>
      <c r="I799" s="2" t="s">
        <v>2732</v>
      </c>
      <c r="J799" s="2" t="s">
        <v>1037</v>
      </c>
      <c r="K799" s="2" t="s">
        <v>1038</v>
      </c>
      <c r="L799" s="2" t="s">
        <v>1089</v>
      </c>
      <c r="M799" s="2" t="s">
        <v>1059</v>
      </c>
      <c r="N799" s="2" t="s">
        <v>1090</v>
      </c>
      <c r="O799" s="2" t="s">
        <v>1040</v>
      </c>
      <c r="P799" s="2" t="str">
        <f t="shared" si="24"/>
        <v>P-Onsite</v>
      </c>
      <c r="Q799" s="2" t="str">
        <f t="shared" si="25"/>
        <v>P-S1_Onsite</v>
      </c>
      <c r="R799" s="2" t="s">
        <v>1061</v>
      </c>
      <c r="S799" s="2" t="s">
        <v>1041</v>
      </c>
      <c r="T799" s="2" t="s">
        <v>1596</v>
      </c>
    </row>
    <row r="800" spans="1:20" x14ac:dyDescent="0.3">
      <c r="A800" s="2" t="s">
        <v>2726</v>
      </c>
      <c r="B800" s="2" t="s">
        <v>1054</v>
      </c>
      <c r="C800" s="2" t="s">
        <v>2727</v>
      </c>
      <c r="D800" s="2" t="s">
        <v>2728</v>
      </c>
      <c r="E800" s="2" t="s">
        <v>2729</v>
      </c>
      <c r="F800" s="2" t="s">
        <v>1612</v>
      </c>
      <c r="G800" s="2" t="s">
        <v>1613</v>
      </c>
      <c r="H800" s="2" t="s">
        <v>1614</v>
      </c>
      <c r="I800" s="2" t="s">
        <v>2733</v>
      </c>
      <c r="J800" s="2" t="s">
        <v>1047</v>
      </c>
      <c r="K800" s="2" t="s">
        <v>1048</v>
      </c>
      <c r="L800" s="2" t="s">
        <v>1089</v>
      </c>
      <c r="M800" s="2" t="s">
        <v>1059</v>
      </c>
      <c r="N800" s="2" t="s">
        <v>1090</v>
      </c>
      <c r="O800" s="2" t="s">
        <v>1040</v>
      </c>
      <c r="P800" s="2" t="str">
        <f t="shared" si="24"/>
        <v>P-Onsite</v>
      </c>
      <c r="Q800" s="2" t="str">
        <f t="shared" si="25"/>
        <v>P-S1_Onsite</v>
      </c>
      <c r="R800" s="2" t="s">
        <v>1061</v>
      </c>
      <c r="S800" s="2" t="s">
        <v>1041</v>
      </c>
      <c r="T800" s="2" t="s">
        <v>1596</v>
      </c>
    </row>
    <row r="801" spans="1:20" x14ac:dyDescent="0.3">
      <c r="A801" s="2" t="s">
        <v>2726</v>
      </c>
      <c r="B801" s="2" t="s">
        <v>1054</v>
      </c>
      <c r="C801" s="2" t="s">
        <v>2727</v>
      </c>
      <c r="D801" s="2" t="s">
        <v>2728</v>
      </c>
      <c r="E801" s="2" t="s">
        <v>2729</v>
      </c>
      <c r="F801" s="2" t="s">
        <v>1630</v>
      </c>
      <c r="G801" s="2" t="s">
        <v>1631</v>
      </c>
      <c r="H801" s="2" t="s">
        <v>1632</v>
      </c>
      <c r="I801" s="2" t="s">
        <v>2734</v>
      </c>
      <c r="J801" s="2" t="s">
        <v>1053</v>
      </c>
      <c r="K801" s="2" t="s">
        <v>1038</v>
      </c>
      <c r="L801" s="2" t="s">
        <v>1089</v>
      </c>
      <c r="M801" s="2" t="s">
        <v>1059</v>
      </c>
      <c r="N801" s="2" t="s">
        <v>1090</v>
      </c>
      <c r="O801" s="2" t="s">
        <v>1040</v>
      </c>
      <c r="P801" s="2" t="str">
        <f t="shared" si="24"/>
        <v>P-Onsite</v>
      </c>
      <c r="Q801" s="2" t="str">
        <f t="shared" si="25"/>
        <v>P-S1_Onsite</v>
      </c>
      <c r="R801" s="2" t="s">
        <v>1061</v>
      </c>
      <c r="S801" s="2" t="s">
        <v>1041</v>
      </c>
      <c r="T801" s="2" t="s">
        <v>1596</v>
      </c>
    </row>
    <row r="802" spans="1:20" x14ac:dyDescent="0.3">
      <c r="A802" s="2" t="s">
        <v>2735</v>
      </c>
      <c r="B802" s="2" t="s">
        <v>1054</v>
      </c>
      <c r="C802" s="2" t="s">
        <v>2736</v>
      </c>
      <c r="D802" s="2" t="s">
        <v>2737</v>
      </c>
      <c r="E802" s="2" t="s">
        <v>2738</v>
      </c>
      <c r="F802" s="2" t="s">
        <v>1597</v>
      </c>
      <c r="G802" s="2" t="s">
        <v>1598</v>
      </c>
      <c r="H802" s="2" t="s">
        <v>1599</v>
      </c>
      <c r="I802" s="2" t="s">
        <v>2739</v>
      </c>
      <c r="J802" s="2" t="s">
        <v>1037</v>
      </c>
      <c r="K802" s="2" t="s">
        <v>1038</v>
      </c>
      <c r="L802" s="2" t="s">
        <v>1058</v>
      </c>
      <c r="M802" s="2" t="s">
        <v>1059</v>
      </c>
      <c r="N802" s="2" t="s">
        <v>1106</v>
      </c>
      <c r="O802" s="2" t="s">
        <v>1040</v>
      </c>
      <c r="P802" s="2" t="str">
        <f t="shared" si="24"/>
        <v>P-Onsite</v>
      </c>
      <c r="Q802" s="2" t="str">
        <f t="shared" si="25"/>
        <v>P-S1_Onsite</v>
      </c>
      <c r="R802" s="2" t="s">
        <v>1061</v>
      </c>
      <c r="S802" s="2" t="s">
        <v>1041</v>
      </c>
      <c r="T802" s="2" t="s">
        <v>1596</v>
      </c>
    </row>
    <row r="803" spans="1:20" x14ac:dyDescent="0.3">
      <c r="A803" s="2" t="s">
        <v>2735</v>
      </c>
      <c r="B803" s="2" t="s">
        <v>1054</v>
      </c>
      <c r="C803" s="2" t="s">
        <v>2736</v>
      </c>
      <c r="D803" s="2" t="s">
        <v>2737</v>
      </c>
      <c r="E803" s="2" t="s">
        <v>2738</v>
      </c>
      <c r="F803" s="2" t="s">
        <v>1612</v>
      </c>
      <c r="G803" s="2" t="s">
        <v>1613</v>
      </c>
      <c r="H803" s="2" t="s">
        <v>1614</v>
      </c>
      <c r="I803" s="2" t="s">
        <v>2740</v>
      </c>
      <c r="J803" s="2" t="s">
        <v>1047</v>
      </c>
      <c r="K803" s="2" t="s">
        <v>1048</v>
      </c>
      <c r="L803" s="2" t="s">
        <v>1058</v>
      </c>
      <c r="M803" s="2" t="s">
        <v>1059</v>
      </c>
      <c r="N803" s="2" t="s">
        <v>1106</v>
      </c>
      <c r="O803" s="2" t="s">
        <v>1040</v>
      </c>
      <c r="P803" s="2" t="str">
        <f t="shared" si="24"/>
        <v>P-Onsite</v>
      </c>
      <c r="Q803" s="2" t="str">
        <f t="shared" si="25"/>
        <v>P-S1_Onsite</v>
      </c>
      <c r="R803" s="2" t="s">
        <v>1061</v>
      </c>
      <c r="S803" s="2" t="s">
        <v>1041</v>
      </c>
      <c r="T803" s="2" t="s">
        <v>1596</v>
      </c>
    </row>
    <row r="804" spans="1:20" x14ac:dyDescent="0.3">
      <c r="A804" s="2" t="s">
        <v>2735</v>
      </c>
      <c r="B804" s="2" t="s">
        <v>1054</v>
      </c>
      <c r="C804" s="2" t="s">
        <v>2736</v>
      </c>
      <c r="D804" s="2" t="s">
        <v>2737</v>
      </c>
      <c r="E804" s="2" t="s">
        <v>2738</v>
      </c>
      <c r="F804" s="2" t="s">
        <v>1630</v>
      </c>
      <c r="G804" s="2" t="s">
        <v>1631</v>
      </c>
      <c r="H804" s="2" t="s">
        <v>1632</v>
      </c>
      <c r="I804" s="2" t="s">
        <v>2741</v>
      </c>
      <c r="J804" s="2" t="s">
        <v>1053</v>
      </c>
      <c r="K804" s="2" t="s">
        <v>1038</v>
      </c>
      <c r="L804" s="2" t="s">
        <v>1058</v>
      </c>
      <c r="M804" s="2" t="s">
        <v>1059</v>
      </c>
      <c r="N804" s="2" t="s">
        <v>1106</v>
      </c>
      <c r="O804" s="2" t="s">
        <v>1040</v>
      </c>
      <c r="P804" s="2" t="str">
        <f t="shared" si="24"/>
        <v>P-Onsite</v>
      </c>
      <c r="Q804" s="2" t="str">
        <f t="shared" si="25"/>
        <v>P-S1_Onsite</v>
      </c>
      <c r="R804" s="2" t="s">
        <v>1061</v>
      </c>
      <c r="S804" s="2" t="s">
        <v>1041</v>
      </c>
      <c r="T804" s="2" t="s">
        <v>1596</v>
      </c>
    </row>
    <row r="805" spans="1:20" x14ac:dyDescent="0.3">
      <c r="A805" s="2" t="s">
        <v>2742</v>
      </c>
      <c r="B805" s="2" t="s">
        <v>1054</v>
      </c>
      <c r="C805" s="2" t="s">
        <v>2743</v>
      </c>
      <c r="D805" s="2" t="s">
        <v>2744</v>
      </c>
      <c r="E805" s="2" t="s">
        <v>2745</v>
      </c>
      <c r="F805" s="2" t="s">
        <v>1605</v>
      </c>
      <c r="G805" s="2" t="s">
        <v>1606</v>
      </c>
      <c r="H805" s="2" t="s">
        <v>1607</v>
      </c>
      <c r="I805" s="2" t="s">
        <v>2746</v>
      </c>
      <c r="J805" s="2" t="s">
        <v>1609</v>
      </c>
      <c r="K805" s="2" t="s">
        <v>1610</v>
      </c>
      <c r="L805" s="2" t="s">
        <v>1348</v>
      </c>
      <c r="M805" s="2" t="s">
        <v>1059</v>
      </c>
      <c r="N805" s="2" t="s">
        <v>1349</v>
      </c>
      <c r="O805" s="2" t="s">
        <v>1098</v>
      </c>
      <c r="P805" s="2" t="str">
        <f t="shared" si="24"/>
        <v>A-Onsite</v>
      </c>
      <c r="Q805" s="2" t="str">
        <f t="shared" si="25"/>
        <v>A-S1_Onsite</v>
      </c>
      <c r="R805" s="2" t="s">
        <v>1061</v>
      </c>
      <c r="S805" s="2" t="s">
        <v>1041</v>
      </c>
      <c r="T805" s="2" t="s">
        <v>1596</v>
      </c>
    </row>
    <row r="806" spans="1:20" x14ac:dyDescent="0.3">
      <c r="A806" s="2" t="s">
        <v>2742</v>
      </c>
      <c r="B806" s="2" t="s">
        <v>1054</v>
      </c>
      <c r="C806" s="2" t="s">
        <v>2743</v>
      </c>
      <c r="D806" s="2" t="s">
        <v>2744</v>
      </c>
      <c r="E806" s="2" t="s">
        <v>2745</v>
      </c>
      <c r="F806" s="2" t="s">
        <v>1592</v>
      </c>
      <c r="G806" s="2" t="s">
        <v>1593</v>
      </c>
      <c r="H806" s="2" t="s">
        <v>1594</v>
      </c>
      <c r="I806" s="2" t="s">
        <v>2747</v>
      </c>
      <c r="J806" s="2" t="s">
        <v>1066</v>
      </c>
      <c r="K806" s="2" t="s">
        <v>1048</v>
      </c>
      <c r="L806" s="2" t="s">
        <v>1348</v>
      </c>
      <c r="M806" s="2" t="s">
        <v>1059</v>
      </c>
      <c r="N806" s="2" t="s">
        <v>1349</v>
      </c>
      <c r="O806" s="2" t="s">
        <v>1098</v>
      </c>
      <c r="P806" s="2" t="str">
        <f t="shared" si="24"/>
        <v>A-Onsite</v>
      </c>
      <c r="Q806" s="2" t="str">
        <f t="shared" si="25"/>
        <v>A-S1_Onsite</v>
      </c>
      <c r="R806" s="2" t="s">
        <v>1061</v>
      </c>
      <c r="S806" s="2" t="s">
        <v>1041</v>
      </c>
      <c r="T806" s="2" t="s">
        <v>1596</v>
      </c>
    </row>
    <row r="807" spans="1:20" x14ac:dyDescent="0.3">
      <c r="A807" s="2" t="s">
        <v>2742</v>
      </c>
      <c r="B807" s="2" t="s">
        <v>1054</v>
      </c>
      <c r="C807" s="2" t="s">
        <v>2743</v>
      </c>
      <c r="D807" s="2" t="s">
        <v>2744</v>
      </c>
      <c r="E807" s="2" t="s">
        <v>2745</v>
      </c>
      <c r="F807" s="2" t="s">
        <v>1597</v>
      </c>
      <c r="G807" s="2" t="s">
        <v>1598</v>
      </c>
      <c r="H807" s="2" t="s">
        <v>1599</v>
      </c>
      <c r="I807" s="2" t="s">
        <v>2748</v>
      </c>
      <c r="J807" s="2" t="s">
        <v>1037</v>
      </c>
      <c r="K807" s="2" t="s">
        <v>1038</v>
      </c>
      <c r="L807" s="2" t="s">
        <v>1348</v>
      </c>
      <c r="M807" s="2" t="s">
        <v>1059</v>
      </c>
      <c r="N807" s="2" t="s">
        <v>1349</v>
      </c>
      <c r="O807" s="2" t="s">
        <v>1098</v>
      </c>
      <c r="P807" s="2" t="str">
        <f t="shared" si="24"/>
        <v>A-Onsite</v>
      </c>
      <c r="Q807" s="2" t="str">
        <f t="shared" si="25"/>
        <v>A-S1_Onsite</v>
      </c>
      <c r="R807" s="2" t="s">
        <v>1061</v>
      </c>
      <c r="S807" s="2" t="s">
        <v>1041</v>
      </c>
      <c r="T807" s="2" t="s">
        <v>1596</v>
      </c>
    </row>
    <row r="808" spans="1:20" x14ac:dyDescent="0.3">
      <c r="A808" s="2" t="s">
        <v>2742</v>
      </c>
      <c r="B808" s="2" t="s">
        <v>1054</v>
      </c>
      <c r="C808" s="2" t="s">
        <v>2743</v>
      </c>
      <c r="D808" s="2" t="s">
        <v>2744</v>
      </c>
      <c r="E808" s="2" t="s">
        <v>2745</v>
      </c>
      <c r="F808" s="2" t="s">
        <v>1612</v>
      </c>
      <c r="G808" s="2" t="s">
        <v>1613</v>
      </c>
      <c r="H808" s="2" t="s">
        <v>1614</v>
      </c>
      <c r="I808" s="2" t="s">
        <v>2749</v>
      </c>
      <c r="J808" s="2" t="s">
        <v>1047</v>
      </c>
      <c r="K808" s="2" t="s">
        <v>1048</v>
      </c>
      <c r="L808" s="2" t="s">
        <v>1348</v>
      </c>
      <c r="M808" s="2" t="s">
        <v>1059</v>
      </c>
      <c r="N808" s="2" t="s">
        <v>1349</v>
      </c>
      <c r="O808" s="2" t="s">
        <v>1098</v>
      </c>
      <c r="P808" s="2" t="str">
        <f t="shared" si="24"/>
        <v>A-Onsite</v>
      </c>
      <c r="Q808" s="2" t="str">
        <f t="shared" si="25"/>
        <v>A-S1_Onsite</v>
      </c>
      <c r="R808" s="2" t="s">
        <v>1061</v>
      </c>
      <c r="S808" s="2" t="s">
        <v>1041</v>
      </c>
      <c r="T808" s="2" t="s">
        <v>1596</v>
      </c>
    </row>
    <row r="809" spans="1:20" x14ac:dyDescent="0.3">
      <c r="A809" s="2" t="s">
        <v>2742</v>
      </c>
      <c r="B809" s="2" t="s">
        <v>1054</v>
      </c>
      <c r="C809" s="2" t="s">
        <v>2743</v>
      </c>
      <c r="D809" s="2" t="s">
        <v>2744</v>
      </c>
      <c r="E809" s="2" t="s">
        <v>2745</v>
      </c>
      <c r="F809" s="2" t="s">
        <v>1630</v>
      </c>
      <c r="G809" s="2" t="s">
        <v>1631</v>
      </c>
      <c r="H809" s="2" t="s">
        <v>1632</v>
      </c>
      <c r="I809" s="2" t="s">
        <v>2750</v>
      </c>
      <c r="J809" s="2" t="s">
        <v>1053</v>
      </c>
      <c r="K809" s="2" t="s">
        <v>1038</v>
      </c>
      <c r="L809" s="2" t="s">
        <v>1348</v>
      </c>
      <c r="M809" s="2" t="s">
        <v>1059</v>
      </c>
      <c r="N809" s="2" t="s">
        <v>1349</v>
      </c>
      <c r="O809" s="2" t="s">
        <v>1098</v>
      </c>
      <c r="P809" s="2" t="str">
        <f t="shared" si="24"/>
        <v>A-Onsite</v>
      </c>
      <c r="Q809" s="2" t="str">
        <f t="shared" si="25"/>
        <v>A-S1_Onsite</v>
      </c>
      <c r="R809" s="2" t="s">
        <v>1061</v>
      </c>
      <c r="S809" s="2" t="s">
        <v>1041</v>
      </c>
      <c r="T809" s="2" t="s">
        <v>1596</v>
      </c>
    </row>
    <row r="810" spans="1:20" x14ac:dyDescent="0.3">
      <c r="A810" s="2" t="s">
        <v>2751</v>
      </c>
      <c r="B810" s="2" t="s">
        <v>1054</v>
      </c>
      <c r="C810" s="2" t="s">
        <v>2752</v>
      </c>
      <c r="D810" s="2" t="s">
        <v>2753</v>
      </c>
      <c r="E810" s="2" t="s">
        <v>2754</v>
      </c>
      <c r="F810" s="2" t="s">
        <v>1592</v>
      </c>
      <c r="G810" s="2" t="s">
        <v>1593</v>
      </c>
      <c r="H810" s="2" t="s">
        <v>1594</v>
      </c>
      <c r="I810" s="2" t="s">
        <v>2755</v>
      </c>
      <c r="J810" s="2" t="s">
        <v>1066</v>
      </c>
      <c r="K810" s="2" t="s">
        <v>1048</v>
      </c>
      <c r="L810" s="2" t="s">
        <v>1089</v>
      </c>
      <c r="M810" s="2" t="s">
        <v>1059</v>
      </c>
      <c r="N810" s="2" t="s">
        <v>1124</v>
      </c>
      <c r="O810" s="2" t="s">
        <v>1040</v>
      </c>
      <c r="P810" s="2" t="str">
        <f t="shared" si="24"/>
        <v>P-Onsite</v>
      </c>
      <c r="Q810" s="2" t="str">
        <f t="shared" si="25"/>
        <v>P-S1_Onsite</v>
      </c>
      <c r="R810" s="2" t="s">
        <v>1061</v>
      </c>
      <c r="S810" s="2" t="s">
        <v>1041</v>
      </c>
      <c r="T810" s="2" t="s">
        <v>1596</v>
      </c>
    </row>
    <row r="811" spans="1:20" x14ac:dyDescent="0.3">
      <c r="A811" s="2" t="s">
        <v>2751</v>
      </c>
      <c r="B811" s="2" t="s">
        <v>1054</v>
      </c>
      <c r="C811" s="2" t="s">
        <v>2752</v>
      </c>
      <c r="D811" s="2" t="s">
        <v>2753</v>
      </c>
      <c r="E811" s="2" t="s">
        <v>2754</v>
      </c>
      <c r="F811" s="2" t="s">
        <v>1597</v>
      </c>
      <c r="G811" s="2" t="s">
        <v>1598</v>
      </c>
      <c r="H811" s="2" t="s">
        <v>1599</v>
      </c>
      <c r="I811" s="2" t="s">
        <v>2756</v>
      </c>
      <c r="J811" s="2" t="s">
        <v>1037</v>
      </c>
      <c r="K811" s="2" t="s">
        <v>1038</v>
      </c>
      <c r="L811" s="2" t="s">
        <v>1089</v>
      </c>
      <c r="M811" s="2" t="s">
        <v>1059</v>
      </c>
      <c r="N811" s="2" t="s">
        <v>1124</v>
      </c>
      <c r="O811" s="2" t="s">
        <v>1040</v>
      </c>
      <c r="P811" s="2" t="str">
        <f t="shared" si="24"/>
        <v>P-Onsite</v>
      </c>
      <c r="Q811" s="2" t="str">
        <f t="shared" si="25"/>
        <v>P-S1_Onsite</v>
      </c>
      <c r="R811" s="2" t="s">
        <v>1061</v>
      </c>
      <c r="S811" s="2" t="s">
        <v>1041</v>
      </c>
      <c r="T811" s="2" t="s">
        <v>1596</v>
      </c>
    </row>
    <row r="812" spans="1:20" x14ac:dyDescent="0.3">
      <c r="A812" s="2" t="s">
        <v>2751</v>
      </c>
      <c r="B812" s="2" t="s">
        <v>1054</v>
      </c>
      <c r="C812" s="2" t="s">
        <v>2752</v>
      </c>
      <c r="D812" s="2" t="s">
        <v>2753</v>
      </c>
      <c r="E812" s="2" t="s">
        <v>2754</v>
      </c>
      <c r="F812" s="2" t="s">
        <v>1612</v>
      </c>
      <c r="G812" s="2" t="s">
        <v>1613</v>
      </c>
      <c r="H812" s="2" t="s">
        <v>1614</v>
      </c>
      <c r="I812" s="2" t="s">
        <v>2757</v>
      </c>
      <c r="J812" s="2" t="s">
        <v>1047</v>
      </c>
      <c r="K812" s="2" t="s">
        <v>1048</v>
      </c>
      <c r="L812" s="2" t="s">
        <v>1089</v>
      </c>
      <c r="M812" s="2" t="s">
        <v>1059</v>
      </c>
      <c r="N812" s="2" t="s">
        <v>1124</v>
      </c>
      <c r="O812" s="2" t="s">
        <v>1040</v>
      </c>
      <c r="P812" s="2" t="str">
        <f t="shared" si="24"/>
        <v>P-Onsite</v>
      </c>
      <c r="Q812" s="2" t="str">
        <f t="shared" si="25"/>
        <v>P-S1_Onsite</v>
      </c>
      <c r="R812" s="2" t="s">
        <v>1061</v>
      </c>
      <c r="S812" s="2" t="s">
        <v>1041</v>
      </c>
      <c r="T812" s="2" t="s">
        <v>1596</v>
      </c>
    </row>
    <row r="813" spans="1:20" x14ac:dyDescent="0.3">
      <c r="A813" s="2" t="s">
        <v>2758</v>
      </c>
      <c r="B813" s="2" t="s">
        <v>1054</v>
      </c>
      <c r="C813" s="2" t="s">
        <v>2759</v>
      </c>
      <c r="D813" s="2" t="s">
        <v>2760</v>
      </c>
      <c r="E813" s="2" t="s">
        <v>2761</v>
      </c>
      <c r="F813" s="2" t="s">
        <v>1605</v>
      </c>
      <c r="G813" s="2" t="s">
        <v>1606</v>
      </c>
      <c r="H813" s="2" t="s">
        <v>1607</v>
      </c>
      <c r="I813" s="2" t="s">
        <v>2762</v>
      </c>
      <c r="J813" s="2" t="s">
        <v>1609</v>
      </c>
      <c r="K813" s="2" t="s">
        <v>1610</v>
      </c>
      <c r="L813" s="2" t="s">
        <v>1058</v>
      </c>
      <c r="M813" s="2" t="s">
        <v>1059</v>
      </c>
      <c r="N813" s="2" t="s">
        <v>1060</v>
      </c>
      <c r="O813" s="2" t="s">
        <v>1040</v>
      </c>
      <c r="P813" s="2" t="str">
        <f t="shared" si="24"/>
        <v>P-Onsite</v>
      </c>
      <c r="Q813" s="2" t="str">
        <f t="shared" si="25"/>
        <v>P-S1_Onsite</v>
      </c>
      <c r="R813" s="2" t="s">
        <v>1061</v>
      </c>
      <c r="S813" s="2" t="s">
        <v>1041</v>
      </c>
      <c r="T813" s="2" t="s">
        <v>1596</v>
      </c>
    </row>
    <row r="814" spans="1:20" x14ac:dyDescent="0.3">
      <c r="A814" s="2" t="s">
        <v>2758</v>
      </c>
      <c r="B814" s="2" t="s">
        <v>1054</v>
      </c>
      <c r="C814" s="2" t="s">
        <v>2759</v>
      </c>
      <c r="D814" s="2" t="s">
        <v>2760</v>
      </c>
      <c r="E814" s="2" t="s">
        <v>2761</v>
      </c>
      <c r="F814" s="2" t="s">
        <v>1597</v>
      </c>
      <c r="G814" s="2" t="s">
        <v>1598</v>
      </c>
      <c r="H814" s="2" t="s">
        <v>1599</v>
      </c>
      <c r="I814" s="2" t="s">
        <v>2763</v>
      </c>
      <c r="J814" s="2" t="s">
        <v>1037</v>
      </c>
      <c r="K814" s="2" t="s">
        <v>1038</v>
      </c>
      <c r="L814" s="2" t="s">
        <v>1058</v>
      </c>
      <c r="M814" s="2" t="s">
        <v>1059</v>
      </c>
      <c r="N814" s="2" t="s">
        <v>1060</v>
      </c>
      <c r="O814" s="2" t="s">
        <v>1040</v>
      </c>
      <c r="P814" s="2" t="str">
        <f t="shared" si="24"/>
        <v>P-Onsite</v>
      </c>
      <c r="Q814" s="2" t="str">
        <f t="shared" si="25"/>
        <v>P-S1_Onsite</v>
      </c>
      <c r="R814" s="2" t="s">
        <v>1061</v>
      </c>
      <c r="S814" s="2" t="s">
        <v>1041</v>
      </c>
      <c r="T814" s="2" t="s">
        <v>1596</v>
      </c>
    </row>
    <row r="815" spans="1:20" x14ac:dyDescent="0.3">
      <c r="A815" s="2" t="s">
        <v>2764</v>
      </c>
      <c r="B815" s="2" t="s">
        <v>1054</v>
      </c>
      <c r="C815" s="2" t="s">
        <v>2765</v>
      </c>
      <c r="D815" s="2" t="s">
        <v>2766</v>
      </c>
      <c r="E815" s="2" t="s">
        <v>2767</v>
      </c>
      <c r="F815" s="2" t="s">
        <v>1597</v>
      </c>
      <c r="G815" s="2" t="s">
        <v>1598</v>
      </c>
      <c r="H815" s="2" t="s">
        <v>1599</v>
      </c>
      <c r="I815" s="2" t="s">
        <v>2768</v>
      </c>
      <c r="J815" s="2" t="s">
        <v>1037</v>
      </c>
      <c r="K815" s="2" t="s">
        <v>1038</v>
      </c>
      <c r="L815" s="2" t="s">
        <v>1150</v>
      </c>
      <c r="M815" s="2" t="s">
        <v>1059</v>
      </c>
      <c r="N815" s="2" t="s">
        <v>1151</v>
      </c>
      <c r="O815" s="2" t="s">
        <v>1040</v>
      </c>
      <c r="P815" s="2" t="str">
        <f t="shared" si="24"/>
        <v>P-Onsite</v>
      </c>
      <c r="Q815" s="2" t="str">
        <f t="shared" si="25"/>
        <v>P-S1_Onsite</v>
      </c>
      <c r="R815" s="2" t="s">
        <v>1061</v>
      </c>
      <c r="S815" s="2" t="s">
        <v>1041</v>
      </c>
      <c r="T815" s="2" t="s">
        <v>1596</v>
      </c>
    </row>
    <row r="816" spans="1:20" x14ac:dyDescent="0.3">
      <c r="A816" s="2" t="s">
        <v>2764</v>
      </c>
      <c r="B816" s="2" t="s">
        <v>1054</v>
      </c>
      <c r="C816" s="2" t="s">
        <v>2765</v>
      </c>
      <c r="D816" s="2" t="s">
        <v>2766</v>
      </c>
      <c r="E816" s="2" t="s">
        <v>2767</v>
      </c>
      <c r="F816" s="2" t="s">
        <v>1612</v>
      </c>
      <c r="G816" s="2" t="s">
        <v>1613</v>
      </c>
      <c r="H816" s="2" t="s">
        <v>1614</v>
      </c>
      <c r="I816" s="2" t="s">
        <v>2769</v>
      </c>
      <c r="J816" s="2" t="s">
        <v>1047</v>
      </c>
      <c r="K816" s="2" t="s">
        <v>1048</v>
      </c>
      <c r="L816" s="2" t="s">
        <v>1150</v>
      </c>
      <c r="M816" s="2" t="s">
        <v>1059</v>
      </c>
      <c r="N816" s="2" t="s">
        <v>1151</v>
      </c>
      <c r="O816" s="2" t="s">
        <v>1040</v>
      </c>
      <c r="P816" s="2" t="str">
        <f t="shared" si="24"/>
        <v>P-Onsite</v>
      </c>
      <c r="Q816" s="2" t="str">
        <f t="shared" si="25"/>
        <v>P-S1_Onsite</v>
      </c>
      <c r="R816" s="2" t="s">
        <v>1061</v>
      </c>
      <c r="S816" s="2" t="s">
        <v>1041</v>
      </c>
      <c r="T816" s="2" t="s">
        <v>1596</v>
      </c>
    </row>
    <row r="817" spans="1:20" x14ac:dyDescent="0.3">
      <c r="A817" s="2" t="s">
        <v>2770</v>
      </c>
      <c r="B817" s="2" t="s">
        <v>1054</v>
      </c>
      <c r="C817" s="2" t="s">
        <v>2771</v>
      </c>
      <c r="D817" s="2" t="s">
        <v>2772</v>
      </c>
      <c r="E817" s="2" t="s">
        <v>2773</v>
      </c>
      <c r="F817" s="2" t="s">
        <v>1612</v>
      </c>
      <c r="G817" s="2" t="s">
        <v>1613</v>
      </c>
      <c r="H817" s="2" t="s">
        <v>1614</v>
      </c>
      <c r="I817" s="2" t="s">
        <v>2774</v>
      </c>
      <c r="J817" s="2" t="s">
        <v>1047</v>
      </c>
      <c r="K817" s="2" t="s">
        <v>1048</v>
      </c>
      <c r="L817" s="2" t="s">
        <v>1114</v>
      </c>
      <c r="M817" s="2" t="s">
        <v>1059</v>
      </c>
      <c r="N817" s="2" t="s">
        <v>1115</v>
      </c>
      <c r="O817" s="2" t="s">
        <v>1040</v>
      </c>
      <c r="P817" s="2" t="str">
        <f t="shared" si="24"/>
        <v>P-Onsite</v>
      </c>
      <c r="Q817" s="2" t="str">
        <f t="shared" si="25"/>
        <v>P-S1_Onsite</v>
      </c>
      <c r="R817" s="2" t="s">
        <v>1061</v>
      </c>
      <c r="S817" s="2" t="s">
        <v>1041</v>
      </c>
      <c r="T817" s="2" t="s">
        <v>1596</v>
      </c>
    </row>
    <row r="818" spans="1:20" x14ac:dyDescent="0.3">
      <c r="A818" s="2" t="s">
        <v>2770</v>
      </c>
      <c r="B818" s="2" t="s">
        <v>1054</v>
      </c>
      <c r="C818" s="2" t="s">
        <v>2771</v>
      </c>
      <c r="D818" s="2" t="s">
        <v>2772</v>
      </c>
      <c r="E818" s="2" t="s">
        <v>2773</v>
      </c>
      <c r="F818" s="2" t="s">
        <v>1630</v>
      </c>
      <c r="G818" s="2" t="s">
        <v>1631</v>
      </c>
      <c r="H818" s="2" t="s">
        <v>1632</v>
      </c>
      <c r="I818" s="2" t="s">
        <v>2775</v>
      </c>
      <c r="J818" s="2" t="s">
        <v>1053</v>
      </c>
      <c r="K818" s="2" t="s">
        <v>1038</v>
      </c>
      <c r="L818" s="2" t="s">
        <v>1114</v>
      </c>
      <c r="M818" s="2" t="s">
        <v>1059</v>
      </c>
      <c r="N818" s="2" t="s">
        <v>1115</v>
      </c>
      <c r="O818" s="2" t="s">
        <v>1040</v>
      </c>
      <c r="P818" s="2" t="str">
        <f t="shared" si="24"/>
        <v>P-Onsite</v>
      </c>
      <c r="Q818" s="2" t="str">
        <f t="shared" si="25"/>
        <v>P-S1_Onsite</v>
      </c>
      <c r="R818" s="2" t="s">
        <v>1061</v>
      </c>
      <c r="S818" s="2" t="s">
        <v>1041</v>
      </c>
      <c r="T818" s="2" t="s">
        <v>1596</v>
      </c>
    </row>
    <row r="819" spans="1:20" x14ac:dyDescent="0.3">
      <c r="A819" s="2" t="s">
        <v>2776</v>
      </c>
      <c r="B819" s="2" t="s">
        <v>1054</v>
      </c>
      <c r="C819" s="2" t="s">
        <v>2777</v>
      </c>
      <c r="D819" s="2" t="s">
        <v>2778</v>
      </c>
      <c r="E819" s="2" t="s">
        <v>2779</v>
      </c>
      <c r="F819" s="2" t="s">
        <v>1597</v>
      </c>
      <c r="G819" s="2" t="s">
        <v>1598</v>
      </c>
      <c r="H819" s="2" t="s">
        <v>1599</v>
      </c>
      <c r="I819" s="2" t="s">
        <v>2780</v>
      </c>
      <c r="J819" s="2" t="s">
        <v>1037</v>
      </c>
      <c r="K819" s="2" t="s">
        <v>1038</v>
      </c>
      <c r="L819" s="2" t="s">
        <v>1089</v>
      </c>
      <c r="M819" s="2" t="s">
        <v>1059</v>
      </c>
      <c r="N819" s="2" t="s">
        <v>1090</v>
      </c>
      <c r="O819" s="2" t="s">
        <v>1040</v>
      </c>
      <c r="P819" s="2" t="str">
        <f t="shared" si="24"/>
        <v>P-Onsite</v>
      </c>
      <c r="Q819" s="2" t="str">
        <f t="shared" si="25"/>
        <v>P-S1_Onsite</v>
      </c>
      <c r="R819" s="2" t="s">
        <v>1061</v>
      </c>
      <c r="S819" s="2" t="s">
        <v>1041</v>
      </c>
      <c r="T819" s="2" t="s">
        <v>1596</v>
      </c>
    </row>
    <row r="820" spans="1:20" x14ac:dyDescent="0.3">
      <c r="A820" s="2" t="s">
        <v>2776</v>
      </c>
      <c r="B820" s="2" t="s">
        <v>1054</v>
      </c>
      <c r="C820" s="2" t="s">
        <v>2777</v>
      </c>
      <c r="D820" s="2" t="s">
        <v>2778</v>
      </c>
      <c r="E820" s="2" t="s">
        <v>2779</v>
      </c>
      <c r="F820" s="2" t="s">
        <v>1612</v>
      </c>
      <c r="G820" s="2" t="s">
        <v>1613</v>
      </c>
      <c r="H820" s="2" t="s">
        <v>1614</v>
      </c>
      <c r="I820" s="2" t="s">
        <v>2781</v>
      </c>
      <c r="J820" s="2" t="s">
        <v>1047</v>
      </c>
      <c r="K820" s="2" t="s">
        <v>1048</v>
      </c>
      <c r="L820" s="2" t="s">
        <v>1089</v>
      </c>
      <c r="M820" s="2" t="s">
        <v>1059</v>
      </c>
      <c r="N820" s="2" t="s">
        <v>1090</v>
      </c>
      <c r="O820" s="2" t="s">
        <v>1040</v>
      </c>
      <c r="P820" s="2" t="str">
        <f t="shared" si="24"/>
        <v>P-Onsite</v>
      </c>
      <c r="Q820" s="2" t="str">
        <f t="shared" si="25"/>
        <v>P-S1_Onsite</v>
      </c>
      <c r="R820" s="2" t="s">
        <v>1061</v>
      </c>
      <c r="S820" s="2" t="s">
        <v>1041</v>
      </c>
      <c r="T820" s="2" t="s">
        <v>1596</v>
      </c>
    </row>
    <row r="821" spans="1:20" x14ac:dyDescent="0.3">
      <c r="A821" s="2" t="s">
        <v>2782</v>
      </c>
      <c r="B821" s="2" t="s">
        <v>1054</v>
      </c>
      <c r="C821" s="2" t="s">
        <v>2783</v>
      </c>
      <c r="D821" s="2" t="s">
        <v>2784</v>
      </c>
      <c r="E821" s="2" t="s">
        <v>2785</v>
      </c>
      <c r="F821" s="2" t="s">
        <v>1597</v>
      </c>
      <c r="G821" s="2" t="s">
        <v>1598</v>
      </c>
      <c r="H821" s="2" t="s">
        <v>1599</v>
      </c>
      <c r="I821" s="2" t="s">
        <v>2786</v>
      </c>
      <c r="J821" s="2" t="s">
        <v>1037</v>
      </c>
      <c r="K821" s="2" t="s">
        <v>1038</v>
      </c>
      <c r="L821" s="2" t="s">
        <v>1089</v>
      </c>
      <c r="M821" s="2" t="s">
        <v>1059</v>
      </c>
      <c r="N821" s="2" t="s">
        <v>1090</v>
      </c>
      <c r="O821" s="2" t="s">
        <v>1040</v>
      </c>
      <c r="P821" s="2" t="str">
        <f t="shared" si="24"/>
        <v>P-Onsite</v>
      </c>
      <c r="Q821" s="2" t="str">
        <f t="shared" si="25"/>
        <v>P-S1_Onsite</v>
      </c>
      <c r="R821" s="2" t="s">
        <v>1061</v>
      </c>
      <c r="S821" s="2" t="s">
        <v>1041</v>
      </c>
      <c r="T821" s="2" t="s">
        <v>1596</v>
      </c>
    </row>
    <row r="822" spans="1:20" x14ac:dyDescent="0.3">
      <c r="A822" s="2" t="s">
        <v>2782</v>
      </c>
      <c r="B822" s="2" t="s">
        <v>1054</v>
      </c>
      <c r="C822" s="2" t="s">
        <v>2783</v>
      </c>
      <c r="D822" s="2" t="s">
        <v>2784</v>
      </c>
      <c r="E822" s="2" t="s">
        <v>2785</v>
      </c>
      <c r="F822" s="2" t="s">
        <v>1612</v>
      </c>
      <c r="G822" s="2" t="s">
        <v>1613</v>
      </c>
      <c r="H822" s="2" t="s">
        <v>1614</v>
      </c>
      <c r="I822" s="2" t="s">
        <v>2787</v>
      </c>
      <c r="J822" s="2" t="s">
        <v>1047</v>
      </c>
      <c r="K822" s="2" t="s">
        <v>1048</v>
      </c>
      <c r="L822" s="2" t="s">
        <v>1089</v>
      </c>
      <c r="M822" s="2" t="s">
        <v>1059</v>
      </c>
      <c r="N822" s="2" t="s">
        <v>1090</v>
      </c>
      <c r="O822" s="2" t="s">
        <v>1040</v>
      </c>
      <c r="P822" s="2" t="str">
        <f t="shared" si="24"/>
        <v>P-Onsite</v>
      </c>
      <c r="Q822" s="2" t="str">
        <f t="shared" si="25"/>
        <v>P-S1_Onsite</v>
      </c>
      <c r="R822" s="2" t="s">
        <v>1061</v>
      </c>
      <c r="S822" s="2" t="s">
        <v>1041</v>
      </c>
      <c r="T822" s="2" t="s">
        <v>1596</v>
      </c>
    </row>
    <row r="823" spans="1:20" x14ac:dyDescent="0.3">
      <c r="A823" s="2" t="s">
        <v>2788</v>
      </c>
      <c r="B823" s="2" t="s">
        <v>1054</v>
      </c>
      <c r="C823" s="2" t="s">
        <v>2789</v>
      </c>
      <c r="D823" s="2" t="s">
        <v>2790</v>
      </c>
      <c r="E823" s="2" t="s">
        <v>2791</v>
      </c>
      <c r="F823" s="2" t="s">
        <v>1597</v>
      </c>
      <c r="G823" s="2" t="s">
        <v>1598</v>
      </c>
      <c r="H823" s="2" t="s">
        <v>1599</v>
      </c>
      <c r="I823" s="2" t="s">
        <v>2792</v>
      </c>
      <c r="J823" s="2" t="s">
        <v>1037</v>
      </c>
      <c r="K823" s="2" t="s">
        <v>1038</v>
      </c>
      <c r="L823" s="2" t="s">
        <v>1089</v>
      </c>
      <c r="M823" s="2" t="s">
        <v>1059</v>
      </c>
      <c r="N823" s="2" t="s">
        <v>1090</v>
      </c>
      <c r="O823" s="2" t="s">
        <v>1040</v>
      </c>
      <c r="P823" s="2" t="str">
        <f t="shared" si="24"/>
        <v>P-Onsite</v>
      </c>
      <c r="Q823" s="2" t="str">
        <f t="shared" si="25"/>
        <v>P-S1_Onsite</v>
      </c>
      <c r="R823" s="2" t="s">
        <v>1061</v>
      </c>
      <c r="S823" s="2" t="s">
        <v>1041</v>
      </c>
      <c r="T823" s="2" t="s">
        <v>1596</v>
      </c>
    </row>
    <row r="824" spans="1:20" x14ac:dyDescent="0.3">
      <c r="A824" s="2" t="s">
        <v>2788</v>
      </c>
      <c r="B824" s="2" t="s">
        <v>1054</v>
      </c>
      <c r="C824" s="2" t="s">
        <v>2789</v>
      </c>
      <c r="D824" s="2" t="s">
        <v>2790</v>
      </c>
      <c r="E824" s="2" t="s">
        <v>2791</v>
      </c>
      <c r="F824" s="2" t="s">
        <v>1630</v>
      </c>
      <c r="G824" s="2" t="s">
        <v>1631</v>
      </c>
      <c r="H824" s="2" t="s">
        <v>1632</v>
      </c>
      <c r="I824" s="2" t="s">
        <v>2793</v>
      </c>
      <c r="J824" s="2" t="s">
        <v>1053</v>
      </c>
      <c r="K824" s="2" t="s">
        <v>1038</v>
      </c>
      <c r="L824" s="2" t="s">
        <v>1089</v>
      </c>
      <c r="M824" s="2" t="s">
        <v>1059</v>
      </c>
      <c r="N824" s="2" t="s">
        <v>1090</v>
      </c>
      <c r="O824" s="2" t="s">
        <v>1040</v>
      </c>
      <c r="P824" s="2" t="str">
        <f t="shared" si="24"/>
        <v>P-Onsite</v>
      </c>
      <c r="Q824" s="2" t="str">
        <f t="shared" si="25"/>
        <v>P-S1_Onsite</v>
      </c>
      <c r="R824" s="2" t="s">
        <v>1061</v>
      </c>
      <c r="S824" s="2" t="s">
        <v>1041</v>
      </c>
      <c r="T824" s="2" t="s">
        <v>1596</v>
      </c>
    </row>
    <row r="825" spans="1:20" x14ac:dyDescent="0.3">
      <c r="A825" s="2" t="s">
        <v>2794</v>
      </c>
      <c r="B825" s="2" t="s">
        <v>1054</v>
      </c>
      <c r="C825" s="2" t="s">
        <v>2795</v>
      </c>
      <c r="D825" s="2" t="s">
        <v>2796</v>
      </c>
      <c r="E825" s="2" t="s">
        <v>2797</v>
      </c>
      <c r="F825" s="2" t="s">
        <v>1612</v>
      </c>
      <c r="G825" s="2" t="s">
        <v>1613</v>
      </c>
      <c r="H825" s="2" t="s">
        <v>1614</v>
      </c>
      <c r="I825" s="2" t="s">
        <v>2798</v>
      </c>
      <c r="J825" s="2" t="s">
        <v>1047</v>
      </c>
      <c r="K825" s="2" t="s">
        <v>1048</v>
      </c>
      <c r="L825" s="2" t="s">
        <v>1300</v>
      </c>
      <c r="M825" s="2" t="s">
        <v>1059</v>
      </c>
      <c r="N825" s="2" t="s">
        <v>1301</v>
      </c>
      <c r="O825" s="2" t="s">
        <v>1098</v>
      </c>
      <c r="P825" s="2" t="str">
        <f t="shared" si="24"/>
        <v>A-Onsite</v>
      </c>
      <c r="Q825" s="2" t="str">
        <f t="shared" si="25"/>
        <v>A-S1_Onsite</v>
      </c>
      <c r="R825" s="2" t="s">
        <v>1061</v>
      </c>
      <c r="S825" s="2" t="s">
        <v>1041</v>
      </c>
      <c r="T825" s="2" t="s">
        <v>1596</v>
      </c>
    </row>
    <row r="826" spans="1:20" x14ac:dyDescent="0.3">
      <c r="A826" s="2" t="s">
        <v>2794</v>
      </c>
      <c r="B826" s="2" t="s">
        <v>1054</v>
      </c>
      <c r="C826" s="2" t="s">
        <v>2795</v>
      </c>
      <c r="D826" s="2" t="s">
        <v>2796</v>
      </c>
      <c r="E826" s="2" t="s">
        <v>2797</v>
      </c>
      <c r="F826" s="2" t="s">
        <v>1630</v>
      </c>
      <c r="G826" s="2" t="s">
        <v>1631</v>
      </c>
      <c r="H826" s="2" t="s">
        <v>1632</v>
      </c>
      <c r="I826" s="2" t="s">
        <v>2799</v>
      </c>
      <c r="J826" s="2" t="s">
        <v>1053</v>
      </c>
      <c r="K826" s="2" t="s">
        <v>1038</v>
      </c>
      <c r="L826" s="2" t="s">
        <v>1300</v>
      </c>
      <c r="M826" s="2" t="s">
        <v>1059</v>
      </c>
      <c r="N826" s="2" t="s">
        <v>1301</v>
      </c>
      <c r="O826" s="2" t="s">
        <v>1098</v>
      </c>
      <c r="P826" s="2" t="str">
        <f t="shared" si="24"/>
        <v>A-Onsite</v>
      </c>
      <c r="Q826" s="2" t="str">
        <f t="shared" si="25"/>
        <v>A-S1_Onsite</v>
      </c>
      <c r="R826" s="2" t="s">
        <v>1061</v>
      </c>
      <c r="S826" s="2" t="s">
        <v>1041</v>
      </c>
      <c r="T826" s="2" t="s">
        <v>1596</v>
      </c>
    </row>
    <row r="827" spans="1:20" x14ac:dyDescent="0.3">
      <c r="A827" s="2" t="s">
        <v>2800</v>
      </c>
      <c r="B827" s="2" t="s">
        <v>1054</v>
      </c>
      <c r="C827" s="2" t="s">
        <v>2801</v>
      </c>
      <c r="D827" s="2" t="s">
        <v>2802</v>
      </c>
      <c r="E827" s="2" t="s">
        <v>2803</v>
      </c>
      <c r="F827" s="2" t="s">
        <v>1592</v>
      </c>
      <c r="G827" s="2" t="s">
        <v>1593</v>
      </c>
      <c r="H827" s="2" t="s">
        <v>1594</v>
      </c>
      <c r="I827" s="2" t="s">
        <v>2804</v>
      </c>
      <c r="J827" s="2" t="s">
        <v>1066</v>
      </c>
      <c r="K827" s="2" t="s">
        <v>1048</v>
      </c>
      <c r="L827" s="2" t="s">
        <v>1089</v>
      </c>
      <c r="M827" s="2" t="s">
        <v>1059</v>
      </c>
      <c r="N827" s="2" t="s">
        <v>1090</v>
      </c>
      <c r="O827" s="2" t="s">
        <v>1040</v>
      </c>
      <c r="P827" s="2" t="str">
        <f t="shared" si="24"/>
        <v>P-Onsite</v>
      </c>
      <c r="Q827" s="2" t="str">
        <f t="shared" si="25"/>
        <v>P-S1_Onsite</v>
      </c>
      <c r="R827" s="2" t="s">
        <v>1061</v>
      </c>
      <c r="S827" s="2" t="s">
        <v>1041</v>
      </c>
      <c r="T827" s="2" t="s">
        <v>1596</v>
      </c>
    </row>
    <row r="828" spans="1:20" x14ac:dyDescent="0.3">
      <c r="A828" s="2" t="s">
        <v>2800</v>
      </c>
      <c r="B828" s="2" t="s">
        <v>1054</v>
      </c>
      <c r="C828" s="2" t="s">
        <v>2801</v>
      </c>
      <c r="D828" s="2" t="s">
        <v>2802</v>
      </c>
      <c r="E828" s="2" t="s">
        <v>2803</v>
      </c>
      <c r="F828" s="2" t="s">
        <v>1612</v>
      </c>
      <c r="G828" s="2" t="s">
        <v>1613</v>
      </c>
      <c r="H828" s="2" t="s">
        <v>1614</v>
      </c>
      <c r="I828" s="2" t="s">
        <v>2805</v>
      </c>
      <c r="J828" s="2" t="s">
        <v>1047</v>
      </c>
      <c r="K828" s="2" t="s">
        <v>1048</v>
      </c>
      <c r="L828" s="2" t="s">
        <v>1089</v>
      </c>
      <c r="M828" s="2" t="s">
        <v>1059</v>
      </c>
      <c r="N828" s="2" t="s">
        <v>1090</v>
      </c>
      <c r="O828" s="2" t="s">
        <v>1040</v>
      </c>
      <c r="P828" s="2" t="str">
        <f t="shared" si="24"/>
        <v>P-Onsite</v>
      </c>
      <c r="Q828" s="2" t="str">
        <f t="shared" si="25"/>
        <v>P-S1_Onsite</v>
      </c>
      <c r="R828" s="2" t="s">
        <v>1061</v>
      </c>
      <c r="S828" s="2" t="s">
        <v>1041</v>
      </c>
      <c r="T828" s="2" t="s">
        <v>1596</v>
      </c>
    </row>
    <row r="829" spans="1:20" x14ac:dyDescent="0.3">
      <c r="A829" s="2" t="s">
        <v>2806</v>
      </c>
      <c r="B829" s="2" t="s">
        <v>1054</v>
      </c>
      <c r="C829" s="2" t="s">
        <v>2807</v>
      </c>
      <c r="D829" s="2" t="s">
        <v>2808</v>
      </c>
      <c r="E829" s="2" t="s">
        <v>2809</v>
      </c>
      <c r="F829" s="2" t="s">
        <v>1605</v>
      </c>
      <c r="G829" s="2" t="s">
        <v>1606</v>
      </c>
      <c r="H829" s="2" t="s">
        <v>1607</v>
      </c>
      <c r="I829" s="2" t="s">
        <v>2810</v>
      </c>
      <c r="J829" s="2" t="s">
        <v>1609</v>
      </c>
      <c r="K829" s="2" t="s">
        <v>1610</v>
      </c>
      <c r="L829" s="2" t="s">
        <v>1058</v>
      </c>
      <c r="M829" s="2" t="s">
        <v>1059</v>
      </c>
      <c r="N829" s="2" t="s">
        <v>1060</v>
      </c>
      <c r="O829" s="2" t="s">
        <v>1040</v>
      </c>
      <c r="P829" s="2" t="str">
        <f t="shared" si="24"/>
        <v>P-Onsite</v>
      </c>
      <c r="Q829" s="2" t="str">
        <f t="shared" si="25"/>
        <v>P-S1_Onsite</v>
      </c>
      <c r="R829" s="2" t="s">
        <v>1061</v>
      </c>
      <c r="S829" s="2" t="s">
        <v>1041</v>
      </c>
      <c r="T829" s="2" t="s">
        <v>1596</v>
      </c>
    </row>
    <row r="830" spans="1:20" x14ac:dyDescent="0.3">
      <c r="A830" s="2" t="s">
        <v>2806</v>
      </c>
      <c r="B830" s="2" t="s">
        <v>1054</v>
      </c>
      <c r="C830" s="2" t="s">
        <v>2807</v>
      </c>
      <c r="D830" s="2" t="s">
        <v>2808</v>
      </c>
      <c r="E830" s="2" t="s">
        <v>2809</v>
      </c>
      <c r="F830" s="2" t="s">
        <v>1597</v>
      </c>
      <c r="G830" s="2" t="s">
        <v>1598</v>
      </c>
      <c r="H830" s="2" t="s">
        <v>1599</v>
      </c>
      <c r="I830" s="2" t="s">
        <v>2811</v>
      </c>
      <c r="J830" s="2" t="s">
        <v>1037</v>
      </c>
      <c r="K830" s="2" t="s">
        <v>1038</v>
      </c>
      <c r="L830" s="2" t="s">
        <v>1058</v>
      </c>
      <c r="M830" s="2" t="s">
        <v>1059</v>
      </c>
      <c r="N830" s="2" t="s">
        <v>1060</v>
      </c>
      <c r="O830" s="2" t="s">
        <v>1040</v>
      </c>
      <c r="P830" s="2" t="str">
        <f t="shared" si="24"/>
        <v>P-Onsite</v>
      </c>
      <c r="Q830" s="2" t="str">
        <f t="shared" si="25"/>
        <v>P-S1_Onsite</v>
      </c>
      <c r="R830" s="2" t="s">
        <v>1061</v>
      </c>
      <c r="S830" s="2" t="s">
        <v>1041</v>
      </c>
      <c r="T830" s="2" t="s">
        <v>1596</v>
      </c>
    </row>
    <row r="831" spans="1:20" x14ac:dyDescent="0.3">
      <c r="A831" s="2" t="s">
        <v>2806</v>
      </c>
      <c r="B831" s="2" t="s">
        <v>1054</v>
      </c>
      <c r="C831" s="2" t="s">
        <v>2807</v>
      </c>
      <c r="D831" s="2" t="s">
        <v>2808</v>
      </c>
      <c r="E831" s="2" t="s">
        <v>2809</v>
      </c>
      <c r="F831" s="2" t="s">
        <v>1612</v>
      </c>
      <c r="G831" s="2" t="s">
        <v>1613</v>
      </c>
      <c r="H831" s="2" t="s">
        <v>1614</v>
      </c>
      <c r="I831" s="2" t="s">
        <v>2812</v>
      </c>
      <c r="J831" s="2" t="s">
        <v>1047</v>
      </c>
      <c r="K831" s="2" t="s">
        <v>1048</v>
      </c>
      <c r="L831" s="2" t="s">
        <v>1058</v>
      </c>
      <c r="M831" s="2" t="s">
        <v>1059</v>
      </c>
      <c r="N831" s="2" t="s">
        <v>1060</v>
      </c>
      <c r="O831" s="2" t="s">
        <v>1040</v>
      </c>
      <c r="P831" s="2" t="str">
        <f t="shared" si="24"/>
        <v>P-Onsite</v>
      </c>
      <c r="Q831" s="2" t="str">
        <f t="shared" si="25"/>
        <v>P-S1_Onsite</v>
      </c>
      <c r="R831" s="2" t="s">
        <v>1061</v>
      </c>
      <c r="S831" s="2" t="s">
        <v>1041</v>
      </c>
      <c r="T831" s="2" t="s">
        <v>1596</v>
      </c>
    </row>
    <row r="832" spans="1:20" x14ac:dyDescent="0.3">
      <c r="A832" s="2" t="s">
        <v>2813</v>
      </c>
      <c r="B832" s="2" t="s">
        <v>1054</v>
      </c>
      <c r="C832" s="2" t="s">
        <v>2814</v>
      </c>
      <c r="D832" s="2" t="s">
        <v>2815</v>
      </c>
      <c r="E832" s="2" t="s">
        <v>2816</v>
      </c>
      <c r="F832" s="2" t="s">
        <v>1605</v>
      </c>
      <c r="G832" s="2" t="s">
        <v>1606</v>
      </c>
      <c r="H832" s="2" t="s">
        <v>1607</v>
      </c>
      <c r="I832" s="2" t="s">
        <v>2817</v>
      </c>
      <c r="J832" s="2" t="s">
        <v>1609</v>
      </c>
      <c r="K832" s="2" t="s">
        <v>1610</v>
      </c>
      <c r="L832" s="2" t="s">
        <v>1300</v>
      </c>
      <c r="M832" s="2" t="s">
        <v>1059</v>
      </c>
      <c r="N832" s="2" t="s">
        <v>1301</v>
      </c>
      <c r="O832" s="2" t="s">
        <v>1040</v>
      </c>
      <c r="P832" s="2" t="str">
        <f t="shared" si="24"/>
        <v>P-Onsite</v>
      </c>
      <c r="Q832" s="2" t="str">
        <f t="shared" si="25"/>
        <v>P-S1_Onsite</v>
      </c>
      <c r="R832" s="2" t="s">
        <v>1061</v>
      </c>
      <c r="S832" s="2" t="s">
        <v>1041</v>
      </c>
      <c r="T832" s="2" t="s">
        <v>1596</v>
      </c>
    </row>
    <row r="833" spans="1:20" x14ac:dyDescent="0.3">
      <c r="A833" s="2" t="s">
        <v>2813</v>
      </c>
      <c r="B833" s="2" t="s">
        <v>1054</v>
      </c>
      <c r="C833" s="2" t="s">
        <v>2814</v>
      </c>
      <c r="D833" s="2" t="s">
        <v>2815</v>
      </c>
      <c r="E833" s="2" t="s">
        <v>2816</v>
      </c>
      <c r="F833" s="2" t="s">
        <v>1612</v>
      </c>
      <c r="G833" s="2" t="s">
        <v>1613</v>
      </c>
      <c r="H833" s="2" t="s">
        <v>1614</v>
      </c>
      <c r="I833" s="2" t="s">
        <v>2818</v>
      </c>
      <c r="J833" s="2" t="s">
        <v>1047</v>
      </c>
      <c r="K833" s="2" t="s">
        <v>1048</v>
      </c>
      <c r="L833" s="2" t="s">
        <v>1300</v>
      </c>
      <c r="M833" s="2" t="s">
        <v>1059</v>
      </c>
      <c r="N833" s="2" t="s">
        <v>1301</v>
      </c>
      <c r="O833" s="2" t="s">
        <v>1040</v>
      </c>
      <c r="P833" s="2" t="str">
        <f t="shared" si="24"/>
        <v>P-Onsite</v>
      </c>
      <c r="Q833" s="2" t="str">
        <f t="shared" si="25"/>
        <v>P-S1_Onsite</v>
      </c>
      <c r="R833" s="2" t="s">
        <v>1061</v>
      </c>
      <c r="S833" s="2" t="s">
        <v>1041</v>
      </c>
      <c r="T833" s="2" t="s">
        <v>1596</v>
      </c>
    </row>
    <row r="834" spans="1:20" x14ac:dyDescent="0.3">
      <c r="A834" s="2" t="s">
        <v>2813</v>
      </c>
      <c r="B834" s="2" t="s">
        <v>1054</v>
      </c>
      <c r="C834" s="2" t="s">
        <v>2814</v>
      </c>
      <c r="D834" s="2" t="s">
        <v>2815</v>
      </c>
      <c r="E834" s="2" t="s">
        <v>2816</v>
      </c>
      <c r="F834" s="2" t="s">
        <v>1630</v>
      </c>
      <c r="G834" s="2" t="s">
        <v>1631</v>
      </c>
      <c r="H834" s="2" t="s">
        <v>1632</v>
      </c>
      <c r="I834" s="2" t="s">
        <v>2819</v>
      </c>
      <c r="J834" s="2" t="s">
        <v>1053</v>
      </c>
      <c r="K834" s="2" t="s">
        <v>1038</v>
      </c>
      <c r="L834" s="2" t="s">
        <v>1300</v>
      </c>
      <c r="M834" s="2" t="s">
        <v>1059</v>
      </c>
      <c r="N834" s="2" t="s">
        <v>1301</v>
      </c>
      <c r="O834" s="2" t="s">
        <v>1040</v>
      </c>
      <c r="P834" s="2" t="str">
        <f t="shared" si="24"/>
        <v>P-Onsite</v>
      </c>
      <c r="Q834" s="2" t="str">
        <f t="shared" si="25"/>
        <v>P-S1_Onsite</v>
      </c>
      <c r="R834" s="2" t="s">
        <v>1061</v>
      </c>
      <c r="S834" s="2" t="s">
        <v>1041</v>
      </c>
      <c r="T834" s="2" t="s">
        <v>1596</v>
      </c>
    </row>
    <row r="835" spans="1:20" x14ac:dyDescent="0.3">
      <c r="A835" s="2" t="s">
        <v>2820</v>
      </c>
      <c r="B835" s="2" t="s">
        <v>1054</v>
      </c>
      <c r="C835" s="2" t="s">
        <v>2821</v>
      </c>
      <c r="D835" s="2" t="s">
        <v>2822</v>
      </c>
      <c r="E835" s="2" t="s">
        <v>2823</v>
      </c>
      <c r="F835" s="2" t="s">
        <v>1592</v>
      </c>
      <c r="G835" s="2" t="s">
        <v>1593</v>
      </c>
      <c r="H835" s="2" t="s">
        <v>1594</v>
      </c>
      <c r="I835" s="2" t="s">
        <v>2824</v>
      </c>
      <c r="J835" s="2" t="s">
        <v>1066</v>
      </c>
      <c r="K835" s="2" t="s">
        <v>1048</v>
      </c>
      <c r="L835" s="2" t="s">
        <v>1332</v>
      </c>
      <c r="M835" s="2" t="s">
        <v>1059</v>
      </c>
      <c r="N835" s="2" t="s">
        <v>1333</v>
      </c>
      <c r="O835" s="2" t="s">
        <v>1040</v>
      </c>
      <c r="P835" s="2" t="str">
        <f t="shared" ref="P835:P898" si="26">CONCATENATE(LEFT(O835,1),"-",B835)</f>
        <v>P-Onsite</v>
      </c>
      <c r="Q835" s="2" t="str">
        <f t="shared" ref="Q835:Q898" si="27">CONCATENATE(LEFT($O835,1),"-",RIGHT($F835,9))</f>
        <v>P-S1_Onsite</v>
      </c>
      <c r="R835" s="2" t="s">
        <v>1061</v>
      </c>
      <c r="S835" s="2" t="s">
        <v>1041</v>
      </c>
      <c r="T835" s="2" t="s">
        <v>1596</v>
      </c>
    </row>
    <row r="836" spans="1:20" x14ac:dyDescent="0.3">
      <c r="A836" s="2" t="s">
        <v>2820</v>
      </c>
      <c r="B836" s="2" t="s">
        <v>1054</v>
      </c>
      <c r="C836" s="2" t="s">
        <v>2821</v>
      </c>
      <c r="D836" s="2" t="s">
        <v>2822</v>
      </c>
      <c r="E836" s="2" t="s">
        <v>2823</v>
      </c>
      <c r="F836" s="2" t="s">
        <v>1630</v>
      </c>
      <c r="G836" s="2" t="s">
        <v>1631</v>
      </c>
      <c r="H836" s="2" t="s">
        <v>1632</v>
      </c>
      <c r="I836" s="2" t="s">
        <v>2825</v>
      </c>
      <c r="J836" s="2" t="s">
        <v>1053</v>
      </c>
      <c r="K836" s="2" t="s">
        <v>1038</v>
      </c>
      <c r="L836" s="2" t="s">
        <v>1332</v>
      </c>
      <c r="M836" s="2" t="s">
        <v>1059</v>
      </c>
      <c r="N836" s="2" t="s">
        <v>1333</v>
      </c>
      <c r="O836" s="2" t="s">
        <v>1040</v>
      </c>
      <c r="P836" s="2" t="str">
        <f t="shared" si="26"/>
        <v>P-Onsite</v>
      </c>
      <c r="Q836" s="2" t="str">
        <f t="shared" si="27"/>
        <v>P-S1_Onsite</v>
      </c>
      <c r="R836" s="2" t="s">
        <v>1061</v>
      </c>
      <c r="S836" s="2" t="s">
        <v>1041</v>
      </c>
      <c r="T836" s="2" t="s">
        <v>1596</v>
      </c>
    </row>
    <row r="837" spans="1:20" x14ac:dyDescent="0.3">
      <c r="A837" s="2" t="s">
        <v>2826</v>
      </c>
      <c r="B837" s="2" t="s">
        <v>1054</v>
      </c>
      <c r="C837" s="2" t="s">
        <v>2827</v>
      </c>
      <c r="D837" s="2" t="s">
        <v>2828</v>
      </c>
      <c r="E837" s="2" t="s">
        <v>2829</v>
      </c>
      <c r="F837" s="2" t="s">
        <v>1605</v>
      </c>
      <c r="G837" s="2" t="s">
        <v>1606</v>
      </c>
      <c r="H837" s="2" t="s">
        <v>1607</v>
      </c>
      <c r="I837" s="2" t="s">
        <v>2830</v>
      </c>
      <c r="J837" s="2" t="s">
        <v>1609</v>
      </c>
      <c r="K837" s="2" t="s">
        <v>1610</v>
      </c>
      <c r="L837" s="2" t="s">
        <v>1089</v>
      </c>
      <c r="M837" s="2" t="s">
        <v>1059</v>
      </c>
      <c r="N837" s="2" t="s">
        <v>1124</v>
      </c>
      <c r="O837" s="2" t="s">
        <v>1040</v>
      </c>
      <c r="P837" s="2" t="str">
        <f t="shared" si="26"/>
        <v>P-Onsite</v>
      </c>
      <c r="Q837" s="2" t="str">
        <f t="shared" si="27"/>
        <v>P-S1_Onsite</v>
      </c>
      <c r="R837" s="2" t="s">
        <v>1061</v>
      </c>
      <c r="S837" s="2" t="s">
        <v>1041</v>
      </c>
      <c r="T837" s="2" t="s">
        <v>1596</v>
      </c>
    </row>
    <row r="838" spans="1:20" x14ac:dyDescent="0.3">
      <c r="A838" s="2" t="s">
        <v>2826</v>
      </c>
      <c r="B838" s="2" t="s">
        <v>1054</v>
      </c>
      <c r="C838" s="2" t="s">
        <v>2827</v>
      </c>
      <c r="D838" s="2" t="s">
        <v>2828</v>
      </c>
      <c r="E838" s="2" t="s">
        <v>2829</v>
      </c>
      <c r="F838" s="2" t="s">
        <v>1612</v>
      </c>
      <c r="G838" s="2" t="s">
        <v>1613</v>
      </c>
      <c r="H838" s="2" t="s">
        <v>1614</v>
      </c>
      <c r="I838" s="2" t="s">
        <v>2831</v>
      </c>
      <c r="J838" s="2" t="s">
        <v>1047</v>
      </c>
      <c r="K838" s="2" t="s">
        <v>1048</v>
      </c>
      <c r="L838" s="2" t="s">
        <v>1089</v>
      </c>
      <c r="M838" s="2" t="s">
        <v>1059</v>
      </c>
      <c r="N838" s="2" t="s">
        <v>1124</v>
      </c>
      <c r="O838" s="2" t="s">
        <v>1040</v>
      </c>
      <c r="P838" s="2" t="str">
        <f t="shared" si="26"/>
        <v>P-Onsite</v>
      </c>
      <c r="Q838" s="2" t="str">
        <f t="shared" si="27"/>
        <v>P-S1_Onsite</v>
      </c>
      <c r="R838" s="2" t="s">
        <v>1061</v>
      </c>
      <c r="S838" s="2" t="s">
        <v>1041</v>
      </c>
      <c r="T838" s="2" t="s">
        <v>1596</v>
      </c>
    </row>
    <row r="839" spans="1:20" x14ac:dyDescent="0.3">
      <c r="A839" s="2" t="s">
        <v>2832</v>
      </c>
      <c r="B839" s="2" t="s">
        <v>1054</v>
      </c>
      <c r="C839" s="2" t="s">
        <v>2833</v>
      </c>
      <c r="D839" s="2" t="s">
        <v>2834</v>
      </c>
      <c r="E839" s="2" t="s">
        <v>2835</v>
      </c>
      <c r="F839" s="2" t="s">
        <v>1605</v>
      </c>
      <c r="G839" s="2" t="s">
        <v>1606</v>
      </c>
      <c r="H839" s="2" t="s">
        <v>1607</v>
      </c>
      <c r="I839" s="2" t="s">
        <v>2836</v>
      </c>
      <c r="J839" s="2" t="s">
        <v>1609</v>
      </c>
      <c r="K839" s="2" t="s">
        <v>1610</v>
      </c>
      <c r="L839" s="2" t="s">
        <v>1300</v>
      </c>
      <c r="M839" s="2" t="s">
        <v>1059</v>
      </c>
      <c r="N839" s="2" t="s">
        <v>1301</v>
      </c>
      <c r="O839" s="2" t="s">
        <v>1040</v>
      </c>
      <c r="P839" s="2" t="str">
        <f t="shared" si="26"/>
        <v>P-Onsite</v>
      </c>
      <c r="Q839" s="2" t="str">
        <f t="shared" si="27"/>
        <v>P-S1_Onsite</v>
      </c>
      <c r="R839" s="2" t="s">
        <v>1061</v>
      </c>
      <c r="S839" s="2" t="s">
        <v>1041</v>
      </c>
      <c r="T839" s="2" t="s">
        <v>1596</v>
      </c>
    </row>
    <row r="840" spans="1:20" x14ac:dyDescent="0.3">
      <c r="A840" s="2" t="s">
        <v>2832</v>
      </c>
      <c r="B840" s="2" t="s">
        <v>1054</v>
      </c>
      <c r="C840" s="2" t="s">
        <v>2833</v>
      </c>
      <c r="D840" s="2" t="s">
        <v>2834</v>
      </c>
      <c r="E840" s="2" t="s">
        <v>2835</v>
      </c>
      <c r="F840" s="2" t="s">
        <v>1592</v>
      </c>
      <c r="G840" s="2" t="s">
        <v>1593</v>
      </c>
      <c r="H840" s="2" t="s">
        <v>1594</v>
      </c>
      <c r="I840" s="2" t="s">
        <v>2837</v>
      </c>
      <c r="J840" s="2" t="s">
        <v>1066</v>
      </c>
      <c r="K840" s="2" t="s">
        <v>1048</v>
      </c>
      <c r="L840" s="2" t="s">
        <v>1300</v>
      </c>
      <c r="M840" s="2" t="s">
        <v>1059</v>
      </c>
      <c r="N840" s="2" t="s">
        <v>1301</v>
      </c>
      <c r="O840" s="2" t="s">
        <v>1040</v>
      </c>
      <c r="P840" s="2" t="str">
        <f t="shared" si="26"/>
        <v>P-Onsite</v>
      </c>
      <c r="Q840" s="2" t="str">
        <f t="shared" si="27"/>
        <v>P-S1_Onsite</v>
      </c>
      <c r="R840" s="2" t="s">
        <v>1061</v>
      </c>
      <c r="S840" s="2" t="s">
        <v>1041</v>
      </c>
      <c r="T840" s="2" t="s">
        <v>1596</v>
      </c>
    </row>
    <row r="841" spans="1:20" x14ac:dyDescent="0.3">
      <c r="A841" s="2" t="s">
        <v>2832</v>
      </c>
      <c r="B841" s="2" t="s">
        <v>1054</v>
      </c>
      <c r="C841" s="2" t="s">
        <v>2833</v>
      </c>
      <c r="D841" s="2" t="s">
        <v>2834</v>
      </c>
      <c r="E841" s="2" t="s">
        <v>2835</v>
      </c>
      <c r="F841" s="2" t="s">
        <v>1597</v>
      </c>
      <c r="G841" s="2" t="s">
        <v>1598</v>
      </c>
      <c r="H841" s="2" t="s">
        <v>1599</v>
      </c>
      <c r="I841" s="2" t="s">
        <v>2838</v>
      </c>
      <c r="J841" s="2" t="s">
        <v>1037</v>
      </c>
      <c r="K841" s="2" t="s">
        <v>1038</v>
      </c>
      <c r="L841" s="2" t="s">
        <v>1300</v>
      </c>
      <c r="M841" s="2" t="s">
        <v>1059</v>
      </c>
      <c r="N841" s="2" t="s">
        <v>1301</v>
      </c>
      <c r="O841" s="2" t="s">
        <v>1040</v>
      </c>
      <c r="P841" s="2" t="str">
        <f t="shared" si="26"/>
        <v>P-Onsite</v>
      </c>
      <c r="Q841" s="2" t="str">
        <f t="shared" si="27"/>
        <v>P-S1_Onsite</v>
      </c>
      <c r="R841" s="2" t="s">
        <v>1061</v>
      </c>
      <c r="S841" s="2" t="s">
        <v>1041</v>
      </c>
      <c r="T841" s="2" t="s">
        <v>1596</v>
      </c>
    </row>
    <row r="842" spans="1:20" x14ac:dyDescent="0.3">
      <c r="A842" s="2" t="s">
        <v>2832</v>
      </c>
      <c r="B842" s="2" t="s">
        <v>1054</v>
      </c>
      <c r="C842" s="2" t="s">
        <v>2833</v>
      </c>
      <c r="D842" s="2" t="s">
        <v>2834</v>
      </c>
      <c r="E842" s="2" t="s">
        <v>2835</v>
      </c>
      <c r="F842" s="2" t="s">
        <v>1612</v>
      </c>
      <c r="G842" s="2" t="s">
        <v>1613</v>
      </c>
      <c r="H842" s="2" t="s">
        <v>1614</v>
      </c>
      <c r="I842" s="2" t="s">
        <v>2839</v>
      </c>
      <c r="J842" s="2" t="s">
        <v>1047</v>
      </c>
      <c r="K842" s="2" t="s">
        <v>1048</v>
      </c>
      <c r="L842" s="2" t="s">
        <v>1300</v>
      </c>
      <c r="M842" s="2" t="s">
        <v>1059</v>
      </c>
      <c r="N842" s="2" t="s">
        <v>1301</v>
      </c>
      <c r="O842" s="2" t="s">
        <v>1040</v>
      </c>
      <c r="P842" s="2" t="str">
        <f t="shared" si="26"/>
        <v>P-Onsite</v>
      </c>
      <c r="Q842" s="2" t="str">
        <f t="shared" si="27"/>
        <v>P-S1_Onsite</v>
      </c>
      <c r="R842" s="2" t="s">
        <v>1061</v>
      </c>
      <c r="S842" s="2" t="s">
        <v>1041</v>
      </c>
      <c r="T842" s="2" t="s">
        <v>1596</v>
      </c>
    </row>
    <row r="843" spans="1:20" x14ac:dyDescent="0.3">
      <c r="A843" s="2" t="s">
        <v>2832</v>
      </c>
      <c r="B843" s="2" t="s">
        <v>1054</v>
      </c>
      <c r="C843" s="2" t="s">
        <v>2833</v>
      </c>
      <c r="D843" s="2" t="s">
        <v>2834</v>
      </c>
      <c r="E843" s="2" t="s">
        <v>2835</v>
      </c>
      <c r="F843" s="2" t="s">
        <v>1630</v>
      </c>
      <c r="G843" s="2" t="s">
        <v>1631</v>
      </c>
      <c r="H843" s="2" t="s">
        <v>1632</v>
      </c>
      <c r="I843" s="2" t="s">
        <v>2840</v>
      </c>
      <c r="J843" s="2" t="s">
        <v>1053</v>
      </c>
      <c r="K843" s="2" t="s">
        <v>1038</v>
      </c>
      <c r="L843" s="2" t="s">
        <v>1300</v>
      </c>
      <c r="M843" s="2" t="s">
        <v>1059</v>
      </c>
      <c r="N843" s="2" t="s">
        <v>1301</v>
      </c>
      <c r="O843" s="2" t="s">
        <v>1040</v>
      </c>
      <c r="P843" s="2" t="str">
        <f t="shared" si="26"/>
        <v>P-Onsite</v>
      </c>
      <c r="Q843" s="2" t="str">
        <f t="shared" si="27"/>
        <v>P-S1_Onsite</v>
      </c>
      <c r="R843" s="2" t="s">
        <v>1061</v>
      </c>
      <c r="S843" s="2" t="s">
        <v>1041</v>
      </c>
      <c r="T843" s="2" t="s">
        <v>1596</v>
      </c>
    </row>
    <row r="844" spans="1:20" x14ac:dyDescent="0.3">
      <c r="A844" s="2" t="s">
        <v>2841</v>
      </c>
      <c r="B844" s="2" t="s">
        <v>1031</v>
      </c>
      <c r="C844" s="2" t="s">
        <v>2842</v>
      </c>
      <c r="D844" s="2" t="s">
        <v>2843</v>
      </c>
      <c r="E844" s="2" t="s">
        <v>2844</v>
      </c>
      <c r="F844" s="2" t="s">
        <v>1860</v>
      </c>
      <c r="G844" s="2" t="s">
        <v>1593</v>
      </c>
      <c r="H844" s="2" t="s">
        <v>1594</v>
      </c>
      <c r="I844" s="2" t="s">
        <v>2845</v>
      </c>
      <c r="J844" s="2" t="s">
        <v>1066</v>
      </c>
      <c r="K844" s="2" t="s">
        <v>1048</v>
      </c>
      <c r="L844" s="2" t="s">
        <v>1039</v>
      </c>
      <c r="M844" s="2" t="s">
        <v>1039</v>
      </c>
      <c r="N844" s="2" t="s">
        <v>1039</v>
      </c>
      <c r="O844" s="2" t="s">
        <v>1040</v>
      </c>
      <c r="P844" s="2" t="str">
        <f t="shared" si="26"/>
        <v>P-Online</v>
      </c>
      <c r="Q844" s="2" t="str">
        <f t="shared" si="27"/>
        <v>P-S1_Online</v>
      </c>
      <c r="R844" s="2"/>
      <c r="S844" s="2" t="s">
        <v>1041</v>
      </c>
      <c r="T844" s="2" t="s">
        <v>1596</v>
      </c>
    </row>
    <row r="845" spans="1:20" x14ac:dyDescent="0.3">
      <c r="A845" s="2" t="s">
        <v>2841</v>
      </c>
      <c r="B845" s="2" t="s">
        <v>1031</v>
      </c>
      <c r="C845" s="2" t="s">
        <v>2842</v>
      </c>
      <c r="D845" s="2" t="s">
        <v>2843</v>
      </c>
      <c r="E845" s="2" t="s">
        <v>2844</v>
      </c>
      <c r="F845" s="2" t="s">
        <v>2111</v>
      </c>
      <c r="G845" s="2" t="s">
        <v>1598</v>
      </c>
      <c r="H845" s="2" t="s">
        <v>1599</v>
      </c>
      <c r="I845" s="2" t="s">
        <v>2846</v>
      </c>
      <c r="J845" s="2" t="s">
        <v>1037</v>
      </c>
      <c r="K845" s="2" t="s">
        <v>1038</v>
      </c>
      <c r="L845" s="2" t="s">
        <v>1039</v>
      </c>
      <c r="M845" s="2" t="s">
        <v>1039</v>
      </c>
      <c r="N845" s="2" t="s">
        <v>1039</v>
      </c>
      <c r="O845" s="2" t="s">
        <v>1040</v>
      </c>
      <c r="P845" s="2" t="str">
        <f t="shared" si="26"/>
        <v>P-Online</v>
      </c>
      <c r="Q845" s="2" t="str">
        <f t="shared" si="27"/>
        <v>P-S1_Online</v>
      </c>
      <c r="R845" s="2"/>
      <c r="S845" s="2" t="s">
        <v>1041</v>
      </c>
      <c r="T845" s="2" t="s">
        <v>1596</v>
      </c>
    </row>
    <row r="846" spans="1:20" x14ac:dyDescent="0.3">
      <c r="A846" s="2" t="s">
        <v>2841</v>
      </c>
      <c r="B846" s="2" t="s">
        <v>1031</v>
      </c>
      <c r="C846" s="2" t="s">
        <v>2842</v>
      </c>
      <c r="D846" s="2" t="s">
        <v>2843</v>
      </c>
      <c r="E846" s="2" t="s">
        <v>2844</v>
      </c>
      <c r="F846" s="2" t="s">
        <v>2102</v>
      </c>
      <c r="G846" s="2" t="s">
        <v>1631</v>
      </c>
      <c r="H846" s="2" t="s">
        <v>1632</v>
      </c>
      <c r="I846" s="2" t="s">
        <v>2847</v>
      </c>
      <c r="J846" s="2" t="s">
        <v>1053</v>
      </c>
      <c r="K846" s="2" t="s">
        <v>1038</v>
      </c>
      <c r="L846" s="2" t="s">
        <v>1039</v>
      </c>
      <c r="M846" s="2" t="s">
        <v>1039</v>
      </c>
      <c r="N846" s="2" t="s">
        <v>1039</v>
      </c>
      <c r="O846" s="2" t="s">
        <v>1040</v>
      </c>
      <c r="P846" s="2" t="str">
        <f t="shared" si="26"/>
        <v>P-Online</v>
      </c>
      <c r="Q846" s="2" t="str">
        <f t="shared" si="27"/>
        <v>P-S1_Online</v>
      </c>
      <c r="R846" s="2"/>
      <c r="S846" s="2" t="s">
        <v>1041</v>
      </c>
      <c r="T846" s="2" t="s">
        <v>1596</v>
      </c>
    </row>
    <row r="847" spans="1:20" x14ac:dyDescent="0.3">
      <c r="A847" s="2" t="s">
        <v>2848</v>
      </c>
      <c r="B847" s="2" t="s">
        <v>1054</v>
      </c>
      <c r="C847" s="2" t="s">
        <v>2849</v>
      </c>
      <c r="D847" s="2" t="s">
        <v>2850</v>
      </c>
      <c r="E847" s="2" t="s">
        <v>2851</v>
      </c>
      <c r="F847" s="2" t="s">
        <v>1605</v>
      </c>
      <c r="G847" s="2" t="s">
        <v>1606</v>
      </c>
      <c r="H847" s="2" t="s">
        <v>1607</v>
      </c>
      <c r="I847" s="2" t="s">
        <v>2852</v>
      </c>
      <c r="J847" s="2" t="s">
        <v>1609</v>
      </c>
      <c r="K847" s="2" t="s">
        <v>1610</v>
      </c>
      <c r="L847" s="2" t="s">
        <v>1058</v>
      </c>
      <c r="M847" s="2" t="s">
        <v>1059</v>
      </c>
      <c r="N847" s="2" t="s">
        <v>1106</v>
      </c>
      <c r="O847" s="2" t="s">
        <v>1040</v>
      </c>
      <c r="P847" s="2" t="str">
        <f t="shared" si="26"/>
        <v>P-Onsite</v>
      </c>
      <c r="Q847" s="2" t="str">
        <f t="shared" si="27"/>
        <v>P-S1_Onsite</v>
      </c>
      <c r="R847" s="2" t="s">
        <v>1061</v>
      </c>
      <c r="S847" s="2" t="s">
        <v>1041</v>
      </c>
      <c r="T847" s="2" t="s">
        <v>1596</v>
      </c>
    </row>
    <row r="848" spans="1:20" x14ac:dyDescent="0.3">
      <c r="A848" s="2" t="s">
        <v>2848</v>
      </c>
      <c r="B848" s="2" t="s">
        <v>1054</v>
      </c>
      <c r="C848" s="2" t="s">
        <v>2849</v>
      </c>
      <c r="D848" s="2" t="s">
        <v>2850</v>
      </c>
      <c r="E848" s="2" t="s">
        <v>2851</v>
      </c>
      <c r="F848" s="2" t="s">
        <v>1592</v>
      </c>
      <c r="G848" s="2" t="s">
        <v>1593</v>
      </c>
      <c r="H848" s="2" t="s">
        <v>1594</v>
      </c>
      <c r="I848" s="2" t="s">
        <v>2853</v>
      </c>
      <c r="J848" s="2" t="s">
        <v>1066</v>
      </c>
      <c r="K848" s="2" t="s">
        <v>1048</v>
      </c>
      <c r="L848" s="2" t="s">
        <v>1058</v>
      </c>
      <c r="M848" s="2" t="s">
        <v>1059</v>
      </c>
      <c r="N848" s="2" t="s">
        <v>1106</v>
      </c>
      <c r="O848" s="2" t="s">
        <v>1040</v>
      </c>
      <c r="P848" s="2" t="str">
        <f t="shared" si="26"/>
        <v>P-Onsite</v>
      </c>
      <c r="Q848" s="2" t="str">
        <f t="shared" si="27"/>
        <v>P-S1_Onsite</v>
      </c>
      <c r="R848" s="2" t="s">
        <v>1061</v>
      </c>
      <c r="S848" s="2" t="s">
        <v>1041</v>
      </c>
      <c r="T848" s="2" t="s">
        <v>1596</v>
      </c>
    </row>
    <row r="849" spans="1:20" x14ac:dyDescent="0.3">
      <c r="A849" s="2" t="s">
        <v>2848</v>
      </c>
      <c r="B849" s="2" t="s">
        <v>1054</v>
      </c>
      <c r="C849" s="2" t="s">
        <v>2849</v>
      </c>
      <c r="D849" s="2" t="s">
        <v>2850</v>
      </c>
      <c r="E849" s="2" t="s">
        <v>2851</v>
      </c>
      <c r="F849" s="2" t="s">
        <v>1597</v>
      </c>
      <c r="G849" s="2" t="s">
        <v>1598</v>
      </c>
      <c r="H849" s="2" t="s">
        <v>1599</v>
      </c>
      <c r="I849" s="2" t="s">
        <v>2854</v>
      </c>
      <c r="J849" s="2" t="s">
        <v>1037</v>
      </c>
      <c r="K849" s="2" t="s">
        <v>1038</v>
      </c>
      <c r="L849" s="2" t="s">
        <v>1058</v>
      </c>
      <c r="M849" s="2" t="s">
        <v>1059</v>
      </c>
      <c r="N849" s="2" t="s">
        <v>1106</v>
      </c>
      <c r="O849" s="2" t="s">
        <v>1040</v>
      </c>
      <c r="P849" s="2" t="str">
        <f t="shared" si="26"/>
        <v>P-Onsite</v>
      </c>
      <c r="Q849" s="2" t="str">
        <f t="shared" si="27"/>
        <v>P-S1_Onsite</v>
      </c>
      <c r="R849" s="2" t="s">
        <v>1061</v>
      </c>
      <c r="S849" s="2" t="s">
        <v>1041</v>
      </c>
      <c r="T849" s="2" t="s">
        <v>1596</v>
      </c>
    </row>
    <row r="850" spans="1:20" x14ac:dyDescent="0.3">
      <c r="A850" s="2" t="s">
        <v>2848</v>
      </c>
      <c r="B850" s="2" t="s">
        <v>1054</v>
      </c>
      <c r="C850" s="2" t="s">
        <v>2849</v>
      </c>
      <c r="D850" s="2" t="s">
        <v>2850</v>
      </c>
      <c r="E850" s="2" t="s">
        <v>2851</v>
      </c>
      <c r="F850" s="2" t="s">
        <v>1612</v>
      </c>
      <c r="G850" s="2" t="s">
        <v>1613</v>
      </c>
      <c r="H850" s="2" t="s">
        <v>1614</v>
      </c>
      <c r="I850" s="2" t="s">
        <v>2855</v>
      </c>
      <c r="J850" s="2" t="s">
        <v>1047</v>
      </c>
      <c r="K850" s="2" t="s">
        <v>1048</v>
      </c>
      <c r="L850" s="2" t="s">
        <v>1058</v>
      </c>
      <c r="M850" s="2" t="s">
        <v>1059</v>
      </c>
      <c r="N850" s="2" t="s">
        <v>1106</v>
      </c>
      <c r="O850" s="2" t="s">
        <v>1040</v>
      </c>
      <c r="P850" s="2" t="str">
        <f t="shared" si="26"/>
        <v>P-Onsite</v>
      </c>
      <c r="Q850" s="2" t="str">
        <f t="shared" si="27"/>
        <v>P-S1_Onsite</v>
      </c>
      <c r="R850" s="2" t="s">
        <v>1061</v>
      </c>
      <c r="S850" s="2" t="s">
        <v>1041</v>
      </c>
      <c r="T850" s="2" t="s">
        <v>1596</v>
      </c>
    </row>
    <row r="851" spans="1:20" x14ac:dyDescent="0.3">
      <c r="A851" s="2" t="s">
        <v>2848</v>
      </c>
      <c r="B851" s="2" t="s">
        <v>1054</v>
      </c>
      <c r="C851" s="2" t="s">
        <v>2849</v>
      </c>
      <c r="D851" s="2" t="s">
        <v>2850</v>
      </c>
      <c r="E851" s="2" t="s">
        <v>2851</v>
      </c>
      <c r="F851" s="2" t="s">
        <v>1630</v>
      </c>
      <c r="G851" s="2" t="s">
        <v>1631</v>
      </c>
      <c r="H851" s="2" t="s">
        <v>1632</v>
      </c>
      <c r="I851" s="2" t="s">
        <v>2856</v>
      </c>
      <c r="J851" s="2" t="s">
        <v>1053</v>
      </c>
      <c r="K851" s="2" t="s">
        <v>1038</v>
      </c>
      <c r="L851" s="2" t="s">
        <v>1058</v>
      </c>
      <c r="M851" s="2" t="s">
        <v>1059</v>
      </c>
      <c r="N851" s="2" t="s">
        <v>1106</v>
      </c>
      <c r="O851" s="2" t="s">
        <v>1040</v>
      </c>
      <c r="P851" s="2" t="str">
        <f t="shared" si="26"/>
        <v>P-Onsite</v>
      </c>
      <c r="Q851" s="2" t="str">
        <f t="shared" si="27"/>
        <v>P-S1_Onsite</v>
      </c>
      <c r="R851" s="2" t="s">
        <v>1061</v>
      </c>
      <c r="S851" s="2" t="s">
        <v>1041</v>
      </c>
      <c r="T851" s="2" t="s">
        <v>1596</v>
      </c>
    </row>
    <row r="852" spans="1:20" x14ac:dyDescent="0.3">
      <c r="A852" s="2" t="s">
        <v>2857</v>
      </c>
      <c r="B852" s="2" t="s">
        <v>1054</v>
      </c>
      <c r="C852" s="2" t="s">
        <v>2858</v>
      </c>
      <c r="D852" s="2" t="s">
        <v>2859</v>
      </c>
      <c r="E852" s="2" t="s">
        <v>2860</v>
      </c>
      <c r="F852" s="2" t="s">
        <v>1605</v>
      </c>
      <c r="G852" s="2" t="s">
        <v>1606</v>
      </c>
      <c r="H852" s="2" t="s">
        <v>1607</v>
      </c>
      <c r="I852" s="2" t="s">
        <v>2861</v>
      </c>
      <c r="J852" s="2" t="s">
        <v>1609</v>
      </c>
      <c r="K852" s="2" t="s">
        <v>1610</v>
      </c>
      <c r="L852" s="2" t="s">
        <v>1300</v>
      </c>
      <c r="M852" s="2" t="s">
        <v>1059</v>
      </c>
      <c r="N852" s="2" t="s">
        <v>1301</v>
      </c>
      <c r="O852" s="2" t="s">
        <v>1040</v>
      </c>
      <c r="P852" s="2" t="str">
        <f t="shared" si="26"/>
        <v>P-Onsite</v>
      </c>
      <c r="Q852" s="2" t="str">
        <f t="shared" si="27"/>
        <v>P-S1_Onsite</v>
      </c>
      <c r="R852" s="2" t="s">
        <v>1061</v>
      </c>
      <c r="S852" s="2" t="s">
        <v>1041</v>
      </c>
      <c r="T852" s="2" t="s">
        <v>1596</v>
      </c>
    </row>
    <row r="853" spans="1:20" x14ac:dyDescent="0.3">
      <c r="A853" s="2" t="s">
        <v>2857</v>
      </c>
      <c r="B853" s="2" t="s">
        <v>1054</v>
      </c>
      <c r="C853" s="2" t="s">
        <v>2858</v>
      </c>
      <c r="D853" s="2" t="s">
        <v>2859</v>
      </c>
      <c r="E853" s="2" t="s">
        <v>2860</v>
      </c>
      <c r="F853" s="2" t="s">
        <v>1592</v>
      </c>
      <c r="G853" s="2" t="s">
        <v>1593</v>
      </c>
      <c r="H853" s="2" t="s">
        <v>1594</v>
      </c>
      <c r="I853" s="2" t="s">
        <v>2862</v>
      </c>
      <c r="J853" s="2" t="s">
        <v>1066</v>
      </c>
      <c r="K853" s="2" t="s">
        <v>1048</v>
      </c>
      <c r="L853" s="2" t="s">
        <v>1300</v>
      </c>
      <c r="M853" s="2" t="s">
        <v>1059</v>
      </c>
      <c r="N853" s="2" t="s">
        <v>1301</v>
      </c>
      <c r="O853" s="2" t="s">
        <v>1040</v>
      </c>
      <c r="P853" s="2" t="str">
        <f t="shared" si="26"/>
        <v>P-Onsite</v>
      </c>
      <c r="Q853" s="2" t="str">
        <f t="shared" si="27"/>
        <v>P-S1_Onsite</v>
      </c>
      <c r="R853" s="2" t="s">
        <v>1061</v>
      </c>
      <c r="S853" s="2" t="s">
        <v>1041</v>
      </c>
      <c r="T853" s="2" t="s">
        <v>1596</v>
      </c>
    </row>
    <row r="854" spans="1:20" x14ac:dyDescent="0.3">
      <c r="A854" s="2" t="s">
        <v>2857</v>
      </c>
      <c r="B854" s="2" t="s">
        <v>1054</v>
      </c>
      <c r="C854" s="2" t="s">
        <v>2858</v>
      </c>
      <c r="D854" s="2" t="s">
        <v>2859</v>
      </c>
      <c r="E854" s="2" t="s">
        <v>2860</v>
      </c>
      <c r="F854" s="2" t="s">
        <v>1597</v>
      </c>
      <c r="G854" s="2" t="s">
        <v>1598</v>
      </c>
      <c r="H854" s="2" t="s">
        <v>1599</v>
      </c>
      <c r="I854" s="2" t="s">
        <v>2863</v>
      </c>
      <c r="J854" s="2" t="s">
        <v>1037</v>
      </c>
      <c r="K854" s="2" t="s">
        <v>1038</v>
      </c>
      <c r="L854" s="2" t="s">
        <v>1300</v>
      </c>
      <c r="M854" s="2" t="s">
        <v>1059</v>
      </c>
      <c r="N854" s="2" t="s">
        <v>1301</v>
      </c>
      <c r="O854" s="2" t="s">
        <v>1040</v>
      </c>
      <c r="P854" s="2" t="str">
        <f t="shared" si="26"/>
        <v>P-Onsite</v>
      </c>
      <c r="Q854" s="2" t="str">
        <f t="shared" si="27"/>
        <v>P-S1_Onsite</v>
      </c>
      <c r="R854" s="2" t="s">
        <v>1061</v>
      </c>
      <c r="S854" s="2" t="s">
        <v>1041</v>
      </c>
      <c r="T854" s="2" t="s">
        <v>1596</v>
      </c>
    </row>
    <row r="855" spans="1:20" x14ac:dyDescent="0.3">
      <c r="A855" s="2" t="s">
        <v>2857</v>
      </c>
      <c r="B855" s="2" t="s">
        <v>1054</v>
      </c>
      <c r="C855" s="2" t="s">
        <v>2858</v>
      </c>
      <c r="D855" s="2" t="s">
        <v>2859</v>
      </c>
      <c r="E855" s="2" t="s">
        <v>2860</v>
      </c>
      <c r="F855" s="2" t="s">
        <v>1612</v>
      </c>
      <c r="G855" s="2" t="s">
        <v>1613</v>
      </c>
      <c r="H855" s="2" t="s">
        <v>1614</v>
      </c>
      <c r="I855" s="2" t="s">
        <v>2864</v>
      </c>
      <c r="J855" s="2" t="s">
        <v>1047</v>
      </c>
      <c r="K855" s="2" t="s">
        <v>1048</v>
      </c>
      <c r="L855" s="2" t="s">
        <v>1300</v>
      </c>
      <c r="M855" s="2" t="s">
        <v>1059</v>
      </c>
      <c r="N855" s="2" t="s">
        <v>1301</v>
      </c>
      <c r="O855" s="2" t="s">
        <v>1040</v>
      </c>
      <c r="P855" s="2" t="str">
        <f t="shared" si="26"/>
        <v>P-Onsite</v>
      </c>
      <c r="Q855" s="2" t="str">
        <f t="shared" si="27"/>
        <v>P-S1_Onsite</v>
      </c>
      <c r="R855" s="2" t="s">
        <v>1061</v>
      </c>
      <c r="S855" s="2" t="s">
        <v>1041</v>
      </c>
      <c r="T855" s="2" t="s">
        <v>1596</v>
      </c>
    </row>
    <row r="856" spans="1:20" x14ac:dyDescent="0.3">
      <c r="A856" s="2" t="s">
        <v>2857</v>
      </c>
      <c r="B856" s="2" t="s">
        <v>1054</v>
      </c>
      <c r="C856" s="2" t="s">
        <v>2858</v>
      </c>
      <c r="D856" s="2" t="s">
        <v>2859</v>
      </c>
      <c r="E856" s="2" t="s">
        <v>2860</v>
      </c>
      <c r="F856" s="2" t="s">
        <v>1630</v>
      </c>
      <c r="G856" s="2" t="s">
        <v>1631</v>
      </c>
      <c r="H856" s="2" t="s">
        <v>1632</v>
      </c>
      <c r="I856" s="2" t="s">
        <v>2865</v>
      </c>
      <c r="J856" s="2" t="s">
        <v>1053</v>
      </c>
      <c r="K856" s="2" t="s">
        <v>1038</v>
      </c>
      <c r="L856" s="2" t="s">
        <v>1300</v>
      </c>
      <c r="M856" s="2" t="s">
        <v>1059</v>
      </c>
      <c r="N856" s="2" t="s">
        <v>1301</v>
      </c>
      <c r="O856" s="2" t="s">
        <v>1040</v>
      </c>
      <c r="P856" s="2" t="str">
        <f t="shared" si="26"/>
        <v>P-Onsite</v>
      </c>
      <c r="Q856" s="2" t="str">
        <f t="shared" si="27"/>
        <v>P-S1_Onsite</v>
      </c>
      <c r="R856" s="2" t="s">
        <v>1061</v>
      </c>
      <c r="S856" s="2" t="s">
        <v>1041</v>
      </c>
      <c r="T856" s="2" t="s">
        <v>1596</v>
      </c>
    </row>
    <row r="857" spans="1:20" x14ac:dyDescent="0.3">
      <c r="A857" s="2" t="s">
        <v>2866</v>
      </c>
      <c r="B857" s="2" t="s">
        <v>1054</v>
      </c>
      <c r="C857" s="2" t="s">
        <v>2867</v>
      </c>
      <c r="D857" s="2" t="s">
        <v>2868</v>
      </c>
      <c r="E857" s="2" t="s">
        <v>2869</v>
      </c>
      <c r="F857" s="2" t="s">
        <v>1605</v>
      </c>
      <c r="G857" s="2" t="s">
        <v>1606</v>
      </c>
      <c r="H857" s="2" t="s">
        <v>1607</v>
      </c>
      <c r="I857" s="2" t="s">
        <v>2870</v>
      </c>
      <c r="J857" s="2" t="s">
        <v>1609</v>
      </c>
      <c r="K857" s="2" t="s">
        <v>1610</v>
      </c>
      <c r="L857" s="2" t="s">
        <v>1205</v>
      </c>
      <c r="M857" s="2" t="s">
        <v>1059</v>
      </c>
      <c r="N857" s="2" t="s">
        <v>1206</v>
      </c>
      <c r="O857" s="2" t="s">
        <v>1040</v>
      </c>
      <c r="P857" s="2" t="str">
        <f t="shared" si="26"/>
        <v>P-Onsite</v>
      </c>
      <c r="Q857" s="2" t="str">
        <f t="shared" si="27"/>
        <v>P-S1_Onsite</v>
      </c>
      <c r="R857" s="2" t="s">
        <v>1061</v>
      </c>
      <c r="S857" s="2" t="s">
        <v>1041</v>
      </c>
      <c r="T857" s="2" t="s">
        <v>1596</v>
      </c>
    </row>
    <row r="858" spans="1:20" x14ac:dyDescent="0.3">
      <c r="A858" s="2" t="s">
        <v>2866</v>
      </c>
      <c r="B858" s="2" t="s">
        <v>1054</v>
      </c>
      <c r="C858" s="2" t="s">
        <v>2867</v>
      </c>
      <c r="D858" s="2" t="s">
        <v>2868</v>
      </c>
      <c r="E858" s="2" t="s">
        <v>2869</v>
      </c>
      <c r="F858" s="2" t="s">
        <v>1592</v>
      </c>
      <c r="G858" s="2" t="s">
        <v>1593</v>
      </c>
      <c r="H858" s="2" t="s">
        <v>1594</v>
      </c>
      <c r="I858" s="2" t="s">
        <v>2871</v>
      </c>
      <c r="J858" s="2" t="s">
        <v>1066</v>
      </c>
      <c r="K858" s="2" t="s">
        <v>1048</v>
      </c>
      <c r="L858" s="2" t="s">
        <v>1205</v>
      </c>
      <c r="M858" s="2" t="s">
        <v>1059</v>
      </c>
      <c r="N858" s="2" t="s">
        <v>1206</v>
      </c>
      <c r="O858" s="2" t="s">
        <v>1040</v>
      </c>
      <c r="P858" s="2" t="str">
        <f t="shared" si="26"/>
        <v>P-Onsite</v>
      </c>
      <c r="Q858" s="2" t="str">
        <f t="shared" si="27"/>
        <v>P-S1_Onsite</v>
      </c>
      <c r="R858" s="2" t="s">
        <v>1061</v>
      </c>
      <c r="S858" s="2" t="s">
        <v>1041</v>
      </c>
      <c r="T858" s="2" t="s">
        <v>1596</v>
      </c>
    </row>
    <row r="859" spans="1:20" x14ac:dyDescent="0.3">
      <c r="A859" s="2" t="s">
        <v>2866</v>
      </c>
      <c r="B859" s="2" t="s">
        <v>1054</v>
      </c>
      <c r="C859" s="2" t="s">
        <v>2867</v>
      </c>
      <c r="D859" s="2" t="s">
        <v>2868</v>
      </c>
      <c r="E859" s="2" t="s">
        <v>2869</v>
      </c>
      <c r="F859" s="2" t="s">
        <v>1597</v>
      </c>
      <c r="G859" s="2" t="s">
        <v>1598</v>
      </c>
      <c r="H859" s="2" t="s">
        <v>1599</v>
      </c>
      <c r="I859" s="2" t="s">
        <v>2872</v>
      </c>
      <c r="J859" s="2" t="s">
        <v>1037</v>
      </c>
      <c r="K859" s="2" t="s">
        <v>1038</v>
      </c>
      <c r="L859" s="2" t="s">
        <v>1205</v>
      </c>
      <c r="M859" s="2" t="s">
        <v>1059</v>
      </c>
      <c r="N859" s="2" t="s">
        <v>1206</v>
      </c>
      <c r="O859" s="2" t="s">
        <v>1040</v>
      </c>
      <c r="P859" s="2" t="str">
        <f t="shared" si="26"/>
        <v>P-Onsite</v>
      </c>
      <c r="Q859" s="2" t="str">
        <f t="shared" si="27"/>
        <v>P-S1_Onsite</v>
      </c>
      <c r="R859" s="2" t="s">
        <v>1061</v>
      </c>
      <c r="S859" s="2" t="s">
        <v>1041</v>
      </c>
      <c r="T859" s="2" t="s">
        <v>1596</v>
      </c>
    </row>
    <row r="860" spans="1:20" x14ac:dyDescent="0.3">
      <c r="A860" s="2" t="s">
        <v>2866</v>
      </c>
      <c r="B860" s="2" t="s">
        <v>1054</v>
      </c>
      <c r="C860" s="2" t="s">
        <v>2867</v>
      </c>
      <c r="D860" s="2" t="s">
        <v>2868</v>
      </c>
      <c r="E860" s="2" t="s">
        <v>2869</v>
      </c>
      <c r="F860" s="2" t="s">
        <v>1612</v>
      </c>
      <c r="G860" s="2" t="s">
        <v>1613</v>
      </c>
      <c r="H860" s="2" t="s">
        <v>1614</v>
      </c>
      <c r="I860" s="2" t="s">
        <v>2873</v>
      </c>
      <c r="J860" s="2" t="s">
        <v>1047</v>
      </c>
      <c r="K860" s="2" t="s">
        <v>1048</v>
      </c>
      <c r="L860" s="2" t="s">
        <v>1205</v>
      </c>
      <c r="M860" s="2" t="s">
        <v>1059</v>
      </c>
      <c r="N860" s="2" t="s">
        <v>1206</v>
      </c>
      <c r="O860" s="2" t="s">
        <v>1040</v>
      </c>
      <c r="P860" s="2" t="str">
        <f t="shared" si="26"/>
        <v>P-Onsite</v>
      </c>
      <c r="Q860" s="2" t="str">
        <f t="shared" si="27"/>
        <v>P-S1_Onsite</v>
      </c>
      <c r="R860" s="2" t="s">
        <v>1061</v>
      </c>
      <c r="S860" s="2" t="s">
        <v>1041</v>
      </c>
      <c r="T860" s="2" t="s">
        <v>1596</v>
      </c>
    </row>
    <row r="861" spans="1:20" x14ac:dyDescent="0.3">
      <c r="A861" s="2" t="s">
        <v>2866</v>
      </c>
      <c r="B861" s="2" t="s">
        <v>1054</v>
      </c>
      <c r="C861" s="2" t="s">
        <v>2867</v>
      </c>
      <c r="D861" s="2" t="s">
        <v>2868</v>
      </c>
      <c r="E861" s="2" t="s">
        <v>2869</v>
      </c>
      <c r="F861" s="2" t="s">
        <v>1630</v>
      </c>
      <c r="G861" s="2" t="s">
        <v>1631</v>
      </c>
      <c r="H861" s="2" t="s">
        <v>1632</v>
      </c>
      <c r="I861" s="2" t="s">
        <v>2874</v>
      </c>
      <c r="J861" s="2" t="s">
        <v>1053</v>
      </c>
      <c r="K861" s="2" t="s">
        <v>1038</v>
      </c>
      <c r="L861" s="2" t="s">
        <v>1205</v>
      </c>
      <c r="M861" s="2" t="s">
        <v>1059</v>
      </c>
      <c r="N861" s="2" t="s">
        <v>1206</v>
      </c>
      <c r="O861" s="2" t="s">
        <v>1040</v>
      </c>
      <c r="P861" s="2" t="str">
        <f t="shared" si="26"/>
        <v>P-Onsite</v>
      </c>
      <c r="Q861" s="2" t="str">
        <f t="shared" si="27"/>
        <v>P-S1_Onsite</v>
      </c>
      <c r="R861" s="2" t="s">
        <v>1061</v>
      </c>
      <c r="S861" s="2" t="s">
        <v>1041</v>
      </c>
      <c r="T861" s="2" t="s">
        <v>1596</v>
      </c>
    </row>
    <row r="862" spans="1:20" x14ac:dyDescent="0.3">
      <c r="A862" s="2" t="s">
        <v>2875</v>
      </c>
      <c r="B862" s="2" t="s">
        <v>1054</v>
      </c>
      <c r="C862" s="2" t="s">
        <v>2876</v>
      </c>
      <c r="D862" s="2" t="s">
        <v>2877</v>
      </c>
      <c r="E862" s="2" t="s">
        <v>2878</v>
      </c>
      <c r="F862" s="2" t="s">
        <v>1597</v>
      </c>
      <c r="G862" s="2" t="s">
        <v>1598</v>
      </c>
      <c r="H862" s="2" t="s">
        <v>1599</v>
      </c>
      <c r="I862" s="2" t="s">
        <v>2879</v>
      </c>
      <c r="J862" s="2" t="s">
        <v>1037</v>
      </c>
      <c r="K862" s="2" t="s">
        <v>1038</v>
      </c>
      <c r="L862" s="2" t="s">
        <v>1101</v>
      </c>
      <c r="M862" s="2" t="s">
        <v>1059</v>
      </c>
      <c r="N862" s="2" t="s">
        <v>1102</v>
      </c>
      <c r="O862" s="2" t="s">
        <v>1040</v>
      </c>
      <c r="P862" s="2" t="str">
        <f t="shared" si="26"/>
        <v>P-Onsite</v>
      </c>
      <c r="Q862" s="2" t="str">
        <f t="shared" si="27"/>
        <v>P-S1_Onsite</v>
      </c>
      <c r="R862" s="2" t="s">
        <v>1061</v>
      </c>
      <c r="S862" s="2" t="s">
        <v>1041</v>
      </c>
      <c r="T862" s="2" t="s">
        <v>1596</v>
      </c>
    </row>
    <row r="863" spans="1:20" x14ac:dyDescent="0.3">
      <c r="A863" s="2" t="s">
        <v>2875</v>
      </c>
      <c r="B863" s="2" t="s">
        <v>1054</v>
      </c>
      <c r="C863" s="2" t="s">
        <v>2876</v>
      </c>
      <c r="D863" s="2" t="s">
        <v>2877</v>
      </c>
      <c r="E863" s="2" t="s">
        <v>2878</v>
      </c>
      <c r="F863" s="2" t="s">
        <v>1612</v>
      </c>
      <c r="G863" s="2" t="s">
        <v>1613</v>
      </c>
      <c r="H863" s="2" t="s">
        <v>1614</v>
      </c>
      <c r="I863" s="2" t="s">
        <v>2880</v>
      </c>
      <c r="J863" s="2" t="s">
        <v>1047</v>
      </c>
      <c r="K863" s="2" t="s">
        <v>1048</v>
      </c>
      <c r="L863" s="2" t="s">
        <v>1101</v>
      </c>
      <c r="M863" s="2" t="s">
        <v>1059</v>
      </c>
      <c r="N863" s="2" t="s">
        <v>1102</v>
      </c>
      <c r="O863" s="2" t="s">
        <v>1040</v>
      </c>
      <c r="P863" s="2" t="str">
        <f t="shared" si="26"/>
        <v>P-Onsite</v>
      </c>
      <c r="Q863" s="2" t="str">
        <f t="shared" si="27"/>
        <v>P-S1_Onsite</v>
      </c>
      <c r="R863" s="2" t="s">
        <v>1061</v>
      </c>
      <c r="S863" s="2" t="s">
        <v>1041</v>
      </c>
      <c r="T863" s="2" t="s">
        <v>1596</v>
      </c>
    </row>
    <row r="864" spans="1:20" x14ac:dyDescent="0.3">
      <c r="A864" s="2" t="s">
        <v>2881</v>
      </c>
      <c r="B864" s="2" t="s">
        <v>1054</v>
      </c>
      <c r="C864" s="2" t="s">
        <v>2882</v>
      </c>
      <c r="D864" s="2" t="s">
        <v>2883</v>
      </c>
      <c r="E864" s="2" t="s">
        <v>2884</v>
      </c>
      <c r="F864" s="2" t="s">
        <v>1605</v>
      </c>
      <c r="G864" s="2" t="s">
        <v>1606</v>
      </c>
      <c r="H864" s="2" t="s">
        <v>1607</v>
      </c>
      <c r="I864" s="2" t="s">
        <v>2885</v>
      </c>
      <c r="J864" s="2" t="s">
        <v>1609</v>
      </c>
      <c r="K864" s="2" t="s">
        <v>1610</v>
      </c>
      <c r="L864" s="2" t="s">
        <v>1058</v>
      </c>
      <c r="M864" s="2" t="s">
        <v>1059</v>
      </c>
      <c r="N864" s="2" t="s">
        <v>1060</v>
      </c>
      <c r="O864" s="2" t="s">
        <v>1040</v>
      </c>
      <c r="P864" s="2" t="str">
        <f t="shared" si="26"/>
        <v>P-Onsite</v>
      </c>
      <c r="Q864" s="2" t="str">
        <f t="shared" si="27"/>
        <v>P-S1_Onsite</v>
      </c>
      <c r="R864" s="2" t="s">
        <v>1061</v>
      </c>
      <c r="S864" s="2" t="s">
        <v>1041</v>
      </c>
      <c r="T864" s="2" t="s">
        <v>1596</v>
      </c>
    </row>
    <row r="865" spans="1:20" x14ac:dyDescent="0.3">
      <c r="A865" s="2" t="s">
        <v>2881</v>
      </c>
      <c r="B865" s="2" t="s">
        <v>1054</v>
      </c>
      <c r="C865" s="2" t="s">
        <v>2882</v>
      </c>
      <c r="D865" s="2" t="s">
        <v>2883</v>
      </c>
      <c r="E865" s="2" t="s">
        <v>2884</v>
      </c>
      <c r="F865" s="2" t="s">
        <v>1592</v>
      </c>
      <c r="G865" s="2" t="s">
        <v>1593</v>
      </c>
      <c r="H865" s="2" t="s">
        <v>1594</v>
      </c>
      <c r="I865" s="2" t="s">
        <v>2886</v>
      </c>
      <c r="J865" s="2" t="s">
        <v>1066</v>
      </c>
      <c r="K865" s="2" t="s">
        <v>1048</v>
      </c>
      <c r="L865" s="2" t="s">
        <v>1058</v>
      </c>
      <c r="M865" s="2" t="s">
        <v>1059</v>
      </c>
      <c r="N865" s="2" t="s">
        <v>1060</v>
      </c>
      <c r="O865" s="2" t="s">
        <v>1040</v>
      </c>
      <c r="P865" s="2" t="str">
        <f t="shared" si="26"/>
        <v>P-Onsite</v>
      </c>
      <c r="Q865" s="2" t="str">
        <f t="shared" si="27"/>
        <v>P-S1_Onsite</v>
      </c>
      <c r="R865" s="2" t="s">
        <v>1061</v>
      </c>
      <c r="S865" s="2" t="s">
        <v>1041</v>
      </c>
      <c r="T865" s="2" t="s">
        <v>1596</v>
      </c>
    </row>
    <row r="866" spans="1:20" x14ac:dyDescent="0.3">
      <c r="A866" s="2" t="s">
        <v>2881</v>
      </c>
      <c r="B866" s="2" t="s">
        <v>1054</v>
      </c>
      <c r="C866" s="2" t="s">
        <v>2882</v>
      </c>
      <c r="D866" s="2" t="s">
        <v>2883</v>
      </c>
      <c r="E866" s="2" t="s">
        <v>2884</v>
      </c>
      <c r="F866" s="2" t="s">
        <v>1597</v>
      </c>
      <c r="G866" s="2" t="s">
        <v>1598</v>
      </c>
      <c r="H866" s="2" t="s">
        <v>1599</v>
      </c>
      <c r="I866" s="2" t="s">
        <v>2887</v>
      </c>
      <c r="J866" s="2" t="s">
        <v>1037</v>
      </c>
      <c r="K866" s="2" t="s">
        <v>1038</v>
      </c>
      <c r="L866" s="2" t="s">
        <v>1058</v>
      </c>
      <c r="M866" s="2" t="s">
        <v>1059</v>
      </c>
      <c r="N866" s="2" t="s">
        <v>1060</v>
      </c>
      <c r="O866" s="2" t="s">
        <v>1040</v>
      </c>
      <c r="P866" s="2" t="str">
        <f t="shared" si="26"/>
        <v>P-Onsite</v>
      </c>
      <c r="Q866" s="2" t="str">
        <f t="shared" si="27"/>
        <v>P-S1_Onsite</v>
      </c>
      <c r="R866" s="2" t="s">
        <v>1061</v>
      </c>
      <c r="S866" s="2" t="s">
        <v>1041</v>
      </c>
      <c r="T866" s="2" t="s">
        <v>1596</v>
      </c>
    </row>
    <row r="867" spans="1:20" x14ac:dyDescent="0.3">
      <c r="A867" s="2" t="s">
        <v>2881</v>
      </c>
      <c r="B867" s="2" t="s">
        <v>1054</v>
      </c>
      <c r="C867" s="2" t="s">
        <v>2882</v>
      </c>
      <c r="D867" s="2" t="s">
        <v>2883</v>
      </c>
      <c r="E867" s="2" t="s">
        <v>2884</v>
      </c>
      <c r="F867" s="2" t="s">
        <v>1612</v>
      </c>
      <c r="G867" s="2" t="s">
        <v>1613</v>
      </c>
      <c r="H867" s="2" t="s">
        <v>1614</v>
      </c>
      <c r="I867" s="2" t="s">
        <v>2888</v>
      </c>
      <c r="J867" s="2" t="s">
        <v>1047</v>
      </c>
      <c r="K867" s="2" t="s">
        <v>1048</v>
      </c>
      <c r="L867" s="2" t="s">
        <v>1058</v>
      </c>
      <c r="M867" s="2" t="s">
        <v>1059</v>
      </c>
      <c r="N867" s="2" t="s">
        <v>1060</v>
      </c>
      <c r="O867" s="2" t="s">
        <v>1040</v>
      </c>
      <c r="P867" s="2" t="str">
        <f t="shared" si="26"/>
        <v>P-Onsite</v>
      </c>
      <c r="Q867" s="2" t="str">
        <f t="shared" si="27"/>
        <v>P-S1_Onsite</v>
      </c>
      <c r="R867" s="2" t="s">
        <v>1061</v>
      </c>
      <c r="S867" s="2" t="s">
        <v>1041</v>
      </c>
      <c r="T867" s="2" t="s">
        <v>1596</v>
      </c>
    </row>
    <row r="868" spans="1:20" x14ac:dyDescent="0.3">
      <c r="A868" s="2" t="s">
        <v>2881</v>
      </c>
      <c r="B868" s="2" t="s">
        <v>1054</v>
      </c>
      <c r="C868" s="2" t="s">
        <v>2882</v>
      </c>
      <c r="D868" s="2" t="s">
        <v>2883</v>
      </c>
      <c r="E868" s="2" t="s">
        <v>2884</v>
      </c>
      <c r="F868" s="2" t="s">
        <v>1630</v>
      </c>
      <c r="G868" s="2" t="s">
        <v>1631</v>
      </c>
      <c r="H868" s="2" t="s">
        <v>1632</v>
      </c>
      <c r="I868" s="2" t="s">
        <v>2889</v>
      </c>
      <c r="J868" s="2" t="s">
        <v>1053</v>
      </c>
      <c r="K868" s="2" t="s">
        <v>1038</v>
      </c>
      <c r="L868" s="2" t="s">
        <v>1058</v>
      </c>
      <c r="M868" s="2" t="s">
        <v>1059</v>
      </c>
      <c r="N868" s="2" t="s">
        <v>1060</v>
      </c>
      <c r="O868" s="2" t="s">
        <v>1040</v>
      </c>
      <c r="P868" s="2" t="str">
        <f t="shared" si="26"/>
        <v>P-Onsite</v>
      </c>
      <c r="Q868" s="2" t="str">
        <f t="shared" si="27"/>
        <v>P-S1_Onsite</v>
      </c>
      <c r="R868" s="2" t="s">
        <v>1061</v>
      </c>
      <c r="S868" s="2" t="s">
        <v>1041</v>
      </c>
      <c r="T868" s="2" t="s">
        <v>1596</v>
      </c>
    </row>
    <row r="869" spans="1:20" x14ac:dyDescent="0.3">
      <c r="A869" s="2" t="s">
        <v>2890</v>
      </c>
      <c r="B869" s="2" t="s">
        <v>1054</v>
      </c>
      <c r="C869" s="2" t="s">
        <v>2891</v>
      </c>
      <c r="D869" s="2" t="s">
        <v>2892</v>
      </c>
      <c r="E869" s="2" t="s">
        <v>2893</v>
      </c>
      <c r="F869" s="2" t="s">
        <v>1597</v>
      </c>
      <c r="G869" s="2" t="s">
        <v>1598</v>
      </c>
      <c r="H869" s="2" t="s">
        <v>1599</v>
      </c>
      <c r="I869" s="2" t="s">
        <v>2894</v>
      </c>
      <c r="J869" s="2" t="s">
        <v>1037</v>
      </c>
      <c r="K869" s="2" t="s">
        <v>1038</v>
      </c>
      <c r="L869" s="2" t="s">
        <v>1164</v>
      </c>
      <c r="M869" s="2" t="s">
        <v>1059</v>
      </c>
      <c r="N869" s="2" t="s">
        <v>1209</v>
      </c>
      <c r="O869" s="2" t="s">
        <v>1040</v>
      </c>
      <c r="P869" s="2" t="str">
        <f t="shared" si="26"/>
        <v>P-Onsite</v>
      </c>
      <c r="Q869" s="2" t="str">
        <f t="shared" si="27"/>
        <v>P-S1_Onsite</v>
      </c>
      <c r="R869" s="2" t="s">
        <v>1061</v>
      </c>
      <c r="S869" s="2" t="s">
        <v>1041</v>
      </c>
      <c r="T869" s="2" t="s">
        <v>1596</v>
      </c>
    </row>
    <row r="870" spans="1:20" x14ac:dyDescent="0.3">
      <c r="A870" s="2" t="s">
        <v>2890</v>
      </c>
      <c r="B870" s="2" t="s">
        <v>1054</v>
      </c>
      <c r="C870" s="2" t="s">
        <v>2891</v>
      </c>
      <c r="D870" s="2" t="s">
        <v>2892</v>
      </c>
      <c r="E870" s="2" t="s">
        <v>2893</v>
      </c>
      <c r="F870" s="2" t="s">
        <v>1612</v>
      </c>
      <c r="G870" s="2" t="s">
        <v>1613</v>
      </c>
      <c r="H870" s="2" t="s">
        <v>1614</v>
      </c>
      <c r="I870" s="2" t="s">
        <v>2895</v>
      </c>
      <c r="J870" s="2" t="s">
        <v>1047</v>
      </c>
      <c r="K870" s="2" t="s">
        <v>1048</v>
      </c>
      <c r="L870" s="2" t="s">
        <v>1164</v>
      </c>
      <c r="M870" s="2" t="s">
        <v>1059</v>
      </c>
      <c r="N870" s="2" t="s">
        <v>1209</v>
      </c>
      <c r="O870" s="2" t="s">
        <v>1040</v>
      </c>
      <c r="P870" s="2" t="str">
        <f t="shared" si="26"/>
        <v>P-Onsite</v>
      </c>
      <c r="Q870" s="2" t="str">
        <f t="shared" si="27"/>
        <v>P-S1_Onsite</v>
      </c>
      <c r="R870" s="2" t="s">
        <v>1061</v>
      </c>
      <c r="S870" s="2" t="s">
        <v>1041</v>
      </c>
      <c r="T870" s="2" t="s">
        <v>1596</v>
      </c>
    </row>
    <row r="871" spans="1:20" x14ac:dyDescent="0.3">
      <c r="A871" s="2" t="s">
        <v>2896</v>
      </c>
      <c r="B871" s="2" t="s">
        <v>1054</v>
      </c>
      <c r="C871" s="2" t="s">
        <v>2897</v>
      </c>
      <c r="D871" s="2" t="s">
        <v>2898</v>
      </c>
      <c r="E871" s="2" t="s">
        <v>2899</v>
      </c>
      <c r="F871" s="2" t="s">
        <v>1605</v>
      </c>
      <c r="G871" s="2" t="s">
        <v>1606</v>
      </c>
      <c r="H871" s="2" t="s">
        <v>1607</v>
      </c>
      <c r="I871" s="2" t="s">
        <v>2900</v>
      </c>
      <c r="J871" s="2" t="s">
        <v>1609</v>
      </c>
      <c r="K871" s="2" t="s">
        <v>1610</v>
      </c>
      <c r="L871" s="2" t="s">
        <v>1164</v>
      </c>
      <c r="M871" s="2" t="s">
        <v>1059</v>
      </c>
      <c r="N871" s="2" t="s">
        <v>1165</v>
      </c>
      <c r="O871" s="2" t="s">
        <v>1040</v>
      </c>
      <c r="P871" s="2" t="str">
        <f t="shared" si="26"/>
        <v>P-Onsite</v>
      </c>
      <c r="Q871" s="2" t="str">
        <f t="shared" si="27"/>
        <v>P-S1_Onsite</v>
      </c>
      <c r="R871" s="2" t="s">
        <v>1061</v>
      </c>
      <c r="S871" s="2" t="s">
        <v>1041</v>
      </c>
      <c r="T871" s="2" t="s">
        <v>1596</v>
      </c>
    </row>
    <row r="872" spans="1:20" x14ac:dyDescent="0.3">
      <c r="A872" s="2" t="s">
        <v>2896</v>
      </c>
      <c r="B872" s="2" t="s">
        <v>1054</v>
      </c>
      <c r="C872" s="2" t="s">
        <v>2897</v>
      </c>
      <c r="D872" s="2" t="s">
        <v>2898</v>
      </c>
      <c r="E872" s="2" t="s">
        <v>2899</v>
      </c>
      <c r="F872" s="2" t="s">
        <v>1592</v>
      </c>
      <c r="G872" s="2" t="s">
        <v>1593</v>
      </c>
      <c r="H872" s="2" t="s">
        <v>1594</v>
      </c>
      <c r="I872" s="2" t="s">
        <v>2901</v>
      </c>
      <c r="J872" s="2" t="s">
        <v>1066</v>
      </c>
      <c r="K872" s="2" t="s">
        <v>1048</v>
      </c>
      <c r="L872" s="2" t="s">
        <v>1164</v>
      </c>
      <c r="M872" s="2" t="s">
        <v>1059</v>
      </c>
      <c r="N872" s="2" t="s">
        <v>1165</v>
      </c>
      <c r="O872" s="2" t="s">
        <v>1040</v>
      </c>
      <c r="P872" s="2" t="str">
        <f t="shared" si="26"/>
        <v>P-Onsite</v>
      </c>
      <c r="Q872" s="2" t="str">
        <f t="shared" si="27"/>
        <v>P-S1_Onsite</v>
      </c>
      <c r="R872" s="2" t="s">
        <v>1061</v>
      </c>
      <c r="S872" s="2" t="s">
        <v>1041</v>
      </c>
      <c r="T872" s="2" t="s">
        <v>1596</v>
      </c>
    </row>
    <row r="873" spans="1:20" x14ac:dyDescent="0.3">
      <c r="A873" s="2" t="s">
        <v>2896</v>
      </c>
      <c r="B873" s="2" t="s">
        <v>1054</v>
      </c>
      <c r="C873" s="2" t="s">
        <v>2897</v>
      </c>
      <c r="D873" s="2" t="s">
        <v>2898</v>
      </c>
      <c r="E873" s="2" t="s">
        <v>2899</v>
      </c>
      <c r="F873" s="2" t="s">
        <v>1597</v>
      </c>
      <c r="G873" s="2" t="s">
        <v>1598</v>
      </c>
      <c r="H873" s="2" t="s">
        <v>1599</v>
      </c>
      <c r="I873" s="2" t="s">
        <v>2902</v>
      </c>
      <c r="J873" s="2" t="s">
        <v>1037</v>
      </c>
      <c r="K873" s="2" t="s">
        <v>1038</v>
      </c>
      <c r="L873" s="2" t="s">
        <v>1164</v>
      </c>
      <c r="M873" s="2" t="s">
        <v>1059</v>
      </c>
      <c r="N873" s="2" t="s">
        <v>1165</v>
      </c>
      <c r="O873" s="2" t="s">
        <v>1040</v>
      </c>
      <c r="P873" s="2" t="str">
        <f t="shared" si="26"/>
        <v>P-Onsite</v>
      </c>
      <c r="Q873" s="2" t="str">
        <f t="shared" si="27"/>
        <v>P-S1_Onsite</v>
      </c>
      <c r="R873" s="2" t="s">
        <v>1061</v>
      </c>
      <c r="S873" s="2" t="s">
        <v>1041</v>
      </c>
      <c r="T873" s="2" t="s">
        <v>1596</v>
      </c>
    </row>
    <row r="874" spans="1:20" x14ac:dyDescent="0.3">
      <c r="A874" s="2" t="s">
        <v>2896</v>
      </c>
      <c r="B874" s="2" t="s">
        <v>1054</v>
      </c>
      <c r="C874" s="2" t="s">
        <v>2897</v>
      </c>
      <c r="D874" s="2" t="s">
        <v>2898</v>
      </c>
      <c r="E874" s="2" t="s">
        <v>2899</v>
      </c>
      <c r="F874" s="2" t="s">
        <v>1612</v>
      </c>
      <c r="G874" s="2" t="s">
        <v>1613</v>
      </c>
      <c r="H874" s="2" t="s">
        <v>1614</v>
      </c>
      <c r="I874" s="2" t="s">
        <v>2903</v>
      </c>
      <c r="J874" s="2" t="s">
        <v>1047</v>
      </c>
      <c r="K874" s="2" t="s">
        <v>1048</v>
      </c>
      <c r="L874" s="2" t="s">
        <v>1164</v>
      </c>
      <c r="M874" s="2" t="s">
        <v>1059</v>
      </c>
      <c r="N874" s="2" t="s">
        <v>1165</v>
      </c>
      <c r="O874" s="2" t="s">
        <v>1040</v>
      </c>
      <c r="P874" s="2" t="str">
        <f t="shared" si="26"/>
        <v>P-Onsite</v>
      </c>
      <c r="Q874" s="2" t="str">
        <f t="shared" si="27"/>
        <v>P-S1_Onsite</v>
      </c>
      <c r="R874" s="2" t="s">
        <v>1061</v>
      </c>
      <c r="S874" s="2" t="s">
        <v>1041</v>
      </c>
      <c r="T874" s="2" t="s">
        <v>1596</v>
      </c>
    </row>
    <row r="875" spans="1:20" x14ac:dyDescent="0.3">
      <c r="A875" s="2" t="s">
        <v>2896</v>
      </c>
      <c r="B875" s="2" t="s">
        <v>1054</v>
      </c>
      <c r="C875" s="2" t="s">
        <v>2897</v>
      </c>
      <c r="D875" s="2" t="s">
        <v>2898</v>
      </c>
      <c r="E875" s="2" t="s">
        <v>2899</v>
      </c>
      <c r="F875" s="2" t="s">
        <v>1630</v>
      </c>
      <c r="G875" s="2" t="s">
        <v>1631</v>
      </c>
      <c r="H875" s="2" t="s">
        <v>1632</v>
      </c>
      <c r="I875" s="2" t="s">
        <v>2904</v>
      </c>
      <c r="J875" s="2" t="s">
        <v>1053</v>
      </c>
      <c r="K875" s="2" t="s">
        <v>1038</v>
      </c>
      <c r="L875" s="2" t="s">
        <v>1164</v>
      </c>
      <c r="M875" s="2" t="s">
        <v>1059</v>
      </c>
      <c r="N875" s="2" t="s">
        <v>1165</v>
      </c>
      <c r="O875" s="2" t="s">
        <v>1040</v>
      </c>
      <c r="P875" s="2" t="str">
        <f t="shared" si="26"/>
        <v>P-Onsite</v>
      </c>
      <c r="Q875" s="2" t="str">
        <f t="shared" si="27"/>
        <v>P-S1_Onsite</v>
      </c>
      <c r="R875" s="2" t="s">
        <v>1061</v>
      </c>
      <c r="S875" s="2" t="s">
        <v>1041</v>
      </c>
      <c r="T875" s="2" t="s">
        <v>1596</v>
      </c>
    </row>
    <row r="876" spans="1:20" x14ac:dyDescent="0.3">
      <c r="A876" s="2" t="s">
        <v>2905</v>
      </c>
      <c r="B876" s="2" t="s">
        <v>1054</v>
      </c>
      <c r="C876" s="2" t="s">
        <v>2906</v>
      </c>
      <c r="D876" s="2" t="s">
        <v>2907</v>
      </c>
      <c r="E876" s="2" t="s">
        <v>2908</v>
      </c>
      <c r="F876" s="2" t="s">
        <v>1605</v>
      </c>
      <c r="G876" s="2" t="s">
        <v>1606</v>
      </c>
      <c r="H876" s="2" t="s">
        <v>1607</v>
      </c>
      <c r="I876" s="2" t="s">
        <v>2909</v>
      </c>
      <c r="J876" s="2" t="s">
        <v>1609</v>
      </c>
      <c r="K876" s="2" t="s">
        <v>1610</v>
      </c>
      <c r="L876" s="2" t="s">
        <v>1101</v>
      </c>
      <c r="M876" s="2" t="s">
        <v>1059</v>
      </c>
      <c r="N876" s="2" t="s">
        <v>1102</v>
      </c>
      <c r="O876" s="2" t="s">
        <v>1040</v>
      </c>
      <c r="P876" s="2" t="str">
        <f t="shared" si="26"/>
        <v>P-Onsite</v>
      </c>
      <c r="Q876" s="2" t="str">
        <f t="shared" si="27"/>
        <v>P-S1_Onsite</v>
      </c>
      <c r="R876" s="2" t="s">
        <v>1061</v>
      </c>
      <c r="S876" s="2" t="s">
        <v>1041</v>
      </c>
      <c r="T876" s="2" t="s">
        <v>1596</v>
      </c>
    </row>
    <row r="877" spans="1:20" x14ac:dyDescent="0.3">
      <c r="A877" s="2" t="s">
        <v>2905</v>
      </c>
      <c r="B877" s="2" t="s">
        <v>1054</v>
      </c>
      <c r="C877" s="2" t="s">
        <v>2906</v>
      </c>
      <c r="D877" s="2" t="s">
        <v>2907</v>
      </c>
      <c r="E877" s="2" t="s">
        <v>2908</v>
      </c>
      <c r="F877" s="2" t="s">
        <v>1597</v>
      </c>
      <c r="G877" s="2" t="s">
        <v>1598</v>
      </c>
      <c r="H877" s="2" t="s">
        <v>1599</v>
      </c>
      <c r="I877" s="2" t="s">
        <v>2910</v>
      </c>
      <c r="J877" s="2" t="s">
        <v>1037</v>
      </c>
      <c r="K877" s="2" t="s">
        <v>1038</v>
      </c>
      <c r="L877" s="2" t="s">
        <v>1101</v>
      </c>
      <c r="M877" s="2" t="s">
        <v>1059</v>
      </c>
      <c r="N877" s="2" t="s">
        <v>1102</v>
      </c>
      <c r="O877" s="2" t="s">
        <v>1040</v>
      </c>
      <c r="P877" s="2" t="str">
        <f t="shared" si="26"/>
        <v>P-Onsite</v>
      </c>
      <c r="Q877" s="2" t="str">
        <f t="shared" si="27"/>
        <v>P-S1_Onsite</v>
      </c>
      <c r="R877" s="2" t="s">
        <v>1061</v>
      </c>
      <c r="S877" s="2" t="s">
        <v>1041</v>
      </c>
      <c r="T877" s="2" t="s">
        <v>1596</v>
      </c>
    </row>
    <row r="878" spans="1:20" x14ac:dyDescent="0.3">
      <c r="A878" s="2" t="s">
        <v>2905</v>
      </c>
      <c r="B878" s="2" t="s">
        <v>1054</v>
      </c>
      <c r="C878" s="2" t="s">
        <v>2906</v>
      </c>
      <c r="D878" s="2" t="s">
        <v>2907</v>
      </c>
      <c r="E878" s="2" t="s">
        <v>2908</v>
      </c>
      <c r="F878" s="2" t="s">
        <v>1612</v>
      </c>
      <c r="G878" s="2" t="s">
        <v>1613</v>
      </c>
      <c r="H878" s="2" t="s">
        <v>1614</v>
      </c>
      <c r="I878" s="2" t="s">
        <v>2911</v>
      </c>
      <c r="J878" s="2" t="s">
        <v>1047</v>
      </c>
      <c r="K878" s="2" t="s">
        <v>1048</v>
      </c>
      <c r="L878" s="2" t="s">
        <v>1101</v>
      </c>
      <c r="M878" s="2" t="s">
        <v>1059</v>
      </c>
      <c r="N878" s="2" t="s">
        <v>1102</v>
      </c>
      <c r="O878" s="2" t="s">
        <v>1040</v>
      </c>
      <c r="P878" s="2" t="str">
        <f t="shared" si="26"/>
        <v>P-Onsite</v>
      </c>
      <c r="Q878" s="2" t="str">
        <f t="shared" si="27"/>
        <v>P-S1_Onsite</v>
      </c>
      <c r="R878" s="2" t="s">
        <v>1061</v>
      </c>
      <c r="S878" s="2" t="s">
        <v>1041</v>
      </c>
      <c r="T878" s="2" t="s">
        <v>1596</v>
      </c>
    </row>
    <row r="879" spans="1:20" x14ac:dyDescent="0.3">
      <c r="A879" s="2" t="s">
        <v>2912</v>
      </c>
      <c r="B879" s="2" t="s">
        <v>1054</v>
      </c>
      <c r="C879" s="2" t="s">
        <v>2913</v>
      </c>
      <c r="D879" s="2" t="s">
        <v>2914</v>
      </c>
      <c r="E879" s="2" t="s">
        <v>2915</v>
      </c>
      <c r="F879" s="2" t="s">
        <v>1592</v>
      </c>
      <c r="G879" s="2" t="s">
        <v>1593</v>
      </c>
      <c r="H879" s="2" t="s">
        <v>1594</v>
      </c>
      <c r="I879" s="2" t="s">
        <v>2916</v>
      </c>
      <c r="J879" s="2" t="s">
        <v>1066</v>
      </c>
      <c r="K879" s="2" t="s">
        <v>1048</v>
      </c>
      <c r="L879" s="2" t="s">
        <v>1205</v>
      </c>
      <c r="M879" s="2" t="s">
        <v>1059</v>
      </c>
      <c r="N879" s="2" t="s">
        <v>1206</v>
      </c>
      <c r="O879" s="2" t="s">
        <v>1040</v>
      </c>
      <c r="P879" s="2" t="str">
        <f t="shared" si="26"/>
        <v>P-Onsite</v>
      </c>
      <c r="Q879" s="2" t="str">
        <f t="shared" si="27"/>
        <v>P-S1_Onsite</v>
      </c>
      <c r="R879" s="2" t="s">
        <v>1061</v>
      </c>
      <c r="S879" s="2" t="s">
        <v>1041</v>
      </c>
      <c r="T879" s="2" t="s">
        <v>1596</v>
      </c>
    </row>
    <row r="880" spans="1:20" x14ac:dyDescent="0.3">
      <c r="A880" s="2" t="s">
        <v>2912</v>
      </c>
      <c r="B880" s="2" t="s">
        <v>1054</v>
      </c>
      <c r="C880" s="2" t="s">
        <v>2913</v>
      </c>
      <c r="D880" s="2" t="s">
        <v>2914</v>
      </c>
      <c r="E880" s="2" t="s">
        <v>2915</v>
      </c>
      <c r="F880" s="2" t="s">
        <v>1612</v>
      </c>
      <c r="G880" s="2" t="s">
        <v>1613</v>
      </c>
      <c r="H880" s="2" t="s">
        <v>1614</v>
      </c>
      <c r="I880" s="2" t="s">
        <v>2917</v>
      </c>
      <c r="J880" s="2" t="s">
        <v>1047</v>
      </c>
      <c r="K880" s="2" t="s">
        <v>1048</v>
      </c>
      <c r="L880" s="2" t="s">
        <v>1205</v>
      </c>
      <c r="M880" s="2" t="s">
        <v>1059</v>
      </c>
      <c r="N880" s="2" t="s">
        <v>1206</v>
      </c>
      <c r="O880" s="2" t="s">
        <v>1040</v>
      </c>
      <c r="P880" s="2" t="str">
        <f t="shared" si="26"/>
        <v>P-Onsite</v>
      </c>
      <c r="Q880" s="2" t="str">
        <f t="shared" si="27"/>
        <v>P-S1_Onsite</v>
      </c>
      <c r="R880" s="2" t="s">
        <v>1061</v>
      </c>
      <c r="S880" s="2" t="s">
        <v>1041</v>
      </c>
      <c r="T880" s="2" t="s">
        <v>1596</v>
      </c>
    </row>
    <row r="881" spans="1:20" x14ac:dyDescent="0.3">
      <c r="A881" s="2" t="s">
        <v>2912</v>
      </c>
      <c r="B881" s="2" t="s">
        <v>1054</v>
      </c>
      <c r="C881" s="2" t="s">
        <v>2913</v>
      </c>
      <c r="D881" s="2" t="s">
        <v>2914</v>
      </c>
      <c r="E881" s="2" t="s">
        <v>2915</v>
      </c>
      <c r="F881" s="2" t="s">
        <v>1630</v>
      </c>
      <c r="G881" s="2" t="s">
        <v>1631</v>
      </c>
      <c r="H881" s="2" t="s">
        <v>1632</v>
      </c>
      <c r="I881" s="2" t="s">
        <v>2918</v>
      </c>
      <c r="J881" s="2" t="s">
        <v>1053</v>
      </c>
      <c r="K881" s="2" t="s">
        <v>1038</v>
      </c>
      <c r="L881" s="2" t="s">
        <v>1205</v>
      </c>
      <c r="M881" s="2" t="s">
        <v>1059</v>
      </c>
      <c r="N881" s="2" t="s">
        <v>1206</v>
      </c>
      <c r="O881" s="2" t="s">
        <v>1040</v>
      </c>
      <c r="P881" s="2" t="str">
        <f t="shared" si="26"/>
        <v>P-Onsite</v>
      </c>
      <c r="Q881" s="2" t="str">
        <f t="shared" si="27"/>
        <v>P-S1_Onsite</v>
      </c>
      <c r="R881" s="2" t="s">
        <v>1061</v>
      </c>
      <c r="S881" s="2" t="s">
        <v>1041</v>
      </c>
      <c r="T881" s="2" t="s">
        <v>1596</v>
      </c>
    </row>
    <row r="882" spans="1:20" x14ac:dyDescent="0.3">
      <c r="A882" s="2" t="s">
        <v>2919</v>
      </c>
      <c r="B882" s="2" t="s">
        <v>1054</v>
      </c>
      <c r="C882" s="2" t="s">
        <v>2920</v>
      </c>
      <c r="D882" s="2" t="s">
        <v>2921</v>
      </c>
      <c r="E882" s="2" t="s">
        <v>2922</v>
      </c>
      <c r="F882" s="2" t="s">
        <v>1592</v>
      </c>
      <c r="G882" s="2" t="s">
        <v>1593</v>
      </c>
      <c r="H882" s="2" t="s">
        <v>1594</v>
      </c>
      <c r="I882" s="2" t="s">
        <v>2923</v>
      </c>
      <c r="J882" s="2" t="s">
        <v>1066</v>
      </c>
      <c r="K882" s="2" t="s">
        <v>1048</v>
      </c>
      <c r="L882" s="2" t="s">
        <v>1089</v>
      </c>
      <c r="M882" s="2" t="s">
        <v>1059</v>
      </c>
      <c r="N882" s="2" t="s">
        <v>1124</v>
      </c>
      <c r="O882" s="2" t="s">
        <v>1040</v>
      </c>
      <c r="P882" s="2" t="str">
        <f t="shared" si="26"/>
        <v>P-Onsite</v>
      </c>
      <c r="Q882" s="2" t="str">
        <f t="shared" si="27"/>
        <v>P-S1_Onsite</v>
      </c>
      <c r="R882" s="2" t="s">
        <v>1061</v>
      </c>
      <c r="S882" s="2" t="s">
        <v>1041</v>
      </c>
      <c r="T882" s="2" t="s">
        <v>1596</v>
      </c>
    </row>
    <row r="883" spans="1:20" x14ac:dyDescent="0.3">
      <c r="A883" s="2" t="s">
        <v>2919</v>
      </c>
      <c r="B883" s="2" t="s">
        <v>1054</v>
      </c>
      <c r="C883" s="2" t="s">
        <v>2920</v>
      </c>
      <c r="D883" s="2" t="s">
        <v>2921</v>
      </c>
      <c r="E883" s="2" t="s">
        <v>2922</v>
      </c>
      <c r="F883" s="2" t="s">
        <v>1612</v>
      </c>
      <c r="G883" s="2" t="s">
        <v>1613</v>
      </c>
      <c r="H883" s="2" t="s">
        <v>1614</v>
      </c>
      <c r="I883" s="2" t="s">
        <v>2924</v>
      </c>
      <c r="J883" s="2" t="s">
        <v>1047</v>
      </c>
      <c r="K883" s="2" t="s">
        <v>1048</v>
      </c>
      <c r="L883" s="2" t="s">
        <v>1089</v>
      </c>
      <c r="M883" s="2" t="s">
        <v>1059</v>
      </c>
      <c r="N883" s="2" t="s">
        <v>1124</v>
      </c>
      <c r="O883" s="2" t="s">
        <v>1040</v>
      </c>
      <c r="P883" s="2" t="str">
        <f t="shared" si="26"/>
        <v>P-Onsite</v>
      </c>
      <c r="Q883" s="2" t="str">
        <f t="shared" si="27"/>
        <v>P-S1_Onsite</v>
      </c>
      <c r="R883" s="2" t="s">
        <v>1061</v>
      </c>
      <c r="S883" s="2" t="s">
        <v>1041</v>
      </c>
      <c r="T883" s="2" t="s">
        <v>1596</v>
      </c>
    </row>
    <row r="884" spans="1:20" x14ac:dyDescent="0.3">
      <c r="A884" s="2" t="s">
        <v>2925</v>
      </c>
      <c r="B884" s="2" t="s">
        <v>1054</v>
      </c>
      <c r="C884" s="2" t="s">
        <v>2926</v>
      </c>
      <c r="D884" s="2" t="s">
        <v>2927</v>
      </c>
      <c r="E884" s="2" t="s">
        <v>2928</v>
      </c>
      <c r="F884" s="2" t="s">
        <v>1597</v>
      </c>
      <c r="G884" s="2" t="s">
        <v>1598</v>
      </c>
      <c r="H884" s="2" t="s">
        <v>1599</v>
      </c>
      <c r="I884" s="2" t="s">
        <v>2929</v>
      </c>
      <c r="J884" s="2" t="s">
        <v>1037</v>
      </c>
      <c r="K884" s="2" t="s">
        <v>1038</v>
      </c>
      <c r="L884" s="2" t="s">
        <v>1089</v>
      </c>
      <c r="M884" s="2" t="s">
        <v>1059</v>
      </c>
      <c r="N884" s="2" t="s">
        <v>1090</v>
      </c>
      <c r="O884" s="2" t="s">
        <v>1098</v>
      </c>
      <c r="P884" s="2" t="str">
        <f t="shared" si="26"/>
        <v>A-Onsite</v>
      </c>
      <c r="Q884" s="2" t="str">
        <f t="shared" si="27"/>
        <v>A-S1_Onsite</v>
      </c>
      <c r="R884" s="2" t="s">
        <v>1061</v>
      </c>
      <c r="S884" s="2" t="s">
        <v>1041</v>
      </c>
      <c r="T884" s="2" t="s">
        <v>1596</v>
      </c>
    </row>
    <row r="885" spans="1:20" x14ac:dyDescent="0.3">
      <c r="A885" s="2" t="s">
        <v>2925</v>
      </c>
      <c r="B885" s="2" t="s">
        <v>1054</v>
      </c>
      <c r="C885" s="2" t="s">
        <v>2926</v>
      </c>
      <c r="D885" s="2" t="s">
        <v>2927</v>
      </c>
      <c r="E885" s="2" t="s">
        <v>2928</v>
      </c>
      <c r="F885" s="2" t="s">
        <v>1612</v>
      </c>
      <c r="G885" s="2" t="s">
        <v>1613</v>
      </c>
      <c r="H885" s="2" t="s">
        <v>1614</v>
      </c>
      <c r="I885" s="2" t="s">
        <v>2930</v>
      </c>
      <c r="J885" s="2" t="s">
        <v>1047</v>
      </c>
      <c r="K885" s="2" t="s">
        <v>1048</v>
      </c>
      <c r="L885" s="2" t="s">
        <v>1089</v>
      </c>
      <c r="M885" s="2" t="s">
        <v>1059</v>
      </c>
      <c r="N885" s="2" t="s">
        <v>1090</v>
      </c>
      <c r="O885" s="2" t="s">
        <v>1098</v>
      </c>
      <c r="P885" s="2" t="str">
        <f t="shared" si="26"/>
        <v>A-Onsite</v>
      </c>
      <c r="Q885" s="2" t="str">
        <f t="shared" si="27"/>
        <v>A-S1_Onsite</v>
      </c>
      <c r="R885" s="2" t="s">
        <v>1061</v>
      </c>
      <c r="S885" s="2" t="s">
        <v>1041</v>
      </c>
      <c r="T885" s="2" t="s">
        <v>1596</v>
      </c>
    </row>
    <row r="886" spans="1:20" x14ac:dyDescent="0.3">
      <c r="A886" s="2" t="s">
        <v>2925</v>
      </c>
      <c r="B886" s="2" t="s">
        <v>1054</v>
      </c>
      <c r="C886" s="2" t="s">
        <v>2926</v>
      </c>
      <c r="D886" s="2" t="s">
        <v>2927</v>
      </c>
      <c r="E886" s="2" t="s">
        <v>2928</v>
      </c>
      <c r="F886" s="2" t="s">
        <v>1630</v>
      </c>
      <c r="G886" s="2" t="s">
        <v>1631</v>
      </c>
      <c r="H886" s="2" t="s">
        <v>1632</v>
      </c>
      <c r="I886" s="2" t="s">
        <v>2931</v>
      </c>
      <c r="J886" s="2" t="s">
        <v>1053</v>
      </c>
      <c r="K886" s="2" t="s">
        <v>1038</v>
      </c>
      <c r="L886" s="2" t="s">
        <v>1089</v>
      </c>
      <c r="M886" s="2" t="s">
        <v>1059</v>
      </c>
      <c r="N886" s="2" t="s">
        <v>1090</v>
      </c>
      <c r="O886" s="2" t="s">
        <v>1098</v>
      </c>
      <c r="P886" s="2" t="str">
        <f t="shared" si="26"/>
        <v>A-Onsite</v>
      </c>
      <c r="Q886" s="2" t="str">
        <f t="shared" si="27"/>
        <v>A-S1_Onsite</v>
      </c>
      <c r="R886" s="2" t="s">
        <v>1061</v>
      </c>
      <c r="S886" s="2" t="s">
        <v>1041</v>
      </c>
      <c r="T886" s="2" t="s">
        <v>1596</v>
      </c>
    </row>
    <row r="887" spans="1:20" x14ac:dyDescent="0.3">
      <c r="A887" s="2" t="s">
        <v>2932</v>
      </c>
      <c r="B887" s="2" t="s">
        <v>1054</v>
      </c>
      <c r="C887" s="2" t="s">
        <v>2933</v>
      </c>
      <c r="D887" s="2" t="s">
        <v>2934</v>
      </c>
      <c r="E887" s="2" t="s">
        <v>2935</v>
      </c>
      <c r="F887" s="2" t="s">
        <v>1597</v>
      </c>
      <c r="G887" s="2" t="s">
        <v>1598</v>
      </c>
      <c r="H887" s="2" t="s">
        <v>1599</v>
      </c>
      <c r="I887" s="2" t="s">
        <v>2936</v>
      </c>
      <c r="J887" s="2" t="s">
        <v>1037</v>
      </c>
      <c r="K887" s="2" t="s">
        <v>1038</v>
      </c>
      <c r="L887" s="2" t="s">
        <v>1089</v>
      </c>
      <c r="M887" s="2" t="s">
        <v>1059</v>
      </c>
      <c r="N887" s="2" t="s">
        <v>1090</v>
      </c>
      <c r="O887" s="2" t="s">
        <v>1040</v>
      </c>
      <c r="P887" s="2" t="str">
        <f t="shared" si="26"/>
        <v>P-Onsite</v>
      </c>
      <c r="Q887" s="2" t="str">
        <f t="shared" si="27"/>
        <v>P-S1_Onsite</v>
      </c>
      <c r="R887" s="2" t="s">
        <v>1061</v>
      </c>
      <c r="S887" s="2" t="s">
        <v>1041</v>
      </c>
      <c r="T887" s="2" t="s">
        <v>1596</v>
      </c>
    </row>
    <row r="888" spans="1:20" x14ac:dyDescent="0.3">
      <c r="A888" s="2" t="s">
        <v>2932</v>
      </c>
      <c r="B888" s="2" t="s">
        <v>1054</v>
      </c>
      <c r="C888" s="2" t="s">
        <v>2933</v>
      </c>
      <c r="D888" s="2" t="s">
        <v>2934</v>
      </c>
      <c r="E888" s="2" t="s">
        <v>2935</v>
      </c>
      <c r="F888" s="2" t="s">
        <v>1612</v>
      </c>
      <c r="G888" s="2" t="s">
        <v>1613</v>
      </c>
      <c r="H888" s="2" t="s">
        <v>1614</v>
      </c>
      <c r="I888" s="2" t="s">
        <v>2937</v>
      </c>
      <c r="J888" s="2" t="s">
        <v>1047</v>
      </c>
      <c r="K888" s="2" t="s">
        <v>1048</v>
      </c>
      <c r="L888" s="2" t="s">
        <v>1089</v>
      </c>
      <c r="M888" s="2" t="s">
        <v>1059</v>
      </c>
      <c r="N888" s="2" t="s">
        <v>1090</v>
      </c>
      <c r="O888" s="2" t="s">
        <v>1040</v>
      </c>
      <c r="P888" s="2" t="str">
        <f t="shared" si="26"/>
        <v>P-Onsite</v>
      </c>
      <c r="Q888" s="2" t="str">
        <f t="shared" si="27"/>
        <v>P-S1_Onsite</v>
      </c>
      <c r="R888" s="2" t="s">
        <v>1061</v>
      </c>
      <c r="S888" s="2" t="s">
        <v>1041</v>
      </c>
      <c r="T888" s="2" t="s">
        <v>1596</v>
      </c>
    </row>
    <row r="889" spans="1:20" x14ac:dyDescent="0.3">
      <c r="A889" s="2" t="s">
        <v>2938</v>
      </c>
      <c r="B889" s="2" t="s">
        <v>1031</v>
      </c>
      <c r="C889" s="2" t="s">
        <v>2939</v>
      </c>
      <c r="D889" s="2" t="s">
        <v>2940</v>
      </c>
      <c r="E889" s="2" t="s">
        <v>2941</v>
      </c>
      <c r="F889" s="2" t="s">
        <v>1860</v>
      </c>
      <c r="G889" s="2" t="s">
        <v>1593</v>
      </c>
      <c r="H889" s="2" t="s">
        <v>1594</v>
      </c>
      <c r="I889" s="2" t="s">
        <v>2942</v>
      </c>
      <c r="J889" s="2" t="s">
        <v>1066</v>
      </c>
      <c r="K889" s="2" t="s">
        <v>1048</v>
      </c>
      <c r="L889" s="2" t="s">
        <v>1039</v>
      </c>
      <c r="M889" s="2" t="s">
        <v>1039</v>
      </c>
      <c r="N889" s="2" t="s">
        <v>1039</v>
      </c>
      <c r="O889" s="2" t="s">
        <v>1098</v>
      </c>
      <c r="P889" s="2" t="str">
        <f t="shared" si="26"/>
        <v>A-Online</v>
      </c>
      <c r="Q889" s="2" t="str">
        <f t="shared" si="27"/>
        <v>A-S1_Online</v>
      </c>
      <c r="R889" s="2"/>
      <c r="S889" s="2" t="s">
        <v>1041</v>
      </c>
      <c r="T889" s="2" t="s">
        <v>1596</v>
      </c>
    </row>
    <row r="890" spans="1:20" x14ac:dyDescent="0.3">
      <c r="A890" s="2" t="s">
        <v>2943</v>
      </c>
      <c r="B890" s="2" t="s">
        <v>1054</v>
      </c>
      <c r="C890" s="2" t="s">
        <v>2944</v>
      </c>
      <c r="D890" s="2" t="s">
        <v>2945</v>
      </c>
      <c r="E890" s="2" t="s">
        <v>2946</v>
      </c>
      <c r="F890" s="2" t="s">
        <v>1605</v>
      </c>
      <c r="G890" s="2" t="s">
        <v>1606</v>
      </c>
      <c r="H890" s="2" t="s">
        <v>1607</v>
      </c>
      <c r="I890" s="2" t="s">
        <v>2947</v>
      </c>
      <c r="J890" s="2" t="s">
        <v>1609</v>
      </c>
      <c r="K890" s="2" t="s">
        <v>1610</v>
      </c>
      <c r="L890" s="2" t="s">
        <v>1070</v>
      </c>
      <c r="M890" s="2" t="s">
        <v>1059</v>
      </c>
      <c r="N890" s="2" t="s">
        <v>1071</v>
      </c>
      <c r="O890" s="2" t="s">
        <v>1040</v>
      </c>
      <c r="P890" s="2" t="str">
        <f t="shared" si="26"/>
        <v>P-Onsite</v>
      </c>
      <c r="Q890" s="2" t="str">
        <f t="shared" si="27"/>
        <v>P-S1_Onsite</v>
      </c>
      <c r="R890" s="2" t="s">
        <v>1061</v>
      </c>
      <c r="S890" s="2" t="s">
        <v>1041</v>
      </c>
      <c r="T890" s="2" t="s">
        <v>1596</v>
      </c>
    </row>
    <row r="891" spans="1:20" x14ac:dyDescent="0.3">
      <c r="A891" s="2" t="s">
        <v>2943</v>
      </c>
      <c r="B891" s="2" t="s">
        <v>1054</v>
      </c>
      <c r="C891" s="2" t="s">
        <v>2944</v>
      </c>
      <c r="D891" s="2" t="s">
        <v>2945</v>
      </c>
      <c r="E891" s="2" t="s">
        <v>2946</v>
      </c>
      <c r="F891" s="2" t="s">
        <v>1597</v>
      </c>
      <c r="G891" s="2" t="s">
        <v>1598</v>
      </c>
      <c r="H891" s="2" t="s">
        <v>1599</v>
      </c>
      <c r="I891" s="2" t="s">
        <v>2948</v>
      </c>
      <c r="J891" s="2" t="s">
        <v>1037</v>
      </c>
      <c r="K891" s="2" t="s">
        <v>1038</v>
      </c>
      <c r="L891" s="2" t="s">
        <v>1070</v>
      </c>
      <c r="M891" s="2" t="s">
        <v>1059</v>
      </c>
      <c r="N891" s="2" t="s">
        <v>1071</v>
      </c>
      <c r="O891" s="2" t="s">
        <v>1040</v>
      </c>
      <c r="P891" s="2" t="str">
        <f t="shared" si="26"/>
        <v>P-Onsite</v>
      </c>
      <c r="Q891" s="2" t="str">
        <f t="shared" si="27"/>
        <v>P-S1_Onsite</v>
      </c>
      <c r="R891" s="2" t="s">
        <v>1061</v>
      </c>
      <c r="S891" s="2" t="s">
        <v>1041</v>
      </c>
      <c r="T891" s="2" t="s">
        <v>1596</v>
      </c>
    </row>
    <row r="892" spans="1:20" x14ac:dyDescent="0.3">
      <c r="A892" s="2" t="s">
        <v>2943</v>
      </c>
      <c r="B892" s="2" t="s">
        <v>1054</v>
      </c>
      <c r="C892" s="2" t="s">
        <v>2944</v>
      </c>
      <c r="D892" s="2" t="s">
        <v>2945</v>
      </c>
      <c r="E892" s="2" t="s">
        <v>2946</v>
      </c>
      <c r="F892" s="2" t="s">
        <v>1612</v>
      </c>
      <c r="G892" s="2" t="s">
        <v>1613</v>
      </c>
      <c r="H892" s="2" t="s">
        <v>1614</v>
      </c>
      <c r="I892" s="2" t="s">
        <v>2949</v>
      </c>
      <c r="J892" s="2" t="s">
        <v>1047</v>
      </c>
      <c r="K892" s="2" t="s">
        <v>1048</v>
      </c>
      <c r="L892" s="2" t="s">
        <v>1070</v>
      </c>
      <c r="M892" s="2" t="s">
        <v>1059</v>
      </c>
      <c r="N892" s="2" t="s">
        <v>1071</v>
      </c>
      <c r="O892" s="2" t="s">
        <v>1040</v>
      </c>
      <c r="P892" s="2" t="str">
        <f t="shared" si="26"/>
        <v>P-Onsite</v>
      </c>
      <c r="Q892" s="2" t="str">
        <f t="shared" si="27"/>
        <v>P-S1_Onsite</v>
      </c>
      <c r="R892" s="2" t="s">
        <v>1061</v>
      </c>
      <c r="S892" s="2" t="s">
        <v>1041</v>
      </c>
      <c r="T892" s="2" t="s">
        <v>1596</v>
      </c>
    </row>
    <row r="893" spans="1:20" x14ac:dyDescent="0.3">
      <c r="A893" s="2" t="s">
        <v>2950</v>
      </c>
      <c r="B893" s="2" t="s">
        <v>1054</v>
      </c>
      <c r="C893" s="2" t="s">
        <v>2951</v>
      </c>
      <c r="D893" s="2" t="s">
        <v>2952</v>
      </c>
      <c r="E893" s="2" t="s">
        <v>2953</v>
      </c>
      <c r="F893" s="2" t="s">
        <v>1605</v>
      </c>
      <c r="G893" s="2" t="s">
        <v>1606</v>
      </c>
      <c r="H893" s="2" t="s">
        <v>1607</v>
      </c>
      <c r="I893" s="2" t="s">
        <v>2954</v>
      </c>
      <c r="J893" s="2" t="s">
        <v>1609</v>
      </c>
      <c r="K893" s="2" t="s">
        <v>1610</v>
      </c>
      <c r="L893" s="2" t="s">
        <v>1198</v>
      </c>
      <c r="M893" s="2" t="s">
        <v>1059</v>
      </c>
      <c r="N893" s="2" t="s">
        <v>1199</v>
      </c>
      <c r="O893" s="2" t="s">
        <v>1040</v>
      </c>
      <c r="P893" s="2" t="str">
        <f t="shared" si="26"/>
        <v>P-Onsite</v>
      </c>
      <c r="Q893" s="2" t="str">
        <f t="shared" si="27"/>
        <v>P-S1_Onsite</v>
      </c>
      <c r="R893" s="2" t="s">
        <v>1061</v>
      </c>
      <c r="S893" s="2" t="s">
        <v>1041</v>
      </c>
      <c r="T893" s="2" t="s">
        <v>1596</v>
      </c>
    </row>
    <row r="894" spans="1:20" x14ac:dyDescent="0.3">
      <c r="A894" s="2" t="s">
        <v>2950</v>
      </c>
      <c r="B894" s="2" t="s">
        <v>1054</v>
      </c>
      <c r="C894" s="2" t="s">
        <v>2951</v>
      </c>
      <c r="D894" s="2" t="s">
        <v>2952</v>
      </c>
      <c r="E894" s="2" t="s">
        <v>2953</v>
      </c>
      <c r="F894" s="2" t="s">
        <v>1630</v>
      </c>
      <c r="G894" s="2" t="s">
        <v>1631</v>
      </c>
      <c r="H894" s="2" t="s">
        <v>1632</v>
      </c>
      <c r="I894" s="2" t="s">
        <v>2955</v>
      </c>
      <c r="J894" s="2" t="s">
        <v>1053</v>
      </c>
      <c r="K894" s="2" t="s">
        <v>1038</v>
      </c>
      <c r="L894" s="2" t="s">
        <v>1198</v>
      </c>
      <c r="M894" s="2" t="s">
        <v>1059</v>
      </c>
      <c r="N894" s="2" t="s">
        <v>1199</v>
      </c>
      <c r="O894" s="2" t="s">
        <v>1040</v>
      </c>
      <c r="P894" s="2" t="str">
        <f t="shared" si="26"/>
        <v>P-Onsite</v>
      </c>
      <c r="Q894" s="2" t="str">
        <f t="shared" si="27"/>
        <v>P-S1_Onsite</v>
      </c>
      <c r="R894" s="2" t="s">
        <v>1061</v>
      </c>
      <c r="S894" s="2" t="s">
        <v>1041</v>
      </c>
      <c r="T894" s="2" t="s">
        <v>1596</v>
      </c>
    </row>
    <row r="895" spans="1:20" x14ac:dyDescent="0.3">
      <c r="A895" s="2" t="s">
        <v>2956</v>
      </c>
      <c r="B895" s="2" t="s">
        <v>1054</v>
      </c>
      <c r="C895" s="2" t="s">
        <v>2957</v>
      </c>
      <c r="D895" s="2" t="s">
        <v>2958</v>
      </c>
      <c r="E895" s="2" t="s">
        <v>2959</v>
      </c>
      <c r="F895" s="2" t="s">
        <v>1605</v>
      </c>
      <c r="G895" s="2" t="s">
        <v>1606</v>
      </c>
      <c r="H895" s="2" t="s">
        <v>1607</v>
      </c>
      <c r="I895" s="2" t="s">
        <v>2960</v>
      </c>
      <c r="J895" s="2" t="s">
        <v>1609</v>
      </c>
      <c r="K895" s="2" t="s">
        <v>1610</v>
      </c>
      <c r="L895" s="2" t="s">
        <v>1300</v>
      </c>
      <c r="M895" s="2" t="s">
        <v>1059</v>
      </c>
      <c r="N895" s="2" t="s">
        <v>1301</v>
      </c>
      <c r="O895" s="2" t="s">
        <v>1040</v>
      </c>
      <c r="P895" s="2" t="str">
        <f t="shared" si="26"/>
        <v>P-Onsite</v>
      </c>
      <c r="Q895" s="2" t="str">
        <f t="shared" si="27"/>
        <v>P-S1_Onsite</v>
      </c>
      <c r="R895" s="2" t="s">
        <v>1061</v>
      </c>
      <c r="S895" s="2" t="s">
        <v>1041</v>
      </c>
      <c r="T895" s="2" t="s">
        <v>1596</v>
      </c>
    </row>
    <row r="896" spans="1:20" x14ac:dyDescent="0.3">
      <c r="A896" s="2" t="s">
        <v>2956</v>
      </c>
      <c r="B896" s="2" t="s">
        <v>1054</v>
      </c>
      <c r="C896" s="2" t="s">
        <v>2957</v>
      </c>
      <c r="D896" s="2" t="s">
        <v>2958</v>
      </c>
      <c r="E896" s="2" t="s">
        <v>2959</v>
      </c>
      <c r="F896" s="2" t="s">
        <v>1592</v>
      </c>
      <c r="G896" s="2" t="s">
        <v>1593</v>
      </c>
      <c r="H896" s="2" t="s">
        <v>1594</v>
      </c>
      <c r="I896" s="2" t="s">
        <v>2961</v>
      </c>
      <c r="J896" s="2" t="s">
        <v>1066</v>
      </c>
      <c r="K896" s="2" t="s">
        <v>1048</v>
      </c>
      <c r="L896" s="2" t="s">
        <v>1300</v>
      </c>
      <c r="M896" s="2" t="s">
        <v>1059</v>
      </c>
      <c r="N896" s="2" t="s">
        <v>1301</v>
      </c>
      <c r="O896" s="2" t="s">
        <v>1040</v>
      </c>
      <c r="P896" s="2" t="str">
        <f t="shared" si="26"/>
        <v>P-Onsite</v>
      </c>
      <c r="Q896" s="2" t="str">
        <f t="shared" si="27"/>
        <v>P-S1_Onsite</v>
      </c>
      <c r="R896" s="2" t="s">
        <v>1061</v>
      </c>
      <c r="S896" s="2" t="s">
        <v>1041</v>
      </c>
      <c r="T896" s="2" t="s">
        <v>1596</v>
      </c>
    </row>
    <row r="897" spans="1:20" x14ac:dyDescent="0.3">
      <c r="A897" s="2" t="s">
        <v>2956</v>
      </c>
      <c r="B897" s="2" t="s">
        <v>1054</v>
      </c>
      <c r="C897" s="2" t="s">
        <v>2957</v>
      </c>
      <c r="D897" s="2" t="s">
        <v>2958</v>
      </c>
      <c r="E897" s="2" t="s">
        <v>2959</v>
      </c>
      <c r="F897" s="2" t="s">
        <v>1597</v>
      </c>
      <c r="G897" s="2" t="s">
        <v>1598</v>
      </c>
      <c r="H897" s="2" t="s">
        <v>1599</v>
      </c>
      <c r="I897" s="2" t="s">
        <v>2962</v>
      </c>
      <c r="J897" s="2" t="s">
        <v>1037</v>
      </c>
      <c r="K897" s="2" t="s">
        <v>1038</v>
      </c>
      <c r="L897" s="2" t="s">
        <v>1300</v>
      </c>
      <c r="M897" s="2" t="s">
        <v>1059</v>
      </c>
      <c r="N897" s="2" t="s">
        <v>1301</v>
      </c>
      <c r="O897" s="2" t="s">
        <v>1040</v>
      </c>
      <c r="P897" s="2" t="str">
        <f t="shared" si="26"/>
        <v>P-Onsite</v>
      </c>
      <c r="Q897" s="2" t="str">
        <f t="shared" si="27"/>
        <v>P-S1_Onsite</v>
      </c>
      <c r="R897" s="2" t="s">
        <v>1061</v>
      </c>
      <c r="S897" s="2" t="s">
        <v>1041</v>
      </c>
      <c r="T897" s="2" t="s">
        <v>1596</v>
      </c>
    </row>
    <row r="898" spans="1:20" x14ac:dyDescent="0.3">
      <c r="A898" s="2" t="s">
        <v>2956</v>
      </c>
      <c r="B898" s="2" t="s">
        <v>1054</v>
      </c>
      <c r="C898" s="2" t="s">
        <v>2957</v>
      </c>
      <c r="D898" s="2" t="s">
        <v>2958</v>
      </c>
      <c r="E898" s="2" t="s">
        <v>2959</v>
      </c>
      <c r="F898" s="2" t="s">
        <v>1612</v>
      </c>
      <c r="G898" s="2" t="s">
        <v>1613</v>
      </c>
      <c r="H898" s="2" t="s">
        <v>1614</v>
      </c>
      <c r="I898" s="2" t="s">
        <v>2963</v>
      </c>
      <c r="J898" s="2" t="s">
        <v>1047</v>
      </c>
      <c r="K898" s="2" t="s">
        <v>1048</v>
      </c>
      <c r="L898" s="2" t="s">
        <v>1300</v>
      </c>
      <c r="M898" s="2" t="s">
        <v>1059</v>
      </c>
      <c r="N898" s="2" t="s">
        <v>1301</v>
      </c>
      <c r="O898" s="2" t="s">
        <v>1040</v>
      </c>
      <c r="P898" s="2" t="str">
        <f t="shared" si="26"/>
        <v>P-Onsite</v>
      </c>
      <c r="Q898" s="2" t="str">
        <f t="shared" si="27"/>
        <v>P-S1_Onsite</v>
      </c>
      <c r="R898" s="2" t="s">
        <v>1061</v>
      </c>
      <c r="S898" s="2" t="s">
        <v>1041</v>
      </c>
      <c r="T898" s="2" t="s">
        <v>1596</v>
      </c>
    </row>
    <row r="899" spans="1:20" x14ac:dyDescent="0.3">
      <c r="A899" s="2" t="s">
        <v>2956</v>
      </c>
      <c r="B899" s="2" t="s">
        <v>1054</v>
      </c>
      <c r="C899" s="2" t="s">
        <v>2957</v>
      </c>
      <c r="D899" s="2" t="s">
        <v>2958</v>
      </c>
      <c r="E899" s="2" t="s">
        <v>2959</v>
      </c>
      <c r="F899" s="2" t="s">
        <v>1630</v>
      </c>
      <c r="G899" s="2" t="s">
        <v>1631</v>
      </c>
      <c r="H899" s="2" t="s">
        <v>1632</v>
      </c>
      <c r="I899" s="2" t="s">
        <v>2964</v>
      </c>
      <c r="J899" s="2" t="s">
        <v>1053</v>
      </c>
      <c r="K899" s="2" t="s">
        <v>1038</v>
      </c>
      <c r="L899" s="2" t="s">
        <v>1300</v>
      </c>
      <c r="M899" s="2" t="s">
        <v>1059</v>
      </c>
      <c r="N899" s="2" t="s">
        <v>1301</v>
      </c>
      <c r="O899" s="2" t="s">
        <v>1040</v>
      </c>
      <c r="P899" s="2" t="str">
        <f t="shared" ref="P899:P962" si="28">CONCATENATE(LEFT(O899,1),"-",B899)</f>
        <v>P-Onsite</v>
      </c>
      <c r="Q899" s="2" t="str">
        <f t="shared" ref="Q899:Q962" si="29">CONCATENATE(LEFT($O899,1),"-",RIGHT($F899,9))</f>
        <v>P-S1_Onsite</v>
      </c>
      <c r="R899" s="2" t="s">
        <v>1061</v>
      </c>
      <c r="S899" s="2" t="s">
        <v>1041</v>
      </c>
      <c r="T899" s="2" t="s">
        <v>1596</v>
      </c>
    </row>
    <row r="900" spans="1:20" x14ac:dyDescent="0.3">
      <c r="A900" s="2" t="s">
        <v>2965</v>
      </c>
      <c r="B900" s="2" t="s">
        <v>1054</v>
      </c>
      <c r="C900" s="2" t="s">
        <v>2966</v>
      </c>
      <c r="D900" s="2" t="s">
        <v>2967</v>
      </c>
      <c r="E900" s="2" t="s">
        <v>2968</v>
      </c>
      <c r="F900" s="2" t="s">
        <v>1592</v>
      </c>
      <c r="G900" s="2" t="s">
        <v>1593</v>
      </c>
      <c r="H900" s="2" t="s">
        <v>1594</v>
      </c>
      <c r="I900" s="2" t="s">
        <v>2969</v>
      </c>
      <c r="J900" s="2" t="s">
        <v>1066</v>
      </c>
      <c r="K900" s="2" t="s">
        <v>1048</v>
      </c>
      <c r="L900" s="2" t="s">
        <v>1089</v>
      </c>
      <c r="M900" s="2" t="s">
        <v>1059</v>
      </c>
      <c r="N900" s="2" t="s">
        <v>1090</v>
      </c>
      <c r="O900" s="2" t="s">
        <v>1040</v>
      </c>
      <c r="P900" s="2" t="str">
        <f t="shared" si="28"/>
        <v>P-Onsite</v>
      </c>
      <c r="Q900" s="2" t="str">
        <f t="shared" si="29"/>
        <v>P-S1_Onsite</v>
      </c>
      <c r="R900" s="2" t="s">
        <v>1061</v>
      </c>
      <c r="S900" s="2" t="s">
        <v>1041</v>
      </c>
      <c r="T900" s="2" t="s">
        <v>1596</v>
      </c>
    </row>
    <row r="901" spans="1:20" x14ac:dyDescent="0.3">
      <c r="A901" s="2" t="s">
        <v>2965</v>
      </c>
      <c r="B901" s="2" t="s">
        <v>1054</v>
      </c>
      <c r="C901" s="2" t="s">
        <v>2966</v>
      </c>
      <c r="D901" s="2" t="s">
        <v>2967</v>
      </c>
      <c r="E901" s="2" t="s">
        <v>2968</v>
      </c>
      <c r="F901" s="2" t="s">
        <v>1597</v>
      </c>
      <c r="G901" s="2" t="s">
        <v>1598</v>
      </c>
      <c r="H901" s="2" t="s">
        <v>1599</v>
      </c>
      <c r="I901" s="2" t="s">
        <v>2970</v>
      </c>
      <c r="J901" s="2" t="s">
        <v>1037</v>
      </c>
      <c r="K901" s="2" t="s">
        <v>1038</v>
      </c>
      <c r="L901" s="2" t="s">
        <v>1089</v>
      </c>
      <c r="M901" s="2" t="s">
        <v>1059</v>
      </c>
      <c r="N901" s="2" t="s">
        <v>1090</v>
      </c>
      <c r="O901" s="2" t="s">
        <v>1040</v>
      </c>
      <c r="P901" s="2" t="str">
        <f t="shared" si="28"/>
        <v>P-Onsite</v>
      </c>
      <c r="Q901" s="2" t="str">
        <f t="shared" si="29"/>
        <v>P-S1_Onsite</v>
      </c>
      <c r="R901" s="2" t="s">
        <v>1061</v>
      </c>
      <c r="S901" s="2" t="s">
        <v>1041</v>
      </c>
      <c r="T901" s="2" t="s">
        <v>1596</v>
      </c>
    </row>
    <row r="902" spans="1:20" x14ac:dyDescent="0.3">
      <c r="A902" s="2" t="s">
        <v>2965</v>
      </c>
      <c r="B902" s="2" t="s">
        <v>1054</v>
      </c>
      <c r="C902" s="2" t="s">
        <v>2966</v>
      </c>
      <c r="D902" s="2" t="s">
        <v>2967</v>
      </c>
      <c r="E902" s="2" t="s">
        <v>2968</v>
      </c>
      <c r="F902" s="2" t="s">
        <v>1630</v>
      </c>
      <c r="G902" s="2" t="s">
        <v>1631</v>
      </c>
      <c r="H902" s="2" t="s">
        <v>1632</v>
      </c>
      <c r="I902" s="2" t="s">
        <v>2971</v>
      </c>
      <c r="J902" s="2" t="s">
        <v>1053</v>
      </c>
      <c r="K902" s="2" t="s">
        <v>1038</v>
      </c>
      <c r="L902" s="2" t="s">
        <v>1089</v>
      </c>
      <c r="M902" s="2" t="s">
        <v>1059</v>
      </c>
      <c r="N902" s="2" t="s">
        <v>1090</v>
      </c>
      <c r="O902" s="2" t="s">
        <v>1040</v>
      </c>
      <c r="P902" s="2" t="str">
        <f t="shared" si="28"/>
        <v>P-Onsite</v>
      </c>
      <c r="Q902" s="2" t="str">
        <f t="shared" si="29"/>
        <v>P-S1_Onsite</v>
      </c>
      <c r="R902" s="2" t="s">
        <v>1061</v>
      </c>
      <c r="S902" s="2" t="s">
        <v>1041</v>
      </c>
      <c r="T902" s="2" t="s">
        <v>1596</v>
      </c>
    </row>
    <row r="903" spans="1:20" x14ac:dyDescent="0.3">
      <c r="A903" s="2" t="s">
        <v>2972</v>
      </c>
      <c r="B903" s="2" t="s">
        <v>1054</v>
      </c>
      <c r="C903" s="2" t="s">
        <v>2973</v>
      </c>
      <c r="D903" s="2" t="s">
        <v>2974</v>
      </c>
      <c r="E903" s="2" t="s">
        <v>2975</v>
      </c>
      <c r="F903" s="2" t="s">
        <v>1597</v>
      </c>
      <c r="G903" s="2" t="s">
        <v>1598</v>
      </c>
      <c r="H903" s="2" t="s">
        <v>1599</v>
      </c>
      <c r="I903" s="2" t="s">
        <v>2976</v>
      </c>
      <c r="J903" s="2" t="s">
        <v>1037</v>
      </c>
      <c r="K903" s="2" t="s">
        <v>1038</v>
      </c>
      <c r="L903" s="2" t="s">
        <v>1150</v>
      </c>
      <c r="M903" s="2" t="s">
        <v>1059</v>
      </c>
      <c r="N903" s="2" t="s">
        <v>1151</v>
      </c>
      <c r="O903" s="2" t="s">
        <v>1040</v>
      </c>
      <c r="P903" s="2" t="str">
        <f t="shared" si="28"/>
        <v>P-Onsite</v>
      </c>
      <c r="Q903" s="2" t="str">
        <f t="shared" si="29"/>
        <v>P-S1_Onsite</v>
      </c>
      <c r="R903" s="2" t="s">
        <v>1061</v>
      </c>
      <c r="S903" s="2" t="s">
        <v>1041</v>
      </c>
      <c r="T903" s="2" t="s">
        <v>1596</v>
      </c>
    </row>
    <row r="904" spans="1:20" x14ac:dyDescent="0.3">
      <c r="A904" s="2" t="s">
        <v>2977</v>
      </c>
      <c r="B904" s="2" t="s">
        <v>1054</v>
      </c>
      <c r="C904" s="2" t="s">
        <v>2978</v>
      </c>
      <c r="D904" s="2" t="s">
        <v>2979</v>
      </c>
      <c r="E904" s="2" t="s">
        <v>2980</v>
      </c>
      <c r="F904" s="2" t="s">
        <v>1597</v>
      </c>
      <c r="G904" s="2" t="s">
        <v>1598</v>
      </c>
      <c r="H904" s="2" t="s">
        <v>1599</v>
      </c>
      <c r="I904" s="2" t="s">
        <v>2981</v>
      </c>
      <c r="J904" s="2" t="s">
        <v>1037</v>
      </c>
      <c r="K904" s="2" t="s">
        <v>1038</v>
      </c>
      <c r="L904" s="2" t="s">
        <v>1083</v>
      </c>
      <c r="M904" s="2" t="s">
        <v>1084</v>
      </c>
      <c r="N904" s="2" t="s">
        <v>1085</v>
      </c>
      <c r="O904" s="2" t="s">
        <v>1040</v>
      </c>
      <c r="P904" s="2" t="str">
        <f t="shared" si="28"/>
        <v>P-Onsite</v>
      </c>
      <c r="Q904" s="2" t="str">
        <f t="shared" si="29"/>
        <v>P-S1_Onsite</v>
      </c>
      <c r="R904" s="2" t="s">
        <v>1061</v>
      </c>
      <c r="S904" s="2" t="s">
        <v>1041</v>
      </c>
      <c r="T904" s="2" t="s">
        <v>1596</v>
      </c>
    </row>
    <row r="905" spans="1:20" x14ac:dyDescent="0.3">
      <c r="A905" s="2" t="s">
        <v>2977</v>
      </c>
      <c r="B905" s="2" t="s">
        <v>1054</v>
      </c>
      <c r="C905" s="2" t="s">
        <v>2978</v>
      </c>
      <c r="D905" s="2" t="s">
        <v>2979</v>
      </c>
      <c r="E905" s="2" t="s">
        <v>2980</v>
      </c>
      <c r="F905" s="2" t="s">
        <v>1612</v>
      </c>
      <c r="G905" s="2" t="s">
        <v>1613</v>
      </c>
      <c r="H905" s="2" t="s">
        <v>1614</v>
      </c>
      <c r="I905" s="2" t="s">
        <v>2982</v>
      </c>
      <c r="J905" s="2" t="s">
        <v>1047</v>
      </c>
      <c r="K905" s="2" t="s">
        <v>1048</v>
      </c>
      <c r="L905" s="2" t="s">
        <v>1083</v>
      </c>
      <c r="M905" s="2" t="s">
        <v>1084</v>
      </c>
      <c r="N905" s="2" t="s">
        <v>1085</v>
      </c>
      <c r="O905" s="2" t="s">
        <v>1040</v>
      </c>
      <c r="P905" s="2" t="str">
        <f t="shared" si="28"/>
        <v>P-Onsite</v>
      </c>
      <c r="Q905" s="2" t="str">
        <f t="shared" si="29"/>
        <v>P-S1_Onsite</v>
      </c>
      <c r="R905" s="2" t="s">
        <v>1061</v>
      </c>
      <c r="S905" s="2" t="s">
        <v>1041</v>
      </c>
      <c r="T905" s="2" t="s">
        <v>1596</v>
      </c>
    </row>
    <row r="906" spans="1:20" x14ac:dyDescent="0.3">
      <c r="A906" s="2" t="s">
        <v>2983</v>
      </c>
      <c r="B906" s="2" t="s">
        <v>1054</v>
      </c>
      <c r="C906" s="2" t="s">
        <v>2984</v>
      </c>
      <c r="D906" s="2" t="s">
        <v>2985</v>
      </c>
      <c r="E906" s="2" t="s">
        <v>2986</v>
      </c>
      <c r="F906" s="2" t="s">
        <v>1605</v>
      </c>
      <c r="G906" s="2" t="s">
        <v>1606</v>
      </c>
      <c r="H906" s="2" t="s">
        <v>1607</v>
      </c>
      <c r="I906" s="2" t="s">
        <v>2987</v>
      </c>
      <c r="J906" s="2" t="s">
        <v>1609</v>
      </c>
      <c r="K906" s="2" t="s">
        <v>1610</v>
      </c>
      <c r="L906" s="2" t="s">
        <v>1205</v>
      </c>
      <c r="M906" s="2" t="s">
        <v>1059</v>
      </c>
      <c r="N906" s="2" t="s">
        <v>1206</v>
      </c>
      <c r="O906" s="2" t="s">
        <v>1040</v>
      </c>
      <c r="P906" s="2" t="str">
        <f t="shared" si="28"/>
        <v>P-Onsite</v>
      </c>
      <c r="Q906" s="2" t="str">
        <f t="shared" si="29"/>
        <v>P-S1_Onsite</v>
      </c>
      <c r="R906" s="2" t="s">
        <v>1061</v>
      </c>
      <c r="S906" s="2" t="s">
        <v>1041</v>
      </c>
      <c r="T906" s="2" t="s">
        <v>1596</v>
      </c>
    </row>
    <row r="907" spans="1:20" x14ac:dyDescent="0.3">
      <c r="A907" s="2" t="s">
        <v>2983</v>
      </c>
      <c r="B907" s="2" t="s">
        <v>1054</v>
      </c>
      <c r="C907" s="2" t="s">
        <v>2984</v>
      </c>
      <c r="D907" s="2" t="s">
        <v>2985</v>
      </c>
      <c r="E907" s="2" t="s">
        <v>2986</v>
      </c>
      <c r="F907" s="2" t="s">
        <v>1597</v>
      </c>
      <c r="G907" s="2" t="s">
        <v>1598</v>
      </c>
      <c r="H907" s="2" t="s">
        <v>1599</v>
      </c>
      <c r="I907" s="2" t="s">
        <v>2988</v>
      </c>
      <c r="J907" s="2" t="s">
        <v>1037</v>
      </c>
      <c r="K907" s="2" t="s">
        <v>1038</v>
      </c>
      <c r="L907" s="2" t="s">
        <v>1205</v>
      </c>
      <c r="M907" s="2" t="s">
        <v>1059</v>
      </c>
      <c r="N907" s="2" t="s">
        <v>1206</v>
      </c>
      <c r="O907" s="2" t="s">
        <v>1040</v>
      </c>
      <c r="P907" s="2" t="str">
        <f t="shared" si="28"/>
        <v>P-Onsite</v>
      </c>
      <c r="Q907" s="2" t="str">
        <f t="shared" si="29"/>
        <v>P-S1_Onsite</v>
      </c>
      <c r="R907" s="2" t="s">
        <v>1061</v>
      </c>
      <c r="S907" s="2" t="s">
        <v>1041</v>
      </c>
      <c r="T907" s="2" t="s">
        <v>1596</v>
      </c>
    </row>
    <row r="908" spans="1:20" x14ac:dyDescent="0.3">
      <c r="A908" s="2" t="s">
        <v>2983</v>
      </c>
      <c r="B908" s="2" t="s">
        <v>1054</v>
      </c>
      <c r="C908" s="2" t="s">
        <v>2984</v>
      </c>
      <c r="D908" s="2" t="s">
        <v>2985</v>
      </c>
      <c r="E908" s="2" t="s">
        <v>2986</v>
      </c>
      <c r="F908" s="2" t="s">
        <v>1612</v>
      </c>
      <c r="G908" s="2" t="s">
        <v>1613</v>
      </c>
      <c r="H908" s="2" t="s">
        <v>1614</v>
      </c>
      <c r="I908" s="2" t="s">
        <v>2989</v>
      </c>
      <c r="J908" s="2" t="s">
        <v>1047</v>
      </c>
      <c r="K908" s="2" t="s">
        <v>1048</v>
      </c>
      <c r="L908" s="2" t="s">
        <v>1205</v>
      </c>
      <c r="M908" s="2" t="s">
        <v>1059</v>
      </c>
      <c r="N908" s="2" t="s">
        <v>1206</v>
      </c>
      <c r="O908" s="2" t="s">
        <v>1040</v>
      </c>
      <c r="P908" s="2" t="str">
        <f t="shared" si="28"/>
        <v>P-Onsite</v>
      </c>
      <c r="Q908" s="2" t="str">
        <f t="shared" si="29"/>
        <v>P-S1_Onsite</v>
      </c>
      <c r="R908" s="2" t="s">
        <v>1061</v>
      </c>
      <c r="S908" s="2" t="s">
        <v>1041</v>
      </c>
      <c r="T908" s="2" t="s">
        <v>1596</v>
      </c>
    </row>
    <row r="909" spans="1:20" x14ac:dyDescent="0.3">
      <c r="A909" s="2" t="s">
        <v>2990</v>
      </c>
      <c r="B909" s="2" t="s">
        <v>1054</v>
      </c>
      <c r="C909" s="2" t="s">
        <v>2991</v>
      </c>
      <c r="D909" s="2" t="s">
        <v>2992</v>
      </c>
      <c r="E909" s="2" t="s">
        <v>2993</v>
      </c>
      <c r="F909" s="2" t="s">
        <v>1605</v>
      </c>
      <c r="G909" s="2" t="s">
        <v>1606</v>
      </c>
      <c r="H909" s="2" t="s">
        <v>1607</v>
      </c>
      <c r="I909" s="2" t="s">
        <v>2994</v>
      </c>
      <c r="J909" s="2" t="s">
        <v>1609</v>
      </c>
      <c r="K909" s="2" t="s">
        <v>1610</v>
      </c>
      <c r="L909" s="2" t="s">
        <v>1164</v>
      </c>
      <c r="M909" s="2" t="s">
        <v>1059</v>
      </c>
      <c r="N909" s="2" t="s">
        <v>1165</v>
      </c>
      <c r="O909" s="2" t="s">
        <v>1098</v>
      </c>
      <c r="P909" s="2" t="str">
        <f t="shared" si="28"/>
        <v>A-Onsite</v>
      </c>
      <c r="Q909" s="2" t="str">
        <f t="shared" si="29"/>
        <v>A-S1_Onsite</v>
      </c>
      <c r="R909" s="2" t="s">
        <v>1061</v>
      </c>
      <c r="S909" s="2" t="s">
        <v>1041</v>
      </c>
      <c r="T909" s="2" t="s">
        <v>1596</v>
      </c>
    </row>
    <row r="910" spans="1:20" x14ac:dyDescent="0.3">
      <c r="A910" s="2" t="s">
        <v>2990</v>
      </c>
      <c r="B910" s="2" t="s">
        <v>1054</v>
      </c>
      <c r="C910" s="2" t="s">
        <v>2991</v>
      </c>
      <c r="D910" s="2" t="s">
        <v>2992</v>
      </c>
      <c r="E910" s="2" t="s">
        <v>2993</v>
      </c>
      <c r="F910" s="2" t="s">
        <v>1592</v>
      </c>
      <c r="G910" s="2" t="s">
        <v>1593</v>
      </c>
      <c r="H910" s="2" t="s">
        <v>1594</v>
      </c>
      <c r="I910" s="2" t="s">
        <v>2995</v>
      </c>
      <c r="J910" s="2" t="s">
        <v>1066</v>
      </c>
      <c r="K910" s="2" t="s">
        <v>1048</v>
      </c>
      <c r="L910" s="2" t="s">
        <v>1164</v>
      </c>
      <c r="M910" s="2" t="s">
        <v>1059</v>
      </c>
      <c r="N910" s="2" t="s">
        <v>1165</v>
      </c>
      <c r="O910" s="2" t="s">
        <v>1098</v>
      </c>
      <c r="P910" s="2" t="str">
        <f t="shared" si="28"/>
        <v>A-Onsite</v>
      </c>
      <c r="Q910" s="2" t="str">
        <f t="shared" si="29"/>
        <v>A-S1_Onsite</v>
      </c>
      <c r="R910" s="2" t="s">
        <v>1061</v>
      </c>
      <c r="S910" s="2" t="s">
        <v>1041</v>
      </c>
      <c r="T910" s="2" t="s">
        <v>1596</v>
      </c>
    </row>
    <row r="911" spans="1:20" x14ac:dyDescent="0.3">
      <c r="A911" s="2" t="s">
        <v>2990</v>
      </c>
      <c r="B911" s="2" t="s">
        <v>1054</v>
      </c>
      <c r="C911" s="2" t="s">
        <v>2991</v>
      </c>
      <c r="D911" s="2" t="s">
        <v>2992</v>
      </c>
      <c r="E911" s="2" t="s">
        <v>2993</v>
      </c>
      <c r="F911" s="2" t="s">
        <v>1597</v>
      </c>
      <c r="G911" s="2" t="s">
        <v>1598</v>
      </c>
      <c r="H911" s="2" t="s">
        <v>1599</v>
      </c>
      <c r="I911" s="2" t="s">
        <v>2996</v>
      </c>
      <c r="J911" s="2" t="s">
        <v>1037</v>
      </c>
      <c r="K911" s="2" t="s">
        <v>1038</v>
      </c>
      <c r="L911" s="2" t="s">
        <v>1164</v>
      </c>
      <c r="M911" s="2" t="s">
        <v>1059</v>
      </c>
      <c r="N911" s="2" t="s">
        <v>1165</v>
      </c>
      <c r="O911" s="2" t="s">
        <v>1098</v>
      </c>
      <c r="P911" s="2" t="str">
        <f t="shared" si="28"/>
        <v>A-Onsite</v>
      </c>
      <c r="Q911" s="2" t="str">
        <f t="shared" si="29"/>
        <v>A-S1_Onsite</v>
      </c>
      <c r="R911" s="2" t="s">
        <v>1061</v>
      </c>
      <c r="S911" s="2" t="s">
        <v>1041</v>
      </c>
      <c r="T911" s="2" t="s">
        <v>1596</v>
      </c>
    </row>
    <row r="912" spans="1:20" x14ac:dyDescent="0.3">
      <c r="A912" s="2" t="s">
        <v>2997</v>
      </c>
      <c r="B912" s="2" t="s">
        <v>1054</v>
      </c>
      <c r="C912" s="2" t="s">
        <v>2998</v>
      </c>
      <c r="D912" s="2" t="s">
        <v>2999</v>
      </c>
      <c r="E912" s="2" t="s">
        <v>3000</v>
      </c>
      <c r="F912" s="2" t="s">
        <v>1597</v>
      </c>
      <c r="G912" s="2" t="s">
        <v>1598</v>
      </c>
      <c r="H912" s="2" t="s">
        <v>1599</v>
      </c>
      <c r="I912" s="2" t="s">
        <v>3001</v>
      </c>
      <c r="J912" s="2" t="s">
        <v>1037</v>
      </c>
      <c r="K912" s="2" t="s">
        <v>1038</v>
      </c>
      <c r="L912" s="2" t="s">
        <v>1300</v>
      </c>
      <c r="M912" s="2" t="s">
        <v>1059</v>
      </c>
      <c r="N912" s="2" t="s">
        <v>1301</v>
      </c>
      <c r="O912" s="2" t="s">
        <v>1040</v>
      </c>
      <c r="P912" s="2" t="str">
        <f t="shared" si="28"/>
        <v>P-Onsite</v>
      </c>
      <c r="Q912" s="2" t="str">
        <f t="shared" si="29"/>
        <v>P-S1_Onsite</v>
      </c>
      <c r="R912" s="2" t="s">
        <v>1061</v>
      </c>
      <c r="S912" s="2" t="s">
        <v>1041</v>
      </c>
      <c r="T912" s="2" t="s">
        <v>1596</v>
      </c>
    </row>
    <row r="913" spans="1:20" x14ac:dyDescent="0.3">
      <c r="A913" s="2" t="s">
        <v>2997</v>
      </c>
      <c r="B913" s="2" t="s">
        <v>1054</v>
      </c>
      <c r="C913" s="2" t="s">
        <v>2998</v>
      </c>
      <c r="D913" s="2" t="s">
        <v>2999</v>
      </c>
      <c r="E913" s="2" t="s">
        <v>3000</v>
      </c>
      <c r="F913" s="2" t="s">
        <v>1630</v>
      </c>
      <c r="G913" s="2" t="s">
        <v>1631</v>
      </c>
      <c r="H913" s="2" t="s">
        <v>1632</v>
      </c>
      <c r="I913" s="2" t="s">
        <v>3002</v>
      </c>
      <c r="J913" s="2" t="s">
        <v>1053</v>
      </c>
      <c r="K913" s="2" t="s">
        <v>1038</v>
      </c>
      <c r="L913" s="2" t="s">
        <v>1300</v>
      </c>
      <c r="M913" s="2" t="s">
        <v>1059</v>
      </c>
      <c r="N913" s="2" t="s">
        <v>1301</v>
      </c>
      <c r="O913" s="2" t="s">
        <v>1040</v>
      </c>
      <c r="P913" s="2" t="str">
        <f t="shared" si="28"/>
        <v>P-Onsite</v>
      </c>
      <c r="Q913" s="2" t="str">
        <f t="shared" si="29"/>
        <v>P-S1_Onsite</v>
      </c>
      <c r="R913" s="2" t="s">
        <v>1061</v>
      </c>
      <c r="S913" s="2" t="s">
        <v>1041</v>
      </c>
      <c r="T913" s="2" t="s">
        <v>1596</v>
      </c>
    </row>
    <row r="914" spans="1:20" x14ac:dyDescent="0.3">
      <c r="A914" s="2" t="s">
        <v>3003</v>
      </c>
      <c r="B914" s="2" t="s">
        <v>1054</v>
      </c>
      <c r="C914" s="2" t="s">
        <v>3004</v>
      </c>
      <c r="D914" s="2" t="s">
        <v>3005</v>
      </c>
      <c r="E914" s="2" t="s">
        <v>3006</v>
      </c>
      <c r="F914" s="2" t="s">
        <v>1605</v>
      </c>
      <c r="G914" s="2" t="s">
        <v>1606</v>
      </c>
      <c r="H914" s="2" t="s">
        <v>1607</v>
      </c>
      <c r="I914" s="2" t="s">
        <v>3007</v>
      </c>
      <c r="J914" s="2" t="s">
        <v>1609</v>
      </c>
      <c r="K914" s="2" t="s">
        <v>1610</v>
      </c>
      <c r="L914" s="2" t="s">
        <v>1089</v>
      </c>
      <c r="M914" s="2" t="s">
        <v>1059</v>
      </c>
      <c r="N914" s="2" t="s">
        <v>1124</v>
      </c>
      <c r="O914" s="2" t="s">
        <v>1098</v>
      </c>
      <c r="P914" s="2" t="str">
        <f t="shared" si="28"/>
        <v>A-Onsite</v>
      </c>
      <c r="Q914" s="2" t="str">
        <f t="shared" si="29"/>
        <v>A-S1_Onsite</v>
      </c>
      <c r="R914" s="2" t="s">
        <v>1061</v>
      </c>
      <c r="S914" s="2" t="s">
        <v>1041</v>
      </c>
      <c r="T914" s="2" t="s">
        <v>1596</v>
      </c>
    </row>
    <row r="915" spans="1:20" x14ac:dyDescent="0.3">
      <c r="A915" s="2" t="s">
        <v>3003</v>
      </c>
      <c r="B915" s="2" t="s">
        <v>1054</v>
      </c>
      <c r="C915" s="2" t="s">
        <v>3004</v>
      </c>
      <c r="D915" s="2" t="s">
        <v>3005</v>
      </c>
      <c r="E915" s="2" t="s">
        <v>3006</v>
      </c>
      <c r="F915" s="2" t="s">
        <v>1592</v>
      </c>
      <c r="G915" s="2" t="s">
        <v>1593</v>
      </c>
      <c r="H915" s="2" t="s">
        <v>1594</v>
      </c>
      <c r="I915" s="2" t="s">
        <v>3008</v>
      </c>
      <c r="J915" s="2" t="s">
        <v>1066</v>
      </c>
      <c r="K915" s="2" t="s">
        <v>1048</v>
      </c>
      <c r="L915" s="2" t="s">
        <v>1089</v>
      </c>
      <c r="M915" s="2" t="s">
        <v>1059</v>
      </c>
      <c r="N915" s="2" t="s">
        <v>1124</v>
      </c>
      <c r="O915" s="2" t="s">
        <v>1098</v>
      </c>
      <c r="P915" s="2" t="str">
        <f t="shared" si="28"/>
        <v>A-Onsite</v>
      </c>
      <c r="Q915" s="2" t="str">
        <f t="shared" si="29"/>
        <v>A-S1_Onsite</v>
      </c>
      <c r="R915" s="2" t="s">
        <v>1061</v>
      </c>
      <c r="S915" s="2" t="s">
        <v>1041</v>
      </c>
      <c r="T915" s="2" t="s">
        <v>1596</v>
      </c>
    </row>
    <row r="916" spans="1:20" x14ac:dyDescent="0.3">
      <c r="A916" s="2" t="s">
        <v>3003</v>
      </c>
      <c r="B916" s="2" t="s">
        <v>1054</v>
      </c>
      <c r="C916" s="2" t="s">
        <v>3004</v>
      </c>
      <c r="D916" s="2" t="s">
        <v>3005</v>
      </c>
      <c r="E916" s="2" t="s">
        <v>3006</v>
      </c>
      <c r="F916" s="2" t="s">
        <v>1597</v>
      </c>
      <c r="G916" s="2" t="s">
        <v>1598</v>
      </c>
      <c r="H916" s="2" t="s">
        <v>1599</v>
      </c>
      <c r="I916" s="2" t="s">
        <v>3009</v>
      </c>
      <c r="J916" s="2" t="s">
        <v>1037</v>
      </c>
      <c r="K916" s="2" t="s">
        <v>1038</v>
      </c>
      <c r="L916" s="2" t="s">
        <v>1089</v>
      </c>
      <c r="M916" s="2" t="s">
        <v>1059</v>
      </c>
      <c r="N916" s="2" t="s">
        <v>1124</v>
      </c>
      <c r="O916" s="2" t="s">
        <v>1098</v>
      </c>
      <c r="P916" s="2" t="str">
        <f t="shared" si="28"/>
        <v>A-Onsite</v>
      </c>
      <c r="Q916" s="2" t="str">
        <f t="shared" si="29"/>
        <v>A-S1_Onsite</v>
      </c>
      <c r="R916" s="2" t="s">
        <v>1061</v>
      </c>
      <c r="S916" s="2" t="s">
        <v>1041</v>
      </c>
      <c r="T916" s="2" t="s">
        <v>1596</v>
      </c>
    </row>
    <row r="917" spans="1:20" x14ac:dyDescent="0.3">
      <c r="A917" s="2" t="s">
        <v>3003</v>
      </c>
      <c r="B917" s="2" t="s">
        <v>1054</v>
      </c>
      <c r="C917" s="2" t="s">
        <v>3004</v>
      </c>
      <c r="D917" s="2" t="s">
        <v>3005</v>
      </c>
      <c r="E917" s="2" t="s">
        <v>3006</v>
      </c>
      <c r="F917" s="2" t="s">
        <v>1612</v>
      </c>
      <c r="G917" s="2" t="s">
        <v>1613</v>
      </c>
      <c r="H917" s="2" t="s">
        <v>1614</v>
      </c>
      <c r="I917" s="2" t="s">
        <v>3010</v>
      </c>
      <c r="J917" s="2" t="s">
        <v>1047</v>
      </c>
      <c r="K917" s="2" t="s">
        <v>1048</v>
      </c>
      <c r="L917" s="2" t="s">
        <v>1089</v>
      </c>
      <c r="M917" s="2" t="s">
        <v>1059</v>
      </c>
      <c r="N917" s="2" t="s">
        <v>1124</v>
      </c>
      <c r="O917" s="2" t="s">
        <v>1098</v>
      </c>
      <c r="P917" s="2" t="str">
        <f t="shared" si="28"/>
        <v>A-Onsite</v>
      </c>
      <c r="Q917" s="2" t="str">
        <f t="shared" si="29"/>
        <v>A-S1_Onsite</v>
      </c>
      <c r="R917" s="2" t="s">
        <v>1061</v>
      </c>
      <c r="S917" s="2" t="s">
        <v>1041</v>
      </c>
      <c r="T917" s="2" t="s">
        <v>1596</v>
      </c>
    </row>
    <row r="918" spans="1:20" x14ac:dyDescent="0.3">
      <c r="A918" s="2" t="s">
        <v>3003</v>
      </c>
      <c r="B918" s="2" t="s">
        <v>1054</v>
      </c>
      <c r="C918" s="2" t="s">
        <v>3004</v>
      </c>
      <c r="D918" s="2" t="s">
        <v>3005</v>
      </c>
      <c r="E918" s="2" t="s">
        <v>3006</v>
      </c>
      <c r="F918" s="2" t="s">
        <v>1630</v>
      </c>
      <c r="G918" s="2" t="s">
        <v>1631</v>
      </c>
      <c r="H918" s="2" t="s">
        <v>1632</v>
      </c>
      <c r="I918" s="2" t="s">
        <v>3011</v>
      </c>
      <c r="J918" s="2" t="s">
        <v>1053</v>
      </c>
      <c r="K918" s="2" t="s">
        <v>1038</v>
      </c>
      <c r="L918" s="2" t="s">
        <v>1089</v>
      </c>
      <c r="M918" s="2" t="s">
        <v>1059</v>
      </c>
      <c r="N918" s="2" t="s">
        <v>1124</v>
      </c>
      <c r="O918" s="2" t="s">
        <v>1098</v>
      </c>
      <c r="P918" s="2" t="str">
        <f t="shared" si="28"/>
        <v>A-Onsite</v>
      </c>
      <c r="Q918" s="2" t="str">
        <f t="shared" si="29"/>
        <v>A-S1_Onsite</v>
      </c>
      <c r="R918" s="2" t="s">
        <v>1061</v>
      </c>
      <c r="S918" s="2" t="s">
        <v>1041</v>
      </c>
      <c r="T918" s="2" t="s">
        <v>1596</v>
      </c>
    </row>
    <row r="919" spans="1:20" x14ac:dyDescent="0.3">
      <c r="A919" s="2" t="s">
        <v>3012</v>
      </c>
      <c r="B919" s="2" t="s">
        <v>1054</v>
      </c>
      <c r="C919" s="2" t="s">
        <v>3013</v>
      </c>
      <c r="D919" s="2" t="s">
        <v>3014</v>
      </c>
      <c r="E919" s="2" t="s">
        <v>3015</v>
      </c>
      <c r="F919" s="2" t="s">
        <v>1605</v>
      </c>
      <c r="G919" s="2" t="s">
        <v>1606</v>
      </c>
      <c r="H919" s="2" t="s">
        <v>1607</v>
      </c>
      <c r="I919" s="2" t="s">
        <v>3016</v>
      </c>
      <c r="J919" s="2" t="s">
        <v>1609</v>
      </c>
      <c r="K919" s="2" t="s">
        <v>1610</v>
      </c>
      <c r="L919" s="2" t="s">
        <v>1101</v>
      </c>
      <c r="M919" s="2" t="s">
        <v>1059</v>
      </c>
      <c r="N919" s="2" t="s">
        <v>1102</v>
      </c>
      <c r="O919" s="2" t="s">
        <v>1040</v>
      </c>
      <c r="P919" s="2" t="str">
        <f t="shared" si="28"/>
        <v>P-Onsite</v>
      </c>
      <c r="Q919" s="2" t="str">
        <f t="shared" si="29"/>
        <v>P-S1_Onsite</v>
      </c>
      <c r="R919" s="2" t="s">
        <v>1061</v>
      </c>
      <c r="S919" s="2" t="s">
        <v>1041</v>
      </c>
      <c r="T919" s="2" t="s">
        <v>1596</v>
      </c>
    </row>
    <row r="920" spans="1:20" x14ac:dyDescent="0.3">
      <c r="A920" s="2" t="s">
        <v>3012</v>
      </c>
      <c r="B920" s="2" t="s">
        <v>1054</v>
      </c>
      <c r="C920" s="2" t="s">
        <v>3013</v>
      </c>
      <c r="D920" s="2" t="s">
        <v>3014</v>
      </c>
      <c r="E920" s="2" t="s">
        <v>3015</v>
      </c>
      <c r="F920" s="2" t="s">
        <v>1597</v>
      </c>
      <c r="G920" s="2" t="s">
        <v>1598</v>
      </c>
      <c r="H920" s="2" t="s">
        <v>1599</v>
      </c>
      <c r="I920" s="2" t="s">
        <v>3017</v>
      </c>
      <c r="J920" s="2" t="s">
        <v>1037</v>
      </c>
      <c r="K920" s="2" t="s">
        <v>1038</v>
      </c>
      <c r="L920" s="2" t="s">
        <v>1101</v>
      </c>
      <c r="M920" s="2" t="s">
        <v>1059</v>
      </c>
      <c r="N920" s="2" t="s">
        <v>1102</v>
      </c>
      <c r="O920" s="2" t="s">
        <v>1040</v>
      </c>
      <c r="P920" s="2" t="str">
        <f t="shared" si="28"/>
        <v>P-Onsite</v>
      </c>
      <c r="Q920" s="2" t="str">
        <f t="shared" si="29"/>
        <v>P-S1_Onsite</v>
      </c>
      <c r="R920" s="2" t="s">
        <v>1061</v>
      </c>
      <c r="S920" s="2" t="s">
        <v>1041</v>
      </c>
      <c r="T920" s="2" t="s">
        <v>1596</v>
      </c>
    </row>
    <row r="921" spans="1:20" x14ac:dyDescent="0.3">
      <c r="A921" s="2" t="s">
        <v>3018</v>
      </c>
      <c r="B921" s="2" t="s">
        <v>1054</v>
      </c>
      <c r="C921" s="2" t="s">
        <v>3019</v>
      </c>
      <c r="D921" s="2" t="s">
        <v>3020</v>
      </c>
      <c r="E921" s="2" t="s">
        <v>3021</v>
      </c>
      <c r="F921" s="2" t="s">
        <v>1605</v>
      </c>
      <c r="G921" s="2" t="s">
        <v>1606</v>
      </c>
      <c r="H921" s="2" t="s">
        <v>1607</v>
      </c>
      <c r="I921" s="2" t="s">
        <v>3022</v>
      </c>
      <c r="J921" s="2" t="s">
        <v>1609</v>
      </c>
      <c r="K921" s="2" t="s">
        <v>1610</v>
      </c>
      <c r="L921" s="2" t="s">
        <v>1058</v>
      </c>
      <c r="M921" s="2" t="s">
        <v>1059</v>
      </c>
      <c r="N921" s="2" t="s">
        <v>1106</v>
      </c>
      <c r="O921" s="2" t="s">
        <v>1040</v>
      </c>
      <c r="P921" s="2" t="str">
        <f t="shared" si="28"/>
        <v>P-Onsite</v>
      </c>
      <c r="Q921" s="2" t="str">
        <f t="shared" si="29"/>
        <v>P-S1_Onsite</v>
      </c>
      <c r="R921" s="2" t="s">
        <v>1061</v>
      </c>
      <c r="S921" s="2" t="s">
        <v>1041</v>
      </c>
      <c r="T921" s="2" t="s">
        <v>1596</v>
      </c>
    </row>
    <row r="922" spans="1:20" x14ac:dyDescent="0.3">
      <c r="A922" s="2" t="s">
        <v>3018</v>
      </c>
      <c r="B922" s="2" t="s">
        <v>1054</v>
      </c>
      <c r="C922" s="2" t="s">
        <v>3019</v>
      </c>
      <c r="D922" s="2" t="s">
        <v>3020</v>
      </c>
      <c r="E922" s="2" t="s">
        <v>3021</v>
      </c>
      <c r="F922" s="2" t="s">
        <v>1592</v>
      </c>
      <c r="G922" s="2" t="s">
        <v>1593</v>
      </c>
      <c r="H922" s="2" t="s">
        <v>1594</v>
      </c>
      <c r="I922" s="2" t="s">
        <v>3023</v>
      </c>
      <c r="J922" s="2" t="s">
        <v>1066</v>
      </c>
      <c r="K922" s="2" t="s">
        <v>1048</v>
      </c>
      <c r="L922" s="2" t="s">
        <v>1058</v>
      </c>
      <c r="M922" s="2" t="s">
        <v>1059</v>
      </c>
      <c r="N922" s="2" t="s">
        <v>1106</v>
      </c>
      <c r="O922" s="2" t="s">
        <v>1040</v>
      </c>
      <c r="P922" s="2" t="str">
        <f t="shared" si="28"/>
        <v>P-Onsite</v>
      </c>
      <c r="Q922" s="2" t="str">
        <f t="shared" si="29"/>
        <v>P-S1_Onsite</v>
      </c>
      <c r="R922" s="2" t="s">
        <v>1061</v>
      </c>
      <c r="S922" s="2" t="s">
        <v>1041</v>
      </c>
      <c r="T922" s="2" t="s">
        <v>1596</v>
      </c>
    </row>
    <row r="923" spans="1:20" x14ac:dyDescent="0.3">
      <c r="A923" s="2" t="s">
        <v>3018</v>
      </c>
      <c r="B923" s="2" t="s">
        <v>1054</v>
      </c>
      <c r="C923" s="2" t="s">
        <v>3019</v>
      </c>
      <c r="D923" s="2" t="s">
        <v>3020</v>
      </c>
      <c r="E923" s="2" t="s">
        <v>3021</v>
      </c>
      <c r="F923" s="2" t="s">
        <v>1597</v>
      </c>
      <c r="G923" s="2" t="s">
        <v>1598</v>
      </c>
      <c r="H923" s="2" t="s">
        <v>1599</v>
      </c>
      <c r="I923" s="2" t="s">
        <v>3024</v>
      </c>
      <c r="J923" s="2" t="s">
        <v>1037</v>
      </c>
      <c r="K923" s="2" t="s">
        <v>1038</v>
      </c>
      <c r="L923" s="2" t="s">
        <v>1058</v>
      </c>
      <c r="M923" s="2" t="s">
        <v>1059</v>
      </c>
      <c r="N923" s="2" t="s">
        <v>1106</v>
      </c>
      <c r="O923" s="2" t="s">
        <v>1040</v>
      </c>
      <c r="P923" s="2" t="str">
        <f t="shared" si="28"/>
        <v>P-Onsite</v>
      </c>
      <c r="Q923" s="2" t="str">
        <f t="shared" si="29"/>
        <v>P-S1_Onsite</v>
      </c>
      <c r="R923" s="2" t="s">
        <v>1061</v>
      </c>
      <c r="S923" s="2" t="s">
        <v>1041</v>
      </c>
      <c r="T923" s="2" t="s">
        <v>1596</v>
      </c>
    </row>
    <row r="924" spans="1:20" x14ac:dyDescent="0.3">
      <c r="A924" s="2" t="s">
        <v>3018</v>
      </c>
      <c r="B924" s="2" t="s">
        <v>1054</v>
      </c>
      <c r="C924" s="2" t="s">
        <v>3019</v>
      </c>
      <c r="D924" s="2" t="s">
        <v>3020</v>
      </c>
      <c r="E924" s="2" t="s">
        <v>3021</v>
      </c>
      <c r="F924" s="2" t="s">
        <v>1612</v>
      </c>
      <c r="G924" s="2" t="s">
        <v>1613</v>
      </c>
      <c r="H924" s="2" t="s">
        <v>1614</v>
      </c>
      <c r="I924" s="2" t="s">
        <v>3025</v>
      </c>
      <c r="J924" s="2" t="s">
        <v>1047</v>
      </c>
      <c r="K924" s="2" t="s">
        <v>1048</v>
      </c>
      <c r="L924" s="2" t="s">
        <v>1058</v>
      </c>
      <c r="M924" s="2" t="s">
        <v>1059</v>
      </c>
      <c r="N924" s="2" t="s">
        <v>1106</v>
      </c>
      <c r="O924" s="2" t="s">
        <v>1040</v>
      </c>
      <c r="P924" s="2" t="str">
        <f t="shared" si="28"/>
        <v>P-Onsite</v>
      </c>
      <c r="Q924" s="2" t="str">
        <f t="shared" si="29"/>
        <v>P-S1_Onsite</v>
      </c>
      <c r="R924" s="2" t="s">
        <v>1061</v>
      </c>
      <c r="S924" s="2" t="s">
        <v>1041</v>
      </c>
      <c r="T924" s="2" t="s">
        <v>1596</v>
      </c>
    </row>
    <row r="925" spans="1:20" x14ac:dyDescent="0.3">
      <c r="A925" s="2" t="s">
        <v>3018</v>
      </c>
      <c r="B925" s="2" t="s">
        <v>1054</v>
      </c>
      <c r="C925" s="2" t="s">
        <v>3019</v>
      </c>
      <c r="D925" s="2" t="s">
        <v>3020</v>
      </c>
      <c r="E925" s="2" t="s">
        <v>3021</v>
      </c>
      <c r="F925" s="2" t="s">
        <v>1630</v>
      </c>
      <c r="G925" s="2" t="s">
        <v>1631</v>
      </c>
      <c r="H925" s="2" t="s">
        <v>1632</v>
      </c>
      <c r="I925" s="2" t="s">
        <v>3026</v>
      </c>
      <c r="J925" s="2" t="s">
        <v>1053</v>
      </c>
      <c r="K925" s="2" t="s">
        <v>1038</v>
      </c>
      <c r="L925" s="2" t="s">
        <v>1058</v>
      </c>
      <c r="M925" s="2" t="s">
        <v>1059</v>
      </c>
      <c r="N925" s="2" t="s">
        <v>1106</v>
      </c>
      <c r="O925" s="2" t="s">
        <v>1040</v>
      </c>
      <c r="P925" s="2" t="str">
        <f t="shared" si="28"/>
        <v>P-Onsite</v>
      </c>
      <c r="Q925" s="2" t="str">
        <f t="shared" si="29"/>
        <v>P-S1_Onsite</v>
      </c>
      <c r="R925" s="2" t="s">
        <v>1061</v>
      </c>
      <c r="S925" s="2" t="s">
        <v>1041</v>
      </c>
      <c r="T925" s="2" t="s">
        <v>1596</v>
      </c>
    </row>
    <row r="926" spans="1:20" x14ac:dyDescent="0.3">
      <c r="A926" s="2" t="s">
        <v>3027</v>
      </c>
      <c r="B926" s="2" t="s">
        <v>1054</v>
      </c>
      <c r="C926" s="2" t="s">
        <v>3028</v>
      </c>
      <c r="D926" s="2" t="s">
        <v>3029</v>
      </c>
      <c r="E926" s="2" t="s">
        <v>3030</v>
      </c>
      <c r="F926" s="2" t="s">
        <v>1592</v>
      </c>
      <c r="G926" s="2" t="s">
        <v>1593</v>
      </c>
      <c r="H926" s="2" t="s">
        <v>1594</v>
      </c>
      <c r="I926" s="2" t="s">
        <v>3031</v>
      </c>
      <c r="J926" s="2" t="s">
        <v>1066</v>
      </c>
      <c r="K926" s="2" t="s">
        <v>1048</v>
      </c>
      <c r="L926" s="2" t="s">
        <v>1428</v>
      </c>
      <c r="M926" s="2" t="s">
        <v>1059</v>
      </c>
      <c r="N926" s="2" t="s">
        <v>1429</v>
      </c>
      <c r="O926" s="2" t="s">
        <v>1040</v>
      </c>
      <c r="P926" s="2" t="str">
        <f t="shared" si="28"/>
        <v>P-Onsite</v>
      </c>
      <c r="Q926" s="2" t="str">
        <f t="shared" si="29"/>
        <v>P-S1_Onsite</v>
      </c>
      <c r="R926" s="2" t="s">
        <v>1061</v>
      </c>
      <c r="S926" s="2" t="s">
        <v>1041</v>
      </c>
      <c r="T926" s="2" t="s">
        <v>1596</v>
      </c>
    </row>
    <row r="927" spans="1:20" x14ac:dyDescent="0.3">
      <c r="A927" s="2" t="s">
        <v>3027</v>
      </c>
      <c r="B927" s="2" t="s">
        <v>1054</v>
      </c>
      <c r="C927" s="2" t="s">
        <v>3028</v>
      </c>
      <c r="D927" s="2" t="s">
        <v>3029</v>
      </c>
      <c r="E927" s="2" t="s">
        <v>3030</v>
      </c>
      <c r="F927" s="2" t="s">
        <v>1612</v>
      </c>
      <c r="G927" s="2" t="s">
        <v>1613</v>
      </c>
      <c r="H927" s="2" t="s">
        <v>1614</v>
      </c>
      <c r="I927" s="2" t="s">
        <v>3032</v>
      </c>
      <c r="J927" s="2" t="s">
        <v>1047</v>
      </c>
      <c r="K927" s="2" t="s">
        <v>1048</v>
      </c>
      <c r="L927" s="2" t="s">
        <v>1428</v>
      </c>
      <c r="M927" s="2" t="s">
        <v>1059</v>
      </c>
      <c r="N927" s="2" t="s">
        <v>1429</v>
      </c>
      <c r="O927" s="2" t="s">
        <v>1040</v>
      </c>
      <c r="P927" s="2" t="str">
        <f t="shared" si="28"/>
        <v>P-Onsite</v>
      </c>
      <c r="Q927" s="2" t="str">
        <f t="shared" si="29"/>
        <v>P-S1_Onsite</v>
      </c>
      <c r="R927" s="2" t="s">
        <v>1061</v>
      </c>
      <c r="S927" s="2" t="s">
        <v>1041</v>
      </c>
      <c r="T927" s="2" t="s">
        <v>1596</v>
      </c>
    </row>
    <row r="928" spans="1:20" x14ac:dyDescent="0.3">
      <c r="A928" s="2" t="s">
        <v>3033</v>
      </c>
      <c r="B928" s="2" t="s">
        <v>1054</v>
      </c>
      <c r="C928" s="2" t="s">
        <v>3034</v>
      </c>
      <c r="D928" s="2" t="s">
        <v>3035</v>
      </c>
      <c r="E928" s="2" t="s">
        <v>3036</v>
      </c>
      <c r="F928" s="2" t="s">
        <v>1597</v>
      </c>
      <c r="G928" s="2" t="s">
        <v>1598</v>
      </c>
      <c r="H928" s="2" t="s">
        <v>1599</v>
      </c>
      <c r="I928" s="2" t="s">
        <v>3037</v>
      </c>
      <c r="J928" s="2" t="s">
        <v>1037</v>
      </c>
      <c r="K928" s="2" t="s">
        <v>1038</v>
      </c>
      <c r="L928" s="2" t="s">
        <v>1205</v>
      </c>
      <c r="M928" s="2" t="s">
        <v>1059</v>
      </c>
      <c r="N928" s="2" t="s">
        <v>1206</v>
      </c>
      <c r="O928" s="2" t="s">
        <v>1040</v>
      </c>
      <c r="P928" s="2" t="str">
        <f t="shared" si="28"/>
        <v>P-Onsite</v>
      </c>
      <c r="Q928" s="2" t="str">
        <f t="shared" si="29"/>
        <v>P-S1_Onsite</v>
      </c>
      <c r="R928" s="2" t="s">
        <v>1061</v>
      </c>
      <c r="S928" s="2" t="s">
        <v>1041</v>
      </c>
      <c r="T928" s="2" t="s">
        <v>1596</v>
      </c>
    </row>
    <row r="929" spans="1:20" x14ac:dyDescent="0.3">
      <c r="A929" s="2" t="s">
        <v>3033</v>
      </c>
      <c r="B929" s="2" t="s">
        <v>1054</v>
      </c>
      <c r="C929" s="2" t="s">
        <v>3034</v>
      </c>
      <c r="D929" s="2" t="s">
        <v>3035</v>
      </c>
      <c r="E929" s="2" t="s">
        <v>3036</v>
      </c>
      <c r="F929" s="2" t="s">
        <v>1612</v>
      </c>
      <c r="G929" s="2" t="s">
        <v>1613</v>
      </c>
      <c r="H929" s="2" t="s">
        <v>1614</v>
      </c>
      <c r="I929" s="2" t="s">
        <v>3038</v>
      </c>
      <c r="J929" s="2" t="s">
        <v>1047</v>
      </c>
      <c r="K929" s="2" t="s">
        <v>1048</v>
      </c>
      <c r="L929" s="2" t="s">
        <v>1205</v>
      </c>
      <c r="M929" s="2" t="s">
        <v>1059</v>
      </c>
      <c r="N929" s="2" t="s">
        <v>1206</v>
      </c>
      <c r="O929" s="2" t="s">
        <v>1040</v>
      </c>
      <c r="P929" s="2" t="str">
        <f t="shared" si="28"/>
        <v>P-Onsite</v>
      </c>
      <c r="Q929" s="2" t="str">
        <f t="shared" si="29"/>
        <v>P-S1_Onsite</v>
      </c>
      <c r="R929" s="2" t="s">
        <v>1061</v>
      </c>
      <c r="S929" s="2" t="s">
        <v>1041</v>
      </c>
      <c r="T929" s="2" t="s">
        <v>1596</v>
      </c>
    </row>
    <row r="930" spans="1:20" x14ac:dyDescent="0.3">
      <c r="A930" s="2" t="s">
        <v>3039</v>
      </c>
      <c r="B930" s="2" t="s">
        <v>1054</v>
      </c>
      <c r="C930" s="2" t="s">
        <v>3040</v>
      </c>
      <c r="D930" s="2" t="s">
        <v>3041</v>
      </c>
      <c r="E930" s="2" t="s">
        <v>3042</v>
      </c>
      <c r="F930" s="2" t="s">
        <v>1605</v>
      </c>
      <c r="G930" s="2" t="s">
        <v>1606</v>
      </c>
      <c r="H930" s="2" t="s">
        <v>1607</v>
      </c>
      <c r="I930" s="2" t="s">
        <v>3043</v>
      </c>
      <c r="J930" s="2" t="s">
        <v>1609</v>
      </c>
      <c r="K930" s="2" t="s">
        <v>1610</v>
      </c>
      <c r="L930" s="2" t="s">
        <v>1300</v>
      </c>
      <c r="M930" s="2" t="s">
        <v>1059</v>
      </c>
      <c r="N930" s="2" t="s">
        <v>1301</v>
      </c>
      <c r="O930" s="2" t="s">
        <v>1040</v>
      </c>
      <c r="P930" s="2" t="str">
        <f t="shared" si="28"/>
        <v>P-Onsite</v>
      </c>
      <c r="Q930" s="2" t="str">
        <f t="shared" si="29"/>
        <v>P-S1_Onsite</v>
      </c>
      <c r="R930" s="2" t="s">
        <v>1061</v>
      </c>
      <c r="S930" s="2" t="s">
        <v>1041</v>
      </c>
      <c r="T930" s="2" t="s">
        <v>1596</v>
      </c>
    </row>
    <row r="931" spans="1:20" x14ac:dyDescent="0.3">
      <c r="A931" s="2" t="s">
        <v>3039</v>
      </c>
      <c r="B931" s="2" t="s">
        <v>1054</v>
      </c>
      <c r="C931" s="2" t="s">
        <v>3040</v>
      </c>
      <c r="D931" s="2" t="s">
        <v>3041</v>
      </c>
      <c r="E931" s="2" t="s">
        <v>3042</v>
      </c>
      <c r="F931" s="2" t="s">
        <v>1597</v>
      </c>
      <c r="G931" s="2" t="s">
        <v>1598</v>
      </c>
      <c r="H931" s="2" t="s">
        <v>1599</v>
      </c>
      <c r="I931" s="2" t="s">
        <v>3044</v>
      </c>
      <c r="J931" s="2" t="s">
        <v>1037</v>
      </c>
      <c r="K931" s="2" t="s">
        <v>1038</v>
      </c>
      <c r="L931" s="2" t="s">
        <v>1300</v>
      </c>
      <c r="M931" s="2" t="s">
        <v>1059</v>
      </c>
      <c r="N931" s="2" t="s">
        <v>1301</v>
      </c>
      <c r="O931" s="2" t="s">
        <v>1040</v>
      </c>
      <c r="P931" s="2" t="str">
        <f t="shared" si="28"/>
        <v>P-Onsite</v>
      </c>
      <c r="Q931" s="2" t="str">
        <f t="shared" si="29"/>
        <v>P-S1_Onsite</v>
      </c>
      <c r="R931" s="2" t="s">
        <v>1061</v>
      </c>
      <c r="S931" s="2" t="s">
        <v>1041</v>
      </c>
      <c r="T931" s="2" t="s">
        <v>1596</v>
      </c>
    </row>
    <row r="932" spans="1:20" x14ac:dyDescent="0.3">
      <c r="A932" s="2" t="s">
        <v>3045</v>
      </c>
      <c r="B932" s="2" t="s">
        <v>1054</v>
      </c>
      <c r="C932" s="2" t="s">
        <v>3046</v>
      </c>
      <c r="D932" s="2" t="s">
        <v>3047</v>
      </c>
      <c r="E932" s="2" t="s">
        <v>3048</v>
      </c>
      <c r="F932" s="2" t="s">
        <v>1592</v>
      </c>
      <c r="G932" s="2" t="s">
        <v>1593</v>
      </c>
      <c r="H932" s="2" t="s">
        <v>1594</v>
      </c>
      <c r="I932" s="2" t="s">
        <v>3049</v>
      </c>
      <c r="J932" s="2" t="s">
        <v>1066</v>
      </c>
      <c r="K932" s="2" t="s">
        <v>1048</v>
      </c>
      <c r="L932" s="2" t="s">
        <v>1300</v>
      </c>
      <c r="M932" s="2" t="s">
        <v>1059</v>
      </c>
      <c r="N932" s="2" t="s">
        <v>1301</v>
      </c>
      <c r="O932" s="2" t="s">
        <v>1040</v>
      </c>
      <c r="P932" s="2" t="str">
        <f t="shared" si="28"/>
        <v>P-Onsite</v>
      </c>
      <c r="Q932" s="2" t="str">
        <f t="shared" si="29"/>
        <v>P-S1_Onsite</v>
      </c>
      <c r="R932" s="2" t="s">
        <v>1061</v>
      </c>
      <c r="S932" s="2" t="s">
        <v>1041</v>
      </c>
      <c r="T932" s="2" t="s">
        <v>1596</v>
      </c>
    </row>
    <row r="933" spans="1:20" x14ac:dyDescent="0.3">
      <c r="A933" s="2" t="s">
        <v>3045</v>
      </c>
      <c r="B933" s="2" t="s">
        <v>1054</v>
      </c>
      <c r="C933" s="2" t="s">
        <v>3046</v>
      </c>
      <c r="D933" s="2" t="s">
        <v>3047</v>
      </c>
      <c r="E933" s="2" t="s">
        <v>3048</v>
      </c>
      <c r="F933" s="2" t="s">
        <v>1612</v>
      </c>
      <c r="G933" s="2" t="s">
        <v>1613</v>
      </c>
      <c r="H933" s="2" t="s">
        <v>1614</v>
      </c>
      <c r="I933" s="2" t="s">
        <v>3050</v>
      </c>
      <c r="J933" s="2" t="s">
        <v>1047</v>
      </c>
      <c r="K933" s="2" t="s">
        <v>1048</v>
      </c>
      <c r="L933" s="2" t="s">
        <v>1300</v>
      </c>
      <c r="M933" s="2" t="s">
        <v>1059</v>
      </c>
      <c r="N933" s="2" t="s">
        <v>1301</v>
      </c>
      <c r="O933" s="2" t="s">
        <v>1040</v>
      </c>
      <c r="P933" s="2" t="str">
        <f t="shared" si="28"/>
        <v>P-Onsite</v>
      </c>
      <c r="Q933" s="2" t="str">
        <f t="shared" si="29"/>
        <v>P-S1_Onsite</v>
      </c>
      <c r="R933" s="2" t="s">
        <v>1061</v>
      </c>
      <c r="S933" s="2" t="s">
        <v>1041</v>
      </c>
      <c r="T933" s="2" t="s">
        <v>1596</v>
      </c>
    </row>
    <row r="934" spans="1:20" x14ac:dyDescent="0.3">
      <c r="A934" s="2" t="s">
        <v>3051</v>
      </c>
      <c r="B934" s="2" t="s">
        <v>1054</v>
      </c>
      <c r="C934" s="2" t="s">
        <v>3052</v>
      </c>
      <c r="D934" s="2" t="s">
        <v>3053</v>
      </c>
      <c r="E934" s="2" t="s">
        <v>3054</v>
      </c>
      <c r="F934" s="2" t="s">
        <v>1605</v>
      </c>
      <c r="G934" s="2" t="s">
        <v>1606</v>
      </c>
      <c r="H934" s="2" t="s">
        <v>1607</v>
      </c>
      <c r="I934" s="2" t="s">
        <v>3055</v>
      </c>
      <c r="J934" s="2" t="s">
        <v>1609</v>
      </c>
      <c r="K934" s="2" t="s">
        <v>1610</v>
      </c>
      <c r="L934" s="2" t="s">
        <v>1150</v>
      </c>
      <c r="M934" s="2" t="s">
        <v>1059</v>
      </c>
      <c r="N934" s="2" t="s">
        <v>1151</v>
      </c>
      <c r="O934" s="2" t="s">
        <v>1040</v>
      </c>
      <c r="P934" s="2" t="str">
        <f t="shared" si="28"/>
        <v>P-Onsite</v>
      </c>
      <c r="Q934" s="2" t="str">
        <f t="shared" si="29"/>
        <v>P-S1_Onsite</v>
      </c>
      <c r="R934" s="2" t="s">
        <v>1061</v>
      </c>
      <c r="S934" s="2" t="s">
        <v>1041</v>
      </c>
      <c r="T934" s="2" t="s">
        <v>1596</v>
      </c>
    </row>
    <row r="935" spans="1:20" x14ac:dyDescent="0.3">
      <c r="A935" s="2" t="s">
        <v>3051</v>
      </c>
      <c r="B935" s="2" t="s">
        <v>1054</v>
      </c>
      <c r="C935" s="2" t="s">
        <v>3052</v>
      </c>
      <c r="D935" s="2" t="s">
        <v>3053</v>
      </c>
      <c r="E935" s="2" t="s">
        <v>3054</v>
      </c>
      <c r="F935" s="2" t="s">
        <v>1597</v>
      </c>
      <c r="G935" s="2" t="s">
        <v>1598</v>
      </c>
      <c r="H935" s="2" t="s">
        <v>1599</v>
      </c>
      <c r="I935" s="2" t="s">
        <v>3056</v>
      </c>
      <c r="J935" s="2" t="s">
        <v>1037</v>
      </c>
      <c r="K935" s="2" t="s">
        <v>1038</v>
      </c>
      <c r="L935" s="2" t="s">
        <v>1150</v>
      </c>
      <c r="M935" s="2" t="s">
        <v>1059</v>
      </c>
      <c r="N935" s="2" t="s">
        <v>1151</v>
      </c>
      <c r="O935" s="2" t="s">
        <v>1040</v>
      </c>
      <c r="P935" s="2" t="str">
        <f t="shared" si="28"/>
        <v>P-Onsite</v>
      </c>
      <c r="Q935" s="2" t="str">
        <f t="shared" si="29"/>
        <v>P-S1_Onsite</v>
      </c>
      <c r="R935" s="2" t="s">
        <v>1061</v>
      </c>
      <c r="S935" s="2" t="s">
        <v>1041</v>
      </c>
      <c r="T935" s="2" t="s">
        <v>1596</v>
      </c>
    </row>
    <row r="936" spans="1:20" x14ac:dyDescent="0.3">
      <c r="A936" s="2" t="s">
        <v>3051</v>
      </c>
      <c r="B936" s="2" t="s">
        <v>1054</v>
      </c>
      <c r="C936" s="2" t="s">
        <v>3052</v>
      </c>
      <c r="D936" s="2" t="s">
        <v>3053</v>
      </c>
      <c r="E936" s="2" t="s">
        <v>3054</v>
      </c>
      <c r="F936" s="2" t="s">
        <v>1630</v>
      </c>
      <c r="G936" s="2" t="s">
        <v>1631</v>
      </c>
      <c r="H936" s="2" t="s">
        <v>1632</v>
      </c>
      <c r="I936" s="2" t="s">
        <v>3057</v>
      </c>
      <c r="J936" s="2" t="s">
        <v>1053</v>
      </c>
      <c r="K936" s="2" t="s">
        <v>1038</v>
      </c>
      <c r="L936" s="2" t="s">
        <v>1150</v>
      </c>
      <c r="M936" s="2" t="s">
        <v>1059</v>
      </c>
      <c r="N936" s="2" t="s">
        <v>1151</v>
      </c>
      <c r="O936" s="2" t="s">
        <v>1040</v>
      </c>
      <c r="P936" s="2" t="str">
        <f t="shared" si="28"/>
        <v>P-Onsite</v>
      </c>
      <c r="Q936" s="2" t="str">
        <f t="shared" si="29"/>
        <v>P-S1_Onsite</v>
      </c>
      <c r="R936" s="2" t="s">
        <v>1061</v>
      </c>
      <c r="S936" s="2" t="s">
        <v>1041</v>
      </c>
      <c r="T936" s="2" t="s">
        <v>1596</v>
      </c>
    </row>
    <row r="937" spans="1:20" x14ac:dyDescent="0.3">
      <c r="A937" s="2" t="s">
        <v>3058</v>
      </c>
      <c r="B937" s="2" t="s">
        <v>1054</v>
      </c>
      <c r="C937" s="2" t="s">
        <v>3059</v>
      </c>
      <c r="D937" s="2" t="s">
        <v>3060</v>
      </c>
      <c r="E937" s="2" t="s">
        <v>3061</v>
      </c>
      <c r="F937" s="2" t="s">
        <v>1597</v>
      </c>
      <c r="G937" s="2" t="s">
        <v>1598</v>
      </c>
      <c r="H937" s="2" t="s">
        <v>1599</v>
      </c>
      <c r="I937" s="2" t="s">
        <v>3062</v>
      </c>
      <c r="J937" s="2" t="s">
        <v>1037</v>
      </c>
      <c r="K937" s="2" t="s">
        <v>1038</v>
      </c>
      <c r="L937" s="2" t="s">
        <v>1164</v>
      </c>
      <c r="M937" s="2" t="s">
        <v>1059</v>
      </c>
      <c r="N937" s="2" t="s">
        <v>1209</v>
      </c>
      <c r="O937" s="2" t="s">
        <v>1040</v>
      </c>
      <c r="P937" s="2" t="str">
        <f t="shared" si="28"/>
        <v>P-Onsite</v>
      </c>
      <c r="Q937" s="2" t="str">
        <f t="shared" si="29"/>
        <v>P-S1_Onsite</v>
      </c>
      <c r="R937" s="2" t="s">
        <v>1061</v>
      </c>
      <c r="S937" s="2" t="s">
        <v>1041</v>
      </c>
      <c r="T937" s="2" t="s">
        <v>1596</v>
      </c>
    </row>
    <row r="938" spans="1:20" x14ac:dyDescent="0.3">
      <c r="A938" s="2" t="s">
        <v>3058</v>
      </c>
      <c r="B938" s="2" t="s">
        <v>1054</v>
      </c>
      <c r="C938" s="2" t="s">
        <v>3059</v>
      </c>
      <c r="D938" s="2" t="s">
        <v>3060</v>
      </c>
      <c r="E938" s="2" t="s">
        <v>3061</v>
      </c>
      <c r="F938" s="2" t="s">
        <v>1612</v>
      </c>
      <c r="G938" s="2" t="s">
        <v>1613</v>
      </c>
      <c r="H938" s="2" t="s">
        <v>1614</v>
      </c>
      <c r="I938" s="2" t="s">
        <v>3063</v>
      </c>
      <c r="J938" s="2" t="s">
        <v>1047</v>
      </c>
      <c r="K938" s="2" t="s">
        <v>1048</v>
      </c>
      <c r="L938" s="2" t="s">
        <v>1164</v>
      </c>
      <c r="M938" s="2" t="s">
        <v>1059</v>
      </c>
      <c r="N938" s="2" t="s">
        <v>1209</v>
      </c>
      <c r="O938" s="2" t="s">
        <v>1040</v>
      </c>
      <c r="P938" s="2" t="str">
        <f t="shared" si="28"/>
        <v>P-Onsite</v>
      </c>
      <c r="Q938" s="2" t="str">
        <f t="shared" si="29"/>
        <v>P-S1_Onsite</v>
      </c>
      <c r="R938" s="2" t="s">
        <v>1061</v>
      </c>
      <c r="S938" s="2" t="s">
        <v>1041</v>
      </c>
      <c r="T938" s="2" t="s">
        <v>1596</v>
      </c>
    </row>
    <row r="939" spans="1:20" x14ac:dyDescent="0.3">
      <c r="A939" s="2" t="s">
        <v>3064</v>
      </c>
      <c r="B939" s="2" t="s">
        <v>1054</v>
      </c>
      <c r="C939" s="2" t="s">
        <v>3065</v>
      </c>
      <c r="D939" s="2" t="s">
        <v>3066</v>
      </c>
      <c r="E939" s="2" t="s">
        <v>3067</v>
      </c>
      <c r="F939" s="2" t="s">
        <v>1605</v>
      </c>
      <c r="G939" s="2" t="s">
        <v>1606</v>
      </c>
      <c r="H939" s="2" t="s">
        <v>1607</v>
      </c>
      <c r="I939" s="2" t="s">
        <v>3068</v>
      </c>
      <c r="J939" s="2" t="s">
        <v>1609</v>
      </c>
      <c r="K939" s="2" t="s">
        <v>1610</v>
      </c>
      <c r="L939" s="2" t="s">
        <v>1058</v>
      </c>
      <c r="M939" s="2" t="s">
        <v>1059</v>
      </c>
      <c r="N939" s="2" t="s">
        <v>1106</v>
      </c>
      <c r="O939" s="2" t="s">
        <v>1040</v>
      </c>
      <c r="P939" s="2" t="str">
        <f t="shared" si="28"/>
        <v>P-Onsite</v>
      </c>
      <c r="Q939" s="2" t="str">
        <f t="shared" si="29"/>
        <v>P-S1_Onsite</v>
      </c>
      <c r="R939" s="2" t="s">
        <v>1061</v>
      </c>
      <c r="S939" s="2" t="s">
        <v>1041</v>
      </c>
      <c r="T939" s="2" t="s">
        <v>1596</v>
      </c>
    </row>
    <row r="940" spans="1:20" x14ac:dyDescent="0.3">
      <c r="A940" s="2" t="s">
        <v>3064</v>
      </c>
      <c r="B940" s="2" t="s">
        <v>1054</v>
      </c>
      <c r="C940" s="2" t="s">
        <v>3065</v>
      </c>
      <c r="D940" s="2" t="s">
        <v>3066</v>
      </c>
      <c r="E940" s="2" t="s">
        <v>3067</v>
      </c>
      <c r="F940" s="2" t="s">
        <v>1597</v>
      </c>
      <c r="G940" s="2" t="s">
        <v>1598</v>
      </c>
      <c r="H940" s="2" t="s">
        <v>1599</v>
      </c>
      <c r="I940" s="2" t="s">
        <v>3069</v>
      </c>
      <c r="J940" s="2" t="s">
        <v>1037</v>
      </c>
      <c r="K940" s="2" t="s">
        <v>1038</v>
      </c>
      <c r="L940" s="2" t="s">
        <v>1058</v>
      </c>
      <c r="M940" s="2" t="s">
        <v>1059</v>
      </c>
      <c r="N940" s="2" t="s">
        <v>1106</v>
      </c>
      <c r="O940" s="2" t="s">
        <v>1040</v>
      </c>
      <c r="P940" s="2" t="str">
        <f t="shared" si="28"/>
        <v>P-Onsite</v>
      </c>
      <c r="Q940" s="2" t="str">
        <f t="shared" si="29"/>
        <v>P-S1_Onsite</v>
      </c>
      <c r="R940" s="2" t="s">
        <v>1061</v>
      </c>
      <c r="S940" s="2" t="s">
        <v>1041</v>
      </c>
      <c r="T940" s="2" t="s">
        <v>1596</v>
      </c>
    </row>
    <row r="941" spans="1:20" x14ac:dyDescent="0.3">
      <c r="A941" s="2" t="s">
        <v>3064</v>
      </c>
      <c r="B941" s="2" t="s">
        <v>1054</v>
      </c>
      <c r="C941" s="2" t="s">
        <v>3065</v>
      </c>
      <c r="D941" s="2" t="s">
        <v>3066</v>
      </c>
      <c r="E941" s="2" t="s">
        <v>3067</v>
      </c>
      <c r="F941" s="2" t="s">
        <v>1612</v>
      </c>
      <c r="G941" s="2" t="s">
        <v>1613</v>
      </c>
      <c r="H941" s="2" t="s">
        <v>1614</v>
      </c>
      <c r="I941" s="2" t="s">
        <v>3070</v>
      </c>
      <c r="J941" s="2" t="s">
        <v>1047</v>
      </c>
      <c r="K941" s="2" t="s">
        <v>1048</v>
      </c>
      <c r="L941" s="2" t="s">
        <v>1058</v>
      </c>
      <c r="M941" s="2" t="s">
        <v>1059</v>
      </c>
      <c r="N941" s="2" t="s">
        <v>1106</v>
      </c>
      <c r="O941" s="2" t="s">
        <v>1040</v>
      </c>
      <c r="P941" s="2" t="str">
        <f t="shared" si="28"/>
        <v>P-Onsite</v>
      </c>
      <c r="Q941" s="2" t="str">
        <f t="shared" si="29"/>
        <v>P-S1_Onsite</v>
      </c>
      <c r="R941" s="2" t="s">
        <v>1061</v>
      </c>
      <c r="S941" s="2" t="s">
        <v>1041</v>
      </c>
      <c r="T941" s="2" t="s">
        <v>1596</v>
      </c>
    </row>
    <row r="942" spans="1:20" x14ac:dyDescent="0.3">
      <c r="A942" s="2" t="s">
        <v>3071</v>
      </c>
      <c r="B942" s="2" t="s">
        <v>1054</v>
      </c>
      <c r="C942" s="2" t="s">
        <v>3072</v>
      </c>
      <c r="D942" s="2" t="s">
        <v>3073</v>
      </c>
      <c r="E942" s="2" t="s">
        <v>3074</v>
      </c>
      <c r="F942" s="2" t="s">
        <v>1592</v>
      </c>
      <c r="G942" s="2" t="s">
        <v>1593</v>
      </c>
      <c r="H942" s="2" t="s">
        <v>1594</v>
      </c>
      <c r="I942" s="2" t="s">
        <v>3075</v>
      </c>
      <c r="J942" s="2" t="s">
        <v>1066</v>
      </c>
      <c r="K942" s="2" t="s">
        <v>1048</v>
      </c>
      <c r="L942" s="2" t="s">
        <v>1089</v>
      </c>
      <c r="M942" s="2" t="s">
        <v>1059</v>
      </c>
      <c r="N942" s="2" t="s">
        <v>1124</v>
      </c>
      <c r="O942" s="2" t="s">
        <v>1040</v>
      </c>
      <c r="P942" s="2" t="str">
        <f t="shared" si="28"/>
        <v>P-Onsite</v>
      </c>
      <c r="Q942" s="2" t="str">
        <f t="shared" si="29"/>
        <v>P-S1_Onsite</v>
      </c>
      <c r="R942" s="2" t="s">
        <v>1061</v>
      </c>
      <c r="S942" s="2" t="s">
        <v>1041</v>
      </c>
      <c r="T942" s="2" t="s">
        <v>1596</v>
      </c>
    </row>
    <row r="943" spans="1:20" x14ac:dyDescent="0.3">
      <c r="A943" s="2" t="s">
        <v>3071</v>
      </c>
      <c r="B943" s="2" t="s">
        <v>1054</v>
      </c>
      <c r="C943" s="2" t="s">
        <v>3072</v>
      </c>
      <c r="D943" s="2" t="s">
        <v>3073</v>
      </c>
      <c r="E943" s="2" t="s">
        <v>3074</v>
      </c>
      <c r="F943" s="2" t="s">
        <v>1612</v>
      </c>
      <c r="G943" s="2" t="s">
        <v>1613</v>
      </c>
      <c r="H943" s="2" t="s">
        <v>1614</v>
      </c>
      <c r="I943" s="2" t="s">
        <v>3076</v>
      </c>
      <c r="J943" s="2" t="s">
        <v>1047</v>
      </c>
      <c r="K943" s="2" t="s">
        <v>1048</v>
      </c>
      <c r="L943" s="2" t="s">
        <v>1089</v>
      </c>
      <c r="M943" s="2" t="s">
        <v>1059</v>
      </c>
      <c r="N943" s="2" t="s">
        <v>1124</v>
      </c>
      <c r="O943" s="2" t="s">
        <v>1040</v>
      </c>
      <c r="P943" s="2" t="str">
        <f t="shared" si="28"/>
        <v>P-Onsite</v>
      </c>
      <c r="Q943" s="2" t="str">
        <f t="shared" si="29"/>
        <v>P-S1_Onsite</v>
      </c>
      <c r="R943" s="2" t="s">
        <v>1061</v>
      </c>
      <c r="S943" s="2" t="s">
        <v>1041</v>
      </c>
      <c r="T943" s="2" t="s">
        <v>1596</v>
      </c>
    </row>
    <row r="944" spans="1:20" x14ac:dyDescent="0.3">
      <c r="A944" s="2" t="s">
        <v>3077</v>
      </c>
      <c r="B944" s="2" t="s">
        <v>1054</v>
      </c>
      <c r="C944" s="2" t="s">
        <v>3078</v>
      </c>
      <c r="D944" s="2" t="s">
        <v>3079</v>
      </c>
      <c r="E944" s="2" t="s">
        <v>3080</v>
      </c>
      <c r="F944" s="2" t="s">
        <v>1605</v>
      </c>
      <c r="G944" s="2" t="s">
        <v>1606</v>
      </c>
      <c r="H944" s="2" t="s">
        <v>1607</v>
      </c>
      <c r="I944" s="2" t="s">
        <v>3081</v>
      </c>
      <c r="J944" s="2" t="s">
        <v>1609</v>
      </c>
      <c r="K944" s="2" t="s">
        <v>1610</v>
      </c>
      <c r="L944" s="2" t="s">
        <v>1089</v>
      </c>
      <c r="M944" s="2" t="s">
        <v>1059</v>
      </c>
      <c r="N944" s="2" t="s">
        <v>1090</v>
      </c>
      <c r="O944" s="2" t="s">
        <v>1040</v>
      </c>
      <c r="P944" s="2" t="str">
        <f t="shared" si="28"/>
        <v>P-Onsite</v>
      </c>
      <c r="Q944" s="2" t="str">
        <f t="shared" si="29"/>
        <v>P-S1_Onsite</v>
      </c>
      <c r="R944" s="2" t="s">
        <v>1061</v>
      </c>
      <c r="S944" s="2" t="s">
        <v>1041</v>
      </c>
      <c r="T944" s="2" t="s">
        <v>1596</v>
      </c>
    </row>
    <row r="945" spans="1:20" x14ac:dyDescent="0.3">
      <c r="A945" s="2" t="s">
        <v>3077</v>
      </c>
      <c r="B945" s="2" t="s">
        <v>1054</v>
      </c>
      <c r="C945" s="2" t="s">
        <v>3078</v>
      </c>
      <c r="D945" s="2" t="s">
        <v>3079</v>
      </c>
      <c r="E945" s="2" t="s">
        <v>3080</v>
      </c>
      <c r="F945" s="2" t="s">
        <v>1592</v>
      </c>
      <c r="G945" s="2" t="s">
        <v>1593</v>
      </c>
      <c r="H945" s="2" t="s">
        <v>1594</v>
      </c>
      <c r="I945" s="2" t="s">
        <v>3082</v>
      </c>
      <c r="J945" s="2" t="s">
        <v>1066</v>
      </c>
      <c r="K945" s="2" t="s">
        <v>1048</v>
      </c>
      <c r="L945" s="2" t="s">
        <v>1089</v>
      </c>
      <c r="M945" s="2" t="s">
        <v>1059</v>
      </c>
      <c r="N945" s="2" t="s">
        <v>1090</v>
      </c>
      <c r="O945" s="2" t="s">
        <v>1040</v>
      </c>
      <c r="P945" s="2" t="str">
        <f t="shared" si="28"/>
        <v>P-Onsite</v>
      </c>
      <c r="Q945" s="2" t="str">
        <f t="shared" si="29"/>
        <v>P-S1_Onsite</v>
      </c>
      <c r="R945" s="2" t="s">
        <v>1061</v>
      </c>
      <c r="S945" s="2" t="s">
        <v>1041</v>
      </c>
      <c r="T945" s="2" t="s">
        <v>1596</v>
      </c>
    </row>
    <row r="946" spans="1:20" x14ac:dyDescent="0.3">
      <c r="A946" s="2" t="s">
        <v>3077</v>
      </c>
      <c r="B946" s="2" t="s">
        <v>1054</v>
      </c>
      <c r="C946" s="2" t="s">
        <v>3078</v>
      </c>
      <c r="D946" s="2" t="s">
        <v>3079</v>
      </c>
      <c r="E946" s="2" t="s">
        <v>3080</v>
      </c>
      <c r="F946" s="2" t="s">
        <v>1597</v>
      </c>
      <c r="G946" s="2" t="s">
        <v>1598</v>
      </c>
      <c r="H946" s="2" t="s">
        <v>1599</v>
      </c>
      <c r="I946" s="2" t="s">
        <v>3083</v>
      </c>
      <c r="J946" s="2" t="s">
        <v>1037</v>
      </c>
      <c r="K946" s="2" t="s">
        <v>1038</v>
      </c>
      <c r="L946" s="2" t="s">
        <v>1089</v>
      </c>
      <c r="M946" s="2" t="s">
        <v>1059</v>
      </c>
      <c r="N946" s="2" t="s">
        <v>1090</v>
      </c>
      <c r="O946" s="2" t="s">
        <v>1040</v>
      </c>
      <c r="P946" s="2" t="str">
        <f t="shared" si="28"/>
        <v>P-Onsite</v>
      </c>
      <c r="Q946" s="2" t="str">
        <f t="shared" si="29"/>
        <v>P-S1_Onsite</v>
      </c>
      <c r="R946" s="2" t="s">
        <v>1061</v>
      </c>
      <c r="S946" s="2" t="s">
        <v>1041</v>
      </c>
      <c r="T946" s="2" t="s">
        <v>1596</v>
      </c>
    </row>
    <row r="947" spans="1:20" x14ac:dyDescent="0.3">
      <c r="A947" s="2" t="s">
        <v>3084</v>
      </c>
      <c r="B947" s="2" t="s">
        <v>1031</v>
      </c>
      <c r="C947" s="2" t="s">
        <v>3085</v>
      </c>
      <c r="D947" s="2" t="s">
        <v>3086</v>
      </c>
      <c r="E947" s="2" t="s">
        <v>3087</v>
      </c>
      <c r="F947" s="2" t="s">
        <v>2102</v>
      </c>
      <c r="G947" s="2" t="s">
        <v>1631</v>
      </c>
      <c r="H947" s="2" t="s">
        <v>1632</v>
      </c>
      <c r="I947" s="2" t="s">
        <v>3088</v>
      </c>
      <c r="J947" s="2" t="s">
        <v>1053</v>
      </c>
      <c r="K947" s="2" t="s">
        <v>1038</v>
      </c>
      <c r="L947" s="2" t="s">
        <v>1039</v>
      </c>
      <c r="M947" s="2" t="s">
        <v>1039</v>
      </c>
      <c r="N947" s="2" t="s">
        <v>1039</v>
      </c>
      <c r="O947" s="2" t="s">
        <v>1040</v>
      </c>
      <c r="P947" s="2" t="str">
        <f t="shared" si="28"/>
        <v>P-Online</v>
      </c>
      <c r="Q947" s="2" t="str">
        <f t="shared" si="29"/>
        <v>P-S1_Online</v>
      </c>
      <c r="R947" s="2"/>
      <c r="S947" s="2" t="s">
        <v>1041</v>
      </c>
      <c r="T947" s="2" t="s">
        <v>1596</v>
      </c>
    </row>
    <row r="948" spans="1:20" x14ac:dyDescent="0.3">
      <c r="A948" s="2" t="s">
        <v>3089</v>
      </c>
      <c r="B948" s="2" t="s">
        <v>1054</v>
      </c>
      <c r="C948" s="2" t="s">
        <v>3090</v>
      </c>
      <c r="D948" s="2" t="s">
        <v>3091</v>
      </c>
      <c r="E948" s="2" t="s">
        <v>3092</v>
      </c>
      <c r="F948" s="2" t="s">
        <v>1612</v>
      </c>
      <c r="G948" s="2" t="s">
        <v>1613</v>
      </c>
      <c r="H948" s="2" t="s">
        <v>1614</v>
      </c>
      <c r="I948" s="2" t="s">
        <v>3093</v>
      </c>
      <c r="J948" s="2" t="s">
        <v>1047</v>
      </c>
      <c r="K948" s="2" t="s">
        <v>1048</v>
      </c>
      <c r="L948" s="2" t="s">
        <v>1164</v>
      </c>
      <c r="M948" s="2" t="s">
        <v>1059</v>
      </c>
      <c r="N948" s="2" t="s">
        <v>1165</v>
      </c>
      <c r="O948" s="2" t="s">
        <v>1040</v>
      </c>
      <c r="P948" s="2" t="str">
        <f t="shared" si="28"/>
        <v>P-Onsite</v>
      </c>
      <c r="Q948" s="2" t="str">
        <f t="shared" si="29"/>
        <v>P-S1_Onsite</v>
      </c>
      <c r="R948" s="2" t="s">
        <v>1061</v>
      </c>
      <c r="S948" s="2" t="s">
        <v>1041</v>
      </c>
      <c r="T948" s="2" t="s">
        <v>1596</v>
      </c>
    </row>
    <row r="949" spans="1:20" x14ac:dyDescent="0.3">
      <c r="A949" s="2" t="s">
        <v>3089</v>
      </c>
      <c r="B949" s="2" t="s">
        <v>1054</v>
      </c>
      <c r="C949" s="2" t="s">
        <v>3090</v>
      </c>
      <c r="D949" s="2" t="s">
        <v>3091</v>
      </c>
      <c r="E949" s="2" t="s">
        <v>3092</v>
      </c>
      <c r="F949" s="2" t="s">
        <v>1630</v>
      </c>
      <c r="G949" s="2" t="s">
        <v>1631</v>
      </c>
      <c r="H949" s="2" t="s">
        <v>1632</v>
      </c>
      <c r="I949" s="2" t="s">
        <v>3094</v>
      </c>
      <c r="J949" s="2" t="s">
        <v>1053</v>
      </c>
      <c r="K949" s="2" t="s">
        <v>1038</v>
      </c>
      <c r="L949" s="2" t="s">
        <v>1164</v>
      </c>
      <c r="M949" s="2" t="s">
        <v>1059</v>
      </c>
      <c r="N949" s="2" t="s">
        <v>1165</v>
      </c>
      <c r="O949" s="2" t="s">
        <v>1040</v>
      </c>
      <c r="P949" s="2" t="str">
        <f t="shared" si="28"/>
        <v>P-Onsite</v>
      </c>
      <c r="Q949" s="2" t="str">
        <f t="shared" si="29"/>
        <v>P-S1_Onsite</v>
      </c>
      <c r="R949" s="2" t="s">
        <v>1061</v>
      </c>
      <c r="S949" s="2" t="s">
        <v>1041</v>
      </c>
      <c r="T949" s="2" t="s">
        <v>1596</v>
      </c>
    </row>
    <row r="950" spans="1:20" x14ac:dyDescent="0.3">
      <c r="A950" s="2" t="s">
        <v>3095</v>
      </c>
      <c r="B950" s="2" t="s">
        <v>1054</v>
      </c>
      <c r="C950" s="2" t="s">
        <v>3096</v>
      </c>
      <c r="D950" s="2" t="s">
        <v>3097</v>
      </c>
      <c r="E950" s="2" t="s">
        <v>3098</v>
      </c>
      <c r="F950" s="2" t="s">
        <v>1605</v>
      </c>
      <c r="G950" s="2" t="s">
        <v>1606</v>
      </c>
      <c r="H950" s="2" t="s">
        <v>1607</v>
      </c>
      <c r="I950" s="2" t="s">
        <v>3099</v>
      </c>
      <c r="J950" s="2" t="s">
        <v>1609</v>
      </c>
      <c r="K950" s="2" t="s">
        <v>1610</v>
      </c>
      <c r="L950" s="2" t="s">
        <v>1300</v>
      </c>
      <c r="M950" s="2" t="s">
        <v>1059</v>
      </c>
      <c r="N950" s="2" t="s">
        <v>1301</v>
      </c>
      <c r="O950" s="2" t="s">
        <v>1040</v>
      </c>
      <c r="P950" s="2" t="str">
        <f t="shared" si="28"/>
        <v>P-Onsite</v>
      </c>
      <c r="Q950" s="2" t="str">
        <f t="shared" si="29"/>
        <v>P-S1_Onsite</v>
      </c>
      <c r="R950" s="2" t="s">
        <v>1061</v>
      </c>
      <c r="S950" s="2" t="s">
        <v>1041</v>
      </c>
      <c r="T950" s="2" t="s">
        <v>1596</v>
      </c>
    </row>
    <row r="951" spans="1:20" x14ac:dyDescent="0.3">
      <c r="A951" s="2" t="s">
        <v>3095</v>
      </c>
      <c r="B951" s="2" t="s">
        <v>1054</v>
      </c>
      <c r="C951" s="2" t="s">
        <v>3096</v>
      </c>
      <c r="D951" s="2" t="s">
        <v>3097</v>
      </c>
      <c r="E951" s="2" t="s">
        <v>3098</v>
      </c>
      <c r="F951" s="2" t="s">
        <v>1612</v>
      </c>
      <c r="G951" s="2" t="s">
        <v>1613</v>
      </c>
      <c r="H951" s="2" t="s">
        <v>1614</v>
      </c>
      <c r="I951" s="2" t="s">
        <v>3100</v>
      </c>
      <c r="J951" s="2" t="s">
        <v>1047</v>
      </c>
      <c r="K951" s="2" t="s">
        <v>1048</v>
      </c>
      <c r="L951" s="2" t="s">
        <v>1300</v>
      </c>
      <c r="M951" s="2" t="s">
        <v>1059</v>
      </c>
      <c r="N951" s="2" t="s">
        <v>1301</v>
      </c>
      <c r="O951" s="2" t="s">
        <v>1040</v>
      </c>
      <c r="P951" s="2" t="str">
        <f t="shared" si="28"/>
        <v>P-Onsite</v>
      </c>
      <c r="Q951" s="2" t="str">
        <f t="shared" si="29"/>
        <v>P-S1_Onsite</v>
      </c>
      <c r="R951" s="2" t="s">
        <v>1061</v>
      </c>
      <c r="S951" s="2" t="s">
        <v>1041</v>
      </c>
      <c r="T951" s="2" t="s">
        <v>1596</v>
      </c>
    </row>
    <row r="952" spans="1:20" x14ac:dyDescent="0.3">
      <c r="A952" s="2" t="s">
        <v>3101</v>
      </c>
      <c r="B952" s="2" t="s">
        <v>1054</v>
      </c>
      <c r="C952" s="2" t="s">
        <v>3102</v>
      </c>
      <c r="D952" s="2" t="s">
        <v>3103</v>
      </c>
      <c r="E952" s="2" t="s">
        <v>3104</v>
      </c>
      <c r="F952" s="2" t="s">
        <v>1592</v>
      </c>
      <c r="G952" s="2" t="s">
        <v>1593</v>
      </c>
      <c r="H952" s="2" t="s">
        <v>1594</v>
      </c>
      <c r="I952" s="2" t="s">
        <v>3105</v>
      </c>
      <c r="J952" s="2" t="s">
        <v>1066</v>
      </c>
      <c r="K952" s="2" t="s">
        <v>1048</v>
      </c>
      <c r="L952" s="2" t="s">
        <v>1089</v>
      </c>
      <c r="M952" s="2" t="s">
        <v>1059</v>
      </c>
      <c r="N952" s="2" t="s">
        <v>1124</v>
      </c>
      <c r="O952" s="2" t="s">
        <v>1098</v>
      </c>
      <c r="P952" s="2" t="str">
        <f t="shared" si="28"/>
        <v>A-Onsite</v>
      </c>
      <c r="Q952" s="2" t="str">
        <f t="shared" si="29"/>
        <v>A-S1_Onsite</v>
      </c>
      <c r="R952" s="2" t="s">
        <v>1061</v>
      </c>
      <c r="S952" s="2" t="s">
        <v>1041</v>
      </c>
      <c r="T952" s="2" t="s">
        <v>1596</v>
      </c>
    </row>
    <row r="953" spans="1:20" x14ac:dyDescent="0.3">
      <c r="A953" s="2" t="s">
        <v>3101</v>
      </c>
      <c r="B953" s="2" t="s">
        <v>1054</v>
      </c>
      <c r="C953" s="2" t="s">
        <v>3102</v>
      </c>
      <c r="D953" s="2" t="s">
        <v>3103</v>
      </c>
      <c r="E953" s="2" t="s">
        <v>3104</v>
      </c>
      <c r="F953" s="2" t="s">
        <v>1597</v>
      </c>
      <c r="G953" s="2" t="s">
        <v>1598</v>
      </c>
      <c r="H953" s="2" t="s">
        <v>1599</v>
      </c>
      <c r="I953" s="2" t="s">
        <v>3106</v>
      </c>
      <c r="J953" s="2" t="s">
        <v>1037</v>
      </c>
      <c r="K953" s="2" t="s">
        <v>1038</v>
      </c>
      <c r="L953" s="2" t="s">
        <v>1089</v>
      </c>
      <c r="M953" s="2" t="s">
        <v>1059</v>
      </c>
      <c r="N953" s="2" t="s">
        <v>1124</v>
      </c>
      <c r="O953" s="2" t="s">
        <v>1098</v>
      </c>
      <c r="P953" s="2" t="str">
        <f t="shared" si="28"/>
        <v>A-Onsite</v>
      </c>
      <c r="Q953" s="2" t="str">
        <f t="shared" si="29"/>
        <v>A-S1_Onsite</v>
      </c>
      <c r="R953" s="2" t="s">
        <v>1061</v>
      </c>
      <c r="S953" s="2" t="s">
        <v>1041</v>
      </c>
      <c r="T953" s="2" t="s">
        <v>1596</v>
      </c>
    </row>
    <row r="954" spans="1:20" x14ac:dyDescent="0.3">
      <c r="A954" s="2" t="s">
        <v>3101</v>
      </c>
      <c r="B954" s="2" t="s">
        <v>1054</v>
      </c>
      <c r="C954" s="2" t="s">
        <v>3102</v>
      </c>
      <c r="D954" s="2" t="s">
        <v>3103</v>
      </c>
      <c r="E954" s="2" t="s">
        <v>3104</v>
      </c>
      <c r="F954" s="2" t="s">
        <v>1612</v>
      </c>
      <c r="G954" s="2" t="s">
        <v>1613</v>
      </c>
      <c r="H954" s="2" t="s">
        <v>1614</v>
      </c>
      <c r="I954" s="2" t="s">
        <v>3107</v>
      </c>
      <c r="J954" s="2" t="s">
        <v>1047</v>
      </c>
      <c r="K954" s="2" t="s">
        <v>1048</v>
      </c>
      <c r="L954" s="2" t="s">
        <v>1089</v>
      </c>
      <c r="M954" s="2" t="s">
        <v>1059</v>
      </c>
      <c r="N954" s="2" t="s">
        <v>1124</v>
      </c>
      <c r="O954" s="2" t="s">
        <v>1098</v>
      </c>
      <c r="P954" s="2" t="str">
        <f t="shared" si="28"/>
        <v>A-Onsite</v>
      </c>
      <c r="Q954" s="2" t="str">
        <f t="shared" si="29"/>
        <v>A-S1_Onsite</v>
      </c>
      <c r="R954" s="2" t="s">
        <v>1061</v>
      </c>
      <c r="S954" s="2" t="s">
        <v>1041</v>
      </c>
      <c r="T954" s="2" t="s">
        <v>1596</v>
      </c>
    </row>
    <row r="955" spans="1:20" x14ac:dyDescent="0.3">
      <c r="A955" s="2" t="s">
        <v>3108</v>
      </c>
      <c r="B955" s="2" t="s">
        <v>1054</v>
      </c>
      <c r="C955" s="2" t="s">
        <v>3109</v>
      </c>
      <c r="D955" s="2" t="s">
        <v>3110</v>
      </c>
      <c r="E955" s="2" t="s">
        <v>3111</v>
      </c>
      <c r="F955" s="2" t="s">
        <v>1605</v>
      </c>
      <c r="G955" s="2" t="s">
        <v>1606</v>
      </c>
      <c r="H955" s="2" t="s">
        <v>1607</v>
      </c>
      <c r="I955" s="2" t="s">
        <v>3112</v>
      </c>
      <c r="J955" s="2" t="s">
        <v>1609</v>
      </c>
      <c r="K955" s="2" t="s">
        <v>1610</v>
      </c>
      <c r="L955" s="2" t="s">
        <v>1300</v>
      </c>
      <c r="M955" s="2" t="s">
        <v>1059</v>
      </c>
      <c r="N955" s="2" t="s">
        <v>1375</v>
      </c>
      <c r="O955" s="2" t="s">
        <v>1098</v>
      </c>
      <c r="P955" s="2" t="str">
        <f t="shared" si="28"/>
        <v>A-Onsite</v>
      </c>
      <c r="Q955" s="2" t="str">
        <f t="shared" si="29"/>
        <v>A-S1_Onsite</v>
      </c>
      <c r="R955" s="2" t="s">
        <v>1061</v>
      </c>
      <c r="S955" s="2" t="s">
        <v>1041</v>
      </c>
      <c r="T955" s="2" t="s">
        <v>1596</v>
      </c>
    </row>
    <row r="956" spans="1:20" x14ac:dyDescent="0.3">
      <c r="A956" s="2" t="s">
        <v>3108</v>
      </c>
      <c r="B956" s="2" t="s">
        <v>1054</v>
      </c>
      <c r="C956" s="2" t="s">
        <v>3109</v>
      </c>
      <c r="D956" s="2" t="s">
        <v>3110</v>
      </c>
      <c r="E956" s="2" t="s">
        <v>3111</v>
      </c>
      <c r="F956" s="2" t="s">
        <v>1592</v>
      </c>
      <c r="G956" s="2" t="s">
        <v>1593</v>
      </c>
      <c r="H956" s="2" t="s">
        <v>1594</v>
      </c>
      <c r="I956" s="2" t="s">
        <v>3113</v>
      </c>
      <c r="J956" s="2" t="s">
        <v>1066</v>
      </c>
      <c r="K956" s="2" t="s">
        <v>1048</v>
      </c>
      <c r="L956" s="2" t="s">
        <v>1300</v>
      </c>
      <c r="M956" s="2" t="s">
        <v>1059</v>
      </c>
      <c r="N956" s="2" t="s">
        <v>1375</v>
      </c>
      <c r="O956" s="2" t="s">
        <v>1098</v>
      </c>
      <c r="P956" s="2" t="str">
        <f t="shared" si="28"/>
        <v>A-Onsite</v>
      </c>
      <c r="Q956" s="2" t="str">
        <f t="shared" si="29"/>
        <v>A-S1_Onsite</v>
      </c>
      <c r="R956" s="2" t="s">
        <v>1061</v>
      </c>
      <c r="S956" s="2" t="s">
        <v>1041</v>
      </c>
      <c r="T956" s="2" t="s">
        <v>1596</v>
      </c>
    </row>
    <row r="957" spans="1:20" x14ac:dyDescent="0.3">
      <c r="A957" s="2" t="s">
        <v>3108</v>
      </c>
      <c r="B957" s="2" t="s">
        <v>1054</v>
      </c>
      <c r="C957" s="2" t="s">
        <v>3109</v>
      </c>
      <c r="D957" s="2" t="s">
        <v>3110</v>
      </c>
      <c r="E957" s="2" t="s">
        <v>3111</v>
      </c>
      <c r="F957" s="2" t="s">
        <v>1597</v>
      </c>
      <c r="G957" s="2" t="s">
        <v>1598</v>
      </c>
      <c r="H957" s="2" t="s">
        <v>1599</v>
      </c>
      <c r="I957" s="2" t="s">
        <v>3114</v>
      </c>
      <c r="J957" s="2" t="s">
        <v>1037</v>
      </c>
      <c r="K957" s="2" t="s">
        <v>1038</v>
      </c>
      <c r="L957" s="2" t="s">
        <v>1300</v>
      </c>
      <c r="M957" s="2" t="s">
        <v>1059</v>
      </c>
      <c r="N957" s="2" t="s">
        <v>1375</v>
      </c>
      <c r="O957" s="2" t="s">
        <v>1098</v>
      </c>
      <c r="P957" s="2" t="str">
        <f t="shared" si="28"/>
        <v>A-Onsite</v>
      </c>
      <c r="Q957" s="2" t="str">
        <f t="shared" si="29"/>
        <v>A-S1_Onsite</v>
      </c>
      <c r="R957" s="2" t="s">
        <v>1061</v>
      </c>
      <c r="S957" s="2" t="s">
        <v>1041</v>
      </c>
      <c r="T957" s="2" t="s">
        <v>1596</v>
      </c>
    </row>
    <row r="958" spans="1:20" x14ac:dyDescent="0.3">
      <c r="A958" s="2" t="s">
        <v>3108</v>
      </c>
      <c r="B958" s="2" t="s">
        <v>1054</v>
      </c>
      <c r="C958" s="2" t="s">
        <v>3109</v>
      </c>
      <c r="D958" s="2" t="s">
        <v>3110</v>
      </c>
      <c r="E958" s="2" t="s">
        <v>3111</v>
      </c>
      <c r="F958" s="2" t="s">
        <v>1612</v>
      </c>
      <c r="G958" s="2" t="s">
        <v>1613</v>
      </c>
      <c r="H958" s="2" t="s">
        <v>1614</v>
      </c>
      <c r="I958" s="2" t="s">
        <v>3115</v>
      </c>
      <c r="J958" s="2" t="s">
        <v>1047</v>
      </c>
      <c r="K958" s="2" t="s">
        <v>1048</v>
      </c>
      <c r="L958" s="2" t="s">
        <v>1300</v>
      </c>
      <c r="M958" s="2" t="s">
        <v>1059</v>
      </c>
      <c r="N958" s="2" t="s">
        <v>1375</v>
      </c>
      <c r="O958" s="2" t="s">
        <v>1098</v>
      </c>
      <c r="P958" s="2" t="str">
        <f t="shared" si="28"/>
        <v>A-Onsite</v>
      </c>
      <c r="Q958" s="2" t="str">
        <f t="shared" si="29"/>
        <v>A-S1_Onsite</v>
      </c>
      <c r="R958" s="2" t="s">
        <v>1061</v>
      </c>
      <c r="S958" s="2" t="s">
        <v>1041</v>
      </c>
      <c r="T958" s="2" t="s">
        <v>1596</v>
      </c>
    </row>
    <row r="959" spans="1:20" x14ac:dyDescent="0.3">
      <c r="A959" s="2" t="s">
        <v>3108</v>
      </c>
      <c r="B959" s="2" t="s">
        <v>1054</v>
      </c>
      <c r="C959" s="2" t="s">
        <v>3109</v>
      </c>
      <c r="D959" s="2" t="s">
        <v>3110</v>
      </c>
      <c r="E959" s="2" t="s">
        <v>3111</v>
      </c>
      <c r="F959" s="2" t="s">
        <v>1630</v>
      </c>
      <c r="G959" s="2" t="s">
        <v>1631</v>
      </c>
      <c r="H959" s="2" t="s">
        <v>1632</v>
      </c>
      <c r="I959" s="2" t="s">
        <v>3116</v>
      </c>
      <c r="J959" s="2" t="s">
        <v>1053</v>
      </c>
      <c r="K959" s="2" t="s">
        <v>1038</v>
      </c>
      <c r="L959" s="2" t="s">
        <v>1300</v>
      </c>
      <c r="M959" s="2" t="s">
        <v>1059</v>
      </c>
      <c r="N959" s="2" t="s">
        <v>1375</v>
      </c>
      <c r="O959" s="2" t="s">
        <v>1098</v>
      </c>
      <c r="P959" s="2" t="str">
        <f t="shared" si="28"/>
        <v>A-Onsite</v>
      </c>
      <c r="Q959" s="2" t="str">
        <f t="shared" si="29"/>
        <v>A-S1_Onsite</v>
      </c>
      <c r="R959" s="2" t="s">
        <v>1061</v>
      </c>
      <c r="S959" s="2" t="s">
        <v>1041</v>
      </c>
      <c r="T959" s="2" t="s">
        <v>1596</v>
      </c>
    </row>
    <row r="960" spans="1:20" x14ac:dyDescent="0.3">
      <c r="A960" s="2" t="s">
        <v>3117</v>
      </c>
      <c r="B960" s="2" t="s">
        <v>1054</v>
      </c>
      <c r="C960" s="2" t="s">
        <v>3118</v>
      </c>
      <c r="D960" s="2" t="s">
        <v>3119</v>
      </c>
      <c r="E960" s="2" t="s">
        <v>3120</v>
      </c>
      <c r="F960" s="2" t="s">
        <v>1605</v>
      </c>
      <c r="G960" s="2" t="s">
        <v>1606</v>
      </c>
      <c r="H960" s="2" t="s">
        <v>1607</v>
      </c>
      <c r="I960" s="2" t="s">
        <v>3121</v>
      </c>
      <c r="J960" s="2" t="s">
        <v>1609</v>
      </c>
      <c r="K960" s="2" t="s">
        <v>1610</v>
      </c>
      <c r="L960" s="2" t="s">
        <v>1058</v>
      </c>
      <c r="M960" s="2" t="s">
        <v>1059</v>
      </c>
      <c r="N960" s="2" t="s">
        <v>1106</v>
      </c>
      <c r="O960" s="2" t="s">
        <v>1040</v>
      </c>
      <c r="P960" s="2" t="str">
        <f t="shared" si="28"/>
        <v>P-Onsite</v>
      </c>
      <c r="Q960" s="2" t="str">
        <f t="shared" si="29"/>
        <v>P-S1_Onsite</v>
      </c>
      <c r="R960" s="2" t="s">
        <v>1061</v>
      </c>
      <c r="S960" s="2" t="s">
        <v>1041</v>
      </c>
      <c r="T960" s="2" t="s">
        <v>1596</v>
      </c>
    </row>
    <row r="961" spans="1:20" x14ac:dyDescent="0.3">
      <c r="A961" s="2" t="s">
        <v>3117</v>
      </c>
      <c r="B961" s="2" t="s">
        <v>1054</v>
      </c>
      <c r="C961" s="2" t="s">
        <v>3118</v>
      </c>
      <c r="D961" s="2" t="s">
        <v>3119</v>
      </c>
      <c r="E961" s="2" t="s">
        <v>3120</v>
      </c>
      <c r="F961" s="2" t="s">
        <v>1597</v>
      </c>
      <c r="G961" s="2" t="s">
        <v>1598</v>
      </c>
      <c r="H961" s="2" t="s">
        <v>1599</v>
      </c>
      <c r="I961" s="2" t="s">
        <v>3122</v>
      </c>
      <c r="J961" s="2" t="s">
        <v>1037</v>
      </c>
      <c r="K961" s="2" t="s">
        <v>1038</v>
      </c>
      <c r="L961" s="2" t="s">
        <v>1058</v>
      </c>
      <c r="M961" s="2" t="s">
        <v>1059</v>
      </c>
      <c r="N961" s="2" t="s">
        <v>1106</v>
      </c>
      <c r="O961" s="2" t="s">
        <v>1040</v>
      </c>
      <c r="P961" s="2" t="str">
        <f t="shared" si="28"/>
        <v>P-Onsite</v>
      </c>
      <c r="Q961" s="2" t="str">
        <f t="shared" si="29"/>
        <v>P-S1_Onsite</v>
      </c>
      <c r="R961" s="2" t="s">
        <v>1061</v>
      </c>
      <c r="S961" s="2" t="s">
        <v>1041</v>
      </c>
      <c r="T961" s="2" t="s">
        <v>1596</v>
      </c>
    </row>
    <row r="962" spans="1:20" x14ac:dyDescent="0.3">
      <c r="A962" s="2" t="s">
        <v>3123</v>
      </c>
      <c r="B962" s="2" t="s">
        <v>1031</v>
      </c>
      <c r="C962" s="2" t="s">
        <v>3124</v>
      </c>
      <c r="D962" s="2" t="s">
        <v>3125</v>
      </c>
      <c r="E962" s="2" t="s">
        <v>3126</v>
      </c>
      <c r="F962" s="2" t="s">
        <v>1860</v>
      </c>
      <c r="G962" s="2" t="s">
        <v>1593</v>
      </c>
      <c r="H962" s="2" t="s">
        <v>1594</v>
      </c>
      <c r="I962" s="2" t="s">
        <v>3127</v>
      </c>
      <c r="J962" s="2" t="s">
        <v>1066</v>
      </c>
      <c r="K962" s="2" t="s">
        <v>1048</v>
      </c>
      <c r="L962" s="2" t="s">
        <v>1039</v>
      </c>
      <c r="M962" s="2" t="s">
        <v>1039</v>
      </c>
      <c r="N962" s="2" t="s">
        <v>1039</v>
      </c>
      <c r="O962" s="2" t="s">
        <v>1040</v>
      </c>
      <c r="P962" s="2" t="str">
        <f t="shared" si="28"/>
        <v>P-Online</v>
      </c>
      <c r="Q962" s="2" t="str">
        <f t="shared" si="29"/>
        <v>P-S1_Online</v>
      </c>
      <c r="R962" s="2"/>
      <c r="S962" s="2" t="s">
        <v>1041</v>
      </c>
      <c r="T962" s="2" t="s">
        <v>1596</v>
      </c>
    </row>
    <row r="963" spans="1:20" x14ac:dyDescent="0.3">
      <c r="A963" s="2" t="s">
        <v>3123</v>
      </c>
      <c r="B963" s="2" t="s">
        <v>1031</v>
      </c>
      <c r="C963" s="2" t="s">
        <v>3124</v>
      </c>
      <c r="D963" s="2" t="s">
        <v>3125</v>
      </c>
      <c r="E963" s="2" t="s">
        <v>3126</v>
      </c>
      <c r="F963" s="2" t="s">
        <v>1862</v>
      </c>
      <c r="G963" s="2" t="s">
        <v>1613</v>
      </c>
      <c r="H963" s="2" t="s">
        <v>1614</v>
      </c>
      <c r="I963" s="2" t="s">
        <v>3128</v>
      </c>
      <c r="J963" s="2" t="s">
        <v>1047</v>
      </c>
      <c r="K963" s="2" t="s">
        <v>1048</v>
      </c>
      <c r="L963" s="2" t="s">
        <v>1039</v>
      </c>
      <c r="M963" s="2" t="s">
        <v>1039</v>
      </c>
      <c r="N963" s="2" t="s">
        <v>1039</v>
      </c>
      <c r="O963" s="2" t="s">
        <v>1098</v>
      </c>
      <c r="P963" s="2" t="str">
        <f t="shared" ref="P963:P1026" si="30">CONCATENATE(LEFT(O963,1),"-",B963)</f>
        <v>A-Online</v>
      </c>
      <c r="Q963" s="2" t="str">
        <f t="shared" ref="Q963:Q1026" si="31">CONCATENATE(LEFT($O963,1),"-",RIGHT($F963,9))</f>
        <v>A-S1_Online</v>
      </c>
      <c r="R963" s="2"/>
      <c r="S963" s="2" t="s">
        <v>1041</v>
      </c>
      <c r="T963" s="2" t="s">
        <v>1596</v>
      </c>
    </row>
    <row r="964" spans="1:20" x14ac:dyDescent="0.3">
      <c r="A964" s="2" t="s">
        <v>3129</v>
      </c>
      <c r="B964" s="2" t="s">
        <v>1054</v>
      </c>
      <c r="C964" s="2" t="s">
        <v>3130</v>
      </c>
      <c r="D964" s="2" t="s">
        <v>3131</v>
      </c>
      <c r="E964" s="2" t="s">
        <v>3132</v>
      </c>
      <c r="F964" s="2" t="s">
        <v>1597</v>
      </c>
      <c r="G964" s="2" t="s">
        <v>1598</v>
      </c>
      <c r="H964" s="2" t="s">
        <v>1599</v>
      </c>
      <c r="I964" s="2" t="s">
        <v>3133</v>
      </c>
      <c r="J964" s="2" t="s">
        <v>1037</v>
      </c>
      <c r="K964" s="2" t="s">
        <v>1038</v>
      </c>
      <c r="L964" s="2" t="s">
        <v>1300</v>
      </c>
      <c r="M964" s="2" t="s">
        <v>1059</v>
      </c>
      <c r="N964" s="2" t="s">
        <v>1301</v>
      </c>
      <c r="O964" s="2" t="s">
        <v>1040</v>
      </c>
      <c r="P964" s="2" t="str">
        <f t="shared" si="30"/>
        <v>P-Onsite</v>
      </c>
      <c r="Q964" s="2" t="str">
        <f t="shared" si="31"/>
        <v>P-S1_Onsite</v>
      </c>
      <c r="R964" s="2" t="s">
        <v>1061</v>
      </c>
      <c r="S964" s="2" t="s">
        <v>1041</v>
      </c>
      <c r="T964" s="2" t="s">
        <v>1596</v>
      </c>
    </row>
    <row r="965" spans="1:20" x14ac:dyDescent="0.3">
      <c r="A965" s="2" t="s">
        <v>3129</v>
      </c>
      <c r="B965" s="2" t="s">
        <v>1054</v>
      </c>
      <c r="C965" s="2" t="s">
        <v>3130</v>
      </c>
      <c r="D965" s="2" t="s">
        <v>3131</v>
      </c>
      <c r="E965" s="2" t="s">
        <v>3132</v>
      </c>
      <c r="F965" s="2" t="s">
        <v>1630</v>
      </c>
      <c r="G965" s="2" t="s">
        <v>1631</v>
      </c>
      <c r="H965" s="2" t="s">
        <v>1632</v>
      </c>
      <c r="I965" s="2" t="s">
        <v>3134</v>
      </c>
      <c r="J965" s="2" t="s">
        <v>1053</v>
      </c>
      <c r="K965" s="2" t="s">
        <v>1038</v>
      </c>
      <c r="L965" s="2" t="s">
        <v>1300</v>
      </c>
      <c r="M965" s="2" t="s">
        <v>1059</v>
      </c>
      <c r="N965" s="2" t="s">
        <v>1301</v>
      </c>
      <c r="O965" s="2" t="s">
        <v>1040</v>
      </c>
      <c r="P965" s="2" t="str">
        <f t="shared" si="30"/>
        <v>P-Onsite</v>
      </c>
      <c r="Q965" s="2" t="str">
        <f t="shared" si="31"/>
        <v>P-S1_Onsite</v>
      </c>
      <c r="R965" s="2" t="s">
        <v>1061</v>
      </c>
      <c r="S965" s="2" t="s">
        <v>1041</v>
      </c>
      <c r="T965" s="2" t="s">
        <v>1596</v>
      </c>
    </row>
    <row r="966" spans="1:20" x14ac:dyDescent="0.3">
      <c r="A966" s="2" t="s">
        <v>3135</v>
      </c>
      <c r="B966" s="2" t="s">
        <v>1031</v>
      </c>
      <c r="C966" s="2" t="s">
        <v>3136</v>
      </c>
      <c r="D966" s="2" t="s">
        <v>3137</v>
      </c>
      <c r="E966" s="2" t="s">
        <v>3138</v>
      </c>
      <c r="F966" s="2" t="s">
        <v>2108</v>
      </c>
      <c r="G966" s="2" t="s">
        <v>1606</v>
      </c>
      <c r="H966" s="2" t="s">
        <v>1607</v>
      </c>
      <c r="I966" s="2" t="s">
        <v>3139</v>
      </c>
      <c r="J966" s="2" t="s">
        <v>1609</v>
      </c>
      <c r="K966" s="2" t="s">
        <v>1610</v>
      </c>
      <c r="L966" s="2" t="s">
        <v>1039</v>
      </c>
      <c r="M966" s="2" t="s">
        <v>1039</v>
      </c>
      <c r="N966" s="2" t="s">
        <v>1039</v>
      </c>
      <c r="O966" s="2" t="s">
        <v>1040</v>
      </c>
      <c r="P966" s="2" t="str">
        <f t="shared" si="30"/>
        <v>P-Online</v>
      </c>
      <c r="Q966" s="2" t="str">
        <f t="shared" si="31"/>
        <v>P-S1_Online</v>
      </c>
      <c r="R966" s="2"/>
      <c r="S966" s="2" t="s">
        <v>1041</v>
      </c>
      <c r="T966" s="2" t="s">
        <v>1596</v>
      </c>
    </row>
    <row r="967" spans="1:20" x14ac:dyDescent="0.3">
      <c r="A967" s="2" t="s">
        <v>3140</v>
      </c>
      <c r="B967" s="2" t="s">
        <v>1054</v>
      </c>
      <c r="C967" s="2" t="s">
        <v>3141</v>
      </c>
      <c r="D967" s="2" t="s">
        <v>3142</v>
      </c>
      <c r="E967" s="2" t="s">
        <v>3143</v>
      </c>
      <c r="F967" s="2" t="s">
        <v>1605</v>
      </c>
      <c r="G967" s="2" t="s">
        <v>1606</v>
      </c>
      <c r="H967" s="2" t="s">
        <v>1607</v>
      </c>
      <c r="I967" s="2" t="s">
        <v>3144</v>
      </c>
      <c r="J967" s="2" t="s">
        <v>1609</v>
      </c>
      <c r="K967" s="2" t="s">
        <v>1610</v>
      </c>
      <c r="L967" s="2" t="s">
        <v>1089</v>
      </c>
      <c r="M967" s="2" t="s">
        <v>1059</v>
      </c>
      <c r="N967" s="2" t="s">
        <v>1090</v>
      </c>
      <c r="O967" s="2" t="s">
        <v>1040</v>
      </c>
      <c r="P967" s="2" t="str">
        <f t="shared" si="30"/>
        <v>P-Onsite</v>
      </c>
      <c r="Q967" s="2" t="str">
        <f t="shared" si="31"/>
        <v>P-S1_Onsite</v>
      </c>
      <c r="R967" s="2" t="s">
        <v>1061</v>
      </c>
      <c r="S967" s="2" t="s">
        <v>1041</v>
      </c>
      <c r="T967" s="2" t="s">
        <v>1596</v>
      </c>
    </row>
    <row r="968" spans="1:20" x14ac:dyDescent="0.3">
      <c r="A968" s="2" t="s">
        <v>3140</v>
      </c>
      <c r="B968" s="2" t="s">
        <v>1054</v>
      </c>
      <c r="C968" s="2" t="s">
        <v>3141</v>
      </c>
      <c r="D968" s="2" t="s">
        <v>3142</v>
      </c>
      <c r="E968" s="2" t="s">
        <v>3143</v>
      </c>
      <c r="F968" s="2" t="s">
        <v>1592</v>
      </c>
      <c r="G968" s="2" t="s">
        <v>1593</v>
      </c>
      <c r="H968" s="2" t="s">
        <v>1594</v>
      </c>
      <c r="I968" s="2" t="s">
        <v>3145</v>
      </c>
      <c r="J968" s="2" t="s">
        <v>1066</v>
      </c>
      <c r="K968" s="2" t="s">
        <v>1048</v>
      </c>
      <c r="L968" s="2" t="s">
        <v>1089</v>
      </c>
      <c r="M968" s="2" t="s">
        <v>1059</v>
      </c>
      <c r="N968" s="2" t="s">
        <v>1090</v>
      </c>
      <c r="O968" s="2" t="s">
        <v>1040</v>
      </c>
      <c r="P968" s="2" t="str">
        <f t="shared" si="30"/>
        <v>P-Onsite</v>
      </c>
      <c r="Q968" s="2" t="str">
        <f t="shared" si="31"/>
        <v>P-S1_Onsite</v>
      </c>
      <c r="R968" s="2" t="s">
        <v>1061</v>
      </c>
      <c r="S968" s="2" t="s">
        <v>1041</v>
      </c>
      <c r="T968" s="2" t="s">
        <v>1596</v>
      </c>
    </row>
    <row r="969" spans="1:20" x14ac:dyDescent="0.3">
      <c r="A969" s="2" t="s">
        <v>3140</v>
      </c>
      <c r="B969" s="2" t="s">
        <v>1054</v>
      </c>
      <c r="C969" s="2" t="s">
        <v>3141</v>
      </c>
      <c r="D969" s="2" t="s">
        <v>3142</v>
      </c>
      <c r="E969" s="2" t="s">
        <v>3143</v>
      </c>
      <c r="F969" s="2" t="s">
        <v>1597</v>
      </c>
      <c r="G969" s="2" t="s">
        <v>1598</v>
      </c>
      <c r="H969" s="2" t="s">
        <v>1599</v>
      </c>
      <c r="I969" s="2" t="s">
        <v>3146</v>
      </c>
      <c r="J969" s="2" t="s">
        <v>1037</v>
      </c>
      <c r="K969" s="2" t="s">
        <v>1038</v>
      </c>
      <c r="L969" s="2" t="s">
        <v>1089</v>
      </c>
      <c r="M969" s="2" t="s">
        <v>1059</v>
      </c>
      <c r="N969" s="2" t="s">
        <v>1090</v>
      </c>
      <c r="O969" s="2" t="s">
        <v>1040</v>
      </c>
      <c r="P969" s="2" t="str">
        <f t="shared" si="30"/>
        <v>P-Onsite</v>
      </c>
      <c r="Q969" s="2" t="str">
        <f t="shared" si="31"/>
        <v>P-S1_Onsite</v>
      </c>
      <c r="R969" s="2" t="s">
        <v>1061</v>
      </c>
      <c r="S969" s="2" t="s">
        <v>1041</v>
      </c>
      <c r="T969" s="2" t="s">
        <v>1596</v>
      </c>
    </row>
    <row r="970" spans="1:20" x14ac:dyDescent="0.3">
      <c r="A970" s="2" t="s">
        <v>3140</v>
      </c>
      <c r="B970" s="2" t="s">
        <v>1054</v>
      </c>
      <c r="C970" s="2" t="s">
        <v>3141</v>
      </c>
      <c r="D970" s="2" t="s">
        <v>3142</v>
      </c>
      <c r="E970" s="2" t="s">
        <v>3143</v>
      </c>
      <c r="F970" s="2" t="s">
        <v>1612</v>
      </c>
      <c r="G970" s="2" t="s">
        <v>1613</v>
      </c>
      <c r="H970" s="2" t="s">
        <v>1614</v>
      </c>
      <c r="I970" s="2" t="s">
        <v>3147</v>
      </c>
      <c r="J970" s="2" t="s">
        <v>1047</v>
      </c>
      <c r="K970" s="2" t="s">
        <v>1048</v>
      </c>
      <c r="L970" s="2" t="s">
        <v>1089</v>
      </c>
      <c r="M970" s="2" t="s">
        <v>1059</v>
      </c>
      <c r="N970" s="2" t="s">
        <v>1090</v>
      </c>
      <c r="O970" s="2" t="s">
        <v>1040</v>
      </c>
      <c r="P970" s="2" t="str">
        <f t="shared" si="30"/>
        <v>P-Onsite</v>
      </c>
      <c r="Q970" s="2" t="str">
        <f t="shared" si="31"/>
        <v>P-S1_Onsite</v>
      </c>
      <c r="R970" s="2" t="s">
        <v>1061</v>
      </c>
      <c r="S970" s="2" t="s">
        <v>1041</v>
      </c>
      <c r="T970" s="2" t="s">
        <v>1596</v>
      </c>
    </row>
    <row r="971" spans="1:20" x14ac:dyDescent="0.3">
      <c r="A971" s="2" t="s">
        <v>3140</v>
      </c>
      <c r="B971" s="2" t="s">
        <v>1054</v>
      </c>
      <c r="C971" s="2" t="s">
        <v>3141</v>
      </c>
      <c r="D971" s="2" t="s">
        <v>3142</v>
      </c>
      <c r="E971" s="2" t="s">
        <v>3143</v>
      </c>
      <c r="F971" s="2" t="s">
        <v>1630</v>
      </c>
      <c r="G971" s="2" t="s">
        <v>1631</v>
      </c>
      <c r="H971" s="2" t="s">
        <v>1632</v>
      </c>
      <c r="I971" s="2" t="s">
        <v>3148</v>
      </c>
      <c r="J971" s="2" t="s">
        <v>1053</v>
      </c>
      <c r="K971" s="2" t="s">
        <v>1038</v>
      </c>
      <c r="L971" s="2" t="s">
        <v>1089</v>
      </c>
      <c r="M971" s="2" t="s">
        <v>1059</v>
      </c>
      <c r="N971" s="2" t="s">
        <v>1090</v>
      </c>
      <c r="O971" s="2" t="s">
        <v>1040</v>
      </c>
      <c r="P971" s="2" t="str">
        <f t="shared" si="30"/>
        <v>P-Onsite</v>
      </c>
      <c r="Q971" s="2" t="str">
        <f t="shared" si="31"/>
        <v>P-S1_Onsite</v>
      </c>
      <c r="R971" s="2" t="s">
        <v>1061</v>
      </c>
      <c r="S971" s="2" t="s">
        <v>1041</v>
      </c>
      <c r="T971" s="2" t="s">
        <v>1596</v>
      </c>
    </row>
    <row r="972" spans="1:20" x14ac:dyDescent="0.3">
      <c r="A972" s="2" t="s">
        <v>3149</v>
      </c>
      <c r="B972" s="2" t="s">
        <v>1054</v>
      </c>
      <c r="C972" s="2" t="s">
        <v>3150</v>
      </c>
      <c r="D972" s="2" t="s">
        <v>3151</v>
      </c>
      <c r="E972" s="2" t="s">
        <v>3152</v>
      </c>
      <c r="F972" s="2" t="s">
        <v>1605</v>
      </c>
      <c r="G972" s="2" t="s">
        <v>1606</v>
      </c>
      <c r="H972" s="2" t="s">
        <v>1607</v>
      </c>
      <c r="I972" s="2" t="s">
        <v>3153</v>
      </c>
      <c r="J972" s="2" t="s">
        <v>1609</v>
      </c>
      <c r="K972" s="2" t="s">
        <v>1610</v>
      </c>
      <c r="L972" s="2" t="s">
        <v>1164</v>
      </c>
      <c r="M972" s="2" t="s">
        <v>1059</v>
      </c>
      <c r="N972" s="2" t="s">
        <v>1165</v>
      </c>
      <c r="O972" s="2" t="s">
        <v>1040</v>
      </c>
      <c r="P972" s="2" t="str">
        <f t="shared" si="30"/>
        <v>P-Onsite</v>
      </c>
      <c r="Q972" s="2" t="str">
        <f t="shared" si="31"/>
        <v>P-S1_Onsite</v>
      </c>
      <c r="R972" s="2" t="s">
        <v>1061</v>
      </c>
      <c r="S972" s="2" t="s">
        <v>1041</v>
      </c>
      <c r="T972" s="2" t="s">
        <v>1596</v>
      </c>
    </row>
    <row r="973" spans="1:20" x14ac:dyDescent="0.3">
      <c r="A973" s="2" t="s">
        <v>3149</v>
      </c>
      <c r="B973" s="2" t="s">
        <v>1054</v>
      </c>
      <c r="C973" s="2" t="s">
        <v>3150</v>
      </c>
      <c r="D973" s="2" t="s">
        <v>3151</v>
      </c>
      <c r="E973" s="2" t="s">
        <v>3152</v>
      </c>
      <c r="F973" s="2" t="s">
        <v>1597</v>
      </c>
      <c r="G973" s="2" t="s">
        <v>1598</v>
      </c>
      <c r="H973" s="2" t="s">
        <v>1599</v>
      </c>
      <c r="I973" s="2" t="s">
        <v>3154</v>
      </c>
      <c r="J973" s="2" t="s">
        <v>1037</v>
      </c>
      <c r="K973" s="2" t="s">
        <v>1038</v>
      </c>
      <c r="L973" s="2" t="s">
        <v>1164</v>
      </c>
      <c r="M973" s="2" t="s">
        <v>1059</v>
      </c>
      <c r="N973" s="2" t="s">
        <v>1165</v>
      </c>
      <c r="O973" s="2" t="s">
        <v>1040</v>
      </c>
      <c r="P973" s="2" t="str">
        <f t="shared" si="30"/>
        <v>P-Onsite</v>
      </c>
      <c r="Q973" s="2" t="str">
        <f t="shared" si="31"/>
        <v>P-S1_Onsite</v>
      </c>
      <c r="R973" s="2" t="s">
        <v>1061</v>
      </c>
      <c r="S973" s="2" t="s">
        <v>1041</v>
      </c>
      <c r="T973" s="2" t="s">
        <v>1596</v>
      </c>
    </row>
    <row r="974" spans="1:20" x14ac:dyDescent="0.3">
      <c r="A974" s="2" t="s">
        <v>3155</v>
      </c>
      <c r="B974" s="2" t="s">
        <v>1054</v>
      </c>
      <c r="C974" s="2" t="s">
        <v>3156</v>
      </c>
      <c r="D974" s="2" t="s">
        <v>3157</v>
      </c>
      <c r="E974" s="2" t="s">
        <v>3158</v>
      </c>
      <c r="F974" s="2" t="s">
        <v>1592</v>
      </c>
      <c r="G974" s="2" t="s">
        <v>1593</v>
      </c>
      <c r="H974" s="2" t="s">
        <v>1594</v>
      </c>
      <c r="I974" s="2" t="s">
        <v>3159</v>
      </c>
      <c r="J974" s="2" t="s">
        <v>1066</v>
      </c>
      <c r="K974" s="2" t="s">
        <v>1048</v>
      </c>
      <c r="L974" s="2" t="s">
        <v>1164</v>
      </c>
      <c r="M974" s="2" t="s">
        <v>1059</v>
      </c>
      <c r="N974" s="2" t="s">
        <v>1165</v>
      </c>
      <c r="O974" s="2" t="s">
        <v>1040</v>
      </c>
      <c r="P974" s="2" t="str">
        <f t="shared" si="30"/>
        <v>P-Onsite</v>
      </c>
      <c r="Q974" s="2" t="str">
        <f t="shared" si="31"/>
        <v>P-S1_Onsite</v>
      </c>
      <c r="R974" s="2" t="s">
        <v>1061</v>
      </c>
      <c r="S974" s="2" t="s">
        <v>1041</v>
      </c>
      <c r="T974" s="2" t="s">
        <v>1596</v>
      </c>
    </row>
    <row r="975" spans="1:20" x14ac:dyDescent="0.3">
      <c r="A975" s="2" t="s">
        <v>3155</v>
      </c>
      <c r="B975" s="2" t="s">
        <v>1054</v>
      </c>
      <c r="C975" s="2" t="s">
        <v>3156</v>
      </c>
      <c r="D975" s="2" t="s">
        <v>3157</v>
      </c>
      <c r="E975" s="2" t="s">
        <v>3158</v>
      </c>
      <c r="F975" s="2" t="s">
        <v>1630</v>
      </c>
      <c r="G975" s="2" t="s">
        <v>1631</v>
      </c>
      <c r="H975" s="2" t="s">
        <v>1632</v>
      </c>
      <c r="I975" s="2" t="s">
        <v>3160</v>
      </c>
      <c r="J975" s="2" t="s">
        <v>1053</v>
      </c>
      <c r="K975" s="2" t="s">
        <v>1038</v>
      </c>
      <c r="L975" s="2" t="s">
        <v>1164</v>
      </c>
      <c r="M975" s="2" t="s">
        <v>1059</v>
      </c>
      <c r="N975" s="2" t="s">
        <v>1165</v>
      </c>
      <c r="O975" s="2" t="s">
        <v>1040</v>
      </c>
      <c r="P975" s="2" t="str">
        <f t="shared" si="30"/>
        <v>P-Onsite</v>
      </c>
      <c r="Q975" s="2" t="str">
        <f t="shared" si="31"/>
        <v>P-S1_Onsite</v>
      </c>
      <c r="R975" s="2" t="s">
        <v>1061</v>
      </c>
      <c r="S975" s="2" t="s">
        <v>1041</v>
      </c>
      <c r="T975" s="2" t="s">
        <v>1596</v>
      </c>
    </row>
    <row r="976" spans="1:20" x14ac:dyDescent="0.3">
      <c r="A976" s="2" t="s">
        <v>3161</v>
      </c>
      <c r="B976" s="2" t="s">
        <v>1054</v>
      </c>
      <c r="C976" s="2" t="s">
        <v>3162</v>
      </c>
      <c r="D976" s="2" t="s">
        <v>3163</v>
      </c>
      <c r="E976" s="2" t="s">
        <v>3164</v>
      </c>
      <c r="F976" s="2" t="s">
        <v>1597</v>
      </c>
      <c r="G976" s="2" t="s">
        <v>1598</v>
      </c>
      <c r="H976" s="2" t="s">
        <v>1599</v>
      </c>
      <c r="I976" s="2" t="s">
        <v>3165</v>
      </c>
      <c r="J976" s="2" t="s">
        <v>1037</v>
      </c>
      <c r="K976" s="2" t="s">
        <v>1038</v>
      </c>
      <c r="L976" s="2" t="s">
        <v>1348</v>
      </c>
      <c r="M976" s="2" t="s">
        <v>1059</v>
      </c>
      <c r="N976" s="2" t="s">
        <v>1349</v>
      </c>
      <c r="O976" s="2" t="s">
        <v>1040</v>
      </c>
      <c r="P976" s="2" t="str">
        <f t="shared" si="30"/>
        <v>P-Onsite</v>
      </c>
      <c r="Q976" s="2" t="str">
        <f t="shared" si="31"/>
        <v>P-S1_Onsite</v>
      </c>
      <c r="R976" s="2" t="s">
        <v>1061</v>
      </c>
      <c r="S976" s="2" t="s">
        <v>1041</v>
      </c>
      <c r="T976" s="2" t="s">
        <v>1596</v>
      </c>
    </row>
    <row r="977" spans="1:20" x14ac:dyDescent="0.3">
      <c r="A977" s="2" t="s">
        <v>3161</v>
      </c>
      <c r="B977" s="2" t="s">
        <v>1054</v>
      </c>
      <c r="C977" s="2" t="s">
        <v>3162</v>
      </c>
      <c r="D977" s="2" t="s">
        <v>3163</v>
      </c>
      <c r="E977" s="2" t="s">
        <v>3164</v>
      </c>
      <c r="F977" s="2" t="s">
        <v>1630</v>
      </c>
      <c r="G977" s="2" t="s">
        <v>1631</v>
      </c>
      <c r="H977" s="2" t="s">
        <v>1632</v>
      </c>
      <c r="I977" s="2" t="s">
        <v>3166</v>
      </c>
      <c r="J977" s="2" t="s">
        <v>1053</v>
      </c>
      <c r="K977" s="2" t="s">
        <v>1038</v>
      </c>
      <c r="L977" s="2" t="s">
        <v>1348</v>
      </c>
      <c r="M977" s="2" t="s">
        <v>1059</v>
      </c>
      <c r="N977" s="2" t="s">
        <v>1349</v>
      </c>
      <c r="O977" s="2" t="s">
        <v>1040</v>
      </c>
      <c r="P977" s="2" t="str">
        <f t="shared" si="30"/>
        <v>P-Onsite</v>
      </c>
      <c r="Q977" s="2" t="str">
        <f t="shared" si="31"/>
        <v>P-S1_Onsite</v>
      </c>
      <c r="R977" s="2" t="s">
        <v>1061</v>
      </c>
      <c r="S977" s="2" t="s">
        <v>1041</v>
      </c>
      <c r="T977" s="2" t="s">
        <v>1596</v>
      </c>
    </row>
    <row r="978" spans="1:20" x14ac:dyDescent="0.3">
      <c r="A978" s="2" t="s">
        <v>3167</v>
      </c>
      <c r="B978" s="2" t="s">
        <v>1054</v>
      </c>
      <c r="C978" s="2" t="s">
        <v>3168</v>
      </c>
      <c r="D978" s="2" t="s">
        <v>3169</v>
      </c>
      <c r="E978" s="2" t="s">
        <v>3170</v>
      </c>
      <c r="F978" s="2" t="s">
        <v>1612</v>
      </c>
      <c r="G978" s="2" t="s">
        <v>1613</v>
      </c>
      <c r="H978" s="2" t="s">
        <v>1614</v>
      </c>
      <c r="I978" s="2" t="s">
        <v>3171</v>
      </c>
      <c r="J978" s="2" t="s">
        <v>1047</v>
      </c>
      <c r="K978" s="2" t="s">
        <v>1048</v>
      </c>
      <c r="L978" s="2" t="s">
        <v>1136</v>
      </c>
      <c r="M978" s="2" t="s">
        <v>1059</v>
      </c>
      <c r="N978" s="2" t="s">
        <v>1137</v>
      </c>
      <c r="O978" s="2" t="s">
        <v>1040</v>
      </c>
      <c r="P978" s="2" t="str">
        <f t="shared" si="30"/>
        <v>P-Onsite</v>
      </c>
      <c r="Q978" s="2" t="str">
        <f t="shared" si="31"/>
        <v>P-S1_Onsite</v>
      </c>
      <c r="R978" s="2" t="s">
        <v>1061</v>
      </c>
      <c r="S978" s="2" t="s">
        <v>1041</v>
      </c>
      <c r="T978" s="2" t="s">
        <v>1596</v>
      </c>
    </row>
    <row r="979" spans="1:20" x14ac:dyDescent="0.3">
      <c r="A979" s="2" t="s">
        <v>3167</v>
      </c>
      <c r="B979" s="2" t="s">
        <v>1054</v>
      </c>
      <c r="C979" s="2" t="s">
        <v>3168</v>
      </c>
      <c r="D979" s="2" t="s">
        <v>3169</v>
      </c>
      <c r="E979" s="2" t="s">
        <v>3170</v>
      </c>
      <c r="F979" s="2" t="s">
        <v>1630</v>
      </c>
      <c r="G979" s="2" t="s">
        <v>1631</v>
      </c>
      <c r="H979" s="2" t="s">
        <v>1632</v>
      </c>
      <c r="I979" s="2" t="s">
        <v>3172</v>
      </c>
      <c r="J979" s="2" t="s">
        <v>1053</v>
      </c>
      <c r="K979" s="2" t="s">
        <v>1038</v>
      </c>
      <c r="L979" s="2" t="s">
        <v>1136</v>
      </c>
      <c r="M979" s="2" t="s">
        <v>1059</v>
      </c>
      <c r="N979" s="2" t="s">
        <v>1137</v>
      </c>
      <c r="O979" s="2" t="s">
        <v>1040</v>
      </c>
      <c r="P979" s="2" t="str">
        <f t="shared" si="30"/>
        <v>P-Onsite</v>
      </c>
      <c r="Q979" s="2" t="str">
        <f t="shared" si="31"/>
        <v>P-S1_Onsite</v>
      </c>
      <c r="R979" s="2" t="s">
        <v>1061</v>
      </c>
      <c r="S979" s="2" t="s">
        <v>1041</v>
      </c>
      <c r="T979" s="2" t="s">
        <v>1596</v>
      </c>
    </row>
    <row r="980" spans="1:20" x14ac:dyDescent="0.3">
      <c r="A980" s="2" t="s">
        <v>3173</v>
      </c>
      <c r="B980" s="2" t="s">
        <v>1054</v>
      </c>
      <c r="C980" s="2" t="s">
        <v>3174</v>
      </c>
      <c r="D980" s="2" t="s">
        <v>3175</v>
      </c>
      <c r="E980" s="2" t="s">
        <v>3176</v>
      </c>
      <c r="F980" s="2" t="s">
        <v>1605</v>
      </c>
      <c r="G980" s="2" t="s">
        <v>1606</v>
      </c>
      <c r="H980" s="2" t="s">
        <v>1607</v>
      </c>
      <c r="I980" s="2" t="s">
        <v>3177</v>
      </c>
      <c r="J980" s="2" t="s">
        <v>1609</v>
      </c>
      <c r="K980" s="2" t="s">
        <v>1610</v>
      </c>
      <c r="L980" s="2" t="s">
        <v>1300</v>
      </c>
      <c r="M980" s="2" t="s">
        <v>1059</v>
      </c>
      <c r="N980" s="2" t="s">
        <v>1301</v>
      </c>
      <c r="O980" s="2" t="s">
        <v>1040</v>
      </c>
      <c r="P980" s="2" t="str">
        <f t="shared" si="30"/>
        <v>P-Onsite</v>
      </c>
      <c r="Q980" s="2" t="str">
        <f t="shared" si="31"/>
        <v>P-S1_Onsite</v>
      </c>
      <c r="R980" s="2" t="s">
        <v>1061</v>
      </c>
      <c r="S980" s="2" t="s">
        <v>1041</v>
      </c>
      <c r="T980" s="2" t="s">
        <v>1596</v>
      </c>
    </row>
    <row r="981" spans="1:20" x14ac:dyDescent="0.3">
      <c r="A981" s="2" t="s">
        <v>3173</v>
      </c>
      <c r="B981" s="2" t="s">
        <v>1054</v>
      </c>
      <c r="C981" s="2" t="s">
        <v>3174</v>
      </c>
      <c r="D981" s="2" t="s">
        <v>3175</v>
      </c>
      <c r="E981" s="2" t="s">
        <v>3176</v>
      </c>
      <c r="F981" s="2" t="s">
        <v>1592</v>
      </c>
      <c r="G981" s="2" t="s">
        <v>1593</v>
      </c>
      <c r="H981" s="2" t="s">
        <v>1594</v>
      </c>
      <c r="I981" s="2" t="s">
        <v>3178</v>
      </c>
      <c r="J981" s="2" t="s">
        <v>1066</v>
      </c>
      <c r="K981" s="2" t="s">
        <v>1048</v>
      </c>
      <c r="L981" s="2" t="s">
        <v>1300</v>
      </c>
      <c r="M981" s="2" t="s">
        <v>1059</v>
      </c>
      <c r="N981" s="2" t="s">
        <v>1301</v>
      </c>
      <c r="O981" s="2" t="s">
        <v>1040</v>
      </c>
      <c r="P981" s="2" t="str">
        <f t="shared" si="30"/>
        <v>P-Onsite</v>
      </c>
      <c r="Q981" s="2" t="str">
        <f t="shared" si="31"/>
        <v>P-S1_Onsite</v>
      </c>
      <c r="R981" s="2" t="s">
        <v>1061</v>
      </c>
      <c r="S981" s="2" t="s">
        <v>1041</v>
      </c>
      <c r="T981" s="2" t="s">
        <v>1596</v>
      </c>
    </row>
    <row r="982" spans="1:20" x14ac:dyDescent="0.3">
      <c r="A982" s="2" t="s">
        <v>3173</v>
      </c>
      <c r="B982" s="2" t="s">
        <v>1054</v>
      </c>
      <c r="C982" s="2" t="s">
        <v>3174</v>
      </c>
      <c r="D982" s="2" t="s">
        <v>3175</v>
      </c>
      <c r="E982" s="2" t="s">
        <v>3176</v>
      </c>
      <c r="F982" s="2" t="s">
        <v>1597</v>
      </c>
      <c r="G982" s="2" t="s">
        <v>1598</v>
      </c>
      <c r="H982" s="2" t="s">
        <v>1599</v>
      </c>
      <c r="I982" s="2" t="s">
        <v>3179</v>
      </c>
      <c r="J982" s="2" t="s">
        <v>1037</v>
      </c>
      <c r="K982" s="2" t="s">
        <v>1038</v>
      </c>
      <c r="L982" s="2" t="s">
        <v>1300</v>
      </c>
      <c r="M982" s="2" t="s">
        <v>1059</v>
      </c>
      <c r="N982" s="2" t="s">
        <v>1301</v>
      </c>
      <c r="O982" s="2" t="s">
        <v>1040</v>
      </c>
      <c r="P982" s="2" t="str">
        <f t="shared" si="30"/>
        <v>P-Onsite</v>
      </c>
      <c r="Q982" s="2" t="str">
        <f t="shared" si="31"/>
        <v>P-S1_Onsite</v>
      </c>
      <c r="R982" s="2" t="s">
        <v>1061</v>
      </c>
      <c r="S982" s="2" t="s">
        <v>1041</v>
      </c>
      <c r="T982" s="2" t="s">
        <v>1596</v>
      </c>
    </row>
    <row r="983" spans="1:20" x14ac:dyDescent="0.3">
      <c r="A983" s="2" t="s">
        <v>3173</v>
      </c>
      <c r="B983" s="2" t="s">
        <v>1054</v>
      </c>
      <c r="C983" s="2" t="s">
        <v>3174</v>
      </c>
      <c r="D983" s="2" t="s">
        <v>3175</v>
      </c>
      <c r="E983" s="2" t="s">
        <v>3176</v>
      </c>
      <c r="F983" s="2" t="s">
        <v>1612</v>
      </c>
      <c r="G983" s="2" t="s">
        <v>1613</v>
      </c>
      <c r="H983" s="2" t="s">
        <v>1614</v>
      </c>
      <c r="I983" s="2" t="s">
        <v>3180</v>
      </c>
      <c r="J983" s="2" t="s">
        <v>1047</v>
      </c>
      <c r="K983" s="2" t="s">
        <v>1048</v>
      </c>
      <c r="L983" s="2" t="s">
        <v>1300</v>
      </c>
      <c r="M983" s="2" t="s">
        <v>1059</v>
      </c>
      <c r="N983" s="2" t="s">
        <v>1301</v>
      </c>
      <c r="O983" s="2" t="s">
        <v>1040</v>
      </c>
      <c r="P983" s="2" t="str">
        <f t="shared" si="30"/>
        <v>P-Onsite</v>
      </c>
      <c r="Q983" s="2" t="str">
        <f t="shared" si="31"/>
        <v>P-S1_Onsite</v>
      </c>
      <c r="R983" s="2" t="s">
        <v>1061</v>
      </c>
      <c r="S983" s="2" t="s">
        <v>1041</v>
      </c>
      <c r="T983" s="2" t="s">
        <v>1596</v>
      </c>
    </row>
    <row r="984" spans="1:20" x14ac:dyDescent="0.3">
      <c r="A984" s="2" t="s">
        <v>3173</v>
      </c>
      <c r="B984" s="2" t="s">
        <v>1054</v>
      </c>
      <c r="C984" s="2" t="s">
        <v>3174</v>
      </c>
      <c r="D984" s="2" t="s">
        <v>3175</v>
      </c>
      <c r="E984" s="2" t="s">
        <v>3176</v>
      </c>
      <c r="F984" s="2" t="s">
        <v>1630</v>
      </c>
      <c r="G984" s="2" t="s">
        <v>1631</v>
      </c>
      <c r="H984" s="2" t="s">
        <v>1632</v>
      </c>
      <c r="I984" s="2" t="s">
        <v>3181</v>
      </c>
      <c r="J984" s="2" t="s">
        <v>1053</v>
      </c>
      <c r="K984" s="2" t="s">
        <v>1038</v>
      </c>
      <c r="L984" s="2" t="s">
        <v>1300</v>
      </c>
      <c r="M984" s="2" t="s">
        <v>1059</v>
      </c>
      <c r="N984" s="2" t="s">
        <v>1301</v>
      </c>
      <c r="O984" s="2" t="s">
        <v>1040</v>
      </c>
      <c r="P984" s="2" t="str">
        <f t="shared" si="30"/>
        <v>P-Onsite</v>
      </c>
      <c r="Q984" s="2" t="str">
        <f t="shared" si="31"/>
        <v>P-S1_Onsite</v>
      </c>
      <c r="R984" s="2" t="s">
        <v>1061</v>
      </c>
      <c r="S984" s="2" t="s">
        <v>1041</v>
      </c>
      <c r="T984" s="2" t="s">
        <v>1596</v>
      </c>
    </row>
    <row r="985" spans="1:20" x14ac:dyDescent="0.3">
      <c r="A985" s="2" t="s">
        <v>3182</v>
      </c>
      <c r="B985" s="2" t="s">
        <v>1054</v>
      </c>
      <c r="C985" s="2" t="s">
        <v>3183</v>
      </c>
      <c r="D985" s="2" t="s">
        <v>3184</v>
      </c>
      <c r="E985" s="2" t="s">
        <v>3185</v>
      </c>
      <c r="F985" s="2" t="s">
        <v>1592</v>
      </c>
      <c r="G985" s="2" t="s">
        <v>1593</v>
      </c>
      <c r="H985" s="2" t="s">
        <v>1594</v>
      </c>
      <c r="I985" s="2" t="s">
        <v>3186</v>
      </c>
      <c r="J985" s="2" t="s">
        <v>1066</v>
      </c>
      <c r="K985" s="2" t="s">
        <v>1048</v>
      </c>
      <c r="L985" s="2" t="s">
        <v>1089</v>
      </c>
      <c r="M985" s="2" t="s">
        <v>1059</v>
      </c>
      <c r="N985" s="2" t="s">
        <v>1124</v>
      </c>
      <c r="O985" s="2" t="s">
        <v>1040</v>
      </c>
      <c r="P985" s="2" t="str">
        <f t="shared" si="30"/>
        <v>P-Onsite</v>
      </c>
      <c r="Q985" s="2" t="str">
        <f t="shared" si="31"/>
        <v>P-S1_Onsite</v>
      </c>
      <c r="R985" s="2" t="s">
        <v>1061</v>
      </c>
      <c r="S985" s="2" t="s">
        <v>1041</v>
      </c>
      <c r="T985" s="2" t="s">
        <v>1596</v>
      </c>
    </row>
    <row r="986" spans="1:20" x14ac:dyDescent="0.3">
      <c r="A986" s="2" t="s">
        <v>3182</v>
      </c>
      <c r="B986" s="2" t="s">
        <v>1054</v>
      </c>
      <c r="C986" s="2" t="s">
        <v>3183</v>
      </c>
      <c r="D986" s="2" t="s">
        <v>3184</v>
      </c>
      <c r="E986" s="2" t="s">
        <v>3185</v>
      </c>
      <c r="F986" s="2" t="s">
        <v>1597</v>
      </c>
      <c r="G986" s="2" t="s">
        <v>1598</v>
      </c>
      <c r="H986" s="2" t="s">
        <v>1599</v>
      </c>
      <c r="I986" s="2" t="s">
        <v>3187</v>
      </c>
      <c r="J986" s="2" t="s">
        <v>1037</v>
      </c>
      <c r="K986" s="2" t="s">
        <v>1038</v>
      </c>
      <c r="L986" s="2" t="s">
        <v>1089</v>
      </c>
      <c r="M986" s="2" t="s">
        <v>1059</v>
      </c>
      <c r="N986" s="2" t="s">
        <v>1124</v>
      </c>
      <c r="O986" s="2" t="s">
        <v>1040</v>
      </c>
      <c r="P986" s="2" t="str">
        <f t="shared" si="30"/>
        <v>P-Onsite</v>
      </c>
      <c r="Q986" s="2" t="str">
        <f t="shared" si="31"/>
        <v>P-S1_Onsite</v>
      </c>
      <c r="R986" s="2" t="s">
        <v>1061</v>
      </c>
      <c r="S986" s="2" t="s">
        <v>1041</v>
      </c>
      <c r="T986" s="2" t="s">
        <v>1596</v>
      </c>
    </row>
    <row r="987" spans="1:20" x14ac:dyDescent="0.3">
      <c r="A987" s="2" t="s">
        <v>3182</v>
      </c>
      <c r="B987" s="2" t="s">
        <v>1054</v>
      </c>
      <c r="C987" s="2" t="s">
        <v>3183</v>
      </c>
      <c r="D987" s="2" t="s">
        <v>3184</v>
      </c>
      <c r="E987" s="2" t="s">
        <v>3185</v>
      </c>
      <c r="F987" s="2" t="s">
        <v>1612</v>
      </c>
      <c r="G987" s="2" t="s">
        <v>1613</v>
      </c>
      <c r="H987" s="2" t="s">
        <v>1614</v>
      </c>
      <c r="I987" s="2" t="s">
        <v>3188</v>
      </c>
      <c r="J987" s="2" t="s">
        <v>1047</v>
      </c>
      <c r="K987" s="2" t="s">
        <v>1048</v>
      </c>
      <c r="L987" s="2" t="s">
        <v>1089</v>
      </c>
      <c r="M987" s="2" t="s">
        <v>1059</v>
      </c>
      <c r="N987" s="2" t="s">
        <v>1124</v>
      </c>
      <c r="O987" s="2" t="s">
        <v>1040</v>
      </c>
      <c r="P987" s="2" t="str">
        <f t="shared" si="30"/>
        <v>P-Onsite</v>
      </c>
      <c r="Q987" s="2" t="str">
        <f t="shared" si="31"/>
        <v>P-S1_Onsite</v>
      </c>
      <c r="R987" s="2" t="s">
        <v>1061</v>
      </c>
      <c r="S987" s="2" t="s">
        <v>1041</v>
      </c>
      <c r="T987" s="2" t="s">
        <v>1596</v>
      </c>
    </row>
    <row r="988" spans="1:20" x14ac:dyDescent="0.3">
      <c r="A988" s="2" t="s">
        <v>3189</v>
      </c>
      <c r="B988" s="2" t="s">
        <v>1054</v>
      </c>
      <c r="C988" s="2" t="s">
        <v>3190</v>
      </c>
      <c r="D988" s="2" t="s">
        <v>3191</v>
      </c>
      <c r="E988" s="2" t="s">
        <v>3192</v>
      </c>
      <c r="F988" s="2" t="s">
        <v>1597</v>
      </c>
      <c r="G988" s="2" t="s">
        <v>1598</v>
      </c>
      <c r="H988" s="2" t="s">
        <v>1599</v>
      </c>
      <c r="I988" s="2" t="s">
        <v>3193</v>
      </c>
      <c r="J988" s="2" t="s">
        <v>1037</v>
      </c>
      <c r="K988" s="2" t="s">
        <v>1038</v>
      </c>
      <c r="L988" s="2" t="s">
        <v>1164</v>
      </c>
      <c r="M988" s="2" t="s">
        <v>1059</v>
      </c>
      <c r="N988" s="2" t="s">
        <v>1165</v>
      </c>
      <c r="O988" s="2" t="s">
        <v>1040</v>
      </c>
      <c r="P988" s="2" t="str">
        <f t="shared" si="30"/>
        <v>P-Onsite</v>
      </c>
      <c r="Q988" s="2" t="str">
        <f t="shared" si="31"/>
        <v>P-S1_Onsite</v>
      </c>
      <c r="R988" s="2" t="s">
        <v>1061</v>
      </c>
      <c r="S988" s="2" t="s">
        <v>1041</v>
      </c>
      <c r="T988" s="2" t="s">
        <v>1596</v>
      </c>
    </row>
    <row r="989" spans="1:20" x14ac:dyDescent="0.3">
      <c r="A989" s="2" t="s">
        <v>3194</v>
      </c>
      <c r="B989" s="2" t="s">
        <v>1054</v>
      </c>
      <c r="C989" s="2" t="s">
        <v>3195</v>
      </c>
      <c r="D989" s="2" t="s">
        <v>3196</v>
      </c>
      <c r="E989" s="2" t="s">
        <v>3197</v>
      </c>
      <c r="F989" s="2" t="s">
        <v>1605</v>
      </c>
      <c r="G989" s="2" t="s">
        <v>1606</v>
      </c>
      <c r="H989" s="2" t="s">
        <v>1607</v>
      </c>
      <c r="I989" s="2" t="s">
        <v>3198</v>
      </c>
      <c r="J989" s="2" t="s">
        <v>1609</v>
      </c>
      <c r="K989" s="2" t="s">
        <v>1610</v>
      </c>
      <c r="L989" s="2" t="s">
        <v>1332</v>
      </c>
      <c r="M989" s="2" t="s">
        <v>1059</v>
      </c>
      <c r="N989" s="2" t="s">
        <v>1333</v>
      </c>
      <c r="O989" s="2" t="s">
        <v>1040</v>
      </c>
      <c r="P989" s="2" t="str">
        <f t="shared" si="30"/>
        <v>P-Onsite</v>
      </c>
      <c r="Q989" s="2" t="str">
        <f t="shared" si="31"/>
        <v>P-S1_Onsite</v>
      </c>
      <c r="R989" s="2" t="s">
        <v>1061</v>
      </c>
      <c r="S989" s="2" t="s">
        <v>1041</v>
      </c>
      <c r="T989" s="2" t="s">
        <v>1596</v>
      </c>
    </row>
    <row r="990" spans="1:20" x14ac:dyDescent="0.3">
      <c r="A990" s="2" t="s">
        <v>3194</v>
      </c>
      <c r="B990" s="2" t="s">
        <v>1054</v>
      </c>
      <c r="C990" s="2" t="s">
        <v>3195</v>
      </c>
      <c r="D990" s="2" t="s">
        <v>3196</v>
      </c>
      <c r="E990" s="2" t="s">
        <v>3197</v>
      </c>
      <c r="F990" s="2" t="s">
        <v>1592</v>
      </c>
      <c r="G990" s="2" t="s">
        <v>1593</v>
      </c>
      <c r="H990" s="2" t="s">
        <v>1594</v>
      </c>
      <c r="I990" s="2" t="s">
        <v>3199</v>
      </c>
      <c r="J990" s="2" t="s">
        <v>1066</v>
      </c>
      <c r="K990" s="2" t="s">
        <v>1048</v>
      </c>
      <c r="L990" s="2" t="s">
        <v>1332</v>
      </c>
      <c r="M990" s="2" t="s">
        <v>1059</v>
      </c>
      <c r="N990" s="2" t="s">
        <v>1333</v>
      </c>
      <c r="O990" s="2" t="s">
        <v>1040</v>
      </c>
      <c r="P990" s="2" t="str">
        <f t="shared" si="30"/>
        <v>P-Onsite</v>
      </c>
      <c r="Q990" s="2" t="str">
        <f t="shared" si="31"/>
        <v>P-S1_Onsite</v>
      </c>
      <c r="R990" s="2" t="s">
        <v>1061</v>
      </c>
      <c r="S990" s="2" t="s">
        <v>1041</v>
      </c>
      <c r="T990" s="2" t="s">
        <v>1596</v>
      </c>
    </row>
    <row r="991" spans="1:20" x14ac:dyDescent="0.3">
      <c r="A991" s="2" t="s">
        <v>3194</v>
      </c>
      <c r="B991" s="2" t="s">
        <v>1054</v>
      </c>
      <c r="C991" s="2" t="s">
        <v>3195</v>
      </c>
      <c r="D991" s="2" t="s">
        <v>3196</v>
      </c>
      <c r="E991" s="2" t="s">
        <v>3197</v>
      </c>
      <c r="F991" s="2" t="s">
        <v>1597</v>
      </c>
      <c r="G991" s="2" t="s">
        <v>1598</v>
      </c>
      <c r="H991" s="2" t="s">
        <v>1599</v>
      </c>
      <c r="I991" s="2" t="s">
        <v>3200</v>
      </c>
      <c r="J991" s="2" t="s">
        <v>1037</v>
      </c>
      <c r="K991" s="2" t="s">
        <v>1038</v>
      </c>
      <c r="L991" s="2" t="s">
        <v>1332</v>
      </c>
      <c r="M991" s="2" t="s">
        <v>1059</v>
      </c>
      <c r="N991" s="2" t="s">
        <v>1333</v>
      </c>
      <c r="O991" s="2" t="s">
        <v>1040</v>
      </c>
      <c r="P991" s="2" t="str">
        <f t="shared" si="30"/>
        <v>P-Onsite</v>
      </c>
      <c r="Q991" s="2" t="str">
        <f t="shared" si="31"/>
        <v>P-S1_Onsite</v>
      </c>
      <c r="R991" s="2" t="s">
        <v>1061</v>
      </c>
      <c r="S991" s="2" t="s">
        <v>1041</v>
      </c>
      <c r="T991" s="2" t="s">
        <v>1596</v>
      </c>
    </row>
    <row r="992" spans="1:20" x14ac:dyDescent="0.3">
      <c r="A992" s="2" t="s">
        <v>3194</v>
      </c>
      <c r="B992" s="2" t="s">
        <v>1054</v>
      </c>
      <c r="C992" s="2" t="s">
        <v>3195</v>
      </c>
      <c r="D992" s="2" t="s">
        <v>3196</v>
      </c>
      <c r="E992" s="2" t="s">
        <v>3197</v>
      </c>
      <c r="F992" s="2" t="s">
        <v>1612</v>
      </c>
      <c r="G992" s="2" t="s">
        <v>1613</v>
      </c>
      <c r="H992" s="2" t="s">
        <v>1614</v>
      </c>
      <c r="I992" s="2" t="s">
        <v>3201</v>
      </c>
      <c r="J992" s="2" t="s">
        <v>1047</v>
      </c>
      <c r="K992" s="2" t="s">
        <v>1048</v>
      </c>
      <c r="L992" s="2" t="s">
        <v>1332</v>
      </c>
      <c r="M992" s="2" t="s">
        <v>1059</v>
      </c>
      <c r="N992" s="2" t="s">
        <v>1333</v>
      </c>
      <c r="O992" s="2" t="s">
        <v>1040</v>
      </c>
      <c r="P992" s="2" t="str">
        <f t="shared" si="30"/>
        <v>P-Onsite</v>
      </c>
      <c r="Q992" s="2" t="str">
        <f t="shared" si="31"/>
        <v>P-S1_Onsite</v>
      </c>
      <c r="R992" s="2" t="s">
        <v>1061</v>
      </c>
      <c r="S992" s="2" t="s">
        <v>1041</v>
      </c>
      <c r="T992" s="2" t="s">
        <v>1596</v>
      </c>
    </row>
    <row r="993" spans="1:20" x14ac:dyDescent="0.3">
      <c r="A993" s="2" t="s">
        <v>3194</v>
      </c>
      <c r="B993" s="2" t="s">
        <v>1054</v>
      </c>
      <c r="C993" s="2" t="s">
        <v>3195</v>
      </c>
      <c r="D993" s="2" t="s">
        <v>3196</v>
      </c>
      <c r="E993" s="2" t="s">
        <v>3197</v>
      </c>
      <c r="F993" s="2" t="s">
        <v>1630</v>
      </c>
      <c r="G993" s="2" t="s">
        <v>1631</v>
      </c>
      <c r="H993" s="2" t="s">
        <v>1632</v>
      </c>
      <c r="I993" s="2" t="s">
        <v>3202</v>
      </c>
      <c r="J993" s="2" t="s">
        <v>1053</v>
      </c>
      <c r="K993" s="2" t="s">
        <v>1038</v>
      </c>
      <c r="L993" s="2" t="s">
        <v>1332</v>
      </c>
      <c r="M993" s="2" t="s">
        <v>1059</v>
      </c>
      <c r="N993" s="2" t="s">
        <v>1333</v>
      </c>
      <c r="O993" s="2" t="s">
        <v>1098</v>
      </c>
      <c r="P993" s="2" t="str">
        <f t="shared" si="30"/>
        <v>A-Onsite</v>
      </c>
      <c r="Q993" s="2" t="str">
        <f t="shared" si="31"/>
        <v>A-S1_Onsite</v>
      </c>
      <c r="R993" s="2" t="s">
        <v>1061</v>
      </c>
      <c r="S993" s="2" t="s">
        <v>1041</v>
      </c>
      <c r="T993" s="2" t="s">
        <v>1596</v>
      </c>
    </row>
    <row r="994" spans="1:20" x14ac:dyDescent="0.3">
      <c r="A994" s="2" t="s">
        <v>3203</v>
      </c>
      <c r="B994" s="2" t="s">
        <v>1054</v>
      </c>
      <c r="C994" s="2" t="s">
        <v>3204</v>
      </c>
      <c r="D994" s="2" t="s">
        <v>3205</v>
      </c>
      <c r="E994" s="2" t="s">
        <v>3206</v>
      </c>
      <c r="F994" s="2" t="s">
        <v>1592</v>
      </c>
      <c r="G994" s="2" t="s">
        <v>1593</v>
      </c>
      <c r="H994" s="2" t="s">
        <v>1594</v>
      </c>
      <c r="I994" s="2" t="s">
        <v>3207</v>
      </c>
      <c r="J994" s="2" t="s">
        <v>1066</v>
      </c>
      <c r="K994" s="2" t="s">
        <v>1048</v>
      </c>
      <c r="L994" s="2" t="s">
        <v>1300</v>
      </c>
      <c r="M994" s="2" t="s">
        <v>1059</v>
      </c>
      <c r="N994" s="2" t="s">
        <v>1301</v>
      </c>
      <c r="O994" s="2" t="s">
        <v>1040</v>
      </c>
      <c r="P994" s="2" t="str">
        <f t="shared" si="30"/>
        <v>P-Onsite</v>
      </c>
      <c r="Q994" s="2" t="str">
        <f t="shared" si="31"/>
        <v>P-S1_Onsite</v>
      </c>
      <c r="R994" s="2" t="s">
        <v>1061</v>
      </c>
      <c r="S994" s="2" t="s">
        <v>1041</v>
      </c>
      <c r="T994" s="2" t="s">
        <v>1596</v>
      </c>
    </row>
    <row r="995" spans="1:20" x14ac:dyDescent="0.3">
      <c r="A995" s="2" t="s">
        <v>3203</v>
      </c>
      <c r="B995" s="2" t="s">
        <v>1054</v>
      </c>
      <c r="C995" s="2" t="s">
        <v>3204</v>
      </c>
      <c r="D995" s="2" t="s">
        <v>3205</v>
      </c>
      <c r="E995" s="2" t="s">
        <v>3206</v>
      </c>
      <c r="F995" s="2" t="s">
        <v>1597</v>
      </c>
      <c r="G995" s="2" t="s">
        <v>1598</v>
      </c>
      <c r="H995" s="2" t="s">
        <v>1599</v>
      </c>
      <c r="I995" s="2" t="s">
        <v>3208</v>
      </c>
      <c r="J995" s="2" t="s">
        <v>1037</v>
      </c>
      <c r="K995" s="2" t="s">
        <v>1038</v>
      </c>
      <c r="L995" s="2" t="s">
        <v>1300</v>
      </c>
      <c r="M995" s="2" t="s">
        <v>1059</v>
      </c>
      <c r="N995" s="2" t="s">
        <v>1301</v>
      </c>
      <c r="O995" s="2" t="s">
        <v>1040</v>
      </c>
      <c r="P995" s="2" t="str">
        <f t="shared" si="30"/>
        <v>P-Onsite</v>
      </c>
      <c r="Q995" s="2" t="str">
        <f t="shared" si="31"/>
        <v>P-S1_Onsite</v>
      </c>
      <c r="R995" s="2" t="s">
        <v>1061</v>
      </c>
      <c r="S995" s="2" t="s">
        <v>1041</v>
      </c>
      <c r="T995" s="2" t="s">
        <v>1596</v>
      </c>
    </row>
    <row r="996" spans="1:20" x14ac:dyDescent="0.3">
      <c r="A996" s="2" t="s">
        <v>3209</v>
      </c>
      <c r="B996" s="2" t="s">
        <v>1054</v>
      </c>
      <c r="C996" s="2" t="s">
        <v>3210</v>
      </c>
      <c r="D996" s="2" t="s">
        <v>3211</v>
      </c>
      <c r="E996" s="2" t="s">
        <v>3212</v>
      </c>
      <c r="F996" s="2" t="s">
        <v>1597</v>
      </c>
      <c r="G996" s="2" t="s">
        <v>1598</v>
      </c>
      <c r="H996" s="2" t="s">
        <v>1599</v>
      </c>
      <c r="I996" s="2" t="s">
        <v>3213</v>
      </c>
      <c r="J996" s="2" t="s">
        <v>1037</v>
      </c>
      <c r="K996" s="2" t="s">
        <v>1038</v>
      </c>
      <c r="L996" s="2" t="s">
        <v>1089</v>
      </c>
      <c r="M996" s="2" t="s">
        <v>1059</v>
      </c>
      <c r="N996" s="2" t="s">
        <v>1090</v>
      </c>
      <c r="O996" s="2" t="s">
        <v>1040</v>
      </c>
      <c r="P996" s="2" t="str">
        <f t="shared" si="30"/>
        <v>P-Onsite</v>
      </c>
      <c r="Q996" s="2" t="str">
        <f t="shared" si="31"/>
        <v>P-S1_Onsite</v>
      </c>
      <c r="R996" s="2" t="s">
        <v>1061</v>
      </c>
      <c r="S996" s="2" t="s">
        <v>1041</v>
      </c>
      <c r="T996" s="2" t="s">
        <v>1596</v>
      </c>
    </row>
    <row r="997" spans="1:20" x14ac:dyDescent="0.3">
      <c r="A997" s="2" t="s">
        <v>3209</v>
      </c>
      <c r="B997" s="2" t="s">
        <v>1054</v>
      </c>
      <c r="C997" s="2" t="s">
        <v>3210</v>
      </c>
      <c r="D997" s="2" t="s">
        <v>3211</v>
      </c>
      <c r="E997" s="2" t="s">
        <v>3212</v>
      </c>
      <c r="F997" s="2" t="s">
        <v>1612</v>
      </c>
      <c r="G997" s="2" t="s">
        <v>1613</v>
      </c>
      <c r="H997" s="2" t="s">
        <v>1614</v>
      </c>
      <c r="I997" s="2" t="s">
        <v>3214</v>
      </c>
      <c r="J997" s="2" t="s">
        <v>1047</v>
      </c>
      <c r="K997" s="2" t="s">
        <v>1048</v>
      </c>
      <c r="L997" s="2" t="s">
        <v>1089</v>
      </c>
      <c r="M997" s="2" t="s">
        <v>1059</v>
      </c>
      <c r="N997" s="2" t="s">
        <v>1090</v>
      </c>
      <c r="O997" s="2" t="s">
        <v>1040</v>
      </c>
      <c r="P997" s="2" t="str">
        <f t="shared" si="30"/>
        <v>P-Onsite</v>
      </c>
      <c r="Q997" s="2" t="str">
        <f t="shared" si="31"/>
        <v>P-S1_Onsite</v>
      </c>
      <c r="R997" s="2" t="s">
        <v>1061</v>
      </c>
      <c r="S997" s="2" t="s">
        <v>1041</v>
      </c>
      <c r="T997" s="2" t="s">
        <v>1596</v>
      </c>
    </row>
    <row r="998" spans="1:20" x14ac:dyDescent="0.3">
      <c r="A998" s="2" t="s">
        <v>3215</v>
      </c>
      <c r="B998" s="2" t="s">
        <v>1054</v>
      </c>
      <c r="C998" s="2" t="s">
        <v>3216</v>
      </c>
      <c r="D998" s="2" t="s">
        <v>3217</v>
      </c>
      <c r="E998" s="2" t="s">
        <v>3218</v>
      </c>
      <c r="F998" s="2" t="s">
        <v>1605</v>
      </c>
      <c r="G998" s="2" t="s">
        <v>1606</v>
      </c>
      <c r="H998" s="2" t="s">
        <v>1607</v>
      </c>
      <c r="I998" s="2" t="s">
        <v>3219</v>
      </c>
      <c r="J998" s="2" t="s">
        <v>1609</v>
      </c>
      <c r="K998" s="2" t="s">
        <v>1610</v>
      </c>
      <c r="L998" s="2" t="s">
        <v>1164</v>
      </c>
      <c r="M998" s="2" t="s">
        <v>1059</v>
      </c>
      <c r="N998" s="2" t="s">
        <v>1209</v>
      </c>
      <c r="O998" s="2" t="s">
        <v>1040</v>
      </c>
      <c r="P998" s="2" t="str">
        <f t="shared" si="30"/>
        <v>P-Onsite</v>
      </c>
      <c r="Q998" s="2" t="str">
        <f t="shared" si="31"/>
        <v>P-S1_Onsite</v>
      </c>
      <c r="R998" s="2" t="s">
        <v>1061</v>
      </c>
      <c r="S998" s="2" t="s">
        <v>1041</v>
      </c>
      <c r="T998" s="2" t="s">
        <v>1596</v>
      </c>
    </row>
    <row r="999" spans="1:20" x14ac:dyDescent="0.3">
      <c r="A999" s="2" t="s">
        <v>3215</v>
      </c>
      <c r="B999" s="2" t="s">
        <v>1054</v>
      </c>
      <c r="C999" s="2" t="s">
        <v>3216</v>
      </c>
      <c r="D999" s="2" t="s">
        <v>3217</v>
      </c>
      <c r="E999" s="2" t="s">
        <v>3218</v>
      </c>
      <c r="F999" s="2" t="s">
        <v>1592</v>
      </c>
      <c r="G999" s="2" t="s">
        <v>1593</v>
      </c>
      <c r="H999" s="2" t="s">
        <v>1594</v>
      </c>
      <c r="I999" s="2" t="s">
        <v>3220</v>
      </c>
      <c r="J999" s="2" t="s">
        <v>1066</v>
      </c>
      <c r="K999" s="2" t="s">
        <v>1048</v>
      </c>
      <c r="L999" s="2" t="s">
        <v>1164</v>
      </c>
      <c r="M999" s="2" t="s">
        <v>1059</v>
      </c>
      <c r="N999" s="2" t="s">
        <v>1209</v>
      </c>
      <c r="O999" s="2" t="s">
        <v>1040</v>
      </c>
      <c r="P999" s="2" t="str">
        <f t="shared" si="30"/>
        <v>P-Onsite</v>
      </c>
      <c r="Q999" s="2" t="str">
        <f t="shared" si="31"/>
        <v>P-S1_Onsite</v>
      </c>
      <c r="R999" s="2" t="s">
        <v>1061</v>
      </c>
      <c r="S999" s="2" t="s">
        <v>1041</v>
      </c>
      <c r="T999" s="2" t="s">
        <v>1596</v>
      </c>
    </row>
    <row r="1000" spans="1:20" x14ac:dyDescent="0.3">
      <c r="A1000" s="2" t="s">
        <v>3215</v>
      </c>
      <c r="B1000" s="2" t="s">
        <v>1054</v>
      </c>
      <c r="C1000" s="2" t="s">
        <v>3216</v>
      </c>
      <c r="D1000" s="2" t="s">
        <v>3217</v>
      </c>
      <c r="E1000" s="2" t="s">
        <v>3218</v>
      </c>
      <c r="F1000" s="2" t="s">
        <v>1612</v>
      </c>
      <c r="G1000" s="2" t="s">
        <v>1613</v>
      </c>
      <c r="H1000" s="2" t="s">
        <v>1614</v>
      </c>
      <c r="I1000" s="2" t="s">
        <v>3221</v>
      </c>
      <c r="J1000" s="2" t="s">
        <v>1047</v>
      </c>
      <c r="K1000" s="2" t="s">
        <v>1048</v>
      </c>
      <c r="L1000" s="2" t="s">
        <v>1164</v>
      </c>
      <c r="M1000" s="2" t="s">
        <v>1059</v>
      </c>
      <c r="N1000" s="2" t="s">
        <v>1209</v>
      </c>
      <c r="O1000" s="2" t="s">
        <v>1040</v>
      </c>
      <c r="P1000" s="2" t="str">
        <f t="shared" si="30"/>
        <v>P-Onsite</v>
      </c>
      <c r="Q1000" s="2" t="str">
        <f t="shared" si="31"/>
        <v>P-S1_Onsite</v>
      </c>
      <c r="R1000" s="2" t="s">
        <v>1061</v>
      </c>
      <c r="S1000" s="2" t="s">
        <v>1041</v>
      </c>
      <c r="T1000" s="2" t="s">
        <v>1596</v>
      </c>
    </row>
    <row r="1001" spans="1:20" x14ac:dyDescent="0.3">
      <c r="A1001" s="2" t="s">
        <v>3222</v>
      </c>
      <c r="B1001" s="2" t="s">
        <v>1054</v>
      </c>
      <c r="C1001" s="2" t="s">
        <v>3223</v>
      </c>
      <c r="D1001" s="2" t="s">
        <v>3224</v>
      </c>
      <c r="E1001" s="2" t="s">
        <v>3225</v>
      </c>
      <c r="F1001" s="2" t="s">
        <v>1597</v>
      </c>
      <c r="G1001" s="2" t="s">
        <v>1598</v>
      </c>
      <c r="H1001" s="2" t="s">
        <v>1599</v>
      </c>
      <c r="I1001" s="2" t="s">
        <v>3226</v>
      </c>
      <c r="J1001" s="2" t="s">
        <v>1037</v>
      </c>
      <c r="K1001" s="2" t="s">
        <v>1038</v>
      </c>
      <c r="L1001" s="2" t="s">
        <v>1150</v>
      </c>
      <c r="M1001" s="2" t="s">
        <v>1059</v>
      </c>
      <c r="N1001" s="2" t="s">
        <v>1151</v>
      </c>
      <c r="O1001" s="2" t="s">
        <v>1040</v>
      </c>
      <c r="P1001" s="2" t="str">
        <f t="shared" si="30"/>
        <v>P-Onsite</v>
      </c>
      <c r="Q1001" s="2" t="str">
        <f t="shared" si="31"/>
        <v>P-S1_Onsite</v>
      </c>
      <c r="R1001" s="2" t="s">
        <v>1061</v>
      </c>
      <c r="S1001" s="2" t="s">
        <v>1041</v>
      </c>
      <c r="T1001" s="2" t="s">
        <v>1596</v>
      </c>
    </row>
    <row r="1002" spans="1:20" x14ac:dyDescent="0.3">
      <c r="A1002" s="2" t="s">
        <v>3222</v>
      </c>
      <c r="B1002" s="2" t="s">
        <v>1054</v>
      </c>
      <c r="C1002" s="2" t="s">
        <v>3223</v>
      </c>
      <c r="D1002" s="2" t="s">
        <v>3224</v>
      </c>
      <c r="E1002" s="2" t="s">
        <v>3225</v>
      </c>
      <c r="F1002" s="2" t="s">
        <v>1612</v>
      </c>
      <c r="G1002" s="2" t="s">
        <v>1613</v>
      </c>
      <c r="H1002" s="2" t="s">
        <v>1614</v>
      </c>
      <c r="I1002" s="2" t="s">
        <v>3227</v>
      </c>
      <c r="J1002" s="2" t="s">
        <v>1047</v>
      </c>
      <c r="K1002" s="2" t="s">
        <v>1048</v>
      </c>
      <c r="L1002" s="2" t="s">
        <v>1150</v>
      </c>
      <c r="M1002" s="2" t="s">
        <v>1059</v>
      </c>
      <c r="N1002" s="2" t="s">
        <v>1151</v>
      </c>
      <c r="O1002" s="2" t="s">
        <v>1040</v>
      </c>
      <c r="P1002" s="2" t="str">
        <f t="shared" si="30"/>
        <v>P-Onsite</v>
      </c>
      <c r="Q1002" s="2" t="str">
        <f t="shared" si="31"/>
        <v>P-S1_Onsite</v>
      </c>
      <c r="R1002" s="2" t="s">
        <v>1061</v>
      </c>
      <c r="S1002" s="2" t="s">
        <v>1041</v>
      </c>
      <c r="T1002" s="2" t="s">
        <v>1596</v>
      </c>
    </row>
    <row r="1003" spans="1:20" x14ac:dyDescent="0.3">
      <c r="A1003" s="2" t="s">
        <v>3228</v>
      </c>
      <c r="B1003" s="2" t="s">
        <v>1031</v>
      </c>
      <c r="C1003" s="2" t="s">
        <v>3229</v>
      </c>
      <c r="D1003" s="2" t="s">
        <v>3230</v>
      </c>
      <c r="E1003" s="2" t="s">
        <v>3231</v>
      </c>
      <c r="F1003" s="2" t="s">
        <v>2108</v>
      </c>
      <c r="G1003" s="2" t="s">
        <v>1606</v>
      </c>
      <c r="H1003" s="2" t="s">
        <v>1607</v>
      </c>
      <c r="I1003" s="2" t="s">
        <v>3232</v>
      </c>
      <c r="J1003" s="2" t="s">
        <v>1609</v>
      </c>
      <c r="K1003" s="2" t="s">
        <v>1610</v>
      </c>
      <c r="L1003" s="2" t="s">
        <v>1039</v>
      </c>
      <c r="M1003" s="2" t="s">
        <v>1039</v>
      </c>
      <c r="N1003" s="2" t="s">
        <v>1039</v>
      </c>
      <c r="O1003" s="2" t="s">
        <v>1040</v>
      </c>
      <c r="P1003" s="2" t="str">
        <f t="shared" si="30"/>
        <v>P-Online</v>
      </c>
      <c r="Q1003" s="2" t="str">
        <f t="shared" si="31"/>
        <v>P-S1_Online</v>
      </c>
      <c r="R1003" s="2"/>
      <c r="S1003" s="2" t="s">
        <v>1041</v>
      </c>
      <c r="T1003" s="2" t="s">
        <v>1596</v>
      </c>
    </row>
    <row r="1004" spans="1:20" x14ac:dyDescent="0.3">
      <c r="A1004" s="2" t="s">
        <v>3228</v>
      </c>
      <c r="B1004" s="2" t="s">
        <v>1031</v>
      </c>
      <c r="C1004" s="2" t="s">
        <v>3229</v>
      </c>
      <c r="D1004" s="2" t="s">
        <v>3230</v>
      </c>
      <c r="E1004" s="2" t="s">
        <v>3231</v>
      </c>
      <c r="F1004" s="2" t="s">
        <v>1860</v>
      </c>
      <c r="G1004" s="2" t="s">
        <v>1593</v>
      </c>
      <c r="H1004" s="2" t="s">
        <v>1594</v>
      </c>
      <c r="I1004" s="2" t="s">
        <v>3233</v>
      </c>
      <c r="J1004" s="2" t="s">
        <v>1066</v>
      </c>
      <c r="K1004" s="2" t="s">
        <v>1048</v>
      </c>
      <c r="L1004" s="2" t="s">
        <v>1039</v>
      </c>
      <c r="M1004" s="2" t="s">
        <v>1039</v>
      </c>
      <c r="N1004" s="2" t="s">
        <v>1039</v>
      </c>
      <c r="O1004" s="2" t="s">
        <v>1040</v>
      </c>
      <c r="P1004" s="2" t="str">
        <f t="shared" si="30"/>
        <v>P-Online</v>
      </c>
      <c r="Q1004" s="2" t="str">
        <f t="shared" si="31"/>
        <v>P-S1_Online</v>
      </c>
      <c r="R1004" s="2"/>
      <c r="S1004" s="2" t="s">
        <v>1041</v>
      </c>
      <c r="T1004" s="2" t="s">
        <v>1596</v>
      </c>
    </row>
    <row r="1005" spans="1:20" x14ac:dyDescent="0.3">
      <c r="A1005" s="2" t="s">
        <v>3228</v>
      </c>
      <c r="B1005" s="2" t="s">
        <v>1031</v>
      </c>
      <c r="C1005" s="2" t="s">
        <v>3229</v>
      </c>
      <c r="D1005" s="2" t="s">
        <v>3230</v>
      </c>
      <c r="E1005" s="2" t="s">
        <v>3231</v>
      </c>
      <c r="F1005" s="2" t="s">
        <v>2111</v>
      </c>
      <c r="G1005" s="2" t="s">
        <v>1598</v>
      </c>
      <c r="H1005" s="2" t="s">
        <v>1599</v>
      </c>
      <c r="I1005" s="2" t="s">
        <v>3234</v>
      </c>
      <c r="J1005" s="2" t="s">
        <v>1037</v>
      </c>
      <c r="K1005" s="2" t="s">
        <v>1038</v>
      </c>
      <c r="L1005" s="2" t="s">
        <v>1039</v>
      </c>
      <c r="M1005" s="2" t="s">
        <v>1039</v>
      </c>
      <c r="N1005" s="2" t="s">
        <v>1039</v>
      </c>
      <c r="O1005" s="2" t="s">
        <v>1040</v>
      </c>
      <c r="P1005" s="2" t="str">
        <f t="shared" si="30"/>
        <v>P-Online</v>
      </c>
      <c r="Q1005" s="2" t="str">
        <f t="shared" si="31"/>
        <v>P-S1_Online</v>
      </c>
      <c r="R1005" s="2"/>
      <c r="S1005" s="2" t="s">
        <v>1041</v>
      </c>
      <c r="T1005" s="2" t="s">
        <v>1596</v>
      </c>
    </row>
    <row r="1006" spans="1:20" x14ac:dyDescent="0.3">
      <c r="A1006" s="2" t="s">
        <v>3228</v>
      </c>
      <c r="B1006" s="2" t="s">
        <v>1031</v>
      </c>
      <c r="C1006" s="2" t="s">
        <v>3229</v>
      </c>
      <c r="D1006" s="2" t="s">
        <v>3230</v>
      </c>
      <c r="E1006" s="2" t="s">
        <v>3231</v>
      </c>
      <c r="F1006" s="2" t="s">
        <v>1862</v>
      </c>
      <c r="G1006" s="2" t="s">
        <v>1613</v>
      </c>
      <c r="H1006" s="2" t="s">
        <v>1614</v>
      </c>
      <c r="I1006" s="2" t="s">
        <v>3235</v>
      </c>
      <c r="J1006" s="2" t="s">
        <v>1047</v>
      </c>
      <c r="K1006" s="2" t="s">
        <v>1048</v>
      </c>
      <c r="L1006" s="2" t="s">
        <v>1039</v>
      </c>
      <c r="M1006" s="2" t="s">
        <v>1039</v>
      </c>
      <c r="N1006" s="2" t="s">
        <v>1039</v>
      </c>
      <c r="O1006" s="2" t="s">
        <v>1040</v>
      </c>
      <c r="P1006" s="2" t="str">
        <f t="shared" si="30"/>
        <v>P-Online</v>
      </c>
      <c r="Q1006" s="2" t="str">
        <f t="shared" si="31"/>
        <v>P-S1_Online</v>
      </c>
      <c r="R1006" s="2"/>
      <c r="S1006" s="2" t="s">
        <v>1041</v>
      </c>
      <c r="T1006" s="2" t="s">
        <v>1596</v>
      </c>
    </row>
    <row r="1007" spans="1:20" x14ac:dyDescent="0.3">
      <c r="A1007" s="2" t="s">
        <v>3228</v>
      </c>
      <c r="B1007" s="2" t="s">
        <v>1031</v>
      </c>
      <c r="C1007" s="2" t="s">
        <v>3229</v>
      </c>
      <c r="D1007" s="2" t="s">
        <v>3230</v>
      </c>
      <c r="E1007" s="2" t="s">
        <v>3231</v>
      </c>
      <c r="F1007" s="2" t="s">
        <v>2102</v>
      </c>
      <c r="G1007" s="2" t="s">
        <v>1631</v>
      </c>
      <c r="H1007" s="2" t="s">
        <v>1632</v>
      </c>
      <c r="I1007" s="2" t="s">
        <v>3236</v>
      </c>
      <c r="J1007" s="2" t="s">
        <v>1053</v>
      </c>
      <c r="K1007" s="2" t="s">
        <v>1038</v>
      </c>
      <c r="L1007" s="2" t="s">
        <v>1039</v>
      </c>
      <c r="M1007" s="2" t="s">
        <v>1039</v>
      </c>
      <c r="N1007" s="2" t="s">
        <v>1039</v>
      </c>
      <c r="O1007" s="2" t="s">
        <v>1040</v>
      </c>
      <c r="P1007" s="2" t="str">
        <f t="shared" si="30"/>
        <v>P-Online</v>
      </c>
      <c r="Q1007" s="2" t="str">
        <f t="shared" si="31"/>
        <v>P-S1_Online</v>
      </c>
      <c r="R1007" s="2"/>
      <c r="S1007" s="2" t="s">
        <v>1041</v>
      </c>
      <c r="T1007" s="2" t="s">
        <v>1596</v>
      </c>
    </row>
    <row r="1008" spans="1:20" x14ac:dyDescent="0.3">
      <c r="A1008" s="2" t="s">
        <v>3237</v>
      </c>
      <c r="B1008" s="2" t="s">
        <v>1054</v>
      </c>
      <c r="C1008" s="2" t="s">
        <v>3238</v>
      </c>
      <c r="D1008" s="2" t="s">
        <v>3239</v>
      </c>
      <c r="E1008" s="2" t="s">
        <v>3240</v>
      </c>
      <c r="F1008" s="2" t="s">
        <v>1592</v>
      </c>
      <c r="G1008" s="2" t="s">
        <v>1593</v>
      </c>
      <c r="H1008" s="2" t="s">
        <v>1594</v>
      </c>
      <c r="I1008" s="2" t="s">
        <v>3241</v>
      </c>
      <c r="J1008" s="2" t="s">
        <v>1066</v>
      </c>
      <c r="K1008" s="2" t="s">
        <v>1048</v>
      </c>
      <c r="L1008" s="2" t="s">
        <v>1164</v>
      </c>
      <c r="M1008" s="2" t="s">
        <v>1059</v>
      </c>
      <c r="N1008" s="2" t="s">
        <v>1209</v>
      </c>
      <c r="O1008" s="2" t="s">
        <v>1040</v>
      </c>
      <c r="P1008" s="2" t="str">
        <f t="shared" si="30"/>
        <v>P-Onsite</v>
      </c>
      <c r="Q1008" s="2" t="str">
        <f t="shared" si="31"/>
        <v>P-S1_Onsite</v>
      </c>
      <c r="R1008" s="2" t="s">
        <v>1061</v>
      </c>
      <c r="S1008" s="2" t="s">
        <v>1041</v>
      </c>
      <c r="T1008" s="2" t="s">
        <v>1596</v>
      </c>
    </row>
    <row r="1009" spans="1:20" x14ac:dyDescent="0.3">
      <c r="A1009" s="2" t="s">
        <v>3237</v>
      </c>
      <c r="B1009" s="2" t="s">
        <v>1054</v>
      </c>
      <c r="C1009" s="2" t="s">
        <v>3238</v>
      </c>
      <c r="D1009" s="2" t="s">
        <v>3239</v>
      </c>
      <c r="E1009" s="2" t="s">
        <v>3240</v>
      </c>
      <c r="F1009" s="2" t="s">
        <v>1612</v>
      </c>
      <c r="G1009" s="2" t="s">
        <v>1613</v>
      </c>
      <c r="H1009" s="2" t="s">
        <v>1614</v>
      </c>
      <c r="I1009" s="2" t="s">
        <v>3242</v>
      </c>
      <c r="J1009" s="2" t="s">
        <v>1047</v>
      </c>
      <c r="K1009" s="2" t="s">
        <v>1048</v>
      </c>
      <c r="L1009" s="2" t="s">
        <v>1164</v>
      </c>
      <c r="M1009" s="2" t="s">
        <v>1059</v>
      </c>
      <c r="N1009" s="2" t="s">
        <v>1209</v>
      </c>
      <c r="O1009" s="2" t="s">
        <v>1040</v>
      </c>
      <c r="P1009" s="2" t="str">
        <f t="shared" si="30"/>
        <v>P-Onsite</v>
      </c>
      <c r="Q1009" s="2" t="str">
        <f t="shared" si="31"/>
        <v>P-S1_Onsite</v>
      </c>
      <c r="R1009" s="2" t="s">
        <v>1061</v>
      </c>
      <c r="S1009" s="2" t="s">
        <v>1041</v>
      </c>
      <c r="T1009" s="2" t="s">
        <v>1596</v>
      </c>
    </row>
    <row r="1010" spans="1:20" x14ac:dyDescent="0.3">
      <c r="A1010" s="2" t="s">
        <v>3243</v>
      </c>
      <c r="B1010" s="2" t="s">
        <v>1031</v>
      </c>
      <c r="C1010" s="2" t="s">
        <v>3244</v>
      </c>
      <c r="D1010" s="2" t="s">
        <v>3245</v>
      </c>
      <c r="E1010" s="2" t="s">
        <v>3246</v>
      </c>
      <c r="F1010" s="2" t="s">
        <v>2108</v>
      </c>
      <c r="G1010" s="2" t="s">
        <v>1606</v>
      </c>
      <c r="H1010" s="2" t="s">
        <v>1607</v>
      </c>
      <c r="I1010" s="2" t="s">
        <v>3247</v>
      </c>
      <c r="J1010" s="2" t="s">
        <v>1609</v>
      </c>
      <c r="K1010" s="2" t="s">
        <v>1610</v>
      </c>
      <c r="L1010" s="2" t="s">
        <v>1039</v>
      </c>
      <c r="M1010" s="2" t="s">
        <v>1039</v>
      </c>
      <c r="N1010" s="2" t="s">
        <v>1039</v>
      </c>
      <c r="O1010" s="2" t="s">
        <v>1040</v>
      </c>
      <c r="P1010" s="2" t="str">
        <f t="shared" si="30"/>
        <v>P-Online</v>
      </c>
      <c r="Q1010" s="2" t="str">
        <f t="shared" si="31"/>
        <v>P-S1_Online</v>
      </c>
      <c r="R1010" s="2"/>
      <c r="S1010" s="2" t="s">
        <v>1041</v>
      </c>
      <c r="T1010" s="2" t="s">
        <v>1596</v>
      </c>
    </row>
    <row r="1011" spans="1:20" x14ac:dyDescent="0.3">
      <c r="A1011" s="2" t="s">
        <v>3243</v>
      </c>
      <c r="B1011" s="2" t="s">
        <v>1031</v>
      </c>
      <c r="C1011" s="2" t="s">
        <v>3244</v>
      </c>
      <c r="D1011" s="2" t="s">
        <v>3245</v>
      </c>
      <c r="E1011" s="2" t="s">
        <v>3246</v>
      </c>
      <c r="F1011" s="2" t="s">
        <v>1860</v>
      </c>
      <c r="G1011" s="2" t="s">
        <v>1593</v>
      </c>
      <c r="H1011" s="2" t="s">
        <v>1594</v>
      </c>
      <c r="I1011" s="2" t="s">
        <v>3248</v>
      </c>
      <c r="J1011" s="2" t="s">
        <v>1066</v>
      </c>
      <c r="K1011" s="2" t="s">
        <v>1048</v>
      </c>
      <c r="L1011" s="2" t="s">
        <v>1039</v>
      </c>
      <c r="M1011" s="2" t="s">
        <v>1039</v>
      </c>
      <c r="N1011" s="2" t="s">
        <v>1039</v>
      </c>
      <c r="O1011" s="2" t="s">
        <v>1040</v>
      </c>
      <c r="P1011" s="2" t="str">
        <f t="shared" si="30"/>
        <v>P-Online</v>
      </c>
      <c r="Q1011" s="2" t="str">
        <f t="shared" si="31"/>
        <v>P-S1_Online</v>
      </c>
      <c r="R1011" s="2"/>
      <c r="S1011" s="2" t="s">
        <v>1041</v>
      </c>
      <c r="T1011" s="2" t="s">
        <v>1596</v>
      </c>
    </row>
    <row r="1012" spans="1:20" x14ac:dyDescent="0.3">
      <c r="A1012" s="2" t="s">
        <v>3243</v>
      </c>
      <c r="B1012" s="2" t="s">
        <v>1031</v>
      </c>
      <c r="C1012" s="2" t="s">
        <v>3244</v>
      </c>
      <c r="D1012" s="2" t="s">
        <v>3245</v>
      </c>
      <c r="E1012" s="2" t="s">
        <v>3246</v>
      </c>
      <c r="F1012" s="2" t="s">
        <v>2111</v>
      </c>
      <c r="G1012" s="2" t="s">
        <v>1598</v>
      </c>
      <c r="H1012" s="2" t="s">
        <v>1599</v>
      </c>
      <c r="I1012" s="2" t="s">
        <v>3249</v>
      </c>
      <c r="J1012" s="2" t="s">
        <v>1037</v>
      </c>
      <c r="K1012" s="2" t="s">
        <v>1038</v>
      </c>
      <c r="L1012" s="2" t="s">
        <v>1039</v>
      </c>
      <c r="M1012" s="2" t="s">
        <v>1039</v>
      </c>
      <c r="N1012" s="2" t="s">
        <v>1039</v>
      </c>
      <c r="O1012" s="2" t="s">
        <v>1040</v>
      </c>
      <c r="P1012" s="2" t="str">
        <f t="shared" si="30"/>
        <v>P-Online</v>
      </c>
      <c r="Q1012" s="2" t="str">
        <f t="shared" si="31"/>
        <v>P-S1_Online</v>
      </c>
      <c r="R1012" s="2"/>
      <c r="S1012" s="2" t="s">
        <v>1041</v>
      </c>
      <c r="T1012" s="2" t="s">
        <v>1596</v>
      </c>
    </row>
    <row r="1013" spans="1:20" x14ac:dyDescent="0.3">
      <c r="A1013" s="2" t="s">
        <v>3243</v>
      </c>
      <c r="B1013" s="2" t="s">
        <v>1031</v>
      </c>
      <c r="C1013" s="2" t="s">
        <v>3244</v>
      </c>
      <c r="D1013" s="2" t="s">
        <v>3245</v>
      </c>
      <c r="E1013" s="2" t="s">
        <v>3246</v>
      </c>
      <c r="F1013" s="2" t="s">
        <v>1862</v>
      </c>
      <c r="G1013" s="2" t="s">
        <v>1613</v>
      </c>
      <c r="H1013" s="2" t="s">
        <v>1614</v>
      </c>
      <c r="I1013" s="2" t="s">
        <v>3250</v>
      </c>
      <c r="J1013" s="2" t="s">
        <v>1047</v>
      </c>
      <c r="K1013" s="2" t="s">
        <v>1048</v>
      </c>
      <c r="L1013" s="2" t="s">
        <v>1039</v>
      </c>
      <c r="M1013" s="2" t="s">
        <v>1039</v>
      </c>
      <c r="N1013" s="2" t="s">
        <v>1039</v>
      </c>
      <c r="O1013" s="2" t="s">
        <v>1040</v>
      </c>
      <c r="P1013" s="2" t="str">
        <f t="shared" si="30"/>
        <v>P-Online</v>
      </c>
      <c r="Q1013" s="2" t="str">
        <f t="shared" si="31"/>
        <v>P-S1_Online</v>
      </c>
      <c r="R1013" s="2"/>
      <c r="S1013" s="2" t="s">
        <v>1041</v>
      </c>
      <c r="T1013" s="2" t="s">
        <v>1596</v>
      </c>
    </row>
    <row r="1014" spans="1:20" x14ac:dyDescent="0.3">
      <c r="A1014" s="2" t="s">
        <v>3243</v>
      </c>
      <c r="B1014" s="2" t="s">
        <v>1031</v>
      </c>
      <c r="C1014" s="2" t="s">
        <v>3244</v>
      </c>
      <c r="D1014" s="2" t="s">
        <v>3245</v>
      </c>
      <c r="E1014" s="2" t="s">
        <v>3246</v>
      </c>
      <c r="F1014" s="2" t="s">
        <v>2102</v>
      </c>
      <c r="G1014" s="2" t="s">
        <v>1631</v>
      </c>
      <c r="H1014" s="2" t="s">
        <v>1632</v>
      </c>
      <c r="I1014" s="2" t="s">
        <v>3251</v>
      </c>
      <c r="J1014" s="2" t="s">
        <v>1053</v>
      </c>
      <c r="K1014" s="2" t="s">
        <v>1038</v>
      </c>
      <c r="L1014" s="2" t="s">
        <v>1039</v>
      </c>
      <c r="M1014" s="2" t="s">
        <v>1039</v>
      </c>
      <c r="N1014" s="2" t="s">
        <v>1039</v>
      </c>
      <c r="O1014" s="2" t="s">
        <v>1040</v>
      </c>
      <c r="P1014" s="2" t="str">
        <f t="shared" si="30"/>
        <v>P-Online</v>
      </c>
      <c r="Q1014" s="2" t="str">
        <f t="shared" si="31"/>
        <v>P-S1_Online</v>
      </c>
      <c r="R1014" s="2"/>
      <c r="S1014" s="2" t="s">
        <v>1041</v>
      </c>
      <c r="T1014" s="2" t="s">
        <v>1596</v>
      </c>
    </row>
    <row r="1015" spans="1:20" x14ac:dyDescent="0.3">
      <c r="A1015" s="2" t="s">
        <v>3252</v>
      </c>
      <c r="B1015" s="2" t="s">
        <v>1054</v>
      </c>
      <c r="C1015" s="2" t="s">
        <v>3253</v>
      </c>
      <c r="D1015" s="2" t="s">
        <v>3254</v>
      </c>
      <c r="E1015" s="2" t="s">
        <v>3255</v>
      </c>
      <c r="F1015" s="2" t="s">
        <v>1597</v>
      </c>
      <c r="G1015" s="2" t="s">
        <v>1598</v>
      </c>
      <c r="H1015" s="2" t="s">
        <v>1599</v>
      </c>
      <c r="I1015" s="2" t="s">
        <v>3256</v>
      </c>
      <c r="J1015" s="2" t="s">
        <v>1037</v>
      </c>
      <c r="K1015" s="2" t="s">
        <v>1038</v>
      </c>
      <c r="L1015" s="2" t="s">
        <v>1164</v>
      </c>
      <c r="M1015" s="2" t="s">
        <v>1059</v>
      </c>
      <c r="N1015" s="2" t="s">
        <v>1165</v>
      </c>
      <c r="O1015" s="2" t="s">
        <v>1040</v>
      </c>
      <c r="P1015" s="2" t="str">
        <f t="shared" si="30"/>
        <v>P-Onsite</v>
      </c>
      <c r="Q1015" s="2" t="str">
        <f t="shared" si="31"/>
        <v>P-S1_Onsite</v>
      </c>
      <c r="R1015" s="2" t="s">
        <v>1061</v>
      </c>
      <c r="S1015" s="2" t="s">
        <v>1041</v>
      </c>
      <c r="T1015" s="2" t="s">
        <v>1596</v>
      </c>
    </row>
    <row r="1016" spans="1:20" x14ac:dyDescent="0.3">
      <c r="A1016" s="2" t="s">
        <v>3257</v>
      </c>
      <c r="B1016" s="2" t="s">
        <v>1054</v>
      </c>
      <c r="C1016" s="2" t="s">
        <v>3258</v>
      </c>
      <c r="D1016" s="2" t="s">
        <v>3259</v>
      </c>
      <c r="E1016" s="2" t="s">
        <v>3260</v>
      </c>
      <c r="F1016" s="2" t="s">
        <v>1597</v>
      </c>
      <c r="G1016" s="2" t="s">
        <v>1598</v>
      </c>
      <c r="H1016" s="2" t="s">
        <v>1599</v>
      </c>
      <c r="I1016" s="2" t="s">
        <v>3261</v>
      </c>
      <c r="J1016" s="2" t="s">
        <v>1037</v>
      </c>
      <c r="K1016" s="2" t="s">
        <v>1038</v>
      </c>
      <c r="L1016" s="2" t="s">
        <v>1089</v>
      </c>
      <c r="M1016" s="2" t="s">
        <v>1059</v>
      </c>
      <c r="N1016" s="2" t="s">
        <v>1090</v>
      </c>
      <c r="O1016" s="2" t="s">
        <v>1040</v>
      </c>
      <c r="P1016" s="2" t="str">
        <f t="shared" si="30"/>
        <v>P-Onsite</v>
      </c>
      <c r="Q1016" s="2" t="str">
        <f t="shared" si="31"/>
        <v>P-S1_Onsite</v>
      </c>
      <c r="R1016" s="2" t="s">
        <v>1061</v>
      </c>
      <c r="S1016" s="2" t="s">
        <v>1041</v>
      </c>
      <c r="T1016" s="2" t="s">
        <v>1596</v>
      </c>
    </row>
    <row r="1017" spans="1:20" x14ac:dyDescent="0.3">
      <c r="A1017" s="2" t="s">
        <v>3257</v>
      </c>
      <c r="B1017" s="2" t="s">
        <v>1054</v>
      </c>
      <c r="C1017" s="2" t="s">
        <v>3258</v>
      </c>
      <c r="D1017" s="2" t="s">
        <v>3259</v>
      </c>
      <c r="E1017" s="2" t="s">
        <v>3260</v>
      </c>
      <c r="F1017" s="2" t="s">
        <v>1612</v>
      </c>
      <c r="G1017" s="2" t="s">
        <v>1613</v>
      </c>
      <c r="H1017" s="2" t="s">
        <v>1614</v>
      </c>
      <c r="I1017" s="2" t="s">
        <v>3262</v>
      </c>
      <c r="J1017" s="2" t="s">
        <v>1047</v>
      </c>
      <c r="K1017" s="2" t="s">
        <v>1048</v>
      </c>
      <c r="L1017" s="2" t="s">
        <v>1089</v>
      </c>
      <c r="M1017" s="2" t="s">
        <v>1059</v>
      </c>
      <c r="N1017" s="2" t="s">
        <v>1090</v>
      </c>
      <c r="O1017" s="2" t="s">
        <v>1040</v>
      </c>
      <c r="P1017" s="2" t="str">
        <f t="shared" si="30"/>
        <v>P-Onsite</v>
      </c>
      <c r="Q1017" s="2" t="str">
        <f t="shared" si="31"/>
        <v>P-S1_Onsite</v>
      </c>
      <c r="R1017" s="2" t="s">
        <v>1061</v>
      </c>
      <c r="S1017" s="2" t="s">
        <v>1041</v>
      </c>
      <c r="T1017" s="2" t="s">
        <v>1596</v>
      </c>
    </row>
    <row r="1018" spans="1:20" x14ac:dyDescent="0.3">
      <c r="A1018" s="2" t="s">
        <v>3263</v>
      </c>
      <c r="B1018" s="2" t="s">
        <v>1054</v>
      </c>
      <c r="C1018" s="2" t="s">
        <v>3264</v>
      </c>
      <c r="D1018" s="2" t="s">
        <v>3265</v>
      </c>
      <c r="E1018" s="2" t="s">
        <v>3266</v>
      </c>
      <c r="F1018" s="2" t="s">
        <v>1630</v>
      </c>
      <c r="G1018" s="2" t="s">
        <v>1631</v>
      </c>
      <c r="H1018" s="2" t="s">
        <v>1632</v>
      </c>
      <c r="I1018" s="2" t="s">
        <v>3267</v>
      </c>
      <c r="J1018" s="2" t="s">
        <v>1053</v>
      </c>
      <c r="K1018" s="2" t="s">
        <v>1038</v>
      </c>
      <c r="L1018" s="2" t="s">
        <v>1070</v>
      </c>
      <c r="M1018" s="2" t="s">
        <v>1059</v>
      </c>
      <c r="N1018" s="2" t="s">
        <v>1071</v>
      </c>
      <c r="O1018" s="2" t="s">
        <v>1040</v>
      </c>
      <c r="P1018" s="2" t="str">
        <f t="shared" si="30"/>
        <v>P-Onsite</v>
      </c>
      <c r="Q1018" s="2" t="str">
        <f t="shared" si="31"/>
        <v>P-S1_Onsite</v>
      </c>
      <c r="R1018" s="2" t="s">
        <v>1061</v>
      </c>
      <c r="S1018" s="2" t="s">
        <v>1041</v>
      </c>
      <c r="T1018" s="2" t="s">
        <v>1596</v>
      </c>
    </row>
    <row r="1019" spans="1:20" x14ac:dyDescent="0.3">
      <c r="A1019" s="2" t="s">
        <v>3268</v>
      </c>
      <c r="B1019" s="2" t="s">
        <v>1054</v>
      </c>
      <c r="C1019" s="2" t="s">
        <v>3269</v>
      </c>
      <c r="D1019" s="2" t="s">
        <v>3270</v>
      </c>
      <c r="E1019" s="2" t="s">
        <v>3271</v>
      </c>
      <c r="F1019" s="2" t="s">
        <v>1597</v>
      </c>
      <c r="G1019" s="2" t="s">
        <v>1598</v>
      </c>
      <c r="H1019" s="2" t="s">
        <v>1599</v>
      </c>
      <c r="I1019" s="2" t="s">
        <v>3272</v>
      </c>
      <c r="J1019" s="2" t="s">
        <v>1037</v>
      </c>
      <c r="K1019" s="2" t="s">
        <v>1038</v>
      </c>
      <c r="L1019" s="2" t="s">
        <v>1205</v>
      </c>
      <c r="M1019" s="2" t="s">
        <v>1059</v>
      </c>
      <c r="N1019" s="2" t="s">
        <v>1206</v>
      </c>
      <c r="O1019" s="2" t="s">
        <v>1040</v>
      </c>
      <c r="P1019" s="2" t="str">
        <f t="shared" si="30"/>
        <v>P-Onsite</v>
      </c>
      <c r="Q1019" s="2" t="str">
        <f t="shared" si="31"/>
        <v>P-S1_Onsite</v>
      </c>
      <c r="R1019" s="2" t="s">
        <v>1061</v>
      </c>
      <c r="S1019" s="2" t="s">
        <v>1041</v>
      </c>
      <c r="T1019" s="2" t="s">
        <v>1596</v>
      </c>
    </row>
    <row r="1020" spans="1:20" x14ac:dyDescent="0.3">
      <c r="A1020" s="2" t="s">
        <v>3268</v>
      </c>
      <c r="B1020" s="2" t="s">
        <v>1054</v>
      </c>
      <c r="C1020" s="2" t="s">
        <v>3269</v>
      </c>
      <c r="D1020" s="2" t="s">
        <v>3270</v>
      </c>
      <c r="E1020" s="2" t="s">
        <v>3271</v>
      </c>
      <c r="F1020" s="2" t="s">
        <v>1630</v>
      </c>
      <c r="G1020" s="2" t="s">
        <v>1631</v>
      </c>
      <c r="H1020" s="2" t="s">
        <v>1632</v>
      </c>
      <c r="I1020" s="2" t="s">
        <v>3273</v>
      </c>
      <c r="J1020" s="2" t="s">
        <v>1053</v>
      </c>
      <c r="K1020" s="2" t="s">
        <v>1038</v>
      </c>
      <c r="L1020" s="2" t="s">
        <v>1205</v>
      </c>
      <c r="M1020" s="2" t="s">
        <v>1059</v>
      </c>
      <c r="N1020" s="2" t="s">
        <v>1206</v>
      </c>
      <c r="O1020" s="2" t="s">
        <v>1040</v>
      </c>
      <c r="P1020" s="2" t="str">
        <f t="shared" si="30"/>
        <v>P-Onsite</v>
      </c>
      <c r="Q1020" s="2" t="str">
        <f t="shared" si="31"/>
        <v>P-S1_Onsite</v>
      </c>
      <c r="R1020" s="2" t="s">
        <v>1061</v>
      </c>
      <c r="S1020" s="2" t="s">
        <v>1041</v>
      </c>
      <c r="T1020" s="2" t="s">
        <v>1596</v>
      </c>
    </row>
    <row r="1021" spans="1:20" x14ac:dyDescent="0.3">
      <c r="A1021" s="2" t="s">
        <v>3274</v>
      </c>
      <c r="B1021" s="2" t="s">
        <v>1054</v>
      </c>
      <c r="C1021" s="2" t="s">
        <v>3275</v>
      </c>
      <c r="D1021" s="2" t="s">
        <v>3276</v>
      </c>
      <c r="E1021" s="2" t="s">
        <v>3277</v>
      </c>
      <c r="F1021" s="2" t="s">
        <v>1605</v>
      </c>
      <c r="G1021" s="2" t="s">
        <v>1606</v>
      </c>
      <c r="H1021" s="2" t="s">
        <v>1607</v>
      </c>
      <c r="I1021" s="2" t="s">
        <v>3278</v>
      </c>
      <c r="J1021" s="2" t="s">
        <v>1609</v>
      </c>
      <c r="K1021" s="2" t="s">
        <v>1610</v>
      </c>
      <c r="L1021" s="2" t="s">
        <v>1150</v>
      </c>
      <c r="M1021" s="2" t="s">
        <v>1059</v>
      </c>
      <c r="N1021" s="2" t="s">
        <v>1151</v>
      </c>
      <c r="O1021" s="2" t="s">
        <v>1040</v>
      </c>
      <c r="P1021" s="2" t="str">
        <f t="shared" si="30"/>
        <v>P-Onsite</v>
      </c>
      <c r="Q1021" s="2" t="str">
        <f t="shared" si="31"/>
        <v>P-S1_Onsite</v>
      </c>
      <c r="R1021" s="2" t="s">
        <v>1061</v>
      </c>
      <c r="S1021" s="2" t="s">
        <v>1041</v>
      </c>
      <c r="T1021" s="2" t="s">
        <v>1596</v>
      </c>
    </row>
    <row r="1022" spans="1:20" x14ac:dyDescent="0.3">
      <c r="A1022" s="2" t="s">
        <v>3274</v>
      </c>
      <c r="B1022" s="2" t="s">
        <v>1054</v>
      </c>
      <c r="C1022" s="2" t="s">
        <v>3275</v>
      </c>
      <c r="D1022" s="2" t="s">
        <v>3276</v>
      </c>
      <c r="E1022" s="2" t="s">
        <v>3277</v>
      </c>
      <c r="F1022" s="2" t="s">
        <v>1592</v>
      </c>
      <c r="G1022" s="2" t="s">
        <v>1593</v>
      </c>
      <c r="H1022" s="2" t="s">
        <v>1594</v>
      </c>
      <c r="I1022" s="2" t="s">
        <v>3279</v>
      </c>
      <c r="J1022" s="2" t="s">
        <v>1066</v>
      </c>
      <c r="K1022" s="2" t="s">
        <v>1048</v>
      </c>
      <c r="L1022" s="2" t="s">
        <v>1150</v>
      </c>
      <c r="M1022" s="2" t="s">
        <v>1059</v>
      </c>
      <c r="N1022" s="2" t="s">
        <v>1151</v>
      </c>
      <c r="O1022" s="2" t="s">
        <v>1040</v>
      </c>
      <c r="P1022" s="2" t="str">
        <f t="shared" si="30"/>
        <v>P-Onsite</v>
      </c>
      <c r="Q1022" s="2" t="str">
        <f t="shared" si="31"/>
        <v>P-S1_Onsite</v>
      </c>
      <c r="R1022" s="2" t="s">
        <v>1061</v>
      </c>
      <c r="S1022" s="2" t="s">
        <v>1041</v>
      </c>
      <c r="T1022" s="2" t="s">
        <v>1596</v>
      </c>
    </row>
    <row r="1023" spans="1:20" x14ac:dyDescent="0.3">
      <c r="A1023" s="2" t="s">
        <v>3274</v>
      </c>
      <c r="B1023" s="2" t="s">
        <v>1054</v>
      </c>
      <c r="C1023" s="2" t="s">
        <v>3275</v>
      </c>
      <c r="D1023" s="2" t="s">
        <v>3276</v>
      </c>
      <c r="E1023" s="2" t="s">
        <v>3277</v>
      </c>
      <c r="F1023" s="2" t="s">
        <v>1597</v>
      </c>
      <c r="G1023" s="2" t="s">
        <v>1598</v>
      </c>
      <c r="H1023" s="2" t="s">
        <v>1599</v>
      </c>
      <c r="I1023" s="2" t="s">
        <v>3280</v>
      </c>
      <c r="J1023" s="2" t="s">
        <v>1037</v>
      </c>
      <c r="K1023" s="2" t="s">
        <v>1038</v>
      </c>
      <c r="L1023" s="2" t="s">
        <v>1150</v>
      </c>
      <c r="M1023" s="2" t="s">
        <v>1059</v>
      </c>
      <c r="N1023" s="2" t="s">
        <v>1151</v>
      </c>
      <c r="O1023" s="2" t="s">
        <v>1040</v>
      </c>
      <c r="P1023" s="2" t="str">
        <f t="shared" si="30"/>
        <v>P-Onsite</v>
      </c>
      <c r="Q1023" s="2" t="str">
        <f t="shared" si="31"/>
        <v>P-S1_Onsite</v>
      </c>
      <c r="R1023" s="2" t="s">
        <v>1061</v>
      </c>
      <c r="S1023" s="2" t="s">
        <v>1041</v>
      </c>
      <c r="T1023" s="2" t="s">
        <v>1596</v>
      </c>
    </row>
    <row r="1024" spans="1:20" x14ac:dyDescent="0.3">
      <c r="A1024" s="2" t="s">
        <v>3274</v>
      </c>
      <c r="B1024" s="2" t="s">
        <v>1054</v>
      </c>
      <c r="C1024" s="2" t="s">
        <v>3275</v>
      </c>
      <c r="D1024" s="2" t="s">
        <v>3276</v>
      </c>
      <c r="E1024" s="2" t="s">
        <v>3277</v>
      </c>
      <c r="F1024" s="2" t="s">
        <v>1612</v>
      </c>
      <c r="G1024" s="2" t="s">
        <v>1613</v>
      </c>
      <c r="H1024" s="2" t="s">
        <v>1614</v>
      </c>
      <c r="I1024" s="2" t="s">
        <v>3281</v>
      </c>
      <c r="J1024" s="2" t="s">
        <v>1047</v>
      </c>
      <c r="K1024" s="2" t="s">
        <v>1048</v>
      </c>
      <c r="L1024" s="2" t="s">
        <v>1150</v>
      </c>
      <c r="M1024" s="2" t="s">
        <v>1059</v>
      </c>
      <c r="N1024" s="2" t="s">
        <v>1151</v>
      </c>
      <c r="O1024" s="2" t="s">
        <v>1040</v>
      </c>
      <c r="P1024" s="2" t="str">
        <f t="shared" si="30"/>
        <v>P-Onsite</v>
      </c>
      <c r="Q1024" s="2" t="str">
        <f t="shared" si="31"/>
        <v>P-S1_Onsite</v>
      </c>
      <c r="R1024" s="2" t="s">
        <v>1061</v>
      </c>
      <c r="S1024" s="2" t="s">
        <v>1041</v>
      </c>
      <c r="T1024" s="2" t="s">
        <v>1596</v>
      </c>
    </row>
    <row r="1025" spans="1:20" x14ac:dyDescent="0.3">
      <c r="A1025" s="2" t="s">
        <v>3274</v>
      </c>
      <c r="B1025" s="2" t="s">
        <v>1054</v>
      </c>
      <c r="C1025" s="2" t="s">
        <v>3275</v>
      </c>
      <c r="D1025" s="2" t="s">
        <v>3276</v>
      </c>
      <c r="E1025" s="2" t="s">
        <v>3277</v>
      </c>
      <c r="F1025" s="2" t="s">
        <v>1630</v>
      </c>
      <c r="G1025" s="2" t="s">
        <v>1631</v>
      </c>
      <c r="H1025" s="2" t="s">
        <v>1632</v>
      </c>
      <c r="I1025" s="2" t="s">
        <v>3282</v>
      </c>
      <c r="J1025" s="2" t="s">
        <v>1053</v>
      </c>
      <c r="K1025" s="2" t="s">
        <v>1038</v>
      </c>
      <c r="L1025" s="2" t="s">
        <v>1150</v>
      </c>
      <c r="M1025" s="2" t="s">
        <v>1059</v>
      </c>
      <c r="N1025" s="2" t="s">
        <v>1151</v>
      </c>
      <c r="O1025" s="2" t="s">
        <v>1040</v>
      </c>
      <c r="P1025" s="2" t="str">
        <f t="shared" si="30"/>
        <v>P-Onsite</v>
      </c>
      <c r="Q1025" s="2" t="str">
        <f t="shared" si="31"/>
        <v>P-S1_Onsite</v>
      </c>
      <c r="R1025" s="2" t="s">
        <v>1061</v>
      </c>
      <c r="S1025" s="2" t="s">
        <v>1041</v>
      </c>
      <c r="T1025" s="2" t="s">
        <v>1596</v>
      </c>
    </row>
    <row r="1026" spans="1:20" x14ac:dyDescent="0.3">
      <c r="A1026" s="2" t="s">
        <v>3283</v>
      </c>
      <c r="B1026" s="2" t="s">
        <v>1054</v>
      </c>
      <c r="C1026" s="2" t="s">
        <v>3284</v>
      </c>
      <c r="D1026" s="2" t="s">
        <v>3285</v>
      </c>
      <c r="E1026" s="2" t="s">
        <v>3286</v>
      </c>
      <c r="F1026" s="2" t="s">
        <v>1605</v>
      </c>
      <c r="G1026" s="2" t="s">
        <v>1606</v>
      </c>
      <c r="H1026" s="2" t="s">
        <v>1607</v>
      </c>
      <c r="I1026" s="2" t="s">
        <v>3287</v>
      </c>
      <c r="J1026" s="2" t="s">
        <v>1609</v>
      </c>
      <c r="K1026" s="2" t="s">
        <v>1610</v>
      </c>
      <c r="L1026" s="2" t="s">
        <v>1164</v>
      </c>
      <c r="M1026" s="2" t="s">
        <v>1059</v>
      </c>
      <c r="N1026" s="2" t="s">
        <v>1165</v>
      </c>
      <c r="O1026" s="2" t="s">
        <v>1040</v>
      </c>
      <c r="P1026" s="2" t="str">
        <f t="shared" si="30"/>
        <v>P-Onsite</v>
      </c>
      <c r="Q1026" s="2" t="str">
        <f t="shared" si="31"/>
        <v>P-S1_Onsite</v>
      </c>
      <c r="R1026" s="2" t="s">
        <v>1061</v>
      </c>
      <c r="S1026" s="2" t="s">
        <v>1041</v>
      </c>
      <c r="T1026" s="2" t="s">
        <v>1596</v>
      </c>
    </row>
    <row r="1027" spans="1:20" x14ac:dyDescent="0.3">
      <c r="A1027" s="2" t="s">
        <v>3283</v>
      </c>
      <c r="B1027" s="2" t="s">
        <v>1054</v>
      </c>
      <c r="C1027" s="2" t="s">
        <v>3284</v>
      </c>
      <c r="D1027" s="2" t="s">
        <v>3285</v>
      </c>
      <c r="E1027" s="2" t="s">
        <v>3286</v>
      </c>
      <c r="F1027" s="2" t="s">
        <v>1592</v>
      </c>
      <c r="G1027" s="2" t="s">
        <v>1593</v>
      </c>
      <c r="H1027" s="2" t="s">
        <v>1594</v>
      </c>
      <c r="I1027" s="2" t="s">
        <v>3288</v>
      </c>
      <c r="J1027" s="2" t="s">
        <v>1066</v>
      </c>
      <c r="K1027" s="2" t="s">
        <v>1048</v>
      </c>
      <c r="L1027" s="2" t="s">
        <v>1164</v>
      </c>
      <c r="M1027" s="2" t="s">
        <v>1059</v>
      </c>
      <c r="N1027" s="2" t="s">
        <v>1165</v>
      </c>
      <c r="O1027" s="2" t="s">
        <v>1040</v>
      </c>
      <c r="P1027" s="2" t="str">
        <f t="shared" ref="P1027:P1090" si="32">CONCATENATE(LEFT(O1027,1),"-",B1027)</f>
        <v>P-Onsite</v>
      </c>
      <c r="Q1027" s="2" t="str">
        <f t="shared" ref="Q1027:Q1090" si="33">CONCATENATE(LEFT($O1027,1),"-",RIGHT($F1027,9))</f>
        <v>P-S1_Onsite</v>
      </c>
      <c r="R1027" s="2" t="s">
        <v>1061</v>
      </c>
      <c r="S1027" s="2" t="s">
        <v>1041</v>
      </c>
      <c r="T1027" s="2" t="s">
        <v>1596</v>
      </c>
    </row>
    <row r="1028" spans="1:20" x14ac:dyDescent="0.3">
      <c r="A1028" s="2" t="s">
        <v>3283</v>
      </c>
      <c r="B1028" s="2" t="s">
        <v>1054</v>
      </c>
      <c r="C1028" s="2" t="s">
        <v>3284</v>
      </c>
      <c r="D1028" s="2" t="s">
        <v>3285</v>
      </c>
      <c r="E1028" s="2" t="s">
        <v>3286</v>
      </c>
      <c r="F1028" s="2" t="s">
        <v>1597</v>
      </c>
      <c r="G1028" s="2" t="s">
        <v>1598</v>
      </c>
      <c r="H1028" s="2" t="s">
        <v>1599</v>
      </c>
      <c r="I1028" s="2" t="s">
        <v>3289</v>
      </c>
      <c r="J1028" s="2" t="s">
        <v>1037</v>
      </c>
      <c r="K1028" s="2" t="s">
        <v>1038</v>
      </c>
      <c r="L1028" s="2" t="s">
        <v>1164</v>
      </c>
      <c r="M1028" s="2" t="s">
        <v>1059</v>
      </c>
      <c r="N1028" s="2" t="s">
        <v>1165</v>
      </c>
      <c r="O1028" s="2" t="s">
        <v>1040</v>
      </c>
      <c r="P1028" s="2" t="str">
        <f t="shared" si="32"/>
        <v>P-Onsite</v>
      </c>
      <c r="Q1028" s="2" t="str">
        <f t="shared" si="33"/>
        <v>P-S1_Onsite</v>
      </c>
      <c r="R1028" s="2" t="s">
        <v>1061</v>
      </c>
      <c r="S1028" s="2" t="s">
        <v>1041</v>
      </c>
      <c r="T1028" s="2" t="s">
        <v>1596</v>
      </c>
    </row>
    <row r="1029" spans="1:20" x14ac:dyDescent="0.3">
      <c r="A1029" s="2" t="s">
        <v>3283</v>
      </c>
      <c r="B1029" s="2" t="s">
        <v>1054</v>
      </c>
      <c r="C1029" s="2" t="s">
        <v>3284</v>
      </c>
      <c r="D1029" s="2" t="s">
        <v>3285</v>
      </c>
      <c r="E1029" s="2" t="s">
        <v>3286</v>
      </c>
      <c r="F1029" s="2" t="s">
        <v>1612</v>
      </c>
      <c r="G1029" s="2" t="s">
        <v>1613</v>
      </c>
      <c r="H1029" s="2" t="s">
        <v>1614</v>
      </c>
      <c r="I1029" s="2" t="s">
        <v>3290</v>
      </c>
      <c r="J1029" s="2" t="s">
        <v>1047</v>
      </c>
      <c r="K1029" s="2" t="s">
        <v>1048</v>
      </c>
      <c r="L1029" s="2" t="s">
        <v>1164</v>
      </c>
      <c r="M1029" s="2" t="s">
        <v>1059</v>
      </c>
      <c r="N1029" s="2" t="s">
        <v>1165</v>
      </c>
      <c r="O1029" s="2" t="s">
        <v>1040</v>
      </c>
      <c r="P1029" s="2" t="str">
        <f t="shared" si="32"/>
        <v>P-Onsite</v>
      </c>
      <c r="Q1029" s="2" t="str">
        <f t="shared" si="33"/>
        <v>P-S1_Onsite</v>
      </c>
      <c r="R1029" s="2" t="s">
        <v>1061</v>
      </c>
      <c r="S1029" s="2" t="s">
        <v>1041</v>
      </c>
      <c r="T1029" s="2" t="s">
        <v>1596</v>
      </c>
    </row>
    <row r="1030" spans="1:20" x14ac:dyDescent="0.3">
      <c r="A1030" s="2" t="s">
        <v>3283</v>
      </c>
      <c r="B1030" s="2" t="s">
        <v>1054</v>
      </c>
      <c r="C1030" s="2" t="s">
        <v>3284</v>
      </c>
      <c r="D1030" s="2" t="s">
        <v>3285</v>
      </c>
      <c r="E1030" s="2" t="s">
        <v>3286</v>
      </c>
      <c r="F1030" s="2" t="s">
        <v>1630</v>
      </c>
      <c r="G1030" s="2" t="s">
        <v>1631</v>
      </c>
      <c r="H1030" s="2" t="s">
        <v>1632</v>
      </c>
      <c r="I1030" s="2" t="s">
        <v>3291</v>
      </c>
      <c r="J1030" s="2" t="s">
        <v>1053</v>
      </c>
      <c r="K1030" s="2" t="s">
        <v>1038</v>
      </c>
      <c r="L1030" s="2" t="s">
        <v>1164</v>
      </c>
      <c r="M1030" s="2" t="s">
        <v>1059</v>
      </c>
      <c r="N1030" s="2" t="s">
        <v>1165</v>
      </c>
      <c r="O1030" s="2" t="s">
        <v>1040</v>
      </c>
      <c r="P1030" s="2" t="str">
        <f t="shared" si="32"/>
        <v>P-Onsite</v>
      </c>
      <c r="Q1030" s="2" t="str">
        <f t="shared" si="33"/>
        <v>P-S1_Onsite</v>
      </c>
      <c r="R1030" s="2" t="s">
        <v>1061</v>
      </c>
      <c r="S1030" s="2" t="s">
        <v>1041</v>
      </c>
      <c r="T1030" s="2" t="s">
        <v>1596</v>
      </c>
    </row>
    <row r="1031" spans="1:20" x14ac:dyDescent="0.3">
      <c r="A1031" s="2" t="s">
        <v>3292</v>
      </c>
      <c r="B1031" s="2" t="s">
        <v>1054</v>
      </c>
      <c r="C1031" s="2" t="s">
        <v>3293</v>
      </c>
      <c r="D1031" s="2" t="s">
        <v>3294</v>
      </c>
      <c r="E1031" s="2" t="s">
        <v>3295</v>
      </c>
      <c r="F1031" s="2" t="s">
        <v>1605</v>
      </c>
      <c r="G1031" s="2" t="s">
        <v>1606</v>
      </c>
      <c r="H1031" s="2" t="s">
        <v>1607</v>
      </c>
      <c r="I1031" s="2" t="s">
        <v>3296</v>
      </c>
      <c r="J1031" s="2" t="s">
        <v>1609</v>
      </c>
      <c r="K1031" s="2" t="s">
        <v>1610</v>
      </c>
      <c r="L1031" s="2" t="s">
        <v>1058</v>
      </c>
      <c r="M1031" s="2" t="s">
        <v>1059</v>
      </c>
      <c r="N1031" s="2" t="s">
        <v>1106</v>
      </c>
      <c r="O1031" s="2" t="s">
        <v>1040</v>
      </c>
      <c r="P1031" s="2" t="str">
        <f t="shared" si="32"/>
        <v>P-Onsite</v>
      </c>
      <c r="Q1031" s="2" t="str">
        <f t="shared" si="33"/>
        <v>P-S1_Onsite</v>
      </c>
      <c r="R1031" s="2" t="s">
        <v>1061</v>
      </c>
      <c r="S1031" s="2" t="s">
        <v>1041</v>
      </c>
      <c r="T1031" s="2" t="s">
        <v>1596</v>
      </c>
    </row>
    <row r="1032" spans="1:20" x14ac:dyDescent="0.3">
      <c r="A1032" s="2" t="s">
        <v>3292</v>
      </c>
      <c r="B1032" s="2" t="s">
        <v>1054</v>
      </c>
      <c r="C1032" s="2" t="s">
        <v>3293</v>
      </c>
      <c r="D1032" s="2" t="s">
        <v>3294</v>
      </c>
      <c r="E1032" s="2" t="s">
        <v>3295</v>
      </c>
      <c r="F1032" s="2" t="s">
        <v>1592</v>
      </c>
      <c r="G1032" s="2" t="s">
        <v>1593</v>
      </c>
      <c r="H1032" s="2" t="s">
        <v>1594</v>
      </c>
      <c r="I1032" s="2" t="s">
        <v>3297</v>
      </c>
      <c r="J1032" s="2" t="s">
        <v>1066</v>
      </c>
      <c r="K1032" s="2" t="s">
        <v>1048</v>
      </c>
      <c r="L1032" s="2" t="s">
        <v>1058</v>
      </c>
      <c r="M1032" s="2" t="s">
        <v>1059</v>
      </c>
      <c r="N1032" s="2" t="s">
        <v>1106</v>
      </c>
      <c r="O1032" s="2" t="s">
        <v>1040</v>
      </c>
      <c r="P1032" s="2" t="str">
        <f t="shared" si="32"/>
        <v>P-Onsite</v>
      </c>
      <c r="Q1032" s="2" t="str">
        <f t="shared" si="33"/>
        <v>P-S1_Onsite</v>
      </c>
      <c r="R1032" s="2" t="s">
        <v>1061</v>
      </c>
      <c r="S1032" s="2" t="s">
        <v>1041</v>
      </c>
      <c r="T1032" s="2" t="s">
        <v>1596</v>
      </c>
    </row>
    <row r="1033" spans="1:20" x14ac:dyDescent="0.3">
      <c r="A1033" s="2" t="s">
        <v>3292</v>
      </c>
      <c r="B1033" s="2" t="s">
        <v>1054</v>
      </c>
      <c r="C1033" s="2" t="s">
        <v>3293</v>
      </c>
      <c r="D1033" s="2" t="s">
        <v>3294</v>
      </c>
      <c r="E1033" s="2" t="s">
        <v>3295</v>
      </c>
      <c r="F1033" s="2" t="s">
        <v>1597</v>
      </c>
      <c r="G1033" s="2" t="s">
        <v>1598</v>
      </c>
      <c r="H1033" s="2" t="s">
        <v>1599</v>
      </c>
      <c r="I1033" s="2" t="s">
        <v>3298</v>
      </c>
      <c r="J1033" s="2" t="s">
        <v>1037</v>
      </c>
      <c r="K1033" s="2" t="s">
        <v>1038</v>
      </c>
      <c r="L1033" s="2" t="s">
        <v>1058</v>
      </c>
      <c r="M1033" s="2" t="s">
        <v>1059</v>
      </c>
      <c r="N1033" s="2" t="s">
        <v>1106</v>
      </c>
      <c r="O1033" s="2" t="s">
        <v>1040</v>
      </c>
      <c r="P1033" s="2" t="str">
        <f t="shared" si="32"/>
        <v>P-Onsite</v>
      </c>
      <c r="Q1033" s="2" t="str">
        <f t="shared" si="33"/>
        <v>P-S1_Onsite</v>
      </c>
      <c r="R1033" s="2" t="s">
        <v>1061</v>
      </c>
      <c r="S1033" s="2" t="s">
        <v>1041</v>
      </c>
      <c r="T1033" s="2" t="s">
        <v>1596</v>
      </c>
    </row>
    <row r="1034" spans="1:20" x14ac:dyDescent="0.3">
      <c r="A1034" s="2" t="s">
        <v>3292</v>
      </c>
      <c r="B1034" s="2" t="s">
        <v>1054</v>
      </c>
      <c r="C1034" s="2" t="s">
        <v>3293</v>
      </c>
      <c r="D1034" s="2" t="s">
        <v>3294</v>
      </c>
      <c r="E1034" s="2" t="s">
        <v>3295</v>
      </c>
      <c r="F1034" s="2" t="s">
        <v>1612</v>
      </c>
      <c r="G1034" s="2" t="s">
        <v>1613</v>
      </c>
      <c r="H1034" s="2" t="s">
        <v>1614</v>
      </c>
      <c r="I1034" s="2" t="s">
        <v>3299</v>
      </c>
      <c r="J1034" s="2" t="s">
        <v>1047</v>
      </c>
      <c r="K1034" s="2" t="s">
        <v>1048</v>
      </c>
      <c r="L1034" s="2" t="s">
        <v>1058</v>
      </c>
      <c r="M1034" s="2" t="s">
        <v>1059</v>
      </c>
      <c r="N1034" s="2" t="s">
        <v>1106</v>
      </c>
      <c r="O1034" s="2" t="s">
        <v>1040</v>
      </c>
      <c r="P1034" s="2" t="str">
        <f t="shared" si="32"/>
        <v>P-Onsite</v>
      </c>
      <c r="Q1034" s="2" t="str">
        <f t="shared" si="33"/>
        <v>P-S1_Onsite</v>
      </c>
      <c r="R1034" s="2" t="s">
        <v>1061</v>
      </c>
      <c r="S1034" s="2" t="s">
        <v>1041</v>
      </c>
      <c r="T1034" s="2" t="s">
        <v>1596</v>
      </c>
    </row>
    <row r="1035" spans="1:20" x14ac:dyDescent="0.3">
      <c r="A1035" s="2" t="s">
        <v>3292</v>
      </c>
      <c r="B1035" s="2" t="s">
        <v>1054</v>
      </c>
      <c r="C1035" s="2" t="s">
        <v>3293</v>
      </c>
      <c r="D1035" s="2" t="s">
        <v>3294</v>
      </c>
      <c r="E1035" s="2" t="s">
        <v>3295</v>
      </c>
      <c r="F1035" s="2" t="s">
        <v>1630</v>
      </c>
      <c r="G1035" s="2" t="s">
        <v>1631</v>
      </c>
      <c r="H1035" s="2" t="s">
        <v>1632</v>
      </c>
      <c r="I1035" s="2" t="s">
        <v>3300</v>
      </c>
      <c r="J1035" s="2" t="s">
        <v>1053</v>
      </c>
      <c r="K1035" s="2" t="s">
        <v>1038</v>
      </c>
      <c r="L1035" s="2" t="s">
        <v>1058</v>
      </c>
      <c r="M1035" s="2" t="s">
        <v>1059</v>
      </c>
      <c r="N1035" s="2" t="s">
        <v>1106</v>
      </c>
      <c r="O1035" s="2" t="s">
        <v>1040</v>
      </c>
      <c r="P1035" s="2" t="str">
        <f t="shared" si="32"/>
        <v>P-Onsite</v>
      </c>
      <c r="Q1035" s="2" t="str">
        <f t="shared" si="33"/>
        <v>P-S1_Onsite</v>
      </c>
      <c r="R1035" s="2" t="s">
        <v>1061</v>
      </c>
      <c r="S1035" s="2" t="s">
        <v>1041</v>
      </c>
      <c r="T1035" s="2" t="s">
        <v>1596</v>
      </c>
    </row>
    <row r="1036" spans="1:20" x14ac:dyDescent="0.3">
      <c r="A1036" s="2" t="s">
        <v>3301</v>
      </c>
      <c r="B1036" s="2" t="s">
        <v>1054</v>
      </c>
      <c r="C1036" s="2" t="s">
        <v>3302</v>
      </c>
      <c r="D1036" s="2" t="s">
        <v>3303</v>
      </c>
      <c r="E1036" s="2" t="s">
        <v>3304</v>
      </c>
      <c r="F1036" s="2" t="s">
        <v>1605</v>
      </c>
      <c r="G1036" s="2" t="s">
        <v>1606</v>
      </c>
      <c r="H1036" s="2" t="s">
        <v>1607</v>
      </c>
      <c r="I1036" s="2" t="s">
        <v>3305</v>
      </c>
      <c r="J1036" s="2" t="s">
        <v>1609</v>
      </c>
      <c r="K1036" s="2" t="s">
        <v>1610</v>
      </c>
      <c r="L1036" s="2" t="s">
        <v>1283</v>
      </c>
      <c r="M1036" s="2" t="s">
        <v>1059</v>
      </c>
      <c r="N1036" s="2" t="s">
        <v>1284</v>
      </c>
      <c r="O1036" s="2" t="s">
        <v>1040</v>
      </c>
      <c r="P1036" s="2" t="str">
        <f t="shared" si="32"/>
        <v>P-Onsite</v>
      </c>
      <c r="Q1036" s="2" t="str">
        <f t="shared" si="33"/>
        <v>P-S1_Onsite</v>
      </c>
      <c r="R1036" s="2" t="s">
        <v>1061</v>
      </c>
      <c r="S1036" s="2" t="s">
        <v>1041</v>
      </c>
      <c r="T1036" s="2" t="s">
        <v>1596</v>
      </c>
    </row>
    <row r="1037" spans="1:20" x14ac:dyDescent="0.3">
      <c r="A1037" s="2" t="s">
        <v>3301</v>
      </c>
      <c r="B1037" s="2" t="s">
        <v>1054</v>
      </c>
      <c r="C1037" s="2" t="s">
        <v>3302</v>
      </c>
      <c r="D1037" s="2" t="s">
        <v>3303</v>
      </c>
      <c r="E1037" s="2" t="s">
        <v>3304</v>
      </c>
      <c r="F1037" s="2" t="s">
        <v>1630</v>
      </c>
      <c r="G1037" s="2" t="s">
        <v>1631</v>
      </c>
      <c r="H1037" s="2" t="s">
        <v>1632</v>
      </c>
      <c r="I1037" s="2" t="s">
        <v>3306</v>
      </c>
      <c r="J1037" s="2" t="s">
        <v>1053</v>
      </c>
      <c r="K1037" s="2" t="s">
        <v>1038</v>
      </c>
      <c r="L1037" s="2" t="s">
        <v>1283</v>
      </c>
      <c r="M1037" s="2" t="s">
        <v>1059</v>
      </c>
      <c r="N1037" s="2" t="s">
        <v>1284</v>
      </c>
      <c r="O1037" s="2" t="s">
        <v>1040</v>
      </c>
      <c r="P1037" s="2" t="str">
        <f t="shared" si="32"/>
        <v>P-Onsite</v>
      </c>
      <c r="Q1037" s="2" t="str">
        <f t="shared" si="33"/>
        <v>P-S1_Onsite</v>
      </c>
      <c r="R1037" s="2" t="s">
        <v>1061</v>
      </c>
      <c r="S1037" s="2" t="s">
        <v>1041</v>
      </c>
      <c r="T1037" s="2" t="s">
        <v>1596</v>
      </c>
    </row>
    <row r="1038" spans="1:20" x14ac:dyDescent="0.3">
      <c r="A1038" s="2" t="s">
        <v>3307</v>
      </c>
      <c r="B1038" s="2" t="s">
        <v>1054</v>
      </c>
      <c r="C1038" s="2" t="s">
        <v>3308</v>
      </c>
      <c r="D1038" s="2" t="s">
        <v>3309</v>
      </c>
      <c r="E1038" s="2" t="s">
        <v>3310</v>
      </c>
      <c r="F1038" s="2" t="s">
        <v>1605</v>
      </c>
      <c r="G1038" s="2" t="s">
        <v>1606</v>
      </c>
      <c r="H1038" s="2" t="s">
        <v>1607</v>
      </c>
      <c r="I1038" s="2" t="s">
        <v>3311</v>
      </c>
      <c r="J1038" s="2" t="s">
        <v>1609</v>
      </c>
      <c r="K1038" s="2" t="s">
        <v>1610</v>
      </c>
      <c r="L1038" s="2" t="s">
        <v>1332</v>
      </c>
      <c r="M1038" s="2" t="s">
        <v>1059</v>
      </c>
      <c r="N1038" s="2" t="s">
        <v>1333</v>
      </c>
      <c r="O1038" s="2" t="s">
        <v>1040</v>
      </c>
      <c r="P1038" s="2" t="str">
        <f t="shared" si="32"/>
        <v>P-Onsite</v>
      </c>
      <c r="Q1038" s="2" t="str">
        <f t="shared" si="33"/>
        <v>P-S1_Onsite</v>
      </c>
      <c r="R1038" s="2" t="s">
        <v>1061</v>
      </c>
      <c r="S1038" s="2" t="s">
        <v>1041</v>
      </c>
      <c r="T1038" s="2" t="s">
        <v>1596</v>
      </c>
    </row>
    <row r="1039" spans="1:20" x14ac:dyDescent="0.3">
      <c r="A1039" s="2" t="s">
        <v>3307</v>
      </c>
      <c r="B1039" s="2" t="s">
        <v>1054</v>
      </c>
      <c r="C1039" s="2" t="s">
        <v>3308</v>
      </c>
      <c r="D1039" s="2" t="s">
        <v>3309</v>
      </c>
      <c r="E1039" s="2" t="s">
        <v>3310</v>
      </c>
      <c r="F1039" s="2" t="s">
        <v>1597</v>
      </c>
      <c r="G1039" s="2" t="s">
        <v>1598</v>
      </c>
      <c r="H1039" s="2" t="s">
        <v>1599</v>
      </c>
      <c r="I1039" s="2" t="s">
        <v>3312</v>
      </c>
      <c r="J1039" s="2" t="s">
        <v>1037</v>
      </c>
      <c r="K1039" s="2" t="s">
        <v>1038</v>
      </c>
      <c r="L1039" s="2" t="s">
        <v>1332</v>
      </c>
      <c r="M1039" s="2" t="s">
        <v>1059</v>
      </c>
      <c r="N1039" s="2" t="s">
        <v>1333</v>
      </c>
      <c r="O1039" s="2" t="s">
        <v>1040</v>
      </c>
      <c r="P1039" s="2" t="str">
        <f t="shared" si="32"/>
        <v>P-Onsite</v>
      </c>
      <c r="Q1039" s="2" t="str">
        <f t="shared" si="33"/>
        <v>P-S1_Onsite</v>
      </c>
      <c r="R1039" s="2" t="s">
        <v>1061</v>
      </c>
      <c r="S1039" s="2" t="s">
        <v>1041</v>
      </c>
      <c r="T1039" s="2" t="s">
        <v>1596</v>
      </c>
    </row>
    <row r="1040" spans="1:20" x14ac:dyDescent="0.3">
      <c r="A1040" s="2" t="s">
        <v>3307</v>
      </c>
      <c r="B1040" s="2" t="s">
        <v>1054</v>
      </c>
      <c r="C1040" s="2" t="s">
        <v>3308</v>
      </c>
      <c r="D1040" s="2" t="s">
        <v>3309</v>
      </c>
      <c r="E1040" s="2" t="s">
        <v>3310</v>
      </c>
      <c r="F1040" s="2" t="s">
        <v>1630</v>
      </c>
      <c r="G1040" s="2" t="s">
        <v>1631</v>
      </c>
      <c r="H1040" s="2" t="s">
        <v>1632</v>
      </c>
      <c r="I1040" s="2" t="s">
        <v>3313</v>
      </c>
      <c r="J1040" s="2" t="s">
        <v>1053</v>
      </c>
      <c r="K1040" s="2" t="s">
        <v>1038</v>
      </c>
      <c r="L1040" s="2" t="s">
        <v>1332</v>
      </c>
      <c r="M1040" s="2" t="s">
        <v>1059</v>
      </c>
      <c r="N1040" s="2" t="s">
        <v>1333</v>
      </c>
      <c r="O1040" s="2" t="s">
        <v>1040</v>
      </c>
      <c r="P1040" s="2" t="str">
        <f t="shared" si="32"/>
        <v>P-Onsite</v>
      </c>
      <c r="Q1040" s="2" t="str">
        <f t="shared" si="33"/>
        <v>P-S1_Onsite</v>
      </c>
      <c r="R1040" s="2" t="s">
        <v>1061</v>
      </c>
      <c r="S1040" s="2" t="s">
        <v>1041</v>
      </c>
      <c r="T1040" s="2" t="s">
        <v>1596</v>
      </c>
    </row>
    <row r="1041" spans="1:20" x14ac:dyDescent="0.3">
      <c r="A1041" s="2" t="s">
        <v>3314</v>
      </c>
      <c r="B1041" s="2" t="s">
        <v>1054</v>
      </c>
      <c r="C1041" s="2" t="s">
        <v>3315</v>
      </c>
      <c r="D1041" s="2" t="s">
        <v>3316</v>
      </c>
      <c r="E1041" s="2" t="s">
        <v>3317</v>
      </c>
      <c r="F1041" s="2" t="s">
        <v>1605</v>
      </c>
      <c r="G1041" s="2" t="s">
        <v>1606</v>
      </c>
      <c r="H1041" s="2" t="s">
        <v>1607</v>
      </c>
      <c r="I1041" s="2" t="s">
        <v>3318</v>
      </c>
      <c r="J1041" s="2" t="s">
        <v>1609</v>
      </c>
      <c r="K1041" s="2" t="s">
        <v>1610</v>
      </c>
      <c r="L1041" s="2" t="s">
        <v>1089</v>
      </c>
      <c r="M1041" s="2" t="s">
        <v>1059</v>
      </c>
      <c r="N1041" s="2" t="s">
        <v>1090</v>
      </c>
      <c r="O1041" s="2" t="s">
        <v>1040</v>
      </c>
      <c r="P1041" s="2" t="str">
        <f t="shared" si="32"/>
        <v>P-Onsite</v>
      </c>
      <c r="Q1041" s="2" t="str">
        <f t="shared" si="33"/>
        <v>P-S1_Onsite</v>
      </c>
      <c r="R1041" s="2" t="s">
        <v>1061</v>
      </c>
      <c r="S1041" s="2" t="s">
        <v>1041</v>
      </c>
      <c r="T1041" s="2" t="s">
        <v>1596</v>
      </c>
    </row>
    <row r="1042" spans="1:20" x14ac:dyDescent="0.3">
      <c r="A1042" s="2" t="s">
        <v>3314</v>
      </c>
      <c r="B1042" s="2" t="s">
        <v>1054</v>
      </c>
      <c r="C1042" s="2" t="s">
        <v>3315</v>
      </c>
      <c r="D1042" s="2" t="s">
        <v>3316</v>
      </c>
      <c r="E1042" s="2" t="s">
        <v>3317</v>
      </c>
      <c r="F1042" s="2" t="s">
        <v>1592</v>
      </c>
      <c r="G1042" s="2" t="s">
        <v>1593</v>
      </c>
      <c r="H1042" s="2" t="s">
        <v>1594</v>
      </c>
      <c r="I1042" s="2" t="s">
        <v>3319</v>
      </c>
      <c r="J1042" s="2" t="s">
        <v>1066</v>
      </c>
      <c r="K1042" s="2" t="s">
        <v>1048</v>
      </c>
      <c r="L1042" s="2" t="s">
        <v>1089</v>
      </c>
      <c r="M1042" s="2" t="s">
        <v>1059</v>
      </c>
      <c r="N1042" s="2" t="s">
        <v>1090</v>
      </c>
      <c r="O1042" s="2" t="s">
        <v>1040</v>
      </c>
      <c r="P1042" s="2" t="str">
        <f t="shared" si="32"/>
        <v>P-Onsite</v>
      </c>
      <c r="Q1042" s="2" t="str">
        <f t="shared" si="33"/>
        <v>P-S1_Onsite</v>
      </c>
      <c r="R1042" s="2" t="s">
        <v>1061</v>
      </c>
      <c r="S1042" s="2" t="s">
        <v>1041</v>
      </c>
      <c r="T1042" s="2" t="s">
        <v>1596</v>
      </c>
    </row>
    <row r="1043" spans="1:20" x14ac:dyDescent="0.3">
      <c r="A1043" s="2" t="s">
        <v>3314</v>
      </c>
      <c r="B1043" s="2" t="s">
        <v>1054</v>
      </c>
      <c r="C1043" s="2" t="s">
        <v>3315</v>
      </c>
      <c r="D1043" s="2" t="s">
        <v>3316</v>
      </c>
      <c r="E1043" s="2" t="s">
        <v>3317</v>
      </c>
      <c r="F1043" s="2" t="s">
        <v>1597</v>
      </c>
      <c r="G1043" s="2" t="s">
        <v>1598</v>
      </c>
      <c r="H1043" s="2" t="s">
        <v>1599</v>
      </c>
      <c r="I1043" s="2" t="s">
        <v>3320</v>
      </c>
      <c r="J1043" s="2" t="s">
        <v>1037</v>
      </c>
      <c r="K1043" s="2" t="s">
        <v>1038</v>
      </c>
      <c r="L1043" s="2" t="s">
        <v>1089</v>
      </c>
      <c r="M1043" s="2" t="s">
        <v>1059</v>
      </c>
      <c r="N1043" s="2" t="s">
        <v>1090</v>
      </c>
      <c r="O1043" s="2" t="s">
        <v>1040</v>
      </c>
      <c r="P1043" s="2" t="str">
        <f t="shared" si="32"/>
        <v>P-Onsite</v>
      </c>
      <c r="Q1043" s="2" t="str">
        <f t="shared" si="33"/>
        <v>P-S1_Onsite</v>
      </c>
      <c r="R1043" s="2" t="s">
        <v>1061</v>
      </c>
      <c r="S1043" s="2" t="s">
        <v>1041</v>
      </c>
      <c r="T1043" s="2" t="s">
        <v>1596</v>
      </c>
    </row>
    <row r="1044" spans="1:20" x14ac:dyDescent="0.3">
      <c r="A1044" s="2" t="s">
        <v>3314</v>
      </c>
      <c r="B1044" s="2" t="s">
        <v>1054</v>
      </c>
      <c r="C1044" s="2" t="s">
        <v>3315</v>
      </c>
      <c r="D1044" s="2" t="s">
        <v>3316</v>
      </c>
      <c r="E1044" s="2" t="s">
        <v>3317</v>
      </c>
      <c r="F1044" s="2" t="s">
        <v>1612</v>
      </c>
      <c r="G1044" s="2" t="s">
        <v>1613</v>
      </c>
      <c r="H1044" s="2" t="s">
        <v>1614</v>
      </c>
      <c r="I1044" s="2" t="s">
        <v>3321</v>
      </c>
      <c r="J1044" s="2" t="s">
        <v>1047</v>
      </c>
      <c r="K1044" s="2" t="s">
        <v>1048</v>
      </c>
      <c r="L1044" s="2" t="s">
        <v>1089</v>
      </c>
      <c r="M1044" s="2" t="s">
        <v>1059</v>
      </c>
      <c r="N1044" s="2" t="s">
        <v>1090</v>
      </c>
      <c r="O1044" s="2" t="s">
        <v>1098</v>
      </c>
      <c r="P1044" s="2" t="str">
        <f t="shared" si="32"/>
        <v>A-Onsite</v>
      </c>
      <c r="Q1044" s="2" t="str">
        <f t="shared" si="33"/>
        <v>A-S1_Onsite</v>
      </c>
      <c r="R1044" s="2" t="s">
        <v>1061</v>
      </c>
      <c r="S1044" s="2" t="s">
        <v>1041</v>
      </c>
      <c r="T1044" s="2" t="s">
        <v>1596</v>
      </c>
    </row>
    <row r="1045" spans="1:20" x14ac:dyDescent="0.3">
      <c r="A1045" s="2" t="s">
        <v>3314</v>
      </c>
      <c r="B1045" s="2" t="s">
        <v>1054</v>
      </c>
      <c r="C1045" s="2" t="s">
        <v>3315</v>
      </c>
      <c r="D1045" s="2" t="s">
        <v>3316</v>
      </c>
      <c r="E1045" s="2" t="s">
        <v>3317</v>
      </c>
      <c r="F1045" s="2" t="s">
        <v>1630</v>
      </c>
      <c r="G1045" s="2" t="s">
        <v>1631</v>
      </c>
      <c r="H1045" s="2" t="s">
        <v>1632</v>
      </c>
      <c r="I1045" s="2" t="s">
        <v>3322</v>
      </c>
      <c r="J1045" s="2" t="s">
        <v>1053</v>
      </c>
      <c r="K1045" s="2" t="s">
        <v>1038</v>
      </c>
      <c r="L1045" s="2" t="s">
        <v>1089</v>
      </c>
      <c r="M1045" s="2" t="s">
        <v>1059</v>
      </c>
      <c r="N1045" s="2" t="s">
        <v>1090</v>
      </c>
      <c r="O1045" s="2" t="s">
        <v>1098</v>
      </c>
      <c r="P1045" s="2" t="str">
        <f t="shared" si="32"/>
        <v>A-Onsite</v>
      </c>
      <c r="Q1045" s="2" t="str">
        <f t="shared" si="33"/>
        <v>A-S1_Onsite</v>
      </c>
      <c r="R1045" s="2" t="s">
        <v>1061</v>
      </c>
      <c r="S1045" s="2" t="s">
        <v>1041</v>
      </c>
      <c r="T1045" s="2" t="s">
        <v>1596</v>
      </c>
    </row>
    <row r="1046" spans="1:20" x14ac:dyDescent="0.3">
      <c r="A1046" s="2" t="s">
        <v>3323</v>
      </c>
      <c r="B1046" s="2" t="s">
        <v>1054</v>
      </c>
      <c r="C1046" s="2" t="s">
        <v>3324</v>
      </c>
      <c r="D1046" s="2" t="s">
        <v>3325</v>
      </c>
      <c r="E1046" s="2" t="s">
        <v>3326</v>
      </c>
      <c r="F1046" s="2" t="s">
        <v>1597</v>
      </c>
      <c r="G1046" s="2" t="s">
        <v>1598</v>
      </c>
      <c r="H1046" s="2" t="s">
        <v>1599</v>
      </c>
      <c r="I1046" s="2" t="s">
        <v>3327</v>
      </c>
      <c r="J1046" s="2" t="s">
        <v>1037</v>
      </c>
      <c r="K1046" s="2" t="s">
        <v>1038</v>
      </c>
      <c r="L1046" s="2" t="s">
        <v>1300</v>
      </c>
      <c r="M1046" s="2" t="s">
        <v>1059</v>
      </c>
      <c r="N1046" s="2" t="s">
        <v>1301</v>
      </c>
      <c r="O1046" s="2" t="s">
        <v>1040</v>
      </c>
      <c r="P1046" s="2" t="str">
        <f t="shared" si="32"/>
        <v>P-Onsite</v>
      </c>
      <c r="Q1046" s="2" t="str">
        <f t="shared" si="33"/>
        <v>P-S1_Onsite</v>
      </c>
      <c r="R1046" s="2" t="s">
        <v>1061</v>
      </c>
      <c r="S1046" s="2" t="s">
        <v>1041</v>
      </c>
      <c r="T1046" s="2" t="s">
        <v>1596</v>
      </c>
    </row>
    <row r="1047" spans="1:20" x14ac:dyDescent="0.3">
      <c r="A1047" s="2" t="s">
        <v>3328</v>
      </c>
      <c r="B1047" s="2" t="s">
        <v>1054</v>
      </c>
      <c r="C1047" s="2" t="s">
        <v>3329</v>
      </c>
      <c r="D1047" s="2" t="s">
        <v>3330</v>
      </c>
      <c r="E1047" s="2" t="s">
        <v>3331</v>
      </c>
      <c r="F1047" s="2" t="s">
        <v>1597</v>
      </c>
      <c r="G1047" s="2" t="s">
        <v>1598</v>
      </c>
      <c r="H1047" s="2" t="s">
        <v>1599</v>
      </c>
      <c r="I1047" s="2" t="s">
        <v>3332</v>
      </c>
      <c r="J1047" s="2" t="s">
        <v>1037</v>
      </c>
      <c r="K1047" s="2" t="s">
        <v>1038</v>
      </c>
      <c r="L1047" s="2" t="s">
        <v>1198</v>
      </c>
      <c r="M1047" s="2" t="s">
        <v>1059</v>
      </c>
      <c r="N1047" s="2" t="s">
        <v>1199</v>
      </c>
      <c r="O1047" s="2" t="s">
        <v>1040</v>
      </c>
      <c r="P1047" s="2" t="str">
        <f t="shared" si="32"/>
        <v>P-Onsite</v>
      </c>
      <c r="Q1047" s="2" t="str">
        <f t="shared" si="33"/>
        <v>P-S1_Onsite</v>
      </c>
      <c r="R1047" s="2" t="s">
        <v>1061</v>
      </c>
      <c r="S1047" s="2" t="s">
        <v>1041</v>
      </c>
      <c r="T1047" s="2" t="s">
        <v>1596</v>
      </c>
    </row>
    <row r="1048" spans="1:20" x14ac:dyDescent="0.3">
      <c r="A1048" s="2" t="s">
        <v>3328</v>
      </c>
      <c r="B1048" s="2" t="s">
        <v>1054</v>
      </c>
      <c r="C1048" s="2" t="s">
        <v>3329</v>
      </c>
      <c r="D1048" s="2" t="s">
        <v>3330</v>
      </c>
      <c r="E1048" s="2" t="s">
        <v>3331</v>
      </c>
      <c r="F1048" s="2" t="s">
        <v>1630</v>
      </c>
      <c r="G1048" s="2" t="s">
        <v>1631</v>
      </c>
      <c r="H1048" s="2" t="s">
        <v>1632</v>
      </c>
      <c r="I1048" s="2" t="s">
        <v>3333</v>
      </c>
      <c r="J1048" s="2" t="s">
        <v>1053</v>
      </c>
      <c r="K1048" s="2" t="s">
        <v>1038</v>
      </c>
      <c r="L1048" s="2" t="s">
        <v>1198</v>
      </c>
      <c r="M1048" s="2" t="s">
        <v>1059</v>
      </c>
      <c r="N1048" s="2" t="s">
        <v>1199</v>
      </c>
      <c r="O1048" s="2" t="s">
        <v>1040</v>
      </c>
      <c r="P1048" s="2" t="str">
        <f t="shared" si="32"/>
        <v>P-Onsite</v>
      </c>
      <c r="Q1048" s="2" t="str">
        <f t="shared" si="33"/>
        <v>P-S1_Onsite</v>
      </c>
      <c r="R1048" s="2" t="s">
        <v>1061</v>
      </c>
      <c r="S1048" s="2" t="s">
        <v>1041</v>
      </c>
      <c r="T1048" s="2" t="s">
        <v>1596</v>
      </c>
    </row>
    <row r="1049" spans="1:20" x14ac:dyDescent="0.3">
      <c r="A1049" s="2" t="s">
        <v>3334</v>
      </c>
      <c r="B1049" s="2" t="s">
        <v>1031</v>
      </c>
      <c r="C1049" s="2" t="s">
        <v>3335</v>
      </c>
      <c r="D1049" s="2" t="s">
        <v>3336</v>
      </c>
      <c r="E1049" s="2" t="s">
        <v>3337</v>
      </c>
      <c r="F1049" s="2" t="s">
        <v>1860</v>
      </c>
      <c r="G1049" s="2" t="s">
        <v>1593</v>
      </c>
      <c r="H1049" s="2" t="s">
        <v>1594</v>
      </c>
      <c r="I1049" s="2" t="s">
        <v>3338</v>
      </c>
      <c r="J1049" s="2" t="s">
        <v>1066</v>
      </c>
      <c r="K1049" s="2" t="s">
        <v>1048</v>
      </c>
      <c r="L1049" s="2" t="s">
        <v>1039</v>
      </c>
      <c r="M1049" s="2" t="s">
        <v>1039</v>
      </c>
      <c r="N1049" s="2" t="s">
        <v>1039</v>
      </c>
      <c r="O1049" s="2" t="s">
        <v>1040</v>
      </c>
      <c r="P1049" s="2" t="str">
        <f t="shared" si="32"/>
        <v>P-Online</v>
      </c>
      <c r="Q1049" s="2" t="str">
        <f t="shared" si="33"/>
        <v>P-S1_Online</v>
      </c>
      <c r="R1049" s="2"/>
      <c r="S1049" s="2" t="s">
        <v>1041</v>
      </c>
      <c r="T1049" s="2" t="s">
        <v>1596</v>
      </c>
    </row>
    <row r="1050" spans="1:20" x14ac:dyDescent="0.3">
      <c r="A1050" s="2" t="s">
        <v>3334</v>
      </c>
      <c r="B1050" s="2" t="s">
        <v>1031</v>
      </c>
      <c r="C1050" s="2" t="s">
        <v>3335</v>
      </c>
      <c r="D1050" s="2" t="s">
        <v>3336</v>
      </c>
      <c r="E1050" s="2" t="s">
        <v>3337</v>
      </c>
      <c r="F1050" s="2" t="s">
        <v>2111</v>
      </c>
      <c r="G1050" s="2" t="s">
        <v>1598</v>
      </c>
      <c r="H1050" s="2" t="s">
        <v>1599</v>
      </c>
      <c r="I1050" s="2" t="s">
        <v>3339</v>
      </c>
      <c r="J1050" s="2" t="s">
        <v>1037</v>
      </c>
      <c r="K1050" s="2" t="s">
        <v>1038</v>
      </c>
      <c r="L1050" s="2" t="s">
        <v>1039</v>
      </c>
      <c r="M1050" s="2" t="s">
        <v>1039</v>
      </c>
      <c r="N1050" s="2" t="s">
        <v>1039</v>
      </c>
      <c r="O1050" s="2" t="s">
        <v>1040</v>
      </c>
      <c r="P1050" s="2" t="str">
        <f t="shared" si="32"/>
        <v>P-Online</v>
      </c>
      <c r="Q1050" s="2" t="str">
        <f t="shared" si="33"/>
        <v>P-S1_Online</v>
      </c>
      <c r="R1050" s="2"/>
      <c r="S1050" s="2" t="s">
        <v>1041</v>
      </c>
      <c r="T1050" s="2" t="s">
        <v>1596</v>
      </c>
    </row>
    <row r="1051" spans="1:20" x14ac:dyDescent="0.3">
      <c r="A1051" s="2" t="s">
        <v>3334</v>
      </c>
      <c r="B1051" s="2" t="s">
        <v>1031</v>
      </c>
      <c r="C1051" s="2" t="s">
        <v>3335</v>
      </c>
      <c r="D1051" s="2" t="s">
        <v>3336</v>
      </c>
      <c r="E1051" s="2" t="s">
        <v>3337</v>
      </c>
      <c r="F1051" s="2" t="s">
        <v>1862</v>
      </c>
      <c r="G1051" s="2" t="s">
        <v>1613</v>
      </c>
      <c r="H1051" s="2" t="s">
        <v>1614</v>
      </c>
      <c r="I1051" s="2" t="s">
        <v>3340</v>
      </c>
      <c r="J1051" s="2" t="s">
        <v>1047</v>
      </c>
      <c r="K1051" s="2" t="s">
        <v>1048</v>
      </c>
      <c r="L1051" s="2" t="s">
        <v>1039</v>
      </c>
      <c r="M1051" s="2" t="s">
        <v>1039</v>
      </c>
      <c r="N1051" s="2" t="s">
        <v>1039</v>
      </c>
      <c r="O1051" s="2" t="s">
        <v>1040</v>
      </c>
      <c r="P1051" s="2" t="str">
        <f t="shared" si="32"/>
        <v>P-Online</v>
      </c>
      <c r="Q1051" s="2" t="str">
        <f t="shared" si="33"/>
        <v>P-S1_Online</v>
      </c>
      <c r="R1051" s="2"/>
      <c r="S1051" s="2" t="s">
        <v>1041</v>
      </c>
      <c r="T1051" s="2" t="s">
        <v>1596</v>
      </c>
    </row>
    <row r="1052" spans="1:20" x14ac:dyDescent="0.3">
      <c r="A1052" s="2" t="s">
        <v>3341</v>
      </c>
      <c r="B1052" s="2" t="s">
        <v>1054</v>
      </c>
      <c r="C1052" s="2" t="s">
        <v>3342</v>
      </c>
      <c r="D1052" s="2" t="s">
        <v>3343</v>
      </c>
      <c r="E1052" s="2" t="s">
        <v>3344</v>
      </c>
      <c r="F1052" s="2" t="s">
        <v>1605</v>
      </c>
      <c r="G1052" s="2" t="s">
        <v>1606</v>
      </c>
      <c r="H1052" s="2" t="s">
        <v>1607</v>
      </c>
      <c r="I1052" s="2" t="s">
        <v>3345</v>
      </c>
      <c r="J1052" s="2" t="s">
        <v>1609</v>
      </c>
      <c r="K1052" s="2" t="s">
        <v>1610</v>
      </c>
      <c r="L1052" s="2" t="s">
        <v>1300</v>
      </c>
      <c r="M1052" s="2" t="s">
        <v>1059</v>
      </c>
      <c r="N1052" s="2" t="s">
        <v>1301</v>
      </c>
      <c r="O1052" s="2" t="s">
        <v>1040</v>
      </c>
      <c r="P1052" s="2" t="str">
        <f t="shared" si="32"/>
        <v>P-Onsite</v>
      </c>
      <c r="Q1052" s="2" t="str">
        <f t="shared" si="33"/>
        <v>P-S1_Onsite</v>
      </c>
      <c r="R1052" s="2" t="s">
        <v>1061</v>
      </c>
      <c r="S1052" s="2" t="s">
        <v>1041</v>
      </c>
      <c r="T1052" s="2" t="s">
        <v>1596</v>
      </c>
    </row>
    <row r="1053" spans="1:20" x14ac:dyDescent="0.3">
      <c r="A1053" s="2" t="s">
        <v>3341</v>
      </c>
      <c r="B1053" s="2" t="s">
        <v>1054</v>
      </c>
      <c r="C1053" s="2" t="s">
        <v>3342</v>
      </c>
      <c r="D1053" s="2" t="s">
        <v>3343</v>
      </c>
      <c r="E1053" s="2" t="s">
        <v>3344</v>
      </c>
      <c r="F1053" s="2" t="s">
        <v>1592</v>
      </c>
      <c r="G1053" s="2" t="s">
        <v>1593</v>
      </c>
      <c r="H1053" s="2" t="s">
        <v>1594</v>
      </c>
      <c r="I1053" s="2" t="s">
        <v>3346</v>
      </c>
      <c r="J1053" s="2" t="s">
        <v>1066</v>
      </c>
      <c r="K1053" s="2" t="s">
        <v>1048</v>
      </c>
      <c r="L1053" s="2" t="s">
        <v>1300</v>
      </c>
      <c r="M1053" s="2" t="s">
        <v>1059</v>
      </c>
      <c r="N1053" s="2" t="s">
        <v>1301</v>
      </c>
      <c r="O1053" s="2" t="s">
        <v>1040</v>
      </c>
      <c r="P1053" s="2" t="str">
        <f t="shared" si="32"/>
        <v>P-Onsite</v>
      </c>
      <c r="Q1053" s="2" t="str">
        <f t="shared" si="33"/>
        <v>P-S1_Onsite</v>
      </c>
      <c r="R1053" s="2" t="s">
        <v>1061</v>
      </c>
      <c r="S1053" s="2" t="s">
        <v>1041</v>
      </c>
      <c r="T1053" s="2" t="s">
        <v>1596</v>
      </c>
    </row>
    <row r="1054" spans="1:20" x14ac:dyDescent="0.3">
      <c r="A1054" s="2" t="s">
        <v>3341</v>
      </c>
      <c r="B1054" s="2" t="s">
        <v>1054</v>
      </c>
      <c r="C1054" s="2" t="s">
        <v>3342</v>
      </c>
      <c r="D1054" s="2" t="s">
        <v>3343</v>
      </c>
      <c r="E1054" s="2" t="s">
        <v>3344</v>
      </c>
      <c r="F1054" s="2" t="s">
        <v>1597</v>
      </c>
      <c r="G1054" s="2" t="s">
        <v>1598</v>
      </c>
      <c r="H1054" s="2" t="s">
        <v>1599</v>
      </c>
      <c r="I1054" s="2" t="s">
        <v>3347</v>
      </c>
      <c r="J1054" s="2" t="s">
        <v>1037</v>
      </c>
      <c r="K1054" s="2" t="s">
        <v>1038</v>
      </c>
      <c r="L1054" s="2" t="s">
        <v>1300</v>
      </c>
      <c r="M1054" s="2" t="s">
        <v>1059</v>
      </c>
      <c r="N1054" s="2" t="s">
        <v>1301</v>
      </c>
      <c r="O1054" s="2" t="s">
        <v>1040</v>
      </c>
      <c r="P1054" s="2" t="str">
        <f t="shared" si="32"/>
        <v>P-Onsite</v>
      </c>
      <c r="Q1054" s="2" t="str">
        <f t="shared" si="33"/>
        <v>P-S1_Onsite</v>
      </c>
      <c r="R1054" s="2" t="s">
        <v>1061</v>
      </c>
      <c r="S1054" s="2" t="s">
        <v>1041</v>
      </c>
      <c r="T1054" s="2" t="s">
        <v>1596</v>
      </c>
    </row>
    <row r="1055" spans="1:20" x14ac:dyDescent="0.3">
      <c r="A1055" s="2" t="s">
        <v>3341</v>
      </c>
      <c r="B1055" s="2" t="s">
        <v>1054</v>
      </c>
      <c r="C1055" s="2" t="s">
        <v>3342</v>
      </c>
      <c r="D1055" s="2" t="s">
        <v>3343</v>
      </c>
      <c r="E1055" s="2" t="s">
        <v>3344</v>
      </c>
      <c r="F1055" s="2" t="s">
        <v>1612</v>
      </c>
      <c r="G1055" s="2" t="s">
        <v>1613</v>
      </c>
      <c r="H1055" s="2" t="s">
        <v>1614</v>
      </c>
      <c r="I1055" s="2" t="s">
        <v>3348</v>
      </c>
      <c r="J1055" s="2" t="s">
        <v>1047</v>
      </c>
      <c r="K1055" s="2" t="s">
        <v>1048</v>
      </c>
      <c r="L1055" s="2" t="s">
        <v>1300</v>
      </c>
      <c r="M1055" s="2" t="s">
        <v>1059</v>
      </c>
      <c r="N1055" s="2" t="s">
        <v>1301</v>
      </c>
      <c r="O1055" s="2" t="s">
        <v>1040</v>
      </c>
      <c r="P1055" s="2" t="str">
        <f t="shared" si="32"/>
        <v>P-Onsite</v>
      </c>
      <c r="Q1055" s="2" t="str">
        <f t="shared" si="33"/>
        <v>P-S1_Onsite</v>
      </c>
      <c r="R1055" s="2" t="s">
        <v>1061</v>
      </c>
      <c r="S1055" s="2" t="s">
        <v>1041</v>
      </c>
      <c r="T1055" s="2" t="s">
        <v>1596</v>
      </c>
    </row>
    <row r="1056" spans="1:20" x14ac:dyDescent="0.3">
      <c r="A1056" s="2" t="s">
        <v>3341</v>
      </c>
      <c r="B1056" s="2" t="s">
        <v>1054</v>
      </c>
      <c r="C1056" s="2" t="s">
        <v>3342</v>
      </c>
      <c r="D1056" s="2" t="s">
        <v>3343</v>
      </c>
      <c r="E1056" s="2" t="s">
        <v>3344</v>
      </c>
      <c r="F1056" s="2" t="s">
        <v>1630</v>
      </c>
      <c r="G1056" s="2" t="s">
        <v>1631</v>
      </c>
      <c r="H1056" s="2" t="s">
        <v>1632</v>
      </c>
      <c r="I1056" s="2" t="s">
        <v>3349</v>
      </c>
      <c r="J1056" s="2" t="s">
        <v>1053</v>
      </c>
      <c r="K1056" s="2" t="s">
        <v>1038</v>
      </c>
      <c r="L1056" s="2" t="s">
        <v>1300</v>
      </c>
      <c r="M1056" s="2" t="s">
        <v>1059</v>
      </c>
      <c r="N1056" s="2" t="s">
        <v>1301</v>
      </c>
      <c r="O1056" s="2" t="s">
        <v>1040</v>
      </c>
      <c r="P1056" s="2" t="str">
        <f t="shared" si="32"/>
        <v>P-Onsite</v>
      </c>
      <c r="Q1056" s="2" t="str">
        <f t="shared" si="33"/>
        <v>P-S1_Onsite</v>
      </c>
      <c r="R1056" s="2" t="s">
        <v>1061</v>
      </c>
      <c r="S1056" s="2" t="s">
        <v>1041</v>
      </c>
      <c r="T1056" s="2" t="s">
        <v>1596</v>
      </c>
    </row>
    <row r="1057" spans="1:20" x14ac:dyDescent="0.3">
      <c r="A1057" s="2" t="s">
        <v>3350</v>
      </c>
      <c r="B1057" s="2" t="s">
        <v>1031</v>
      </c>
      <c r="C1057" s="2" t="s">
        <v>3351</v>
      </c>
      <c r="D1057" s="2" t="s">
        <v>3352</v>
      </c>
      <c r="E1057" s="2" t="s">
        <v>3353</v>
      </c>
      <c r="F1057" s="2" t="s">
        <v>1860</v>
      </c>
      <c r="G1057" s="2" t="s">
        <v>1593</v>
      </c>
      <c r="H1057" s="2" t="s">
        <v>1594</v>
      </c>
      <c r="I1057" s="2" t="s">
        <v>3354</v>
      </c>
      <c r="J1057" s="2" t="s">
        <v>1066</v>
      </c>
      <c r="K1057" s="2" t="s">
        <v>1048</v>
      </c>
      <c r="L1057" s="2" t="s">
        <v>1039</v>
      </c>
      <c r="M1057" s="2" t="s">
        <v>1039</v>
      </c>
      <c r="N1057" s="2" t="s">
        <v>1039</v>
      </c>
      <c r="O1057" s="2" t="s">
        <v>1040</v>
      </c>
      <c r="P1057" s="2" t="str">
        <f t="shared" si="32"/>
        <v>P-Online</v>
      </c>
      <c r="Q1057" s="2" t="str">
        <f t="shared" si="33"/>
        <v>P-S1_Online</v>
      </c>
      <c r="R1057" s="2"/>
      <c r="S1057" s="2" t="s">
        <v>1041</v>
      </c>
      <c r="T1057" s="2" t="s">
        <v>1596</v>
      </c>
    </row>
    <row r="1058" spans="1:20" x14ac:dyDescent="0.3">
      <c r="A1058" s="2" t="s">
        <v>3350</v>
      </c>
      <c r="B1058" s="2" t="s">
        <v>1031</v>
      </c>
      <c r="C1058" s="2" t="s">
        <v>3351</v>
      </c>
      <c r="D1058" s="2" t="s">
        <v>3352</v>
      </c>
      <c r="E1058" s="2" t="s">
        <v>3353</v>
      </c>
      <c r="F1058" s="2" t="s">
        <v>1862</v>
      </c>
      <c r="G1058" s="2" t="s">
        <v>1613</v>
      </c>
      <c r="H1058" s="2" t="s">
        <v>1614</v>
      </c>
      <c r="I1058" s="2" t="s">
        <v>3355</v>
      </c>
      <c r="J1058" s="2" t="s">
        <v>1047</v>
      </c>
      <c r="K1058" s="2" t="s">
        <v>1048</v>
      </c>
      <c r="L1058" s="2" t="s">
        <v>1039</v>
      </c>
      <c r="M1058" s="2" t="s">
        <v>1039</v>
      </c>
      <c r="N1058" s="2" t="s">
        <v>1039</v>
      </c>
      <c r="O1058" s="2" t="s">
        <v>1040</v>
      </c>
      <c r="P1058" s="2" t="str">
        <f t="shared" si="32"/>
        <v>P-Online</v>
      </c>
      <c r="Q1058" s="2" t="str">
        <f t="shared" si="33"/>
        <v>P-S1_Online</v>
      </c>
      <c r="R1058" s="2"/>
      <c r="S1058" s="2" t="s">
        <v>1041</v>
      </c>
      <c r="T1058" s="2" t="s">
        <v>1596</v>
      </c>
    </row>
    <row r="1059" spans="1:20" x14ac:dyDescent="0.3">
      <c r="A1059" s="2" t="s">
        <v>3356</v>
      </c>
      <c r="B1059" s="2" t="s">
        <v>1054</v>
      </c>
      <c r="C1059" s="2" t="s">
        <v>3357</v>
      </c>
      <c r="D1059" s="2" t="s">
        <v>3358</v>
      </c>
      <c r="E1059" s="2" t="s">
        <v>3359</v>
      </c>
      <c r="F1059" s="2" t="s">
        <v>1597</v>
      </c>
      <c r="G1059" s="2" t="s">
        <v>1598</v>
      </c>
      <c r="H1059" s="2" t="s">
        <v>1599</v>
      </c>
      <c r="I1059" s="2" t="s">
        <v>3360</v>
      </c>
      <c r="J1059" s="2" t="s">
        <v>1037</v>
      </c>
      <c r="K1059" s="2" t="s">
        <v>1038</v>
      </c>
      <c r="L1059" s="2" t="s">
        <v>1300</v>
      </c>
      <c r="M1059" s="2" t="s">
        <v>1059</v>
      </c>
      <c r="N1059" s="2" t="s">
        <v>1375</v>
      </c>
      <c r="O1059" s="2" t="s">
        <v>1040</v>
      </c>
      <c r="P1059" s="2" t="str">
        <f t="shared" si="32"/>
        <v>P-Onsite</v>
      </c>
      <c r="Q1059" s="2" t="str">
        <f t="shared" si="33"/>
        <v>P-S1_Onsite</v>
      </c>
      <c r="R1059" s="2" t="s">
        <v>1061</v>
      </c>
      <c r="S1059" s="2" t="s">
        <v>1041</v>
      </c>
      <c r="T1059" s="2" t="s">
        <v>1596</v>
      </c>
    </row>
    <row r="1060" spans="1:20" x14ac:dyDescent="0.3">
      <c r="A1060" s="2" t="s">
        <v>3356</v>
      </c>
      <c r="B1060" s="2" t="s">
        <v>1054</v>
      </c>
      <c r="C1060" s="2" t="s">
        <v>3357</v>
      </c>
      <c r="D1060" s="2" t="s">
        <v>3358</v>
      </c>
      <c r="E1060" s="2" t="s">
        <v>3359</v>
      </c>
      <c r="F1060" s="2" t="s">
        <v>1612</v>
      </c>
      <c r="G1060" s="2" t="s">
        <v>1613</v>
      </c>
      <c r="H1060" s="2" t="s">
        <v>1614</v>
      </c>
      <c r="I1060" s="2" t="s">
        <v>3361</v>
      </c>
      <c r="J1060" s="2" t="s">
        <v>1047</v>
      </c>
      <c r="K1060" s="2" t="s">
        <v>1048</v>
      </c>
      <c r="L1060" s="2" t="s">
        <v>1300</v>
      </c>
      <c r="M1060" s="2" t="s">
        <v>1059</v>
      </c>
      <c r="N1060" s="2" t="s">
        <v>1375</v>
      </c>
      <c r="O1060" s="2" t="s">
        <v>1040</v>
      </c>
      <c r="P1060" s="2" t="str">
        <f t="shared" si="32"/>
        <v>P-Onsite</v>
      </c>
      <c r="Q1060" s="2" t="str">
        <f t="shared" si="33"/>
        <v>P-S1_Onsite</v>
      </c>
      <c r="R1060" s="2" t="s">
        <v>1061</v>
      </c>
      <c r="S1060" s="2" t="s">
        <v>1041</v>
      </c>
      <c r="T1060" s="2" t="s">
        <v>1596</v>
      </c>
    </row>
    <row r="1061" spans="1:20" x14ac:dyDescent="0.3">
      <c r="A1061" s="2" t="s">
        <v>3362</v>
      </c>
      <c r="B1061" s="2" t="s">
        <v>1054</v>
      </c>
      <c r="C1061" s="2" t="s">
        <v>3363</v>
      </c>
      <c r="D1061" s="2" t="s">
        <v>3364</v>
      </c>
      <c r="E1061" s="2" t="s">
        <v>3365</v>
      </c>
      <c r="F1061" s="2" t="s">
        <v>1605</v>
      </c>
      <c r="G1061" s="2" t="s">
        <v>1606</v>
      </c>
      <c r="H1061" s="2" t="s">
        <v>1607</v>
      </c>
      <c r="I1061" s="2" t="s">
        <v>3366</v>
      </c>
      <c r="J1061" s="2" t="s">
        <v>1609</v>
      </c>
      <c r="K1061" s="2" t="s">
        <v>1610</v>
      </c>
      <c r="L1061" s="2" t="s">
        <v>1058</v>
      </c>
      <c r="M1061" s="2" t="s">
        <v>1059</v>
      </c>
      <c r="N1061" s="2" t="s">
        <v>1106</v>
      </c>
      <c r="O1061" s="2" t="s">
        <v>1040</v>
      </c>
      <c r="P1061" s="2" t="str">
        <f t="shared" si="32"/>
        <v>P-Onsite</v>
      </c>
      <c r="Q1061" s="2" t="str">
        <f t="shared" si="33"/>
        <v>P-S1_Onsite</v>
      </c>
      <c r="R1061" s="2" t="s">
        <v>1061</v>
      </c>
      <c r="S1061" s="2" t="s">
        <v>1041</v>
      </c>
      <c r="T1061" s="2" t="s">
        <v>1596</v>
      </c>
    </row>
    <row r="1062" spans="1:20" x14ac:dyDescent="0.3">
      <c r="A1062" s="2" t="s">
        <v>3362</v>
      </c>
      <c r="B1062" s="2" t="s">
        <v>1054</v>
      </c>
      <c r="C1062" s="2" t="s">
        <v>3363</v>
      </c>
      <c r="D1062" s="2" t="s">
        <v>3364</v>
      </c>
      <c r="E1062" s="2" t="s">
        <v>3365</v>
      </c>
      <c r="F1062" s="2" t="s">
        <v>1592</v>
      </c>
      <c r="G1062" s="2" t="s">
        <v>1593</v>
      </c>
      <c r="H1062" s="2" t="s">
        <v>1594</v>
      </c>
      <c r="I1062" s="2" t="s">
        <v>3367</v>
      </c>
      <c r="J1062" s="2" t="s">
        <v>1066</v>
      </c>
      <c r="K1062" s="2" t="s">
        <v>1048</v>
      </c>
      <c r="L1062" s="2" t="s">
        <v>1058</v>
      </c>
      <c r="M1062" s="2" t="s">
        <v>1059</v>
      </c>
      <c r="N1062" s="2" t="s">
        <v>1106</v>
      </c>
      <c r="O1062" s="2" t="s">
        <v>1040</v>
      </c>
      <c r="P1062" s="2" t="str">
        <f t="shared" si="32"/>
        <v>P-Onsite</v>
      </c>
      <c r="Q1062" s="2" t="str">
        <f t="shared" si="33"/>
        <v>P-S1_Onsite</v>
      </c>
      <c r="R1062" s="2" t="s">
        <v>1061</v>
      </c>
      <c r="S1062" s="2" t="s">
        <v>1041</v>
      </c>
      <c r="T1062" s="2" t="s">
        <v>1596</v>
      </c>
    </row>
    <row r="1063" spans="1:20" x14ac:dyDescent="0.3">
      <c r="A1063" s="2" t="s">
        <v>3362</v>
      </c>
      <c r="B1063" s="2" t="s">
        <v>1054</v>
      </c>
      <c r="C1063" s="2" t="s">
        <v>3363</v>
      </c>
      <c r="D1063" s="2" t="s">
        <v>3364</v>
      </c>
      <c r="E1063" s="2" t="s">
        <v>3365</v>
      </c>
      <c r="F1063" s="2" t="s">
        <v>1597</v>
      </c>
      <c r="G1063" s="2" t="s">
        <v>1598</v>
      </c>
      <c r="H1063" s="2" t="s">
        <v>1599</v>
      </c>
      <c r="I1063" s="2" t="s">
        <v>3368</v>
      </c>
      <c r="J1063" s="2" t="s">
        <v>1037</v>
      </c>
      <c r="K1063" s="2" t="s">
        <v>1038</v>
      </c>
      <c r="L1063" s="2" t="s">
        <v>1058</v>
      </c>
      <c r="M1063" s="2" t="s">
        <v>1059</v>
      </c>
      <c r="N1063" s="2" t="s">
        <v>1106</v>
      </c>
      <c r="O1063" s="2" t="s">
        <v>1040</v>
      </c>
      <c r="P1063" s="2" t="str">
        <f t="shared" si="32"/>
        <v>P-Onsite</v>
      </c>
      <c r="Q1063" s="2" t="str">
        <f t="shared" si="33"/>
        <v>P-S1_Onsite</v>
      </c>
      <c r="R1063" s="2" t="s">
        <v>1061</v>
      </c>
      <c r="S1063" s="2" t="s">
        <v>1041</v>
      </c>
      <c r="T1063" s="2" t="s">
        <v>1596</v>
      </c>
    </row>
    <row r="1064" spans="1:20" x14ac:dyDescent="0.3">
      <c r="A1064" s="2" t="s">
        <v>3362</v>
      </c>
      <c r="B1064" s="2" t="s">
        <v>1054</v>
      </c>
      <c r="C1064" s="2" t="s">
        <v>3363</v>
      </c>
      <c r="D1064" s="2" t="s">
        <v>3364</v>
      </c>
      <c r="E1064" s="2" t="s">
        <v>3365</v>
      </c>
      <c r="F1064" s="2" t="s">
        <v>1612</v>
      </c>
      <c r="G1064" s="2" t="s">
        <v>1613</v>
      </c>
      <c r="H1064" s="2" t="s">
        <v>1614</v>
      </c>
      <c r="I1064" s="2" t="s">
        <v>3369</v>
      </c>
      <c r="J1064" s="2" t="s">
        <v>1047</v>
      </c>
      <c r="K1064" s="2" t="s">
        <v>1048</v>
      </c>
      <c r="L1064" s="2" t="s">
        <v>1058</v>
      </c>
      <c r="M1064" s="2" t="s">
        <v>1059</v>
      </c>
      <c r="N1064" s="2" t="s">
        <v>1106</v>
      </c>
      <c r="O1064" s="2" t="s">
        <v>1040</v>
      </c>
      <c r="P1064" s="2" t="str">
        <f t="shared" si="32"/>
        <v>P-Onsite</v>
      </c>
      <c r="Q1064" s="2" t="str">
        <f t="shared" si="33"/>
        <v>P-S1_Onsite</v>
      </c>
      <c r="R1064" s="2" t="s">
        <v>1061</v>
      </c>
      <c r="S1064" s="2" t="s">
        <v>1041</v>
      </c>
      <c r="T1064" s="2" t="s">
        <v>1596</v>
      </c>
    </row>
    <row r="1065" spans="1:20" x14ac:dyDescent="0.3">
      <c r="A1065" s="2" t="s">
        <v>3362</v>
      </c>
      <c r="B1065" s="2" t="s">
        <v>1054</v>
      </c>
      <c r="C1065" s="2" t="s">
        <v>3363</v>
      </c>
      <c r="D1065" s="2" t="s">
        <v>3364</v>
      </c>
      <c r="E1065" s="2" t="s">
        <v>3365</v>
      </c>
      <c r="F1065" s="2" t="s">
        <v>1630</v>
      </c>
      <c r="G1065" s="2" t="s">
        <v>1631</v>
      </c>
      <c r="H1065" s="2" t="s">
        <v>1632</v>
      </c>
      <c r="I1065" s="2" t="s">
        <v>3370</v>
      </c>
      <c r="J1065" s="2" t="s">
        <v>1053</v>
      </c>
      <c r="K1065" s="2" t="s">
        <v>1038</v>
      </c>
      <c r="L1065" s="2" t="s">
        <v>1058</v>
      </c>
      <c r="M1065" s="2" t="s">
        <v>1059</v>
      </c>
      <c r="N1065" s="2" t="s">
        <v>1106</v>
      </c>
      <c r="O1065" s="2" t="s">
        <v>1040</v>
      </c>
      <c r="P1065" s="2" t="str">
        <f t="shared" si="32"/>
        <v>P-Onsite</v>
      </c>
      <c r="Q1065" s="2" t="str">
        <f t="shared" si="33"/>
        <v>P-S1_Onsite</v>
      </c>
      <c r="R1065" s="2" t="s">
        <v>1061</v>
      </c>
      <c r="S1065" s="2" t="s">
        <v>1041</v>
      </c>
      <c r="T1065" s="2" t="s">
        <v>1596</v>
      </c>
    </row>
    <row r="1066" spans="1:20" x14ac:dyDescent="0.3">
      <c r="A1066" s="2" t="s">
        <v>3371</v>
      </c>
      <c r="B1066" s="2" t="s">
        <v>1054</v>
      </c>
      <c r="C1066" s="2" t="s">
        <v>3372</v>
      </c>
      <c r="D1066" s="2" t="s">
        <v>3373</v>
      </c>
      <c r="E1066" s="2" t="s">
        <v>3374</v>
      </c>
      <c r="F1066" s="2" t="s">
        <v>1605</v>
      </c>
      <c r="G1066" s="2" t="s">
        <v>1606</v>
      </c>
      <c r="H1066" s="2" t="s">
        <v>1607</v>
      </c>
      <c r="I1066" s="2" t="s">
        <v>3375</v>
      </c>
      <c r="J1066" s="2" t="s">
        <v>1609</v>
      </c>
      <c r="K1066" s="2" t="s">
        <v>1610</v>
      </c>
      <c r="L1066" s="2" t="s">
        <v>1089</v>
      </c>
      <c r="M1066" s="2" t="s">
        <v>1059</v>
      </c>
      <c r="N1066" s="2" t="s">
        <v>1090</v>
      </c>
      <c r="O1066" s="2" t="s">
        <v>1040</v>
      </c>
      <c r="P1066" s="2" t="str">
        <f t="shared" si="32"/>
        <v>P-Onsite</v>
      </c>
      <c r="Q1066" s="2" t="str">
        <f t="shared" si="33"/>
        <v>P-S1_Onsite</v>
      </c>
      <c r="R1066" s="2" t="s">
        <v>1061</v>
      </c>
      <c r="S1066" s="2" t="s">
        <v>1041</v>
      </c>
      <c r="T1066" s="2" t="s">
        <v>1596</v>
      </c>
    </row>
    <row r="1067" spans="1:20" x14ac:dyDescent="0.3">
      <c r="A1067" s="2" t="s">
        <v>3371</v>
      </c>
      <c r="B1067" s="2" t="s">
        <v>1054</v>
      </c>
      <c r="C1067" s="2" t="s">
        <v>3372</v>
      </c>
      <c r="D1067" s="2" t="s">
        <v>3373</v>
      </c>
      <c r="E1067" s="2" t="s">
        <v>3374</v>
      </c>
      <c r="F1067" s="2" t="s">
        <v>1592</v>
      </c>
      <c r="G1067" s="2" t="s">
        <v>1593</v>
      </c>
      <c r="H1067" s="2" t="s">
        <v>1594</v>
      </c>
      <c r="I1067" s="2" t="s">
        <v>3376</v>
      </c>
      <c r="J1067" s="2" t="s">
        <v>1066</v>
      </c>
      <c r="K1067" s="2" t="s">
        <v>1048</v>
      </c>
      <c r="L1067" s="2" t="s">
        <v>1089</v>
      </c>
      <c r="M1067" s="2" t="s">
        <v>1059</v>
      </c>
      <c r="N1067" s="2" t="s">
        <v>1090</v>
      </c>
      <c r="O1067" s="2" t="s">
        <v>1040</v>
      </c>
      <c r="P1067" s="2" t="str">
        <f t="shared" si="32"/>
        <v>P-Onsite</v>
      </c>
      <c r="Q1067" s="2" t="str">
        <f t="shared" si="33"/>
        <v>P-S1_Onsite</v>
      </c>
      <c r="R1067" s="2" t="s">
        <v>1061</v>
      </c>
      <c r="S1067" s="2" t="s">
        <v>1041</v>
      </c>
      <c r="T1067" s="2" t="s">
        <v>1596</v>
      </c>
    </row>
    <row r="1068" spans="1:20" x14ac:dyDescent="0.3">
      <c r="A1068" s="2" t="s">
        <v>3371</v>
      </c>
      <c r="B1068" s="2" t="s">
        <v>1054</v>
      </c>
      <c r="C1068" s="2" t="s">
        <v>3372</v>
      </c>
      <c r="D1068" s="2" t="s">
        <v>3373</v>
      </c>
      <c r="E1068" s="2" t="s">
        <v>3374</v>
      </c>
      <c r="F1068" s="2" t="s">
        <v>1597</v>
      </c>
      <c r="G1068" s="2" t="s">
        <v>1598</v>
      </c>
      <c r="H1068" s="2" t="s">
        <v>1599</v>
      </c>
      <c r="I1068" s="2" t="s">
        <v>3377</v>
      </c>
      <c r="J1068" s="2" t="s">
        <v>1037</v>
      </c>
      <c r="K1068" s="2" t="s">
        <v>1038</v>
      </c>
      <c r="L1068" s="2" t="s">
        <v>1089</v>
      </c>
      <c r="M1068" s="2" t="s">
        <v>1059</v>
      </c>
      <c r="N1068" s="2" t="s">
        <v>1090</v>
      </c>
      <c r="O1068" s="2" t="s">
        <v>1040</v>
      </c>
      <c r="P1068" s="2" t="str">
        <f t="shared" si="32"/>
        <v>P-Onsite</v>
      </c>
      <c r="Q1068" s="2" t="str">
        <f t="shared" si="33"/>
        <v>P-S1_Onsite</v>
      </c>
      <c r="R1068" s="2" t="s">
        <v>1061</v>
      </c>
      <c r="S1068" s="2" t="s">
        <v>1041</v>
      </c>
      <c r="T1068" s="2" t="s">
        <v>1596</v>
      </c>
    </row>
    <row r="1069" spans="1:20" x14ac:dyDescent="0.3">
      <c r="A1069" s="2" t="s">
        <v>3371</v>
      </c>
      <c r="B1069" s="2" t="s">
        <v>1054</v>
      </c>
      <c r="C1069" s="2" t="s">
        <v>3372</v>
      </c>
      <c r="D1069" s="2" t="s">
        <v>3373</v>
      </c>
      <c r="E1069" s="2" t="s">
        <v>3374</v>
      </c>
      <c r="F1069" s="2" t="s">
        <v>1612</v>
      </c>
      <c r="G1069" s="2" t="s">
        <v>1613</v>
      </c>
      <c r="H1069" s="2" t="s">
        <v>1614</v>
      </c>
      <c r="I1069" s="2" t="s">
        <v>3378</v>
      </c>
      <c r="J1069" s="2" t="s">
        <v>1047</v>
      </c>
      <c r="K1069" s="2" t="s">
        <v>1048</v>
      </c>
      <c r="L1069" s="2" t="s">
        <v>1089</v>
      </c>
      <c r="M1069" s="2" t="s">
        <v>1059</v>
      </c>
      <c r="N1069" s="2" t="s">
        <v>1090</v>
      </c>
      <c r="O1069" s="2" t="s">
        <v>1040</v>
      </c>
      <c r="P1069" s="2" t="str">
        <f t="shared" si="32"/>
        <v>P-Onsite</v>
      </c>
      <c r="Q1069" s="2" t="str">
        <f t="shared" si="33"/>
        <v>P-S1_Onsite</v>
      </c>
      <c r="R1069" s="2" t="s">
        <v>1061</v>
      </c>
      <c r="S1069" s="2" t="s">
        <v>1041</v>
      </c>
      <c r="T1069" s="2" t="s">
        <v>1596</v>
      </c>
    </row>
    <row r="1070" spans="1:20" x14ac:dyDescent="0.3">
      <c r="A1070" s="2" t="s">
        <v>3371</v>
      </c>
      <c r="B1070" s="2" t="s">
        <v>1054</v>
      </c>
      <c r="C1070" s="2" t="s">
        <v>3372</v>
      </c>
      <c r="D1070" s="2" t="s">
        <v>3373</v>
      </c>
      <c r="E1070" s="2" t="s">
        <v>3374</v>
      </c>
      <c r="F1070" s="2" t="s">
        <v>1630</v>
      </c>
      <c r="G1070" s="2" t="s">
        <v>1631</v>
      </c>
      <c r="H1070" s="2" t="s">
        <v>1632</v>
      </c>
      <c r="I1070" s="2" t="s">
        <v>3379</v>
      </c>
      <c r="J1070" s="2" t="s">
        <v>1053</v>
      </c>
      <c r="K1070" s="2" t="s">
        <v>1038</v>
      </c>
      <c r="L1070" s="2" t="s">
        <v>1089</v>
      </c>
      <c r="M1070" s="2" t="s">
        <v>1059</v>
      </c>
      <c r="N1070" s="2" t="s">
        <v>1090</v>
      </c>
      <c r="O1070" s="2" t="s">
        <v>1040</v>
      </c>
      <c r="P1070" s="2" t="str">
        <f t="shared" si="32"/>
        <v>P-Onsite</v>
      </c>
      <c r="Q1070" s="2" t="str">
        <f t="shared" si="33"/>
        <v>P-S1_Onsite</v>
      </c>
      <c r="R1070" s="2" t="s">
        <v>1061</v>
      </c>
      <c r="S1070" s="2" t="s">
        <v>1041</v>
      </c>
      <c r="T1070" s="2" t="s">
        <v>1596</v>
      </c>
    </row>
    <row r="1071" spans="1:20" x14ac:dyDescent="0.3">
      <c r="A1071" s="2" t="s">
        <v>3380</v>
      </c>
      <c r="B1071" s="2" t="s">
        <v>1054</v>
      </c>
      <c r="C1071" s="2" t="s">
        <v>3381</v>
      </c>
      <c r="D1071" s="2" t="s">
        <v>3382</v>
      </c>
      <c r="E1071" s="2" t="s">
        <v>3383</v>
      </c>
      <c r="F1071" s="2" t="s">
        <v>1630</v>
      </c>
      <c r="G1071" s="2" t="s">
        <v>1631</v>
      </c>
      <c r="H1071" s="2" t="s">
        <v>1632</v>
      </c>
      <c r="I1071" s="2" t="s">
        <v>3384</v>
      </c>
      <c r="J1071" s="2" t="s">
        <v>1053</v>
      </c>
      <c r="K1071" s="2" t="s">
        <v>1038</v>
      </c>
      <c r="L1071" s="2" t="s">
        <v>1205</v>
      </c>
      <c r="M1071" s="2" t="s">
        <v>1059</v>
      </c>
      <c r="N1071" s="2" t="s">
        <v>1206</v>
      </c>
      <c r="O1071" s="2" t="s">
        <v>1040</v>
      </c>
      <c r="P1071" s="2" t="str">
        <f t="shared" si="32"/>
        <v>P-Onsite</v>
      </c>
      <c r="Q1071" s="2" t="str">
        <f t="shared" si="33"/>
        <v>P-S1_Onsite</v>
      </c>
      <c r="R1071" s="2" t="s">
        <v>1061</v>
      </c>
      <c r="S1071" s="2" t="s">
        <v>1041</v>
      </c>
      <c r="T1071" s="2" t="s">
        <v>1596</v>
      </c>
    </row>
    <row r="1072" spans="1:20" x14ac:dyDescent="0.3">
      <c r="A1072" s="2" t="s">
        <v>3385</v>
      </c>
      <c r="B1072" s="2" t="s">
        <v>1054</v>
      </c>
      <c r="C1072" s="2" t="s">
        <v>3386</v>
      </c>
      <c r="D1072" s="2" t="s">
        <v>3387</v>
      </c>
      <c r="E1072" s="2" t="s">
        <v>3388</v>
      </c>
      <c r="F1072" s="2" t="s">
        <v>1605</v>
      </c>
      <c r="G1072" s="2" t="s">
        <v>1606</v>
      </c>
      <c r="H1072" s="2" t="s">
        <v>1607</v>
      </c>
      <c r="I1072" s="2" t="s">
        <v>3389</v>
      </c>
      <c r="J1072" s="2" t="s">
        <v>1609</v>
      </c>
      <c r="K1072" s="2" t="s">
        <v>1610</v>
      </c>
      <c r="L1072" s="2" t="s">
        <v>1164</v>
      </c>
      <c r="M1072" s="2" t="s">
        <v>1059</v>
      </c>
      <c r="N1072" s="2" t="s">
        <v>1209</v>
      </c>
      <c r="O1072" s="2" t="s">
        <v>1040</v>
      </c>
      <c r="P1072" s="2" t="str">
        <f t="shared" si="32"/>
        <v>P-Onsite</v>
      </c>
      <c r="Q1072" s="2" t="str">
        <f t="shared" si="33"/>
        <v>P-S1_Onsite</v>
      </c>
      <c r="R1072" s="2" t="s">
        <v>1061</v>
      </c>
      <c r="S1072" s="2" t="s">
        <v>1041</v>
      </c>
      <c r="T1072" s="2" t="s">
        <v>1596</v>
      </c>
    </row>
    <row r="1073" spans="1:20" x14ac:dyDescent="0.3">
      <c r="A1073" s="2" t="s">
        <v>3385</v>
      </c>
      <c r="B1073" s="2" t="s">
        <v>1054</v>
      </c>
      <c r="C1073" s="2" t="s">
        <v>3386</v>
      </c>
      <c r="D1073" s="2" t="s">
        <v>3387</v>
      </c>
      <c r="E1073" s="2" t="s">
        <v>3388</v>
      </c>
      <c r="F1073" s="2" t="s">
        <v>1592</v>
      </c>
      <c r="G1073" s="2" t="s">
        <v>1593</v>
      </c>
      <c r="H1073" s="2" t="s">
        <v>1594</v>
      </c>
      <c r="I1073" s="2" t="s">
        <v>3390</v>
      </c>
      <c r="J1073" s="2" t="s">
        <v>1066</v>
      </c>
      <c r="K1073" s="2" t="s">
        <v>1048</v>
      </c>
      <c r="L1073" s="2" t="s">
        <v>1164</v>
      </c>
      <c r="M1073" s="2" t="s">
        <v>1059</v>
      </c>
      <c r="N1073" s="2" t="s">
        <v>1209</v>
      </c>
      <c r="O1073" s="2" t="s">
        <v>1040</v>
      </c>
      <c r="P1073" s="2" t="str">
        <f t="shared" si="32"/>
        <v>P-Onsite</v>
      </c>
      <c r="Q1073" s="2" t="str">
        <f t="shared" si="33"/>
        <v>P-S1_Onsite</v>
      </c>
      <c r="R1073" s="2" t="s">
        <v>1061</v>
      </c>
      <c r="S1073" s="2" t="s">
        <v>1041</v>
      </c>
      <c r="T1073" s="2" t="s">
        <v>1596</v>
      </c>
    </row>
    <row r="1074" spans="1:20" x14ac:dyDescent="0.3">
      <c r="A1074" s="2" t="s">
        <v>3385</v>
      </c>
      <c r="B1074" s="2" t="s">
        <v>1054</v>
      </c>
      <c r="C1074" s="2" t="s">
        <v>3386</v>
      </c>
      <c r="D1074" s="2" t="s">
        <v>3387</v>
      </c>
      <c r="E1074" s="2" t="s">
        <v>3388</v>
      </c>
      <c r="F1074" s="2" t="s">
        <v>1597</v>
      </c>
      <c r="G1074" s="2" t="s">
        <v>1598</v>
      </c>
      <c r="H1074" s="2" t="s">
        <v>1599</v>
      </c>
      <c r="I1074" s="2" t="s">
        <v>3391</v>
      </c>
      <c r="J1074" s="2" t="s">
        <v>1037</v>
      </c>
      <c r="K1074" s="2" t="s">
        <v>1038</v>
      </c>
      <c r="L1074" s="2" t="s">
        <v>1164</v>
      </c>
      <c r="M1074" s="2" t="s">
        <v>1059</v>
      </c>
      <c r="N1074" s="2" t="s">
        <v>1209</v>
      </c>
      <c r="O1074" s="2" t="s">
        <v>1040</v>
      </c>
      <c r="P1074" s="2" t="str">
        <f t="shared" si="32"/>
        <v>P-Onsite</v>
      </c>
      <c r="Q1074" s="2" t="str">
        <f t="shared" si="33"/>
        <v>P-S1_Onsite</v>
      </c>
      <c r="R1074" s="2" t="s">
        <v>1061</v>
      </c>
      <c r="S1074" s="2" t="s">
        <v>1041</v>
      </c>
      <c r="T1074" s="2" t="s">
        <v>1596</v>
      </c>
    </row>
    <row r="1075" spans="1:20" x14ac:dyDescent="0.3">
      <c r="A1075" s="2" t="s">
        <v>3385</v>
      </c>
      <c r="B1075" s="2" t="s">
        <v>1054</v>
      </c>
      <c r="C1075" s="2" t="s">
        <v>3386</v>
      </c>
      <c r="D1075" s="2" t="s">
        <v>3387</v>
      </c>
      <c r="E1075" s="2" t="s">
        <v>3388</v>
      </c>
      <c r="F1075" s="2" t="s">
        <v>1612</v>
      </c>
      <c r="G1075" s="2" t="s">
        <v>1613</v>
      </c>
      <c r="H1075" s="2" t="s">
        <v>1614</v>
      </c>
      <c r="I1075" s="2" t="s">
        <v>3392</v>
      </c>
      <c r="J1075" s="2" t="s">
        <v>1047</v>
      </c>
      <c r="K1075" s="2" t="s">
        <v>1048</v>
      </c>
      <c r="L1075" s="2" t="s">
        <v>1164</v>
      </c>
      <c r="M1075" s="2" t="s">
        <v>1059</v>
      </c>
      <c r="N1075" s="2" t="s">
        <v>1209</v>
      </c>
      <c r="O1075" s="2" t="s">
        <v>1040</v>
      </c>
      <c r="P1075" s="2" t="str">
        <f t="shared" si="32"/>
        <v>P-Onsite</v>
      </c>
      <c r="Q1075" s="2" t="str">
        <f t="shared" si="33"/>
        <v>P-S1_Onsite</v>
      </c>
      <c r="R1075" s="2" t="s">
        <v>1061</v>
      </c>
      <c r="S1075" s="2" t="s">
        <v>1041</v>
      </c>
      <c r="T1075" s="2" t="s">
        <v>1596</v>
      </c>
    </row>
    <row r="1076" spans="1:20" x14ac:dyDescent="0.3">
      <c r="A1076" s="2" t="s">
        <v>3385</v>
      </c>
      <c r="B1076" s="2" t="s">
        <v>1054</v>
      </c>
      <c r="C1076" s="2" t="s">
        <v>3386</v>
      </c>
      <c r="D1076" s="2" t="s">
        <v>3387</v>
      </c>
      <c r="E1076" s="2" t="s">
        <v>3388</v>
      </c>
      <c r="F1076" s="2" t="s">
        <v>1630</v>
      </c>
      <c r="G1076" s="2" t="s">
        <v>1631</v>
      </c>
      <c r="H1076" s="2" t="s">
        <v>1632</v>
      </c>
      <c r="I1076" s="2" t="s">
        <v>3393</v>
      </c>
      <c r="J1076" s="2" t="s">
        <v>1053</v>
      </c>
      <c r="K1076" s="2" t="s">
        <v>1038</v>
      </c>
      <c r="L1076" s="2" t="s">
        <v>1164</v>
      </c>
      <c r="M1076" s="2" t="s">
        <v>1059</v>
      </c>
      <c r="N1076" s="2" t="s">
        <v>1209</v>
      </c>
      <c r="O1076" s="2" t="s">
        <v>1040</v>
      </c>
      <c r="P1076" s="2" t="str">
        <f t="shared" si="32"/>
        <v>P-Onsite</v>
      </c>
      <c r="Q1076" s="2" t="str">
        <f t="shared" si="33"/>
        <v>P-S1_Onsite</v>
      </c>
      <c r="R1076" s="2" t="s">
        <v>1061</v>
      </c>
      <c r="S1076" s="2" t="s">
        <v>1041</v>
      </c>
      <c r="T1076" s="2" t="s">
        <v>1596</v>
      </c>
    </row>
    <row r="1077" spans="1:20" x14ac:dyDescent="0.3">
      <c r="A1077" s="2" t="s">
        <v>3394</v>
      </c>
      <c r="B1077" s="2" t="s">
        <v>1054</v>
      </c>
      <c r="C1077" s="2" t="s">
        <v>3395</v>
      </c>
      <c r="D1077" s="2" t="s">
        <v>3396</v>
      </c>
      <c r="E1077" s="2" t="s">
        <v>3397</v>
      </c>
      <c r="F1077" s="2" t="s">
        <v>1592</v>
      </c>
      <c r="G1077" s="2" t="s">
        <v>1593</v>
      </c>
      <c r="H1077" s="2" t="s">
        <v>1594</v>
      </c>
      <c r="I1077" s="2" t="s">
        <v>3398</v>
      </c>
      <c r="J1077" s="2" t="s">
        <v>1066</v>
      </c>
      <c r="K1077" s="2" t="s">
        <v>1048</v>
      </c>
      <c r="L1077" s="2" t="s">
        <v>1058</v>
      </c>
      <c r="M1077" s="2" t="s">
        <v>1059</v>
      </c>
      <c r="N1077" s="2" t="s">
        <v>1106</v>
      </c>
      <c r="O1077" s="2" t="s">
        <v>1040</v>
      </c>
      <c r="P1077" s="2" t="str">
        <f t="shared" si="32"/>
        <v>P-Onsite</v>
      </c>
      <c r="Q1077" s="2" t="str">
        <f t="shared" si="33"/>
        <v>P-S1_Onsite</v>
      </c>
      <c r="R1077" s="2" t="s">
        <v>1061</v>
      </c>
      <c r="S1077" s="2" t="s">
        <v>1041</v>
      </c>
      <c r="T1077" s="2" t="s">
        <v>1596</v>
      </c>
    </row>
    <row r="1078" spans="1:20" x14ac:dyDescent="0.3">
      <c r="A1078" s="2" t="s">
        <v>3394</v>
      </c>
      <c r="B1078" s="2" t="s">
        <v>1054</v>
      </c>
      <c r="C1078" s="2" t="s">
        <v>3395</v>
      </c>
      <c r="D1078" s="2" t="s">
        <v>3396</v>
      </c>
      <c r="E1078" s="2" t="s">
        <v>3397</v>
      </c>
      <c r="F1078" s="2" t="s">
        <v>1612</v>
      </c>
      <c r="G1078" s="2" t="s">
        <v>1613</v>
      </c>
      <c r="H1078" s="2" t="s">
        <v>1614</v>
      </c>
      <c r="I1078" s="2" t="s">
        <v>3399</v>
      </c>
      <c r="J1078" s="2" t="s">
        <v>1047</v>
      </c>
      <c r="K1078" s="2" t="s">
        <v>1048</v>
      </c>
      <c r="L1078" s="2" t="s">
        <v>1058</v>
      </c>
      <c r="M1078" s="2" t="s">
        <v>1059</v>
      </c>
      <c r="N1078" s="2" t="s">
        <v>1106</v>
      </c>
      <c r="O1078" s="2" t="s">
        <v>1040</v>
      </c>
      <c r="P1078" s="2" t="str">
        <f t="shared" si="32"/>
        <v>P-Onsite</v>
      </c>
      <c r="Q1078" s="2" t="str">
        <f t="shared" si="33"/>
        <v>P-S1_Onsite</v>
      </c>
      <c r="R1078" s="2" t="s">
        <v>1061</v>
      </c>
      <c r="S1078" s="2" t="s">
        <v>1041</v>
      </c>
      <c r="T1078" s="2" t="s">
        <v>1596</v>
      </c>
    </row>
    <row r="1079" spans="1:20" x14ac:dyDescent="0.3">
      <c r="A1079" s="2" t="s">
        <v>3400</v>
      </c>
      <c r="B1079" s="2" t="s">
        <v>1054</v>
      </c>
      <c r="C1079" s="2" t="s">
        <v>3401</v>
      </c>
      <c r="D1079" s="2" t="s">
        <v>3402</v>
      </c>
      <c r="E1079" s="2" t="s">
        <v>3403</v>
      </c>
      <c r="F1079" s="2" t="s">
        <v>1597</v>
      </c>
      <c r="G1079" s="2" t="s">
        <v>1598</v>
      </c>
      <c r="H1079" s="2" t="s">
        <v>1599</v>
      </c>
      <c r="I1079" s="2" t="s">
        <v>3404</v>
      </c>
      <c r="J1079" s="2" t="s">
        <v>1037</v>
      </c>
      <c r="K1079" s="2" t="s">
        <v>1038</v>
      </c>
      <c r="L1079" s="2" t="s">
        <v>1096</v>
      </c>
      <c r="M1079" s="2" t="s">
        <v>1059</v>
      </c>
      <c r="N1079" s="2" t="s">
        <v>1097</v>
      </c>
      <c r="O1079" s="2" t="s">
        <v>1040</v>
      </c>
      <c r="P1079" s="2" t="str">
        <f t="shared" si="32"/>
        <v>P-Onsite</v>
      </c>
      <c r="Q1079" s="2" t="str">
        <f t="shared" si="33"/>
        <v>P-S1_Onsite</v>
      </c>
      <c r="R1079" s="2" t="s">
        <v>1061</v>
      </c>
      <c r="S1079" s="2" t="s">
        <v>1041</v>
      </c>
      <c r="T1079" s="2" t="s">
        <v>1596</v>
      </c>
    </row>
    <row r="1080" spans="1:20" x14ac:dyDescent="0.3">
      <c r="A1080" s="2" t="s">
        <v>3400</v>
      </c>
      <c r="B1080" s="2" t="s">
        <v>1054</v>
      </c>
      <c r="C1080" s="2" t="s">
        <v>3401</v>
      </c>
      <c r="D1080" s="2" t="s">
        <v>3402</v>
      </c>
      <c r="E1080" s="2" t="s">
        <v>3403</v>
      </c>
      <c r="F1080" s="2" t="s">
        <v>1612</v>
      </c>
      <c r="G1080" s="2" t="s">
        <v>1613</v>
      </c>
      <c r="H1080" s="2" t="s">
        <v>1614</v>
      </c>
      <c r="I1080" s="2" t="s">
        <v>3405</v>
      </c>
      <c r="J1080" s="2" t="s">
        <v>1047</v>
      </c>
      <c r="K1080" s="2" t="s">
        <v>1048</v>
      </c>
      <c r="L1080" s="2" t="s">
        <v>1096</v>
      </c>
      <c r="M1080" s="2" t="s">
        <v>1059</v>
      </c>
      <c r="N1080" s="2" t="s">
        <v>1097</v>
      </c>
      <c r="O1080" s="2" t="s">
        <v>1040</v>
      </c>
      <c r="P1080" s="2" t="str">
        <f t="shared" si="32"/>
        <v>P-Onsite</v>
      </c>
      <c r="Q1080" s="2" t="str">
        <f t="shared" si="33"/>
        <v>P-S1_Onsite</v>
      </c>
      <c r="R1080" s="2" t="s">
        <v>1061</v>
      </c>
      <c r="S1080" s="2" t="s">
        <v>1041</v>
      </c>
      <c r="T1080" s="2" t="s">
        <v>1596</v>
      </c>
    </row>
    <row r="1081" spans="1:20" x14ac:dyDescent="0.3">
      <c r="A1081" s="2" t="s">
        <v>3406</v>
      </c>
      <c r="B1081" s="2" t="s">
        <v>1054</v>
      </c>
      <c r="C1081" s="2" t="s">
        <v>3407</v>
      </c>
      <c r="D1081" s="2" t="s">
        <v>3408</v>
      </c>
      <c r="E1081" s="2" t="s">
        <v>3409</v>
      </c>
      <c r="F1081" s="2" t="s">
        <v>1605</v>
      </c>
      <c r="G1081" s="2" t="s">
        <v>1606</v>
      </c>
      <c r="H1081" s="2" t="s">
        <v>1607</v>
      </c>
      <c r="I1081" s="2" t="s">
        <v>3410</v>
      </c>
      <c r="J1081" s="2" t="s">
        <v>1609</v>
      </c>
      <c r="K1081" s="2" t="s">
        <v>1610</v>
      </c>
      <c r="L1081" s="2" t="s">
        <v>1136</v>
      </c>
      <c r="M1081" s="2" t="s">
        <v>1059</v>
      </c>
      <c r="N1081" s="2" t="s">
        <v>1137</v>
      </c>
      <c r="O1081" s="2" t="s">
        <v>1040</v>
      </c>
      <c r="P1081" s="2" t="str">
        <f t="shared" si="32"/>
        <v>P-Onsite</v>
      </c>
      <c r="Q1081" s="2" t="str">
        <f t="shared" si="33"/>
        <v>P-S1_Onsite</v>
      </c>
      <c r="R1081" s="2" t="s">
        <v>1061</v>
      </c>
      <c r="S1081" s="2" t="s">
        <v>1041</v>
      </c>
      <c r="T1081" s="2" t="s">
        <v>1596</v>
      </c>
    </row>
    <row r="1082" spans="1:20" x14ac:dyDescent="0.3">
      <c r="A1082" s="2" t="s">
        <v>3406</v>
      </c>
      <c r="B1082" s="2" t="s">
        <v>1054</v>
      </c>
      <c r="C1082" s="2" t="s">
        <v>3407</v>
      </c>
      <c r="D1082" s="2" t="s">
        <v>3408</v>
      </c>
      <c r="E1082" s="2" t="s">
        <v>3409</v>
      </c>
      <c r="F1082" s="2" t="s">
        <v>1592</v>
      </c>
      <c r="G1082" s="2" t="s">
        <v>1593</v>
      </c>
      <c r="H1082" s="2" t="s">
        <v>1594</v>
      </c>
      <c r="I1082" s="2" t="s">
        <v>3411</v>
      </c>
      <c r="J1082" s="2" t="s">
        <v>1066</v>
      </c>
      <c r="K1082" s="2" t="s">
        <v>1048</v>
      </c>
      <c r="L1082" s="2" t="s">
        <v>1136</v>
      </c>
      <c r="M1082" s="2" t="s">
        <v>1059</v>
      </c>
      <c r="N1082" s="2" t="s">
        <v>1137</v>
      </c>
      <c r="O1082" s="2" t="s">
        <v>1040</v>
      </c>
      <c r="P1082" s="2" t="str">
        <f t="shared" si="32"/>
        <v>P-Onsite</v>
      </c>
      <c r="Q1082" s="2" t="str">
        <f t="shared" si="33"/>
        <v>P-S1_Onsite</v>
      </c>
      <c r="R1082" s="2" t="s">
        <v>1061</v>
      </c>
      <c r="S1082" s="2" t="s">
        <v>1041</v>
      </c>
      <c r="T1082" s="2" t="s">
        <v>1596</v>
      </c>
    </row>
    <row r="1083" spans="1:20" x14ac:dyDescent="0.3">
      <c r="A1083" s="2" t="s">
        <v>3406</v>
      </c>
      <c r="B1083" s="2" t="s">
        <v>1054</v>
      </c>
      <c r="C1083" s="2" t="s">
        <v>3407</v>
      </c>
      <c r="D1083" s="2" t="s">
        <v>3408</v>
      </c>
      <c r="E1083" s="2" t="s">
        <v>3409</v>
      </c>
      <c r="F1083" s="2" t="s">
        <v>1597</v>
      </c>
      <c r="G1083" s="2" t="s">
        <v>1598</v>
      </c>
      <c r="H1083" s="2" t="s">
        <v>1599</v>
      </c>
      <c r="I1083" s="2" t="s">
        <v>3412</v>
      </c>
      <c r="J1083" s="2" t="s">
        <v>1037</v>
      </c>
      <c r="K1083" s="2" t="s">
        <v>1038</v>
      </c>
      <c r="L1083" s="2" t="s">
        <v>1136</v>
      </c>
      <c r="M1083" s="2" t="s">
        <v>1059</v>
      </c>
      <c r="N1083" s="2" t="s">
        <v>1137</v>
      </c>
      <c r="O1083" s="2" t="s">
        <v>1040</v>
      </c>
      <c r="P1083" s="2" t="str">
        <f t="shared" si="32"/>
        <v>P-Onsite</v>
      </c>
      <c r="Q1083" s="2" t="str">
        <f t="shared" si="33"/>
        <v>P-S1_Onsite</v>
      </c>
      <c r="R1083" s="2" t="s">
        <v>1061</v>
      </c>
      <c r="S1083" s="2" t="s">
        <v>1041</v>
      </c>
      <c r="T1083" s="2" t="s">
        <v>1596</v>
      </c>
    </row>
    <row r="1084" spans="1:20" x14ac:dyDescent="0.3">
      <c r="A1084" s="2" t="s">
        <v>3406</v>
      </c>
      <c r="B1084" s="2" t="s">
        <v>1054</v>
      </c>
      <c r="C1084" s="2" t="s">
        <v>3407</v>
      </c>
      <c r="D1084" s="2" t="s">
        <v>3408</v>
      </c>
      <c r="E1084" s="2" t="s">
        <v>3409</v>
      </c>
      <c r="F1084" s="2" t="s">
        <v>1612</v>
      </c>
      <c r="G1084" s="2" t="s">
        <v>1613</v>
      </c>
      <c r="H1084" s="2" t="s">
        <v>1614</v>
      </c>
      <c r="I1084" s="2" t="s">
        <v>3413</v>
      </c>
      <c r="J1084" s="2" t="s">
        <v>1047</v>
      </c>
      <c r="K1084" s="2" t="s">
        <v>1048</v>
      </c>
      <c r="L1084" s="2" t="s">
        <v>1136</v>
      </c>
      <c r="M1084" s="2" t="s">
        <v>1059</v>
      </c>
      <c r="N1084" s="2" t="s">
        <v>1137</v>
      </c>
      <c r="O1084" s="2" t="s">
        <v>1040</v>
      </c>
      <c r="P1084" s="2" t="str">
        <f t="shared" si="32"/>
        <v>P-Onsite</v>
      </c>
      <c r="Q1084" s="2" t="str">
        <f t="shared" si="33"/>
        <v>P-S1_Onsite</v>
      </c>
      <c r="R1084" s="2" t="s">
        <v>1061</v>
      </c>
      <c r="S1084" s="2" t="s">
        <v>1041</v>
      </c>
      <c r="T1084" s="2" t="s">
        <v>1596</v>
      </c>
    </row>
    <row r="1085" spans="1:20" x14ac:dyDescent="0.3">
      <c r="A1085" s="2" t="s">
        <v>3406</v>
      </c>
      <c r="B1085" s="2" t="s">
        <v>1054</v>
      </c>
      <c r="C1085" s="2" t="s">
        <v>3407</v>
      </c>
      <c r="D1085" s="2" t="s">
        <v>3408</v>
      </c>
      <c r="E1085" s="2" t="s">
        <v>3409</v>
      </c>
      <c r="F1085" s="2" t="s">
        <v>1630</v>
      </c>
      <c r="G1085" s="2" t="s">
        <v>1631</v>
      </c>
      <c r="H1085" s="2" t="s">
        <v>1632</v>
      </c>
      <c r="I1085" s="2" t="s">
        <v>3414</v>
      </c>
      <c r="J1085" s="2" t="s">
        <v>1053</v>
      </c>
      <c r="K1085" s="2" t="s">
        <v>1038</v>
      </c>
      <c r="L1085" s="2" t="s">
        <v>1136</v>
      </c>
      <c r="M1085" s="2" t="s">
        <v>1059</v>
      </c>
      <c r="N1085" s="2" t="s">
        <v>1137</v>
      </c>
      <c r="O1085" s="2" t="s">
        <v>1040</v>
      </c>
      <c r="P1085" s="2" t="str">
        <f t="shared" si="32"/>
        <v>P-Onsite</v>
      </c>
      <c r="Q1085" s="2" t="str">
        <f t="shared" si="33"/>
        <v>P-S1_Onsite</v>
      </c>
      <c r="R1085" s="2" t="s">
        <v>1061</v>
      </c>
      <c r="S1085" s="2" t="s">
        <v>1041</v>
      </c>
      <c r="T1085" s="2" t="s">
        <v>1596</v>
      </c>
    </row>
    <row r="1086" spans="1:20" x14ac:dyDescent="0.3">
      <c r="A1086" s="2" t="s">
        <v>3415</v>
      </c>
      <c r="B1086" s="2" t="s">
        <v>1054</v>
      </c>
      <c r="C1086" s="2" t="s">
        <v>3416</v>
      </c>
      <c r="D1086" s="2" t="s">
        <v>3417</v>
      </c>
      <c r="E1086" s="2" t="s">
        <v>3418</v>
      </c>
      <c r="F1086" s="2" t="s">
        <v>1605</v>
      </c>
      <c r="G1086" s="2" t="s">
        <v>1606</v>
      </c>
      <c r="H1086" s="2" t="s">
        <v>1607</v>
      </c>
      <c r="I1086" s="2" t="s">
        <v>3419</v>
      </c>
      <c r="J1086" s="2" t="s">
        <v>1609</v>
      </c>
      <c r="K1086" s="2" t="s">
        <v>1610</v>
      </c>
      <c r="L1086" s="2" t="s">
        <v>1150</v>
      </c>
      <c r="M1086" s="2" t="s">
        <v>1059</v>
      </c>
      <c r="N1086" s="2" t="s">
        <v>1151</v>
      </c>
      <c r="O1086" s="2" t="s">
        <v>1040</v>
      </c>
      <c r="P1086" s="2" t="str">
        <f t="shared" si="32"/>
        <v>P-Onsite</v>
      </c>
      <c r="Q1086" s="2" t="str">
        <f t="shared" si="33"/>
        <v>P-S1_Onsite</v>
      </c>
      <c r="R1086" s="2" t="s">
        <v>1061</v>
      </c>
      <c r="S1086" s="2" t="s">
        <v>1041</v>
      </c>
      <c r="T1086" s="2" t="s">
        <v>1596</v>
      </c>
    </row>
    <row r="1087" spans="1:20" x14ac:dyDescent="0.3">
      <c r="A1087" s="2" t="s">
        <v>3415</v>
      </c>
      <c r="B1087" s="2" t="s">
        <v>1054</v>
      </c>
      <c r="C1087" s="2" t="s">
        <v>3416</v>
      </c>
      <c r="D1087" s="2" t="s">
        <v>3417</v>
      </c>
      <c r="E1087" s="2" t="s">
        <v>3418</v>
      </c>
      <c r="F1087" s="2" t="s">
        <v>1592</v>
      </c>
      <c r="G1087" s="2" t="s">
        <v>1593</v>
      </c>
      <c r="H1087" s="2" t="s">
        <v>1594</v>
      </c>
      <c r="I1087" s="2" t="s">
        <v>3420</v>
      </c>
      <c r="J1087" s="2" t="s">
        <v>1066</v>
      </c>
      <c r="K1087" s="2" t="s">
        <v>1048</v>
      </c>
      <c r="L1087" s="2" t="s">
        <v>1150</v>
      </c>
      <c r="M1087" s="2" t="s">
        <v>1059</v>
      </c>
      <c r="N1087" s="2" t="s">
        <v>1151</v>
      </c>
      <c r="O1087" s="2" t="s">
        <v>1040</v>
      </c>
      <c r="P1087" s="2" t="str">
        <f t="shared" si="32"/>
        <v>P-Onsite</v>
      </c>
      <c r="Q1087" s="2" t="str">
        <f t="shared" si="33"/>
        <v>P-S1_Onsite</v>
      </c>
      <c r="R1087" s="2" t="s">
        <v>1061</v>
      </c>
      <c r="S1087" s="2" t="s">
        <v>1041</v>
      </c>
      <c r="T1087" s="2" t="s">
        <v>1596</v>
      </c>
    </row>
    <row r="1088" spans="1:20" x14ac:dyDescent="0.3">
      <c r="A1088" s="2" t="s">
        <v>3415</v>
      </c>
      <c r="B1088" s="2" t="s">
        <v>1054</v>
      </c>
      <c r="C1088" s="2" t="s">
        <v>3416</v>
      </c>
      <c r="D1088" s="2" t="s">
        <v>3417</v>
      </c>
      <c r="E1088" s="2" t="s">
        <v>3418</v>
      </c>
      <c r="F1088" s="2" t="s">
        <v>1597</v>
      </c>
      <c r="G1088" s="2" t="s">
        <v>1598</v>
      </c>
      <c r="H1088" s="2" t="s">
        <v>1599</v>
      </c>
      <c r="I1088" s="2" t="s">
        <v>3421</v>
      </c>
      <c r="J1088" s="2" t="s">
        <v>1037</v>
      </c>
      <c r="K1088" s="2" t="s">
        <v>1038</v>
      </c>
      <c r="L1088" s="2" t="s">
        <v>1150</v>
      </c>
      <c r="M1088" s="2" t="s">
        <v>1059</v>
      </c>
      <c r="N1088" s="2" t="s">
        <v>1151</v>
      </c>
      <c r="O1088" s="2" t="s">
        <v>1040</v>
      </c>
      <c r="P1088" s="2" t="str">
        <f t="shared" si="32"/>
        <v>P-Onsite</v>
      </c>
      <c r="Q1088" s="2" t="str">
        <f t="shared" si="33"/>
        <v>P-S1_Onsite</v>
      </c>
      <c r="R1088" s="2" t="s">
        <v>1061</v>
      </c>
      <c r="S1088" s="2" t="s">
        <v>1041</v>
      </c>
      <c r="T1088" s="2" t="s">
        <v>1596</v>
      </c>
    </row>
    <row r="1089" spans="1:20" x14ac:dyDescent="0.3">
      <c r="A1089" s="2" t="s">
        <v>3415</v>
      </c>
      <c r="B1089" s="2" t="s">
        <v>1054</v>
      </c>
      <c r="C1089" s="2" t="s">
        <v>3416</v>
      </c>
      <c r="D1089" s="2" t="s">
        <v>3417</v>
      </c>
      <c r="E1089" s="2" t="s">
        <v>3418</v>
      </c>
      <c r="F1089" s="2" t="s">
        <v>1612</v>
      </c>
      <c r="G1089" s="2" t="s">
        <v>1613</v>
      </c>
      <c r="H1089" s="2" t="s">
        <v>1614</v>
      </c>
      <c r="I1089" s="2" t="s">
        <v>3422</v>
      </c>
      <c r="J1089" s="2" t="s">
        <v>1047</v>
      </c>
      <c r="K1089" s="2" t="s">
        <v>1048</v>
      </c>
      <c r="L1089" s="2" t="s">
        <v>1150</v>
      </c>
      <c r="M1089" s="2" t="s">
        <v>1059</v>
      </c>
      <c r="N1089" s="2" t="s">
        <v>1151</v>
      </c>
      <c r="O1089" s="2" t="s">
        <v>1040</v>
      </c>
      <c r="P1089" s="2" t="str">
        <f t="shared" si="32"/>
        <v>P-Onsite</v>
      </c>
      <c r="Q1089" s="2" t="str">
        <f t="shared" si="33"/>
        <v>P-S1_Onsite</v>
      </c>
      <c r="R1089" s="2" t="s">
        <v>1061</v>
      </c>
      <c r="S1089" s="2" t="s">
        <v>1041</v>
      </c>
      <c r="T1089" s="2" t="s">
        <v>1596</v>
      </c>
    </row>
    <row r="1090" spans="1:20" x14ac:dyDescent="0.3">
      <c r="A1090" s="2" t="s">
        <v>3415</v>
      </c>
      <c r="B1090" s="2" t="s">
        <v>1054</v>
      </c>
      <c r="C1090" s="2" t="s">
        <v>3416</v>
      </c>
      <c r="D1090" s="2" t="s">
        <v>3417</v>
      </c>
      <c r="E1090" s="2" t="s">
        <v>3418</v>
      </c>
      <c r="F1090" s="2" t="s">
        <v>1630</v>
      </c>
      <c r="G1090" s="2" t="s">
        <v>1631</v>
      </c>
      <c r="H1090" s="2" t="s">
        <v>1632</v>
      </c>
      <c r="I1090" s="2" t="s">
        <v>3423</v>
      </c>
      <c r="J1090" s="2" t="s">
        <v>1053</v>
      </c>
      <c r="K1090" s="2" t="s">
        <v>1038</v>
      </c>
      <c r="L1090" s="2" t="s">
        <v>1150</v>
      </c>
      <c r="M1090" s="2" t="s">
        <v>1059</v>
      </c>
      <c r="N1090" s="2" t="s">
        <v>1151</v>
      </c>
      <c r="O1090" s="2" t="s">
        <v>1040</v>
      </c>
      <c r="P1090" s="2" t="str">
        <f t="shared" si="32"/>
        <v>P-Onsite</v>
      </c>
      <c r="Q1090" s="2" t="str">
        <f t="shared" si="33"/>
        <v>P-S1_Onsite</v>
      </c>
      <c r="R1090" s="2" t="s">
        <v>1061</v>
      </c>
      <c r="S1090" s="2" t="s">
        <v>1041</v>
      </c>
      <c r="T1090" s="2" t="s">
        <v>1596</v>
      </c>
    </row>
    <row r="1091" spans="1:20" x14ac:dyDescent="0.3">
      <c r="A1091" s="2" t="s">
        <v>3424</v>
      </c>
      <c r="B1091" s="2" t="s">
        <v>1054</v>
      </c>
      <c r="C1091" s="2" t="s">
        <v>3425</v>
      </c>
      <c r="D1091" s="2" t="s">
        <v>3426</v>
      </c>
      <c r="E1091" s="2" t="s">
        <v>3427</v>
      </c>
      <c r="F1091" s="2" t="s">
        <v>1605</v>
      </c>
      <c r="G1091" s="2" t="s">
        <v>1606</v>
      </c>
      <c r="H1091" s="2" t="s">
        <v>1607</v>
      </c>
      <c r="I1091" s="2" t="s">
        <v>3428</v>
      </c>
      <c r="J1091" s="2" t="s">
        <v>1609</v>
      </c>
      <c r="K1091" s="2" t="s">
        <v>1610</v>
      </c>
      <c r="L1091" s="2" t="s">
        <v>1332</v>
      </c>
      <c r="M1091" s="2" t="s">
        <v>1059</v>
      </c>
      <c r="N1091" s="2" t="s">
        <v>1333</v>
      </c>
      <c r="O1091" s="2" t="s">
        <v>1040</v>
      </c>
      <c r="P1091" s="2" t="str">
        <f t="shared" ref="P1091:P1112" si="34">CONCATENATE(LEFT(O1091,1),"-",B1091)</f>
        <v>P-Onsite</v>
      </c>
      <c r="Q1091" s="2" t="str">
        <f t="shared" ref="Q1091:Q1112" si="35">CONCATENATE(LEFT($O1091,1),"-",RIGHT($F1091,9))</f>
        <v>P-S1_Onsite</v>
      </c>
      <c r="R1091" s="2" t="s">
        <v>1061</v>
      </c>
      <c r="S1091" s="2" t="s">
        <v>1041</v>
      </c>
      <c r="T1091" s="2" t="s">
        <v>1596</v>
      </c>
    </row>
    <row r="1092" spans="1:20" x14ac:dyDescent="0.3">
      <c r="A1092" s="2" t="s">
        <v>3424</v>
      </c>
      <c r="B1092" s="2" t="s">
        <v>1054</v>
      </c>
      <c r="C1092" s="2" t="s">
        <v>3425</v>
      </c>
      <c r="D1092" s="2" t="s">
        <v>3426</v>
      </c>
      <c r="E1092" s="2" t="s">
        <v>3427</v>
      </c>
      <c r="F1092" s="2" t="s">
        <v>1597</v>
      </c>
      <c r="G1092" s="2" t="s">
        <v>1598</v>
      </c>
      <c r="H1092" s="2" t="s">
        <v>1599</v>
      </c>
      <c r="I1092" s="2" t="s">
        <v>3429</v>
      </c>
      <c r="J1092" s="2" t="s">
        <v>1037</v>
      </c>
      <c r="K1092" s="2" t="s">
        <v>1038</v>
      </c>
      <c r="L1092" s="2" t="s">
        <v>1332</v>
      </c>
      <c r="M1092" s="2" t="s">
        <v>1059</v>
      </c>
      <c r="N1092" s="2" t="s">
        <v>1333</v>
      </c>
      <c r="O1092" s="2" t="s">
        <v>1040</v>
      </c>
      <c r="P1092" s="2" t="str">
        <f t="shared" si="34"/>
        <v>P-Onsite</v>
      </c>
      <c r="Q1092" s="2" t="str">
        <f t="shared" si="35"/>
        <v>P-S1_Onsite</v>
      </c>
      <c r="R1092" s="2" t="s">
        <v>1061</v>
      </c>
      <c r="S1092" s="2" t="s">
        <v>1041</v>
      </c>
      <c r="T1092" s="2" t="s">
        <v>1596</v>
      </c>
    </row>
    <row r="1093" spans="1:20" x14ac:dyDescent="0.3">
      <c r="A1093" s="2" t="s">
        <v>3424</v>
      </c>
      <c r="B1093" s="2" t="s">
        <v>1054</v>
      </c>
      <c r="C1093" s="2" t="s">
        <v>3425</v>
      </c>
      <c r="D1093" s="2" t="s">
        <v>3426</v>
      </c>
      <c r="E1093" s="2" t="s">
        <v>3427</v>
      </c>
      <c r="F1093" s="2" t="s">
        <v>1630</v>
      </c>
      <c r="G1093" s="2" t="s">
        <v>1631</v>
      </c>
      <c r="H1093" s="2" t="s">
        <v>1632</v>
      </c>
      <c r="I1093" s="2" t="s">
        <v>3430</v>
      </c>
      <c r="J1093" s="2" t="s">
        <v>1053</v>
      </c>
      <c r="K1093" s="2" t="s">
        <v>1038</v>
      </c>
      <c r="L1093" s="2" t="s">
        <v>1332</v>
      </c>
      <c r="M1093" s="2" t="s">
        <v>1059</v>
      </c>
      <c r="N1093" s="2" t="s">
        <v>1333</v>
      </c>
      <c r="O1093" s="2" t="s">
        <v>1040</v>
      </c>
      <c r="P1093" s="2" t="str">
        <f t="shared" si="34"/>
        <v>P-Onsite</v>
      </c>
      <c r="Q1093" s="2" t="str">
        <f t="shared" si="35"/>
        <v>P-S1_Onsite</v>
      </c>
      <c r="R1093" s="2" t="s">
        <v>1061</v>
      </c>
      <c r="S1093" s="2" t="s">
        <v>1041</v>
      </c>
      <c r="T1093" s="2" t="s">
        <v>1596</v>
      </c>
    </row>
    <row r="1094" spans="1:20" x14ac:dyDescent="0.3">
      <c r="A1094" s="2" t="s">
        <v>3431</v>
      </c>
      <c r="B1094" s="2" t="s">
        <v>1054</v>
      </c>
      <c r="C1094" s="2" t="s">
        <v>3432</v>
      </c>
      <c r="D1094" s="2" t="s">
        <v>3433</v>
      </c>
      <c r="E1094" s="2" t="s">
        <v>3434</v>
      </c>
      <c r="F1094" s="2" t="s">
        <v>1605</v>
      </c>
      <c r="G1094" s="2" t="s">
        <v>1606</v>
      </c>
      <c r="H1094" s="2" t="s">
        <v>1607</v>
      </c>
      <c r="I1094" s="2" t="s">
        <v>3435</v>
      </c>
      <c r="J1094" s="2" t="s">
        <v>1609</v>
      </c>
      <c r="K1094" s="2" t="s">
        <v>1610</v>
      </c>
      <c r="L1094" s="2" t="s">
        <v>1164</v>
      </c>
      <c r="M1094" s="2" t="s">
        <v>1059</v>
      </c>
      <c r="N1094" s="2" t="s">
        <v>1165</v>
      </c>
      <c r="O1094" s="2" t="s">
        <v>1040</v>
      </c>
      <c r="P1094" s="2" t="str">
        <f t="shared" si="34"/>
        <v>P-Onsite</v>
      </c>
      <c r="Q1094" s="2" t="str">
        <f t="shared" si="35"/>
        <v>P-S1_Onsite</v>
      </c>
      <c r="R1094" s="2" t="s">
        <v>1061</v>
      </c>
      <c r="S1094" s="2" t="s">
        <v>1041</v>
      </c>
      <c r="T1094" s="2" t="s">
        <v>1596</v>
      </c>
    </row>
    <row r="1095" spans="1:20" x14ac:dyDescent="0.3">
      <c r="A1095" s="2" t="s">
        <v>3431</v>
      </c>
      <c r="B1095" s="2" t="s">
        <v>1054</v>
      </c>
      <c r="C1095" s="2" t="s">
        <v>3432</v>
      </c>
      <c r="D1095" s="2" t="s">
        <v>3433</v>
      </c>
      <c r="E1095" s="2" t="s">
        <v>3434</v>
      </c>
      <c r="F1095" s="2" t="s">
        <v>1597</v>
      </c>
      <c r="G1095" s="2" t="s">
        <v>1598</v>
      </c>
      <c r="H1095" s="2" t="s">
        <v>1599</v>
      </c>
      <c r="I1095" s="2" t="s">
        <v>3436</v>
      </c>
      <c r="J1095" s="2" t="s">
        <v>1037</v>
      </c>
      <c r="K1095" s="2" t="s">
        <v>1038</v>
      </c>
      <c r="L1095" s="2" t="s">
        <v>1164</v>
      </c>
      <c r="M1095" s="2" t="s">
        <v>1059</v>
      </c>
      <c r="N1095" s="2" t="s">
        <v>1165</v>
      </c>
      <c r="O1095" s="2" t="s">
        <v>1040</v>
      </c>
      <c r="P1095" s="2" t="str">
        <f t="shared" si="34"/>
        <v>P-Onsite</v>
      </c>
      <c r="Q1095" s="2" t="str">
        <f t="shared" si="35"/>
        <v>P-S1_Onsite</v>
      </c>
      <c r="R1095" s="2" t="s">
        <v>1061</v>
      </c>
      <c r="S1095" s="2" t="s">
        <v>1041</v>
      </c>
      <c r="T1095" s="2" t="s">
        <v>1596</v>
      </c>
    </row>
    <row r="1096" spans="1:20" x14ac:dyDescent="0.3">
      <c r="A1096" s="2" t="s">
        <v>3431</v>
      </c>
      <c r="B1096" s="2" t="s">
        <v>1054</v>
      </c>
      <c r="C1096" s="2" t="s">
        <v>3432</v>
      </c>
      <c r="D1096" s="2" t="s">
        <v>3433</v>
      </c>
      <c r="E1096" s="2" t="s">
        <v>3434</v>
      </c>
      <c r="F1096" s="2" t="s">
        <v>1612</v>
      </c>
      <c r="G1096" s="2" t="s">
        <v>1613</v>
      </c>
      <c r="H1096" s="2" t="s">
        <v>1614</v>
      </c>
      <c r="I1096" s="2" t="s">
        <v>3437</v>
      </c>
      <c r="J1096" s="2" t="s">
        <v>1047</v>
      </c>
      <c r="K1096" s="2" t="s">
        <v>1048</v>
      </c>
      <c r="L1096" s="2" t="s">
        <v>1164</v>
      </c>
      <c r="M1096" s="2" t="s">
        <v>1059</v>
      </c>
      <c r="N1096" s="2" t="s">
        <v>1165</v>
      </c>
      <c r="O1096" s="2" t="s">
        <v>1040</v>
      </c>
      <c r="P1096" s="2" t="str">
        <f t="shared" si="34"/>
        <v>P-Onsite</v>
      </c>
      <c r="Q1096" s="2" t="str">
        <f t="shared" si="35"/>
        <v>P-S1_Onsite</v>
      </c>
      <c r="R1096" s="2" t="s">
        <v>1061</v>
      </c>
      <c r="S1096" s="2" t="s">
        <v>1041</v>
      </c>
      <c r="T1096" s="2" t="s">
        <v>1596</v>
      </c>
    </row>
    <row r="1097" spans="1:20" x14ac:dyDescent="0.3">
      <c r="A1097" s="2" t="s">
        <v>3438</v>
      </c>
      <c r="B1097" s="2" t="s">
        <v>1054</v>
      </c>
      <c r="C1097" s="2" t="s">
        <v>3439</v>
      </c>
      <c r="D1097" s="2" t="s">
        <v>3440</v>
      </c>
      <c r="E1097" s="2" t="s">
        <v>3441</v>
      </c>
      <c r="F1097" s="2" t="s">
        <v>1605</v>
      </c>
      <c r="G1097" s="2" t="s">
        <v>1606</v>
      </c>
      <c r="H1097" s="2" t="s">
        <v>1607</v>
      </c>
      <c r="I1097" s="2" t="s">
        <v>3442</v>
      </c>
      <c r="J1097" s="2" t="s">
        <v>1609</v>
      </c>
      <c r="K1097" s="2" t="s">
        <v>1610</v>
      </c>
      <c r="L1097" s="2" t="s">
        <v>1205</v>
      </c>
      <c r="M1097" s="2" t="s">
        <v>1059</v>
      </c>
      <c r="N1097" s="2" t="s">
        <v>1206</v>
      </c>
      <c r="O1097" s="2" t="s">
        <v>1040</v>
      </c>
      <c r="P1097" s="2" t="str">
        <f t="shared" si="34"/>
        <v>P-Onsite</v>
      </c>
      <c r="Q1097" s="2" t="str">
        <f t="shared" si="35"/>
        <v>P-S1_Onsite</v>
      </c>
      <c r="R1097" s="2" t="s">
        <v>1061</v>
      </c>
      <c r="S1097" s="2" t="s">
        <v>1041</v>
      </c>
      <c r="T1097" s="2" t="s">
        <v>1596</v>
      </c>
    </row>
    <row r="1098" spans="1:20" x14ac:dyDescent="0.3">
      <c r="A1098" s="2" t="s">
        <v>3438</v>
      </c>
      <c r="B1098" s="2" t="s">
        <v>1054</v>
      </c>
      <c r="C1098" s="2" t="s">
        <v>3439</v>
      </c>
      <c r="D1098" s="2" t="s">
        <v>3440</v>
      </c>
      <c r="E1098" s="2" t="s">
        <v>3441</v>
      </c>
      <c r="F1098" s="2" t="s">
        <v>1592</v>
      </c>
      <c r="G1098" s="2" t="s">
        <v>1593</v>
      </c>
      <c r="H1098" s="2" t="s">
        <v>1594</v>
      </c>
      <c r="I1098" s="2" t="s">
        <v>3443</v>
      </c>
      <c r="J1098" s="2" t="s">
        <v>1066</v>
      </c>
      <c r="K1098" s="2" t="s">
        <v>1048</v>
      </c>
      <c r="L1098" s="2" t="s">
        <v>1205</v>
      </c>
      <c r="M1098" s="2" t="s">
        <v>1059</v>
      </c>
      <c r="N1098" s="2" t="s">
        <v>1206</v>
      </c>
      <c r="O1098" s="2" t="s">
        <v>1040</v>
      </c>
      <c r="P1098" s="2" t="str">
        <f t="shared" si="34"/>
        <v>P-Onsite</v>
      </c>
      <c r="Q1098" s="2" t="str">
        <f t="shared" si="35"/>
        <v>P-S1_Onsite</v>
      </c>
      <c r="R1098" s="2" t="s">
        <v>1061</v>
      </c>
      <c r="S1098" s="2" t="s">
        <v>1041</v>
      </c>
      <c r="T1098" s="2" t="s">
        <v>1596</v>
      </c>
    </row>
    <row r="1099" spans="1:20" x14ac:dyDescent="0.3">
      <c r="A1099" s="2" t="s">
        <v>3438</v>
      </c>
      <c r="B1099" s="2" t="s">
        <v>1054</v>
      </c>
      <c r="C1099" s="2" t="s">
        <v>3439</v>
      </c>
      <c r="D1099" s="2" t="s">
        <v>3440</v>
      </c>
      <c r="E1099" s="2" t="s">
        <v>3441</v>
      </c>
      <c r="F1099" s="2" t="s">
        <v>1597</v>
      </c>
      <c r="G1099" s="2" t="s">
        <v>1598</v>
      </c>
      <c r="H1099" s="2" t="s">
        <v>1599</v>
      </c>
      <c r="I1099" s="2" t="s">
        <v>3444</v>
      </c>
      <c r="J1099" s="2" t="s">
        <v>1037</v>
      </c>
      <c r="K1099" s="2" t="s">
        <v>1038</v>
      </c>
      <c r="L1099" s="2" t="s">
        <v>1205</v>
      </c>
      <c r="M1099" s="2" t="s">
        <v>1059</v>
      </c>
      <c r="N1099" s="2" t="s">
        <v>1206</v>
      </c>
      <c r="O1099" s="2" t="s">
        <v>1040</v>
      </c>
      <c r="P1099" s="2" t="str">
        <f t="shared" si="34"/>
        <v>P-Onsite</v>
      </c>
      <c r="Q1099" s="2" t="str">
        <f t="shared" si="35"/>
        <v>P-S1_Onsite</v>
      </c>
      <c r="R1099" s="2" t="s">
        <v>1061</v>
      </c>
      <c r="S1099" s="2" t="s">
        <v>1041</v>
      </c>
      <c r="T1099" s="2" t="s">
        <v>1596</v>
      </c>
    </row>
    <row r="1100" spans="1:20" x14ac:dyDescent="0.3">
      <c r="A1100" s="2" t="s">
        <v>3438</v>
      </c>
      <c r="B1100" s="2" t="s">
        <v>1054</v>
      </c>
      <c r="C1100" s="2" t="s">
        <v>3439</v>
      </c>
      <c r="D1100" s="2" t="s">
        <v>3440</v>
      </c>
      <c r="E1100" s="2" t="s">
        <v>3441</v>
      </c>
      <c r="F1100" s="2" t="s">
        <v>1612</v>
      </c>
      <c r="G1100" s="2" t="s">
        <v>1613</v>
      </c>
      <c r="H1100" s="2" t="s">
        <v>1614</v>
      </c>
      <c r="I1100" s="2" t="s">
        <v>3445</v>
      </c>
      <c r="J1100" s="2" t="s">
        <v>1047</v>
      </c>
      <c r="K1100" s="2" t="s">
        <v>1048</v>
      </c>
      <c r="L1100" s="2" t="s">
        <v>1205</v>
      </c>
      <c r="M1100" s="2" t="s">
        <v>1059</v>
      </c>
      <c r="N1100" s="2" t="s">
        <v>1206</v>
      </c>
      <c r="O1100" s="2" t="s">
        <v>1040</v>
      </c>
      <c r="P1100" s="2" t="str">
        <f t="shared" si="34"/>
        <v>P-Onsite</v>
      </c>
      <c r="Q1100" s="2" t="str">
        <f t="shared" si="35"/>
        <v>P-S1_Onsite</v>
      </c>
      <c r="R1100" s="2" t="s">
        <v>1061</v>
      </c>
      <c r="S1100" s="2" t="s">
        <v>1041</v>
      </c>
      <c r="T1100" s="2" t="s">
        <v>1596</v>
      </c>
    </row>
    <row r="1101" spans="1:20" x14ac:dyDescent="0.3">
      <c r="A1101" s="2" t="s">
        <v>3438</v>
      </c>
      <c r="B1101" s="2" t="s">
        <v>1054</v>
      </c>
      <c r="C1101" s="2" t="s">
        <v>3439</v>
      </c>
      <c r="D1101" s="2" t="s">
        <v>3440</v>
      </c>
      <c r="E1101" s="2" t="s">
        <v>3441</v>
      </c>
      <c r="F1101" s="2" t="s">
        <v>1630</v>
      </c>
      <c r="G1101" s="2" t="s">
        <v>1631</v>
      </c>
      <c r="H1101" s="2" t="s">
        <v>1632</v>
      </c>
      <c r="I1101" s="2" t="s">
        <v>3446</v>
      </c>
      <c r="J1101" s="2" t="s">
        <v>1053</v>
      </c>
      <c r="K1101" s="2" t="s">
        <v>1038</v>
      </c>
      <c r="L1101" s="2" t="s">
        <v>1205</v>
      </c>
      <c r="M1101" s="2" t="s">
        <v>1059</v>
      </c>
      <c r="N1101" s="2" t="s">
        <v>1206</v>
      </c>
      <c r="O1101" s="2" t="s">
        <v>1040</v>
      </c>
      <c r="P1101" s="2" t="str">
        <f t="shared" si="34"/>
        <v>P-Onsite</v>
      </c>
      <c r="Q1101" s="2" t="str">
        <f t="shared" si="35"/>
        <v>P-S1_Onsite</v>
      </c>
      <c r="R1101" s="2" t="s">
        <v>1061</v>
      </c>
      <c r="S1101" s="2" t="s">
        <v>1041</v>
      </c>
      <c r="T1101" s="2" t="s">
        <v>1596</v>
      </c>
    </row>
    <row r="1102" spans="1:20" x14ac:dyDescent="0.3">
      <c r="A1102" s="2" t="s">
        <v>3447</v>
      </c>
      <c r="B1102" s="2" t="s">
        <v>1054</v>
      </c>
      <c r="C1102" s="2" t="s">
        <v>3448</v>
      </c>
      <c r="D1102" s="2" t="s">
        <v>3449</v>
      </c>
      <c r="E1102" s="2" t="s">
        <v>3450</v>
      </c>
      <c r="F1102" s="2" t="s">
        <v>1597</v>
      </c>
      <c r="G1102" s="2" t="s">
        <v>1598</v>
      </c>
      <c r="H1102" s="2" t="s">
        <v>1599</v>
      </c>
      <c r="I1102" s="2" t="s">
        <v>3451</v>
      </c>
      <c r="J1102" s="2" t="s">
        <v>1037</v>
      </c>
      <c r="K1102" s="2" t="s">
        <v>1038</v>
      </c>
      <c r="L1102" s="2" t="s">
        <v>1300</v>
      </c>
      <c r="M1102" s="2" t="s">
        <v>1059</v>
      </c>
      <c r="N1102" s="2" t="s">
        <v>1301</v>
      </c>
      <c r="O1102" s="2" t="s">
        <v>1040</v>
      </c>
      <c r="P1102" s="2" t="str">
        <f t="shared" si="34"/>
        <v>P-Onsite</v>
      </c>
      <c r="Q1102" s="2" t="str">
        <f t="shared" si="35"/>
        <v>P-S1_Onsite</v>
      </c>
      <c r="R1102" s="2" t="s">
        <v>1061</v>
      </c>
      <c r="S1102" s="2" t="s">
        <v>1041</v>
      </c>
      <c r="T1102" s="2" t="s">
        <v>1596</v>
      </c>
    </row>
    <row r="1103" spans="1:20" x14ac:dyDescent="0.3">
      <c r="A1103" s="2" t="s">
        <v>3447</v>
      </c>
      <c r="B1103" s="2" t="s">
        <v>1054</v>
      </c>
      <c r="C1103" s="2" t="s">
        <v>3448</v>
      </c>
      <c r="D1103" s="2" t="s">
        <v>3449</v>
      </c>
      <c r="E1103" s="2" t="s">
        <v>3450</v>
      </c>
      <c r="F1103" s="2" t="s">
        <v>1630</v>
      </c>
      <c r="G1103" s="2" t="s">
        <v>1631</v>
      </c>
      <c r="H1103" s="2" t="s">
        <v>1632</v>
      </c>
      <c r="I1103" s="2" t="s">
        <v>3452</v>
      </c>
      <c r="J1103" s="2" t="s">
        <v>1053</v>
      </c>
      <c r="K1103" s="2" t="s">
        <v>1038</v>
      </c>
      <c r="L1103" s="2" t="s">
        <v>1300</v>
      </c>
      <c r="M1103" s="2" t="s">
        <v>1059</v>
      </c>
      <c r="N1103" s="2" t="s">
        <v>1301</v>
      </c>
      <c r="O1103" s="2" t="s">
        <v>1040</v>
      </c>
      <c r="P1103" s="2" t="str">
        <f t="shared" si="34"/>
        <v>P-Onsite</v>
      </c>
      <c r="Q1103" s="2" t="str">
        <f t="shared" si="35"/>
        <v>P-S1_Onsite</v>
      </c>
      <c r="R1103" s="2" t="s">
        <v>1061</v>
      </c>
      <c r="S1103" s="2" t="s">
        <v>1041</v>
      </c>
      <c r="T1103" s="2" t="s">
        <v>1596</v>
      </c>
    </row>
    <row r="1104" spans="1:20" x14ac:dyDescent="0.3">
      <c r="A1104" s="2" t="s">
        <v>3453</v>
      </c>
      <c r="B1104" s="2" t="s">
        <v>1031</v>
      </c>
      <c r="C1104" s="2" t="s">
        <v>3454</v>
      </c>
      <c r="D1104" s="2" t="s">
        <v>3455</v>
      </c>
      <c r="E1104" s="2" t="s">
        <v>3456</v>
      </c>
      <c r="F1104" s="2" t="s">
        <v>3457</v>
      </c>
      <c r="G1104" s="2" t="s">
        <v>1598</v>
      </c>
      <c r="H1104" s="2" t="s">
        <v>1599</v>
      </c>
      <c r="I1104" s="2" t="s">
        <v>3458</v>
      </c>
      <c r="J1104" s="2" t="s">
        <v>1037</v>
      </c>
      <c r="K1104" s="2" t="s">
        <v>1038</v>
      </c>
      <c r="L1104" s="2" t="s">
        <v>1039</v>
      </c>
      <c r="M1104" s="2" t="s">
        <v>1039</v>
      </c>
      <c r="N1104" s="2" t="s">
        <v>1039</v>
      </c>
      <c r="O1104" s="2" t="s">
        <v>1040</v>
      </c>
      <c r="P1104" s="2" t="str">
        <f t="shared" si="34"/>
        <v>P-Online</v>
      </c>
      <c r="Q1104" s="2" t="str">
        <f t="shared" si="35"/>
        <v>P-ine_OLD 2</v>
      </c>
      <c r="R1104" s="2"/>
      <c r="S1104" s="2" t="s">
        <v>1041</v>
      </c>
      <c r="T1104" s="2" t="s">
        <v>1596</v>
      </c>
    </row>
    <row r="1105" spans="1:20" x14ac:dyDescent="0.3">
      <c r="A1105" s="2" t="s">
        <v>3453</v>
      </c>
      <c r="B1105" s="2" t="s">
        <v>1054</v>
      </c>
      <c r="C1105" s="2" t="s">
        <v>3454</v>
      </c>
      <c r="D1105" s="2" t="s">
        <v>3455</v>
      </c>
      <c r="E1105" s="2" t="s">
        <v>3456</v>
      </c>
      <c r="F1105" s="2" t="s">
        <v>1612</v>
      </c>
      <c r="G1105" s="2" t="s">
        <v>1613</v>
      </c>
      <c r="H1105" s="2" t="s">
        <v>1614</v>
      </c>
      <c r="I1105" s="2" t="s">
        <v>3459</v>
      </c>
      <c r="J1105" s="2" t="s">
        <v>1047</v>
      </c>
      <c r="K1105" s="2" t="s">
        <v>1048</v>
      </c>
      <c r="L1105" s="2" t="s">
        <v>1198</v>
      </c>
      <c r="M1105" s="2" t="s">
        <v>1059</v>
      </c>
      <c r="N1105" s="2" t="s">
        <v>1199</v>
      </c>
      <c r="O1105" s="2" t="s">
        <v>1040</v>
      </c>
      <c r="P1105" s="2" t="str">
        <f t="shared" si="34"/>
        <v>P-Onsite</v>
      </c>
      <c r="Q1105" s="2" t="str">
        <f t="shared" si="35"/>
        <v>P-S1_Onsite</v>
      </c>
      <c r="R1105" s="2" t="s">
        <v>1061</v>
      </c>
      <c r="S1105" s="2" t="s">
        <v>1041</v>
      </c>
      <c r="T1105" s="2" t="s">
        <v>1596</v>
      </c>
    </row>
    <row r="1106" spans="1:20" x14ac:dyDescent="0.3">
      <c r="A1106" s="2" t="s">
        <v>3453</v>
      </c>
      <c r="B1106" s="2" t="s">
        <v>1054</v>
      </c>
      <c r="C1106" s="2" t="s">
        <v>3454</v>
      </c>
      <c r="D1106" s="2" t="s">
        <v>3455</v>
      </c>
      <c r="E1106" s="2" t="s">
        <v>3456</v>
      </c>
      <c r="F1106" s="2" t="s">
        <v>1630</v>
      </c>
      <c r="G1106" s="2" t="s">
        <v>1631</v>
      </c>
      <c r="H1106" s="2" t="s">
        <v>1632</v>
      </c>
      <c r="I1106" s="2" t="s">
        <v>3460</v>
      </c>
      <c r="J1106" s="2" t="s">
        <v>1053</v>
      </c>
      <c r="K1106" s="2" t="s">
        <v>1038</v>
      </c>
      <c r="L1106" s="2" t="s">
        <v>1198</v>
      </c>
      <c r="M1106" s="2" t="s">
        <v>1059</v>
      </c>
      <c r="N1106" s="2" t="s">
        <v>1199</v>
      </c>
      <c r="O1106" s="2" t="s">
        <v>1040</v>
      </c>
      <c r="P1106" s="2" t="str">
        <f t="shared" si="34"/>
        <v>P-Onsite</v>
      </c>
      <c r="Q1106" s="2" t="str">
        <f t="shared" si="35"/>
        <v>P-S1_Onsite</v>
      </c>
      <c r="R1106" s="2" t="s">
        <v>1061</v>
      </c>
      <c r="S1106" s="2" t="s">
        <v>1041</v>
      </c>
      <c r="T1106" s="2" t="s">
        <v>1596</v>
      </c>
    </row>
    <row r="1107" spans="1:20" x14ac:dyDescent="0.3">
      <c r="A1107" s="2" t="s">
        <v>96</v>
      </c>
      <c r="B1107" s="2" t="s">
        <v>1031</v>
      </c>
      <c r="C1107" s="2" t="s">
        <v>97</v>
      </c>
      <c r="D1107" s="2" t="s">
        <v>98</v>
      </c>
      <c r="E1107" s="2" t="s">
        <v>3461</v>
      </c>
      <c r="F1107" s="2" t="s">
        <v>1049</v>
      </c>
      <c r="G1107" s="2" t="s">
        <v>1050</v>
      </c>
      <c r="H1107" s="2" t="s">
        <v>1051</v>
      </c>
      <c r="I1107" s="2" t="s">
        <v>3462</v>
      </c>
      <c r="J1107" s="2" t="s">
        <v>1053</v>
      </c>
      <c r="K1107" s="2" t="s">
        <v>1038</v>
      </c>
      <c r="L1107" s="2" t="s">
        <v>1039</v>
      </c>
      <c r="M1107" s="2" t="s">
        <v>1039</v>
      </c>
      <c r="N1107" s="2" t="s">
        <v>1039</v>
      </c>
      <c r="O1107" s="2" t="s">
        <v>1040</v>
      </c>
      <c r="P1107" s="2" t="str">
        <f t="shared" si="34"/>
        <v>P-Online</v>
      </c>
      <c r="Q1107" s="2" t="str">
        <f t="shared" si="35"/>
        <v>P-S1_Online</v>
      </c>
      <c r="R1107" s="2"/>
      <c r="S1107" s="2" t="s">
        <v>1041</v>
      </c>
      <c r="T1107" s="2" t="s">
        <v>1042</v>
      </c>
    </row>
    <row r="1108" spans="1:20" x14ac:dyDescent="0.3">
      <c r="A1108" s="2" t="s">
        <v>96</v>
      </c>
      <c r="B1108" s="2" t="s">
        <v>1031</v>
      </c>
      <c r="C1108" s="2" t="s">
        <v>97</v>
      </c>
      <c r="D1108" s="2" t="s">
        <v>98</v>
      </c>
      <c r="E1108" s="2" t="s">
        <v>3461</v>
      </c>
      <c r="F1108" s="2" t="s">
        <v>1043</v>
      </c>
      <c r="G1108" s="2" t="s">
        <v>1044</v>
      </c>
      <c r="H1108" s="2" t="s">
        <v>1045</v>
      </c>
      <c r="I1108" s="2" t="s">
        <v>3463</v>
      </c>
      <c r="J1108" s="2" t="s">
        <v>1047</v>
      </c>
      <c r="K1108" s="2" t="s">
        <v>1048</v>
      </c>
      <c r="L1108" s="2" t="s">
        <v>1039</v>
      </c>
      <c r="M1108" s="2" t="s">
        <v>1039</v>
      </c>
      <c r="N1108" s="2" t="s">
        <v>1039</v>
      </c>
      <c r="O1108" s="2" t="s">
        <v>1040</v>
      </c>
      <c r="P1108" s="2" t="str">
        <f t="shared" si="34"/>
        <v>P-Online</v>
      </c>
      <c r="Q1108" s="2" t="str">
        <f t="shared" si="35"/>
        <v>P-S1_Online</v>
      </c>
      <c r="R1108" s="2"/>
      <c r="S1108" s="2" t="s">
        <v>1041</v>
      </c>
      <c r="T1108" s="2" t="s">
        <v>1042</v>
      </c>
    </row>
    <row r="1109" spans="1:20" x14ac:dyDescent="0.3">
      <c r="A1109" s="2" t="s">
        <v>1958</v>
      </c>
      <c r="B1109" s="2" t="s">
        <v>1031</v>
      </c>
      <c r="C1109" s="2" t="s">
        <v>1959</v>
      </c>
      <c r="D1109" s="2" t="s">
        <v>1960</v>
      </c>
      <c r="E1109" s="2" t="s">
        <v>1961</v>
      </c>
      <c r="F1109" s="2" t="s">
        <v>3457</v>
      </c>
      <c r="G1109" s="2" t="s">
        <v>1598</v>
      </c>
      <c r="H1109" s="2" t="s">
        <v>1599</v>
      </c>
      <c r="I1109" s="2" t="s">
        <v>3464</v>
      </c>
      <c r="J1109" s="2" t="s">
        <v>1037</v>
      </c>
      <c r="K1109" s="2" t="s">
        <v>1038</v>
      </c>
      <c r="L1109" s="2" t="s">
        <v>1039</v>
      </c>
      <c r="M1109" s="2" t="s">
        <v>1039</v>
      </c>
      <c r="N1109" s="2" t="s">
        <v>1039</v>
      </c>
      <c r="O1109" s="2" t="s">
        <v>1040</v>
      </c>
      <c r="P1109" s="2" t="str">
        <f t="shared" si="34"/>
        <v>P-Online</v>
      </c>
      <c r="Q1109" s="2" t="str">
        <f t="shared" si="35"/>
        <v>P-ine_OLD 2</v>
      </c>
      <c r="R1109" s="2"/>
      <c r="S1109" s="2" t="s">
        <v>1041</v>
      </c>
      <c r="T1109" s="2" t="s">
        <v>1596</v>
      </c>
    </row>
    <row r="1110" spans="1:20" x14ac:dyDescent="0.3">
      <c r="A1110" s="2" t="s">
        <v>2619</v>
      </c>
      <c r="B1110" s="2" t="s">
        <v>1031</v>
      </c>
      <c r="C1110" s="2" t="s">
        <v>2620</v>
      </c>
      <c r="D1110" s="2" t="s">
        <v>2621</v>
      </c>
      <c r="E1110" s="2" t="s">
        <v>2622</v>
      </c>
      <c r="F1110" s="2" t="s">
        <v>3465</v>
      </c>
      <c r="G1110" s="2" t="s">
        <v>1598</v>
      </c>
      <c r="H1110" s="2" t="s">
        <v>1599</v>
      </c>
      <c r="I1110" s="2" t="s">
        <v>3466</v>
      </c>
      <c r="J1110" s="2" t="s">
        <v>1037</v>
      </c>
      <c r="K1110" s="2" t="s">
        <v>1038</v>
      </c>
      <c r="L1110" s="2" t="s">
        <v>1039</v>
      </c>
      <c r="M1110" s="2" t="s">
        <v>1039</v>
      </c>
      <c r="N1110" s="2" t="s">
        <v>1039</v>
      </c>
      <c r="O1110" s="2" t="s">
        <v>1040</v>
      </c>
      <c r="P1110" s="2" t="str">
        <f t="shared" si="34"/>
        <v>P-Online</v>
      </c>
      <c r="Q1110" s="2" t="str">
        <f t="shared" si="35"/>
        <v>P-nline_OLD</v>
      </c>
      <c r="R1110" s="2"/>
      <c r="S1110" s="2" t="s">
        <v>1041</v>
      </c>
      <c r="T1110" s="2" t="s">
        <v>1596</v>
      </c>
    </row>
    <row r="1111" spans="1:20" x14ac:dyDescent="0.3">
      <c r="A1111" s="2" t="s">
        <v>3084</v>
      </c>
      <c r="B1111" s="2" t="s">
        <v>1031</v>
      </c>
      <c r="C1111" s="2" t="s">
        <v>3085</v>
      </c>
      <c r="D1111" s="2" t="s">
        <v>3086</v>
      </c>
      <c r="E1111" s="2" t="s">
        <v>3087</v>
      </c>
      <c r="F1111" s="2" t="s">
        <v>3457</v>
      </c>
      <c r="G1111" s="2" t="s">
        <v>1598</v>
      </c>
      <c r="H1111" s="2" t="s">
        <v>1599</v>
      </c>
      <c r="I1111" s="2" t="s">
        <v>3467</v>
      </c>
      <c r="J1111" s="2" t="s">
        <v>1037</v>
      </c>
      <c r="K1111" s="2" t="s">
        <v>1038</v>
      </c>
      <c r="L1111" s="2" t="s">
        <v>1039</v>
      </c>
      <c r="M1111" s="2" t="s">
        <v>1039</v>
      </c>
      <c r="N1111" s="2" t="s">
        <v>1039</v>
      </c>
      <c r="O1111" s="2" t="s">
        <v>1040</v>
      </c>
      <c r="P1111" s="2" t="str">
        <f t="shared" si="34"/>
        <v>P-Online</v>
      </c>
      <c r="Q1111" s="2" t="str">
        <f t="shared" si="35"/>
        <v>P-ine_OLD 2</v>
      </c>
      <c r="R1111" s="2"/>
      <c r="S1111" s="2" t="s">
        <v>1041</v>
      </c>
      <c r="T1111" s="2" t="s">
        <v>1596</v>
      </c>
    </row>
    <row r="1112" spans="1:20" x14ac:dyDescent="0.3">
      <c r="A1112" s="2" t="s">
        <v>3135</v>
      </c>
      <c r="B1112" s="2" t="s">
        <v>1031</v>
      </c>
      <c r="C1112" s="2" t="s">
        <v>3136</v>
      </c>
      <c r="D1112" s="2" t="s">
        <v>3137</v>
      </c>
      <c r="E1112" s="2" t="s">
        <v>3138</v>
      </c>
      <c r="F1112" s="2" t="s">
        <v>3465</v>
      </c>
      <c r="G1112" s="2" t="s">
        <v>1598</v>
      </c>
      <c r="H1112" s="2" t="s">
        <v>1599</v>
      </c>
      <c r="I1112" s="2" t="s">
        <v>3468</v>
      </c>
      <c r="J1112" s="2" t="s">
        <v>1037</v>
      </c>
      <c r="K1112" s="2" t="s">
        <v>1038</v>
      </c>
      <c r="L1112" s="2" t="s">
        <v>1039</v>
      </c>
      <c r="M1112" s="2" t="s">
        <v>1039</v>
      </c>
      <c r="N1112" s="2" t="s">
        <v>1039</v>
      </c>
      <c r="O1112" s="2" t="s">
        <v>1040</v>
      </c>
      <c r="P1112" s="2" t="str">
        <f t="shared" si="34"/>
        <v>P-Online</v>
      </c>
      <c r="Q1112" s="2" t="str">
        <f t="shared" si="35"/>
        <v>P-nline_OLD</v>
      </c>
      <c r="R1112" s="2"/>
      <c r="S1112" s="2" t="s">
        <v>1041</v>
      </c>
      <c r="T1112" s="2" t="s">
        <v>1596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C871F-3755-44D4-B6AD-F7ED14518FE8}">
  <dimension ref="A1:T2595"/>
  <sheetViews>
    <sheetView topLeftCell="A585" workbookViewId="0">
      <selection activeCell="A601" sqref="A601:XFD601"/>
    </sheetView>
  </sheetViews>
  <sheetFormatPr defaultRowHeight="14.4" x14ac:dyDescent="0.3"/>
  <sheetData>
    <row r="1" spans="1:20" x14ac:dyDescent="0.3">
      <c r="A1" s="16" t="s">
        <v>1011</v>
      </c>
      <c r="B1" s="16" t="s">
        <v>1012</v>
      </c>
      <c r="C1" s="16" t="s">
        <v>1013</v>
      </c>
      <c r="D1" s="16" t="s">
        <v>1014</v>
      </c>
      <c r="E1" s="16" t="s">
        <v>1015</v>
      </c>
      <c r="F1" s="16" t="s">
        <v>1016</v>
      </c>
      <c r="G1" s="16" t="s">
        <v>1017</v>
      </c>
      <c r="H1" s="16" t="s">
        <v>1018</v>
      </c>
      <c r="I1" s="16" t="s">
        <v>1019</v>
      </c>
      <c r="J1" s="16" t="s">
        <v>1020</v>
      </c>
      <c r="K1" s="16" t="s">
        <v>1021</v>
      </c>
      <c r="L1" s="16" t="s">
        <v>1022</v>
      </c>
      <c r="M1" s="16" t="s">
        <v>1023</v>
      </c>
      <c r="N1" s="16" t="s">
        <v>1024</v>
      </c>
      <c r="O1" s="16" t="s">
        <v>1025</v>
      </c>
      <c r="P1" s="16" t="s">
        <v>1026</v>
      </c>
      <c r="Q1" s="16" t="s">
        <v>1027</v>
      </c>
      <c r="R1" s="16" t="s">
        <v>1028</v>
      </c>
      <c r="S1" s="16" t="s">
        <v>1029</v>
      </c>
      <c r="T1" s="17" t="s">
        <v>1030</v>
      </c>
    </row>
    <row r="2" spans="1:20" x14ac:dyDescent="0.3">
      <c r="A2" s="21" t="s">
        <v>6</v>
      </c>
      <c r="B2" s="21" t="s">
        <v>1054</v>
      </c>
      <c r="C2" s="21" t="s">
        <v>7</v>
      </c>
      <c r="D2" s="21" t="s">
        <v>8</v>
      </c>
      <c r="E2" s="2" t="s">
        <v>3472</v>
      </c>
      <c r="F2" s="21" t="s">
        <v>3473</v>
      </c>
      <c r="G2" s="21" t="s">
        <v>1050</v>
      </c>
      <c r="H2" s="21" t="s">
        <v>3474</v>
      </c>
      <c r="I2" s="21" t="s">
        <v>4578</v>
      </c>
      <c r="J2" s="2" t="s">
        <v>3475</v>
      </c>
      <c r="K2" s="22" t="s">
        <v>1048</v>
      </c>
      <c r="L2" s="2" t="s">
        <v>1083</v>
      </c>
      <c r="M2" s="2" t="s">
        <v>1084</v>
      </c>
      <c r="N2" s="2" t="s">
        <v>1085</v>
      </c>
      <c r="O2" s="2" t="s">
        <v>1040</v>
      </c>
      <c r="P2" s="2" t="str">
        <f>CONCATENATE(LEFT(O2,1),"-",B2)</f>
        <v>P-Onsite</v>
      </c>
      <c r="Q2" s="2" t="str">
        <f>CONCATENATE(LEFT($O2,1),"-",RIGHT($F2,9))</f>
        <v>P-S2_Onsite</v>
      </c>
      <c r="R2" s="2" t="s">
        <v>3476</v>
      </c>
      <c r="S2" s="2" t="s">
        <v>1041</v>
      </c>
      <c r="T2" s="21" t="s">
        <v>3477</v>
      </c>
    </row>
    <row r="3" spans="1:20" x14ac:dyDescent="0.3">
      <c r="A3" s="21" t="s">
        <v>6</v>
      </c>
      <c r="B3" s="21" t="s">
        <v>1054</v>
      </c>
      <c r="C3" s="21" t="s">
        <v>7</v>
      </c>
      <c r="D3" s="21" t="s">
        <v>8</v>
      </c>
      <c r="E3" s="2" t="s">
        <v>3472</v>
      </c>
      <c r="F3" s="21" t="s">
        <v>3478</v>
      </c>
      <c r="G3" s="21" t="s">
        <v>1044</v>
      </c>
      <c r="H3" s="21" t="s">
        <v>1005</v>
      </c>
      <c r="I3" s="21" t="s">
        <v>4579</v>
      </c>
      <c r="J3" s="2" t="s">
        <v>3479</v>
      </c>
      <c r="K3" s="22" t="s">
        <v>1038</v>
      </c>
      <c r="L3" s="2" t="s">
        <v>1083</v>
      </c>
      <c r="M3" s="2" t="s">
        <v>1084</v>
      </c>
      <c r="N3" s="2" t="s">
        <v>1085</v>
      </c>
      <c r="O3" s="2" t="s">
        <v>1040</v>
      </c>
      <c r="P3" s="2" t="str">
        <f t="shared" ref="P3:P66" si="0">CONCATENATE(LEFT(O3,1),"-",B3)</f>
        <v>P-Onsite</v>
      </c>
      <c r="Q3" s="2" t="str">
        <f t="shared" ref="Q3:Q66" si="1">CONCATENATE(LEFT($O3,1),"-",RIGHT($F3,9))</f>
        <v>P-S2_Onsite</v>
      </c>
      <c r="R3" s="2" t="s">
        <v>3476</v>
      </c>
      <c r="S3" s="2" t="s">
        <v>1041</v>
      </c>
      <c r="T3" s="21" t="s">
        <v>3477</v>
      </c>
    </row>
    <row r="4" spans="1:20" x14ac:dyDescent="0.3">
      <c r="A4" s="21" t="s">
        <v>6</v>
      </c>
      <c r="B4" s="21" t="s">
        <v>1054</v>
      </c>
      <c r="C4" s="21" t="s">
        <v>7</v>
      </c>
      <c r="D4" s="21" t="s">
        <v>8</v>
      </c>
      <c r="E4" s="2" t="s">
        <v>3472</v>
      </c>
      <c r="F4" s="21" t="s">
        <v>3480</v>
      </c>
      <c r="G4" s="21" t="s">
        <v>1034</v>
      </c>
      <c r="H4" s="21" t="s">
        <v>997</v>
      </c>
      <c r="I4" s="21" t="s">
        <v>4580</v>
      </c>
      <c r="J4" s="2" t="s">
        <v>3481</v>
      </c>
      <c r="K4" s="22" t="s">
        <v>1048</v>
      </c>
      <c r="L4" s="2" t="s">
        <v>1083</v>
      </c>
      <c r="M4" s="2" t="s">
        <v>1084</v>
      </c>
      <c r="N4" s="2" t="s">
        <v>1085</v>
      </c>
      <c r="O4" s="2" t="s">
        <v>1040</v>
      </c>
      <c r="P4" s="2" t="str">
        <f t="shared" si="0"/>
        <v>P-Onsite</v>
      </c>
      <c r="Q4" s="2" t="str">
        <f t="shared" si="1"/>
        <v>P-S2_Onsite</v>
      </c>
      <c r="R4" s="2" t="s">
        <v>3476</v>
      </c>
      <c r="S4" s="2" t="s">
        <v>1041</v>
      </c>
      <c r="T4" s="21" t="s">
        <v>3477</v>
      </c>
    </row>
    <row r="5" spans="1:20" x14ac:dyDescent="0.3">
      <c r="A5" s="21" t="s">
        <v>6</v>
      </c>
      <c r="B5" s="21" t="s">
        <v>1054</v>
      </c>
      <c r="C5" s="21" t="s">
        <v>7</v>
      </c>
      <c r="D5" s="21" t="s">
        <v>8</v>
      </c>
      <c r="E5" s="2" t="s">
        <v>3472</v>
      </c>
      <c r="F5" s="21" t="s">
        <v>3482</v>
      </c>
      <c r="G5" s="21" t="s">
        <v>1063</v>
      </c>
      <c r="H5" s="21" t="s">
        <v>3483</v>
      </c>
      <c r="I5" s="21" t="s">
        <v>4581</v>
      </c>
      <c r="J5" s="2" t="s">
        <v>3484</v>
      </c>
      <c r="K5" s="22" t="s">
        <v>1038</v>
      </c>
      <c r="L5" s="2" t="s">
        <v>1083</v>
      </c>
      <c r="M5" s="2" t="s">
        <v>1084</v>
      </c>
      <c r="N5" s="2" t="s">
        <v>1085</v>
      </c>
      <c r="O5" s="2" t="s">
        <v>1040</v>
      </c>
      <c r="P5" s="2" t="str">
        <f t="shared" si="0"/>
        <v>P-Onsite</v>
      </c>
      <c r="Q5" s="2" t="str">
        <f t="shared" si="1"/>
        <v>P-S2_Onsite</v>
      </c>
      <c r="R5" s="2" t="s">
        <v>3476</v>
      </c>
      <c r="S5" s="2" t="s">
        <v>1041</v>
      </c>
      <c r="T5" s="21" t="s">
        <v>3477</v>
      </c>
    </row>
    <row r="6" spans="1:20" x14ac:dyDescent="0.3">
      <c r="A6" s="21" t="s">
        <v>9</v>
      </c>
      <c r="B6" s="21" t="s">
        <v>1054</v>
      </c>
      <c r="C6" s="21" t="s">
        <v>10</v>
      </c>
      <c r="D6" s="21" t="s">
        <v>11</v>
      </c>
      <c r="E6" s="2" t="s">
        <v>3485</v>
      </c>
      <c r="F6" s="21" t="s">
        <v>3473</v>
      </c>
      <c r="G6" s="21" t="s">
        <v>1050</v>
      </c>
      <c r="H6" s="21" t="s">
        <v>3474</v>
      </c>
      <c r="I6" s="21" t="s">
        <v>4582</v>
      </c>
      <c r="J6" s="2" t="s">
        <v>3475</v>
      </c>
      <c r="K6" s="22" t="s">
        <v>1048</v>
      </c>
      <c r="L6" s="2" t="s">
        <v>1089</v>
      </c>
      <c r="M6" s="2" t="s">
        <v>1059</v>
      </c>
      <c r="N6" s="2" t="s">
        <v>1124</v>
      </c>
      <c r="O6" s="2" t="s">
        <v>1098</v>
      </c>
      <c r="P6" s="2" t="str">
        <f t="shared" si="0"/>
        <v>A-Onsite</v>
      </c>
      <c r="Q6" s="2" t="str">
        <f t="shared" si="1"/>
        <v>A-S2_Onsite</v>
      </c>
      <c r="R6" s="2" t="s">
        <v>3476</v>
      </c>
      <c r="S6" s="2" t="s">
        <v>1041</v>
      </c>
      <c r="T6" s="21" t="s">
        <v>3477</v>
      </c>
    </row>
    <row r="7" spans="1:20" x14ac:dyDescent="0.3">
      <c r="A7" s="21" t="s">
        <v>9</v>
      </c>
      <c r="B7" s="21" t="s">
        <v>1054</v>
      </c>
      <c r="C7" s="21" t="s">
        <v>10</v>
      </c>
      <c r="D7" s="21" t="s">
        <v>11</v>
      </c>
      <c r="E7" s="2" t="s">
        <v>3485</v>
      </c>
      <c r="F7" s="21" t="s">
        <v>3478</v>
      </c>
      <c r="G7" s="21" t="s">
        <v>1044</v>
      </c>
      <c r="H7" s="21" t="s">
        <v>1005</v>
      </c>
      <c r="I7" s="21" t="s">
        <v>4583</v>
      </c>
      <c r="J7" s="2" t="s">
        <v>3479</v>
      </c>
      <c r="K7" s="22" t="s">
        <v>1038</v>
      </c>
      <c r="L7" s="2" t="s">
        <v>1089</v>
      </c>
      <c r="M7" s="2" t="s">
        <v>1059</v>
      </c>
      <c r="N7" s="2" t="s">
        <v>1124</v>
      </c>
      <c r="O7" s="2" t="s">
        <v>1098</v>
      </c>
      <c r="P7" s="2" t="str">
        <f t="shared" si="0"/>
        <v>A-Onsite</v>
      </c>
      <c r="Q7" s="2" t="str">
        <f t="shared" si="1"/>
        <v>A-S2_Onsite</v>
      </c>
      <c r="R7" s="2" t="s">
        <v>3476</v>
      </c>
      <c r="S7" s="2" t="s">
        <v>1041</v>
      </c>
      <c r="T7" s="21" t="s">
        <v>3477</v>
      </c>
    </row>
    <row r="8" spans="1:20" x14ac:dyDescent="0.3">
      <c r="A8" s="21" t="s">
        <v>9</v>
      </c>
      <c r="B8" s="21" t="s">
        <v>1054</v>
      </c>
      <c r="C8" s="21" t="s">
        <v>10</v>
      </c>
      <c r="D8" s="21" t="s">
        <v>11</v>
      </c>
      <c r="E8" s="2" t="s">
        <v>3485</v>
      </c>
      <c r="F8" s="21" t="s">
        <v>3480</v>
      </c>
      <c r="G8" s="21" t="s">
        <v>1034</v>
      </c>
      <c r="H8" s="21" t="s">
        <v>997</v>
      </c>
      <c r="I8" s="21" t="s">
        <v>4584</v>
      </c>
      <c r="J8" s="2" t="s">
        <v>3481</v>
      </c>
      <c r="K8" s="22" t="s">
        <v>1048</v>
      </c>
      <c r="L8" s="2" t="s">
        <v>1089</v>
      </c>
      <c r="M8" s="2" t="s">
        <v>1059</v>
      </c>
      <c r="N8" s="2" t="s">
        <v>1124</v>
      </c>
      <c r="O8" s="2" t="s">
        <v>1098</v>
      </c>
      <c r="P8" s="2" t="str">
        <f t="shared" si="0"/>
        <v>A-Onsite</v>
      </c>
      <c r="Q8" s="2" t="str">
        <f t="shared" si="1"/>
        <v>A-S2_Onsite</v>
      </c>
      <c r="R8" s="2" t="s">
        <v>3476</v>
      </c>
      <c r="S8" s="2" t="s">
        <v>1041</v>
      </c>
      <c r="T8" s="21" t="s">
        <v>3477</v>
      </c>
    </row>
    <row r="9" spans="1:20" x14ac:dyDescent="0.3">
      <c r="A9" s="21" t="s">
        <v>9</v>
      </c>
      <c r="B9" s="21" t="s">
        <v>1054</v>
      </c>
      <c r="C9" s="21" t="s">
        <v>10</v>
      </c>
      <c r="D9" s="21" t="s">
        <v>11</v>
      </c>
      <c r="E9" s="2" t="s">
        <v>3485</v>
      </c>
      <c r="F9" s="21" t="s">
        <v>3482</v>
      </c>
      <c r="G9" s="21" t="s">
        <v>1063</v>
      </c>
      <c r="H9" s="21" t="s">
        <v>3483</v>
      </c>
      <c r="I9" s="21" t="s">
        <v>4585</v>
      </c>
      <c r="J9" s="2" t="s">
        <v>3484</v>
      </c>
      <c r="K9" s="22" t="s">
        <v>1038</v>
      </c>
      <c r="L9" s="2" t="s">
        <v>1089</v>
      </c>
      <c r="M9" s="2" t="s">
        <v>1059</v>
      </c>
      <c r="N9" s="2" t="s">
        <v>1124</v>
      </c>
      <c r="O9" s="2" t="s">
        <v>1098</v>
      </c>
      <c r="P9" s="2" t="str">
        <f t="shared" si="0"/>
        <v>A-Onsite</v>
      </c>
      <c r="Q9" s="2" t="str">
        <f t="shared" si="1"/>
        <v>A-S2_Onsite</v>
      </c>
      <c r="R9" s="2" t="s">
        <v>3476</v>
      </c>
      <c r="S9" s="2" t="s">
        <v>1041</v>
      </c>
      <c r="T9" s="21" t="s">
        <v>3477</v>
      </c>
    </row>
    <row r="10" spans="1:20" x14ac:dyDescent="0.3">
      <c r="A10" s="21" t="s">
        <v>12</v>
      </c>
      <c r="B10" s="21" t="s">
        <v>1031</v>
      </c>
      <c r="C10" s="21" t="s">
        <v>13</v>
      </c>
      <c r="D10" s="21" t="s">
        <v>14</v>
      </c>
      <c r="E10" s="2" t="s">
        <v>1032</v>
      </c>
      <c r="F10" s="21" t="s">
        <v>3486</v>
      </c>
      <c r="G10" s="21" t="s">
        <v>1063</v>
      </c>
      <c r="H10" s="21" t="s">
        <v>3483</v>
      </c>
      <c r="I10" s="21" t="s">
        <v>4586</v>
      </c>
      <c r="J10" s="2" t="s">
        <v>3484</v>
      </c>
      <c r="K10" s="22" t="s">
        <v>1038</v>
      </c>
      <c r="L10" s="2" t="s">
        <v>1039</v>
      </c>
      <c r="M10" s="2" t="s">
        <v>1039</v>
      </c>
      <c r="N10" s="2" t="s">
        <v>1039</v>
      </c>
      <c r="O10" s="2" t="s">
        <v>1098</v>
      </c>
      <c r="P10" s="2" t="str">
        <f t="shared" si="0"/>
        <v>A-Online</v>
      </c>
      <c r="Q10" s="2" t="str">
        <f t="shared" si="1"/>
        <v>A-S2_Online</v>
      </c>
      <c r="R10" s="2"/>
      <c r="S10" s="2" t="s">
        <v>1041</v>
      </c>
      <c r="T10" s="21" t="s">
        <v>3477</v>
      </c>
    </row>
    <row r="11" spans="1:20" x14ac:dyDescent="0.3">
      <c r="A11" s="21" t="s">
        <v>15</v>
      </c>
      <c r="B11" s="21" t="s">
        <v>1054</v>
      </c>
      <c r="C11" s="21" t="s">
        <v>16</v>
      </c>
      <c r="D11" s="21" t="s">
        <v>17</v>
      </c>
      <c r="E11" s="2" t="s">
        <v>1055</v>
      </c>
      <c r="F11" s="21" t="s">
        <v>3473</v>
      </c>
      <c r="G11" s="21" t="s">
        <v>1050</v>
      </c>
      <c r="H11" s="21" t="s">
        <v>3474</v>
      </c>
      <c r="I11" s="21" t="s">
        <v>4587</v>
      </c>
      <c r="J11" s="2" t="s">
        <v>3475</v>
      </c>
      <c r="K11" s="22" t="s">
        <v>1048</v>
      </c>
      <c r="L11" s="2" t="s">
        <v>1058</v>
      </c>
      <c r="M11" s="2" t="s">
        <v>1059</v>
      </c>
      <c r="N11" s="2" t="s">
        <v>1060</v>
      </c>
      <c r="O11" s="2" t="s">
        <v>1040</v>
      </c>
      <c r="P11" s="2" t="str">
        <f t="shared" si="0"/>
        <v>P-Onsite</v>
      </c>
      <c r="Q11" s="2" t="str">
        <f t="shared" si="1"/>
        <v>P-S2_Onsite</v>
      </c>
      <c r="R11" s="2" t="s">
        <v>3476</v>
      </c>
      <c r="S11" s="2" t="s">
        <v>1041</v>
      </c>
      <c r="T11" s="21" t="s">
        <v>3477</v>
      </c>
    </row>
    <row r="12" spans="1:20" x14ac:dyDescent="0.3">
      <c r="A12" s="21" t="s">
        <v>15</v>
      </c>
      <c r="B12" s="21" t="s">
        <v>1054</v>
      </c>
      <c r="C12" s="21" t="s">
        <v>16</v>
      </c>
      <c r="D12" s="21" t="s">
        <v>17</v>
      </c>
      <c r="E12" s="2" t="s">
        <v>1055</v>
      </c>
      <c r="F12" s="21" t="s">
        <v>3480</v>
      </c>
      <c r="G12" s="21" t="s">
        <v>1034</v>
      </c>
      <c r="H12" s="21" t="s">
        <v>997</v>
      </c>
      <c r="I12" s="21" t="s">
        <v>4588</v>
      </c>
      <c r="J12" s="2" t="s">
        <v>3481</v>
      </c>
      <c r="K12" s="22" t="s">
        <v>1048</v>
      </c>
      <c r="L12" s="2" t="s">
        <v>1058</v>
      </c>
      <c r="M12" s="2" t="s">
        <v>1059</v>
      </c>
      <c r="N12" s="2" t="s">
        <v>1060</v>
      </c>
      <c r="O12" s="2" t="s">
        <v>1040</v>
      </c>
      <c r="P12" s="2" t="str">
        <f t="shared" si="0"/>
        <v>P-Onsite</v>
      </c>
      <c r="Q12" s="2" t="str">
        <f t="shared" si="1"/>
        <v>P-S2_Onsite</v>
      </c>
      <c r="R12" s="2" t="s">
        <v>3476</v>
      </c>
      <c r="S12" s="2" t="s">
        <v>1041</v>
      </c>
      <c r="T12" s="21" t="s">
        <v>3477</v>
      </c>
    </row>
    <row r="13" spans="1:20" x14ac:dyDescent="0.3">
      <c r="A13" s="21" t="s">
        <v>18</v>
      </c>
      <c r="B13" s="21" t="s">
        <v>1054</v>
      </c>
      <c r="C13" s="21" t="s">
        <v>19</v>
      </c>
      <c r="D13" s="21" t="s">
        <v>20</v>
      </c>
      <c r="E13" s="2" t="s">
        <v>1067</v>
      </c>
      <c r="F13" s="21" t="s">
        <v>3480</v>
      </c>
      <c r="G13" s="21" t="s">
        <v>1034</v>
      </c>
      <c r="H13" s="21" t="s">
        <v>997</v>
      </c>
      <c r="I13" s="21" t="s">
        <v>4589</v>
      </c>
      <c r="J13" s="2" t="s">
        <v>3481</v>
      </c>
      <c r="K13" s="22" t="s">
        <v>1048</v>
      </c>
      <c r="L13" s="2" t="s">
        <v>1070</v>
      </c>
      <c r="M13" s="2" t="s">
        <v>1059</v>
      </c>
      <c r="N13" s="2" t="s">
        <v>1071</v>
      </c>
      <c r="O13" s="2" t="s">
        <v>1040</v>
      </c>
      <c r="P13" s="2" t="str">
        <f t="shared" si="0"/>
        <v>P-Onsite</v>
      </c>
      <c r="Q13" s="2" t="str">
        <f t="shared" si="1"/>
        <v>P-S2_Onsite</v>
      </c>
      <c r="R13" s="2" t="s">
        <v>3476</v>
      </c>
      <c r="S13" s="2" t="s">
        <v>1041</v>
      </c>
      <c r="T13" s="21" t="s">
        <v>3477</v>
      </c>
    </row>
    <row r="14" spans="1:20" x14ac:dyDescent="0.3">
      <c r="A14" s="21" t="s">
        <v>18</v>
      </c>
      <c r="B14" s="21" t="s">
        <v>1054</v>
      </c>
      <c r="C14" s="21" t="s">
        <v>19</v>
      </c>
      <c r="D14" s="21" t="s">
        <v>20</v>
      </c>
      <c r="E14" s="2" t="s">
        <v>1067</v>
      </c>
      <c r="F14" s="21" t="s">
        <v>3482</v>
      </c>
      <c r="G14" s="21" t="s">
        <v>1063</v>
      </c>
      <c r="H14" s="21" t="s">
        <v>3483</v>
      </c>
      <c r="I14" s="21" t="s">
        <v>4590</v>
      </c>
      <c r="J14" s="2" t="s">
        <v>3484</v>
      </c>
      <c r="K14" s="22" t="s">
        <v>1038</v>
      </c>
      <c r="L14" s="2" t="s">
        <v>1070</v>
      </c>
      <c r="M14" s="2" t="s">
        <v>1059</v>
      </c>
      <c r="N14" s="2" t="s">
        <v>1071</v>
      </c>
      <c r="O14" s="2" t="s">
        <v>1040</v>
      </c>
      <c r="P14" s="2" t="str">
        <f t="shared" si="0"/>
        <v>P-Onsite</v>
      </c>
      <c r="Q14" s="2" t="str">
        <f t="shared" si="1"/>
        <v>P-S2_Onsite</v>
      </c>
      <c r="R14" s="2" t="s">
        <v>3476</v>
      </c>
      <c r="S14" s="2" t="s">
        <v>1041</v>
      </c>
      <c r="T14" s="21" t="s">
        <v>3477</v>
      </c>
    </row>
    <row r="15" spans="1:20" x14ac:dyDescent="0.3">
      <c r="A15" s="21" t="s">
        <v>24</v>
      </c>
      <c r="B15" s="21" t="s">
        <v>1054</v>
      </c>
      <c r="C15" s="21" t="s">
        <v>25</v>
      </c>
      <c r="D15" s="21" t="s">
        <v>26</v>
      </c>
      <c r="E15" s="2" t="s">
        <v>1081</v>
      </c>
      <c r="F15" s="21" t="s">
        <v>3478</v>
      </c>
      <c r="G15" s="21" t="s">
        <v>1044</v>
      </c>
      <c r="H15" s="21" t="s">
        <v>1005</v>
      </c>
      <c r="I15" s="21" t="s">
        <v>4591</v>
      </c>
      <c r="J15" s="2" t="s">
        <v>3479</v>
      </c>
      <c r="K15" s="22" t="s">
        <v>1038</v>
      </c>
      <c r="L15" s="2" t="s">
        <v>1083</v>
      </c>
      <c r="M15" s="2" t="s">
        <v>1084</v>
      </c>
      <c r="N15" s="2" t="s">
        <v>1085</v>
      </c>
      <c r="O15" s="2" t="s">
        <v>1040</v>
      </c>
      <c r="P15" s="2" t="str">
        <f t="shared" si="0"/>
        <v>P-Onsite</v>
      </c>
      <c r="Q15" s="2" t="str">
        <f t="shared" si="1"/>
        <v>P-S2_Onsite</v>
      </c>
      <c r="R15" s="2" t="s">
        <v>3476</v>
      </c>
      <c r="S15" s="2" t="s">
        <v>1041</v>
      </c>
      <c r="T15" s="21" t="s">
        <v>3477</v>
      </c>
    </row>
    <row r="16" spans="1:20" x14ac:dyDescent="0.3">
      <c r="A16" s="21" t="s">
        <v>24</v>
      </c>
      <c r="B16" s="21" t="s">
        <v>1054</v>
      </c>
      <c r="C16" s="21" t="s">
        <v>25</v>
      </c>
      <c r="D16" s="21" t="s">
        <v>26</v>
      </c>
      <c r="E16" s="2" t="s">
        <v>1081</v>
      </c>
      <c r="F16" s="21" t="s">
        <v>3482</v>
      </c>
      <c r="G16" s="21" t="s">
        <v>1063</v>
      </c>
      <c r="H16" s="21" t="s">
        <v>3483</v>
      </c>
      <c r="I16" s="21" t="s">
        <v>4592</v>
      </c>
      <c r="J16" s="2" t="s">
        <v>3484</v>
      </c>
      <c r="K16" s="22" t="s">
        <v>1038</v>
      </c>
      <c r="L16" s="2" t="s">
        <v>1083</v>
      </c>
      <c r="M16" s="2" t="s">
        <v>1084</v>
      </c>
      <c r="N16" s="2" t="s">
        <v>1085</v>
      </c>
      <c r="O16" s="2" t="s">
        <v>1040</v>
      </c>
      <c r="P16" s="2" t="str">
        <f t="shared" si="0"/>
        <v>P-Onsite</v>
      </c>
      <c r="Q16" s="2" t="str">
        <f t="shared" si="1"/>
        <v>P-S2_Onsite</v>
      </c>
      <c r="R16" s="2" t="s">
        <v>3476</v>
      </c>
      <c r="S16" s="2" t="s">
        <v>1041</v>
      </c>
      <c r="T16" s="21" t="s">
        <v>3477</v>
      </c>
    </row>
    <row r="17" spans="1:20" x14ac:dyDescent="0.3">
      <c r="A17" s="21" t="s">
        <v>30</v>
      </c>
      <c r="B17" s="21" t="s">
        <v>1054</v>
      </c>
      <c r="C17" s="21" t="s">
        <v>31</v>
      </c>
      <c r="D17" s="21" t="s">
        <v>32</v>
      </c>
      <c r="E17" s="2" t="s">
        <v>1094</v>
      </c>
      <c r="F17" s="21" t="s">
        <v>3473</v>
      </c>
      <c r="G17" s="21" t="s">
        <v>1050</v>
      </c>
      <c r="H17" s="21" t="s">
        <v>3474</v>
      </c>
      <c r="I17" s="21" t="s">
        <v>4593</v>
      </c>
      <c r="J17" s="2" t="s">
        <v>3475</v>
      </c>
      <c r="K17" s="22" t="s">
        <v>1048</v>
      </c>
      <c r="L17" s="2" t="s">
        <v>1096</v>
      </c>
      <c r="M17" s="2" t="s">
        <v>1059</v>
      </c>
      <c r="N17" s="2" t="s">
        <v>1097</v>
      </c>
      <c r="O17" s="2" t="s">
        <v>1040</v>
      </c>
      <c r="P17" s="2" t="str">
        <f t="shared" si="0"/>
        <v>P-Onsite</v>
      </c>
      <c r="Q17" s="2" t="str">
        <f t="shared" si="1"/>
        <v>P-S2_Onsite</v>
      </c>
      <c r="R17" s="2" t="s">
        <v>3476</v>
      </c>
      <c r="S17" s="2" t="s">
        <v>1041</v>
      </c>
      <c r="T17" s="21" t="s">
        <v>3477</v>
      </c>
    </row>
    <row r="18" spans="1:20" x14ac:dyDescent="0.3">
      <c r="A18" s="21" t="s">
        <v>30</v>
      </c>
      <c r="B18" s="21" t="s">
        <v>1054</v>
      </c>
      <c r="C18" s="21" t="s">
        <v>31</v>
      </c>
      <c r="D18" s="21" t="s">
        <v>32</v>
      </c>
      <c r="E18" s="2" t="s">
        <v>1094</v>
      </c>
      <c r="F18" s="21" t="s">
        <v>3478</v>
      </c>
      <c r="G18" s="21" t="s">
        <v>1044</v>
      </c>
      <c r="H18" s="21" t="s">
        <v>1005</v>
      </c>
      <c r="I18" s="21" t="s">
        <v>4594</v>
      </c>
      <c r="J18" s="2" t="s">
        <v>3479</v>
      </c>
      <c r="K18" s="22" t="s">
        <v>1038</v>
      </c>
      <c r="L18" s="2" t="s">
        <v>1096</v>
      </c>
      <c r="M18" s="2" t="s">
        <v>1059</v>
      </c>
      <c r="N18" s="2" t="s">
        <v>1097</v>
      </c>
      <c r="O18" s="2" t="s">
        <v>1098</v>
      </c>
      <c r="P18" s="2" t="str">
        <f t="shared" si="0"/>
        <v>A-Onsite</v>
      </c>
      <c r="Q18" s="2" t="str">
        <f t="shared" si="1"/>
        <v>A-S2_Onsite</v>
      </c>
      <c r="R18" s="2" t="s">
        <v>3476</v>
      </c>
      <c r="S18" s="2" t="s">
        <v>1041</v>
      </c>
      <c r="T18" s="21" t="s">
        <v>3477</v>
      </c>
    </row>
    <row r="19" spans="1:20" x14ac:dyDescent="0.3">
      <c r="A19" s="21" t="s">
        <v>30</v>
      </c>
      <c r="B19" s="21" t="s">
        <v>1054</v>
      </c>
      <c r="C19" s="21" t="s">
        <v>31</v>
      </c>
      <c r="D19" s="21" t="s">
        <v>32</v>
      </c>
      <c r="E19" s="2" t="s">
        <v>1094</v>
      </c>
      <c r="F19" s="21" t="s">
        <v>3480</v>
      </c>
      <c r="G19" s="21" t="s">
        <v>1034</v>
      </c>
      <c r="H19" s="21" t="s">
        <v>997</v>
      </c>
      <c r="I19" s="21" t="s">
        <v>4595</v>
      </c>
      <c r="J19" s="2" t="s">
        <v>3481</v>
      </c>
      <c r="K19" s="22" t="s">
        <v>1048</v>
      </c>
      <c r="L19" s="2" t="s">
        <v>1096</v>
      </c>
      <c r="M19" s="2" t="s">
        <v>1059</v>
      </c>
      <c r="N19" s="2" t="s">
        <v>1097</v>
      </c>
      <c r="O19" s="2" t="s">
        <v>1040</v>
      </c>
      <c r="P19" s="2" t="str">
        <f t="shared" si="0"/>
        <v>P-Onsite</v>
      </c>
      <c r="Q19" s="2" t="str">
        <f t="shared" si="1"/>
        <v>P-S2_Onsite</v>
      </c>
      <c r="R19" s="2" t="s">
        <v>3476</v>
      </c>
      <c r="S19" s="2" t="s">
        <v>1041</v>
      </c>
      <c r="T19" s="21" t="s">
        <v>3477</v>
      </c>
    </row>
    <row r="20" spans="1:20" x14ac:dyDescent="0.3">
      <c r="A20" s="21" t="s">
        <v>30</v>
      </c>
      <c r="B20" s="21" t="s">
        <v>1054</v>
      </c>
      <c r="C20" s="21" t="s">
        <v>31</v>
      </c>
      <c r="D20" s="21" t="s">
        <v>32</v>
      </c>
      <c r="E20" s="2" t="s">
        <v>1094</v>
      </c>
      <c r="F20" s="21" t="s">
        <v>3482</v>
      </c>
      <c r="G20" s="21" t="s">
        <v>1063</v>
      </c>
      <c r="H20" s="21" t="s">
        <v>3483</v>
      </c>
      <c r="I20" s="21" t="s">
        <v>4596</v>
      </c>
      <c r="J20" s="2" t="s">
        <v>3484</v>
      </c>
      <c r="K20" s="22" t="s">
        <v>1038</v>
      </c>
      <c r="L20" s="2" t="s">
        <v>1096</v>
      </c>
      <c r="M20" s="2" t="s">
        <v>1059</v>
      </c>
      <c r="N20" s="2" t="s">
        <v>1097</v>
      </c>
      <c r="O20" s="2" t="s">
        <v>1040</v>
      </c>
      <c r="P20" s="2" t="str">
        <f t="shared" si="0"/>
        <v>P-Onsite</v>
      </c>
      <c r="Q20" s="2" t="str">
        <f t="shared" si="1"/>
        <v>P-S2_Onsite</v>
      </c>
      <c r="R20" s="2" t="s">
        <v>3476</v>
      </c>
      <c r="S20" s="2" t="s">
        <v>1041</v>
      </c>
      <c r="T20" s="21" t="s">
        <v>3477</v>
      </c>
    </row>
    <row r="21" spans="1:20" x14ac:dyDescent="0.3">
      <c r="A21" s="21" t="s">
        <v>33</v>
      </c>
      <c r="B21" s="21" t="s">
        <v>1054</v>
      </c>
      <c r="C21" s="21" t="s">
        <v>34</v>
      </c>
      <c r="D21" s="21" t="s">
        <v>35</v>
      </c>
      <c r="E21" s="2" t="s">
        <v>3487</v>
      </c>
      <c r="F21" s="21" t="s">
        <v>3473</v>
      </c>
      <c r="G21" s="21" t="s">
        <v>1050</v>
      </c>
      <c r="H21" s="21" t="s">
        <v>3474</v>
      </c>
      <c r="I21" s="21" t="s">
        <v>4597</v>
      </c>
      <c r="J21" s="2" t="s">
        <v>3475</v>
      </c>
      <c r="K21" s="22" t="s">
        <v>1048</v>
      </c>
      <c r="L21" s="2" t="s">
        <v>1164</v>
      </c>
      <c r="M21" s="2" t="s">
        <v>1059</v>
      </c>
      <c r="N21" s="2" t="s">
        <v>1209</v>
      </c>
      <c r="O21" s="2" t="s">
        <v>1040</v>
      </c>
      <c r="P21" s="2" t="str">
        <f t="shared" si="0"/>
        <v>P-Onsite</v>
      </c>
      <c r="Q21" s="2" t="str">
        <f t="shared" si="1"/>
        <v>P-S2_Onsite</v>
      </c>
      <c r="R21" s="2" t="s">
        <v>3476</v>
      </c>
      <c r="S21" s="2" t="s">
        <v>1041</v>
      </c>
      <c r="T21" s="21" t="s">
        <v>3477</v>
      </c>
    </row>
    <row r="22" spans="1:20" x14ac:dyDescent="0.3">
      <c r="A22" s="21" t="s">
        <v>33</v>
      </c>
      <c r="B22" s="21" t="s">
        <v>1054</v>
      </c>
      <c r="C22" s="21" t="s">
        <v>34</v>
      </c>
      <c r="D22" s="21" t="s">
        <v>35</v>
      </c>
      <c r="E22" s="2" t="s">
        <v>3487</v>
      </c>
      <c r="F22" s="21" t="s">
        <v>3478</v>
      </c>
      <c r="G22" s="21" t="s">
        <v>1044</v>
      </c>
      <c r="H22" s="21" t="s">
        <v>1005</v>
      </c>
      <c r="I22" s="21" t="s">
        <v>4598</v>
      </c>
      <c r="J22" s="2" t="s">
        <v>3479</v>
      </c>
      <c r="K22" s="22" t="s">
        <v>1038</v>
      </c>
      <c r="L22" s="2" t="s">
        <v>1164</v>
      </c>
      <c r="M22" s="2" t="s">
        <v>1059</v>
      </c>
      <c r="N22" s="2" t="s">
        <v>1209</v>
      </c>
      <c r="O22" s="2" t="s">
        <v>1040</v>
      </c>
      <c r="P22" s="2" t="str">
        <f t="shared" si="0"/>
        <v>P-Onsite</v>
      </c>
      <c r="Q22" s="2" t="str">
        <f t="shared" si="1"/>
        <v>P-S2_Onsite</v>
      </c>
      <c r="R22" s="2" t="s">
        <v>3476</v>
      </c>
      <c r="S22" s="2" t="s">
        <v>1041</v>
      </c>
      <c r="T22" s="21" t="s">
        <v>3477</v>
      </c>
    </row>
    <row r="23" spans="1:20" x14ac:dyDescent="0.3">
      <c r="A23" s="21" t="s">
        <v>33</v>
      </c>
      <c r="B23" s="21" t="s">
        <v>1054</v>
      </c>
      <c r="C23" s="21" t="s">
        <v>34</v>
      </c>
      <c r="D23" s="21" t="s">
        <v>35</v>
      </c>
      <c r="E23" s="2" t="s">
        <v>3487</v>
      </c>
      <c r="F23" s="21" t="s">
        <v>3480</v>
      </c>
      <c r="G23" s="21" t="s">
        <v>1034</v>
      </c>
      <c r="H23" s="21" t="s">
        <v>997</v>
      </c>
      <c r="I23" s="21" t="s">
        <v>4599</v>
      </c>
      <c r="J23" s="2" t="s">
        <v>3481</v>
      </c>
      <c r="K23" s="22" t="s">
        <v>1048</v>
      </c>
      <c r="L23" s="2" t="s">
        <v>1164</v>
      </c>
      <c r="M23" s="2" t="s">
        <v>1059</v>
      </c>
      <c r="N23" s="2" t="s">
        <v>1209</v>
      </c>
      <c r="O23" s="2" t="s">
        <v>1040</v>
      </c>
      <c r="P23" s="2" t="str">
        <f t="shared" si="0"/>
        <v>P-Onsite</v>
      </c>
      <c r="Q23" s="2" t="str">
        <f t="shared" si="1"/>
        <v>P-S2_Onsite</v>
      </c>
      <c r="R23" s="2" t="s">
        <v>3476</v>
      </c>
      <c r="S23" s="2" t="s">
        <v>1041</v>
      </c>
      <c r="T23" s="21" t="s">
        <v>3477</v>
      </c>
    </row>
    <row r="24" spans="1:20" x14ac:dyDescent="0.3">
      <c r="A24" s="21" t="s">
        <v>33</v>
      </c>
      <c r="B24" s="21" t="s">
        <v>1054</v>
      </c>
      <c r="C24" s="21" t="s">
        <v>34</v>
      </c>
      <c r="D24" s="21" t="s">
        <v>35</v>
      </c>
      <c r="E24" s="2" t="s">
        <v>3487</v>
      </c>
      <c r="F24" s="21" t="s">
        <v>3482</v>
      </c>
      <c r="G24" s="21" t="s">
        <v>1063</v>
      </c>
      <c r="H24" s="21" t="s">
        <v>3483</v>
      </c>
      <c r="I24" s="21" t="s">
        <v>4600</v>
      </c>
      <c r="J24" s="2" t="s">
        <v>3484</v>
      </c>
      <c r="K24" s="22" t="s">
        <v>1038</v>
      </c>
      <c r="L24" s="2" t="s">
        <v>1164</v>
      </c>
      <c r="M24" s="2" t="s">
        <v>1059</v>
      </c>
      <c r="N24" s="2" t="s">
        <v>1209</v>
      </c>
      <c r="O24" s="2" t="s">
        <v>1040</v>
      </c>
      <c r="P24" s="2" t="str">
        <f t="shared" si="0"/>
        <v>P-Onsite</v>
      </c>
      <c r="Q24" s="2" t="str">
        <f t="shared" si="1"/>
        <v>P-S2_Onsite</v>
      </c>
      <c r="R24" s="2" t="s">
        <v>3476</v>
      </c>
      <c r="S24" s="2" t="s">
        <v>1041</v>
      </c>
      <c r="T24" s="21" t="s">
        <v>3477</v>
      </c>
    </row>
    <row r="25" spans="1:20" x14ac:dyDescent="0.3">
      <c r="A25" s="21" t="s">
        <v>36</v>
      </c>
      <c r="B25" s="21" t="s">
        <v>1054</v>
      </c>
      <c r="C25" s="21" t="s">
        <v>37</v>
      </c>
      <c r="D25" s="21" t="s">
        <v>38</v>
      </c>
      <c r="E25" s="2" t="s">
        <v>3488</v>
      </c>
      <c r="F25" s="21" t="s">
        <v>3473</v>
      </c>
      <c r="G25" s="21" t="s">
        <v>1050</v>
      </c>
      <c r="H25" s="21" t="s">
        <v>3474</v>
      </c>
      <c r="I25" s="21" t="s">
        <v>4601</v>
      </c>
      <c r="J25" s="2" t="s">
        <v>3475</v>
      </c>
      <c r="K25" s="22" t="s">
        <v>1048</v>
      </c>
      <c r="L25" s="2" t="s">
        <v>3489</v>
      </c>
      <c r="M25" s="2" t="s">
        <v>3489</v>
      </c>
      <c r="N25" s="2" t="s">
        <v>3489</v>
      </c>
      <c r="O25" s="2" t="s">
        <v>1098</v>
      </c>
      <c r="P25" s="2" t="str">
        <f t="shared" si="0"/>
        <v>A-Onsite</v>
      </c>
      <c r="Q25" s="2" t="str">
        <f t="shared" si="1"/>
        <v>A-S2_Onsite</v>
      </c>
      <c r="R25" s="2" t="s">
        <v>3476</v>
      </c>
      <c r="S25" s="2" t="s">
        <v>1041</v>
      </c>
      <c r="T25" s="21" t="s">
        <v>3477</v>
      </c>
    </row>
    <row r="26" spans="1:20" x14ac:dyDescent="0.3">
      <c r="A26" s="21" t="s">
        <v>36</v>
      </c>
      <c r="B26" s="21" t="s">
        <v>1054</v>
      </c>
      <c r="C26" s="21" t="s">
        <v>37</v>
      </c>
      <c r="D26" s="21" t="s">
        <v>38</v>
      </c>
      <c r="E26" s="2" t="s">
        <v>3488</v>
      </c>
      <c r="F26" s="21" t="s">
        <v>3478</v>
      </c>
      <c r="G26" s="21" t="s">
        <v>1044</v>
      </c>
      <c r="H26" s="21" t="s">
        <v>1005</v>
      </c>
      <c r="I26" s="21" t="s">
        <v>4602</v>
      </c>
      <c r="J26" s="2" t="s">
        <v>3479</v>
      </c>
      <c r="K26" s="22" t="s">
        <v>1038</v>
      </c>
      <c r="L26" s="2" t="s">
        <v>3489</v>
      </c>
      <c r="M26" s="2" t="s">
        <v>3489</v>
      </c>
      <c r="N26" s="2" t="s">
        <v>3489</v>
      </c>
      <c r="O26" s="2" t="s">
        <v>1098</v>
      </c>
      <c r="P26" s="2" t="str">
        <f t="shared" si="0"/>
        <v>A-Onsite</v>
      </c>
      <c r="Q26" s="2" t="str">
        <f t="shared" si="1"/>
        <v>A-S2_Onsite</v>
      </c>
      <c r="R26" s="2" t="s">
        <v>3476</v>
      </c>
      <c r="S26" s="2" t="s">
        <v>1041</v>
      </c>
      <c r="T26" s="21" t="s">
        <v>3477</v>
      </c>
    </row>
    <row r="27" spans="1:20" x14ac:dyDescent="0.3">
      <c r="A27" s="21" t="s">
        <v>36</v>
      </c>
      <c r="B27" s="21" t="s">
        <v>1054</v>
      </c>
      <c r="C27" s="21" t="s">
        <v>37</v>
      </c>
      <c r="D27" s="21" t="s">
        <v>38</v>
      </c>
      <c r="E27" s="2" t="s">
        <v>3488</v>
      </c>
      <c r="F27" s="21" t="s">
        <v>3480</v>
      </c>
      <c r="G27" s="21" t="s">
        <v>1034</v>
      </c>
      <c r="H27" s="21" t="s">
        <v>997</v>
      </c>
      <c r="I27" s="21" t="s">
        <v>4603</v>
      </c>
      <c r="J27" s="2" t="s">
        <v>3481</v>
      </c>
      <c r="K27" s="22" t="s">
        <v>1048</v>
      </c>
      <c r="L27" s="2" t="s">
        <v>3489</v>
      </c>
      <c r="M27" s="2" t="s">
        <v>3489</v>
      </c>
      <c r="N27" s="2" t="s">
        <v>3489</v>
      </c>
      <c r="O27" s="2" t="s">
        <v>1098</v>
      </c>
      <c r="P27" s="2" t="str">
        <f t="shared" si="0"/>
        <v>A-Onsite</v>
      </c>
      <c r="Q27" s="2" t="str">
        <f t="shared" si="1"/>
        <v>A-S2_Onsite</v>
      </c>
      <c r="R27" s="2" t="s">
        <v>3476</v>
      </c>
      <c r="S27" s="2" t="s">
        <v>1041</v>
      </c>
      <c r="T27" s="21" t="s">
        <v>3477</v>
      </c>
    </row>
    <row r="28" spans="1:20" x14ac:dyDescent="0.3">
      <c r="A28" s="21" t="s">
        <v>36</v>
      </c>
      <c r="B28" s="21" t="s">
        <v>1054</v>
      </c>
      <c r="C28" s="21" t="s">
        <v>37</v>
      </c>
      <c r="D28" s="21" t="s">
        <v>38</v>
      </c>
      <c r="E28" s="2" t="s">
        <v>3488</v>
      </c>
      <c r="F28" s="21" t="s">
        <v>3482</v>
      </c>
      <c r="G28" s="21" t="s">
        <v>1063</v>
      </c>
      <c r="H28" s="21" t="s">
        <v>3483</v>
      </c>
      <c r="I28" s="21" t="s">
        <v>4604</v>
      </c>
      <c r="J28" s="2" t="s">
        <v>3484</v>
      </c>
      <c r="K28" s="22" t="s">
        <v>1038</v>
      </c>
      <c r="L28" s="2" t="s">
        <v>3489</v>
      </c>
      <c r="M28" s="2" t="s">
        <v>3489</v>
      </c>
      <c r="N28" s="2" t="s">
        <v>3489</v>
      </c>
      <c r="O28" s="2" t="s">
        <v>1098</v>
      </c>
      <c r="P28" s="2" t="str">
        <f t="shared" si="0"/>
        <v>A-Onsite</v>
      </c>
      <c r="Q28" s="2" t="str">
        <f t="shared" si="1"/>
        <v>A-S2_Onsite</v>
      </c>
      <c r="R28" s="2" t="s">
        <v>3476</v>
      </c>
      <c r="S28" s="2" t="s">
        <v>1041</v>
      </c>
      <c r="T28" s="21" t="s">
        <v>3477</v>
      </c>
    </row>
    <row r="29" spans="1:20" x14ac:dyDescent="0.3">
      <c r="A29" s="21" t="s">
        <v>39</v>
      </c>
      <c r="B29" s="21" t="s">
        <v>1054</v>
      </c>
      <c r="C29" s="21" t="s">
        <v>40</v>
      </c>
      <c r="D29" s="21" t="s">
        <v>41</v>
      </c>
      <c r="E29" s="2" t="s">
        <v>1099</v>
      </c>
      <c r="F29" s="21" t="s">
        <v>3480</v>
      </c>
      <c r="G29" s="21" t="s">
        <v>1034</v>
      </c>
      <c r="H29" s="21" t="s">
        <v>997</v>
      </c>
      <c r="I29" s="21" t="s">
        <v>4605</v>
      </c>
      <c r="J29" s="2" t="s">
        <v>3481</v>
      </c>
      <c r="K29" s="22" t="s">
        <v>1048</v>
      </c>
      <c r="L29" s="2" t="s">
        <v>1101</v>
      </c>
      <c r="M29" s="2" t="s">
        <v>1059</v>
      </c>
      <c r="N29" s="2" t="s">
        <v>1102</v>
      </c>
      <c r="O29" s="2" t="s">
        <v>1098</v>
      </c>
      <c r="P29" s="2" t="str">
        <f t="shared" si="0"/>
        <v>A-Onsite</v>
      </c>
      <c r="Q29" s="2" t="str">
        <f t="shared" si="1"/>
        <v>A-S2_Onsite</v>
      </c>
      <c r="R29" s="2" t="s">
        <v>3476</v>
      </c>
      <c r="S29" s="2" t="s">
        <v>1041</v>
      </c>
      <c r="T29" s="21" t="s">
        <v>3477</v>
      </c>
    </row>
    <row r="30" spans="1:20" x14ac:dyDescent="0.3">
      <c r="A30" s="21" t="s">
        <v>39</v>
      </c>
      <c r="B30" s="21" t="s">
        <v>1054</v>
      </c>
      <c r="C30" s="21" t="s">
        <v>40</v>
      </c>
      <c r="D30" s="21" t="s">
        <v>41</v>
      </c>
      <c r="E30" s="2" t="s">
        <v>1099</v>
      </c>
      <c r="F30" s="21" t="s">
        <v>3482</v>
      </c>
      <c r="G30" s="21" t="s">
        <v>1063</v>
      </c>
      <c r="H30" s="21" t="s">
        <v>3483</v>
      </c>
      <c r="I30" s="21" t="s">
        <v>4606</v>
      </c>
      <c r="J30" s="2" t="s">
        <v>3484</v>
      </c>
      <c r="K30" s="22" t="s">
        <v>1038</v>
      </c>
      <c r="L30" s="2" t="s">
        <v>1101</v>
      </c>
      <c r="M30" s="2" t="s">
        <v>1059</v>
      </c>
      <c r="N30" s="2" t="s">
        <v>1102</v>
      </c>
      <c r="O30" s="2" t="s">
        <v>1098</v>
      </c>
      <c r="P30" s="2" t="str">
        <f t="shared" si="0"/>
        <v>A-Onsite</v>
      </c>
      <c r="Q30" s="2" t="str">
        <f t="shared" si="1"/>
        <v>A-S2_Onsite</v>
      </c>
      <c r="R30" s="2" t="s">
        <v>3476</v>
      </c>
      <c r="S30" s="2" t="s">
        <v>1041</v>
      </c>
      <c r="T30" s="21" t="s">
        <v>3477</v>
      </c>
    </row>
    <row r="31" spans="1:20" x14ac:dyDescent="0.3">
      <c r="A31" s="21" t="s">
        <v>42</v>
      </c>
      <c r="B31" s="21" t="s">
        <v>1054</v>
      </c>
      <c r="C31" s="21" t="s">
        <v>43</v>
      </c>
      <c r="D31" s="21" t="s">
        <v>44</v>
      </c>
      <c r="E31" s="2" t="s">
        <v>3490</v>
      </c>
      <c r="F31" s="21" t="s">
        <v>3473</v>
      </c>
      <c r="G31" s="21" t="s">
        <v>1050</v>
      </c>
      <c r="H31" s="21" t="s">
        <v>3474</v>
      </c>
      <c r="I31" s="21" t="s">
        <v>4607</v>
      </c>
      <c r="J31" s="2" t="s">
        <v>3475</v>
      </c>
      <c r="K31" s="22" t="s">
        <v>1048</v>
      </c>
      <c r="L31" s="2" t="s">
        <v>1300</v>
      </c>
      <c r="M31" s="2" t="s">
        <v>1059</v>
      </c>
      <c r="N31" s="2" t="s">
        <v>1301</v>
      </c>
      <c r="O31" s="2" t="s">
        <v>1040</v>
      </c>
      <c r="P31" s="2" t="str">
        <f t="shared" si="0"/>
        <v>P-Onsite</v>
      </c>
      <c r="Q31" s="2" t="str">
        <f t="shared" si="1"/>
        <v>P-S2_Onsite</v>
      </c>
      <c r="R31" s="2" t="s">
        <v>3476</v>
      </c>
      <c r="S31" s="2" t="s">
        <v>1041</v>
      </c>
      <c r="T31" s="21" t="s">
        <v>3477</v>
      </c>
    </row>
    <row r="32" spans="1:20" x14ac:dyDescent="0.3">
      <c r="A32" s="21" t="s">
        <v>42</v>
      </c>
      <c r="B32" s="21" t="s">
        <v>1054</v>
      </c>
      <c r="C32" s="21" t="s">
        <v>43</v>
      </c>
      <c r="D32" s="21" t="s">
        <v>44</v>
      </c>
      <c r="E32" s="2" t="s">
        <v>3490</v>
      </c>
      <c r="F32" s="21" t="s">
        <v>3478</v>
      </c>
      <c r="G32" s="21" t="s">
        <v>1044</v>
      </c>
      <c r="H32" s="21" t="s">
        <v>1005</v>
      </c>
      <c r="I32" s="21" t="s">
        <v>4608</v>
      </c>
      <c r="J32" s="2" t="s">
        <v>3479</v>
      </c>
      <c r="K32" s="22" t="s">
        <v>1038</v>
      </c>
      <c r="L32" s="2" t="s">
        <v>1300</v>
      </c>
      <c r="M32" s="2" t="s">
        <v>1059</v>
      </c>
      <c r="N32" s="2" t="s">
        <v>1301</v>
      </c>
      <c r="O32" s="2" t="s">
        <v>1040</v>
      </c>
      <c r="P32" s="2" t="str">
        <f t="shared" si="0"/>
        <v>P-Onsite</v>
      </c>
      <c r="Q32" s="2" t="str">
        <f t="shared" si="1"/>
        <v>P-S2_Onsite</v>
      </c>
      <c r="R32" s="2" t="s">
        <v>3476</v>
      </c>
      <c r="S32" s="2" t="s">
        <v>1041</v>
      </c>
      <c r="T32" s="21" t="s">
        <v>3477</v>
      </c>
    </row>
    <row r="33" spans="1:20" x14ac:dyDescent="0.3">
      <c r="A33" s="21" t="s">
        <v>42</v>
      </c>
      <c r="B33" s="21" t="s">
        <v>1054</v>
      </c>
      <c r="C33" s="21" t="s">
        <v>43</v>
      </c>
      <c r="D33" s="21" t="s">
        <v>44</v>
      </c>
      <c r="E33" s="2" t="s">
        <v>3490</v>
      </c>
      <c r="F33" s="21" t="s">
        <v>3480</v>
      </c>
      <c r="G33" s="21" t="s">
        <v>1034</v>
      </c>
      <c r="H33" s="21" t="s">
        <v>997</v>
      </c>
      <c r="I33" s="21" t="s">
        <v>4609</v>
      </c>
      <c r="J33" s="2" t="s">
        <v>3481</v>
      </c>
      <c r="K33" s="22" t="s">
        <v>1048</v>
      </c>
      <c r="L33" s="2" t="s">
        <v>1300</v>
      </c>
      <c r="M33" s="2" t="s">
        <v>1059</v>
      </c>
      <c r="N33" s="2" t="s">
        <v>1301</v>
      </c>
      <c r="O33" s="2" t="s">
        <v>1040</v>
      </c>
      <c r="P33" s="2" t="str">
        <f t="shared" si="0"/>
        <v>P-Onsite</v>
      </c>
      <c r="Q33" s="2" t="str">
        <f t="shared" si="1"/>
        <v>P-S2_Onsite</v>
      </c>
      <c r="R33" s="2" t="s">
        <v>3476</v>
      </c>
      <c r="S33" s="2" t="s">
        <v>1041</v>
      </c>
      <c r="T33" s="21" t="s">
        <v>3477</v>
      </c>
    </row>
    <row r="34" spans="1:20" x14ac:dyDescent="0.3">
      <c r="A34" s="21" t="s">
        <v>42</v>
      </c>
      <c r="B34" s="21" t="s">
        <v>1054</v>
      </c>
      <c r="C34" s="21" t="s">
        <v>43</v>
      </c>
      <c r="D34" s="21" t="s">
        <v>44</v>
      </c>
      <c r="E34" s="2" t="s">
        <v>3490</v>
      </c>
      <c r="F34" s="21" t="s">
        <v>3482</v>
      </c>
      <c r="G34" s="21" t="s">
        <v>1063</v>
      </c>
      <c r="H34" s="21" t="s">
        <v>3483</v>
      </c>
      <c r="I34" s="21" t="s">
        <v>4610</v>
      </c>
      <c r="J34" s="2" t="s">
        <v>3484</v>
      </c>
      <c r="K34" s="22" t="s">
        <v>1038</v>
      </c>
      <c r="L34" s="2" t="s">
        <v>1300</v>
      </c>
      <c r="M34" s="2" t="s">
        <v>1059</v>
      </c>
      <c r="N34" s="2" t="s">
        <v>1301</v>
      </c>
      <c r="O34" s="2" t="s">
        <v>1040</v>
      </c>
      <c r="P34" s="2" t="str">
        <f t="shared" si="0"/>
        <v>P-Onsite</v>
      </c>
      <c r="Q34" s="2" t="str">
        <f t="shared" si="1"/>
        <v>P-S2_Onsite</v>
      </c>
      <c r="R34" s="2" t="s">
        <v>3476</v>
      </c>
      <c r="S34" s="2" t="s">
        <v>1041</v>
      </c>
      <c r="T34" s="21" t="s">
        <v>3477</v>
      </c>
    </row>
    <row r="35" spans="1:20" x14ac:dyDescent="0.3">
      <c r="A35" s="21" t="s">
        <v>48</v>
      </c>
      <c r="B35" s="21" t="s">
        <v>1054</v>
      </c>
      <c r="C35" s="21" t="s">
        <v>49</v>
      </c>
      <c r="D35" s="21" t="s">
        <v>50</v>
      </c>
      <c r="E35" s="2" t="s">
        <v>3491</v>
      </c>
      <c r="F35" s="21" t="s">
        <v>3473</v>
      </c>
      <c r="G35" s="21" t="s">
        <v>1050</v>
      </c>
      <c r="H35" s="21" t="s">
        <v>3474</v>
      </c>
      <c r="I35" s="21" t="s">
        <v>4611</v>
      </c>
      <c r="J35" s="2" t="s">
        <v>3475</v>
      </c>
      <c r="K35" s="22" t="s">
        <v>1048</v>
      </c>
      <c r="L35" s="2" t="s">
        <v>1089</v>
      </c>
      <c r="M35" s="2" t="s">
        <v>1059</v>
      </c>
      <c r="N35" s="2" t="s">
        <v>1090</v>
      </c>
      <c r="O35" s="2" t="s">
        <v>1040</v>
      </c>
      <c r="P35" s="2" t="str">
        <f t="shared" si="0"/>
        <v>P-Onsite</v>
      </c>
      <c r="Q35" s="2" t="str">
        <f t="shared" si="1"/>
        <v>P-S2_Onsite</v>
      </c>
      <c r="R35" s="2" t="s">
        <v>3476</v>
      </c>
      <c r="S35" s="2" t="s">
        <v>1041</v>
      </c>
      <c r="T35" s="21" t="s">
        <v>3477</v>
      </c>
    </row>
    <row r="36" spans="1:20" x14ac:dyDescent="0.3">
      <c r="A36" s="21" t="s">
        <v>48</v>
      </c>
      <c r="B36" s="21" t="s">
        <v>1054</v>
      </c>
      <c r="C36" s="21" t="s">
        <v>49</v>
      </c>
      <c r="D36" s="21" t="s">
        <v>50</v>
      </c>
      <c r="E36" s="2" t="s">
        <v>3491</v>
      </c>
      <c r="F36" s="21" t="s">
        <v>3478</v>
      </c>
      <c r="G36" s="21" t="s">
        <v>1044</v>
      </c>
      <c r="H36" s="21" t="s">
        <v>1005</v>
      </c>
      <c r="I36" s="21" t="s">
        <v>4612</v>
      </c>
      <c r="J36" s="2" t="s">
        <v>3479</v>
      </c>
      <c r="K36" s="22" t="s">
        <v>1038</v>
      </c>
      <c r="L36" s="2" t="s">
        <v>1089</v>
      </c>
      <c r="M36" s="2" t="s">
        <v>1059</v>
      </c>
      <c r="N36" s="2" t="s">
        <v>1090</v>
      </c>
      <c r="O36" s="2" t="s">
        <v>1040</v>
      </c>
      <c r="P36" s="2" t="str">
        <f t="shared" si="0"/>
        <v>P-Onsite</v>
      </c>
      <c r="Q36" s="2" t="str">
        <f t="shared" si="1"/>
        <v>P-S2_Onsite</v>
      </c>
      <c r="R36" s="2" t="s">
        <v>3476</v>
      </c>
      <c r="S36" s="2" t="s">
        <v>1041</v>
      </c>
      <c r="T36" s="21" t="s">
        <v>3477</v>
      </c>
    </row>
    <row r="37" spans="1:20" x14ac:dyDescent="0.3">
      <c r="A37" s="21" t="s">
        <v>48</v>
      </c>
      <c r="B37" s="21" t="s">
        <v>1054</v>
      </c>
      <c r="C37" s="21" t="s">
        <v>49</v>
      </c>
      <c r="D37" s="21" t="s">
        <v>50</v>
      </c>
      <c r="E37" s="2" t="s">
        <v>3491</v>
      </c>
      <c r="F37" s="21" t="s">
        <v>3480</v>
      </c>
      <c r="G37" s="21" t="s">
        <v>1034</v>
      </c>
      <c r="H37" s="21" t="s">
        <v>997</v>
      </c>
      <c r="I37" s="21" t="s">
        <v>4613</v>
      </c>
      <c r="J37" s="2" t="s">
        <v>3481</v>
      </c>
      <c r="K37" s="22" t="s">
        <v>1048</v>
      </c>
      <c r="L37" s="2" t="s">
        <v>1089</v>
      </c>
      <c r="M37" s="2" t="s">
        <v>1059</v>
      </c>
      <c r="N37" s="2" t="s">
        <v>1090</v>
      </c>
      <c r="O37" s="2" t="s">
        <v>1040</v>
      </c>
      <c r="P37" s="2" t="str">
        <f t="shared" si="0"/>
        <v>P-Onsite</v>
      </c>
      <c r="Q37" s="2" t="str">
        <f t="shared" si="1"/>
        <v>P-S2_Onsite</v>
      </c>
      <c r="R37" s="2" t="s">
        <v>3476</v>
      </c>
      <c r="S37" s="2" t="s">
        <v>1041</v>
      </c>
      <c r="T37" s="21" t="s">
        <v>3477</v>
      </c>
    </row>
    <row r="38" spans="1:20" x14ac:dyDescent="0.3">
      <c r="A38" s="21" t="s">
        <v>48</v>
      </c>
      <c r="B38" s="21" t="s">
        <v>1054</v>
      </c>
      <c r="C38" s="21" t="s">
        <v>49</v>
      </c>
      <c r="D38" s="21" t="s">
        <v>50</v>
      </c>
      <c r="E38" s="2" t="s">
        <v>3491</v>
      </c>
      <c r="F38" s="21" t="s">
        <v>3482</v>
      </c>
      <c r="G38" s="21" t="s">
        <v>1063</v>
      </c>
      <c r="H38" s="21" t="s">
        <v>3483</v>
      </c>
      <c r="I38" s="21" t="s">
        <v>4614</v>
      </c>
      <c r="J38" s="2" t="s">
        <v>3484</v>
      </c>
      <c r="K38" s="22" t="s">
        <v>1038</v>
      </c>
      <c r="L38" s="2" t="s">
        <v>1089</v>
      </c>
      <c r="M38" s="2" t="s">
        <v>1059</v>
      </c>
      <c r="N38" s="2" t="s">
        <v>1090</v>
      </c>
      <c r="O38" s="2" t="s">
        <v>1040</v>
      </c>
      <c r="P38" s="2" t="str">
        <f t="shared" si="0"/>
        <v>P-Onsite</v>
      </c>
      <c r="Q38" s="2" t="str">
        <f t="shared" si="1"/>
        <v>P-S2_Onsite</v>
      </c>
      <c r="R38" s="2" t="s">
        <v>3476</v>
      </c>
      <c r="S38" s="2" t="s">
        <v>1041</v>
      </c>
      <c r="T38" s="21" t="s">
        <v>3477</v>
      </c>
    </row>
    <row r="39" spans="1:20" x14ac:dyDescent="0.3">
      <c r="A39" s="21" t="s">
        <v>51</v>
      </c>
      <c r="B39" s="21" t="s">
        <v>1054</v>
      </c>
      <c r="C39" s="21" t="s">
        <v>52</v>
      </c>
      <c r="D39" s="21" t="s">
        <v>53</v>
      </c>
      <c r="E39" s="2" t="s">
        <v>3492</v>
      </c>
      <c r="F39" s="21" t="s">
        <v>3473</v>
      </c>
      <c r="G39" s="21" t="s">
        <v>1050</v>
      </c>
      <c r="H39" s="21" t="s">
        <v>3474</v>
      </c>
      <c r="I39" s="21" t="s">
        <v>4615</v>
      </c>
      <c r="J39" s="2" t="s">
        <v>3475</v>
      </c>
      <c r="K39" s="22" t="s">
        <v>1048</v>
      </c>
      <c r="L39" s="2" t="s">
        <v>1300</v>
      </c>
      <c r="M39" s="2" t="s">
        <v>1059</v>
      </c>
      <c r="N39" s="2" t="s">
        <v>1375</v>
      </c>
      <c r="O39" s="2" t="s">
        <v>1040</v>
      </c>
      <c r="P39" s="2" t="str">
        <f t="shared" si="0"/>
        <v>P-Onsite</v>
      </c>
      <c r="Q39" s="2" t="str">
        <f t="shared" si="1"/>
        <v>P-S2_Onsite</v>
      </c>
      <c r="R39" s="2" t="s">
        <v>3476</v>
      </c>
      <c r="S39" s="2" t="s">
        <v>1041</v>
      </c>
      <c r="T39" s="21" t="s">
        <v>3477</v>
      </c>
    </row>
    <row r="40" spans="1:20" x14ac:dyDescent="0.3">
      <c r="A40" s="21" t="s">
        <v>51</v>
      </c>
      <c r="B40" s="21" t="s">
        <v>1054</v>
      </c>
      <c r="C40" s="21" t="s">
        <v>52</v>
      </c>
      <c r="D40" s="21" t="s">
        <v>53</v>
      </c>
      <c r="E40" s="2" t="s">
        <v>3492</v>
      </c>
      <c r="F40" s="21" t="s">
        <v>3478</v>
      </c>
      <c r="G40" s="21" t="s">
        <v>1044</v>
      </c>
      <c r="H40" s="21" t="s">
        <v>1005</v>
      </c>
      <c r="I40" s="21" t="s">
        <v>4616</v>
      </c>
      <c r="J40" s="2" t="s">
        <v>3479</v>
      </c>
      <c r="K40" s="22" t="s">
        <v>1038</v>
      </c>
      <c r="L40" s="2" t="s">
        <v>1300</v>
      </c>
      <c r="M40" s="2" t="s">
        <v>1059</v>
      </c>
      <c r="N40" s="2" t="s">
        <v>1375</v>
      </c>
      <c r="O40" s="2" t="s">
        <v>1040</v>
      </c>
      <c r="P40" s="2" t="str">
        <f t="shared" si="0"/>
        <v>P-Onsite</v>
      </c>
      <c r="Q40" s="2" t="str">
        <f t="shared" si="1"/>
        <v>P-S2_Onsite</v>
      </c>
      <c r="R40" s="2" t="s">
        <v>3476</v>
      </c>
      <c r="S40" s="2" t="s">
        <v>1041</v>
      </c>
      <c r="T40" s="21" t="s">
        <v>3477</v>
      </c>
    </row>
    <row r="41" spans="1:20" x14ac:dyDescent="0.3">
      <c r="A41" s="21" t="s">
        <v>51</v>
      </c>
      <c r="B41" s="21" t="s">
        <v>1054</v>
      </c>
      <c r="C41" s="21" t="s">
        <v>52</v>
      </c>
      <c r="D41" s="21" t="s">
        <v>53</v>
      </c>
      <c r="E41" s="2" t="s">
        <v>3492</v>
      </c>
      <c r="F41" s="21" t="s">
        <v>3480</v>
      </c>
      <c r="G41" s="21" t="s">
        <v>1034</v>
      </c>
      <c r="H41" s="21" t="s">
        <v>997</v>
      </c>
      <c r="I41" s="21" t="s">
        <v>4617</v>
      </c>
      <c r="J41" s="2" t="s">
        <v>3481</v>
      </c>
      <c r="K41" s="22" t="s">
        <v>1048</v>
      </c>
      <c r="L41" s="2" t="s">
        <v>1300</v>
      </c>
      <c r="M41" s="2" t="s">
        <v>1059</v>
      </c>
      <c r="N41" s="2" t="s">
        <v>1375</v>
      </c>
      <c r="O41" s="2" t="s">
        <v>1098</v>
      </c>
      <c r="P41" s="2" t="str">
        <f t="shared" si="0"/>
        <v>A-Onsite</v>
      </c>
      <c r="Q41" s="2" t="str">
        <f t="shared" si="1"/>
        <v>A-S2_Onsite</v>
      </c>
      <c r="R41" s="2" t="s">
        <v>3476</v>
      </c>
      <c r="S41" s="2" t="s">
        <v>1041</v>
      </c>
      <c r="T41" s="21" t="s">
        <v>3477</v>
      </c>
    </row>
    <row r="42" spans="1:20" x14ac:dyDescent="0.3">
      <c r="A42" s="21" t="s">
        <v>51</v>
      </c>
      <c r="B42" s="21" t="s">
        <v>1054</v>
      </c>
      <c r="C42" s="21" t="s">
        <v>52</v>
      </c>
      <c r="D42" s="21" t="s">
        <v>53</v>
      </c>
      <c r="E42" s="2" t="s">
        <v>3492</v>
      </c>
      <c r="F42" s="21" t="s">
        <v>3482</v>
      </c>
      <c r="G42" s="21" t="s">
        <v>1063</v>
      </c>
      <c r="H42" s="21" t="s">
        <v>3483</v>
      </c>
      <c r="I42" s="21" t="s">
        <v>4618</v>
      </c>
      <c r="J42" s="2" t="s">
        <v>3484</v>
      </c>
      <c r="K42" s="22" t="s">
        <v>1038</v>
      </c>
      <c r="L42" s="2" t="s">
        <v>1300</v>
      </c>
      <c r="M42" s="2" t="s">
        <v>1059</v>
      </c>
      <c r="N42" s="2" t="s">
        <v>1375</v>
      </c>
      <c r="O42" s="2" t="s">
        <v>1098</v>
      </c>
      <c r="P42" s="2" t="str">
        <f t="shared" si="0"/>
        <v>A-Onsite</v>
      </c>
      <c r="Q42" s="2" t="str">
        <f t="shared" si="1"/>
        <v>A-S2_Onsite</v>
      </c>
      <c r="R42" s="2" t="s">
        <v>3476</v>
      </c>
      <c r="S42" s="2" t="s">
        <v>1041</v>
      </c>
      <c r="T42" s="21" t="s">
        <v>3477</v>
      </c>
    </row>
    <row r="43" spans="1:20" x14ac:dyDescent="0.3">
      <c r="A43" s="21" t="s">
        <v>54</v>
      </c>
      <c r="B43" s="21" t="s">
        <v>1054</v>
      </c>
      <c r="C43" s="21" t="s">
        <v>55</v>
      </c>
      <c r="D43" s="21" t="s">
        <v>56</v>
      </c>
      <c r="E43" s="2" t="s">
        <v>3493</v>
      </c>
      <c r="F43" s="21" t="s">
        <v>3473</v>
      </c>
      <c r="G43" s="21" t="s">
        <v>1050</v>
      </c>
      <c r="H43" s="21" t="s">
        <v>3474</v>
      </c>
      <c r="I43" s="21" t="s">
        <v>4619</v>
      </c>
      <c r="J43" s="2" t="s">
        <v>3475</v>
      </c>
      <c r="K43" s="22" t="s">
        <v>1048</v>
      </c>
      <c r="L43" s="2" t="s">
        <v>3489</v>
      </c>
      <c r="M43" s="2" t="s">
        <v>3489</v>
      </c>
      <c r="N43" s="2" t="s">
        <v>3489</v>
      </c>
      <c r="O43" s="2" t="s">
        <v>1098</v>
      </c>
      <c r="P43" s="2" t="str">
        <f t="shared" si="0"/>
        <v>A-Onsite</v>
      </c>
      <c r="Q43" s="2" t="str">
        <f t="shared" si="1"/>
        <v>A-S2_Onsite</v>
      </c>
      <c r="R43" s="2" t="s">
        <v>3476</v>
      </c>
      <c r="S43" s="2" t="s">
        <v>1041</v>
      </c>
      <c r="T43" s="21" t="s">
        <v>3477</v>
      </c>
    </row>
    <row r="44" spans="1:20" x14ac:dyDescent="0.3">
      <c r="A44" s="21" t="s">
        <v>54</v>
      </c>
      <c r="B44" s="21" t="s">
        <v>1054</v>
      </c>
      <c r="C44" s="21" t="s">
        <v>55</v>
      </c>
      <c r="D44" s="21" t="s">
        <v>56</v>
      </c>
      <c r="E44" s="2" t="s">
        <v>3493</v>
      </c>
      <c r="F44" s="21" t="s">
        <v>3478</v>
      </c>
      <c r="G44" s="21" t="s">
        <v>1044</v>
      </c>
      <c r="H44" s="21" t="s">
        <v>1005</v>
      </c>
      <c r="I44" s="21" t="s">
        <v>4620</v>
      </c>
      <c r="J44" s="2" t="s">
        <v>3479</v>
      </c>
      <c r="K44" s="22" t="s">
        <v>1038</v>
      </c>
      <c r="L44" s="2" t="s">
        <v>3489</v>
      </c>
      <c r="M44" s="2" t="s">
        <v>3489</v>
      </c>
      <c r="N44" s="2" t="s">
        <v>3489</v>
      </c>
      <c r="O44" s="2" t="s">
        <v>1098</v>
      </c>
      <c r="P44" s="2" t="str">
        <f t="shared" si="0"/>
        <v>A-Onsite</v>
      </c>
      <c r="Q44" s="2" t="str">
        <f t="shared" si="1"/>
        <v>A-S2_Onsite</v>
      </c>
      <c r="R44" s="2" t="s">
        <v>3476</v>
      </c>
      <c r="S44" s="2" t="s">
        <v>1041</v>
      </c>
      <c r="T44" s="21" t="s">
        <v>3477</v>
      </c>
    </row>
    <row r="45" spans="1:20" x14ac:dyDescent="0.3">
      <c r="A45" s="21" t="s">
        <v>54</v>
      </c>
      <c r="B45" s="21" t="s">
        <v>1054</v>
      </c>
      <c r="C45" s="21" t="s">
        <v>55</v>
      </c>
      <c r="D45" s="21" t="s">
        <v>56</v>
      </c>
      <c r="E45" s="2" t="s">
        <v>3493</v>
      </c>
      <c r="F45" s="21" t="s">
        <v>3480</v>
      </c>
      <c r="G45" s="21" t="s">
        <v>1034</v>
      </c>
      <c r="H45" s="21" t="s">
        <v>997</v>
      </c>
      <c r="I45" s="21" t="s">
        <v>4621</v>
      </c>
      <c r="J45" s="2" t="s">
        <v>3481</v>
      </c>
      <c r="K45" s="22" t="s">
        <v>1048</v>
      </c>
      <c r="L45" s="2" t="s">
        <v>3489</v>
      </c>
      <c r="M45" s="2" t="s">
        <v>3489</v>
      </c>
      <c r="N45" s="2" t="s">
        <v>3489</v>
      </c>
      <c r="O45" s="2" t="s">
        <v>1098</v>
      </c>
      <c r="P45" s="2" t="str">
        <f t="shared" si="0"/>
        <v>A-Onsite</v>
      </c>
      <c r="Q45" s="2" t="str">
        <f t="shared" si="1"/>
        <v>A-S2_Onsite</v>
      </c>
      <c r="R45" s="2" t="s">
        <v>3476</v>
      </c>
      <c r="S45" s="2" t="s">
        <v>1041</v>
      </c>
      <c r="T45" s="21" t="s">
        <v>3477</v>
      </c>
    </row>
    <row r="46" spans="1:20" x14ac:dyDescent="0.3">
      <c r="A46" s="21" t="s">
        <v>54</v>
      </c>
      <c r="B46" s="21" t="s">
        <v>1054</v>
      </c>
      <c r="C46" s="21" t="s">
        <v>55</v>
      </c>
      <c r="D46" s="21" t="s">
        <v>56</v>
      </c>
      <c r="E46" s="2" t="s">
        <v>3493</v>
      </c>
      <c r="F46" s="21" t="s">
        <v>3482</v>
      </c>
      <c r="G46" s="21" t="s">
        <v>1063</v>
      </c>
      <c r="H46" s="21" t="s">
        <v>3483</v>
      </c>
      <c r="I46" s="21" t="s">
        <v>4622</v>
      </c>
      <c r="J46" s="2" t="s">
        <v>3484</v>
      </c>
      <c r="K46" s="22" t="s">
        <v>1038</v>
      </c>
      <c r="L46" s="2" t="s">
        <v>3489</v>
      </c>
      <c r="M46" s="2" t="s">
        <v>3489</v>
      </c>
      <c r="N46" s="2" t="s">
        <v>3489</v>
      </c>
      <c r="O46" s="2" t="s">
        <v>1098</v>
      </c>
      <c r="P46" s="2" t="str">
        <f t="shared" si="0"/>
        <v>A-Onsite</v>
      </c>
      <c r="Q46" s="2" t="str">
        <f t="shared" si="1"/>
        <v>A-S2_Onsite</v>
      </c>
      <c r="R46" s="2" t="s">
        <v>3476</v>
      </c>
      <c r="S46" s="2" t="s">
        <v>1041</v>
      </c>
      <c r="T46" s="21" t="s">
        <v>3477</v>
      </c>
    </row>
    <row r="47" spans="1:20" x14ac:dyDescent="0.3">
      <c r="A47" s="21" t="s">
        <v>57</v>
      </c>
      <c r="B47" s="21" t="s">
        <v>1031</v>
      </c>
      <c r="C47" s="21" t="s">
        <v>58</v>
      </c>
      <c r="D47" s="21" t="s">
        <v>59</v>
      </c>
      <c r="E47" s="2" t="s">
        <v>3494</v>
      </c>
      <c r="F47" s="21" t="s">
        <v>3495</v>
      </c>
      <c r="G47" s="21" t="s">
        <v>1050</v>
      </c>
      <c r="H47" s="21" t="s">
        <v>3474</v>
      </c>
      <c r="I47" s="21" t="s">
        <v>4623</v>
      </c>
      <c r="J47" s="2" t="s">
        <v>3475</v>
      </c>
      <c r="K47" s="22" t="s">
        <v>1048</v>
      </c>
      <c r="L47" s="2" t="s">
        <v>1039</v>
      </c>
      <c r="M47" s="2" t="s">
        <v>1039</v>
      </c>
      <c r="N47" s="2" t="s">
        <v>1039</v>
      </c>
      <c r="O47" s="2" t="s">
        <v>1040</v>
      </c>
      <c r="P47" s="2" t="str">
        <f t="shared" si="0"/>
        <v>P-Online</v>
      </c>
      <c r="Q47" s="2" t="str">
        <f t="shared" si="1"/>
        <v>P-S2_Online</v>
      </c>
      <c r="R47" s="2"/>
      <c r="S47" s="2" t="s">
        <v>1041</v>
      </c>
      <c r="T47" s="21" t="s">
        <v>3477</v>
      </c>
    </row>
    <row r="48" spans="1:20" x14ac:dyDescent="0.3">
      <c r="A48" s="21" t="s">
        <v>57</v>
      </c>
      <c r="B48" s="21" t="s">
        <v>1031</v>
      </c>
      <c r="C48" s="21" t="s">
        <v>58</v>
      </c>
      <c r="D48" s="21" t="s">
        <v>59</v>
      </c>
      <c r="E48" s="2" t="s">
        <v>3494</v>
      </c>
      <c r="F48" s="21" t="s">
        <v>3496</v>
      </c>
      <c r="G48" s="21" t="s">
        <v>1044</v>
      </c>
      <c r="H48" s="21" t="s">
        <v>1005</v>
      </c>
      <c r="I48" s="21" t="s">
        <v>4624</v>
      </c>
      <c r="J48" s="2" t="s">
        <v>3479</v>
      </c>
      <c r="K48" s="22" t="s">
        <v>1038</v>
      </c>
      <c r="L48" s="2" t="s">
        <v>1039</v>
      </c>
      <c r="M48" s="2" t="s">
        <v>1039</v>
      </c>
      <c r="N48" s="2" t="s">
        <v>1039</v>
      </c>
      <c r="O48" s="2" t="s">
        <v>1040</v>
      </c>
      <c r="P48" s="2" t="str">
        <f t="shared" si="0"/>
        <v>P-Online</v>
      </c>
      <c r="Q48" s="2" t="str">
        <f t="shared" si="1"/>
        <v>P-S2_Online</v>
      </c>
      <c r="R48" s="2"/>
      <c r="S48" s="2" t="s">
        <v>1041</v>
      </c>
      <c r="T48" s="21" t="s">
        <v>3477</v>
      </c>
    </row>
    <row r="49" spans="1:20" x14ac:dyDescent="0.3">
      <c r="A49" s="21" t="s">
        <v>57</v>
      </c>
      <c r="B49" s="21" t="s">
        <v>1031</v>
      </c>
      <c r="C49" s="21" t="s">
        <v>58</v>
      </c>
      <c r="D49" s="21" t="s">
        <v>59</v>
      </c>
      <c r="E49" s="2" t="s">
        <v>3494</v>
      </c>
      <c r="F49" s="21" t="s">
        <v>3497</v>
      </c>
      <c r="G49" s="21" t="s">
        <v>1034</v>
      </c>
      <c r="H49" s="21" t="s">
        <v>997</v>
      </c>
      <c r="I49" s="21" t="s">
        <v>4625</v>
      </c>
      <c r="J49" s="2" t="s">
        <v>3481</v>
      </c>
      <c r="K49" s="22" t="s">
        <v>1048</v>
      </c>
      <c r="L49" s="2" t="s">
        <v>1039</v>
      </c>
      <c r="M49" s="2" t="s">
        <v>1039</v>
      </c>
      <c r="N49" s="2" t="s">
        <v>1039</v>
      </c>
      <c r="O49" s="2" t="s">
        <v>1040</v>
      </c>
      <c r="P49" s="2" t="str">
        <f t="shared" si="0"/>
        <v>P-Online</v>
      </c>
      <c r="Q49" s="2" t="str">
        <f t="shared" si="1"/>
        <v>P-S2_Online</v>
      </c>
      <c r="R49" s="2"/>
      <c r="S49" s="2" t="s">
        <v>1041</v>
      </c>
      <c r="T49" s="21" t="s">
        <v>3477</v>
      </c>
    </row>
    <row r="50" spans="1:20" x14ac:dyDescent="0.3">
      <c r="A50" s="21" t="s">
        <v>57</v>
      </c>
      <c r="B50" s="21" t="s">
        <v>1031</v>
      </c>
      <c r="C50" s="21" t="s">
        <v>58</v>
      </c>
      <c r="D50" s="21" t="s">
        <v>59</v>
      </c>
      <c r="E50" s="2" t="s">
        <v>3494</v>
      </c>
      <c r="F50" s="21" t="s">
        <v>3486</v>
      </c>
      <c r="G50" s="21" t="s">
        <v>1063</v>
      </c>
      <c r="H50" s="21" t="s">
        <v>3483</v>
      </c>
      <c r="I50" s="21" t="s">
        <v>4626</v>
      </c>
      <c r="J50" s="2" t="s">
        <v>3484</v>
      </c>
      <c r="K50" s="22" t="s">
        <v>1038</v>
      </c>
      <c r="L50" s="2" t="s">
        <v>1039</v>
      </c>
      <c r="M50" s="2" t="s">
        <v>1039</v>
      </c>
      <c r="N50" s="2" t="s">
        <v>1039</v>
      </c>
      <c r="O50" s="2" t="s">
        <v>1040</v>
      </c>
      <c r="P50" s="2" t="str">
        <f t="shared" si="0"/>
        <v>P-Online</v>
      </c>
      <c r="Q50" s="2" t="str">
        <f t="shared" si="1"/>
        <v>P-S2_Online</v>
      </c>
      <c r="R50" s="2"/>
      <c r="S50" s="2" t="s">
        <v>1041</v>
      </c>
      <c r="T50" s="21" t="s">
        <v>3477</v>
      </c>
    </row>
    <row r="51" spans="1:20" x14ac:dyDescent="0.3">
      <c r="A51" s="21" t="s">
        <v>60</v>
      </c>
      <c r="B51" s="21" t="s">
        <v>1054</v>
      </c>
      <c r="C51" s="21" t="s">
        <v>61</v>
      </c>
      <c r="D51" s="21" t="s">
        <v>62</v>
      </c>
      <c r="E51" s="2" t="s">
        <v>3498</v>
      </c>
      <c r="F51" s="21" t="s">
        <v>3473</v>
      </c>
      <c r="G51" s="21" t="s">
        <v>1050</v>
      </c>
      <c r="H51" s="21" t="s">
        <v>3474</v>
      </c>
      <c r="I51" s="21" t="s">
        <v>4627</v>
      </c>
      <c r="J51" s="2" t="s">
        <v>3475</v>
      </c>
      <c r="K51" s="22" t="s">
        <v>1048</v>
      </c>
      <c r="L51" s="2" t="s">
        <v>1070</v>
      </c>
      <c r="M51" s="2" t="s">
        <v>1059</v>
      </c>
      <c r="N51" s="2" t="s">
        <v>1071</v>
      </c>
      <c r="O51" s="2" t="s">
        <v>1098</v>
      </c>
      <c r="P51" s="2" t="str">
        <f t="shared" si="0"/>
        <v>A-Onsite</v>
      </c>
      <c r="Q51" s="2" t="str">
        <f t="shared" si="1"/>
        <v>A-S2_Onsite</v>
      </c>
      <c r="R51" s="2" t="s">
        <v>3476</v>
      </c>
      <c r="S51" s="2" t="s">
        <v>1041</v>
      </c>
      <c r="T51" s="21" t="s">
        <v>3477</v>
      </c>
    </row>
    <row r="52" spans="1:20" x14ac:dyDescent="0.3">
      <c r="A52" s="21" t="s">
        <v>60</v>
      </c>
      <c r="B52" s="21" t="s">
        <v>1054</v>
      </c>
      <c r="C52" s="21" t="s">
        <v>61</v>
      </c>
      <c r="D52" s="21" t="s">
        <v>62</v>
      </c>
      <c r="E52" s="2" t="s">
        <v>3498</v>
      </c>
      <c r="F52" s="21" t="s">
        <v>3478</v>
      </c>
      <c r="G52" s="21" t="s">
        <v>1044</v>
      </c>
      <c r="H52" s="21" t="s">
        <v>1005</v>
      </c>
      <c r="I52" s="21" t="s">
        <v>4628</v>
      </c>
      <c r="J52" s="2" t="s">
        <v>3479</v>
      </c>
      <c r="K52" s="22" t="s">
        <v>1038</v>
      </c>
      <c r="L52" s="2" t="s">
        <v>1070</v>
      </c>
      <c r="M52" s="2" t="s">
        <v>1059</v>
      </c>
      <c r="N52" s="2" t="s">
        <v>1071</v>
      </c>
      <c r="O52" s="2" t="s">
        <v>1040</v>
      </c>
      <c r="P52" s="2" t="str">
        <f t="shared" si="0"/>
        <v>P-Onsite</v>
      </c>
      <c r="Q52" s="2" t="str">
        <f t="shared" si="1"/>
        <v>P-S2_Onsite</v>
      </c>
      <c r="R52" s="2" t="s">
        <v>3476</v>
      </c>
      <c r="S52" s="2" t="s">
        <v>1041</v>
      </c>
      <c r="T52" s="21" t="s">
        <v>3477</v>
      </c>
    </row>
    <row r="53" spans="1:20" x14ac:dyDescent="0.3">
      <c r="A53" s="21" t="s">
        <v>60</v>
      </c>
      <c r="B53" s="21" t="s">
        <v>1054</v>
      </c>
      <c r="C53" s="21" t="s">
        <v>61</v>
      </c>
      <c r="D53" s="21" t="s">
        <v>62</v>
      </c>
      <c r="E53" s="2" t="s">
        <v>3498</v>
      </c>
      <c r="F53" s="21" t="s">
        <v>3480</v>
      </c>
      <c r="G53" s="21" t="s">
        <v>1034</v>
      </c>
      <c r="H53" s="21" t="s">
        <v>997</v>
      </c>
      <c r="I53" s="21" t="s">
        <v>4629</v>
      </c>
      <c r="J53" s="2" t="s">
        <v>3481</v>
      </c>
      <c r="K53" s="22" t="s">
        <v>1048</v>
      </c>
      <c r="L53" s="2" t="s">
        <v>1070</v>
      </c>
      <c r="M53" s="2" t="s">
        <v>1059</v>
      </c>
      <c r="N53" s="2" t="s">
        <v>1071</v>
      </c>
      <c r="O53" s="2" t="s">
        <v>1040</v>
      </c>
      <c r="P53" s="2" t="str">
        <f t="shared" si="0"/>
        <v>P-Onsite</v>
      </c>
      <c r="Q53" s="2" t="str">
        <f t="shared" si="1"/>
        <v>P-S2_Onsite</v>
      </c>
      <c r="R53" s="2" t="s">
        <v>3476</v>
      </c>
      <c r="S53" s="2" t="s">
        <v>1041</v>
      </c>
      <c r="T53" s="21" t="s">
        <v>3477</v>
      </c>
    </row>
    <row r="54" spans="1:20" x14ac:dyDescent="0.3">
      <c r="A54" s="21" t="s">
        <v>60</v>
      </c>
      <c r="B54" s="21" t="s">
        <v>1054</v>
      </c>
      <c r="C54" s="21" t="s">
        <v>61</v>
      </c>
      <c r="D54" s="21" t="s">
        <v>62</v>
      </c>
      <c r="E54" s="2" t="s">
        <v>3498</v>
      </c>
      <c r="F54" s="21" t="s">
        <v>3482</v>
      </c>
      <c r="G54" s="21" t="s">
        <v>1063</v>
      </c>
      <c r="H54" s="21" t="s">
        <v>3483</v>
      </c>
      <c r="I54" s="21" t="s">
        <v>4630</v>
      </c>
      <c r="J54" s="2" t="s">
        <v>3484</v>
      </c>
      <c r="K54" s="22" t="s">
        <v>1038</v>
      </c>
      <c r="L54" s="2" t="s">
        <v>1070</v>
      </c>
      <c r="M54" s="2" t="s">
        <v>1059</v>
      </c>
      <c r="N54" s="2" t="s">
        <v>1071</v>
      </c>
      <c r="O54" s="2" t="s">
        <v>1098</v>
      </c>
      <c r="P54" s="2" t="str">
        <f t="shared" si="0"/>
        <v>A-Onsite</v>
      </c>
      <c r="Q54" s="2" t="str">
        <f t="shared" si="1"/>
        <v>A-S2_Onsite</v>
      </c>
      <c r="R54" s="2" t="s">
        <v>3476</v>
      </c>
      <c r="S54" s="2" t="s">
        <v>1041</v>
      </c>
      <c r="T54" s="21" t="s">
        <v>3477</v>
      </c>
    </row>
    <row r="55" spans="1:20" x14ac:dyDescent="0.3">
      <c r="A55" s="21" t="s">
        <v>63</v>
      </c>
      <c r="B55" s="21" t="s">
        <v>1054</v>
      </c>
      <c r="C55" s="21" t="s">
        <v>64</v>
      </c>
      <c r="D55" s="21" t="s">
        <v>65</v>
      </c>
      <c r="E55" s="2" t="s">
        <v>3499</v>
      </c>
      <c r="F55" s="21" t="s">
        <v>3473</v>
      </c>
      <c r="G55" s="21" t="s">
        <v>1050</v>
      </c>
      <c r="H55" s="21" t="s">
        <v>3474</v>
      </c>
      <c r="I55" s="21" t="s">
        <v>4631</v>
      </c>
      <c r="J55" s="2" t="s">
        <v>3475</v>
      </c>
      <c r="K55" s="22" t="s">
        <v>1048</v>
      </c>
      <c r="L55" s="2" t="s">
        <v>3489</v>
      </c>
      <c r="M55" s="2" t="s">
        <v>3489</v>
      </c>
      <c r="N55" s="2" t="s">
        <v>3489</v>
      </c>
      <c r="O55" s="2" t="s">
        <v>1098</v>
      </c>
      <c r="P55" s="2" t="str">
        <f t="shared" si="0"/>
        <v>A-Onsite</v>
      </c>
      <c r="Q55" s="2" t="str">
        <f t="shared" si="1"/>
        <v>A-S2_Onsite</v>
      </c>
      <c r="R55" s="2" t="s">
        <v>3476</v>
      </c>
      <c r="S55" s="2" t="s">
        <v>1041</v>
      </c>
      <c r="T55" s="21" t="s">
        <v>3477</v>
      </c>
    </row>
    <row r="56" spans="1:20" x14ac:dyDescent="0.3">
      <c r="A56" s="21" t="s">
        <v>63</v>
      </c>
      <c r="B56" s="21" t="s">
        <v>1054</v>
      </c>
      <c r="C56" s="21" t="s">
        <v>64</v>
      </c>
      <c r="D56" s="21" t="s">
        <v>65</v>
      </c>
      <c r="E56" s="2" t="s">
        <v>3499</v>
      </c>
      <c r="F56" s="21" t="s">
        <v>3478</v>
      </c>
      <c r="G56" s="21" t="s">
        <v>1044</v>
      </c>
      <c r="H56" s="21" t="s">
        <v>1005</v>
      </c>
      <c r="I56" s="21" t="s">
        <v>4632</v>
      </c>
      <c r="J56" s="2" t="s">
        <v>3479</v>
      </c>
      <c r="K56" s="22" t="s">
        <v>1038</v>
      </c>
      <c r="L56" s="2" t="s">
        <v>3489</v>
      </c>
      <c r="M56" s="2" t="s">
        <v>3489</v>
      </c>
      <c r="N56" s="2" t="s">
        <v>3489</v>
      </c>
      <c r="O56" s="2" t="s">
        <v>1098</v>
      </c>
      <c r="P56" s="2" t="str">
        <f t="shared" si="0"/>
        <v>A-Onsite</v>
      </c>
      <c r="Q56" s="2" t="str">
        <f t="shared" si="1"/>
        <v>A-S2_Onsite</v>
      </c>
      <c r="R56" s="2" t="s">
        <v>3476</v>
      </c>
      <c r="S56" s="2" t="s">
        <v>1041</v>
      </c>
      <c r="T56" s="21" t="s">
        <v>3477</v>
      </c>
    </row>
    <row r="57" spans="1:20" x14ac:dyDescent="0.3">
      <c r="A57" s="21" t="s">
        <v>63</v>
      </c>
      <c r="B57" s="21" t="s">
        <v>1054</v>
      </c>
      <c r="C57" s="21" t="s">
        <v>64</v>
      </c>
      <c r="D57" s="21" t="s">
        <v>65</v>
      </c>
      <c r="E57" s="2" t="s">
        <v>3499</v>
      </c>
      <c r="F57" s="21" t="s">
        <v>3480</v>
      </c>
      <c r="G57" s="21" t="s">
        <v>1034</v>
      </c>
      <c r="H57" s="21" t="s">
        <v>997</v>
      </c>
      <c r="I57" s="21" t="s">
        <v>4633</v>
      </c>
      <c r="J57" s="2" t="s">
        <v>3481</v>
      </c>
      <c r="K57" s="22" t="s">
        <v>1048</v>
      </c>
      <c r="L57" s="2" t="s">
        <v>3489</v>
      </c>
      <c r="M57" s="2" t="s">
        <v>3489</v>
      </c>
      <c r="N57" s="2" t="s">
        <v>3489</v>
      </c>
      <c r="O57" s="2" t="s">
        <v>1098</v>
      </c>
      <c r="P57" s="2" t="str">
        <f t="shared" si="0"/>
        <v>A-Onsite</v>
      </c>
      <c r="Q57" s="2" t="str">
        <f t="shared" si="1"/>
        <v>A-S2_Onsite</v>
      </c>
      <c r="R57" s="2" t="s">
        <v>3476</v>
      </c>
      <c r="S57" s="2" t="s">
        <v>1041</v>
      </c>
      <c r="T57" s="21" t="s">
        <v>3477</v>
      </c>
    </row>
    <row r="58" spans="1:20" x14ac:dyDescent="0.3">
      <c r="A58" s="21" t="s">
        <v>63</v>
      </c>
      <c r="B58" s="21" t="s">
        <v>1054</v>
      </c>
      <c r="C58" s="21" t="s">
        <v>64</v>
      </c>
      <c r="D58" s="21" t="s">
        <v>65</v>
      </c>
      <c r="E58" s="2" t="s">
        <v>3499</v>
      </c>
      <c r="F58" s="21" t="s">
        <v>3482</v>
      </c>
      <c r="G58" s="21" t="s">
        <v>1063</v>
      </c>
      <c r="H58" s="21" t="s">
        <v>3483</v>
      </c>
      <c r="I58" s="21" t="s">
        <v>4634</v>
      </c>
      <c r="J58" s="2" t="s">
        <v>3484</v>
      </c>
      <c r="K58" s="22" t="s">
        <v>1038</v>
      </c>
      <c r="L58" s="2" t="s">
        <v>3489</v>
      </c>
      <c r="M58" s="2" t="s">
        <v>3489</v>
      </c>
      <c r="N58" s="2" t="s">
        <v>3489</v>
      </c>
      <c r="O58" s="2" t="s">
        <v>1098</v>
      </c>
      <c r="P58" s="2" t="str">
        <f t="shared" si="0"/>
        <v>A-Onsite</v>
      </c>
      <c r="Q58" s="2" t="str">
        <f t="shared" si="1"/>
        <v>A-S2_Onsite</v>
      </c>
      <c r="R58" s="2" t="s">
        <v>3476</v>
      </c>
      <c r="S58" s="2" t="s">
        <v>1041</v>
      </c>
      <c r="T58" s="21" t="s">
        <v>3477</v>
      </c>
    </row>
    <row r="59" spans="1:20" x14ac:dyDescent="0.3">
      <c r="A59" s="21" t="s">
        <v>66</v>
      </c>
      <c r="B59" s="21" t="s">
        <v>1054</v>
      </c>
      <c r="C59" s="21" t="s">
        <v>67</v>
      </c>
      <c r="D59" s="21" t="s">
        <v>68</v>
      </c>
      <c r="E59" s="2" t="s">
        <v>1109</v>
      </c>
      <c r="F59" s="21" t="s">
        <v>3480</v>
      </c>
      <c r="G59" s="21" t="s">
        <v>1034</v>
      </c>
      <c r="H59" s="21" t="s">
        <v>997</v>
      </c>
      <c r="I59" s="21" t="s">
        <v>4635</v>
      </c>
      <c r="J59" s="2" t="s">
        <v>3481</v>
      </c>
      <c r="K59" s="22" t="s">
        <v>1048</v>
      </c>
      <c r="L59" s="2" t="s">
        <v>1058</v>
      </c>
      <c r="M59" s="2" t="s">
        <v>1059</v>
      </c>
      <c r="N59" s="2" t="s">
        <v>1106</v>
      </c>
      <c r="O59" s="2" t="s">
        <v>1040</v>
      </c>
      <c r="P59" s="2" t="str">
        <f t="shared" si="0"/>
        <v>P-Onsite</v>
      </c>
      <c r="Q59" s="2" t="str">
        <f t="shared" si="1"/>
        <v>P-S2_Onsite</v>
      </c>
      <c r="R59" s="2" t="s">
        <v>3476</v>
      </c>
      <c r="S59" s="2" t="s">
        <v>1041</v>
      </c>
      <c r="T59" s="21" t="s">
        <v>3477</v>
      </c>
    </row>
    <row r="60" spans="1:20" x14ac:dyDescent="0.3">
      <c r="A60" s="21" t="s">
        <v>66</v>
      </c>
      <c r="B60" s="21" t="s">
        <v>1054</v>
      </c>
      <c r="C60" s="21" t="s">
        <v>67</v>
      </c>
      <c r="D60" s="21" t="s">
        <v>68</v>
      </c>
      <c r="E60" s="2" t="s">
        <v>1109</v>
      </c>
      <c r="F60" s="21" t="s">
        <v>3482</v>
      </c>
      <c r="G60" s="21" t="s">
        <v>1063</v>
      </c>
      <c r="H60" s="21" t="s">
        <v>3483</v>
      </c>
      <c r="I60" s="21" t="s">
        <v>4636</v>
      </c>
      <c r="J60" s="2" t="s">
        <v>3484</v>
      </c>
      <c r="K60" s="22" t="s">
        <v>1038</v>
      </c>
      <c r="L60" s="2" t="s">
        <v>1058</v>
      </c>
      <c r="M60" s="2" t="s">
        <v>1059</v>
      </c>
      <c r="N60" s="2" t="s">
        <v>1106</v>
      </c>
      <c r="O60" s="2" t="s">
        <v>1040</v>
      </c>
      <c r="P60" s="2" t="str">
        <f t="shared" si="0"/>
        <v>P-Onsite</v>
      </c>
      <c r="Q60" s="2" t="str">
        <f t="shared" si="1"/>
        <v>P-S2_Onsite</v>
      </c>
      <c r="R60" s="2" t="s">
        <v>3476</v>
      </c>
      <c r="S60" s="2" t="s">
        <v>1041</v>
      </c>
      <c r="T60" s="21" t="s">
        <v>3477</v>
      </c>
    </row>
    <row r="61" spans="1:20" x14ac:dyDescent="0.3">
      <c r="A61" s="21" t="s">
        <v>69</v>
      </c>
      <c r="B61" s="21" t="s">
        <v>1054</v>
      </c>
      <c r="C61" s="21" t="s">
        <v>70</v>
      </c>
      <c r="D61" s="21" t="s">
        <v>71</v>
      </c>
      <c r="E61" s="2" t="s">
        <v>1112</v>
      </c>
      <c r="F61" s="21" t="s">
        <v>3473</v>
      </c>
      <c r="G61" s="21" t="s">
        <v>1050</v>
      </c>
      <c r="H61" s="21" t="s">
        <v>3474</v>
      </c>
      <c r="I61" s="21" t="s">
        <v>4637</v>
      </c>
      <c r="J61" s="2" t="s">
        <v>3475</v>
      </c>
      <c r="K61" s="22" t="s">
        <v>1048</v>
      </c>
      <c r="L61" s="2" t="s">
        <v>1114</v>
      </c>
      <c r="M61" s="2" t="s">
        <v>1059</v>
      </c>
      <c r="N61" s="2" t="s">
        <v>1115</v>
      </c>
      <c r="O61" s="2" t="s">
        <v>1040</v>
      </c>
      <c r="P61" s="2" t="str">
        <f t="shared" si="0"/>
        <v>P-Onsite</v>
      </c>
      <c r="Q61" s="2" t="str">
        <f t="shared" si="1"/>
        <v>P-S2_Onsite</v>
      </c>
      <c r="R61" s="2" t="s">
        <v>3476</v>
      </c>
      <c r="S61" s="2" t="s">
        <v>1041</v>
      </c>
      <c r="T61" s="21" t="s">
        <v>3477</v>
      </c>
    </row>
    <row r="62" spans="1:20" x14ac:dyDescent="0.3">
      <c r="A62" s="21" t="s">
        <v>69</v>
      </c>
      <c r="B62" s="21" t="s">
        <v>1054</v>
      </c>
      <c r="C62" s="21" t="s">
        <v>70</v>
      </c>
      <c r="D62" s="21" t="s">
        <v>71</v>
      </c>
      <c r="E62" s="2" t="s">
        <v>1112</v>
      </c>
      <c r="F62" s="21" t="s">
        <v>3482</v>
      </c>
      <c r="G62" s="21" t="s">
        <v>1063</v>
      </c>
      <c r="H62" s="21" t="s">
        <v>3483</v>
      </c>
      <c r="I62" s="21" t="s">
        <v>4638</v>
      </c>
      <c r="J62" s="2" t="s">
        <v>3484</v>
      </c>
      <c r="K62" s="22" t="s">
        <v>1038</v>
      </c>
      <c r="L62" s="2" t="s">
        <v>1114</v>
      </c>
      <c r="M62" s="2" t="s">
        <v>1059</v>
      </c>
      <c r="N62" s="2" t="s">
        <v>1115</v>
      </c>
      <c r="O62" s="2" t="s">
        <v>1040</v>
      </c>
      <c r="P62" s="2" t="str">
        <f t="shared" si="0"/>
        <v>P-Onsite</v>
      </c>
      <c r="Q62" s="2" t="str">
        <f t="shared" si="1"/>
        <v>P-S2_Onsite</v>
      </c>
      <c r="R62" s="2" t="s">
        <v>3476</v>
      </c>
      <c r="S62" s="2" t="s">
        <v>1041</v>
      </c>
      <c r="T62" s="21" t="s">
        <v>3477</v>
      </c>
    </row>
    <row r="63" spans="1:20" x14ac:dyDescent="0.3">
      <c r="A63" s="21" t="s">
        <v>72</v>
      </c>
      <c r="B63" s="21" t="s">
        <v>1054</v>
      </c>
      <c r="C63" s="21" t="s">
        <v>73</v>
      </c>
      <c r="D63" s="21" t="s">
        <v>74</v>
      </c>
      <c r="E63" s="2" t="s">
        <v>3500</v>
      </c>
      <c r="F63" s="21" t="s">
        <v>3478</v>
      </c>
      <c r="G63" s="21" t="s">
        <v>1044</v>
      </c>
      <c r="H63" s="21" t="s">
        <v>1005</v>
      </c>
      <c r="I63" s="21" t="s">
        <v>4639</v>
      </c>
      <c r="J63" s="2" t="s">
        <v>3479</v>
      </c>
      <c r="K63" s="22" t="s">
        <v>1038</v>
      </c>
      <c r="L63" s="2" t="s">
        <v>1314</v>
      </c>
      <c r="M63" s="2" t="s">
        <v>1059</v>
      </c>
      <c r="N63" s="2" t="s">
        <v>1315</v>
      </c>
      <c r="O63" s="2" t="s">
        <v>1040</v>
      </c>
      <c r="P63" s="2" t="str">
        <f t="shared" si="0"/>
        <v>P-Onsite</v>
      </c>
      <c r="Q63" s="2" t="str">
        <f t="shared" si="1"/>
        <v>P-S2_Onsite</v>
      </c>
      <c r="R63" s="2" t="s">
        <v>3476</v>
      </c>
      <c r="S63" s="2" t="s">
        <v>1041</v>
      </c>
      <c r="T63" s="21" t="s">
        <v>3477</v>
      </c>
    </row>
    <row r="64" spans="1:20" x14ac:dyDescent="0.3">
      <c r="A64" s="21" t="s">
        <v>78</v>
      </c>
      <c r="B64" s="21" t="s">
        <v>1054</v>
      </c>
      <c r="C64" s="21" t="s">
        <v>79</v>
      </c>
      <c r="D64" s="21" t="s">
        <v>80</v>
      </c>
      <c r="E64" s="2" t="s">
        <v>3501</v>
      </c>
      <c r="F64" s="21" t="s">
        <v>3478</v>
      </c>
      <c r="G64" s="21" t="s">
        <v>1044</v>
      </c>
      <c r="H64" s="21" t="s">
        <v>1005</v>
      </c>
      <c r="I64" s="21" t="s">
        <v>4640</v>
      </c>
      <c r="J64" s="2" t="s">
        <v>3479</v>
      </c>
      <c r="K64" s="22" t="s">
        <v>1038</v>
      </c>
      <c r="L64" s="2" t="s">
        <v>1300</v>
      </c>
      <c r="M64" s="2" t="s">
        <v>1059</v>
      </c>
      <c r="N64" s="2" t="s">
        <v>1301</v>
      </c>
      <c r="O64" s="2" t="s">
        <v>1040</v>
      </c>
      <c r="P64" s="2" t="str">
        <f t="shared" si="0"/>
        <v>P-Onsite</v>
      </c>
      <c r="Q64" s="2" t="str">
        <f t="shared" si="1"/>
        <v>P-S2_Onsite</v>
      </c>
      <c r="R64" s="2" t="s">
        <v>3476</v>
      </c>
      <c r="S64" s="2" t="s">
        <v>1041</v>
      </c>
      <c r="T64" s="21" t="s">
        <v>3477</v>
      </c>
    </row>
    <row r="65" spans="1:20" x14ac:dyDescent="0.3">
      <c r="A65" s="21" t="s">
        <v>78</v>
      </c>
      <c r="B65" s="21" t="s">
        <v>1054</v>
      </c>
      <c r="C65" s="21" t="s">
        <v>79</v>
      </c>
      <c r="D65" s="21" t="s">
        <v>80</v>
      </c>
      <c r="E65" s="2" t="s">
        <v>3501</v>
      </c>
      <c r="F65" s="21" t="s">
        <v>3482</v>
      </c>
      <c r="G65" s="21" t="s">
        <v>1063</v>
      </c>
      <c r="H65" s="21" t="s">
        <v>3483</v>
      </c>
      <c r="I65" s="21" t="s">
        <v>4641</v>
      </c>
      <c r="J65" s="2" t="s">
        <v>3484</v>
      </c>
      <c r="K65" s="22" t="s">
        <v>1038</v>
      </c>
      <c r="L65" s="2" t="s">
        <v>1300</v>
      </c>
      <c r="M65" s="2" t="s">
        <v>1059</v>
      </c>
      <c r="N65" s="2" t="s">
        <v>1301</v>
      </c>
      <c r="O65" s="2" t="s">
        <v>1040</v>
      </c>
      <c r="P65" s="2" t="str">
        <f t="shared" si="0"/>
        <v>P-Onsite</v>
      </c>
      <c r="Q65" s="2" t="str">
        <f t="shared" si="1"/>
        <v>P-S2_Onsite</v>
      </c>
      <c r="R65" s="2" t="s">
        <v>3476</v>
      </c>
      <c r="S65" s="2" t="s">
        <v>1041</v>
      </c>
      <c r="T65" s="21" t="s">
        <v>3477</v>
      </c>
    </row>
    <row r="66" spans="1:20" x14ac:dyDescent="0.3">
      <c r="A66" s="21" t="s">
        <v>78</v>
      </c>
      <c r="B66" s="21" t="s">
        <v>1054</v>
      </c>
      <c r="C66" s="21" t="s">
        <v>79</v>
      </c>
      <c r="D66" s="21" t="s">
        <v>80</v>
      </c>
      <c r="E66" s="2" t="s">
        <v>3501</v>
      </c>
      <c r="F66" s="21" t="s">
        <v>3480</v>
      </c>
      <c r="G66" s="21" t="s">
        <v>1034</v>
      </c>
      <c r="H66" s="21" t="s">
        <v>997</v>
      </c>
      <c r="I66" s="21" t="s">
        <v>4642</v>
      </c>
      <c r="J66" s="2" t="s">
        <v>3481</v>
      </c>
      <c r="K66" s="22" t="s">
        <v>1048</v>
      </c>
      <c r="L66" s="2" t="s">
        <v>1300</v>
      </c>
      <c r="M66" s="2" t="s">
        <v>1059</v>
      </c>
      <c r="N66" s="2" t="s">
        <v>1301</v>
      </c>
      <c r="O66" s="2" t="s">
        <v>1040</v>
      </c>
      <c r="P66" s="2" t="str">
        <f t="shared" si="0"/>
        <v>P-Onsite</v>
      </c>
      <c r="Q66" s="2" t="str">
        <f t="shared" si="1"/>
        <v>P-S2_Onsite</v>
      </c>
      <c r="R66" s="2" t="s">
        <v>3476</v>
      </c>
      <c r="S66" s="2" t="s">
        <v>1041</v>
      </c>
      <c r="T66" s="21" t="s">
        <v>3477</v>
      </c>
    </row>
    <row r="67" spans="1:20" x14ac:dyDescent="0.3">
      <c r="A67" s="21" t="s">
        <v>81</v>
      </c>
      <c r="B67" s="21" t="s">
        <v>1054</v>
      </c>
      <c r="C67" s="21" t="s">
        <v>82</v>
      </c>
      <c r="D67" s="21" t="s">
        <v>83</v>
      </c>
      <c r="E67" s="2" t="s">
        <v>3502</v>
      </c>
      <c r="F67" s="21" t="s">
        <v>3473</v>
      </c>
      <c r="G67" s="21" t="s">
        <v>1050</v>
      </c>
      <c r="H67" s="21" t="s">
        <v>3474</v>
      </c>
      <c r="I67" s="21" t="s">
        <v>4643</v>
      </c>
      <c r="J67" s="2" t="s">
        <v>3475</v>
      </c>
      <c r="K67" s="22" t="s">
        <v>1048</v>
      </c>
      <c r="L67" s="2" t="s">
        <v>1114</v>
      </c>
      <c r="M67" s="2" t="s">
        <v>1059</v>
      </c>
      <c r="N67" s="2" t="s">
        <v>1115</v>
      </c>
      <c r="O67" s="2" t="s">
        <v>1040</v>
      </c>
      <c r="P67" s="2" t="str">
        <f t="shared" ref="P67:P130" si="2">CONCATENATE(LEFT(O67,1),"-",B67)</f>
        <v>P-Onsite</v>
      </c>
      <c r="Q67" s="2" t="str">
        <f t="shared" ref="Q67:Q130" si="3">CONCATENATE(LEFT($O67,1),"-",RIGHT($F67,9))</f>
        <v>P-S2_Onsite</v>
      </c>
      <c r="R67" s="2" t="s">
        <v>3476</v>
      </c>
      <c r="S67" s="2" t="s">
        <v>1041</v>
      </c>
      <c r="T67" s="21" t="s">
        <v>3477</v>
      </c>
    </row>
    <row r="68" spans="1:20" x14ac:dyDescent="0.3">
      <c r="A68" s="21" t="s">
        <v>81</v>
      </c>
      <c r="B68" s="21" t="s">
        <v>1054</v>
      </c>
      <c r="C68" s="21" t="s">
        <v>82</v>
      </c>
      <c r="D68" s="21" t="s">
        <v>83</v>
      </c>
      <c r="E68" s="2" t="s">
        <v>3502</v>
      </c>
      <c r="F68" s="21" t="s">
        <v>3478</v>
      </c>
      <c r="G68" s="21" t="s">
        <v>1044</v>
      </c>
      <c r="H68" s="21" t="s">
        <v>1005</v>
      </c>
      <c r="I68" s="21" t="s">
        <v>4644</v>
      </c>
      <c r="J68" s="2" t="s">
        <v>3479</v>
      </c>
      <c r="K68" s="22" t="s">
        <v>1038</v>
      </c>
      <c r="L68" s="2" t="s">
        <v>1114</v>
      </c>
      <c r="M68" s="2" t="s">
        <v>1059</v>
      </c>
      <c r="N68" s="2" t="s">
        <v>1115</v>
      </c>
      <c r="O68" s="2" t="s">
        <v>1040</v>
      </c>
      <c r="P68" s="2" t="str">
        <f t="shared" si="2"/>
        <v>P-Onsite</v>
      </c>
      <c r="Q68" s="2" t="str">
        <f t="shared" si="3"/>
        <v>P-S2_Onsite</v>
      </c>
      <c r="R68" s="2" t="s">
        <v>3476</v>
      </c>
      <c r="S68" s="2" t="s">
        <v>1041</v>
      </c>
      <c r="T68" s="21" t="s">
        <v>3477</v>
      </c>
    </row>
    <row r="69" spans="1:20" x14ac:dyDescent="0.3">
      <c r="A69" s="21" t="s">
        <v>81</v>
      </c>
      <c r="B69" s="21" t="s">
        <v>1054</v>
      </c>
      <c r="C69" s="21" t="s">
        <v>82</v>
      </c>
      <c r="D69" s="21" t="s">
        <v>83</v>
      </c>
      <c r="E69" s="2" t="s">
        <v>3502</v>
      </c>
      <c r="F69" s="21" t="s">
        <v>3480</v>
      </c>
      <c r="G69" s="21" t="s">
        <v>1034</v>
      </c>
      <c r="H69" s="21" t="s">
        <v>997</v>
      </c>
      <c r="I69" s="21" t="s">
        <v>4645</v>
      </c>
      <c r="J69" s="2" t="s">
        <v>3481</v>
      </c>
      <c r="K69" s="22" t="s">
        <v>1048</v>
      </c>
      <c r="L69" s="2" t="s">
        <v>1114</v>
      </c>
      <c r="M69" s="2" t="s">
        <v>1059</v>
      </c>
      <c r="N69" s="2" t="s">
        <v>1115</v>
      </c>
      <c r="O69" s="2" t="s">
        <v>1040</v>
      </c>
      <c r="P69" s="2" t="str">
        <f t="shared" si="2"/>
        <v>P-Onsite</v>
      </c>
      <c r="Q69" s="2" t="str">
        <f t="shared" si="3"/>
        <v>P-S2_Onsite</v>
      </c>
      <c r="R69" s="2" t="s">
        <v>3476</v>
      </c>
      <c r="S69" s="2" t="s">
        <v>1041</v>
      </c>
      <c r="T69" s="21" t="s">
        <v>3477</v>
      </c>
    </row>
    <row r="70" spans="1:20" x14ac:dyDescent="0.3">
      <c r="A70" s="21" t="s">
        <v>81</v>
      </c>
      <c r="B70" s="21" t="s">
        <v>1054</v>
      </c>
      <c r="C70" s="21" t="s">
        <v>82</v>
      </c>
      <c r="D70" s="21" t="s">
        <v>83</v>
      </c>
      <c r="E70" s="2" t="s">
        <v>3502</v>
      </c>
      <c r="F70" s="21" t="s">
        <v>3482</v>
      </c>
      <c r="G70" s="21" t="s">
        <v>1063</v>
      </c>
      <c r="H70" s="21" t="s">
        <v>3483</v>
      </c>
      <c r="I70" s="21" t="s">
        <v>4646</v>
      </c>
      <c r="J70" s="2" t="s">
        <v>3484</v>
      </c>
      <c r="K70" s="22" t="s">
        <v>1038</v>
      </c>
      <c r="L70" s="2" t="s">
        <v>1114</v>
      </c>
      <c r="M70" s="2" t="s">
        <v>1059</v>
      </c>
      <c r="N70" s="2" t="s">
        <v>1115</v>
      </c>
      <c r="O70" s="2" t="s">
        <v>1040</v>
      </c>
      <c r="P70" s="2" t="str">
        <f t="shared" si="2"/>
        <v>P-Onsite</v>
      </c>
      <c r="Q70" s="2" t="str">
        <f t="shared" si="3"/>
        <v>P-S2_Onsite</v>
      </c>
      <c r="R70" s="2" t="s">
        <v>3476</v>
      </c>
      <c r="S70" s="2" t="s">
        <v>1041</v>
      </c>
      <c r="T70" s="21" t="s">
        <v>3477</v>
      </c>
    </row>
    <row r="71" spans="1:20" x14ac:dyDescent="0.3">
      <c r="A71" s="21" t="s">
        <v>84</v>
      </c>
      <c r="B71" s="21" t="s">
        <v>1054</v>
      </c>
      <c r="C71" s="21" t="s">
        <v>85</v>
      </c>
      <c r="D71" s="21" t="s">
        <v>86</v>
      </c>
      <c r="E71" s="2" t="s">
        <v>3503</v>
      </c>
      <c r="F71" s="21" t="s">
        <v>3473</v>
      </c>
      <c r="G71" s="21" t="s">
        <v>1050</v>
      </c>
      <c r="H71" s="21" t="s">
        <v>3474</v>
      </c>
      <c r="I71" s="21" t="s">
        <v>4647</v>
      </c>
      <c r="J71" s="2" t="s">
        <v>3475</v>
      </c>
      <c r="K71" s="22" t="s">
        <v>1048</v>
      </c>
      <c r="L71" s="2" t="s">
        <v>1058</v>
      </c>
      <c r="M71" s="2" t="s">
        <v>1059</v>
      </c>
      <c r="N71" s="2" t="s">
        <v>1060</v>
      </c>
      <c r="O71" s="2" t="s">
        <v>1098</v>
      </c>
      <c r="P71" s="2" t="str">
        <f t="shared" si="2"/>
        <v>A-Onsite</v>
      </c>
      <c r="Q71" s="2" t="str">
        <f t="shared" si="3"/>
        <v>A-S2_Onsite</v>
      </c>
      <c r="R71" s="2" t="s">
        <v>3476</v>
      </c>
      <c r="S71" s="2" t="s">
        <v>1041</v>
      </c>
      <c r="T71" s="21" t="s">
        <v>3477</v>
      </c>
    </row>
    <row r="72" spans="1:20" x14ac:dyDescent="0.3">
      <c r="A72" s="21" t="s">
        <v>84</v>
      </c>
      <c r="B72" s="21" t="s">
        <v>1054</v>
      </c>
      <c r="C72" s="21" t="s">
        <v>85</v>
      </c>
      <c r="D72" s="21" t="s">
        <v>86</v>
      </c>
      <c r="E72" s="2" t="s">
        <v>3503</v>
      </c>
      <c r="F72" s="21" t="s">
        <v>3478</v>
      </c>
      <c r="G72" s="21" t="s">
        <v>1044</v>
      </c>
      <c r="H72" s="21" t="s">
        <v>1005</v>
      </c>
      <c r="I72" s="21" t="s">
        <v>4648</v>
      </c>
      <c r="J72" s="2" t="s">
        <v>3479</v>
      </c>
      <c r="K72" s="22" t="s">
        <v>1038</v>
      </c>
      <c r="L72" s="2" t="s">
        <v>1058</v>
      </c>
      <c r="M72" s="2" t="s">
        <v>1059</v>
      </c>
      <c r="N72" s="2" t="s">
        <v>1060</v>
      </c>
      <c r="O72" s="2" t="s">
        <v>1098</v>
      </c>
      <c r="P72" s="2" t="str">
        <f t="shared" si="2"/>
        <v>A-Onsite</v>
      </c>
      <c r="Q72" s="2" t="str">
        <f t="shared" si="3"/>
        <v>A-S2_Onsite</v>
      </c>
      <c r="R72" s="2" t="s">
        <v>3476</v>
      </c>
      <c r="S72" s="2" t="s">
        <v>1041</v>
      </c>
      <c r="T72" s="21" t="s">
        <v>3477</v>
      </c>
    </row>
    <row r="73" spans="1:20" x14ac:dyDescent="0.3">
      <c r="A73" s="21" t="s">
        <v>84</v>
      </c>
      <c r="B73" s="21" t="s">
        <v>1054</v>
      </c>
      <c r="C73" s="21" t="s">
        <v>85</v>
      </c>
      <c r="D73" s="21" t="s">
        <v>86</v>
      </c>
      <c r="E73" s="2" t="s">
        <v>3503</v>
      </c>
      <c r="F73" s="21" t="s">
        <v>3480</v>
      </c>
      <c r="G73" s="21" t="s">
        <v>1034</v>
      </c>
      <c r="H73" s="21" t="s">
        <v>997</v>
      </c>
      <c r="I73" s="21" t="s">
        <v>4649</v>
      </c>
      <c r="J73" s="2" t="s">
        <v>3481</v>
      </c>
      <c r="K73" s="22" t="s">
        <v>1048</v>
      </c>
      <c r="L73" s="2" t="s">
        <v>1058</v>
      </c>
      <c r="M73" s="2" t="s">
        <v>1059</v>
      </c>
      <c r="N73" s="2" t="s">
        <v>1060</v>
      </c>
      <c r="O73" s="2" t="s">
        <v>1098</v>
      </c>
      <c r="P73" s="2" t="str">
        <f t="shared" si="2"/>
        <v>A-Onsite</v>
      </c>
      <c r="Q73" s="2" t="str">
        <f t="shared" si="3"/>
        <v>A-S2_Onsite</v>
      </c>
      <c r="R73" s="2" t="s">
        <v>3476</v>
      </c>
      <c r="S73" s="2" t="s">
        <v>1041</v>
      </c>
      <c r="T73" s="21" t="s">
        <v>3477</v>
      </c>
    </row>
    <row r="74" spans="1:20" x14ac:dyDescent="0.3">
      <c r="A74" s="21" t="s">
        <v>84</v>
      </c>
      <c r="B74" s="21" t="s">
        <v>1054</v>
      </c>
      <c r="C74" s="21" t="s">
        <v>85</v>
      </c>
      <c r="D74" s="21" t="s">
        <v>86</v>
      </c>
      <c r="E74" s="2" t="s">
        <v>3503</v>
      </c>
      <c r="F74" s="21" t="s">
        <v>3482</v>
      </c>
      <c r="G74" s="21" t="s">
        <v>1063</v>
      </c>
      <c r="H74" s="21" t="s">
        <v>3483</v>
      </c>
      <c r="I74" s="21" t="s">
        <v>4650</v>
      </c>
      <c r="J74" s="2" t="s">
        <v>3484</v>
      </c>
      <c r="K74" s="22" t="s">
        <v>1038</v>
      </c>
      <c r="L74" s="2" t="s">
        <v>1058</v>
      </c>
      <c r="M74" s="2" t="s">
        <v>1059</v>
      </c>
      <c r="N74" s="2" t="s">
        <v>1060</v>
      </c>
      <c r="O74" s="2" t="s">
        <v>1098</v>
      </c>
      <c r="P74" s="2" t="str">
        <f t="shared" si="2"/>
        <v>A-Onsite</v>
      </c>
      <c r="Q74" s="2" t="str">
        <f t="shared" si="3"/>
        <v>A-S2_Onsite</v>
      </c>
      <c r="R74" s="2" t="s">
        <v>3476</v>
      </c>
      <c r="S74" s="2" t="s">
        <v>1041</v>
      </c>
      <c r="T74" s="21" t="s">
        <v>3477</v>
      </c>
    </row>
    <row r="75" spans="1:20" x14ac:dyDescent="0.3">
      <c r="A75" s="21" t="s">
        <v>87</v>
      </c>
      <c r="B75" s="21" t="s">
        <v>1054</v>
      </c>
      <c r="C75" s="21" t="s">
        <v>88</v>
      </c>
      <c r="D75" s="21" t="s">
        <v>89</v>
      </c>
      <c r="E75" s="2" t="s">
        <v>3504</v>
      </c>
      <c r="F75" s="21" t="s">
        <v>3473</v>
      </c>
      <c r="G75" s="21" t="s">
        <v>1050</v>
      </c>
      <c r="H75" s="21" t="s">
        <v>3474</v>
      </c>
      <c r="I75" s="21" t="s">
        <v>4651</v>
      </c>
      <c r="J75" s="2" t="s">
        <v>3475</v>
      </c>
      <c r="K75" s="22" t="s">
        <v>1048</v>
      </c>
      <c r="L75" s="2" t="s">
        <v>3489</v>
      </c>
      <c r="M75" s="2" t="s">
        <v>3489</v>
      </c>
      <c r="N75" s="2" t="s">
        <v>3489</v>
      </c>
      <c r="O75" s="2" t="s">
        <v>1098</v>
      </c>
      <c r="P75" s="2" t="str">
        <f t="shared" si="2"/>
        <v>A-Onsite</v>
      </c>
      <c r="Q75" s="2" t="str">
        <f t="shared" si="3"/>
        <v>A-S2_Onsite</v>
      </c>
      <c r="R75" s="2" t="s">
        <v>3476</v>
      </c>
      <c r="S75" s="2" t="s">
        <v>1041</v>
      </c>
      <c r="T75" s="21" t="s">
        <v>3477</v>
      </c>
    </row>
    <row r="76" spans="1:20" x14ac:dyDescent="0.3">
      <c r="A76" s="21" t="s">
        <v>87</v>
      </c>
      <c r="B76" s="21" t="s">
        <v>1054</v>
      </c>
      <c r="C76" s="21" t="s">
        <v>88</v>
      </c>
      <c r="D76" s="21" t="s">
        <v>89</v>
      </c>
      <c r="E76" s="2" t="s">
        <v>3504</v>
      </c>
      <c r="F76" s="21" t="s">
        <v>3478</v>
      </c>
      <c r="G76" s="21" t="s">
        <v>1044</v>
      </c>
      <c r="H76" s="21" t="s">
        <v>1005</v>
      </c>
      <c r="I76" s="21" t="s">
        <v>4652</v>
      </c>
      <c r="J76" s="2" t="s">
        <v>3479</v>
      </c>
      <c r="K76" s="22" t="s">
        <v>1038</v>
      </c>
      <c r="L76" s="2" t="s">
        <v>3489</v>
      </c>
      <c r="M76" s="2" t="s">
        <v>3489</v>
      </c>
      <c r="N76" s="2" t="s">
        <v>3489</v>
      </c>
      <c r="O76" s="2" t="s">
        <v>1098</v>
      </c>
      <c r="P76" s="2" t="str">
        <f t="shared" si="2"/>
        <v>A-Onsite</v>
      </c>
      <c r="Q76" s="2" t="str">
        <f t="shared" si="3"/>
        <v>A-S2_Onsite</v>
      </c>
      <c r="R76" s="2" t="s">
        <v>3476</v>
      </c>
      <c r="S76" s="2" t="s">
        <v>1041</v>
      </c>
      <c r="T76" s="21" t="s">
        <v>3477</v>
      </c>
    </row>
    <row r="77" spans="1:20" x14ac:dyDescent="0.3">
      <c r="A77" s="21" t="s">
        <v>87</v>
      </c>
      <c r="B77" s="21" t="s">
        <v>1054</v>
      </c>
      <c r="C77" s="21" t="s">
        <v>88</v>
      </c>
      <c r="D77" s="21" t="s">
        <v>89</v>
      </c>
      <c r="E77" s="2" t="s">
        <v>3504</v>
      </c>
      <c r="F77" s="21" t="s">
        <v>3480</v>
      </c>
      <c r="G77" s="21" t="s">
        <v>1034</v>
      </c>
      <c r="H77" s="21" t="s">
        <v>997</v>
      </c>
      <c r="I77" s="21" t="s">
        <v>4653</v>
      </c>
      <c r="J77" s="2" t="s">
        <v>3481</v>
      </c>
      <c r="K77" s="22" t="s">
        <v>1048</v>
      </c>
      <c r="L77" s="2" t="s">
        <v>3489</v>
      </c>
      <c r="M77" s="2" t="s">
        <v>3489</v>
      </c>
      <c r="N77" s="2" t="s">
        <v>3489</v>
      </c>
      <c r="O77" s="2" t="s">
        <v>1098</v>
      </c>
      <c r="P77" s="2" t="str">
        <f t="shared" si="2"/>
        <v>A-Onsite</v>
      </c>
      <c r="Q77" s="2" t="str">
        <f t="shared" si="3"/>
        <v>A-S2_Onsite</v>
      </c>
      <c r="R77" s="2" t="s">
        <v>3476</v>
      </c>
      <c r="S77" s="2" t="s">
        <v>1041</v>
      </c>
      <c r="T77" s="21" t="s">
        <v>3477</v>
      </c>
    </row>
    <row r="78" spans="1:20" x14ac:dyDescent="0.3">
      <c r="A78" s="21" t="s">
        <v>87</v>
      </c>
      <c r="B78" s="21" t="s">
        <v>1054</v>
      </c>
      <c r="C78" s="21" t="s">
        <v>88</v>
      </c>
      <c r="D78" s="21" t="s">
        <v>89</v>
      </c>
      <c r="E78" s="2" t="s">
        <v>3504</v>
      </c>
      <c r="F78" s="21" t="s">
        <v>3482</v>
      </c>
      <c r="G78" s="21" t="s">
        <v>1063</v>
      </c>
      <c r="H78" s="21" t="s">
        <v>3483</v>
      </c>
      <c r="I78" s="21" t="s">
        <v>4654</v>
      </c>
      <c r="J78" s="2" t="s">
        <v>3484</v>
      </c>
      <c r="K78" s="22" t="s">
        <v>1038</v>
      </c>
      <c r="L78" s="2" t="s">
        <v>3489</v>
      </c>
      <c r="M78" s="2" t="s">
        <v>3489</v>
      </c>
      <c r="N78" s="2" t="s">
        <v>3489</v>
      </c>
      <c r="O78" s="2" t="s">
        <v>1098</v>
      </c>
      <c r="P78" s="2" t="str">
        <f t="shared" si="2"/>
        <v>A-Onsite</v>
      </c>
      <c r="Q78" s="2" t="str">
        <f t="shared" si="3"/>
        <v>A-S2_Onsite</v>
      </c>
      <c r="R78" s="2" t="s">
        <v>3476</v>
      </c>
      <c r="S78" s="2" t="s">
        <v>1041</v>
      </c>
      <c r="T78" s="21" t="s">
        <v>3477</v>
      </c>
    </row>
    <row r="79" spans="1:20" x14ac:dyDescent="0.3">
      <c r="A79" s="21" t="s">
        <v>90</v>
      </c>
      <c r="B79" s="21" t="s">
        <v>1054</v>
      </c>
      <c r="C79" s="21" t="s">
        <v>91</v>
      </c>
      <c r="D79" s="21" t="s">
        <v>92</v>
      </c>
      <c r="E79" s="2" t="s">
        <v>3505</v>
      </c>
      <c r="F79" s="21" t="s">
        <v>3473</v>
      </c>
      <c r="G79" s="21" t="s">
        <v>1050</v>
      </c>
      <c r="H79" s="21" t="s">
        <v>3474</v>
      </c>
      <c r="I79" s="21" t="s">
        <v>4655</v>
      </c>
      <c r="J79" s="2" t="s">
        <v>3475</v>
      </c>
      <c r="K79" s="22" t="s">
        <v>1048</v>
      </c>
      <c r="L79" s="2" t="s">
        <v>1075</v>
      </c>
      <c r="M79" s="2" t="s">
        <v>1059</v>
      </c>
      <c r="N79" s="2" t="s">
        <v>1076</v>
      </c>
      <c r="O79" s="2" t="s">
        <v>1040</v>
      </c>
      <c r="P79" s="2" t="str">
        <f t="shared" si="2"/>
        <v>P-Onsite</v>
      </c>
      <c r="Q79" s="2" t="str">
        <f t="shared" si="3"/>
        <v>P-S2_Onsite</v>
      </c>
      <c r="R79" s="2" t="s">
        <v>3476</v>
      </c>
      <c r="S79" s="2" t="s">
        <v>1041</v>
      </c>
      <c r="T79" s="21" t="s">
        <v>3477</v>
      </c>
    </row>
    <row r="80" spans="1:20" x14ac:dyDescent="0.3">
      <c r="A80" s="21" t="s">
        <v>90</v>
      </c>
      <c r="B80" s="21" t="s">
        <v>1054</v>
      </c>
      <c r="C80" s="21" t="s">
        <v>91</v>
      </c>
      <c r="D80" s="21" t="s">
        <v>92</v>
      </c>
      <c r="E80" s="2" t="s">
        <v>3505</v>
      </c>
      <c r="F80" s="21" t="s">
        <v>3478</v>
      </c>
      <c r="G80" s="21" t="s">
        <v>1044</v>
      </c>
      <c r="H80" s="21" t="s">
        <v>1005</v>
      </c>
      <c r="I80" s="21" t="s">
        <v>4656</v>
      </c>
      <c r="J80" s="2" t="s">
        <v>3479</v>
      </c>
      <c r="K80" s="22" t="s">
        <v>1038</v>
      </c>
      <c r="L80" s="2" t="s">
        <v>1075</v>
      </c>
      <c r="M80" s="2" t="s">
        <v>1059</v>
      </c>
      <c r="N80" s="2" t="s">
        <v>1076</v>
      </c>
      <c r="O80" s="2" t="s">
        <v>1040</v>
      </c>
      <c r="P80" s="2" t="str">
        <f t="shared" si="2"/>
        <v>P-Onsite</v>
      </c>
      <c r="Q80" s="2" t="str">
        <f t="shared" si="3"/>
        <v>P-S2_Onsite</v>
      </c>
      <c r="R80" s="2" t="s">
        <v>3476</v>
      </c>
      <c r="S80" s="2" t="s">
        <v>1041</v>
      </c>
      <c r="T80" s="21" t="s">
        <v>3477</v>
      </c>
    </row>
    <row r="81" spans="1:20" x14ac:dyDescent="0.3">
      <c r="A81" s="21" t="s">
        <v>90</v>
      </c>
      <c r="B81" s="21" t="s">
        <v>1054</v>
      </c>
      <c r="C81" s="21" t="s">
        <v>91</v>
      </c>
      <c r="D81" s="21" t="s">
        <v>92</v>
      </c>
      <c r="E81" s="2" t="s">
        <v>3505</v>
      </c>
      <c r="F81" s="21" t="s">
        <v>3480</v>
      </c>
      <c r="G81" s="21" t="s">
        <v>1034</v>
      </c>
      <c r="H81" s="21" t="s">
        <v>997</v>
      </c>
      <c r="I81" s="21" t="s">
        <v>4657</v>
      </c>
      <c r="J81" s="2" t="s">
        <v>3481</v>
      </c>
      <c r="K81" s="22" t="s">
        <v>1048</v>
      </c>
      <c r="L81" s="2" t="s">
        <v>1075</v>
      </c>
      <c r="M81" s="2" t="s">
        <v>1059</v>
      </c>
      <c r="N81" s="2" t="s">
        <v>1076</v>
      </c>
      <c r="O81" s="2" t="s">
        <v>1040</v>
      </c>
      <c r="P81" s="2" t="str">
        <f t="shared" si="2"/>
        <v>P-Onsite</v>
      </c>
      <c r="Q81" s="2" t="str">
        <f t="shared" si="3"/>
        <v>P-S2_Onsite</v>
      </c>
      <c r="R81" s="2" t="s">
        <v>3476</v>
      </c>
      <c r="S81" s="2" t="s">
        <v>1041</v>
      </c>
      <c r="T81" s="21" t="s">
        <v>3477</v>
      </c>
    </row>
    <row r="82" spans="1:20" x14ac:dyDescent="0.3">
      <c r="A82" s="21" t="s">
        <v>90</v>
      </c>
      <c r="B82" s="21" t="s">
        <v>1054</v>
      </c>
      <c r="C82" s="21" t="s">
        <v>91</v>
      </c>
      <c r="D82" s="21" t="s">
        <v>92</v>
      </c>
      <c r="E82" s="2" t="s">
        <v>3505</v>
      </c>
      <c r="F82" s="21" t="s">
        <v>3482</v>
      </c>
      <c r="G82" s="21" t="s">
        <v>1063</v>
      </c>
      <c r="H82" s="21" t="s">
        <v>3483</v>
      </c>
      <c r="I82" s="21" t="s">
        <v>4658</v>
      </c>
      <c r="J82" s="2" t="s">
        <v>3484</v>
      </c>
      <c r="K82" s="22" t="s">
        <v>1038</v>
      </c>
      <c r="L82" s="2" t="s">
        <v>1075</v>
      </c>
      <c r="M82" s="2" t="s">
        <v>1059</v>
      </c>
      <c r="N82" s="2" t="s">
        <v>1076</v>
      </c>
      <c r="O82" s="2" t="s">
        <v>1040</v>
      </c>
      <c r="P82" s="2" t="str">
        <f t="shared" si="2"/>
        <v>P-Onsite</v>
      </c>
      <c r="Q82" s="2" t="str">
        <f t="shared" si="3"/>
        <v>P-S2_Onsite</v>
      </c>
      <c r="R82" s="2" t="s">
        <v>3476</v>
      </c>
      <c r="S82" s="2" t="s">
        <v>1041</v>
      </c>
      <c r="T82" s="21" t="s">
        <v>3477</v>
      </c>
    </row>
    <row r="83" spans="1:20" x14ac:dyDescent="0.3">
      <c r="A83" s="21" t="s">
        <v>93</v>
      </c>
      <c r="B83" s="21" t="s">
        <v>1054</v>
      </c>
      <c r="C83" s="21" t="s">
        <v>94</v>
      </c>
      <c r="D83" s="21" t="s">
        <v>95</v>
      </c>
      <c r="E83" s="2" t="s">
        <v>1122</v>
      </c>
      <c r="F83" s="21" t="s">
        <v>3473</v>
      </c>
      <c r="G83" s="21" t="s">
        <v>1050</v>
      </c>
      <c r="H83" s="21" t="s">
        <v>3474</v>
      </c>
      <c r="I83" s="21" t="s">
        <v>4659</v>
      </c>
      <c r="J83" s="2" t="s">
        <v>3475</v>
      </c>
      <c r="K83" s="22" t="s">
        <v>1048</v>
      </c>
      <c r="L83" s="2" t="s">
        <v>1089</v>
      </c>
      <c r="M83" s="2" t="s">
        <v>1059</v>
      </c>
      <c r="N83" s="2" t="s">
        <v>1124</v>
      </c>
      <c r="O83" s="2" t="s">
        <v>1040</v>
      </c>
      <c r="P83" s="2" t="str">
        <f t="shared" si="2"/>
        <v>P-Onsite</v>
      </c>
      <c r="Q83" s="2" t="str">
        <f t="shared" si="3"/>
        <v>P-S2_Onsite</v>
      </c>
      <c r="R83" s="2" t="s">
        <v>3476</v>
      </c>
      <c r="S83" s="2" t="s">
        <v>1041</v>
      </c>
      <c r="T83" s="21" t="s">
        <v>3477</v>
      </c>
    </row>
    <row r="84" spans="1:20" x14ac:dyDescent="0.3">
      <c r="A84" s="21" t="s">
        <v>93</v>
      </c>
      <c r="B84" s="21" t="s">
        <v>1054</v>
      </c>
      <c r="C84" s="21" t="s">
        <v>94</v>
      </c>
      <c r="D84" s="21" t="s">
        <v>95</v>
      </c>
      <c r="E84" s="2" t="s">
        <v>1122</v>
      </c>
      <c r="F84" s="21" t="s">
        <v>3482</v>
      </c>
      <c r="G84" s="21" t="s">
        <v>1063</v>
      </c>
      <c r="H84" s="21" t="s">
        <v>3483</v>
      </c>
      <c r="I84" s="21" t="s">
        <v>4660</v>
      </c>
      <c r="J84" s="2" t="s">
        <v>3484</v>
      </c>
      <c r="K84" s="22" t="s">
        <v>1038</v>
      </c>
      <c r="L84" s="2" t="s">
        <v>1089</v>
      </c>
      <c r="M84" s="2" t="s">
        <v>1059</v>
      </c>
      <c r="N84" s="2" t="s">
        <v>1124</v>
      </c>
      <c r="O84" s="2" t="s">
        <v>1040</v>
      </c>
      <c r="P84" s="2" t="str">
        <f t="shared" si="2"/>
        <v>P-Onsite</v>
      </c>
      <c r="Q84" s="2" t="str">
        <f t="shared" si="3"/>
        <v>P-S2_Onsite</v>
      </c>
      <c r="R84" s="2" t="s">
        <v>3476</v>
      </c>
      <c r="S84" s="2" t="s">
        <v>1041</v>
      </c>
      <c r="T84" s="21" t="s">
        <v>3477</v>
      </c>
    </row>
    <row r="85" spans="1:20" x14ac:dyDescent="0.3">
      <c r="A85" s="21" t="s">
        <v>96</v>
      </c>
      <c r="B85" s="21" t="s">
        <v>1031</v>
      </c>
      <c r="C85" s="21" t="s">
        <v>97</v>
      </c>
      <c r="D85" s="21" t="s">
        <v>98</v>
      </c>
      <c r="E85" s="2" t="s">
        <v>3461</v>
      </c>
      <c r="F85" s="21" t="s">
        <v>3497</v>
      </c>
      <c r="G85" s="21" t="s">
        <v>1034</v>
      </c>
      <c r="H85" s="21" t="s">
        <v>997</v>
      </c>
      <c r="I85" s="21" t="s">
        <v>4661</v>
      </c>
      <c r="J85" s="2" t="s">
        <v>3481</v>
      </c>
      <c r="K85" s="22" t="s">
        <v>1048</v>
      </c>
      <c r="L85" s="2" t="s">
        <v>1039</v>
      </c>
      <c r="M85" s="2" t="s">
        <v>1039</v>
      </c>
      <c r="N85" s="2" t="s">
        <v>1039</v>
      </c>
      <c r="O85" s="2" t="s">
        <v>1040</v>
      </c>
      <c r="P85" s="2" t="str">
        <f t="shared" si="2"/>
        <v>P-Online</v>
      </c>
      <c r="Q85" s="2" t="str">
        <f t="shared" si="3"/>
        <v>P-S2_Online</v>
      </c>
      <c r="R85" s="2"/>
      <c r="S85" s="2" t="s">
        <v>1041</v>
      </c>
      <c r="T85" s="21" t="s">
        <v>3477</v>
      </c>
    </row>
    <row r="86" spans="1:20" x14ac:dyDescent="0.3">
      <c r="A86" s="21" t="s">
        <v>96</v>
      </c>
      <c r="B86" s="21" t="s">
        <v>1031</v>
      </c>
      <c r="C86" s="21" t="s">
        <v>97</v>
      </c>
      <c r="D86" s="21" t="s">
        <v>98</v>
      </c>
      <c r="E86" s="2" t="s">
        <v>3461</v>
      </c>
      <c r="F86" s="21" t="s">
        <v>3486</v>
      </c>
      <c r="G86" s="21" t="s">
        <v>1063</v>
      </c>
      <c r="H86" s="21" t="s">
        <v>3483</v>
      </c>
      <c r="I86" s="21" t="s">
        <v>4662</v>
      </c>
      <c r="J86" s="2" t="s">
        <v>3484</v>
      </c>
      <c r="K86" s="22" t="s">
        <v>1038</v>
      </c>
      <c r="L86" s="2" t="s">
        <v>1039</v>
      </c>
      <c r="M86" s="2" t="s">
        <v>1039</v>
      </c>
      <c r="N86" s="2" t="s">
        <v>1039</v>
      </c>
      <c r="O86" s="2" t="s">
        <v>1040</v>
      </c>
      <c r="P86" s="2" t="str">
        <f t="shared" si="2"/>
        <v>P-Online</v>
      </c>
      <c r="Q86" s="2" t="str">
        <f t="shared" si="3"/>
        <v>P-S2_Online</v>
      </c>
      <c r="R86" s="2"/>
      <c r="S86" s="2" t="s">
        <v>1041</v>
      </c>
      <c r="T86" s="21" t="s">
        <v>3477</v>
      </c>
    </row>
    <row r="87" spans="1:20" x14ac:dyDescent="0.3">
      <c r="A87" s="21" t="s">
        <v>102</v>
      </c>
      <c r="B87" s="21" t="s">
        <v>1054</v>
      </c>
      <c r="C87" s="21" t="s">
        <v>103</v>
      </c>
      <c r="D87" s="21" t="s">
        <v>104</v>
      </c>
      <c r="E87" s="2" t="s">
        <v>3506</v>
      </c>
      <c r="F87" s="21" t="s">
        <v>3473</v>
      </c>
      <c r="G87" s="21" t="s">
        <v>1050</v>
      </c>
      <c r="H87" s="21" t="s">
        <v>3474</v>
      </c>
      <c r="I87" s="21" t="s">
        <v>4663</v>
      </c>
      <c r="J87" s="2" t="s">
        <v>3475</v>
      </c>
      <c r="K87" s="22" t="s">
        <v>1048</v>
      </c>
      <c r="L87" s="2" t="s">
        <v>1205</v>
      </c>
      <c r="M87" s="2" t="s">
        <v>1059</v>
      </c>
      <c r="N87" s="2" t="s">
        <v>1206</v>
      </c>
      <c r="O87" s="2" t="s">
        <v>1040</v>
      </c>
      <c r="P87" s="2" t="str">
        <f t="shared" si="2"/>
        <v>P-Onsite</v>
      </c>
      <c r="Q87" s="2" t="str">
        <f t="shared" si="3"/>
        <v>P-S2_Onsite</v>
      </c>
      <c r="R87" s="2" t="s">
        <v>3476</v>
      </c>
      <c r="S87" s="2" t="s">
        <v>1041</v>
      </c>
      <c r="T87" s="21" t="s">
        <v>3477</v>
      </c>
    </row>
    <row r="88" spans="1:20" x14ac:dyDescent="0.3">
      <c r="A88" s="21" t="s">
        <v>102</v>
      </c>
      <c r="B88" s="21" t="s">
        <v>1054</v>
      </c>
      <c r="C88" s="21" t="s">
        <v>103</v>
      </c>
      <c r="D88" s="21" t="s">
        <v>104</v>
      </c>
      <c r="E88" s="2" t="s">
        <v>3506</v>
      </c>
      <c r="F88" s="21" t="s">
        <v>3478</v>
      </c>
      <c r="G88" s="21" t="s">
        <v>1044</v>
      </c>
      <c r="H88" s="21" t="s">
        <v>1005</v>
      </c>
      <c r="I88" s="21" t="s">
        <v>4664</v>
      </c>
      <c r="J88" s="2" t="s">
        <v>3479</v>
      </c>
      <c r="K88" s="22" t="s">
        <v>1038</v>
      </c>
      <c r="L88" s="2" t="s">
        <v>1205</v>
      </c>
      <c r="M88" s="2" t="s">
        <v>1059</v>
      </c>
      <c r="N88" s="2" t="s">
        <v>1206</v>
      </c>
      <c r="O88" s="2" t="s">
        <v>1040</v>
      </c>
      <c r="P88" s="2" t="str">
        <f t="shared" si="2"/>
        <v>P-Onsite</v>
      </c>
      <c r="Q88" s="2" t="str">
        <f t="shared" si="3"/>
        <v>P-S2_Onsite</v>
      </c>
      <c r="R88" s="2" t="s">
        <v>3476</v>
      </c>
      <c r="S88" s="2" t="s">
        <v>1041</v>
      </c>
      <c r="T88" s="21" t="s">
        <v>3477</v>
      </c>
    </row>
    <row r="89" spans="1:20" x14ac:dyDescent="0.3">
      <c r="A89" s="21" t="s">
        <v>102</v>
      </c>
      <c r="B89" s="21" t="s">
        <v>1054</v>
      </c>
      <c r="C89" s="21" t="s">
        <v>103</v>
      </c>
      <c r="D89" s="21" t="s">
        <v>104</v>
      </c>
      <c r="E89" s="2" t="s">
        <v>3506</v>
      </c>
      <c r="F89" s="21" t="s">
        <v>3480</v>
      </c>
      <c r="G89" s="21" t="s">
        <v>1034</v>
      </c>
      <c r="H89" s="21" t="s">
        <v>997</v>
      </c>
      <c r="I89" s="21" t="s">
        <v>4665</v>
      </c>
      <c r="J89" s="2" t="s">
        <v>3481</v>
      </c>
      <c r="K89" s="22" t="s">
        <v>1048</v>
      </c>
      <c r="L89" s="2" t="s">
        <v>1205</v>
      </c>
      <c r="M89" s="2" t="s">
        <v>1059</v>
      </c>
      <c r="N89" s="2" t="s">
        <v>1206</v>
      </c>
      <c r="O89" s="2" t="s">
        <v>1040</v>
      </c>
      <c r="P89" s="2" t="str">
        <f t="shared" si="2"/>
        <v>P-Onsite</v>
      </c>
      <c r="Q89" s="2" t="str">
        <f t="shared" si="3"/>
        <v>P-S2_Onsite</v>
      </c>
      <c r="R89" s="2" t="s">
        <v>3476</v>
      </c>
      <c r="S89" s="2" t="s">
        <v>1041</v>
      </c>
      <c r="T89" s="21" t="s">
        <v>3477</v>
      </c>
    </row>
    <row r="90" spans="1:20" x14ac:dyDescent="0.3">
      <c r="A90" s="21" t="s">
        <v>102</v>
      </c>
      <c r="B90" s="21" t="s">
        <v>1054</v>
      </c>
      <c r="C90" s="21" t="s">
        <v>103</v>
      </c>
      <c r="D90" s="21" t="s">
        <v>104</v>
      </c>
      <c r="E90" s="2" t="s">
        <v>3506</v>
      </c>
      <c r="F90" s="21" t="s">
        <v>3482</v>
      </c>
      <c r="G90" s="21" t="s">
        <v>1063</v>
      </c>
      <c r="H90" s="21" t="s">
        <v>3483</v>
      </c>
      <c r="I90" s="21" t="s">
        <v>4666</v>
      </c>
      <c r="J90" s="2" t="s">
        <v>3484</v>
      </c>
      <c r="K90" s="22" t="s">
        <v>1038</v>
      </c>
      <c r="L90" s="2" t="s">
        <v>1205</v>
      </c>
      <c r="M90" s="2" t="s">
        <v>1059</v>
      </c>
      <c r="N90" s="2" t="s">
        <v>1206</v>
      </c>
      <c r="O90" s="2" t="s">
        <v>1040</v>
      </c>
      <c r="P90" s="2" t="str">
        <f t="shared" si="2"/>
        <v>P-Onsite</v>
      </c>
      <c r="Q90" s="2" t="str">
        <f t="shared" si="3"/>
        <v>P-S2_Onsite</v>
      </c>
      <c r="R90" s="2" t="s">
        <v>3476</v>
      </c>
      <c r="S90" s="2" t="s">
        <v>1041</v>
      </c>
      <c r="T90" s="21" t="s">
        <v>3477</v>
      </c>
    </row>
    <row r="91" spans="1:20" x14ac:dyDescent="0.3">
      <c r="A91" s="21" t="s">
        <v>105</v>
      </c>
      <c r="B91" s="21" t="s">
        <v>1054</v>
      </c>
      <c r="C91" s="21" t="s">
        <v>106</v>
      </c>
      <c r="D91" s="21" t="s">
        <v>107</v>
      </c>
      <c r="E91" s="2" t="s">
        <v>3507</v>
      </c>
      <c r="F91" s="21" t="s">
        <v>3473</v>
      </c>
      <c r="G91" s="21" t="s">
        <v>1050</v>
      </c>
      <c r="H91" s="21" t="s">
        <v>3474</v>
      </c>
      <c r="I91" s="21" t="s">
        <v>4667</v>
      </c>
      <c r="J91" s="2" t="s">
        <v>3475</v>
      </c>
      <c r="K91" s="22" t="s">
        <v>1048</v>
      </c>
      <c r="L91" s="2" t="s">
        <v>1075</v>
      </c>
      <c r="M91" s="2" t="s">
        <v>1059</v>
      </c>
      <c r="N91" s="2" t="s">
        <v>1076</v>
      </c>
      <c r="O91" s="2" t="s">
        <v>1040</v>
      </c>
      <c r="P91" s="2" t="str">
        <f t="shared" si="2"/>
        <v>P-Onsite</v>
      </c>
      <c r="Q91" s="2" t="str">
        <f t="shared" si="3"/>
        <v>P-S2_Onsite</v>
      </c>
      <c r="R91" s="2" t="s">
        <v>3476</v>
      </c>
      <c r="S91" s="2" t="s">
        <v>1041</v>
      </c>
      <c r="T91" s="21" t="s">
        <v>3477</v>
      </c>
    </row>
    <row r="92" spans="1:20" x14ac:dyDescent="0.3">
      <c r="A92" s="21" t="s">
        <v>105</v>
      </c>
      <c r="B92" s="21" t="s">
        <v>1054</v>
      </c>
      <c r="C92" s="21" t="s">
        <v>106</v>
      </c>
      <c r="D92" s="21" t="s">
        <v>107</v>
      </c>
      <c r="E92" s="2" t="s">
        <v>3507</v>
      </c>
      <c r="F92" s="21" t="s">
        <v>3478</v>
      </c>
      <c r="G92" s="21" t="s">
        <v>1044</v>
      </c>
      <c r="H92" s="21" t="s">
        <v>1005</v>
      </c>
      <c r="I92" s="21" t="s">
        <v>4668</v>
      </c>
      <c r="J92" s="2" t="s">
        <v>3479</v>
      </c>
      <c r="K92" s="22" t="s">
        <v>1038</v>
      </c>
      <c r="L92" s="2" t="s">
        <v>1075</v>
      </c>
      <c r="M92" s="2" t="s">
        <v>1059</v>
      </c>
      <c r="N92" s="2" t="s">
        <v>1076</v>
      </c>
      <c r="O92" s="2" t="s">
        <v>1040</v>
      </c>
      <c r="P92" s="2" t="str">
        <f t="shared" si="2"/>
        <v>P-Onsite</v>
      </c>
      <c r="Q92" s="2" t="str">
        <f t="shared" si="3"/>
        <v>P-S2_Onsite</v>
      </c>
      <c r="R92" s="2" t="s">
        <v>3476</v>
      </c>
      <c r="S92" s="2" t="s">
        <v>1041</v>
      </c>
      <c r="T92" s="21" t="s">
        <v>3477</v>
      </c>
    </row>
    <row r="93" spans="1:20" x14ac:dyDescent="0.3">
      <c r="A93" s="21" t="s">
        <v>105</v>
      </c>
      <c r="B93" s="21" t="s">
        <v>1054</v>
      </c>
      <c r="C93" s="21" t="s">
        <v>106</v>
      </c>
      <c r="D93" s="21" t="s">
        <v>107</v>
      </c>
      <c r="E93" s="2" t="s">
        <v>3507</v>
      </c>
      <c r="F93" s="21" t="s">
        <v>3480</v>
      </c>
      <c r="G93" s="21" t="s">
        <v>1034</v>
      </c>
      <c r="H93" s="21" t="s">
        <v>997</v>
      </c>
      <c r="I93" s="21" t="s">
        <v>4669</v>
      </c>
      <c r="J93" s="2" t="s">
        <v>3481</v>
      </c>
      <c r="K93" s="22" t="s">
        <v>1048</v>
      </c>
      <c r="L93" s="2" t="s">
        <v>1075</v>
      </c>
      <c r="M93" s="2" t="s">
        <v>1059</v>
      </c>
      <c r="N93" s="2" t="s">
        <v>1076</v>
      </c>
      <c r="O93" s="2" t="s">
        <v>1040</v>
      </c>
      <c r="P93" s="2" t="str">
        <f t="shared" si="2"/>
        <v>P-Onsite</v>
      </c>
      <c r="Q93" s="2" t="str">
        <f t="shared" si="3"/>
        <v>P-S2_Onsite</v>
      </c>
      <c r="R93" s="2" t="s">
        <v>3476</v>
      </c>
      <c r="S93" s="2" t="s">
        <v>1041</v>
      </c>
      <c r="T93" s="21" t="s">
        <v>3477</v>
      </c>
    </row>
    <row r="94" spans="1:20" x14ac:dyDescent="0.3">
      <c r="A94" s="21" t="s">
        <v>105</v>
      </c>
      <c r="B94" s="21" t="s">
        <v>1054</v>
      </c>
      <c r="C94" s="21" t="s">
        <v>106</v>
      </c>
      <c r="D94" s="21" t="s">
        <v>107</v>
      </c>
      <c r="E94" s="2" t="s">
        <v>3507</v>
      </c>
      <c r="F94" s="21" t="s">
        <v>3482</v>
      </c>
      <c r="G94" s="21" t="s">
        <v>1063</v>
      </c>
      <c r="H94" s="21" t="s">
        <v>3483</v>
      </c>
      <c r="I94" s="21" t="s">
        <v>4670</v>
      </c>
      <c r="J94" s="2" t="s">
        <v>3484</v>
      </c>
      <c r="K94" s="22" t="s">
        <v>1038</v>
      </c>
      <c r="L94" s="2" t="s">
        <v>1075</v>
      </c>
      <c r="M94" s="2" t="s">
        <v>1059</v>
      </c>
      <c r="N94" s="2" t="s">
        <v>1076</v>
      </c>
      <c r="O94" s="2" t="s">
        <v>1040</v>
      </c>
      <c r="P94" s="2" t="str">
        <f t="shared" si="2"/>
        <v>P-Onsite</v>
      </c>
      <c r="Q94" s="2" t="str">
        <f t="shared" si="3"/>
        <v>P-S2_Onsite</v>
      </c>
      <c r="R94" s="2" t="s">
        <v>3476</v>
      </c>
      <c r="S94" s="2" t="s">
        <v>1041</v>
      </c>
      <c r="T94" s="21" t="s">
        <v>3477</v>
      </c>
    </row>
    <row r="95" spans="1:20" x14ac:dyDescent="0.3">
      <c r="A95" s="21" t="s">
        <v>111</v>
      </c>
      <c r="B95" s="21" t="s">
        <v>1054</v>
      </c>
      <c r="C95" s="21" t="s">
        <v>112</v>
      </c>
      <c r="D95" s="21" t="s">
        <v>113</v>
      </c>
      <c r="E95" s="2" t="s">
        <v>3508</v>
      </c>
      <c r="F95" s="21" t="s">
        <v>3478</v>
      </c>
      <c r="G95" s="21" t="s">
        <v>1044</v>
      </c>
      <c r="H95" s="21" t="s">
        <v>1005</v>
      </c>
      <c r="I95" s="21" t="s">
        <v>4671</v>
      </c>
      <c r="J95" s="2" t="s">
        <v>3479</v>
      </c>
      <c r="K95" s="22" t="s">
        <v>1038</v>
      </c>
      <c r="L95" s="2" t="s">
        <v>1348</v>
      </c>
      <c r="M95" s="2" t="s">
        <v>1059</v>
      </c>
      <c r="N95" s="2" t="s">
        <v>1349</v>
      </c>
      <c r="O95" s="2" t="s">
        <v>1040</v>
      </c>
      <c r="P95" s="2" t="str">
        <f t="shared" si="2"/>
        <v>P-Onsite</v>
      </c>
      <c r="Q95" s="2" t="str">
        <f t="shared" si="3"/>
        <v>P-S2_Onsite</v>
      </c>
      <c r="R95" s="2" t="s">
        <v>3476</v>
      </c>
      <c r="S95" s="2" t="s">
        <v>1041</v>
      </c>
      <c r="T95" s="21" t="s">
        <v>3477</v>
      </c>
    </row>
    <row r="96" spans="1:20" x14ac:dyDescent="0.3">
      <c r="A96" s="21" t="s">
        <v>111</v>
      </c>
      <c r="B96" s="21" t="s">
        <v>1054</v>
      </c>
      <c r="C96" s="21" t="s">
        <v>112</v>
      </c>
      <c r="D96" s="21" t="s">
        <v>113</v>
      </c>
      <c r="E96" s="2" t="s">
        <v>3508</v>
      </c>
      <c r="F96" s="21" t="s">
        <v>3480</v>
      </c>
      <c r="G96" s="21" t="s">
        <v>1034</v>
      </c>
      <c r="H96" s="21" t="s">
        <v>997</v>
      </c>
      <c r="I96" s="21" t="s">
        <v>4672</v>
      </c>
      <c r="J96" s="2" t="s">
        <v>3481</v>
      </c>
      <c r="K96" s="22" t="s">
        <v>1048</v>
      </c>
      <c r="L96" s="2" t="s">
        <v>1348</v>
      </c>
      <c r="M96" s="2" t="s">
        <v>1059</v>
      </c>
      <c r="N96" s="2" t="s">
        <v>1349</v>
      </c>
      <c r="O96" s="2" t="s">
        <v>1040</v>
      </c>
      <c r="P96" s="2" t="str">
        <f t="shared" si="2"/>
        <v>P-Onsite</v>
      </c>
      <c r="Q96" s="2" t="str">
        <f t="shared" si="3"/>
        <v>P-S2_Onsite</v>
      </c>
      <c r="R96" s="2" t="s">
        <v>3476</v>
      </c>
      <c r="S96" s="2" t="s">
        <v>1041</v>
      </c>
      <c r="T96" s="21" t="s">
        <v>3477</v>
      </c>
    </row>
    <row r="97" spans="1:20" x14ac:dyDescent="0.3">
      <c r="A97" s="21" t="s">
        <v>114</v>
      </c>
      <c r="B97" s="21" t="s">
        <v>1054</v>
      </c>
      <c r="C97" s="21" t="s">
        <v>115</v>
      </c>
      <c r="D97" s="21" t="s">
        <v>116</v>
      </c>
      <c r="E97" s="2" t="s">
        <v>3509</v>
      </c>
      <c r="F97" s="21" t="s">
        <v>3473</v>
      </c>
      <c r="G97" s="21" t="s">
        <v>1050</v>
      </c>
      <c r="H97" s="21" t="s">
        <v>3474</v>
      </c>
      <c r="I97" s="21" t="s">
        <v>4673</v>
      </c>
      <c r="J97" s="2" t="s">
        <v>3475</v>
      </c>
      <c r="K97" s="22" t="s">
        <v>1048</v>
      </c>
      <c r="L97" s="2" t="s">
        <v>1058</v>
      </c>
      <c r="M97" s="2" t="s">
        <v>1059</v>
      </c>
      <c r="N97" s="2" t="s">
        <v>1106</v>
      </c>
      <c r="O97" s="2" t="s">
        <v>1040</v>
      </c>
      <c r="P97" s="2" t="str">
        <f t="shared" si="2"/>
        <v>P-Onsite</v>
      </c>
      <c r="Q97" s="2" t="str">
        <f t="shared" si="3"/>
        <v>P-S2_Onsite</v>
      </c>
      <c r="R97" s="2" t="s">
        <v>3476</v>
      </c>
      <c r="S97" s="2" t="s">
        <v>1041</v>
      </c>
      <c r="T97" s="21" t="s">
        <v>3477</v>
      </c>
    </row>
    <row r="98" spans="1:20" x14ac:dyDescent="0.3">
      <c r="A98" s="21" t="s">
        <v>114</v>
      </c>
      <c r="B98" s="21" t="s">
        <v>1054</v>
      </c>
      <c r="C98" s="21" t="s">
        <v>115</v>
      </c>
      <c r="D98" s="21" t="s">
        <v>116</v>
      </c>
      <c r="E98" s="2" t="s">
        <v>3509</v>
      </c>
      <c r="F98" s="21" t="s">
        <v>3478</v>
      </c>
      <c r="G98" s="21" t="s">
        <v>1044</v>
      </c>
      <c r="H98" s="21" t="s">
        <v>1005</v>
      </c>
      <c r="I98" s="21" t="s">
        <v>4674</v>
      </c>
      <c r="J98" s="2" t="s">
        <v>3479</v>
      </c>
      <c r="K98" s="22" t="s">
        <v>1038</v>
      </c>
      <c r="L98" s="2" t="s">
        <v>1058</v>
      </c>
      <c r="M98" s="2" t="s">
        <v>1059</v>
      </c>
      <c r="N98" s="2" t="s">
        <v>1106</v>
      </c>
      <c r="O98" s="2" t="s">
        <v>1040</v>
      </c>
      <c r="P98" s="2" t="str">
        <f t="shared" si="2"/>
        <v>P-Onsite</v>
      </c>
      <c r="Q98" s="2" t="str">
        <f t="shared" si="3"/>
        <v>P-S2_Onsite</v>
      </c>
      <c r="R98" s="2" t="s">
        <v>3476</v>
      </c>
      <c r="S98" s="2" t="s">
        <v>1041</v>
      </c>
      <c r="T98" s="21" t="s">
        <v>3477</v>
      </c>
    </row>
    <row r="99" spans="1:20" x14ac:dyDescent="0.3">
      <c r="A99" s="21" t="s">
        <v>114</v>
      </c>
      <c r="B99" s="21" t="s">
        <v>1054</v>
      </c>
      <c r="C99" s="21" t="s">
        <v>115</v>
      </c>
      <c r="D99" s="21" t="s">
        <v>116</v>
      </c>
      <c r="E99" s="2" t="s">
        <v>3509</v>
      </c>
      <c r="F99" s="21" t="s">
        <v>3480</v>
      </c>
      <c r="G99" s="21" t="s">
        <v>1034</v>
      </c>
      <c r="H99" s="21" t="s">
        <v>997</v>
      </c>
      <c r="I99" s="21" t="s">
        <v>4675</v>
      </c>
      <c r="J99" s="2" t="s">
        <v>3481</v>
      </c>
      <c r="K99" s="22" t="s">
        <v>1048</v>
      </c>
      <c r="L99" s="2" t="s">
        <v>1058</v>
      </c>
      <c r="M99" s="2" t="s">
        <v>1059</v>
      </c>
      <c r="N99" s="2" t="s">
        <v>1106</v>
      </c>
      <c r="O99" s="2" t="s">
        <v>1040</v>
      </c>
      <c r="P99" s="2" t="str">
        <f t="shared" si="2"/>
        <v>P-Onsite</v>
      </c>
      <c r="Q99" s="2" t="str">
        <f t="shared" si="3"/>
        <v>P-S2_Onsite</v>
      </c>
      <c r="R99" s="2" t="s">
        <v>3476</v>
      </c>
      <c r="S99" s="2" t="s">
        <v>1041</v>
      </c>
      <c r="T99" s="21" t="s">
        <v>3477</v>
      </c>
    </row>
    <row r="100" spans="1:20" x14ac:dyDescent="0.3">
      <c r="A100" s="21" t="s">
        <v>114</v>
      </c>
      <c r="B100" s="21" t="s">
        <v>1054</v>
      </c>
      <c r="C100" s="21" t="s">
        <v>115</v>
      </c>
      <c r="D100" s="21" t="s">
        <v>116</v>
      </c>
      <c r="E100" s="2" t="s">
        <v>3509</v>
      </c>
      <c r="F100" s="21" t="s">
        <v>3482</v>
      </c>
      <c r="G100" s="21" t="s">
        <v>1063</v>
      </c>
      <c r="H100" s="21" t="s">
        <v>3483</v>
      </c>
      <c r="I100" s="21" t="s">
        <v>4676</v>
      </c>
      <c r="J100" s="2" t="s">
        <v>3484</v>
      </c>
      <c r="K100" s="22" t="s">
        <v>1038</v>
      </c>
      <c r="L100" s="2" t="s">
        <v>1058</v>
      </c>
      <c r="M100" s="2" t="s">
        <v>1059</v>
      </c>
      <c r="N100" s="2" t="s">
        <v>1106</v>
      </c>
      <c r="O100" s="2" t="s">
        <v>1040</v>
      </c>
      <c r="P100" s="2" t="str">
        <f t="shared" si="2"/>
        <v>P-Onsite</v>
      </c>
      <c r="Q100" s="2" t="str">
        <f t="shared" si="3"/>
        <v>P-S2_Onsite</v>
      </c>
      <c r="R100" s="2" t="s">
        <v>3476</v>
      </c>
      <c r="S100" s="2" t="s">
        <v>1041</v>
      </c>
      <c r="T100" s="21" t="s">
        <v>3477</v>
      </c>
    </row>
    <row r="101" spans="1:20" x14ac:dyDescent="0.3">
      <c r="A101" s="21" t="s">
        <v>123</v>
      </c>
      <c r="B101" s="21" t="s">
        <v>1054</v>
      </c>
      <c r="C101" s="21" t="s">
        <v>124</v>
      </c>
      <c r="D101" s="21" t="s">
        <v>125</v>
      </c>
      <c r="E101" s="2" t="s">
        <v>1134</v>
      </c>
      <c r="F101" s="21" t="s">
        <v>3482</v>
      </c>
      <c r="G101" s="21" t="s">
        <v>1063</v>
      </c>
      <c r="H101" s="21" t="s">
        <v>3483</v>
      </c>
      <c r="I101" s="21" t="s">
        <v>4677</v>
      </c>
      <c r="J101" s="2" t="s">
        <v>3484</v>
      </c>
      <c r="K101" s="22" t="s">
        <v>1038</v>
      </c>
      <c r="L101" s="2" t="s">
        <v>1136</v>
      </c>
      <c r="M101" s="2" t="s">
        <v>1059</v>
      </c>
      <c r="N101" s="2" t="s">
        <v>1137</v>
      </c>
      <c r="O101" s="2" t="s">
        <v>1040</v>
      </c>
      <c r="P101" s="2" t="str">
        <f t="shared" si="2"/>
        <v>P-Onsite</v>
      </c>
      <c r="Q101" s="2" t="str">
        <f t="shared" si="3"/>
        <v>P-S2_Onsite</v>
      </c>
      <c r="R101" s="2" t="s">
        <v>3476</v>
      </c>
      <c r="S101" s="2" t="s">
        <v>1041</v>
      </c>
      <c r="T101" s="21" t="s">
        <v>3477</v>
      </c>
    </row>
    <row r="102" spans="1:20" x14ac:dyDescent="0.3">
      <c r="A102" s="21" t="s">
        <v>126</v>
      </c>
      <c r="B102" s="21" t="s">
        <v>1054</v>
      </c>
      <c r="C102" s="21" t="s">
        <v>127</v>
      </c>
      <c r="D102" s="21" t="s">
        <v>128</v>
      </c>
      <c r="E102" s="2" t="s">
        <v>3510</v>
      </c>
      <c r="F102" s="21" t="s">
        <v>3473</v>
      </c>
      <c r="G102" s="21" t="s">
        <v>1050</v>
      </c>
      <c r="H102" s="21" t="s">
        <v>3474</v>
      </c>
      <c r="I102" s="21" t="s">
        <v>4678</v>
      </c>
      <c r="J102" s="2" t="s">
        <v>3475</v>
      </c>
      <c r="K102" s="22" t="s">
        <v>1048</v>
      </c>
      <c r="L102" s="2" t="s">
        <v>1300</v>
      </c>
      <c r="M102" s="2" t="s">
        <v>1059</v>
      </c>
      <c r="N102" s="2" t="s">
        <v>1375</v>
      </c>
      <c r="O102" s="2" t="s">
        <v>1040</v>
      </c>
      <c r="P102" s="2" t="str">
        <f t="shared" si="2"/>
        <v>P-Onsite</v>
      </c>
      <c r="Q102" s="2" t="str">
        <f t="shared" si="3"/>
        <v>P-S2_Onsite</v>
      </c>
      <c r="R102" s="2" t="s">
        <v>3476</v>
      </c>
      <c r="S102" s="2" t="s">
        <v>1041</v>
      </c>
      <c r="T102" s="21" t="s">
        <v>3477</v>
      </c>
    </row>
    <row r="103" spans="1:20" x14ac:dyDescent="0.3">
      <c r="A103" s="21" t="s">
        <v>126</v>
      </c>
      <c r="B103" s="21" t="s">
        <v>1054</v>
      </c>
      <c r="C103" s="21" t="s">
        <v>127</v>
      </c>
      <c r="D103" s="21" t="s">
        <v>128</v>
      </c>
      <c r="E103" s="2" t="s">
        <v>3510</v>
      </c>
      <c r="F103" s="21" t="s">
        <v>3478</v>
      </c>
      <c r="G103" s="21" t="s">
        <v>1044</v>
      </c>
      <c r="H103" s="21" t="s">
        <v>1005</v>
      </c>
      <c r="I103" s="21" t="s">
        <v>4679</v>
      </c>
      <c r="J103" s="2" t="s">
        <v>3479</v>
      </c>
      <c r="K103" s="22" t="s">
        <v>1038</v>
      </c>
      <c r="L103" s="2" t="s">
        <v>1300</v>
      </c>
      <c r="M103" s="2" t="s">
        <v>1059</v>
      </c>
      <c r="N103" s="2" t="s">
        <v>1375</v>
      </c>
      <c r="O103" s="2" t="s">
        <v>1040</v>
      </c>
      <c r="P103" s="2" t="str">
        <f t="shared" si="2"/>
        <v>P-Onsite</v>
      </c>
      <c r="Q103" s="2" t="str">
        <f t="shared" si="3"/>
        <v>P-S2_Onsite</v>
      </c>
      <c r="R103" s="2" t="s">
        <v>3476</v>
      </c>
      <c r="S103" s="2" t="s">
        <v>1041</v>
      </c>
      <c r="T103" s="21" t="s">
        <v>3477</v>
      </c>
    </row>
    <row r="104" spans="1:20" x14ac:dyDescent="0.3">
      <c r="A104" s="21" t="s">
        <v>126</v>
      </c>
      <c r="B104" s="21" t="s">
        <v>1054</v>
      </c>
      <c r="C104" s="21" t="s">
        <v>127</v>
      </c>
      <c r="D104" s="21" t="s">
        <v>128</v>
      </c>
      <c r="E104" s="2" t="s">
        <v>3510</v>
      </c>
      <c r="F104" s="21" t="s">
        <v>3480</v>
      </c>
      <c r="G104" s="21" t="s">
        <v>1034</v>
      </c>
      <c r="H104" s="21" t="s">
        <v>997</v>
      </c>
      <c r="I104" s="21" t="s">
        <v>4680</v>
      </c>
      <c r="J104" s="2" t="s">
        <v>3481</v>
      </c>
      <c r="K104" s="22" t="s">
        <v>1048</v>
      </c>
      <c r="L104" s="2" t="s">
        <v>1300</v>
      </c>
      <c r="M104" s="2" t="s">
        <v>1059</v>
      </c>
      <c r="N104" s="2" t="s">
        <v>1375</v>
      </c>
      <c r="O104" s="2" t="s">
        <v>1040</v>
      </c>
      <c r="P104" s="2" t="str">
        <f t="shared" si="2"/>
        <v>P-Onsite</v>
      </c>
      <c r="Q104" s="2" t="str">
        <f t="shared" si="3"/>
        <v>P-S2_Onsite</v>
      </c>
      <c r="R104" s="2" t="s">
        <v>3476</v>
      </c>
      <c r="S104" s="2" t="s">
        <v>1041</v>
      </c>
      <c r="T104" s="21" t="s">
        <v>3477</v>
      </c>
    </row>
    <row r="105" spans="1:20" x14ac:dyDescent="0.3">
      <c r="A105" s="21" t="s">
        <v>126</v>
      </c>
      <c r="B105" s="21" t="s">
        <v>1054</v>
      </c>
      <c r="C105" s="21" t="s">
        <v>127</v>
      </c>
      <c r="D105" s="21" t="s">
        <v>128</v>
      </c>
      <c r="E105" s="2" t="s">
        <v>3510</v>
      </c>
      <c r="F105" s="21" t="s">
        <v>3482</v>
      </c>
      <c r="G105" s="21" t="s">
        <v>1063</v>
      </c>
      <c r="H105" s="21" t="s">
        <v>3483</v>
      </c>
      <c r="I105" s="21" t="s">
        <v>4681</v>
      </c>
      <c r="J105" s="2" t="s">
        <v>3484</v>
      </c>
      <c r="K105" s="22" t="s">
        <v>1038</v>
      </c>
      <c r="L105" s="2" t="s">
        <v>1300</v>
      </c>
      <c r="M105" s="2" t="s">
        <v>1059</v>
      </c>
      <c r="N105" s="2" t="s">
        <v>1375</v>
      </c>
      <c r="O105" s="2" t="s">
        <v>1040</v>
      </c>
      <c r="P105" s="2" t="str">
        <f t="shared" si="2"/>
        <v>P-Onsite</v>
      </c>
      <c r="Q105" s="2" t="str">
        <f t="shared" si="3"/>
        <v>P-S2_Onsite</v>
      </c>
      <c r="R105" s="2" t="s">
        <v>3476</v>
      </c>
      <c r="S105" s="2" t="s">
        <v>1041</v>
      </c>
      <c r="T105" s="21" t="s">
        <v>3477</v>
      </c>
    </row>
    <row r="106" spans="1:20" x14ac:dyDescent="0.3">
      <c r="A106" s="21" t="s">
        <v>129</v>
      </c>
      <c r="B106" s="21" t="s">
        <v>1054</v>
      </c>
      <c r="C106" s="21" t="s">
        <v>130</v>
      </c>
      <c r="D106" s="21" t="s">
        <v>131</v>
      </c>
      <c r="E106" s="2" t="s">
        <v>3511</v>
      </c>
      <c r="F106" s="21" t="s">
        <v>3473</v>
      </c>
      <c r="G106" s="21" t="s">
        <v>1050</v>
      </c>
      <c r="H106" s="21" t="s">
        <v>3474</v>
      </c>
      <c r="I106" s="21" t="s">
        <v>4682</v>
      </c>
      <c r="J106" s="2" t="s">
        <v>3475</v>
      </c>
      <c r="K106" s="22" t="s">
        <v>1048</v>
      </c>
      <c r="L106" s="2" t="s">
        <v>1332</v>
      </c>
      <c r="M106" s="2" t="s">
        <v>1059</v>
      </c>
      <c r="N106" s="2" t="s">
        <v>1333</v>
      </c>
      <c r="O106" s="2" t="s">
        <v>1040</v>
      </c>
      <c r="P106" s="2" t="str">
        <f t="shared" si="2"/>
        <v>P-Onsite</v>
      </c>
      <c r="Q106" s="2" t="str">
        <f t="shared" si="3"/>
        <v>P-S2_Onsite</v>
      </c>
      <c r="R106" s="2" t="s">
        <v>3476</v>
      </c>
      <c r="S106" s="2" t="s">
        <v>1041</v>
      </c>
      <c r="T106" s="21" t="s">
        <v>3477</v>
      </c>
    </row>
    <row r="107" spans="1:20" x14ac:dyDescent="0.3">
      <c r="A107" s="21" t="s">
        <v>129</v>
      </c>
      <c r="B107" s="21" t="s">
        <v>1054</v>
      </c>
      <c r="C107" s="21" t="s">
        <v>130</v>
      </c>
      <c r="D107" s="21" t="s">
        <v>131</v>
      </c>
      <c r="E107" s="2" t="s">
        <v>3511</v>
      </c>
      <c r="F107" s="21" t="s">
        <v>3478</v>
      </c>
      <c r="G107" s="21" t="s">
        <v>1044</v>
      </c>
      <c r="H107" s="21" t="s">
        <v>1005</v>
      </c>
      <c r="I107" s="21" t="s">
        <v>4683</v>
      </c>
      <c r="J107" s="2" t="s">
        <v>3479</v>
      </c>
      <c r="K107" s="22" t="s">
        <v>1038</v>
      </c>
      <c r="L107" s="2" t="s">
        <v>1332</v>
      </c>
      <c r="M107" s="2" t="s">
        <v>1059</v>
      </c>
      <c r="N107" s="2" t="s">
        <v>1333</v>
      </c>
      <c r="O107" s="2" t="s">
        <v>1040</v>
      </c>
      <c r="P107" s="2" t="str">
        <f t="shared" si="2"/>
        <v>P-Onsite</v>
      </c>
      <c r="Q107" s="2" t="str">
        <f t="shared" si="3"/>
        <v>P-S2_Onsite</v>
      </c>
      <c r="R107" s="2" t="s">
        <v>3476</v>
      </c>
      <c r="S107" s="2" t="s">
        <v>1041</v>
      </c>
      <c r="T107" s="21" t="s">
        <v>3477</v>
      </c>
    </row>
    <row r="108" spans="1:20" x14ac:dyDescent="0.3">
      <c r="A108" s="21" t="s">
        <v>129</v>
      </c>
      <c r="B108" s="21" t="s">
        <v>1054</v>
      </c>
      <c r="C108" s="21" t="s">
        <v>130</v>
      </c>
      <c r="D108" s="21" t="s">
        <v>131</v>
      </c>
      <c r="E108" s="2" t="s">
        <v>3511</v>
      </c>
      <c r="F108" s="21" t="s">
        <v>3480</v>
      </c>
      <c r="G108" s="21" t="s">
        <v>1034</v>
      </c>
      <c r="H108" s="21" t="s">
        <v>997</v>
      </c>
      <c r="I108" s="21" t="s">
        <v>4684</v>
      </c>
      <c r="J108" s="2" t="s">
        <v>3481</v>
      </c>
      <c r="K108" s="22" t="s">
        <v>1048</v>
      </c>
      <c r="L108" s="2" t="s">
        <v>1332</v>
      </c>
      <c r="M108" s="2" t="s">
        <v>1059</v>
      </c>
      <c r="N108" s="2" t="s">
        <v>1333</v>
      </c>
      <c r="O108" s="2" t="s">
        <v>1040</v>
      </c>
      <c r="P108" s="2" t="str">
        <f t="shared" si="2"/>
        <v>P-Onsite</v>
      </c>
      <c r="Q108" s="2" t="str">
        <f t="shared" si="3"/>
        <v>P-S2_Onsite</v>
      </c>
      <c r="R108" s="2" t="s">
        <v>3476</v>
      </c>
      <c r="S108" s="2" t="s">
        <v>1041</v>
      </c>
      <c r="T108" s="21" t="s">
        <v>3477</v>
      </c>
    </row>
    <row r="109" spans="1:20" x14ac:dyDescent="0.3">
      <c r="A109" s="21" t="s">
        <v>129</v>
      </c>
      <c r="B109" s="21" t="s">
        <v>1054</v>
      </c>
      <c r="C109" s="21" t="s">
        <v>130</v>
      </c>
      <c r="D109" s="21" t="s">
        <v>131</v>
      </c>
      <c r="E109" s="2" t="s">
        <v>3511</v>
      </c>
      <c r="F109" s="21" t="s">
        <v>3482</v>
      </c>
      <c r="G109" s="21" t="s">
        <v>1063</v>
      </c>
      <c r="H109" s="21" t="s">
        <v>3483</v>
      </c>
      <c r="I109" s="21" t="s">
        <v>4685</v>
      </c>
      <c r="J109" s="2" t="s">
        <v>3484</v>
      </c>
      <c r="K109" s="22" t="s">
        <v>1038</v>
      </c>
      <c r="L109" s="2" t="s">
        <v>1332</v>
      </c>
      <c r="M109" s="2" t="s">
        <v>1059</v>
      </c>
      <c r="N109" s="2" t="s">
        <v>1333</v>
      </c>
      <c r="O109" s="2" t="s">
        <v>1040</v>
      </c>
      <c r="P109" s="2" t="str">
        <f t="shared" si="2"/>
        <v>P-Onsite</v>
      </c>
      <c r="Q109" s="2" t="str">
        <f t="shared" si="3"/>
        <v>P-S2_Onsite</v>
      </c>
      <c r="R109" s="2" t="s">
        <v>3476</v>
      </c>
      <c r="S109" s="2" t="s">
        <v>1041</v>
      </c>
      <c r="T109" s="21" t="s">
        <v>3477</v>
      </c>
    </row>
    <row r="110" spans="1:20" x14ac:dyDescent="0.3">
      <c r="A110" s="21" t="s">
        <v>132</v>
      </c>
      <c r="B110" s="21" t="s">
        <v>1031</v>
      </c>
      <c r="C110" s="21" t="s">
        <v>133</v>
      </c>
      <c r="D110" s="21" t="s">
        <v>134</v>
      </c>
      <c r="E110" s="2" t="s">
        <v>1140</v>
      </c>
      <c r="F110" s="21" t="s">
        <v>3486</v>
      </c>
      <c r="G110" s="21" t="s">
        <v>1063</v>
      </c>
      <c r="H110" s="21" t="s">
        <v>3483</v>
      </c>
      <c r="I110" s="21" t="s">
        <v>4686</v>
      </c>
      <c r="J110" s="2" t="s">
        <v>3484</v>
      </c>
      <c r="K110" s="22" t="s">
        <v>1038</v>
      </c>
      <c r="L110" s="2" t="s">
        <v>1039</v>
      </c>
      <c r="M110" s="2" t="s">
        <v>1039</v>
      </c>
      <c r="N110" s="2" t="s">
        <v>1039</v>
      </c>
      <c r="O110" s="2" t="s">
        <v>1040</v>
      </c>
      <c r="P110" s="2" t="str">
        <f t="shared" si="2"/>
        <v>P-Online</v>
      </c>
      <c r="Q110" s="2" t="str">
        <f t="shared" si="3"/>
        <v>P-S2_Online</v>
      </c>
      <c r="R110" s="2"/>
      <c r="S110" s="2" t="s">
        <v>1041</v>
      </c>
      <c r="T110" s="21" t="s">
        <v>3477</v>
      </c>
    </row>
    <row r="111" spans="1:20" x14ac:dyDescent="0.3">
      <c r="A111" s="21" t="s">
        <v>132</v>
      </c>
      <c r="B111" s="21" t="s">
        <v>1031</v>
      </c>
      <c r="C111" s="21" t="s">
        <v>133</v>
      </c>
      <c r="D111" s="21" t="s">
        <v>134</v>
      </c>
      <c r="E111" s="2" t="s">
        <v>1140</v>
      </c>
      <c r="F111" s="21" t="s">
        <v>3496</v>
      </c>
      <c r="G111" s="21" t="s">
        <v>1044</v>
      </c>
      <c r="H111" s="21" t="s">
        <v>1005</v>
      </c>
      <c r="I111" s="21" t="s">
        <v>4687</v>
      </c>
      <c r="J111" s="2" t="s">
        <v>3479</v>
      </c>
      <c r="K111" s="22" t="s">
        <v>1038</v>
      </c>
      <c r="L111" s="2" t="s">
        <v>1039</v>
      </c>
      <c r="M111" s="2" t="s">
        <v>1039</v>
      </c>
      <c r="N111" s="2" t="s">
        <v>1039</v>
      </c>
      <c r="O111" s="2" t="s">
        <v>1098</v>
      </c>
      <c r="P111" s="2" t="str">
        <f t="shared" si="2"/>
        <v>A-Online</v>
      </c>
      <c r="Q111" s="2" t="str">
        <f t="shared" si="3"/>
        <v>A-S2_Online</v>
      </c>
      <c r="R111" s="2"/>
      <c r="S111" s="2" t="s">
        <v>1041</v>
      </c>
      <c r="T111" s="21" t="s">
        <v>3477</v>
      </c>
    </row>
    <row r="112" spans="1:20" x14ac:dyDescent="0.3">
      <c r="A112" s="21" t="s">
        <v>135</v>
      </c>
      <c r="B112" s="21" t="s">
        <v>1054</v>
      </c>
      <c r="C112" s="21" t="s">
        <v>136</v>
      </c>
      <c r="D112" s="21" t="s">
        <v>137</v>
      </c>
      <c r="E112" s="2" t="s">
        <v>3512</v>
      </c>
      <c r="F112" s="21" t="s">
        <v>3473</v>
      </c>
      <c r="G112" s="21" t="s">
        <v>1050</v>
      </c>
      <c r="H112" s="21" t="s">
        <v>3474</v>
      </c>
      <c r="I112" s="21" t="s">
        <v>4688</v>
      </c>
      <c r="J112" s="2" t="s">
        <v>3475</v>
      </c>
      <c r="K112" s="22" t="s">
        <v>1048</v>
      </c>
      <c r="L112" s="2" t="s">
        <v>3489</v>
      </c>
      <c r="M112" s="2" t="s">
        <v>3489</v>
      </c>
      <c r="N112" s="2" t="s">
        <v>3489</v>
      </c>
      <c r="O112" s="2" t="s">
        <v>1098</v>
      </c>
      <c r="P112" s="2" t="str">
        <f t="shared" si="2"/>
        <v>A-Onsite</v>
      </c>
      <c r="Q112" s="2" t="str">
        <f t="shared" si="3"/>
        <v>A-S2_Onsite</v>
      </c>
      <c r="R112" s="2" t="s">
        <v>3476</v>
      </c>
      <c r="S112" s="2" t="s">
        <v>1041</v>
      </c>
      <c r="T112" s="21" t="s">
        <v>3477</v>
      </c>
    </row>
    <row r="113" spans="1:20" x14ac:dyDescent="0.3">
      <c r="A113" s="21" t="s">
        <v>135</v>
      </c>
      <c r="B113" s="21" t="s">
        <v>1054</v>
      </c>
      <c r="C113" s="21" t="s">
        <v>136</v>
      </c>
      <c r="D113" s="21" t="s">
        <v>137</v>
      </c>
      <c r="E113" s="2" t="s">
        <v>3512</v>
      </c>
      <c r="F113" s="21" t="s">
        <v>3478</v>
      </c>
      <c r="G113" s="21" t="s">
        <v>1044</v>
      </c>
      <c r="H113" s="21" t="s">
        <v>1005</v>
      </c>
      <c r="I113" s="21" t="s">
        <v>4689</v>
      </c>
      <c r="J113" s="2" t="s">
        <v>3479</v>
      </c>
      <c r="K113" s="22" t="s">
        <v>1038</v>
      </c>
      <c r="L113" s="2" t="s">
        <v>3489</v>
      </c>
      <c r="M113" s="2" t="s">
        <v>3489</v>
      </c>
      <c r="N113" s="2" t="s">
        <v>3489</v>
      </c>
      <c r="O113" s="2" t="s">
        <v>1098</v>
      </c>
      <c r="P113" s="2" t="str">
        <f t="shared" si="2"/>
        <v>A-Onsite</v>
      </c>
      <c r="Q113" s="2" t="str">
        <f t="shared" si="3"/>
        <v>A-S2_Onsite</v>
      </c>
      <c r="R113" s="2" t="s">
        <v>3476</v>
      </c>
      <c r="S113" s="2" t="s">
        <v>1041</v>
      </c>
      <c r="T113" s="21" t="s">
        <v>3477</v>
      </c>
    </row>
    <row r="114" spans="1:20" x14ac:dyDescent="0.3">
      <c r="A114" s="21" t="s">
        <v>135</v>
      </c>
      <c r="B114" s="21" t="s">
        <v>1054</v>
      </c>
      <c r="C114" s="21" t="s">
        <v>136</v>
      </c>
      <c r="D114" s="21" t="s">
        <v>137</v>
      </c>
      <c r="E114" s="2" t="s">
        <v>3512</v>
      </c>
      <c r="F114" s="21" t="s">
        <v>3480</v>
      </c>
      <c r="G114" s="21" t="s">
        <v>1034</v>
      </c>
      <c r="H114" s="21" t="s">
        <v>997</v>
      </c>
      <c r="I114" s="21" t="s">
        <v>4690</v>
      </c>
      <c r="J114" s="2" t="s">
        <v>3481</v>
      </c>
      <c r="K114" s="22" t="s">
        <v>1048</v>
      </c>
      <c r="L114" s="2" t="s">
        <v>3489</v>
      </c>
      <c r="M114" s="2" t="s">
        <v>3489</v>
      </c>
      <c r="N114" s="2" t="s">
        <v>3489</v>
      </c>
      <c r="O114" s="2" t="s">
        <v>1098</v>
      </c>
      <c r="P114" s="2" t="str">
        <f t="shared" si="2"/>
        <v>A-Onsite</v>
      </c>
      <c r="Q114" s="2" t="str">
        <f t="shared" si="3"/>
        <v>A-S2_Onsite</v>
      </c>
      <c r="R114" s="2" t="s">
        <v>3476</v>
      </c>
      <c r="S114" s="2" t="s">
        <v>1041</v>
      </c>
      <c r="T114" s="21" t="s">
        <v>3477</v>
      </c>
    </row>
    <row r="115" spans="1:20" x14ac:dyDescent="0.3">
      <c r="A115" s="21" t="s">
        <v>135</v>
      </c>
      <c r="B115" s="21" t="s">
        <v>1054</v>
      </c>
      <c r="C115" s="21" t="s">
        <v>136</v>
      </c>
      <c r="D115" s="21" t="s">
        <v>137</v>
      </c>
      <c r="E115" s="2" t="s">
        <v>3512</v>
      </c>
      <c r="F115" s="21" t="s">
        <v>3482</v>
      </c>
      <c r="G115" s="21" t="s">
        <v>1063</v>
      </c>
      <c r="H115" s="21" t="s">
        <v>3483</v>
      </c>
      <c r="I115" s="21" t="s">
        <v>4691</v>
      </c>
      <c r="J115" s="2" t="s">
        <v>3484</v>
      </c>
      <c r="K115" s="22" t="s">
        <v>1038</v>
      </c>
      <c r="L115" s="2" t="s">
        <v>3489</v>
      </c>
      <c r="M115" s="2" t="s">
        <v>3489</v>
      </c>
      <c r="N115" s="2" t="s">
        <v>3489</v>
      </c>
      <c r="O115" s="2" t="s">
        <v>1098</v>
      </c>
      <c r="P115" s="2" t="str">
        <f t="shared" si="2"/>
        <v>A-Onsite</v>
      </c>
      <c r="Q115" s="2" t="str">
        <f t="shared" si="3"/>
        <v>A-S2_Onsite</v>
      </c>
      <c r="R115" s="2" t="s">
        <v>3476</v>
      </c>
      <c r="S115" s="2" t="s">
        <v>1041</v>
      </c>
      <c r="T115" s="21" t="s">
        <v>3477</v>
      </c>
    </row>
    <row r="116" spans="1:20" x14ac:dyDescent="0.3">
      <c r="A116" s="21" t="s">
        <v>138</v>
      </c>
      <c r="B116" s="21" t="s">
        <v>1054</v>
      </c>
      <c r="C116" s="21" t="s">
        <v>139</v>
      </c>
      <c r="D116" s="21" t="s">
        <v>140</v>
      </c>
      <c r="E116" s="2" t="s">
        <v>1143</v>
      </c>
      <c r="F116" s="21" t="s">
        <v>3473</v>
      </c>
      <c r="G116" s="21" t="s">
        <v>1050</v>
      </c>
      <c r="H116" s="21" t="s">
        <v>3474</v>
      </c>
      <c r="I116" s="21" t="s">
        <v>4692</v>
      </c>
      <c r="J116" s="2" t="s">
        <v>3475</v>
      </c>
      <c r="K116" s="22" t="s">
        <v>1048</v>
      </c>
      <c r="L116" s="2" t="s">
        <v>1075</v>
      </c>
      <c r="M116" s="2" t="s">
        <v>1059</v>
      </c>
      <c r="N116" s="2" t="s">
        <v>1076</v>
      </c>
      <c r="O116" s="2" t="s">
        <v>1098</v>
      </c>
      <c r="P116" s="2" t="str">
        <f t="shared" si="2"/>
        <v>A-Onsite</v>
      </c>
      <c r="Q116" s="2" t="str">
        <f t="shared" si="3"/>
        <v>A-S2_Onsite</v>
      </c>
      <c r="R116" s="2" t="s">
        <v>3476</v>
      </c>
      <c r="S116" s="2" t="s">
        <v>1041</v>
      </c>
      <c r="T116" s="21" t="s">
        <v>3477</v>
      </c>
    </row>
    <row r="117" spans="1:20" x14ac:dyDescent="0.3">
      <c r="A117" s="21" t="s">
        <v>138</v>
      </c>
      <c r="B117" s="21" t="s">
        <v>1054</v>
      </c>
      <c r="C117" s="21" t="s">
        <v>139</v>
      </c>
      <c r="D117" s="21" t="s">
        <v>140</v>
      </c>
      <c r="E117" s="2" t="s">
        <v>1143</v>
      </c>
      <c r="F117" s="21" t="s">
        <v>3478</v>
      </c>
      <c r="G117" s="21" t="s">
        <v>1044</v>
      </c>
      <c r="H117" s="21" t="s">
        <v>1005</v>
      </c>
      <c r="I117" s="21" t="s">
        <v>4693</v>
      </c>
      <c r="J117" s="2" t="s">
        <v>3479</v>
      </c>
      <c r="K117" s="22" t="s">
        <v>1038</v>
      </c>
      <c r="L117" s="2" t="s">
        <v>1075</v>
      </c>
      <c r="M117" s="2" t="s">
        <v>1059</v>
      </c>
      <c r="N117" s="2" t="s">
        <v>1076</v>
      </c>
      <c r="O117" s="2" t="s">
        <v>1098</v>
      </c>
      <c r="P117" s="2" t="str">
        <f t="shared" si="2"/>
        <v>A-Onsite</v>
      </c>
      <c r="Q117" s="2" t="str">
        <f t="shared" si="3"/>
        <v>A-S2_Onsite</v>
      </c>
      <c r="R117" s="2" t="s">
        <v>3476</v>
      </c>
      <c r="S117" s="2" t="s">
        <v>1041</v>
      </c>
      <c r="T117" s="21" t="s">
        <v>3477</v>
      </c>
    </row>
    <row r="118" spans="1:20" x14ac:dyDescent="0.3">
      <c r="A118" s="21" t="s">
        <v>138</v>
      </c>
      <c r="B118" s="21" t="s">
        <v>1054</v>
      </c>
      <c r="C118" s="21" t="s">
        <v>139</v>
      </c>
      <c r="D118" s="21" t="s">
        <v>140</v>
      </c>
      <c r="E118" s="2" t="s">
        <v>1143</v>
      </c>
      <c r="F118" s="21" t="s">
        <v>3480</v>
      </c>
      <c r="G118" s="21" t="s">
        <v>1034</v>
      </c>
      <c r="H118" s="21" t="s">
        <v>997</v>
      </c>
      <c r="I118" s="21" t="s">
        <v>4694</v>
      </c>
      <c r="J118" s="2" t="s">
        <v>3481</v>
      </c>
      <c r="K118" s="22" t="s">
        <v>1048</v>
      </c>
      <c r="L118" s="2" t="s">
        <v>1075</v>
      </c>
      <c r="M118" s="2" t="s">
        <v>1059</v>
      </c>
      <c r="N118" s="2" t="s">
        <v>1076</v>
      </c>
      <c r="O118" s="2" t="s">
        <v>1098</v>
      </c>
      <c r="P118" s="2" t="str">
        <f t="shared" si="2"/>
        <v>A-Onsite</v>
      </c>
      <c r="Q118" s="2" t="str">
        <f t="shared" si="3"/>
        <v>A-S2_Onsite</v>
      </c>
      <c r="R118" s="2" t="s">
        <v>3476</v>
      </c>
      <c r="S118" s="2" t="s">
        <v>1041</v>
      </c>
      <c r="T118" s="21" t="s">
        <v>3477</v>
      </c>
    </row>
    <row r="119" spans="1:20" x14ac:dyDescent="0.3">
      <c r="A119" s="21" t="s">
        <v>138</v>
      </c>
      <c r="B119" s="21" t="s">
        <v>1054</v>
      </c>
      <c r="C119" s="21" t="s">
        <v>139</v>
      </c>
      <c r="D119" s="21" t="s">
        <v>140</v>
      </c>
      <c r="E119" s="2" t="s">
        <v>1143</v>
      </c>
      <c r="F119" s="21" t="s">
        <v>3482</v>
      </c>
      <c r="G119" s="21" t="s">
        <v>1063</v>
      </c>
      <c r="H119" s="21" t="s">
        <v>3483</v>
      </c>
      <c r="I119" s="21" t="s">
        <v>4695</v>
      </c>
      <c r="J119" s="2" t="s">
        <v>3484</v>
      </c>
      <c r="K119" s="22" t="s">
        <v>1038</v>
      </c>
      <c r="L119" s="2" t="s">
        <v>1075</v>
      </c>
      <c r="M119" s="2" t="s">
        <v>1059</v>
      </c>
      <c r="N119" s="2" t="s">
        <v>1076</v>
      </c>
      <c r="O119" s="2" t="s">
        <v>1098</v>
      </c>
      <c r="P119" s="2" t="str">
        <f t="shared" si="2"/>
        <v>A-Onsite</v>
      </c>
      <c r="Q119" s="2" t="str">
        <f t="shared" si="3"/>
        <v>A-S2_Onsite</v>
      </c>
      <c r="R119" s="2" t="s">
        <v>3476</v>
      </c>
      <c r="S119" s="2" t="s">
        <v>1041</v>
      </c>
      <c r="T119" s="21" t="s">
        <v>3477</v>
      </c>
    </row>
    <row r="120" spans="1:20" x14ac:dyDescent="0.3">
      <c r="A120" s="21" t="s">
        <v>141</v>
      </c>
      <c r="B120" s="21" t="s">
        <v>1054</v>
      </c>
      <c r="C120" s="21" t="s">
        <v>142</v>
      </c>
      <c r="D120" s="21" t="s">
        <v>143</v>
      </c>
      <c r="E120" s="2" t="s">
        <v>1148</v>
      </c>
      <c r="F120" s="21" t="s">
        <v>3482</v>
      </c>
      <c r="G120" s="21" t="s">
        <v>1063</v>
      </c>
      <c r="H120" s="21" t="s">
        <v>3483</v>
      </c>
      <c r="I120" s="21" t="s">
        <v>4696</v>
      </c>
      <c r="J120" s="2" t="s">
        <v>3484</v>
      </c>
      <c r="K120" s="22" t="s">
        <v>1038</v>
      </c>
      <c r="L120" s="2" t="s">
        <v>1348</v>
      </c>
      <c r="M120" s="2" t="s">
        <v>1059</v>
      </c>
      <c r="N120" s="2" t="s">
        <v>1349</v>
      </c>
      <c r="O120" s="2" t="s">
        <v>1040</v>
      </c>
      <c r="P120" s="2" t="str">
        <f t="shared" si="2"/>
        <v>P-Onsite</v>
      </c>
      <c r="Q120" s="2" t="str">
        <f t="shared" si="3"/>
        <v>P-S2_Onsite</v>
      </c>
      <c r="R120" s="2" t="s">
        <v>3476</v>
      </c>
      <c r="S120" s="2" t="s">
        <v>1041</v>
      </c>
      <c r="T120" s="21" t="s">
        <v>3477</v>
      </c>
    </row>
    <row r="121" spans="1:20" x14ac:dyDescent="0.3">
      <c r="A121" s="21" t="s">
        <v>144</v>
      </c>
      <c r="B121" s="21" t="s">
        <v>1054</v>
      </c>
      <c r="C121" s="21" t="s">
        <v>145</v>
      </c>
      <c r="D121" s="21" t="s">
        <v>146</v>
      </c>
      <c r="E121" s="2" t="s">
        <v>3513</v>
      </c>
      <c r="F121" s="21" t="s">
        <v>3473</v>
      </c>
      <c r="G121" s="21" t="s">
        <v>1050</v>
      </c>
      <c r="H121" s="21" t="s">
        <v>3474</v>
      </c>
      <c r="I121" s="21" t="s">
        <v>4697</v>
      </c>
      <c r="J121" s="2" t="s">
        <v>3475</v>
      </c>
      <c r="K121" s="22" t="s">
        <v>1048</v>
      </c>
      <c r="L121" s="2" t="s">
        <v>1290</v>
      </c>
      <c r="M121" s="2" t="s">
        <v>1059</v>
      </c>
      <c r="N121" s="2" t="s">
        <v>1291</v>
      </c>
      <c r="O121" s="2" t="s">
        <v>1040</v>
      </c>
      <c r="P121" s="2" t="str">
        <f t="shared" si="2"/>
        <v>P-Onsite</v>
      </c>
      <c r="Q121" s="2" t="str">
        <f t="shared" si="3"/>
        <v>P-S2_Onsite</v>
      </c>
      <c r="R121" s="2" t="s">
        <v>3476</v>
      </c>
      <c r="S121" s="2" t="s">
        <v>1041</v>
      </c>
      <c r="T121" s="21" t="s">
        <v>3477</v>
      </c>
    </row>
    <row r="122" spans="1:20" x14ac:dyDescent="0.3">
      <c r="A122" s="21" t="s">
        <v>144</v>
      </c>
      <c r="B122" s="21" t="s">
        <v>1054</v>
      </c>
      <c r="C122" s="21" t="s">
        <v>145</v>
      </c>
      <c r="D122" s="21" t="s">
        <v>146</v>
      </c>
      <c r="E122" s="2" t="s">
        <v>3513</v>
      </c>
      <c r="F122" s="21" t="s">
        <v>3478</v>
      </c>
      <c r="G122" s="21" t="s">
        <v>1044</v>
      </c>
      <c r="H122" s="21" t="s">
        <v>1005</v>
      </c>
      <c r="I122" s="21" t="s">
        <v>4698</v>
      </c>
      <c r="J122" s="2" t="s">
        <v>3479</v>
      </c>
      <c r="K122" s="22" t="s">
        <v>1038</v>
      </c>
      <c r="L122" s="2" t="s">
        <v>1290</v>
      </c>
      <c r="M122" s="2" t="s">
        <v>1059</v>
      </c>
      <c r="N122" s="2" t="s">
        <v>1291</v>
      </c>
      <c r="O122" s="2" t="s">
        <v>1040</v>
      </c>
      <c r="P122" s="2" t="str">
        <f t="shared" si="2"/>
        <v>P-Onsite</v>
      </c>
      <c r="Q122" s="2" t="str">
        <f t="shared" si="3"/>
        <v>P-S2_Onsite</v>
      </c>
      <c r="R122" s="2" t="s">
        <v>3476</v>
      </c>
      <c r="S122" s="2" t="s">
        <v>1041</v>
      </c>
      <c r="T122" s="21" t="s">
        <v>3477</v>
      </c>
    </row>
    <row r="123" spans="1:20" x14ac:dyDescent="0.3">
      <c r="A123" s="21" t="s">
        <v>144</v>
      </c>
      <c r="B123" s="21" t="s">
        <v>1054</v>
      </c>
      <c r="C123" s="21" t="s">
        <v>145</v>
      </c>
      <c r="D123" s="21" t="s">
        <v>146</v>
      </c>
      <c r="E123" s="2" t="s">
        <v>3513</v>
      </c>
      <c r="F123" s="21" t="s">
        <v>3480</v>
      </c>
      <c r="G123" s="21" t="s">
        <v>1034</v>
      </c>
      <c r="H123" s="21" t="s">
        <v>997</v>
      </c>
      <c r="I123" s="21" t="s">
        <v>4699</v>
      </c>
      <c r="J123" s="2" t="s">
        <v>3481</v>
      </c>
      <c r="K123" s="22" t="s">
        <v>1048</v>
      </c>
      <c r="L123" s="2" t="s">
        <v>1290</v>
      </c>
      <c r="M123" s="2" t="s">
        <v>1059</v>
      </c>
      <c r="N123" s="2" t="s">
        <v>1291</v>
      </c>
      <c r="O123" s="2" t="s">
        <v>1040</v>
      </c>
      <c r="P123" s="2" t="str">
        <f t="shared" si="2"/>
        <v>P-Onsite</v>
      </c>
      <c r="Q123" s="2" t="str">
        <f t="shared" si="3"/>
        <v>P-S2_Onsite</v>
      </c>
      <c r="R123" s="2" t="s">
        <v>3476</v>
      </c>
      <c r="S123" s="2" t="s">
        <v>1041</v>
      </c>
      <c r="T123" s="21" t="s">
        <v>3477</v>
      </c>
    </row>
    <row r="124" spans="1:20" x14ac:dyDescent="0.3">
      <c r="A124" s="21" t="s">
        <v>144</v>
      </c>
      <c r="B124" s="21" t="s">
        <v>1054</v>
      </c>
      <c r="C124" s="21" t="s">
        <v>145</v>
      </c>
      <c r="D124" s="21" t="s">
        <v>146</v>
      </c>
      <c r="E124" s="2" t="s">
        <v>3513</v>
      </c>
      <c r="F124" s="21" t="s">
        <v>3482</v>
      </c>
      <c r="G124" s="21" t="s">
        <v>1063</v>
      </c>
      <c r="H124" s="21" t="s">
        <v>3483</v>
      </c>
      <c r="I124" s="21" t="s">
        <v>4700</v>
      </c>
      <c r="J124" s="2" t="s">
        <v>3484</v>
      </c>
      <c r="K124" s="22" t="s">
        <v>1038</v>
      </c>
      <c r="L124" s="2" t="s">
        <v>1290</v>
      </c>
      <c r="M124" s="2" t="s">
        <v>1059</v>
      </c>
      <c r="N124" s="2" t="s">
        <v>1291</v>
      </c>
      <c r="O124" s="2" t="s">
        <v>1040</v>
      </c>
      <c r="P124" s="2" t="str">
        <f t="shared" si="2"/>
        <v>P-Onsite</v>
      </c>
      <c r="Q124" s="2" t="str">
        <f t="shared" si="3"/>
        <v>P-S2_Onsite</v>
      </c>
      <c r="R124" s="2" t="s">
        <v>3476</v>
      </c>
      <c r="S124" s="2" t="s">
        <v>1041</v>
      </c>
      <c r="T124" s="21" t="s">
        <v>3477</v>
      </c>
    </row>
    <row r="125" spans="1:20" x14ac:dyDescent="0.3">
      <c r="A125" s="21" t="s">
        <v>147</v>
      </c>
      <c r="B125" s="21" t="s">
        <v>1054</v>
      </c>
      <c r="C125" s="21" t="s">
        <v>148</v>
      </c>
      <c r="D125" s="21" t="s">
        <v>149</v>
      </c>
      <c r="E125" s="2" t="s">
        <v>3514</v>
      </c>
      <c r="F125" s="21" t="s">
        <v>3473</v>
      </c>
      <c r="G125" s="21" t="s">
        <v>1050</v>
      </c>
      <c r="H125" s="21" t="s">
        <v>3474</v>
      </c>
      <c r="I125" s="21" t="s">
        <v>4701</v>
      </c>
      <c r="J125" s="2" t="s">
        <v>3475</v>
      </c>
      <c r="K125" s="22" t="s">
        <v>1048</v>
      </c>
      <c r="L125" s="2" t="s">
        <v>1150</v>
      </c>
      <c r="M125" s="2" t="s">
        <v>1059</v>
      </c>
      <c r="N125" s="2" t="s">
        <v>1151</v>
      </c>
      <c r="O125" s="2" t="s">
        <v>1098</v>
      </c>
      <c r="P125" s="2" t="str">
        <f t="shared" si="2"/>
        <v>A-Onsite</v>
      </c>
      <c r="Q125" s="2" t="str">
        <f t="shared" si="3"/>
        <v>A-S2_Onsite</v>
      </c>
      <c r="R125" s="2" t="s">
        <v>3476</v>
      </c>
      <c r="S125" s="2" t="s">
        <v>1041</v>
      </c>
      <c r="T125" s="21" t="s">
        <v>3477</v>
      </c>
    </row>
    <row r="126" spans="1:20" x14ac:dyDescent="0.3">
      <c r="A126" s="21" t="s">
        <v>147</v>
      </c>
      <c r="B126" s="21" t="s">
        <v>1054</v>
      </c>
      <c r="C126" s="21" t="s">
        <v>148</v>
      </c>
      <c r="D126" s="21" t="s">
        <v>149</v>
      </c>
      <c r="E126" s="2" t="s">
        <v>3514</v>
      </c>
      <c r="F126" s="21" t="s">
        <v>3478</v>
      </c>
      <c r="G126" s="21" t="s">
        <v>1044</v>
      </c>
      <c r="H126" s="21" t="s">
        <v>1005</v>
      </c>
      <c r="I126" s="21" t="s">
        <v>4702</v>
      </c>
      <c r="J126" s="2" t="s">
        <v>3479</v>
      </c>
      <c r="K126" s="22" t="s">
        <v>1038</v>
      </c>
      <c r="L126" s="2" t="s">
        <v>1150</v>
      </c>
      <c r="M126" s="2" t="s">
        <v>1059</v>
      </c>
      <c r="N126" s="2" t="s">
        <v>1151</v>
      </c>
      <c r="O126" s="2" t="s">
        <v>1098</v>
      </c>
      <c r="P126" s="2" t="str">
        <f t="shared" si="2"/>
        <v>A-Onsite</v>
      </c>
      <c r="Q126" s="2" t="str">
        <f t="shared" si="3"/>
        <v>A-S2_Onsite</v>
      </c>
      <c r="R126" s="2" t="s">
        <v>3476</v>
      </c>
      <c r="S126" s="2" t="s">
        <v>1041</v>
      </c>
      <c r="T126" s="21" t="s">
        <v>3477</v>
      </c>
    </row>
    <row r="127" spans="1:20" x14ac:dyDescent="0.3">
      <c r="A127" s="21" t="s">
        <v>147</v>
      </c>
      <c r="B127" s="21" t="s">
        <v>1054</v>
      </c>
      <c r="C127" s="21" t="s">
        <v>148</v>
      </c>
      <c r="D127" s="21" t="s">
        <v>149</v>
      </c>
      <c r="E127" s="2" t="s">
        <v>3514</v>
      </c>
      <c r="F127" s="21" t="s">
        <v>3480</v>
      </c>
      <c r="G127" s="21" t="s">
        <v>1034</v>
      </c>
      <c r="H127" s="21" t="s">
        <v>997</v>
      </c>
      <c r="I127" s="21" t="s">
        <v>4703</v>
      </c>
      <c r="J127" s="2" t="s">
        <v>3481</v>
      </c>
      <c r="K127" s="22" t="s">
        <v>1048</v>
      </c>
      <c r="L127" s="2" t="s">
        <v>1150</v>
      </c>
      <c r="M127" s="2" t="s">
        <v>1059</v>
      </c>
      <c r="N127" s="2" t="s">
        <v>1151</v>
      </c>
      <c r="O127" s="2" t="s">
        <v>1098</v>
      </c>
      <c r="P127" s="2" t="str">
        <f t="shared" si="2"/>
        <v>A-Onsite</v>
      </c>
      <c r="Q127" s="2" t="str">
        <f t="shared" si="3"/>
        <v>A-S2_Onsite</v>
      </c>
      <c r="R127" s="2" t="s">
        <v>3476</v>
      </c>
      <c r="S127" s="2" t="s">
        <v>1041</v>
      </c>
      <c r="T127" s="21" t="s">
        <v>3477</v>
      </c>
    </row>
    <row r="128" spans="1:20" x14ac:dyDescent="0.3">
      <c r="A128" s="21" t="s">
        <v>147</v>
      </c>
      <c r="B128" s="21" t="s">
        <v>1054</v>
      </c>
      <c r="C128" s="21" t="s">
        <v>148</v>
      </c>
      <c r="D128" s="21" t="s">
        <v>149</v>
      </c>
      <c r="E128" s="2" t="s">
        <v>3514</v>
      </c>
      <c r="F128" s="21" t="s">
        <v>3482</v>
      </c>
      <c r="G128" s="21" t="s">
        <v>1063</v>
      </c>
      <c r="H128" s="21" t="s">
        <v>3483</v>
      </c>
      <c r="I128" s="21" t="s">
        <v>4704</v>
      </c>
      <c r="J128" s="2" t="s">
        <v>3484</v>
      </c>
      <c r="K128" s="22" t="s">
        <v>1038</v>
      </c>
      <c r="L128" s="2" t="s">
        <v>1150</v>
      </c>
      <c r="M128" s="2" t="s">
        <v>1059</v>
      </c>
      <c r="N128" s="2" t="s">
        <v>1151</v>
      </c>
      <c r="O128" s="2" t="s">
        <v>1098</v>
      </c>
      <c r="P128" s="2" t="str">
        <f t="shared" si="2"/>
        <v>A-Onsite</v>
      </c>
      <c r="Q128" s="2" t="str">
        <f t="shared" si="3"/>
        <v>A-S2_Onsite</v>
      </c>
      <c r="R128" s="2" t="s">
        <v>3476</v>
      </c>
      <c r="S128" s="2" t="s">
        <v>1041</v>
      </c>
      <c r="T128" s="21" t="s">
        <v>3477</v>
      </c>
    </row>
    <row r="129" spans="1:20" x14ac:dyDescent="0.3">
      <c r="A129" s="21" t="s">
        <v>150</v>
      </c>
      <c r="B129" s="21" t="s">
        <v>1054</v>
      </c>
      <c r="C129" s="21" t="s">
        <v>151</v>
      </c>
      <c r="D129" s="21" t="s">
        <v>152</v>
      </c>
      <c r="E129" s="2" t="s">
        <v>3515</v>
      </c>
      <c r="F129" s="21" t="s">
        <v>3478</v>
      </c>
      <c r="G129" s="21" t="s">
        <v>1044</v>
      </c>
      <c r="H129" s="21" t="s">
        <v>1005</v>
      </c>
      <c r="I129" s="21" t="s">
        <v>4705</v>
      </c>
      <c r="J129" s="2" t="s">
        <v>3479</v>
      </c>
      <c r="K129" s="22" t="s">
        <v>1038</v>
      </c>
      <c r="L129" s="2" t="s">
        <v>1314</v>
      </c>
      <c r="M129" s="2" t="s">
        <v>1059</v>
      </c>
      <c r="N129" s="2" t="s">
        <v>1315</v>
      </c>
      <c r="O129" s="2" t="s">
        <v>1040</v>
      </c>
      <c r="P129" s="2" t="str">
        <f t="shared" si="2"/>
        <v>P-Onsite</v>
      </c>
      <c r="Q129" s="2" t="str">
        <f t="shared" si="3"/>
        <v>P-S2_Onsite</v>
      </c>
      <c r="R129" s="2" t="s">
        <v>3476</v>
      </c>
      <c r="S129" s="2" t="s">
        <v>1041</v>
      </c>
      <c r="T129" s="21" t="s">
        <v>3477</v>
      </c>
    </row>
    <row r="130" spans="1:20" x14ac:dyDescent="0.3">
      <c r="A130" s="21" t="s">
        <v>153</v>
      </c>
      <c r="B130" s="21" t="s">
        <v>1054</v>
      </c>
      <c r="C130" s="21" t="s">
        <v>154</v>
      </c>
      <c r="D130" s="21" t="s">
        <v>155</v>
      </c>
      <c r="E130" s="2" t="s">
        <v>3516</v>
      </c>
      <c r="F130" s="21" t="s">
        <v>3473</v>
      </c>
      <c r="G130" s="21" t="s">
        <v>1050</v>
      </c>
      <c r="H130" s="21" t="s">
        <v>3474</v>
      </c>
      <c r="I130" s="21" t="s">
        <v>4706</v>
      </c>
      <c r="J130" s="2" t="s">
        <v>3475</v>
      </c>
      <c r="K130" s="22" t="s">
        <v>1048</v>
      </c>
      <c r="L130" s="2" t="s">
        <v>1089</v>
      </c>
      <c r="M130" s="2" t="s">
        <v>1059</v>
      </c>
      <c r="N130" s="2" t="s">
        <v>1124</v>
      </c>
      <c r="O130" s="2" t="s">
        <v>1040</v>
      </c>
      <c r="P130" s="2" t="str">
        <f t="shared" si="2"/>
        <v>P-Onsite</v>
      </c>
      <c r="Q130" s="2" t="str">
        <f t="shared" si="3"/>
        <v>P-S2_Onsite</v>
      </c>
      <c r="R130" s="2" t="s">
        <v>3476</v>
      </c>
      <c r="S130" s="2" t="s">
        <v>1041</v>
      </c>
      <c r="T130" s="21" t="s">
        <v>3477</v>
      </c>
    </row>
    <row r="131" spans="1:20" x14ac:dyDescent="0.3">
      <c r="A131" s="21" t="s">
        <v>153</v>
      </c>
      <c r="B131" s="21" t="s">
        <v>1054</v>
      </c>
      <c r="C131" s="21" t="s">
        <v>154</v>
      </c>
      <c r="D131" s="21" t="s">
        <v>155</v>
      </c>
      <c r="E131" s="2" t="s">
        <v>3516</v>
      </c>
      <c r="F131" s="21" t="s">
        <v>3478</v>
      </c>
      <c r="G131" s="21" t="s">
        <v>1044</v>
      </c>
      <c r="H131" s="21" t="s">
        <v>1005</v>
      </c>
      <c r="I131" s="21" t="s">
        <v>4707</v>
      </c>
      <c r="J131" s="2" t="s">
        <v>3479</v>
      </c>
      <c r="K131" s="22" t="s">
        <v>1038</v>
      </c>
      <c r="L131" s="2" t="s">
        <v>1089</v>
      </c>
      <c r="M131" s="2" t="s">
        <v>1059</v>
      </c>
      <c r="N131" s="2" t="s">
        <v>1124</v>
      </c>
      <c r="O131" s="2" t="s">
        <v>1040</v>
      </c>
      <c r="P131" s="2" t="str">
        <f t="shared" ref="P131:P194" si="4">CONCATENATE(LEFT(O131,1),"-",B131)</f>
        <v>P-Onsite</v>
      </c>
      <c r="Q131" s="2" t="str">
        <f t="shared" ref="Q131:Q194" si="5">CONCATENATE(LEFT($O131,1),"-",RIGHT($F131,9))</f>
        <v>P-S2_Onsite</v>
      </c>
      <c r="R131" s="2" t="s">
        <v>3476</v>
      </c>
      <c r="S131" s="2" t="s">
        <v>1041</v>
      </c>
      <c r="T131" s="21" t="s">
        <v>3477</v>
      </c>
    </row>
    <row r="132" spans="1:20" x14ac:dyDescent="0.3">
      <c r="A132" s="21" t="s">
        <v>153</v>
      </c>
      <c r="B132" s="21" t="s">
        <v>1054</v>
      </c>
      <c r="C132" s="21" t="s">
        <v>154</v>
      </c>
      <c r="D132" s="21" t="s">
        <v>155</v>
      </c>
      <c r="E132" s="2" t="s">
        <v>3516</v>
      </c>
      <c r="F132" s="21" t="s">
        <v>3480</v>
      </c>
      <c r="G132" s="21" t="s">
        <v>1034</v>
      </c>
      <c r="H132" s="21" t="s">
        <v>997</v>
      </c>
      <c r="I132" s="21" t="s">
        <v>4708</v>
      </c>
      <c r="J132" s="2" t="s">
        <v>3481</v>
      </c>
      <c r="K132" s="22" t="s">
        <v>1048</v>
      </c>
      <c r="L132" s="2" t="s">
        <v>1089</v>
      </c>
      <c r="M132" s="2" t="s">
        <v>1059</v>
      </c>
      <c r="N132" s="2" t="s">
        <v>1124</v>
      </c>
      <c r="O132" s="2" t="s">
        <v>1040</v>
      </c>
      <c r="P132" s="2" t="str">
        <f t="shared" si="4"/>
        <v>P-Onsite</v>
      </c>
      <c r="Q132" s="2" t="str">
        <f t="shared" si="5"/>
        <v>P-S2_Onsite</v>
      </c>
      <c r="R132" s="2" t="s">
        <v>3476</v>
      </c>
      <c r="S132" s="2" t="s">
        <v>1041</v>
      </c>
      <c r="T132" s="21" t="s">
        <v>3477</v>
      </c>
    </row>
    <row r="133" spans="1:20" x14ac:dyDescent="0.3">
      <c r="A133" s="21" t="s">
        <v>153</v>
      </c>
      <c r="B133" s="21" t="s">
        <v>1054</v>
      </c>
      <c r="C133" s="21" t="s">
        <v>154</v>
      </c>
      <c r="D133" s="21" t="s">
        <v>155</v>
      </c>
      <c r="E133" s="2" t="s">
        <v>3516</v>
      </c>
      <c r="F133" s="21" t="s">
        <v>3482</v>
      </c>
      <c r="G133" s="21" t="s">
        <v>1063</v>
      </c>
      <c r="H133" s="21" t="s">
        <v>3483</v>
      </c>
      <c r="I133" s="21" t="s">
        <v>4709</v>
      </c>
      <c r="J133" s="2" t="s">
        <v>3484</v>
      </c>
      <c r="K133" s="22" t="s">
        <v>1038</v>
      </c>
      <c r="L133" s="2" t="s">
        <v>1089</v>
      </c>
      <c r="M133" s="2" t="s">
        <v>1059</v>
      </c>
      <c r="N133" s="2" t="s">
        <v>1124</v>
      </c>
      <c r="O133" s="2" t="s">
        <v>1040</v>
      </c>
      <c r="P133" s="2" t="str">
        <f t="shared" si="4"/>
        <v>P-Onsite</v>
      </c>
      <c r="Q133" s="2" t="str">
        <f t="shared" si="5"/>
        <v>P-S2_Onsite</v>
      </c>
      <c r="R133" s="2" t="s">
        <v>3476</v>
      </c>
      <c r="S133" s="2" t="s">
        <v>1041</v>
      </c>
      <c r="T133" s="21" t="s">
        <v>3477</v>
      </c>
    </row>
    <row r="134" spans="1:20" x14ac:dyDescent="0.3">
      <c r="A134" s="21" t="s">
        <v>156</v>
      </c>
      <c r="B134" s="21" t="s">
        <v>1054</v>
      </c>
      <c r="C134" s="21" t="s">
        <v>157</v>
      </c>
      <c r="D134" s="21" t="s">
        <v>158</v>
      </c>
      <c r="E134" s="2" t="s">
        <v>3517</v>
      </c>
      <c r="F134" s="21" t="s">
        <v>3478</v>
      </c>
      <c r="G134" s="21" t="s">
        <v>1044</v>
      </c>
      <c r="H134" s="21" t="s">
        <v>1005</v>
      </c>
      <c r="I134" s="21" t="s">
        <v>4710</v>
      </c>
      <c r="J134" s="2" t="s">
        <v>3479</v>
      </c>
      <c r="K134" s="22" t="s">
        <v>1038</v>
      </c>
      <c r="L134" s="2" t="s">
        <v>1058</v>
      </c>
      <c r="M134" s="2" t="s">
        <v>1059</v>
      </c>
      <c r="N134" s="2" t="s">
        <v>1106</v>
      </c>
      <c r="O134" s="2" t="s">
        <v>1040</v>
      </c>
      <c r="P134" s="2" t="str">
        <f t="shared" si="4"/>
        <v>P-Onsite</v>
      </c>
      <c r="Q134" s="2" t="str">
        <f t="shared" si="5"/>
        <v>P-S2_Onsite</v>
      </c>
      <c r="R134" s="2" t="s">
        <v>3476</v>
      </c>
      <c r="S134" s="2" t="s">
        <v>1041</v>
      </c>
      <c r="T134" s="21" t="s">
        <v>3477</v>
      </c>
    </row>
    <row r="135" spans="1:20" x14ac:dyDescent="0.3">
      <c r="A135" s="21" t="s">
        <v>156</v>
      </c>
      <c r="B135" s="21" t="s">
        <v>1054</v>
      </c>
      <c r="C135" s="21" t="s">
        <v>157</v>
      </c>
      <c r="D135" s="21" t="s">
        <v>158</v>
      </c>
      <c r="E135" s="2" t="s">
        <v>3517</v>
      </c>
      <c r="F135" s="21" t="s">
        <v>3482</v>
      </c>
      <c r="G135" s="21" t="s">
        <v>1063</v>
      </c>
      <c r="H135" s="21" t="s">
        <v>3483</v>
      </c>
      <c r="I135" s="21" t="s">
        <v>4711</v>
      </c>
      <c r="J135" s="2" t="s">
        <v>3484</v>
      </c>
      <c r="K135" s="22" t="s">
        <v>1038</v>
      </c>
      <c r="L135" s="2" t="s">
        <v>1058</v>
      </c>
      <c r="M135" s="2" t="s">
        <v>1059</v>
      </c>
      <c r="N135" s="2" t="s">
        <v>1106</v>
      </c>
      <c r="O135" s="2" t="s">
        <v>1040</v>
      </c>
      <c r="P135" s="2" t="str">
        <f t="shared" si="4"/>
        <v>P-Onsite</v>
      </c>
      <c r="Q135" s="2" t="str">
        <f t="shared" si="5"/>
        <v>P-S2_Onsite</v>
      </c>
      <c r="R135" s="2" t="s">
        <v>3476</v>
      </c>
      <c r="S135" s="2" t="s">
        <v>1041</v>
      </c>
      <c r="T135" s="21" t="s">
        <v>3477</v>
      </c>
    </row>
    <row r="136" spans="1:20" x14ac:dyDescent="0.3">
      <c r="A136" s="21" t="s">
        <v>156</v>
      </c>
      <c r="B136" s="21" t="s">
        <v>1054</v>
      </c>
      <c r="C136" s="21" t="s">
        <v>157</v>
      </c>
      <c r="D136" s="21" t="s">
        <v>158</v>
      </c>
      <c r="E136" s="2" t="s">
        <v>3517</v>
      </c>
      <c r="F136" s="21" t="s">
        <v>3480</v>
      </c>
      <c r="G136" s="21" t="s">
        <v>1034</v>
      </c>
      <c r="H136" s="21" t="s">
        <v>997</v>
      </c>
      <c r="I136" s="21" t="s">
        <v>4712</v>
      </c>
      <c r="J136" s="2" t="s">
        <v>3481</v>
      </c>
      <c r="K136" s="22" t="s">
        <v>1048</v>
      </c>
      <c r="L136" s="2" t="s">
        <v>1058</v>
      </c>
      <c r="M136" s="2" t="s">
        <v>1059</v>
      </c>
      <c r="N136" s="2" t="s">
        <v>1106</v>
      </c>
      <c r="O136" s="2" t="s">
        <v>1040</v>
      </c>
      <c r="P136" s="2" t="str">
        <f t="shared" si="4"/>
        <v>P-Onsite</v>
      </c>
      <c r="Q136" s="2" t="str">
        <f t="shared" si="5"/>
        <v>P-S2_Onsite</v>
      </c>
      <c r="R136" s="2" t="s">
        <v>3476</v>
      </c>
      <c r="S136" s="2" t="s">
        <v>1041</v>
      </c>
      <c r="T136" s="21" t="s">
        <v>3477</v>
      </c>
    </row>
    <row r="137" spans="1:20" x14ac:dyDescent="0.3">
      <c r="A137" s="21" t="s">
        <v>162</v>
      </c>
      <c r="B137" s="21" t="s">
        <v>1054</v>
      </c>
      <c r="C137" s="21" t="s">
        <v>163</v>
      </c>
      <c r="D137" s="21" t="s">
        <v>164</v>
      </c>
      <c r="E137" s="2" t="s">
        <v>1162</v>
      </c>
      <c r="F137" s="21" t="s">
        <v>3473</v>
      </c>
      <c r="G137" s="21" t="s">
        <v>1050</v>
      </c>
      <c r="H137" s="21" t="s">
        <v>3474</v>
      </c>
      <c r="I137" s="21" t="s">
        <v>4713</v>
      </c>
      <c r="J137" s="2" t="s">
        <v>3475</v>
      </c>
      <c r="K137" s="22" t="s">
        <v>1048</v>
      </c>
      <c r="L137" s="2" t="s">
        <v>1164</v>
      </c>
      <c r="M137" s="2" t="s">
        <v>1059</v>
      </c>
      <c r="N137" s="2" t="s">
        <v>1165</v>
      </c>
      <c r="O137" s="2" t="s">
        <v>1040</v>
      </c>
      <c r="P137" s="2" t="str">
        <f t="shared" si="4"/>
        <v>P-Onsite</v>
      </c>
      <c r="Q137" s="2" t="str">
        <f t="shared" si="5"/>
        <v>P-S2_Onsite</v>
      </c>
      <c r="R137" s="2" t="s">
        <v>3476</v>
      </c>
      <c r="S137" s="2" t="s">
        <v>1041</v>
      </c>
      <c r="T137" s="21" t="s">
        <v>3477</v>
      </c>
    </row>
    <row r="138" spans="1:20" x14ac:dyDescent="0.3">
      <c r="A138" s="21" t="s">
        <v>162</v>
      </c>
      <c r="B138" s="21" t="s">
        <v>1054</v>
      </c>
      <c r="C138" s="21" t="s">
        <v>163</v>
      </c>
      <c r="D138" s="21" t="s">
        <v>164</v>
      </c>
      <c r="E138" s="2" t="s">
        <v>1162</v>
      </c>
      <c r="F138" s="21" t="s">
        <v>3482</v>
      </c>
      <c r="G138" s="21" t="s">
        <v>1063</v>
      </c>
      <c r="H138" s="21" t="s">
        <v>3483</v>
      </c>
      <c r="I138" s="21" t="s">
        <v>4714</v>
      </c>
      <c r="J138" s="2" t="s">
        <v>3484</v>
      </c>
      <c r="K138" s="22" t="s">
        <v>1038</v>
      </c>
      <c r="L138" s="2" t="s">
        <v>1164</v>
      </c>
      <c r="M138" s="2" t="s">
        <v>1059</v>
      </c>
      <c r="N138" s="2" t="s">
        <v>1165</v>
      </c>
      <c r="O138" s="2" t="s">
        <v>1040</v>
      </c>
      <c r="P138" s="2" t="str">
        <f t="shared" si="4"/>
        <v>P-Onsite</v>
      </c>
      <c r="Q138" s="2" t="str">
        <f t="shared" si="5"/>
        <v>P-S2_Onsite</v>
      </c>
      <c r="R138" s="2" t="s">
        <v>3476</v>
      </c>
      <c r="S138" s="2" t="s">
        <v>1041</v>
      </c>
      <c r="T138" s="21" t="s">
        <v>3477</v>
      </c>
    </row>
    <row r="139" spans="1:20" x14ac:dyDescent="0.3">
      <c r="A139" s="21" t="s">
        <v>165</v>
      </c>
      <c r="B139" s="21" t="s">
        <v>1054</v>
      </c>
      <c r="C139" s="21" t="s">
        <v>166</v>
      </c>
      <c r="D139" s="21" t="s">
        <v>167</v>
      </c>
      <c r="E139" s="2" t="s">
        <v>1167</v>
      </c>
      <c r="F139" s="21" t="s">
        <v>3482</v>
      </c>
      <c r="G139" s="21" t="s">
        <v>1063</v>
      </c>
      <c r="H139" s="21" t="s">
        <v>3483</v>
      </c>
      <c r="I139" s="21" t="s">
        <v>4715</v>
      </c>
      <c r="J139" s="2" t="s">
        <v>3484</v>
      </c>
      <c r="K139" s="22" t="s">
        <v>1038</v>
      </c>
      <c r="L139" s="2" t="s">
        <v>1164</v>
      </c>
      <c r="M139" s="2" t="s">
        <v>1059</v>
      </c>
      <c r="N139" s="2" t="s">
        <v>1165</v>
      </c>
      <c r="O139" s="2" t="s">
        <v>1040</v>
      </c>
      <c r="P139" s="2" t="str">
        <f t="shared" si="4"/>
        <v>P-Onsite</v>
      </c>
      <c r="Q139" s="2" t="str">
        <f t="shared" si="5"/>
        <v>P-S2_Onsite</v>
      </c>
      <c r="R139" s="2" t="s">
        <v>3476</v>
      </c>
      <c r="S139" s="2" t="s">
        <v>1041</v>
      </c>
      <c r="T139" s="21" t="s">
        <v>3477</v>
      </c>
    </row>
    <row r="140" spans="1:20" x14ac:dyDescent="0.3">
      <c r="A140" s="21" t="s">
        <v>165</v>
      </c>
      <c r="B140" s="21" t="s">
        <v>1054</v>
      </c>
      <c r="C140" s="21" t="s">
        <v>166</v>
      </c>
      <c r="D140" s="21" t="s">
        <v>167</v>
      </c>
      <c r="E140" s="2" t="s">
        <v>1167</v>
      </c>
      <c r="F140" s="21" t="s">
        <v>3480</v>
      </c>
      <c r="G140" s="21" t="s">
        <v>1034</v>
      </c>
      <c r="H140" s="21" t="s">
        <v>997</v>
      </c>
      <c r="I140" s="21" t="s">
        <v>4716</v>
      </c>
      <c r="J140" s="2" t="s">
        <v>3481</v>
      </c>
      <c r="K140" s="22" t="s">
        <v>1048</v>
      </c>
      <c r="L140" s="2" t="s">
        <v>1164</v>
      </c>
      <c r="M140" s="2" t="s">
        <v>1059</v>
      </c>
      <c r="N140" s="2" t="s">
        <v>1165</v>
      </c>
      <c r="O140" s="2" t="s">
        <v>1040</v>
      </c>
      <c r="P140" s="2" t="str">
        <f t="shared" si="4"/>
        <v>P-Onsite</v>
      </c>
      <c r="Q140" s="2" t="str">
        <f t="shared" si="5"/>
        <v>P-S2_Onsite</v>
      </c>
      <c r="R140" s="2" t="s">
        <v>3476</v>
      </c>
      <c r="S140" s="2" t="s">
        <v>1041</v>
      </c>
      <c r="T140" s="21" t="s">
        <v>3477</v>
      </c>
    </row>
    <row r="141" spans="1:20" x14ac:dyDescent="0.3">
      <c r="A141" s="21" t="s">
        <v>168</v>
      </c>
      <c r="B141" s="21" t="s">
        <v>1054</v>
      </c>
      <c r="C141" s="21" t="s">
        <v>169</v>
      </c>
      <c r="D141" s="21" t="s">
        <v>170</v>
      </c>
      <c r="E141" s="2" t="s">
        <v>1169</v>
      </c>
      <c r="F141" s="21" t="s">
        <v>3473</v>
      </c>
      <c r="G141" s="21" t="s">
        <v>1050</v>
      </c>
      <c r="H141" s="21" t="s">
        <v>3474</v>
      </c>
      <c r="I141" s="21" t="s">
        <v>4717</v>
      </c>
      <c r="J141" s="2" t="s">
        <v>3475</v>
      </c>
      <c r="K141" s="22" t="s">
        <v>1048</v>
      </c>
      <c r="L141" s="2" t="s">
        <v>1083</v>
      </c>
      <c r="M141" s="2" t="s">
        <v>1084</v>
      </c>
      <c r="N141" s="2" t="s">
        <v>1085</v>
      </c>
      <c r="O141" s="2" t="s">
        <v>1040</v>
      </c>
      <c r="P141" s="2" t="str">
        <f t="shared" si="4"/>
        <v>P-Onsite</v>
      </c>
      <c r="Q141" s="2" t="str">
        <f t="shared" si="5"/>
        <v>P-S2_Onsite</v>
      </c>
      <c r="R141" s="2" t="s">
        <v>3476</v>
      </c>
      <c r="S141" s="2" t="s">
        <v>1041</v>
      </c>
      <c r="T141" s="21" t="s">
        <v>3477</v>
      </c>
    </row>
    <row r="142" spans="1:20" x14ac:dyDescent="0.3">
      <c r="A142" s="21" t="s">
        <v>168</v>
      </c>
      <c r="B142" s="21" t="s">
        <v>1054</v>
      </c>
      <c r="C142" s="21" t="s">
        <v>169</v>
      </c>
      <c r="D142" s="21" t="s">
        <v>170</v>
      </c>
      <c r="E142" s="2" t="s">
        <v>1169</v>
      </c>
      <c r="F142" s="21" t="s">
        <v>3480</v>
      </c>
      <c r="G142" s="21" t="s">
        <v>1034</v>
      </c>
      <c r="H142" s="21" t="s">
        <v>997</v>
      </c>
      <c r="I142" s="21" t="s">
        <v>4718</v>
      </c>
      <c r="J142" s="2" t="s">
        <v>3481</v>
      </c>
      <c r="K142" s="22" t="s">
        <v>1048</v>
      </c>
      <c r="L142" s="2" t="s">
        <v>1083</v>
      </c>
      <c r="M142" s="2" t="s">
        <v>1084</v>
      </c>
      <c r="N142" s="2" t="s">
        <v>1085</v>
      </c>
      <c r="O142" s="2" t="s">
        <v>1040</v>
      </c>
      <c r="P142" s="2" t="str">
        <f t="shared" si="4"/>
        <v>P-Onsite</v>
      </c>
      <c r="Q142" s="2" t="str">
        <f t="shared" si="5"/>
        <v>P-S2_Onsite</v>
      </c>
      <c r="R142" s="2" t="s">
        <v>3476</v>
      </c>
      <c r="S142" s="2" t="s">
        <v>1041</v>
      </c>
      <c r="T142" s="21" t="s">
        <v>3477</v>
      </c>
    </row>
    <row r="143" spans="1:20" x14ac:dyDescent="0.3">
      <c r="A143" s="21" t="s">
        <v>168</v>
      </c>
      <c r="B143" s="21" t="s">
        <v>1054</v>
      </c>
      <c r="C143" s="21" t="s">
        <v>169</v>
      </c>
      <c r="D143" s="21" t="s">
        <v>170</v>
      </c>
      <c r="E143" s="2" t="s">
        <v>1169</v>
      </c>
      <c r="F143" s="21" t="s">
        <v>3482</v>
      </c>
      <c r="G143" s="21" t="s">
        <v>1063</v>
      </c>
      <c r="H143" s="21" t="s">
        <v>3483</v>
      </c>
      <c r="I143" s="21" t="s">
        <v>4719</v>
      </c>
      <c r="J143" s="2" t="s">
        <v>3484</v>
      </c>
      <c r="K143" s="22" t="s">
        <v>1038</v>
      </c>
      <c r="L143" s="2" t="s">
        <v>1083</v>
      </c>
      <c r="M143" s="2" t="s">
        <v>1084</v>
      </c>
      <c r="N143" s="2" t="s">
        <v>1085</v>
      </c>
      <c r="O143" s="2" t="s">
        <v>1040</v>
      </c>
      <c r="P143" s="2" t="str">
        <f t="shared" si="4"/>
        <v>P-Onsite</v>
      </c>
      <c r="Q143" s="2" t="str">
        <f t="shared" si="5"/>
        <v>P-S2_Onsite</v>
      </c>
      <c r="R143" s="2" t="s">
        <v>3476</v>
      </c>
      <c r="S143" s="2" t="s">
        <v>1041</v>
      </c>
      <c r="T143" s="21" t="s">
        <v>3477</v>
      </c>
    </row>
    <row r="144" spans="1:20" x14ac:dyDescent="0.3">
      <c r="A144" s="21" t="s">
        <v>171</v>
      </c>
      <c r="B144" s="21" t="s">
        <v>1054</v>
      </c>
      <c r="C144" s="21" t="s">
        <v>172</v>
      </c>
      <c r="D144" s="21" t="s">
        <v>173</v>
      </c>
      <c r="E144" s="2" t="s">
        <v>1171</v>
      </c>
      <c r="F144" s="21" t="s">
        <v>3473</v>
      </c>
      <c r="G144" s="21" t="s">
        <v>1050</v>
      </c>
      <c r="H144" s="21" t="s">
        <v>3474</v>
      </c>
      <c r="I144" s="21" t="s">
        <v>4720</v>
      </c>
      <c r="J144" s="2" t="s">
        <v>3475</v>
      </c>
      <c r="K144" s="22" t="s">
        <v>1048</v>
      </c>
      <c r="L144" s="2" t="s">
        <v>1096</v>
      </c>
      <c r="M144" s="2" t="s">
        <v>1059</v>
      </c>
      <c r="N144" s="2" t="s">
        <v>1097</v>
      </c>
      <c r="O144" s="2" t="s">
        <v>1040</v>
      </c>
      <c r="P144" s="2" t="str">
        <f t="shared" si="4"/>
        <v>P-Onsite</v>
      </c>
      <c r="Q144" s="2" t="str">
        <f t="shared" si="5"/>
        <v>P-S2_Onsite</v>
      </c>
      <c r="R144" s="2" t="s">
        <v>3476</v>
      </c>
      <c r="S144" s="2" t="s">
        <v>1041</v>
      </c>
      <c r="T144" s="21" t="s">
        <v>3477</v>
      </c>
    </row>
    <row r="145" spans="1:20" x14ac:dyDescent="0.3">
      <c r="A145" s="21" t="s">
        <v>171</v>
      </c>
      <c r="B145" s="21" t="s">
        <v>1054</v>
      </c>
      <c r="C145" s="21" t="s">
        <v>172</v>
      </c>
      <c r="D145" s="21" t="s">
        <v>173</v>
      </c>
      <c r="E145" s="2" t="s">
        <v>1171</v>
      </c>
      <c r="F145" s="21" t="s">
        <v>3478</v>
      </c>
      <c r="G145" s="21" t="s">
        <v>1044</v>
      </c>
      <c r="H145" s="21" t="s">
        <v>1005</v>
      </c>
      <c r="I145" s="21" t="s">
        <v>4721</v>
      </c>
      <c r="J145" s="2" t="s">
        <v>3479</v>
      </c>
      <c r="K145" s="22" t="s">
        <v>1038</v>
      </c>
      <c r="L145" s="2" t="s">
        <v>1096</v>
      </c>
      <c r="M145" s="2" t="s">
        <v>1059</v>
      </c>
      <c r="N145" s="2" t="s">
        <v>1097</v>
      </c>
      <c r="O145" s="2" t="s">
        <v>1040</v>
      </c>
      <c r="P145" s="2" t="str">
        <f t="shared" si="4"/>
        <v>P-Onsite</v>
      </c>
      <c r="Q145" s="2" t="str">
        <f t="shared" si="5"/>
        <v>P-S2_Onsite</v>
      </c>
      <c r="R145" s="2" t="s">
        <v>3476</v>
      </c>
      <c r="S145" s="2" t="s">
        <v>1041</v>
      </c>
      <c r="T145" s="21" t="s">
        <v>3477</v>
      </c>
    </row>
    <row r="146" spans="1:20" x14ac:dyDescent="0.3">
      <c r="A146" s="21" t="s">
        <v>174</v>
      </c>
      <c r="B146" s="21" t="s">
        <v>1054</v>
      </c>
      <c r="C146" s="21" t="s">
        <v>175</v>
      </c>
      <c r="D146" s="21" t="s">
        <v>176</v>
      </c>
      <c r="E146" s="2" t="s">
        <v>3518</v>
      </c>
      <c r="F146" s="21" t="s">
        <v>3478</v>
      </c>
      <c r="G146" s="21" t="s">
        <v>1044</v>
      </c>
      <c r="H146" s="21" t="s">
        <v>1005</v>
      </c>
      <c r="I146" s="21" t="s">
        <v>4722</v>
      </c>
      <c r="J146" s="2" t="s">
        <v>3479</v>
      </c>
      <c r="K146" s="22" t="s">
        <v>1038</v>
      </c>
      <c r="L146" s="2" t="s">
        <v>1300</v>
      </c>
      <c r="M146" s="2" t="s">
        <v>1059</v>
      </c>
      <c r="N146" s="2" t="s">
        <v>1375</v>
      </c>
      <c r="O146" s="2" t="s">
        <v>1040</v>
      </c>
      <c r="P146" s="2" t="str">
        <f t="shared" si="4"/>
        <v>P-Onsite</v>
      </c>
      <c r="Q146" s="2" t="str">
        <f t="shared" si="5"/>
        <v>P-S2_Onsite</v>
      </c>
      <c r="R146" s="2" t="s">
        <v>3476</v>
      </c>
      <c r="S146" s="2" t="s">
        <v>1041</v>
      </c>
      <c r="T146" s="21" t="s">
        <v>3477</v>
      </c>
    </row>
    <row r="147" spans="1:20" x14ac:dyDescent="0.3">
      <c r="A147" s="21" t="s">
        <v>174</v>
      </c>
      <c r="B147" s="21" t="s">
        <v>1054</v>
      </c>
      <c r="C147" s="21" t="s">
        <v>175</v>
      </c>
      <c r="D147" s="21" t="s">
        <v>176</v>
      </c>
      <c r="E147" s="2" t="s">
        <v>3518</v>
      </c>
      <c r="F147" s="21" t="s">
        <v>3480</v>
      </c>
      <c r="G147" s="21" t="s">
        <v>1034</v>
      </c>
      <c r="H147" s="21" t="s">
        <v>997</v>
      </c>
      <c r="I147" s="21" t="s">
        <v>4723</v>
      </c>
      <c r="J147" s="2" t="s">
        <v>3481</v>
      </c>
      <c r="K147" s="22" t="s">
        <v>1048</v>
      </c>
      <c r="L147" s="2" t="s">
        <v>1300</v>
      </c>
      <c r="M147" s="2" t="s">
        <v>1059</v>
      </c>
      <c r="N147" s="2" t="s">
        <v>1375</v>
      </c>
      <c r="O147" s="2" t="s">
        <v>1098</v>
      </c>
      <c r="P147" s="2" t="str">
        <f t="shared" si="4"/>
        <v>A-Onsite</v>
      </c>
      <c r="Q147" s="2" t="str">
        <f t="shared" si="5"/>
        <v>A-S2_Onsite</v>
      </c>
      <c r="R147" s="2" t="s">
        <v>3476</v>
      </c>
      <c r="S147" s="2" t="s">
        <v>1041</v>
      </c>
      <c r="T147" s="21" t="s">
        <v>3477</v>
      </c>
    </row>
    <row r="148" spans="1:20" x14ac:dyDescent="0.3">
      <c r="A148" s="21" t="s">
        <v>177</v>
      </c>
      <c r="B148" s="21" t="s">
        <v>1054</v>
      </c>
      <c r="C148" s="21" t="s">
        <v>178</v>
      </c>
      <c r="D148" s="21" t="s">
        <v>179</v>
      </c>
      <c r="E148" s="2" t="s">
        <v>1174</v>
      </c>
      <c r="F148" s="21" t="s">
        <v>3473</v>
      </c>
      <c r="G148" s="21" t="s">
        <v>1050</v>
      </c>
      <c r="H148" s="21" t="s">
        <v>3474</v>
      </c>
      <c r="I148" s="21" t="s">
        <v>4724</v>
      </c>
      <c r="J148" s="2" t="s">
        <v>3475</v>
      </c>
      <c r="K148" s="22" t="s">
        <v>1048</v>
      </c>
      <c r="L148" s="2" t="s">
        <v>1157</v>
      </c>
      <c r="M148" s="2" t="s">
        <v>1059</v>
      </c>
      <c r="N148" s="2" t="s">
        <v>1158</v>
      </c>
      <c r="O148" s="2" t="s">
        <v>1040</v>
      </c>
      <c r="P148" s="2" t="str">
        <f t="shared" si="4"/>
        <v>P-Onsite</v>
      </c>
      <c r="Q148" s="2" t="str">
        <f t="shared" si="5"/>
        <v>P-S2_Onsite</v>
      </c>
      <c r="R148" s="2" t="s">
        <v>3476</v>
      </c>
      <c r="S148" s="2" t="s">
        <v>1041</v>
      </c>
      <c r="T148" s="21" t="s">
        <v>3477</v>
      </c>
    </row>
    <row r="149" spans="1:20" x14ac:dyDescent="0.3">
      <c r="A149" s="21" t="s">
        <v>177</v>
      </c>
      <c r="B149" s="21" t="s">
        <v>1054</v>
      </c>
      <c r="C149" s="21" t="s">
        <v>178</v>
      </c>
      <c r="D149" s="21" t="s">
        <v>179</v>
      </c>
      <c r="E149" s="2" t="s">
        <v>1174</v>
      </c>
      <c r="F149" s="21" t="s">
        <v>3480</v>
      </c>
      <c r="G149" s="21" t="s">
        <v>1034</v>
      </c>
      <c r="H149" s="21" t="s">
        <v>997</v>
      </c>
      <c r="I149" s="21" t="s">
        <v>4725</v>
      </c>
      <c r="J149" s="2" t="s">
        <v>3481</v>
      </c>
      <c r="K149" s="22" t="s">
        <v>1048</v>
      </c>
      <c r="L149" s="2" t="s">
        <v>1157</v>
      </c>
      <c r="M149" s="2" t="s">
        <v>1059</v>
      </c>
      <c r="N149" s="2" t="s">
        <v>1158</v>
      </c>
      <c r="O149" s="2" t="s">
        <v>1040</v>
      </c>
      <c r="P149" s="2" t="str">
        <f t="shared" si="4"/>
        <v>P-Onsite</v>
      </c>
      <c r="Q149" s="2" t="str">
        <f t="shared" si="5"/>
        <v>P-S2_Onsite</v>
      </c>
      <c r="R149" s="2" t="s">
        <v>3476</v>
      </c>
      <c r="S149" s="2" t="s">
        <v>1041</v>
      </c>
      <c r="T149" s="21" t="s">
        <v>3477</v>
      </c>
    </row>
    <row r="150" spans="1:20" x14ac:dyDescent="0.3">
      <c r="A150" s="21" t="s">
        <v>186</v>
      </c>
      <c r="B150" s="21" t="s">
        <v>1054</v>
      </c>
      <c r="C150" s="21" t="s">
        <v>187</v>
      </c>
      <c r="D150" s="21" t="s">
        <v>188</v>
      </c>
      <c r="E150" s="2" t="s">
        <v>3519</v>
      </c>
      <c r="F150" s="21" t="s">
        <v>3473</v>
      </c>
      <c r="G150" s="21" t="s">
        <v>1050</v>
      </c>
      <c r="H150" s="21" t="s">
        <v>3474</v>
      </c>
      <c r="I150" s="21" t="s">
        <v>4726</v>
      </c>
      <c r="J150" s="2" t="s">
        <v>3475</v>
      </c>
      <c r="K150" s="22" t="s">
        <v>1048</v>
      </c>
      <c r="L150" s="2" t="s">
        <v>1083</v>
      </c>
      <c r="M150" s="2" t="s">
        <v>1084</v>
      </c>
      <c r="N150" s="2" t="s">
        <v>1085</v>
      </c>
      <c r="O150" s="2" t="s">
        <v>1040</v>
      </c>
      <c r="P150" s="2" t="str">
        <f t="shared" si="4"/>
        <v>P-Onsite</v>
      </c>
      <c r="Q150" s="2" t="str">
        <f t="shared" si="5"/>
        <v>P-S2_Onsite</v>
      </c>
      <c r="R150" s="2" t="s">
        <v>3476</v>
      </c>
      <c r="S150" s="2" t="s">
        <v>1041</v>
      </c>
      <c r="T150" s="21" t="s">
        <v>3477</v>
      </c>
    </row>
    <row r="151" spans="1:20" x14ac:dyDescent="0.3">
      <c r="A151" s="21" t="s">
        <v>186</v>
      </c>
      <c r="B151" s="21" t="s">
        <v>1054</v>
      </c>
      <c r="C151" s="21" t="s">
        <v>187</v>
      </c>
      <c r="D151" s="21" t="s">
        <v>188</v>
      </c>
      <c r="E151" s="2" t="s">
        <v>3519</v>
      </c>
      <c r="F151" s="21" t="s">
        <v>3478</v>
      </c>
      <c r="G151" s="21" t="s">
        <v>1044</v>
      </c>
      <c r="H151" s="21" t="s">
        <v>1005</v>
      </c>
      <c r="I151" s="21" t="s">
        <v>4727</v>
      </c>
      <c r="J151" s="2" t="s">
        <v>3479</v>
      </c>
      <c r="K151" s="22" t="s">
        <v>1038</v>
      </c>
      <c r="L151" s="2" t="s">
        <v>1083</v>
      </c>
      <c r="M151" s="2" t="s">
        <v>1084</v>
      </c>
      <c r="N151" s="2" t="s">
        <v>1085</v>
      </c>
      <c r="O151" s="2" t="s">
        <v>1040</v>
      </c>
      <c r="P151" s="2" t="str">
        <f t="shared" si="4"/>
        <v>P-Onsite</v>
      </c>
      <c r="Q151" s="2" t="str">
        <f t="shared" si="5"/>
        <v>P-S2_Onsite</v>
      </c>
      <c r="R151" s="2" t="s">
        <v>3476</v>
      </c>
      <c r="S151" s="2" t="s">
        <v>1041</v>
      </c>
      <c r="T151" s="21" t="s">
        <v>3477</v>
      </c>
    </row>
    <row r="152" spans="1:20" x14ac:dyDescent="0.3">
      <c r="A152" s="21" t="s">
        <v>186</v>
      </c>
      <c r="B152" s="21" t="s">
        <v>1054</v>
      </c>
      <c r="C152" s="21" t="s">
        <v>187</v>
      </c>
      <c r="D152" s="21" t="s">
        <v>188</v>
      </c>
      <c r="E152" s="2" t="s">
        <v>3519</v>
      </c>
      <c r="F152" s="21" t="s">
        <v>3480</v>
      </c>
      <c r="G152" s="21" t="s">
        <v>1034</v>
      </c>
      <c r="H152" s="21" t="s">
        <v>997</v>
      </c>
      <c r="I152" s="21" t="s">
        <v>4728</v>
      </c>
      <c r="J152" s="2" t="s">
        <v>3481</v>
      </c>
      <c r="K152" s="22" t="s">
        <v>1048</v>
      </c>
      <c r="L152" s="2" t="s">
        <v>1083</v>
      </c>
      <c r="M152" s="2" t="s">
        <v>1084</v>
      </c>
      <c r="N152" s="2" t="s">
        <v>1085</v>
      </c>
      <c r="O152" s="2" t="s">
        <v>1040</v>
      </c>
      <c r="P152" s="2" t="str">
        <f t="shared" si="4"/>
        <v>P-Onsite</v>
      </c>
      <c r="Q152" s="2" t="str">
        <f t="shared" si="5"/>
        <v>P-S2_Onsite</v>
      </c>
      <c r="R152" s="2" t="s">
        <v>3476</v>
      </c>
      <c r="S152" s="2" t="s">
        <v>1041</v>
      </c>
      <c r="T152" s="21" t="s">
        <v>3477</v>
      </c>
    </row>
    <row r="153" spans="1:20" x14ac:dyDescent="0.3">
      <c r="A153" s="21" t="s">
        <v>186</v>
      </c>
      <c r="B153" s="21" t="s">
        <v>1054</v>
      </c>
      <c r="C153" s="21" t="s">
        <v>187</v>
      </c>
      <c r="D153" s="21" t="s">
        <v>188</v>
      </c>
      <c r="E153" s="2" t="s">
        <v>3519</v>
      </c>
      <c r="F153" s="21" t="s">
        <v>3482</v>
      </c>
      <c r="G153" s="21" t="s">
        <v>1063</v>
      </c>
      <c r="H153" s="21" t="s">
        <v>3483</v>
      </c>
      <c r="I153" s="21" t="s">
        <v>4729</v>
      </c>
      <c r="J153" s="2" t="s">
        <v>3484</v>
      </c>
      <c r="K153" s="22" t="s">
        <v>1038</v>
      </c>
      <c r="L153" s="2" t="s">
        <v>1083</v>
      </c>
      <c r="M153" s="2" t="s">
        <v>1084</v>
      </c>
      <c r="N153" s="2" t="s">
        <v>1085</v>
      </c>
      <c r="O153" s="2" t="s">
        <v>1040</v>
      </c>
      <c r="P153" s="2" t="str">
        <f t="shared" si="4"/>
        <v>P-Onsite</v>
      </c>
      <c r="Q153" s="2" t="str">
        <f t="shared" si="5"/>
        <v>P-S2_Onsite</v>
      </c>
      <c r="R153" s="2" t="s">
        <v>3476</v>
      </c>
      <c r="S153" s="2" t="s">
        <v>1041</v>
      </c>
      <c r="T153" s="21" t="s">
        <v>3477</v>
      </c>
    </row>
    <row r="154" spans="1:20" x14ac:dyDescent="0.3">
      <c r="A154" s="21" t="s">
        <v>189</v>
      </c>
      <c r="B154" s="21" t="s">
        <v>1054</v>
      </c>
      <c r="C154" s="21" t="s">
        <v>190</v>
      </c>
      <c r="D154" s="21" t="s">
        <v>191</v>
      </c>
      <c r="E154" s="2" t="s">
        <v>1187</v>
      </c>
      <c r="F154" s="21" t="s">
        <v>3478</v>
      </c>
      <c r="G154" s="21" t="s">
        <v>1044</v>
      </c>
      <c r="H154" s="21" t="s">
        <v>1005</v>
      </c>
      <c r="I154" s="21" t="s">
        <v>4730</v>
      </c>
      <c r="J154" s="2" t="s">
        <v>3479</v>
      </c>
      <c r="K154" s="22" t="s">
        <v>1038</v>
      </c>
      <c r="L154" s="2" t="s">
        <v>1089</v>
      </c>
      <c r="M154" s="2" t="s">
        <v>1059</v>
      </c>
      <c r="N154" s="2" t="s">
        <v>1124</v>
      </c>
      <c r="O154" s="2" t="s">
        <v>1098</v>
      </c>
      <c r="P154" s="2" t="str">
        <f t="shared" si="4"/>
        <v>A-Onsite</v>
      </c>
      <c r="Q154" s="2" t="str">
        <f t="shared" si="5"/>
        <v>A-S2_Onsite</v>
      </c>
      <c r="R154" s="2" t="s">
        <v>3476</v>
      </c>
      <c r="S154" s="2" t="s">
        <v>1041</v>
      </c>
      <c r="T154" s="21" t="s">
        <v>3477</v>
      </c>
    </row>
    <row r="155" spans="1:20" x14ac:dyDescent="0.3">
      <c r="A155" s="21" t="s">
        <v>189</v>
      </c>
      <c r="B155" s="21" t="s">
        <v>1054</v>
      </c>
      <c r="C155" s="21" t="s">
        <v>190</v>
      </c>
      <c r="D155" s="21" t="s">
        <v>191</v>
      </c>
      <c r="E155" s="2" t="s">
        <v>1187</v>
      </c>
      <c r="F155" s="21" t="s">
        <v>3482</v>
      </c>
      <c r="G155" s="21" t="s">
        <v>1063</v>
      </c>
      <c r="H155" s="21" t="s">
        <v>3483</v>
      </c>
      <c r="I155" s="21" t="s">
        <v>4731</v>
      </c>
      <c r="J155" s="2" t="s">
        <v>3484</v>
      </c>
      <c r="K155" s="22" t="s">
        <v>1038</v>
      </c>
      <c r="L155" s="2" t="s">
        <v>1089</v>
      </c>
      <c r="M155" s="2" t="s">
        <v>1059</v>
      </c>
      <c r="N155" s="2" t="s">
        <v>1124</v>
      </c>
      <c r="O155" s="2" t="s">
        <v>1098</v>
      </c>
      <c r="P155" s="2" t="str">
        <f t="shared" si="4"/>
        <v>A-Onsite</v>
      </c>
      <c r="Q155" s="2" t="str">
        <f t="shared" si="5"/>
        <v>A-S2_Onsite</v>
      </c>
      <c r="R155" s="2" t="s">
        <v>3476</v>
      </c>
      <c r="S155" s="2" t="s">
        <v>1041</v>
      </c>
      <c r="T155" s="21" t="s">
        <v>3477</v>
      </c>
    </row>
    <row r="156" spans="1:20" x14ac:dyDescent="0.3">
      <c r="A156" s="21" t="s">
        <v>195</v>
      </c>
      <c r="B156" s="21" t="s">
        <v>1054</v>
      </c>
      <c r="C156" s="21" t="s">
        <v>196</v>
      </c>
      <c r="D156" s="21" t="s">
        <v>197</v>
      </c>
      <c r="E156" s="2" t="s">
        <v>3520</v>
      </c>
      <c r="F156" s="21" t="s">
        <v>3473</v>
      </c>
      <c r="G156" s="21" t="s">
        <v>1050</v>
      </c>
      <c r="H156" s="21" t="s">
        <v>3474</v>
      </c>
      <c r="I156" s="21" t="s">
        <v>4732</v>
      </c>
      <c r="J156" s="2" t="s">
        <v>3475</v>
      </c>
      <c r="K156" s="22" t="s">
        <v>1048</v>
      </c>
      <c r="L156" s="2" t="s">
        <v>1332</v>
      </c>
      <c r="M156" s="2" t="s">
        <v>1059</v>
      </c>
      <c r="N156" s="2" t="s">
        <v>1333</v>
      </c>
      <c r="O156" s="2" t="s">
        <v>1040</v>
      </c>
      <c r="P156" s="2" t="str">
        <f t="shared" si="4"/>
        <v>P-Onsite</v>
      </c>
      <c r="Q156" s="2" t="str">
        <f t="shared" si="5"/>
        <v>P-S2_Onsite</v>
      </c>
      <c r="R156" s="2" t="s">
        <v>3476</v>
      </c>
      <c r="S156" s="2" t="s">
        <v>1041</v>
      </c>
      <c r="T156" s="21" t="s">
        <v>3477</v>
      </c>
    </row>
    <row r="157" spans="1:20" x14ac:dyDescent="0.3">
      <c r="A157" s="21" t="s">
        <v>195</v>
      </c>
      <c r="B157" s="21" t="s">
        <v>1054</v>
      </c>
      <c r="C157" s="21" t="s">
        <v>196</v>
      </c>
      <c r="D157" s="21" t="s">
        <v>197</v>
      </c>
      <c r="E157" s="2" t="s">
        <v>3520</v>
      </c>
      <c r="F157" s="21" t="s">
        <v>3478</v>
      </c>
      <c r="G157" s="21" t="s">
        <v>1044</v>
      </c>
      <c r="H157" s="21" t="s">
        <v>1005</v>
      </c>
      <c r="I157" s="21" t="s">
        <v>4733</v>
      </c>
      <c r="J157" s="2" t="s">
        <v>3479</v>
      </c>
      <c r="K157" s="22" t="s">
        <v>1038</v>
      </c>
      <c r="L157" s="2" t="s">
        <v>1332</v>
      </c>
      <c r="M157" s="2" t="s">
        <v>1059</v>
      </c>
      <c r="N157" s="2" t="s">
        <v>1333</v>
      </c>
      <c r="O157" s="2" t="s">
        <v>1040</v>
      </c>
      <c r="P157" s="2" t="str">
        <f t="shared" si="4"/>
        <v>P-Onsite</v>
      </c>
      <c r="Q157" s="2" t="str">
        <f t="shared" si="5"/>
        <v>P-S2_Onsite</v>
      </c>
      <c r="R157" s="2" t="s">
        <v>3476</v>
      </c>
      <c r="S157" s="2" t="s">
        <v>1041</v>
      </c>
      <c r="T157" s="21" t="s">
        <v>3477</v>
      </c>
    </row>
    <row r="158" spans="1:20" x14ac:dyDescent="0.3">
      <c r="A158" s="21" t="s">
        <v>195</v>
      </c>
      <c r="B158" s="21" t="s">
        <v>1054</v>
      </c>
      <c r="C158" s="21" t="s">
        <v>196</v>
      </c>
      <c r="D158" s="21" t="s">
        <v>197</v>
      </c>
      <c r="E158" s="2" t="s">
        <v>3520</v>
      </c>
      <c r="F158" s="21" t="s">
        <v>3480</v>
      </c>
      <c r="G158" s="21" t="s">
        <v>1034</v>
      </c>
      <c r="H158" s="21" t="s">
        <v>997</v>
      </c>
      <c r="I158" s="21" t="s">
        <v>4734</v>
      </c>
      <c r="J158" s="2" t="s">
        <v>3481</v>
      </c>
      <c r="K158" s="22" t="s">
        <v>1048</v>
      </c>
      <c r="L158" s="2" t="s">
        <v>1332</v>
      </c>
      <c r="M158" s="2" t="s">
        <v>1059</v>
      </c>
      <c r="N158" s="2" t="s">
        <v>1333</v>
      </c>
      <c r="O158" s="2" t="s">
        <v>1040</v>
      </c>
      <c r="P158" s="2" t="str">
        <f t="shared" si="4"/>
        <v>P-Onsite</v>
      </c>
      <c r="Q158" s="2" t="str">
        <f t="shared" si="5"/>
        <v>P-S2_Onsite</v>
      </c>
      <c r="R158" s="2" t="s">
        <v>3476</v>
      </c>
      <c r="S158" s="2" t="s">
        <v>1041</v>
      </c>
      <c r="T158" s="21" t="s">
        <v>3477</v>
      </c>
    </row>
    <row r="159" spans="1:20" x14ac:dyDescent="0.3">
      <c r="A159" s="21" t="s">
        <v>195</v>
      </c>
      <c r="B159" s="21" t="s">
        <v>1054</v>
      </c>
      <c r="C159" s="21" t="s">
        <v>196</v>
      </c>
      <c r="D159" s="21" t="s">
        <v>197</v>
      </c>
      <c r="E159" s="2" t="s">
        <v>3520</v>
      </c>
      <c r="F159" s="21" t="s">
        <v>3482</v>
      </c>
      <c r="G159" s="21" t="s">
        <v>1063</v>
      </c>
      <c r="H159" s="21" t="s">
        <v>3483</v>
      </c>
      <c r="I159" s="21" t="s">
        <v>4735</v>
      </c>
      <c r="J159" s="2" t="s">
        <v>3484</v>
      </c>
      <c r="K159" s="22" t="s">
        <v>1038</v>
      </c>
      <c r="L159" s="2" t="s">
        <v>1332</v>
      </c>
      <c r="M159" s="2" t="s">
        <v>1059</v>
      </c>
      <c r="N159" s="2" t="s">
        <v>1333</v>
      </c>
      <c r="O159" s="2" t="s">
        <v>1040</v>
      </c>
      <c r="P159" s="2" t="str">
        <f t="shared" si="4"/>
        <v>P-Onsite</v>
      </c>
      <c r="Q159" s="2" t="str">
        <f t="shared" si="5"/>
        <v>P-S2_Onsite</v>
      </c>
      <c r="R159" s="2" t="s">
        <v>3476</v>
      </c>
      <c r="S159" s="2" t="s">
        <v>1041</v>
      </c>
      <c r="T159" s="21" t="s">
        <v>3477</v>
      </c>
    </row>
    <row r="160" spans="1:20" x14ac:dyDescent="0.3">
      <c r="A160" s="21" t="s">
        <v>198</v>
      </c>
      <c r="B160" s="21" t="s">
        <v>1054</v>
      </c>
      <c r="C160" s="21" t="s">
        <v>199</v>
      </c>
      <c r="D160" s="21" t="s">
        <v>200</v>
      </c>
      <c r="E160" s="2" t="s">
        <v>3521</v>
      </c>
      <c r="F160" s="21" t="s">
        <v>3482</v>
      </c>
      <c r="G160" s="21" t="s">
        <v>1063</v>
      </c>
      <c r="H160" s="21" t="s">
        <v>3483</v>
      </c>
      <c r="I160" s="21" t="s">
        <v>4736</v>
      </c>
      <c r="J160" s="2" t="s">
        <v>3484</v>
      </c>
      <c r="K160" s="22" t="s">
        <v>1038</v>
      </c>
      <c r="L160" s="2" t="s">
        <v>1157</v>
      </c>
      <c r="M160" s="2" t="s">
        <v>1059</v>
      </c>
      <c r="N160" s="2" t="s">
        <v>1158</v>
      </c>
      <c r="O160" s="2" t="s">
        <v>1040</v>
      </c>
      <c r="P160" s="2" t="str">
        <f t="shared" si="4"/>
        <v>P-Onsite</v>
      </c>
      <c r="Q160" s="2" t="str">
        <f t="shared" si="5"/>
        <v>P-S2_Onsite</v>
      </c>
      <c r="R160" s="2" t="s">
        <v>3476</v>
      </c>
      <c r="S160" s="2" t="s">
        <v>1041</v>
      </c>
      <c r="T160" s="21" t="s">
        <v>3477</v>
      </c>
    </row>
    <row r="161" spans="1:20" x14ac:dyDescent="0.3">
      <c r="A161" s="21" t="s">
        <v>204</v>
      </c>
      <c r="B161" s="21" t="s">
        <v>1054</v>
      </c>
      <c r="C161" s="21" t="s">
        <v>205</v>
      </c>
      <c r="D161" s="21" t="s">
        <v>206</v>
      </c>
      <c r="E161" s="2" t="s">
        <v>3522</v>
      </c>
      <c r="F161" s="21" t="s">
        <v>3473</v>
      </c>
      <c r="G161" s="21" t="s">
        <v>1050</v>
      </c>
      <c r="H161" s="21" t="s">
        <v>3474</v>
      </c>
      <c r="I161" s="21" t="s">
        <v>4737</v>
      </c>
      <c r="J161" s="2" t="s">
        <v>3475</v>
      </c>
      <c r="K161" s="22" t="s">
        <v>1048</v>
      </c>
      <c r="L161" s="2" t="s">
        <v>3489</v>
      </c>
      <c r="M161" s="2" t="s">
        <v>3489</v>
      </c>
      <c r="N161" s="2" t="s">
        <v>3489</v>
      </c>
      <c r="O161" s="2" t="s">
        <v>1098</v>
      </c>
      <c r="P161" s="2" t="str">
        <f t="shared" si="4"/>
        <v>A-Onsite</v>
      </c>
      <c r="Q161" s="2" t="str">
        <f t="shared" si="5"/>
        <v>A-S2_Onsite</v>
      </c>
      <c r="R161" s="2" t="s">
        <v>3476</v>
      </c>
      <c r="S161" s="2" t="s">
        <v>1041</v>
      </c>
      <c r="T161" s="21" t="s">
        <v>3477</v>
      </c>
    </row>
    <row r="162" spans="1:20" x14ac:dyDescent="0.3">
      <c r="A162" s="21" t="s">
        <v>204</v>
      </c>
      <c r="B162" s="21" t="s">
        <v>1054</v>
      </c>
      <c r="C162" s="21" t="s">
        <v>205</v>
      </c>
      <c r="D162" s="21" t="s">
        <v>206</v>
      </c>
      <c r="E162" s="2" t="s">
        <v>3522</v>
      </c>
      <c r="F162" s="21" t="s">
        <v>3478</v>
      </c>
      <c r="G162" s="21" t="s">
        <v>1044</v>
      </c>
      <c r="H162" s="21" t="s">
        <v>1005</v>
      </c>
      <c r="I162" s="21" t="s">
        <v>4738</v>
      </c>
      <c r="J162" s="2" t="s">
        <v>3479</v>
      </c>
      <c r="K162" s="22" t="s">
        <v>1038</v>
      </c>
      <c r="L162" s="2" t="s">
        <v>3489</v>
      </c>
      <c r="M162" s="2" t="s">
        <v>3489</v>
      </c>
      <c r="N162" s="2" t="s">
        <v>3489</v>
      </c>
      <c r="O162" s="2" t="s">
        <v>1098</v>
      </c>
      <c r="P162" s="2" t="str">
        <f t="shared" si="4"/>
        <v>A-Onsite</v>
      </c>
      <c r="Q162" s="2" t="str">
        <f t="shared" si="5"/>
        <v>A-S2_Onsite</v>
      </c>
      <c r="R162" s="2" t="s">
        <v>3476</v>
      </c>
      <c r="S162" s="2" t="s">
        <v>1041</v>
      </c>
      <c r="T162" s="21" t="s">
        <v>3477</v>
      </c>
    </row>
    <row r="163" spans="1:20" x14ac:dyDescent="0.3">
      <c r="A163" s="21" t="s">
        <v>204</v>
      </c>
      <c r="B163" s="21" t="s">
        <v>1054</v>
      </c>
      <c r="C163" s="21" t="s">
        <v>205</v>
      </c>
      <c r="D163" s="21" t="s">
        <v>206</v>
      </c>
      <c r="E163" s="2" t="s">
        <v>3522</v>
      </c>
      <c r="F163" s="21" t="s">
        <v>3480</v>
      </c>
      <c r="G163" s="21" t="s">
        <v>1034</v>
      </c>
      <c r="H163" s="21" t="s">
        <v>997</v>
      </c>
      <c r="I163" s="21" t="s">
        <v>4739</v>
      </c>
      <c r="J163" s="2" t="s">
        <v>3481</v>
      </c>
      <c r="K163" s="22" t="s">
        <v>1048</v>
      </c>
      <c r="L163" s="2" t="s">
        <v>3489</v>
      </c>
      <c r="M163" s="2" t="s">
        <v>3489</v>
      </c>
      <c r="N163" s="2" t="s">
        <v>3489</v>
      </c>
      <c r="O163" s="2" t="s">
        <v>1098</v>
      </c>
      <c r="P163" s="2" t="str">
        <f t="shared" si="4"/>
        <v>A-Onsite</v>
      </c>
      <c r="Q163" s="2" t="str">
        <f t="shared" si="5"/>
        <v>A-S2_Onsite</v>
      </c>
      <c r="R163" s="2" t="s">
        <v>3476</v>
      </c>
      <c r="S163" s="2" t="s">
        <v>1041</v>
      </c>
      <c r="T163" s="21" t="s">
        <v>3477</v>
      </c>
    </row>
    <row r="164" spans="1:20" x14ac:dyDescent="0.3">
      <c r="A164" s="21" t="s">
        <v>204</v>
      </c>
      <c r="B164" s="21" t="s">
        <v>1054</v>
      </c>
      <c r="C164" s="21" t="s">
        <v>205</v>
      </c>
      <c r="D164" s="21" t="s">
        <v>206</v>
      </c>
      <c r="E164" s="2" t="s">
        <v>3522</v>
      </c>
      <c r="F164" s="21" t="s">
        <v>3482</v>
      </c>
      <c r="G164" s="21" t="s">
        <v>1063</v>
      </c>
      <c r="H164" s="21" t="s">
        <v>3483</v>
      </c>
      <c r="I164" s="21" t="s">
        <v>4740</v>
      </c>
      <c r="J164" s="2" t="s">
        <v>3484</v>
      </c>
      <c r="K164" s="22" t="s">
        <v>1038</v>
      </c>
      <c r="L164" s="2" t="s">
        <v>3489</v>
      </c>
      <c r="M164" s="2" t="s">
        <v>3489</v>
      </c>
      <c r="N164" s="2" t="s">
        <v>3489</v>
      </c>
      <c r="O164" s="2" t="s">
        <v>1098</v>
      </c>
      <c r="P164" s="2" t="str">
        <f t="shared" si="4"/>
        <v>A-Onsite</v>
      </c>
      <c r="Q164" s="2" t="str">
        <f t="shared" si="5"/>
        <v>A-S2_Onsite</v>
      </c>
      <c r="R164" s="2" t="s">
        <v>3476</v>
      </c>
      <c r="S164" s="2" t="s">
        <v>1041</v>
      </c>
      <c r="T164" s="21" t="s">
        <v>3477</v>
      </c>
    </row>
    <row r="165" spans="1:20" x14ac:dyDescent="0.3">
      <c r="A165" s="21" t="s">
        <v>207</v>
      </c>
      <c r="B165" s="21" t="s">
        <v>1054</v>
      </c>
      <c r="C165" s="21" t="s">
        <v>208</v>
      </c>
      <c r="D165" s="21" t="s">
        <v>209</v>
      </c>
      <c r="E165" s="2" t="s">
        <v>1203</v>
      </c>
      <c r="F165" s="21" t="s">
        <v>3473</v>
      </c>
      <c r="G165" s="21" t="s">
        <v>1050</v>
      </c>
      <c r="H165" s="21" t="s">
        <v>3474</v>
      </c>
      <c r="I165" s="21" t="s">
        <v>4741</v>
      </c>
      <c r="J165" s="2" t="s">
        <v>3475</v>
      </c>
      <c r="K165" s="22" t="s">
        <v>1048</v>
      </c>
      <c r="L165" s="2" t="s">
        <v>1205</v>
      </c>
      <c r="M165" s="2" t="s">
        <v>1059</v>
      </c>
      <c r="N165" s="2" t="s">
        <v>1206</v>
      </c>
      <c r="O165" s="2" t="s">
        <v>1040</v>
      </c>
      <c r="P165" s="2" t="str">
        <f t="shared" si="4"/>
        <v>P-Onsite</v>
      </c>
      <c r="Q165" s="2" t="str">
        <f t="shared" si="5"/>
        <v>P-S2_Onsite</v>
      </c>
      <c r="R165" s="2" t="s">
        <v>3476</v>
      </c>
      <c r="S165" s="2" t="s">
        <v>1041</v>
      </c>
      <c r="T165" s="21" t="s">
        <v>3477</v>
      </c>
    </row>
    <row r="166" spans="1:20" x14ac:dyDescent="0.3">
      <c r="A166" s="21" t="s">
        <v>207</v>
      </c>
      <c r="B166" s="21" t="s">
        <v>1054</v>
      </c>
      <c r="C166" s="21" t="s">
        <v>208</v>
      </c>
      <c r="D166" s="21" t="s">
        <v>209</v>
      </c>
      <c r="E166" s="2" t="s">
        <v>1203</v>
      </c>
      <c r="F166" s="21" t="s">
        <v>3480</v>
      </c>
      <c r="G166" s="21" t="s">
        <v>1034</v>
      </c>
      <c r="H166" s="21" t="s">
        <v>997</v>
      </c>
      <c r="I166" s="21" t="s">
        <v>4742</v>
      </c>
      <c r="J166" s="2" t="s">
        <v>3481</v>
      </c>
      <c r="K166" s="22" t="s">
        <v>1048</v>
      </c>
      <c r="L166" s="2" t="s">
        <v>1205</v>
      </c>
      <c r="M166" s="2" t="s">
        <v>1059</v>
      </c>
      <c r="N166" s="2" t="s">
        <v>1206</v>
      </c>
      <c r="O166" s="2" t="s">
        <v>1040</v>
      </c>
      <c r="P166" s="2" t="str">
        <f t="shared" si="4"/>
        <v>P-Onsite</v>
      </c>
      <c r="Q166" s="2" t="str">
        <f t="shared" si="5"/>
        <v>P-S2_Onsite</v>
      </c>
      <c r="R166" s="2" t="s">
        <v>3476</v>
      </c>
      <c r="S166" s="2" t="s">
        <v>1041</v>
      </c>
      <c r="T166" s="21" t="s">
        <v>3477</v>
      </c>
    </row>
    <row r="167" spans="1:20" x14ac:dyDescent="0.3">
      <c r="A167" s="21" t="s">
        <v>207</v>
      </c>
      <c r="B167" s="21" t="s">
        <v>1054</v>
      </c>
      <c r="C167" s="21" t="s">
        <v>208</v>
      </c>
      <c r="D167" s="21" t="s">
        <v>209</v>
      </c>
      <c r="E167" s="2" t="s">
        <v>1203</v>
      </c>
      <c r="F167" s="21" t="s">
        <v>3482</v>
      </c>
      <c r="G167" s="21" t="s">
        <v>1063</v>
      </c>
      <c r="H167" s="21" t="s">
        <v>3483</v>
      </c>
      <c r="I167" s="21" t="s">
        <v>4743</v>
      </c>
      <c r="J167" s="2" t="s">
        <v>3484</v>
      </c>
      <c r="K167" s="22" t="s">
        <v>1038</v>
      </c>
      <c r="L167" s="2" t="s">
        <v>1205</v>
      </c>
      <c r="M167" s="2" t="s">
        <v>1059</v>
      </c>
      <c r="N167" s="2" t="s">
        <v>1206</v>
      </c>
      <c r="O167" s="2" t="s">
        <v>1040</v>
      </c>
      <c r="P167" s="2" t="str">
        <f t="shared" si="4"/>
        <v>P-Onsite</v>
      </c>
      <c r="Q167" s="2" t="str">
        <f t="shared" si="5"/>
        <v>P-S2_Onsite</v>
      </c>
      <c r="R167" s="2" t="s">
        <v>3476</v>
      </c>
      <c r="S167" s="2" t="s">
        <v>1041</v>
      </c>
      <c r="T167" s="21" t="s">
        <v>3477</v>
      </c>
    </row>
    <row r="168" spans="1:20" x14ac:dyDescent="0.3">
      <c r="A168" s="21" t="s">
        <v>213</v>
      </c>
      <c r="B168" s="21" t="s">
        <v>1054</v>
      </c>
      <c r="C168" s="21" t="s">
        <v>214</v>
      </c>
      <c r="D168" s="21" t="s">
        <v>215</v>
      </c>
      <c r="E168" s="2" t="s">
        <v>3523</v>
      </c>
      <c r="F168" s="21" t="s">
        <v>3473</v>
      </c>
      <c r="G168" s="21" t="s">
        <v>1050</v>
      </c>
      <c r="H168" s="21" t="s">
        <v>3474</v>
      </c>
      <c r="I168" s="21" t="s">
        <v>4744</v>
      </c>
      <c r="J168" s="2" t="s">
        <v>3475</v>
      </c>
      <c r="K168" s="22" t="s">
        <v>1048</v>
      </c>
      <c r="L168" s="2" t="s">
        <v>1089</v>
      </c>
      <c r="M168" s="2" t="s">
        <v>1059</v>
      </c>
      <c r="N168" s="2" t="s">
        <v>1124</v>
      </c>
      <c r="O168" s="2" t="s">
        <v>1040</v>
      </c>
      <c r="P168" s="2" t="str">
        <f t="shared" si="4"/>
        <v>P-Onsite</v>
      </c>
      <c r="Q168" s="2" t="str">
        <f t="shared" si="5"/>
        <v>P-S2_Onsite</v>
      </c>
      <c r="R168" s="2" t="s">
        <v>3476</v>
      </c>
      <c r="S168" s="2" t="s">
        <v>1041</v>
      </c>
      <c r="T168" s="21" t="s">
        <v>3477</v>
      </c>
    </row>
    <row r="169" spans="1:20" x14ac:dyDescent="0.3">
      <c r="A169" s="21" t="s">
        <v>213</v>
      </c>
      <c r="B169" s="21" t="s">
        <v>1054</v>
      </c>
      <c r="C169" s="21" t="s">
        <v>214</v>
      </c>
      <c r="D169" s="21" t="s">
        <v>215</v>
      </c>
      <c r="E169" s="2" t="s">
        <v>3523</v>
      </c>
      <c r="F169" s="21" t="s">
        <v>3478</v>
      </c>
      <c r="G169" s="21" t="s">
        <v>1044</v>
      </c>
      <c r="H169" s="21" t="s">
        <v>1005</v>
      </c>
      <c r="I169" s="21" t="s">
        <v>4745</v>
      </c>
      <c r="J169" s="2" t="s">
        <v>3479</v>
      </c>
      <c r="K169" s="22" t="s">
        <v>1038</v>
      </c>
      <c r="L169" s="2" t="s">
        <v>1089</v>
      </c>
      <c r="M169" s="2" t="s">
        <v>1059</v>
      </c>
      <c r="N169" s="2" t="s">
        <v>1124</v>
      </c>
      <c r="O169" s="2" t="s">
        <v>1040</v>
      </c>
      <c r="P169" s="2" t="str">
        <f t="shared" si="4"/>
        <v>P-Onsite</v>
      </c>
      <c r="Q169" s="2" t="str">
        <f t="shared" si="5"/>
        <v>P-S2_Onsite</v>
      </c>
      <c r="R169" s="2" t="s">
        <v>3476</v>
      </c>
      <c r="S169" s="2" t="s">
        <v>1041</v>
      </c>
      <c r="T169" s="21" t="s">
        <v>3477</v>
      </c>
    </row>
    <row r="170" spans="1:20" x14ac:dyDescent="0.3">
      <c r="A170" s="21" t="s">
        <v>213</v>
      </c>
      <c r="B170" s="21" t="s">
        <v>1054</v>
      </c>
      <c r="C170" s="21" t="s">
        <v>214</v>
      </c>
      <c r="D170" s="21" t="s">
        <v>215</v>
      </c>
      <c r="E170" s="2" t="s">
        <v>3523</v>
      </c>
      <c r="F170" s="21" t="s">
        <v>3480</v>
      </c>
      <c r="G170" s="21" t="s">
        <v>1034</v>
      </c>
      <c r="H170" s="21" t="s">
        <v>997</v>
      </c>
      <c r="I170" s="21" t="s">
        <v>4746</v>
      </c>
      <c r="J170" s="2" t="s">
        <v>3481</v>
      </c>
      <c r="K170" s="22" t="s">
        <v>1048</v>
      </c>
      <c r="L170" s="2" t="s">
        <v>1089</v>
      </c>
      <c r="M170" s="2" t="s">
        <v>1059</v>
      </c>
      <c r="N170" s="2" t="s">
        <v>1124</v>
      </c>
      <c r="O170" s="2" t="s">
        <v>1040</v>
      </c>
      <c r="P170" s="2" t="str">
        <f t="shared" si="4"/>
        <v>P-Onsite</v>
      </c>
      <c r="Q170" s="2" t="str">
        <f t="shared" si="5"/>
        <v>P-S2_Onsite</v>
      </c>
      <c r="R170" s="2" t="s">
        <v>3476</v>
      </c>
      <c r="S170" s="2" t="s">
        <v>1041</v>
      </c>
      <c r="T170" s="21" t="s">
        <v>3477</v>
      </c>
    </row>
    <row r="171" spans="1:20" x14ac:dyDescent="0.3">
      <c r="A171" s="21" t="s">
        <v>213</v>
      </c>
      <c r="B171" s="21" t="s">
        <v>1054</v>
      </c>
      <c r="C171" s="21" t="s">
        <v>214</v>
      </c>
      <c r="D171" s="21" t="s">
        <v>215</v>
      </c>
      <c r="E171" s="2" t="s">
        <v>3523</v>
      </c>
      <c r="F171" s="21" t="s">
        <v>3482</v>
      </c>
      <c r="G171" s="21" t="s">
        <v>1063</v>
      </c>
      <c r="H171" s="21" t="s">
        <v>3483</v>
      </c>
      <c r="I171" s="21" t="s">
        <v>4747</v>
      </c>
      <c r="J171" s="2" t="s">
        <v>3484</v>
      </c>
      <c r="K171" s="22" t="s">
        <v>1038</v>
      </c>
      <c r="L171" s="2" t="s">
        <v>1089</v>
      </c>
      <c r="M171" s="2" t="s">
        <v>1059</v>
      </c>
      <c r="N171" s="2" t="s">
        <v>1124</v>
      </c>
      <c r="O171" s="2" t="s">
        <v>1040</v>
      </c>
      <c r="P171" s="2" t="str">
        <f t="shared" si="4"/>
        <v>P-Onsite</v>
      </c>
      <c r="Q171" s="2" t="str">
        <f t="shared" si="5"/>
        <v>P-S2_Onsite</v>
      </c>
      <c r="R171" s="2" t="s">
        <v>3476</v>
      </c>
      <c r="S171" s="2" t="s">
        <v>1041</v>
      </c>
      <c r="T171" s="21" t="s">
        <v>3477</v>
      </c>
    </row>
    <row r="172" spans="1:20" x14ac:dyDescent="0.3">
      <c r="A172" s="21" t="s">
        <v>216</v>
      </c>
      <c r="B172" s="21" t="s">
        <v>1054</v>
      </c>
      <c r="C172" s="21" t="s">
        <v>217</v>
      </c>
      <c r="D172" s="21" t="s">
        <v>218</v>
      </c>
      <c r="E172" s="2" t="s">
        <v>3524</v>
      </c>
      <c r="F172" s="21" t="s">
        <v>3473</v>
      </c>
      <c r="G172" s="21" t="s">
        <v>1050</v>
      </c>
      <c r="H172" s="21" t="s">
        <v>3474</v>
      </c>
      <c r="I172" s="21" t="s">
        <v>4748</v>
      </c>
      <c r="J172" s="2" t="s">
        <v>3475</v>
      </c>
      <c r="K172" s="22" t="s">
        <v>1048</v>
      </c>
      <c r="L172" s="2" t="s">
        <v>3489</v>
      </c>
      <c r="M172" s="2" t="s">
        <v>3489</v>
      </c>
      <c r="N172" s="2" t="s">
        <v>3489</v>
      </c>
      <c r="O172" s="2" t="s">
        <v>1098</v>
      </c>
      <c r="P172" s="2" t="str">
        <f t="shared" si="4"/>
        <v>A-Onsite</v>
      </c>
      <c r="Q172" s="2" t="str">
        <f t="shared" si="5"/>
        <v>A-S2_Onsite</v>
      </c>
      <c r="R172" s="2" t="s">
        <v>3476</v>
      </c>
      <c r="S172" s="2" t="s">
        <v>1041</v>
      </c>
      <c r="T172" s="21" t="s">
        <v>3477</v>
      </c>
    </row>
    <row r="173" spans="1:20" x14ac:dyDescent="0.3">
      <c r="A173" s="21" t="s">
        <v>216</v>
      </c>
      <c r="B173" s="21" t="s">
        <v>1054</v>
      </c>
      <c r="C173" s="21" t="s">
        <v>217</v>
      </c>
      <c r="D173" s="21" t="s">
        <v>218</v>
      </c>
      <c r="E173" s="2" t="s">
        <v>3524</v>
      </c>
      <c r="F173" s="21" t="s">
        <v>3478</v>
      </c>
      <c r="G173" s="21" t="s">
        <v>1044</v>
      </c>
      <c r="H173" s="21" t="s">
        <v>1005</v>
      </c>
      <c r="I173" s="21" t="s">
        <v>4749</v>
      </c>
      <c r="J173" s="2" t="s">
        <v>3479</v>
      </c>
      <c r="K173" s="22" t="s">
        <v>1038</v>
      </c>
      <c r="L173" s="2" t="s">
        <v>3489</v>
      </c>
      <c r="M173" s="2" t="s">
        <v>3489</v>
      </c>
      <c r="N173" s="2" t="s">
        <v>3489</v>
      </c>
      <c r="O173" s="2" t="s">
        <v>1098</v>
      </c>
      <c r="P173" s="2" t="str">
        <f t="shared" si="4"/>
        <v>A-Onsite</v>
      </c>
      <c r="Q173" s="2" t="str">
        <f t="shared" si="5"/>
        <v>A-S2_Onsite</v>
      </c>
      <c r="R173" s="2" t="s">
        <v>3476</v>
      </c>
      <c r="S173" s="2" t="s">
        <v>1041</v>
      </c>
      <c r="T173" s="21" t="s">
        <v>3477</v>
      </c>
    </row>
    <row r="174" spans="1:20" x14ac:dyDescent="0.3">
      <c r="A174" s="21" t="s">
        <v>216</v>
      </c>
      <c r="B174" s="21" t="s">
        <v>1054</v>
      </c>
      <c r="C174" s="21" t="s">
        <v>217</v>
      </c>
      <c r="D174" s="21" t="s">
        <v>218</v>
      </c>
      <c r="E174" s="2" t="s">
        <v>3524</v>
      </c>
      <c r="F174" s="21" t="s">
        <v>3480</v>
      </c>
      <c r="G174" s="21" t="s">
        <v>1034</v>
      </c>
      <c r="H174" s="21" t="s">
        <v>997</v>
      </c>
      <c r="I174" s="21" t="s">
        <v>4750</v>
      </c>
      <c r="J174" s="2" t="s">
        <v>3481</v>
      </c>
      <c r="K174" s="22" t="s">
        <v>1048</v>
      </c>
      <c r="L174" s="2" t="s">
        <v>3489</v>
      </c>
      <c r="M174" s="2" t="s">
        <v>3489</v>
      </c>
      <c r="N174" s="2" t="s">
        <v>3489</v>
      </c>
      <c r="O174" s="2" t="s">
        <v>1098</v>
      </c>
      <c r="P174" s="2" t="str">
        <f t="shared" si="4"/>
        <v>A-Onsite</v>
      </c>
      <c r="Q174" s="2" t="str">
        <f t="shared" si="5"/>
        <v>A-S2_Onsite</v>
      </c>
      <c r="R174" s="2" t="s">
        <v>3476</v>
      </c>
      <c r="S174" s="2" t="s">
        <v>1041</v>
      </c>
      <c r="T174" s="21" t="s">
        <v>3477</v>
      </c>
    </row>
    <row r="175" spans="1:20" x14ac:dyDescent="0.3">
      <c r="A175" s="21" t="s">
        <v>216</v>
      </c>
      <c r="B175" s="21" t="s">
        <v>1054</v>
      </c>
      <c r="C175" s="21" t="s">
        <v>217</v>
      </c>
      <c r="D175" s="21" t="s">
        <v>218</v>
      </c>
      <c r="E175" s="2" t="s">
        <v>3524</v>
      </c>
      <c r="F175" s="21" t="s">
        <v>3482</v>
      </c>
      <c r="G175" s="21" t="s">
        <v>1063</v>
      </c>
      <c r="H175" s="21" t="s">
        <v>3483</v>
      </c>
      <c r="I175" s="21" t="s">
        <v>4751</v>
      </c>
      <c r="J175" s="2" t="s">
        <v>3484</v>
      </c>
      <c r="K175" s="22" t="s">
        <v>1038</v>
      </c>
      <c r="L175" s="2" t="s">
        <v>3489</v>
      </c>
      <c r="M175" s="2" t="s">
        <v>3489</v>
      </c>
      <c r="N175" s="2" t="s">
        <v>3489</v>
      </c>
      <c r="O175" s="2" t="s">
        <v>1098</v>
      </c>
      <c r="P175" s="2" t="str">
        <f t="shared" si="4"/>
        <v>A-Onsite</v>
      </c>
      <c r="Q175" s="2" t="str">
        <f t="shared" si="5"/>
        <v>A-S2_Onsite</v>
      </c>
      <c r="R175" s="2" t="s">
        <v>3476</v>
      </c>
      <c r="S175" s="2" t="s">
        <v>1041</v>
      </c>
      <c r="T175" s="21" t="s">
        <v>3477</v>
      </c>
    </row>
    <row r="176" spans="1:20" x14ac:dyDescent="0.3">
      <c r="A176" s="21" t="s">
        <v>219</v>
      </c>
      <c r="B176" s="21" t="s">
        <v>1054</v>
      </c>
      <c r="C176" s="21" t="s">
        <v>220</v>
      </c>
      <c r="D176" s="21" t="s">
        <v>221</v>
      </c>
      <c r="E176" s="2" t="s">
        <v>3525</v>
      </c>
      <c r="F176" s="21" t="s">
        <v>3473</v>
      </c>
      <c r="G176" s="21" t="s">
        <v>1050</v>
      </c>
      <c r="H176" s="21" t="s">
        <v>3474</v>
      </c>
      <c r="I176" s="21" t="s">
        <v>4752</v>
      </c>
      <c r="J176" s="2" t="s">
        <v>3475</v>
      </c>
      <c r="K176" s="22" t="s">
        <v>1048</v>
      </c>
      <c r="L176" s="2" t="s">
        <v>3489</v>
      </c>
      <c r="M176" s="2" t="s">
        <v>3489</v>
      </c>
      <c r="N176" s="2" t="s">
        <v>3489</v>
      </c>
      <c r="O176" s="2" t="s">
        <v>1098</v>
      </c>
      <c r="P176" s="2" t="str">
        <f t="shared" si="4"/>
        <v>A-Onsite</v>
      </c>
      <c r="Q176" s="2" t="str">
        <f t="shared" si="5"/>
        <v>A-S2_Onsite</v>
      </c>
      <c r="R176" s="2" t="s">
        <v>3476</v>
      </c>
      <c r="S176" s="2" t="s">
        <v>1041</v>
      </c>
      <c r="T176" s="21" t="s">
        <v>3477</v>
      </c>
    </row>
    <row r="177" spans="1:20" x14ac:dyDescent="0.3">
      <c r="A177" s="21" t="s">
        <v>219</v>
      </c>
      <c r="B177" s="21" t="s">
        <v>1054</v>
      </c>
      <c r="C177" s="21" t="s">
        <v>220</v>
      </c>
      <c r="D177" s="21" t="s">
        <v>221</v>
      </c>
      <c r="E177" s="2" t="s">
        <v>3525</v>
      </c>
      <c r="F177" s="21" t="s">
        <v>3478</v>
      </c>
      <c r="G177" s="21" t="s">
        <v>1044</v>
      </c>
      <c r="H177" s="21" t="s">
        <v>1005</v>
      </c>
      <c r="I177" s="21" t="s">
        <v>4753</v>
      </c>
      <c r="J177" s="2" t="s">
        <v>3479</v>
      </c>
      <c r="K177" s="22" t="s">
        <v>1038</v>
      </c>
      <c r="L177" s="2" t="s">
        <v>3489</v>
      </c>
      <c r="M177" s="2" t="s">
        <v>3489</v>
      </c>
      <c r="N177" s="2" t="s">
        <v>3489</v>
      </c>
      <c r="O177" s="2" t="s">
        <v>1098</v>
      </c>
      <c r="P177" s="2" t="str">
        <f t="shared" si="4"/>
        <v>A-Onsite</v>
      </c>
      <c r="Q177" s="2" t="str">
        <f t="shared" si="5"/>
        <v>A-S2_Onsite</v>
      </c>
      <c r="R177" s="2" t="s">
        <v>3476</v>
      </c>
      <c r="S177" s="2" t="s">
        <v>1041</v>
      </c>
      <c r="T177" s="21" t="s">
        <v>3477</v>
      </c>
    </row>
    <row r="178" spans="1:20" x14ac:dyDescent="0.3">
      <c r="A178" s="21" t="s">
        <v>219</v>
      </c>
      <c r="B178" s="21" t="s">
        <v>1054</v>
      </c>
      <c r="C178" s="21" t="s">
        <v>220</v>
      </c>
      <c r="D178" s="21" t="s">
        <v>221</v>
      </c>
      <c r="E178" s="2" t="s">
        <v>3525</v>
      </c>
      <c r="F178" s="21" t="s">
        <v>3480</v>
      </c>
      <c r="G178" s="21" t="s">
        <v>1034</v>
      </c>
      <c r="H178" s="21" t="s">
        <v>997</v>
      </c>
      <c r="I178" s="21" t="s">
        <v>4754</v>
      </c>
      <c r="J178" s="2" t="s">
        <v>3481</v>
      </c>
      <c r="K178" s="22" t="s">
        <v>1048</v>
      </c>
      <c r="L178" s="2" t="s">
        <v>3489</v>
      </c>
      <c r="M178" s="2" t="s">
        <v>3489</v>
      </c>
      <c r="N178" s="2" t="s">
        <v>3489</v>
      </c>
      <c r="O178" s="2" t="s">
        <v>1098</v>
      </c>
      <c r="P178" s="2" t="str">
        <f t="shared" si="4"/>
        <v>A-Onsite</v>
      </c>
      <c r="Q178" s="2" t="str">
        <f t="shared" si="5"/>
        <v>A-S2_Onsite</v>
      </c>
      <c r="R178" s="2" t="s">
        <v>3476</v>
      </c>
      <c r="S178" s="2" t="s">
        <v>1041</v>
      </c>
      <c r="T178" s="21" t="s">
        <v>3477</v>
      </c>
    </row>
    <row r="179" spans="1:20" x14ac:dyDescent="0.3">
      <c r="A179" s="21" t="s">
        <v>219</v>
      </c>
      <c r="B179" s="21" t="s">
        <v>1054</v>
      </c>
      <c r="C179" s="21" t="s">
        <v>220</v>
      </c>
      <c r="D179" s="21" t="s">
        <v>221</v>
      </c>
      <c r="E179" s="2" t="s">
        <v>3525</v>
      </c>
      <c r="F179" s="21" t="s">
        <v>3482</v>
      </c>
      <c r="G179" s="21" t="s">
        <v>1063</v>
      </c>
      <c r="H179" s="21" t="s">
        <v>3483</v>
      </c>
      <c r="I179" s="21" t="s">
        <v>4755</v>
      </c>
      <c r="J179" s="2" t="s">
        <v>3484</v>
      </c>
      <c r="K179" s="22" t="s">
        <v>1038</v>
      </c>
      <c r="L179" s="2" t="s">
        <v>3489</v>
      </c>
      <c r="M179" s="2" t="s">
        <v>3489</v>
      </c>
      <c r="N179" s="2" t="s">
        <v>3489</v>
      </c>
      <c r="O179" s="2" t="s">
        <v>1098</v>
      </c>
      <c r="P179" s="2" t="str">
        <f t="shared" si="4"/>
        <v>A-Onsite</v>
      </c>
      <c r="Q179" s="2" t="str">
        <f t="shared" si="5"/>
        <v>A-S2_Onsite</v>
      </c>
      <c r="R179" s="2" t="s">
        <v>3476</v>
      </c>
      <c r="S179" s="2" t="s">
        <v>1041</v>
      </c>
      <c r="T179" s="21" t="s">
        <v>3477</v>
      </c>
    </row>
    <row r="180" spans="1:20" x14ac:dyDescent="0.3">
      <c r="A180" s="21" t="s">
        <v>225</v>
      </c>
      <c r="B180" s="21" t="s">
        <v>1054</v>
      </c>
      <c r="C180" s="21" t="s">
        <v>226</v>
      </c>
      <c r="D180" s="21" t="s">
        <v>227</v>
      </c>
      <c r="E180" s="2" t="s">
        <v>1213</v>
      </c>
      <c r="F180" s="21" t="s">
        <v>3473</v>
      </c>
      <c r="G180" s="21" t="s">
        <v>1050</v>
      </c>
      <c r="H180" s="21" t="s">
        <v>3474</v>
      </c>
      <c r="I180" s="21" t="s">
        <v>4756</v>
      </c>
      <c r="J180" s="2" t="s">
        <v>3475</v>
      </c>
      <c r="K180" s="22" t="s">
        <v>1048</v>
      </c>
      <c r="L180" s="2" t="s">
        <v>1089</v>
      </c>
      <c r="M180" s="2" t="s">
        <v>1059</v>
      </c>
      <c r="N180" s="2" t="s">
        <v>1090</v>
      </c>
      <c r="O180" s="2" t="s">
        <v>1098</v>
      </c>
      <c r="P180" s="2" t="str">
        <f t="shared" si="4"/>
        <v>A-Onsite</v>
      </c>
      <c r="Q180" s="2" t="str">
        <f t="shared" si="5"/>
        <v>A-S2_Onsite</v>
      </c>
      <c r="R180" s="2" t="s">
        <v>3476</v>
      </c>
      <c r="S180" s="2" t="s">
        <v>1041</v>
      </c>
      <c r="T180" s="21" t="s">
        <v>3477</v>
      </c>
    </row>
    <row r="181" spans="1:20" x14ac:dyDescent="0.3">
      <c r="A181" s="21" t="s">
        <v>225</v>
      </c>
      <c r="B181" s="21" t="s">
        <v>1054</v>
      </c>
      <c r="C181" s="21" t="s">
        <v>226</v>
      </c>
      <c r="D181" s="21" t="s">
        <v>227</v>
      </c>
      <c r="E181" s="2" t="s">
        <v>1213</v>
      </c>
      <c r="F181" s="21" t="s">
        <v>3482</v>
      </c>
      <c r="G181" s="21" t="s">
        <v>1063</v>
      </c>
      <c r="H181" s="21" t="s">
        <v>3483</v>
      </c>
      <c r="I181" s="21" t="s">
        <v>4757</v>
      </c>
      <c r="J181" s="2" t="s">
        <v>3484</v>
      </c>
      <c r="K181" s="22" t="s">
        <v>1038</v>
      </c>
      <c r="L181" s="2" t="s">
        <v>1089</v>
      </c>
      <c r="M181" s="2" t="s">
        <v>1059</v>
      </c>
      <c r="N181" s="2" t="s">
        <v>1090</v>
      </c>
      <c r="O181" s="2" t="s">
        <v>1040</v>
      </c>
      <c r="P181" s="2" t="str">
        <f t="shared" si="4"/>
        <v>P-Onsite</v>
      </c>
      <c r="Q181" s="2" t="str">
        <f t="shared" si="5"/>
        <v>P-S2_Onsite</v>
      </c>
      <c r="R181" s="2" t="s">
        <v>3476</v>
      </c>
      <c r="S181" s="2" t="s">
        <v>1041</v>
      </c>
      <c r="T181" s="21" t="s">
        <v>3477</v>
      </c>
    </row>
    <row r="182" spans="1:20" x14ac:dyDescent="0.3">
      <c r="A182" s="21" t="s">
        <v>228</v>
      </c>
      <c r="B182" s="21" t="s">
        <v>1054</v>
      </c>
      <c r="C182" s="21" t="s">
        <v>229</v>
      </c>
      <c r="D182" s="21" t="s">
        <v>230</v>
      </c>
      <c r="E182" s="2" t="s">
        <v>1216</v>
      </c>
      <c r="F182" s="21" t="s">
        <v>3473</v>
      </c>
      <c r="G182" s="21" t="s">
        <v>1050</v>
      </c>
      <c r="H182" s="21" t="s">
        <v>3474</v>
      </c>
      <c r="I182" s="21" t="s">
        <v>4758</v>
      </c>
      <c r="J182" s="2" t="s">
        <v>3475</v>
      </c>
      <c r="K182" s="22" t="s">
        <v>1048</v>
      </c>
      <c r="L182" s="2" t="s">
        <v>1075</v>
      </c>
      <c r="M182" s="2" t="s">
        <v>1059</v>
      </c>
      <c r="N182" s="2" t="s">
        <v>1076</v>
      </c>
      <c r="O182" s="2" t="s">
        <v>1098</v>
      </c>
      <c r="P182" s="2" t="str">
        <f t="shared" si="4"/>
        <v>A-Onsite</v>
      </c>
      <c r="Q182" s="2" t="str">
        <f t="shared" si="5"/>
        <v>A-S2_Onsite</v>
      </c>
      <c r="R182" s="2" t="s">
        <v>3476</v>
      </c>
      <c r="S182" s="2" t="s">
        <v>1041</v>
      </c>
      <c r="T182" s="21" t="s">
        <v>3477</v>
      </c>
    </row>
    <row r="183" spans="1:20" x14ac:dyDescent="0.3">
      <c r="A183" s="21" t="s">
        <v>228</v>
      </c>
      <c r="B183" s="21" t="s">
        <v>1054</v>
      </c>
      <c r="C183" s="21" t="s">
        <v>229</v>
      </c>
      <c r="D183" s="21" t="s">
        <v>230</v>
      </c>
      <c r="E183" s="2" t="s">
        <v>1216</v>
      </c>
      <c r="F183" s="21" t="s">
        <v>3482</v>
      </c>
      <c r="G183" s="21" t="s">
        <v>1063</v>
      </c>
      <c r="H183" s="21" t="s">
        <v>3483</v>
      </c>
      <c r="I183" s="21" t="s">
        <v>4759</v>
      </c>
      <c r="J183" s="2" t="s">
        <v>3484</v>
      </c>
      <c r="K183" s="22" t="s">
        <v>1038</v>
      </c>
      <c r="L183" s="2" t="s">
        <v>1075</v>
      </c>
      <c r="M183" s="2" t="s">
        <v>1059</v>
      </c>
      <c r="N183" s="2" t="s">
        <v>1076</v>
      </c>
      <c r="O183" s="2" t="s">
        <v>1098</v>
      </c>
      <c r="P183" s="2" t="str">
        <f t="shared" si="4"/>
        <v>A-Onsite</v>
      </c>
      <c r="Q183" s="2" t="str">
        <f t="shared" si="5"/>
        <v>A-S2_Onsite</v>
      </c>
      <c r="R183" s="2" t="s">
        <v>3476</v>
      </c>
      <c r="S183" s="2" t="s">
        <v>1041</v>
      </c>
      <c r="T183" s="21" t="s">
        <v>3477</v>
      </c>
    </row>
    <row r="184" spans="1:20" x14ac:dyDescent="0.3">
      <c r="A184" s="21" t="s">
        <v>231</v>
      </c>
      <c r="B184" s="21" t="s">
        <v>1054</v>
      </c>
      <c r="C184" s="21" t="s">
        <v>232</v>
      </c>
      <c r="D184" s="21" t="s">
        <v>233</v>
      </c>
      <c r="E184" s="2" t="s">
        <v>3526</v>
      </c>
      <c r="F184" s="21" t="s">
        <v>3478</v>
      </c>
      <c r="G184" s="21" t="s">
        <v>1044</v>
      </c>
      <c r="H184" s="21" t="s">
        <v>1005</v>
      </c>
      <c r="I184" s="21" t="s">
        <v>4760</v>
      </c>
      <c r="J184" s="2" t="s">
        <v>3479</v>
      </c>
      <c r="K184" s="22" t="s">
        <v>1038</v>
      </c>
      <c r="L184" s="2" t="s">
        <v>1101</v>
      </c>
      <c r="M184" s="2" t="s">
        <v>1059</v>
      </c>
      <c r="N184" s="2" t="s">
        <v>1102</v>
      </c>
      <c r="O184" s="2" t="s">
        <v>1040</v>
      </c>
      <c r="P184" s="2" t="str">
        <f t="shared" si="4"/>
        <v>P-Onsite</v>
      </c>
      <c r="Q184" s="2" t="str">
        <f t="shared" si="5"/>
        <v>P-S2_Onsite</v>
      </c>
      <c r="R184" s="2" t="s">
        <v>3476</v>
      </c>
      <c r="S184" s="2" t="s">
        <v>1041</v>
      </c>
      <c r="T184" s="21" t="s">
        <v>3477</v>
      </c>
    </row>
    <row r="185" spans="1:20" x14ac:dyDescent="0.3">
      <c r="A185" s="21" t="s">
        <v>234</v>
      </c>
      <c r="B185" s="21" t="s">
        <v>1054</v>
      </c>
      <c r="C185" s="21" t="s">
        <v>235</v>
      </c>
      <c r="D185" s="21" t="s">
        <v>236</v>
      </c>
      <c r="E185" s="2" t="s">
        <v>3527</v>
      </c>
      <c r="F185" s="21" t="s">
        <v>3473</v>
      </c>
      <c r="G185" s="21" t="s">
        <v>1050</v>
      </c>
      <c r="H185" s="21" t="s">
        <v>3474</v>
      </c>
      <c r="I185" s="21" t="s">
        <v>4761</v>
      </c>
      <c r="J185" s="2" t="s">
        <v>3475</v>
      </c>
      <c r="K185" s="22" t="s">
        <v>1048</v>
      </c>
      <c r="L185" s="2" t="s">
        <v>1580</v>
      </c>
      <c r="M185" s="2" t="s">
        <v>1059</v>
      </c>
      <c r="N185" s="2" t="s">
        <v>1581</v>
      </c>
      <c r="O185" s="2" t="s">
        <v>1040</v>
      </c>
      <c r="P185" s="2" t="str">
        <f t="shared" si="4"/>
        <v>P-Onsite</v>
      </c>
      <c r="Q185" s="2" t="str">
        <f t="shared" si="5"/>
        <v>P-S2_Onsite</v>
      </c>
      <c r="R185" s="2" t="s">
        <v>3476</v>
      </c>
      <c r="S185" s="2" t="s">
        <v>1041</v>
      </c>
      <c r="T185" s="21" t="s">
        <v>3477</v>
      </c>
    </row>
    <row r="186" spans="1:20" x14ac:dyDescent="0.3">
      <c r="A186" s="21" t="s">
        <v>234</v>
      </c>
      <c r="B186" s="21" t="s">
        <v>1054</v>
      </c>
      <c r="C186" s="21" t="s">
        <v>235</v>
      </c>
      <c r="D186" s="21" t="s">
        <v>236</v>
      </c>
      <c r="E186" s="2" t="s">
        <v>3527</v>
      </c>
      <c r="F186" s="21" t="s">
        <v>3478</v>
      </c>
      <c r="G186" s="21" t="s">
        <v>1044</v>
      </c>
      <c r="H186" s="21" t="s">
        <v>1005</v>
      </c>
      <c r="I186" s="21" t="s">
        <v>4762</v>
      </c>
      <c r="J186" s="2" t="s">
        <v>3479</v>
      </c>
      <c r="K186" s="22" t="s">
        <v>1038</v>
      </c>
      <c r="L186" s="2" t="s">
        <v>1580</v>
      </c>
      <c r="M186" s="2" t="s">
        <v>1059</v>
      </c>
      <c r="N186" s="2" t="s">
        <v>1581</v>
      </c>
      <c r="O186" s="2" t="s">
        <v>1040</v>
      </c>
      <c r="P186" s="2" t="str">
        <f t="shared" si="4"/>
        <v>P-Onsite</v>
      </c>
      <c r="Q186" s="2" t="str">
        <f t="shared" si="5"/>
        <v>P-S2_Onsite</v>
      </c>
      <c r="R186" s="2" t="s">
        <v>3476</v>
      </c>
      <c r="S186" s="2" t="s">
        <v>1041</v>
      </c>
      <c r="T186" s="21" t="s">
        <v>3477</v>
      </c>
    </row>
    <row r="187" spans="1:20" x14ac:dyDescent="0.3">
      <c r="A187" s="21" t="s">
        <v>234</v>
      </c>
      <c r="B187" s="21" t="s">
        <v>1054</v>
      </c>
      <c r="C187" s="21" t="s">
        <v>235</v>
      </c>
      <c r="D187" s="21" t="s">
        <v>236</v>
      </c>
      <c r="E187" s="2" t="s">
        <v>3527</v>
      </c>
      <c r="F187" s="21" t="s">
        <v>3480</v>
      </c>
      <c r="G187" s="21" t="s">
        <v>1034</v>
      </c>
      <c r="H187" s="21" t="s">
        <v>997</v>
      </c>
      <c r="I187" s="21" t="s">
        <v>4763</v>
      </c>
      <c r="J187" s="2" t="s">
        <v>3481</v>
      </c>
      <c r="K187" s="22" t="s">
        <v>1048</v>
      </c>
      <c r="L187" s="2" t="s">
        <v>1580</v>
      </c>
      <c r="M187" s="2" t="s">
        <v>1059</v>
      </c>
      <c r="N187" s="2" t="s">
        <v>1581</v>
      </c>
      <c r="O187" s="2" t="s">
        <v>1040</v>
      </c>
      <c r="P187" s="2" t="str">
        <f t="shared" si="4"/>
        <v>P-Onsite</v>
      </c>
      <c r="Q187" s="2" t="str">
        <f t="shared" si="5"/>
        <v>P-S2_Onsite</v>
      </c>
      <c r="R187" s="2" t="s">
        <v>3476</v>
      </c>
      <c r="S187" s="2" t="s">
        <v>1041</v>
      </c>
      <c r="T187" s="21" t="s">
        <v>3477</v>
      </c>
    </row>
    <row r="188" spans="1:20" x14ac:dyDescent="0.3">
      <c r="A188" s="21" t="s">
        <v>234</v>
      </c>
      <c r="B188" s="21" t="s">
        <v>1054</v>
      </c>
      <c r="C188" s="21" t="s">
        <v>235</v>
      </c>
      <c r="D188" s="21" t="s">
        <v>236</v>
      </c>
      <c r="E188" s="2" t="s">
        <v>3527</v>
      </c>
      <c r="F188" s="21" t="s">
        <v>3482</v>
      </c>
      <c r="G188" s="21" t="s">
        <v>1063</v>
      </c>
      <c r="H188" s="21" t="s">
        <v>3483</v>
      </c>
      <c r="I188" s="21" t="s">
        <v>4764</v>
      </c>
      <c r="J188" s="2" t="s">
        <v>3484</v>
      </c>
      <c r="K188" s="22" t="s">
        <v>1038</v>
      </c>
      <c r="L188" s="2" t="s">
        <v>1580</v>
      </c>
      <c r="M188" s="2" t="s">
        <v>1059</v>
      </c>
      <c r="N188" s="2" t="s">
        <v>1581</v>
      </c>
      <c r="O188" s="2" t="s">
        <v>1040</v>
      </c>
      <c r="P188" s="2" t="str">
        <f t="shared" si="4"/>
        <v>P-Onsite</v>
      </c>
      <c r="Q188" s="2" t="str">
        <f t="shared" si="5"/>
        <v>P-S2_Onsite</v>
      </c>
      <c r="R188" s="2" t="s">
        <v>3476</v>
      </c>
      <c r="S188" s="2" t="s">
        <v>1041</v>
      </c>
      <c r="T188" s="21" t="s">
        <v>3477</v>
      </c>
    </row>
    <row r="189" spans="1:20" x14ac:dyDescent="0.3">
      <c r="A189" s="21" t="s">
        <v>237</v>
      </c>
      <c r="B189" s="21" t="s">
        <v>1054</v>
      </c>
      <c r="C189" s="21" t="s">
        <v>238</v>
      </c>
      <c r="D189" s="21" t="s">
        <v>239</v>
      </c>
      <c r="E189" s="2" t="s">
        <v>3528</v>
      </c>
      <c r="F189" s="21" t="s">
        <v>3473</v>
      </c>
      <c r="G189" s="21" t="s">
        <v>1050</v>
      </c>
      <c r="H189" s="21" t="s">
        <v>3474</v>
      </c>
      <c r="I189" s="21" t="s">
        <v>4765</v>
      </c>
      <c r="J189" s="2" t="s">
        <v>3475</v>
      </c>
      <c r="K189" s="22" t="s">
        <v>1048</v>
      </c>
      <c r="L189" s="2" t="s">
        <v>1075</v>
      </c>
      <c r="M189" s="2" t="s">
        <v>1059</v>
      </c>
      <c r="N189" s="2" t="s">
        <v>1076</v>
      </c>
      <c r="O189" s="2" t="s">
        <v>1040</v>
      </c>
      <c r="P189" s="2" t="str">
        <f t="shared" si="4"/>
        <v>P-Onsite</v>
      </c>
      <c r="Q189" s="2" t="str">
        <f t="shared" si="5"/>
        <v>P-S2_Onsite</v>
      </c>
      <c r="R189" s="2" t="s">
        <v>3476</v>
      </c>
      <c r="S189" s="2" t="s">
        <v>1041</v>
      </c>
      <c r="T189" s="21" t="s">
        <v>3477</v>
      </c>
    </row>
    <row r="190" spans="1:20" x14ac:dyDescent="0.3">
      <c r="A190" s="21" t="s">
        <v>237</v>
      </c>
      <c r="B190" s="21" t="s">
        <v>1054</v>
      </c>
      <c r="C190" s="21" t="s">
        <v>238</v>
      </c>
      <c r="D190" s="21" t="s">
        <v>239</v>
      </c>
      <c r="E190" s="2" t="s">
        <v>3528</v>
      </c>
      <c r="F190" s="21" t="s">
        <v>3478</v>
      </c>
      <c r="G190" s="21" t="s">
        <v>1044</v>
      </c>
      <c r="H190" s="21" t="s">
        <v>1005</v>
      </c>
      <c r="I190" s="21" t="s">
        <v>4766</v>
      </c>
      <c r="J190" s="2" t="s">
        <v>3479</v>
      </c>
      <c r="K190" s="22" t="s">
        <v>1038</v>
      </c>
      <c r="L190" s="2" t="s">
        <v>1075</v>
      </c>
      <c r="M190" s="2" t="s">
        <v>1059</v>
      </c>
      <c r="N190" s="2" t="s">
        <v>1076</v>
      </c>
      <c r="O190" s="2" t="s">
        <v>1040</v>
      </c>
      <c r="P190" s="2" t="str">
        <f t="shared" si="4"/>
        <v>P-Onsite</v>
      </c>
      <c r="Q190" s="2" t="str">
        <f t="shared" si="5"/>
        <v>P-S2_Onsite</v>
      </c>
      <c r="R190" s="2" t="s">
        <v>3476</v>
      </c>
      <c r="S190" s="2" t="s">
        <v>1041</v>
      </c>
      <c r="T190" s="21" t="s">
        <v>3477</v>
      </c>
    </row>
    <row r="191" spans="1:20" x14ac:dyDescent="0.3">
      <c r="A191" s="21" t="s">
        <v>237</v>
      </c>
      <c r="B191" s="21" t="s">
        <v>1054</v>
      </c>
      <c r="C191" s="21" t="s">
        <v>238</v>
      </c>
      <c r="D191" s="21" t="s">
        <v>239</v>
      </c>
      <c r="E191" s="2" t="s">
        <v>3528</v>
      </c>
      <c r="F191" s="21" t="s">
        <v>3480</v>
      </c>
      <c r="G191" s="21" t="s">
        <v>1034</v>
      </c>
      <c r="H191" s="21" t="s">
        <v>997</v>
      </c>
      <c r="I191" s="21" t="s">
        <v>4767</v>
      </c>
      <c r="J191" s="2" t="s">
        <v>3481</v>
      </c>
      <c r="K191" s="22" t="s">
        <v>1048</v>
      </c>
      <c r="L191" s="2" t="s">
        <v>1075</v>
      </c>
      <c r="M191" s="2" t="s">
        <v>1059</v>
      </c>
      <c r="N191" s="2" t="s">
        <v>1076</v>
      </c>
      <c r="O191" s="2" t="s">
        <v>1040</v>
      </c>
      <c r="P191" s="2" t="str">
        <f t="shared" si="4"/>
        <v>P-Onsite</v>
      </c>
      <c r="Q191" s="2" t="str">
        <f t="shared" si="5"/>
        <v>P-S2_Onsite</v>
      </c>
      <c r="R191" s="2" t="s">
        <v>3476</v>
      </c>
      <c r="S191" s="2" t="s">
        <v>1041</v>
      </c>
      <c r="T191" s="21" t="s">
        <v>3477</v>
      </c>
    </row>
    <row r="192" spans="1:20" x14ac:dyDescent="0.3">
      <c r="A192" s="21" t="s">
        <v>237</v>
      </c>
      <c r="B192" s="21" t="s">
        <v>1054</v>
      </c>
      <c r="C192" s="21" t="s">
        <v>238</v>
      </c>
      <c r="D192" s="21" t="s">
        <v>239</v>
      </c>
      <c r="E192" s="2" t="s">
        <v>3528</v>
      </c>
      <c r="F192" s="21" t="s">
        <v>3482</v>
      </c>
      <c r="G192" s="21" t="s">
        <v>1063</v>
      </c>
      <c r="H192" s="21" t="s">
        <v>3483</v>
      </c>
      <c r="I192" s="21" t="s">
        <v>4768</v>
      </c>
      <c r="J192" s="2" t="s">
        <v>3484</v>
      </c>
      <c r="K192" s="22" t="s">
        <v>1038</v>
      </c>
      <c r="L192" s="2" t="s">
        <v>1075</v>
      </c>
      <c r="M192" s="2" t="s">
        <v>1059</v>
      </c>
      <c r="N192" s="2" t="s">
        <v>1076</v>
      </c>
      <c r="O192" s="2" t="s">
        <v>1040</v>
      </c>
      <c r="P192" s="2" t="str">
        <f t="shared" si="4"/>
        <v>P-Onsite</v>
      </c>
      <c r="Q192" s="2" t="str">
        <f t="shared" si="5"/>
        <v>P-S2_Onsite</v>
      </c>
      <c r="R192" s="2" t="s">
        <v>3476</v>
      </c>
      <c r="S192" s="2" t="s">
        <v>1041</v>
      </c>
      <c r="T192" s="21" t="s">
        <v>3477</v>
      </c>
    </row>
    <row r="193" spans="1:20" x14ac:dyDescent="0.3">
      <c r="A193" s="21" t="s">
        <v>246</v>
      </c>
      <c r="B193" s="21" t="s">
        <v>1054</v>
      </c>
      <c r="C193" s="21" t="s">
        <v>247</v>
      </c>
      <c r="D193" s="21" t="s">
        <v>248</v>
      </c>
      <c r="E193" s="2" t="s">
        <v>3529</v>
      </c>
      <c r="F193" s="21" t="s">
        <v>3473</v>
      </c>
      <c r="G193" s="21" t="s">
        <v>1050</v>
      </c>
      <c r="H193" s="21" t="s">
        <v>3474</v>
      </c>
      <c r="I193" s="21" t="s">
        <v>4769</v>
      </c>
      <c r="J193" s="2" t="s">
        <v>3475</v>
      </c>
      <c r="K193" s="22" t="s">
        <v>1048</v>
      </c>
      <c r="L193" s="2" t="s">
        <v>1314</v>
      </c>
      <c r="M193" s="2" t="s">
        <v>1059</v>
      </c>
      <c r="N193" s="2" t="s">
        <v>1315</v>
      </c>
      <c r="O193" s="2" t="s">
        <v>1040</v>
      </c>
      <c r="P193" s="2" t="str">
        <f t="shared" si="4"/>
        <v>P-Onsite</v>
      </c>
      <c r="Q193" s="2" t="str">
        <f t="shared" si="5"/>
        <v>P-S2_Onsite</v>
      </c>
      <c r="R193" s="2" t="s">
        <v>3476</v>
      </c>
      <c r="S193" s="2" t="s">
        <v>1041</v>
      </c>
      <c r="T193" s="21" t="s">
        <v>3477</v>
      </c>
    </row>
    <row r="194" spans="1:20" x14ac:dyDescent="0.3">
      <c r="A194" s="21" t="s">
        <v>246</v>
      </c>
      <c r="B194" s="21" t="s">
        <v>1054</v>
      </c>
      <c r="C194" s="21" t="s">
        <v>247</v>
      </c>
      <c r="D194" s="21" t="s">
        <v>248</v>
      </c>
      <c r="E194" s="2" t="s">
        <v>3529</v>
      </c>
      <c r="F194" s="21" t="s">
        <v>3478</v>
      </c>
      <c r="G194" s="21" t="s">
        <v>1044</v>
      </c>
      <c r="H194" s="21" t="s">
        <v>1005</v>
      </c>
      <c r="I194" s="21" t="s">
        <v>4770</v>
      </c>
      <c r="J194" s="2" t="s">
        <v>3479</v>
      </c>
      <c r="K194" s="22" t="s">
        <v>1038</v>
      </c>
      <c r="L194" s="2" t="s">
        <v>1314</v>
      </c>
      <c r="M194" s="2" t="s">
        <v>1059</v>
      </c>
      <c r="N194" s="2" t="s">
        <v>1315</v>
      </c>
      <c r="O194" s="2" t="s">
        <v>1040</v>
      </c>
      <c r="P194" s="2" t="str">
        <f t="shared" si="4"/>
        <v>P-Onsite</v>
      </c>
      <c r="Q194" s="2" t="str">
        <f t="shared" si="5"/>
        <v>P-S2_Onsite</v>
      </c>
      <c r="R194" s="2" t="s">
        <v>3476</v>
      </c>
      <c r="S194" s="2" t="s">
        <v>1041</v>
      </c>
      <c r="T194" s="21" t="s">
        <v>3477</v>
      </c>
    </row>
    <row r="195" spans="1:20" x14ac:dyDescent="0.3">
      <c r="A195" s="21" t="s">
        <v>246</v>
      </c>
      <c r="B195" s="21" t="s">
        <v>1054</v>
      </c>
      <c r="C195" s="21" t="s">
        <v>247</v>
      </c>
      <c r="D195" s="21" t="s">
        <v>248</v>
      </c>
      <c r="E195" s="2" t="s">
        <v>3529</v>
      </c>
      <c r="F195" s="21" t="s">
        <v>3480</v>
      </c>
      <c r="G195" s="21" t="s">
        <v>1034</v>
      </c>
      <c r="H195" s="21" t="s">
        <v>997</v>
      </c>
      <c r="I195" s="21" t="s">
        <v>4771</v>
      </c>
      <c r="J195" s="2" t="s">
        <v>3481</v>
      </c>
      <c r="K195" s="22" t="s">
        <v>1048</v>
      </c>
      <c r="L195" s="2" t="s">
        <v>1314</v>
      </c>
      <c r="M195" s="2" t="s">
        <v>1059</v>
      </c>
      <c r="N195" s="2" t="s">
        <v>1315</v>
      </c>
      <c r="O195" s="2" t="s">
        <v>1040</v>
      </c>
      <c r="P195" s="2" t="str">
        <f t="shared" ref="P195:P258" si="6">CONCATENATE(LEFT(O195,1),"-",B195)</f>
        <v>P-Onsite</v>
      </c>
      <c r="Q195" s="2" t="str">
        <f t="shared" ref="Q195:Q258" si="7">CONCATENATE(LEFT($O195,1),"-",RIGHT($F195,9))</f>
        <v>P-S2_Onsite</v>
      </c>
      <c r="R195" s="2" t="s">
        <v>3476</v>
      </c>
      <c r="S195" s="2" t="s">
        <v>1041</v>
      </c>
      <c r="T195" s="21" t="s">
        <v>3477</v>
      </c>
    </row>
    <row r="196" spans="1:20" x14ac:dyDescent="0.3">
      <c r="A196" s="21" t="s">
        <v>246</v>
      </c>
      <c r="B196" s="21" t="s">
        <v>1054</v>
      </c>
      <c r="C196" s="21" t="s">
        <v>247</v>
      </c>
      <c r="D196" s="21" t="s">
        <v>248</v>
      </c>
      <c r="E196" s="2" t="s">
        <v>3529</v>
      </c>
      <c r="F196" s="21" t="s">
        <v>3482</v>
      </c>
      <c r="G196" s="21" t="s">
        <v>1063</v>
      </c>
      <c r="H196" s="21" t="s">
        <v>3483</v>
      </c>
      <c r="I196" s="21" t="s">
        <v>4772</v>
      </c>
      <c r="J196" s="2" t="s">
        <v>3484</v>
      </c>
      <c r="K196" s="22" t="s">
        <v>1038</v>
      </c>
      <c r="L196" s="2" t="s">
        <v>1314</v>
      </c>
      <c r="M196" s="2" t="s">
        <v>1059</v>
      </c>
      <c r="N196" s="2" t="s">
        <v>1315</v>
      </c>
      <c r="O196" s="2" t="s">
        <v>1040</v>
      </c>
      <c r="P196" s="2" t="str">
        <f t="shared" si="6"/>
        <v>P-Onsite</v>
      </c>
      <c r="Q196" s="2" t="str">
        <f t="shared" si="7"/>
        <v>P-S2_Onsite</v>
      </c>
      <c r="R196" s="2" t="s">
        <v>3476</v>
      </c>
      <c r="S196" s="2" t="s">
        <v>1041</v>
      </c>
      <c r="T196" s="21" t="s">
        <v>3477</v>
      </c>
    </row>
    <row r="197" spans="1:20" x14ac:dyDescent="0.3">
      <c r="A197" s="21" t="s">
        <v>249</v>
      </c>
      <c r="B197" s="21" t="s">
        <v>1054</v>
      </c>
      <c r="C197" s="21" t="s">
        <v>250</v>
      </c>
      <c r="D197" s="21" t="s">
        <v>251</v>
      </c>
      <c r="E197" s="2" t="s">
        <v>3530</v>
      </c>
      <c r="F197" s="21" t="s">
        <v>3473</v>
      </c>
      <c r="G197" s="21" t="s">
        <v>1050</v>
      </c>
      <c r="H197" s="21" t="s">
        <v>3474</v>
      </c>
      <c r="I197" s="21" t="s">
        <v>4773</v>
      </c>
      <c r="J197" s="2" t="s">
        <v>3475</v>
      </c>
      <c r="K197" s="22" t="s">
        <v>1048</v>
      </c>
      <c r="L197" s="2" t="s">
        <v>1058</v>
      </c>
      <c r="M197" s="2" t="s">
        <v>1059</v>
      </c>
      <c r="N197" s="2" t="s">
        <v>1106</v>
      </c>
      <c r="O197" s="2" t="s">
        <v>1040</v>
      </c>
      <c r="P197" s="2" t="str">
        <f t="shared" si="6"/>
        <v>P-Onsite</v>
      </c>
      <c r="Q197" s="2" t="str">
        <f t="shared" si="7"/>
        <v>P-S2_Onsite</v>
      </c>
      <c r="R197" s="2" t="s">
        <v>3476</v>
      </c>
      <c r="S197" s="2" t="s">
        <v>1041</v>
      </c>
      <c r="T197" s="21" t="s">
        <v>3477</v>
      </c>
    </row>
    <row r="198" spans="1:20" x14ac:dyDescent="0.3">
      <c r="A198" s="21" t="s">
        <v>249</v>
      </c>
      <c r="B198" s="21" t="s">
        <v>1054</v>
      </c>
      <c r="C198" s="21" t="s">
        <v>250</v>
      </c>
      <c r="D198" s="21" t="s">
        <v>251</v>
      </c>
      <c r="E198" s="2" t="s">
        <v>3530</v>
      </c>
      <c r="F198" s="21" t="s">
        <v>3478</v>
      </c>
      <c r="G198" s="21" t="s">
        <v>1044</v>
      </c>
      <c r="H198" s="21" t="s">
        <v>1005</v>
      </c>
      <c r="I198" s="21" t="s">
        <v>4774</v>
      </c>
      <c r="J198" s="2" t="s">
        <v>3479</v>
      </c>
      <c r="K198" s="22" t="s">
        <v>1038</v>
      </c>
      <c r="L198" s="2" t="s">
        <v>1058</v>
      </c>
      <c r="M198" s="2" t="s">
        <v>1059</v>
      </c>
      <c r="N198" s="2" t="s">
        <v>1106</v>
      </c>
      <c r="O198" s="2" t="s">
        <v>1040</v>
      </c>
      <c r="P198" s="2" t="str">
        <f t="shared" si="6"/>
        <v>P-Onsite</v>
      </c>
      <c r="Q198" s="2" t="str">
        <f t="shared" si="7"/>
        <v>P-S2_Onsite</v>
      </c>
      <c r="R198" s="2" t="s">
        <v>3476</v>
      </c>
      <c r="S198" s="2" t="s">
        <v>1041</v>
      </c>
      <c r="T198" s="21" t="s">
        <v>3477</v>
      </c>
    </row>
    <row r="199" spans="1:20" x14ac:dyDescent="0.3">
      <c r="A199" s="21" t="s">
        <v>249</v>
      </c>
      <c r="B199" s="21" t="s">
        <v>1054</v>
      </c>
      <c r="C199" s="21" t="s">
        <v>250</v>
      </c>
      <c r="D199" s="21" t="s">
        <v>251</v>
      </c>
      <c r="E199" s="2" t="s">
        <v>3530</v>
      </c>
      <c r="F199" s="21" t="s">
        <v>3480</v>
      </c>
      <c r="G199" s="21" t="s">
        <v>1034</v>
      </c>
      <c r="H199" s="21" t="s">
        <v>997</v>
      </c>
      <c r="I199" s="21" t="s">
        <v>4775</v>
      </c>
      <c r="J199" s="2" t="s">
        <v>3481</v>
      </c>
      <c r="K199" s="22" t="s">
        <v>1048</v>
      </c>
      <c r="L199" s="2" t="s">
        <v>1058</v>
      </c>
      <c r="M199" s="2" t="s">
        <v>1059</v>
      </c>
      <c r="N199" s="2" t="s">
        <v>1106</v>
      </c>
      <c r="O199" s="2" t="s">
        <v>1040</v>
      </c>
      <c r="P199" s="2" t="str">
        <f t="shared" si="6"/>
        <v>P-Onsite</v>
      </c>
      <c r="Q199" s="2" t="str">
        <f t="shared" si="7"/>
        <v>P-S2_Onsite</v>
      </c>
      <c r="R199" s="2" t="s">
        <v>3476</v>
      </c>
      <c r="S199" s="2" t="s">
        <v>1041</v>
      </c>
      <c r="T199" s="21" t="s">
        <v>3477</v>
      </c>
    </row>
    <row r="200" spans="1:20" x14ac:dyDescent="0.3">
      <c r="A200" s="21" t="s">
        <v>249</v>
      </c>
      <c r="B200" s="21" t="s">
        <v>1054</v>
      </c>
      <c r="C200" s="21" t="s">
        <v>250</v>
      </c>
      <c r="D200" s="21" t="s">
        <v>251</v>
      </c>
      <c r="E200" s="2" t="s">
        <v>3530</v>
      </c>
      <c r="F200" s="21" t="s">
        <v>3482</v>
      </c>
      <c r="G200" s="21" t="s">
        <v>1063</v>
      </c>
      <c r="H200" s="21" t="s">
        <v>3483</v>
      </c>
      <c r="I200" s="21" t="s">
        <v>4776</v>
      </c>
      <c r="J200" s="2" t="s">
        <v>3484</v>
      </c>
      <c r="K200" s="22" t="s">
        <v>1038</v>
      </c>
      <c r="L200" s="2" t="s">
        <v>1058</v>
      </c>
      <c r="M200" s="2" t="s">
        <v>1059</v>
      </c>
      <c r="N200" s="2" t="s">
        <v>1106</v>
      </c>
      <c r="O200" s="2" t="s">
        <v>1040</v>
      </c>
      <c r="P200" s="2" t="str">
        <f t="shared" si="6"/>
        <v>P-Onsite</v>
      </c>
      <c r="Q200" s="2" t="str">
        <f t="shared" si="7"/>
        <v>P-S2_Onsite</v>
      </c>
      <c r="R200" s="2" t="s">
        <v>3476</v>
      </c>
      <c r="S200" s="2" t="s">
        <v>1041</v>
      </c>
      <c r="T200" s="21" t="s">
        <v>3477</v>
      </c>
    </row>
    <row r="201" spans="1:20" x14ac:dyDescent="0.3">
      <c r="A201" s="21" t="s">
        <v>252</v>
      </c>
      <c r="B201" s="21" t="s">
        <v>1054</v>
      </c>
      <c r="C201" s="21" t="s">
        <v>253</v>
      </c>
      <c r="D201" s="21" t="s">
        <v>254</v>
      </c>
      <c r="E201" s="2" t="s">
        <v>3531</v>
      </c>
      <c r="F201" s="21" t="s">
        <v>3473</v>
      </c>
      <c r="G201" s="21" t="s">
        <v>1050</v>
      </c>
      <c r="H201" s="21" t="s">
        <v>3474</v>
      </c>
      <c r="I201" s="21" t="s">
        <v>4777</v>
      </c>
      <c r="J201" s="2" t="s">
        <v>3475</v>
      </c>
      <c r="K201" s="22" t="s">
        <v>1048</v>
      </c>
      <c r="L201" s="2" t="s">
        <v>3489</v>
      </c>
      <c r="M201" s="2" t="s">
        <v>3489</v>
      </c>
      <c r="N201" s="2" t="s">
        <v>3489</v>
      </c>
      <c r="O201" s="2" t="s">
        <v>1098</v>
      </c>
      <c r="P201" s="2" t="str">
        <f t="shared" si="6"/>
        <v>A-Onsite</v>
      </c>
      <c r="Q201" s="2" t="str">
        <f t="shared" si="7"/>
        <v>A-S2_Onsite</v>
      </c>
      <c r="R201" s="2" t="s">
        <v>3476</v>
      </c>
      <c r="S201" s="2" t="s">
        <v>1041</v>
      </c>
      <c r="T201" s="21" t="s">
        <v>3477</v>
      </c>
    </row>
    <row r="202" spans="1:20" x14ac:dyDescent="0.3">
      <c r="A202" s="21" t="s">
        <v>252</v>
      </c>
      <c r="B202" s="21" t="s">
        <v>1054</v>
      </c>
      <c r="C202" s="21" t="s">
        <v>253</v>
      </c>
      <c r="D202" s="21" t="s">
        <v>254</v>
      </c>
      <c r="E202" s="2" t="s">
        <v>3531</v>
      </c>
      <c r="F202" s="21" t="s">
        <v>3478</v>
      </c>
      <c r="G202" s="21" t="s">
        <v>1044</v>
      </c>
      <c r="H202" s="21" t="s">
        <v>1005</v>
      </c>
      <c r="I202" s="21" t="s">
        <v>4778</v>
      </c>
      <c r="J202" s="2" t="s">
        <v>3479</v>
      </c>
      <c r="K202" s="22" t="s">
        <v>1038</v>
      </c>
      <c r="L202" s="2" t="s">
        <v>3489</v>
      </c>
      <c r="M202" s="2" t="s">
        <v>3489</v>
      </c>
      <c r="N202" s="2" t="s">
        <v>3489</v>
      </c>
      <c r="O202" s="2" t="s">
        <v>1098</v>
      </c>
      <c r="P202" s="2" t="str">
        <f t="shared" si="6"/>
        <v>A-Onsite</v>
      </c>
      <c r="Q202" s="2" t="str">
        <f t="shared" si="7"/>
        <v>A-S2_Onsite</v>
      </c>
      <c r="R202" s="2" t="s">
        <v>3476</v>
      </c>
      <c r="S202" s="2" t="s">
        <v>1041</v>
      </c>
      <c r="T202" s="21" t="s">
        <v>3477</v>
      </c>
    </row>
    <row r="203" spans="1:20" x14ac:dyDescent="0.3">
      <c r="A203" s="21" t="s">
        <v>252</v>
      </c>
      <c r="B203" s="21" t="s">
        <v>1054</v>
      </c>
      <c r="C203" s="21" t="s">
        <v>253</v>
      </c>
      <c r="D203" s="21" t="s">
        <v>254</v>
      </c>
      <c r="E203" s="2" t="s">
        <v>3531</v>
      </c>
      <c r="F203" s="21" t="s">
        <v>3480</v>
      </c>
      <c r="G203" s="21" t="s">
        <v>1034</v>
      </c>
      <c r="H203" s="21" t="s">
        <v>997</v>
      </c>
      <c r="I203" s="21" t="s">
        <v>4779</v>
      </c>
      <c r="J203" s="2" t="s">
        <v>3481</v>
      </c>
      <c r="K203" s="22" t="s">
        <v>1048</v>
      </c>
      <c r="L203" s="2" t="s">
        <v>3489</v>
      </c>
      <c r="M203" s="2" t="s">
        <v>3489</v>
      </c>
      <c r="N203" s="2" t="s">
        <v>3489</v>
      </c>
      <c r="O203" s="2" t="s">
        <v>1098</v>
      </c>
      <c r="P203" s="2" t="str">
        <f t="shared" si="6"/>
        <v>A-Onsite</v>
      </c>
      <c r="Q203" s="2" t="str">
        <f t="shared" si="7"/>
        <v>A-S2_Onsite</v>
      </c>
      <c r="R203" s="2" t="s">
        <v>3476</v>
      </c>
      <c r="S203" s="2" t="s">
        <v>1041</v>
      </c>
      <c r="T203" s="21" t="s">
        <v>3477</v>
      </c>
    </row>
    <row r="204" spans="1:20" x14ac:dyDescent="0.3">
      <c r="A204" s="21" t="s">
        <v>252</v>
      </c>
      <c r="B204" s="21" t="s">
        <v>1054</v>
      </c>
      <c r="C204" s="21" t="s">
        <v>253</v>
      </c>
      <c r="D204" s="21" t="s">
        <v>254</v>
      </c>
      <c r="E204" s="2" t="s">
        <v>3531</v>
      </c>
      <c r="F204" s="21" t="s">
        <v>3482</v>
      </c>
      <c r="G204" s="21" t="s">
        <v>1063</v>
      </c>
      <c r="H204" s="21" t="s">
        <v>3483</v>
      </c>
      <c r="I204" s="21" t="s">
        <v>4780</v>
      </c>
      <c r="J204" s="2" t="s">
        <v>3484</v>
      </c>
      <c r="K204" s="22" t="s">
        <v>1038</v>
      </c>
      <c r="L204" s="2" t="s">
        <v>3489</v>
      </c>
      <c r="M204" s="2" t="s">
        <v>3489</v>
      </c>
      <c r="N204" s="2" t="s">
        <v>3489</v>
      </c>
      <c r="O204" s="2" t="s">
        <v>1098</v>
      </c>
      <c r="P204" s="2" t="str">
        <f t="shared" si="6"/>
        <v>A-Onsite</v>
      </c>
      <c r="Q204" s="2" t="str">
        <f t="shared" si="7"/>
        <v>A-S2_Onsite</v>
      </c>
      <c r="R204" s="2" t="s">
        <v>3476</v>
      </c>
      <c r="S204" s="2" t="s">
        <v>1041</v>
      </c>
      <c r="T204" s="21" t="s">
        <v>3477</v>
      </c>
    </row>
    <row r="205" spans="1:20" x14ac:dyDescent="0.3">
      <c r="A205" s="21" t="s">
        <v>258</v>
      </c>
      <c r="B205" s="21" t="s">
        <v>1054</v>
      </c>
      <c r="C205" s="21" t="s">
        <v>259</v>
      </c>
      <c r="D205" s="21" t="s">
        <v>260</v>
      </c>
      <c r="E205" s="2" t="s">
        <v>3532</v>
      </c>
      <c r="F205" s="21" t="s">
        <v>3473</v>
      </c>
      <c r="G205" s="21" t="s">
        <v>1050</v>
      </c>
      <c r="H205" s="21" t="s">
        <v>3474</v>
      </c>
      <c r="I205" s="21" t="s">
        <v>4781</v>
      </c>
      <c r="J205" s="2" t="s">
        <v>3475</v>
      </c>
      <c r="K205" s="22" t="s">
        <v>1048</v>
      </c>
      <c r="L205" s="2" t="s">
        <v>1157</v>
      </c>
      <c r="M205" s="2" t="s">
        <v>1059</v>
      </c>
      <c r="N205" s="2" t="s">
        <v>1158</v>
      </c>
      <c r="O205" s="2" t="s">
        <v>1040</v>
      </c>
      <c r="P205" s="2" t="str">
        <f t="shared" si="6"/>
        <v>P-Onsite</v>
      </c>
      <c r="Q205" s="2" t="str">
        <f t="shared" si="7"/>
        <v>P-S2_Onsite</v>
      </c>
      <c r="R205" s="2" t="s">
        <v>3476</v>
      </c>
      <c r="S205" s="2" t="s">
        <v>1041</v>
      </c>
      <c r="T205" s="21" t="s">
        <v>3477</v>
      </c>
    </row>
    <row r="206" spans="1:20" x14ac:dyDescent="0.3">
      <c r="A206" s="21" t="s">
        <v>258</v>
      </c>
      <c r="B206" s="21" t="s">
        <v>1054</v>
      </c>
      <c r="C206" s="21" t="s">
        <v>259</v>
      </c>
      <c r="D206" s="21" t="s">
        <v>260</v>
      </c>
      <c r="E206" s="2" t="s">
        <v>3532</v>
      </c>
      <c r="F206" s="21" t="s">
        <v>3478</v>
      </c>
      <c r="G206" s="21" t="s">
        <v>1044</v>
      </c>
      <c r="H206" s="21" t="s">
        <v>1005</v>
      </c>
      <c r="I206" s="21" t="s">
        <v>4782</v>
      </c>
      <c r="J206" s="2" t="s">
        <v>3479</v>
      </c>
      <c r="K206" s="22" t="s">
        <v>1038</v>
      </c>
      <c r="L206" s="2" t="s">
        <v>1157</v>
      </c>
      <c r="M206" s="2" t="s">
        <v>1059</v>
      </c>
      <c r="N206" s="2" t="s">
        <v>1158</v>
      </c>
      <c r="O206" s="2" t="s">
        <v>1040</v>
      </c>
      <c r="P206" s="2" t="str">
        <f t="shared" si="6"/>
        <v>P-Onsite</v>
      </c>
      <c r="Q206" s="2" t="str">
        <f t="shared" si="7"/>
        <v>P-S2_Onsite</v>
      </c>
      <c r="R206" s="2" t="s">
        <v>3476</v>
      </c>
      <c r="S206" s="2" t="s">
        <v>1041</v>
      </c>
      <c r="T206" s="21" t="s">
        <v>3477</v>
      </c>
    </row>
    <row r="207" spans="1:20" x14ac:dyDescent="0.3">
      <c r="A207" s="21" t="s">
        <v>258</v>
      </c>
      <c r="B207" s="21" t="s">
        <v>1054</v>
      </c>
      <c r="C207" s="21" t="s">
        <v>259</v>
      </c>
      <c r="D207" s="21" t="s">
        <v>260</v>
      </c>
      <c r="E207" s="2" t="s">
        <v>3532</v>
      </c>
      <c r="F207" s="21" t="s">
        <v>3480</v>
      </c>
      <c r="G207" s="21" t="s">
        <v>1034</v>
      </c>
      <c r="H207" s="21" t="s">
        <v>997</v>
      </c>
      <c r="I207" s="21" t="s">
        <v>4783</v>
      </c>
      <c r="J207" s="2" t="s">
        <v>3481</v>
      </c>
      <c r="K207" s="22" t="s">
        <v>1048</v>
      </c>
      <c r="L207" s="2" t="s">
        <v>1157</v>
      </c>
      <c r="M207" s="2" t="s">
        <v>1059</v>
      </c>
      <c r="N207" s="2" t="s">
        <v>1158</v>
      </c>
      <c r="O207" s="2" t="s">
        <v>1040</v>
      </c>
      <c r="P207" s="2" t="str">
        <f t="shared" si="6"/>
        <v>P-Onsite</v>
      </c>
      <c r="Q207" s="2" t="str">
        <f t="shared" si="7"/>
        <v>P-S2_Onsite</v>
      </c>
      <c r="R207" s="2" t="s">
        <v>3476</v>
      </c>
      <c r="S207" s="2" t="s">
        <v>1041</v>
      </c>
      <c r="T207" s="21" t="s">
        <v>3477</v>
      </c>
    </row>
    <row r="208" spans="1:20" x14ac:dyDescent="0.3">
      <c r="A208" s="21" t="s">
        <v>258</v>
      </c>
      <c r="B208" s="21" t="s">
        <v>1054</v>
      </c>
      <c r="C208" s="21" t="s">
        <v>259</v>
      </c>
      <c r="D208" s="21" t="s">
        <v>260</v>
      </c>
      <c r="E208" s="2" t="s">
        <v>3532</v>
      </c>
      <c r="F208" s="21" t="s">
        <v>3482</v>
      </c>
      <c r="G208" s="21" t="s">
        <v>1063</v>
      </c>
      <c r="H208" s="21" t="s">
        <v>3483</v>
      </c>
      <c r="I208" s="21" t="s">
        <v>4784</v>
      </c>
      <c r="J208" s="2" t="s">
        <v>3484</v>
      </c>
      <c r="K208" s="22" t="s">
        <v>1038</v>
      </c>
      <c r="L208" s="2" t="s">
        <v>1157</v>
      </c>
      <c r="M208" s="2" t="s">
        <v>1059</v>
      </c>
      <c r="N208" s="2" t="s">
        <v>1158</v>
      </c>
      <c r="O208" s="2" t="s">
        <v>1040</v>
      </c>
      <c r="P208" s="2" t="str">
        <f t="shared" si="6"/>
        <v>P-Onsite</v>
      </c>
      <c r="Q208" s="2" t="str">
        <f t="shared" si="7"/>
        <v>P-S2_Onsite</v>
      </c>
      <c r="R208" s="2" t="s">
        <v>3476</v>
      </c>
      <c r="S208" s="2" t="s">
        <v>1041</v>
      </c>
      <c r="T208" s="21" t="s">
        <v>3477</v>
      </c>
    </row>
    <row r="209" spans="1:20" x14ac:dyDescent="0.3">
      <c r="A209" s="21" t="s">
        <v>261</v>
      </c>
      <c r="B209" s="21" t="s">
        <v>1054</v>
      </c>
      <c r="C209" s="21" t="s">
        <v>262</v>
      </c>
      <c r="D209" s="21" t="s">
        <v>263</v>
      </c>
      <c r="E209" s="2" t="s">
        <v>3533</v>
      </c>
      <c r="F209" s="21" t="s">
        <v>3473</v>
      </c>
      <c r="G209" s="21" t="s">
        <v>1050</v>
      </c>
      <c r="H209" s="21" t="s">
        <v>3474</v>
      </c>
      <c r="I209" s="21" t="s">
        <v>4785</v>
      </c>
      <c r="J209" s="2" t="s">
        <v>3475</v>
      </c>
      <c r="K209" s="22" t="s">
        <v>1048</v>
      </c>
      <c r="L209" s="2" t="s">
        <v>1089</v>
      </c>
      <c r="M209" s="2" t="s">
        <v>1059</v>
      </c>
      <c r="N209" s="2" t="s">
        <v>1090</v>
      </c>
      <c r="O209" s="2" t="s">
        <v>1098</v>
      </c>
      <c r="P209" s="2" t="str">
        <f t="shared" si="6"/>
        <v>A-Onsite</v>
      </c>
      <c r="Q209" s="2" t="str">
        <f t="shared" si="7"/>
        <v>A-S2_Onsite</v>
      </c>
      <c r="R209" s="2" t="s">
        <v>3476</v>
      </c>
      <c r="S209" s="2" t="s">
        <v>1041</v>
      </c>
      <c r="T209" s="21" t="s">
        <v>3477</v>
      </c>
    </row>
    <row r="210" spans="1:20" x14ac:dyDescent="0.3">
      <c r="A210" s="21" t="s">
        <v>261</v>
      </c>
      <c r="B210" s="21" t="s">
        <v>1054</v>
      </c>
      <c r="C210" s="21" t="s">
        <v>262</v>
      </c>
      <c r="D210" s="21" t="s">
        <v>263</v>
      </c>
      <c r="E210" s="2" t="s">
        <v>3533</v>
      </c>
      <c r="F210" s="21" t="s">
        <v>3478</v>
      </c>
      <c r="G210" s="21" t="s">
        <v>1044</v>
      </c>
      <c r="H210" s="21" t="s">
        <v>1005</v>
      </c>
      <c r="I210" s="21" t="s">
        <v>4786</v>
      </c>
      <c r="J210" s="2" t="s">
        <v>3479</v>
      </c>
      <c r="K210" s="22" t="s">
        <v>1038</v>
      </c>
      <c r="L210" s="2" t="s">
        <v>1089</v>
      </c>
      <c r="M210" s="2" t="s">
        <v>1059</v>
      </c>
      <c r="N210" s="2" t="s">
        <v>1090</v>
      </c>
      <c r="O210" s="2" t="s">
        <v>1040</v>
      </c>
      <c r="P210" s="2" t="str">
        <f t="shared" si="6"/>
        <v>P-Onsite</v>
      </c>
      <c r="Q210" s="2" t="str">
        <f t="shared" si="7"/>
        <v>P-S2_Onsite</v>
      </c>
      <c r="R210" s="2" t="s">
        <v>3476</v>
      </c>
      <c r="S210" s="2" t="s">
        <v>1041</v>
      </c>
      <c r="T210" s="21" t="s">
        <v>3477</v>
      </c>
    </row>
    <row r="211" spans="1:20" x14ac:dyDescent="0.3">
      <c r="A211" s="21" t="s">
        <v>261</v>
      </c>
      <c r="B211" s="21" t="s">
        <v>1054</v>
      </c>
      <c r="C211" s="21" t="s">
        <v>262</v>
      </c>
      <c r="D211" s="21" t="s">
        <v>263</v>
      </c>
      <c r="E211" s="2" t="s">
        <v>3533</v>
      </c>
      <c r="F211" s="21" t="s">
        <v>3480</v>
      </c>
      <c r="G211" s="21" t="s">
        <v>1034</v>
      </c>
      <c r="H211" s="21" t="s">
        <v>997</v>
      </c>
      <c r="I211" s="21" t="s">
        <v>4787</v>
      </c>
      <c r="J211" s="2" t="s">
        <v>3481</v>
      </c>
      <c r="K211" s="22" t="s">
        <v>1048</v>
      </c>
      <c r="L211" s="2" t="s">
        <v>1089</v>
      </c>
      <c r="M211" s="2" t="s">
        <v>1059</v>
      </c>
      <c r="N211" s="2" t="s">
        <v>1090</v>
      </c>
      <c r="O211" s="2" t="s">
        <v>1098</v>
      </c>
      <c r="P211" s="2" t="str">
        <f t="shared" si="6"/>
        <v>A-Onsite</v>
      </c>
      <c r="Q211" s="2" t="str">
        <f t="shared" si="7"/>
        <v>A-S2_Onsite</v>
      </c>
      <c r="R211" s="2" t="s">
        <v>3476</v>
      </c>
      <c r="S211" s="2" t="s">
        <v>1041</v>
      </c>
      <c r="T211" s="21" t="s">
        <v>3477</v>
      </c>
    </row>
    <row r="212" spans="1:20" x14ac:dyDescent="0.3">
      <c r="A212" s="21" t="s">
        <v>261</v>
      </c>
      <c r="B212" s="21" t="s">
        <v>1054</v>
      </c>
      <c r="C212" s="21" t="s">
        <v>262</v>
      </c>
      <c r="D212" s="21" t="s">
        <v>263</v>
      </c>
      <c r="E212" s="2" t="s">
        <v>3533</v>
      </c>
      <c r="F212" s="21" t="s">
        <v>3482</v>
      </c>
      <c r="G212" s="21" t="s">
        <v>1063</v>
      </c>
      <c r="H212" s="21" t="s">
        <v>3483</v>
      </c>
      <c r="I212" s="21" t="s">
        <v>4788</v>
      </c>
      <c r="J212" s="2" t="s">
        <v>3484</v>
      </c>
      <c r="K212" s="22" t="s">
        <v>1038</v>
      </c>
      <c r="L212" s="2" t="s">
        <v>1089</v>
      </c>
      <c r="M212" s="2" t="s">
        <v>1059</v>
      </c>
      <c r="N212" s="2" t="s">
        <v>1090</v>
      </c>
      <c r="O212" s="2" t="s">
        <v>1098</v>
      </c>
      <c r="P212" s="2" t="str">
        <f t="shared" si="6"/>
        <v>A-Onsite</v>
      </c>
      <c r="Q212" s="2" t="str">
        <f t="shared" si="7"/>
        <v>A-S2_Onsite</v>
      </c>
      <c r="R212" s="2" t="s">
        <v>3476</v>
      </c>
      <c r="S212" s="2" t="s">
        <v>1041</v>
      </c>
      <c r="T212" s="21" t="s">
        <v>3477</v>
      </c>
    </row>
    <row r="213" spans="1:20" x14ac:dyDescent="0.3">
      <c r="A213" s="21" t="s">
        <v>264</v>
      </c>
      <c r="B213" s="21" t="s">
        <v>1054</v>
      </c>
      <c r="C213" s="21" t="s">
        <v>265</v>
      </c>
      <c r="D213" s="21" t="s">
        <v>266</v>
      </c>
      <c r="E213" s="2" t="s">
        <v>1225</v>
      </c>
      <c r="F213" s="21" t="s">
        <v>3473</v>
      </c>
      <c r="G213" s="21" t="s">
        <v>1050</v>
      </c>
      <c r="H213" s="21" t="s">
        <v>3474</v>
      </c>
      <c r="I213" s="21" t="s">
        <v>4789</v>
      </c>
      <c r="J213" s="2" t="s">
        <v>3475</v>
      </c>
      <c r="K213" s="22" t="s">
        <v>1048</v>
      </c>
      <c r="L213" s="2" t="s">
        <v>1070</v>
      </c>
      <c r="M213" s="2" t="s">
        <v>1059</v>
      </c>
      <c r="N213" s="2" t="s">
        <v>1071</v>
      </c>
      <c r="O213" s="2" t="s">
        <v>1098</v>
      </c>
      <c r="P213" s="2" t="str">
        <f t="shared" si="6"/>
        <v>A-Onsite</v>
      </c>
      <c r="Q213" s="2" t="str">
        <f t="shared" si="7"/>
        <v>A-S2_Onsite</v>
      </c>
      <c r="R213" s="2" t="s">
        <v>3476</v>
      </c>
      <c r="S213" s="2" t="s">
        <v>1041</v>
      </c>
      <c r="T213" s="21" t="s">
        <v>3477</v>
      </c>
    </row>
    <row r="214" spans="1:20" x14ac:dyDescent="0.3">
      <c r="A214" s="21" t="s">
        <v>264</v>
      </c>
      <c r="B214" s="21" t="s">
        <v>1054</v>
      </c>
      <c r="C214" s="21" t="s">
        <v>265</v>
      </c>
      <c r="D214" s="21" t="s">
        <v>266</v>
      </c>
      <c r="E214" s="2" t="s">
        <v>1225</v>
      </c>
      <c r="F214" s="21" t="s">
        <v>3480</v>
      </c>
      <c r="G214" s="21" t="s">
        <v>1034</v>
      </c>
      <c r="H214" s="21" t="s">
        <v>997</v>
      </c>
      <c r="I214" s="21" t="s">
        <v>4790</v>
      </c>
      <c r="J214" s="2" t="s">
        <v>3481</v>
      </c>
      <c r="K214" s="22" t="s">
        <v>1048</v>
      </c>
      <c r="L214" s="2" t="s">
        <v>1070</v>
      </c>
      <c r="M214" s="2" t="s">
        <v>1059</v>
      </c>
      <c r="N214" s="2" t="s">
        <v>1071</v>
      </c>
      <c r="O214" s="2" t="s">
        <v>1098</v>
      </c>
      <c r="P214" s="2" t="str">
        <f t="shared" si="6"/>
        <v>A-Onsite</v>
      </c>
      <c r="Q214" s="2" t="str">
        <f t="shared" si="7"/>
        <v>A-S2_Onsite</v>
      </c>
      <c r="R214" s="2" t="s">
        <v>3476</v>
      </c>
      <c r="S214" s="2" t="s">
        <v>1041</v>
      </c>
      <c r="T214" s="21" t="s">
        <v>3477</v>
      </c>
    </row>
    <row r="215" spans="1:20" x14ac:dyDescent="0.3">
      <c r="A215" s="21" t="s">
        <v>267</v>
      </c>
      <c r="B215" s="21" t="s">
        <v>1054</v>
      </c>
      <c r="C215" s="21" t="s">
        <v>268</v>
      </c>
      <c r="D215" s="21" t="s">
        <v>269</v>
      </c>
      <c r="E215" s="2" t="s">
        <v>1228</v>
      </c>
      <c r="F215" s="21" t="s">
        <v>3480</v>
      </c>
      <c r="G215" s="21" t="s">
        <v>1034</v>
      </c>
      <c r="H215" s="21" t="s">
        <v>997</v>
      </c>
      <c r="I215" s="21" t="s">
        <v>4791</v>
      </c>
      <c r="J215" s="2" t="s">
        <v>3481</v>
      </c>
      <c r="K215" s="22" t="s">
        <v>1048</v>
      </c>
      <c r="L215" s="2" t="s">
        <v>1164</v>
      </c>
      <c r="M215" s="2" t="s">
        <v>1059</v>
      </c>
      <c r="N215" s="2" t="s">
        <v>1209</v>
      </c>
      <c r="O215" s="2" t="s">
        <v>1040</v>
      </c>
      <c r="P215" s="2" t="str">
        <f t="shared" si="6"/>
        <v>P-Onsite</v>
      </c>
      <c r="Q215" s="2" t="str">
        <f t="shared" si="7"/>
        <v>P-S2_Onsite</v>
      </c>
      <c r="R215" s="2" t="s">
        <v>3476</v>
      </c>
      <c r="S215" s="2" t="s">
        <v>1041</v>
      </c>
      <c r="T215" s="21" t="s">
        <v>3477</v>
      </c>
    </row>
    <row r="216" spans="1:20" x14ac:dyDescent="0.3">
      <c r="A216" s="21" t="s">
        <v>267</v>
      </c>
      <c r="B216" s="21" t="s">
        <v>1054</v>
      </c>
      <c r="C216" s="21" t="s">
        <v>268</v>
      </c>
      <c r="D216" s="21" t="s">
        <v>269</v>
      </c>
      <c r="E216" s="2" t="s">
        <v>1228</v>
      </c>
      <c r="F216" s="21" t="s">
        <v>3482</v>
      </c>
      <c r="G216" s="21" t="s">
        <v>1063</v>
      </c>
      <c r="H216" s="21" t="s">
        <v>3483</v>
      </c>
      <c r="I216" s="21" t="s">
        <v>4792</v>
      </c>
      <c r="J216" s="2" t="s">
        <v>3484</v>
      </c>
      <c r="K216" s="22" t="s">
        <v>1038</v>
      </c>
      <c r="L216" s="2" t="s">
        <v>1164</v>
      </c>
      <c r="M216" s="2" t="s">
        <v>1059</v>
      </c>
      <c r="N216" s="2" t="s">
        <v>1209</v>
      </c>
      <c r="O216" s="2" t="s">
        <v>1040</v>
      </c>
      <c r="P216" s="2" t="str">
        <f t="shared" si="6"/>
        <v>P-Onsite</v>
      </c>
      <c r="Q216" s="2" t="str">
        <f t="shared" si="7"/>
        <v>P-S2_Onsite</v>
      </c>
      <c r="R216" s="2" t="s">
        <v>3476</v>
      </c>
      <c r="S216" s="2" t="s">
        <v>1041</v>
      </c>
      <c r="T216" s="21" t="s">
        <v>3477</v>
      </c>
    </row>
    <row r="217" spans="1:20" x14ac:dyDescent="0.3">
      <c r="A217" s="21" t="s">
        <v>270</v>
      </c>
      <c r="B217" s="21" t="s">
        <v>1054</v>
      </c>
      <c r="C217" s="21" t="s">
        <v>271</v>
      </c>
      <c r="D217" s="21" t="s">
        <v>272</v>
      </c>
      <c r="E217" s="2" t="s">
        <v>3534</v>
      </c>
      <c r="F217" s="21" t="s">
        <v>3473</v>
      </c>
      <c r="G217" s="21" t="s">
        <v>1050</v>
      </c>
      <c r="H217" s="21" t="s">
        <v>3474</v>
      </c>
      <c r="I217" s="21" t="s">
        <v>4793</v>
      </c>
      <c r="J217" s="2" t="s">
        <v>3475</v>
      </c>
      <c r="K217" s="22" t="s">
        <v>1048</v>
      </c>
      <c r="L217" s="2" t="s">
        <v>3489</v>
      </c>
      <c r="M217" s="2" t="s">
        <v>3489</v>
      </c>
      <c r="N217" s="2" t="s">
        <v>3489</v>
      </c>
      <c r="O217" s="2" t="s">
        <v>1098</v>
      </c>
      <c r="P217" s="2" t="str">
        <f t="shared" si="6"/>
        <v>A-Onsite</v>
      </c>
      <c r="Q217" s="2" t="str">
        <f t="shared" si="7"/>
        <v>A-S2_Onsite</v>
      </c>
      <c r="R217" s="2" t="s">
        <v>3476</v>
      </c>
      <c r="S217" s="2" t="s">
        <v>1041</v>
      </c>
      <c r="T217" s="21" t="s">
        <v>3477</v>
      </c>
    </row>
    <row r="218" spans="1:20" x14ac:dyDescent="0.3">
      <c r="A218" s="21" t="s">
        <v>270</v>
      </c>
      <c r="B218" s="21" t="s">
        <v>1054</v>
      </c>
      <c r="C218" s="21" t="s">
        <v>271</v>
      </c>
      <c r="D218" s="21" t="s">
        <v>272</v>
      </c>
      <c r="E218" s="2" t="s">
        <v>3534</v>
      </c>
      <c r="F218" s="21" t="s">
        <v>3478</v>
      </c>
      <c r="G218" s="21" t="s">
        <v>1044</v>
      </c>
      <c r="H218" s="21" t="s">
        <v>1005</v>
      </c>
      <c r="I218" s="21" t="s">
        <v>4794</v>
      </c>
      <c r="J218" s="2" t="s">
        <v>3479</v>
      </c>
      <c r="K218" s="22" t="s">
        <v>1038</v>
      </c>
      <c r="L218" s="2" t="s">
        <v>3489</v>
      </c>
      <c r="M218" s="2" t="s">
        <v>3489</v>
      </c>
      <c r="N218" s="2" t="s">
        <v>3489</v>
      </c>
      <c r="O218" s="2" t="s">
        <v>1098</v>
      </c>
      <c r="P218" s="2" t="str">
        <f t="shared" si="6"/>
        <v>A-Onsite</v>
      </c>
      <c r="Q218" s="2" t="str">
        <f t="shared" si="7"/>
        <v>A-S2_Onsite</v>
      </c>
      <c r="R218" s="2" t="s">
        <v>3476</v>
      </c>
      <c r="S218" s="2" t="s">
        <v>1041</v>
      </c>
      <c r="T218" s="21" t="s">
        <v>3477</v>
      </c>
    </row>
    <row r="219" spans="1:20" x14ac:dyDescent="0.3">
      <c r="A219" s="21" t="s">
        <v>270</v>
      </c>
      <c r="B219" s="21" t="s">
        <v>1054</v>
      </c>
      <c r="C219" s="21" t="s">
        <v>271</v>
      </c>
      <c r="D219" s="21" t="s">
        <v>272</v>
      </c>
      <c r="E219" s="2" t="s">
        <v>3534</v>
      </c>
      <c r="F219" s="21" t="s">
        <v>3480</v>
      </c>
      <c r="G219" s="21" t="s">
        <v>1034</v>
      </c>
      <c r="H219" s="21" t="s">
        <v>997</v>
      </c>
      <c r="I219" s="21" t="s">
        <v>4795</v>
      </c>
      <c r="J219" s="2" t="s">
        <v>3481</v>
      </c>
      <c r="K219" s="22" t="s">
        <v>1048</v>
      </c>
      <c r="L219" s="2" t="s">
        <v>3489</v>
      </c>
      <c r="M219" s="2" t="s">
        <v>3489</v>
      </c>
      <c r="N219" s="2" t="s">
        <v>3489</v>
      </c>
      <c r="O219" s="2" t="s">
        <v>1098</v>
      </c>
      <c r="P219" s="2" t="str">
        <f t="shared" si="6"/>
        <v>A-Onsite</v>
      </c>
      <c r="Q219" s="2" t="str">
        <f t="shared" si="7"/>
        <v>A-S2_Onsite</v>
      </c>
      <c r="R219" s="2" t="s">
        <v>3476</v>
      </c>
      <c r="S219" s="2" t="s">
        <v>1041</v>
      </c>
      <c r="T219" s="21" t="s">
        <v>3477</v>
      </c>
    </row>
    <row r="220" spans="1:20" x14ac:dyDescent="0.3">
      <c r="A220" s="21" t="s">
        <v>270</v>
      </c>
      <c r="B220" s="21" t="s">
        <v>1054</v>
      </c>
      <c r="C220" s="21" t="s">
        <v>271</v>
      </c>
      <c r="D220" s="21" t="s">
        <v>272</v>
      </c>
      <c r="E220" s="2" t="s">
        <v>3534</v>
      </c>
      <c r="F220" s="21" t="s">
        <v>3482</v>
      </c>
      <c r="G220" s="21" t="s">
        <v>1063</v>
      </c>
      <c r="H220" s="21" t="s">
        <v>3483</v>
      </c>
      <c r="I220" s="21" t="s">
        <v>4796</v>
      </c>
      <c r="J220" s="2" t="s">
        <v>3484</v>
      </c>
      <c r="K220" s="22" t="s">
        <v>1038</v>
      </c>
      <c r="L220" s="2" t="s">
        <v>3489</v>
      </c>
      <c r="M220" s="2" t="s">
        <v>3489</v>
      </c>
      <c r="N220" s="2" t="s">
        <v>3489</v>
      </c>
      <c r="O220" s="2" t="s">
        <v>1098</v>
      </c>
      <c r="P220" s="2" t="str">
        <f t="shared" si="6"/>
        <v>A-Onsite</v>
      </c>
      <c r="Q220" s="2" t="str">
        <f t="shared" si="7"/>
        <v>A-S2_Onsite</v>
      </c>
      <c r="R220" s="2" t="s">
        <v>3476</v>
      </c>
      <c r="S220" s="2" t="s">
        <v>1041</v>
      </c>
      <c r="T220" s="21" t="s">
        <v>3477</v>
      </c>
    </row>
    <row r="221" spans="1:20" x14ac:dyDescent="0.3">
      <c r="A221" s="21" t="s">
        <v>273</v>
      </c>
      <c r="B221" s="21" t="s">
        <v>1054</v>
      </c>
      <c r="C221" s="21" t="s">
        <v>274</v>
      </c>
      <c r="D221" s="21" t="s">
        <v>275</v>
      </c>
      <c r="E221" s="2" t="s">
        <v>3535</v>
      </c>
      <c r="F221" s="21" t="s">
        <v>3473</v>
      </c>
      <c r="G221" s="21" t="s">
        <v>1050</v>
      </c>
      <c r="H221" s="21" t="s">
        <v>3474</v>
      </c>
      <c r="I221" s="21" t="s">
        <v>4797</v>
      </c>
      <c r="J221" s="2" t="s">
        <v>3475</v>
      </c>
      <c r="K221" s="22" t="s">
        <v>1048</v>
      </c>
      <c r="L221" s="2" t="s">
        <v>1075</v>
      </c>
      <c r="M221" s="2" t="s">
        <v>1059</v>
      </c>
      <c r="N221" s="2" t="s">
        <v>1076</v>
      </c>
      <c r="O221" s="2" t="s">
        <v>1040</v>
      </c>
      <c r="P221" s="2" t="str">
        <f t="shared" si="6"/>
        <v>P-Onsite</v>
      </c>
      <c r="Q221" s="2" t="str">
        <f t="shared" si="7"/>
        <v>P-S2_Onsite</v>
      </c>
      <c r="R221" s="2" t="s">
        <v>3476</v>
      </c>
      <c r="S221" s="2" t="s">
        <v>1041</v>
      </c>
      <c r="T221" s="21" t="s">
        <v>3477</v>
      </c>
    </row>
    <row r="222" spans="1:20" x14ac:dyDescent="0.3">
      <c r="A222" s="21" t="s">
        <v>273</v>
      </c>
      <c r="B222" s="21" t="s">
        <v>1054</v>
      </c>
      <c r="C222" s="21" t="s">
        <v>274</v>
      </c>
      <c r="D222" s="21" t="s">
        <v>275</v>
      </c>
      <c r="E222" s="2" t="s">
        <v>3535</v>
      </c>
      <c r="F222" s="21" t="s">
        <v>3478</v>
      </c>
      <c r="G222" s="21" t="s">
        <v>1044</v>
      </c>
      <c r="H222" s="21" t="s">
        <v>1005</v>
      </c>
      <c r="I222" s="21" t="s">
        <v>4798</v>
      </c>
      <c r="J222" s="2" t="s">
        <v>3479</v>
      </c>
      <c r="K222" s="22" t="s">
        <v>1038</v>
      </c>
      <c r="L222" s="2" t="s">
        <v>1075</v>
      </c>
      <c r="M222" s="2" t="s">
        <v>1059</v>
      </c>
      <c r="N222" s="2" t="s">
        <v>1076</v>
      </c>
      <c r="O222" s="2" t="s">
        <v>1040</v>
      </c>
      <c r="P222" s="2" t="str">
        <f t="shared" si="6"/>
        <v>P-Onsite</v>
      </c>
      <c r="Q222" s="2" t="str">
        <f t="shared" si="7"/>
        <v>P-S2_Onsite</v>
      </c>
      <c r="R222" s="2" t="s">
        <v>3476</v>
      </c>
      <c r="S222" s="2" t="s">
        <v>1041</v>
      </c>
      <c r="T222" s="21" t="s">
        <v>3477</v>
      </c>
    </row>
    <row r="223" spans="1:20" x14ac:dyDescent="0.3">
      <c r="A223" s="21" t="s">
        <v>273</v>
      </c>
      <c r="B223" s="21" t="s">
        <v>1054</v>
      </c>
      <c r="C223" s="21" t="s">
        <v>274</v>
      </c>
      <c r="D223" s="21" t="s">
        <v>275</v>
      </c>
      <c r="E223" s="2" t="s">
        <v>3535</v>
      </c>
      <c r="F223" s="21" t="s">
        <v>3480</v>
      </c>
      <c r="G223" s="21" t="s">
        <v>1034</v>
      </c>
      <c r="H223" s="21" t="s">
        <v>997</v>
      </c>
      <c r="I223" s="21" t="s">
        <v>4799</v>
      </c>
      <c r="J223" s="2" t="s">
        <v>3481</v>
      </c>
      <c r="K223" s="22" t="s">
        <v>1048</v>
      </c>
      <c r="L223" s="2" t="s">
        <v>1075</v>
      </c>
      <c r="M223" s="2" t="s">
        <v>1059</v>
      </c>
      <c r="N223" s="2" t="s">
        <v>1076</v>
      </c>
      <c r="O223" s="2" t="s">
        <v>1098</v>
      </c>
      <c r="P223" s="2" t="str">
        <f t="shared" si="6"/>
        <v>A-Onsite</v>
      </c>
      <c r="Q223" s="2" t="str">
        <f t="shared" si="7"/>
        <v>A-S2_Onsite</v>
      </c>
      <c r="R223" s="2" t="s">
        <v>3476</v>
      </c>
      <c r="S223" s="2" t="s">
        <v>1041</v>
      </c>
      <c r="T223" s="21" t="s">
        <v>3477</v>
      </c>
    </row>
    <row r="224" spans="1:20" x14ac:dyDescent="0.3">
      <c r="A224" s="21" t="s">
        <v>273</v>
      </c>
      <c r="B224" s="21" t="s">
        <v>1054</v>
      </c>
      <c r="C224" s="21" t="s">
        <v>274</v>
      </c>
      <c r="D224" s="21" t="s">
        <v>275</v>
      </c>
      <c r="E224" s="2" t="s">
        <v>3535</v>
      </c>
      <c r="F224" s="21" t="s">
        <v>3482</v>
      </c>
      <c r="G224" s="21" t="s">
        <v>1063</v>
      </c>
      <c r="H224" s="21" t="s">
        <v>3483</v>
      </c>
      <c r="I224" s="21" t="s">
        <v>4800</v>
      </c>
      <c r="J224" s="2" t="s">
        <v>3484</v>
      </c>
      <c r="K224" s="22" t="s">
        <v>1038</v>
      </c>
      <c r="L224" s="2" t="s">
        <v>1075</v>
      </c>
      <c r="M224" s="2" t="s">
        <v>1059</v>
      </c>
      <c r="N224" s="2" t="s">
        <v>1076</v>
      </c>
      <c r="O224" s="2" t="s">
        <v>1040</v>
      </c>
      <c r="P224" s="2" t="str">
        <f t="shared" si="6"/>
        <v>P-Onsite</v>
      </c>
      <c r="Q224" s="2" t="str">
        <f t="shared" si="7"/>
        <v>P-S2_Onsite</v>
      </c>
      <c r="R224" s="2" t="s">
        <v>3476</v>
      </c>
      <c r="S224" s="2" t="s">
        <v>1041</v>
      </c>
      <c r="T224" s="21" t="s">
        <v>3477</v>
      </c>
    </row>
    <row r="225" spans="1:20" x14ac:dyDescent="0.3">
      <c r="A225" s="21" t="s">
        <v>276</v>
      </c>
      <c r="B225" s="21" t="s">
        <v>1054</v>
      </c>
      <c r="C225" s="21" t="s">
        <v>277</v>
      </c>
      <c r="D225" s="21" t="s">
        <v>278</v>
      </c>
      <c r="E225" s="2" t="s">
        <v>3536</v>
      </c>
      <c r="F225" s="21" t="s">
        <v>3473</v>
      </c>
      <c r="G225" s="21" t="s">
        <v>1050</v>
      </c>
      <c r="H225" s="21" t="s">
        <v>3474</v>
      </c>
      <c r="I225" s="21" t="s">
        <v>4801</v>
      </c>
      <c r="J225" s="2" t="s">
        <v>3475</v>
      </c>
      <c r="K225" s="22" t="s">
        <v>1048</v>
      </c>
      <c r="L225" s="2" t="s">
        <v>1075</v>
      </c>
      <c r="M225" s="2" t="s">
        <v>1059</v>
      </c>
      <c r="N225" s="2" t="s">
        <v>1076</v>
      </c>
      <c r="O225" s="2" t="s">
        <v>1040</v>
      </c>
      <c r="P225" s="2" t="str">
        <f t="shared" si="6"/>
        <v>P-Onsite</v>
      </c>
      <c r="Q225" s="2" t="str">
        <f t="shared" si="7"/>
        <v>P-S2_Onsite</v>
      </c>
      <c r="R225" s="2" t="s">
        <v>3476</v>
      </c>
      <c r="S225" s="2" t="s">
        <v>1041</v>
      </c>
      <c r="T225" s="21" t="s">
        <v>3477</v>
      </c>
    </row>
    <row r="226" spans="1:20" x14ac:dyDescent="0.3">
      <c r="A226" s="21" t="s">
        <v>276</v>
      </c>
      <c r="B226" s="21" t="s">
        <v>1054</v>
      </c>
      <c r="C226" s="21" t="s">
        <v>277</v>
      </c>
      <c r="D226" s="21" t="s">
        <v>278</v>
      </c>
      <c r="E226" s="2" t="s">
        <v>3536</v>
      </c>
      <c r="F226" s="21" t="s">
        <v>3478</v>
      </c>
      <c r="G226" s="21" t="s">
        <v>1044</v>
      </c>
      <c r="H226" s="21" t="s">
        <v>1005</v>
      </c>
      <c r="I226" s="21" t="s">
        <v>4802</v>
      </c>
      <c r="J226" s="2" t="s">
        <v>3479</v>
      </c>
      <c r="K226" s="22" t="s">
        <v>1038</v>
      </c>
      <c r="L226" s="2" t="s">
        <v>1075</v>
      </c>
      <c r="M226" s="2" t="s">
        <v>1059</v>
      </c>
      <c r="N226" s="2" t="s">
        <v>1076</v>
      </c>
      <c r="O226" s="2" t="s">
        <v>1040</v>
      </c>
      <c r="P226" s="2" t="str">
        <f t="shared" si="6"/>
        <v>P-Onsite</v>
      </c>
      <c r="Q226" s="2" t="str">
        <f t="shared" si="7"/>
        <v>P-S2_Onsite</v>
      </c>
      <c r="R226" s="2" t="s">
        <v>3476</v>
      </c>
      <c r="S226" s="2" t="s">
        <v>1041</v>
      </c>
      <c r="T226" s="21" t="s">
        <v>3477</v>
      </c>
    </row>
    <row r="227" spans="1:20" x14ac:dyDescent="0.3">
      <c r="A227" s="21" t="s">
        <v>276</v>
      </c>
      <c r="B227" s="21" t="s">
        <v>1054</v>
      </c>
      <c r="C227" s="21" t="s">
        <v>277</v>
      </c>
      <c r="D227" s="21" t="s">
        <v>278</v>
      </c>
      <c r="E227" s="2" t="s">
        <v>3536</v>
      </c>
      <c r="F227" s="21" t="s">
        <v>3480</v>
      </c>
      <c r="G227" s="21" t="s">
        <v>1034</v>
      </c>
      <c r="H227" s="21" t="s">
        <v>997</v>
      </c>
      <c r="I227" s="21" t="s">
        <v>4803</v>
      </c>
      <c r="J227" s="2" t="s">
        <v>3481</v>
      </c>
      <c r="K227" s="22" t="s">
        <v>1048</v>
      </c>
      <c r="L227" s="2" t="s">
        <v>1075</v>
      </c>
      <c r="M227" s="2" t="s">
        <v>1059</v>
      </c>
      <c r="N227" s="2" t="s">
        <v>1076</v>
      </c>
      <c r="O227" s="2" t="s">
        <v>1098</v>
      </c>
      <c r="P227" s="2" t="str">
        <f t="shared" si="6"/>
        <v>A-Onsite</v>
      </c>
      <c r="Q227" s="2" t="str">
        <f t="shared" si="7"/>
        <v>A-S2_Onsite</v>
      </c>
      <c r="R227" s="2" t="s">
        <v>3476</v>
      </c>
      <c r="S227" s="2" t="s">
        <v>1041</v>
      </c>
      <c r="T227" s="21" t="s">
        <v>3477</v>
      </c>
    </row>
    <row r="228" spans="1:20" x14ac:dyDescent="0.3">
      <c r="A228" s="21" t="s">
        <v>276</v>
      </c>
      <c r="B228" s="21" t="s">
        <v>1054</v>
      </c>
      <c r="C228" s="21" t="s">
        <v>277</v>
      </c>
      <c r="D228" s="21" t="s">
        <v>278</v>
      </c>
      <c r="E228" s="2" t="s">
        <v>3536</v>
      </c>
      <c r="F228" s="21" t="s">
        <v>3482</v>
      </c>
      <c r="G228" s="21" t="s">
        <v>1063</v>
      </c>
      <c r="H228" s="21" t="s">
        <v>3483</v>
      </c>
      <c r="I228" s="21" t="s">
        <v>4804</v>
      </c>
      <c r="J228" s="2" t="s">
        <v>3484</v>
      </c>
      <c r="K228" s="22" t="s">
        <v>1038</v>
      </c>
      <c r="L228" s="2" t="s">
        <v>1075</v>
      </c>
      <c r="M228" s="2" t="s">
        <v>1059</v>
      </c>
      <c r="N228" s="2" t="s">
        <v>1076</v>
      </c>
      <c r="O228" s="2" t="s">
        <v>1040</v>
      </c>
      <c r="P228" s="2" t="str">
        <f t="shared" si="6"/>
        <v>P-Onsite</v>
      </c>
      <c r="Q228" s="2" t="str">
        <f t="shared" si="7"/>
        <v>P-S2_Onsite</v>
      </c>
      <c r="R228" s="2" t="s">
        <v>3476</v>
      </c>
      <c r="S228" s="2" t="s">
        <v>1041</v>
      </c>
      <c r="T228" s="21" t="s">
        <v>3477</v>
      </c>
    </row>
    <row r="229" spans="1:20" x14ac:dyDescent="0.3">
      <c r="A229" s="21" t="s">
        <v>282</v>
      </c>
      <c r="B229" s="21" t="s">
        <v>1054</v>
      </c>
      <c r="C229" s="21" t="s">
        <v>283</v>
      </c>
      <c r="D229" s="21" t="s">
        <v>284</v>
      </c>
      <c r="E229" s="2" t="s">
        <v>3537</v>
      </c>
      <c r="F229" s="21" t="s">
        <v>3473</v>
      </c>
      <c r="G229" s="21" t="s">
        <v>1050</v>
      </c>
      <c r="H229" s="21" t="s">
        <v>3474</v>
      </c>
      <c r="I229" s="21" t="s">
        <v>4805</v>
      </c>
      <c r="J229" s="2" t="s">
        <v>3475</v>
      </c>
      <c r="K229" s="22" t="s">
        <v>1048</v>
      </c>
      <c r="L229" s="2" t="s">
        <v>1083</v>
      </c>
      <c r="M229" s="2" t="s">
        <v>1084</v>
      </c>
      <c r="N229" s="2" t="s">
        <v>1085</v>
      </c>
      <c r="O229" s="2" t="s">
        <v>1040</v>
      </c>
      <c r="P229" s="2" t="str">
        <f t="shared" si="6"/>
        <v>P-Onsite</v>
      </c>
      <c r="Q229" s="2" t="str">
        <f t="shared" si="7"/>
        <v>P-S2_Onsite</v>
      </c>
      <c r="R229" s="2" t="s">
        <v>3476</v>
      </c>
      <c r="S229" s="2" t="s">
        <v>1041</v>
      </c>
      <c r="T229" s="21" t="s">
        <v>3477</v>
      </c>
    </row>
    <row r="230" spans="1:20" x14ac:dyDescent="0.3">
      <c r="A230" s="21" t="s">
        <v>282</v>
      </c>
      <c r="B230" s="21" t="s">
        <v>1054</v>
      </c>
      <c r="C230" s="21" t="s">
        <v>283</v>
      </c>
      <c r="D230" s="21" t="s">
        <v>284</v>
      </c>
      <c r="E230" s="2" t="s">
        <v>3537</v>
      </c>
      <c r="F230" s="21" t="s">
        <v>3478</v>
      </c>
      <c r="G230" s="21" t="s">
        <v>1044</v>
      </c>
      <c r="H230" s="21" t="s">
        <v>1005</v>
      </c>
      <c r="I230" s="21" t="s">
        <v>4806</v>
      </c>
      <c r="J230" s="2" t="s">
        <v>3479</v>
      </c>
      <c r="K230" s="22" t="s">
        <v>1038</v>
      </c>
      <c r="L230" s="2" t="s">
        <v>1083</v>
      </c>
      <c r="M230" s="2" t="s">
        <v>1084</v>
      </c>
      <c r="N230" s="2" t="s">
        <v>1085</v>
      </c>
      <c r="O230" s="2" t="s">
        <v>1040</v>
      </c>
      <c r="P230" s="2" t="str">
        <f t="shared" si="6"/>
        <v>P-Onsite</v>
      </c>
      <c r="Q230" s="2" t="str">
        <f t="shared" si="7"/>
        <v>P-S2_Onsite</v>
      </c>
      <c r="R230" s="2" t="s">
        <v>3476</v>
      </c>
      <c r="S230" s="2" t="s">
        <v>1041</v>
      </c>
      <c r="T230" s="21" t="s">
        <v>3477</v>
      </c>
    </row>
    <row r="231" spans="1:20" x14ac:dyDescent="0.3">
      <c r="A231" s="21" t="s">
        <v>282</v>
      </c>
      <c r="B231" s="21" t="s">
        <v>1054</v>
      </c>
      <c r="C231" s="21" t="s">
        <v>283</v>
      </c>
      <c r="D231" s="21" t="s">
        <v>284</v>
      </c>
      <c r="E231" s="2" t="s">
        <v>3537</v>
      </c>
      <c r="F231" s="21" t="s">
        <v>3480</v>
      </c>
      <c r="G231" s="21" t="s">
        <v>1034</v>
      </c>
      <c r="H231" s="21" t="s">
        <v>997</v>
      </c>
      <c r="I231" s="21" t="s">
        <v>4807</v>
      </c>
      <c r="J231" s="2" t="s">
        <v>3481</v>
      </c>
      <c r="K231" s="22" t="s">
        <v>1048</v>
      </c>
      <c r="L231" s="2" t="s">
        <v>1083</v>
      </c>
      <c r="M231" s="2" t="s">
        <v>1084</v>
      </c>
      <c r="N231" s="2" t="s">
        <v>1085</v>
      </c>
      <c r="O231" s="2" t="s">
        <v>1040</v>
      </c>
      <c r="P231" s="2" t="str">
        <f t="shared" si="6"/>
        <v>P-Onsite</v>
      </c>
      <c r="Q231" s="2" t="str">
        <f t="shared" si="7"/>
        <v>P-S2_Onsite</v>
      </c>
      <c r="R231" s="2" t="s">
        <v>3476</v>
      </c>
      <c r="S231" s="2" t="s">
        <v>1041</v>
      </c>
      <c r="T231" s="21" t="s">
        <v>3477</v>
      </c>
    </row>
    <row r="232" spans="1:20" x14ac:dyDescent="0.3">
      <c r="A232" s="21" t="s">
        <v>282</v>
      </c>
      <c r="B232" s="21" t="s">
        <v>1054</v>
      </c>
      <c r="C232" s="21" t="s">
        <v>283</v>
      </c>
      <c r="D232" s="21" t="s">
        <v>284</v>
      </c>
      <c r="E232" s="2" t="s">
        <v>3537</v>
      </c>
      <c r="F232" s="21" t="s">
        <v>3482</v>
      </c>
      <c r="G232" s="21" t="s">
        <v>1063</v>
      </c>
      <c r="H232" s="21" t="s">
        <v>3483</v>
      </c>
      <c r="I232" s="21" t="s">
        <v>4808</v>
      </c>
      <c r="J232" s="2" t="s">
        <v>3484</v>
      </c>
      <c r="K232" s="22" t="s">
        <v>1038</v>
      </c>
      <c r="L232" s="2" t="s">
        <v>1083</v>
      </c>
      <c r="M232" s="2" t="s">
        <v>1084</v>
      </c>
      <c r="N232" s="2" t="s">
        <v>1085</v>
      </c>
      <c r="O232" s="2" t="s">
        <v>1040</v>
      </c>
      <c r="P232" s="2" t="str">
        <f t="shared" si="6"/>
        <v>P-Onsite</v>
      </c>
      <c r="Q232" s="2" t="str">
        <f t="shared" si="7"/>
        <v>P-S2_Onsite</v>
      </c>
      <c r="R232" s="2" t="s">
        <v>3476</v>
      </c>
      <c r="S232" s="2" t="s">
        <v>1041</v>
      </c>
      <c r="T232" s="21" t="s">
        <v>3477</v>
      </c>
    </row>
    <row r="233" spans="1:20" x14ac:dyDescent="0.3">
      <c r="A233" s="21" t="s">
        <v>285</v>
      </c>
      <c r="B233" s="21" t="s">
        <v>1054</v>
      </c>
      <c r="C233" s="21" t="s">
        <v>286</v>
      </c>
      <c r="D233" s="21" t="s">
        <v>287</v>
      </c>
      <c r="E233" s="2" t="s">
        <v>1231</v>
      </c>
      <c r="F233" s="21" t="s">
        <v>3482</v>
      </c>
      <c r="G233" s="21" t="s">
        <v>1063</v>
      </c>
      <c r="H233" s="21" t="s">
        <v>3483</v>
      </c>
      <c r="I233" s="21" t="s">
        <v>4809</v>
      </c>
      <c r="J233" s="2" t="s">
        <v>3484</v>
      </c>
      <c r="K233" s="22" t="s">
        <v>1038</v>
      </c>
      <c r="L233" s="2" t="s">
        <v>1058</v>
      </c>
      <c r="M233" s="2" t="s">
        <v>1059</v>
      </c>
      <c r="N233" s="2" t="s">
        <v>1106</v>
      </c>
      <c r="O233" s="2" t="s">
        <v>1098</v>
      </c>
      <c r="P233" s="2" t="str">
        <f t="shared" si="6"/>
        <v>A-Onsite</v>
      </c>
      <c r="Q233" s="2" t="str">
        <f t="shared" si="7"/>
        <v>A-S2_Onsite</v>
      </c>
      <c r="R233" s="2" t="s">
        <v>3476</v>
      </c>
      <c r="S233" s="2" t="s">
        <v>1041</v>
      </c>
      <c r="T233" s="21" t="s">
        <v>3477</v>
      </c>
    </row>
    <row r="234" spans="1:20" x14ac:dyDescent="0.3">
      <c r="A234" s="21" t="s">
        <v>288</v>
      </c>
      <c r="B234" s="21" t="s">
        <v>1054</v>
      </c>
      <c r="C234" s="21" t="s">
        <v>289</v>
      </c>
      <c r="D234" s="21" t="s">
        <v>290</v>
      </c>
      <c r="E234" s="2" t="s">
        <v>1235</v>
      </c>
      <c r="F234" s="21" t="s">
        <v>3478</v>
      </c>
      <c r="G234" s="21" t="s">
        <v>1044</v>
      </c>
      <c r="H234" s="21" t="s">
        <v>1005</v>
      </c>
      <c r="I234" s="21" t="s">
        <v>4810</v>
      </c>
      <c r="J234" s="2" t="s">
        <v>3479</v>
      </c>
      <c r="K234" s="22" t="s">
        <v>1038</v>
      </c>
      <c r="L234" s="2" t="s">
        <v>1070</v>
      </c>
      <c r="M234" s="2" t="s">
        <v>1059</v>
      </c>
      <c r="N234" s="2" t="s">
        <v>1071</v>
      </c>
      <c r="O234" s="2" t="s">
        <v>1040</v>
      </c>
      <c r="P234" s="2" t="str">
        <f t="shared" si="6"/>
        <v>P-Onsite</v>
      </c>
      <c r="Q234" s="2" t="str">
        <f t="shared" si="7"/>
        <v>P-S2_Onsite</v>
      </c>
      <c r="R234" s="2" t="s">
        <v>3476</v>
      </c>
      <c r="S234" s="2" t="s">
        <v>1041</v>
      </c>
      <c r="T234" s="21" t="s">
        <v>3477</v>
      </c>
    </row>
    <row r="235" spans="1:20" x14ac:dyDescent="0.3">
      <c r="A235" s="21" t="s">
        <v>288</v>
      </c>
      <c r="B235" s="21" t="s">
        <v>1054</v>
      </c>
      <c r="C235" s="21" t="s">
        <v>289</v>
      </c>
      <c r="D235" s="21" t="s">
        <v>290</v>
      </c>
      <c r="E235" s="2" t="s">
        <v>1235</v>
      </c>
      <c r="F235" s="21" t="s">
        <v>3482</v>
      </c>
      <c r="G235" s="21" t="s">
        <v>1063</v>
      </c>
      <c r="H235" s="21" t="s">
        <v>3483</v>
      </c>
      <c r="I235" s="21" t="s">
        <v>4811</v>
      </c>
      <c r="J235" s="2" t="s">
        <v>3484</v>
      </c>
      <c r="K235" s="22" t="s">
        <v>1038</v>
      </c>
      <c r="L235" s="2" t="s">
        <v>1070</v>
      </c>
      <c r="M235" s="2" t="s">
        <v>1059</v>
      </c>
      <c r="N235" s="2" t="s">
        <v>1071</v>
      </c>
      <c r="O235" s="2" t="s">
        <v>1040</v>
      </c>
      <c r="P235" s="2" t="str">
        <f t="shared" si="6"/>
        <v>P-Onsite</v>
      </c>
      <c r="Q235" s="2" t="str">
        <f t="shared" si="7"/>
        <v>P-S2_Onsite</v>
      </c>
      <c r="R235" s="2" t="s">
        <v>3476</v>
      </c>
      <c r="S235" s="2" t="s">
        <v>1041</v>
      </c>
      <c r="T235" s="21" t="s">
        <v>3477</v>
      </c>
    </row>
    <row r="236" spans="1:20" x14ac:dyDescent="0.3">
      <c r="A236" s="21" t="s">
        <v>291</v>
      </c>
      <c r="B236" s="21" t="s">
        <v>1054</v>
      </c>
      <c r="C236" s="21" t="s">
        <v>292</v>
      </c>
      <c r="D236" s="21" t="s">
        <v>293</v>
      </c>
      <c r="E236" s="2" t="s">
        <v>3538</v>
      </c>
      <c r="F236" s="21" t="s">
        <v>3473</v>
      </c>
      <c r="G236" s="21" t="s">
        <v>1050</v>
      </c>
      <c r="H236" s="21" t="s">
        <v>3474</v>
      </c>
      <c r="I236" s="21" t="s">
        <v>4812</v>
      </c>
      <c r="J236" s="2" t="s">
        <v>3475</v>
      </c>
      <c r="K236" s="22" t="s">
        <v>1048</v>
      </c>
      <c r="L236" s="2" t="s">
        <v>3489</v>
      </c>
      <c r="M236" s="2" t="s">
        <v>3489</v>
      </c>
      <c r="N236" s="2" t="s">
        <v>3489</v>
      </c>
      <c r="O236" s="2" t="s">
        <v>1098</v>
      </c>
      <c r="P236" s="2" t="str">
        <f t="shared" si="6"/>
        <v>A-Onsite</v>
      </c>
      <c r="Q236" s="2" t="str">
        <f t="shared" si="7"/>
        <v>A-S2_Onsite</v>
      </c>
      <c r="R236" s="2" t="s">
        <v>3476</v>
      </c>
      <c r="S236" s="2" t="s">
        <v>1041</v>
      </c>
      <c r="T236" s="21" t="s">
        <v>3477</v>
      </c>
    </row>
    <row r="237" spans="1:20" x14ac:dyDescent="0.3">
      <c r="A237" s="21" t="s">
        <v>291</v>
      </c>
      <c r="B237" s="21" t="s">
        <v>1054</v>
      </c>
      <c r="C237" s="21" t="s">
        <v>292</v>
      </c>
      <c r="D237" s="21" t="s">
        <v>293</v>
      </c>
      <c r="E237" s="2" t="s">
        <v>3538</v>
      </c>
      <c r="F237" s="21" t="s">
        <v>3478</v>
      </c>
      <c r="G237" s="21" t="s">
        <v>1044</v>
      </c>
      <c r="H237" s="21" t="s">
        <v>1005</v>
      </c>
      <c r="I237" s="21" t="s">
        <v>4813</v>
      </c>
      <c r="J237" s="2" t="s">
        <v>3479</v>
      </c>
      <c r="K237" s="22" t="s">
        <v>1038</v>
      </c>
      <c r="L237" s="2" t="s">
        <v>3489</v>
      </c>
      <c r="M237" s="2" t="s">
        <v>3489</v>
      </c>
      <c r="N237" s="2" t="s">
        <v>3489</v>
      </c>
      <c r="O237" s="2" t="s">
        <v>1098</v>
      </c>
      <c r="P237" s="2" t="str">
        <f t="shared" si="6"/>
        <v>A-Onsite</v>
      </c>
      <c r="Q237" s="2" t="str">
        <f t="shared" si="7"/>
        <v>A-S2_Onsite</v>
      </c>
      <c r="R237" s="2" t="s">
        <v>3476</v>
      </c>
      <c r="S237" s="2" t="s">
        <v>1041</v>
      </c>
      <c r="T237" s="21" t="s">
        <v>3477</v>
      </c>
    </row>
    <row r="238" spans="1:20" x14ac:dyDescent="0.3">
      <c r="A238" s="21" t="s">
        <v>291</v>
      </c>
      <c r="B238" s="21" t="s">
        <v>1054</v>
      </c>
      <c r="C238" s="21" t="s">
        <v>292</v>
      </c>
      <c r="D238" s="21" t="s">
        <v>293</v>
      </c>
      <c r="E238" s="2" t="s">
        <v>3538</v>
      </c>
      <c r="F238" s="21" t="s">
        <v>3480</v>
      </c>
      <c r="G238" s="21" t="s">
        <v>1034</v>
      </c>
      <c r="H238" s="21" t="s">
        <v>997</v>
      </c>
      <c r="I238" s="21" t="s">
        <v>4814</v>
      </c>
      <c r="J238" s="2" t="s">
        <v>3481</v>
      </c>
      <c r="K238" s="22" t="s">
        <v>1048</v>
      </c>
      <c r="L238" s="2" t="s">
        <v>3489</v>
      </c>
      <c r="M238" s="2" t="s">
        <v>3489</v>
      </c>
      <c r="N238" s="2" t="s">
        <v>3489</v>
      </c>
      <c r="O238" s="2" t="s">
        <v>1098</v>
      </c>
      <c r="P238" s="2" t="str">
        <f t="shared" si="6"/>
        <v>A-Onsite</v>
      </c>
      <c r="Q238" s="2" t="str">
        <f t="shared" si="7"/>
        <v>A-S2_Onsite</v>
      </c>
      <c r="R238" s="2" t="s">
        <v>3476</v>
      </c>
      <c r="S238" s="2" t="s">
        <v>1041</v>
      </c>
      <c r="T238" s="21" t="s">
        <v>3477</v>
      </c>
    </row>
    <row r="239" spans="1:20" x14ac:dyDescent="0.3">
      <c r="A239" s="21" t="s">
        <v>291</v>
      </c>
      <c r="B239" s="21" t="s">
        <v>1054</v>
      </c>
      <c r="C239" s="21" t="s">
        <v>292</v>
      </c>
      <c r="D239" s="21" t="s">
        <v>293</v>
      </c>
      <c r="E239" s="2" t="s">
        <v>3538</v>
      </c>
      <c r="F239" s="21" t="s">
        <v>3482</v>
      </c>
      <c r="G239" s="21" t="s">
        <v>1063</v>
      </c>
      <c r="H239" s="21" t="s">
        <v>3483</v>
      </c>
      <c r="I239" s="21" t="s">
        <v>4815</v>
      </c>
      <c r="J239" s="2" t="s">
        <v>3484</v>
      </c>
      <c r="K239" s="22" t="s">
        <v>1038</v>
      </c>
      <c r="L239" s="2" t="s">
        <v>3489</v>
      </c>
      <c r="M239" s="2" t="s">
        <v>3489</v>
      </c>
      <c r="N239" s="2" t="s">
        <v>3489</v>
      </c>
      <c r="O239" s="2" t="s">
        <v>1098</v>
      </c>
      <c r="P239" s="2" t="str">
        <f t="shared" si="6"/>
        <v>A-Onsite</v>
      </c>
      <c r="Q239" s="2" t="str">
        <f t="shared" si="7"/>
        <v>A-S2_Onsite</v>
      </c>
      <c r="R239" s="2" t="s">
        <v>3476</v>
      </c>
      <c r="S239" s="2" t="s">
        <v>1041</v>
      </c>
      <c r="T239" s="21" t="s">
        <v>3477</v>
      </c>
    </row>
    <row r="240" spans="1:20" x14ac:dyDescent="0.3">
      <c r="A240" s="21" t="s">
        <v>294</v>
      </c>
      <c r="B240" s="21" t="s">
        <v>1054</v>
      </c>
      <c r="C240" s="21" t="s">
        <v>295</v>
      </c>
      <c r="D240" s="21" t="s">
        <v>296</v>
      </c>
      <c r="E240" s="2" t="s">
        <v>1238</v>
      </c>
      <c r="F240" s="21" t="s">
        <v>3473</v>
      </c>
      <c r="G240" s="21" t="s">
        <v>1050</v>
      </c>
      <c r="H240" s="21" t="s">
        <v>3474</v>
      </c>
      <c r="I240" s="21" t="s">
        <v>4816</v>
      </c>
      <c r="J240" s="2" t="s">
        <v>3475</v>
      </c>
      <c r="K240" s="22" t="s">
        <v>1048</v>
      </c>
      <c r="L240" s="2" t="s">
        <v>1101</v>
      </c>
      <c r="M240" s="2" t="s">
        <v>1059</v>
      </c>
      <c r="N240" s="2" t="s">
        <v>1102</v>
      </c>
      <c r="O240" s="2" t="s">
        <v>1040</v>
      </c>
      <c r="P240" s="2" t="str">
        <f t="shared" si="6"/>
        <v>P-Onsite</v>
      </c>
      <c r="Q240" s="2" t="str">
        <f t="shared" si="7"/>
        <v>P-S2_Onsite</v>
      </c>
      <c r="R240" s="2" t="s">
        <v>3476</v>
      </c>
      <c r="S240" s="2" t="s">
        <v>1041</v>
      </c>
      <c r="T240" s="21" t="s">
        <v>3477</v>
      </c>
    </row>
    <row r="241" spans="1:20" x14ac:dyDescent="0.3">
      <c r="A241" s="21" t="s">
        <v>294</v>
      </c>
      <c r="B241" s="21" t="s">
        <v>1054</v>
      </c>
      <c r="C241" s="21" t="s">
        <v>295</v>
      </c>
      <c r="D241" s="21" t="s">
        <v>296</v>
      </c>
      <c r="E241" s="2" t="s">
        <v>1238</v>
      </c>
      <c r="F241" s="21" t="s">
        <v>3478</v>
      </c>
      <c r="G241" s="21" t="s">
        <v>1044</v>
      </c>
      <c r="H241" s="21" t="s">
        <v>1005</v>
      </c>
      <c r="I241" s="21" t="s">
        <v>4817</v>
      </c>
      <c r="J241" s="2" t="s">
        <v>3479</v>
      </c>
      <c r="K241" s="22" t="s">
        <v>1038</v>
      </c>
      <c r="L241" s="2" t="s">
        <v>1101</v>
      </c>
      <c r="M241" s="2" t="s">
        <v>1059</v>
      </c>
      <c r="N241" s="2" t="s">
        <v>1102</v>
      </c>
      <c r="O241" s="2" t="s">
        <v>1040</v>
      </c>
      <c r="P241" s="2" t="str">
        <f t="shared" si="6"/>
        <v>P-Onsite</v>
      </c>
      <c r="Q241" s="2" t="str">
        <f t="shared" si="7"/>
        <v>P-S2_Onsite</v>
      </c>
      <c r="R241" s="2" t="s">
        <v>3476</v>
      </c>
      <c r="S241" s="2" t="s">
        <v>1041</v>
      </c>
      <c r="T241" s="21" t="s">
        <v>3477</v>
      </c>
    </row>
    <row r="242" spans="1:20" x14ac:dyDescent="0.3">
      <c r="A242" s="21" t="s">
        <v>300</v>
      </c>
      <c r="B242" s="21" t="s">
        <v>1054</v>
      </c>
      <c r="C242" s="21" t="s">
        <v>301</v>
      </c>
      <c r="D242" s="21" t="s">
        <v>302</v>
      </c>
      <c r="E242" s="2" t="s">
        <v>1246</v>
      </c>
      <c r="F242" s="21" t="s">
        <v>3473</v>
      </c>
      <c r="G242" s="21" t="s">
        <v>1050</v>
      </c>
      <c r="H242" s="21" t="s">
        <v>3474</v>
      </c>
      <c r="I242" s="21" t="s">
        <v>4818</v>
      </c>
      <c r="J242" s="2" t="s">
        <v>3475</v>
      </c>
      <c r="K242" s="22" t="s">
        <v>1048</v>
      </c>
      <c r="L242" s="2" t="s">
        <v>1075</v>
      </c>
      <c r="M242" s="2" t="s">
        <v>1059</v>
      </c>
      <c r="N242" s="2" t="s">
        <v>1076</v>
      </c>
      <c r="O242" s="2" t="s">
        <v>1098</v>
      </c>
      <c r="P242" s="2" t="str">
        <f t="shared" si="6"/>
        <v>A-Onsite</v>
      </c>
      <c r="Q242" s="2" t="str">
        <f t="shared" si="7"/>
        <v>A-S2_Onsite</v>
      </c>
      <c r="R242" s="2" t="s">
        <v>3476</v>
      </c>
      <c r="S242" s="2" t="s">
        <v>1041</v>
      </c>
      <c r="T242" s="21" t="s">
        <v>3477</v>
      </c>
    </row>
    <row r="243" spans="1:20" x14ac:dyDescent="0.3">
      <c r="A243" s="21" t="s">
        <v>300</v>
      </c>
      <c r="B243" s="21" t="s">
        <v>1054</v>
      </c>
      <c r="C243" s="21" t="s">
        <v>301</v>
      </c>
      <c r="D243" s="21" t="s">
        <v>302</v>
      </c>
      <c r="E243" s="2" t="s">
        <v>1246</v>
      </c>
      <c r="F243" s="21" t="s">
        <v>3478</v>
      </c>
      <c r="G243" s="21" t="s">
        <v>1044</v>
      </c>
      <c r="H243" s="21" t="s">
        <v>1005</v>
      </c>
      <c r="I243" s="21" t="s">
        <v>4819</v>
      </c>
      <c r="J243" s="2" t="s">
        <v>3479</v>
      </c>
      <c r="K243" s="22" t="s">
        <v>1038</v>
      </c>
      <c r="L243" s="2" t="s">
        <v>1075</v>
      </c>
      <c r="M243" s="2" t="s">
        <v>1059</v>
      </c>
      <c r="N243" s="2" t="s">
        <v>1076</v>
      </c>
      <c r="O243" s="2" t="s">
        <v>1098</v>
      </c>
      <c r="P243" s="2" t="str">
        <f t="shared" si="6"/>
        <v>A-Onsite</v>
      </c>
      <c r="Q243" s="2" t="str">
        <f t="shared" si="7"/>
        <v>A-S2_Onsite</v>
      </c>
      <c r="R243" s="2" t="s">
        <v>3476</v>
      </c>
      <c r="S243" s="2" t="s">
        <v>1041</v>
      </c>
      <c r="T243" s="21" t="s">
        <v>3477</v>
      </c>
    </row>
    <row r="244" spans="1:20" x14ac:dyDescent="0.3">
      <c r="A244" s="21" t="s">
        <v>300</v>
      </c>
      <c r="B244" s="21" t="s">
        <v>1054</v>
      </c>
      <c r="C244" s="21" t="s">
        <v>301</v>
      </c>
      <c r="D244" s="21" t="s">
        <v>302</v>
      </c>
      <c r="E244" s="2" t="s">
        <v>1246</v>
      </c>
      <c r="F244" s="21" t="s">
        <v>3480</v>
      </c>
      <c r="G244" s="21" t="s">
        <v>1034</v>
      </c>
      <c r="H244" s="21" t="s">
        <v>997</v>
      </c>
      <c r="I244" s="21" t="s">
        <v>4820</v>
      </c>
      <c r="J244" s="2" t="s">
        <v>3481</v>
      </c>
      <c r="K244" s="22" t="s">
        <v>1048</v>
      </c>
      <c r="L244" s="2" t="s">
        <v>1075</v>
      </c>
      <c r="M244" s="2" t="s">
        <v>1059</v>
      </c>
      <c r="N244" s="2" t="s">
        <v>1076</v>
      </c>
      <c r="O244" s="2" t="s">
        <v>1098</v>
      </c>
      <c r="P244" s="2" t="str">
        <f t="shared" si="6"/>
        <v>A-Onsite</v>
      </c>
      <c r="Q244" s="2" t="str">
        <f t="shared" si="7"/>
        <v>A-S2_Onsite</v>
      </c>
      <c r="R244" s="2" t="s">
        <v>3476</v>
      </c>
      <c r="S244" s="2" t="s">
        <v>1041</v>
      </c>
      <c r="T244" s="21" t="s">
        <v>3477</v>
      </c>
    </row>
    <row r="245" spans="1:20" x14ac:dyDescent="0.3">
      <c r="A245" s="21" t="s">
        <v>300</v>
      </c>
      <c r="B245" s="21" t="s">
        <v>1054</v>
      </c>
      <c r="C245" s="21" t="s">
        <v>301</v>
      </c>
      <c r="D245" s="21" t="s">
        <v>302</v>
      </c>
      <c r="E245" s="2" t="s">
        <v>1246</v>
      </c>
      <c r="F245" s="21" t="s">
        <v>3482</v>
      </c>
      <c r="G245" s="21" t="s">
        <v>1063</v>
      </c>
      <c r="H245" s="21" t="s">
        <v>3483</v>
      </c>
      <c r="I245" s="21" t="s">
        <v>4821</v>
      </c>
      <c r="J245" s="2" t="s">
        <v>3484</v>
      </c>
      <c r="K245" s="22" t="s">
        <v>1038</v>
      </c>
      <c r="L245" s="2" t="s">
        <v>1075</v>
      </c>
      <c r="M245" s="2" t="s">
        <v>1059</v>
      </c>
      <c r="N245" s="2" t="s">
        <v>1076</v>
      </c>
      <c r="O245" s="2" t="s">
        <v>1098</v>
      </c>
      <c r="P245" s="2" t="str">
        <f t="shared" si="6"/>
        <v>A-Onsite</v>
      </c>
      <c r="Q245" s="2" t="str">
        <f t="shared" si="7"/>
        <v>A-S2_Onsite</v>
      </c>
      <c r="R245" s="2" t="s">
        <v>3476</v>
      </c>
      <c r="S245" s="2" t="s">
        <v>1041</v>
      </c>
      <c r="T245" s="21" t="s">
        <v>3477</v>
      </c>
    </row>
    <row r="246" spans="1:20" x14ac:dyDescent="0.3">
      <c r="A246" s="21" t="s">
        <v>303</v>
      </c>
      <c r="B246" s="21" t="s">
        <v>1054</v>
      </c>
      <c r="C246" s="21" t="s">
        <v>304</v>
      </c>
      <c r="D246" s="21" t="s">
        <v>305</v>
      </c>
      <c r="E246" s="2" t="s">
        <v>3539</v>
      </c>
      <c r="F246" s="21" t="s">
        <v>3473</v>
      </c>
      <c r="G246" s="21" t="s">
        <v>1050</v>
      </c>
      <c r="H246" s="21" t="s">
        <v>3474</v>
      </c>
      <c r="I246" s="21" t="s">
        <v>4822</v>
      </c>
      <c r="J246" s="2" t="s">
        <v>3475</v>
      </c>
      <c r="K246" s="22" t="s">
        <v>1048</v>
      </c>
      <c r="L246" s="2" t="s">
        <v>1089</v>
      </c>
      <c r="M246" s="2" t="s">
        <v>1059</v>
      </c>
      <c r="N246" s="2" t="s">
        <v>1090</v>
      </c>
      <c r="O246" s="2" t="s">
        <v>1098</v>
      </c>
      <c r="P246" s="2" t="str">
        <f t="shared" si="6"/>
        <v>A-Onsite</v>
      </c>
      <c r="Q246" s="2" t="str">
        <f t="shared" si="7"/>
        <v>A-S2_Onsite</v>
      </c>
      <c r="R246" s="2" t="s">
        <v>3476</v>
      </c>
      <c r="S246" s="2" t="s">
        <v>1041</v>
      </c>
      <c r="T246" s="21" t="s">
        <v>3477</v>
      </c>
    </row>
    <row r="247" spans="1:20" x14ac:dyDescent="0.3">
      <c r="A247" s="21" t="s">
        <v>303</v>
      </c>
      <c r="B247" s="21" t="s">
        <v>1054</v>
      </c>
      <c r="C247" s="21" t="s">
        <v>304</v>
      </c>
      <c r="D247" s="21" t="s">
        <v>305</v>
      </c>
      <c r="E247" s="2" t="s">
        <v>3539</v>
      </c>
      <c r="F247" s="21" t="s">
        <v>3478</v>
      </c>
      <c r="G247" s="21" t="s">
        <v>1044</v>
      </c>
      <c r="H247" s="21" t="s">
        <v>1005</v>
      </c>
      <c r="I247" s="21" t="s">
        <v>4823</v>
      </c>
      <c r="J247" s="2" t="s">
        <v>3479</v>
      </c>
      <c r="K247" s="22" t="s">
        <v>1038</v>
      </c>
      <c r="L247" s="2" t="s">
        <v>1089</v>
      </c>
      <c r="M247" s="2" t="s">
        <v>1059</v>
      </c>
      <c r="N247" s="2" t="s">
        <v>1090</v>
      </c>
      <c r="O247" s="2" t="s">
        <v>1098</v>
      </c>
      <c r="P247" s="2" t="str">
        <f t="shared" si="6"/>
        <v>A-Onsite</v>
      </c>
      <c r="Q247" s="2" t="str">
        <f t="shared" si="7"/>
        <v>A-S2_Onsite</v>
      </c>
      <c r="R247" s="2" t="s">
        <v>3476</v>
      </c>
      <c r="S247" s="2" t="s">
        <v>1041</v>
      </c>
      <c r="T247" s="21" t="s">
        <v>3477</v>
      </c>
    </row>
    <row r="248" spans="1:20" x14ac:dyDescent="0.3">
      <c r="A248" s="21" t="s">
        <v>303</v>
      </c>
      <c r="B248" s="21" t="s">
        <v>1054</v>
      </c>
      <c r="C248" s="21" t="s">
        <v>304</v>
      </c>
      <c r="D248" s="21" t="s">
        <v>305</v>
      </c>
      <c r="E248" s="2" t="s">
        <v>3539</v>
      </c>
      <c r="F248" s="21" t="s">
        <v>3480</v>
      </c>
      <c r="G248" s="21" t="s">
        <v>1034</v>
      </c>
      <c r="H248" s="21" t="s">
        <v>997</v>
      </c>
      <c r="I248" s="21" t="s">
        <v>4824</v>
      </c>
      <c r="J248" s="2" t="s">
        <v>3481</v>
      </c>
      <c r="K248" s="22" t="s">
        <v>1048</v>
      </c>
      <c r="L248" s="2" t="s">
        <v>1089</v>
      </c>
      <c r="M248" s="2" t="s">
        <v>1059</v>
      </c>
      <c r="N248" s="2" t="s">
        <v>1090</v>
      </c>
      <c r="O248" s="2" t="s">
        <v>1098</v>
      </c>
      <c r="P248" s="2" t="str">
        <f t="shared" si="6"/>
        <v>A-Onsite</v>
      </c>
      <c r="Q248" s="2" t="str">
        <f t="shared" si="7"/>
        <v>A-S2_Onsite</v>
      </c>
      <c r="R248" s="2" t="s">
        <v>3476</v>
      </c>
      <c r="S248" s="2" t="s">
        <v>1041</v>
      </c>
      <c r="T248" s="21" t="s">
        <v>3477</v>
      </c>
    </row>
    <row r="249" spans="1:20" x14ac:dyDescent="0.3">
      <c r="A249" s="21" t="s">
        <v>303</v>
      </c>
      <c r="B249" s="21" t="s">
        <v>1054</v>
      </c>
      <c r="C249" s="21" t="s">
        <v>304</v>
      </c>
      <c r="D249" s="21" t="s">
        <v>305</v>
      </c>
      <c r="E249" s="2" t="s">
        <v>3539</v>
      </c>
      <c r="F249" s="21" t="s">
        <v>3482</v>
      </c>
      <c r="G249" s="21" t="s">
        <v>1063</v>
      </c>
      <c r="H249" s="21" t="s">
        <v>3483</v>
      </c>
      <c r="I249" s="21" t="s">
        <v>4825</v>
      </c>
      <c r="J249" s="2" t="s">
        <v>3484</v>
      </c>
      <c r="K249" s="22" t="s">
        <v>1038</v>
      </c>
      <c r="L249" s="2" t="s">
        <v>1089</v>
      </c>
      <c r="M249" s="2" t="s">
        <v>1059</v>
      </c>
      <c r="N249" s="2" t="s">
        <v>1090</v>
      </c>
      <c r="O249" s="2" t="s">
        <v>1098</v>
      </c>
      <c r="P249" s="2" t="str">
        <f t="shared" si="6"/>
        <v>A-Onsite</v>
      </c>
      <c r="Q249" s="2" t="str">
        <f t="shared" si="7"/>
        <v>A-S2_Onsite</v>
      </c>
      <c r="R249" s="2" t="s">
        <v>3476</v>
      </c>
      <c r="S249" s="2" t="s">
        <v>1041</v>
      </c>
      <c r="T249" s="21" t="s">
        <v>3477</v>
      </c>
    </row>
    <row r="250" spans="1:20" x14ac:dyDescent="0.3">
      <c r="A250" s="21" t="s">
        <v>306</v>
      </c>
      <c r="B250" s="21" t="s">
        <v>1054</v>
      </c>
      <c r="C250" s="21" t="s">
        <v>307</v>
      </c>
      <c r="D250" s="21" t="s">
        <v>308</v>
      </c>
      <c r="E250" s="2" t="s">
        <v>3540</v>
      </c>
      <c r="F250" s="21" t="s">
        <v>3473</v>
      </c>
      <c r="G250" s="21" t="s">
        <v>1050</v>
      </c>
      <c r="H250" s="21" t="s">
        <v>3474</v>
      </c>
      <c r="I250" s="21" t="s">
        <v>4826</v>
      </c>
      <c r="J250" s="2" t="s">
        <v>3475</v>
      </c>
      <c r="K250" s="22" t="s">
        <v>1048</v>
      </c>
      <c r="L250" s="2" t="s">
        <v>1332</v>
      </c>
      <c r="M250" s="2" t="s">
        <v>1059</v>
      </c>
      <c r="N250" s="2" t="s">
        <v>1333</v>
      </c>
      <c r="O250" s="2" t="s">
        <v>1040</v>
      </c>
      <c r="P250" s="2" t="str">
        <f t="shared" si="6"/>
        <v>P-Onsite</v>
      </c>
      <c r="Q250" s="2" t="str">
        <f t="shared" si="7"/>
        <v>P-S2_Onsite</v>
      </c>
      <c r="R250" s="2" t="s">
        <v>3476</v>
      </c>
      <c r="S250" s="2" t="s">
        <v>1041</v>
      </c>
      <c r="T250" s="21" t="s">
        <v>3477</v>
      </c>
    </row>
    <row r="251" spans="1:20" x14ac:dyDescent="0.3">
      <c r="A251" s="21" t="s">
        <v>306</v>
      </c>
      <c r="B251" s="21" t="s">
        <v>1054</v>
      </c>
      <c r="C251" s="21" t="s">
        <v>307</v>
      </c>
      <c r="D251" s="21" t="s">
        <v>308</v>
      </c>
      <c r="E251" s="2" t="s">
        <v>3540</v>
      </c>
      <c r="F251" s="21" t="s">
        <v>3478</v>
      </c>
      <c r="G251" s="21" t="s">
        <v>1044</v>
      </c>
      <c r="H251" s="21" t="s">
        <v>1005</v>
      </c>
      <c r="I251" s="21" t="s">
        <v>4827</v>
      </c>
      <c r="J251" s="2" t="s">
        <v>3479</v>
      </c>
      <c r="K251" s="22" t="s">
        <v>1038</v>
      </c>
      <c r="L251" s="2" t="s">
        <v>1332</v>
      </c>
      <c r="M251" s="2" t="s">
        <v>1059</v>
      </c>
      <c r="N251" s="2" t="s">
        <v>1333</v>
      </c>
      <c r="O251" s="2" t="s">
        <v>1040</v>
      </c>
      <c r="P251" s="2" t="str">
        <f t="shared" si="6"/>
        <v>P-Onsite</v>
      </c>
      <c r="Q251" s="2" t="str">
        <f t="shared" si="7"/>
        <v>P-S2_Onsite</v>
      </c>
      <c r="R251" s="2" t="s">
        <v>3476</v>
      </c>
      <c r="S251" s="2" t="s">
        <v>1041</v>
      </c>
      <c r="T251" s="21" t="s">
        <v>3477</v>
      </c>
    </row>
    <row r="252" spans="1:20" x14ac:dyDescent="0.3">
      <c r="A252" s="21" t="s">
        <v>306</v>
      </c>
      <c r="B252" s="21" t="s">
        <v>1054</v>
      </c>
      <c r="C252" s="21" t="s">
        <v>307</v>
      </c>
      <c r="D252" s="21" t="s">
        <v>308</v>
      </c>
      <c r="E252" s="2" t="s">
        <v>3540</v>
      </c>
      <c r="F252" s="21" t="s">
        <v>3480</v>
      </c>
      <c r="G252" s="21" t="s">
        <v>1034</v>
      </c>
      <c r="H252" s="21" t="s">
        <v>997</v>
      </c>
      <c r="I252" s="21" t="s">
        <v>4828</v>
      </c>
      <c r="J252" s="2" t="s">
        <v>3481</v>
      </c>
      <c r="K252" s="22" t="s">
        <v>1048</v>
      </c>
      <c r="L252" s="2" t="s">
        <v>1332</v>
      </c>
      <c r="M252" s="2" t="s">
        <v>1059</v>
      </c>
      <c r="N252" s="2" t="s">
        <v>1333</v>
      </c>
      <c r="O252" s="2" t="s">
        <v>1040</v>
      </c>
      <c r="P252" s="2" t="str">
        <f t="shared" si="6"/>
        <v>P-Onsite</v>
      </c>
      <c r="Q252" s="2" t="str">
        <f t="shared" si="7"/>
        <v>P-S2_Onsite</v>
      </c>
      <c r="R252" s="2" t="s">
        <v>3476</v>
      </c>
      <c r="S252" s="2" t="s">
        <v>1041</v>
      </c>
      <c r="T252" s="21" t="s">
        <v>3477</v>
      </c>
    </row>
    <row r="253" spans="1:20" x14ac:dyDescent="0.3">
      <c r="A253" s="21" t="s">
        <v>306</v>
      </c>
      <c r="B253" s="21" t="s">
        <v>1054</v>
      </c>
      <c r="C253" s="21" t="s">
        <v>307</v>
      </c>
      <c r="D253" s="21" t="s">
        <v>308</v>
      </c>
      <c r="E253" s="2" t="s">
        <v>3540</v>
      </c>
      <c r="F253" s="21" t="s">
        <v>3482</v>
      </c>
      <c r="G253" s="21" t="s">
        <v>1063</v>
      </c>
      <c r="H253" s="21" t="s">
        <v>3483</v>
      </c>
      <c r="I253" s="21" t="s">
        <v>4829</v>
      </c>
      <c r="J253" s="2" t="s">
        <v>3484</v>
      </c>
      <c r="K253" s="22" t="s">
        <v>1038</v>
      </c>
      <c r="L253" s="2" t="s">
        <v>1332</v>
      </c>
      <c r="M253" s="2" t="s">
        <v>1059</v>
      </c>
      <c r="N253" s="2" t="s">
        <v>1333</v>
      </c>
      <c r="O253" s="2" t="s">
        <v>1098</v>
      </c>
      <c r="P253" s="2" t="str">
        <f t="shared" si="6"/>
        <v>A-Onsite</v>
      </c>
      <c r="Q253" s="2" t="str">
        <f t="shared" si="7"/>
        <v>A-S2_Onsite</v>
      </c>
      <c r="R253" s="2" t="s">
        <v>3476</v>
      </c>
      <c r="S253" s="2" t="s">
        <v>1041</v>
      </c>
      <c r="T253" s="21" t="s">
        <v>3477</v>
      </c>
    </row>
    <row r="254" spans="1:20" x14ac:dyDescent="0.3">
      <c r="A254" s="21" t="s">
        <v>312</v>
      </c>
      <c r="B254" s="21" t="s">
        <v>1054</v>
      </c>
      <c r="C254" s="21" t="s">
        <v>313</v>
      </c>
      <c r="D254" s="21" t="s">
        <v>314</v>
      </c>
      <c r="E254" s="2" t="s">
        <v>3541</v>
      </c>
      <c r="F254" s="21" t="s">
        <v>3473</v>
      </c>
      <c r="G254" s="21" t="s">
        <v>1050</v>
      </c>
      <c r="H254" s="21" t="s">
        <v>3474</v>
      </c>
      <c r="I254" s="21" t="s">
        <v>4830</v>
      </c>
      <c r="J254" s="2" t="s">
        <v>3475</v>
      </c>
      <c r="K254" s="22" t="s">
        <v>1048</v>
      </c>
      <c r="L254" s="2" t="s">
        <v>1083</v>
      </c>
      <c r="M254" s="2" t="s">
        <v>1084</v>
      </c>
      <c r="N254" s="2" t="s">
        <v>1085</v>
      </c>
      <c r="O254" s="2" t="s">
        <v>1040</v>
      </c>
      <c r="P254" s="2" t="str">
        <f t="shared" si="6"/>
        <v>P-Onsite</v>
      </c>
      <c r="Q254" s="2" t="str">
        <f t="shared" si="7"/>
        <v>P-S2_Onsite</v>
      </c>
      <c r="R254" s="2" t="s">
        <v>3476</v>
      </c>
      <c r="S254" s="2" t="s">
        <v>1041</v>
      </c>
      <c r="T254" s="21" t="s">
        <v>3477</v>
      </c>
    </row>
    <row r="255" spans="1:20" x14ac:dyDescent="0.3">
      <c r="A255" s="21" t="s">
        <v>312</v>
      </c>
      <c r="B255" s="21" t="s">
        <v>1054</v>
      </c>
      <c r="C255" s="21" t="s">
        <v>313</v>
      </c>
      <c r="D255" s="21" t="s">
        <v>314</v>
      </c>
      <c r="E255" s="2" t="s">
        <v>3541</v>
      </c>
      <c r="F255" s="21" t="s">
        <v>3478</v>
      </c>
      <c r="G255" s="21" t="s">
        <v>1044</v>
      </c>
      <c r="H255" s="21" t="s">
        <v>1005</v>
      </c>
      <c r="I255" s="21" t="s">
        <v>4831</v>
      </c>
      <c r="J255" s="2" t="s">
        <v>3479</v>
      </c>
      <c r="K255" s="22" t="s">
        <v>1038</v>
      </c>
      <c r="L255" s="2" t="s">
        <v>1083</v>
      </c>
      <c r="M255" s="2" t="s">
        <v>1084</v>
      </c>
      <c r="N255" s="2" t="s">
        <v>1085</v>
      </c>
      <c r="O255" s="2" t="s">
        <v>1040</v>
      </c>
      <c r="P255" s="2" t="str">
        <f t="shared" si="6"/>
        <v>P-Onsite</v>
      </c>
      <c r="Q255" s="2" t="str">
        <f t="shared" si="7"/>
        <v>P-S2_Onsite</v>
      </c>
      <c r="R255" s="2" t="s">
        <v>3476</v>
      </c>
      <c r="S255" s="2" t="s">
        <v>1041</v>
      </c>
      <c r="T255" s="21" t="s">
        <v>3477</v>
      </c>
    </row>
    <row r="256" spans="1:20" x14ac:dyDescent="0.3">
      <c r="A256" s="21" t="s">
        <v>312</v>
      </c>
      <c r="B256" s="21" t="s">
        <v>1054</v>
      </c>
      <c r="C256" s="21" t="s">
        <v>313</v>
      </c>
      <c r="D256" s="21" t="s">
        <v>314</v>
      </c>
      <c r="E256" s="2" t="s">
        <v>3541</v>
      </c>
      <c r="F256" s="21" t="s">
        <v>3480</v>
      </c>
      <c r="G256" s="21" t="s">
        <v>1034</v>
      </c>
      <c r="H256" s="21" t="s">
        <v>997</v>
      </c>
      <c r="I256" s="21" t="s">
        <v>4832</v>
      </c>
      <c r="J256" s="2" t="s">
        <v>3481</v>
      </c>
      <c r="K256" s="22" t="s">
        <v>1048</v>
      </c>
      <c r="L256" s="2" t="s">
        <v>1083</v>
      </c>
      <c r="M256" s="2" t="s">
        <v>1084</v>
      </c>
      <c r="N256" s="2" t="s">
        <v>1085</v>
      </c>
      <c r="O256" s="2" t="s">
        <v>1040</v>
      </c>
      <c r="P256" s="2" t="str">
        <f t="shared" si="6"/>
        <v>P-Onsite</v>
      </c>
      <c r="Q256" s="2" t="str">
        <f t="shared" si="7"/>
        <v>P-S2_Onsite</v>
      </c>
      <c r="R256" s="2" t="s">
        <v>3476</v>
      </c>
      <c r="S256" s="2" t="s">
        <v>1041</v>
      </c>
      <c r="T256" s="21" t="s">
        <v>3477</v>
      </c>
    </row>
    <row r="257" spans="1:20" x14ac:dyDescent="0.3">
      <c r="A257" s="21" t="s">
        <v>312</v>
      </c>
      <c r="B257" s="21" t="s">
        <v>1054</v>
      </c>
      <c r="C257" s="21" t="s">
        <v>313</v>
      </c>
      <c r="D257" s="21" t="s">
        <v>314</v>
      </c>
      <c r="E257" s="2" t="s">
        <v>3541</v>
      </c>
      <c r="F257" s="21" t="s">
        <v>3482</v>
      </c>
      <c r="G257" s="21" t="s">
        <v>1063</v>
      </c>
      <c r="H257" s="21" t="s">
        <v>3483</v>
      </c>
      <c r="I257" s="21" t="s">
        <v>4833</v>
      </c>
      <c r="J257" s="2" t="s">
        <v>3484</v>
      </c>
      <c r="K257" s="22" t="s">
        <v>1038</v>
      </c>
      <c r="L257" s="2" t="s">
        <v>1083</v>
      </c>
      <c r="M257" s="2" t="s">
        <v>1084</v>
      </c>
      <c r="N257" s="2" t="s">
        <v>1085</v>
      </c>
      <c r="O257" s="2" t="s">
        <v>1040</v>
      </c>
      <c r="P257" s="2" t="str">
        <f t="shared" si="6"/>
        <v>P-Onsite</v>
      </c>
      <c r="Q257" s="2" t="str">
        <f t="shared" si="7"/>
        <v>P-S2_Onsite</v>
      </c>
      <c r="R257" s="2" t="s">
        <v>3476</v>
      </c>
      <c r="S257" s="2" t="s">
        <v>1041</v>
      </c>
      <c r="T257" s="21" t="s">
        <v>3477</v>
      </c>
    </row>
    <row r="258" spans="1:20" x14ac:dyDescent="0.3">
      <c r="A258" s="21" t="s">
        <v>315</v>
      </c>
      <c r="B258" s="21" t="s">
        <v>1054</v>
      </c>
      <c r="C258" s="21" t="s">
        <v>316</v>
      </c>
      <c r="D258" s="21" t="s">
        <v>317</v>
      </c>
      <c r="E258" s="2" t="s">
        <v>1256</v>
      </c>
      <c r="F258" s="21" t="s">
        <v>3480</v>
      </c>
      <c r="G258" s="21" t="s">
        <v>1034</v>
      </c>
      <c r="H258" s="21" t="s">
        <v>997</v>
      </c>
      <c r="I258" s="21" t="s">
        <v>4834</v>
      </c>
      <c r="J258" s="2" t="s">
        <v>3481</v>
      </c>
      <c r="K258" s="22" t="s">
        <v>1048</v>
      </c>
      <c r="L258" s="2" t="s">
        <v>1157</v>
      </c>
      <c r="M258" s="2" t="s">
        <v>1059</v>
      </c>
      <c r="N258" s="2" t="s">
        <v>1158</v>
      </c>
      <c r="O258" s="2" t="s">
        <v>1040</v>
      </c>
      <c r="P258" s="2" t="str">
        <f t="shared" si="6"/>
        <v>P-Onsite</v>
      </c>
      <c r="Q258" s="2" t="str">
        <f t="shared" si="7"/>
        <v>P-S2_Onsite</v>
      </c>
      <c r="R258" s="2" t="s">
        <v>3476</v>
      </c>
      <c r="S258" s="2" t="s">
        <v>1041</v>
      </c>
      <c r="T258" s="21" t="s">
        <v>3477</v>
      </c>
    </row>
    <row r="259" spans="1:20" x14ac:dyDescent="0.3">
      <c r="A259" s="21" t="s">
        <v>315</v>
      </c>
      <c r="B259" s="21" t="s">
        <v>1054</v>
      </c>
      <c r="C259" s="21" t="s">
        <v>316</v>
      </c>
      <c r="D259" s="21" t="s">
        <v>317</v>
      </c>
      <c r="E259" s="2" t="s">
        <v>1256</v>
      </c>
      <c r="F259" s="21" t="s">
        <v>3482</v>
      </c>
      <c r="G259" s="21" t="s">
        <v>1063</v>
      </c>
      <c r="H259" s="21" t="s">
        <v>3483</v>
      </c>
      <c r="I259" s="21" t="s">
        <v>4835</v>
      </c>
      <c r="J259" s="2" t="s">
        <v>3484</v>
      </c>
      <c r="K259" s="22" t="s">
        <v>1038</v>
      </c>
      <c r="L259" s="2" t="s">
        <v>1157</v>
      </c>
      <c r="M259" s="2" t="s">
        <v>1059</v>
      </c>
      <c r="N259" s="2" t="s">
        <v>1158</v>
      </c>
      <c r="O259" s="2" t="s">
        <v>1040</v>
      </c>
      <c r="P259" s="2" t="str">
        <f t="shared" ref="P259:P322" si="8">CONCATENATE(LEFT(O259,1),"-",B259)</f>
        <v>P-Onsite</v>
      </c>
      <c r="Q259" s="2" t="str">
        <f t="shared" ref="Q259:Q322" si="9">CONCATENATE(LEFT($O259,1),"-",RIGHT($F259,9))</f>
        <v>P-S2_Onsite</v>
      </c>
      <c r="R259" s="2" t="s">
        <v>3476</v>
      </c>
      <c r="S259" s="2" t="s">
        <v>1041</v>
      </c>
      <c r="T259" s="21" t="s">
        <v>3477</v>
      </c>
    </row>
    <row r="260" spans="1:20" x14ac:dyDescent="0.3">
      <c r="A260" s="21" t="s">
        <v>318</v>
      </c>
      <c r="B260" s="21" t="s">
        <v>1054</v>
      </c>
      <c r="C260" s="21" t="s">
        <v>319</v>
      </c>
      <c r="D260" s="21" t="s">
        <v>320</v>
      </c>
      <c r="E260" s="2" t="s">
        <v>1259</v>
      </c>
      <c r="F260" s="21" t="s">
        <v>3480</v>
      </c>
      <c r="G260" s="21" t="s">
        <v>1034</v>
      </c>
      <c r="H260" s="21" t="s">
        <v>997</v>
      </c>
      <c r="I260" s="21" t="s">
        <v>4836</v>
      </c>
      <c r="J260" s="2" t="s">
        <v>3481</v>
      </c>
      <c r="K260" s="22" t="s">
        <v>1048</v>
      </c>
      <c r="L260" s="2" t="s">
        <v>1164</v>
      </c>
      <c r="M260" s="2" t="s">
        <v>1059</v>
      </c>
      <c r="N260" s="2" t="s">
        <v>1209</v>
      </c>
      <c r="O260" s="2" t="s">
        <v>1040</v>
      </c>
      <c r="P260" s="2" t="str">
        <f t="shared" si="8"/>
        <v>P-Onsite</v>
      </c>
      <c r="Q260" s="2" t="str">
        <f t="shared" si="9"/>
        <v>P-S2_Onsite</v>
      </c>
      <c r="R260" s="2" t="s">
        <v>3476</v>
      </c>
      <c r="S260" s="2" t="s">
        <v>1041</v>
      </c>
      <c r="T260" s="21" t="s">
        <v>3477</v>
      </c>
    </row>
    <row r="261" spans="1:20" x14ac:dyDescent="0.3">
      <c r="A261" s="21" t="s">
        <v>318</v>
      </c>
      <c r="B261" s="21" t="s">
        <v>1054</v>
      </c>
      <c r="C261" s="21" t="s">
        <v>319</v>
      </c>
      <c r="D261" s="21" t="s">
        <v>320</v>
      </c>
      <c r="E261" s="2" t="s">
        <v>1259</v>
      </c>
      <c r="F261" s="21" t="s">
        <v>3482</v>
      </c>
      <c r="G261" s="21" t="s">
        <v>1063</v>
      </c>
      <c r="H261" s="21" t="s">
        <v>3483</v>
      </c>
      <c r="I261" s="21" t="s">
        <v>4837</v>
      </c>
      <c r="J261" s="2" t="s">
        <v>3484</v>
      </c>
      <c r="K261" s="22" t="s">
        <v>1038</v>
      </c>
      <c r="L261" s="2" t="s">
        <v>1164</v>
      </c>
      <c r="M261" s="2" t="s">
        <v>1059</v>
      </c>
      <c r="N261" s="2" t="s">
        <v>1209</v>
      </c>
      <c r="O261" s="2" t="s">
        <v>1040</v>
      </c>
      <c r="P261" s="2" t="str">
        <f t="shared" si="8"/>
        <v>P-Onsite</v>
      </c>
      <c r="Q261" s="2" t="str">
        <f t="shared" si="9"/>
        <v>P-S2_Onsite</v>
      </c>
      <c r="R261" s="2" t="s">
        <v>3476</v>
      </c>
      <c r="S261" s="2" t="s">
        <v>1041</v>
      </c>
      <c r="T261" s="21" t="s">
        <v>3477</v>
      </c>
    </row>
    <row r="262" spans="1:20" x14ac:dyDescent="0.3">
      <c r="A262" s="21" t="s">
        <v>324</v>
      </c>
      <c r="B262" s="21" t="s">
        <v>1054</v>
      </c>
      <c r="C262" s="21" t="s">
        <v>325</v>
      </c>
      <c r="D262" s="21" t="s">
        <v>326</v>
      </c>
      <c r="E262" s="2" t="s">
        <v>3542</v>
      </c>
      <c r="F262" s="21" t="s">
        <v>3473</v>
      </c>
      <c r="G262" s="21" t="s">
        <v>1050</v>
      </c>
      <c r="H262" s="21" t="s">
        <v>3474</v>
      </c>
      <c r="I262" s="21" t="s">
        <v>4838</v>
      </c>
      <c r="J262" s="2" t="s">
        <v>3475</v>
      </c>
      <c r="K262" s="22" t="s">
        <v>1048</v>
      </c>
      <c r="L262" s="2" t="s">
        <v>1283</v>
      </c>
      <c r="M262" s="2" t="s">
        <v>1059</v>
      </c>
      <c r="N262" s="2" t="s">
        <v>1284</v>
      </c>
      <c r="O262" s="2" t="s">
        <v>1040</v>
      </c>
      <c r="P262" s="2" t="str">
        <f t="shared" si="8"/>
        <v>P-Onsite</v>
      </c>
      <c r="Q262" s="2" t="str">
        <f t="shared" si="9"/>
        <v>P-S2_Onsite</v>
      </c>
      <c r="R262" s="2" t="s">
        <v>3476</v>
      </c>
      <c r="S262" s="2" t="s">
        <v>1041</v>
      </c>
      <c r="T262" s="21" t="s">
        <v>3477</v>
      </c>
    </row>
    <row r="263" spans="1:20" x14ac:dyDescent="0.3">
      <c r="A263" s="21" t="s">
        <v>324</v>
      </c>
      <c r="B263" s="21" t="s">
        <v>1054</v>
      </c>
      <c r="C263" s="21" t="s">
        <v>325</v>
      </c>
      <c r="D263" s="21" t="s">
        <v>326</v>
      </c>
      <c r="E263" s="2" t="s">
        <v>3542</v>
      </c>
      <c r="F263" s="21" t="s">
        <v>3478</v>
      </c>
      <c r="G263" s="21" t="s">
        <v>1044</v>
      </c>
      <c r="H263" s="21" t="s">
        <v>1005</v>
      </c>
      <c r="I263" s="21" t="s">
        <v>4839</v>
      </c>
      <c r="J263" s="2" t="s">
        <v>3479</v>
      </c>
      <c r="K263" s="22" t="s">
        <v>1038</v>
      </c>
      <c r="L263" s="2" t="s">
        <v>1283</v>
      </c>
      <c r="M263" s="2" t="s">
        <v>1059</v>
      </c>
      <c r="N263" s="2" t="s">
        <v>1284</v>
      </c>
      <c r="O263" s="2" t="s">
        <v>1040</v>
      </c>
      <c r="P263" s="2" t="str">
        <f t="shared" si="8"/>
        <v>P-Onsite</v>
      </c>
      <c r="Q263" s="2" t="str">
        <f t="shared" si="9"/>
        <v>P-S2_Onsite</v>
      </c>
      <c r="R263" s="2" t="s">
        <v>3476</v>
      </c>
      <c r="S263" s="2" t="s">
        <v>1041</v>
      </c>
      <c r="T263" s="21" t="s">
        <v>3477</v>
      </c>
    </row>
    <row r="264" spans="1:20" x14ac:dyDescent="0.3">
      <c r="A264" s="21" t="s">
        <v>324</v>
      </c>
      <c r="B264" s="21" t="s">
        <v>1054</v>
      </c>
      <c r="C264" s="21" t="s">
        <v>325</v>
      </c>
      <c r="D264" s="21" t="s">
        <v>326</v>
      </c>
      <c r="E264" s="2" t="s">
        <v>3542</v>
      </c>
      <c r="F264" s="21" t="s">
        <v>3480</v>
      </c>
      <c r="G264" s="21" t="s">
        <v>1034</v>
      </c>
      <c r="H264" s="21" t="s">
        <v>997</v>
      </c>
      <c r="I264" s="21" t="s">
        <v>4840</v>
      </c>
      <c r="J264" s="2" t="s">
        <v>3481</v>
      </c>
      <c r="K264" s="22" t="s">
        <v>1048</v>
      </c>
      <c r="L264" s="2" t="s">
        <v>1283</v>
      </c>
      <c r="M264" s="2" t="s">
        <v>1059</v>
      </c>
      <c r="N264" s="2" t="s">
        <v>1284</v>
      </c>
      <c r="O264" s="2" t="s">
        <v>1040</v>
      </c>
      <c r="P264" s="2" t="str">
        <f t="shared" si="8"/>
        <v>P-Onsite</v>
      </c>
      <c r="Q264" s="2" t="str">
        <f t="shared" si="9"/>
        <v>P-S2_Onsite</v>
      </c>
      <c r="R264" s="2" t="s">
        <v>3476</v>
      </c>
      <c r="S264" s="2" t="s">
        <v>1041</v>
      </c>
      <c r="T264" s="21" t="s">
        <v>3477</v>
      </c>
    </row>
    <row r="265" spans="1:20" x14ac:dyDescent="0.3">
      <c r="A265" s="21" t="s">
        <v>324</v>
      </c>
      <c r="B265" s="21" t="s">
        <v>1054</v>
      </c>
      <c r="C265" s="21" t="s">
        <v>325</v>
      </c>
      <c r="D265" s="21" t="s">
        <v>326</v>
      </c>
      <c r="E265" s="2" t="s">
        <v>3542</v>
      </c>
      <c r="F265" s="21" t="s">
        <v>3482</v>
      </c>
      <c r="G265" s="21" t="s">
        <v>1063</v>
      </c>
      <c r="H265" s="21" t="s">
        <v>3483</v>
      </c>
      <c r="I265" s="21" t="s">
        <v>4841</v>
      </c>
      <c r="J265" s="2" t="s">
        <v>3484</v>
      </c>
      <c r="K265" s="22" t="s">
        <v>1038</v>
      </c>
      <c r="L265" s="2" t="s">
        <v>1283</v>
      </c>
      <c r="M265" s="2" t="s">
        <v>1059</v>
      </c>
      <c r="N265" s="2" t="s">
        <v>1284</v>
      </c>
      <c r="O265" s="2" t="s">
        <v>1098</v>
      </c>
      <c r="P265" s="2" t="str">
        <f t="shared" si="8"/>
        <v>A-Onsite</v>
      </c>
      <c r="Q265" s="2" t="str">
        <f t="shared" si="9"/>
        <v>A-S2_Onsite</v>
      </c>
      <c r="R265" s="2" t="s">
        <v>3476</v>
      </c>
      <c r="S265" s="2" t="s">
        <v>1041</v>
      </c>
      <c r="T265" s="21" t="s">
        <v>3477</v>
      </c>
    </row>
    <row r="266" spans="1:20" x14ac:dyDescent="0.3">
      <c r="A266" s="21" t="s">
        <v>327</v>
      </c>
      <c r="B266" s="21" t="s">
        <v>1054</v>
      </c>
      <c r="C266" s="21" t="s">
        <v>328</v>
      </c>
      <c r="D266" s="21" t="s">
        <v>329</v>
      </c>
      <c r="E266" s="2" t="s">
        <v>1265</v>
      </c>
      <c r="F266" s="21" t="s">
        <v>3480</v>
      </c>
      <c r="G266" s="21" t="s">
        <v>1034</v>
      </c>
      <c r="H266" s="21" t="s">
        <v>997</v>
      </c>
      <c r="I266" s="21" t="s">
        <v>4842</v>
      </c>
      <c r="J266" s="2" t="s">
        <v>3481</v>
      </c>
      <c r="K266" s="22" t="s">
        <v>1048</v>
      </c>
      <c r="L266" s="2" t="s">
        <v>1157</v>
      </c>
      <c r="M266" s="2" t="s">
        <v>1059</v>
      </c>
      <c r="N266" s="2" t="s">
        <v>1158</v>
      </c>
      <c r="O266" s="2" t="s">
        <v>1040</v>
      </c>
      <c r="P266" s="2" t="str">
        <f t="shared" si="8"/>
        <v>P-Onsite</v>
      </c>
      <c r="Q266" s="2" t="str">
        <f t="shared" si="9"/>
        <v>P-S2_Onsite</v>
      </c>
      <c r="R266" s="2" t="s">
        <v>3476</v>
      </c>
      <c r="S266" s="2" t="s">
        <v>1041</v>
      </c>
      <c r="T266" s="21" t="s">
        <v>3477</v>
      </c>
    </row>
    <row r="267" spans="1:20" x14ac:dyDescent="0.3">
      <c r="A267" s="21" t="s">
        <v>327</v>
      </c>
      <c r="B267" s="21" t="s">
        <v>1054</v>
      </c>
      <c r="C267" s="21" t="s">
        <v>328</v>
      </c>
      <c r="D267" s="21" t="s">
        <v>329</v>
      </c>
      <c r="E267" s="2" t="s">
        <v>1265</v>
      </c>
      <c r="F267" s="21" t="s">
        <v>3482</v>
      </c>
      <c r="G267" s="21" t="s">
        <v>1063</v>
      </c>
      <c r="H267" s="21" t="s">
        <v>3483</v>
      </c>
      <c r="I267" s="21" t="s">
        <v>4843</v>
      </c>
      <c r="J267" s="2" t="s">
        <v>3484</v>
      </c>
      <c r="K267" s="22" t="s">
        <v>1038</v>
      </c>
      <c r="L267" s="2" t="s">
        <v>1157</v>
      </c>
      <c r="M267" s="2" t="s">
        <v>1059</v>
      </c>
      <c r="N267" s="2" t="s">
        <v>1158</v>
      </c>
      <c r="O267" s="2" t="s">
        <v>1040</v>
      </c>
      <c r="P267" s="2" t="str">
        <f t="shared" si="8"/>
        <v>P-Onsite</v>
      </c>
      <c r="Q267" s="2" t="str">
        <f t="shared" si="9"/>
        <v>P-S2_Onsite</v>
      </c>
      <c r="R267" s="2" t="s">
        <v>3476</v>
      </c>
      <c r="S267" s="2" t="s">
        <v>1041</v>
      </c>
      <c r="T267" s="21" t="s">
        <v>3477</v>
      </c>
    </row>
    <row r="268" spans="1:20" x14ac:dyDescent="0.3">
      <c r="A268" s="21" t="s">
        <v>330</v>
      </c>
      <c r="B268" s="21" t="s">
        <v>1054</v>
      </c>
      <c r="C268" s="21" t="s">
        <v>331</v>
      </c>
      <c r="D268" s="21" t="s">
        <v>332</v>
      </c>
      <c r="E268" s="2" t="s">
        <v>3543</v>
      </c>
      <c r="F268" s="21" t="s">
        <v>3473</v>
      </c>
      <c r="G268" s="21" t="s">
        <v>1050</v>
      </c>
      <c r="H268" s="21" t="s">
        <v>3474</v>
      </c>
      <c r="I268" s="21" t="s">
        <v>4844</v>
      </c>
      <c r="J268" s="2" t="s">
        <v>3475</v>
      </c>
      <c r="K268" s="22" t="s">
        <v>1048</v>
      </c>
      <c r="L268" s="2" t="s">
        <v>1164</v>
      </c>
      <c r="M268" s="2" t="s">
        <v>1059</v>
      </c>
      <c r="N268" s="2" t="s">
        <v>1209</v>
      </c>
      <c r="O268" s="2" t="s">
        <v>1040</v>
      </c>
      <c r="P268" s="2" t="str">
        <f t="shared" si="8"/>
        <v>P-Onsite</v>
      </c>
      <c r="Q268" s="2" t="str">
        <f t="shared" si="9"/>
        <v>P-S2_Onsite</v>
      </c>
      <c r="R268" s="2" t="s">
        <v>3476</v>
      </c>
      <c r="S268" s="2" t="s">
        <v>1041</v>
      </c>
      <c r="T268" s="21" t="s">
        <v>3477</v>
      </c>
    </row>
    <row r="269" spans="1:20" x14ac:dyDescent="0.3">
      <c r="A269" s="21" t="s">
        <v>330</v>
      </c>
      <c r="B269" s="21" t="s">
        <v>1054</v>
      </c>
      <c r="C269" s="21" t="s">
        <v>331</v>
      </c>
      <c r="D269" s="21" t="s">
        <v>332</v>
      </c>
      <c r="E269" s="2" t="s">
        <v>3543</v>
      </c>
      <c r="F269" s="21" t="s">
        <v>3478</v>
      </c>
      <c r="G269" s="21" t="s">
        <v>1044</v>
      </c>
      <c r="H269" s="21" t="s">
        <v>1005</v>
      </c>
      <c r="I269" s="21" t="s">
        <v>4845</v>
      </c>
      <c r="J269" s="2" t="s">
        <v>3479</v>
      </c>
      <c r="K269" s="22" t="s">
        <v>1038</v>
      </c>
      <c r="L269" s="2" t="s">
        <v>1164</v>
      </c>
      <c r="M269" s="2" t="s">
        <v>1059</v>
      </c>
      <c r="N269" s="2" t="s">
        <v>1209</v>
      </c>
      <c r="O269" s="2" t="s">
        <v>1040</v>
      </c>
      <c r="P269" s="2" t="str">
        <f t="shared" si="8"/>
        <v>P-Onsite</v>
      </c>
      <c r="Q269" s="2" t="str">
        <f t="shared" si="9"/>
        <v>P-S2_Onsite</v>
      </c>
      <c r="R269" s="2" t="s">
        <v>3476</v>
      </c>
      <c r="S269" s="2" t="s">
        <v>1041</v>
      </c>
      <c r="T269" s="21" t="s">
        <v>3477</v>
      </c>
    </row>
    <row r="270" spans="1:20" x14ac:dyDescent="0.3">
      <c r="A270" s="21" t="s">
        <v>330</v>
      </c>
      <c r="B270" s="21" t="s">
        <v>1054</v>
      </c>
      <c r="C270" s="21" t="s">
        <v>331</v>
      </c>
      <c r="D270" s="21" t="s">
        <v>332</v>
      </c>
      <c r="E270" s="2" t="s">
        <v>3543</v>
      </c>
      <c r="F270" s="21" t="s">
        <v>3480</v>
      </c>
      <c r="G270" s="21" t="s">
        <v>1034</v>
      </c>
      <c r="H270" s="21" t="s">
        <v>997</v>
      </c>
      <c r="I270" s="21" t="s">
        <v>4846</v>
      </c>
      <c r="J270" s="2" t="s">
        <v>3481</v>
      </c>
      <c r="K270" s="22" t="s">
        <v>1048</v>
      </c>
      <c r="L270" s="2" t="s">
        <v>1164</v>
      </c>
      <c r="M270" s="2" t="s">
        <v>1059</v>
      </c>
      <c r="N270" s="2" t="s">
        <v>1209</v>
      </c>
      <c r="O270" s="2" t="s">
        <v>1040</v>
      </c>
      <c r="P270" s="2" t="str">
        <f t="shared" si="8"/>
        <v>P-Onsite</v>
      </c>
      <c r="Q270" s="2" t="str">
        <f t="shared" si="9"/>
        <v>P-S2_Onsite</v>
      </c>
      <c r="R270" s="2" t="s">
        <v>3476</v>
      </c>
      <c r="S270" s="2" t="s">
        <v>1041</v>
      </c>
      <c r="T270" s="21" t="s">
        <v>3477</v>
      </c>
    </row>
    <row r="271" spans="1:20" x14ac:dyDescent="0.3">
      <c r="A271" s="21" t="s">
        <v>330</v>
      </c>
      <c r="B271" s="21" t="s">
        <v>1054</v>
      </c>
      <c r="C271" s="21" t="s">
        <v>331</v>
      </c>
      <c r="D271" s="21" t="s">
        <v>332</v>
      </c>
      <c r="E271" s="2" t="s">
        <v>3543</v>
      </c>
      <c r="F271" s="21" t="s">
        <v>3482</v>
      </c>
      <c r="G271" s="21" t="s">
        <v>1063</v>
      </c>
      <c r="H271" s="21" t="s">
        <v>3483</v>
      </c>
      <c r="I271" s="21" t="s">
        <v>4847</v>
      </c>
      <c r="J271" s="2" t="s">
        <v>3484</v>
      </c>
      <c r="K271" s="22" t="s">
        <v>1038</v>
      </c>
      <c r="L271" s="2" t="s">
        <v>1164</v>
      </c>
      <c r="M271" s="2" t="s">
        <v>1059</v>
      </c>
      <c r="N271" s="2" t="s">
        <v>1209</v>
      </c>
      <c r="O271" s="2" t="s">
        <v>1040</v>
      </c>
      <c r="P271" s="2" t="str">
        <f t="shared" si="8"/>
        <v>P-Onsite</v>
      </c>
      <c r="Q271" s="2" t="str">
        <f t="shared" si="9"/>
        <v>P-S2_Onsite</v>
      </c>
      <c r="R271" s="2" t="s">
        <v>3476</v>
      </c>
      <c r="S271" s="2" t="s">
        <v>1041</v>
      </c>
      <c r="T271" s="21" t="s">
        <v>3477</v>
      </c>
    </row>
    <row r="272" spans="1:20" x14ac:dyDescent="0.3">
      <c r="A272" s="21" t="s">
        <v>333</v>
      </c>
      <c r="B272" s="21" t="s">
        <v>1054</v>
      </c>
      <c r="C272" s="21" t="s">
        <v>334</v>
      </c>
      <c r="D272" s="21" t="s">
        <v>335</v>
      </c>
      <c r="E272" s="2" t="s">
        <v>3544</v>
      </c>
      <c r="F272" s="21" t="s">
        <v>3473</v>
      </c>
      <c r="G272" s="21" t="s">
        <v>1050</v>
      </c>
      <c r="H272" s="21" t="s">
        <v>3474</v>
      </c>
      <c r="I272" s="21" t="s">
        <v>4848</v>
      </c>
      <c r="J272" s="2" t="s">
        <v>3475</v>
      </c>
      <c r="K272" s="22" t="s">
        <v>1048</v>
      </c>
      <c r="L272" s="2" t="s">
        <v>1300</v>
      </c>
      <c r="M272" s="2" t="s">
        <v>1059</v>
      </c>
      <c r="N272" s="2" t="s">
        <v>1301</v>
      </c>
      <c r="O272" s="2" t="s">
        <v>1040</v>
      </c>
      <c r="P272" s="2" t="str">
        <f t="shared" si="8"/>
        <v>P-Onsite</v>
      </c>
      <c r="Q272" s="2" t="str">
        <f t="shared" si="9"/>
        <v>P-S2_Onsite</v>
      </c>
      <c r="R272" s="2" t="s">
        <v>3476</v>
      </c>
      <c r="S272" s="2" t="s">
        <v>1041</v>
      </c>
      <c r="T272" s="21" t="s">
        <v>3477</v>
      </c>
    </row>
    <row r="273" spans="1:20" x14ac:dyDescent="0.3">
      <c r="A273" s="21" t="s">
        <v>333</v>
      </c>
      <c r="B273" s="21" t="s">
        <v>1054</v>
      </c>
      <c r="C273" s="21" t="s">
        <v>334</v>
      </c>
      <c r="D273" s="21" t="s">
        <v>335</v>
      </c>
      <c r="E273" s="2" t="s">
        <v>3544</v>
      </c>
      <c r="F273" s="21" t="s">
        <v>3478</v>
      </c>
      <c r="G273" s="21" t="s">
        <v>1044</v>
      </c>
      <c r="H273" s="21" t="s">
        <v>1005</v>
      </c>
      <c r="I273" s="21" t="s">
        <v>4849</v>
      </c>
      <c r="J273" s="2" t="s">
        <v>3479</v>
      </c>
      <c r="K273" s="22" t="s">
        <v>1038</v>
      </c>
      <c r="L273" s="2" t="s">
        <v>1300</v>
      </c>
      <c r="M273" s="2" t="s">
        <v>1059</v>
      </c>
      <c r="N273" s="2" t="s">
        <v>1301</v>
      </c>
      <c r="O273" s="2" t="s">
        <v>1040</v>
      </c>
      <c r="P273" s="2" t="str">
        <f t="shared" si="8"/>
        <v>P-Onsite</v>
      </c>
      <c r="Q273" s="2" t="str">
        <f t="shared" si="9"/>
        <v>P-S2_Onsite</v>
      </c>
      <c r="R273" s="2" t="s">
        <v>3476</v>
      </c>
      <c r="S273" s="2" t="s">
        <v>1041</v>
      </c>
      <c r="T273" s="21" t="s">
        <v>3477</v>
      </c>
    </row>
    <row r="274" spans="1:20" x14ac:dyDescent="0.3">
      <c r="A274" s="21" t="s">
        <v>333</v>
      </c>
      <c r="B274" s="21" t="s">
        <v>1054</v>
      </c>
      <c r="C274" s="21" t="s">
        <v>334</v>
      </c>
      <c r="D274" s="21" t="s">
        <v>335</v>
      </c>
      <c r="E274" s="2" t="s">
        <v>3544</v>
      </c>
      <c r="F274" s="21" t="s">
        <v>3480</v>
      </c>
      <c r="G274" s="21" t="s">
        <v>1034</v>
      </c>
      <c r="H274" s="21" t="s">
        <v>997</v>
      </c>
      <c r="I274" s="21" t="s">
        <v>4850</v>
      </c>
      <c r="J274" s="2" t="s">
        <v>3481</v>
      </c>
      <c r="K274" s="22" t="s">
        <v>1048</v>
      </c>
      <c r="L274" s="2" t="s">
        <v>1300</v>
      </c>
      <c r="M274" s="2" t="s">
        <v>1059</v>
      </c>
      <c r="N274" s="2" t="s">
        <v>1301</v>
      </c>
      <c r="O274" s="2" t="s">
        <v>1040</v>
      </c>
      <c r="P274" s="2" t="str">
        <f t="shared" si="8"/>
        <v>P-Onsite</v>
      </c>
      <c r="Q274" s="2" t="str">
        <f t="shared" si="9"/>
        <v>P-S2_Onsite</v>
      </c>
      <c r="R274" s="2" t="s">
        <v>3476</v>
      </c>
      <c r="S274" s="2" t="s">
        <v>1041</v>
      </c>
      <c r="T274" s="21" t="s">
        <v>3477</v>
      </c>
    </row>
    <row r="275" spans="1:20" x14ac:dyDescent="0.3">
      <c r="A275" s="21" t="s">
        <v>333</v>
      </c>
      <c r="B275" s="21" t="s">
        <v>1054</v>
      </c>
      <c r="C275" s="21" t="s">
        <v>334</v>
      </c>
      <c r="D275" s="21" t="s">
        <v>335</v>
      </c>
      <c r="E275" s="2" t="s">
        <v>3544</v>
      </c>
      <c r="F275" s="21" t="s">
        <v>3482</v>
      </c>
      <c r="G275" s="21" t="s">
        <v>1063</v>
      </c>
      <c r="H275" s="21" t="s">
        <v>3483</v>
      </c>
      <c r="I275" s="21" t="s">
        <v>4851</v>
      </c>
      <c r="J275" s="2" t="s">
        <v>3484</v>
      </c>
      <c r="K275" s="22" t="s">
        <v>1038</v>
      </c>
      <c r="L275" s="2" t="s">
        <v>1300</v>
      </c>
      <c r="M275" s="2" t="s">
        <v>1059</v>
      </c>
      <c r="N275" s="2" t="s">
        <v>1301</v>
      </c>
      <c r="O275" s="2" t="s">
        <v>1040</v>
      </c>
      <c r="P275" s="2" t="str">
        <f t="shared" si="8"/>
        <v>P-Onsite</v>
      </c>
      <c r="Q275" s="2" t="str">
        <f t="shared" si="9"/>
        <v>P-S2_Onsite</v>
      </c>
      <c r="R275" s="2" t="s">
        <v>3476</v>
      </c>
      <c r="S275" s="2" t="s">
        <v>1041</v>
      </c>
      <c r="T275" s="21" t="s">
        <v>3477</v>
      </c>
    </row>
    <row r="276" spans="1:20" x14ac:dyDescent="0.3">
      <c r="A276" s="21" t="s">
        <v>339</v>
      </c>
      <c r="B276" s="21" t="s">
        <v>1054</v>
      </c>
      <c r="C276" s="21" t="s">
        <v>340</v>
      </c>
      <c r="D276" s="21" t="s">
        <v>341</v>
      </c>
      <c r="E276" s="2" t="s">
        <v>3545</v>
      </c>
      <c r="F276" s="21" t="s">
        <v>3473</v>
      </c>
      <c r="G276" s="21" t="s">
        <v>1050</v>
      </c>
      <c r="H276" s="21" t="s">
        <v>3474</v>
      </c>
      <c r="I276" s="21" t="s">
        <v>4852</v>
      </c>
      <c r="J276" s="2" t="s">
        <v>3475</v>
      </c>
      <c r="K276" s="22" t="s">
        <v>1048</v>
      </c>
      <c r="L276" s="2" t="s">
        <v>1089</v>
      </c>
      <c r="M276" s="2" t="s">
        <v>1059</v>
      </c>
      <c r="N276" s="2" t="s">
        <v>1124</v>
      </c>
      <c r="O276" s="2" t="s">
        <v>1040</v>
      </c>
      <c r="P276" s="2" t="str">
        <f t="shared" si="8"/>
        <v>P-Onsite</v>
      </c>
      <c r="Q276" s="2" t="str">
        <f t="shared" si="9"/>
        <v>P-S2_Onsite</v>
      </c>
      <c r="R276" s="2" t="s">
        <v>3476</v>
      </c>
      <c r="S276" s="2" t="s">
        <v>1041</v>
      </c>
      <c r="T276" s="21" t="s">
        <v>3477</v>
      </c>
    </row>
    <row r="277" spans="1:20" x14ac:dyDescent="0.3">
      <c r="A277" s="21" t="s">
        <v>339</v>
      </c>
      <c r="B277" s="21" t="s">
        <v>1054</v>
      </c>
      <c r="C277" s="21" t="s">
        <v>340</v>
      </c>
      <c r="D277" s="21" t="s">
        <v>341</v>
      </c>
      <c r="E277" s="2" t="s">
        <v>3545</v>
      </c>
      <c r="F277" s="21" t="s">
        <v>3478</v>
      </c>
      <c r="G277" s="21" t="s">
        <v>1044</v>
      </c>
      <c r="H277" s="21" t="s">
        <v>1005</v>
      </c>
      <c r="I277" s="21" t="s">
        <v>4853</v>
      </c>
      <c r="J277" s="2" t="s">
        <v>3479</v>
      </c>
      <c r="K277" s="22" t="s">
        <v>1038</v>
      </c>
      <c r="L277" s="2" t="s">
        <v>1089</v>
      </c>
      <c r="M277" s="2" t="s">
        <v>1059</v>
      </c>
      <c r="N277" s="2" t="s">
        <v>1124</v>
      </c>
      <c r="O277" s="2" t="s">
        <v>1040</v>
      </c>
      <c r="P277" s="2" t="str">
        <f t="shared" si="8"/>
        <v>P-Onsite</v>
      </c>
      <c r="Q277" s="2" t="str">
        <f t="shared" si="9"/>
        <v>P-S2_Onsite</v>
      </c>
      <c r="R277" s="2" t="s">
        <v>3476</v>
      </c>
      <c r="S277" s="2" t="s">
        <v>1041</v>
      </c>
      <c r="T277" s="21" t="s">
        <v>3477</v>
      </c>
    </row>
    <row r="278" spans="1:20" x14ac:dyDescent="0.3">
      <c r="A278" s="21" t="s">
        <v>339</v>
      </c>
      <c r="B278" s="21" t="s">
        <v>1054</v>
      </c>
      <c r="C278" s="21" t="s">
        <v>340</v>
      </c>
      <c r="D278" s="21" t="s">
        <v>341</v>
      </c>
      <c r="E278" s="2" t="s">
        <v>3545</v>
      </c>
      <c r="F278" s="21" t="s">
        <v>3480</v>
      </c>
      <c r="G278" s="21" t="s">
        <v>1034</v>
      </c>
      <c r="H278" s="21" t="s">
        <v>997</v>
      </c>
      <c r="I278" s="21" t="s">
        <v>4854</v>
      </c>
      <c r="J278" s="2" t="s">
        <v>3481</v>
      </c>
      <c r="K278" s="22" t="s">
        <v>1048</v>
      </c>
      <c r="L278" s="2" t="s">
        <v>1089</v>
      </c>
      <c r="M278" s="2" t="s">
        <v>1059</v>
      </c>
      <c r="N278" s="2" t="s">
        <v>1124</v>
      </c>
      <c r="O278" s="2" t="s">
        <v>1040</v>
      </c>
      <c r="P278" s="2" t="str">
        <f t="shared" si="8"/>
        <v>P-Onsite</v>
      </c>
      <c r="Q278" s="2" t="str">
        <f t="shared" si="9"/>
        <v>P-S2_Onsite</v>
      </c>
      <c r="R278" s="2" t="s">
        <v>3476</v>
      </c>
      <c r="S278" s="2" t="s">
        <v>1041</v>
      </c>
      <c r="T278" s="21" t="s">
        <v>3477</v>
      </c>
    </row>
    <row r="279" spans="1:20" x14ac:dyDescent="0.3">
      <c r="A279" s="21" t="s">
        <v>339</v>
      </c>
      <c r="B279" s="21" t="s">
        <v>1054</v>
      </c>
      <c r="C279" s="21" t="s">
        <v>340</v>
      </c>
      <c r="D279" s="21" t="s">
        <v>341</v>
      </c>
      <c r="E279" s="2" t="s">
        <v>3545</v>
      </c>
      <c r="F279" s="21" t="s">
        <v>3482</v>
      </c>
      <c r="G279" s="21" t="s">
        <v>1063</v>
      </c>
      <c r="H279" s="21" t="s">
        <v>3483</v>
      </c>
      <c r="I279" s="21" t="s">
        <v>4855</v>
      </c>
      <c r="J279" s="2" t="s">
        <v>3484</v>
      </c>
      <c r="K279" s="22" t="s">
        <v>1038</v>
      </c>
      <c r="L279" s="2" t="s">
        <v>1089</v>
      </c>
      <c r="M279" s="2" t="s">
        <v>1059</v>
      </c>
      <c r="N279" s="2" t="s">
        <v>1124</v>
      </c>
      <c r="O279" s="2" t="s">
        <v>1040</v>
      </c>
      <c r="P279" s="2" t="str">
        <f t="shared" si="8"/>
        <v>P-Onsite</v>
      </c>
      <c r="Q279" s="2" t="str">
        <f t="shared" si="9"/>
        <v>P-S2_Onsite</v>
      </c>
      <c r="R279" s="2" t="s">
        <v>3476</v>
      </c>
      <c r="S279" s="2" t="s">
        <v>1041</v>
      </c>
      <c r="T279" s="21" t="s">
        <v>3477</v>
      </c>
    </row>
    <row r="280" spans="1:20" x14ac:dyDescent="0.3">
      <c r="A280" s="21" t="s">
        <v>342</v>
      </c>
      <c r="B280" s="21" t="s">
        <v>1054</v>
      </c>
      <c r="C280" s="21" t="s">
        <v>343</v>
      </c>
      <c r="D280" s="21" t="s">
        <v>344</v>
      </c>
      <c r="E280" s="2" t="s">
        <v>1273</v>
      </c>
      <c r="F280" s="21" t="s">
        <v>3480</v>
      </c>
      <c r="G280" s="21" t="s">
        <v>1034</v>
      </c>
      <c r="H280" s="21" t="s">
        <v>997</v>
      </c>
      <c r="I280" s="21" t="s">
        <v>4856</v>
      </c>
      <c r="J280" s="2" t="s">
        <v>3481</v>
      </c>
      <c r="K280" s="22" t="s">
        <v>1048</v>
      </c>
      <c r="L280" s="2" t="s">
        <v>1089</v>
      </c>
      <c r="M280" s="2" t="s">
        <v>1059</v>
      </c>
      <c r="N280" s="2" t="s">
        <v>1090</v>
      </c>
      <c r="O280" s="2" t="s">
        <v>1098</v>
      </c>
      <c r="P280" s="2" t="str">
        <f t="shared" si="8"/>
        <v>A-Onsite</v>
      </c>
      <c r="Q280" s="2" t="str">
        <f t="shared" si="9"/>
        <v>A-S2_Onsite</v>
      </c>
      <c r="R280" s="2" t="s">
        <v>3476</v>
      </c>
      <c r="S280" s="2" t="s">
        <v>1041</v>
      </c>
      <c r="T280" s="21" t="s">
        <v>3477</v>
      </c>
    </row>
    <row r="281" spans="1:20" x14ac:dyDescent="0.3">
      <c r="A281" s="21" t="s">
        <v>342</v>
      </c>
      <c r="B281" s="21" t="s">
        <v>1054</v>
      </c>
      <c r="C281" s="21" t="s">
        <v>343</v>
      </c>
      <c r="D281" s="21" t="s">
        <v>344</v>
      </c>
      <c r="E281" s="2" t="s">
        <v>1273</v>
      </c>
      <c r="F281" s="21" t="s">
        <v>3482</v>
      </c>
      <c r="G281" s="21" t="s">
        <v>1063</v>
      </c>
      <c r="H281" s="21" t="s">
        <v>3483</v>
      </c>
      <c r="I281" s="21" t="s">
        <v>4857</v>
      </c>
      <c r="J281" s="2" t="s">
        <v>3484</v>
      </c>
      <c r="K281" s="22" t="s">
        <v>1038</v>
      </c>
      <c r="L281" s="2" t="s">
        <v>1089</v>
      </c>
      <c r="M281" s="2" t="s">
        <v>1059</v>
      </c>
      <c r="N281" s="2" t="s">
        <v>1090</v>
      </c>
      <c r="O281" s="2" t="s">
        <v>1098</v>
      </c>
      <c r="P281" s="2" t="str">
        <f t="shared" si="8"/>
        <v>A-Onsite</v>
      </c>
      <c r="Q281" s="2" t="str">
        <f t="shared" si="9"/>
        <v>A-S2_Onsite</v>
      </c>
      <c r="R281" s="2" t="s">
        <v>3476</v>
      </c>
      <c r="S281" s="2" t="s">
        <v>1041</v>
      </c>
      <c r="T281" s="21" t="s">
        <v>3477</v>
      </c>
    </row>
    <row r="282" spans="1:20" x14ac:dyDescent="0.3">
      <c r="A282" s="21" t="s">
        <v>345</v>
      </c>
      <c r="B282" s="21" t="s">
        <v>1054</v>
      </c>
      <c r="C282" s="21" t="s">
        <v>346</v>
      </c>
      <c r="D282" s="21" t="s">
        <v>347</v>
      </c>
      <c r="E282" s="2" t="s">
        <v>1278</v>
      </c>
      <c r="F282" s="21" t="s">
        <v>3480</v>
      </c>
      <c r="G282" s="21" t="s">
        <v>1034</v>
      </c>
      <c r="H282" s="21" t="s">
        <v>997</v>
      </c>
      <c r="I282" s="21" t="s">
        <v>4858</v>
      </c>
      <c r="J282" s="2" t="s">
        <v>3481</v>
      </c>
      <c r="K282" s="22" t="s">
        <v>1048</v>
      </c>
      <c r="L282" s="2" t="s">
        <v>1164</v>
      </c>
      <c r="M282" s="2" t="s">
        <v>1059</v>
      </c>
      <c r="N282" s="2" t="s">
        <v>1165</v>
      </c>
      <c r="O282" s="2" t="s">
        <v>1098</v>
      </c>
      <c r="P282" s="2" t="str">
        <f t="shared" si="8"/>
        <v>A-Onsite</v>
      </c>
      <c r="Q282" s="2" t="str">
        <f t="shared" si="9"/>
        <v>A-S2_Onsite</v>
      </c>
      <c r="R282" s="2" t="s">
        <v>3476</v>
      </c>
      <c r="S282" s="2" t="s">
        <v>1041</v>
      </c>
      <c r="T282" s="21" t="s">
        <v>3477</v>
      </c>
    </row>
    <row r="283" spans="1:20" x14ac:dyDescent="0.3">
      <c r="A283" s="21" t="s">
        <v>345</v>
      </c>
      <c r="B283" s="21" t="s">
        <v>1054</v>
      </c>
      <c r="C283" s="21" t="s">
        <v>346</v>
      </c>
      <c r="D283" s="21" t="s">
        <v>347</v>
      </c>
      <c r="E283" s="2" t="s">
        <v>1278</v>
      </c>
      <c r="F283" s="21" t="s">
        <v>3482</v>
      </c>
      <c r="G283" s="21" t="s">
        <v>1063</v>
      </c>
      <c r="H283" s="21" t="s">
        <v>3483</v>
      </c>
      <c r="I283" s="21" t="s">
        <v>4859</v>
      </c>
      <c r="J283" s="2" t="s">
        <v>3484</v>
      </c>
      <c r="K283" s="22" t="s">
        <v>1038</v>
      </c>
      <c r="L283" s="2" t="s">
        <v>1164</v>
      </c>
      <c r="M283" s="2" t="s">
        <v>1059</v>
      </c>
      <c r="N283" s="2" t="s">
        <v>1165</v>
      </c>
      <c r="O283" s="2" t="s">
        <v>1098</v>
      </c>
      <c r="P283" s="2" t="str">
        <f t="shared" si="8"/>
        <v>A-Onsite</v>
      </c>
      <c r="Q283" s="2" t="str">
        <f t="shared" si="9"/>
        <v>A-S2_Onsite</v>
      </c>
      <c r="R283" s="2" t="s">
        <v>3476</v>
      </c>
      <c r="S283" s="2" t="s">
        <v>1041</v>
      </c>
      <c r="T283" s="21" t="s">
        <v>3477</v>
      </c>
    </row>
    <row r="284" spans="1:20" x14ac:dyDescent="0.3">
      <c r="A284" s="21" t="s">
        <v>348</v>
      </c>
      <c r="B284" s="21" t="s">
        <v>1054</v>
      </c>
      <c r="C284" s="21" t="s">
        <v>349</v>
      </c>
      <c r="D284" s="21" t="s">
        <v>350</v>
      </c>
      <c r="E284" s="2" t="s">
        <v>1281</v>
      </c>
      <c r="F284" s="21" t="s">
        <v>3480</v>
      </c>
      <c r="G284" s="21" t="s">
        <v>1034</v>
      </c>
      <c r="H284" s="21" t="s">
        <v>997</v>
      </c>
      <c r="I284" s="21" t="s">
        <v>4860</v>
      </c>
      <c r="J284" s="2" t="s">
        <v>3481</v>
      </c>
      <c r="K284" s="22" t="s">
        <v>1048</v>
      </c>
      <c r="L284" s="2" t="s">
        <v>1283</v>
      </c>
      <c r="M284" s="2" t="s">
        <v>1059</v>
      </c>
      <c r="N284" s="2" t="s">
        <v>1284</v>
      </c>
      <c r="O284" s="2" t="s">
        <v>1040</v>
      </c>
      <c r="P284" s="2" t="str">
        <f t="shared" si="8"/>
        <v>P-Onsite</v>
      </c>
      <c r="Q284" s="2" t="str">
        <f t="shared" si="9"/>
        <v>P-S2_Onsite</v>
      </c>
      <c r="R284" s="2" t="s">
        <v>3476</v>
      </c>
      <c r="S284" s="2" t="s">
        <v>1041</v>
      </c>
      <c r="T284" s="21" t="s">
        <v>3477</v>
      </c>
    </row>
    <row r="285" spans="1:20" x14ac:dyDescent="0.3">
      <c r="A285" s="21" t="s">
        <v>348</v>
      </c>
      <c r="B285" s="21" t="s">
        <v>1054</v>
      </c>
      <c r="C285" s="21" t="s">
        <v>349</v>
      </c>
      <c r="D285" s="21" t="s">
        <v>350</v>
      </c>
      <c r="E285" s="2" t="s">
        <v>1281</v>
      </c>
      <c r="F285" s="21" t="s">
        <v>3482</v>
      </c>
      <c r="G285" s="21" t="s">
        <v>1063</v>
      </c>
      <c r="H285" s="21" t="s">
        <v>3483</v>
      </c>
      <c r="I285" s="21" t="s">
        <v>4861</v>
      </c>
      <c r="J285" s="2" t="s">
        <v>3484</v>
      </c>
      <c r="K285" s="22" t="s">
        <v>1038</v>
      </c>
      <c r="L285" s="2" t="s">
        <v>1283</v>
      </c>
      <c r="M285" s="2" t="s">
        <v>1059</v>
      </c>
      <c r="N285" s="2" t="s">
        <v>1284</v>
      </c>
      <c r="O285" s="2" t="s">
        <v>1040</v>
      </c>
      <c r="P285" s="2" t="str">
        <f t="shared" si="8"/>
        <v>P-Onsite</v>
      </c>
      <c r="Q285" s="2" t="str">
        <f t="shared" si="9"/>
        <v>P-S2_Onsite</v>
      </c>
      <c r="R285" s="2" t="s">
        <v>3476</v>
      </c>
      <c r="S285" s="2" t="s">
        <v>1041</v>
      </c>
      <c r="T285" s="21" t="s">
        <v>3477</v>
      </c>
    </row>
    <row r="286" spans="1:20" x14ac:dyDescent="0.3">
      <c r="A286" s="21" t="s">
        <v>351</v>
      </c>
      <c r="B286" s="21" t="s">
        <v>1054</v>
      </c>
      <c r="C286" s="21" t="s">
        <v>352</v>
      </c>
      <c r="D286" s="21" t="s">
        <v>353</v>
      </c>
      <c r="E286" s="2" t="s">
        <v>3546</v>
      </c>
      <c r="F286" s="21" t="s">
        <v>3473</v>
      </c>
      <c r="G286" s="21" t="s">
        <v>1050</v>
      </c>
      <c r="H286" s="21" t="s">
        <v>3474</v>
      </c>
      <c r="I286" s="21" t="s">
        <v>4862</v>
      </c>
      <c r="J286" s="2" t="s">
        <v>3475</v>
      </c>
      <c r="K286" s="22" t="s">
        <v>1048</v>
      </c>
      <c r="L286" s="2" t="s">
        <v>3489</v>
      </c>
      <c r="M286" s="2" t="s">
        <v>3489</v>
      </c>
      <c r="N286" s="2" t="s">
        <v>3489</v>
      </c>
      <c r="O286" s="2" t="s">
        <v>1098</v>
      </c>
      <c r="P286" s="2" t="str">
        <f t="shared" si="8"/>
        <v>A-Onsite</v>
      </c>
      <c r="Q286" s="2" t="str">
        <f t="shared" si="9"/>
        <v>A-S2_Onsite</v>
      </c>
      <c r="R286" s="2" t="s">
        <v>3476</v>
      </c>
      <c r="S286" s="2" t="s">
        <v>1041</v>
      </c>
      <c r="T286" s="21" t="s">
        <v>3477</v>
      </c>
    </row>
    <row r="287" spans="1:20" x14ac:dyDescent="0.3">
      <c r="A287" s="21" t="s">
        <v>351</v>
      </c>
      <c r="B287" s="21" t="s">
        <v>1054</v>
      </c>
      <c r="C287" s="21" t="s">
        <v>352</v>
      </c>
      <c r="D287" s="21" t="s">
        <v>353</v>
      </c>
      <c r="E287" s="2" t="s">
        <v>3546</v>
      </c>
      <c r="F287" s="21" t="s">
        <v>3478</v>
      </c>
      <c r="G287" s="21" t="s">
        <v>1044</v>
      </c>
      <c r="H287" s="21" t="s">
        <v>1005</v>
      </c>
      <c r="I287" s="21" t="s">
        <v>4863</v>
      </c>
      <c r="J287" s="2" t="s">
        <v>3479</v>
      </c>
      <c r="K287" s="22" t="s">
        <v>1038</v>
      </c>
      <c r="L287" s="2" t="s">
        <v>3489</v>
      </c>
      <c r="M287" s="2" t="s">
        <v>3489</v>
      </c>
      <c r="N287" s="2" t="s">
        <v>3489</v>
      </c>
      <c r="O287" s="2" t="s">
        <v>1098</v>
      </c>
      <c r="P287" s="2" t="str">
        <f t="shared" si="8"/>
        <v>A-Onsite</v>
      </c>
      <c r="Q287" s="2" t="str">
        <f t="shared" si="9"/>
        <v>A-S2_Onsite</v>
      </c>
      <c r="R287" s="2" t="s">
        <v>3476</v>
      </c>
      <c r="S287" s="2" t="s">
        <v>1041</v>
      </c>
      <c r="T287" s="21" t="s">
        <v>3477</v>
      </c>
    </row>
    <row r="288" spans="1:20" x14ac:dyDescent="0.3">
      <c r="A288" s="21" t="s">
        <v>351</v>
      </c>
      <c r="B288" s="21" t="s">
        <v>1054</v>
      </c>
      <c r="C288" s="21" t="s">
        <v>352</v>
      </c>
      <c r="D288" s="21" t="s">
        <v>353</v>
      </c>
      <c r="E288" s="2" t="s">
        <v>3546</v>
      </c>
      <c r="F288" s="21" t="s">
        <v>3480</v>
      </c>
      <c r="G288" s="21" t="s">
        <v>1034</v>
      </c>
      <c r="H288" s="21" t="s">
        <v>997</v>
      </c>
      <c r="I288" s="21" t="s">
        <v>4864</v>
      </c>
      <c r="J288" s="2" t="s">
        <v>3481</v>
      </c>
      <c r="K288" s="22" t="s">
        <v>1048</v>
      </c>
      <c r="L288" s="2" t="s">
        <v>3489</v>
      </c>
      <c r="M288" s="2" t="s">
        <v>3489</v>
      </c>
      <c r="N288" s="2" t="s">
        <v>3489</v>
      </c>
      <c r="O288" s="2" t="s">
        <v>1098</v>
      </c>
      <c r="P288" s="2" t="str">
        <f t="shared" si="8"/>
        <v>A-Onsite</v>
      </c>
      <c r="Q288" s="2" t="str">
        <f t="shared" si="9"/>
        <v>A-S2_Onsite</v>
      </c>
      <c r="R288" s="2" t="s">
        <v>3476</v>
      </c>
      <c r="S288" s="2" t="s">
        <v>1041</v>
      </c>
      <c r="T288" s="21" t="s">
        <v>3477</v>
      </c>
    </row>
    <row r="289" spans="1:20" x14ac:dyDescent="0.3">
      <c r="A289" s="21" t="s">
        <v>351</v>
      </c>
      <c r="B289" s="21" t="s">
        <v>1054</v>
      </c>
      <c r="C289" s="21" t="s">
        <v>352</v>
      </c>
      <c r="D289" s="21" t="s">
        <v>353</v>
      </c>
      <c r="E289" s="2" t="s">
        <v>3546</v>
      </c>
      <c r="F289" s="21" t="s">
        <v>3482</v>
      </c>
      <c r="G289" s="21" t="s">
        <v>1063</v>
      </c>
      <c r="H289" s="21" t="s">
        <v>3483</v>
      </c>
      <c r="I289" s="21" t="s">
        <v>4865</v>
      </c>
      <c r="J289" s="2" t="s">
        <v>3484</v>
      </c>
      <c r="K289" s="22" t="s">
        <v>1038</v>
      </c>
      <c r="L289" s="2" t="s">
        <v>3489</v>
      </c>
      <c r="M289" s="2" t="s">
        <v>3489</v>
      </c>
      <c r="N289" s="2" t="s">
        <v>3489</v>
      </c>
      <c r="O289" s="2" t="s">
        <v>1098</v>
      </c>
      <c r="P289" s="2" t="str">
        <f t="shared" si="8"/>
        <v>A-Onsite</v>
      </c>
      <c r="Q289" s="2" t="str">
        <f t="shared" si="9"/>
        <v>A-S2_Onsite</v>
      </c>
      <c r="R289" s="2" t="s">
        <v>3476</v>
      </c>
      <c r="S289" s="2" t="s">
        <v>1041</v>
      </c>
      <c r="T289" s="21" t="s">
        <v>3477</v>
      </c>
    </row>
    <row r="290" spans="1:20" x14ac:dyDescent="0.3">
      <c r="A290" s="21" t="s">
        <v>354</v>
      </c>
      <c r="B290" s="21" t="s">
        <v>1054</v>
      </c>
      <c r="C290" s="21" t="s">
        <v>355</v>
      </c>
      <c r="D290" s="21" t="s">
        <v>356</v>
      </c>
      <c r="E290" s="2" t="s">
        <v>3547</v>
      </c>
      <c r="F290" s="21" t="s">
        <v>3473</v>
      </c>
      <c r="G290" s="21" t="s">
        <v>1050</v>
      </c>
      <c r="H290" s="21" t="s">
        <v>3474</v>
      </c>
      <c r="I290" s="21" t="s">
        <v>4866</v>
      </c>
      <c r="J290" s="2" t="s">
        <v>3475</v>
      </c>
      <c r="K290" s="22" t="s">
        <v>1048</v>
      </c>
      <c r="L290" s="2" t="s">
        <v>3489</v>
      </c>
      <c r="M290" s="2" t="s">
        <v>3489</v>
      </c>
      <c r="N290" s="2" t="s">
        <v>3489</v>
      </c>
      <c r="O290" s="2" t="s">
        <v>1098</v>
      </c>
      <c r="P290" s="2" t="str">
        <f t="shared" si="8"/>
        <v>A-Onsite</v>
      </c>
      <c r="Q290" s="2" t="str">
        <f t="shared" si="9"/>
        <v>A-S2_Onsite</v>
      </c>
      <c r="R290" s="2" t="s">
        <v>3476</v>
      </c>
      <c r="S290" s="2" t="s">
        <v>1041</v>
      </c>
      <c r="T290" s="21" t="s">
        <v>3477</v>
      </c>
    </row>
    <row r="291" spans="1:20" x14ac:dyDescent="0.3">
      <c r="A291" s="21" t="s">
        <v>354</v>
      </c>
      <c r="B291" s="21" t="s">
        <v>1054</v>
      </c>
      <c r="C291" s="21" t="s">
        <v>355</v>
      </c>
      <c r="D291" s="21" t="s">
        <v>356</v>
      </c>
      <c r="E291" s="2" t="s">
        <v>3547</v>
      </c>
      <c r="F291" s="21" t="s">
        <v>3478</v>
      </c>
      <c r="G291" s="21" t="s">
        <v>1044</v>
      </c>
      <c r="H291" s="21" t="s">
        <v>1005</v>
      </c>
      <c r="I291" s="21" t="s">
        <v>4867</v>
      </c>
      <c r="J291" s="2" t="s">
        <v>3479</v>
      </c>
      <c r="K291" s="22" t="s">
        <v>1038</v>
      </c>
      <c r="L291" s="2" t="s">
        <v>3489</v>
      </c>
      <c r="M291" s="2" t="s">
        <v>3489</v>
      </c>
      <c r="N291" s="2" t="s">
        <v>3489</v>
      </c>
      <c r="O291" s="2" t="s">
        <v>1098</v>
      </c>
      <c r="P291" s="2" t="str">
        <f t="shared" si="8"/>
        <v>A-Onsite</v>
      </c>
      <c r="Q291" s="2" t="str">
        <f t="shared" si="9"/>
        <v>A-S2_Onsite</v>
      </c>
      <c r="R291" s="2" t="s">
        <v>3476</v>
      </c>
      <c r="S291" s="2" t="s">
        <v>1041</v>
      </c>
      <c r="T291" s="21" t="s">
        <v>3477</v>
      </c>
    </row>
    <row r="292" spans="1:20" x14ac:dyDescent="0.3">
      <c r="A292" s="21" t="s">
        <v>354</v>
      </c>
      <c r="B292" s="21" t="s">
        <v>1054</v>
      </c>
      <c r="C292" s="21" t="s">
        <v>355</v>
      </c>
      <c r="D292" s="21" t="s">
        <v>356</v>
      </c>
      <c r="E292" s="2" t="s">
        <v>3547</v>
      </c>
      <c r="F292" s="21" t="s">
        <v>3480</v>
      </c>
      <c r="G292" s="21" t="s">
        <v>1034</v>
      </c>
      <c r="H292" s="21" t="s">
        <v>997</v>
      </c>
      <c r="I292" s="21" t="s">
        <v>4868</v>
      </c>
      <c r="J292" s="2" t="s">
        <v>3481</v>
      </c>
      <c r="K292" s="22" t="s">
        <v>1048</v>
      </c>
      <c r="L292" s="2" t="s">
        <v>3489</v>
      </c>
      <c r="M292" s="2" t="s">
        <v>3489</v>
      </c>
      <c r="N292" s="2" t="s">
        <v>3489</v>
      </c>
      <c r="O292" s="2" t="s">
        <v>1098</v>
      </c>
      <c r="P292" s="2" t="str">
        <f t="shared" si="8"/>
        <v>A-Onsite</v>
      </c>
      <c r="Q292" s="2" t="str">
        <f t="shared" si="9"/>
        <v>A-S2_Onsite</v>
      </c>
      <c r="R292" s="2" t="s">
        <v>3476</v>
      </c>
      <c r="S292" s="2" t="s">
        <v>1041</v>
      </c>
      <c r="T292" s="21" t="s">
        <v>3477</v>
      </c>
    </row>
    <row r="293" spans="1:20" x14ac:dyDescent="0.3">
      <c r="A293" s="21" t="s">
        <v>354</v>
      </c>
      <c r="B293" s="21" t="s">
        <v>1054</v>
      </c>
      <c r="C293" s="21" t="s">
        <v>355</v>
      </c>
      <c r="D293" s="21" t="s">
        <v>356</v>
      </c>
      <c r="E293" s="2" t="s">
        <v>3547</v>
      </c>
      <c r="F293" s="21" t="s">
        <v>3482</v>
      </c>
      <c r="G293" s="21" t="s">
        <v>1063</v>
      </c>
      <c r="H293" s="21" t="s">
        <v>3483</v>
      </c>
      <c r="I293" s="21" t="s">
        <v>4869</v>
      </c>
      <c r="J293" s="2" t="s">
        <v>3484</v>
      </c>
      <c r="K293" s="22" t="s">
        <v>1038</v>
      </c>
      <c r="L293" s="2" t="s">
        <v>3489</v>
      </c>
      <c r="M293" s="2" t="s">
        <v>3489</v>
      </c>
      <c r="N293" s="2" t="s">
        <v>3489</v>
      </c>
      <c r="O293" s="2" t="s">
        <v>1098</v>
      </c>
      <c r="P293" s="2" t="str">
        <f t="shared" si="8"/>
        <v>A-Onsite</v>
      </c>
      <c r="Q293" s="2" t="str">
        <f t="shared" si="9"/>
        <v>A-S2_Onsite</v>
      </c>
      <c r="R293" s="2" t="s">
        <v>3476</v>
      </c>
      <c r="S293" s="2" t="s">
        <v>1041</v>
      </c>
      <c r="T293" s="21" t="s">
        <v>3477</v>
      </c>
    </row>
    <row r="294" spans="1:20" x14ac:dyDescent="0.3">
      <c r="A294" s="21" t="s">
        <v>357</v>
      </c>
      <c r="B294" s="21" t="s">
        <v>1054</v>
      </c>
      <c r="C294" s="21" t="s">
        <v>358</v>
      </c>
      <c r="D294" s="21" t="s">
        <v>359</v>
      </c>
      <c r="E294" s="2" t="s">
        <v>3548</v>
      </c>
      <c r="F294" s="21" t="s">
        <v>3473</v>
      </c>
      <c r="G294" s="21" t="s">
        <v>1050</v>
      </c>
      <c r="H294" s="21" t="s">
        <v>3474</v>
      </c>
      <c r="I294" s="21" t="s">
        <v>4870</v>
      </c>
      <c r="J294" s="2" t="s">
        <v>3475</v>
      </c>
      <c r="K294" s="22" t="s">
        <v>1048</v>
      </c>
      <c r="L294" s="2" t="s">
        <v>1314</v>
      </c>
      <c r="M294" s="2" t="s">
        <v>1059</v>
      </c>
      <c r="N294" s="2" t="s">
        <v>1315</v>
      </c>
      <c r="O294" s="2" t="s">
        <v>1040</v>
      </c>
      <c r="P294" s="2" t="str">
        <f t="shared" si="8"/>
        <v>P-Onsite</v>
      </c>
      <c r="Q294" s="2" t="str">
        <f t="shared" si="9"/>
        <v>P-S2_Onsite</v>
      </c>
      <c r="R294" s="2" t="s">
        <v>3476</v>
      </c>
      <c r="S294" s="2" t="s">
        <v>1041</v>
      </c>
      <c r="T294" s="21" t="s">
        <v>3477</v>
      </c>
    </row>
    <row r="295" spans="1:20" x14ac:dyDescent="0.3">
      <c r="A295" s="21" t="s">
        <v>357</v>
      </c>
      <c r="B295" s="21" t="s">
        <v>1054</v>
      </c>
      <c r="C295" s="21" t="s">
        <v>358</v>
      </c>
      <c r="D295" s="21" t="s">
        <v>359</v>
      </c>
      <c r="E295" s="2" t="s">
        <v>3548</v>
      </c>
      <c r="F295" s="21" t="s">
        <v>3478</v>
      </c>
      <c r="G295" s="21" t="s">
        <v>1044</v>
      </c>
      <c r="H295" s="21" t="s">
        <v>1005</v>
      </c>
      <c r="I295" s="21" t="s">
        <v>4871</v>
      </c>
      <c r="J295" s="2" t="s">
        <v>3479</v>
      </c>
      <c r="K295" s="22" t="s">
        <v>1038</v>
      </c>
      <c r="L295" s="2" t="s">
        <v>1314</v>
      </c>
      <c r="M295" s="2" t="s">
        <v>1059</v>
      </c>
      <c r="N295" s="2" t="s">
        <v>1315</v>
      </c>
      <c r="O295" s="2" t="s">
        <v>1040</v>
      </c>
      <c r="P295" s="2" t="str">
        <f t="shared" si="8"/>
        <v>P-Onsite</v>
      </c>
      <c r="Q295" s="2" t="str">
        <f t="shared" si="9"/>
        <v>P-S2_Onsite</v>
      </c>
      <c r="R295" s="2" t="s">
        <v>3476</v>
      </c>
      <c r="S295" s="2" t="s">
        <v>1041</v>
      </c>
      <c r="T295" s="21" t="s">
        <v>3477</v>
      </c>
    </row>
    <row r="296" spans="1:20" x14ac:dyDescent="0.3">
      <c r="A296" s="21" t="s">
        <v>357</v>
      </c>
      <c r="B296" s="21" t="s">
        <v>1054</v>
      </c>
      <c r="C296" s="21" t="s">
        <v>358</v>
      </c>
      <c r="D296" s="21" t="s">
        <v>359</v>
      </c>
      <c r="E296" s="2" t="s">
        <v>3548</v>
      </c>
      <c r="F296" s="21" t="s">
        <v>3480</v>
      </c>
      <c r="G296" s="21" t="s">
        <v>1034</v>
      </c>
      <c r="H296" s="21" t="s">
        <v>997</v>
      </c>
      <c r="I296" s="21" t="s">
        <v>4872</v>
      </c>
      <c r="J296" s="2" t="s">
        <v>3481</v>
      </c>
      <c r="K296" s="22" t="s">
        <v>1048</v>
      </c>
      <c r="L296" s="2" t="s">
        <v>1314</v>
      </c>
      <c r="M296" s="2" t="s">
        <v>1059</v>
      </c>
      <c r="N296" s="2" t="s">
        <v>1315</v>
      </c>
      <c r="O296" s="2" t="s">
        <v>1040</v>
      </c>
      <c r="P296" s="2" t="str">
        <f t="shared" si="8"/>
        <v>P-Onsite</v>
      </c>
      <c r="Q296" s="2" t="str">
        <f t="shared" si="9"/>
        <v>P-S2_Onsite</v>
      </c>
      <c r="R296" s="2" t="s">
        <v>3476</v>
      </c>
      <c r="S296" s="2" t="s">
        <v>1041</v>
      </c>
      <c r="T296" s="21" t="s">
        <v>3477</v>
      </c>
    </row>
    <row r="297" spans="1:20" x14ac:dyDescent="0.3">
      <c r="A297" s="21" t="s">
        <v>357</v>
      </c>
      <c r="B297" s="21" t="s">
        <v>1054</v>
      </c>
      <c r="C297" s="21" t="s">
        <v>358</v>
      </c>
      <c r="D297" s="21" t="s">
        <v>359</v>
      </c>
      <c r="E297" s="2" t="s">
        <v>3548</v>
      </c>
      <c r="F297" s="21" t="s">
        <v>3482</v>
      </c>
      <c r="G297" s="21" t="s">
        <v>1063</v>
      </c>
      <c r="H297" s="21" t="s">
        <v>3483</v>
      </c>
      <c r="I297" s="21" t="s">
        <v>4873</v>
      </c>
      <c r="J297" s="2" t="s">
        <v>3484</v>
      </c>
      <c r="K297" s="22" t="s">
        <v>1038</v>
      </c>
      <c r="L297" s="2" t="s">
        <v>1314</v>
      </c>
      <c r="M297" s="2" t="s">
        <v>1059</v>
      </c>
      <c r="N297" s="2" t="s">
        <v>1315</v>
      </c>
      <c r="O297" s="2" t="s">
        <v>1040</v>
      </c>
      <c r="P297" s="2" t="str">
        <f t="shared" si="8"/>
        <v>P-Onsite</v>
      </c>
      <c r="Q297" s="2" t="str">
        <f t="shared" si="9"/>
        <v>P-S2_Onsite</v>
      </c>
      <c r="R297" s="2" t="s">
        <v>3476</v>
      </c>
      <c r="S297" s="2" t="s">
        <v>1041</v>
      </c>
      <c r="T297" s="21" t="s">
        <v>3477</v>
      </c>
    </row>
    <row r="298" spans="1:20" x14ac:dyDescent="0.3">
      <c r="A298" s="21" t="s">
        <v>360</v>
      </c>
      <c r="B298" s="21" t="s">
        <v>1054</v>
      </c>
      <c r="C298" s="21" t="s">
        <v>361</v>
      </c>
      <c r="D298" s="21" t="s">
        <v>362</v>
      </c>
      <c r="E298" s="2" t="s">
        <v>3549</v>
      </c>
      <c r="F298" s="21" t="s">
        <v>3473</v>
      </c>
      <c r="G298" s="21" t="s">
        <v>1050</v>
      </c>
      <c r="H298" s="21" t="s">
        <v>3474</v>
      </c>
      <c r="I298" s="21" t="s">
        <v>4874</v>
      </c>
      <c r="J298" s="2" t="s">
        <v>3475</v>
      </c>
      <c r="K298" s="22" t="s">
        <v>1048</v>
      </c>
      <c r="L298" s="2" t="s">
        <v>1314</v>
      </c>
      <c r="M298" s="2" t="s">
        <v>1059</v>
      </c>
      <c r="N298" s="2" t="s">
        <v>1315</v>
      </c>
      <c r="O298" s="2" t="s">
        <v>1040</v>
      </c>
      <c r="P298" s="2" t="str">
        <f t="shared" si="8"/>
        <v>P-Onsite</v>
      </c>
      <c r="Q298" s="2" t="str">
        <f t="shared" si="9"/>
        <v>P-S2_Onsite</v>
      </c>
      <c r="R298" s="2" t="s">
        <v>3476</v>
      </c>
      <c r="S298" s="2" t="s">
        <v>1041</v>
      </c>
      <c r="T298" s="21" t="s">
        <v>3477</v>
      </c>
    </row>
    <row r="299" spans="1:20" x14ac:dyDescent="0.3">
      <c r="A299" s="21" t="s">
        <v>360</v>
      </c>
      <c r="B299" s="21" t="s">
        <v>1054</v>
      </c>
      <c r="C299" s="21" t="s">
        <v>361</v>
      </c>
      <c r="D299" s="21" t="s">
        <v>362</v>
      </c>
      <c r="E299" s="2" t="s">
        <v>3549</v>
      </c>
      <c r="F299" s="21" t="s">
        <v>3478</v>
      </c>
      <c r="G299" s="21" t="s">
        <v>1044</v>
      </c>
      <c r="H299" s="21" t="s">
        <v>1005</v>
      </c>
      <c r="I299" s="21" t="s">
        <v>4875</v>
      </c>
      <c r="J299" s="2" t="s">
        <v>3479</v>
      </c>
      <c r="K299" s="22" t="s">
        <v>1038</v>
      </c>
      <c r="L299" s="2" t="s">
        <v>1314</v>
      </c>
      <c r="M299" s="2" t="s">
        <v>1059</v>
      </c>
      <c r="N299" s="2" t="s">
        <v>1315</v>
      </c>
      <c r="O299" s="2" t="s">
        <v>1040</v>
      </c>
      <c r="P299" s="2" t="str">
        <f t="shared" si="8"/>
        <v>P-Onsite</v>
      </c>
      <c r="Q299" s="2" t="str">
        <f t="shared" si="9"/>
        <v>P-S2_Onsite</v>
      </c>
      <c r="R299" s="2" t="s">
        <v>3476</v>
      </c>
      <c r="S299" s="2" t="s">
        <v>1041</v>
      </c>
      <c r="T299" s="21" t="s">
        <v>3477</v>
      </c>
    </row>
    <row r="300" spans="1:20" x14ac:dyDescent="0.3">
      <c r="A300" s="21" t="s">
        <v>360</v>
      </c>
      <c r="B300" s="21" t="s">
        <v>1054</v>
      </c>
      <c r="C300" s="21" t="s">
        <v>361</v>
      </c>
      <c r="D300" s="21" t="s">
        <v>362</v>
      </c>
      <c r="E300" s="2" t="s">
        <v>3549</v>
      </c>
      <c r="F300" s="21" t="s">
        <v>3480</v>
      </c>
      <c r="G300" s="21" t="s">
        <v>1034</v>
      </c>
      <c r="H300" s="21" t="s">
        <v>997</v>
      </c>
      <c r="I300" s="21" t="s">
        <v>4876</v>
      </c>
      <c r="J300" s="2" t="s">
        <v>3481</v>
      </c>
      <c r="K300" s="22" t="s">
        <v>1048</v>
      </c>
      <c r="L300" s="2" t="s">
        <v>1314</v>
      </c>
      <c r="M300" s="2" t="s">
        <v>1059</v>
      </c>
      <c r="N300" s="2" t="s">
        <v>1315</v>
      </c>
      <c r="O300" s="2" t="s">
        <v>1040</v>
      </c>
      <c r="P300" s="2" t="str">
        <f t="shared" si="8"/>
        <v>P-Onsite</v>
      </c>
      <c r="Q300" s="2" t="str">
        <f t="shared" si="9"/>
        <v>P-S2_Onsite</v>
      </c>
      <c r="R300" s="2" t="s">
        <v>3476</v>
      </c>
      <c r="S300" s="2" t="s">
        <v>1041</v>
      </c>
      <c r="T300" s="21" t="s">
        <v>3477</v>
      </c>
    </row>
    <row r="301" spans="1:20" x14ac:dyDescent="0.3">
      <c r="A301" s="21" t="s">
        <v>360</v>
      </c>
      <c r="B301" s="21" t="s">
        <v>1054</v>
      </c>
      <c r="C301" s="21" t="s">
        <v>361</v>
      </c>
      <c r="D301" s="21" t="s">
        <v>362</v>
      </c>
      <c r="E301" s="2" t="s">
        <v>3549</v>
      </c>
      <c r="F301" s="21" t="s">
        <v>3482</v>
      </c>
      <c r="G301" s="21" t="s">
        <v>1063</v>
      </c>
      <c r="H301" s="21" t="s">
        <v>3483</v>
      </c>
      <c r="I301" s="21" t="s">
        <v>4877</v>
      </c>
      <c r="J301" s="2" t="s">
        <v>3484</v>
      </c>
      <c r="K301" s="22" t="s">
        <v>1038</v>
      </c>
      <c r="L301" s="2" t="s">
        <v>1314</v>
      </c>
      <c r="M301" s="2" t="s">
        <v>1059</v>
      </c>
      <c r="N301" s="2" t="s">
        <v>1315</v>
      </c>
      <c r="O301" s="2" t="s">
        <v>1040</v>
      </c>
      <c r="P301" s="2" t="str">
        <f t="shared" si="8"/>
        <v>P-Onsite</v>
      </c>
      <c r="Q301" s="2" t="str">
        <f t="shared" si="9"/>
        <v>P-S2_Onsite</v>
      </c>
      <c r="R301" s="2" t="s">
        <v>3476</v>
      </c>
      <c r="S301" s="2" t="s">
        <v>1041</v>
      </c>
      <c r="T301" s="21" t="s">
        <v>3477</v>
      </c>
    </row>
    <row r="302" spans="1:20" x14ac:dyDescent="0.3">
      <c r="A302" s="21" t="s">
        <v>363</v>
      </c>
      <c r="B302" s="21" t="s">
        <v>1054</v>
      </c>
      <c r="C302" s="21" t="s">
        <v>364</v>
      </c>
      <c r="D302" s="21" t="s">
        <v>365</v>
      </c>
      <c r="E302" s="2" t="s">
        <v>1286</v>
      </c>
      <c r="F302" s="21" t="s">
        <v>3473</v>
      </c>
      <c r="G302" s="21" t="s">
        <v>1050</v>
      </c>
      <c r="H302" s="21" t="s">
        <v>3474</v>
      </c>
      <c r="I302" s="21" t="s">
        <v>4878</v>
      </c>
      <c r="J302" s="2" t="s">
        <v>3475</v>
      </c>
      <c r="K302" s="22" t="s">
        <v>1048</v>
      </c>
      <c r="L302" s="2" t="s">
        <v>1164</v>
      </c>
      <c r="M302" s="2" t="s">
        <v>1059</v>
      </c>
      <c r="N302" s="2" t="s">
        <v>1209</v>
      </c>
      <c r="O302" s="2" t="s">
        <v>1040</v>
      </c>
      <c r="P302" s="2" t="str">
        <f t="shared" si="8"/>
        <v>P-Onsite</v>
      </c>
      <c r="Q302" s="2" t="str">
        <f t="shared" si="9"/>
        <v>P-S2_Onsite</v>
      </c>
      <c r="R302" s="2" t="s">
        <v>3476</v>
      </c>
      <c r="S302" s="2" t="s">
        <v>1041</v>
      </c>
      <c r="T302" s="21" t="s">
        <v>3477</v>
      </c>
    </row>
    <row r="303" spans="1:20" x14ac:dyDescent="0.3">
      <c r="A303" s="21" t="s">
        <v>363</v>
      </c>
      <c r="B303" s="21" t="s">
        <v>1054</v>
      </c>
      <c r="C303" s="21" t="s">
        <v>364</v>
      </c>
      <c r="D303" s="21" t="s">
        <v>365</v>
      </c>
      <c r="E303" s="2" t="s">
        <v>1286</v>
      </c>
      <c r="F303" s="21" t="s">
        <v>3480</v>
      </c>
      <c r="G303" s="21" t="s">
        <v>1034</v>
      </c>
      <c r="H303" s="21" t="s">
        <v>997</v>
      </c>
      <c r="I303" s="21" t="s">
        <v>4879</v>
      </c>
      <c r="J303" s="2" t="s">
        <v>3481</v>
      </c>
      <c r="K303" s="22" t="s">
        <v>1048</v>
      </c>
      <c r="L303" s="2" t="s">
        <v>1164</v>
      </c>
      <c r="M303" s="2" t="s">
        <v>1059</v>
      </c>
      <c r="N303" s="2" t="s">
        <v>1209</v>
      </c>
      <c r="O303" s="2" t="s">
        <v>1040</v>
      </c>
      <c r="P303" s="2" t="str">
        <f t="shared" si="8"/>
        <v>P-Onsite</v>
      </c>
      <c r="Q303" s="2" t="str">
        <f t="shared" si="9"/>
        <v>P-S2_Onsite</v>
      </c>
      <c r="R303" s="2" t="s">
        <v>3476</v>
      </c>
      <c r="S303" s="2" t="s">
        <v>1041</v>
      </c>
      <c r="T303" s="21" t="s">
        <v>3477</v>
      </c>
    </row>
    <row r="304" spans="1:20" x14ac:dyDescent="0.3">
      <c r="A304" s="21" t="s">
        <v>363</v>
      </c>
      <c r="B304" s="21" t="s">
        <v>1054</v>
      </c>
      <c r="C304" s="21" t="s">
        <v>364</v>
      </c>
      <c r="D304" s="21" t="s">
        <v>365</v>
      </c>
      <c r="E304" s="2" t="s">
        <v>1286</v>
      </c>
      <c r="F304" s="21" t="s">
        <v>3482</v>
      </c>
      <c r="G304" s="21" t="s">
        <v>1063</v>
      </c>
      <c r="H304" s="21" t="s">
        <v>3483</v>
      </c>
      <c r="I304" s="21" t="s">
        <v>4880</v>
      </c>
      <c r="J304" s="2" t="s">
        <v>3484</v>
      </c>
      <c r="K304" s="22" t="s">
        <v>1038</v>
      </c>
      <c r="L304" s="2" t="s">
        <v>1164</v>
      </c>
      <c r="M304" s="2" t="s">
        <v>1059</v>
      </c>
      <c r="N304" s="2" t="s">
        <v>1209</v>
      </c>
      <c r="O304" s="2" t="s">
        <v>1040</v>
      </c>
      <c r="P304" s="2" t="str">
        <f t="shared" si="8"/>
        <v>P-Onsite</v>
      </c>
      <c r="Q304" s="2" t="str">
        <f t="shared" si="9"/>
        <v>P-S2_Onsite</v>
      </c>
      <c r="R304" s="2" t="s">
        <v>3476</v>
      </c>
      <c r="S304" s="2" t="s">
        <v>1041</v>
      </c>
      <c r="T304" s="21" t="s">
        <v>3477</v>
      </c>
    </row>
    <row r="305" spans="1:20" x14ac:dyDescent="0.3">
      <c r="A305" s="21" t="s">
        <v>366</v>
      </c>
      <c r="B305" s="21" t="s">
        <v>1054</v>
      </c>
      <c r="C305" s="21" t="s">
        <v>367</v>
      </c>
      <c r="D305" s="21" t="s">
        <v>368</v>
      </c>
      <c r="E305" s="2" t="s">
        <v>1288</v>
      </c>
      <c r="F305" s="21" t="s">
        <v>3473</v>
      </c>
      <c r="G305" s="21" t="s">
        <v>1050</v>
      </c>
      <c r="H305" s="21" t="s">
        <v>3474</v>
      </c>
      <c r="I305" s="21" t="s">
        <v>4881</v>
      </c>
      <c r="J305" s="2" t="s">
        <v>3475</v>
      </c>
      <c r="K305" s="22" t="s">
        <v>1048</v>
      </c>
      <c r="L305" s="2" t="s">
        <v>1290</v>
      </c>
      <c r="M305" s="2" t="s">
        <v>1059</v>
      </c>
      <c r="N305" s="2" t="s">
        <v>1291</v>
      </c>
      <c r="O305" s="2" t="s">
        <v>1098</v>
      </c>
      <c r="P305" s="2" t="str">
        <f t="shared" si="8"/>
        <v>A-Onsite</v>
      </c>
      <c r="Q305" s="2" t="str">
        <f t="shared" si="9"/>
        <v>A-S2_Onsite</v>
      </c>
      <c r="R305" s="2" t="s">
        <v>3476</v>
      </c>
      <c r="S305" s="2" t="s">
        <v>1041</v>
      </c>
      <c r="T305" s="21" t="s">
        <v>3477</v>
      </c>
    </row>
    <row r="306" spans="1:20" x14ac:dyDescent="0.3">
      <c r="A306" s="21" t="s">
        <v>366</v>
      </c>
      <c r="B306" s="21" t="s">
        <v>1054</v>
      </c>
      <c r="C306" s="21" t="s">
        <v>367</v>
      </c>
      <c r="D306" s="21" t="s">
        <v>368</v>
      </c>
      <c r="E306" s="2" t="s">
        <v>1288</v>
      </c>
      <c r="F306" s="21" t="s">
        <v>3478</v>
      </c>
      <c r="G306" s="21" t="s">
        <v>1044</v>
      </c>
      <c r="H306" s="21" t="s">
        <v>1005</v>
      </c>
      <c r="I306" s="21" t="s">
        <v>4882</v>
      </c>
      <c r="J306" s="2" t="s">
        <v>3479</v>
      </c>
      <c r="K306" s="22" t="s">
        <v>1038</v>
      </c>
      <c r="L306" s="2" t="s">
        <v>1290</v>
      </c>
      <c r="M306" s="2" t="s">
        <v>1059</v>
      </c>
      <c r="N306" s="2" t="s">
        <v>1291</v>
      </c>
      <c r="O306" s="2" t="s">
        <v>1098</v>
      </c>
      <c r="P306" s="2" t="str">
        <f t="shared" si="8"/>
        <v>A-Onsite</v>
      </c>
      <c r="Q306" s="2" t="str">
        <f t="shared" si="9"/>
        <v>A-S2_Onsite</v>
      </c>
      <c r="R306" s="2" t="s">
        <v>3476</v>
      </c>
      <c r="S306" s="2" t="s">
        <v>1041</v>
      </c>
      <c r="T306" s="21" t="s">
        <v>3477</v>
      </c>
    </row>
    <row r="307" spans="1:20" x14ac:dyDescent="0.3">
      <c r="A307" s="21" t="s">
        <v>366</v>
      </c>
      <c r="B307" s="21" t="s">
        <v>1054</v>
      </c>
      <c r="C307" s="21" t="s">
        <v>367</v>
      </c>
      <c r="D307" s="21" t="s">
        <v>368</v>
      </c>
      <c r="E307" s="2" t="s">
        <v>1288</v>
      </c>
      <c r="F307" s="21" t="s">
        <v>3480</v>
      </c>
      <c r="G307" s="21" t="s">
        <v>1034</v>
      </c>
      <c r="H307" s="21" t="s">
        <v>997</v>
      </c>
      <c r="I307" s="21" t="s">
        <v>4883</v>
      </c>
      <c r="J307" s="2" t="s">
        <v>3481</v>
      </c>
      <c r="K307" s="22" t="s">
        <v>1048</v>
      </c>
      <c r="L307" s="2" t="s">
        <v>1290</v>
      </c>
      <c r="M307" s="2" t="s">
        <v>1059</v>
      </c>
      <c r="N307" s="2" t="s">
        <v>1291</v>
      </c>
      <c r="O307" s="2" t="s">
        <v>1098</v>
      </c>
      <c r="P307" s="2" t="str">
        <f t="shared" si="8"/>
        <v>A-Onsite</v>
      </c>
      <c r="Q307" s="2" t="str">
        <f t="shared" si="9"/>
        <v>A-S2_Onsite</v>
      </c>
      <c r="R307" s="2" t="s">
        <v>3476</v>
      </c>
      <c r="S307" s="2" t="s">
        <v>1041</v>
      </c>
      <c r="T307" s="21" t="s">
        <v>3477</v>
      </c>
    </row>
    <row r="308" spans="1:20" x14ac:dyDescent="0.3">
      <c r="A308" s="21" t="s">
        <v>366</v>
      </c>
      <c r="B308" s="21" t="s">
        <v>1054</v>
      </c>
      <c r="C308" s="21" t="s">
        <v>367</v>
      </c>
      <c r="D308" s="21" t="s">
        <v>368</v>
      </c>
      <c r="E308" s="2" t="s">
        <v>1288</v>
      </c>
      <c r="F308" s="21" t="s">
        <v>3482</v>
      </c>
      <c r="G308" s="21" t="s">
        <v>1063</v>
      </c>
      <c r="H308" s="21" t="s">
        <v>3483</v>
      </c>
      <c r="I308" s="21" t="s">
        <v>4884</v>
      </c>
      <c r="J308" s="2" t="s">
        <v>3484</v>
      </c>
      <c r="K308" s="22" t="s">
        <v>1038</v>
      </c>
      <c r="L308" s="2" t="s">
        <v>1290</v>
      </c>
      <c r="M308" s="2" t="s">
        <v>1059</v>
      </c>
      <c r="N308" s="2" t="s">
        <v>1291</v>
      </c>
      <c r="O308" s="2" t="s">
        <v>1098</v>
      </c>
      <c r="P308" s="2" t="str">
        <f t="shared" si="8"/>
        <v>A-Onsite</v>
      </c>
      <c r="Q308" s="2" t="str">
        <f t="shared" si="9"/>
        <v>A-S2_Onsite</v>
      </c>
      <c r="R308" s="2" t="s">
        <v>3476</v>
      </c>
      <c r="S308" s="2" t="s">
        <v>1041</v>
      </c>
      <c r="T308" s="21" t="s">
        <v>3477</v>
      </c>
    </row>
    <row r="309" spans="1:20" x14ac:dyDescent="0.3">
      <c r="A309" s="21" t="s">
        <v>369</v>
      </c>
      <c r="B309" s="21" t="s">
        <v>1054</v>
      </c>
      <c r="C309" s="21" t="s">
        <v>370</v>
      </c>
      <c r="D309" s="21" t="s">
        <v>371</v>
      </c>
      <c r="E309" s="2" t="s">
        <v>3550</v>
      </c>
      <c r="F309" s="21" t="s">
        <v>3473</v>
      </c>
      <c r="G309" s="21" t="s">
        <v>1050</v>
      </c>
      <c r="H309" s="21" t="s">
        <v>3474</v>
      </c>
      <c r="I309" s="21" t="s">
        <v>4885</v>
      </c>
      <c r="J309" s="2" t="s">
        <v>3475</v>
      </c>
      <c r="K309" s="22" t="s">
        <v>1048</v>
      </c>
      <c r="L309" s="2" t="s">
        <v>1513</v>
      </c>
      <c r="M309" s="2" t="s">
        <v>1059</v>
      </c>
      <c r="N309" s="2" t="s">
        <v>1514</v>
      </c>
      <c r="O309" s="2" t="s">
        <v>1040</v>
      </c>
      <c r="P309" s="2" t="str">
        <f t="shared" si="8"/>
        <v>P-Onsite</v>
      </c>
      <c r="Q309" s="2" t="str">
        <f t="shared" si="9"/>
        <v>P-S2_Onsite</v>
      </c>
      <c r="R309" s="2" t="s">
        <v>3476</v>
      </c>
      <c r="S309" s="2" t="s">
        <v>1041</v>
      </c>
      <c r="T309" s="21" t="s">
        <v>3477</v>
      </c>
    </row>
    <row r="310" spans="1:20" x14ac:dyDescent="0.3">
      <c r="A310" s="21" t="s">
        <v>369</v>
      </c>
      <c r="B310" s="21" t="s">
        <v>1054</v>
      </c>
      <c r="C310" s="21" t="s">
        <v>370</v>
      </c>
      <c r="D310" s="21" t="s">
        <v>371</v>
      </c>
      <c r="E310" s="2" t="s">
        <v>3550</v>
      </c>
      <c r="F310" s="21" t="s">
        <v>3478</v>
      </c>
      <c r="G310" s="21" t="s">
        <v>1044</v>
      </c>
      <c r="H310" s="21" t="s">
        <v>1005</v>
      </c>
      <c r="I310" s="21" t="s">
        <v>4886</v>
      </c>
      <c r="J310" s="2" t="s">
        <v>3479</v>
      </c>
      <c r="K310" s="22" t="s">
        <v>1038</v>
      </c>
      <c r="L310" s="2" t="s">
        <v>1513</v>
      </c>
      <c r="M310" s="2" t="s">
        <v>1059</v>
      </c>
      <c r="N310" s="2" t="s">
        <v>1514</v>
      </c>
      <c r="O310" s="2" t="s">
        <v>1040</v>
      </c>
      <c r="P310" s="2" t="str">
        <f t="shared" si="8"/>
        <v>P-Onsite</v>
      </c>
      <c r="Q310" s="2" t="str">
        <f t="shared" si="9"/>
        <v>P-S2_Onsite</v>
      </c>
      <c r="R310" s="2" t="s">
        <v>3476</v>
      </c>
      <c r="S310" s="2" t="s">
        <v>1041</v>
      </c>
      <c r="T310" s="21" t="s">
        <v>3477</v>
      </c>
    </row>
    <row r="311" spans="1:20" x14ac:dyDescent="0.3">
      <c r="A311" s="21" t="s">
        <v>369</v>
      </c>
      <c r="B311" s="21" t="s">
        <v>1054</v>
      </c>
      <c r="C311" s="21" t="s">
        <v>370</v>
      </c>
      <c r="D311" s="21" t="s">
        <v>371</v>
      </c>
      <c r="E311" s="2" t="s">
        <v>3550</v>
      </c>
      <c r="F311" s="21" t="s">
        <v>3480</v>
      </c>
      <c r="G311" s="21" t="s">
        <v>1034</v>
      </c>
      <c r="H311" s="21" t="s">
        <v>997</v>
      </c>
      <c r="I311" s="21" t="s">
        <v>4887</v>
      </c>
      <c r="J311" s="2" t="s">
        <v>3481</v>
      </c>
      <c r="K311" s="22" t="s">
        <v>1048</v>
      </c>
      <c r="L311" s="2" t="s">
        <v>1513</v>
      </c>
      <c r="M311" s="2" t="s">
        <v>1059</v>
      </c>
      <c r="N311" s="2" t="s">
        <v>1514</v>
      </c>
      <c r="O311" s="2" t="s">
        <v>1040</v>
      </c>
      <c r="P311" s="2" t="str">
        <f t="shared" si="8"/>
        <v>P-Onsite</v>
      </c>
      <c r="Q311" s="2" t="str">
        <f t="shared" si="9"/>
        <v>P-S2_Onsite</v>
      </c>
      <c r="R311" s="2" t="s">
        <v>3476</v>
      </c>
      <c r="S311" s="2" t="s">
        <v>1041</v>
      </c>
      <c r="T311" s="21" t="s">
        <v>3477</v>
      </c>
    </row>
    <row r="312" spans="1:20" x14ac:dyDescent="0.3">
      <c r="A312" s="21" t="s">
        <v>369</v>
      </c>
      <c r="B312" s="21" t="s">
        <v>1054</v>
      </c>
      <c r="C312" s="21" t="s">
        <v>370</v>
      </c>
      <c r="D312" s="21" t="s">
        <v>371</v>
      </c>
      <c r="E312" s="2" t="s">
        <v>3550</v>
      </c>
      <c r="F312" s="21" t="s">
        <v>3482</v>
      </c>
      <c r="G312" s="21" t="s">
        <v>1063</v>
      </c>
      <c r="H312" s="21" t="s">
        <v>3483</v>
      </c>
      <c r="I312" s="21" t="s">
        <v>4888</v>
      </c>
      <c r="J312" s="2" t="s">
        <v>3484</v>
      </c>
      <c r="K312" s="22" t="s">
        <v>1038</v>
      </c>
      <c r="L312" s="2" t="s">
        <v>1513</v>
      </c>
      <c r="M312" s="2" t="s">
        <v>1059</v>
      </c>
      <c r="N312" s="2" t="s">
        <v>1514</v>
      </c>
      <c r="O312" s="2" t="s">
        <v>1040</v>
      </c>
      <c r="P312" s="2" t="str">
        <f t="shared" si="8"/>
        <v>P-Onsite</v>
      </c>
      <c r="Q312" s="2" t="str">
        <f t="shared" si="9"/>
        <v>P-S2_Onsite</v>
      </c>
      <c r="R312" s="2" t="s">
        <v>3476</v>
      </c>
      <c r="S312" s="2" t="s">
        <v>1041</v>
      </c>
      <c r="T312" s="21" t="s">
        <v>3477</v>
      </c>
    </row>
    <row r="313" spans="1:20" x14ac:dyDescent="0.3">
      <c r="A313" s="21" t="s">
        <v>372</v>
      </c>
      <c r="B313" s="21" t="s">
        <v>1054</v>
      </c>
      <c r="C313" s="21" t="s">
        <v>373</v>
      </c>
      <c r="D313" s="21" t="s">
        <v>374</v>
      </c>
      <c r="E313" s="2" t="s">
        <v>3551</v>
      </c>
      <c r="F313" s="21" t="s">
        <v>3478</v>
      </c>
      <c r="G313" s="21" t="s">
        <v>1044</v>
      </c>
      <c r="H313" s="21" t="s">
        <v>1005</v>
      </c>
      <c r="I313" s="21" t="s">
        <v>4889</v>
      </c>
      <c r="J313" s="2" t="s">
        <v>3479</v>
      </c>
      <c r="K313" s="22" t="s">
        <v>1038</v>
      </c>
      <c r="L313" s="2" t="s">
        <v>1332</v>
      </c>
      <c r="M313" s="2" t="s">
        <v>1059</v>
      </c>
      <c r="N313" s="2" t="s">
        <v>1333</v>
      </c>
      <c r="O313" s="2" t="s">
        <v>1040</v>
      </c>
      <c r="P313" s="2" t="str">
        <f t="shared" si="8"/>
        <v>P-Onsite</v>
      </c>
      <c r="Q313" s="2" t="str">
        <f t="shared" si="9"/>
        <v>P-S2_Onsite</v>
      </c>
      <c r="R313" s="2" t="s">
        <v>3476</v>
      </c>
      <c r="S313" s="2" t="s">
        <v>1041</v>
      </c>
      <c r="T313" s="21" t="s">
        <v>3477</v>
      </c>
    </row>
    <row r="314" spans="1:20" x14ac:dyDescent="0.3">
      <c r="A314" s="21" t="s">
        <v>372</v>
      </c>
      <c r="B314" s="21" t="s">
        <v>1054</v>
      </c>
      <c r="C314" s="21" t="s">
        <v>373</v>
      </c>
      <c r="D314" s="21" t="s">
        <v>374</v>
      </c>
      <c r="E314" s="2" t="s">
        <v>3551</v>
      </c>
      <c r="F314" s="21" t="s">
        <v>3482</v>
      </c>
      <c r="G314" s="21" t="s">
        <v>1063</v>
      </c>
      <c r="H314" s="21" t="s">
        <v>3483</v>
      </c>
      <c r="I314" s="21" t="s">
        <v>4890</v>
      </c>
      <c r="J314" s="2" t="s">
        <v>3484</v>
      </c>
      <c r="K314" s="22" t="s">
        <v>1038</v>
      </c>
      <c r="L314" s="2" t="s">
        <v>1332</v>
      </c>
      <c r="M314" s="2" t="s">
        <v>1059</v>
      </c>
      <c r="N314" s="2" t="s">
        <v>1333</v>
      </c>
      <c r="O314" s="2" t="s">
        <v>1040</v>
      </c>
      <c r="P314" s="2" t="str">
        <f t="shared" si="8"/>
        <v>P-Onsite</v>
      </c>
      <c r="Q314" s="2" t="str">
        <f t="shared" si="9"/>
        <v>P-S2_Onsite</v>
      </c>
      <c r="R314" s="2" t="s">
        <v>3476</v>
      </c>
      <c r="S314" s="2" t="s">
        <v>1041</v>
      </c>
      <c r="T314" s="21" t="s">
        <v>3477</v>
      </c>
    </row>
    <row r="315" spans="1:20" x14ac:dyDescent="0.3">
      <c r="A315" s="21" t="s">
        <v>375</v>
      </c>
      <c r="B315" s="21" t="s">
        <v>1054</v>
      </c>
      <c r="C315" s="21" t="s">
        <v>376</v>
      </c>
      <c r="D315" s="21" t="s">
        <v>377</v>
      </c>
      <c r="E315" s="2" t="s">
        <v>1295</v>
      </c>
      <c r="F315" s="21" t="s">
        <v>3480</v>
      </c>
      <c r="G315" s="21" t="s">
        <v>1034</v>
      </c>
      <c r="H315" s="21" t="s">
        <v>997</v>
      </c>
      <c r="I315" s="21" t="s">
        <v>4891</v>
      </c>
      <c r="J315" s="2" t="s">
        <v>3481</v>
      </c>
      <c r="K315" s="22" t="s">
        <v>1048</v>
      </c>
      <c r="L315" s="2" t="s">
        <v>1164</v>
      </c>
      <c r="M315" s="2" t="s">
        <v>1059</v>
      </c>
      <c r="N315" s="2" t="s">
        <v>1209</v>
      </c>
      <c r="O315" s="2" t="s">
        <v>1040</v>
      </c>
      <c r="P315" s="2" t="str">
        <f t="shared" si="8"/>
        <v>P-Onsite</v>
      </c>
      <c r="Q315" s="2" t="str">
        <f t="shared" si="9"/>
        <v>P-S2_Onsite</v>
      </c>
      <c r="R315" s="2" t="s">
        <v>3476</v>
      </c>
      <c r="S315" s="2" t="s">
        <v>1041</v>
      </c>
      <c r="T315" s="21" t="s">
        <v>3477</v>
      </c>
    </row>
    <row r="316" spans="1:20" x14ac:dyDescent="0.3">
      <c r="A316" s="21" t="s">
        <v>375</v>
      </c>
      <c r="B316" s="21" t="s">
        <v>1054</v>
      </c>
      <c r="C316" s="21" t="s">
        <v>376</v>
      </c>
      <c r="D316" s="21" t="s">
        <v>377</v>
      </c>
      <c r="E316" s="2" t="s">
        <v>1295</v>
      </c>
      <c r="F316" s="21" t="s">
        <v>3482</v>
      </c>
      <c r="G316" s="21" t="s">
        <v>1063</v>
      </c>
      <c r="H316" s="21" t="s">
        <v>3483</v>
      </c>
      <c r="I316" s="21" t="s">
        <v>4892</v>
      </c>
      <c r="J316" s="2" t="s">
        <v>3484</v>
      </c>
      <c r="K316" s="22" t="s">
        <v>1038</v>
      </c>
      <c r="L316" s="2" t="s">
        <v>1164</v>
      </c>
      <c r="M316" s="2" t="s">
        <v>1059</v>
      </c>
      <c r="N316" s="2" t="s">
        <v>1209</v>
      </c>
      <c r="O316" s="2" t="s">
        <v>1040</v>
      </c>
      <c r="P316" s="2" t="str">
        <f t="shared" si="8"/>
        <v>P-Onsite</v>
      </c>
      <c r="Q316" s="2" t="str">
        <f t="shared" si="9"/>
        <v>P-S2_Onsite</v>
      </c>
      <c r="R316" s="2" t="s">
        <v>3476</v>
      </c>
      <c r="S316" s="2" t="s">
        <v>1041</v>
      </c>
      <c r="T316" s="21" t="s">
        <v>3477</v>
      </c>
    </row>
    <row r="317" spans="1:20" x14ac:dyDescent="0.3">
      <c r="A317" s="21" t="s">
        <v>381</v>
      </c>
      <c r="B317" s="21" t="s">
        <v>1054</v>
      </c>
      <c r="C317" s="21" t="s">
        <v>382</v>
      </c>
      <c r="D317" s="21" t="s">
        <v>383</v>
      </c>
      <c r="E317" s="2" t="s">
        <v>3552</v>
      </c>
      <c r="F317" s="21" t="s">
        <v>3473</v>
      </c>
      <c r="G317" s="21" t="s">
        <v>1050</v>
      </c>
      <c r="H317" s="21" t="s">
        <v>3474</v>
      </c>
      <c r="I317" s="21" t="s">
        <v>4893</v>
      </c>
      <c r="J317" s="2" t="s">
        <v>3475</v>
      </c>
      <c r="K317" s="22" t="s">
        <v>1048</v>
      </c>
      <c r="L317" s="2" t="s">
        <v>1096</v>
      </c>
      <c r="M317" s="2" t="s">
        <v>1059</v>
      </c>
      <c r="N317" s="2" t="s">
        <v>1097</v>
      </c>
      <c r="O317" s="2" t="s">
        <v>1040</v>
      </c>
      <c r="P317" s="2" t="str">
        <f t="shared" si="8"/>
        <v>P-Onsite</v>
      </c>
      <c r="Q317" s="2" t="str">
        <f t="shared" si="9"/>
        <v>P-S2_Onsite</v>
      </c>
      <c r="R317" s="2" t="s">
        <v>3476</v>
      </c>
      <c r="S317" s="2" t="s">
        <v>1041</v>
      </c>
      <c r="T317" s="21" t="s">
        <v>3477</v>
      </c>
    </row>
    <row r="318" spans="1:20" x14ac:dyDescent="0.3">
      <c r="A318" s="21" t="s">
        <v>381</v>
      </c>
      <c r="B318" s="21" t="s">
        <v>1054</v>
      </c>
      <c r="C318" s="21" t="s">
        <v>382</v>
      </c>
      <c r="D318" s="21" t="s">
        <v>383</v>
      </c>
      <c r="E318" s="2" t="s">
        <v>3552</v>
      </c>
      <c r="F318" s="21" t="s">
        <v>3478</v>
      </c>
      <c r="G318" s="21" t="s">
        <v>1044</v>
      </c>
      <c r="H318" s="21" t="s">
        <v>1005</v>
      </c>
      <c r="I318" s="21" t="s">
        <v>4894</v>
      </c>
      <c r="J318" s="2" t="s">
        <v>3479</v>
      </c>
      <c r="K318" s="22" t="s">
        <v>1038</v>
      </c>
      <c r="L318" s="2" t="s">
        <v>1096</v>
      </c>
      <c r="M318" s="2" t="s">
        <v>1059</v>
      </c>
      <c r="N318" s="2" t="s">
        <v>1097</v>
      </c>
      <c r="O318" s="2" t="s">
        <v>1040</v>
      </c>
      <c r="P318" s="2" t="str">
        <f t="shared" si="8"/>
        <v>P-Onsite</v>
      </c>
      <c r="Q318" s="2" t="str">
        <f t="shared" si="9"/>
        <v>P-S2_Onsite</v>
      </c>
      <c r="R318" s="2" t="s">
        <v>3476</v>
      </c>
      <c r="S318" s="2" t="s">
        <v>1041</v>
      </c>
      <c r="T318" s="21" t="s">
        <v>3477</v>
      </c>
    </row>
    <row r="319" spans="1:20" x14ac:dyDescent="0.3">
      <c r="A319" s="21" t="s">
        <v>381</v>
      </c>
      <c r="B319" s="21" t="s">
        <v>1054</v>
      </c>
      <c r="C319" s="21" t="s">
        <v>382</v>
      </c>
      <c r="D319" s="21" t="s">
        <v>383</v>
      </c>
      <c r="E319" s="2" t="s">
        <v>3552</v>
      </c>
      <c r="F319" s="21" t="s">
        <v>3482</v>
      </c>
      <c r="G319" s="21" t="s">
        <v>1063</v>
      </c>
      <c r="H319" s="21" t="s">
        <v>3483</v>
      </c>
      <c r="I319" s="21" t="s">
        <v>4895</v>
      </c>
      <c r="J319" s="2" t="s">
        <v>3484</v>
      </c>
      <c r="K319" s="22" t="s">
        <v>1038</v>
      </c>
      <c r="L319" s="2" t="s">
        <v>1096</v>
      </c>
      <c r="M319" s="2" t="s">
        <v>1059</v>
      </c>
      <c r="N319" s="2" t="s">
        <v>1097</v>
      </c>
      <c r="O319" s="2" t="s">
        <v>1040</v>
      </c>
      <c r="P319" s="2" t="str">
        <f t="shared" si="8"/>
        <v>P-Onsite</v>
      </c>
      <c r="Q319" s="2" t="str">
        <f t="shared" si="9"/>
        <v>P-S2_Onsite</v>
      </c>
      <c r="R319" s="2" t="s">
        <v>3476</v>
      </c>
      <c r="S319" s="2" t="s">
        <v>1041</v>
      </c>
      <c r="T319" s="21" t="s">
        <v>3477</v>
      </c>
    </row>
    <row r="320" spans="1:20" x14ac:dyDescent="0.3">
      <c r="A320" s="21" t="s">
        <v>384</v>
      </c>
      <c r="B320" s="21" t="s">
        <v>1054</v>
      </c>
      <c r="C320" s="21" t="s">
        <v>385</v>
      </c>
      <c r="D320" s="21" t="s">
        <v>386</v>
      </c>
      <c r="E320" s="2" t="s">
        <v>3553</v>
      </c>
      <c r="F320" s="21" t="s">
        <v>3473</v>
      </c>
      <c r="G320" s="21" t="s">
        <v>1050</v>
      </c>
      <c r="H320" s="21" t="s">
        <v>3474</v>
      </c>
      <c r="I320" s="21" t="s">
        <v>4896</v>
      </c>
      <c r="J320" s="2" t="s">
        <v>3475</v>
      </c>
      <c r="K320" s="22" t="s">
        <v>1048</v>
      </c>
      <c r="L320" s="2" t="s">
        <v>1198</v>
      </c>
      <c r="M320" s="2" t="s">
        <v>1059</v>
      </c>
      <c r="N320" s="2" t="s">
        <v>1199</v>
      </c>
      <c r="O320" s="2" t="s">
        <v>1098</v>
      </c>
      <c r="P320" s="2" t="str">
        <f t="shared" si="8"/>
        <v>A-Onsite</v>
      </c>
      <c r="Q320" s="2" t="str">
        <f t="shared" si="9"/>
        <v>A-S2_Onsite</v>
      </c>
      <c r="R320" s="2" t="s">
        <v>3476</v>
      </c>
      <c r="S320" s="2" t="s">
        <v>1041</v>
      </c>
      <c r="T320" s="21" t="s">
        <v>3477</v>
      </c>
    </row>
    <row r="321" spans="1:20" x14ac:dyDescent="0.3">
      <c r="A321" s="21" t="s">
        <v>384</v>
      </c>
      <c r="B321" s="21" t="s">
        <v>1054</v>
      </c>
      <c r="C321" s="21" t="s">
        <v>385</v>
      </c>
      <c r="D321" s="21" t="s">
        <v>386</v>
      </c>
      <c r="E321" s="2" t="s">
        <v>3553</v>
      </c>
      <c r="F321" s="21" t="s">
        <v>3478</v>
      </c>
      <c r="G321" s="21" t="s">
        <v>1044</v>
      </c>
      <c r="H321" s="21" t="s">
        <v>1005</v>
      </c>
      <c r="I321" s="21" t="s">
        <v>4897</v>
      </c>
      <c r="J321" s="2" t="s">
        <v>3479</v>
      </c>
      <c r="K321" s="22" t="s">
        <v>1038</v>
      </c>
      <c r="L321" s="2" t="s">
        <v>1198</v>
      </c>
      <c r="M321" s="2" t="s">
        <v>1059</v>
      </c>
      <c r="N321" s="2" t="s">
        <v>1199</v>
      </c>
      <c r="O321" s="2" t="s">
        <v>1040</v>
      </c>
      <c r="P321" s="2" t="str">
        <f t="shared" si="8"/>
        <v>P-Onsite</v>
      </c>
      <c r="Q321" s="2" t="str">
        <f t="shared" si="9"/>
        <v>P-S2_Onsite</v>
      </c>
      <c r="R321" s="2" t="s">
        <v>3476</v>
      </c>
      <c r="S321" s="2" t="s">
        <v>1041</v>
      </c>
      <c r="T321" s="21" t="s">
        <v>3477</v>
      </c>
    </row>
    <row r="322" spans="1:20" x14ac:dyDescent="0.3">
      <c r="A322" s="21" t="s">
        <v>384</v>
      </c>
      <c r="B322" s="21" t="s">
        <v>1054</v>
      </c>
      <c r="C322" s="21" t="s">
        <v>385</v>
      </c>
      <c r="D322" s="21" t="s">
        <v>386</v>
      </c>
      <c r="E322" s="2" t="s">
        <v>3553</v>
      </c>
      <c r="F322" s="21" t="s">
        <v>3480</v>
      </c>
      <c r="G322" s="21" t="s">
        <v>1034</v>
      </c>
      <c r="H322" s="21" t="s">
        <v>997</v>
      </c>
      <c r="I322" s="21" t="s">
        <v>4898</v>
      </c>
      <c r="J322" s="2" t="s">
        <v>3481</v>
      </c>
      <c r="K322" s="22" t="s">
        <v>1048</v>
      </c>
      <c r="L322" s="2" t="s">
        <v>1198</v>
      </c>
      <c r="M322" s="2" t="s">
        <v>1059</v>
      </c>
      <c r="N322" s="2" t="s">
        <v>1199</v>
      </c>
      <c r="O322" s="2" t="s">
        <v>1040</v>
      </c>
      <c r="P322" s="2" t="str">
        <f t="shared" si="8"/>
        <v>P-Onsite</v>
      </c>
      <c r="Q322" s="2" t="str">
        <f t="shared" si="9"/>
        <v>P-S2_Onsite</v>
      </c>
      <c r="R322" s="2" t="s">
        <v>3476</v>
      </c>
      <c r="S322" s="2" t="s">
        <v>1041</v>
      </c>
      <c r="T322" s="21" t="s">
        <v>3477</v>
      </c>
    </row>
    <row r="323" spans="1:20" x14ac:dyDescent="0.3">
      <c r="A323" s="21" t="s">
        <v>384</v>
      </c>
      <c r="B323" s="21" t="s">
        <v>1054</v>
      </c>
      <c r="C323" s="21" t="s">
        <v>385</v>
      </c>
      <c r="D323" s="21" t="s">
        <v>386</v>
      </c>
      <c r="E323" s="2" t="s">
        <v>3553</v>
      </c>
      <c r="F323" s="21" t="s">
        <v>3482</v>
      </c>
      <c r="G323" s="21" t="s">
        <v>1063</v>
      </c>
      <c r="H323" s="21" t="s">
        <v>3483</v>
      </c>
      <c r="I323" s="21" t="s">
        <v>4899</v>
      </c>
      <c r="J323" s="2" t="s">
        <v>3484</v>
      </c>
      <c r="K323" s="22" t="s">
        <v>1038</v>
      </c>
      <c r="L323" s="2" t="s">
        <v>1198</v>
      </c>
      <c r="M323" s="2" t="s">
        <v>1059</v>
      </c>
      <c r="N323" s="2" t="s">
        <v>1199</v>
      </c>
      <c r="O323" s="2" t="s">
        <v>1040</v>
      </c>
      <c r="P323" s="2" t="str">
        <f t="shared" ref="P323:P386" si="10">CONCATENATE(LEFT(O323,1),"-",B323)</f>
        <v>P-Onsite</v>
      </c>
      <c r="Q323" s="2" t="str">
        <f t="shared" ref="Q323:Q386" si="11">CONCATENATE(LEFT($O323,1),"-",RIGHT($F323,9))</f>
        <v>P-S2_Onsite</v>
      </c>
      <c r="R323" s="2" t="s">
        <v>3476</v>
      </c>
      <c r="S323" s="2" t="s">
        <v>1041</v>
      </c>
      <c r="T323" s="21" t="s">
        <v>3477</v>
      </c>
    </row>
    <row r="324" spans="1:20" x14ac:dyDescent="0.3">
      <c r="A324" s="21" t="s">
        <v>387</v>
      </c>
      <c r="B324" s="21" t="s">
        <v>1054</v>
      </c>
      <c r="C324" s="21" t="s">
        <v>388</v>
      </c>
      <c r="D324" s="21" t="s">
        <v>389</v>
      </c>
      <c r="E324" s="2" t="s">
        <v>3554</v>
      </c>
      <c r="F324" s="21" t="s">
        <v>3473</v>
      </c>
      <c r="G324" s="21" t="s">
        <v>1050</v>
      </c>
      <c r="H324" s="21" t="s">
        <v>3474</v>
      </c>
      <c r="I324" s="21" t="s">
        <v>4900</v>
      </c>
      <c r="J324" s="2" t="s">
        <v>3475</v>
      </c>
      <c r="K324" s="22" t="s">
        <v>1048</v>
      </c>
      <c r="L324" s="2" t="s">
        <v>1089</v>
      </c>
      <c r="M324" s="2" t="s">
        <v>1059</v>
      </c>
      <c r="N324" s="2" t="s">
        <v>1090</v>
      </c>
      <c r="O324" s="2" t="s">
        <v>1040</v>
      </c>
      <c r="P324" s="2" t="str">
        <f t="shared" si="10"/>
        <v>P-Onsite</v>
      </c>
      <c r="Q324" s="2" t="str">
        <f t="shared" si="11"/>
        <v>P-S2_Onsite</v>
      </c>
      <c r="R324" s="2" t="s">
        <v>3476</v>
      </c>
      <c r="S324" s="2" t="s">
        <v>1041</v>
      </c>
      <c r="T324" s="21" t="s">
        <v>3477</v>
      </c>
    </row>
    <row r="325" spans="1:20" x14ac:dyDescent="0.3">
      <c r="A325" s="21" t="s">
        <v>387</v>
      </c>
      <c r="B325" s="21" t="s">
        <v>1054</v>
      </c>
      <c r="C325" s="21" t="s">
        <v>388</v>
      </c>
      <c r="D325" s="21" t="s">
        <v>389</v>
      </c>
      <c r="E325" s="2" t="s">
        <v>3554</v>
      </c>
      <c r="F325" s="21" t="s">
        <v>3478</v>
      </c>
      <c r="G325" s="21" t="s">
        <v>1044</v>
      </c>
      <c r="H325" s="21" t="s">
        <v>1005</v>
      </c>
      <c r="I325" s="21" t="s">
        <v>4901</v>
      </c>
      <c r="J325" s="2" t="s">
        <v>3479</v>
      </c>
      <c r="K325" s="22" t="s">
        <v>1038</v>
      </c>
      <c r="L325" s="2" t="s">
        <v>1089</v>
      </c>
      <c r="M325" s="2" t="s">
        <v>1059</v>
      </c>
      <c r="N325" s="2" t="s">
        <v>1090</v>
      </c>
      <c r="O325" s="2" t="s">
        <v>1040</v>
      </c>
      <c r="P325" s="2" t="str">
        <f t="shared" si="10"/>
        <v>P-Onsite</v>
      </c>
      <c r="Q325" s="2" t="str">
        <f t="shared" si="11"/>
        <v>P-S2_Onsite</v>
      </c>
      <c r="R325" s="2" t="s">
        <v>3476</v>
      </c>
      <c r="S325" s="2" t="s">
        <v>1041</v>
      </c>
      <c r="T325" s="21" t="s">
        <v>3477</v>
      </c>
    </row>
    <row r="326" spans="1:20" x14ac:dyDescent="0.3">
      <c r="A326" s="21" t="s">
        <v>387</v>
      </c>
      <c r="B326" s="21" t="s">
        <v>1054</v>
      </c>
      <c r="C326" s="21" t="s">
        <v>388</v>
      </c>
      <c r="D326" s="21" t="s">
        <v>389</v>
      </c>
      <c r="E326" s="2" t="s">
        <v>3554</v>
      </c>
      <c r="F326" s="21" t="s">
        <v>3480</v>
      </c>
      <c r="G326" s="21" t="s">
        <v>1034</v>
      </c>
      <c r="H326" s="21" t="s">
        <v>997</v>
      </c>
      <c r="I326" s="21" t="s">
        <v>4902</v>
      </c>
      <c r="J326" s="2" t="s">
        <v>3481</v>
      </c>
      <c r="K326" s="22" t="s">
        <v>1048</v>
      </c>
      <c r="L326" s="2" t="s">
        <v>1089</v>
      </c>
      <c r="M326" s="2" t="s">
        <v>1059</v>
      </c>
      <c r="N326" s="2" t="s">
        <v>1090</v>
      </c>
      <c r="O326" s="2" t="s">
        <v>1040</v>
      </c>
      <c r="P326" s="2" t="str">
        <f t="shared" si="10"/>
        <v>P-Onsite</v>
      </c>
      <c r="Q326" s="2" t="str">
        <f t="shared" si="11"/>
        <v>P-S2_Onsite</v>
      </c>
      <c r="R326" s="2" t="s">
        <v>3476</v>
      </c>
      <c r="S326" s="2" t="s">
        <v>1041</v>
      </c>
      <c r="T326" s="21" t="s">
        <v>3477</v>
      </c>
    </row>
    <row r="327" spans="1:20" x14ac:dyDescent="0.3">
      <c r="A327" s="21" t="s">
        <v>387</v>
      </c>
      <c r="B327" s="21" t="s">
        <v>1054</v>
      </c>
      <c r="C327" s="21" t="s">
        <v>388</v>
      </c>
      <c r="D327" s="21" t="s">
        <v>389</v>
      </c>
      <c r="E327" s="2" t="s">
        <v>3554</v>
      </c>
      <c r="F327" s="21" t="s">
        <v>3482</v>
      </c>
      <c r="G327" s="21" t="s">
        <v>1063</v>
      </c>
      <c r="H327" s="21" t="s">
        <v>3483</v>
      </c>
      <c r="I327" s="21" t="s">
        <v>4903</v>
      </c>
      <c r="J327" s="2" t="s">
        <v>3484</v>
      </c>
      <c r="K327" s="22" t="s">
        <v>1038</v>
      </c>
      <c r="L327" s="2" t="s">
        <v>1089</v>
      </c>
      <c r="M327" s="2" t="s">
        <v>1059</v>
      </c>
      <c r="N327" s="2" t="s">
        <v>1090</v>
      </c>
      <c r="O327" s="2" t="s">
        <v>1040</v>
      </c>
      <c r="P327" s="2" t="str">
        <f t="shared" si="10"/>
        <v>P-Onsite</v>
      </c>
      <c r="Q327" s="2" t="str">
        <f t="shared" si="11"/>
        <v>P-S2_Onsite</v>
      </c>
      <c r="R327" s="2" t="s">
        <v>3476</v>
      </c>
      <c r="S327" s="2" t="s">
        <v>1041</v>
      </c>
      <c r="T327" s="21" t="s">
        <v>3477</v>
      </c>
    </row>
    <row r="328" spans="1:20" x14ac:dyDescent="0.3">
      <c r="A328" s="21" t="s">
        <v>396</v>
      </c>
      <c r="B328" s="21" t="s">
        <v>1054</v>
      </c>
      <c r="C328" s="21" t="s">
        <v>397</v>
      </c>
      <c r="D328" s="21" t="s">
        <v>398</v>
      </c>
      <c r="E328" s="2" t="s">
        <v>3555</v>
      </c>
      <c r="F328" s="21" t="s">
        <v>3473</v>
      </c>
      <c r="G328" s="21" t="s">
        <v>1050</v>
      </c>
      <c r="H328" s="21" t="s">
        <v>3474</v>
      </c>
      <c r="I328" s="21" t="s">
        <v>4904</v>
      </c>
      <c r="J328" s="2" t="s">
        <v>3475</v>
      </c>
      <c r="K328" s="22" t="s">
        <v>1048</v>
      </c>
      <c r="L328" s="2" t="s">
        <v>1070</v>
      </c>
      <c r="M328" s="2" t="s">
        <v>1059</v>
      </c>
      <c r="N328" s="2" t="s">
        <v>1071</v>
      </c>
      <c r="O328" s="2" t="s">
        <v>1098</v>
      </c>
      <c r="P328" s="2" t="str">
        <f t="shared" si="10"/>
        <v>A-Onsite</v>
      </c>
      <c r="Q328" s="2" t="str">
        <f t="shared" si="11"/>
        <v>A-S2_Onsite</v>
      </c>
      <c r="R328" s="2" t="s">
        <v>3476</v>
      </c>
      <c r="S328" s="2" t="s">
        <v>1041</v>
      </c>
      <c r="T328" s="21" t="s">
        <v>3477</v>
      </c>
    </row>
    <row r="329" spans="1:20" x14ac:dyDescent="0.3">
      <c r="A329" s="21" t="s">
        <v>396</v>
      </c>
      <c r="B329" s="21" t="s">
        <v>1054</v>
      </c>
      <c r="C329" s="21" t="s">
        <v>397</v>
      </c>
      <c r="D329" s="21" t="s">
        <v>398</v>
      </c>
      <c r="E329" s="2" t="s">
        <v>3555</v>
      </c>
      <c r="F329" s="21" t="s">
        <v>3478</v>
      </c>
      <c r="G329" s="21" t="s">
        <v>1044</v>
      </c>
      <c r="H329" s="21" t="s">
        <v>1005</v>
      </c>
      <c r="I329" s="21" t="s">
        <v>4905</v>
      </c>
      <c r="J329" s="2" t="s">
        <v>3479</v>
      </c>
      <c r="K329" s="22" t="s">
        <v>1038</v>
      </c>
      <c r="L329" s="2" t="s">
        <v>1070</v>
      </c>
      <c r="M329" s="2" t="s">
        <v>1059</v>
      </c>
      <c r="N329" s="2" t="s">
        <v>1071</v>
      </c>
      <c r="O329" s="2" t="s">
        <v>1098</v>
      </c>
      <c r="P329" s="2" t="str">
        <f t="shared" si="10"/>
        <v>A-Onsite</v>
      </c>
      <c r="Q329" s="2" t="str">
        <f t="shared" si="11"/>
        <v>A-S2_Onsite</v>
      </c>
      <c r="R329" s="2" t="s">
        <v>3476</v>
      </c>
      <c r="S329" s="2" t="s">
        <v>1041</v>
      </c>
      <c r="T329" s="21" t="s">
        <v>3477</v>
      </c>
    </row>
    <row r="330" spans="1:20" x14ac:dyDescent="0.3">
      <c r="A330" s="21" t="s">
        <v>396</v>
      </c>
      <c r="B330" s="21" t="s">
        <v>1054</v>
      </c>
      <c r="C330" s="21" t="s">
        <v>397</v>
      </c>
      <c r="D330" s="21" t="s">
        <v>398</v>
      </c>
      <c r="E330" s="2" t="s">
        <v>3555</v>
      </c>
      <c r="F330" s="21" t="s">
        <v>3480</v>
      </c>
      <c r="G330" s="21" t="s">
        <v>1034</v>
      </c>
      <c r="H330" s="21" t="s">
        <v>997</v>
      </c>
      <c r="I330" s="21" t="s">
        <v>4906</v>
      </c>
      <c r="J330" s="2" t="s">
        <v>3481</v>
      </c>
      <c r="K330" s="22" t="s">
        <v>1048</v>
      </c>
      <c r="L330" s="2" t="s">
        <v>1070</v>
      </c>
      <c r="M330" s="2" t="s">
        <v>1059</v>
      </c>
      <c r="N330" s="2" t="s">
        <v>1071</v>
      </c>
      <c r="O330" s="2" t="s">
        <v>1098</v>
      </c>
      <c r="P330" s="2" t="str">
        <f t="shared" si="10"/>
        <v>A-Onsite</v>
      </c>
      <c r="Q330" s="2" t="str">
        <f t="shared" si="11"/>
        <v>A-S2_Onsite</v>
      </c>
      <c r="R330" s="2" t="s">
        <v>3476</v>
      </c>
      <c r="S330" s="2" t="s">
        <v>1041</v>
      </c>
      <c r="T330" s="21" t="s">
        <v>3477</v>
      </c>
    </row>
    <row r="331" spans="1:20" x14ac:dyDescent="0.3">
      <c r="A331" s="21" t="s">
        <v>396</v>
      </c>
      <c r="B331" s="21" t="s">
        <v>1054</v>
      </c>
      <c r="C331" s="21" t="s">
        <v>397</v>
      </c>
      <c r="D331" s="21" t="s">
        <v>398</v>
      </c>
      <c r="E331" s="2" t="s">
        <v>3555</v>
      </c>
      <c r="F331" s="21" t="s">
        <v>3482</v>
      </c>
      <c r="G331" s="21" t="s">
        <v>1063</v>
      </c>
      <c r="H331" s="21" t="s">
        <v>3483</v>
      </c>
      <c r="I331" s="21" t="s">
        <v>4907</v>
      </c>
      <c r="J331" s="2" t="s">
        <v>3484</v>
      </c>
      <c r="K331" s="22" t="s">
        <v>1038</v>
      </c>
      <c r="L331" s="2" t="s">
        <v>1070</v>
      </c>
      <c r="M331" s="2" t="s">
        <v>1059</v>
      </c>
      <c r="N331" s="2" t="s">
        <v>1071</v>
      </c>
      <c r="O331" s="2" t="s">
        <v>1098</v>
      </c>
      <c r="P331" s="2" t="str">
        <f t="shared" si="10"/>
        <v>A-Onsite</v>
      </c>
      <c r="Q331" s="2" t="str">
        <f t="shared" si="11"/>
        <v>A-S2_Onsite</v>
      </c>
      <c r="R331" s="2" t="s">
        <v>3476</v>
      </c>
      <c r="S331" s="2" t="s">
        <v>1041</v>
      </c>
      <c r="T331" s="21" t="s">
        <v>3477</v>
      </c>
    </row>
    <row r="332" spans="1:20" x14ac:dyDescent="0.3">
      <c r="A332" s="21" t="s">
        <v>399</v>
      </c>
      <c r="B332" s="21" t="s">
        <v>1054</v>
      </c>
      <c r="C332" s="21" t="s">
        <v>400</v>
      </c>
      <c r="D332" s="21" t="s">
        <v>401</v>
      </c>
      <c r="E332" s="2" t="s">
        <v>3556</v>
      </c>
      <c r="F332" s="21" t="s">
        <v>3473</v>
      </c>
      <c r="G332" s="21" t="s">
        <v>1050</v>
      </c>
      <c r="H332" s="21" t="s">
        <v>3474</v>
      </c>
      <c r="I332" s="21" t="s">
        <v>4908</v>
      </c>
      <c r="J332" s="2" t="s">
        <v>3475</v>
      </c>
      <c r="K332" s="22" t="s">
        <v>1048</v>
      </c>
      <c r="L332" s="2" t="s">
        <v>1164</v>
      </c>
      <c r="M332" s="2" t="s">
        <v>1059</v>
      </c>
      <c r="N332" s="2" t="s">
        <v>1209</v>
      </c>
      <c r="O332" s="2" t="s">
        <v>1040</v>
      </c>
      <c r="P332" s="2" t="str">
        <f t="shared" si="10"/>
        <v>P-Onsite</v>
      </c>
      <c r="Q332" s="2" t="str">
        <f t="shared" si="11"/>
        <v>P-S2_Onsite</v>
      </c>
      <c r="R332" s="2" t="s">
        <v>3476</v>
      </c>
      <c r="S332" s="2" t="s">
        <v>1041</v>
      </c>
      <c r="T332" s="21" t="s">
        <v>3477</v>
      </c>
    </row>
    <row r="333" spans="1:20" x14ac:dyDescent="0.3">
      <c r="A333" s="21" t="s">
        <v>399</v>
      </c>
      <c r="B333" s="21" t="s">
        <v>1054</v>
      </c>
      <c r="C333" s="21" t="s">
        <v>400</v>
      </c>
      <c r="D333" s="21" t="s">
        <v>401</v>
      </c>
      <c r="E333" s="2" t="s">
        <v>3556</v>
      </c>
      <c r="F333" s="21" t="s">
        <v>3478</v>
      </c>
      <c r="G333" s="21" t="s">
        <v>1044</v>
      </c>
      <c r="H333" s="21" t="s">
        <v>1005</v>
      </c>
      <c r="I333" s="21" t="s">
        <v>4909</v>
      </c>
      <c r="J333" s="2" t="s">
        <v>3479</v>
      </c>
      <c r="K333" s="22" t="s">
        <v>1038</v>
      </c>
      <c r="L333" s="2" t="s">
        <v>1164</v>
      </c>
      <c r="M333" s="2" t="s">
        <v>1059</v>
      </c>
      <c r="N333" s="2" t="s">
        <v>1209</v>
      </c>
      <c r="O333" s="2" t="s">
        <v>1040</v>
      </c>
      <c r="P333" s="2" t="str">
        <f t="shared" si="10"/>
        <v>P-Onsite</v>
      </c>
      <c r="Q333" s="2" t="str">
        <f t="shared" si="11"/>
        <v>P-S2_Onsite</v>
      </c>
      <c r="R333" s="2" t="s">
        <v>3476</v>
      </c>
      <c r="S333" s="2" t="s">
        <v>1041</v>
      </c>
      <c r="T333" s="21" t="s">
        <v>3477</v>
      </c>
    </row>
    <row r="334" spans="1:20" x14ac:dyDescent="0.3">
      <c r="A334" s="21" t="s">
        <v>399</v>
      </c>
      <c r="B334" s="21" t="s">
        <v>1054</v>
      </c>
      <c r="C334" s="21" t="s">
        <v>400</v>
      </c>
      <c r="D334" s="21" t="s">
        <v>401</v>
      </c>
      <c r="E334" s="2" t="s">
        <v>3556</v>
      </c>
      <c r="F334" s="21" t="s">
        <v>3480</v>
      </c>
      <c r="G334" s="21" t="s">
        <v>1034</v>
      </c>
      <c r="H334" s="21" t="s">
        <v>997</v>
      </c>
      <c r="I334" s="21" t="s">
        <v>4910</v>
      </c>
      <c r="J334" s="2" t="s">
        <v>3481</v>
      </c>
      <c r="K334" s="22" t="s">
        <v>1048</v>
      </c>
      <c r="L334" s="2" t="s">
        <v>1164</v>
      </c>
      <c r="M334" s="2" t="s">
        <v>1059</v>
      </c>
      <c r="N334" s="2" t="s">
        <v>1209</v>
      </c>
      <c r="O334" s="2" t="s">
        <v>1040</v>
      </c>
      <c r="P334" s="2" t="str">
        <f t="shared" si="10"/>
        <v>P-Onsite</v>
      </c>
      <c r="Q334" s="2" t="str">
        <f t="shared" si="11"/>
        <v>P-S2_Onsite</v>
      </c>
      <c r="R334" s="2" t="s">
        <v>3476</v>
      </c>
      <c r="S334" s="2" t="s">
        <v>1041</v>
      </c>
      <c r="T334" s="21" t="s">
        <v>3477</v>
      </c>
    </row>
    <row r="335" spans="1:20" x14ac:dyDescent="0.3">
      <c r="A335" s="21" t="s">
        <v>399</v>
      </c>
      <c r="B335" s="21" t="s">
        <v>1054</v>
      </c>
      <c r="C335" s="21" t="s">
        <v>400</v>
      </c>
      <c r="D335" s="21" t="s">
        <v>401</v>
      </c>
      <c r="E335" s="2" t="s">
        <v>3556</v>
      </c>
      <c r="F335" s="21" t="s">
        <v>3482</v>
      </c>
      <c r="G335" s="21" t="s">
        <v>1063</v>
      </c>
      <c r="H335" s="21" t="s">
        <v>3483</v>
      </c>
      <c r="I335" s="21" t="s">
        <v>4911</v>
      </c>
      <c r="J335" s="2" t="s">
        <v>3484</v>
      </c>
      <c r="K335" s="22" t="s">
        <v>1038</v>
      </c>
      <c r="L335" s="2" t="s">
        <v>1164</v>
      </c>
      <c r="M335" s="2" t="s">
        <v>1059</v>
      </c>
      <c r="N335" s="2" t="s">
        <v>1209</v>
      </c>
      <c r="O335" s="2" t="s">
        <v>1040</v>
      </c>
      <c r="P335" s="2" t="str">
        <f t="shared" si="10"/>
        <v>P-Onsite</v>
      </c>
      <c r="Q335" s="2" t="str">
        <f t="shared" si="11"/>
        <v>P-S2_Onsite</v>
      </c>
      <c r="R335" s="2" t="s">
        <v>3476</v>
      </c>
      <c r="S335" s="2" t="s">
        <v>1041</v>
      </c>
      <c r="T335" s="21" t="s">
        <v>3477</v>
      </c>
    </row>
    <row r="336" spans="1:20" x14ac:dyDescent="0.3">
      <c r="A336" s="21" t="s">
        <v>402</v>
      </c>
      <c r="B336" s="21" t="s">
        <v>1031</v>
      </c>
      <c r="C336" s="21" t="s">
        <v>403</v>
      </c>
      <c r="D336" s="21" t="s">
        <v>404</v>
      </c>
      <c r="E336" s="2" t="s">
        <v>1319</v>
      </c>
      <c r="F336" s="21" t="s">
        <v>3497</v>
      </c>
      <c r="G336" s="21" t="s">
        <v>1034</v>
      </c>
      <c r="H336" s="21" t="s">
        <v>997</v>
      </c>
      <c r="I336" s="21" t="s">
        <v>4912</v>
      </c>
      <c r="J336" s="2" t="s">
        <v>3481</v>
      </c>
      <c r="K336" s="22" t="s">
        <v>1048</v>
      </c>
      <c r="L336" s="2" t="s">
        <v>1039</v>
      </c>
      <c r="M336" s="2" t="s">
        <v>1039</v>
      </c>
      <c r="N336" s="2" t="s">
        <v>1039</v>
      </c>
      <c r="O336" s="2" t="s">
        <v>1040</v>
      </c>
      <c r="P336" s="2" t="str">
        <f t="shared" si="10"/>
        <v>P-Online</v>
      </c>
      <c r="Q336" s="2" t="str">
        <f t="shared" si="11"/>
        <v>P-S2_Online</v>
      </c>
      <c r="R336" s="2"/>
      <c r="S336" s="2" t="s">
        <v>1041</v>
      </c>
      <c r="T336" s="21" t="s">
        <v>3477</v>
      </c>
    </row>
    <row r="337" spans="1:20" x14ac:dyDescent="0.3">
      <c r="A337" s="21" t="s">
        <v>402</v>
      </c>
      <c r="B337" s="21" t="s">
        <v>1031</v>
      </c>
      <c r="C337" s="21" t="s">
        <v>403</v>
      </c>
      <c r="D337" s="21" t="s">
        <v>404</v>
      </c>
      <c r="E337" s="2" t="s">
        <v>1319</v>
      </c>
      <c r="F337" s="21" t="s">
        <v>3495</v>
      </c>
      <c r="G337" s="21" t="s">
        <v>1050</v>
      </c>
      <c r="H337" s="21" t="s">
        <v>3474</v>
      </c>
      <c r="I337" s="21" t="s">
        <v>4913</v>
      </c>
      <c r="J337" s="2" t="s">
        <v>3475</v>
      </c>
      <c r="K337" s="22" t="s">
        <v>1048</v>
      </c>
      <c r="L337" s="2" t="s">
        <v>1039</v>
      </c>
      <c r="M337" s="2" t="s">
        <v>1039</v>
      </c>
      <c r="N337" s="2" t="s">
        <v>1039</v>
      </c>
      <c r="O337" s="2" t="s">
        <v>1040</v>
      </c>
      <c r="P337" s="2" t="str">
        <f t="shared" si="10"/>
        <v>P-Online</v>
      </c>
      <c r="Q337" s="2" t="str">
        <f t="shared" si="11"/>
        <v>P-S2_Online</v>
      </c>
      <c r="R337" s="2"/>
      <c r="S337" s="2" t="s">
        <v>1041</v>
      </c>
      <c r="T337" s="21" t="s">
        <v>3477</v>
      </c>
    </row>
    <row r="338" spans="1:20" x14ac:dyDescent="0.3">
      <c r="A338" s="21" t="s">
        <v>405</v>
      </c>
      <c r="B338" s="21" t="s">
        <v>1054</v>
      </c>
      <c r="C338" s="21" t="s">
        <v>406</v>
      </c>
      <c r="D338" s="21" t="s">
        <v>407</v>
      </c>
      <c r="E338" s="2" t="s">
        <v>1322</v>
      </c>
      <c r="F338" s="21" t="s">
        <v>3473</v>
      </c>
      <c r="G338" s="21" t="s">
        <v>1050</v>
      </c>
      <c r="H338" s="21" t="s">
        <v>3474</v>
      </c>
      <c r="I338" s="21" t="s">
        <v>4914</v>
      </c>
      <c r="J338" s="2" t="s">
        <v>3475</v>
      </c>
      <c r="K338" s="22" t="s">
        <v>1048</v>
      </c>
      <c r="L338" s="2" t="s">
        <v>1089</v>
      </c>
      <c r="M338" s="2" t="s">
        <v>1059</v>
      </c>
      <c r="N338" s="2" t="s">
        <v>1124</v>
      </c>
      <c r="O338" s="2" t="s">
        <v>1098</v>
      </c>
      <c r="P338" s="2" t="str">
        <f t="shared" si="10"/>
        <v>A-Onsite</v>
      </c>
      <c r="Q338" s="2" t="str">
        <f t="shared" si="11"/>
        <v>A-S2_Onsite</v>
      </c>
      <c r="R338" s="2" t="s">
        <v>3476</v>
      </c>
      <c r="S338" s="2" t="s">
        <v>1041</v>
      </c>
      <c r="T338" s="21" t="s">
        <v>3477</v>
      </c>
    </row>
    <row r="339" spans="1:20" x14ac:dyDescent="0.3">
      <c r="A339" s="21" t="s">
        <v>405</v>
      </c>
      <c r="B339" s="21" t="s">
        <v>1054</v>
      </c>
      <c r="C339" s="21" t="s">
        <v>406</v>
      </c>
      <c r="D339" s="21" t="s">
        <v>407</v>
      </c>
      <c r="E339" s="2" t="s">
        <v>1322</v>
      </c>
      <c r="F339" s="21" t="s">
        <v>3480</v>
      </c>
      <c r="G339" s="21" t="s">
        <v>1034</v>
      </c>
      <c r="H339" s="21" t="s">
        <v>997</v>
      </c>
      <c r="I339" s="21" t="s">
        <v>4915</v>
      </c>
      <c r="J339" s="2" t="s">
        <v>3481</v>
      </c>
      <c r="K339" s="22" t="s">
        <v>1048</v>
      </c>
      <c r="L339" s="2" t="s">
        <v>1089</v>
      </c>
      <c r="M339" s="2" t="s">
        <v>1059</v>
      </c>
      <c r="N339" s="2" t="s">
        <v>1124</v>
      </c>
      <c r="O339" s="2" t="s">
        <v>1040</v>
      </c>
      <c r="P339" s="2" t="str">
        <f t="shared" si="10"/>
        <v>P-Onsite</v>
      </c>
      <c r="Q339" s="2" t="str">
        <f t="shared" si="11"/>
        <v>P-S2_Onsite</v>
      </c>
      <c r="R339" s="2" t="s">
        <v>3476</v>
      </c>
      <c r="S339" s="2" t="s">
        <v>1041</v>
      </c>
      <c r="T339" s="21" t="s">
        <v>3477</v>
      </c>
    </row>
    <row r="340" spans="1:20" x14ac:dyDescent="0.3">
      <c r="A340" s="21" t="s">
        <v>408</v>
      </c>
      <c r="B340" s="21" t="s">
        <v>1054</v>
      </c>
      <c r="C340" s="21" t="s">
        <v>409</v>
      </c>
      <c r="D340" s="21" t="s">
        <v>410</v>
      </c>
      <c r="E340" s="2" t="s">
        <v>3557</v>
      </c>
      <c r="F340" s="21" t="s">
        <v>3473</v>
      </c>
      <c r="G340" s="21" t="s">
        <v>1050</v>
      </c>
      <c r="H340" s="21" t="s">
        <v>3474</v>
      </c>
      <c r="I340" s="21" t="s">
        <v>4916</v>
      </c>
      <c r="J340" s="2" t="s">
        <v>3475</v>
      </c>
      <c r="K340" s="22" t="s">
        <v>1048</v>
      </c>
      <c r="L340" s="2" t="s">
        <v>1075</v>
      </c>
      <c r="M340" s="2" t="s">
        <v>1059</v>
      </c>
      <c r="N340" s="2" t="s">
        <v>1076</v>
      </c>
      <c r="O340" s="2" t="s">
        <v>1040</v>
      </c>
      <c r="P340" s="2" t="str">
        <f t="shared" si="10"/>
        <v>P-Onsite</v>
      </c>
      <c r="Q340" s="2" t="str">
        <f t="shared" si="11"/>
        <v>P-S2_Onsite</v>
      </c>
      <c r="R340" s="2" t="s">
        <v>3476</v>
      </c>
      <c r="S340" s="2" t="s">
        <v>1041</v>
      </c>
      <c r="T340" s="21" t="s">
        <v>3477</v>
      </c>
    </row>
    <row r="341" spans="1:20" x14ac:dyDescent="0.3">
      <c r="A341" s="21" t="s">
        <v>408</v>
      </c>
      <c r="B341" s="21" t="s">
        <v>1054</v>
      </c>
      <c r="C341" s="21" t="s">
        <v>409</v>
      </c>
      <c r="D341" s="21" t="s">
        <v>410</v>
      </c>
      <c r="E341" s="2" t="s">
        <v>3557</v>
      </c>
      <c r="F341" s="21" t="s">
        <v>3478</v>
      </c>
      <c r="G341" s="21" t="s">
        <v>1044</v>
      </c>
      <c r="H341" s="21" t="s">
        <v>1005</v>
      </c>
      <c r="I341" s="21" t="s">
        <v>4917</v>
      </c>
      <c r="J341" s="2" t="s">
        <v>3479</v>
      </c>
      <c r="K341" s="22" t="s">
        <v>1038</v>
      </c>
      <c r="L341" s="2" t="s">
        <v>1075</v>
      </c>
      <c r="M341" s="2" t="s">
        <v>1059</v>
      </c>
      <c r="N341" s="2" t="s">
        <v>1076</v>
      </c>
      <c r="O341" s="2" t="s">
        <v>1040</v>
      </c>
      <c r="P341" s="2" t="str">
        <f t="shared" si="10"/>
        <v>P-Onsite</v>
      </c>
      <c r="Q341" s="2" t="str">
        <f t="shared" si="11"/>
        <v>P-S2_Onsite</v>
      </c>
      <c r="R341" s="2" t="s">
        <v>3476</v>
      </c>
      <c r="S341" s="2" t="s">
        <v>1041</v>
      </c>
      <c r="T341" s="21" t="s">
        <v>3477</v>
      </c>
    </row>
    <row r="342" spans="1:20" x14ac:dyDescent="0.3">
      <c r="A342" s="21" t="s">
        <v>408</v>
      </c>
      <c r="B342" s="21" t="s">
        <v>1054</v>
      </c>
      <c r="C342" s="21" t="s">
        <v>409</v>
      </c>
      <c r="D342" s="21" t="s">
        <v>410</v>
      </c>
      <c r="E342" s="2" t="s">
        <v>3557</v>
      </c>
      <c r="F342" s="21" t="s">
        <v>3480</v>
      </c>
      <c r="G342" s="21" t="s">
        <v>1034</v>
      </c>
      <c r="H342" s="21" t="s">
        <v>997</v>
      </c>
      <c r="I342" s="21" t="s">
        <v>4918</v>
      </c>
      <c r="J342" s="2" t="s">
        <v>3481</v>
      </c>
      <c r="K342" s="22" t="s">
        <v>1048</v>
      </c>
      <c r="L342" s="2" t="s">
        <v>1075</v>
      </c>
      <c r="M342" s="2" t="s">
        <v>1059</v>
      </c>
      <c r="N342" s="2" t="s">
        <v>1076</v>
      </c>
      <c r="O342" s="2" t="s">
        <v>1040</v>
      </c>
      <c r="P342" s="2" t="str">
        <f t="shared" si="10"/>
        <v>P-Onsite</v>
      </c>
      <c r="Q342" s="2" t="str">
        <f t="shared" si="11"/>
        <v>P-S2_Onsite</v>
      </c>
      <c r="R342" s="2" t="s">
        <v>3476</v>
      </c>
      <c r="S342" s="2" t="s">
        <v>1041</v>
      </c>
      <c r="T342" s="21" t="s">
        <v>3477</v>
      </c>
    </row>
    <row r="343" spans="1:20" x14ac:dyDescent="0.3">
      <c r="A343" s="21" t="s">
        <v>408</v>
      </c>
      <c r="B343" s="21" t="s">
        <v>1054</v>
      </c>
      <c r="C343" s="21" t="s">
        <v>409</v>
      </c>
      <c r="D343" s="21" t="s">
        <v>410</v>
      </c>
      <c r="E343" s="2" t="s">
        <v>3557</v>
      </c>
      <c r="F343" s="21" t="s">
        <v>3482</v>
      </c>
      <c r="G343" s="21" t="s">
        <v>1063</v>
      </c>
      <c r="H343" s="21" t="s">
        <v>3483</v>
      </c>
      <c r="I343" s="21" t="s">
        <v>4919</v>
      </c>
      <c r="J343" s="2" t="s">
        <v>3484</v>
      </c>
      <c r="K343" s="22" t="s">
        <v>1038</v>
      </c>
      <c r="L343" s="2" t="s">
        <v>1075</v>
      </c>
      <c r="M343" s="2" t="s">
        <v>1059</v>
      </c>
      <c r="N343" s="2" t="s">
        <v>1076</v>
      </c>
      <c r="O343" s="2" t="s">
        <v>1040</v>
      </c>
      <c r="P343" s="2" t="str">
        <f t="shared" si="10"/>
        <v>P-Onsite</v>
      </c>
      <c r="Q343" s="2" t="str">
        <f t="shared" si="11"/>
        <v>P-S2_Onsite</v>
      </c>
      <c r="R343" s="2" t="s">
        <v>3476</v>
      </c>
      <c r="S343" s="2" t="s">
        <v>1041</v>
      </c>
      <c r="T343" s="21" t="s">
        <v>3477</v>
      </c>
    </row>
    <row r="344" spans="1:20" x14ac:dyDescent="0.3">
      <c r="A344" s="21" t="s">
        <v>411</v>
      </c>
      <c r="B344" s="21" t="s">
        <v>1054</v>
      </c>
      <c r="C344" s="21" t="s">
        <v>412</v>
      </c>
      <c r="D344" s="21" t="s">
        <v>413</v>
      </c>
      <c r="E344" s="2" t="s">
        <v>1325</v>
      </c>
      <c r="F344" s="21" t="s">
        <v>3473</v>
      </c>
      <c r="G344" s="21" t="s">
        <v>1050</v>
      </c>
      <c r="H344" s="21" t="s">
        <v>3474</v>
      </c>
      <c r="I344" s="21" t="s">
        <v>4920</v>
      </c>
      <c r="J344" s="2" t="s">
        <v>3475</v>
      </c>
      <c r="K344" s="22" t="s">
        <v>1048</v>
      </c>
      <c r="L344" s="2" t="s">
        <v>1089</v>
      </c>
      <c r="M344" s="2" t="s">
        <v>1059</v>
      </c>
      <c r="N344" s="2" t="s">
        <v>1090</v>
      </c>
      <c r="O344" s="2" t="s">
        <v>1098</v>
      </c>
      <c r="P344" s="2" t="str">
        <f t="shared" si="10"/>
        <v>A-Onsite</v>
      </c>
      <c r="Q344" s="2" t="str">
        <f t="shared" si="11"/>
        <v>A-S2_Onsite</v>
      </c>
      <c r="R344" s="2" t="s">
        <v>3476</v>
      </c>
      <c r="S344" s="2" t="s">
        <v>1041</v>
      </c>
      <c r="T344" s="21" t="s">
        <v>3477</v>
      </c>
    </row>
    <row r="345" spans="1:20" x14ac:dyDescent="0.3">
      <c r="A345" s="21" t="s">
        <v>411</v>
      </c>
      <c r="B345" s="21" t="s">
        <v>1054</v>
      </c>
      <c r="C345" s="21" t="s">
        <v>412</v>
      </c>
      <c r="D345" s="21" t="s">
        <v>413</v>
      </c>
      <c r="E345" s="2" t="s">
        <v>1325</v>
      </c>
      <c r="F345" s="21" t="s">
        <v>3480</v>
      </c>
      <c r="G345" s="21" t="s">
        <v>1034</v>
      </c>
      <c r="H345" s="21" t="s">
        <v>997</v>
      </c>
      <c r="I345" s="21" t="s">
        <v>4921</v>
      </c>
      <c r="J345" s="2" t="s">
        <v>3481</v>
      </c>
      <c r="K345" s="22" t="s">
        <v>1048</v>
      </c>
      <c r="L345" s="2" t="s">
        <v>1089</v>
      </c>
      <c r="M345" s="2" t="s">
        <v>1059</v>
      </c>
      <c r="N345" s="2" t="s">
        <v>1090</v>
      </c>
      <c r="O345" s="2" t="s">
        <v>1098</v>
      </c>
      <c r="P345" s="2" t="str">
        <f t="shared" si="10"/>
        <v>A-Onsite</v>
      </c>
      <c r="Q345" s="2" t="str">
        <f t="shared" si="11"/>
        <v>A-S2_Onsite</v>
      </c>
      <c r="R345" s="2" t="s">
        <v>3476</v>
      </c>
      <c r="S345" s="2" t="s">
        <v>1041</v>
      </c>
      <c r="T345" s="21" t="s">
        <v>3477</v>
      </c>
    </row>
    <row r="346" spans="1:20" x14ac:dyDescent="0.3">
      <c r="A346" s="21" t="s">
        <v>411</v>
      </c>
      <c r="B346" s="21" t="s">
        <v>1054</v>
      </c>
      <c r="C346" s="21" t="s">
        <v>412</v>
      </c>
      <c r="D346" s="21" t="s">
        <v>413</v>
      </c>
      <c r="E346" s="2" t="s">
        <v>1325</v>
      </c>
      <c r="F346" s="21" t="s">
        <v>3482</v>
      </c>
      <c r="G346" s="21" t="s">
        <v>1063</v>
      </c>
      <c r="H346" s="21" t="s">
        <v>3483</v>
      </c>
      <c r="I346" s="21" t="s">
        <v>4922</v>
      </c>
      <c r="J346" s="2" t="s">
        <v>3484</v>
      </c>
      <c r="K346" s="22" t="s">
        <v>1038</v>
      </c>
      <c r="L346" s="2" t="s">
        <v>1089</v>
      </c>
      <c r="M346" s="2" t="s">
        <v>1059</v>
      </c>
      <c r="N346" s="2" t="s">
        <v>1090</v>
      </c>
      <c r="O346" s="2" t="s">
        <v>1098</v>
      </c>
      <c r="P346" s="2" t="str">
        <f t="shared" si="10"/>
        <v>A-Onsite</v>
      </c>
      <c r="Q346" s="2" t="str">
        <f t="shared" si="11"/>
        <v>A-S2_Onsite</v>
      </c>
      <c r="R346" s="2" t="s">
        <v>3476</v>
      </c>
      <c r="S346" s="2" t="s">
        <v>1041</v>
      </c>
      <c r="T346" s="21" t="s">
        <v>3477</v>
      </c>
    </row>
    <row r="347" spans="1:20" x14ac:dyDescent="0.3">
      <c r="A347" s="21" t="s">
        <v>414</v>
      </c>
      <c r="B347" s="21" t="s">
        <v>1054</v>
      </c>
      <c r="C347" s="21" t="s">
        <v>415</v>
      </c>
      <c r="D347" s="21" t="s">
        <v>416</v>
      </c>
      <c r="E347" s="2" t="s">
        <v>1327</v>
      </c>
      <c r="F347" s="21" t="s">
        <v>3473</v>
      </c>
      <c r="G347" s="21" t="s">
        <v>1050</v>
      </c>
      <c r="H347" s="21" t="s">
        <v>3474</v>
      </c>
      <c r="I347" s="21" t="s">
        <v>4923</v>
      </c>
      <c r="J347" s="2" t="s">
        <v>3475</v>
      </c>
      <c r="K347" s="22" t="s">
        <v>1048</v>
      </c>
      <c r="L347" s="2" t="s">
        <v>1058</v>
      </c>
      <c r="M347" s="2" t="s">
        <v>1059</v>
      </c>
      <c r="N347" s="2" t="s">
        <v>1106</v>
      </c>
      <c r="O347" s="2" t="s">
        <v>1040</v>
      </c>
      <c r="P347" s="2" t="str">
        <f t="shared" si="10"/>
        <v>P-Onsite</v>
      </c>
      <c r="Q347" s="2" t="str">
        <f t="shared" si="11"/>
        <v>P-S2_Onsite</v>
      </c>
      <c r="R347" s="2" t="s">
        <v>3476</v>
      </c>
      <c r="S347" s="2" t="s">
        <v>1041</v>
      </c>
      <c r="T347" s="21" t="s">
        <v>3477</v>
      </c>
    </row>
    <row r="348" spans="1:20" x14ac:dyDescent="0.3">
      <c r="A348" s="21" t="s">
        <v>414</v>
      </c>
      <c r="B348" s="21" t="s">
        <v>1054</v>
      </c>
      <c r="C348" s="21" t="s">
        <v>415</v>
      </c>
      <c r="D348" s="21" t="s">
        <v>416</v>
      </c>
      <c r="E348" s="2" t="s">
        <v>1327</v>
      </c>
      <c r="F348" s="21" t="s">
        <v>3480</v>
      </c>
      <c r="G348" s="21" t="s">
        <v>1034</v>
      </c>
      <c r="H348" s="21" t="s">
        <v>997</v>
      </c>
      <c r="I348" s="21" t="s">
        <v>4924</v>
      </c>
      <c r="J348" s="2" t="s">
        <v>3481</v>
      </c>
      <c r="K348" s="22" t="s">
        <v>1048</v>
      </c>
      <c r="L348" s="2" t="s">
        <v>1058</v>
      </c>
      <c r="M348" s="2" t="s">
        <v>1059</v>
      </c>
      <c r="N348" s="2" t="s">
        <v>1106</v>
      </c>
      <c r="O348" s="2" t="s">
        <v>1040</v>
      </c>
      <c r="P348" s="2" t="str">
        <f t="shared" si="10"/>
        <v>P-Onsite</v>
      </c>
      <c r="Q348" s="2" t="str">
        <f t="shared" si="11"/>
        <v>P-S2_Onsite</v>
      </c>
      <c r="R348" s="2" t="s">
        <v>3476</v>
      </c>
      <c r="S348" s="2" t="s">
        <v>1041</v>
      </c>
      <c r="T348" s="21" t="s">
        <v>3477</v>
      </c>
    </row>
    <row r="349" spans="1:20" x14ac:dyDescent="0.3">
      <c r="A349" s="21" t="s">
        <v>417</v>
      </c>
      <c r="B349" s="21" t="s">
        <v>1054</v>
      </c>
      <c r="C349" s="21" t="s">
        <v>418</v>
      </c>
      <c r="D349" s="21" t="s">
        <v>419</v>
      </c>
      <c r="E349" s="2" t="s">
        <v>1330</v>
      </c>
      <c r="F349" s="21" t="s">
        <v>3473</v>
      </c>
      <c r="G349" s="21" t="s">
        <v>1050</v>
      </c>
      <c r="H349" s="21" t="s">
        <v>3474</v>
      </c>
      <c r="I349" s="21" t="s">
        <v>4925</v>
      </c>
      <c r="J349" s="2" t="s">
        <v>3475</v>
      </c>
      <c r="K349" s="22" t="s">
        <v>1048</v>
      </c>
      <c r="L349" s="2" t="s">
        <v>1332</v>
      </c>
      <c r="M349" s="2" t="s">
        <v>1059</v>
      </c>
      <c r="N349" s="2" t="s">
        <v>1333</v>
      </c>
      <c r="O349" s="2" t="s">
        <v>1040</v>
      </c>
      <c r="P349" s="2" t="str">
        <f t="shared" si="10"/>
        <v>P-Onsite</v>
      </c>
      <c r="Q349" s="2" t="str">
        <f t="shared" si="11"/>
        <v>P-S2_Onsite</v>
      </c>
      <c r="R349" s="2" t="s">
        <v>3476</v>
      </c>
      <c r="S349" s="2" t="s">
        <v>1041</v>
      </c>
      <c r="T349" s="21" t="s">
        <v>3477</v>
      </c>
    </row>
    <row r="350" spans="1:20" x14ac:dyDescent="0.3">
      <c r="A350" s="21" t="s">
        <v>417</v>
      </c>
      <c r="B350" s="21" t="s">
        <v>1054</v>
      </c>
      <c r="C350" s="21" t="s">
        <v>418</v>
      </c>
      <c r="D350" s="21" t="s">
        <v>419</v>
      </c>
      <c r="E350" s="2" t="s">
        <v>1330</v>
      </c>
      <c r="F350" s="21" t="s">
        <v>3480</v>
      </c>
      <c r="G350" s="21" t="s">
        <v>1034</v>
      </c>
      <c r="H350" s="21" t="s">
        <v>997</v>
      </c>
      <c r="I350" s="21" t="s">
        <v>4926</v>
      </c>
      <c r="J350" s="2" t="s">
        <v>3481</v>
      </c>
      <c r="K350" s="22" t="s">
        <v>1048</v>
      </c>
      <c r="L350" s="2" t="s">
        <v>1332</v>
      </c>
      <c r="M350" s="2" t="s">
        <v>1059</v>
      </c>
      <c r="N350" s="2" t="s">
        <v>1333</v>
      </c>
      <c r="O350" s="2" t="s">
        <v>1040</v>
      </c>
      <c r="P350" s="2" t="str">
        <f t="shared" si="10"/>
        <v>P-Onsite</v>
      </c>
      <c r="Q350" s="2" t="str">
        <f t="shared" si="11"/>
        <v>P-S2_Onsite</v>
      </c>
      <c r="R350" s="2" t="s">
        <v>3476</v>
      </c>
      <c r="S350" s="2" t="s">
        <v>1041</v>
      </c>
      <c r="T350" s="21" t="s">
        <v>3477</v>
      </c>
    </row>
    <row r="351" spans="1:20" x14ac:dyDescent="0.3">
      <c r="A351" s="21" t="s">
        <v>417</v>
      </c>
      <c r="B351" s="21" t="s">
        <v>1054</v>
      </c>
      <c r="C351" s="21" t="s">
        <v>418</v>
      </c>
      <c r="D351" s="21" t="s">
        <v>419</v>
      </c>
      <c r="E351" s="2" t="s">
        <v>1330</v>
      </c>
      <c r="F351" s="21" t="s">
        <v>3482</v>
      </c>
      <c r="G351" s="21" t="s">
        <v>1063</v>
      </c>
      <c r="H351" s="21" t="s">
        <v>3483</v>
      </c>
      <c r="I351" s="21" t="s">
        <v>4927</v>
      </c>
      <c r="J351" s="2" t="s">
        <v>3484</v>
      </c>
      <c r="K351" s="22" t="s">
        <v>1038</v>
      </c>
      <c r="L351" s="2" t="s">
        <v>1332</v>
      </c>
      <c r="M351" s="2" t="s">
        <v>1059</v>
      </c>
      <c r="N351" s="2" t="s">
        <v>1333</v>
      </c>
      <c r="O351" s="2" t="s">
        <v>1040</v>
      </c>
      <c r="P351" s="2" t="str">
        <f t="shared" si="10"/>
        <v>P-Onsite</v>
      </c>
      <c r="Q351" s="2" t="str">
        <f t="shared" si="11"/>
        <v>P-S2_Onsite</v>
      </c>
      <c r="R351" s="2" t="s">
        <v>3476</v>
      </c>
      <c r="S351" s="2" t="s">
        <v>1041</v>
      </c>
      <c r="T351" s="21" t="s">
        <v>3477</v>
      </c>
    </row>
    <row r="352" spans="1:20" x14ac:dyDescent="0.3">
      <c r="A352" s="21" t="s">
        <v>420</v>
      </c>
      <c r="B352" s="21" t="s">
        <v>1054</v>
      </c>
      <c r="C352" s="21" t="s">
        <v>421</v>
      </c>
      <c r="D352" s="21" t="s">
        <v>422</v>
      </c>
      <c r="E352" s="2" t="s">
        <v>1334</v>
      </c>
      <c r="F352" s="21" t="s">
        <v>3478</v>
      </c>
      <c r="G352" s="21" t="s">
        <v>1044</v>
      </c>
      <c r="H352" s="21" t="s">
        <v>1005</v>
      </c>
      <c r="I352" s="21" t="s">
        <v>4928</v>
      </c>
      <c r="J352" s="2" t="s">
        <v>3479</v>
      </c>
      <c r="K352" s="22" t="s">
        <v>1038</v>
      </c>
      <c r="L352" s="2" t="s">
        <v>1058</v>
      </c>
      <c r="M352" s="2" t="s">
        <v>1059</v>
      </c>
      <c r="N352" s="2" t="s">
        <v>1106</v>
      </c>
      <c r="O352" s="2" t="s">
        <v>1040</v>
      </c>
      <c r="P352" s="2" t="str">
        <f t="shared" si="10"/>
        <v>P-Onsite</v>
      </c>
      <c r="Q352" s="2" t="str">
        <f t="shared" si="11"/>
        <v>P-S2_Onsite</v>
      </c>
      <c r="R352" s="2" t="s">
        <v>3476</v>
      </c>
      <c r="S352" s="2" t="s">
        <v>1041</v>
      </c>
      <c r="T352" s="21" t="s">
        <v>3477</v>
      </c>
    </row>
    <row r="353" spans="1:20" x14ac:dyDescent="0.3">
      <c r="A353" s="21" t="s">
        <v>420</v>
      </c>
      <c r="B353" s="21" t="s">
        <v>1054</v>
      </c>
      <c r="C353" s="21" t="s">
        <v>421</v>
      </c>
      <c r="D353" s="21" t="s">
        <v>422</v>
      </c>
      <c r="E353" s="2" t="s">
        <v>1334</v>
      </c>
      <c r="F353" s="21" t="s">
        <v>3482</v>
      </c>
      <c r="G353" s="21" t="s">
        <v>1063</v>
      </c>
      <c r="H353" s="21" t="s">
        <v>3483</v>
      </c>
      <c r="I353" s="21" t="s">
        <v>4929</v>
      </c>
      <c r="J353" s="2" t="s">
        <v>3484</v>
      </c>
      <c r="K353" s="22" t="s">
        <v>1038</v>
      </c>
      <c r="L353" s="2" t="s">
        <v>1058</v>
      </c>
      <c r="M353" s="2" t="s">
        <v>1059</v>
      </c>
      <c r="N353" s="2" t="s">
        <v>1106</v>
      </c>
      <c r="O353" s="2" t="s">
        <v>1040</v>
      </c>
      <c r="P353" s="2" t="str">
        <f t="shared" si="10"/>
        <v>P-Onsite</v>
      </c>
      <c r="Q353" s="2" t="str">
        <f t="shared" si="11"/>
        <v>P-S2_Onsite</v>
      </c>
      <c r="R353" s="2" t="s">
        <v>3476</v>
      </c>
      <c r="S353" s="2" t="s">
        <v>1041</v>
      </c>
      <c r="T353" s="21" t="s">
        <v>3477</v>
      </c>
    </row>
    <row r="354" spans="1:20" x14ac:dyDescent="0.3">
      <c r="A354" s="21" t="s">
        <v>423</v>
      </c>
      <c r="B354" s="21" t="s">
        <v>1054</v>
      </c>
      <c r="C354" s="21" t="s">
        <v>424</v>
      </c>
      <c r="D354" s="21" t="s">
        <v>425</v>
      </c>
      <c r="E354" s="2" t="s">
        <v>1337</v>
      </c>
      <c r="F354" s="21" t="s">
        <v>3473</v>
      </c>
      <c r="G354" s="21" t="s">
        <v>1050</v>
      </c>
      <c r="H354" s="21" t="s">
        <v>3474</v>
      </c>
      <c r="I354" s="21" t="s">
        <v>4930</v>
      </c>
      <c r="J354" s="2" t="s">
        <v>3475</v>
      </c>
      <c r="K354" s="22" t="s">
        <v>1048</v>
      </c>
      <c r="L354" s="2" t="s">
        <v>1314</v>
      </c>
      <c r="M354" s="2" t="s">
        <v>1059</v>
      </c>
      <c r="N354" s="2" t="s">
        <v>1315</v>
      </c>
      <c r="O354" s="2" t="s">
        <v>1040</v>
      </c>
      <c r="P354" s="2" t="str">
        <f t="shared" si="10"/>
        <v>P-Onsite</v>
      </c>
      <c r="Q354" s="2" t="str">
        <f t="shared" si="11"/>
        <v>P-S2_Onsite</v>
      </c>
      <c r="R354" s="2" t="s">
        <v>3476</v>
      </c>
      <c r="S354" s="2" t="s">
        <v>1041</v>
      </c>
      <c r="T354" s="21" t="s">
        <v>3477</v>
      </c>
    </row>
    <row r="355" spans="1:20" x14ac:dyDescent="0.3">
      <c r="A355" s="21" t="s">
        <v>423</v>
      </c>
      <c r="B355" s="21" t="s">
        <v>1054</v>
      </c>
      <c r="C355" s="21" t="s">
        <v>424</v>
      </c>
      <c r="D355" s="21" t="s">
        <v>425</v>
      </c>
      <c r="E355" s="2" t="s">
        <v>1337</v>
      </c>
      <c r="F355" s="21" t="s">
        <v>3480</v>
      </c>
      <c r="G355" s="21" t="s">
        <v>1034</v>
      </c>
      <c r="H355" s="21" t="s">
        <v>997</v>
      </c>
      <c r="I355" s="21" t="s">
        <v>4931</v>
      </c>
      <c r="J355" s="2" t="s">
        <v>3481</v>
      </c>
      <c r="K355" s="22" t="s">
        <v>1048</v>
      </c>
      <c r="L355" s="2" t="s">
        <v>1314</v>
      </c>
      <c r="M355" s="2" t="s">
        <v>1059</v>
      </c>
      <c r="N355" s="2" t="s">
        <v>1315</v>
      </c>
      <c r="O355" s="2" t="s">
        <v>1040</v>
      </c>
      <c r="P355" s="2" t="str">
        <f t="shared" si="10"/>
        <v>P-Onsite</v>
      </c>
      <c r="Q355" s="2" t="str">
        <f t="shared" si="11"/>
        <v>P-S2_Onsite</v>
      </c>
      <c r="R355" s="2" t="s">
        <v>3476</v>
      </c>
      <c r="S355" s="2" t="s">
        <v>1041</v>
      </c>
      <c r="T355" s="21" t="s">
        <v>3477</v>
      </c>
    </row>
    <row r="356" spans="1:20" x14ac:dyDescent="0.3">
      <c r="A356" s="21" t="s">
        <v>426</v>
      </c>
      <c r="B356" s="21" t="s">
        <v>1054</v>
      </c>
      <c r="C356" s="21" t="s">
        <v>427</v>
      </c>
      <c r="D356" s="21" t="s">
        <v>428</v>
      </c>
      <c r="E356" s="2" t="s">
        <v>3558</v>
      </c>
      <c r="F356" s="21" t="s">
        <v>3473</v>
      </c>
      <c r="G356" s="21" t="s">
        <v>1050</v>
      </c>
      <c r="H356" s="21" t="s">
        <v>3474</v>
      </c>
      <c r="I356" s="21" t="s">
        <v>4932</v>
      </c>
      <c r="J356" s="2" t="s">
        <v>3475</v>
      </c>
      <c r="K356" s="22" t="s">
        <v>1048</v>
      </c>
      <c r="L356" s="2" t="s">
        <v>1314</v>
      </c>
      <c r="M356" s="2" t="s">
        <v>1059</v>
      </c>
      <c r="N356" s="2" t="s">
        <v>1315</v>
      </c>
      <c r="O356" s="2" t="s">
        <v>1040</v>
      </c>
      <c r="P356" s="2" t="str">
        <f t="shared" si="10"/>
        <v>P-Onsite</v>
      </c>
      <c r="Q356" s="2" t="str">
        <f t="shared" si="11"/>
        <v>P-S2_Onsite</v>
      </c>
      <c r="R356" s="2" t="s">
        <v>3476</v>
      </c>
      <c r="S356" s="2" t="s">
        <v>1041</v>
      </c>
      <c r="T356" s="21" t="s">
        <v>3477</v>
      </c>
    </row>
    <row r="357" spans="1:20" x14ac:dyDescent="0.3">
      <c r="A357" s="21" t="s">
        <v>426</v>
      </c>
      <c r="B357" s="21" t="s">
        <v>1054</v>
      </c>
      <c r="C357" s="21" t="s">
        <v>427</v>
      </c>
      <c r="D357" s="21" t="s">
        <v>428</v>
      </c>
      <c r="E357" s="2" t="s">
        <v>3558</v>
      </c>
      <c r="F357" s="21" t="s">
        <v>3478</v>
      </c>
      <c r="G357" s="21" t="s">
        <v>1044</v>
      </c>
      <c r="H357" s="21" t="s">
        <v>1005</v>
      </c>
      <c r="I357" s="21" t="s">
        <v>4933</v>
      </c>
      <c r="J357" s="2" t="s">
        <v>3479</v>
      </c>
      <c r="K357" s="22" t="s">
        <v>1038</v>
      </c>
      <c r="L357" s="2" t="s">
        <v>1314</v>
      </c>
      <c r="M357" s="2" t="s">
        <v>1059</v>
      </c>
      <c r="N357" s="2" t="s">
        <v>1315</v>
      </c>
      <c r="O357" s="2" t="s">
        <v>1040</v>
      </c>
      <c r="P357" s="2" t="str">
        <f t="shared" si="10"/>
        <v>P-Onsite</v>
      </c>
      <c r="Q357" s="2" t="str">
        <f t="shared" si="11"/>
        <v>P-S2_Onsite</v>
      </c>
      <c r="R357" s="2" t="s">
        <v>3476</v>
      </c>
      <c r="S357" s="2" t="s">
        <v>1041</v>
      </c>
      <c r="T357" s="21" t="s">
        <v>3477</v>
      </c>
    </row>
    <row r="358" spans="1:20" x14ac:dyDescent="0.3">
      <c r="A358" s="21" t="s">
        <v>426</v>
      </c>
      <c r="B358" s="21" t="s">
        <v>1054</v>
      </c>
      <c r="C358" s="21" t="s">
        <v>427</v>
      </c>
      <c r="D358" s="21" t="s">
        <v>428</v>
      </c>
      <c r="E358" s="2" t="s">
        <v>3558</v>
      </c>
      <c r="F358" s="21" t="s">
        <v>3480</v>
      </c>
      <c r="G358" s="21" t="s">
        <v>1034</v>
      </c>
      <c r="H358" s="21" t="s">
        <v>997</v>
      </c>
      <c r="I358" s="21" t="s">
        <v>4934</v>
      </c>
      <c r="J358" s="2" t="s">
        <v>3481</v>
      </c>
      <c r="K358" s="22" t="s">
        <v>1048</v>
      </c>
      <c r="L358" s="2" t="s">
        <v>1314</v>
      </c>
      <c r="M358" s="2" t="s">
        <v>1059</v>
      </c>
      <c r="N358" s="2" t="s">
        <v>1315</v>
      </c>
      <c r="O358" s="2" t="s">
        <v>1040</v>
      </c>
      <c r="P358" s="2" t="str">
        <f t="shared" si="10"/>
        <v>P-Onsite</v>
      </c>
      <c r="Q358" s="2" t="str">
        <f t="shared" si="11"/>
        <v>P-S2_Onsite</v>
      </c>
      <c r="R358" s="2" t="s">
        <v>3476</v>
      </c>
      <c r="S358" s="2" t="s">
        <v>1041</v>
      </c>
      <c r="T358" s="21" t="s">
        <v>3477</v>
      </c>
    </row>
    <row r="359" spans="1:20" x14ac:dyDescent="0.3">
      <c r="A359" s="21" t="s">
        <v>426</v>
      </c>
      <c r="B359" s="21" t="s">
        <v>1054</v>
      </c>
      <c r="C359" s="21" t="s">
        <v>427</v>
      </c>
      <c r="D359" s="21" t="s">
        <v>428</v>
      </c>
      <c r="E359" s="2" t="s">
        <v>3558</v>
      </c>
      <c r="F359" s="21" t="s">
        <v>3482</v>
      </c>
      <c r="G359" s="21" t="s">
        <v>1063</v>
      </c>
      <c r="H359" s="21" t="s">
        <v>3483</v>
      </c>
      <c r="I359" s="21" t="s">
        <v>4935</v>
      </c>
      <c r="J359" s="2" t="s">
        <v>3484</v>
      </c>
      <c r="K359" s="22" t="s">
        <v>1038</v>
      </c>
      <c r="L359" s="2" t="s">
        <v>1314</v>
      </c>
      <c r="M359" s="2" t="s">
        <v>1059</v>
      </c>
      <c r="N359" s="2" t="s">
        <v>1315</v>
      </c>
      <c r="O359" s="2" t="s">
        <v>1040</v>
      </c>
      <c r="P359" s="2" t="str">
        <f t="shared" si="10"/>
        <v>P-Onsite</v>
      </c>
      <c r="Q359" s="2" t="str">
        <f t="shared" si="11"/>
        <v>P-S2_Onsite</v>
      </c>
      <c r="R359" s="2" t="s">
        <v>3476</v>
      </c>
      <c r="S359" s="2" t="s">
        <v>1041</v>
      </c>
      <c r="T359" s="21" t="s">
        <v>3477</v>
      </c>
    </row>
    <row r="360" spans="1:20" x14ac:dyDescent="0.3">
      <c r="A360" s="21" t="s">
        <v>429</v>
      </c>
      <c r="B360" s="21" t="s">
        <v>1054</v>
      </c>
      <c r="C360" s="21" t="s">
        <v>430</v>
      </c>
      <c r="D360" s="21" t="s">
        <v>431</v>
      </c>
      <c r="E360" s="2" t="s">
        <v>3559</v>
      </c>
      <c r="F360" s="21" t="s">
        <v>3478</v>
      </c>
      <c r="G360" s="21" t="s">
        <v>1044</v>
      </c>
      <c r="H360" s="21" t="s">
        <v>1005</v>
      </c>
      <c r="I360" s="21" t="s">
        <v>4936</v>
      </c>
      <c r="J360" s="2" t="s">
        <v>3479</v>
      </c>
      <c r="K360" s="22" t="s">
        <v>1038</v>
      </c>
      <c r="L360" s="2" t="s">
        <v>1164</v>
      </c>
      <c r="M360" s="2" t="s">
        <v>1059</v>
      </c>
      <c r="N360" s="2" t="s">
        <v>1165</v>
      </c>
      <c r="O360" s="2" t="s">
        <v>1040</v>
      </c>
      <c r="P360" s="2" t="str">
        <f t="shared" si="10"/>
        <v>P-Onsite</v>
      </c>
      <c r="Q360" s="2" t="str">
        <f t="shared" si="11"/>
        <v>P-S2_Onsite</v>
      </c>
      <c r="R360" s="2" t="s">
        <v>3476</v>
      </c>
      <c r="S360" s="2" t="s">
        <v>1041</v>
      </c>
      <c r="T360" s="21" t="s">
        <v>3477</v>
      </c>
    </row>
    <row r="361" spans="1:20" x14ac:dyDescent="0.3">
      <c r="A361" s="21" t="s">
        <v>429</v>
      </c>
      <c r="B361" s="21" t="s">
        <v>1054</v>
      </c>
      <c r="C361" s="21" t="s">
        <v>430</v>
      </c>
      <c r="D361" s="21" t="s">
        <v>431</v>
      </c>
      <c r="E361" s="2" t="s">
        <v>3559</v>
      </c>
      <c r="F361" s="21" t="s">
        <v>3480</v>
      </c>
      <c r="G361" s="21" t="s">
        <v>1034</v>
      </c>
      <c r="H361" s="21" t="s">
        <v>997</v>
      </c>
      <c r="I361" s="21" t="s">
        <v>4937</v>
      </c>
      <c r="J361" s="2" t="s">
        <v>3481</v>
      </c>
      <c r="K361" s="22" t="s">
        <v>1048</v>
      </c>
      <c r="L361" s="2" t="s">
        <v>1164</v>
      </c>
      <c r="M361" s="2" t="s">
        <v>1059</v>
      </c>
      <c r="N361" s="2" t="s">
        <v>1165</v>
      </c>
      <c r="O361" s="2" t="s">
        <v>1040</v>
      </c>
      <c r="P361" s="2" t="str">
        <f t="shared" si="10"/>
        <v>P-Onsite</v>
      </c>
      <c r="Q361" s="2" t="str">
        <f t="shared" si="11"/>
        <v>P-S2_Onsite</v>
      </c>
      <c r="R361" s="2" t="s">
        <v>3476</v>
      </c>
      <c r="S361" s="2" t="s">
        <v>1041</v>
      </c>
      <c r="T361" s="21" t="s">
        <v>3477</v>
      </c>
    </row>
    <row r="362" spans="1:20" x14ac:dyDescent="0.3">
      <c r="A362" s="21" t="s">
        <v>429</v>
      </c>
      <c r="B362" s="21" t="s">
        <v>1054</v>
      </c>
      <c r="C362" s="21" t="s">
        <v>430</v>
      </c>
      <c r="D362" s="21" t="s">
        <v>431</v>
      </c>
      <c r="E362" s="2" t="s">
        <v>3559</v>
      </c>
      <c r="F362" s="21" t="s">
        <v>3482</v>
      </c>
      <c r="G362" s="21" t="s">
        <v>1063</v>
      </c>
      <c r="H362" s="21" t="s">
        <v>3483</v>
      </c>
      <c r="I362" s="21" t="s">
        <v>4938</v>
      </c>
      <c r="J362" s="2" t="s">
        <v>3484</v>
      </c>
      <c r="K362" s="22" t="s">
        <v>1038</v>
      </c>
      <c r="L362" s="2" t="s">
        <v>1164</v>
      </c>
      <c r="M362" s="2" t="s">
        <v>1059</v>
      </c>
      <c r="N362" s="2" t="s">
        <v>1165</v>
      </c>
      <c r="O362" s="2" t="s">
        <v>1040</v>
      </c>
      <c r="P362" s="2" t="str">
        <f t="shared" si="10"/>
        <v>P-Onsite</v>
      </c>
      <c r="Q362" s="2" t="str">
        <f t="shared" si="11"/>
        <v>P-S2_Onsite</v>
      </c>
      <c r="R362" s="2" t="s">
        <v>3476</v>
      </c>
      <c r="S362" s="2" t="s">
        <v>1041</v>
      </c>
      <c r="T362" s="21" t="s">
        <v>3477</v>
      </c>
    </row>
    <row r="363" spans="1:20" x14ac:dyDescent="0.3">
      <c r="A363" s="21" t="s">
        <v>432</v>
      </c>
      <c r="B363" s="21" t="s">
        <v>1054</v>
      </c>
      <c r="C363" s="21" t="s">
        <v>433</v>
      </c>
      <c r="D363" s="21" t="s">
        <v>434</v>
      </c>
      <c r="E363" s="2" t="s">
        <v>1340</v>
      </c>
      <c r="F363" s="21" t="s">
        <v>3473</v>
      </c>
      <c r="G363" s="21" t="s">
        <v>1050</v>
      </c>
      <c r="H363" s="21" t="s">
        <v>3474</v>
      </c>
      <c r="I363" s="21" t="s">
        <v>4939</v>
      </c>
      <c r="J363" s="2" t="s">
        <v>3475</v>
      </c>
      <c r="K363" s="22" t="s">
        <v>1048</v>
      </c>
      <c r="L363" s="2" t="s">
        <v>1070</v>
      </c>
      <c r="M363" s="2" t="s">
        <v>1059</v>
      </c>
      <c r="N363" s="2" t="s">
        <v>1071</v>
      </c>
      <c r="O363" s="2" t="s">
        <v>1040</v>
      </c>
      <c r="P363" s="2" t="str">
        <f t="shared" si="10"/>
        <v>P-Onsite</v>
      </c>
      <c r="Q363" s="2" t="str">
        <f t="shared" si="11"/>
        <v>P-S2_Onsite</v>
      </c>
      <c r="R363" s="2" t="s">
        <v>3476</v>
      </c>
      <c r="S363" s="2" t="s">
        <v>1041</v>
      </c>
      <c r="T363" s="21" t="s">
        <v>3477</v>
      </c>
    </row>
    <row r="364" spans="1:20" x14ac:dyDescent="0.3">
      <c r="A364" s="21" t="s">
        <v>432</v>
      </c>
      <c r="B364" s="21" t="s">
        <v>1054</v>
      </c>
      <c r="C364" s="21" t="s">
        <v>433</v>
      </c>
      <c r="D364" s="21" t="s">
        <v>434</v>
      </c>
      <c r="E364" s="2" t="s">
        <v>1340</v>
      </c>
      <c r="F364" s="21" t="s">
        <v>3480</v>
      </c>
      <c r="G364" s="21" t="s">
        <v>1034</v>
      </c>
      <c r="H364" s="21" t="s">
        <v>997</v>
      </c>
      <c r="I364" s="21" t="s">
        <v>4940</v>
      </c>
      <c r="J364" s="2" t="s">
        <v>3481</v>
      </c>
      <c r="K364" s="22" t="s">
        <v>1048</v>
      </c>
      <c r="L364" s="2" t="s">
        <v>1070</v>
      </c>
      <c r="M364" s="2" t="s">
        <v>1059</v>
      </c>
      <c r="N364" s="2" t="s">
        <v>1071</v>
      </c>
      <c r="O364" s="2" t="s">
        <v>1040</v>
      </c>
      <c r="P364" s="2" t="str">
        <f t="shared" si="10"/>
        <v>P-Onsite</v>
      </c>
      <c r="Q364" s="2" t="str">
        <f t="shared" si="11"/>
        <v>P-S2_Onsite</v>
      </c>
      <c r="R364" s="2" t="s">
        <v>3476</v>
      </c>
      <c r="S364" s="2" t="s">
        <v>1041</v>
      </c>
      <c r="T364" s="21" t="s">
        <v>3477</v>
      </c>
    </row>
    <row r="365" spans="1:20" x14ac:dyDescent="0.3">
      <c r="A365" s="21" t="s">
        <v>438</v>
      </c>
      <c r="B365" s="21" t="s">
        <v>1054</v>
      </c>
      <c r="C365" s="21" t="s">
        <v>439</v>
      </c>
      <c r="D365" s="21" t="s">
        <v>440</v>
      </c>
      <c r="E365" s="2" t="s">
        <v>1343</v>
      </c>
      <c r="F365" s="21" t="s">
        <v>3480</v>
      </c>
      <c r="G365" s="21" t="s">
        <v>1034</v>
      </c>
      <c r="H365" s="21" t="s">
        <v>997</v>
      </c>
      <c r="I365" s="21" t="s">
        <v>4941</v>
      </c>
      <c r="J365" s="2" t="s">
        <v>3481</v>
      </c>
      <c r="K365" s="22" t="s">
        <v>1048</v>
      </c>
      <c r="L365" s="2" t="s">
        <v>1089</v>
      </c>
      <c r="M365" s="2" t="s">
        <v>1059</v>
      </c>
      <c r="N365" s="2" t="s">
        <v>1090</v>
      </c>
      <c r="O365" s="2" t="s">
        <v>1040</v>
      </c>
      <c r="P365" s="2" t="str">
        <f t="shared" si="10"/>
        <v>P-Onsite</v>
      </c>
      <c r="Q365" s="2" t="str">
        <f t="shared" si="11"/>
        <v>P-S2_Onsite</v>
      </c>
      <c r="R365" s="2" t="s">
        <v>3476</v>
      </c>
      <c r="S365" s="2" t="s">
        <v>1041</v>
      </c>
      <c r="T365" s="21" t="s">
        <v>3477</v>
      </c>
    </row>
    <row r="366" spans="1:20" x14ac:dyDescent="0.3">
      <c r="A366" s="21" t="s">
        <v>441</v>
      </c>
      <c r="B366" s="21" t="s">
        <v>1054</v>
      </c>
      <c r="C366" s="21" t="s">
        <v>442</v>
      </c>
      <c r="D366" s="21" t="s">
        <v>443</v>
      </c>
      <c r="E366" s="2" t="s">
        <v>3560</v>
      </c>
      <c r="F366" s="21" t="s">
        <v>3473</v>
      </c>
      <c r="G366" s="21" t="s">
        <v>1050</v>
      </c>
      <c r="H366" s="21" t="s">
        <v>3474</v>
      </c>
      <c r="I366" s="21" t="s">
        <v>4942</v>
      </c>
      <c r="J366" s="2" t="s">
        <v>3475</v>
      </c>
      <c r="K366" s="22" t="s">
        <v>1048</v>
      </c>
      <c r="L366" s="2" t="s">
        <v>3489</v>
      </c>
      <c r="M366" s="2" t="s">
        <v>3489</v>
      </c>
      <c r="N366" s="2" t="s">
        <v>3489</v>
      </c>
      <c r="O366" s="2" t="s">
        <v>1098</v>
      </c>
      <c r="P366" s="2" t="str">
        <f t="shared" si="10"/>
        <v>A-Onsite</v>
      </c>
      <c r="Q366" s="2" t="str">
        <f t="shared" si="11"/>
        <v>A-S2_Onsite</v>
      </c>
      <c r="R366" s="2" t="s">
        <v>3476</v>
      </c>
      <c r="S366" s="2" t="s">
        <v>1041</v>
      </c>
      <c r="T366" s="21" t="s">
        <v>3477</v>
      </c>
    </row>
    <row r="367" spans="1:20" x14ac:dyDescent="0.3">
      <c r="A367" s="21" t="s">
        <v>441</v>
      </c>
      <c r="B367" s="21" t="s">
        <v>1054</v>
      </c>
      <c r="C367" s="21" t="s">
        <v>442</v>
      </c>
      <c r="D367" s="21" t="s">
        <v>443</v>
      </c>
      <c r="E367" s="2" t="s">
        <v>3560</v>
      </c>
      <c r="F367" s="21" t="s">
        <v>3478</v>
      </c>
      <c r="G367" s="21" t="s">
        <v>1044</v>
      </c>
      <c r="H367" s="21" t="s">
        <v>1005</v>
      </c>
      <c r="I367" s="21" t="s">
        <v>4943</v>
      </c>
      <c r="J367" s="2" t="s">
        <v>3479</v>
      </c>
      <c r="K367" s="22" t="s">
        <v>1038</v>
      </c>
      <c r="L367" s="2" t="s">
        <v>3489</v>
      </c>
      <c r="M367" s="2" t="s">
        <v>3489</v>
      </c>
      <c r="N367" s="2" t="s">
        <v>3489</v>
      </c>
      <c r="O367" s="2" t="s">
        <v>1098</v>
      </c>
      <c r="P367" s="2" t="str">
        <f t="shared" si="10"/>
        <v>A-Onsite</v>
      </c>
      <c r="Q367" s="2" t="str">
        <f t="shared" si="11"/>
        <v>A-S2_Onsite</v>
      </c>
      <c r="R367" s="2" t="s">
        <v>3476</v>
      </c>
      <c r="S367" s="2" t="s">
        <v>1041</v>
      </c>
      <c r="T367" s="21" t="s">
        <v>3477</v>
      </c>
    </row>
    <row r="368" spans="1:20" x14ac:dyDescent="0.3">
      <c r="A368" s="21" t="s">
        <v>441</v>
      </c>
      <c r="B368" s="21" t="s">
        <v>1054</v>
      </c>
      <c r="C368" s="21" t="s">
        <v>442</v>
      </c>
      <c r="D368" s="21" t="s">
        <v>443</v>
      </c>
      <c r="E368" s="2" t="s">
        <v>3560</v>
      </c>
      <c r="F368" s="21" t="s">
        <v>3480</v>
      </c>
      <c r="G368" s="21" t="s">
        <v>1034</v>
      </c>
      <c r="H368" s="21" t="s">
        <v>997</v>
      </c>
      <c r="I368" s="21" t="s">
        <v>4944</v>
      </c>
      <c r="J368" s="2" t="s">
        <v>3481</v>
      </c>
      <c r="K368" s="22" t="s">
        <v>1048</v>
      </c>
      <c r="L368" s="2" t="s">
        <v>3489</v>
      </c>
      <c r="M368" s="2" t="s">
        <v>3489</v>
      </c>
      <c r="N368" s="2" t="s">
        <v>3489</v>
      </c>
      <c r="O368" s="2" t="s">
        <v>1098</v>
      </c>
      <c r="P368" s="2" t="str">
        <f t="shared" si="10"/>
        <v>A-Onsite</v>
      </c>
      <c r="Q368" s="2" t="str">
        <f t="shared" si="11"/>
        <v>A-S2_Onsite</v>
      </c>
      <c r="R368" s="2" t="s">
        <v>3476</v>
      </c>
      <c r="S368" s="2" t="s">
        <v>1041</v>
      </c>
      <c r="T368" s="21" t="s">
        <v>3477</v>
      </c>
    </row>
    <row r="369" spans="1:20" x14ac:dyDescent="0.3">
      <c r="A369" s="21" t="s">
        <v>441</v>
      </c>
      <c r="B369" s="21" t="s">
        <v>1054</v>
      </c>
      <c r="C369" s="21" t="s">
        <v>442</v>
      </c>
      <c r="D369" s="21" t="s">
        <v>443</v>
      </c>
      <c r="E369" s="2" t="s">
        <v>3560</v>
      </c>
      <c r="F369" s="21" t="s">
        <v>3482</v>
      </c>
      <c r="G369" s="21" t="s">
        <v>1063</v>
      </c>
      <c r="H369" s="21" t="s">
        <v>3483</v>
      </c>
      <c r="I369" s="21" t="s">
        <v>4945</v>
      </c>
      <c r="J369" s="2" t="s">
        <v>3484</v>
      </c>
      <c r="K369" s="22" t="s">
        <v>1038</v>
      </c>
      <c r="L369" s="2" t="s">
        <v>3489</v>
      </c>
      <c r="M369" s="2" t="s">
        <v>3489</v>
      </c>
      <c r="N369" s="2" t="s">
        <v>3489</v>
      </c>
      <c r="O369" s="2" t="s">
        <v>1098</v>
      </c>
      <c r="P369" s="2" t="str">
        <f t="shared" si="10"/>
        <v>A-Onsite</v>
      </c>
      <c r="Q369" s="2" t="str">
        <f t="shared" si="11"/>
        <v>A-S2_Onsite</v>
      </c>
      <c r="R369" s="2" t="s">
        <v>3476</v>
      </c>
      <c r="S369" s="2" t="s">
        <v>1041</v>
      </c>
      <c r="T369" s="21" t="s">
        <v>3477</v>
      </c>
    </row>
    <row r="370" spans="1:20" x14ac:dyDescent="0.3">
      <c r="A370" s="21" t="s">
        <v>444</v>
      </c>
      <c r="B370" s="21" t="s">
        <v>1054</v>
      </c>
      <c r="C370" s="21" t="s">
        <v>445</v>
      </c>
      <c r="D370" s="21" t="s">
        <v>446</v>
      </c>
      <c r="E370" s="2" t="s">
        <v>3561</v>
      </c>
      <c r="F370" s="21" t="s">
        <v>3473</v>
      </c>
      <c r="G370" s="21" t="s">
        <v>1050</v>
      </c>
      <c r="H370" s="21" t="s">
        <v>3474</v>
      </c>
      <c r="I370" s="21" t="s">
        <v>4946</v>
      </c>
      <c r="J370" s="2" t="s">
        <v>3475</v>
      </c>
      <c r="K370" s="22" t="s">
        <v>1048</v>
      </c>
      <c r="L370" s="2" t="s">
        <v>1089</v>
      </c>
      <c r="M370" s="2" t="s">
        <v>1059</v>
      </c>
      <c r="N370" s="2" t="s">
        <v>1124</v>
      </c>
      <c r="O370" s="2" t="s">
        <v>1098</v>
      </c>
      <c r="P370" s="2" t="str">
        <f t="shared" si="10"/>
        <v>A-Onsite</v>
      </c>
      <c r="Q370" s="2" t="str">
        <f t="shared" si="11"/>
        <v>A-S2_Onsite</v>
      </c>
      <c r="R370" s="2" t="s">
        <v>3476</v>
      </c>
      <c r="S370" s="2" t="s">
        <v>1041</v>
      </c>
      <c r="T370" s="21" t="s">
        <v>3477</v>
      </c>
    </row>
    <row r="371" spans="1:20" x14ac:dyDescent="0.3">
      <c r="A371" s="21" t="s">
        <v>444</v>
      </c>
      <c r="B371" s="21" t="s">
        <v>1054</v>
      </c>
      <c r="C371" s="21" t="s">
        <v>445</v>
      </c>
      <c r="D371" s="21" t="s">
        <v>446</v>
      </c>
      <c r="E371" s="2" t="s">
        <v>3561</v>
      </c>
      <c r="F371" s="21" t="s">
        <v>3478</v>
      </c>
      <c r="G371" s="21" t="s">
        <v>1044</v>
      </c>
      <c r="H371" s="21" t="s">
        <v>1005</v>
      </c>
      <c r="I371" s="21" t="s">
        <v>4947</v>
      </c>
      <c r="J371" s="2" t="s">
        <v>3479</v>
      </c>
      <c r="K371" s="22" t="s">
        <v>1038</v>
      </c>
      <c r="L371" s="2" t="s">
        <v>1089</v>
      </c>
      <c r="M371" s="2" t="s">
        <v>1059</v>
      </c>
      <c r="N371" s="2" t="s">
        <v>1124</v>
      </c>
      <c r="O371" s="2" t="s">
        <v>1098</v>
      </c>
      <c r="P371" s="2" t="str">
        <f t="shared" si="10"/>
        <v>A-Onsite</v>
      </c>
      <c r="Q371" s="2" t="str">
        <f t="shared" si="11"/>
        <v>A-S2_Onsite</v>
      </c>
      <c r="R371" s="2" t="s">
        <v>3476</v>
      </c>
      <c r="S371" s="2" t="s">
        <v>1041</v>
      </c>
      <c r="T371" s="21" t="s">
        <v>3477</v>
      </c>
    </row>
    <row r="372" spans="1:20" x14ac:dyDescent="0.3">
      <c r="A372" s="21" t="s">
        <v>444</v>
      </c>
      <c r="B372" s="21" t="s">
        <v>1054</v>
      </c>
      <c r="C372" s="21" t="s">
        <v>445</v>
      </c>
      <c r="D372" s="21" t="s">
        <v>446</v>
      </c>
      <c r="E372" s="2" t="s">
        <v>3561</v>
      </c>
      <c r="F372" s="21" t="s">
        <v>3480</v>
      </c>
      <c r="G372" s="21" t="s">
        <v>1034</v>
      </c>
      <c r="H372" s="21" t="s">
        <v>997</v>
      </c>
      <c r="I372" s="21" t="s">
        <v>4948</v>
      </c>
      <c r="J372" s="2" t="s">
        <v>3481</v>
      </c>
      <c r="K372" s="22" t="s">
        <v>1048</v>
      </c>
      <c r="L372" s="2" t="s">
        <v>1089</v>
      </c>
      <c r="M372" s="2" t="s">
        <v>1059</v>
      </c>
      <c r="N372" s="2" t="s">
        <v>1124</v>
      </c>
      <c r="O372" s="2" t="s">
        <v>1098</v>
      </c>
      <c r="P372" s="2" t="str">
        <f t="shared" si="10"/>
        <v>A-Onsite</v>
      </c>
      <c r="Q372" s="2" t="str">
        <f t="shared" si="11"/>
        <v>A-S2_Onsite</v>
      </c>
      <c r="R372" s="2" t="s">
        <v>3476</v>
      </c>
      <c r="S372" s="2" t="s">
        <v>1041</v>
      </c>
      <c r="T372" s="21" t="s">
        <v>3477</v>
      </c>
    </row>
    <row r="373" spans="1:20" x14ac:dyDescent="0.3">
      <c r="A373" s="21" t="s">
        <v>444</v>
      </c>
      <c r="B373" s="21" t="s">
        <v>1054</v>
      </c>
      <c r="C373" s="21" t="s">
        <v>445</v>
      </c>
      <c r="D373" s="21" t="s">
        <v>446</v>
      </c>
      <c r="E373" s="2" t="s">
        <v>3561</v>
      </c>
      <c r="F373" s="21" t="s">
        <v>3482</v>
      </c>
      <c r="G373" s="21" t="s">
        <v>1063</v>
      </c>
      <c r="H373" s="21" t="s">
        <v>3483</v>
      </c>
      <c r="I373" s="21" t="s">
        <v>4949</v>
      </c>
      <c r="J373" s="2" t="s">
        <v>3484</v>
      </c>
      <c r="K373" s="22" t="s">
        <v>1038</v>
      </c>
      <c r="L373" s="2" t="s">
        <v>1089</v>
      </c>
      <c r="M373" s="2" t="s">
        <v>1059</v>
      </c>
      <c r="N373" s="2" t="s">
        <v>1124</v>
      </c>
      <c r="O373" s="2" t="s">
        <v>1098</v>
      </c>
      <c r="P373" s="2" t="str">
        <f t="shared" si="10"/>
        <v>A-Onsite</v>
      </c>
      <c r="Q373" s="2" t="str">
        <f t="shared" si="11"/>
        <v>A-S2_Onsite</v>
      </c>
      <c r="R373" s="2" t="s">
        <v>3476</v>
      </c>
      <c r="S373" s="2" t="s">
        <v>1041</v>
      </c>
      <c r="T373" s="21" t="s">
        <v>3477</v>
      </c>
    </row>
    <row r="374" spans="1:20" x14ac:dyDescent="0.3">
      <c r="A374" s="21" t="s">
        <v>447</v>
      </c>
      <c r="B374" s="21" t="s">
        <v>1054</v>
      </c>
      <c r="C374" s="21" t="s">
        <v>448</v>
      </c>
      <c r="D374" s="21" t="s">
        <v>449</v>
      </c>
      <c r="E374" s="2" t="s">
        <v>3562</v>
      </c>
      <c r="F374" s="21" t="s">
        <v>3473</v>
      </c>
      <c r="G374" s="21" t="s">
        <v>1050</v>
      </c>
      <c r="H374" s="21" t="s">
        <v>3474</v>
      </c>
      <c r="I374" s="21" t="s">
        <v>4950</v>
      </c>
      <c r="J374" s="2" t="s">
        <v>3475</v>
      </c>
      <c r="K374" s="22" t="s">
        <v>1048</v>
      </c>
      <c r="L374" s="2" t="s">
        <v>1075</v>
      </c>
      <c r="M374" s="2" t="s">
        <v>1059</v>
      </c>
      <c r="N374" s="2" t="s">
        <v>1076</v>
      </c>
      <c r="O374" s="2" t="s">
        <v>1040</v>
      </c>
      <c r="P374" s="2" t="str">
        <f t="shared" si="10"/>
        <v>P-Onsite</v>
      </c>
      <c r="Q374" s="2" t="str">
        <f t="shared" si="11"/>
        <v>P-S2_Onsite</v>
      </c>
      <c r="R374" s="2" t="s">
        <v>3476</v>
      </c>
      <c r="S374" s="2" t="s">
        <v>1041</v>
      </c>
      <c r="T374" s="21" t="s">
        <v>3477</v>
      </c>
    </row>
    <row r="375" spans="1:20" x14ac:dyDescent="0.3">
      <c r="A375" s="21" t="s">
        <v>447</v>
      </c>
      <c r="B375" s="21" t="s">
        <v>1054</v>
      </c>
      <c r="C375" s="21" t="s">
        <v>448</v>
      </c>
      <c r="D375" s="21" t="s">
        <v>449</v>
      </c>
      <c r="E375" s="2" t="s">
        <v>3562</v>
      </c>
      <c r="F375" s="21" t="s">
        <v>3478</v>
      </c>
      <c r="G375" s="21" t="s">
        <v>1044</v>
      </c>
      <c r="H375" s="21" t="s">
        <v>1005</v>
      </c>
      <c r="I375" s="21" t="s">
        <v>4951</v>
      </c>
      <c r="J375" s="2" t="s">
        <v>3479</v>
      </c>
      <c r="K375" s="22" t="s">
        <v>1038</v>
      </c>
      <c r="L375" s="2" t="s">
        <v>1075</v>
      </c>
      <c r="M375" s="2" t="s">
        <v>1059</v>
      </c>
      <c r="N375" s="2" t="s">
        <v>1076</v>
      </c>
      <c r="O375" s="2" t="s">
        <v>1040</v>
      </c>
      <c r="P375" s="2" t="str">
        <f t="shared" si="10"/>
        <v>P-Onsite</v>
      </c>
      <c r="Q375" s="2" t="str">
        <f t="shared" si="11"/>
        <v>P-S2_Onsite</v>
      </c>
      <c r="R375" s="2" t="s">
        <v>3476</v>
      </c>
      <c r="S375" s="2" t="s">
        <v>1041</v>
      </c>
      <c r="T375" s="21" t="s">
        <v>3477</v>
      </c>
    </row>
    <row r="376" spans="1:20" x14ac:dyDescent="0.3">
      <c r="A376" s="21" t="s">
        <v>447</v>
      </c>
      <c r="B376" s="21" t="s">
        <v>1054</v>
      </c>
      <c r="C376" s="21" t="s">
        <v>448</v>
      </c>
      <c r="D376" s="21" t="s">
        <v>449</v>
      </c>
      <c r="E376" s="2" t="s">
        <v>3562</v>
      </c>
      <c r="F376" s="21" t="s">
        <v>3480</v>
      </c>
      <c r="G376" s="21" t="s">
        <v>1034</v>
      </c>
      <c r="H376" s="21" t="s">
        <v>997</v>
      </c>
      <c r="I376" s="21" t="s">
        <v>4952</v>
      </c>
      <c r="J376" s="2" t="s">
        <v>3481</v>
      </c>
      <c r="K376" s="22" t="s">
        <v>1048</v>
      </c>
      <c r="L376" s="2" t="s">
        <v>1075</v>
      </c>
      <c r="M376" s="2" t="s">
        <v>1059</v>
      </c>
      <c r="N376" s="2" t="s">
        <v>1076</v>
      </c>
      <c r="O376" s="2" t="s">
        <v>1040</v>
      </c>
      <c r="P376" s="2" t="str">
        <f t="shared" si="10"/>
        <v>P-Onsite</v>
      </c>
      <c r="Q376" s="2" t="str">
        <f t="shared" si="11"/>
        <v>P-S2_Onsite</v>
      </c>
      <c r="R376" s="2" t="s">
        <v>3476</v>
      </c>
      <c r="S376" s="2" t="s">
        <v>1041</v>
      </c>
      <c r="T376" s="21" t="s">
        <v>3477</v>
      </c>
    </row>
    <row r="377" spans="1:20" x14ac:dyDescent="0.3">
      <c r="A377" s="21" t="s">
        <v>447</v>
      </c>
      <c r="B377" s="21" t="s">
        <v>1054</v>
      </c>
      <c r="C377" s="21" t="s">
        <v>448</v>
      </c>
      <c r="D377" s="21" t="s">
        <v>449</v>
      </c>
      <c r="E377" s="2" t="s">
        <v>3562</v>
      </c>
      <c r="F377" s="21" t="s">
        <v>3482</v>
      </c>
      <c r="G377" s="21" t="s">
        <v>1063</v>
      </c>
      <c r="H377" s="21" t="s">
        <v>3483</v>
      </c>
      <c r="I377" s="21" t="s">
        <v>4953</v>
      </c>
      <c r="J377" s="2" t="s">
        <v>3484</v>
      </c>
      <c r="K377" s="22" t="s">
        <v>1038</v>
      </c>
      <c r="L377" s="2" t="s">
        <v>1075</v>
      </c>
      <c r="M377" s="2" t="s">
        <v>1059</v>
      </c>
      <c r="N377" s="2" t="s">
        <v>1076</v>
      </c>
      <c r="O377" s="2" t="s">
        <v>1040</v>
      </c>
      <c r="P377" s="2" t="str">
        <f t="shared" si="10"/>
        <v>P-Onsite</v>
      </c>
      <c r="Q377" s="2" t="str">
        <f t="shared" si="11"/>
        <v>P-S2_Onsite</v>
      </c>
      <c r="R377" s="2" t="s">
        <v>3476</v>
      </c>
      <c r="S377" s="2" t="s">
        <v>1041</v>
      </c>
      <c r="T377" s="21" t="s">
        <v>3477</v>
      </c>
    </row>
    <row r="378" spans="1:20" x14ac:dyDescent="0.3">
      <c r="A378" s="21" t="s">
        <v>450</v>
      </c>
      <c r="B378" s="21" t="s">
        <v>1054</v>
      </c>
      <c r="C378" s="21" t="s">
        <v>451</v>
      </c>
      <c r="D378" s="21" t="s">
        <v>452</v>
      </c>
      <c r="E378" s="2" t="s">
        <v>3563</v>
      </c>
      <c r="F378" s="21" t="s">
        <v>3473</v>
      </c>
      <c r="G378" s="21" t="s">
        <v>1050</v>
      </c>
      <c r="H378" s="21" t="s">
        <v>3474</v>
      </c>
      <c r="I378" s="21" t="s">
        <v>4954</v>
      </c>
      <c r="J378" s="2" t="s">
        <v>3475</v>
      </c>
      <c r="K378" s="22" t="s">
        <v>1048</v>
      </c>
      <c r="L378" s="2" t="s">
        <v>1164</v>
      </c>
      <c r="M378" s="2" t="s">
        <v>1059</v>
      </c>
      <c r="N378" s="2" t="s">
        <v>1165</v>
      </c>
      <c r="O378" s="2" t="s">
        <v>1040</v>
      </c>
      <c r="P378" s="2" t="str">
        <f t="shared" si="10"/>
        <v>P-Onsite</v>
      </c>
      <c r="Q378" s="2" t="str">
        <f t="shared" si="11"/>
        <v>P-S2_Onsite</v>
      </c>
      <c r="R378" s="2" t="s">
        <v>3476</v>
      </c>
      <c r="S378" s="2" t="s">
        <v>1041</v>
      </c>
      <c r="T378" s="21" t="s">
        <v>3477</v>
      </c>
    </row>
    <row r="379" spans="1:20" x14ac:dyDescent="0.3">
      <c r="A379" s="21" t="s">
        <v>450</v>
      </c>
      <c r="B379" s="21" t="s">
        <v>1054</v>
      </c>
      <c r="C379" s="21" t="s">
        <v>451</v>
      </c>
      <c r="D379" s="21" t="s">
        <v>452</v>
      </c>
      <c r="E379" s="2" t="s">
        <v>3563</v>
      </c>
      <c r="F379" s="21" t="s">
        <v>3478</v>
      </c>
      <c r="G379" s="21" t="s">
        <v>1044</v>
      </c>
      <c r="H379" s="21" t="s">
        <v>1005</v>
      </c>
      <c r="I379" s="21" t="s">
        <v>4955</v>
      </c>
      <c r="J379" s="2" t="s">
        <v>3479</v>
      </c>
      <c r="K379" s="22" t="s">
        <v>1038</v>
      </c>
      <c r="L379" s="2" t="s">
        <v>1164</v>
      </c>
      <c r="M379" s="2" t="s">
        <v>1059</v>
      </c>
      <c r="N379" s="2" t="s">
        <v>1165</v>
      </c>
      <c r="O379" s="2" t="s">
        <v>1040</v>
      </c>
      <c r="P379" s="2" t="str">
        <f t="shared" si="10"/>
        <v>P-Onsite</v>
      </c>
      <c r="Q379" s="2" t="str">
        <f t="shared" si="11"/>
        <v>P-S2_Onsite</v>
      </c>
      <c r="R379" s="2" t="s">
        <v>3476</v>
      </c>
      <c r="S379" s="2" t="s">
        <v>1041</v>
      </c>
      <c r="T379" s="21" t="s">
        <v>3477</v>
      </c>
    </row>
    <row r="380" spans="1:20" x14ac:dyDescent="0.3">
      <c r="A380" s="21" t="s">
        <v>450</v>
      </c>
      <c r="B380" s="21" t="s">
        <v>1054</v>
      </c>
      <c r="C380" s="21" t="s">
        <v>451</v>
      </c>
      <c r="D380" s="21" t="s">
        <v>452</v>
      </c>
      <c r="E380" s="2" t="s">
        <v>3563</v>
      </c>
      <c r="F380" s="21" t="s">
        <v>3480</v>
      </c>
      <c r="G380" s="21" t="s">
        <v>1034</v>
      </c>
      <c r="H380" s="21" t="s">
        <v>997</v>
      </c>
      <c r="I380" s="21" t="s">
        <v>4956</v>
      </c>
      <c r="J380" s="2" t="s">
        <v>3481</v>
      </c>
      <c r="K380" s="22" t="s">
        <v>1048</v>
      </c>
      <c r="L380" s="2" t="s">
        <v>1164</v>
      </c>
      <c r="M380" s="2" t="s">
        <v>1059</v>
      </c>
      <c r="N380" s="2" t="s">
        <v>1165</v>
      </c>
      <c r="O380" s="2" t="s">
        <v>1040</v>
      </c>
      <c r="P380" s="2" t="str">
        <f t="shared" si="10"/>
        <v>P-Onsite</v>
      </c>
      <c r="Q380" s="2" t="str">
        <f t="shared" si="11"/>
        <v>P-S2_Onsite</v>
      </c>
      <c r="R380" s="2" t="s">
        <v>3476</v>
      </c>
      <c r="S380" s="2" t="s">
        <v>1041</v>
      </c>
      <c r="T380" s="21" t="s">
        <v>3477</v>
      </c>
    </row>
    <row r="381" spans="1:20" x14ac:dyDescent="0.3">
      <c r="A381" s="21" t="s">
        <v>450</v>
      </c>
      <c r="B381" s="21" t="s">
        <v>1054</v>
      </c>
      <c r="C381" s="21" t="s">
        <v>451</v>
      </c>
      <c r="D381" s="21" t="s">
        <v>452</v>
      </c>
      <c r="E381" s="2" t="s">
        <v>3563</v>
      </c>
      <c r="F381" s="21" t="s">
        <v>3482</v>
      </c>
      <c r="G381" s="21" t="s">
        <v>1063</v>
      </c>
      <c r="H381" s="21" t="s">
        <v>3483</v>
      </c>
      <c r="I381" s="21" t="s">
        <v>4957</v>
      </c>
      <c r="J381" s="2" t="s">
        <v>3484</v>
      </c>
      <c r="K381" s="22" t="s">
        <v>1038</v>
      </c>
      <c r="L381" s="2" t="s">
        <v>1164</v>
      </c>
      <c r="M381" s="2" t="s">
        <v>1059</v>
      </c>
      <c r="N381" s="2" t="s">
        <v>1165</v>
      </c>
      <c r="O381" s="2" t="s">
        <v>1040</v>
      </c>
      <c r="P381" s="2" t="str">
        <f t="shared" si="10"/>
        <v>P-Onsite</v>
      </c>
      <c r="Q381" s="2" t="str">
        <f t="shared" si="11"/>
        <v>P-S2_Onsite</v>
      </c>
      <c r="R381" s="2" t="s">
        <v>3476</v>
      </c>
      <c r="S381" s="2" t="s">
        <v>1041</v>
      </c>
      <c r="T381" s="21" t="s">
        <v>3477</v>
      </c>
    </row>
    <row r="382" spans="1:20" x14ac:dyDescent="0.3">
      <c r="A382" s="21" t="s">
        <v>456</v>
      </c>
      <c r="B382" s="21" t="s">
        <v>1054</v>
      </c>
      <c r="C382" s="21" t="s">
        <v>457</v>
      </c>
      <c r="D382" s="21" t="s">
        <v>458</v>
      </c>
      <c r="E382" s="2" t="s">
        <v>3564</v>
      </c>
      <c r="F382" s="21" t="s">
        <v>3473</v>
      </c>
      <c r="G382" s="21" t="s">
        <v>1050</v>
      </c>
      <c r="H382" s="21" t="s">
        <v>3474</v>
      </c>
      <c r="I382" s="21" t="s">
        <v>4958</v>
      </c>
      <c r="J382" s="2" t="s">
        <v>3475</v>
      </c>
      <c r="K382" s="22" t="s">
        <v>1048</v>
      </c>
      <c r="L382" s="2" t="s">
        <v>3489</v>
      </c>
      <c r="M382" s="2" t="s">
        <v>3489</v>
      </c>
      <c r="N382" s="2" t="s">
        <v>3489</v>
      </c>
      <c r="O382" s="2" t="s">
        <v>1098</v>
      </c>
      <c r="P382" s="2" t="str">
        <f t="shared" si="10"/>
        <v>A-Onsite</v>
      </c>
      <c r="Q382" s="2" t="str">
        <f t="shared" si="11"/>
        <v>A-S2_Onsite</v>
      </c>
      <c r="R382" s="2" t="s">
        <v>3476</v>
      </c>
      <c r="S382" s="2" t="s">
        <v>1041</v>
      </c>
      <c r="T382" s="21" t="s">
        <v>3477</v>
      </c>
    </row>
    <row r="383" spans="1:20" x14ac:dyDescent="0.3">
      <c r="A383" s="21" t="s">
        <v>456</v>
      </c>
      <c r="B383" s="21" t="s">
        <v>1054</v>
      </c>
      <c r="C383" s="21" t="s">
        <v>457</v>
      </c>
      <c r="D383" s="21" t="s">
        <v>458</v>
      </c>
      <c r="E383" s="2" t="s">
        <v>3564</v>
      </c>
      <c r="F383" s="21" t="s">
        <v>3478</v>
      </c>
      <c r="G383" s="21" t="s">
        <v>1044</v>
      </c>
      <c r="H383" s="21" t="s">
        <v>1005</v>
      </c>
      <c r="I383" s="21" t="s">
        <v>4959</v>
      </c>
      <c r="J383" s="2" t="s">
        <v>3479</v>
      </c>
      <c r="K383" s="22" t="s">
        <v>1038</v>
      </c>
      <c r="L383" s="2" t="s">
        <v>3489</v>
      </c>
      <c r="M383" s="2" t="s">
        <v>3489</v>
      </c>
      <c r="N383" s="2" t="s">
        <v>3489</v>
      </c>
      <c r="O383" s="2" t="s">
        <v>1098</v>
      </c>
      <c r="P383" s="2" t="str">
        <f t="shared" si="10"/>
        <v>A-Onsite</v>
      </c>
      <c r="Q383" s="2" t="str">
        <f t="shared" si="11"/>
        <v>A-S2_Onsite</v>
      </c>
      <c r="R383" s="2" t="s">
        <v>3476</v>
      </c>
      <c r="S383" s="2" t="s">
        <v>1041</v>
      </c>
      <c r="T383" s="21" t="s">
        <v>3477</v>
      </c>
    </row>
    <row r="384" spans="1:20" x14ac:dyDescent="0.3">
      <c r="A384" s="21" t="s">
        <v>456</v>
      </c>
      <c r="B384" s="21" t="s">
        <v>1054</v>
      </c>
      <c r="C384" s="21" t="s">
        <v>457</v>
      </c>
      <c r="D384" s="21" t="s">
        <v>458</v>
      </c>
      <c r="E384" s="2" t="s">
        <v>3564</v>
      </c>
      <c r="F384" s="21" t="s">
        <v>3480</v>
      </c>
      <c r="G384" s="21" t="s">
        <v>1034</v>
      </c>
      <c r="H384" s="21" t="s">
        <v>997</v>
      </c>
      <c r="I384" s="21" t="s">
        <v>4960</v>
      </c>
      <c r="J384" s="2" t="s">
        <v>3481</v>
      </c>
      <c r="K384" s="22" t="s">
        <v>1048</v>
      </c>
      <c r="L384" s="2" t="s">
        <v>3489</v>
      </c>
      <c r="M384" s="2" t="s">
        <v>3489</v>
      </c>
      <c r="N384" s="2" t="s">
        <v>3489</v>
      </c>
      <c r="O384" s="2" t="s">
        <v>1098</v>
      </c>
      <c r="P384" s="2" t="str">
        <f t="shared" si="10"/>
        <v>A-Onsite</v>
      </c>
      <c r="Q384" s="2" t="str">
        <f t="shared" si="11"/>
        <v>A-S2_Onsite</v>
      </c>
      <c r="R384" s="2" t="s">
        <v>3476</v>
      </c>
      <c r="S384" s="2" t="s">
        <v>1041</v>
      </c>
      <c r="T384" s="21" t="s">
        <v>3477</v>
      </c>
    </row>
    <row r="385" spans="1:20" x14ac:dyDescent="0.3">
      <c r="A385" s="21" t="s">
        <v>456</v>
      </c>
      <c r="B385" s="21" t="s">
        <v>1054</v>
      </c>
      <c r="C385" s="21" t="s">
        <v>457</v>
      </c>
      <c r="D385" s="21" t="s">
        <v>458</v>
      </c>
      <c r="E385" s="2" t="s">
        <v>3564</v>
      </c>
      <c r="F385" s="21" t="s">
        <v>3482</v>
      </c>
      <c r="G385" s="21" t="s">
        <v>1063</v>
      </c>
      <c r="H385" s="21" t="s">
        <v>3483</v>
      </c>
      <c r="I385" s="21" t="s">
        <v>4961</v>
      </c>
      <c r="J385" s="2" t="s">
        <v>3484</v>
      </c>
      <c r="K385" s="22" t="s">
        <v>1038</v>
      </c>
      <c r="L385" s="2" t="s">
        <v>3489</v>
      </c>
      <c r="M385" s="2" t="s">
        <v>3489</v>
      </c>
      <c r="N385" s="2" t="s">
        <v>3489</v>
      </c>
      <c r="O385" s="2" t="s">
        <v>1098</v>
      </c>
      <c r="P385" s="2" t="str">
        <f t="shared" si="10"/>
        <v>A-Onsite</v>
      </c>
      <c r="Q385" s="2" t="str">
        <f t="shared" si="11"/>
        <v>A-S2_Onsite</v>
      </c>
      <c r="R385" s="2" t="s">
        <v>3476</v>
      </c>
      <c r="S385" s="2" t="s">
        <v>1041</v>
      </c>
      <c r="T385" s="21" t="s">
        <v>3477</v>
      </c>
    </row>
    <row r="386" spans="1:20" x14ac:dyDescent="0.3">
      <c r="A386" s="21" t="s">
        <v>459</v>
      </c>
      <c r="B386" s="21" t="s">
        <v>1054</v>
      </c>
      <c r="C386" s="21" t="s">
        <v>460</v>
      </c>
      <c r="D386" s="21" t="s">
        <v>461</v>
      </c>
      <c r="E386" s="2" t="s">
        <v>3565</v>
      </c>
      <c r="F386" s="21" t="s">
        <v>3473</v>
      </c>
      <c r="G386" s="21" t="s">
        <v>1050</v>
      </c>
      <c r="H386" s="21" t="s">
        <v>3474</v>
      </c>
      <c r="I386" s="21" t="s">
        <v>4962</v>
      </c>
      <c r="J386" s="2" t="s">
        <v>3475</v>
      </c>
      <c r="K386" s="22" t="s">
        <v>1048</v>
      </c>
      <c r="L386" s="2" t="s">
        <v>1083</v>
      </c>
      <c r="M386" s="2" t="s">
        <v>1084</v>
      </c>
      <c r="N386" s="2" t="s">
        <v>1085</v>
      </c>
      <c r="O386" s="2" t="s">
        <v>1098</v>
      </c>
      <c r="P386" s="2" t="str">
        <f t="shared" si="10"/>
        <v>A-Onsite</v>
      </c>
      <c r="Q386" s="2" t="str">
        <f t="shared" si="11"/>
        <v>A-S2_Onsite</v>
      </c>
      <c r="R386" s="2" t="s">
        <v>3476</v>
      </c>
      <c r="S386" s="2" t="s">
        <v>1041</v>
      </c>
      <c r="T386" s="21" t="s">
        <v>3477</v>
      </c>
    </row>
    <row r="387" spans="1:20" x14ac:dyDescent="0.3">
      <c r="A387" s="21" t="s">
        <v>459</v>
      </c>
      <c r="B387" s="21" t="s">
        <v>1054</v>
      </c>
      <c r="C387" s="21" t="s">
        <v>460</v>
      </c>
      <c r="D387" s="21" t="s">
        <v>461</v>
      </c>
      <c r="E387" s="2" t="s">
        <v>3565</v>
      </c>
      <c r="F387" s="21" t="s">
        <v>3478</v>
      </c>
      <c r="G387" s="21" t="s">
        <v>1044</v>
      </c>
      <c r="H387" s="21" t="s">
        <v>1005</v>
      </c>
      <c r="I387" s="21" t="s">
        <v>4963</v>
      </c>
      <c r="J387" s="2" t="s">
        <v>3479</v>
      </c>
      <c r="K387" s="22" t="s">
        <v>1038</v>
      </c>
      <c r="L387" s="2" t="s">
        <v>1083</v>
      </c>
      <c r="M387" s="2" t="s">
        <v>1084</v>
      </c>
      <c r="N387" s="2" t="s">
        <v>1085</v>
      </c>
      <c r="O387" s="2" t="s">
        <v>1040</v>
      </c>
      <c r="P387" s="2" t="str">
        <f t="shared" ref="P387:P450" si="12">CONCATENATE(LEFT(O387,1),"-",B387)</f>
        <v>P-Onsite</v>
      </c>
      <c r="Q387" s="2" t="str">
        <f t="shared" ref="Q387:Q450" si="13">CONCATENATE(LEFT($O387,1),"-",RIGHT($F387,9))</f>
        <v>P-S2_Onsite</v>
      </c>
      <c r="R387" s="2" t="s">
        <v>3476</v>
      </c>
      <c r="S387" s="2" t="s">
        <v>1041</v>
      </c>
      <c r="T387" s="21" t="s">
        <v>3477</v>
      </c>
    </row>
    <row r="388" spans="1:20" x14ac:dyDescent="0.3">
      <c r="A388" s="21" t="s">
        <v>459</v>
      </c>
      <c r="B388" s="21" t="s">
        <v>1054</v>
      </c>
      <c r="C388" s="21" t="s">
        <v>460</v>
      </c>
      <c r="D388" s="21" t="s">
        <v>461</v>
      </c>
      <c r="E388" s="2" t="s">
        <v>3565</v>
      </c>
      <c r="F388" s="21" t="s">
        <v>3480</v>
      </c>
      <c r="G388" s="21" t="s">
        <v>1034</v>
      </c>
      <c r="H388" s="21" t="s">
        <v>997</v>
      </c>
      <c r="I388" s="21" t="s">
        <v>4964</v>
      </c>
      <c r="J388" s="2" t="s">
        <v>3481</v>
      </c>
      <c r="K388" s="22" t="s">
        <v>1048</v>
      </c>
      <c r="L388" s="2" t="s">
        <v>1083</v>
      </c>
      <c r="M388" s="2" t="s">
        <v>1084</v>
      </c>
      <c r="N388" s="2" t="s">
        <v>1085</v>
      </c>
      <c r="O388" s="2" t="s">
        <v>1040</v>
      </c>
      <c r="P388" s="2" t="str">
        <f t="shared" si="12"/>
        <v>P-Onsite</v>
      </c>
      <c r="Q388" s="2" t="str">
        <f t="shared" si="13"/>
        <v>P-S2_Onsite</v>
      </c>
      <c r="R388" s="2" t="s">
        <v>3476</v>
      </c>
      <c r="S388" s="2" t="s">
        <v>1041</v>
      </c>
      <c r="T388" s="21" t="s">
        <v>3477</v>
      </c>
    </row>
    <row r="389" spans="1:20" x14ac:dyDescent="0.3">
      <c r="A389" s="21" t="s">
        <v>459</v>
      </c>
      <c r="B389" s="21" t="s">
        <v>1054</v>
      </c>
      <c r="C389" s="21" t="s">
        <v>460</v>
      </c>
      <c r="D389" s="21" t="s">
        <v>461</v>
      </c>
      <c r="E389" s="2" t="s">
        <v>3565</v>
      </c>
      <c r="F389" s="21" t="s">
        <v>3482</v>
      </c>
      <c r="G389" s="21" t="s">
        <v>1063</v>
      </c>
      <c r="H389" s="21" t="s">
        <v>3483</v>
      </c>
      <c r="I389" s="21" t="s">
        <v>4965</v>
      </c>
      <c r="J389" s="2" t="s">
        <v>3484</v>
      </c>
      <c r="K389" s="22" t="s">
        <v>1038</v>
      </c>
      <c r="L389" s="2" t="s">
        <v>1083</v>
      </c>
      <c r="M389" s="2" t="s">
        <v>1084</v>
      </c>
      <c r="N389" s="2" t="s">
        <v>1085</v>
      </c>
      <c r="O389" s="2" t="s">
        <v>1040</v>
      </c>
      <c r="P389" s="2" t="str">
        <f t="shared" si="12"/>
        <v>P-Onsite</v>
      </c>
      <c r="Q389" s="2" t="str">
        <f t="shared" si="13"/>
        <v>P-S2_Onsite</v>
      </c>
      <c r="R389" s="2" t="s">
        <v>3476</v>
      </c>
      <c r="S389" s="2" t="s">
        <v>1041</v>
      </c>
      <c r="T389" s="21" t="s">
        <v>3477</v>
      </c>
    </row>
    <row r="390" spans="1:20" x14ac:dyDescent="0.3">
      <c r="A390" s="21" t="s">
        <v>462</v>
      </c>
      <c r="B390" s="21" t="s">
        <v>1054</v>
      </c>
      <c r="C390" s="21" t="s">
        <v>463</v>
      </c>
      <c r="D390" s="21" t="s">
        <v>464</v>
      </c>
      <c r="E390" s="2" t="s">
        <v>3566</v>
      </c>
      <c r="F390" s="21" t="s">
        <v>3473</v>
      </c>
      <c r="G390" s="21" t="s">
        <v>1050</v>
      </c>
      <c r="H390" s="21" t="s">
        <v>3474</v>
      </c>
      <c r="I390" s="21" t="s">
        <v>4966</v>
      </c>
      <c r="J390" s="2" t="s">
        <v>3475</v>
      </c>
      <c r="K390" s="22" t="s">
        <v>1048</v>
      </c>
      <c r="L390" s="2" t="s">
        <v>1283</v>
      </c>
      <c r="M390" s="2" t="s">
        <v>1059</v>
      </c>
      <c r="N390" s="2" t="s">
        <v>1284</v>
      </c>
      <c r="O390" s="2" t="s">
        <v>1040</v>
      </c>
      <c r="P390" s="2" t="str">
        <f t="shared" si="12"/>
        <v>P-Onsite</v>
      </c>
      <c r="Q390" s="2" t="str">
        <f t="shared" si="13"/>
        <v>P-S2_Onsite</v>
      </c>
      <c r="R390" s="2" t="s">
        <v>3476</v>
      </c>
      <c r="S390" s="2" t="s">
        <v>1041</v>
      </c>
      <c r="T390" s="21" t="s">
        <v>3477</v>
      </c>
    </row>
    <row r="391" spans="1:20" x14ac:dyDescent="0.3">
      <c r="A391" s="21" t="s">
        <v>462</v>
      </c>
      <c r="B391" s="21" t="s">
        <v>1054</v>
      </c>
      <c r="C391" s="21" t="s">
        <v>463</v>
      </c>
      <c r="D391" s="21" t="s">
        <v>464</v>
      </c>
      <c r="E391" s="2" t="s">
        <v>3566</v>
      </c>
      <c r="F391" s="21" t="s">
        <v>3478</v>
      </c>
      <c r="G391" s="21" t="s">
        <v>1044</v>
      </c>
      <c r="H391" s="21" t="s">
        <v>1005</v>
      </c>
      <c r="I391" s="21" t="s">
        <v>4967</v>
      </c>
      <c r="J391" s="2" t="s">
        <v>3479</v>
      </c>
      <c r="K391" s="22" t="s">
        <v>1038</v>
      </c>
      <c r="L391" s="2" t="s">
        <v>1283</v>
      </c>
      <c r="M391" s="2" t="s">
        <v>1059</v>
      </c>
      <c r="N391" s="2" t="s">
        <v>1284</v>
      </c>
      <c r="O391" s="2" t="s">
        <v>1040</v>
      </c>
      <c r="P391" s="2" t="str">
        <f t="shared" si="12"/>
        <v>P-Onsite</v>
      </c>
      <c r="Q391" s="2" t="str">
        <f t="shared" si="13"/>
        <v>P-S2_Onsite</v>
      </c>
      <c r="R391" s="2" t="s">
        <v>3476</v>
      </c>
      <c r="S391" s="2" t="s">
        <v>1041</v>
      </c>
      <c r="T391" s="21" t="s">
        <v>3477</v>
      </c>
    </row>
    <row r="392" spans="1:20" x14ac:dyDescent="0.3">
      <c r="A392" s="21" t="s">
        <v>462</v>
      </c>
      <c r="B392" s="21" t="s">
        <v>1054</v>
      </c>
      <c r="C392" s="21" t="s">
        <v>463</v>
      </c>
      <c r="D392" s="21" t="s">
        <v>464</v>
      </c>
      <c r="E392" s="2" t="s">
        <v>3566</v>
      </c>
      <c r="F392" s="21" t="s">
        <v>3480</v>
      </c>
      <c r="G392" s="21" t="s">
        <v>1034</v>
      </c>
      <c r="H392" s="21" t="s">
        <v>997</v>
      </c>
      <c r="I392" s="21" t="s">
        <v>4968</v>
      </c>
      <c r="J392" s="2" t="s">
        <v>3481</v>
      </c>
      <c r="K392" s="22" t="s">
        <v>1048</v>
      </c>
      <c r="L392" s="2" t="s">
        <v>1283</v>
      </c>
      <c r="M392" s="2" t="s">
        <v>1059</v>
      </c>
      <c r="N392" s="2" t="s">
        <v>1284</v>
      </c>
      <c r="O392" s="2" t="s">
        <v>1040</v>
      </c>
      <c r="P392" s="2" t="str">
        <f t="shared" si="12"/>
        <v>P-Onsite</v>
      </c>
      <c r="Q392" s="2" t="str">
        <f t="shared" si="13"/>
        <v>P-S2_Onsite</v>
      </c>
      <c r="R392" s="2" t="s">
        <v>3476</v>
      </c>
      <c r="S392" s="2" t="s">
        <v>1041</v>
      </c>
      <c r="T392" s="21" t="s">
        <v>3477</v>
      </c>
    </row>
    <row r="393" spans="1:20" x14ac:dyDescent="0.3">
      <c r="A393" s="21" t="s">
        <v>462</v>
      </c>
      <c r="B393" s="21" t="s">
        <v>1054</v>
      </c>
      <c r="C393" s="21" t="s">
        <v>463</v>
      </c>
      <c r="D393" s="21" t="s">
        <v>464</v>
      </c>
      <c r="E393" s="2" t="s">
        <v>3566</v>
      </c>
      <c r="F393" s="21" t="s">
        <v>3482</v>
      </c>
      <c r="G393" s="21" t="s">
        <v>1063</v>
      </c>
      <c r="H393" s="21" t="s">
        <v>3483</v>
      </c>
      <c r="I393" s="21" t="s">
        <v>4969</v>
      </c>
      <c r="J393" s="2" t="s">
        <v>3484</v>
      </c>
      <c r="K393" s="22" t="s">
        <v>1038</v>
      </c>
      <c r="L393" s="2" t="s">
        <v>1283</v>
      </c>
      <c r="M393" s="2" t="s">
        <v>1059</v>
      </c>
      <c r="N393" s="2" t="s">
        <v>1284</v>
      </c>
      <c r="O393" s="2" t="s">
        <v>1040</v>
      </c>
      <c r="P393" s="2" t="str">
        <f t="shared" si="12"/>
        <v>P-Onsite</v>
      </c>
      <c r="Q393" s="2" t="str">
        <f t="shared" si="13"/>
        <v>P-S2_Onsite</v>
      </c>
      <c r="R393" s="2" t="s">
        <v>3476</v>
      </c>
      <c r="S393" s="2" t="s">
        <v>1041</v>
      </c>
      <c r="T393" s="21" t="s">
        <v>3477</v>
      </c>
    </row>
    <row r="394" spans="1:20" x14ac:dyDescent="0.3">
      <c r="A394" s="21" t="s">
        <v>465</v>
      </c>
      <c r="B394" s="21" t="s">
        <v>1054</v>
      </c>
      <c r="C394" s="21" t="s">
        <v>466</v>
      </c>
      <c r="D394" s="21" t="s">
        <v>467</v>
      </c>
      <c r="E394" s="2" t="s">
        <v>1353</v>
      </c>
      <c r="F394" s="21" t="s">
        <v>3478</v>
      </c>
      <c r="G394" s="21" t="s">
        <v>1044</v>
      </c>
      <c r="H394" s="21" t="s">
        <v>1005</v>
      </c>
      <c r="I394" s="21" t="s">
        <v>4970</v>
      </c>
      <c r="J394" s="2" t="s">
        <v>3479</v>
      </c>
      <c r="K394" s="22" t="s">
        <v>1038</v>
      </c>
      <c r="L394" s="2" t="s">
        <v>1164</v>
      </c>
      <c r="M394" s="2" t="s">
        <v>1059</v>
      </c>
      <c r="N394" s="2" t="s">
        <v>1165</v>
      </c>
      <c r="O394" s="2" t="s">
        <v>1040</v>
      </c>
      <c r="P394" s="2" t="str">
        <f t="shared" si="12"/>
        <v>P-Onsite</v>
      </c>
      <c r="Q394" s="2" t="str">
        <f t="shared" si="13"/>
        <v>P-S2_Onsite</v>
      </c>
      <c r="R394" s="2" t="s">
        <v>3476</v>
      </c>
      <c r="S394" s="2" t="s">
        <v>1041</v>
      </c>
      <c r="T394" s="21" t="s">
        <v>3477</v>
      </c>
    </row>
    <row r="395" spans="1:20" x14ac:dyDescent="0.3">
      <c r="A395" s="21" t="s">
        <v>465</v>
      </c>
      <c r="B395" s="21" t="s">
        <v>1054</v>
      </c>
      <c r="C395" s="21" t="s">
        <v>466</v>
      </c>
      <c r="D395" s="21" t="s">
        <v>467</v>
      </c>
      <c r="E395" s="2" t="s">
        <v>1353</v>
      </c>
      <c r="F395" s="21" t="s">
        <v>3482</v>
      </c>
      <c r="G395" s="21" t="s">
        <v>1063</v>
      </c>
      <c r="H395" s="21" t="s">
        <v>3483</v>
      </c>
      <c r="I395" s="21" t="s">
        <v>4971</v>
      </c>
      <c r="J395" s="2" t="s">
        <v>3484</v>
      </c>
      <c r="K395" s="22" t="s">
        <v>1038</v>
      </c>
      <c r="L395" s="2" t="s">
        <v>1164</v>
      </c>
      <c r="M395" s="2" t="s">
        <v>1059</v>
      </c>
      <c r="N395" s="2" t="s">
        <v>1165</v>
      </c>
      <c r="O395" s="2" t="s">
        <v>1040</v>
      </c>
      <c r="P395" s="2" t="str">
        <f t="shared" si="12"/>
        <v>P-Onsite</v>
      </c>
      <c r="Q395" s="2" t="str">
        <f t="shared" si="13"/>
        <v>P-S2_Onsite</v>
      </c>
      <c r="R395" s="2" t="s">
        <v>3476</v>
      </c>
      <c r="S395" s="2" t="s">
        <v>1041</v>
      </c>
      <c r="T395" s="21" t="s">
        <v>3477</v>
      </c>
    </row>
    <row r="396" spans="1:20" x14ac:dyDescent="0.3">
      <c r="A396" s="21" t="s">
        <v>468</v>
      </c>
      <c r="B396" s="21" t="s">
        <v>1054</v>
      </c>
      <c r="C396" s="21" t="s">
        <v>469</v>
      </c>
      <c r="D396" s="21" t="s">
        <v>470</v>
      </c>
      <c r="E396" s="2" t="s">
        <v>3567</v>
      </c>
      <c r="F396" s="21" t="s">
        <v>3473</v>
      </c>
      <c r="G396" s="21" t="s">
        <v>1050</v>
      </c>
      <c r="H396" s="21" t="s">
        <v>3474</v>
      </c>
      <c r="I396" s="21" t="s">
        <v>4972</v>
      </c>
      <c r="J396" s="2" t="s">
        <v>3475</v>
      </c>
      <c r="K396" s="22" t="s">
        <v>1048</v>
      </c>
      <c r="L396" s="2" t="s">
        <v>1083</v>
      </c>
      <c r="M396" s="2" t="s">
        <v>1084</v>
      </c>
      <c r="N396" s="2" t="s">
        <v>1085</v>
      </c>
      <c r="O396" s="2" t="s">
        <v>1040</v>
      </c>
      <c r="P396" s="2" t="str">
        <f t="shared" si="12"/>
        <v>P-Onsite</v>
      </c>
      <c r="Q396" s="2" t="str">
        <f t="shared" si="13"/>
        <v>P-S2_Onsite</v>
      </c>
      <c r="R396" s="2" t="s">
        <v>3476</v>
      </c>
      <c r="S396" s="2" t="s">
        <v>1041</v>
      </c>
      <c r="T396" s="21" t="s">
        <v>3477</v>
      </c>
    </row>
    <row r="397" spans="1:20" x14ac:dyDescent="0.3">
      <c r="A397" s="21" t="s">
        <v>468</v>
      </c>
      <c r="B397" s="21" t="s">
        <v>1054</v>
      </c>
      <c r="C397" s="21" t="s">
        <v>469</v>
      </c>
      <c r="D397" s="21" t="s">
        <v>470</v>
      </c>
      <c r="E397" s="2" t="s">
        <v>3567</v>
      </c>
      <c r="F397" s="21" t="s">
        <v>3478</v>
      </c>
      <c r="G397" s="21" t="s">
        <v>1044</v>
      </c>
      <c r="H397" s="21" t="s">
        <v>1005</v>
      </c>
      <c r="I397" s="21" t="s">
        <v>4973</v>
      </c>
      <c r="J397" s="2" t="s">
        <v>3479</v>
      </c>
      <c r="K397" s="22" t="s">
        <v>1038</v>
      </c>
      <c r="L397" s="2" t="s">
        <v>1083</v>
      </c>
      <c r="M397" s="2" t="s">
        <v>1084</v>
      </c>
      <c r="N397" s="2" t="s">
        <v>1085</v>
      </c>
      <c r="O397" s="2" t="s">
        <v>1040</v>
      </c>
      <c r="P397" s="2" t="str">
        <f t="shared" si="12"/>
        <v>P-Onsite</v>
      </c>
      <c r="Q397" s="2" t="str">
        <f t="shared" si="13"/>
        <v>P-S2_Onsite</v>
      </c>
      <c r="R397" s="2" t="s">
        <v>3476</v>
      </c>
      <c r="S397" s="2" t="s">
        <v>1041</v>
      </c>
      <c r="T397" s="21" t="s">
        <v>3477</v>
      </c>
    </row>
    <row r="398" spans="1:20" x14ac:dyDescent="0.3">
      <c r="A398" s="21" t="s">
        <v>468</v>
      </c>
      <c r="B398" s="21" t="s">
        <v>1054</v>
      </c>
      <c r="C398" s="21" t="s">
        <v>469</v>
      </c>
      <c r="D398" s="21" t="s">
        <v>470</v>
      </c>
      <c r="E398" s="2" t="s">
        <v>3567</v>
      </c>
      <c r="F398" s="21" t="s">
        <v>3480</v>
      </c>
      <c r="G398" s="21" t="s">
        <v>1034</v>
      </c>
      <c r="H398" s="21" t="s">
        <v>997</v>
      </c>
      <c r="I398" s="21" t="s">
        <v>4974</v>
      </c>
      <c r="J398" s="2" t="s">
        <v>3481</v>
      </c>
      <c r="K398" s="22" t="s">
        <v>1048</v>
      </c>
      <c r="L398" s="2" t="s">
        <v>1083</v>
      </c>
      <c r="M398" s="2" t="s">
        <v>1084</v>
      </c>
      <c r="N398" s="2" t="s">
        <v>1085</v>
      </c>
      <c r="O398" s="2" t="s">
        <v>1040</v>
      </c>
      <c r="P398" s="2" t="str">
        <f t="shared" si="12"/>
        <v>P-Onsite</v>
      </c>
      <c r="Q398" s="2" t="str">
        <f t="shared" si="13"/>
        <v>P-S2_Onsite</v>
      </c>
      <c r="R398" s="2" t="s">
        <v>3476</v>
      </c>
      <c r="S398" s="2" t="s">
        <v>1041</v>
      </c>
      <c r="T398" s="21" t="s">
        <v>3477</v>
      </c>
    </row>
    <row r="399" spans="1:20" x14ac:dyDescent="0.3">
      <c r="A399" s="21" t="s">
        <v>468</v>
      </c>
      <c r="B399" s="21" t="s">
        <v>1054</v>
      </c>
      <c r="C399" s="21" t="s">
        <v>469</v>
      </c>
      <c r="D399" s="21" t="s">
        <v>470</v>
      </c>
      <c r="E399" s="2" t="s">
        <v>3567</v>
      </c>
      <c r="F399" s="21" t="s">
        <v>3482</v>
      </c>
      <c r="G399" s="21" t="s">
        <v>1063</v>
      </c>
      <c r="H399" s="21" t="s">
        <v>3483</v>
      </c>
      <c r="I399" s="21" t="s">
        <v>4975</v>
      </c>
      <c r="J399" s="2" t="s">
        <v>3484</v>
      </c>
      <c r="K399" s="22" t="s">
        <v>1038</v>
      </c>
      <c r="L399" s="2" t="s">
        <v>1083</v>
      </c>
      <c r="M399" s="2" t="s">
        <v>1084</v>
      </c>
      <c r="N399" s="2" t="s">
        <v>1085</v>
      </c>
      <c r="O399" s="2" t="s">
        <v>1040</v>
      </c>
      <c r="P399" s="2" t="str">
        <f t="shared" si="12"/>
        <v>P-Onsite</v>
      </c>
      <c r="Q399" s="2" t="str">
        <f t="shared" si="13"/>
        <v>P-S2_Onsite</v>
      </c>
      <c r="R399" s="2" t="s">
        <v>3476</v>
      </c>
      <c r="S399" s="2" t="s">
        <v>1041</v>
      </c>
      <c r="T399" s="21" t="s">
        <v>3477</v>
      </c>
    </row>
    <row r="400" spans="1:20" x14ac:dyDescent="0.3">
      <c r="A400" s="21" t="s">
        <v>471</v>
      </c>
      <c r="B400" s="21" t="s">
        <v>1054</v>
      </c>
      <c r="C400" s="21" t="s">
        <v>472</v>
      </c>
      <c r="D400" s="21" t="s">
        <v>473</v>
      </c>
      <c r="E400" s="2" t="s">
        <v>3568</v>
      </c>
      <c r="F400" s="21" t="s">
        <v>3473</v>
      </c>
      <c r="G400" s="21" t="s">
        <v>1050</v>
      </c>
      <c r="H400" s="21" t="s">
        <v>3474</v>
      </c>
      <c r="I400" s="21" t="s">
        <v>4976</v>
      </c>
      <c r="J400" s="2" t="s">
        <v>3475</v>
      </c>
      <c r="K400" s="22" t="s">
        <v>1048</v>
      </c>
      <c r="L400" s="2" t="s">
        <v>1332</v>
      </c>
      <c r="M400" s="2" t="s">
        <v>1059</v>
      </c>
      <c r="N400" s="2" t="s">
        <v>1333</v>
      </c>
      <c r="O400" s="2" t="s">
        <v>1040</v>
      </c>
      <c r="P400" s="2" t="str">
        <f t="shared" si="12"/>
        <v>P-Onsite</v>
      </c>
      <c r="Q400" s="2" t="str">
        <f t="shared" si="13"/>
        <v>P-S2_Onsite</v>
      </c>
      <c r="R400" s="2" t="s">
        <v>3476</v>
      </c>
      <c r="S400" s="2" t="s">
        <v>1041</v>
      </c>
      <c r="T400" s="21" t="s">
        <v>3477</v>
      </c>
    </row>
    <row r="401" spans="1:20" x14ac:dyDescent="0.3">
      <c r="A401" s="21" t="s">
        <v>471</v>
      </c>
      <c r="B401" s="21" t="s">
        <v>1054</v>
      </c>
      <c r="C401" s="21" t="s">
        <v>472</v>
      </c>
      <c r="D401" s="21" t="s">
        <v>473</v>
      </c>
      <c r="E401" s="2" t="s">
        <v>3568</v>
      </c>
      <c r="F401" s="21" t="s">
        <v>3478</v>
      </c>
      <c r="G401" s="21" t="s">
        <v>1044</v>
      </c>
      <c r="H401" s="21" t="s">
        <v>1005</v>
      </c>
      <c r="I401" s="21" t="s">
        <v>4977</v>
      </c>
      <c r="J401" s="2" t="s">
        <v>3479</v>
      </c>
      <c r="K401" s="22" t="s">
        <v>1038</v>
      </c>
      <c r="L401" s="2" t="s">
        <v>1332</v>
      </c>
      <c r="M401" s="2" t="s">
        <v>1059</v>
      </c>
      <c r="N401" s="2" t="s">
        <v>1333</v>
      </c>
      <c r="O401" s="2" t="s">
        <v>1040</v>
      </c>
      <c r="P401" s="2" t="str">
        <f t="shared" si="12"/>
        <v>P-Onsite</v>
      </c>
      <c r="Q401" s="2" t="str">
        <f t="shared" si="13"/>
        <v>P-S2_Onsite</v>
      </c>
      <c r="R401" s="2" t="s">
        <v>3476</v>
      </c>
      <c r="S401" s="2" t="s">
        <v>1041</v>
      </c>
      <c r="T401" s="21" t="s">
        <v>3477</v>
      </c>
    </row>
    <row r="402" spans="1:20" x14ac:dyDescent="0.3">
      <c r="A402" s="21" t="s">
        <v>471</v>
      </c>
      <c r="B402" s="21" t="s">
        <v>1054</v>
      </c>
      <c r="C402" s="21" t="s">
        <v>472</v>
      </c>
      <c r="D402" s="21" t="s">
        <v>473</v>
      </c>
      <c r="E402" s="2" t="s">
        <v>3568</v>
      </c>
      <c r="F402" s="21" t="s">
        <v>3480</v>
      </c>
      <c r="G402" s="21" t="s">
        <v>1034</v>
      </c>
      <c r="H402" s="21" t="s">
        <v>997</v>
      </c>
      <c r="I402" s="21" t="s">
        <v>4978</v>
      </c>
      <c r="J402" s="2" t="s">
        <v>3481</v>
      </c>
      <c r="K402" s="22" t="s">
        <v>1048</v>
      </c>
      <c r="L402" s="2" t="s">
        <v>1332</v>
      </c>
      <c r="M402" s="2" t="s">
        <v>1059</v>
      </c>
      <c r="N402" s="2" t="s">
        <v>1333</v>
      </c>
      <c r="O402" s="2" t="s">
        <v>1040</v>
      </c>
      <c r="P402" s="2" t="str">
        <f t="shared" si="12"/>
        <v>P-Onsite</v>
      </c>
      <c r="Q402" s="2" t="str">
        <f t="shared" si="13"/>
        <v>P-S2_Onsite</v>
      </c>
      <c r="R402" s="2" t="s">
        <v>3476</v>
      </c>
      <c r="S402" s="2" t="s">
        <v>1041</v>
      </c>
      <c r="T402" s="21" t="s">
        <v>3477</v>
      </c>
    </row>
    <row r="403" spans="1:20" x14ac:dyDescent="0.3">
      <c r="A403" s="21" t="s">
        <v>471</v>
      </c>
      <c r="B403" s="21" t="s">
        <v>1054</v>
      </c>
      <c r="C403" s="21" t="s">
        <v>472</v>
      </c>
      <c r="D403" s="21" t="s">
        <v>473</v>
      </c>
      <c r="E403" s="2" t="s">
        <v>3568</v>
      </c>
      <c r="F403" s="21" t="s">
        <v>3482</v>
      </c>
      <c r="G403" s="21" t="s">
        <v>1063</v>
      </c>
      <c r="H403" s="21" t="s">
        <v>3483</v>
      </c>
      <c r="I403" s="21" t="s">
        <v>4979</v>
      </c>
      <c r="J403" s="2" t="s">
        <v>3484</v>
      </c>
      <c r="K403" s="22" t="s">
        <v>1038</v>
      </c>
      <c r="L403" s="2" t="s">
        <v>1332</v>
      </c>
      <c r="M403" s="2" t="s">
        <v>1059</v>
      </c>
      <c r="N403" s="2" t="s">
        <v>1333</v>
      </c>
      <c r="O403" s="2" t="s">
        <v>1040</v>
      </c>
      <c r="P403" s="2" t="str">
        <f t="shared" si="12"/>
        <v>P-Onsite</v>
      </c>
      <c r="Q403" s="2" t="str">
        <f t="shared" si="13"/>
        <v>P-S2_Onsite</v>
      </c>
      <c r="R403" s="2" t="s">
        <v>3476</v>
      </c>
      <c r="S403" s="2" t="s">
        <v>1041</v>
      </c>
      <c r="T403" s="21" t="s">
        <v>3477</v>
      </c>
    </row>
    <row r="404" spans="1:20" x14ac:dyDescent="0.3">
      <c r="A404" s="21" t="s">
        <v>474</v>
      </c>
      <c r="B404" s="21" t="s">
        <v>1054</v>
      </c>
      <c r="C404" s="21" t="s">
        <v>475</v>
      </c>
      <c r="D404" s="21" t="s">
        <v>476</v>
      </c>
      <c r="E404" s="2" t="s">
        <v>3569</v>
      </c>
      <c r="F404" s="21" t="s">
        <v>3473</v>
      </c>
      <c r="G404" s="21" t="s">
        <v>1050</v>
      </c>
      <c r="H404" s="21" t="s">
        <v>3474</v>
      </c>
      <c r="I404" s="21" t="s">
        <v>4980</v>
      </c>
      <c r="J404" s="2" t="s">
        <v>3475</v>
      </c>
      <c r="K404" s="22" t="s">
        <v>1048</v>
      </c>
      <c r="L404" s="2" t="s">
        <v>1058</v>
      </c>
      <c r="M404" s="2" t="s">
        <v>1059</v>
      </c>
      <c r="N404" s="2" t="s">
        <v>1106</v>
      </c>
      <c r="O404" s="2" t="s">
        <v>1040</v>
      </c>
      <c r="P404" s="2" t="str">
        <f t="shared" si="12"/>
        <v>P-Onsite</v>
      </c>
      <c r="Q404" s="2" t="str">
        <f t="shared" si="13"/>
        <v>P-S2_Onsite</v>
      </c>
      <c r="R404" s="2" t="s">
        <v>3476</v>
      </c>
      <c r="S404" s="2" t="s">
        <v>1041</v>
      </c>
      <c r="T404" s="21" t="s">
        <v>3477</v>
      </c>
    </row>
    <row r="405" spans="1:20" x14ac:dyDescent="0.3">
      <c r="A405" s="21" t="s">
        <v>474</v>
      </c>
      <c r="B405" s="21" t="s">
        <v>1054</v>
      </c>
      <c r="C405" s="21" t="s">
        <v>475</v>
      </c>
      <c r="D405" s="21" t="s">
        <v>476</v>
      </c>
      <c r="E405" s="2" t="s">
        <v>3569</v>
      </c>
      <c r="F405" s="21" t="s">
        <v>3478</v>
      </c>
      <c r="G405" s="21" t="s">
        <v>1044</v>
      </c>
      <c r="H405" s="21" t="s">
        <v>1005</v>
      </c>
      <c r="I405" s="21" t="s">
        <v>4981</v>
      </c>
      <c r="J405" s="2" t="s">
        <v>3479</v>
      </c>
      <c r="K405" s="22" t="s">
        <v>1038</v>
      </c>
      <c r="L405" s="2" t="s">
        <v>1058</v>
      </c>
      <c r="M405" s="2" t="s">
        <v>1059</v>
      </c>
      <c r="N405" s="2" t="s">
        <v>1106</v>
      </c>
      <c r="O405" s="2" t="s">
        <v>1040</v>
      </c>
      <c r="P405" s="2" t="str">
        <f t="shared" si="12"/>
        <v>P-Onsite</v>
      </c>
      <c r="Q405" s="2" t="str">
        <f t="shared" si="13"/>
        <v>P-S2_Onsite</v>
      </c>
      <c r="R405" s="2" t="s">
        <v>3476</v>
      </c>
      <c r="S405" s="2" t="s">
        <v>1041</v>
      </c>
      <c r="T405" s="21" t="s">
        <v>3477</v>
      </c>
    </row>
    <row r="406" spans="1:20" x14ac:dyDescent="0.3">
      <c r="A406" s="21" t="s">
        <v>474</v>
      </c>
      <c r="B406" s="21" t="s">
        <v>1054</v>
      </c>
      <c r="C406" s="21" t="s">
        <v>475</v>
      </c>
      <c r="D406" s="21" t="s">
        <v>476</v>
      </c>
      <c r="E406" s="2" t="s">
        <v>3569</v>
      </c>
      <c r="F406" s="21" t="s">
        <v>3480</v>
      </c>
      <c r="G406" s="21" t="s">
        <v>1034</v>
      </c>
      <c r="H406" s="21" t="s">
        <v>997</v>
      </c>
      <c r="I406" s="21" t="s">
        <v>4982</v>
      </c>
      <c r="J406" s="2" t="s">
        <v>3481</v>
      </c>
      <c r="K406" s="22" t="s">
        <v>1048</v>
      </c>
      <c r="L406" s="2" t="s">
        <v>1058</v>
      </c>
      <c r="M406" s="2" t="s">
        <v>1059</v>
      </c>
      <c r="N406" s="2" t="s">
        <v>1106</v>
      </c>
      <c r="O406" s="2" t="s">
        <v>1040</v>
      </c>
      <c r="P406" s="2" t="str">
        <f t="shared" si="12"/>
        <v>P-Onsite</v>
      </c>
      <c r="Q406" s="2" t="str">
        <f t="shared" si="13"/>
        <v>P-S2_Onsite</v>
      </c>
      <c r="R406" s="2" t="s">
        <v>3476</v>
      </c>
      <c r="S406" s="2" t="s">
        <v>1041</v>
      </c>
      <c r="T406" s="21" t="s">
        <v>3477</v>
      </c>
    </row>
    <row r="407" spans="1:20" x14ac:dyDescent="0.3">
      <c r="A407" s="21" t="s">
        <v>474</v>
      </c>
      <c r="B407" s="21" t="s">
        <v>1054</v>
      </c>
      <c r="C407" s="21" t="s">
        <v>475</v>
      </c>
      <c r="D407" s="21" t="s">
        <v>476</v>
      </c>
      <c r="E407" s="2" t="s">
        <v>3569</v>
      </c>
      <c r="F407" s="21" t="s">
        <v>3482</v>
      </c>
      <c r="G407" s="21" t="s">
        <v>1063</v>
      </c>
      <c r="H407" s="21" t="s">
        <v>3483</v>
      </c>
      <c r="I407" s="21" t="s">
        <v>4983</v>
      </c>
      <c r="J407" s="2" t="s">
        <v>3484</v>
      </c>
      <c r="K407" s="22" t="s">
        <v>1038</v>
      </c>
      <c r="L407" s="2" t="s">
        <v>1058</v>
      </c>
      <c r="M407" s="2" t="s">
        <v>1059</v>
      </c>
      <c r="N407" s="2" t="s">
        <v>1106</v>
      </c>
      <c r="O407" s="2" t="s">
        <v>1040</v>
      </c>
      <c r="P407" s="2" t="str">
        <f t="shared" si="12"/>
        <v>P-Onsite</v>
      </c>
      <c r="Q407" s="2" t="str">
        <f t="shared" si="13"/>
        <v>P-S2_Onsite</v>
      </c>
      <c r="R407" s="2" t="s">
        <v>3476</v>
      </c>
      <c r="S407" s="2" t="s">
        <v>1041</v>
      </c>
      <c r="T407" s="21" t="s">
        <v>3477</v>
      </c>
    </row>
    <row r="408" spans="1:20" x14ac:dyDescent="0.3">
      <c r="A408" s="21" t="s">
        <v>480</v>
      </c>
      <c r="B408" s="21" t="s">
        <v>1054</v>
      </c>
      <c r="C408" s="21" t="s">
        <v>481</v>
      </c>
      <c r="D408" s="21" t="s">
        <v>482</v>
      </c>
      <c r="E408" s="2" t="s">
        <v>1361</v>
      </c>
      <c r="F408" s="21" t="s">
        <v>3473</v>
      </c>
      <c r="G408" s="21" t="s">
        <v>1050</v>
      </c>
      <c r="H408" s="21" t="s">
        <v>3474</v>
      </c>
      <c r="I408" s="21" t="s">
        <v>4984</v>
      </c>
      <c r="J408" s="2" t="s">
        <v>3475</v>
      </c>
      <c r="K408" s="22" t="s">
        <v>1048</v>
      </c>
      <c r="L408" s="2" t="s">
        <v>1332</v>
      </c>
      <c r="M408" s="2" t="s">
        <v>1059</v>
      </c>
      <c r="N408" s="2" t="s">
        <v>1333</v>
      </c>
      <c r="O408" s="2" t="s">
        <v>1040</v>
      </c>
      <c r="P408" s="2" t="str">
        <f t="shared" si="12"/>
        <v>P-Onsite</v>
      </c>
      <c r="Q408" s="2" t="str">
        <f t="shared" si="13"/>
        <v>P-S2_Onsite</v>
      </c>
      <c r="R408" s="2" t="s">
        <v>3476</v>
      </c>
      <c r="S408" s="2" t="s">
        <v>1041</v>
      </c>
      <c r="T408" s="21" t="s">
        <v>3477</v>
      </c>
    </row>
    <row r="409" spans="1:20" x14ac:dyDescent="0.3">
      <c r="A409" s="21" t="s">
        <v>480</v>
      </c>
      <c r="B409" s="21" t="s">
        <v>1054</v>
      </c>
      <c r="C409" s="21" t="s">
        <v>481</v>
      </c>
      <c r="D409" s="21" t="s">
        <v>482</v>
      </c>
      <c r="E409" s="2" t="s">
        <v>1361</v>
      </c>
      <c r="F409" s="21" t="s">
        <v>3480</v>
      </c>
      <c r="G409" s="21" t="s">
        <v>1034</v>
      </c>
      <c r="H409" s="21" t="s">
        <v>997</v>
      </c>
      <c r="I409" s="21" t="s">
        <v>4985</v>
      </c>
      <c r="J409" s="2" t="s">
        <v>3481</v>
      </c>
      <c r="K409" s="22" t="s">
        <v>1048</v>
      </c>
      <c r="L409" s="2" t="s">
        <v>1332</v>
      </c>
      <c r="M409" s="2" t="s">
        <v>1059</v>
      </c>
      <c r="N409" s="2" t="s">
        <v>1333</v>
      </c>
      <c r="O409" s="2" t="s">
        <v>1040</v>
      </c>
      <c r="P409" s="2" t="str">
        <f t="shared" si="12"/>
        <v>P-Onsite</v>
      </c>
      <c r="Q409" s="2" t="str">
        <f t="shared" si="13"/>
        <v>P-S2_Onsite</v>
      </c>
      <c r="R409" s="2" t="s">
        <v>3476</v>
      </c>
      <c r="S409" s="2" t="s">
        <v>1041</v>
      </c>
      <c r="T409" s="21" t="s">
        <v>3477</v>
      </c>
    </row>
    <row r="410" spans="1:20" x14ac:dyDescent="0.3">
      <c r="A410" s="21" t="s">
        <v>480</v>
      </c>
      <c r="B410" s="21" t="s">
        <v>1054</v>
      </c>
      <c r="C410" s="21" t="s">
        <v>481</v>
      </c>
      <c r="D410" s="21" t="s">
        <v>482</v>
      </c>
      <c r="E410" s="2" t="s">
        <v>1361</v>
      </c>
      <c r="F410" s="21" t="s">
        <v>3482</v>
      </c>
      <c r="G410" s="21" t="s">
        <v>1063</v>
      </c>
      <c r="H410" s="21" t="s">
        <v>3483</v>
      </c>
      <c r="I410" s="21" t="s">
        <v>4986</v>
      </c>
      <c r="J410" s="2" t="s">
        <v>3484</v>
      </c>
      <c r="K410" s="22" t="s">
        <v>1038</v>
      </c>
      <c r="L410" s="2" t="s">
        <v>1332</v>
      </c>
      <c r="M410" s="2" t="s">
        <v>1059</v>
      </c>
      <c r="N410" s="2" t="s">
        <v>1333</v>
      </c>
      <c r="O410" s="2" t="s">
        <v>1040</v>
      </c>
      <c r="P410" s="2" t="str">
        <f t="shared" si="12"/>
        <v>P-Onsite</v>
      </c>
      <c r="Q410" s="2" t="str">
        <f t="shared" si="13"/>
        <v>P-S2_Onsite</v>
      </c>
      <c r="R410" s="2" t="s">
        <v>3476</v>
      </c>
      <c r="S410" s="2" t="s">
        <v>1041</v>
      </c>
      <c r="T410" s="21" t="s">
        <v>3477</v>
      </c>
    </row>
    <row r="411" spans="1:20" x14ac:dyDescent="0.3">
      <c r="A411" s="21" t="s">
        <v>483</v>
      </c>
      <c r="B411" s="21" t="s">
        <v>1054</v>
      </c>
      <c r="C411" s="21" t="s">
        <v>484</v>
      </c>
      <c r="D411" s="21" t="s">
        <v>485</v>
      </c>
      <c r="E411" s="2" t="s">
        <v>3570</v>
      </c>
      <c r="F411" s="21" t="s">
        <v>3473</v>
      </c>
      <c r="G411" s="21" t="s">
        <v>1050</v>
      </c>
      <c r="H411" s="21" t="s">
        <v>3474</v>
      </c>
      <c r="I411" s="21" t="s">
        <v>4987</v>
      </c>
      <c r="J411" s="2" t="s">
        <v>3475</v>
      </c>
      <c r="K411" s="22" t="s">
        <v>1048</v>
      </c>
      <c r="L411" s="2" t="s">
        <v>1164</v>
      </c>
      <c r="M411" s="2" t="s">
        <v>1059</v>
      </c>
      <c r="N411" s="2" t="s">
        <v>1209</v>
      </c>
      <c r="O411" s="2" t="s">
        <v>1040</v>
      </c>
      <c r="P411" s="2" t="str">
        <f t="shared" si="12"/>
        <v>P-Onsite</v>
      </c>
      <c r="Q411" s="2" t="str">
        <f t="shared" si="13"/>
        <v>P-S2_Onsite</v>
      </c>
      <c r="R411" s="2" t="s">
        <v>3476</v>
      </c>
      <c r="S411" s="2" t="s">
        <v>1041</v>
      </c>
      <c r="T411" s="21" t="s">
        <v>3477</v>
      </c>
    </row>
    <row r="412" spans="1:20" x14ac:dyDescent="0.3">
      <c r="A412" s="21" t="s">
        <v>483</v>
      </c>
      <c r="B412" s="21" t="s">
        <v>1054</v>
      </c>
      <c r="C412" s="21" t="s">
        <v>484</v>
      </c>
      <c r="D412" s="21" t="s">
        <v>485</v>
      </c>
      <c r="E412" s="2" t="s">
        <v>3570</v>
      </c>
      <c r="F412" s="21" t="s">
        <v>3478</v>
      </c>
      <c r="G412" s="21" t="s">
        <v>1044</v>
      </c>
      <c r="H412" s="21" t="s">
        <v>1005</v>
      </c>
      <c r="I412" s="21" t="s">
        <v>4988</v>
      </c>
      <c r="J412" s="2" t="s">
        <v>3479</v>
      </c>
      <c r="K412" s="22" t="s">
        <v>1038</v>
      </c>
      <c r="L412" s="2" t="s">
        <v>1164</v>
      </c>
      <c r="M412" s="2" t="s">
        <v>1059</v>
      </c>
      <c r="N412" s="2" t="s">
        <v>1209</v>
      </c>
      <c r="O412" s="2" t="s">
        <v>1040</v>
      </c>
      <c r="P412" s="2" t="str">
        <f t="shared" si="12"/>
        <v>P-Onsite</v>
      </c>
      <c r="Q412" s="2" t="str">
        <f t="shared" si="13"/>
        <v>P-S2_Onsite</v>
      </c>
      <c r="R412" s="2" t="s">
        <v>3476</v>
      </c>
      <c r="S412" s="2" t="s">
        <v>1041</v>
      </c>
      <c r="T412" s="21" t="s">
        <v>3477</v>
      </c>
    </row>
    <row r="413" spans="1:20" x14ac:dyDescent="0.3">
      <c r="A413" s="21" t="s">
        <v>483</v>
      </c>
      <c r="B413" s="21" t="s">
        <v>1054</v>
      </c>
      <c r="C413" s="21" t="s">
        <v>484</v>
      </c>
      <c r="D413" s="21" t="s">
        <v>485</v>
      </c>
      <c r="E413" s="2" t="s">
        <v>3570</v>
      </c>
      <c r="F413" s="21" t="s">
        <v>3480</v>
      </c>
      <c r="G413" s="21" t="s">
        <v>1034</v>
      </c>
      <c r="H413" s="21" t="s">
        <v>997</v>
      </c>
      <c r="I413" s="21" t="s">
        <v>4989</v>
      </c>
      <c r="J413" s="2" t="s">
        <v>3481</v>
      </c>
      <c r="K413" s="22" t="s">
        <v>1048</v>
      </c>
      <c r="L413" s="2" t="s">
        <v>1164</v>
      </c>
      <c r="M413" s="2" t="s">
        <v>1059</v>
      </c>
      <c r="N413" s="2" t="s">
        <v>1209</v>
      </c>
      <c r="O413" s="2" t="s">
        <v>1040</v>
      </c>
      <c r="P413" s="2" t="str">
        <f t="shared" si="12"/>
        <v>P-Onsite</v>
      </c>
      <c r="Q413" s="2" t="str">
        <f t="shared" si="13"/>
        <v>P-S2_Onsite</v>
      </c>
      <c r="R413" s="2" t="s">
        <v>3476</v>
      </c>
      <c r="S413" s="2" t="s">
        <v>1041</v>
      </c>
      <c r="T413" s="21" t="s">
        <v>3477</v>
      </c>
    </row>
    <row r="414" spans="1:20" x14ac:dyDescent="0.3">
      <c r="A414" s="21" t="s">
        <v>483</v>
      </c>
      <c r="B414" s="21" t="s">
        <v>1054</v>
      </c>
      <c r="C414" s="21" t="s">
        <v>484</v>
      </c>
      <c r="D414" s="21" t="s">
        <v>485</v>
      </c>
      <c r="E414" s="2" t="s">
        <v>3570</v>
      </c>
      <c r="F414" s="21" t="s">
        <v>3482</v>
      </c>
      <c r="G414" s="21" t="s">
        <v>1063</v>
      </c>
      <c r="H414" s="21" t="s">
        <v>3483</v>
      </c>
      <c r="I414" s="21" t="s">
        <v>4990</v>
      </c>
      <c r="J414" s="2" t="s">
        <v>3484</v>
      </c>
      <c r="K414" s="22" t="s">
        <v>1038</v>
      </c>
      <c r="L414" s="2" t="s">
        <v>1164</v>
      </c>
      <c r="M414" s="2" t="s">
        <v>1059</v>
      </c>
      <c r="N414" s="2" t="s">
        <v>1209</v>
      </c>
      <c r="O414" s="2" t="s">
        <v>1040</v>
      </c>
      <c r="P414" s="2" t="str">
        <f t="shared" si="12"/>
        <v>P-Onsite</v>
      </c>
      <c r="Q414" s="2" t="str">
        <f t="shared" si="13"/>
        <v>P-S2_Onsite</v>
      </c>
      <c r="R414" s="2" t="s">
        <v>3476</v>
      </c>
      <c r="S414" s="2" t="s">
        <v>1041</v>
      </c>
      <c r="T414" s="21" t="s">
        <v>3477</v>
      </c>
    </row>
    <row r="415" spans="1:20" x14ac:dyDescent="0.3">
      <c r="A415" s="21" t="s">
        <v>486</v>
      </c>
      <c r="B415" s="21" t="s">
        <v>1054</v>
      </c>
      <c r="C415" s="21" t="s">
        <v>487</v>
      </c>
      <c r="D415" s="21" t="s">
        <v>488</v>
      </c>
      <c r="E415" s="2" t="s">
        <v>1363</v>
      </c>
      <c r="F415" s="21" t="s">
        <v>3473</v>
      </c>
      <c r="G415" s="21" t="s">
        <v>1050</v>
      </c>
      <c r="H415" s="21" t="s">
        <v>3474</v>
      </c>
      <c r="I415" s="21" t="s">
        <v>4991</v>
      </c>
      <c r="J415" s="2" t="s">
        <v>3475</v>
      </c>
      <c r="K415" s="22" t="s">
        <v>1048</v>
      </c>
      <c r="L415" s="2" t="s">
        <v>1205</v>
      </c>
      <c r="M415" s="2" t="s">
        <v>1059</v>
      </c>
      <c r="N415" s="2" t="s">
        <v>1206</v>
      </c>
      <c r="O415" s="2" t="s">
        <v>1098</v>
      </c>
      <c r="P415" s="2" t="str">
        <f t="shared" si="12"/>
        <v>A-Onsite</v>
      </c>
      <c r="Q415" s="2" t="str">
        <f t="shared" si="13"/>
        <v>A-S2_Onsite</v>
      </c>
      <c r="R415" s="2" t="s">
        <v>3476</v>
      </c>
      <c r="S415" s="2" t="s">
        <v>1041</v>
      </c>
      <c r="T415" s="21" t="s">
        <v>3477</v>
      </c>
    </row>
    <row r="416" spans="1:20" x14ac:dyDescent="0.3">
      <c r="A416" s="21" t="s">
        <v>486</v>
      </c>
      <c r="B416" s="21" t="s">
        <v>1054</v>
      </c>
      <c r="C416" s="21" t="s">
        <v>487</v>
      </c>
      <c r="D416" s="21" t="s">
        <v>488</v>
      </c>
      <c r="E416" s="2" t="s">
        <v>1363</v>
      </c>
      <c r="F416" s="21" t="s">
        <v>3478</v>
      </c>
      <c r="G416" s="21" t="s">
        <v>1044</v>
      </c>
      <c r="H416" s="21" t="s">
        <v>1005</v>
      </c>
      <c r="I416" s="21" t="s">
        <v>4992</v>
      </c>
      <c r="J416" s="2" t="s">
        <v>3479</v>
      </c>
      <c r="K416" s="22" t="s">
        <v>1038</v>
      </c>
      <c r="L416" s="2" t="s">
        <v>1205</v>
      </c>
      <c r="M416" s="2" t="s">
        <v>1059</v>
      </c>
      <c r="N416" s="2" t="s">
        <v>1206</v>
      </c>
      <c r="O416" s="2" t="s">
        <v>1098</v>
      </c>
      <c r="P416" s="2" t="str">
        <f t="shared" si="12"/>
        <v>A-Onsite</v>
      </c>
      <c r="Q416" s="2" t="str">
        <f t="shared" si="13"/>
        <v>A-S2_Onsite</v>
      </c>
      <c r="R416" s="2" t="s">
        <v>3476</v>
      </c>
      <c r="S416" s="2" t="s">
        <v>1041</v>
      </c>
      <c r="T416" s="21" t="s">
        <v>3477</v>
      </c>
    </row>
    <row r="417" spans="1:20" x14ac:dyDescent="0.3">
      <c r="A417" s="21" t="s">
        <v>486</v>
      </c>
      <c r="B417" s="21" t="s">
        <v>1054</v>
      </c>
      <c r="C417" s="21" t="s">
        <v>487</v>
      </c>
      <c r="D417" s="21" t="s">
        <v>488</v>
      </c>
      <c r="E417" s="2" t="s">
        <v>1363</v>
      </c>
      <c r="F417" s="21" t="s">
        <v>3480</v>
      </c>
      <c r="G417" s="21" t="s">
        <v>1034</v>
      </c>
      <c r="H417" s="21" t="s">
        <v>997</v>
      </c>
      <c r="I417" s="21" t="s">
        <v>4993</v>
      </c>
      <c r="J417" s="2" t="s">
        <v>3481</v>
      </c>
      <c r="K417" s="22" t="s">
        <v>1048</v>
      </c>
      <c r="L417" s="2" t="s">
        <v>1205</v>
      </c>
      <c r="M417" s="2" t="s">
        <v>1059</v>
      </c>
      <c r="N417" s="2" t="s">
        <v>1206</v>
      </c>
      <c r="O417" s="2" t="s">
        <v>1098</v>
      </c>
      <c r="P417" s="2" t="str">
        <f t="shared" si="12"/>
        <v>A-Onsite</v>
      </c>
      <c r="Q417" s="2" t="str">
        <f t="shared" si="13"/>
        <v>A-S2_Onsite</v>
      </c>
      <c r="R417" s="2" t="s">
        <v>3476</v>
      </c>
      <c r="S417" s="2" t="s">
        <v>1041</v>
      </c>
      <c r="T417" s="21" t="s">
        <v>3477</v>
      </c>
    </row>
    <row r="418" spans="1:20" x14ac:dyDescent="0.3">
      <c r="A418" s="21" t="s">
        <v>486</v>
      </c>
      <c r="B418" s="21" t="s">
        <v>1054</v>
      </c>
      <c r="C418" s="21" t="s">
        <v>487</v>
      </c>
      <c r="D418" s="21" t="s">
        <v>488</v>
      </c>
      <c r="E418" s="2" t="s">
        <v>1363</v>
      </c>
      <c r="F418" s="21" t="s">
        <v>3482</v>
      </c>
      <c r="G418" s="21" t="s">
        <v>1063</v>
      </c>
      <c r="H418" s="21" t="s">
        <v>3483</v>
      </c>
      <c r="I418" s="21" t="s">
        <v>4994</v>
      </c>
      <c r="J418" s="2" t="s">
        <v>3484</v>
      </c>
      <c r="K418" s="22" t="s">
        <v>1038</v>
      </c>
      <c r="L418" s="2" t="s">
        <v>1205</v>
      </c>
      <c r="M418" s="2" t="s">
        <v>1059</v>
      </c>
      <c r="N418" s="2" t="s">
        <v>1206</v>
      </c>
      <c r="O418" s="2" t="s">
        <v>1098</v>
      </c>
      <c r="P418" s="2" t="str">
        <f t="shared" si="12"/>
        <v>A-Onsite</v>
      </c>
      <c r="Q418" s="2" t="str">
        <f t="shared" si="13"/>
        <v>A-S2_Onsite</v>
      </c>
      <c r="R418" s="2" t="s">
        <v>3476</v>
      </c>
      <c r="S418" s="2" t="s">
        <v>1041</v>
      </c>
      <c r="T418" s="21" t="s">
        <v>3477</v>
      </c>
    </row>
    <row r="419" spans="1:20" x14ac:dyDescent="0.3">
      <c r="A419" s="21" t="s">
        <v>489</v>
      </c>
      <c r="B419" s="21" t="s">
        <v>1054</v>
      </c>
      <c r="C419" s="21" t="s">
        <v>490</v>
      </c>
      <c r="D419" s="21" t="s">
        <v>491</v>
      </c>
      <c r="E419" s="2" t="s">
        <v>1368</v>
      </c>
      <c r="F419" s="21" t="s">
        <v>3473</v>
      </c>
      <c r="G419" s="21" t="s">
        <v>1050</v>
      </c>
      <c r="H419" s="21" t="s">
        <v>3474</v>
      </c>
      <c r="I419" s="21" t="s">
        <v>4995</v>
      </c>
      <c r="J419" s="2" t="s">
        <v>3475</v>
      </c>
      <c r="K419" s="22" t="s">
        <v>1048</v>
      </c>
      <c r="L419" s="2" t="s">
        <v>1370</v>
      </c>
      <c r="M419" s="2" t="s">
        <v>1059</v>
      </c>
      <c r="N419" s="2" t="s">
        <v>1371</v>
      </c>
      <c r="O419" s="2" t="s">
        <v>1040</v>
      </c>
      <c r="P419" s="2" t="str">
        <f t="shared" si="12"/>
        <v>P-Onsite</v>
      </c>
      <c r="Q419" s="2" t="str">
        <f t="shared" si="13"/>
        <v>P-S2_Onsite</v>
      </c>
      <c r="R419" s="2" t="s">
        <v>3476</v>
      </c>
      <c r="S419" s="2" t="s">
        <v>1041</v>
      </c>
      <c r="T419" s="21" t="s">
        <v>3477</v>
      </c>
    </row>
    <row r="420" spans="1:20" x14ac:dyDescent="0.3">
      <c r="A420" s="21" t="s">
        <v>489</v>
      </c>
      <c r="B420" s="21" t="s">
        <v>1054</v>
      </c>
      <c r="C420" s="21" t="s">
        <v>490</v>
      </c>
      <c r="D420" s="21" t="s">
        <v>491</v>
      </c>
      <c r="E420" s="2" t="s">
        <v>1368</v>
      </c>
      <c r="F420" s="21" t="s">
        <v>3478</v>
      </c>
      <c r="G420" s="21" t="s">
        <v>1044</v>
      </c>
      <c r="H420" s="21" t="s">
        <v>1005</v>
      </c>
      <c r="I420" s="21" t="s">
        <v>4996</v>
      </c>
      <c r="J420" s="2" t="s">
        <v>3479</v>
      </c>
      <c r="K420" s="22" t="s">
        <v>1038</v>
      </c>
      <c r="L420" s="2" t="s">
        <v>1370</v>
      </c>
      <c r="M420" s="2" t="s">
        <v>1059</v>
      </c>
      <c r="N420" s="2" t="s">
        <v>1371</v>
      </c>
      <c r="O420" s="2" t="s">
        <v>1040</v>
      </c>
      <c r="P420" s="2" t="str">
        <f t="shared" si="12"/>
        <v>P-Onsite</v>
      </c>
      <c r="Q420" s="2" t="str">
        <f t="shared" si="13"/>
        <v>P-S2_Onsite</v>
      </c>
      <c r="R420" s="2" t="s">
        <v>3476</v>
      </c>
      <c r="S420" s="2" t="s">
        <v>1041</v>
      </c>
      <c r="T420" s="21" t="s">
        <v>3477</v>
      </c>
    </row>
    <row r="421" spans="1:20" x14ac:dyDescent="0.3">
      <c r="A421" s="21" t="s">
        <v>489</v>
      </c>
      <c r="B421" s="21" t="s">
        <v>1054</v>
      </c>
      <c r="C421" s="21" t="s">
        <v>490</v>
      </c>
      <c r="D421" s="21" t="s">
        <v>491</v>
      </c>
      <c r="E421" s="2" t="s">
        <v>1368</v>
      </c>
      <c r="F421" s="21" t="s">
        <v>3482</v>
      </c>
      <c r="G421" s="21" t="s">
        <v>1063</v>
      </c>
      <c r="H421" s="21" t="s">
        <v>3483</v>
      </c>
      <c r="I421" s="21" t="s">
        <v>4997</v>
      </c>
      <c r="J421" s="2" t="s">
        <v>3484</v>
      </c>
      <c r="K421" s="22" t="s">
        <v>1038</v>
      </c>
      <c r="L421" s="2" t="s">
        <v>1370</v>
      </c>
      <c r="M421" s="2" t="s">
        <v>1059</v>
      </c>
      <c r="N421" s="2" t="s">
        <v>1371</v>
      </c>
      <c r="O421" s="2" t="s">
        <v>1040</v>
      </c>
      <c r="P421" s="2" t="str">
        <f t="shared" si="12"/>
        <v>P-Onsite</v>
      </c>
      <c r="Q421" s="2" t="str">
        <f t="shared" si="13"/>
        <v>P-S2_Onsite</v>
      </c>
      <c r="R421" s="2" t="s">
        <v>3476</v>
      </c>
      <c r="S421" s="2" t="s">
        <v>1041</v>
      </c>
      <c r="T421" s="21" t="s">
        <v>3477</v>
      </c>
    </row>
    <row r="422" spans="1:20" x14ac:dyDescent="0.3">
      <c r="A422" s="21" t="s">
        <v>495</v>
      </c>
      <c r="B422" s="21" t="s">
        <v>1054</v>
      </c>
      <c r="C422" s="21" t="s">
        <v>496</v>
      </c>
      <c r="D422" s="21" t="s">
        <v>497</v>
      </c>
      <c r="E422" s="2" t="s">
        <v>3571</v>
      </c>
      <c r="F422" s="21" t="s">
        <v>3473</v>
      </c>
      <c r="G422" s="21" t="s">
        <v>1050</v>
      </c>
      <c r="H422" s="21" t="s">
        <v>3474</v>
      </c>
      <c r="I422" s="21" t="s">
        <v>4998</v>
      </c>
      <c r="J422" s="2" t="s">
        <v>3475</v>
      </c>
      <c r="K422" s="22" t="s">
        <v>1048</v>
      </c>
      <c r="L422" s="2" t="s">
        <v>3489</v>
      </c>
      <c r="M422" s="2" t="s">
        <v>3489</v>
      </c>
      <c r="N422" s="2" t="s">
        <v>3489</v>
      </c>
      <c r="O422" s="2" t="s">
        <v>1098</v>
      </c>
      <c r="P422" s="2" t="str">
        <f t="shared" si="12"/>
        <v>A-Onsite</v>
      </c>
      <c r="Q422" s="2" t="str">
        <f t="shared" si="13"/>
        <v>A-S2_Onsite</v>
      </c>
      <c r="R422" s="2" t="s">
        <v>3476</v>
      </c>
      <c r="S422" s="2" t="s">
        <v>1041</v>
      </c>
      <c r="T422" s="21" t="s">
        <v>3477</v>
      </c>
    </row>
    <row r="423" spans="1:20" x14ac:dyDescent="0.3">
      <c r="A423" s="21" t="s">
        <v>495</v>
      </c>
      <c r="B423" s="21" t="s">
        <v>1054</v>
      </c>
      <c r="C423" s="21" t="s">
        <v>496</v>
      </c>
      <c r="D423" s="21" t="s">
        <v>497</v>
      </c>
      <c r="E423" s="2" t="s">
        <v>3571</v>
      </c>
      <c r="F423" s="21" t="s">
        <v>3478</v>
      </c>
      <c r="G423" s="21" t="s">
        <v>1044</v>
      </c>
      <c r="H423" s="21" t="s">
        <v>1005</v>
      </c>
      <c r="I423" s="21" t="s">
        <v>4999</v>
      </c>
      <c r="J423" s="2" t="s">
        <v>3479</v>
      </c>
      <c r="K423" s="22" t="s">
        <v>1038</v>
      </c>
      <c r="L423" s="2" t="s">
        <v>3489</v>
      </c>
      <c r="M423" s="2" t="s">
        <v>3489</v>
      </c>
      <c r="N423" s="2" t="s">
        <v>3489</v>
      </c>
      <c r="O423" s="2" t="s">
        <v>1098</v>
      </c>
      <c r="P423" s="2" t="str">
        <f t="shared" si="12"/>
        <v>A-Onsite</v>
      </c>
      <c r="Q423" s="2" t="str">
        <f t="shared" si="13"/>
        <v>A-S2_Onsite</v>
      </c>
      <c r="R423" s="2" t="s">
        <v>3476</v>
      </c>
      <c r="S423" s="2" t="s">
        <v>1041</v>
      </c>
      <c r="T423" s="21" t="s">
        <v>3477</v>
      </c>
    </row>
    <row r="424" spans="1:20" x14ac:dyDescent="0.3">
      <c r="A424" s="21" t="s">
        <v>495</v>
      </c>
      <c r="B424" s="21" t="s">
        <v>1054</v>
      </c>
      <c r="C424" s="21" t="s">
        <v>496</v>
      </c>
      <c r="D424" s="21" t="s">
        <v>497</v>
      </c>
      <c r="E424" s="2" t="s">
        <v>3571</v>
      </c>
      <c r="F424" s="21" t="s">
        <v>3480</v>
      </c>
      <c r="G424" s="21" t="s">
        <v>1034</v>
      </c>
      <c r="H424" s="21" t="s">
        <v>997</v>
      </c>
      <c r="I424" s="21" t="s">
        <v>5000</v>
      </c>
      <c r="J424" s="2" t="s">
        <v>3481</v>
      </c>
      <c r="K424" s="22" t="s">
        <v>1048</v>
      </c>
      <c r="L424" s="2" t="s">
        <v>3489</v>
      </c>
      <c r="M424" s="2" t="s">
        <v>3489</v>
      </c>
      <c r="N424" s="2" t="s">
        <v>3489</v>
      </c>
      <c r="O424" s="2" t="s">
        <v>1098</v>
      </c>
      <c r="P424" s="2" t="str">
        <f t="shared" si="12"/>
        <v>A-Onsite</v>
      </c>
      <c r="Q424" s="2" t="str">
        <f t="shared" si="13"/>
        <v>A-S2_Onsite</v>
      </c>
      <c r="R424" s="2" t="s">
        <v>3476</v>
      </c>
      <c r="S424" s="2" t="s">
        <v>1041</v>
      </c>
      <c r="T424" s="21" t="s">
        <v>3477</v>
      </c>
    </row>
    <row r="425" spans="1:20" x14ac:dyDescent="0.3">
      <c r="A425" s="21" t="s">
        <v>495</v>
      </c>
      <c r="B425" s="21" t="s">
        <v>1054</v>
      </c>
      <c r="C425" s="21" t="s">
        <v>496</v>
      </c>
      <c r="D425" s="21" t="s">
        <v>497</v>
      </c>
      <c r="E425" s="2" t="s">
        <v>3571</v>
      </c>
      <c r="F425" s="21" t="s">
        <v>3482</v>
      </c>
      <c r="G425" s="21" t="s">
        <v>1063</v>
      </c>
      <c r="H425" s="21" t="s">
        <v>3483</v>
      </c>
      <c r="I425" s="21" t="s">
        <v>5001</v>
      </c>
      <c r="J425" s="2" t="s">
        <v>3484</v>
      </c>
      <c r="K425" s="22" t="s">
        <v>1038</v>
      </c>
      <c r="L425" s="2" t="s">
        <v>3489</v>
      </c>
      <c r="M425" s="2" t="s">
        <v>3489</v>
      </c>
      <c r="N425" s="2" t="s">
        <v>3489</v>
      </c>
      <c r="O425" s="2" t="s">
        <v>1098</v>
      </c>
      <c r="P425" s="2" t="str">
        <f t="shared" si="12"/>
        <v>A-Onsite</v>
      </c>
      <c r="Q425" s="2" t="str">
        <f t="shared" si="13"/>
        <v>A-S2_Onsite</v>
      </c>
      <c r="R425" s="2" t="s">
        <v>3476</v>
      </c>
      <c r="S425" s="2" t="s">
        <v>1041</v>
      </c>
      <c r="T425" s="21" t="s">
        <v>3477</v>
      </c>
    </row>
    <row r="426" spans="1:20" x14ac:dyDescent="0.3">
      <c r="A426" s="21" t="s">
        <v>498</v>
      </c>
      <c r="B426" s="21" t="s">
        <v>1054</v>
      </c>
      <c r="C426" s="21" t="s">
        <v>499</v>
      </c>
      <c r="D426" s="21" t="s">
        <v>500</v>
      </c>
      <c r="E426" s="2" t="s">
        <v>3572</v>
      </c>
      <c r="F426" s="21" t="s">
        <v>3473</v>
      </c>
      <c r="G426" s="21" t="s">
        <v>1050</v>
      </c>
      <c r="H426" s="21" t="s">
        <v>3474</v>
      </c>
      <c r="I426" s="21" t="s">
        <v>5002</v>
      </c>
      <c r="J426" s="2" t="s">
        <v>3475</v>
      </c>
      <c r="K426" s="22" t="s">
        <v>1048</v>
      </c>
      <c r="L426" s="2" t="s">
        <v>1314</v>
      </c>
      <c r="M426" s="2" t="s">
        <v>1059</v>
      </c>
      <c r="N426" s="2" t="s">
        <v>1315</v>
      </c>
      <c r="O426" s="2" t="s">
        <v>1040</v>
      </c>
      <c r="P426" s="2" t="str">
        <f t="shared" si="12"/>
        <v>P-Onsite</v>
      </c>
      <c r="Q426" s="2" t="str">
        <f t="shared" si="13"/>
        <v>P-S2_Onsite</v>
      </c>
      <c r="R426" s="2" t="s">
        <v>3476</v>
      </c>
      <c r="S426" s="2" t="s">
        <v>1041</v>
      </c>
      <c r="T426" s="21" t="s">
        <v>3477</v>
      </c>
    </row>
    <row r="427" spans="1:20" x14ac:dyDescent="0.3">
      <c r="A427" s="21" t="s">
        <v>498</v>
      </c>
      <c r="B427" s="21" t="s">
        <v>1054</v>
      </c>
      <c r="C427" s="21" t="s">
        <v>499</v>
      </c>
      <c r="D427" s="21" t="s">
        <v>500</v>
      </c>
      <c r="E427" s="2" t="s">
        <v>3572</v>
      </c>
      <c r="F427" s="21" t="s">
        <v>3478</v>
      </c>
      <c r="G427" s="21" t="s">
        <v>1044</v>
      </c>
      <c r="H427" s="21" t="s">
        <v>1005</v>
      </c>
      <c r="I427" s="21" t="s">
        <v>5003</v>
      </c>
      <c r="J427" s="2" t="s">
        <v>3479</v>
      </c>
      <c r="K427" s="22" t="s">
        <v>1038</v>
      </c>
      <c r="L427" s="2" t="s">
        <v>1314</v>
      </c>
      <c r="M427" s="2" t="s">
        <v>1059</v>
      </c>
      <c r="N427" s="2" t="s">
        <v>1315</v>
      </c>
      <c r="O427" s="2" t="s">
        <v>1040</v>
      </c>
      <c r="P427" s="2" t="str">
        <f t="shared" si="12"/>
        <v>P-Onsite</v>
      </c>
      <c r="Q427" s="2" t="str">
        <f t="shared" si="13"/>
        <v>P-S2_Onsite</v>
      </c>
      <c r="R427" s="2" t="s">
        <v>3476</v>
      </c>
      <c r="S427" s="2" t="s">
        <v>1041</v>
      </c>
      <c r="T427" s="21" t="s">
        <v>3477</v>
      </c>
    </row>
    <row r="428" spans="1:20" x14ac:dyDescent="0.3">
      <c r="A428" s="21" t="s">
        <v>498</v>
      </c>
      <c r="B428" s="21" t="s">
        <v>1054</v>
      </c>
      <c r="C428" s="21" t="s">
        <v>499</v>
      </c>
      <c r="D428" s="21" t="s">
        <v>500</v>
      </c>
      <c r="E428" s="2" t="s">
        <v>3572</v>
      </c>
      <c r="F428" s="21" t="s">
        <v>3480</v>
      </c>
      <c r="G428" s="21" t="s">
        <v>1034</v>
      </c>
      <c r="H428" s="21" t="s">
        <v>997</v>
      </c>
      <c r="I428" s="21" t="s">
        <v>5004</v>
      </c>
      <c r="J428" s="2" t="s">
        <v>3481</v>
      </c>
      <c r="K428" s="22" t="s">
        <v>1048</v>
      </c>
      <c r="L428" s="2" t="s">
        <v>1314</v>
      </c>
      <c r="M428" s="2" t="s">
        <v>1059</v>
      </c>
      <c r="N428" s="2" t="s">
        <v>1315</v>
      </c>
      <c r="O428" s="2" t="s">
        <v>1040</v>
      </c>
      <c r="P428" s="2" t="str">
        <f t="shared" si="12"/>
        <v>P-Onsite</v>
      </c>
      <c r="Q428" s="2" t="str">
        <f t="shared" si="13"/>
        <v>P-S2_Onsite</v>
      </c>
      <c r="R428" s="2" t="s">
        <v>3476</v>
      </c>
      <c r="S428" s="2" t="s">
        <v>1041</v>
      </c>
      <c r="T428" s="21" t="s">
        <v>3477</v>
      </c>
    </row>
    <row r="429" spans="1:20" x14ac:dyDescent="0.3">
      <c r="A429" s="21" t="s">
        <v>498</v>
      </c>
      <c r="B429" s="21" t="s">
        <v>1054</v>
      </c>
      <c r="C429" s="21" t="s">
        <v>499</v>
      </c>
      <c r="D429" s="21" t="s">
        <v>500</v>
      </c>
      <c r="E429" s="2" t="s">
        <v>3572</v>
      </c>
      <c r="F429" s="21" t="s">
        <v>3482</v>
      </c>
      <c r="G429" s="21" t="s">
        <v>1063</v>
      </c>
      <c r="H429" s="21" t="s">
        <v>3483</v>
      </c>
      <c r="I429" s="21" t="s">
        <v>5005</v>
      </c>
      <c r="J429" s="2" t="s">
        <v>3484</v>
      </c>
      <c r="K429" s="22" t="s">
        <v>1038</v>
      </c>
      <c r="L429" s="2" t="s">
        <v>1314</v>
      </c>
      <c r="M429" s="2" t="s">
        <v>1059</v>
      </c>
      <c r="N429" s="2" t="s">
        <v>1315</v>
      </c>
      <c r="O429" s="2" t="s">
        <v>1040</v>
      </c>
      <c r="P429" s="2" t="str">
        <f t="shared" si="12"/>
        <v>P-Onsite</v>
      </c>
      <c r="Q429" s="2" t="str">
        <f t="shared" si="13"/>
        <v>P-S2_Onsite</v>
      </c>
      <c r="R429" s="2" t="s">
        <v>3476</v>
      </c>
      <c r="S429" s="2" t="s">
        <v>1041</v>
      </c>
      <c r="T429" s="21" t="s">
        <v>3477</v>
      </c>
    </row>
    <row r="430" spans="1:20" x14ac:dyDescent="0.3">
      <c r="A430" s="21" t="s">
        <v>501</v>
      </c>
      <c r="B430" s="21" t="s">
        <v>1054</v>
      </c>
      <c r="C430" s="21" t="s">
        <v>502</v>
      </c>
      <c r="D430" s="21" t="s">
        <v>503</v>
      </c>
      <c r="E430" s="2" t="s">
        <v>1379</v>
      </c>
      <c r="F430" s="21" t="s">
        <v>3482</v>
      </c>
      <c r="G430" s="21" t="s">
        <v>1063</v>
      </c>
      <c r="H430" s="21" t="s">
        <v>3483</v>
      </c>
      <c r="I430" s="21" t="s">
        <v>5006</v>
      </c>
      <c r="J430" s="2" t="s">
        <v>3484</v>
      </c>
      <c r="K430" s="22" t="s">
        <v>1038</v>
      </c>
      <c r="L430" s="2" t="s">
        <v>1314</v>
      </c>
      <c r="M430" s="2" t="s">
        <v>1059</v>
      </c>
      <c r="N430" s="2" t="s">
        <v>1315</v>
      </c>
      <c r="O430" s="2" t="s">
        <v>1040</v>
      </c>
      <c r="P430" s="2" t="str">
        <f t="shared" si="12"/>
        <v>P-Onsite</v>
      </c>
      <c r="Q430" s="2" t="str">
        <f t="shared" si="13"/>
        <v>P-S2_Onsite</v>
      </c>
      <c r="R430" s="2" t="s">
        <v>3476</v>
      </c>
      <c r="S430" s="2" t="s">
        <v>1041</v>
      </c>
      <c r="T430" s="21" t="s">
        <v>3477</v>
      </c>
    </row>
    <row r="431" spans="1:20" x14ac:dyDescent="0.3">
      <c r="A431" s="21" t="s">
        <v>504</v>
      </c>
      <c r="B431" s="21" t="s">
        <v>1054</v>
      </c>
      <c r="C431" s="21" t="s">
        <v>505</v>
      </c>
      <c r="D431" s="21" t="s">
        <v>506</v>
      </c>
      <c r="E431" s="2" t="s">
        <v>3573</v>
      </c>
      <c r="F431" s="21" t="s">
        <v>3478</v>
      </c>
      <c r="G431" s="21" t="s">
        <v>1044</v>
      </c>
      <c r="H431" s="21" t="s">
        <v>1005</v>
      </c>
      <c r="I431" s="21" t="s">
        <v>5007</v>
      </c>
      <c r="J431" s="2" t="s">
        <v>3479</v>
      </c>
      <c r="K431" s="22" t="s">
        <v>1038</v>
      </c>
      <c r="L431" s="2" t="s">
        <v>1314</v>
      </c>
      <c r="M431" s="2" t="s">
        <v>1059</v>
      </c>
      <c r="N431" s="2" t="s">
        <v>1315</v>
      </c>
      <c r="O431" s="2" t="s">
        <v>1040</v>
      </c>
      <c r="P431" s="2" t="str">
        <f t="shared" si="12"/>
        <v>P-Onsite</v>
      </c>
      <c r="Q431" s="2" t="str">
        <f t="shared" si="13"/>
        <v>P-S2_Onsite</v>
      </c>
      <c r="R431" s="2" t="s">
        <v>3476</v>
      </c>
      <c r="S431" s="2" t="s">
        <v>1041</v>
      </c>
      <c r="T431" s="21" t="s">
        <v>3477</v>
      </c>
    </row>
    <row r="432" spans="1:20" x14ac:dyDescent="0.3">
      <c r="A432" s="21" t="s">
        <v>510</v>
      </c>
      <c r="B432" s="21" t="s">
        <v>1054</v>
      </c>
      <c r="C432" s="21" t="s">
        <v>511</v>
      </c>
      <c r="D432" s="21" t="s">
        <v>512</v>
      </c>
      <c r="E432" s="2" t="s">
        <v>1388</v>
      </c>
      <c r="F432" s="21" t="s">
        <v>3480</v>
      </c>
      <c r="G432" s="21" t="s">
        <v>1034</v>
      </c>
      <c r="H432" s="21" t="s">
        <v>997</v>
      </c>
      <c r="I432" s="21" t="s">
        <v>5008</v>
      </c>
      <c r="J432" s="2" t="s">
        <v>3481</v>
      </c>
      <c r="K432" s="22" t="s">
        <v>1048</v>
      </c>
      <c r="L432" s="2" t="s">
        <v>1164</v>
      </c>
      <c r="M432" s="2" t="s">
        <v>1059</v>
      </c>
      <c r="N432" s="2" t="s">
        <v>1209</v>
      </c>
      <c r="O432" s="2" t="s">
        <v>1040</v>
      </c>
      <c r="P432" s="2" t="str">
        <f t="shared" si="12"/>
        <v>P-Onsite</v>
      </c>
      <c r="Q432" s="2" t="str">
        <f t="shared" si="13"/>
        <v>P-S2_Onsite</v>
      </c>
      <c r="R432" s="2" t="s">
        <v>3476</v>
      </c>
      <c r="S432" s="2" t="s">
        <v>1041</v>
      </c>
      <c r="T432" s="21" t="s">
        <v>3477</v>
      </c>
    </row>
    <row r="433" spans="1:20" x14ac:dyDescent="0.3">
      <c r="A433" s="21" t="s">
        <v>510</v>
      </c>
      <c r="B433" s="21" t="s">
        <v>1054</v>
      </c>
      <c r="C433" s="21" t="s">
        <v>511</v>
      </c>
      <c r="D433" s="21" t="s">
        <v>512</v>
      </c>
      <c r="E433" s="2" t="s">
        <v>1388</v>
      </c>
      <c r="F433" s="21" t="s">
        <v>3482</v>
      </c>
      <c r="G433" s="21" t="s">
        <v>1063</v>
      </c>
      <c r="H433" s="21" t="s">
        <v>3483</v>
      </c>
      <c r="I433" s="21" t="s">
        <v>5009</v>
      </c>
      <c r="J433" s="2" t="s">
        <v>3484</v>
      </c>
      <c r="K433" s="22" t="s">
        <v>1038</v>
      </c>
      <c r="L433" s="2" t="s">
        <v>1164</v>
      </c>
      <c r="M433" s="2" t="s">
        <v>1059</v>
      </c>
      <c r="N433" s="2" t="s">
        <v>1209</v>
      </c>
      <c r="O433" s="2" t="s">
        <v>1040</v>
      </c>
      <c r="P433" s="2" t="str">
        <f t="shared" si="12"/>
        <v>P-Onsite</v>
      </c>
      <c r="Q433" s="2" t="str">
        <f t="shared" si="13"/>
        <v>P-S2_Onsite</v>
      </c>
      <c r="R433" s="2" t="s">
        <v>3476</v>
      </c>
      <c r="S433" s="2" t="s">
        <v>1041</v>
      </c>
      <c r="T433" s="21" t="s">
        <v>3477</v>
      </c>
    </row>
    <row r="434" spans="1:20" x14ac:dyDescent="0.3">
      <c r="A434" s="21" t="s">
        <v>513</v>
      </c>
      <c r="B434" s="21" t="s">
        <v>1054</v>
      </c>
      <c r="C434" s="21" t="s">
        <v>514</v>
      </c>
      <c r="D434" s="21" t="s">
        <v>515</v>
      </c>
      <c r="E434" s="2" t="s">
        <v>3574</v>
      </c>
      <c r="F434" s="21" t="s">
        <v>3473</v>
      </c>
      <c r="G434" s="21" t="s">
        <v>1050</v>
      </c>
      <c r="H434" s="21" t="s">
        <v>3474</v>
      </c>
      <c r="I434" s="21" t="s">
        <v>5010</v>
      </c>
      <c r="J434" s="2" t="s">
        <v>3475</v>
      </c>
      <c r="K434" s="22" t="s">
        <v>1048</v>
      </c>
      <c r="L434" s="2" t="s">
        <v>3489</v>
      </c>
      <c r="M434" s="2" t="s">
        <v>3489</v>
      </c>
      <c r="N434" s="2" t="s">
        <v>3489</v>
      </c>
      <c r="O434" s="2" t="s">
        <v>1098</v>
      </c>
      <c r="P434" s="2" t="str">
        <f t="shared" si="12"/>
        <v>A-Onsite</v>
      </c>
      <c r="Q434" s="2" t="str">
        <f t="shared" si="13"/>
        <v>A-S2_Onsite</v>
      </c>
      <c r="R434" s="2" t="s">
        <v>3476</v>
      </c>
      <c r="S434" s="2" t="s">
        <v>1041</v>
      </c>
      <c r="T434" s="21" t="s">
        <v>3477</v>
      </c>
    </row>
    <row r="435" spans="1:20" x14ac:dyDescent="0.3">
      <c r="A435" s="21" t="s">
        <v>513</v>
      </c>
      <c r="B435" s="21" t="s">
        <v>1054</v>
      </c>
      <c r="C435" s="21" t="s">
        <v>514</v>
      </c>
      <c r="D435" s="21" t="s">
        <v>515</v>
      </c>
      <c r="E435" s="2" t="s">
        <v>3574</v>
      </c>
      <c r="F435" s="21" t="s">
        <v>3478</v>
      </c>
      <c r="G435" s="21" t="s">
        <v>1044</v>
      </c>
      <c r="H435" s="21" t="s">
        <v>1005</v>
      </c>
      <c r="I435" s="21" t="s">
        <v>5011</v>
      </c>
      <c r="J435" s="2" t="s">
        <v>3479</v>
      </c>
      <c r="K435" s="22" t="s">
        <v>1038</v>
      </c>
      <c r="L435" s="2" t="s">
        <v>3489</v>
      </c>
      <c r="M435" s="2" t="s">
        <v>3489</v>
      </c>
      <c r="N435" s="2" t="s">
        <v>3489</v>
      </c>
      <c r="O435" s="2" t="s">
        <v>1098</v>
      </c>
      <c r="P435" s="2" t="str">
        <f t="shared" si="12"/>
        <v>A-Onsite</v>
      </c>
      <c r="Q435" s="2" t="str">
        <f t="shared" si="13"/>
        <v>A-S2_Onsite</v>
      </c>
      <c r="R435" s="2" t="s">
        <v>3476</v>
      </c>
      <c r="S435" s="2" t="s">
        <v>1041</v>
      </c>
      <c r="T435" s="21" t="s">
        <v>3477</v>
      </c>
    </row>
    <row r="436" spans="1:20" x14ac:dyDescent="0.3">
      <c r="A436" s="21" t="s">
        <v>513</v>
      </c>
      <c r="B436" s="21" t="s">
        <v>1054</v>
      </c>
      <c r="C436" s="21" t="s">
        <v>514</v>
      </c>
      <c r="D436" s="21" t="s">
        <v>515</v>
      </c>
      <c r="E436" s="2" t="s">
        <v>3574</v>
      </c>
      <c r="F436" s="21" t="s">
        <v>3480</v>
      </c>
      <c r="G436" s="21" t="s">
        <v>1034</v>
      </c>
      <c r="H436" s="21" t="s">
        <v>997</v>
      </c>
      <c r="I436" s="21" t="s">
        <v>5012</v>
      </c>
      <c r="J436" s="2" t="s">
        <v>3481</v>
      </c>
      <c r="K436" s="22" t="s">
        <v>1048</v>
      </c>
      <c r="L436" s="2" t="s">
        <v>3489</v>
      </c>
      <c r="M436" s="2" t="s">
        <v>3489</v>
      </c>
      <c r="N436" s="2" t="s">
        <v>3489</v>
      </c>
      <c r="O436" s="2" t="s">
        <v>1098</v>
      </c>
      <c r="P436" s="2" t="str">
        <f t="shared" si="12"/>
        <v>A-Onsite</v>
      </c>
      <c r="Q436" s="2" t="str">
        <f t="shared" si="13"/>
        <v>A-S2_Onsite</v>
      </c>
      <c r="R436" s="2" t="s">
        <v>3476</v>
      </c>
      <c r="S436" s="2" t="s">
        <v>1041</v>
      </c>
      <c r="T436" s="21" t="s">
        <v>3477</v>
      </c>
    </row>
    <row r="437" spans="1:20" x14ac:dyDescent="0.3">
      <c r="A437" s="21" t="s">
        <v>513</v>
      </c>
      <c r="B437" s="21" t="s">
        <v>1054</v>
      </c>
      <c r="C437" s="21" t="s">
        <v>514</v>
      </c>
      <c r="D437" s="21" t="s">
        <v>515</v>
      </c>
      <c r="E437" s="2" t="s">
        <v>3574</v>
      </c>
      <c r="F437" s="21" t="s">
        <v>3482</v>
      </c>
      <c r="G437" s="21" t="s">
        <v>1063</v>
      </c>
      <c r="H437" s="21" t="s">
        <v>3483</v>
      </c>
      <c r="I437" s="21" t="s">
        <v>5013</v>
      </c>
      <c r="J437" s="2" t="s">
        <v>3484</v>
      </c>
      <c r="K437" s="22" t="s">
        <v>1038</v>
      </c>
      <c r="L437" s="2" t="s">
        <v>3489</v>
      </c>
      <c r="M437" s="2" t="s">
        <v>3489</v>
      </c>
      <c r="N437" s="2" t="s">
        <v>3489</v>
      </c>
      <c r="O437" s="2" t="s">
        <v>1098</v>
      </c>
      <c r="P437" s="2" t="str">
        <f t="shared" si="12"/>
        <v>A-Onsite</v>
      </c>
      <c r="Q437" s="2" t="str">
        <f t="shared" si="13"/>
        <v>A-S2_Onsite</v>
      </c>
      <c r="R437" s="2" t="s">
        <v>3476</v>
      </c>
      <c r="S437" s="2" t="s">
        <v>1041</v>
      </c>
      <c r="T437" s="21" t="s">
        <v>3477</v>
      </c>
    </row>
    <row r="438" spans="1:20" x14ac:dyDescent="0.3">
      <c r="A438" s="21" t="s">
        <v>516</v>
      </c>
      <c r="B438" s="21" t="s">
        <v>1054</v>
      </c>
      <c r="C438" s="21" t="s">
        <v>517</v>
      </c>
      <c r="D438" s="21" t="s">
        <v>518</v>
      </c>
      <c r="E438" s="2" t="s">
        <v>3575</v>
      </c>
      <c r="F438" s="21" t="s">
        <v>3478</v>
      </c>
      <c r="G438" s="21" t="s">
        <v>1044</v>
      </c>
      <c r="H438" s="21" t="s">
        <v>1005</v>
      </c>
      <c r="I438" s="21" t="s">
        <v>5014</v>
      </c>
      <c r="J438" s="2" t="s">
        <v>3479</v>
      </c>
      <c r="K438" s="22" t="s">
        <v>1038</v>
      </c>
      <c r="L438" s="2" t="s">
        <v>1314</v>
      </c>
      <c r="M438" s="2" t="s">
        <v>1059</v>
      </c>
      <c r="N438" s="2" t="s">
        <v>1315</v>
      </c>
      <c r="O438" s="2" t="s">
        <v>1040</v>
      </c>
      <c r="P438" s="2" t="str">
        <f t="shared" si="12"/>
        <v>P-Onsite</v>
      </c>
      <c r="Q438" s="2" t="str">
        <f t="shared" si="13"/>
        <v>P-S2_Onsite</v>
      </c>
      <c r="R438" s="2" t="s">
        <v>3476</v>
      </c>
      <c r="S438" s="2" t="s">
        <v>1041</v>
      </c>
      <c r="T438" s="21" t="s">
        <v>3477</v>
      </c>
    </row>
    <row r="439" spans="1:20" x14ac:dyDescent="0.3">
      <c r="A439" s="21" t="s">
        <v>519</v>
      </c>
      <c r="B439" s="21" t="s">
        <v>1054</v>
      </c>
      <c r="C439" s="21" t="s">
        <v>520</v>
      </c>
      <c r="D439" s="21" t="s">
        <v>521</v>
      </c>
      <c r="E439" s="2" t="s">
        <v>1391</v>
      </c>
      <c r="F439" s="21" t="s">
        <v>3480</v>
      </c>
      <c r="G439" s="21" t="s">
        <v>1034</v>
      </c>
      <c r="H439" s="21" t="s">
        <v>997</v>
      </c>
      <c r="I439" s="21" t="s">
        <v>5015</v>
      </c>
      <c r="J439" s="2" t="s">
        <v>3481</v>
      </c>
      <c r="K439" s="22" t="s">
        <v>1048</v>
      </c>
      <c r="L439" s="2" t="s">
        <v>1157</v>
      </c>
      <c r="M439" s="2" t="s">
        <v>1059</v>
      </c>
      <c r="N439" s="2" t="s">
        <v>1158</v>
      </c>
      <c r="O439" s="2" t="s">
        <v>1040</v>
      </c>
      <c r="P439" s="2" t="str">
        <f t="shared" si="12"/>
        <v>P-Onsite</v>
      </c>
      <c r="Q439" s="2" t="str">
        <f t="shared" si="13"/>
        <v>P-S2_Onsite</v>
      </c>
      <c r="R439" s="2" t="s">
        <v>3476</v>
      </c>
      <c r="S439" s="2" t="s">
        <v>1041</v>
      </c>
      <c r="T439" s="21" t="s">
        <v>3477</v>
      </c>
    </row>
    <row r="440" spans="1:20" x14ac:dyDescent="0.3">
      <c r="A440" s="21" t="s">
        <v>519</v>
      </c>
      <c r="B440" s="21" t="s">
        <v>1054</v>
      </c>
      <c r="C440" s="21" t="s">
        <v>520</v>
      </c>
      <c r="D440" s="21" t="s">
        <v>521</v>
      </c>
      <c r="E440" s="2" t="s">
        <v>1391</v>
      </c>
      <c r="F440" s="21" t="s">
        <v>3482</v>
      </c>
      <c r="G440" s="21" t="s">
        <v>1063</v>
      </c>
      <c r="H440" s="21" t="s">
        <v>3483</v>
      </c>
      <c r="I440" s="21" t="s">
        <v>5016</v>
      </c>
      <c r="J440" s="2" t="s">
        <v>3484</v>
      </c>
      <c r="K440" s="22" t="s">
        <v>1038</v>
      </c>
      <c r="L440" s="2" t="s">
        <v>1157</v>
      </c>
      <c r="M440" s="2" t="s">
        <v>1059</v>
      </c>
      <c r="N440" s="2" t="s">
        <v>1158</v>
      </c>
      <c r="O440" s="2" t="s">
        <v>1040</v>
      </c>
      <c r="P440" s="2" t="str">
        <f t="shared" si="12"/>
        <v>P-Onsite</v>
      </c>
      <c r="Q440" s="2" t="str">
        <f t="shared" si="13"/>
        <v>P-S2_Onsite</v>
      </c>
      <c r="R440" s="2" t="s">
        <v>3476</v>
      </c>
      <c r="S440" s="2" t="s">
        <v>1041</v>
      </c>
      <c r="T440" s="21" t="s">
        <v>3477</v>
      </c>
    </row>
    <row r="441" spans="1:20" x14ac:dyDescent="0.3">
      <c r="A441" s="21" t="s">
        <v>522</v>
      </c>
      <c r="B441" s="21" t="s">
        <v>1054</v>
      </c>
      <c r="C441" s="21" t="s">
        <v>523</v>
      </c>
      <c r="D441" s="21" t="s">
        <v>524</v>
      </c>
      <c r="E441" s="2" t="s">
        <v>3576</v>
      </c>
      <c r="F441" s="21" t="s">
        <v>3473</v>
      </c>
      <c r="G441" s="21" t="s">
        <v>1050</v>
      </c>
      <c r="H441" s="21" t="s">
        <v>3474</v>
      </c>
      <c r="I441" s="21" t="s">
        <v>5017</v>
      </c>
      <c r="J441" s="2" t="s">
        <v>3475</v>
      </c>
      <c r="K441" s="22" t="s">
        <v>1048</v>
      </c>
      <c r="L441" s="2" t="s">
        <v>3489</v>
      </c>
      <c r="M441" s="2" t="s">
        <v>3489</v>
      </c>
      <c r="N441" s="2" t="s">
        <v>3489</v>
      </c>
      <c r="O441" s="2" t="s">
        <v>1098</v>
      </c>
      <c r="P441" s="2" t="str">
        <f t="shared" si="12"/>
        <v>A-Onsite</v>
      </c>
      <c r="Q441" s="2" t="str">
        <f t="shared" si="13"/>
        <v>A-S2_Onsite</v>
      </c>
      <c r="R441" s="2" t="s">
        <v>3476</v>
      </c>
      <c r="S441" s="2" t="s">
        <v>1041</v>
      </c>
      <c r="T441" s="21" t="s">
        <v>3477</v>
      </c>
    </row>
    <row r="442" spans="1:20" x14ac:dyDescent="0.3">
      <c r="A442" s="21" t="s">
        <v>522</v>
      </c>
      <c r="B442" s="21" t="s">
        <v>1054</v>
      </c>
      <c r="C442" s="21" t="s">
        <v>523</v>
      </c>
      <c r="D442" s="21" t="s">
        <v>524</v>
      </c>
      <c r="E442" s="2" t="s">
        <v>3576</v>
      </c>
      <c r="F442" s="21" t="s">
        <v>3478</v>
      </c>
      <c r="G442" s="21" t="s">
        <v>1044</v>
      </c>
      <c r="H442" s="21" t="s">
        <v>1005</v>
      </c>
      <c r="I442" s="21" t="s">
        <v>5018</v>
      </c>
      <c r="J442" s="2" t="s">
        <v>3479</v>
      </c>
      <c r="K442" s="22" t="s">
        <v>1038</v>
      </c>
      <c r="L442" s="2" t="s">
        <v>3489</v>
      </c>
      <c r="M442" s="2" t="s">
        <v>3489</v>
      </c>
      <c r="N442" s="2" t="s">
        <v>3489</v>
      </c>
      <c r="O442" s="2" t="s">
        <v>1098</v>
      </c>
      <c r="P442" s="2" t="str">
        <f t="shared" si="12"/>
        <v>A-Onsite</v>
      </c>
      <c r="Q442" s="2" t="str">
        <f t="shared" si="13"/>
        <v>A-S2_Onsite</v>
      </c>
      <c r="R442" s="2" t="s">
        <v>3476</v>
      </c>
      <c r="S442" s="2" t="s">
        <v>1041</v>
      </c>
      <c r="T442" s="21" t="s">
        <v>3477</v>
      </c>
    </row>
    <row r="443" spans="1:20" x14ac:dyDescent="0.3">
      <c r="A443" s="21" t="s">
        <v>522</v>
      </c>
      <c r="B443" s="21" t="s">
        <v>1054</v>
      </c>
      <c r="C443" s="21" t="s">
        <v>523</v>
      </c>
      <c r="D443" s="21" t="s">
        <v>524</v>
      </c>
      <c r="E443" s="2" t="s">
        <v>3576</v>
      </c>
      <c r="F443" s="21" t="s">
        <v>3480</v>
      </c>
      <c r="G443" s="21" t="s">
        <v>1034</v>
      </c>
      <c r="H443" s="21" t="s">
        <v>997</v>
      </c>
      <c r="I443" s="21" t="s">
        <v>5019</v>
      </c>
      <c r="J443" s="2" t="s">
        <v>3481</v>
      </c>
      <c r="K443" s="22" t="s">
        <v>1048</v>
      </c>
      <c r="L443" s="2" t="s">
        <v>3489</v>
      </c>
      <c r="M443" s="2" t="s">
        <v>3489</v>
      </c>
      <c r="N443" s="2" t="s">
        <v>3489</v>
      </c>
      <c r="O443" s="2" t="s">
        <v>1098</v>
      </c>
      <c r="P443" s="2" t="str">
        <f t="shared" si="12"/>
        <v>A-Onsite</v>
      </c>
      <c r="Q443" s="2" t="str">
        <f t="shared" si="13"/>
        <v>A-S2_Onsite</v>
      </c>
      <c r="R443" s="2" t="s">
        <v>3476</v>
      </c>
      <c r="S443" s="2" t="s">
        <v>1041</v>
      </c>
      <c r="T443" s="21" t="s">
        <v>3477</v>
      </c>
    </row>
    <row r="444" spans="1:20" x14ac:dyDescent="0.3">
      <c r="A444" s="21" t="s">
        <v>522</v>
      </c>
      <c r="B444" s="21" t="s">
        <v>1054</v>
      </c>
      <c r="C444" s="21" t="s">
        <v>523</v>
      </c>
      <c r="D444" s="21" t="s">
        <v>524</v>
      </c>
      <c r="E444" s="2" t="s">
        <v>3576</v>
      </c>
      <c r="F444" s="21" t="s">
        <v>3482</v>
      </c>
      <c r="G444" s="21" t="s">
        <v>1063</v>
      </c>
      <c r="H444" s="21" t="s">
        <v>3483</v>
      </c>
      <c r="I444" s="21" t="s">
        <v>5020</v>
      </c>
      <c r="J444" s="2" t="s">
        <v>3484</v>
      </c>
      <c r="K444" s="22" t="s">
        <v>1038</v>
      </c>
      <c r="L444" s="2" t="s">
        <v>3489</v>
      </c>
      <c r="M444" s="2" t="s">
        <v>3489</v>
      </c>
      <c r="N444" s="2" t="s">
        <v>3489</v>
      </c>
      <c r="O444" s="2" t="s">
        <v>1098</v>
      </c>
      <c r="P444" s="2" t="str">
        <f t="shared" si="12"/>
        <v>A-Onsite</v>
      </c>
      <c r="Q444" s="2" t="str">
        <f t="shared" si="13"/>
        <v>A-S2_Onsite</v>
      </c>
      <c r="R444" s="2" t="s">
        <v>3476</v>
      </c>
      <c r="S444" s="2" t="s">
        <v>1041</v>
      </c>
      <c r="T444" s="21" t="s">
        <v>3477</v>
      </c>
    </row>
    <row r="445" spans="1:20" x14ac:dyDescent="0.3">
      <c r="A445" s="21" t="s">
        <v>525</v>
      </c>
      <c r="B445" s="21" t="s">
        <v>1054</v>
      </c>
      <c r="C445" s="21" t="s">
        <v>526</v>
      </c>
      <c r="D445" s="21" t="s">
        <v>527</v>
      </c>
      <c r="E445" s="2" t="s">
        <v>1394</v>
      </c>
      <c r="F445" s="21" t="s">
        <v>3473</v>
      </c>
      <c r="G445" s="21" t="s">
        <v>1050</v>
      </c>
      <c r="H445" s="21" t="s">
        <v>3474</v>
      </c>
      <c r="I445" s="21" t="s">
        <v>5021</v>
      </c>
      <c r="J445" s="2" t="s">
        <v>3475</v>
      </c>
      <c r="K445" s="22" t="s">
        <v>1048</v>
      </c>
      <c r="L445" s="2" t="s">
        <v>1300</v>
      </c>
      <c r="M445" s="2" t="s">
        <v>1059</v>
      </c>
      <c r="N445" s="2" t="s">
        <v>1375</v>
      </c>
      <c r="O445" s="2" t="s">
        <v>1040</v>
      </c>
      <c r="P445" s="2" t="str">
        <f t="shared" si="12"/>
        <v>P-Onsite</v>
      </c>
      <c r="Q445" s="2" t="str">
        <f t="shared" si="13"/>
        <v>P-S2_Onsite</v>
      </c>
      <c r="R445" s="2" t="s">
        <v>3476</v>
      </c>
      <c r="S445" s="2" t="s">
        <v>1041</v>
      </c>
      <c r="T445" s="21" t="s">
        <v>3477</v>
      </c>
    </row>
    <row r="446" spans="1:20" x14ac:dyDescent="0.3">
      <c r="A446" s="21" t="s">
        <v>525</v>
      </c>
      <c r="B446" s="21" t="s">
        <v>1054</v>
      </c>
      <c r="C446" s="21" t="s">
        <v>526</v>
      </c>
      <c r="D446" s="21" t="s">
        <v>527</v>
      </c>
      <c r="E446" s="2" t="s">
        <v>1394</v>
      </c>
      <c r="F446" s="21" t="s">
        <v>3480</v>
      </c>
      <c r="G446" s="21" t="s">
        <v>1034</v>
      </c>
      <c r="H446" s="21" t="s">
        <v>997</v>
      </c>
      <c r="I446" s="21" t="s">
        <v>5022</v>
      </c>
      <c r="J446" s="2" t="s">
        <v>3481</v>
      </c>
      <c r="K446" s="22" t="s">
        <v>1048</v>
      </c>
      <c r="L446" s="2" t="s">
        <v>1300</v>
      </c>
      <c r="M446" s="2" t="s">
        <v>1059</v>
      </c>
      <c r="N446" s="2" t="s">
        <v>1375</v>
      </c>
      <c r="O446" s="2" t="s">
        <v>1040</v>
      </c>
      <c r="P446" s="2" t="str">
        <f t="shared" si="12"/>
        <v>P-Onsite</v>
      </c>
      <c r="Q446" s="2" t="str">
        <f t="shared" si="13"/>
        <v>P-S2_Onsite</v>
      </c>
      <c r="R446" s="2" t="s">
        <v>3476</v>
      </c>
      <c r="S446" s="2" t="s">
        <v>1041</v>
      </c>
      <c r="T446" s="21" t="s">
        <v>3477</v>
      </c>
    </row>
    <row r="447" spans="1:20" x14ac:dyDescent="0.3">
      <c r="A447" s="21" t="s">
        <v>528</v>
      </c>
      <c r="B447" s="21" t="s">
        <v>1054</v>
      </c>
      <c r="C447" s="21" t="s">
        <v>529</v>
      </c>
      <c r="D447" s="21" t="s">
        <v>530</v>
      </c>
      <c r="E447" s="2" t="s">
        <v>3577</v>
      </c>
      <c r="F447" s="21" t="s">
        <v>3473</v>
      </c>
      <c r="G447" s="21" t="s">
        <v>1050</v>
      </c>
      <c r="H447" s="21" t="s">
        <v>3474</v>
      </c>
      <c r="I447" s="21" t="s">
        <v>5023</v>
      </c>
      <c r="J447" s="2" t="s">
        <v>3475</v>
      </c>
      <c r="K447" s="22" t="s">
        <v>1048</v>
      </c>
      <c r="L447" s="2" t="s">
        <v>1164</v>
      </c>
      <c r="M447" s="2" t="s">
        <v>1059</v>
      </c>
      <c r="N447" s="2" t="s">
        <v>1209</v>
      </c>
      <c r="O447" s="2" t="s">
        <v>1040</v>
      </c>
      <c r="P447" s="2" t="str">
        <f t="shared" si="12"/>
        <v>P-Onsite</v>
      </c>
      <c r="Q447" s="2" t="str">
        <f t="shared" si="13"/>
        <v>P-S2_Onsite</v>
      </c>
      <c r="R447" s="2" t="s">
        <v>3476</v>
      </c>
      <c r="S447" s="2" t="s">
        <v>1041</v>
      </c>
      <c r="T447" s="21" t="s">
        <v>3477</v>
      </c>
    </row>
    <row r="448" spans="1:20" x14ac:dyDescent="0.3">
      <c r="A448" s="21" t="s">
        <v>528</v>
      </c>
      <c r="B448" s="21" t="s">
        <v>1054</v>
      </c>
      <c r="C448" s="21" t="s">
        <v>529</v>
      </c>
      <c r="D448" s="21" t="s">
        <v>530</v>
      </c>
      <c r="E448" s="2" t="s">
        <v>3577</v>
      </c>
      <c r="F448" s="21" t="s">
        <v>3478</v>
      </c>
      <c r="G448" s="21" t="s">
        <v>1044</v>
      </c>
      <c r="H448" s="21" t="s">
        <v>1005</v>
      </c>
      <c r="I448" s="21" t="s">
        <v>5024</v>
      </c>
      <c r="J448" s="2" t="s">
        <v>3479</v>
      </c>
      <c r="K448" s="22" t="s">
        <v>1038</v>
      </c>
      <c r="L448" s="2" t="s">
        <v>1164</v>
      </c>
      <c r="M448" s="2" t="s">
        <v>1059</v>
      </c>
      <c r="N448" s="2" t="s">
        <v>1209</v>
      </c>
      <c r="O448" s="2" t="s">
        <v>1040</v>
      </c>
      <c r="P448" s="2" t="str">
        <f t="shared" si="12"/>
        <v>P-Onsite</v>
      </c>
      <c r="Q448" s="2" t="str">
        <f t="shared" si="13"/>
        <v>P-S2_Onsite</v>
      </c>
      <c r="R448" s="2" t="s">
        <v>3476</v>
      </c>
      <c r="S448" s="2" t="s">
        <v>1041</v>
      </c>
      <c r="T448" s="21" t="s">
        <v>3477</v>
      </c>
    </row>
    <row r="449" spans="1:20" x14ac:dyDescent="0.3">
      <c r="A449" s="21" t="s">
        <v>528</v>
      </c>
      <c r="B449" s="21" t="s">
        <v>1054</v>
      </c>
      <c r="C449" s="21" t="s">
        <v>529</v>
      </c>
      <c r="D449" s="21" t="s">
        <v>530</v>
      </c>
      <c r="E449" s="2" t="s">
        <v>3577</v>
      </c>
      <c r="F449" s="21" t="s">
        <v>3480</v>
      </c>
      <c r="G449" s="21" t="s">
        <v>1034</v>
      </c>
      <c r="H449" s="21" t="s">
        <v>997</v>
      </c>
      <c r="I449" s="21" t="s">
        <v>5025</v>
      </c>
      <c r="J449" s="2" t="s">
        <v>3481</v>
      </c>
      <c r="K449" s="22" t="s">
        <v>1048</v>
      </c>
      <c r="L449" s="2" t="s">
        <v>1164</v>
      </c>
      <c r="M449" s="2" t="s">
        <v>1059</v>
      </c>
      <c r="N449" s="2" t="s">
        <v>1209</v>
      </c>
      <c r="O449" s="2" t="s">
        <v>1040</v>
      </c>
      <c r="P449" s="2" t="str">
        <f t="shared" si="12"/>
        <v>P-Onsite</v>
      </c>
      <c r="Q449" s="2" t="str">
        <f t="shared" si="13"/>
        <v>P-S2_Onsite</v>
      </c>
      <c r="R449" s="2" t="s">
        <v>3476</v>
      </c>
      <c r="S449" s="2" t="s">
        <v>1041</v>
      </c>
      <c r="T449" s="21" t="s">
        <v>3477</v>
      </c>
    </row>
    <row r="450" spans="1:20" x14ac:dyDescent="0.3">
      <c r="A450" s="21" t="s">
        <v>528</v>
      </c>
      <c r="B450" s="21" t="s">
        <v>1054</v>
      </c>
      <c r="C450" s="21" t="s">
        <v>529</v>
      </c>
      <c r="D450" s="21" t="s">
        <v>530</v>
      </c>
      <c r="E450" s="2" t="s">
        <v>3577</v>
      </c>
      <c r="F450" s="21" t="s">
        <v>3482</v>
      </c>
      <c r="G450" s="21" t="s">
        <v>1063</v>
      </c>
      <c r="H450" s="21" t="s">
        <v>3483</v>
      </c>
      <c r="I450" s="21" t="s">
        <v>5026</v>
      </c>
      <c r="J450" s="2" t="s">
        <v>3484</v>
      </c>
      <c r="K450" s="22" t="s">
        <v>1038</v>
      </c>
      <c r="L450" s="2" t="s">
        <v>1164</v>
      </c>
      <c r="M450" s="2" t="s">
        <v>1059</v>
      </c>
      <c r="N450" s="2" t="s">
        <v>1209</v>
      </c>
      <c r="O450" s="2" t="s">
        <v>1040</v>
      </c>
      <c r="P450" s="2" t="str">
        <f t="shared" si="12"/>
        <v>P-Onsite</v>
      </c>
      <c r="Q450" s="2" t="str">
        <f t="shared" si="13"/>
        <v>P-S2_Onsite</v>
      </c>
      <c r="R450" s="2" t="s">
        <v>3476</v>
      </c>
      <c r="S450" s="2" t="s">
        <v>1041</v>
      </c>
      <c r="T450" s="21" t="s">
        <v>3477</v>
      </c>
    </row>
    <row r="451" spans="1:20" x14ac:dyDescent="0.3">
      <c r="A451" s="21" t="s">
        <v>531</v>
      </c>
      <c r="B451" s="21" t="s">
        <v>1054</v>
      </c>
      <c r="C451" s="21" t="s">
        <v>532</v>
      </c>
      <c r="D451" s="21" t="s">
        <v>533</v>
      </c>
      <c r="E451" s="2" t="s">
        <v>3578</v>
      </c>
      <c r="F451" s="21" t="s">
        <v>3473</v>
      </c>
      <c r="G451" s="21" t="s">
        <v>1050</v>
      </c>
      <c r="H451" s="21" t="s">
        <v>3474</v>
      </c>
      <c r="I451" s="21" t="s">
        <v>5027</v>
      </c>
      <c r="J451" s="2" t="s">
        <v>3475</v>
      </c>
      <c r="K451" s="22" t="s">
        <v>1048</v>
      </c>
      <c r="L451" s="2" t="s">
        <v>1089</v>
      </c>
      <c r="M451" s="2" t="s">
        <v>1059</v>
      </c>
      <c r="N451" s="2" t="s">
        <v>1124</v>
      </c>
      <c r="O451" s="2" t="s">
        <v>1040</v>
      </c>
      <c r="P451" s="2" t="str">
        <f t="shared" ref="P451:P514" si="14">CONCATENATE(LEFT(O451,1),"-",B451)</f>
        <v>P-Onsite</v>
      </c>
      <c r="Q451" s="2" t="str">
        <f t="shared" ref="Q451:Q514" si="15">CONCATENATE(LEFT($O451,1),"-",RIGHT($F451,9))</f>
        <v>P-S2_Onsite</v>
      </c>
      <c r="R451" s="2" t="s">
        <v>3476</v>
      </c>
      <c r="S451" s="2" t="s">
        <v>1041</v>
      </c>
      <c r="T451" s="21" t="s">
        <v>3477</v>
      </c>
    </row>
    <row r="452" spans="1:20" x14ac:dyDescent="0.3">
      <c r="A452" s="21" t="s">
        <v>531</v>
      </c>
      <c r="B452" s="21" t="s">
        <v>1054</v>
      </c>
      <c r="C452" s="21" t="s">
        <v>532</v>
      </c>
      <c r="D452" s="21" t="s">
        <v>533</v>
      </c>
      <c r="E452" s="2" t="s">
        <v>3578</v>
      </c>
      <c r="F452" s="21" t="s">
        <v>3478</v>
      </c>
      <c r="G452" s="21" t="s">
        <v>1044</v>
      </c>
      <c r="H452" s="21" t="s">
        <v>1005</v>
      </c>
      <c r="I452" s="21" t="s">
        <v>5028</v>
      </c>
      <c r="J452" s="2" t="s">
        <v>3479</v>
      </c>
      <c r="K452" s="22" t="s">
        <v>1038</v>
      </c>
      <c r="L452" s="2" t="s">
        <v>1089</v>
      </c>
      <c r="M452" s="2" t="s">
        <v>1059</v>
      </c>
      <c r="N452" s="2" t="s">
        <v>1124</v>
      </c>
      <c r="O452" s="2" t="s">
        <v>1040</v>
      </c>
      <c r="P452" s="2" t="str">
        <f t="shared" si="14"/>
        <v>P-Onsite</v>
      </c>
      <c r="Q452" s="2" t="str">
        <f t="shared" si="15"/>
        <v>P-S2_Onsite</v>
      </c>
      <c r="R452" s="2" t="s">
        <v>3476</v>
      </c>
      <c r="S452" s="2" t="s">
        <v>1041</v>
      </c>
      <c r="T452" s="21" t="s">
        <v>3477</v>
      </c>
    </row>
    <row r="453" spans="1:20" x14ac:dyDescent="0.3">
      <c r="A453" s="21" t="s">
        <v>531</v>
      </c>
      <c r="B453" s="21" t="s">
        <v>1054</v>
      </c>
      <c r="C453" s="21" t="s">
        <v>532</v>
      </c>
      <c r="D453" s="21" t="s">
        <v>533</v>
      </c>
      <c r="E453" s="2" t="s">
        <v>3578</v>
      </c>
      <c r="F453" s="21" t="s">
        <v>3480</v>
      </c>
      <c r="G453" s="21" t="s">
        <v>1034</v>
      </c>
      <c r="H453" s="21" t="s">
        <v>997</v>
      </c>
      <c r="I453" s="21" t="s">
        <v>5029</v>
      </c>
      <c r="J453" s="2" t="s">
        <v>3481</v>
      </c>
      <c r="K453" s="22" t="s">
        <v>1048</v>
      </c>
      <c r="L453" s="2" t="s">
        <v>1089</v>
      </c>
      <c r="M453" s="2" t="s">
        <v>1059</v>
      </c>
      <c r="N453" s="2" t="s">
        <v>1124</v>
      </c>
      <c r="O453" s="2" t="s">
        <v>1040</v>
      </c>
      <c r="P453" s="2" t="str">
        <f t="shared" si="14"/>
        <v>P-Onsite</v>
      </c>
      <c r="Q453" s="2" t="str">
        <f t="shared" si="15"/>
        <v>P-S2_Onsite</v>
      </c>
      <c r="R453" s="2" t="s">
        <v>3476</v>
      </c>
      <c r="S453" s="2" t="s">
        <v>1041</v>
      </c>
      <c r="T453" s="21" t="s">
        <v>3477</v>
      </c>
    </row>
    <row r="454" spans="1:20" x14ac:dyDescent="0.3">
      <c r="A454" s="21" t="s">
        <v>531</v>
      </c>
      <c r="B454" s="21" t="s">
        <v>1054</v>
      </c>
      <c r="C454" s="21" t="s">
        <v>532</v>
      </c>
      <c r="D454" s="21" t="s">
        <v>533</v>
      </c>
      <c r="E454" s="2" t="s">
        <v>3578</v>
      </c>
      <c r="F454" s="21" t="s">
        <v>3482</v>
      </c>
      <c r="G454" s="21" t="s">
        <v>1063</v>
      </c>
      <c r="H454" s="21" t="s">
        <v>3483</v>
      </c>
      <c r="I454" s="21" t="s">
        <v>5030</v>
      </c>
      <c r="J454" s="2" t="s">
        <v>3484</v>
      </c>
      <c r="K454" s="22" t="s">
        <v>1038</v>
      </c>
      <c r="L454" s="2" t="s">
        <v>1089</v>
      </c>
      <c r="M454" s="2" t="s">
        <v>1059</v>
      </c>
      <c r="N454" s="2" t="s">
        <v>1124</v>
      </c>
      <c r="O454" s="2" t="s">
        <v>1040</v>
      </c>
      <c r="P454" s="2" t="str">
        <f t="shared" si="14"/>
        <v>P-Onsite</v>
      </c>
      <c r="Q454" s="2" t="str">
        <f t="shared" si="15"/>
        <v>P-S2_Onsite</v>
      </c>
      <c r="R454" s="2" t="s">
        <v>3476</v>
      </c>
      <c r="S454" s="2" t="s">
        <v>1041</v>
      </c>
      <c r="T454" s="21" t="s">
        <v>3477</v>
      </c>
    </row>
    <row r="455" spans="1:20" x14ac:dyDescent="0.3">
      <c r="A455" s="21" t="s">
        <v>534</v>
      </c>
      <c r="B455" s="21" t="s">
        <v>1054</v>
      </c>
      <c r="C455" s="21" t="s">
        <v>535</v>
      </c>
      <c r="D455" s="21" t="s">
        <v>536</v>
      </c>
      <c r="E455" s="2" t="s">
        <v>3579</v>
      </c>
      <c r="F455" s="21" t="s">
        <v>3473</v>
      </c>
      <c r="G455" s="21" t="s">
        <v>1050</v>
      </c>
      <c r="H455" s="21" t="s">
        <v>3474</v>
      </c>
      <c r="I455" s="21" t="s">
        <v>5031</v>
      </c>
      <c r="J455" s="2" t="s">
        <v>3475</v>
      </c>
      <c r="K455" s="22" t="s">
        <v>1048</v>
      </c>
      <c r="L455" s="2" t="s">
        <v>3489</v>
      </c>
      <c r="M455" s="2" t="s">
        <v>3489</v>
      </c>
      <c r="N455" s="2" t="s">
        <v>3489</v>
      </c>
      <c r="O455" s="2" t="s">
        <v>1098</v>
      </c>
      <c r="P455" s="2" t="str">
        <f t="shared" si="14"/>
        <v>A-Onsite</v>
      </c>
      <c r="Q455" s="2" t="str">
        <f t="shared" si="15"/>
        <v>A-S2_Onsite</v>
      </c>
      <c r="R455" s="2" t="s">
        <v>3476</v>
      </c>
      <c r="S455" s="2" t="s">
        <v>1041</v>
      </c>
      <c r="T455" s="21" t="s">
        <v>3477</v>
      </c>
    </row>
    <row r="456" spans="1:20" x14ac:dyDescent="0.3">
      <c r="A456" s="21" t="s">
        <v>534</v>
      </c>
      <c r="B456" s="21" t="s">
        <v>1054</v>
      </c>
      <c r="C456" s="21" t="s">
        <v>535</v>
      </c>
      <c r="D456" s="21" t="s">
        <v>536</v>
      </c>
      <c r="E456" s="2" t="s">
        <v>3579</v>
      </c>
      <c r="F456" s="21" t="s">
        <v>3478</v>
      </c>
      <c r="G456" s="21" t="s">
        <v>1044</v>
      </c>
      <c r="H456" s="21" t="s">
        <v>1005</v>
      </c>
      <c r="I456" s="21" t="s">
        <v>5032</v>
      </c>
      <c r="J456" s="2" t="s">
        <v>3479</v>
      </c>
      <c r="K456" s="22" t="s">
        <v>1038</v>
      </c>
      <c r="L456" s="2" t="s">
        <v>3489</v>
      </c>
      <c r="M456" s="2" t="s">
        <v>3489</v>
      </c>
      <c r="N456" s="2" t="s">
        <v>3489</v>
      </c>
      <c r="O456" s="2" t="s">
        <v>1098</v>
      </c>
      <c r="P456" s="2" t="str">
        <f t="shared" si="14"/>
        <v>A-Onsite</v>
      </c>
      <c r="Q456" s="2" t="str">
        <f t="shared" si="15"/>
        <v>A-S2_Onsite</v>
      </c>
      <c r="R456" s="2" t="s">
        <v>3476</v>
      </c>
      <c r="S456" s="2" t="s">
        <v>1041</v>
      </c>
      <c r="T456" s="21" t="s">
        <v>3477</v>
      </c>
    </row>
    <row r="457" spans="1:20" x14ac:dyDescent="0.3">
      <c r="A457" s="21" t="s">
        <v>534</v>
      </c>
      <c r="B457" s="21" t="s">
        <v>1054</v>
      </c>
      <c r="C457" s="21" t="s">
        <v>535</v>
      </c>
      <c r="D457" s="21" t="s">
        <v>536</v>
      </c>
      <c r="E457" s="2" t="s">
        <v>3579</v>
      </c>
      <c r="F457" s="21" t="s">
        <v>3480</v>
      </c>
      <c r="G457" s="21" t="s">
        <v>1034</v>
      </c>
      <c r="H457" s="21" t="s">
        <v>997</v>
      </c>
      <c r="I457" s="21" t="s">
        <v>5033</v>
      </c>
      <c r="J457" s="2" t="s">
        <v>3481</v>
      </c>
      <c r="K457" s="22" t="s">
        <v>1048</v>
      </c>
      <c r="L457" s="2" t="s">
        <v>3489</v>
      </c>
      <c r="M457" s="2" t="s">
        <v>3489</v>
      </c>
      <c r="N457" s="2" t="s">
        <v>3489</v>
      </c>
      <c r="O457" s="2" t="s">
        <v>1098</v>
      </c>
      <c r="P457" s="2" t="str">
        <f t="shared" si="14"/>
        <v>A-Onsite</v>
      </c>
      <c r="Q457" s="2" t="str">
        <f t="shared" si="15"/>
        <v>A-S2_Onsite</v>
      </c>
      <c r="R457" s="2" t="s">
        <v>3476</v>
      </c>
      <c r="S457" s="2" t="s">
        <v>1041</v>
      </c>
      <c r="T457" s="21" t="s">
        <v>3477</v>
      </c>
    </row>
    <row r="458" spans="1:20" x14ac:dyDescent="0.3">
      <c r="A458" s="21" t="s">
        <v>534</v>
      </c>
      <c r="B458" s="21" t="s">
        <v>1054</v>
      </c>
      <c r="C458" s="21" t="s">
        <v>535</v>
      </c>
      <c r="D458" s="21" t="s">
        <v>536</v>
      </c>
      <c r="E458" s="2" t="s">
        <v>3579</v>
      </c>
      <c r="F458" s="21" t="s">
        <v>3482</v>
      </c>
      <c r="G458" s="21" t="s">
        <v>1063</v>
      </c>
      <c r="H458" s="21" t="s">
        <v>3483</v>
      </c>
      <c r="I458" s="21" t="s">
        <v>5034</v>
      </c>
      <c r="J458" s="2" t="s">
        <v>3484</v>
      </c>
      <c r="K458" s="22" t="s">
        <v>1038</v>
      </c>
      <c r="L458" s="2" t="s">
        <v>3489</v>
      </c>
      <c r="M458" s="2" t="s">
        <v>3489</v>
      </c>
      <c r="N458" s="2" t="s">
        <v>3489</v>
      </c>
      <c r="O458" s="2" t="s">
        <v>1098</v>
      </c>
      <c r="P458" s="2" t="str">
        <f t="shared" si="14"/>
        <v>A-Onsite</v>
      </c>
      <c r="Q458" s="2" t="str">
        <f t="shared" si="15"/>
        <v>A-S2_Onsite</v>
      </c>
      <c r="R458" s="2" t="s">
        <v>3476</v>
      </c>
      <c r="S458" s="2" t="s">
        <v>1041</v>
      </c>
      <c r="T458" s="21" t="s">
        <v>3477</v>
      </c>
    </row>
    <row r="459" spans="1:20" x14ac:dyDescent="0.3">
      <c r="A459" s="21" t="s">
        <v>537</v>
      </c>
      <c r="B459" s="21" t="s">
        <v>1054</v>
      </c>
      <c r="C459" s="21" t="s">
        <v>538</v>
      </c>
      <c r="D459" s="21" t="s">
        <v>539</v>
      </c>
      <c r="E459" s="2" t="s">
        <v>3580</v>
      </c>
      <c r="F459" s="21" t="s">
        <v>3473</v>
      </c>
      <c r="G459" s="21" t="s">
        <v>1050</v>
      </c>
      <c r="H459" s="21" t="s">
        <v>3474</v>
      </c>
      <c r="I459" s="21" t="s">
        <v>5035</v>
      </c>
      <c r="J459" s="2" t="s">
        <v>3475</v>
      </c>
      <c r="K459" s="22" t="s">
        <v>1048</v>
      </c>
      <c r="L459" s="2" t="s">
        <v>3489</v>
      </c>
      <c r="M459" s="2" t="s">
        <v>3489</v>
      </c>
      <c r="N459" s="2" t="s">
        <v>3489</v>
      </c>
      <c r="O459" s="2" t="s">
        <v>1098</v>
      </c>
      <c r="P459" s="2" t="str">
        <f t="shared" si="14"/>
        <v>A-Onsite</v>
      </c>
      <c r="Q459" s="2" t="str">
        <f t="shared" si="15"/>
        <v>A-S2_Onsite</v>
      </c>
      <c r="R459" s="2" t="s">
        <v>3476</v>
      </c>
      <c r="S459" s="2" t="s">
        <v>1041</v>
      </c>
      <c r="T459" s="21" t="s">
        <v>3477</v>
      </c>
    </row>
    <row r="460" spans="1:20" x14ac:dyDescent="0.3">
      <c r="A460" s="21" t="s">
        <v>537</v>
      </c>
      <c r="B460" s="21" t="s">
        <v>1054</v>
      </c>
      <c r="C460" s="21" t="s">
        <v>538</v>
      </c>
      <c r="D460" s="21" t="s">
        <v>539</v>
      </c>
      <c r="E460" s="2" t="s">
        <v>3580</v>
      </c>
      <c r="F460" s="21" t="s">
        <v>3478</v>
      </c>
      <c r="G460" s="21" t="s">
        <v>1044</v>
      </c>
      <c r="H460" s="21" t="s">
        <v>1005</v>
      </c>
      <c r="I460" s="21" t="s">
        <v>5036</v>
      </c>
      <c r="J460" s="2" t="s">
        <v>3479</v>
      </c>
      <c r="K460" s="22" t="s">
        <v>1038</v>
      </c>
      <c r="L460" s="2" t="s">
        <v>3489</v>
      </c>
      <c r="M460" s="2" t="s">
        <v>3489</v>
      </c>
      <c r="N460" s="2" t="s">
        <v>3489</v>
      </c>
      <c r="O460" s="2" t="s">
        <v>1098</v>
      </c>
      <c r="P460" s="2" t="str">
        <f t="shared" si="14"/>
        <v>A-Onsite</v>
      </c>
      <c r="Q460" s="2" t="str">
        <f t="shared" si="15"/>
        <v>A-S2_Onsite</v>
      </c>
      <c r="R460" s="2" t="s">
        <v>3476</v>
      </c>
      <c r="S460" s="2" t="s">
        <v>1041</v>
      </c>
      <c r="T460" s="21" t="s">
        <v>3477</v>
      </c>
    </row>
    <row r="461" spans="1:20" x14ac:dyDescent="0.3">
      <c r="A461" s="21" t="s">
        <v>537</v>
      </c>
      <c r="B461" s="21" t="s">
        <v>1054</v>
      </c>
      <c r="C461" s="21" t="s">
        <v>538</v>
      </c>
      <c r="D461" s="21" t="s">
        <v>539</v>
      </c>
      <c r="E461" s="2" t="s">
        <v>3580</v>
      </c>
      <c r="F461" s="21" t="s">
        <v>3480</v>
      </c>
      <c r="G461" s="21" t="s">
        <v>1034</v>
      </c>
      <c r="H461" s="21" t="s">
        <v>997</v>
      </c>
      <c r="I461" s="21" t="s">
        <v>5037</v>
      </c>
      <c r="J461" s="2" t="s">
        <v>3481</v>
      </c>
      <c r="K461" s="22" t="s">
        <v>1048</v>
      </c>
      <c r="L461" s="2" t="s">
        <v>3489</v>
      </c>
      <c r="M461" s="2" t="s">
        <v>3489</v>
      </c>
      <c r="N461" s="2" t="s">
        <v>3489</v>
      </c>
      <c r="O461" s="2" t="s">
        <v>1098</v>
      </c>
      <c r="P461" s="2" t="str">
        <f t="shared" si="14"/>
        <v>A-Onsite</v>
      </c>
      <c r="Q461" s="2" t="str">
        <f t="shared" si="15"/>
        <v>A-S2_Onsite</v>
      </c>
      <c r="R461" s="2" t="s">
        <v>3476</v>
      </c>
      <c r="S461" s="2" t="s">
        <v>1041</v>
      </c>
      <c r="T461" s="21" t="s">
        <v>3477</v>
      </c>
    </row>
    <row r="462" spans="1:20" x14ac:dyDescent="0.3">
      <c r="A462" s="21" t="s">
        <v>537</v>
      </c>
      <c r="B462" s="21" t="s">
        <v>1054</v>
      </c>
      <c r="C462" s="21" t="s">
        <v>538</v>
      </c>
      <c r="D462" s="21" t="s">
        <v>539</v>
      </c>
      <c r="E462" s="2" t="s">
        <v>3580</v>
      </c>
      <c r="F462" s="21" t="s">
        <v>3482</v>
      </c>
      <c r="G462" s="21" t="s">
        <v>1063</v>
      </c>
      <c r="H462" s="21" t="s">
        <v>3483</v>
      </c>
      <c r="I462" s="21" t="s">
        <v>5038</v>
      </c>
      <c r="J462" s="2" t="s">
        <v>3484</v>
      </c>
      <c r="K462" s="22" t="s">
        <v>1038</v>
      </c>
      <c r="L462" s="2" t="s">
        <v>3489</v>
      </c>
      <c r="M462" s="2" t="s">
        <v>3489</v>
      </c>
      <c r="N462" s="2" t="s">
        <v>3489</v>
      </c>
      <c r="O462" s="2" t="s">
        <v>1098</v>
      </c>
      <c r="P462" s="2" t="str">
        <f t="shared" si="14"/>
        <v>A-Onsite</v>
      </c>
      <c r="Q462" s="2" t="str">
        <f t="shared" si="15"/>
        <v>A-S2_Onsite</v>
      </c>
      <c r="R462" s="2" t="s">
        <v>3476</v>
      </c>
      <c r="S462" s="2" t="s">
        <v>1041</v>
      </c>
      <c r="T462" s="21" t="s">
        <v>3477</v>
      </c>
    </row>
    <row r="463" spans="1:20" x14ac:dyDescent="0.3">
      <c r="A463" s="21" t="s">
        <v>543</v>
      </c>
      <c r="B463" s="21" t="s">
        <v>1054</v>
      </c>
      <c r="C463" s="21" t="s">
        <v>544</v>
      </c>
      <c r="D463" s="21" t="s">
        <v>545</v>
      </c>
      <c r="E463" s="2" t="s">
        <v>1397</v>
      </c>
      <c r="F463" s="21" t="s">
        <v>3480</v>
      </c>
      <c r="G463" s="21" t="s">
        <v>1034</v>
      </c>
      <c r="H463" s="21" t="s">
        <v>997</v>
      </c>
      <c r="I463" s="21" t="s">
        <v>5039</v>
      </c>
      <c r="J463" s="2" t="s">
        <v>3481</v>
      </c>
      <c r="K463" s="22" t="s">
        <v>1048</v>
      </c>
      <c r="L463" s="2" t="s">
        <v>1058</v>
      </c>
      <c r="M463" s="2" t="s">
        <v>1059</v>
      </c>
      <c r="N463" s="2" t="s">
        <v>1106</v>
      </c>
      <c r="O463" s="2" t="s">
        <v>1040</v>
      </c>
      <c r="P463" s="2" t="str">
        <f t="shared" si="14"/>
        <v>P-Onsite</v>
      </c>
      <c r="Q463" s="2" t="str">
        <f t="shared" si="15"/>
        <v>P-S2_Onsite</v>
      </c>
      <c r="R463" s="2" t="s">
        <v>3476</v>
      </c>
      <c r="S463" s="2" t="s">
        <v>1041</v>
      </c>
      <c r="T463" s="21" t="s">
        <v>3477</v>
      </c>
    </row>
    <row r="464" spans="1:20" x14ac:dyDescent="0.3">
      <c r="A464" s="21" t="s">
        <v>543</v>
      </c>
      <c r="B464" s="21" t="s">
        <v>1054</v>
      </c>
      <c r="C464" s="21" t="s">
        <v>544</v>
      </c>
      <c r="D464" s="21" t="s">
        <v>545</v>
      </c>
      <c r="E464" s="2" t="s">
        <v>1397</v>
      </c>
      <c r="F464" s="21" t="s">
        <v>3482</v>
      </c>
      <c r="G464" s="21" t="s">
        <v>1063</v>
      </c>
      <c r="H464" s="21" t="s">
        <v>3483</v>
      </c>
      <c r="I464" s="21" t="s">
        <v>5040</v>
      </c>
      <c r="J464" s="2" t="s">
        <v>3484</v>
      </c>
      <c r="K464" s="22" t="s">
        <v>1038</v>
      </c>
      <c r="L464" s="2" t="s">
        <v>1058</v>
      </c>
      <c r="M464" s="2" t="s">
        <v>1059</v>
      </c>
      <c r="N464" s="2" t="s">
        <v>1106</v>
      </c>
      <c r="O464" s="2" t="s">
        <v>1040</v>
      </c>
      <c r="P464" s="2" t="str">
        <f t="shared" si="14"/>
        <v>P-Onsite</v>
      </c>
      <c r="Q464" s="2" t="str">
        <f t="shared" si="15"/>
        <v>P-S2_Onsite</v>
      </c>
      <c r="R464" s="2" t="s">
        <v>3476</v>
      </c>
      <c r="S464" s="2" t="s">
        <v>1041</v>
      </c>
      <c r="T464" s="21" t="s">
        <v>3477</v>
      </c>
    </row>
    <row r="465" spans="1:20" x14ac:dyDescent="0.3">
      <c r="A465" s="21" t="s">
        <v>546</v>
      </c>
      <c r="B465" s="21" t="s">
        <v>1054</v>
      </c>
      <c r="C465" s="21" t="s">
        <v>547</v>
      </c>
      <c r="D465" s="21" t="s">
        <v>548</v>
      </c>
      <c r="E465" s="2" t="s">
        <v>3581</v>
      </c>
      <c r="F465" s="21" t="s">
        <v>3473</v>
      </c>
      <c r="G465" s="21" t="s">
        <v>1050</v>
      </c>
      <c r="H465" s="21" t="s">
        <v>3474</v>
      </c>
      <c r="I465" s="21" t="s">
        <v>5041</v>
      </c>
      <c r="J465" s="2" t="s">
        <v>3475</v>
      </c>
      <c r="K465" s="22" t="s">
        <v>1048</v>
      </c>
      <c r="L465" s="2" t="s">
        <v>1164</v>
      </c>
      <c r="M465" s="2" t="s">
        <v>1059</v>
      </c>
      <c r="N465" s="2" t="s">
        <v>1209</v>
      </c>
      <c r="O465" s="2" t="s">
        <v>1040</v>
      </c>
      <c r="P465" s="2" t="str">
        <f t="shared" si="14"/>
        <v>P-Onsite</v>
      </c>
      <c r="Q465" s="2" t="str">
        <f t="shared" si="15"/>
        <v>P-S2_Onsite</v>
      </c>
      <c r="R465" s="2" t="s">
        <v>3476</v>
      </c>
      <c r="S465" s="2" t="s">
        <v>1041</v>
      </c>
      <c r="T465" s="21" t="s">
        <v>3477</v>
      </c>
    </row>
    <row r="466" spans="1:20" x14ac:dyDescent="0.3">
      <c r="A466" s="21" t="s">
        <v>546</v>
      </c>
      <c r="B466" s="21" t="s">
        <v>1054</v>
      </c>
      <c r="C466" s="21" t="s">
        <v>547</v>
      </c>
      <c r="D466" s="21" t="s">
        <v>548</v>
      </c>
      <c r="E466" s="2" t="s">
        <v>3581</v>
      </c>
      <c r="F466" s="21" t="s">
        <v>3478</v>
      </c>
      <c r="G466" s="21" t="s">
        <v>1044</v>
      </c>
      <c r="H466" s="21" t="s">
        <v>1005</v>
      </c>
      <c r="I466" s="21" t="s">
        <v>5042</v>
      </c>
      <c r="J466" s="2" t="s">
        <v>3479</v>
      </c>
      <c r="K466" s="22" t="s">
        <v>1038</v>
      </c>
      <c r="L466" s="2" t="s">
        <v>1164</v>
      </c>
      <c r="M466" s="2" t="s">
        <v>1059</v>
      </c>
      <c r="N466" s="2" t="s">
        <v>1209</v>
      </c>
      <c r="O466" s="2" t="s">
        <v>1040</v>
      </c>
      <c r="P466" s="2" t="str">
        <f t="shared" si="14"/>
        <v>P-Onsite</v>
      </c>
      <c r="Q466" s="2" t="str">
        <f t="shared" si="15"/>
        <v>P-S2_Onsite</v>
      </c>
      <c r="R466" s="2" t="s">
        <v>3476</v>
      </c>
      <c r="S466" s="2" t="s">
        <v>1041</v>
      </c>
      <c r="T466" s="21" t="s">
        <v>3477</v>
      </c>
    </row>
    <row r="467" spans="1:20" x14ac:dyDescent="0.3">
      <c r="A467" s="21" t="s">
        <v>546</v>
      </c>
      <c r="B467" s="21" t="s">
        <v>1054</v>
      </c>
      <c r="C467" s="21" t="s">
        <v>547</v>
      </c>
      <c r="D467" s="21" t="s">
        <v>548</v>
      </c>
      <c r="E467" s="2" t="s">
        <v>3581</v>
      </c>
      <c r="F467" s="21" t="s">
        <v>3480</v>
      </c>
      <c r="G467" s="21" t="s">
        <v>1034</v>
      </c>
      <c r="H467" s="21" t="s">
        <v>997</v>
      </c>
      <c r="I467" s="21" t="s">
        <v>5043</v>
      </c>
      <c r="J467" s="2" t="s">
        <v>3481</v>
      </c>
      <c r="K467" s="22" t="s">
        <v>1048</v>
      </c>
      <c r="L467" s="2" t="s">
        <v>1164</v>
      </c>
      <c r="M467" s="2" t="s">
        <v>1059</v>
      </c>
      <c r="N467" s="2" t="s">
        <v>1209</v>
      </c>
      <c r="O467" s="2" t="s">
        <v>1040</v>
      </c>
      <c r="P467" s="2" t="str">
        <f t="shared" si="14"/>
        <v>P-Onsite</v>
      </c>
      <c r="Q467" s="2" t="str">
        <f t="shared" si="15"/>
        <v>P-S2_Onsite</v>
      </c>
      <c r="R467" s="2" t="s">
        <v>3476</v>
      </c>
      <c r="S467" s="2" t="s">
        <v>1041</v>
      </c>
      <c r="T467" s="21" t="s">
        <v>3477</v>
      </c>
    </row>
    <row r="468" spans="1:20" x14ac:dyDescent="0.3">
      <c r="A468" s="21" t="s">
        <v>546</v>
      </c>
      <c r="B468" s="21" t="s">
        <v>1054</v>
      </c>
      <c r="C468" s="21" t="s">
        <v>547</v>
      </c>
      <c r="D468" s="21" t="s">
        <v>548</v>
      </c>
      <c r="E468" s="2" t="s">
        <v>3581</v>
      </c>
      <c r="F468" s="21" t="s">
        <v>3482</v>
      </c>
      <c r="G468" s="21" t="s">
        <v>1063</v>
      </c>
      <c r="H468" s="21" t="s">
        <v>3483</v>
      </c>
      <c r="I468" s="21" t="s">
        <v>5044</v>
      </c>
      <c r="J468" s="2" t="s">
        <v>3484</v>
      </c>
      <c r="K468" s="22" t="s">
        <v>1038</v>
      </c>
      <c r="L468" s="2" t="s">
        <v>1164</v>
      </c>
      <c r="M468" s="2" t="s">
        <v>1059</v>
      </c>
      <c r="N468" s="2" t="s">
        <v>1209</v>
      </c>
      <c r="O468" s="2" t="s">
        <v>1040</v>
      </c>
      <c r="P468" s="2" t="str">
        <f t="shared" si="14"/>
        <v>P-Onsite</v>
      </c>
      <c r="Q468" s="2" t="str">
        <f t="shared" si="15"/>
        <v>P-S2_Onsite</v>
      </c>
      <c r="R468" s="2" t="s">
        <v>3476</v>
      </c>
      <c r="S468" s="2" t="s">
        <v>1041</v>
      </c>
      <c r="T468" s="21" t="s">
        <v>3477</v>
      </c>
    </row>
    <row r="469" spans="1:20" x14ac:dyDescent="0.3">
      <c r="A469" s="21" t="s">
        <v>552</v>
      </c>
      <c r="B469" s="21" t="s">
        <v>1054</v>
      </c>
      <c r="C469" s="21" t="s">
        <v>553</v>
      </c>
      <c r="D469" s="21" t="s">
        <v>554</v>
      </c>
      <c r="E469" s="2" t="s">
        <v>3582</v>
      </c>
      <c r="F469" s="21" t="s">
        <v>3473</v>
      </c>
      <c r="G469" s="21" t="s">
        <v>1050</v>
      </c>
      <c r="H469" s="21" t="s">
        <v>3474</v>
      </c>
      <c r="I469" s="21" t="s">
        <v>5045</v>
      </c>
      <c r="J469" s="2" t="s">
        <v>3475</v>
      </c>
      <c r="K469" s="22" t="s">
        <v>1048</v>
      </c>
      <c r="L469" s="2" t="s">
        <v>1150</v>
      </c>
      <c r="M469" s="2" t="s">
        <v>1059</v>
      </c>
      <c r="N469" s="2" t="s">
        <v>1151</v>
      </c>
      <c r="O469" s="2" t="s">
        <v>1040</v>
      </c>
      <c r="P469" s="2" t="str">
        <f t="shared" si="14"/>
        <v>P-Onsite</v>
      </c>
      <c r="Q469" s="2" t="str">
        <f t="shared" si="15"/>
        <v>P-S2_Onsite</v>
      </c>
      <c r="R469" s="2" t="s">
        <v>3476</v>
      </c>
      <c r="S469" s="2" t="s">
        <v>1041</v>
      </c>
      <c r="T469" s="21" t="s">
        <v>3477</v>
      </c>
    </row>
    <row r="470" spans="1:20" x14ac:dyDescent="0.3">
      <c r="A470" s="21" t="s">
        <v>552</v>
      </c>
      <c r="B470" s="21" t="s">
        <v>1054</v>
      </c>
      <c r="C470" s="21" t="s">
        <v>553</v>
      </c>
      <c r="D470" s="21" t="s">
        <v>554</v>
      </c>
      <c r="E470" s="2" t="s">
        <v>3582</v>
      </c>
      <c r="F470" s="21" t="s">
        <v>3478</v>
      </c>
      <c r="G470" s="21" t="s">
        <v>1044</v>
      </c>
      <c r="H470" s="21" t="s">
        <v>1005</v>
      </c>
      <c r="I470" s="21" t="s">
        <v>5046</v>
      </c>
      <c r="J470" s="2" t="s">
        <v>3479</v>
      </c>
      <c r="K470" s="22" t="s">
        <v>1038</v>
      </c>
      <c r="L470" s="2" t="s">
        <v>1150</v>
      </c>
      <c r="M470" s="2" t="s">
        <v>1059</v>
      </c>
      <c r="N470" s="2" t="s">
        <v>1151</v>
      </c>
      <c r="O470" s="2" t="s">
        <v>1040</v>
      </c>
      <c r="P470" s="2" t="str">
        <f t="shared" si="14"/>
        <v>P-Onsite</v>
      </c>
      <c r="Q470" s="2" t="str">
        <f t="shared" si="15"/>
        <v>P-S2_Onsite</v>
      </c>
      <c r="R470" s="2" t="s">
        <v>3476</v>
      </c>
      <c r="S470" s="2" t="s">
        <v>1041</v>
      </c>
      <c r="T470" s="21" t="s">
        <v>3477</v>
      </c>
    </row>
    <row r="471" spans="1:20" x14ac:dyDescent="0.3">
      <c r="A471" s="21" t="s">
        <v>552</v>
      </c>
      <c r="B471" s="21" t="s">
        <v>1054</v>
      </c>
      <c r="C471" s="21" t="s">
        <v>553</v>
      </c>
      <c r="D471" s="21" t="s">
        <v>554</v>
      </c>
      <c r="E471" s="2" t="s">
        <v>3582</v>
      </c>
      <c r="F471" s="21" t="s">
        <v>3480</v>
      </c>
      <c r="G471" s="21" t="s">
        <v>1034</v>
      </c>
      <c r="H471" s="21" t="s">
        <v>997</v>
      </c>
      <c r="I471" s="21" t="s">
        <v>5047</v>
      </c>
      <c r="J471" s="2" t="s">
        <v>3481</v>
      </c>
      <c r="K471" s="22" t="s">
        <v>1048</v>
      </c>
      <c r="L471" s="2" t="s">
        <v>1150</v>
      </c>
      <c r="M471" s="2" t="s">
        <v>1059</v>
      </c>
      <c r="N471" s="2" t="s">
        <v>1151</v>
      </c>
      <c r="O471" s="2" t="s">
        <v>1040</v>
      </c>
      <c r="P471" s="2" t="str">
        <f t="shared" si="14"/>
        <v>P-Onsite</v>
      </c>
      <c r="Q471" s="2" t="str">
        <f t="shared" si="15"/>
        <v>P-S2_Onsite</v>
      </c>
      <c r="R471" s="2" t="s">
        <v>3476</v>
      </c>
      <c r="S471" s="2" t="s">
        <v>1041</v>
      </c>
      <c r="T471" s="21" t="s">
        <v>3477</v>
      </c>
    </row>
    <row r="472" spans="1:20" x14ac:dyDescent="0.3">
      <c r="A472" s="21" t="s">
        <v>552</v>
      </c>
      <c r="B472" s="21" t="s">
        <v>1054</v>
      </c>
      <c r="C472" s="21" t="s">
        <v>553</v>
      </c>
      <c r="D472" s="21" t="s">
        <v>554</v>
      </c>
      <c r="E472" s="2" t="s">
        <v>3582</v>
      </c>
      <c r="F472" s="21" t="s">
        <v>3482</v>
      </c>
      <c r="G472" s="21" t="s">
        <v>1063</v>
      </c>
      <c r="H472" s="21" t="s">
        <v>3483</v>
      </c>
      <c r="I472" s="21" t="s">
        <v>5048</v>
      </c>
      <c r="J472" s="2" t="s">
        <v>3484</v>
      </c>
      <c r="K472" s="22" t="s">
        <v>1038</v>
      </c>
      <c r="L472" s="2" t="s">
        <v>1150</v>
      </c>
      <c r="M472" s="2" t="s">
        <v>1059</v>
      </c>
      <c r="N472" s="2" t="s">
        <v>1151</v>
      </c>
      <c r="O472" s="2" t="s">
        <v>1040</v>
      </c>
      <c r="P472" s="2" t="str">
        <f t="shared" si="14"/>
        <v>P-Onsite</v>
      </c>
      <c r="Q472" s="2" t="str">
        <f t="shared" si="15"/>
        <v>P-S2_Onsite</v>
      </c>
      <c r="R472" s="2" t="s">
        <v>3476</v>
      </c>
      <c r="S472" s="2" t="s">
        <v>1041</v>
      </c>
      <c r="T472" s="21" t="s">
        <v>3477</v>
      </c>
    </row>
    <row r="473" spans="1:20" x14ac:dyDescent="0.3">
      <c r="A473" s="21" t="s">
        <v>555</v>
      </c>
      <c r="B473" s="21" t="s">
        <v>1054</v>
      </c>
      <c r="C473" s="21" t="s">
        <v>556</v>
      </c>
      <c r="D473" s="21" t="s">
        <v>557</v>
      </c>
      <c r="E473" s="2" t="s">
        <v>3583</v>
      </c>
      <c r="F473" s="21" t="s">
        <v>3473</v>
      </c>
      <c r="G473" s="21" t="s">
        <v>1050</v>
      </c>
      <c r="H473" s="21" t="s">
        <v>3474</v>
      </c>
      <c r="I473" s="21" t="s">
        <v>5049</v>
      </c>
      <c r="J473" s="2" t="s">
        <v>3475</v>
      </c>
      <c r="K473" s="22" t="s">
        <v>1048</v>
      </c>
      <c r="L473" s="2" t="s">
        <v>1164</v>
      </c>
      <c r="M473" s="2" t="s">
        <v>1059</v>
      </c>
      <c r="N473" s="2" t="s">
        <v>1209</v>
      </c>
      <c r="O473" s="2" t="s">
        <v>1040</v>
      </c>
      <c r="P473" s="2" t="str">
        <f t="shared" si="14"/>
        <v>P-Onsite</v>
      </c>
      <c r="Q473" s="2" t="str">
        <f t="shared" si="15"/>
        <v>P-S2_Onsite</v>
      </c>
      <c r="R473" s="2" t="s">
        <v>3476</v>
      </c>
      <c r="S473" s="2" t="s">
        <v>1041</v>
      </c>
      <c r="T473" s="21" t="s">
        <v>3477</v>
      </c>
    </row>
    <row r="474" spans="1:20" x14ac:dyDescent="0.3">
      <c r="A474" s="21" t="s">
        <v>555</v>
      </c>
      <c r="B474" s="21" t="s">
        <v>1054</v>
      </c>
      <c r="C474" s="21" t="s">
        <v>556</v>
      </c>
      <c r="D474" s="21" t="s">
        <v>557</v>
      </c>
      <c r="E474" s="2" t="s">
        <v>3583</v>
      </c>
      <c r="F474" s="21" t="s">
        <v>3478</v>
      </c>
      <c r="G474" s="21" t="s">
        <v>1044</v>
      </c>
      <c r="H474" s="21" t="s">
        <v>1005</v>
      </c>
      <c r="I474" s="21" t="s">
        <v>5050</v>
      </c>
      <c r="J474" s="2" t="s">
        <v>3479</v>
      </c>
      <c r="K474" s="22" t="s">
        <v>1038</v>
      </c>
      <c r="L474" s="2" t="s">
        <v>1164</v>
      </c>
      <c r="M474" s="2" t="s">
        <v>1059</v>
      </c>
      <c r="N474" s="2" t="s">
        <v>1209</v>
      </c>
      <c r="O474" s="2" t="s">
        <v>1040</v>
      </c>
      <c r="P474" s="2" t="str">
        <f t="shared" si="14"/>
        <v>P-Onsite</v>
      </c>
      <c r="Q474" s="2" t="str">
        <f t="shared" si="15"/>
        <v>P-S2_Onsite</v>
      </c>
      <c r="R474" s="2" t="s">
        <v>3476</v>
      </c>
      <c r="S474" s="2" t="s">
        <v>1041</v>
      </c>
      <c r="T474" s="21" t="s">
        <v>3477</v>
      </c>
    </row>
    <row r="475" spans="1:20" x14ac:dyDescent="0.3">
      <c r="A475" s="21" t="s">
        <v>555</v>
      </c>
      <c r="B475" s="21" t="s">
        <v>1054</v>
      </c>
      <c r="C475" s="21" t="s">
        <v>556</v>
      </c>
      <c r="D475" s="21" t="s">
        <v>557</v>
      </c>
      <c r="E475" s="2" t="s">
        <v>3583</v>
      </c>
      <c r="F475" s="21" t="s">
        <v>3480</v>
      </c>
      <c r="G475" s="21" t="s">
        <v>1034</v>
      </c>
      <c r="H475" s="21" t="s">
        <v>997</v>
      </c>
      <c r="I475" s="21" t="s">
        <v>5051</v>
      </c>
      <c r="J475" s="2" t="s">
        <v>3481</v>
      </c>
      <c r="K475" s="22" t="s">
        <v>1048</v>
      </c>
      <c r="L475" s="2" t="s">
        <v>1164</v>
      </c>
      <c r="M475" s="2" t="s">
        <v>1059</v>
      </c>
      <c r="N475" s="2" t="s">
        <v>1209</v>
      </c>
      <c r="O475" s="2" t="s">
        <v>1040</v>
      </c>
      <c r="P475" s="2" t="str">
        <f t="shared" si="14"/>
        <v>P-Onsite</v>
      </c>
      <c r="Q475" s="2" t="str">
        <f t="shared" si="15"/>
        <v>P-S2_Onsite</v>
      </c>
      <c r="R475" s="2" t="s">
        <v>3476</v>
      </c>
      <c r="S475" s="2" t="s">
        <v>1041</v>
      </c>
      <c r="T475" s="21" t="s">
        <v>3477</v>
      </c>
    </row>
    <row r="476" spans="1:20" x14ac:dyDescent="0.3">
      <c r="A476" s="21" t="s">
        <v>555</v>
      </c>
      <c r="B476" s="21" t="s">
        <v>1054</v>
      </c>
      <c r="C476" s="21" t="s">
        <v>556</v>
      </c>
      <c r="D476" s="21" t="s">
        <v>557</v>
      </c>
      <c r="E476" s="2" t="s">
        <v>3583</v>
      </c>
      <c r="F476" s="21" t="s">
        <v>3482</v>
      </c>
      <c r="G476" s="21" t="s">
        <v>1063</v>
      </c>
      <c r="H476" s="21" t="s">
        <v>3483</v>
      </c>
      <c r="I476" s="21" t="s">
        <v>5052</v>
      </c>
      <c r="J476" s="2" t="s">
        <v>3484</v>
      </c>
      <c r="K476" s="22" t="s">
        <v>1038</v>
      </c>
      <c r="L476" s="2" t="s">
        <v>1164</v>
      </c>
      <c r="M476" s="2" t="s">
        <v>1059</v>
      </c>
      <c r="N476" s="2" t="s">
        <v>1209</v>
      </c>
      <c r="O476" s="2" t="s">
        <v>1040</v>
      </c>
      <c r="P476" s="2" t="str">
        <f t="shared" si="14"/>
        <v>P-Onsite</v>
      </c>
      <c r="Q476" s="2" t="str">
        <f t="shared" si="15"/>
        <v>P-S2_Onsite</v>
      </c>
      <c r="R476" s="2" t="s">
        <v>3476</v>
      </c>
      <c r="S476" s="2" t="s">
        <v>1041</v>
      </c>
      <c r="T476" s="21" t="s">
        <v>3477</v>
      </c>
    </row>
    <row r="477" spans="1:20" x14ac:dyDescent="0.3">
      <c r="A477" s="21" t="s">
        <v>558</v>
      </c>
      <c r="B477" s="21" t="s">
        <v>1054</v>
      </c>
      <c r="C477" s="21" t="s">
        <v>559</v>
      </c>
      <c r="D477" s="21" t="s">
        <v>560</v>
      </c>
      <c r="E477" s="2" t="s">
        <v>3584</v>
      </c>
      <c r="F477" s="21" t="s">
        <v>3473</v>
      </c>
      <c r="G477" s="21" t="s">
        <v>1050</v>
      </c>
      <c r="H477" s="21" t="s">
        <v>3474</v>
      </c>
      <c r="I477" s="21" t="s">
        <v>5053</v>
      </c>
      <c r="J477" s="2" t="s">
        <v>3475</v>
      </c>
      <c r="K477" s="22" t="s">
        <v>1048</v>
      </c>
      <c r="L477" s="2" t="s">
        <v>1300</v>
      </c>
      <c r="M477" s="2" t="s">
        <v>1059</v>
      </c>
      <c r="N477" s="2" t="s">
        <v>1301</v>
      </c>
      <c r="O477" s="2" t="s">
        <v>1098</v>
      </c>
      <c r="P477" s="2" t="str">
        <f t="shared" si="14"/>
        <v>A-Onsite</v>
      </c>
      <c r="Q477" s="2" t="str">
        <f t="shared" si="15"/>
        <v>A-S2_Onsite</v>
      </c>
      <c r="R477" s="2" t="s">
        <v>3476</v>
      </c>
      <c r="S477" s="2" t="s">
        <v>1041</v>
      </c>
      <c r="T477" s="21" t="s">
        <v>3477</v>
      </c>
    </row>
    <row r="478" spans="1:20" x14ac:dyDescent="0.3">
      <c r="A478" s="21" t="s">
        <v>558</v>
      </c>
      <c r="B478" s="21" t="s">
        <v>1054</v>
      </c>
      <c r="C478" s="21" t="s">
        <v>559</v>
      </c>
      <c r="D478" s="21" t="s">
        <v>560</v>
      </c>
      <c r="E478" s="2" t="s">
        <v>3584</v>
      </c>
      <c r="F478" s="21" t="s">
        <v>3478</v>
      </c>
      <c r="G478" s="21" t="s">
        <v>1044</v>
      </c>
      <c r="H478" s="21" t="s">
        <v>1005</v>
      </c>
      <c r="I478" s="21" t="s">
        <v>5054</v>
      </c>
      <c r="J478" s="2" t="s">
        <v>3479</v>
      </c>
      <c r="K478" s="22" t="s">
        <v>1038</v>
      </c>
      <c r="L478" s="2" t="s">
        <v>1300</v>
      </c>
      <c r="M478" s="2" t="s">
        <v>1059</v>
      </c>
      <c r="N478" s="2" t="s">
        <v>1301</v>
      </c>
      <c r="O478" s="2" t="s">
        <v>1098</v>
      </c>
      <c r="P478" s="2" t="str">
        <f t="shared" si="14"/>
        <v>A-Onsite</v>
      </c>
      <c r="Q478" s="2" t="str">
        <f t="shared" si="15"/>
        <v>A-S2_Onsite</v>
      </c>
      <c r="R478" s="2" t="s">
        <v>3476</v>
      </c>
      <c r="S478" s="2" t="s">
        <v>1041</v>
      </c>
      <c r="T478" s="21" t="s">
        <v>3477</v>
      </c>
    </row>
    <row r="479" spans="1:20" x14ac:dyDescent="0.3">
      <c r="A479" s="21" t="s">
        <v>558</v>
      </c>
      <c r="B479" s="21" t="s">
        <v>1054</v>
      </c>
      <c r="C479" s="21" t="s">
        <v>559</v>
      </c>
      <c r="D479" s="21" t="s">
        <v>560</v>
      </c>
      <c r="E479" s="2" t="s">
        <v>3584</v>
      </c>
      <c r="F479" s="21" t="s">
        <v>3480</v>
      </c>
      <c r="G479" s="21" t="s">
        <v>1034</v>
      </c>
      <c r="H479" s="21" t="s">
        <v>997</v>
      </c>
      <c r="I479" s="21" t="s">
        <v>5055</v>
      </c>
      <c r="J479" s="2" t="s">
        <v>3481</v>
      </c>
      <c r="K479" s="22" t="s">
        <v>1048</v>
      </c>
      <c r="L479" s="2" t="s">
        <v>1300</v>
      </c>
      <c r="M479" s="2" t="s">
        <v>1059</v>
      </c>
      <c r="N479" s="2" t="s">
        <v>1301</v>
      </c>
      <c r="O479" s="2" t="s">
        <v>1098</v>
      </c>
      <c r="P479" s="2" t="str">
        <f t="shared" si="14"/>
        <v>A-Onsite</v>
      </c>
      <c r="Q479" s="2" t="str">
        <f t="shared" si="15"/>
        <v>A-S2_Onsite</v>
      </c>
      <c r="R479" s="2" t="s">
        <v>3476</v>
      </c>
      <c r="S479" s="2" t="s">
        <v>1041</v>
      </c>
      <c r="T479" s="21" t="s">
        <v>3477</v>
      </c>
    </row>
    <row r="480" spans="1:20" x14ac:dyDescent="0.3">
      <c r="A480" s="21" t="s">
        <v>558</v>
      </c>
      <c r="B480" s="21" t="s">
        <v>1054</v>
      </c>
      <c r="C480" s="21" t="s">
        <v>559</v>
      </c>
      <c r="D480" s="21" t="s">
        <v>560</v>
      </c>
      <c r="E480" s="2" t="s">
        <v>3584</v>
      </c>
      <c r="F480" s="21" t="s">
        <v>3482</v>
      </c>
      <c r="G480" s="21" t="s">
        <v>1063</v>
      </c>
      <c r="H480" s="21" t="s">
        <v>3483</v>
      </c>
      <c r="I480" s="21" t="s">
        <v>5056</v>
      </c>
      <c r="J480" s="2" t="s">
        <v>3484</v>
      </c>
      <c r="K480" s="22" t="s">
        <v>1038</v>
      </c>
      <c r="L480" s="2" t="s">
        <v>1300</v>
      </c>
      <c r="M480" s="2" t="s">
        <v>1059</v>
      </c>
      <c r="N480" s="2" t="s">
        <v>1301</v>
      </c>
      <c r="O480" s="2" t="s">
        <v>1098</v>
      </c>
      <c r="P480" s="2" t="str">
        <f t="shared" si="14"/>
        <v>A-Onsite</v>
      </c>
      <c r="Q480" s="2" t="str">
        <f t="shared" si="15"/>
        <v>A-S2_Onsite</v>
      </c>
      <c r="R480" s="2" t="s">
        <v>3476</v>
      </c>
      <c r="S480" s="2" t="s">
        <v>1041</v>
      </c>
      <c r="T480" s="21" t="s">
        <v>3477</v>
      </c>
    </row>
    <row r="481" spans="1:20" x14ac:dyDescent="0.3">
      <c r="A481" s="21" t="s">
        <v>561</v>
      </c>
      <c r="B481" s="21" t="s">
        <v>1054</v>
      </c>
      <c r="C481" s="21" t="s">
        <v>562</v>
      </c>
      <c r="D481" s="21" t="s">
        <v>563</v>
      </c>
      <c r="E481" s="2" t="s">
        <v>3585</v>
      </c>
      <c r="F481" s="21" t="s">
        <v>3473</v>
      </c>
      <c r="G481" s="21" t="s">
        <v>1050</v>
      </c>
      <c r="H481" s="21" t="s">
        <v>3474</v>
      </c>
      <c r="I481" s="21" t="s">
        <v>5057</v>
      </c>
      <c r="J481" s="2" t="s">
        <v>3475</v>
      </c>
      <c r="K481" s="22" t="s">
        <v>1048</v>
      </c>
      <c r="L481" s="2" t="s">
        <v>3489</v>
      </c>
      <c r="M481" s="2" t="s">
        <v>3489</v>
      </c>
      <c r="N481" s="2" t="s">
        <v>3489</v>
      </c>
      <c r="O481" s="2" t="s">
        <v>1098</v>
      </c>
      <c r="P481" s="2" t="str">
        <f t="shared" si="14"/>
        <v>A-Onsite</v>
      </c>
      <c r="Q481" s="2" t="str">
        <f t="shared" si="15"/>
        <v>A-S2_Onsite</v>
      </c>
      <c r="R481" s="2" t="s">
        <v>3476</v>
      </c>
      <c r="S481" s="2" t="s">
        <v>1041</v>
      </c>
      <c r="T481" s="21" t="s">
        <v>3477</v>
      </c>
    </row>
    <row r="482" spans="1:20" x14ac:dyDescent="0.3">
      <c r="A482" s="21" t="s">
        <v>561</v>
      </c>
      <c r="B482" s="21" t="s">
        <v>1054</v>
      </c>
      <c r="C482" s="21" t="s">
        <v>562</v>
      </c>
      <c r="D482" s="21" t="s">
        <v>563</v>
      </c>
      <c r="E482" s="2" t="s">
        <v>3585</v>
      </c>
      <c r="F482" s="21" t="s">
        <v>3478</v>
      </c>
      <c r="G482" s="21" t="s">
        <v>1044</v>
      </c>
      <c r="H482" s="21" t="s">
        <v>1005</v>
      </c>
      <c r="I482" s="21" t="s">
        <v>5058</v>
      </c>
      <c r="J482" s="2" t="s">
        <v>3479</v>
      </c>
      <c r="K482" s="22" t="s">
        <v>1038</v>
      </c>
      <c r="L482" s="2" t="s">
        <v>3489</v>
      </c>
      <c r="M482" s="2" t="s">
        <v>3489</v>
      </c>
      <c r="N482" s="2" t="s">
        <v>3489</v>
      </c>
      <c r="O482" s="2" t="s">
        <v>1098</v>
      </c>
      <c r="P482" s="2" t="str">
        <f t="shared" si="14"/>
        <v>A-Onsite</v>
      </c>
      <c r="Q482" s="2" t="str">
        <f t="shared" si="15"/>
        <v>A-S2_Onsite</v>
      </c>
      <c r="R482" s="2" t="s">
        <v>3476</v>
      </c>
      <c r="S482" s="2" t="s">
        <v>1041</v>
      </c>
      <c r="T482" s="21" t="s">
        <v>3477</v>
      </c>
    </row>
    <row r="483" spans="1:20" x14ac:dyDescent="0.3">
      <c r="A483" s="21" t="s">
        <v>561</v>
      </c>
      <c r="B483" s="21" t="s">
        <v>1054</v>
      </c>
      <c r="C483" s="21" t="s">
        <v>562</v>
      </c>
      <c r="D483" s="21" t="s">
        <v>563</v>
      </c>
      <c r="E483" s="2" t="s">
        <v>3585</v>
      </c>
      <c r="F483" s="21" t="s">
        <v>3480</v>
      </c>
      <c r="G483" s="21" t="s">
        <v>1034</v>
      </c>
      <c r="H483" s="21" t="s">
        <v>997</v>
      </c>
      <c r="I483" s="21" t="s">
        <v>5059</v>
      </c>
      <c r="J483" s="2" t="s">
        <v>3481</v>
      </c>
      <c r="K483" s="22" t="s">
        <v>1048</v>
      </c>
      <c r="L483" s="2" t="s">
        <v>3489</v>
      </c>
      <c r="M483" s="2" t="s">
        <v>3489</v>
      </c>
      <c r="N483" s="2" t="s">
        <v>3489</v>
      </c>
      <c r="O483" s="2" t="s">
        <v>1098</v>
      </c>
      <c r="P483" s="2" t="str">
        <f t="shared" si="14"/>
        <v>A-Onsite</v>
      </c>
      <c r="Q483" s="2" t="str">
        <f t="shared" si="15"/>
        <v>A-S2_Onsite</v>
      </c>
      <c r="R483" s="2" t="s">
        <v>3476</v>
      </c>
      <c r="S483" s="2" t="s">
        <v>1041</v>
      </c>
      <c r="T483" s="21" t="s">
        <v>3477</v>
      </c>
    </row>
    <row r="484" spans="1:20" x14ac:dyDescent="0.3">
      <c r="A484" s="21" t="s">
        <v>561</v>
      </c>
      <c r="B484" s="21" t="s">
        <v>1054</v>
      </c>
      <c r="C484" s="21" t="s">
        <v>562</v>
      </c>
      <c r="D484" s="21" t="s">
        <v>563</v>
      </c>
      <c r="E484" s="2" t="s">
        <v>3585</v>
      </c>
      <c r="F484" s="21" t="s">
        <v>3482</v>
      </c>
      <c r="G484" s="21" t="s">
        <v>1063</v>
      </c>
      <c r="H484" s="21" t="s">
        <v>3483</v>
      </c>
      <c r="I484" s="21" t="s">
        <v>5060</v>
      </c>
      <c r="J484" s="2" t="s">
        <v>3484</v>
      </c>
      <c r="K484" s="22" t="s">
        <v>1038</v>
      </c>
      <c r="L484" s="2" t="s">
        <v>3489</v>
      </c>
      <c r="M484" s="2" t="s">
        <v>3489</v>
      </c>
      <c r="N484" s="2" t="s">
        <v>3489</v>
      </c>
      <c r="O484" s="2" t="s">
        <v>1098</v>
      </c>
      <c r="P484" s="2" t="str">
        <f t="shared" si="14"/>
        <v>A-Onsite</v>
      </c>
      <c r="Q484" s="2" t="str">
        <f t="shared" si="15"/>
        <v>A-S2_Onsite</v>
      </c>
      <c r="R484" s="2" t="s">
        <v>3476</v>
      </c>
      <c r="S484" s="2" t="s">
        <v>1041</v>
      </c>
      <c r="T484" s="21" t="s">
        <v>3477</v>
      </c>
    </row>
    <row r="485" spans="1:20" x14ac:dyDescent="0.3">
      <c r="A485" s="21" t="s">
        <v>564</v>
      </c>
      <c r="B485" s="21" t="s">
        <v>1054</v>
      </c>
      <c r="C485" s="21" t="s">
        <v>565</v>
      </c>
      <c r="D485" s="21" t="s">
        <v>566</v>
      </c>
      <c r="E485" s="2" t="s">
        <v>3586</v>
      </c>
      <c r="F485" s="21" t="s">
        <v>3473</v>
      </c>
      <c r="G485" s="21" t="s">
        <v>1050</v>
      </c>
      <c r="H485" s="21" t="s">
        <v>3474</v>
      </c>
      <c r="I485" s="21" t="s">
        <v>5061</v>
      </c>
      <c r="J485" s="2" t="s">
        <v>3475</v>
      </c>
      <c r="K485" s="22" t="s">
        <v>1048</v>
      </c>
      <c r="L485" s="2" t="s">
        <v>3489</v>
      </c>
      <c r="M485" s="2" t="s">
        <v>3489</v>
      </c>
      <c r="N485" s="2" t="s">
        <v>3489</v>
      </c>
      <c r="O485" s="2" t="s">
        <v>1098</v>
      </c>
      <c r="P485" s="2" t="str">
        <f t="shared" si="14"/>
        <v>A-Onsite</v>
      </c>
      <c r="Q485" s="2" t="str">
        <f t="shared" si="15"/>
        <v>A-S2_Onsite</v>
      </c>
      <c r="R485" s="2" t="s">
        <v>3476</v>
      </c>
      <c r="S485" s="2" t="s">
        <v>1041</v>
      </c>
      <c r="T485" s="21" t="s">
        <v>3477</v>
      </c>
    </row>
    <row r="486" spans="1:20" x14ac:dyDescent="0.3">
      <c r="A486" s="21" t="s">
        <v>564</v>
      </c>
      <c r="B486" s="21" t="s">
        <v>1054</v>
      </c>
      <c r="C486" s="21" t="s">
        <v>565</v>
      </c>
      <c r="D486" s="21" t="s">
        <v>566</v>
      </c>
      <c r="E486" s="2" t="s">
        <v>3586</v>
      </c>
      <c r="F486" s="21" t="s">
        <v>3478</v>
      </c>
      <c r="G486" s="21" t="s">
        <v>1044</v>
      </c>
      <c r="H486" s="21" t="s">
        <v>1005</v>
      </c>
      <c r="I486" s="21" t="s">
        <v>5062</v>
      </c>
      <c r="J486" s="2" t="s">
        <v>3479</v>
      </c>
      <c r="K486" s="22" t="s">
        <v>1038</v>
      </c>
      <c r="L486" s="2" t="s">
        <v>3489</v>
      </c>
      <c r="M486" s="2" t="s">
        <v>3489</v>
      </c>
      <c r="N486" s="2" t="s">
        <v>3489</v>
      </c>
      <c r="O486" s="2" t="s">
        <v>1098</v>
      </c>
      <c r="P486" s="2" t="str">
        <f t="shared" si="14"/>
        <v>A-Onsite</v>
      </c>
      <c r="Q486" s="2" t="str">
        <f t="shared" si="15"/>
        <v>A-S2_Onsite</v>
      </c>
      <c r="R486" s="2" t="s">
        <v>3476</v>
      </c>
      <c r="S486" s="2" t="s">
        <v>1041</v>
      </c>
      <c r="T486" s="21" t="s">
        <v>3477</v>
      </c>
    </row>
    <row r="487" spans="1:20" x14ac:dyDescent="0.3">
      <c r="A487" s="21" t="s">
        <v>564</v>
      </c>
      <c r="B487" s="21" t="s">
        <v>1054</v>
      </c>
      <c r="C487" s="21" t="s">
        <v>565</v>
      </c>
      <c r="D487" s="21" t="s">
        <v>566</v>
      </c>
      <c r="E487" s="2" t="s">
        <v>3586</v>
      </c>
      <c r="F487" s="21" t="s">
        <v>3480</v>
      </c>
      <c r="G487" s="21" t="s">
        <v>1034</v>
      </c>
      <c r="H487" s="21" t="s">
        <v>997</v>
      </c>
      <c r="I487" s="21" t="s">
        <v>5063</v>
      </c>
      <c r="J487" s="2" t="s">
        <v>3481</v>
      </c>
      <c r="K487" s="22" t="s">
        <v>1048</v>
      </c>
      <c r="L487" s="2" t="s">
        <v>3489</v>
      </c>
      <c r="M487" s="2" t="s">
        <v>3489</v>
      </c>
      <c r="N487" s="2" t="s">
        <v>3489</v>
      </c>
      <c r="O487" s="2" t="s">
        <v>1098</v>
      </c>
      <c r="P487" s="2" t="str">
        <f t="shared" si="14"/>
        <v>A-Onsite</v>
      </c>
      <c r="Q487" s="2" t="str">
        <f t="shared" si="15"/>
        <v>A-S2_Onsite</v>
      </c>
      <c r="R487" s="2" t="s">
        <v>3476</v>
      </c>
      <c r="S487" s="2" t="s">
        <v>1041</v>
      </c>
      <c r="T487" s="21" t="s">
        <v>3477</v>
      </c>
    </row>
    <row r="488" spans="1:20" x14ac:dyDescent="0.3">
      <c r="A488" s="21" t="s">
        <v>564</v>
      </c>
      <c r="B488" s="21" t="s">
        <v>1054</v>
      </c>
      <c r="C488" s="21" t="s">
        <v>565</v>
      </c>
      <c r="D488" s="21" t="s">
        <v>566</v>
      </c>
      <c r="E488" s="2" t="s">
        <v>3586</v>
      </c>
      <c r="F488" s="21" t="s">
        <v>3482</v>
      </c>
      <c r="G488" s="21" t="s">
        <v>1063</v>
      </c>
      <c r="H488" s="21" t="s">
        <v>3483</v>
      </c>
      <c r="I488" s="21" t="s">
        <v>5064</v>
      </c>
      <c r="J488" s="2" t="s">
        <v>3484</v>
      </c>
      <c r="K488" s="22" t="s">
        <v>1038</v>
      </c>
      <c r="L488" s="2" t="s">
        <v>3489</v>
      </c>
      <c r="M488" s="2" t="s">
        <v>3489</v>
      </c>
      <c r="N488" s="2" t="s">
        <v>3489</v>
      </c>
      <c r="O488" s="2" t="s">
        <v>1098</v>
      </c>
      <c r="P488" s="2" t="str">
        <f t="shared" si="14"/>
        <v>A-Onsite</v>
      </c>
      <c r="Q488" s="2" t="str">
        <f t="shared" si="15"/>
        <v>A-S2_Onsite</v>
      </c>
      <c r="R488" s="2" t="s">
        <v>3476</v>
      </c>
      <c r="S488" s="2" t="s">
        <v>1041</v>
      </c>
      <c r="T488" s="21" t="s">
        <v>3477</v>
      </c>
    </row>
    <row r="489" spans="1:20" x14ac:dyDescent="0.3">
      <c r="A489" s="21" t="s">
        <v>567</v>
      </c>
      <c r="B489" s="21" t="s">
        <v>1054</v>
      </c>
      <c r="C489" s="21" t="s">
        <v>568</v>
      </c>
      <c r="D489" s="21" t="s">
        <v>569</v>
      </c>
      <c r="E489" s="2" t="s">
        <v>1405</v>
      </c>
      <c r="F489" s="21" t="s">
        <v>3473</v>
      </c>
      <c r="G489" s="21" t="s">
        <v>1050</v>
      </c>
      <c r="H489" s="21" t="s">
        <v>3474</v>
      </c>
      <c r="I489" s="21" t="s">
        <v>5065</v>
      </c>
      <c r="J489" s="2" t="s">
        <v>3475</v>
      </c>
      <c r="K489" s="22" t="s">
        <v>1048</v>
      </c>
      <c r="L489" s="2" t="s">
        <v>1164</v>
      </c>
      <c r="M489" s="2" t="s">
        <v>1059</v>
      </c>
      <c r="N489" s="2" t="s">
        <v>1209</v>
      </c>
      <c r="O489" s="2" t="s">
        <v>1098</v>
      </c>
      <c r="P489" s="2" t="str">
        <f t="shared" si="14"/>
        <v>A-Onsite</v>
      </c>
      <c r="Q489" s="2" t="str">
        <f t="shared" si="15"/>
        <v>A-S2_Onsite</v>
      </c>
      <c r="R489" s="2" t="s">
        <v>3476</v>
      </c>
      <c r="S489" s="2" t="s">
        <v>1041</v>
      </c>
      <c r="T489" s="21" t="s">
        <v>3477</v>
      </c>
    </row>
    <row r="490" spans="1:20" x14ac:dyDescent="0.3">
      <c r="A490" s="21" t="s">
        <v>567</v>
      </c>
      <c r="B490" s="21" t="s">
        <v>1054</v>
      </c>
      <c r="C490" s="21" t="s">
        <v>568</v>
      </c>
      <c r="D490" s="21" t="s">
        <v>569</v>
      </c>
      <c r="E490" s="2" t="s">
        <v>1405</v>
      </c>
      <c r="F490" s="21" t="s">
        <v>3478</v>
      </c>
      <c r="G490" s="21" t="s">
        <v>1044</v>
      </c>
      <c r="H490" s="21" t="s">
        <v>1005</v>
      </c>
      <c r="I490" s="21" t="s">
        <v>5066</v>
      </c>
      <c r="J490" s="2" t="s">
        <v>3479</v>
      </c>
      <c r="K490" s="22" t="s">
        <v>1038</v>
      </c>
      <c r="L490" s="2" t="s">
        <v>1164</v>
      </c>
      <c r="M490" s="2" t="s">
        <v>1059</v>
      </c>
      <c r="N490" s="2" t="s">
        <v>1209</v>
      </c>
      <c r="O490" s="2" t="s">
        <v>1098</v>
      </c>
      <c r="P490" s="2" t="str">
        <f t="shared" si="14"/>
        <v>A-Onsite</v>
      </c>
      <c r="Q490" s="2" t="str">
        <f t="shared" si="15"/>
        <v>A-S2_Onsite</v>
      </c>
      <c r="R490" s="2" t="s">
        <v>3476</v>
      </c>
      <c r="S490" s="2" t="s">
        <v>1041</v>
      </c>
      <c r="T490" s="21" t="s">
        <v>3477</v>
      </c>
    </row>
    <row r="491" spans="1:20" x14ac:dyDescent="0.3">
      <c r="A491" s="21" t="s">
        <v>567</v>
      </c>
      <c r="B491" s="21" t="s">
        <v>1054</v>
      </c>
      <c r="C491" s="21" t="s">
        <v>568</v>
      </c>
      <c r="D491" s="21" t="s">
        <v>569</v>
      </c>
      <c r="E491" s="2" t="s">
        <v>1405</v>
      </c>
      <c r="F491" s="21" t="s">
        <v>3480</v>
      </c>
      <c r="G491" s="21" t="s">
        <v>1034</v>
      </c>
      <c r="H491" s="21" t="s">
        <v>997</v>
      </c>
      <c r="I491" s="21" t="s">
        <v>5067</v>
      </c>
      <c r="J491" s="2" t="s">
        <v>3481</v>
      </c>
      <c r="K491" s="22" t="s">
        <v>1048</v>
      </c>
      <c r="L491" s="2" t="s">
        <v>1164</v>
      </c>
      <c r="M491" s="2" t="s">
        <v>1059</v>
      </c>
      <c r="N491" s="2" t="s">
        <v>1209</v>
      </c>
      <c r="O491" s="2" t="s">
        <v>1098</v>
      </c>
      <c r="P491" s="2" t="str">
        <f t="shared" si="14"/>
        <v>A-Onsite</v>
      </c>
      <c r="Q491" s="2" t="str">
        <f t="shared" si="15"/>
        <v>A-S2_Onsite</v>
      </c>
      <c r="R491" s="2" t="s">
        <v>3476</v>
      </c>
      <c r="S491" s="2" t="s">
        <v>1041</v>
      </c>
      <c r="T491" s="21" t="s">
        <v>3477</v>
      </c>
    </row>
    <row r="492" spans="1:20" x14ac:dyDescent="0.3">
      <c r="A492" s="21" t="s">
        <v>567</v>
      </c>
      <c r="B492" s="21" t="s">
        <v>1054</v>
      </c>
      <c r="C492" s="21" t="s">
        <v>568</v>
      </c>
      <c r="D492" s="21" t="s">
        <v>569</v>
      </c>
      <c r="E492" s="2" t="s">
        <v>1405</v>
      </c>
      <c r="F492" s="21" t="s">
        <v>3482</v>
      </c>
      <c r="G492" s="21" t="s">
        <v>1063</v>
      </c>
      <c r="H492" s="21" t="s">
        <v>3483</v>
      </c>
      <c r="I492" s="21" t="s">
        <v>5068</v>
      </c>
      <c r="J492" s="2" t="s">
        <v>3484</v>
      </c>
      <c r="K492" s="22" t="s">
        <v>1038</v>
      </c>
      <c r="L492" s="2" t="s">
        <v>1164</v>
      </c>
      <c r="M492" s="2" t="s">
        <v>1059</v>
      </c>
      <c r="N492" s="2" t="s">
        <v>1209</v>
      </c>
      <c r="O492" s="2" t="s">
        <v>1098</v>
      </c>
      <c r="P492" s="2" t="str">
        <f t="shared" si="14"/>
        <v>A-Onsite</v>
      </c>
      <c r="Q492" s="2" t="str">
        <f t="shared" si="15"/>
        <v>A-S2_Onsite</v>
      </c>
      <c r="R492" s="2" t="s">
        <v>3476</v>
      </c>
      <c r="S492" s="2" t="s">
        <v>1041</v>
      </c>
      <c r="T492" s="21" t="s">
        <v>3477</v>
      </c>
    </row>
    <row r="493" spans="1:20" x14ac:dyDescent="0.3">
      <c r="A493" s="21" t="s">
        <v>570</v>
      </c>
      <c r="B493" s="21" t="s">
        <v>1054</v>
      </c>
      <c r="C493" s="21" t="s">
        <v>571</v>
      </c>
      <c r="D493" s="21" t="s">
        <v>572</v>
      </c>
      <c r="E493" s="2" t="s">
        <v>3587</v>
      </c>
      <c r="F493" s="21" t="s">
        <v>3473</v>
      </c>
      <c r="G493" s="21" t="s">
        <v>1050</v>
      </c>
      <c r="H493" s="21" t="s">
        <v>3474</v>
      </c>
      <c r="I493" s="21" t="s">
        <v>5069</v>
      </c>
      <c r="J493" s="2" t="s">
        <v>3475</v>
      </c>
      <c r="K493" s="22" t="s">
        <v>1048</v>
      </c>
      <c r="L493" s="2" t="s">
        <v>3489</v>
      </c>
      <c r="M493" s="2" t="s">
        <v>3489</v>
      </c>
      <c r="N493" s="2" t="s">
        <v>3489</v>
      </c>
      <c r="O493" s="2" t="s">
        <v>1098</v>
      </c>
      <c r="P493" s="2" t="str">
        <f t="shared" si="14"/>
        <v>A-Onsite</v>
      </c>
      <c r="Q493" s="2" t="str">
        <f t="shared" si="15"/>
        <v>A-S2_Onsite</v>
      </c>
      <c r="R493" s="2" t="s">
        <v>3476</v>
      </c>
      <c r="S493" s="2" t="s">
        <v>1041</v>
      </c>
      <c r="T493" s="21" t="s">
        <v>3477</v>
      </c>
    </row>
    <row r="494" spans="1:20" x14ac:dyDescent="0.3">
      <c r="A494" s="21" t="s">
        <v>570</v>
      </c>
      <c r="B494" s="21" t="s">
        <v>1054</v>
      </c>
      <c r="C494" s="21" t="s">
        <v>571</v>
      </c>
      <c r="D494" s="21" t="s">
        <v>572</v>
      </c>
      <c r="E494" s="2" t="s">
        <v>3587</v>
      </c>
      <c r="F494" s="21" t="s">
        <v>3478</v>
      </c>
      <c r="G494" s="21" t="s">
        <v>1044</v>
      </c>
      <c r="H494" s="21" t="s">
        <v>1005</v>
      </c>
      <c r="I494" s="21" t="s">
        <v>5070</v>
      </c>
      <c r="J494" s="2" t="s">
        <v>3479</v>
      </c>
      <c r="K494" s="22" t="s">
        <v>1038</v>
      </c>
      <c r="L494" s="2" t="s">
        <v>3489</v>
      </c>
      <c r="M494" s="2" t="s">
        <v>3489</v>
      </c>
      <c r="N494" s="2" t="s">
        <v>3489</v>
      </c>
      <c r="O494" s="2" t="s">
        <v>1098</v>
      </c>
      <c r="P494" s="2" t="str">
        <f t="shared" si="14"/>
        <v>A-Onsite</v>
      </c>
      <c r="Q494" s="2" t="str">
        <f t="shared" si="15"/>
        <v>A-S2_Onsite</v>
      </c>
      <c r="R494" s="2" t="s">
        <v>3476</v>
      </c>
      <c r="S494" s="2" t="s">
        <v>1041</v>
      </c>
      <c r="T494" s="21" t="s">
        <v>3477</v>
      </c>
    </row>
    <row r="495" spans="1:20" x14ac:dyDescent="0.3">
      <c r="A495" s="21" t="s">
        <v>570</v>
      </c>
      <c r="B495" s="21" t="s">
        <v>1054</v>
      </c>
      <c r="C495" s="21" t="s">
        <v>571</v>
      </c>
      <c r="D495" s="21" t="s">
        <v>572</v>
      </c>
      <c r="E495" s="2" t="s">
        <v>3587</v>
      </c>
      <c r="F495" s="21" t="s">
        <v>3480</v>
      </c>
      <c r="G495" s="21" t="s">
        <v>1034</v>
      </c>
      <c r="H495" s="21" t="s">
        <v>997</v>
      </c>
      <c r="I495" s="21" t="s">
        <v>5071</v>
      </c>
      <c r="J495" s="2" t="s">
        <v>3481</v>
      </c>
      <c r="K495" s="22" t="s">
        <v>1048</v>
      </c>
      <c r="L495" s="2" t="s">
        <v>3489</v>
      </c>
      <c r="M495" s="2" t="s">
        <v>3489</v>
      </c>
      <c r="N495" s="2" t="s">
        <v>3489</v>
      </c>
      <c r="O495" s="2" t="s">
        <v>1098</v>
      </c>
      <c r="P495" s="2" t="str">
        <f t="shared" si="14"/>
        <v>A-Onsite</v>
      </c>
      <c r="Q495" s="2" t="str">
        <f t="shared" si="15"/>
        <v>A-S2_Onsite</v>
      </c>
      <c r="R495" s="2" t="s">
        <v>3476</v>
      </c>
      <c r="S495" s="2" t="s">
        <v>1041</v>
      </c>
      <c r="T495" s="21" t="s">
        <v>3477</v>
      </c>
    </row>
    <row r="496" spans="1:20" x14ac:dyDescent="0.3">
      <c r="A496" s="21" t="s">
        <v>570</v>
      </c>
      <c r="B496" s="21" t="s">
        <v>1054</v>
      </c>
      <c r="C496" s="21" t="s">
        <v>571</v>
      </c>
      <c r="D496" s="21" t="s">
        <v>572</v>
      </c>
      <c r="E496" s="2" t="s">
        <v>3587</v>
      </c>
      <c r="F496" s="21" t="s">
        <v>3482</v>
      </c>
      <c r="G496" s="21" t="s">
        <v>1063</v>
      </c>
      <c r="H496" s="21" t="s">
        <v>3483</v>
      </c>
      <c r="I496" s="21" t="s">
        <v>5072</v>
      </c>
      <c r="J496" s="2" t="s">
        <v>3484</v>
      </c>
      <c r="K496" s="22" t="s">
        <v>1038</v>
      </c>
      <c r="L496" s="2" t="s">
        <v>3489</v>
      </c>
      <c r="M496" s="2" t="s">
        <v>3489</v>
      </c>
      <c r="N496" s="2" t="s">
        <v>3489</v>
      </c>
      <c r="O496" s="2" t="s">
        <v>1098</v>
      </c>
      <c r="P496" s="2" t="str">
        <f t="shared" si="14"/>
        <v>A-Onsite</v>
      </c>
      <c r="Q496" s="2" t="str">
        <f t="shared" si="15"/>
        <v>A-S2_Onsite</v>
      </c>
      <c r="R496" s="2" t="s">
        <v>3476</v>
      </c>
      <c r="S496" s="2" t="s">
        <v>1041</v>
      </c>
      <c r="T496" s="21" t="s">
        <v>3477</v>
      </c>
    </row>
    <row r="497" spans="1:20" x14ac:dyDescent="0.3">
      <c r="A497" s="21" t="s">
        <v>573</v>
      </c>
      <c r="B497" s="21" t="s">
        <v>1054</v>
      </c>
      <c r="C497" s="21" t="s">
        <v>574</v>
      </c>
      <c r="D497" s="21" t="s">
        <v>575</v>
      </c>
      <c r="E497" s="2" t="s">
        <v>1408</v>
      </c>
      <c r="F497" s="21" t="s">
        <v>3473</v>
      </c>
      <c r="G497" s="21" t="s">
        <v>1050</v>
      </c>
      <c r="H497" s="21" t="s">
        <v>3474</v>
      </c>
      <c r="I497" s="21" t="s">
        <v>5073</v>
      </c>
      <c r="J497" s="2" t="s">
        <v>3475</v>
      </c>
      <c r="K497" s="22" t="s">
        <v>1048</v>
      </c>
      <c r="L497" s="2" t="s">
        <v>1164</v>
      </c>
      <c r="M497" s="2" t="s">
        <v>1059</v>
      </c>
      <c r="N497" s="2" t="s">
        <v>1165</v>
      </c>
      <c r="O497" s="2" t="s">
        <v>1098</v>
      </c>
      <c r="P497" s="2" t="str">
        <f t="shared" si="14"/>
        <v>A-Onsite</v>
      </c>
      <c r="Q497" s="2" t="str">
        <f t="shared" si="15"/>
        <v>A-S2_Onsite</v>
      </c>
      <c r="R497" s="2" t="s">
        <v>3476</v>
      </c>
      <c r="S497" s="2" t="s">
        <v>1041</v>
      </c>
      <c r="T497" s="21" t="s">
        <v>3477</v>
      </c>
    </row>
    <row r="498" spans="1:20" x14ac:dyDescent="0.3">
      <c r="A498" s="21" t="s">
        <v>573</v>
      </c>
      <c r="B498" s="21" t="s">
        <v>1054</v>
      </c>
      <c r="C498" s="21" t="s">
        <v>574</v>
      </c>
      <c r="D498" s="21" t="s">
        <v>575</v>
      </c>
      <c r="E498" s="2" t="s">
        <v>1408</v>
      </c>
      <c r="F498" s="21" t="s">
        <v>3478</v>
      </c>
      <c r="G498" s="21" t="s">
        <v>1044</v>
      </c>
      <c r="H498" s="21" t="s">
        <v>1005</v>
      </c>
      <c r="I498" s="21" t="s">
        <v>5074</v>
      </c>
      <c r="J498" s="2" t="s">
        <v>3479</v>
      </c>
      <c r="K498" s="22" t="s">
        <v>1038</v>
      </c>
      <c r="L498" s="2" t="s">
        <v>1164</v>
      </c>
      <c r="M498" s="2" t="s">
        <v>1059</v>
      </c>
      <c r="N498" s="2" t="s">
        <v>1165</v>
      </c>
      <c r="O498" s="2" t="s">
        <v>1098</v>
      </c>
      <c r="P498" s="2" t="str">
        <f t="shared" si="14"/>
        <v>A-Onsite</v>
      </c>
      <c r="Q498" s="2" t="str">
        <f t="shared" si="15"/>
        <v>A-S2_Onsite</v>
      </c>
      <c r="R498" s="2" t="s">
        <v>3476</v>
      </c>
      <c r="S498" s="2" t="s">
        <v>1041</v>
      </c>
      <c r="T498" s="21" t="s">
        <v>3477</v>
      </c>
    </row>
    <row r="499" spans="1:20" x14ac:dyDescent="0.3">
      <c r="A499" s="21" t="s">
        <v>573</v>
      </c>
      <c r="B499" s="21" t="s">
        <v>1054</v>
      </c>
      <c r="C499" s="21" t="s">
        <v>574</v>
      </c>
      <c r="D499" s="21" t="s">
        <v>575</v>
      </c>
      <c r="E499" s="2" t="s">
        <v>1408</v>
      </c>
      <c r="F499" s="21" t="s">
        <v>3480</v>
      </c>
      <c r="G499" s="21" t="s">
        <v>1034</v>
      </c>
      <c r="H499" s="21" t="s">
        <v>997</v>
      </c>
      <c r="I499" s="21" t="s">
        <v>5075</v>
      </c>
      <c r="J499" s="2" t="s">
        <v>3481</v>
      </c>
      <c r="K499" s="22" t="s">
        <v>1048</v>
      </c>
      <c r="L499" s="2" t="s">
        <v>1164</v>
      </c>
      <c r="M499" s="2" t="s">
        <v>1059</v>
      </c>
      <c r="N499" s="2" t="s">
        <v>1165</v>
      </c>
      <c r="O499" s="2" t="s">
        <v>1098</v>
      </c>
      <c r="P499" s="2" t="str">
        <f t="shared" si="14"/>
        <v>A-Onsite</v>
      </c>
      <c r="Q499" s="2" t="str">
        <f t="shared" si="15"/>
        <v>A-S2_Onsite</v>
      </c>
      <c r="R499" s="2" t="s">
        <v>3476</v>
      </c>
      <c r="S499" s="2" t="s">
        <v>1041</v>
      </c>
      <c r="T499" s="21" t="s">
        <v>3477</v>
      </c>
    </row>
    <row r="500" spans="1:20" x14ac:dyDescent="0.3">
      <c r="A500" s="21" t="s">
        <v>573</v>
      </c>
      <c r="B500" s="21" t="s">
        <v>1054</v>
      </c>
      <c r="C500" s="21" t="s">
        <v>574</v>
      </c>
      <c r="D500" s="21" t="s">
        <v>575</v>
      </c>
      <c r="E500" s="2" t="s">
        <v>1408</v>
      </c>
      <c r="F500" s="21" t="s">
        <v>3482</v>
      </c>
      <c r="G500" s="21" t="s">
        <v>1063</v>
      </c>
      <c r="H500" s="21" t="s">
        <v>3483</v>
      </c>
      <c r="I500" s="21" t="s">
        <v>5076</v>
      </c>
      <c r="J500" s="2" t="s">
        <v>3484</v>
      </c>
      <c r="K500" s="22" t="s">
        <v>1038</v>
      </c>
      <c r="L500" s="2" t="s">
        <v>1164</v>
      </c>
      <c r="M500" s="2" t="s">
        <v>1059</v>
      </c>
      <c r="N500" s="2" t="s">
        <v>1165</v>
      </c>
      <c r="O500" s="2" t="s">
        <v>1098</v>
      </c>
      <c r="P500" s="2" t="str">
        <f t="shared" si="14"/>
        <v>A-Onsite</v>
      </c>
      <c r="Q500" s="2" t="str">
        <f t="shared" si="15"/>
        <v>A-S2_Onsite</v>
      </c>
      <c r="R500" s="2" t="s">
        <v>3476</v>
      </c>
      <c r="S500" s="2" t="s">
        <v>1041</v>
      </c>
      <c r="T500" s="21" t="s">
        <v>3477</v>
      </c>
    </row>
    <row r="501" spans="1:20" x14ac:dyDescent="0.3">
      <c r="A501" s="21" t="s">
        <v>576</v>
      </c>
      <c r="B501" s="21" t="s">
        <v>1054</v>
      </c>
      <c r="C501" s="21" t="s">
        <v>577</v>
      </c>
      <c r="D501" s="21" t="s">
        <v>578</v>
      </c>
      <c r="E501" s="2" t="s">
        <v>3588</v>
      </c>
      <c r="F501" s="21" t="s">
        <v>3473</v>
      </c>
      <c r="G501" s="21" t="s">
        <v>1050</v>
      </c>
      <c r="H501" s="21" t="s">
        <v>3474</v>
      </c>
      <c r="I501" s="21" t="s">
        <v>5077</v>
      </c>
      <c r="J501" s="2" t="s">
        <v>3475</v>
      </c>
      <c r="K501" s="22" t="s">
        <v>1048</v>
      </c>
      <c r="L501" s="2" t="s">
        <v>3489</v>
      </c>
      <c r="M501" s="2" t="s">
        <v>3489</v>
      </c>
      <c r="N501" s="2" t="s">
        <v>3489</v>
      </c>
      <c r="O501" s="2" t="s">
        <v>1098</v>
      </c>
      <c r="P501" s="2" t="str">
        <f t="shared" si="14"/>
        <v>A-Onsite</v>
      </c>
      <c r="Q501" s="2" t="str">
        <f t="shared" si="15"/>
        <v>A-S2_Onsite</v>
      </c>
      <c r="R501" s="2" t="s">
        <v>3476</v>
      </c>
      <c r="S501" s="2" t="s">
        <v>1041</v>
      </c>
      <c r="T501" s="21" t="s">
        <v>3477</v>
      </c>
    </row>
    <row r="502" spans="1:20" x14ac:dyDescent="0.3">
      <c r="A502" s="21" t="s">
        <v>576</v>
      </c>
      <c r="B502" s="21" t="s">
        <v>1054</v>
      </c>
      <c r="C502" s="21" t="s">
        <v>577</v>
      </c>
      <c r="D502" s="21" t="s">
        <v>578</v>
      </c>
      <c r="E502" s="2" t="s">
        <v>3588</v>
      </c>
      <c r="F502" s="21" t="s">
        <v>3478</v>
      </c>
      <c r="G502" s="21" t="s">
        <v>1044</v>
      </c>
      <c r="H502" s="21" t="s">
        <v>1005</v>
      </c>
      <c r="I502" s="21" t="s">
        <v>5078</v>
      </c>
      <c r="J502" s="2" t="s">
        <v>3479</v>
      </c>
      <c r="K502" s="22" t="s">
        <v>1038</v>
      </c>
      <c r="L502" s="2" t="s">
        <v>3489</v>
      </c>
      <c r="M502" s="2" t="s">
        <v>3489</v>
      </c>
      <c r="N502" s="2" t="s">
        <v>3489</v>
      </c>
      <c r="O502" s="2" t="s">
        <v>1098</v>
      </c>
      <c r="P502" s="2" t="str">
        <f t="shared" si="14"/>
        <v>A-Onsite</v>
      </c>
      <c r="Q502" s="2" t="str">
        <f t="shared" si="15"/>
        <v>A-S2_Onsite</v>
      </c>
      <c r="R502" s="2" t="s">
        <v>3476</v>
      </c>
      <c r="S502" s="2" t="s">
        <v>1041</v>
      </c>
      <c r="T502" s="21" t="s">
        <v>3477</v>
      </c>
    </row>
    <row r="503" spans="1:20" x14ac:dyDescent="0.3">
      <c r="A503" s="21" t="s">
        <v>576</v>
      </c>
      <c r="B503" s="21" t="s">
        <v>1054</v>
      </c>
      <c r="C503" s="21" t="s">
        <v>577</v>
      </c>
      <c r="D503" s="21" t="s">
        <v>578</v>
      </c>
      <c r="E503" s="2" t="s">
        <v>3588</v>
      </c>
      <c r="F503" s="21" t="s">
        <v>3480</v>
      </c>
      <c r="G503" s="21" t="s">
        <v>1034</v>
      </c>
      <c r="H503" s="21" t="s">
        <v>997</v>
      </c>
      <c r="I503" s="21" t="s">
        <v>5079</v>
      </c>
      <c r="J503" s="2" t="s">
        <v>3481</v>
      </c>
      <c r="K503" s="22" t="s">
        <v>1048</v>
      </c>
      <c r="L503" s="2" t="s">
        <v>3489</v>
      </c>
      <c r="M503" s="2" t="s">
        <v>3489</v>
      </c>
      <c r="N503" s="2" t="s">
        <v>3489</v>
      </c>
      <c r="O503" s="2" t="s">
        <v>1098</v>
      </c>
      <c r="P503" s="2" t="str">
        <f t="shared" si="14"/>
        <v>A-Onsite</v>
      </c>
      <c r="Q503" s="2" t="str">
        <f t="shared" si="15"/>
        <v>A-S2_Onsite</v>
      </c>
      <c r="R503" s="2" t="s">
        <v>3476</v>
      </c>
      <c r="S503" s="2" t="s">
        <v>1041</v>
      </c>
      <c r="T503" s="21" t="s">
        <v>3477</v>
      </c>
    </row>
    <row r="504" spans="1:20" x14ac:dyDescent="0.3">
      <c r="A504" s="21" t="s">
        <v>576</v>
      </c>
      <c r="B504" s="21" t="s">
        <v>1054</v>
      </c>
      <c r="C504" s="21" t="s">
        <v>577</v>
      </c>
      <c r="D504" s="21" t="s">
        <v>578</v>
      </c>
      <c r="E504" s="2" t="s">
        <v>3588</v>
      </c>
      <c r="F504" s="21" t="s">
        <v>3482</v>
      </c>
      <c r="G504" s="21" t="s">
        <v>1063</v>
      </c>
      <c r="H504" s="21" t="s">
        <v>3483</v>
      </c>
      <c r="I504" s="21" t="s">
        <v>5080</v>
      </c>
      <c r="J504" s="2" t="s">
        <v>3484</v>
      </c>
      <c r="K504" s="22" t="s">
        <v>1038</v>
      </c>
      <c r="L504" s="2" t="s">
        <v>3489</v>
      </c>
      <c r="M504" s="2" t="s">
        <v>3489</v>
      </c>
      <c r="N504" s="2" t="s">
        <v>3489</v>
      </c>
      <c r="O504" s="2" t="s">
        <v>1098</v>
      </c>
      <c r="P504" s="2" t="str">
        <f t="shared" si="14"/>
        <v>A-Onsite</v>
      </c>
      <c r="Q504" s="2" t="str">
        <f t="shared" si="15"/>
        <v>A-S2_Onsite</v>
      </c>
      <c r="R504" s="2" t="s">
        <v>3476</v>
      </c>
      <c r="S504" s="2" t="s">
        <v>1041</v>
      </c>
      <c r="T504" s="21" t="s">
        <v>3477</v>
      </c>
    </row>
    <row r="505" spans="1:20" x14ac:dyDescent="0.3">
      <c r="A505" s="21" t="s">
        <v>579</v>
      </c>
      <c r="B505" s="21" t="s">
        <v>1054</v>
      </c>
      <c r="C505" s="21" t="s">
        <v>580</v>
      </c>
      <c r="D505" s="21" t="s">
        <v>581</v>
      </c>
      <c r="E505" s="2" t="s">
        <v>1411</v>
      </c>
      <c r="F505" s="21" t="s">
        <v>3480</v>
      </c>
      <c r="G505" s="21" t="s">
        <v>1034</v>
      </c>
      <c r="H505" s="21" t="s">
        <v>997</v>
      </c>
      <c r="I505" s="21" t="s">
        <v>5081</v>
      </c>
      <c r="J505" s="2" t="s">
        <v>3481</v>
      </c>
      <c r="K505" s="22" t="s">
        <v>1048</v>
      </c>
      <c r="L505" s="2" t="s">
        <v>1157</v>
      </c>
      <c r="M505" s="2" t="s">
        <v>1059</v>
      </c>
      <c r="N505" s="2" t="s">
        <v>1158</v>
      </c>
      <c r="O505" s="2" t="s">
        <v>1040</v>
      </c>
      <c r="P505" s="2" t="str">
        <f t="shared" si="14"/>
        <v>P-Onsite</v>
      </c>
      <c r="Q505" s="2" t="str">
        <f t="shared" si="15"/>
        <v>P-S2_Onsite</v>
      </c>
      <c r="R505" s="2" t="s">
        <v>3476</v>
      </c>
      <c r="S505" s="2" t="s">
        <v>1041</v>
      </c>
      <c r="T505" s="21" t="s">
        <v>3477</v>
      </c>
    </row>
    <row r="506" spans="1:20" x14ac:dyDescent="0.3">
      <c r="A506" s="21" t="s">
        <v>579</v>
      </c>
      <c r="B506" s="21" t="s">
        <v>1054</v>
      </c>
      <c r="C506" s="21" t="s">
        <v>580</v>
      </c>
      <c r="D506" s="21" t="s">
        <v>581</v>
      </c>
      <c r="E506" s="2" t="s">
        <v>1411</v>
      </c>
      <c r="F506" s="21" t="s">
        <v>3482</v>
      </c>
      <c r="G506" s="21" t="s">
        <v>1063</v>
      </c>
      <c r="H506" s="21" t="s">
        <v>3483</v>
      </c>
      <c r="I506" s="21" t="s">
        <v>5082</v>
      </c>
      <c r="J506" s="2" t="s">
        <v>3484</v>
      </c>
      <c r="K506" s="22" t="s">
        <v>1038</v>
      </c>
      <c r="L506" s="2" t="s">
        <v>1157</v>
      </c>
      <c r="M506" s="2" t="s">
        <v>1059</v>
      </c>
      <c r="N506" s="2" t="s">
        <v>1158</v>
      </c>
      <c r="O506" s="2" t="s">
        <v>1040</v>
      </c>
      <c r="P506" s="2" t="str">
        <f t="shared" si="14"/>
        <v>P-Onsite</v>
      </c>
      <c r="Q506" s="2" t="str">
        <f t="shared" si="15"/>
        <v>P-S2_Onsite</v>
      </c>
      <c r="R506" s="2" t="s">
        <v>3476</v>
      </c>
      <c r="S506" s="2" t="s">
        <v>1041</v>
      </c>
      <c r="T506" s="21" t="s">
        <v>3477</v>
      </c>
    </row>
    <row r="507" spans="1:20" x14ac:dyDescent="0.3">
      <c r="A507" s="21" t="s">
        <v>582</v>
      </c>
      <c r="B507" s="21" t="s">
        <v>1054</v>
      </c>
      <c r="C507" s="21" t="s">
        <v>583</v>
      </c>
      <c r="D507" s="21" t="s">
        <v>584</v>
      </c>
      <c r="E507" s="2" t="s">
        <v>3589</v>
      </c>
      <c r="F507" s="21" t="s">
        <v>3473</v>
      </c>
      <c r="G507" s="21" t="s">
        <v>1050</v>
      </c>
      <c r="H507" s="21" t="s">
        <v>3474</v>
      </c>
      <c r="I507" s="21" t="s">
        <v>5083</v>
      </c>
      <c r="J507" s="2" t="s">
        <v>3475</v>
      </c>
      <c r="K507" s="22" t="s">
        <v>1048</v>
      </c>
      <c r="L507" s="2" t="s">
        <v>1101</v>
      </c>
      <c r="M507" s="2" t="s">
        <v>1059</v>
      </c>
      <c r="N507" s="2" t="s">
        <v>1102</v>
      </c>
      <c r="O507" s="2" t="s">
        <v>1040</v>
      </c>
      <c r="P507" s="2" t="str">
        <f t="shared" si="14"/>
        <v>P-Onsite</v>
      </c>
      <c r="Q507" s="2" t="str">
        <f t="shared" si="15"/>
        <v>P-S2_Onsite</v>
      </c>
      <c r="R507" s="2" t="s">
        <v>3476</v>
      </c>
      <c r="S507" s="2" t="s">
        <v>1041</v>
      </c>
      <c r="T507" s="21" t="s">
        <v>3477</v>
      </c>
    </row>
    <row r="508" spans="1:20" x14ac:dyDescent="0.3">
      <c r="A508" s="21" t="s">
        <v>582</v>
      </c>
      <c r="B508" s="21" t="s">
        <v>1054</v>
      </c>
      <c r="C508" s="21" t="s">
        <v>583</v>
      </c>
      <c r="D508" s="21" t="s">
        <v>584</v>
      </c>
      <c r="E508" s="2" t="s">
        <v>3589</v>
      </c>
      <c r="F508" s="21" t="s">
        <v>3478</v>
      </c>
      <c r="G508" s="21" t="s">
        <v>1044</v>
      </c>
      <c r="H508" s="21" t="s">
        <v>1005</v>
      </c>
      <c r="I508" s="21" t="s">
        <v>5084</v>
      </c>
      <c r="J508" s="2" t="s">
        <v>3479</v>
      </c>
      <c r="K508" s="22" t="s">
        <v>1038</v>
      </c>
      <c r="L508" s="2" t="s">
        <v>1101</v>
      </c>
      <c r="M508" s="2" t="s">
        <v>1059</v>
      </c>
      <c r="N508" s="2" t="s">
        <v>1102</v>
      </c>
      <c r="O508" s="2" t="s">
        <v>1040</v>
      </c>
      <c r="P508" s="2" t="str">
        <f t="shared" si="14"/>
        <v>P-Onsite</v>
      </c>
      <c r="Q508" s="2" t="str">
        <f t="shared" si="15"/>
        <v>P-S2_Onsite</v>
      </c>
      <c r="R508" s="2" t="s">
        <v>3476</v>
      </c>
      <c r="S508" s="2" t="s">
        <v>1041</v>
      </c>
      <c r="T508" s="21" t="s">
        <v>3477</v>
      </c>
    </row>
    <row r="509" spans="1:20" x14ac:dyDescent="0.3">
      <c r="A509" s="21" t="s">
        <v>582</v>
      </c>
      <c r="B509" s="21" t="s">
        <v>1054</v>
      </c>
      <c r="C509" s="21" t="s">
        <v>583</v>
      </c>
      <c r="D509" s="21" t="s">
        <v>584</v>
      </c>
      <c r="E509" s="2" t="s">
        <v>3589</v>
      </c>
      <c r="F509" s="21" t="s">
        <v>3480</v>
      </c>
      <c r="G509" s="21" t="s">
        <v>1034</v>
      </c>
      <c r="H509" s="21" t="s">
        <v>997</v>
      </c>
      <c r="I509" s="21" t="s">
        <v>5085</v>
      </c>
      <c r="J509" s="2" t="s">
        <v>3481</v>
      </c>
      <c r="K509" s="22" t="s">
        <v>1048</v>
      </c>
      <c r="L509" s="2" t="s">
        <v>1101</v>
      </c>
      <c r="M509" s="2" t="s">
        <v>1059</v>
      </c>
      <c r="N509" s="2" t="s">
        <v>1102</v>
      </c>
      <c r="O509" s="2" t="s">
        <v>1040</v>
      </c>
      <c r="P509" s="2" t="str">
        <f t="shared" si="14"/>
        <v>P-Onsite</v>
      </c>
      <c r="Q509" s="2" t="str">
        <f t="shared" si="15"/>
        <v>P-S2_Onsite</v>
      </c>
      <c r="R509" s="2" t="s">
        <v>3476</v>
      </c>
      <c r="S509" s="2" t="s">
        <v>1041</v>
      </c>
      <c r="T509" s="21" t="s">
        <v>3477</v>
      </c>
    </row>
    <row r="510" spans="1:20" x14ac:dyDescent="0.3">
      <c r="A510" s="21" t="s">
        <v>582</v>
      </c>
      <c r="B510" s="21" t="s">
        <v>1054</v>
      </c>
      <c r="C510" s="21" t="s">
        <v>583</v>
      </c>
      <c r="D510" s="21" t="s">
        <v>584</v>
      </c>
      <c r="E510" s="2" t="s">
        <v>3589</v>
      </c>
      <c r="F510" s="21" t="s">
        <v>3482</v>
      </c>
      <c r="G510" s="21" t="s">
        <v>1063</v>
      </c>
      <c r="H510" s="21" t="s">
        <v>3483</v>
      </c>
      <c r="I510" s="21" t="s">
        <v>5086</v>
      </c>
      <c r="J510" s="2" t="s">
        <v>3484</v>
      </c>
      <c r="K510" s="22" t="s">
        <v>1038</v>
      </c>
      <c r="L510" s="2" t="s">
        <v>1101</v>
      </c>
      <c r="M510" s="2" t="s">
        <v>1059</v>
      </c>
      <c r="N510" s="2" t="s">
        <v>1102</v>
      </c>
      <c r="O510" s="2" t="s">
        <v>1040</v>
      </c>
      <c r="P510" s="2" t="str">
        <f t="shared" si="14"/>
        <v>P-Onsite</v>
      </c>
      <c r="Q510" s="2" t="str">
        <f t="shared" si="15"/>
        <v>P-S2_Onsite</v>
      </c>
      <c r="R510" s="2" t="s">
        <v>3476</v>
      </c>
      <c r="S510" s="2" t="s">
        <v>1041</v>
      </c>
      <c r="T510" s="21" t="s">
        <v>3477</v>
      </c>
    </row>
    <row r="511" spans="1:20" x14ac:dyDescent="0.3">
      <c r="A511" s="21" t="s">
        <v>585</v>
      </c>
      <c r="B511" s="21" t="s">
        <v>1031</v>
      </c>
      <c r="C511" s="21" t="s">
        <v>586</v>
      </c>
      <c r="D511" s="21" t="s">
        <v>587</v>
      </c>
      <c r="E511" s="2" t="s">
        <v>3590</v>
      </c>
      <c r="F511" s="21" t="s">
        <v>3495</v>
      </c>
      <c r="G511" s="21" t="s">
        <v>1050</v>
      </c>
      <c r="H511" s="21" t="s">
        <v>3474</v>
      </c>
      <c r="I511" s="21" t="s">
        <v>5087</v>
      </c>
      <c r="J511" s="2" t="s">
        <v>3475</v>
      </c>
      <c r="K511" s="22" t="s">
        <v>1048</v>
      </c>
      <c r="L511" s="2" t="s">
        <v>1039</v>
      </c>
      <c r="M511" s="2" t="s">
        <v>1039</v>
      </c>
      <c r="N511" s="2" t="s">
        <v>1039</v>
      </c>
      <c r="O511" s="2" t="s">
        <v>1098</v>
      </c>
      <c r="P511" s="2" t="str">
        <f t="shared" si="14"/>
        <v>A-Online</v>
      </c>
      <c r="Q511" s="2" t="str">
        <f t="shared" si="15"/>
        <v>A-S2_Online</v>
      </c>
      <c r="R511" s="2"/>
      <c r="S511" s="2" t="s">
        <v>1041</v>
      </c>
      <c r="T511" s="21" t="s">
        <v>3477</v>
      </c>
    </row>
    <row r="512" spans="1:20" x14ac:dyDescent="0.3">
      <c r="A512" s="21" t="s">
        <v>585</v>
      </c>
      <c r="B512" s="21" t="s">
        <v>1031</v>
      </c>
      <c r="C512" s="21" t="s">
        <v>586</v>
      </c>
      <c r="D512" s="21" t="s">
        <v>587</v>
      </c>
      <c r="E512" s="2" t="s">
        <v>3590</v>
      </c>
      <c r="F512" s="21" t="s">
        <v>3496</v>
      </c>
      <c r="G512" s="21" t="s">
        <v>1044</v>
      </c>
      <c r="H512" s="21" t="s">
        <v>1005</v>
      </c>
      <c r="I512" s="21" t="s">
        <v>5088</v>
      </c>
      <c r="J512" s="2" t="s">
        <v>3479</v>
      </c>
      <c r="K512" s="22" t="s">
        <v>1038</v>
      </c>
      <c r="L512" s="2" t="s">
        <v>1039</v>
      </c>
      <c r="M512" s="2" t="s">
        <v>1039</v>
      </c>
      <c r="N512" s="2" t="s">
        <v>1039</v>
      </c>
      <c r="O512" s="2" t="s">
        <v>1040</v>
      </c>
      <c r="P512" s="2" t="str">
        <f t="shared" si="14"/>
        <v>P-Online</v>
      </c>
      <c r="Q512" s="2" t="str">
        <f t="shared" si="15"/>
        <v>P-S2_Online</v>
      </c>
      <c r="R512" s="2"/>
      <c r="S512" s="2" t="s">
        <v>1041</v>
      </c>
      <c r="T512" s="21" t="s">
        <v>3477</v>
      </c>
    </row>
    <row r="513" spans="1:20" x14ac:dyDescent="0.3">
      <c r="A513" s="21" t="s">
        <v>585</v>
      </c>
      <c r="B513" s="21" t="s">
        <v>1031</v>
      </c>
      <c r="C513" s="21" t="s">
        <v>586</v>
      </c>
      <c r="D513" s="21" t="s">
        <v>587</v>
      </c>
      <c r="E513" s="2" t="s">
        <v>3590</v>
      </c>
      <c r="F513" s="21" t="s">
        <v>3497</v>
      </c>
      <c r="G513" s="21" t="s">
        <v>1034</v>
      </c>
      <c r="H513" s="21" t="s">
        <v>997</v>
      </c>
      <c r="I513" s="21" t="s">
        <v>5089</v>
      </c>
      <c r="J513" s="2" t="s">
        <v>3481</v>
      </c>
      <c r="K513" s="22" t="s">
        <v>1048</v>
      </c>
      <c r="L513" s="2" t="s">
        <v>1039</v>
      </c>
      <c r="M513" s="2" t="s">
        <v>1039</v>
      </c>
      <c r="N513" s="2" t="s">
        <v>1039</v>
      </c>
      <c r="O513" s="2" t="s">
        <v>1098</v>
      </c>
      <c r="P513" s="2" t="str">
        <f t="shared" si="14"/>
        <v>A-Online</v>
      </c>
      <c r="Q513" s="2" t="str">
        <f t="shared" si="15"/>
        <v>A-S2_Online</v>
      </c>
      <c r="R513" s="2"/>
      <c r="S513" s="2" t="s">
        <v>1041</v>
      </c>
      <c r="T513" s="21" t="s">
        <v>3477</v>
      </c>
    </row>
    <row r="514" spans="1:20" x14ac:dyDescent="0.3">
      <c r="A514" s="21" t="s">
        <v>585</v>
      </c>
      <c r="B514" s="21" t="s">
        <v>1031</v>
      </c>
      <c r="C514" s="21" t="s">
        <v>586</v>
      </c>
      <c r="D514" s="21" t="s">
        <v>587</v>
      </c>
      <c r="E514" s="2" t="s">
        <v>3590</v>
      </c>
      <c r="F514" s="21" t="s">
        <v>3486</v>
      </c>
      <c r="G514" s="21" t="s">
        <v>1063</v>
      </c>
      <c r="H514" s="21" t="s">
        <v>3483</v>
      </c>
      <c r="I514" s="21" t="s">
        <v>5090</v>
      </c>
      <c r="J514" s="2" t="s">
        <v>3484</v>
      </c>
      <c r="K514" s="22" t="s">
        <v>1038</v>
      </c>
      <c r="L514" s="2" t="s">
        <v>1039</v>
      </c>
      <c r="M514" s="2" t="s">
        <v>1039</v>
      </c>
      <c r="N514" s="2" t="s">
        <v>1039</v>
      </c>
      <c r="O514" s="2" t="s">
        <v>1098</v>
      </c>
      <c r="P514" s="2" t="str">
        <f t="shared" si="14"/>
        <v>A-Online</v>
      </c>
      <c r="Q514" s="2" t="str">
        <f t="shared" si="15"/>
        <v>A-S2_Online</v>
      </c>
      <c r="R514" s="2"/>
      <c r="S514" s="2" t="s">
        <v>1041</v>
      </c>
      <c r="T514" s="21" t="s">
        <v>3477</v>
      </c>
    </row>
    <row r="515" spans="1:20" x14ac:dyDescent="0.3">
      <c r="A515" s="21" t="s">
        <v>588</v>
      </c>
      <c r="B515" s="21" t="s">
        <v>1054</v>
      </c>
      <c r="C515" s="21" t="s">
        <v>589</v>
      </c>
      <c r="D515" s="21" t="s">
        <v>590</v>
      </c>
      <c r="E515" s="2" t="s">
        <v>3591</v>
      </c>
      <c r="F515" s="21" t="s">
        <v>3473</v>
      </c>
      <c r="G515" s="21" t="s">
        <v>1050</v>
      </c>
      <c r="H515" s="21" t="s">
        <v>3474</v>
      </c>
      <c r="I515" s="21" t="s">
        <v>5091</v>
      </c>
      <c r="J515" s="2" t="s">
        <v>3475</v>
      </c>
      <c r="K515" s="22" t="s">
        <v>1048</v>
      </c>
      <c r="L515" s="2" t="s">
        <v>1075</v>
      </c>
      <c r="M515" s="2" t="s">
        <v>1059</v>
      </c>
      <c r="N515" s="2" t="s">
        <v>1076</v>
      </c>
      <c r="O515" s="2" t="s">
        <v>1040</v>
      </c>
      <c r="P515" s="2" t="str">
        <f t="shared" ref="P515:P578" si="16">CONCATENATE(LEFT(O515,1),"-",B515)</f>
        <v>P-Onsite</v>
      </c>
      <c r="Q515" s="2" t="str">
        <f t="shared" ref="Q515:Q578" si="17">CONCATENATE(LEFT($O515,1),"-",RIGHT($F515,9))</f>
        <v>P-S2_Onsite</v>
      </c>
      <c r="R515" s="2" t="s">
        <v>3476</v>
      </c>
      <c r="S515" s="2" t="s">
        <v>1041</v>
      </c>
      <c r="T515" s="21" t="s">
        <v>3477</v>
      </c>
    </row>
    <row r="516" spans="1:20" x14ac:dyDescent="0.3">
      <c r="A516" s="21" t="s">
        <v>588</v>
      </c>
      <c r="B516" s="21" t="s">
        <v>1054</v>
      </c>
      <c r="C516" s="21" t="s">
        <v>589</v>
      </c>
      <c r="D516" s="21" t="s">
        <v>590</v>
      </c>
      <c r="E516" s="2" t="s">
        <v>3591</v>
      </c>
      <c r="F516" s="21" t="s">
        <v>3478</v>
      </c>
      <c r="G516" s="21" t="s">
        <v>1044</v>
      </c>
      <c r="H516" s="21" t="s">
        <v>1005</v>
      </c>
      <c r="I516" s="21" t="s">
        <v>5092</v>
      </c>
      <c r="J516" s="2" t="s">
        <v>3479</v>
      </c>
      <c r="K516" s="22" t="s">
        <v>1038</v>
      </c>
      <c r="L516" s="2" t="s">
        <v>1075</v>
      </c>
      <c r="M516" s="2" t="s">
        <v>1059</v>
      </c>
      <c r="N516" s="2" t="s">
        <v>1076</v>
      </c>
      <c r="O516" s="2" t="s">
        <v>1040</v>
      </c>
      <c r="P516" s="2" t="str">
        <f t="shared" si="16"/>
        <v>P-Onsite</v>
      </c>
      <c r="Q516" s="2" t="str">
        <f t="shared" si="17"/>
        <v>P-S2_Onsite</v>
      </c>
      <c r="R516" s="2" t="s">
        <v>3476</v>
      </c>
      <c r="S516" s="2" t="s">
        <v>1041</v>
      </c>
      <c r="T516" s="21" t="s">
        <v>3477</v>
      </c>
    </row>
    <row r="517" spans="1:20" x14ac:dyDescent="0.3">
      <c r="A517" s="21" t="s">
        <v>588</v>
      </c>
      <c r="B517" s="21" t="s">
        <v>1054</v>
      </c>
      <c r="C517" s="21" t="s">
        <v>589</v>
      </c>
      <c r="D517" s="21" t="s">
        <v>590</v>
      </c>
      <c r="E517" s="2" t="s">
        <v>3591</v>
      </c>
      <c r="F517" s="21" t="s">
        <v>3480</v>
      </c>
      <c r="G517" s="21" t="s">
        <v>1034</v>
      </c>
      <c r="H517" s="21" t="s">
        <v>997</v>
      </c>
      <c r="I517" s="21" t="s">
        <v>5093</v>
      </c>
      <c r="J517" s="2" t="s">
        <v>3481</v>
      </c>
      <c r="K517" s="22" t="s">
        <v>1048</v>
      </c>
      <c r="L517" s="2" t="s">
        <v>1075</v>
      </c>
      <c r="M517" s="2" t="s">
        <v>1059</v>
      </c>
      <c r="N517" s="2" t="s">
        <v>1076</v>
      </c>
      <c r="O517" s="2" t="s">
        <v>1040</v>
      </c>
      <c r="P517" s="2" t="str">
        <f t="shared" si="16"/>
        <v>P-Onsite</v>
      </c>
      <c r="Q517" s="2" t="str">
        <f t="shared" si="17"/>
        <v>P-S2_Onsite</v>
      </c>
      <c r="R517" s="2" t="s">
        <v>3476</v>
      </c>
      <c r="S517" s="2" t="s">
        <v>1041</v>
      </c>
      <c r="T517" s="21" t="s">
        <v>3477</v>
      </c>
    </row>
    <row r="518" spans="1:20" x14ac:dyDescent="0.3">
      <c r="A518" s="21" t="s">
        <v>588</v>
      </c>
      <c r="B518" s="21" t="s">
        <v>1054</v>
      </c>
      <c r="C518" s="21" t="s">
        <v>589</v>
      </c>
      <c r="D518" s="21" t="s">
        <v>590</v>
      </c>
      <c r="E518" s="2" t="s">
        <v>3591</v>
      </c>
      <c r="F518" s="21" t="s">
        <v>3482</v>
      </c>
      <c r="G518" s="21" t="s">
        <v>1063</v>
      </c>
      <c r="H518" s="21" t="s">
        <v>3483</v>
      </c>
      <c r="I518" s="21" t="s">
        <v>5094</v>
      </c>
      <c r="J518" s="2" t="s">
        <v>3484</v>
      </c>
      <c r="K518" s="22" t="s">
        <v>1038</v>
      </c>
      <c r="L518" s="2" t="s">
        <v>1075</v>
      </c>
      <c r="M518" s="2" t="s">
        <v>1059</v>
      </c>
      <c r="N518" s="2" t="s">
        <v>1076</v>
      </c>
      <c r="O518" s="2" t="s">
        <v>1040</v>
      </c>
      <c r="P518" s="2" t="str">
        <f t="shared" si="16"/>
        <v>P-Onsite</v>
      </c>
      <c r="Q518" s="2" t="str">
        <f t="shared" si="17"/>
        <v>P-S2_Onsite</v>
      </c>
      <c r="R518" s="2" t="s">
        <v>3476</v>
      </c>
      <c r="S518" s="2" t="s">
        <v>1041</v>
      </c>
      <c r="T518" s="21" t="s">
        <v>3477</v>
      </c>
    </row>
    <row r="519" spans="1:20" x14ac:dyDescent="0.3">
      <c r="A519" s="21" t="s">
        <v>591</v>
      </c>
      <c r="B519" s="21" t="s">
        <v>1054</v>
      </c>
      <c r="C519" s="21" t="s">
        <v>592</v>
      </c>
      <c r="D519" s="21" t="s">
        <v>593</v>
      </c>
      <c r="E519" s="2" t="s">
        <v>1414</v>
      </c>
      <c r="F519" s="21" t="s">
        <v>3478</v>
      </c>
      <c r="G519" s="21" t="s">
        <v>1044</v>
      </c>
      <c r="H519" s="21" t="s">
        <v>1005</v>
      </c>
      <c r="I519" s="21" t="s">
        <v>5095</v>
      </c>
      <c r="J519" s="2" t="s">
        <v>3479</v>
      </c>
      <c r="K519" s="22" t="s">
        <v>1038</v>
      </c>
      <c r="L519" s="2" t="s">
        <v>1205</v>
      </c>
      <c r="M519" s="2" t="s">
        <v>1059</v>
      </c>
      <c r="N519" s="2" t="s">
        <v>1206</v>
      </c>
      <c r="O519" s="2" t="s">
        <v>1040</v>
      </c>
      <c r="P519" s="2" t="str">
        <f t="shared" si="16"/>
        <v>P-Onsite</v>
      </c>
      <c r="Q519" s="2" t="str">
        <f t="shared" si="17"/>
        <v>P-S2_Onsite</v>
      </c>
      <c r="R519" s="2" t="s">
        <v>3476</v>
      </c>
      <c r="S519" s="2" t="s">
        <v>1041</v>
      </c>
      <c r="T519" s="21" t="s">
        <v>3477</v>
      </c>
    </row>
    <row r="520" spans="1:20" x14ac:dyDescent="0.3">
      <c r="A520" s="21" t="s">
        <v>591</v>
      </c>
      <c r="B520" s="21" t="s">
        <v>1054</v>
      </c>
      <c r="C520" s="21" t="s">
        <v>592</v>
      </c>
      <c r="D520" s="21" t="s">
        <v>593</v>
      </c>
      <c r="E520" s="2" t="s">
        <v>1414</v>
      </c>
      <c r="F520" s="21" t="s">
        <v>3482</v>
      </c>
      <c r="G520" s="21" t="s">
        <v>1063</v>
      </c>
      <c r="H520" s="21" t="s">
        <v>3483</v>
      </c>
      <c r="I520" s="21" t="s">
        <v>5096</v>
      </c>
      <c r="J520" s="2" t="s">
        <v>3484</v>
      </c>
      <c r="K520" s="22" t="s">
        <v>1038</v>
      </c>
      <c r="L520" s="2" t="s">
        <v>1205</v>
      </c>
      <c r="M520" s="2" t="s">
        <v>1059</v>
      </c>
      <c r="N520" s="2" t="s">
        <v>1206</v>
      </c>
      <c r="O520" s="2" t="s">
        <v>1040</v>
      </c>
      <c r="P520" s="2" t="str">
        <f t="shared" si="16"/>
        <v>P-Onsite</v>
      </c>
      <c r="Q520" s="2" t="str">
        <f t="shared" si="17"/>
        <v>P-S2_Onsite</v>
      </c>
      <c r="R520" s="2" t="s">
        <v>3476</v>
      </c>
      <c r="S520" s="2" t="s">
        <v>1041</v>
      </c>
      <c r="T520" s="21" t="s">
        <v>3477</v>
      </c>
    </row>
    <row r="521" spans="1:20" x14ac:dyDescent="0.3">
      <c r="A521" s="21" t="s">
        <v>594</v>
      </c>
      <c r="B521" s="21" t="s">
        <v>1054</v>
      </c>
      <c r="C521" s="21" t="s">
        <v>595</v>
      </c>
      <c r="D521" s="21" t="s">
        <v>596</v>
      </c>
      <c r="E521" s="2" t="s">
        <v>3592</v>
      </c>
      <c r="F521" s="21" t="s">
        <v>3473</v>
      </c>
      <c r="G521" s="21" t="s">
        <v>1050</v>
      </c>
      <c r="H521" s="21" t="s">
        <v>3474</v>
      </c>
      <c r="I521" s="21" t="s">
        <v>5097</v>
      </c>
      <c r="J521" s="2" t="s">
        <v>3475</v>
      </c>
      <c r="K521" s="22" t="s">
        <v>1048</v>
      </c>
      <c r="L521" s="2" t="s">
        <v>3489</v>
      </c>
      <c r="M521" s="2" t="s">
        <v>3489</v>
      </c>
      <c r="N521" s="2" t="s">
        <v>3489</v>
      </c>
      <c r="O521" s="2" t="s">
        <v>1098</v>
      </c>
      <c r="P521" s="2" t="str">
        <f t="shared" si="16"/>
        <v>A-Onsite</v>
      </c>
      <c r="Q521" s="2" t="str">
        <f t="shared" si="17"/>
        <v>A-S2_Onsite</v>
      </c>
      <c r="R521" s="2" t="s">
        <v>3476</v>
      </c>
      <c r="S521" s="2" t="s">
        <v>1041</v>
      </c>
      <c r="T521" s="21" t="s">
        <v>3477</v>
      </c>
    </row>
    <row r="522" spans="1:20" x14ac:dyDescent="0.3">
      <c r="A522" s="21" t="s">
        <v>594</v>
      </c>
      <c r="B522" s="21" t="s">
        <v>1054</v>
      </c>
      <c r="C522" s="21" t="s">
        <v>595</v>
      </c>
      <c r="D522" s="21" t="s">
        <v>596</v>
      </c>
      <c r="E522" s="2" t="s">
        <v>3592</v>
      </c>
      <c r="F522" s="21" t="s">
        <v>3478</v>
      </c>
      <c r="G522" s="21" t="s">
        <v>1044</v>
      </c>
      <c r="H522" s="21" t="s">
        <v>1005</v>
      </c>
      <c r="I522" s="21" t="s">
        <v>5098</v>
      </c>
      <c r="J522" s="2" t="s">
        <v>3479</v>
      </c>
      <c r="K522" s="22" t="s">
        <v>1038</v>
      </c>
      <c r="L522" s="2" t="s">
        <v>3489</v>
      </c>
      <c r="M522" s="2" t="s">
        <v>3489</v>
      </c>
      <c r="N522" s="2" t="s">
        <v>3489</v>
      </c>
      <c r="O522" s="2" t="s">
        <v>1098</v>
      </c>
      <c r="P522" s="2" t="str">
        <f t="shared" si="16"/>
        <v>A-Onsite</v>
      </c>
      <c r="Q522" s="2" t="str">
        <f t="shared" si="17"/>
        <v>A-S2_Onsite</v>
      </c>
      <c r="R522" s="2" t="s">
        <v>3476</v>
      </c>
      <c r="S522" s="2" t="s">
        <v>1041</v>
      </c>
      <c r="T522" s="21" t="s">
        <v>3477</v>
      </c>
    </row>
    <row r="523" spans="1:20" x14ac:dyDescent="0.3">
      <c r="A523" s="21" t="s">
        <v>594</v>
      </c>
      <c r="B523" s="21" t="s">
        <v>1054</v>
      </c>
      <c r="C523" s="21" t="s">
        <v>595</v>
      </c>
      <c r="D523" s="21" t="s">
        <v>596</v>
      </c>
      <c r="E523" s="2" t="s">
        <v>3592</v>
      </c>
      <c r="F523" s="21" t="s">
        <v>3480</v>
      </c>
      <c r="G523" s="21" t="s">
        <v>1034</v>
      </c>
      <c r="H523" s="21" t="s">
        <v>997</v>
      </c>
      <c r="I523" s="21" t="s">
        <v>5099</v>
      </c>
      <c r="J523" s="2" t="s">
        <v>3481</v>
      </c>
      <c r="K523" s="22" t="s">
        <v>1048</v>
      </c>
      <c r="L523" s="2" t="s">
        <v>3489</v>
      </c>
      <c r="M523" s="2" t="s">
        <v>3489</v>
      </c>
      <c r="N523" s="2" t="s">
        <v>3489</v>
      </c>
      <c r="O523" s="2" t="s">
        <v>1098</v>
      </c>
      <c r="P523" s="2" t="str">
        <f t="shared" si="16"/>
        <v>A-Onsite</v>
      </c>
      <c r="Q523" s="2" t="str">
        <f t="shared" si="17"/>
        <v>A-S2_Onsite</v>
      </c>
      <c r="R523" s="2" t="s">
        <v>3476</v>
      </c>
      <c r="S523" s="2" t="s">
        <v>1041</v>
      </c>
      <c r="T523" s="21" t="s">
        <v>3477</v>
      </c>
    </row>
    <row r="524" spans="1:20" x14ac:dyDescent="0.3">
      <c r="A524" s="21" t="s">
        <v>594</v>
      </c>
      <c r="B524" s="21" t="s">
        <v>1054</v>
      </c>
      <c r="C524" s="21" t="s">
        <v>595</v>
      </c>
      <c r="D524" s="21" t="s">
        <v>596</v>
      </c>
      <c r="E524" s="2" t="s">
        <v>3592</v>
      </c>
      <c r="F524" s="21" t="s">
        <v>3482</v>
      </c>
      <c r="G524" s="21" t="s">
        <v>1063</v>
      </c>
      <c r="H524" s="21" t="s">
        <v>3483</v>
      </c>
      <c r="I524" s="21" t="s">
        <v>5100</v>
      </c>
      <c r="J524" s="2" t="s">
        <v>3484</v>
      </c>
      <c r="K524" s="22" t="s">
        <v>1038</v>
      </c>
      <c r="L524" s="2" t="s">
        <v>3489</v>
      </c>
      <c r="M524" s="2" t="s">
        <v>3489</v>
      </c>
      <c r="N524" s="2" t="s">
        <v>3489</v>
      </c>
      <c r="O524" s="2" t="s">
        <v>1098</v>
      </c>
      <c r="P524" s="2" t="str">
        <f t="shared" si="16"/>
        <v>A-Onsite</v>
      </c>
      <c r="Q524" s="2" t="str">
        <f t="shared" si="17"/>
        <v>A-S2_Onsite</v>
      </c>
      <c r="R524" s="2" t="s">
        <v>3476</v>
      </c>
      <c r="S524" s="2" t="s">
        <v>1041</v>
      </c>
      <c r="T524" s="21" t="s">
        <v>3477</v>
      </c>
    </row>
    <row r="525" spans="1:20" x14ac:dyDescent="0.3">
      <c r="A525" s="21" t="s">
        <v>597</v>
      </c>
      <c r="B525" s="21" t="s">
        <v>1054</v>
      </c>
      <c r="C525" s="21" t="s">
        <v>598</v>
      </c>
      <c r="D525" s="21" t="s">
        <v>599</v>
      </c>
      <c r="E525" s="2" t="s">
        <v>1416</v>
      </c>
      <c r="F525" s="21" t="s">
        <v>3473</v>
      </c>
      <c r="G525" s="21" t="s">
        <v>1050</v>
      </c>
      <c r="H525" s="21" t="s">
        <v>3474</v>
      </c>
      <c r="I525" s="21" t="s">
        <v>5101</v>
      </c>
      <c r="J525" s="2" t="s">
        <v>3475</v>
      </c>
      <c r="K525" s="22" t="s">
        <v>1048</v>
      </c>
      <c r="L525" s="2" t="s">
        <v>1300</v>
      </c>
      <c r="M525" s="2" t="s">
        <v>1059</v>
      </c>
      <c r="N525" s="2" t="s">
        <v>1375</v>
      </c>
      <c r="O525" s="2" t="s">
        <v>1040</v>
      </c>
      <c r="P525" s="2" t="str">
        <f t="shared" si="16"/>
        <v>P-Onsite</v>
      </c>
      <c r="Q525" s="2" t="str">
        <f t="shared" si="17"/>
        <v>P-S2_Onsite</v>
      </c>
      <c r="R525" s="2" t="s">
        <v>3476</v>
      </c>
      <c r="S525" s="2" t="s">
        <v>1041</v>
      </c>
      <c r="T525" s="21" t="s">
        <v>3477</v>
      </c>
    </row>
    <row r="526" spans="1:20" x14ac:dyDescent="0.3">
      <c r="A526" s="21" t="s">
        <v>597</v>
      </c>
      <c r="B526" s="21" t="s">
        <v>1054</v>
      </c>
      <c r="C526" s="21" t="s">
        <v>598</v>
      </c>
      <c r="D526" s="21" t="s">
        <v>599</v>
      </c>
      <c r="E526" s="2" t="s">
        <v>1416</v>
      </c>
      <c r="F526" s="21" t="s">
        <v>3478</v>
      </c>
      <c r="G526" s="21" t="s">
        <v>1044</v>
      </c>
      <c r="H526" s="21" t="s">
        <v>1005</v>
      </c>
      <c r="I526" s="21" t="s">
        <v>5102</v>
      </c>
      <c r="J526" s="2" t="s">
        <v>3479</v>
      </c>
      <c r="K526" s="22" t="s">
        <v>1038</v>
      </c>
      <c r="L526" s="2" t="s">
        <v>1300</v>
      </c>
      <c r="M526" s="2" t="s">
        <v>1059</v>
      </c>
      <c r="N526" s="2" t="s">
        <v>1375</v>
      </c>
      <c r="O526" s="2" t="s">
        <v>1040</v>
      </c>
      <c r="P526" s="2" t="str">
        <f t="shared" si="16"/>
        <v>P-Onsite</v>
      </c>
      <c r="Q526" s="2" t="str">
        <f t="shared" si="17"/>
        <v>P-S2_Onsite</v>
      </c>
      <c r="R526" s="2" t="s">
        <v>3476</v>
      </c>
      <c r="S526" s="2" t="s">
        <v>1041</v>
      </c>
      <c r="T526" s="21" t="s">
        <v>3477</v>
      </c>
    </row>
    <row r="527" spans="1:20" x14ac:dyDescent="0.3">
      <c r="A527" s="21" t="s">
        <v>600</v>
      </c>
      <c r="B527" s="21" t="s">
        <v>1054</v>
      </c>
      <c r="C527" s="21" t="s">
        <v>601</v>
      </c>
      <c r="D527" s="21" t="s">
        <v>602</v>
      </c>
      <c r="E527" s="2" t="s">
        <v>3593</v>
      </c>
      <c r="F527" s="21" t="s">
        <v>3473</v>
      </c>
      <c r="G527" s="21" t="s">
        <v>1050</v>
      </c>
      <c r="H527" s="21" t="s">
        <v>3474</v>
      </c>
      <c r="I527" s="21" t="s">
        <v>5103</v>
      </c>
      <c r="J527" s="2" t="s">
        <v>3475</v>
      </c>
      <c r="K527" s="22" t="s">
        <v>1048</v>
      </c>
      <c r="L527" s="2" t="s">
        <v>1089</v>
      </c>
      <c r="M527" s="2" t="s">
        <v>1059</v>
      </c>
      <c r="N527" s="2" t="s">
        <v>1124</v>
      </c>
      <c r="O527" s="2" t="s">
        <v>1040</v>
      </c>
      <c r="P527" s="2" t="str">
        <f t="shared" si="16"/>
        <v>P-Onsite</v>
      </c>
      <c r="Q527" s="2" t="str">
        <f t="shared" si="17"/>
        <v>P-S2_Onsite</v>
      </c>
      <c r="R527" s="2" t="s">
        <v>3476</v>
      </c>
      <c r="S527" s="2" t="s">
        <v>1041</v>
      </c>
      <c r="T527" s="21" t="s">
        <v>3477</v>
      </c>
    </row>
    <row r="528" spans="1:20" x14ac:dyDescent="0.3">
      <c r="A528" s="21" t="s">
        <v>600</v>
      </c>
      <c r="B528" s="21" t="s">
        <v>1054</v>
      </c>
      <c r="C528" s="21" t="s">
        <v>601</v>
      </c>
      <c r="D528" s="21" t="s">
        <v>602</v>
      </c>
      <c r="E528" s="2" t="s">
        <v>3593</v>
      </c>
      <c r="F528" s="21" t="s">
        <v>3478</v>
      </c>
      <c r="G528" s="21" t="s">
        <v>1044</v>
      </c>
      <c r="H528" s="21" t="s">
        <v>1005</v>
      </c>
      <c r="I528" s="21" t="s">
        <v>5104</v>
      </c>
      <c r="J528" s="2" t="s">
        <v>3479</v>
      </c>
      <c r="K528" s="22" t="s">
        <v>1038</v>
      </c>
      <c r="L528" s="2" t="s">
        <v>1089</v>
      </c>
      <c r="M528" s="2" t="s">
        <v>1059</v>
      </c>
      <c r="N528" s="2" t="s">
        <v>1124</v>
      </c>
      <c r="O528" s="2" t="s">
        <v>1040</v>
      </c>
      <c r="P528" s="2" t="str">
        <f t="shared" si="16"/>
        <v>P-Onsite</v>
      </c>
      <c r="Q528" s="2" t="str">
        <f t="shared" si="17"/>
        <v>P-S2_Onsite</v>
      </c>
      <c r="R528" s="2" t="s">
        <v>3476</v>
      </c>
      <c r="S528" s="2" t="s">
        <v>1041</v>
      </c>
      <c r="T528" s="21" t="s">
        <v>3477</v>
      </c>
    </row>
    <row r="529" spans="1:20" x14ac:dyDescent="0.3">
      <c r="A529" s="21" t="s">
        <v>600</v>
      </c>
      <c r="B529" s="21" t="s">
        <v>1054</v>
      </c>
      <c r="C529" s="21" t="s">
        <v>601</v>
      </c>
      <c r="D529" s="21" t="s">
        <v>602</v>
      </c>
      <c r="E529" s="2" t="s">
        <v>3593</v>
      </c>
      <c r="F529" s="21" t="s">
        <v>3480</v>
      </c>
      <c r="G529" s="21" t="s">
        <v>1034</v>
      </c>
      <c r="H529" s="21" t="s">
        <v>997</v>
      </c>
      <c r="I529" s="21" t="s">
        <v>5105</v>
      </c>
      <c r="J529" s="2" t="s">
        <v>3481</v>
      </c>
      <c r="K529" s="22" t="s">
        <v>1048</v>
      </c>
      <c r="L529" s="2" t="s">
        <v>1089</v>
      </c>
      <c r="M529" s="2" t="s">
        <v>1059</v>
      </c>
      <c r="N529" s="2" t="s">
        <v>1124</v>
      </c>
      <c r="O529" s="2" t="s">
        <v>1040</v>
      </c>
      <c r="P529" s="2" t="str">
        <f t="shared" si="16"/>
        <v>P-Onsite</v>
      </c>
      <c r="Q529" s="2" t="str">
        <f t="shared" si="17"/>
        <v>P-S2_Onsite</v>
      </c>
      <c r="R529" s="2" t="s">
        <v>3476</v>
      </c>
      <c r="S529" s="2" t="s">
        <v>1041</v>
      </c>
      <c r="T529" s="21" t="s">
        <v>3477</v>
      </c>
    </row>
    <row r="530" spans="1:20" x14ac:dyDescent="0.3">
      <c r="A530" s="21" t="s">
        <v>600</v>
      </c>
      <c r="B530" s="21" t="s">
        <v>1054</v>
      </c>
      <c r="C530" s="21" t="s">
        <v>601</v>
      </c>
      <c r="D530" s="21" t="s">
        <v>602</v>
      </c>
      <c r="E530" s="2" t="s">
        <v>3593</v>
      </c>
      <c r="F530" s="21" t="s">
        <v>3482</v>
      </c>
      <c r="G530" s="21" t="s">
        <v>1063</v>
      </c>
      <c r="H530" s="21" t="s">
        <v>3483</v>
      </c>
      <c r="I530" s="21" t="s">
        <v>5106</v>
      </c>
      <c r="J530" s="2" t="s">
        <v>3484</v>
      </c>
      <c r="K530" s="22" t="s">
        <v>1038</v>
      </c>
      <c r="L530" s="2" t="s">
        <v>1089</v>
      </c>
      <c r="M530" s="2" t="s">
        <v>1059</v>
      </c>
      <c r="N530" s="2" t="s">
        <v>1124</v>
      </c>
      <c r="O530" s="2" t="s">
        <v>1040</v>
      </c>
      <c r="P530" s="2" t="str">
        <f t="shared" si="16"/>
        <v>P-Onsite</v>
      </c>
      <c r="Q530" s="2" t="str">
        <f t="shared" si="17"/>
        <v>P-S2_Onsite</v>
      </c>
      <c r="R530" s="2" t="s">
        <v>3476</v>
      </c>
      <c r="S530" s="2" t="s">
        <v>1041</v>
      </c>
      <c r="T530" s="21" t="s">
        <v>3477</v>
      </c>
    </row>
    <row r="531" spans="1:20" x14ac:dyDescent="0.3">
      <c r="A531" s="21" t="s">
        <v>603</v>
      </c>
      <c r="B531" s="21" t="s">
        <v>1054</v>
      </c>
      <c r="C531" s="21" t="s">
        <v>604</v>
      </c>
      <c r="D531" s="21" t="s">
        <v>605</v>
      </c>
      <c r="E531" s="2" t="s">
        <v>1419</v>
      </c>
      <c r="F531" s="21" t="s">
        <v>3480</v>
      </c>
      <c r="G531" s="21" t="s">
        <v>1034</v>
      </c>
      <c r="H531" s="21" t="s">
        <v>997</v>
      </c>
      <c r="I531" s="21" t="s">
        <v>5107</v>
      </c>
      <c r="J531" s="2" t="s">
        <v>3481</v>
      </c>
      <c r="K531" s="22" t="s">
        <v>1048</v>
      </c>
      <c r="L531" s="2" t="s">
        <v>1114</v>
      </c>
      <c r="M531" s="2" t="s">
        <v>1059</v>
      </c>
      <c r="N531" s="2" t="s">
        <v>1115</v>
      </c>
      <c r="O531" s="2" t="s">
        <v>1040</v>
      </c>
      <c r="P531" s="2" t="str">
        <f t="shared" si="16"/>
        <v>P-Onsite</v>
      </c>
      <c r="Q531" s="2" t="str">
        <f t="shared" si="17"/>
        <v>P-S2_Onsite</v>
      </c>
      <c r="R531" s="2" t="s">
        <v>3476</v>
      </c>
      <c r="S531" s="2" t="s">
        <v>1041</v>
      </c>
      <c r="T531" s="21" t="s">
        <v>3477</v>
      </c>
    </row>
    <row r="532" spans="1:20" x14ac:dyDescent="0.3">
      <c r="A532" s="21" t="s">
        <v>603</v>
      </c>
      <c r="B532" s="21" t="s">
        <v>1054</v>
      </c>
      <c r="C532" s="21" t="s">
        <v>604</v>
      </c>
      <c r="D532" s="21" t="s">
        <v>605</v>
      </c>
      <c r="E532" s="2" t="s">
        <v>1419</v>
      </c>
      <c r="F532" s="21" t="s">
        <v>3482</v>
      </c>
      <c r="G532" s="21" t="s">
        <v>1063</v>
      </c>
      <c r="H532" s="21" t="s">
        <v>3483</v>
      </c>
      <c r="I532" s="21" t="s">
        <v>5108</v>
      </c>
      <c r="J532" s="2" t="s">
        <v>3484</v>
      </c>
      <c r="K532" s="22" t="s">
        <v>1038</v>
      </c>
      <c r="L532" s="2" t="s">
        <v>1114</v>
      </c>
      <c r="M532" s="2" t="s">
        <v>1059</v>
      </c>
      <c r="N532" s="2" t="s">
        <v>1115</v>
      </c>
      <c r="O532" s="2" t="s">
        <v>1040</v>
      </c>
      <c r="P532" s="2" t="str">
        <f t="shared" si="16"/>
        <v>P-Onsite</v>
      </c>
      <c r="Q532" s="2" t="str">
        <f t="shared" si="17"/>
        <v>P-S2_Onsite</v>
      </c>
      <c r="R532" s="2" t="s">
        <v>3476</v>
      </c>
      <c r="S532" s="2" t="s">
        <v>1041</v>
      </c>
      <c r="T532" s="21" t="s">
        <v>3477</v>
      </c>
    </row>
    <row r="533" spans="1:20" x14ac:dyDescent="0.3">
      <c r="A533" s="21" t="s">
        <v>606</v>
      </c>
      <c r="B533" s="21" t="s">
        <v>1054</v>
      </c>
      <c r="C533" s="21" t="s">
        <v>607</v>
      </c>
      <c r="D533" s="21" t="s">
        <v>608</v>
      </c>
      <c r="E533" s="2" t="s">
        <v>1422</v>
      </c>
      <c r="F533" s="21" t="s">
        <v>3473</v>
      </c>
      <c r="G533" s="21" t="s">
        <v>1050</v>
      </c>
      <c r="H533" s="21" t="s">
        <v>3474</v>
      </c>
      <c r="I533" s="21" t="s">
        <v>5109</v>
      </c>
      <c r="J533" s="2" t="s">
        <v>3475</v>
      </c>
      <c r="K533" s="22" t="s">
        <v>1048</v>
      </c>
      <c r="L533" s="2" t="s">
        <v>1164</v>
      </c>
      <c r="M533" s="2" t="s">
        <v>1059</v>
      </c>
      <c r="N533" s="2" t="s">
        <v>1165</v>
      </c>
      <c r="O533" s="2" t="s">
        <v>1098</v>
      </c>
      <c r="P533" s="2" t="str">
        <f t="shared" si="16"/>
        <v>A-Onsite</v>
      </c>
      <c r="Q533" s="2" t="str">
        <f t="shared" si="17"/>
        <v>A-S2_Onsite</v>
      </c>
      <c r="R533" s="2" t="s">
        <v>3476</v>
      </c>
      <c r="S533" s="2" t="s">
        <v>1041</v>
      </c>
      <c r="T533" s="21" t="s">
        <v>3477</v>
      </c>
    </row>
    <row r="534" spans="1:20" x14ac:dyDescent="0.3">
      <c r="A534" s="21" t="s">
        <v>606</v>
      </c>
      <c r="B534" s="21" t="s">
        <v>1054</v>
      </c>
      <c r="C534" s="21" t="s">
        <v>607</v>
      </c>
      <c r="D534" s="21" t="s">
        <v>608</v>
      </c>
      <c r="E534" s="2" t="s">
        <v>1422</v>
      </c>
      <c r="F534" s="21" t="s">
        <v>3478</v>
      </c>
      <c r="G534" s="21" t="s">
        <v>1044</v>
      </c>
      <c r="H534" s="21" t="s">
        <v>1005</v>
      </c>
      <c r="I534" s="21" t="s">
        <v>5110</v>
      </c>
      <c r="J534" s="2" t="s">
        <v>3479</v>
      </c>
      <c r="K534" s="22" t="s">
        <v>1038</v>
      </c>
      <c r="L534" s="2" t="s">
        <v>1164</v>
      </c>
      <c r="M534" s="2" t="s">
        <v>1059</v>
      </c>
      <c r="N534" s="2" t="s">
        <v>1165</v>
      </c>
      <c r="O534" s="2" t="s">
        <v>1098</v>
      </c>
      <c r="P534" s="2" t="str">
        <f t="shared" si="16"/>
        <v>A-Onsite</v>
      </c>
      <c r="Q534" s="2" t="str">
        <f t="shared" si="17"/>
        <v>A-S2_Onsite</v>
      </c>
      <c r="R534" s="2" t="s">
        <v>3476</v>
      </c>
      <c r="S534" s="2" t="s">
        <v>1041</v>
      </c>
      <c r="T534" s="21" t="s">
        <v>3477</v>
      </c>
    </row>
    <row r="535" spans="1:20" x14ac:dyDescent="0.3">
      <c r="A535" s="21" t="s">
        <v>606</v>
      </c>
      <c r="B535" s="21" t="s">
        <v>1054</v>
      </c>
      <c r="C535" s="21" t="s">
        <v>607</v>
      </c>
      <c r="D535" s="21" t="s">
        <v>608</v>
      </c>
      <c r="E535" s="2" t="s">
        <v>1422</v>
      </c>
      <c r="F535" s="21" t="s">
        <v>3480</v>
      </c>
      <c r="G535" s="21" t="s">
        <v>1034</v>
      </c>
      <c r="H535" s="21" t="s">
        <v>997</v>
      </c>
      <c r="I535" s="21" t="s">
        <v>5111</v>
      </c>
      <c r="J535" s="2" t="s">
        <v>3481</v>
      </c>
      <c r="K535" s="22" t="s">
        <v>1048</v>
      </c>
      <c r="L535" s="2" t="s">
        <v>1164</v>
      </c>
      <c r="M535" s="2" t="s">
        <v>1059</v>
      </c>
      <c r="N535" s="2" t="s">
        <v>1165</v>
      </c>
      <c r="O535" s="2" t="s">
        <v>1098</v>
      </c>
      <c r="P535" s="2" t="str">
        <f t="shared" si="16"/>
        <v>A-Onsite</v>
      </c>
      <c r="Q535" s="2" t="str">
        <f t="shared" si="17"/>
        <v>A-S2_Onsite</v>
      </c>
      <c r="R535" s="2" t="s">
        <v>3476</v>
      </c>
      <c r="S535" s="2" t="s">
        <v>1041</v>
      </c>
      <c r="T535" s="21" t="s">
        <v>3477</v>
      </c>
    </row>
    <row r="536" spans="1:20" x14ac:dyDescent="0.3">
      <c r="A536" s="21" t="s">
        <v>606</v>
      </c>
      <c r="B536" s="21" t="s">
        <v>1054</v>
      </c>
      <c r="C536" s="21" t="s">
        <v>607</v>
      </c>
      <c r="D536" s="21" t="s">
        <v>608</v>
      </c>
      <c r="E536" s="2" t="s">
        <v>1422</v>
      </c>
      <c r="F536" s="21" t="s">
        <v>3482</v>
      </c>
      <c r="G536" s="21" t="s">
        <v>1063</v>
      </c>
      <c r="H536" s="21" t="s">
        <v>3483</v>
      </c>
      <c r="I536" s="21" t="s">
        <v>5112</v>
      </c>
      <c r="J536" s="2" t="s">
        <v>3484</v>
      </c>
      <c r="K536" s="22" t="s">
        <v>1038</v>
      </c>
      <c r="L536" s="2" t="s">
        <v>1164</v>
      </c>
      <c r="M536" s="2" t="s">
        <v>1059</v>
      </c>
      <c r="N536" s="2" t="s">
        <v>1165</v>
      </c>
      <c r="O536" s="2" t="s">
        <v>1098</v>
      </c>
      <c r="P536" s="2" t="str">
        <f t="shared" si="16"/>
        <v>A-Onsite</v>
      </c>
      <c r="Q536" s="2" t="str">
        <f t="shared" si="17"/>
        <v>A-S2_Onsite</v>
      </c>
      <c r="R536" s="2" t="s">
        <v>3476</v>
      </c>
      <c r="S536" s="2" t="s">
        <v>1041</v>
      </c>
      <c r="T536" s="21" t="s">
        <v>3477</v>
      </c>
    </row>
    <row r="537" spans="1:20" x14ac:dyDescent="0.3">
      <c r="A537" s="21" t="s">
        <v>609</v>
      </c>
      <c r="B537" s="21" t="s">
        <v>1054</v>
      </c>
      <c r="C537" s="21" t="s">
        <v>610</v>
      </c>
      <c r="D537" s="21" t="s">
        <v>611</v>
      </c>
      <c r="E537" s="2" t="s">
        <v>3594</v>
      </c>
      <c r="F537" s="21" t="s">
        <v>3473</v>
      </c>
      <c r="G537" s="21" t="s">
        <v>1050</v>
      </c>
      <c r="H537" s="21" t="s">
        <v>3474</v>
      </c>
      <c r="I537" s="21" t="s">
        <v>5113</v>
      </c>
      <c r="J537" s="2" t="s">
        <v>3475</v>
      </c>
      <c r="K537" s="22" t="s">
        <v>1048</v>
      </c>
      <c r="L537" s="2" t="s">
        <v>1075</v>
      </c>
      <c r="M537" s="2" t="s">
        <v>1059</v>
      </c>
      <c r="N537" s="2" t="s">
        <v>1076</v>
      </c>
      <c r="O537" s="2" t="s">
        <v>1040</v>
      </c>
      <c r="P537" s="2" t="str">
        <f t="shared" si="16"/>
        <v>P-Onsite</v>
      </c>
      <c r="Q537" s="2" t="str">
        <f t="shared" si="17"/>
        <v>P-S2_Onsite</v>
      </c>
      <c r="R537" s="2" t="s">
        <v>3476</v>
      </c>
      <c r="S537" s="2" t="s">
        <v>1041</v>
      </c>
      <c r="T537" s="21" t="s">
        <v>3477</v>
      </c>
    </row>
    <row r="538" spans="1:20" x14ac:dyDescent="0.3">
      <c r="A538" s="21" t="s">
        <v>609</v>
      </c>
      <c r="B538" s="21" t="s">
        <v>1054</v>
      </c>
      <c r="C538" s="21" t="s">
        <v>610</v>
      </c>
      <c r="D538" s="21" t="s">
        <v>611</v>
      </c>
      <c r="E538" s="2" t="s">
        <v>3594</v>
      </c>
      <c r="F538" s="21" t="s">
        <v>3478</v>
      </c>
      <c r="G538" s="21" t="s">
        <v>1044</v>
      </c>
      <c r="H538" s="21" t="s">
        <v>1005</v>
      </c>
      <c r="I538" s="21" t="s">
        <v>5114</v>
      </c>
      <c r="J538" s="2" t="s">
        <v>3479</v>
      </c>
      <c r="K538" s="22" t="s">
        <v>1038</v>
      </c>
      <c r="L538" s="2" t="s">
        <v>1075</v>
      </c>
      <c r="M538" s="2" t="s">
        <v>1059</v>
      </c>
      <c r="N538" s="2" t="s">
        <v>1076</v>
      </c>
      <c r="O538" s="2" t="s">
        <v>1040</v>
      </c>
      <c r="P538" s="2" t="str">
        <f t="shared" si="16"/>
        <v>P-Onsite</v>
      </c>
      <c r="Q538" s="2" t="str">
        <f t="shared" si="17"/>
        <v>P-S2_Onsite</v>
      </c>
      <c r="R538" s="2" t="s">
        <v>3476</v>
      </c>
      <c r="S538" s="2" t="s">
        <v>1041</v>
      </c>
      <c r="T538" s="21" t="s">
        <v>3477</v>
      </c>
    </row>
    <row r="539" spans="1:20" x14ac:dyDescent="0.3">
      <c r="A539" s="21" t="s">
        <v>609</v>
      </c>
      <c r="B539" s="21" t="s">
        <v>1054</v>
      </c>
      <c r="C539" s="21" t="s">
        <v>610</v>
      </c>
      <c r="D539" s="21" t="s">
        <v>611</v>
      </c>
      <c r="E539" s="2" t="s">
        <v>3594</v>
      </c>
      <c r="F539" s="21" t="s">
        <v>3480</v>
      </c>
      <c r="G539" s="21" t="s">
        <v>1034</v>
      </c>
      <c r="H539" s="21" t="s">
        <v>997</v>
      </c>
      <c r="I539" s="21" t="s">
        <v>5115</v>
      </c>
      <c r="J539" s="2" t="s">
        <v>3481</v>
      </c>
      <c r="K539" s="22" t="s">
        <v>1048</v>
      </c>
      <c r="L539" s="2" t="s">
        <v>1075</v>
      </c>
      <c r="M539" s="2" t="s">
        <v>1059</v>
      </c>
      <c r="N539" s="2" t="s">
        <v>1076</v>
      </c>
      <c r="O539" s="2" t="s">
        <v>1040</v>
      </c>
      <c r="P539" s="2" t="str">
        <f t="shared" si="16"/>
        <v>P-Onsite</v>
      </c>
      <c r="Q539" s="2" t="str">
        <f t="shared" si="17"/>
        <v>P-S2_Onsite</v>
      </c>
      <c r="R539" s="2" t="s">
        <v>3476</v>
      </c>
      <c r="S539" s="2" t="s">
        <v>1041</v>
      </c>
      <c r="T539" s="21" t="s">
        <v>3477</v>
      </c>
    </row>
    <row r="540" spans="1:20" x14ac:dyDescent="0.3">
      <c r="A540" s="21" t="s">
        <v>609</v>
      </c>
      <c r="B540" s="21" t="s">
        <v>1054</v>
      </c>
      <c r="C540" s="21" t="s">
        <v>610</v>
      </c>
      <c r="D540" s="21" t="s">
        <v>611</v>
      </c>
      <c r="E540" s="2" t="s">
        <v>3594</v>
      </c>
      <c r="F540" s="21" t="s">
        <v>3482</v>
      </c>
      <c r="G540" s="21" t="s">
        <v>1063</v>
      </c>
      <c r="H540" s="21" t="s">
        <v>3483</v>
      </c>
      <c r="I540" s="21" t="s">
        <v>5116</v>
      </c>
      <c r="J540" s="2" t="s">
        <v>3484</v>
      </c>
      <c r="K540" s="22" t="s">
        <v>1038</v>
      </c>
      <c r="L540" s="2" t="s">
        <v>1075</v>
      </c>
      <c r="M540" s="2" t="s">
        <v>1059</v>
      </c>
      <c r="N540" s="2" t="s">
        <v>1076</v>
      </c>
      <c r="O540" s="2" t="s">
        <v>1098</v>
      </c>
      <c r="P540" s="2" t="str">
        <f t="shared" si="16"/>
        <v>A-Onsite</v>
      </c>
      <c r="Q540" s="2" t="str">
        <f t="shared" si="17"/>
        <v>A-S2_Onsite</v>
      </c>
      <c r="R540" s="2" t="s">
        <v>3476</v>
      </c>
      <c r="S540" s="2" t="s">
        <v>1041</v>
      </c>
      <c r="T540" s="21" t="s">
        <v>3477</v>
      </c>
    </row>
    <row r="541" spans="1:20" x14ac:dyDescent="0.3">
      <c r="A541" s="21" t="s">
        <v>612</v>
      </c>
      <c r="B541" s="21" t="s">
        <v>1054</v>
      </c>
      <c r="C541" s="21" t="s">
        <v>613</v>
      </c>
      <c r="D541" s="21" t="s">
        <v>614</v>
      </c>
      <c r="E541" s="2" t="s">
        <v>3595</v>
      </c>
      <c r="F541" s="21" t="s">
        <v>3473</v>
      </c>
      <c r="G541" s="21" t="s">
        <v>1050</v>
      </c>
      <c r="H541" s="21" t="s">
        <v>3474</v>
      </c>
      <c r="I541" s="21" t="s">
        <v>5117</v>
      </c>
      <c r="J541" s="2" t="s">
        <v>3475</v>
      </c>
      <c r="K541" s="22" t="s">
        <v>1048</v>
      </c>
      <c r="L541" s="2" t="s">
        <v>3489</v>
      </c>
      <c r="M541" s="2" t="s">
        <v>3489</v>
      </c>
      <c r="N541" s="2" t="s">
        <v>3489</v>
      </c>
      <c r="O541" s="2" t="s">
        <v>1098</v>
      </c>
      <c r="P541" s="2" t="str">
        <f t="shared" si="16"/>
        <v>A-Onsite</v>
      </c>
      <c r="Q541" s="2" t="str">
        <f t="shared" si="17"/>
        <v>A-S2_Onsite</v>
      </c>
      <c r="R541" s="2" t="s">
        <v>3476</v>
      </c>
      <c r="S541" s="2" t="s">
        <v>1041</v>
      </c>
      <c r="T541" s="21" t="s">
        <v>3477</v>
      </c>
    </row>
    <row r="542" spans="1:20" x14ac:dyDescent="0.3">
      <c r="A542" s="21" t="s">
        <v>612</v>
      </c>
      <c r="B542" s="21" t="s">
        <v>1054</v>
      </c>
      <c r="C542" s="21" t="s">
        <v>613</v>
      </c>
      <c r="D542" s="21" t="s">
        <v>614</v>
      </c>
      <c r="E542" s="2" t="s">
        <v>3595</v>
      </c>
      <c r="F542" s="21" t="s">
        <v>3478</v>
      </c>
      <c r="G542" s="21" t="s">
        <v>1044</v>
      </c>
      <c r="H542" s="21" t="s">
        <v>1005</v>
      </c>
      <c r="I542" s="21" t="s">
        <v>5118</v>
      </c>
      <c r="J542" s="2" t="s">
        <v>3479</v>
      </c>
      <c r="K542" s="22" t="s">
        <v>1038</v>
      </c>
      <c r="L542" s="2" t="s">
        <v>3489</v>
      </c>
      <c r="M542" s="2" t="s">
        <v>3489</v>
      </c>
      <c r="N542" s="2" t="s">
        <v>3489</v>
      </c>
      <c r="O542" s="2" t="s">
        <v>1098</v>
      </c>
      <c r="P542" s="2" t="str">
        <f t="shared" si="16"/>
        <v>A-Onsite</v>
      </c>
      <c r="Q542" s="2" t="str">
        <f t="shared" si="17"/>
        <v>A-S2_Onsite</v>
      </c>
      <c r="R542" s="2" t="s">
        <v>3476</v>
      </c>
      <c r="S542" s="2" t="s">
        <v>1041</v>
      </c>
      <c r="T542" s="21" t="s">
        <v>3477</v>
      </c>
    </row>
    <row r="543" spans="1:20" x14ac:dyDescent="0.3">
      <c r="A543" s="21" t="s">
        <v>612</v>
      </c>
      <c r="B543" s="21" t="s">
        <v>1054</v>
      </c>
      <c r="C543" s="21" t="s">
        <v>613</v>
      </c>
      <c r="D543" s="21" t="s">
        <v>614</v>
      </c>
      <c r="E543" s="2" t="s">
        <v>3595</v>
      </c>
      <c r="F543" s="21" t="s">
        <v>3480</v>
      </c>
      <c r="G543" s="21" t="s">
        <v>1034</v>
      </c>
      <c r="H543" s="21" t="s">
        <v>997</v>
      </c>
      <c r="I543" s="21" t="s">
        <v>5119</v>
      </c>
      <c r="J543" s="2" t="s">
        <v>3481</v>
      </c>
      <c r="K543" s="22" t="s">
        <v>1048</v>
      </c>
      <c r="L543" s="2" t="s">
        <v>3489</v>
      </c>
      <c r="M543" s="2" t="s">
        <v>3489</v>
      </c>
      <c r="N543" s="2" t="s">
        <v>3489</v>
      </c>
      <c r="O543" s="2" t="s">
        <v>1098</v>
      </c>
      <c r="P543" s="2" t="str">
        <f t="shared" si="16"/>
        <v>A-Onsite</v>
      </c>
      <c r="Q543" s="2" t="str">
        <f t="shared" si="17"/>
        <v>A-S2_Onsite</v>
      </c>
      <c r="R543" s="2" t="s">
        <v>3476</v>
      </c>
      <c r="S543" s="2" t="s">
        <v>1041</v>
      </c>
      <c r="T543" s="21" t="s">
        <v>3477</v>
      </c>
    </row>
    <row r="544" spans="1:20" x14ac:dyDescent="0.3">
      <c r="A544" s="21" t="s">
        <v>612</v>
      </c>
      <c r="B544" s="21" t="s">
        <v>1054</v>
      </c>
      <c r="C544" s="21" t="s">
        <v>613</v>
      </c>
      <c r="D544" s="21" t="s">
        <v>614</v>
      </c>
      <c r="E544" s="2" t="s">
        <v>3595</v>
      </c>
      <c r="F544" s="21" t="s">
        <v>3482</v>
      </c>
      <c r="G544" s="21" t="s">
        <v>1063</v>
      </c>
      <c r="H544" s="21" t="s">
        <v>3483</v>
      </c>
      <c r="I544" s="21" t="s">
        <v>5120</v>
      </c>
      <c r="J544" s="2" t="s">
        <v>3484</v>
      </c>
      <c r="K544" s="22" t="s">
        <v>1038</v>
      </c>
      <c r="L544" s="2" t="s">
        <v>3489</v>
      </c>
      <c r="M544" s="2" t="s">
        <v>3489</v>
      </c>
      <c r="N544" s="2" t="s">
        <v>3489</v>
      </c>
      <c r="O544" s="2" t="s">
        <v>1098</v>
      </c>
      <c r="P544" s="2" t="str">
        <f t="shared" si="16"/>
        <v>A-Onsite</v>
      </c>
      <c r="Q544" s="2" t="str">
        <f t="shared" si="17"/>
        <v>A-S2_Onsite</v>
      </c>
      <c r="R544" s="2" t="s">
        <v>3476</v>
      </c>
      <c r="S544" s="2" t="s">
        <v>1041</v>
      </c>
      <c r="T544" s="21" t="s">
        <v>3477</v>
      </c>
    </row>
    <row r="545" spans="1:20" x14ac:dyDescent="0.3">
      <c r="A545" s="21" t="s">
        <v>615</v>
      </c>
      <c r="B545" s="21" t="s">
        <v>1054</v>
      </c>
      <c r="C545" s="21" t="s">
        <v>616</v>
      </c>
      <c r="D545" s="21" t="s">
        <v>617</v>
      </c>
      <c r="E545" s="2" t="s">
        <v>3596</v>
      </c>
      <c r="F545" s="21" t="s">
        <v>3473</v>
      </c>
      <c r="G545" s="21" t="s">
        <v>1050</v>
      </c>
      <c r="H545" s="21" t="s">
        <v>3474</v>
      </c>
      <c r="I545" s="21" t="s">
        <v>5121</v>
      </c>
      <c r="J545" s="2" t="s">
        <v>3475</v>
      </c>
      <c r="K545" s="22" t="s">
        <v>1048</v>
      </c>
      <c r="L545" s="2" t="s">
        <v>1150</v>
      </c>
      <c r="M545" s="2" t="s">
        <v>1059</v>
      </c>
      <c r="N545" s="2" t="s">
        <v>1151</v>
      </c>
      <c r="O545" s="2" t="s">
        <v>1040</v>
      </c>
      <c r="P545" s="2" t="str">
        <f t="shared" si="16"/>
        <v>P-Onsite</v>
      </c>
      <c r="Q545" s="2" t="str">
        <f t="shared" si="17"/>
        <v>P-S2_Onsite</v>
      </c>
      <c r="R545" s="2" t="s">
        <v>3476</v>
      </c>
      <c r="S545" s="2" t="s">
        <v>1041</v>
      </c>
      <c r="T545" s="21" t="s">
        <v>3477</v>
      </c>
    </row>
    <row r="546" spans="1:20" x14ac:dyDescent="0.3">
      <c r="A546" s="21" t="s">
        <v>615</v>
      </c>
      <c r="B546" s="21" t="s">
        <v>1054</v>
      </c>
      <c r="C546" s="21" t="s">
        <v>616</v>
      </c>
      <c r="D546" s="21" t="s">
        <v>617</v>
      </c>
      <c r="E546" s="2" t="s">
        <v>3596</v>
      </c>
      <c r="F546" s="21" t="s">
        <v>3478</v>
      </c>
      <c r="G546" s="21" t="s">
        <v>1044</v>
      </c>
      <c r="H546" s="21" t="s">
        <v>1005</v>
      </c>
      <c r="I546" s="21" t="s">
        <v>5122</v>
      </c>
      <c r="J546" s="2" t="s">
        <v>3479</v>
      </c>
      <c r="K546" s="22" t="s">
        <v>1038</v>
      </c>
      <c r="L546" s="2" t="s">
        <v>1150</v>
      </c>
      <c r="M546" s="2" t="s">
        <v>1059</v>
      </c>
      <c r="N546" s="2" t="s">
        <v>1151</v>
      </c>
      <c r="O546" s="2" t="s">
        <v>1040</v>
      </c>
      <c r="P546" s="2" t="str">
        <f t="shared" si="16"/>
        <v>P-Onsite</v>
      </c>
      <c r="Q546" s="2" t="str">
        <f t="shared" si="17"/>
        <v>P-S2_Onsite</v>
      </c>
      <c r="R546" s="2" t="s">
        <v>3476</v>
      </c>
      <c r="S546" s="2" t="s">
        <v>1041</v>
      </c>
      <c r="T546" s="21" t="s">
        <v>3477</v>
      </c>
    </row>
    <row r="547" spans="1:20" x14ac:dyDescent="0.3">
      <c r="A547" s="21" t="s">
        <v>615</v>
      </c>
      <c r="B547" s="21" t="s">
        <v>1054</v>
      </c>
      <c r="C547" s="21" t="s">
        <v>616</v>
      </c>
      <c r="D547" s="21" t="s">
        <v>617</v>
      </c>
      <c r="E547" s="2" t="s">
        <v>3596</v>
      </c>
      <c r="F547" s="21" t="s">
        <v>3480</v>
      </c>
      <c r="G547" s="21" t="s">
        <v>1034</v>
      </c>
      <c r="H547" s="21" t="s">
        <v>997</v>
      </c>
      <c r="I547" s="21" t="s">
        <v>5123</v>
      </c>
      <c r="J547" s="2" t="s">
        <v>3481</v>
      </c>
      <c r="K547" s="22" t="s">
        <v>1048</v>
      </c>
      <c r="L547" s="2" t="s">
        <v>1150</v>
      </c>
      <c r="M547" s="2" t="s">
        <v>1059</v>
      </c>
      <c r="N547" s="2" t="s">
        <v>1151</v>
      </c>
      <c r="O547" s="2" t="s">
        <v>1040</v>
      </c>
      <c r="P547" s="2" t="str">
        <f t="shared" si="16"/>
        <v>P-Onsite</v>
      </c>
      <c r="Q547" s="2" t="str">
        <f t="shared" si="17"/>
        <v>P-S2_Onsite</v>
      </c>
      <c r="R547" s="2" t="s">
        <v>3476</v>
      </c>
      <c r="S547" s="2" t="s">
        <v>1041</v>
      </c>
      <c r="T547" s="21" t="s">
        <v>3477</v>
      </c>
    </row>
    <row r="548" spans="1:20" x14ac:dyDescent="0.3">
      <c r="A548" s="21" t="s">
        <v>615</v>
      </c>
      <c r="B548" s="21" t="s">
        <v>1054</v>
      </c>
      <c r="C548" s="21" t="s">
        <v>616</v>
      </c>
      <c r="D548" s="21" t="s">
        <v>617</v>
      </c>
      <c r="E548" s="2" t="s">
        <v>3596</v>
      </c>
      <c r="F548" s="21" t="s">
        <v>3482</v>
      </c>
      <c r="G548" s="21" t="s">
        <v>1063</v>
      </c>
      <c r="H548" s="21" t="s">
        <v>3483</v>
      </c>
      <c r="I548" s="21" t="s">
        <v>5124</v>
      </c>
      <c r="J548" s="2" t="s">
        <v>3484</v>
      </c>
      <c r="K548" s="22" t="s">
        <v>1038</v>
      </c>
      <c r="L548" s="2" t="s">
        <v>1150</v>
      </c>
      <c r="M548" s="2" t="s">
        <v>1059</v>
      </c>
      <c r="N548" s="2" t="s">
        <v>1151</v>
      </c>
      <c r="O548" s="2" t="s">
        <v>1040</v>
      </c>
      <c r="P548" s="2" t="str">
        <f t="shared" si="16"/>
        <v>P-Onsite</v>
      </c>
      <c r="Q548" s="2" t="str">
        <f t="shared" si="17"/>
        <v>P-S2_Onsite</v>
      </c>
      <c r="R548" s="2" t="s">
        <v>3476</v>
      </c>
      <c r="S548" s="2" t="s">
        <v>1041</v>
      </c>
      <c r="T548" s="21" t="s">
        <v>3477</v>
      </c>
    </row>
    <row r="549" spans="1:20" x14ac:dyDescent="0.3">
      <c r="A549" s="21" t="s">
        <v>618</v>
      </c>
      <c r="B549" s="21" t="s">
        <v>1054</v>
      </c>
      <c r="C549" s="21" t="s">
        <v>619</v>
      </c>
      <c r="D549" s="21" t="s">
        <v>620</v>
      </c>
      <c r="E549" s="2" t="s">
        <v>3597</v>
      </c>
      <c r="F549" s="21" t="s">
        <v>3473</v>
      </c>
      <c r="G549" s="21" t="s">
        <v>1050</v>
      </c>
      <c r="H549" s="21" t="s">
        <v>3474</v>
      </c>
      <c r="I549" s="21" t="s">
        <v>5125</v>
      </c>
      <c r="J549" s="2" t="s">
        <v>3475</v>
      </c>
      <c r="K549" s="22" t="s">
        <v>1048</v>
      </c>
      <c r="L549" s="2" t="s">
        <v>3489</v>
      </c>
      <c r="M549" s="2" t="s">
        <v>3489</v>
      </c>
      <c r="N549" s="2" t="s">
        <v>3489</v>
      </c>
      <c r="O549" s="2" t="s">
        <v>1098</v>
      </c>
      <c r="P549" s="2" t="str">
        <f t="shared" si="16"/>
        <v>A-Onsite</v>
      </c>
      <c r="Q549" s="2" t="str">
        <f t="shared" si="17"/>
        <v>A-S2_Onsite</v>
      </c>
      <c r="R549" s="2" t="s">
        <v>3476</v>
      </c>
      <c r="S549" s="2" t="s">
        <v>1041</v>
      </c>
      <c r="T549" s="21" t="s">
        <v>3477</v>
      </c>
    </row>
    <row r="550" spans="1:20" x14ac:dyDescent="0.3">
      <c r="A550" s="21" t="s">
        <v>618</v>
      </c>
      <c r="B550" s="21" t="s">
        <v>1054</v>
      </c>
      <c r="C550" s="21" t="s">
        <v>619</v>
      </c>
      <c r="D550" s="21" t="s">
        <v>620</v>
      </c>
      <c r="E550" s="2" t="s">
        <v>3597</v>
      </c>
      <c r="F550" s="21" t="s">
        <v>3478</v>
      </c>
      <c r="G550" s="21" t="s">
        <v>1044</v>
      </c>
      <c r="H550" s="21" t="s">
        <v>1005</v>
      </c>
      <c r="I550" s="21" t="s">
        <v>5126</v>
      </c>
      <c r="J550" s="2" t="s">
        <v>3479</v>
      </c>
      <c r="K550" s="22" t="s">
        <v>1038</v>
      </c>
      <c r="L550" s="2" t="s">
        <v>3489</v>
      </c>
      <c r="M550" s="2" t="s">
        <v>3489</v>
      </c>
      <c r="N550" s="2" t="s">
        <v>3489</v>
      </c>
      <c r="O550" s="2" t="s">
        <v>1098</v>
      </c>
      <c r="P550" s="2" t="str">
        <f t="shared" si="16"/>
        <v>A-Onsite</v>
      </c>
      <c r="Q550" s="2" t="str">
        <f t="shared" si="17"/>
        <v>A-S2_Onsite</v>
      </c>
      <c r="R550" s="2" t="s">
        <v>3476</v>
      </c>
      <c r="S550" s="2" t="s">
        <v>1041</v>
      </c>
      <c r="T550" s="21" t="s">
        <v>3477</v>
      </c>
    </row>
    <row r="551" spans="1:20" x14ac:dyDescent="0.3">
      <c r="A551" s="21" t="s">
        <v>618</v>
      </c>
      <c r="B551" s="21" t="s">
        <v>1054</v>
      </c>
      <c r="C551" s="21" t="s">
        <v>619</v>
      </c>
      <c r="D551" s="21" t="s">
        <v>620</v>
      </c>
      <c r="E551" s="2" t="s">
        <v>3597</v>
      </c>
      <c r="F551" s="21" t="s">
        <v>3480</v>
      </c>
      <c r="G551" s="21" t="s">
        <v>1034</v>
      </c>
      <c r="H551" s="21" t="s">
        <v>997</v>
      </c>
      <c r="I551" s="21" t="s">
        <v>5127</v>
      </c>
      <c r="J551" s="2" t="s">
        <v>3481</v>
      </c>
      <c r="K551" s="22" t="s">
        <v>1048</v>
      </c>
      <c r="L551" s="2" t="s">
        <v>3489</v>
      </c>
      <c r="M551" s="2" t="s">
        <v>3489</v>
      </c>
      <c r="N551" s="2" t="s">
        <v>3489</v>
      </c>
      <c r="O551" s="2" t="s">
        <v>1098</v>
      </c>
      <c r="P551" s="2" t="str">
        <f t="shared" si="16"/>
        <v>A-Onsite</v>
      </c>
      <c r="Q551" s="2" t="str">
        <f t="shared" si="17"/>
        <v>A-S2_Onsite</v>
      </c>
      <c r="R551" s="2" t="s">
        <v>3476</v>
      </c>
      <c r="S551" s="2" t="s">
        <v>1041</v>
      </c>
      <c r="T551" s="21" t="s">
        <v>3477</v>
      </c>
    </row>
    <row r="552" spans="1:20" x14ac:dyDescent="0.3">
      <c r="A552" s="21" t="s">
        <v>618</v>
      </c>
      <c r="B552" s="21" t="s">
        <v>1054</v>
      </c>
      <c r="C552" s="21" t="s">
        <v>619</v>
      </c>
      <c r="D552" s="21" t="s">
        <v>620</v>
      </c>
      <c r="E552" s="2" t="s">
        <v>3597</v>
      </c>
      <c r="F552" s="21" t="s">
        <v>3482</v>
      </c>
      <c r="G552" s="21" t="s">
        <v>1063</v>
      </c>
      <c r="H552" s="21" t="s">
        <v>3483</v>
      </c>
      <c r="I552" s="21" t="s">
        <v>5128</v>
      </c>
      <c r="J552" s="2" t="s">
        <v>3484</v>
      </c>
      <c r="K552" s="22" t="s">
        <v>1038</v>
      </c>
      <c r="L552" s="2" t="s">
        <v>3489</v>
      </c>
      <c r="M552" s="2" t="s">
        <v>3489</v>
      </c>
      <c r="N552" s="2" t="s">
        <v>3489</v>
      </c>
      <c r="O552" s="2" t="s">
        <v>1098</v>
      </c>
      <c r="P552" s="2" t="str">
        <f t="shared" si="16"/>
        <v>A-Onsite</v>
      </c>
      <c r="Q552" s="2" t="str">
        <f t="shared" si="17"/>
        <v>A-S2_Onsite</v>
      </c>
      <c r="R552" s="2" t="s">
        <v>3476</v>
      </c>
      <c r="S552" s="2" t="s">
        <v>1041</v>
      </c>
      <c r="T552" s="21" t="s">
        <v>3477</v>
      </c>
    </row>
    <row r="553" spans="1:20" x14ac:dyDescent="0.3">
      <c r="A553" s="21" t="s">
        <v>621</v>
      </c>
      <c r="B553" s="21" t="s">
        <v>1054</v>
      </c>
      <c r="C553" s="21" t="s">
        <v>622</v>
      </c>
      <c r="D553" s="21" t="s">
        <v>623</v>
      </c>
      <c r="E553" s="2" t="s">
        <v>3598</v>
      </c>
      <c r="F553" s="21" t="s">
        <v>3473</v>
      </c>
      <c r="G553" s="21" t="s">
        <v>1050</v>
      </c>
      <c r="H553" s="21" t="s">
        <v>3474</v>
      </c>
      <c r="I553" s="21" t="s">
        <v>5129</v>
      </c>
      <c r="J553" s="2" t="s">
        <v>3475</v>
      </c>
      <c r="K553" s="22" t="s">
        <v>1048</v>
      </c>
      <c r="L553" s="2" t="s">
        <v>3489</v>
      </c>
      <c r="M553" s="2" t="s">
        <v>3489</v>
      </c>
      <c r="N553" s="2" t="s">
        <v>3489</v>
      </c>
      <c r="O553" s="2" t="s">
        <v>1098</v>
      </c>
      <c r="P553" s="2" t="str">
        <f t="shared" si="16"/>
        <v>A-Onsite</v>
      </c>
      <c r="Q553" s="2" t="str">
        <f t="shared" si="17"/>
        <v>A-S2_Onsite</v>
      </c>
      <c r="R553" s="2" t="s">
        <v>3476</v>
      </c>
      <c r="S553" s="2" t="s">
        <v>1041</v>
      </c>
      <c r="T553" s="21" t="s">
        <v>3477</v>
      </c>
    </row>
    <row r="554" spans="1:20" x14ac:dyDescent="0.3">
      <c r="A554" s="21" t="s">
        <v>621</v>
      </c>
      <c r="B554" s="21" t="s">
        <v>1054</v>
      </c>
      <c r="C554" s="21" t="s">
        <v>622</v>
      </c>
      <c r="D554" s="21" t="s">
        <v>623</v>
      </c>
      <c r="E554" s="2" t="s">
        <v>3598</v>
      </c>
      <c r="F554" s="21" t="s">
        <v>3478</v>
      </c>
      <c r="G554" s="21" t="s">
        <v>1044</v>
      </c>
      <c r="H554" s="21" t="s">
        <v>1005</v>
      </c>
      <c r="I554" s="21" t="s">
        <v>5130</v>
      </c>
      <c r="J554" s="2" t="s">
        <v>3479</v>
      </c>
      <c r="K554" s="22" t="s">
        <v>1038</v>
      </c>
      <c r="L554" s="2" t="s">
        <v>3489</v>
      </c>
      <c r="M554" s="2" t="s">
        <v>3489</v>
      </c>
      <c r="N554" s="2" t="s">
        <v>3489</v>
      </c>
      <c r="O554" s="2" t="s">
        <v>1098</v>
      </c>
      <c r="P554" s="2" t="str">
        <f t="shared" si="16"/>
        <v>A-Onsite</v>
      </c>
      <c r="Q554" s="2" t="str">
        <f t="shared" si="17"/>
        <v>A-S2_Onsite</v>
      </c>
      <c r="R554" s="2" t="s">
        <v>3476</v>
      </c>
      <c r="S554" s="2" t="s">
        <v>1041</v>
      </c>
      <c r="T554" s="21" t="s">
        <v>3477</v>
      </c>
    </row>
    <row r="555" spans="1:20" x14ac:dyDescent="0.3">
      <c r="A555" s="21" t="s">
        <v>621</v>
      </c>
      <c r="B555" s="21" t="s">
        <v>1054</v>
      </c>
      <c r="C555" s="21" t="s">
        <v>622</v>
      </c>
      <c r="D555" s="21" t="s">
        <v>623</v>
      </c>
      <c r="E555" s="2" t="s">
        <v>3598</v>
      </c>
      <c r="F555" s="21" t="s">
        <v>3480</v>
      </c>
      <c r="G555" s="21" t="s">
        <v>1034</v>
      </c>
      <c r="H555" s="21" t="s">
        <v>997</v>
      </c>
      <c r="I555" s="21" t="s">
        <v>5131</v>
      </c>
      <c r="J555" s="2" t="s">
        <v>3481</v>
      </c>
      <c r="K555" s="22" t="s">
        <v>1048</v>
      </c>
      <c r="L555" s="2" t="s">
        <v>3489</v>
      </c>
      <c r="M555" s="2" t="s">
        <v>3489</v>
      </c>
      <c r="N555" s="2" t="s">
        <v>3489</v>
      </c>
      <c r="O555" s="2" t="s">
        <v>1098</v>
      </c>
      <c r="P555" s="2" t="str">
        <f t="shared" si="16"/>
        <v>A-Onsite</v>
      </c>
      <c r="Q555" s="2" t="str">
        <f t="shared" si="17"/>
        <v>A-S2_Onsite</v>
      </c>
      <c r="R555" s="2" t="s">
        <v>3476</v>
      </c>
      <c r="S555" s="2" t="s">
        <v>1041</v>
      </c>
      <c r="T555" s="21" t="s">
        <v>3477</v>
      </c>
    </row>
    <row r="556" spans="1:20" x14ac:dyDescent="0.3">
      <c r="A556" s="21" t="s">
        <v>621</v>
      </c>
      <c r="B556" s="21" t="s">
        <v>1054</v>
      </c>
      <c r="C556" s="21" t="s">
        <v>622</v>
      </c>
      <c r="D556" s="21" t="s">
        <v>623</v>
      </c>
      <c r="E556" s="2" t="s">
        <v>3598</v>
      </c>
      <c r="F556" s="21" t="s">
        <v>3482</v>
      </c>
      <c r="G556" s="21" t="s">
        <v>1063</v>
      </c>
      <c r="H556" s="21" t="s">
        <v>3483</v>
      </c>
      <c r="I556" s="21" t="s">
        <v>5132</v>
      </c>
      <c r="J556" s="2" t="s">
        <v>3484</v>
      </c>
      <c r="K556" s="22" t="s">
        <v>1038</v>
      </c>
      <c r="L556" s="2" t="s">
        <v>3489</v>
      </c>
      <c r="M556" s="2" t="s">
        <v>3489</v>
      </c>
      <c r="N556" s="2" t="s">
        <v>3489</v>
      </c>
      <c r="O556" s="2" t="s">
        <v>1098</v>
      </c>
      <c r="P556" s="2" t="str">
        <f t="shared" si="16"/>
        <v>A-Onsite</v>
      </c>
      <c r="Q556" s="2" t="str">
        <f t="shared" si="17"/>
        <v>A-S2_Onsite</v>
      </c>
      <c r="R556" s="2" t="s">
        <v>3476</v>
      </c>
      <c r="S556" s="2" t="s">
        <v>1041</v>
      </c>
      <c r="T556" s="21" t="s">
        <v>3477</v>
      </c>
    </row>
    <row r="557" spans="1:20" x14ac:dyDescent="0.3">
      <c r="A557" s="21" t="s">
        <v>624</v>
      </c>
      <c r="B557" s="21" t="s">
        <v>1054</v>
      </c>
      <c r="C557" s="21" t="s">
        <v>625</v>
      </c>
      <c r="D557" s="21" t="s">
        <v>626</v>
      </c>
      <c r="E557" s="2" t="s">
        <v>3599</v>
      </c>
      <c r="F557" s="21" t="s">
        <v>3473</v>
      </c>
      <c r="G557" s="21" t="s">
        <v>1050</v>
      </c>
      <c r="H557" s="21" t="s">
        <v>3474</v>
      </c>
      <c r="I557" s="21" t="s">
        <v>5133</v>
      </c>
      <c r="J557" s="2" t="s">
        <v>3475</v>
      </c>
      <c r="K557" s="22" t="s">
        <v>1048</v>
      </c>
      <c r="L557" s="2" t="s">
        <v>1070</v>
      </c>
      <c r="M557" s="2" t="s">
        <v>1059</v>
      </c>
      <c r="N557" s="2" t="s">
        <v>1071</v>
      </c>
      <c r="O557" s="2" t="s">
        <v>1098</v>
      </c>
      <c r="P557" s="2" t="str">
        <f t="shared" si="16"/>
        <v>A-Onsite</v>
      </c>
      <c r="Q557" s="2" t="str">
        <f t="shared" si="17"/>
        <v>A-S2_Onsite</v>
      </c>
      <c r="R557" s="2" t="s">
        <v>3476</v>
      </c>
      <c r="S557" s="2" t="s">
        <v>1041</v>
      </c>
      <c r="T557" s="21" t="s">
        <v>3477</v>
      </c>
    </row>
    <row r="558" spans="1:20" x14ac:dyDescent="0.3">
      <c r="A558" s="21" t="s">
        <v>624</v>
      </c>
      <c r="B558" s="21" t="s">
        <v>1054</v>
      </c>
      <c r="C558" s="21" t="s">
        <v>625</v>
      </c>
      <c r="D558" s="21" t="s">
        <v>626</v>
      </c>
      <c r="E558" s="2" t="s">
        <v>3599</v>
      </c>
      <c r="F558" s="21" t="s">
        <v>3478</v>
      </c>
      <c r="G558" s="21" t="s">
        <v>1044</v>
      </c>
      <c r="H558" s="21" t="s">
        <v>1005</v>
      </c>
      <c r="I558" s="21" t="s">
        <v>5134</v>
      </c>
      <c r="J558" s="2" t="s">
        <v>3479</v>
      </c>
      <c r="K558" s="22" t="s">
        <v>1038</v>
      </c>
      <c r="L558" s="2" t="s">
        <v>1070</v>
      </c>
      <c r="M558" s="2" t="s">
        <v>1059</v>
      </c>
      <c r="N558" s="2" t="s">
        <v>1071</v>
      </c>
      <c r="O558" s="2" t="s">
        <v>1098</v>
      </c>
      <c r="P558" s="2" t="str">
        <f t="shared" si="16"/>
        <v>A-Onsite</v>
      </c>
      <c r="Q558" s="2" t="str">
        <f t="shared" si="17"/>
        <v>A-S2_Onsite</v>
      </c>
      <c r="R558" s="2" t="s">
        <v>3476</v>
      </c>
      <c r="S558" s="2" t="s">
        <v>1041</v>
      </c>
      <c r="T558" s="21" t="s">
        <v>3477</v>
      </c>
    </row>
    <row r="559" spans="1:20" x14ac:dyDescent="0.3">
      <c r="A559" s="21" t="s">
        <v>624</v>
      </c>
      <c r="B559" s="21" t="s">
        <v>1054</v>
      </c>
      <c r="C559" s="21" t="s">
        <v>625</v>
      </c>
      <c r="D559" s="21" t="s">
        <v>626</v>
      </c>
      <c r="E559" s="2" t="s">
        <v>3599</v>
      </c>
      <c r="F559" s="21" t="s">
        <v>3480</v>
      </c>
      <c r="G559" s="21" t="s">
        <v>1034</v>
      </c>
      <c r="H559" s="21" t="s">
        <v>997</v>
      </c>
      <c r="I559" s="21" t="s">
        <v>5135</v>
      </c>
      <c r="J559" s="2" t="s">
        <v>3481</v>
      </c>
      <c r="K559" s="22" t="s">
        <v>1048</v>
      </c>
      <c r="L559" s="2" t="s">
        <v>1070</v>
      </c>
      <c r="M559" s="2" t="s">
        <v>1059</v>
      </c>
      <c r="N559" s="2" t="s">
        <v>1071</v>
      </c>
      <c r="O559" s="2" t="s">
        <v>1098</v>
      </c>
      <c r="P559" s="2" t="str">
        <f t="shared" si="16"/>
        <v>A-Onsite</v>
      </c>
      <c r="Q559" s="2" t="str">
        <f t="shared" si="17"/>
        <v>A-S2_Onsite</v>
      </c>
      <c r="R559" s="2" t="s">
        <v>3476</v>
      </c>
      <c r="S559" s="2" t="s">
        <v>1041</v>
      </c>
      <c r="T559" s="21" t="s">
        <v>3477</v>
      </c>
    </row>
    <row r="560" spans="1:20" x14ac:dyDescent="0.3">
      <c r="A560" s="21" t="s">
        <v>624</v>
      </c>
      <c r="B560" s="21" t="s">
        <v>1054</v>
      </c>
      <c r="C560" s="21" t="s">
        <v>625</v>
      </c>
      <c r="D560" s="21" t="s">
        <v>626</v>
      </c>
      <c r="E560" s="2" t="s">
        <v>3599</v>
      </c>
      <c r="F560" s="21" t="s">
        <v>3482</v>
      </c>
      <c r="G560" s="21" t="s">
        <v>1063</v>
      </c>
      <c r="H560" s="21" t="s">
        <v>3483</v>
      </c>
      <c r="I560" s="21" t="s">
        <v>5136</v>
      </c>
      <c r="J560" s="2" t="s">
        <v>3484</v>
      </c>
      <c r="K560" s="22" t="s">
        <v>1038</v>
      </c>
      <c r="L560" s="2" t="s">
        <v>1070</v>
      </c>
      <c r="M560" s="2" t="s">
        <v>1059</v>
      </c>
      <c r="N560" s="2" t="s">
        <v>1071</v>
      </c>
      <c r="O560" s="2" t="s">
        <v>1098</v>
      </c>
      <c r="P560" s="2" t="str">
        <f t="shared" si="16"/>
        <v>A-Onsite</v>
      </c>
      <c r="Q560" s="2" t="str">
        <f t="shared" si="17"/>
        <v>A-S2_Onsite</v>
      </c>
      <c r="R560" s="2" t="s">
        <v>3476</v>
      </c>
      <c r="S560" s="2" t="s">
        <v>1041</v>
      </c>
      <c r="T560" s="21" t="s">
        <v>3477</v>
      </c>
    </row>
    <row r="561" spans="1:20" x14ac:dyDescent="0.3">
      <c r="A561" s="21" t="s">
        <v>627</v>
      </c>
      <c r="B561" s="21" t="s">
        <v>1054</v>
      </c>
      <c r="C561" s="21" t="s">
        <v>628</v>
      </c>
      <c r="D561" s="21" t="s">
        <v>629</v>
      </c>
      <c r="E561" s="2" t="s">
        <v>1426</v>
      </c>
      <c r="F561" s="21" t="s">
        <v>3473</v>
      </c>
      <c r="G561" s="21" t="s">
        <v>1050</v>
      </c>
      <c r="H561" s="21" t="s">
        <v>3474</v>
      </c>
      <c r="I561" s="21" t="s">
        <v>5137</v>
      </c>
      <c r="J561" s="2" t="s">
        <v>3475</v>
      </c>
      <c r="K561" s="22" t="s">
        <v>1048</v>
      </c>
      <c r="L561" s="2" t="s">
        <v>1428</v>
      </c>
      <c r="M561" s="2" t="s">
        <v>1059</v>
      </c>
      <c r="N561" s="2" t="s">
        <v>1429</v>
      </c>
      <c r="O561" s="2" t="s">
        <v>1040</v>
      </c>
      <c r="P561" s="2" t="str">
        <f t="shared" si="16"/>
        <v>P-Onsite</v>
      </c>
      <c r="Q561" s="2" t="str">
        <f t="shared" si="17"/>
        <v>P-S2_Onsite</v>
      </c>
      <c r="R561" s="2" t="s">
        <v>3476</v>
      </c>
      <c r="S561" s="2" t="s">
        <v>1041</v>
      </c>
      <c r="T561" s="21" t="s">
        <v>3477</v>
      </c>
    </row>
    <row r="562" spans="1:20" x14ac:dyDescent="0.3">
      <c r="A562" s="21" t="s">
        <v>627</v>
      </c>
      <c r="B562" s="21" t="s">
        <v>1054</v>
      </c>
      <c r="C562" s="21" t="s">
        <v>628</v>
      </c>
      <c r="D562" s="21" t="s">
        <v>629</v>
      </c>
      <c r="E562" s="2" t="s">
        <v>1426</v>
      </c>
      <c r="F562" s="21" t="s">
        <v>3478</v>
      </c>
      <c r="G562" s="21" t="s">
        <v>1044</v>
      </c>
      <c r="H562" s="21" t="s">
        <v>1005</v>
      </c>
      <c r="I562" s="21" t="s">
        <v>5138</v>
      </c>
      <c r="J562" s="2" t="s">
        <v>3479</v>
      </c>
      <c r="K562" s="22" t="s">
        <v>1038</v>
      </c>
      <c r="L562" s="2" t="s">
        <v>1428</v>
      </c>
      <c r="M562" s="2" t="s">
        <v>1059</v>
      </c>
      <c r="N562" s="2" t="s">
        <v>1429</v>
      </c>
      <c r="O562" s="2" t="s">
        <v>1040</v>
      </c>
      <c r="P562" s="2" t="str">
        <f t="shared" si="16"/>
        <v>P-Onsite</v>
      </c>
      <c r="Q562" s="2" t="str">
        <f t="shared" si="17"/>
        <v>P-S2_Onsite</v>
      </c>
      <c r="R562" s="2" t="s">
        <v>3476</v>
      </c>
      <c r="S562" s="2" t="s">
        <v>1041</v>
      </c>
      <c r="T562" s="21" t="s">
        <v>3477</v>
      </c>
    </row>
    <row r="563" spans="1:20" x14ac:dyDescent="0.3">
      <c r="A563" s="21" t="s">
        <v>627</v>
      </c>
      <c r="B563" s="21" t="s">
        <v>1054</v>
      </c>
      <c r="C563" s="21" t="s">
        <v>628</v>
      </c>
      <c r="D563" s="21" t="s">
        <v>629</v>
      </c>
      <c r="E563" s="2" t="s">
        <v>1426</v>
      </c>
      <c r="F563" s="21" t="s">
        <v>3482</v>
      </c>
      <c r="G563" s="21" t="s">
        <v>1063</v>
      </c>
      <c r="H563" s="21" t="s">
        <v>3483</v>
      </c>
      <c r="I563" s="21" t="s">
        <v>5139</v>
      </c>
      <c r="J563" s="2" t="s">
        <v>3484</v>
      </c>
      <c r="K563" s="22" t="s">
        <v>1038</v>
      </c>
      <c r="L563" s="2" t="s">
        <v>1428</v>
      </c>
      <c r="M563" s="2" t="s">
        <v>1059</v>
      </c>
      <c r="N563" s="2" t="s">
        <v>1429</v>
      </c>
      <c r="O563" s="2" t="s">
        <v>1040</v>
      </c>
      <c r="P563" s="2" t="str">
        <f t="shared" si="16"/>
        <v>P-Onsite</v>
      </c>
      <c r="Q563" s="2" t="str">
        <f t="shared" si="17"/>
        <v>P-S2_Onsite</v>
      </c>
      <c r="R563" s="2" t="s">
        <v>3476</v>
      </c>
      <c r="S563" s="2" t="s">
        <v>1041</v>
      </c>
      <c r="T563" s="21" t="s">
        <v>3477</v>
      </c>
    </row>
    <row r="564" spans="1:20" x14ac:dyDescent="0.3">
      <c r="A564" s="21" t="s">
        <v>630</v>
      </c>
      <c r="B564" s="21" t="s">
        <v>1054</v>
      </c>
      <c r="C564" s="21" t="s">
        <v>631</v>
      </c>
      <c r="D564" s="21" t="s">
        <v>632</v>
      </c>
      <c r="E564" s="2" t="s">
        <v>3600</v>
      </c>
      <c r="F564" s="21" t="s">
        <v>3478</v>
      </c>
      <c r="G564" s="21" t="s">
        <v>1044</v>
      </c>
      <c r="H564" s="21" t="s">
        <v>1005</v>
      </c>
      <c r="I564" s="21" t="s">
        <v>5140</v>
      </c>
      <c r="J564" s="2" t="s">
        <v>3479</v>
      </c>
      <c r="K564" s="22" t="s">
        <v>1038</v>
      </c>
      <c r="L564" s="2" t="s">
        <v>1198</v>
      </c>
      <c r="M564" s="2" t="s">
        <v>1059</v>
      </c>
      <c r="N564" s="2" t="s">
        <v>1199</v>
      </c>
      <c r="O564" s="2" t="s">
        <v>1040</v>
      </c>
      <c r="P564" s="2" t="str">
        <f t="shared" si="16"/>
        <v>P-Onsite</v>
      </c>
      <c r="Q564" s="2" t="str">
        <f t="shared" si="17"/>
        <v>P-S2_Onsite</v>
      </c>
      <c r="R564" s="2" t="s">
        <v>3476</v>
      </c>
      <c r="S564" s="2" t="s">
        <v>1041</v>
      </c>
      <c r="T564" s="21" t="s">
        <v>3477</v>
      </c>
    </row>
    <row r="565" spans="1:20" x14ac:dyDescent="0.3">
      <c r="A565" s="21" t="s">
        <v>630</v>
      </c>
      <c r="B565" s="21" t="s">
        <v>1054</v>
      </c>
      <c r="C565" s="21" t="s">
        <v>631</v>
      </c>
      <c r="D565" s="21" t="s">
        <v>632</v>
      </c>
      <c r="E565" s="2" t="s">
        <v>3600</v>
      </c>
      <c r="F565" s="21" t="s">
        <v>3480</v>
      </c>
      <c r="G565" s="21" t="s">
        <v>1034</v>
      </c>
      <c r="H565" s="21" t="s">
        <v>997</v>
      </c>
      <c r="I565" s="21" t="s">
        <v>5141</v>
      </c>
      <c r="J565" s="2" t="s">
        <v>3481</v>
      </c>
      <c r="K565" s="22" t="s">
        <v>1048</v>
      </c>
      <c r="L565" s="2" t="s">
        <v>1198</v>
      </c>
      <c r="M565" s="2" t="s">
        <v>1059</v>
      </c>
      <c r="N565" s="2" t="s">
        <v>1199</v>
      </c>
      <c r="O565" s="2" t="s">
        <v>1098</v>
      </c>
      <c r="P565" s="2" t="str">
        <f t="shared" si="16"/>
        <v>A-Onsite</v>
      </c>
      <c r="Q565" s="2" t="str">
        <f t="shared" si="17"/>
        <v>A-S2_Onsite</v>
      </c>
      <c r="R565" s="2" t="s">
        <v>3476</v>
      </c>
      <c r="S565" s="2" t="s">
        <v>1041</v>
      </c>
      <c r="T565" s="21" t="s">
        <v>3477</v>
      </c>
    </row>
    <row r="566" spans="1:20" x14ac:dyDescent="0.3">
      <c r="A566" s="21" t="s">
        <v>633</v>
      </c>
      <c r="B566" s="21" t="s">
        <v>1054</v>
      </c>
      <c r="C566" s="21" t="s">
        <v>634</v>
      </c>
      <c r="D566" s="21" t="s">
        <v>635</v>
      </c>
      <c r="E566" s="2" t="s">
        <v>3601</v>
      </c>
      <c r="F566" s="21" t="s">
        <v>3473</v>
      </c>
      <c r="G566" s="21" t="s">
        <v>1050</v>
      </c>
      <c r="H566" s="21" t="s">
        <v>3474</v>
      </c>
      <c r="I566" s="21" t="s">
        <v>5142</v>
      </c>
      <c r="J566" s="2" t="s">
        <v>3475</v>
      </c>
      <c r="K566" s="22" t="s">
        <v>1048</v>
      </c>
      <c r="L566" s="2" t="s">
        <v>3489</v>
      </c>
      <c r="M566" s="2" t="s">
        <v>3489</v>
      </c>
      <c r="N566" s="2" t="s">
        <v>3489</v>
      </c>
      <c r="O566" s="2" t="s">
        <v>1098</v>
      </c>
      <c r="P566" s="2" t="str">
        <f t="shared" si="16"/>
        <v>A-Onsite</v>
      </c>
      <c r="Q566" s="2" t="str">
        <f t="shared" si="17"/>
        <v>A-S2_Onsite</v>
      </c>
      <c r="R566" s="2" t="s">
        <v>3476</v>
      </c>
      <c r="S566" s="2" t="s">
        <v>1041</v>
      </c>
      <c r="T566" s="21" t="s">
        <v>3477</v>
      </c>
    </row>
    <row r="567" spans="1:20" x14ac:dyDescent="0.3">
      <c r="A567" s="21" t="s">
        <v>633</v>
      </c>
      <c r="B567" s="21" t="s">
        <v>1054</v>
      </c>
      <c r="C567" s="21" t="s">
        <v>634</v>
      </c>
      <c r="D567" s="21" t="s">
        <v>635</v>
      </c>
      <c r="E567" s="2" t="s">
        <v>3601</v>
      </c>
      <c r="F567" s="21" t="s">
        <v>3478</v>
      </c>
      <c r="G567" s="21" t="s">
        <v>1044</v>
      </c>
      <c r="H567" s="21" t="s">
        <v>1005</v>
      </c>
      <c r="I567" s="21" t="s">
        <v>5143</v>
      </c>
      <c r="J567" s="2" t="s">
        <v>3479</v>
      </c>
      <c r="K567" s="22" t="s">
        <v>1038</v>
      </c>
      <c r="L567" s="2" t="s">
        <v>3489</v>
      </c>
      <c r="M567" s="2" t="s">
        <v>3489</v>
      </c>
      <c r="N567" s="2" t="s">
        <v>3489</v>
      </c>
      <c r="O567" s="2" t="s">
        <v>1098</v>
      </c>
      <c r="P567" s="2" t="str">
        <f t="shared" si="16"/>
        <v>A-Onsite</v>
      </c>
      <c r="Q567" s="2" t="str">
        <f t="shared" si="17"/>
        <v>A-S2_Onsite</v>
      </c>
      <c r="R567" s="2" t="s">
        <v>3476</v>
      </c>
      <c r="S567" s="2" t="s">
        <v>1041</v>
      </c>
      <c r="T567" s="21" t="s">
        <v>3477</v>
      </c>
    </row>
    <row r="568" spans="1:20" x14ac:dyDescent="0.3">
      <c r="A568" s="21" t="s">
        <v>633</v>
      </c>
      <c r="B568" s="21" t="s">
        <v>1054</v>
      </c>
      <c r="C568" s="21" t="s">
        <v>634</v>
      </c>
      <c r="D568" s="21" t="s">
        <v>635</v>
      </c>
      <c r="E568" s="2" t="s">
        <v>3601</v>
      </c>
      <c r="F568" s="21" t="s">
        <v>3480</v>
      </c>
      <c r="G568" s="21" t="s">
        <v>1034</v>
      </c>
      <c r="H568" s="21" t="s">
        <v>997</v>
      </c>
      <c r="I568" s="21" t="s">
        <v>5144</v>
      </c>
      <c r="J568" s="2" t="s">
        <v>3481</v>
      </c>
      <c r="K568" s="22" t="s">
        <v>1048</v>
      </c>
      <c r="L568" s="2" t="s">
        <v>3489</v>
      </c>
      <c r="M568" s="2" t="s">
        <v>3489</v>
      </c>
      <c r="N568" s="2" t="s">
        <v>3489</v>
      </c>
      <c r="O568" s="2" t="s">
        <v>1098</v>
      </c>
      <c r="P568" s="2" t="str">
        <f t="shared" si="16"/>
        <v>A-Onsite</v>
      </c>
      <c r="Q568" s="2" t="str">
        <f t="shared" si="17"/>
        <v>A-S2_Onsite</v>
      </c>
      <c r="R568" s="2" t="s">
        <v>3476</v>
      </c>
      <c r="S568" s="2" t="s">
        <v>1041</v>
      </c>
      <c r="T568" s="21" t="s">
        <v>3477</v>
      </c>
    </row>
    <row r="569" spans="1:20" x14ac:dyDescent="0.3">
      <c r="A569" s="21" t="s">
        <v>633</v>
      </c>
      <c r="B569" s="21" t="s">
        <v>1054</v>
      </c>
      <c r="C569" s="21" t="s">
        <v>634</v>
      </c>
      <c r="D569" s="21" t="s">
        <v>635</v>
      </c>
      <c r="E569" s="2" t="s">
        <v>3601</v>
      </c>
      <c r="F569" s="21" t="s">
        <v>3482</v>
      </c>
      <c r="G569" s="21" t="s">
        <v>1063</v>
      </c>
      <c r="H569" s="21" t="s">
        <v>3483</v>
      </c>
      <c r="I569" s="21" t="s">
        <v>5145</v>
      </c>
      <c r="J569" s="2" t="s">
        <v>3484</v>
      </c>
      <c r="K569" s="22" t="s">
        <v>1038</v>
      </c>
      <c r="L569" s="2" t="s">
        <v>3489</v>
      </c>
      <c r="M569" s="2" t="s">
        <v>3489</v>
      </c>
      <c r="N569" s="2" t="s">
        <v>3489</v>
      </c>
      <c r="O569" s="2" t="s">
        <v>1098</v>
      </c>
      <c r="P569" s="2" t="str">
        <f t="shared" si="16"/>
        <v>A-Onsite</v>
      </c>
      <c r="Q569" s="2" t="str">
        <f t="shared" si="17"/>
        <v>A-S2_Onsite</v>
      </c>
      <c r="R569" s="2" t="s">
        <v>3476</v>
      </c>
      <c r="S569" s="2" t="s">
        <v>1041</v>
      </c>
      <c r="T569" s="21" t="s">
        <v>3477</v>
      </c>
    </row>
    <row r="570" spans="1:20" x14ac:dyDescent="0.3">
      <c r="A570" s="21" t="s">
        <v>636</v>
      </c>
      <c r="B570" s="21" t="s">
        <v>1054</v>
      </c>
      <c r="C570" s="21" t="s">
        <v>637</v>
      </c>
      <c r="D570" s="21" t="s">
        <v>638</v>
      </c>
      <c r="E570" s="2" t="s">
        <v>1432</v>
      </c>
      <c r="F570" s="21" t="s">
        <v>3480</v>
      </c>
      <c r="G570" s="21" t="s">
        <v>1034</v>
      </c>
      <c r="H570" s="21" t="s">
        <v>997</v>
      </c>
      <c r="I570" s="21" t="s">
        <v>5146</v>
      </c>
      <c r="J570" s="2" t="s">
        <v>3481</v>
      </c>
      <c r="K570" s="22" t="s">
        <v>1048</v>
      </c>
      <c r="L570" s="23" t="s">
        <v>1164</v>
      </c>
      <c r="M570" s="23" t="s">
        <v>1059</v>
      </c>
      <c r="N570" s="23" t="s">
        <v>1209</v>
      </c>
      <c r="O570" s="2" t="s">
        <v>1040</v>
      </c>
      <c r="P570" s="2" t="str">
        <f t="shared" si="16"/>
        <v>P-Onsite</v>
      </c>
      <c r="Q570" s="2" t="str">
        <f t="shared" si="17"/>
        <v>P-S2_Onsite</v>
      </c>
      <c r="R570" s="2" t="s">
        <v>3476</v>
      </c>
      <c r="S570" s="2" t="s">
        <v>1041</v>
      </c>
      <c r="T570" s="21" t="s">
        <v>3477</v>
      </c>
    </row>
    <row r="571" spans="1:20" x14ac:dyDescent="0.3">
      <c r="A571" s="21" t="s">
        <v>636</v>
      </c>
      <c r="B571" s="21" t="s">
        <v>1054</v>
      </c>
      <c r="C571" s="21" t="s">
        <v>637</v>
      </c>
      <c r="D571" s="21" t="s">
        <v>638</v>
      </c>
      <c r="E571" s="2" t="s">
        <v>1432</v>
      </c>
      <c r="F571" s="21" t="s">
        <v>3482</v>
      </c>
      <c r="G571" s="21" t="s">
        <v>1063</v>
      </c>
      <c r="H571" s="21" t="s">
        <v>3483</v>
      </c>
      <c r="I571" s="21" t="s">
        <v>5147</v>
      </c>
      <c r="J571" s="2" t="s">
        <v>3484</v>
      </c>
      <c r="K571" s="22" t="s">
        <v>1038</v>
      </c>
      <c r="L571" s="23" t="s">
        <v>1164</v>
      </c>
      <c r="M571" s="23" t="s">
        <v>1059</v>
      </c>
      <c r="N571" s="23" t="s">
        <v>1209</v>
      </c>
      <c r="O571" s="2" t="s">
        <v>1040</v>
      </c>
      <c r="P571" s="2" t="str">
        <f t="shared" si="16"/>
        <v>P-Onsite</v>
      </c>
      <c r="Q571" s="2" t="str">
        <f t="shared" si="17"/>
        <v>P-S2_Onsite</v>
      </c>
      <c r="R571" s="2" t="s">
        <v>3476</v>
      </c>
      <c r="S571" s="2" t="s">
        <v>1041</v>
      </c>
      <c r="T571" s="21" t="s">
        <v>3477</v>
      </c>
    </row>
    <row r="572" spans="1:20" x14ac:dyDescent="0.3">
      <c r="A572" s="21" t="s">
        <v>639</v>
      </c>
      <c r="B572" s="21" t="s">
        <v>1054</v>
      </c>
      <c r="C572" s="21" t="s">
        <v>640</v>
      </c>
      <c r="D572" s="21" t="s">
        <v>641</v>
      </c>
      <c r="E572" s="2" t="s">
        <v>3602</v>
      </c>
      <c r="F572" s="21" t="s">
        <v>3473</v>
      </c>
      <c r="G572" s="21" t="s">
        <v>1050</v>
      </c>
      <c r="H572" s="21" t="s">
        <v>3474</v>
      </c>
      <c r="I572" s="21" t="s">
        <v>5148</v>
      </c>
      <c r="J572" s="2" t="s">
        <v>3475</v>
      </c>
      <c r="K572" s="22" t="s">
        <v>1048</v>
      </c>
      <c r="L572" s="2" t="s">
        <v>1290</v>
      </c>
      <c r="M572" s="2" t="s">
        <v>1059</v>
      </c>
      <c r="N572" s="2" t="s">
        <v>1291</v>
      </c>
      <c r="O572" s="2" t="s">
        <v>1040</v>
      </c>
      <c r="P572" s="2" t="str">
        <f t="shared" si="16"/>
        <v>P-Onsite</v>
      </c>
      <c r="Q572" s="2" t="str">
        <f t="shared" si="17"/>
        <v>P-S2_Onsite</v>
      </c>
      <c r="R572" s="2" t="s">
        <v>3476</v>
      </c>
      <c r="S572" s="2" t="s">
        <v>1041</v>
      </c>
      <c r="T572" s="21" t="s">
        <v>3477</v>
      </c>
    </row>
    <row r="573" spans="1:20" x14ac:dyDescent="0.3">
      <c r="A573" s="21" t="s">
        <v>639</v>
      </c>
      <c r="B573" s="21" t="s">
        <v>1054</v>
      </c>
      <c r="C573" s="21" t="s">
        <v>640</v>
      </c>
      <c r="D573" s="21" t="s">
        <v>641</v>
      </c>
      <c r="E573" s="2" t="s">
        <v>3602</v>
      </c>
      <c r="F573" s="21" t="s">
        <v>3478</v>
      </c>
      <c r="G573" s="21" t="s">
        <v>1044</v>
      </c>
      <c r="H573" s="21" t="s">
        <v>1005</v>
      </c>
      <c r="I573" s="21" t="s">
        <v>5149</v>
      </c>
      <c r="J573" s="2" t="s">
        <v>3479</v>
      </c>
      <c r="K573" s="22" t="s">
        <v>1038</v>
      </c>
      <c r="L573" s="2" t="s">
        <v>1290</v>
      </c>
      <c r="M573" s="2" t="s">
        <v>1059</v>
      </c>
      <c r="N573" s="2" t="s">
        <v>1291</v>
      </c>
      <c r="O573" s="2" t="s">
        <v>1040</v>
      </c>
      <c r="P573" s="2" t="str">
        <f t="shared" si="16"/>
        <v>P-Onsite</v>
      </c>
      <c r="Q573" s="2" t="str">
        <f t="shared" si="17"/>
        <v>P-S2_Onsite</v>
      </c>
      <c r="R573" s="2" t="s">
        <v>3476</v>
      </c>
      <c r="S573" s="2" t="s">
        <v>1041</v>
      </c>
      <c r="T573" s="21" t="s">
        <v>3477</v>
      </c>
    </row>
    <row r="574" spans="1:20" x14ac:dyDescent="0.3">
      <c r="A574" s="21" t="s">
        <v>639</v>
      </c>
      <c r="B574" s="21" t="s">
        <v>1054</v>
      </c>
      <c r="C574" s="21" t="s">
        <v>640</v>
      </c>
      <c r="D574" s="21" t="s">
        <v>641</v>
      </c>
      <c r="E574" s="2" t="s">
        <v>3602</v>
      </c>
      <c r="F574" s="21" t="s">
        <v>3480</v>
      </c>
      <c r="G574" s="21" t="s">
        <v>1034</v>
      </c>
      <c r="H574" s="21" t="s">
        <v>997</v>
      </c>
      <c r="I574" s="21" t="s">
        <v>5150</v>
      </c>
      <c r="J574" s="2" t="s">
        <v>3481</v>
      </c>
      <c r="K574" s="22" t="s">
        <v>1048</v>
      </c>
      <c r="L574" s="2" t="s">
        <v>1290</v>
      </c>
      <c r="M574" s="2" t="s">
        <v>1059</v>
      </c>
      <c r="N574" s="2" t="s">
        <v>1291</v>
      </c>
      <c r="O574" s="2" t="s">
        <v>1040</v>
      </c>
      <c r="P574" s="2" t="str">
        <f t="shared" si="16"/>
        <v>P-Onsite</v>
      </c>
      <c r="Q574" s="2" t="str">
        <f t="shared" si="17"/>
        <v>P-S2_Onsite</v>
      </c>
      <c r="R574" s="2" t="s">
        <v>3476</v>
      </c>
      <c r="S574" s="2" t="s">
        <v>1041</v>
      </c>
      <c r="T574" s="21" t="s">
        <v>3477</v>
      </c>
    </row>
    <row r="575" spans="1:20" x14ac:dyDescent="0.3">
      <c r="A575" s="21" t="s">
        <v>639</v>
      </c>
      <c r="B575" s="21" t="s">
        <v>1054</v>
      </c>
      <c r="C575" s="21" t="s">
        <v>640</v>
      </c>
      <c r="D575" s="21" t="s">
        <v>641</v>
      </c>
      <c r="E575" s="2" t="s">
        <v>3602</v>
      </c>
      <c r="F575" s="21" t="s">
        <v>3482</v>
      </c>
      <c r="G575" s="21" t="s">
        <v>1063</v>
      </c>
      <c r="H575" s="21" t="s">
        <v>3483</v>
      </c>
      <c r="I575" s="21" t="s">
        <v>5151</v>
      </c>
      <c r="J575" s="2" t="s">
        <v>3484</v>
      </c>
      <c r="K575" s="22" t="s">
        <v>1038</v>
      </c>
      <c r="L575" s="2" t="s">
        <v>1290</v>
      </c>
      <c r="M575" s="2" t="s">
        <v>1059</v>
      </c>
      <c r="N575" s="2" t="s">
        <v>1291</v>
      </c>
      <c r="O575" s="2" t="s">
        <v>1040</v>
      </c>
      <c r="P575" s="2" t="str">
        <f t="shared" si="16"/>
        <v>P-Onsite</v>
      </c>
      <c r="Q575" s="2" t="str">
        <f t="shared" si="17"/>
        <v>P-S2_Onsite</v>
      </c>
      <c r="R575" s="2" t="s">
        <v>3476</v>
      </c>
      <c r="S575" s="2" t="s">
        <v>1041</v>
      </c>
      <c r="T575" s="21" t="s">
        <v>3477</v>
      </c>
    </row>
    <row r="576" spans="1:20" x14ac:dyDescent="0.3">
      <c r="A576" s="21" t="s">
        <v>642</v>
      </c>
      <c r="B576" s="21" t="s">
        <v>1054</v>
      </c>
      <c r="C576" s="21" t="s">
        <v>643</v>
      </c>
      <c r="D576" s="21" t="s">
        <v>644</v>
      </c>
      <c r="E576" s="2" t="s">
        <v>3603</v>
      </c>
      <c r="F576" s="21" t="s">
        <v>3473</v>
      </c>
      <c r="G576" s="21" t="s">
        <v>1050</v>
      </c>
      <c r="H576" s="21" t="s">
        <v>3474</v>
      </c>
      <c r="I576" s="21" t="s">
        <v>5152</v>
      </c>
      <c r="J576" s="2" t="s">
        <v>3475</v>
      </c>
      <c r="K576" s="22" t="s">
        <v>1048</v>
      </c>
      <c r="L576" s="2" t="s">
        <v>1070</v>
      </c>
      <c r="M576" s="2" t="s">
        <v>1059</v>
      </c>
      <c r="N576" s="2" t="s">
        <v>1071</v>
      </c>
      <c r="O576" s="2" t="s">
        <v>1040</v>
      </c>
      <c r="P576" s="2" t="str">
        <f t="shared" si="16"/>
        <v>P-Onsite</v>
      </c>
      <c r="Q576" s="2" t="str">
        <f t="shared" si="17"/>
        <v>P-S2_Onsite</v>
      </c>
      <c r="R576" s="2" t="s">
        <v>3476</v>
      </c>
      <c r="S576" s="2" t="s">
        <v>1041</v>
      </c>
      <c r="T576" s="21" t="s">
        <v>3477</v>
      </c>
    </row>
    <row r="577" spans="1:20" x14ac:dyDescent="0.3">
      <c r="A577" s="21" t="s">
        <v>642</v>
      </c>
      <c r="B577" s="21" t="s">
        <v>1054</v>
      </c>
      <c r="C577" s="21" t="s">
        <v>643</v>
      </c>
      <c r="D577" s="21" t="s">
        <v>644</v>
      </c>
      <c r="E577" s="2" t="s">
        <v>3603</v>
      </c>
      <c r="F577" s="21" t="s">
        <v>3478</v>
      </c>
      <c r="G577" s="21" t="s">
        <v>1044</v>
      </c>
      <c r="H577" s="21" t="s">
        <v>1005</v>
      </c>
      <c r="I577" s="21" t="s">
        <v>5153</v>
      </c>
      <c r="J577" s="2" t="s">
        <v>3479</v>
      </c>
      <c r="K577" s="22" t="s">
        <v>1038</v>
      </c>
      <c r="L577" s="2" t="s">
        <v>1070</v>
      </c>
      <c r="M577" s="2" t="s">
        <v>1059</v>
      </c>
      <c r="N577" s="2" t="s">
        <v>1071</v>
      </c>
      <c r="O577" s="2" t="s">
        <v>1040</v>
      </c>
      <c r="P577" s="2" t="str">
        <f t="shared" si="16"/>
        <v>P-Onsite</v>
      </c>
      <c r="Q577" s="2" t="str">
        <f t="shared" si="17"/>
        <v>P-S2_Onsite</v>
      </c>
      <c r="R577" s="2" t="s">
        <v>3476</v>
      </c>
      <c r="S577" s="2" t="s">
        <v>1041</v>
      </c>
      <c r="T577" s="21" t="s">
        <v>3477</v>
      </c>
    </row>
    <row r="578" spans="1:20" x14ac:dyDescent="0.3">
      <c r="A578" s="21" t="s">
        <v>642</v>
      </c>
      <c r="B578" s="21" t="s">
        <v>1054</v>
      </c>
      <c r="C578" s="21" t="s">
        <v>643</v>
      </c>
      <c r="D578" s="21" t="s">
        <v>644</v>
      </c>
      <c r="E578" s="2" t="s">
        <v>3603</v>
      </c>
      <c r="F578" s="21" t="s">
        <v>3480</v>
      </c>
      <c r="G578" s="21" t="s">
        <v>1034</v>
      </c>
      <c r="H578" s="21" t="s">
        <v>997</v>
      </c>
      <c r="I578" s="21" t="s">
        <v>5154</v>
      </c>
      <c r="J578" s="2" t="s">
        <v>3481</v>
      </c>
      <c r="K578" s="22" t="s">
        <v>1048</v>
      </c>
      <c r="L578" s="2" t="s">
        <v>1070</v>
      </c>
      <c r="M578" s="2" t="s">
        <v>1059</v>
      </c>
      <c r="N578" s="2" t="s">
        <v>1071</v>
      </c>
      <c r="O578" s="2" t="s">
        <v>1040</v>
      </c>
      <c r="P578" s="2" t="str">
        <f t="shared" si="16"/>
        <v>P-Onsite</v>
      </c>
      <c r="Q578" s="2" t="str">
        <f t="shared" si="17"/>
        <v>P-S2_Onsite</v>
      </c>
      <c r="R578" s="2" t="s">
        <v>3476</v>
      </c>
      <c r="S578" s="2" t="s">
        <v>1041</v>
      </c>
      <c r="T578" s="21" t="s">
        <v>3477</v>
      </c>
    </row>
    <row r="579" spans="1:20" x14ac:dyDescent="0.3">
      <c r="A579" s="21" t="s">
        <v>642</v>
      </c>
      <c r="B579" s="21" t="s">
        <v>1054</v>
      </c>
      <c r="C579" s="21" t="s">
        <v>643</v>
      </c>
      <c r="D579" s="21" t="s">
        <v>644</v>
      </c>
      <c r="E579" s="2" t="s">
        <v>3603</v>
      </c>
      <c r="F579" s="21" t="s">
        <v>3482</v>
      </c>
      <c r="G579" s="21" t="s">
        <v>1063</v>
      </c>
      <c r="H579" s="21" t="s">
        <v>3483</v>
      </c>
      <c r="I579" s="21" t="s">
        <v>5155</v>
      </c>
      <c r="J579" s="2" t="s">
        <v>3484</v>
      </c>
      <c r="K579" s="22" t="s">
        <v>1038</v>
      </c>
      <c r="L579" s="2" t="s">
        <v>1070</v>
      </c>
      <c r="M579" s="2" t="s">
        <v>1059</v>
      </c>
      <c r="N579" s="2" t="s">
        <v>1071</v>
      </c>
      <c r="O579" s="2" t="s">
        <v>1040</v>
      </c>
      <c r="P579" s="2" t="str">
        <f t="shared" ref="P579:P642" si="18">CONCATENATE(LEFT(O579,1),"-",B579)</f>
        <v>P-Onsite</v>
      </c>
      <c r="Q579" s="2" t="str">
        <f t="shared" ref="Q579:Q642" si="19">CONCATENATE(LEFT($O579,1),"-",RIGHT($F579,9))</f>
        <v>P-S2_Onsite</v>
      </c>
      <c r="R579" s="2" t="s">
        <v>3476</v>
      </c>
      <c r="S579" s="2" t="s">
        <v>1041</v>
      </c>
      <c r="T579" s="21" t="s">
        <v>3477</v>
      </c>
    </row>
    <row r="580" spans="1:20" x14ac:dyDescent="0.3">
      <c r="A580" s="21" t="s">
        <v>645</v>
      </c>
      <c r="B580" s="21" t="s">
        <v>1054</v>
      </c>
      <c r="C580" s="21" t="s">
        <v>646</v>
      </c>
      <c r="D580" s="21" t="s">
        <v>647</v>
      </c>
      <c r="E580" s="2" t="s">
        <v>3604</v>
      </c>
      <c r="F580" s="21" t="s">
        <v>3478</v>
      </c>
      <c r="G580" s="21" t="s">
        <v>1044</v>
      </c>
      <c r="H580" s="21" t="s">
        <v>1005</v>
      </c>
      <c r="I580" s="21" t="s">
        <v>5156</v>
      </c>
      <c r="J580" s="2" t="s">
        <v>3479</v>
      </c>
      <c r="K580" s="22" t="s">
        <v>1038</v>
      </c>
      <c r="L580" s="2" t="s">
        <v>1058</v>
      </c>
      <c r="M580" s="2" t="s">
        <v>1059</v>
      </c>
      <c r="N580" s="2" t="s">
        <v>1060</v>
      </c>
      <c r="O580" s="2" t="s">
        <v>1040</v>
      </c>
      <c r="P580" s="2" t="str">
        <f t="shared" si="18"/>
        <v>P-Onsite</v>
      </c>
      <c r="Q580" s="2" t="str">
        <f t="shared" si="19"/>
        <v>P-S2_Onsite</v>
      </c>
      <c r="R580" s="2" t="s">
        <v>3476</v>
      </c>
      <c r="S580" s="2" t="s">
        <v>1041</v>
      </c>
      <c r="T580" s="21" t="s">
        <v>3477</v>
      </c>
    </row>
    <row r="581" spans="1:20" x14ac:dyDescent="0.3">
      <c r="A581" s="21" t="s">
        <v>648</v>
      </c>
      <c r="B581" s="21" t="s">
        <v>1054</v>
      </c>
      <c r="C581" s="21" t="s">
        <v>649</v>
      </c>
      <c r="D581" s="21" t="s">
        <v>650</v>
      </c>
      <c r="E581" s="2" t="s">
        <v>3605</v>
      </c>
      <c r="F581" s="21" t="s">
        <v>3473</v>
      </c>
      <c r="G581" s="21" t="s">
        <v>1050</v>
      </c>
      <c r="H581" s="21" t="s">
        <v>3474</v>
      </c>
      <c r="I581" s="21" t="s">
        <v>5157</v>
      </c>
      <c r="J581" s="2" t="s">
        <v>3475</v>
      </c>
      <c r="K581" s="22" t="s">
        <v>1048</v>
      </c>
      <c r="L581" s="2" t="s">
        <v>1348</v>
      </c>
      <c r="M581" s="2" t="s">
        <v>1059</v>
      </c>
      <c r="N581" s="2" t="s">
        <v>1349</v>
      </c>
      <c r="O581" s="2" t="s">
        <v>1040</v>
      </c>
      <c r="P581" s="2" t="str">
        <f t="shared" si="18"/>
        <v>P-Onsite</v>
      </c>
      <c r="Q581" s="2" t="str">
        <f t="shared" si="19"/>
        <v>P-S2_Onsite</v>
      </c>
      <c r="R581" s="2" t="s">
        <v>3476</v>
      </c>
      <c r="S581" s="2" t="s">
        <v>1041</v>
      </c>
      <c r="T581" s="21" t="s">
        <v>3477</v>
      </c>
    </row>
    <row r="582" spans="1:20" x14ac:dyDescent="0.3">
      <c r="A582" s="21" t="s">
        <v>648</v>
      </c>
      <c r="B582" s="21" t="s">
        <v>1054</v>
      </c>
      <c r="C582" s="21" t="s">
        <v>649</v>
      </c>
      <c r="D582" s="21" t="s">
        <v>650</v>
      </c>
      <c r="E582" s="2" t="s">
        <v>3605</v>
      </c>
      <c r="F582" s="21" t="s">
        <v>3478</v>
      </c>
      <c r="G582" s="21" t="s">
        <v>1044</v>
      </c>
      <c r="H582" s="21" t="s">
        <v>1005</v>
      </c>
      <c r="I582" s="21" t="s">
        <v>5158</v>
      </c>
      <c r="J582" s="2" t="s">
        <v>3479</v>
      </c>
      <c r="K582" s="22" t="s">
        <v>1038</v>
      </c>
      <c r="L582" s="2" t="s">
        <v>1348</v>
      </c>
      <c r="M582" s="2" t="s">
        <v>1059</v>
      </c>
      <c r="N582" s="2" t="s">
        <v>1349</v>
      </c>
      <c r="O582" s="2" t="s">
        <v>1040</v>
      </c>
      <c r="P582" s="2" t="str">
        <f t="shared" si="18"/>
        <v>P-Onsite</v>
      </c>
      <c r="Q582" s="2" t="str">
        <f t="shared" si="19"/>
        <v>P-S2_Onsite</v>
      </c>
      <c r="R582" s="2" t="s">
        <v>3476</v>
      </c>
      <c r="S582" s="2" t="s">
        <v>1041</v>
      </c>
      <c r="T582" s="21" t="s">
        <v>3477</v>
      </c>
    </row>
    <row r="583" spans="1:20" x14ac:dyDescent="0.3">
      <c r="A583" s="21" t="s">
        <v>648</v>
      </c>
      <c r="B583" s="21" t="s">
        <v>1054</v>
      </c>
      <c r="C583" s="21" t="s">
        <v>649</v>
      </c>
      <c r="D583" s="21" t="s">
        <v>650</v>
      </c>
      <c r="E583" s="2" t="s">
        <v>3605</v>
      </c>
      <c r="F583" s="21" t="s">
        <v>3480</v>
      </c>
      <c r="G583" s="21" t="s">
        <v>1034</v>
      </c>
      <c r="H583" s="21" t="s">
        <v>997</v>
      </c>
      <c r="I583" s="21" t="s">
        <v>5159</v>
      </c>
      <c r="J583" s="2" t="s">
        <v>3481</v>
      </c>
      <c r="K583" s="22" t="s">
        <v>1048</v>
      </c>
      <c r="L583" s="2" t="s">
        <v>1348</v>
      </c>
      <c r="M583" s="2" t="s">
        <v>1059</v>
      </c>
      <c r="N583" s="2" t="s">
        <v>1349</v>
      </c>
      <c r="O583" s="2" t="s">
        <v>1040</v>
      </c>
      <c r="P583" s="2" t="str">
        <f t="shared" si="18"/>
        <v>P-Onsite</v>
      </c>
      <c r="Q583" s="2" t="str">
        <f t="shared" si="19"/>
        <v>P-S2_Onsite</v>
      </c>
      <c r="R583" s="2" t="s">
        <v>3476</v>
      </c>
      <c r="S583" s="2" t="s">
        <v>1041</v>
      </c>
      <c r="T583" s="21" t="s">
        <v>3477</v>
      </c>
    </row>
    <row r="584" spans="1:20" x14ac:dyDescent="0.3">
      <c r="A584" s="21" t="s">
        <v>648</v>
      </c>
      <c r="B584" s="21" t="s">
        <v>1054</v>
      </c>
      <c r="C584" s="21" t="s">
        <v>649</v>
      </c>
      <c r="D584" s="21" t="s">
        <v>650</v>
      </c>
      <c r="E584" s="2" t="s">
        <v>3605</v>
      </c>
      <c r="F584" s="21" t="s">
        <v>3482</v>
      </c>
      <c r="G584" s="21" t="s">
        <v>1063</v>
      </c>
      <c r="H584" s="21" t="s">
        <v>3483</v>
      </c>
      <c r="I584" s="21" t="s">
        <v>5160</v>
      </c>
      <c r="J584" s="2" t="s">
        <v>3484</v>
      </c>
      <c r="K584" s="22" t="s">
        <v>1038</v>
      </c>
      <c r="L584" s="2" t="s">
        <v>1348</v>
      </c>
      <c r="M584" s="2" t="s">
        <v>1059</v>
      </c>
      <c r="N584" s="2" t="s">
        <v>1349</v>
      </c>
      <c r="O584" s="2" t="s">
        <v>1040</v>
      </c>
      <c r="P584" s="2" t="str">
        <f t="shared" si="18"/>
        <v>P-Onsite</v>
      </c>
      <c r="Q584" s="2" t="str">
        <f t="shared" si="19"/>
        <v>P-S2_Onsite</v>
      </c>
      <c r="R584" s="2" t="s">
        <v>3476</v>
      </c>
      <c r="S584" s="2" t="s">
        <v>1041</v>
      </c>
      <c r="T584" s="21" t="s">
        <v>3477</v>
      </c>
    </row>
    <row r="585" spans="1:20" x14ac:dyDescent="0.3">
      <c r="A585" s="21" t="s">
        <v>651</v>
      </c>
      <c r="B585" s="21" t="s">
        <v>1054</v>
      </c>
      <c r="C585" s="21" t="s">
        <v>652</v>
      </c>
      <c r="D585" s="21" t="s">
        <v>653</v>
      </c>
      <c r="E585" s="2" t="s">
        <v>3606</v>
      </c>
      <c r="F585" s="21" t="s">
        <v>3473</v>
      </c>
      <c r="G585" s="21" t="s">
        <v>1050</v>
      </c>
      <c r="H585" s="21" t="s">
        <v>3474</v>
      </c>
      <c r="I585" s="21" t="s">
        <v>5161</v>
      </c>
      <c r="J585" s="2" t="s">
        <v>3475</v>
      </c>
      <c r="K585" s="22" t="s">
        <v>1048</v>
      </c>
      <c r="L585" s="2" t="s">
        <v>1300</v>
      </c>
      <c r="M585" s="2" t="s">
        <v>1059</v>
      </c>
      <c r="N585" s="2" t="s">
        <v>1375</v>
      </c>
      <c r="O585" s="2" t="s">
        <v>1040</v>
      </c>
      <c r="P585" s="2" t="str">
        <f t="shared" si="18"/>
        <v>P-Onsite</v>
      </c>
      <c r="Q585" s="2" t="str">
        <f t="shared" si="19"/>
        <v>P-S2_Onsite</v>
      </c>
      <c r="R585" s="2" t="s">
        <v>3476</v>
      </c>
      <c r="S585" s="2" t="s">
        <v>1041</v>
      </c>
      <c r="T585" s="21" t="s">
        <v>3477</v>
      </c>
    </row>
    <row r="586" spans="1:20" x14ac:dyDescent="0.3">
      <c r="A586" s="21" t="s">
        <v>651</v>
      </c>
      <c r="B586" s="21" t="s">
        <v>1054</v>
      </c>
      <c r="C586" s="21" t="s">
        <v>652</v>
      </c>
      <c r="D586" s="21" t="s">
        <v>653</v>
      </c>
      <c r="E586" s="2" t="s">
        <v>3606</v>
      </c>
      <c r="F586" s="21" t="s">
        <v>3478</v>
      </c>
      <c r="G586" s="21" t="s">
        <v>1044</v>
      </c>
      <c r="H586" s="21" t="s">
        <v>1005</v>
      </c>
      <c r="I586" s="21" t="s">
        <v>5162</v>
      </c>
      <c r="J586" s="2" t="s">
        <v>3479</v>
      </c>
      <c r="K586" s="22" t="s">
        <v>1038</v>
      </c>
      <c r="L586" s="2" t="s">
        <v>1300</v>
      </c>
      <c r="M586" s="2" t="s">
        <v>1059</v>
      </c>
      <c r="N586" s="2" t="s">
        <v>1375</v>
      </c>
      <c r="O586" s="2" t="s">
        <v>1040</v>
      </c>
      <c r="P586" s="2" t="str">
        <f t="shared" si="18"/>
        <v>P-Onsite</v>
      </c>
      <c r="Q586" s="2" t="str">
        <f t="shared" si="19"/>
        <v>P-S2_Onsite</v>
      </c>
      <c r="R586" s="2" t="s">
        <v>3476</v>
      </c>
      <c r="S586" s="2" t="s">
        <v>1041</v>
      </c>
      <c r="T586" s="21" t="s">
        <v>3477</v>
      </c>
    </row>
    <row r="587" spans="1:20" x14ac:dyDescent="0.3">
      <c r="A587" s="21" t="s">
        <v>651</v>
      </c>
      <c r="B587" s="21" t="s">
        <v>1054</v>
      </c>
      <c r="C587" s="21" t="s">
        <v>652</v>
      </c>
      <c r="D587" s="21" t="s">
        <v>653</v>
      </c>
      <c r="E587" s="2" t="s">
        <v>3606</v>
      </c>
      <c r="F587" s="21" t="s">
        <v>3480</v>
      </c>
      <c r="G587" s="21" t="s">
        <v>1034</v>
      </c>
      <c r="H587" s="21" t="s">
        <v>997</v>
      </c>
      <c r="I587" s="21" t="s">
        <v>5163</v>
      </c>
      <c r="J587" s="2" t="s">
        <v>3481</v>
      </c>
      <c r="K587" s="22" t="s">
        <v>1048</v>
      </c>
      <c r="L587" s="2" t="s">
        <v>1300</v>
      </c>
      <c r="M587" s="2" t="s">
        <v>1059</v>
      </c>
      <c r="N587" s="2" t="s">
        <v>1375</v>
      </c>
      <c r="O587" s="2" t="s">
        <v>1040</v>
      </c>
      <c r="P587" s="2" t="str">
        <f t="shared" si="18"/>
        <v>P-Onsite</v>
      </c>
      <c r="Q587" s="2" t="str">
        <f t="shared" si="19"/>
        <v>P-S2_Onsite</v>
      </c>
      <c r="R587" s="2" t="s">
        <v>3476</v>
      </c>
      <c r="S587" s="2" t="s">
        <v>1041</v>
      </c>
      <c r="T587" s="21" t="s">
        <v>3477</v>
      </c>
    </row>
    <row r="588" spans="1:20" x14ac:dyDescent="0.3">
      <c r="A588" s="21" t="s">
        <v>651</v>
      </c>
      <c r="B588" s="21" t="s">
        <v>1054</v>
      </c>
      <c r="C588" s="21" t="s">
        <v>652</v>
      </c>
      <c r="D588" s="21" t="s">
        <v>653</v>
      </c>
      <c r="E588" s="2" t="s">
        <v>3606</v>
      </c>
      <c r="F588" s="21" t="s">
        <v>3482</v>
      </c>
      <c r="G588" s="21" t="s">
        <v>1063</v>
      </c>
      <c r="H588" s="21" t="s">
        <v>3483</v>
      </c>
      <c r="I588" s="21" t="s">
        <v>5164</v>
      </c>
      <c r="J588" s="2" t="s">
        <v>3484</v>
      </c>
      <c r="K588" s="22" t="s">
        <v>1038</v>
      </c>
      <c r="L588" s="2" t="s">
        <v>1300</v>
      </c>
      <c r="M588" s="2" t="s">
        <v>1059</v>
      </c>
      <c r="N588" s="2" t="s">
        <v>1375</v>
      </c>
      <c r="O588" s="2" t="s">
        <v>1040</v>
      </c>
      <c r="P588" s="2" t="str">
        <f t="shared" si="18"/>
        <v>P-Onsite</v>
      </c>
      <c r="Q588" s="2" t="str">
        <f t="shared" si="19"/>
        <v>P-S2_Onsite</v>
      </c>
      <c r="R588" s="2" t="s">
        <v>3476</v>
      </c>
      <c r="S588" s="2" t="s">
        <v>1041</v>
      </c>
      <c r="T588" s="21" t="s">
        <v>3477</v>
      </c>
    </row>
    <row r="589" spans="1:20" x14ac:dyDescent="0.3">
      <c r="A589" s="21" t="s">
        <v>654</v>
      </c>
      <c r="B589" s="21" t="s">
        <v>1054</v>
      </c>
      <c r="C589" s="21" t="s">
        <v>655</v>
      </c>
      <c r="D589" s="21" t="s">
        <v>656</v>
      </c>
      <c r="E589" s="2" t="s">
        <v>3607</v>
      </c>
      <c r="F589" s="21" t="s">
        <v>3473</v>
      </c>
      <c r="G589" s="21" t="s">
        <v>1050</v>
      </c>
      <c r="H589" s="21" t="s">
        <v>3474</v>
      </c>
      <c r="I589" s="21" t="s">
        <v>5165</v>
      </c>
      <c r="J589" s="2" t="s">
        <v>3475</v>
      </c>
      <c r="K589" s="22" t="s">
        <v>1048</v>
      </c>
      <c r="L589" s="2" t="s">
        <v>3489</v>
      </c>
      <c r="M589" s="2" t="s">
        <v>3489</v>
      </c>
      <c r="N589" s="2" t="s">
        <v>3489</v>
      </c>
      <c r="O589" s="2" t="s">
        <v>1098</v>
      </c>
      <c r="P589" s="2" t="str">
        <f t="shared" si="18"/>
        <v>A-Onsite</v>
      </c>
      <c r="Q589" s="2" t="str">
        <f t="shared" si="19"/>
        <v>A-S2_Onsite</v>
      </c>
      <c r="R589" s="2" t="s">
        <v>3476</v>
      </c>
      <c r="S589" s="2" t="s">
        <v>1041</v>
      </c>
      <c r="T589" s="21" t="s">
        <v>3477</v>
      </c>
    </row>
    <row r="590" spans="1:20" x14ac:dyDescent="0.3">
      <c r="A590" s="21" t="s">
        <v>654</v>
      </c>
      <c r="B590" s="21" t="s">
        <v>1054</v>
      </c>
      <c r="C590" s="21" t="s">
        <v>655</v>
      </c>
      <c r="D590" s="21" t="s">
        <v>656</v>
      </c>
      <c r="E590" s="2" t="s">
        <v>3607</v>
      </c>
      <c r="F590" s="21" t="s">
        <v>3478</v>
      </c>
      <c r="G590" s="21" t="s">
        <v>1044</v>
      </c>
      <c r="H590" s="21" t="s">
        <v>1005</v>
      </c>
      <c r="I590" s="21" t="s">
        <v>5166</v>
      </c>
      <c r="J590" s="2" t="s">
        <v>3479</v>
      </c>
      <c r="K590" s="22" t="s">
        <v>1038</v>
      </c>
      <c r="L590" s="2" t="s">
        <v>3489</v>
      </c>
      <c r="M590" s="2" t="s">
        <v>3489</v>
      </c>
      <c r="N590" s="2" t="s">
        <v>3489</v>
      </c>
      <c r="O590" s="2" t="s">
        <v>1098</v>
      </c>
      <c r="P590" s="2" t="str">
        <f t="shared" si="18"/>
        <v>A-Onsite</v>
      </c>
      <c r="Q590" s="2" t="str">
        <f t="shared" si="19"/>
        <v>A-S2_Onsite</v>
      </c>
      <c r="R590" s="2" t="s">
        <v>3476</v>
      </c>
      <c r="S590" s="2" t="s">
        <v>1041</v>
      </c>
      <c r="T590" s="21" t="s">
        <v>3477</v>
      </c>
    </row>
    <row r="591" spans="1:20" x14ac:dyDescent="0.3">
      <c r="A591" s="21" t="s">
        <v>654</v>
      </c>
      <c r="B591" s="21" t="s">
        <v>1054</v>
      </c>
      <c r="C591" s="21" t="s">
        <v>655</v>
      </c>
      <c r="D591" s="21" t="s">
        <v>656</v>
      </c>
      <c r="E591" s="2" t="s">
        <v>3607</v>
      </c>
      <c r="F591" s="21" t="s">
        <v>3480</v>
      </c>
      <c r="G591" s="21" t="s">
        <v>1034</v>
      </c>
      <c r="H591" s="21" t="s">
        <v>997</v>
      </c>
      <c r="I591" s="21" t="s">
        <v>5167</v>
      </c>
      <c r="J591" s="2" t="s">
        <v>3481</v>
      </c>
      <c r="K591" s="22" t="s">
        <v>1048</v>
      </c>
      <c r="L591" s="2" t="s">
        <v>3489</v>
      </c>
      <c r="M591" s="2" t="s">
        <v>3489</v>
      </c>
      <c r="N591" s="2" t="s">
        <v>3489</v>
      </c>
      <c r="O591" s="2" t="s">
        <v>1098</v>
      </c>
      <c r="P591" s="2" t="str">
        <f t="shared" si="18"/>
        <v>A-Onsite</v>
      </c>
      <c r="Q591" s="2" t="str">
        <f t="shared" si="19"/>
        <v>A-S2_Onsite</v>
      </c>
      <c r="R591" s="2" t="s">
        <v>3476</v>
      </c>
      <c r="S591" s="2" t="s">
        <v>1041</v>
      </c>
      <c r="T591" s="21" t="s">
        <v>3477</v>
      </c>
    </row>
    <row r="592" spans="1:20" x14ac:dyDescent="0.3">
      <c r="A592" s="21" t="s">
        <v>654</v>
      </c>
      <c r="B592" s="21" t="s">
        <v>1054</v>
      </c>
      <c r="C592" s="21" t="s">
        <v>655</v>
      </c>
      <c r="D592" s="21" t="s">
        <v>656</v>
      </c>
      <c r="E592" s="2" t="s">
        <v>3607</v>
      </c>
      <c r="F592" s="21" t="s">
        <v>3482</v>
      </c>
      <c r="G592" s="21" t="s">
        <v>1063</v>
      </c>
      <c r="H592" s="21" t="s">
        <v>3483</v>
      </c>
      <c r="I592" s="21" t="s">
        <v>5168</v>
      </c>
      <c r="J592" s="2" t="s">
        <v>3484</v>
      </c>
      <c r="K592" s="22" t="s">
        <v>1038</v>
      </c>
      <c r="L592" s="2" t="s">
        <v>3489</v>
      </c>
      <c r="M592" s="2" t="s">
        <v>3489</v>
      </c>
      <c r="N592" s="2" t="s">
        <v>3489</v>
      </c>
      <c r="O592" s="2" t="s">
        <v>1098</v>
      </c>
      <c r="P592" s="2" t="str">
        <f t="shared" si="18"/>
        <v>A-Onsite</v>
      </c>
      <c r="Q592" s="2" t="str">
        <f t="shared" si="19"/>
        <v>A-S2_Onsite</v>
      </c>
      <c r="R592" s="2" t="s">
        <v>3476</v>
      </c>
      <c r="S592" s="2" t="s">
        <v>1041</v>
      </c>
      <c r="T592" s="21" t="s">
        <v>3477</v>
      </c>
    </row>
    <row r="593" spans="1:20" x14ac:dyDescent="0.3">
      <c r="A593" s="21" t="s">
        <v>657</v>
      </c>
      <c r="B593" s="21" t="s">
        <v>1054</v>
      </c>
      <c r="C593" s="21" t="s">
        <v>658</v>
      </c>
      <c r="D593" s="21" t="s">
        <v>659</v>
      </c>
      <c r="E593" s="2" t="s">
        <v>3608</v>
      </c>
      <c r="F593" s="21" t="s">
        <v>3473</v>
      </c>
      <c r="G593" s="21" t="s">
        <v>1050</v>
      </c>
      <c r="H593" s="21" t="s">
        <v>3474</v>
      </c>
      <c r="I593" s="21" t="s">
        <v>5169</v>
      </c>
      <c r="J593" s="2" t="s">
        <v>3475</v>
      </c>
      <c r="K593" s="22" t="s">
        <v>1048</v>
      </c>
      <c r="L593" s="2" t="s">
        <v>1089</v>
      </c>
      <c r="M593" s="2" t="s">
        <v>1059</v>
      </c>
      <c r="N593" s="2" t="s">
        <v>1090</v>
      </c>
      <c r="O593" s="2" t="s">
        <v>1098</v>
      </c>
      <c r="P593" s="2" t="str">
        <f t="shared" si="18"/>
        <v>A-Onsite</v>
      </c>
      <c r="Q593" s="2" t="str">
        <f t="shared" si="19"/>
        <v>A-S2_Onsite</v>
      </c>
      <c r="R593" s="2" t="s">
        <v>3476</v>
      </c>
      <c r="S593" s="2" t="s">
        <v>1041</v>
      </c>
      <c r="T593" s="21" t="s">
        <v>3477</v>
      </c>
    </row>
    <row r="594" spans="1:20" x14ac:dyDescent="0.3">
      <c r="A594" s="21" t="s">
        <v>657</v>
      </c>
      <c r="B594" s="21" t="s">
        <v>1054</v>
      </c>
      <c r="C594" s="21" t="s">
        <v>658</v>
      </c>
      <c r="D594" s="21" t="s">
        <v>659</v>
      </c>
      <c r="E594" s="2" t="s">
        <v>3608</v>
      </c>
      <c r="F594" s="21" t="s">
        <v>3482</v>
      </c>
      <c r="G594" s="21" t="s">
        <v>1063</v>
      </c>
      <c r="H594" s="21" t="s">
        <v>3483</v>
      </c>
      <c r="I594" s="21" t="s">
        <v>5170</v>
      </c>
      <c r="J594" s="2" t="s">
        <v>3484</v>
      </c>
      <c r="K594" s="22" t="s">
        <v>1038</v>
      </c>
      <c r="L594" s="2" t="s">
        <v>1089</v>
      </c>
      <c r="M594" s="2" t="s">
        <v>1059</v>
      </c>
      <c r="N594" s="2" t="s">
        <v>1090</v>
      </c>
      <c r="O594" s="2" t="s">
        <v>1098</v>
      </c>
      <c r="P594" s="2" t="str">
        <f t="shared" si="18"/>
        <v>A-Onsite</v>
      </c>
      <c r="Q594" s="2" t="str">
        <f t="shared" si="19"/>
        <v>A-S2_Onsite</v>
      </c>
      <c r="R594" s="2" t="s">
        <v>3476</v>
      </c>
      <c r="S594" s="2" t="s">
        <v>1041</v>
      </c>
      <c r="T594" s="21" t="s">
        <v>3477</v>
      </c>
    </row>
    <row r="595" spans="1:20" x14ac:dyDescent="0.3">
      <c r="A595" s="21" t="s">
        <v>657</v>
      </c>
      <c r="B595" s="21" t="s">
        <v>1054</v>
      </c>
      <c r="C595" s="21" t="s">
        <v>658</v>
      </c>
      <c r="D595" s="21" t="s">
        <v>659</v>
      </c>
      <c r="E595" s="2" t="s">
        <v>3608</v>
      </c>
      <c r="F595" s="21" t="s">
        <v>3478</v>
      </c>
      <c r="G595" s="21" t="s">
        <v>1044</v>
      </c>
      <c r="H595" s="21" t="s">
        <v>1005</v>
      </c>
      <c r="I595" s="21" t="s">
        <v>5171</v>
      </c>
      <c r="J595" s="2" t="s">
        <v>3479</v>
      </c>
      <c r="K595" s="22" t="s">
        <v>1038</v>
      </c>
      <c r="L595" s="2" t="s">
        <v>1089</v>
      </c>
      <c r="M595" s="2" t="s">
        <v>1059</v>
      </c>
      <c r="N595" s="2" t="s">
        <v>1090</v>
      </c>
      <c r="O595" s="2" t="s">
        <v>1098</v>
      </c>
      <c r="P595" s="2" t="str">
        <f t="shared" si="18"/>
        <v>A-Onsite</v>
      </c>
      <c r="Q595" s="2" t="str">
        <f t="shared" si="19"/>
        <v>A-S2_Onsite</v>
      </c>
      <c r="R595" s="2" t="s">
        <v>3476</v>
      </c>
      <c r="S595" s="2" t="s">
        <v>1041</v>
      </c>
      <c r="T595" s="21" t="s">
        <v>3477</v>
      </c>
    </row>
    <row r="596" spans="1:20" x14ac:dyDescent="0.3">
      <c r="A596" s="21" t="s">
        <v>657</v>
      </c>
      <c r="B596" s="21" t="s">
        <v>1054</v>
      </c>
      <c r="C596" s="21" t="s">
        <v>658</v>
      </c>
      <c r="D596" s="21" t="s">
        <v>659</v>
      </c>
      <c r="E596" s="2" t="s">
        <v>3608</v>
      </c>
      <c r="F596" s="21" t="s">
        <v>3480</v>
      </c>
      <c r="G596" s="21" t="s">
        <v>1034</v>
      </c>
      <c r="H596" s="21" t="s">
        <v>997</v>
      </c>
      <c r="I596" s="21" t="s">
        <v>5172</v>
      </c>
      <c r="J596" s="2" t="s">
        <v>3481</v>
      </c>
      <c r="K596" s="22" t="s">
        <v>1048</v>
      </c>
      <c r="L596" s="2" t="s">
        <v>1089</v>
      </c>
      <c r="M596" s="2" t="s">
        <v>1059</v>
      </c>
      <c r="N596" s="2" t="s">
        <v>1090</v>
      </c>
      <c r="O596" s="2" t="s">
        <v>1040</v>
      </c>
      <c r="P596" s="2" t="str">
        <f t="shared" si="18"/>
        <v>P-Onsite</v>
      </c>
      <c r="Q596" s="2" t="str">
        <f t="shared" si="19"/>
        <v>P-S2_Onsite</v>
      </c>
      <c r="R596" s="2" t="s">
        <v>3476</v>
      </c>
      <c r="S596" s="2" t="s">
        <v>1041</v>
      </c>
      <c r="T596" s="21" t="s">
        <v>3477</v>
      </c>
    </row>
    <row r="597" spans="1:20" x14ac:dyDescent="0.3">
      <c r="A597" s="21" t="s">
        <v>660</v>
      </c>
      <c r="B597" s="21" t="s">
        <v>1054</v>
      </c>
      <c r="C597" s="21" t="s">
        <v>661</v>
      </c>
      <c r="D597" s="21" t="s">
        <v>662</v>
      </c>
      <c r="E597" s="2" t="s">
        <v>3609</v>
      </c>
      <c r="F597" s="21" t="s">
        <v>3473</v>
      </c>
      <c r="G597" s="21" t="s">
        <v>1050</v>
      </c>
      <c r="H597" s="21" t="s">
        <v>3474</v>
      </c>
      <c r="I597" s="21" t="s">
        <v>5173</v>
      </c>
      <c r="J597" s="2" t="s">
        <v>3475</v>
      </c>
      <c r="K597" s="22" t="s">
        <v>1048</v>
      </c>
      <c r="L597" s="2" t="s">
        <v>1089</v>
      </c>
      <c r="M597" s="2" t="s">
        <v>1059</v>
      </c>
      <c r="N597" s="2" t="s">
        <v>1124</v>
      </c>
      <c r="O597" s="2" t="s">
        <v>1040</v>
      </c>
      <c r="P597" s="2" t="str">
        <f t="shared" si="18"/>
        <v>P-Onsite</v>
      </c>
      <c r="Q597" s="2" t="str">
        <f t="shared" si="19"/>
        <v>P-S2_Onsite</v>
      </c>
      <c r="R597" s="2" t="s">
        <v>3476</v>
      </c>
      <c r="S597" s="2" t="s">
        <v>1041</v>
      </c>
      <c r="T597" s="21" t="s">
        <v>3477</v>
      </c>
    </row>
    <row r="598" spans="1:20" x14ac:dyDescent="0.3">
      <c r="A598" s="21" t="s">
        <v>660</v>
      </c>
      <c r="B598" s="21" t="s">
        <v>1054</v>
      </c>
      <c r="C598" s="21" t="s">
        <v>661</v>
      </c>
      <c r="D598" s="21" t="s">
        <v>662</v>
      </c>
      <c r="E598" s="2" t="s">
        <v>3609</v>
      </c>
      <c r="F598" s="21" t="s">
        <v>3478</v>
      </c>
      <c r="G598" s="21" t="s">
        <v>1044</v>
      </c>
      <c r="H598" s="21" t="s">
        <v>1005</v>
      </c>
      <c r="I598" s="21" t="s">
        <v>5174</v>
      </c>
      <c r="J598" s="2" t="s">
        <v>3479</v>
      </c>
      <c r="K598" s="22" t="s">
        <v>1038</v>
      </c>
      <c r="L598" s="2" t="s">
        <v>1089</v>
      </c>
      <c r="M598" s="2" t="s">
        <v>1059</v>
      </c>
      <c r="N598" s="2" t="s">
        <v>1124</v>
      </c>
      <c r="O598" s="2" t="s">
        <v>1040</v>
      </c>
      <c r="P598" s="2" t="str">
        <f t="shared" si="18"/>
        <v>P-Onsite</v>
      </c>
      <c r="Q598" s="2" t="str">
        <f t="shared" si="19"/>
        <v>P-S2_Onsite</v>
      </c>
      <c r="R598" s="2" t="s">
        <v>3476</v>
      </c>
      <c r="S598" s="2" t="s">
        <v>1041</v>
      </c>
      <c r="T598" s="21" t="s">
        <v>3477</v>
      </c>
    </row>
    <row r="599" spans="1:20" x14ac:dyDescent="0.3">
      <c r="A599" s="21" t="s">
        <v>660</v>
      </c>
      <c r="B599" s="21" t="s">
        <v>1054</v>
      </c>
      <c r="C599" s="21" t="s">
        <v>661</v>
      </c>
      <c r="D599" s="21" t="s">
        <v>662</v>
      </c>
      <c r="E599" s="2" t="s">
        <v>3609</v>
      </c>
      <c r="F599" s="21" t="s">
        <v>3480</v>
      </c>
      <c r="G599" s="21" t="s">
        <v>1034</v>
      </c>
      <c r="H599" s="21" t="s">
        <v>997</v>
      </c>
      <c r="I599" s="21" t="s">
        <v>5175</v>
      </c>
      <c r="J599" s="2" t="s">
        <v>3481</v>
      </c>
      <c r="K599" s="22" t="s">
        <v>1048</v>
      </c>
      <c r="L599" s="2" t="s">
        <v>1089</v>
      </c>
      <c r="M599" s="2" t="s">
        <v>1059</v>
      </c>
      <c r="N599" s="2" t="s">
        <v>1124</v>
      </c>
      <c r="O599" s="2" t="s">
        <v>1040</v>
      </c>
      <c r="P599" s="2" t="str">
        <f t="shared" si="18"/>
        <v>P-Onsite</v>
      </c>
      <c r="Q599" s="2" t="str">
        <f t="shared" si="19"/>
        <v>P-S2_Onsite</v>
      </c>
      <c r="R599" s="2" t="s">
        <v>3476</v>
      </c>
      <c r="S599" s="2" t="s">
        <v>1041</v>
      </c>
      <c r="T599" s="21" t="s">
        <v>3477</v>
      </c>
    </row>
    <row r="600" spans="1:20" x14ac:dyDescent="0.3">
      <c r="A600" s="21" t="s">
        <v>660</v>
      </c>
      <c r="B600" s="21" t="s">
        <v>1054</v>
      </c>
      <c r="C600" s="21" t="s">
        <v>661</v>
      </c>
      <c r="D600" s="21" t="s">
        <v>662</v>
      </c>
      <c r="E600" s="2" t="s">
        <v>3609</v>
      </c>
      <c r="F600" s="21" t="s">
        <v>3482</v>
      </c>
      <c r="G600" s="21" t="s">
        <v>1063</v>
      </c>
      <c r="H600" s="21" t="s">
        <v>3483</v>
      </c>
      <c r="I600" s="21" t="s">
        <v>5176</v>
      </c>
      <c r="J600" s="2" t="s">
        <v>3484</v>
      </c>
      <c r="K600" s="22" t="s">
        <v>1038</v>
      </c>
      <c r="L600" s="2" t="s">
        <v>1089</v>
      </c>
      <c r="M600" s="2" t="s">
        <v>1059</v>
      </c>
      <c r="N600" s="2" t="s">
        <v>1124</v>
      </c>
      <c r="O600" s="2" t="s">
        <v>1040</v>
      </c>
      <c r="P600" s="2" t="str">
        <f t="shared" si="18"/>
        <v>P-Onsite</v>
      </c>
      <c r="Q600" s="2" t="str">
        <f t="shared" si="19"/>
        <v>P-S2_Onsite</v>
      </c>
      <c r="R600" s="2" t="s">
        <v>3476</v>
      </c>
      <c r="S600" s="2" t="s">
        <v>1041</v>
      </c>
      <c r="T600" s="21" t="s">
        <v>3477</v>
      </c>
    </row>
    <row r="601" spans="1:20" x14ac:dyDescent="0.3">
      <c r="A601" s="21" t="s">
        <v>3610</v>
      </c>
      <c r="B601" s="21" t="s">
        <v>1054</v>
      </c>
      <c r="C601" s="21" t="s">
        <v>3611</v>
      </c>
      <c r="D601" s="21" t="s">
        <v>3612</v>
      </c>
      <c r="E601" s="2" t="s">
        <v>3613</v>
      </c>
      <c r="F601" s="21" t="s">
        <v>3478</v>
      </c>
      <c r="G601" s="21" t="s">
        <v>1044</v>
      </c>
      <c r="H601" s="21" t="s">
        <v>1005</v>
      </c>
      <c r="I601" s="21" t="s">
        <v>5177</v>
      </c>
      <c r="J601" s="2" t="s">
        <v>3479</v>
      </c>
      <c r="K601" s="22" t="s">
        <v>1038</v>
      </c>
      <c r="L601" s="2" t="s">
        <v>1164</v>
      </c>
      <c r="M601" s="2" t="s">
        <v>1059</v>
      </c>
      <c r="N601" s="2" t="s">
        <v>1165</v>
      </c>
      <c r="O601" s="2" t="s">
        <v>1040</v>
      </c>
      <c r="P601" s="2" t="str">
        <f t="shared" si="18"/>
        <v>P-Onsite</v>
      </c>
      <c r="Q601" s="2" t="str">
        <f t="shared" si="19"/>
        <v>P-S2_Onsite</v>
      </c>
      <c r="R601" s="2" t="s">
        <v>3476</v>
      </c>
      <c r="S601" s="2" t="s">
        <v>1041</v>
      </c>
      <c r="T601" s="21" t="s">
        <v>3477</v>
      </c>
    </row>
    <row r="602" spans="1:20" x14ac:dyDescent="0.3">
      <c r="A602" s="21" t="s">
        <v>3610</v>
      </c>
      <c r="B602" s="21" t="s">
        <v>1054</v>
      </c>
      <c r="C602" s="21" t="s">
        <v>3611</v>
      </c>
      <c r="D602" s="21" t="s">
        <v>3612</v>
      </c>
      <c r="E602" s="2" t="s">
        <v>3613</v>
      </c>
      <c r="F602" s="21" t="s">
        <v>3482</v>
      </c>
      <c r="G602" s="21" t="s">
        <v>1063</v>
      </c>
      <c r="H602" s="21" t="s">
        <v>3483</v>
      </c>
      <c r="I602" s="21" t="s">
        <v>5178</v>
      </c>
      <c r="J602" s="2" t="s">
        <v>3484</v>
      </c>
      <c r="K602" s="22" t="s">
        <v>1038</v>
      </c>
      <c r="L602" s="2" t="s">
        <v>1164</v>
      </c>
      <c r="M602" s="2" t="s">
        <v>1059</v>
      </c>
      <c r="N602" s="2" t="s">
        <v>1165</v>
      </c>
      <c r="O602" s="2" t="s">
        <v>1040</v>
      </c>
      <c r="P602" s="2" t="str">
        <f t="shared" si="18"/>
        <v>P-Onsite</v>
      </c>
      <c r="Q602" s="2" t="str">
        <f t="shared" si="19"/>
        <v>P-S2_Onsite</v>
      </c>
      <c r="R602" s="2" t="s">
        <v>3476</v>
      </c>
      <c r="S602" s="2" t="s">
        <v>1041</v>
      </c>
      <c r="T602" s="21" t="s">
        <v>3477</v>
      </c>
    </row>
    <row r="603" spans="1:20" x14ac:dyDescent="0.3">
      <c r="A603" s="21" t="s">
        <v>663</v>
      </c>
      <c r="B603" s="21" t="s">
        <v>1054</v>
      </c>
      <c r="C603" s="21" t="s">
        <v>664</v>
      </c>
      <c r="D603" s="21" t="s">
        <v>665</v>
      </c>
      <c r="E603" s="2" t="s">
        <v>3614</v>
      </c>
      <c r="F603" s="21" t="s">
        <v>3473</v>
      </c>
      <c r="G603" s="21" t="s">
        <v>1050</v>
      </c>
      <c r="H603" s="21" t="s">
        <v>3474</v>
      </c>
      <c r="I603" s="21" t="s">
        <v>5179</v>
      </c>
      <c r="J603" s="2" t="s">
        <v>3475</v>
      </c>
      <c r="K603" s="22" t="s">
        <v>1048</v>
      </c>
      <c r="L603" s="2" t="s">
        <v>1314</v>
      </c>
      <c r="M603" s="2" t="s">
        <v>1059</v>
      </c>
      <c r="N603" s="2" t="s">
        <v>1315</v>
      </c>
      <c r="O603" s="2" t="s">
        <v>1040</v>
      </c>
      <c r="P603" s="2" t="str">
        <f t="shared" si="18"/>
        <v>P-Onsite</v>
      </c>
      <c r="Q603" s="2" t="str">
        <f t="shared" si="19"/>
        <v>P-S2_Onsite</v>
      </c>
      <c r="R603" s="2" t="s">
        <v>3476</v>
      </c>
      <c r="S603" s="2" t="s">
        <v>1041</v>
      </c>
      <c r="T603" s="21" t="s">
        <v>3477</v>
      </c>
    </row>
    <row r="604" spans="1:20" x14ac:dyDescent="0.3">
      <c r="A604" s="21" t="s">
        <v>663</v>
      </c>
      <c r="B604" s="21" t="s">
        <v>1054</v>
      </c>
      <c r="C604" s="21" t="s">
        <v>664</v>
      </c>
      <c r="D604" s="21" t="s">
        <v>665</v>
      </c>
      <c r="E604" s="2" t="s">
        <v>3614</v>
      </c>
      <c r="F604" s="21" t="s">
        <v>3478</v>
      </c>
      <c r="G604" s="21" t="s">
        <v>1044</v>
      </c>
      <c r="H604" s="21" t="s">
        <v>1005</v>
      </c>
      <c r="I604" s="21" t="s">
        <v>5180</v>
      </c>
      <c r="J604" s="2" t="s">
        <v>3479</v>
      </c>
      <c r="K604" s="22" t="s">
        <v>1038</v>
      </c>
      <c r="L604" s="2" t="s">
        <v>1314</v>
      </c>
      <c r="M604" s="2" t="s">
        <v>1059</v>
      </c>
      <c r="N604" s="2" t="s">
        <v>1315</v>
      </c>
      <c r="O604" s="2" t="s">
        <v>1040</v>
      </c>
      <c r="P604" s="2" t="str">
        <f t="shared" si="18"/>
        <v>P-Onsite</v>
      </c>
      <c r="Q604" s="2" t="str">
        <f t="shared" si="19"/>
        <v>P-S2_Onsite</v>
      </c>
      <c r="R604" s="2" t="s">
        <v>3476</v>
      </c>
      <c r="S604" s="2" t="s">
        <v>1041</v>
      </c>
      <c r="T604" s="21" t="s">
        <v>3477</v>
      </c>
    </row>
    <row r="605" spans="1:20" x14ac:dyDescent="0.3">
      <c r="A605" s="21" t="s">
        <v>663</v>
      </c>
      <c r="B605" s="21" t="s">
        <v>1054</v>
      </c>
      <c r="C605" s="21" t="s">
        <v>664</v>
      </c>
      <c r="D605" s="21" t="s">
        <v>665</v>
      </c>
      <c r="E605" s="2" t="s">
        <v>3614</v>
      </c>
      <c r="F605" s="21" t="s">
        <v>3480</v>
      </c>
      <c r="G605" s="21" t="s">
        <v>1034</v>
      </c>
      <c r="H605" s="21" t="s">
        <v>997</v>
      </c>
      <c r="I605" s="21" t="s">
        <v>5181</v>
      </c>
      <c r="J605" s="2" t="s">
        <v>3481</v>
      </c>
      <c r="K605" s="22" t="s">
        <v>1048</v>
      </c>
      <c r="L605" s="2" t="s">
        <v>1314</v>
      </c>
      <c r="M605" s="2" t="s">
        <v>1059</v>
      </c>
      <c r="N605" s="2" t="s">
        <v>1315</v>
      </c>
      <c r="O605" s="2" t="s">
        <v>1040</v>
      </c>
      <c r="P605" s="2" t="str">
        <f t="shared" si="18"/>
        <v>P-Onsite</v>
      </c>
      <c r="Q605" s="2" t="str">
        <f t="shared" si="19"/>
        <v>P-S2_Onsite</v>
      </c>
      <c r="R605" s="2" t="s">
        <v>3476</v>
      </c>
      <c r="S605" s="2" t="s">
        <v>1041</v>
      </c>
      <c r="T605" s="21" t="s">
        <v>3477</v>
      </c>
    </row>
    <row r="606" spans="1:20" x14ac:dyDescent="0.3">
      <c r="A606" s="21" t="s">
        <v>663</v>
      </c>
      <c r="B606" s="21" t="s">
        <v>1054</v>
      </c>
      <c r="C606" s="21" t="s">
        <v>664</v>
      </c>
      <c r="D606" s="21" t="s">
        <v>665</v>
      </c>
      <c r="E606" s="2" t="s">
        <v>3614</v>
      </c>
      <c r="F606" s="21" t="s">
        <v>3482</v>
      </c>
      <c r="G606" s="21" t="s">
        <v>1063</v>
      </c>
      <c r="H606" s="21" t="s">
        <v>3483</v>
      </c>
      <c r="I606" s="21" t="s">
        <v>5182</v>
      </c>
      <c r="J606" s="2" t="s">
        <v>3484</v>
      </c>
      <c r="K606" s="22" t="s">
        <v>1038</v>
      </c>
      <c r="L606" s="2" t="s">
        <v>1314</v>
      </c>
      <c r="M606" s="2" t="s">
        <v>1059</v>
      </c>
      <c r="N606" s="2" t="s">
        <v>1315</v>
      </c>
      <c r="O606" s="2" t="s">
        <v>1040</v>
      </c>
      <c r="P606" s="2" t="str">
        <f t="shared" si="18"/>
        <v>P-Onsite</v>
      </c>
      <c r="Q606" s="2" t="str">
        <f t="shared" si="19"/>
        <v>P-S2_Onsite</v>
      </c>
      <c r="R606" s="2" t="s">
        <v>3476</v>
      </c>
      <c r="S606" s="2" t="s">
        <v>1041</v>
      </c>
      <c r="T606" s="21" t="s">
        <v>3477</v>
      </c>
    </row>
    <row r="607" spans="1:20" x14ac:dyDescent="0.3">
      <c r="A607" s="21" t="s">
        <v>666</v>
      </c>
      <c r="B607" s="21" t="s">
        <v>1054</v>
      </c>
      <c r="C607" s="21" t="s">
        <v>667</v>
      </c>
      <c r="D607" s="21" t="s">
        <v>668</v>
      </c>
      <c r="E607" s="2" t="s">
        <v>1435</v>
      </c>
      <c r="F607" s="21" t="s">
        <v>3480</v>
      </c>
      <c r="G607" s="21" t="s">
        <v>1034</v>
      </c>
      <c r="H607" s="21" t="s">
        <v>997</v>
      </c>
      <c r="I607" s="21" t="s">
        <v>5183</v>
      </c>
      <c r="J607" s="2" t="s">
        <v>3481</v>
      </c>
      <c r="K607" s="22" t="s">
        <v>1048</v>
      </c>
      <c r="L607" s="2" t="s">
        <v>1157</v>
      </c>
      <c r="M607" s="2" t="s">
        <v>1059</v>
      </c>
      <c r="N607" s="2" t="s">
        <v>1158</v>
      </c>
      <c r="O607" s="2" t="s">
        <v>1040</v>
      </c>
      <c r="P607" s="2" t="str">
        <f t="shared" si="18"/>
        <v>P-Onsite</v>
      </c>
      <c r="Q607" s="2" t="str">
        <f t="shared" si="19"/>
        <v>P-S2_Onsite</v>
      </c>
      <c r="R607" s="2" t="s">
        <v>3476</v>
      </c>
      <c r="S607" s="2" t="s">
        <v>1041</v>
      </c>
      <c r="T607" s="21" t="s">
        <v>3477</v>
      </c>
    </row>
    <row r="608" spans="1:20" x14ac:dyDescent="0.3">
      <c r="A608" s="21" t="s">
        <v>666</v>
      </c>
      <c r="B608" s="21" t="s">
        <v>1054</v>
      </c>
      <c r="C608" s="21" t="s">
        <v>667</v>
      </c>
      <c r="D608" s="21" t="s">
        <v>668</v>
      </c>
      <c r="E608" s="2" t="s">
        <v>1435</v>
      </c>
      <c r="F608" s="21" t="s">
        <v>3482</v>
      </c>
      <c r="G608" s="21" t="s">
        <v>1063</v>
      </c>
      <c r="H608" s="21" t="s">
        <v>3483</v>
      </c>
      <c r="I608" s="21" t="s">
        <v>5184</v>
      </c>
      <c r="J608" s="2" t="s">
        <v>3484</v>
      </c>
      <c r="K608" s="22" t="s">
        <v>1038</v>
      </c>
      <c r="L608" s="2" t="s">
        <v>1157</v>
      </c>
      <c r="M608" s="2" t="s">
        <v>1059</v>
      </c>
      <c r="N608" s="2" t="s">
        <v>1158</v>
      </c>
      <c r="O608" s="2" t="s">
        <v>1040</v>
      </c>
      <c r="P608" s="2" t="str">
        <f t="shared" si="18"/>
        <v>P-Onsite</v>
      </c>
      <c r="Q608" s="2" t="str">
        <f t="shared" si="19"/>
        <v>P-S2_Onsite</v>
      </c>
      <c r="R608" s="2" t="s">
        <v>3476</v>
      </c>
      <c r="S608" s="2" t="s">
        <v>1041</v>
      </c>
      <c r="T608" s="21" t="s">
        <v>3477</v>
      </c>
    </row>
    <row r="609" spans="1:20" x14ac:dyDescent="0.3">
      <c r="A609" s="21" t="s">
        <v>669</v>
      </c>
      <c r="B609" s="21" t="s">
        <v>1054</v>
      </c>
      <c r="C609" s="21" t="s">
        <v>670</v>
      </c>
      <c r="D609" s="21" t="s">
        <v>671</v>
      </c>
      <c r="E609" s="2" t="s">
        <v>1438</v>
      </c>
      <c r="F609" s="21" t="s">
        <v>3473</v>
      </c>
      <c r="G609" s="21" t="s">
        <v>1050</v>
      </c>
      <c r="H609" s="21" t="s">
        <v>3474</v>
      </c>
      <c r="I609" s="21" t="s">
        <v>5185</v>
      </c>
      <c r="J609" s="2" t="s">
        <v>3475</v>
      </c>
      <c r="K609" s="22" t="s">
        <v>1048</v>
      </c>
      <c r="L609" s="2" t="s">
        <v>1075</v>
      </c>
      <c r="M609" s="2" t="s">
        <v>1059</v>
      </c>
      <c r="N609" s="2" t="s">
        <v>1076</v>
      </c>
      <c r="O609" s="2" t="s">
        <v>1040</v>
      </c>
      <c r="P609" s="2" t="str">
        <f t="shared" si="18"/>
        <v>P-Onsite</v>
      </c>
      <c r="Q609" s="2" t="str">
        <f t="shared" si="19"/>
        <v>P-S2_Onsite</v>
      </c>
      <c r="R609" s="2" t="s">
        <v>3476</v>
      </c>
      <c r="S609" s="2" t="s">
        <v>1041</v>
      </c>
      <c r="T609" s="21" t="s">
        <v>3477</v>
      </c>
    </row>
    <row r="610" spans="1:20" x14ac:dyDescent="0.3">
      <c r="A610" s="21" t="s">
        <v>669</v>
      </c>
      <c r="B610" s="21" t="s">
        <v>1054</v>
      </c>
      <c r="C610" s="21" t="s">
        <v>670</v>
      </c>
      <c r="D610" s="21" t="s">
        <v>671</v>
      </c>
      <c r="E610" s="2" t="s">
        <v>1438</v>
      </c>
      <c r="F610" s="21" t="s">
        <v>3480</v>
      </c>
      <c r="G610" s="21" t="s">
        <v>1034</v>
      </c>
      <c r="H610" s="21" t="s">
        <v>997</v>
      </c>
      <c r="I610" s="21" t="s">
        <v>5186</v>
      </c>
      <c r="J610" s="2" t="s">
        <v>3481</v>
      </c>
      <c r="K610" s="22" t="s">
        <v>1048</v>
      </c>
      <c r="L610" s="2" t="s">
        <v>1075</v>
      </c>
      <c r="M610" s="2" t="s">
        <v>1059</v>
      </c>
      <c r="N610" s="2" t="s">
        <v>1076</v>
      </c>
      <c r="O610" s="2" t="s">
        <v>1040</v>
      </c>
      <c r="P610" s="2" t="str">
        <f t="shared" si="18"/>
        <v>P-Onsite</v>
      </c>
      <c r="Q610" s="2" t="str">
        <f t="shared" si="19"/>
        <v>P-S2_Onsite</v>
      </c>
      <c r="R610" s="2" t="s">
        <v>3476</v>
      </c>
      <c r="S610" s="2" t="s">
        <v>1041</v>
      </c>
      <c r="T610" s="21" t="s">
        <v>3477</v>
      </c>
    </row>
    <row r="611" spans="1:20" x14ac:dyDescent="0.3">
      <c r="A611" s="21" t="s">
        <v>672</v>
      </c>
      <c r="B611" s="21" t="s">
        <v>1054</v>
      </c>
      <c r="C611" s="21" t="s">
        <v>673</v>
      </c>
      <c r="D611" s="21" t="s">
        <v>674</v>
      </c>
      <c r="E611" s="2" t="s">
        <v>3615</v>
      </c>
      <c r="F611" s="21" t="s">
        <v>3473</v>
      </c>
      <c r="G611" s="21" t="s">
        <v>1050</v>
      </c>
      <c r="H611" s="21" t="s">
        <v>3474</v>
      </c>
      <c r="I611" s="21" t="s">
        <v>5187</v>
      </c>
      <c r="J611" s="2" t="s">
        <v>3475</v>
      </c>
      <c r="K611" s="22" t="s">
        <v>1048</v>
      </c>
      <c r="L611" s="2" t="s">
        <v>3489</v>
      </c>
      <c r="M611" s="2" t="s">
        <v>3489</v>
      </c>
      <c r="N611" s="2" t="s">
        <v>3489</v>
      </c>
      <c r="O611" s="2" t="s">
        <v>1098</v>
      </c>
      <c r="P611" s="2" t="str">
        <f t="shared" si="18"/>
        <v>A-Onsite</v>
      </c>
      <c r="Q611" s="2" t="str">
        <f t="shared" si="19"/>
        <v>A-S2_Onsite</v>
      </c>
      <c r="R611" s="2" t="s">
        <v>3476</v>
      </c>
      <c r="S611" s="2" t="s">
        <v>1041</v>
      </c>
      <c r="T611" s="21" t="s">
        <v>3477</v>
      </c>
    </row>
    <row r="612" spans="1:20" x14ac:dyDescent="0.3">
      <c r="A612" s="21" t="s">
        <v>672</v>
      </c>
      <c r="B612" s="21" t="s">
        <v>1054</v>
      </c>
      <c r="C612" s="21" t="s">
        <v>673</v>
      </c>
      <c r="D612" s="21" t="s">
        <v>674</v>
      </c>
      <c r="E612" s="2" t="s">
        <v>3615</v>
      </c>
      <c r="F612" s="21" t="s">
        <v>3478</v>
      </c>
      <c r="G612" s="21" t="s">
        <v>1044</v>
      </c>
      <c r="H612" s="21" t="s">
        <v>1005</v>
      </c>
      <c r="I612" s="21" t="s">
        <v>5188</v>
      </c>
      <c r="J612" s="2" t="s">
        <v>3479</v>
      </c>
      <c r="K612" s="22" t="s">
        <v>1038</v>
      </c>
      <c r="L612" s="2" t="s">
        <v>3489</v>
      </c>
      <c r="M612" s="2" t="s">
        <v>3489</v>
      </c>
      <c r="N612" s="2" t="s">
        <v>3489</v>
      </c>
      <c r="O612" s="2" t="s">
        <v>1098</v>
      </c>
      <c r="P612" s="2" t="str">
        <f t="shared" si="18"/>
        <v>A-Onsite</v>
      </c>
      <c r="Q612" s="2" t="str">
        <f t="shared" si="19"/>
        <v>A-S2_Onsite</v>
      </c>
      <c r="R612" s="2" t="s">
        <v>3476</v>
      </c>
      <c r="S612" s="2" t="s">
        <v>1041</v>
      </c>
      <c r="T612" s="21" t="s">
        <v>3477</v>
      </c>
    </row>
    <row r="613" spans="1:20" x14ac:dyDescent="0.3">
      <c r="A613" s="21" t="s">
        <v>672</v>
      </c>
      <c r="B613" s="21" t="s">
        <v>1054</v>
      </c>
      <c r="C613" s="21" t="s">
        <v>673</v>
      </c>
      <c r="D613" s="21" t="s">
        <v>674</v>
      </c>
      <c r="E613" s="2" t="s">
        <v>3615</v>
      </c>
      <c r="F613" s="21" t="s">
        <v>3480</v>
      </c>
      <c r="G613" s="21" t="s">
        <v>1034</v>
      </c>
      <c r="H613" s="21" t="s">
        <v>997</v>
      </c>
      <c r="I613" s="21" t="s">
        <v>5189</v>
      </c>
      <c r="J613" s="2" t="s">
        <v>3481</v>
      </c>
      <c r="K613" s="22" t="s">
        <v>1048</v>
      </c>
      <c r="L613" s="2" t="s">
        <v>3489</v>
      </c>
      <c r="M613" s="2" t="s">
        <v>3489</v>
      </c>
      <c r="N613" s="2" t="s">
        <v>3489</v>
      </c>
      <c r="O613" s="2" t="s">
        <v>1098</v>
      </c>
      <c r="P613" s="2" t="str">
        <f t="shared" si="18"/>
        <v>A-Onsite</v>
      </c>
      <c r="Q613" s="2" t="str">
        <f t="shared" si="19"/>
        <v>A-S2_Onsite</v>
      </c>
      <c r="R613" s="2" t="s">
        <v>3476</v>
      </c>
      <c r="S613" s="2" t="s">
        <v>1041</v>
      </c>
      <c r="T613" s="21" t="s">
        <v>3477</v>
      </c>
    </row>
    <row r="614" spans="1:20" x14ac:dyDescent="0.3">
      <c r="A614" s="21" t="s">
        <v>672</v>
      </c>
      <c r="B614" s="21" t="s">
        <v>1054</v>
      </c>
      <c r="C614" s="21" t="s">
        <v>673</v>
      </c>
      <c r="D614" s="21" t="s">
        <v>674</v>
      </c>
      <c r="E614" s="2" t="s">
        <v>3615</v>
      </c>
      <c r="F614" s="21" t="s">
        <v>3482</v>
      </c>
      <c r="G614" s="21" t="s">
        <v>1063</v>
      </c>
      <c r="H614" s="21" t="s">
        <v>3483</v>
      </c>
      <c r="I614" s="21" t="s">
        <v>5190</v>
      </c>
      <c r="J614" s="2" t="s">
        <v>3484</v>
      </c>
      <c r="K614" s="22" t="s">
        <v>1038</v>
      </c>
      <c r="L614" s="2" t="s">
        <v>3489</v>
      </c>
      <c r="M614" s="2" t="s">
        <v>3489</v>
      </c>
      <c r="N614" s="2" t="s">
        <v>3489</v>
      </c>
      <c r="O614" s="2" t="s">
        <v>1098</v>
      </c>
      <c r="P614" s="2" t="str">
        <f t="shared" si="18"/>
        <v>A-Onsite</v>
      </c>
      <c r="Q614" s="2" t="str">
        <f t="shared" si="19"/>
        <v>A-S2_Onsite</v>
      </c>
      <c r="R614" s="2" t="s">
        <v>3476</v>
      </c>
      <c r="S614" s="2" t="s">
        <v>1041</v>
      </c>
      <c r="T614" s="21" t="s">
        <v>3477</v>
      </c>
    </row>
    <row r="615" spans="1:20" x14ac:dyDescent="0.3">
      <c r="A615" s="21" t="s">
        <v>675</v>
      </c>
      <c r="B615" s="21" t="s">
        <v>1054</v>
      </c>
      <c r="C615" s="21" t="s">
        <v>676</v>
      </c>
      <c r="D615" s="21" t="s">
        <v>677</v>
      </c>
      <c r="E615" s="2" t="s">
        <v>3616</v>
      </c>
      <c r="F615" s="21" t="s">
        <v>3473</v>
      </c>
      <c r="G615" s="21" t="s">
        <v>1050</v>
      </c>
      <c r="H615" s="21" t="s">
        <v>3474</v>
      </c>
      <c r="I615" s="21" t="s">
        <v>5191</v>
      </c>
      <c r="J615" s="2" t="s">
        <v>3475</v>
      </c>
      <c r="K615" s="22" t="s">
        <v>1048</v>
      </c>
      <c r="L615" s="2" t="s">
        <v>1096</v>
      </c>
      <c r="M615" s="2" t="s">
        <v>1059</v>
      </c>
      <c r="N615" s="2" t="s">
        <v>1097</v>
      </c>
      <c r="O615" s="2" t="s">
        <v>1040</v>
      </c>
      <c r="P615" s="2" t="str">
        <f t="shared" si="18"/>
        <v>P-Onsite</v>
      </c>
      <c r="Q615" s="2" t="str">
        <f t="shared" si="19"/>
        <v>P-S2_Onsite</v>
      </c>
      <c r="R615" s="2" t="s">
        <v>3476</v>
      </c>
      <c r="S615" s="2" t="s">
        <v>1041</v>
      </c>
      <c r="T615" s="21" t="s">
        <v>3477</v>
      </c>
    </row>
    <row r="616" spans="1:20" x14ac:dyDescent="0.3">
      <c r="A616" s="21" t="s">
        <v>675</v>
      </c>
      <c r="B616" s="21" t="s">
        <v>1054</v>
      </c>
      <c r="C616" s="21" t="s">
        <v>676</v>
      </c>
      <c r="D616" s="21" t="s">
        <v>677</v>
      </c>
      <c r="E616" s="2" t="s">
        <v>3616</v>
      </c>
      <c r="F616" s="21" t="s">
        <v>3478</v>
      </c>
      <c r="G616" s="21" t="s">
        <v>1044</v>
      </c>
      <c r="H616" s="21" t="s">
        <v>1005</v>
      </c>
      <c r="I616" s="21" t="s">
        <v>5192</v>
      </c>
      <c r="J616" s="2" t="s">
        <v>3479</v>
      </c>
      <c r="K616" s="22" t="s">
        <v>1038</v>
      </c>
      <c r="L616" s="2" t="s">
        <v>1096</v>
      </c>
      <c r="M616" s="2" t="s">
        <v>1059</v>
      </c>
      <c r="N616" s="2" t="s">
        <v>1097</v>
      </c>
      <c r="O616" s="2" t="s">
        <v>1040</v>
      </c>
      <c r="P616" s="2" t="str">
        <f t="shared" si="18"/>
        <v>P-Onsite</v>
      </c>
      <c r="Q616" s="2" t="str">
        <f t="shared" si="19"/>
        <v>P-S2_Onsite</v>
      </c>
      <c r="R616" s="2" t="s">
        <v>3476</v>
      </c>
      <c r="S616" s="2" t="s">
        <v>1041</v>
      </c>
      <c r="T616" s="21" t="s">
        <v>3477</v>
      </c>
    </row>
    <row r="617" spans="1:20" x14ac:dyDescent="0.3">
      <c r="A617" s="21" t="s">
        <v>675</v>
      </c>
      <c r="B617" s="21" t="s">
        <v>1054</v>
      </c>
      <c r="C617" s="21" t="s">
        <v>676</v>
      </c>
      <c r="D617" s="21" t="s">
        <v>677</v>
      </c>
      <c r="E617" s="2" t="s">
        <v>3616</v>
      </c>
      <c r="F617" s="21" t="s">
        <v>3480</v>
      </c>
      <c r="G617" s="21" t="s">
        <v>1034</v>
      </c>
      <c r="H617" s="21" t="s">
        <v>997</v>
      </c>
      <c r="I617" s="21" t="s">
        <v>5193</v>
      </c>
      <c r="J617" s="2" t="s">
        <v>3481</v>
      </c>
      <c r="K617" s="22" t="s">
        <v>1048</v>
      </c>
      <c r="L617" s="2" t="s">
        <v>1096</v>
      </c>
      <c r="M617" s="2" t="s">
        <v>1059</v>
      </c>
      <c r="N617" s="2" t="s">
        <v>1097</v>
      </c>
      <c r="O617" s="2" t="s">
        <v>1040</v>
      </c>
      <c r="P617" s="2" t="str">
        <f t="shared" si="18"/>
        <v>P-Onsite</v>
      </c>
      <c r="Q617" s="2" t="str">
        <f t="shared" si="19"/>
        <v>P-S2_Onsite</v>
      </c>
      <c r="R617" s="2" t="s">
        <v>3476</v>
      </c>
      <c r="S617" s="2" t="s">
        <v>1041</v>
      </c>
      <c r="T617" s="21" t="s">
        <v>3477</v>
      </c>
    </row>
    <row r="618" spans="1:20" x14ac:dyDescent="0.3">
      <c r="A618" s="21" t="s">
        <v>675</v>
      </c>
      <c r="B618" s="21" t="s">
        <v>1054</v>
      </c>
      <c r="C618" s="21" t="s">
        <v>676</v>
      </c>
      <c r="D618" s="21" t="s">
        <v>677</v>
      </c>
      <c r="E618" s="2" t="s">
        <v>3616</v>
      </c>
      <c r="F618" s="21" t="s">
        <v>3482</v>
      </c>
      <c r="G618" s="21" t="s">
        <v>1063</v>
      </c>
      <c r="H618" s="21" t="s">
        <v>3483</v>
      </c>
      <c r="I618" s="21" t="s">
        <v>5194</v>
      </c>
      <c r="J618" s="2" t="s">
        <v>3484</v>
      </c>
      <c r="K618" s="22" t="s">
        <v>1038</v>
      </c>
      <c r="L618" s="2" t="s">
        <v>1096</v>
      </c>
      <c r="M618" s="2" t="s">
        <v>1059</v>
      </c>
      <c r="N618" s="2" t="s">
        <v>1097</v>
      </c>
      <c r="O618" s="2" t="s">
        <v>1040</v>
      </c>
      <c r="P618" s="2" t="str">
        <f t="shared" si="18"/>
        <v>P-Onsite</v>
      </c>
      <c r="Q618" s="2" t="str">
        <f t="shared" si="19"/>
        <v>P-S2_Onsite</v>
      </c>
      <c r="R618" s="2" t="s">
        <v>3476</v>
      </c>
      <c r="S618" s="2" t="s">
        <v>1041</v>
      </c>
      <c r="T618" s="21" t="s">
        <v>3477</v>
      </c>
    </row>
    <row r="619" spans="1:20" x14ac:dyDescent="0.3">
      <c r="A619" s="21" t="s">
        <v>678</v>
      </c>
      <c r="B619" s="21" t="s">
        <v>1054</v>
      </c>
      <c r="C619" s="21" t="s">
        <v>679</v>
      </c>
      <c r="D619" s="21" t="s">
        <v>680</v>
      </c>
      <c r="E619" s="2" t="s">
        <v>1441</v>
      </c>
      <c r="F619" s="21" t="s">
        <v>3480</v>
      </c>
      <c r="G619" s="21" t="s">
        <v>1034</v>
      </c>
      <c r="H619" s="21" t="s">
        <v>997</v>
      </c>
      <c r="I619" s="21" t="s">
        <v>5195</v>
      </c>
      <c r="J619" s="2" t="s">
        <v>3481</v>
      </c>
      <c r="K619" s="22" t="s">
        <v>1048</v>
      </c>
      <c r="L619" s="2" t="s">
        <v>1300</v>
      </c>
      <c r="M619" s="2" t="s">
        <v>1059</v>
      </c>
      <c r="N619" s="2" t="s">
        <v>1301</v>
      </c>
      <c r="O619" s="2" t="s">
        <v>1040</v>
      </c>
      <c r="P619" s="2" t="str">
        <f t="shared" si="18"/>
        <v>P-Onsite</v>
      </c>
      <c r="Q619" s="2" t="str">
        <f t="shared" si="19"/>
        <v>P-S2_Onsite</v>
      </c>
      <c r="R619" s="2" t="s">
        <v>3476</v>
      </c>
      <c r="S619" s="2" t="s">
        <v>1041</v>
      </c>
      <c r="T619" s="21" t="s">
        <v>3477</v>
      </c>
    </row>
    <row r="620" spans="1:20" x14ac:dyDescent="0.3">
      <c r="A620" s="21" t="s">
        <v>678</v>
      </c>
      <c r="B620" s="21" t="s">
        <v>1054</v>
      </c>
      <c r="C620" s="21" t="s">
        <v>679</v>
      </c>
      <c r="D620" s="21" t="s">
        <v>680</v>
      </c>
      <c r="E620" s="2" t="s">
        <v>1441</v>
      </c>
      <c r="F620" s="21" t="s">
        <v>3482</v>
      </c>
      <c r="G620" s="21" t="s">
        <v>1063</v>
      </c>
      <c r="H620" s="21" t="s">
        <v>3483</v>
      </c>
      <c r="I620" s="21" t="s">
        <v>5196</v>
      </c>
      <c r="J620" s="2" t="s">
        <v>3484</v>
      </c>
      <c r="K620" s="22" t="s">
        <v>1038</v>
      </c>
      <c r="L620" s="2" t="s">
        <v>1300</v>
      </c>
      <c r="M620" s="2" t="s">
        <v>1059</v>
      </c>
      <c r="N620" s="2" t="s">
        <v>1301</v>
      </c>
      <c r="O620" s="2" t="s">
        <v>1040</v>
      </c>
      <c r="P620" s="2" t="str">
        <f t="shared" si="18"/>
        <v>P-Onsite</v>
      </c>
      <c r="Q620" s="2" t="str">
        <f t="shared" si="19"/>
        <v>P-S2_Onsite</v>
      </c>
      <c r="R620" s="2" t="s">
        <v>3476</v>
      </c>
      <c r="S620" s="2" t="s">
        <v>1041</v>
      </c>
      <c r="T620" s="21" t="s">
        <v>3477</v>
      </c>
    </row>
    <row r="621" spans="1:20" x14ac:dyDescent="0.3">
      <c r="A621" s="21" t="s">
        <v>687</v>
      </c>
      <c r="B621" s="21" t="s">
        <v>1054</v>
      </c>
      <c r="C621" s="21" t="s">
        <v>688</v>
      </c>
      <c r="D621" s="21" t="s">
        <v>689</v>
      </c>
      <c r="E621" s="2" t="s">
        <v>3617</v>
      </c>
      <c r="F621" s="21" t="s">
        <v>3473</v>
      </c>
      <c r="G621" s="21" t="s">
        <v>1050</v>
      </c>
      <c r="H621" s="21" t="s">
        <v>3474</v>
      </c>
      <c r="I621" s="21" t="s">
        <v>5197</v>
      </c>
      <c r="J621" s="2" t="s">
        <v>3475</v>
      </c>
      <c r="K621" s="22" t="s">
        <v>1048</v>
      </c>
      <c r="L621" s="2" t="s">
        <v>1058</v>
      </c>
      <c r="M621" s="2" t="s">
        <v>1059</v>
      </c>
      <c r="N621" s="2" t="s">
        <v>1106</v>
      </c>
      <c r="O621" s="2" t="s">
        <v>1040</v>
      </c>
      <c r="P621" s="2" t="str">
        <f t="shared" si="18"/>
        <v>P-Onsite</v>
      </c>
      <c r="Q621" s="2" t="str">
        <f t="shared" si="19"/>
        <v>P-S2_Onsite</v>
      </c>
      <c r="R621" s="2" t="s">
        <v>3476</v>
      </c>
      <c r="S621" s="2" t="s">
        <v>1041</v>
      </c>
      <c r="T621" s="21" t="s">
        <v>3477</v>
      </c>
    </row>
    <row r="622" spans="1:20" x14ac:dyDescent="0.3">
      <c r="A622" s="21" t="s">
        <v>687</v>
      </c>
      <c r="B622" s="21" t="s">
        <v>1054</v>
      </c>
      <c r="C622" s="21" t="s">
        <v>688</v>
      </c>
      <c r="D622" s="21" t="s">
        <v>689</v>
      </c>
      <c r="E622" s="2" t="s">
        <v>3617</v>
      </c>
      <c r="F622" s="21" t="s">
        <v>3478</v>
      </c>
      <c r="G622" s="21" t="s">
        <v>1044</v>
      </c>
      <c r="H622" s="21" t="s">
        <v>1005</v>
      </c>
      <c r="I622" s="21" t="s">
        <v>5198</v>
      </c>
      <c r="J622" s="2" t="s">
        <v>3479</v>
      </c>
      <c r="K622" s="22" t="s">
        <v>1038</v>
      </c>
      <c r="L622" s="2" t="s">
        <v>1058</v>
      </c>
      <c r="M622" s="2" t="s">
        <v>1059</v>
      </c>
      <c r="N622" s="2" t="s">
        <v>1106</v>
      </c>
      <c r="O622" s="2" t="s">
        <v>1040</v>
      </c>
      <c r="P622" s="2" t="str">
        <f t="shared" si="18"/>
        <v>P-Onsite</v>
      </c>
      <c r="Q622" s="2" t="str">
        <f t="shared" si="19"/>
        <v>P-S2_Onsite</v>
      </c>
      <c r="R622" s="2" t="s">
        <v>3476</v>
      </c>
      <c r="S622" s="2" t="s">
        <v>1041</v>
      </c>
      <c r="T622" s="21" t="s">
        <v>3477</v>
      </c>
    </row>
    <row r="623" spans="1:20" x14ac:dyDescent="0.3">
      <c r="A623" s="21" t="s">
        <v>687</v>
      </c>
      <c r="B623" s="21" t="s">
        <v>1054</v>
      </c>
      <c r="C623" s="21" t="s">
        <v>688</v>
      </c>
      <c r="D623" s="21" t="s">
        <v>689</v>
      </c>
      <c r="E623" s="2" t="s">
        <v>3617</v>
      </c>
      <c r="F623" s="21" t="s">
        <v>3480</v>
      </c>
      <c r="G623" s="21" t="s">
        <v>1034</v>
      </c>
      <c r="H623" s="21" t="s">
        <v>997</v>
      </c>
      <c r="I623" s="21" t="s">
        <v>5199</v>
      </c>
      <c r="J623" s="2" t="s">
        <v>3481</v>
      </c>
      <c r="K623" s="22" t="s">
        <v>1048</v>
      </c>
      <c r="L623" s="2" t="s">
        <v>1058</v>
      </c>
      <c r="M623" s="2" t="s">
        <v>1059</v>
      </c>
      <c r="N623" s="2" t="s">
        <v>1106</v>
      </c>
      <c r="O623" s="2" t="s">
        <v>1040</v>
      </c>
      <c r="P623" s="2" t="str">
        <f t="shared" si="18"/>
        <v>P-Onsite</v>
      </c>
      <c r="Q623" s="2" t="str">
        <f t="shared" si="19"/>
        <v>P-S2_Onsite</v>
      </c>
      <c r="R623" s="2" t="s">
        <v>3476</v>
      </c>
      <c r="S623" s="2" t="s">
        <v>1041</v>
      </c>
      <c r="T623" s="21" t="s">
        <v>3477</v>
      </c>
    </row>
    <row r="624" spans="1:20" x14ac:dyDescent="0.3">
      <c r="A624" s="21" t="s">
        <v>687</v>
      </c>
      <c r="B624" s="21" t="s">
        <v>1054</v>
      </c>
      <c r="C624" s="21" t="s">
        <v>688</v>
      </c>
      <c r="D624" s="21" t="s">
        <v>689</v>
      </c>
      <c r="E624" s="2" t="s">
        <v>3617</v>
      </c>
      <c r="F624" s="21" t="s">
        <v>3482</v>
      </c>
      <c r="G624" s="21" t="s">
        <v>1063</v>
      </c>
      <c r="H624" s="21" t="s">
        <v>3483</v>
      </c>
      <c r="I624" s="21" t="s">
        <v>5200</v>
      </c>
      <c r="J624" s="2" t="s">
        <v>3484</v>
      </c>
      <c r="K624" s="22" t="s">
        <v>1038</v>
      </c>
      <c r="L624" s="2" t="s">
        <v>1058</v>
      </c>
      <c r="M624" s="2" t="s">
        <v>1059</v>
      </c>
      <c r="N624" s="2" t="s">
        <v>1106</v>
      </c>
      <c r="O624" s="2" t="s">
        <v>1040</v>
      </c>
      <c r="P624" s="2" t="str">
        <f t="shared" si="18"/>
        <v>P-Onsite</v>
      </c>
      <c r="Q624" s="2" t="str">
        <f t="shared" si="19"/>
        <v>P-S2_Onsite</v>
      </c>
      <c r="R624" s="2" t="s">
        <v>3476</v>
      </c>
      <c r="S624" s="2" t="s">
        <v>1041</v>
      </c>
      <c r="T624" s="21" t="s">
        <v>3477</v>
      </c>
    </row>
    <row r="625" spans="1:20" x14ac:dyDescent="0.3">
      <c r="A625" s="21" t="s">
        <v>690</v>
      </c>
      <c r="B625" s="21" t="s">
        <v>1054</v>
      </c>
      <c r="C625" s="21" t="s">
        <v>691</v>
      </c>
      <c r="D625" s="21" t="s">
        <v>692</v>
      </c>
      <c r="E625" s="2" t="s">
        <v>3618</v>
      </c>
      <c r="F625" s="21" t="s">
        <v>3473</v>
      </c>
      <c r="G625" s="21" t="s">
        <v>1050</v>
      </c>
      <c r="H625" s="21" t="s">
        <v>3474</v>
      </c>
      <c r="I625" s="21" t="s">
        <v>5201</v>
      </c>
      <c r="J625" s="2" t="s">
        <v>3475</v>
      </c>
      <c r="K625" s="22" t="s">
        <v>1048</v>
      </c>
      <c r="L625" s="2" t="s">
        <v>1136</v>
      </c>
      <c r="M625" s="2" t="s">
        <v>1059</v>
      </c>
      <c r="N625" s="2" t="s">
        <v>1137</v>
      </c>
      <c r="O625" s="2" t="s">
        <v>1040</v>
      </c>
      <c r="P625" s="2" t="str">
        <f t="shared" si="18"/>
        <v>P-Onsite</v>
      </c>
      <c r="Q625" s="2" t="str">
        <f t="shared" si="19"/>
        <v>P-S2_Onsite</v>
      </c>
      <c r="R625" s="2" t="s">
        <v>3476</v>
      </c>
      <c r="S625" s="2" t="s">
        <v>1041</v>
      </c>
      <c r="T625" s="21" t="s">
        <v>3477</v>
      </c>
    </row>
    <row r="626" spans="1:20" x14ac:dyDescent="0.3">
      <c r="A626" s="21" t="s">
        <v>690</v>
      </c>
      <c r="B626" s="21" t="s">
        <v>1054</v>
      </c>
      <c r="C626" s="21" t="s">
        <v>691</v>
      </c>
      <c r="D626" s="21" t="s">
        <v>692</v>
      </c>
      <c r="E626" s="2" t="s">
        <v>3618</v>
      </c>
      <c r="F626" s="21" t="s">
        <v>3478</v>
      </c>
      <c r="G626" s="21" t="s">
        <v>1044</v>
      </c>
      <c r="H626" s="21" t="s">
        <v>1005</v>
      </c>
      <c r="I626" s="21" t="s">
        <v>5202</v>
      </c>
      <c r="J626" s="2" t="s">
        <v>3479</v>
      </c>
      <c r="K626" s="22" t="s">
        <v>1038</v>
      </c>
      <c r="L626" s="2" t="s">
        <v>1136</v>
      </c>
      <c r="M626" s="2" t="s">
        <v>1059</v>
      </c>
      <c r="N626" s="2" t="s">
        <v>1137</v>
      </c>
      <c r="O626" s="2" t="s">
        <v>1040</v>
      </c>
      <c r="P626" s="2" t="str">
        <f t="shared" si="18"/>
        <v>P-Onsite</v>
      </c>
      <c r="Q626" s="2" t="str">
        <f t="shared" si="19"/>
        <v>P-S2_Onsite</v>
      </c>
      <c r="R626" s="2" t="s">
        <v>3476</v>
      </c>
      <c r="S626" s="2" t="s">
        <v>1041</v>
      </c>
      <c r="T626" s="21" t="s">
        <v>3477</v>
      </c>
    </row>
    <row r="627" spans="1:20" x14ac:dyDescent="0.3">
      <c r="A627" s="21" t="s">
        <v>690</v>
      </c>
      <c r="B627" s="21" t="s">
        <v>1054</v>
      </c>
      <c r="C627" s="21" t="s">
        <v>691</v>
      </c>
      <c r="D627" s="21" t="s">
        <v>692</v>
      </c>
      <c r="E627" s="2" t="s">
        <v>3618</v>
      </c>
      <c r="F627" s="21" t="s">
        <v>3480</v>
      </c>
      <c r="G627" s="21" t="s">
        <v>1034</v>
      </c>
      <c r="H627" s="21" t="s">
        <v>997</v>
      </c>
      <c r="I627" s="21" t="s">
        <v>5203</v>
      </c>
      <c r="J627" s="2" t="s">
        <v>3481</v>
      </c>
      <c r="K627" s="22" t="s">
        <v>1048</v>
      </c>
      <c r="L627" s="2" t="s">
        <v>1136</v>
      </c>
      <c r="M627" s="2" t="s">
        <v>1059</v>
      </c>
      <c r="N627" s="2" t="s">
        <v>1137</v>
      </c>
      <c r="O627" s="2" t="s">
        <v>1040</v>
      </c>
      <c r="P627" s="2" t="str">
        <f t="shared" si="18"/>
        <v>P-Onsite</v>
      </c>
      <c r="Q627" s="2" t="str">
        <f t="shared" si="19"/>
        <v>P-S2_Onsite</v>
      </c>
      <c r="R627" s="2" t="s">
        <v>3476</v>
      </c>
      <c r="S627" s="2" t="s">
        <v>1041</v>
      </c>
      <c r="T627" s="21" t="s">
        <v>3477</v>
      </c>
    </row>
    <row r="628" spans="1:20" x14ac:dyDescent="0.3">
      <c r="A628" s="21" t="s">
        <v>690</v>
      </c>
      <c r="B628" s="21" t="s">
        <v>1054</v>
      </c>
      <c r="C628" s="21" t="s">
        <v>691</v>
      </c>
      <c r="D628" s="21" t="s">
        <v>692</v>
      </c>
      <c r="E628" s="2" t="s">
        <v>3618</v>
      </c>
      <c r="F628" s="21" t="s">
        <v>3482</v>
      </c>
      <c r="G628" s="21" t="s">
        <v>1063</v>
      </c>
      <c r="H628" s="21" t="s">
        <v>3483</v>
      </c>
      <c r="I628" s="21" t="s">
        <v>5204</v>
      </c>
      <c r="J628" s="2" t="s">
        <v>3484</v>
      </c>
      <c r="K628" s="22" t="s">
        <v>1038</v>
      </c>
      <c r="L628" s="2" t="s">
        <v>1136</v>
      </c>
      <c r="M628" s="2" t="s">
        <v>1059</v>
      </c>
      <c r="N628" s="2" t="s">
        <v>1137</v>
      </c>
      <c r="O628" s="2" t="s">
        <v>1040</v>
      </c>
      <c r="P628" s="2" t="str">
        <f t="shared" si="18"/>
        <v>P-Onsite</v>
      </c>
      <c r="Q628" s="2" t="str">
        <f t="shared" si="19"/>
        <v>P-S2_Onsite</v>
      </c>
      <c r="R628" s="2" t="s">
        <v>3476</v>
      </c>
      <c r="S628" s="2" t="s">
        <v>1041</v>
      </c>
      <c r="T628" s="21" t="s">
        <v>3477</v>
      </c>
    </row>
    <row r="629" spans="1:20" x14ac:dyDescent="0.3">
      <c r="A629" s="21" t="s">
        <v>693</v>
      </c>
      <c r="B629" s="21" t="s">
        <v>1054</v>
      </c>
      <c r="C629" s="21" t="s">
        <v>694</v>
      </c>
      <c r="D629" s="21" t="s">
        <v>695</v>
      </c>
      <c r="E629" s="2" t="s">
        <v>3619</v>
      </c>
      <c r="F629" s="21" t="s">
        <v>3473</v>
      </c>
      <c r="G629" s="21" t="s">
        <v>1050</v>
      </c>
      <c r="H629" s="21" t="s">
        <v>3474</v>
      </c>
      <c r="I629" s="21" t="s">
        <v>5205</v>
      </c>
      <c r="J629" s="2" t="s">
        <v>3475</v>
      </c>
      <c r="K629" s="22" t="s">
        <v>1048</v>
      </c>
      <c r="L629" s="2" t="s">
        <v>1348</v>
      </c>
      <c r="M629" s="2" t="s">
        <v>1059</v>
      </c>
      <c r="N629" s="2" t="s">
        <v>1349</v>
      </c>
      <c r="O629" s="2" t="s">
        <v>1040</v>
      </c>
      <c r="P629" s="2" t="str">
        <f t="shared" si="18"/>
        <v>P-Onsite</v>
      </c>
      <c r="Q629" s="2" t="str">
        <f t="shared" si="19"/>
        <v>P-S2_Onsite</v>
      </c>
      <c r="R629" s="2" t="s">
        <v>3476</v>
      </c>
      <c r="S629" s="2" t="s">
        <v>1041</v>
      </c>
      <c r="T629" s="21" t="s">
        <v>3477</v>
      </c>
    </row>
    <row r="630" spans="1:20" x14ac:dyDescent="0.3">
      <c r="A630" s="21" t="s">
        <v>693</v>
      </c>
      <c r="B630" s="21" t="s">
        <v>1054</v>
      </c>
      <c r="C630" s="21" t="s">
        <v>694</v>
      </c>
      <c r="D630" s="21" t="s">
        <v>695</v>
      </c>
      <c r="E630" s="2" t="s">
        <v>3619</v>
      </c>
      <c r="F630" s="21" t="s">
        <v>3478</v>
      </c>
      <c r="G630" s="21" t="s">
        <v>1044</v>
      </c>
      <c r="H630" s="21" t="s">
        <v>1005</v>
      </c>
      <c r="I630" s="21" t="s">
        <v>5206</v>
      </c>
      <c r="J630" s="2" t="s">
        <v>3479</v>
      </c>
      <c r="K630" s="22" t="s">
        <v>1038</v>
      </c>
      <c r="L630" s="2" t="s">
        <v>1348</v>
      </c>
      <c r="M630" s="2" t="s">
        <v>1059</v>
      </c>
      <c r="N630" s="2" t="s">
        <v>1349</v>
      </c>
      <c r="O630" s="2" t="s">
        <v>1040</v>
      </c>
      <c r="P630" s="2" t="str">
        <f t="shared" si="18"/>
        <v>P-Onsite</v>
      </c>
      <c r="Q630" s="2" t="str">
        <f t="shared" si="19"/>
        <v>P-S2_Onsite</v>
      </c>
      <c r="R630" s="2" t="s">
        <v>3476</v>
      </c>
      <c r="S630" s="2" t="s">
        <v>1041</v>
      </c>
      <c r="T630" s="21" t="s">
        <v>3477</v>
      </c>
    </row>
    <row r="631" spans="1:20" x14ac:dyDescent="0.3">
      <c r="A631" s="21" t="s">
        <v>693</v>
      </c>
      <c r="B631" s="21" t="s">
        <v>1054</v>
      </c>
      <c r="C631" s="21" t="s">
        <v>694</v>
      </c>
      <c r="D631" s="21" t="s">
        <v>695</v>
      </c>
      <c r="E631" s="2" t="s">
        <v>3619</v>
      </c>
      <c r="F631" s="21" t="s">
        <v>3480</v>
      </c>
      <c r="G631" s="21" t="s">
        <v>1034</v>
      </c>
      <c r="H631" s="21" t="s">
        <v>997</v>
      </c>
      <c r="I631" s="21" t="s">
        <v>5207</v>
      </c>
      <c r="J631" s="2" t="s">
        <v>3481</v>
      </c>
      <c r="K631" s="22" t="s">
        <v>1048</v>
      </c>
      <c r="L631" s="2" t="s">
        <v>1348</v>
      </c>
      <c r="M631" s="2" t="s">
        <v>1059</v>
      </c>
      <c r="N631" s="2" t="s">
        <v>1349</v>
      </c>
      <c r="O631" s="2" t="s">
        <v>1040</v>
      </c>
      <c r="P631" s="2" t="str">
        <f t="shared" si="18"/>
        <v>P-Onsite</v>
      </c>
      <c r="Q631" s="2" t="str">
        <f t="shared" si="19"/>
        <v>P-S2_Onsite</v>
      </c>
      <c r="R631" s="2" t="s">
        <v>3476</v>
      </c>
      <c r="S631" s="2" t="s">
        <v>1041</v>
      </c>
      <c r="T631" s="21" t="s">
        <v>3477</v>
      </c>
    </row>
    <row r="632" spans="1:20" x14ac:dyDescent="0.3">
      <c r="A632" s="21" t="s">
        <v>693</v>
      </c>
      <c r="B632" s="21" t="s">
        <v>1054</v>
      </c>
      <c r="C632" s="21" t="s">
        <v>694</v>
      </c>
      <c r="D632" s="21" t="s">
        <v>695</v>
      </c>
      <c r="E632" s="2" t="s">
        <v>3619</v>
      </c>
      <c r="F632" s="21" t="s">
        <v>3482</v>
      </c>
      <c r="G632" s="21" t="s">
        <v>1063</v>
      </c>
      <c r="H632" s="21" t="s">
        <v>3483</v>
      </c>
      <c r="I632" s="21" t="s">
        <v>5208</v>
      </c>
      <c r="J632" s="2" t="s">
        <v>3484</v>
      </c>
      <c r="K632" s="22" t="s">
        <v>1038</v>
      </c>
      <c r="L632" s="2" t="s">
        <v>1348</v>
      </c>
      <c r="M632" s="2" t="s">
        <v>1059</v>
      </c>
      <c r="N632" s="2" t="s">
        <v>1349</v>
      </c>
      <c r="O632" s="2" t="s">
        <v>1040</v>
      </c>
      <c r="P632" s="2" t="str">
        <f t="shared" si="18"/>
        <v>P-Onsite</v>
      </c>
      <c r="Q632" s="2" t="str">
        <f t="shared" si="19"/>
        <v>P-S2_Onsite</v>
      </c>
      <c r="R632" s="2" t="s">
        <v>3476</v>
      </c>
      <c r="S632" s="2" t="s">
        <v>1041</v>
      </c>
      <c r="T632" s="21" t="s">
        <v>3477</v>
      </c>
    </row>
    <row r="633" spans="1:20" x14ac:dyDescent="0.3">
      <c r="A633" s="21" t="s">
        <v>696</v>
      </c>
      <c r="B633" s="21" t="s">
        <v>1054</v>
      </c>
      <c r="C633" s="21" t="s">
        <v>697</v>
      </c>
      <c r="D633" s="21" t="s">
        <v>3620</v>
      </c>
      <c r="E633" s="2" t="s">
        <v>3621</v>
      </c>
      <c r="F633" s="21" t="s">
        <v>3478</v>
      </c>
      <c r="G633" s="21" t="s">
        <v>1044</v>
      </c>
      <c r="H633" s="21" t="s">
        <v>1005</v>
      </c>
      <c r="I633" s="21" t="s">
        <v>5209</v>
      </c>
      <c r="J633" s="2" t="s">
        <v>3479</v>
      </c>
      <c r="K633" s="22" t="s">
        <v>1038</v>
      </c>
      <c r="L633" s="2" t="s">
        <v>1300</v>
      </c>
      <c r="M633" s="2" t="s">
        <v>1059</v>
      </c>
      <c r="N633" s="2" t="s">
        <v>1375</v>
      </c>
      <c r="O633" s="2" t="s">
        <v>1040</v>
      </c>
      <c r="P633" s="2" t="str">
        <f t="shared" si="18"/>
        <v>P-Onsite</v>
      </c>
      <c r="Q633" s="2" t="str">
        <f t="shared" si="19"/>
        <v>P-S2_Onsite</v>
      </c>
      <c r="R633" s="2" t="s">
        <v>3476</v>
      </c>
      <c r="S633" s="2" t="s">
        <v>1041</v>
      </c>
      <c r="T633" s="21" t="s">
        <v>3477</v>
      </c>
    </row>
    <row r="634" spans="1:20" x14ac:dyDescent="0.3">
      <c r="A634" s="21" t="s">
        <v>696</v>
      </c>
      <c r="B634" s="21" t="s">
        <v>1054</v>
      </c>
      <c r="C634" s="21" t="s">
        <v>697</v>
      </c>
      <c r="D634" s="21" t="s">
        <v>3620</v>
      </c>
      <c r="E634" s="2" t="s">
        <v>3621</v>
      </c>
      <c r="F634" s="21" t="s">
        <v>3482</v>
      </c>
      <c r="G634" s="21" t="s">
        <v>1063</v>
      </c>
      <c r="H634" s="21" t="s">
        <v>3483</v>
      </c>
      <c r="I634" s="21" t="s">
        <v>5210</v>
      </c>
      <c r="J634" s="2" t="s">
        <v>3484</v>
      </c>
      <c r="K634" s="22" t="s">
        <v>1038</v>
      </c>
      <c r="L634" s="2" t="s">
        <v>1300</v>
      </c>
      <c r="M634" s="2" t="s">
        <v>1059</v>
      </c>
      <c r="N634" s="2" t="s">
        <v>1375</v>
      </c>
      <c r="O634" s="2" t="s">
        <v>1040</v>
      </c>
      <c r="P634" s="2" t="str">
        <f t="shared" si="18"/>
        <v>P-Onsite</v>
      </c>
      <c r="Q634" s="2" t="str">
        <f t="shared" si="19"/>
        <v>P-S2_Onsite</v>
      </c>
      <c r="R634" s="2" t="s">
        <v>3476</v>
      </c>
      <c r="S634" s="2" t="s">
        <v>1041</v>
      </c>
      <c r="T634" s="21" t="s">
        <v>3477</v>
      </c>
    </row>
    <row r="635" spans="1:20" x14ac:dyDescent="0.3">
      <c r="A635" s="21" t="s">
        <v>696</v>
      </c>
      <c r="B635" s="21" t="s">
        <v>1054</v>
      </c>
      <c r="C635" s="21" t="s">
        <v>697</v>
      </c>
      <c r="D635" s="21" t="s">
        <v>3620</v>
      </c>
      <c r="E635" s="2" t="s">
        <v>3621</v>
      </c>
      <c r="F635" s="21" t="s">
        <v>3480</v>
      </c>
      <c r="G635" s="21" t="s">
        <v>1034</v>
      </c>
      <c r="H635" s="21" t="s">
        <v>997</v>
      </c>
      <c r="I635" s="21" t="s">
        <v>5211</v>
      </c>
      <c r="J635" s="2" t="s">
        <v>3481</v>
      </c>
      <c r="K635" s="22" t="s">
        <v>1048</v>
      </c>
      <c r="L635" s="2" t="s">
        <v>1300</v>
      </c>
      <c r="M635" s="2" t="s">
        <v>1059</v>
      </c>
      <c r="N635" s="2" t="s">
        <v>1375</v>
      </c>
      <c r="O635" s="2" t="s">
        <v>1040</v>
      </c>
      <c r="P635" s="2" t="str">
        <f t="shared" si="18"/>
        <v>P-Onsite</v>
      </c>
      <c r="Q635" s="2" t="str">
        <f t="shared" si="19"/>
        <v>P-S2_Onsite</v>
      </c>
      <c r="R635" s="2" t="s">
        <v>3476</v>
      </c>
      <c r="S635" s="2" t="s">
        <v>1041</v>
      </c>
      <c r="T635" s="21" t="s">
        <v>3477</v>
      </c>
    </row>
    <row r="636" spans="1:20" x14ac:dyDescent="0.3">
      <c r="A636" s="21" t="s">
        <v>699</v>
      </c>
      <c r="B636" s="21" t="s">
        <v>1054</v>
      </c>
      <c r="C636" s="21" t="s">
        <v>700</v>
      </c>
      <c r="D636" s="21" t="s">
        <v>701</v>
      </c>
      <c r="E636" s="2" t="s">
        <v>3622</v>
      </c>
      <c r="F636" s="21" t="s">
        <v>3473</v>
      </c>
      <c r="G636" s="21" t="s">
        <v>1050</v>
      </c>
      <c r="H636" s="21" t="s">
        <v>3474</v>
      </c>
      <c r="I636" s="21" t="s">
        <v>5212</v>
      </c>
      <c r="J636" s="2" t="s">
        <v>3475</v>
      </c>
      <c r="K636" s="22" t="s">
        <v>1048</v>
      </c>
      <c r="L636" s="2" t="s">
        <v>1205</v>
      </c>
      <c r="M636" s="2" t="s">
        <v>1059</v>
      </c>
      <c r="N636" s="2" t="s">
        <v>1206</v>
      </c>
      <c r="O636" s="2" t="s">
        <v>1098</v>
      </c>
      <c r="P636" s="2" t="str">
        <f t="shared" si="18"/>
        <v>A-Onsite</v>
      </c>
      <c r="Q636" s="2" t="str">
        <f t="shared" si="19"/>
        <v>A-S2_Onsite</v>
      </c>
      <c r="R636" s="2" t="s">
        <v>3476</v>
      </c>
      <c r="S636" s="2" t="s">
        <v>1041</v>
      </c>
      <c r="T636" s="21" t="s">
        <v>3477</v>
      </c>
    </row>
    <row r="637" spans="1:20" x14ac:dyDescent="0.3">
      <c r="A637" s="21" t="s">
        <v>699</v>
      </c>
      <c r="B637" s="21" t="s">
        <v>1054</v>
      </c>
      <c r="C637" s="21" t="s">
        <v>700</v>
      </c>
      <c r="D637" s="21" t="s">
        <v>701</v>
      </c>
      <c r="E637" s="2" t="s">
        <v>3622</v>
      </c>
      <c r="F637" s="21" t="s">
        <v>3478</v>
      </c>
      <c r="G637" s="21" t="s">
        <v>1044</v>
      </c>
      <c r="H637" s="21" t="s">
        <v>1005</v>
      </c>
      <c r="I637" s="21" t="s">
        <v>5213</v>
      </c>
      <c r="J637" s="2" t="s">
        <v>3479</v>
      </c>
      <c r="K637" s="22" t="s">
        <v>1038</v>
      </c>
      <c r="L637" s="2" t="s">
        <v>1205</v>
      </c>
      <c r="M637" s="2" t="s">
        <v>1059</v>
      </c>
      <c r="N637" s="2" t="s">
        <v>1206</v>
      </c>
      <c r="O637" s="2" t="s">
        <v>1098</v>
      </c>
      <c r="P637" s="2" t="str">
        <f t="shared" si="18"/>
        <v>A-Onsite</v>
      </c>
      <c r="Q637" s="2" t="str">
        <f t="shared" si="19"/>
        <v>A-S2_Onsite</v>
      </c>
      <c r="R637" s="2" t="s">
        <v>3476</v>
      </c>
      <c r="S637" s="2" t="s">
        <v>1041</v>
      </c>
      <c r="T637" s="21" t="s">
        <v>3477</v>
      </c>
    </row>
    <row r="638" spans="1:20" x14ac:dyDescent="0.3">
      <c r="A638" s="21" t="s">
        <v>699</v>
      </c>
      <c r="B638" s="21" t="s">
        <v>1054</v>
      </c>
      <c r="C638" s="21" t="s">
        <v>700</v>
      </c>
      <c r="D638" s="21" t="s">
        <v>701</v>
      </c>
      <c r="E638" s="2" t="s">
        <v>3622</v>
      </c>
      <c r="F638" s="21" t="s">
        <v>3480</v>
      </c>
      <c r="G638" s="21" t="s">
        <v>1034</v>
      </c>
      <c r="H638" s="21" t="s">
        <v>997</v>
      </c>
      <c r="I638" s="21" t="s">
        <v>5214</v>
      </c>
      <c r="J638" s="2" t="s">
        <v>3481</v>
      </c>
      <c r="K638" s="22" t="s">
        <v>1048</v>
      </c>
      <c r="L638" s="2" t="s">
        <v>1205</v>
      </c>
      <c r="M638" s="2" t="s">
        <v>1059</v>
      </c>
      <c r="N638" s="2" t="s">
        <v>1206</v>
      </c>
      <c r="O638" s="2" t="s">
        <v>1098</v>
      </c>
      <c r="P638" s="2" t="str">
        <f t="shared" si="18"/>
        <v>A-Onsite</v>
      </c>
      <c r="Q638" s="2" t="str">
        <f t="shared" si="19"/>
        <v>A-S2_Onsite</v>
      </c>
      <c r="R638" s="2" t="s">
        <v>3476</v>
      </c>
      <c r="S638" s="2" t="s">
        <v>1041</v>
      </c>
      <c r="T638" s="21" t="s">
        <v>3477</v>
      </c>
    </row>
    <row r="639" spans="1:20" x14ac:dyDescent="0.3">
      <c r="A639" s="21" t="s">
        <v>699</v>
      </c>
      <c r="B639" s="21" t="s">
        <v>1054</v>
      </c>
      <c r="C639" s="21" t="s">
        <v>700</v>
      </c>
      <c r="D639" s="21" t="s">
        <v>701</v>
      </c>
      <c r="E639" s="2" t="s">
        <v>3622</v>
      </c>
      <c r="F639" s="21" t="s">
        <v>3482</v>
      </c>
      <c r="G639" s="21" t="s">
        <v>1063</v>
      </c>
      <c r="H639" s="21" t="s">
        <v>3483</v>
      </c>
      <c r="I639" s="21" t="s">
        <v>5215</v>
      </c>
      <c r="J639" s="2" t="s">
        <v>3484</v>
      </c>
      <c r="K639" s="22" t="s">
        <v>1038</v>
      </c>
      <c r="L639" s="2" t="s">
        <v>1205</v>
      </c>
      <c r="M639" s="2" t="s">
        <v>1059</v>
      </c>
      <c r="N639" s="2" t="s">
        <v>1206</v>
      </c>
      <c r="O639" s="2" t="s">
        <v>1098</v>
      </c>
      <c r="P639" s="2" t="str">
        <f t="shared" si="18"/>
        <v>A-Onsite</v>
      </c>
      <c r="Q639" s="2" t="str">
        <f t="shared" si="19"/>
        <v>A-S2_Onsite</v>
      </c>
      <c r="R639" s="2" t="s">
        <v>3476</v>
      </c>
      <c r="S639" s="2" t="s">
        <v>1041</v>
      </c>
      <c r="T639" s="21" t="s">
        <v>3477</v>
      </c>
    </row>
    <row r="640" spans="1:20" x14ac:dyDescent="0.3">
      <c r="A640" s="21" t="s">
        <v>702</v>
      </c>
      <c r="B640" s="21" t="s">
        <v>1054</v>
      </c>
      <c r="C640" s="21" t="s">
        <v>703</v>
      </c>
      <c r="D640" s="21" t="s">
        <v>704</v>
      </c>
      <c r="E640" s="2" t="s">
        <v>3623</v>
      </c>
      <c r="F640" s="21" t="s">
        <v>3473</v>
      </c>
      <c r="G640" s="21" t="s">
        <v>1050</v>
      </c>
      <c r="H640" s="21" t="s">
        <v>3474</v>
      </c>
      <c r="I640" s="21" t="s">
        <v>5216</v>
      </c>
      <c r="J640" s="2" t="s">
        <v>3475</v>
      </c>
      <c r="K640" s="22" t="s">
        <v>1048</v>
      </c>
      <c r="L640" s="2" t="s">
        <v>1089</v>
      </c>
      <c r="M640" s="2" t="s">
        <v>1059</v>
      </c>
      <c r="N640" s="2" t="s">
        <v>1124</v>
      </c>
      <c r="O640" s="2" t="s">
        <v>1040</v>
      </c>
      <c r="P640" s="2" t="str">
        <f t="shared" si="18"/>
        <v>P-Onsite</v>
      </c>
      <c r="Q640" s="2" t="str">
        <f t="shared" si="19"/>
        <v>P-S2_Onsite</v>
      </c>
      <c r="R640" s="2" t="s">
        <v>3476</v>
      </c>
      <c r="S640" s="2" t="s">
        <v>1041</v>
      </c>
      <c r="T640" s="21" t="s">
        <v>3477</v>
      </c>
    </row>
    <row r="641" spans="1:20" x14ac:dyDescent="0.3">
      <c r="A641" s="21" t="s">
        <v>702</v>
      </c>
      <c r="B641" s="21" t="s">
        <v>1054</v>
      </c>
      <c r="C641" s="21" t="s">
        <v>703</v>
      </c>
      <c r="D641" s="21" t="s">
        <v>704</v>
      </c>
      <c r="E641" s="2" t="s">
        <v>3623</v>
      </c>
      <c r="F641" s="21" t="s">
        <v>3478</v>
      </c>
      <c r="G641" s="21" t="s">
        <v>1044</v>
      </c>
      <c r="H641" s="21" t="s">
        <v>1005</v>
      </c>
      <c r="I641" s="21" t="s">
        <v>5217</v>
      </c>
      <c r="J641" s="2" t="s">
        <v>3479</v>
      </c>
      <c r="K641" s="22" t="s">
        <v>1038</v>
      </c>
      <c r="L641" s="2" t="s">
        <v>1089</v>
      </c>
      <c r="M641" s="2" t="s">
        <v>1059</v>
      </c>
      <c r="N641" s="2" t="s">
        <v>1124</v>
      </c>
      <c r="O641" s="2" t="s">
        <v>1040</v>
      </c>
      <c r="P641" s="2" t="str">
        <f t="shared" si="18"/>
        <v>P-Onsite</v>
      </c>
      <c r="Q641" s="2" t="str">
        <f t="shared" si="19"/>
        <v>P-S2_Onsite</v>
      </c>
      <c r="R641" s="2" t="s">
        <v>3476</v>
      </c>
      <c r="S641" s="2" t="s">
        <v>1041</v>
      </c>
      <c r="T641" s="21" t="s">
        <v>3477</v>
      </c>
    </row>
    <row r="642" spans="1:20" x14ac:dyDescent="0.3">
      <c r="A642" s="21" t="s">
        <v>702</v>
      </c>
      <c r="B642" s="21" t="s">
        <v>1054</v>
      </c>
      <c r="C642" s="21" t="s">
        <v>703</v>
      </c>
      <c r="D642" s="21" t="s">
        <v>704</v>
      </c>
      <c r="E642" s="2" t="s">
        <v>3623</v>
      </c>
      <c r="F642" s="21" t="s">
        <v>3480</v>
      </c>
      <c r="G642" s="21" t="s">
        <v>1034</v>
      </c>
      <c r="H642" s="21" t="s">
        <v>997</v>
      </c>
      <c r="I642" s="21" t="s">
        <v>5218</v>
      </c>
      <c r="J642" s="2" t="s">
        <v>3481</v>
      </c>
      <c r="K642" s="22" t="s">
        <v>1048</v>
      </c>
      <c r="L642" s="2" t="s">
        <v>1089</v>
      </c>
      <c r="M642" s="2" t="s">
        <v>1059</v>
      </c>
      <c r="N642" s="2" t="s">
        <v>1124</v>
      </c>
      <c r="O642" s="2" t="s">
        <v>1040</v>
      </c>
      <c r="P642" s="2" t="str">
        <f t="shared" si="18"/>
        <v>P-Onsite</v>
      </c>
      <c r="Q642" s="2" t="str">
        <f t="shared" si="19"/>
        <v>P-S2_Onsite</v>
      </c>
      <c r="R642" s="2" t="s">
        <v>3476</v>
      </c>
      <c r="S642" s="2" t="s">
        <v>1041</v>
      </c>
      <c r="T642" s="21" t="s">
        <v>3477</v>
      </c>
    </row>
    <row r="643" spans="1:20" x14ac:dyDescent="0.3">
      <c r="A643" s="21" t="s">
        <v>702</v>
      </c>
      <c r="B643" s="21" t="s">
        <v>1054</v>
      </c>
      <c r="C643" s="21" t="s">
        <v>703</v>
      </c>
      <c r="D643" s="21" t="s">
        <v>704</v>
      </c>
      <c r="E643" s="2" t="s">
        <v>3623</v>
      </c>
      <c r="F643" s="21" t="s">
        <v>3482</v>
      </c>
      <c r="G643" s="21" t="s">
        <v>1063</v>
      </c>
      <c r="H643" s="21" t="s">
        <v>3483</v>
      </c>
      <c r="I643" s="21" t="s">
        <v>5219</v>
      </c>
      <c r="J643" s="2" t="s">
        <v>3484</v>
      </c>
      <c r="K643" s="22" t="s">
        <v>1038</v>
      </c>
      <c r="L643" s="2" t="s">
        <v>1089</v>
      </c>
      <c r="M643" s="2" t="s">
        <v>1059</v>
      </c>
      <c r="N643" s="2" t="s">
        <v>1124</v>
      </c>
      <c r="O643" s="2" t="s">
        <v>1040</v>
      </c>
      <c r="P643" s="2" t="str">
        <f t="shared" ref="P643:P706" si="20">CONCATENATE(LEFT(O643,1),"-",B643)</f>
        <v>P-Onsite</v>
      </c>
      <c r="Q643" s="2" t="str">
        <f t="shared" ref="Q643:Q706" si="21">CONCATENATE(LEFT($O643,1),"-",RIGHT($F643,9))</f>
        <v>P-S2_Onsite</v>
      </c>
      <c r="R643" s="2" t="s">
        <v>3476</v>
      </c>
      <c r="S643" s="2" t="s">
        <v>1041</v>
      </c>
      <c r="T643" s="21" t="s">
        <v>3477</v>
      </c>
    </row>
    <row r="644" spans="1:20" x14ac:dyDescent="0.3">
      <c r="A644" s="21" t="s">
        <v>705</v>
      </c>
      <c r="B644" s="21" t="s">
        <v>1054</v>
      </c>
      <c r="C644" s="21" t="s">
        <v>706</v>
      </c>
      <c r="D644" s="21" t="s">
        <v>707</v>
      </c>
      <c r="E644" s="2" t="s">
        <v>3624</v>
      </c>
      <c r="F644" s="21" t="s">
        <v>3473</v>
      </c>
      <c r="G644" s="21" t="s">
        <v>1050</v>
      </c>
      <c r="H644" s="21" t="s">
        <v>3474</v>
      </c>
      <c r="I644" s="21" t="s">
        <v>5220</v>
      </c>
      <c r="J644" s="2" t="s">
        <v>3475</v>
      </c>
      <c r="K644" s="22" t="s">
        <v>1048</v>
      </c>
      <c r="L644" s="2" t="s">
        <v>1075</v>
      </c>
      <c r="M644" s="2" t="s">
        <v>1059</v>
      </c>
      <c r="N644" s="2" t="s">
        <v>1076</v>
      </c>
      <c r="O644" s="2" t="s">
        <v>1040</v>
      </c>
      <c r="P644" s="2" t="str">
        <f t="shared" si="20"/>
        <v>P-Onsite</v>
      </c>
      <c r="Q644" s="2" t="str">
        <f t="shared" si="21"/>
        <v>P-S2_Onsite</v>
      </c>
      <c r="R644" s="2" t="s">
        <v>3476</v>
      </c>
      <c r="S644" s="2" t="s">
        <v>1041</v>
      </c>
      <c r="T644" s="21" t="s">
        <v>3477</v>
      </c>
    </row>
    <row r="645" spans="1:20" x14ac:dyDescent="0.3">
      <c r="A645" s="21" t="s">
        <v>705</v>
      </c>
      <c r="B645" s="21" t="s">
        <v>1054</v>
      </c>
      <c r="C645" s="21" t="s">
        <v>706</v>
      </c>
      <c r="D645" s="21" t="s">
        <v>707</v>
      </c>
      <c r="E645" s="2" t="s">
        <v>3624</v>
      </c>
      <c r="F645" s="21" t="s">
        <v>3478</v>
      </c>
      <c r="G645" s="21" t="s">
        <v>1044</v>
      </c>
      <c r="H645" s="21" t="s">
        <v>1005</v>
      </c>
      <c r="I645" s="21" t="s">
        <v>5221</v>
      </c>
      <c r="J645" s="2" t="s">
        <v>3479</v>
      </c>
      <c r="K645" s="22" t="s">
        <v>1038</v>
      </c>
      <c r="L645" s="2" t="s">
        <v>1075</v>
      </c>
      <c r="M645" s="2" t="s">
        <v>1059</v>
      </c>
      <c r="N645" s="2" t="s">
        <v>1076</v>
      </c>
      <c r="O645" s="2" t="s">
        <v>1040</v>
      </c>
      <c r="P645" s="2" t="str">
        <f t="shared" si="20"/>
        <v>P-Onsite</v>
      </c>
      <c r="Q645" s="2" t="str">
        <f t="shared" si="21"/>
        <v>P-S2_Onsite</v>
      </c>
      <c r="R645" s="2" t="s">
        <v>3476</v>
      </c>
      <c r="S645" s="2" t="s">
        <v>1041</v>
      </c>
      <c r="T645" s="21" t="s">
        <v>3477</v>
      </c>
    </row>
    <row r="646" spans="1:20" x14ac:dyDescent="0.3">
      <c r="A646" s="21" t="s">
        <v>705</v>
      </c>
      <c r="B646" s="21" t="s">
        <v>1054</v>
      </c>
      <c r="C646" s="21" t="s">
        <v>706</v>
      </c>
      <c r="D646" s="21" t="s">
        <v>707</v>
      </c>
      <c r="E646" s="2" t="s">
        <v>3624</v>
      </c>
      <c r="F646" s="21" t="s">
        <v>3480</v>
      </c>
      <c r="G646" s="21" t="s">
        <v>1034</v>
      </c>
      <c r="H646" s="21" t="s">
        <v>997</v>
      </c>
      <c r="I646" s="21" t="s">
        <v>5222</v>
      </c>
      <c r="J646" s="2" t="s">
        <v>3481</v>
      </c>
      <c r="K646" s="22" t="s">
        <v>1048</v>
      </c>
      <c r="L646" s="2" t="s">
        <v>1075</v>
      </c>
      <c r="M646" s="2" t="s">
        <v>1059</v>
      </c>
      <c r="N646" s="2" t="s">
        <v>1076</v>
      </c>
      <c r="O646" s="2" t="s">
        <v>1040</v>
      </c>
      <c r="P646" s="2" t="str">
        <f t="shared" si="20"/>
        <v>P-Onsite</v>
      </c>
      <c r="Q646" s="2" t="str">
        <f t="shared" si="21"/>
        <v>P-S2_Onsite</v>
      </c>
      <c r="R646" s="2" t="s">
        <v>3476</v>
      </c>
      <c r="S646" s="2" t="s">
        <v>1041</v>
      </c>
      <c r="T646" s="21" t="s">
        <v>3477</v>
      </c>
    </row>
    <row r="647" spans="1:20" x14ac:dyDescent="0.3">
      <c r="A647" s="21" t="s">
        <v>705</v>
      </c>
      <c r="B647" s="21" t="s">
        <v>1054</v>
      </c>
      <c r="C647" s="21" t="s">
        <v>706</v>
      </c>
      <c r="D647" s="21" t="s">
        <v>707</v>
      </c>
      <c r="E647" s="2" t="s">
        <v>3624</v>
      </c>
      <c r="F647" s="21" t="s">
        <v>3482</v>
      </c>
      <c r="G647" s="21" t="s">
        <v>1063</v>
      </c>
      <c r="H647" s="21" t="s">
        <v>3483</v>
      </c>
      <c r="I647" s="21" t="s">
        <v>5223</v>
      </c>
      <c r="J647" s="2" t="s">
        <v>3484</v>
      </c>
      <c r="K647" s="22" t="s">
        <v>1038</v>
      </c>
      <c r="L647" s="2" t="s">
        <v>1075</v>
      </c>
      <c r="M647" s="2" t="s">
        <v>1059</v>
      </c>
      <c r="N647" s="2" t="s">
        <v>1076</v>
      </c>
      <c r="O647" s="2" t="s">
        <v>1040</v>
      </c>
      <c r="P647" s="2" t="str">
        <f t="shared" si="20"/>
        <v>P-Onsite</v>
      </c>
      <c r="Q647" s="2" t="str">
        <f t="shared" si="21"/>
        <v>P-S2_Onsite</v>
      </c>
      <c r="R647" s="2" t="s">
        <v>3476</v>
      </c>
      <c r="S647" s="2" t="s">
        <v>1041</v>
      </c>
      <c r="T647" s="21" t="s">
        <v>3477</v>
      </c>
    </row>
    <row r="648" spans="1:20" x14ac:dyDescent="0.3">
      <c r="A648" s="21" t="s">
        <v>708</v>
      </c>
      <c r="B648" s="21" t="s">
        <v>1054</v>
      </c>
      <c r="C648" s="21" t="s">
        <v>709</v>
      </c>
      <c r="D648" s="21" t="s">
        <v>710</v>
      </c>
      <c r="E648" s="2" t="s">
        <v>1452</v>
      </c>
      <c r="F648" s="21" t="s">
        <v>3480</v>
      </c>
      <c r="G648" s="21" t="s">
        <v>1034</v>
      </c>
      <c r="H648" s="21" t="s">
        <v>997</v>
      </c>
      <c r="I648" s="21" t="s">
        <v>5224</v>
      </c>
      <c r="J648" s="2" t="s">
        <v>3481</v>
      </c>
      <c r="K648" s="22" t="s">
        <v>1048</v>
      </c>
      <c r="L648" s="2" t="s">
        <v>1164</v>
      </c>
      <c r="M648" s="2" t="s">
        <v>1059</v>
      </c>
      <c r="N648" s="2" t="s">
        <v>1209</v>
      </c>
      <c r="O648" s="2" t="s">
        <v>1040</v>
      </c>
      <c r="P648" s="2" t="str">
        <f t="shared" si="20"/>
        <v>P-Onsite</v>
      </c>
      <c r="Q648" s="2" t="str">
        <f t="shared" si="21"/>
        <v>P-S2_Onsite</v>
      </c>
      <c r="R648" s="2" t="s">
        <v>3476</v>
      </c>
      <c r="S648" s="2" t="s">
        <v>1041</v>
      </c>
      <c r="T648" s="21" t="s">
        <v>3477</v>
      </c>
    </row>
    <row r="649" spans="1:20" x14ac:dyDescent="0.3">
      <c r="A649" s="21" t="s">
        <v>708</v>
      </c>
      <c r="B649" s="21" t="s">
        <v>1054</v>
      </c>
      <c r="C649" s="21" t="s">
        <v>709</v>
      </c>
      <c r="D649" s="21" t="s">
        <v>710</v>
      </c>
      <c r="E649" s="2" t="s">
        <v>1452</v>
      </c>
      <c r="F649" s="21" t="s">
        <v>3482</v>
      </c>
      <c r="G649" s="21" t="s">
        <v>1063</v>
      </c>
      <c r="H649" s="21" t="s">
        <v>3483</v>
      </c>
      <c r="I649" s="21" t="s">
        <v>5225</v>
      </c>
      <c r="J649" s="2" t="s">
        <v>3484</v>
      </c>
      <c r="K649" s="22" t="s">
        <v>1038</v>
      </c>
      <c r="L649" s="2" t="s">
        <v>1164</v>
      </c>
      <c r="M649" s="2" t="s">
        <v>1059</v>
      </c>
      <c r="N649" s="2" t="s">
        <v>1209</v>
      </c>
      <c r="O649" s="2" t="s">
        <v>1040</v>
      </c>
      <c r="P649" s="2" t="str">
        <f t="shared" si="20"/>
        <v>P-Onsite</v>
      </c>
      <c r="Q649" s="2" t="str">
        <f t="shared" si="21"/>
        <v>P-S2_Onsite</v>
      </c>
      <c r="R649" s="2" t="s">
        <v>3476</v>
      </c>
      <c r="S649" s="2" t="s">
        <v>1041</v>
      </c>
      <c r="T649" s="21" t="s">
        <v>3477</v>
      </c>
    </row>
    <row r="650" spans="1:20" x14ac:dyDescent="0.3">
      <c r="A650" s="21" t="s">
        <v>711</v>
      </c>
      <c r="B650" s="21" t="s">
        <v>1054</v>
      </c>
      <c r="C650" s="21" t="s">
        <v>712</v>
      </c>
      <c r="D650" s="21" t="s">
        <v>713</v>
      </c>
      <c r="E650" s="2" t="s">
        <v>3625</v>
      </c>
      <c r="F650" s="21" t="s">
        <v>3473</v>
      </c>
      <c r="G650" s="21" t="s">
        <v>1050</v>
      </c>
      <c r="H650" s="21" t="s">
        <v>3474</v>
      </c>
      <c r="I650" s="21" t="s">
        <v>5226</v>
      </c>
      <c r="J650" s="2" t="s">
        <v>3475</v>
      </c>
      <c r="K650" s="22" t="s">
        <v>1048</v>
      </c>
      <c r="L650" s="2" t="s">
        <v>1089</v>
      </c>
      <c r="M650" s="2" t="s">
        <v>1059</v>
      </c>
      <c r="N650" s="2" t="s">
        <v>1090</v>
      </c>
      <c r="O650" s="2" t="s">
        <v>1040</v>
      </c>
      <c r="P650" s="2" t="str">
        <f t="shared" si="20"/>
        <v>P-Onsite</v>
      </c>
      <c r="Q650" s="2" t="str">
        <f t="shared" si="21"/>
        <v>P-S2_Onsite</v>
      </c>
      <c r="R650" s="2" t="s">
        <v>3476</v>
      </c>
      <c r="S650" s="2" t="s">
        <v>1041</v>
      </c>
      <c r="T650" s="21" t="s">
        <v>3477</v>
      </c>
    </row>
    <row r="651" spans="1:20" x14ac:dyDescent="0.3">
      <c r="A651" s="21" t="s">
        <v>711</v>
      </c>
      <c r="B651" s="21" t="s">
        <v>1054</v>
      </c>
      <c r="C651" s="21" t="s">
        <v>712</v>
      </c>
      <c r="D651" s="21" t="s">
        <v>713</v>
      </c>
      <c r="E651" s="2" t="s">
        <v>3625</v>
      </c>
      <c r="F651" s="21" t="s">
        <v>3478</v>
      </c>
      <c r="G651" s="21" t="s">
        <v>1044</v>
      </c>
      <c r="H651" s="21" t="s">
        <v>1005</v>
      </c>
      <c r="I651" s="21" t="s">
        <v>5227</v>
      </c>
      <c r="J651" s="2" t="s">
        <v>3479</v>
      </c>
      <c r="K651" s="22" t="s">
        <v>1038</v>
      </c>
      <c r="L651" s="2" t="s">
        <v>1089</v>
      </c>
      <c r="M651" s="2" t="s">
        <v>1059</v>
      </c>
      <c r="N651" s="2" t="s">
        <v>1090</v>
      </c>
      <c r="O651" s="2" t="s">
        <v>1040</v>
      </c>
      <c r="P651" s="2" t="str">
        <f t="shared" si="20"/>
        <v>P-Onsite</v>
      </c>
      <c r="Q651" s="2" t="str">
        <f t="shared" si="21"/>
        <v>P-S2_Onsite</v>
      </c>
      <c r="R651" s="2" t="s">
        <v>3476</v>
      </c>
      <c r="S651" s="2" t="s">
        <v>1041</v>
      </c>
      <c r="T651" s="21" t="s">
        <v>3477</v>
      </c>
    </row>
    <row r="652" spans="1:20" x14ac:dyDescent="0.3">
      <c r="A652" s="21" t="s">
        <v>711</v>
      </c>
      <c r="B652" s="21" t="s">
        <v>1054</v>
      </c>
      <c r="C652" s="21" t="s">
        <v>712</v>
      </c>
      <c r="D652" s="21" t="s">
        <v>713</v>
      </c>
      <c r="E652" s="2" t="s">
        <v>3625</v>
      </c>
      <c r="F652" s="21" t="s">
        <v>3480</v>
      </c>
      <c r="G652" s="21" t="s">
        <v>1034</v>
      </c>
      <c r="H652" s="21" t="s">
        <v>997</v>
      </c>
      <c r="I652" s="21" t="s">
        <v>5228</v>
      </c>
      <c r="J652" s="2" t="s">
        <v>3481</v>
      </c>
      <c r="K652" s="22" t="s">
        <v>1048</v>
      </c>
      <c r="L652" s="2" t="s">
        <v>1089</v>
      </c>
      <c r="M652" s="2" t="s">
        <v>1059</v>
      </c>
      <c r="N652" s="2" t="s">
        <v>1090</v>
      </c>
      <c r="O652" s="2" t="s">
        <v>1040</v>
      </c>
      <c r="P652" s="2" t="str">
        <f t="shared" si="20"/>
        <v>P-Onsite</v>
      </c>
      <c r="Q652" s="2" t="str">
        <f t="shared" si="21"/>
        <v>P-S2_Onsite</v>
      </c>
      <c r="R652" s="2" t="s">
        <v>3476</v>
      </c>
      <c r="S652" s="2" t="s">
        <v>1041</v>
      </c>
      <c r="T652" s="21" t="s">
        <v>3477</v>
      </c>
    </row>
    <row r="653" spans="1:20" x14ac:dyDescent="0.3">
      <c r="A653" s="21" t="s">
        <v>711</v>
      </c>
      <c r="B653" s="21" t="s">
        <v>1054</v>
      </c>
      <c r="C653" s="21" t="s">
        <v>712</v>
      </c>
      <c r="D653" s="21" t="s">
        <v>713</v>
      </c>
      <c r="E653" s="2" t="s">
        <v>3625</v>
      </c>
      <c r="F653" s="21" t="s">
        <v>3482</v>
      </c>
      <c r="G653" s="21" t="s">
        <v>1063</v>
      </c>
      <c r="H653" s="21" t="s">
        <v>3483</v>
      </c>
      <c r="I653" s="21" t="s">
        <v>5229</v>
      </c>
      <c r="J653" s="2" t="s">
        <v>3484</v>
      </c>
      <c r="K653" s="22" t="s">
        <v>1038</v>
      </c>
      <c r="L653" s="2" t="s">
        <v>1089</v>
      </c>
      <c r="M653" s="2" t="s">
        <v>1059</v>
      </c>
      <c r="N653" s="2" t="s">
        <v>1090</v>
      </c>
      <c r="O653" s="2" t="s">
        <v>1040</v>
      </c>
      <c r="P653" s="2" t="str">
        <f t="shared" si="20"/>
        <v>P-Onsite</v>
      </c>
      <c r="Q653" s="2" t="str">
        <f t="shared" si="21"/>
        <v>P-S2_Onsite</v>
      </c>
      <c r="R653" s="2" t="s">
        <v>3476</v>
      </c>
      <c r="S653" s="2" t="s">
        <v>1041</v>
      </c>
      <c r="T653" s="21" t="s">
        <v>3477</v>
      </c>
    </row>
    <row r="654" spans="1:20" x14ac:dyDescent="0.3">
      <c r="A654" s="21" t="s">
        <v>714</v>
      </c>
      <c r="B654" s="21" t="s">
        <v>1054</v>
      </c>
      <c r="C654" s="21" t="s">
        <v>715</v>
      </c>
      <c r="D654" s="21" t="s">
        <v>716</v>
      </c>
      <c r="E654" s="2" t="s">
        <v>1455</v>
      </c>
      <c r="F654" s="21" t="s">
        <v>3473</v>
      </c>
      <c r="G654" s="21" t="s">
        <v>1050</v>
      </c>
      <c r="H654" s="21" t="s">
        <v>3474</v>
      </c>
      <c r="I654" s="21" t="s">
        <v>5230</v>
      </c>
      <c r="J654" s="2" t="s">
        <v>3475</v>
      </c>
      <c r="K654" s="22" t="s">
        <v>1048</v>
      </c>
      <c r="L654" s="2" t="s">
        <v>1089</v>
      </c>
      <c r="M654" s="2" t="s">
        <v>1059</v>
      </c>
      <c r="N654" s="2" t="s">
        <v>1090</v>
      </c>
      <c r="O654" s="2" t="s">
        <v>1040</v>
      </c>
      <c r="P654" s="2" t="str">
        <f t="shared" si="20"/>
        <v>P-Onsite</v>
      </c>
      <c r="Q654" s="2" t="str">
        <f t="shared" si="21"/>
        <v>P-S2_Onsite</v>
      </c>
      <c r="R654" s="2" t="s">
        <v>3476</v>
      </c>
      <c r="S654" s="2" t="s">
        <v>1041</v>
      </c>
      <c r="T654" s="21" t="s">
        <v>3477</v>
      </c>
    </row>
    <row r="655" spans="1:20" x14ac:dyDescent="0.3">
      <c r="A655" s="21" t="s">
        <v>714</v>
      </c>
      <c r="B655" s="21" t="s">
        <v>1054</v>
      </c>
      <c r="C655" s="21" t="s">
        <v>715</v>
      </c>
      <c r="D655" s="21" t="s">
        <v>716</v>
      </c>
      <c r="E655" s="2" t="s">
        <v>1455</v>
      </c>
      <c r="F655" s="21" t="s">
        <v>3480</v>
      </c>
      <c r="G655" s="21" t="s">
        <v>1034</v>
      </c>
      <c r="H655" s="21" t="s">
        <v>997</v>
      </c>
      <c r="I655" s="21" t="s">
        <v>5231</v>
      </c>
      <c r="J655" s="2" t="s">
        <v>3481</v>
      </c>
      <c r="K655" s="22" t="s">
        <v>1048</v>
      </c>
      <c r="L655" s="2" t="s">
        <v>1089</v>
      </c>
      <c r="M655" s="2" t="s">
        <v>1059</v>
      </c>
      <c r="N655" s="2" t="s">
        <v>1090</v>
      </c>
      <c r="O655" s="2" t="s">
        <v>1040</v>
      </c>
      <c r="P655" s="2" t="str">
        <f t="shared" si="20"/>
        <v>P-Onsite</v>
      </c>
      <c r="Q655" s="2" t="str">
        <f t="shared" si="21"/>
        <v>P-S2_Onsite</v>
      </c>
      <c r="R655" s="2" t="s">
        <v>3476</v>
      </c>
      <c r="S655" s="2" t="s">
        <v>1041</v>
      </c>
      <c r="T655" s="21" t="s">
        <v>3477</v>
      </c>
    </row>
    <row r="656" spans="1:20" x14ac:dyDescent="0.3">
      <c r="A656" s="21" t="s">
        <v>714</v>
      </c>
      <c r="B656" s="21" t="s">
        <v>1054</v>
      </c>
      <c r="C656" s="21" t="s">
        <v>715</v>
      </c>
      <c r="D656" s="21" t="s">
        <v>716</v>
      </c>
      <c r="E656" s="2" t="s">
        <v>1455</v>
      </c>
      <c r="F656" s="21" t="s">
        <v>3482</v>
      </c>
      <c r="G656" s="21" t="s">
        <v>1063</v>
      </c>
      <c r="H656" s="21" t="s">
        <v>3483</v>
      </c>
      <c r="I656" s="21" t="s">
        <v>5232</v>
      </c>
      <c r="J656" s="2" t="s">
        <v>3484</v>
      </c>
      <c r="K656" s="22" t="s">
        <v>1038</v>
      </c>
      <c r="L656" s="2" t="s">
        <v>1089</v>
      </c>
      <c r="M656" s="2" t="s">
        <v>1059</v>
      </c>
      <c r="N656" s="2" t="s">
        <v>1090</v>
      </c>
      <c r="O656" s="2" t="s">
        <v>1040</v>
      </c>
      <c r="P656" s="2" t="str">
        <f t="shared" si="20"/>
        <v>P-Onsite</v>
      </c>
      <c r="Q656" s="2" t="str">
        <f t="shared" si="21"/>
        <v>P-S2_Onsite</v>
      </c>
      <c r="R656" s="2" t="s">
        <v>3476</v>
      </c>
      <c r="S656" s="2" t="s">
        <v>1041</v>
      </c>
      <c r="T656" s="21" t="s">
        <v>3477</v>
      </c>
    </row>
    <row r="657" spans="1:20" x14ac:dyDescent="0.3">
      <c r="A657" s="21" t="s">
        <v>717</v>
      </c>
      <c r="B657" s="21" t="s">
        <v>1054</v>
      </c>
      <c r="C657" s="21" t="s">
        <v>718</v>
      </c>
      <c r="D657" s="21" t="s">
        <v>719</v>
      </c>
      <c r="E657" s="2" t="s">
        <v>3626</v>
      </c>
      <c r="F657" s="21" t="s">
        <v>3482</v>
      </c>
      <c r="G657" s="21" t="s">
        <v>1063</v>
      </c>
      <c r="H657" s="21" t="s">
        <v>3483</v>
      </c>
      <c r="I657" s="21" t="s">
        <v>5233</v>
      </c>
      <c r="J657" s="2" t="s">
        <v>3484</v>
      </c>
      <c r="K657" s="22" t="s">
        <v>1038</v>
      </c>
      <c r="L657" s="2" t="s">
        <v>1164</v>
      </c>
      <c r="M657" s="2" t="s">
        <v>1059</v>
      </c>
      <c r="N657" s="2" t="s">
        <v>1209</v>
      </c>
      <c r="O657" s="2" t="s">
        <v>1040</v>
      </c>
      <c r="P657" s="2" t="str">
        <f t="shared" si="20"/>
        <v>P-Onsite</v>
      </c>
      <c r="Q657" s="2" t="str">
        <f t="shared" si="21"/>
        <v>P-S2_Onsite</v>
      </c>
      <c r="R657" s="2" t="s">
        <v>3476</v>
      </c>
      <c r="S657" s="2" t="s">
        <v>1041</v>
      </c>
      <c r="T657" s="21" t="s">
        <v>3477</v>
      </c>
    </row>
    <row r="658" spans="1:20" x14ac:dyDescent="0.3">
      <c r="A658" s="21" t="s">
        <v>720</v>
      </c>
      <c r="B658" s="21" t="s">
        <v>1054</v>
      </c>
      <c r="C658" s="21" t="s">
        <v>721</v>
      </c>
      <c r="D658" s="21" t="s">
        <v>722</v>
      </c>
      <c r="E658" s="2" t="s">
        <v>1457</v>
      </c>
      <c r="F658" s="21" t="s">
        <v>3480</v>
      </c>
      <c r="G658" s="21" t="s">
        <v>1034</v>
      </c>
      <c r="H658" s="21" t="s">
        <v>997</v>
      </c>
      <c r="I658" s="21" t="s">
        <v>5234</v>
      </c>
      <c r="J658" s="2" t="s">
        <v>3481</v>
      </c>
      <c r="K658" s="22" t="s">
        <v>1048</v>
      </c>
      <c r="L658" s="2" t="s">
        <v>1157</v>
      </c>
      <c r="M658" s="2" t="s">
        <v>1059</v>
      </c>
      <c r="N658" s="2" t="s">
        <v>1158</v>
      </c>
      <c r="O658" s="2" t="s">
        <v>1040</v>
      </c>
      <c r="P658" s="2" t="str">
        <f t="shared" si="20"/>
        <v>P-Onsite</v>
      </c>
      <c r="Q658" s="2" t="str">
        <f t="shared" si="21"/>
        <v>P-S2_Onsite</v>
      </c>
      <c r="R658" s="2" t="s">
        <v>3476</v>
      </c>
      <c r="S658" s="2" t="s">
        <v>1041</v>
      </c>
      <c r="T658" s="21" t="s">
        <v>3477</v>
      </c>
    </row>
    <row r="659" spans="1:20" x14ac:dyDescent="0.3">
      <c r="A659" s="21" t="s">
        <v>720</v>
      </c>
      <c r="B659" s="21" t="s">
        <v>1054</v>
      </c>
      <c r="C659" s="21" t="s">
        <v>721</v>
      </c>
      <c r="D659" s="21" t="s">
        <v>722</v>
      </c>
      <c r="E659" s="2" t="s">
        <v>1457</v>
      </c>
      <c r="F659" s="21" t="s">
        <v>3482</v>
      </c>
      <c r="G659" s="21" t="s">
        <v>1063</v>
      </c>
      <c r="H659" s="21" t="s">
        <v>3483</v>
      </c>
      <c r="I659" s="21" t="s">
        <v>5235</v>
      </c>
      <c r="J659" s="2" t="s">
        <v>3484</v>
      </c>
      <c r="K659" s="22" t="s">
        <v>1038</v>
      </c>
      <c r="L659" s="2" t="s">
        <v>1157</v>
      </c>
      <c r="M659" s="2" t="s">
        <v>1059</v>
      </c>
      <c r="N659" s="2" t="s">
        <v>1158</v>
      </c>
      <c r="O659" s="2" t="s">
        <v>1040</v>
      </c>
      <c r="P659" s="2" t="str">
        <f t="shared" si="20"/>
        <v>P-Onsite</v>
      </c>
      <c r="Q659" s="2" t="str">
        <f t="shared" si="21"/>
        <v>P-S2_Onsite</v>
      </c>
      <c r="R659" s="2" t="s">
        <v>3476</v>
      </c>
      <c r="S659" s="2" t="s">
        <v>1041</v>
      </c>
      <c r="T659" s="21" t="s">
        <v>3477</v>
      </c>
    </row>
    <row r="660" spans="1:20" x14ac:dyDescent="0.3">
      <c r="A660" s="21" t="s">
        <v>723</v>
      </c>
      <c r="B660" s="21" t="s">
        <v>1054</v>
      </c>
      <c r="C660" s="21" t="s">
        <v>724</v>
      </c>
      <c r="D660" s="21" t="s">
        <v>725</v>
      </c>
      <c r="E660" s="2" t="s">
        <v>3627</v>
      </c>
      <c r="F660" s="21" t="s">
        <v>3473</v>
      </c>
      <c r="G660" s="21" t="s">
        <v>1050</v>
      </c>
      <c r="H660" s="21" t="s">
        <v>3474</v>
      </c>
      <c r="I660" s="21" t="s">
        <v>5236</v>
      </c>
      <c r="J660" s="2" t="s">
        <v>3475</v>
      </c>
      <c r="K660" s="22" t="s">
        <v>1048</v>
      </c>
      <c r="L660" s="2" t="s">
        <v>1058</v>
      </c>
      <c r="M660" s="2" t="s">
        <v>1059</v>
      </c>
      <c r="N660" s="2" t="s">
        <v>1106</v>
      </c>
      <c r="O660" s="2" t="s">
        <v>1040</v>
      </c>
      <c r="P660" s="2" t="str">
        <f t="shared" si="20"/>
        <v>P-Onsite</v>
      </c>
      <c r="Q660" s="2" t="str">
        <f t="shared" si="21"/>
        <v>P-S2_Onsite</v>
      </c>
      <c r="R660" s="2" t="s">
        <v>3476</v>
      </c>
      <c r="S660" s="2" t="s">
        <v>1041</v>
      </c>
      <c r="T660" s="21" t="s">
        <v>3477</v>
      </c>
    </row>
    <row r="661" spans="1:20" x14ac:dyDescent="0.3">
      <c r="A661" s="21" t="s">
        <v>723</v>
      </c>
      <c r="B661" s="21" t="s">
        <v>1054</v>
      </c>
      <c r="C661" s="21" t="s">
        <v>724</v>
      </c>
      <c r="D661" s="21" t="s">
        <v>725</v>
      </c>
      <c r="E661" s="2" t="s">
        <v>3627</v>
      </c>
      <c r="F661" s="21" t="s">
        <v>3478</v>
      </c>
      <c r="G661" s="21" t="s">
        <v>1044</v>
      </c>
      <c r="H661" s="21" t="s">
        <v>1005</v>
      </c>
      <c r="I661" s="21" t="s">
        <v>5237</v>
      </c>
      <c r="J661" s="2" t="s">
        <v>3479</v>
      </c>
      <c r="K661" s="22" t="s">
        <v>1038</v>
      </c>
      <c r="L661" s="2" t="s">
        <v>1058</v>
      </c>
      <c r="M661" s="2" t="s">
        <v>1059</v>
      </c>
      <c r="N661" s="2" t="s">
        <v>1106</v>
      </c>
      <c r="O661" s="2" t="s">
        <v>1040</v>
      </c>
      <c r="P661" s="2" t="str">
        <f t="shared" si="20"/>
        <v>P-Onsite</v>
      </c>
      <c r="Q661" s="2" t="str">
        <f t="shared" si="21"/>
        <v>P-S2_Onsite</v>
      </c>
      <c r="R661" s="2" t="s">
        <v>3476</v>
      </c>
      <c r="S661" s="2" t="s">
        <v>1041</v>
      </c>
      <c r="T661" s="21" t="s">
        <v>3477</v>
      </c>
    </row>
    <row r="662" spans="1:20" x14ac:dyDescent="0.3">
      <c r="A662" s="21" t="s">
        <v>723</v>
      </c>
      <c r="B662" s="21" t="s">
        <v>1054</v>
      </c>
      <c r="C662" s="21" t="s">
        <v>724</v>
      </c>
      <c r="D662" s="21" t="s">
        <v>725</v>
      </c>
      <c r="E662" s="2" t="s">
        <v>3627</v>
      </c>
      <c r="F662" s="21" t="s">
        <v>3480</v>
      </c>
      <c r="G662" s="21" t="s">
        <v>1034</v>
      </c>
      <c r="H662" s="21" t="s">
        <v>997</v>
      </c>
      <c r="I662" s="21" t="s">
        <v>5238</v>
      </c>
      <c r="J662" s="2" t="s">
        <v>3481</v>
      </c>
      <c r="K662" s="22" t="s">
        <v>1048</v>
      </c>
      <c r="L662" s="2" t="s">
        <v>1058</v>
      </c>
      <c r="M662" s="2" t="s">
        <v>1059</v>
      </c>
      <c r="N662" s="2" t="s">
        <v>1106</v>
      </c>
      <c r="O662" s="2" t="s">
        <v>1040</v>
      </c>
      <c r="P662" s="2" t="str">
        <f t="shared" si="20"/>
        <v>P-Onsite</v>
      </c>
      <c r="Q662" s="2" t="str">
        <f t="shared" si="21"/>
        <v>P-S2_Onsite</v>
      </c>
      <c r="R662" s="2" t="s">
        <v>3476</v>
      </c>
      <c r="S662" s="2" t="s">
        <v>1041</v>
      </c>
      <c r="T662" s="21" t="s">
        <v>3477</v>
      </c>
    </row>
    <row r="663" spans="1:20" x14ac:dyDescent="0.3">
      <c r="A663" s="21" t="s">
        <v>723</v>
      </c>
      <c r="B663" s="21" t="s">
        <v>1054</v>
      </c>
      <c r="C663" s="21" t="s">
        <v>724</v>
      </c>
      <c r="D663" s="21" t="s">
        <v>725</v>
      </c>
      <c r="E663" s="2" t="s">
        <v>3627</v>
      </c>
      <c r="F663" s="21" t="s">
        <v>3482</v>
      </c>
      <c r="G663" s="21" t="s">
        <v>1063</v>
      </c>
      <c r="H663" s="21" t="s">
        <v>3483</v>
      </c>
      <c r="I663" s="21" t="s">
        <v>5239</v>
      </c>
      <c r="J663" s="2" t="s">
        <v>3484</v>
      </c>
      <c r="K663" s="22" t="s">
        <v>1038</v>
      </c>
      <c r="L663" s="2" t="s">
        <v>1058</v>
      </c>
      <c r="M663" s="2" t="s">
        <v>1059</v>
      </c>
      <c r="N663" s="2" t="s">
        <v>1106</v>
      </c>
      <c r="O663" s="2" t="s">
        <v>1040</v>
      </c>
      <c r="P663" s="2" t="str">
        <f t="shared" si="20"/>
        <v>P-Onsite</v>
      </c>
      <c r="Q663" s="2" t="str">
        <f t="shared" si="21"/>
        <v>P-S2_Onsite</v>
      </c>
      <c r="R663" s="2" t="s">
        <v>3476</v>
      </c>
      <c r="S663" s="2" t="s">
        <v>1041</v>
      </c>
      <c r="T663" s="21" t="s">
        <v>3477</v>
      </c>
    </row>
    <row r="664" spans="1:20" x14ac:dyDescent="0.3">
      <c r="A664" s="21" t="s">
        <v>729</v>
      </c>
      <c r="B664" s="21" t="s">
        <v>1054</v>
      </c>
      <c r="C664" s="21" t="s">
        <v>730</v>
      </c>
      <c r="D664" s="21" t="s">
        <v>731</v>
      </c>
      <c r="E664" s="2" t="s">
        <v>3628</v>
      </c>
      <c r="F664" s="21" t="s">
        <v>3473</v>
      </c>
      <c r="G664" s="21" t="s">
        <v>1050</v>
      </c>
      <c r="H664" s="21" t="s">
        <v>3474</v>
      </c>
      <c r="I664" s="21" t="s">
        <v>5240</v>
      </c>
      <c r="J664" s="2" t="s">
        <v>3475</v>
      </c>
      <c r="K664" s="22" t="s">
        <v>1048</v>
      </c>
      <c r="L664" s="2" t="s">
        <v>1058</v>
      </c>
      <c r="M664" s="2" t="s">
        <v>1059</v>
      </c>
      <c r="N664" s="2" t="s">
        <v>1106</v>
      </c>
      <c r="O664" s="2" t="s">
        <v>1040</v>
      </c>
      <c r="P664" s="2" t="str">
        <f t="shared" si="20"/>
        <v>P-Onsite</v>
      </c>
      <c r="Q664" s="2" t="str">
        <f t="shared" si="21"/>
        <v>P-S2_Onsite</v>
      </c>
      <c r="R664" s="2" t="s">
        <v>3476</v>
      </c>
      <c r="S664" s="2" t="s">
        <v>1041</v>
      </c>
      <c r="T664" s="21" t="s">
        <v>3477</v>
      </c>
    </row>
    <row r="665" spans="1:20" x14ac:dyDescent="0.3">
      <c r="A665" s="21" t="s">
        <v>729</v>
      </c>
      <c r="B665" s="21" t="s">
        <v>1054</v>
      </c>
      <c r="C665" s="21" t="s">
        <v>730</v>
      </c>
      <c r="D665" s="21" t="s">
        <v>731</v>
      </c>
      <c r="E665" s="2" t="s">
        <v>3628</v>
      </c>
      <c r="F665" s="21" t="s">
        <v>3478</v>
      </c>
      <c r="G665" s="21" t="s">
        <v>1044</v>
      </c>
      <c r="H665" s="21" t="s">
        <v>1005</v>
      </c>
      <c r="I665" s="21" t="s">
        <v>5241</v>
      </c>
      <c r="J665" s="2" t="s">
        <v>3479</v>
      </c>
      <c r="K665" s="22" t="s">
        <v>1038</v>
      </c>
      <c r="L665" s="2" t="s">
        <v>1058</v>
      </c>
      <c r="M665" s="2" t="s">
        <v>1059</v>
      </c>
      <c r="N665" s="2" t="s">
        <v>1106</v>
      </c>
      <c r="O665" s="2" t="s">
        <v>1040</v>
      </c>
      <c r="P665" s="2" t="str">
        <f t="shared" si="20"/>
        <v>P-Onsite</v>
      </c>
      <c r="Q665" s="2" t="str">
        <f t="shared" si="21"/>
        <v>P-S2_Onsite</v>
      </c>
      <c r="R665" s="2" t="s">
        <v>3476</v>
      </c>
      <c r="S665" s="2" t="s">
        <v>1041</v>
      </c>
      <c r="T665" s="21" t="s">
        <v>3477</v>
      </c>
    </row>
    <row r="666" spans="1:20" x14ac:dyDescent="0.3">
      <c r="A666" s="21" t="s">
        <v>729</v>
      </c>
      <c r="B666" s="21" t="s">
        <v>1054</v>
      </c>
      <c r="C666" s="21" t="s">
        <v>730</v>
      </c>
      <c r="D666" s="21" t="s">
        <v>731</v>
      </c>
      <c r="E666" s="2" t="s">
        <v>3628</v>
      </c>
      <c r="F666" s="21" t="s">
        <v>3480</v>
      </c>
      <c r="G666" s="21" t="s">
        <v>1034</v>
      </c>
      <c r="H666" s="21" t="s">
        <v>997</v>
      </c>
      <c r="I666" s="21" t="s">
        <v>5242</v>
      </c>
      <c r="J666" s="2" t="s">
        <v>3481</v>
      </c>
      <c r="K666" s="22" t="s">
        <v>1048</v>
      </c>
      <c r="L666" s="2" t="s">
        <v>1058</v>
      </c>
      <c r="M666" s="2" t="s">
        <v>1059</v>
      </c>
      <c r="N666" s="2" t="s">
        <v>1106</v>
      </c>
      <c r="O666" s="2" t="s">
        <v>1040</v>
      </c>
      <c r="P666" s="2" t="str">
        <f t="shared" si="20"/>
        <v>P-Onsite</v>
      </c>
      <c r="Q666" s="2" t="str">
        <f t="shared" si="21"/>
        <v>P-S2_Onsite</v>
      </c>
      <c r="R666" s="2" t="s">
        <v>3476</v>
      </c>
      <c r="S666" s="2" t="s">
        <v>1041</v>
      </c>
      <c r="T666" s="21" t="s">
        <v>3477</v>
      </c>
    </row>
    <row r="667" spans="1:20" x14ac:dyDescent="0.3">
      <c r="A667" s="21" t="s">
        <v>729</v>
      </c>
      <c r="B667" s="21" t="s">
        <v>1054</v>
      </c>
      <c r="C667" s="21" t="s">
        <v>730</v>
      </c>
      <c r="D667" s="21" t="s">
        <v>731</v>
      </c>
      <c r="E667" s="2" t="s">
        <v>3628</v>
      </c>
      <c r="F667" s="21" t="s">
        <v>3482</v>
      </c>
      <c r="G667" s="21" t="s">
        <v>1063</v>
      </c>
      <c r="H667" s="21" t="s">
        <v>3483</v>
      </c>
      <c r="I667" s="21" t="s">
        <v>5243</v>
      </c>
      <c r="J667" s="2" t="s">
        <v>3484</v>
      </c>
      <c r="K667" s="22" t="s">
        <v>1038</v>
      </c>
      <c r="L667" s="2" t="s">
        <v>1058</v>
      </c>
      <c r="M667" s="2" t="s">
        <v>1059</v>
      </c>
      <c r="N667" s="2" t="s">
        <v>1106</v>
      </c>
      <c r="O667" s="2" t="s">
        <v>1040</v>
      </c>
      <c r="P667" s="2" t="str">
        <f t="shared" si="20"/>
        <v>P-Onsite</v>
      </c>
      <c r="Q667" s="2" t="str">
        <f t="shared" si="21"/>
        <v>P-S2_Onsite</v>
      </c>
      <c r="R667" s="2" t="s">
        <v>3476</v>
      </c>
      <c r="S667" s="2" t="s">
        <v>1041</v>
      </c>
      <c r="T667" s="21" t="s">
        <v>3477</v>
      </c>
    </row>
    <row r="668" spans="1:20" x14ac:dyDescent="0.3">
      <c r="A668" s="21" t="s">
        <v>732</v>
      </c>
      <c r="B668" s="21" t="s">
        <v>1054</v>
      </c>
      <c r="C668" s="21" t="s">
        <v>733</v>
      </c>
      <c r="D668" s="21" t="s">
        <v>734</v>
      </c>
      <c r="E668" s="2" t="s">
        <v>1467</v>
      </c>
      <c r="F668" s="21" t="s">
        <v>3473</v>
      </c>
      <c r="G668" s="21" t="s">
        <v>1050</v>
      </c>
      <c r="H668" s="21" t="s">
        <v>3474</v>
      </c>
      <c r="I668" s="21" t="s">
        <v>5244</v>
      </c>
      <c r="J668" s="2" t="s">
        <v>3475</v>
      </c>
      <c r="K668" s="22" t="s">
        <v>1048</v>
      </c>
      <c r="L668" s="2" t="s">
        <v>1164</v>
      </c>
      <c r="M668" s="2" t="s">
        <v>1059</v>
      </c>
      <c r="N668" s="2" t="s">
        <v>1165</v>
      </c>
      <c r="O668" s="2" t="s">
        <v>1098</v>
      </c>
      <c r="P668" s="2" t="str">
        <f t="shared" si="20"/>
        <v>A-Onsite</v>
      </c>
      <c r="Q668" s="2" t="str">
        <f t="shared" si="21"/>
        <v>A-S2_Onsite</v>
      </c>
      <c r="R668" s="2" t="s">
        <v>3476</v>
      </c>
      <c r="S668" s="2" t="s">
        <v>1041</v>
      </c>
      <c r="T668" s="21" t="s">
        <v>3477</v>
      </c>
    </row>
    <row r="669" spans="1:20" x14ac:dyDescent="0.3">
      <c r="A669" s="21" t="s">
        <v>732</v>
      </c>
      <c r="B669" s="21" t="s">
        <v>1054</v>
      </c>
      <c r="C669" s="21" t="s">
        <v>733</v>
      </c>
      <c r="D669" s="21" t="s">
        <v>734</v>
      </c>
      <c r="E669" s="2" t="s">
        <v>1467</v>
      </c>
      <c r="F669" s="21" t="s">
        <v>3480</v>
      </c>
      <c r="G669" s="21" t="s">
        <v>1034</v>
      </c>
      <c r="H669" s="21" t="s">
        <v>997</v>
      </c>
      <c r="I669" s="21" t="s">
        <v>5245</v>
      </c>
      <c r="J669" s="2" t="s">
        <v>3481</v>
      </c>
      <c r="K669" s="22" t="s">
        <v>1048</v>
      </c>
      <c r="L669" s="2" t="s">
        <v>1164</v>
      </c>
      <c r="M669" s="2" t="s">
        <v>1059</v>
      </c>
      <c r="N669" s="2" t="s">
        <v>1165</v>
      </c>
      <c r="O669" s="2" t="s">
        <v>1098</v>
      </c>
      <c r="P669" s="2" t="str">
        <f t="shared" si="20"/>
        <v>A-Onsite</v>
      </c>
      <c r="Q669" s="2" t="str">
        <f t="shared" si="21"/>
        <v>A-S2_Onsite</v>
      </c>
      <c r="R669" s="2" t="s">
        <v>3476</v>
      </c>
      <c r="S669" s="2" t="s">
        <v>1041</v>
      </c>
      <c r="T669" s="21" t="s">
        <v>3477</v>
      </c>
    </row>
    <row r="670" spans="1:20" x14ac:dyDescent="0.3">
      <c r="A670" s="21" t="s">
        <v>732</v>
      </c>
      <c r="B670" s="21" t="s">
        <v>1054</v>
      </c>
      <c r="C670" s="21" t="s">
        <v>733</v>
      </c>
      <c r="D670" s="21" t="s">
        <v>734</v>
      </c>
      <c r="E670" s="2" t="s">
        <v>1467</v>
      </c>
      <c r="F670" s="21" t="s">
        <v>3482</v>
      </c>
      <c r="G670" s="21" t="s">
        <v>1063</v>
      </c>
      <c r="H670" s="21" t="s">
        <v>3483</v>
      </c>
      <c r="I670" s="21" t="s">
        <v>5246</v>
      </c>
      <c r="J670" s="2" t="s">
        <v>3484</v>
      </c>
      <c r="K670" s="22" t="s">
        <v>1038</v>
      </c>
      <c r="L670" s="2" t="s">
        <v>1164</v>
      </c>
      <c r="M670" s="2" t="s">
        <v>1059</v>
      </c>
      <c r="N670" s="2" t="s">
        <v>1165</v>
      </c>
      <c r="O670" s="2" t="s">
        <v>1098</v>
      </c>
      <c r="P670" s="2" t="str">
        <f t="shared" si="20"/>
        <v>A-Onsite</v>
      </c>
      <c r="Q670" s="2" t="str">
        <f t="shared" si="21"/>
        <v>A-S2_Onsite</v>
      </c>
      <c r="R670" s="2" t="s">
        <v>3476</v>
      </c>
      <c r="S670" s="2" t="s">
        <v>1041</v>
      </c>
      <c r="T670" s="21" t="s">
        <v>3477</v>
      </c>
    </row>
    <row r="671" spans="1:20" x14ac:dyDescent="0.3">
      <c r="A671" s="21" t="s">
        <v>738</v>
      </c>
      <c r="B671" s="21" t="s">
        <v>1054</v>
      </c>
      <c r="C671" s="21" t="s">
        <v>739</v>
      </c>
      <c r="D671" s="21" t="s">
        <v>740</v>
      </c>
      <c r="E671" s="2" t="s">
        <v>3629</v>
      </c>
      <c r="F671" s="21" t="s">
        <v>3478</v>
      </c>
      <c r="G671" s="21" t="s">
        <v>1044</v>
      </c>
      <c r="H671" s="21" t="s">
        <v>1005</v>
      </c>
      <c r="I671" s="21" t="s">
        <v>5247</v>
      </c>
      <c r="J671" s="2" t="s">
        <v>3479</v>
      </c>
      <c r="K671" s="22" t="s">
        <v>1038</v>
      </c>
      <c r="L671" s="2" t="s">
        <v>1070</v>
      </c>
      <c r="M671" s="2" t="s">
        <v>1059</v>
      </c>
      <c r="N671" s="2" t="s">
        <v>1071</v>
      </c>
      <c r="O671" s="2" t="s">
        <v>1040</v>
      </c>
      <c r="P671" s="2" t="str">
        <f t="shared" si="20"/>
        <v>P-Onsite</v>
      </c>
      <c r="Q671" s="2" t="str">
        <f t="shared" si="21"/>
        <v>P-S2_Onsite</v>
      </c>
      <c r="R671" s="2" t="s">
        <v>3476</v>
      </c>
      <c r="S671" s="2" t="s">
        <v>1041</v>
      </c>
      <c r="T671" s="21" t="s">
        <v>3477</v>
      </c>
    </row>
    <row r="672" spans="1:20" x14ac:dyDescent="0.3">
      <c r="A672" s="21" t="s">
        <v>738</v>
      </c>
      <c r="B672" s="21" t="s">
        <v>1054</v>
      </c>
      <c r="C672" s="21" t="s">
        <v>739</v>
      </c>
      <c r="D672" s="21" t="s">
        <v>740</v>
      </c>
      <c r="E672" s="2" t="s">
        <v>3629</v>
      </c>
      <c r="F672" s="21" t="s">
        <v>3480</v>
      </c>
      <c r="G672" s="21" t="s">
        <v>1034</v>
      </c>
      <c r="H672" s="21" t="s">
        <v>997</v>
      </c>
      <c r="I672" s="21" t="s">
        <v>5248</v>
      </c>
      <c r="J672" s="2" t="s">
        <v>3481</v>
      </c>
      <c r="K672" s="22" t="s">
        <v>1048</v>
      </c>
      <c r="L672" s="2" t="s">
        <v>1070</v>
      </c>
      <c r="M672" s="2" t="s">
        <v>1059</v>
      </c>
      <c r="N672" s="2" t="s">
        <v>1071</v>
      </c>
      <c r="O672" s="2" t="s">
        <v>1040</v>
      </c>
      <c r="P672" s="2" t="str">
        <f t="shared" si="20"/>
        <v>P-Onsite</v>
      </c>
      <c r="Q672" s="2" t="str">
        <f t="shared" si="21"/>
        <v>P-S2_Onsite</v>
      </c>
      <c r="R672" s="2" t="s">
        <v>3476</v>
      </c>
      <c r="S672" s="2" t="s">
        <v>1041</v>
      </c>
      <c r="T672" s="21" t="s">
        <v>3477</v>
      </c>
    </row>
    <row r="673" spans="1:20" x14ac:dyDescent="0.3">
      <c r="A673" s="21" t="s">
        <v>738</v>
      </c>
      <c r="B673" s="21" t="s">
        <v>1054</v>
      </c>
      <c r="C673" s="21" t="s">
        <v>739</v>
      </c>
      <c r="D673" s="21" t="s">
        <v>740</v>
      </c>
      <c r="E673" s="2" t="s">
        <v>3629</v>
      </c>
      <c r="F673" s="21" t="s">
        <v>3482</v>
      </c>
      <c r="G673" s="21" t="s">
        <v>1063</v>
      </c>
      <c r="H673" s="21" t="s">
        <v>3483</v>
      </c>
      <c r="I673" s="21" t="s">
        <v>5249</v>
      </c>
      <c r="J673" s="2" t="s">
        <v>3484</v>
      </c>
      <c r="K673" s="22" t="s">
        <v>1038</v>
      </c>
      <c r="L673" s="2" t="s">
        <v>1070</v>
      </c>
      <c r="M673" s="2" t="s">
        <v>1059</v>
      </c>
      <c r="N673" s="2" t="s">
        <v>1071</v>
      </c>
      <c r="O673" s="2" t="s">
        <v>1040</v>
      </c>
      <c r="P673" s="2" t="str">
        <f t="shared" si="20"/>
        <v>P-Onsite</v>
      </c>
      <c r="Q673" s="2" t="str">
        <f t="shared" si="21"/>
        <v>P-S2_Onsite</v>
      </c>
      <c r="R673" s="2" t="s">
        <v>3476</v>
      </c>
      <c r="S673" s="2" t="s">
        <v>1041</v>
      </c>
      <c r="T673" s="21" t="s">
        <v>3477</v>
      </c>
    </row>
    <row r="674" spans="1:20" x14ac:dyDescent="0.3">
      <c r="A674" s="21" t="s">
        <v>741</v>
      </c>
      <c r="B674" s="21" t="s">
        <v>1054</v>
      </c>
      <c r="C674" s="21" t="s">
        <v>742</v>
      </c>
      <c r="D674" s="21" t="s">
        <v>743</v>
      </c>
      <c r="E674" s="2" t="s">
        <v>3630</v>
      </c>
      <c r="F674" s="21" t="s">
        <v>3473</v>
      </c>
      <c r="G674" s="21" t="s">
        <v>1050</v>
      </c>
      <c r="H674" s="21" t="s">
        <v>3474</v>
      </c>
      <c r="I674" s="21" t="s">
        <v>5250</v>
      </c>
      <c r="J674" s="2" t="s">
        <v>3475</v>
      </c>
      <c r="K674" s="22" t="s">
        <v>1048</v>
      </c>
      <c r="L674" s="2" t="s">
        <v>3489</v>
      </c>
      <c r="M674" s="2" t="s">
        <v>3489</v>
      </c>
      <c r="N674" s="2" t="s">
        <v>3489</v>
      </c>
      <c r="O674" s="2" t="s">
        <v>1098</v>
      </c>
      <c r="P674" s="2" t="str">
        <f t="shared" si="20"/>
        <v>A-Onsite</v>
      </c>
      <c r="Q674" s="2" t="str">
        <f t="shared" si="21"/>
        <v>A-S2_Onsite</v>
      </c>
      <c r="R674" s="2" t="s">
        <v>3476</v>
      </c>
      <c r="S674" s="2" t="s">
        <v>1041</v>
      </c>
      <c r="T674" s="21" t="s">
        <v>3477</v>
      </c>
    </row>
    <row r="675" spans="1:20" x14ac:dyDescent="0.3">
      <c r="A675" s="21" t="s">
        <v>741</v>
      </c>
      <c r="B675" s="21" t="s">
        <v>1054</v>
      </c>
      <c r="C675" s="21" t="s">
        <v>742</v>
      </c>
      <c r="D675" s="21" t="s">
        <v>743</v>
      </c>
      <c r="E675" s="2" t="s">
        <v>3630</v>
      </c>
      <c r="F675" s="21" t="s">
        <v>3478</v>
      </c>
      <c r="G675" s="21" t="s">
        <v>1044</v>
      </c>
      <c r="H675" s="21" t="s">
        <v>1005</v>
      </c>
      <c r="I675" s="21" t="s">
        <v>5251</v>
      </c>
      <c r="J675" s="2" t="s">
        <v>3479</v>
      </c>
      <c r="K675" s="22" t="s">
        <v>1038</v>
      </c>
      <c r="L675" s="2" t="s">
        <v>3489</v>
      </c>
      <c r="M675" s="2" t="s">
        <v>3489</v>
      </c>
      <c r="N675" s="2" t="s">
        <v>3489</v>
      </c>
      <c r="O675" s="2" t="s">
        <v>1098</v>
      </c>
      <c r="P675" s="2" t="str">
        <f t="shared" si="20"/>
        <v>A-Onsite</v>
      </c>
      <c r="Q675" s="2" t="str">
        <f t="shared" si="21"/>
        <v>A-S2_Onsite</v>
      </c>
      <c r="R675" s="2" t="s">
        <v>3476</v>
      </c>
      <c r="S675" s="2" t="s">
        <v>1041</v>
      </c>
      <c r="T675" s="21" t="s">
        <v>3477</v>
      </c>
    </row>
    <row r="676" spans="1:20" x14ac:dyDescent="0.3">
      <c r="A676" s="21" t="s">
        <v>741</v>
      </c>
      <c r="B676" s="21" t="s">
        <v>1054</v>
      </c>
      <c r="C676" s="21" t="s">
        <v>742</v>
      </c>
      <c r="D676" s="21" t="s">
        <v>743</v>
      </c>
      <c r="E676" s="2" t="s">
        <v>3630</v>
      </c>
      <c r="F676" s="21" t="s">
        <v>3480</v>
      </c>
      <c r="G676" s="21" t="s">
        <v>1034</v>
      </c>
      <c r="H676" s="21" t="s">
        <v>997</v>
      </c>
      <c r="I676" s="21" t="s">
        <v>5252</v>
      </c>
      <c r="J676" s="2" t="s">
        <v>3481</v>
      </c>
      <c r="K676" s="22" t="s">
        <v>1048</v>
      </c>
      <c r="L676" s="2" t="s">
        <v>3489</v>
      </c>
      <c r="M676" s="2" t="s">
        <v>3489</v>
      </c>
      <c r="N676" s="2" t="s">
        <v>3489</v>
      </c>
      <c r="O676" s="2" t="s">
        <v>1098</v>
      </c>
      <c r="P676" s="2" t="str">
        <f t="shared" si="20"/>
        <v>A-Onsite</v>
      </c>
      <c r="Q676" s="2" t="str">
        <f t="shared" si="21"/>
        <v>A-S2_Onsite</v>
      </c>
      <c r="R676" s="2" t="s">
        <v>3476</v>
      </c>
      <c r="S676" s="2" t="s">
        <v>1041</v>
      </c>
      <c r="T676" s="21" t="s">
        <v>3477</v>
      </c>
    </row>
    <row r="677" spans="1:20" x14ac:dyDescent="0.3">
      <c r="A677" s="21" t="s">
        <v>741</v>
      </c>
      <c r="B677" s="21" t="s">
        <v>1054</v>
      </c>
      <c r="C677" s="21" t="s">
        <v>742</v>
      </c>
      <c r="D677" s="21" t="s">
        <v>743</v>
      </c>
      <c r="E677" s="2" t="s">
        <v>3630</v>
      </c>
      <c r="F677" s="21" t="s">
        <v>3482</v>
      </c>
      <c r="G677" s="21" t="s">
        <v>1063</v>
      </c>
      <c r="H677" s="21" t="s">
        <v>3483</v>
      </c>
      <c r="I677" s="21" t="s">
        <v>5253</v>
      </c>
      <c r="J677" s="2" t="s">
        <v>3484</v>
      </c>
      <c r="K677" s="22" t="s">
        <v>1038</v>
      </c>
      <c r="L677" s="2" t="s">
        <v>3489</v>
      </c>
      <c r="M677" s="2" t="s">
        <v>3489</v>
      </c>
      <c r="N677" s="2" t="s">
        <v>3489</v>
      </c>
      <c r="O677" s="2" t="s">
        <v>1098</v>
      </c>
      <c r="P677" s="2" t="str">
        <f t="shared" si="20"/>
        <v>A-Onsite</v>
      </c>
      <c r="Q677" s="2" t="str">
        <f t="shared" si="21"/>
        <v>A-S2_Onsite</v>
      </c>
      <c r="R677" s="2" t="s">
        <v>3476</v>
      </c>
      <c r="S677" s="2" t="s">
        <v>1041</v>
      </c>
      <c r="T677" s="21" t="s">
        <v>3477</v>
      </c>
    </row>
    <row r="678" spans="1:20" x14ac:dyDescent="0.3">
      <c r="A678" s="21" t="s">
        <v>744</v>
      </c>
      <c r="B678" s="21" t="s">
        <v>1054</v>
      </c>
      <c r="C678" s="21" t="s">
        <v>745</v>
      </c>
      <c r="D678" s="21" t="s">
        <v>746</v>
      </c>
      <c r="E678" s="2" t="s">
        <v>3631</v>
      </c>
      <c r="F678" s="21" t="s">
        <v>3473</v>
      </c>
      <c r="G678" s="21" t="s">
        <v>1050</v>
      </c>
      <c r="H678" s="21" t="s">
        <v>3474</v>
      </c>
      <c r="I678" s="21" t="s">
        <v>5254</v>
      </c>
      <c r="J678" s="2" t="s">
        <v>3475</v>
      </c>
      <c r="K678" s="22" t="s">
        <v>1048</v>
      </c>
      <c r="L678" s="2" t="s">
        <v>1150</v>
      </c>
      <c r="M678" s="2" t="s">
        <v>1059</v>
      </c>
      <c r="N678" s="2" t="s">
        <v>1151</v>
      </c>
      <c r="O678" s="2" t="s">
        <v>1040</v>
      </c>
      <c r="P678" s="2" t="str">
        <f t="shared" si="20"/>
        <v>P-Onsite</v>
      </c>
      <c r="Q678" s="2" t="str">
        <f t="shared" si="21"/>
        <v>P-S2_Onsite</v>
      </c>
      <c r="R678" s="2" t="s">
        <v>3476</v>
      </c>
      <c r="S678" s="2" t="s">
        <v>1041</v>
      </c>
      <c r="T678" s="21" t="s">
        <v>3477</v>
      </c>
    </row>
    <row r="679" spans="1:20" x14ac:dyDescent="0.3">
      <c r="A679" s="21" t="s">
        <v>744</v>
      </c>
      <c r="B679" s="21" t="s">
        <v>1054</v>
      </c>
      <c r="C679" s="21" t="s">
        <v>745</v>
      </c>
      <c r="D679" s="21" t="s">
        <v>746</v>
      </c>
      <c r="E679" s="2" t="s">
        <v>3631</v>
      </c>
      <c r="F679" s="21" t="s">
        <v>3478</v>
      </c>
      <c r="G679" s="21" t="s">
        <v>1044</v>
      </c>
      <c r="H679" s="21" t="s">
        <v>1005</v>
      </c>
      <c r="I679" s="21" t="s">
        <v>5255</v>
      </c>
      <c r="J679" s="2" t="s">
        <v>3479</v>
      </c>
      <c r="K679" s="22" t="s">
        <v>1038</v>
      </c>
      <c r="L679" s="2" t="s">
        <v>1150</v>
      </c>
      <c r="M679" s="2" t="s">
        <v>1059</v>
      </c>
      <c r="N679" s="2" t="s">
        <v>1151</v>
      </c>
      <c r="O679" s="2" t="s">
        <v>1040</v>
      </c>
      <c r="P679" s="2" t="str">
        <f t="shared" si="20"/>
        <v>P-Onsite</v>
      </c>
      <c r="Q679" s="2" t="str">
        <f t="shared" si="21"/>
        <v>P-S2_Onsite</v>
      </c>
      <c r="R679" s="2" t="s">
        <v>3476</v>
      </c>
      <c r="S679" s="2" t="s">
        <v>1041</v>
      </c>
      <c r="T679" s="21" t="s">
        <v>3477</v>
      </c>
    </row>
    <row r="680" spans="1:20" x14ac:dyDescent="0.3">
      <c r="A680" s="21" t="s">
        <v>744</v>
      </c>
      <c r="B680" s="21" t="s">
        <v>1054</v>
      </c>
      <c r="C680" s="21" t="s">
        <v>745</v>
      </c>
      <c r="D680" s="21" t="s">
        <v>746</v>
      </c>
      <c r="E680" s="2" t="s">
        <v>3631</v>
      </c>
      <c r="F680" s="21" t="s">
        <v>3480</v>
      </c>
      <c r="G680" s="21" t="s">
        <v>1034</v>
      </c>
      <c r="H680" s="21" t="s">
        <v>997</v>
      </c>
      <c r="I680" s="21" t="s">
        <v>5256</v>
      </c>
      <c r="J680" s="2" t="s">
        <v>3481</v>
      </c>
      <c r="K680" s="22" t="s">
        <v>1048</v>
      </c>
      <c r="L680" s="2" t="s">
        <v>1150</v>
      </c>
      <c r="M680" s="2" t="s">
        <v>1059</v>
      </c>
      <c r="N680" s="2" t="s">
        <v>1151</v>
      </c>
      <c r="O680" s="2" t="s">
        <v>1040</v>
      </c>
      <c r="P680" s="2" t="str">
        <f t="shared" si="20"/>
        <v>P-Onsite</v>
      </c>
      <c r="Q680" s="2" t="str">
        <f t="shared" si="21"/>
        <v>P-S2_Onsite</v>
      </c>
      <c r="R680" s="2" t="s">
        <v>3476</v>
      </c>
      <c r="S680" s="2" t="s">
        <v>1041</v>
      </c>
      <c r="T680" s="21" t="s">
        <v>3477</v>
      </c>
    </row>
    <row r="681" spans="1:20" x14ac:dyDescent="0.3">
      <c r="A681" s="21" t="s">
        <v>744</v>
      </c>
      <c r="B681" s="21" t="s">
        <v>1054</v>
      </c>
      <c r="C681" s="21" t="s">
        <v>745</v>
      </c>
      <c r="D681" s="21" t="s">
        <v>746</v>
      </c>
      <c r="E681" s="2" t="s">
        <v>3631</v>
      </c>
      <c r="F681" s="21" t="s">
        <v>3482</v>
      </c>
      <c r="G681" s="21" t="s">
        <v>1063</v>
      </c>
      <c r="H681" s="21" t="s">
        <v>3483</v>
      </c>
      <c r="I681" s="21" t="s">
        <v>5257</v>
      </c>
      <c r="J681" s="2" t="s">
        <v>3484</v>
      </c>
      <c r="K681" s="22" t="s">
        <v>1038</v>
      </c>
      <c r="L681" s="2" t="s">
        <v>1150</v>
      </c>
      <c r="M681" s="2" t="s">
        <v>1059</v>
      </c>
      <c r="N681" s="2" t="s">
        <v>1151</v>
      </c>
      <c r="O681" s="2" t="s">
        <v>1040</v>
      </c>
      <c r="P681" s="2" t="str">
        <f t="shared" si="20"/>
        <v>P-Onsite</v>
      </c>
      <c r="Q681" s="2" t="str">
        <f t="shared" si="21"/>
        <v>P-S2_Onsite</v>
      </c>
      <c r="R681" s="2" t="s">
        <v>3476</v>
      </c>
      <c r="S681" s="2" t="s">
        <v>1041</v>
      </c>
      <c r="T681" s="21" t="s">
        <v>3477</v>
      </c>
    </row>
    <row r="682" spans="1:20" x14ac:dyDescent="0.3">
      <c r="A682" s="21" t="s">
        <v>747</v>
      </c>
      <c r="B682" s="21" t="s">
        <v>1054</v>
      </c>
      <c r="C682" s="21" t="s">
        <v>748</v>
      </c>
      <c r="D682" s="21" t="s">
        <v>749</v>
      </c>
      <c r="E682" s="2" t="s">
        <v>3632</v>
      </c>
      <c r="F682" s="21" t="s">
        <v>3473</v>
      </c>
      <c r="G682" s="21" t="s">
        <v>1050</v>
      </c>
      <c r="H682" s="21" t="s">
        <v>3474</v>
      </c>
      <c r="I682" s="21" t="s">
        <v>5258</v>
      </c>
      <c r="J682" s="2" t="s">
        <v>3475</v>
      </c>
      <c r="K682" s="22" t="s">
        <v>1048</v>
      </c>
      <c r="L682" s="2" t="s">
        <v>3489</v>
      </c>
      <c r="M682" s="2" t="s">
        <v>3489</v>
      </c>
      <c r="N682" s="2" t="s">
        <v>3489</v>
      </c>
      <c r="O682" s="2" t="s">
        <v>1098</v>
      </c>
      <c r="P682" s="2" t="str">
        <f t="shared" si="20"/>
        <v>A-Onsite</v>
      </c>
      <c r="Q682" s="2" t="str">
        <f t="shared" si="21"/>
        <v>A-S2_Onsite</v>
      </c>
      <c r="R682" s="2" t="s">
        <v>3476</v>
      </c>
      <c r="S682" s="2" t="s">
        <v>1041</v>
      </c>
      <c r="T682" s="21" t="s">
        <v>3477</v>
      </c>
    </row>
    <row r="683" spans="1:20" x14ac:dyDescent="0.3">
      <c r="A683" s="21" t="s">
        <v>747</v>
      </c>
      <c r="B683" s="21" t="s">
        <v>1054</v>
      </c>
      <c r="C683" s="21" t="s">
        <v>748</v>
      </c>
      <c r="D683" s="21" t="s">
        <v>749</v>
      </c>
      <c r="E683" s="2" t="s">
        <v>3632</v>
      </c>
      <c r="F683" s="21" t="s">
        <v>3478</v>
      </c>
      <c r="G683" s="21" t="s">
        <v>1044</v>
      </c>
      <c r="H683" s="21" t="s">
        <v>1005</v>
      </c>
      <c r="I683" s="21" t="s">
        <v>5259</v>
      </c>
      <c r="J683" s="2" t="s">
        <v>3479</v>
      </c>
      <c r="K683" s="22" t="s">
        <v>1038</v>
      </c>
      <c r="L683" s="2" t="s">
        <v>3489</v>
      </c>
      <c r="M683" s="2" t="s">
        <v>3489</v>
      </c>
      <c r="N683" s="2" t="s">
        <v>3489</v>
      </c>
      <c r="O683" s="2" t="s">
        <v>1098</v>
      </c>
      <c r="P683" s="2" t="str">
        <f t="shared" si="20"/>
        <v>A-Onsite</v>
      </c>
      <c r="Q683" s="2" t="str">
        <f t="shared" si="21"/>
        <v>A-S2_Onsite</v>
      </c>
      <c r="R683" s="2" t="s">
        <v>3476</v>
      </c>
      <c r="S683" s="2" t="s">
        <v>1041</v>
      </c>
      <c r="T683" s="21" t="s">
        <v>3477</v>
      </c>
    </row>
    <row r="684" spans="1:20" x14ac:dyDescent="0.3">
      <c r="A684" s="21" t="s">
        <v>747</v>
      </c>
      <c r="B684" s="21" t="s">
        <v>1054</v>
      </c>
      <c r="C684" s="21" t="s">
        <v>748</v>
      </c>
      <c r="D684" s="21" t="s">
        <v>749</v>
      </c>
      <c r="E684" s="2" t="s">
        <v>3632</v>
      </c>
      <c r="F684" s="21" t="s">
        <v>3480</v>
      </c>
      <c r="G684" s="21" t="s">
        <v>1034</v>
      </c>
      <c r="H684" s="21" t="s">
        <v>997</v>
      </c>
      <c r="I684" s="21" t="s">
        <v>5260</v>
      </c>
      <c r="J684" s="2" t="s">
        <v>3481</v>
      </c>
      <c r="K684" s="22" t="s">
        <v>1048</v>
      </c>
      <c r="L684" s="2" t="s">
        <v>3489</v>
      </c>
      <c r="M684" s="2" t="s">
        <v>3489</v>
      </c>
      <c r="N684" s="2" t="s">
        <v>3489</v>
      </c>
      <c r="O684" s="2" t="s">
        <v>1098</v>
      </c>
      <c r="P684" s="2" t="str">
        <f t="shared" si="20"/>
        <v>A-Onsite</v>
      </c>
      <c r="Q684" s="2" t="str">
        <f t="shared" si="21"/>
        <v>A-S2_Onsite</v>
      </c>
      <c r="R684" s="2" t="s">
        <v>3476</v>
      </c>
      <c r="S684" s="2" t="s">
        <v>1041</v>
      </c>
      <c r="T684" s="21" t="s">
        <v>3477</v>
      </c>
    </row>
    <row r="685" spans="1:20" x14ac:dyDescent="0.3">
      <c r="A685" s="21" t="s">
        <v>747</v>
      </c>
      <c r="B685" s="21" t="s">
        <v>1054</v>
      </c>
      <c r="C685" s="21" t="s">
        <v>748</v>
      </c>
      <c r="D685" s="21" t="s">
        <v>749</v>
      </c>
      <c r="E685" s="2" t="s">
        <v>3632</v>
      </c>
      <c r="F685" s="21" t="s">
        <v>3482</v>
      </c>
      <c r="G685" s="21" t="s">
        <v>1063</v>
      </c>
      <c r="H685" s="21" t="s">
        <v>3483</v>
      </c>
      <c r="I685" s="21" t="s">
        <v>5261</v>
      </c>
      <c r="J685" s="2" t="s">
        <v>3484</v>
      </c>
      <c r="K685" s="22" t="s">
        <v>1038</v>
      </c>
      <c r="L685" s="2" t="s">
        <v>3489</v>
      </c>
      <c r="M685" s="2" t="s">
        <v>3489</v>
      </c>
      <c r="N685" s="2" t="s">
        <v>3489</v>
      </c>
      <c r="O685" s="2" t="s">
        <v>1098</v>
      </c>
      <c r="P685" s="2" t="str">
        <f t="shared" si="20"/>
        <v>A-Onsite</v>
      </c>
      <c r="Q685" s="2" t="str">
        <f t="shared" si="21"/>
        <v>A-S2_Onsite</v>
      </c>
      <c r="R685" s="2" t="s">
        <v>3476</v>
      </c>
      <c r="S685" s="2" t="s">
        <v>1041</v>
      </c>
      <c r="T685" s="21" t="s">
        <v>3477</v>
      </c>
    </row>
    <row r="686" spans="1:20" x14ac:dyDescent="0.3">
      <c r="A686" s="21" t="s">
        <v>753</v>
      </c>
      <c r="B686" s="21" t="s">
        <v>1054</v>
      </c>
      <c r="C686" s="21" t="s">
        <v>754</v>
      </c>
      <c r="D686" s="21" t="s">
        <v>755</v>
      </c>
      <c r="E686" s="2" t="s">
        <v>3633</v>
      </c>
      <c r="F686" s="21" t="s">
        <v>3473</v>
      </c>
      <c r="G686" s="21" t="s">
        <v>1050</v>
      </c>
      <c r="H686" s="21" t="s">
        <v>3474</v>
      </c>
      <c r="I686" s="21" t="s">
        <v>5262</v>
      </c>
      <c r="J686" s="2" t="s">
        <v>3475</v>
      </c>
      <c r="K686" s="22" t="s">
        <v>1048</v>
      </c>
      <c r="L686" s="2" t="s">
        <v>1157</v>
      </c>
      <c r="M686" s="2" t="s">
        <v>1059</v>
      </c>
      <c r="N686" s="2" t="s">
        <v>1158</v>
      </c>
      <c r="O686" s="2" t="s">
        <v>1098</v>
      </c>
      <c r="P686" s="2" t="str">
        <f t="shared" si="20"/>
        <v>A-Onsite</v>
      </c>
      <c r="Q686" s="2" t="str">
        <f t="shared" si="21"/>
        <v>A-S2_Onsite</v>
      </c>
      <c r="R686" s="2" t="s">
        <v>3476</v>
      </c>
      <c r="S686" s="2" t="s">
        <v>1041</v>
      </c>
      <c r="T686" s="21" t="s">
        <v>3477</v>
      </c>
    </row>
    <row r="687" spans="1:20" x14ac:dyDescent="0.3">
      <c r="A687" s="21" t="s">
        <v>753</v>
      </c>
      <c r="B687" s="21" t="s">
        <v>1054</v>
      </c>
      <c r="C687" s="21" t="s">
        <v>754</v>
      </c>
      <c r="D687" s="21" t="s">
        <v>755</v>
      </c>
      <c r="E687" s="2" t="s">
        <v>3633</v>
      </c>
      <c r="F687" s="21" t="s">
        <v>3478</v>
      </c>
      <c r="G687" s="21" t="s">
        <v>1044</v>
      </c>
      <c r="H687" s="21" t="s">
        <v>1005</v>
      </c>
      <c r="I687" s="21" t="s">
        <v>5263</v>
      </c>
      <c r="J687" s="2" t="s">
        <v>3479</v>
      </c>
      <c r="K687" s="22" t="s">
        <v>1038</v>
      </c>
      <c r="L687" s="2" t="s">
        <v>1157</v>
      </c>
      <c r="M687" s="2" t="s">
        <v>1059</v>
      </c>
      <c r="N687" s="2" t="s">
        <v>1158</v>
      </c>
      <c r="O687" s="2" t="s">
        <v>1098</v>
      </c>
      <c r="P687" s="2" t="str">
        <f t="shared" si="20"/>
        <v>A-Onsite</v>
      </c>
      <c r="Q687" s="2" t="str">
        <f t="shared" si="21"/>
        <v>A-S2_Onsite</v>
      </c>
      <c r="R687" s="2" t="s">
        <v>3476</v>
      </c>
      <c r="S687" s="2" t="s">
        <v>1041</v>
      </c>
      <c r="T687" s="21" t="s">
        <v>3477</v>
      </c>
    </row>
    <row r="688" spans="1:20" x14ac:dyDescent="0.3">
      <c r="A688" s="21" t="s">
        <v>753</v>
      </c>
      <c r="B688" s="21" t="s">
        <v>1054</v>
      </c>
      <c r="C688" s="21" t="s">
        <v>754</v>
      </c>
      <c r="D688" s="21" t="s">
        <v>755</v>
      </c>
      <c r="E688" s="2" t="s">
        <v>3633</v>
      </c>
      <c r="F688" s="21" t="s">
        <v>3480</v>
      </c>
      <c r="G688" s="21" t="s">
        <v>1034</v>
      </c>
      <c r="H688" s="21" t="s">
        <v>997</v>
      </c>
      <c r="I688" s="21" t="s">
        <v>5264</v>
      </c>
      <c r="J688" s="2" t="s">
        <v>3481</v>
      </c>
      <c r="K688" s="22" t="s">
        <v>1048</v>
      </c>
      <c r="L688" s="2" t="s">
        <v>1157</v>
      </c>
      <c r="M688" s="2" t="s">
        <v>1059</v>
      </c>
      <c r="N688" s="2" t="s">
        <v>1158</v>
      </c>
      <c r="O688" s="2" t="s">
        <v>1098</v>
      </c>
      <c r="P688" s="2" t="str">
        <f t="shared" si="20"/>
        <v>A-Onsite</v>
      </c>
      <c r="Q688" s="2" t="str">
        <f t="shared" si="21"/>
        <v>A-S2_Onsite</v>
      </c>
      <c r="R688" s="2" t="s">
        <v>3476</v>
      </c>
      <c r="S688" s="2" t="s">
        <v>1041</v>
      </c>
      <c r="T688" s="21" t="s">
        <v>3477</v>
      </c>
    </row>
    <row r="689" spans="1:20" x14ac:dyDescent="0.3">
      <c r="A689" s="21" t="s">
        <v>753</v>
      </c>
      <c r="B689" s="21" t="s">
        <v>1054</v>
      </c>
      <c r="C689" s="21" t="s">
        <v>754</v>
      </c>
      <c r="D689" s="21" t="s">
        <v>755</v>
      </c>
      <c r="E689" s="2" t="s">
        <v>3633</v>
      </c>
      <c r="F689" s="21" t="s">
        <v>3482</v>
      </c>
      <c r="G689" s="21" t="s">
        <v>1063</v>
      </c>
      <c r="H689" s="21" t="s">
        <v>3483</v>
      </c>
      <c r="I689" s="21" t="s">
        <v>5265</v>
      </c>
      <c r="J689" s="2" t="s">
        <v>3484</v>
      </c>
      <c r="K689" s="22" t="s">
        <v>1038</v>
      </c>
      <c r="L689" s="2" t="s">
        <v>1157</v>
      </c>
      <c r="M689" s="2" t="s">
        <v>1059</v>
      </c>
      <c r="N689" s="2" t="s">
        <v>1158</v>
      </c>
      <c r="O689" s="2" t="s">
        <v>1098</v>
      </c>
      <c r="P689" s="2" t="str">
        <f t="shared" si="20"/>
        <v>A-Onsite</v>
      </c>
      <c r="Q689" s="2" t="str">
        <f t="shared" si="21"/>
        <v>A-S2_Onsite</v>
      </c>
      <c r="R689" s="2" t="s">
        <v>3476</v>
      </c>
      <c r="S689" s="2" t="s">
        <v>1041</v>
      </c>
      <c r="T689" s="21" t="s">
        <v>3477</v>
      </c>
    </row>
    <row r="690" spans="1:20" x14ac:dyDescent="0.3">
      <c r="A690" s="21" t="s">
        <v>756</v>
      </c>
      <c r="B690" s="21" t="s">
        <v>1054</v>
      </c>
      <c r="C690" s="21" t="s">
        <v>757</v>
      </c>
      <c r="D690" s="21" t="s">
        <v>758</v>
      </c>
      <c r="E690" s="2" t="s">
        <v>1476</v>
      </c>
      <c r="F690" s="21" t="s">
        <v>3473</v>
      </c>
      <c r="G690" s="21" t="s">
        <v>1050</v>
      </c>
      <c r="H690" s="21" t="s">
        <v>3474</v>
      </c>
      <c r="I690" s="21" t="s">
        <v>5266</v>
      </c>
      <c r="J690" s="2" t="s">
        <v>3475</v>
      </c>
      <c r="K690" s="22" t="s">
        <v>1048</v>
      </c>
      <c r="L690" s="2" t="s">
        <v>3489</v>
      </c>
      <c r="M690" s="2" t="s">
        <v>3489</v>
      </c>
      <c r="N690" s="2" t="s">
        <v>3489</v>
      </c>
      <c r="O690" s="2" t="s">
        <v>1098</v>
      </c>
      <c r="P690" s="2" t="str">
        <f t="shared" si="20"/>
        <v>A-Onsite</v>
      </c>
      <c r="Q690" s="2" t="str">
        <f t="shared" si="21"/>
        <v>A-S2_Onsite</v>
      </c>
      <c r="R690" s="2" t="s">
        <v>3476</v>
      </c>
      <c r="S690" s="2" t="s">
        <v>1041</v>
      </c>
      <c r="T690" s="21" t="s">
        <v>3477</v>
      </c>
    </row>
    <row r="691" spans="1:20" x14ac:dyDescent="0.3">
      <c r="A691" s="21" t="s">
        <v>759</v>
      </c>
      <c r="B691" s="21" t="s">
        <v>1054</v>
      </c>
      <c r="C691" s="21" t="s">
        <v>760</v>
      </c>
      <c r="D691" s="21" t="s">
        <v>761</v>
      </c>
      <c r="E691" s="2" t="s">
        <v>3634</v>
      </c>
      <c r="F691" s="21" t="s">
        <v>3473</v>
      </c>
      <c r="G691" s="21" t="s">
        <v>1050</v>
      </c>
      <c r="H691" s="21" t="s">
        <v>3474</v>
      </c>
      <c r="I691" s="21" t="s">
        <v>5267</v>
      </c>
      <c r="J691" s="2" t="s">
        <v>3475</v>
      </c>
      <c r="K691" s="22" t="s">
        <v>1048</v>
      </c>
      <c r="L691" s="2" t="s">
        <v>1205</v>
      </c>
      <c r="M691" s="2" t="s">
        <v>1059</v>
      </c>
      <c r="N691" s="2" t="s">
        <v>1206</v>
      </c>
      <c r="O691" s="2" t="s">
        <v>1040</v>
      </c>
      <c r="P691" s="2" t="str">
        <f t="shared" si="20"/>
        <v>P-Onsite</v>
      </c>
      <c r="Q691" s="2" t="str">
        <f t="shared" si="21"/>
        <v>P-S2_Onsite</v>
      </c>
      <c r="R691" s="2" t="s">
        <v>3476</v>
      </c>
      <c r="S691" s="2" t="s">
        <v>1041</v>
      </c>
      <c r="T691" s="21" t="s">
        <v>3477</v>
      </c>
    </row>
    <row r="692" spans="1:20" x14ac:dyDescent="0.3">
      <c r="A692" s="21" t="s">
        <v>759</v>
      </c>
      <c r="B692" s="21" t="s">
        <v>1054</v>
      </c>
      <c r="C692" s="21" t="s">
        <v>760</v>
      </c>
      <c r="D692" s="21" t="s">
        <v>761</v>
      </c>
      <c r="E692" s="2" t="s">
        <v>3634</v>
      </c>
      <c r="F692" s="21" t="s">
        <v>3478</v>
      </c>
      <c r="G692" s="21" t="s">
        <v>1044</v>
      </c>
      <c r="H692" s="21" t="s">
        <v>1005</v>
      </c>
      <c r="I692" s="21" t="s">
        <v>5268</v>
      </c>
      <c r="J692" s="2" t="s">
        <v>3479</v>
      </c>
      <c r="K692" s="22" t="s">
        <v>1038</v>
      </c>
      <c r="L692" s="2" t="s">
        <v>1205</v>
      </c>
      <c r="M692" s="2" t="s">
        <v>1059</v>
      </c>
      <c r="N692" s="2" t="s">
        <v>1206</v>
      </c>
      <c r="O692" s="2" t="s">
        <v>1040</v>
      </c>
      <c r="P692" s="2" t="str">
        <f t="shared" si="20"/>
        <v>P-Onsite</v>
      </c>
      <c r="Q692" s="2" t="str">
        <f t="shared" si="21"/>
        <v>P-S2_Onsite</v>
      </c>
      <c r="R692" s="2" t="s">
        <v>3476</v>
      </c>
      <c r="S692" s="2" t="s">
        <v>1041</v>
      </c>
      <c r="T692" s="21" t="s">
        <v>3477</v>
      </c>
    </row>
    <row r="693" spans="1:20" x14ac:dyDescent="0.3">
      <c r="A693" s="21" t="s">
        <v>759</v>
      </c>
      <c r="B693" s="21" t="s">
        <v>1054</v>
      </c>
      <c r="C693" s="21" t="s">
        <v>760</v>
      </c>
      <c r="D693" s="21" t="s">
        <v>761</v>
      </c>
      <c r="E693" s="2" t="s">
        <v>3634</v>
      </c>
      <c r="F693" s="21" t="s">
        <v>3480</v>
      </c>
      <c r="G693" s="21" t="s">
        <v>1034</v>
      </c>
      <c r="H693" s="21" t="s">
        <v>997</v>
      </c>
      <c r="I693" s="21" t="s">
        <v>5269</v>
      </c>
      <c r="J693" s="2" t="s">
        <v>3481</v>
      </c>
      <c r="K693" s="22" t="s">
        <v>1048</v>
      </c>
      <c r="L693" s="2" t="s">
        <v>1205</v>
      </c>
      <c r="M693" s="2" t="s">
        <v>1059</v>
      </c>
      <c r="N693" s="2" t="s">
        <v>1206</v>
      </c>
      <c r="O693" s="2" t="s">
        <v>1040</v>
      </c>
      <c r="P693" s="2" t="str">
        <f t="shared" si="20"/>
        <v>P-Onsite</v>
      </c>
      <c r="Q693" s="2" t="str">
        <f t="shared" si="21"/>
        <v>P-S2_Onsite</v>
      </c>
      <c r="R693" s="2" t="s">
        <v>3476</v>
      </c>
      <c r="S693" s="2" t="s">
        <v>1041</v>
      </c>
      <c r="T693" s="21" t="s">
        <v>3477</v>
      </c>
    </row>
    <row r="694" spans="1:20" x14ac:dyDescent="0.3">
      <c r="A694" s="21" t="s">
        <v>759</v>
      </c>
      <c r="B694" s="21" t="s">
        <v>1054</v>
      </c>
      <c r="C694" s="21" t="s">
        <v>760</v>
      </c>
      <c r="D694" s="21" t="s">
        <v>761</v>
      </c>
      <c r="E694" s="2" t="s">
        <v>3634</v>
      </c>
      <c r="F694" s="21" t="s">
        <v>3482</v>
      </c>
      <c r="G694" s="21" t="s">
        <v>1063</v>
      </c>
      <c r="H694" s="21" t="s">
        <v>3483</v>
      </c>
      <c r="I694" s="21" t="s">
        <v>5270</v>
      </c>
      <c r="J694" s="2" t="s">
        <v>3484</v>
      </c>
      <c r="K694" s="22" t="s">
        <v>1038</v>
      </c>
      <c r="L694" s="2" t="s">
        <v>1205</v>
      </c>
      <c r="M694" s="2" t="s">
        <v>1059</v>
      </c>
      <c r="N694" s="2" t="s">
        <v>1206</v>
      </c>
      <c r="O694" s="2" t="s">
        <v>1040</v>
      </c>
      <c r="P694" s="2" t="str">
        <f t="shared" si="20"/>
        <v>P-Onsite</v>
      </c>
      <c r="Q694" s="2" t="str">
        <f t="shared" si="21"/>
        <v>P-S2_Onsite</v>
      </c>
      <c r="R694" s="2" t="s">
        <v>3476</v>
      </c>
      <c r="S694" s="2" t="s">
        <v>1041</v>
      </c>
      <c r="T694" s="21" t="s">
        <v>3477</v>
      </c>
    </row>
    <row r="695" spans="1:20" x14ac:dyDescent="0.3">
      <c r="A695" s="21" t="s">
        <v>762</v>
      </c>
      <c r="B695" s="21" t="s">
        <v>1054</v>
      </c>
      <c r="C695" s="21" t="s">
        <v>763</v>
      </c>
      <c r="D695" s="21" t="s">
        <v>764</v>
      </c>
      <c r="E695" s="2" t="s">
        <v>1480</v>
      </c>
      <c r="F695" s="21" t="s">
        <v>3480</v>
      </c>
      <c r="G695" s="21" t="s">
        <v>1034</v>
      </c>
      <c r="H695" s="21" t="s">
        <v>997</v>
      </c>
      <c r="I695" s="21" t="s">
        <v>5271</v>
      </c>
      <c r="J695" s="2" t="s">
        <v>3481</v>
      </c>
      <c r="K695" s="22" t="s">
        <v>1048</v>
      </c>
      <c r="L695" s="2" t="s">
        <v>1089</v>
      </c>
      <c r="M695" s="2" t="s">
        <v>1059</v>
      </c>
      <c r="N695" s="2" t="s">
        <v>1124</v>
      </c>
      <c r="O695" s="2" t="s">
        <v>1040</v>
      </c>
      <c r="P695" s="2" t="str">
        <f t="shared" si="20"/>
        <v>P-Onsite</v>
      </c>
      <c r="Q695" s="2" t="str">
        <f t="shared" si="21"/>
        <v>P-S2_Onsite</v>
      </c>
      <c r="R695" s="2" t="s">
        <v>3476</v>
      </c>
      <c r="S695" s="2" t="s">
        <v>1041</v>
      </c>
      <c r="T695" s="21" t="s">
        <v>3477</v>
      </c>
    </row>
    <row r="696" spans="1:20" x14ac:dyDescent="0.3">
      <c r="A696" s="21" t="s">
        <v>762</v>
      </c>
      <c r="B696" s="21" t="s">
        <v>1054</v>
      </c>
      <c r="C696" s="21" t="s">
        <v>763</v>
      </c>
      <c r="D696" s="21" t="s">
        <v>764</v>
      </c>
      <c r="E696" s="2" t="s">
        <v>1480</v>
      </c>
      <c r="F696" s="21" t="s">
        <v>3482</v>
      </c>
      <c r="G696" s="21" t="s">
        <v>1063</v>
      </c>
      <c r="H696" s="21" t="s">
        <v>3483</v>
      </c>
      <c r="I696" s="21" t="s">
        <v>5272</v>
      </c>
      <c r="J696" s="2" t="s">
        <v>3484</v>
      </c>
      <c r="K696" s="22" t="s">
        <v>1038</v>
      </c>
      <c r="L696" s="2" t="s">
        <v>1089</v>
      </c>
      <c r="M696" s="2" t="s">
        <v>1059</v>
      </c>
      <c r="N696" s="2" t="s">
        <v>1124</v>
      </c>
      <c r="O696" s="2" t="s">
        <v>1040</v>
      </c>
      <c r="P696" s="2" t="str">
        <f t="shared" si="20"/>
        <v>P-Onsite</v>
      </c>
      <c r="Q696" s="2" t="str">
        <f t="shared" si="21"/>
        <v>P-S2_Onsite</v>
      </c>
      <c r="R696" s="2" t="s">
        <v>3476</v>
      </c>
      <c r="S696" s="2" t="s">
        <v>1041</v>
      </c>
      <c r="T696" s="21" t="s">
        <v>3477</v>
      </c>
    </row>
    <row r="697" spans="1:20" x14ac:dyDescent="0.3">
      <c r="A697" s="21" t="s">
        <v>765</v>
      </c>
      <c r="B697" s="21" t="s">
        <v>1054</v>
      </c>
      <c r="C697" s="21" t="s">
        <v>766</v>
      </c>
      <c r="D697" s="21" t="s">
        <v>767</v>
      </c>
      <c r="E697" s="2" t="s">
        <v>1483</v>
      </c>
      <c r="F697" s="21" t="s">
        <v>3473</v>
      </c>
      <c r="G697" s="21" t="s">
        <v>1050</v>
      </c>
      <c r="H697" s="21" t="s">
        <v>3474</v>
      </c>
      <c r="I697" s="21" t="s">
        <v>5273</v>
      </c>
      <c r="J697" s="2" t="s">
        <v>3475</v>
      </c>
      <c r="K697" s="22" t="s">
        <v>1048</v>
      </c>
      <c r="L697" s="2" t="s">
        <v>1300</v>
      </c>
      <c r="M697" s="2" t="s">
        <v>1059</v>
      </c>
      <c r="N697" s="2" t="s">
        <v>1375</v>
      </c>
      <c r="O697" s="2" t="s">
        <v>1040</v>
      </c>
      <c r="P697" s="2" t="str">
        <f t="shared" si="20"/>
        <v>P-Onsite</v>
      </c>
      <c r="Q697" s="2" t="str">
        <f t="shared" si="21"/>
        <v>P-S2_Onsite</v>
      </c>
      <c r="R697" s="2" t="s">
        <v>3476</v>
      </c>
      <c r="S697" s="2" t="s">
        <v>1041</v>
      </c>
      <c r="T697" s="21" t="s">
        <v>3477</v>
      </c>
    </row>
    <row r="698" spans="1:20" x14ac:dyDescent="0.3">
      <c r="A698" s="21" t="s">
        <v>765</v>
      </c>
      <c r="B698" s="21" t="s">
        <v>1054</v>
      </c>
      <c r="C698" s="21" t="s">
        <v>766</v>
      </c>
      <c r="D698" s="21" t="s">
        <v>767</v>
      </c>
      <c r="E698" s="2" t="s">
        <v>1483</v>
      </c>
      <c r="F698" s="21" t="s">
        <v>3478</v>
      </c>
      <c r="G698" s="21" t="s">
        <v>1044</v>
      </c>
      <c r="H698" s="21" t="s">
        <v>1005</v>
      </c>
      <c r="I698" s="21" t="s">
        <v>5274</v>
      </c>
      <c r="J698" s="2" t="s">
        <v>3479</v>
      </c>
      <c r="K698" s="22" t="s">
        <v>1038</v>
      </c>
      <c r="L698" s="2" t="s">
        <v>1300</v>
      </c>
      <c r="M698" s="2" t="s">
        <v>1059</v>
      </c>
      <c r="N698" s="2" t="s">
        <v>1375</v>
      </c>
      <c r="O698" s="2" t="s">
        <v>1040</v>
      </c>
      <c r="P698" s="2" t="str">
        <f t="shared" si="20"/>
        <v>P-Onsite</v>
      </c>
      <c r="Q698" s="2" t="str">
        <f t="shared" si="21"/>
        <v>P-S2_Onsite</v>
      </c>
      <c r="R698" s="2" t="s">
        <v>3476</v>
      </c>
      <c r="S698" s="2" t="s">
        <v>1041</v>
      </c>
      <c r="T698" s="21" t="s">
        <v>3477</v>
      </c>
    </row>
    <row r="699" spans="1:20" x14ac:dyDescent="0.3">
      <c r="A699" s="21" t="s">
        <v>765</v>
      </c>
      <c r="B699" s="21" t="s">
        <v>1054</v>
      </c>
      <c r="C699" s="21" t="s">
        <v>766</v>
      </c>
      <c r="D699" s="21" t="s">
        <v>767</v>
      </c>
      <c r="E699" s="2" t="s">
        <v>1483</v>
      </c>
      <c r="F699" s="21" t="s">
        <v>3482</v>
      </c>
      <c r="G699" s="21" t="s">
        <v>1063</v>
      </c>
      <c r="H699" s="21" t="s">
        <v>3483</v>
      </c>
      <c r="I699" s="21" t="s">
        <v>5275</v>
      </c>
      <c r="J699" s="2" t="s">
        <v>3484</v>
      </c>
      <c r="K699" s="22" t="s">
        <v>1038</v>
      </c>
      <c r="L699" s="2" t="s">
        <v>1300</v>
      </c>
      <c r="M699" s="2" t="s">
        <v>1059</v>
      </c>
      <c r="N699" s="2" t="s">
        <v>1375</v>
      </c>
      <c r="O699" s="2" t="s">
        <v>1040</v>
      </c>
      <c r="P699" s="2" t="str">
        <f t="shared" si="20"/>
        <v>P-Onsite</v>
      </c>
      <c r="Q699" s="2" t="str">
        <f t="shared" si="21"/>
        <v>P-S2_Onsite</v>
      </c>
      <c r="R699" s="2" t="s">
        <v>3476</v>
      </c>
      <c r="S699" s="2" t="s">
        <v>1041</v>
      </c>
      <c r="T699" s="21" t="s">
        <v>3477</v>
      </c>
    </row>
    <row r="700" spans="1:20" x14ac:dyDescent="0.3">
      <c r="A700" s="21" t="s">
        <v>768</v>
      </c>
      <c r="B700" s="21" t="s">
        <v>1054</v>
      </c>
      <c r="C700" s="21" t="s">
        <v>769</v>
      </c>
      <c r="D700" s="21" t="s">
        <v>770</v>
      </c>
      <c r="E700" s="2" t="s">
        <v>3635</v>
      </c>
      <c r="F700" s="21" t="s">
        <v>3478</v>
      </c>
      <c r="G700" s="21" t="s">
        <v>1044</v>
      </c>
      <c r="H700" s="21" t="s">
        <v>1005</v>
      </c>
      <c r="I700" s="21" t="s">
        <v>5276</v>
      </c>
      <c r="J700" s="2" t="s">
        <v>3479</v>
      </c>
      <c r="K700" s="22" t="s">
        <v>1038</v>
      </c>
      <c r="L700" s="2" t="s">
        <v>1164</v>
      </c>
      <c r="M700" s="2" t="s">
        <v>1059</v>
      </c>
      <c r="N700" s="2" t="s">
        <v>1209</v>
      </c>
      <c r="O700" s="2" t="s">
        <v>1040</v>
      </c>
      <c r="P700" s="2" t="str">
        <f t="shared" si="20"/>
        <v>P-Onsite</v>
      </c>
      <c r="Q700" s="2" t="str">
        <f t="shared" si="21"/>
        <v>P-S2_Onsite</v>
      </c>
      <c r="R700" s="2" t="s">
        <v>3476</v>
      </c>
      <c r="S700" s="2" t="s">
        <v>1041</v>
      </c>
      <c r="T700" s="21" t="s">
        <v>3477</v>
      </c>
    </row>
    <row r="701" spans="1:20" x14ac:dyDescent="0.3">
      <c r="A701" s="21" t="s">
        <v>768</v>
      </c>
      <c r="B701" s="21" t="s">
        <v>1054</v>
      </c>
      <c r="C701" s="21" t="s">
        <v>769</v>
      </c>
      <c r="D701" s="21" t="s">
        <v>770</v>
      </c>
      <c r="E701" s="2" t="s">
        <v>3635</v>
      </c>
      <c r="F701" s="21" t="s">
        <v>3482</v>
      </c>
      <c r="G701" s="21" t="s">
        <v>1063</v>
      </c>
      <c r="H701" s="21" t="s">
        <v>3483</v>
      </c>
      <c r="I701" s="21" t="s">
        <v>5277</v>
      </c>
      <c r="J701" s="2" t="s">
        <v>3484</v>
      </c>
      <c r="K701" s="22" t="s">
        <v>1038</v>
      </c>
      <c r="L701" s="2" t="s">
        <v>1164</v>
      </c>
      <c r="M701" s="2" t="s">
        <v>1059</v>
      </c>
      <c r="N701" s="2" t="s">
        <v>1209</v>
      </c>
      <c r="O701" s="2" t="s">
        <v>1040</v>
      </c>
      <c r="P701" s="2" t="str">
        <f t="shared" si="20"/>
        <v>P-Onsite</v>
      </c>
      <c r="Q701" s="2" t="str">
        <f t="shared" si="21"/>
        <v>P-S2_Onsite</v>
      </c>
      <c r="R701" s="2" t="s">
        <v>3476</v>
      </c>
      <c r="S701" s="2" t="s">
        <v>1041</v>
      </c>
      <c r="T701" s="21" t="s">
        <v>3477</v>
      </c>
    </row>
    <row r="702" spans="1:20" x14ac:dyDescent="0.3">
      <c r="A702" s="21" t="s">
        <v>768</v>
      </c>
      <c r="B702" s="21" t="s">
        <v>1054</v>
      </c>
      <c r="C702" s="21" t="s">
        <v>769</v>
      </c>
      <c r="D702" s="21" t="s">
        <v>770</v>
      </c>
      <c r="E702" s="2" t="s">
        <v>3635</v>
      </c>
      <c r="F702" s="21" t="s">
        <v>3480</v>
      </c>
      <c r="G702" s="21" t="s">
        <v>1034</v>
      </c>
      <c r="H702" s="21" t="s">
        <v>997</v>
      </c>
      <c r="I702" s="21" t="s">
        <v>5278</v>
      </c>
      <c r="J702" s="2" t="s">
        <v>3481</v>
      </c>
      <c r="K702" s="22" t="s">
        <v>1048</v>
      </c>
      <c r="L702" s="2" t="s">
        <v>1164</v>
      </c>
      <c r="M702" s="2" t="s">
        <v>1059</v>
      </c>
      <c r="N702" s="2" t="s">
        <v>1209</v>
      </c>
      <c r="O702" s="2" t="s">
        <v>1040</v>
      </c>
      <c r="P702" s="2" t="str">
        <f t="shared" si="20"/>
        <v>P-Onsite</v>
      </c>
      <c r="Q702" s="2" t="str">
        <f t="shared" si="21"/>
        <v>P-S2_Onsite</v>
      </c>
      <c r="R702" s="2" t="s">
        <v>3476</v>
      </c>
      <c r="S702" s="2" t="s">
        <v>1041</v>
      </c>
      <c r="T702" s="21" t="s">
        <v>3477</v>
      </c>
    </row>
    <row r="703" spans="1:20" x14ac:dyDescent="0.3">
      <c r="A703" s="21" t="s">
        <v>771</v>
      </c>
      <c r="B703" s="21" t="s">
        <v>1054</v>
      </c>
      <c r="C703" s="21" t="s">
        <v>772</v>
      </c>
      <c r="D703" s="21" t="s">
        <v>773</v>
      </c>
      <c r="E703" s="2" t="s">
        <v>1485</v>
      </c>
      <c r="F703" s="21" t="s">
        <v>3473</v>
      </c>
      <c r="G703" s="21" t="s">
        <v>1050</v>
      </c>
      <c r="H703" s="21" t="s">
        <v>3474</v>
      </c>
      <c r="I703" s="21" t="s">
        <v>5279</v>
      </c>
      <c r="J703" s="2" t="s">
        <v>3475</v>
      </c>
      <c r="K703" s="22" t="s">
        <v>1048</v>
      </c>
      <c r="L703" s="2" t="s">
        <v>1164</v>
      </c>
      <c r="M703" s="2" t="s">
        <v>1059</v>
      </c>
      <c r="N703" s="2" t="s">
        <v>1165</v>
      </c>
      <c r="O703" s="2" t="s">
        <v>1040</v>
      </c>
      <c r="P703" s="2" t="str">
        <f t="shared" si="20"/>
        <v>P-Onsite</v>
      </c>
      <c r="Q703" s="2" t="str">
        <f t="shared" si="21"/>
        <v>P-S2_Onsite</v>
      </c>
      <c r="R703" s="2" t="s">
        <v>3476</v>
      </c>
      <c r="S703" s="2" t="s">
        <v>1041</v>
      </c>
      <c r="T703" s="21" t="s">
        <v>3477</v>
      </c>
    </row>
    <row r="704" spans="1:20" x14ac:dyDescent="0.3">
      <c r="A704" s="21" t="s">
        <v>771</v>
      </c>
      <c r="B704" s="21" t="s">
        <v>1054</v>
      </c>
      <c r="C704" s="21" t="s">
        <v>772</v>
      </c>
      <c r="D704" s="21" t="s">
        <v>773</v>
      </c>
      <c r="E704" s="2" t="s">
        <v>1485</v>
      </c>
      <c r="F704" s="21" t="s">
        <v>3480</v>
      </c>
      <c r="G704" s="21" t="s">
        <v>1034</v>
      </c>
      <c r="H704" s="21" t="s">
        <v>997</v>
      </c>
      <c r="I704" s="21" t="s">
        <v>5280</v>
      </c>
      <c r="J704" s="2" t="s">
        <v>3481</v>
      </c>
      <c r="K704" s="22" t="s">
        <v>1048</v>
      </c>
      <c r="L704" s="2" t="s">
        <v>1164</v>
      </c>
      <c r="M704" s="2" t="s">
        <v>1059</v>
      </c>
      <c r="N704" s="2" t="s">
        <v>1165</v>
      </c>
      <c r="O704" s="2" t="s">
        <v>1040</v>
      </c>
      <c r="P704" s="2" t="str">
        <f t="shared" si="20"/>
        <v>P-Onsite</v>
      </c>
      <c r="Q704" s="2" t="str">
        <f t="shared" si="21"/>
        <v>P-S2_Onsite</v>
      </c>
      <c r="R704" s="2" t="s">
        <v>3476</v>
      </c>
      <c r="S704" s="2" t="s">
        <v>1041</v>
      </c>
      <c r="T704" s="21" t="s">
        <v>3477</v>
      </c>
    </row>
    <row r="705" spans="1:20" x14ac:dyDescent="0.3">
      <c r="A705" s="21" t="s">
        <v>771</v>
      </c>
      <c r="B705" s="21" t="s">
        <v>1054</v>
      </c>
      <c r="C705" s="21" t="s">
        <v>772</v>
      </c>
      <c r="D705" s="21" t="s">
        <v>773</v>
      </c>
      <c r="E705" s="2" t="s">
        <v>1485</v>
      </c>
      <c r="F705" s="21" t="s">
        <v>3482</v>
      </c>
      <c r="G705" s="21" t="s">
        <v>1063</v>
      </c>
      <c r="H705" s="21" t="s">
        <v>3483</v>
      </c>
      <c r="I705" s="21" t="s">
        <v>5281</v>
      </c>
      <c r="J705" s="2" t="s">
        <v>3484</v>
      </c>
      <c r="K705" s="22" t="s">
        <v>1038</v>
      </c>
      <c r="L705" s="2" t="s">
        <v>1164</v>
      </c>
      <c r="M705" s="2" t="s">
        <v>1059</v>
      </c>
      <c r="N705" s="2" t="s">
        <v>1165</v>
      </c>
      <c r="O705" s="2" t="s">
        <v>1040</v>
      </c>
      <c r="P705" s="2" t="str">
        <f t="shared" si="20"/>
        <v>P-Onsite</v>
      </c>
      <c r="Q705" s="2" t="str">
        <f t="shared" si="21"/>
        <v>P-S2_Onsite</v>
      </c>
      <c r="R705" s="2" t="s">
        <v>3476</v>
      </c>
      <c r="S705" s="2" t="s">
        <v>1041</v>
      </c>
      <c r="T705" s="21" t="s">
        <v>3477</v>
      </c>
    </row>
    <row r="706" spans="1:20" x14ac:dyDescent="0.3">
      <c r="A706" s="21" t="s">
        <v>774</v>
      </c>
      <c r="B706" s="21" t="s">
        <v>1054</v>
      </c>
      <c r="C706" s="21" t="s">
        <v>775</v>
      </c>
      <c r="D706" s="21" t="s">
        <v>776</v>
      </c>
      <c r="E706" s="2" t="s">
        <v>1487</v>
      </c>
      <c r="F706" s="21" t="s">
        <v>3473</v>
      </c>
      <c r="G706" s="21" t="s">
        <v>1050</v>
      </c>
      <c r="H706" s="21" t="s">
        <v>3474</v>
      </c>
      <c r="I706" s="21" t="s">
        <v>5282</v>
      </c>
      <c r="J706" s="2" t="s">
        <v>3475</v>
      </c>
      <c r="K706" s="22" t="s">
        <v>1048</v>
      </c>
      <c r="L706" s="2" t="s">
        <v>1136</v>
      </c>
      <c r="M706" s="2" t="s">
        <v>1059</v>
      </c>
      <c r="N706" s="2" t="s">
        <v>1137</v>
      </c>
      <c r="O706" s="2" t="s">
        <v>1098</v>
      </c>
      <c r="P706" s="2" t="str">
        <f t="shared" si="20"/>
        <v>A-Onsite</v>
      </c>
      <c r="Q706" s="2" t="str">
        <f t="shared" si="21"/>
        <v>A-S2_Onsite</v>
      </c>
      <c r="R706" s="2" t="s">
        <v>3476</v>
      </c>
      <c r="S706" s="2" t="s">
        <v>1041</v>
      </c>
      <c r="T706" s="21" t="s">
        <v>3477</v>
      </c>
    </row>
    <row r="707" spans="1:20" x14ac:dyDescent="0.3">
      <c r="A707" s="21" t="s">
        <v>774</v>
      </c>
      <c r="B707" s="21" t="s">
        <v>1054</v>
      </c>
      <c r="C707" s="21" t="s">
        <v>775</v>
      </c>
      <c r="D707" s="21" t="s">
        <v>776</v>
      </c>
      <c r="E707" s="2" t="s">
        <v>1487</v>
      </c>
      <c r="F707" s="21" t="s">
        <v>3478</v>
      </c>
      <c r="G707" s="21" t="s">
        <v>1044</v>
      </c>
      <c r="H707" s="21" t="s">
        <v>1005</v>
      </c>
      <c r="I707" s="21" t="s">
        <v>5283</v>
      </c>
      <c r="J707" s="2" t="s">
        <v>3479</v>
      </c>
      <c r="K707" s="22" t="s">
        <v>1038</v>
      </c>
      <c r="L707" s="2" t="s">
        <v>1136</v>
      </c>
      <c r="M707" s="2" t="s">
        <v>1059</v>
      </c>
      <c r="N707" s="2" t="s">
        <v>1137</v>
      </c>
      <c r="O707" s="2" t="s">
        <v>1098</v>
      </c>
      <c r="P707" s="2" t="str">
        <f t="shared" ref="P707:P770" si="22">CONCATENATE(LEFT(O707,1),"-",B707)</f>
        <v>A-Onsite</v>
      </c>
      <c r="Q707" s="2" t="str">
        <f t="shared" ref="Q707:Q770" si="23">CONCATENATE(LEFT($O707,1),"-",RIGHT($F707,9))</f>
        <v>A-S2_Onsite</v>
      </c>
      <c r="R707" s="2" t="s">
        <v>3476</v>
      </c>
      <c r="S707" s="2" t="s">
        <v>1041</v>
      </c>
      <c r="T707" s="21" t="s">
        <v>3477</v>
      </c>
    </row>
    <row r="708" spans="1:20" x14ac:dyDescent="0.3">
      <c r="A708" s="21" t="s">
        <v>774</v>
      </c>
      <c r="B708" s="21" t="s">
        <v>1054</v>
      </c>
      <c r="C708" s="21" t="s">
        <v>775</v>
      </c>
      <c r="D708" s="21" t="s">
        <v>776</v>
      </c>
      <c r="E708" s="2" t="s">
        <v>1487</v>
      </c>
      <c r="F708" s="21" t="s">
        <v>3480</v>
      </c>
      <c r="G708" s="21" t="s">
        <v>1034</v>
      </c>
      <c r="H708" s="21" t="s">
        <v>997</v>
      </c>
      <c r="I708" s="21" t="s">
        <v>5284</v>
      </c>
      <c r="J708" s="2" t="s">
        <v>3481</v>
      </c>
      <c r="K708" s="22" t="s">
        <v>1048</v>
      </c>
      <c r="L708" s="2" t="s">
        <v>1136</v>
      </c>
      <c r="M708" s="2" t="s">
        <v>1059</v>
      </c>
      <c r="N708" s="2" t="s">
        <v>1137</v>
      </c>
      <c r="O708" s="2" t="s">
        <v>1098</v>
      </c>
      <c r="P708" s="2" t="str">
        <f t="shared" si="22"/>
        <v>A-Onsite</v>
      </c>
      <c r="Q708" s="2" t="str">
        <f t="shared" si="23"/>
        <v>A-S2_Onsite</v>
      </c>
      <c r="R708" s="2" t="s">
        <v>3476</v>
      </c>
      <c r="S708" s="2" t="s">
        <v>1041</v>
      </c>
      <c r="T708" s="21" t="s">
        <v>3477</v>
      </c>
    </row>
    <row r="709" spans="1:20" x14ac:dyDescent="0.3">
      <c r="A709" s="21" t="s">
        <v>774</v>
      </c>
      <c r="B709" s="21" t="s">
        <v>1054</v>
      </c>
      <c r="C709" s="21" t="s">
        <v>775</v>
      </c>
      <c r="D709" s="21" t="s">
        <v>776</v>
      </c>
      <c r="E709" s="2" t="s">
        <v>1487</v>
      </c>
      <c r="F709" s="21" t="s">
        <v>3482</v>
      </c>
      <c r="G709" s="21" t="s">
        <v>1063</v>
      </c>
      <c r="H709" s="21" t="s">
        <v>3483</v>
      </c>
      <c r="I709" s="21" t="s">
        <v>5285</v>
      </c>
      <c r="J709" s="2" t="s">
        <v>3484</v>
      </c>
      <c r="K709" s="22" t="s">
        <v>1038</v>
      </c>
      <c r="L709" s="2" t="s">
        <v>1136</v>
      </c>
      <c r="M709" s="2" t="s">
        <v>1059</v>
      </c>
      <c r="N709" s="2" t="s">
        <v>1137</v>
      </c>
      <c r="O709" s="2" t="s">
        <v>1098</v>
      </c>
      <c r="P709" s="2" t="str">
        <f t="shared" si="22"/>
        <v>A-Onsite</v>
      </c>
      <c r="Q709" s="2" t="str">
        <f t="shared" si="23"/>
        <v>A-S2_Onsite</v>
      </c>
      <c r="R709" s="2" t="s">
        <v>3476</v>
      </c>
      <c r="S709" s="2" t="s">
        <v>1041</v>
      </c>
      <c r="T709" s="21" t="s">
        <v>3477</v>
      </c>
    </row>
    <row r="710" spans="1:20" x14ac:dyDescent="0.3">
      <c r="A710" s="21" t="s">
        <v>777</v>
      </c>
      <c r="B710" s="21" t="s">
        <v>1054</v>
      </c>
      <c r="C710" s="21" t="s">
        <v>778</v>
      </c>
      <c r="D710" s="21" t="s">
        <v>779</v>
      </c>
      <c r="E710" s="2" t="s">
        <v>1492</v>
      </c>
      <c r="F710" s="21" t="s">
        <v>3478</v>
      </c>
      <c r="G710" s="21" t="s">
        <v>1044</v>
      </c>
      <c r="H710" s="21" t="s">
        <v>1005</v>
      </c>
      <c r="I710" s="21" t="s">
        <v>5286</v>
      </c>
      <c r="J710" s="2" t="s">
        <v>3479</v>
      </c>
      <c r="K710" s="22" t="s">
        <v>1038</v>
      </c>
      <c r="L710" s="2" t="s">
        <v>1332</v>
      </c>
      <c r="M710" s="2" t="s">
        <v>1059</v>
      </c>
      <c r="N710" s="2" t="s">
        <v>1333</v>
      </c>
      <c r="O710" s="2" t="s">
        <v>1040</v>
      </c>
      <c r="P710" s="2" t="str">
        <f t="shared" si="22"/>
        <v>P-Onsite</v>
      </c>
      <c r="Q710" s="2" t="str">
        <f t="shared" si="23"/>
        <v>P-S2_Onsite</v>
      </c>
      <c r="R710" s="2" t="s">
        <v>3476</v>
      </c>
      <c r="S710" s="2" t="s">
        <v>1041</v>
      </c>
      <c r="T710" s="21" t="s">
        <v>3477</v>
      </c>
    </row>
    <row r="711" spans="1:20" x14ac:dyDescent="0.3">
      <c r="A711" s="21" t="s">
        <v>777</v>
      </c>
      <c r="B711" s="21" t="s">
        <v>1054</v>
      </c>
      <c r="C711" s="21" t="s">
        <v>778</v>
      </c>
      <c r="D711" s="21" t="s">
        <v>779</v>
      </c>
      <c r="E711" s="2" t="s">
        <v>1492</v>
      </c>
      <c r="F711" s="21" t="s">
        <v>3482</v>
      </c>
      <c r="G711" s="21" t="s">
        <v>1063</v>
      </c>
      <c r="H711" s="21" t="s">
        <v>3483</v>
      </c>
      <c r="I711" s="21" t="s">
        <v>5287</v>
      </c>
      <c r="J711" s="2" t="s">
        <v>3484</v>
      </c>
      <c r="K711" s="22" t="s">
        <v>1038</v>
      </c>
      <c r="L711" s="2" t="s">
        <v>1332</v>
      </c>
      <c r="M711" s="2" t="s">
        <v>1059</v>
      </c>
      <c r="N711" s="2" t="s">
        <v>1333</v>
      </c>
      <c r="O711" s="2" t="s">
        <v>1040</v>
      </c>
      <c r="P711" s="2" t="str">
        <f t="shared" si="22"/>
        <v>P-Onsite</v>
      </c>
      <c r="Q711" s="2" t="str">
        <f t="shared" si="23"/>
        <v>P-S2_Onsite</v>
      </c>
      <c r="R711" s="2" t="s">
        <v>3476</v>
      </c>
      <c r="S711" s="2" t="s">
        <v>1041</v>
      </c>
      <c r="T711" s="21" t="s">
        <v>3477</v>
      </c>
    </row>
    <row r="712" spans="1:20" x14ac:dyDescent="0.3">
      <c r="A712" s="21" t="s">
        <v>780</v>
      </c>
      <c r="B712" s="21" t="s">
        <v>1054</v>
      </c>
      <c r="C712" s="21" t="s">
        <v>781</v>
      </c>
      <c r="D712" s="21" t="s">
        <v>782</v>
      </c>
      <c r="E712" s="2" t="s">
        <v>3636</v>
      </c>
      <c r="F712" s="21" t="s">
        <v>3473</v>
      </c>
      <c r="G712" s="21" t="s">
        <v>1050</v>
      </c>
      <c r="H712" s="21" t="s">
        <v>3474</v>
      </c>
      <c r="I712" s="21" t="s">
        <v>5288</v>
      </c>
      <c r="J712" s="2" t="s">
        <v>3475</v>
      </c>
      <c r="K712" s="22" t="s">
        <v>1048</v>
      </c>
      <c r="L712" s="2" t="s">
        <v>1070</v>
      </c>
      <c r="M712" s="2" t="s">
        <v>1059</v>
      </c>
      <c r="N712" s="2" t="s">
        <v>1071</v>
      </c>
      <c r="O712" s="2" t="s">
        <v>1040</v>
      </c>
      <c r="P712" s="2" t="str">
        <f t="shared" si="22"/>
        <v>P-Onsite</v>
      </c>
      <c r="Q712" s="2" t="str">
        <f t="shared" si="23"/>
        <v>P-S2_Onsite</v>
      </c>
      <c r="R712" s="2" t="s">
        <v>3476</v>
      </c>
      <c r="S712" s="2" t="s">
        <v>1041</v>
      </c>
      <c r="T712" s="21" t="s">
        <v>3477</v>
      </c>
    </row>
    <row r="713" spans="1:20" x14ac:dyDescent="0.3">
      <c r="A713" s="21" t="s">
        <v>780</v>
      </c>
      <c r="B713" s="21" t="s">
        <v>1054</v>
      </c>
      <c r="C713" s="21" t="s">
        <v>781</v>
      </c>
      <c r="D713" s="21" t="s">
        <v>782</v>
      </c>
      <c r="E713" s="2" t="s">
        <v>3636</v>
      </c>
      <c r="F713" s="21" t="s">
        <v>3478</v>
      </c>
      <c r="G713" s="21" t="s">
        <v>1044</v>
      </c>
      <c r="H713" s="21" t="s">
        <v>1005</v>
      </c>
      <c r="I713" s="21" t="s">
        <v>5289</v>
      </c>
      <c r="J713" s="2" t="s">
        <v>3479</v>
      </c>
      <c r="K713" s="22" t="s">
        <v>1038</v>
      </c>
      <c r="L713" s="2" t="s">
        <v>1070</v>
      </c>
      <c r="M713" s="2" t="s">
        <v>1059</v>
      </c>
      <c r="N713" s="2" t="s">
        <v>1071</v>
      </c>
      <c r="O713" s="2" t="s">
        <v>1040</v>
      </c>
      <c r="P713" s="2" t="str">
        <f t="shared" si="22"/>
        <v>P-Onsite</v>
      </c>
      <c r="Q713" s="2" t="str">
        <f t="shared" si="23"/>
        <v>P-S2_Onsite</v>
      </c>
      <c r="R713" s="2" t="s">
        <v>3476</v>
      </c>
      <c r="S713" s="2" t="s">
        <v>1041</v>
      </c>
      <c r="T713" s="21" t="s">
        <v>3477</v>
      </c>
    </row>
    <row r="714" spans="1:20" x14ac:dyDescent="0.3">
      <c r="A714" s="21" t="s">
        <v>780</v>
      </c>
      <c r="B714" s="21" t="s">
        <v>1054</v>
      </c>
      <c r="C714" s="21" t="s">
        <v>781</v>
      </c>
      <c r="D714" s="21" t="s">
        <v>782</v>
      </c>
      <c r="E714" s="2" t="s">
        <v>3636</v>
      </c>
      <c r="F714" s="21" t="s">
        <v>3480</v>
      </c>
      <c r="G714" s="21" t="s">
        <v>1034</v>
      </c>
      <c r="H714" s="21" t="s">
        <v>997</v>
      </c>
      <c r="I714" s="21" t="s">
        <v>5290</v>
      </c>
      <c r="J714" s="2" t="s">
        <v>3481</v>
      </c>
      <c r="K714" s="22" t="s">
        <v>1048</v>
      </c>
      <c r="L714" s="2" t="s">
        <v>1070</v>
      </c>
      <c r="M714" s="2" t="s">
        <v>1059</v>
      </c>
      <c r="N714" s="2" t="s">
        <v>1071</v>
      </c>
      <c r="O714" s="2" t="s">
        <v>1040</v>
      </c>
      <c r="P714" s="2" t="str">
        <f t="shared" si="22"/>
        <v>P-Onsite</v>
      </c>
      <c r="Q714" s="2" t="str">
        <f t="shared" si="23"/>
        <v>P-S2_Onsite</v>
      </c>
      <c r="R714" s="2" t="s">
        <v>3476</v>
      </c>
      <c r="S714" s="2" t="s">
        <v>1041</v>
      </c>
      <c r="T714" s="21" t="s">
        <v>3477</v>
      </c>
    </row>
    <row r="715" spans="1:20" x14ac:dyDescent="0.3">
      <c r="A715" s="21" t="s">
        <v>780</v>
      </c>
      <c r="B715" s="21" t="s">
        <v>1054</v>
      </c>
      <c r="C715" s="21" t="s">
        <v>781</v>
      </c>
      <c r="D715" s="21" t="s">
        <v>782</v>
      </c>
      <c r="E715" s="2" t="s">
        <v>3636</v>
      </c>
      <c r="F715" s="21" t="s">
        <v>3482</v>
      </c>
      <c r="G715" s="21" t="s">
        <v>1063</v>
      </c>
      <c r="H715" s="21" t="s">
        <v>3483</v>
      </c>
      <c r="I715" s="21" t="s">
        <v>5291</v>
      </c>
      <c r="J715" s="2" t="s">
        <v>3484</v>
      </c>
      <c r="K715" s="22" t="s">
        <v>1038</v>
      </c>
      <c r="L715" s="2" t="s">
        <v>1070</v>
      </c>
      <c r="M715" s="2" t="s">
        <v>1059</v>
      </c>
      <c r="N715" s="2" t="s">
        <v>1071</v>
      </c>
      <c r="O715" s="2" t="s">
        <v>1040</v>
      </c>
      <c r="P715" s="2" t="str">
        <f t="shared" si="22"/>
        <v>P-Onsite</v>
      </c>
      <c r="Q715" s="2" t="str">
        <f t="shared" si="23"/>
        <v>P-S2_Onsite</v>
      </c>
      <c r="R715" s="2" t="s">
        <v>3476</v>
      </c>
      <c r="S715" s="2" t="s">
        <v>1041</v>
      </c>
      <c r="T715" s="21" t="s">
        <v>3477</v>
      </c>
    </row>
    <row r="716" spans="1:20" x14ac:dyDescent="0.3">
      <c r="A716" s="21" t="s">
        <v>783</v>
      </c>
      <c r="B716" s="21" t="s">
        <v>1054</v>
      </c>
      <c r="C716" s="21" t="s">
        <v>784</v>
      </c>
      <c r="D716" s="21" t="s">
        <v>785</v>
      </c>
      <c r="E716" s="2" t="s">
        <v>3637</v>
      </c>
      <c r="F716" s="21" t="s">
        <v>3473</v>
      </c>
      <c r="G716" s="21" t="s">
        <v>1050</v>
      </c>
      <c r="H716" s="21" t="s">
        <v>3474</v>
      </c>
      <c r="I716" s="21" t="s">
        <v>5292</v>
      </c>
      <c r="J716" s="2" t="s">
        <v>3475</v>
      </c>
      <c r="K716" s="22" t="s">
        <v>1048</v>
      </c>
      <c r="L716" s="2" t="s">
        <v>1101</v>
      </c>
      <c r="M716" s="2" t="s">
        <v>1059</v>
      </c>
      <c r="N716" s="2" t="s">
        <v>1102</v>
      </c>
      <c r="O716" s="2" t="s">
        <v>1040</v>
      </c>
      <c r="P716" s="2" t="str">
        <f t="shared" si="22"/>
        <v>P-Onsite</v>
      </c>
      <c r="Q716" s="2" t="str">
        <f t="shared" si="23"/>
        <v>P-S2_Onsite</v>
      </c>
      <c r="R716" s="2" t="s">
        <v>3476</v>
      </c>
      <c r="S716" s="2" t="s">
        <v>1041</v>
      </c>
      <c r="T716" s="21" t="s">
        <v>3477</v>
      </c>
    </row>
    <row r="717" spans="1:20" x14ac:dyDescent="0.3">
      <c r="A717" s="21" t="s">
        <v>783</v>
      </c>
      <c r="B717" s="21" t="s">
        <v>1054</v>
      </c>
      <c r="C717" s="21" t="s">
        <v>784</v>
      </c>
      <c r="D717" s="21" t="s">
        <v>785</v>
      </c>
      <c r="E717" s="2" t="s">
        <v>3637</v>
      </c>
      <c r="F717" s="21" t="s">
        <v>3478</v>
      </c>
      <c r="G717" s="21" t="s">
        <v>1044</v>
      </c>
      <c r="H717" s="21" t="s">
        <v>1005</v>
      </c>
      <c r="I717" s="21" t="s">
        <v>5293</v>
      </c>
      <c r="J717" s="2" t="s">
        <v>3479</v>
      </c>
      <c r="K717" s="22" t="s">
        <v>1038</v>
      </c>
      <c r="L717" s="2" t="s">
        <v>1101</v>
      </c>
      <c r="M717" s="2" t="s">
        <v>1059</v>
      </c>
      <c r="N717" s="2" t="s">
        <v>1102</v>
      </c>
      <c r="O717" s="2" t="s">
        <v>1040</v>
      </c>
      <c r="P717" s="2" t="str">
        <f t="shared" si="22"/>
        <v>P-Onsite</v>
      </c>
      <c r="Q717" s="2" t="str">
        <f t="shared" si="23"/>
        <v>P-S2_Onsite</v>
      </c>
      <c r="R717" s="2" t="s">
        <v>3476</v>
      </c>
      <c r="S717" s="2" t="s">
        <v>1041</v>
      </c>
      <c r="T717" s="21" t="s">
        <v>3477</v>
      </c>
    </row>
    <row r="718" spans="1:20" x14ac:dyDescent="0.3">
      <c r="A718" s="21" t="s">
        <v>783</v>
      </c>
      <c r="B718" s="21" t="s">
        <v>1054</v>
      </c>
      <c r="C718" s="21" t="s">
        <v>784</v>
      </c>
      <c r="D718" s="21" t="s">
        <v>785</v>
      </c>
      <c r="E718" s="2" t="s">
        <v>3637</v>
      </c>
      <c r="F718" s="21" t="s">
        <v>3480</v>
      </c>
      <c r="G718" s="21" t="s">
        <v>1034</v>
      </c>
      <c r="H718" s="21" t="s">
        <v>997</v>
      </c>
      <c r="I718" s="21" t="s">
        <v>5294</v>
      </c>
      <c r="J718" s="2" t="s">
        <v>3481</v>
      </c>
      <c r="K718" s="22" t="s">
        <v>1048</v>
      </c>
      <c r="L718" s="2" t="s">
        <v>1101</v>
      </c>
      <c r="M718" s="2" t="s">
        <v>1059</v>
      </c>
      <c r="N718" s="2" t="s">
        <v>1102</v>
      </c>
      <c r="O718" s="2" t="s">
        <v>1040</v>
      </c>
      <c r="P718" s="2" t="str">
        <f t="shared" si="22"/>
        <v>P-Onsite</v>
      </c>
      <c r="Q718" s="2" t="str">
        <f t="shared" si="23"/>
        <v>P-S2_Onsite</v>
      </c>
      <c r="R718" s="2" t="s">
        <v>3476</v>
      </c>
      <c r="S718" s="2" t="s">
        <v>1041</v>
      </c>
      <c r="T718" s="21" t="s">
        <v>3477</v>
      </c>
    </row>
    <row r="719" spans="1:20" x14ac:dyDescent="0.3">
      <c r="A719" s="21" t="s">
        <v>783</v>
      </c>
      <c r="B719" s="21" t="s">
        <v>1054</v>
      </c>
      <c r="C719" s="21" t="s">
        <v>784</v>
      </c>
      <c r="D719" s="21" t="s">
        <v>785</v>
      </c>
      <c r="E719" s="2" t="s">
        <v>3637</v>
      </c>
      <c r="F719" s="21" t="s">
        <v>3482</v>
      </c>
      <c r="G719" s="21" t="s">
        <v>1063</v>
      </c>
      <c r="H719" s="21" t="s">
        <v>3483</v>
      </c>
      <c r="I719" s="21" t="s">
        <v>5295</v>
      </c>
      <c r="J719" s="2" t="s">
        <v>3484</v>
      </c>
      <c r="K719" s="22" t="s">
        <v>1038</v>
      </c>
      <c r="L719" s="2" t="s">
        <v>1101</v>
      </c>
      <c r="M719" s="2" t="s">
        <v>1059</v>
      </c>
      <c r="N719" s="2" t="s">
        <v>1102</v>
      </c>
      <c r="O719" s="2" t="s">
        <v>1040</v>
      </c>
      <c r="P719" s="2" t="str">
        <f t="shared" si="22"/>
        <v>P-Onsite</v>
      </c>
      <c r="Q719" s="2" t="str">
        <f t="shared" si="23"/>
        <v>P-S2_Onsite</v>
      </c>
      <c r="R719" s="2" t="s">
        <v>3476</v>
      </c>
      <c r="S719" s="2" t="s">
        <v>1041</v>
      </c>
      <c r="T719" s="21" t="s">
        <v>3477</v>
      </c>
    </row>
    <row r="720" spans="1:20" x14ac:dyDescent="0.3">
      <c r="A720" s="21" t="s">
        <v>786</v>
      </c>
      <c r="B720" s="21" t="s">
        <v>1031</v>
      </c>
      <c r="C720" s="21" t="s">
        <v>787</v>
      </c>
      <c r="D720" s="21" t="s">
        <v>788</v>
      </c>
      <c r="E720" s="2" t="s">
        <v>1495</v>
      </c>
      <c r="F720" s="21" t="s">
        <v>3497</v>
      </c>
      <c r="G720" s="21" t="s">
        <v>1034</v>
      </c>
      <c r="H720" s="21" t="s">
        <v>997</v>
      </c>
      <c r="I720" s="21" t="s">
        <v>5296</v>
      </c>
      <c r="J720" s="2" t="s">
        <v>3481</v>
      </c>
      <c r="K720" s="22" t="s">
        <v>1048</v>
      </c>
      <c r="L720" s="2" t="s">
        <v>1039</v>
      </c>
      <c r="M720" s="2" t="s">
        <v>1039</v>
      </c>
      <c r="N720" s="2" t="s">
        <v>1039</v>
      </c>
      <c r="O720" s="2" t="s">
        <v>1040</v>
      </c>
      <c r="P720" s="2" t="str">
        <f t="shared" si="22"/>
        <v>P-Online</v>
      </c>
      <c r="Q720" s="2" t="str">
        <f t="shared" si="23"/>
        <v>P-S2_Online</v>
      </c>
      <c r="R720" s="2"/>
      <c r="S720" s="2" t="s">
        <v>1041</v>
      </c>
      <c r="T720" s="21" t="s">
        <v>3477</v>
      </c>
    </row>
    <row r="721" spans="1:20" x14ac:dyDescent="0.3">
      <c r="A721" s="21" t="s">
        <v>786</v>
      </c>
      <c r="B721" s="21" t="s">
        <v>1031</v>
      </c>
      <c r="C721" s="21" t="s">
        <v>787</v>
      </c>
      <c r="D721" s="21" t="s">
        <v>788</v>
      </c>
      <c r="E721" s="2" t="s">
        <v>1495</v>
      </c>
      <c r="F721" s="21" t="s">
        <v>3486</v>
      </c>
      <c r="G721" s="21" t="s">
        <v>1063</v>
      </c>
      <c r="H721" s="21" t="s">
        <v>3483</v>
      </c>
      <c r="I721" s="21" t="s">
        <v>5297</v>
      </c>
      <c r="J721" s="2" t="s">
        <v>3484</v>
      </c>
      <c r="K721" s="22" t="s">
        <v>1038</v>
      </c>
      <c r="L721" s="2" t="s">
        <v>1039</v>
      </c>
      <c r="M721" s="2" t="s">
        <v>1039</v>
      </c>
      <c r="N721" s="2" t="s">
        <v>1039</v>
      </c>
      <c r="O721" s="2" t="s">
        <v>1040</v>
      </c>
      <c r="P721" s="2" t="str">
        <f t="shared" si="22"/>
        <v>P-Online</v>
      </c>
      <c r="Q721" s="2" t="str">
        <f t="shared" si="23"/>
        <v>P-S2_Online</v>
      </c>
      <c r="R721" s="2"/>
      <c r="S721" s="2" t="s">
        <v>1041</v>
      </c>
      <c r="T721" s="21" t="s">
        <v>3477</v>
      </c>
    </row>
    <row r="722" spans="1:20" x14ac:dyDescent="0.3">
      <c r="A722" s="21" t="s">
        <v>789</v>
      </c>
      <c r="B722" s="21" t="s">
        <v>1054</v>
      </c>
      <c r="C722" s="21" t="s">
        <v>790</v>
      </c>
      <c r="D722" s="21" t="s">
        <v>791</v>
      </c>
      <c r="E722" s="2" t="s">
        <v>3638</v>
      </c>
      <c r="F722" s="21" t="s">
        <v>3473</v>
      </c>
      <c r="G722" s="21" t="s">
        <v>1050</v>
      </c>
      <c r="H722" s="21" t="s">
        <v>3474</v>
      </c>
      <c r="I722" s="21" t="s">
        <v>5298</v>
      </c>
      <c r="J722" s="2" t="s">
        <v>3475</v>
      </c>
      <c r="K722" s="22" t="s">
        <v>1048</v>
      </c>
      <c r="L722" s="2" t="s">
        <v>1075</v>
      </c>
      <c r="M722" s="2" t="s">
        <v>1059</v>
      </c>
      <c r="N722" s="2" t="s">
        <v>1076</v>
      </c>
      <c r="O722" s="2" t="s">
        <v>1040</v>
      </c>
      <c r="P722" s="2" t="str">
        <f t="shared" si="22"/>
        <v>P-Onsite</v>
      </c>
      <c r="Q722" s="2" t="str">
        <f t="shared" si="23"/>
        <v>P-S2_Onsite</v>
      </c>
      <c r="R722" s="2" t="s">
        <v>3476</v>
      </c>
      <c r="S722" s="2" t="s">
        <v>1041</v>
      </c>
      <c r="T722" s="21" t="s">
        <v>3477</v>
      </c>
    </row>
    <row r="723" spans="1:20" x14ac:dyDescent="0.3">
      <c r="A723" s="21" t="s">
        <v>789</v>
      </c>
      <c r="B723" s="21" t="s">
        <v>1054</v>
      </c>
      <c r="C723" s="21" t="s">
        <v>790</v>
      </c>
      <c r="D723" s="21" t="s">
        <v>791</v>
      </c>
      <c r="E723" s="2" t="s">
        <v>3638</v>
      </c>
      <c r="F723" s="21" t="s">
        <v>3478</v>
      </c>
      <c r="G723" s="21" t="s">
        <v>1044</v>
      </c>
      <c r="H723" s="21" t="s">
        <v>1005</v>
      </c>
      <c r="I723" s="21" t="s">
        <v>5299</v>
      </c>
      <c r="J723" s="2" t="s">
        <v>3479</v>
      </c>
      <c r="K723" s="22" t="s">
        <v>1038</v>
      </c>
      <c r="L723" s="2" t="s">
        <v>1075</v>
      </c>
      <c r="M723" s="2" t="s">
        <v>1059</v>
      </c>
      <c r="N723" s="2" t="s">
        <v>1076</v>
      </c>
      <c r="O723" s="2" t="s">
        <v>1040</v>
      </c>
      <c r="P723" s="2" t="str">
        <f t="shared" si="22"/>
        <v>P-Onsite</v>
      </c>
      <c r="Q723" s="2" t="str">
        <f t="shared" si="23"/>
        <v>P-S2_Onsite</v>
      </c>
      <c r="R723" s="2" t="s">
        <v>3476</v>
      </c>
      <c r="S723" s="2" t="s">
        <v>1041</v>
      </c>
      <c r="T723" s="21" t="s">
        <v>3477</v>
      </c>
    </row>
    <row r="724" spans="1:20" x14ac:dyDescent="0.3">
      <c r="A724" s="21" t="s">
        <v>789</v>
      </c>
      <c r="B724" s="21" t="s">
        <v>1054</v>
      </c>
      <c r="C724" s="21" t="s">
        <v>790</v>
      </c>
      <c r="D724" s="21" t="s">
        <v>791</v>
      </c>
      <c r="E724" s="2" t="s">
        <v>3638</v>
      </c>
      <c r="F724" s="21" t="s">
        <v>3480</v>
      </c>
      <c r="G724" s="21" t="s">
        <v>1034</v>
      </c>
      <c r="H724" s="21" t="s">
        <v>997</v>
      </c>
      <c r="I724" s="21" t="s">
        <v>5300</v>
      </c>
      <c r="J724" s="2" t="s">
        <v>3481</v>
      </c>
      <c r="K724" s="22" t="s">
        <v>1048</v>
      </c>
      <c r="L724" s="2" t="s">
        <v>1075</v>
      </c>
      <c r="M724" s="2" t="s">
        <v>1059</v>
      </c>
      <c r="N724" s="2" t="s">
        <v>1076</v>
      </c>
      <c r="O724" s="2" t="s">
        <v>1040</v>
      </c>
      <c r="P724" s="2" t="str">
        <f t="shared" si="22"/>
        <v>P-Onsite</v>
      </c>
      <c r="Q724" s="2" t="str">
        <f t="shared" si="23"/>
        <v>P-S2_Onsite</v>
      </c>
      <c r="R724" s="2" t="s">
        <v>3476</v>
      </c>
      <c r="S724" s="2" t="s">
        <v>1041</v>
      </c>
      <c r="T724" s="21" t="s">
        <v>3477</v>
      </c>
    </row>
    <row r="725" spans="1:20" x14ac:dyDescent="0.3">
      <c r="A725" s="21" t="s">
        <v>789</v>
      </c>
      <c r="B725" s="21" t="s">
        <v>1054</v>
      </c>
      <c r="C725" s="21" t="s">
        <v>790</v>
      </c>
      <c r="D725" s="21" t="s">
        <v>791</v>
      </c>
      <c r="E725" s="2" t="s">
        <v>3638</v>
      </c>
      <c r="F725" s="21" t="s">
        <v>3482</v>
      </c>
      <c r="G725" s="21" t="s">
        <v>1063</v>
      </c>
      <c r="H725" s="21" t="s">
        <v>3483</v>
      </c>
      <c r="I725" s="21" t="s">
        <v>5301</v>
      </c>
      <c r="J725" s="2" t="s">
        <v>3484</v>
      </c>
      <c r="K725" s="22" t="s">
        <v>1038</v>
      </c>
      <c r="L725" s="2" t="s">
        <v>1075</v>
      </c>
      <c r="M725" s="2" t="s">
        <v>1059</v>
      </c>
      <c r="N725" s="2" t="s">
        <v>1076</v>
      </c>
      <c r="O725" s="2" t="s">
        <v>1040</v>
      </c>
      <c r="P725" s="2" t="str">
        <f t="shared" si="22"/>
        <v>P-Onsite</v>
      </c>
      <c r="Q725" s="2" t="str">
        <f t="shared" si="23"/>
        <v>P-S2_Onsite</v>
      </c>
      <c r="R725" s="2" t="s">
        <v>3476</v>
      </c>
      <c r="S725" s="2" t="s">
        <v>1041</v>
      </c>
      <c r="T725" s="21" t="s">
        <v>3477</v>
      </c>
    </row>
    <row r="726" spans="1:20" x14ac:dyDescent="0.3">
      <c r="A726" s="21" t="s">
        <v>792</v>
      </c>
      <c r="B726" s="21" t="s">
        <v>1054</v>
      </c>
      <c r="C726" s="21" t="s">
        <v>793</v>
      </c>
      <c r="D726" s="21" t="s">
        <v>794</v>
      </c>
      <c r="E726" s="2" t="s">
        <v>1498</v>
      </c>
      <c r="F726" s="21" t="s">
        <v>3480</v>
      </c>
      <c r="G726" s="21" t="s">
        <v>1034</v>
      </c>
      <c r="H726" s="21" t="s">
        <v>997</v>
      </c>
      <c r="I726" s="21" t="s">
        <v>5302</v>
      </c>
      <c r="J726" s="2" t="s">
        <v>3481</v>
      </c>
      <c r="K726" s="22" t="s">
        <v>1048</v>
      </c>
      <c r="L726" s="2" t="s">
        <v>1300</v>
      </c>
      <c r="M726" s="2" t="s">
        <v>1059</v>
      </c>
      <c r="N726" s="2" t="s">
        <v>1301</v>
      </c>
      <c r="O726" s="2" t="s">
        <v>1040</v>
      </c>
      <c r="P726" s="2" t="str">
        <f t="shared" si="22"/>
        <v>P-Onsite</v>
      </c>
      <c r="Q726" s="2" t="str">
        <f t="shared" si="23"/>
        <v>P-S2_Onsite</v>
      </c>
      <c r="R726" s="2" t="s">
        <v>3476</v>
      </c>
      <c r="S726" s="2" t="s">
        <v>1041</v>
      </c>
      <c r="T726" s="21" t="s">
        <v>3477</v>
      </c>
    </row>
    <row r="727" spans="1:20" x14ac:dyDescent="0.3">
      <c r="A727" s="21" t="s">
        <v>792</v>
      </c>
      <c r="B727" s="21" t="s">
        <v>1054</v>
      </c>
      <c r="C727" s="21" t="s">
        <v>793</v>
      </c>
      <c r="D727" s="21" t="s">
        <v>794</v>
      </c>
      <c r="E727" s="2" t="s">
        <v>1498</v>
      </c>
      <c r="F727" s="21" t="s">
        <v>3482</v>
      </c>
      <c r="G727" s="21" t="s">
        <v>1063</v>
      </c>
      <c r="H727" s="21" t="s">
        <v>3483</v>
      </c>
      <c r="I727" s="21" t="s">
        <v>5303</v>
      </c>
      <c r="J727" s="2" t="s">
        <v>3484</v>
      </c>
      <c r="K727" s="22" t="s">
        <v>1038</v>
      </c>
      <c r="L727" s="2" t="s">
        <v>1300</v>
      </c>
      <c r="M727" s="2" t="s">
        <v>1059</v>
      </c>
      <c r="N727" s="2" t="s">
        <v>1301</v>
      </c>
      <c r="O727" s="2" t="s">
        <v>1040</v>
      </c>
      <c r="P727" s="2" t="str">
        <f t="shared" si="22"/>
        <v>P-Onsite</v>
      </c>
      <c r="Q727" s="2" t="str">
        <f t="shared" si="23"/>
        <v>P-S2_Onsite</v>
      </c>
      <c r="R727" s="2" t="s">
        <v>3476</v>
      </c>
      <c r="S727" s="2" t="s">
        <v>1041</v>
      </c>
      <c r="T727" s="21" t="s">
        <v>3477</v>
      </c>
    </row>
    <row r="728" spans="1:20" x14ac:dyDescent="0.3">
      <c r="A728" s="21" t="s">
        <v>795</v>
      </c>
      <c r="B728" s="21" t="s">
        <v>1054</v>
      </c>
      <c r="C728" s="21" t="s">
        <v>796</v>
      </c>
      <c r="D728" s="21" t="s">
        <v>797</v>
      </c>
      <c r="E728" s="2" t="s">
        <v>3639</v>
      </c>
      <c r="F728" s="21" t="s">
        <v>3473</v>
      </c>
      <c r="G728" s="21" t="s">
        <v>1050</v>
      </c>
      <c r="H728" s="21" t="s">
        <v>3474</v>
      </c>
      <c r="I728" s="21" t="s">
        <v>5304</v>
      </c>
      <c r="J728" s="2" t="s">
        <v>3475</v>
      </c>
      <c r="K728" s="22" t="s">
        <v>1048</v>
      </c>
      <c r="L728" s="2" t="s">
        <v>3489</v>
      </c>
      <c r="M728" s="2" t="s">
        <v>3489</v>
      </c>
      <c r="N728" s="2" t="s">
        <v>3489</v>
      </c>
      <c r="O728" s="2" t="s">
        <v>1098</v>
      </c>
      <c r="P728" s="2" t="str">
        <f t="shared" si="22"/>
        <v>A-Onsite</v>
      </c>
      <c r="Q728" s="2" t="str">
        <f t="shared" si="23"/>
        <v>A-S2_Onsite</v>
      </c>
      <c r="R728" s="2" t="s">
        <v>3476</v>
      </c>
      <c r="S728" s="2" t="s">
        <v>1041</v>
      </c>
      <c r="T728" s="21" t="s">
        <v>3477</v>
      </c>
    </row>
    <row r="729" spans="1:20" x14ac:dyDescent="0.3">
      <c r="A729" s="21" t="s">
        <v>795</v>
      </c>
      <c r="B729" s="21" t="s">
        <v>1054</v>
      </c>
      <c r="C729" s="21" t="s">
        <v>796</v>
      </c>
      <c r="D729" s="21" t="s">
        <v>797</v>
      </c>
      <c r="E729" s="2" t="s">
        <v>3639</v>
      </c>
      <c r="F729" s="21" t="s">
        <v>3478</v>
      </c>
      <c r="G729" s="21" t="s">
        <v>1044</v>
      </c>
      <c r="H729" s="21" t="s">
        <v>1005</v>
      </c>
      <c r="I729" s="21" t="s">
        <v>5305</v>
      </c>
      <c r="J729" s="2" t="s">
        <v>3479</v>
      </c>
      <c r="K729" s="22" t="s">
        <v>1038</v>
      </c>
      <c r="L729" s="2" t="s">
        <v>3489</v>
      </c>
      <c r="M729" s="2" t="s">
        <v>3489</v>
      </c>
      <c r="N729" s="2" t="s">
        <v>3489</v>
      </c>
      <c r="O729" s="2" t="s">
        <v>1098</v>
      </c>
      <c r="P729" s="2" t="str">
        <f t="shared" si="22"/>
        <v>A-Onsite</v>
      </c>
      <c r="Q729" s="2" t="str">
        <f t="shared" si="23"/>
        <v>A-S2_Onsite</v>
      </c>
      <c r="R729" s="2" t="s">
        <v>3476</v>
      </c>
      <c r="S729" s="2" t="s">
        <v>1041</v>
      </c>
      <c r="T729" s="21" t="s">
        <v>3477</v>
      </c>
    </row>
    <row r="730" spans="1:20" x14ac:dyDescent="0.3">
      <c r="A730" s="21" t="s">
        <v>795</v>
      </c>
      <c r="B730" s="21" t="s">
        <v>1054</v>
      </c>
      <c r="C730" s="21" t="s">
        <v>796</v>
      </c>
      <c r="D730" s="21" t="s">
        <v>797</v>
      </c>
      <c r="E730" s="2" t="s">
        <v>3639</v>
      </c>
      <c r="F730" s="21" t="s">
        <v>3480</v>
      </c>
      <c r="G730" s="21" t="s">
        <v>1034</v>
      </c>
      <c r="H730" s="21" t="s">
        <v>997</v>
      </c>
      <c r="I730" s="21" t="s">
        <v>5306</v>
      </c>
      <c r="J730" s="2" t="s">
        <v>3481</v>
      </c>
      <c r="K730" s="22" t="s">
        <v>1048</v>
      </c>
      <c r="L730" s="2" t="s">
        <v>3489</v>
      </c>
      <c r="M730" s="2" t="s">
        <v>3489</v>
      </c>
      <c r="N730" s="2" t="s">
        <v>3489</v>
      </c>
      <c r="O730" s="2" t="s">
        <v>1098</v>
      </c>
      <c r="P730" s="2" t="str">
        <f t="shared" si="22"/>
        <v>A-Onsite</v>
      </c>
      <c r="Q730" s="2" t="str">
        <f t="shared" si="23"/>
        <v>A-S2_Onsite</v>
      </c>
      <c r="R730" s="2" t="s">
        <v>3476</v>
      </c>
      <c r="S730" s="2" t="s">
        <v>1041</v>
      </c>
      <c r="T730" s="21" t="s">
        <v>3477</v>
      </c>
    </row>
    <row r="731" spans="1:20" x14ac:dyDescent="0.3">
      <c r="A731" s="21" t="s">
        <v>795</v>
      </c>
      <c r="B731" s="21" t="s">
        <v>1054</v>
      </c>
      <c r="C731" s="21" t="s">
        <v>796</v>
      </c>
      <c r="D731" s="21" t="s">
        <v>797</v>
      </c>
      <c r="E731" s="2" t="s">
        <v>3639</v>
      </c>
      <c r="F731" s="21" t="s">
        <v>3482</v>
      </c>
      <c r="G731" s="21" t="s">
        <v>1063</v>
      </c>
      <c r="H731" s="21" t="s">
        <v>3483</v>
      </c>
      <c r="I731" s="21" t="s">
        <v>5307</v>
      </c>
      <c r="J731" s="2" t="s">
        <v>3484</v>
      </c>
      <c r="K731" s="22" t="s">
        <v>1038</v>
      </c>
      <c r="L731" s="2" t="s">
        <v>3489</v>
      </c>
      <c r="M731" s="2" t="s">
        <v>3489</v>
      </c>
      <c r="N731" s="2" t="s">
        <v>3489</v>
      </c>
      <c r="O731" s="2" t="s">
        <v>1098</v>
      </c>
      <c r="P731" s="2" t="str">
        <f t="shared" si="22"/>
        <v>A-Onsite</v>
      </c>
      <c r="Q731" s="2" t="str">
        <f t="shared" si="23"/>
        <v>A-S2_Onsite</v>
      </c>
      <c r="R731" s="2" t="s">
        <v>3476</v>
      </c>
      <c r="S731" s="2" t="s">
        <v>1041</v>
      </c>
      <c r="T731" s="21" t="s">
        <v>3477</v>
      </c>
    </row>
    <row r="732" spans="1:20" x14ac:dyDescent="0.3">
      <c r="A732" s="21" t="s">
        <v>798</v>
      </c>
      <c r="B732" s="21" t="s">
        <v>1054</v>
      </c>
      <c r="C732" s="21" t="s">
        <v>799</v>
      </c>
      <c r="D732" s="21" t="s">
        <v>800</v>
      </c>
      <c r="E732" s="2" t="s">
        <v>1501</v>
      </c>
      <c r="F732" s="21" t="s">
        <v>3473</v>
      </c>
      <c r="G732" s="21" t="s">
        <v>1050</v>
      </c>
      <c r="H732" s="21" t="s">
        <v>3474</v>
      </c>
      <c r="I732" s="21" t="s">
        <v>5308</v>
      </c>
      <c r="J732" s="2" t="s">
        <v>3475</v>
      </c>
      <c r="K732" s="22" t="s">
        <v>1048</v>
      </c>
      <c r="L732" s="2" t="s">
        <v>1300</v>
      </c>
      <c r="M732" s="2" t="s">
        <v>1059</v>
      </c>
      <c r="N732" s="2" t="s">
        <v>1301</v>
      </c>
      <c r="O732" s="2" t="s">
        <v>1098</v>
      </c>
      <c r="P732" s="2" t="str">
        <f t="shared" si="22"/>
        <v>A-Onsite</v>
      </c>
      <c r="Q732" s="2" t="str">
        <f t="shared" si="23"/>
        <v>A-S2_Onsite</v>
      </c>
      <c r="R732" s="2" t="s">
        <v>3476</v>
      </c>
      <c r="S732" s="2" t="s">
        <v>1041</v>
      </c>
      <c r="T732" s="21" t="s">
        <v>3477</v>
      </c>
    </row>
    <row r="733" spans="1:20" x14ac:dyDescent="0.3">
      <c r="A733" s="21" t="s">
        <v>798</v>
      </c>
      <c r="B733" s="21" t="s">
        <v>1054</v>
      </c>
      <c r="C733" s="21" t="s">
        <v>799</v>
      </c>
      <c r="D733" s="21" t="s">
        <v>800</v>
      </c>
      <c r="E733" s="2" t="s">
        <v>1501</v>
      </c>
      <c r="F733" s="21" t="s">
        <v>3478</v>
      </c>
      <c r="G733" s="21" t="s">
        <v>1044</v>
      </c>
      <c r="H733" s="21" t="s">
        <v>1005</v>
      </c>
      <c r="I733" s="21" t="s">
        <v>5309</v>
      </c>
      <c r="J733" s="2" t="s">
        <v>3479</v>
      </c>
      <c r="K733" s="22" t="s">
        <v>1038</v>
      </c>
      <c r="L733" s="2" t="s">
        <v>1300</v>
      </c>
      <c r="M733" s="2" t="s">
        <v>1059</v>
      </c>
      <c r="N733" s="2" t="s">
        <v>1301</v>
      </c>
      <c r="O733" s="2" t="s">
        <v>1098</v>
      </c>
      <c r="P733" s="2" t="str">
        <f t="shared" si="22"/>
        <v>A-Onsite</v>
      </c>
      <c r="Q733" s="2" t="str">
        <f t="shared" si="23"/>
        <v>A-S2_Onsite</v>
      </c>
      <c r="R733" s="2" t="s">
        <v>3476</v>
      </c>
      <c r="S733" s="2" t="s">
        <v>1041</v>
      </c>
      <c r="T733" s="21" t="s">
        <v>3477</v>
      </c>
    </row>
    <row r="734" spans="1:20" x14ac:dyDescent="0.3">
      <c r="A734" s="21" t="s">
        <v>798</v>
      </c>
      <c r="B734" s="21" t="s">
        <v>1054</v>
      </c>
      <c r="C734" s="21" t="s">
        <v>799</v>
      </c>
      <c r="D734" s="21" t="s">
        <v>800</v>
      </c>
      <c r="E734" s="2" t="s">
        <v>1501</v>
      </c>
      <c r="F734" s="21" t="s">
        <v>3480</v>
      </c>
      <c r="G734" s="21" t="s">
        <v>1034</v>
      </c>
      <c r="H734" s="21" t="s">
        <v>997</v>
      </c>
      <c r="I734" s="21" t="s">
        <v>5310</v>
      </c>
      <c r="J734" s="2" t="s">
        <v>3481</v>
      </c>
      <c r="K734" s="22" t="s">
        <v>1048</v>
      </c>
      <c r="L734" s="2" t="s">
        <v>1300</v>
      </c>
      <c r="M734" s="2" t="s">
        <v>1059</v>
      </c>
      <c r="N734" s="2" t="s">
        <v>1301</v>
      </c>
      <c r="O734" s="2" t="s">
        <v>1098</v>
      </c>
      <c r="P734" s="2" t="str">
        <f t="shared" si="22"/>
        <v>A-Onsite</v>
      </c>
      <c r="Q734" s="2" t="str">
        <f t="shared" si="23"/>
        <v>A-S2_Onsite</v>
      </c>
      <c r="R734" s="2" t="s">
        <v>3476</v>
      </c>
      <c r="S734" s="2" t="s">
        <v>1041</v>
      </c>
      <c r="T734" s="21" t="s">
        <v>3477</v>
      </c>
    </row>
    <row r="735" spans="1:20" x14ac:dyDescent="0.3">
      <c r="A735" s="21" t="s">
        <v>798</v>
      </c>
      <c r="B735" s="21" t="s">
        <v>1054</v>
      </c>
      <c r="C735" s="21" t="s">
        <v>799</v>
      </c>
      <c r="D735" s="21" t="s">
        <v>800</v>
      </c>
      <c r="E735" s="2" t="s">
        <v>1501</v>
      </c>
      <c r="F735" s="21" t="s">
        <v>3482</v>
      </c>
      <c r="G735" s="21" t="s">
        <v>1063</v>
      </c>
      <c r="H735" s="21" t="s">
        <v>3483</v>
      </c>
      <c r="I735" s="21" t="s">
        <v>5311</v>
      </c>
      <c r="J735" s="2" t="s">
        <v>3484</v>
      </c>
      <c r="K735" s="22" t="s">
        <v>1038</v>
      </c>
      <c r="L735" s="2" t="s">
        <v>1300</v>
      </c>
      <c r="M735" s="2" t="s">
        <v>1059</v>
      </c>
      <c r="N735" s="2" t="s">
        <v>1301</v>
      </c>
      <c r="O735" s="2" t="s">
        <v>1098</v>
      </c>
      <c r="P735" s="2" t="str">
        <f t="shared" si="22"/>
        <v>A-Onsite</v>
      </c>
      <c r="Q735" s="2" t="str">
        <f t="shared" si="23"/>
        <v>A-S2_Onsite</v>
      </c>
      <c r="R735" s="2" t="s">
        <v>3476</v>
      </c>
      <c r="S735" s="2" t="s">
        <v>1041</v>
      </c>
      <c r="T735" s="21" t="s">
        <v>3477</v>
      </c>
    </row>
    <row r="736" spans="1:20" x14ac:dyDescent="0.3">
      <c r="A736" s="21" t="s">
        <v>801</v>
      </c>
      <c r="B736" s="21" t="s">
        <v>1054</v>
      </c>
      <c r="C736" s="21" t="s">
        <v>802</v>
      </c>
      <c r="D736" s="21" t="s">
        <v>803</v>
      </c>
      <c r="E736" s="2" t="s">
        <v>3640</v>
      </c>
      <c r="F736" s="21" t="s">
        <v>3473</v>
      </c>
      <c r="G736" s="21" t="s">
        <v>1050</v>
      </c>
      <c r="H736" s="21" t="s">
        <v>3474</v>
      </c>
      <c r="I736" s="21" t="s">
        <v>5312</v>
      </c>
      <c r="J736" s="2" t="s">
        <v>3475</v>
      </c>
      <c r="K736" s="22" t="s">
        <v>1048</v>
      </c>
      <c r="L736" s="2" t="s">
        <v>1070</v>
      </c>
      <c r="M736" s="2" t="s">
        <v>1059</v>
      </c>
      <c r="N736" s="2" t="s">
        <v>1071</v>
      </c>
      <c r="O736" s="2" t="s">
        <v>1040</v>
      </c>
      <c r="P736" s="2" t="str">
        <f t="shared" si="22"/>
        <v>P-Onsite</v>
      </c>
      <c r="Q736" s="2" t="str">
        <f t="shared" si="23"/>
        <v>P-S2_Onsite</v>
      </c>
      <c r="R736" s="2" t="s">
        <v>3476</v>
      </c>
      <c r="S736" s="2" t="s">
        <v>1041</v>
      </c>
      <c r="T736" s="21" t="s">
        <v>3477</v>
      </c>
    </row>
    <row r="737" spans="1:20" x14ac:dyDescent="0.3">
      <c r="A737" s="21" t="s">
        <v>801</v>
      </c>
      <c r="B737" s="21" t="s">
        <v>1054</v>
      </c>
      <c r="C737" s="21" t="s">
        <v>802</v>
      </c>
      <c r="D737" s="21" t="s">
        <v>803</v>
      </c>
      <c r="E737" s="2" t="s">
        <v>3640</v>
      </c>
      <c r="F737" s="21" t="s">
        <v>3478</v>
      </c>
      <c r="G737" s="21" t="s">
        <v>1044</v>
      </c>
      <c r="H737" s="21" t="s">
        <v>1005</v>
      </c>
      <c r="I737" s="21" t="s">
        <v>5313</v>
      </c>
      <c r="J737" s="2" t="s">
        <v>3479</v>
      </c>
      <c r="K737" s="22" t="s">
        <v>1038</v>
      </c>
      <c r="L737" s="2" t="s">
        <v>1070</v>
      </c>
      <c r="M737" s="2" t="s">
        <v>1059</v>
      </c>
      <c r="N737" s="2" t="s">
        <v>1071</v>
      </c>
      <c r="O737" s="2" t="s">
        <v>1040</v>
      </c>
      <c r="P737" s="2" t="str">
        <f t="shared" si="22"/>
        <v>P-Onsite</v>
      </c>
      <c r="Q737" s="2" t="str">
        <f t="shared" si="23"/>
        <v>P-S2_Onsite</v>
      </c>
      <c r="R737" s="2" t="s">
        <v>3476</v>
      </c>
      <c r="S737" s="2" t="s">
        <v>1041</v>
      </c>
      <c r="T737" s="21" t="s">
        <v>3477</v>
      </c>
    </row>
    <row r="738" spans="1:20" x14ac:dyDescent="0.3">
      <c r="A738" s="21" t="s">
        <v>801</v>
      </c>
      <c r="B738" s="21" t="s">
        <v>1054</v>
      </c>
      <c r="C738" s="21" t="s">
        <v>802</v>
      </c>
      <c r="D738" s="21" t="s">
        <v>803</v>
      </c>
      <c r="E738" s="2" t="s">
        <v>3640</v>
      </c>
      <c r="F738" s="21" t="s">
        <v>3480</v>
      </c>
      <c r="G738" s="21" t="s">
        <v>1034</v>
      </c>
      <c r="H738" s="21" t="s">
        <v>997</v>
      </c>
      <c r="I738" s="21" t="s">
        <v>5314</v>
      </c>
      <c r="J738" s="2" t="s">
        <v>3481</v>
      </c>
      <c r="K738" s="22" t="s">
        <v>1048</v>
      </c>
      <c r="L738" s="2" t="s">
        <v>1070</v>
      </c>
      <c r="M738" s="2" t="s">
        <v>1059</v>
      </c>
      <c r="N738" s="2" t="s">
        <v>1071</v>
      </c>
      <c r="O738" s="2" t="s">
        <v>1040</v>
      </c>
      <c r="P738" s="2" t="str">
        <f t="shared" si="22"/>
        <v>P-Onsite</v>
      </c>
      <c r="Q738" s="2" t="str">
        <f t="shared" si="23"/>
        <v>P-S2_Onsite</v>
      </c>
      <c r="R738" s="2" t="s">
        <v>3476</v>
      </c>
      <c r="S738" s="2" t="s">
        <v>1041</v>
      </c>
      <c r="T738" s="21" t="s">
        <v>3477</v>
      </c>
    </row>
    <row r="739" spans="1:20" x14ac:dyDescent="0.3">
      <c r="A739" s="21" t="s">
        <v>801</v>
      </c>
      <c r="B739" s="21" t="s">
        <v>1054</v>
      </c>
      <c r="C739" s="21" t="s">
        <v>802</v>
      </c>
      <c r="D739" s="21" t="s">
        <v>803</v>
      </c>
      <c r="E739" s="2" t="s">
        <v>3640</v>
      </c>
      <c r="F739" s="21" t="s">
        <v>3482</v>
      </c>
      <c r="G739" s="21" t="s">
        <v>1063</v>
      </c>
      <c r="H739" s="21" t="s">
        <v>3483</v>
      </c>
      <c r="I739" s="21" t="s">
        <v>5315</v>
      </c>
      <c r="J739" s="2" t="s">
        <v>3484</v>
      </c>
      <c r="K739" s="22" t="s">
        <v>1038</v>
      </c>
      <c r="L739" s="2" t="s">
        <v>1070</v>
      </c>
      <c r="M739" s="2" t="s">
        <v>1059</v>
      </c>
      <c r="N739" s="2" t="s">
        <v>1071</v>
      </c>
      <c r="O739" s="2" t="s">
        <v>1040</v>
      </c>
      <c r="P739" s="2" t="str">
        <f t="shared" si="22"/>
        <v>P-Onsite</v>
      </c>
      <c r="Q739" s="2" t="str">
        <f t="shared" si="23"/>
        <v>P-S2_Onsite</v>
      </c>
      <c r="R739" s="2" t="s">
        <v>3476</v>
      </c>
      <c r="S739" s="2" t="s">
        <v>1041</v>
      </c>
      <c r="T739" s="21" t="s">
        <v>3477</v>
      </c>
    </row>
    <row r="740" spans="1:20" x14ac:dyDescent="0.3">
      <c r="A740" s="21" t="s">
        <v>804</v>
      </c>
      <c r="B740" s="21" t="s">
        <v>1054</v>
      </c>
      <c r="C740" s="21" t="s">
        <v>805</v>
      </c>
      <c r="D740" s="21" t="s">
        <v>806</v>
      </c>
      <c r="E740" s="2" t="s">
        <v>3641</v>
      </c>
      <c r="F740" s="21" t="s">
        <v>3473</v>
      </c>
      <c r="G740" s="21" t="s">
        <v>1050</v>
      </c>
      <c r="H740" s="21" t="s">
        <v>3474</v>
      </c>
      <c r="I740" s="21" t="s">
        <v>5316</v>
      </c>
      <c r="J740" s="2" t="s">
        <v>3475</v>
      </c>
      <c r="K740" s="22" t="s">
        <v>1048</v>
      </c>
      <c r="L740" s="2" t="s">
        <v>1150</v>
      </c>
      <c r="M740" s="2" t="s">
        <v>1059</v>
      </c>
      <c r="N740" s="2" t="s">
        <v>1151</v>
      </c>
      <c r="O740" s="2" t="s">
        <v>1040</v>
      </c>
      <c r="P740" s="2" t="str">
        <f t="shared" si="22"/>
        <v>P-Onsite</v>
      </c>
      <c r="Q740" s="2" t="str">
        <f t="shared" si="23"/>
        <v>P-S2_Onsite</v>
      </c>
      <c r="R740" s="2" t="s">
        <v>3476</v>
      </c>
      <c r="S740" s="2" t="s">
        <v>1041</v>
      </c>
      <c r="T740" s="21" t="s">
        <v>3477</v>
      </c>
    </row>
    <row r="741" spans="1:20" x14ac:dyDescent="0.3">
      <c r="A741" s="21" t="s">
        <v>804</v>
      </c>
      <c r="B741" s="21" t="s">
        <v>1054</v>
      </c>
      <c r="C741" s="21" t="s">
        <v>805</v>
      </c>
      <c r="D741" s="21" t="s">
        <v>806</v>
      </c>
      <c r="E741" s="2" t="s">
        <v>3641</v>
      </c>
      <c r="F741" s="21" t="s">
        <v>3478</v>
      </c>
      <c r="G741" s="21" t="s">
        <v>1044</v>
      </c>
      <c r="H741" s="21" t="s">
        <v>1005</v>
      </c>
      <c r="I741" s="21" t="s">
        <v>5317</v>
      </c>
      <c r="J741" s="2" t="s">
        <v>3479</v>
      </c>
      <c r="K741" s="22" t="s">
        <v>1038</v>
      </c>
      <c r="L741" s="2" t="s">
        <v>1150</v>
      </c>
      <c r="M741" s="2" t="s">
        <v>1059</v>
      </c>
      <c r="N741" s="2" t="s">
        <v>1151</v>
      </c>
      <c r="O741" s="2" t="s">
        <v>1040</v>
      </c>
      <c r="P741" s="2" t="str">
        <f t="shared" si="22"/>
        <v>P-Onsite</v>
      </c>
      <c r="Q741" s="2" t="str">
        <f t="shared" si="23"/>
        <v>P-S2_Onsite</v>
      </c>
      <c r="R741" s="2" t="s">
        <v>3476</v>
      </c>
      <c r="S741" s="2" t="s">
        <v>1041</v>
      </c>
      <c r="T741" s="21" t="s">
        <v>3477</v>
      </c>
    </row>
    <row r="742" spans="1:20" x14ac:dyDescent="0.3">
      <c r="A742" s="21" t="s">
        <v>804</v>
      </c>
      <c r="B742" s="21" t="s">
        <v>1054</v>
      </c>
      <c r="C742" s="21" t="s">
        <v>805</v>
      </c>
      <c r="D742" s="21" t="s">
        <v>806</v>
      </c>
      <c r="E742" s="2" t="s">
        <v>3641</v>
      </c>
      <c r="F742" s="21" t="s">
        <v>3480</v>
      </c>
      <c r="G742" s="21" t="s">
        <v>1034</v>
      </c>
      <c r="H742" s="21" t="s">
        <v>997</v>
      </c>
      <c r="I742" s="21" t="s">
        <v>5318</v>
      </c>
      <c r="J742" s="2" t="s">
        <v>3481</v>
      </c>
      <c r="K742" s="22" t="s">
        <v>1048</v>
      </c>
      <c r="L742" s="2" t="s">
        <v>1150</v>
      </c>
      <c r="M742" s="2" t="s">
        <v>1059</v>
      </c>
      <c r="N742" s="2" t="s">
        <v>1151</v>
      </c>
      <c r="O742" s="2" t="s">
        <v>1040</v>
      </c>
      <c r="P742" s="2" t="str">
        <f t="shared" si="22"/>
        <v>P-Onsite</v>
      </c>
      <c r="Q742" s="2" t="str">
        <f t="shared" si="23"/>
        <v>P-S2_Onsite</v>
      </c>
      <c r="R742" s="2" t="s">
        <v>3476</v>
      </c>
      <c r="S742" s="2" t="s">
        <v>1041</v>
      </c>
      <c r="T742" s="21" t="s">
        <v>3477</v>
      </c>
    </row>
    <row r="743" spans="1:20" x14ac:dyDescent="0.3">
      <c r="A743" s="21" t="s">
        <v>804</v>
      </c>
      <c r="B743" s="21" t="s">
        <v>1054</v>
      </c>
      <c r="C743" s="21" t="s">
        <v>805</v>
      </c>
      <c r="D743" s="21" t="s">
        <v>806</v>
      </c>
      <c r="E743" s="2" t="s">
        <v>3641</v>
      </c>
      <c r="F743" s="21" t="s">
        <v>3482</v>
      </c>
      <c r="G743" s="21" t="s">
        <v>1063</v>
      </c>
      <c r="H743" s="21" t="s">
        <v>3483</v>
      </c>
      <c r="I743" s="21" t="s">
        <v>5319</v>
      </c>
      <c r="J743" s="2" t="s">
        <v>3484</v>
      </c>
      <c r="K743" s="22" t="s">
        <v>1038</v>
      </c>
      <c r="L743" s="2" t="s">
        <v>1150</v>
      </c>
      <c r="M743" s="2" t="s">
        <v>1059</v>
      </c>
      <c r="N743" s="2" t="s">
        <v>1151</v>
      </c>
      <c r="O743" s="2" t="s">
        <v>1040</v>
      </c>
      <c r="P743" s="2" t="str">
        <f t="shared" si="22"/>
        <v>P-Onsite</v>
      </c>
      <c r="Q743" s="2" t="str">
        <f t="shared" si="23"/>
        <v>P-S2_Onsite</v>
      </c>
      <c r="R743" s="2" t="s">
        <v>3476</v>
      </c>
      <c r="S743" s="2" t="s">
        <v>1041</v>
      </c>
      <c r="T743" s="21" t="s">
        <v>3477</v>
      </c>
    </row>
    <row r="744" spans="1:20" x14ac:dyDescent="0.3">
      <c r="A744" s="21" t="s">
        <v>807</v>
      </c>
      <c r="B744" s="21" t="s">
        <v>1054</v>
      </c>
      <c r="C744" s="21" t="s">
        <v>808</v>
      </c>
      <c r="D744" s="21" t="s">
        <v>809</v>
      </c>
      <c r="E744" s="2" t="s">
        <v>3642</v>
      </c>
      <c r="F744" s="21" t="s">
        <v>3473</v>
      </c>
      <c r="G744" s="21" t="s">
        <v>1050</v>
      </c>
      <c r="H744" s="21" t="s">
        <v>3474</v>
      </c>
      <c r="I744" s="21" t="s">
        <v>5320</v>
      </c>
      <c r="J744" s="2" t="s">
        <v>3475</v>
      </c>
      <c r="K744" s="22" t="s">
        <v>1048</v>
      </c>
      <c r="L744" s="2" t="s">
        <v>3489</v>
      </c>
      <c r="M744" s="2" t="s">
        <v>3489</v>
      </c>
      <c r="N744" s="2" t="s">
        <v>3489</v>
      </c>
      <c r="O744" s="2" t="s">
        <v>1098</v>
      </c>
      <c r="P744" s="2" t="str">
        <f t="shared" si="22"/>
        <v>A-Onsite</v>
      </c>
      <c r="Q744" s="2" t="str">
        <f t="shared" si="23"/>
        <v>A-S2_Onsite</v>
      </c>
      <c r="R744" s="2" t="s">
        <v>3476</v>
      </c>
      <c r="S744" s="2" t="s">
        <v>1041</v>
      </c>
      <c r="T744" s="21" t="s">
        <v>3477</v>
      </c>
    </row>
    <row r="745" spans="1:20" x14ac:dyDescent="0.3">
      <c r="A745" s="21" t="s">
        <v>807</v>
      </c>
      <c r="B745" s="21" t="s">
        <v>1054</v>
      </c>
      <c r="C745" s="21" t="s">
        <v>808</v>
      </c>
      <c r="D745" s="21" t="s">
        <v>809</v>
      </c>
      <c r="E745" s="2" t="s">
        <v>3642</v>
      </c>
      <c r="F745" s="21" t="s">
        <v>3478</v>
      </c>
      <c r="G745" s="21" t="s">
        <v>1044</v>
      </c>
      <c r="H745" s="21" t="s">
        <v>1005</v>
      </c>
      <c r="I745" s="21" t="s">
        <v>5321</v>
      </c>
      <c r="J745" s="2" t="s">
        <v>3479</v>
      </c>
      <c r="K745" s="22" t="s">
        <v>1038</v>
      </c>
      <c r="L745" s="2" t="s">
        <v>3489</v>
      </c>
      <c r="M745" s="2" t="s">
        <v>3489</v>
      </c>
      <c r="N745" s="2" t="s">
        <v>3489</v>
      </c>
      <c r="O745" s="2" t="s">
        <v>1098</v>
      </c>
      <c r="P745" s="2" t="str">
        <f t="shared" si="22"/>
        <v>A-Onsite</v>
      </c>
      <c r="Q745" s="2" t="str">
        <f t="shared" si="23"/>
        <v>A-S2_Onsite</v>
      </c>
      <c r="R745" s="2" t="s">
        <v>3476</v>
      </c>
      <c r="S745" s="2" t="s">
        <v>1041</v>
      </c>
      <c r="T745" s="21" t="s">
        <v>3477</v>
      </c>
    </row>
    <row r="746" spans="1:20" x14ac:dyDescent="0.3">
      <c r="A746" s="21" t="s">
        <v>807</v>
      </c>
      <c r="B746" s="21" t="s">
        <v>1054</v>
      </c>
      <c r="C746" s="21" t="s">
        <v>808</v>
      </c>
      <c r="D746" s="21" t="s">
        <v>809</v>
      </c>
      <c r="E746" s="2" t="s">
        <v>3642</v>
      </c>
      <c r="F746" s="21" t="s">
        <v>3480</v>
      </c>
      <c r="G746" s="21" t="s">
        <v>1034</v>
      </c>
      <c r="H746" s="21" t="s">
        <v>997</v>
      </c>
      <c r="I746" s="21" t="s">
        <v>5322</v>
      </c>
      <c r="J746" s="2" t="s">
        <v>3481</v>
      </c>
      <c r="K746" s="22" t="s">
        <v>1048</v>
      </c>
      <c r="L746" s="2" t="s">
        <v>3489</v>
      </c>
      <c r="M746" s="2" t="s">
        <v>3489</v>
      </c>
      <c r="N746" s="2" t="s">
        <v>3489</v>
      </c>
      <c r="O746" s="2" t="s">
        <v>1098</v>
      </c>
      <c r="P746" s="2" t="str">
        <f t="shared" si="22"/>
        <v>A-Onsite</v>
      </c>
      <c r="Q746" s="2" t="str">
        <f t="shared" si="23"/>
        <v>A-S2_Onsite</v>
      </c>
      <c r="R746" s="2" t="s">
        <v>3476</v>
      </c>
      <c r="S746" s="2" t="s">
        <v>1041</v>
      </c>
      <c r="T746" s="21" t="s">
        <v>3477</v>
      </c>
    </row>
    <row r="747" spans="1:20" x14ac:dyDescent="0.3">
      <c r="A747" s="21" t="s">
        <v>807</v>
      </c>
      <c r="B747" s="21" t="s">
        <v>1054</v>
      </c>
      <c r="C747" s="21" t="s">
        <v>808</v>
      </c>
      <c r="D747" s="21" t="s">
        <v>809</v>
      </c>
      <c r="E747" s="2" t="s">
        <v>3642</v>
      </c>
      <c r="F747" s="21" t="s">
        <v>3482</v>
      </c>
      <c r="G747" s="21" t="s">
        <v>1063</v>
      </c>
      <c r="H747" s="21" t="s">
        <v>3483</v>
      </c>
      <c r="I747" s="21" t="s">
        <v>5323</v>
      </c>
      <c r="J747" s="2" t="s">
        <v>3484</v>
      </c>
      <c r="K747" s="22" t="s">
        <v>1038</v>
      </c>
      <c r="L747" s="2" t="s">
        <v>3489</v>
      </c>
      <c r="M747" s="2" t="s">
        <v>3489</v>
      </c>
      <c r="N747" s="2" t="s">
        <v>3489</v>
      </c>
      <c r="O747" s="2" t="s">
        <v>1098</v>
      </c>
      <c r="P747" s="2" t="str">
        <f t="shared" si="22"/>
        <v>A-Onsite</v>
      </c>
      <c r="Q747" s="2" t="str">
        <f t="shared" si="23"/>
        <v>A-S2_Onsite</v>
      </c>
      <c r="R747" s="2" t="s">
        <v>3476</v>
      </c>
      <c r="S747" s="2" t="s">
        <v>1041</v>
      </c>
      <c r="T747" s="21" t="s">
        <v>3477</v>
      </c>
    </row>
    <row r="748" spans="1:20" x14ac:dyDescent="0.3">
      <c r="A748" s="21" t="s">
        <v>810</v>
      </c>
      <c r="B748" s="21" t="s">
        <v>1054</v>
      </c>
      <c r="C748" s="21" t="s">
        <v>811</v>
      </c>
      <c r="D748" s="21" t="s">
        <v>812</v>
      </c>
      <c r="E748" s="2" t="s">
        <v>3643</v>
      </c>
      <c r="F748" s="21" t="s">
        <v>3473</v>
      </c>
      <c r="G748" s="21" t="s">
        <v>1050</v>
      </c>
      <c r="H748" s="21" t="s">
        <v>3474</v>
      </c>
      <c r="I748" s="21" t="s">
        <v>5324</v>
      </c>
      <c r="J748" s="2" t="s">
        <v>3475</v>
      </c>
      <c r="K748" s="22" t="s">
        <v>1048</v>
      </c>
      <c r="L748" s="2" t="s">
        <v>1198</v>
      </c>
      <c r="M748" s="2" t="s">
        <v>1059</v>
      </c>
      <c r="N748" s="2" t="s">
        <v>1199</v>
      </c>
      <c r="O748" s="2" t="s">
        <v>1040</v>
      </c>
      <c r="P748" s="2" t="str">
        <f t="shared" si="22"/>
        <v>P-Onsite</v>
      </c>
      <c r="Q748" s="2" t="str">
        <f t="shared" si="23"/>
        <v>P-S2_Onsite</v>
      </c>
      <c r="R748" s="2" t="s">
        <v>3476</v>
      </c>
      <c r="S748" s="2" t="s">
        <v>1041</v>
      </c>
      <c r="T748" s="21" t="s">
        <v>3477</v>
      </c>
    </row>
    <row r="749" spans="1:20" x14ac:dyDescent="0.3">
      <c r="A749" s="21" t="s">
        <v>810</v>
      </c>
      <c r="B749" s="21" t="s">
        <v>1054</v>
      </c>
      <c r="C749" s="21" t="s">
        <v>811</v>
      </c>
      <c r="D749" s="21" t="s">
        <v>812</v>
      </c>
      <c r="E749" s="2" t="s">
        <v>3643</v>
      </c>
      <c r="F749" s="21" t="s">
        <v>3478</v>
      </c>
      <c r="G749" s="21" t="s">
        <v>1044</v>
      </c>
      <c r="H749" s="21" t="s">
        <v>1005</v>
      </c>
      <c r="I749" s="21" t="s">
        <v>5325</v>
      </c>
      <c r="J749" s="2" t="s">
        <v>3479</v>
      </c>
      <c r="K749" s="22" t="s">
        <v>1038</v>
      </c>
      <c r="L749" s="2" t="s">
        <v>1198</v>
      </c>
      <c r="M749" s="2" t="s">
        <v>1059</v>
      </c>
      <c r="N749" s="2" t="s">
        <v>1199</v>
      </c>
      <c r="O749" s="2" t="s">
        <v>1040</v>
      </c>
      <c r="P749" s="2" t="str">
        <f t="shared" si="22"/>
        <v>P-Onsite</v>
      </c>
      <c r="Q749" s="2" t="str">
        <f t="shared" si="23"/>
        <v>P-S2_Onsite</v>
      </c>
      <c r="R749" s="2" t="s">
        <v>3476</v>
      </c>
      <c r="S749" s="2" t="s">
        <v>1041</v>
      </c>
      <c r="T749" s="21" t="s">
        <v>3477</v>
      </c>
    </row>
    <row r="750" spans="1:20" x14ac:dyDescent="0.3">
      <c r="A750" s="21" t="s">
        <v>810</v>
      </c>
      <c r="B750" s="21" t="s">
        <v>1054</v>
      </c>
      <c r="C750" s="21" t="s">
        <v>811</v>
      </c>
      <c r="D750" s="21" t="s">
        <v>812</v>
      </c>
      <c r="E750" s="2" t="s">
        <v>3643</v>
      </c>
      <c r="F750" s="21" t="s">
        <v>3480</v>
      </c>
      <c r="G750" s="21" t="s">
        <v>1034</v>
      </c>
      <c r="H750" s="21" t="s">
        <v>997</v>
      </c>
      <c r="I750" s="21" t="s">
        <v>5326</v>
      </c>
      <c r="J750" s="2" t="s">
        <v>3481</v>
      </c>
      <c r="K750" s="22" t="s">
        <v>1048</v>
      </c>
      <c r="L750" s="2" t="s">
        <v>1198</v>
      </c>
      <c r="M750" s="2" t="s">
        <v>1059</v>
      </c>
      <c r="N750" s="2" t="s">
        <v>1199</v>
      </c>
      <c r="O750" s="2" t="s">
        <v>1040</v>
      </c>
      <c r="P750" s="2" t="str">
        <f t="shared" si="22"/>
        <v>P-Onsite</v>
      </c>
      <c r="Q750" s="2" t="str">
        <f t="shared" si="23"/>
        <v>P-S2_Onsite</v>
      </c>
      <c r="R750" s="2" t="s">
        <v>3476</v>
      </c>
      <c r="S750" s="2" t="s">
        <v>1041</v>
      </c>
      <c r="T750" s="21" t="s">
        <v>3477</v>
      </c>
    </row>
    <row r="751" spans="1:20" x14ac:dyDescent="0.3">
      <c r="A751" s="21" t="s">
        <v>810</v>
      </c>
      <c r="B751" s="21" t="s">
        <v>1054</v>
      </c>
      <c r="C751" s="21" t="s">
        <v>811</v>
      </c>
      <c r="D751" s="21" t="s">
        <v>812</v>
      </c>
      <c r="E751" s="2" t="s">
        <v>3643</v>
      </c>
      <c r="F751" s="21" t="s">
        <v>3482</v>
      </c>
      <c r="G751" s="21" t="s">
        <v>1063</v>
      </c>
      <c r="H751" s="21" t="s">
        <v>3483</v>
      </c>
      <c r="I751" s="21" t="s">
        <v>5327</v>
      </c>
      <c r="J751" s="2" t="s">
        <v>3484</v>
      </c>
      <c r="K751" s="22" t="s">
        <v>1038</v>
      </c>
      <c r="L751" s="2" t="s">
        <v>1198</v>
      </c>
      <c r="M751" s="2" t="s">
        <v>1059</v>
      </c>
      <c r="N751" s="2" t="s">
        <v>1199</v>
      </c>
      <c r="O751" s="2" t="s">
        <v>1040</v>
      </c>
      <c r="P751" s="2" t="str">
        <f t="shared" si="22"/>
        <v>P-Onsite</v>
      </c>
      <c r="Q751" s="2" t="str">
        <f t="shared" si="23"/>
        <v>P-S2_Onsite</v>
      </c>
      <c r="R751" s="2" t="s">
        <v>3476</v>
      </c>
      <c r="S751" s="2" t="s">
        <v>1041</v>
      </c>
      <c r="T751" s="21" t="s">
        <v>3477</v>
      </c>
    </row>
    <row r="752" spans="1:20" x14ac:dyDescent="0.3">
      <c r="A752" s="21" t="s">
        <v>813</v>
      </c>
      <c r="B752" s="21" t="s">
        <v>1054</v>
      </c>
      <c r="C752" s="21" t="s">
        <v>814</v>
      </c>
      <c r="D752" s="21" t="s">
        <v>815</v>
      </c>
      <c r="E752" s="2" t="s">
        <v>3644</v>
      </c>
      <c r="F752" s="21" t="s">
        <v>3478</v>
      </c>
      <c r="G752" s="21" t="s">
        <v>1044</v>
      </c>
      <c r="H752" s="21" t="s">
        <v>1005</v>
      </c>
      <c r="I752" s="21" t="s">
        <v>5328</v>
      </c>
      <c r="J752" s="2" t="s">
        <v>3479</v>
      </c>
      <c r="K752" s="22" t="s">
        <v>1038</v>
      </c>
      <c r="L752" s="2" t="s">
        <v>1096</v>
      </c>
      <c r="M752" s="2" t="s">
        <v>1059</v>
      </c>
      <c r="N752" s="2" t="s">
        <v>1097</v>
      </c>
      <c r="O752" s="2" t="s">
        <v>1040</v>
      </c>
      <c r="P752" s="2" t="str">
        <f t="shared" si="22"/>
        <v>P-Onsite</v>
      </c>
      <c r="Q752" s="2" t="str">
        <f t="shared" si="23"/>
        <v>P-S2_Onsite</v>
      </c>
      <c r="R752" s="2" t="s">
        <v>3476</v>
      </c>
      <c r="S752" s="2" t="s">
        <v>1041</v>
      </c>
      <c r="T752" s="21" t="s">
        <v>3477</v>
      </c>
    </row>
    <row r="753" spans="1:20" x14ac:dyDescent="0.3">
      <c r="A753" s="21" t="s">
        <v>813</v>
      </c>
      <c r="B753" s="21" t="s">
        <v>1054</v>
      </c>
      <c r="C753" s="21" t="s">
        <v>814</v>
      </c>
      <c r="D753" s="21" t="s">
        <v>815</v>
      </c>
      <c r="E753" s="2" t="s">
        <v>3644</v>
      </c>
      <c r="F753" s="21" t="s">
        <v>3482</v>
      </c>
      <c r="G753" s="21" t="s">
        <v>1063</v>
      </c>
      <c r="H753" s="21" t="s">
        <v>3483</v>
      </c>
      <c r="I753" s="21" t="s">
        <v>5329</v>
      </c>
      <c r="J753" s="2" t="s">
        <v>3484</v>
      </c>
      <c r="K753" s="22" t="s">
        <v>1038</v>
      </c>
      <c r="L753" s="2" t="s">
        <v>1096</v>
      </c>
      <c r="M753" s="2" t="s">
        <v>1059</v>
      </c>
      <c r="N753" s="2" t="s">
        <v>1097</v>
      </c>
      <c r="O753" s="2" t="s">
        <v>1040</v>
      </c>
      <c r="P753" s="2" t="str">
        <f t="shared" si="22"/>
        <v>P-Onsite</v>
      </c>
      <c r="Q753" s="2" t="str">
        <f t="shared" si="23"/>
        <v>P-S2_Onsite</v>
      </c>
      <c r="R753" s="2" t="s">
        <v>3476</v>
      </c>
      <c r="S753" s="2" t="s">
        <v>1041</v>
      </c>
      <c r="T753" s="21" t="s">
        <v>3477</v>
      </c>
    </row>
    <row r="754" spans="1:20" x14ac:dyDescent="0.3">
      <c r="A754" s="21" t="s">
        <v>813</v>
      </c>
      <c r="B754" s="21" t="s">
        <v>1054</v>
      </c>
      <c r="C754" s="21" t="s">
        <v>814</v>
      </c>
      <c r="D754" s="21" t="s">
        <v>815</v>
      </c>
      <c r="E754" s="2" t="s">
        <v>3644</v>
      </c>
      <c r="F754" s="21" t="s">
        <v>3480</v>
      </c>
      <c r="G754" s="21" t="s">
        <v>1034</v>
      </c>
      <c r="H754" s="21" t="s">
        <v>997</v>
      </c>
      <c r="I754" s="21" t="s">
        <v>5330</v>
      </c>
      <c r="J754" s="2" t="s">
        <v>3481</v>
      </c>
      <c r="K754" s="22" t="s">
        <v>1048</v>
      </c>
      <c r="L754" s="2" t="s">
        <v>1096</v>
      </c>
      <c r="M754" s="2" t="s">
        <v>1059</v>
      </c>
      <c r="N754" s="2" t="s">
        <v>1097</v>
      </c>
      <c r="O754" s="2" t="s">
        <v>1040</v>
      </c>
      <c r="P754" s="2" t="str">
        <f t="shared" si="22"/>
        <v>P-Onsite</v>
      </c>
      <c r="Q754" s="2" t="str">
        <f t="shared" si="23"/>
        <v>P-S2_Onsite</v>
      </c>
      <c r="R754" s="2" t="s">
        <v>3476</v>
      </c>
      <c r="S754" s="2" t="s">
        <v>1041</v>
      </c>
      <c r="T754" s="21" t="s">
        <v>3477</v>
      </c>
    </row>
    <row r="755" spans="1:20" x14ac:dyDescent="0.3">
      <c r="A755" s="21" t="s">
        <v>816</v>
      </c>
      <c r="B755" s="21" t="s">
        <v>1031</v>
      </c>
      <c r="C755" s="21" t="s">
        <v>817</v>
      </c>
      <c r="D755" s="21" t="s">
        <v>3645</v>
      </c>
      <c r="E755" s="2" t="s">
        <v>3646</v>
      </c>
      <c r="F755" s="21" t="s">
        <v>3495</v>
      </c>
      <c r="G755" s="21" t="s">
        <v>1050</v>
      </c>
      <c r="H755" s="21" t="s">
        <v>3474</v>
      </c>
      <c r="I755" s="21" t="s">
        <v>5331</v>
      </c>
      <c r="J755" s="2" t="s">
        <v>3475</v>
      </c>
      <c r="K755" s="22" t="s">
        <v>1048</v>
      </c>
      <c r="L755" s="2" t="s">
        <v>1039</v>
      </c>
      <c r="M755" s="2" t="s">
        <v>1039</v>
      </c>
      <c r="N755" s="2" t="s">
        <v>1039</v>
      </c>
      <c r="O755" s="2" t="s">
        <v>1040</v>
      </c>
      <c r="P755" s="2" t="str">
        <f t="shared" si="22"/>
        <v>P-Online</v>
      </c>
      <c r="Q755" s="2" t="str">
        <f t="shared" si="23"/>
        <v>P-S2_Online</v>
      </c>
      <c r="R755" s="2"/>
      <c r="S755" s="2" t="s">
        <v>1041</v>
      </c>
      <c r="T755" s="21" t="s">
        <v>3477</v>
      </c>
    </row>
    <row r="756" spans="1:20" x14ac:dyDescent="0.3">
      <c r="A756" s="21" t="s">
        <v>816</v>
      </c>
      <c r="B756" s="21" t="s">
        <v>1031</v>
      </c>
      <c r="C756" s="21" t="s">
        <v>817</v>
      </c>
      <c r="D756" s="21" t="s">
        <v>3645</v>
      </c>
      <c r="E756" s="2" t="s">
        <v>3646</v>
      </c>
      <c r="F756" s="21" t="s">
        <v>3496</v>
      </c>
      <c r="G756" s="21" t="s">
        <v>1044</v>
      </c>
      <c r="H756" s="21" t="s">
        <v>1005</v>
      </c>
      <c r="I756" s="21" t="s">
        <v>5332</v>
      </c>
      <c r="J756" s="2" t="s">
        <v>3479</v>
      </c>
      <c r="K756" s="22" t="s">
        <v>1038</v>
      </c>
      <c r="L756" s="2" t="s">
        <v>1039</v>
      </c>
      <c r="M756" s="2" t="s">
        <v>1039</v>
      </c>
      <c r="N756" s="2" t="s">
        <v>1039</v>
      </c>
      <c r="O756" s="2" t="s">
        <v>1040</v>
      </c>
      <c r="P756" s="2" t="str">
        <f t="shared" si="22"/>
        <v>P-Online</v>
      </c>
      <c r="Q756" s="2" t="str">
        <f t="shared" si="23"/>
        <v>P-S2_Online</v>
      </c>
      <c r="R756" s="2"/>
      <c r="S756" s="2" t="s">
        <v>1041</v>
      </c>
      <c r="T756" s="21" t="s">
        <v>3477</v>
      </c>
    </row>
    <row r="757" spans="1:20" x14ac:dyDescent="0.3">
      <c r="A757" s="21" t="s">
        <v>816</v>
      </c>
      <c r="B757" s="21" t="s">
        <v>1031</v>
      </c>
      <c r="C757" s="21" t="s">
        <v>817</v>
      </c>
      <c r="D757" s="21" t="s">
        <v>3645</v>
      </c>
      <c r="E757" s="2" t="s">
        <v>3646</v>
      </c>
      <c r="F757" s="21" t="s">
        <v>3497</v>
      </c>
      <c r="G757" s="21" t="s">
        <v>1034</v>
      </c>
      <c r="H757" s="21" t="s">
        <v>997</v>
      </c>
      <c r="I757" s="21" t="s">
        <v>5333</v>
      </c>
      <c r="J757" s="2" t="s">
        <v>3481</v>
      </c>
      <c r="K757" s="22" t="s">
        <v>1048</v>
      </c>
      <c r="L757" s="2" t="s">
        <v>1039</v>
      </c>
      <c r="M757" s="2" t="s">
        <v>1039</v>
      </c>
      <c r="N757" s="2" t="s">
        <v>1039</v>
      </c>
      <c r="O757" s="2" t="s">
        <v>1040</v>
      </c>
      <c r="P757" s="2" t="str">
        <f t="shared" si="22"/>
        <v>P-Online</v>
      </c>
      <c r="Q757" s="2" t="str">
        <f t="shared" si="23"/>
        <v>P-S2_Online</v>
      </c>
      <c r="R757" s="2"/>
      <c r="S757" s="2" t="s">
        <v>1041</v>
      </c>
      <c r="T757" s="21" t="s">
        <v>3477</v>
      </c>
    </row>
    <row r="758" spans="1:20" x14ac:dyDescent="0.3">
      <c r="A758" s="21" t="s">
        <v>816</v>
      </c>
      <c r="B758" s="21" t="s">
        <v>1031</v>
      </c>
      <c r="C758" s="21" t="s">
        <v>817</v>
      </c>
      <c r="D758" s="21" t="s">
        <v>3645</v>
      </c>
      <c r="E758" s="2" t="s">
        <v>3646</v>
      </c>
      <c r="F758" s="21" t="s">
        <v>3486</v>
      </c>
      <c r="G758" s="21" t="s">
        <v>1063</v>
      </c>
      <c r="H758" s="21" t="s">
        <v>3483</v>
      </c>
      <c r="I758" s="21" t="s">
        <v>5334</v>
      </c>
      <c r="J758" s="2" t="s">
        <v>3484</v>
      </c>
      <c r="K758" s="22" t="s">
        <v>1038</v>
      </c>
      <c r="L758" s="2" t="s">
        <v>1039</v>
      </c>
      <c r="M758" s="2" t="s">
        <v>1039</v>
      </c>
      <c r="N758" s="2" t="s">
        <v>1039</v>
      </c>
      <c r="O758" s="2" t="s">
        <v>1040</v>
      </c>
      <c r="P758" s="2" t="str">
        <f t="shared" si="22"/>
        <v>P-Online</v>
      </c>
      <c r="Q758" s="2" t="str">
        <f t="shared" si="23"/>
        <v>P-S2_Online</v>
      </c>
      <c r="R758" s="2"/>
      <c r="S758" s="2" t="s">
        <v>1041</v>
      </c>
      <c r="T758" s="21" t="s">
        <v>3477</v>
      </c>
    </row>
    <row r="759" spans="1:20" x14ac:dyDescent="0.3">
      <c r="A759" s="21" t="s">
        <v>819</v>
      </c>
      <c r="B759" s="21" t="s">
        <v>1054</v>
      </c>
      <c r="C759" s="21" t="s">
        <v>820</v>
      </c>
      <c r="D759" s="21" t="s">
        <v>821</v>
      </c>
      <c r="E759" s="2" t="s">
        <v>3647</v>
      </c>
      <c r="F759" s="21" t="s">
        <v>3473</v>
      </c>
      <c r="G759" s="21" t="s">
        <v>1050</v>
      </c>
      <c r="H759" s="21" t="s">
        <v>3474</v>
      </c>
      <c r="I759" s="21" t="s">
        <v>5335</v>
      </c>
      <c r="J759" s="2" t="s">
        <v>3475</v>
      </c>
      <c r="K759" s="22" t="s">
        <v>1048</v>
      </c>
      <c r="L759" s="2" t="s">
        <v>1332</v>
      </c>
      <c r="M759" s="2" t="s">
        <v>1059</v>
      </c>
      <c r="N759" s="2" t="s">
        <v>1333</v>
      </c>
      <c r="O759" s="2" t="s">
        <v>1040</v>
      </c>
      <c r="P759" s="2" t="str">
        <f t="shared" si="22"/>
        <v>P-Onsite</v>
      </c>
      <c r="Q759" s="2" t="str">
        <f t="shared" si="23"/>
        <v>P-S2_Onsite</v>
      </c>
      <c r="R759" s="2" t="s">
        <v>3476</v>
      </c>
      <c r="S759" s="2" t="s">
        <v>1041</v>
      </c>
      <c r="T759" s="21" t="s">
        <v>3477</v>
      </c>
    </row>
    <row r="760" spans="1:20" x14ac:dyDescent="0.3">
      <c r="A760" s="21" t="s">
        <v>819</v>
      </c>
      <c r="B760" s="21" t="s">
        <v>1054</v>
      </c>
      <c r="C760" s="21" t="s">
        <v>820</v>
      </c>
      <c r="D760" s="21" t="s">
        <v>821</v>
      </c>
      <c r="E760" s="2" t="s">
        <v>3647</v>
      </c>
      <c r="F760" s="21" t="s">
        <v>3478</v>
      </c>
      <c r="G760" s="21" t="s">
        <v>1044</v>
      </c>
      <c r="H760" s="21" t="s">
        <v>1005</v>
      </c>
      <c r="I760" s="21" t="s">
        <v>5336</v>
      </c>
      <c r="J760" s="2" t="s">
        <v>3479</v>
      </c>
      <c r="K760" s="22" t="s">
        <v>1038</v>
      </c>
      <c r="L760" s="2" t="s">
        <v>1332</v>
      </c>
      <c r="M760" s="2" t="s">
        <v>1059</v>
      </c>
      <c r="N760" s="2" t="s">
        <v>1333</v>
      </c>
      <c r="O760" s="2" t="s">
        <v>1098</v>
      </c>
      <c r="P760" s="2" t="str">
        <f t="shared" si="22"/>
        <v>A-Onsite</v>
      </c>
      <c r="Q760" s="2" t="str">
        <f t="shared" si="23"/>
        <v>A-S2_Onsite</v>
      </c>
      <c r="R760" s="2" t="s">
        <v>3476</v>
      </c>
      <c r="S760" s="2" t="s">
        <v>1041</v>
      </c>
      <c r="T760" s="21" t="s">
        <v>3477</v>
      </c>
    </row>
    <row r="761" spans="1:20" x14ac:dyDescent="0.3">
      <c r="A761" s="21" t="s">
        <v>819</v>
      </c>
      <c r="B761" s="21" t="s">
        <v>1054</v>
      </c>
      <c r="C761" s="21" t="s">
        <v>820</v>
      </c>
      <c r="D761" s="21" t="s">
        <v>821</v>
      </c>
      <c r="E761" s="2" t="s">
        <v>3647</v>
      </c>
      <c r="F761" s="21" t="s">
        <v>3480</v>
      </c>
      <c r="G761" s="21" t="s">
        <v>1034</v>
      </c>
      <c r="H761" s="21" t="s">
        <v>997</v>
      </c>
      <c r="I761" s="21" t="s">
        <v>5337</v>
      </c>
      <c r="J761" s="2" t="s">
        <v>3481</v>
      </c>
      <c r="K761" s="22" t="s">
        <v>1048</v>
      </c>
      <c r="L761" s="2" t="s">
        <v>1332</v>
      </c>
      <c r="M761" s="2" t="s">
        <v>1059</v>
      </c>
      <c r="N761" s="2" t="s">
        <v>1333</v>
      </c>
      <c r="O761" s="2" t="s">
        <v>1098</v>
      </c>
      <c r="P761" s="2" t="str">
        <f t="shared" si="22"/>
        <v>A-Onsite</v>
      </c>
      <c r="Q761" s="2" t="str">
        <f t="shared" si="23"/>
        <v>A-S2_Onsite</v>
      </c>
      <c r="R761" s="2" t="s">
        <v>3476</v>
      </c>
      <c r="S761" s="2" t="s">
        <v>1041</v>
      </c>
      <c r="T761" s="21" t="s">
        <v>3477</v>
      </c>
    </row>
    <row r="762" spans="1:20" x14ac:dyDescent="0.3">
      <c r="A762" s="21" t="s">
        <v>819</v>
      </c>
      <c r="B762" s="21" t="s">
        <v>1054</v>
      </c>
      <c r="C762" s="21" t="s">
        <v>820</v>
      </c>
      <c r="D762" s="21" t="s">
        <v>821</v>
      </c>
      <c r="E762" s="2" t="s">
        <v>3647</v>
      </c>
      <c r="F762" s="21" t="s">
        <v>3482</v>
      </c>
      <c r="G762" s="21" t="s">
        <v>1063</v>
      </c>
      <c r="H762" s="21" t="s">
        <v>3483</v>
      </c>
      <c r="I762" s="21" t="s">
        <v>5338</v>
      </c>
      <c r="J762" s="2" t="s">
        <v>3484</v>
      </c>
      <c r="K762" s="22" t="s">
        <v>1038</v>
      </c>
      <c r="L762" s="2" t="s">
        <v>1332</v>
      </c>
      <c r="M762" s="2" t="s">
        <v>1059</v>
      </c>
      <c r="N762" s="2" t="s">
        <v>1333</v>
      </c>
      <c r="O762" s="2" t="s">
        <v>1098</v>
      </c>
      <c r="P762" s="2" t="str">
        <f t="shared" si="22"/>
        <v>A-Onsite</v>
      </c>
      <c r="Q762" s="2" t="str">
        <f t="shared" si="23"/>
        <v>A-S2_Onsite</v>
      </c>
      <c r="R762" s="2" t="s">
        <v>3476</v>
      </c>
      <c r="S762" s="2" t="s">
        <v>1041</v>
      </c>
      <c r="T762" s="21" t="s">
        <v>3477</v>
      </c>
    </row>
    <row r="763" spans="1:20" x14ac:dyDescent="0.3">
      <c r="A763" s="21" t="s">
        <v>822</v>
      </c>
      <c r="B763" s="21" t="s">
        <v>1054</v>
      </c>
      <c r="C763" s="21" t="s">
        <v>823</v>
      </c>
      <c r="D763" s="21" t="s">
        <v>824</v>
      </c>
      <c r="E763" s="2" t="s">
        <v>3648</v>
      </c>
      <c r="F763" s="21" t="s">
        <v>3473</v>
      </c>
      <c r="G763" s="21" t="s">
        <v>1050</v>
      </c>
      <c r="H763" s="21" t="s">
        <v>3474</v>
      </c>
      <c r="I763" s="21" t="s">
        <v>5339</v>
      </c>
      <c r="J763" s="2" t="s">
        <v>3475</v>
      </c>
      <c r="K763" s="22" t="s">
        <v>1048</v>
      </c>
      <c r="L763" s="2" t="s">
        <v>1083</v>
      </c>
      <c r="M763" s="2" t="s">
        <v>1084</v>
      </c>
      <c r="N763" s="2" t="s">
        <v>1085</v>
      </c>
      <c r="O763" s="2" t="s">
        <v>1040</v>
      </c>
      <c r="P763" s="2" t="str">
        <f t="shared" si="22"/>
        <v>P-Onsite</v>
      </c>
      <c r="Q763" s="2" t="str">
        <f t="shared" si="23"/>
        <v>P-S2_Onsite</v>
      </c>
      <c r="R763" s="2" t="s">
        <v>3476</v>
      </c>
      <c r="S763" s="2" t="s">
        <v>1041</v>
      </c>
      <c r="T763" s="21" t="s">
        <v>3477</v>
      </c>
    </row>
    <row r="764" spans="1:20" x14ac:dyDescent="0.3">
      <c r="A764" s="21" t="s">
        <v>822</v>
      </c>
      <c r="B764" s="21" t="s">
        <v>1054</v>
      </c>
      <c r="C764" s="21" t="s">
        <v>823</v>
      </c>
      <c r="D764" s="21" t="s">
        <v>824</v>
      </c>
      <c r="E764" s="2" t="s">
        <v>3648</v>
      </c>
      <c r="F764" s="21" t="s">
        <v>3478</v>
      </c>
      <c r="G764" s="21" t="s">
        <v>1044</v>
      </c>
      <c r="H764" s="21" t="s">
        <v>1005</v>
      </c>
      <c r="I764" s="21" t="s">
        <v>5340</v>
      </c>
      <c r="J764" s="2" t="s">
        <v>3479</v>
      </c>
      <c r="K764" s="22" t="s">
        <v>1038</v>
      </c>
      <c r="L764" s="2" t="s">
        <v>1083</v>
      </c>
      <c r="M764" s="2" t="s">
        <v>1084</v>
      </c>
      <c r="N764" s="2" t="s">
        <v>1085</v>
      </c>
      <c r="O764" s="2" t="s">
        <v>1040</v>
      </c>
      <c r="P764" s="2" t="str">
        <f t="shared" si="22"/>
        <v>P-Onsite</v>
      </c>
      <c r="Q764" s="2" t="str">
        <f t="shared" si="23"/>
        <v>P-S2_Onsite</v>
      </c>
      <c r="R764" s="2" t="s">
        <v>3476</v>
      </c>
      <c r="S764" s="2" t="s">
        <v>1041</v>
      </c>
      <c r="T764" s="21" t="s">
        <v>3477</v>
      </c>
    </row>
    <row r="765" spans="1:20" x14ac:dyDescent="0.3">
      <c r="A765" s="21" t="s">
        <v>822</v>
      </c>
      <c r="B765" s="21" t="s">
        <v>1054</v>
      </c>
      <c r="C765" s="21" t="s">
        <v>823</v>
      </c>
      <c r="D765" s="21" t="s">
        <v>824</v>
      </c>
      <c r="E765" s="2" t="s">
        <v>3648</v>
      </c>
      <c r="F765" s="21" t="s">
        <v>3480</v>
      </c>
      <c r="G765" s="21" t="s">
        <v>1034</v>
      </c>
      <c r="H765" s="21" t="s">
        <v>997</v>
      </c>
      <c r="I765" s="21" t="s">
        <v>5341</v>
      </c>
      <c r="J765" s="2" t="s">
        <v>3481</v>
      </c>
      <c r="K765" s="22" t="s">
        <v>1048</v>
      </c>
      <c r="L765" s="2" t="s">
        <v>1083</v>
      </c>
      <c r="M765" s="2" t="s">
        <v>1084</v>
      </c>
      <c r="N765" s="2" t="s">
        <v>1085</v>
      </c>
      <c r="O765" s="2" t="s">
        <v>1040</v>
      </c>
      <c r="P765" s="2" t="str">
        <f t="shared" si="22"/>
        <v>P-Onsite</v>
      </c>
      <c r="Q765" s="2" t="str">
        <f t="shared" si="23"/>
        <v>P-S2_Onsite</v>
      </c>
      <c r="R765" s="2" t="s">
        <v>3476</v>
      </c>
      <c r="S765" s="2" t="s">
        <v>1041</v>
      </c>
      <c r="T765" s="21" t="s">
        <v>3477</v>
      </c>
    </row>
    <row r="766" spans="1:20" x14ac:dyDescent="0.3">
      <c r="A766" s="21" t="s">
        <v>822</v>
      </c>
      <c r="B766" s="21" t="s">
        <v>1054</v>
      </c>
      <c r="C766" s="21" t="s">
        <v>823</v>
      </c>
      <c r="D766" s="21" t="s">
        <v>824</v>
      </c>
      <c r="E766" s="2" t="s">
        <v>3648</v>
      </c>
      <c r="F766" s="21" t="s">
        <v>3482</v>
      </c>
      <c r="G766" s="21" t="s">
        <v>1063</v>
      </c>
      <c r="H766" s="21" t="s">
        <v>3483</v>
      </c>
      <c r="I766" s="21" t="s">
        <v>5342</v>
      </c>
      <c r="J766" s="2" t="s">
        <v>3484</v>
      </c>
      <c r="K766" s="22" t="s">
        <v>1038</v>
      </c>
      <c r="L766" s="2" t="s">
        <v>1083</v>
      </c>
      <c r="M766" s="2" t="s">
        <v>1084</v>
      </c>
      <c r="N766" s="2" t="s">
        <v>1085</v>
      </c>
      <c r="O766" s="2" t="s">
        <v>1040</v>
      </c>
      <c r="P766" s="2" t="str">
        <f t="shared" si="22"/>
        <v>P-Onsite</v>
      </c>
      <c r="Q766" s="2" t="str">
        <f t="shared" si="23"/>
        <v>P-S2_Onsite</v>
      </c>
      <c r="R766" s="2" t="s">
        <v>3476</v>
      </c>
      <c r="S766" s="2" t="s">
        <v>1041</v>
      </c>
      <c r="T766" s="21" t="s">
        <v>3477</v>
      </c>
    </row>
    <row r="767" spans="1:20" x14ac:dyDescent="0.3">
      <c r="A767" s="21" t="s">
        <v>825</v>
      </c>
      <c r="B767" s="21" t="s">
        <v>1054</v>
      </c>
      <c r="C767" s="21" t="s">
        <v>826</v>
      </c>
      <c r="D767" s="21" t="s">
        <v>827</v>
      </c>
      <c r="E767" s="2" t="s">
        <v>3649</v>
      </c>
      <c r="F767" s="21" t="s">
        <v>3473</v>
      </c>
      <c r="G767" s="21" t="s">
        <v>1050</v>
      </c>
      <c r="H767" s="21" t="s">
        <v>3474</v>
      </c>
      <c r="I767" s="21" t="s">
        <v>5343</v>
      </c>
      <c r="J767" s="2" t="s">
        <v>3475</v>
      </c>
      <c r="K767" s="22" t="s">
        <v>1048</v>
      </c>
      <c r="L767" s="2" t="s">
        <v>1089</v>
      </c>
      <c r="M767" s="2" t="s">
        <v>1059</v>
      </c>
      <c r="N767" s="2" t="s">
        <v>1124</v>
      </c>
      <c r="O767" s="2" t="s">
        <v>1040</v>
      </c>
      <c r="P767" s="2" t="str">
        <f t="shared" si="22"/>
        <v>P-Onsite</v>
      </c>
      <c r="Q767" s="2" t="str">
        <f t="shared" si="23"/>
        <v>P-S2_Onsite</v>
      </c>
      <c r="R767" s="2" t="s">
        <v>3476</v>
      </c>
      <c r="S767" s="2" t="s">
        <v>1041</v>
      </c>
      <c r="T767" s="21" t="s">
        <v>3477</v>
      </c>
    </row>
    <row r="768" spans="1:20" x14ac:dyDescent="0.3">
      <c r="A768" s="21" t="s">
        <v>825</v>
      </c>
      <c r="B768" s="21" t="s">
        <v>1054</v>
      </c>
      <c r="C768" s="21" t="s">
        <v>826</v>
      </c>
      <c r="D768" s="21" t="s">
        <v>827</v>
      </c>
      <c r="E768" s="2" t="s">
        <v>3649</v>
      </c>
      <c r="F768" s="21" t="s">
        <v>3478</v>
      </c>
      <c r="G768" s="21" t="s">
        <v>1044</v>
      </c>
      <c r="H768" s="21" t="s">
        <v>1005</v>
      </c>
      <c r="I768" s="21" t="s">
        <v>5344</v>
      </c>
      <c r="J768" s="2" t="s">
        <v>3479</v>
      </c>
      <c r="K768" s="22" t="s">
        <v>1038</v>
      </c>
      <c r="L768" s="2" t="s">
        <v>1089</v>
      </c>
      <c r="M768" s="2" t="s">
        <v>1059</v>
      </c>
      <c r="N768" s="2" t="s">
        <v>1124</v>
      </c>
      <c r="O768" s="2" t="s">
        <v>1040</v>
      </c>
      <c r="P768" s="2" t="str">
        <f t="shared" si="22"/>
        <v>P-Onsite</v>
      </c>
      <c r="Q768" s="2" t="str">
        <f t="shared" si="23"/>
        <v>P-S2_Onsite</v>
      </c>
      <c r="R768" s="2" t="s">
        <v>3476</v>
      </c>
      <c r="S768" s="2" t="s">
        <v>1041</v>
      </c>
      <c r="T768" s="21" t="s">
        <v>3477</v>
      </c>
    </row>
    <row r="769" spans="1:20" x14ac:dyDescent="0.3">
      <c r="A769" s="21" t="s">
        <v>825</v>
      </c>
      <c r="B769" s="21" t="s">
        <v>1054</v>
      </c>
      <c r="C769" s="21" t="s">
        <v>826</v>
      </c>
      <c r="D769" s="21" t="s">
        <v>827</v>
      </c>
      <c r="E769" s="2" t="s">
        <v>3649</v>
      </c>
      <c r="F769" s="21" t="s">
        <v>3480</v>
      </c>
      <c r="G769" s="21" t="s">
        <v>1034</v>
      </c>
      <c r="H769" s="21" t="s">
        <v>997</v>
      </c>
      <c r="I769" s="21" t="s">
        <v>5345</v>
      </c>
      <c r="J769" s="2" t="s">
        <v>3481</v>
      </c>
      <c r="K769" s="22" t="s">
        <v>1048</v>
      </c>
      <c r="L769" s="2" t="s">
        <v>1089</v>
      </c>
      <c r="M769" s="2" t="s">
        <v>1059</v>
      </c>
      <c r="N769" s="2" t="s">
        <v>1124</v>
      </c>
      <c r="O769" s="2" t="s">
        <v>1040</v>
      </c>
      <c r="P769" s="2" t="str">
        <f t="shared" si="22"/>
        <v>P-Onsite</v>
      </c>
      <c r="Q769" s="2" t="str">
        <f t="shared" si="23"/>
        <v>P-S2_Onsite</v>
      </c>
      <c r="R769" s="2" t="s">
        <v>3476</v>
      </c>
      <c r="S769" s="2" t="s">
        <v>1041</v>
      </c>
      <c r="T769" s="21" t="s">
        <v>3477</v>
      </c>
    </row>
    <row r="770" spans="1:20" x14ac:dyDescent="0.3">
      <c r="A770" s="21" t="s">
        <v>825</v>
      </c>
      <c r="B770" s="21" t="s">
        <v>1054</v>
      </c>
      <c r="C770" s="21" t="s">
        <v>826</v>
      </c>
      <c r="D770" s="21" t="s">
        <v>827</v>
      </c>
      <c r="E770" s="2" t="s">
        <v>3649</v>
      </c>
      <c r="F770" s="21" t="s">
        <v>3482</v>
      </c>
      <c r="G770" s="21" t="s">
        <v>1063</v>
      </c>
      <c r="H770" s="21" t="s">
        <v>3483</v>
      </c>
      <c r="I770" s="21" t="s">
        <v>5346</v>
      </c>
      <c r="J770" s="2" t="s">
        <v>3484</v>
      </c>
      <c r="K770" s="22" t="s">
        <v>1038</v>
      </c>
      <c r="L770" s="2" t="s">
        <v>1089</v>
      </c>
      <c r="M770" s="2" t="s">
        <v>1059</v>
      </c>
      <c r="N770" s="2" t="s">
        <v>1124</v>
      </c>
      <c r="O770" s="2" t="s">
        <v>1040</v>
      </c>
      <c r="P770" s="2" t="str">
        <f t="shared" si="22"/>
        <v>P-Onsite</v>
      </c>
      <c r="Q770" s="2" t="str">
        <f t="shared" si="23"/>
        <v>P-S2_Onsite</v>
      </c>
      <c r="R770" s="2" t="s">
        <v>3476</v>
      </c>
      <c r="S770" s="2" t="s">
        <v>1041</v>
      </c>
      <c r="T770" s="21" t="s">
        <v>3477</v>
      </c>
    </row>
    <row r="771" spans="1:20" x14ac:dyDescent="0.3">
      <c r="A771" s="21" t="s">
        <v>828</v>
      </c>
      <c r="B771" s="21" t="s">
        <v>1054</v>
      </c>
      <c r="C771" s="21" t="s">
        <v>829</v>
      </c>
      <c r="D771" s="21" t="s">
        <v>830</v>
      </c>
      <c r="E771" s="2" t="s">
        <v>1503</v>
      </c>
      <c r="F771" s="21" t="s">
        <v>3480</v>
      </c>
      <c r="G771" s="21" t="s">
        <v>1034</v>
      </c>
      <c r="H771" s="21" t="s">
        <v>997</v>
      </c>
      <c r="I771" s="21" t="s">
        <v>5347</v>
      </c>
      <c r="J771" s="2" t="s">
        <v>3481</v>
      </c>
      <c r="K771" s="22" t="s">
        <v>1048</v>
      </c>
      <c r="L771" s="2" t="s">
        <v>1428</v>
      </c>
      <c r="M771" s="2" t="s">
        <v>1059</v>
      </c>
      <c r="N771" s="2" t="s">
        <v>1429</v>
      </c>
      <c r="O771" s="2" t="s">
        <v>1040</v>
      </c>
      <c r="P771" s="2" t="str">
        <f t="shared" ref="P771:P834" si="24">CONCATENATE(LEFT(O771,1),"-",B771)</f>
        <v>P-Onsite</v>
      </c>
      <c r="Q771" s="2" t="str">
        <f t="shared" ref="Q771:Q834" si="25">CONCATENATE(LEFT($O771,1),"-",RIGHT($F771,9))</f>
        <v>P-S2_Onsite</v>
      </c>
      <c r="R771" s="2" t="s">
        <v>3476</v>
      </c>
      <c r="S771" s="2" t="s">
        <v>1041</v>
      </c>
      <c r="T771" s="21" t="s">
        <v>3477</v>
      </c>
    </row>
    <row r="772" spans="1:20" x14ac:dyDescent="0.3">
      <c r="A772" s="21" t="s">
        <v>828</v>
      </c>
      <c r="B772" s="21" t="s">
        <v>1054</v>
      </c>
      <c r="C772" s="21" t="s">
        <v>829</v>
      </c>
      <c r="D772" s="21" t="s">
        <v>830</v>
      </c>
      <c r="E772" s="2" t="s">
        <v>1503</v>
      </c>
      <c r="F772" s="21" t="s">
        <v>3482</v>
      </c>
      <c r="G772" s="21" t="s">
        <v>1063</v>
      </c>
      <c r="H772" s="21" t="s">
        <v>3483</v>
      </c>
      <c r="I772" s="21" t="s">
        <v>5348</v>
      </c>
      <c r="J772" s="2" t="s">
        <v>3484</v>
      </c>
      <c r="K772" s="22" t="s">
        <v>1038</v>
      </c>
      <c r="L772" s="2" t="s">
        <v>1428</v>
      </c>
      <c r="M772" s="2" t="s">
        <v>1059</v>
      </c>
      <c r="N772" s="2" t="s">
        <v>1429</v>
      </c>
      <c r="O772" s="2" t="s">
        <v>1040</v>
      </c>
      <c r="P772" s="2" t="str">
        <f t="shared" si="24"/>
        <v>P-Onsite</v>
      </c>
      <c r="Q772" s="2" t="str">
        <f t="shared" si="25"/>
        <v>P-S2_Onsite</v>
      </c>
      <c r="R772" s="2" t="s">
        <v>3476</v>
      </c>
      <c r="S772" s="2" t="s">
        <v>1041</v>
      </c>
      <c r="T772" s="21" t="s">
        <v>3477</v>
      </c>
    </row>
    <row r="773" spans="1:20" x14ac:dyDescent="0.3">
      <c r="A773" s="21" t="s">
        <v>831</v>
      </c>
      <c r="B773" s="21" t="s">
        <v>1054</v>
      </c>
      <c r="C773" s="21" t="s">
        <v>832</v>
      </c>
      <c r="D773" s="21" t="s">
        <v>1505</v>
      </c>
      <c r="E773" s="2" t="s">
        <v>1506</v>
      </c>
      <c r="F773" s="21" t="s">
        <v>3473</v>
      </c>
      <c r="G773" s="21" t="s">
        <v>1050</v>
      </c>
      <c r="H773" s="21" t="s">
        <v>3474</v>
      </c>
      <c r="I773" s="21" t="s">
        <v>5349</v>
      </c>
      <c r="J773" s="2" t="s">
        <v>3475</v>
      </c>
      <c r="K773" s="22" t="s">
        <v>1048</v>
      </c>
      <c r="L773" s="2" t="s">
        <v>1101</v>
      </c>
      <c r="M773" s="2" t="s">
        <v>1059</v>
      </c>
      <c r="N773" s="2" t="s">
        <v>1102</v>
      </c>
      <c r="O773" s="2" t="s">
        <v>1098</v>
      </c>
      <c r="P773" s="2" t="str">
        <f t="shared" si="24"/>
        <v>A-Onsite</v>
      </c>
      <c r="Q773" s="2" t="str">
        <f t="shared" si="25"/>
        <v>A-S2_Onsite</v>
      </c>
      <c r="R773" s="2" t="s">
        <v>3476</v>
      </c>
      <c r="S773" s="2" t="s">
        <v>1041</v>
      </c>
      <c r="T773" s="21" t="s">
        <v>3477</v>
      </c>
    </row>
    <row r="774" spans="1:20" x14ac:dyDescent="0.3">
      <c r="A774" s="21" t="s">
        <v>831</v>
      </c>
      <c r="B774" s="21" t="s">
        <v>1054</v>
      </c>
      <c r="C774" s="21" t="s">
        <v>832</v>
      </c>
      <c r="D774" s="21" t="s">
        <v>1505</v>
      </c>
      <c r="E774" s="2" t="s">
        <v>1506</v>
      </c>
      <c r="F774" s="21" t="s">
        <v>3478</v>
      </c>
      <c r="G774" s="21" t="s">
        <v>1044</v>
      </c>
      <c r="H774" s="21" t="s">
        <v>1005</v>
      </c>
      <c r="I774" s="21" t="s">
        <v>5350</v>
      </c>
      <c r="J774" s="2" t="s">
        <v>3479</v>
      </c>
      <c r="K774" s="22" t="s">
        <v>1038</v>
      </c>
      <c r="L774" s="2" t="s">
        <v>1101</v>
      </c>
      <c r="M774" s="2" t="s">
        <v>1059</v>
      </c>
      <c r="N774" s="2" t="s">
        <v>1102</v>
      </c>
      <c r="O774" s="2" t="s">
        <v>1098</v>
      </c>
      <c r="P774" s="2" t="str">
        <f t="shared" si="24"/>
        <v>A-Onsite</v>
      </c>
      <c r="Q774" s="2" t="str">
        <f t="shared" si="25"/>
        <v>A-S2_Onsite</v>
      </c>
      <c r="R774" s="2" t="s">
        <v>3476</v>
      </c>
      <c r="S774" s="2" t="s">
        <v>1041</v>
      </c>
      <c r="T774" s="21" t="s">
        <v>3477</v>
      </c>
    </row>
    <row r="775" spans="1:20" x14ac:dyDescent="0.3">
      <c r="A775" s="21" t="s">
        <v>831</v>
      </c>
      <c r="B775" s="21" t="s">
        <v>1054</v>
      </c>
      <c r="C775" s="21" t="s">
        <v>832</v>
      </c>
      <c r="D775" s="21" t="s">
        <v>1505</v>
      </c>
      <c r="E775" s="2" t="s">
        <v>1506</v>
      </c>
      <c r="F775" s="21" t="s">
        <v>3480</v>
      </c>
      <c r="G775" s="21" t="s">
        <v>1034</v>
      </c>
      <c r="H775" s="21" t="s">
        <v>997</v>
      </c>
      <c r="I775" s="21" t="s">
        <v>5351</v>
      </c>
      <c r="J775" s="2" t="s">
        <v>3481</v>
      </c>
      <c r="K775" s="22" t="s">
        <v>1048</v>
      </c>
      <c r="L775" s="2" t="s">
        <v>1101</v>
      </c>
      <c r="M775" s="2" t="s">
        <v>1059</v>
      </c>
      <c r="N775" s="2" t="s">
        <v>1102</v>
      </c>
      <c r="O775" s="2" t="s">
        <v>1098</v>
      </c>
      <c r="P775" s="2" t="str">
        <f t="shared" si="24"/>
        <v>A-Onsite</v>
      </c>
      <c r="Q775" s="2" t="str">
        <f t="shared" si="25"/>
        <v>A-S2_Onsite</v>
      </c>
      <c r="R775" s="2" t="s">
        <v>3476</v>
      </c>
      <c r="S775" s="2" t="s">
        <v>1041</v>
      </c>
      <c r="T775" s="21" t="s">
        <v>3477</v>
      </c>
    </row>
    <row r="776" spans="1:20" x14ac:dyDescent="0.3">
      <c r="A776" s="21" t="s">
        <v>831</v>
      </c>
      <c r="B776" s="21" t="s">
        <v>1054</v>
      </c>
      <c r="C776" s="21" t="s">
        <v>832</v>
      </c>
      <c r="D776" s="21" t="s">
        <v>1505</v>
      </c>
      <c r="E776" s="2" t="s">
        <v>1506</v>
      </c>
      <c r="F776" s="21" t="s">
        <v>3482</v>
      </c>
      <c r="G776" s="21" t="s">
        <v>1063</v>
      </c>
      <c r="H776" s="21" t="s">
        <v>3483</v>
      </c>
      <c r="I776" s="21" t="s">
        <v>5352</v>
      </c>
      <c r="J776" s="2" t="s">
        <v>3484</v>
      </c>
      <c r="K776" s="22" t="s">
        <v>1038</v>
      </c>
      <c r="L776" s="2" t="s">
        <v>1101</v>
      </c>
      <c r="M776" s="2" t="s">
        <v>1059</v>
      </c>
      <c r="N776" s="2" t="s">
        <v>1102</v>
      </c>
      <c r="O776" s="2" t="s">
        <v>1098</v>
      </c>
      <c r="P776" s="2" t="str">
        <f t="shared" si="24"/>
        <v>A-Onsite</v>
      </c>
      <c r="Q776" s="2" t="str">
        <f t="shared" si="25"/>
        <v>A-S2_Onsite</v>
      </c>
      <c r="R776" s="2" t="s">
        <v>3476</v>
      </c>
      <c r="S776" s="2" t="s">
        <v>1041</v>
      </c>
      <c r="T776" s="21" t="s">
        <v>3477</v>
      </c>
    </row>
    <row r="777" spans="1:20" x14ac:dyDescent="0.3">
      <c r="A777" s="21" t="s">
        <v>837</v>
      </c>
      <c r="B777" s="21" t="s">
        <v>1054</v>
      </c>
      <c r="C777" s="21" t="s">
        <v>838</v>
      </c>
      <c r="D777" s="21" t="s">
        <v>839</v>
      </c>
      <c r="E777" s="2" t="s">
        <v>1511</v>
      </c>
      <c r="F777" s="21" t="s">
        <v>3473</v>
      </c>
      <c r="G777" s="21" t="s">
        <v>1050</v>
      </c>
      <c r="H777" s="21" t="s">
        <v>3474</v>
      </c>
      <c r="I777" s="21" t="s">
        <v>5353</v>
      </c>
      <c r="J777" s="2" t="s">
        <v>3475</v>
      </c>
      <c r="K777" s="22" t="s">
        <v>1048</v>
      </c>
      <c r="L777" s="2" t="s">
        <v>1513</v>
      </c>
      <c r="M777" s="2" t="s">
        <v>1059</v>
      </c>
      <c r="N777" s="2" t="s">
        <v>1514</v>
      </c>
      <c r="O777" s="2" t="s">
        <v>1098</v>
      </c>
      <c r="P777" s="2" t="str">
        <f t="shared" si="24"/>
        <v>A-Onsite</v>
      </c>
      <c r="Q777" s="2" t="str">
        <f t="shared" si="25"/>
        <v>A-S2_Onsite</v>
      </c>
      <c r="R777" s="2" t="s">
        <v>3476</v>
      </c>
      <c r="S777" s="2" t="s">
        <v>1041</v>
      </c>
      <c r="T777" s="21" t="s">
        <v>3477</v>
      </c>
    </row>
    <row r="778" spans="1:20" x14ac:dyDescent="0.3">
      <c r="A778" s="21" t="s">
        <v>837</v>
      </c>
      <c r="B778" s="21" t="s">
        <v>1054</v>
      </c>
      <c r="C778" s="21" t="s">
        <v>838</v>
      </c>
      <c r="D778" s="21" t="s">
        <v>839</v>
      </c>
      <c r="E778" s="2" t="s">
        <v>1511</v>
      </c>
      <c r="F778" s="21" t="s">
        <v>3480</v>
      </c>
      <c r="G778" s="21" t="s">
        <v>1034</v>
      </c>
      <c r="H778" s="21" t="s">
        <v>997</v>
      </c>
      <c r="I778" s="21" t="s">
        <v>5354</v>
      </c>
      <c r="J778" s="2" t="s">
        <v>3481</v>
      </c>
      <c r="K778" s="22" t="s">
        <v>1048</v>
      </c>
      <c r="L778" s="2" t="s">
        <v>1513</v>
      </c>
      <c r="M778" s="2" t="s">
        <v>1059</v>
      </c>
      <c r="N778" s="2" t="s">
        <v>1514</v>
      </c>
      <c r="O778" s="2" t="s">
        <v>1098</v>
      </c>
      <c r="P778" s="2" t="str">
        <f t="shared" si="24"/>
        <v>A-Onsite</v>
      </c>
      <c r="Q778" s="2" t="str">
        <f t="shared" si="25"/>
        <v>A-S2_Onsite</v>
      </c>
      <c r="R778" s="2" t="s">
        <v>3476</v>
      </c>
      <c r="S778" s="2" t="s">
        <v>1041</v>
      </c>
      <c r="T778" s="21" t="s">
        <v>3477</v>
      </c>
    </row>
    <row r="779" spans="1:20" x14ac:dyDescent="0.3">
      <c r="A779" s="21" t="s">
        <v>837</v>
      </c>
      <c r="B779" s="21" t="s">
        <v>1054</v>
      </c>
      <c r="C779" s="21" t="s">
        <v>838</v>
      </c>
      <c r="D779" s="21" t="s">
        <v>839</v>
      </c>
      <c r="E779" s="2" t="s">
        <v>1511</v>
      </c>
      <c r="F779" s="21" t="s">
        <v>3482</v>
      </c>
      <c r="G779" s="21" t="s">
        <v>1063</v>
      </c>
      <c r="H779" s="21" t="s">
        <v>3483</v>
      </c>
      <c r="I779" s="21" t="s">
        <v>5355</v>
      </c>
      <c r="J779" s="2" t="s">
        <v>3484</v>
      </c>
      <c r="K779" s="22" t="s">
        <v>1038</v>
      </c>
      <c r="L779" s="2" t="s">
        <v>1513</v>
      </c>
      <c r="M779" s="2" t="s">
        <v>1059</v>
      </c>
      <c r="N779" s="2" t="s">
        <v>1514</v>
      </c>
      <c r="O779" s="2" t="s">
        <v>1098</v>
      </c>
      <c r="P779" s="2" t="str">
        <f t="shared" si="24"/>
        <v>A-Onsite</v>
      </c>
      <c r="Q779" s="2" t="str">
        <f t="shared" si="25"/>
        <v>A-S2_Onsite</v>
      </c>
      <c r="R779" s="2" t="s">
        <v>3476</v>
      </c>
      <c r="S779" s="2" t="s">
        <v>1041</v>
      </c>
      <c r="T779" s="21" t="s">
        <v>3477</v>
      </c>
    </row>
    <row r="780" spans="1:20" x14ac:dyDescent="0.3">
      <c r="A780" s="21" t="s">
        <v>840</v>
      </c>
      <c r="B780" s="21" t="s">
        <v>1054</v>
      </c>
      <c r="C780" s="21" t="s">
        <v>841</v>
      </c>
      <c r="D780" s="21" t="s">
        <v>842</v>
      </c>
      <c r="E780" s="2" t="s">
        <v>3650</v>
      </c>
      <c r="F780" s="21" t="s">
        <v>3478</v>
      </c>
      <c r="G780" s="21" t="s">
        <v>1044</v>
      </c>
      <c r="H780" s="21" t="s">
        <v>1005</v>
      </c>
      <c r="I780" s="21" t="s">
        <v>5356</v>
      </c>
      <c r="J780" s="2" t="s">
        <v>3479</v>
      </c>
      <c r="K780" s="22" t="s">
        <v>1038</v>
      </c>
      <c r="L780" s="2" t="s">
        <v>1089</v>
      </c>
      <c r="M780" s="2" t="s">
        <v>1059</v>
      </c>
      <c r="N780" s="2" t="s">
        <v>1090</v>
      </c>
      <c r="O780" s="2" t="s">
        <v>1040</v>
      </c>
      <c r="P780" s="2" t="str">
        <f t="shared" si="24"/>
        <v>P-Onsite</v>
      </c>
      <c r="Q780" s="2" t="str">
        <f t="shared" si="25"/>
        <v>P-S2_Onsite</v>
      </c>
      <c r="R780" s="2" t="s">
        <v>3476</v>
      </c>
      <c r="S780" s="2" t="s">
        <v>1041</v>
      </c>
      <c r="T780" s="21" t="s">
        <v>3477</v>
      </c>
    </row>
    <row r="781" spans="1:20" x14ac:dyDescent="0.3">
      <c r="A781" s="21" t="s">
        <v>840</v>
      </c>
      <c r="B781" s="21" t="s">
        <v>1054</v>
      </c>
      <c r="C781" s="21" t="s">
        <v>841</v>
      </c>
      <c r="D781" s="21" t="s">
        <v>842</v>
      </c>
      <c r="E781" s="2" t="s">
        <v>3650</v>
      </c>
      <c r="F781" s="21" t="s">
        <v>3480</v>
      </c>
      <c r="G781" s="21" t="s">
        <v>1034</v>
      </c>
      <c r="H781" s="21" t="s">
        <v>997</v>
      </c>
      <c r="I781" s="21" t="s">
        <v>5357</v>
      </c>
      <c r="J781" s="2" t="s">
        <v>3481</v>
      </c>
      <c r="K781" s="22" t="s">
        <v>1048</v>
      </c>
      <c r="L781" s="2" t="s">
        <v>1089</v>
      </c>
      <c r="M781" s="2" t="s">
        <v>1059</v>
      </c>
      <c r="N781" s="2" t="s">
        <v>1090</v>
      </c>
      <c r="O781" s="2" t="s">
        <v>1040</v>
      </c>
      <c r="P781" s="2" t="str">
        <f t="shared" si="24"/>
        <v>P-Onsite</v>
      </c>
      <c r="Q781" s="2" t="str">
        <f t="shared" si="25"/>
        <v>P-S2_Onsite</v>
      </c>
      <c r="R781" s="2" t="s">
        <v>3476</v>
      </c>
      <c r="S781" s="2" t="s">
        <v>1041</v>
      </c>
      <c r="T781" s="21" t="s">
        <v>3477</v>
      </c>
    </row>
    <row r="782" spans="1:20" x14ac:dyDescent="0.3">
      <c r="A782" s="21" t="s">
        <v>840</v>
      </c>
      <c r="B782" s="21" t="s">
        <v>1054</v>
      </c>
      <c r="C782" s="21" t="s">
        <v>841</v>
      </c>
      <c r="D782" s="21" t="s">
        <v>842</v>
      </c>
      <c r="E782" s="2" t="s">
        <v>3650</v>
      </c>
      <c r="F782" s="21" t="s">
        <v>3482</v>
      </c>
      <c r="G782" s="21" t="s">
        <v>1063</v>
      </c>
      <c r="H782" s="21" t="s">
        <v>3483</v>
      </c>
      <c r="I782" s="21" t="s">
        <v>5358</v>
      </c>
      <c r="J782" s="2" t="s">
        <v>3484</v>
      </c>
      <c r="K782" s="22" t="s">
        <v>1038</v>
      </c>
      <c r="L782" s="2" t="s">
        <v>1089</v>
      </c>
      <c r="M782" s="2" t="s">
        <v>1059</v>
      </c>
      <c r="N782" s="2" t="s">
        <v>1090</v>
      </c>
      <c r="O782" s="2" t="s">
        <v>1040</v>
      </c>
      <c r="P782" s="2" t="str">
        <f t="shared" si="24"/>
        <v>P-Onsite</v>
      </c>
      <c r="Q782" s="2" t="str">
        <f t="shared" si="25"/>
        <v>P-S2_Onsite</v>
      </c>
      <c r="R782" s="2" t="s">
        <v>3476</v>
      </c>
      <c r="S782" s="2" t="s">
        <v>1041</v>
      </c>
      <c r="T782" s="21" t="s">
        <v>3477</v>
      </c>
    </row>
    <row r="783" spans="1:20" x14ac:dyDescent="0.3">
      <c r="A783" s="21" t="s">
        <v>846</v>
      </c>
      <c r="B783" s="21" t="s">
        <v>1054</v>
      </c>
      <c r="C783" s="21" t="s">
        <v>847</v>
      </c>
      <c r="D783" s="21" t="s">
        <v>848</v>
      </c>
      <c r="E783" s="2" t="s">
        <v>1521</v>
      </c>
      <c r="F783" s="21" t="s">
        <v>3473</v>
      </c>
      <c r="G783" s="21" t="s">
        <v>1050</v>
      </c>
      <c r="H783" s="21" t="s">
        <v>3474</v>
      </c>
      <c r="I783" s="21" t="s">
        <v>5359</v>
      </c>
      <c r="J783" s="2" t="s">
        <v>3475</v>
      </c>
      <c r="K783" s="22" t="s">
        <v>1048</v>
      </c>
      <c r="L783" s="2" t="s">
        <v>1513</v>
      </c>
      <c r="M783" s="2" t="s">
        <v>1059</v>
      </c>
      <c r="N783" s="2" t="s">
        <v>1514</v>
      </c>
      <c r="O783" s="2" t="s">
        <v>1098</v>
      </c>
      <c r="P783" s="2" t="str">
        <f t="shared" si="24"/>
        <v>A-Onsite</v>
      </c>
      <c r="Q783" s="2" t="str">
        <f t="shared" si="25"/>
        <v>A-S2_Onsite</v>
      </c>
      <c r="R783" s="2" t="s">
        <v>3476</v>
      </c>
      <c r="S783" s="2" t="s">
        <v>1041</v>
      </c>
      <c r="T783" s="21" t="s">
        <v>3477</v>
      </c>
    </row>
    <row r="784" spans="1:20" x14ac:dyDescent="0.3">
      <c r="A784" s="21" t="s">
        <v>846</v>
      </c>
      <c r="B784" s="21" t="s">
        <v>1054</v>
      </c>
      <c r="C784" s="21" t="s">
        <v>847</v>
      </c>
      <c r="D784" s="21" t="s">
        <v>848</v>
      </c>
      <c r="E784" s="2" t="s">
        <v>1521</v>
      </c>
      <c r="F784" s="21" t="s">
        <v>3480</v>
      </c>
      <c r="G784" s="21" t="s">
        <v>1034</v>
      </c>
      <c r="H784" s="21" t="s">
        <v>997</v>
      </c>
      <c r="I784" s="21" t="s">
        <v>5360</v>
      </c>
      <c r="J784" s="2" t="s">
        <v>3481</v>
      </c>
      <c r="K784" s="22" t="s">
        <v>1048</v>
      </c>
      <c r="L784" s="2" t="s">
        <v>1513</v>
      </c>
      <c r="M784" s="2" t="s">
        <v>1059</v>
      </c>
      <c r="N784" s="2" t="s">
        <v>1514</v>
      </c>
      <c r="O784" s="2" t="s">
        <v>1098</v>
      </c>
      <c r="P784" s="2" t="str">
        <f t="shared" si="24"/>
        <v>A-Onsite</v>
      </c>
      <c r="Q784" s="2" t="str">
        <f t="shared" si="25"/>
        <v>A-S2_Onsite</v>
      </c>
      <c r="R784" s="2" t="s">
        <v>3476</v>
      </c>
      <c r="S784" s="2" t="s">
        <v>1041</v>
      </c>
      <c r="T784" s="21" t="s">
        <v>3477</v>
      </c>
    </row>
    <row r="785" spans="1:20" x14ac:dyDescent="0.3">
      <c r="A785" s="21" t="s">
        <v>846</v>
      </c>
      <c r="B785" s="21" t="s">
        <v>1054</v>
      </c>
      <c r="C785" s="21" t="s">
        <v>847</v>
      </c>
      <c r="D785" s="21" t="s">
        <v>848</v>
      </c>
      <c r="E785" s="2" t="s">
        <v>1521</v>
      </c>
      <c r="F785" s="21" t="s">
        <v>3482</v>
      </c>
      <c r="G785" s="21" t="s">
        <v>1063</v>
      </c>
      <c r="H785" s="21" t="s">
        <v>3483</v>
      </c>
      <c r="I785" s="21" t="s">
        <v>5361</v>
      </c>
      <c r="J785" s="2" t="s">
        <v>3484</v>
      </c>
      <c r="K785" s="22" t="s">
        <v>1038</v>
      </c>
      <c r="L785" s="2" t="s">
        <v>1513</v>
      </c>
      <c r="M785" s="2" t="s">
        <v>1059</v>
      </c>
      <c r="N785" s="2" t="s">
        <v>1514</v>
      </c>
      <c r="O785" s="2" t="s">
        <v>1098</v>
      </c>
      <c r="P785" s="2" t="str">
        <f t="shared" si="24"/>
        <v>A-Onsite</v>
      </c>
      <c r="Q785" s="2" t="str">
        <f t="shared" si="25"/>
        <v>A-S2_Onsite</v>
      </c>
      <c r="R785" s="2" t="s">
        <v>3476</v>
      </c>
      <c r="S785" s="2" t="s">
        <v>1041</v>
      </c>
      <c r="T785" s="21" t="s">
        <v>3477</v>
      </c>
    </row>
    <row r="786" spans="1:20" x14ac:dyDescent="0.3">
      <c r="A786" s="21" t="s">
        <v>849</v>
      </c>
      <c r="B786" s="21" t="s">
        <v>1054</v>
      </c>
      <c r="C786" s="21" t="s">
        <v>850</v>
      </c>
      <c r="D786" s="21" t="s">
        <v>851</v>
      </c>
      <c r="E786" s="2" t="s">
        <v>3651</v>
      </c>
      <c r="F786" s="21" t="s">
        <v>3473</v>
      </c>
      <c r="G786" s="21" t="s">
        <v>1050</v>
      </c>
      <c r="H786" s="21" t="s">
        <v>3474</v>
      </c>
      <c r="I786" s="21" t="s">
        <v>5362</v>
      </c>
      <c r="J786" s="2" t="s">
        <v>3475</v>
      </c>
      <c r="K786" s="22" t="s">
        <v>1048</v>
      </c>
      <c r="L786" s="2" t="s">
        <v>1070</v>
      </c>
      <c r="M786" s="2" t="s">
        <v>1059</v>
      </c>
      <c r="N786" s="2" t="s">
        <v>1071</v>
      </c>
      <c r="O786" s="2" t="s">
        <v>1040</v>
      </c>
      <c r="P786" s="2" t="str">
        <f t="shared" si="24"/>
        <v>P-Onsite</v>
      </c>
      <c r="Q786" s="2" t="str">
        <f t="shared" si="25"/>
        <v>P-S2_Onsite</v>
      </c>
      <c r="R786" s="2" t="s">
        <v>3476</v>
      </c>
      <c r="S786" s="2" t="s">
        <v>1041</v>
      </c>
      <c r="T786" s="21" t="s">
        <v>3477</v>
      </c>
    </row>
    <row r="787" spans="1:20" x14ac:dyDescent="0.3">
      <c r="A787" s="21" t="s">
        <v>849</v>
      </c>
      <c r="B787" s="21" t="s">
        <v>1054</v>
      </c>
      <c r="C787" s="21" t="s">
        <v>850</v>
      </c>
      <c r="D787" s="21" t="s">
        <v>851</v>
      </c>
      <c r="E787" s="2" t="s">
        <v>3651</v>
      </c>
      <c r="F787" s="21" t="s">
        <v>3478</v>
      </c>
      <c r="G787" s="21" t="s">
        <v>1044</v>
      </c>
      <c r="H787" s="21" t="s">
        <v>1005</v>
      </c>
      <c r="I787" s="21" t="s">
        <v>5363</v>
      </c>
      <c r="J787" s="2" t="s">
        <v>3479</v>
      </c>
      <c r="K787" s="22" t="s">
        <v>1038</v>
      </c>
      <c r="L787" s="2" t="s">
        <v>1070</v>
      </c>
      <c r="M787" s="2" t="s">
        <v>1059</v>
      </c>
      <c r="N787" s="2" t="s">
        <v>1071</v>
      </c>
      <c r="O787" s="2" t="s">
        <v>1040</v>
      </c>
      <c r="P787" s="2" t="str">
        <f t="shared" si="24"/>
        <v>P-Onsite</v>
      </c>
      <c r="Q787" s="2" t="str">
        <f t="shared" si="25"/>
        <v>P-S2_Onsite</v>
      </c>
      <c r="R787" s="2" t="s">
        <v>3476</v>
      </c>
      <c r="S787" s="2" t="s">
        <v>1041</v>
      </c>
      <c r="T787" s="21" t="s">
        <v>3477</v>
      </c>
    </row>
    <row r="788" spans="1:20" x14ac:dyDescent="0.3">
      <c r="A788" s="21" t="s">
        <v>849</v>
      </c>
      <c r="B788" s="21" t="s">
        <v>1054</v>
      </c>
      <c r="C788" s="21" t="s">
        <v>850</v>
      </c>
      <c r="D788" s="21" t="s">
        <v>851</v>
      </c>
      <c r="E788" s="2" t="s">
        <v>3651</v>
      </c>
      <c r="F788" s="21" t="s">
        <v>3480</v>
      </c>
      <c r="G788" s="21" t="s">
        <v>1034</v>
      </c>
      <c r="H788" s="21" t="s">
        <v>997</v>
      </c>
      <c r="I788" s="21" t="s">
        <v>5364</v>
      </c>
      <c r="J788" s="2" t="s">
        <v>3481</v>
      </c>
      <c r="K788" s="22" t="s">
        <v>1048</v>
      </c>
      <c r="L788" s="2" t="s">
        <v>1070</v>
      </c>
      <c r="M788" s="2" t="s">
        <v>1059</v>
      </c>
      <c r="N788" s="2" t="s">
        <v>1071</v>
      </c>
      <c r="O788" s="2" t="s">
        <v>1040</v>
      </c>
      <c r="P788" s="2" t="str">
        <f t="shared" si="24"/>
        <v>P-Onsite</v>
      </c>
      <c r="Q788" s="2" t="str">
        <f t="shared" si="25"/>
        <v>P-S2_Onsite</v>
      </c>
      <c r="R788" s="2" t="s">
        <v>3476</v>
      </c>
      <c r="S788" s="2" t="s">
        <v>1041</v>
      </c>
      <c r="T788" s="21" t="s">
        <v>3477</v>
      </c>
    </row>
    <row r="789" spans="1:20" x14ac:dyDescent="0.3">
      <c r="A789" s="21" t="s">
        <v>849</v>
      </c>
      <c r="B789" s="21" t="s">
        <v>1054</v>
      </c>
      <c r="C789" s="21" t="s">
        <v>850</v>
      </c>
      <c r="D789" s="21" t="s">
        <v>851</v>
      </c>
      <c r="E789" s="2" t="s">
        <v>3651</v>
      </c>
      <c r="F789" s="21" t="s">
        <v>3482</v>
      </c>
      <c r="G789" s="21" t="s">
        <v>1063</v>
      </c>
      <c r="H789" s="21" t="s">
        <v>3483</v>
      </c>
      <c r="I789" s="21" t="s">
        <v>5365</v>
      </c>
      <c r="J789" s="2" t="s">
        <v>3484</v>
      </c>
      <c r="K789" s="22" t="s">
        <v>1038</v>
      </c>
      <c r="L789" s="2" t="s">
        <v>1070</v>
      </c>
      <c r="M789" s="2" t="s">
        <v>1059</v>
      </c>
      <c r="N789" s="2" t="s">
        <v>1071</v>
      </c>
      <c r="O789" s="2" t="s">
        <v>1040</v>
      </c>
      <c r="P789" s="2" t="str">
        <f t="shared" si="24"/>
        <v>P-Onsite</v>
      </c>
      <c r="Q789" s="2" t="str">
        <f t="shared" si="25"/>
        <v>P-S2_Onsite</v>
      </c>
      <c r="R789" s="2" t="s">
        <v>3476</v>
      </c>
      <c r="S789" s="2" t="s">
        <v>1041</v>
      </c>
      <c r="T789" s="21" t="s">
        <v>3477</v>
      </c>
    </row>
    <row r="790" spans="1:20" x14ac:dyDescent="0.3">
      <c r="A790" s="21" t="s">
        <v>852</v>
      </c>
      <c r="B790" s="21" t="s">
        <v>1054</v>
      </c>
      <c r="C790" s="21" t="s">
        <v>853</v>
      </c>
      <c r="D790" s="21" t="s">
        <v>854</v>
      </c>
      <c r="E790" s="2" t="s">
        <v>3652</v>
      </c>
      <c r="F790" s="21" t="s">
        <v>3473</v>
      </c>
      <c r="G790" s="21" t="s">
        <v>1050</v>
      </c>
      <c r="H790" s="21" t="s">
        <v>3474</v>
      </c>
      <c r="I790" s="21" t="s">
        <v>5366</v>
      </c>
      <c r="J790" s="2" t="s">
        <v>3475</v>
      </c>
      <c r="K790" s="22" t="s">
        <v>1048</v>
      </c>
      <c r="L790" s="2" t="s">
        <v>1513</v>
      </c>
      <c r="M790" s="2" t="s">
        <v>1059</v>
      </c>
      <c r="N790" s="2" t="s">
        <v>1514</v>
      </c>
      <c r="O790" s="2" t="s">
        <v>1098</v>
      </c>
      <c r="P790" s="2" t="str">
        <f t="shared" si="24"/>
        <v>A-Onsite</v>
      </c>
      <c r="Q790" s="2" t="str">
        <f t="shared" si="25"/>
        <v>A-S2_Onsite</v>
      </c>
      <c r="R790" s="2" t="s">
        <v>3476</v>
      </c>
      <c r="S790" s="2" t="s">
        <v>1041</v>
      </c>
      <c r="T790" s="21" t="s">
        <v>3477</v>
      </c>
    </row>
    <row r="791" spans="1:20" x14ac:dyDescent="0.3">
      <c r="A791" s="21" t="s">
        <v>852</v>
      </c>
      <c r="B791" s="21" t="s">
        <v>1054</v>
      </c>
      <c r="C791" s="21" t="s">
        <v>853</v>
      </c>
      <c r="D791" s="21" t="s">
        <v>854</v>
      </c>
      <c r="E791" s="2" t="s">
        <v>3652</v>
      </c>
      <c r="F791" s="21" t="s">
        <v>3478</v>
      </c>
      <c r="G791" s="21" t="s">
        <v>1044</v>
      </c>
      <c r="H791" s="21" t="s">
        <v>1005</v>
      </c>
      <c r="I791" s="21" t="s">
        <v>5367</v>
      </c>
      <c r="J791" s="2" t="s">
        <v>3479</v>
      </c>
      <c r="K791" s="22" t="s">
        <v>1038</v>
      </c>
      <c r="L791" s="2" t="s">
        <v>1513</v>
      </c>
      <c r="M791" s="2" t="s">
        <v>1059</v>
      </c>
      <c r="N791" s="2" t="s">
        <v>1514</v>
      </c>
      <c r="O791" s="2" t="s">
        <v>1098</v>
      </c>
      <c r="P791" s="2" t="str">
        <f t="shared" si="24"/>
        <v>A-Onsite</v>
      </c>
      <c r="Q791" s="2" t="str">
        <f t="shared" si="25"/>
        <v>A-S2_Onsite</v>
      </c>
      <c r="R791" s="2" t="s">
        <v>3476</v>
      </c>
      <c r="S791" s="2" t="s">
        <v>1041</v>
      </c>
      <c r="T791" s="21" t="s">
        <v>3477</v>
      </c>
    </row>
    <row r="792" spans="1:20" x14ac:dyDescent="0.3">
      <c r="A792" s="21" t="s">
        <v>852</v>
      </c>
      <c r="B792" s="21" t="s">
        <v>1054</v>
      </c>
      <c r="C792" s="21" t="s">
        <v>853</v>
      </c>
      <c r="D792" s="21" t="s">
        <v>854</v>
      </c>
      <c r="E792" s="2" t="s">
        <v>3652</v>
      </c>
      <c r="F792" s="21" t="s">
        <v>3480</v>
      </c>
      <c r="G792" s="21" t="s">
        <v>1034</v>
      </c>
      <c r="H792" s="21" t="s">
        <v>997</v>
      </c>
      <c r="I792" s="21" t="s">
        <v>5368</v>
      </c>
      <c r="J792" s="2" t="s">
        <v>3481</v>
      </c>
      <c r="K792" s="22" t="s">
        <v>1048</v>
      </c>
      <c r="L792" s="2" t="s">
        <v>1513</v>
      </c>
      <c r="M792" s="2" t="s">
        <v>1059</v>
      </c>
      <c r="N792" s="2" t="s">
        <v>1514</v>
      </c>
      <c r="O792" s="2" t="s">
        <v>1098</v>
      </c>
      <c r="P792" s="2" t="str">
        <f t="shared" si="24"/>
        <v>A-Onsite</v>
      </c>
      <c r="Q792" s="2" t="str">
        <f t="shared" si="25"/>
        <v>A-S2_Onsite</v>
      </c>
      <c r="R792" s="2" t="s">
        <v>3476</v>
      </c>
      <c r="S792" s="2" t="s">
        <v>1041</v>
      </c>
      <c r="T792" s="21" t="s">
        <v>3477</v>
      </c>
    </row>
    <row r="793" spans="1:20" x14ac:dyDescent="0.3">
      <c r="A793" s="21" t="s">
        <v>852</v>
      </c>
      <c r="B793" s="21" t="s">
        <v>1054</v>
      </c>
      <c r="C793" s="21" t="s">
        <v>853</v>
      </c>
      <c r="D793" s="21" t="s">
        <v>854</v>
      </c>
      <c r="E793" s="2" t="s">
        <v>3652</v>
      </c>
      <c r="F793" s="21" t="s">
        <v>3482</v>
      </c>
      <c r="G793" s="21" t="s">
        <v>1063</v>
      </c>
      <c r="H793" s="21" t="s">
        <v>3483</v>
      </c>
      <c r="I793" s="21" t="s">
        <v>5369</v>
      </c>
      <c r="J793" s="2" t="s">
        <v>3484</v>
      </c>
      <c r="K793" s="22" t="s">
        <v>1038</v>
      </c>
      <c r="L793" s="2" t="s">
        <v>1513</v>
      </c>
      <c r="M793" s="2" t="s">
        <v>1059</v>
      </c>
      <c r="N793" s="2" t="s">
        <v>1514</v>
      </c>
      <c r="O793" s="2" t="s">
        <v>1098</v>
      </c>
      <c r="P793" s="2" t="str">
        <f t="shared" si="24"/>
        <v>A-Onsite</v>
      </c>
      <c r="Q793" s="2" t="str">
        <f t="shared" si="25"/>
        <v>A-S2_Onsite</v>
      </c>
      <c r="R793" s="2" t="s">
        <v>3476</v>
      </c>
      <c r="S793" s="2" t="s">
        <v>1041</v>
      </c>
      <c r="T793" s="21" t="s">
        <v>3477</v>
      </c>
    </row>
    <row r="794" spans="1:20" x14ac:dyDescent="0.3">
      <c r="A794" s="21" t="s">
        <v>858</v>
      </c>
      <c r="B794" s="21" t="s">
        <v>1031</v>
      </c>
      <c r="C794" s="21" t="s">
        <v>859</v>
      </c>
      <c r="D794" s="21" t="s">
        <v>1531</v>
      </c>
      <c r="E794" s="2" t="s">
        <v>1532</v>
      </c>
      <c r="F794" s="21" t="s">
        <v>3496</v>
      </c>
      <c r="G794" s="21" t="s">
        <v>1044</v>
      </c>
      <c r="H794" s="21" t="s">
        <v>1005</v>
      </c>
      <c r="I794" s="21" t="s">
        <v>5370</v>
      </c>
      <c r="J794" s="2" t="s">
        <v>3479</v>
      </c>
      <c r="K794" s="22" t="s">
        <v>1038</v>
      </c>
      <c r="L794" s="2" t="s">
        <v>1039</v>
      </c>
      <c r="M794" s="2" t="s">
        <v>1039</v>
      </c>
      <c r="N794" s="2" t="s">
        <v>1039</v>
      </c>
      <c r="O794" s="2" t="s">
        <v>1040</v>
      </c>
      <c r="P794" s="2" t="str">
        <f t="shared" si="24"/>
        <v>P-Online</v>
      </c>
      <c r="Q794" s="2" t="str">
        <f t="shared" si="25"/>
        <v>P-S2_Online</v>
      </c>
      <c r="R794" s="2"/>
      <c r="S794" s="2" t="s">
        <v>1041</v>
      </c>
      <c r="T794" s="21" t="s">
        <v>3477</v>
      </c>
    </row>
    <row r="795" spans="1:20" x14ac:dyDescent="0.3">
      <c r="A795" s="21" t="s">
        <v>858</v>
      </c>
      <c r="B795" s="21" t="s">
        <v>1031</v>
      </c>
      <c r="C795" s="21" t="s">
        <v>859</v>
      </c>
      <c r="D795" s="21" t="s">
        <v>1531</v>
      </c>
      <c r="E795" s="2" t="s">
        <v>1532</v>
      </c>
      <c r="F795" s="21" t="s">
        <v>3486</v>
      </c>
      <c r="G795" s="21" t="s">
        <v>1063</v>
      </c>
      <c r="H795" s="21" t="s">
        <v>3483</v>
      </c>
      <c r="I795" s="21" t="s">
        <v>5371</v>
      </c>
      <c r="J795" s="2" t="s">
        <v>3484</v>
      </c>
      <c r="K795" s="22" t="s">
        <v>1038</v>
      </c>
      <c r="L795" s="2" t="s">
        <v>1039</v>
      </c>
      <c r="M795" s="2" t="s">
        <v>1039</v>
      </c>
      <c r="N795" s="2" t="s">
        <v>1039</v>
      </c>
      <c r="O795" s="2" t="s">
        <v>1040</v>
      </c>
      <c r="P795" s="2" t="str">
        <f t="shared" si="24"/>
        <v>P-Online</v>
      </c>
      <c r="Q795" s="2" t="str">
        <f t="shared" si="25"/>
        <v>P-S2_Online</v>
      </c>
      <c r="R795" s="2"/>
      <c r="S795" s="2" t="s">
        <v>1041</v>
      </c>
      <c r="T795" s="21" t="s">
        <v>3477</v>
      </c>
    </row>
    <row r="796" spans="1:20" x14ac:dyDescent="0.3">
      <c r="A796" s="21" t="s">
        <v>861</v>
      </c>
      <c r="B796" s="21" t="s">
        <v>1054</v>
      </c>
      <c r="C796" s="21" t="s">
        <v>862</v>
      </c>
      <c r="D796" s="21" t="s">
        <v>863</v>
      </c>
      <c r="E796" s="2" t="s">
        <v>3653</v>
      </c>
      <c r="F796" s="21" t="s">
        <v>3473</v>
      </c>
      <c r="G796" s="21" t="s">
        <v>1050</v>
      </c>
      <c r="H796" s="21" t="s">
        <v>3474</v>
      </c>
      <c r="I796" s="21" t="s">
        <v>5372</v>
      </c>
      <c r="J796" s="2" t="s">
        <v>3475</v>
      </c>
      <c r="K796" s="22" t="s">
        <v>1048</v>
      </c>
      <c r="L796" s="2" t="s">
        <v>1348</v>
      </c>
      <c r="M796" s="2" t="s">
        <v>1059</v>
      </c>
      <c r="N796" s="2" t="s">
        <v>1349</v>
      </c>
      <c r="O796" s="2" t="s">
        <v>1040</v>
      </c>
      <c r="P796" s="2" t="str">
        <f t="shared" si="24"/>
        <v>P-Onsite</v>
      </c>
      <c r="Q796" s="2" t="str">
        <f t="shared" si="25"/>
        <v>P-S2_Onsite</v>
      </c>
      <c r="R796" s="2" t="s">
        <v>3476</v>
      </c>
      <c r="S796" s="2" t="s">
        <v>1041</v>
      </c>
      <c r="T796" s="21" t="s">
        <v>3477</v>
      </c>
    </row>
    <row r="797" spans="1:20" x14ac:dyDescent="0.3">
      <c r="A797" s="21" t="s">
        <v>861</v>
      </c>
      <c r="B797" s="21" t="s">
        <v>1054</v>
      </c>
      <c r="C797" s="21" t="s">
        <v>862</v>
      </c>
      <c r="D797" s="21" t="s">
        <v>863</v>
      </c>
      <c r="E797" s="2" t="s">
        <v>3653</v>
      </c>
      <c r="F797" s="21" t="s">
        <v>3478</v>
      </c>
      <c r="G797" s="21" t="s">
        <v>1044</v>
      </c>
      <c r="H797" s="21" t="s">
        <v>1005</v>
      </c>
      <c r="I797" s="21" t="s">
        <v>5373</v>
      </c>
      <c r="J797" s="2" t="s">
        <v>3479</v>
      </c>
      <c r="K797" s="22" t="s">
        <v>1038</v>
      </c>
      <c r="L797" s="2" t="s">
        <v>1348</v>
      </c>
      <c r="M797" s="2" t="s">
        <v>1059</v>
      </c>
      <c r="N797" s="2" t="s">
        <v>1349</v>
      </c>
      <c r="O797" s="2" t="s">
        <v>1040</v>
      </c>
      <c r="P797" s="2" t="str">
        <f t="shared" si="24"/>
        <v>P-Onsite</v>
      </c>
      <c r="Q797" s="2" t="str">
        <f t="shared" si="25"/>
        <v>P-S2_Onsite</v>
      </c>
      <c r="R797" s="2" t="s">
        <v>3476</v>
      </c>
      <c r="S797" s="2" t="s">
        <v>1041</v>
      </c>
      <c r="T797" s="21" t="s">
        <v>3477</v>
      </c>
    </row>
    <row r="798" spans="1:20" x14ac:dyDescent="0.3">
      <c r="A798" s="21" t="s">
        <v>861</v>
      </c>
      <c r="B798" s="21" t="s">
        <v>1054</v>
      </c>
      <c r="C798" s="21" t="s">
        <v>862</v>
      </c>
      <c r="D798" s="21" t="s">
        <v>863</v>
      </c>
      <c r="E798" s="2" t="s">
        <v>3653</v>
      </c>
      <c r="F798" s="21" t="s">
        <v>3480</v>
      </c>
      <c r="G798" s="21" t="s">
        <v>1034</v>
      </c>
      <c r="H798" s="21" t="s">
        <v>997</v>
      </c>
      <c r="I798" s="21" t="s">
        <v>5374</v>
      </c>
      <c r="J798" s="2" t="s">
        <v>3481</v>
      </c>
      <c r="K798" s="22" t="s">
        <v>1048</v>
      </c>
      <c r="L798" s="2" t="s">
        <v>1348</v>
      </c>
      <c r="M798" s="2" t="s">
        <v>1059</v>
      </c>
      <c r="N798" s="2" t="s">
        <v>1349</v>
      </c>
      <c r="O798" s="2" t="s">
        <v>1040</v>
      </c>
      <c r="P798" s="2" t="str">
        <f t="shared" si="24"/>
        <v>P-Onsite</v>
      </c>
      <c r="Q798" s="2" t="str">
        <f t="shared" si="25"/>
        <v>P-S2_Onsite</v>
      </c>
      <c r="R798" s="2" t="s">
        <v>3476</v>
      </c>
      <c r="S798" s="2" t="s">
        <v>1041</v>
      </c>
      <c r="T798" s="21" t="s">
        <v>3477</v>
      </c>
    </row>
    <row r="799" spans="1:20" x14ac:dyDescent="0.3">
      <c r="A799" s="21" t="s">
        <v>861</v>
      </c>
      <c r="B799" s="21" t="s">
        <v>1054</v>
      </c>
      <c r="C799" s="21" t="s">
        <v>862</v>
      </c>
      <c r="D799" s="21" t="s">
        <v>863</v>
      </c>
      <c r="E799" s="2" t="s">
        <v>3653</v>
      </c>
      <c r="F799" s="21" t="s">
        <v>3482</v>
      </c>
      <c r="G799" s="21" t="s">
        <v>1063</v>
      </c>
      <c r="H799" s="21" t="s">
        <v>3483</v>
      </c>
      <c r="I799" s="21" t="s">
        <v>5375</v>
      </c>
      <c r="J799" s="2" t="s">
        <v>3484</v>
      </c>
      <c r="K799" s="22" t="s">
        <v>1038</v>
      </c>
      <c r="L799" s="2" t="s">
        <v>1348</v>
      </c>
      <c r="M799" s="2" t="s">
        <v>1059</v>
      </c>
      <c r="N799" s="2" t="s">
        <v>1349</v>
      </c>
      <c r="O799" s="2" t="s">
        <v>1040</v>
      </c>
      <c r="P799" s="2" t="str">
        <f t="shared" si="24"/>
        <v>P-Onsite</v>
      </c>
      <c r="Q799" s="2" t="str">
        <f t="shared" si="25"/>
        <v>P-S2_Onsite</v>
      </c>
      <c r="R799" s="2" t="s">
        <v>3476</v>
      </c>
      <c r="S799" s="2" t="s">
        <v>1041</v>
      </c>
      <c r="T799" s="21" t="s">
        <v>3477</v>
      </c>
    </row>
    <row r="800" spans="1:20" x14ac:dyDescent="0.3">
      <c r="A800" s="21" t="s">
        <v>864</v>
      </c>
      <c r="B800" s="21" t="s">
        <v>1054</v>
      </c>
      <c r="C800" s="21" t="s">
        <v>865</v>
      </c>
      <c r="D800" s="21" t="s">
        <v>866</v>
      </c>
      <c r="E800" s="2" t="s">
        <v>1535</v>
      </c>
      <c r="F800" s="21" t="s">
        <v>3473</v>
      </c>
      <c r="G800" s="21" t="s">
        <v>1050</v>
      </c>
      <c r="H800" s="21" t="s">
        <v>3474</v>
      </c>
      <c r="I800" s="21" t="s">
        <v>5376</v>
      </c>
      <c r="J800" s="2" t="s">
        <v>3475</v>
      </c>
      <c r="K800" s="22" t="s">
        <v>1048</v>
      </c>
      <c r="L800" s="2" t="s">
        <v>1164</v>
      </c>
      <c r="M800" s="2" t="s">
        <v>1059</v>
      </c>
      <c r="N800" s="2" t="s">
        <v>1209</v>
      </c>
      <c r="O800" s="2" t="s">
        <v>1040</v>
      </c>
      <c r="P800" s="2" t="str">
        <f t="shared" si="24"/>
        <v>P-Onsite</v>
      </c>
      <c r="Q800" s="2" t="str">
        <f t="shared" si="25"/>
        <v>P-S2_Onsite</v>
      </c>
      <c r="R800" s="2" t="s">
        <v>3476</v>
      </c>
      <c r="S800" s="2" t="s">
        <v>1041</v>
      </c>
      <c r="T800" s="21" t="s">
        <v>3477</v>
      </c>
    </row>
    <row r="801" spans="1:20" x14ac:dyDescent="0.3">
      <c r="A801" s="21" t="s">
        <v>864</v>
      </c>
      <c r="B801" s="21" t="s">
        <v>1054</v>
      </c>
      <c r="C801" s="21" t="s">
        <v>865</v>
      </c>
      <c r="D801" s="21" t="s">
        <v>866</v>
      </c>
      <c r="E801" s="2" t="s">
        <v>1535</v>
      </c>
      <c r="F801" s="21" t="s">
        <v>3478</v>
      </c>
      <c r="G801" s="21" t="s">
        <v>1044</v>
      </c>
      <c r="H801" s="21" t="s">
        <v>1005</v>
      </c>
      <c r="I801" s="21" t="s">
        <v>5377</v>
      </c>
      <c r="J801" s="2" t="s">
        <v>3479</v>
      </c>
      <c r="K801" s="22" t="s">
        <v>1038</v>
      </c>
      <c r="L801" s="2" t="s">
        <v>1164</v>
      </c>
      <c r="M801" s="2" t="s">
        <v>1059</v>
      </c>
      <c r="N801" s="2" t="s">
        <v>1209</v>
      </c>
      <c r="O801" s="2" t="s">
        <v>1040</v>
      </c>
      <c r="P801" s="2" t="str">
        <f t="shared" si="24"/>
        <v>P-Onsite</v>
      </c>
      <c r="Q801" s="2" t="str">
        <f t="shared" si="25"/>
        <v>P-S2_Onsite</v>
      </c>
      <c r="R801" s="2" t="s">
        <v>3476</v>
      </c>
      <c r="S801" s="2" t="s">
        <v>1041</v>
      </c>
      <c r="T801" s="21" t="s">
        <v>3477</v>
      </c>
    </row>
    <row r="802" spans="1:20" x14ac:dyDescent="0.3">
      <c r="A802" s="21" t="s">
        <v>867</v>
      </c>
      <c r="B802" s="21" t="s">
        <v>1054</v>
      </c>
      <c r="C802" s="21" t="s">
        <v>868</v>
      </c>
      <c r="D802" s="21" t="s">
        <v>869</v>
      </c>
      <c r="E802" s="2" t="s">
        <v>3654</v>
      </c>
      <c r="F802" s="21" t="s">
        <v>3473</v>
      </c>
      <c r="G802" s="21" t="s">
        <v>1050</v>
      </c>
      <c r="H802" s="21" t="s">
        <v>3474</v>
      </c>
      <c r="I802" s="21" t="s">
        <v>5378</v>
      </c>
      <c r="J802" s="2" t="s">
        <v>3475</v>
      </c>
      <c r="K802" s="22" t="s">
        <v>1048</v>
      </c>
      <c r="L802" s="2" t="s">
        <v>1283</v>
      </c>
      <c r="M802" s="2" t="s">
        <v>1059</v>
      </c>
      <c r="N802" s="2" t="s">
        <v>1284</v>
      </c>
      <c r="O802" s="2" t="s">
        <v>1098</v>
      </c>
      <c r="P802" s="2" t="str">
        <f t="shared" si="24"/>
        <v>A-Onsite</v>
      </c>
      <c r="Q802" s="2" t="str">
        <f t="shared" si="25"/>
        <v>A-S2_Onsite</v>
      </c>
      <c r="R802" s="2" t="s">
        <v>3476</v>
      </c>
      <c r="S802" s="2" t="s">
        <v>1041</v>
      </c>
      <c r="T802" s="21" t="s">
        <v>3477</v>
      </c>
    </row>
    <row r="803" spans="1:20" x14ac:dyDescent="0.3">
      <c r="A803" s="21" t="s">
        <v>867</v>
      </c>
      <c r="B803" s="21" t="s">
        <v>1054</v>
      </c>
      <c r="C803" s="21" t="s">
        <v>868</v>
      </c>
      <c r="D803" s="21" t="s">
        <v>869</v>
      </c>
      <c r="E803" s="2" t="s">
        <v>3654</v>
      </c>
      <c r="F803" s="21" t="s">
        <v>3478</v>
      </c>
      <c r="G803" s="21" t="s">
        <v>1044</v>
      </c>
      <c r="H803" s="21" t="s">
        <v>1005</v>
      </c>
      <c r="I803" s="21" t="s">
        <v>5379</v>
      </c>
      <c r="J803" s="2" t="s">
        <v>3479</v>
      </c>
      <c r="K803" s="22" t="s">
        <v>1038</v>
      </c>
      <c r="L803" s="2" t="s">
        <v>1283</v>
      </c>
      <c r="M803" s="2" t="s">
        <v>1059</v>
      </c>
      <c r="N803" s="2" t="s">
        <v>1284</v>
      </c>
      <c r="O803" s="2" t="s">
        <v>1098</v>
      </c>
      <c r="P803" s="2" t="str">
        <f t="shared" si="24"/>
        <v>A-Onsite</v>
      </c>
      <c r="Q803" s="2" t="str">
        <f t="shared" si="25"/>
        <v>A-S2_Onsite</v>
      </c>
      <c r="R803" s="2" t="s">
        <v>3476</v>
      </c>
      <c r="S803" s="2" t="s">
        <v>1041</v>
      </c>
      <c r="T803" s="21" t="s">
        <v>3477</v>
      </c>
    </row>
    <row r="804" spans="1:20" x14ac:dyDescent="0.3">
      <c r="A804" s="21" t="s">
        <v>867</v>
      </c>
      <c r="B804" s="21" t="s">
        <v>1054</v>
      </c>
      <c r="C804" s="21" t="s">
        <v>868</v>
      </c>
      <c r="D804" s="21" t="s">
        <v>869</v>
      </c>
      <c r="E804" s="2" t="s">
        <v>3654</v>
      </c>
      <c r="F804" s="21" t="s">
        <v>3480</v>
      </c>
      <c r="G804" s="21" t="s">
        <v>1034</v>
      </c>
      <c r="H804" s="21" t="s">
        <v>997</v>
      </c>
      <c r="I804" s="21" t="s">
        <v>5380</v>
      </c>
      <c r="J804" s="2" t="s">
        <v>3481</v>
      </c>
      <c r="K804" s="22" t="s">
        <v>1048</v>
      </c>
      <c r="L804" s="2" t="s">
        <v>1283</v>
      </c>
      <c r="M804" s="2" t="s">
        <v>1059</v>
      </c>
      <c r="N804" s="2" t="s">
        <v>1284</v>
      </c>
      <c r="O804" s="2" t="s">
        <v>1098</v>
      </c>
      <c r="P804" s="2" t="str">
        <f t="shared" si="24"/>
        <v>A-Onsite</v>
      </c>
      <c r="Q804" s="2" t="str">
        <f t="shared" si="25"/>
        <v>A-S2_Onsite</v>
      </c>
      <c r="R804" s="2" t="s">
        <v>3476</v>
      </c>
      <c r="S804" s="2" t="s">
        <v>1041</v>
      </c>
      <c r="T804" s="21" t="s">
        <v>3477</v>
      </c>
    </row>
    <row r="805" spans="1:20" x14ac:dyDescent="0.3">
      <c r="A805" s="21" t="s">
        <v>867</v>
      </c>
      <c r="B805" s="21" t="s">
        <v>1054</v>
      </c>
      <c r="C805" s="21" t="s">
        <v>868</v>
      </c>
      <c r="D805" s="21" t="s">
        <v>869</v>
      </c>
      <c r="E805" s="2" t="s">
        <v>3654</v>
      </c>
      <c r="F805" s="21" t="s">
        <v>3482</v>
      </c>
      <c r="G805" s="21" t="s">
        <v>1063</v>
      </c>
      <c r="H805" s="21" t="s">
        <v>3483</v>
      </c>
      <c r="I805" s="21" t="s">
        <v>5381</v>
      </c>
      <c r="J805" s="2" t="s">
        <v>3484</v>
      </c>
      <c r="K805" s="22" t="s">
        <v>1038</v>
      </c>
      <c r="L805" s="2" t="s">
        <v>1283</v>
      </c>
      <c r="M805" s="2" t="s">
        <v>1059</v>
      </c>
      <c r="N805" s="2" t="s">
        <v>1284</v>
      </c>
      <c r="O805" s="2" t="s">
        <v>1098</v>
      </c>
      <c r="P805" s="2" t="str">
        <f t="shared" si="24"/>
        <v>A-Onsite</v>
      </c>
      <c r="Q805" s="2" t="str">
        <f t="shared" si="25"/>
        <v>A-S2_Onsite</v>
      </c>
      <c r="R805" s="2" t="s">
        <v>3476</v>
      </c>
      <c r="S805" s="2" t="s">
        <v>1041</v>
      </c>
      <c r="T805" s="21" t="s">
        <v>3477</v>
      </c>
    </row>
    <row r="806" spans="1:20" x14ac:dyDescent="0.3">
      <c r="A806" s="21" t="s">
        <v>870</v>
      </c>
      <c r="B806" s="21" t="s">
        <v>1054</v>
      </c>
      <c r="C806" s="21" t="s">
        <v>871</v>
      </c>
      <c r="D806" s="21" t="s">
        <v>872</v>
      </c>
      <c r="E806" s="2" t="s">
        <v>3655</v>
      </c>
      <c r="F806" s="21" t="s">
        <v>3473</v>
      </c>
      <c r="G806" s="21" t="s">
        <v>1050</v>
      </c>
      <c r="H806" s="21" t="s">
        <v>3474</v>
      </c>
      <c r="I806" s="21" t="s">
        <v>5382</v>
      </c>
      <c r="J806" s="2" t="s">
        <v>3475</v>
      </c>
      <c r="K806" s="22" t="s">
        <v>1048</v>
      </c>
      <c r="L806" s="2" t="s">
        <v>1300</v>
      </c>
      <c r="M806" s="2" t="s">
        <v>1059</v>
      </c>
      <c r="N806" s="2" t="s">
        <v>1301</v>
      </c>
      <c r="O806" s="2" t="s">
        <v>1040</v>
      </c>
      <c r="P806" s="2" t="str">
        <f t="shared" si="24"/>
        <v>P-Onsite</v>
      </c>
      <c r="Q806" s="2" t="str">
        <f t="shared" si="25"/>
        <v>P-S2_Onsite</v>
      </c>
      <c r="R806" s="2" t="s">
        <v>3476</v>
      </c>
      <c r="S806" s="2" t="s">
        <v>1041</v>
      </c>
      <c r="T806" s="21" t="s">
        <v>3477</v>
      </c>
    </row>
    <row r="807" spans="1:20" x14ac:dyDescent="0.3">
      <c r="A807" s="21" t="s">
        <v>870</v>
      </c>
      <c r="B807" s="21" t="s">
        <v>1054</v>
      </c>
      <c r="C807" s="21" t="s">
        <v>871</v>
      </c>
      <c r="D807" s="21" t="s">
        <v>872</v>
      </c>
      <c r="E807" s="2" t="s">
        <v>3655</v>
      </c>
      <c r="F807" s="21" t="s">
        <v>3478</v>
      </c>
      <c r="G807" s="21" t="s">
        <v>1044</v>
      </c>
      <c r="H807" s="21" t="s">
        <v>1005</v>
      </c>
      <c r="I807" s="21" t="s">
        <v>5383</v>
      </c>
      <c r="J807" s="2" t="s">
        <v>3479</v>
      </c>
      <c r="K807" s="22" t="s">
        <v>1038</v>
      </c>
      <c r="L807" s="2" t="s">
        <v>1300</v>
      </c>
      <c r="M807" s="2" t="s">
        <v>1059</v>
      </c>
      <c r="N807" s="2" t="s">
        <v>1301</v>
      </c>
      <c r="O807" s="2" t="s">
        <v>1040</v>
      </c>
      <c r="P807" s="2" t="str">
        <f t="shared" si="24"/>
        <v>P-Onsite</v>
      </c>
      <c r="Q807" s="2" t="str">
        <f t="shared" si="25"/>
        <v>P-S2_Onsite</v>
      </c>
      <c r="R807" s="2" t="s">
        <v>3476</v>
      </c>
      <c r="S807" s="2" t="s">
        <v>1041</v>
      </c>
      <c r="T807" s="21" t="s">
        <v>3477</v>
      </c>
    </row>
    <row r="808" spans="1:20" x14ac:dyDescent="0.3">
      <c r="A808" s="21" t="s">
        <v>870</v>
      </c>
      <c r="B808" s="21" t="s">
        <v>1054</v>
      </c>
      <c r="C808" s="21" t="s">
        <v>871</v>
      </c>
      <c r="D808" s="21" t="s">
        <v>872</v>
      </c>
      <c r="E808" s="2" t="s">
        <v>3655</v>
      </c>
      <c r="F808" s="21" t="s">
        <v>3480</v>
      </c>
      <c r="G808" s="21" t="s">
        <v>1034</v>
      </c>
      <c r="H808" s="21" t="s">
        <v>997</v>
      </c>
      <c r="I808" s="21" t="s">
        <v>5384</v>
      </c>
      <c r="J808" s="2" t="s">
        <v>3481</v>
      </c>
      <c r="K808" s="22" t="s">
        <v>1048</v>
      </c>
      <c r="L808" s="2" t="s">
        <v>1300</v>
      </c>
      <c r="M808" s="2" t="s">
        <v>1059</v>
      </c>
      <c r="N808" s="2" t="s">
        <v>1301</v>
      </c>
      <c r="O808" s="2" t="s">
        <v>1040</v>
      </c>
      <c r="P808" s="2" t="str">
        <f t="shared" si="24"/>
        <v>P-Onsite</v>
      </c>
      <c r="Q808" s="2" t="str">
        <f t="shared" si="25"/>
        <v>P-S2_Onsite</v>
      </c>
      <c r="R808" s="2" t="s">
        <v>3476</v>
      </c>
      <c r="S808" s="2" t="s">
        <v>1041</v>
      </c>
      <c r="T808" s="21" t="s">
        <v>3477</v>
      </c>
    </row>
    <row r="809" spans="1:20" x14ac:dyDescent="0.3">
      <c r="A809" s="21" t="s">
        <v>870</v>
      </c>
      <c r="B809" s="21" t="s">
        <v>1054</v>
      </c>
      <c r="C809" s="21" t="s">
        <v>871</v>
      </c>
      <c r="D809" s="21" t="s">
        <v>872</v>
      </c>
      <c r="E809" s="2" t="s">
        <v>3655</v>
      </c>
      <c r="F809" s="21" t="s">
        <v>3482</v>
      </c>
      <c r="G809" s="21" t="s">
        <v>1063</v>
      </c>
      <c r="H809" s="21" t="s">
        <v>3483</v>
      </c>
      <c r="I809" s="21" t="s">
        <v>5385</v>
      </c>
      <c r="J809" s="2" t="s">
        <v>3484</v>
      </c>
      <c r="K809" s="22" t="s">
        <v>1038</v>
      </c>
      <c r="L809" s="2" t="s">
        <v>1300</v>
      </c>
      <c r="M809" s="2" t="s">
        <v>1059</v>
      </c>
      <c r="N809" s="2" t="s">
        <v>1301</v>
      </c>
      <c r="O809" s="2" t="s">
        <v>1040</v>
      </c>
      <c r="P809" s="2" t="str">
        <f t="shared" si="24"/>
        <v>P-Onsite</v>
      </c>
      <c r="Q809" s="2" t="str">
        <f t="shared" si="25"/>
        <v>P-S2_Onsite</v>
      </c>
      <c r="R809" s="2" t="s">
        <v>3476</v>
      </c>
      <c r="S809" s="2" t="s">
        <v>1041</v>
      </c>
      <c r="T809" s="21" t="s">
        <v>3477</v>
      </c>
    </row>
    <row r="810" spans="1:20" x14ac:dyDescent="0.3">
      <c r="A810" s="21" t="s">
        <v>876</v>
      </c>
      <c r="B810" s="21" t="s">
        <v>1054</v>
      </c>
      <c r="C810" s="21" t="s">
        <v>877</v>
      </c>
      <c r="D810" s="21" t="s">
        <v>878</v>
      </c>
      <c r="E810" s="2" t="s">
        <v>3656</v>
      </c>
      <c r="F810" s="21" t="s">
        <v>3473</v>
      </c>
      <c r="G810" s="21" t="s">
        <v>1050</v>
      </c>
      <c r="H810" s="21" t="s">
        <v>3474</v>
      </c>
      <c r="I810" s="21" t="s">
        <v>5386</v>
      </c>
      <c r="J810" s="2" t="s">
        <v>3475</v>
      </c>
      <c r="K810" s="22" t="s">
        <v>1048</v>
      </c>
      <c r="L810" s="2" t="s">
        <v>1290</v>
      </c>
      <c r="M810" s="2" t="s">
        <v>1059</v>
      </c>
      <c r="N810" s="2" t="s">
        <v>1291</v>
      </c>
      <c r="O810" s="2" t="s">
        <v>1040</v>
      </c>
      <c r="P810" s="2" t="str">
        <f t="shared" si="24"/>
        <v>P-Onsite</v>
      </c>
      <c r="Q810" s="2" t="str">
        <f t="shared" si="25"/>
        <v>P-S2_Onsite</v>
      </c>
      <c r="R810" s="2" t="s">
        <v>3476</v>
      </c>
      <c r="S810" s="2" t="s">
        <v>1041</v>
      </c>
      <c r="T810" s="21" t="s">
        <v>3477</v>
      </c>
    </row>
    <row r="811" spans="1:20" x14ac:dyDescent="0.3">
      <c r="A811" s="21" t="s">
        <v>876</v>
      </c>
      <c r="B811" s="21" t="s">
        <v>1054</v>
      </c>
      <c r="C811" s="21" t="s">
        <v>877</v>
      </c>
      <c r="D811" s="21" t="s">
        <v>878</v>
      </c>
      <c r="E811" s="2" t="s">
        <v>3656</v>
      </c>
      <c r="F811" s="21" t="s">
        <v>3478</v>
      </c>
      <c r="G811" s="21" t="s">
        <v>1044</v>
      </c>
      <c r="H811" s="21" t="s">
        <v>1005</v>
      </c>
      <c r="I811" s="21" t="s">
        <v>5387</v>
      </c>
      <c r="J811" s="2" t="s">
        <v>3479</v>
      </c>
      <c r="K811" s="22" t="s">
        <v>1038</v>
      </c>
      <c r="L811" s="2" t="s">
        <v>1290</v>
      </c>
      <c r="M811" s="2" t="s">
        <v>1059</v>
      </c>
      <c r="N811" s="2" t="s">
        <v>1291</v>
      </c>
      <c r="O811" s="2" t="s">
        <v>1040</v>
      </c>
      <c r="P811" s="2" t="str">
        <f t="shared" si="24"/>
        <v>P-Onsite</v>
      </c>
      <c r="Q811" s="2" t="str">
        <f t="shared" si="25"/>
        <v>P-S2_Onsite</v>
      </c>
      <c r="R811" s="2" t="s">
        <v>3476</v>
      </c>
      <c r="S811" s="2" t="s">
        <v>1041</v>
      </c>
      <c r="T811" s="21" t="s">
        <v>3477</v>
      </c>
    </row>
    <row r="812" spans="1:20" x14ac:dyDescent="0.3">
      <c r="A812" s="21" t="s">
        <v>876</v>
      </c>
      <c r="B812" s="21" t="s">
        <v>1054</v>
      </c>
      <c r="C812" s="21" t="s">
        <v>877</v>
      </c>
      <c r="D812" s="21" t="s">
        <v>878</v>
      </c>
      <c r="E812" s="2" t="s">
        <v>3656</v>
      </c>
      <c r="F812" s="21" t="s">
        <v>3480</v>
      </c>
      <c r="G812" s="21" t="s">
        <v>1034</v>
      </c>
      <c r="H812" s="21" t="s">
        <v>997</v>
      </c>
      <c r="I812" s="21" t="s">
        <v>5388</v>
      </c>
      <c r="J812" s="2" t="s">
        <v>3481</v>
      </c>
      <c r="K812" s="22" t="s">
        <v>1048</v>
      </c>
      <c r="L812" s="2" t="s">
        <v>1290</v>
      </c>
      <c r="M812" s="2" t="s">
        <v>1059</v>
      </c>
      <c r="N812" s="2" t="s">
        <v>1291</v>
      </c>
      <c r="O812" s="2" t="s">
        <v>1040</v>
      </c>
      <c r="P812" s="2" t="str">
        <f t="shared" si="24"/>
        <v>P-Onsite</v>
      </c>
      <c r="Q812" s="2" t="str">
        <f t="shared" si="25"/>
        <v>P-S2_Onsite</v>
      </c>
      <c r="R812" s="2" t="s">
        <v>3476</v>
      </c>
      <c r="S812" s="2" t="s">
        <v>1041</v>
      </c>
      <c r="T812" s="21" t="s">
        <v>3477</v>
      </c>
    </row>
    <row r="813" spans="1:20" x14ac:dyDescent="0.3">
      <c r="A813" s="21" t="s">
        <v>876</v>
      </c>
      <c r="B813" s="21" t="s">
        <v>1054</v>
      </c>
      <c r="C813" s="21" t="s">
        <v>877</v>
      </c>
      <c r="D813" s="21" t="s">
        <v>878</v>
      </c>
      <c r="E813" s="2" t="s">
        <v>3656</v>
      </c>
      <c r="F813" s="21" t="s">
        <v>3482</v>
      </c>
      <c r="G813" s="21" t="s">
        <v>1063</v>
      </c>
      <c r="H813" s="21" t="s">
        <v>3483</v>
      </c>
      <c r="I813" s="21" t="s">
        <v>5389</v>
      </c>
      <c r="J813" s="2" t="s">
        <v>3484</v>
      </c>
      <c r="K813" s="22" t="s">
        <v>1038</v>
      </c>
      <c r="L813" s="2" t="s">
        <v>1290</v>
      </c>
      <c r="M813" s="2" t="s">
        <v>1059</v>
      </c>
      <c r="N813" s="2" t="s">
        <v>1291</v>
      </c>
      <c r="O813" s="2" t="s">
        <v>1040</v>
      </c>
      <c r="P813" s="2" t="str">
        <f t="shared" si="24"/>
        <v>P-Onsite</v>
      </c>
      <c r="Q813" s="2" t="str">
        <f t="shared" si="25"/>
        <v>P-S2_Onsite</v>
      </c>
      <c r="R813" s="2" t="s">
        <v>3476</v>
      </c>
      <c r="S813" s="2" t="s">
        <v>1041</v>
      </c>
      <c r="T813" s="21" t="s">
        <v>3477</v>
      </c>
    </row>
    <row r="814" spans="1:20" x14ac:dyDescent="0.3">
      <c r="A814" s="21" t="s">
        <v>879</v>
      </c>
      <c r="B814" s="21" t="s">
        <v>1054</v>
      </c>
      <c r="C814" s="21" t="s">
        <v>880</v>
      </c>
      <c r="D814" s="21" t="s">
        <v>881</v>
      </c>
      <c r="E814" s="2" t="s">
        <v>1538</v>
      </c>
      <c r="F814" s="21" t="s">
        <v>3480</v>
      </c>
      <c r="G814" s="21" t="s">
        <v>1034</v>
      </c>
      <c r="H814" s="21" t="s">
        <v>997</v>
      </c>
      <c r="I814" s="21" t="s">
        <v>5390</v>
      </c>
      <c r="J814" s="2" t="s">
        <v>3481</v>
      </c>
      <c r="K814" s="22" t="s">
        <v>1048</v>
      </c>
      <c r="L814" s="2" t="s">
        <v>1089</v>
      </c>
      <c r="M814" s="2" t="s">
        <v>1059</v>
      </c>
      <c r="N814" s="2" t="s">
        <v>1090</v>
      </c>
      <c r="O814" s="2" t="s">
        <v>1040</v>
      </c>
      <c r="P814" s="2" t="str">
        <f t="shared" si="24"/>
        <v>P-Onsite</v>
      </c>
      <c r="Q814" s="2" t="str">
        <f t="shared" si="25"/>
        <v>P-S2_Onsite</v>
      </c>
      <c r="R814" s="2" t="s">
        <v>3476</v>
      </c>
      <c r="S814" s="2" t="s">
        <v>1041</v>
      </c>
      <c r="T814" s="21" t="s">
        <v>3477</v>
      </c>
    </row>
    <row r="815" spans="1:20" x14ac:dyDescent="0.3">
      <c r="A815" s="21" t="s">
        <v>879</v>
      </c>
      <c r="B815" s="21" t="s">
        <v>1054</v>
      </c>
      <c r="C815" s="21" t="s">
        <v>880</v>
      </c>
      <c r="D815" s="21" t="s">
        <v>881</v>
      </c>
      <c r="E815" s="2" t="s">
        <v>1538</v>
      </c>
      <c r="F815" s="21" t="s">
        <v>3482</v>
      </c>
      <c r="G815" s="21" t="s">
        <v>1063</v>
      </c>
      <c r="H815" s="21" t="s">
        <v>3483</v>
      </c>
      <c r="I815" s="21" t="s">
        <v>5391</v>
      </c>
      <c r="J815" s="2" t="s">
        <v>3484</v>
      </c>
      <c r="K815" s="22" t="s">
        <v>1038</v>
      </c>
      <c r="L815" s="2" t="s">
        <v>1089</v>
      </c>
      <c r="M815" s="2" t="s">
        <v>1059</v>
      </c>
      <c r="N815" s="2" t="s">
        <v>1090</v>
      </c>
      <c r="O815" s="2" t="s">
        <v>1040</v>
      </c>
      <c r="P815" s="2" t="str">
        <f t="shared" si="24"/>
        <v>P-Onsite</v>
      </c>
      <c r="Q815" s="2" t="str">
        <f t="shared" si="25"/>
        <v>P-S2_Onsite</v>
      </c>
      <c r="R815" s="2" t="s">
        <v>3476</v>
      </c>
      <c r="S815" s="2" t="s">
        <v>1041</v>
      </c>
      <c r="T815" s="21" t="s">
        <v>3477</v>
      </c>
    </row>
    <row r="816" spans="1:20" x14ac:dyDescent="0.3">
      <c r="A816" s="21" t="s">
        <v>882</v>
      </c>
      <c r="B816" s="21" t="s">
        <v>1054</v>
      </c>
      <c r="C816" s="21" t="s">
        <v>883</v>
      </c>
      <c r="D816" s="21" t="s">
        <v>884</v>
      </c>
      <c r="E816" s="2" t="s">
        <v>3657</v>
      </c>
      <c r="F816" s="21" t="s">
        <v>3473</v>
      </c>
      <c r="G816" s="21" t="s">
        <v>1050</v>
      </c>
      <c r="H816" s="21" t="s">
        <v>3474</v>
      </c>
      <c r="I816" s="21" t="s">
        <v>5392</v>
      </c>
      <c r="J816" s="2" t="s">
        <v>3475</v>
      </c>
      <c r="K816" s="22" t="s">
        <v>1048</v>
      </c>
      <c r="L816" s="2" t="s">
        <v>1150</v>
      </c>
      <c r="M816" s="2" t="s">
        <v>1059</v>
      </c>
      <c r="N816" s="2" t="s">
        <v>1151</v>
      </c>
      <c r="O816" s="2" t="s">
        <v>1040</v>
      </c>
      <c r="P816" s="2" t="str">
        <f t="shared" si="24"/>
        <v>P-Onsite</v>
      </c>
      <c r="Q816" s="2" t="str">
        <f t="shared" si="25"/>
        <v>P-S2_Onsite</v>
      </c>
      <c r="R816" s="2" t="s">
        <v>3476</v>
      </c>
      <c r="S816" s="2" t="s">
        <v>1041</v>
      </c>
      <c r="T816" s="21" t="s">
        <v>3477</v>
      </c>
    </row>
    <row r="817" spans="1:20" x14ac:dyDescent="0.3">
      <c r="A817" s="21" t="s">
        <v>882</v>
      </c>
      <c r="B817" s="21" t="s">
        <v>1054</v>
      </c>
      <c r="C817" s="21" t="s">
        <v>883</v>
      </c>
      <c r="D817" s="21" t="s">
        <v>884</v>
      </c>
      <c r="E817" s="2" t="s">
        <v>3657</v>
      </c>
      <c r="F817" s="21" t="s">
        <v>3478</v>
      </c>
      <c r="G817" s="21" t="s">
        <v>1044</v>
      </c>
      <c r="H817" s="21" t="s">
        <v>1005</v>
      </c>
      <c r="I817" s="21" t="s">
        <v>5393</v>
      </c>
      <c r="J817" s="2" t="s">
        <v>3479</v>
      </c>
      <c r="K817" s="22" t="s">
        <v>1038</v>
      </c>
      <c r="L817" s="2" t="s">
        <v>1150</v>
      </c>
      <c r="M817" s="2" t="s">
        <v>1059</v>
      </c>
      <c r="N817" s="2" t="s">
        <v>1151</v>
      </c>
      <c r="O817" s="2" t="s">
        <v>1040</v>
      </c>
      <c r="P817" s="2" t="str">
        <f t="shared" si="24"/>
        <v>P-Onsite</v>
      </c>
      <c r="Q817" s="2" t="str">
        <f t="shared" si="25"/>
        <v>P-S2_Onsite</v>
      </c>
      <c r="R817" s="2" t="s">
        <v>3476</v>
      </c>
      <c r="S817" s="2" t="s">
        <v>1041</v>
      </c>
      <c r="T817" s="21" t="s">
        <v>3477</v>
      </c>
    </row>
    <row r="818" spans="1:20" x14ac:dyDescent="0.3">
      <c r="A818" s="21" t="s">
        <v>882</v>
      </c>
      <c r="B818" s="21" t="s">
        <v>1054</v>
      </c>
      <c r="C818" s="21" t="s">
        <v>883</v>
      </c>
      <c r="D818" s="21" t="s">
        <v>884</v>
      </c>
      <c r="E818" s="2" t="s">
        <v>3657</v>
      </c>
      <c r="F818" s="21" t="s">
        <v>3480</v>
      </c>
      <c r="G818" s="21" t="s">
        <v>1034</v>
      </c>
      <c r="H818" s="21" t="s">
        <v>997</v>
      </c>
      <c r="I818" s="21" t="s">
        <v>5394</v>
      </c>
      <c r="J818" s="2" t="s">
        <v>3481</v>
      </c>
      <c r="K818" s="22" t="s">
        <v>1048</v>
      </c>
      <c r="L818" s="2" t="s">
        <v>1150</v>
      </c>
      <c r="M818" s="2" t="s">
        <v>1059</v>
      </c>
      <c r="N818" s="2" t="s">
        <v>1151</v>
      </c>
      <c r="O818" s="2" t="s">
        <v>1040</v>
      </c>
      <c r="P818" s="2" t="str">
        <f t="shared" si="24"/>
        <v>P-Onsite</v>
      </c>
      <c r="Q818" s="2" t="str">
        <f t="shared" si="25"/>
        <v>P-S2_Onsite</v>
      </c>
      <c r="R818" s="2" t="s">
        <v>3476</v>
      </c>
      <c r="S818" s="2" t="s">
        <v>1041</v>
      </c>
      <c r="T818" s="21" t="s">
        <v>3477</v>
      </c>
    </row>
    <row r="819" spans="1:20" x14ac:dyDescent="0.3">
      <c r="A819" s="21" t="s">
        <v>882</v>
      </c>
      <c r="B819" s="21" t="s">
        <v>1054</v>
      </c>
      <c r="C819" s="21" t="s">
        <v>883</v>
      </c>
      <c r="D819" s="21" t="s">
        <v>884</v>
      </c>
      <c r="E819" s="2" t="s">
        <v>3657</v>
      </c>
      <c r="F819" s="21" t="s">
        <v>3482</v>
      </c>
      <c r="G819" s="21" t="s">
        <v>1063</v>
      </c>
      <c r="H819" s="21" t="s">
        <v>3483</v>
      </c>
      <c r="I819" s="21" t="s">
        <v>5395</v>
      </c>
      <c r="J819" s="2" t="s">
        <v>3484</v>
      </c>
      <c r="K819" s="22" t="s">
        <v>1038</v>
      </c>
      <c r="L819" s="2" t="s">
        <v>1150</v>
      </c>
      <c r="M819" s="2" t="s">
        <v>1059</v>
      </c>
      <c r="N819" s="2" t="s">
        <v>1151</v>
      </c>
      <c r="O819" s="2" t="s">
        <v>1040</v>
      </c>
      <c r="P819" s="2" t="str">
        <f t="shared" si="24"/>
        <v>P-Onsite</v>
      </c>
      <c r="Q819" s="2" t="str">
        <f t="shared" si="25"/>
        <v>P-S2_Onsite</v>
      </c>
      <c r="R819" s="2" t="s">
        <v>3476</v>
      </c>
      <c r="S819" s="2" t="s">
        <v>1041</v>
      </c>
      <c r="T819" s="21" t="s">
        <v>3477</v>
      </c>
    </row>
    <row r="820" spans="1:20" x14ac:dyDescent="0.3">
      <c r="A820" s="21" t="s">
        <v>885</v>
      </c>
      <c r="B820" s="21" t="s">
        <v>1054</v>
      </c>
      <c r="C820" s="21" t="s">
        <v>886</v>
      </c>
      <c r="D820" s="21" t="s">
        <v>887</v>
      </c>
      <c r="E820" s="2" t="s">
        <v>3658</v>
      </c>
      <c r="F820" s="21" t="s">
        <v>3473</v>
      </c>
      <c r="G820" s="21" t="s">
        <v>1050</v>
      </c>
      <c r="H820" s="21" t="s">
        <v>3474</v>
      </c>
      <c r="I820" s="21" t="s">
        <v>5396</v>
      </c>
      <c r="J820" s="2" t="s">
        <v>3475</v>
      </c>
      <c r="K820" s="22" t="s">
        <v>1048</v>
      </c>
      <c r="L820" s="2" t="s">
        <v>3489</v>
      </c>
      <c r="M820" s="2" t="s">
        <v>3489</v>
      </c>
      <c r="N820" s="2" t="s">
        <v>3489</v>
      </c>
      <c r="O820" s="2" t="s">
        <v>1098</v>
      </c>
      <c r="P820" s="2" t="str">
        <f t="shared" si="24"/>
        <v>A-Onsite</v>
      </c>
      <c r="Q820" s="2" t="str">
        <f t="shared" si="25"/>
        <v>A-S2_Onsite</v>
      </c>
      <c r="R820" s="2" t="s">
        <v>3476</v>
      </c>
      <c r="S820" s="2" t="s">
        <v>1041</v>
      </c>
      <c r="T820" s="21" t="s">
        <v>3477</v>
      </c>
    </row>
    <row r="821" spans="1:20" x14ac:dyDescent="0.3">
      <c r="A821" s="21" t="s">
        <v>885</v>
      </c>
      <c r="B821" s="21" t="s">
        <v>1054</v>
      </c>
      <c r="C821" s="21" t="s">
        <v>886</v>
      </c>
      <c r="D821" s="21" t="s">
        <v>887</v>
      </c>
      <c r="E821" s="2" t="s">
        <v>3658</v>
      </c>
      <c r="F821" s="21" t="s">
        <v>3478</v>
      </c>
      <c r="G821" s="21" t="s">
        <v>1044</v>
      </c>
      <c r="H821" s="21" t="s">
        <v>1005</v>
      </c>
      <c r="I821" s="21" t="s">
        <v>5397</v>
      </c>
      <c r="J821" s="2" t="s">
        <v>3479</v>
      </c>
      <c r="K821" s="22" t="s">
        <v>1038</v>
      </c>
      <c r="L821" s="2" t="s">
        <v>3489</v>
      </c>
      <c r="M821" s="2" t="s">
        <v>3489</v>
      </c>
      <c r="N821" s="2" t="s">
        <v>3489</v>
      </c>
      <c r="O821" s="2" t="s">
        <v>1098</v>
      </c>
      <c r="P821" s="2" t="str">
        <f t="shared" si="24"/>
        <v>A-Onsite</v>
      </c>
      <c r="Q821" s="2" t="str">
        <f t="shared" si="25"/>
        <v>A-S2_Onsite</v>
      </c>
      <c r="R821" s="2" t="s">
        <v>3476</v>
      </c>
      <c r="S821" s="2" t="s">
        <v>1041</v>
      </c>
      <c r="T821" s="21" t="s">
        <v>3477</v>
      </c>
    </row>
    <row r="822" spans="1:20" x14ac:dyDescent="0.3">
      <c r="A822" s="21" t="s">
        <v>885</v>
      </c>
      <c r="B822" s="21" t="s">
        <v>1054</v>
      </c>
      <c r="C822" s="21" t="s">
        <v>886</v>
      </c>
      <c r="D822" s="21" t="s">
        <v>887</v>
      </c>
      <c r="E822" s="2" t="s">
        <v>3658</v>
      </c>
      <c r="F822" s="21" t="s">
        <v>3480</v>
      </c>
      <c r="G822" s="21" t="s">
        <v>1034</v>
      </c>
      <c r="H822" s="21" t="s">
        <v>997</v>
      </c>
      <c r="I822" s="21" t="s">
        <v>5398</v>
      </c>
      <c r="J822" s="2" t="s">
        <v>3481</v>
      </c>
      <c r="K822" s="22" t="s">
        <v>1048</v>
      </c>
      <c r="L822" s="2" t="s">
        <v>3489</v>
      </c>
      <c r="M822" s="2" t="s">
        <v>3489</v>
      </c>
      <c r="N822" s="2" t="s">
        <v>3489</v>
      </c>
      <c r="O822" s="2" t="s">
        <v>1098</v>
      </c>
      <c r="P822" s="2" t="str">
        <f t="shared" si="24"/>
        <v>A-Onsite</v>
      </c>
      <c r="Q822" s="2" t="str">
        <f t="shared" si="25"/>
        <v>A-S2_Onsite</v>
      </c>
      <c r="R822" s="2" t="s">
        <v>3476</v>
      </c>
      <c r="S822" s="2" t="s">
        <v>1041</v>
      </c>
      <c r="T822" s="21" t="s">
        <v>3477</v>
      </c>
    </row>
    <row r="823" spans="1:20" x14ac:dyDescent="0.3">
      <c r="A823" s="21" t="s">
        <v>885</v>
      </c>
      <c r="B823" s="21" t="s">
        <v>1054</v>
      </c>
      <c r="C823" s="21" t="s">
        <v>886</v>
      </c>
      <c r="D823" s="21" t="s">
        <v>887</v>
      </c>
      <c r="E823" s="2" t="s">
        <v>3658</v>
      </c>
      <c r="F823" s="21" t="s">
        <v>3482</v>
      </c>
      <c r="G823" s="21" t="s">
        <v>1063</v>
      </c>
      <c r="H823" s="21" t="s">
        <v>3483</v>
      </c>
      <c r="I823" s="21" t="s">
        <v>5399</v>
      </c>
      <c r="J823" s="2" t="s">
        <v>3484</v>
      </c>
      <c r="K823" s="22" t="s">
        <v>1038</v>
      </c>
      <c r="L823" s="2" t="s">
        <v>3489</v>
      </c>
      <c r="M823" s="2" t="s">
        <v>3489</v>
      </c>
      <c r="N823" s="2" t="s">
        <v>3489</v>
      </c>
      <c r="O823" s="2" t="s">
        <v>1098</v>
      </c>
      <c r="P823" s="2" t="str">
        <f t="shared" si="24"/>
        <v>A-Onsite</v>
      </c>
      <c r="Q823" s="2" t="str">
        <f t="shared" si="25"/>
        <v>A-S2_Onsite</v>
      </c>
      <c r="R823" s="2" t="s">
        <v>3476</v>
      </c>
      <c r="S823" s="2" t="s">
        <v>1041</v>
      </c>
      <c r="T823" s="21" t="s">
        <v>3477</v>
      </c>
    </row>
    <row r="824" spans="1:20" x14ac:dyDescent="0.3">
      <c r="A824" s="21" t="s">
        <v>888</v>
      </c>
      <c r="B824" s="21" t="s">
        <v>1031</v>
      </c>
      <c r="C824" s="21" t="s">
        <v>889</v>
      </c>
      <c r="D824" s="21" t="s">
        <v>890</v>
      </c>
      <c r="E824" s="2" t="s">
        <v>1540</v>
      </c>
      <c r="F824" s="21" t="s">
        <v>3495</v>
      </c>
      <c r="G824" s="21" t="s">
        <v>1050</v>
      </c>
      <c r="H824" s="21" t="s">
        <v>3474</v>
      </c>
      <c r="I824" s="21" t="s">
        <v>5400</v>
      </c>
      <c r="J824" s="2" t="s">
        <v>3475</v>
      </c>
      <c r="K824" s="22" t="s">
        <v>1048</v>
      </c>
      <c r="L824" s="2" t="s">
        <v>1039</v>
      </c>
      <c r="M824" s="2" t="s">
        <v>1039</v>
      </c>
      <c r="N824" s="2" t="s">
        <v>1039</v>
      </c>
      <c r="O824" s="2" t="s">
        <v>1098</v>
      </c>
      <c r="P824" s="2" t="str">
        <f t="shared" si="24"/>
        <v>A-Online</v>
      </c>
      <c r="Q824" s="2" t="str">
        <f t="shared" si="25"/>
        <v>A-S2_Online</v>
      </c>
      <c r="R824" s="2"/>
      <c r="S824" s="2" t="s">
        <v>1041</v>
      </c>
      <c r="T824" s="21" t="s">
        <v>3477</v>
      </c>
    </row>
    <row r="825" spans="1:20" x14ac:dyDescent="0.3">
      <c r="A825" s="21" t="s">
        <v>888</v>
      </c>
      <c r="B825" s="21" t="s">
        <v>1031</v>
      </c>
      <c r="C825" s="21" t="s">
        <v>889</v>
      </c>
      <c r="D825" s="21" t="s">
        <v>890</v>
      </c>
      <c r="E825" s="2" t="s">
        <v>1540</v>
      </c>
      <c r="F825" s="21" t="s">
        <v>3497</v>
      </c>
      <c r="G825" s="21" t="s">
        <v>1034</v>
      </c>
      <c r="H825" s="21" t="s">
        <v>997</v>
      </c>
      <c r="I825" s="21" t="s">
        <v>5401</v>
      </c>
      <c r="J825" s="2" t="s">
        <v>3481</v>
      </c>
      <c r="K825" s="22" t="s">
        <v>1048</v>
      </c>
      <c r="L825" s="2" t="s">
        <v>1039</v>
      </c>
      <c r="M825" s="2" t="s">
        <v>1039</v>
      </c>
      <c r="N825" s="2" t="s">
        <v>1039</v>
      </c>
      <c r="O825" s="2" t="s">
        <v>1098</v>
      </c>
      <c r="P825" s="2" t="str">
        <f t="shared" si="24"/>
        <v>A-Online</v>
      </c>
      <c r="Q825" s="2" t="str">
        <f t="shared" si="25"/>
        <v>A-S2_Online</v>
      </c>
      <c r="R825" s="2"/>
      <c r="S825" s="2" t="s">
        <v>1041</v>
      </c>
      <c r="T825" s="21" t="s">
        <v>3477</v>
      </c>
    </row>
    <row r="826" spans="1:20" x14ac:dyDescent="0.3">
      <c r="A826" s="21" t="s">
        <v>897</v>
      </c>
      <c r="B826" s="21" t="s">
        <v>1054</v>
      </c>
      <c r="C826" s="21" t="s">
        <v>898</v>
      </c>
      <c r="D826" s="21" t="s">
        <v>899</v>
      </c>
      <c r="E826" s="2" t="s">
        <v>3659</v>
      </c>
      <c r="F826" s="21" t="s">
        <v>3473</v>
      </c>
      <c r="G826" s="21" t="s">
        <v>1050</v>
      </c>
      <c r="H826" s="21" t="s">
        <v>3474</v>
      </c>
      <c r="I826" s="21" t="s">
        <v>5402</v>
      </c>
      <c r="J826" s="2" t="s">
        <v>3475</v>
      </c>
      <c r="K826" s="22" t="s">
        <v>1048</v>
      </c>
      <c r="L826" s="2" t="s">
        <v>1348</v>
      </c>
      <c r="M826" s="2" t="s">
        <v>1059</v>
      </c>
      <c r="N826" s="2" t="s">
        <v>1349</v>
      </c>
      <c r="O826" s="2" t="s">
        <v>1040</v>
      </c>
      <c r="P826" s="2" t="str">
        <f t="shared" si="24"/>
        <v>P-Onsite</v>
      </c>
      <c r="Q826" s="2" t="str">
        <f t="shared" si="25"/>
        <v>P-S2_Onsite</v>
      </c>
      <c r="R826" s="2" t="s">
        <v>3476</v>
      </c>
      <c r="S826" s="2" t="s">
        <v>1041</v>
      </c>
      <c r="T826" s="21" t="s">
        <v>3477</v>
      </c>
    </row>
    <row r="827" spans="1:20" x14ac:dyDescent="0.3">
      <c r="A827" s="21" t="s">
        <v>897</v>
      </c>
      <c r="B827" s="21" t="s">
        <v>1054</v>
      </c>
      <c r="C827" s="21" t="s">
        <v>898</v>
      </c>
      <c r="D827" s="21" t="s">
        <v>899</v>
      </c>
      <c r="E827" s="2" t="s">
        <v>3659</v>
      </c>
      <c r="F827" s="21" t="s">
        <v>3478</v>
      </c>
      <c r="G827" s="21" t="s">
        <v>1044</v>
      </c>
      <c r="H827" s="21" t="s">
        <v>1005</v>
      </c>
      <c r="I827" s="21" t="s">
        <v>5403</v>
      </c>
      <c r="J827" s="2" t="s">
        <v>3479</v>
      </c>
      <c r="K827" s="22" t="s">
        <v>1038</v>
      </c>
      <c r="L827" s="2" t="s">
        <v>1348</v>
      </c>
      <c r="M827" s="2" t="s">
        <v>1059</v>
      </c>
      <c r="N827" s="2" t="s">
        <v>1349</v>
      </c>
      <c r="O827" s="2" t="s">
        <v>1040</v>
      </c>
      <c r="P827" s="2" t="str">
        <f t="shared" si="24"/>
        <v>P-Onsite</v>
      </c>
      <c r="Q827" s="2" t="str">
        <f t="shared" si="25"/>
        <v>P-S2_Onsite</v>
      </c>
      <c r="R827" s="2" t="s">
        <v>3476</v>
      </c>
      <c r="S827" s="2" t="s">
        <v>1041</v>
      </c>
      <c r="T827" s="21" t="s">
        <v>3477</v>
      </c>
    </row>
    <row r="828" spans="1:20" x14ac:dyDescent="0.3">
      <c r="A828" s="21" t="s">
        <v>897</v>
      </c>
      <c r="B828" s="21" t="s">
        <v>1054</v>
      </c>
      <c r="C828" s="21" t="s">
        <v>898</v>
      </c>
      <c r="D828" s="21" t="s">
        <v>899</v>
      </c>
      <c r="E828" s="2" t="s">
        <v>3659</v>
      </c>
      <c r="F828" s="21" t="s">
        <v>3480</v>
      </c>
      <c r="G828" s="21" t="s">
        <v>1034</v>
      </c>
      <c r="H828" s="21" t="s">
        <v>997</v>
      </c>
      <c r="I828" s="21" t="s">
        <v>5404</v>
      </c>
      <c r="J828" s="2" t="s">
        <v>3481</v>
      </c>
      <c r="K828" s="22" t="s">
        <v>1048</v>
      </c>
      <c r="L828" s="2" t="s">
        <v>1348</v>
      </c>
      <c r="M828" s="2" t="s">
        <v>1059</v>
      </c>
      <c r="N828" s="2" t="s">
        <v>1349</v>
      </c>
      <c r="O828" s="2" t="s">
        <v>1040</v>
      </c>
      <c r="P828" s="2" t="str">
        <f t="shared" si="24"/>
        <v>P-Onsite</v>
      </c>
      <c r="Q828" s="2" t="str">
        <f t="shared" si="25"/>
        <v>P-S2_Onsite</v>
      </c>
      <c r="R828" s="2" t="s">
        <v>3476</v>
      </c>
      <c r="S828" s="2" t="s">
        <v>1041</v>
      </c>
      <c r="T828" s="21" t="s">
        <v>3477</v>
      </c>
    </row>
    <row r="829" spans="1:20" x14ac:dyDescent="0.3">
      <c r="A829" s="21" t="s">
        <v>897</v>
      </c>
      <c r="B829" s="21" t="s">
        <v>1054</v>
      </c>
      <c r="C829" s="21" t="s">
        <v>898</v>
      </c>
      <c r="D829" s="21" t="s">
        <v>899</v>
      </c>
      <c r="E829" s="2" t="s">
        <v>3659</v>
      </c>
      <c r="F829" s="21" t="s">
        <v>3482</v>
      </c>
      <c r="G829" s="21" t="s">
        <v>1063</v>
      </c>
      <c r="H829" s="21" t="s">
        <v>3483</v>
      </c>
      <c r="I829" s="21" t="s">
        <v>5405</v>
      </c>
      <c r="J829" s="2" t="s">
        <v>3484</v>
      </c>
      <c r="K829" s="22" t="s">
        <v>1038</v>
      </c>
      <c r="L829" s="2" t="s">
        <v>1348</v>
      </c>
      <c r="M829" s="2" t="s">
        <v>1059</v>
      </c>
      <c r="N829" s="2" t="s">
        <v>1349</v>
      </c>
      <c r="O829" s="2" t="s">
        <v>1040</v>
      </c>
      <c r="P829" s="2" t="str">
        <f t="shared" si="24"/>
        <v>P-Onsite</v>
      </c>
      <c r="Q829" s="2" t="str">
        <f t="shared" si="25"/>
        <v>P-S2_Onsite</v>
      </c>
      <c r="R829" s="2" t="s">
        <v>3476</v>
      </c>
      <c r="S829" s="2" t="s">
        <v>1041</v>
      </c>
      <c r="T829" s="21" t="s">
        <v>3477</v>
      </c>
    </row>
    <row r="830" spans="1:20" x14ac:dyDescent="0.3">
      <c r="A830" s="21" t="s">
        <v>3660</v>
      </c>
      <c r="B830" s="21" t="s">
        <v>1054</v>
      </c>
      <c r="C830" s="21" t="s">
        <v>3661</v>
      </c>
      <c r="D830" s="21" t="s">
        <v>3662</v>
      </c>
      <c r="E830" s="2" t="s">
        <v>3663</v>
      </c>
      <c r="F830" s="21" t="s">
        <v>3482</v>
      </c>
      <c r="G830" s="21" t="s">
        <v>1063</v>
      </c>
      <c r="H830" s="21" t="s">
        <v>3483</v>
      </c>
      <c r="I830" s="21" t="s">
        <v>5406</v>
      </c>
      <c r="J830" s="2" t="s">
        <v>3484</v>
      </c>
      <c r="K830" s="22" t="s">
        <v>1038</v>
      </c>
      <c r="L830" s="2" t="s">
        <v>1150</v>
      </c>
      <c r="M830" s="2" t="s">
        <v>1059</v>
      </c>
      <c r="N830" s="2" t="s">
        <v>1151</v>
      </c>
      <c r="O830" s="2" t="s">
        <v>1098</v>
      </c>
      <c r="P830" s="2" t="str">
        <f t="shared" si="24"/>
        <v>A-Onsite</v>
      </c>
      <c r="Q830" s="2" t="str">
        <f t="shared" si="25"/>
        <v>A-S2_Onsite</v>
      </c>
      <c r="R830" s="2" t="s">
        <v>3476</v>
      </c>
      <c r="S830" s="2" t="s">
        <v>1041</v>
      </c>
      <c r="T830" s="21" t="s">
        <v>3477</v>
      </c>
    </row>
    <row r="831" spans="1:20" x14ac:dyDescent="0.3">
      <c r="A831" s="21" t="s">
        <v>900</v>
      </c>
      <c r="B831" s="21" t="s">
        <v>1054</v>
      </c>
      <c r="C831" s="21" t="s">
        <v>901</v>
      </c>
      <c r="D831" s="21" t="s">
        <v>902</v>
      </c>
      <c r="E831" s="2" t="s">
        <v>3664</v>
      </c>
      <c r="F831" s="21" t="s">
        <v>3473</v>
      </c>
      <c r="G831" s="21" t="s">
        <v>1050</v>
      </c>
      <c r="H831" s="21" t="s">
        <v>3474</v>
      </c>
      <c r="I831" s="21" t="s">
        <v>5407</v>
      </c>
      <c r="J831" s="2" t="s">
        <v>3475</v>
      </c>
      <c r="K831" s="22" t="s">
        <v>1048</v>
      </c>
      <c r="L831" s="2" t="s">
        <v>3489</v>
      </c>
      <c r="M831" s="2" t="s">
        <v>3489</v>
      </c>
      <c r="N831" s="2" t="s">
        <v>3489</v>
      </c>
      <c r="O831" s="2" t="s">
        <v>1098</v>
      </c>
      <c r="P831" s="2" t="str">
        <f t="shared" si="24"/>
        <v>A-Onsite</v>
      </c>
      <c r="Q831" s="2" t="str">
        <f t="shared" si="25"/>
        <v>A-S2_Onsite</v>
      </c>
      <c r="R831" s="2" t="s">
        <v>3476</v>
      </c>
      <c r="S831" s="2" t="s">
        <v>1041</v>
      </c>
      <c r="T831" s="21" t="s">
        <v>3477</v>
      </c>
    </row>
    <row r="832" spans="1:20" x14ac:dyDescent="0.3">
      <c r="A832" s="21" t="s">
        <v>900</v>
      </c>
      <c r="B832" s="21" t="s">
        <v>1054</v>
      </c>
      <c r="C832" s="21" t="s">
        <v>901</v>
      </c>
      <c r="D832" s="21" t="s">
        <v>902</v>
      </c>
      <c r="E832" s="2" t="s">
        <v>3664</v>
      </c>
      <c r="F832" s="21" t="s">
        <v>3478</v>
      </c>
      <c r="G832" s="21" t="s">
        <v>1044</v>
      </c>
      <c r="H832" s="21" t="s">
        <v>1005</v>
      </c>
      <c r="I832" s="21" t="s">
        <v>5408</v>
      </c>
      <c r="J832" s="2" t="s">
        <v>3479</v>
      </c>
      <c r="K832" s="22" t="s">
        <v>1038</v>
      </c>
      <c r="L832" s="2" t="s">
        <v>3489</v>
      </c>
      <c r="M832" s="2" t="s">
        <v>3489</v>
      </c>
      <c r="N832" s="2" t="s">
        <v>3489</v>
      </c>
      <c r="O832" s="2" t="s">
        <v>1098</v>
      </c>
      <c r="P832" s="2" t="str">
        <f t="shared" si="24"/>
        <v>A-Onsite</v>
      </c>
      <c r="Q832" s="2" t="str">
        <f t="shared" si="25"/>
        <v>A-S2_Onsite</v>
      </c>
      <c r="R832" s="2" t="s">
        <v>3476</v>
      </c>
      <c r="S832" s="2" t="s">
        <v>1041</v>
      </c>
      <c r="T832" s="21" t="s">
        <v>3477</v>
      </c>
    </row>
    <row r="833" spans="1:20" x14ac:dyDescent="0.3">
      <c r="A833" s="21" t="s">
        <v>900</v>
      </c>
      <c r="B833" s="21" t="s">
        <v>1054</v>
      </c>
      <c r="C833" s="21" t="s">
        <v>901</v>
      </c>
      <c r="D833" s="21" t="s">
        <v>902</v>
      </c>
      <c r="E833" s="2" t="s">
        <v>3664</v>
      </c>
      <c r="F833" s="21" t="s">
        <v>3480</v>
      </c>
      <c r="G833" s="21" t="s">
        <v>1034</v>
      </c>
      <c r="H833" s="21" t="s">
        <v>997</v>
      </c>
      <c r="I833" s="21" t="s">
        <v>5409</v>
      </c>
      <c r="J833" s="2" t="s">
        <v>3481</v>
      </c>
      <c r="K833" s="22" t="s">
        <v>1048</v>
      </c>
      <c r="L833" s="2" t="s">
        <v>3489</v>
      </c>
      <c r="M833" s="2" t="s">
        <v>3489</v>
      </c>
      <c r="N833" s="2" t="s">
        <v>3489</v>
      </c>
      <c r="O833" s="2" t="s">
        <v>1098</v>
      </c>
      <c r="P833" s="2" t="str">
        <f t="shared" si="24"/>
        <v>A-Onsite</v>
      </c>
      <c r="Q833" s="2" t="str">
        <f t="shared" si="25"/>
        <v>A-S2_Onsite</v>
      </c>
      <c r="R833" s="2" t="s">
        <v>3476</v>
      </c>
      <c r="S833" s="2" t="s">
        <v>1041</v>
      </c>
      <c r="T833" s="21" t="s">
        <v>3477</v>
      </c>
    </row>
    <row r="834" spans="1:20" x14ac:dyDescent="0.3">
      <c r="A834" s="21" t="s">
        <v>900</v>
      </c>
      <c r="B834" s="21" t="s">
        <v>1054</v>
      </c>
      <c r="C834" s="21" t="s">
        <v>901</v>
      </c>
      <c r="D834" s="21" t="s">
        <v>902</v>
      </c>
      <c r="E834" s="2" t="s">
        <v>3664</v>
      </c>
      <c r="F834" s="21" t="s">
        <v>3482</v>
      </c>
      <c r="G834" s="21" t="s">
        <v>1063</v>
      </c>
      <c r="H834" s="21" t="s">
        <v>3483</v>
      </c>
      <c r="I834" s="21" t="s">
        <v>5410</v>
      </c>
      <c r="J834" s="2" t="s">
        <v>3484</v>
      </c>
      <c r="K834" s="22" t="s">
        <v>1038</v>
      </c>
      <c r="L834" s="2" t="s">
        <v>3489</v>
      </c>
      <c r="M834" s="2" t="s">
        <v>3489</v>
      </c>
      <c r="N834" s="2" t="s">
        <v>3489</v>
      </c>
      <c r="O834" s="2" t="s">
        <v>1098</v>
      </c>
      <c r="P834" s="2" t="str">
        <f t="shared" si="24"/>
        <v>A-Onsite</v>
      </c>
      <c r="Q834" s="2" t="str">
        <f t="shared" si="25"/>
        <v>A-S2_Onsite</v>
      </c>
      <c r="R834" s="2" t="s">
        <v>3476</v>
      </c>
      <c r="S834" s="2" t="s">
        <v>1041</v>
      </c>
      <c r="T834" s="21" t="s">
        <v>3477</v>
      </c>
    </row>
    <row r="835" spans="1:20" x14ac:dyDescent="0.3">
      <c r="A835" s="21" t="s">
        <v>906</v>
      </c>
      <c r="B835" s="21" t="s">
        <v>1031</v>
      </c>
      <c r="C835" s="21" t="s">
        <v>907</v>
      </c>
      <c r="D835" s="21" t="s">
        <v>908</v>
      </c>
      <c r="E835" s="2" t="s">
        <v>3665</v>
      </c>
      <c r="F835" s="21" t="s">
        <v>3495</v>
      </c>
      <c r="G835" s="21" t="s">
        <v>1050</v>
      </c>
      <c r="H835" s="21" t="s">
        <v>3474</v>
      </c>
      <c r="I835" s="21" t="s">
        <v>5411</v>
      </c>
      <c r="J835" s="2" t="s">
        <v>3475</v>
      </c>
      <c r="K835" s="22" t="s">
        <v>1048</v>
      </c>
      <c r="L835" s="2" t="s">
        <v>1039</v>
      </c>
      <c r="M835" s="2" t="s">
        <v>1039</v>
      </c>
      <c r="N835" s="2" t="s">
        <v>1039</v>
      </c>
      <c r="O835" s="2" t="s">
        <v>1040</v>
      </c>
      <c r="P835" s="2" t="str">
        <f t="shared" ref="P835:P898" si="26">CONCATENATE(LEFT(O835,1),"-",B835)</f>
        <v>P-Online</v>
      </c>
      <c r="Q835" s="2" t="str">
        <f t="shared" ref="Q835:Q898" si="27">CONCATENATE(LEFT($O835,1),"-",RIGHT($F835,9))</f>
        <v>P-S2_Online</v>
      </c>
      <c r="R835" s="2"/>
      <c r="S835" s="2" t="s">
        <v>1041</v>
      </c>
      <c r="T835" s="21" t="s">
        <v>3477</v>
      </c>
    </row>
    <row r="836" spans="1:20" x14ac:dyDescent="0.3">
      <c r="A836" s="21" t="s">
        <v>906</v>
      </c>
      <c r="B836" s="21" t="s">
        <v>1031</v>
      </c>
      <c r="C836" s="21" t="s">
        <v>907</v>
      </c>
      <c r="D836" s="21" t="s">
        <v>908</v>
      </c>
      <c r="E836" s="2" t="s">
        <v>3665</v>
      </c>
      <c r="F836" s="21" t="s">
        <v>3496</v>
      </c>
      <c r="G836" s="21" t="s">
        <v>1044</v>
      </c>
      <c r="H836" s="21" t="s">
        <v>1005</v>
      </c>
      <c r="I836" s="21" t="s">
        <v>5412</v>
      </c>
      <c r="J836" s="2" t="s">
        <v>3479</v>
      </c>
      <c r="K836" s="22" t="s">
        <v>1038</v>
      </c>
      <c r="L836" s="2" t="s">
        <v>1039</v>
      </c>
      <c r="M836" s="2" t="s">
        <v>1039</v>
      </c>
      <c r="N836" s="2" t="s">
        <v>1039</v>
      </c>
      <c r="O836" s="2" t="s">
        <v>1040</v>
      </c>
      <c r="P836" s="2" t="str">
        <f t="shared" si="26"/>
        <v>P-Online</v>
      </c>
      <c r="Q836" s="2" t="str">
        <f t="shared" si="27"/>
        <v>P-S2_Online</v>
      </c>
      <c r="R836" s="2"/>
      <c r="S836" s="2" t="s">
        <v>1041</v>
      </c>
      <c r="T836" s="21" t="s">
        <v>3477</v>
      </c>
    </row>
    <row r="837" spans="1:20" x14ac:dyDescent="0.3">
      <c r="A837" s="21" t="s">
        <v>906</v>
      </c>
      <c r="B837" s="21" t="s">
        <v>1031</v>
      </c>
      <c r="C837" s="21" t="s">
        <v>907</v>
      </c>
      <c r="D837" s="21" t="s">
        <v>908</v>
      </c>
      <c r="E837" s="2" t="s">
        <v>3665</v>
      </c>
      <c r="F837" s="21" t="s">
        <v>3497</v>
      </c>
      <c r="G837" s="21" t="s">
        <v>1034</v>
      </c>
      <c r="H837" s="21" t="s">
        <v>997</v>
      </c>
      <c r="I837" s="21" t="s">
        <v>5413</v>
      </c>
      <c r="J837" s="2" t="s">
        <v>3481</v>
      </c>
      <c r="K837" s="22" t="s">
        <v>1048</v>
      </c>
      <c r="L837" s="2" t="s">
        <v>1039</v>
      </c>
      <c r="M837" s="2" t="s">
        <v>1039</v>
      </c>
      <c r="N837" s="2" t="s">
        <v>1039</v>
      </c>
      <c r="O837" s="2" t="s">
        <v>1040</v>
      </c>
      <c r="P837" s="2" t="str">
        <f t="shared" si="26"/>
        <v>P-Online</v>
      </c>
      <c r="Q837" s="2" t="str">
        <f t="shared" si="27"/>
        <v>P-S2_Online</v>
      </c>
      <c r="R837" s="2"/>
      <c r="S837" s="2" t="s">
        <v>1041</v>
      </c>
      <c r="T837" s="21" t="s">
        <v>3477</v>
      </c>
    </row>
    <row r="838" spans="1:20" x14ac:dyDescent="0.3">
      <c r="A838" s="21" t="s">
        <v>906</v>
      </c>
      <c r="B838" s="21" t="s">
        <v>1031</v>
      </c>
      <c r="C838" s="21" t="s">
        <v>907</v>
      </c>
      <c r="D838" s="21" t="s">
        <v>908</v>
      </c>
      <c r="E838" s="2" t="s">
        <v>3665</v>
      </c>
      <c r="F838" s="21" t="s">
        <v>3486</v>
      </c>
      <c r="G838" s="21" t="s">
        <v>1063</v>
      </c>
      <c r="H838" s="21" t="s">
        <v>3483</v>
      </c>
      <c r="I838" s="21" t="s">
        <v>5414</v>
      </c>
      <c r="J838" s="2" t="s">
        <v>3484</v>
      </c>
      <c r="K838" s="22" t="s">
        <v>1038</v>
      </c>
      <c r="L838" s="2" t="s">
        <v>1039</v>
      </c>
      <c r="M838" s="2" t="s">
        <v>1039</v>
      </c>
      <c r="N838" s="2" t="s">
        <v>1039</v>
      </c>
      <c r="O838" s="2" t="s">
        <v>1040</v>
      </c>
      <c r="P838" s="2" t="str">
        <f t="shared" si="26"/>
        <v>P-Online</v>
      </c>
      <c r="Q838" s="2" t="str">
        <f t="shared" si="27"/>
        <v>P-S2_Online</v>
      </c>
      <c r="R838" s="2"/>
      <c r="S838" s="2" t="s">
        <v>1041</v>
      </c>
      <c r="T838" s="21" t="s">
        <v>3477</v>
      </c>
    </row>
    <row r="839" spans="1:20" x14ac:dyDescent="0.3">
      <c r="A839" s="21" t="s">
        <v>909</v>
      </c>
      <c r="B839" s="21" t="s">
        <v>1054</v>
      </c>
      <c r="C839" s="21" t="s">
        <v>910</v>
      </c>
      <c r="D839" s="21" t="s">
        <v>3666</v>
      </c>
      <c r="E839" s="2" t="s">
        <v>3667</v>
      </c>
      <c r="F839" s="21" t="s">
        <v>3473</v>
      </c>
      <c r="G839" s="21" t="s">
        <v>1050</v>
      </c>
      <c r="H839" s="21" t="s">
        <v>3474</v>
      </c>
      <c r="I839" s="21" t="s">
        <v>5415</v>
      </c>
      <c r="J839" s="2" t="s">
        <v>3475</v>
      </c>
      <c r="K839" s="22" t="s">
        <v>1048</v>
      </c>
      <c r="L839" s="2" t="s">
        <v>1089</v>
      </c>
      <c r="M839" s="2" t="s">
        <v>1059</v>
      </c>
      <c r="N839" s="2" t="s">
        <v>1124</v>
      </c>
      <c r="O839" s="2" t="s">
        <v>1040</v>
      </c>
      <c r="P839" s="2" t="str">
        <f t="shared" si="26"/>
        <v>P-Onsite</v>
      </c>
      <c r="Q839" s="2" t="str">
        <f t="shared" si="27"/>
        <v>P-S2_Onsite</v>
      </c>
      <c r="R839" s="2" t="s">
        <v>3476</v>
      </c>
      <c r="S839" s="2" t="s">
        <v>1041</v>
      </c>
      <c r="T839" s="21" t="s">
        <v>3477</v>
      </c>
    </row>
    <row r="840" spans="1:20" x14ac:dyDescent="0.3">
      <c r="A840" s="21" t="s">
        <v>909</v>
      </c>
      <c r="B840" s="21" t="s">
        <v>1054</v>
      </c>
      <c r="C840" s="21" t="s">
        <v>910</v>
      </c>
      <c r="D840" s="21" t="s">
        <v>3666</v>
      </c>
      <c r="E840" s="2" t="s">
        <v>3667</v>
      </c>
      <c r="F840" s="21" t="s">
        <v>3478</v>
      </c>
      <c r="G840" s="21" t="s">
        <v>1044</v>
      </c>
      <c r="H840" s="21" t="s">
        <v>1005</v>
      </c>
      <c r="I840" s="21" t="s">
        <v>5416</v>
      </c>
      <c r="J840" s="2" t="s">
        <v>3479</v>
      </c>
      <c r="K840" s="22" t="s">
        <v>1038</v>
      </c>
      <c r="L840" s="2" t="s">
        <v>1089</v>
      </c>
      <c r="M840" s="2" t="s">
        <v>1059</v>
      </c>
      <c r="N840" s="2" t="s">
        <v>1124</v>
      </c>
      <c r="O840" s="2" t="s">
        <v>1040</v>
      </c>
      <c r="P840" s="2" t="str">
        <f t="shared" si="26"/>
        <v>P-Onsite</v>
      </c>
      <c r="Q840" s="2" t="str">
        <f t="shared" si="27"/>
        <v>P-S2_Onsite</v>
      </c>
      <c r="R840" s="2" t="s">
        <v>3476</v>
      </c>
      <c r="S840" s="2" t="s">
        <v>1041</v>
      </c>
      <c r="T840" s="21" t="s">
        <v>3477</v>
      </c>
    </row>
    <row r="841" spans="1:20" x14ac:dyDescent="0.3">
      <c r="A841" s="21" t="s">
        <v>909</v>
      </c>
      <c r="B841" s="21" t="s">
        <v>1054</v>
      </c>
      <c r="C841" s="21" t="s">
        <v>910</v>
      </c>
      <c r="D841" s="21" t="s">
        <v>3666</v>
      </c>
      <c r="E841" s="2" t="s">
        <v>3667</v>
      </c>
      <c r="F841" s="21" t="s">
        <v>3480</v>
      </c>
      <c r="G841" s="21" t="s">
        <v>1034</v>
      </c>
      <c r="H841" s="21" t="s">
        <v>997</v>
      </c>
      <c r="I841" s="21" t="s">
        <v>5417</v>
      </c>
      <c r="J841" s="2" t="s">
        <v>3481</v>
      </c>
      <c r="K841" s="22" t="s">
        <v>1048</v>
      </c>
      <c r="L841" s="2" t="s">
        <v>1089</v>
      </c>
      <c r="M841" s="2" t="s">
        <v>1059</v>
      </c>
      <c r="N841" s="2" t="s">
        <v>1124</v>
      </c>
      <c r="O841" s="2" t="s">
        <v>1040</v>
      </c>
      <c r="P841" s="2" t="str">
        <f t="shared" si="26"/>
        <v>P-Onsite</v>
      </c>
      <c r="Q841" s="2" t="str">
        <f t="shared" si="27"/>
        <v>P-S2_Onsite</v>
      </c>
      <c r="R841" s="2" t="s">
        <v>3476</v>
      </c>
      <c r="S841" s="2" t="s">
        <v>1041</v>
      </c>
      <c r="T841" s="21" t="s">
        <v>3477</v>
      </c>
    </row>
    <row r="842" spans="1:20" x14ac:dyDescent="0.3">
      <c r="A842" s="21" t="s">
        <v>909</v>
      </c>
      <c r="B842" s="21" t="s">
        <v>1054</v>
      </c>
      <c r="C842" s="21" t="s">
        <v>910</v>
      </c>
      <c r="D842" s="21" t="s">
        <v>3666</v>
      </c>
      <c r="E842" s="2" t="s">
        <v>3667</v>
      </c>
      <c r="F842" s="21" t="s">
        <v>3482</v>
      </c>
      <c r="G842" s="21" t="s">
        <v>1063</v>
      </c>
      <c r="H842" s="21" t="s">
        <v>3483</v>
      </c>
      <c r="I842" s="21" t="s">
        <v>5418</v>
      </c>
      <c r="J842" s="2" t="s">
        <v>3484</v>
      </c>
      <c r="K842" s="22" t="s">
        <v>1038</v>
      </c>
      <c r="L842" s="2" t="s">
        <v>1089</v>
      </c>
      <c r="M842" s="2" t="s">
        <v>1059</v>
      </c>
      <c r="N842" s="2" t="s">
        <v>1124</v>
      </c>
      <c r="O842" s="2" t="s">
        <v>1040</v>
      </c>
      <c r="P842" s="2" t="str">
        <f t="shared" si="26"/>
        <v>P-Onsite</v>
      </c>
      <c r="Q842" s="2" t="str">
        <f t="shared" si="27"/>
        <v>P-S2_Onsite</v>
      </c>
      <c r="R842" s="2" t="s">
        <v>3476</v>
      </c>
      <c r="S842" s="2" t="s">
        <v>1041</v>
      </c>
      <c r="T842" s="21" t="s">
        <v>3477</v>
      </c>
    </row>
    <row r="843" spans="1:20" x14ac:dyDescent="0.3">
      <c r="A843" s="21" t="s">
        <v>912</v>
      </c>
      <c r="B843" s="21" t="s">
        <v>1054</v>
      </c>
      <c r="C843" s="21" t="s">
        <v>913</v>
      </c>
      <c r="D843" s="21" t="s">
        <v>3668</v>
      </c>
      <c r="E843" s="2" t="s">
        <v>3669</v>
      </c>
      <c r="F843" s="21" t="s">
        <v>3473</v>
      </c>
      <c r="G843" s="21" t="s">
        <v>1050</v>
      </c>
      <c r="H843" s="21" t="s">
        <v>3474</v>
      </c>
      <c r="I843" s="21" t="s">
        <v>5419</v>
      </c>
      <c r="J843" s="2" t="s">
        <v>3475</v>
      </c>
      <c r="K843" s="22" t="s">
        <v>1048</v>
      </c>
      <c r="L843" s="2" t="s">
        <v>1083</v>
      </c>
      <c r="M843" s="2" t="s">
        <v>1084</v>
      </c>
      <c r="N843" s="2" t="s">
        <v>1085</v>
      </c>
      <c r="O843" s="2" t="s">
        <v>1040</v>
      </c>
      <c r="P843" s="2" t="str">
        <f t="shared" si="26"/>
        <v>P-Onsite</v>
      </c>
      <c r="Q843" s="2" t="str">
        <f t="shared" si="27"/>
        <v>P-S2_Onsite</v>
      </c>
      <c r="R843" s="2" t="s">
        <v>3476</v>
      </c>
      <c r="S843" s="2" t="s">
        <v>1041</v>
      </c>
      <c r="T843" s="21" t="s">
        <v>3477</v>
      </c>
    </row>
    <row r="844" spans="1:20" x14ac:dyDescent="0.3">
      <c r="A844" s="21" t="s">
        <v>912</v>
      </c>
      <c r="B844" s="21" t="s">
        <v>1054</v>
      </c>
      <c r="C844" s="21" t="s">
        <v>913</v>
      </c>
      <c r="D844" s="21" t="s">
        <v>3668</v>
      </c>
      <c r="E844" s="2" t="s">
        <v>3669</v>
      </c>
      <c r="F844" s="21" t="s">
        <v>3478</v>
      </c>
      <c r="G844" s="21" t="s">
        <v>1044</v>
      </c>
      <c r="H844" s="21" t="s">
        <v>1005</v>
      </c>
      <c r="I844" s="21" t="s">
        <v>5420</v>
      </c>
      <c r="J844" s="2" t="s">
        <v>3479</v>
      </c>
      <c r="K844" s="22" t="s">
        <v>1038</v>
      </c>
      <c r="L844" s="2" t="s">
        <v>1083</v>
      </c>
      <c r="M844" s="2" t="s">
        <v>1084</v>
      </c>
      <c r="N844" s="2" t="s">
        <v>1085</v>
      </c>
      <c r="O844" s="2" t="s">
        <v>1040</v>
      </c>
      <c r="P844" s="2" t="str">
        <f t="shared" si="26"/>
        <v>P-Onsite</v>
      </c>
      <c r="Q844" s="2" t="str">
        <f t="shared" si="27"/>
        <v>P-S2_Onsite</v>
      </c>
      <c r="R844" s="2" t="s">
        <v>3476</v>
      </c>
      <c r="S844" s="2" t="s">
        <v>1041</v>
      </c>
      <c r="T844" s="21" t="s">
        <v>3477</v>
      </c>
    </row>
    <row r="845" spans="1:20" x14ac:dyDescent="0.3">
      <c r="A845" s="21" t="s">
        <v>912</v>
      </c>
      <c r="B845" s="21" t="s">
        <v>1054</v>
      </c>
      <c r="C845" s="21" t="s">
        <v>913</v>
      </c>
      <c r="D845" s="21" t="s">
        <v>3668</v>
      </c>
      <c r="E845" s="2" t="s">
        <v>3669</v>
      </c>
      <c r="F845" s="21" t="s">
        <v>3480</v>
      </c>
      <c r="G845" s="21" t="s">
        <v>1034</v>
      </c>
      <c r="H845" s="21" t="s">
        <v>997</v>
      </c>
      <c r="I845" s="21" t="s">
        <v>5421</v>
      </c>
      <c r="J845" s="2" t="s">
        <v>3481</v>
      </c>
      <c r="K845" s="22" t="s">
        <v>1048</v>
      </c>
      <c r="L845" s="2" t="s">
        <v>1083</v>
      </c>
      <c r="M845" s="2" t="s">
        <v>1084</v>
      </c>
      <c r="N845" s="2" t="s">
        <v>1085</v>
      </c>
      <c r="O845" s="2" t="s">
        <v>1040</v>
      </c>
      <c r="P845" s="2" t="str">
        <f t="shared" si="26"/>
        <v>P-Onsite</v>
      </c>
      <c r="Q845" s="2" t="str">
        <f t="shared" si="27"/>
        <v>P-S2_Onsite</v>
      </c>
      <c r="R845" s="2" t="s">
        <v>3476</v>
      </c>
      <c r="S845" s="2" t="s">
        <v>1041</v>
      </c>
      <c r="T845" s="21" t="s">
        <v>3477</v>
      </c>
    </row>
    <row r="846" spans="1:20" x14ac:dyDescent="0.3">
      <c r="A846" s="21" t="s">
        <v>912</v>
      </c>
      <c r="B846" s="21" t="s">
        <v>1054</v>
      </c>
      <c r="C846" s="21" t="s">
        <v>913</v>
      </c>
      <c r="D846" s="21" t="s">
        <v>3668</v>
      </c>
      <c r="E846" s="2" t="s">
        <v>3669</v>
      </c>
      <c r="F846" s="21" t="s">
        <v>3482</v>
      </c>
      <c r="G846" s="21" t="s">
        <v>1063</v>
      </c>
      <c r="H846" s="21" t="s">
        <v>3483</v>
      </c>
      <c r="I846" s="21" t="s">
        <v>5422</v>
      </c>
      <c r="J846" s="2" t="s">
        <v>3484</v>
      </c>
      <c r="K846" s="22" t="s">
        <v>1038</v>
      </c>
      <c r="L846" s="2" t="s">
        <v>1083</v>
      </c>
      <c r="M846" s="2" t="s">
        <v>1084</v>
      </c>
      <c r="N846" s="2" t="s">
        <v>1085</v>
      </c>
      <c r="O846" s="2" t="s">
        <v>1040</v>
      </c>
      <c r="P846" s="2" t="str">
        <f t="shared" si="26"/>
        <v>P-Onsite</v>
      </c>
      <c r="Q846" s="2" t="str">
        <f t="shared" si="27"/>
        <v>P-S2_Onsite</v>
      </c>
      <c r="R846" s="2" t="s">
        <v>3476</v>
      </c>
      <c r="S846" s="2" t="s">
        <v>1041</v>
      </c>
      <c r="T846" s="21" t="s">
        <v>3477</v>
      </c>
    </row>
    <row r="847" spans="1:20" x14ac:dyDescent="0.3">
      <c r="A847" s="21" t="s">
        <v>915</v>
      </c>
      <c r="B847" s="21" t="s">
        <v>1054</v>
      </c>
      <c r="C847" s="21" t="s">
        <v>916</v>
      </c>
      <c r="D847" s="21" t="s">
        <v>917</v>
      </c>
      <c r="E847" s="2" t="s">
        <v>3670</v>
      </c>
      <c r="F847" s="21" t="s">
        <v>3473</v>
      </c>
      <c r="G847" s="21" t="s">
        <v>1050</v>
      </c>
      <c r="H847" s="21" t="s">
        <v>3474</v>
      </c>
      <c r="I847" s="21" t="s">
        <v>5423</v>
      </c>
      <c r="J847" s="2" t="s">
        <v>3475</v>
      </c>
      <c r="K847" s="22" t="s">
        <v>1048</v>
      </c>
      <c r="L847" s="2" t="s">
        <v>3489</v>
      </c>
      <c r="M847" s="2" t="s">
        <v>3489</v>
      </c>
      <c r="N847" s="2" t="s">
        <v>3489</v>
      </c>
      <c r="O847" s="2" t="s">
        <v>1098</v>
      </c>
      <c r="P847" s="2" t="str">
        <f t="shared" si="26"/>
        <v>A-Onsite</v>
      </c>
      <c r="Q847" s="2" t="str">
        <f t="shared" si="27"/>
        <v>A-S2_Onsite</v>
      </c>
      <c r="R847" s="2" t="s">
        <v>3476</v>
      </c>
      <c r="S847" s="2" t="s">
        <v>1041</v>
      </c>
      <c r="T847" s="21" t="s">
        <v>3477</v>
      </c>
    </row>
    <row r="848" spans="1:20" x14ac:dyDescent="0.3">
      <c r="A848" s="21" t="s">
        <v>915</v>
      </c>
      <c r="B848" s="21" t="s">
        <v>1054</v>
      </c>
      <c r="C848" s="21" t="s">
        <v>916</v>
      </c>
      <c r="D848" s="21" t="s">
        <v>917</v>
      </c>
      <c r="E848" s="2" t="s">
        <v>3670</v>
      </c>
      <c r="F848" s="21" t="s">
        <v>3478</v>
      </c>
      <c r="G848" s="21" t="s">
        <v>1044</v>
      </c>
      <c r="H848" s="21" t="s">
        <v>1005</v>
      </c>
      <c r="I848" s="21" t="s">
        <v>5424</v>
      </c>
      <c r="J848" s="2" t="s">
        <v>3479</v>
      </c>
      <c r="K848" s="22" t="s">
        <v>1038</v>
      </c>
      <c r="L848" s="2" t="s">
        <v>3489</v>
      </c>
      <c r="M848" s="2" t="s">
        <v>3489</v>
      </c>
      <c r="N848" s="2" t="s">
        <v>3489</v>
      </c>
      <c r="O848" s="2" t="s">
        <v>1098</v>
      </c>
      <c r="P848" s="2" t="str">
        <f t="shared" si="26"/>
        <v>A-Onsite</v>
      </c>
      <c r="Q848" s="2" t="str">
        <f t="shared" si="27"/>
        <v>A-S2_Onsite</v>
      </c>
      <c r="R848" s="2" t="s">
        <v>3476</v>
      </c>
      <c r="S848" s="2" t="s">
        <v>1041</v>
      </c>
      <c r="T848" s="21" t="s">
        <v>3477</v>
      </c>
    </row>
    <row r="849" spans="1:20" x14ac:dyDescent="0.3">
      <c r="A849" s="21" t="s">
        <v>915</v>
      </c>
      <c r="B849" s="21" t="s">
        <v>1054</v>
      </c>
      <c r="C849" s="21" t="s">
        <v>916</v>
      </c>
      <c r="D849" s="21" t="s">
        <v>917</v>
      </c>
      <c r="E849" s="2" t="s">
        <v>3670</v>
      </c>
      <c r="F849" s="21" t="s">
        <v>3480</v>
      </c>
      <c r="G849" s="21" t="s">
        <v>1034</v>
      </c>
      <c r="H849" s="21" t="s">
        <v>997</v>
      </c>
      <c r="I849" s="21" t="s">
        <v>5425</v>
      </c>
      <c r="J849" s="2" t="s">
        <v>3481</v>
      </c>
      <c r="K849" s="22" t="s">
        <v>1048</v>
      </c>
      <c r="L849" s="2" t="s">
        <v>3489</v>
      </c>
      <c r="M849" s="2" t="s">
        <v>3489</v>
      </c>
      <c r="N849" s="2" t="s">
        <v>3489</v>
      </c>
      <c r="O849" s="2" t="s">
        <v>1098</v>
      </c>
      <c r="P849" s="2" t="str">
        <f t="shared" si="26"/>
        <v>A-Onsite</v>
      </c>
      <c r="Q849" s="2" t="str">
        <f t="shared" si="27"/>
        <v>A-S2_Onsite</v>
      </c>
      <c r="R849" s="2" t="s">
        <v>3476</v>
      </c>
      <c r="S849" s="2" t="s">
        <v>1041</v>
      </c>
      <c r="T849" s="21" t="s">
        <v>3477</v>
      </c>
    </row>
    <row r="850" spans="1:20" x14ac:dyDescent="0.3">
      <c r="A850" s="21" t="s">
        <v>915</v>
      </c>
      <c r="B850" s="21" t="s">
        <v>1054</v>
      </c>
      <c r="C850" s="21" t="s">
        <v>916</v>
      </c>
      <c r="D850" s="21" t="s">
        <v>917</v>
      </c>
      <c r="E850" s="2" t="s">
        <v>3670</v>
      </c>
      <c r="F850" s="21" t="s">
        <v>3482</v>
      </c>
      <c r="G850" s="21" t="s">
        <v>1063</v>
      </c>
      <c r="H850" s="21" t="s">
        <v>3483</v>
      </c>
      <c r="I850" s="21" t="s">
        <v>5426</v>
      </c>
      <c r="J850" s="2" t="s">
        <v>3484</v>
      </c>
      <c r="K850" s="22" t="s">
        <v>1038</v>
      </c>
      <c r="L850" s="2" t="s">
        <v>3489</v>
      </c>
      <c r="M850" s="2" t="s">
        <v>3489</v>
      </c>
      <c r="N850" s="2" t="s">
        <v>3489</v>
      </c>
      <c r="O850" s="2" t="s">
        <v>1098</v>
      </c>
      <c r="P850" s="2" t="str">
        <f t="shared" si="26"/>
        <v>A-Onsite</v>
      </c>
      <c r="Q850" s="2" t="str">
        <f t="shared" si="27"/>
        <v>A-S2_Onsite</v>
      </c>
      <c r="R850" s="2" t="s">
        <v>3476</v>
      </c>
      <c r="S850" s="2" t="s">
        <v>1041</v>
      </c>
      <c r="T850" s="21" t="s">
        <v>3477</v>
      </c>
    </row>
    <row r="851" spans="1:20" x14ac:dyDescent="0.3">
      <c r="A851" s="21" t="s">
        <v>918</v>
      </c>
      <c r="B851" s="21" t="s">
        <v>1054</v>
      </c>
      <c r="C851" s="21" t="s">
        <v>919</v>
      </c>
      <c r="D851" s="21" t="s">
        <v>920</v>
      </c>
      <c r="E851" s="2" t="s">
        <v>3671</v>
      </c>
      <c r="F851" s="21" t="s">
        <v>3473</v>
      </c>
      <c r="G851" s="21" t="s">
        <v>1050</v>
      </c>
      <c r="H851" s="21" t="s">
        <v>3474</v>
      </c>
      <c r="I851" s="21" t="s">
        <v>5427</v>
      </c>
      <c r="J851" s="2" t="s">
        <v>3475</v>
      </c>
      <c r="K851" s="22" t="s">
        <v>1048</v>
      </c>
      <c r="L851" s="2" t="s">
        <v>1164</v>
      </c>
      <c r="M851" s="2" t="s">
        <v>1059</v>
      </c>
      <c r="N851" s="2" t="s">
        <v>1165</v>
      </c>
      <c r="O851" s="2" t="s">
        <v>1040</v>
      </c>
      <c r="P851" s="2" t="str">
        <f t="shared" si="26"/>
        <v>P-Onsite</v>
      </c>
      <c r="Q851" s="2" t="str">
        <f t="shared" si="27"/>
        <v>P-S2_Onsite</v>
      </c>
      <c r="R851" s="2" t="s">
        <v>3476</v>
      </c>
      <c r="S851" s="2" t="s">
        <v>1041</v>
      </c>
      <c r="T851" s="21" t="s">
        <v>3477</v>
      </c>
    </row>
    <row r="852" spans="1:20" x14ac:dyDescent="0.3">
      <c r="A852" s="21" t="s">
        <v>918</v>
      </c>
      <c r="B852" s="21" t="s">
        <v>1054</v>
      </c>
      <c r="C852" s="21" t="s">
        <v>919</v>
      </c>
      <c r="D852" s="21" t="s">
        <v>920</v>
      </c>
      <c r="E852" s="2" t="s">
        <v>3671</v>
      </c>
      <c r="F852" s="21" t="s">
        <v>3478</v>
      </c>
      <c r="G852" s="21" t="s">
        <v>1044</v>
      </c>
      <c r="H852" s="21" t="s">
        <v>1005</v>
      </c>
      <c r="I852" s="21" t="s">
        <v>5428</v>
      </c>
      <c r="J852" s="2" t="s">
        <v>3479</v>
      </c>
      <c r="K852" s="22" t="s">
        <v>1038</v>
      </c>
      <c r="L852" s="2" t="s">
        <v>1164</v>
      </c>
      <c r="M852" s="2" t="s">
        <v>1059</v>
      </c>
      <c r="N852" s="2" t="s">
        <v>1165</v>
      </c>
      <c r="O852" s="2" t="s">
        <v>1040</v>
      </c>
      <c r="P852" s="2" t="str">
        <f t="shared" si="26"/>
        <v>P-Onsite</v>
      </c>
      <c r="Q852" s="2" t="str">
        <f t="shared" si="27"/>
        <v>P-S2_Onsite</v>
      </c>
      <c r="R852" s="2" t="s">
        <v>3476</v>
      </c>
      <c r="S852" s="2" t="s">
        <v>1041</v>
      </c>
      <c r="T852" s="21" t="s">
        <v>3477</v>
      </c>
    </row>
    <row r="853" spans="1:20" x14ac:dyDescent="0.3">
      <c r="A853" s="21" t="s">
        <v>918</v>
      </c>
      <c r="B853" s="21" t="s">
        <v>1054</v>
      </c>
      <c r="C853" s="21" t="s">
        <v>919</v>
      </c>
      <c r="D853" s="21" t="s">
        <v>920</v>
      </c>
      <c r="E853" s="2" t="s">
        <v>3671</v>
      </c>
      <c r="F853" s="21" t="s">
        <v>3480</v>
      </c>
      <c r="G853" s="21" t="s">
        <v>1034</v>
      </c>
      <c r="H853" s="21" t="s">
        <v>997</v>
      </c>
      <c r="I853" s="21" t="s">
        <v>5429</v>
      </c>
      <c r="J853" s="2" t="s">
        <v>3481</v>
      </c>
      <c r="K853" s="22" t="s">
        <v>1048</v>
      </c>
      <c r="L853" s="2" t="s">
        <v>1164</v>
      </c>
      <c r="M853" s="2" t="s">
        <v>1059</v>
      </c>
      <c r="N853" s="2" t="s">
        <v>1165</v>
      </c>
      <c r="O853" s="2" t="s">
        <v>1040</v>
      </c>
      <c r="P853" s="2" t="str">
        <f t="shared" si="26"/>
        <v>P-Onsite</v>
      </c>
      <c r="Q853" s="2" t="str">
        <f t="shared" si="27"/>
        <v>P-S2_Onsite</v>
      </c>
      <c r="R853" s="2" t="s">
        <v>3476</v>
      </c>
      <c r="S853" s="2" t="s">
        <v>1041</v>
      </c>
      <c r="T853" s="21" t="s">
        <v>3477</v>
      </c>
    </row>
    <row r="854" spans="1:20" x14ac:dyDescent="0.3">
      <c r="A854" s="21" t="s">
        <v>918</v>
      </c>
      <c r="B854" s="21" t="s">
        <v>1054</v>
      </c>
      <c r="C854" s="21" t="s">
        <v>919</v>
      </c>
      <c r="D854" s="21" t="s">
        <v>920</v>
      </c>
      <c r="E854" s="2" t="s">
        <v>3671</v>
      </c>
      <c r="F854" s="21" t="s">
        <v>3482</v>
      </c>
      <c r="G854" s="21" t="s">
        <v>1063</v>
      </c>
      <c r="H854" s="21" t="s">
        <v>3483</v>
      </c>
      <c r="I854" s="21" t="s">
        <v>5430</v>
      </c>
      <c r="J854" s="2" t="s">
        <v>3484</v>
      </c>
      <c r="K854" s="22" t="s">
        <v>1038</v>
      </c>
      <c r="L854" s="2" t="s">
        <v>1164</v>
      </c>
      <c r="M854" s="2" t="s">
        <v>1059</v>
      </c>
      <c r="N854" s="2" t="s">
        <v>1165</v>
      </c>
      <c r="O854" s="2" t="s">
        <v>1040</v>
      </c>
      <c r="P854" s="2" t="str">
        <f t="shared" si="26"/>
        <v>P-Onsite</v>
      </c>
      <c r="Q854" s="2" t="str">
        <f t="shared" si="27"/>
        <v>P-S2_Onsite</v>
      </c>
      <c r="R854" s="2" t="s">
        <v>3476</v>
      </c>
      <c r="S854" s="2" t="s">
        <v>1041</v>
      </c>
      <c r="T854" s="21" t="s">
        <v>3477</v>
      </c>
    </row>
    <row r="855" spans="1:20" x14ac:dyDescent="0.3">
      <c r="A855" s="21" t="s">
        <v>921</v>
      </c>
      <c r="B855" s="21" t="s">
        <v>1054</v>
      </c>
      <c r="C855" s="21" t="s">
        <v>922</v>
      </c>
      <c r="D855" s="21" t="s">
        <v>923</v>
      </c>
      <c r="E855" s="2" t="s">
        <v>1558</v>
      </c>
      <c r="F855" s="21" t="s">
        <v>3473</v>
      </c>
      <c r="G855" s="21" t="s">
        <v>1050</v>
      </c>
      <c r="H855" s="21" t="s">
        <v>3474</v>
      </c>
      <c r="I855" s="21" t="s">
        <v>5431</v>
      </c>
      <c r="J855" s="2" t="s">
        <v>3475</v>
      </c>
      <c r="K855" s="22" t="s">
        <v>1048</v>
      </c>
      <c r="L855" s="2" t="s">
        <v>1089</v>
      </c>
      <c r="M855" s="2" t="s">
        <v>1059</v>
      </c>
      <c r="N855" s="2" t="s">
        <v>1090</v>
      </c>
      <c r="O855" s="2" t="s">
        <v>1098</v>
      </c>
      <c r="P855" s="2" t="str">
        <f t="shared" si="26"/>
        <v>A-Onsite</v>
      </c>
      <c r="Q855" s="2" t="str">
        <f t="shared" si="27"/>
        <v>A-S2_Onsite</v>
      </c>
      <c r="R855" s="2" t="s">
        <v>3476</v>
      </c>
      <c r="S855" s="2" t="s">
        <v>1041</v>
      </c>
      <c r="T855" s="21" t="s">
        <v>3477</v>
      </c>
    </row>
    <row r="856" spans="1:20" x14ac:dyDescent="0.3">
      <c r="A856" s="21" t="s">
        <v>921</v>
      </c>
      <c r="B856" s="21" t="s">
        <v>1054</v>
      </c>
      <c r="C856" s="21" t="s">
        <v>922</v>
      </c>
      <c r="D856" s="21" t="s">
        <v>923</v>
      </c>
      <c r="E856" s="2" t="s">
        <v>1558</v>
      </c>
      <c r="F856" s="21" t="s">
        <v>3482</v>
      </c>
      <c r="G856" s="21" t="s">
        <v>1063</v>
      </c>
      <c r="H856" s="21" t="s">
        <v>3483</v>
      </c>
      <c r="I856" s="21" t="s">
        <v>5432</v>
      </c>
      <c r="J856" s="2" t="s">
        <v>3484</v>
      </c>
      <c r="K856" s="22" t="s">
        <v>1038</v>
      </c>
      <c r="L856" s="2" t="s">
        <v>1089</v>
      </c>
      <c r="M856" s="2" t="s">
        <v>1059</v>
      </c>
      <c r="N856" s="2" t="s">
        <v>1090</v>
      </c>
      <c r="O856" s="2" t="s">
        <v>1098</v>
      </c>
      <c r="P856" s="2" t="str">
        <f t="shared" si="26"/>
        <v>A-Onsite</v>
      </c>
      <c r="Q856" s="2" t="str">
        <f t="shared" si="27"/>
        <v>A-S2_Onsite</v>
      </c>
      <c r="R856" s="2" t="s">
        <v>3476</v>
      </c>
      <c r="S856" s="2" t="s">
        <v>1041</v>
      </c>
      <c r="T856" s="21" t="s">
        <v>3477</v>
      </c>
    </row>
    <row r="857" spans="1:20" x14ac:dyDescent="0.3">
      <c r="A857" s="21" t="s">
        <v>924</v>
      </c>
      <c r="B857" s="21" t="s">
        <v>1054</v>
      </c>
      <c r="C857" s="21" t="s">
        <v>925</v>
      </c>
      <c r="D857" s="21" t="s">
        <v>926</v>
      </c>
      <c r="E857" s="2" t="s">
        <v>1563</v>
      </c>
      <c r="F857" s="21" t="s">
        <v>3480</v>
      </c>
      <c r="G857" s="21" t="s">
        <v>1034</v>
      </c>
      <c r="H857" s="21" t="s">
        <v>997</v>
      </c>
      <c r="I857" s="21" t="s">
        <v>5433</v>
      </c>
      <c r="J857" s="2" t="s">
        <v>3481</v>
      </c>
      <c r="K857" s="22" t="s">
        <v>1048</v>
      </c>
      <c r="L857" s="2" t="s">
        <v>1164</v>
      </c>
      <c r="M857" s="2" t="s">
        <v>1059</v>
      </c>
      <c r="N857" s="2" t="s">
        <v>1165</v>
      </c>
      <c r="O857" s="2" t="s">
        <v>1040</v>
      </c>
      <c r="P857" s="2" t="str">
        <f t="shared" si="26"/>
        <v>P-Onsite</v>
      </c>
      <c r="Q857" s="2" t="str">
        <f t="shared" si="27"/>
        <v>P-S2_Onsite</v>
      </c>
      <c r="R857" s="2" t="s">
        <v>3476</v>
      </c>
      <c r="S857" s="2" t="s">
        <v>1041</v>
      </c>
      <c r="T857" s="21" t="s">
        <v>3477</v>
      </c>
    </row>
    <row r="858" spans="1:20" x14ac:dyDescent="0.3">
      <c r="A858" s="21" t="s">
        <v>924</v>
      </c>
      <c r="B858" s="21" t="s">
        <v>1054</v>
      </c>
      <c r="C858" s="21" t="s">
        <v>925</v>
      </c>
      <c r="D858" s="21" t="s">
        <v>926</v>
      </c>
      <c r="E858" s="2" t="s">
        <v>1563</v>
      </c>
      <c r="F858" s="21" t="s">
        <v>3482</v>
      </c>
      <c r="G858" s="21" t="s">
        <v>1063</v>
      </c>
      <c r="H858" s="21" t="s">
        <v>3483</v>
      </c>
      <c r="I858" s="21" t="s">
        <v>5434</v>
      </c>
      <c r="J858" s="2" t="s">
        <v>3484</v>
      </c>
      <c r="K858" s="22" t="s">
        <v>1038</v>
      </c>
      <c r="L858" s="2" t="s">
        <v>1164</v>
      </c>
      <c r="M858" s="2" t="s">
        <v>1059</v>
      </c>
      <c r="N858" s="2" t="s">
        <v>1165</v>
      </c>
      <c r="O858" s="2" t="s">
        <v>1040</v>
      </c>
      <c r="P858" s="2" t="str">
        <f t="shared" si="26"/>
        <v>P-Onsite</v>
      </c>
      <c r="Q858" s="2" t="str">
        <f t="shared" si="27"/>
        <v>P-S2_Onsite</v>
      </c>
      <c r="R858" s="2" t="s">
        <v>3476</v>
      </c>
      <c r="S858" s="2" t="s">
        <v>1041</v>
      </c>
      <c r="T858" s="21" t="s">
        <v>3477</v>
      </c>
    </row>
    <row r="859" spans="1:20" x14ac:dyDescent="0.3">
      <c r="A859" s="21" t="s">
        <v>927</v>
      </c>
      <c r="B859" s="21" t="s">
        <v>1054</v>
      </c>
      <c r="C859" s="21" t="s">
        <v>928</v>
      </c>
      <c r="D859" s="21" t="s">
        <v>929</v>
      </c>
      <c r="E859" s="2" t="s">
        <v>3672</v>
      </c>
      <c r="F859" s="21" t="s">
        <v>3473</v>
      </c>
      <c r="G859" s="21" t="s">
        <v>1050</v>
      </c>
      <c r="H859" s="21" t="s">
        <v>3474</v>
      </c>
      <c r="I859" s="21" t="s">
        <v>5435</v>
      </c>
      <c r="J859" s="2" t="s">
        <v>3475</v>
      </c>
      <c r="K859" s="22" t="s">
        <v>1048</v>
      </c>
      <c r="L859" s="2" t="s">
        <v>1089</v>
      </c>
      <c r="M859" s="2" t="s">
        <v>1059</v>
      </c>
      <c r="N859" s="2" t="s">
        <v>1124</v>
      </c>
      <c r="O859" s="2" t="s">
        <v>1040</v>
      </c>
      <c r="P859" s="2" t="str">
        <f t="shared" si="26"/>
        <v>P-Onsite</v>
      </c>
      <c r="Q859" s="2" t="str">
        <f t="shared" si="27"/>
        <v>P-S2_Onsite</v>
      </c>
      <c r="R859" s="2" t="s">
        <v>3476</v>
      </c>
      <c r="S859" s="2" t="s">
        <v>1041</v>
      </c>
      <c r="T859" s="21" t="s">
        <v>3477</v>
      </c>
    </row>
    <row r="860" spans="1:20" x14ac:dyDescent="0.3">
      <c r="A860" s="21" t="s">
        <v>927</v>
      </c>
      <c r="B860" s="21" t="s">
        <v>1054</v>
      </c>
      <c r="C860" s="21" t="s">
        <v>928</v>
      </c>
      <c r="D860" s="21" t="s">
        <v>929</v>
      </c>
      <c r="E860" s="2" t="s">
        <v>3672</v>
      </c>
      <c r="F860" s="21" t="s">
        <v>3478</v>
      </c>
      <c r="G860" s="21" t="s">
        <v>1044</v>
      </c>
      <c r="H860" s="21" t="s">
        <v>1005</v>
      </c>
      <c r="I860" s="21" t="s">
        <v>5436</v>
      </c>
      <c r="J860" s="2" t="s">
        <v>3479</v>
      </c>
      <c r="K860" s="22" t="s">
        <v>1038</v>
      </c>
      <c r="L860" s="2" t="s">
        <v>1089</v>
      </c>
      <c r="M860" s="2" t="s">
        <v>1059</v>
      </c>
      <c r="N860" s="2" t="s">
        <v>1124</v>
      </c>
      <c r="O860" s="2" t="s">
        <v>1040</v>
      </c>
      <c r="P860" s="2" t="str">
        <f t="shared" si="26"/>
        <v>P-Onsite</v>
      </c>
      <c r="Q860" s="2" t="str">
        <f t="shared" si="27"/>
        <v>P-S2_Onsite</v>
      </c>
      <c r="R860" s="2" t="s">
        <v>3476</v>
      </c>
      <c r="S860" s="2" t="s">
        <v>1041</v>
      </c>
      <c r="T860" s="21" t="s">
        <v>3477</v>
      </c>
    </row>
    <row r="861" spans="1:20" x14ac:dyDescent="0.3">
      <c r="A861" s="21" t="s">
        <v>927</v>
      </c>
      <c r="B861" s="21" t="s">
        <v>1054</v>
      </c>
      <c r="C861" s="21" t="s">
        <v>928</v>
      </c>
      <c r="D861" s="21" t="s">
        <v>929</v>
      </c>
      <c r="E861" s="2" t="s">
        <v>3672</v>
      </c>
      <c r="F861" s="21" t="s">
        <v>3480</v>
      </c>
      <c r="G861" s="21" t="s">
        <v>1034</v>
      </c>
      <c r="H861" s="21" t="s">
        <v>997</v>
      </c>
      <c r="I861" s="21" t="s">
        <v>5437</v>
      </c>
      <c r="J861" s="2" t="s">
        <v>3481</v>
      </c>
      <c r="K861" s="22" t="s">
        <v>1048</v>
      </c>
      <c r="L861" s="2" t="s">
        <v>1089</v>
      </c>
      <c r="M861" s="2" t="s">
        <v>1059</v>
      </c>
      <c r="N861" s="2" t="s">
        <v>1124</v>
      </c>
      <c r="O861" s="2" t="s">
        <v>1040</v>
      </c>
      <c r="P861" s="2" t="str">
        <f t="shared" si="26"/>
        <v>P-Onsite</v>
      </c>
      <c r="Q861" s="2" t="str">
        <f t="shared" si="27"/>
        <v>P-S2_Onsite</v>
      </c>
      <c r="R861" s="2" t="s">
        <v>3476</v>
      </c>
      <c r="S861" s="2" t="s">
        <v>1041</v>
      </c>
      <c r="T861" s="21" t="s">
        <v>3477</v>
      </c>
    </row>
    <row r="862" spans="1:20" x14ac:dyDescent="0.3">
      <c r="A862" s="21" t="s">
        <v>927</v>
      </c>
      <c r="B862" s="21" t="s">
        <v>1054</v>
      </c>
      <c r="C862" s="21" t="s">
        <v>928</v>
      </c>
      <c r="D862" s="21" t="s">
        <v>929</v>
      </c>
      <c r="E862" s="2" t="s">
        <v>3672</v>
      </c>
      <c r="F862" s="21" t="s">
        <v>3482</v>
      </c>
      <c r="G862" s="21" t="s">
        <v>1063</v>
      </c>
      <c r="H862" s="21" t="s">
        <v>3483</v>
      </c>
      <c r="I862" s="21" t="s">
        <v>5438</v>
      </c>
      <c r="J862" s="2" t="s">
        <v>3484</v>
      </c>
      <c r="K862" s="22" t="s">
        <v>1038</v>
      </c>
      <c r="L862" s="2" t="s">
        <v>1089</v>
      </c>
      <c r="M862" s="2" t="s">
        <v>1059</v>
      </c>
      <c r="N862" s="2" t="s">
        <v>1124</v>
      </c>
      <c r="O862" s="2" t="s">
        <v>1040</v>
      </c>
      <c r="P862" s="2" t="str">
        <f t="shared" si="26"/>
        <v>P-Onsite</v>
      </c>
      <c r="Q862" s="2" t="str">
        <f t="shared" si="27"/>
        <v>P-S2_Onsite</v>
      </c>
      <c r="R862" s="2" t="s">
        <v>3476</v>
      </c>
      <c r="S862" s="2" t="s">
        <v>1041</v>
      </c>
      <c r="T862" s="21" t="s">
        <v>3477</v>
      </c>
    </row>
    <row r="863" spans="1:20" x14ac:dyDescent="0.3">
      <c r="A863" s="21" t="s">
        <v>930</v>
      </c>
      <c r="B863" s="21" t="s">
        <v>1054</v>
      </c>
      <c r="C863" s="21" t="s">
        <v>931</v>
      </c>
      <c r="D863" s="21" t="s">
        <v>932</v>
      </c>
      <c r="E863" s="2" t="s">
        <v>3673</v>
      </c>
      <c r="F863" s="21" t="s">
        <v>3473</v>
      </c>
      <c r="G863" s="21" t="s">
        <v>1050</v>
      </c>
      <c r="H863" s="21" t="s">
        <v>3474</v>
      </c>
      <c r="I863" s="21" t="s">
        <v>5439</v>
      </c>
      <c r="J863" s="2" t="s">
        <v>3475</v>
      </c>
      <c r="K863" s="22" t="s">
        <v>1048</v>
      </c>
      <c r="L863" s="2" t="s">
        <v>1370</v>
      </c>
      <c r="M863" s="2" t="s">
        <v>1059</v>
      </c>
      <c r="N863" s="2" t="s">
        <v>1371</v>
      </c>
      <c r="O863" s="2" t="s">
        <v>1040</v>
      </c>
      <c r="P863" s="2" t="str">
        <f t="shared" si="26"/>
        <v>P-Onsite</v>
      </c>
      <c r="Q863" s="2" t="str">
        <f t="shared" si="27"/>
        <v>P-S2_Onsite</v>
      </c>
      <c r="R863" s="2" t="s">
        <v>3476</v>
      </c>
      <c r="S863" s="2" t="s">
        <v>1041</v>
      </c>
      <c r="T863" s="21" t="s">
        <v>3477</v>
      </c>
    </row>
    <row r="864" spans="1:20" x14ac:dyDescent="0.3">
      <c r="A864" s="21" t="s">
        <v>930</v>
      </c>
      <c r="B864" s="21" t="s">
        <v>1054</v>
      </c>
      <c r="C864" s="21" t="s">
        <v>931</v>
      </c>
      <c r="D864" s="21" t="s">
        <v>932</v>
      </c>
      <c r="E864" s="2" t="s">
        <v>3673</v>
      </c>
      <c r="F864" s="21" t="s">
        <v>3478</v>
      </c>
      <c r="G864" s="21" t="s">
        <v>1044</v>
      </c>
      <c r="H864" s="21" t="s">
        <v>1005</v>
      </c>
      <c r="I864" s="21" t="s">
        <v>5440</v>
      </c>
      <c r="J864" s="2" t="s">
        <v>3479</v>
      </c>
      <c r="K864" s="22" t="s">
        <v>1038</v>
      </c>
      <c r="L864" s="2" t="s">
        <v>1370</v>
      </c>
      <c r="M864" s="2" t="s">
        <v>1059</v>
      </c>
      <c r="N864" s="2" t="s">
        <v>1371</v>
      </c>
      <c r="O864" s="2" t="s">
        <v>1040</v>
      </c>
      <c r="P864" s="2" t="str">
        <f t="shared" si="26"/>
        <v>P-Onsite</v>
      </c>
      <c r="Q864" s="2" t="str">
        <f t="shared" si="27"/>
        <v>P-S2_Onsite</v>
      </c>
      <c r="R864" s="2" t="s">
        <v>3476</v>
      </c>
      <c r="S864" s="2" t="s">
        <v>1041</v>
      </c>
      <c r="T864" s="21" t="s">
        <v>3477</v>
      </c>
    </row>
    <row r="865" spans="1:20" x14ac:dyDescent="0.3">
      <c r="A865" s="21" t="s">
        <v>930</v>
      </c>
      <c r="B865" s="21" t="s">
        <v>1054</v>
      </c>
      <c r="C865" s="21" t="s">
        <v>931</v>
      </c>
      <c r="D865" s="21" t="s">
        <v>932</v>
      </c>
      <c r="E865" s="2" t="s">
        <v>3673</v>
      </c>
      <c r="F865" s="21" t="s">
        <v>3480</v>
      </c>
      <c r="G865" s="21" t="s">
        <v>1034</v>
      </c>
      <c r="H865" s="21" t="s">
        <v>997</v>
      </c>
      <c r="I865" s="21" t="s">
        <v>5441</v>
      </c>
      <c r="J865" s="2" t="s">
        <v>3481</v>
      </c>
      <c r="K865" s="22" t="s">
        <v>1048</v>
      </c>
      <c r="L865" s="2" t="s">
        <v>1370</v>
      </c>
      <c r="M865" s="2" t="s">
        <v>1059</v>
      </c>
      <c r="N865" s="2" t="s">
        <v>1371</v>
      </c>
      <c r="O865" s="2" t="s">
        <v>1040</v>
      </c>
      <c r="P865" s="2" t="str">
        <f t="shared" si="26"/>
        <v>P-Onsite</v>
      </c>
      <c r="Q865" s="2" t="str">
        <f t="shared" si="27"/>
        <v>P-S2_Onsite</v>
      </c>
      <c r="R865" s="2" t="s">
        <v>3476</v>
      </c>
      <c r="S865" s="2" t="s">
        <v>1041</v>
      </c>
      <c r="T865" s="21" t="s">
        <v>3477</v>
      </c>
    </row>
    <row r="866" spans="1:20" x14ac:dyDescent="0.3">
      <c r="A866" s="21" t="s">
        <v>930</v>
      </c>
      <c r="B866" s="21" t="s">
        <v>1054</v>
      </c>
      <c r="C866" s="21" t="s">
        <v>931</v>
      </c>
      <c r="D866" s="21" t="s">
        <v>932</v>
      </c>
      <c r="E866" s="2" t="s">
        <v>3673</v>
      </c>
      <c r="F866" s="21" t="s">
        <v>3482</v>
      </c>
      <c r="G866" s="21" t="s">
        <v>1063</v>
      </c>
      <c r="H866" s="21" t="s">
        <v>3483</v>
      </c>
      <c r="I866" s="21" t="s">
        <v>5442</v>
      </c>
      <c r="J866" s="2" t="s">
        <v>3484</v>
      </c>
      <c r="K866" s="22" t="s">
        <v>1038</v>
      </c>
      <c r="L866" s="2" t="s">
        <v>1370</v>
      </c>
      <c r="M866" s="2" t="s">
        <v>1059</v>
      </c>
      <c r="N866" s="2" t="s">
        <v>1371</v>
      </c>
      <c r="O866" s="2" t="s">
        <v>1040</v>
      </c>
      <c r="P866" s="2" t="str">
        <f t="shared" si="26"/>
        <v>P-Onsite</v>
      </c>
      <c r="Q866" s="2" t="str">
        <f t="shared" si="27"/>
        <v>P-S2_Onsite</v>
      </c>
      <c r="R866" s="2" t="s">
        <v>3476</v>
      </c>
      <c r="S866" s="2" t="s">
        <v>1041</v>
      </c>
      <c r="T866" s="21" t="s">
        <v>3477</v>
      </c>
    </row>
    <row r="867" spans="1:20" x14ac:dyDescent="0.3">
      <c r="A867" s="21" t="s">
        <v>933</v>
      </c>
      <c r="B867" s="21" t="s">
        <v>1054</v>
      </c>
      <c r="C867" s="21" t="s">
        <v>934</v>
      </c>
      <c r="D867" s="21" t="s">
        <v>935</v>
      </c>
      <c r="E867" s="2" t="s">
        <v>1566</v>
      </c>
      <c r="F867" s="21" t="s">
        <v>3473</v>
      </c>
      <c r="G867" s="21" t="s">
        <v>1050</v>
      </c>
      <c r="H867" s="21" t="s">
        <v>3474</v>
      </c>
      <c r="I867" s="21" t="s">
        <v>5443</v>
      </c>
      <c r="J867" s="2" t="s">
        <v>3475</v>
      </c>
      <c r="K867" s="22" t="s">
        <v>1048</v>
      </c>
      <c r="L867" s="2" t="s">
        <v>1191</v>
      </c>
      <c r="M867" s="2" t="s">
        <v>1059</v>
      </c>
      <c r="N867" s="2" t="s">
        <v>1192</v>
      </c>
      <c r="O867" s="2" t="s">
        <v>1098</v>
      </c>
      <c r="P867" s="2" t="str">
        <f t="shared" si="26"/>
        <v>A-Onsite</v>
      </c>
      <c r="Q867" s="2" t="str">
        <f t="shared" si="27"/>
        <v>A-S2_Onsite</v>
      </c>
      <c r="R867" s="2" t="s">
        <v>3476</v>
      </c>
      <c r="S867" s="2" t="s">
        <v>1041</v>
      </c>
      <c r="T867" s="21" t="s">
        <v>3477</v>
      </c>
    </row>
    <row r="868" spans="1:20" x14ac:dyDescent="0.3">
      <c r="A868" s="21" t="s">
        <v>933</v>
      </c>
      <c r="B868" s="21" t="s">
        <v>1054</v>
      </c>
      <c r="C868" s="21" t="s">
        <v>934</v>
      </c>
      <c r="D868" s="21" t="s">
        <v>935</v>
      </c>
      <c r="E868" s="2" t="s">
        <v>1566</v>
      </c>
      <c r="F868" s="21" t="s">
        <v>3478</v>
      </c>
      <c r="G868" s="21" t="s">
        <v>1044</v>
      </c>
      <c r="H868" s="21" t="s">
        <v>1005</v>
      </c>
      <c r="I868" s="21" t="s">
        <v>5444</v>
      </c>
      <c r="J868" s="2" t="s">
        <v>3479</v>
      </c>
      <c r="K868" s="22" t="s">
        <v>1038</v>
      </c>
      <c r="L868" s="2" t="s">
        <v>1191</v>
      </c>
      <c r="M868" s="2" t="s">
        <v>1059</v>
      </c>
      <c r="N868" s="2" t="s">
        <v>1192</v>
      </c>
      <c r="O868" s="2" t="s">
        <v>1098</v>
      </c>
      <c r="P868" s="2" t="str">
        <f t="shared" si="26"/>
        <v>A-Onsite</v>
      </c>
      <c r="Q868" s="2" t="str">
        <f t="shared" si="27"/>
        <v>A-S2_Onsite</v>
      </c>
      <c r="R868" s="2" t="s">
        <v>3476</v>
      </c>
      <c r="S868" s="2" t="s">
        <v>1041</v>
      </c>
      <c r="T868" s="21" t="s">
        <v>3477</v>
      </c>
    </row>
    <row r="869" spans="1:20" x14ac:dyDescent="0.3">
      <c r="A869" s="21" t="s">
        <v>933</v>
      </c>
      <c r="B869" s="21" t="s">
        <v>1054</v>
      </c>
      <c r="C869" s="21" t="s">
        <v>934</v>
      </c>
      <c r="D869" s="21" t="s">
        <v>935</v>
      </c>
      <c r="E869" s="2" t="s">
        <v>1566</v>
      </c>
      <c r="F869" s="21" t="s">
        <v>3480</v>
      </c>
      <c r="G869" s="21" t="s">
        <v>1034</v>
      </c>
      <c r="H869" s="21" t="s">
        <v>997</v>
      </c>
      <c r="I869" s="21" t="s">
        <v>5445</v>
      </c>
      <c r="J869" s="2" t="s">
        <v>3481</v>
      </c>
      <c r="K869" s="22" t="s">
        <v>1048</v>
      </c>
      <c r="L869" s="2" t="s">
        <v>1191</v>
      </c>
      <c r="M869" s="2" t="s">
        <v>1059</v>
      </c>
      <c r="N869" s="2" t="s">
        <v>1192</v>
      </c>
      <c r="O869" s="2" t="s">
        <v>1098</v>
      </c>
      <c r="P869" s="2" t="str">
        <f t="shared" si="26"/>
        <v>A-Onsite</v>
      </c>
      <c r="Q869" s="2" t="str">
        <f t="shared" si="27"/>
        <v>A-S2_Onsite</v>
      </c>
      <c r="R869" s="2" t="s">
        <v>3476</v>
      </c>
      <c r="S869" s="2" t="s">
        <v>1041</v>
      </c>
      <c r="T869" s="21" t="s">
        <v>3477</v>
      </c>
    </row>
    <row r="870" spans="1:20" x14ac:dyDescent="0.3">
      <c r="A870" s="21" t="s">
        <v>933</v>
      </c>
      <c r="B870" s="21" t="s">
        <v>1054</v>
      </c>
      <c r="C870" s="21" t="s">
        <v>934</v>
      </c>
      <c r="D870" s="21" t="s">
        <v>935</v>
      </c>
      <c r="E870" s="2" t="s">
        <v>1566</v>
      </c>
      <c r="F870" s="21" t="s">
        <v>3482</v>
      </c>
      <c r="G870" s="21" t="s">
        <v>1063</v>
      </c>
      <c r="H870" s="21" t="s">
        <v>3483</v>
      </c>
      <c r="I870" s="21" t="s">
        <v>5446</v>
      </c>
      <c r="J870" s="2" t="s">
        <v>3484</v>
      </c>
      <c r="K870" s="22" t="s">
        <v>1038</v>
      </c>
      <c r="L870" s="2" t="s">
        <v>1191</v>
      </c>
      <c r="M870" s="2" t="s">
        <v>1059</v>
      </c>
      <c r="N870" s="2" t="s">
        <v>1192</v>
      </c>
      <c r="O870" s="2" t="s">
        <v>1098</v>
      </c>
      <c r="P870" s="2" t="str">
        <f t="shared" si="26"/>
        <v>A-Onsite</v>
      </c>
      <c r="Q870" s="2" t="str">
        <f t="shared" si="27"/>
        <v>A-S2_Onsite</v>
      </c>
      <c r="R870" s="2" t="s">
        <v>3476</v>
      </c>
      <c r="S870" s="2" t="s">
        <v>1041</v>
      </c>
      <c r="T870" s="21" t="s">
        <v>3477</v>
      </c>
    </row>
    <row r="871" spans="1:20" x14ac:dyDescent="0.3">
      <c r="A871" s="21" t="s">
        <v>936</v>
      </c>
      <c r="B871" s="21" t="s">
        <v>1054</v>
      </c>
      <c r="C871" s="21" t="s">
        <v>937</v>
      </c>
      <c r="D871" s="21" t="s">
        <v>938</v>
      </c>
      <c r="E871" s="2" t="s">
        <v>3674</v>
      </c>
      <c r="F871" s="21" t="s">
        <v>3473</v>
      </c>
      <c r="G871" s="21" t="s">
        <v>1050</v>
      </c>
      <c r="H871" s="21" t="s">
        <v>3474</v>
      </c>
      <c r="I871" s="21" t="s">
        <v>5447</v>
      </c>
      <c r="J871" s="2" t="s">
        <v>3475</v>
      </c>
      <c r="K871" s="22" t="s">
        <v>1048</v>
      </c>
      <c r="L871" s="2" t="s">
        <v>1075</v>
      </c>
      <c r="M871" s="2" t="s">
        <v>1059</v>
      </c>
      <c r="N871" s="2" t="s">
        <v>1076</v>
      </c>
      <c r="O871" s="2" t="s">
        <v>1098</v>
      </c>
      <c r="P871" s="2" t="str">
        <f t="shared" si="26"/>
        <v>A-Onsite</v>
      </c>
      <c r="Q871" s="2" t="str">
        <f t="shared" si="27"/>
        <v>A-S2_Onsite</v>
      </c>
      <c r="R871" s="2" t="s">
        <v>3476</v>
      </c>
      <c r="S871" s="2" t="s">
        <v>1041</v>
      </c>
      <c r="T871" s="21" t="s">
        <v>3477</v>
      </c>
    </row>
    <row r="872" spans="1:20" x14ac:dyDescent="0.3">
      <c r="A872" s="21" t="s">
        <v>936</v>
      </c>
      <c r="B872" s="21" t="s">
        <v>1054</v>
      </c>
      <c r="C872" s="21" t="s">
        <v>937</v>
      </c>
      <c r="D872" s="21" t="s">
        <v>938</v>
      </c>
      <c r="E872" s="2" t="s">
        <v>3674</v>
      </c>
      <c r="F872" s="21" t="s">
        <v>3478</v>
      </c>
      <c r="G872" s="21" t="s">
        <v>1044</v>
      </c>
      <c r="H872" s="21" t="s">
        <v>1005</v>
      </c>
      <c r="I872" s="21" t="s">
        <v>5448</v>
      </c>
      <c r="J872" s="2" t="s">
        <v>3479</v>
      </c>
      <c r="K872" s="22" t="s">
        <v>1038</v>
      </c>
      <c r="L872" s="2" t="s">
        <v>1075</v>
      </c>
      <c r="M872" s="2" t="s">
        <v>1059</v>
      </c>
      <c r="N872" s="2" t="s">
        <v>1076</v>
      </c>
      <c r="O872" s="2" t="s">
        <v>1098</v>
      </c>
      <c r="P872" s="2" t="str">
        <f t="shared" si="26"/>
        <v>A-Onsite</v>
      </c>
      <c r="Q872" s="2" t="str">
        <f t="shared" si="27"/>
        <v>A-S2_Onsite</v>
      </c>
      <c r="R872" s="2" t="s">
        <v>3476</v>
      </c>
      <c r="S872" s="2" t="s">
        <v>1041</v>
      </c>
      <c r="T872" s="21" t="s">
        <v>3477</v>
      </c>
    </row>
    <row r="873" spans="1:20" x14ac:dyDescent="0.3">
      <c r="A873" s="21" t="s">
        <v>936</v>
      </c>
      <c r="B873" s="21" t="s">
        <v>1054</v>
      </c>
      <c r="C873" s="21" t="s">
        <v>937</v>
      </c>
      <c r="D873" s="21" t="s">
        <v>938</v>
      </c>
      <c r="E873" s="2" t="s">
        <v>3674</v>
      </c>
      <c r="F873" s="21" t="s">
        <v>3480</v>
      </c>
      <c r="G873" s="21" t="s">
        <v>1034</v>
      </c>
      <c r="H873" s="21" t="s">
        <v>997</v>
      </c>
      <c r="I873" s="21" t="s">
        <v>5449</v>
      </c>
      <c r="J873" s="2" t="s">
        <v>3481</v>
      </c>
      <c r="K873" s="22" t="s">
        <v>1048</v>
      </c>
      <c r="L873" s="2" t="s">
        <v>1075</v>
      </c>
      <c r="M873" s="2" t="s">
        <v>1059</v>
      </c>
      <c r="N873" s="2" t="s">
        <v>1076</v>
      </c>
      <c r="O873" s="2" t="s">
        <v>1098</v>
      </c>
      <c r="P873" s="2" t="str">
        <f t="shared" si="26"/>
        <v>A-Onsite</v>
      </c>
      <c r="Q873" s="2" t="str">
        <f t="shared" si="27"/>
        <v>A-S2_Onsite</v>
      </c>
      <c r="R873" s="2" t="s">
        <v>3476</v>
      </c>
      <c r="S873" s="2" t="s">
        <v>1041</v>
      </c>
      <c r="T873" s="21" t="s">
        <v>3477</v>
      </c>
    </row>
    <row r="874" spans="1:20" x14ac:dyDescent="0.3">
      <c r="A874" s="21" t="s">
        <v>936</v>
      </c>
      <c r="B874" s="21" t="s">
        <v>1054</v>
      </c>
      <c r="C874" s="21" t="s">
        <v>937</v>
      </c>
      <c r="D874" s="21" t="s">
        <v>938</v>
      </c>
      <c r="E874" s="2" t="s">
        <v>3674</v>
      </c>
      <c r="F874" s="21" t="s">
        <v>3482</v>
      </c>
      <c r="G874" s="21" t="s">
        <v>1063</v>
      </c>
      <c r="H874" s="21" t="s">
        <v>3483</v>
      </c>
      <c r="I874" s="21" t="s">
        <v>5450</v>
      </c>
      <c r="J874" s="2" t="s">
        <v>3484</v>
      </c>
      <c r="K874" s="22" t="s">
        <v>1038</v>
      </c>
      <c r="L874" s="2" t="s">
        <v>1075</v>
      </c>
      <c r="M874" s="2" t="s">
        <v>1059</v>
      </c>
      <c r="N874" s="2" t="s">
        <v>1076</v>
      </c>
      <c r="O874" s="2" t="s">
        <v>1098</v>
      </c>
      <c r="P874" s="2" t="str">
        <f t="shared" si="26"/>
        <v>A-Onsite</v>
      </c>
      <c r="Q874" s="2" t="str">
        <f t="shared" si="27"/>
        <v>A-S2_Onsite</v>
      </c>
      <c r="R874" s="2" t="s">
        <v>3476</v>
      </c>
      <c r="S874" s="2" t="s">
        <v>1041</v>
      </c>
      <c r="T874" s="21" t="s">
        <v>3477</v>
      </c>
    </row>
    <row r="875" spans="1:20" x14ac:dyDescent="0.3">
      <c r="A875" s="21" t="s">
        <v>939</v>
      </c>
      <c r="B875" s="21" t="s">
        <v>1054</v>
      </c>
      <c r="C875" s="21" t="s">
        <v>940</v>
      </c>
      <c r="D875" s="21" t="s">
        <v>941</v>
      </c>
      <c r="E875" s="2" t="s">
        <v>3675</v>
      </c>
      <c r="F875" s="21" t="s">
        <v>3473</v>
      </c>
      <c r="G875" s="21" t="s">
        <v>1050</v>
      </c>
      <c r="H875" s="21" t="s">
        <v>3474</v>
      </c>
      <c r="I875" s="21" t="s">
        <v>5451</v>
      </c>
      <c r="J875" s="2" t="s">
        <v>3475</v>
      </c>
      <c r="K875" s="22" t="s">
        <v>1048</v>
      </c>
      <c r="L875" s="2" t="s">
        <v>1191</v>
      </c>
      <c r="M875" s="2" t="s">
        <v>1059</v>
      </c>
      <c r="N875" s="2" t="s">
        <v>1192</v>
      </c>
      <c r="O875" s="2" t="s">
        <v>1040</v>
      </c>
      <c r="P875" s="2" t="str">
        <f t="shared" si="26"/>
        <v>P-Onsite</v>
      </c>
      <c r="Q875" s="2" t="str">
        <f t="shared" si="27"/>
        <v>P-S2_Onsite</v>
      </c>
      <c r="R875" s="2" t="s">
        <v>3476</v>
      </c>
      <c r="S875" s="2" t="s">
        <v>1041</v>
      </c>
      <c r="T875" s="21" t="s">
        <v>3477</v>
      </c>
    </row>
    <row r="876" spans="1:20" x14ac:dyDescent="0.3">
      <c r="A876" s="21" t="s">
        <v>939</v>
      </c>
      <c r="B876" s="21" t="s">
        <v>1054</v>
      </c>
      <c r="C876" s="21" t="s">
        <v>940</v>
      </c>
      <c r="D876" s="21" t="s">
        <v>941</v>
      </c>
      <c r="E876" s="2" t="s">
        <v>3675</v>
      </c>
      <c r="F876" s="21" t="s">
        <v>3478</v>
      </c>
      <c r="G876" s="21" t="s">
        <v>1044</v>
      </c>
      <c r="H876" s="21" t="s">
        <v>1005</v>
      </c>
      <c r="I876" s="21" t="s">
        <v>5452</v>
      </c>
      <c r="J876" s="2" t="s">
        <v>3479</v>
      </c>
      <c r="K876" s="22" t="s">
        <v>1038</v>
      </c>
      <c r="L876" s="2" t="s">
        <v>1191</v>
      </c>
      <c r="M876" s="2" t="s">
        <v>1059</v>
      </c>
      <c r="N876" s="2" t="s">
        <v>1192</v>
      </c>
      <c r="O876" s="2" t="s">
        <v>1040</v>
      </c>
      <c r="P876" s="2" t="str">
        <f t="shared" si="26"/>
        <v>P-Onsite</v>
      </c>
      <c r="Q876" s="2" t="str">
        <f t="shared" si="27"/>
        <v>P-S2_Onsite</v>
      </c>
      <c r="R876" s="2" t="s">
        <v>3476</v>
      </c>
      <c r="S876" s="2" t="s">
        <v>1041</v>
      </c>
      <c r="T876" s="21" t="s">
        <v>3477</v>
      </c>
    </row>
    <row r="877" spans="1:20" x14ac:dyDescent="0.3">
      <c r="A877" s="21" t="s">
        <v>939</v>
      </c>
      <c r="B877" s="21" t="s">
        <v>1054</v>
      </c>
      <c r="C877" s="21" t="s">
        <v>940</v>
      </c>
      <c r="D877" s="21" t="s">
        <v>941</v>
      </c>
      <c r="E877" s="2" t="s">
        <v>3675</v>
      </c>
      <c r="F877" s="21" t="s">
        <v>3480</v>
      </c>
      <c r="G877" s="21" t="s">
        <v>1034</v>
      </c>
      <c r="H877" s="21" t="s">
        <v>997</v>
      </c>
      <c r="I877" s="21" t="s">
        <v>5453</v>
      </c>
      <c r="J877" s="2" t="s">
        <v>3481</v>
      </c>
      <c r="K877" s="22" t="s">
        <v>1048</v>
      </c>
      <c r="L877" s="2" t="s">
        <v>1191</v>
      </c>
      <c r="M877" s="2" t="s">
        <v>1059</v>
      </c>
      <c r="N877" s="2" t="s">
        <v>1192</v>
      </c>
      <c r="O877" s="2" t="s">
        <v>1040</v>
      </c>
      <c r="P877" s="2" t="str">
        <f t="shared" si="26"/>
        <v>P-Onsite</v>
      </c>
      <c r="Q877" s="2" t="str">
        <f t="shared" si="27"/>
        <v>P-S2_Onsite</v>
      </c>
      <c r="R877" s="2" t="s">
        <v>3476</v>
      </c>
      <c r="S877" s="2" t="s">
        <v>1041</v>
      </c>
      <c r="T877" s="21" t="s">
        <v>3477</v>
      </c>
    </row>
    <row r="878" spans="1:20" x14ac:dyDescent="0.3">
      <c r="A878" s="21" t="s">
        <v>939</v>
      </c>
      <c r="B878" s="21" t="s">
        <v>1054</v>
      </c>
      <c r="C878" s="21" t="s">
        <v>940</v>
      </c>
      <c r="D878" s="21" t="s">
        <v>941</v>
      </c>
      <c r="E878" s="2" t="s">
        <v>3675</v>
      </c>
      <c r="F878" s="21" t="s">
        <v>3482</v>
      </c>
      <c r="G878" s="21" t="s">
        <v>1063</v>
      </c>
      <c r="H878" s="21" t="s">
        <v>3483</v>
      </c>
      <c r="I878" s="21" t="s">
        <v>5454</v>
      </c>
      <c r="J878" s="2" t="s">
        <v>3484</v>
      </c>
      <c r="K878" s="22" t="s">
        <v>1038</v>
      </c>
      <c r="L878" s="2" t="s">
        <v>1191</v>
      </c>
      <c r="M878" s="2" t="s">
        <v>1059</v>
      </c>
      <c r="N878" s="2" t="s">
        <v>1192</v>
      </c>
      <c r="O878" s="2" t="s">
        <v>1040</v>
      </c>
      <c r="P878" s="2" t="str">
        <f t="shared" si="26"/>
        <v>P-Onsite</v>
      </c>
      <c r="Q878" s="2" t="str">
        <f t="shared" si="27"/>
        <v>P-S2_Onsite</v>
      </c>
      <c r="R878" s="2" t="s">
        <v>3476</v>
      </c>
      <c r="S878" s="2" t="s">
        <v>1041</v>
      </c>
      <c r="T878" s="21" t="s">
        <v>3477</v>
      </c>
    </row>
    <row r="879" spans="1:20" x14ac:dyDescent="0.3">
      <c r="A879" s="21" t="s">
        <v>942</v>
      </c>
      <c r="B879" s="21" t="s">
        <v>1054</v>
      </c>
      <c r="C879" s="21" t="s">
        <v>943</v>
      </c>
      <c r="D879" s="21" t="s">
        <v>944</v>
      </c>
      <c r="E879" s="2" t="s">
        <v>3676</v>
      </c>
      <c r="F879" s="21" t="s">
        <v>3473</v>
      </c>
      <c r="G879" s="21" t="s">
        <v>1050</v>
      </c>
      <c r="H879" s="21" t="s">
        <v>3474</v>
      </c>
      <c r="I879" s="21" t="s">
        <v>5455</v>
      </c>
      <c r="J879" s="2" t="s">
        <v>3475</v>
      </c>
      <c r="K879" s="22" t="s">
        <v>1048</v>
      </c>
      <c r="L879" s="2" t="s">
        <v>3489</v>
      </c>
      <c r="M879" s="2" t="s">
        <v>3489</v>
      </c>
      <c r="N879" s="2" t="s">
        <v>3489</v>
      </c>
      <c r="O879" s="2" t="s">
        <v>1098</v>
      </c>
      <c r="P879" s="2" t="str">
        <f t="shared" si="26"/>
        <v>A-Onsite</v>
      </c>
      <c r="Q879" s="2" t="str">
        <f t="shared" si="27"/>
        <v>A-S2_Onsite</v>
      </c>
      <c r="R879" s="2" t="s">
        <v>3476</v>
      </c>
      <c r="S879" s="2" t="s">
        <v>1041</v>
      </c>
      <c r="T879" s="21" t="s">
        <v>3477</v>
      </c>
    </row>
    <row r="880" spans="1:20" x14ac:dyDescent="0.3">
      <c r="A880" s="21" t="s">
        <v>942</v>
      </c>
      <c r="B880" s="21" t="s">
        <v>1054</v>
      </c>
      <c r="C880" s="21" t="s">
        <v>943</v>
      </c>
      <c r="D880" s="21" t="s">
        <v>944</v>
      </c>
      <c r="E880" s="2" t="s">
        <v>3676</v>
      </c>
      <c r="F880" s="21" t="s">
        <v>3478</v>
      </c>
      <c r="G880" s="21" t="s">
        <v>1044</v>
      </c>
      <c r="H880" s="21" t="s">
        <v>1005</v>
      </c>
      <c r="I880" s="21" t="s">
        <v>5456</v>
      </c>
      <c r="J880" s="2" t="s">
        <v>3479</v>
      </c>
      <c r="K880" s="22" t="s">
        <v>1038</v>
      </c>
      <c r="L880" s="2" t="s">
        <v>3489</v>
      </c>
      <c r="M880" s="2" t="s">
        <v>3489</v>
      </c>
      <c r="N880" s="2" t="s">
        <v>3489</v>
      </c>
      <c r="O880" s="2" t="s">
        <v>1098</v>
      </c>
      <c r="P880" s="2" t="str">
        <f t="shared" si="26"/>
        <v>A-Onsite</v>
      </c>
      <c r="Q880" s="2" t="str">
        <f t="shared" si="27"/>
        <v>A-S2_Onsite</v>
      </c>
      <c r="R880" s="2" t="s">
        <v>3476</v>
      </c>
      <c r="S880" s="2" t="s">
        <v>1041</v>
      </c>
      <c r="T880" s="21" t="s">
        <v>3477</v>
      </c>
    </row>
    <row r="881" spans="1:20" x14ac:dyDescent="0.3">
      <c r="A881" s="21" t="s">
        <v>942</v>
      </c>
      <c r="B881" s="21" t="s">
        <v>1054</v>
      </c>
      <c r="C881" s="21" t="s">
        <v>943</v>
      </c>
      <c r="D881" s="21" t="s">
        <v>944</v>
      </c>
      <c r="E881" s="2" t="s">
        <v>3676</v>
      </c>
      <c r="F881" s="21" t="s">
        <v>3480</v>
      </c>
      <c r="G881" s="21" t="s">
        <v>1034</v>
      </c>
      <c r="H881" s="21" t="s">
        <v>997</v>
      </c>
      <c r="I881" s="21" t="s">
        <v>5457</v>
      </c>
      <c r="J881" s="2" t="s">
        <v>3481</v>
      </c>
      <c r="K881" s="22" t="s">
        <v>1048</v>
      </c>
      <c r="L881" s="2" t="s">
        <v>3489</v>
      </c>
      <c r="M881" s="2" t="s">
        <v>3489</v>
      </c>
      <c r="N881" s="2" t="s">
        <v>3489</v>
      </c>
      <c r="O881" s="2" t="s">
        <v>1098</v>
      </c>
      <c r="P881" s="2" t="str">
        <f t="shared" si="26"/>
        <v>A-Onsite</v>
      </c>
      <c r="Q881" s="2" t="str">
        <f t="shared" si="27"/>
        <v>A-S2_Onsite</v>
      </c>
      <c r="R881" s="2" t="s">
        <v>3476</v>
      </c>
      <c r="S881" s="2" t="s">
        <v>1041</v>
      </c>
      <c r="T881" s="21" t="s">
        <v>3477</v>
      </c>
    </row>
    <row r="882" spans="1:20" x14ac:dyDescent="0.3">
      <c r="A882" s="21" t="s">
        <v>942</v>
      </c>
      <c r="B882" s="21" t="s">
        <v>1054</v>
      </c>
      <c r="C882" s="21" t="s">
        <v>943</v>
      </c>
      <c r="D882" s="21" t="s">
        <v>944</v>
      </c>
      <c r="E882" s="2" t="s">
        <v>3676</v>
      </c>
      <c r="F882" s="21" t="s">
        <v>3482</v>
      </c>
      <c r="G882" s="21" t="s">
        <v>1063</v>
      </c>
      <c r="H882" s="21" t="s">
        <v>3483</v>
      </c>
      <c r="I882" s="21" t="s">
        <v>5458</v>
      </c>
      <c r="J882" s="2" t="s">
        <v>3484</v>
      </c>
      <c r="K882" s="22" t="s">
        <v>1038</v>
      </c>
      <c r="L882" s="2" t="s">
        <v>3489</v>
      </c>
      <c r="M882" s="2" t="s">
        <v>3489</v>
      </c>
      <c r="N882" s="2" t="s">
        <v>3489</v>
      </c>
      <c r="O882" s="2" t="s">
        <v>1098</v>
      </c>
      <c r="P882" s="2" t="str">
        <f t="shared" si="26"/>
        <v>A-Onsite</v>
      </c>
      <c r="Q882" s="2" t="str">
        <f t="shared" si="27"/>
        <v>A-S2_Onsite</v>
      </c>
      <c r="R882" s="2" t="s">
        <v>3476</v>
      </c>
      <c r="S882" s="2" t="s">
        <v>1041</v>
      </c>
      <c r="T882" s="21" t="s">
        <v>3477</v>
      </c>
    </row>
    <row r="883" spans="1:20" x14ac:dyDescent="0.3">
      <c r="A883" s="21" t="s">
        <v>945</v>
      </c>
      <c r="B883" s="21" t="s">
        <v>1054</v>
      </c>
      <c r="C883" s="21" t="s">
        <v>946</v>
      </c>
      <c r="D883" s="21" t="s">
        <v>947</v>
      </c>
      <c r="E883" s="2" t="s">
        <v>3677</v>
      </c>
      <c r="F883" s="21" t="s">
        <v>3473</v>
      </c>
      <c r="G883" s="21" t="s">
        <v>1050</v>
      </c>
      <c r="H883" s="21" t="s">
        <v>3474</v>
      </c>
      <c r="I883" s="21" t="s">
        <v>5459</v>
      </c>
      <c r="J883" s="2" t="s">
        <v>3475</v>
      </c>
      <c r="K883" s="22" t="s">
        <v>1048</v>
      </c>
      <c r="L883" s="2" t="s">
        <v>3489</v>
      </c>
      <c r="M883" s="2" t="s">
        <v>3489</v>
      </c>
      <c r="N883" s="2" t="s">
        <v>3489</v>
      </c>
      <c r="O883" s="2" t="s">
        <v>1098</v>
      </c>
      <c r="P883" s="2" t="str">
        <f t="shared" si="26"/>
        <v>A-Onsite</v>
      </c>
      <c r="Q883" s="2" t="str">
        <f t="shared" si="27"/>
        <v>A-S2_Onsite</v>
      </c>
      <c r="R883" s="2" t="s">
        <v>3476</v>
      </c>
      <c r="S883" s="2" t="s">
        <v>1041</v>
      </c>
      <c r="T883" s="21" t="s">
        <v>3477</v>
      </c>
    </row>
    <row r="884" spans="1:20" x14ac:dyDescent="0.3">
      <c r="A884" s="21" t="s">
        <v>945</v>
      </c>
      <c r="B884" s="21" t="s">
        <v>1054</v>
      </c>
      <c r="C884" s="21" t="s">
        <v>946</v>
      </c>
      <c r="D884" s="21" t="s">
        <v>947</v>
      </c>
      <c r="E884" s="2" t="s">
        <v>3677</v>
      </c>
      <c r="F884" s="21" t="s">
        <v>3478</v>
      </c>
      <c r="G884" s="21" t="s">
        <v>1044</v>
      </c>
      <c r="H884" s="21" t="s">
        <v>1005</v>
      </c>
      <c r="I884" s="21" t="s">
        <v>5460</v>
      </c>
      <c r="J884" s="2" t="s">
        <v>3479</v>
      </c>
      <c r="K884" s="22" t="s">
        <v>1038</v>
      </c>
      <c r="L884" s="2" t="s">
        <v>3489</v>
      </c>
      <c r="M884" s="2" t="s">
        <v>3489</v>
      </c>
      <c r="N884" s="2" t="s">
        <v>3489</v>
      </c>
      <c r="O884" s="2" t="s">
        <v>1098</v>
      </c>
      <c r="P884" s="2" t="str">
        <f t="shared" si="26"/>
        <v>A-Onsite</v>
      </c>
      <c r="Q884" s="2" t="str">
        <f t="shared" si="27"/>
        <v>A-S2_Onsite</v>
      </c>
      <c r="R884" s="2" t="s">
        <v>3476</v>
      </c>
      <c r="S884" s="2" t="s">
        <v>1041</v>
      </c>
      <c r="T884" s="21" t="s">
        <v>3477</v>
      </c>
    </row>
    <row r="885" spans="1:20" x14ac:dyDescent="0.3">
      <c r="A885" s="21" t="s">
        <v>945</v>
      </c>
      <c r="B885" s="21" t="s">
        <v>1054</v>
      </c>
      <c r="C885" s="21" t="s">
        <v>946</v>
      </c>
      <c r="D885" s="21" t="s">
        <v>947</v>
      </c>
      <c r="E885" s="2" t="s">
        <v>3677</v>
      </c>
      <c r="F885" s="21" t="s">
        <v>3480</v>
      </c>
      <c r="G885" s="21" t="s">
        <v>1034</v>
      </c>
      <c r="H885" s="21" t="s">
        <v>997</v>
      </c>
      <c r="I885" s="21" t="s">
        <v>5461</v>
      </c>
      <c r="J885" s="2" t="s">
        <v>3481</v>
      </c>
      <c r="K885" s="22" t="s">
        <v>1048</v>
      </c>
      <c r="L885" s="2" t="s">
        <v>3489</v>
      </c>
      <c r="M885" s="2" t="s">
        <v>3489</v>
      </c>
      <c r="N885" s="2" t="s">
        <v>3489</v>
      </c>
      <c r="O885" s="2" t="s">
        <v>1098</v>
      </c>
      <c r="P885" s="2" t="str">
        <f t="shared" si="26"/>
        <v>A-Onsite</v>
      </c>
      <c r="Q885" s="2" t="str">
        <f t="shared" si="27"/>
        <v>A-S2_Onsite</v>
      </c>
      <c r="R885" s="2" t="s">
        <v>3476</v>
      </c>
      <c r="S885" s="2" t="s">
        <v>1041</v>
      </c>
      <c r="T885" s="21" t="s">
        <v>3477</v>
      </c>
    </row>
    <row r="886" spans="1:20" x14ac:dyDescent="0.3">
      <c r="A886" s="21" t="s">
        <v>945</v>
      </c>
      <c r="B886" s="21" t="s">
        <v>1054</v>
      </c>
      <c r="C886" s="21" t="s">
        <v>946</v>
      </c>
      <c r="D886" s="21" t="s">
        <v>947</v>
      </c>
      <c r="E886" s="2" t="s">
        <v>3677</v>
      </c>
      <c r="F886" s="21" t="s">
        <v>3482</v>
      </c>
      <c r="G886" s="21" t="s">
        <v>1063</v>
      </c>
      <c r="H886" s="21" t="s">
        <v>3483</v>
      </c>
      <c r="I886" s="21" t="s">
        <v>5462</v>
      </c>
      <c r="J886" s="2" t="s">
        <v>3484</v>
      </c>
      <c r="K886" s="22" t="s">
        <v>1038</v>
      </c>
      <c r="L886" s="2" t="s">
        <v>3489</v>
      </c>
      <c r="M886" s="2" t="s">
        <v>3489</v>
      </c>
      <c r="N886" s="2" t="s">
        <v>3489</v>
      </c>
      <c r="O886" s="2" t="s">
        <v>1098</v>
      </c>
      <c r="P886" s="2" t="str">
        <f t="shared" si="26"/>
        <v>A-Onsite</v>
      </c>
      <c r="Q886" s="2" t="str">
        <f t="shared" si="27"/>
        <v>A-S2_Onsite</v>
      </c>
      <c r="R886" s="2" t="s">
        <v>3476</v>
      </c>
      <c r="S886" s="2" t="s">
        <v>1041</v>
      </c>
      <c r="T886" s="21" t="s">
        <v>3477</v>
      </c>
    </row>
    <row r="887" spans="1:20" x14ac:dyDescent="0.3">
      <c r="A887" s="21" t="s">
        <v>948</v>
      </c>
      <c r="B887" s="21" t="s">
        <v>1054</v>
      </c>
      <c r="C887" s="21" t="s">
        <v>949</v>
      </c>
      <c r="D887" s="21" t="s">
        <v>950</v>
      </c>
      <c r="E887" s="2" t="s">
        <v>1571</v>
      </c>
      <c r="F887" s="21" t="s">
        <v>3473</v>
      </c>
      <c r="G887" s="21" t="s">
        <v>1050</v>
      </c>
      <c r="H887" s="21" t="s">
        <v>3474</v>
      </c>
      <c r="I887" s="21" t="s">
        <v>5463</v>
      </c>
      <c r="J887" s="2" t="s">
        <v>3475</v>
      </c>
      <c r="K887" s="22" t="s">
        <v>1048</v>
      </c>
      <c r="L887" s="2" t="s">
        <v>1114</v>
      </c>
      <c r="M887" s="2" t="s">
        <v>1059</v>
      </c>
      <c r="N887" s="2" t="s">
        <v>1115</v>
      </c>
      <c r="O887" s="2" t="s">
        <v>1098</v>
      </c>
      <c r="P887" s="2" t="str">
        <f t="shared" si="26"/>
        <v>A-Onsite</v>
      </c>
      <c r="Q887" s="2" t="str">
        <f t="shared" si="27"/>
        <v>A-S2_Onsite</v>
      </c>
      <c r="R887" s="2" t="s">
        <v>3476</v>
      </c>
      <c r="S887" s="2" t="s">
        <v>1041</v>
      </c>
      <c r="T887" s="21" t="s">
        <v>3477</v>
      </c>
    </row>
    <row r="888" spans="1:20" x14ac:dyDescent="0.3">
      <c r="A888" s="21" t="s">
        <v>948</v>
      </c>
      <c r="B888" s="21" t="s">
        <v>1054</v>
      </c>
      <c r="C888" s="21" t="s">
        <v>949</v>
      </c>
      <c r="D888" s="21" t="s">
        <v>950</v>
      </c>
      <c r="E888" s="2" t="s">
        <v>1571</v>
      </c>
      <c r="F888" s="21" t="s">
        <v>3480</v>
      </c>
      <c r="G888" s="21" t="s">
        <v>1034</v>
      </c>
      <c r="H888" s="21" t="s">
        <v>997</v>
      </c>
      <c r="I888" s="21" t="s">
        <v>5464</v>
      </c>
      <c r="J888" s="2" t="s">
        <v>3481</v>
      </c>
      <c r="K888" s="22" t="s">
        <v>1048</v>
      </c>
      <c r="L888" s="2" t="s">
        <v>1114</v>
      </c>
      <c r="M888" s="2" t="s">
        <v>1059</v>
      </c>
      <c r="N888" s="2" t="s">
        <v>1115</v>
      </c>
      <c r="O888" s="2" t="s">
        <v>1098</v>
      </c>
      <c r="P888" s="2" t="str">
        <f t="shared" si="26"/>
        <v>A-Onsite</v>
      </c>
      <c r="Q888" s="2" t="str">
        <f t="shared" si="27"/>
        <v>A-S2_Onsite</v>
      </c>
      <c r="R888" s="2" t="s">
        <v>3476</v>
      </c>
      <c r="S888" s="2" t="s">
        <v>1041</v>
      </c>
      <c r="T888" s="21" t="s">
        <v>3477</v>
      </c>
    </row>
    <row r="889" spans="1:20" x14ac:dyDescent="0.3">
      <c r="A889" s="21" t="s">
        <v>948</v>
      </c>
      <c r="B889" s="21" t="s">
        <v>1054</v>
      </c>
      <c r="C889" s="21" t="s">
        <v>949</v>
      </c>
      <c r="D889" s="21" t="s">
        <v>950</v>
      </c>
      <c r="E889" s="2" t="s">
        <v>1571</v>
      </c>
      <c r="F889" s="21" t="s">
        <v>3482</v>
      </c>
      <c r="G889" s="21" t="s">
        <v>1063</v>
      </c>
      <c r="H889" s="21" t="s">
        <v>3483</v>
      </c>
      <c r="I889" s="21" t="s">
        <v>5465</v>
      </c>
      <c r="J889" s="2" t="s">
        <v>3484</v>
      </c>
      <c r="K889" s="22" t="s">
        <v>1038</v>
      </c>
      <c r="L889" s="2" t="s">
        <v>1114</v>
      </c>
      <c r="M889" s="2" t="s">
        <v>1059</v>
      </c>
      <c r="N889" s="2" t="s">
        <v>1115</v>
      </c>
      <c r="O889" s="2" t="s">
        <v>1098</v>
      </c>
      <c r="P889" s="2" t="str">
        <f t="shared" si="26"/>
        <v>A-Onsite</v>
      </c>
      <c r="Q889" s="2" t="str">
        <f t="shared" si="27"/>
        <v>A-S2_Onsite</v>
      </c>
      <c r="R889" s="2" t="s">
        <v>3476</v>
      </c>
      <c r="S889" s="2" t="s">
        <v>1041</v>
      </c>
      <c r="T889" s="21" t="s">
        <v>3477</v>
      </c>
    </row>
    <row r="890" spans="1:20" x14ac:dyDescent="0.3">
      <c r="A890" s="21" t="s">
        <v>951</v>
      </c>
      <c r="B890" s="21" t="s">
        <v>1054</v>
      </c>
      <c r="C890" s="21" t="s">
        <v>952</v>
      </c>
      <c r="D890" s="21" t="s">
        <v>953</v>
      </c>
      <c r="E890" s="2" t="s">
        <v>3678</v>
      </c>
      <c r="F890" s="21" t="s">
        <v>3473</v>
      </c>
      <c r="G890" s="21" t="s">
        <v>1050</v>
      </c>
      <c r="H890" s="21" t="s">
        <v>3474</v>
      </c>
      <c r="I890" s="21" t="s">
        <v>5466</v>
      </c>
      <c r="J890" s="2" t="s">
        <v>3475</v>
      </c>
      <c r="K890" s="22" t="s">
        <v>1048</v>
      </c>
      <c r="L890" s="2" t="s">
        <v>1205</v>
      </c>
      <c r="M890" s="2" t="s">
        <v>1059</v>
      </c>
      <c r="N890" s="2" t="s">
        <v>1206</v>
      </c>
      <c r="O890" s="2" t="s">
        <v>1040</v>
      </c>
      <c r="P890" s="2" t="str">
        <f t="shared" si="26"/>
        <v>P-Onsite</v>
      </c>
      <c r="Q890" s="2" t="str">
        <f t="shared" si="27"/>
        <v>P-S2_Onsite</v>
      </c>
      <c r="R890" s="2" t="s">
        <v>3476</v>
      </c>
      <c r="S890" s="2" t="s">
        <v>1041</v>
      </c>
      <c r="T890" s="21" t="s">
        <v>3477</v>
      </c>
    </row>
    <row r="891" spans="1:20" x14ac:dyDescent="0.3">
      <c r="A891" s="21" t="s">
        <v>951</v>
      </c>
      <c r="B891" s="21" t="s">
        <v>1054</v>
      </c>
      <c r="C891" s="21" t="s">
        <v>952</v>
      </c>
      <c r="D891" s="21" t="s">
        <v>953</v>
      </c>
      <c r="E891" s="2" t="s">
        <v>3678</v>
      </c>
      <c r="F891" s="21" t="s">
        <v>3478</v>
      </c>
      <c r="G891" s="21" t="s">
        <v>1044</v>
      </c>
      <c r="H891" s="21" t="s">
        <v>1005</v>
      </c>
      <c r="I891" s="21" t="s">
        <v>5467</v>
      </c>
      <c r="J891" s="2" t="s">
        <v>3479</v>
      </c>
      <c r="K891" s="22" t="s">
        <v>1038</v>
      </c>
      <c r="L891" s="2" t="s">
        <v>1205</v>
      </c>
      <c r="M891" s="2" t="s">
        <v>1059</v>
      </c>
      <c r="N891" s="2" t="s">
        <v>1206</v>
      </c>
      <c r="O891" s="2" t="s">
        <v>1040</v>
      </c>
      <c r="P891" s="2" t="str">
        <f t="shared" si="26"/>
        <v>P-Onsite</v>
      </c>
      <c r="Q891" s="2" t="str">
        <f t="shared" si="27"/>
        <v>P-S2_Onsite</v>
      </c>
      <c r="R891" s="2" t="s">
        <v>3476</v>
      </c>
      <c r="S891" s="2" t="s">
        <v>1041</v>
      </c>
      <c r="T891" s="21" t="s">
        <v>3477</v>
      </c>
    </row>
    <row r="892" spans="1:20" x14ac:dyDescent="0.3">
      <c r="A892" s="21" t="s">
        <v>951</v>
      </c>
      <c r="B892" s="21" t="s">
        <v>1054</v>
      </c>
      <c r="C892" s="21" t="s">
        <v>952</v>
      </c>
      <c r="D892" s="21" t="s">
        <v>953</v>
      </c>
      <c r="E892" s="2" t="s">
        <v>3678</v>
      </c>
      <c r="F892" s="21" t="s">
        <v>3480</v>
      </c>
      <c r="G892" s="21" t="s">
        <v>1034</v>
      </c>
      <c r="H892" s="21" t="s">
        <v>997</v>
      </c>
      <c r="I892" s="21" t="s">
        <v>5468</v>
      </c>
      <c r="J892" s="2" t="s">
        <v>3481</v>
      </c>
      <c r="K892" s="22" t="s">
        <v>1048</v>
      </c>
      <c r="L892" s="2" t="s">
        <v>1205</v>
      </c>
      <c r="M892" s="2" t="s">
        <v>1059</v>
      </c>
      <c r="N892" s="2" t="s">
        <v>1206</v>
      </c>
      <c r="O892" s="2" t="s">
        <v>1040</v>
      </c>
      <c r="P892" s="2" t="str">
        <f t="shared" si="26"/>
        <v>P-Onsite</v>
      </c>
      <c r="Q892" s="2" t="str">
        <f t="shared" si="27"/>
        <v>P-S2_Onsite</v>
      </c>
      <c r="R892" s="2" t="s">
        <v>3476</v>
      </c>
      <c r="S892" s="2" t="s">
        <v>1041</v>
      </c>
      <c r="T892" s="21" t="s">
        <v>3477</v>
      </c>
    </row>
    <row r="893" spans="1:20" x14ac:dyDescent="0.3">
      <c r="A893" s="21" t="s">
        <v>951</v>
      </c>
      <c r="B893" s="21" t="s">
        <v>1054</v>
      </c>
      <c r="C893" s="21" t="s">
        <v>952</v>
      </c>
      <c r="D893" s="21" t="s">
        <v>953</v>
      </c>
      <c r="E893" s="2" t="s">
        <v>3678</v>
      </c>
      <c r="F893" s="21" t="s">
        <v>3482</v>
      </c>
      <c r="G893" s="21" t="s">
        <v>1063</v>
      </c>
      <c r="H893" s="21" t="s">
        <v>3483</v>
      </c>
      <c r="I893" s="21" t="s">
        <v>5469</v>
      </c>
      <c r="J893" s="2" t="s">
        <v>3484</v>
      </c>
      <c r="K893" s="22" t="s">
        <v>1038</v>
      </c>
      <c r="L893" s="2" t="s">
        <v>1205</v>
      </c>
      <c r="M893" s="2" t="s">
        <v>1059</v>
      </c>
      <c r="N893" s="2" t="s">
        <v>1206</v>
      </c>
      <c r="O893" s="2" t="s">
        <v>1040</v>
      </c>
      <c r="P893" s="2" t="str">
        <f t="shared" si="26"/>
        <v>P-Onsite</v>
      </c>
      <c r="Q893" s="2" t="str">
        <f t="shared" si="27"/>
        <v>P-S2_Onsite</v>
      </c>
      <c r="R893" s="2" t="s">
        <v>3476</v>
      </c>
      <c r="S893" s="2" t="s">
        <v>1041</v>
      </c>
      <c r="T893" s="21" t="s">
        <v>3477</v>
      </c>
    </row>
    <row r="894" spans="1:20" x14ac:dyDescent="0.3">
      <c r="A894" s="21" t="s">
        <v>954</v>
      </c>
      <c r="B894" s="21" t="s">
        <v>1054</v>
      </c>
      <c r="C894" s="21" t="s">
        <v>955</v>
      </c>
      <c r="D894" s="21" t="s">
        <v>956</v>
      </c>
      <c r="E894" s="2" t="s">
        <v>3679</v>
      </c>
      <c r="F894" s="21" t="s">
        <v>3473</v>
      </c>
      <c r="G894" s="21" t="s">
        <v>1050</v>
      </c>
      <c r="H894" s="21" t="s">
        <v>3474</v>
      </c>
      <c r="I894" s="21" t="s">
        <v>5470</v>
      </c>
      <c r="J894" s="2" t="s">
        <v>3475</v>
      </c>
      <c r="K894" s="22" t="s">
        <v>1048</v>
      </c>
      <c r="L894" s="2" t="s">
        <v>3489</v>
      </c>
      <c r="M894" s="2" t="s">
        <v>3489</v>
      </c>
      <c r="N894" s="2" t="s">
        <v>3489</v>
      </c>
      <c r="O894" s="2" t="s">
        <v>1098</v>
      </c>
      <c r="P894" s="2" t="str">
        <f t="shared" si="26"/>
        <v>A-Onsite</v>
      </c>
      <c r="Q894" s="2" t="str">
        <f t="shared" si="27"/>
        <v>A-S2_Onsite</v>
      </c>
      <c r="R894" s="2" t="s">
        <v>3476</v>
      </c>
      <c r="S894" s="2" t="s">
        <v>1041</v>
      </c>
      <c r="T894" s="21" t="s">
        <v>3477</v>
      </c>
    </row>
    <row r="895" spans="1:20" x14ac:dyDescent="0.3">
      <c r="A895" s="21" t="s">
        <v>954</v>
      </c>
      <c r="B895" s="21" t="s">
        <v>1054</v>
      </c>
      <c r="C895" s="21" t="s">
        <v>955</v>
      </c>
      <c r="D895" s="21" t="s">
        <v>956</v>
      </c>
      <c r="E895" s="2" t="s">
        <v>3679</v>
      </c>
      <c r="F895" s="21" t="s">
        <v>3478</v>
      </c>
      <c r="G895" s="21" t="s">
        <v>1044</v>
      </c>
      <c r="H895" s="21" t="s">
        <v>1005</v>
      </c>
      <c r="I895" s="21" t="s">
        <v>5471</v>
      </c>
      <c r="J895" s="2" t="s">
        <v>3479</v>
      </c>
      <c r="K895" s="22" t="s">
        <v>1038</v>
      </c>
      <c r="L895" s="2" t="s">
        <v>3489</v>
      </c>
      <c r="M895" s="2" t="s">
        <v>3489</v>
      </c>
      <c r="N895" s="2" t="s">
        <v>3489</v>
      </c>
      <c r="O895" s="2" t="s">
        <v>1098</v>
      </c>
      <c r="P895" s="2" t="str">
        <f t="shared" si="26"/>
        <v>A-Onsite</v>
      </c>
      <c r="Q895" s="2" t="str">
        <f t="shared" si="27"/>
        <v>A-S2_Onsite</v>
      </c>
      <c r="R895" s="2" t="s">
        <v>3476</v>
      </c>
      <c r="S895" s="2" t="s">
        <v>1041</v>
      </c>
      <c r="T895" s="21" t="s">
        <v>3477</v>
      </c>
    </row>
    <row r="896" spans="1:20" x14ac:dyDescent="0.3">
      <c r="A896" s="21" t="s">
        <v>954</v>
      </c>
      <c r="B896" s="21" t="s">
        <v>1054</v>
      </c>
      <c r="C896" s="21" t="s">
        <v>955</v>
      </c>
      <c r="D896" s="21" t="s">
        <v>956</v>
      </c>
      <c r="E896" s="2" t="s">
        <v>3679</v>
      </c>
      <c r="F896" s="21" t="s">
        <v>3480</v>
      </c>
      <c r="G896" s="21" t="s">
        <v>1034</v>
      </c>
      <c r="H896" s="21" t="s">
        <v>997</v>
      </c>
      <c r="I896" s="21" t="s">
        <v>5472</v>
      </c>
      <c r="J896" s="2" t="s">
        <v>3481</v>
      </c>
      <c r="K896" s="22" t="s">
        <v>1048</v>
      </c>
      <c r="L896" s="2" t="s">
        <v>3489</v>
      </c>
      <c r="M896" s="2" t="s">
        <v>3489</v>
      </c>
      <c r="N896" s="2" t="s">
        <v>3489</v>
      </c>
      <c r="O896" s="2" t="s">
        <v>1098</v>
      </c>
      <c r="P896" s="2" t="str">
        <f t="shared" si="26"/>
        <v>A-Onsite</v>
      </c>
      <c r="Q896" s="2" t="str">
        <f t="shared" si="27"/>
        <v>A-S2_Onsite</v>
      </c>
      <c r="R896" s="2" t="s">
        <v>3476</v>
      </c>
      <c r="S896" s="2" t="s">
        <v>1041</v>
      </c>
      <c r="T896" s="21" t="s">
        <v>3477</v>
      </c>
    </row>
    <row r="897" spans="1:20" x14ac:dyDescent="0.3">
      <c r="A897" s="21" t="s">
        <v>954</v>
      </c>
      <c r="B897" s="21" t="s">
        <v>1054</v>
      </c>
      <c r="C897" s="21" t="s">
        <v>955</v>
      </c>
      <c r="D897" s="21" t="s">
        <v>956</v>
      </c>
      <c r="E897" s="2" t="s">
        <v>3679</v>
      </c>
      <c r="F897" s="21" t="s">
        <v>3482</v>
      </c>
      <c r="G897" s="21" t="s">
        <v>1063</v>
      </c>
      <c r="H897" s="21" t="s">
        <v>3483</v>
      </c>
      <c r="I897" s="21" t="s">
        <v>5473</v>
      </c>
      <c r="J897" s="2" t="s">
        <v>3484</v>
      </c>
      <c r="K897" s="22" t="s">
        <v>1038</v>
      </c>
      <c r="L897" s="2" t="s">
        <v>3489</v>
      </c>
      <c r="M897" s="2" t="s">
        <v>3489</v>
      </c>
      <c r="N897" s="2" t="s">
        <v>3489</v>
      </c>
      <c r="O897" s="2" t="s">
        <v>1098</v>
      </c>
      <c r="P897" s="2" t="str">
        <f t="shared" si="26"/>
        <v>A-Onsite</v>
      </c>
      <c r="Q897" s="2" t="str">
        <f t="shared" si="27"/>
        <v>A-S2_Onsite</v>
      </c>
      <c r="R897" s="2" t="s">
        <v>3476</v>
      </c>
      <c r="S897" s="2" t="s">
        <v>1041</v>
      </c>
      <c r="T897" s="21" t="s">
        <v>3477</v>
      </c>
    </row>
    <row r="898" spans="1:20" x14ac:dyDescent="0.3">
      <c r="A898" s="21" t="s">
        <v>957</v>
      </c>
      <c r="B898" s="21" t="s">
        <v>1054</v>
      </c>
      <c r="C898" s="21" t="s">
        <v>958</v>
      </c>
      <c r="D898" s="21" t="s">
        <v>959</v>
      </c>
      <c r="E898" s="2" t="s">
        <v>3680</v>
      </c>
      <c r="F898" s="21" t="s">
        <v>3473</v>
      </c>
      <c r="G898" s="21" t="s">
        <v>1050</v>
      </c>
      <c r="H898" s="21" t="s">
        <v>3474</v>
      </c>
      <c r="I898" s="21" t="s">
        <v>5474</v>
      </c>
      <c r="J898" s="2" t="s">
        <v>3475</v>
      </c>
      <c r="K898" s="22" t="s">
        <v>1048</v>
      </c>
      <c r="L898" s="2" t="s">
        <v>1205</v>
      </c>
      <c r="M898" s="2" t="s">
        <v>1059</v>
      </c>
      <c r="N898" s="2" t="s">
        <v>1206</v>
      </c>
      <c r="O898" s="2" t="s">
        <v>1040</v>
      </c>
      <c r="P898" s="2" t="str">
        <f t="shared" si="26"/>
        <v>P-Onsite</v>
      </c>
      <c r="Q898" s="2" t="str">
        <f t="shared" si="27"/>
        <v>P-S2_Onsite</v>
      </c>
      <c r="R898" s="2" t="s">
        <v>3476</v>
      </c>
      <c r="S898" s="2" t="s">
        <v>1041</v>
      </c>
      <c r="T898" s="21" t="s">
        <v>3477</v>
      </c>
    </row>
    <row r="899" spans="1:20" x14ac:dyDescent="0.3">
      <c r="A899" s="21" t="s">
        <v>957</v>
      </c>
      <c r="B899" s="21" t="s">
        <v>1054</v>
      </c>
      <c r="C899" s="21" t="s">
        <v>958</v>
      </c>
      <c r="D899" s="21" t="s">
        <v>959</v>
      </c>
      <c r="E899" s="2" t="s">
        <v>3680</v>
      </c>
      <c r="F899" s="21" t="s">
        <v>3478</v>
      </c>
      <c r="G899" s="21" t="s">
        <v>1044</v>
      </c>
      <c r="H899" s="21" t="s">
        <v>1005</v>
      </c>
      <c r="I899" s="21" t="s">
        <v>5475</v>
      </c>
      <c r="J899" s="2" t="s">
        <v>3479</v>
      </c>
      <c r="K899" s="22" t="s">
        <v>1038</v>
      </c>
      <c r="L899" s="2" t="s">
        <v>1205</v>
      </c>
      <c r="M899" s="2" t="s">
        <v>1059</v>
      </c>
      <c r="N899" s="2" t="s">
        <v>1206</v>
      </c>
      <c r="O899" s="2" t="s">
        <v>1040</v>
      </c>
      <c r="P899" s="2" t="str">
        <f t="shared" ref="P899:P962" si="28">CONCATENATE(LEFT(O899,1),"-",B899)</f>
        <v>P-Onsite</v>
      </c>
      <c r="Q899" s="2" t="str">
        <f t="shared" ref="Q899:Q962" si="29">CONCATENATE(LEFT($O899,1),"-",RIGHT($F899,9))</f>
        <v>P-S2_Onsite</v>
      </c>
      <c r="R899" s="2" t="s">
        <v>3476</v>
      </c>
      <c r="S899" s="2" t="s">
        <v>1041</v>
      </c>
      <c r="T899" s="21" t="s">
        <v>3477</v>
      </c>
    </row>
    <row r="900" spans="1:20" x14ac:dyDescent="0.3">
      <c r="A900" s="21" t="s">
        <v>957</v>
      </c>
      <c r="B900" s="21" t="s">
        <v>1054</v>
      </c>
      <c r="C900" s="21" t="s">
        <v>958</v>
      </c>
      <c r="D900" s="21" t="s">
        <v>959</v>
      </c>
      <c r="E900" s="2" t="s">
        <v>3680</v>
      </c>
      <c r="F900" s="21" t="s">
        <v>3480</v>
      </c>
      <c r="G900" s="21" t="s">
        <v>1034</v>
      </c>
      <c r="H900" s="21" t="s">
        <v>997</v>
      </c>
      <c r="I900" s="21" t="s">
        <v>5476</v>
      </c>
      <c r="J900" s="2" t="s">
        <v>3481</v>
      </c>
      <c r="K900" s="22" t="s">
        <v>1048</v>
      </c>
      <c r="L900" s="2" t="s">
        <v>1205</v>
      </c>
      <c r="M900" s="2" t="s">
        <v>1059</v>
      </c>
      <c r="N900" s="2" t="s">
        <v>1206</v>
      </c>
      <c r="O900" s="2" t="s">
        <v>1040</v>
      </c>
      <c r="P900" s="2" t="str">
        <f t="shared" si="28"/>
        <v>P-Onsite</v>
      </c>
      <c r="Q900" s="2" t="str">
        <f t="shared" si="29"/>
        <v>P-S2_Onsite</v>
      </c>
      <c r="R900" s="2" t="s">
        <v>3476</v>
      </c>
      <c r="S900" s="2" t="s">
        <v>1041</v>
      </c>
      <c r="T900" s="21" t="s">
        <v>3477</v>
      </c>
    </row>
    <row r="901" spans="1:20" x14ac:dyDescent="0.3">
      <c r="A901" s="21" t="s">
        <v>957</v>
      </c>
      <c r="B901" s="21" t="s">
        <v>1054</v>
      </c>
      <c r="C901" s="21" t="s">
        <v>958</v>
      </c>
      <c r="D901" s="21" t="s">
        <v>959</v>
      </c>
      <c r="E901" s="2" t="s">
        <v>3680</v>
      </c>
      <c r="F901" s="21" t="s">
        <v>3482</v>
      </c>
      <c r="G901" s="21" t="s">
        <v>1063</v>
      </c>
      <c r="H901" s="21" t="s">
        <v>3483</v>
      </c>
      <c r="I901" s="21" t="s">
        <v>5477</v>
      </c>
      <c r="J901" s="2" t="s">
        <v>3484</v>
      </c>
      <c r="K901" s="22" t="s">
        <v>1038</v>
      </c>
      <c r="L901" s="2" t="s">
        <v>1205</v>
      </c>
      <c r="M901" s="2" t="s">
        <v>1059</v>
      </c>
      <c r="N901" s="2" t="s">
        <v>1206</v>
      </c>
      <c r="O901" s="2" t="s">
        <v>1040</v>
      </c>
      <c r="P901" s="2" t="str">
        <f t="shared" si="28"/>
        <v>P-Onsite</v>
      </c>
      <c r="Q901" s="2" t="str">
        <f t="shared" si="29"/>
        <v>P-S2_Onsite</v>
      </c>
      <c r="R901" s="2" t="s">
        <v>3476</v>
      </c>
      <c r="S901" s="2" t="s">
        <v>1041</v>
      </c>
      <c r="T901" s="21" t="s">
        <v>3477</v>
      </c>
    </row>
    <row r="902" spans="1:20" x14ac:dyDescent="0.3">
      <c r="A902" s="21" t="s">
        <v>963</v>
      </c>
      <c r="B902" s="21" t="s">
        <v>1054</v>
      </c>
      <c r="C902" s="21" t="s">
        <v>964</v>
      </c>
      <c r="D902" s="21" t="s">
        <v>965</v>
      </c>
      <c r="E902" s="2" t="s">
        <v>1578</v>
      </c>
      <c r="F902" s="21" t="s">
        <v>3478</v>
      </c>
      <c r="G902" s="21" t="s">
        <v>1044</v>
      </c>
      <c r="H902" s="21" t="s">
        <v>1005</v>
      </c>
      <c r="I902" s="21" t="s">
        <v>5478</v>
      </c>
      <c r="J902" s="2" t="s">
        <v>3479</v>
      </c>
      <c r="K902" s="22" t="s">
        <v>1038</v>
      </c>
      <c r="L902" s="2" t="s">
        <v>1580</v>
      </c>
      <c r="M902" s="2" t="s">
        <v>1059</v>
      </c>
      <c r="N902" s="2" t="s">
        <v>1581</v>
      </c>
      <c r="O902" s="2" t="s">
        <v>1040</v>
      </c>
      <c r="P902" s="2" t="str">
        <f t="shared" si="28"/>
        <v>P-Onsite</v>
      </c>
      <c r="Q902" s="2" t="str">
        <f t="shared" si="29"/>
        <v>P-S2_Onsite</v>
      </c>
      <c r="R902" s="2" t="s">
        <v>3476</v>
      </c>
      <c r="S902" s="2" t="s">
        <v>1041</v>
      </c>
      <c r="T902" s="21" t="s">
        <v>3477</v>
      </c>
    </row>
    <row r="903" spans="1:20" x14ac:dyDescent="0.3">
      <c r="A903" s="21" t="s">
        <v>963</v>
      </c>
      <c r="B903" s="21" t="s">
        <v>1054</v>
      </c>
      <c r="C903" s="21" t="s">
        <v>964</v>
      </c>
      <c r="D903" s="21" t="s">
        <v>965</v>
      </c>
      <c r="E903" s="2" t="s">
        <v>1578</v>
      </c>
      <c r="F903" s="21" t="s">
        <v>3480</v>
      </c>
      <c r="G903" s="21" t="s">
        <v>1034</v>
      </c>
      <c r="H903" s="21" t="s">
        <v>997</v>
      </c>
      <c r="I903" s="21" t="s">
        <v>5479</v>
      </c>
      <c r="J903" s="2" t="s">
        <v>3481</v>
      </c>
      <c r="K903" s="22" t="s">
        <v>1048</v>
      </c>
      <c r="L903" s="2" t="s">
        <v>1580</v>
      </c>
      <c r="M903" s="2" t="s">
        <v>1059</v>
      </c>
      <c r="N903" s="2" t="s">
        <v>1581</v>
      </c>
      <c r="O903" s="2" t="s">
        <v>1040</v>
      </c>
      <c r="P903" s="2" t="str">
        <f t="shared" si="28"/>
        <v>P-Onsite</v>
      </c>
      <c r="Q903" s="2" t="str">
        <f t="shared" si="29"/>
        <v>P-S2_Onsite</v>
      </c>
      <c r="R903" s="2" t="s">
        <v>3476</v>
      </c>
      <c r="S903" s="2" t="s">
        <v>1041</v>
      </c>
      <c r="T903" s="21" t="s">
        <v>3477</v>
      </c>
    </row>
    <row r="904" spans="1:20" x14ac:dyDescent="0.3">
      <c r="A904" s="21" t="s">
        <v>963</v>
      </c>
      <c r="B904" s="21" t="s">
        <v>1054</v>
      </c>
      <c r="C904" s="21" t="s">
        <v>964</v>
      </c>
      <c r="D904" s="21" t="s">
        <v>965</v>
      </c>
      <c r="E904" s="2" t="s">
        <v>1578</v>
      </c>
      <c r="F904" s="21" t="s">
        <v>3482</v>
      </c>
      <c r="G904" s="21" t="s">
        <v>1063</v>
      </c>
      <c r="H904" s="21" t="s">
        <v>3483</v>
      </c>
      <c r="I904" s="21" t="s">
        <v>5480</v>
      </c>
      <c r="J904" s="2" t="s">
        <v>3484</v>
      </c>
      <c r="K904" s="22" t="s">
        <v>1038</v>
      </c>
      <c r="L904" s="2" t="s">
        <v>1580</v>
      </c>
      <c r="M904" s="2" t="s">
        <v>1059</v>
      </c>
      <c r="N904" s="2" t="s">
        <v>1581</v>
      </c>
      <c r="O904" s="2" t="s">
        <v>1040</v>
      </c>
      <c r="P904" s="2" t="str">
        <f t="shared" si="28"/>
        <v>P-Onsite</v>
      </c>
      <c r="Q904" s="2" t="str">
        <f t="shared" si="29"/>
        <v>P-S2_Onsite</v>
      </c>
      <c r="R904" s="2" t="s">
        <v>3476</v>
      </c>
      <c r="S904" s="2" t="s">
        <v>1041</v>
      </c>
      <c r="T904" s="21" t="s">
        <v>3477</v>
      </c>
    </row>
    <row r="905" spans="1:20" x14ac:dyDescent="0.3">
      <c r="A905" s="21" t="s">
        <v>966</v>
      </c>
      <c r="B905" s="21" t="s">
        <v>1054</v>
      </c>
      <c r="C905" s="21" t="s">
        <v>967</v>
      </c>
      <c r="D905" s="21" t="s">
        <v>968</v>
      </c>
      <c r="E905" s="2" t="s">
        <v>3681</v>
      </c>
      <c r="F905" s="21" t="s">
        <v>3473</v>
      </c>
      <c r="G905" s="21" t="s">
        <v>1050</v>
      </c>
      <c r="H905" s="21" t="s">
        <v>3474</v>
      </c>
      <c r="I905" s="21" t="s">
        <v>5481</v>
      </c>
      <c r="J905" s="2" t="s">
        <v>3475</v>
      </c>
      <c r="K905" s="22" t="s">
        <v>1048</v>
      </c>
      <c r="L905" s="2" t="s">
        <v>1075</v>
      </c>
      <c r="M905" s="2" t="s">
        <v>1059</v>
      </c>
      <c r="N905" s="2" t="s">
        <v>1076</v>
      </c>
      <c r="O905" s="2" t="s">
        <v>1098</v>
      </c>
      <c r="P905" s="2" t="str">
        <f t="shared" si="28"/>
        <v>A-Onsite</v>
      </c>
      <c r="Q905" s="2" t="str">
        <f t="shared" si="29"/>
        <v>A-S2_Onsite</v>
      </c>
      <c r="R905" s="2" t="s">
        <v>3476</v>
      </c>
      <c r="S905" s="2" t="s">
        <v>1041</v>
      </c>
      <c r="T905" s="21" t="s">
        <v>3477</v>
      </c>
    </row>
    <row r="906" spans="1:20" x14ac:dyDescent="0.3">
      <c r="A906" s="21" t="s">
        <v>966</v>
      </c>
      <c r="B906" s="21" t="s">
        <v>1054</v>
      </c>
      <c r="C906" s="21" t="s">
        <v>967</v>
      </c>
      <c r="D906" s="21" t="s">
        <v>968</v>
      </c>
      <c r="E906" s="2" t="s">
        <v>3681</v>
      </c>
      <c r="F906" s="21" t="s">
        <v>3478</v>
      </c>
      <c r="G906" s="21" t="s">
        <v>1044</v>
      </c>
      <c r="H906" s="21" t="s">
        <v>1005</v>
      </c>
      <c r="I906" s="21" t="s">
        <v>5482</v>
      </c>
      <c r="J906" s="2" t="s">
        <v>3479</v>
      </c>
      <c r="K906" s="22" t="s">
        <v>1038</v>
      </c>
      <c r="L906" s="2" t="s">
        <v>1075</v>
      </c>
      <c r="M906" s="2" t="s">
        <v>1059</v>
      </c>
      <c r="N906" s="2" t="s">
        <v>1076</v>
      </c>
      <c r="O906" s="2" t="s">
        <v>1098</v>
      </c>
      <c r="P906" s="2" t="str">
        <f t="shared" si="28"/>
        <v>A-Onsite</v>
      </c>
      <c r="Q906" s="2" t="str">
        <f t="shared" si="29"/>
        <v>A-S2_Onsite</v>
      </c>
      <c r="R906" s="2" t="s">
        <v>3476</v>
      </c>
      <c r="S906" s="2" t="s">
        <v>1041</v>
      </c>
      <c r="T906" s="21" t="s">
        <v>3477</v>
      </c>
    </row>
    <row r="907" spans="1:20" x14ac:dyDescent="0.3">
      <c r="A907" s="21" t="s">
        <v>966</v>
      </c>
      <c r="B907" s="21" t="s">
        <v>1054</v>
      </c>
      <c r="C907" s="21" t="s">
        <v>967</v>
      </c>
      <c r="D907" s="21" t="s">
        <v>968</v>
      </c>
      <c r="E907" s="2" t="s">
        <v>3681</v>
      </c>
      <c r="F907" s="21" t="s">
        <v>3480</v>
      </c>
      <c r="G907" s="21" t="s">
        <v>1034</v>
      </c>
      <c r="H907" s="21" t="s">
        <v>997</v>
      </c>
      <c r="I907" s="21" t="s">
        <v>5483</v>
      </c>
      <c r="J907" s="2" t="s">
        <v>3481</v>
      </c>
      <c r="K907" s="22" t="s">
        <v>1048</v>
      </c>
      <c r="L907" s="2" t="s">
        <v>1075</v>
      </c>
      <c r="M907" s="2" t="s">
        <v>1059</v>
      </c>
      <c r="N907" s="2" t="s">
        <v>1076</v>
      </c>
      <c r="O907" s="2" t="s">
        <v>1098</v>
      </c>
      <c r="P907" s="2" t="str">
        <f t="shared" si="28"/>
        <v>A-Onsite</v>
      </c>
      <c r="Q907" s="2" t="str">
        <f t="shared" si="29"/>
        <v>A-S2_Onsite</v>
      </c>
      <c r="R907" s="2" t="s">
        <v>3476</v>
      </c>
      <c r="S907" s="2" t="s">
        <v>1041</v>
      </c>
      <c r="T907" s="21" t="s">
        <v>3477</v>
      </c>
    </row>
    <row r="908" spans="1:20" x14ac:dyDescent="0.3">
      <c r="A908" s="21" t="s">
        <v>966</v>
      </c>
      <c r="B908" s="21" t="s">
        <v>1054</v>
      </c>
      <c r="C908" s="21" t="s">
        <v>967</v>
      </c>
      <c r="D908" s="21" t="s">
        <v>968</v>
      </c>
      <c r="E908" s="2" t="s">
        <v>3681</v>
      </c>
      <c r="F908" s="21" t="s">
        <v>3482</v>
      </c>
      <c r="G908" s="21" t="s">
        <v>1063</v>
      </c>
      <c r="H908" s="21" t="s">
        <v>3483</v>
      </c>
      <c r="I908" s="21" t="s">
        <v>5484</v>
      </c>
      <c r="J908" s="2" t="s">
        <v>3484</v>
      </c>
      <c r="K908" s="22" t="s">
        <v>1038</v>
      </c>
      <c r="L908" s="2" t="s">
        <v>1075</v>
      </c>
      <c r="M908" s="2" t="s">
        <v>1059</v>
      </c>
      <c r="N908" s="2" t="s">
        <v>1076</v>
      </c>
      <c r="O908" s="2" t="s">
        <v>1098</v>
      </c>
      <c r="P908" s="2" t="str">
        <f t="shared" si="28"/>
        <v>A-Onsite</v>
      </c>
      <c r="Q908" s="2" t="str">
        <f t="shared" si="29"/>
        <v>A-S2_Onsite</v>
      </c>
      <c r="R908" s="2" t="s">
        <v>3476</v>
      </c>
      <c r="S908" s="2" t="s">
        <v>1041</v>
      </c>
      <c r="T908" s="21" t="s">
        <v>3477</v>
      </c>
    </row>
    <row r="909" spans="1:20" x14ac:dyDescent="0.3">
      <c r="A909" s="21" t="s">
        <v>975</v>
      </c>
      <c r="B909" s="21" t="s">
        <v>1054</v>
      </c>
      <c r="C909" s="21" t="s">
        <v>976</v>
      </c>
      <c r="D909" s="21" t="s">
        <v>977</v>
      </c>
      <c r="E909" s="2" t="s">
        <v>3682</v>
      </c>
      <c r="F909" s="21" t="s">
        <v>3473</v>
      </c>
      <c r="G909" s="21" t="s">
        <v>1050</v>
      </c>
      <c r="H909" s="21" t="s">
        <v>3474</v>
      </c>
      <c r="I909" s="21" t="s">
        <v>5485</v>
      </c>
      <c r="J909" s="2" t="s">
        <v>3475</v>
      </c>
      <c r="K909" s="22" t="s">
        <v>1048</v>
      </c>
      <c r="L909" s="2" t="s">
        <v>3489</v>
      </c>
      <c r="M909" s="2" t="s">
        <v>3489</v>
      </c>
      <c r="N909" s="2" t="s">
        <v>3489</v>
      </c>
      <c r="O909" s="2" t="s">
        <v>1098</v>
      </c>
      <c r="P909" s="2" t="str">
        <f t="shared" si="28"/>
        <v>A-Onsite</v>
      </c>
      <c r="Q909" s="2" t="str">
        <f t="shared" si="29"/>
        <v>A-S2_Onsite</v>
      </c>
      <c r="R909" s="2" t="s">
        <v>3476</v>
      </c>
      <c r="S909" s="2" t="s">
        <v>1041</v>
      </c>
      <c r="T909" s="21" t="s">
        <v>3477</v>
      </c>
    </row>
    <row r="910" spans="1:20" x14ac:dyDescent="0.3">
      <c r="A910" s="21" t="s">
        <v>975</v>
      </c>
      <c r="B910" s="21" t="s">
        <v>1054</v>
      </c>
      <c r="C910" s="21" t="s">
        <v>976</v>
      </c>
      <c r="D910" s="21" t="s">
        <v>977</v>
      </c>
      <c r="E910" s="2" t="s">
        <v>3682</v>
      </c>
      <c r="F910" s="21" t="s">
        <v>3478</v>
      </c>
      <c r="G910" s="21" t="s">
        <v>1044</v>
      </c>
      <c r="H910" s="21" t="s">
        <v>1005</v>
      </c>
      <c r="I910" s="21" t="s">
        <v>5486</v>
      </c>
      <c r="J910" s="2" t="s">
        <v>3479</v>
      </c>
      <c r="K910" s="22" t="s">
        <v>1038</v>
      </c>
      <c r="L910" s="2" t="s">
        <v>3489</v>
      </c>
      <c r="M910" s="2" t="s">
        <v>3489</v>
      </c>
      <c r="N910" s="2" t="s">
        <v>3489</v>
      </c>
      <c r="O910" s="2" t="s">
        <v>1098</v>
      </c>
      <c r="P910" s="2" t="str">
        <f t="shared" si="28"/>
        <v>A-Onsite</v>
      </c>
      <c r="Q910" s="2" t="str">
        <f t="shared" si="29"/>
        <v>A-S2_Onsite</v>
      </c>
      <c r="R910" s="2" t="s">
        <v>3476</v>
      </c>
      <c r="S910" s="2" t="s">
        <v>1041</v>
      </c>
      <c r="T910" s="21" t="s">
        <v>3477</v>
      </c>
    </row>
    <row r="911" spans="1:20" x14ac:dyDescent="0.3">
      <c r="A911" s="21" t="s">
        <v>975</v>
      </c>
      <c r="B911" s="21" t="s">
        <v>1054</v>
      </c>
      <c r="C911" s="21" t="s">
        <v>976</v>
      </c>
      <c r="D911" s="21" t="s">
        <v>977</v>
      </c>
      <c r="E911" s="2" t="s">
        <v>3682</v>
      </c>
      <c r="F911" s="21" t="s">
        <v>3480</v>
      </c>
      <c r="G911" s="21" t="s">
        <v>1034</v>
      </c>
      <c r="H911" s="21" t="s">
        <v>997</v>
      </c>
      <c r="I911" s="21" t="s">
        <v>5487</v>
      </c>
      <c r="J911" s="2" t="s">
        <v>3481</v>
      </c>
      <c r="K911" s="22" t="s">
        <v>1048</v>
      </c>
      <c r="L911" s="2" t="s">
        <v>3489</v>
      </c>
      <c r="M911" s="2" t="s">
        <v>3489</v>
      </c>
      <c r="N911" s="2" t="s">
        <v>3489</v>
      </c>
      <c r="O911" s="2" t="s">
        <v>1098</v>
      </c>
      <c r="P911" s="2" t="str">
        <f t="shared" si="28"/>
        <v>A-Onsite</v>
      </c>
      <c r="Q911" s="2" t="str">
        <f t="shared" si="29"/>
        <v>A-S2_Onsite</v>
      </c>
      <c r="R911" s="2" t="s">
        <v>3476</v>
      </c>
      <c r="S911" s="2" t="s">
        <v>1041</v>
      </c>
      <c r="T911" s="21" t="s">
        <v>3477</v>
      </c>
    </row>
    <row r="912" spans="1:20" x14ac:dyDescent="0.3">
      <c r="A912" s="21" t="s">
        <v>975</v>
      </c>
      <c r="B912" s="21" t="s">
        <v>1054</v>
      </c>
      <c r="C912" s="21" t="s">
        <v>976</v>
      </c>
      <c r="D912" s="21" t="s">
        <v>977</v>
      </c>
      <c r="E912" s="2" t="s">
        <v>3682</v>
      </c>
      <c r="F912" s="21" t="s">
        <v>3482</v>
      </c>
      <c r="G912" s="21" t="s">
        <v>1063</v>
      </c>
      <c r="H912" s="21" t="s">
        <v>3483</v>
      </c>
      <c r="I912" s="21" t="s">
        <v>5488</v>
      </c>
      <c r="J912" s="2" t="s">
        <v>3484</v>
      </c>
      <c r="K912" s="22" t="s">
        <v>1038</v>
      </c>
      <c r="L912" s="2" t="s">
        <v>3489</v>
      </c>
      <c r="M912" s="2" t="s">
        <v>3489</v>
      </c>
      <c r="N912" s="2" t="s">
        <v>3489</v>
      </c>
      <c r="O912" s="2" t="s">
        <v>1098</v>
      </c>
      <c r="P912" s="2" t="str">
        <f t="shared" si="28"/>
        <v>A-Onsite</v>
      </c>
      <c r="Q912" s="2" t="str">
        <f t="shared" si="29"/>
        <v>A-S2_Onsite</v>
      </c>
      <c r="R912" s="2" t="s">
        <v>3476</v>
      </c>
      <c r="S912" s="2" t="s">
        <v>1041</v>
      </c>
      <c r="T912" s="21" t="s">
        <v>3477</v>
      </c>
    </row>
    <row r="913" spans="1:20" x14ac:dyDescent="0.3">
      <c r="A913" s="21" t="s">
        <v>978</v>
      </c>
      <c r="B913" s="21" t="s">
        <v>1054</v>
      </c>
      <c r="C913" s="21" t="s">
        <v>979</v>
      </c>
      <c r="D913" s="21" t="s">
        <v>980</v>
      </c>
      <c r="E913" s="2" t="s">
        <v>3683</v>
      </c>
      <c r="F913" s="21" t="s">
        <v>3473</v>
      </c>
      <c r="G913" s="21" t="s">
        <v>1050</v>
      </c>
      <c r="H913" s="21" t="s">
        <v>3474</v>
      </c>
      <c r="I913" s="21" t="s">
        <v>5489</v>
      </c>
      <c r="J913" s="2" t="s">
        <v>3475</v>
      </c>
      <c r="K913" s="22" t="s">
        <v>1048</v>
      </c>
      <c r="L913" s="2" t="s">
        <v>1083</v>
      </c>
      <c r="M913" s="2" t="s">
        <v>1084</v>
      </c>
      <c r="N913" s="2" t="s">
        <v>1085</v>
      </c>
      <c r="O913" s="2" t="s">
        <v>1040</v>
      </c>
      <c r="P913" s="2" t="str">
        <f t="shared" si="28"/>
        <v>P-Onsite</v>
      </c>
      <c r="Q913" s="2" t="str">
        <f t="shared" si="29"/>
        <v>P-S2_Onsite</v>
      </c>
      <c r="R913" s="2" t="s">
        <v>3476</v>
      </c>
      <c r="S913" s="2" t="s">
        <v>1041</v>
      </c>
      <c r="T913" s="21" t="s">
        <v>3477</v>
      </c>
    </row>
    <row r="914" spans="1:20" x14ac:dyDescent="0.3">
      <c r="A914" s="21" t="s">
        <v>978</v>
      </c>
      <c r="B914" s="21" t="s">
        <v>1054</v>
      </c>
      <c r="C914" s="21" t="s">
        <v>979</v>
      </c>
      <c r="D914" s="21" t="s">
        <v>980</v>
      </c>
      <c r="E914" s="2" t="s">
        <v>3683</v>
      </c>
      <c r="F914" s="21" t="s">
        <v>3478</v>
      </c>
      <c r="G914" s="21" t="s">
        <v>1044</v>
      </c>
      <c r="H914" s="21" t="s">
        <v>1005</v>
      </c>
      <c r="I914" s="21" t="s">
        <v>5490</v>
      </c>
      <c r="J914" s="2" t="s">
        <v>3479</v>
      </c>
      <c r="K914" s="22" t="s">
        <v>1038</v>
      </c>
      <c r="L914" s="2" t="s">
        <v>1083</v>
      </c>
      <c r="M914" s="2" t="s">
        <v>1084</v>
      </c>
      <c r="N914" s="2" t="s">
        <v>1085</v>
      </c>
      <c r="O914" s="2" t="s">
        <v>1040</v>
      </c>
      <c r="P914" s="2" t="str">
        <f t="shared" si="28"/>
        <v>P-Onsite</v>
      </c>
      <c r="Q914" s="2" t="str">
        <f t="shared" si="29"/>
        <v>P-S2_Onsite</v>
      </c>
      <c r="R914" s="2" t="s">
        <v>3476</v>
      </c>
      <c r="S914" s="2" t="s">
        <v>1041</v>
      </c>
      <c r="T914" s="21" t="s">
        <v>3477</v>
      </c>
    </row>
    <row r="915" spans="1:20" x14ac:dyDescent="0.3">
      <c r="A915" s="21" t="s">
        <v>978</v>
      </c>
      <c r="B915" s="21" t="s">
        <v>1054</v>
      </c>
      <c r="C915" s="21" t="s">
        <v>979</v>
      </c>
      <c r="D915" s="21" t="s">
        <v>980</v>
      </c>
      <c r="E915" s="2" t="s">
        <v>3683</v>
      </c>
      <c r="F915" s="21" t="s">
        <v>3480</v>
      </c>
      <c r="G915" s="21" t="s">
        <v>1034</v>
      </c>
      <c r="H915" s="21" t="s">
        <v>997</v>
      </c>
      <c r="I915" s="21" t="s">
        <v>5491</v>
      </c>
      <c r="J915" s="2" t="s">
        <v>3481</v>
      </c>
      <c r="K915" s="22" t="s">
        <v>1048</v>
      </c>
      <c r="L915" s="2" t="s">
        <v>1083</v>
      </c>
      <c r="M915" s="2" t="s">
        <v>1084</v>
      </c>
      <c r="N915" s="2" t="s">
        <v>1085</v>
      </c>
      <c r="O915" s="2" t="s">
        <v>1040</v>
      </c>
      <c r="P915" s="2" t="str">
        <f t="shared" si="28"/>
        <v>P-Onsite</v>
      </c>
      <c r="Q915" s="2" t="str">
        <f t="shared" si="29"/>
        <v>P-S2_Onsite</v>
      </c>
      <c r="R915" s="2" t="s">
        <v>3476</v>
      </c>
      <c r="S915" s="2" t="s">
        <v>1041</v>
      </c>
      <c r="T915" s="21" t="s">
        <v>3477</v>
      </c>
    </row>
    <row r="916" spans="1:20" x14ac:dyDescent="0.3">
      <c r="A916" s="21" t="s">
        <v>978</v>
      </c>
      <c r="B916" s="21" t="s">
        <v>1054</v>
      </c>
      <c r="C916" s="21" t="s">
        <v>979</v>
      </c>
      <c r="D916" s="21" t="s">
        <v>980</v>
      </c>
      <c r="E916" s="2" t="s">
        <v>3683</v>
      </c>
      <c r="F916" s="21" t="s">
        <v>3482</v>
      </c>
      <c r="G916" s="21" t="s">
        <v>1063</v>
      </c>
      <c r="H916" s="21" t="s">
        <v>3483</v>
      </c>
      <c r="I916" s="21" t="s">
        <v>5492</v>
      </c>
      <c r="J916" s="2" t="s">
        <v>3484</v>
      </c>
      <c r="K916" s="22" t="s">
        <v>1038</v>
      </c>
      <c r="L916" s="2" t="s">
        <v>1083</v>
      </c>
      <c r="M916" s="2" t="s">
        <v>1084</v>
      </c>
      <c r="N916" s="2" t="s">
        <v>1085</v>
      </c>
      <c r="O916" s="2" t="s">
        <v>1040</v>
      </c>
      <c r="P916" s="2" t="str">
        <f t="shared" si="28"/>
        <v>P-Onsite</v>
      </c>
      <c r="Q916" s="2" t="str">
        <f t="shared" si="29"/>
        <v>P-S2_Onsite</v>
      </c>
      <c r="R916" s="2" t="s">
        <v>3476</v>
      </c>
      <c r="S916" s="2" t="s">
        <v>1041</v>
      </c>
      <c r="T916" s="21" t="s">
        <v>3477</v>
      </c>
    </row>
    <row r="917" spans="1:20" x14ac:dyDescent="0.3">
      <c r="A917" s="21" t="s">
        <v>981</v>
      </c>
      <c r="B917" s="21" t="s">
        <v>1054</v>
      </c>
      <c r="C917" s="21" t="s">
        <v>982</v>
      </c>
      <c r="D917" s="21" t="s">
        <v>983</v>
      </c>
      <c r="E917" s="2" t="s">
        <v>3684</v>
      </c>
      <c r="F917" s="21" t="s">
        <v>3473</v>
      </c>
      <c r="G917" s="21" t="s">
        <v>1050</v>
      </c>
      <c r="H917" s="21" t="s">
        <v>3474</v>
      </c>
      <c r="I917" s="21" t="s">
        <v>5493</v>
      </c>
      <c r="J917" s="2" t="s">
        <v>3475</v>
      </c>
      <c r="K917" s="22" t="s">
        <v>1048</v>
      </c>
      <c r="L917" s="2" t="s">
        <v>1164</v>
      </c>
      <c r="M917" s="2" t="s">
        <v>1059</v>
      </c>
      <c r="N917" s="2" t="s">
        <v>1165</v>
      </c>
      <c r="O917" s="2" t="s">
        <v>1040</v>
      </c>
      <c r="P917" s="2" t="str">
        <f t="shared" si="28"/>
        <v>P-Onsite</v>
      </c>
      <c r="Q917" s="2" t="str">
        <f t="shared" si="29"/>
        <v>P-S2_Onsite</v>
      </c>
      <c r="R917" s="2" t="s">
        <v>3476</v>
      </c>
      <c r="S917" s="2" t="s">
        <v>1041</v>
      </c>
      <c r="T917" s="21" t="s">
        <v>3477</v>
      </c>
    </row>
    <row r="918" spans="1:20" x14ac:dyDescent="0.3">
      <c r="A918" s="21" t="s">
        <v>981</v>
      </c>
      <c r="B918" s="21" t="s">
        <v>1054</v>
      </c>
      <c r="C918" s="21" t="s">
        <v>982</v>
      </c>
      <c r="D918" s="21" t="s">
        <v>983</v>
      </c>
      <c r="E918" s="2" t="s">
        <v>3684</v>
      </c>
      <c r="F918" s="21" t="s">
        <v>3478</v>
      </c>
      <c r="G918" s="21" t="s">
        <v>1044</v>
      </c>
      <c r="H918" s="21" t="s">
        <v>1005</v>
      </c>
      <c r="I918" s="21" t="s">
        <v>5494</v>
      </c>
      <c r="J918" s="2" t="s">
        <v>3479</v>
      </c>
      <c r="K918" s="22" t="s">
        <v>1038</v>
      </c>
      <c r="L918" s="2" t="s">
        <v>1164</v>
      </c>
      <c r="M918" s="2" t="s">
        <v>1059</v>
      </c>
      <c r="N918" s="2" t="s">
        <v>1165</v>
      </c>
      <c r="O918" s="2" t="s">
        <v>1040</v>
      </c>
      <c r="P918" s="2" t="str">
        <f t="shared" si="28"/>
        <v>P-Onsite</v>
      </c>
      <c r="Q918" s="2" t="str">
        <f t="shared" si="29"/>
        <v>P-S2_Onsite</v>
      </c>
      <c r="R918" s="2" t="s">
        <v>3476</v>
      </c>
      <c r="S918" s="2" t="s">
        <v>1041</v>
      </c>
      <c r="T918" s="21" t="s">
        <v>3477</v>
      </c>
    </row>
    <row r="919" spans="1:20" x14ac:dyDescent="0.3">
      <c r="A919" s="21" t="s">
        <v>981</v>
      </c>
      <c r="B919" s="21" t="s">
        <v>1054</v>
      </c>
      <c r="C919" s="21" t="s">
        <v>982</v>
      </c>
      <c r="D919" s="21" t="s">
        <v>983</v>
      </c>
      <c r="E919" s="2" t="s">
        <v>3684</v>
      </c>
      <c r="F919" s="21" t="s">
        <v>3480</v>
      </c>
      <c r="G919" s="21" t="s">
        <v>1034</v>
      </c>
      <c r="H919" s="21" t="s">
        <v>997</v>
      </c>
      <c r="I919" s="21" t="s">
        <v>5495</v>
      </c>
      <c r="J919" s="2" t="s">
        <v>3481</v>
      </c>
      <c r="K919" s="22" t="s">
        <v>1048</v>
      </c>
      <c r="L919" s="2" t="s">
        <v>1164</v>
      </c>
      <c r="M919" s="2" t="s">
        <v>1059</v>
      </c>
      <c r="N919" s="2" t="s">
        <v>1165</v>
      </c>
      <c r="O919" s="2" t="s">
        <v>1040</v>
      </c>
      <c r="P919" s="2" t="str">
        <f t="shared" si="28"/>
        <v>P-Onsite</v>
      </c>
      <c r="Q919" s="2" t="str">
        <f t="shared" si="29"/>
        <v>P-S2_Onsite</v>
      </c>
      <c r="R919" s="2" t="s">
        <v>3476</v>
      </c>
      <c r="S919" s="2" t="s">
        <v>1041</v>
      </c>
      <c r="T919" s="21" t="s">
        <v>3477</v>
      </c>
    </row>
    <row r="920" spans="1:20" x14ac:dyDescent="0.3">
      <c r="A920" s="21" t="s">
        <v>981</v>
      </c>
      <c r="B920" s="21" t="s">
        <v>1054</v>
      </c>
      <c r="C920" s="21" t="s">
        <v>982</v>
      </c>
      <c r="D920" s="21" t="s">
        <v>983</v>
      </c>
      <c r="E920" s="2" t="s">
        <v>3684</v>
      </c>
      <c r="F920" s="21" t="s">
        <v>3482</v>
      </c>
      <c r="G920" s="21" t="s">
        <v>1063</v>
      </c>
      <c r="H920" s="21" t="s">
        <v>3483</v>
      </c>
      <c r="I920" s="21" t="s">
        <v>5496</v>
      </c>
      <c r="J920" s="2" t="s">
        <v>3484</v>
      </c>
      <c r="K920" s="22" t="s">
        <v>1038</v>
      </c>
      <c r="L920" s="2" t="s">
        <v>1164</v>
      </c>
      <c r="M920" s="2" t="s">
        <v>1059</v>
      </c>
      <c r="N920" s="2" t="s">
        <v>1165</v>
      </c>
      <c r="O920" s="2" t="s">
        <v>1040</v>
      </c>
      <c r="P920" s="2" t="str">
        <f t="shared" si="28"/>
        <v>P-Onsite</v>
      </c>
      <c r="Q920" s="2" t="str">
        <f t="shared" si="29"/>
        <v>P-S2_Onsite</v>
      </c>
      <c r="R920" s="2" t="s">
        <v>3476</v>
      </c>
      <c r="S920" s="2" t="s">
        <v>1041</v>
      </c>
      <c r="T920" s="21" t="s">
        <v>3477</v>
      </c>
    </row>
    <row r="921" spans="1:20" x14ac:dyDescent="0.3">
      <c r="A921" s="21" t="s">
        <v>984</v>
      </c>
      <c r="B921" s="21" t="s">
        <v>1054</v>
      </c>
      <c r="C921" s="21" t="s">
        <v>985</v>
      </c>
      <c r="D921" s="21" t="s">
        <v>986</v>
      </c>
      <c r="E921" s="2" t="s">
        <v>3685</v>
      </c>
      <c r="F921" s="21" t="s">
        <v>3478</v>
      </c>
      <c r="G921" s="21" t="s">
        <v>1044</v>
      </c>
      <c r="H921" s="21" t="s">
        <v>1005</v>
      </c>
      <c r="I921" s="21" t="s">
        <v>5497</v>
      </c>
      <c r="J921" s="2" t="s">
        <v>3479</v>
      </c>
      <c r="K921" s="22" t="s">
        <v>1038</v>
      </c>
      <c r="L921" s="2" t="s">
        <v>1075</v>
      </c>
      <c r="M921" s="2" t="s">
        <v>1059</v>
      </c>
      <c r="N921" s="2" t="s">
        <v>1076</v>
      </c>
      <c r="O921" s="2" t="s">
        <v>1040</v>
      </c>
      <c r="P921" s="2" t="str">
        <f t="shared" si="28"/>
        <v>P-Onsite</v>
      </c>
      <c r="Q921" s="2" t="str">
        <f t="shared" si="29"/>
        <v>P-S2_Onsite</v>
      </c>
      <c r="R921" s="2" t="s">
        <v>3476</v>
      </c>
      <c r="S921" s="2" t="s">
        <v>1041</v>
      </c>
      <c r="T921" s="21" t="s">
        <v>3477</v>
      </c>
    </row>
    <row r="922" spans="1:20" x14ac:dyDescent="0.3">
      <c r="A922" s="21" t="s">
        <v>984</v>
      </c>
      <c r="B922" s="21" t="s">
        <v>1054</v>
      </c>
      <c r="C922" s="21" t="s">
        <v>985</v>
      </c>
      <c r="D922" s="21" t="s">
        <v>986</v>
      </c>
      <c r="E922" s="2" t="s">
        <v>3685</v>
      </c>
      <c r="F922" s="21" t="s">
        <v>3482</v>
      </c>
      <c r="G922" s="21" t="s">
        <v>1063</v>
      </c>
      <c r="H922" s="21" t="s">
        <v>3483</v>
      </c>
      <c r="I922" s="21" t="s">
        <v>5498</v>
      </c>
      <c r="J922" s="2" t="s">
        <v>3484</v>
      </c>
      <c r="K922" s="22" t="s">
        <v>1038</v>
      </c>
      <c r="L922" s="2" t="s">
        <v>1075</v>
      </c>
      <c r="M922" s="2" t="s">
        <v>1059</v>
      </c>
      <c r="N922" s="2" t="s">
        <v>1076</v>
      </c>
      <c r="O922" s="2" t="s">
        <v>1098</v>
      </c>
      <c r="P922" s="2" t="str">
        <f t="shared" si="28"/>
        <v>A-Onsite</v>
      </c>
      <c r="Q922" s="2" t="str">
        <f t="shared" si="29"/>
        <v>A-S2_Onsite</v>
      </c>
      <c r="R922" s="2" t="s">
        <v>3476</v>
      </c>
      <c r="S922" s="2" t="s">
        <v>1041</v>
      </c>
      <c r="T922" s="21" t="s">
        <v>3477</v>
      </c>
    </row>
    <row r="923" spans="1:20" x14ac:dyDescent="0.3">
      <c r="A923" s="21" t="s">
        <v>984</v>
      </c>
      <c r="B923" s="21" t="s">
        <v>1054</v>
      </c>
      <c r="C923" s="21" t="s">
        <v>985</v>
      </c>
      <c r="D923" s="21" t="s">
        <v>986</v>
      </c>
      <c r="E923" s="2" t="s">
        <v>3685</v>
      </c>
      <c r="F923" s="21" t="s">
        <v>3480</v>
      </c>
      <c r="G923" s="21" t="s">
        <v>1034</v>
      </c>
      <c r="H923" s="21" t="s">
        <v>997</v>
      </c>
      <c r="I923" s="21" t="s">
        <v>5499</v>
      </c>
      <c r="J923" s="2" t="s">
        <v>3481</v>
      </c>
      <c r="K923" s="22" t="s">
        <v>1048</v>
      </c>
      <c r="L923" s="2" t="s">
        <v>1075</v>
      </c>
      <c r="M923" s="2" t="s">
        <v>1059</v>
      </c>
      <c r="N923" s="2" t="s">
        <v>1076</v>
      </c>
      <c r="O923" s="2" t="s">
        <v>1098</v>
      </c>
      <c r="P923" s="2" t="str">
        <f t="shared" si="28"/>
        <v>A-Onsite</v>
      </c>
      <c r="Q923" s="2" t="str">
        <f t="shared" si="29"/>
        <v>A-S2_Onsite</v>
      </c>
      <c r="R923" s="2" t="s">
        <v>3476</v>
      </c>
      <c r="S923" s="2" t="s">
        <v>1041</v>
      </c>
      <c r="T923" s="21" t="s">
        <v>3477</v>
      </c>
    </row>
    <row r="924" spans="1:20" x14ac:dyDescent="0.3">
      <c r="A924" s="21" t="s">
        <v>3686</v>
      </c>
      <c r="B924" s="21" t="s">
        <v>1054</v>
      </c>
      <c r="C924" s="21" t="s">
        <v>3687</v>
      </c>
      <c r="D924" s="21" t="s">
        <v>3688</v>
      </c>
      <c r="E924" s="2" t="s">
        <v>3689</v>
      </c>
      <c r="F924" s="21" t="s">
        <v>3690</v>
      </c>
      <c r="G924" s="21" t="s">
        <v>1593</v>
      </c>
      <c r="H924" s="21" t="s">
        <v>3691</v>
      </c>
      <c r="I924" s="21" t="s">
        <v>5500</v>
      </c>
      <c r="J924" s="2" t="s">
        <v>3692</v>
      </c>
      <c r="K924" s="22" t="s">
        <v>1610</v>
      </c>
      <c r="L924" s="2" t="s">
        <v>1300</v>
      </c>
      <c r="M924" s="2" t="s">
        <v>1059</v>
      </c>
      <c r="N924" s="2" t="s">
        <v>1375</v>
      </c>
      <c r="O924" s="2" t="s">
        <v>1040</v>
      </c>
      <c r="P924" s="2" t="str">
        <f t="shared" si="28"/>
        <v>P-Onsite</v>
      </c>
      <c r="Q924" s="2" t="str">
        <f t="shared" si="29"/>
        <v>P-S2_Onsite</v>
      </c>
      <c r="R924" s="2" t="s">
        <v>3476</v>
      </c>
      <c r="S924" s="2" t="s">
        <v>1041</v>
      </c>
      <c r="T924" s="21" t="s">
        <v>3693</v>
      </c>
    </row>
    <row r="925" spans="1:20" x14ac:dyDescent="0.3">
      <c r="A925" s="21" t="s">
        <v>3686</v>
      </c>
      <c r="B925" s="21" t="s">
        <v>1054</v>
      </c>
      <c r="C925" s="21" t="s">
        <v>3687</v>
      </c>
      <c r="D925" s="21" t="s">
        <v>3688</v>
      </c>
      <c r="E925" s="2" t="s">
        <v>3689</v>
      </c>
      <c r="F925" s="21" t="s">
        <v>3694</v>
      </c>
      <c r="G925" s="21" t="s">
        <v>1598</v>
      </c>
      <c r="H925" s="21" t="s">
        <v>3695</v>
      </c>
      <c r="I925" s="21" t="s">
        <v>5501</v>
      </c>
      <c r="J925" s="2" t="s">
        <v>3481</v>
      </c>
      <c r="K925" s="22" t="s">
        <v>1048</v>
      </c>
      <c r="L925" s="2" t="s">
        <v>1300</v>
      </c>
      <c r="M925" s="2" t="s">
        <v>1059</v>
      </c>
      <c r="N925" s="2" t="s">
        <v>1375</v>
      </c>
      <c r="O925" s="2" t="s">
        <v>1040</v>
      </c>
      <c r="P925" s="2" t="str">
        <f t="shared" si="28"/>
        <v>P-Onsite</v>
      </c>
      <c r="Q925" s="2" t="str">
        <f t="shared" si="29"/>
        <v>P-S2_Onsite</v>
      </c>
      <c r="R925" s="2" t="s">
        <v>3476</v>
      </c>
      <c r="S925" s="2" t="s">
        <v>1041</v>
      </c>
      <c r="T925" s="21" t="s">
        <v>3693</v>
      </c>
    </row>
    <row r="926" spans="1:20" x14ac:dyDescent="0.3">
      <c r="A926" s="21" t="s">
        <v>3686</v>
      </c>
      <c r="B926" s="21" t="s">
        <v>1054</v>
      </c>
      <c r="C926" s="21" t="s">
        <v>3687</v>
      </c>
      <c r="D926" s="21" t="s">
        <v>3688</v>
      </c>
      <c r="E926" s="2" t="s">
        <v>3689</v>
      </c>
      <c r="F926" s="21" t="s">
        <v>3696</v>
      </c>
      <c r="G926" s="21" t="s">
        <v>1606</v>
      </c>
      <c r="H926" s="21" t="s">
        <v>3697</v>
      </c>
      <c r="I926" s="21" t="s">
        <v>5502</v>
      </c>
      <c r="J926" s="2" t="s">
        <v>3484</v>
      </c>
      <c r="K926" s="22" t="s">
        <v>1038</v>
      </c>
      <c r="L926" s="2" t="s">
        <v>1300</v>
      </c>
      <c r="M926" s="2" t="s">
        <v>1059</v>
      </c>
      <c r="N926" s="2" t="s">
        <v>1375</v>
      </c>
      <c r="O926" s="2" t="s">
        <v>1040</v>
      </c>
      <c r="P926" s="2" t="str">
        <f t="shared" si="28"/>
        <v>P-Onsite</v>
      </c>
      <c r="Q926" s="2" t="str">
        <f t="shared" si="29"/>
        <v>P-S2_Onsite</v>
      </c>
      <c r="R926" s="2" t="s">
        <v>3476</v>
      </c>
      <c r="S926" s="2" t="s">
        <v>1041</v>
      </c>
      <c r="T926" s="21" t="s">
        <v>3693</v>
      </c>
    </row>
    <row r="927" spans="1:20" x14ac:dyDescent="0.3">
      <c r="A927" s="21" t="s">
        <v>3686</v>
      </c>
      <c r="B927" s="21" t="s">
        <v>1054</v>
      </c>
      <c r="C927" s="21" t="s">
        <v>3687</v>
      </c>
      <c r="D927" s="21" t="s">
        <v>3688</v>
      </c>
      <c r="E927" s="2" t="s">
        <v>3689</v>
      </c>
      <c r="F927" s="21" t="s">
        <v>3698</v>
      </c>
      <c r="G927" s="21" t="s">
        <v>1613</v>
      </c>
      <c r="H927" s="21" t="s">
        <v>3699</v>
      </c>
      <c r="I927" s="21" t="s">
        <v>5503</v>
      </c>
      <c r="J927" s="2" t="s">
        <v>3479</v>
      </c>
      <c r="K927" s="22" t="s">
        <v>1038</v>
      </c>
      <c r="L927" s="2" t="s">
        <v>1300</v>
      </c>
      <c r="M927" s="2" t="s">
        <v>1059</v>
      </c>
      <c r="N927" s="2" t="s">
        <v>1375</v>
      </c>
      <c r="O927" s="2" t="s">
        <v>1040</v>
      </c>
      <c r="P927" s="2" t="str">
        <f t="shared" si="28"/>
        <v>P-Onsite</v>
      </c>
      <c r="Q927" s="2" t="str">
        <f t="shared" si="29"/>
        <v>P-S2_Onsite</v>
      </c>
      <c r="R927" s="2" t="s">
        <v>3476</v>
      </c>
      <c r="S927" s="2" t="s">
        <v>1041</v>
      </c>
      <c r="T927" s="21" t="s">
        <v>3693</v>
      </c>
    </row>
    <row r="928" spans="1:20" x14ac:dyDescent="0.3">
      <c r="A928" s="21" t="s">
        <v>3686</v>
      </c>
      <c r="B928" s="21" t="s">
        <v>1054</v>
      </c>
      <c r="C928" s="21" t="s">
        <v>3687</v>
      </c>
      <c r="D928" s="21" t="s">
        <v>3688</v>
      </c>
      <c r="E928" s="2" t="s">
        <v>3689</v>
      </c>
      <c r="F928" s="21" t="s">
        <v>3700</v>
      </c>
      <c r="G928" s="21" t="s">
        <v>1631</v>
      </c>
      <c r="H928" s="21" t="s">
        <v>3701</v>
      </c>
      <c r="I928" s="21" t="s">
        <v>5504</v>
      </c>
      <c r="J928" s="2" t="s">
        <v>3475</v>
      </c>
      <c r="K928" s="22" t="s">
        <v>1048</v>
      </c>
      <c r="L928" s="2" t="s">
        <v>1300</v>
      </c>
      <c r="M928" s="2" t="s">
        <v>1059</v>
      </c>
      <c r="N928" s="2" t="s">
        <v>1375</v>
      </c>
      <c r="O928" s="2" t="s">
        <v>1040</v>
      </c>
      <c r="P928" s="2" t="str">
        <f t="shared" si="28"/>
        <v>P-Onsite</v>
      </c>
      <c r="Q928" s="2" t="str">
        <f t="shared" si="29"/>
        <v>P-S2_Onsite</v>
      </c>
      <c r="R928" s="2" t="s">
        <v>3476</v>
      </c>
      <c r="S928" s="2" t="s">
        <v>1041</v>
      </c>
      <c r="T928" s="21" t="s">
        <v>3693</v>
      </c>
    </row>
    <row r="929" spans="1:20" x14ac:dyDescent="0.3">
      <c r="A929" s="21" t="s">
        <v>1588</v>
      </c>
      <c r="B929" s="21" t="s">
        <v>1054</v>
      </c>
      <c r="C929" s="21" t="s">
        <v>1589</v>
      </c>
      <c r="D929" s="21" t="s">
        <v>1590</v>
      </c>
      <c r="E929" s="2" t="s">
        <v>1591</v>
      </c>
      <c r="F929" s="21" t="s">
        <v>3696</v>
      </c>
      <c r="G929" s="21" t="s">
        <v>1606</v>
      </c>
      <c r="H929" s="21" t="s">
        <v>3697</v>
      </c>
      <c r="I929" s="21" t="s">
        <v>5505</v>
      </c>
      <c r="J929" s="2" t="s">
        <v>3484</v>
      </c>
      <c r="K929" s="22" t="s">
        <v>1038</v>
      </c>
      <c r="L929" s="2" t="s">
        <v>1300</v>
      </c>
      <c r="M929" s="2" t="s">
        <v>1059</v>
      </c>
      <c r="N929" s="2" t="s">
        <v>1375</v>
      </c>
      <c r="O929" s="2" t="s">
        <v>1040</v>
      </c>
      <c r="P929" s="2" t="str">
        <f t="shared" si="28"/>
        <v>P-Onsite</v>
      </c>
      <c r="Q929" s="2" t="str">
        <f t="shared" si="29"/>
        <v>P-S2_Onsite</v>
      </c>
      <c r="R929" s="2" t="s">
        <v>3476</v>
      </c>
      <c r="S929" s="2" t="s">
        <v>1041</v>
      </c>
      <c r="T929" s="21" t="s">
        <v>3693</v>
      </c>
    </row>
    <row r="930" spans="1:20" x14ac:dyDescent="0.3">
      <c r="A930" s="21" t="s">
        <v>1588</v>
      </c>
      <c r="B930" s="21" t="s">
        <v>1054</v>
      </c>
      <c r="C930" s="21" t="s">
        <v>1589</v>
      </c>
      <c r="D930" s="21" t="s">
        <v>1590</v>
      </c>
      <c r="E930" s="2" t="s">
        <v>1591</v>
      </c>
      <c r="F930" s="21" t="s">
        <v>3698</v>
      </c>
      <c r="G930" s="21" t="s">
        <v>1613</v>
      </c>
      <c r="H930" s="21" t="s">
        <v>3699</v>
      </c>
      <c r="I930" s="21" t="s">
        <v>5506</v>
      </c>
      <c r="J930" s="2" t="s">
        <v>3479</v>
      </c>
      <c r="K930" s="22" t="s">
        <v>1038</v>
      </c>
      <c r="L930" s="2" t="s">
        <v>1300</v>
      </c>
      <c r="M930" s="2" t="s">
        <v>1059</v>
      </c>
      <c r="N930" s="2" t="s">
        <v>1375</v>
      </c>
      <c r="O930" s="2" t="s">
        <v>1040</v>
      </c>
      <c r="P930" s="2" t="str">
        <f t="shared" si="28"/>
        <v>P-Onsite</v>
      </c>
      <c r="Q930" s="2" t="str">
        <f t="shared" si="29"/>
        <v>P-S2_Onsite</v>
      </c>
      <c r="R930" s="2" t="s">
        <v>3476</v>
      </c>
      <c r="S930" s="2" t="s">
        <v>1041</v>
      </c>
      <c r="T930" s="21" t="s">
        <v>3693</v>
      </c>
    </row>
    <row r="931" spans="1:20" x14ac:dyDescent="0.3">
      <c r="A931" s="21" t="s">
        <v>1588</v>
      </c>
      <c r="B931" s="21" t="s">
        <v>1054</v>
      </c>
      <c r="C931" s="21" t="s">
        <v>1589</v>
      </c>
      <c r="D931" s="21" t="s">
        <v>1590</v>
      </c>
      <c r="E931" s="2" t="s">
        <v>1591</v>
      </c>
      <c r="F931" s="21" t="s">
        <v>3700</v>
      </c>
      <c r="G931" s="21" t="s">
        <v>1631</v>
      </c>
      <c r="H931" s="21" t="s">
        <v>3701</v>
      </c>
      <c r="I931" s="21" t="s">
        <v>5507</v>
      </c>
      <c r="J931" s="2" t="s">
        <v>3475</v>
      </c>
      <c r="K931" s="22" t="s">
        <v>1048</v>
      </c>
      <c r="L931" s="2" t="s">
        <v>1300</v>
      </c>
      <c r="M931" s="2" t="s">
        <v>1059</v>
      </c>
      <c r="N931" s="2" t="s">
        <v>1375</v>
      </c>
      <c r="O931" s="2" t="s">
        <v>1040</v>
      </c>
      <c r="P931" s="2" t="str">
        <f t="shared" si="28"/>
        <v>P-Onsite</v>
      </c>
      <c r="Q931" s="2" t="str">
        <f t="shared" si="29"/>
        <v>P-S2_Onsite</v>
      </c>
      <c r="R931" s="2" t="s">
        <v>3476</v>
      </c>
      <c r="S931" s="2" t="s">
        <v>1041</v>
      </c>
      <c r="T931" s="21" t="s">
        <v>3693</v>
      </c>
    </row>
    <row r="932" spans="1:20" x14ac:dyDescent="0.3">
      <c r="A932" s="21" t="s">
        <v>3702</v>
      </c>
      <c r="B932" s="21" t="s">
        <v>1054</v>
      </c>
      <c r="C932" s="21" t="s">
        <v>3703</v>
      </c>
      <c r="D932" s="21" t="s">
        <v>3704</v>
      </c>
      <c r="E932" s="2" t="s">
        <v>3705</v>
      </c>
      <c r="F932" s="21" t="s">
        <v>3690</v>
      </c>
      <c r="G932" s="21" t="s">
        <v>1593</v>
      </c>
      <c r="H932" s="21" t="s">
        <v>3691</v>
      </c>
      <c r="I932" s="21" t="s">
        <v>5508</v>
      </c>
      <c r="J932" s="2" t="s">
        <v>3692</v>
      </c>
      <c r="K932" s="22" t="s">
        <v>1610</v>
      </c>
      <c r="L932" s="2" t="s">
        <v>1164</v>
      </c>
      <c r="M932" s="2" t="s">
        <v>1059</v>
      </c>
      <c r="N932" s="2" t="s">
        <v>1165</v>
      </c>
      <c r="O932" s="2" t="s">
        <v>1040</v>
      </c>
      <c r="P932" s="2" t="str">
        <f t="shared" si="28"/>
        <v>P-Onsite</v>
      </c>
      <c r="Q932" s="2" t="str">
        <f t="shared" si="29"/>
        <v>P-S2_Onsite</v>
      </c>
      <c r="R932" s="2" t="s">
        <v>3476</v>
      </c>
      <c r="S932" s="2" t="s">
        <v>1041</v>
      </c>
      <c r="T932" s="21" t="s">
        <v>3693</v>
      </c>
    </row>
    <row r="933" spans="1:20" x14ac:dyDescent="0.3">
      <c r="A933" s="21" t="s">
        <v>3702</v>
      </c>
      <c r="B933" s="21" t="s">
        <v>1054</v>
      </c>
      <c r="C933" s="21" t="s">
        <v>3703</v>
      </c>
      <c r="D933" s="21" t="s">
        <v>3704</v>
      </c>
      <c r="E933" s="2" t="s">
        <v>3705</v>
      </c>
      <c r="F933" s="21" t="s">
        <v>3694</v>
      </c>
      <c r="G933" s="21" t="s">
        <v>1598</v>
      </c>
      <c r="H933" s="21" t="s">
        <v>3695</v>
      </c>
      <c r="I933" s="21" t="s">
        <v>5509</v>
      </c>
      <c r="J933" s="2" t="s">
        <v>3481</v>
      </c>
      <c r="K933" s="22" t="s">
        <v>1048</v>
      </c>
      <c r="L933" s="2" t="s">
        <v>1164</v>
      </c>
      <c r="M933" s="2" t="s">
        <v>1059</v>
      </c>
      <c r="N933" s="2" t="s">
        <v>1165</v>
      </c>
      <c r="O933" s="2" t="s">
        <v>1040</v>
      </c>
      <c r="P933" s="2" t="str">
        <f t="shared" si="28"/>
        <v>P-Onsite</v>
      </c>
      <c r="Q933" s="2" t="str">
        <f t="shared" si="29"/>
        <v>P-S2_Onsite</v>
      </c>
      <c r="R933" s="2" t="s">
        <v>3476</v>
      </c>
      <c r="S933" s="2" t="s">
        <v>1041</v>
      </c>
      <c r="T933" s="21" t="s">
        <v>3693</v>
      </c>
    </row>
    <row r="934" spans="1:20" x14ac:dyDescent="0.3">
      <c r="A934" s="21" t="s">
        <v>3702</v>
      </c>
      <c r="B934" s="21" t="s">
        <v>1054</v>
      </c>
      <c r="C934" s="21" t="s">
        <v>3703</v>
      </c>
      <c r="D934" s="21" t="s">
        <v>3704</v>
      </c>
      <c r="E934" s="2" t="s">
        <v>3705</v>
      </c>
      <c r="F934" s="21" t="s">
        <v>3696</v>
      </c>
      <c r="G934" s="21" t="s">
        <v>1606</v>
      </c>
      <c r="H934" s="21" t="s">
        <v>3697</v>
      </c>
      <c r="I934" s="21" t="s">
        <v>5510</v>
      </c>
      <c r="J934" s="2" t="s">
        <v>3484</v>
      </c>
      <c r="K934" s="22" t="s">
        <v>1038</v>
      </c>
      <c r="L934" s="2" t="s">
        <v>1164</v>
      </c>
      <c r="M934" s="2" t="s">
        <v>1059</v>
      </c>
      <c r="N934" s="2" t="s">
        <v>1165</v>
      </c>
      <c r="O934" s="2" t="s">
        <v>1040</v>
      </c>
      <c r="P934" s="2" t="str">
        <f t="shared" si="28"/>
        <v>P-Onsite</v>
      </c>
      <c r="Q934" s="2" t="str">
        <f t="shared" si="29"/>
        <v>P-S2_Onsite</v>
      </c>
      <c r="R934" s="2" t="s">
        <v>3476</v>
      </c>
      <c r="S934" s="2" t="s">
        <v>1041</v>
      </c>
      <c r="T934" s="21" t="s">
        <v>3693</v>
      </c>
    </row>
    <row r="935" spans="1:20" x14ac:dyDescent="0.3">
      <c r="A935" s="21" t="s">
        <v>3702</v>
      </c>
      <c r="B935" s="21" t="s">
        <v>1054</v>
      </c>
      <c r="C935" s="21" t="s">
        <v>3703</v>
      </c>
      <c r="D935" s="21" t="s">
        <v>3704</v>
      </c>
      <c r="E935" s="2" t="s">
        <v>3705</v>
      </c>
      <c r="F935" s="21" t="s">
        <v>3698</v>
      </c>
      <c r="G935" s="21" t="s">
        <v>1613</v>
      </c>
      <c r="H935" s="21" t="s">
        <v>3699</v>
      </c>
      <c r="I935" s="21" t="s">
        <v>5511</v>
      </c>
      <c r="J935" s="2" t="s">
        <v>3479</v>
      </c>
      <c r="K935" s="22" t="s">
        <v>1038</v>
      </c>
      <c r="L935" s="2" t="s">
        <v>1164</v>
      </c>
      <c r="M935" s="2" t="s">
        <v>1059</v>
      </c>
      <c r="N935" s="2" t="s">
        <v>1165</v>
      </c>
      <c r="O935" s="2" t="s">
        <v>1040</v>
      </c>
      <c r="P935" s="2" t="str">
        <f t="shared" si="28"/>
        <v>P-Onsite</v>
      </c>
      <c r="Q935" s="2" t="str">
        <f t="shared" si="29"/>
        <v>P-S2_Onsite</v>
      </c>
      <c r="R935" s="2" t="s">
        <v>3476</v>
      </c>
      <c r="S935" s="2" t="s">
        <v>1041</v>
      </c>
      <c r="T935" s="21" t="s">
        <v>3693</v>
      </c>
    </row>
    <row r="936" spans="1:20" x14ac:dyDescent="0.3">
      <c r="A936" s="21" t="s">
        <v>3702</v>
      </c>
      <c r="B936" s="21" t="s">
        <v>1054</v>
      </c>
      <c r="C936" s="21" t="s">
        <v>3703</v>
      </c>
      <c r="D936" s="21" t="s">
        <v>3704</v>
      </c>
      <c r="E936" s="2" t="s">
        <v>3705</v>
      </c>
      <c r="F936" s="21" t="s">
        <v>3700</v>
      </c>
      <c r="G936" s="21" t="s">
        <v>1631</v>
      </c>
      <c r="H936" s="21" t="s">
        <v>3701</v>
      </c>
      <c r="I936" s="21" t="s">
        <v>5512</v>
      </c>
      <c r="J936" s="2" t="s">
        <v>3475</v>
      </c>
      <c r="K936" s="22" t="s">
        <v>1048</v>
      </c>
      <c r="L936" s="2" t="s">
        <v>1164</v>
      </c>
      <c r="M936" s="2" t="s">
        <v>1059</v>
      </c>
      <c r="N936" s="2" t="s">
        <v>1165</v>
      </c>
      <c r="O936" s="2" t="s">
        <v>1040</v>
      </c>
      <c r="P936" s="2" t="str">
        <f t="shared" si="28"/>
        <v>P-Onsite</v>
      </c>
      <c r="Q936" s="2" t="str">
        <f t="shared" si="29"/>
        <v>P-S2_Onsite</v>
      </c>
      <c r="R936" s="2" t="s">
        <v>3476</v>
      </c>
      <c r="S936" s="2" t="s">
        <v>1041</v>
      </c>
      <c r="T936" s="21" t="s">
        <v>3693</v>
      </c>
    </row>
    <row r="937" spans="1:20" x14ac:dyDescent="0.3">
      <c r="A937" s="21" t="s">
        <v>3706</v>
      </c>
      <c r="B937" s="21" t="s">
        <v>1054</v>
      </c>
      <c r="C937" s="21" t="s">
        <v>3707</v>
      </c>
      <c r="D937" s="21" t="s">
        <v>3708</v>
      </c>
      <c r="E937" s="2" t="s">
        <v>3709</v>
      </c>
      <c r="F937" s="21" t="s">
        <v>3690</v>
      </c>
      <c r="G937" s="21" t="s">
        <v>1593</v>
      </c>
      <c r="H937" s="21" t="s">
        <v>3691</v>
      </c>
      <c r="I937" s="21" t="s">
        <v>5513</v>
      </c>
      <c r="J937" s="2" t="s">
        <v>3692</v>
      </c>
      <c r="K937" s="22" t="s">
        <v>1610</v>
      </c>
      <c r="L937" s="2" t="s">
        <v>1300</v>
      </c>
      <c r="M937" s="2" t="s">
        <v>1059</v>
      </c>
      <c r="N937" s="2" t="s">
        <v>1375</v>
      </c>
      <c r="O937" s="2" t="s">
        <v>1040</v>
      </c>
      <c r="P937" s="2" t="str">
        <f t="shared" si="28"/>
        <v>P-Onsite</v>
      </c>
      <c r="Q937" s="2" t="str">
        <f t="shared" si="29"/>
        <v>P-S2_Onsite</v>
      </c>
      <c r="R937" s="2" t="s">
        <v>3476</v>
      </c>
      <c r="S937" s="2" t="s">
        <v>1041</v>
      </c>
      <c r="T937" s="21" t="s">
        <v>3693</v>
      </c>
    </row>
    <row r="938" spans="1:20" x14ac:dyDescent="0.3">
      <c r="A938" s="21" t="s">
        <v>3706</v>
      </c>
      <c r="B938" s="21" t="s">
        <v>1054</v>
      </c>
      <c r="C938" s="21" t="s">
        <v>3707</v>
      </c>
      <c r="D938" s="21" t="s">
        <v>3708</v>
      </c>
      <c r="E938" s="2" t="s">
        <v>3709</v>
      </c>
      <c r="F938" s="21" t="s">
        <v>3694</v>
      </c>
      <c r="G938" s="21" t="s">
        <v>1598</v>
      </c>
      <c r="H938" s="21" t="s">
        <v>3695</v>
      </c>
      <c r="I938" s="21" t="s">
        <v>5514</v>
      </c>
      <c r="J938" s="2" t="s">
        <v>3481</v>
      </c>
      <c r="K938" s="22" t="s">
        <v>1048</v>
      </c>
      <c r="L938" s="2" t="s">
        <v>1300</v>
      </c>
      <c r="M938" s="2" t="s">
        <v>1059</v>
      </c>
      <c r="N938" s="2" t="s">
        <v>1375</v>
      </c>
      <c r="O938" s="2" t="s">
        <v>1040</v>
      </c>
      <c r="P938" s="2" t="str">
        <f t="shared" si="28"/>
        <v>P-Onsite</v>
      </c>
      <c r="Q938" s="2" t="str">
        <f t="shared" si="29"/>
        <v>P-S2_Onsite</v>
      </c>
      <c r="R938" s="2" t="s">
        <v>3476</v>
      </c>
      <c r="S938" s="2" t="s">
        <v>1041</v>
      </c>
      <c r="T938" s="21" t="s">
        <v>3693</v>
      </c>
    </row>
    <row r="939" spans="1:20" x14ac:dyDescent="0.3">
      <c r="A939" s="21" t="s">
        <v>3706</v>
      </c>
      <c r="B939" s="21" t="s">
        <v>1054</v>
      </c>
      <c r="C939" s="21" t="s">
        <v>3707</v>
      </c>
      <c r="D939" s="21" t="s">
        <v>3708</v>
      </c>
      <c r="E939" s="2" t="s">
        <v>3709</v>
      </c>
      <c r="F939" s="21" t="s">
        <v>3696</v>
      </c>
      <c r="G939" s="21" t="s">
        <v>1606</v>
      </c>
      <c r="H939" s="21" t="s">
        <v>3697</v>
      </c>
      <c r="I939" s="21" t="s">
        <v>5515</v>
      </c>
      <c r="J939" s="2" t="s">
        <v>3484</v>
      </c>
      <c r="K939" s="22" t="s">
        <v>1038</v>
      </c>
      <c r="L939" s="2" t="s">
        <v>1300</v>
      </c>
      <c r="M939" s="2" t="s">
        <v>1059</v>
      </c>
      <c r="N939" s="2" t="s">
        <v>1375</v>
      </c>
      <c r="O939" s="2" t="s">
        <v>1040</v>
      </c>
      <c r="P939" s="2" t="str">
        <f t="shared" si="28"/>
        <v>P-Onsite</v>
      </c>
      <c r="Q939" s="2" t="str">
        <f t="shared" si="29"/>
        <v>P-S2_Onsite</v>
      </c>
      <c r="R939" s="2" t="s">
        <v>3476</v>
      </c>
      <c r="S939" s="2" t="s">
        <v>1041</v>
      </c>
      <c r="T939" s="21" t="s">
        <v>3693</v>
      </c>
    </row>
    <row r="940" spans="1:20" x14ac:dyDescent="0.3">
      <c r="A940" s="21" t="s">
        <v>3706</v>
      </c>
      <c r="B940" s="21" t="s">
        <v>1054</v>
      </c>
      <c r="C940" s="21" t="s">
        <v>3707</v>
      </c>
      <c r="D940" s="21" t="s">
        <v>3708</v>
      </c>
      <c r="E940" s="2" t="s">
        <v>3709</v>
      </c>
      <c r="F940" s="21" t="s">
        <v>3698</v>
      </c>
      <c r="G940" s="21" t="s">
        <v>1613</v>
      </c>
      <c r="H940" s="21" t="s">
        <v>3699</v>
      </c>
      <c r="I940" s="21" t="s">
        <v>5516</v>
      </c>
      <c r="J940" s="2" t="s">
        <v>3479</v>
      </c>
      <c r="K940" s="22" t="s">
        <v>1038</v>
      </c>
      <c r="L940" s="2" t="s">
        <v>1300</v>
      </c>
      <c r="M940" s="2" t="s">
        <v>1059</v>
      </c>
      <c r="N940" s="2" t="s">
        <v>1375</v>
      </c>
      <c r="O940" s="2" t="s">
        <v>1040</v>
      </c>
      <c r="P940" s="2" t="str">
        <f t="shared" si="28"/>
        <v>P-Onsite</v>
      </c>
      <c r="Q940" s="2" t="str">
        <f t="shared" si="29"/>
        <v>P-S2_Onsite</v>
      </c>
      <c r="R940" s="2" t="s">
        <v>3476</v>
      </c>
      <c r="S940" s="2" t="s">
        <v>1041</v>
      </c>
      <c r="T940" s="21" t="s">
        <v>3693</v>
      </c>
    </row>
    <row r="941" spans="1:20" x14ac:dyDescent="0.3">
      <c r="A941" s="21" t="s">
        <v>3706</v>
      </c>
      <c r="B941" s="21" t="s">
        <v>1054</v>
      </c>
      <c r="C941" s="21" t="s">
        <v>3707</v>
      </c>
      <c r="D941" s="21" t="s">
        <v>3708</v>
      </c>
      <c r="E941" s="2" t="s">
        <v>3709</v>
      </c>
      <c r="F941" s="21" t="s">
        <v>3700</v>
      </c>
      <c r="G941" s="21" t="s">
        <v>1631</v>
      </c>
      <c r="H941" s="21" t="s">
        <v>3701</v>
      </c>
      <c r="I941" s="21" t="s">
        <v>5517</v>
      </c>
      <c r="J941" s="2" t="s">
        <v>3475</v>
      </c>
      <c r="K941" s="22" t="s">
        <v>1048</v>
      </c>
      <c r="L941" s="2" t="s">
        <v>1300</v>
      </c>
      <c r="M941" s="2" t="s">
        <v>1059</v>
      </c>
      <c r="N941" s="2" t="s">
        <v>1375</v>
      </c>
      <c r="O941" s="2" t="s">
        <v>1040</v>
      </c>
      <c r="P941" s="2" t="str">
        <f t="shared" si="28"/>
        <v>P-Onsite</v>
      </c>
      <c r="Q941" s="2" t="str">
        <f t="shared" si="29"/>
        <v>P-S2_Onsite</v>
      </c>
      <c r="R941" s="2" t="s">
        <v>3476</v>
      </c>
      <c r="S941" s="2" t="s">
        <v>1041</v>
      </c>
      <c r="T941" s="21" t="s">
        <v>3693</v>
      </c>
    </row>
    <row r="942" spans="1:20" x14ac:dyDescent="0.3">
      <c r="A942" s="21" t="s">
        <v>1601</v>
      </c>
      <c r="B942" s="21" t="s">
        <v>1054</v>
      </c>
      <c r="C942" s="21" t="s">
        <v>1602</v>
      </c>
      <c r="D942" s="21" t="s">
        <v>1603</v>
      </c>
      <c r="E942" s="2" t="s">
        <v>1604</v>
      </c>
      <c r="F942" s="21" t="s">
        <v>3690</v>
      </c>
      <c r="G942" s="21" t="s">
        <v>1593</v>
      </c>
      <c r="H942" s="21" t="s">
        <v>3691</v>
      </c>
      <c r="I942" s="21" t="s">
        <v>5518</v>
      </c>
      <c r="J942" s="2" t="s">
        <v>3692</v>
      </c>
      <c r="K942" s="22" t="s">
        <v>1610</v>
      </c>
      <c r="L942" s="2" t="s">
        <v>1058</v>
      </c>
      <c r="M942" s="2" t="s">
        <v>1059</v>
      </c>
      <c r="N942" s="2" t="s">
        <v>1106</v>
      </c>
      <c r="O942" s="2" t="s">
        <v>1040</v>
      </c>
      <c r="P942" s="2" t="str">
        <f t="shared" si="28"/>
        <v>P-Onsite</v>
      </c>
      <c r="Q942" s="2" t="str">
        <f t="shared" si="29"/>
        <v>P-S2_Onsite</v>
      </c>
      <c r="R942" s="2" t="s">
        <v>3476</v>
      </c>
      <c r="S942" s="2" t="s">
        <v>1041</v>
      </c>
      <c r="T942" s="21" t="s">
        <v>3693</v>
      </c>
    </row>
    <row r="943" spans="1:20" x14ac:dyDescent="0.3">
      <c r="A943" s="21" t="s">
        <v>1601</v>
      </c>
      <c r="B943" s="21" t="s">
        <v>1054</v>
      </c>
      <c r="C943" s="21" t="s">
        <v>1602</v>
      </c>
      <c r="D943" s="21" t="s">
        <v>1603</v>
      </c>
      <c r="E943" s="2" t="s">
        <v>1604</v>
      </c>
      <c r="F943" s="21" t="s">
        <v>3700</v>
      </c>
      <c r="G943" s="21" t="s">
        <v>1631</v>
      </c>
      <c r="H943" s="21" t="s">
        <v>3701</v>
      </c>
      <c r="I943" s="21" t="s">
        <v>5519</v>
      </c>
      <c r="J943" s="2" t="s">
        <v>3475</v>
      </c>
      <c r="K943" s="22" t="s">
        <v>1048</v>
      </c>
      <c r="L943" s="2" t="s">
        <v>1058</v>
      </c>
      <c r="M943" s="2" t="s">
        <v>1059</v>
      </c>
      <c r="N943" s="2" t="s">
        <v>1106</v>
      </c>
      <c r="O943" s="2" t="s">
        <v>1040</v>
      </c>
      <c r="P943" s="2" t="str">
        <f t="shared" si="28"/>
        <v>P-Onsite</v>
      </c>
      <c r="Q943" s="2" t="str">
        <f t="shared" si="29"/>
        <v>P-S2_Onsite</v>
      </c>
      <c r="R943" s="2" t="s">
        <v>3476</v>
      </c>
      <c r="S943" s="2" t="s">
        <v>1041</v>
      </c>
      <c r="T943" s="21" t="s">
        <v>3693</v>
      </c>
    </row>
    <row r="944" spans="1:20" x14ac:dyDescent="0.3">
      <c r="A944" s="21" t="s">
        <v>3710</v>
      </c>
      <c r="B944" s="21" t="s">
        <v>1054</v>
      </c>
      <c r="C944" s="21" t="s">
        <v>3711</v>
      </c>
      <c r="D944" s="21" t="s">
        <v>3712</v>
      </c>
      <c r="E944" s="2" t="s">
        <v>3713</v>
      </c>
      <c r="F944" s="21" t="s">
        <v>3690</v>
      </c>
      <c r="G944" s="21" t="s">
        <v>1593</v>
      </c>
      <c r="H944" s="21" t="s">
        <v>3691</v>
      </c>
      <c r="I944" s="21" t="s">
        <v>5520</v>
      </c>
      <c r="J944" s="2" t="s">
        <v>3692</v>
      </c>
      <c r="K944" s="22" t="s">
        <v>1610</v>
      </c>
      <c r="L944" s="2" t="s">
        <v>1058</v>
      </c>
      <c r="M944" s="2" t="s">
        <v>1059</v>
      </c>
      <c r="N944" s="2" t="s">
        <v>1106</v>
      </c>
      <c r="O944" s="2" t="s">
        <v>1040</v>
      </c>
      <c r="P944" s="2" t="str">
        <f t="shared" si="28"/>
        <v>P-Onsite</v>
      </c>
      <c r="Q944" s="2" t="str">
        <f t="shared" si="29"/>
        <v>P-S2_Onsite</v>
      </c>
      <c r="R944" s="2" t="s">
        <v>3476</v>
      </c>
      <c r="S944" s="2" t="s">
        <v>1041</v>
      </c>
      <c r="T944" s="21" t="s">
        <v>3693</v>
      </c>
    </row>
    <row r="945" spans="1:20" x14ac:dyDescent="0.3">
      <c r="A945" s="21" t="s">
        <v>3710</v>
      </c>
      <c r="B945" s="21" t="s">
        <v>1054</v>
      </c>
      <c r="C945" s="21" t="s">
        <v>3711</v>
      </c>
      <c r="D945" s="21" t="s">
        <v>3712</v>
      </c>
      <c r="E945" s="2" t="s">
        <v>3713</v>
      </c>
      <c r="F945" s="21" t="s">
        <v>3694</v>
      </c>
      <c r="G945" s="21" t="s">
        <v>1598</v>
      </c>
      <c r="H945" s="21" t="s">
        <v>3695</v>
      </c>
      <c r="I945" s="21" t="s">
        <v>5521</v>
      </c>
      <c r="J945" s="2" t="s">
        <v>3481</v>
      </c>
      <c r="K945" s="22" t="s">
        <v>1048</v>
      </c>
      <c r="L945" s="2" t="s">
        <v>1058</v>
      </c>
      <c r="M945" s="2" t="s">
        <v>1059</v>
      </c>
      <c r="N945" s="2" t="s">
        <v>1106</v>
      </c>
      <c r="O945" s="2" t="s">
        <v>1040</v>
      </c>
      <c r="P945" s="2" t="str">
        <f t="shared" si="28"/>
        <v>P-Onsite</v>
      </c>
      <c r="Q945" s="2" t="str">
        <f t="shared" si="29"/>
        <v>P-S2_Onsite</v>
      </c>
      <c r="R945" s="2" t="s">
        <v>3476</v>
      </c>
      <c r="S945" s="2" t="s">
        <v>1041</v>
      </c>
      <c r="T945" s="21" t="s">
        <v>3693</v>
      </c>
    </row>
    <row r="946" spans="1:20" x14ac:dyDescent="0.3">
      <c r="A946" s="21" t="s">
        <v>3710</v>
      </c>
      <c r="B946" s="21" t="s">
        <v>1054</v>
      </c>
      <c r="C946" s="21" t="s">
        <v>3711</v>
      </c>
      <c r="D946" s="21" t="s">
        <v>3712</v>
      </c>
      <c r="E946" s="2" t="s">
        <v>3713</v>
      </c>
      <c r="F946" s="21" t="s">
        <v>3696</v>
      </c>
      <c r="G946" s="21" t="s">
        <v>1606</v>
      </c>
      <c r="H946" s="21" t="s">
        <v>3697</v>
      </c>
      <c r="I946" s="21" t="s">
        <v>5522</v>
      </c>
      <c r="J946" s="2" t="s">
        <v>3484</v>
      </c>
      <c r="K946" s="22" t="s">
        <v>1038</v>
      </c>
      <c r="L946" s="2" t="s">
        <v>1058</v>
      </c>
      <c r="M946" s="2" t="s">
        <v>1059</v>
      </c>
      <c r="N946" s="2" t="s">
        <v>1106</v>
      </c>
      <c r="O946" s="2" t="s">
        <v>1040</v>
      </c>
      <c r="P946" s="2" t="str">
        <f t="shared" si="28"/>
        <v>P-Onsite</v>
      </c>
      <c r="Q946" s="2" t="str">
        <f t="shared" si="29"/>
        <v>P-S2_Onsite</v>
      </c>
      <c r="R946" s="2" t="s">
        <v>3476</v>
      </c>
      <c r="S946" s="2" t="s">
        <v>1041</v>
      </c>
      <c r="T946" s="21" t="s">
        <v>3693</v>
      </c>
    </row>
    <row r="947" spans="1:20" x14ac:dyDescent="0.3">
      <c r="A947" s="21" t="s">
        <v>3710</v>
      </c>
      <c r="B947" s="21" t="s">
        <v>1054</v>
      </c>
      <c r="C947" s="21" t="s">
        <v>3711</v>
      </c>
      <c r="D947" s="21" t="s">
        <v>3712</v>
      </c>
      <c r="E947" s="2" t="s">
        <v>3713</v>
      </c>
      <c r="F947" s="21" t="s">
        <v>3698</v>
      </c>
      <c r="G947" s="21" t="s">
        <v>1613</v>
      </c>
      <c r="H947" s="21" t="s">
        <v>3699</v>
      </c>
      <c r="I947" s="21" t="s">
        <v>5523</v>
      </c>
      <c r="J947" s="2" t="s">
        <v>3479</v>
      </c>
      <c r="K947" s="22" t="s">
        <v>1038</v>
      </c>
      <c r="L947" s="2" t="s">
        <v>1058</v>
      </c>
      <c r="M947" s="2" t="s">
        <v>1059</v>
      </c>
      <c r="N947" s="2" t="s">
        <v>1106</v>
      </c>
      <c r="O947" s="2" t="s">
        <v>1040</v>
      </c>
      <c r="P947" s="2" t="str">
        <f t="shared" si="28"/>
        <v>P-Onsite</v>
      </c>
      <c r="Q947" s="2" t="str">
        <f t="shared" si="29"/>
        <v>P-S2_Onsite</v>
      </c>
      <c r="R947" s="2" t="s">
        <v>3476</v>
      </c>
      <c r="S947" s="2" t="s">
        <v>1041</v>
      </c>
      <c r="T947" s="21" t="s">
        <v>3693</v>
      </c>
    </row>
    <row r="948" spans="1:20" x14ac:dyDescent="0.3">
      <c r="A948" s="21" t="s">
        <v>3710</v>
      </c>
      <c r="B948" s="21" t="s">
        <v>1054</v>
      </c>
      <c r="C948" s="21" t="s">
        <v>3711</v>
      </c>
      <c r="D948" s="21" t="s">
        <v>3712</v>
      </c>
      <c r="E948" s="2" t="s">
        <v>3713</v>
      </c>
      <c r="F948" s="21" t="s">
        <v>3700</v>
      </c>
      <c r="G948" s="21" t="s">
        <v>1631</v>
      </c>
      <c r="H948" s="21" t="s">
        <v>3701</v>
      </c>
      <c r="I948" s="21" t="s">
        <v>5524</v>
      </c>
      <c r="J948" s="2" t="s">
        <v>3475</v>
      </c>
      <c r="K948" s="22" t="s">
        <v>1048</v>
      </c>
      <c r="L948" s="2" t="s">
        <v>1058</v>
      </c>
      <c r="M948" s="2" t="s">
        <v>1059</v>
      </c>
      <c r="N948" s="2" t="s">
        <v>1106</v>
      </c>
      <c r="O948" s="2" t="s">
        <v>1040</v>
      </c>
      <c r="P948" s="2" t="str">
        <f t="shared" si="28"/>
        <v>P-Onsite</v>
      </c>
      <c r="Q948" s="2" t="str">
        <f t="shared" si="29"/>
        <v>P-S2_Onsite</v>
      </c>
      <c r="R948" s="2" t="s">
        <v>3476</v>
      </c>
      <c r="S948" s="2" t="s">
        <v>1041</v>
      </c>
      <c r="T948" s="21" t="s">
        <v>3693</v>
      </c>
    </row>
    <row r="949" spans="1:20" x14ac:dyDescent="0.3">
      <c r="A949" s="21" t="s">
        <v>1616</v>
      </c>
      <c r="B949" s="21" t="s">
        <v>1054</v>
      </c>
      <c r="C949" s="21" t="s">
        <v>1617</v>
      </c>
      <c r="D949" s="21" t="s">
        <v>1618</v>
      </c>
      <c r="E949" s="2" t="s">
        <v>1619</v>
      </c>
      <c r="F949" s="21" t="s">
        <v>3690</v>
      </c>
      <c r="G949" s="21" t="s">
        <v>1593</v>
      </c>
      <c r="H949" s="21" t="s">
        <v>3691</v>
      </c>
      <c r="I949" s="21" t="s">
        <v>5525</v>
      </c>
      <c r="J949" s="2" t="s">
        <v>3692</v>
      </c>
      <c r="K949" s="22" t="s">
        <v>1610</v>
      </c>
      <c r="L949" s="2" t="s">
        <v>1150</v>
      </c>
      <c r="M949" s="2" t="s">
        <v>1059</v>
      </c>
      <c r="N949" s="2" t="s">
        <v>1151</v>
      </c>
      <c r="O949" s="2" t="s">
        <v>1040</v>
      </c>
      <c r="P949" s="2" t="str">
        <f t="shared" si="28"/>
        <v>P-Onsite</v>
      </c>
      <c r="Q949" s="2" t="str">
        <f t="shared" si="29"/>
        <v>P-S2_Onsite</v>
      </c>
      <c r="R949" s="2" t="s">
        <v>3476</v>
      </c>
      <c r="S949" s="2" t="s">
        <v>1041</v>
      </c>
      <c r="T949" s="21" t="s">
        <v>3693</v>
      </c>
    </row>
    <row r="950" spans="1:20" x14ac:dyDescent="0.3">
      <c r="A950" s="21" t="s">
        <v>1616</v>
      </c>
      <c r="B950" s="21" t="s">
        <v>1054</v>
      </c>
      <c r="C950" s="21" t="s">
        <v>1617</v>
      </c>
      <c r="D950" s="21" t="s">
        <v>1618</v>
      </c>
      <c r="E950" s="2" t="s">
        <v>1619</v>
      </c>
      <c r="F950" s="21" t="s">
        <v>3696</v>
      </c>
      <c r="G950" s="21" t="s">
        <v>1606</v>
      </c>
      <c r="H950" s="21" t="s">
        <v>3697</v>
      </c>
      <c r="I950" s="21" t="s">
        <v>5526</v>
      </c>
      <c r="J950" s="2" t="s">
        <v>3484</v>
      </c>
      <c r="K950" s="22" t="s">
        <v>1038</v>
      </c>
      <c r="L950" s="2" t="s">
        <v>1150</v>
      </c>
      <c r="M950" s="2" t="s">
        <v>1059</v>
      </c>
      <c r="N950" s="2" t="s">
        <v>1151</v>
      </c>
      <c r="O950" s="2" t="s">
        <v>1040</v>
      </c>
      <c r="P950" s="2" t="str">
        <f t="shared" si="28"/>
        <v>P-Onsite</v>
      </c>
      <c r="Q950" s="2" t="str">
        <f t="shared" si="29"/>
        <v>P-S2_Onsite</v>
      </c>
      <c r="R950" s="2" t="s">
        <v>3476</v>
      </c>
      <c r="S950" s="2" t="s">
        <v>1041</v>
      </c>
      <c r="T950" s="21" t="s">
        <v>3693</v>
      </c>
    </row>
    <row r="951" spans="1:20" x14ac:dyDescent="0.3">
      <c r="A951" s="21" t="s">
        <v>1616</v>
      </c>
      <c r="B951" s="21" t="s">
        <v>1054</v>
      </c>
      <c r="C951" s="21" t="s">
        <v>1617</v>
      </c>
      <c r="D951" s="21" t="s">
        <v>1618</v>
      </c>
      <c r="E951" s="2" t="s">
        <v>1619</v>
      </c>
      <c r="F951" s="21" t="s">
        <v>3700</v>
      </c>
      <c r="G951" s="21" t="s">
        <v>1631</v>
      </c>
      <c r="H951" s="21" t="s">
        <v>3701</v>
      </c>
      <c r="I951" s="21" t="s">
        <v>5527</v>
      </c>
      <c r="J951" s="2" t="s">
        <v>3475</v>
      </c>
      <c r="K951" s="22" t="s">
        <v>1048</v>
      </c>
      <c r="L951" s="2" t="s">
        <v>1150</v>
      </c>
      <c r="M951" s="2" t="s">
        <v>1059</v>
      </c>
      <c r="N951" s="2" t="s">
        <v>1151</v>
      </c>
      <c r="O951" s="2" t="s">
        <v>1040</v>
      </c>
      <c r="P951" s="2" t="str">
        <f t="shared" si="28"/>
        <v>P-Onsite</v>
      </c>
      <c r="Q951" s="2" t="str">
        <f t="shared" si="29"/>
        <v>P-S2_Onsite</v>
      </c>
      <c r="R951" s="2" t="s">
        <v>3476</v>
      </c>
      <c r="S951" s="2" t="s">
        <v>1041</v>
      </c>
      <c r="T951" s="21" t="s">
        <v>3693</v>
      </c>
    </row>
    <row r="952" spans="1:20" x14ac:dyDescent="0.3">
      <c r="A952" s="21" t="s">
        <v>3714</v>
      </c>
      <c r="B952" s="21" t="s">
        <v>1054</v>
      </c>
      <c r="C952" s="21" t="s">
        <v>3715</v>
      </c>
      <c r="D952" s="21" t="s">
        <v>3716</v>
      </c>
      <c r="E952" s="2" t="s">
        <v>3717</v>
      </c>
      <c r="F952" s="21" t="s">
        <v>3690</v>
      </c>
      <c r="G952" s="21" t="s">
        <v>1593</v>
      </c>
      <c r="H952" s="21" t="s">
        <v>3691</v>
      </c>
      <c r="I952" s="21" t="s">
        <v>5528</v>
      </c>
      <c r="J952" s="2" t="s">
        <v>3692</v>
      </c>
      <c r="K952" s="22" t="s">
        <v>1610</v>
      </c>
      <c r="L952" s="2" t="s">
        <v>3489</v>
      </c>
      <c r="M952" s="2" t="s">
        <v>3489</v>
      </c>
      <c r="N952" s="2" t="s">
        <v>3489</v>
      </c>
      <c r="O952" s="2" t="s">
        <v>1098</v>
      </c>
      <c r="P952" s="2" t="str">
        <f t="shared" si="28"/>
        <v>A-Onsite</v>
      </c>
      <c r="Q952" s="2" t="str">
        <f t="shared" si="29"/>
        <v>A-S2_Onsite</v>
      </c>
      <c r="R952" s="2" t="s">
        <v>3476</v>
      </c>
      <c r="S952" s="2" t="s">
        <v>1041</v>
      </c>
      <c r="T952" s="21" t="s">
        <v>3693</v>
      </c>
    </row>
    <row r="953" spans="1:20" x14ac:dyDescent="0.3">
      <c r="A953" s="21" t="s">
        <v>3714</v>
      </c>
      <c r="B953" s="21" t="s">
        <v>1054</v>
      </c>
      <c r="C953" s="21" t="s">
        <v>3715</v>
      </c>
      <c r="D953" s="21" t="s">
        <v>3716</v>
      </c>
      <c r="E953" s="2" t="s">
        <v>3717</v>
      </c>
      <c r="F953" s="21" t="s">
        <v>3694</v>
      </c>
      <c r="G953" s="21" t="s">
        <v>1598</v>
      </c>
      <c r="H953" s="21" t="s">
        <v>3695</v>
      </c>
      <c r="I953" s="21" t="s">
        <v>5529</v>
      </c>
      <c r="J953" s="2" t="s">
        <v>3481</v>
      </c>
      <c r="K953" s="22" t="s">
        <v>1048</v>
      </c>
      <c r="L953" s="2" t="s">
        <v>3489</v>
      </c>
      <c r="M953" s="2" t="s">
        <v>3489</v>
      </c>
      <c r="N953" s="2" t="s">
        <v>3489</v>
      </c>
      <c r="O953" s="2" t="s">
        <v>1098</v>
      </c>
      <c r="P953" s="2" t="str">
        <f t="shared" si="28"/>
        <v>A-Onsite</v>
      </c>
      <c r="Q953" s="2" t="str">
        <f t="shared" si="29"/>
        <v>A-S2_Onsite</v>
      </c>
      <c r="R953" s="2" t="s">
        <v>3476</v>
      </c>
      <c r="S953" s="2" t="s">
        <v>1041</v>
      </c>
      <c r="T953" s="21" t="s">
        <v>3693</v>
      </c>
    </row>
    <row r="954" spans="1:20" x14ac:dyDescent="0.3">
      <c r="A954" s="21" t="s">
        <v>3714</v>
      </c>
      <c r="B954" s="21" t="s">
        <v>1054</v>
      </c>
      <c r="C954" s="21" t="s">
        <v>3715</v>
      </c>
      <c r="D954" s="21" t="s">
        <v>3716</v>
      </c>
      <c r="E954" s="2" t="s">
        <v>3717</v>
      </c>
      <c r="F954" s="21" t="s">
        <v>3696</v>
      </c>
      <c r="G954" s="21" t="s">
        <v>1606</v>
      </c>
      <c r="H954" s="21" t="s">
        <v>3697</v>
      </c>
      <c r="I954" s="21" t="s">
        <v>5530</v>
      </c>
      <c r="J954" s="2" t="s">
        <v>3484</v>
      </c>
      <c r="K954" s="22" t="s">
        <v>1038</v>
      </c>
      <c r="L954" s="2" t="s">
        <v>3489</v>
      </c>
      <c r="M954" s="2" t="s">
        <v>3489</v>
      </c>
      <c r="N954" s="2" t="s">
        <v>3489</v>
      </c>
      <c r="O954" s="2" t="s">
        <v>1098</v>
      </c>
      <c r="P954" s="2" t="str">
        <f t="shared" si="28"/>
        <v>A-Onsite</v>
      </c>
      <c r="Q954" s="2" t="str">
        <f t="shared" si="29"/>
        <v>A-S2_Onsite</v>
      </c>
      <c r="R954" s="2" t="s">
        <v>3476</v>
      </c>
      <c r="S954" s="2" t="s">
        <v>1041</v>
      </c>
      <c r="T954" s="21" t="s">
        <v>3693</v>
      </c>
    </row>
    <row r="955" spans="1:20" x14ac:dyDescent="0.3">
      <c r="A955" s="21" t="s">
        <v>3714</v>
      </c>
      <c r="B955" s="21" t="s">
        <v>1054</v>
      </c>
      <c r="C955" s="21" t="s">
        <v>3715</v>
      </c>
      <c r="D955" s="21" t="s">
        <v>3716</v>
      </c>
      <c r="E955" s="2" t="s">
        <v>3717</v>
      </c>
      <c r="F955" s="21" t="s">
        <v>3698</v>
      </c>
      <c r="G955" s="21" t="s">
        <v>1613</v>
      </c>
      <c r="H955" s="21" t="s">
        <v>3699</v>
      </c>
      <c r="I955" s="21" t="s">
        <v>5531</v>
      </c>
      <c r="J955" s="2" t="s">
        <v>3479</v>
      </c>
      <c r="K955" s="22" t="s">
        <v>1038</v>
      </c>
      <c r="L955" s="2" t="s">
        <v>3489</v>
      </c>
      <c r="M955" s="2" t="s">
        <v>3489</v>
      </c>
      <c r="N955" s="2" t="s">
        <v>3489</v>
      </c>
      <c r="O955" s="2" t="s">
        <v>1098</v>
      </c>
      <c r="P955" s="2" t="str">
        <f t="shared" si="28"/>
        <v>A-Onsite</v>
      </c>
      <c r="Q955" s="2" t="str">
        <f t="shared" si="29"/>
        <v>A-S2_Onsite</v>
      </c>
      <c r="R955" s="2" t="s">
        <v>3476</v>
      </c>
      <c r="S955" s="2" t="s">
        <v>1041</v>
      </c>
      <c r="T955" s="21" t="s">
        <v>3693</v>
      </c>
    </row>
    <row r="956" spans="1:20" x14ac:dyDescent="0.3">
      <c r="A956" s="21" t="s">
        <v>3714</v>
      </c>
      <c r="B956" s="21" t="s">
        <v>1054</v>
      </c>
      <c r="C956" s="21" t="s">
        <v>3715</v>
      </c>
      <c r="D956" s="21" t="s">
        <v>3716</v>
      </c>
      <c r="E956" s="2" t="s">
        <v>3717</v>
      </c>
      <c r="F956" s="21" t="s">
        <v>3700</v>
      </c>
      <c r="G956" s="21" t="s">
        <v>1631</v>
      </c>
      <c r="H956" s="21" t="s">
        <v>3701</v>
      </c>
      <c r="I956" s="21" t="s">
        <v>5532</v>
      </c>
      <c r="J956" s="2" t="s">
        <v>3475</v>
      </c>
      <c r="K956" s="22" t="s">
        <v>1048</v>
      </c>
      <c r="L956" s="2" t="s">
        <v>3489</v>
      </c>
      <c r="M956" s="2" t="s">
        <v>3489</v>
      </c>
      <c r="N956" s="2" t="s">
        <v>3489</v>
      </c>
      <c r="O956" s="2" t="s">
        <v>1098</v>
      </c>
      <c r="P956" s="2" t="str">
        <f t="shared" si="28"/>
        <v>A-Onsite</v>
      </c>
      <c r="Q956" s="2" t="str">
        <f t="shared" si="29"/>
        <v>A-S2_Onsite</v>
      </c>
      <c r="R956" s="2" t="s">
        <v>3476</v>
      </c>
      <c r="S956" s="2" t="s">
        <v>1041</v>
      </c>
      <c r="T956" s="21" t="s">
        <v>3693</v>
      </c>
    </row>
    <row r="957" spans="1:20" x14ac:dyDescent="0.3">
      <c r="A957" s="21" t="s">
        <v>3718</v>
      </c>
      <c r="B957" s="21" t="s">
        <v>1054</v>
      </c>
      <c r="C957" s="21" t="s">
        <v>3719</v>
      </c>
      <c r="D957" s="21" t="s">
        <v>3720</v>
      </c>
      <c r="E957" s="2" t="s">
        <v>3721</v>
      </c>
      <c r="F957" s="21" t="s">
        <v>3690</v>
      </c>
      <c r="G957" s="21" t="s">
        <v>1593</v>
      </c>
      <c r="H957" s="21" t="s">
        <v>3691</v>
      </c>
      <c r="I957" s="21" t="s">
        <v>5533</v>
      </c>
      <c r="J957" s="2" t="s">
        <v>3692</v>
      </c>
      <c r="K957" s="22" t="s">
        <v>1610</v>
      </c>
      <c r="L957" s="2" t="s">
        <v>1157</v>
      </c>
      <c r="M957" s="2" t="s">
        <v>1059</v>
      </c>
      <c r="N957" s="2" t="s">
        <v>1158</v>
      </c>
      <c r="O957" s="2" t="s">
        <v>1040</v>
      </c>
      <c r="P957" s="2" t="str">
        <f t="shared" si="28"/>
        <v>P-Onsite</v>
      </c>
      <c r="Q957" s="2" t="str">
        <f t="shared" si="29"/>
        <v>P-S2_Onsite</v>
      </c>
      <c r="R957" s="2" t="s">
        <v>3476</v>
      </c>
      <c r="S957" s="2" t="s">
        <v>1041</v>
      </c>
      <c r="T957" s="21" t="s">
        <v>3693</v>
      </c>
    </row>
    <row r="958" spans="1:20" x14ac:dyDescent="0.3">
      <c r="A958" s="21" t="s">
        <v>3718</v>
      </c>
      <c r="B958" s="21" t="s">
        <v>1054</v>
      </c>
      <c r="C958" s="21" t="s">
        <v>3719</v>
      </c>
      <c r="D958" s="21" t="s">
        <v>3720</v>
      </c>
      <c r="E958" s="2" t="s">
        <v>3721</v>
      </c>
      <c r="F958" s="21" t="s">
        <v>3694</v>
      </c>
      <c r="G958" s="21" t="s">
        <v>1598</v>
      </c>
      <c r="H958" s="21" t="s">
        <v>3695</v>
      </c>
      <c r="I958" s="21" t="s">
        <v>5534</v>
      </c>
      <c r="J958" s="2" t="s">
        <v>3481</v>
      </c>
      <c r="K958" s="22" t="s">
        <v>1048</v>
      </c>
      <c r="L958" s="2" t="s">
        <v>1157</v>
      </c>
      <c r="M958" s="2" t="s">
        <v>1059</v>
      </c>
      <c r="N958" s="2" t="s">
        <v>1158</v>
      </c>
      <c r="O958" s="2" t="s">
        <v>1040</v>
      </c>
      <c r="P958" s="2" t="str">
        <f t="shared" si="28"/>
        <v>P-Onsite</v>
      </c>
      <c r="Q958" s="2" t="str">
        <f t="shared" si="29"/>
        <v>P-S2_Onsite</v>
      </c>
      <c r="R958" s="2" t="s">
        <v>3476</v>
      </c>
      <c r="S958" s="2" t="s">
        <v>1041</v>
      </c>
      <c r="T958" s="21" t="s">
        <v>3693</v>
      </c>
    </row>
    <row r="959" spans="1:20" x14ac:dyDescent="0.3">
      <c r="A959" s="21" t="s">
        <v>3718</v>
      </c>
      <c r="B959" s="21" t="s">
        <v>1054</v>
      </c>
      <c r="C959" s="21" t="s">
        <v>3719</v>
      </c>
      <c r="D959" s="21" t="s">
        <v>3720</v>
      </c>
      <c r="E959" s="2" t="s">
        <v>3721</v>
      </c>
      <c r="F959" s="21" t="s">
        <v>3696</v>
      </c>
      <c r="G959" s="21" t="s">
        <v>1606</v>
      </c>
      <c r="H959" s="21" t="s">
        <v>3697</v>
      </c>
      <c r="I959" s="21" t="s">
        <v>5535</v>
      </c>
      <c r="J959" s="2" t="s">
        <v>3484</v>
      </c>
      <c r="K959" s="22" t="s">
        <v>1038</v>
      </c>
      <c r="L959" s="2" t="s">
        <v>1157</v>
      </c>
      <c r="M959" s="2" t="s">
        <v>1059</v>
      </c>
      <c r="N959" s="2" t="s">
        <v>1158</v>
      </c>
      <c r="O959" s="2" t="s">
        <v>1040</v>
      </c>
      <c r="P959" s="2" t="str">
        <f t="shared" si="28"/>
        <v>P-Onsite</v>
      </c>
      <c r="Q959" s="2" t="str">
        <f t="shared" si="29"/>
        <v>P-S2_Onsite</v>
      </c>
      <c r="R959" s="2" t="s">
        <v>3476</v>
      </c>
      <c r="S959" s="2" t="s">
        <v>1041</v>
      </c>
      <c r="T959" s="21" t="s">
        <v>3693</v>
      </c>
    </row>
    <row r="960" spans="1:20" x14ac:dyDescent="0.3">
      <c r="A960" s="21" t="s">
        <v>3718</v>
      </c>
      <c r="B960" s="21" t="s">
        <v>1054</v>
      </c>
      <c r="C960" s="21" t="s">
        <v>3719</v>
      </c>
      <c r="D960" s="21" t="s">
        <v>3720</v>
      </c>
      <c r="E960" s="2" t="s">
        <v>3721</v>
      </c>
      <c r="F960" s="21" t="s">
        <v>3698</v>
      </c>
      <c r="G960" s="21" t="s">
        <v>1613</v>
      </c>
      <c r="H960" s="21" t="s">
        <v>3699</v>
      </c>
      <c r="I960" s="21" t="s">
        <v>5536</v>
      </c>
      <c r="J960" s="2" t="s">
        <v>3479</v>
      </c>
      <c r="K960" s="22" t="s">
        <v>1038</v>
      </c>
      <c r="L960" s="2" t="s">
        <v>1157</v>
      </c>
      <c r="M960" s="2" t="s">
        <v>1059</v>
      </c>
      <c r="N960" s="2" t="s">
        <v>1158</v>
      </c>
      <c r="O960" s="2" t="s">
        <v>1040</v>
      </c>
      <c r="P960" s="2" t="str">
        <f t="shared" si="28"/>
        <v>P-Onsite</v>
      </c>
      <c r="Q960" s="2" t="str">
        <f t="shared" si="29"/>
        <v>P-S2_Onsite</v>
      </c>
      <c r="R960" s="2" t="s">
        <v>3476</v>
      </c>
      <c r="S960" s="2" t="s">
        <v>1041</v>
      </c>
      <c r="T960" s="21" t="s">
        <v>3693</v>
      </c>
    </row>
    <row r="961" spans="1:20" x14ac:dyDescent="0.3">
      <c r="A961" s="21" t="s">
        <v>3718</v>
      </c>
      <c r="B961" s="21" t="s">
        <v>1054</v>
      </c>
      <c r="C961" s="21" t="s">
        <v>3719</v>
      </c>
      <c r="D961" s="21" t="s">
        <v>3720</v>
      </c>
      <c r="E961" s="2" t="s">
        <v>3721</v>
      </c>
      <c r="F961" s="21" t="s">
        <v>3700</v>
      </c>
      <c r="G961" s="21" t="s">
        <v>1631</v>
      </c>
      <c r="H961" s="21" t="s">
        <v>3701</v>
      </c>
      <c r="I961" s="21" t="s">
        <v>5537</v>
      </c>
      <c r="J961" s="2" t="s">
        <v>3475</v>
      </c>
      <c r="K961" s="22" t="s">
        <v>1048</v>
      </c>
      <c r="L961" s="2" t="s">
        <v>1157</v>
      </c>
      <c r="M961" s="2" t="s">
        <v>1059</v>
      </c>
      <c r="N961" s="2" t="s">
        <v>1158</v>
      </c>
      <c r="O961" s="2" t="s">
        <v>1040</v>
      </c>
      <c r="P961" s="2" t="str">
        <f t="shared" si="28"/>
        <v>P-Onsite</v>
      </c>
      <c r="Q961" s="2" t="str">
        <f t="shared" si="29"/>
        <v>P-S2_Onsite</v>
      </c>
      <c r="R961" s="2" t="s">
        <v>3476</v>
      </c>
      <c r="S961" s="2" t="s">
        <v>1041</v>
      </c>
      <c r="T961" s="21" t="s">
        <v>3693</v>
      </c>
    </row>
    <row r="962" spans="1:20" x14ac:dyDescent="0.3">
      <c r="A962" s="21" t="s">
        <v>1634</v>
      </c>
      <c r="B962" s="21" t="s">
        <v>1054</v>
      </c>
      <c r="C962" s="21" t="s">
        <v>1635</v>
      </c>
      <c r="D962" s="21" t="s">
        <v>1636</v>
      </c>
      <c r="E962" s="2" t="s">
        <v>1637</v>
      </c>
      <c r="F962" s="21" t="s">
        <v>3694</v>
      </c>
      <c r="G962" s="21" t="s">
        <v>1598</v>
      </c>
      <c r="H962" s="21" t="s">
        <v>3695</v>
      </c>
      <c r="I962" s="21" t="s">
        <v>5538</v>
      </c>
      <c r="J962" s="2" t="s">
        <v>3481</v>
      </c>
      <c r="K962" s="22" t="s">
        <v>1048</v>
      </c>
      <c r="L962" s="2" t="s">
        <v>1164</v>
      </c>
      <c r="M962" s="2" t="s">
        <v>1059</v>
      </c>
      <c r="N962" s="2" t="s">
        <v>1165</v>
      </c>
      <c r="O962" s="2" t="s">
        <v>1040</v>
      </c>
      <c r="P962" s="2" t="str">
        <f t="shared" si="28"/>
        <v>P-Onsite</v>
      </c>
      <c r="Q962" s="2" t="str">
        <f t="shared" si="29"/>
        <v>P-S2_Onsite</v>
      </c>
      <c r="R962" s="2" t="s">
        <v>3476</v>
      </c>
      <c r="S962" s="2" t="s">
        <v>1041</v>
      </c>
      <c r="T962" s="21" t="s">
        <v>3693</v>
      </c>
    </row>
    <row r="963" spans="1:20" x14ac:dyDescent="0.3">
      <c r="A963" s="21" t="s">
        <v>1634</v>
      </c>
      <c r="B963" s="21" t="s">
        <v>1054</v>
      </c>
      <c r="C963" s="21" t="s">
        <v>1635</v>
      </c>
      <c r="D963" s="21" t="s">
        <v>1636</v>
      </c>
      <c r="E963" s="2" t="s">
        <v>1637</v>
      </c>
      <c r="F963" s="21" t="s">
        <v>3696</v>
      </c>
      <c r="G963" s="21" t="s">
        <v>1606</v>
      </c>
      <c r="H963" s="21" t="s">
        <v>3697</v>
      </c>
      <c r="I963" s="21" t="s">
        <v>5539</v>
      </c>
      <c r="J963" s="2" t="s">
        <v>3484</v>
      </c>
      <c r="K963" s="22" t="s">
        <v>1038</v>
      </c>
      <c r="L963" s="2" t="s">
        <v>1164</v>
      </c>
      <c r="M963" s="2" t="s">
        <v>1059</v>
      </c>
      <c r="N963" s="2" t="s">
        <v>1165</v>
      </c>
      <c r="O963" s="2" t="s">
        <v>1040</v>
      </c>
      <c r="P963" s="2" t="str">
        <f t="shared" ref="P963:P1026" si="30">CONCATENATE(LEFT(O963,1),"-",B963)</f>
        <v>P-Onsite</v>
      </c>
      <c r="Q963" s="2" t="str">
        <f t="shared" ref="Q963:Q1026" si="31">CONCATENATE(LEFT($O963,1),"-",RIGHT($F963,9))</f>
        <v>P-S2_Onsite</v>
      </c>
      <c r="R963" s="2" t="s">
        <v>3476</v>
      </c>
      <c r="S963" s="2" t="s">
        <v>1041</v>
      </c>
      <c r="T963" s="21" t="s">
        <v>3693</v>
      </c>
    </row>
    <row r="964" spans="1:20" x14ac:dyDescent="0.3">
      <c r="A964" s="21" t="s">
        <v>3722</v>
      </c>
      <c r="B964" s="21" t="s">
        <v>1054</v>
      </c>
      <c r="C964" s="21" t="s">
        <v>3723</v>
      </c>
      <c r="D964" s="21" t="s">
        <v>3724</v>
      </c>
      <c r="E964" s="2" t="s">
        <v>3725</v>
      </c>
      <c r="F964" s="21" t="s">
        <v>3690</v>
      </c>
      <c r="G964" s="21" t="s">
        <v>1593</v>
      </c>
      <c r="H964" s="21" t="s">
        <v>3691</v>
      </c>
      <c r="I964" s="21" t="s">
        <v>5540</v>
      </c>
      <c r="J964" s="2" t="s">
        <v>3692</v>
      </c>
      <c r="K964" s="22" t="s">
        <v>1610</v>
      </c>
      <c r="L964" s="2" t="s">
        <v>1058</v>
      </c>
      <c r="M964" s="2" t="s">
        <v>1059</v>
      </c>
      <c r="N964" s="2" t="s">
        <v>1106</v>
      </c>
      <c r="O964" s="2" t="s">
        <v>1040</v>
      </c>
      <c r="P964" s="2" t="str">
        <f t="shared" si="30"/>
        <v>P-Onsite</v>
      </c>
      <c r="Q964" s="2" t="str">
        <f t="shared" si="31"/>
        <v>P-S2_Onsite</v>
      </c>
      <c r="R964" s="2" t="s">
        <v>3476</v>
      </c>
      <c r="S964" s="2" t="s">
        <v>1041</v>
      </c>
      <c r="T964" s="21" t="s">
        <v>3693</v>
      </c>
    </row>
    <row r="965" spans="1:20" x14ac:dyDescent="0.3">
      <c r="A965" s="21" t="s">
        <v>3722</v>
      </c>
      <c r="B965" s="21" t="s">
        <v>1054</v>
      </c>
      <c r="C965" s="21" t="s">
        <v>3723</v>
      </c>
      <c r="D965" s="21" t="s">
        <v>3724</v>
      </c>
      <c r="E965" s="2" t="s">
        <v>3725</v>
      </c>
      <c r="F965" s="21" t="s">
        <v>3694</v>
      </c>
      <c r="G965" s="21" t="s">
        <v>1598</v>
      </c>
      <c r="H965" s="21" t="s">
        <v>3695</v>
      </c>
      <c r="I965" s="21" t="s">
        <v>5541</v>
      </c>
      <c r="J965" s="2" t="s">
        <v>3481</v>
      </c>
      <c r="K965" s="22" t="s">
        <v>1048</v>
      </c>
      <c r="L965" s="2" t="s">
        <v>1058</v>
      </c>
      <c r="M965" s="2" t="s">
        <v>1059</v>
      </c>
      <c r="N965" s="2" t="s">
        <v>1106</v>
      </c>
      <c r="O965" s="2" t="s">
        <v>1040</v>
      </c>
      <c r="P965" s="2" t="str">
        <f t="shared" si="30"/>
        <v>P-Onsite</v>
      </c>
      <c r="Q965" s="2" t="str">
        <f t="shared" si="31"/>
        <v>P-S2_Onsite</v>
      </c>
      <c r="R965" s="2" t="s">
        <v>3476</v>
      </c>
      <c r="S965" s="2" t="s">
        <v>1041</v>
      </c>
      <c r="T965" s="21" t="s">
        <v>3693</v>
      </c>
    </row>
    <row r="966" spans="1:20" x14ac:dyDescent="0.3">
      <c r="A966" s="21" t="s">
        <v>3722</v>
      </c>
      <c r="B966" s="21" t="s">
        <v>1054</v>
      </c>
      <c r="C966" s="21" t="s">
        <v>3723</v>
      </c>
      <c r="D966" s="21" t="s">
        <v>3724</v>
      </c>
      <c r="E966" s="2" t="s">
        <v>3725</v>
      </c>
      <c r="F966" s="21" t="s">
        <v>3696</v>
      </c>
      <c r="G966" s="21" t="s">
        <v>1606</v>
      </c>
      <c r="H966" s="21" t="s">
        <v>3697</v>
      </c>
      <c r="I966" s="21" t="s">
        <v>5542</v>
      </c>
      <c r="J966" s="2" t="s">
        <v>3484</v>
      </c>
      <c r="K966" s="22" t="s">
        <v>1038</v>
      </c>
      <c r="L966" s="2" t="s">
        <v>1058</v>
      </c>
      <c r="M966" s="2" t="s">
        <v>1059</v>
      </c>
      <c r="N966" s="2" t="s">
        <v>1106</v>
      </c>
      <c r="O966" s="2" t="s">
        <v>1040</v>
      </c>
      <c r="P966" s="2" t="str">
        <f t="shared" si="30"/>
        <v>P-Onsite</v>
      </c>
      <c r="Q966" s="2" t="str">
        <f t="shared" si="31"/>
        <v>P-S2_Onsite</v>
      </c>
      <c r="R966" s="2" t="s">
        <v>3476</v>
      </c>
      <c r="S966" s="2" t="s">
        <v>1041</v>
      </c>
      <c r="T966" s="21" t="s">
        <v>3693</v>
      </c>
    </row>
    <row r="967" spans="1:20" x14ac:dyDescent="0.3">
      <c r="A967" s="21" t="s">
        <v>3722</v>
      </c>
      <c r="B967" s="21" t="s">
        <v>1054</v>
      </c>
      <c r="C967" s="21" t="s">
        <v>3723</v>
      </c>
      <c r="D967" s="21" t="s">
        <v>3724</v>
      </c>
      <c r="E967" s="2" t="s">
        <v>3725</v>
      </c>
      <c r="F967" s="21" t="s">
        <v>3698</v>
      </c>
      <c r="G967" s="21" t="s">
        <v>1613</v>
      </c>
      <c r="H967" s="21" t="s">
        <v>3699</v>
      </c>
      <c r="I967" s="21" t="s">
        <v>5543</v>
      </c>
      <c r="J967" s="2" t="s">
        <v>3479</v>
      </c>
      <c r="K967" s="22" t="s">
        <v>1038</v>
      </c>
      <c r="L967" s="2" t="s">
        <v>1058</v>
      </c>
      <c r="M967" s="2" t="s">
        <v>1059</v>
      </c>
      <c r="N967" s="2" t="s">
        <v>1106</v>
      </c>
      <c r="O967" s="2" t="s">
        <v>1040</v>
      </c>
      <c r="P967" s="2" t="str">
        <f t="shared" si="30"/>
        <v>P-Onsite</v>
      </c>
      <c r="Q967" s="2" t="str">
        <f t="shared" si="31"/>
        <v>P-S2_Onsite</v>
      </c>
      <c r="R967" s="2" t="s">
        <v>3476</v>
      </c>
      <c r="S967" s="2" t="s">
        <v>1041</v>
      </c>
      <c r="T967" s="21" t="s">
        <v>3693</v>
      </c>
    </row>
    <row r="968" spans="1:20" x14ac:dyDescent="0.3">
      <c r="A968" s="21" t="s">
        <v>3722</v>
      </c>
      <c r="B968" s="21" t="s">
        <v>1054</v>
      </c>
      <c r="C968" s="21" t="s">
        <v>3723</v>
      </c>
      <c r="D968" s="21" t="s">
        <v>3724</v>
      </c>
      <c r="E968" s="2" t="s">
        <v>3725</v>
      </c>
      <c r="F968" s="21" t="s">
        <v>3700</v>
      </c>
      <c r="G968" s="21" t="s">
        <v>1631</v>
      </c>
      <c r="H968" s="21" t="s">
        <v>3701</v>
      </c>
      <c r="I968" s="21" t="s">
        <v>5544</v>
      </c>
      <c r="J968" s="2" t="s">
        <v>3475</v>
      </c>
      <c r="K968" s="22" t="s">
        <v>1048</v>
      </c>
      <c r="L968" s="2" t="s">
        <v>1058</v>
      </c>
      <c r="M968" s="2" t="s">
        <v>1059</v>
      </c>
      <c r="N968" s="2" t="s">
        <v>1106</v>
      </c>
      <c r="O968" s="2" t="s">
        <v>1040</v>
      </c>
      <c r="P968" s="2" t="str">
        <f t="shared" si="30"/>
        <v>P-Onsite</v>
      </c>
      <c r="Q968" s="2" t="str">
        <f t="shared" si="31"/>
        <v>P-S2_Onsite</v>
      </c>
      <c r="R968" s="2" t="s">
        <v>3476</v>
      </c>
      <c r="S968" s="2" t="s">
        <v>1041</v>
      </c>
      <c r="T968" s="21" t="s">
        <v>3693</v>
      </c>
    </row>
    <row r="969" spans="1:20" x14ac:dyDescent="0.3">
      <c r="A969" s="21" t="s">
        <v>3726</v>
      </c>
      <c r="B969" s="21" t="s">
        <v>1054</v>
      </c>
      <c r="C969" s="21" t="s">
        <v>3727</v>
      </c>
      <c r="D969" s="21" t="s">
        <v>3728</v>
      </c>
      <c r="E969" s="2" t="s">
        <v>3729</v>
      </c>
      <c r="F969" s="21" t="s">
        <v>3690</v>
      </c>
      <c r="G969" s="21" t="s">
        <v>1593</v>
      </c>
      <c r="H969" s="21" t="s">
        <v>3691</v>
      </c>
      <c r="I969" s="21" t="s">
        <v>5545</v>
      </c>
      <c r="J969" s="2" t="s">
        <v>3692</v>
      </c>
      <c r="K969" s="22" t="s">
        <v>1610</v>
      </c>
      <c r="L969" s="2" t="s">
        <v>3489</v>
      </c>
      <c r="M969" s="2" t="s">
        <v>3489</v>
      </c>
      <c r="N969" s="2" t="s">
        <v>3489</v>
      </c>
      <c r="O969" s="2" t="s">
        <v>1098</v>
      </c>
      <c r="P969" s="2" t="str">
        <f t="shared" si="30"/>
        <v>A-Onsite</v>
      </c>
      <c r="Q969" s="2" t="str">
        <f t="shared" si="31"/>
        <v>A-S2_Onsite</v>
      </c>
      <c r="R969" s="2" t="s">
        <v>3476</v>
      </c>
      <c r="S969" s="2" t="s">
        <v>1041</v>
      </c>
      <c r="T969" s="21" t="s">
        <v>3693</v>
      </c>
    </row>
    <row r="970" spans="1:20" x14ac:dyDescent="0.3">
      <c r="A970" s="21" t="s">
        <v>3726</v>
      </c>
      <c r="B970" s="21" t="s">
        <v>1054</v>
      </c>
      <c r="C970" s="21" t="s">
        <v>3727</v>
      </c>
      <c r="D970" s="21" t="s">
        <v>3728</v>
      </c>
      <c r="E970" s="2" t="s">
        <v>3729</v>
      </c>
      <c r="F970" s="21" t="s">
        <v>3694</v>
      </c>
      <c r="G970" s="21" t="s">
        <v>1598</v>
      </c>
      <c r="H970" s="21" t="s">
        <v>3695</v>
      </c>
      <c r="I970" s="21" t="s">
        <v>5546</v>
      </c>
      <c r="J970" s="2" t="s">
        <v>3481</v>
      </c>
      <c r="K970" s="22" t="s">
        <v>1048</v>
      </c>
      <c r="L970" s="2" t="s">
        <v>3489</v>
      </c>
      <c r="M970" s="2" t="s">
        <v>3489</v>
      </c>
      <c r="N970" s="2" t="s">
        <v>3489</v>
      </c>
      <c r="O970" s="2" t="s">
        <v>1098</v>
      </c>
      <c r="P970" s="2" t="str">
        <f t="shared" si="30"/>
        <v>A-Onsite</v>
      </c>
      <c r="Q970" s="2" t="str">
        <f t="shared" si="31"/>
        <v>A-S2_Onsite</v>
      </c>
      <c r="R970" s="2" t="s">
        <v>3476</v>
      </c>
      <c r="S970" s="2" t="s">
        <v>1041</v>
      </c>
      <c r="T970" s="21" t="s">
        <v>3693</v>
      </c>
    </row>
    <row r="971" spans="1:20" x14ac:dyDescent="0.3">
      <c r="A971" s="21" t="s">
        <v>3726</v>
      </c>
      <c r="B971" s="21" t="s">
        <v>1054</v>
      </c>
      <c r="C971" s="21" t="s">
        <v>3727</v>
      </c>
      <c r="D971" s="21" t="s">
        <v>3728</v>
      </c>
      <c r="E971" s="2" t="s">
        <v>3729</v>
      </c>
      <c r="F971" s="21" t="s">
        <v>3696</v>
      </c>
      <c r="G971" s="21" t="s">
        <v>1606</v>
      </c>
      <c r="H971" s="21" t="s">
        <v>3697</v>
      </c>
      <c r="I971" s="21" t="s">
        <v>5547</v>
      </c>
      <c r="J971" s="2" t="s">
        <v>3484</v>
      </c>
      <c r="K971" s="22" t="s">
        <v>1038</v>
      </c>
      <c r="L971" s="2" t="s">
        <v>3489</v>
      </c>
      <c r="M971" s="2" t="s">
        <v>3489</v>
      </c>
      <c r="N971" s="2" t="s">
        <v>3489</v>
      </c>
      <c r="O971" s="2" t="s">
        <v>1098</v>
      </c>
      <c r="P971" s="2" t="str">
        <f t="shared" si="30"/>
        <v>A-Onsite</v>
      </c>
      <c r="Q971" s="2" t="str">
        <f t="shared" si="31"/>
        <v>A-S2_Onsite</v>
      </c>
      <c r="R971" s="2" t="s">
        <v>3476</v>
      </c>
      <c r="S971" s="2" t="s">
        <v>1041</v>
      </c>
      <c r="T971" s="21" t="s">
        <v>3693</v>
      </c>
    </row>
    <row r="972" spans="1:20" x14ac:dyDescent="0.3">
      <c r="A972" s="21" t="s">
        <v>3726</v>
      </c>
      <c r="B972" s="21" t="s">
        <v>1054</v>
      </c>
      <c r="C972" s="21" t="s">
        <v>3727</v>
      </c>
      <c r="D972" s="21" t="s">
        <v>3728</v>
      </c>
      <c r="E972" s="2" t="s">
        <v>3729</v>
      </c>
      <c r="F972" s="21" t="s">
        <v>3698</v>
      </c>
      <c r="G972" s="21" t="s">
        <v>1613</v>
      </c>
      <c r="H972" s="21" t="s">
        <v>3699</v>
      </c>
      <c r="I972" s="21" t="s">
        <v>5548</v>
      </c>
      <c r="J972" s="2" t="s">
        <v>3479</v>
      </c>
      <c r="K972" s="22" t="s">
        <v>1038</v>
      </c>
      <c r="L972" s="2" t="s">
        <v>3489</v>
      </c>
      <c r="M972" s="2" t="s">
        <v>3489</v>
      </c>
      <c r="N972" s="2" t="s">
        <v>3489</v>
      </c>
      <c r="O972" s="2" t="s">
        <v>1098</v>
      </c>
      <c r="P972" s="2" t="str">
        <f t="shared" si="30"/>
        <v>A-Onsite</v>
      </c>
      <c r="Q972" s="2" t="str">
        <f t="shared" si="31"/>
        <v>A-S2_Onsite</v>
      </c>
      <c r="R972" s="2" t="s">
        <v>3476</v>
      </c>
      <c r="S972" s="2" t="s">
        <v>1041</v>
      </c>
      <c r="T972" s="21" t="s">
        <v>3693</v>
      </c>
    </row>
    <row r="973" spans="1:20" x14ac:dyDescent="0.3">
      <c r="A973" s="21" t="s">
        <v>3726</v>
      </c>
      <c r="B973" s="21" t="s">
        <v>1054</v>
      </c>
      <c r="C973" s="21" t="s">
        <v>3727</v>
      </c>
      <c r="D973" s="21" t="s">
        <v>3728</v>
      </c>
      <c r="E973" s="2" t="s">
        <v>3729</v>
      </c>
      <c r="F973" s="21" t="s">
        <v>3700</v>
      </c>
      <c r="G973" s="21" t="s">
        <v>1631</v>
      </c>
      <c r="H973" s="21" t="s">
        <v>3701</v>
      </c>
      <c r="I973" s="21" t="s">
        <v>5549</v>
      </c>
      <c r="J973" s="2" t="s">
        <v>3475</v>
      </c>
      <c r="K973" s="22" t="s">
        <v>1048</v>
      </c>
      <c r="L973" s="2" t="s">
        <v>3489</v>
      </c>
      <c r="M973" s="2" t="s">
        <v>3489</v>
      </c>
      <c r="N973" s="2" t="s">
        <v>3489</v>
      </c>
      <c r="O973" s="2" t="s">
        <v>1098</v>
      </c>
      <c r="P973" s="2" t="str">
        <f t="shared" si="30"/>
        <v>A-Onsite</v>
      </c>
      <c r="Q973" s="2" t="str">
        <f t="shared" si="31"/>
        <v>A-S2_Onsite</v>
      </c>
      <c r="R973" s="2" t="s">
        <v>3476</v>
      </c>
      <c r="S973" s="2" t="s">
        <v>1041</v>
      </c>
      <c r="T973" s="21" t="s">
        <v>3693</v>
      </c>
    </row>
    <row r="974" spans="1:20" x14ac:dyDescent="0.3">
      <c r="A974" s="21" t="s">
        <v>1641</v>
      </c>
      <c r="B974" s="21" t="s">
        <v>1054</v>
      </c>
      <c r="C974" s="21" t="s">
        <v>1642</v>
      </c>
      <c r="D974" s="21" t="s">
        <v>1643</v>
      </c>
      <c r="E974" s="2" t="s">
        <v>1644</v>
      </c>
      <c r="F974" s="21" t="s">
        <v>3690</v>
      </c>
      <c r="G974" s="21" t="s">
        <v>1593</v>
      </c>
      <c r="H974" s="21" t="s">
        <v>3691</v>
      </c>
      <c r="I974" s="21" t="s">
        <v>5550</v>
      </c>
      <c r="J974" s="2" t="s">
        <v>3692</v>
      </c>
      <c r="K974" s="22" t="s">
        <v>1610</v>
      </c>
      <c r="L974" s="2" t="s">
        <v>1089</v>
      </c>
      <c r="M974" s="2" t="s">
        <v>1059</v>
      </c>
      <c r="N974" s="2" t="s">
        <v>1090</v>
      </c>
      <c r="O974" s="2" t="s">
        <v>1040</v>
      </c>
      <c r="P974" s="2" t="str">
        <f t="shared" si="30"/>
        <v>P-Onsite</v>
      </c>
      <c r="Q974" s="2" t="str">
        <f t="shared" si="31"/>
        <v>P-S2_Onsite</v>
      </c>
      <c r="R974" s="2" t="s">
        <v>3476</v>
      </c>
      <c r="S974" s="2" t="s">
        <v>1041</v>
      </c>
      <c r="T974" s="21" t="s">
        <v>3693</v>
      </c>
    </row>
    <row r="975" spans="1:20" x14ac:dyDescent="0.3">
      <c r="A975" s="21" t="s">
        <v>1641</v>
      </c>
      <c r="B975" s="21" t="s">
        <v>1054</v>
      </c>
      <c r="C975" s="21" t="s">
        <v>1642</v>
      </c>
      <c r="D975" s="21" t="s">
        <v>1643</v>
      </c>
      <c r="E975" s="2" t="s">
        <v>1644</v>
      </c>
      <c r="F975" s="21" t="s">
        <v>3696</v>
      </c>
      <c r="G975" s="21" t="s">
        <v>1606</v>
      </c>
      <c r="H975" s="21" t="s">
        <v>3697</v>
      </c>
      <c r="I975" s="21" t="s">
        <v>5551</v>
      </c>
      <c r="J975" s="2" t="s">
        <v>3484</v>
      </c>
      <c r="K975" s="22" t="s">
        <v>1038</v>
      </c>
      <c r="L975" s="2" t="s">
        <v>1089</v>
      </c>
      <c r="M975" s="2" t="s">
        <v>1059</v>
      </c>
      <c r="N975" s="2" t="s">
        <v>1090</v>
      </c>
      <c r="O975" s="2" t="s">
        <v>1040</v>
      </c>
      <c r="P975" s="2" t="str">
        <f t="shared" si="30"/>
        <v>P-Onsite</v>
      </c>
      <c r="Q975" s="2" t="str">
        <f t="shared" si="31"/>
        <v>P-S2_Onsite</v>
      </c>
      <c r="R975" s="2" t="s">
        <v>3476</v>
      </c>
      <c r="S975" s="2" t="s">
        <v>1041</v>
      </c>
      <c r="T975" s="21" t="s">
        <v>3693</v>
      </c>
    </row>
    <row r="976" spans="1:20" x14ac:dyDescent="0.3">
      <c r="A976" s="21" t="s">
        <v>1641</v>
      </c>
      <c r="B976" s="21" t="s">
        <v>1054</v>
      </c>
      <c r="C976" s="21" t="s">
        <v>1642</v>
      </c>
      <c r="D976" s="21" t="s">
        <v>1643</v>
      </c>
      <c r="E976" s="2" t="s">
        <v>1644</v>
      </c>
      <c r="F976" s="21" t="s">
        <v>3700</v>
      </c>
      <c r="G976" s="21" t="s">
        <v>1631</v>
      </c>
      <c r="H976" s="21" t="s">
        <v>3701</v>
      </c>
      <c r="I976" s="21" t="s">
        <v>5552</v>
      </c>
      <c r="J976" s="2" t="s">
        <v>3475</v>
      </c>
      <c r="K976" s="22" t="s">
        <v>1048</v>
      </c>
      <c r="L976" s="2" t="s">
        <v>1089</v>
      </c>
      <c r="M976" s="2" t="s">
        <v>1059</v>
      </c>
      <c r="N976" s="2" t="s">
        <v>1090</v>
      </c>
      <c r="O976" s="2" t="s">
        <v>1040</v>
      </c>
      <c r="P976" s="2" t="str">
        <f t="shared" si="30"/>
        <v>P-Onsite</v>
      </c>
      <c r="Q976" s="2" t="str">
        <f t="shared" si="31"/>
        <v>P-S2_Onsite</v>
      </c>
      <c r="R976" s="2" t="s">
        <v>3476</v>
      </c>
      <c r="S976" s="2" t="s">
        <v>1041</v>
      </c>
      <c r="T976" s="21" t="s">
        <v>3693</v>
      </c>
    </row>
    <row r="977" spans="1:20" x14ac:dyDescent="0.3">
      <c r="A977" s="21" t="s">
        <v>1647</v>
      </c>
      <c r="B977" s="21" t="s">
        <v>1054</v>
      </c>
      <c r="C977" s="21" t="s">
        <v>1648</v>
      </c>
      <c r="D977" s="21" t="s">
        <v>1649</v>
      </c>
      <c r="E977" s="2" t="s">
        <v>1650</v>
      </c>
      <c r="F977" s="21" t="s">
        <v>3690</v>
      </c>
      <c r="G977" s="21" t="s">
        <v>1593</v>
      </c>
      <c r="H977" s="21" t="s">
        <v>3691</v>
      </c>
      <c r="I977" s="21" t="s">
        <v>5553</v>
      </c>
      <c r="J977" s="2" t="s">
        <v>3692</v>
      </c>
      <c r="K977" s="22" t="s">
        <v>1610</v>
      </c>
      <c r="L977" s="2" t="s">
        <v>1101</v>
      </c>
      <c r="M977" s="2" t="s">
        <v>1059</v>
      </c>
      <c r="N977" s="2" t="s">
        <v>1102</v>
      </c>
      <c r="O977" s="2" t="s">
        <v>1040</v>
      </c>
      <c r="P977" s="2" t="str">
        <f t="shared" si="30"/>
        <v>P-Onsite</v>
      </c>
      <c r="Q977" s="2" t="str">
        <f t="shared" si="31"/>
        <v>P-S2_Onsite</v>
      </c>
      <c r="R977" s="2" t="s">
        <v>3476</v>
      </c>
      <c r="S977" s="2" t="s">
        <v>1041</v>
      </c>
      <c r="T977" s="21" t="s">
        <v>3693</v>
      </c>
    </row>
    <row r="978" spans="1:20" x14ac:dyDescent="0.3">
      <c r="A978" s="21" t="s">
        <v>1647</v>
      </c>
      <c r="B978" s="21" t="s">
        <v>1054</v>
      </c>
      <c r="C978" s="21" t="s">
        <v>1648</v>
      </c>
      <c r="D978" s="21" t="s">
        <v>1649</v>
      </c>
      <c r="E978" s="2" t="s">
        <v>1650</v>
      </c>
      <c r="F978" s="21" t="s">
        <v>3700</v>
      </c>
      <c r="G978" s="21" t="s">
        <v>1631</v>
      </c>
      <c r="H978" s="21" t="s">
        <v>3701</v>
      </c>
      <c r="I978" s="21" t="s">
        <v>5554</v>
      </c>
      <c r="J978" s="2" t="s">
        <v>3475</v>
      </c>
      <c r="K978" s="22" t="s">
        <v>1048</v>
      </c>
      <c r="L978" s="2" t="s">
        <v>1101</v>
      </c>
      <c r="M978" s="2" t="s">
        <v>1059</v>
      </c>
      <c r="N978" s="2" t="s">
        <v>1102</v>
      </c>
      <c r="O978" s="2" t="s">
        <v>1040</v>
      </c>
      <c r="P978" s="2" t="str">
        <f t="shared" si="30"/>
        <v>P-Onsite</v>
      </c>
      <c r="Q978" s="2" t="str">
        <f t="shared" si="31"/>
        <v>P-S2_Onsite</v>
      </c>
      <c r="R978" s="2" t="s">
        <v>3476</v>
      </c>
      <c r="S978" s="2" t="s">
        <v>1041</v>
      </c>
      <c r="T978" s="21" t="s">
        <v>3693</v>
      </c>
    </row>
    <row r="979" spans="1:20" x14ac:dyDescent="0.3">
      <c r="A979" s="21" t="s">
        <v>1654</v>
      </c>
      <c r="B979" s="21" t="s">
        <v>1054</v>
      </c>
      <c r="C979" s="21" t="s">
        <v>1655</v>
      </c>
      <c r="D979" s="21" t="s">
        <v>1656</v>
      </c>
      <c r="E979" s="2" t="s">
        <v>1657</v>
      </c>
      <c r="F979" s="21" t="s">
        <v>3694</v>
      </c>
      <c r="G979" s="21" t="s">
        <v>1598</v>
      </c>
      <c r="H979" s="21" t="s">
        <v>3695</v>
      </c>
      <c r="I979" s="21" t="s">
        <v>5555</v>
      </c>
      <c r="J979" s="2" t="s">
        <v>3481</v>
      </c>
      <c r="K979" s="22" t="s">
        <v>1048</v>
      </c>
      <c r="L979" s="2" t="s">
        <v>1164</v>
      </c>
      <c r="M979" s="2" t="s">
        <v>1059</v>
      </c>
      <c r="N979" s="2" t="s">
        <v>1209</v>
      </c>
      <c r="O979" s="2" t="s">
        <v>1040</v>
      </c>
      <c r="P979" s="2" t="str">
        <f t="shared" si="30"/>
        <v>P-Onsite</v>
      </c>
      <c r="Q979" s="2" t="str">
        <f t="shared" si="31"/>
        <v>P-S2_Onsite</v>
      </c>
      <c r="R979" s="2" t="s">
        <v>3476</v>
      </c>
      <c r="S979" s="2" t="s">
        <v>1041</v>
      </c>
      <c r="T979" s="21" t="s">
        <v>3693</v>
      </c>
    </row>
    <row r="980" spans="1:20" x14ac:dyDescent="0.3">
      <c r="A980" s="21" t="s">
        <v>1654</v>
      </c>
      <c r="B980" s="21" t="s">
        <v>1054</v>
      </c>
      <c r="C980" s="21" t="s">
        <v>1655</v>
      </c>
      <c r="D980" s="21" t="s">
        <v>1656</v>
      </c>
      <c r="E980" s="2" t="s">
        <v>1657</v>
      </c>
      <c r="F980" s="21" t="s">
        <v>3696</v>
      </c>
      <c r="G980" s="21" t="s">
        <v>1606</v>
      </c>
      <c r="H980" s="21" t="s">
        <v>3697</v>
      </c>
      <c r="I980" s="21" t="s">
        <v>5556</v>
      </c>
      <c r="J980" s="2" t="s">
        <v>3484</v>
      </c>
      <c r="K980" s="22" t="s">
        <v>1038</v>
      </c>
      <c r="L980" s="2" t="s">
        <v>1164</v>
      </c>
      <c r="M980" s="2" t="s">
        <v>1059</v>
      </c>
      <c r="N980" s="2" t="s">
        <v>1209</v>
      </c>
      <c r="O980" s="2" t="s">
        <v>1040</v>
      </c>
      <c r="P980" s="2" t="str">
        <f t="shared" si="30"/>
        <v>P-Onsite</v>
      </c>
      <c r="Q980" s="2" t="str">
        <f t="shared" si="31"/>
        <v>P-S2_Onsite</v>
      </c>
      <c r="R980" s="2" t="s">
        <v>3476</v>
      </c>
      <c r="S980" s="2" t="s">
        <v>1041</v>
      </c>
      <c r="T980" s="21" t="s">
        <v>3693</v>
      </c>
    </row>
    <row r="981" spans="1:20" x14ac:dyDescent="0.3">
      <c r="A981" s="21" t="s">
        <v>1654</v>
      </c>
      <c r="B981" s="21" t="s">
        <v>1054</v>
      </c>
      <c r="C981" s="21" t="s">
        <v>1655</v>
      </c>
      <c r="D981" s="21" t="s">
        <v>1656</v>
      </c>
      <c r="E981" s="2" t="s">
        <v>1657</v>
      </c>
      <c r="F981" s="21" t="s">
        <v>3700</v>
      </c>
      <c r="G981" s="21" t="s">
        <v>1631</v>
      </c>
      <c r="H981" s="21" t="s">
        <v>3701</v>
      </c>
      <c r="I981" s="21" t="s">
        <v>5557</v>
      </c>
      <c r="J981" s="2" t="s">
        <v>3475</v>
      </c>
      <c r="K981" s="22" t="s">
        <v>1048</v>
      </c>
      <c r="L981" s="2" t="s">
        <v>1164</v>
      </c>
      <c r="M981" s="2" t="s">
        <v>1059</v>
      </c>
      <c r="N981" s="2" t="s">
        <v>1209</v>
      </c>
      <c r="O981" s="2" t="s">
        <v>1040</v>
      </c>
      <c r="P981" s="2" t="str">
        <f t="shared" si="30"/>
        <v>P-Onsite</v>
      </c>
      <c r="Q981" s="2" t="str">
        <f t="shared" si="31"/>
        <v>P-S2_Onsite</v>
      </c>
      <c r="R981" s="2" t="s">
        <v>3476</v>
      </c>
      <c r="S981" s="2" t="s">
        <v>1041</v>
      </c>
      <c r="T981" s="21" t="s">
        <v>3693</v>
      </c>
    </row>
    <row r="982" spans="1:20" x14ac:dyDescent="0.3">
      <c r="A982" s="21" t="s">
        <v>1669</v>
      </c>
      <c r="B982" s="21" t="s">
        <v>1054</v>
      </c>
      <c r="C982" s="21" t="s">
        <v>1670</v>
      </c>
      <c r="D982" s="21" t="s">
        <v>1671</v>
      </c>
      <c r="E982" s="2" t="s">
        <v>1672</v>
      </c>
      <c r="F982" s="21" t="s">
        <v>3696</v>
      </c>
      <c r="G982" s="21" t="s">
        <v>1606</v>
      </c>
      <c r="H982" s="21" t="s">
        <v>3697</v>
      </c>
      <c r="I982" s="21" t="s">
        <v>5558</v>
      </c>
      <c r="J982" s="2" t="s">
        <v>3484</v>
      </c>
      <c r="K982" s="22" t="s">
        <v>1038</v>
      </c>
      <c r="L982" s="2" t="s">
        <v>1075</v>
      </c>
      <c r="M982" s="2" t="s">
        <v>1059</v>
      </c>
      <c r="N982" s="2" t="s">
        <v>1076</v>
      </c>
      <c r="O982" s="2" t="s">
        <v>1040</v>
      </c>
      <c r="P982" s="2" t="str">
        <f t="shared" si="30"/>
        <v>P-Onsite</v>
      </c>
      <c r="Q982" s="2" t="str">
        <f t="shared" si="31"/>
        <v>P-S2_Onsite</v>
      </c>
      <c r="R982" s="2" t="s">
        <v>3476</v>
      </c>
      <c r="S982" s="2" t="s">
        <v>1041</v>
      </c>
      <c r="T982" s="21" t="s">
        <v>3693</v>
      </c>
    </row>
    <row r="983" spans="1:20" x14ac:dyDescent="0.3">
      <c r="A983" s="21" t="s">
        <v>1669</v>
      </c>
      <c r="B983" s="21" t="s">
        <v>1054</v>
      </c>
      <c r="C983" s="21" t="s">
        <v>1670</v>
      </c>
      <c r="D983" s="21" t="s">
        <v>1671</v>
      </c>
      <c r="E983" s="2" t="s">
        <v>1672</v>
      </c>
      <c r="F983" s="21" t="s">
        <v>3700</v>
      </c>
      <c r="G983" s="21" t="s">
        <v>1631</v>
      </c>
      <c r="H983" s="21" t="s">
        <v>3701</v>
      </c>
      <c r="I983" s="21" t="s">
        <v>5559</v>
      </c>
      <c r="J983" s="2" t="s">
        <v>3475</v>
      </c>
      <c r="K983" s="22" t="s">
        <v>1048</v>
      </c>
      <c r="L983" s="2" t="s">
        <v>1075</v>
      </c>
      <c r="M983" s="2" t="s">
        <v>1059</v>
      </c>
      <c r="N983" s="2" t="s">
        <v>1076</v>
      </c>
      <c r="O983" s="2" t="s">
        <v>1040</v>
      </c>
      <c r="P983" s="2" t="str">
        <f t="shared" si="30"/>
        <v>P-Onsite</v>
      </c>
      <c r="Q983" s="2" t="str">
        <f t="shared" si="31"/>
        <v>P-S2_Onsite</v>
      </c>
      <c r="R983" s="2" t="s">
        <v>3476</v>
      </c>
      <c r="S983" s="2" t="s">
        <v>1041</v>
      </c>
      <c r="T983" s="21" t="s">
        <v>3693</v>
      </c>
    </row>
    <row r="984" spans="1:20" x14ac:dyDescent="0.3">
      <c r="A984" s="21" t="s">
        <v>1676</v>
      </c>
      <c r="B984" s="21" t="s">
        <v>1054</v>
      </c>
      <c r="C984" s="21" t="s">
        <v>1677</v>
      </c>
      <c r="D984" s="21" t="s">
        <v>1678</v>
      </c>
      <c r="E984" s="2" t="s">
        <v>1679</v>
      </c>
      <c r="F984" s="21" t="s">
        <v>3690</v>
      </c>
      <c r="G984" s="21" t="s">
        <v>1593</v>
      </c>
      <c r="H984" s="21" t="s">
        <v>3691</v>
      </c>
      <c r="I984" s="21" t="s">
        <v>5560</v>
      </c>
      <c r="J984" s="2" t="s">
        <v>3692</v>
      </c>
      <c r="K984" s="22" t="s">
        <v>1610</v>
      </c>
      <c r="L984" s="2" t="s">
        <v>1332</v>
      </c>
      <c r="M984" s="2" t="s">
        <v>1059</v>
      </c>
      <c r="N984" s="2" t="s">
        <v>1333</v>
      </c>
      <c r="O984" s="2" t="s">
        <v>1040</v>
      </c>
      <c r="P984" s="2" t="str">
        <f t="shared" si="30"/>
        <v>P-Onsite</v>
      </c>
      <c r="Q984" s="2" t="str">
        <f t="shared" si="31"/>
        <v>P-S2_Onsite</v>
      </c>
      <c r="R984" s="2" t="s">
        <v>3476</v>
      </c>
      <c r="S984" s="2" t="s">
        <v>1041</v>
      </c>
      <c r="T984" s="21" t="s">
        <v>3693</v>
      </c>
    </row>
    <row r="985" spans="1:20" x14ac:dyDescent="0.3">
      <c r="A985" s="21" t="s">
        <v>1676</v>
      </c>
      <c r="B985" s="21" t="s">
        <v>1054</v>
      </c>
      <c r="C985" s="21" t="s">
        <v>1677</v>
      </c>
      <c r="D985" s="21" t="s">
        <v>1678</v>
      </c>
      <c r="E985" s="2" t="s">
        <v>1679</v>
      </c>
      <c r="F985" s="21" t="s">
        <v>3694</v>
      </c>
      <c r="G985" s="21" t="s">
        <v>1598</v>
      </c>
      <c r="H985" s="21" t="s">
        <v>3695</v>
      </c>
      <c r="I985" s="21" t="s">
        <v>5561</v>
      </c>
      <c r="J985" s="2" t="s">
        <v>3481</v>
      </c>
      <c r="K985" s="22" t="s">
        <v>1048</v>
      </c>
      <c r="L985" s="2" t="s">
        <v>1332</v>
      </c>
      <c r="M985" s="2" t="s">
        <v>1059</v>
      </c>
      <c r="N985" s="2" t="s">
        <v>1333</v>
      </c>
      <c r="O985" s="2" t="s">
        <v>1040</v>
      </c>
      <c r="P985" s="2" t="str">
        <f t="shared" si="30"/>
        <v>P-Onsite</v>
      </c>
      <c r="Q985" s="2" t="str">
        <f t="shared" si="31"/>
        <v>P-S2_Onsite</v>
      </c>
      <c r="R985" s="2" t="s">
        <v>3476</v>
      </c>
      <c r="S985" s="2" t="s">
        <v>1041</v>
      </c>
      <c r="T985" s="21" t="s">
        <v>3693</v>
      </c>
    </row>
    <row r="986" spans="1:20" x14ac:dyDescent="0.3">
      <c r="A986" s="21" t="s">
        <v>1676</v>
      </c>
      <c r="B986" s="21" t="s">
        <v>1054</v>
      </c>
      <c r="C986" s="21" t="s">
        <v>1677</v>
      </c>
      <c r="D986" s="21" t="s">
        <v>1678</v>
      </c>
      <c r="E986" s="2" t="s">
        <v>1679</v>
      </c>
      <c r="F986" s="21" t="s">
        <v>3696</v>
      </c>
      <c r="G986" s="21" t="s">
        <v>1606</v>
      </c>
      <c r="H986" s="21" t="s">
        <v>3697</v>
      </c>
      <c r="I986" s="21" t="s">
        <v>5562</v>
      </c>
      <c r="J986" s="2" t="s">
        <v>3484</v>
      </c>
      <c r="K986" s="22" t="s">
        <v>1038</v>
      </c>
      <c r="L986" s="2" t="s">
        <v>1332</v>
      </c>
      <c r="M986" s="2" t="s">
        <v>1059</v>
      </c>
      <c r="N986" s="2" t="s">
        <v>1333</v>
      </c>
      <c r="O986" s="2" t="s">
        <v>1040</v>
      </c>
      <c r="P986" s="2" t="str">
        <f t="shared" si="30"/>
        <v>P-Onsite</v>
      </c>
      <c r="Q986" s="2" t="str">
        <f t="shared" si="31"/>
        <v>P-S2_Onsite</v>
      </c>
      <c r="R986" s="2" t="s">
        <v>3476</v>
      </c>
      <c r="S986" s="2" t="s">
        <v>1041</v>
      </c>
      <c r="T986" s="21" t="s">
        <v>3693</v>
      </c>
    </row>
    <row r="987" spans="1:20" x14ac:dyDescent="0.3">
      <c r="A987" s="21" t="s">
        <v>1676</v>
      </c>
      <c r="B987" s="21" t="s">
        <v>1054</v>
      </c>
      <c r="C987" s="21" t="s">
        <v>1677</v>
      </c>
      <c r="D987" s="21" t="s">
        <v>1678</v>
      </c>
      <c r="E987" s="2" t="s">
        <v>1679</v>
      </c>
      <c r="F987" s="21" t="s">
        <v>3698</v>
      </c>
      <c r="G987" s="21" t="s">
        <v>1613</v>
      </c>
      <c r="H987" s="21" t="s">
        <v>3699</v>
      </c>
      <c r="I987" s="21" t="s">
        <v>5563</v>
      </c>
      <c r="J987" s="2" t="s">
        <v>3479</v>
      </c>
      <c r="K987" s="22" t="s">
        <v>1038</v>
      </c>
      <c r="L987" s="2" t="s">
        <v>1332</v>
      </c>
      <c r="M987" s="2" t="s">
        <v>1059</v>
      </c>
      <c r="N987" s="2" t="s">
        <v>1333</v>
      </c>
      <c r="O987" s="2" t="s">
        <v>1040</v>
      </c>
      <c r="P987" s="2" t="str">
        <f t="shared" si="30"/>
        <v>P-Onsite</v>
      </c>
      <c r="Q987" s="2" t="str">
        <f t="shared" si="31"/>
        <v>P-S2_Onsite</v>
      </c>
      <c r="R987" s="2" t="s">
        <v>3476</v>
      </c>
      <c r="S987" s="2" t="s">
        <v>1041</v>
      </c>
      <c r="T987" s="21" t="s">
        <v>3693</v>
      </c>
    </row>
    <row r="988" spans="1:20" x14ac:dyDescent="0.3">
      <c r="A988" s="21" t="s">
        <v>3730</v>
      </c>
      <c r="B988" s="21" t="s">
        <v>1031</v>
      </c>
      <c r="C988" s="21" t="s">
        <v>3731</v>
      </c>
      <c r="D988" s="21" t="s">
        <v>3732</v>
      </c>
      <c r="E988" s="2" t="s">
        <v>3733</v>
      </c>
      <c r="F988" s="21" t="s">
        <v>3734</v>
      </c>
      <c r="G988" s="21" t="s">
        <v>1593</v>
      </c>
      <c r="H988" s="21" t="s">
        <v>3691</v>
      </c>
      <c r="I988" s="21" t="s">
        <v>5564</v>
      </c>
      <c r="J988" s="2" t="s">
        <v>3692</v>
      </c>
      <c r="K988" s="22" t="s">
        <v>1610</v>
      </c>
      <c r="L988" s="2" t="s">
        <v>1039</v>
      </c>
      <c r="M988" s="2" t="s">
        <v>1039</v>
      </c>
      <c r="N988" s="2" t="s">
        <v>1039</v>
      </c>
      <c r="O988" s="2" t="s">
        <v>1098</v>
      </c>
      <c r="P988" s="2" t="str">
        <f t="shared" si="30"/>
        <v>A-Online</v>
      </c>
      <c r="Q988" s="2" t="str">
        <f t="shared" si="31"/>
        <v>A-S2_Online</v>
      </c>
      <c r="R988" s="2"/>
      <c r="S988" s="2" t="s">
        <v>1041</v>
      </c>
      <c r="T988" s="21" t="s">
        <v>3693</v>
      </c>
    </row>
    <row r="989" spans="1:20" x14ac:dyDescent="0.3">
      <c r="A989" s="21" t="s">
        <v>3730</v>
      </c>
      <c r="B989" s="21" t="s">
        <v>1031</v>
      </c>
      <c r="C989" s="21" t="s">
        <v>3731</v>
      </c>
      <c r="D989" s="21" t="s">
        <v>3732</v>
      </c>
      <c r="E989" s="2" t="s">
        <v>3733</v>
      </c>
      <c r="F989" s="21" t="s">
        <v>3735</v>
      </c>
      <c r="G989" s="21" t="s">
        <v>1598</v>
      </c>
      <c r="H989" s="21" t="s">
        <v>3695</v>
      </c>
      <c r="I989" s="21" t="s">
        <v>5565</v>
      </c>
      <c r="J989" s="2" t="s">
        <v>3481</v>
      </c>
      <c r="K989" s="22" t="s">
        <v>1048</v>
      </c>
      <c r="L989" s="2" t="s">
        <v>1039</v>
      </c>
      <c r="M989" s="2" t="s">
        <v>1039</v>
      </c>
      <c r="N989" s="2" t="s">
        <v>1039</v>
      </c>
      <c r="O989" s="2" t="s">
        <v>1098</v>
      </c>
      <c r="P989" s="2" t="str">
        <f t="shared" si="30"/>
        <v>A-Online</v>
      </c>
      <c r="Q989" s="2" t="str">
        <f t="shared" si="31"/>
        <v>A-S2_Online</v>
      </c>
      <c r="R989" s="2"/>
      <c r="S989" s="2" t="s">
        <v>1041</v>
      </c>
      <c r="T989" s="21" t="s">
        <v>3693</v>
      </c>
    </row>
    <row r="990" spans="1:20" x14ac:dyDescent="0.3">
      <c r="A990" s="21" t="s">
        <v>3730</v>
      </c>
      <c r="B990" s="21" t="s">
        <v>1031</v>
      </c>
      <c r="C990" s="21" t="s">
        <v>3731</v>
      </c>
      <c r="D990" s="21" t="s">
        <v>3732</v>
      </c>
      <c r="E990" s="2" t="s">
        <v>3733</v>
      </c>
      <c r="F990" s="21" t="s">
        <v>3736</v>
      </c>
      <c r="G990" s="21" t="s">
        <v>1606</v>
      </c>
      <c r="H990" s="21" t="s">
        <v>3697</v>
      </c>
      <c r="I990" s="21" t="s">
        <v>5566</v>
      </c>
      <c r="J990" s="2" t="s">
        <v>3484</v>
      </c>
      <c r="K990" s="22" t="s">
        <v>1038</v>
      </c>
      <c r="L990" s="2" t="s">
        <v>1039</v>
      </c>
      <c r="M990" s="2" t="s">
        <v>1039</v>
      </c>
      <c r="N990" s="2" t="s">
        <v>1039</v>
      </c>
      <c r="O990" s="2" t="s">
        <v>1098</v>
      </c>
      <c r="P990" s="2" t="str">
        <f t="shared" si="30"/>
        <v>A-Online</v>
      </c>
      <c r="Q990" s="2" t="str">
        <f t="shared" si="31"/>
        <v>A-S2_Online</v>
      </c>
      <c r="R990" s="2"/>
      <c r="S990" s="2" t="s">
        <v>1041</v>
      </c>
      <c r="T990" s="21" t="s">
        <v>3693</v>
      </c>
    </row>
    <row r="991" spans="1:20" x14ac:dyDescent="0.3">
      <c r="A991" s="21" t="s">
        <v>3730</v>
      </c>
      <c r="B991" s="21" t="s">
        <v>1031</v>
      </c>
      <c r="C991" s="21" t="s">
        <v>3731</v>
      </c>
      <c r="D991" s="21" t="s">
        <v>3732</v>
      </c>
      <c r="E991" s="2" t="s">
        <v>3733</v>
      </c>
      <c r="F991" s="21" t="s">
        <v>3737</v>
      </c>
      <c r="G991" s="21" t="s">
        <v>1613</v>
      </c>
      <c r="H991" s="21" t="s">
        <v>3699</v>
      </c>
      <c r="I991" s="21" t="s">
        <v>5567</v>
      </c>
      <c r="J991" s="2" t="s">
        <v>3479</v>
      </c>
      <c r="K991" s="22" t="s">
        <v>1038</v>
      </c>
      <c r="L991" s="2" t="s">
        <v>1039</v>
      </c>
      <c r="M991" s="2" t="s">
        <v>1039</v>
      </c>
      <c r="N991" s="2" t="s">
        <v>1039</v>
      </c>
      <c r="O991" s="2" t="s">
        <v>1098</v>
      </c>
      <c r="P991" s="2" t="str">
        <f t="shared" si="30"/>
        <v>A-Online</v>
      </c>
      <c r="Q991" s="2" t="str">
        <f t="shared" si="31"/>
        <v>A-S2_Online</v>
      </c>
      <c r="R991" s="2"/>
      <c r="S991" s="2" t="s">
        <v>1041</v>
      </c>
      <c r="T991" s="21" t="s">
        <v>3693</v>
      </c>
    </row>
    <row r="992" spans="1:20" x14ac:dyDescent="0.3">
      <c r="A992" s="21" t="s">
        <v>3730</v>
      </c>
      <c r="B992" s="21" t="s">
        <v>1031</v>
      </c>
      <c r="C992" s="21" t="s">
        <v>3731</v>
      </c>
      <c r="D992" s="21" t="s">
        <v>3732</v>
      </c>
      <c r="E992" s="2" t="s">
        <v>3733</v>
      </c>
      <c r="F992" s="21" t="s">
        <v>3738</v>
      </c>
      <c r="G992" s="21" t="s">
        <v>1631</v>
      </c>
      <c r="H992" s="21" t="s">
        <v>3701</v>
      </c>
      <c r="I992" s="21" t="s">
        <v>5568</v>
      </c>
      <c r="J992" s="2" t="s">
        <v>3475</v>
      </c>
      <c r="K992" s="22" t="s">
        <v>1048</v>
      </c>
      <c r="L992" s="2" t="s">
        <v>1039</v>
      </c>
      <c r="M992" s="2" t="s">
        <v>1039</v>
      </c>
      <c r="N992" s="2" t="s">
        <v>1039</v>
      </c>
      <c r="O992" s="2" t="s">
        <v>1098</v>
      </c>
      <c r="P992" s="2" t="str">
        <f t="shared" si="30"/>
        <v>A-Online</v>
      </c>
      <c r="Q992" s="2" t="str">
        <f t="shared" si="31"/>
        <v>A-S2_Online</v>
      </c>
      <c r="R992" s="2"/>
      <c r="S992" s="2" t="s">
        <v>1041</v>
      </c>
      <c r="T992" s="21" t="s">
        <v>3693</v>
      </c>
    </row>
    <row r="993" spans="1:20" x14ac:dyDescent="0.3">
      <c r="A993" s="21" t="s">
        <v>3739</v>
      </c>
      <c r="B993" s="21" t="s">
        <v>1054</v>
      </c>
      <c r="C993" s="21" t="s">
        <v>3740</v>
      </c>
      <c r="D993" s="21" t="s">
        <v>3741</v>
      </c>
      <c r="E993" s="2" t="s">
        <v>3742</v>
      </c>
      <c r="F993" s="21" t="s">
        <v>3690</v>
      </c>
      <c r="G993" s="21" t="s">
        <v>1593</v>
      </c>
      <c r="H993" s="21" t="s">
        <v>3691</v>
      </c>
      <c r="I993" s="21" t="s">
        <v>5569</v>
      </c>
      <c r="J993" s="2" t="s">
        <v>3692</v>
      </c>
      <c r="K993" s="22" t="s">
        <v>1610</v>
      </c>
      <c r="L993" s="2" t="s">
        <v>1348</v>
      </c>
      <c r="M993" s="2" t="s">
        <v>1059</v>
      </c>
      <c r="N993" s="2" t="s">
        <v>1349</v>
      </c>
      <c r="O993" s="2" t="s">
        <v>1040</v>
      </c>
      <c r="P993" s="2" t="str">
        <f t="shared" si="30"/>
        <v>P-Onsite</v>
      </c>
      <c r="Q993" s="2" t="str">
        <f t="shared" si="31"/>
        <v>P-S2_Onsite</v>
      </c>
      <c r="R993" s="2" t="s">
        <v>3476</v>
      </c>
      <c r="S993" s="2" t="s">
        <v>1041</v>
      </c>
      <c r="T993" s="21" t="s">
        <v>3693</v>
      </c>
    </row>
    <row r="994" spans="1:20" x14ac:dyDescent="0.3">
      <c r="A994" s="21" t="s">
        <v>3739</v>
      </c>
      <c r="B994" s="21" t="s">
        <v>1054</v>
      </c>
      <c r="C994" s="21" t="s">
        <v>3740</v>
      </c>
      <c r="D994" s="21" t="s">
        <v>3741</v>
      </c>
      <c r="E994" s="2" t="s">
        <v>3742</v>
      </c>
      <c r="F994" s="21" t="s">
        <v>3694</v>
      </c>
      <c r="G994" s="21" t="s">
        <v>1598</v>
      </c>
      <c r="H994" s="21" t="s">
        <v>3695</v>
      </c>
      <c r="I994" s="21" t="s">
        <v>5570</v>
      </c>
      <c r="J994" s="2" t="s">
        <v>3481</v>
      </c>
      <c r="K994" s="22" t="s">
        <v>1048</v>
      </c>
      <c r="L994" s="2" t="s">
        <v>1348</v>
      </c>
      <c r="M994" s="2" t="s">
        <v>1059</v>
      </c>
      <c r="N994" s="2" t="s">
        <v>1349</v>
      </c>
      <c r="O994" s="2" t="s">
        <v>1040</v>
      </c>
      <c r="P994" s="2" t="str">
        <f t="shared" si="30"/>
        <v>P-Onsite</v>
      </c>
      <c r="Q994" s="2" t="str">
        <f t="shared" si="31"/>
        <v>P-S2_Onsite</v>
      </c>
      <c r="R994" s="2" t="s">
        <v>3476</v>
      </c>
      <c r="S994" s="2" t="s">
        <v>1041</v>
      </c>
      <c r="T994" s="21" t="s">
        <v>3693</v>
      </c>
    </row>
    <row r="995" spans="1:20" x14ac:dyDescent="0.3">
      <c r="A995" s="21" t="s">
        <v>3739</v>
      </c>
      <c r="B995" s="21" t="s">
        <v>1054</v>
      </c>
      <c r="C995" s="21" t="s">
        <v>3740</v>
      </c>
      <c r="D995" s="21" t="s">
        <v>3741</v>
      </c>
      <c r="E995" s="2" t="s">
        <v>3742</v>
      </c>
      <c r="F995" s="21" t="s">
        <v>3696</v>
      </c>
      <c r="G995" s="21" t="s">
        <v>1606</v>
      </c>
      <c r="H995" s="21" t="s">
        <v>3697</v>
      </c>
      <c r="I995" s="21" t="s">
        <v>5571</v>
      </c>
      <c r="J995" s="2" t="s">
        <v>3484</v>
      </c>
      <c r="K995" s="22" t="s">
        <v>1038</v>
      </c>
      <c r="L995" s="2" t="s">
        <v>1348</v>
      </c>
      <c r="M995" s="2" t="s">
        <v>1059</v>
      </c>
      <c r="N995" s="2" t="s">
        <v>1349</v>
      </c>
      <c r="O995" s="2" t="s">
        <v>1040</v>
      </c>
      <c r="P995" s="2" t="str">
        <f t="shared" si="30"/>
        <v>P-Onsite</v>
      </c>
      <c r="Q995" s="2" t="str">
        <f t="shared" si="31"/>
        <v>P-S2_Onsite</v>
      </c>
      <c r="R995" s="2" t="s">
        <v>3476</v>
      </c>
      <c r="S995" s="2" t="s">
        <v>1041</v>
      </c>
      <c r="T995" s="21" t="s">
        <v>3693</v>
      </c>
    </row>
    <row r="996" spans="1:20" x14ac:dyDescent="0.3">
      <c r="A996" s="21" t="s">
        <v>3739</v>
      </c>
      <c r="B996" s="21" t="s">
        <v>1054</v>
      </c>
      <c r="C996" s="21" t="s">
        <v>3740</v>
      </c>
      <c r="D996" s="21" t="s">
        <v>3741</v>
      </c>
      <c r="E996" s="2" t="s">
        <v>3742</v>
      </c>
      <c r="F996" s="21" t="s">
        <v>3698</v>
      </c>
      <c r="G996" s="21" t="s">
        <v>1613</v>
      </c>
      <c r="H996" s="21" t="s">
        <v>3699</v>
      </c>
      <c r="I996" s="21" t="s">
        <v>5572</v>
      </c>
      <c r="J996" s="2" t="s">
        <v>3479</v>
      </c>
      <c r="K996" s="22" t="s">
        <v>1038</v>
      </c>
      <c r="L996" s="2" t="s">
        <v>1348</v>
      </c>
      <c r="M996" s="2" t="s">
        <v>1059</v>
      </c>
      <c r="N996" s="2" t="s">
        <v>1349</v>
      </c>
      <c r="O996" s="2" t="s">
        <v>1040</v>
      </c>
      <c r="P996" s="2" t="str">
        <f t="shared" si="30"/>
        <v>P-Onsite</v>
      </c>
      <c r="Q996" s="2" t="str">
        <f t="shared" si="31"/>
        <v>P-S2_Onsite</v>
      </c>
      <c r="R996" s="2" t="s">
        <v>3476</v>
      </c>
      <c r="S996" s="2" t="s">
        <v>1041</v>
      </c>
      <c r="T996" s="21" t="s">
        <v>3693</v>
      </c>
    </row>
    <row r="997" spans="1:20" x14ac:dyDescent="0.3">
      <c r="A997" s="21" t="s">
        <v>3739</v>
      </c>
      <c r="B997" s="21" t="s">
        <v>1054</v>
      </c>
      <c r="C997" s="21" t="s">
        <v>3740</v>
      </c>
      <c r="D997" s="21" t="s">
        <v>3741</v>
      </c>
      <c r="E997" s="2" t="s">
        <v>3742</v>
      </c>
      <c r="F997" s="21" t="s">
        <v>3700</v>
      </c>
      <c r="G997" s="21" t="s">
        <v>1631</v>
      </c>
      <c r="H997" s="21" t="s">
        <v>3701</v>
      </c>
      <c r="I997" s="21" t="s">
        <v>5573</v>
      </c>
      <c r="J997" s="2" t="s">
        <v>3475</v>
      </c>
      <c r="K997" s="22" t="s">
        <v>1048</v>
      </c>
      <c r="L997" s="2" t="s">
        <v>1348</v>
      </c>
      <c r="M997" s="2" t="s">
        <v>1059</v>
      </c>
      <c r="N997" s="2" t="s">
        <v>1349</v>
      </c>
      <c r="O997" s="2" t="s">
        <v>1040</v>
      </c>
      <c r="P997" s="2" t="str">
        <f t="shared" si="30"/>
        <v>P-Onsite</v>
      </c>
      <c r="Q997" s="2" t="str">
        <f t="shared" si="31"/>
        <v>P-S2_Onsite</v>
      </c>
      <c r="R997" s="2" t="s">
        <v>3476</v>
      </c>
      <c r="S997" s="2" t="s">
        <v>1041</v>
      </c>
      <c r="T997" s="21" t="s">
        <v>3693</v>
      </c>
    </row>
    <row r="998" spans="1:20" x14ac:dyDescent="0.3">
      <c r="A998" s="21" t="s">
        <v>3743</v>
      </c>
      <c r="B998" s="21" t="s">
        <v>1054</v>
      </c>
      <c r="C998" s="21" t="s">
        <v>3744</v>
      </c>
      <c r="D998" s="21" t="s">
        <v>3745</v>
      </c>
      <c r="E998" s="2" t="s">
        <v>3746</v>
      </c>
      <c r="F998" s="21" t="s">
        <v>3690</v>
      </c>
      <c r="G998" s="21" t="s">
        <v>1593</v>
      </c>
      <c r="H998" s="21" t="s">
        <v>3691</v>
      </c>
      <c r="I998" s="21" t="s">
        <v>5574</v>
      </c>
      <c r="J998" s="2" t="s">
        <v>3692</v>
      </c>
      <c r="K998" s="22" t="s">
        <v>1610</v>
      </c>
      <c r="L998" s="2" t="s">
        <v>1300</v>
      </c>
      <c r="M998" s="2" t="s">
        <v>1059</v>
      </c>
      <c r="N998" s="2" t="s">
        <v>1375</v>
      </c>
      <c r="O998" s="2" t="s">
        <v>1040</v>
      </c>
      <c r="P998" s="2" t="str">
        <f t="shared" si="30"/>
        <v>P-Onsite</v>
      </c>
      <c r="Q998" s="2" t="str">
        <f t="shared" si="31"/>
        <v>P-S2_Onsite</v>
      </c>
      <c r="R998" s="2" t="s">
        <v>3476</v>
      </c>
      <c r="S998" s="2" t="s">
        <v>1041</v>
      </c>
      <c r="T998" s="21" t="s">
        <v>3693</v>
      </c>
    </row>
    <row r="999" spans="1:20" x14ac:dyDescent="0.3">
      <c r="A999" s="21" t="s">
        <v>3743</v>
      </c>
      <c r="B999" s="21" t="s">
        <v>1054</v>
      </c>
      <c r="C999" s="21" t="s">
        <v>3744</v>
      </c>
      <c r="D999" s="21" t="s">
        <v>3745</v>
      </c>
      <c r="E999" s="2" t="s">
        <v>3746</v>
      </c>
      <c r="F999" s="21" t="s">
        <v>3694</v>
      </c>
      <c r="G999" s="21" t="s">
        <v>1598</v>
      </c>
      <c r="H999" s="21" t="s">
        <v>3695</v>
      </c>
      <c r="I999" s="21" t="s">
        <v>5575</v>
      </c>
      <c r="J999" s="2" t="s">
        <v>3481</v>
      </c>
      <c r="K999" s="22" t="s">
        <v>1048</v>
      </c>
      <c r="L999" s="2" t="s">
        <v>1300</v>
      </c>
      <c r="M999" s="2" t="s">
        <v>1059</v>
      </c>
      <c r="N999" s="2" t="s">
        <v>1375</v>
      </c>
      <c r="O999" s="2" t="s">
        <v>1040</v>
      </c>
      <c r="P999" s="2" t="str">
        <f t="shared" si="30"/>
        <v>P-Onsite</v>
      </c>
      <c r="Q999" s="2" t="str">
        <f t="shared" si="31"/>
        <v>P-S2_Onsite</v>
      </c>
      <c r="R999" s="2" t="s">
        <v>3476</v>
      </c>
      <c r="S999" s="2" t="s">
        <v>1041</v>
      </c>
      <c r="T999" s="21" t="s">
        <v>3693</v>
      </c>
    </row>
    <row r="1000" spans="1:20" x14ac:dyDescent="0.3">
      <c r="A1000" s="21" t="s">
        <v>3743</v>
      </c>
      <c r="B1000" s="21" t="s">
        <v>1054</v>
      </c>
      <c r="C1000" s="21" t="s">
        <v>3744</v>
      </c>
      <c r="D1000" s="21" t="s">
        <v>3745</v>
      </c>
      <c r="E1000" s="2" t="s">
        <v>3746</v>
      </c>
      <c r="F1000" s="21" t="s">
        <v>3696</v>
      </c>
      <c r="G1000" s="21" t="s">
        <v>1606</v>
      </c>
      <c r="H1000" s="21" t="s">
        <v>3697</v>
      </c>
      <c r="I1000" s="21" t="s">
        <v>5576</v>
      </c>
      <c r="J1000" s="2" t="s">
        <v>3484</v>
      </c>
      <c r="K1000" s="22" t="s">
        <v>1038</v>
      </c>
      <c r="L1000" s="2" t="s">
        <v>1300</v>
      </c>
      <c r="M1000" s="2" t="s">
        <v>1059</v>
      </c>
      <c r="N1000" s="2" t="s">
        <v>1375</v>
      </c>
      <c r="O1000" s="2" t="s">
        <v>1040</v>
      </c>
      <c r="P1000" s="2" t="str">
        <f t="shared" si="30"/>
        <v>P-Onsite</v>
      </c>
      <c r="Q1000" s="2" t="str">
        <f t="shared" si="31"/>
        <v>P-S2_Onsite</v>
      </c>
      <c r="R1000" s="2" t="s">
        <v>3476</v>
      </c>
      <c r="S1000" s="2" t="s">
        <v>1041</v>
      </c>
      <c r="T1000" s="21" t="s">
        <v>3693</v>
      </c>
    </row>
    <row r="1001" spans="1:20" x14ac:dyDescent="0.3">
      <c r="A1001" s="21" t="s">
        <v>3743</v>
      </c>
      <c r="B1001" s="21" t="s">
        <v>1054</v>
      </c>
      <c r="C1001" s="21" t="s">
        <v>3744</v>
      </c>
      <c r="D1001" s="21" t="s">
        <v>3745</v>
      </c>
      <c r="E1001" s="2" t="s">
        <v>3746</v>
      </c>
      <c r="F1001" s="21" t="s">
        <v>3698</v>
      </c>
      <c r="G1001" s="21" t="s">
        <v>1613</v>
      </c>
      <c r="H1001" s="21" t="s">
        <v>3699</v>
      </c>
      <c r="I1001" s="21" t="s">
        <v>5577</v>
      </c>
      <c r="J1001" s="2" t="s">
        <v>3479</v>
      </c>
      <c r="K1001" s="22" t="s">
        <v>1038</v>
      </c>
      <c r="L1001" s="2" t="s">
        <v>1300</v>
      </c>
      <c r="M1001" s="2" t="s">
        <v>1059</v>
      </c>
      <c r="N1001" s="2" t="s">
        <v>1375</v>
      </c>
      <c r="O1001" s="2" t="s">
        <v>1040</v>
      </c>
      <c r="P1001" s="2" t="str">
        <f t="shared" si="30"/>
        <v>P-Onsite</v>
      </c>
      <c r="Q1001" s="2" t="str">
        <f t="shared" si="31"/>
        <v>P-S2_Onsite</v>
      </c>
      <c r="R1001" s="2" t="s">
        <v>3476</v>
      </c>
      <c r="S1001" s="2" t="s">
        <v>1041</v>
      </c>
      <c r="T1001" s="21" t="s">
        <v>3693</v>
      </c>
    </row>
    <row r="1002" spans="1:20" x14ac:dyDescent="0.3">
      <c r="A1002" s="21" t="s">
        <v>3743</v>
      </c>
      <c r="B1002" s="21" t="s">
        <v>1054</v>
      </c>
      <c r="C1002" s="21" t="s">
        <v>3744</v>
      </c>
      <c r="D1002" s="21" t="s">
        <v>3745</v>
      </c>
      <c r="E1002" s="2" t="s">
        <v>3746</v>
      </c>
      <c r="F1002" s="21" t="s">
        <v>3700</v>
      </c>
      <c r="G1002" s="21" t="s">
        <v>1631</v>
      </c>
      <c r="H1002" s="21" t="s">
        <v>3701</v>
      </c>
      <c r="I1002" s="21" t="s">
        <v>5578</v>
      </c>
      <c r="J1002" s="2" t="s">
        <v>3475</v>
      </c>
      <c r="K1002" s="22" t="s">
        <v>1048</v>
      </c>
      <c r="L1002" s="2" t="s">
        <v>1300</v>
      </c>
      <c r="M1002" s="2" t="s">
        <v>1059</v>
      </c>
      <c r="N1002" s="2" t="s">
        <v>1375</v>
      </c>
      <c r="O1002" s="2" t="s">
        <v>1040</v>
      </c>
      <c r="P1002" s="2" t="str">
        <f t="shared" si="30"/>
        <v>P-Onsite</v>
      </c>
      <c r="Q1002" s="2" t="str">
        <f t="shared" si="31"/>
        <v>P-S2_Onsite</v>
      </c>
      <c r="R1002" s="2" t="s">
        <v>3476</v>
      </c>
      <c r="S1002" s="2" t="s">
        <v>1041</v>
      </c>
      <c r="T1002" s="21" t="s">
        <v>3693</v>
      </c>
    </row>
    <row r="1003" spans="1:20" x14ac:dyDescent="0.3">
      <c r="A1003" s="21" t="s">
        <v>1681</v>
      </c>
      <c r="B1003" s="21" t="s">
        <v>1054</v>
      </c>
      <c r="C1003" s="21" t="s">
        <v>1682</v>
      </c>
      <c r="D1003" s="21" t="s">
        <v>1683</v>
      </c>
      <c r="E1003" s="2" t="s">
        <v>1684</v>
      </c>
      <c r="F1003" s="21" t="s">
        <v>3696</v>
      </c>
      <c r="G1003" s="21" t="s">
        <v>1606</v>
      </c>
      <c r="H1003" s="21" t="s">
        <v>3697</v>
      </c>
      <c r="I1003" s="21" t="s">
        <v>5579</v>
      </c>
      <c r="J1003" s="2" t="s">
        <v>3484</v>
      </c>
      <c r="K1003" s="22" t="s">
        <v>1038</v>
      </c>
      <c r="L1003" s="2" t="s">
        <v>1070</v>
      </c>
      <c r="M1003" s="2" t="s">
        <v>1059</v>
      </c>
      <c r="N1003" s="2" t="s">
        <v>1071</v>
      </c>
      <c r="O1003" s="2" t="s">
        <v>1040</v>
      </c>
      <c r="P1003" s="2" t="str">
        <f t="shared" si="30"/>
        <v>P-Onsite</v>
      </c>
      <c r="Q1003" s="2" t="str">
        <f t="shared" si="31"/>
        <v>P-S2_Onsite</v>
      </c>
      <c r="R1003" s="2" t="s">
        <v>3476</v>
      </c>
      <c r="S1003" s="2" t="s">
        <v>1041</v>
      </c>
      <c r="T1003" s="21" t="s">
        <v>3693</v>
      </c>
    </row>
    <row r="1004" spans="1:20" x14ac:dyDescent="0.3">
      <c r="A1004" s="21" t="s">
        <v>1681</v>
      </c>
      <c r="B1004" s="21" t="s">
        <v>1054</v>
      </c>
      <c r="C1004" s="21" t="s">
        <v>1682</v>
      </c>
      <c r="D1004" s="21" t="s">
        <v>1683</v>
      </c>
      <c r="E1004" s="2" t="s">
        <v>1684</v>
      </c>
      <c r="F1004" s="21" t="s">
        <v>3698</v>
      </c>
      <c r="G1004" s="21" t="s">
        <v>1613</v>
      </c>
      <c r="H1004" s="21" t="s">
        <v>3699</v>
      </c>
      <c r="I1004" s="21" t="s">
        <v>5580</v>
      </c>
      <c r="J1004" s="2" t="s">
        <v>3479</v>
      </c>
      <c r="K1004" s="22" t="s">
        <v>1038</v>
      </c>
      <c r="L1004" s="2" t="s">
        <v>1070</v>
      </c>
      <c r="M1004" s="2" t="s">
        <v>1059</v>
      </c>
      <c r="N1004" s="2" t="s">
        <v>1071</v>
      </c>
      <c r="O1004" s="2" t="s">
        <v>1040</v>
      </c>
      <c r="P1004" s="2" t="str">
        <f t="shared" si="30"/>
        <v>P-Onsite</v>
      </c>
      <c r="Q1004" s="2" t="str">
        <f t="shared" si="31"/>
        <v>P-S2_Onsite</v>
      </c>
      <c r="R1004" s="2" t="s">
        <v>3476</v>
      </c>
      <c r="S1004" s="2" t="s">
        <v>1041</v>
      </c>
      <c r="T1004" s="21" t="s">
        <v>3693</v>
      </c>
    </row>
    <row r="1005" spans="1:20" x14ac:dyDescent="0.3">
      <c r="A1005" s="21" t="s">
        <v>1681</v>
      </c>
      <c r="B1005" s="21" t="s">
        <v>1054</v>
      </c>
      <c r="C1005" s="21" t="s">
        <v>1682</v>
      </c>
      <c r="D1005" s="21" t="s">
        <v>1683</v>
      </c>
      <c r="E1005" s="2" t="s">
        <v>1684</v>
      </c>
      <c r="F1005" s="21" t="s">
        <v>3700</v>
      </c>
      <c r="G1005" s="21" t="s">
        <v>1631</v>
      </c>
      <c r="H1005" s="21" t="s">
        <v>3701</v>
      </c>
      <c r="I1005" s="21" t="s">
        <v>5581</v>
      </c>
      <c r="J1005" s="2" t="s">
        <v>3475</v>
      </c>
      <c r="K1005" s="22" t="s">
        <v>1048</v>
      </c>
      <c r="L1005" s="2" t="s">
        <v>1070</v>
      </c>
      <c r="M1005" s="2" t="s">
        <v>1059</v>
      </c>
      <c r="N1005" s="2" t="s">
        <v>1071</v>
      </c>
      <c r="O1005" s="2" t="s">
        <v>1040</v>
      </c>
      <c r="P1005" s="2" t="str">
        <f t="shared" si="30"/>
        <v>P-Onsite</v>
      </c>
      <c r="Q1005" s="2" t="str">
        <f t="shared" si="31"/>
        <v>P-S2_Onsite</v>
      </c>
      <c r="R1005" s="2" t="s">
        <v>3476</v>
      </c>
      <c r="S1005" s="2" t="s">
        <v>1041</v>
      </c>
      <c r="T1005" s="21" t="s">
        <v>3693</v>
      </c>
    </row>
    <row r="1006" spans="1:20" x14ac:dyDescent="0.3">
      <c r="A1006" s="21" t="s">
        <v>1687</v>
      </c>
      <c r="B1006" s="21" t="s">
        <v>1054</v>
      </c>
      <c r="C1006" s="21" t="s">
        <v>1688</v>
      </c>
      <c r="D1006" s="21" t="s">
        <v>1689</v>
      </c>
      <c r="E1006" s="2" t="s">
        <v>1690</v>
      </c>
      <c r="F1006" s="21" t="s">
        <v>3696</v>
      </c>
      <c r="G1006" s="21" t="s">
        <v>1606</v>
      </c>
      <c r="H1006" s="21" t="s">
        <v>3697</v>
      </c>
      <c r="I1006" s="21" t="s">
        <v>5582</v>
      </c>
      <c r="J1006" s="2" t="s">
        <v>3484</v>
      </c>
      <c r="K1006" s="22" t="s">
        <v>1038</v>
      </c>
      <c r="L1006" s="2" t="s">
        <v>1070</v>
      </c>
      <c r="M1006" s="2" t="s">
        <v>1059</v>
      </c>
      <c r="N1006" s="2" t="s">
        <v>1071</v>
      </c>
      <c r="O1006" s="2" t="s">
        <v>1040</v>
      </c>
      <c r="P1006" s="2" t="str">
        <f t="shared" si="30"/>
        <v>P-Onsite</v>
      </c>
      <c r="Q1006" s="2" t="str">
        <f t="shared" si="31"/>
        <v>P-S2_Onsite</v>
      </c>
      <c r="R1006" s="2" t="s">
        <v>3476</v>
      </c>
      <c r="S1006" s="2" t="s">
        <v>1041</v>
      </c>
      <c r="T1006" s="21" t="s">
        <v>3693</v>
      </c>
    </row>
    <row r="1007" spans="1:20" x14ac:dyDescent="0.3">
      <c r="A1007" s="21" t="s">
        <v>1687</v>
      </c>
      <c r="B1007" s="21" t="s">
        <v>1054</v>
      </c>
      <c r="C1007" s="21" t="s">
        <v>1688</v>
      </c>
      <c r="D1007" s="21" t="s">
        <v>1689</v>
      </c>
      <c r="E1007" s="2" t="s">
        <v>1690</v>
      </c>
      <c r="F1007" s="21" t="s">
        <v>3698</v>
      </c>
      <c r="G1007" s="21" t="s">
        <v>1613</v>
      </c>
      <c r="H1007" s="21" t="s">
        <v>3699</v>
      </c>
      <c r="I1007" s="21" t="s">
        <v>5583</v>
      </c>
      <c r="J1007" s="2" t="s">
        <v>3479</v>
      </c>
      <c r="K1007" s="22" t="s">
        <v>1038</v>
      </c>
      <c r="L1007" s="2" t="s">
        <v>1070</v>
      </c>
      <c r="M1007" s="2" t="s">
        <v>1059</v>
      </c>
      <c r="N1007" s="2" t="s">
        <v>1071</v>
      </c>
      <c r="O1007" s="2" t="s">
        <v>1040</v>
      </c>
      <c r="P1007" s="2" t="str">
        <f t="shared" si="30"/>
        <v>P-Onsite</v>
      </c>
      <c r="Q1007" s="2" t="str">
        <f t="shared" si="31"/>
        <v>P-S2_Onsite</v>
      </c>
      <c r="R1007" s="2" t="s">
        <v>3476</v>
      </c>
      <c r="S1007" s="2" t="s">
        <v>1041</v>
      </c>
      <c r="T1007" s="21" t="s">
        <v>3693</v>
      </c>
    </row>
    <row r="1008" spans="1:20" x14ac:dyDescent="0.3">
      <c r="A1008" s="21" t="s">
        <v>1687</v>
      </c>
      <c r="B1008" s="21" t="s">
        <v>1054</v>
      </c>
      <c r="C1008" s="21" t="s">
        <v>1688</v>
      </c>
      <c r="D1008" s="21" t="s">
        <v>1689</v>
      </c>
      <c r="E1008" s="2" t="s">
        <v>1690</v>
      </c>
      <c r="F1008" s="21" t="s">
        <v>3700</v>
      </c>
      <c r="G1008" s="21" t="s">
        <v>1631</v>
      </c>
      <c r="H1008" s="21" t="s">
        <v>3701</v>
      </c>
      <c r="I1008" s="21" t="s">
        <v>5584</v>
      </c>
      <c r="J1008" s="2" t="s">
        <v>3475</v>
      </c>
      <c r="K1008" s="22" t="s">
        <v>1048</v>
      </c>
      <c r="L1008" s="2" t="s">
        <v>1070</v>
      </c>
      <c r="M1008" s="2" t="s">
        <v>1059</v>
      </c>
      <c r="N1008" s="2" t="s">
        <v>1071</v>
      </c>
      <c r="O1008" s="2" t="s">
        <v>1040</v>
      </c>
      <c r="P1008" s="2" t="str">
        <f t="shared" si="30"/>
        <v>P-Onsite</v>
      </c>
      <c r="Q1008" s="2" t="str">
        <f t="shared" si="31"/>
        <v>P-S2_Onsite</v>
      </c>
      <c r="R1008" s="2" t="s">
        <v>3476</v>
      </c>
      <c r="S1008" s="2" t="s">
        <v>1041</v>
      </c>
      <c r="T1008" s="21" t="s">
        <v>3693</v>
      </c>
    </row>
    <row r="1009" spans="1:20" x14ac:dyDescent="0.3">
      <c r="A1009" s="21" t="s">
        <v>3747</v>
      </c>
      <c r="B1009" s="21" t="s">
        <v>1054</v>
      </c>
      <c r="C1009" s="21" t="s">
        <v>3748</v>
      </c>
      <c r="D1009" s="21" t="s">
        <v>3749</v>
      </c>
      <c r="E1009" s="2" t="s">
        <v>3750</v>
      </c>
      <c r="F1009" s="21" t="s">
        <v>3690</v>
      </c>
      <c r="G1009" s="21" t="s">
        <v>1593</v>
      </c>
      <c r="H1009" s="21" t="s">
        <v>3691</v>
      </c>
      <c r="I1009" s="21" t="s">
        <v>5585</v>
      </c>
      <c r="J1009" s="2" t="s">
        <v>3692</v>
      </c>
      <c r="K1009" s="22" t="s">
        <v>1610</v>
      </c>
      <c r="L1009" s="2" t="s">
        <v>1332</v>
      </c>
      <c r="M1009" s="2" t="s">
        <v>1059</v>
      </c>
      <c r="N1009" s="2" t="s">
        <v>1333</v>
      </c>
      <c r="O1009" s="2" t="s">
        <v>1040</v>
      </c>
      <c r="P1009" s="2" t="str">
        <f t="shared" si="30"/>
        <v>P-Onsite</v>
      </c>
      <c r="Q1009" s="2" t="str">
        <f t="shared" si="31"/>
        <v>P-S2_Onsite</v>
      </c>
      <c r="R1009" s="2" t="s">
        <v>3476</v>
      </c>
      <c r="S1009" s="2" t="s">
        <v>1041</v>
      </c>
      <c r="T1009" s="21" t="s">
        <v>3693</v>
      </c>
    </row>
    <row r="1010" spans="1:20" x14ac:dyDescent="0.3">
      <c r="A1010" s="21" t="s">
        <v>3747</v>
      </c>
      <c r="B1010" s="21" t="s">
        <v>1054</v>
      </c>
      <c r="C1010" s="21" t="s">
        <v>3748</v>
      </c>
      <c r="D1010" s="21" t="s">
        <v>3749</v>
      </c>
      <c r="E1010" s="2" t="s">
        <v>3750</v>
      </c>
      <c r="F1010" s="21" t="s">
        <v>3694</v>
      </c>
      <c r="G1010" s="21" t="s">
        <v>1598</v>
      </c>
      <c r="H1010" s="21" t="s">
        <v>3695</v>
      </c>
      <c r="I1010" s="21" t="s">
        <v>5586</v>
      </c>
      <c r="J1010" s="2" t="s">
        <v>3481</v>
      </c>
      <c r="K1010" s="22" t="s">
        <v>1048</v>
      </c>
      <c r="L1010" s="2" t="s">
        <v>1332</v>
      </c>
      <c r="M1010" s="2" t="s">
        <v>1059</v>
      </c>
      <c r="N1010" s="2" t="s">
        <v>1333</v>
      </c>
      <c r="O1010" s="2" t="s">
        <v>1040</v>
      </c>
      <c r="P1010" s="2" t="str">
        <f t="shared" si="30"/>
        <v>P-Onsite</v>
      </c>
      <c r="Q1010" s="2" t="str">
        <f t="shared" si="31"/>
        <v>P-S2_Onsite</v>
      </c>
      <c r="R1010" s="2" t="s">
        <v>3476</v>
      </c>
      <c r="S1010" s="2" t="s">
        <v>1041</v>
      </c>
      <c r="T1010" s="21" t="s">
        <v>3693</v>
      </c>
    </row>
    <row r="1011" spans="1:20" x14ac:dyDescent="0.3">
      <c r="A1011" s="21" t="s">
        <v>3747</v>
      </c>
      <c r="B1011" s="21" t="s">
        <v>1054</v>
      </c>
      <c r="C1011" s="21" t="s">
        <v>3748</v>
      </c>
      <c r="D1011" s="21" t="s">
        <v>3749</v>
      </c>
      <c r="E1011" s="2" t="s">
        <v>3750</v>
      </c>
      <c r="F1011" s="21" t="s">
        <v>3696</v>
      </c>
      <c r="G1011" s="21" t="s">
        <v>1606</v>
      </c>
      <c r="H1011" s="21" t="s">
        <v>3697</v>
      </c>
      <c r="I1011" s="21" t="s">
        <v>5587</v>
      </c>
      <c r="J1011" s="2" t="s">
        <v>3484</v>
      </c>
      <c r="K1011" s="22" t="s">
        <v>1038</v>
      </c>
      <c r="L1011" s="2" t="s">
        <v>1332</v>
      </c>
      <c r="M1011" s="2" t="s">
        <v>1059</v>
      </c>
      <c r="N1011" s="2" t="s">
        <v>1333</v>
      </c>
      <c r="O1011" s="2" t="s">
        <v>1040</v>
      </c>
      <c r="P1011" s="2" t="str">
        <f t="shared" si="30"/>
        <v>P-Onsite</v>
      </c>
      <c r="Q1011" s="2" t="str">
        <f t="shared" si="31"/>
        <v>P-S2_Onsite</v>
      </c>
      <c r="R1011" s="2" t="s">
        <v>3476</v>
      </c>
      <c r="S1011" s="2" t="s">
        <v>1041</v>
      </c>
      <c r="T1011" s="21" t="s">
        <v>3693</v>
      </c>
    </row>
    <row r="1012" spans="1:20" x14ac:dyDescent="0.3">
      <c r="A1012" s="21" t="s">
        <v>3747</v>
      </c>
      <c r="B1012" s="21" t="s">
        <v>1054</v>
      </c>
      <c r="C1012" s="21" t="s">
        <v>3748</v>
      </c>
      <c r="D1012" s="21" t="s">
        <v>3749</v>
      </c>
      <c r="E1012" s="2" t="s">
        <v>3750</v>
      </c>
      <c r="F1012" s="21" t="s">
        <v>3698</v>
      </c>
      <c r="G1012" s="21" t="s">
        <v>1613</v>
      </c>
      <c r="H1012" s="21" t="s">
        <v>3699</v>
      </c>
      <c r="I1012" s="21" t="s">
        <v>5588</v>
      </c>
      <c r="J1012" s="2" t="s">
        <v>3479</v>
      </c>
      <c r="K1012" s="22" t="s">
        <v>1038</v>
      </c>
      <c r="L1012" s="2" t="s">
        <v>1332</v>
      </c>
      <c r="M1012" s="2" t="s">
        <v>1059</v>
      </c>
      <c r="N1012" s="2" t="s">
        <v>1333</v>
      </c>
      <c r="O1012" s="2" t="s">
        <v>1040</v>
      </c>
      <c r="P1012" s="2" t="str">
        <f t="shared" si="30"/>
        <v>P-Onsite</v>
      </c>
      <c r="Q1012" s="2" t="str">
        <f t="shared" si="31"/>
        <v>P-S2_Onsite</v>
      </c>
      <c r="R1012" s="2" t="s">
        <v>3476</v>
      </c>
      <c r="S1012" s="2" t="s">
        <v>1041</v>
      </c>
      <c r="T1012" s="21" t="s">
        <v>3693</v>
      </c>
    </row>
    <row r="1013" spans="1:20" x14ac:dyDescent="0.3">
      <c r="A1013" s="21" t="s">
        <v>3747</v>
      </c>
      <c r="B1013" s="21" t="s">
        <v>1054</v>
      </c>
      <c r="C1013" s="21" t="s">
        <v>3748</v>
      </c>
      <c r="D1013" s="21" t="s">
        <v>3749</v>
      </c>
      <c r="E1013" s="2" t="s">
        <v>3750</v>
      </c>
      <c r="F1013" s="21" t="s">
        <v>3700</v>
      </c>
      <c r="G1013" s="21" t="s">
        <v>1631</v>
      </c>
      <c r="H1013" s="21" t="s">
        <v>3701</v>
      </c>
      <c r="I1013" s="21" t="s">
        <v>5589</v>
      </c>
      <c r="J1013" s="2" t="s">
        <v>3475</v>
      </c>
      <c r="K1013" s="22" t="s">
        <v>1048</v>
      </c>
      <c r="L1013" s="2" t="s">
        <v>1332</v>
      </c>
      <c r="M1013" s="2" t="s">
        <v>1059</v>
      </c>
      <c r="N1013" s="2" t="s">
        <v>1333</v>
      </c>
      <c r="O1013" s="2" t="s">
        <v>1040</v>
      </c>
      <c r="P1013" s="2" t="str">
        <f t="shared" si="30"/>
        <v>P-Onsite</v>
      </c>
      <c r="Q1013" s="2" t="str">
        <f t="shared" si="31"/>
        <v>P-S2_Onsite</v>
      </c>
      <c r="R1013" s="2" t="s">
        <v>3476</v>
      </c>
      <c r="S1013" s="2" t="s">
        <v>1041</v>
      </c>
      <c r="T1013" s="21" t="s">
        <v>3693</v>
      </c>
    </row>
    <row r="1014" spans="1:20" x14ac:dyDescent="0.3">
      <c r="A1014" s="21" t="s">
        <v>3751</v>
      </c>
      <c r="B1014" s="21" t="s">
        <v>1054</v>
      </c>
      <c r="C1014" s="21" t="s">
        <v>3752</v>
      </c>
      <c r="D1014" s="21" t="s">
        <v>3753</v>
      </c>
      <c r="E1014" s="2" t="s">
        <v>3754</v>
      </c>
      <c r="F1014" s="21" t="s">
        <v>3690</v>
      </c>
      <c r="G1014" s="21" t="s">
        <v>1593</v>
      </c>
      <c r="H1014" s="21" t="s">
        <v>3691</v>
      </c>
      <c r="I1014" s="21" t="s">
        <v>5590</v>
      </c>
      <c r="J1014" s="2" t="s">
        <v>3692</v>
      </c>
      <c r="K1014" s="22" t="s">
        <v>1610</v>
      </c>
      <c r="L1014" s="2" t="s">
        <v>1513</v>
      </c>
      <c r="M1014" s="2" t="s">
        <v>1059</v>
      </c>
      <c r="N1014" s="2" t="s">
        <v>1514</v>
      </c>
      <c r="O1014" s="2" t="s">
        <v>1040</v>
      </c>
      <c r="P1014" s="2" t="str">
        <f t="shared" si="30"/>
        <v>P-Onsite</v>
      </c>
      <c r="Q1014" s="2" t="str">
        <f t="shared" si="31"/>
        <v>P-S2_Onsite</v>
      </c>
      <c r="R1014" s="2" t="s">
        <v>3476</v>
      </c>
      <c r="S1014" s="2" t="s">
        <v>1041</v>
      </c>
      <c r="T1014" s="21" t="s">
        <v>3693</v>
      </c>
    </row>
    <row r="1015" spans="1:20" x14ac:dyDescent="0.3">
      <c r="A1015" s="21" t="s">
        <v>3751</v>
      </c>
      <c r="B1015" s="21" t="s">
        <v>1054</v>
      </c>
      <c r="C1015" s="21" t="s">
        <v>3752</v>
      </c>
      <c r="D1015" s="21" t="s">
        <v>3753</v>
      </c>
      <c r="E1015" s="2" t="s">
        <v>3754</v>
      </c>
      <c r="F1015" s="21" t="s">
        <v>3694</v>
      </c>
      <c r="G1015" s="21" t="s">
        <v>1598</v>
      </c>
      <c r="H1015" s="21" t="s">
        <v>3695</v>
      </c>
      <c r="I1015" s="21" t="s">
        <v>5591</v>
      </c>
      <c r="J1015" s="2" t="s">
        <v>3481</v>
      </c>
      <c r="K1015" s="22" t="s">
        <v>1048</v>
      </c>
      <c r="L1015" s="2" t="s">
        <v>1513</v>
      </c>
      <c r="M1015" s="2" t="s">
        <v>1059</v>
      </c>
      <c r="N1015" s="2" t="s">
        <v>1514</v>
      </c>
      <c r="O1015" s="2" t="s">
        <v>1040</v>
      </c>
      <c r="P1015" s="2" t="str">
        <f t="shared" si="30"/>
        <v>P-Onsite</v>
      </c>
      <c r="Q1015" s="2" t="str">
        <f t="shared" si="31"/>
        <v>P-S2_Onsite</v>
      </c>
      <c r="R1015" s="2" t="s">
        <v>3476</v>
      </c>
      <c r="S1015" s="2" t="s">
        <v>1041</v>
      </c>
      <c r="T1015" s="21" t="s">
        <v>3693</v>
      </c>
    </row>
    <row r="1016" spans="1:20" x14ac:dyDescent="0.3">
      <c r="A1016" s="21" t="s">
        <v>3751</v>
      </c>
      <c r="B1016" s="21" t="s">
        <v>1054</v>
      </c>
      <c r="C1016" s="21" t="s">
        <v>3752</v>
      </c>
      <c r="D1016" s="21" t="s">
        <v>3753</v>
      </c>
      <c r="E1016" s="2" t="s">
        <v>3754</v>
      </c>
      <c r="F1016" s="21" t="s">
        <v>3696</v>
      </c>
      <c r="G1016" s="21" t="s">
        <v>1606</v>
      </c>
      <c r="H1016" s="21" t="s">
        <v>3697</v>
      </c>
      <c r="I1016" s="21" t="s">
        <v>5592</v>
      </c>
      <c r="J1016" s="2" t="s">
        <v>3484</v>
      </c>
      <c r="K1016" s="22" t="s">
        <v>1038</v>
      </c>
      <c r="L1016" s="2" t="s">
        <v>1513</v>
      </c>
      <c r="M1016" s="2" t="s">
        <v>1059</v>
      </c>
      <c r="N1016" s="2" t="s">
        <v>1514</v>
      </c>
      <c r="O1016" s="2" t="s">
        <v>1040</v>
      </c>
      <c r="P1016" s="2" t="str">
        <f t="shared" si="30"/>
        <v>P-Onsite</v>
      </c>
      <c r="Q1016" s="2" t="str">
        <f t="shared" si="31"/>
        <v>P-S2_Onsite</v>
      </c>
      <c r="R1016" s="2" t="s">
        <v>3476</v>
      </c>
      <c r="S1016" s="2" t="s">
        <v>1041</v>
      </c>
      <c r="T1016" s="21" t="s">
        <v>3693</v>
      </c>
    </row>
    <row r="1017" spans="1:20" x14ac:dyDescent="0.3">
      <c r="A1017" s="21" t="s">
        <v>3751</v>
      </c>
      <c r="B1017" s="21" t="s">
        <v>1054</v>
      </c>
      <c r="C1017" s="21" t="s">
        <v>3752</v>
      </c>
      <c r="D1017" s="21" t="s">
        <v>3753</v>
      </c>
      <c r="E1017" s="2" t="s">
        <v>3754</v>
      </c>
      <c r="F1017" s="21" t="s">
        <v>3698</v>
      </c>
      <c r="G1017" s="21" t="s">
        <v>1613</v>
      </c>
      <c r="H1017" s="21" t="s">
        <v>3699</v>
      </c>
      <c r="I1017" s="21" t="s">
        <v>5593</v>
      </c>
      <c r="J1017" s="2" t="s">
        <v>3479</v>
      </c>
      <c r="K1017" s="22" t="s">
        <v>1038</v>
      </c>
      <c r="L1017" s="2" t="s">
        <v>1513</v>
      </c>
      <c r="M1017" s="2" t="s">
        <v>1059</v>
      </c>
      <c r="N1017" s="2" t="s">
        <v>1514</v>
      </c>
      <c r="O1017" s="2" t="s">
        <v>1040</v>
      </c>
      <c r="P1017" s="2" t="str">
        <f t="shared" si="30"/>
        <v>P-Onsite</v>
      </c>
      <c r="Q1017" s="2" t="str">
        <f t="shared" si="31"/>
        <v>P-S2_Onsite</v>
      </c>
      <c r="R1017" s="2" t="s">
        <v>3476</v>
      </c>
      <c r="S1017" s="2" t="s">
        <v>1041</v>
      </c>
      <c r="T1017" s="21" t="s">
        <v>3693</v>
      </c>
    </row>
    <row r="1018" spans="1:20" x14ac:dyDescent="0.3">
      <c r="A1018" s="21" t="s">
        <v>3751</v>
      </c>
      <c r="B1018" s="21" t="s">
        <v>1054</v>
      </c>
      <c r="C1018" s="21" t="s">
        <v>3752</v>
      </c>
      <c r="D1018" s="21" t="s">
        <v>3753</v>
      </c>
      <c r="E1018" s="2" t="s">
        <v>3754</v>
      </c>
      <c r="F1018" s="21" t="s">
        <v>3700</v>
      </c>
      <c r="G1018" s="21" t="s">
        <v>1631</v>
      </c>
      <c r="H1018" s="21" t="s">
        <v>3701</v>
      </c>
      <c r="I1018" s="21" t="s">
        <v>5594</v>
      </c>
      <c r="J1018" s="2" t="s">
        <v>3475</v>
      </c>
      <c r="K1018" s="22" t="s">
        <v>1048</v>
      </c>
      <c r="L1018" s="2" t="s">
        <v>1513</v>
      </c>
      <c r="M1018" s="2" t="s">
        <v>1059</v>
      </c>
      <c r="N1018" s="2" t="s">
        <v>1514</v>
      </c>
      <c r="O1018" s="2" t="s">
        <v>1040</v>
      </c>
      <c r="P1018" s="2" t="str">
        <f t="shared" si="30"/>
        <v>P-Onsite</v>
      </c>
      <c r="Q1018" s="2" t="str">
        <f t="shared" si="31"/>
        <v>P-S2_Onsite</v>
      </c>
      <c r="R1018" s="2" t="s">
        <v>3476</v>
      </c>
      <c r="S1018" s="2" t="s">
        <v>1041</v>
      </c>
      <c r="T1018" s="21" t="s">
        <v>3693</v>
      </c>
    </row>
    <row r="1019" spans="1:20" x14ac:dyDescent="0.3">
      <c r="A1019" s="21" t="s">
        <v>3755</v>
      </c>
      <c r="B1019" s="21" t="s">
        <v>1031</v>
      </c>
      <c r="C1019" s="21" t="s">
        <v>3756</v>
      </c>
      <c r="D1019" s="21" t="s">
        <v>3757</v>
      </c>
      <c r="E1019" s="2" t="s">
        <v>3758</v>
      </c>
      <c r="F1019" s="21" t="s">
        <v>3734</v>
      </c>
      <c r="G1019" s="21" t="s">
        <v>1593</v>
      </c>
      <c r="H1019" s="21" t="s">
        <v>3691</v>
      </c>
      <c r="I1019" s="21" t="s">
        <v>5595</v>
      </c>
      <c r="J1019" s="2" t="s">
        <v>3692</v>
      </c>
      <c r="K1019" s="22" t="s">
        <v>1610</v>
      </c>
      <c r="L1019" s="2" t="s">
        <v>1039</v>
      </c>
      <c r="M1019" s="2" t="s">
        <v>1039</v>
      </c>
      <c r="N1019" s="2" t="s">
        <v>1039</v>
      </c>
      <c r="O1019" s="2" t="s">
        <v>1040</v>
      </c>
      <c r="P1019" s="2" t="str">
        <f t="shared" si="30"/>
        <v>P-Online</v>
      </c>
      <c r="Q1019" s="2" t="str">
        <f t="shared" si="31"/>
        <v>P-S2_Online</v>
      </c>
      <c r="R1019" s="2"/>
      <c r="S1019" s="2" t="s">
        <v>1041</v>
      </c>
      <c r="T1019" s="21" t="s">
        <v>3693</v>
      </c>
    </row>
    <row r="1020" spans="1:20" x14ac:dyDescent="0.3">
      <c r="A1020" s="21" t="s">
        <v>3755</v>
      </c>
      <c r="B1020" s="21" t="s">
        <v>1031</v>
      </c>
      <c r="C1020" s="21" t="s">
        <v>3756</v>
      </c>
      <c r="D1020" s="21" t="s">
        <v>3757</v>
      </c>
      <c r="E1020" s="2" t="s">
        <v>3758</v>
      </c>
      <c r="F1020" s="21" t="s">
        <v>3735</v>
      </c>
      <c r="G1020" s="21" t="s">
        <v>1598</v>
      </c>
      <c r="H1020" s="21" t="s">
        <v>3695</v>
      </c>
      <c r="I1020" s="21" t="s">
        <v>5596</v>
      </c>
      <c r="J1020" s="2" t="s">
        <v>3481</v>
      </c>
      <c r="K1020" s="22" t="s">
        <v>1048</v>
      </c>
      <c r="L1020" s="2" t="s">
        <v>1039</v>
      </c>
      <c r="M1020" s="2" t="s">
        <v>1039</v>
      </c>
      <c r="N1020" s="2" t="s">
        <v>1039</v>
      </c>
      <c r="O1020" s="2" t="s">
        <v>1040</v>
      </c>
      <c r="P1020" s="2" t="str">
        <f t="shared" si="30"/>
        <v>P-Online</v>
      </c>
      <c r="Q1020" s="2" t="str">
        <f t="shared" si="31"/>
        <v>P-S2_Online</v>
      </c>
      <c r="R1020" s="2"/>
      <c r="S1020" s="2" t="s">
        <v>1041</v>
      </c>
      <c r="T1020" s="21" t="s">
        <v>3693</v>
      </c>
    </row>
    <row r="1021" spans="1:20" x14ac:dyDescent="0.3">
      <c r="A1021" s="21" t="s">
        <v>3755</v>
      </c>
      <c r="B1021" s="21" t="s">
        <v>1031</v>
      </c>
      <c r="C1021" s="21" t="s">
        <v>3756</v>
      </c>
      <c r="D1021" s="21" t="s">
        <v>3757</v>
      </c>
      <c r="E1021" s="2" t="s">
        <v>3758</v>
      </c>
      <c r="F1021" s="21" t="s">
        <v>3736</v>
      </c>
      <c r="G1021" s="21" t="s">
        <v>1606</v>
      </c>
      <c r="H1021" s="21" t="s">
        <v>3697</v>
      </c>
      <c r="I1021" s="21" t="s">
        <v>5597</v>
      </c>
      <c r="J1021" s="2" t="s">
        <v>3484</v>
      </c>
      <c r="K1021" s="22" t="s">
        <v>1038</v>
      </c>
      <c r="L1021" s="2" t="s">
        <v>1039</v>
      </c>
      <c r="M1021" s="2" t="s">
        <v>1039</v>
      </c>
      <c r="N1021" s="2" t="s">
        <v>1039</v>
      </c>
      <c r="O1021" s="2" t="s">
        <v>1040</v>
      </c>
      <c r="P1021" s="2" t="str">
        <f t="shared" si="30"/>
        <v>P-Online</v>
      </c>
      <c r="Q1021" s="2" t="str">
        <f t="shared" si="31"/>
        <v>P-S2_Online</v>
      </c>
      <c r="R1021" s="2"/>
      <c r="S1021" s="2" t="s">
        <v>1041</v>
      </c>
      <c r="T1021" s="21" t="s">
        <v>3693</v>
      </c>
    </row>
    <row r="1022" spans="1:20" x14ac:dyDescent="0.3">
      <c r="A1022" s="21" t="s">
        <v>3755</v>
      </c>
      <c r="B1022" s="21" t="s">
        <v>1031</v>
      </c>
      <c r="C1022" s="21" t="s">
        <v>3756</v>
      </c>
      <c r="D1022" s="21" t="s">
        <v>3757</v>
      </c>
      <c r="E1022" s="2" t="s">
        <v>3758</v>
      </c>
      <c r="F1022" s="21" t="s">
        <v>3737</v>
      </c>
      <c r="G1022" s="21" t="s">
        <v>1613</v>
      </c>
      <c r="H1022" s="21" t="s">
        <v>3699</v>
      </c>
      <c r="I1022" s="21" t="s">
        <v>5598</v>
      </c>
      <c r="J1022" s="2" t="s">
        <v>3479</v>
      </c>
      <c r="K1022" s="22" t="s">
        <v>1038</v>
      </c>
      <c r="L1022" s="2" t="s">
        <v>1039</v>
      </c>
      <c r="M1022" s="2" t="s">
        <v>1039</v>
      </c>
      <c r="N1022" s="2" t="s">
        <v>1039</v>
      </c>
      <c r="O1022" s="2" t="s">
        <v>1040</v>
      </c>
      <c r="P1022" s="2" t="str">
        <f t="shared" si="30"/>
        <v>P-Online</v>
      </c>
      <c r="Q1022" s="2" t="str">
        <f t="shared" si="31"/>
        <v>P-S2_Online</v>
      </c>
      <c r="R1022" s="2"/>
      <c r="S1022" s="2" t="s">
        <v>1041</v>
      </c>
      <c r="T1022" s="21" t="s">
        <v>3693</v>
      </c>
    </row>
    <row r="1023" spans="1:20" x14ac:dyDescent="0.3">
      <c r="A1023" s="21" t="s">
        <v>3755</v>
      </c>
      <c r="B1023" s="21" t="s">
        <v>1031</v>
      </c>
      <c r="C1023" s="21" t="s">
        <v>3756</v>
      </c>
      <c r="D1023" s="21" t="s">
        <v>3757</v>
      </c>
      <c r="E1023" s="2" t="s">
        <v>3758</v>
      </c>
      <c r="F1023" s="21" t="s">
        <v>3738</v>
      </c>
      <c r="G1023" s="21" t="s">
        <v>1631</v>
      </c>
      <c r="H1023" s="21" t="s">
        <v>3701</v>
      </c>
      <c r="I1023" s="21" t="s">
        <v>5599</v>
      </c>
      <c r="J1023" s="2" t="s">
        <v>3475</v>
      </c>
      <c r="K1023" s="22" t="s">
        <v>1048</v>
      </c>
      <c r="L1023" s="2" t="s">
        <v>1039</v>
      </c>
      <c r="M1023" s="2" t="s">
        <v>1039</v>
      </c>
      <c r="N1023" s="2" t="s">
        <v>1039</v>
      </c>
      <c r="O1023" s="2" t="s">
        <v>1040</v>
      </c>
      <c r="P1023" s="2" t="str">
        <f t="shared" si="30"/>
        <v>P-Online</v>
      </c>
      <c r="Q1023" s="2" t="str">
        <f t="shared" si="31"/>
        <v>P-S2_Online</v>
      </c>
      <c r="R1023" s="2"/>
      <c r="S1023" s="2" t="s">
        <v>1041</v>
      </c>
      <c r="T1023" s="21" t="s">
        <v>3693</v>
      </c>
    </row>
    <row r="1024" spans="1:20" x14ac:dyDescent="0.3">
      <c r="A1024" s="21" t="s">
        <v>1693</v>
      </c>
      <c r="B1024" s="21" t="s">
        <v>1054</v>
      </c>
      <c r="C1024" s="21" t="s">
        <v>1694</v>
      </c>
      <c r="D1024" s="21" t="s">
        <v>1695</v>
      </c>
      <c r="E1024" s="2" t="s">
        <v>1696</v>
      </c>
      <c r="F1024" s="21" t="s">
        <v>3698</v>
      </c>
      <c r="G1024" s="21" t="s">
        <v>1613</v>
      </c>
      <c r="H1024" s="21" t="s">
        <v>3699</v>
      </c>
      <c r="I1024" s="21" t="s">
        <v>5600</v>
      </c>
      <c r="J1024" s="2" t="s">
        <v>3479</v>
      </c>
      <c r="K1024" s="22" t="s">
        <v>1038</v>
      </c>
      <c r="L1024" s="2" t="s">
        <v>1205</v>
      </c>
      <c r="M1024" s="2" t="s">
        <v>1059</v>
      </c>
      <c r="N1024" s="2" t="s">
        <v>1206</v>
      </c>
      <c r="O1024" s="2" t="s">
        <v>1040</v>
      </c>
      <c r="P1024" s="2" t="str">
        <f t="shared" si="30"/>
        <v>P-Onsite</v>
      </c>
      <c r="Q1024" s="2" t="str">
        <f t="shared" si="31"/>
        <v>P-S2_Onsite</v>
      </c>
      <c r="R1024" s="2" t="s">
        <v>3476</v>
      </c>
      <c r="S1024" s="2" t="s">
        <v>1041</v>
      </c>
      <c r="T1024" s="21" t="s">
        <v>3693</v>
      </c>
    </row>
    <row r="1025" spans="1:20" x14ac:dyDescent="0.3">
      <c r="A1025" s="21" t="s">
        <v>1693</v>
      </c>
      <c r="B1025" s="21" t="s">
        <v>1054</v>
      </c>
      <c r="C1025" s="21" t="s">
        <v>1694</v>
      </c>
      <c r="D1025" s="21" t="s">
        <v>1695</v>
      </c>
      <c r="E1025" s="2" t="s">
        <v>1696</v>
      </c>
      <c r="F1025" s="21" t="s">
        <v>3700</v>
      </c>
      <c r="G1025" s="21" t="s">
        <v>1631</v>
      </c>
      <c r="H1025" s="21" t="s">
        <v>3701</v>
      </c>
      <c r="I1025" s="21" t="s">
        <v>5601</v>
      </c>
      <c r="J1025" s="2" t="s">
        <v>3475</v>
      </c>
      <c r="K1025" s="22" t="s">
        <v>1048</v>
      </c>
      <c r="L1025" s="2" t="s">
        <v>1205</v>
      </c>
      <c r="M1025" s="2" t="s">
        <v>1059</v>
      </c>
      <c r="N1025" s="2" t="s">
        <v>1206</v>
      </c>
      <c r="O1025" s="2" t="s">
        <v>1040</v>
      </c>
      <c r="P1025" s="2" t="str">
        <f t="shared" si="30"/>
        <v>P-Onsite</v>
      </c>
      <c r="Q1025" s="2" t="str">
        <f t="shared" si="31"/>
        <v>P-S2_Onsite</v>
      </c>
      <c r="R1025" s="2" t="s">
        <v>3476</v>
      </c>
      <c r="S1025" s="2" t="s">
        <v>1041</v>
      </c>
      <c r="T1025" s="21" t="s">
        <v>3693</v>
      </c>
    </row>
    <row r="1026" spans="1:20" x14ac:dyDescent="0.3">
      <c r="A1026" s="21" t="s">
        <v>3759</v>
      </c>
      <c r="B1026" s="21" t="s">
        <v>1031</v>
      </c>
      <c r="C1026" s="21" t="s">
        <v>3760</v>
      </c>
      <c r="D1026" s="21" t="s">
        <v>3761</v>
      </c>
      <c r="E1026" s="2" t="s">
        <v>3762</v>
      </c>
      <c r="F1026" s="21" t="s">
        <v>3734</v>
      </c>
      <c r="G1026" s="21" t="s">
        <v>1593</v>
      </c>
      <c r="H1026" s="21" t="s">
        <v>3691</v>
      </c>
      <c r="I1026" s="21" t="s">
        <v>5602</v>
      </c>
      <c r="J1026" s="2" t="s">
        <v>3692</v>
      </c>
      <c r="K1026" s="22" t="s">
        <v>1610</v>
      </c>
      <c r="L1026" s="2" t="s">
        <v>1039</v>
      </c>
      <c r="M1026" s="2" t="s">
        <v>1039</v>
      </c>
      <c r="N1026" s="2" t="s">
        <v>1039</v>
      </c>
      <c r="O1026" s="2" t="s">
        <v>1098</v>
      </c>
      <c r="P1026" s="2" t="str">
        <f t="shared" si="30"/>
        <v>A-Online</v>
      </c>
      <c r="Q1026" s="2" t="str">
        <f t="shared" si="31"/>
        <v>A-S2_Online</v>
      </c>
      <c r="R1026" s="2"/>
      <c r="S1026" s="2" t="s">
        <v>1041</v>
      </c>
      <c r="T1026" s="21" t="s">
        <v>3693</v>
      </c>
    </row>
    <row r="1027" spans="1:20" x14ac:dyDescent="0.3">
      <c r="A1027" s="21" t="s">
        <v>3759</v>
      </c>
      <c r="B1027" s="21" t="s">
        <v>1031</v>
      </c>
      <c r="C1027" s="21" t="s">
        <v>3760</v>
      </c>
      <c r="D1027" s="21" t="s">
        <v>3761</v>
      </c>
      <c r="E1027" s="2" t="s">
        <v>3762</v>
      </c>
      <c r="F1027" s="21" t="s">
        <v>3735</v>
      </c>
      <c r="G1027" s="21" t="s">
        <v>1598</v>
      </c>
      <c r="H1027" s="21" t="s">
        <v>3695</v>
      </c>
      <c r="I1027" s="21" t="s">
        <v>5603</v>
      </c>
      <c r="J1027" s="2" t="s">
        <v>3481</v>
      </c>
      <c r="K1027" s="22" t="s">
        <v>1048</v>
      </c>
      <c r="L1027" s="2" t="s">
        <v>1039</v>
      </c>
      <c r="M1027" s="2" t="s">
        <v>1039</v>
      </c>
      <c r="N1027" s="2" t="s">
        <v>1039</v>
      </c>
      <c r="O1027" s="2" t="s">
        <v>1098</v>
      </c>
      <c r="P1027" s="2" t="str">
        <f t="shared" ref="P1027:P1090" si="32">CONCATENATE(LEFT(O1027,1),"-",B1027)</f>
        <v>A-Online</v>
      </c>
      <c r="Q1027" s="2" t="str">
        <f t="shared" ref="Q1027:Q1090" si="33">CONCATENATE(LEFT($O1027,1),"-",RIGHT($F1027,9))</f>
        <v>A-S2_Online</v>
      </c>
      <c r="R1027" s="2"/>
      <c r="S1027" s="2" t="s">
        <v>1041</v>
      </c>
      <c r="T1027" s="21" t="s">
        <v>3693</v>
      </c>
    </row>
    <row r="1028" spans="1:20" x14ac:dyDescent="0.3">
      <c r="A1028" s="21" t="s">
        <v>3759</v>
      </c>
      <c r="B1028" s="21" t="s">
        <v>1031</v>
      </c>
      <c r="C1028" s="21" t="s">
        <v>3760</v>
      </c>
      <c r="D1028" s="21" t="s">
        <v>3761</v>
      </c>
      <c r="E1028" s="2" t="s">
        <v>3762</v>
      </c>
      <c r="F1028" s="21" t="s">
        <v>3736</v>
      </c>
      <c r="G1028" s="21" t="s">
        <v>1606</v>
      </c>
      <c r="H1028" s="21" t="s">
        <v>3697</v>
      </c>
      <c r="I1028" s="21" t="s">
        <v>5604</v>
      </c>
      <c r="J1028" s="2" t="s">
        <v>3484</v>
      </c>
      <c r="K1028" s="22" t="s">
        <v>1038</v>
      </c>
      <c r="L1028" s="2" t="s">
        <v>1039</v>
      </c>
      <c r="M1028" s="2" t="s">
        <v>1039</v>
      </c>
      <c r="N1028" s="2" t="s">
        <v>1039</v>
      </c>
      <c r="O1028" s="2" t="s">
        <v>1098</v>
      </c>
      <c r="P1028" s="2" t="str">
        <f t="shared" si="32"/>
        <v>A-Online</v>
      </c>
      <c r="Q1028" s="2" t="str">
        <f t="shared" si="33"/>
        <v>A-S2_Online</v>
      </c>
      <c r="R1028" s="2"/>
      <c r="S1028" s="2" t="s">
        <v>1041</v>
      </c>
      <c r="T1028" s="21" t="s">
        <v>3693</v>
      </c>
    </row>
    <row r="1029" spans="1:20" x14ac:dyDescent="0.3">
      <c r="A1029" s="21" t="s">
        <v>3759</v>
      </c>
      <c r="B1029" s="21" t="s">
        <v>1031</v>
      </c>
      <c r="C1029" s="21" t="s">
        <v>3760</v>
      </c>
      <c r="D1029" s="21" t="s">
        <v>3761</v>
      </c>
      <c r="E1029" s="2" t="s">
        <v>3762</v>
      </c>
      <c r="F1029" s="21" t="s">
        <v>3737</v>
      </c>
      <c r="G1029" s="21" t="s">
        <v>1613</v>
      </c>
      <c r="H1029" s="21" t="s">
        <v>3699</v>
      </c>
      <c r="I1029" s="21" t="s">
        <v>5605</v>
      </c>
      <c r="J1029" s="2" t="s">
        <v>3479</v>
      </c>
      <c r="K1029" s="22" t="s">
        <v>1038</v>
      </c>
      <c r="L1029" s="2" t="s">
        <v>1039</v>
      </c>
      <c r="M1029" s="2" t="s">
        <v>1039</v>
      </c>
      <c r="N1029" s="2" t="s">
        <v>1039</v>
      </c>
      <c r="O1029" s="2" t="s">
        <v>1098</v>
      </c>
      <c r="P1029" s="2" t="str">
        <f t="shared" si="32"/>
        <v>A-Online</v>
      </c>
      <c r="Q1029" s="2" t="str">
        <f t="shared" si="33"/>
        <v>A-S2_Online</v>
      </c>
      <c r="R1029" s="2"/>
      <c r="S1029" s="2" t="s">
        <v>1041</v>
      </c>
      <c r="T1029" s="21" t="s">
        <v>3693</v>
      </c>
    </row>
    <row r="1030" spans="1:20" x14ac:dyDescent="0.3">
      <c r="A1030" s="21" t="s">
        <v>3759</v>
      </c>
      <c r="B1030" s="21" t="s">
        <v>1031</v>
      </c>
      <c r="C1030" s="21" t="s">
        <v>3760</v>
      </c>
      <c r="D1030" s="21" t="s">
        <v>3761</v>
      </c>
      <c r="E1030" s="2" t="s">
        <v>3762</v>
      </c>
      <c r="F1030" s="21" t="s">
        <v>3738</v>
      </c>
      <c r="G1030" s="21" t="s">
        <v>1631</v>
      </c>
      <c r="H1030" s="21" t="s">
        <v>3701</v>
      </c>
      <c r="I1030" s="21" t="s">
        <v>5606</v>
      </c>
      <c r="J1030" s="2" t="s">
        <v>3475</v>
      </c>
      <c r="K1030" s="22" t="s">
        <v>1048</v>
      </c>
      <c r="L1030" s="2" t="s">
        <v>1039</v>
      </c>
      <c r="M1030" s="2" t="s">
        <v>1039</v>
      </c>
      <c r="N1030" s="2" t="s">
        <v>1039</v>
      </c>
      <c r="O1030" s="2" t="s">
        <v>1098</v>
      </c>
      <c r="P1030" s="2" t="str">
        <f t="shared" si="32"/>
        <v>A-Online</v>
      </c>
      <c r="Q1030" s="2" t="str">
        <f t="shared" si="33"/>
        <v>A-S2_Online</v>
      </c>
      <c r="R1030" s="2"/>
      <c r="S1030" s="2" t="s">
        <v>1041</v>
      </c>
      <c r="T1030" s="21" t="s">
        <v>3693</v>
      </c>
    </row>
    <row r="1031" spans="1:20" x14ac:dyDescent="0.3">
      <c r="A1031" s="21" t="s">
        <v>1709</v>
      </c>
      <c r="B1031" s="21" t="s">
        <v>1054</v>
      </c>
      <c r="C1031" s="21" t="s">
        <v>1710</v>
      </c>
      <c r="D1031" s="21" t="s">
        <v>1711</v>
      </c>
      <c r="E1031" s="2" t="s">
        <v>1712</v>
      </c>
      <c r="F1031" s="21" t="s">
        <v>3690</v>
      </c>
      <c r="G1031" s="21" t="s">
        <v>1593</v>
      </c>
      <c r="H1031" s="21" t="s">
        <v>3691</v>
      </c>
      <c r="I1031" s="21" t="s">
        <v>5607</v>
      </c>
      <c r="J1031" s="2" t="s">
        <v>3692</v>
      </c>
      <c r="K1031" s="22" t="s">
        <v>1610</v>
      </c>
      <c r="L1031" s="2" t="s">
        <v>1089</v>
      </c>
      <c r="M1031" s="2" t="s">
        <v>1059</v>
      </c>
      <c r="N1031" s="2" t="s">
        <v>1124</v>
      </c>
      <c r="O1031" s="2" t="s">
        <v>1040</v>
      </c>
      <c r="P1031" s="2" t="str">
        <f t="shared" si="32"/>
        <v>P-Onsite</v>
      </c>
      <c r="Q1031" s="2" t="str">
        <f t="shared" si="33"/>
        <v>P-S2_Onsite</v>
      </c>
      <c r="R1031" s="2" t="s">
        <v>3476</v>
      </c>
      <c r="S1031" s="2" t="s">
        <v>1041</v>
      </c>
      <c r="T1031" s="21" t="s">
        <v>3693</v>
      </c>
    </row>
    <row r="1032" spans="1:20" x14ac:dyDescent="0.3">
      <c r="A1032" s="21" t="s">
        <v>1709</v>
      </c>
      <c r="B1032" s="21" t="s">
        <v>1054</v>
      </c>
      <c r="C1032" s="21" t="s">
        <v>1710</v>
      </c>
      <c r="D1032" s="21" t="s">
        <v>1711</v>
      </c>
      <c r="E1032" s="2" t="s">
        <v>1712</v>
      </c>
      <c r="F1032" s="21" t="s">
        <v>3694</v>
      </c>
      <c r="G1032" s="21" t="s">
        <v>1598</v>
      </c>
      <c r="H1032" s="21" t="s">
        <v>3695</v>
      </c>
      <c r="I1032" s="21" t="s">
        <v>5608</v>
      </c>
      <c r="J1032" s="2" t="s">
        <v>3481</v>
      </c>
      <c r="K1032" s="22" t="s">
        <v>1048</v>
      </c>
      <c r="L1032" s="2" t="s">
        <v>1089</v>
      </c>
      <c r="M1032" s="2" t="s">
        <v>1059</v>
      </c>
      <c r="N1032" s="2" t="s">
        <v>1124</v>
      </c>
      <c r="O1032" s="2" t="s">
        <v>1040</v>
      </c>
      <c r="P1032" s="2" t="str">
        <f t="shared" si="32"/>
        <v>P-Onsite</v>
      </c>
      <c r="Q1032" s="2" t="str">
        <f t="shared" si="33"/>
        <v>P-S2_Onsite</v>
      </c>
      <c r="R1032" s="2" t="s">
        <v>3476</v>
      </c>
      <c r="S1032" s="2" t="s">
        <v>1041</v>
      </c>
      <c r="T1032" s="21" t="s">
        <v>3693</v>
      </c>
    </row>
    <row r="1033" spans="1:20" x14ac:dyDescent="0.3">
      <c r="A1033" s="21" t="s">
        <v>1709</v>
      </c>
      <c r="B1033" s="21" t="s">
        <v>1054</v>
      </c>
      <c r="C1033" s="21" t="s">
        <v>1710</v>
      </c>
      <c r="D1033" s="21" t="s">
        <v>1711</v>
      </c>
      <c r="E1033" s="2" t="s">
        <v>1712</v>
      </c>
      <c r="F1033" s="21" t="s">
        <v>3696</v>
      </c>
      <c r="G1033" s="21" t="s">
        <v>1606</v>
      </c>
      <c r="H1033" s="21" t="s">
        <v>3697</v>
      </c>
      <c r="I1033" s="21" t="s">
        <v>5609</v>
      </c>
      <c r="J1033" s="2" t="s">
        <v>3484</v>
      </c>
      <c r="K1033" s="22" t="s">
        <v>1038</v>
      </c>
      <c r="L1033" s="2" t="s">
        <v>1089</v>
      </c>
      <c r="M1033" s="2" t="s">
        <v>1059</v>
      </c>
      <c r="N1033" s="2" t="s">
        <v>1124</v>
      </c>
      <c r="O1033" s="2" t="s">
        <v>1040</v>
      </c>
      <c r="P1033" s="2" t="str">
        <f t="shared" si="32"/>
        <v>P-Onsite</v>
      </c>
      <c r="Q1033" s="2" t="str">
        <f t="shared" si="33"/>
        <v>P-S2_Onsite</v>
      </c>
      <c r="R1033" s="2" t="s">
        <v>3476</v>
      </c>
      <c r="S1033" s="2" t="s">
        <v>1041</v>
      </c>
      <c r="T1033" s="21" t="s">
        <v>3693</v>
      </c>
    </row>
    <row r="1034" spans="1:20" x14ac:dyDescent="0.3">
      <c r="A1034" s="21" t="s">
        <v>1709</v>
      </c>
      <c r="B1034" s="21" t="s">
        <v>1054</v>
      </c>
      <c r="C1034" s="21" t="s">
        <v>1710</v>
      </c>
      <c r="D1034" s="21" t="s">
        <v>1711</v>
      </c>
      <c r="E1034" s="2" t="s">
        <v>1712</v>
      </c>
      <c r="F1034" s="21" t="s">
        <v>3700</v>
      </c>
      <c r="G1034" s="21" t="s">
        <v>1631</v>
      </c>
      <c r="H1034" s="21" t="s">
        <v>3701</v>
      </c>
      <c r="I1034" s="21" t="s">
        <v>5610</v>
      </c>
      <c r="J1034" s="2" t="s">
        <v>3475</v>
      </c>
      <c r="K1034" s="22" t="s">
        <v>1048</v>
      </c>
      <c r="L1034" s="2" t="s">
        <v>1089</v>
      </c>
      <c r="M1034" s="2" t="s">
        <v>1059</v>
      </c>
      <c r="N1034" s="2" t="s">
        <v>1124</v>
      </c>
      <c r="O1034" s="2" t="s">
        <v>1040</v>
      </c>
      <c r="P1034" s="2" t="str">
        <f t="shared" si="32"/>
        <v>P-Onsite</v>
      </c>
      <c r="Q1034" s="2" t="str">
        <f t="shared" si="33"/>
        <v>P-S2_Onsite</v>
      </c>
      <c r="R1034" s="2" t="s">
        <v>3476</v>
      </c>
      <c r="S1034" s="2" t="s">
        <v>1041</v>
      </c>
      <c r="T1034" s="21" t="s">
        <v>3693</v>
      </c>
    </row>
    <row r="1035" spans="1:20" x14ac:dyDescent="0.3">
      <c r="A1035" s="21" t="s">
        <v>3763</v>
      </c>
      <c r="B1035" s="21" t="s">
        <v>1054</v>
      </c>
      <c r="C1035" s="21" t="s">
        <v>3764</v>
      </c>
      <c r="D1035" s="21" t="s">
        <v>3765</v>
      </c>
      <c r="E1035" s="2" t="s">
        <v>3766</v>
      </c>
      <c r="F1035" s="21" t="s">
        <v>3690</v>
      </c>
      <c r="G1035" s="21" t="s">
        <v>1593</v>
      </c>
      <c r="H1035" s="21" t="s">
        <v>3691</v>
      </c>
      <c r="I1035" s="21" t="s">
        <v>5611</v>
      </c>
      <c r="J1035" s="2" t="s">
        <v>3692</v>
      </c>
      <c r="K1035" s="22" t="s">
        <v>1610</v>
      </c>
      <c r="L1035" s="2" t="s">
        <v>1150</v>
      </c>
      <c r="M1035" s="2" t="s">
        <v>1059</v>
      </c>
      <c r="N1035" s="2" t="s">
        <v>1151</v>
      </c>
      <c r="O1035" s="2" t="s">
        <v>1040</v>
      </c>
      <c r="P1035" s="2" t="str">
        <f t="shared" si="32"/>
        <v>P-Onsite</v>
      </c>
      <c r="Q1035" s="2" t="str">
        <f t="shared" si="33"/>
        <v>P-S2_Onsite</v>
      </c>
      <c r="R1035" s="2" t="s">
        <v>3476</v>
      </c>
      <c r="S1035" s="2" t="s">
        <v>1041</v>
      </c>
      <c r="T1035" s="21" t="s">
        <v>3693</v>
      </c>
    </row>
    <row r="1036" spans="1:20" x14ac:dyDescent="0.3">
      <c r="A1036" s="21" t="s">
        <v>3763</v>
      </c>
      <c r="B1036" s="21" t="s">
        <v>1054</v>
      </c>
      <c r="C1036" s="21" t="s">
        <v>3764</v>
      </c>
      <c r="D1036" s="21" t="s">
        <v>3765</v>
      </c>
      <c r="E1036" s="2" t="s">
        <v>3766</v>
      </c>
      <c r="F1036" s="21" t="s">
        <v>3694</v>
      </c>
      <c r="G1036" s="21" t="s">
        <v>1598</v>
      </c>
      <c r="H1036" s="21" t="s">
        <v>3695</v>
      </c>
      <c r="I1036" s="21" t="s">
        <v>5612</v>
      </c>
      <c r="J1036" s="2" t="s">
        <v>3481</v>
      </c>
      <c r="K1036" s="22" t="s">
        <v>1048</v>
      </c>
      <c r="L1036" s="2" t="s">
        <v>1150</v>
      </c>
      <c r="M1036" s="2" t="s">
        <v>1059</v>
      </c>
      <c r="N1036" s="2" t="s">
        <v>1151</v>
      </c>
      <c r="O1036" s="2" t="s">
        <v>1040</v>
      </c>
      <c r="P1036" s="2" t="str">
        <f t="shared" si="32"/>
        <v>P-Onsite</v>
      </c>
      <c r="Q1036" s="2" t="str">
        <f t="shared" si="33"/>
        <v>P-S2_Onsite</v>
      </c>
      <c r="R1036" s="2" t="s">
        <v>3476</v>
      </c>
      <c r="S1036" s="2" t="s">
        <v>1041</v>
      </c>
      <c r="T1036" s="21" t="s">
        <v>3693</v>
      </c>
    </row>
    <row r="1037" spans="1:20" x14ac:dyDescent="0.3">
      <c r="A1037" s="21" t="s">
        <v>3763</v>
      </c>
      <c r="B1037" s="21" t="s">
        <v>1054</v>
      </c>
      <c r="C1037" s="21" t="s">
        <v>3764</v>
      </c>
      <c r="D1037" s="21" t="s">
        <v>3765</v>
      </c>
      <c r="E1037" s="2" t="s">
        <v>3766</v>
      </c>
      <c r="F1037" s="21" t="s">
        <v>3696</v>
      </c>
      <c r="G1037" s="21" t="s">
        <v>1606</v>
      </c>
      <c r="H1037" s="21" t="s">
        <v>3697</v>
      </c>
      <c r="I1037" s="21" t="s">
        <v>5613</v>
      </c>
      <c r="J1037" s="2" t="s">
        <v>3484</v>
      </c>
      <c r="K1037" s="22" t="s">
        <v>1038</v>
      </c>
      <c r="L1037" s="2" t="s">
        <v>1150</v>
      </c>
      <c r="M1037" s="2" t="s">
        <v>1059</v>
      </c>
      <c r="N1037" s="2" t="s">
        <v>1151</v>
      </c>
      <c r="O1037" s="2" t="s">
        <v>1040</v>
      </c>
      <c r="P1037" s="2" t="str">
        <f t="shared" si="32"/>
        <v>P-Onsite</v>
      </c>
      <c r="Q1037" s="2" t="str">
        <f t="shared" si="33"/>
        <v>P-S2_Onsite</v>
      </c>
      <c r="R1037" s="2" t="s">
        <v>3476</v>
      </c>
      <c r="S1037" s="2" t="s">
        <v>1041</v>
      </c>
      <c r="T1037" s="21" t="s">
        <v>3693</v>
      </c>
    </row>
    <row r="1038" spans="1:20" x14ac:dyDescent="0.3">
      <c r="A1038" s="21" t="s">
        <v>3763</v>
      </c>
      <c r="B1038" s="21" t="s">
        <v>1054</v>
      </c>
      <c r="C1038" s="21" t="s">
        <v>3764</v>
      </c>
      <c r="D1038" s="21" t="s">
        <v>3765</v>
      </c>
      <c r="E1038" s="2" t="s">
        <v>3766</v>
      </c>
      <c r="F1038" s="21" t="s">
        <v>3698</v>
      </c>
      <c r="G1038" s="21" t="s">
        <v>1613</v>
      </c>
      <c r="H1038" s="21" t="s">
        <v>3699</v>
      </c>
      <c r="I1038" s="21" t="s">
        <v>5614</v>
      </c>
      <c r="J1038" s="2" t="s">
        <v>3479</v>
      </c>
      <c r="K1038" s="22" t="s">
        <v>1038</v>
      </c>
      <c r="L1038" s="2" t="s">
        <v>1150</v>
      </c>
      <c r="M1038" s="2" t="s">
        <v>1059</v>
      </c>
      <c r="N1038" s="2" t="s">
        <v>1151</v>
      </c>
      <c r="O1038" s="2" t="s">
        <v>1040</v>
      </c>
      <c r="P1038" s="2" t="str">
        <f t="shared" si="32"/>
        <v>P-Onsite</v>
      </c>
      <c r="Q1038" s="2" t="str">
        <f t="shared" si="33"/>
        <v>P-S2_Onsite</v>
      </c>
      <c r="R1038" s="2" t="s">
        <v>3476</v>
      </c>
      <c r="S1038" s="2" t="s">
        <v>1041</v>
      </c>
      <c r="T1038" s="21" t="s">
        <v>3693</v>
      </c>
    </row>
    <row r="1039" spans="1:20" x14ac:dyDescent="0.3">
      <c r="A1039" s="21" t="s">
        <v>3763</v>
      </c>
      <c r="B1039" s="21" t="s">
        <v>1054</v>
      </c>
      <c r="C1039" s="21" t="s">
        <v>3764</v>
      </c>
      <c r="D1039" s="21" t="s">
        <v>3765</v>
      </c>
      <c r="E1039" s="2" t="s">
        <v>3766</v>
      </c>
      <c r="F1039" s="21" t="s">
        <v>3700</v>
      </c>
      <c r="G1039" s="21" t="s">
        <v>1631</v>
      </c>
      <c r="H1039" s="21" t="s">
        <v>3701</v>
      </c>
      <c r="I1039" s="21" t="s">
        <v>5615</v>
      </c>
      <c r="J1039" s="2" t="s">
        <v>3475</v>
      </c>
      <c r="K1039" s="22" t="s">
        <v>1048</v>
      </c>
      <c r="L1039" s="2" t="s">
        <v>1150</v>
      </c>
      <c r="M1039" s="2" t="s">
        <v>1059</v>
      </c>
      <c r="N1039" s="2" t="s">
        <v>1151</v>
      </c>
      <c r="O1039" s="2" t="s">
        <v>1040</v>
      </c>
      <c r="P1039" s="2" t="str">
        <f t="shared" si="32"/>
        <v>P-Onsite</v>
      </c>
      <c r="Q1039" s="2" t="str">
        <f t="shared" si="33"/>
        <v>P-S2_Onsite</v>
      </c>
      <c r="R1039" s="2" t="s">
        <v>3476</v>
      </c>
      <c r="S1039" s="2" t="s">
        <v>1041</v>
      </c>
      <c r="T1039" s="21" t="s">
        <v>3693</v>
      </c>
    </row>
    <row r="1040" spans="1:20" x14ac:dyDescent="0.3">
      <c r="A1040" s="21" t="s">
        <v>3767</v>
      </c>
      <c r="B1040" s="21" t="s">
        <v>1054</v>
      </c>
      <c r="C1040" s="21" t="s">
        <v>3768</v>
      </c>
      <c r="D1040" s="21" t="s">
        <v>3769</v>
      </c>
      <c r="E1040" s="2" t="s">
        <v>3770</v>
      </c>
      <c r="F1040" s="21" t="s">
        <v>3690</v>
      </c>
      <c r="G1040" s="21" t="s">
        <v>1593</v>
      </c>
      <c r="H1040" s="21" t="s">
        <v>3691</v>
      </c>
      <c r="I1040" s="21" t="s">
        <v>5616</v>
      </c>
      <c r="J1040" s="2" t="s">
        <v>3692</v>
      </c>
      <c r="K1040" s="22" t="s">
        <v>1610</v>
      </c>
      <c r="L1040" s="2" t="s">
        <v>3489</v>
      </c>
      <c r="M1040" s="2" t="s">
        <v>3489</v>
      </c>
      <c r="N1040" s="2" t="s">
        <v>3489</v>
      </c>
      <c r="O1040" s="2" t="s">
        <v>1098</v>
      </c>
      <c r="P1040" s="2" t="str">
        <f t="shared" si="32"/>
        <v>A-Onsite</v>
      </c>
      <c r="Q1040" s="2" t="str">
        <f t="shared" si="33"/>
        <v>A-S2_Onsite</v>
      </c>
      <c r="R1040" s="2" t="s">
        <v>3476</v>
      </c>
      <c r="S1040" s="2" t="s">
        <v>1041</v>
      </c>
      <c r="T1040" s="21" t="s">
        <v>3693</v>
      </c>
    </row>
    <row r="1041" spans="1:20" x14ac:dyDescent="0.3">
      <c r="A1041" s="21" t="s">
        <v>3767</v>
      </c>
      <c r="B1041" s="21" t="s">
        <v>1054</v>
      </c>
      <c r="C1041" s="21" t="s">
        <v>3768</v>
      </c>
      <c r="D1041" s="21" t="s">
        <v>3769</v>
      </c>
      <c r="E1041" s="2" t="s">
        <v>3770</v>
      </c>
      <c r="F1041" s="21" t="s">
        <v>3694</v>
      </c>
      <c r="G1041" s="21" t="s">
        <v>1598</v>
      </c>
      <c r="H1041" s="21" t="s">
        <v>3695</v>
      </c>
      <c r="I1041" s="21" t="s">
        <v>5617</v>
      </c>
      <c r="J1041" s="2" t="s">
        <v>3481</v>
      </c>
      <c r="K1041" s="22" t="s">
        <v>1048</v>
      </c>
      <c r="L1041" s="2" t="s">
        <v>3489</v>
      </c>
      <c r="M1041" s="2" t="s">
        <v>3489</v>
      </c>
      <c r="N1041" s="2" t="s">
        <v>3489</v>
      </c>
      <c r="O1041" s="2" t="s">
        <v>1098</v>
      </c>
      <c r="P1041" s="2" t="str">
        <f t="shared" si="32"/>
        <v>A-Onsite</v>
      </c>
      <c r="Q1041" s="2" t="str">
        <f t="shared" si="33"/>
        <v>A-S2_Onsite</v>
      </c>
      <c r="R1041" s="2" t="s">
        <v>3476</v>
      </c>
      <c r="S1041" s="2" t="s">
        <v>1041</v>
      </c>
      <c r="T1041" s="21" t="s">
        <v>3693</v>
      </c>
    </row>
    <row r="1042" spans="1:20" x14ac:dyDescent="0.3">
      <c r="A1042" s="21" t="s">
        <v>3767</v>
      </c>
      <c r="B1042" s="21" t="s">
        <v>1054</v>
      </c>
      <c r="C1042" s="21" t="s">
        <v>3768</v>
      </c>
      <c r="D1042" s="21" t="s">
        <v>3769</v>
      </c>
      <c r="E1042" s="2" t="s">
        <v>3770</v>
      </c>
      <c r="F1042" s="21" t="s">
        <v>3696</v>
      </c>
      <c r="G1042" s="21" t="s">
        <v>1606</v>
      </c>
      <c r="H1042" s="21" t="s">
        <v>3697</v>
      </c>
      <c r="I1042" s="21" t="s">
        <v>5618</v>
      </c>
      <c r="J1042" s="2" t="s">
        <v>3484</v>
      </c>
      <c r="K1042" s="22" t="s">
        <v>1038</v>
      </c>
      <c r="L1042" s="2" t="s">
        <v>3489</v>
      </c>
      <c r="M1042" s="2" t="s">
        <v>3489</v>
      </c>
      <c r="N1042" s="2" t="s">
        <v>3489</v>
      </c>
      <c r="O1042" s="2" t="s">
        <v>1098</v>
      </c>
      <c r="P1042" s="2" t="str">
        <f t="shared" si="32"/>
        <v>A-Onsite</v>
      </c>
      <c r="Q1042" s="2" t="str">
        <f t="shared" si="33"/>
        <v>A-S2_Onsite</v>
      </c>
      <c r="R1042" s="2" t="s">
        <v>3476</v>
      </c>
      <c r="S1042" s="2" t="s">
        <v>1041</v>
      </c>
      <c r="T1042" s="21" t="s">
        <v>3693</v>
      </c>
    </row>
    <row r="1043" spans="1:20" x14ac:dyDescent="0.3">
      <c r="A1043" s="21" t="s">
        <v>3767</v>
      </c>
      <c r="B1043" s="21" t="s">
        <v>1054</v>
      </c>
      <c r="C1043" s="21" t="s">
        <v>3768</v>
      </c>
      <c r="D1043" s="21" t="s">
        <v>3769</v>
      </c>
      <c r="E1043" s="2" t="s">
        <v>3770</v>
      </c>
      <c r="F1043" s="21" t="s">
        <v>3698</v>
      </c>
      <c r="G1043" s="21" t="s">
        <v>1613</v>
      </c>
      <c r="H1043" s="21" t="s">
        <v>3699</v>
      </c>
      <c r="I1043" s="21" t="s">
        <v>5619</v>
      </c>
      <c r="J1043" s="2" t="s">
        <v>3479</v>
      </c>
      <c r="K1043" s="22" t="s">
        <v>1038</v>
      </c>
      <c r="L1043" s="2" t="s">
        <v>3489</v>
      </c>
      <c r="M1043" s="2" t="s">
        <v>3489</v>
      </c>
      <c r="N1043" s="2" t="s">
        <v>3489</v>
      </c>
      <c r="O1043" s="2" t="s">
        <v>1098</v>
      </c>
      <c r="P1043" s="2" t="str">
        <f t="shared" si="32"/>
        <v>A-Onsite</v>
      </c>
      <c r="Q1043" s="2" t="str">
        <f t="shared" si="33"/>
        <v>A-S2_Onsite</v>
      </c>
      <c r="R1043" s="2" t="s">
        <v>3476</v>
      </c>
      <c r="S1043" s="2" t="s">
        <v>1041</v>
      </c>
      <c r="T1043" s="21" t="s">
        <v>3693</v>
      </c>
    </row>
    <row r="1044" spans="1:20" x14ac:dyDescent="0.3">
      <c r="A1044" s="21" t="s">
        <v>3767</v>
      </c>
      <c r="B1044" s="21" t="s">
        <v>1054</v>
      </c>
      <c r="C1044" s="21" t="s">
        <v>3768</v>
      </c>
      <c r="D1044" s="21" t="s">
        <v>3769</v>
      </c>
      <c r="E1044" s="2" t="s">
        <v>3770</v>
      </c>
      <c r="F1044" s="21" t="s">
        <v>3700</v>
      </c>
      <c r="G1044" s="21" t="s">
        <v>1631</v>
      </c>
      <c r="H1044" s="21" t="s">
        <v>3701</v>
      </c>
      <c r="I1044" s="21" t="s">
        <v>5620</v>
      </c>
      <c r="J1044" s="2" t="s">
        <v>3475</v>
      </c>
      <c r="K1044" s="22" t="s">
        <v>1048</v>
      </c>
      <c r="L1044" s="2" t="s">
        <v>3489</v>
      </c>
      <c r="M1044" s="2" t="s">
        <v>3489</v>
      </c>
      <c r="N1044" s="2" t="s">
        <v>3489</v>
      </c>
      <c r="O1044" s="2" t="s">
        <v>1098</v>
      </c>
      <c r="P1044" s="2" t="str">
        <f t="shared" si="32"/>
        <v>A-Onsite</v>
      </c>
      <c r="Q1044" s="2" t="str">
        <f t="shared" si="33"/>
        <v>A-S2_Onsite</v>
      </c>
      <c r="R1044" s="2" t="s">
        <v>3476</v>
      </c>
      <c r="S1044" s="2" t="s">
        <v>1041</v>
      </c>
      <c r="T1044" s="21" t="s">
        <v>3693</v>
      </c>
    </row>
    <row r="1045" spans="1:20" x14ac:dyDescent="0.3">
      <c r="A1045" s="21" t="s">
        <v>3771</v>
      </c>
      <c r="B1045" s="21" t="s">
        <v>1054</v>
      </c>
      <c r="C1045" s="21" t="s">
        <v>3772</v>
      </c>
      <c r="D1045" s="21" t="s">
        <v>1840</v>
      </c>
      <c r="E1045" s="2" t="s">
        <v>3773</v>
      </c>
      <c r="F1045" s="21" t="s">
        <v>3690</v>
      </c>
      <c r="G1045" s="21" t="s">
        <v>1593</v>
      </c>
      <c r="H1045" s="21" t="s">
        <v>3691</v>
      </c>
      <c r="I1045" s="21" t="s">
        <v>5621</v>
      </c>
      <c r="J1045" s="2" t="s">
        <v>3692</v>
      </c>
      <c r="K1045" s="22" t="s">
        <v>1610</v>
      </c>
      <c r="L1045" s="2" t="s">
        <v>1198</v>
      </c>
      <c r="M1045" s="2" t="s">
        <v>1059</v>
      </c>
      <c r="N1045" s="2" t="s">
        <v>1199</v>
      </c>
      <c r="O1045" s="2" t="s">
        <v>1040</v>
      </c>
      <c r="P1045" s="2" t="str">
        <f t="shared" si="32"/>
        <v>P-Onsite</v>
      </c>
      <c r="Q1045" s="2" t="str">
        <f t="shared" si="33"/>
        <v>P-S2_Onsite</v>
      </c>
      <c r="R1045" s="2" t="s">
        <v>3476</v>
      </c>
      <c r="S1045" s="2" t="s">
        <v>1041</v>
      </c>
      <c r="T1045" s="21" t="s">
        <v>3693</v>
      </c>
    </row>
    <row r="1046" spans="1:20" x14ac:dyDescent="0.3">
      <c r="A1046" s="21" t="s">
        <v>3771</v>
      </c>
      <c r="B1046" s="21" t="s">
        <v>1054</v>
      </c>
      <c r="C1046" s="21" t="s">
        <v>3772</v>
      </c>
      <c r="D1046" s="21" t="s">
        <v>1840</v>
      </c>
      <c r="E1046" s="2" t="s">
        <v>3773</v>
      </c>
      <c r="F1046" s="21" t="s">
        <v>3694</v>
      </c>
      <c r="G1046" s="21" t="s">
        <v>1598</v>
      </c>
      <c r="H1046" s="21" t="s">
        <v>3695</v>
      </c>
      <c r="I1046" s="21" t="s">
        <v>5622</v>
      </c>
      <c r="J1046" s="2" t="s">
        <v>3481</v>
      </c>
      <c r="K1046" s="22" t="s">
        <v>1048</v>
      </c>
      <c r="L1046" s="2" t="s">
        <v>1198</v>
      </c>
      <c r="M1046" s="2" t="s">
        <v>1059</v>
      </c>
      <c r="N1046" s="2" t="s">
        <v>1199</v>
      </c>
      <c r="O1046" s="2" t="s">
        <v>1040</v>
      </c>
      <c r="P1046" s="2" t="str">
        <f t="shared" si="32"/>
        <v>P-Onsite</v>
      </c>
      <c r="Q1046" s="2" t="str">
        <f t="shared" si="33"/>
        <v>P-S2_Onsite</v>
      </c>
      <c r="R1046" s="2" t="s">
        <v>3476</v>
      </c>
      <c r="S1046" s="2" t="s">
        <v>1041</v>
      </c>
      <c r="T1046" s="21" t="s">
        <v>3693</v>
      </c>
    </row>
    <row r="1047" spans="1:20" x14ac:dyDescent="0.3">
      <c r="A1047" s="21" t="s">
        <v>3771</v>
      </c>
      <c r="B1047" s="21" t="s">
        <v>1054</v>
      </c>
      <c r="C1047" s="21" t="s">
        <v>3772</v>
      </c>
      <c r="D1047" s="21" t="s">
        <v>1840</v>
      </c>
      <c r="E1047" s="2" t="s">
        <v>3773</v>
      </c>
      <c r="F1047" s="21" t="s">
        <v>3696</v>
      </c>
      <c r="G1047" s="21" t="s">
        <v>1606</v>
      </c>
      <c r="H1047" s="21" t="s">
        <v>3697</v>
      </c>
      <c r="I1047" s="21" t="s">
        <v>5623</v>
      </c>
      <c r="J1047" s="2" t="s">
        <v>3484</v>
      </c>
      <c r="K1047" s="22" t="s">
        <v>1038</v>
      </c>
      <c r="L1047" s="2" t="s">
        <v>1198</v>
      </c>
      <c r="M1047" s="2" t="s">
        <v>1059</v>
      </c>
      <c r="N1047" s="2" t="s">
        <v>1199</v>
      </c>
      <c r="O1047" s="2" t="s">
        <v>1040</v>
      </c>
      <c r="P1047" s="2" t="str">
        <f t="shared" si="32"/>
        <v>P-Onsite</v>
      </c>
      <c r="Q1047" s="2" t="str">
        <f t="shared" si="33"/>
        <v>P-S2_Onsite</v>
      </c>
      <c r="R1047" s="2" t="s">
        <v>3476</v>
      </c>
      <c r="S1047" s="2" t="s">
        <v>1041</v>
      </c>
      <c r="T1047" s="21" t="s">
        <v>3693</v>
      </c>
    </row>
    <row r="1048" spans="1:20" x14ac:dyDescent="0.3">
      <c r="A1048" s="21" t="s">
        <v>3771</v>
      </c>
      <c r="B1048" s="21" t="s">
        <v>1054</v>
      </c>
      <c r="C1048" s="21" t="s">
        <v>3772</v>
      </c>
      <c r="D1048" s="21" t="s">
        <v>1840</v>
      </c>
      <c r="E1048" s="2" t="s">
        <v>3773</v>
      </c>
      <c r="F1048" s="21" t="s">
        <v>3698</v>
      </c>
      <c r="G1048" s="21" t="s">
        <v>1613</v>
      </c>
      <c r="H1048" s="21" t="s">
        <v>3699</v>
      </c>
      <c r="I1048" s="21" t="s">
        <v>5624</v>
      </c>
      <c r="J1048" s="2" t="s">
        <v>3479</v>
      </c>
      <c r="K1048" s="22" t="s">
        <v>1038</v>
      </c>
      <c r="L1048" s="2" t="s">
        <v>1198</v>
      </c>
      <c r="M1048" s="2" t="s">
        <v>1059</v>
      </c>
      <c r="N1048" s="2" t="s">
        <v>1199</v>
      </c>
      <c r="O1048" s="2" t="s">
        <v>1040</v>
      </c>
      <c r="P1048" s="2" t="str">
        <f t="shared" si="32"/>
        <v>P-Onsite</v>
      </c>
      <c r="Q1048" s="2" t="str">
        <f t="shared" si="33"/>
        <v>P-S2_Onsite</v>
      </c>
      <c r="R1048" s="2" t="s">
        <v>3476</v>
      </c>
      <c r="S1048" s="2" t="s">
        <v>1041</v>
      </c>
      <c r="T1048" s="21" t="s">
        <v>3693</v>
      </c>
    </row>
    <row r="1049" spans="1:20" x14ac:dyDescent="0.3">
      <c r="A1049" s="21" t="s">
        <v>3771</v>
      </c>
      <c r="B1049" s="21" t="s">
        <v>1054</v>
      </c>
      <c r="C1049" s="21" t="s">
        <v>3772</v>
      </c>
      <c r="D1049" s="21" t="s">
        <v>1840</v>
      </c>
      <c r="E1049" s="2" t="s">
        <v>3773</v>
      </c>
      <c r="F1049" s="21" t="s">
        <v>3700</v>
      </c>
      <c r="G1049" s="21" t="s">
        <v>1631</v>
      </c>
      <c r="H1049" s="21" t="s">
        <v>3701</v>
      </c>
      <c r="I1049" s="21" t="s">
        <v>5625</v>
      </c>
      <c r="J1049" s="2" t="s">
        <v>3475</v>
      </c>
      <c r="K1049" s="22" t="s">
        <v>1048</v>
      </c>
      <c r="L1049" s="2" t="s">
        <v>1198</v>
      </c>
      <c r="M1049" s="2" t="s">
        <v>1059</v>
      </c>
      <c r="N1049" s="2" t="s">
        <v>1199</v>
      </c>
      <c r="O1049" s="2" t="s">
        <v>1040</v>
      </c>
      <c r="P1049" s="2" t="str">
        <f t="shared" si="32"/>
        <v>P-Onsite</v>
      </c>
      <c r="Q1049" s="2" t="str">
        <f t="shared" si="33"/>
        <v>P-S2_Onsite</v>
      </c>
      <c r="R1049" s="2" t="s">
        <v>3476</v>
      </c>
      <c r="S1049" s="2" t="s">
        <v>1041</v>
      </c>
      <c r="T1049" s="21" t="s">
        <v>3693</v>
      </c>
    </row>
    <row r="1050" spans="1:20" x14ac:dyDescent="0.3">
      <c r="A1050" s="21" t="s">
        <v>3774</v>
      </c>
      <c r="B1050" s="21" t="s">
        <v>1054</v>
      </c>
      <c r="C1050" s="21" t="s">
        <v>3775</v>
      </c>
      <c r="D1050" s="21" t="s">
        <v>3776</v>
      </c>
      <c r="E1050" s="2" t="s">
        <v>3777</v>
      </c>
      <c r="F1050" s="21" t="s">
        <v>3690</v>
      </c>
      <c r="G1050" s="21" t="s">
        <v>1593</v>
      </c>
      <c r="H1050" s="21" t="s">
        <v>3691</v>
      </c>
      <c r="I1050" s="21" t="s">
        <v>5626</v>
      </c>
      <c r="J1050" s="2" t="s">
        <v>3692</v>
      </c>
      <c r="K1050" s="22" t="s">
        <v>1610</v>
      </c>
      <c r="L1050" s="2" t="s">
        <v>1114</v>
      </c>
      <c r="M1050" s="2" t="s">
        <v>1059</v>
      </c>
      <c r="N1050" s="2" t="s">
        <v>1115</v>
      </c>
      <c r="O1050" s="2" t="s">
        <v>1040</v>
      </c>
      <c r="P1050" s="2" t="str">
        <f t="shared" si="32"/>
        <v>P-Onsite</v>
      </c>
      <c r="Q1050" s="2" t="str">
        <f t="shared" si="33"/>
        <v>P-S2_Onsite</v>
      </c>
      <c r="R1050" s="2" t="s">
        <v>3476</v>
      </c>
      <c r="S1050" s="2" t="s">
        <v>1041</v>
      </c>
      <c r="T1050" s="21" t="s">
        <v>3693</v>
      </c>
    </row>
    <row r="1051" spans="1:20" x14ac:dyDescent="0.3">
      <c r="A1051" s="21" t="s">
        <v>3774</v>
      </c>
      <c r="B1051" s="21" t="s">
        <v>1054</v>
      </c>
      <c r="C1051" s="21" t="s">
        <v>3775</v>
      </c>
      <c r="D1051" s="21" t="s">
        <v>3776</v>
      </c>
      <c r="E1051" s="2" t="s">
        <v>3777</v>
      </c>
      <c r="F1051" s="21" t="s">
        <v>3694</v>
      </c>
      <c r="G1051" s="21" t="s">
        <v>1598</v>
      </c>
      <c r="H1051" s="21" t="s">
        <v>3695</v>
      </c>
      <c r="I1051" s="21" t="s">
        <v>5627</v>
      </c>
      <c r="J1051" s="2" t="s">
        <v>3481</v>
      </c>
      <c r="K1051" s="22" t="s">
        <v>1048</v>
      </c>
      <c r="L1051" s="2" t="s">
        <v>1114</v>
      </c>
      <c r="M1051" s="2" t="s">
        <v>1059</v>
      </c>
      <c r="N1051" s="2" t="s">
        <v>1115</v>
      </c>
      <c r="O1051" s="2" t="s">
        <v>1040</v>
      </c>
      <c r="P1051" s="2" t="str">
        <f t="shared" si="32"/>
        <v>P-Onsite</v>
      </c>
      <c r="Q1051" s="2" t="str">
        <f t="shared" si="33"/>
        <v>P-S2_Onsite</v>
      </c>
      <c r="R1051" s="2" t="s">
        <v>3476</v>
      </c>
      <c r="S1051" s="2" t="s">
        <v>1041</v>
      </c>
      <c r="T1051" s="21" t="s">
        <v>3693</v>
      </c>
    </row>
    <row r="1052" spans="1:20" x14ac:dyDescent="0.3">
      <c r="A1052" s="21" t="s">
        <v>3774</v>
      </c>
      <c r="B1052" s="21" t="s">
        <v>1054</v>
      </c>
      <c r="C1052" s="21" t="s">
        <v>3775</v>
      </c>
      <c r="D1052" s="21" t="s">
        <v>3776</v>
      </c>
      <c r="E1052" s="2" t="s">
        <v>3777</v>
      </c>
      <c r="F1052" s="21" t="s">
        <v>3696</v>
      </c>
      <c r="G1052" s="21" t="s">
        <v>1606</v>
      </c>
      <c r="H1052" s="21" t="s">
        <v>3697</v>
      </c>
      <c r="I1052" s="21" t="s">
        <v>5628</v>
      </c>
      <c r="J1052" s="2" t="s">
        <v>3484</v>
      </c>
      <c r="K1052" s="22" t="s">
        <v>1038</v>
      </c>
      <c r="L1052" s="2" t="s">
        <v>1114</v>
      </c>
      <c r="M1052" s="2" t="s">
        <v>1059</v>
      </c>
      <c r="N1052" s="2" t="s">
        <v>1115</v>
      </c>
      <c r="O1052" s="2" t="s">
        <v>1040</v>
      </c>
      <c r="P1052" s="2" t="str">
        <f t="shared" si="32"/>
        <v>P-Onsite</v>
      </c>
      <c r="Q1052" s="2" t="str">
        <f t="shared" si="33"/>
        <v>P-S2_Onsite</v>
      </c>
      <c r="R1052" s="2" t="s">
        <v>3476</v>
      </c>
      <c r="S1052" s="2" t="s">
        <v>1041</v>
      </c>
      <c r="T1052" s="21" t="s">
        <v>3693</v>
      </c>
    </row>
    <row r="1053" spans="1:20" x14ac:dyDescent="0.3">
      <c r="A1053" s="21" t="s">
        <v>3774</v>
      </c>
      <c r="B1053" s="21" t="s">
        <v>1054</v>
      </c>
      <c r="C1053" s="21" t="s">
        <v>3775</v>
      </c>
      <c r="D1053" s="21" t="s">
        <v>3776</v>
      </c>
      <c r="E1053" s="2" t="s">
        <v>3777</v>
      </c>
      <c r="F1053" s="21" t="s">
        <v>3698</v>
      </c>
      <c r="G1053" s="21" t="s">
        <v>1613</v>
      </c>
      <c r="H1053" s="21" t="s">
        <v>3699</v>
      </c>
      <c r="I1053" s="21" t="s">
        <v>5629</v>
      </c>
      <c r="J1053" s="2" t="s">
        <v>3479</v>
      </c>
      <c r="K1053" s="22" t="s">
        <v>1038</v>
      </c>
      <c r="L1053" s="2" t="s">
        <v>1114</v>
      </c>
      <c r="M1053" s="2" t="s">
        <v>1059</v>
      </c>
      <c r="N1053" s="2" t="s">
        <v>1115</v>
      </c>
      <c r="O1053" s="2" t="s">
        <v>1040</v>
      </c>
      <c r="P1053" s="2" t="str">
        <f t="shared" si="32"/>
        <v>P-Onsite</v>
      </c>
      <c r="Q1053" s="2" t="str">
        <f t="shared" si="33"/>
        <v>P-S2_Onsite</v>
      </c>
      <c r="R1053" s="2" t="s">
        <v>3476</v>
      </c>
      <c r="S1053" s="2" t="s">
        <v>1041</v>
      </c>
      <c r="T1053" s="21" t="s">
        <v>3693</v>
      </c>
    </row>
    <row r="1054" spans="1:20" x14ac:dyDescent="0.3">
      <c r="A1054" s="21" t="s">
        <v>3774</v>
      </c>
      <c r="B1054" s="21" t="s">
        <v>1054</v>
      </c>
      <c r="C1054" s="21" t="s">
        <v>3775</v>
      </c>
      <c r="D1054" s="21" t="s">
        <v>3776</v>
      </c>
      <c r="E1054" s="2" t="s">
        <v>3777</v>
      </c>
      <c r="F1054" s="21" t="s">
        <v>3700</v>
      </c>
      <c r="G1054" s="21" t="s">
        <v>1631</v>
      </c>
      <c r="H1054" s="21" t="s">
        <v>3701</v>
      </c>
      <c r="I1054" s="21" t="s">
        <v>5630</v>
      </c>
      <c r="J1054" s="2" t="s">
        <v>3475</v>
      </c>
      <c r="K1054" s="22" t="s">
        <v>1048</v>
      </c>
      <c r="L1054" s="2" t="s">
        <v>1114</v>
      </c>
      <c r="M1054" s="2" t="s">
        <v>1059</v>
      </c>
      <c r="N1054" s="2" t="s">
        <v>1115</v>
      </c>
      <c r="O1054" s="2" t="s">
        <v>1040</v>
      </c>
      <c r="P1054" s="2" t="str">
        <f t="shared" si="32"/>
        <v>P-Onsite</v>
      </c>
      <c r="Q1054" s="2" t="str">
        <f t="shared" si="33"/>
        <v>P-S2_Onsite</v>
      </c>
      <c r="R1054" s="2" t="s">
        <v>3476</v>
      </c>
      <c r="S1054" s="2" t="s">
        <v>1041</v>
      </c>
      <c r="T1054" s="21" t="s">
        <v>3693</v>
      </c>
    </row>
    <row r="1055" spans="1:20" x14ac:dyDescent="0.3">
      <c r="A1055" s="21" t="s">
        <v>3778</v>
      </c>
      <c r="B1055" s="21" t="s">
        <v>1054</v>
      </c>
      <c r="C1055" s="21" t="s">
        <v>3779</v>
      </c>
      <c r="D1055" s="21" t="s">
        <v>3780</v>
      </c>
      <c r="E1055" s="2" t="s">
        <v>3781</v>
      </c>
      <c r="F1055" s="21" t="s">
        <v>3690</v>
      </c>
      <c r="G1055" s="21" t="s">
        <v>1593</v>
      </c>
      <c r="H1055" s="21" t="s">
        <v>3691</v>
      </c>
      <c r="I1055" s="21" t="s">
        <v>5631</v>
      </c>
      <c r="J1055" s="2" t="s">
        <v>3692</v>
      </c>
      <c r="K1055" s="22" t="s">
        <v>1610</v>
      </c>
      <c r="L1055" s="2" t="s">
        <v>1513</v>
      </c>
      <c r="M1055" s="2" t="s">
        <v>1059</v>
      </c>
      <c r="N1055" s="2" t="s">
        <v>1514</v>
      </c>
      <c r="O1055" s="2" t="s">
        <v>1040</v>
      </c>
      <c r="P1055" s="2" t="str">
        <f t="shared" si="32"/>
        <v>P-Onsite</v>
      </c>
      <c r="Q1055" s="2" t="str">
        <f t="shared" si="33"/>
        <v>P-S2_Onsite</v>
      </c>
      <c r="R1055" s="2" t="s">
        <v>3476</v>
      </c>
      <c r="S1055" s="2" t="s">
        <v>1041</v>
      </c>
      <c r="T1055" s="21" t="s">
        <v>3693</v>
      </c>
    </row>
    <row r="1056" spans="1:20" x14ac:dyDescent="0.3">
      <c r="A1056" s="21" t="s">
        <v>3778</v>
      </c>
      <c r="B1056" s="21" t="s">
        <v>1054</v>
      </c>
      <c r="C1056" s="21" t="s">
        <v>3779</v>
      </c>
      <c r="D1056" s="21" t="s">
        <v>3780</v>
      </c>
      <c r="E1056" s="2" t="s">
        <v>3781</v>
      </c>
      <c r="F1056" s="21" t="s">
        <v>3694</v>
      </c>
      <c r="G1056" s="21" t="s">
        <v>1598</v>
      </c>
      <c r="H1056" s="21" t="s">
        <v>3695</v>
      </c>
      <c r="I1056" s="21" t="s">
        <v>5632</v>
      </c>
      <c r="J1056" s="2" t="s">
        <v>3481</v>
      </c>
      <c r="K1056" s="22" t="s">
        <v>1048</v>
      </c>
      <c r="L1056" s="2" t="s">
        <v>1513</v>
      </c>
      <c r="M1056" s="2" t="s">
        <v>1059</v>
      </c>
      <c r="N1056" s="2" t="s">
        <v>1514</v>
      </c>
      <c r="O1056" s="2" t="s">
        <v>1040</v>
      </c>
      <c r="P1056" s="2" t="str">
        <f t="shared" si="32"/>
        <v>P-Onsite</v>
      </c>
      <c r="Q1056" s="2" t="str">
        <f t="shared" si="33"/>
        <v>P-S2_Onsite</v>
      </c>
      <c r="R1056" s="2" t="s">
        <v>3476</v>
      </c>
      <c r="S1056" s="2" t="s">
        <v>1041</v>
      </c>
      <c r="T1056" s="21" t="s">
        <v>3693</v>
      </c>
    </row>
    <row r="1057" spans="1:20" x14ac:dyDescent="0.3">
      <c r="A1057" s="21" t="s">
        <v>3778</v>
      </c>
      <c r="B1057" s="21" t="s">
        <v>1054</v>
      </c>
      <c r="C1057" s="21" t="s">
        <v>3779</v>
      </c>
      <c r="D1057" s="21" t="s">
        <v>3780</v>
      </c>
      <c r="E1057" s="2" t="s">
        <v>3781</v>
      </c>
      <c r="F1057" s="21" t="s">
        <v>3696</v>
      </c>
      <c r="G1057" s="21" t="s">
        <v>1606</v>
      </c>
      <c r="H1057" s="21" t="s">
        <v>3697</v>
      </c>
      <c r="I1057" s="21" t="s">
        <v>5633</v>
      </c>
      <c r="J1057" s="2" t="s">
        <v>3484</v>
      </c>
      <c r="K1057" s="22" t="s">
        <v>1038</v>
      </c>
      <c r="L1057" s="2" t="s">
        <v>1513</v>
      </c>
      <c r="M1057" s="2" t="s">
        <v>1059</v>
      </c>
      <c r="N1057" s="2" t="s">
        <v>1514</v>
      </c>
      <c r="O1057" s="2" t="s">
        <v>1040</v>
      </c>
      <c r="P1057" s="2" t="str">
        <f t="shared" si="32"/>
        <v>P-Onsite</v>
      </c>
      <c r="Q1057" s="2" t="str">
        <f t="shared" si="33"/>
        <v>P-S2_Onsite</v>
      </c>
      <c r="R1057" s="2" t="s">
        <v>3476</v>
      </c>
      <c r="S1057" s="2" t="s">
        <v>1041</v>
      </c>
      <c r="T1057" s="21" t="s">
        <v>3693</v>
      </c>
    </row>
    <row r="1058" spans="1:20" x14ac:dyDescent="0.3">
      <c r="A1058" s="21" t="s">
        <v>3778</v>
      </c>
      <c r="B1058" s="21" t="s">
        <v>1054</v>
      </c>
      <c r="C1058" s="21" t="s">
        <v>3779</v>
      </c>
      <c r="D1058" s="21" t="s">
        <v>3780</v>
      </c>
      <c r="E1058" s="2" t="s">
        <v>3781</v>
      </c>
      <c r="F1058" s="21" t="s">
        <v>3698</v>
      </c>
      <c r="G1058" s="21" t="s">
        <v>1613</v>
      </c>
      <c r="H1058" s="21" t="s">
        <v>3699</v>
      </c>
      <c r="I1058" s="21" t="s">
        <v>5634</v>
      </c>
      <c r="J1058" s="2" t="s">
        <v>3479</v>
      </c>
      <c r="K1058" s="22" t="s">
        <v>1038</v>
      </c>
      <c r="L1058" s="2" t="s">
        <v>1513</v>
      </c>
      <c r="M1058" s="2" t="s">
        <v>1059</v>
      </c>
      <c r="N1058" s="2" t="s">
        <v>1514</v>
      </c>
      <c r="O1058" s="2" t="s">
        <v>1040</v>
      </c>
      <c r="P1058" s="2" t="str">
        <f t="shared" si="32"/>
        <v>P-Onsite</v>
      </c>
      <c r="Q1058" s="2" t="str">
        <f t="shared" si="33"/>
        <v>P-S2_Onsite</v>
      </c>
      <c r="R1058" s="2" t="s">
        <v>3476</v>
      </c>
      <c r="S1058" s="2" t="s">
        <v>1041</v>
      </c>
      <c r="T1058" s="21" t="s">
        <v>3693</v>
      </c>
    </row>
    <row r="1059" spans="1:20" x14ac:dyDescent="0.3">
      <c r="A1059" s="21" t="s">
        <v>3778</v>
      </c>
      <c r="B1059" s="21" t="s">
        <v>1054</v>
      </c>
      <c r="C1059" s="21" t="s">
        <v>3779</v>
      </c>
      <c r="D1059" s="21" t="s">
        <v>3780</v>
      </c>
      <c r="E1059" s="2" t="s">
        <v>3781</v>
      </c>
      <c r="F1059" s="21" t="s">
        <v>3700</v>
      </c>
      <c r="G1059" s="21" t="s">
        <v>1631</v>
      </c>
      <c r="H1059" s="21" t="s">
        <v>3701</v>
      </c>
      <c r="I1059" s="21" t="s">
        <v>5635</v>
      </c>
      <c r="J1059" s="2" t="s">
        <v>3475</v>
      </c>
      <c r="K1059" s="22" t="s">
        <v>1048</v>
      </c>
      <c r="L1059" s="2" t="s">
        <v>1513</v>
      </c>
      <c r="M1059" s="2" t="s">
        <v>1059</v>
      </c>
      <c r="N1059" s="2" t="s">
        <v>1514</v>
      </c>
      <c r="O1059" s="2" t="s">
        <v>1040</v>
      </c>
      <c r="P1059" s="2" t="str">
        <f t="shared" si="32"/>
        <v>P-Onsite</v>
      </c>
      <c r="Q1059" s="2" t="str">
        <f t="shared" si="33"/>
        <v>P-S2_Onsite</v>
      </c>
      <c r="R1059" s="2" t="s">
        <v>3476</v>
      </c>
      <c r="S1059" s="2" t="s">
        <v>1041</v>
      </c>
      <c r="T1059" s="21" t="s">
        <v>3693</v>
      </c>
    </row>
    <row r="1060" spans="1:20" x14ac:dyDescent="0.3">
      <c r="A1060" s="21" t="s">
        <v>3782</v>
      </c>
      <c r="B1060" s="21" t="s">
        <v>1054</v>
      </c>
      <c r="C1060" s="21" t="s">
        <v>3783</v>
      </c>
      <c r="D1060" s="21" t="s">
        <v>3784</v>
      </c>
      <c r="E1060" s="2" t="s">
        <v>3785</v>
      </c>
      <c r="F1060" s="21" t="s">
        <v>3690</v>
      </c>
      <c r="G1060" s="21" t="s">
        <v>1593</v>
      </c>
      <c r="H1060" s="21" t="s">
        <v>3691</v>
      </c>
      <c r="I1060" s="21" t="s">
        <v>5636</v>
      </c>
      <c r="J1060" s="2" t="s">
        <v>3692</v>
      </c>
      <c r="K1060" s="22" t="s">
        <v>1610</v>
      </c>
      <c r="L1060" s="2" t="s">
        <v>1157</v>
      </c>
      <c r="M1060" s="2" t="s">
        <v>1059</v>
      </c>
      <c r="N1060" s="2" t="s">
        <v>1158</v>
      </c>
      <c r="O1060" s="2" t="s">
        <v>1040</v>
      </c>
      <c r="P1060" s="2" t="str">
        <f t="shared" si="32"/>
        <v>P-Onsite</v>
      </c>
      <c r="Q1060" s="2" t="str">
        <f t="shared" si="33"/>
        <v>P-S2_Onsite</v>
      </c>
      <c r="R1060" s="2" t="s">
        <v>3476</v>
      </c>
      <c r="S1060" s="2" t="s">
        <v>1041</v>
      </c>
      <c r="T1060" s="21" t="s">
        <v>3693</v>
      </c>
    </row>
    <row r="1061" spans="1:20" x14ac:dyDescent="0.3">
      <c r="A1061" s="21" t="s">
        <v>3782</v>
      </c>
      <c r="B1061" s="21" t="s">
        <v>1054</v>
      </c>
      <c r="C1061" s="21" t="s">
        <v>3783</v>
      </c>
      <c r="D1061" s="21" t="s">
        <v>3784</v>
      </c>
      <c r="E1061" s="2" t="s">
        <v>3785</v>
      </c>
      <c r="F1061" s="21" t="s">
        <v>3694</v>
      </c>
      <c r="G1061" s="21" t="s">
        <v>1598</v>
      </c>
      <c r="H1061" s="21" t="s">
        <v>3695</v>
      </c>
      <c r="I1061" s="21" t="s">
        <v>5637</v>
      </c>
      <c r="J1061" s="2" t="s">
        <v>3481</v>
      </c>
      <c r="K1061" s="22" t="s">
        <v>1048</v>
      </c>
      <c r="L1061" s="2" t="s">
        <v>1157</v>
      </c>
      <c r="M1061" s="2" t="s">
        <v>1059</v>
      </c>
      <c r="N1061" s="2" t="s">
        <v>1158</v>
      </c>
      <c r="O1061" s="2" t="s">
        <v>1040</v>
      </c>
      <c r="P1061" s="2" t="str">
        <f t="shared" si="32"/>
        <v>P-Onsite</v>
      </c>
      <c r="Q1061" s="2" t="str">
        <f t="shared" si="33"/>
        <v>P-S2_Onsite</v>
      </c>
      <c r="R1061" s="2" t="s">
        <v>3476</v>
      </c>
      <c r="S1061" s="2" t="s">
        <v>1041</v>
      </c>
      <c r="T1061" s="21" t="s">
        <v>3693</v>
      </c>
    </row>
    <row r="1062" spans="1:20" x14ac:dyDescent="0.3">
      <c r="A1062" s="21" t="s">
        <v>3782</v>
      </c>
      <c r="B1062" s="21" t="s">
        <v>1054</v>
      </c>
      <c r="C1062" s="21" t="s">
        <v>3783</v>
      </c>
      <c r="D1062" s="21" t="s">
        <v>3784</v>
      </c>
      <c r="E1062" s="2" t="s">
        <v>3785</v>
      </c>
      <c r="F1062" s="21" t="s">
        <v>3696</v>
      </c>
      <c r="G1062" s="21" t="s">
        <v>1606</v>
      </c>
      <c r="H1062" s="21" t="s">
        <v>3697</v>
      </c>
      <c r="I1062" s="21" t="s">
        <v>5638</v>
      </c>
      <c r="J1062" s="2" t="s">
        <v>3484</v>
      </c>
      <c r="K1062" s="22" t="s">
        <v>1038</v>
      </c>
      <c r="L1062" s="2" t="s">
        <v>1157</v>
      </c>
      <c r="M1062" s="2" t="s">
        <v>1059</v>
      </c>
      <c r="N1062" s="2" t="s">
        <v>1158</v>
      </c>
      <c r="O1062" s="2" t="s">
        <v>1040</v>
      </c>
      <c r="P1062" s="2" t="str">
        <f t="shared" si="32"/>
        <v>P-Onsite</v>
      </c>
      <c r="Q1062" s="2" t="str">
        <f t="shared" si="33"/>
        <v>P-S2_Onsite</v>
      </c>
      <c r="R1062" s="2" t="s">
        <v>3476</v>
      </c>
      <c r="S1062" s="2" t="s">
        <v>1041</v>
      </c>
      <c r="T1062" s="21" t="s">
        <v>3693</v>
      </c>
    </row>
    <row r="1063" spans="1:20" x14ac:dyDescent="0.3">
      <c r="A1063" s="21" t="s">
        <v>3782</v>
      </c>
      <c r="B1063" s="21" t="s">
        <v>1054</v>
      </c>
      <c r="C1063" s="21" t="s">
        <v>3783</v>
      </c>
      <c r="D1063" s="21" t="s">
        <v>3784</v>
      </c>
      <c r="E1063" s="2" t="s">
        <v>3785</v>
      </c>
      <c r="F1063" s="21" t="s">
        <v>3698</v>
      </c>
      <c r="G1063" s="21" t="s">
        <v>1613</v>
      </c>
      <c r="H1063" s="21" t="s">
        <v>3699</v>
      </c>
      <c r="I1063" s="21" t="s">
        <v>5639</v>
      </c>
      <c r="J1063" s="2" t="s">
        <v>3479</v>
      </c>
      <c r="K1063" s="22" t="s">
        <v>1038</v>
      </c>
      <c r="L1063" s="2" t="s">
        <v>1157</v>
      </c>
      <c r="M1063" s="2" t="s">
        <v>1059</v>
      </c>
      <c r="N1063" s="2" t="s">
        <v>1158</v>
      </c>
      <c r="O1063" s="2" t="s">
        <v>1040</v>
      </c>
      <c r="P1063" s="2" t="str">
        <f t="shared" si="32"/>
        <v>P-Onsite</v>
      </c>
      <c r="Q1063" s="2" t="str">
        <f t="shared" si="33"/>
        <v>P-S2_Onsite</v>
      </c>
      <c r="R1063" s="2" t="s">
        <v>3476</v>
      </c>
      <c r="S1063" s="2" t="s">
        <v>1041</v>
      </c>
      <c r="T1063" s="21" t="s">
        <v>3693</v>
      </c>
    </row>
    <row r="1064" spans="1:20" x14ac:dyDescent="0.3">
      <c r="A1064" s="21" t="s">
        <v>3782</v>
      </c>
      <c r="B1064" s="21" t="s">
        <v>1054</v>
      </c>
      <c r="C1064" s="21" t="s">
        <v>3783</v>
      </c>
      <c r="D1064" s="21" t="s">
        <v>3784</v>
      </c>
      <c r="E1064" s="2" t="s">
        <v>3785</v>
      </c>
      <c r="F1064" s="21" t="s">
        <v>3700</v>
      </c>
      <c r="G1064" s="21" t="s">
        <v>1631</v>
      </c>
      <c r="H1064" s="21" t="s">
        <v>3701</v>
      </c>
      <c r="I1064" s="21" t="s">
        <v>5640</v>
      </c>
      <c r="J1064" s="2" t="s">
        <v>3475</v>
      </c>
      <c r="K1064" s="22" t="s">
        <v>1048</v>
      </c>
      <c r="L1064" s="2" t="s">
        <v>1157</v>
      </c>
      <c r="M1064" s="2" t="s">
        <v>1059</v>
      </c>
      <c r="N1064" s="2" t="s">
        <v>1158</v>
      </c>
      <c r="O1064" s="2" t="s">
        <v>1040</v>
      </c>
      <c r="P1064" s="2" t="str">
        <f t="shared" si="32"/>
        <v>P-Onsite</v>
      </c>
      <c r="Q1064" s="2" t="str">
        <f t="shared" si="33"/>
        <v>P-S2_Onsite</v>
      </c>
      <c r="R1064" s="2" t="s">
        <v>3476</v>
      </c>
      <c r="S1064" s="2" t="s">
        <v>1041</v>
      </c>
      <c r="T1064" s="21" t="s">
        <v>3693</v>
      </c>
    </row>
    <row r="1065" spans="1:20" x14ac:dyDescent="0.3">
      <c r="A1065" s="21" t="s">
        <v>1714</v>
      </c>
      <c r="B1065" s="21" t="s">
        <v>1054</v>
      </c>
      <c r="C1065" s="21" t="s">
        <v>1715</v>
      </c>
      <c r="D1065" s="21" t="s">
        <v>1716</v>
      </c>
      <c r="E1065" s="2" t="s">
        <v>1717</v>
      </c>
      <c r="F1065" s="21" t="s">
        <v>3690</v>
      </c>
      <c r="G1065" s="21" t="s">
        <v>1593</v>
      </c>
      <c r="H1065" s="21" t="s">
        <v>3691</v>
      </c>
      <c r="I1065" s="21" t="s">
        <v>5641</v>
      </c>
      <c r="J1065" s="2" t="s">
        <v>3692</v>
      </c>
      <c r="K1065" s="22" t="s">
        <v>1610</v>
      </c>
      <c r="L1065" s="2" t="s">
        <v>1058</v>
      </c>
      <c r="M1065" s="2" t="s">
        <v>1059</v>
      </c>
      <c r="N1065" s="2" t="s">
        <v>1106</v>
      </c>
      <c r="O1065" s="2" t="s">
        <v>1040</v>
      </c>
      <c r="P1065" s="2" t="str">
        <f t="shared" si="32"/>
        <v>P-Onsite</v>
      </c>
      <c r="Q1065" s="2" t="str">
        <f t="shared" si="33"/>
        <v>P-S2_Onsite</v>
      </c>
      <c r="R1065" s="2" t="s">
        <v>3476</v>
      </c>
      <c r="S1065" s="2" t="s">
        <v>1041</v>
      </c>
      <c r="T1065" s="21" t="s">
        <v>3693</v>
      </c>
    </row>
    <row r="1066" spans="1:20" x14ac:dyDescent="0.3">
      <c r="A1066" s="21" t="s">
        <v>1714</v>
      </c>
      <c r="B1066" s="21" t="s">
        <v>1054</v>
      </c>
      <c r="C1066" s="21" t="s">
        <v>1715</v>
      </c>
      <c r="D1066" s="21" t="s">
        <v>1716</v>
      </c>
      <c r="E1066" s="2" t="s">
        <v>1717</v>
      </c>
      <c r="F1066" s="21" t="s">
        <v>3700</v>
      </c>
      <c r="G1066" s="21" t="s">
        <v>1631</v>
      </c>
      <c r="H1066" s="21" t="s">
        <v>3701</v>
      </c>
      <c r="I1066" s="21" t="s">
        <v>5642</v>
      </c>
      <c r="J1066" s="2" t="s">
        <v>3475</v>
      </c>
      <c r="K1066" s="22" t="s">
        <v>1048</v>
      </c>
      <c r="L1066" s="2" t="s">
        <v>1058</v>
      </c>
      <c r="M1066" s="2" t="s">
        <v>1059</v>
      </c>
      <c r="N1066" s="2" t="s">
        <v>1106</v>
      </c>
      <c r="O1066" s="2" t="s">
        <v>1040</v>
      </c>
      <c r="P1066" s="2" t="str">
        <f t="shared" si="32"/>
        <v>P-Onsite</v>
      </c>
      <c r="Q1066" s="2" t="str">
        <f t="shared" si="33"/>
        <v>P-S2_Onsite</v>
      </c>
      <c r="R1066" s="2" t="s">
        <v>3476</v>
      </c>
      <c r="S1066" s="2" t="s">
        <v>1041</v>
      </c>
      <c r="T1066" s="21" t="s">
        <v>3693</v>
      </c>
    </row>
    <row r="1067" spans="1:20" x14ac:dyDescent="0.3">
      <c r="A1067" s="21" t="s">
        <v>1721</v>
      </c>
      <c r="B1067" s="21" t="s">
        <v>1054</v>
      </c>
      <c r="C1067" s="21" t="s">
        <v>1722</v>
      </c>
      <c r="D1067" s="21" t="s">
        <v>1723</v>
      </c>
      <c r="E1067" s="2" t="s">
        <v>1724</v>
      </c>
      <c r="F1067" s="21" t="s">
        <v>3698</v>
      </c>
      <c r="G1067" s="21" t="s">
        <v>1613</v>
      </c>
      <c r="H1067" s="21" t="s">
        <v>3699</v>
      </c>
      <c r="I1067" s="21" t="s">
        <v>5643</v>
      </c>
      <c r="J1067" s="2" t="s">
        <v>3479</v>
      </c>
      <c r="K1067" s="22" t="s">
        <v>1038</v>
      </c>
      <c r="L1067" s="2" t="s">
        <v>1300</v>
      </c>
      <c r="M1067" s="2" t="s">
        <v>1059</v>
      </c>
      <c r="N1067" s="2" t="s">
        <v>1301</v>
      </c>
      <c r="O1067" s="2" t="s">
        <v>1040</v>
      </c>
      <c r="P1067" s="2" t="str">
        <f t="shared" si="32"/>
        <v>P-Onsite</v>
      </c>
      <c r="Q1067" s="2" t="str">
        <f t="shared" si="33"/>
        <v>P-S2_Onsite</v>
      </c>
      <c r="R1067" s="2" t="s">
        <v>3476</v>
      </c>
      <c r="S1067" s="2" t="s">
        <v>1041</v>
      </c>
      <c r="T1067" s="21" t="s">
        <v>3693</v>
      </c>
    </row>
    <row r="1068" spans="1:20" x14ac:dyDescent="0.3">
      <c r="A1068" s="21" t="s">
        <v>1721</v>
      </c>
      <c r="B1068" s="21" t="s">
        <v>1054</v>
      </c>
      <c r="C1068" s="21" t="s">
        <v>1722</v>
      </c>
      <c r="D1068" s="21" t="s">
        <v>1723</v>
      </c>
      <c r="E1068" s="2" t="s">
        <v>1724</v>
      </c>
      <c r="F1068" s="21" t="s">
        <v>3700</v>
      </c>
      <c r="G1068" s="21" t="s">
        <v>1631</v>
      </c>
      <c r="H1068" s="21" t="s">
        <v>3701</v>
      </c>
      <c r="I1068" s="21" t="s">
        <v>5644</v>
      </c>
      <c r="J1068" s="2" t="s">
        <v>3475</v>
      </c>
      <c r="K1068" s="22" t="s">
        <v>1048</v>
      </c>
      <c r="L1068" s="2" t="s">
        <v>1300</v>
      </c>
      <c r="M1068" s="2" t="s">
        <v>1059</v>
      </c>
      <c r="N1068" s="2" t="s">
        <v>1301</v>
      </c>
      <c r="O1068" s="2" t="s">
        <v>1040</v>
      </c>
      <c r="P1068" s="2" t="str">
        <f t="shared" si="32"/>
        <v>P-Onsite</v>
      </c>
      <c r="Q1068" s="2" t="str">
        <f t="shared" si="33"/>
        <v>P-S2_Onsite</v>
      </c>
      <c r="R1068" s="2" t="s">
        <v>3476</v>
      </c>
      <c r="S1068" s="2" t="s">
        <v>1041</v>
      </c>
      <c r="T1068" s="21" t="s">
        <v>3693</v>
      </c>
    </row>
    <row r="1069" spans="1:20" x14ac:dyDescent="0.3">
      <c r="A1069" s="21" t="s">
        <v>1728</v>
      </c>
      <c r="B1069" s="21" t="s">
        <v>1054</v>
      </c>
      <c r="C1069" s="21" t="s">
        <v>1729</v>
      </c>
      <c r="D1069" s="21" t="s">
        <v>1730</v>
      </c>
      <c r="E1069" s="2" t="s">
        <v>1731</v>
      </c>
      <c r="F1069" s="21" t="s">
        <v>3690</v>
      </c>
      <c r="G1069" s="21" t="s">
        <v>1593</v>
      </c>
      <c r="H1069" s="21" t="s">
        <v>3691</v>
      </c>
      <c r="I1069" s="21" t="s">
        <v>5645</v>
      </c>
      <c r="J1069" s="2" t="s">
        <v>3692</v>
      </c>
      <c r="K1069" s="22" t="s">
        <v>1610</v>
      </c>
      <c r="L1069" s="2" t="s">
        <v>1157</v>
      </c>
      <c r="M1069" s="2" t="s">
        <v>1059</v>
      </c>
      <c r="N1069" s="2" t="s">
        <v>1158</v>
      </c>
      <c r="O1069" s="2" t="s">
        <v>1040</v>
      </c>
      <c r="P1069" s="2" t="str">
        <f t="shared" si="32"/>
        <v>P-Onsite</v>
      </c>
      <c r="Q1069" s="2" t="str">
        <f t="shared" si="33"/>
        <v>P-S2_Onsite</v>
      </c>
      <c r="R1069" s="2" t="s">
        <v>3476</v>
      </c>
      <c r="S1069" s="2" t="s">
        <v>1041</v>
      </c>
      <c r="T1069" s="21" t="s">
        <v>3693</v>
      </c>
    </row>
    <row r="1070" spans="1:20" x14ac:dyDescent="0.3">
      <c r="A1070" s="21" t="s">
        <v>1728</v>
      </c>
      <c r="B1070" s="21" t="s">
        <v>1054</v>
      </c>
      <c r="C1070" s="21" t="s">
        <v>1729</v>
      </c>
      <c r="D1070" s="21" t="s">
        <v>1730</v>
      </c>
      <c r="E1070" s="2" t="s">
        <v>1731</v>
      </c>
      <c r="F1070" s="21" t="s">
        <v>3696</v>
      </c>
      <c r="G1070" s="21" t="s">
        <v>1606</v>
      </c>
      <c r="H1070" s="21" t="s">
        <v>3697</v>
      </c>
      <c r="I1070" s="21" t="s">
        <v>5646</v>
      </c>
      <c r="J1070" s="2" t="s">
        <v>3484</v>
      </c>
      <c r="K1070" s="22" t="s">
        <v>1038</v>
      </c>
      <c r="L1070" s="2" t="s">
        <v>1157</v>
      </c>
      <c r="M1070" s="2" t="s">
        <v>1059</v>
      </c>
      <c r="N1070" s="2" t="s">
        <v>1158</v>
      </c>
      <c r="O1070" s="2" t="s">
        <v>1040</v>
      </c>
      <c r="P1070" s="2" t="str">
        <f t="shared" si="32"/>
        <v>P-Onsite</v>
      </c>
      <c r="Q1070" s="2" t="str">
        <f t="shared" si="33"/>
        <v>P-S2_Onsite</v>
      </c>
      <c r="R1070" s="2" t="s">
        <v>3476</v>
      </c>
      <c r="S1070" s="2" t="s">
        <v>1041</v>
      </c>
      <c r="T1070" s="21" t="s">
        <v>3693</v>
      </c>
    </row>
    <row r="1071" spans="1:20" x14ac:dyDescent="0.3">
      <c r="A1071" s="21" t="s">
        <v>3786</v>
      </c>
      <c r="B1071" s="21" t="s">
        <v>1054</v>
      </c>
      <c r="C1071" s="21" t="s">
        <v>3787</v>
      </c>
      <c r="D1071" s="21" t="s">
        <v>3788</v>
      </c>
      <c r="E1071" s="2" t="s">
        <v>3789</v>
      </c>
      <c r="F1071" s="21" t="s">
        <v>3690</v>
      </c>
      <c r="G1071" s="21" t="s">
        <v>1593</v>
      </c>
      <c r="H1071" s="21" t="s">
        <v>3691</v>
      </c>
      <c r="I1071" s="21" t="s">
        <v>5647</v>
      </c>
      <c r="J1071" s="2" t="s">
        <v>3692</v>
      </c>
      <c r="K1071" s="22" t="s">
        <v>1610</v>
      </c>
      <c r="L1071" s="2" t="s">
        <v>1070</v>
      </c>
      <c r="M1071" s="2" t="s">
        <v>1059</v>
      </c>
      <c r="N1071" s="2" t="s">
        <v>1071</v>
      </c>
      <c r="O1071" s="2" t="s">
        <v>1040</v>
      </c>
      <c r="P1071" s="2" t="str">
        <f t="shared" si="32"/>
        <v>P-Onsite</v>
      </c>
      <c r="Q1071" s="2" t="str">
        <f t="shared" si="33"/>
        <v>P-S2_Onsite</v>
      </c>
      <c r="R1071" s="2" t="s">
        <v>3476</v>
      </c>
      <c r="S1071" s="2" t="s">
        <v>1041</v>
      </c>
      <c r="T1071" s="21" t="s">
        <v>3693</v>
      </c>
    </row>
    <row r="1072" spans="1:20" x14ac:dyDescent="0.3">
      <c r="A1072" s="21" t="s">
        <v>3786</v>
      </c>
      <c r="B1072" s="21" t="s">
        <v>1054</v>
      </c>
      <c r="C1072" s="21" t="s">
        <v>3787</v>
      </c>
      <c r="D1072" s="21" t="s">
        <v>3788</v>
      </c>
      <c r="E1072" s="2" t="s">
        <v>3789</v>
      </c>
      <c r="F1072" s="21" t="s">
        <v>3694</v>
      </c>
      <c r="G1072" s="21" t="s">
        <v>1598</v>
      </c>
      <c r="H1072" s="21" t="s">
        <v>3695</v>
      </c>
      <c r="I1072" s="21" t="s">
        <v>5648</v>
      </c>
      <c r="J1072" s="2" t="s">
        <v>3481</v>
      </c>
      <c r="K1072" s="22" t="s">
        <v>1048</v>
      </c>
      <c r="L1072" s="2" t="s">
        <v>1070</v>
      </c>
      <c r="M1072" s="2" t="s">
        <v>1059</v>
      </c>
      <c r="N1072" s="2" t="s">
        <v>1071</v>
      </c>
      <c r="O1072" s="2" t="s">
        <v>1040</v>
      </c>
      <c r="P1072" s="2" t="str">
        <f t="shared" si="32"/>
        <v>P-Onsite</v>
      </c>
      <c r="Q1072" s="2" t="str">
        <f t="shared" si="33"/>
        <v>P-S2_Onsite</v>
      </c>
      <c r="R1072" s="2" t="s">
        <v>3476</v>
      </c>
      <c r="S1072" s="2" t="s">
        <v>1041</v>
      </c>
      <c r="T1072" s="21" t="s">
        <v>3693</v>
      </c>
    </row>
    <row r="1073" spans="1:20" x14ac:dyDescent="0.3">
      <c r="A1073" s="21" t="s">
        <v>3786</v>
      </c>
      <c r="B1073" s="21" t="s">
        <v>1054</v>
      </c>
      <c r="C1073" s="21" t="s">
        <v>3787</v>
      </c>
      <c r="D1073" s="21" t="s">
        <v>3788</v>
      </c>
      <c r="E1073" s="2" t="s">
        <v>3789</v>
      </c>
      <c r="F1073" s="21" t="s">
        <v>3696</v>
      </c>
      <c r="G1073" s="21" t="s">
        <v>1606</v>
      </c>
      <c r="H1073" s="21" t="s">
        <v>3697</v>
      </c>
      <c r="I1073" s="21" t="s">
        <v>5649</v>
      </c>
      <c r="J1073" s="2" t="s">
        <v>3484</v>
      </c>
      <c r="K1073" s="22" t="s">
        <v>1038</v>
      </c>
      <c r="L1073" s="2" t="s">
        <v>1070</v>
      </c>
      <c r="M1073" s="2" t="s">
        <v>1059</v>
      </c>
      <c r="N1073" s="2" t="s">
        <v>1071</v>
      </c>
      <c r="O1073" s="2" t="s">
        <v>1040</v>
      </c>
      <c r="P1073" s="2" t="str">
        <f t="shared" si="32"/>
        <v>P-Onsite</v>
      </c>
      <c r="Q1073" s="2" t="str">
        <f t="shared" si="33"/>
        <v>P-S2_Onsite</v>
      </c>
      <c r="R1073" s="2" t="s">
        <v>3476</v>
      </c>
      <c r="S1073" s="2" t="s">
        <v>1041</v>
      </c>
      <c r="T1073" s="21" t="s">
        <v>3693</v>
      </c>
    </row>
    <row r="1074" spans="1:20" x14ac:dyDescent="0.3">
      <c r="A1074" s="21" t="s">
        <v>3786</v>
      </c>
      <c r="B1074" s="21" t="s">
        <v>1054</v>
      </c>
      <c r="C1074" s="21" t="s">
        <v>3787</v>
      </c>
      <c r="D1074" s="21" t="s">
        <v>3788</v>
      </c>
      <c r="E1074" s="2" t="s">
        <v>3789</v>
      </c>
      <c r="F1074" s="21" t="s">
        <v>3698</v>
      </c>
      <c r="G1074" s="21" t="s">
        <v>1613</v>
      </c>
      <c r="H1074" s="21" t="s">
        <v>3699</v>
      </c>
      <c r="I1074" s="21" t="s">
        <v>5650</v>
      </c>
      <c r="J1074" s="2" t="s">
        <v>3479</v>
      </c>
      <c r="K1074" s="22" t="s">
        <v>1038</v>
      </c>
      <c r="L1074" s="2" t="s">
        <v>1070</v>
      </c>
      <c r="M1074" s="2" t="s">
        <v>1059</v>
      </c>
      <c r="N1074" s="2" t="s">
        <v>1071</v>
      </c>
      <c r="O1074" s="2" t="s">
        <v>1040</v>
      </c>
      <c r="P1074" s="2" t="str">
        <f t="shared" si="32"/>
        <v>P-Onsite</v>
      </c>
      <c r="Q1074" s="2" t="str">
        <f t="shared" si="33"/>
        <v>P-S2_Onsite</v>
      </c>
      <c r="R1074" s="2" t="s">
        <v>3476</v>
      </c>
      <c r="S1074" s="2" t="s">
        <v>1041</v>
      </c>
      <c r="T1074" s="21" t="s">
        <v>3693</v>
      </c>
    </row>
    <row r="1075" spans="1:20" x14ac:dyDescent="0.3">
      <c r="A1075" s="21" t="s">
        <v>3786</v>
      </c>
      <c r="B1075" s="21" t="s">
        <v>1054</v>
      </c>
      <c r="C1075" s="21" t="s">
        <v>3787</v>
      </c>
      <c r="D1075" s="21" t="s">
        <v>3788</v>
      </c>
      <c r="E1075" s="2" t="s">
        <v>3789</v>
      </c>
      <c r="F1075" s="21" t="s">
        <v>3700</v>
      </c>
      <c r="G1075" s="21" t="s">
        <v>1631</v>
      </c>
      <c r="H1075" s="21" t="s">
        <v>3701</v>
      </c>
      <c r="I1075" s="21" t="s">
        <v>5651</v>
      </c>
      <c r="J1075" s="2" t="s">
        <v>3475</v>
      </c>
      <c r="K1075" s="22" t="s">
        <v>1048</v>
      </c>
      <c r="L1075" s="2" t="s">
        <v>1070</v>
      </c>
      <c r="M1075" s="2" t="s">
        <v>1059</v>
      </c>
      <c r="N1075" s="2" t="s">
        <v>1071</v>
      </c>
      <c r="O1075" s="2" t="s">
        <v>1040</v>
      </c>
      <c r="P1075" s="2" t="str">
        <f t="shared" si="32"/>
        <v>P-Onsite</v>
      </c>
      <c r="Q1075" s="2" t="str">
        <f t="shared" si="33"/>
        <v>P-S2_Onsite</v>
      </c>
      <c r="R1075" s="2" t="s">
        <v>3476</v>
      </c>
      <c r="S1075" s="2" t="s">
        <v>1041</v>
      </c>
      <c r="T1075" s="21" t="s">
        <v>3693</v>
      </c>
    </row>
    <row r="1076" spans="1:20" x14ac:dyDescent="0.3">
      <c r="A1076" s="21" t="s">
        <v>3790</v>
      </c>
      <c r="B1076" s="21" t="s">
        <v>1054</v>
      </c>
      <c r="C1076" s="21" t="s">
        <v>3791</v>
      </c>
      <c r="D1076" s="21" t="s">
        <v>3792</v>
      </c>
      <c r="E1076" s="2" t="s">
        <v>3793</v>
      </c>
      <c r="F1076" s="21" t="s">
        <v>3690</v>
      </c>
      <c r="G1076" s="21" t="s">
        <v>1593</v>
      </c>
      <c r="H1076" s="21" t="s">
        <v>3691</v>
      </c>
      <c r="I1076" s="21" t="s">
        <v>5652</v>
      </c>
      <c r="J1076" s="2" t="s">
        <v>3692</v>
      </c>
      <c r="K1076" s="22" t="s">
        <v>1610</v>
      </c>
      <c r="L1076" s="2" t="s">
        <v>1332</v>
      </c>
      <c r="M1076" s="2" t="s">
        <v>1059</v>
      </c>
      <c r="N1076" s="2" t="s">
        <v>1333</v>
      </c>
      <c r="O1076" s="2" t="s">
        <v>1040</v>
      </c>
      <c r="P1076" s="2" t="str">
        <f t="shared" si="32"/>
        <v>P-Onsite</v>
      </c>
      <c r="Q1076" s="2" t="str">
        <f t="shared" si="33"/>
        <v>P-S2_Onsite</v>
      </c>
      <c r="R1076" s="2" t="s">
        <v>3476</v>
      </c>
      <c r="S1076" s="2" t="s">
        <v>1041</v>
      </c>
      <c r="T1076" s="21" t="s">
        <v>3693</v>
      </c>
    </row>
    <row r="1077" spans="1:20" x14ac:dyDescent="0.3">
      <c r="A1077" s="21" t="s">
        <v>3790</v>
      </c>
      <c r="B1077" s="21" t="s">
        <v>1054</v>
      </c>
      <c r="C1077" s="21" t="s">
        <v>3791</v>
      </c>
      <c r="D1077" s="21" t="s">
        <v>3792</v>
      </c>
      <c r="E1077" s="2" t="s">
        <v>3793</v>
      </c>
      <c r="F1077" s="21" t="s">
        <v>3694</v>
      </c>
      <c r="G1077" s="21" t="s">
        <v>1598</v>
      </c>
      <c r="H1077" s="21" t="s">
        <v>3695</v>
      </c>
      <c r="I1077" s="21" t="s">
        <v>5653</v>
      </c>
      <c r="J1077" s="2" t="s">
        <v>3481</v>
      </c>
      <c r="K1077" s="22" t="s">
        <v>1048</v>
      </c>
      <c r="L1077" s="2" t="s">
        <v>1332</v>
      </c>
      <c r="M1077" s="2" t="s">
        <v>1059</v>
      </c>
      <c r="N1077" s="2" t="s">
        <v>1333</v>
      </c>
      <c r="O1077" s="2" t="s">
        <v>1040</v>
      </c>
      <c r="P1077" s="2" t="str">
        <f t="shared" si="32"/>
        <v>P-Onsite</v>
      </c>
      <c r="Q1077" s="2" t="str">
        <f t="shared" si="33"/>
        <v>P-S2_Onsite</v>
      </c>
      <c r="R1077" s="2" t="s">
        <v>3476</v>
      </c>
      <c r="S1077" s="2" t="s">
        <v>1041</v>
      </c>
      <c r="T1077" s="21" t="s">
        <v>3693</v>
      </c>
    </row>
    <row r="1078" spans="1:20" x14ac:dyDescent="0.3">
      <c r="A1078" s="21" t="s">
        <v>3790</v>
      </c>
      <c r="B1078" s="21" t="s">
        <v>1054</v>
      </c>
      <c r="C1078" s="21" t="s">
        <v>3791</v>
      </c>
      <c r="D1078" s="21" t="s">
        <v>3792</v>
      </c>
      <c r="E1078" s="2" t="s">
        <v>3793</v>
      </c>
      <c r="F1078" s="21" t="s">
        <v>3696</v>
      </c>
      <c r="G1078" s="21" t="s">
        <v>1606</v>
      </c>
      <c r="H1078" s="21" t="s">
        <v>3697</v>
      </c>
      <c r="I1078" s="21" t="s">
        <v>5654</v>
      </c>
      <c r="J1078" s="2" t="s">
        <v>3484</v>
      </c>
      <c r="K1078" s="22" t="s">
        <v>1038</v>
      </c>
      <c r="L1078" s="2" t="s">
        <v>1332</v>
      </c>
      <c r="M1078" s="2" t="s">
        <v>1059</v>
      </c>
      <c r="N1078" s="2" t="s">
        <v>1333</v>
      </c>
      <c r="O1078" s="2" t="s">
        <v>1040</v>
      </c>
      <c r="P1078" s="2" t="str">
        <f t="shared" si="32"/>
        <v>P-Onsite</v>
      </c>
      <c r="Q1078" s="2" t="str">
        <f t="shared" si="33"/>
        <v>P-S2_Onsite</v>
      </c>
      <c r="R1078" s="2" t="s">
        <v>3476</v>
      </c>
      <c r="S1078" s="2" t="s">
        <v>1041</v>
      </c>
      <c r="T1078" s="21" t="s">
        <v>3693</v>
      </c>
    </row>
    <row r="1079" spans="1:20" x14ac:dyDescent="0.3">
      <c r="A1079" s="21" t="s">
        <v>3790</v>
      </c>
      <c r="B1079" s="21" t="s">
        <v>1054</v>
      </c>
      <c r="C1079" s="21" t="s">
        <v>3791</v>
      </c>
      <c r="D1079" s="21" t="s">
        <v>3792</v>
      </c>
      <c r="E1079" s="2" t="s">
        <v>3793</v>
      </c>
      <c r="F1079" s="21" t="s">
        <v>3698</v>
      </c>
      <c r="G1079" s="21" t="s">
        <v>1613</v>
      </c>
      <c r="H1079" s="21" t="s">
        <v>3699</v>
      </c>
      <c r="I1079" s="21" t="s">
        <v>5655</v>
      </c>
      <c r="J1079" s="2" t="s">
        <v>3479</v>
      </c>
      <c r="K1079" s="22" t="s">
        <v>1038</v>
      </c>
      <c r="L1079" s="2" t="s">
        <v>1332</v>
      </c>
      <c r="M1079" s="2" t="s">
        <v>1059</v>
      </c>
      <c r="N1079" s="2" t="s">
        <v>1333</v>
      </c>
      <c r="O1079" s="2" t="s">
        <v>1040</v>
      </c>
      <c r="P1079" s="2" t="str">
        <f t="shared" si="32"/>
        <v>P-Onsite</v>
      </c>
      <c r="Q1079" s="2" t="str">
        <f t="shared" si="33"/>
        <v>P-S2_Onsite</v>
      </c>
      <c r="R1079" s="2" t="s">
        <v>3476</v>
      </c>
      <c r="S1079" s="2" t="s">
        <v>1041</v>
      </c>
      <c r="T1079" s="21" t="s">
        <v>3693</v>
      </c>
    </row>
    <row r="1080" spans="1:20" x14ac:dyDescent="0.3">
      <c r="A1080" s="21" t="s">
        <v>3790</v>
      </c>
      <c r="B1080" s="21" t="s">
        <v>1054</v>
      </c>
      <c r="C1080" s="21" t="s">
        <v>3791</v>
      </c>
      <c r="D1080" s="21" t="s">
        <v>3792</v>
      </c>
      <c r="E1080" s="2" t="s">
        <v>3793</v>
      </c>
      <c r="F1080" s="21" t="s">
        <v>3700</v>
      </c>
      <c r="G1080" s="21" t="s">
        <v>1631</v>
      </c>
      <c r="H1080" s="21" t="s">
        <v>3701</v>
      </c>
      <c r="I1080" s="21" t="s">
        <v>5656</v>
      </c>
      <c r="J1080" s="2" t="s">
        <v>3475</v>
      </c>
      <c r="K1080" s="22" t="s">
        <v>1048</v>
      </c>
      <c r="L1080" s="2" t="s">
        <v>1332</v>
      </c>
      <c r="M1080" s="2" t="s">
        <v>1059</v>
      </c>
      <c r="N1080" s="2" t="s">
        <v>1333</v>
      </c>
      <c r="O1080" s="2" t="s">
        <v>1040</v>
      </c>
      <c r="P1080" s="2" t="str">
        <f t="shared" si="32"/>
        <v>P-Onsite</v>
      </c>
      <c r="Q1080" s="2" t="str">
        <f t="shared" si="33"/>
        <v>P-S2_Onsite</v>
      </c>
      <c r="R1080" s="2" t="s">
        <v>3476</v>
      </c>
      <c r="S1080" s="2" t="s">
        <v>1041</v>
      </c>
      <c r="T1080" s="21" t="s">
        <v>3693</v>
      </c>
    </row>
    <row r="1081" spans="1:20" x14ac:dyDescent="0.3">
      <c r="A1081" s="21" t="s">
        <v>3794</v>
      </c>
      <c r="B1081" s="21" t="s">
        <v>1054</v>
      </c>
      <c r="C1081" s="21" t="s">
        <v>3795</v>
      </c>
      <c r="D1081" s="21" t="s">
        <v>3796</v>
      </c>
      <c r="E1081" s="2" t="s">
        <v>3797</v>
      </c>
      <c r="F1081" s="21" t="s">
        <v>3690</v>
      </c>
      <c r="G1081" s="21" t="s">
        <v>1593</v>
      </c>
      <c r="H1081" s="21" t="s">
        <v>3691</v>
      </c>
      <c r="I1081" s="21" t="s">
        <v>5657</v>
      </c>
      <c r="J1081" s="2" t="s">
        <v>3692</v>
      </c>
      <c r="K1081" s="22" t="s">
        <v>1610</v>
      </c>
      <c r="L1081" s="2" t="s">
        <v>1089</v>
      </c>
      <c r="M1081" s="2" t="s">
        <v>1059</v>
      </c>
      <c r="N1081" s="2" t="s">
        <v>1090</v>
      </c>
      <c r="O1081" s="2" t="s">
        <v>1040</v>
      </c>
      <c r="P1081" s="2" t="str">
        <f t="shared" si="32"/>
        <v>P-Onsite</v>
      </c>
      <c r="Q1081" s="2" t="str">
        <f t="shared" si="33"/>
        <v>P-S2_Onsite</v>
      </c>
      <c r="R1081" s="2" t="s">
        <v>3476</v>
      </c>
      <c r="S1081" s="2" t="s">
        <v>1041</v>
      </c>
      <c r="T1081" s="21" t="s">
        <v>3693</v>
      </c>
    </row>
    <row r="1082" spans="1:20" x14ac:dyDescent="0.3">
      <c r="A1082" s="21" t="s">
        <v>3794</v>
      </c>
      <c r="B1082" s="21" t="s">
        <v>1054</v>
      </c>
      <c r="C1082" s="21" t="s">
        <v>3795</v>
      </c>
      <c r="D1082" s="21" t="s">
        <v>3796</v>
      </c>
      <c r="E1082" s="2" t="s">
        <v>3797</v>
      </c>
      <c r="F1082" s="21" t="s">
        <v>3694</v>
      </c>
      <c r="G1082" s="21" t="s">
        <v>1598</v>
      </c>
      <c r="H1082" s="21" t="s">
        <v>3695</v>
      </c>
      <c r="I1082" s="21" t="s">
        <v>5658</v>
      </c>
      <c r="J1082" s="2" t="s">
        <v>3481</v>
      </c>
      <c r="K1082" s="22" t="s">
        <v>1048</v>
      </c>
      <c r="L1082" s="2" t="s">
        <v>1089</v>
      </c>
      <c r="M1082" s="2" t="s">
        <v>1059</v>
      </c>
      <c r="N1082" s="2" t="s">
        <v>1090</v>
      </c>
      <c r="O1082" s="2" t="s">
        <v>1040</v>
      </c>
      <c r="P1082" s="2" t="str">
        <f t="shared" si="32"/>
        <v>P-Onsite</v>
      </c>
      <c r="Q1082" s="2" t="str">
        <f t="shared" si="33"/>
        <v>P-S2_Onsite</v>
      </c>
      <c r="R1082" s="2" t="s">
        <v>3476</v>
      </c>
      <c r="S1082" s="2" t="s">
        <v>1041</v>
      </c>
      <c r="T1082" s="21" t="s">
        <v>3693</v>
      </c>
    </row>
    <row r="1083" spans="1:20" x14ac:dyDescent="0.3">
      <c r="A1083" s="21" t="s">
        <v>3794</v>
      </c>
      <c r="B1083" s="21" t="s">
        <v>1054</v>
      </c>
      <c r="C1083" s="21" t="s">
        <v>3795</v>
      </c>
      <c r="D1083" s="21" t="s">
        <v>3796</v>
      </c>
      <c r="E1083" s="2" t="s">
        <v>3797</v>
      </c>
      <c r="F1083" s="21" t="s">
        <v>3696</v>
      </c>
      <c r="G1083" s="21" t="s">
        <v>1606</v>
      </c>
      <c r="H1083" s="21" t="s">
        <v>3697</v>
      </c>
      <c r="I1083" s="21" t="s">
        <v>5659</v>
      </c>
      <c r="J1083" s="2" t="s">
        <v>3484</v>
      </c>
      <c r="K1083" s="22" t="s">
        <v>1038</v>
      </c>
      <c r="L1083" s="2" t="s">
        <v>1089</v>
      </c>
      <c r="M1083" s="2" t="s">
        <v>1059</v>
      </c>
      <c r="N1083" s="2" t="s">
        <v>1090</v>
      </c>
      <c r="O1083" s="2" t="s">
        <v>1040</v>
      </c>
      <c r="P1083" s="2" t="str">
        <f t="shared" si="32"/>
        <v>P-Onsite</v>
      </c>
      <c r="Q1083" s="2" t="str">
        <f t="shared" si="33"/>
        <v>P-S2_Onsite</v>
      </c>
      <c r="R1083" s="2" t="s">
        <v>3476</v>
      </c>
      <c r="S1083" s="2" t="s">
        <v>1041</v>
      </c>
      <c r="T1083" s="21" t="s">
        <v>3693</v>
      </c>
    </row>
    <row r="1084" spans="1:20" x14ac:dyDescent="0.3">
      <c r="A1084" s="21" t="s">
        <v>3794</v>
      </c>
      <c r="B1084" s="21" t="s">
        <v>1054</v>
      </c>
      <c r="C1084" s="21" t="s">
        <v>3795</v>
      </c>
      <c r="D1084" s="21" t="s">
        <v>3796</v>
      </c>
      <c r="E1084" s="2" t="s">
        <v>3797</v>
      </c>
      <c r="F1084" s="21" t="s">
        <v>3698</v>
      </c>
      <c r="G1084" s="21" t="s">
        <v>1613</v>
      </c>
      <c r="H1084" s="21" t="s">
        <v>3699</v>
      </c>
      <c r="I1084" s="21" t="s">
        <v>5660</v>
      </c>
      <c r="J1084" s="2" t="s">
        <v>3479</v>
      </c>
      <c r="K1084" s="22" t="s">
        <v>1038</v>
      </c>
      <c r="L1084" s="2" t="s">
        <v>1089</v>
      </c>
      <c r="M1084" s="2" t="s">
        <v>1059</v>
      </c>
      <c r="N1084" s="2" t="s">
        <v>1090</v>
      </c>
      <c r="O1084" s="2" t="s">
        <v>1040</v>
      </c>
      <c r="P1084" s="2" t="str">
        <f t="shared" si="32"/>
        <v>P-Onsite</v>
      </c>
      <c r="Q1084" s="2" t="str">
        <f t="shared" si="33"/>
        <v>P-S2_Onsite</v>
      </c>
      <c r="R1084" s="2" t="s">
        <v>3476</v>
      </c>
      <c r="S1084" s="2" t="s">
        <v>1041</v>
      </c>
      <c r="T1084" s="21" t="s">
        <v>3693</v>
      </c>
    </row>
    <row r="1085" spans="1:20" x14ac:dyDescent="0.3">
      <c r="A1085" s="21" t="s">
        <v>3794</v>
      </c>
      <c r="B1085" s="21" t="s">
        <v>1054</v>
      </c>
      <c r="C1085" s="21" t="s">
        <v>3795</v>
      </c>
      <c r="D1085" s="21" t="s">
        <v>3796</v>
      </c>
      <c r="E1085" s="2" t="s">
        <v>3797</v>
      </c>
      <c r="F1085" s="21" t="s">
        <v>3700</v>
      </c>
      <c r="G1085" s="21" t="s">
        <v>1631</v>
      </c>
      <c r="H1085" s="21" t="s">
        <v>3701</v>
      </c>
      <c r="I1085" s="21" t="s">
        <v>5661</v>
      </c>
      <c r="J1085" s="2" t="s">
        <v>3475</v>
      </c>
      <c r="K1085" s="22" t="s">
        <v>1048</v>
      </c>
      <c r="L1085" s="2" t="s">
        <v>1089</v>
      </c>
      <c r="M1085" s="2" t="s">
        <v>1059</v>
      </c>
      <c r="N1085" s="2" t="s">
        <v>1090</v>
      </c>
      <c r="O1085" s="2" t="s">
        <v>1040</v>
      </c>
      <c r="P1085" s="2" t="str">
        <f t="shared" si="32"/>
        <v>P-Onsite</v>
      </c>
      <c r="Q1085" s="2" t="str">
        <f t="shared" si="33"/>
        <v>P-S2_Onsite</v>
      </c>
      <c r="R1085" s="2" t="s">
        <v>3476</v>
      </c>
      <c r="S1085" s="2" t="s">
        <v>1041</v>
      </c>
      <c r="T1085" s="21" t="s">
        <v>3693</v>
      </c>
    </row>
    <row r="1086" spans="1:20" x14ac:dyDescent="0.3">
      <c r="A1086" s="21" t="s">
        <v>1744</v>
      </c>
      <c r="B1086" s="21" t="s">
        <v>1054</v>
      </c>
      <c r="C1086" s="21" t="s">
        <v>1745</v>
      </c>
      <c r="D1086" s="21" t="s">
        <v>1746</v>
      </c>
      <c r="E1086" s="2" t="s">
        <v>1747</v>
      </c>
      <c r="F1086" s="21" t="s">
        <v>3698</v>
      </c>
      <c r="G1086" s="21" t="s">
        <v>1613</v>
      </c>
      <c r="H1086" s="21" t="s">
        <v>3699</v>
      </c>
      <c r="I1086" s="21" t="s">
        <v>5662</v>
      </c>
      <c r="J1086" s="2" t="s">
        <v>3479</v>
      </c>
      <c r="K1086" s="22" t="s">
        <v>1038</v>
      </c>
      <c r="L1086" s="2" t="s">
        <v>1300</v>
      </c>
      <c r="M1086" s="2" t="s">
        <v>1059</v>
      </c>
      <c r="N1086" s="2" t="s">
        <v>1301</v>
      </c>
      <c r="O1086" s="2" t="s">
        <v>1040</v>
      </c>
      <c r="P1086" s="2" t="str">
        <f t="shared" si="32"/>
        <v>P-Onsite</v>
      </c>
      <c r="Q1086" s="2" t="str">
        <f t="shared" si="33"/>
        <v>P-S2_Onsite</v>
      </c>
      <c r="R1086" s="2" t="s">
        <v>3476</v>
      </c>
      <c r="S1086" s="2" t="s">
        <v>1041</v>
      </c>
      <c r="T1086" s="21" t="s">
        <v>3693</v>
      </c>
    </row>
    <row r="1087" spans="1:20" x14ac:dyDescent="0.3">
      <c r="A1087" s="21" t="s">
        <v>1744</v>
      </c>
      <c r="B1087" s="21" t="s">
        <v>1054</v>
      </c>
      <c r="C1087" s="21" t="s">
        <v>1745</v>
      </c>
      <c r="D1087" s="21" t="s">
        <v>1746</v>
      </c>
      <c r="E1087" s="2" t="s">
        <v>1747</v>
      </c>
      <c r="F1087" s="21" t="s">
        <v>3700</v>
      </c>
      <c r="G1087" s="21" t="s">
        <v>1631</v>
      </c>
      <c r="H1087" s="21" t="s">
        <v>3701</v>
      </c>
      <c r="I1087" s="21" t="s">
        <v>5663</v>
      </c>
      <c r="J1087" s="2" t="s">
        <v>3475</v>
      </c>
      <c r="K1087" s="22" t="s">
        <v>1048</v>
      </c>
      <c r="L1087" s="2" t="s">
        <v>1300</v>
      </c>
      <c r="M1087" s="2" t="s">
        <v>1059</v>
      </c>
      <c r="N1087" s="2" t="s">
        <v>1301</v>
      </c>
      <c r="O1087" s="2" t="s">
        <v>1040</v>
      </c>
      <c r="P1087" s="2" t="str">
        <f t="shared" si="32"/>
        <v>P-Onsite</v>
      </c>
      <c r="Q1087" s="2" t="str">
        <f t="shared" si="33"/>
        <v>P-S2_Onsite</v>
      </c>
      <c r="R1087" s="2" t="s">
        <v>3476</v>
      </c>
      <c r="S1087" s="2" t="s">
        <v>1041</v>
      </c>
      <c r="T1087" s="21" t="s">
        <v>3693</v>
      </c>
    </row>
    <row r="1088" spans="1:20" x14ac:dyDescent="0.3">
      <c r="A1088" s="21" t="s">
        <v>1760</v>
      </c>
      <c r="B1088" s="21" t="s">
        <v>1054</v>
      </c>
      <c r="C1088" s="21" t="s">
        <v>1761</v>
      </c>
      <c r="D1088" s="21" t="s">
        <v>1762</v>
      </c>
      <c r="E1088" s="2" t="s">
        <v>1763</v>
      </c>
      <c r="F1088" s="21" t="s">
        <v>3690</v>
      </c>
      <c r="G1088" s="21" t="s">
        <v>1593</v>
      </c>
      <c r="H1088" s="21" t="s">
        <v>3691</v>
      </c>
      <c r="I1088" s="21" t="s">
        <v>5664</v>
      </c>
      <c r="J1088" s="2" t="s">
        <v>3692</v>
      </c>
      <c r="K1088" s="22" t="s">
        <v>1610</v>
      </c>
      <c r="L1088" s="2" t="s">
        <v>1083</v>
      </c>
      <c r="M1088" s="2" t="s">
        <v>1084</v>
      </c>
      <c r="N1088" s="2" t="s">
        <v>1085</v>
      </c>
      <c r="O1088" s="2" t="s">
        <v>1040</v>
      </c>
      <c r="P1088" s="2" t="str">
        <f t="shared" si="32"/>
        <v>P-Onsite</v>
      </c>
      <c r="Q1088" s="2" t="str">
        <f t="shared" si="33"/>
        <v>P-S2_Onsite</v>
      </c>
      <c r="R1088" s="2" t="s">
        <v>3476</v>
      </c>
      <c r="S1088" s="2" t="s">
        <v>1041</v>
      </c>
      <c r="T1088" s="21" t="s">
        <v>3693</v>
      </c>
    </row>
    <row r="1089" spans="1:20" x14ac:dyDescent="0.3">
      <c r="A1089" s="21" t="s">
        <v>1760</v>
      </c>
      <c r="B1089" s="21" t="s">
        <v>1054</v>
      </c>
      <c r="C1089" s="21" t="s">
        <v>1761</v>
      </c>
      <c r="D1089" s="21" t="s">
        <v>1762</v>
      </c>
      <c r="E1089" s="2" t="s">
        <v>1763</v>
      </c>
      <c r="F1089" s="21" t="s">
        <v>3694</v>
      </c>
      <c r="G1089" s="21" t="s">
        <v>1598</v>
      </c>
      <c r="H1089" s="21" t="s">
        <v>3695</v>
      </c>
      <c r="I1089" s="21" t="s">
        <v>5665</v>
      </c>
      <c r="J1089" s="2" t="s">
        <v>3481</v>
      </c>
      <c r="K1089" s="22" t="s">
        <v>1048</v>
      </c>
      <c r="L1089" s="2" t="s">
        <v>1083</v>
      </c>
      <c r="M1089" s="2" t="s">
        <v>1084</v>
      </c>
      <c r="N1089" s="2" t="s">
        <v>1085</v>
      </c>
      <c r="O1089" s="2" t="s">
        <v>1040</v>
      </c>
      <c r="P1089" s="2" t="str">
        <f t="shared" si="32"/>
        <v>P-Onsite</v>
      </c>
      <c r="Q1089" s="2" t="str">
        <f t="shared" si="33"/>
        <v>P-S2_Onsite</v>
      </c>
      <c r="R1089" s="2" t="s">
        <v>3476</v>
      </c>
      <c r="S1089" s="2" t="s">
        <v>1041</v>
      </c>
      <c r="T1089" s="21" t="s">
        <v>3693</v>
      </c>
    </row>
    <row r="1090" spans="1:20" x14ac:dyDescent="0.3">
      <c r="A1090" s="21" t="s">
        <v>1760</v>
      </c>
      <c r="B1090" s="21" t="s">
        <v>1054</v>
      </c>
      <c r="C1090" s="21" t="s">
        <v>1761</v>
      </c>
      <c r="D1090" s="21" t="s">
        <v>1762</v>
      </c>
      <c r="E1090" s="2" t="s">
        <v>1763</v>
      </c>
      <c r="F1090" s="21" t="s">
        <v>3696</v>
      </c>
      <c r="G1090" s="21" t="s">
        <v>1606</v>
      </c>
      <c r="H1090" s="21" t="s">
        <v>3697</v>
      </c>
      <c r="I1090" s="21" t="s">
        <v>5666</v>
      </c>
      <c r="J1090" s="2" t="s">
        <v>3484</v>
      </c>
      <c r="K1090" s="22" t="s">
        <v>1038</v>
      </c>
      <c r="L1090" s="2" t="s">
        <v>1083</v>
      </c>
      <c r="M1090" s="2" t="s">
        <v>1084</v>
      </c>
      <c r="N1090" s="2" t="s">
        <v>1085</v>
      </c>
      <c r="O1090" s="2" t="s">
        <v>1040</v>
      </c>
      <c r="P1090" s="2" t="str">
        <f t="shared" si="32"/>
        <v>P-Onsite</v>
      </c>
      <c r="Q1090" s="2" t="str">
        <f t="shared" si="33"/>
        <v>P-S2_Onsite</v>
      </c>
      <c r="R1090" s="2" t="s">
        <v>3476</v>
      </c>
      <c r="S1090" s="2" t="s">
        <v>1041</v>
      </c>
      <c r="T1090" s="21" t="s">
        <v>3693</v>
      </c>
    </row>
    <row r="1091" spans="1:20" x14ac:dyDescent="0.3">
      <c r="A1091" s="21" t="s">
        <v>1760</v>
      </c>
      <c r="B1091" s="21" t="s">
        <v>1054</v>
      </c>
      <c r="C1091" s="21" t="s">
        <v>1761</v>
      </c>
      <c r="D1091" s="21" t="s">
        <v>1762</v>
      </c>
      <c r="E1091" s="2" t="s">
        <v>1763</v>
      </c>
      <c r="F1091" s="21" t="s">
        <v>3698</v>
      </c>
      <c r="G1091" s="21" t="s">
        <v>1613</v>
      </c>
      <c r="H1091" s="21" t="s">
        <v>3699</v>
      </c>
      <c r="I1091" s="21" t="s">
        <v>5667</v>
      </c>
      <c r="J1091" s="2" t="s">
        <v>3479</v>
      </c>
      <c r="K1091" s="22" t="s">
        <v>1038</v>
      </c>
      <c r="L1091" s="2" t="s">
        <v>1083</v>
      </c>
      <c r="M1091" s="2" t="s">
        <v>1084</v>
      </c>
      <c r="N1091" s="2" t="s">
        <v>1085</v>
      </c>
      <c r="O1091" s="2" t="s">
        <v>1040</v>
      </c>
      <c r="P1091" s="2" t="str">
        <f t="shared" ref="P1091:P1154" si="34">CONCATENATE(LEFT(O1091,1),"-",B1091)</f>
        <v>P-Onsite</v>
      </c>
      <c r="Q1091" s="2" t="str">
        <f t="shared" ref="Q1091:Q1154" si="35">CONCATENATE(LEFT($O1091,1),"-",RIGHT($F1091,9))</f>
        <v>P-S2_Onsite</v>
      </c>
      <c r="R1091" s="2" t="s">
        <v>3476</v>
      </c>
      <c r="S1091" s="2" t="s">
        <v>1041</v>
      </c>
      <c r="T1091" s="21" t="s">
        <v>3693</v>
      </c>
    </row>
    <row r="1092" spans="1:20" x14ac:dyDescent="0.3">
      <c r="A1092" s="21" t="s">
        <v>1765</v>
      </c>
      <c r="B1092" s="21" t="s">
        <v>1054</v>
      </c>
      <c r="C1092" s="21" t="s">
        <v>1766</v>
      </c>
      <c r="D1092" s="21" t="s">
        <v>1767</v>
      </c>
      <c r="E1092" s="2" t="s">
        <v>1768</v>
      </c>
      <c r="F1092" s="21" t="s">
        <v>3690</v>
      </c>
      <c r="G1092" s="21" t="s">
        <v>1593</v>
      </c>
      <c r="H1092" s="21" t="s">
        <v>3691</v>
      </c>
      <c r="I1092" s="21" t="s">
        <v>5668</v>
      </c>
      <c r="J1092" s="2" t="s">
        <v>3692</v>
      </c>
      <c r="K1092" s="22" t="s">
        <v>1610</v>
      </c>
      <c r="L1092" s="2" t="s">
        <v>1198</v>
      </c>
      <c r="M1092" s="2" t="s">
        <v>1059</v>
      </c>
      <c r="N1092" s="2" t="s">
        <v>1199</v>
      </c>
      <c r="O1092" s="2" t="s">
        <v>1040</v>
      </c>
      <c r="P1092" s="2" t="str">
        <f t="shared" si="34"/>
        <v>P-Onsite</v>
      </c>
      <c r="Q1092" s="2" t="str">
        <f t="shared" si="35"/>
        <v>P-S2_Onsite</v>
      </c>
      <c r="R1092" s="2" t="s">
        <v>3476</v>
      </c>
      <c r="S1092" s="2" t="s">
        <v>1041</v>
      </c>
      <c r="T1092" s="21" t="s">
        <v>3693</v>
      </c>
    </row>
    <row r="1093" spans="1:20" x14ac:dyDescent="0.3">
      <c r="A1093" s="21" t="s">
        <v>1765</v>
      </c>
      <c r="B1093" s="21" t="s">
        <v>1054</v>
      </c>
      <c r="C1093" s="21" t="s">
        <v>1766</v>
      </c>
      <c r="D1093" s="21" t="s">
        <v>1767</v>
      </c>
      <c r="E1093" s="2" t="s">
        <v>1768</v>
      </c>
      <c r="F1093" s="21" t="s">
        <v>3700</v>
      </c>
      <c r="G1093" s="21" t="s">
        <v>1631</v>
      </c>
      <c r="H1093" s="21" t="s">
        <v>3701</v>
      </c>
      <c r="I1093" s="21" t="s">
        <v>5669</v>
      </c>
      <c r="J1093" s="2" t="s">
        <v>3475</v>
      </c>
      <c r="K1093" s="22" t="s">
        <v>1048</v>
      </c>
      <c r="L1093" s="2" t="s">
        <v>1198</v>
      </c>
      <c r="M1093" s="2" t="s">
        <v>1059</v>
      </c>
      <c r="N1093" s="2" t="s">
        <v>1199</v>
      </c>
      <c r="O1093" s="2" t="s">
        <v>1040</v>
      </c>
      <c r="P1093" s="2" t="str">
        <f t="shared" si="34"/>
        <v>P-Onsite</v>
      </c>
      <c r="Q1093" s="2" t="str">
        <f t="shared" si="35"/>
        <v>P-S2_Onsite</v>
      </c>
      <c r="R1093" s="2" t="s">
        <v>3476</v>
      </c>
      <c r="S1093" s="2" t="s">
        <v>1041</v>
      </c>
      <c r="T1093" s="21" t="s">
        <v>3693</v>
      </c>
    </row>
    <row r="1094" spans="1:20" x14ac:dyDescent="0.3">
      <c r="A1094" s="21" t="s">
        <v>1772</v>
      </c>
      <c r="B1094" s="21" t="s">
        <v>1054</v>
      </c>
      <c r="C1094" s="21" t="s">
        <v>1773</v>
      </c>
      <c r="D1094" s="21" t="s">
        <v>1774</v>
      </c>
      <c r="E1094" s="2" t="s">
        <v>1775</v>
      </c>
      <c r="F1094" s="21" t="s">
        <v>3690</v>
      </c>
      <c r="G1094" s="21" t="s">
        <v>1593</v>
      </c>
      <c r="H1094" s="21" t="s">
        <v>3691</v>
      </c>
      <c r="I1094" s="21" t="s">
        <v>5670</v>
      </c>
      <c r="J1094" s="2" t="s">
        <v>3692</v>
      </c>
      <c r="K1094" s="22" t="s">
        <v>1610</v>
      </c>
      <c r="L1094" s="2" t="s">
        <v>1205</v>
      </c>
      <c r="M1094" s="2" t="s">
        <v>1059</v>
      </c>
      <c r="N1094" s="2" t="s">
        <v>1206</v>
      </c>
      <c r="O1094" s="2" t="s">
        <v>1040</v>
      </c>
      <c r="P1094" s="2" t="str">
        <f t="shared" si="34"/>
        <v>P-Onsite</v>
      </c>
      <c r="Q1094" s="2" t="str">
        <f t="shared" si="35"/>
        <v>P-S2_Onsite</v>
      </c>
      <c r="R1094" s="2" t="s">
        <v>3476</v>
      </c>
      <c r="S1094" s="2" t="s">
        <v>1041</v>
      </c>
      <c r="T1094" s="21" t="s">
        <v>3693</v>
      </c>
    </row>
    <row r="1095" spans="1:20" x14ac:dyDescent="0.3">
      <c r="A1095" s="21" t="s">
        <v>1772</v>
      </c>
      <c r="B1095" s="21" t="s">
        <v>1054</v>
      </c>
      <c r="C1095" s="21" t="s">
        <v>1773</v>
      </c>
      <c r="D1095" s="21" t="s">
        <v>1774</v>
      </c>
      <c r="E1095" s="2" t="s">
        <v>1775</v>
      </c>
      <c r="F1095" s="21" t="s">
        <v>3698</v>
      </c>
      <c r="G1095" s="21" t="s">
        <v>1613</v>
      </c>
      <c r="H1095" s="21" t="s">
        <v>3699</v>
      </c>
      <c r="I1095" s="21" t="s">
        <v>5671</v>
      </c>
      <c r="J1095" s="2" t="s">
        <v>3479</v>
      </c>
      <c r="K1095" s="22" t="s">
        <v>1038</v>
      </c>
      <c r="L1095" s="2" t="s">
        <v>1205</v>
      </c>
      <c r="M1095" s="2" t="s">
        <v>1059</v>
      </c>
      <c r="N1095" s="2" t="s">
        <v>1206</v>
      </c>
      <c r="O1095" s="2" t="s">
        <v>1040</v>
      </c>
      <c r="P1095" s="2" t="str">
        <f t="shared" si="34"/>
        <v>P-Onsite</v>
      </c>
      <c r="Q1095" s="2" t="str">
        <f t="shared" si="35"/>
        <v>P-S2_Onsite</v>
      </c>
      <c r="R1095" s="2" t="s">
        <v>3476</v>
      </c>
      <c r="S1095" s="2" t="s">
        <v>1041</v>
      </c>
      <c r="T1095" s="21" t="s">
        <v>3693</v>
      </c>
    </row>
    <row r="1096" spans="1:20" x14ac:dyDescent="0.3">
      <c r="A1096" s="21" t="s">
        <v>1772</v>
      </c>
      <c r="B1096" s="21" t="s">
        <v>1054</v>
      </c>
      <c r="C1096" s="21" t="s">
        <v>1773</v>
      </c>
      <c r="D1096" s="21" t="s">
        <v>1774</v>
      </c>
      <c r="E1096" s="2" t="s">
        <v>1775</v>
      </c>
      <c r="F1096" s="21" t="s">
        <v>3700</v>
      </c>
      <c r="G1096" s="21" t="s">
        <v>1631</v>
      </c>
      <c r="H1096" s="21" t="s">
        <v>3701</v>
      </c>
      <c r="I1096" s="21" t="s">
        <v>5672</v>
      </c>
      <c r="J1096" s="2" t="s">
        <v>3475</v>
      </c>
      <c r="K1096" s="22" t="s">
        <v>1048</v>
      </c>
      <c r="L1096" s="2" t="s">
        <v>1205</v>
      </c>
      <c r="M1096" s="2" t="s">
        <v>1059</v>
      </c>
      <c r="N1096" s="2" t="s">
        <v>1206</v>
      </c>
      <c r="O1096" s="2" t="s">
        <v>1040</v>
      </c>
      <c r="P1096" s="2" t="str">
        <f t="shared" si="34"/>
        <v>P-Onsite</v>
      </c>
      <c r="Q1096" s="2" t="str">
        <f t="shared" si="35"/>
        <v>P-S2_Onsite</v>
      </c>
      <c r="R1096" s="2" t="s">
        <v>3476</v>
      </c>
      <c r="S1096" s="2" t="s">
        <v>1041</v>
      </c>
      <c r="T1096" s="21" t="s">
        <v>3693</v>
      </c>
    </row>
    <row r="1097" spans="1:20" x14ac:dyDescent="0.3">
      <c r="A1097" s="21" t="s">
        <v>1778</v>
      </c>
      <c r="B1097" s="21" t="s">
        <v>1054</v>
      </c>
      <c r="C1097" s="21" t="s">
        <v>1779</v>
      </c>
      <c r="D1097" s="21" t="s">
        <v>1780</v>
      </c>
      <c r="E1097" s="2" t="s">
        <v>1781</v>
      </c>
      <c r="F1097" s="21" t="s">
        <v>3690</v>
      </c>
      <c r="G1097" s="21" t="s">
        <v>1593</v>
      </c>
      <c r="H1097" s="21" t="s">
        <v>3691</v>
      </c>
      <c r="I1097" s="21" t="s">
        <v>5673</v>
      </c>
      <c r="J1097" s="2" t="s">
        <v>3692</v>
      </c>
      <c r="K1097" s="22" t="s">
        <v>1610</v>
      </c>
      <c r="L1097" s="2" t="s">
        <v>1164</v>
      </c>
      <c r="M1097" s="2" t="s">
        <v>1059</v>
      </c>
      <c r="N1097" s="2" t="s">
        <v>1165</v>
      </c>
      <c r="O1097" s="2" t="s">
        <v>1098</v>
      </c>
      <c r="P1097" s="2" t="str">
        <f t="shared" si="34"/>
        <v>A-Onsite</v>
      </c>
      <c r="Q1097" s="2" t="str">
        <f t="shared" si="35"/>
        <v>A-S2_Onsite</v>
      </c>
      <c r="R1097" s="2" t="s">
        <v>3476</v>
      </c>
      <c r="S1097" s="2" t="s">
        <v>1041</v>
      </c>
      <c r="T1097" s="21" t="s">
        <v>3693</v>
      </c>
    </row>
    <row r="1098" spans="1:20" x14ac:dyDescent="0.3">
      <c r="A1098" s="21" t="s">
        <v>1778</v>
      </c>
      <c r="B1098" s="21" t="s">
        <v>1054</v>
      </c>
      <c r="C1098" s="21" t="s">
        <v>1779</v>
      </c>
      <c r="D1098" s="21" t="s">
        <v>1780</v>
      </c>
      <c r="E1098" s="2" t="s">
        <v>1781</v>
      </c>
      <c r="F1098" s="21" t="s">
        <v>3694</v>
      </c>
      <c r="G1098" s="21" t="s">
        <v>1598</v>
      </c>
      <c r="H1098" s="21" t="s">
        <v>3695</v>
      </c>
      <c r="I1098" s="21" t="s">
        <v>5674</v>
      </c>
      <c r="J1098" s="2" t="s">
        <v>3481</v>
      </c>
      <c r="K1098" s="22" t="s">
        <v>1048</v>
      </c>
      <c r="L1098" s="2" t="s">
        <v>1164</v>
      </c>
      <c r="M1098" s="2" t="s">
        <v>1059</v>
      </c>
      <c r="N1098" s="2" t="s">
        <v>1165</v>
      </c>
      <c r="O1098" s="2" t="s">
        <v>1098</v>
      </c>
      <c r="P1098" s="2" t="str">
        <f t="shared" si="34"/>
        <v>A-Onsite</v>
      </c>
      <c r="Q1098" s="2" t="str">
        <f t="shared" si="35"/>
        <v>A-S2_Onsite</v>
      </c>
      <c r="R1098" s="2" t="s">
        <v>3476</v>
      </c>
      <c r="S1098" s="2" t="s">
        <v>1041</v>
      </c>
      <c r="T1098" s="21" t="s">
        <v>3693</v>
      </c>
    </row>
    <row r="1099" spans="1:20" x14ac:dyDescent="0.3">
      <c r="A1099" s="21" t="s">
        <v>1778</v>
      </c>
      <c r="B1099" s="21" t="s">
        <v>1054</v>
      </c>
      <c r="C1099" s="21" t="s">
        <v>1779</v>
      </c>
      <c r="D1099" s="21" t="s">
        <v>1780</v>
      </c>
      <c r="E1099" s="2" t="s">
        <v>1781</v>
      </c>
      <c r="F1099" s="21" t="s">
        <v>3696</v>
      </c>
      <c r="G1099" s="21" t="s">
        <v>1606</v>
      </c>
      <c r="H1099" s="21" t="s">
        <v>3697</v>
      </c>
      <c r="I1099" s="21" t="s">
        <v>5675</v>
      </c>
      <c r="J1099" s="2" t="s">
        <v>3484</v>
      </c>
      <c r="K1099" s="22" t="s">
        <v>1038</v>
      </c>
      <c r="L1099" s="2" t="s">
        <v>1164</v>
      </c>
      <c r="M1099" s="2" t="s">
        <v>1059</v>
      </c>
      <c r="N1099" s="2" t="s">
        <v>1165</v>
      </c>
      <c r="O1099" s="2" t="s">
        <v>1098</v>
      </c>
      <c r="P1099" s="2" t="str">
        <f t="shared" si="34"/>
        <v>A-Onsite</v>
      </c>
      <c r="Q1099" s="2" t="str">
        <f t="shared" si="35"/>
        <v>A-S2_Onsite</v>
      </c>
      <c r="R1099" s="2" t="s">
        <v>3476</v>
      </c>
      <c r="S1099" s="2" t="s">
        <v>1041</v>
      </c>
      <c r="T1099" s="21" t="s">
        <v>3693</v>
      </c>
    </row>
    <row r="1100" spans="1:20" x14ac:dyDescent="0.3">
      <c r="A1100" s="21" t="s">
        <v>1778</v>
      </c>
      <c r="B1100" s="21" t="s">
        <v>1054</v>
      </c>
      <c r="C1100" s="21" t="s">
        <v>1779</v>
      </c>
      <c r="D1100" s="21" t="s">
        <v>1780</v>
      </c>
      <c r="E1100" s="2" t="s">
        <v>1781</v>
      </c>
      <c r="F1100" s="21" t="s">
        <v>3698</v>
      </c>
      <c r="G1100" s="21" t="s">
        <v>1613</v>
      </c>
      <c r="H1100" s="21" t="s">
        <v>3699</v>
      </c>
      <c r="I1100" s="21" t="s">
        <v>5676</v>
      </c>
      <c r="J1100" s="2" t="s">
        <v>3479</v>
      </c>
      <c r="K1100" s="22" t="s">
        <v>1038</v>
      </c>
      <c r="L1100" s="2" t="s">
        <v>1164</v>
      </c>
      <c r="M1100" s="2" t="s">
        <v>1059</v>
      </c>
      <c r="N1100" s="2" t="s">
        <v>1165</v>
      </c>
      <c r="O1100" s="2" t="s">
        <v>1098</v>
      </c>
      <c r="P1100" s="2" t="str">
        <f t="shared" si="34"/>
        <v>A-Onsite</v>
      </c>
      <c r="Q1100" s="2" t="str">
        <f t="shared" si="35"/>
        <v>A-S2_Onsite</v>
      </c>
      <c r="R1100" s="2" t="s">
        <v>3476</v>
      </c>
      <c r="S1100" s="2" t="s">
        <v>1041</v>
      </c>
      <c r="T1100" s="21" t="s">
        <v>3693</v>
      </c>
    </row>
    <row r="1101" spans="1:20" x14ac:dyDescent="0.3">
      <c r="A1101" s="21" t="s">
        <v>1778</v>
      </c>
      <c r="B1101" s="21" t="s">
        <v>1054</v>
      </c>
      <c r="C1101" s="21" t="s">
        <v>1779</v>
      </c>
      <c r="D1101" s="21" t="s">
        <v>1780</v>
      </c>
      <c r="E1101" s="2" t="s">
        <v>1781</v>
      </c>
      <c r="F1101" s="21" t="s">
        <v>3700</v>
      </c>
      <c r="G1101" s="21" t="s">
        <v>1631</v>
      </c>
      <c r="H1101" s="21" t="s">
        <v>3701</v>
      </c>
      <c r="I1101" s="21" t="s">
        <v>5677</v>
      </c>
      <c r="J1101" s="2" t="s">
        <v>3475</v>
      </c>
      <c r="K1101" s="22" t="s">
        <v>1048</v>
      </c>
      <c r="L1101" s="2" t="s">
        <v>1164</v>
      </c>
      <c r="M1101" s="2" t="s">
        <v>1059</v>
      </c>
      <c r="N1101" s="2" t="s">
        <v>1165</v>
      </c>
      <c r="O1101" s="2" t="s">
        <v>1098</v>
      </c>
      <c r="P1101" s="2" t="str">
        <f t="shared" si="34"/>
        <v>A-Onsite</v>
      </c>
      <c r="Q1101" s="2" t="str">
        <f t="shared" si="35"/>
        <v>A-S2_Onsite</v>
      </c>
      <c r="R1101" s="2" t="s">
        <v>3476</v>
      </c>
      <c r="S1101" s="2" t="s">
        <v>1041</v>
      </c>
      <c r="T1101" s="21" t="s">
        <v>3693</v>
      </c>
    </row>
    <row r="1102" spans="1:20" x14ac:dyDescent="0.3">
      <c r="A1102" s="21" t="s">
        <v>3798</v>
      </c>
      <c r="B1102" s="21" t="s">
        <v>1054</v>
      </c>
      <c r="C1102" s="21" t="s">
        <v>3799</v>
      </c>
      <c r="D1102" s="21" t="s">
        <v>3800</v>
      </c>
      <c r="E1102" s="2" t="s">
        <v>3801</v>
      </c>
      <c r="F1102" s="21" t="s">
        <v>3690</v>
      </c>
      <c r="G1102" s="21" t="s">
        <v>1593</v>
      </c>
      <c r="H1102" s="21" t="s">
        <v>3691</v>
      </c>
      <c r="I1102" s="21" t="s">
        <v>5678</v>
      </c>
      <c r="J1102" s="2" t="s">
        <v>3692</v>
      </c>
      <c r="K1102" s="22" t="s">
        <v>1610</v>
      </c>
      <c r="L1102" s="2" t="s">
        <v>3489</v>
      </c>
      <c r="M1102" s="2" t="s">
        <v>3489</v>
      </c>
      <c r="N1102" s="2" t="s">
        <v>3489</v>
      </c>
      <c r="O1102" s="2" t="s">
        <v>1098</v>
      </c>
      <c r="P1102" s="2" t="str">
        <f t="shared" si="34"/>
        <v>A-Onsite</v>
      </c>
      <c r="Q1102" s="2" t="str">
        <f t="shared" si="35"/>
        <v>A-S2_Onsite</v>
      </c>
      <c r="R1102" s="2" t="s">
        <v>3476</v>
      </c>
      <c r="S1102" s="2" t="s">
        <v>1041</v>
      </c>
      <c r="T1102" s="21" t="s">
        <v>3693</v>
      </c>
    </row>
    <row r="1103" spans="1:20" x14ac:dyDescent="0.3">
      <c r="A1103" s="21" t="s">
        <v>3798</v>
      </c>
      <c r="B1103" s="21" t="s">
        <v>1054</v>
      </c>
      <c r="C1103" s="21" t="s">
        <v>3799</v>
      </c>
      <c r="D1103" s="21" t="s">
        <v>3800</v>
      </c>
      <c r="E1103" s="2" t="s">
        <v>3801</v>
      </c>
      <c r="F1103" s="21" t="s">
        <v>3694</v>
      </c>
      <c r="G1103" s="21" t="s">
        <v>1598</v>
      </c>
      <c r="H1103" s="21" t="s">
        <v>3695</v>
      </c>
      <c r="I1103" s="21" t="s">
        <v>5679</v>
      </c>
      <c r="J1103" s="2" t="s">
        <v>3481</v>
      </c>
      <c r="K1103" s="22" t="s">
        <v>1048</v>
      </c>
      <c r="L1103" s="2" t="s">
        <v>3489</v>
      </c>
      <c r="M1103" s="2" t="s">
        <v>3489</v>
      </c>
      <c r="N1103" s="2" t="s">
        <v>3489</v>
      </c>
      <c r="O1103" s="2" t="s">
        <v>1098</v>
      </c>
      <c r="P1103" s="2" t="str">
        <f t="shared" si="34"/>
        <v>A-Onsite</v>
      </c>
      <c r="Q1103" s="2" t="str">
        <f t="shared" si="35"/>
        <v>A-S2_Onsite</v>
      </c>
      <c r="R1103" s="2" t="s">
        <v>3476</v>
      </c>
      <c r="S1103" s="2" t="s">
        <v>1041</v>
      </c>
      <c r="T1103" s="21" t="s">
        <v>3693</v>
      </c>
    </row>
    <row r="1104" spans="1:20" x14ac:dyDescent="0.3">
      <c r="A1104" s="21" t="s">
        <v>3798</v>
      </c>
      <c r="B1104" s="21" t="s">
        <v>1054</v>
      </c>
      <c r="C1104" s="21" t="s">
        <v>3799</v>
      </c>
      <c r="D1104" s="21" t="s">
        <v>3800</v>
      </c>
      <c r="E1104" s="2" t="s">
        <v>3801</v>
      </c>
      <c r="F1104" s="21" t="s">
        <v>3696</v>
      </c>
      <c r="G1104" s="21" t="s">
        <v>1606</v>
      </c>
      <c r="H1104" s="21" t="s">
        <v>3697</v>
      </c>
      <c r="I1104" s="21" t="s">
        <v>5680</v>
      </c>
      <c r="J1104" s="2" t="s">
        <v>3484</v>
      </c>
      <c r="K1104" s="22" t="s">
        <v>1038</v>
      </c>
      <c r="L1104" s="2" t="s">
        <v>3489</v>
      </c>
      <c r="M1104" s="2" t="s">
        <v>3489</v>
      </c>
      <c r="N1104" s="2" t="s">
        <v>3489</v>
      </c>
      <c r="O1104" s="2" t="s">
        <v>1098</v>
      </c>
      <c r="P1104" s="2" t="str">
        <f t="shared" si="34"/>
        <v>A-Onsite</v>
      </c>
      <c r="Q1104" s="2" t="str">
        <f t="shared" si="35"/>
        <v>A-S2_Onsite</v>
      </c>
      <c r="R1104" s="2" t="s">
        <v>3476</v>
      </c>
      <c r="S1104" s="2" t="s">
        <v>1041</v>
      </c>
      <c r="T1104" s="21" t="s">
        <v>3693</v>
      </c>
    </row>
    <row r="1105" spans="1:20" x14ac:dyDescent="0.3">
      <c r="A1105" s="21" t="s">
        <v>3798</v>
      </c>
      <c r="B1105" s="21" t="s">
        <v>1054</v>
      </c>
      <c r="C1105" s="21" t="s">
        <v>3799</v>
      </c>
      <c r="D1105" s="21" t="s">
        <v>3800</v>
      </c>
      <c r="E1105" s="2" t="s">
        <v>3801</v>
      </c>
      <c r="F1105" s="21" t="s">
        <v>3698</v>
      </c>
      <c r="G1105" s="21" t="s">
        <v>1613</v>
      </c>
      <c r="H1105" s="21" t="s">
        <v>3699</v>
      </c>
      <c r="I1105" s="21" t="s">
        <v>5681</v>
      </c>
      <c r="J1105" s="2" t="s">
        <v>3479</v>
      </c>
      <c r="K1105" s="22" t="s">
        <v>1038</v>
      </c>
      <c r="L1105" s="2" t="s">
        <v>3489</v>
      </c>
      <c r="M1105" s="2" t="s">
        <v>3489</v>
      </c>
      <c r="N1105" s="2" t="s">
        <v>3489</v>
      </c>
      <c r="O1105" s="2" t="s">
        <v>1098</v>
      </c>
      <c r="P1105" s="2" t="str">
        <f t="shared" si="34"/>
        <v>A-Onsite</v>
      </c>
      <c r="Q1105" s="2" t="str">
        <f t="shared" si="35"/>
        <v>A-S2_Onsite</v>
      </c>
      <c r="R1105" s="2" t="s">
        <v>3476</v>
      </c>
      <c r="S1105" s="2" t="s">
        <v>1041</v>
      </c>
      <c r="T1105" s="21" t="s">
        <v>3693</v>
      </c>
    </row>
    <row r="1106" spans="1:20" x14ac:dyDescent="0.3">
      <c r="A1106" s="21" t="s">
        <v>3798</v>
      </c>
      <c r="B1106" s="21" t="s">
        <v>1054</v>
      </c>
      <c r="C1106" s="21" t="s">
        <v>3799</v>
      </c>
      <c r="D1106" s="21" t="s">
        <v>3800</v>
      </c>
      <c r="E1106" s="2" t="s">
        <v>3801</v>
      </c>
      <c r="F1106" s="21" t="s">
        <v>3700</v>
      </c>
      <c r="G1106" s="21" t="s">
        <v>1631</v>
      </c>
      <c r="H1106" s="21" t="s">
        <v>3701</v>
      </c>
      <c r="I1106" s="21" t="s">
        <v>5682</v>
      </c>
      <c r="J1106" s="2" t="s">
        <v>3475</v>
      </c>
      <c r="K1106" s="22" t="s">
        <v>1048</v>
      </c>
      <c r="L1106" s="2" t="s">
        <v>3489</v>
      </c>
      <c r="M1106" s="2" t="s">
        <v>3489</v>
      </c>
      <c r="N1106" s="2" t="s">
        <v>3489</v>
      </c>
      <c r="O1106" s="2" t="s">
        <v>1098</v>
      </c>
      <c r="P1106" s="2" t="str">
        <f t="shared" si="34"/>
        <v>A-Onsite</v>
      </c>
      <c r="Q1106" s="2" t="str">
        <f t="shared" si="35"/>
        <v>A-S2_Onsite</v>
      </c>
      <c r="R1106" s="2" t="s">
        <v>3476</v>
      </c>
      <c r="S1106" s="2" t="s">
        <v>1041</v>
      </c>
      <c r="T1106" s="21" t="s">
        <v>3693</v>
      </c>
    </row>
    <row r="1107" spans="1:20" x14ac:dyDescent="0.3">
      <c r="A1107" s="21" t="s">
        <v>1787</v>
      </c>
      <c r="B1107" s="21" t="s">
        <v>1054</v>
      </c>
      <c r="C1107" s="21" t="s">
        <v>1788</v>
      </c>
      <c r="D1107" s="21" t="s">
        <v>1789</v>
      </c>
      <c r="E1107" s="2" t="s">
        <v>1790</v>
      </c>
      <c r="F1107" s="21" t="s">
        <v>3690</v>
      </c>
      <c r="G1107" s="21" t="s">
        <v>1593</v>
      </c>
      <c r="H1107" s="21" t="s">
        <v>3691</v>
      </c>
      <c r="I1107" s="21" t="s">
        <v>5683</v>
      </c>
      <c r="J1107" s="2" t="s">
        <v>3692</v>
      </c>
      <c r="K1107" s="22" t="s">
        <v>1610</v>
      </c>
      <c r="L1107" s="2" t="s">
        <v>1300</v>
      </c>
      <c r="M1107" s="2" t="s">
        <v>1059</v>
      </c>
      <c r="N1107" s="2" t="s">
        <v>1301</v>
      </c>
      <c r="O1107" s="2" t="s">
        <v>1040</v>
      </c>
      <c r="P1107" s="2" t="str">
        <f t="shared" si="34"/>
        <v>P-Onsite</v>
      </c>
      <c r="Q1107" s="2" t="str">
        <f t="shared" si="35"/>
        <v>P-S2_Onsite</v>
      </c>
      <c r="R1107" s="2" t="s">
        <v>3476</v>
      </c>
      <c r="S1107" s="2" t="s">
        <v>1041</v>
      </c>
      <c r="T1107" s="21" t="s">
        <v>3693</v>
      </c>
    </row>
    <row r="1108" spans="1:20" x14ac:dyDescent="0.3">
      <c r="A1108" s="21" t="s">
        <v>1787</v>
      </c>
      <c r="B1108" s="21" t="s">
        <v>1054</v>
      </c>
      <c r="C1108" s="21" t="s">
        <v>1788</v>
      </c>
      <c r="D1108" s="21" t="s">
        <v>1789</v>
      </c>
      <c r="E1108" s="2" t="s">
        <v>1790</v>
      </c>
      <c r="F1108" s="21" t="s">
        <v>3694</v>
      </c>
      <c r="G1108" s="21" t="s">
        <v>1598</v>
      </c>
      <c r="H1108" s="21" t="s">
        <v>3695</v>
      </c>
      <c r="I1108" s="21" t="s">
        <v>5684</v>
      </c>
      <c r="J1108" s="2" t="s">
        <v>3481</v>
      </c>
      <c r="K1108" s="22" t="s">
        <v>1048</v>
      </c>
      <c r="L1108" s="2" t="s">
        <v>1300</v>
      </c>
      <c r="M1108" s="2" t="s">
        <v>1059</v>
      </c>
      <c r="N1108" s="2" t="s">
        <v>1301</v>
      </c>
      <c r="O1108" s="2" t="s">
        <v>1040</v>
      </c>
      <c r="P1108" s="2" t="str">
        <f t="shared" si="34"/>
        <v>P-Onsite</v>
      </c>
      <c r="Q1108" s="2" t="str">
        <f t="shared" si="35"/>
        <v>P-S2_Onsite</v>
      </c>
      <c r="R1108" s="2" t="s">
        <v>3476</v>
      </c>
      <c r="S1108" s="2" t="s">
        <v>1041</v>
      </c>
      <c r="T1108" s="21" t="s">
        <v>3693</v>
      </c>
    </row>
    <row r="1109" spans="1:20" x14ac:dyDescent="0.3">
      <c r="A1109" s="21" t="s">
        <v>1787</v>
      </c>
      <c r="B1109" s="21" t="s">
        <v>1054</v>
      </c>
      <c r="C1109" s="21" t="s">
        <v>1788</v>
      </c>
      <c r="D1109" s="21" t="s">
        <v>1789</v>
      </c>
      <c r="E1109" s="2" t="s">
        <v>1790</v>
      </c>
      <c r="F1109" s="21" t="s">
        <v>3696</v>
      </c>
      <c r="G1109" s="21" t="s">
        <v>1606</v>
      </c>
      <c r="H1109" s="21" t="s">
        <v>3697</v>
      </c>
      <c r="I1109" s="21" t="s">
        <v>5685</v>
      </c>
      <c r="J1109" s="2" t="s">
        <v>3484</v>
      </c>
      <c r="K1109" s="22" t="s">
        <v>1038</v>
      </c>
      <c r="L1109" s="2" t="s">
        <v>1300</v>
      </c>
      <c r="M1109" s="2" t="s">
        <v>1059</v>
      </c>
      <c r="N1109" s="2" t="s">
        <v>1301</v>
      </c>
      <c r="O1109" s="2" t="s">
        <v>1040</v>
      </c>
      <c r="P1109" s="2" t="str">
        <f t="shared" si="34"/>
        <v>P-Onsite</v>
      </c>
      <c r="Q1109" s="2" t="str">
        <f t="shared" si="35"/>
        <v>P-S2_Onsite</v>
      </c>
      <c r="R1109" s="2" t="s">
        <v>3476</v>
      </c>
      <c r="S1109" s="2" t="s">
        <v>1041</v>
      </c>
      <c r="T1109" s="21" t="s">
        <v>3693</v>
      </c>
    </row>
    <row r="1110" spans="1:20" x14ac:dyDescent="0.3">
      <c r="A1110" s="21" t="s">
        <v>1787</v>
      </c>
      <c r="B1110" s="21" t="s">
        <v>1054</v>
      </c>
      <c r="C1110" s="21" t="s">
        <v>1788</v>
      </c>
      <c r="D1110" s="21" t="s">
        <v>1789</v>
      </c>
      <c r="E1110" s="2" t="s">
        <v>1790</v>
      </c>
      <c r="F1110" s="21" t="s">
        <v>3698</v>
      </c>
      <c r="G1110" s="21" t="s">
        <v>1613</v>
      </c>
      <c r="H1110" s="21" t="s">
        <v>3699</v>
      </c>
      <c r="I1110" s="21" t="s">
        <v>5686</v>
      </c>
      <c r="J1110" s="2" t="s">
        <v>3479</v>
      </c>
      <c r="K1110" s="22" t="s">
        <v>1038</v>
      </c>
      <c r="L1110" s="2" t="s">
        <v>1300</v>
      </c>
      <c r="M1110" s="2" t="s">
        <v>1059</v>
      </c>
      <c r="N1110" s="2" t="s">
        <v>1301</v>
      </c>
      <c r="O1110" s="2" t="s">
        <v>1040</v>
      </c>
      <c r="P1110" s="2" t="str">
        <f t="shared" si="34"/>
        <v>P-Onsite</v>
      </c>
      <c r="Q1110" s="2" t="str">
        <f t="shared" si="35"/>
        <v>P-S2_Onsite</v>
      </c>
      <c r="R1110" s="2" t="s">
        <v>3476</v>
      </c>
      <c r="S1110" s="2" t="s">
        <v>1041</v>
      </c>
      <c r="T1110" s="21" t="s">
        <v>3693</v>
      </c>
    </row>
    <row r="1111" spans="1:20" x14ac:dyDescent="0.3">
      <c r="A1111" s="21" t="s">
        <v>1787</v>
      </c>
      <c r="B1111" s="21" t="s">
        <v>1054</v>
      </c>
      <c r="C1111" s="21" t="s">
        <v>1788</v>
      </c>
      <c r="D1111" s="21" t="s">
        <v>1789</v>
      </c>
      <c r="E1111" s="2" t="s">
        <v>1790</v>
      </c>
      <c r="F1111" s="21" t="s">
        <v>3700</v>
      </c>
      <c r="G1111" s="21" t="s">
        <v>1631</v>
      </c>
      <c r="H1111" s="21" t="s">
        <v>3701</v>
      </c>
      <c r="I1111" s="21" t="s">
        <v>5687</v>
      </c>
      <c r="J1111" s="2" t="s">
        <v>3475</v>
      </c>
      <c r="K1111" s="22" t="s">
        <v>1048</v>
      </c>
      <c r="L1111" s="2" t="s">
        <v>1300</v>
      </c>
      <c r="M1111" s="2" t="s">
        <v>1059</v>
      </c>
      <c r="N1111" s="2" t="s">
        <v>1301</v>
      </c>
      <c r="O1111" s="2" t="s">
        <v>1040</v>
      </c>
      <c r="P1111" s="2" t="str">
        <f t="shared" si="34"/>
        <v>P-Onsite</v>
      </c>
      <c r="Q1111" s="2" t="str">
        <f t="shared" si="35"/>
        <v>P-S2_Onsite</v>
      </c>
      <c r="R1111" s="2" t="s">
        <v>3476</v>
      </c>
      <c r="S1111" s="2" t="s">
        <v>1041</v>
      </c>
      <c r="T1111" s="21" t="s">
        <v>3693</v>
      </c>
    </row>
    <row r="1112" spans="1:20" x14ac:dyDescent="0.3">
      <c r="A1112" s="21" t="s">
        <v>3802</v>
      </c>
      <c r="B1112" s="21" t="s">
        <v>1054</v>
      </c>
      <c r="C1112" s="21" t="s">
        <v>3803</v>
      </c>
      <c r="D1112" s="21" t="s">
        <v>3804</v>
      </c>
      <c r="E1112" s="2" t="s">
        <v>3805</v>
      </c>
      <c r="F1112" s="21" t="s">
        <v>3690</v>
      </c>
      <c r="G1112" s="21" t="s">
        <v>1593</v>
      </c>
      <c r="H1112" s="21" t="s">
        <v>3691</v>
      </c>
      <c r="I1112" s="21" t="s">
        <v>5688</v>
      </c>
      <c r="J1112" s="2" t="s">
        <v>3692</v>
      </c>
      <c r="K1112" s="22" t="s">
        <v>1610</v>
      </c>
      <c r="L1112" s="2" t="s">
        <v>1096</v>
      </c>
      <c r="M1112" s="2" t="s">
        <v>1059</v>
      </c>
      <c r="N1112" s="2" t="s">
        <v>1097</v>
      </c>
      <c r="O1112" s="2" t="s">
        <v>1040</v>
      </c>
      <c r="P1112" s="2" t="str">
        <f t="shared" si="34"/>
        <v>P-Onsite</v>
      </c>
      <c r="Q1112" s="2" t="str">
        <f t="shared" si="35"/>
        <v>P-S2_Onsite</v>
      </c>
      <c r="R1112" s="2" t="s">
        <v>3476</v>
      </c>
      <c r="S1112" s="2" t="s">
        <v>1041</v>
      </c>
      <c r="T1112" s="21" t="s">
        <v>3693</v>
      </c>
    </row>
    <row r="1113" spans="1:20" x14ac:dyDescent="0.3">
      <c r="A1113" s="21" t="s">
        <v>3802</v>
      </c>
      <c r="B1113" s="21" t="s">
        <v>1054</v>
      </c>
      <c r="C1113" s="21" t="s">
        <v>3803</v>
      </c>
      <c r="D1113" s="21" t="s">
        <v>3804</v>
      </c>
      <c r="E1113" s="2" t="s">
        <v>3805</v>
      </c>
      <c r="F1113" s="21" t="s">
        <v>3694</v>
      </c>
      <c r="G1113" s="21" t="s">
        <v>1598</v>
      </c>
      <c r="H1113" s="21" t="s">
        <v>3695</v>
      </c>
      <c r="I1113" s="21" t="s">
        <v>5689</v>
      </c>
      <c r="J1113" s="2" t="s">
        <v>3481</v>
      </c>
      <c r="K1113" s="22" t="s">
        <v>1048</v>
      </c>
      <c r="L1113" s="2" t="s">
        <v>1096</v>
      </c>
      <c r="M1113" s="2" t="s">
        <v>1059</v>
      </c>
      <c r="N1113" s="2" t="s">
        <v>1097</v>
      </c>
      <c r="O1113" s="2" t="s">
        <v>1040</v>
      </c>
      <c r="P1113" s="2" t="str">
        <f t="shared" si="34"/>
        <v>P-Onsite</v>
      </c>
      <c r="Q1113" s="2" t="str">
        <f t="shared" si="35"/>
        <v>P-S2_Onsite</v>
      </c>
      <c r="R1113" s="2" t="s">
        <v>3476</v>
      </c>
      <c r="S1113" s="2" t="s">
        <v>1041</v>
      </c>
      <c r="T1113" s="21" t="s">
        <v>3693</v>
      </c>
    </row>
    <row r="1114" spans="1:20" x14ac:dyDescent="0.3">
      <c r="A1114" s="21" t="s">
        <v>3802</v>
      </c>
      <c r="B1114" s="21" t="s">
        <v>1054</v>
      </c>
      <c r="C1114" s="21" t="s">
        <v>3803</v>
      </c>
      <c r="D1114" s="21" t="s">
        <v>3804</v>
      </c>
      <c r="E1114" s="2" t="s">
        <v>3805</v>
      </c>
      <c r="F1114" s="21" t="s">
        <v>3696</v>
      </c>
      <c r="G1114" s="21" t="s">
        <v>1606</v>
      </c>
      <c r="H1114" s="21" t="s">
        <v>3697</v>
      </c>
      <c r="I1114" s="21" t="s">
        <v>5690</v>
      </c>
      <c r="J1114" s="2" t="s">
        <v>3484</v>
      </c>
      <c r="K1114" s="22" t="s">
        <v>1038</v>
      </c>
      <c r="L1114" s="2" t="s">
        <v>1096</v>
      </c>
      <c r="M1114" s="2" t="s">
        <v>1059</v>
      </c>
      <c r="N1114" s="2" t="s">
        <v>1097</v>
      </c>
      <c r="O1114" s="2" t="s">
        <v>1040</v>
      </c>
      <c r="P1114" s="2" t="str">
        <f t="shared" si="34"/>
        <v>P-Onsite</v>
      </c>
      <c r="Q1114" s="2" t="str">
        <f t="shared" si="35"/>
        <v>P-S2_Onsite</v>
      </c>
      <c r="R1114" s="2" t="s">
        <v>3476</v>
      </c>
      <c r="S1114" s="2" t="s">
        <v>1041</v>
      </c>
      <c r="T1114" s="21" t="s">
        <v>3693</v>
      </c>
    </row>
    <row r="1115" spans="1:20" x14ac:dyDescent="0.3">
      <c r="A1115" s="21" t="s">
        <v>3802</v>
      </c>
      <c r="B1115" s="21" t="s">
        <v>1054</v>
      </c>
      <c r="C1115" s="21" t="s">
        <v>3803</v>
      </c>
      <c r="D1115" s="21" t="s">
        <v>3804</v>
      </c>
      <c r="E1115" s="2" t="s">
        <v>3805</v>
      </c>
      <c r="F1115" s="21" t="s">
        <v>3698</v>
      </c>
      <c r="G1115" s="21" t="s">
        <v>1613</v>
      </c>
      <c r="H1115" s="21" t="s">
        <v>3699</v>
      </c>
      <c r="I1115" s="21" t="s">
        <v>5691</v>
      </c>
      <c r="J1115" s="2" t="s">
        <v>3479</v>
      </c>
      <c r="K1115" s="22" t="s">
        <v>1038</v>
      </c>
      <c r="L1115" s="2" t="s">
        <v>1096</v>
      </c>
      <c r="M1115" s="2" t="s">
        <v>1059</v>
      </c>
      <c r="N1115" s="2" t="s">
        <v>1097</v>
      </c>
      <c r="O1115" s="2" t="s">
        <v>1040</v>
      </c>
      <c r="P1115" s="2" t="str">
        <f t="shared" si="34"/>
        <v>P-Onsite</v>
      </c>
      <c r="Q1115" s="2" t="str">
        <f t="shared" si="35"/>
        <v>P-S2_Onsite</v>
      </c>
      <c r="R1115" s="2" t="s">
        <v>3476</v>
      </c>
      <c r="S1115" s="2" t="s">
        <v>1041</v>
      </c>
      <c r="T1115" s="21" t="s">
        <v>3693</v>
      </c>
    </row>
    <row r="1116" spans="1:20" x14ac:dyDescent="0.3">
      <c r="A1116" s="21" t="s">
        <v>3802</v>
      </c>
      <c r="B1116" s="21" t="s">
        <v>1054</v>
      </c>
      <c r="C1116" s="21" t="s">
        <v>3803</v>
      </c>
      <c r="D1116" s="21" t="s">
        <v>3804</v>
      </c>
      <c r="E1116" s="2" t="s">
        <v>3805</v>
      </c>
      <c r="F1116" s="21" t="s">
        <v>3700</v>
      </c>
      <c r="G1116" s="21" t="s">
        <v>1631</v>
      </c>
      <c r="H1116" s="21" t="s">
        <v>3701</v>
      </c>
      <c r="I1116" s="21" t="s">
        <v>5692</v>
      </c>
      <c r="J1116" s="2" t="s">
        <v>3475</v>
      </c>
      <c r="K1116" s="22" t="s">
        <v>1048</v>
      </c>
      <c r="L1116" s="2" t="s">
        <v>1096</v>
      </c>
      <c r="M1116" s="2" t="s">
        <v>1059</v>
      </c>
      <c r="N1116" s="2" t="s">
        <v>1097</v>
      </c>
      <c r="O1116" s="2" t="s">
        <v>1040</v>
      </c>
      <c r="P1116" s="2" t="str">
        <f t="shared" si="34"/>
        <v>P-Onsite</v>
      </c>
      <c r="Q1116" s="2" t="str">
        <f t="shared" si="35"/>
        <v>P-S2_Onsite</v>
      </c>
      <c r="R1116" s="2" t="s">
        <v>3476</v>
      </c>
      <c r="S1116" s="2" t="s">
        <v>1041</v>
      </c>
      <c r="T1116" s="21" t="s">
        <v>3693</v>
      </c>
    </row>
    <row r="1117" spans="1:20" x14ac:dyDescent="0.3">
      <c r="A1117" s="21" t="s">
        <v>1801</v>
      </c>
      <c r="B1117" s="21" t="s">
        <v>1054</v>
      </c>
      <c r="C1117" s="21" t="s">
        <v>1802</v>
      </c>
      <c r="D1117" s="21" t="s">
        <v>1803</v>
      </c>
      <c r="E1117" s="2" t="s">
        <v>1804</v>
      </c>
      <c r="F1117" s="21" t="s">
        <v>3690</v>
      </c>
      <c r="G1117" s="21" t="s">
        <v>1593</v>
      </c>
      <c r="H1117" s="21" t="s">
        <v>3691</v>
      </c>
      <c r="I1117" s="21" t="s">
        <v>5693</v>
      </c>
      <c r="J1117" s="2" t="s">
        <v>3692</v>
      </c>
      <c r="K1117" s="22" t="s">
        <v>1610</v>
      </c>
      <c r="L1117" s="2" t="s">
        <v>1205</v>
      </c>
      <c r="M1117" s="2" t="s">
        <v>1059</v>
      </c>
      <c r="N1117" s="2" t="s">
        <v>1206</v>
      </c>
      <c r="O1117" s="2" t="s">
        <v>1040</v>
      </c>
      <c r="P1117" s="2" t="str">
        <f t="shared" si="34"/>
        <v>P-Onsite</v>
      </c>
      <c r="Q1117" s="2" t="str">
        <f t="shared" si="35"/>
        <v>P-S2_Onsite</v>
      </c>
      <c r="R1117" s="2" t="s">
        <v>3476</v>
      </c>
      <c r="S1117" s="2" t="s">
        <v>1041</v>
      </c>
      <c r="T1117" s="21" t="s">
        <v>3693</v>
      </c>
    </row>
    <row r="1118" spans="1:20" x14ac:dyDescent="0.3">
      <c r="A1118" s="21" t="s">
        <v>1801</v>
      </c>
      <c r="B1118" s="21" t="s">
        <v>1054</v>
      </c>
      <c r="C1118" s="21" t="s">
        <v>1802</v>
      </c>
      <c r="D1118" s="21" t="s">
        <v>1803</v>
      </c>
      <c r="E1118" s="2" t="s">
        <v>1804</v>
      </c>
      <c r="F1118" s="21" t="s">
        <v>3694</v>
      </c>
      <c r="G1118" s="21" t="s">
        <v>1598</v>
      </c>
      <c r="H1118" s="21" t="s">
        <v>3695</v>
      </c>
      <c r="I1118" s="21" t="s">
        <v>5694</v>
      </c>
      <c r="J1118" s="2" t="s">
        <v>3481</v>
      </c>
      <c r="K1118" s="22" t="s">
        <v>1048</v>
      </c>
      <c r="L1118" s="2" t="s">
        <v>1205</v>
      </c>
      <c r="M1118" s="2" t="s">
        <v>1059</v>
      </c>
      <c r="N1118" s="2" t="s">
        <v>1206</v>
      </c>
      <c r="O1118" s="2" t="s">
        <v>1040</v>
      </c>
      <c r="P1118" s="2" t="str">
        <f t="shared" si="34"/>
        <v>P-Onsite</v>
      </c>
      <c r="Q1118" s="2" t="str">
        <f t="shared" si="35"/>
        <v>P-S2_Onsite</v>
      </c>
      <c r="R1118" s="2" t="s">
        <v>3476</v>
      </c>
      <c r="S1118" s="2" t="s">
        <v>1041</v>
      </c>
      <c r="T1118" s="21" t="s">
        <v>3693</v>
      </c>
    </row>
    <row r="1119" spans="1:20" x14ac:dyDescent="0.3">
      <c r="A1119" s="21" t="s">
        <v>1801</v>
      </c>
      <c r="B1119" s="21" t="s">
        <v>1054</v>
      </c>
      <c r="C1119" s="21" t="s">
        <v>1802</v>
      </c>
      <c r="D1119" s="21" t="s">
        <v>1803</v>
      </c>
      <c r="E1119" s="2" t="s">
        <v>1804</v>
      </c>
      <c r="F1119" s="21" t="s">
        <v>3696</v>
      </c>
      <c r="G1119" s="21" t="s">
        <v>1606</v>
      </c>
      <c r="H1119" s="21" t="s">
        <v>3697</v>
      </c>
      <c r="I1119" s="21" t="s">
        <v>5695</v>
      </c>
      <c r="J1119" s="2" t="s">
        <v>3484</v>
      </c>
      <c r="K1119" s="22" t="s">
        <v>1038</v>
      </c>
      <c r="L1119" s="2" t="s">
        <v>1205</v>
      </c>
      <c r="M1119" s="2" t="s">
        <v>1059</v>
      </c>
      <c r="N1119" s="2" t="s">
        <v>1206</v>
      </c>
      <c r="O1119" s="2" t="s">
        <v>1040</v>
      </c>
      <c r="P1119" s="2" t="str">
        <f t="shared" si="34"/>
        <v>P-Onsite</v>
      </c>
      <c r="Q1119" s="2" t="str">
        <f t="shared" si="35"/>
        <v>P-S2_Onsite</v>
      </c>
      <c r="R1119" s="2" t="s">
        <v>3476</v>
      </c>
      <c r="S1119" s="2" t="s">
        <v>1041</v>
      </c>
      <c r="T1119" s="21" t="s">
        <v>3693</v>
      </c>
    </row>
    <row r="1120" spans="1:20" x14ac:dyDescent="0.3">
      <c r="A1120" s="21" t="s">
        <v>3806</v>
      </c>
      <c r="B1120" s="21" t="s">
        <v>1054</v>
      </c>
      <c r="C1120" s="21" t="s">
        <v>3807</v>
      </c>
      <c r="D1120" s="21" t="s">
        <v>3808</v>
      </c>
      <c r="E1120" s="2" t="s">
        <v>3809</v>
      </c>
      <c r="F1120" s="21" t="s">
        <v>3690</v>
      </c>
      <c r="G1120" s="21" t="s">
        <v>1593</v>
      </c>
      <c r="H1120" s="21" t="s">
        <v>3691</v>
      </c>
      <c r="I1120" s="21" t="s">
        <v>5696</v>
      </c>
      <c r="J1120" s="2" t="s">
        <v>3692</v>
      </c>
      <c r="K1120" s="22" t="s">
        <v>1610</v>
      </c>
      <c r="L1120" s="2" t="s">
        <v>1058</v>
      </c>
      <c r="M1120" s="2" t="s">
        <v>1059</v>
      </c>
      <c r="N1120" s="2" t="s">
        <v>1060</v>
      </c>
      <c r="O1120" s="2" t="s">
        <v>1040</v>
      </c>
      <c r="P1120" s="2" t="str">
        <f t="shared" si="34"/>
        <v>P-Onsite</v>
      </c>
      <c r="Q1120" s="2" t="str">
        <f t="shared" si="35"/>
        <v>P-S2_Onsite</v>
      </c>
      <c r="R1120" s="2" t="s">
        <v>3476</v>
      </c>
      <c r="S1120" s="2" t="s">
        <v>1041</v>
      </c>
      <c r="T1120" s="21" t="s">
        <v>3693</v>
      </c>
    </row>
    <row r="1121" spans="1:20" x14ac:dyDescent="0.3">
      <c r="A1121" s="21" t="s">
        <v>3806</v>
      </c>
      <c r="B1121" s="21" t="s">
        <v>1054</v>
      </c>
      <c r="C1121" s="21" t="s">
        <v>3807</v>
      </c>
      <c r="D1121" s="21" t="s">
        <v>3808</v>
      </c>
      <c r="E1121" s="2" t="s">
        <v>3809</v>
      </c>
      <c r="F1121" s="21" t="s">
        <v>3694</v>
      </c>
      <c r="G1121" s="21" t="s">
        <v>1598</v>
      </c>
      <c r="H1121" s="21" t="s">
        <v>3695</v>
      </c>
      <c r="I1121" s="21" t="s">
        <v>5697</v>
      </c>
      <c r="J1121" s="2" t="s">
        <v>3481</v>
      </c>
      <c r="K1121" s="22" t="s">
        <v>1048</v>
      </c>
      <c r="L1121" s="2" t="s">
        <v>1058</v>
      </c>
      <c r="M1121" s="2" t="s">
        <v>1059</v>
      </c>
      <c r="N1121" s="2" t="s">
        <v>1060</v>
      </c>
      <c r="O1121" s="2" t="s">
        <v>1040</v>
      </c>
      <c r="P1121" s="2" t="str">
        <f t="shared" si="34"/>
        <v>P-Onsite</v>
      </c>
      <c r="Q1121" s="2" t="str">
        <f t="shared" si="35"/>
        <v>P-S2_Onsite</v>
      </c>
      <c r="R1121" s="2" t="s">
        <v>3476</v>
      </c>
      <c r="S1121" s="2" t="s">
        <v>1041</v>
      </c>
      <c r="T1121" s="21" t="s">
        <v>3693</v>
      </c>
    </row>
    <row r="1122" spans="1:20" x14ac:dyDescent="0.3">
      <c r="A1122" s="21" t="s">
        <v>3806</v>
      </c>
      <c r="B1122" s="21" t="s">
        <v>1054</v>
      </c>
      <c r="C1122" s="21" t="s">
        <v>3807</v>
      </c>
      <c r="D1122" s="21" t="s">
        <v>3808</v>
      </c>
      <c r="E1122" s="2" t="s">
        <v>3809</v>
      </c>
      <c r="F1122" s="21" t="s">
        <v>3696</v>
      </c>
      <c r="G1122" s="21" t="s">
        <v>1606</v>
      </c>
      <c r="H1122" s="21" t="s">
        <v>3697</v>
      </c>
      <c r="I1122" s="21" t="s">
        <v>5698</v>
      </c>
      <c r="J1122" s="2" t="s">
        <v>3484</v>
      </c>
      <c r="K1122" s="22" t="s">
        <v>1038</v>
      </c>
      <c r="L1122" s="2" t="s">
        <v>1058</v>
      </c>
      <c r="M1122" s="2" t="s">
        <v>1059</v>
      </c>
      <c r="N1122" s="2" t="s">
        <v>1060</v>
      </c>
      <c r="O1122" s="2" t="s">
        <v>1040</v>
      </c>
      <c r="P1122" s="2" t="str">
        <f t="shared" si="34"/>
        <v>P-Onsite</v>
      </c>
      <c r="Q1122" s="2" t="str">
        <f t="shared" si="35"/>
        <v>P-S2_Onsite</v>
      </c>
      <c r="R1122" s="2" t="s">
        <v>3476</v>
      </c>
      <c r="S1122" s="2" t="s">
        <v>1041</v>
      </c>
      <c r="T1122" s="21" t="s">
        <v>3693</v>
      </c>
    </row>
    <row r="1123" spans="1:20" x14ac:dyDescent="0.3">
      <c r="A1123" s="21" t="s">
        <v>3806</v>
      </c>
      <c r="B1123" s="21" t="s">
        <v>1054</v>
      </c>
      <c r="C1123" s="21" t="s">
        <v>3807</v>
      </c>
      <c r="D1123" s="21" t="s">
        <v>3808</v>
      </c>
      <c r="E1123" s="2" t="s">
        <v>3809</v>
      </c>
      <c r="F1123" s="21" t="s">
        <v>3698</v>
      </c>
      <c r="G1123" s="21" t="s">
        <v>1613</v>
      </c>
      <c r="H1123" s="21" t="s">
        <v>3699</v>
      </c>
      <c r="I1123" s="21" t="s">
        <v>5699</v>
      </c>
      <c r="J1123" s="2" t="s">
        <v>3479</v>
      </c>
      <c r="K1123" s="22" t="s">
        <v>1038</v>
      </c>
      <c r="L1123" s="2" t="s">
        <v>1058</v>
      </c>
      <c r="M1123" s="2" t="s">
        <v>1059</v>
      </c>
      <c r="N1123" s="2" t="s">
        <v>1060</v>
      </c>
      <c r="O1123" s="2" t="s">
        <v>1040</v>
      </c>
      <c r="P1123" s="2" t="str">
        <f t="shared" si="34"/>
        <v>P-Onsite</v>
      </c>
      <c r="Q1123" s="2" t="str">
        <f t="shared" si="35"/>
        <v>P-S2_Onsite</v>
      </c>
      <c r="R1123" s="2" t="s">
        <v>3476</v>
      </c>
      <c r="S1123" s="2" t="s">
        <v>1041</v>
      </c>
      <c r="T1123" s="21" t="s">
        <v>3693</v>
      </c>
    </row>
    <row r="1124" spans="1:20" x14ac:dyDescent="0.3">
      <c r="A1124" s="21" t="s">
        <v>3806</v>
      </c>
      <c r="B1124" s="21" t="s">
        <v>1054</v>
      </c>
      <c r="C1124" s="21" t="s">
        <v>3807</v>
      </c>
      <c r="D1124" s="21" t="s">
        <v>3808</v>
      </c>
      <c r="E1124" s="2" t="s">
        <v>3809</v>
      </c>
      <c r="F1124" s="21" t="s">
        <v>3700</v>
      </c>
      <c r="G1124" s="21" t="s">
        <v>1631</v>
      </c>
      <c r="H1124" s="21" t="s">
        <v>3701</v>
      </c>
      <c r="I1124" s="21" t="s">
        <v>5700</v>
      </c>
      <c r="J1124" s="2" t="s">
        <v>3475</v>
      </c>
      <c r="K1124" s="22" t="s">
        <v>1048</v>
      </c>
      <c r="L1124" s="2" t="s">
        <v>1058</v>
      </c>
      <c r="M1124" s="2" t="s">
        <v>1059</v>
      </c>
      <c r="N1124" s="2" t="s">
        <v>1060</v>
      </c>
      <c r="O1124" s="2" t="s">
        <v>1040</v>
      </c>
      <c r="P1124" s="2" t="str">
        <f t="shared" si="34"/>
        <v>P-Onsite</v>
      </c>
      <c r="Q1124" s="2" t="str">
        <f t="shared" si="35"/>
        <v>P-S2_Onsite</v>
      </c>
      <c r="R1124" s="2" t="s">
        <v>3476</v>
      </c>
      <c r="S1124" s="2" t="s">
        <v>1041</v>
      </c>
      <c r="T1124" s="21" t="s">
        <v>3693</v>
      </c>
    </row>
    <row r="1125" spans="1:20" x14ac:dyDescent="0.3">
      <c r="A1125" s="21" t="s">
        <v>1807</v>
      </c>
      <c r="B1125" s="21" t="s">
        <v>1054</v>
      </c>
      <c r="C1125" s="21" t="s">
        <v>1808</v>
      </c>
      <c r="D1125" s="21" t="s">
        <v>1809</v>
      </c>
      <c r="E1125" s="2" t="s">
        <v>1810</v>
      </c>
      <c r="F1125" s="21" t="s">
        <v>3690</v>
      </c>
      <c r="G1125" s="21" t="s">
        <v>1593</v>
      </c>
      <c r="H1125" s="21" t="s">
        <v>3691</v>
      </c>
      <c r="I1125" s="21" t="s">
        <v>5701</v>
      </c>
      <c r="J1125" s="2" t="s">
        <v>3692</v>
      </c>
      <c r="K1125" s="22" t="s">
        <v>1610</v>
      </c>
      <c r="L1125" s="2" t="s">
        <v>1205</v>
      </c>
      <c r="M1125" s="2" t="s">
        <v>1059</v>
      </c>
      <c r="N1125" s="2" t="s">
        <v>1206</v>
      </c>
      <c r="O1125" s="2" t="s">
        <v>1040</v>
      </c>
      <c r="P1125" s="2" t="str">
        <f t="shared" si="34"/>
        <v>P-Onsite</v>
      </c>
      <c r="Q1125" s="2" t="str">
        <f t="shared" si="35"/>
        <v>P-S2_Onsite</v>
      </c>
      <c r="R1125" s="2" t="s">
        <v>3476</v>
      </c>
      <c r="S1125" s="2" t="s">
        <v>1041</v>
      </c>
      <c r="T1125" s="21" t="s">
        <v>3693</v>
      </c>
    </row>
    <row r="1126" spans="1:20" x14ac:dyDescent="0.3">
      <c r="A1126" s="21" t="s">
        <v>1807</v>
      </c>
      <c r="B1126" s="21" t="s">
        <v>1054</v>
      </c>
      <c r="C1126" s="21" t="s">
        <v>1808</v>
      </c>
      <c r="D1126" s="21" t="s">
        <v>1809</v>
      </c>
      <c r="E1126" s="2" t="s">
        <v>1810</v>
      </c>
      <c r="F1126" s="21" t="s">
        <v>3698</v>
      </c>
      <c r="G1126" s="21" t="s">
        <v>1613</v>
      </c>
      <c r="H1126" s="21" t="s">
        <v>3699</v>
      </c>
      <c r="I1126" s="21" t="s">
        <v>5702</v>
      </c>
      <c r="J1126" s="2" t="s">
        <v>3479</v>
      </c>
      <c r="K1126" s="22" t="s">
        <v>1038</v>
      </c>
      <c r="L1126" s="2" t="s">
        <v>1205</v>
      </c>
      <c r="M1126" s="2" t="s">
        <v>1059</v>
      </c>
      <c r="N1126" s="2" t="s">
        <v>1206</v>
      </c>
      <c r="O1126" s="2" t="s">
        <v>1040</v>
      </c>
      <c r="P1126" s="2" t="str">
        <f t="shared" si="34"/>
        <v>P-Onsite</v>
      </c>
      <c r="Q1126" s="2" t="str">
        <f t="shared" si="35"/>
        <v>P-S2_Onsite</v>
      </c>
      <c r="R1126" s="2" t="s">
        <v>3476</v>
      </c>
      <c r="S1126" s="2" t="s">
        <v>1041</v>
      </c>
      <c r="T1126" s="21" t="s">
        <v>3693</v>
      </c>
    </row>
    <row r="1127" spans="1:20" x14ac:dyDescent="0.3">
      <c r="A1127" s="21" t="s">
        <v>1807</v>
      </c>
      <c r="B1127" s="21" t="s">
        <v>1054</v>
      </c>
      <c r="C1127" s="21" t="s">
        <v>1808</v>
      </c>
      <c r="D1127" s="21" t="s">
        <v>1809</v>
      </c>
      <c r="E1127" s="2" t="s">
        <v>1810</v>
      </c>
      <c r="F1127" s="21" t="s">
        <v>3700</v>
      </c>
      <c r="G1127" s="21" t="s">
        <v>1631</v>
      </c>
      <c r="H1127" s="21" t="s">
        <v>3701</v>
      </c>
      <c r="I1127" s="21" t="s">
        <v>5703</v>
      </c>
      <c r="J1127" s="2" t="s">
        <v>3475</v>
      </c>
      <c r="K1127" s="22" t="s">
        <v>1048</v>
      </c>
      <c r="L1127" s="2" t="s">
        <v>1205</v>
      </c>
      <c r="M1127" s="2" t="s">
        <v>1059</v>
      </c>
      <c r="N1127" s="2" t="s">
        <v>1206</v>
      </c>
      <c r="O1127" s="2" t="s">
        <v>1040</v>
      </c>
      <c r="P1127" s="2" t="str">
        <f t="shared" si="34"/>
        <v>P-Onsite</v>
      </c>
      <c r="Q1127" s="2" t="str">
        <f t="shared" si="35"/>
        <v>P-S2_Onsite</v>
      </c>
      <c r="R1127" s="2" t="s">
        <v>3476</v>
      </c>
      <c r="S1127" s="2" t="s">
        <v>1041</v>
      </c>
      <c r="T1127" s="21" t="s">
        <v>3693</v>
      </c>
    </row>
    <row r="1128" spans="1:20" x14ac:dyDescent="0.3">
      <c r="A1128" s="21" t="s">
        <v>1813</v>
      </c>
      <c r="B1128" s="21" t="s">
        <v>1054</v>
      </c>
      <c r="C1128" s="21" t="s">
        <v>1814</v>
      </c>
      <c r="D1128" s="21" t="s">
        <v>1815</v>
      </c>
      <c r="E1128" s="2" t="s">
        <v>1816</v>
      </c>
      <c r="F1128" s="21" t="s">
        <v>3690</v>
      </c>
      <c r="G1128" s="21" t="s">
        <v>1593</v>
      </c>
      <c r="H1128" s="21" t="s">
        <v>3691</v>
      </c>
      <c r="I1128" s="21" t="s">
        <v>5704</v>
      </c>
      <c r="J1128" s="2" t="s">
        <v>3692</v>
      </c>
      <c r="K1128" s="22" t="s">
        <v>1610</v>
      </c>
      <c r="L1128" s="2" t="s">
        <v>1300</v>
      </c>
      <c r="M1128" s="2" t="s">
        <v>1059</v>
      </c>
      <c r="N1128" s="2" t="s">
        <v>1301</v>
      </c>
      <c r="O1128" s="2" t="s">
        <v>1040</v>
      </c>
      <c r="P1128" s="2" t="str">
        <f t="shared" si="34"/>
        <v>P-Onsite</v>
      </c>
      <c r="Q1128" s="2" t="str">
        <f t="shared" si="35"/>
        <v>P-S2_Onsite</v>
      </c>
      <c r="R1128" s="2" t="s">
        <v>3476</v>
      </c>
      <c r="S1128" s="2" t="s">
        <v>1041</v>
      </c>
      <c r="T1128" s="21" t="s">
        <v>3693</v>
      </c>
    </row>
    <row r="1129" spans="1:20" x14ac:dyDescent="0.3">
      <c r="A1129" s="21" t="s">
        <v>1813</v>
      </c>
      <c r="B1129" s="21" t="s">
        <v>1054</v>
      </c>
      <c r="C1129" s="21" t="s">
        <v>1814</v>
      </c>
      <c r="D1129" s="21" t="s">
        <v>1815</v>
      </c>
      <c r="E1129" s="2" t="s">
        <v>1816</v>
      </c>
      <c r="F1129" s="21" t="s">
        <v>3696</v>
      </c>
      <c r="G1129" s="21" t="s">
        <v>1606</v>
      </c>
      <c r="H1129" s="21" t="s">
        <v>3697</v>
      </c>
      <c r="I1129" s="21" t="s">
        <v>5705</v>
      </c>
      <c r="J1129" s="2" t="s">
        <v>3484</v>
      </c>
      <c r="K1129" s="22" t="s">
        <v>1038</v>
      </c>
      <c r="L1129" s="2" t="s">
        <v>1300</v>
      </c>
      <c r="M1129" s="2" t="s">
        <v>1059</v>
      </c>
      <c r="N1129" s="2" t="s">
        <v>1301</v>
      </c>
      <c r="O1129" s="2" t="s">
        <v>1040</v>
      </c>
      <c r="P1129" s="2" t="str">
        <f t="shared" si="34"/>
        <v>P-Onsite</v>
      </c>
      <c r="Q1129" s="2" t="str">
        <f t="shared" si="35"/>
        <v>P-S2_Onsite</v>
      </c>
      <c r="R1129" s="2" t="s">
        <v>3476</v>
      </c>
      <c r="S1129" s="2" t="s">
        <v>1041</v>
      </c>
      <c r="T1129" s="21" t="s">
        <v>3693</v>
      </c>
    </row>
    <row r="1130" spans="1:20" x14ac:dyDescent="0.3">
      <c r="A1130" s="21" t="s">
        <v>1813</v>
      </c>
      <c r="B1130" s="21" t="s">
        <v>1054</v>
      </c>
      <c r="C1130" s="21" t="s">
        <v>1814</v>
      </c>
      <c r="D1130" s="21" t="s">
        <v>1815</v>
      </c>
      <c r="E1130" s="2" t="s">
        <v>1816</v>
      </c>
      <c r="F1130" s="21" t="s">
        <v>3700</v>
      </c>
      <c r="G1130" s="21" t="s">
        <v>1631</v>
      </c>
      <c r="H1130" s="21" t="s">
        <v>3701</v>
      </c>
      <c r="I1130" s="21" t="s">
        <v>5706</v>
      </c>
      <c r="J1130" s="2" t="s">
        <v>3475</v>
      </c>
      <c r="K1130" s="22" t="s">
        <v>1048</v>
      </c>
      <c r="L1130" s="2" t="s">
        <v>1300</v>
      </c>
      <c r="M1130" s="2" t="s">
        <v>1059</v>
      </c>
      <c r="N1130" s="2" t="s">
        <v>1301</v>
      </c>
      <c r="O1130" s="2" t="s">
        <v>1040</v>
      </c>
      <c r="P1130" s="2" t="str">
        <f t="shared" si="34"/>
        <v>P-Onsite</v>
      </c>
      <c r="Q1130" s="2" t="str">
        <f t="shared" si="35"/>
        <v>P-S2_Onsite</v>
      </c>
      <c r="R1130" s="2" t="s">
        <v>3476</v>
      </c>
      <c r="S1130" s="2" t="s">
        <v>1041</v>
      </c>
      <c r="T1130" s="21" t="s">
        <v>3693</v>
      </c>
    </row>
    <row r="1131" spans="1:20" x14ac:dyDescent="0.3">
      <c r="A1131" s="21" t="s">
        <v>1819</v>
      </c>
      <c r="B1131" s="21" t="s">
        <v>1054</v>
      </c>
      <c r="C1131" s="21" t="s">
        <v>1820</v>
      </c>
      <c r="D1131" s="21" t="s">
        <v>1821</v>
      </c>
      <c r="E1131" s="2" t="s">
        <v>1822</v>
      </c>
      <c r="F1131" s="21" t="s">
        <v>3690</v>
      </c>
      <c r="G1131" s="21" t="s">
        <v>1593</v>
      </c>
      <c r="H1131" s="21" t="s">
        <v>3691</v>
      </c>
      <c r="I1131" s="21" t="s">
        <v>5707</v>
      </c>
      <c r="J1131" s="2" t="s">
        <v>3692</v>
      </c>
      <c r="K1131" s="22" t="s">
        <v>1610</v>
      </c>
      <c r="L1131" s="2" t="s">
        <v>1058</v>
      </c>
      <c r="M1131" s="2" t="s">
        <v>1059</v>
      </c>
      <c r="N1131" s="2" t="s">
        <v>1106</v>
      </c>
      <c r="O1131" s="2" t="s">
        <v>1040</v>
      </c>
      <c r="P1131" s="2" t="str">
        <f t="shared" si="34"/>
        <v>P-Onsite</v>
      </c>
      <c r="Q1131" s="2" t="str">
        <f t="shared" si="35"/>
        <v>P-S2_Onsite</v>
      </c>
      <c r="R1131" s="2" t="s">
        <v>3476</v>
      </c>
      <c r="S1131" s="2" t="s">
        <v>1041</v>
      </c>
      <c r="T1131" s="21" t="s">
        <v>3693</v>
      </c>
    </row>
    <row r="1132" spans="1:20" x14ac:dyDescent="0.3">
      <c r="A1132" s="21" t="s">
        <v>1819</v>
      </c>
      <c r="B1132" s="21" t="s">
        <v>1054</v>
      </c>
      <c r="C1132" s="21" t="s">
        <v>1820</v>
      </c>
      <c r="D1132" s="21" t="s">
        <v>1821</v>
      </c>
      <c r="E1132" s="2" t="s">
        <v>1822</v>
      </c>
      <c r="F1132" s="21" t="s">
        <v>3696</v>
      </c>
      <c r="G1132" s="21" t="s">
        <v>1606</v>
      </c>
      <c r="H1132" s="21" t="s">
        <v>3697</v>
      </c>
      <c r="I1132" s="21" t="s">
        <v>5708</v>
      </c>
      <c r="J1132" s="2" t="s">
        <v>3484</v>
      </c>
      <c r="K1132" s="22" t="s">
        <v>1038</v>
      </c>
      <c r="L1132" s="2" t="s">
        <v>1058</v>
      </c>
      <c r="M1132" s="2" t="s">
        <v>1059</v>
      </c>
      <c r="N1132" s="2" t="s">
        <v>1106</v>
      </c>
      <c r="O1132" s="2" t="s">
        <v>1040</v>
      </c>
      <c r="P1132" s="2" t="str">
        <f t="shared" si="34"/>
        <v>P-Onsite</v>
      </c>
      <c r="Q1132" s="2" t="str">
        <f t="shared" si="35"/>
        <v>P-S2_Onsite</v>
      </c>
      <c r="R1132" s="2" t="s">
        <v>3476</v>
      </c>
      <c r="S1132" s="2" t="s">
        <v>1041</v>
      </c>
      <c r="T1132" s="21" t="s">
        <v>3693</v>
      </c>
    </row>
    <row r="1133" spans="1:20" x14ac:dyDescent="0.3">
      <c r="A1133" s="21" t="s">
        <v>1826</v>
      </c>
      <c r="B1133" s="21" t="s">
        <v>1054</v>
      </c>
      <c r="C1133" s="21" t="s">
        <v>1827</v>
      </c>
      <c r="D1133" s="21" t="s">
        <v>1828</v>
      </c>
      <c r="E1133" s="2" t="s">
        <v>1829</v>
      </c>
      <c r="F1133" s="21" t="s">
        <v>3690</v>
      </c>
      <c r="G1133" s="21" t="s">
        <v>1593</v>
      </c>
      <c r="H1133" s="21" t="s">
        <v>3691</v>
      </c>
      <c r="I1133" s="21" t="s">
        <v>5709</v>
      </c>
      <c r="J1133" s="2" t="s">
        <v>3692</v>
      </c>
      <c r="K1133" s="22" t="s">
        <v>1610</v>
      </c>
      <c r="L1133" s="2" t="s">
        <v>1164</v>
      </c>
      <c r="M1133" s="2" t="s">
        <v>1059</v>
      </c>
      <c r="N1133" s="2" t="s">
        <v>1209</v>
      </c>
      <c r="O1133" s="2" t="s">
        <v>1040</v>
      </c>
      <c r="P1133" s="2" t="str">
        <f t="shared" si="34"/>
        <v>P-Onsite</v>
      </c>
      <c r="Q1133" s="2" t="str">
        <f t="shared" si="35"/>
        <v>P-S2_Onsite</v>
      </c>
      <c r="R1133" s="2" t="s">
        <v>3476</v>
      </c>
      <c r="S1133" s="2" t="s">
        <v>1041</v>
      </c>
      <c r="T1133" s="21" t="s">
        <v>3693</v>
      </c>
    </row>
    <row r="1134" spans="1:20" x14ac:dyDescent="0.3">
      <c r="A1134" s="21" t="s">
        <v>1826</v>
      </c>
      <c r="B1134" s="21" t="s">
        <v>1054</v>
      </c>
      <c r="C1134" s="21" t="s">
        <v>1827</v>
      </c>
      <c r="D1134" s="21" t="s">
        <v>1828</v>
      </c>
      <c r="E1134" s="2" t="s">
        <v>1829</v>
      </c>
      <c r="F1134" s="21" t="s">
        <v>3696</v>
      </c>
      <c r="G1134" s="21" t="s">
        <v>1606</v>
      </c>
      <c r="H1134" s="21" t="s">
        <v>3697</v>
      </c>
      <c r="I1134" s="21" t="s">
        <v>5710</v>
      </c>
      <c r="J1134" s="2" t="s">
        <v>3484</v>
      </c>
      <c r="K1134" s="22" t="s">
        <v>1038</v>
      </c>
      <c r="L1134" s="2" t="s">
        <v>1164</v>
      </c>
      <c r="M1134" s="2" t="s">
        <v>1059</v>
      </c>
      <c r="N1134" s="2" t="s">
        <v>1209</v>
      </c>
      <c r="O1134" s="2" t="s">
        <v>1040</v>
      </c>
      <c r="P1134" s="2" t="str">
        <f t="shared" si="34"/>
        <v>P-Onsite</v>
      </c>
      <c r="Q1134" s="2" t="str">
        <f t="shared" si="35"/>
        <v>P-S2_Onsite</v>
      </c>
      <c r="R1134" s="2" t="s">
        <v>3476</v>
      </c>
      <c r="S1134" s="2" t="s">
        <v>1041</v>
      </c>
      <c r="T1134" s="21" t="s">
        <v>3693</v>
      </c>
    </row>
    <row r="1135" spans="1:20" x14ac:dyDescent="0.3">
      <c r="A1135" s="21" t="s">
        <v>1826</v>
      </c>
      <c r="B1135" s="21" t="s">
        <v>1054</v>
      </c>
      <c r="C1135" s="21" t="s">
        <v>1827</v>
      </c>
      <c r="D1135" s="21" t="s">
        <v>1828</v>
      </c>
      <c r="E1135" s="2" t="s">
        <v>1829</v>
      </c>
      <c r="F1135" s="21" t="s">
        <v>3700</v>
      </c>
      <c r="G1135" s="21" t="s">
        <v>1631</v>
      </c>
      <c r="H1135" s="21" t="s">
        <v>3701</v>
      </c>
      <c r="I1135" s="21" t="s">
        <v>5711</v>
      </c>
      <c r="J1135" s="2" t="s">
        <v>3475</v>
      </c>
      <c r="K1135" s="22" t="s">
        <v>1048</v>
      </c>
      <c r="L1135" s="2" t="s">
        <v>1164</v>
      </c>
      <c r="M1135" s="2" t="s">
        <v>1059</v>
      </c>
      <c r="N1135" s="2" t="s">
        <v>1209</v>
      </c>
      <c r="O1135" s="2" t="s">
        <v>1040</v>
      </c>
      <c r="P1135" s="2" t="str">
        <f t="shared" si="34"/>
        <v>P-Onsite</v>
      </c>
      <c r="Q1135" s="2" t="str">
        <f t="shared" si="35"/>
        <v>P-S2_Onsite</v>
      </c>
      <c r="R1135" s="2" t="s">
        <v>3476</v>
      </c>
      <c r="S1135" s="2" t="s">
        <v>1041</v>
      </c>
      <c r="T1135" s="21" t="s">
        <v>3693</v>
      </c>
    </row>
    <row r="1136" spans="1:20" x14ac:dyDescent="0.3">
      <c r="A1136" s="21" t="s">
        <v>3810</v>
      </c>
      <c r="B1136" s="21" t="s">
        <v>1054</v>
      </c>
      <c r="C1136" s="21" t="s">
        <v>3811</v>
      </c>
      <c r="D1136" s="21" t="s">
        <v>3812</v>
      </c>
      <c r="E1136" s="2" t="s">
        <v>3813</v>
      </c>
      <c r="F1136" s="21" t="s">
        <v>3690</v>
      </c>
      <c r="G1136" s="21" t="s">
        <v>1593</v>
      </c>
      <c r="H1136" s="21" t="s">
        <v>3691</v>
      </c>
      <c r="I1136" s="21" t="s">
        <v>5712</v>
      </c>
      <c r="J1136" s="2" t="s">
        <v>3692</v>
      </c>
      <c r="K1136" s="22" t="s">
        <v>1610</v>
      </c>
      <c r="L1136" s="2" t="s">
        <v>3489</v>
      </c>
      <c r="M1136" s="2" t="s">
        <v>3489</v>
      </c>
      <c r="N1136" s="2" t="s">
        <v>3489</v>
      </c>
      <c r="O1136" s="2" t="s">
        <v>1098</v>
      </c>
      <c r="P1136" s="2" t="str">
        <f t="shared" si="34"/>
        <v>A-Onsite</v>
      </c>
      <c r="Q1136" s="2" t="str">
        <f t="shared" si="35"/>
        <v>A-S2_Onsite</v>
      </c>
      <c r="R1136" s="2" t="s">
        <v>3476</v>
      </c>
      <c r="S1136" s="2" t="s">
        <v>1041</v>
      </c>
      <c r="T1136" s="21" t="s">
        <v>3693</v>
      </c>
    </row>
    <row r="1137" spans="1:20" x14ac:dyDescent="0.3">
      <c r="A1137" s="21" t="s">
        <v>3810</v>
      </c>
      <c r="B1137" s="21" t="s">
        <v>1054</v>
      </c>
      <c r="C1137" s="21" t="s">
        <v>3811</v>
      </c>
      <c r="D1137" s="21" t="s">
        <v>3812</v>
      </c>
      <c r="E1137" s="2" t="s">
        <v>3813</v>
      </c>
      <c r="F1137" s="21" t="s">
        <v>3694</v>
      </c>
      <c r="G1137" s="21" t="s">
        <v>1598</v>
      </c>
      <c r="H1137" s="21" t="s">
        <v>3695</v>
      </c>
      <c r="I1137" s="21" t="s">
        <v>5713</v>
      </c>
      <c r="J1137" s="2" t="s">
        <v>3481</v>
      </c>
      <c r="K1137" s="22" t="s">
        <v>1048</v>
      </c>
      <c r="L1137" s="2" t="s">
        <v>3489</v>
      </c>
      <c r="M1137" s="2" t="s">
        <v>3489</v>
      </c>
      <c r="N1137" s="2" t="s">
        <v>3489</v>
      </c>
      <c r="O1137" s="2" t="s">
        <v>1098</v>
      </c>
      <c r="P1137" s="2" t="str">
        <f t="shared" si="34"/>
        <v>A-Onsite</v>
      </c>
      <c r="Q1137" s="2" t="str">
        <f t="shared" si="35"/>
        <v>A-S2_Onsite</v>
      </c>
      <c r="R1137" s="2" t="s">
        <v>3476</v>
      </c>
      <c r="S1137" s="2" t="s">
        <v>1041</v>
      </c>
      <c r="T1137" s="21" t="s">
        <v>3693</v>
      </c>
    </row>
    <row r="1138" spans="1:20" x14ac:dyDescent="0.3">
      <c r="A1138" s="21" t="s">
        <v>3810</v>
      </c>
      <c r="B1138" s="21" t="s">
        <v>1054</v>
      </c>
      <c r="C1138" s="21" t="s">
        <v>3811</v>
      </c>
      <c r="D1138" s="21" t="s">
        <v>3812</v>
      </c>
      <c r="E1138" s="2" t="s">
        <v>3813</v>
      </c>
      <c r="F1138" s="21" t="s">
        <v>3696</v>
      </c>
      <c r="G1138" s="21" t="s">
        <v>1606</v>
      </c>
      <c r="H1138" s="21" t="s">
        <v>3697</v>
      </c>
      <c r="I1138" s="21" t="s">
        <v>5714</v>
      </c>
      <c r="J1138" s="2" t="s">
        <v>3484</v>
      </c>
      <c r="K1138" s="22" t="s">
        <v>1038</v>
      </c>
      <c r="L1138" s="2" t="s">
        <v>3489</v>
      </c>
      <c r="M1138" s="2" t="s">
        <v>3489</v>
      </c>
      <c r="N1138" s="2" t="s">
        <v>3489</v>
      </c>
      <c r="O1138" s="2" t="s">
        <v>1098</v>
      </c>
      <c r="P1138" s="2" t="str">
        <f t="shared" si="34"/>
        <v>A-Onsite</v>
      </c>
      <c r="Q1138" s="2" t="str">
        <f t="shared" si="35"/>
        <v>A-S2_Onsite</v>
      </c>
      <c r="R1138" s="2" t="s">
        <v>3476</v>
      </c>
      <c r="S1138" s="2" t="s">
        <v>1041</v>
      </c>
      <c r="T1138" s="21" t="s">
        <v>3693</v>
      </c>
    </row>
    <row r="1139" spans="1:20" x14ac:dyDescent="0.3">
      <c r="A1139" s="21" t="s">
        <v>3810</v>
      </c>
      <c r="B1139" s="21" t="s">
        <v>1054</v>
      </c>
      <c r="C1139" s="21" t="s">
        <v>3811</v>
      </c>
      <c r="D1139" s="21" t="s">
        <v>3812</v>
      </c>
      <c r="E1139" s="2" t="s">
        <v>3813</v>
      </c>
      <c r="F1139" s="21" t="s">
        <v>3698</v>
      </c>
      <c r="G1139" s="21" t="s">
        <v>1613</v>
      </c>
      <c r="H1139" s="21" t="s">
        <v>3699</v>
      </c>
      <c r="I1139" s="21" t="s">
        <v>5715</v>
      </c>
      <c r="J1139" s="2" t="s">
        <v>3479</v>
      </c>
      <c r="K1139" s="22" t="s">
        <v>1038</v>
      </c>
      <c r="L1139" s="2" t="s">
        <v>3489</v>
      </c>
      <c r="M1139" s="2" t="s">
        <v>3489</v>
      </c>
      <c r="N1139" s="2" t="s">
        <v>3489</v>
      </c>
      <c r="O1139" s="2" t="s">
        <v>1098</v>
      </c>
      <c r="P1139" s="2" t="str">
        <f t="shared" si="34"/>
        <v>A-Onsite</v>
      </c>
      <c r="Q1139" s="2" t="str">
        <f t="shared" si="35"/>
        <v>A-S2_Onsite</v>
      </c>
      <c r="R1139" s="2" t="s">
        <v>3476</v>
      </c>
      <c r="S1139" s="2" t="s">
        <v>1041</v>
      </c>
      <c r="T1139" s="21" t="s">
        <v>3693</v>
      </c>
    </row>
    <row r="1140" spans="1:20" x14ac:dyDescent="0.3">
      <c r="A1140" s="21" t="s">
        <v>3810</v>
      </c>
      <c r="B1140" s="21" t="s">
        <v>1054</v>
      </c>
      <c r="C1140" s="21" t="s">
        <v>3811</v>
      </c>
      <c r="D1140" s="21" t="s">
        <v>3812</v>
      </c>
      <c r="E1140" s="2" t="s">
        <v>3813</v>
      </c>
      <c r="F1140" s="21" t="s">
        <v>3700</v>
      </c>
      <c r="G1140" s="21" t="s">
        <v>1631</v>
      </c>
      <c r="H1140" s="21" t="s">
        <v>3701</v>
      </c>
      <c r="I1140" s="21" t="s">
        <v>5716</v>
      </c>
      <c r="J1140" s="2" t="s">
        <v>3475</v>
      </c>
      <c r="K1140" s="22" t="s">
        <v>1048</v>
      </c>
      <c r="L1140" s="2" t="s">
        <v>3489</v>
      </c>
      <c r="M1140" s="2" t="s">
        <v>3489</v>
      </c>
      <c r="N1140" s="2" t="s">
        <v>3489</v>
      </c>
      <c r="O1140" s="2" t="s">
        <v>1098</v>
      </c>
      <c r="P1140" s="2" t="str">
        <f t="shared" si="34"/>
        <v>A-Onsite</v>
      </c>
      <c r="Q1140" s="2" t="str">
        <f t="shared" si="35"/>
        <v>A-S2_Onsite</v>
      </c>
      <c r="R1140" s="2" t="s">
        <v>3476</v>
      </c>
      <c r="S1140" s="2" t="s">
        <v>1041</v>
      </c>
      <c r="T1140" s="21" t="s">
        <v>3693</v>
      </c>
    </row>
    <row r="1141" spans="1:20" x14ac:dyDescent="0.3">
      <c r="A1141" s="21" t="s">
        <v>1832</v>
      </c>
      <c r="B1141" s="21" t="s">
        <v>1054</v>
      </c>
      <c r="C1141" s="21" t="s">
        <v>1833</v>
      </c>
      <c r="D1141" s="21" t="s">
        <v>1834</v>
      </c>
      <c r="E1141" s="2" t="s">
        <v>1835</v>
      </c>
      <c r="F1141" s="21" t="s">
        <v>3690</v>
      </c>
      <c r="G1141" s="21" t="s">
        <v>1593</v>
      </c>
      <c r="H1141" s="21" t="s">
        <v>3691</v>
      </c>
      <c r="I1141" s="21" t="s">
        <v>5717</v>
      </c>
      <c r="J1141" s="2" t="s">
        <v>3692</v>
      </c>
      <c r="K1141" s="22" t="s">
        <v>1610</v>
      </c>
      <c r="L1141" s="2" t="s">
        <v>1075</v>
      </c>
      <c r="M1141" s="2" t="s">
        <v>1059</v>
      </c>
      <c r="N1141" s="2" t="s">
        <v>1076</v>
      </c>
      <c r="O1141" s="2" t="s">
        <v>1040</v>
      </c>
      <c r="P1141" s="2" t="str">
        <f t="shared" si="34"/>
        <v>P-Onsite</v>
      </c>
      <c r="Q1141" s="2" t="str">
        <f t="shared" si="35"/>
        <v>P-S2_Onsite</v>
      </c>
      <c r="R1141" s="2" t="s">
        <v>3476</v>
      </c>
      <c r="S1141" s="2" t="s">
        <v>1041</v>
      </c>
      <c r="T1141" s="21" t="s">
        <v>3693</v>
      </c>
    </row>
    <row r="1142" spans="1:20" x14ac:dyDescent="0.3">
      <c r="A1142" s="21" t="s">
        <v>1832</v>
      </c>
      <c r="B1142" s="21" t="s">
        <v>1054</v>
      </c>
      <c r="C1142" s="21" t="s">
        <v>1833</v>
      </c>
      <c r="D1142" s="21" t="s">
        <v>1834</v>
      </c>
      <c r="E1142" s="2" t="s">
        <v>1835</v>
      </c>
      <c r="F1142" s="21" t="s">
        <v>3698</v>
      </c>
      <c r="G1142" s="21" t="s">
        <v>1613</v>
      </c>
      <c r="H1142" s="21" t="s">
        <v>3699</v>
      </c>
      <c r="I1142" s="21" t="s">
        <v>5718</v>
      </c>
      <c r="J1142" s="2" t="s">
        <v>3479</v>
      </c>
      <c r="K1142" s="22" t="s">
        <v>1038</v>
      </c>
      <c r="L1142" s="2" t="s">
        <v>1075</v>
      </c>
      <c r="M1142" s="2" t="s">
        <v>1059</v>
      </c>
      <c r="N1142" s="2" t="s">
        <v>1076</v>
      </c>
      <c r="O1142" s="2" t="s">
        <v>1040</v>
      </c>
      <c r="P1142" s="2" t="str">
        <f t="shared" si="34"/>
        <v>P-Onsite</v>
      </c>
      <c r="Q1142" s="2" t="str">
        <f t="shared" si="35"/>
        <v>P-S2_Onsite</v>
      </c>
      <c r="R1142" s="2" t="s">
        <v>3476</v>
      </c>
      <c r="S1142" s="2" t="s">
        <v>1041</v>
      </c>
      <c r="T1142" s="21" t="s">
        <v>3693</v>
      </c>
    </row>
    <row r="1143" spans="1:20" x14ac:dyDescent="0.3">
      <c r="A1143" s="21" t="s">
        <v>1832</v>
      </c>
      <c r="B1143" s="21" t="s">
        <v>1054</v>
      </c>
      <c r="C1143" s="21" t="s">
        <v>1833</v>
      </c>
      <c r="D1143" s="21" t="s">
        <v>1834</v>
      </c>
      <c r="E1143" s="2" t="s">
        <v>1835</v>
      </c>
      <c r="F1143" s="21" t="s">
        <v>3700</v>
      </c>
      <c r="G1143" s="21" t="s">
        <v>1631</v>
      </c>
      <c r="H1143" s="21" t="s">
        <v>3701</v>
      </c>
      <c r="I1143" s="21" t="s">
        <v>5719</v>
      </c>
      <c r="J1143" s="2" t="s">
        <v>3475</v>
      </c>
      <c r="K1143" s="22" t="s">
        <v>1048</v>
      </c>
      <c r="L1143" s="2" t="s">
        <v>1075</v>
      </c>
      <c r="M1143" s="2" t="s">
        <v>1059</v>
      </c>
      <c r="N1143" s="2" t="s">
        <v>1076</v>
      </c>
      <c r="O1143" s="2" t="s">
        <v>1040</v>
      </c>
      <c r="P1143" s="2" t="str">
        <f t="shared" si="34"/>
        <v>P-Onsite</v>
      </c>
      <c r="Q1143" s="2" t="str">
        <f t="shared" si="35"/>
        <v>P-S2_Onsite</v>
      </c>
      <c r="R1143" s="2" t="s">
        <v>3476</v>
      </c>
      <c r="S1143" s="2" t="s">
        <v>1041</v>
      </c>
      <c r="T1143" s="21" t="s">
        <v>3693</v>
      </c>
    </row>
    <row r="1144" spans="1:20" x14ac:dyDescent="0.3">
      <c r="A1144" s="21" t="s">
        <v>1838</v>
      </c>
      <c r="B1144" s="21" t="s">
        <v>1054</v>
      </c>
      <c r="C1144" s="21" t="s">
        <v>1839</v>
      </c>
      <c r="D1144" s="21" t="s">
        <v>1840</v>
      </c>
      <c r="E1144" s="2" t="s">
        <v>1841</v>
      </c>
      <c r="F1144" s="21" t="s">
        <v>3690</v>
      </c>
      <c r="G1144" s="21" t="s">
        <v>1593</v>
      </c>
      <c r="H1144" s="21" t="s">
        <v>3691</v>
      </c>
      <c r="I1144" s="21" t="s">
        <v>5720</v>
      </c>
      <c r="J1144" s="2" t="s">
        <v>3692</v>
      </c>
      <c r="K1144" s="22" t="s">
        <v>1610</v>
      </c>
      <c r="L1144" s="2" t="s">
        <v>1101</v>
      </c>
      <c r="M1144" s="2" t="s">
        <v>1059</v>
      </c>
      <c r="N1144" s="2" t="s">
        <v>1102</v>
      </c>
      <c r="O1144" s="2" t="s">
        <v>1040</v>
      </c>
      <c r="P1144" s="2" t="str">
        <f t="shared" si="34"/>
        <v>P-Onsite</v>
      </c>
      <c r="Q1144" s="2" t="str">
        <f t="shared" si="35"/>
        <v>P-S2_Onsite</v>
      </c>
      <c r="R1144" s="2" t="s">
        <v>3476</v>
      </c>
      <c r="S1144" s="2" t="s">
        <v>1041</v>
      </c>
      <c r="T1144" s="21" t="s">
        <v>3693</v>
      </c>
    </row>
    <row r="1145" spans="1:20" x14ac:dyDescent="0.3">
      <c r="A1145" s="21" t="s">
        <v>1838</v>
      </c>
      <c r="B1145" s="21" t="s">
        <v>1054</v>
      </c>
      <c r="C1145" s="21" t="s">
        <v>1839</v>
      </c>
      <c r="D1145" s="21" t="s">
        <v>1840</v>
      </c>
      <c r="E1145" s="2" t="s">
        <v>1841</v>
      </c>
      <c r="F1145" s="21" t="s">
        <v>3700</v>
      </c>
      <c r="G1145" s="21" t="s">
        <v>1631</v>
      </c>
      <c r="H1145" s="21" t="s">
        <v>3701</v>
      </c>
      <c r="I1145" s="21" t="s">
        <v>5721</v>
      </c>
      <c r="J1145" s="2" t="s">
        <v>3475</v>
      </c>
      <c r="K1145" s="22" t="s">
        <v>1048</v>
      </c>
      <c r="L1145" s="2" t="s">
        <v>1101</v>
      </c>
      <c r="M1145" s="2" t="s">
        <v>1059</v>
      </c>
      <c r="N1145" s="2" t="s">
        <v>1102</v>
      </c>
      <c r="O1145" s="2" t="s">
        <v>1040</v>
      </c>
      <c r="P1145" s="2" t="str">
        <f t="shared" si="34"/>
        <v>P-Onsite</v>
      </c>
      <c r="Q1145" s="2" t="str">
        <f t="shared" si="35"/>
        <v>P-S2_Onsite</v>
      </c>
      <c r="R1145" s="2" t="s">
        <v>3476</v>
      </c>
      <c r="S1145" s="2" t="s">
        <v>1041</v>
      </c>
      <c r="T1145" s="21" t="s">
        <v>3693</v>
      </c>
    </row>
    <row r="1146" spans="1:20" x14ac:dyDescent="0.3">
      <c r="A1146" s="21" t="s">
        <v>1845</v>
      </c>
      <c r="B1146" s="21" t="s">
        <v>1054</v>
      </c>
      <c r="C1146" s="21" t="s">
        <v>1846</v>
      </c>
      <c r="D1146" s="21" t="s">
        <v>1847</v>
      </c>
      <c r="E1146" s="2" t="s">
        <v>1848</v>
      </c>
      <c r="F1146" s="21" t="s">
        <v>3690</v>
      </c>
      <c r="G1146" s="21" t="s">
        <v>1593</v>
      </c>
      <c r="H1146" s="21" t="s">
        <v>3691</v>
      </c>
      <c r="I1146" s="21" t="s">
        <v>5722</v>
      </c>
      <c r="J1146" s="2" t="s">
        <v>3692</v>
      </c>
      <c r="K1146" s="22" t="s">
        <v>1610</v>
      </c>
      <c r="L1146" s="2" t="s">
        <v>1164</v>
      </c>
      <c r="M1146" s="2" t="s">
        <v>1059</v>
      </c>
      <c r="N1146" s="2" t="s">
        <v>1165</v>
      </c>
      <c r="O1146" s="2" t="s">
        <v>1040</v>
      </c>
      <c r="P1146" s="2" t="str">
        <f t="shared" si="34"/>
        <v>P-Onsite</v>
      </c>
      <c r="Q1146" s="2" t="str">
        <f t="shared" si="35"/>
        <v>P-S2_Onsite</v>
      </c>
      <c r="R1146" s="2" t="s">
        <v>3476</v>
      </c>
      <c r="S1146" s="2" t="s">
        <v>1041</v>
      </c>
      <c r="T1146" s="21" t="s">
        <v>3693</v>
      </c>
    </row>
    <row r="1147" spans="1:20" x14ac:dyDescent="0.3">
      <c r="A1147" s="21" t="s">
        <v>1845</v>
      </c>
      <c r="B1147" s="21" t="s">
        <v>1054</v>
      </c>
      <c r="C1147" s="21" t="s">
        <v>1846</v>
      </c>
      <c r="D1147" s="21" t="s">
        <v>1847</v>
      </c>
      <c r="E1147" s="2" t="s">
        <v>1848</v>
      </c>
      <c r="F1147" s="21" t="s">
        <v>3694</v>
      </c>
      <c r="G1147" s="21" t="s">
        <v>1598</v>
      </c>
      <c r="H1147" s="21" t="s">
        <v>3695</v>
      </c>
      <c r="I1147" s="21" t="s">
        <v>5723</v>
      </c>
      <c r="J1147" s="2" t="s">
        <v>3481</v>
      </c>
      <c r="K1147" s="22" t="s">
        <v>1048</v>
      </c>
      <c r="L1147" s="2" t="s">
        <v>1164</v>
      </c>
      <c r="M1147" s="2" t="s">
        <v>1059</v>
      </c>
      <c r="N1147" s="2" t="s">
        <v>1165</v>
      </c>
      <c r="O1147" s="2" t="s">
        <v>1040</v>
      </c>
      <c r="P1147" s="2" t="str">
        <f t="shared" si="34"/>
        <v>P-Onsite</v>
      </c>
      <c r="Q1147" s="2" t="str">
        <f t="shared" si="35"/>
        <v>P-S2_Onsite</v>
      </c>
      <c r="R1147" s="2" t="s">
        <v>3476</v>
      </c>
      <c r="S1147" s="2" t="s">
        <v>1041</v>
      </c>
      <c r="T1147" s="21" t="s">
        <v>3693</v>
      </c>
    </row>
    <row r="1148" spans="1:20" x14ac:dyDescent="0.3">
      <c r="A1148" s="21" t="s">
        <v>1845</v>
      </c>
      <c r="B1148" s="21" t="s">
        <v>1054</v>
      </c>
      <c r="C1148" s="21" t="s">
        <v>1846</v>
      </c>
      <c r="D1148" s="21" t="s">
        <v>1847</v>
      </c>
      <c r="E1148" s="2" t="s">
        <v>1848</v>
      </c>
      <c r="F1148" s="21" t="s">
        <v>3696</v>
      </c>
      <c r="G1148" s="21" t="s">
        <v>1606</v>
      </c>
      <c r="H1148" s="21" t="s">
        <v>3697</v>
      </c>
      <c r="I1148" s="21" t="s">
        <v>5724</v>
      </c>
      <c r="J1148" s="2" t="s">
        <v>3484</v>
      </c>
      <c r="K1148" s="22" t="s">
        <v>1038</v>
      </c>
      <c r="L1148" s="2" t="s">
        <v>1164</v>
      </c>
      <c r="M1148" s="2" t="s">
        <v>1059</v>
      </c>
      <c r="N1148" s="2" t="s">
        <v>1165</v>
      </c>
      <c r="O1148" s="2" t="s">
        <v>1040</v>
      </c>
      <c r="P1148" s="2" t="str">
        <f t="shared" si="34"/>
        <v>P-Onsite</v>
      </c>
      <c r="Q1148" s="2" t="str">
        <f t="shared" si="35"/>
        <v>P-S2_Onsite</v>
      </c>
      <c r="R1148" s="2" t="s">
        <v>3476</v>
      </c>
      <c r="S1148" s="2" t="s">
        <v>1041</v>
      </c>
      <c r="T1148" s="21" t="s">
        <v>3693</v>
      </c>
    </row>
    <row r="1149" spans="1:20" x14ac:dyDescent="0.3">
      <c r="A1149" s="21" t="s">
        <v>1845</v>
      </c>
      <c r="B1149" s="21" t="s">
        <v>1054</v>
      </c>
      <c r="C1149" s="21" t="s">
        <v>1846</v>
      </c>
      <c r="D1149" s="21" t="s">
        <v>1847</v>
      </c>
      <c r="E1149" s="2" t="s">
        <v>1848</v>
      </c>
      <c r="F1149" s="21" t="s">
        <v>3700</v>
      </c>
      <c r="G1149" s="21" t="s">
        <v>1631</v>
      </c>
      <c r="H1149" s="21" t="s">
        <v>3701</v>
      </c>
      <c r="I1149" s="21" t="s">
        <v>5725</v>
      </c>
      <c r="J1149" s="2" t="s">
        <v>3475</v>
      </c>
      <c r="K1149" s="22" t="s">
        <v>1048</v>
      </c>
      <c r="L1149" s="2" t="s">
        <v>1164</v>
      </c>
      <c r="M1149" s="2" t="s">
        <v>1059</v>
      </c>
      <c r="N1149" s="2" t="s">
        <v>1165</v>
      </c>
      <c r="O1149" s="2" t="s">
        <v>1040</v>
      </c>
      <c r="P1149" s="2" t="str">
        <f t="shared" si="34"/>
        <v>P-Onsite</v>
      </c>
      <c r="Q1149" s="2" t="str">
        <f t="shared" si="35"/>
        <v>P-S2_Onsite</v>
      </c>
      <c r="R1149" s="2" t="s">
        <v>3476</v>
      </c>
      <c r="S1149" s="2" t="s">
        <v>1041</v>
      </c>
      <c r="T1149" s="21" t="s">
        <v>3693</v>
      </c>
    </row>
    <row r="1150" spans="1:20" x14ac:dyDescent="0.3">
      <c r="A1150" s="21" t="s">
        <v>3814</v>
      </c>
      <c r="B1150" s="21" t="s">
        <v>1054</v>
      </c>
      <c r="C1150" s="21" t="s">
        <v>3815</v>
      </c>
      <c r="D1150" s="21" t="s">
        <v>3816</v>
      </c>
      <c r="E1150" s="2" t="s">
        <v>3817</v>
      </c>
      <c r="F1150" s="21" t="s">
        <v>3690</v>
      </c>
      <c r="G1150" s="21" t="s">
        <v>1593</v>
      </c>
      <c r="H1150" s="21" t="s">
        <v>3691</v>
      </c>
      <c r="I1150" s="21" t="s">
        <v>5726</v>
      </c>
      <c r="J1150" s="2" t="s">
        <v>3692</v>
      </c>
      <c r="K1150" s="22" t="s">
        <v>1610</v>
      </c>
      <c r="L1150" s="2" t="s">
        <v>1101</v>
      </c>
      <c r="M1150" s="2" t="s">
        <v>1059</v>
      </c>
      <c r="N1150" s="2" t="s">
        <v>1102</v>
      </c>
      <c r="O1150" s="2" t="s">
        <v>1040</v>
      </c>
      <c r="P1150" s="2" t="str">
        <f t="shared" si="34"/>
        <v>P-Onsite</v>
      </c>
      <c r="Q1150" s="2" t="str">
        <f t="shared" si="35"/>
        <v>P-S2_Onsite</v>
      </c>
      <c r="R1150" s="2" t="s">
        <v>3476</v>
      </c>
      <c r="S1150" s="2" t="s">
        <v>1041</v>
      </c>
      <c r="T1150" s="21" t="s">
        <v>3693</v>
      </c>
    </row>
    <row r="1151" spans="1:20" x14ac:dyDescent="0.3">
      <c r="A1151" s="21" t="s">
        <v>3814</v>
      </c>
      <c r="B1151" s="21" t="s">
        <v>1054</v>
      </c>
      <c r="C1151" s="21" t="s">
        <v>3815</v>
      </c>
      <c r="D1151" s="21" t="s">
        <v>3816</v>
      </c>
      <c r="E1151" s="2" t="s">
        <v>3817</v>
      </c>
      <c r="F1151" s="21" t="s">
        <v>3694</v>
      </c>
      <c r="G1151" s="21" t="s">
        <v>1598</v>
      </c>
      <c r="H1151" s="21" t="s">
        <v>3695</v>
      </c>
      <c r="I1151" s="21" t="s">
        <v>5727</v>
      </c>
      <c r="J1151" s="2" t="s">
        <v>3481</v>
      </c>
      <c r="K1151" s="22" t="s">
        <v>1048</v>
      </c>
      <c r="L1151" s="2" t="s">
        <v>1101</v>
      </c>
      <c r="M1151" s="2" t="s">
        <v>1059</v>
      </c>
      <c r="N1151" s="2" t="s">
        <v>1102</v>
      </c>
      <c r="O1151" s="2" t="s">
        <v>1040</v>
      </c>
      <c r="P1151" s="2" t="str">
        <f t="shared" si="34"/>
        <v>P-Onsite</v>
      </c>
      <c r="Q1151" s="2" t="str">
        <f t="shared" si="35"/>
        <v>P-S2_Onsite</v>
      </c>
      <c r="R1151" s="2" t="s">
        <v>3476</v>
      </c>
      <c r="S1151" s="2" t="s">
        <v>1041</v>
      </c>
      <c r="T1151" s="21" t="s">
        <v>3693</v>
      </c>
    </row>
    <row r="1152" spans="1:20" x14ac:dyDescent="0.3">
      <c r="A1152" s="21" t="s">
        <v>3814</v>
      </c>
      <c r="B1152" s="21" t="s">
        <v>1054</v>
      </c>
      <c r="C1152" s="21" t="s">
        <v>3815</v>
      </c>
      <c r="D1152" s="21" t="s">
        <v>3816</v>
      </c>
      <c r="E1152" s="2" t="s">
        <v>3817</v>
      </c>
      <c r="F1152" s="21" t="s">
        <v>3696</v>
      </c>
      <c r="G1152" s="21" t="s">
        <v>1606</v>
      </c>
      <c r="H1152" s="21" t="s">
        <v>3697</v>
      </c>
      <c r="I1152" s="21" t="s">
        <v>5728</v>
      </c>
      <c r="J1152" s="2" t="s">
        <v>3484</v>
      </c>
      <c r="K1152" s="22" t="s">
        <v>1038</v>
      </c>
      <c r="L1152" s="2" t="s">
        <v>1101</v>
      </c>
      <c r="M1152" s="2" t="s">
        <v>1059</v>
      </c>
      <c r="N1152" s="2" t="s">
        <v>1102</v>
      </c>
      <c r="O1152" s="2" t="s">
        <v>1040</v>
      </c>
      <c r="P1152" s="2" t="str">
        <f t="shared" si="34"/>
        <v>P-Onsite</v>
      </c>
      <c r="Q1152" s="2" t="str">
        <f t="shared" si="35"/>
        <v>P-S2_Onsite</v>
      </c>
      <c r="R1152" s="2" t="s">
        <v>3476</v>
      </c>
      <c r="S1152" s="2" t="s">
        <v>1041</v>
      </c>
      <c r="T1152" s="21" t="s">
        <v>3693</v>
      </c>
    </row>
    <row r="1153" spans="1:20" x14ac:dyDescent="0.3">
      <c r="A1153" s="21" t="s">
        <v>3814</v>
      </c>
      <c r="B1153" s="21" t="s">
        <v>1054</v>
      </c>
      <c r="C1153" s="21" t="s">
        <v>3815</v>
      </c>
      <c r="D1153" s="21" t="s">
        <v>3816</v>
      </c>
      <c r="E1153" s="2" t="s">
        <v>3817</v>
      </c>
      <c r="F1153" s="21" t="s">
        <v>3698</v>
      </c>
      <c r="G1153" s="21" t="s">
        <v>1613</v>
      </c>
      <c r="H1153" s="21" t="s">
        <v>3699</v>
      </c>
      <c r="I1153" s="21" t="s">
        <v>5729</v>
      </c>
      <c r="J1153" s="2" t="s">
        <v>3479</v>
      </c>
      <c r="K1153" s="22" t="s">
        <v>1038</v>
      </c>
      <c r="L1153" s="2" t="s">
        <v>1101</v>
      </c>
      <c r="M1153" s="2" t="s">
        <v>1059</v>
      </c>
      <c r="N1153" s="2" t="s">
        <v>1102</v>
      </c>
      <c r="O1153" s="2" t="s">
        <v>1040</v>
      </c>
      <c r="P1153" s="2" t="str">
        <f t="shared" si="34"/>
        <v>P-Onsite</v>
      </c>
      <c r="Q1153" s="2" t="str">
        <f t="shared" si="35"/>
        <v>P-S2_Onsite</v>
      </c>
      <c r="R1153" s="2" t="s">
        <v>3476</v>
      </c>
      <c r="S1153" s="2" t="s">
        <v>1041</v>
      </c>
      <c r="T1153" s="21" t="s">
        <v>3693</v>
      </c>
    </row>
    <row r="1154" spans="1:20" x14ac:dyDescent="0.3">
      <c r="A1154" s="21" t="s">
        <v>3814</v>
      </c>
      <c r="B1154" s="21" t="s">
        <v>1054</v>
      </c>
      <c r="C1154" s="21" t="s">
        <v>3815</v>
      </c>
      <c r="D1154" s="21" t="s">
        <v>3816</v>
      </c>
      <c r="E1154" s="2" t="s">
        <v>3817</v>
      </c>
      <c r="F1154" s="21" t="s">
        <v>3700</v>
      </c>
      <c r="G1154" s="21" t="s">
        <v>1631</v>
      </c>
      <c r="H1154" s="21" t="s">
        <v>3701</v>
      </c>
      <c r="I1154" s="21" t="s">
        <v>5730</v>
      </c>
      <c r="J1154" s="2" t="s">
        <v>3475</v>
      </c>
      <c r="K1154" s="22" t="s">
        <v>1048</v>
      </c>
      <c r="L1154" s="2" t="s">
        <v>1101</v>
      </c>
      <c r="M1154" s="2" t="s">
        <v>1059</v>
      </c>
      <c r="N1154" s="2" t="s">
        <v>1102</v>
      </c>
      <c r="O1154" s="2" t="s">
        <v>1040</v>
      </c>
      <c r="P1154" s="2" t="str">
        <f t="shared" si="34"/>
        <v>P-Onsite</v>
      </c>
      <c r="Q1154" s="2" t="str">
        <f t="shared" si="35"/>
        <v>P-S2_Onsite</v>
      </c>
      <c r="R1154" s="2" t="s">
        <v>3476</v>
      </c>
      <c r="S1154" s="2" t="s">
        <v>1041</v>
      </c>
      <c r="T1154" s="21" t="s">
        <v>3693</v>
      </c>
    </row>
    <row r="1155" spans="1:20" x14ac:dyDescent="0.3">
      <c r="A1155" s="21" t="s">
        <v>3818</v>
      </c>
      <c r="B1155" s="21" t="s">
        <v>1054</v>
      </c>
      <c r="C1155" s="21" t="s">
        <v>3819</v>
      </c>
      <c r="D1155" s="21" t="s">
        <v>3820</v>
      </c>
      <c r="E1155" s="2" t="s">
        <v>3821</v>
      </c>
      <c r="F1155" s="21" t="s">
        <v>3690</v>
      </c>
      <c r="G1155" s="21" t="s">
        <v>1593</v>
      </c>
      <c r="H1155" s="21" t="s">
        <v>3691</v>
      </c>
      <c r="I1155" s="21" t="s">
        <v>5731</v>
      </c>
      <c r="J1155" s="2" t="s">
        <v>3692</v>
      </c>
      <c r="K1155" s="22" t="s">
        <v>1610</v>
      </c>
      <c r="L1155" s="2" t="s">
        <v>1101</v>
      </c>
      <c r="M1155" s="2" t="s">
        <v>1059</v>
      </c>
      <c r="N1155" s="2" t="s">
        <v>1102</v>
      </c>
      <c r="O1155" s="2" t="s">
        <v>1040</v>
      </c>
      <c r="P1155" s="2" t="str">
        <f t="shared" ref="P1155:P1218" si="36">CONCATENATE(LEFT(O1155,1),"-",B1155)</f>
        <v>P-Onsite</v>
      </c>
      <c r="Q1155" s="2" t="str">
        <f t="shared" ref="Q1155:Q1218" si="37">CONCATENATE(LEFT($O1155,1),"-",RIGHT($F1155,9))</f>
        <v>P-S2_Onsite</v>
      </c>
      <c r="R1155" s="2" t="s">
        <v>3476</v>
      </c>
      <c r="S1155" s="2" t="s">
        <v>1041</v>
      </c>
      <c r="T1155" s="21" t="s">
        <v>3693</v>
      </c>
    </row>
    <row r="1156" spans="1:20" x14ac:dyDescent="0.3">
      <c r="A1156" s="21" t="s">
        <v>3818</v>
      </c>
      <c r="B1156" s="21" t="s">
        <v>1054</v>
      </c>
      <c r="C1156" s="21" t="s">
        <v>3819</v>
      </c>
      <c r="D1156" s="21" t="s">
        <v>3820</v>
      </c>
      <c r="E1156" s="2" t="s">
        <v>3821</v>
      </c>
      <c r="F1156" s="21" t="s">
        <v>3694</v>
      </c>
      <c r="G1156" s="21" t="s">
        <v>1598</v>
      </c>
      <c r="H1156" s="21" t="s">
        <v>3695</v>
      </c>
      <c r="I1156" s="21" t="s">
        <v>5732</v>
      </c>
      <c r="J1156" s="2" t="s">
        <v>3481</v>
      </c>
      <c r="K1156" s="22" t="s">
        <v>1048</v>
      </c>
      <c r="L1156" s="2" t="s">
        <v>1101</v>
      </c>
      <c r="M1156" s="2" t="s">
        <v>1059</v>
      </c>
      <c r="N1156" s="2" t="s">
        <v>1102</v>
      </c>
      <c r="O1156" s="2" t="s">
        <v>1040</v>
      </c>
      <c r="P1156" s="2" t="str">
        <f t="shared" si="36"/>
        <v>P-Onsite</v>
      </c>
      <c r="Q1156" s="2" t="str">
        <f t="shared" si="37"/>
        <v>P-S2_Onsite</v>
      </c>
      <c r="R1156" s="2" t="s">
        <v>3476</v>
      </c>
      <c r="S1156" s="2" t="s">
        <v>1041</v>
      </c>
      <c r="T1156" s="21" t="s">
        <v>3693</v>
      </c>
    </row>
    <row r="1157" spans="1:20" x14ac:dyDescent="0.3">
      <c r="A1157" s="21" t="s">
        <v>3818</v>
      </c>
      <c r="B1157" s="21" t="s">
        <v>1054</v>
      </c>
      <c r="C1157" s="21" t="s">
        <v>3819</v>
      </c>
      <c r="D1157" s="21" t="s">
        <v>3820</v>
      </c>
      <c r="E1157" s="2" t="s">
        <v>3821</v>
      </c>
      <c r="F1157" s="21" t="s">
        <v>3696</v>
      </c>
      <c r="G1157" s="21" t="s">
        <v>1606</v>
      </c>
      <c r="H1157" s="21" t="s">
        <v>3697</v>
      </c>
      <c r="I1157" s="21" t="s">
        <v>5733</v>
      </c>
      <c r="J1157" s="2" t="s">
        <v>3484</v>
      </c>
      <c r="K1157" s="22" t="s">
        <v>1038</v>
      </c>
      <c r="L1157" s="2" t="s">
        <v>1101</v>
      </c>
      <c r="M1157" s="2" t="s">
        <v>1059</v>
      </c>
      <c r="N1157" s="2" t="s">
        <v>1102</v>
      </c>
      <c r="O1157" s="2" t="s">
        <v>1040</v>
      </c>
      <c r="P1157" s="2" t="str">
        <f t="shared" si="36"/>
        <v>P-Onsite</v>
      </c>
      <c r="Q1157" s="2" t="str">
        <f t="shared" si="37"/>
        <v>P-S2_Onsite</v>
      </c>
      <c r="R1157" s="2" t="s">
        <v>3476</v>
      </c>
      <c r="S1157" s="2" t="s">
        <v>1041</v>
      </c>
      <c r="T1157" s="21" t="s">
        <v>3693</v>
      </c>
    </row>
    <row r="1158" spans="1:20" x14ac:dyDescent="0.3">
      <c r="A1158" s="21" t="s">
        <v>3818</v>
      </c>
      <c r="B1158" s="21" t="s">
        <v>1054</v>
      </c>
      <c r="C1158" s="21" t="s">
        <v>3819</v>
      </c>
      <c r="D1158" s="21" t="s">
        <v>3820</v>
      </c>
      <c r="E1158" s="2" t="s">
        <v>3821</v>
      </c>
      <c r="F1158" s="21" t="s">
        <v>3698</v>
      </c>
      <c r="G1158" s="21" t="s">
        <v>1613</v>
      </c>
      <c r="H1158" s="21" t="s">
        <v>3699</v>
      </c>
      <c r="I1158" s="21" t="s">
        <v>5734</v>
      </c>
      <c r="J1158" s="2" t="s">
        <v>3479</v>
      </c>
      <c r="K1158" s="22" t="s">
        <v>1038</v>
      </c>
      <c r="L1158" s="2" t="s">
        <v>1101</v>
      </c>
      <c r="M1158" s="2" t="s">
        <v>1059</v>
      </c>
      <c r="N1158" s="2" t="s">
        <v>1102</v>
      </c>
      <c r="O1158" s="2" t="s">
        <v>1040</v>
      </c>
      <c r="P1158" s="2" t="str">
        <f t="shared" si="36"/>
        <v>P-Onsite</v>
      </c>
      <c r="Q1158" s="2" t="str">
        <f t="shared" si="37"/>
        <v>P-S2_Onsite</v>
      </c>
      <c r="R1158" s="2" t="s">
        <v>3476</v>
      </c>
      <c r="S1158" s="2" t="s">
        <v>1041</v>
      </c>
      <c r="T1158" s="21" t="s">
        <v>3693</v>
      </c>
    </row>
    <row r="1159" spans="1:20" x14ac:dyDescent="0.3">
      <c r="A1159" s="21" t="s">
        <v>3818</v>
      </c>
      <c r="B1159" s="21" t="s">
        <v>1054</v>
      </c>
      <c r="C1159" s="21" t="s">
        <v>3819</v>
      </c>
      <c r="D1159" s="21" t="s">
        <v>3820</v>
      </c>
      <c r="E1159" s="2" t="s">
        <v>3821</v>
      </c>
      <c r="F1159" s="21" t="s">
        <v>3700</v>
      </c>
      <c r="G1159" s="21" t="s">
        <v>1631</v>
      </c>
      <c r="H1159" s="21" t="s">
        <v>3701</v>
      </c>
      <c r="I1159" s="21" t="s">
        <v>5735</v>
      </c>
      <c r="J1159" s="2" t="s">
        <v>3475</v>
      </c>
      <c r="K1159" s="22" t="s">
        <v>1048</v>
      </c>
      <c r="L1159" s="2" t="s">
        <v>1101</v>
      </c>
      <c r="M1159" s="2" t="s">
        <v>1059</v>
      </c>
      <c r="N1159" s="2" t="s">
        <v>1102</v>
      </c>
      <c r="O1159" s="2" t="s">
        <v>1040</v>
      </c>
      <c r="P1159" s="2" t="str">
        <f t="shared" si="36"/>
        <v>P-Onsite</v>
      </c>
      <c r="Q1159" s="2" t="str">
        <f t="shared" si="37"/>
        <v>P-S2_Onsite</v>
      </c>
      <c r="R1159" s="2" t="s">
        <v>3476</v>
      </c>
      <c r="S1159" s="2" t="s">
        <v>1041</v>
      </c>
      <c r="T1159" s="21" t="s">
        <v>3693</v>
      </c>
    </row>
    <row r="1160" spans="1:20" x14ac:dyDescent="0.3">
      <c r="A1160" s="21" t="s">
        <v>1850</v>
      </c>
      <c r="B1160" s="21" t="s">
        <v>1054</v>
      </c>
      <c r="C1160" s="21" t="s">
        <v>1851</v>
      </c>
      <c r="D1160" s="21" t="s">
        <v>1852</v>
      </c>
      <c r="E1160" s="2" t="s">
        <v>1853</v>
      </c>
      <c r="F1160" s="21" t="s">
        <v>3696</v>
      </c>
      <c r="G1160" s="21" t="s">
        <v>1606</v>
      </c>
      <c r="H1160" s="21" t="s">
        <v>3697</v>
      </c>
      <c r="I1160" s="21" t="s">
        <v>5736</v>
      </c>
      <c r="J1160" s="2" t="s">
        <v>3484</v>
      </c>
      <c r="K1160" s="22" t="s">
        <v>1038</v>
      </c>
      <c r="L1160" s="2" t="s">
        <v>1150</v>
      </c>
      <c r="M1160" s="2" t="s">
        <v>1059</v>
      </c>
      <c r="N1160" s="2" t="s">
        <v>1151</v>
      </c>
      <c r="O1160" s="2" t="s">
        <v>1040</v>
      </c>
      <c r="P1160" s="2" t="str">
        <f t="shared" si="36"/>
        <v>P-Onsite</v>
      </c>
      <c r="Q1160" s="2" t="str">
        <f t="shared" si="37"/>
        <v>P-S2_Onsite</v>
      </c>
      <c r="R1160" s="2" t="s">
        <v>3476</v>
      </c>
      <c r="S1160" s="2" t="s">
        <v>1041</v>
      </c>
      <c r="T1160" s="21" t="s">
        <v>3693</v>
      </c>
    </row>
    <row r="1161" spans="1:20" x14ac:dyDescent="0.3">
      <c r="A1161" s="21" t="s">
        <v>1850</v>
      </c>
      <c r="B1161" s="21" t="s">
        <v>1054</v>
      </c>
      <c r="C1161" s="21" t="s">
        <v>1851</v>
      </c>
      <c r="D1161" s="21" t="s">
        <v>1852</v>
      </c>
      <c r="E1161" s="2" t="s">
        <v>1853</v>
      </c>
      <c r="F1161" s="21" t="s">
        <v>3698</v>
      </c>
      <c r="G1161" s="21" t="s">
        <v>1613</v>
      </c>
      <c r="H1161" s="21" t="s">
        <v>3699</v>
      </c>
      <c r="I1161" s="21" t="s">
        <v>5737</v>
      </c>
      <c r="J1161" s="2" t="s">
        <v>3479</v>
      </c>
      <c r="K1161" s="22" t="s">
        <v>1038</v>
      </c>
      <c r="L1161" s="2" t="s">
        <v>1150</v>
      </c>
      <c r="M1161" s="2" t="s">
        <v>1059</v>
      </c>
      <c r="N1161" s="2" t="s">
        <v>1151</v>
      </c>
      <c r="O1161" s="2" t="s">
        <v>1040</v>
      </c>
      <c r="P1161" s="2" t="str">
        <f t="shared" si="36"/>
        <v>P-Onsite</v>
      </c>
      <c r="Q1161" s="2" t="str">
        <f t="shared" si="37"/>
        <v>P-S2_Onsite</v>
      </c>
      <c r="R1161" s="2" t="s">
        <v>3476</v>
      </c>
      <c r="S1161" s="2" t="s">
        <v>1041</v>
      </c>
      <c r="T1161" s="21" t="s">
        <v>3693</v>
      </c>
    </row>
    <row r="1162" spans="1:20" x14ac:dyDescent="0.3">
      <c r="A1162" s="21" t="s">
        <v>1850</v>
      </c>
      <c r="B1162" s="21" t="s">
        <v>1054</v>
      </c>
      <c r="C1162" s="21" t="s">
        <v>1851</v>
      </c>
      <c r="D1162" s="21" t="s">
        <v>1852</v>
      </c>
      <c r="E1162" s="2" t="s">
        <v>1853</v>
      </c>
      <c r="F1162" s="21" t="s">
        <v>3700</v>
      </c>
      <c r="G1162" s="21" t="s">
        <v>1631</v>
      </c>
      <c r="H1162" s="21" t="s">
        <v>3701</v>
      </c>
      <c r="I1162" s="21" t="s">
        <v>5738</v>
      </c>
      <c r="J1162" s="2" t="s">
        <v>3475</v>
      </c>
      <c r="K1162" s="22" t="s">
        <v>1048</v>
      </c>
      <c r="L1162" s="2" t="s">
        <v>1150</v>
      </c>
      <c r="M1162" s="2" t="s">
        <v>1059</v>
      </c>
      <c r="N1162" s="2" t="s">
        <v>1151</v>
      </c>
      <c r="O1162" s="2" t="s">
        <v>1040</v>
      </c>
      <c r="P1162" s="2" t="str">
        <f t="shared" si="36"/>
        <v>P-Onsite</v>
      </c>
      <c r="Q1162" s="2" t="str">
        <f t="shared" si="37"/>
        <v>P-S2_Onsite</v>
      </c>
      <c r="R1162" s="2" t="s">
        <v>3476</v>
      </c>
      <c r="S1162" s="2" t="s">
        <v>1041</v>
      </c>
      <c r="T1162" s="21" t="s">
        <v>3693</v>
      </c>
    </row>
    <row r="1163" spans="1:20" x14ac:dyDescent="0.3">
      <c r="A1163" s="21" t="s">
        <v>3822</v>
      </c>
      <c r="B1163" s="21" t="s">
        <v>1054</v>
      </c>
      <c r="C1163" s="21" t="s">
        <v>3823</v>
      </c>
      <c r="D1163" s="21" t="s">
        <v>3824</v>
      </c>
      <c r="E1163" s="2" t="s">
        <v>3825</v>
      </c>
      <c r="F1163" s="21" t="s">
        <v>3698</v>
      </c>
      <c r="G1163" s="21" t="s">
        <v>1613</v>
      </c>
      <c r="H1163" s="21" t="s">
        <v>3699</v>
      </c>
      <c r="I1163" s="21" t="s">
        <v>5739</v>
      </c>
      <c r="J1163" s="2" t="s">
        <v>3479</v>
      </c>
      <c r="K1163" s="22" t="s">
        <v>1038</v>
      </c>
      <c r="L1163" s="2" t="s">
        <v>3489</v>
      </c>
      <c r="M1163" s="2" t="s">
        <v>3489</v>
      </c>
      <c r="N1163" s="2" t="s">
        <v>3489</v>
      </c>
      <c r="O1163" s="2" t="s">
        <v>1098</v>
      </c>
      <c r="P1163" s="2" t="str">
        <f t="shared" si="36"/>
        <v>A-Onsite</v>
      </c>
      <c r="Q1163" s="2" t="str">
        <f t="shared" si="37"/>
        <v>A-S2_Onsite</v>
      </c>
      <c r="R1163" s="2" t="s">
        <v>3476</v>
      </c>
      <c r="S1163" s="2" t="s">
        <v>1041</v>
      </c>
      <c r="T1163" s="21" t="s">
        <v>3693</v>
      </c>
    </row>
    <row r="1164" spans="1:20" x14ac:dyDescent="0.3">
      <c r="A1164" s="21" t="s">
        <v>3822</v>
      </c>
      <c r="B1164" s="21" t="s">
        <v>1054</v>
      </c>
      <c r="C1164" s="21" t="s">
        <v>3823</v>
      </c>
      <c r="D1164" s="21" t="s">
        <v>3824</v>
      </c>
      <c r="E1164" s="2" t="s">
        <v>3825</v>
      </c>
      <c r="F1164" s="21" t="s">
        <v>3694</v>
      </c>
      <c r="G1164" s="21" t="s">
        <v>1598</v>
      </c>
      <c r="H1164" s="21" t="s">
        <v>3695</v>
      </c>
      <c r="I1164" s="21" t="s">
        <v>5740</v>
      </c>
      <c r="J1164" s="2" t="s">
        <v>3481</v>
      </c>
      <c r="K1164" s="22" t="s">
        <v>1048</v>
      </c>
      <c r="L1164" s="2" t="s">
        <v>3489</v>
      </c>
      <c r="M1164" s="2" t="s">
        <v>3489</v>
      </c>
      <c r="N1164" s="2" t="s">
        <v>3489</v>
      </c>
      <c r="O1164" s="2" t="s">
        <v>1098</v>
      </c>
      <c r="P1164" s="2" t="str">
        <f t="shared" si="36"/>
        <v>A-Onsite</v>
      </c>
      <c r="Q1164" s="2" t="str">
        <f t="shared" si="37"/>
        <v>A-S2_Onsite</v>
      </c>
      <c r="R1164" s="2" t="s">
        <v>3476</v>
      </c>
      <c r="S1164" s="2" t="s">
        <v>1041</v>
      </c>
      <c r="T1164" s="21" t="s">
        <v>3693</v>
      </c>
    </row>
    <row r="1165" spans="1:20" x14ac:dyDescent="0.3">
      <c r="A1165" s="21" t="s">
        <v>1856</v>
      </c>
      <c r="B1165" s="21" t="s">
        <v>1031</v>
      </c>
      <c r="C1165" s="21" t="s">
        <v>1857</v>
      </c>
      <c r="D1165" s="21" t="s">
        <v>1858</v>
      </c>
      <c r="E1165" s="2" t="s">
        <v>1859</v>
      </c>
      <c r="F1165" s="21" t="s">
        <v>3735</v>
      </c>
      <c r="G1165" s="21" t="s">
        <v>1598</v>
      </c>
      <c r="H1165" s="21" t="s">
        <v>3695</v>
      </c>
      <c r="I1165" s="21" t="s">
        <v>5741</v>
      </c>
      <c r="J1165" s="2" t="s">
        <v>3481</v>
      </c>
      <c r="K1165" s="22" t="s">
        <v>1048</v>
      </c>
      <c r="L1165" s="2" t="s">
        <v>1039</v>
      </c>
      <c r="M1165" s="2" t="s">
        <v>1039</v>
      </c>
      <c r="N1165" s="2" t="s">
        <v>1039</v>
      </c>
      <c r="O1165" s="2" t="s">
        <v>1040</v>
      </c>
      <c r="P1165" s="2" t="str">
        <f t="shared" si="36"/>
        <v>P-Online</v>
      </c>
      <c r="Q1165" s="2" t="str">
        <f t="shared" si="37"/>
        <v>P-S2_Online</v>
      </c>
      <c r="R1165" s="2"/>
      <c r="S1165" s="2" t="s">
        <v>1041</v>
      </c>
      <c r="T1165" s="21" t="s">
        <v>3693</v>
      </c>
    </row>
    <row r="1166" spans="1:20" x14ac:dyDescent="0.3">
      <c r="A1166" s="21" t="s">
        <v>1856</v>
      </c>
      <c r="B1166" s="21" t="s">
        <v>1031</v>
      </c>
      <c r="C1166" s="21" t="s">
        <v>1857</v>
      </c>
      <c r="D1166" s="21" t="s">
        <v>1858</v>
      </c>
      <c r="E1166" s="2" t="s">
        <v>1859</v>
      </c>
      <c r="F1166" s="21" t="s">
        <v>3736</v>
      </c>
      <c r="G1166" s="21" t="s">
        <v>1606</v>
      </c>
      <c r="H1166" s="21" t="s">
        <v>3697</v>
      </c>
      <c r="I1166" s="21" t="s">
        <v>5742</v>
      </c>
      <c r="J1166" s="2" t="s">
        <v>3484</v>
      </c>
      <c r="K1166" s="22" t="s">
        <v>1038</v>
      </c>
      <c r="L1166" s="2" t="s">
        <v>1039</v>
      </c>
      <c r="M1166" s="2" t="s">
        <v>1039</v>
      </c>
      <c r="N1166" s="2" t="s">
        <v>1039</v>
      </c>
      <c r="O1166" s="2" t="s">
        <v>1040</v>
      </c>
      <c r="P1166" s="2" t="str">
        <f t="shared" si="36"/>
        <v>P-Online</v>
      </c>
      <c r="Q1166" s="2" t="str">
        <f t="shared" si="37"/>
        <v>P-S2_Online</v>
      </c>
      <c r="R1166" s="2"/>
      <c r="S1166" s="2" t="s">
        <v>1041</v>
      </c>
      <c r="T1166" s="21" t="s">
        <v>3693</v>
      </c>
    </row>
    <row r="1167" spans="1:20" x14ac:dyDescent="0.3">
      <c r="A1167" s="21" t="s">
        <v>1856</v>
      </c>
      <c r="B1167" s="21" t="s">
        <v>1031</v>
      </c>
      <c r="C1167" s="21" t="s">
        <v>1857</v>
      </c>
      <c r="D1167" s="21" t="s">
        <v>1858</v>
      </c>
      <c r="E1167" s="2" t="s">
        <v>1859</v>
      </c>
      <c r="F1167" s="21" t="s">
        <v>3738</v>
      </c>
      <c r="G1167" s="21" t="s">
        <v>1631</v>
      </c>
      <c r="H1167" s="21" t="s">
        <v>3701</v>
      </c>
      <c r="I1167" s="21" t="s">
        <v>5743</v>
      </c>
      <c r="J1167" s="2" t="s">
        <v>3475</v>
      </c>
      <c r="K1167" s="22" t="s">
        <v>1048</v>
      </c>
      <c r="L1167" s="2" t="s">
        <v>1039</v>
      </c>
      <c r="M1167" s="2" t="s">
        <v>1039</v>
      </c>
      <c r="N1167" s="2" t="s">
        <v>1039</v>
      </c>
      <c r="O1167" s="2" t="s">
        <v>1040</v>
      </c>
      <c r="P1167" s="2" t="str">
        <f t="shared" si="36"/>
        <v>P-Online</v>
      </c>
      <c r="Q1167" s="2" t="str">
        <f t="shared" si="37"/>
        <v>P-S2_Online</v>
      </c>
      <c r="R1167" s="2"/>
      <c r="S1167" s="2" t="s">
        <v>1041</v>
      </c>
      <c r="T1167" s="21" t="s">
        <v>3693</v>
      </c>
    </row>
    <row r="1168" spans="1:20" x14ac:dyDescent="0.3">
      <c r="A1168" s="21" t="s">
        <v>3826</v>
      </c>
      <c r="B1168" s="21" t="s">
        <v>1054</v>
      </c>
      <c r="C1168" s="21" t="s">
        <v>3827</v>
      </c>
      <c r="D1168" s="21" t="s">
        <v>3828</v>
      </c>
      <c r="E1168" s="2" t="s">
        <v>3829</v>
      </c>
      <c r="F1168" s="21" t="s">
        <v>3690</v>
      </c>
      <c r="G1168" s="21" t="s">
        <v>1593</v>
      </c>
      <c r="H1168" s="21" t="s">
        <v>3691</v>
      </c>
      <c r="I1168" s="21" t="s">
        <v>5744</v>
      </c>
      <c r="J1168" s="2" t="s">
        <v>3692</v>
      </c>
      <c r="K1168" s="22" t="s">
        <v>1610</v>
      </c>
      <c r="L1168" s="2" t="s">
        <v>1150</v>
      </c>
      <c r="M1168" s="2" t="s">
        <v>1059</v>
      </c>
      <c r="N1168" s="2" t="s">
        <v>1151</v>
      </c>
      <c r="O1168" s="2" t="s">
        <v>1040</v>
      </c>
      <c r="P1168" s="2" t="str">
        <f t="shared" si="36"/>
        <v>P-Onsite</v>
      </c>
      <c r="Q1168" s="2" t="str">
        <f t="shared" si="37"/>
        <v>P-S2_Onsite</v>
      </c>
      <c r="R1168" s="2" t="s">
        <v>3476</v>
      </c>
      <c r="S1168" s="2" t="s">
        <v>1041</v>
      </c>
      <c r="T1168" s="21" t="s">
        <v>3693</v>
      </c>
    </row>
    <row r="1169" spans="1:20" x14ac:dyDescent="0.3">
      <c r="A1169" s="21" t="s">
        <v>3826</v>
      </c>
      <c r="B1169" s="21" t="s">
        <v>1054</v>
      </c>
      <c r="C1169" s="21" t="s">
        <v>3827</v>
      </c>
      <c r="D1169" s="21" t="s">
        <v>3828</v>
      </c>
      <c r="E1169" s="2" t="s">
        <v>3829</v>
      </c>
      <c r="F1169" s="21" t="s">
        <v>3694</v>
      </c>
      <c r="G1169" s="21" t="s">
        <v>1598</v>
      </c>
      <c r="H1169" s="21" t="s">
        <v>3695</v>
      </c>
      <c r="I1169" s="21" t="s">
        <v>5745</v>
      </c>
      <c r="J1169" s="2" t="s">
        <v>3481</v>
      </c>
      <c r="K1169" s="22" t="s">
        <v>1048</v>
      </c>
      <c r="L1169" s="2" t="s">
        <v>1150</v>
      </c>
      <c r="M1169" s="2" t="s">
        <v>1059</v>
      </c>
      <c r="N1169" s="2" t="s">
        <v>1151</v>
      </c>
      <c r="O1169" s="2" t="s">
        <v>1040</v>
      </c>
      <c r="P1169" s="2" t="str">
        <f t="shared" si="36"/>
        <v>P-Onsite</v>
      </c>
      <c r="Q1169" s="2" t="str">
        <f t="shared" si="37"/>
        <v>P-S2_Onsite</v>
      </c>
      <c r="R1169" s="2" t="s">
        <v>3476</v>
      </c>
      <c r="S1169" s="2" t="s">
        <v>1041</v>
      </c>
      <c r="T1169" s="21" t="s">
        <v>3693</v>
      </c>
    </row>
    <row r="1170" spans="1:20" x14ac:dyDescent="0.3">
      <c r="A1170" s="21" t="s">
        <v>3826</v>
      </c>
      <c r="B1170" s="21" t="s">
        <v>1054</v>
      </c>
      <c r="C1170" s="21" t="s">
        <v>3827</v>
      </c>
      <c r="D1170" s="21" t="s">
        <v>3828</v>
      </c>
      <c r="E1170" s="2" t="s">
        <v>3829</v>
      </c>
      <c r="F1170" s="21" t="s">
        <v>3696</v>
      </c>
      <c r="G1170" s="21" t="s">
        <v>1606</v>
      </c>
      <c r="H1170" s="21" t="s">
        <v>3697</v>
      </c>
      <c r="I1170" s="21" t="s">
        <v>5746</v>
      </c>
      <c r="J1170" s="2" t="s">
        <v>3484</v>
      </c>
      <c r="K1170" s="22" t="s">
        <v>1038</v>
      </c>
      <c r="L1170" s="2" t="s">
        <v>1150</v>
      </c>
      <c r="M1170" s="2" t="s">
        <v>1059</v>
      </c>
      <c r="N1170" s="2" t="s">
        <v>1151</v>
      </c>
      <c r="O1170" s="2" t="s">
        <v>1040</v>
      </c>
      <c r="P1170" s="2" t="str">
        <f t="shared" si="36"/>
        <v>P-Onsite</v>
      </c>
      <c r="Q1170" s="2" t="str">
        <f t="shared" si="37"/>
        <v>P-S2_Onsite</v>
      </c>
      <c r="R1170" s="2" t="s">
        <v>3476</v>
      </c>
      <c r="S1170" s="2" t="s">
        <v>1041</v>
      </c>
      <c r="T1170" s="21" t="s">
        <v>3693</v>
      </c>
    </row>
    <row r="1171" spans="1:20" x14ac:dyDescent="0.3">
      <c r="A1171" s="21" t="s">
        <v>3826</v>
      </c>
      <c r="B1171" s="21" t="s">
        <v>1054</v>
      </c>
      <c r="C1171" s="21" t="s">
        <v>3827</v>
      </c>
      <c r="D1171" s="21" t="s">
        <v>3828</v>
      </c>
      <c r="E1171" s="2" t="s">
        <v>3829</v>
      </c>
      <c r="F1171" s="21" t="s">
        <v>3698</v>
      </c>
      <c r="G1171" s="21" t="s">
        <v>1613</v>
      </c>
      <c r="H1171" s="21" t="s">
        <v>3699</v>
      </c>
      <c r="I1171" s="21" t="s">
        <v>5747</v>
      </c>
      <c r="J1171" s="2" t="s">
        <v>3479</v>
      </c>
      <c r="K1171" s="22" t="s">
        <v>1038</v>
      </c>
      <c r="L1171" s="2" t="s">
        <v>1150</v>
      </c>
      <c r="M1171" s="2" t="s">
        <v>1059</v>
      </c>
      <c r="N1171" s="2" t="s">
        <v>1151</v>
      </c>
      <c r="O1171" s="2" t="s">
        <v>1040</v>
      </c>
      <c r="P1171" s="2" t="str">
        <f t="shared" si="36"/>
        <v>P-Onsite</v>
      </c>
      <c r="Q1171" s="2" t="str">
        <f t="shared" si="37"/>
        <v>P-S2_Onsite</v>
      </c>
      <c r="R1171" s="2" t="s">
        <v>3476</v>
      </c>
      <c r="S1171" s="2" t="s">
        <v>1041</v>
      </c>
      <c r="T1171" s="21" t="s">
        <v>3693</v>
      </c>
    </row>
    <row r="1172" spans="1:20" x14ac:dyDescent="0.3">
      <c r="A1172" s="21" t="s">
        <v>3826</v>
      </c>
      <c r="B1172" s="21" t="s">
        <v>1054</v>
      </c>
      <c r="C1172" s="21" t="s">
        <v>3827</v>
      </c>
      <c r="D1172" s="21" t="s">
        <v>3828</v>
      </c>
      <c r="E1172" s="2" t="s">
        <v>3829</v>
      </c>
      <c r="F1172" s="21" t="s">
        <v>3700</v>
      </c>
      <c r="G1172" s="21" t="s">
        <v>1631</v>
      </c>
      <c r="H1172" s="21" t="s">
        <v>3701</v>
      </c>
      <c r="I1172" s="21" t="s">
        <v>5748</v>
      </c>
      <c r="J1172" s="2" t="s">
        <v>3475</v>
      </c>
      <c r="K1172" s="22" t="s">
        <v>1048</v>
      </c>
      <c r="L1172" s="2" t="s">
        <v>1150</v>
      </c>
      <c r="M1172" s="2" t="s">
        <v>1059</v>
      </c>
      <c r="N1172" s="2" t="s">
        <v>1151</v>
      </c>
      <c r="O1172" s="2" t="s">
        <v>1040</v>
      </c>
      <c r="P1172" s="2" t="str">
        <f t="shared" si="36"/>
        <v>P-Onsite</v>
      </c>
      <c r="Q1172" s="2" t="str">
        <f t="shared" si="37"/>
        <v>P-S2_Onsite</v>
      </c>
      <c r="R1172" s="2" t="s">
        <v>3476</v>
      </c>
      <c r="S1172" s="2" t="s">
        <v>1041</v>
      </c>
      <c r="T1172" s="21" t="s">
        <v>3693</v>
      </c>
    </row>
    <row r="1173" spans="1:20" x14ac:dyDescent="0.3">
      <c r="A1173" s="21" t="s">
        <v>3830</v>
      </c>
      <c r="B1173" s="21" t="s">
        <v>1054</v>
      </c>
      <c r="C1173" s="21" t="s">
        <v>3831</v>
      </c>
      <c r="D1173" s="21" t="s">
        <v>3832</v>
      </c>
      <c r="E1173" s="2" t="s">
        <v>3833</v>
      </c>
      <c r="F1173" s="21" t="s">
        <v>3690</v>
      </c>
      <c r="G1173" s="21" t="s">
        <v>1593</v>
      </c>
      <c r="H1173" s="21" t="s">
        <v>3691</v>
      </c>
      <c r="I1173" s="21" t="s">
        <v>5749</v>
      </c>
      <c r="J1173" s="2" t="s">
        <v>3692</v>
      </c>
      <c r="K1173" s="22" t="s">
        <v>1610</v>
      </c>
      <c r="L1173" s="2" t="s">
        <v>1290</v>
      </c>
      <c r="M1173" s="2" t="s">
        <v>1059</v>
      </c>
      <c r="N1173" s="2" t="s">
        <v>1291</v>
      </c>
      <c r="O1173" s="2" t="s">
        <v>1040</v>
      </c>
      <c r="P1173" s="2" t="str">
        <f t="shared" si="36"/>
        <v>P-Onsite</v>
      </c>
      <c r="Q1173" s="2" t="str">
        <f t="shared" si="37"/>
        <v>P-S2_Onsite</v>
      </c>
      <c r="R1173" s="2" t="s">
        <v>3476</v>
      </c>
      <c r="S1173" s="2" t="s">
        <v>1041</v>
      </c>
      <c r="T1173" s="21" t="s">
        <v>3693</v>
      </c>
    </row>
    <row r="1174" spans="1:20" x14ac:dyDescent="0.3">
      <c r="A1174" s="21" t="s">
        <v>3830</v>
      </c>
      <c r="B1174" s="21" t="s">
        <v>1054</v>
      </c>
      <c r="C1174" s="21" t="s">
        <v>3831</v>
      </c>
      <c r="D1174" s="21" t="s">
        <v>3832</v>
      </c>
      <c r="E1174" s="2" t="s">
        <v>3833</v>
      </c>
      <c r="F1174" s="21" t="s">
        <v>3694</v>
      </c>
      <c r="G1174" s="21" t="s">
        <v>1598</v>
      </c>
      <c r="H1174" s="21" t="s">
        <v>3695</v>
      </c>
      <c r="I1174" s="21" t="s">
        <v>5750</v>
      </c>
      <c r="J1174" s="2" t="s">
        <v>3481</v>
      </c>
      <c r="K1174" s="22" t="s">
        <v>1048</v>
      </c>
      <c r="L1174" s="2" t="s">
        <v>1290</v>
      </c>
      <c r="M1174" s="2" t="s">
        <v>1059</v>
      </c>
      <c r="N1174" s="2" t="s">
        <v>1291</v>
      </c>
      <c r="O1174" s="2" t="s">
        <v>1040</v>
      </c>
      <c r="P1174" s="2" t="str">
        <f t="shared" si="36"/>
        <v>P-Onsite</v>
      </c>
      <c r="Q1174" s="2" t="str">
        <f t="shared" si="37"/>
        <v>P-S2_Onsite</v>
      </c>
      <c r="R1174" s="2" t="s">
        <v>3476</v>
      </c>
      <c r="S1174" s="2" t="s">
        <v>1041</v>
      </c>
      <c r="T1174" s="21" t="s">
        <v>3693</v>
      </c>
    </row>
    <row r="1175" spans="1:20" x14ac:dyDescent="0.3">
      <c r="A1175" s="21" t="s">
        <v>3830</v>
      </c>
      <c r="B1175" s="21" t="s">
        <v>1054</v>
      </c>
      <c r="C1175" s="21" t="s">
        <v>3831</v>
      </c>
      <c r="D1175" s="21" t="s">
        <v>3832</v>
      </c>
      <c r="E1175" s="2" t="s">
        <v>3833</v>
      </c>
      <c r="F1175" s="21" t="s">
        <v>3696</v>
      </c>
      <c r="G1175" s="21" t="s">
        <v>1606</v>
      </c>
      <c r="H1175" s="21" t="s">
        <v>3697</v>
      </c>
      <c r="I1175" s="21" t="s">
        <v>5751</v>
      </c>
      <c r="J1175" s="2" t="s">
        <v>3484</v>
      </c>
      <c r="K1175" s="22" t="s">
        <v>1038</v>
      </c>
      <c r="L1175" s="2" t="s">
        <v>1290</v>
      </c>
      <c r="M1175" s="2" t="s">
        <v>1059</v>
      </c>
      <c r="N1175" s="2" t="s">
        <v>1291</v>
      </c>
      <c r="O1175" s="2" t="s">
        <v>1040</v>
      </c>
      <c r="P1175" s="2" t="str">
        <f t="shared" si="36"/>
        <v>P-Onsite</v>
      </c>
      <c r="Q1175" s="2" t="str">
        <f t="shared" si="37"/>
        <v>P-S2_Onsite</v>
      </c>
      <c r="R1175" s="2" t="s">
        <v>3476</v>
      </c>
      <c r="S1175" s="2" t="s">
        <v>1041</v>
      </c>
      <c r="T1175" s="21" t="s">
        <v>3693</v>
      </c>
    </row>
    <row r="1176" spans="1:20" x14ac:dyDescent="0.3">
      <c r="A1176" s="21" t="s">
        <v>3830</v>
      </c>
      <c r="B1176" s="21" t="s">
        <v>1054</v>
      </c>
      <c r="C1176" s="21" t="s">
        <v>3831</v>
      </c>
      <c r="D1176" s="21" t="s">
        <v>3832</v>
      </c>
      <c r="E1176" s="2" t="s">
        <v>3833</v>
      </c>
      <c r="F1176" s="21" t="s">
        <v>3698</v>
      </c>
      <c r="G1176" s="21" t="s">
        <v>1613</v>
      </c>
      <c r="H1176" s="21" t="s">
        <v>3699</v>
      </c>
      <c r="I1176" s="21" t="s">
        <v>5752</v>
      </c>
      <c r="J1176" s="2" t="s">
        <v>3479</v>
      </c>
      <c r="K1176" s="22" t="s">
        <v>1038</v>
      </c>
      <c r="L1176" s="2" t="s">
        <v>1290</v>
      </c>
      <c r="M1176" s="2" t="s">
        <v>1059</v>
      </c>
      <c r="N1176" s="2" t="s">
        <v>1291</v>
      </c>
      <c r="O1176" s="2" t="s">
        <v>1040</v>
      </c>
      <c r="P1176" s="2" t="str">
        <f t="shared" si="36"/>
        <v>P-Onsite</v>
      </c>
      <c r="Q1176" s="2" t="str">
        <f t="shared" si="37"/>
        <v>P-S2_Onsite</v>
      </c>
      <c r="R1176" s="2" t="s">
        <v>3476</v>
      </c>
      <c r="S1176" s="2" t="s">
        <v>1041</v>
      </c>
      <c r="T1176" s="21" t="s">
        <v>3693</v>
      </c>
    </row>
    <row r="1177" spans="1:20" x14ac:dyDescent="0.3">
      <c r="A1177" s="21" t="s">
        <v>3830</v>
      </c>
      <c r="B1177" s="21" t="s">
        <v>1054</v>
      </c>
      <c r="C1177" s="21" t="s">
        <v>3831</v>
      </c>
      <c r="D1177" s="21" t="s">
        <v>3832</v>
      </c>
      <c r="E1177" s="2" t="s">
        <v>3833</v>
      </c>
      <c r="F1177" s="21" t="s">
        <v>3700</v>
      </c>
      <c r="G1177" s="21" t="s">
        <v>1631</v>
      </c>
      <c r="H1177" s="21" t="s">
        <v>3701</v>
      </c>
      <c r="I1177" s="21" t="s">
        <v>5753</v>
      </c>
      <c r="J1177" s="2" t="s">
        <v>3475</v>
      </c>
      <c r="K1177" s="22" t="s">
        <v>1048</v>
      </c>
      <c r="L1177" s="2" t="s">
        <v>1290</v>
      </c>
      <c r="M1177" s="2" t="s">
        <v>1059</v>
      </c>
      <c r="N1177" s="2" t="s">
        <v>1291</v>
      </c>
      <c r="O1177" s="2" t="s">
        <v>1040</v>
      </c>
      <c r="P1177" s="2" t="str">
        <f t="shared" si="36"/>
        <v>P-Onsite</v>
      </c>
      <c r="Q1177" s="2" t="str">
        <f t="shared" si="37"/>
        <v>P-S2_Onsite</v>
      </c>
      <c r="R1177" s="2" t="s">
        <v>3476</v>
      </c>
      <c r="S1177" s="2" t="s">
        <v>1041</v>
      </c>
      <c r="T1177" s="21" t="s">
        <v>3693</v>
      </c>
    </row>
    <row r="1178" spans="1:20" x14ac:dyDescent="0.3">
      <c r="A1178" s="21" t="s">
        <v>1864</v>
      </c>
      <c r="B1178" s="21" t="s">
        <v>1054</v>
      </c>
      <c r="C1178" s="21" t="s">
        <v>1865</v>
      </c>
      <c r="D1178" s="21" t="s">
        <v>1866</v>
      </c>
      <c r="E1178" s="2" t="s">
        <v>1867</v>
      </c>
      <c r="F1178" s="21" t="s">
        <v>3696</v>
      </c>
      <c r="G1178" s="21" t="s">
        <v>1606</v>
      </c>
      <c r="H1178" s="21" t="s">
        <v>3697</v>
      </c>
      <c r="I1178" s="21" t="s">
        <v>5754</v>
      </c>
      <c r="J1178" s="2" t="s">
        <v>3484</v>
      </c>
      <c r="K1178" s="22" t="s">
        <v>1038</v>
      </c>
      <c r="L1178" s="2" t="s">
        <v>1198</v>
      </c>
      <c r="M1178" s="2" t="s">
        <v>1059</v>
      </c>
      <c r="N1178" s="2" t="s">
        <v>1199</v>
      </c>
      <c r="O1178" s="2" t="s">
        <v>1040</v>
      </c>
      <c r="P1178" s="2" t="str">
        <f t="shared" si="36"/>
        <v>P-Onsite</v>
      </c>
      <c r="Q1178" s="2" t="str">
        <f t="shared" si="37"/>
        <v>P-S2_Onsite</v>
      </c>
      <c r="R1178" s="2" t="s">
        <v>3476</v>
      </c>
      <c r="S1178" s="2" t="s">
        <v>1041</v>
      </c>
      <c r="T1178" s="21" t="s">
        <v>3693</v>
      </c>
    </row>
    <row r="1179" spans="1:20" x14ac:dyDescent="0.3">
      <c r="A1179" s="21" t="s">
        <v>1864</v>
      </c>
      <c r="B1179" s="21" t="s">
        <v>1054</v>
      </c>
      <c r="C1179" s="21" t="s">
        <v>1865</v>
      </c>
      <c r="D1179" s="21" t="s">
        <v>1866</v>
      </c>
      <c r="E1179" s="2" t="s">
        <v>1867</v>
      </c>
      <c r="F1179" s="21" t="s">
        <v>3700</v>
      </c>
      <c r="G1179" s="21" t="s">
        <v>1631</v>
      </c>
      <c r="H1179" s="21" t="s">
        <v>3701</v>
      </c>
      <c r="I1179" s="21" t="s">
        <v>5755</v>
      </c>
      <c r="J1179" s="2" t="s">
        <v>3475</v>
      </c>
      <c r="K1179" s="22" t="s">
        <v>1048</v>
      </c>
      <c r="L1179" s="2" t="s">
        <v>1198</v>
      </c>
      <c r="M1179" s="2" t="s">
        <v>1059</v>
      </c>
      <c r="N1179" s="2" t="s">
        <v>1199</v>
      </c>
      <c r="O1179" s="2" t="s">
        <v>1040</v>
      </c>
      <c r="P1179" s="2" t="str">
        <f t="shared" si="36"/>
        <v>P-Onsite</v>
      </c>
      <c r="Q1179" s="2" t="str">
        <f t="shared" si="37"/>
        <v>P-S2_Onsite</v>
      </c>
      <c r="R1179" s="2" t="s">
        <v>3476</v>
      </c>
      <c r="S1179" s="2" t="s">
        <v>1041</v>
      </c>
      <c r="T1179" s="21" t="s">
        <v>3693</v>
      </c>
    </row>
    <row r="1180" spans="1:20" x14ac:dyDescent="0.3">
      <c r="A1180" s="21" t="s">
        <v>1880</v>
      </c>
      <c r="B1180" s="21" t="s">
        <v>1054</v>
      </c>
      <c r="C1180" s="21" t="s">
        <v>1881</v>
      </c>
      <c r="D1180" s="21" t="s">
        <v>1882</v>
      </c>
      <c r="E1180" s="2" t="s">
        <v>1883</v>
      </c>
      <c r="F1180" s="21" t="s">
        <v>3690</v>
      </c>
      <c r="G1180" s="21" t="s">
        <v>1593</v>
      </c>
      <c r="H1180" s="21" t="s">
        <v>3691</v>
      </c>
      <c r="I1180" s="21" t="s">
        <v>5756</v>
      </c>
      <c r="J1180" s="2" t="s">
        <v>3692</v>
      </c>
      <c r="K1180" s="22" t="s">
        <v>1610</v>
      </c>
      <c r="L1180" s="2" t="s">
        <v>1300</v>
      </c>
      <c r="M1180" s="2" t="s">
        <v>1059</v>
      </c>
      <c r="N1180" s="2" t="s">
        <v>1375</v>
      </c>
      <c r="O1180" s="2" t="s">
        <v>1098</v>
      </c>
      <c r="P1180" s="2" t="str">
        <f t="shared" si="36"/>
        <v>A-Onsite</v>
      </c>
      <c r="Q1180" s="2" t="str">
        <f t="shared" si="37"/>
        <v>A-S2_Onsite</v>
      </c>
      <c r="R1180" s="2" t="s">
        <v>3476</v>
      </c>
      <c r="S1180" s="2" t="s">
        <v>1041</v>
      </c>
      <c r="T1180" s="21" t="s">
        <v>3693</v>
      </c>
    </row>
    <row r="1181" spans="1:20" x14ac:dyDescent="0.3">
      <c r="A1181" s="21" t="s">
        <v>1880</v>
      </c>
      <c r="B1181" s="21" t="s">
        <v>1054</v>
      </c>
      <c r="C1181" s="21" t="s">
        <v>1881</v>
      </c>
      <c r="D1181" s="21" t="s">
        <v>1882</v>
      </c>
      <c r="E1181" s="2" t="s">
        <v>1883</v>
      </c>
      <c r="F1181" s="21" t="s">
        <v>3696</v>
      </c>
      <c r="G1181" s="21" t="s">
        <v>1606</v>
      </c>
      <c r="H1181" s="21" t="s">
        <v>3697</v>
      </c>
      <c r="I1181" s="21" t="s">
        <v>5757</v>
      </c>
      <c r="J1181" s="2" t="s">
        <v>3484</v>
      </c>
      <c r="K1181" s="22" t="s">
        <v>1038</v>
      </c>
      <c r="L1181" s="2" t="s">
        <v>1300</v>
      </c>
      <c r="M1181" s="2" t="s">
        <v>1059</v>
      </c>
      <c r="N1181" s="2" t="s">
        <v>1375</v>
      </c>
      <c r="O1181" s="2" t="s">
        <v>1098</v>
      </c>
      <c r="P1181" s="2" t="str">
        <f t="shared" si="36"/>
        <v>A-Onsite</v>
      </c>
      <c r="Q1181" s="2" t="str">
        <f t="shared" si="37"/>
        <v>A-S2_Onsite</v>
      </c>
      <c r="R1181" s="2" t="s">
        <v>3476</v>
      </c>
      <c r="S1181" s="2" t="s">
        <v>1041</v>
      </c>
      <c r="T1181" s="21" t="s">
        <v>3693</v>
      </c>
    </row>
    <row r="1182" spans="1:20" x14ac:dyDescent="0.3">
      <c r="A1182" s="21" t="s">
        <v>1880</v>
      </c>
      <c r="B1182" s="21" t="s">
        <v>1054</v>
      </c>
      <c r="C1182" s="21" t="s">
        <v>1881</v>
      </c>
      <c r="D1182" s="21" t="s">
        <v>1882</v>
      </c>
      <c r="E1182" s="2" t="s">
        <v>1883</v>
      </c>
      <c r="F1182" s="21" t="s">
        <v>3698</v>
      </c>
      <c r="G1182" s="21" t="s">
        <v>1613</v>
      </c>
      <c r="H1182" s="21" t="s">
        <v>3699</v>
      </c>
      <c r="I1182" s="21" t="s">
        <v>5758</v>
      </c>
      <c r="J1182" s="2" t="s">
        <v>3479</v>
      </c>
      <c r="K1182" s="22" t="s">
        <v>1038</v>
      </c>
      <c r="L1182" s="2" t="s">
        <v>1300</v>
      </c>
      <c r="M1182" s="2" t="s">
        <v>1059</v>
      </c>
      <c r="N1182" s="2" t="s">
        <v>1375</v>
      </c>
      <c r="O1182" s="2" t="s">
        <v>1098</v>
      </c>
      <c r="P1182" s="2" t="str">
        <f t="shared" si="36"/>
        <v>A-Onsite</v>
      </c>
      <c r="Q1182" s="2" t="str">
        <f t="shared" si="37"/>
        <v>A-S2_Onsite</v>
      </c>
      <c r="R1182" s="2" t="s">
        <v>3476</v>
      </c>
      <c r="S1182" s="2" t="s">
        <v>1041</v>
      </c>
      <c r="T1182" s="21" t="s">
        <v>3693</v>
      </c>
    </row>
    <row r="1183" spans="1:20" x14ac:dyDescent="0.3">
      <c r="A1183" s="21" t="s">
        <v>1880</v>
      </c>
      <c r="B1183" s="21" t="s">
        <v>1054</v>
      </c>
      <c r="C1183" s="21" t="s">
        <v>1881</v>
      </c>
      <c r="D1183" s="21" t="s">
        <v>1882</v>
      </c>
      <c r="E1183" s="2" t="s">
        <v>1883</v>
      </c>
      <c r="F1183" s="21" t="s">
        <v>3700</v>
      </c>
      <c r="G1183" s="21" t="s">
        <v>1631</v>
      </c>
      <c r="H1183" s="21" t="s">
        <v>3701</v>
      </c>
      <c r="I1183" s="21" t="s">
        <v>5759</v>
      </c>
      <c r="J1183" s="2" t="s">
        <v>3475</v>
      </c>
      <c r="K1183" s="22" t="s">
        <v>1048</v>
      </c>
      <c r="L1183" s="2" t="s">
        <v>1300</v>
      </c>
      <c r="M1183" s="2" t="s">
        <v>1059</v>
      </c>
      <c r="N1183" s="2" t="s">
        <v>1375</v>
      </c>
      <c r="O1183" s="2" t="s">
        <v>1098</v>
      </c>
      <c r="P1183" s="2" t="str">
        <f t="shared" si="36"/>
        <v>A-Onsite</v>
      </c>
      <c r="Q1183" s="2" t="str">
        <f t="shared" si="37"/>
        <v>A-S2_Onsite</v>
      </c>
      <c r="R1183" s="2" t="s">
        <v>3476</v>
      </c>
      <c r="S1183" s="2" t="s">
        <v>1041</v>
      </c>
      <c r="T1183" s="21" t="s">
        <v>3693</v>
      </c>
    </row>
    <row r="1184" spans="1:20" x14ac:dyDescent="0.3">
      <c r="A1184" s="21" t="s">
        <v>1889</v>
      </c>
      <c r="B1184" s="21" t="s">
        <v>1054</v>
      </c>
      <c r="C1184" s="21" t="s">
        <v>1890</v>
      </c>
      <c r="D1184" s="21" t="s">
        <v>1891</v>
      </c>
      <c r="E1184" s="2" t="s">
        <v>1892</v>
      </c>
      <c r="F1184" s="21" t="s">
        <v>3696</v>
      </c>
      <c r="G1184" s="21" t="s">
        <v>1606</v>
      </c>
      <c r="H1184" s="21" t="s">
        <v>3697</v>
      </c>
      <c r="I1184" s="21" t="s">
        <v>5760</v>
      </c>
      <c r="J1184" s="2" t="s">
        <v>3484</v>
      </c>
      <c r="K1184" s="22" t="s">
        <v>1038</v>
      </c>
      <c r="L1184" s="2" t="s">
        <v>1058</v>
      </c>
      <c r="M1184" s="2" t="s">
        <v>1059</v>
      </c>
      <c r="N1184" s="2" t="s">
        <v>1106</v>
      </c>
      <c r="O1184" s="2" t="s">
        <v>1040</v>
      </c>
      <c r="P1184" s="2" t="str">
        <f t="shared" si="36"/>
        <v>P-Onsite</v>
      </c>
      <c r="Q1184" s="2" t="str">
        <f t="shared" si="37"/>
        <v>P-S2_Onsite</v>
      </c>
      <c r="R1184" s="2" t="s">
        <v>3476</v>
      </c>
      <c r="S1184" s="2" t="s">
        <v>1041</v>
      </c>
      <c r="T1184" s="21" t="s">
        <v>3693</v>
      </c>
    </row>
    <row r="1185" spans="1:20" x14ac:dyDescent="0.3">
      <c r="A1185" s="21" t="s">
        <v>1889</v>
      </c>
      <c r="B1185" s="21" t="s">
        <v>1054</v>
      </c>
      <c r="C1185" s="21" t="s">
        <v>1890</v>
      </c>
      <c r="D1185" s="21" t="s">
        <v>1891</v>
      </c>
      <c r="E1185" s="2" t="s">
        <v>1892</v>
      </c>
      <c r="F1185" s="21" t="s">
        <v>3700</v>
      </c>
      <c r="G1185" s="21" t="s">
        <v>1631</v>
      </c>
      <c r="H1185" s="21" t="s">
        <v>3701</v>
      </c>
      <c r="I1185" s="21" t="s">
        <v>5761</v>
      </c>
      <c r="J1185" s="2" t="s">
        <v>3475</v>
      </c>
      <c r="K1185" s="22" t="s">
        <v>1048</v>
      </c>
      <c r="L1185" s="2" t="s">
        <v>1058</v>
      </c>
      <c r="M1185" s="2" t="s">
        <v>1059</v>
      </c>
      <c r="N1185" s="2" t="s">
        <v>1106</v>
      </c>
      <c r="O1185" s="2" t="s">
        <v>1040</v>
      </c>
      <c r="P1185" s="2" t="str">
        <f t="shared" si="36"/>
        <v>P-Onsite</v>
      </c>
      <c r="Q1185" s="2" t="str">
        <f t="shared" si="37"/>
        <v>P-S2_Onsite</v>
      </c>
      <c r="R1185" s="2" t="s">
        <v>3476</v>
      </c>
      <c r="S1185" s="2" t="s">
        <v>1041</v>
      </c>
      <c r="T1185" s="21" t="s">
        <v>3693</v>
      </c>
    </row>
    <row r="1186" spans="1:20" x14ac:dyDescent="0.3">
      <c r="A1186" s="21" t="s">
        <v>3834</v>
      </c>
      <c r="B1186" s="21" t="s">
        <v>1054</v>
      </c>
      <c r="C1186" s="21" t="s">
        <v>3835</v>
      </c>
      <c r="D1186" s="21" t="s">
        <v>3836</v>
      </c>
      <c r="E1186" s="2" t="s">
        <v>3837</v>
      </c>
      <c r="F1186" s="21" t="s">
        <v>3690</v>
      </c>
      <c r="G1186" s="21" t="s">
        <v>1593</v>
      </c>
      <c r="H1186" s="21" t="s">
        <v>3691</v>
      </c>
      <c r="I1186" s="21" t="s">
        <v>5762</v>
      </c>
      <c r="J1186" s="2" t="s">
        <v>3692</v>
      </c>
      <c r="K1186" s="22" t="s">
        <v>1610</v>
      </c>
      <c r="L1186" s="2" t="s">
        <v>3489</v>
      </c>
      <c r="M1186" s="2" t="s">
        <v>3489</v>
      </c>
      <c r="N1186" s="2" t="s">
        <v>3489</v>
      </c>
      <c r="O1186" s="2" t="s">
        <v>1098</v>
      </c>
      <c r="P1186" s="2" t="str">
        <f t="shared" si="36"/>
        <v>A-Onsite</v>
      </c>
      <c r="Q1186" s="2" t="str">
        <f t="shared" si="37"/>
        <v>A-S2_Onsite</v>
      </c>
      <c r="R1186" s="2" t="s">
        <v>3476</v>
      </c>
      <c r="S1186" s="2" t="s">
        <v>1041</v>
      </c>
      <c r="T1186" s="21" t="s">
        <v>3693</v>
      </c>
    </row>
    <row r="1187" spans="1:20" x14ac:dyDescent="0.3">
      <c r="A1187" s="21" t="s">
        <v>3834</v>
      </c>
      <c r="B1187" s="21" t="s">
        <v>1054</v>
      </c>
      <c r="C1187" s="21" t="s">
        <v>3835</v>
      </c>
      <c r="D1187" s="21" t="s">
        <v>3836</v>
      </c>
      <c r="E1187" s="2" t="s">
        <v>3837</v>
      </c>
      <c r="F1187" s="21" t="s">
        <v>3694</v>
      </c>
      <c r="G1187" s="21" t="s">
        <v>1598</v>
      </c>
      <c r="H1187" s="21" t="s">
        <v>3695</v>
      </c>
      <c r="I1187" s="21" t="s">
        <v>5763</v>
      </c>
      <c r="J1187" s="2" t="s">
        <v>3481</v>
      </c>
      <c r="K1187" s="22" t="s">
        <v>1048</v>
      </c>
      <c r="L1187" s="2" t="s">
        <v>3489</v>
      </c>
      <c r="M1187" s="2" t="s">
        <v>3489</v>
      </c>
      <c r="N1187" s="2" t="s">
        <v>3489</v>
      </c>
      <c r="O1187" s="2" t="s">
        <v>1098</v>
      </c>
      <c r="P1187" s="2" t="str">
        <f t="shared" si="36"/>
        <v>A-Onsite</v>
      </c>
      <c r="Q1187" s="2" t="str">
        <f t="shared" si="37"/>
        <v>A-S2_Onsite</v>
      </c>
      <c r="R1187" s="2" t="s">
        <v>3476</v>
      </c>
      <c r="S1187" s="2" t="s">
        <v>1041</v>
      </c>
      <c r="T1187" s="21" t="s">
        <v>3693</v>
      </c>
    </row>
    <row r="1188" spans="1:20" x14ac:dyDescent="0.3">
      <c r="A1188" s="21" t="s">
        <v>3834</v>
      </c>
      <c r="B1188" s="21" t="s">
        <v>1054</v>
      </c>
      <c r="C1188" s="21" t="s">
        <v>3835</v>
      </c>
      <c r="D1188" s="21" t="s">
        <v>3836</v>
      </c>
      <c r="E1188" s="2" t="s">
        <v>3837</v>
      </c>
      <c r="F1188" s="21" t="s">
        <v>3696</v>
      </c>
      <c r="G1188" s="21" t="s">
        <v>1606</v>
      </c>
      <c r="H1188" s="21" t="s">
        <v>3697</v>
      </c>
      <c r="I1188" s="21" t="s">
        <v>5764</v>
      </c>
      <c r="J1188" s="2" t="s">
        <v>3484</v>
      </c>
      <c r="K1188" s="22" t="s">
        <v>1038</v>
      </c>
      <c r="L1188" s="2" t="s">
        <v>3489</v>
      </c>
      <c r="M1188" s="2" t="s">
        <v>3489</v>
      </c>
      <c r="N1188" s="2" t="s">
        <v>3489</v>
      </c>
      <c r="O1188" s="2" t="s">
        <v>1098</v>
      </c>
      <c r="P1188" s="2" t="str">
        <f t="shared" si="36"/>
        <v>A-Onsite</v>
      </c>
      <c r="Q1188" s="2" t="str">
        <f t="shared" si="37"/>
        <v>A-S2_Onsite</v>
      </c>
      <c r="R1188" s="2" t="s">
        <v>3476</v>
      </c>
      <c r="S1188" s="2" t="s">
        <v>1041</v>
      </c>
      <c r="T1188" s="21" t="s">
        <v>3693</v>
      </c>
    </row>
    <row r="1189" spans="1:20" x14ac:dyDescent="0.3">
      <c r="A1189" s="21" t="s">
        <v>3834</v>
      </c>
      <c r="B1189" s="21" t="s">
        <v>1054</v>
      </c>
      <c r="C1189" s="21" t="s">
        <v>3835</v>
      </c>
      <c r="D1189" s="21" t="s">
        <v>3836</v>
      </c>
      <c r="E1189" s="2" t="s">
        <v>3837</v>
      </c>
      <c r="F1189" s="21" t="s">
        <v>3698</v>
      </c>
      <c r="G1189" s="21" t="s">
        <v>1613</v>
      </c>
      <c r="H1189" s="21" t="s">
        <v>3699</v>
      </c>
      <c r="I1189" s="21" t="s">
        <v>5765</v>
      </c>
      <c r="J1189" s="2" t="s">
        <v>3479</v>
      </c>
      <c r="K1189" s="22" t="s">
        <v>1038</v>
      </c>
      <c r="L1189" s="2" t="s">
        <v>3489</v>
      </c>
      <c r="M1189" s="2" t="s">
        <v>3489</v>
      </c>
      <c r="N1189" s="2" t="s">
        <v>3489</v>
      </c>
      <c r="O1189" s="2" t="s">
        <v>1098</v>
      </c>
      <c r="P1189" s="2" t="str">
        <f t="shared" si="36"/>
        <v>A-Onsite</v>
      </c>
      <c r="Q1189" s="2" t="str">
        <f t="shared" si="37"/>
        <v>A-S2_Onsite</v>
      </c>
      <c r="R1189" s="2" t="s">
        <v>3476</v>
      </c>
      <c r="S1189" s="2" t="s">
        <v>1041</v>
      </c>
      <c r="T1189" s="21" t="s">
        <v>3693</v>
      </c>
    </row>
    <row r="1190" spans="1:20" x14ac:dyDescent="0.3">
      <c r="A1190" s="21" t="s">
        <v>3834</v>
      </c>
      <c r="B1190" s="21" t="s">
        <v>1054</v>
      </c>
      <c r="C1190" s="21" t="s">
        <v>3835</v>
      </c>
      <c r="D1190" s="21" t="s">
        <v>3836</v>
      </c>
      <c r="E1190" s="2" t="s">
        <v>3837</v>
      </c>
      <c r="F1190" s="21" t="s">
        <v>3700</v>
      </c>
      <c r="G1190" s="21" t="s">
        <v>1631</v>
      </c>
      <c r="H1190" s="21" t="s">
        <v>3701</v>
      </c>
      <c r="I1190" s="21" t="s">
        <v>5766</v>
      </c>
      <c r="J1190" s="2" t="s">
        <v>3475</v>
      </c>
      <c r="K1190" s="22" t="s">
        <v>1048</v>
      </c>
      <c r="L1190" s="2" t="s">
        <v>3489</v>
      </c>
      <c r="M1190" s="2" t="s">
        <v>3489</v>
      </c>
      <c r="N1190" s="2" t="s">
        <v>3489</v>
      </c>
      <c r="O1190" s="2" t="s">
        <v>1098</v>
      </c>
      <c r="P1190" s="2" t="str">
        <f t="shared" si="36"/>
        <v>A-Onsite</v>
      </c>
      <c r="Q1190" s="2" t="str">
        <f t="shared" si="37"/>
        <v>A-S2_Onsite</v>
      </c>
      <c r="R1190" s="2" t="s">
        <v>3476</v>
      </c>
      <c r="S1190" s="2" t="s">
        <v>1041</v>
      </c>
      <c r="T1190" s="21" t="s">
        <v>3693</v>
      </c>
    </row>
    <row r="1191" spans="1:20" x14ac:dyDescent="0.3">
      <c r="A1191" s="21" t="s">
        <v>3838</v>
      </c>
      <c r="B1191" s="21" t="s">
        <v>1054</v>
      </c>
      <c r="C1191" s="21" t="s">
        <v>3839</v>
      </c>
      <c r="D1191" s="21" t="s">
        <v>3840</v>
      </c>
      <c r="E1191" s="2" t="s">
        <v>3841</v>
      </c>
      <c r="F1191" s="21" t="s">
        <v>3690</v>
      </c>
      <c r="G1191" s="21" t="s">
        <v>1593</v>
      </c>
      <c r="H1191" s="21" t="s">
        <v>3691</v>
      </c>
      <c r="I1191" s="21" t="s">
        <v>5767</v>
      </c>
      <c r="J1191" s="2" t="s">
        <v>3692</v>
      </c>
      <c r="K1191" s="22" t="s">
        <v>1610</v>
      </c>
      <c r="L1191" s="2" t="s">
        <v>3489</v>
      </c>
      <c r="M1191" s="2" t="s">
        <v>3489</v>
      </c>
      <c r="N1191" s="2" t="s">
        <v>3489</v>
      </c>
      <c r="O1191" s="2" t="s">
        <v>1098</v>
      </c>
      <c r="P1191" s="2" t="str">
        <f t="shared" si="36"/>
        <v>A-Onsite</v>
      </c>
      <c r="Q1191" s="2" t="str">
        <f t="shared" si="37"/>
        <v>A-S2_Onsite</v>
      </c>
      <c r="R1191" s="2" t="s">
        <v>3476</v>
      </c>
      <c r="S1191" s="2" t="s">
        <v>1041</v>
      </c>
      <c r="T1191" s="21" t="s">
        <v>3693</v>
      </c>
    </row>
    <row r="1192" spans="1:20" x14ac:dyDescent="0.3">
      <c r="A1192" s="21" t="s">
        <v>3838</v>
      </c>
      <c r="B1192" s="21" t="s">
        <v>1054</v>
      </c>
      <c r="C1192" s="21" t="s">
        <v>3839</v>
      </c>
      <c r="D1192" s="21" t="s">
        <v>3840</v>
      </c>
      <c r="E1192" s="2" t="s">
        <v>3841</v>
      </c>
      <c r="F1192" s="21" t="s">
        <v>3694</v>
      </c>
      <c r="G1192" s="21" t="s">
        <v>1598</v>
      </c>
      <c r="H1192" s="21" t="s">
        <v>3695</v>
      </c>
      <c r="I1192" s="21" t="s">
        <v>5768</v>
      </c>
      <c r="J1192" s="2" t="s">
        <v>3481</v>
      </c>
      <c r="K1192" s="22" t="s">
        <v>1048</v>
      </c>
      <c r="L1192" s="2" t="s">
        <v>3489</v>
      </c>
      <c r="M1192" s="2" t="s">
        <v>3489</v>
      </c>
      <c r="N1192" s="2" t="s">
        <v>3489</v>
      </c>
      <c r="O1192" s="2" t="s">
        <v>1098</v>
      </c>
      <c r="P1192" s="2" t="str">
        <f t="shared" si="36"/>
        <v>A-Onsite</v>
      </c>
      <c r="Q1192" s="2" t="str">
        <f t="shared" si="37"/>
        <v>A-S2_Onsite</v>
      </c>
      <c r="R1192" s="2" t="s">
        <v>3476</v>
      </c>
      <c r="S1192" s="2" t="s">
        <v>1041</v>
      </c>
      <c r="T1192" s="21" t="s">
        <v>3693</v>
      </c>
    </row>
    <row r="1193" spans="1:20" x14ac:dyDescent="0.3">
      <c r="A1193" s="21" t="s">
        <v>3838</v>
      </c>
      <c r="B1193" s="21" t="s">
        <v>1054</v>
      </c>
      <c r="C1193" s="21" t="s">
        <v>3839</v>
      </c>
      <c r="D1193" s="21" t="s">
        <v>3840</v>
      </c>
      <c r="E1193" s="2" t="s">
        <v>3841</v>
      </c>
      <c r="F1193" s="21" t="s">
        <v>3696</v>
      </c>
      <c r="G1193" s="21" t="s">
        <v>1606</v>
      </c>
      <c r="H1193" s="21" t="s">
        <v>3697</v>
      </c>
      <c r="I1193" s="21" t="s">
        <v>5769</v>
      </c>
      <c r="J1193" s="2" t="s">
        <v>3484</v>
      </c>
      <c r="K1193" s="22" t="s">
        <v>1038</v>
      </c>
      <c r="L1193" s="2" t="s">
        <v>3489</v>
      </c>
      <c r="M1193" s="2" t="s">
        <v>3489</v>
      </c>
      <c r="N1193" s="2" t="s">
        <v>3489</v>
      </c>
      <c r="O1193" s="2" t="s">
        <v>1098</v>
      </c>
      <c r="P1193" s="2" t="str">
        <f t="shared" si="36"/>
        <v>A-Onsite</v>
      </c>
      <c r="Q1193" s="2" t="str">
        <f t="shared" si="37"/>
        <v>A-S2_Onsite</v>
      </c>
      <c r="R1193" s="2" t="s">
        <v>3476</v>
      </c>
      <c r="S1193" s="2" t="s">
        <v>1041</v>
      </c>
      <c r="T1193" s="21" t="s">
        <v>3693</v>
      </c>
    </row>
    <row r="1194" spans="1:20" x14ac:dyDescent="0.3">
      <c r="A1194" s="21" t="s">
        <v>3838</v>
      </c>
      <c r="B1194" s="21" t="s">
        <v>1054</v>
      </c>
      <c r="C1194" s="21" t="s">
        <v>3839</v>
      </c>
      <c r="D1194" s="21" t="s">
        <v>3840</v>
      </c>
      <c r="E1194" s="2" t="s">
        <v>3841</v>
      </c>
      <c r="F1194" s="21" t="s">
        <v>3698</v>
      </c>
      <c r="G1194" s="21" t="s">
        <v>1613</v>
      </c>
      <c r="H1194" s="21" t="s">
        <v>3699</v>
      </c>
      <c r="I1194" s="21" t="s">
        <v>5770</v>
      </c>
      <c r="J1194" s="2" t="s">
        <v>3479</v>
      </c>
      <c r="K1194" s="22" t="s">
        <v>1038</v>
      </c>
      <c r="L1194" s="2" t="s">
        <v>3489</v>
      </c>
      <c r="M1194" s="2" t="s">
        <v>3489</v>
      </c>
      <c r="N1194" s="2" t="s">
        <v>3489</v>
      </c>
      <c r="O1194" s="2" t="s">
        <v>1098</v>
      </c>
      <c r="P1194" s="2" t="str">
        <f t="shared" si="36"/>
        <v>A-Onsite</v>
      </c>
      <c r="Q1194" s="2" t="str">
        <f t="shared" si="37"/>
        <v>A-S2_Onsite</v>
      </c>
      <c r="R1194" s="2" t="s">
        <v>3476</v>
      </c>
      <c r="S1194" s="2" t="s">
        <v>1041</v>
      </c>
      <c r="T1194" s="21" t="s">
        <v>3693</v>
      </c>
    </row>
    <row r="1195" spans="1:20" x14ac:dyDescent="0.3">
      <c r="A1195" s="21" t="s">
        <v>3838</v>
      </c>
      <c r="B1195" s="21" t="s">
        <v>1054</v>
      </c>
      <c r="C1195" s="21" t="s">
        <v>3839</v>
      </c>
      <c r="D1195" s="21" t="s">
        <v>3840</v>
      </c>
      <c r="E1195" s="2" t="s">
        <v>3841</v>
      </c>
      <c r="F1195" s="21" t="s">
        <v>3700</v>
      </c>
      <c r="G1195" s="21" t="s">
        <v>1631</v>
      </c>
      <c r="H1195" s="21" t="s">
        <v>3701</v>
      </c>
      <c r="I1195" s="21" t="s">
        <v>5771</v>
      </c>
      <c r="J1195" s="2" t="s">
        <v>3475</v>
      </c>
      <c r="K1195" s="22" t="s">
        <v>1048</v>
      </c>
      <c r="L1195" s="2" t="s">
        <v>3489</v>
      </c>
      <c r="M1195" s="2" t="s">
        <v>3489</v>
      </c>
      <c r="N1195" s="2" t="s">
        <v>3489</v>
      </c>
      <c r="O1195" s="2" t="s">
        <v>1098</v>
      </c>
      <c r="P1195" s="2" t="str">
        <f t="shared" si="36"/>
        <v>A-Onsite</v>
      </c>
      <c r="Q1195" s="2" t="str">
        <f t="shared" si="37"/>
        <v>A-S2_Onsite</v>
      </c>
      <c r="R1195" s="2" t="s">
        <v>3476</v>
      </c>
      <c r="S1195" s="2" t="s">
        <v>1041</v>
      </c>
      <c r="T1195" s="21" t="s">
        <v>3693</v>
      </c>
    </row>
    <row r="1196" spans="1:20" x14ac:dyDescent="0.3">
      <c r="A1196" s="21" t="s">
        <v>3842</v>
      </c>
      <c r="B1196" s="21" t="s">
        <v>1054</v>
      </c>
      <c r="C1196" s="21" t="s">
        <v>3843</v>
      </c>
      <c r="D1196" s="21" t="s">
        <v>3844</v>
      </c>
      <c r="E1196" s="2" t="s">
        <v>3845</v>
      </c>
      <c r="F1196" s="21" t="s">
        <v>3690</v>
      </c>
      <c r="G1196" s="21" t="s">
        <v>1593</v>
      </c>
      <c r="H1196" s="21" t="s">
        <v>3691</v>
      </c>
      <c r="I1196" s="21" t="s">
        <v>5772</v>
      </c>
      <c r="J1196" s="2" t="s">
        <v>3692</v>
      </c>
      <c r="K1196" s="22" t="s">
        <v>1610</v>
      </c>
      <c r="L1196" s="2" t="s">
        <v>1198</v>
      </c>
      <c r="M1196" s="2" t="s">
        <v>1059</v>
      </c>
      <c r="N1196" s="2" t="s">
        <v>1199</v>
      </c>
      <c r="O1196" s="2" t="s">
        <v>1040</v>
      </c>
      <c r="P1196" s="2" t="str">
        <f t="shared" si="36"/>
        <v>P-Onsite</v>
      </c>
      <c r="Q1196" s="2" t="str">
        <f t="shared" si="37"/>
        <v>P-S2_Onsite</v>
      </c>
      <c r="R1196" s="2" t="s">
        <v>3476</v>
      </c>
      <c r="S1196" s="2" t="s">
        <v>1041</v>
      </c>
      <c r="T1196" s="21" t="s">
        <v>3693</v>
      </c>
    </row>
    <row r="1197" spans="1:20" x14ac:dyDescent="0.3">
      <c r="A1197" s="21" t="s">
        <v>3842</v>
      </c>
      <c r="B1197" s="21" t="s">
        <v>1054</v>
      </c>
      <c r="C1197" s="21" t="s">
        <v>3843</v>
      </c>
      <c r="D1197" s="21" t="s">
        <v>3844</v>
      </c>
      <c r="E1197" s="2" t="s">
        <v>3845</v>
      </c>
      <c r="F1197" s="21" t="s">
        <v>3694</v>
      </c>
      <c r="G1197" s="21" t="s">
        <v>1598</v>
      </c>
      <c r="H1197" s="21" t="s">
        <v>3695</v>
      </c>
      <c r="I1197" s="21" t="s">
        <v>5773</v>
      </c>
      <c r="J1197" s="2" t="s">
        <v>3481</v>
      </c>
      <c r="K1197" s="22" t="s">
        <v>1048</v>
      </c>
      <c r="L1197" s="2" t="s">
        <v>1198</v>
      </c>
      <c r="M1197" s="2" t="s">
        <v>1059</v>
      </c>
      <c r="N1197" s="2" t="s">
        <v>1199</v>
      </c>
      <c r="O1197" s="2" t="s">
        <v>1040</v>
      </c>
      <c r="P1197" s="2" t="str">
        <f t="shared" si="36"/>
        <v>P-Onsite</v>
      </c>
      <c r="Q1197" s="2" t="str">
        <f t="shared" si="37"/>
        <v>P-S2_Onsite</v>
      </c>
      <c r="R1197" s="2" t="s">
        <v>3476</v>
      </c>
      <c r="S1197" s="2" t="s">
        <v>1041</v>
      </c>
      <c r="T1197" s="21" t="s">
        <v>3693</v>
      </c>
    </row>
    <row r="1198" spans="1:20" x14ac:dyDescent="0.3">
      <c r="A1198" s="21" t="s">
        <v>3842</v>
      </c>
      <c r="B1198" s="21" t="s">
        <v>1054</v>
      </c>
      <c r="C1198" s="21" t="s">
        <v>3843</v>
      </c>
      <c r="D1198" s="21" t="s">
        <v>3844</v>
      </c>
      <c r="E1198" s="2" t="s">
        <v>3845</v>
      </c>
      <c r="F1198" s="21" t="s">
        <v>3696</v>
      </c>
      <c r="G1198" s="21" t="s">
        <v>1606</v>
      </c>
      <c r="H1198" s="21" t="s">
        <v>3697</v>
      </c>
      <c r="I1198" s="21" t="s">
        <v>5774</v>
      </c>
      <c r="J1198" s="2" t="s">
        <v>3484</v>
      </c>
      <c r="K1198" s="22" t="s">
        <v>1038</v>
      </c>
      <c r="L1198" s="2" t="s">
        <v>1198</v>
      </c>
      <c r="M1198" s="2" t="s">
        <v>1059</v>
      </c>
      <c r="N1198" s="2" t="s">
        <v>1199</v>
      </c>
      <c r="O1198" s="2" t="s">
        <v>1040</v>
      </c>
      <c r="P1198" s="2" t="str">
        <f t="shared" si="36"/>
        <v>P-Onsite</v>
      </c>
      <c r="Q1198" s="2" t="str">
        <f t="shared" si="37"/>
        <v>P-S2_Onsite</v>
      </c>
      <c r="R1198" s="2" t="s">
        <v>3476</v>
      </c>
      <c r="S1198" s="2" t="s">
        <v>1041</v>
      </c>
      <c r="T1198" s="21" t="s">
        <v>3693</v>
      </c>
    </row>
    <row r="1199" spans="1:20" x14ac:dyDescent="0.3">
      <c r="A1199" s="21" t="s">
        <v>3842</v>
      </c>
      <c r="B1199" s="21" t="s">
        <v>1054</v>
      </c>
      <c r="C1199" s="21" t="s">
        <v>3843</v>
      </c>
      <c r="D1199" s="21" t="s">
        <v>3844</v>
      </c>
      <c r="E1199" s="2" t="s">
        <v>3845</v>
      </c>
      <c r="F1199" s="21" t="s">
        <v>3698</v>
      </c>
      <c r="G1199" s="21" t="s">
        <v>1613</v>
      </c>
      <c r="H1199" s="21" t="s">
        <v>3699</v>
      </c>
      <c r="I1199" s="21" t="s">
        <v>5775</v>
      </c>
      <c r="J1199" s="2" t="s">
        <v>3479</v>
      </c>
      <c r="K1199" s="22" t="s">
        <v>1038</v>
      </c>
      <c r="L1199" s="2" t="s">
        <v>1198</v>
      </c>
      <c r="M1199" s="2" t="s">
        <v>1059</v>
      </c>
      <c r="N1199" s="2" t="s">
        <v>1199</v>
      </c>
      <c r="O1199" s="2" t="s">
        <v>1040</v>
      </c>
      <c r="P1199" s="2" t="str">
        <f t="shared" si="36"/>
        <v>P-Onsite</v>
      </c>
      <c r="Q1199" s="2" t="str">
        <f t="shared" si="37"/>
        <v>P-S2_Onsite</v>
      </c>
      <c r="R1199" s="2" t="s">
        <v>3476</v>
      </c>
      <c r="S1199" s="2" t="s">
        <v>1041</v>
      </c>
      <c r="T1199" s="21" t="s">
        <v>3693</v>
      </c>
    </row>
    <row r="1200" spans="1:20" x14ac:dyDescent="0.3">
      <c r="A1200" s="21" t="s">
        <v>3842</v>
      </c>
      <c r="B1200" s="21" t="s">
        <v>1054</v>
      </c>
      <c r="C1200" s="21" t="s">
        <v>3843</v>
      </c>
      <c r="D1200" s="21" t="s">
        <v>3844</v>
      </c>
      <c r="E1200" s="2" t="s">
        <v>3845</v>
      </c>
      <c r="F1200" s="21" t="s">
        <v>3700</v>
      </c>
      <c r="G1200" s="21" t="s">
        <v>1631</v>
      </c>
      <c r="H1200" s="21" t="s">
        <v>3701</v>
      </c>
      <c r="I1200" s="21" t="s">
        <v>5776</v>
      </c>
      <c r="J1200" s="2" t="s">
        <v>3475</v>
      </c>
      <c r="K1200" s="22" t="s">
        <v>1048</v>
      </c>
      <c r="L1200" s="2" t="s">
        <v>1198</v>
      </c>
      <c r="M1200" s="2" t="s">
        <v>1059</v>
      </c>
      <c r="N1200" s="2" t="s">
        <v>1199</v>
      </c>
      <c r="O1200" s="2" t="s">
        <v>1040</v>
      </c>
      <c r="P1200" s="2" t="str">
        <f t="shared" si="36"/>
        <v>P-Onsite</v>
      </c>
      <c r="Q1200" s="2" t="str">
        <f t="shared" si="37"/>
        <v>P-S2_Onsite</v>
      </c>
      <c r="R1200" s="2" t="s">
        <v>3476</v>
      </c>
      <c r="S1200" s="2" t="s">
        <v>1041</v>
      </c>
      <c r="T1200" s="21" t="s">
        <v>3693</v>
      </c>
    </row>
    <row r="1201" spans="1:20" x14ac:dyDescent="0.3">
      <c r="A1201" s="21" t="s">
        <v>1914</v>
      </c>
      <c r="B1201" s="21" t="s">
        <v>1054</v>
      </c>
      <c r="C1201" s="21" t="s">
        <v>1915</v>
      </c>
      <c r="D1201" s="21" t="s">
        <v>1916</v>
      </c>
      <c r="E1201" s="2" t="s">
        <v>1917</v>
      </c>
      <c r="F1201" s="21" t="s">
        <v>3694</v>
      </c>
      <c r="G1201" s="21" t="s">
        <v>1598</v>
      </c>
      <c r="H1201" s="21" t="s">
        <v>3695</v>
      </c>
      <c r="I1201" s="21" t="s">
        <v>5777</v>
      </c>
      <c r="J1201" s="2" t="s">
        <v>3481</v>
      </c>
      <c r="K1201" s="22" t="s">
        <v>1048</v>
      </c>
      <c r="L1201" s="2" t="s">
        <v>1164</v>
      </c>
      <c r="M1201" s="2" t="s">
        <v>1059</v>
      </c>
      <c r="N1201" s="2" t="s">
        <v>1209</v>
      </c>
      <c r="O1201" s="2" t="s">
        <v>1040</v>
      </c>
      <c r="P1201" s="2" t="str">
        <f t="shared" si="36"/>
        <v>P-Onsite</v>
      </c>
      <c r="Q1201" s="2" t="str">
        <f t="shared" si="37"/>
        <v>P-S2_Onsite</v>
      </c>
      <c r="R1201" s="2" t="s">
        <v>3476</v>
      </c>
      <c r="S1201" s="2" t="s">
        <v>1041</v>
      </c>
      <c r="T1201" s="21" t="s">
        <v>3693</v>
      </c>
    </row>
    <row r="1202" spans="1:20" x14ac:dyDescent="0.3">
      <c r="A1202" s="21" t="s">
        <v>1914</v>
      </c>
      <c r="B1202" s="21" t="s">
        <v>1054</v>
      </c>
      <c r="C1202" s="21" t="s">
        <v>1915</v>
      </c>
      <c r="D1202" s="21" t="s">
        <v>1916</v>
      </c>
      <c r="E1202" s="2" t="s">
        <v>1917</v>
      </c>
      <c r="F1202" s="21" t="s">
        <v>3696</v>
      </c>
      <c r="G1202" s="21" t="s">
        <v>1606</v>
      </c>
      <c r="H1202" s="21" t="s">
        <v>3697</v>
      </c>
      <c r="I1202" s="21" t="s">
        <v>5778</v>
      </c>
      <c r="J1202" s="2" t="s">
        <v>3484</v>
      </c>
      <c r="K1202" s="22" t="s">
        <v>1038</v>
      </c>
      <c r="L1202" s="2" t="s">
        <v>1164</v>
      </c>
      <c r="M1202" s="2" t="s">
        <v>1059</v>
      </c>
      <c r="N1202" s="2" t="s">
        <v>1209</v>
      </c>
      <c r="O1202" s="2" t="s">
        <v>1040</v>
      </c>
      <c r="P1202" s="2" t="str">
        <f t="shared" si="36"/>
        <v>P-Onsite</v>
      </c>
      <c r="Q1202" s="2" t="str">
        <f t="shared" si="37"/>
        <v>P-S2_Onsite</v>
      </c>
      <c r="R1202" s="2" t="s">
        <v>3476</v>
      </c>
      <c r="S1202" s="2" t="s">
        <v>1041</v>
      </c>
      <c r="T1202" s="21" t="s">
        <v>3693</v>
      </c>
    </row>
    <row r="1203" spans="1:20" x14ac:dyDescent="0.3">
      <c r="A1203" s="21" t="s">
        <v>1914</v>
      </c>
      <c r="B1203" s="21" t="s">
        <v>1054</v>
      </c>
      <c r="C1203" s="21" t="s">
        <v>1915</v>
      </c>
      <c r="D1203" s="21" t="s">
        <v>1916</v>
      </c>
      <c r="E1203" s="2" t="s">
        <v>1917</v>
      </c>
      <c r="F1203" s="21" t="s">
        <v>3700</v>
      </c>
      <c r="G1203" s="21" t="s">
        <v>1631</v>
      </c>
      <c r="H1203" s="21" t="s">
        <v>3701</v>
      </c>
      <c r="I1203" s="21" t="s">
        <v>5779</v>
      </c>
      <c r="J1203" s="2" t="s">
        <v>3475</v>
      </c>
      <c r="K1203" s="22" t="s">
        <v>1048</v>
      </c>
      <c r="L1203" s="2" t="s">
        <v>1164</v>
      </c>
      <c r="M1203" s="2" t="s">
        <v>1059</v>
      </c>
      <c r="N1203" s="2" t="s">
        <v>1209</v>
      </c>
      <c r="O1203" s="2" t="s">
        <v>1040</v>
      </c>
      <c r="P1203" s="2" t="str">
        <f t="shared" si="36"/>
        <v>P-Onsite</v>
      </c>
      <c r="Q1203" s="2" t="str">
        <f t="shared" si="37"/>
        <v>P-S2_Onsite</v>
      </c>
      <c r="R1203" s="2" t="s">
        <v>3476</v>
      </c>
      <c r="S1203" s="2" t="s">
        <v>1041</v>
      </c>
      <c r="T1203" s="21" t="s">
        <v>3693</v>
      </c>
    </row>
    <row r="1204" spans="1:20" x14ac:dyDescent="0.3">
      <c r="A1204" s="21" t="s">
        <v>1920</v>
      </c>
      <c r="B1204" s="21" t="s">
        <v>1054</v>
      </c>
      <c r="C1204" s="21" t="s">
        <v>1921</v>
      </c>
      <c r="D1204" s="21" t="s">
        <v>1922</v>
      </c>
      <c r="E1204" s="2" t="s">
        <v>1923</v>
      </c>
      <c r="F1204" s="21" t="s">
        <v>3696</v>
      </c>
      <c r="G1204" s="21" t="s">
        <v>1606</v>
      </c>
      <c r="H1204" s="21" t="s">
        <v>3697</v>
      </c>
      <c r="I1204" s="21" t="s">
        <v>5780</v>
      </c>
      <c r="J1204" s="2" t="s">
        <v>3484</v>
      </c>
      <c r="K1204" s="22" t="s">
        <v>1038</v>
      </c>
      <c r="L1204" s="2" t="s">
        <v>1089</v>
      </c>
      <c r="M1204" s="2" t="s">
        <v>1059</v>
      </c>
      <c r="N1204" s="2" t="s">
        <v>1124</v>
      </c>
      <c r="O1204" s="2" t="s">
        <v>1040</v>
      </c>
      <c r="P1204" s="2" t="str">
        <f t="shared" si="36"/>
        <v>P-Onsite</v>
      </c>
      <c r="Q1204" s="2" t="str">
        <f t="shared" si="37"/>
        <v>P-S2_Onsite</v>
      </c>
      <c r="R1204" s="2" t="s">
        <v>3476</v>
      </c>
      <c r="S1204" s="2" t="s">
        <v>1041</v>
      </c>
      <c r="T1204" s="21" t="s">
        <v>3693</v>
      </c>
    </row>
    <row r="1205" spans="1:20" x14ac:dyDescent="0.3">
      <c r="A1205" s="21" t="s">
        <v>1920</v>
      </c>
      <c r="B1205" s="21" t="s">
        <v>1054</v>
      </c>
      <c r="C1205" s="21" t="s">
        <v>1921</v>
      </c>
      <c r="D1205" s="21" t="s">
        <v>1922</v>
      </c>
      <c r="E1205" s="2" t="s">
        <v>1923</v>
      </c>
      <c r="F1205" s="21" t="s">
        <v>3700</v>
      </c>
      <c r="G1205" s="21" t="s">
        <v>1631</v>
      </c>
      <c r="H1205" s="21" t="s">
        <v>3701</v>
      </c>
      <c r="I1205" s="21" t="s">
        <v>5781</v>
      </c>
      <c r="J1205" s="2" t="s">
        <v>3475</v>
      </c>
      <c r="K1205" s="22" t="s">
        <v>1048</v>
      </c>
      <c r="L1205" s="2" t="s">
        <v>1089</v>
      </c>
      <c r="M1205" s="2" t="s">
        <v>1059</v>
      </c>
      <c r="N1205" s="2" t="s">
        <v>1124</v>
      </c>
      <c r="O1205" s="2" t="s">
        <v>1040</v>
      </c>
      <c r="P1205" s="2" t="str">
        <f t="shared" si="36"/>
        <v>P-Onsite</v>
      </c>
      <c r="Q1205" s="2" t="str">
        <f t="shared" si="37"/>
        <v>P-S2_Onsite</v>
      </c>
      <c r="R1205" s="2" t="s">
        <v>3476</v>
      </c>
      <c r="S1205" s="2" t="s">
        <v>1041</v>
      </c>
      <c r="T1205" s="21" t="s">
        <v>3693</v>
      </c>
    </row>
    <row r="1206" spans="1:20" x14ac:dyDescent="0.3">
      <c r="A1206" s="21" t="s">
        <v>3846</v>
      </c>
      <c r="B1206" s="21" t="s">
        <v>1054</v>
      </c>
      <c r="C1206" s="21" t="s">
        <v>3847</v>
      </c>
      <c r="D1206" s="21" t="s">
        <v>3848</v>
      </c>
      <c r="E1206" s="2" t="s">
        <v>3849</v>
      </c>
      <c r="F1206" s="21" t="s">
        <v>3690</v>
      </c>
      <c r="G1206" s="21" t="s">
        <v>1593</v>
      </c>
      <c r="H1206" s="21" t="s">
        <v>3691</v>
      </c>
      <c r="I1206" s="21" t="s">
        <v>5782</v>
      </c>
      <c r="J1206" s="2" t="s">
        <v>3692</v>
      </c>
      <c r="K1206" s="22" t="s">
        <v>1610</v>
      </c>
      <c r="L1206" s="2" t="s">
        <v>1075</v>
      </c>
      <c r="M1206" s="2" t="s">
        <v>1059</v>
      </c>
      <c r="N1206" s="2" t="s">
        <v>1076</v>
      </c>
      <c r="O1206" s="2" t="s">
        <v>1040</v>
      </c>
      <c r="P1206" s="2" t="str">
        <f t="shared" si="36"/>
        <v>P-Onsite</v>
      </c>
      <c r="Q1206" s="2" t="str">
        <f t="shared" si="37"/>
        <v>P-S2_Onsite</v>
      </c>
      <c r="R1206" s="2" t="s">
        <v>3476</v>
      </c>
      <c r="S1206" s="2" t="s">
        <v>1041</v>
      </c>
      <c r="T1206" s="21" t="s">
        <v>3693</v>
      </c>
    </row>
    <row r="1207" spans="1:20" x14ac:dyDescent="0.3">
      <c r="A1207" s="21" t="s">
        <v>3846</v>
      </c>
      <c r="B1207" s="21" t="s">
        <v>1054</v>
      </c>
      <c r="C1207" s="21" t="s">
        <v>3847</v>
      </c>
      <c r="D1207" s="21" t="s">
        <v>3848</v>
      </c>
      <c r="E1207" s="2" t="s">
        <v>3849</v>
      </c>
      <c r="F1207" s="21" t="s">
        <v>3694</v>
      </c>
      <c r="G1207" s="21" t="s">
        <v>1598</v>
      </c>
      <c r="H1207" s="21" t="s">
        <v>3695</v>
      </c>
      <c r="I1207" s="21" t="s">
        <v>5783</v>
      </c>
      <c r="J1207" s="2" t="s">
        <v>3481</v>
      </c>
      <c r="K1207" s="22" t="s">
        <v>1048</v>
      </c>
      <c r="L1207" s="2" t="s">
        <v>1075</v>
      </c>
      <c r="M1207" s="2" t="s">
        <v>1059</v>
      </c>
      <c r="N1207" s="2" t="s">
        <v>1076</v>
      </c>
      <c r="O1207" s="2" t="s">
        <v>1040</v>
      </c>
      <c r="P1207" s="2" t="str">
        <f t="shared" si="36"/>
        <v>P-Onsite</v>
      </c>
      <c r="Q1207" s="2" t="str">
        <f t="shared" si="37"/>
        <v>P-S2_Onsite</v>
      </c>
      <c r="R1207" s="2" t="s">
        <v>3476</v>
      </c>
      <c r="S1207" s="2" t="s">
        <v>1041</v>
      </c>
      <c r="T1207" s="21" t="s">
        <v>3693</v>
      </c>
    </row>
    <row r="1208" spans="1:20" x14ac:dyDescent="0.3">
      <c r="A1208" s="21" t="s">
        <v>3846</v>
      </c>
      <c r="B1208" s="21" t="s">
        <v>1054</v>
      </c>
      <c r="C1208" s="21" t="s">
        <v>3847</v>
      </c>
      <c r="D1208" s="21" t="s">
        <v>3848</v>
      </c>
      <c r="E1208" s="2" t="s">
        <v>3849</v>
      </c>
      <c r="F1208" s="21" t="s">
        <v>3696</v>
      </c>
      <c r="G1208" s="21" t="s">
        <v>1606</v>
      </c>
      <c r="H1208" s="21" t="s">
        <v>3697</v>
      </c>
      <c r="I1208" s="21" t="s">
        <v>5784</v>
      </c>
      <c r="J1208" s="2" t="s">
        <v>3484</v>
      </c>
      <c r="K1208" s="22" t="s">
        <v>1038</v>
      </c>
      <c r="L1208" s="2" t="s">
        <v>1075</v>
      </c>
      <c r="M1208" s="2" t="s">
        <v>1059</v>
      </c>
      <c r="N1208" s="2" t="s">
        <v>1076</v>
      </c>
      <c r="O1208" s="2" t="s">
        <v>1040</v>
      </c>
      <c r="P1208" s="2" t="str">
        <f t="shared" si="36"/>
        <v>P-Onsite</v>
      </c>
      <c r="Q1208" s="2" t="str">
        <f t="shared" si="37"/>
        <v>P-S2_Onsite</v>
      </c>
      <c r="R1208" s="2" t="s">
        <v>3476</v>
      </c>
      <c r="S1208" s="2" t="s">
        <v>1041</v>
      </c>
      <c r="T1208" s="21" t="s">
        <v>3693</v>
      </c>
    </row>
    <row r="1209" spans="1:20" x14ac:dyDescent="0.3">
      <c r="A1209" s="21" t="s">
        <v>3846</v>
      </c>
      <c r="B1209" s="21" t="s">
        <v>1054</v>
      </c>
      <c r="C1209" s="21" t="s">
        <v>3847</v>
      </c>
      <c r="D1209" s="21" t="s">
        <v>3848</v>
      </c>
      <c r="E1209" s="2" t="s">
        <v>3849</v>
      </c>
      <c r="F1209" s="21" t="s">
        <v>3698</v>
      </c>
      <c r="G1209" s="21" t="s">
        <v>1613</v>
      </c>
      <c r="H1209" s="21" t="s">
        <v>3699</v>
      </c>
      <c r="I1209" s="21" t="s">
        <v>5785</v>
      </c>
      <c r="J1209" s="2" t="s">
        <v>3479</v>
      </c>
      <c r="K1209" s="22" t="s">
        <v>1038</v>
      </c>
      <c r="L1209" s="2" t="s">
        <v>1075</v>
      </c>
      <c r="M1209" s="2" t="s">
        <v>1059</v>
      </c>
      <c r="N1209" s="2" t="s">
        <v>1076</v>
      </c>
      <c r="O1209" s="2" t="s">
        <v>1040</v>
      </c>
      <c r="P1209" s="2" t="str">
        <f t="shared" si="36"/>
        <v>P-Onsite</v>
      </c>
      <c r="Q1209" s="2" t="str">
        <f t="shared" si="37"/>
        <v>P-S2_Onsite</v>
      </c>
      <c r="R1209" s="2" t="s">
        <v>3476</v>
      </c>
      <c r="S1209" s="2" t="s">
        <v>1041</v>
      </c>
      <c r="T1209" s="21" t="s">
        <v>3693</v>
      </c>
    </row>
    <row r="1210" spans="1:20" x14ac:dyDescent="0.3">
      <c r="A1210" s="21" t="s">
        <v>3846</v>
      </c>
      <c r="B1210" s="21" t="s">
        <v>1054</v>
      </c>
      <c r="C1210" s="21" t="s">
        <v>3847</v>
      </c>
      <c r="D1210" s="21" t="s">
        <v>3848</v>
      </c>
      <c r="E1210" s="2" t="s">
        <v>3849</v>
      </c>
      <c r="F1210" s="21" t="s">
        <v>3700</v>
      </c>
      <c r="G1210" s="21" t="s">
        <v>1631</v>
      </c>
      <c r="H1210" s="21" t="s">
        <v>3701</v>
      </c>
      <c r="I1210" s="21" t="s">
        <v>5786</v>
      </c>
      <c r="J1210" s="2" t="s">
        <v>3475</v>
      </c>
      <c r="K1210" s="22" t="s">
        <v>1048</v>
      </c>
      <c r="L1210" s="2" t="s">
        <v>1075</v>
      </c>
      <c r="M1210" s="2" t="s">
        <v>1059</v>
      </c>
      <c r="N1210" s="2" t="s">
        <v>1076</v>
      </c>
      <c r="O1210" s="2" t="s">
        <v>1040</v>
      </c>
      <c r="P1210" s="2" t="str">
        <f t="shared" si="36"/>
        <v>P-Onsite</v>
      </c>
      <c r="Q1210" s="2" t="str">
        <f t="shared" si="37"/>
        <v>P-S2_Onsite</v>
      </c>
      <c r="R1210" s="2" t="s">
        <v>3476</v>
      </c>
      <c r="S1210" s="2" t="s">
        <v>1041</v>
      </c>
      <c r="T1210" s="21" t="s">
        <v>3693</v>
      </c>
    </row>
    <row r="1211" spans="1:20" x14ac:dyDescent="0.3">
      <c r="A1211" s="21" t="s">
        <v>1945</v>
      </c>
      <c r="B1211" s="21" t="s">
        <v>1054</v>
      </c>
      <c r="C1211" s="21" t="s">
        <v>1946</v>
      </c>
      <c r="D1211" s="21" t="s">
        <v>1947</v>
      </c>
      <c r="E1211" s="2" t="s">
        <v>1948</v>
      </c>
      <c r="F1211" s="21" t="s">
        <v>3690</v>
      </c>
      <c r="G1211" s="21" t="s">
        <v>1593</v>
      </c>
      <c r="H1211" s="21" t="s">
        <v>3691</v>
      </c>
      <c r="I1211" s="21" t="s">
        <v>5787</v>
      </c>
      <c r="J1211" s="2" t="s">
        <v>3692</v>
      </c>
      <c r="K1211" s="22" t="s">
        <v>1610</v>
      </c>
      <c r="L1211" s="2" t="s">
        <v>1089</v>
      </c>
      <c r="M1211" s="2" t="s">
        <v>1059</v>
      </c>
      <c r="N1211" s="2" t="s">
        <v>1124</v>
      </c>
      <c r="O1211" s="2" t="s">
        <v>1040</v>
      </c>
      <c r="P1211" s="2" t="str">
        <f t="shared" si="36"/>
        <v>P-Onsite</v>
      </c>
      <c r="Q1211" s="2" t="str">
        <f t="shared" si="37"/>
        <v>P-S2_Onsite</v>
      </c>
      <c r="R1211" s="2" t="s">
        <v>3476</v>
      </c>
      <c r="S1211" s="2" t="s">
        <v>1041</v>
      </c>
      <c r="T1211" s="21" t="s">
        <v>3693</v>
      </c>
    </row>
    <row r="1212" spans="1:20" x14ac:dyDescent="0.3">
      <c r="A1212" s="21" t="s">
        <v>1945</v>
      </c>
      <c r="B1212" s="21" t="s">
        <v>1054</v>
      </c>
      <c r="C1212" s="21" t="s">
        <v>1946</v>
      </c>
      <c r="D1212" s="21" t="s">
        <v>1947</v>
      </c>
      <c r="E1212" s="2" t="s">
        <v>1948</v>
      </c>
      <c r="F1212" s="21" t="s">
        <v>3696</v>
      </c>
      <c r="G1212" s="21" t="s">
        <v>1606</v>
      </c>
      <c r="H1212" s="21" t="s">
        <v>3697</v>
      </c>
      <c r="I1212" s="21" t="s">
        <v>5788</v>
      </c>
      <c r="J1212" s="2" t="s">
        <v>3484</v>
      </c>
      <c r="K1212" s="22" t="s">
        <v>1038</v>
      </c>
      <c r="L1212" s="2" t="s">
        <v>1089</v>
      </c>
      <c r="M1212" s="2" t="s">
        <v>1059</v>
      </c>
      <c r="N1212" s="2" t="s">
        <v>1124</v>
      </c>
      <c r="O1212" s="2" t="s">
        <v>1040</v>
      </c>
      <c r="P1212" s="2" t="str">
        <f t="shared" si="36"/>
        <v>P-Onsite</v>
      </c>
      <c r="Q1212" s="2" t="str">
        <f t="shared" si="37"/>
        <v>P-S2_Onsite</v>
      </c>
      <c r="R1212" s="2" t="s">
        <v>3476</v>
      </c>
      <c r="S1212" s="2" t="s">
        <v>1041</v>
      </c>
      <c r="T1212" s="21" t="s">
        <v>3693</v>
      </c>
    </row>
    <row r="1213" spans="1:20" x14ac:dyDescent="0.3">
      <c r="A1213" s="21" t="s">
        <v>1945</v>
      </c>
      <c r="B1213" s="21" t="s">
        <v>1054</v>
      </c>
      <c r="C1213" s="21" t="s">
        <v>1946</v>
      </c>
      <c r="D1213" s="21" t="s">
        <v>1947</v>
      </c>
      <c r="E1213" s="2" t="s">
        <v>1948</v>
      </c>
      <c r="F1213" s="21" t="s">
        <v>3698</v>
      </c>
      <c r="G1213" s="21" t="s">
        <v>1613</v>
      </c>
      <c r="H1213" s="21" t="s">
        <v>3699</v>
      </c>
      <c r="I1213" s="21" t="s">
        <v>5789</v>
      </c>
      <c r="J1213" s="2" t="s">
        <v>3479</v>
      </c>
      <c r="K1213" s="22" t="s">
        <v>1038</v>
      </c>
      <c r="L1213" s="2" t="s">
        <v>1089</v>
      </c>
      <c r="M1213" s="2" t="s">
        <v>1059</v>
      </c>
      <c r="N1213" s="2" t="s">
        <v>1124</v>
      </c>
      <c r="O1213" s="2" t="s">
        <v>1040</v>
      </c>
      <c r="P1213" s="2" t="str">
        <f t="shared" si="36"/>
        <v>P-Onsite</v>
      </c>
      <c r="Q1213" s="2" t="str">
        <f t="shared" si="37"/>
        <v>P-S2_Onsite</v>
      </c>
      <c r="R1213" s="2" t="s">
        <v>3476</v>
      </c>
      <c r="S1213" s="2" t="s">
        <v>1041</v>
      </c>
      <c r="T1213" s="21" t="s">
        <v>3693</v>
      </c>
    </row>
    <row r="1214" spans="1:20" x14ac:dyDescent="0.3">
      <c r="A1214" s="21" t="s">
        <v>3850</v>
      </c>
      <c r="B1214" s="21" t="s">
        <v>1054</v>
      </c>
      <c r="C1214" s="21" t="s">
        <v>3851</v>
      </c>
      <c r="D1214" s="21" t="s">
        <v>3852</v>
      </c>
      <c r="E1214" s="2" t="s">
        <v>3853</v>
      </c>
      <c r="F1214" s="21" t="s">
        <v>3690</v>
      </c>
      <c r="G1214" s="21" t="s">
        <v>1593</v>
      </c>
      <c r="H1214" s="21" t="s">
        <v>3691</v>
      </c>
      <c r="I1214" s="21" t="s">
        <v>5790</v>
      </c>
      <c r="J1214" s="2" t="s">
        <v>3692</v>
      </c>
      <c r="K1214" s="22" t="s">
        <v>1610</v>
      </c>
      <c r="L1214" s="2" t="s">
        <v>1058</v>
      </c>
      <c r="M1214" s="2" t="s">
        <v>1059</v>
      </c>
      <c r="N1214" s="2" t="s">
        <v>1106</v>
      </c>
      <c r="O1214" s="2" t="s">
        <v>1040</v>
      </c>
      <c r="P1214" s="2" t="str">
        <f t="shared" si="36"/>
        <v>P-Onsite</v>
      </c>
      <c r="Q1214" s="2" t="str">
        <f t="shared" si="37"/>
        <v>P-S2_Onsite</v>
      </c>
      <c r="R1214" s="2" t="s">
        <v>3476</v>
      </c>
      <c r="S1214" s="2" t="s">
        <v>1041</v>
      </c>
      <c r="T1214" s="21" t="s">
        <v>3693</v>
      </c>
    </row>
    <row r="1215" spans="1:20" x14ac:dyDescent="0.3">
      <c r="A1215" s="21" t="s">
        <v>3850</v>
      </c>
      <c r="B1215" s="21" t="s">
        <v>1054</v>
      </c>
      <c r="C1215" s="21" t="s">
        <v>3851</v>
      </c>
      <c r="D1215" s="21" t="s">
        <v>3852</v>
      </c>
      <c r="E1215" s="2" t="s">
        <v>3853</v>
      </c>
      <c r="F1215" s="21" t="s">
        <v>3694</v>
      </c>
      <c r="G1215" s="21" t="s">
        <v>1598</v>
      </c>
      <c r="H1215" s="21" t="s">
        <v>3695</v>
      </c>
      <c r="I1215" s="21" t="s">
        <v>5791</v>
      </c>
      <c r="J1215" s="2" t="s">
        <v>3481</v>
      </c>
      <c r="K1215" s="22" t="s">
        <v>1048</v>
      </c>
      <c r="L1215" s="2" t="s">
        <v>1058</v>
      </c>
      <c r="M1215" s="2" t="s">
        <v>1059</v>
      </c>
      <c r="N1215" s="2" t="s">
        <v>1106</v>
      </c>
      <c r="O1215" s="2" t="s">
        <v>1040</v>
      </c>
      <c r="P1215" s="2" t="str">
        <f t="shared" si="36"/>
        <v>P-Onsite</v>
      </c>
      <c r="Q1215" s="2" t="str">
        <f t="shared" si="37"/>
        <v>P-S2_Onsite</v>
      </c>
      <c r="R1215" s="2" t="s">
        <v>3476</v>
      </c>
      <c r="S1215" s="2" t="s">
        <v>1041</v>
      </c>
      <c r="T1215" s="21" t="s">
        <v>3693</v>
      </c>
    </row>
    <row r="1216" spans="1:20" x14ac:dyDescent="0.3">
      <c r="A1216" s="21" t="s">
        <v>3850</v>
      </c>
      <c r="B1216" s="21" t="s">
        <v>1054</v>
      </c>
      <c r="C1216" s="21" t="s">
        <v>3851</v>
      </c>
      <c r="D1216" s="21" t="s">
        <v>3852</v>
      </c>
      <c r="E1216" s="2" t="s">
        <v>3853</v>
      </c>
      <c r="F1216" s="21" t="s">
        <v>3696</v>
      </c>
      <c r="G1216" s="21" t="s">
        <v>1606</v>
      </c>
      <c r="H1216" s="21" t="s">
        <v>3697</v>
      </c>
      <c r="I1216" s="21" t="s">
        <v>5792</v>
      </c>
      <c r="J1216" s="2" t="s">
        <v>3484</v>
      </c>
      <c r="K1216" s="22" t="s">
        <v>1038</v>
      </c>
      <c r="L1216" s="2" t="s">
        <v>1058</v>
      </c>
      <c r="M1216" s="2" t="s">
        <v>1059</v>
      </c>
      <c r="N1216" s="2" t="s">
        <v>1106</v>
      </c>
      <c r="O1216" s="2" t="s">
        <v>1040</v>
      </c>
      <c r="P1216" s="2" t="str">
        <f t="shared" si="36"/>
        <v>P-Onsite</v>
      </c>
      <c r="Q1216" s="2" t="str">
        <f t="shared" si="37"/>
        <v>P-S2_Onsite</v>
      </c>
      <c r="R1216" s="2" t="s">
        <v>3476</v>
      </c>
      <c r="S1216" s="2" t="s">
        <v>1041</v>
      </c>
      <c r="T1216" s="21" t="s">
        <v>3693</v>
      </c>
    </row>
    <row r="1217" spans="1:20" x14ac:dyDescent="0.3">
      <c r="A1217" s="21" t="s">
        <v>3850</v>
      </c>
      <c r="B1217" s="21" t="s">
        <v>1054</v>
      </c>
      <c r="C1217" s="21" t="s">
        <v>3851</v>
      </c>
      <c r="D1217" s="21" t="s">
        <v>3852</v>
      </c>
      <c r="E1217" s="2" t="s">
        <v>3853</v>
      </c>
      <c r="F1217" s="21" t="s">
        <v>3698</v>
      </c>
      <c r="G1217" s="21" t="s">
        <v>1613</v>
      </c>
      <c r="H1217" s="21" t="s">
        <v>3699</v>
      </c>
      <c r="I1217" s="21" t="s">
        <v>5793</v>
      </c>
      <c r="J1217" s="2" t="s">
        <v>3479</v>
      </c>
      <c r="K1217" s="22" t="s">
        <v>1038</v>
      </c>
      <c r="L1217" s="2" t="s">
        <v>1058</v>
      </c>
      <c r="M1217" s="2" t="s">
        <v>1059</v>
      </c>
      <c r="N1217" s="2" t="s">
        <v>1106</v>
      </c>
      <c r="O1217" s="2" t="s">
        <v>1040</v>
      </c>
      <c r="P1217" s="2" t="str">
        <f t="shared" si="36"/>
        <v>P-Onsite</v>
      </c>
      <c r="Q1217" s="2" t="str">
        <f t="shared" si="37"/>
        <v>P-S2_Onsite</v>
      </c>
      <c r="R1217" s="2" t="s">
        <v>3476</v>
      </c>
      <c r="S1217" s="2" t="s">
        <v>1041</v>
      </c>
      <c r="T1217" s="21" t="s">
        <v>3693</v>
      </c>
    </row>
    <row r="1218" spans="1:20" x14ac:dyDescent="0.3">
      <c r="A1218" s="21" t="s">
        <v>3850</v>
      </c>
      <c r="B1218" s="21" t="s">
        <v>1054</v>
      </c>
      <c r="C1218" s="21" t="s">
        <v>3851</v>
      </c>
      <c r="D1218" s="21" t="s">
        <v>3852</v>
      </c>
      <c r="E1218" s="2" t="s">
        <v>3853</v>
      </c>
      <c r="F1218" s="21" t="s">
        <v>3700</v>
      </c>
      <c r="G1218" s="21" t="s">
        <v>1631</v>
      </c>
      <c r="H1218" s="21" t="s">
        <v>3701</v>
      </c>
      <c r="I1218" s="21" t="s">
        <v>5794</v>
      </c>
      <c r="J1218" s="2" t="s">
        <v>3475</v>
      </c>
      <c r="K1218" s="22" t="s">
        <v>1048</v>
      </c>
      <c r="L1218" s="2" t="s">
        <v>1058</v>
      </c>
      <c r="M1218" s="2" t="s">
        <v>1059</v>
      </c>
      <c r="N1218" s="2" t="s">
        <v>1106</v>
      </c>
      <c r="O1218" s="2" t="s">
        <v>1040</v>
      </c>
      <c r="P1218" s="2" t="str">
        <f t="shared" si="36"/>
        <v>P-Onsite</v>
      </c>
      <c r="Q1218" s="2" t="str">
        <f t="shared" si="37"/>
        <v>P-S2_Onsite</v>
      </c>
      <c r="R1218" s="2" t="s">
        <v>3476</v>
      </c>
      <c r="S1218" s="2" t="s">
        <v>1041</v>
      </c>
      <c r="T1218" s="21" t="s">
        <v>3693</v>
      </c>
    </row>
    <row r="1219" spans="1:20" x14ac:dyDescent="0.3">
      <c r="A1219" s="21" t="s">
        <v>1951</v>
      </c>
      <c r="B1219" s="21" t="s">
        <v>1054</v>
      </c>
      <c r="C1219" s="21" t="s">
        <v>1952</v>
      </c>
      <c r="D1219" s="21" t="s">
        <v>1953</v>
      </c>
      <c r="E1219" s="2" t="s">
        <v>1954</v>
      </c>
      <c r="F1219" s="21" t="s">
        <v>3698</v>
      </c>
      <c r="G1219" s="21" t="s">
        <v>1613</v>
      </c>
      <c r="H1219" s="21" t="s">
        <v>3699</v>
      </c>
      <c r="I1219" s="21" t="s">
        <v>5795</v>
      </c>
      <c r="J1219" s="2" t="s">
        <v>3479</v>
      </c>
      <c r="K1219" s="22" t="s">
        <v>1038</v>
      </c>
      <c r="L1219" s="2" t="s">
        <v>1300</v>
      </c>
      <c r="M1219" s="2" t="s">
        <v>1059</v>
      </c>
      <c r="N1219" s="2" t="s">
        <v>1375</v>
      </c>
      <c r="O1219" s="2" t="s">
        <v>1040</v>
      </c>
      <c r="P1219" s="2" t="str">
        <f t="shared" ref="P1219:P1282" si="38">CONCATENATE(LEFT(O1219,1),"-",B1219)</f>
        <v>P-Onsite</v>
      </c>
      <c r="Q1219" s="2" t="str">
        <f t="shared" ref="Q1219:Q1282" si="39">CONCATENATE(LEFT($O1219,1),"-",RIGHT($F1219,9))</f>
        <v>P-S2_Onsite</v>
      </c>
      <c r="R1219" s="2" t="s">
        <v>3476</v>
      </c>
      <c r="S1219" s="2" t="s">
        <v>1041</v>
      </c>
      <c r="T1219" s="21" t="s">
        <v>3693</v>
      </c>
    </row>
    <row r="1220" spans="1:20" x14ac:dyDescent="0.3">
      <c r="A1220" s="21" t="s">
        <v>1951</v>
      </c>
      <c r="B1220" s="21" t="s">
        <v>1054</v>
      </c>
      <c r="C1220" s="21" t="s">
        <v>1952</v>
      </c>
      <c r="D1220" s="21" t="s">
        <v>1953</v>
      </c>
      <c r="E1220" s="2" t="s">
        <v>1954</v>
      </c>
      <c r="F1220" s="21" t="s">
        <v>3700</v>
      </c>
      <c r="G1220" s="21" t="s">
        <v>1631</v>
      </c>
      <c r="H1220" s="21" t="s">
        <v>3701</v>
      </c>
      <c r="I1220" s="21" t="s">
        <v>5796</v>
      </c>
      <c r="J1220" s="2" t="s">
        <v>3475</v>
      </c>
      <c r="K1220" s="22" t="s">
        <v>1048</v>
      </c>
      <c r="L1220" s="2" t="s">
        <v>1300</v>
      </c>
      <c r="M1220" s="2" t="s">
        <v>1059</v>
      </c>
      <c r="N1220" s="2" t="s">
        <v>1375</v>
      </c>
      <c r="O1220" s="2" t="s">
        <v>1040</v>
      </c>
      <c r="P1220" s="2" t="str">
        <f t="shared" si="38"/>
        <v>P-Onsite</v>
      </c>
      <c r="Q1220" s="2" t="str">
        <f t="shared" si="39"/>
        <v>P-S2_Onsite</v>
      </c>
      <c r="R1220" s="2" t="s">
        <v>3476</v>
      </c>
      <c r="S1220" s="2" t="s">
        <v>1041</v>
      </c>
      <c r="T1220" s="21" t="s">
        <v>3693</v>
      </c>
    </row>
    <row r="1221" spans="1:20" x14ac:dyDescent="0.3">
      <c r="A1221" s="21" t="s">
        <v>1958</v>
      </c>
      <c r="B1221" s="21" t="s">
        <v>1031</v>
      </c>
      <c r="C1221" s="21" t="s">
        <v>1959</v>
      </c>
      <c r="D1221" s="21" t="s">
        <v>1960</v>
      </c>
      <c r="E1221" s="2" t="s">
        <v>1961</v>
      </c>
      <c r="F1221" s="21" t="s">
        <v>3734</v>
      </c>
      <c r="G1221" s="21" t="s">
        <v>1593</v>
      </c>
      <c r="H1221" s="21" t="s">
        <v>3691</v>
      </c>
      <c r="I1221" s="21" t="s">
        <v>5797</v>
      </c>
      <c r="J1221" s="2" t="s">
        <v>3692</v>
      </c>
      <c r="K1221" s="22" t="s">
        <v>1610</v>
      </c>
      <c r="L1221" s="2" t="s">
        <v>1039</v>
      </c>
      <c r="M1221" s="2" t="s">
        <v>1039</v>
      </c>
      <c r="N1221" s="2" t="s">
        <v>1039</v>
      </c>
      <c r="O1221" s="2" t="s">
        <v>1040</v>
      </c>
      <c r="P1221" s="2" t="str">
        <f t="shared" si="38"/>
        <v>P-Online</v>
      </c>
      <c r="Q1221" s="2" t="str">
        <f t="shared" si="39"/>
        <v>P-S2_Online</v>
      </c>
      <c r="R1221" s="2"/>
      <c r="S1221" s="2" t="s">
        <v>1041</v>
      </c>
      <c r="T1221" s="21" t="s">
        <v>3693</v>
      </c>
    </row>
    <row r="1222" spans="1:20" x14ac:dyDescent="0.3">
      <c r="A1222" s="21" t="s">
        <v>1958</v>
      </c>
      <c r="B1222" s="21" t="s">
        <v>1031</v>
      </c>
      <c r="C1222" s="21" t="s">
        <v>1959</v>
      </c>
      <c r="D1222" s="21" t="s">
        <v>1960</v>
      </c>
      <c r="E1222" s="2" t="s">
        <v>1961</v>
      </c>
      <c r="F1222" s="21" t="s">
        <v>3736</v>
      </c>
      <c r="G1222" s="21" t="s">
        <v>1606</v>
      </c>
      <c r="H1222" s="21" t="s">
        <v>3697</v>
      </c>
      <c r="I1222" s="21" t="s">
        <v>5798</v>
      </c>
      <c r="J1222" s="2" t="s">
        <v>3484</v>
      </c>
      <c r="K1222" s="22" t="s">
        <v>1038</v>
      </c>
      <c r="L1222" s="2" t="s">
        <v>1039</v>
      </c>
      <c r="M1222" s="2" t="s">
        <v>1039</v>
      </c>
      <c r="N1222" s="2" t="s">
        <v>1039</v>
      </c>
      <c r="O1222" s="2" t="s">
        <v>1040</v>
      </c>
      <c r="P1222" s="2" t="str">
        <f t="shared" si="38"/>
        <v>P-Online</v>
      </c>
      <c r="Q1222" s="2" t="str">
        <f t="shared" si="39"/>
        <v>P-S2_Online</v>
      </c>
      <c r="R1222" s="2"/>
      <c r="S1222" s="2" t="s">
        <v>1041</v>
      </c>
      <c r="T1222" s="21" t="s">
        <v>3693</v>
      </c>
    </row>
    <row r="1223" spans="1:20" x14ac:dyDescent="0.3">
      <c r="A1223" s="21" t="s">
        <v>1958</v>
      </c>
      <c r="B1223" s="21" t="s">
        <v>1031</v>
      </c>
      <c r="C1223" s="21" t="s">
        <v>1959</v>
      </c>
      <c r="D1223" s="21" t="s">
        <v>1960</v>
      </c>
      <c r="E1223" s="2" t="s">
        <v>1961</v>
      </c>
      <c r="F1223" s="21" t="s">
        <v>3738</v>
      </c>
      <c r="G1223" s="21" t="s">
        <v>1631</v>
      </c>
      <c r="H1223" s="21" t="s">
        <v>3701</v>
      </c>
      <c r="I1223" s="21" t="s">
        <v>5799</v>
      </c>
      <c r="J1223" s="2" t="s">
        <v>3475</v>
      </c>
      <c r="K1223" s="22" t="s">
        <v>1048</v>
      </c>
      <c r="L1223" s="2" t="s">
        <v>1039</v>
      </c>
      <c r="M1223" s="2" t="s">
        <v>1039</v>
      </c>
      <c r="N1223" s="2" t="s">
        <v>1039</v>
      </c>
      <c r="O1223" s="2" t="s">
        <v>1040</v>
      </c>
      <c r="P1223" s="2" t="str">
        <f t="shared" si="38"/>
        <v>P-Online</v>
      </c>
      <c r="Q1223" s="2" t="str">
        <f t="shared" si="39"/>
        <v>P-S2_Online</v>
      </c>
      <c r="R1223" s="2"/>
      <c r="S1223" s="2" t="s">
        <v>1041</v>
      </c>
      <c r="T1223" s="21" t="s">
        <v>3693</v>
      </c>
    </row>
    <row r="1224" spans="1:20" x14ac:dyDescent="0.3">
      <c r="A1224" s="21" t="s">
        <v>3854</v>
      </c>
      <c r="B1224" s="21" t="s">
        <v>1054</v>
      </c>
      <c r="C1224" s="21" t="s">
        <v>3855</v>
      </c>
      <c r="D1224" s="21" t="s">
        <v>3856</v>
      </c>
      <c r="E1224" s="2" t="s">
        <v>3857</v>
      </c>
      <c r="F1224" s="21" t="s">
        <v>3690</v>
      </c>
      <c r="G1224" s="21" t="s">
        <v>1593</v>
      </c>
      <c r="H1224" s="21" t="s">
        <v>3691</v>
      </c>
      <c r="I1224" s="21" t="s">
        <v>5800</v>
      </c>
      <c r="J1224" s="2" t="s">
        <v>3692</v>
      </c>
      <c r="K1224" s="22" t="s">
        <v>1610</v>
      </c>
      <c r="L1224" s="2" t="s">
        <v>1205</v>
      </c>
      <c r="M1224" s="2" t="s">
        <v>1059</v>
      </c>
      <c r="N1224" s="2" t="s">
        <v>1206</v>
      </c>
      <c r="O1224" s="2" t="s">
        <v>1040</v>
      </c>
      <c r="P1224" s="2" t="str">
        <f t="shared" si="38"/>
        <v>P-Onsite</v>
      </c>
      <c r="Q1224" s="2" t="str">
        <f t="shared" si="39"/>
        <v>P-S2_Onsite</v>
      </c>
      <c r="R1224" s="2" t="s">
        <v>3476</v>
      </c>
      <c r="S1224" s="2" t="s">
        <v>1041</v>
      </c>
      <c r="T1224" s="21" t="s">
        <v>3693</v>
      </c>
    </row>
    <row r="1225" spans="1:20" x14ac:dyDescent="0.3">
      <c r="A1225" s="21" t="s">
        <v>3854</v>
      </c>
      <c r="B1225" s="21" t="s">
        <v>1054</v>
      </c>
      <c r="C1225" s="21" t="s">
        <v>3855</v>
      </c>
      <c r="D1225" s="21" t="s">
        <v>3856</v>
      </c>
      <c r="E1225" s="2" t="s">
        <v>3857</v>
      </c>
      <c r="F1225" s="21" t="s">
        <v>3694</v>
      </c>
      <c r="G1225" s="21" t="s">
        <v>1598</v>
      </c>
      <c r="H1225" s="21" t="s">
        <v>3695</v>
      </c>
      <c r="I1225" s="21" t="s">
        <v>5801</v>
      </c>
      <c r="J1225" s="2" t="s">
        <v>3481</v>
      </c>
      <c r="K1225" s="22" t="s">
        <v>1048</v>
      </c>
      <c r="L1225" s="2" t="s">
        <v>1205</v>
      </c>
      <c r="M1225" s="2" t="s">
        <v>1059</v>
      </c>
      <c r="N1225" s="2" t="s">
        <v>1206</v>
      </c>
      <c r="O1225" s="2" t="s">
        <v>1040</v>
      </c>
      <c r="P1225" s="2" t="str">
        <f t="shared" si="38"/>
        <v>P-Onsite</v>
      </c>
      <c r="Q1225" s="2" t="str">
        <f t="shared" si="39"/>
        <v>P-S2_Onsite</v>
      </c>
      <c r="R1225" s="2" t="s">
        <v>3476</v>
      </c>
      <c r="S1225" s="2" t="s">
        <v>1041</v>
      </c>
      <c r="T1225" s="21" t="s">
        <v>3693</v>
      </c>
    </row>
    <row r="1226" spans="1:20" x14ac:dyDescent="0.3">
      <c r="A1226" s="21" t="s">
        <v>3854</v>
      </c>
      <c r="B1226" s="21" t="s">
        <v>1054</v>
      </c>
      <c r="C1226" s="21" t="s">
        <v>3855</v>
      </c>
      <c r="D1226" s="21" t="s">
        <v>3856</v>
      </c>
      <c r="E1226" s="2" t="s">
        <v>3857</v>
      </c>
      <c r="F1226" s="21" t="s">
        <v>3696</v>
      </c>
      <c r="G1226" s="21" t="s">
        <v>1606</v>
      </c>
      <c r="H1226" s="21" t="s">
        <v>3697</v>
      </c>
      <c r="I1226" s="21" t="s">
        <v>5802</v>
      </c>
      <c r="J1226" s="2" t="s">
        <v>3484</v>
      </c>
      <c r="K1226" s="22" t="s">
        <v>1038</v>
      </c>
      <c r="L1226" s="2" t="s">
        <v>1205</v>
      </c>
      <c r="M1226" s="2" t="s">
        <v>1059</v>
      </c>
      <c r="N1226" s="2" t="s">
        <v>1206</v>
      </c>
      <c r="O1226" s="2" t="s">
        <v>1040</v>
      </c>
      <c r="P1226" s="2" t="str">
        <f t="shared" si="38"/>
        <v>P-Onsite</v>
      </c>
      <c r="Q1226" s="2" t="str">
        <f t="shared" si="39"/>
        <v>P-S2_Onsite</v>
      </c>
      <c r="R1226" s="2" t="s">
        <v>3476</v>
      </c>
      <c r="S1226" s="2" t="s">
        <v>1041</v>
      </c>
      <c r="T1226" s="21" t="s">
        <v>3693</v>
      </c>
    </row>
    <row r="1227" spans="1:20" x14ac:dyDescent="0.3">
      <c r="A1227" s="21" t="s">
        <v>3854</v>
      </c>
      <c r="B1227" s="21" t="s">
        <v>1054</v>
      </c>
      <c r="C1227" s="21" t="s">
        <v>3855</v>
      </c>
      <c r="D1227" s="21" t="s">
        <v>3856</v>
      </c>
      <c r="E1227" s="2" t="s">
        <v>3857</v>
      </c>
      <c r="F1227" s="21" t="s">
        <v>3698</v>
      </c>
      <c r="G1227" s="21" t="s">
        <v>1613</v>
      </c>
      <c r="H1227" s="21" t="s">
        <v>3699</v>
      </c>
      <c r="I1227" s="21" t="s">
        <v>5803</v>
      </c>
      <c r="J1227" s="2" t="s">
        <v>3479</v>
      </c>
      <c r="K1227" s="22" t="s">
        <v>1038</v>
      </c>
      <c r="L1227" s="2" t="s">
        <v>1205</v>
      </c>
      <c r="M1227" s="2" t="s">
        <v>1059</v>
      </c>
      <c r="N1227" s="2" t="s">
        <v>1206</v>
      </c>
      <c r="O1227" s="2" t="s">
        <v>1040</v>
      </c>
      <c r="P1227" s="2" t="str">
        <f t="shared" si="38"/>
        <v>P-Onsite</v>
      </c>
      <c r="Q1227" s="2" t="str">
        <f t="shared" si="39"/>
        <v>P-S2_Onsite</v>
      </c>
      <c r="R1227" s="2" t="s">
        <v>3476</v>
      </c>
      <c r="S1227" s="2" t="s">
        <v>1041</v>
      </c>
      <c r="T1227" s="21" t="s">
        <v>3693</v>
      </c>
    </row>
    <row r="1228" spans="1:20" x14ac:dyDescent="0.3">
      <c r="A1228" s="21" t="s">
        <v>3854</v>
      </c>
      <c r="B1228" s="21" t="s">
        <v>1054</v>
      </c>
      <c r="C1228" s="21" t="s">
        <v>3855</v>
      </c>
      <c r="D1228" s="21" t="s">
        <v>3856</v>
      </c>
      <c r="E1228" s="2" t="s">
        <v>3857</v>
      </c>
      <c r="F1228" s="21" t="s">
        <v>3700</v>
      </c>
      <c r="G1228" s="21" t="s">
        <v>1631</v>
      </c>
      <c r="H1228" s="21" t="s">
        <v>3701</v>
      </c>
      <c r="I1228" s="21" t="s">
        <v>5804</v>
      </c>
      <c r="J1228" s="2" t="s">
        <v>3475</v>
      </c>
      <c r="K1228" s="22" t="s">
        <v>1048</v>
      </c>
      <c r="L1228" s="2" t="s">
        <v>1205</v>
      </c>
      <c r="M1228" s="2" t="s">
        <v>1059</v>
      </c>
      <c r="N1228" s="2" t="s">
        <v>1206</v>
      </c>
      <c r="O1228" s="2" t="s">
        <v>1040</v>
      </c>
      <c r="P1228" s="2" t="str">
        <f t="shared" si="38"/>
        <v>P-Onsite</v>
      </c>
      <c r="Q1228" s="2" t="str">
        <f t="shared" si="39"/>
        <v>P-S2_Onsite</v>
      </c>
      <c r="R1228" s="2" t="s">
        <v>3476</v>
      </c>
      <c r="S1228" s="2" t="s">
        <v>1041</v>
      </c>
      <c r="T1228" s="21" t="s">
        <v>3693</v>
      </c>
    </row>
    <row r="1229" spans="1:20" x14ac:dyDescent="0.3">
      <c r="A1229" s="21" t="s">
        <v>1963</v>
      </c>
      <c r="B1229" s="21" t="s">
        <v>1054</v>
      </c>
      <c r="C1229" s="21" t="s">
        <v>1964</v>
      </c>
      <c r="D1229" s="21" t="s">
        <v>1965</v>
      </c>
      <c r="E1229" s="2" t="s">
        <v>1966</v>
      </c>
      <c r="F1229" s="21" t="s">
        <v>3690</v>
      </c>
      <c r="G1229" s="21" t="s">
        <v>1593</v>
      </c>
      <c r="H1229" s="21" t="s">
        <v>3691</v>
      </c>
      <c r="I1229" s="21" t="s">
        <v>5805</v>
      </c>
      <c r="J1229" s="2" t="s">
        <v>3692</v>
      </c>
      <c r="K1229" s="22" t="s">
        <v>1610</v>
      </c>
      <c r="L1229" s="2" t="s">
        <v>1300</v>
      </c>
      <c r="M1229" s="2" t="s">
        <v>1059</v>
      </c>
      <c r="N1229" s="2" t="s">
        <v>1301</v>
      </c>
      <c r="O1229" s="2" t="s">
        <v>1040</v>
      </c>
      <c r="P1229" s="2" t="str">
        <f t="shared" si="38"/>
        <v>P-Onsite</v>
      </c>
      <c r="Q1229" s="2" t="str">
        <f t="shared" si="39"/>
        <v>P-S2_Onsite</v>
      </c>
      <c r="R1229" s="2" t="s">
        <v>3476</v>
      </c>
      <c r="S1229" s="2" t="s">
        <v>1041</v>
      </c>
      <c r="T1229" s="21" t="s">
        <v>3693</v>
      </c>
    </row>
    <row r="1230" spans="1:20" x14ac:dyDescent="0.3">
      <c r="A1230" s="21" t="s">
        <v>1963</v>
      </c>
      <c r="B1230" s="21" t="s">
        <v>1054</v>
      </c>
      <c r="C1230" s="21" t="s">
        <v>1964</v>
      </c>
      <c r="D1230" s="21" t="s">
        <v>1965</v>
      </c>
      <c r="E1230" s="2" t="s">
        <v>1966</v>
      </c>
      <c r="F1230" s="21" t="s">
        <v>3696</v>
      </c>
      <c r="G1230" s="21" t="s">
        <v>1606</v>
      </c>
      <c r="H1230" s="21" t="s">
        <v>3697</v>
      </c>
      <c r="I1230" s="21" t="s">
        <v>5806</v>
      </c>
      <c r="J1230" s="2" t="s">
        <v>3484</v>
      </c>
      <c r="K1230" s="22" t="s">
        <v>1038</v>
      </c>
      <c r="L1230" s="2" t="s">
        <v>1300</v>
      </c>
      <c r="M1230" s="2" t="s">
        <v>1059</v>
      </c>
      <c r="N1230" s="2" t="s">
        <v>1301</v>
      </c>
      <c r="O1230" s="2" t="s">
        <v>1040</v>
      </c>
      <c r="P1230" s="2" t="str">
        <f t="shared" si="38"/>
        <v>P-Onsite</v>
      </c>
      <c r="Q1230" s="2" t="str">
        <f t="shared" si="39"/>
        <v>P-S2_Onsite</v>
      </c>
      <c r="R1230" s="2" t="s">
        <v>3476</v>
      </c>
      <c r="S1230" s="2" t="s">
        <v>1041</v>
      </c>
      <c r="T1230" s="21" t="s">
        <v>3693</v>
      </c>
    </row>
    <row r="1231" spans="1:20" x14ac:dyDescent="0.3">
      <c r="A1231" s="21" t="s">
        <v>1963</v>
      </c>
      <c r="B1231" s="21" t="s">
        <v>1054</v>
      </c>
      <c r="C1231" s="21" t="s">
        <v>1964</v>
      </c>
      <c r="D1231" s="21" t="s">
        <v>1965</v>
      </c>
      <c r="E1231" s="2" t="s">
        <v>1966</v>
      </c>
      <c r="F1231" s="21" t="s">
        <v>3700</v>
      </c>
      <c r="G1231" s="21" t="s">
        <v>1631</v>
      </c>
      <c r="H1231" s="21" t="s">
        <v>3701</v>
      </c>
      <c r="I1231" s="21" t="s">
        <v>5807</v>
      </c>
      <c r="J1231" s="2" t="s">
        <v>3475</v>
      </c>
      <c r="K1231" s="22" t="s">
        <v>1048</v>
      </c>
      <c r="L1231" s="2" t="s">
        <v>1300</v>
      </c>
      <c r="M1231" s="2" t="s">
        <v>1059</v>
      </c>
      <c r="N1231" s="2" t="s">
        <v>1301</v>
      </c>
      <c r="O1231" s="2" t="s">
        <v>1040</v>
      </c>
      <c r="P1231" s="2" t="str">
        <f t="shared" si="38"/>
        <v>P-Onsite</v>
      </c>
      <c r="Q1231" s="2" t="str">
        <f t="shared" si="39"/>
        <v>P-S2_Onsite</v>
      </c>
      <c r="R1231" s="2" t="s">
        <v>3476</v>
      </c>
      <c r="S1231" s="2" t="s">
        <v>1041</v>
      </c>
      <c r="T1231" s="21" t="s">
        <v>3693</v>
      </c>
    </row>
    <row r="1232" spans="1:20" x14ac:dyDescent="0.3">
      <c r="A1232" s="21" t="s">
        <v>1969</v>
      </c>
      <c r="B1232" s="21" t="s">
        <v>1054</v>
      </c>
      <c r="C1232" s="21" t="s">
        <v>1970</v>
      </c>
      <c r="D1232" s="21" t="s">
        <v>1971</v>
      </c>
      <c r="E1232" s="2" t="s">
        <v>1972</v>
      </c>
      <c r="F1232" s="21" t="s">
        <v>3690</v>
      </c>
      <c r="G1232" s="21" t="s">
        <v>1593</v>
      </c>
      <c r="H1232" s="21" t="s">
        <v>3691</v>
      </c>
      <c r="I1232" s="21" t="s">
        <v>5808</v>
      </c>
      <c r="J1232" s="2" t="s">
        <v>3692</v>
      </c>
      <c r="K1232" s="22" t="s">
        <v>1610</v>
      </c>
      <c r="L1232" s="2" t="s">
        <v>1058</v>
      </c>
      <c r="M1232" s="2" t="s">
        <v>1059</v>
      </c>
      <c r="N1232" s="2" t="s">
        <v>1106</v>
      </c>
      <c r="O1232" s="2" t="s">
        <v>1040</v>
      </c>
      <c r="P1232" s="2" t="str">
        <f t="shared" si="38"/>
        <v>P-Onsite</v>
      </c>
      <c r="Q1232" s="2" t="str">
        <f t="shared" si="39"/>
        <v>P-S2_Onsite</v>
      </c>
      <c r="R1232" s="2" t="s">
        <v>3476</v>
      </c>
      <c r="S1232" s="2" t="s">
        <v>1041</v>
      </c>
      <c r="T1232" s="21" t="s">
        <v>3693</v>
      </c>
    </row>
    <row r="1233" spans="1:20" x14ac:dyDescent="0.3">
      <c r="A1233" s="21" t="s">
        <v>1969</v>
      </c>
      <c r="B1233" s="21" t="s">
        <v>1054</v>
      </c>
      <c r="C1233" s="21" t="s">
        <v>1970</v>
      </c>
      <c r="D1233" s="21" t="s">
        <v>1971</v>
      </c>
      <c r="E1233" s="2" t="s">
        <v>1972</v>
      </c>
      <c r="F1233" s="21" t="s">
        <v>3698</v>
      </c>
      <c r="G1233" s="21" t="s">
        <v>1613</v>
      </c>
      <c r="H1233" s="21" t="s">
        <v>3699</v>
      </c>
      <c r="I1233" s="21" t="s">
        <v>5809</v>
      </c>
      <c r="J1233" s="2" t="s">
        <v>3479</v>
      </c>
      <c r="K1233" s="22" t="s">
        <v>1038</v>
      </c>
      <c r="L1233" s="2" t="s">
        <v>1058</v>
      </c>
      <c r="M1233" s="2" t="s">
        <v>1059</v>
      </c>
      <c r="N1233" s="2" t="s">
        <v>1106</v>
      </c>
      <c r="O1233" s="2" t="s">
        <v>1040</v>
      </c>
      <c r="P1233" s="2" t="str">
        <f t="shared" si="38"/>
        <v>P-Onsite</v>
      </c>
      <c r="Q1233" s="2" t="str">
        <f t="shared" si="39"/>
        <v>P-S2_Onsite</v>
      </c>
      <c r="R1233" s="2" t="s">
        <v>3476</v>
      </c>
      <c r="S1233" s="2" t="s">
        <v>1041</v>
      </c>
      <c r="T1233" s="21" t="s">
        <v>3693</v>
      </c>
    </row>
    <row r="1234" spans="1:20" x14ac:dyDescent="0.3">
      <c r="A1234" s="21" t="s">
        <v>1969</v>
      </c>
      <c r="B1234" s="21" t="s">
        <v>1054</v>
      </c>
      <c r="C1234" s="21" t="s">
        <v>1970</v>
      </c>
      <c r="D1234" s="21" t="s">
        <v>1971</v>
      </c>
      <c r="E1234" s="2" t="s">
        <v>1972</v>
      </c>
      <c r="F1234" s="21" t="s">
        <v>3700</v>
      </c>
      <c r="G1234" s="21" t="s">
        <v>1631</v>
      </c>
      <c r="H1234" s="21" t="s">
        <v>3701</v>
      </c>
      <c r="I1234" s="21" t="s">
        <v>5810</v>
      </c>
      <c r="J1234" s="2" t="s">
        <v>3475</v>
      </c>
      <c r="K1234" s="22" t="s">
        <v>1048</v>
      </c>
      <c r="L1234" s="2" t="s">
        <v>1058</v>
      </c>
      <c r="M1234" s="2" t="s">
        <v>1059</v>
      </c>
      <c r="N1234" s="2" t="s">
        <v>1106</v>
      </c>
      <c r="O1234" s="2" t="s">
        <v>1040</v>
      </c>
      <c r="P1234" s="2" t="str">
        <f t="shared" si="38"/>
        <v>P-Onsite</v>
      </c>
      <c r="Q1234" s="2" t="str">
        <f t="shared" si="39"/>
        <v>P-S2_Onsite</v>
      </c>
      <c r="R1234" s="2" t="s">
        <v>3476</v>
      </c>
      <c r="S1234" s="2" t="s">
        <v>1041</v>
      </c>
      <c r="T1234" s="21" t="s">
        <v>3693</v>
      </c>
    </row>
    <row r="1235" spans="1:20" x14ac:dyDescent="0.3">
      <c r="A1235" s="21" t="s">
        <v>1984</v>
      </c>
      <c r="B1235" s="21" t="s">
        <v>1054</v>
      </c>
      <c r="C1235" s="21" t="s">
        <v>1985</v>
      </c>
      <c r="D1235" s="21" t="s">
        <v>1986</v>
      </c>
      <c r="E1235" s="2" t="s">
        <v>1987</v>
      </c>
      <c r="F1235" s="21" t="s">
        <v>3690</v>
      </c>
      <c r="G1235" s="21" t="s">
        <v>1593</v>
      </c>
      <c r="H1235" s="21" t="s">
        <v>3691</v>
      </c>
      <c r="I1235" s="21" t="s">
        <v>5811</v>
      </c>
      <c r="J1235" s="2" t="s">
        <v>3692</v>
      </c>
      <c r="K1235" s="22" t="s">
        <v>1610</v>
      </c>
      <c r="L1235" s="2" t="s">
        <v>1058</v>
      </c>
      <c r="M1235" s="2" t="s">
        <v>1059</v>
      </c>
      <c r="N1235" s="2" t="s">
        <v>1106</v>
      </c>
      <c r="O1235" s="2" t="s">
        <v>1040</v>
      </c>
      <c r="P1235" s="2" t="str">
        <f t="shared" si="38"/>
        <v>P-Onsite</v>
      </c>
      <c r="Q1235" s="2" t="str">
        <f t="shared" si="39"/>
        <v>P-S2_Onsite</v>
      </c>
      <c r="R1235" s="2" t="s">
        <v>3476</v>
      </c>
      <c r="S1235" s="2" t="s">
        <v>1041</v>
      </c>
      <c r="T1235" s="21" t="s">
        <v>3693</v>
      </c>
    </row>
    <row r="1236" spans="1:20" x14ac:dyDescent="0.3">
      <c r="A1236" s="21" t="s">
        <v>1984</v>
      </c>
      <c r="B1236" s="21" t="s">
        <v>1054</v>
      </c>
      <c r="C1236" s="21" t="s">
        <v>1985</v>
      </c>
      <c r="D1236" s="21" t="s">
        <v>1986</v>
      </c>
      <c r="E1236" s="2" t="s">
        <v>1987</v>
      </c>
      <c r="F1236" s="21" t="s">
        <v>3696</v>
      </c>
      <c r="G1236" s="21" t="s">
        <v>1606</v>
      </c>
      <c r="H1236" s="21" t="s">
        <v>3697</v>
      </c>
      <c r="I1236" s="21" t="s">
        <v>5812</v>
      </c>
      <c r="J1236" s="2" t="s">
        <v>3484</v>
      </c>
      <c r="K1236" s="22" t="s">
        <v>1038</v>
      </c>
      <c r="L1236" s="2" t="s">
        <v>1058</v>
      </c>
      <c r="M1236" s="2" t="s">
        <v>1059</v>
      </c>
      <c r="N1236" s="2" t="s">
        <v>1106</v>
      </c>
      <c r="O1236" s="2" t="s">
        <v>1040</v>
      </c>
      <c r="P1236" s="2" t="str">
        <f t="shared" si="38"/>
        <v>P-Onsite</v>
      </c>
      <c r="Q1236" s="2" t="str">
        <f t="shared" si="39"/>
        <v>P-S2_Onsite</v>
      </c>
      <c r="R1236" s="2" t="s">
        <v>3476</v>
      </c>
      <c r="S1236" s="2" t="s">
        <v>1041</v>
      </c>
      <c r="T1236" s="21" t="s">
        <v>3693</v>
      </c>
    </row>
    <row r="1237" spans="1:20" x14ac:dyDescent="0.3">
      <c r="A1237" s="21" t="s">
        <v>1984</v>
      </c>
      <c r="B1237" s="21" t="s">
        <v>1054</v>
      </c>
      <c r="C1237" s="21" t="s">
        <v>1985</v>
      </c>
      <c r="D1237" s="21" t="s">
        <v>1986</v>
      </c>
      <c r="E1237" s="2" t="s">
        <v>1987</v>
      </c>
      <c r="F1237" s="21" t="s">
        <v>3698</v>
      </c>
      <c r="G1237" s="21" t="s">
        <v>1613</v>
      </c>
      <c r="H1237" s="21" t="s">
        <v>3699</v>
      </c>
      <c r="I1237" s="21" t="s">
        <v>5813</v>
      </c>
      <c r="J1237" s="2" t="s">
        <v>3479</v>
      </c>
      <c r="K1237" s="22" t="s">
        <v>1038</v>
      </c>
      <c r="L1237" s="2" t="s">
        <v>1058</v>
      </c>
      <c r="M1237" s="2" t="s">
        <v>1059</v>
      </c>
      <c r="N1237" s="2" t="s">
        <v>1106</v>
      </c>
      <c r="O1237" s="2" t="s">
        <v>1040</v>
      </c>
      <c r="P1237" s="2" t="str">
        <f t="shared" si="38"/>
        <v>P-Onsite</v>
      </c>
      <c r="Q1237" s="2" t="str">
        <f t="shared" si="39"/>
        <v>P-S2_Onsite</v>
      </c>
      <c r="R1237" s="2" t="s">
        <v>3476</v>
      </c>
      <c r="S1237" s="2" t="s">
        <v>1041</v>
      </c>
      <c r="T1237" s="21" t="s">
        <v>3693</v>
      </c>
    </row>
    <row r="1238" spans="1:20" x14ac:dyDescent="0.3">
      <c r="A1238" s="21" t="s">
        <v>1984</v>
      </c>
      <c r="B1238" s="21" t="s">
        <v>1054</v>
      </c>
      <c r="C1238" s="21" t="s">
        <v>1985</v>
      </c>
      <c r="D1238" s="21" t="s">
        <v>1986</v>
      </c>
      <c r="E1238" s="2" t="s">
        <v>1987</v>
      </c>
      <c r="F1238" s="21" t="s">
        <v>3700</v>
      </c>
      <c r="G1238" s="21" t="s">
        <v>1631</v>
      </c>
      <c r="H1238" s="21" t="s">
        <v>3701</v>
      </c>
      <c r="I1238" s="21" t="s">
        <v>5814</v>
      </c>
      <c r="J1238" s="2" t="s">
        <v>3475</v>
      </c>
      <c r="K1238" s="22" t="s">
        <v>1048</v>
      </c>
      <c r="L1238" s="2" t="s">
        <v>1058</v>
      </c>
      <c r="M1238" s="2" t="s">
        <v>1059</v>
      </c>
      <c r="N1238" s="2" t="s">
        <v>1106</v>
      </c>
      <c r="O1238" s="2" t="s">
        <v>1040</v>
      </c>
      <c r="P1238" s="2" t="str">
        <f t="shared" si="38"/>
        <v>P-Onsite</v>
      </c>
      <c r="Q1238" s="2" t="str">
        <f t="shared" si="39"/>
        <v>P-S2_Onsite</v>
      </c>
      <c r="R1238" s="2" t="s">
        <v>3476</v>
      </c>
      <c r="S1238" s="2" t="s">
        <v>1041</v>
      </c>
      <c r="T1238" s="21" t="s">
        <v>3693</v>
      </c>
    </row>
    <row r="1239" spans="1:20" x14ac:dyDescent="0.3">
      <c r="A1239" s="21" t="s">
        <v>1989</v>
      </c>
      <c r="B1239" s="21" t="s">
        <v>1054</v>
      </c>
      <c r="C1239" s="21" t="s">
        <v>1990</v>
      </c>
      <c r="D1239" s="21" t="s">
        <v>1991</v>
      </c>
      <c r="E1239" s="2" t="s">
        <v>1992</v>
      </c>
      <c r="F1239" s="21" t="s">
        <v>3690</v>
      </c>
      <c r="G1239" s="21" t="s">
        <v>1593</v>
      </c>
      <c r="H1239" s="21" t="s">
        <v>3691</v>
      </c>
      <c r="I1239" s="21" t="s">
        <v>5815</v>
      </c>
      <c r="J1239" s="2" t="s">
        <v>3692</v>
      </c>
      <c r="K1239" s="22" t="s">
        <v>1610</v>
      </c>
      <c r="L1239" s="2" t="s">
        <v>1058</v>
      </c>
      <c r="M1239" s="2" t="s">
        <v>1059</v>
      </c>
      <c r="N1239" s="2" t="s">
        <v>1106</v>
      </c>
      <c r="O1239" s="2" t="s">
        <v>1040</v>
      </c>
      <c r="P1239" s="2" t="str">
        <f t="shared" si="38"/>
        <v>P-Onsite</v>
      </c>
      <c r="Q1239" s="2" t="str">
        <f t="shared" si="39"/>
        <v>P-S2_Onsite</v>
      </c>
      <c r="R1239" s="2" t="s">
        <v>3476</v>
      </c>
      <c r="S1239" s="2" t="s">
        <v>1041</v>
      </c>
      <c r="T1239" s="21" t="s">
        <v>3693</v>
      </c>
    </row>
    <row r="1240" spans="1:20" x14ac:dyDescent="0.3">
      <c r="A1240" s="21" t="s">
        <v>1989</v>
      </c>
      <c r="B1240" s="21" t="s">
        <v>1054</v>
      </c>
      <c r="C1240" s="21" t="s">
        <v>1990</v>
      </c>
      <c r="D1240" s="21" t="s">
        <v>1991</v>
      </c>
      <c r="E1240" s="2" t="s">
        <v>1992</v>
      </c>
      <c r="F1240" s="21" t="s">
        <v>3698</v>
      </c>
      <c r="G1240" s="21" t="s">
        <v>1613</v>
      </c>
      <c r="H1240" s="21" t="s">
        <v>3699</v>
      </c>
      <c r="I1240" s="21" t="s">
        <v>5816</v>
      </c>
      <c r="J1240" s="2" t="s">
        <v>3479</v>
      </c>
      <c r="K1240" s="22" t="s">
        <v>1038</v>
      </c>
      <c r="L1240" s="2" t="s">
        <v>1058</v>
      </c>
      <c r="M1240" s="2" t="s">
        <v>1059</v>
      </c>
      <c r="N1240" s="2" t="s">
        <v>1106</v>
      </c>
      <c r="O1240" s="2" t="s">
        <v>1040</v>
      </c>
      <c r="P1240" s="2" t="str">
        <f t="shared" si="38"/>
        <v>P-Onsite</v>
      </c>
      <c r="Q1240" s="2" t="str">
        <f t="shared" si="39"/>
        <v>P-S2_Onsite</v>
      </c>
      <c r="R1240" s="2" t="s">
        <v>3476</v>
      </c>
      <c r="S1240" s="2" t="s">
        <v>1041</v>
      </c>
      <c r="T1240" s="21" t="s">
        <v>3693</v>
      </c>
    </row>
    <row r="1241" spans="1:20" x14ac:dyDescent="0.3">
      <c r="A1241" s="21" t="s">
        <v>1989</v>
      </c>
      <c r="B1241" s="21" t="s">
        <v>1054</v>
      </c>
      <c r="C1241" s="21" t="s">
        <v>1990</v>
      </c>
      <c r="D1241" s="21" t="s">
        <v>1991</v>
      </c>
      <c r="E1241" s="2" t="s">
        <v>1992</v>
      </c>
      <c r="F1241" s="21" t="s">
        <v>3700</v>
      </c>
      <c r="G1241" s="21" t="s">
        <v>1631</v>
      </c>
      <c r="H1241" s="21" t="s">
        <v>3701</v>
      </c>
      <c r="I1241" s="21" t="s">
        <v>5817</v>
      </c>
      <c r="J1241" s="2" t="s">
        <v>3475</v>
      </c>
      <c r="K1241" s="22" t="s">
        <v>1048</v>
      </c>
      <c r="L1241" s="2" t="s">
        <v>1058</v>
      </c>
      <c r="M1241" s="2" t="s">
        <v>1059</v>
      </c>
      <c r="N1241" s="2" t="s">
        <v>1106</v>
      </c>
      <c r="O1241" s="2" t="s">
        <v>1040</v>
      </c>
      <c r="P1241" s="2" t="str">
        <f t="shared" si="38"/>
        <v>P-Onsite</v>
      </c>
      <c r="Q1241" s="2" t="str">
        <f t="shared" si="39"/>
        <v>P-S2_Onsite</v>
      </c>
      <c r="R1241" s="2" t="s">
        <v>3476</v>
      </c>
      <c r="S1241" s="2" t="s">
        <v>1041</v>
      </c>
      <c r="T1241" s="21" t="s">
        <v>3693</v>
      </c>
    </row>
    <row r="1242" spans="1:20" x14ac:dyDescent="0.3">
      <c r="A1242" s="21" t="s">
        <v>2004</v>
      </c>
      <c r="B1242" s="21" t="s">
        <v>1054</v>
      </c>
      <c r="C1242" s="21" t="s">
        <v>2005</v>
      </c>
      <c r="D1242" s="21" t="s">
        <v>2006</v>
      </c>
      <c r="E1242" s="2" t="s">
        <v>2007</v>
      </c>
      <c r="F1242" s="21" t="s">
        <v>3696</v>
      </c>
      <c r="G1242" s="21" t="s">
        <v>1606</v>
      </c>
      <c r="H1242" s="21" t="s">
        <v>3697</v>
      </c>
      <c r="I1242" s="21" t="s">
        <v>5818</v>
      </c>
      <c r="J1242" s="2" t="s">
        <v>3484</v>
      </c>
      <c r="K1242" s="22" t="s">
        <v>1038</v>
      </c>
      <c r="L1242" s="2" t="s">
        <v>1089</v>
      </c>
      <c r="M1242" s="2" t="s">
        <v>1059</v>
      </c>
      <c r="N1242" s="2" t="s">
        <v>1124</v>
      </c>
      <c r="O1242" s="2" t="s">
        <v>1040</v>
      </c>
      <c r="P1242" s="2" t="str">
        <f t="shared" si="38"/>
        <v>P-Onsite</v>
      </c>
      <c r="Q1242" s="2" t="str">
        <f t="shared" si="39"/>
        <v>P-S2_Onsite</v>
      </c>
      <c r="R1242" s="2" t="s">
        <v>3476</v>
      </c>
      <c r="S1242" s="2" t="s">
        <v>1041</v>
      </c>
      <c r="T1242" s="21" t="s">
        <v>3693</v>
      </c>
    </row>
    <row r="1243" spans="1:20" x14ac:dyDescent="0.3">
      <c r="A1243" s="21" t="s">
        <v>2004</v>
      </c>
      <c r="B1243" s="21" t="s">
        <v>1054</v>
      </c>
      <c r="C1243" s="21" t="s">
        <v>2005</v>
      </c>
      <c r="D1243" s="21" t="s">
        <v>2006</v>
      </c>
      <c r="E1243" s="2" t="s">
        <v>2007</v>
      </c>
      <c r="F1243" s="21" t="s">
        <v>3700</v>
      </c>
      <c r="G1243" s="21" t="s">
        <v>1631</v>
      </c>
      <c r="H1243" s="21" t="s">
        <v>3701</v>
      </c>
      <c r="I1243" s="21" t="s">
        <v>5819</v>
      </c>
      <c r="J1243" s="2" t="s">
        <v>3475</v>
      </c>
      <c r="K1243" s="22" t="s">
        <v>1048</v>
      </c>
      <c r="L1243" s="2" t="s">
        <v>1089</v>
      </c>
      <c r="M1243" s="2" t="s">
        <v>1059</v>
      </c>
      <c r="N1243" s="2" t="s">
        <v>1124</v>
      </c>
      <c r="O1243" s="2" t="s">
        <v>1040</v>
      </c>
      <c r="P1243" s="2" t="str">
        <f t="shared" si="38"/>
        <v>P-Onsite</v>
      </c>
      <c r="Q1243" s="2" t="str">
        <f t="shared" si="39"/>
        <v>P-S2_Onsite</v>
      </c>
      <c r="R1243" s="2" t="s">
        <v>3476</v>
      </c>
      <c r="S1243" s="2" t="s">
        <v>1041</v>
      </c>
      <c r="T1243" s="21" t="s">
        <v>3693</v>
      </c>
    </row>
    <row r="1244" spans="1:20" x14ac:dyDescent="0.3">
      <c r="A1244" s="21" t="s">
        <v>3858</v>
      </c>
      <c r="B1244" s="21" t="s">
        <v>1054</v>
      </c>
      <c r="C1244" s="21" t="s">
        <v>3859</v>
      </c>
      <c r="D1244" s="21" t="s">
        <v>3860</v>
      </c>
      <c r="E1244" s="2" t="s">
        <v>3861</v>
      </c>
      <c r="F1244" s="21" t="s">
        <v>3690</v>
      </c>
      <c r="G1244" s="21" t="s">
        <v>1593</v>
      </c>
      <c r="H1244" s="21" t="s">
        <v>3691</v>
      </c>
      <c r="I1244" s="21" t="s">
        <v>5820</v>
      </c>
      <c r="J1244" s="2" t="s">
        <v>3692</v>
      </c>
      <c r="K1244" s="22" t="s">
        <v>1610</v>
      </c>
      <c r="L1244" s="2" t="s">
        <v>1332</v>
      </c>
      <c r="M1244" s="2" t="s">
        <v>1059</v>
      </c>
      <c r="N1244" s="2" t="s">
        <v>1333</v>
      </c>
      <c r="O1244" s="2" t="s">
        <v>1040</v>
      </c>
      <c r="P1244" s="2" t="str">
        <f t="shared" si="38"/>
        <v>P-Onsite</v>
      </c>
      <c r="Q1244" s="2" t="str">
        <f t="shared" si="39"/>
        <v>P-S2_Onsite</v>
      </c>
      <c r="R1244" s="2" t="s">
        <v>3476</v>
      </c>
      <c r="S1244" s="2" t="s">
        <v>1041</v>
      </c>
      <c r="T1244" s="21" t="s">
        <v>3693</v>
      </c>
    </row>
    <row r="1245" spans="1:20" x14ac:dyDescent="0.3">
      <c r="A1245" s="21" t="s">
        <v>3858</v>
      </c>
      <c r="B1245" s="21" t="s">
        <v>1054</v>
      </c>
      <c r="C1245" s="21" t="s">
        <v>3859</v>
      </c>
      <c r="D1245" s="21" t="s">
        <v>3860</v>
      </c>
      <c r="E1245" s="2" t="s">
        <v>3861</v>
      </c>
      <c r="F1245" s="21" t="s">
        <v>3694</v>
      </c>
      <c r="G1245" s="21" t="s">
        <v>1598</v>
      </c>
      <c r="H1245" s="21" t="s">
        <v>3695</v>
      </c>
      <c r="I1245" s="21" t="s">
        <v>5821</v>
      </c>
      <c r="J1245" s="2" t="s">
        <v>3481</v>
      </c>
      <c r="K1245" s="22" t="s">
        <v>1048</v>
      </c>
      <c r="L1245" s="2" t="s">
        <v>1332</v>
      </c>
      <c r="M1245" s="2" t="s">
        <v>1059</v>
      </c>
      <c r="N1245" s="2" t="s">
        <v>1333</v>
      </c>
      <c r="O1245" s="2" t="s">
        <v>1040</v>
      </c>
      <c r="P1245" s="2" t="str">
        <f t="shared" si="38"/>
        <v>P-Onsite</v>
      </c>
      <c r="Q1245" s="2" t="str">
        <f t="shared" si="39"/>
        <v>P-S2_Onsite</v>
      </c>
      <c r="R1245" s="2" t="s">
        <v>3476</v>
      </c>
      <c r="S1245" s="2" t="s">
        <v>1041</v>
      </c>
      <c r="T1245" s="21" t="s">
        <v>3693</v>
      </c>
    </row>
    <row r="1246" spans="1:20" x14ac:dyDescent="0.3">
      <c r="A1246" s="21" t="s">
        <v>3858</v>
      </c>
      <c r="B1246" s="21" t="s">
        <v>1054</v>
      </c>
      <c r="C1246" s="21" t="s">
        <v>3859</v>
      </c>
      <c r="D1246" s="21" t="s">
        <v>3860</v>
      </c>
      <c r="E1246" s="2" t="s">
        <v>3861</v>
      </c>
      <c r="F1246" s="21" t="s">
        <v>3696</v>
      </c>
      <c r="G1246" s="21" t="s">
        <v>1606</v>
      </c>
      <c r="H1246" s="21" t="s">
        <v>3697</v>
      </c>
      <c r="I1246" s="21" t="s">
        <v>5822</v>
      </c>
      <c r="J1246" s="2" t="s">
        <v>3484</v>
      </c>
      <c r="K1246" s="22" t="s">
        <v>1038</v>
      </c>
      <c r="L1246" s="2" t="s">
        <v>1332</v>
      </c>
      <c r="M1246" s="2" t="s">
        <v>1059</v>
      </c>
      <c r="N1246" s="2" t="s">
        <v>1333</v>
      </c>
      <c r="O1246" s="2" t="s">
        <v>1040</v>
      </c>
      <c r="P1246" s="2" t="str">
        <f t="shared" si="38"/>
        <v>P-Onsite</v>
      </c>
      <c r="Q1246" s="2" t="str">
        <f t="shared" si="39"/>
        <v>P-S2_Onsite</v>
      </c>
      <c r="R1246" s="2" t="s">
        <v>3476</v>
      </c>
      <c r="S1246" s="2" t="s">
        <v>1041</v>
      </c>
      <c r="T1246" s="21" t="s">
        <v>3693</v>
      </c>
    </row>
    <row r="1247" spans="1:20" x14ac:dyDescent="0.3">
      <c r="A1247" s="21" t="s">
        <v>3858</v>
      </c>
      <c r="B1247" s="21" t="s">
        <v>1054</v>
      </c>
      <c r="C1247" s="21" t="s">
        <v>3859</v>
      </c>
      <c r="D1247" s="21" t="s">
        <v>3860</v>
      </c>
      <c r="E1247" s="2" t="s">
        <v>3861</v>
      </c>
      <c r="F1247" s="21" t="s">
        <v>3698</v>
      </c>
      <c r="G1247" s="21" t="s">
        <v>1613</v>
      </c>
      <c r="H1247" s="21" t="s">
        <v>3699</v>
      </c>
      <c r="I1247" s="21" t="s">
        <v>5823</v>
      </c>
      <c r="J1247" s="2" t="s">
        <v>3479</v>
      </c>
      <c r="K1247" s="22" t="s">
        <v>1038</v>
      </c>
      <c r="L1247" s="2" t="s">
        <v>1332</v>
      </c>
      <c r="M1247" s="2" t="s">
        <v>1059</v>
      </c>
      <c r="N1247" s="2" t="s">
        <v>1333</v>
      </c>
      <c r="O1247" s="2" t="s">
        <v>1040</v>
      </c>
      <c r="P1247" s="2" t="str">
        <f t="shared" si="38"/>
        <v>P-Onsite</v>
      </c>
      <c r="Q1247" s="2" t="str">
        <f t="shared" si="39"/>
        <v>P-S2_Onsite</v>
      </c>
      <c r="R1247" s="2" t="s">
        <v>3476</v>
      </c>
      <c r="S1247" s="2" t="s">
        <v>1041</v>
      </c>
      <c r="T1247" s="21" t="s">
        <v>3693</v>
      </c>
    </row>
    <row r="1248" spans="1:20" x14ac:dyDescent="0.3">
      <c r="A1248" s="21" t="s">
        <v>3858</v>
      </c>
      <c r="B1248" s="21" t="s">
        <v>1054</v>
      </c>
      <c r="C1248" s="21" t="s">
        <v>3859</v>
      </c>
      <c r="D1248" s="21" t="s">
        <v>3860</v>
      </c>
      <c r="E1248" s="2" t="s">
        <v>3861</v>
      </c>
      <c r="F1248" s="21" t="s">
        <v>3700</v>
      </c>
      <c r="G1248" s="21" t="s">
        <v>1631</v>
      </c>
      <c r="H1248" s="21" t="s">
        <v>3701</v>
      </c>
      <c r="I1248" s="21" t="s">
        <v>5824</v>
      </c>
      <c r="J1248" s="2" t="s">
        <v>3475</v>
      </c>
      <c r="K1248" s="22" t="s">
        <v>1048</v>
      </c>
      <c r="L1248" s="2" t="s">
        <v>1332</v>
      </c>
      <c r="M1248" s="2" t="s">
        <v>1059</v>
      </c>
      <c r="N1248" s="2" t="s">
        <v>1333</v>
      </c>
      <c r="O1248" s="2" t="s">
        <v>1040</v>
      </c>
      <c r="P1248" s="2" t="str">
        <f t="shared" si="38"/>
        <v>P-Onsite</v>
      </c>
      <c r="Q1248" s="2" t="str">
        <f t="shared" si="39"/>
        <v>P-S2_Onsite</v>
      </c>
      <c r="R1248" s="2" t="s">
        <v>3476</v>
      </c>
      <c r="S1248" s="2" t="s">
        <v>1041</v>
      </c>
      <c r="T1248" s="21" t="s">
        <v>3693</v>
      </c>
    </row>
    <row r="1249" spans="1:20" x14ac:dyDescent="0.3">
      <c r="A1249" s="21" t="s">
        <v>3862</v>
      </c>
      <c r="B1249" s="21" t="s">
        <v>1054</v>
      </c>
      <c r="C1249" s="21" t="s">
        <v>3863</v>
      </c>
      <c r="D1249" s="21" t="s">
        <v>3864</v>
      </c>
      <c r="E1249" s="2" t="s">
        <v>3865</v>
      </c>
      <c r="F1249" s="21" t="s">
        <v>3690</v>
      </c>
      <c r="G1249" s="21" t="s">
        <v>1593</v>
      </c>
      <c r="H1249" s="21" t="s">
        <v>3691</v>
      </c>
      <c r="I1249" s="21" t="s">
        <v>5825</v>
      </c>
      <c r="J1249" s="2" t="s">
        <v>3692</v>
      </c>
      <c r="K1249" s="22" t="s">
        <v>1610</v>
      </c>
      <c r="L1249" s="2" t="s">
        <v>1058</v>
      </c>
      <c r="M1249" s="2" t="s">
        <v>1059</v>
      </c>
      <c r="N1249" s="2" t="s">
        <v>1106</v>
      </c>
      <c r="O1249" s="2" t="s">
        <v>1040</v>
      </c>
      <c r="P1249" s="2" t="str">
        <f t="shared" si="38"/>
        <v>P-Onsite</v>
      </c>
      <c r="Q1249" s="2" t="str">
        <f t="shared" si="39"/>
        <v>P-S2_Onsite</v>
      </c>
      <c r="R1249" s="2" t="s">
        <v>3476</v>
      </c>
      <c r="S1249" s="2" t="s">
        <v>1041</v>
      </c>
      <c r="T1249" s="21" t="s">
        <v>3693</v>
      </c>
    </row>
    <row r="1250" spans="1:20" x14ac:dyDescent="0.3">
      <c r="A1250" s="21" t="s">
        <v>3862</v>
      </c>
      <c r="B1250" s="21" t="s">
        <v>1054</v>
      </c>
      <c r="C1250" s="21" t="s">
        <v>3863</v>
      </c>
      <c r="D1250" s="21" t="s">
        <v>3864</v>
      </c>
      <c r="E1250" s="2" t="s">
        <v>3865</v>
      </c>
      <c r="F1250" s="21" t="s">
        <v>3694</v>
      </c>
      <c r="G1250" s="21" t="s">
        <v>1598</v>
      </c>
      <c r="H1250" s="21" t="s">
        <v>3695</v>
      </c>
      <c r="I1250" s="21" t="s">
        <v>5826</v>
      </c>
      <c r="J1250" s="2" t="s">
        <v>3481</v>
      </c>
      <c r="K1250" s="22" t="s">
        <v>1048</v>
      </c>
      <c r="L1250" s="2" t="s">
        <v>1058</v>
      </c>
      <c r="M1250" s="2" t="s">
        <v>1059</v>
      </c>
      <c r="N1250" s="2" t="s">
        <v>1106</v>
      </c>
      <c r="O1250" s="2" t="s">
        <v>1040</v>
      </c>
      <c r="P1250" s="2" t="str">
        <f t="shared" si="38"/>
        <v>P-Onsite</v>
      </c>
      <c r="Q1250" s="2" t="str">
        <f t="shared" si="39"/>
        <v>P-S2_Onsite</v>
      </c>
      <c r="R1250" s="2" t="s">
        <v>3476</v>
      </c>
      <c r="S1250" s="2" t="s">
        <v>1041</v>
      </c>
      <c r="T1250" s="21" t="s">
        <v>3693</v>
      </c>
    </row>
    <row r="1251" spans="1:20" x14ac:dyDescent="0.3">
      <c r="A1251" s="21" t="s">
        <v>3862</v>
      </c>
      <c r="B1251" s="21" t="s">
        <v>1054</v>
      </c>
      <c r="C1251" s="21" t="s">
        <v>3863</v>
      </c>
      <c r="D1251" s="21" t="s">
        <v>3864</v>
      </c>
      <c r="E1251" s="2" t="s">
        <v>3865</v>
      </c>
      <c r="F1251" s="21" t="s">
        <v>3696</v>
      </c>
      <c r="G1251" s="21" t="s">
        <v>1606</v>
      </c>
      <c r="H1251" s="21" t="s">
        <v>3697</v>
      </c>
      <c r="I1251" s="21" t="s">
        <v>5827</v>
      </c>
      <c r="J1251" s="2" t="s">
        <v>3484</v>
      </c>
      <c r="K1251" s="22" t="s">
        <v>1038</v>
      </c>
      <c r="L1251" s="2" t="s">
        <v>1058</v>
      </c>
      <c r="M1251" s="2" t="s">
        <v>1059</v>
      </c>
      <c r="N1251" s="2" t="s">
        <v>1106</v>
      </c>
      <c r="O1251" s="2" t="s">
        <v>1040</v>
      </c>
      <c r="P1251" s="2" t="str">
        <f t="shared" si="38"/>
        <v>P-Onsite</v>
      </c>
      <c r="Q1251" s="2" t="str">
        <f t="shared" si="39"/>
        <v>P-S2_Onsite</v>
      </c>
      <c r="R1251" s="2" t="s">
        <v>3476</v>
      </c>
      <c r="S1251" s="2" t="s">
        <v>1041</v>
      </c>
      <c r="T1251" s="21" t="s">
        <v>3693</v>
      </c>
    </row>
    <row r="1252" spans="1:20" x14ac:dyDescent="0.3">
      <c r="A1252" s="21" t="s">
        <v>3862</v>
      </c>
      <c r="B1252" s="21" t="s">
        <v>1054</v>
      </c>
      <c r="C1252" s="21" t="s">
        <v>3863</v>
      </c>
      <c r="D1252" s="21" t="s">
        <v>3864</v>
      </c>
      <c r="E1252" s="2" t="s">
        <v>3865</v>
      </c>
      <c r="F1252" s="21" t="s">
        <v>3698</v>
      </c>
      <c r="G1252" s="21" t="s">
        <v>1613</v>
      </c>
      <c r="H1252" s="21" t="s">
        <v>3699</v>
      </c>
      <c r="I1252" s="21" t="s">
        <v>5828</v>
      </c>
      <c r="J1252" s="2" t="s">
        <v>3479</v>
      </c>
      <c r="K1252" s="22" t="s">
        <v>1038</v>
      </c>
      <c r="L1252" s="2" t="s">
        <v>1058</v>
      </c>
      <c r="M1252" s="2" t="s">
        <v>1059</v>
      </c>
      <c r="N1252" s="2" t="s">
        <v>1106</v>
      </c>
      <c r="O1252" s="2" t="s">
        <v>1040</v>
      </c>
      <c r="P1252" s="2" t="str">
        <f t="shared" si="38"/>
        <v>P-Onsite</v>
      </c>
      <c r="Q1252" s="2" t="str">
        <f t="shared" si="39"/>
        <v>P-S2_Onsite</v>
      </c>
      <c r="R1252" s="2" t="s">
        <v>3476</v>
      </c>
      <c r="S1252" s="2" t="s">
        <v>1041</v>
      </c>
      <c r="T1252" s="21" t="s">
        <v>3693</v>
      </c>
    </row>
    <row r="1253" spans="1:20" x14ac:dyDescent="0.3">
      <c r="A1253" s="21" t="s">
        <v>3862</v>
      </c>
      <c r="B1253" s="21" t="s">
        <v>1054</v>
      </c>
      <c r="C1253" s="21" t="s">
        <v>3863</v>
      </c>
      <c r="D1253" s="21" t="s">
        <v>3864</v>
      </c>
      <c r="E1253" s="2" t="s">
        <v>3865</v>
      </c>
      <c r="F1253" s="21" t="s">
        <v>3700</v>
      </c>
      <c r="G1253" s="21" t="s">
        <v>1631</v>
      </c>
      <c r="H1253" s="21" t="s">
        <v>3701</v>
      </c>
      <c r="I1253" s="21" t="s">
        <v>5829</v>
      </c>
      <c r="J1253" s="2" t="s">
        <v>3475</v>
      </c>
      <c r="K1253" s="22" t="s">
        <v>1048</v>
      </c>
      <c r="L1253" s="2" t="s">
        <v>1058</v>
      </c>
      <c r="M1253" s="2" t="s">
        <v>1059</v>
      </c>
      <c r="N1253" s="2" t="s">
        <v>1106</v>
      </c>
      <c r="O1253" s="2" t="s">
        <v>1040</v>
      </c>
      <c r="P1253" s="2" t="str">
        <f t="shared" si="38"/>
        <v>P-Onsite</v>
      </c>
      <c r="Q1253" s="2" t="str">
        <f t="shared" si="39"/>
        <v>P-S2_Onsite</v>
      </c>
      <c r="R1253" s="2" t="s">
        <v>3476</v>
      </c>
      <c r="S1253" s="2" t="s">
        <v>1041</v>
      </c>
      <c r="T1253" s="21" t="s">
        <v>3693</v>
      </c>
    </row>
    <row r="1254" spans="1:20" x14ac:dyDescent="0.3">
      <c r="A1254" s="21" t="s">
        <v>2029</v>
      </c>
      <c r="B1254" s="21" t="s">
        <v>1054</v>
      </c>
      <c r="C1254" s="21" t="s">
        <v>2030</v>
      </c>
      <c r="D1254" s="21" t="s">
        <v>2031</v>
      </c>
      <c r="E1254" s="2" t="s">
        <v>2032</v>
      </c>
      <c r="F1254" s="21" t="s">
        <v>3698</v>
      </c>
      <c r="G1254" s="21" t="s">
        <v>1613</v>
      </c>
      <c r="H1254" s="21" t="s">
        <v>3699</v>
      </c>
      <c r="I1254" s="21" t="s">
        <v>5830</v>
      </c>
      <c r="J1254" s="2" t="s">
        <v>3479</v>
      </c>
      <c r="K1254" s="22" t="s">
        <v>1038</v>
      </c>
      <c r="L1254" s="2" t="s">
        <v>1300</v>
      </c>
      <c r="M1254" s="2" t="s">
        <v>1059</v>
      </c>
      <c r="N1254" s="2" t="s">
        <v>1375</v>
      </c>
      <c r="O1254" s="2" t="s">
        <v>1040</v>
      </c>
      <c r="P1254" s="2" t="str">
        <f t="shared" si="38"/>
        <v>P-Onsite</v>
      </c>
      <c r="Q1254" s="2" t="str">
        <f t="shared" si="39"/>
        <v>P-S2_Onsite</v>
      </c>
      <c r="R1254" s="2" t="s">
        <v>3476</v>
      </c>
      <c r="S1254" s="2" t="s">
        <v>1041</v>
      </c>
      <c r="T1254" s="21" t="s">
        <v>3693</v>
      </c>
    </row>
    <row r="1255" spans="1:20" x14ac:dyDescent="0.3">
      <c r="A1255" s="21" t="s">
        <v>2029</v>
      </c>
      <c r="B1255" s="21" t="s">
        <v>1054</v>
      </c>
      <c r="C1255" s="21" t="s">
        <v>2030</v>
      </c>
      <c r="D1255" s="21" t="s">
        <v>2031</v>
      </c>
      <c r="E1255" s="2" t="s">
        <v>2032</v>
      </c>
      <c r="F1255" s="21" t="s">
        <v>3700</v>
      </c>
      <c r="G1255" s="21" t="s">
        <v>1631</v>
      </c>
      <c r="H1255" s="21" t="s">
        <v>3701</v>
      </c>
      <c r="I1255" s="21" t="s">
        <v>5831</v>
      </c>
      <c r="J1255" s="2" t="s">
        <v>3475</v>
      </c>
      <c r="K1255" s="22" t="s">
        <v>1048</v>
      </c>
      <c r="L1255" s="2" t="s">
        <v>1300</v>
      </c>
      <c r="M1255" s="2" t="s">
        <v>1059</v>
      </c>
      <c r="N1255" s="2" t="s">
        <v>1375</v>
      </c>
      <c r="O1255" s="2" t="s">
        <v>1040</v>
      </c>
      <c r="P1255" s="2" t="str">
        <f t="shared" si="38"/>
        <v>P-Onsite</v>
      </c>
      <c r="Q1255" s="2" t="str">
        <f t="shared" si="39"/>
        <v>P-S2_Onsite</v>
      </c>
      <c r="R1255" s="2" t="s">
        <v>3476</v>
      </c>
      <c r="S1255" s="2" t="s">
        <v>1041</v>
      </c>
      <c r="T1255" s="21" t="s">
        <v>3693</v>
      </c>
    </row>
    <row r="1256" spans="1:20" x14ac:dyDescent="0.3">
      <c r="A1256" s="21" t="s">
        <v>3866</v>
      </c>
      <c r="B1256" s="21" t="s">
        <v>1054</v>
      </c>
      <c r="C1256" s="21" t="s">
        <v>3867</v>
      </c>
      <c r="D1256" s="21" t="s">
        <v>3868</v>
      </c>
      <c r="E1256" s="2" t="s">
        <v>3869</v>
      </c>
      <c r="F1256" s="21" t="s">
        <v>3690</v>
      </c>
      <c r="G1256" s="21" t="s">
        <v>1593</v>
      </c>
      <c r="H1256" s="21" t="s">
        <v>3691</v>
      </c>
      <c r="I1256" s="21" t="s">
        <v>5832</v>
      </c>
      <c r="J1256" s="2" t="s">
        <v>3692</v>
      </c>
      <c r="K1256" s="22" t="s">
        <v>1610</v>
      </c>
      <c r="L1256" s="2" t="s">
        <v>1150</v>
      </c>
      <c r="M1256" s="2" t="s">
        <v>1059</v>
      </c>
      <c r="N1256" s="2" t="s">
        <v>1151</v>
      </c>
      <c r="O1256" s="2" t="s">
        <v>1040</v>
      </c>
      <c r="P1256" s="2" t="str">
        <f t="shared" si="38"/>
        <v>P-Onsite</v>
      </c>
      <c r="Q1256" s="2" t="str">
        <f t="shared" si="39"/>
        <v>P-S2_Onsite</v>
      </c>
      <c r="R1256" s="2" t="s">
        <v>3476</v>
      </c>
      <c r="S1256" s="2" t="s">
        <v>1041</v>
      </c>
      <c r="T1256" s="21" t="s">
        <v>3693</v>
      </c>
    </row>
    <row r="1257" spans="1:20" x14ac:dyDescent="0.3">
      <c r="A1257" s="21" t="s">
        <v>3866</v>
      </c>
      <c r="B1257" s="21" t="s">
        <v>1054</v>
      </c>
      <c r="C1257" s="21" t="s">
        <v>3867</v>
      </c>
      <c r="D1257" s="21" t="s">
        <v>3868</v>
      </c>
      <c r="E1257" s="2" t="s">
        <v>3869</v>
      </c>
      <c r="F1257" s="21" t="s">
        <v>3694</v>
      </c>
      <c r="G1257" s="21" t="s">
        <v>1598</v>
      </c>
      <c r="H1257" s="21" t="s">
        <v>3695</v>
      </c>
      <c r="I1257" s="21" t="s">
        <v>5833</v>
      </c>
      <c r="J1257" s="2" t="s">
        <v>3481</v>
      </c>
      <c r="K1257" s="22" t="s">
        <v>1048</v>
      </c>
      <c r="L1257" s="2" t="s">
        <v>1150</v>
      </c>
      <c r="M1257" s="2" t="s">
        <v>1059</v>
      </c>
      <c r="N1257" s="2" t="s">
        <v>1151</v>
      </c>
      <c r="O1257" s="2" t="s">
        <v>1040</v>
      </c>
      <c r="P1257" s="2" t="str">
        <f t="shared" si="38"/>
        <v>P-Onsite</v>
      </c>
      <c r="Q1257" s="2" t="str">
        <f t="shared" si="39"/>
        <v>P-S2_Onsite</v>
      </c>
      <c r="R1257" s="2" t="s">
        <v>3476</v>
      </c>
      <c r="S1257" s="2" t="s">
        <v>1041</v>
      </c>
      <c r="T1257" s="21" t="s">
        <v>3693</v>
      </c>
    </row>
    <row r="1258" spans="1:20" x14ac:dyDescent="0.3">
      <c r="A1258" s="21" t="s">
        <v>3866</v>
      </c>
      <c r="B1258" s="21" t="s">
        <v>1054</v>
      </c>
      <c r="C1258" s="21" t="s">
        <v>3867</v>
      </c>
      <c r="D1258" s="21" t="s">
        <v>3868</v>
      </c>
      <c r="E1258" s="2" t="s">
        <v>3869</v>
      </c>
      <c r="F1258" s="21" t="s">
        <v>3696</v>
      </c>
      <c r="G1258" s="21" t="s">
        <v>1606</v>
      </c>
      <c r="H1258" s="21" t="s">
        <v>3697</v>
      </c>
      <c r="I1258" s="21" t="s">
        <v>5834</v>
      </c>
      <c r="J1258" s="2" t="s">
        <v>3484</v>
      </c>
      <c r="K1258" s="22" t="s">
        <v>1038</v>
      </c>
      <c r="L1258" s="2" t="s">
        <v>1150</v>
      </c>
      <c r="M1258" s="2" t="s">
        <v>1059</v>
      </c>
      <c r="N1258" s="2" t="s">
        <v>1151</v>
      </c>
      <c r="O1258" s="2" t="s">
        <v>1040</v>
      </c>
      <c r="P1258" s="2" t="str">
        <f t="shared" si="38"/>
        <v>P-Onsite</v>
      </c>
      <c r="Q1258" s="2" t="str">
        <f t="shared" si="39"/>
        <v>P-S2_Onsite</v>
      </c>
      <c r="R1258" s="2" t="s">
        <v>3476</v>
      </c>
      <c r="S1258" s="2" t="s">
        <v>1041</v>
      </c>
      <c r="T1258" s="21" t="s">
        <v>3693</v>
      </c>
    </row>
    <row r="1259" spans="1:20" x14ac:dyDescent="0.3">
      <c r="A1259" s="21" t="s">
        <v>3866</v>
      </c>
      <c r="B1259" s="21" t="s">
        <v>1054</v>
      </c>
      <c r="C1259" s="21" t="s">
        <v>3867</v>
      </c>
      <c r="D1259" s="21" t="s">
        <v>3868</v>
      </c>
      <c r="E1259" s="2" t="s">
        <v>3869</v>
      </c>
      <c r="F1259" s="21" t="s">
        <v>3698</v>
      </c>
      <c r="G1259" s="21" t="s">
        <v>1613</v>
      </c>
      <c r="H1259" s="21" t="s">
        <v>3699</v>
      </c>
      <c r="I1259" s="21" t="s">
        <v>5835</v>
      </c>
      <c r="J1259" s="2" t="s">
        <v>3479</v>
      </c>
      <c r="K1259" s="22" t="s">
        <v>1038</v>
      </c>
      <c r="L1259" s="2" t="s">
        <v>1150</v>
      </c>
      <c r="M1259" s="2" t="s">
        <v>1059</v>
      </c>
      <c r="N1259" s="2" t="s">
        <v>1151</v>
      </c>
      <c r="O1259" s="2" t="s">
        <v>1040</v>
      </c>
      <c r="P1259" s="2" t="str">
        <f t="shared" si="38"/>
        <v>P-Onsite</v>
      </c>
      <c r="Q1259" s="2" t="str">
        <f t="shared" si="39"/>
        <v>P-S2_Onsite</v>
      </c>
      <c r="R1259" s="2" t="s">
        <v>3476</v>
      </c>
      <c r="S1259" s="2" t="s">
        <v>1041</v>
      </c>
      <c r="T1259" s="21" t="s">
        <v>3693</v>
      </c>
    </row>
    <row r="1260" spans="1:20" x14ac:dyDescent="0.3">
      <c r="A1260" s="21" t="s">
        <v>3866</v>
      </c>
      <c r="B1260" s="21" t="s">
        <v>1054</v>
      </c>
      <c r="C1260" s="21" t="s">
        <v>3867</v>
      </c>
      <c r="D1260" s="21" t="s">
        <v>3868</v>
      </c>
      <c r="E1260" s="2" t="s">
        <v>3869</v>
      </c>
      <c r="F1260" s="21" t="s">
        <v>3700</v>
      </c>
      <c r="G1260" s="21" t="s">
        <v>1631</v>
      </c>
      <c r="H1260" s="21" t="s">
        <v>3701</v>
      </c>
      <c r="I1260" s="21" t="s">
        <v>5836</v>
      </c>
      <c r="J1260" s="2" t="s">
        <v>3475</v>
      </c>
      <c r="K1260" s="22" t="s">
        <v>1048</v>
      </c>
      <c r="L1260" s="2" t="s">
        <v>1150</v>
      </c>
      <c r="M1260" s="2" t="s">
        <v>1059</v>
      </c>
      <c r="N1260" s="2" t="s">
        <v>1151</v>
      </c>
      <c r="O1260" s="2" t="s">
        <v>1040</v>
      </c>
      <c r="P1260" s="2" t="str">
        <f t="shared" si="38"/>
        <v>P-Onsite</v>
      </c>
      <c r="Q1260" s="2" t="str">
        <f t="shared" si="39"/>
        <v>P-S2_Onsite</v>
      </c>
      <c r="R1260" s="2" t="s">
        <v>3476</v>
      </c>
      <c r="S1260" s="2" t="s">
        <v>1041</v>
      </c>
      <c r="T1260" s="21" t="s">
        <v>3693</v>
      </c>
    </row>
    <row r="1261" spans="1:20" x14ac:dyDescent="0.3">
      <c r="A1261" s="21" t="s">
        <v>3870</v>
      </c>
      <c r="B1261" s="21" t="s">
        <v>1054</v>
      </c>
      <c r="C1261" s="21" t="s">
        <v>3871</v>
      </c>
      <c r="D1261" s="21" t="s">
        <v>3872</v>
      </c>
      <c r="E1261" s="2" t="s">
        <v>3873</v>
      </c>
      <c r="F1261" s="21" t="s">
        <v>3690</v>
      </c>
      <c r="G1261" s="21" t="s">
        <v>1593</v>
      </c>
      <c r="H1261" s="21" t="s">
        <v>3691</v>
      </c>
      <c r="I1261" s="21" t="s">
        <v>5837</v>
      </c>
      <c r="J1261" s="2" t="s">
        <v>3692</v>
      </c>
      <c r="K1261" s="22" t="s">
        <v>1610</v>
      </c>
      <c r="L1261" s="2" t="s">
        <v>1300</v>
      </c>
      <c r="M1261" s="2" t="s">
        <v>1059</v>
      </c>
      <c r="N1261" s="2" t="s">
        <v>1301</v>
      </c>
      <c r="O1261" s="2" t="s">
        <v>1040</v>
      </c>
      <c r="P1261" s="2" t="str">
        <f t="shared" si="38"/>
        <v>P-Onsite</v>
      </c>
      <c r="Q1261" s="2" t="str">
        <f t="shared" si="39"/>
        <v>P-S2_Onsite</v>
      </c>
      <c r="R1261" s="2" t="s">
        <v>3476</v>
      </c>
      <c r="S1261" s="2" t="s">
        <v>1041</v>
      </c>
      <c r="T1261" s="21" t="s">
        <v>3693</v>
      </c>
    </row>
    <row r="1262" spans="1:20" x14ac:dyDescent="0.3">
      <c r="A1262" s="21" t="s">
        <v>3870</v>
      </c>
      <c r="B1262" s="21" t="s">
        <v>1054</v>
      </c>
      <c r="C1262" s="21" t="s">
        <v>3871</v>
      </c>
      <c r="D1262" s="21" t="s">
        <v>3872</v>
      </c>
      <c r="E1262" s="2" t="s">
        <v>3873</v>
      </c>
      <c r="F1262" s="21" t="s">
        <v>3694</v>
      </c>
      <c r="G1262" s="21" t="s">
        <v>1598</v>
      </c>
      <c r="H1262" s="21" t="s">
        <v>3695</v>
      </c>
      <c r="I1262" s="21" t="s">
        <v>5838</v>
      </c>
      <c r="J1262" s="2" t="s">
        <v>3481</v>
      </c>
      <c r="K1262" s="22" t="s">
        <v>1048</v>
      </c>
      <c r="L1262" s="2" t="s">
        <v>1300</v>
      </c>
      <c r="M1262" s="2" t="s">
        <v>1059</v>
      </c>
      <c r="N1262" s="2" t="s">
        <v>1301</v>
      </c>
      <c r="O1262" s="2" t="s">
        <v>1040</v>
      </c>
      <c r="P1262" s="2" t="str">
        <f t="shared" si="38"/>
        <v>P-Onsite</v>
      </c>
      <c r="Q1262" s="2" t="str">
        <f t="shared" si="39"/>
        <v>P-S2_Onsite</v>
      </c>
      <c r="R1262" s="2" t="s">
        <v>3476</v>
      </c>
      <c r="S1262" s="2" t="s">
        <v>1041</v>
      </c>
      <c r="T1262" s="21" t="s">
        <v>3693</v>
      </c>
    </row>
    <row r="1263" spans="1:20" x14ac:dyDescent="0.3">
      <c r="A1263" s="21" t="s">
        <v>3870</v>
      </c>
      <c r="B1263" s="21" t="s">
        <v>1054</v>
      </c>
      <c r="C1263" s="21" t="s">
        <v>3871</v>
      </c>
      <c r="D1263" s="21" t="s">
        <v>3872</v>
      </c>
      <c r="E1263" s="2" t="s">
        <v>3873</v>
      </c>
      <c r="F1263" s="21" t="s">
        <v>3696</v>
      </c>
      <c r="G1263" s="21" t="s">
        <v>1606</v>
      </c>
      <c r="H1263" s="21" t="s">
        <v>3697</v>
      </c>
      <c r="I1263" s="21" t="s">
        <v>5839</v>
      </c>
      <c r="J1263" s="2" t="s">
        <v>3484</v>
      </c>
      <c r="K1263" s="22" t="s">
        <v>1038</v>
      </c>
      <c r="L1263" s="2" t="s">
        <v>1300</v>
      </c>
      <c r="M1263" s="2" t="s">
        <v>1059</v>
      </c>
      <c r="N1263" s="2" t="s">
        <v>1301</v>
      </c>
      <c r="O1263" s="2" t="s">
        <v>1040</v>
      </c>
      <c r="P1263" s="2" t="str">
        <f t="shared" si="38"/>
        <v>P-Onsite</v>
      </c>
      <c r="Q1263" s="2" t="str">
        <f t="shared" si="39"/>
        <v>P-S2_Onsite</v>
      </c>
      <c r="R1263" s="2" t="s">
        <v>3476</v>
      </c>
      <c r="S1263" s="2" t="s">
        <v>1041</v>
      </c>
      <c r="T1263" s="21" t="s">
        <v>3693</v>
      </c>
    </row>
    <row r="1264" spans="1:20" x14ac:dyDescent="0.3">
      <c r="A1264" s="21" t="s">
        <v>3870</v>
      </c>
      <c r="B1264" s="21" t="s">
        <v>1054</v>
      </c>
      <c r="C1264" s="21" t="s">
        <v>3871</v>
      </c>
      <c r="D1264" s="21" t="s">
        <v>3872</v>
      </c>
      <c r="E1264" s="2" t="s">
        <v>3873</v>
      </c>
      <c r="F1264" s="21" t="s">
        <v>3698</v>
      </c>
      <c r="G1264" s="21" t="s">
        <v>1613</v>
      </c>
      <c r="H1264" s="21" t="s">
        <v>3699</v>
      </c>
      <c r="I1264" s="21" t="s">
        <v>5840</v>
      </c>
      <c r="J1264" s="2" t="s">
        <v>3479</v>
      </c>
      <c r="K1264" s="22" t="s">
        <v>1038</v>
      </c>
      <c r="L1264" s="2" t="s">
        <v>1300</v>
      </c>
      <c r="M1264" s="2" t="s">
        <v>1059</v>
      </c>
      <c r="N1264" s="2" t="s">
        <v>1301</v>
      </c>
      <c r="O1264" s="2" t="s">
        <v>1040</v>
      </c>
      <c r="P1264" s="2" t="str">
        <f t="shared" si="38"/>
        <v>P-Onsite</v>
      </c>
      <c r="Q1264" s="2" t="str">
        <f t="shared" si="39"/>
        <v>P-S2_Onsite</v>
      </c>
      <c r="R1264" s="2" t="s">
        <v>3476</v>
      </c>
      <c r="S1264" s="2" t="s">
        <v>1041</v>
      </c>
      <c r="T1264" s="21" t="s">
        <v>3693</v>
      </c>
    </row>
    <row r="1265" spans="1:20" x14ac:dyDescent="0.3">
      <c r="A1265" s="21" t="s">
        <v>3870</v>
      </c>
      <c r="B1265" s="21" t="s">
        <v>1054</v>
      </c>
      <c r="C1265" s="21" t="s">
        <v>3871</v>
      </c>
      <c r="D1265" s="21" t="s">
        <v>3872</v>
      </c>
      <c r="E1265" s="2" t="s">
        <v>3873</v>
      </c>
      <c r="F1265" s="21" t="s">
        <v>3700</v>
      </c>
      <c r="G1265" s="21" t="s">
        <v>1631</v>
      </c>
      <c r="H1265" s="21" t="s">
        <v>3701</v>
      </c>
      <c r="I1265" s="21" t="s">
        <v>5841</v>
      </c>
      <c r="J1265" s="2" t="s">
        <v>3475</v>
      </c>
      <c r="K1265" s="22" t="s">
        <v>1048</v>
      </c>
      <c r="L1265" s="2" t="s">
        <v>1300</v>
      </c>
      <c r="M1265" s="2" t="s">
        <v>1059</v>
      </c>
      <c r="N1265" s="2" t="s">
        <v>1301</v>
      </c>
      <c r="O1265" s="2" t="s">
        <v>1040</v>
      </c>
      <c r="P1265" s="2" t="str">
        <f t="shared" si="38"/>
        <v>P-Onsite</v>
      </c>
      <c r="Q1265" s="2" t="str">
        <f t="shared" si="39"/>
        <v>P-S2_Onsite</v>
      </c>
      <c r="R1265" s="2" t="s">
        <v>3476</v>
      </c>
      <c r="S1265" s="2" t="s">
        <v>1041</v>
      </c>
      <c r="T1265" s="21" t="s">
        <v>3693</v>
      </c>
    </row>
    <row r="1266" spans="1:20" x14ac:dyDescent="0.3">
      <c r="A1266" s="21" t="s">
        <v>2036</v>
      </c>
      <c r="B1266" s="21" t="s">
        <v>1054</v>
      </c>
      <c r="C1266" s="21" t="s">
        <v>2037</v>
      </c>
      <c r="D1266" s="21" t="s">
        <v>2038</v>
      </c>
      <c r="E1266" s="2" t="s">
        <v>2039</v>
      </c>
      <c r="F1266" s="21" t="s">
        <v>3694</v>
      </c>
      <c r="G1266" s="21" t="s">
        <v>1598</v>
      </c>
      <c r="H1266" s="21" t="s">
        <v>3695</v>
      </c>
      <c r="I1266" s="21" t="s">
        <v>5842</v>
      </c>
      <c r="J1266" s="2" t="s">
        <v>3481</v>
      </c>
      <c r="K1266" s="22" t="s">
        <v>1048</v>
      </c>
      <c r="L1266" s="2" t="s">
        <v>1089</v>
      </c>
      <c r="M1266" s="2" t="s">
        <v>1059</v>
      </c>
      <c r="N1266" s="2" t="s">
        <v>1090</v>
      </c>
      <c r="O1266" s="2" t="s">
        <v>1040</v>
      </c>
      <c r="P1266" s="2" t="str">
        <f t="shared" si="38"/>
        <v>P-Onsite</v>
      </c>
      <c r="Q1266" s="2" t="str">
        <f t="shared" si="39"/>
        <v>P-S2_Onsite</v>
      </c>
      <c r="R1266" s="2" t="s">
        <v>3476</v>
      </c>
      <c r="S1266" s="2" t="s">
        <v>1041</v>
      </c>
      <c r="T1266" s="21" t="s">
        <v>3693</v>
      </c>
    </row>
    <row r="1267" spans="1:20" x14ac:dyDescent="0.3">
      <c r="A1267" s="21" t="s">
        <v>2036</v>
      </c>
      <c r="B1267" s="21" t="s">
        <v>1054</v>
      </c>
      <c r="C1267" s="21" t="s">
        <v>2037</v>
      </c>
      <c r="D1267" s="21" t="s">
        <v>2038</v>
      </c>
      <c r="E1267" s="2" t="s">
        <v>2039</v>
      </c>
      <c r="F1267" s="21" t="s">
        <v>3696</v>
      </c>
      <c r="G1267" s="21" t="s">
        <v>1606</v>
      </c>
      <c r="H1267" s="21" t="s">
        <v>3697</v>
      </c>
      <c r="I1267" s="21" t="s">
        <v>5843</v>
      </c>
      <c r="J1267" s="2" t="s">
        <v>3484</v>
      </c>
      <c r="K1267" s="22" t="s">
        <v>1038</v>
      </c>
      <c r="L1267" s="2" t="s">
        <v>1089</v>
      </c>
      <c r="M1267" s="2" t="s">
        <v>1059</v>
      </c>
      <c r="N1267" s="2" t="s">
        <v>1090</v>
      </c>
      <c r="O1267" s="2" t="s">
        <v>1040</v>
      </c>
      <c r="P1267" s="2" t="str">
        <f t="shared" si="38"/>
        <v>P-Onsite</v>
      </c>
      <c r="Q1267" s="2" t="str">
        <f t="shared" si="39"/>
        <v>P-S2_Onsite</v>
      </c>
      <c r="R1267" s="2" t="s">
        <v>3476</v>
      </c>
      <c r="S1267" s="2" t="s">
        <v>1041</v>
      </c>
      <c r="T1267" s="21" t="s">
        <v>3693</v>
      </c>
    </row>
    <row r="1268" spans="1:20" x14ac:dyDescent="0.3">
      <c r="A1268" s="21" t="s">
        <v>3874</v>
      </c>
      <c r="B1268" s="21" t="s">
        <v>1054</v>
      </c>
      <c r="C1268" s="21" t="s">
        <v>3875</v>
      </c>
      <c r="D1268" s="21" t="s">
        <v>3876</v>
      </c>
      <c r="E1268" s="2" t="s">
        <v>3877</v>
      </c>
      <c r="F1268" s="21" t="s">
        <v>3690</v>
      </c>
      <c r="G1268" s="21" t="s">
        <v>1593</v>
      </c>
      <c r="H1268" s="21" t="s">
        <v>3691</v>
      </c>
      <c r="I1268" s="21" t="s">
        <v>5844</v>
      </c>
      <c r="J1268" s="2" t="s">
        <v>3692</v>
      </c>
      <c r="K1268" s="22" t="s">
        <v>1610</v>
      </c>
      <c r="L1268" s="2" t="s">
        <v>3489</v>
      </c>
      <c r="M1268" s="2" t="s">
        <v>3489</v>
      </c>
      <c r="N1268" s="2" t="s">
        <v>3489</v>
      </c>
      <c r="O1268" s="2" t="s">
        <v>1098</v>
      </c>
      <c r="P1268" s="2" t="str">
        <f t="shared" si="38"/>
        <v>A-Onsite</v>
      </c>
      <c r="Q1268" s="2" t="str">
        <f t="shared" si="39"/>
        <v>A-S2_Onsite</v>
      </c>
      <c r="R1268" s="2" t="s">
        <v>3476</v>
      </c>
      <c r="S1268" s="2" t="s">
        <v>1041</v>
      </c>
      <c r="T1268" s="21" t="s">
        <v>3693</v>
      </c>
    </row>
    <row r="1269" spans="1:20" x14ac:dyDescent="0.3">
      <c r="A1269" s="21" t="s">
        <v>3874</v>
      </c>
      <c r="B1269" s="21" t="s">
        <v>1054</v>
      </c>
      <c r="C1269" s="21" t="s">
        <v>3875</v>
      </c>
      <c r="D1269" s="21" t="s">
        <v>3876</v>
      </c>
      <c r="E1269" s="2" t="s">
        <v>3877</v>
      </c>
      <c r="F1269" s="21" t="s">
        <v>3694</v>
      </c>
      <c r="G1269" s="21" t="s">
        <v>1598</v>
      </c>
      <c r="H1269" s="21" t="s">
        <v>3695</v>
      </c>
      <c r="I1269" s="21" t="s">
        <v>5845</v>
      </c>
      <c r="J1269" s="2" t="s">
        <v>3481</v>
      </c>
      <c r="K1269" s="22" t="s">
        <v>1048</v>
      </c>
      <c r="L1269" s="2" t="s">
        <v>3489</v>
      </c>
      <c r="M1269" s="2" t="s">
        <v>3489</v>
      </c>
      <c r="N1269" s="2" t="s">
        <v>3489</v>
      </c>
      <c r="O1269" s="2" t="s">
        <v>1098</v>
      </c>
      <c r="P1269" s="2" t="str">
        <f t="shared" si="38"/>
        <v>A-Onsite</v>
      </c>
      <c r="Q1269" s="2" t="str">
        <f t="shared" si="39"/>
        <v>A-S2_Onsite</v>
      </c>
      <c r="R1269" s="2" t="s">
        <v>3476</v>
      </c>
      <c r="S1269" s="2" t="s">
        <v>1041</v>
      </c>
      <c r="T1269" s="21" t="s">
        <v>3693</v>
      </c>
    </row>
    <row r="1270" spans="1:20" x14ac:dyDescent="0.3">
      <c r="A1270" s="21" t="s">
        <v>3874</v>
      </c>
      <c r="B1270" s="21" t="s">
        <v>1054</v>
      </c>
      <c r="C1270" s="21" t="s">
        <v>3875</v>
      </c>
      <c r="D1270" s="21" t="s">
        <v>3876</v>
      </c>
      <c r="E1270" s="2" t="s">
        <v>3877</v>
      </c>
      <c r="F1270" s="21" t="s">
        <v>3696</v>
      </c>
      <c r="G1270" s="21" t="s">
        <v>1606</v>
      </c>
      <c r="H1270" s="21" t="s">
        <v>3697</v>
      </c>
      <c r="I1270" s="21" t="s">
        <v>5846</v>
      </c>
      <c r="J1270" s="2" t="s">
        <v>3484</v>
      </c>
      <c r="K1270" s="22" t="s">
        <v>1038</v>
      </c>
      <c r="L1270" s="2" t="s">
        <v>3489</v>
      </c>
      <c r="M1270" s="2" t="s">
        <v>3489</v>
      </c>
      <c r="N1270" s="2" t="s">
        <v>3489</v>
      </c>
      <c r="O1270" s="2" t="s">
        <v>1098</v>
      </c>
      <c r="P1270" s="2" t="str">
        <f t="shared" si="38"/>
        <v>A-Onsite</v>
      </c>
      <c r="Q1270" s="2" t="str">
        <f t="shared" si="39"/>
        <v>A-S2_Onsite</v>
      </c>
      <c r="R1270" s="2" t="s">
        <v>3476</v>
      </c>
      <c r="S1270" s="2" t="s">
        <v>1041</v>
      </c>
      <c r="T1270" s="21" t="s">
        <v>3693</v>
      </c>
    </row>
    <row r="1271" spans="1:20" x14ac:dyDescent="0.3">
      <c r="A1271" s="21" t="s">
        <v>3874</v>
      </c>
      <c r="B1271" s="21" t="s">
        <v>1054</v>
      </c>
      <c r="C1271" s="21" t="s">
        <v>3875</v>
      </c>
      <c r="D1271" s="21" t="s">
        <v>3876</v>
      </c>
      <c r="E1271" s="2" t="s">
        <v>3877</v>
      </c>
      <c r="F1271" s="21" t="s">
        <v>3698</v>
      </c>
      <c r="G1271" s="21" t="s">
        <v>1613</v>
      </c>
      <c r="H1271" s="21" t="s">
        <v>3699</v>
      </c>
      <c r="I1271" s="21" t="s">
        <v>5847</v>
      </c>
      <c r="J1271" s="2" t="s">
        <v>3479</v>
      </c>
      <c r="K1271" s="22" t="s">
        <v>1038</v>
      </c>
      <c r="L1271" s="2" t="s">
        <v>3489</v>
      </c>
      <c r="M1271" s="2" t="s">
        <v>3489</v>
      </c>
      <c r="N1271" s="2" t="s">
        <v>3489</v>
      </c>
      <c r="O1271" s="2" t="s">
        <v>1098</v>
      </c>
      <c r="P1271" s="2" t="str">
        <f t="shared" si="38"/>
        <v>A-Onsite</v>
      </c>
      <c r="Q1271" s="2" t="str">
        <f t="shared" si="39"/>
        <v>A-S2_Onsite</v>
      </c>
      <c r="R1271" s="2" t="s">
        <v>3476</v>
      </c>
      <c r="S1271" s="2" t="s">
        <v>1041</v>
      </c>
      <c r="T1271" s="21" t="s">
        <v>3693</v>
      </c>
    </row>
    <row r="1272" spans="1:20" x14ac:dyDescent="0.3">
      <c r="A1272" s="21" t="s">
        <v>3874</v>
      </c>
      <c r="B1272" s="21" t="s">
        <v>1054</v>
      </c>
      <c r="C1272" s="21" t="s">
        <v>3875</v>
      </c>
      <c r="D1272" s="21" t="s">
        <v>3876</v>
      </c>
      <c r="E1272" s="2" t="s">
        <v>3877</v>
      </c>
      <c r="F1272" s="21" t="s">
        <v>3700</v>
      </c>
      <c r="G1272" s="21" t="s">
        <v>1631</v>
      </c>
      <c r="H1272" s="21" t="s">
        <v>3701</v>
      </c>
      <c r="I1272" s="21" t="s">
        <v>5848</v>
      </c>
      <c r="J1272" s="2" t="s">
        <v>3475</v>
      </c>
      <c r="K1272" s="22" t="s">
        <v>1048</v>
      </c>
      <c r="L1272" s="2" t="s">
        <v>3489</v>
      </c>
      <c r="M1272" s="2" t="s">
        <v>3489</v>
      </c>
      <c r="N1272" s="2" t="s">
        <v>3489</v>
      </c>
      <c r="O1272" s="2" t="s">
        <v>1098</v>
      </c>
      <c r="P1272" s="2" t="str">
        <f t="shared" si="38"/>
        <v>A-Onsite</v>
      </c>
      <c r="Q1272" s="2" t="str">
        <f t="shared" si="39"/>
        <v>A-S2_Onsite</v>
      </c>
      <c r="R1272" s="2" t="s">
        <v>3476</v>
      </c>
      <c r="S1272" s="2" t="s">
        <v>1041</v>
      </c>
      <c r="T1272" s="21" t="s">
        <v>3693</v>
      </c>
    </row>
    <row r="1273" spans="1:20" x14ac:dyDescent="0.3">
      <c r="A1273" s="21" t="s">
        <v>2043</v>
      </c>
      <c r="B1273" s="21" t="s">
        <v>1054</v>
      </c>
      <c r="C1273" s="21" t="s">
        <v>2044</v>
      </c>
      <c r="D1273" s="21" t="s">
        <v>2045</v>
      </c>
      <c r="E1273" s="2" t="s">
        <v>2046</v>
      </c>
      <c r="F1273" s="21" t="s">
        <v>3696</v>
      </c>
      <c r="G1273" s="21" t="s">
        <v>1606</v>
      </c>
      <c r="H1273" s="21" t="s">
        <v>3697</v>
      </c>
      <c r="I1273" s="21" t="s">
        <v>5849</v>
      </c>
      <c r="J1273" s="2" t="s">
        <v>3484</v>
      </c>
      <c r="K1273" s="22" t="s">
        <v>1038</v>
      </c>
      <c r="L1273" s="2" t="s">
        <v>1205</v>
      </c>
      <c r="M1273" s="2" t="s">
        <v>1059</v>
      </c>
      <c r="N1273" s="2" t="s">
        <v>1206</v>
      </c>
      <c r="O1273" s="2" t="s">
        <v>1040</v>
      </c>
      <c r="P1273" s="2" t="str">
        <f t="shared" si="38"/>
        <v>P-Onsite</v>
      </c>
      <c r="Q1273" s="2" t="str">
        <f t="shared" si="39"/>
        <v>P-S2_Onsite</v>
      </c>
      <c r="R1273" s="2" t="s">
        <v>3476</v>
      </c>
      <c r="S1273" s="2" t="s">
        <v>1041</v>
      </c>
      <c r="T1273" s="21" t="s">
        <v>3693</v>
      </c>
    </row>
    <row r="1274" spans="1:20" x14ac:dyDescent="0.3">
      <c r="A1274" s="21" t="s">
        <v>2043</v>
      </c>
      <c r="B1274" s="21" t="s">
        <v>1054</v>
      </c>
      <c r="C1274" s="21" t="s">
        <v>2044</v>
      </c>
      <c r="D1274" s="21" t="s">
        <v>2045</v>
      </c>
      <c r="E1274" s="2" t="s">
        <v>2046</v>
      </c>
      <c r="F1274" s="21" t="s">
        <v>3700</v>
      </c>
      <c r="G1274" s="21" t="s">
        <v>1631</v>
      </c>
      <c r="H1274" s="21" t="s">
        <v>3701</v>
      </c>
      <c r="I1274" s="21" t="s">
        <v>5850</v>
      </c>
      <c r="J1274" s="2" t="s">
        <v>3475</v>
      </c>
      <c r="K1274" s="22" t="s">
        <v>1048</v>
      </c>
      <c r="L1274" s="2" t="s">
        <v>1205</v>
      </c>
      <c r="M1274" s="2" t="s">
        <v>1059</v>
      </c>
      <c r="N1274" s="2" t="s">
        <v>1206</v>
      </c>
      <c r="O1274" s="2" t="s">
        <v>1040</v>
      </c>
      <c r="P1274" s="2" t="str">
        <f t="shared" si="38"/>
        <v>P-Onsite</v>
      </c>
      <c r="Q1274" s="2" t="str">
        <f t="shared" si="39"/>
        <v>P-S2_Onsite</v>
      </c>
      <c r="R1274" s="2" t="s">
        <v>3476</v>
      </c>
      <c r="S1274" s="2" t="s">
        <v>1041</v>
      </c>
      <c r="T1274" s="21" t="s">
        <v>3693</v>
      </c>
    </row>
    <row r="1275" spans="1:20" x14ac:dyDescent="0.3">
      <c r="A1275" s="21" t="s">
        <v>2050</v>
      </c>
      <c r="B1275" s="21" t="s">
        <v>1054</v>
      </c>
      <c r="C1275" s="21" t="s">
        <v>2051</v>
      </c>
      <c r="D1275" s="21" t="s">
        <v>2052</v>
      </c>
      <c r="E1275" s="2" t="s">
        <v>2053</v>
      </c>
      <c r="F1275" s="21" t="s">
        <v>3690</v>
      </c>
      <c r="G1275" s="21" t="s">
        <v>1593</v>
      </c>
      <c r="H1275" s="21" t="s">
        <v>3691</v>
      </c>
      <c r="I1275" s="21" t="s">
        <v>5851</v>
      </c>
      <c r="J1275" s="2" t="s">
        <v>3692</v>
      </c>
      <c r="K1275" s="22" t="s">
        <v>1610</v>
      </c>
      <c r="L1275" s="2" t="s">
        <v>1089</v>
      </c>
      <c r="M1275" s="2" t="s">
        <v>1059</v>
      </c>
      <c r="N1275" s="2" t="s">
        <v>1124</v>
      </c>
      <c r="O1275" s="2" t="s">
        <v>1040</v>
      </c>
      <c r="P1275" s="2" t="str">
        <f t="shared" si="38"/>
        <v>P-Onsite</v>
      </c>
      <c r="Q1275" s="2" t="str">
        <f t="shared" si="39"/>
        <v>P-S2_Onsite</v>
      </c>
      <c r="R1275" s="2" t="s">
        <v>3476</v>
      </c>
      <c r="S1275" s="2" t="s">
        <v>1041</v>
      </c>
      <c r="T1275" s="21" t="s">
        <v>3693</v>
      </c>
    </row>
    <row r="1276" spans="1:20" x14ac:dyDescent="0.3">
      <c r="A1276" s="21" t="s">
        <v>2050</v>
      </c>
      <c r="B1276" s="21" t="s">
        <v>1054</v>
      </c>
      <c r="C1276" s="21" t="s">
        <v>2051</v>
      </c>
      <c r="D1276" s="21" t="s">
        <v>2052</v>
      </c>
      <c r="E1276" s="2" t="s">
        <v>2053</v>
      </c>
      <c r="F1276" s="21" t="s">
        <v>3696</v>
      </c>
      <c r="G1276" s="21" t="s">
        <v>1606</v>
      </c>
      <c r="H1276" s="21" t="s">
        <v>3697</v>
      </c>
      <c r="I1276" s="21" t="s">
        <v>5852</v>
      </c>
      <c r="J1276" s="2" t="s">
        <v>3484</v>
      </c>
      <c r="K1276" s="22" t="s">
        <v>1038</v>
      </c>
      <c r="L1276" s="2" t="s">
        <v>1089</v>
      </c>
      <c r="M1276" s="2" t="s">
        <v>1059</v>
      </c>
      <c r="N1276" s="2" t="s">
        <v>1124</v>
      </c>
      <c r="O1276" s="2" t="s">
        <v>1040</v>
      </c>
      <c r="P1276" s="2" t="str">
        <f t="shared" si="38"/>
        <v>P-Onsite</v>
      </c>
      <c r="Q1276" s="2" t="str">
        <f t="shared" si="39"/>
        <v>P-S2_Onsite</v>
      </c>
      <c r="R1276" s="2" t="s">
        <v>3476</v>
      </c>
      <c r="S1276" s="2" t="s">
        <v>1041</v>
      </c>
      <c r="T1276" s="21" t="s">
        <v>3693</v>
      </c>
    </row>
    <row r="1277" spans="1:20" x14ac:dyDescent="0.3">
      <c r="A1277" s="21" t="s">
        <v>2050</v>
      </c>
      <c r="B1277" s="21" t="s">
        <v>1054</v>
      </c>
      <c r="C1277" s="21" t="s">
        <v>2051</v>
      </c>
      <c r="D1277" s="21" t="s">
        <v>2052</v>
      </c>
      <c r="E1277" s="2" t="s">
        <v>2053</v>
      </c>
      <c r="F1277" s="21" t="s">
        <v>3698</v>
      </c>
      <c r="G1277" s="21" t="s">
        <v>1613</v>
      </c>
      <c r="H1277" s="21" t="s">
        <v>3699</v>
      </c>
      <c r="I1277" s="21" t="s">
        <v>5853</v>
      </c>
      <c r="J1277" s="2" t="s">
        <v>3479</v>
      </c>
      <c r="K1277" s="22" t="s">
        <v>1038</v>
      </c>
      <c r="L1277" s="2" t="s">
        <v>1089</v>
      </c>
      <c r="M1277" s="2" t="s">
        <v>1059</v>
      </c>
      <c r="N1277" s="2" t="s">
        <v>1124</v>
      </c>
      <c r="O1277" s="2" t="s">
        <v>1040</v>
      </c>
      <c r="P1277" s="2" t="str">
        <f t="shared" si="38"/>
        <v>P-Onsite</v>
      </c>
      <c r="Q1277" s="2" t="str">
        <f t="shared" si="39"/>
        <v>P-S2_Onsite</v>
      </c>
      <c r="R1277" s="2" t="s">
        <v>3476</v>
      </c>
      <c r="S1277" s="2" t="s">
        <v>1041</v>
      </c>
      <c r="T1277" s="21" t="s">
        <v>3693</v>
      </c>
    </row>
    <row r="1278" spans="1:20" x14ac:dyDescent="0.3">
      <c r="A1278" s="21" t="s">
        <v>2050</v>
      </c>
      <c r="B1278" s="21" t="s">
        <v>1054</v>
      </c>
      <c r="C1278" s="21" t="s">
        <v>2051</v>
      </c>
      <c r="D1278" s="21" t="s">
        <v>2052</v>
      </c>
      <c r="E1278" s="2" t="s">
        <v>2053</v>
      </c>
      <c r="F1278" s="21" t="s">
        <v>3700</v>
      </c>
      <c r="G1278" s="21" t="s">
        <v>1631</v>
      </c>
      <c r="H1278" s="21" t="s">
        <v>3701</v>
      </c>
      <c r="I1278" s="21" t="s">
        <v>5854</v>
      </c>
      <c r="J1278" s="2" t="s">
        <v>3475</v>
      </c>
      <c r="K1278" s="22" t="s">
        <v>1048</v>
      </c>
      <c r="L1278" s="2" t="s">
        <v>1089</v>
      </c>
      <c r="M1278" s="2" t="s">
        <v>1059</v>
      </c>
      <c r="N1278" s="2" t="s">
        <v>1124</v>
      </c>
      <c r="O1278" s="2" t="s">
        <v>1040</v>
      </c>
      <c r="P1278" s="2" t="str">
        <f t="shared" si="38"/>
        <v>P-Onsite</v>
      </c>
      <c r="Q1278" s="2" t="str">
        <f t="shared" si="39"/>
        <v>P-S2_Onsite</v>
      </c>
      <c r="R1278" s="2" t="s">
        <v>3476</v>
      </c>
      <c r="S1278" s="2" t="s">
        <v>1041</v>
      </c>
      <c r="T1278" s="21" t="s">
        <v>3693</v>
      </c>
    </row>
    <row r="1279" spans="1:20" x14ac:dyDescent="0.3">
      <c r="A1279" s="21" t="s">
        <v>3878</v>
      </c>
      <c r="B1279" s="21" t="s">
        <v>1054</v>
      </c>
      <c r="C1279" s="21" t="s">
        <v>3879</v>
      </c>
      <c r="D1279" s="21" t="s">
        <v>3880</v>
      </c>
      <c r="E1279" s="2" t="s">
        <v>3881</v>
      </c>
      <c r="F1279" s="21" t="s">
        <v>3690</v>
      </c>
      <c r="G1279" s="21" t="s">
        <v>1593</v>
      </c>
      <c r="H1279" s="21" t="s">
        <v>3691</v>
      </c>
      <c r="I1279" s="21" t="s">
        <v>5855</v>
      </c>
      <c r="J1279" s="2" t="s">
        <v>3692</v>
      </c>
      <c r="K1279" s="22" t="s">
        <v>1610</v>
      </c>
      <c r="L1279" s="2" t="s">
        <v>1058</v>
      </c>
      <c r="M1279" s="2" t="s">
        <v>1059</v>
      </c>
      <c r="N1279" s="2" t="s">
        <v>1106</v>
      </c>
      <c r="O1279" s="2" t="s">
        <v>1040</v>
      </c>
      <c r="P1279" s="2" t="str">
        <f t="shared" si="38"/>
        <v>P-Onsite</v>
      </c>
      <c r="Q1279" s="2" t="str">
        <f t="shared" si="39"/>
        <v>P-S2_Onsite</v>
      </c>
      <c r="R1279" s="2" t="s">
        <v>3476</v>
      </c>
      <c r="S1279" s="2" t="s">
        <v>1041</v>
      </c>
      <c r="T1279" s="21" t="s">
        <v>3693</v>
      </c>
    </row>
    <row r="1280" spans="1:20" x14ac:dyDescent="0.3">
      <c r="A1280" s="21" t="s">
        <v>3878</v>
      </c>
      <c r="B1280" s="21" t="s">
        <v>1054</v>
      </c>
      <c r="C1280" s="21" t="s">
        <v>3879</v>
      </c>
      <c r="D1280" s="21" t="s">
        <v>3880</v>
      </c>
      <c r="E1280" s="2" t="s">
        <v>3881</v>
      </c>
      <c r="F1280" s="21" t="s">
        <v>3694</v>
      </c>
      <c r="G1280" s="21" t="s">
        <v>1598</v>
      </c>
      <c r="H1280" s="21" t="s">
        <v>3695</v>
      </c>
      <c r="I1280" s="21" t="s">
        <v>5856</v>
      </c>
      <c r="J1280" s="2" t="s">
        <v>3481</v>
      </c>
      <c r="K1280" s="22" t="s">
        <v>1048</v>
      </c>
      <c r="L1280" s="2" t="s">
        <v>1058</v>
      </c>
      <c r="M1280" s="2" t="s">
        <v>1059</v>
      </c>
      <c r="N1280" s="2" t="s">
        <v>1106</v>
      </c>
      <c r="O1280" s="2" t="s">
        <v>1040</v>
      </c>
      <c r="P1280" s="2" t="str">
        <f t="shared" si="38"/>
        <v>P-Onsite</v>
      </c>
      <c r="Q1280" s="2" t="str">
        <f t="shared" si="39"/>
        <v>P-S2_Onsite</v>
      </c>
      <c r="R1280" s="2" t="s">
        <v>3476</v>
      </c>
      <c r="S1280" s="2" t="s">
        <v>1041</v>
      </c>
      <c r="T1280" s="21" t="s">
        <v>3693</v>
      </c>
    </row>
    <row r="1281" spans="1:20" x14ac:dyDescent="0.3">
      <c r="A1281" s="21" t="s">
        <v>3878</v>
      </c>
      <c r="B1281" s="21" t="s">
        <v>1054</v>
      </c>
      <c r="C1281" s="21" t="s">
        <v>3879</v>
      </c>
      <c r="D1281" s="21" t="s">
        <v>3880</v>
      </c>
      <c r="E1281" s="2" t="s">
        <v>3881</v>
      </c>
      <c r="F1281" s="21" t="s">
        <v>3696</v>
      </c>
      <c r="G1281" s="21" t="s">
        <v>1606</v>
      </c>
      <c r="H1281" s="21" t="s">
        <v>3697</v>
      </c>
      <c r="I1281" s="21" t="s">
        <v>5857</v>
      </c>
      <c r="J1281" s="2" t="s">
        <v>3484</v>
      </c>
      <c r="K1281" s="22" t="s">
        <v>1038</v>
      </c>
      <c r="L1281" s="2" t="s">
        <v>1058</v>
      </c>
      <c r="M1281" s="2" t="s">
        <v>1059</v>
      </c>
      <c r="N1281" s="2" t="s">
        <v>1106</v>
      </c>
      <c r="O1281" s="2" t="s">
        <v>1040</v>
      </c>
      <c r="P1281" s="2" t="str">
        <f t="shared" si="38"/>
        <v>P-Onsite</v>
      </c>
      <c r="Q1281" s="2" t="str">
        <f t="shared" si="39"/>
        <v>P-S2_Onsite</v>
      </c>
      <c r="R1281" s="2" t="s">
        <v>3476</v>
      </c>
      <c r="S1281" s="2" t="s">
        <v>1041</v>
      </c>
      <c r="T1281" s="21" t="s">
        <v>3693</v>
      </c>
    </row>
    <row r="1282" spans="1:20" x14ac:dyDescent="0.3">
      <c r="A1282" s="21" t="s">
        <v>3878</v>
      </c>
      <c r="B1282" s="21" t="s">
        <v>1054</v>
      </c>
      <c r="C1282" s="21" t="s">
        <v>3879</v>
      </c>
      <c r="D1282" s="21" t="s">
        <v>3880</v>
      </c>
      <c r="E1282" s="2" t="s">
        <v>3881</v>
      </c>
      <c r="F1282" s="21" t="s">
        <v>3698</v>
      </c>
      <c r="G1282" s="21" t="s">
        <v>1613</v>
      </c>
      <c r="H1282" s="21" t="s">
        <v>3699</v>
      </c>
      <c r="I1282" s="21" t="s">
        <v>5858</v>
      </c>
      <c r="J1282" s="2" t="s">
        <v>3479</v>
      </c>
      <c r="K1282" s="22" t="s">
        <v>1038</v>
      </c>
      <c r="L1282" s="2" t="s">
        <v>1058</v>
      </c>
      <c r="M1282" s="2" t="s">
        <v>1059</v>
      </c>
      <c r="N1282" s="2" t="s">
        <v>1106</v>
      </c>
      <c r="O1282" s="2" t="s">
        <v>1040</v>
      </c>
      <c r="P1282" s="2" t="str">
        <f t="shared" si="38"/>
        <v>P-Onsite</v>
      </c>
      <c r="Q1282" s="2" t="str">
        <f t="shared" si="39"/>
        <v>P-S2_Onsite</v>
      </c>
      <c r="R1282" s="2" t="s">
        <v>3476</v>
      </c>
      <c r="S1282" s="2" t="s">
        <v>1041</v>
      </c>
      <c r="T1282" s="21" t="s">
        <v>3693</v>
      </c>
    </row>
    <row r="1283" spans="1:20" x14ac:dyDescent="0.3">
      <c r="A1283" s="21" t="s">
        <v>3878</v>
      </c>
      <c r="B1283" s="21" t="s">
        <v>1054</v>
      </c>
      <c r="C1283" s="21" t="s">
        <v>3879</v>
      </c>
      <c r="D1283" s="21" t="s">
        <v>3880</v>
      </c>
      <c r="E1283" s="2" t="s">
        <v>3881</v>
      </c>
      <c r="F1283" s="21" t="s">
        <v>3700</v>
      </c>
      <c r="G1283" s="21" t="s">
        <v>1631</v>
      </c>
      <c r="H1283" s="21" t="s">
        <v>3701</v>
      </c>
      <c r="I1283" s="21" t="s">
        <v>5859</v>
      </c>
      <c r="J1283" s="2" t="s">
        <v>3475</v>
      </c>
      <c r="K1283" s="22" t="s">
        <v>1048</v>
      </c>
      <c r="L1283" s="2" t="s">
        <v>1058</v>
      </c>
      <c r="M1283" s="2" t="s">
        <v>1059</v>
      </c>
      <c r="N1283" s="2" t="s">
        <v>1106</v>
      </c>
      <c r="O1283" s="2" t="s">
        <v>1040</v>
      </c>
      <c r="P1283" s="2" t="str">
        <f t="shared" ref="P1283:P1346" si="40">CONCATENATE(LEFT(O1283,1),"-",B1283)</f>
        <v>P-Onsite</v>
      </c>
      <c r="Q1283" s="2" t="str">
        <f t="shared" ref="Q1283:Q1346" si="41">CONCATENATE(LEFT($O1283,1),"-",RIGHT($F1283,9))</f>
        <v>P-S2_Onsite</v>
      </c>
      <c r="R1283" s="2" t="s">
        <v>3476</v>
      </c>
      <c r="S1283" s="2" t="s">
        <v>1041</v>
      </c>
      <c r="T1283" s="21" t="s">
        <v>3693</v>
      </c>
    </row>
    <row r="1284" spans="1:20" x14ac:dyDescent="0.3">
      <c r="A1284" s="21" t="s">
        <v>3882</v>
      </c>
      <c r="B1284" s="21" t="s">
        <v>1054</v>
      </c>
      <c r="C1284" s="21" t="s">
        <v>3883</v>
      </c>
      <c r="D1284" s="21" t="s">
        <v>3884</v>
      </c>
      <c r="E1284" s="2" t="s">
        <v>3885</v>
      </c>
      <c r="F1284" s="21" t="s">
        <v>3690</v>
      </c>
      <c r="G1284" s="21" t="s">
        <v>1593</v>
      </c>
      <c r="H1284" s="21" t="s">
        <v>3691</v>
      </c>
      <c r="I1284" s="21" t="s">
        <v>5860</v>
      </c>
      <c r="J1284" s="2" t="s">
        <v>3692</v>
      </c>
      <c r="K1284" s="22" t="s">
        <v>1610</v>
      </c>
      <c r="L1284" s="2" t="s">
        <v>3489</v>
      </c>
      <c r="M1284" s="2" t="s">
        <v>3489</v>
      </c>
      <c r="N1284" s="2" t="s">
        <v>3489</v>
      </c>
      <c r="O1284" s="2" t="s">
        <v>1098</v>
      </c>
      <c r="P1284" s="2" t="str">
        <f t="shared" si="40"/>
        <v>A-Onsite</v>
      </c>
      <c r="Q1284" s="2" t="str">
        <f t="shared" si="41"/>
        <v>A-S2_Onsite</v>
      </c>
      <c r="R1284" s="2" t="s">
        <v>3476</v>
      </c>
      <c r="S1284" s="2" t="s">
        <v>1041</v>
      </c>
      <c r="T1284" s="21" t="s">
        <v>3693</v>
      </c>
    </row>
    <row r="1285" spans="1:20" x14ac:dyDescent="0.3">
      <c r="A1285" s="21" t="s">
        <v>3882</v>
      </c>
      <c r="B1285" s="21" t="s">
        <v>1054</v>
      </c>
      <c r="C1285" s="21" t="s">
        <v>3883</v>
      </c>
      <c r="D1285" s="21" t="s">
        <v>3884</v>
      </c>
      <c r="E1285" s="2" t="s">
        <v>3885</v>
      </c>
      <c r="F1285" s="21" t="s">
        <v>3694</v>
      </c>
      <c r="G1285" s="21" t="s">
        <v>1598</v>
      </c>
      <c r="H1285" s="21" t="s">
        <v>3695</v>
      </c>
      <c r="I1285" s="21" t="s">
        <v>5861</v>
      </c>
      <c r="J1285" s="2" t="s">
        <v>3481</v>
      </c>
      <c r="K1285" s="22" t="s">
        <v>1048</v>
      </c>
      <c r="L1285" s="2" t="s">
        <v>3489</v>
      </c>
      <c r="M1285" s="2" t="s">
        <v>3489</v>
      </c>
      <c r="N1285" s="2" t="s">
        <v>3489</v>
      </c>
      <c r="O1285" s="2" t="s">
        <v>1098</v>
      </c>
      <c r="P1285" s="2" t="str">
        <f t="shared" si="40"/>
        <v>A-Onsite</v>
      </c>
      <c r="Q1285" s="2" t="str">
        <f t="shared" si="41"/>
        <v>A-S2_Onsite</v>
      </c>
      <c r="R1285" s="2" t="s">
        <v>3476</v>
      </c>
      <c r="S1285" s="2" t="s">
        <v>1041</v>
      </c>
      <c r="T1285" s="21" t="s">
        <v>3693</v>
      </c>
    </row>
    <row r="1286" spans="1:20" x14ac:dyDescent="0.3">
      <c r="A1286" s="21" t="s">
        <v>3882</v>
      </c>
      <c r="B1286" s="21" t="s">
        <v>1054</v>
      </c>
      <c r="C1286" s="21" t="s">
        <v>3883</v>
      </c>
      <c r="D1286" s="21" t="s">
        <v>3884</v>
      </c>
      <c r="E1286" s="2" t="s">
        <v>3885</v>
      </c>
      <c r="F1286" s="21" t="s">
        <v>3696</v>
      </c>
      <c r="G1286" s="21" t="s">
        <v>1606</v>
      </c>
      <c r="H1286" s="21" t="s">
        <v>3697</v>
      </c>
      <c r="I1286" s="21" t="s">
        <v>5862</v>
      </c>
      <c r="J1286" s="2" t="s">
        <v>3484</v>
      </c>
      <c r="K1286" s="22" t="s">
        <v>1038</v>
      </c>
      <c r="L1286" s="2" t="s">
        <v>3489</v>
      </c>
      <c r="M1286" s="2" t="s">
        <v>3489</v>
      </c>
      <c r="N1286" s="2" t="s">
        <v>3489</v>
      </c>
      <c r="O1286" s="2" t="s">
        <v>1098</v>
      </c>
      <c r="P1286" s="2" t="str">
        <f t="shared" si="40"/>
        <v>A-Onsite</v>
      </c>
      <c r="Q1286" s="2" t="str">
        <f t="shared" si="41"/>
        <v>A-S2_Onsite</v>
      </c>
      <c r="R1286" s="2" t="s">
        <v>3476</v>
      </c>
      <c r="S1286" s="2" t="s">
        <v>1041</v>
      </c>
      <c r="T1286" s="21" t="s">
        <v>3693</v>
      </c>
    </row>
    <row r="1287" spans="1:20" x14ac:dyDescent="0.3">
      <c r="A1287" s="21" t="s">
        <v>3882</v>
      </c>
      <c r="B1287" s="21" t="s">
        <v>1054</v>
      </c>
      <c r="C1287" s="21" t="s">
        <v>3883</v>
      </c>
      <c r="D1287" s="21" t="s">
        <v>3884</v>
      </c>
      <c r="E1287" s="2" t="s">
        <v>3885</v>
      </c>
      <c r="F1287" s="21" t="s">
        <v>3698</v>
      </c>
      <c r="G1287" s="21" t="s">
        <v>1613</v>
      </c>
      <c r="H1287" s="21" t="s">
        <v>3699</v>
      </c>
      <c r="I1287" s="21" t="s">
        <v>5863</v>
      </c>
      <c r="J1287" s="2" t="s">
        <v>3479</v>
      </c>
      <c r="K1287" s="22" t="s">
        <v>1038</v>
      </c>
      <c r="L1287" s="2" t="s">
        <v>3489</v>
      </c>
      <c r="M1287" s="2" t="s">
        <v>3489</v>
      </c>
      <c r="N1287" s="2" t="s">
        <v>3489</v>
      </c>
      <c r="O1287" s="2" t="s">
        <v>1098</v>
      </c>
      <c r="P1287" s="2" t="str">
        <f t="shared" si="40"/>
        <v>A-Onsite</v>
      </c>
      <c r="Q1287" s="2" t="str">
        <f t="shared" si="41"/>
        <v>A-S2_Onsite</v>
      </c>
      <c r="R1287" s="2" t="s">
        <v>3476</v>
      </c>
      <c r="S1287" s="2" t="s">
        <v>1041</v>
      </c>
      <c r="T1287" s="21" t="s">
        <v>3693</v>
      </c>
    </row>
    <row r="1288" spans="1:20" x14ac:dyDescent="0.3">
      <c r="A1288" s="21" t="s">
        <v>3882</v>
      </c>
      <c r="B1288" s="21" t="s">
        <v>1054</v>
      </c>
      <c r="C1288" s="21" t="s">
        <v>3883</v>
      </c>
      <c r="D1288" s="21" t="s">
        <v>3884</v>
      </c>
      <c r="E1288" s="2" t="s">
        <v>3885</v>
      </c>
      <c r="F1288" s="21" t="s">
        <v>3700</v>
      </c>
      <c r="G1288" s="21" t="s">
        <v>1631</v>
      </c>
      <c r="H1288" s="21" t="s">
        <v>3701</v>
      </c>
      <c r="I1288" s="21" t="s">
        <v>5864</v>
      </c>
      <c r="J1288" s="2" t="s">
        <v>3475</v>
      </c>
      <c r="K1288" s="22" t="s">
        <v>1048</v>
      </c>
      <c r="L1288" s="2" t="s">
        <v>3489</v>
      </c>
      <c r="M1288" s="2" t="s">
        <v>3489</v>
      </c>
      <c r="N1288" s="2" t="s">
        <v>3489</v>
      </c>
      <c r="O1288" s="2" t="s">
        <v>1098</v>
      </c>
      <c r="P1288" s="2" t="str">
        <f t="shared" si="40"/>
        <v>A-Onsite</v>
      </c>
      <c r="Q1288" s="2" t="str">
        <f t="shared" si="41"/>
        <v>A-S2_Onsite</v>
      </c>
      <c r="R1288" s="2" t="s">
        <v>3476</v>
      </c>
      <c r="S1288" s="2" t="s">
        <v>1041</v>
      </c>
      <c r="T1288" s="21" t="s">
        <v>3693</v>
      </c>
    </row>
    <row r="1289" spans="1:20" x14ac:dyDescent="0.3">
      <c r="A1289" s="21" t="s">
        <v>2055</v>
      </c>
      <c r="B1289" s="21" t="s">
        <v>1054</v>
      </c>
      <c r="C1289" s="21" t="s">
        <v>2056</v>
      </c>
      <c r="D1289" s="21" t="s">
        <v>2057</v>
      </c>
      <c r="E1289" s="2" t="s">
        <v>2058</v>
      </c>
      <c r="F1289" s="21" t="s">
        <v>3690</v>
      </c>
      <c r="G1289" s="21" t="s">
        <v>1593</v>
      </c>
      <c r="H1289" s="21" t="s">
        <v>3691</v>
      </c>
      <c r="I1289" s="21" t="s">
        <v>5865</v>
      </c>
      <c r="J1289" s="2" t="s">
        <v>3692</v>
      </c>
      <c r="K1289" s="22" t="s">
        <v>1610</v>
      </c>
      <c r="L1289" s="2" t="s">
        <v>1332</v>
      </c>
      <c r="M1289" s="2" t="s">
        <v>1059</v>
      </c>
      <c r="N1289" s="2" t="s">
        <v>1333</v>
      </c>
      <c r="O1289" s="2" t="s">
        <v>1040</v>
      </c>
      <c r="P1289" s="2" t="str">
        <f t="shared" si="40"/>
        <v>P-Onsite</v>
      </c>
      <c r="Q1289" s="2" t="str">
        <f t="shared" si="41"/>
        <v>P-S2_Onsite</v>
      </c>
      <c r="R1289" s="2" t="s">
        <v>3476</v>
      </c>
      <c r="S1289" s="2" t="s">
        <v>1041</v>
      </c>
      <c r="T1289" s="21" t="s">
        <v>3693</v>
      </c>
    </row>
    <row r="1290" spans="1:20" x14ac:dyDescent="0.3">
      <c r="A1290" s="21" t="s">
        <v>2055</v>
      </c>
      <c r="B1290" s="21" t="s">
        <v>1054</v>
      </c>
      <c r="C1290" s="21" t="s">
        <v>2056</v>
      </c>
      <c r="D1290" s="21" t="s">
        <v>2057</v>
      </c>
      <c r="E1290" s="2" t="s">
        <v>2058</v>
      </c>
      <c r="F1290" s="21" t="s">
        <v>3696</v>
      </c>
      <c r="G1290" s="21" t="s">
        <v>1606</v>
      </c>
      <c r="H1290" s="21" t="s">
        <v>3697</v>
      </c>
      <c r="I1290" s="21" t="s">
        <v>5866</v>
      </c>
      <c r="J1290" s="2" t="s">
        <v>3484</v>
      </c>
      <c r="K1290" s="22" t="s">
        <v>1038</v>
      </c>
      <c r="L1290" s="2" t="s">
        <v>1332</v>
      </c>
      <c r="M1290" s="2" t="s">
        <v>1059</v>
      </c>
      <c r="N1290" s="2" t="s">
        <v>1333</v>
      </c>
      <c r="O1290" s="2" t="s">
        <v>1040</v>
      </c>
      <c r="P1290" s="2" t="str">
        <f t="shared" si="40"/>
        <v>P-Onsite</v>
      </c>
      <c r="Q1290" s="2" t="str">
        <f t="shared" si="41"/>
        <v>P-S2_Onsite</v>
      </c>
      <c r="R1290" s="2" t="s">
        <v>3476</v>
      </c>
      <c r="S1290" s="2" t="s">
        <v>1041</v>
      </c>
      <c r="T1290" s="21" t="s">
        <v>3693</v>
      </c>
    </row>
    <row r="1291" spans="1:20" x14ac:dyDescent="0.3">
      <c r="A1291" s="21" t="s">
        <v>2055</v>
      </c>
      <c r="B1291" s="21" t="s">
        <v>1054</v>
      </c>
      <c r="C1291" s="21" t="s">
        <v>2056</v>
      </c>
      <c r="D1291" s="21" t="s">
        <v>2057</v>
      </c>
      <c r="E1291" s="2" t="s">
        <v>2058</v>
      </c>
      <c r="F1291" s="21" t="s">
        <v>3700</v>
      </c>
      <c r="G1291" s="21" t="s">
        <v>1631</v>
      </c>
      <c r="H1291" s="21" t="s">
        <v>3701</v>
      </c>
      <c r="I1291" s="21" t="s">
        <v>5867</v>
      </c>
      <c r="J1291" s="2" t="s">
        <v>3475</v>
      </c>
      <c r="K1291" s="22" t="s">
        <v>1048</v>
      </c>
      <c r="L1291" s="2" t="s">
        <v>1332</v>
      </c>
      <c r="M1291" s="2" t="s">
        <v>1059</v>
      </c>
      <c r="N1291" s="2" t="s">
        <v>1333</v>
      </c>
      <c r="O1291" s="2" t="s">
        <v>1040</v>
      </c>
      <c r="P1291" s="2" t="str">
        <f t="shared" si="40"/>
        <v>P-Onsite</v>
      </c>
      <c r="Q1291" s="2" t="str">
        <f t="shared" si="41"/>
        <v>P-S2_Onsite</v>
      </c>
      <c r="R1291" s="2" t="s">
        <v>3476</v>
      </c>
      <c r="S1291" s="2" t="s">
        <v>1041</v>
      </c>
      <c r="T1291" s="21" t="s">
        <v>3693</v>
      </c>
    </row>
    <row r="1292" spans="1:20" x14ac:dyDescent="0.3">
      <c r="A1292" s="21" t="s">
        <v>2061</v>
      </c>
      <c r="B1292" s="21" t="s">
        <v>1054</v>
      </c>
      <c r="C1292" s="21" t="s">
        <v>2062</v>
      </c>
      <c r="D1292" s="21" t="s">
        <v>2063</v>
      </c>
      <c r="E1292" s="2" t="s">
        <v>2064</v>
      </c>
      <c r="F1292" s="21" t="s">
        <v>3690</v>
      </c>
      <c r="G1292" s="21" t="s">
        <v>1593</v>
      </c>
      <c r="H1292" s="21" t="s">
        <v>3691</v>
      </c>
      <c r="I1292" s="21" t="s">
        <v>5868</v>
      </c>
      <c r="J1292" s="2" t="s">
        <v>3692</v>
      </c>
      <c r="K1292" s="22" t="s">
        <v>1610</v>
      </c>
      <c r="L1292" s="2" t="s">
        <v>1058</v>
      </c>
      <c r="M1292" s="2" t="s">
        <v>1059</v>
      </c>
      <c r="N1292" s="2" t="s">
        <v>1106</v>
      </c>
      <c r="O1292" s="2" t="s">
        <v>1040</v>
      </c>
      <c r="P1292" s="2" t="str">
        <f t="shared" si="40"/>
        <v>P-Onsite</v>
      </c>
      <c r="Q1292" s="2" t="str">
        <f t="shared" si="41"/>
        <v>P-S2_Onsite</v>
      </c>
      <c r="R1292" s="2" t="s">
        <v>3476</v>
      </c>
      <c r="S1292" s="2" t="s">
        <v>1041</v>
      </c>
      <c r="T1292" s="21" t="s">
        <v>3693</v>
      </c>
    </row>
    <row r="1293" spans="1:20" x14ac:dyDescent="0.3">
      <c r="A1293" s="21" t="s">
        <v>2061</v>
      </c>
      <c r="B1293" s="21" t="s">
        <v>1054</v>
      </c>
      <c r="C1293" s="21" t="s">
        <v>2062</v>
      </c>
      <c r="D1293" s="21" t="s">
        <v>2063</v>
      </c>
      <c r="E1293" s="2" t="s">
        <v>2064</v>
      </c>
      <c r="F1293" s="21" t="s">
        <v>3694</v>
      </c>
      <c r="G1293" s="21" t="s">
        <v>1598</v>
      </c>
      <c r="H1293" s="21" t="s">
        <v>3695</v>
      </c>
      <c r="I1293" s="21" t="s">
        <v>5869</v>
      </c>
      <c r="J1293" s="2" t="s">
        <v>3481</v>
      </c>
      <c r="K1293" s="22" t="s">
        <v>1048</v>
      </c>
      <c r="L1293" s="2" t="s">
        <v>1058</v>
      </c>
      <c r="M1293" s="2" t="s">
        <v>1059</v>
      </c>
      <c r="N1293" s="2" t="s">
        <v>1106</v>
      </c>
      <c r="O1293" s="2" t="s">
        <v>1040</v>
      </c>
      <c r="P1293" s="2" t="str">
        <f t="shared" si="40"/>
        <v>P-Onsite</v>
      </c>
      <c r="Q1293" s="2" t="str">
        <f t="shared" si="41"/>
        <v>P-S2_Onsite</v>
      </c>
      <c r="R1293" s="2" t="s">
        <v>3476</v>
      </c>
      <c r="S1293" s="2" t="s">
        <v>1041</v>
      </c>
      <c r="T1293" s="21" t="s">
        <v>3693</v>
      </c>
    </row>
    <row r="1294" spans="1:20" x14ac:dyDescent="0.3">
      <c r="A1294" s="21" t="s">
        <v>3886</v>
      </c>
      <c r="B1294" s="21" t="s">
        <v>1054</v>
      </c>
      <c r="C1294" s="21" t="s">
        <v>3887</v>
      </c>
      <c r="D1294" s="21" t="s">
        <v>3888</v>
      </c>
      <c r="E1294" s="2" t="s">
        <v>3889</v>
      </c>
      <c r="F1294" s="21" t="s">
        <v>3690</v>
      </c>
      <c r="G1294" s="21" t="s">
        <v>1593</v>
      </c>
      <c r="H1294" s="21" t="s">
        <v>3691</v>
      </c>
      <c r="I1294" s="21" t="s">
        <v>5870</v>
      </c>
      <c r="J1294" s="2" t="s">
        <v>3692</v>
      </c>
      <c r="K1294" s="22" t="s">
        <v>1610</v>
      </c>
      <c r="L1294" s="2" t="s">
        <v>1089</v>
      </c>
      <c r="M1294" s="2" t="s">
        <v>1059</v>
      </c>
      <c r="N1294" s="2" t="s">
        <v>1124</v>
      </c>
      <c r="O1294" s="2" t="s">
        <v>1040</v>
      </c>
      <c r="P1294" s="2" t="str">
        <f t="shared" si="40"/>
        <v>P-Onsite</v>
      </c>
      <c r="Q1294" s="2" t="str">
        <f t="shared" si="41"/>
        <v>P-S2_Onsite</v>
      </c>
      <c r="R1294" s="2" t="s">
        <v>3476</v>
      </c>
      <c r="S1294" s="2" t="s">
        <v>1041</v>
      </c>
      <c r="T1294" s="21" t="s">
        <v>3693</v>
      </c>
    </row>
    <row r="1295" spans="1:20" x14ac:dyDescent="0.3">
      <c r="A1295" s="21" t="s">
        <v>3886</v>
      </c>
      <c r="B1295" s="21" t="s">
        <v>1054</v>
      </c>
      <c r="C1295" s="21" t="s">
        <v>3887</v>
      </c>
      <c r="D1295" s="21" t="s">
        <v>3888</v>
      </c>
      <c r="E1295" s="2" t="s">
        <v>3889</v>
      </c>
      <c r="F1295" s="21" t="s">
        <v>3694</v>
      </c>
      <c r="G1295" s="21" t="s">
        <v>1598</v>
      </c>
      <c r="H1295" s="21" t="s">
        <v>3695</v>
      </c>
      <c r="I1295" s="21" t="s">
        <v>5871</v>
      </c>
      <c r="J1295" s="2" t="s">
        <v>3481</v>
      </c>
      <c r="K1295" s="22" t="s">
        <v>1048</v>
      </c>
      <c r="L1295" s="2" t="s">
        <v>1089</v>
      </c>
      <c r="M1295" s="2" t="s">
        <v>1059</v>
      </c>
      <c r="N1295" s="2" t="s">
        <v>1124</v>
      </c>
      <c r="O1295" s="2" t="s">
        <v>1040</v>
      </c>
      <c r="P1295" s="2" t="str">
        <f t="shared" si="40"/>
        <v>P-Onsite</v>
      </c>
      <c r="Q1295" s="2" t="str">
        <f t="shared" si="41"/>
        <v>P-S2_Onsite</v>
      </c>
      <c r="R1295" s="2" t="s">
        <v>3476</v>
      </c>
      <c r="S1295" s="2" t="s">
        <v>1041</v>
      </c>
      <c r="T1295" s="21" t="s">
        <v>3693</v>
      </c>
    </row>
    <row r="1296" spans="1:20" x14ac:dyDescent="0.3">
      <c r="A1296" s="21" t="s">
        <v>3886</v>
      </c>
      <c r="B1296" s="21" t="s">
        <v>1054</v>
      </c>
      <c r="C1296" s="21" t="s">
        <v>3887</v>
      </c>
      <c r="D1296" s="21" t="s">
        <v>3888</v>
      </c>
      <c r="E1296" s="2" t="s">
        <v>3889</v>
      </c>
      <c r="F1296" s="21" t="s">
        <v>3696</v>
      </c>
      <c r="G1296" s="21" t="s">
        <v>1606</v>
      </c>
      <c r="H1296" s="21" t="s">
        <v>3697</v>
      </c>
      <c r="I1296" s="21" t="s">
        <v>5872</v>
      </c>
      <c r="J1296" s="2" t="s">
        <v>3484</v>
      </c>
      <c r="K1296" s="22" t="s">
        <v>1038</v>
      </c>
      <c r="L1296" s="2" t="s">
        <v>1089</v>
      </c>
      <c r="M1296" s="2" t="s">
        <v>1059</v>
      </c>
      <c r="N1296" s="2" t="s">
        <v>1124</v>
      </c>
      <c r="O1296" s="2" t="s">
        <v>1098</v>
      </c>
      <c r="P1296" s="2" t="str">
        <f t="shared" si="40"/>
        <v>A-Onsite</v>
      </c>
      <c r="Q1296" s="2" t="str">
        <f t="shared" si="41"/>
        <v>A-S2_Onsite</v>
      </c>
      <c r="R1296" s="2" t="s">
        <v>3476</v>
      </c>
      <c r="S1296" s="2" t="s">
        <v>1041</v>
      </c>
      <c r="T1296" s="21" t="s">
        <v>3693</v>
      </c>
    </row>
    <row r="1297" spans="1:20" x14ac:dyDescent="0.3">
      <c r="A1297" s="21" t="s">
        <v>3886</v>
      </c>
      <c r="B1297" s="21" t="s">
        <v>1054</v>
      </c>
      <c r="C1297" s="21" t="s">
        <v>3887</v>
      </c>
      <c r="D1297" s="21" t="s">
        <v>3888</v>
      </c>
      <c r="E1297" s="2" t="s">
        <v>3889</v>
      </c>
      <c r="F1297" s="21" t="s">
        <v>3698</v>
      </c>
      <c r="G1297" s="21" t="s">
        <v>1613</v>
      </c>
      <c r="H1297" s="21" t="s">
        <v>3699</v>
      </c>
      <c r="I1297" s="21" t="s">
        <v>5873</v>
      </c>
      <c r="J1297" s="2" t="s">
        <v>3479</v>
      </c>
      <c r="K1297" s="22" t="s">
        <v>1038</v>
      </c>
      <c r="L1297" s="2" t="s">
        <v>1089</v>
      </c>
      <c r="M1297" s="2" t="s">
        <v>1059</v>
      </c>
      <c r="N1297" s="2" t="s">
        <v>1124</v>
      </c>
      <c r="O1297" s="2" t="s">
        <v>1040</v>
      </c>
      <c r="P1297" s="2" t="str">
        <f t="shared" si="40"/>
        <v>P-Onsite</v>
      </c>
      <c r="Q1297" s="2" t="str">
        <f t="shared" si="41"/>
        <v>P-S2_Onsite</v>
      </c>
      <c r="R1297" s="2" t="s">
        <v>3476</v>
      </c>
      <c r="S1297" s="2" t="s">
        <v>1041</v>
      </c>
      <c r="T1297" s="21" t="s">
        <v>3693</v>
      </c>
    </row>
    <row r="1298" spans="1:20" x14ac:dyDescent="0.3">
      <c r="A1298" s="21" t="s">
        <v>3886</v>
      </c>
      <c r="B1298" s="21" t="s">
        <v>1054</v>
      </c>
      <c r="C1298" s="21" t="s">
        <v>3887</v>
      </c>
      <c r="D1298" s="21" t="s">
        <v>3888</v>
      </c>
      <c r="E1298" s="2" t="s">
        <v>3889</v>
      </c>
      <c r="F1298" s="21" t="s">
        <v>3700</v>
      </c>
      <c r="G1298" s="21" t="s">
        <v>1631</v>
      </c>
      <c r="H1298" s="21" t="s">
        <v>3701</v>
      </c>
      <c r="I1298" s="21" t="s">
        <v>5874</v>
      </c>
      <c r="J1298" s="2" t="s">
        <v>3475</v>
      </c>
      <c r="K1298" s="22" t="s">
        <v>1048</v>
      </c>
      <c r="L1298" s="2" t="s">
        <v>1089</v>
      </c>
      <c r="M1298" s="2" t="s">
        <v>1059</v>
      </c>
      <c r="N1298" s="2" t="s">
        <v>1124</v>
      </c>
      <c r="O1298" s="2" t="s">
        <v>1040</v>
      </c>
      <c r="P1298" s="2" t="str">
        <f t="shared" si="40"/>
        <v>P-Onsite</v>
      </c>
      <c r="Q1298" s="2" t="str">
        <f t="shared" si="41"/>
        <v>P-S2_Onsite</v>
      </c>
      <c r="R1298" s="2" t="s">
        <v>3476</v>
      </c>
      <c r="S1298" s="2" t="s">
        <v>1041</v>
      </c>
      <c r="T1298" s="21" t="s">
        <v>3693</v>
      </c>
    </row>
    <row r="1299" spans="1:20" x14ac:dyDescent="0.3">
      <c r="A1299" s="21" t="s">
        <v>2068</v>
      </c>
      <c r="B1299" s="21" t="s">
        <v>1054</v>
      </c>
      <c r="C1299" s="21" t="s">
        <v>2069</v>
      </c>
      <c r="D1299" s="21" t="s">
        <v>2070</v>
      </c>
      <c r="E1299" s="2" t="s">
        <v>2071</v>
      </c>
      <c r="F1299" s="21" t="s">
        <v>3690</v>
      </c>
      <c r="G1299" s="21" t="s">
        <v>1593</v>
      </c>
      <c r="H1299" s="21" t="s">
        <v>3691</v>
      </c>
      <c r="I1299" s="21" t="s">
        <v>5875</v>
      </c>
      <c r="J1299" s="2" t="s">
        <v>3692</v>
      </c>
      <c r="K1299" s="22" t="s">
        <v>1610</v>
      </c>
      <c r="L1299" s="2" t="s">
        <v>1070</v>
      </c>
      <c r="M1299" s="2" t="s">
        <v>1059</v>
      </c>
      <c r="N1299" s="2" t="s">
        <v>1071</v>
      </c>
      <c r="O1299" s="2" t="s">
        <v>1040</v>
      </c>
      <c r="P1299" s="2" t="str">
        <f t="shared" si="40"/>
        <v>P-Onsite</v>
      </c>
      <c r="Q1299" s="2" t="str">
        <f t="shared" si="41"/>
        <v>P-S2_Onsite</v>
      </c>
      <c r="R1299" s="2" t="s">
        <v>3476</v>
      </c>
      <c r="S1299" s="2" t="s">
        <v>1041</v>
      </c>
      <c r="T1299" s="21" t="s">
        <v>3693</v>
      </c>
    </row>
    <row r="1300" spans="1:20" x14ac:dyDescent="0.3">
      <c r="A1300" s="21" t="s">
        <v>2068</v>
      </c>
      <c r="B1300" s="21" t="s">
        <v>1054</v>
      </c>
      <c r="C1300" s="21" t="s">
        <v>2069</v>
      </c>
      <c r="D1300" s="21" t="s">
        <v>2070</v>
      </c>
      <c r="E1300" s="2" t="s">
        <v>2071</v>
      </c>
      <c r="F1300" s="21" t="s">
        <v>3696</v>
      </c>
      <c r="G1300" s="21" t="s">
        <v>1606</v>
      </c>
      <c r="H1300" s="21" t="s">
        <v>3697</v>
      </c>
      <c r="I1300" s="21" t="s">
        <v>5876</v>
      </c>
      <c r="J1300" s="2" t="s">
        <v>3484</v>
      </c>
      <c r="K1300" s="22" t="s">
        <v>1038</v>
      </c>
      <c r="L1300" s="2" t="s">
        <v>1070</v>
      </c>
      <c r="M1300" s="2" t="s">
        <v>1059</v>
      </c>
      <c r="N1300" s="2" t="s">
        <v>1071</v>
      </c>
      <c r="O1300" s="2" t="s">
        <v>1040</v>
      </c>
      <c r="P1300" s="2" t="str">
        <f t="shared" si="40"/>
        <v>P-Onsite</v>
      </c>
      <c r="Q1300" s="2" t="str">
        <f t="shared" si="41"/>
        <v>P-S2_Onsite</v>
      </c>
      <c r="R1300" s="2" t="s">
        <v>3476</v>
      </c>
      <c r="S1300" s="2" t="s">
        <v>1041</v>
      </c>
      <c r="T1300" s="21" t="s">
        <v>3693</v>
      </c>
    </row>
    <row r="1301" spans="1:20" x14ac:dyDescent="0.3">
      <c r="A1301" s="21" t="s">
        <v>2068</v>
      </c>
      <c r="B1301" s="21" t="s">
        <v>1054</v>
      </c>
      <c r="C1301" s="21" t="s">
        <v>2069</v>
      </c>
      <c r="D1301" s="21" t="s">
        <v>2070</v>
      </c>
      <c r="E1301" s="2" t="s">
        <v>2071</v>
      </c>
      <c r="F1301" s="21" t="s">
        <v>3698</v>
      </c>
      <c r="G1301" s="21" t="s">
        <v>1613</v>
      </c>
      <c r="H1301" s="21" t="s">
        <v>3699</v>
      </c>
      <c r="I1301" s="21" t="s">
        <v>5877</v>
      </c>
      <c r="J1301" s="2" t="s">
        <v>3479</v>
      </c>
      <c r="K1301" s="22" t="s">
        <v>1038</v>
      </c>
      <c r="L1301" s="2" t="s">
        <v>1070</v>
      </c>
      <c r="M1301" s="2" t="s">
        <v>1059</v>
      </c>
      <c r="N1301" s="2" t="s">
        <v>1071</v>
      </c>
      <c r="O1301" s="2" t="s">
        <v>1040</v>
      </c>
      <c r="P1301" s="2" t="str">
        <f t="shared" si="40"/>
        <v>P-Onsite</v>
      </c>
      <c r="Q1301" s="2" t="str">
        <f t="shared" si="41"/>
        <v>P-S2_Onsite</v>
      </c>
      <c r="R1301" s="2" t="s">
        <v>3476</v>
      </c>
      <c r="S1301" s="2" t="s">
        <v>1041</v>
      </c>
      <c r="T1301" s="21" t="s">
        <v>3693</v>
      </c>
    </row>
    <row r="1302" spans="1:20" x14ac:dyDescent="0.3">
      <c r="A1302" s="21" t="s">
        <v>2074</v>
      </c>
      <c r="B1302" s="21" t="s">
        <v>1054</v>
      </c>
      <c r="C1302" s="21" t="s">
        <v>2075</v>
      </c>
      <c r="D1302" s="21" t="s">
        <v>2076</v>
      </c>
      <c r="E1302" s="2" t="s">
        <v>2077</v>
      </c>
      <c r="F1302" s="21" t="s">
        <v>3690</v>
      </c>
      <c r="G1302" s="21" t="s">
        <v>1593</v>
      </c>
      <c r="H1302" s="21" t="s">
        <v>3691</v>
      </c>
      <c r="I1302" s="21" t="s">
        <v>5878</v>
      </c>
      <c r="J1302" s="2" t="s">
        <v>3692</v>
      </c>
      <c r="K1302" s="22" t="s">
        <v>1610</v>
      </c>
      <c r="L1302" s="2" t="s">
        <v>1314</v>
      </c>
      <c r="M1302" s="2" t="s">
        <v>1059</v>
      </c>
      <c r="N1302" s="2" t="s">
        <v>1315</v>
      </c>
      <c r="O1302" s="2" t="s">
        <v>1040</v>
      </c>
      <c r="P1302" s="2" t="str">
        <f t="shared" si="40"/>
        <v>P-Onsite</v>
      </c>
      <c r="Q1302" s="2" t="str">
        <f t="shared" si="41"/>
        <v>P-S2_Onsite</v>
      </c>
      <c r="R1302" s="2" t="s">
        <v>3476</v>
      </c>
      <c r="S1302" s="2" t="s">
        <v>1041</v>
      </c>
      <c r="T1302" s="21" t="s">
        <v>3693</v>
      </c>
    </row>
    <row r="1303" spans="1:20" x14ac:dyDescent="0.3">
      <c r="A1303" s="21" t="s">
        <v>2074</v>
      </c>
      <c r="B1303" s="21" t="s">
        <v>1054</v>
      </c>
      <c r="C1303" s="21" t="s">
        <v>2075</v>
      </c>
      <c r="D1303" s="21" t="s">
        <v>2076</v>
      </c>
      <c r="E1303" s="2" t="s">
        <v>2077</v>
      </c>
      <c r="F1303" s="21" t="s">
        <v>3694</v>
      </c>
      <c r="G1303" s="21" t="s">
        <v>1598</v>
      </c>
      <c r="H1303" s="21" t="s">
        <v>3695</v>
      </c>
      <c r="I1303" s="21" t="s">
        <v>5879</v>
      </c>
      <c r="J1303" s="2" t="s">
        <v>3481</v>
      </c>
      <c r="K1303" s="22" t="s">
        <v>1048</v>
      </c>
      <c r="L1303" s="2" t="s">
        <v>1314</v>
      </c>
      <c r="M1303" s="2" t="s">
        <v>1059</v>
      </c>
      <c r="N1303" s="2" t="s">
        <v>1315</v>
      </c>
      <c r="O1303" s="2" t="s">
        <v>1040</v>
      </c>
      <c r="P1303" s="2" t="str">
        <f t="shared" si="40"/>
        <v>P-Onsite</v>
      </c>
      <c r="Q1303" s="2" t="str">
        <f t="shared" si="41"/>
        <v>P-S2_Onsite</v>
      </c>
      <c r="R1303" s="2" t="s">
        <v>3476</v>
      </c>
      <c r="S1303" s="2" t="s">
        <v>1041</v>
      </c>
      <c r="T1303" s="21" t="s">
        <v>3693</v>
      </c>
    </row>
    <row r="1304" spans="1:20" x14ac:dyDescent="0.3">
      <c r="A1304" s="21" t="s">
        <v>2074</v>
      </c>
      <c r="B1304" s="21" t="s">
        <v>1054</v>
      </c>
      <c r="C1304" s="21" t="s">
        <v>2075</v>
      </c>
      <c r="D1304" s="21" t="s">
        <v>2076</v>
      </c>
      <c r="E1304" s="2" t="s">
        <v>2077</v>
      </c>
      <c r="F1304" s="21" t="s">
        <v>3696</v>
      </c>
      <c r="G1304" s="21" t="s">
        <v>1606</v>
      </c>
      <c r="H1304" s="21" t="s">
        <v>3697</v>
      </c>
      <c r="I1304" s="21" t="s">
        <v>5880</v>
      </c>
      <c r="J1304" s="2" t="s">
        <v>3484</v>
      </c>
      <c r="K1304" s="22" t="s">
        <v>1038</v>
      </c>
      <c r="L1304" s="2" t="s">
        <v>1314</v>
      </c>
      <c r="M1304" s="2" t="s">
        <v>1059</v>
      </c>
      <c r="N1304" s="2" t="s">
        <v>1315</v>
      </c>
      <c r="O1304" s="2" t="s">
        <v>1040</v>
      </c>
      <c r="P1304" s="2" t="str">
        <f t="shared" si="40"/>
        <v>P-Onsite</v>
      </c>
      <c r="Q1304" s="2" t="str">
        <f t="shared" si="41"/>
        <v>P-S2_Onsite</v>
      </c>
      <c r="R1304" s="2" t="s">
        <v>3476</v>
      </c>
      <c r="S1304" s="2" t="s">
        <v>1041</v>
      </c>
      <c r="T1304" s="21" t="s">
        <v>3693</v>
      </c>
    </row>
    <row r="1305" spans="1:20" x14ac:dyDescent="0.3">
      <c r="A1305" s="21" t="s">
        <v>3890</v>
      </c>
      <c r="B1305" s="21" t="s">
        <v>1054</v>
      </c>
      <c r="C1305" s="21" t="s">
        <v>3891</v>
      </c>
      <c r="D1305" s="21" t="s">
        <v>3892</v>
      </c>
      <c r="E1305" s="2" t="s">
        <v>3893</v>
      </c>
      <c r="F1305" s="21" t="s">
        <v>3690</v>
      </c>
      <c r="G1305" s="21" t="s">
        <v>1593</v>
      </c>
      <c r="H1305" s="21" t="s">
        <v>3691</v>
      </c>
      <c r="I1305" s="21" t="s">
        <v>5881</v>
      </c>
      <c r="J1305" s="2" t="s">
        <v>3692</v>
      </c>
      <c r="K1305" s="22" t="s">
        <v>1610</v>
      </c>
      <c r="L1305" s="2" t="s">
        <v>1096</v>
      </c>
      <c r="M1305" s="2" t="s">
        <v>1059</v>
      </c>
      <c r="N1305" s="2" t="s">
        <v>1097</v>
      </c>
      <c r="O1305" s="2" t="s">
        <v>1040</v>
      </c>
      <c r="P1305" s="2" t="str">
        <f t="shared" si="40"/>
        <v>P-Onsite</v>
      </c>
      <c r="Q1305" s="2" t="str">
        <f t="shared" si="41"/>
        <v>P-S2_Onsite</v>
      </c>
      <c r="R1305" s="2" t="s">
        <v>3476</v>
      </c>
      <c r="S1305" s="2" t="s">
        <v>1041</v>
      </c>
      <c r="T1305" s="21" t="s">
        <v>3693</v>
      </c>
    </row>
    <row r="1306" spans="1:20" x14ac:dyDescent="0.3">
      <c r="A1306" s="21" t="s">
        <v>3890</v>
      </c>
      <c r="B1306" s="21" t="s">
        <v>1054</v>
      </c>
      <c r="C1306" s="21" t="s">
        <v>3891</v>
      </c>
      <c r="D1306" s="21" t="s">
        <v>3892</v>
      </c>
      <c r="E1306" s="2" t="s">
        <v>3893</v>
      </c>
      <c r="F1306" s="21" t="s">
        <v>3694</v>
      </c>
      <c r="G1306" s="21" t="s">
        <v>1598</v>
      </c>
      <c r="H1306" s="21" t="s">
        <v>3695</v>
      </c>
      <c r="I1306" s="21" t="s">
        <v>5882</v>
      </c>
      <c r="J1306" s="2" t="s">
        <v>3481</v>
      </c>
      <c r="K1306" s="22" t="s">
        <v>1048</v>
      </c>
      <c r="L1306" s="2" t="s">
        <v>1096</v>
      </c>
      <c r="M1306" s="2" t="s">
        <v>1059</v>
      </c>
      <c r="N1306" s="2" t="s">
        <v>1097</v>
      </c>
      <c r="O1306" s="2" t="s">
        <v>1040</v>
      </c>
      <c r="P1306" s="2" t="str">
        <f t="shared" si="40"/>
        <v>P-Onsite</v>
      </c>
      <c r="Q1306" s="2" t="str">
        <f t="shared" si="41"/>
        <v>P-S2_Onsite</v>
      </c>
      <c r="R1306" s="2" t="s">
        <v>3476</v>
      </c>
      <c r="S1306" s="2" t="s">
        <v>1041</v>
      </c>
      <c r="T1306" s="21" t="s">
        <v>3693</v>
      </c>
    </row>
    <row r="1307" spans="1:20" x14ac:dyDescent="0.3">
      <c r="A1307" s="21" t="s">
        <v>3890</v>
      </c>
      <c r="B1307" s="21" t="s">
        <v>1054</v>
      </c>
      <c r="C1307" s="21" t="s">
        <v>3891</v>
      </c>
      <c r="D1307" s="21" t="s">
        <v>3892</v>
      </c>
      <c r="E1307" s="2" t="s">
        <v>3893</v>
      </c>
      <c r="F1307" s="21" t="s">
        <v>3696</v>
      </c>
      <c r="G1307" s="21" t="s">
        <v>1606</v>
      </c>
      <c r="H1307" s="21" t="s">
        <v>3697</v>
      </c>
      <c r="I1307" s="21" t="s">
        <v>5883</v>
      </c>
      <c r="J1307" s="2" t="s">
        <v>3484</v>
      </c>
      <c r="K1307" s="22" t="s">
        <v>1038</v>
      </c>
      <c r="L1307" s="2" t="s">
        <v>1096</v>
      </c>
      <c r="M1307" s="2" t="s">
        <v>1059</v>
      </c>
      <c r="N1307" s="2" t="s">
        <v>1097</v>
      </c>
      <c r="O1307" s="2" t="s">
        <v>1040</v>
      </c>
      <c r="P1307" s="2" t="str">
        <f t="shared" si="40"/>
        <v>P-Onsite</v>
      </c>
      <c r="Q1307" s="2" t="str">
        <f t="shared" si="41"/>
        <v>P-S2_Onsite</v>
      </c>
      <c r="R1307" s="2" t="s">
        <v>3476</v>
      </c>
      <c r="S1307" s="2" t="s">
        <v>1041</v>
      </c>
      <c r="T1307" s="21" t="s">
        <v>3693</v>
      </c>
    </row>
    <row r="1308" spans="1:20" x14ac:dyDescent="0.3">
      <c r="A1308" s="21" t="s">
        <v>3890</v>
      </c>
      <c r="B1308" s="21" t="s">
        <v>1054</v>
      </c>
      <c r="C1308" s="21" t="s">
        <v>3891</v>
      </c>
      <c r="D1308" s="21" t="s">
        <v>3892</v>
      </c>
      <c r="E1308" s="2" t="s">
        <v>3893</v>
      </c>
      <c r="F1308" s="21" t="s">
        <v>3698</v>
      </c>
      <c r="G1308" s="21" t="s">
        <v>1613</v>
      </c>
      <c r="H1308" s="21" t="s">
        <v>3699</v>
      </c>
      <c r="I1308" s="21" t="s">
        <v>5884</v>
      </c>
      <c r="J1308" s="2" t="s">
        <v>3479</v>
      </c>
      <c r="K1308" s="22" t="s">
        <v>1038</v>
      </c>
      <c r="L1308" s="2" t="s">
        <v>1096</v>
      </c>
      <c r="M1308" s="2" t="s">
        <v>1059</v>
      </c>
      <c r="N1308" s="2" t="s">
        <v>1097</v>
      </c>
      <c r="O1308" s="2" t="s">
        <v>1040</v>
      </c>
      <c r="P1308" s="2" t="str">
        <f t="shared" si="40"/>
        <v>P-Onsite</v>
      </c>
      <c r="Q1308" s="2" t="str">
        <f t="shared" si="41"/>
        <v>P-S2_Onsite</v>
      </c>
      <c r="R1308" s="2" t="s">
        <v>3476</v>
      </c>
      <c r="S1308" s="2" t="s">
        <v>1041</v>
      </c>
      <c r="T1308" s="21" t="s">
        <v>3693</v>
      </c>
    </row>
    <row r="1309" spans="1:20" x14ac:dyDescent="0.3">
      <c r="A1309" s="21" t="s">
        <v>3890</v>
      </c>
      <c r="B1309" s="21" t="s">
        <v>1054</v>
      </c>
      <c r="C1309" s="21" t="s">
        <v>3891</v>
      </c>
      <c r="D1309" s="21" t="s">
        <v>3892</v>
      </c>
      <c r="E1309" s="2" t="s">
        <v>3893</v>
      </c>
      <c r="F1309" s="21" t="s">
        <v>3700</v>
      </c>
      <c r="G1309" s="21" t="s">
        <v>1631</v>
      </c>
      <c r="H1309" s="21" t="s">
        <v>3701</v>
      </c>
      <c r="I1309" s="21" t="s">
        <v>5885</v>
      </c>
      <c r="J1309" s="2" t="s">
        <v>3475</v>
      </c>
      <c r="K1309" s="22" t="s">
        <v>1048</v>
      </c>
      <c r="L1309" s="2" t="s">
        <v>1096</v>
      </c>
      <c r="M1309" s="2" t="s">
        <v>1059</v>
      </c>
      <c r="N1309" s="2" t="s">
        <v>1097</v>
      </c>
      <c r="O1309" s="2" t="s">
        <v>1040</v>
      </c>
      <c r="P1309" s="2" t="str">
        <f t="shared" si="40"/>
        <v>P-Onsite</v>
      </c>
      <c r="Q1309" s="2" t="str">
        <f t="shared" si="41"/>
        <v>P-S2_Onsite</v>
      </c>
      <c r="R1309" s="2" t="s">
        <v>3476</v>
      </c>
      <c r="S1309" s="2" t="s">
        <v>1041</v>
      </c>
      <c r="T1309" s="21" t="s">
        <v>3693</v>
      </c>
    </row>
    <row r="1310" spans="1:20" x14ac:dyDescent="0.3">
      <c r="A1310" s="21" t="s">
        <v>3894</v>
      </c>
      <c r="B1310" s="21" t="s">
        <v>1054</v>
      </c>
      <c r="C1310" s="21" t="s">
        <v>3895</v>
      </c>
      <c r="D1310" s="21" t="s">
        <v>3896</v>
      </c>
      <c r="E1310" s="2" t="s">
        <v>3897</v>
      </c>
      <c r="F1310" s="21" t="s">
        <v>3690</v>
      </c>
      <c r="G1310" s="21" t="s">
        <v>1593</v>
      </c>
      <c r="H1310" s="21" t="s">
        <v>3691</v>
      </c>
      <c r="I1310" s="21" t="s">
        <v>5886</v>
      </c>
      <c r="J1310" s="2" t="s">
        <v>3692</v>
      </c>
      <c r="K1310" s="22" t="s">
        <v>1610</v>
      </c>
      <c r="L1310" s="2" t="s">
        <v>1075</v>
      </c>
      <c r="M1310" s="2" t="s">
        <v>1059</v>
      </c>
      <c r="N1310" s="2" t="s">
        <v>1076</v>
      </c>
      <c r="O1310" s="2" t="s">
        <v>1040</v>
      </c>
      <c r="P1310" s="2" t="str">
        <f t="shared" si="40"/>
        <v>P-Onsite</v>
      </c>
      <c r="Q1310" s="2" t="str">
        <f t="shared" si="41"/>
        <v>P-S2_Onsite</v>
      </c>
      <c r="R1310" s="2" t="s">
        <v>3476</v>
      </c>
      <c r="S1310" s="2" t="s">
        <v>1041</v>
      </c>
      <c r="T1310" s="21" t="s">
        <v>3693</v>
      </c>
    </row>
    <row r="1311" spans="1:20" x14ac:dyDescent="0.3">
      <c r="A1311" s="21" t="s">
        <v>3894</v>
      </c>
      <c r="B1311" s="21" t="s">
        <v>1054</v>
      </c>
      <c r="C1311" s="21" t="s">
        <v>3895</v>
      </c>
      <c r="D1311" s="21" t="s">
        <v>3896</v>
      </c>
      <c r="E1311" s="2" t="s">
        <v>3897</v>
      </c>
      <c r="F1311" s="21" t="s">
        <v>3694</v>
      </c>
      <c r="G1311" s="21" t="s">
        <v>1598</v>
      </c>
      <c r="H1311" s="21" t="s">
        <v>3695</v>
      </c>
      <c r="I1311" s="21" t="s">
        <v>5887</v>
      </c>
      <c r="J1311" s="2" t="s">
        <v>3481</v>
      </c>
      <c r="K1311" s="22" t="s">
        <v>1048</v>
      </c>
      <c r="L1311" s="2" t="s">
        <v>1075</v>
      </c>
      <c r="M1311" s="2" t="s">
        <v>1059</v>
      </c>
      <c r="N1311" s="2" t="s">
        <v>1076</v>
      </c>
      <c r="O1311" s="2" t="s">
        <v>1040</v>
      </c>
      <c r="P1311" s="2" t="str">
        <f t="shared" si="40"/>
        <v>P-Onsite</v>
      </c>
      <c r="Q1311" s="2" t="str">
        <f t="shared" si="41"/>
        <v>P-S2_Onsite</v>
      </c>
      <c r="R1311" s="2" t="s">
        <v>3476</v>
      </c>
      <c r="S1311" s="2" t="s">
        <v>1041</v>
      </c>
      <c r="T1311" s="21" t="s">
        <v>3693</v>
      </c>
    </row>
    <row r="1312" spans="1:20" x14ac:dyDescent="0.3">
      <c r="A1312" s="21" t="s">
        <v>3894</v>
      </c>
      <c r="B1312" s="21" t="s">
        <v>1054</v>
      </c>
      <c r="C1312" s="21" t="s">
        <v>3895</v>
      </c>
      <c r="D1312" s="21" t="s">
        <v>3896</v>
      </c>
      <c r="E1312" s="2" t="s">
        <v>3897</v>
      </c>
      <c r="F1312" s="21" t="s">
        <v>3696</v>
      </c>
      <c r="G1312" s="21" t="s">
        <v>1606</v>
      </c>
      <c r="H1312" s="21" t="s">
        <v>3697</v>
      </c>
      <c r="I1312" s="21" t="s">
        <v>5888</v>
      </c>
      <c r="J1312" s="2" t="s">
        <v>3484</v>
      </c>
      <c r="K1312" s="22" t="s">
        <v>1038</v>
      </c>
      <c r="L1312" s="2" t="s">
        <v>1075</v>
      </c>
      <c r="M1312" s="2" t="s">
        <v>1059</v>
      </c>
      <c r="N1312" s="2" t="s">
        <v>1076</v>
      </c>
      <c r="O1312" s="2" t="s">
        <v>1040</v>
      </c>
      <c r="P1312" s="2" t="str">
        <f t="shared" si="40"/>
        <v>P-Onsite</v>
      </c>
      <c r="Q1312" s="2" t="str">
        <f t="shared" si="41"/>
        <v>P-S2_Onsite</v>
      </c>
      <c r="R1312" s="2" t="s">
        <v>3476</v>
      </c>
      <c r="S1312" s="2" t="s">
        <v>1041</v>
      </c>
      <c r="T1312" s="21" t="s">
        <v>3693</v>
      </c>
    </row>
    <row r="1313" spans="1:20" x14ac:dyDescent="0.3">
      <c r="A1313" s="21" t="s">
        <v>3894</v>
      </c>
      <c r="B1313" s="21" t="s">
        <v>1054</v>
      </c>
      <c r="C1313" s="21" t="s">
        <v>3895</v>
      </c>
      <c r="D1313" s="21" t="s">
        <v>3896</v>
      </c>
      <c r="E1313" s="2" t="s">
        <v>3897</v>
      </c>
      <c r="F1313" s="21" t="s">
        <v>3698</v>
      </c>
      <c r="G1313" s="21" t="s">
        <v>1613</v>
      </c>
      <c r="H1313" s="21" t="s">
        <v>3699</v>
      </c>
      <c r="I1313" s="21" t="s">
        <v>5889</v>
      </c>
      <c r="J1313" s="2" t="s">
        <v>3479</v>
      </c>
      <c r="K1313" s="22" t="s">
        <v>1038</v>
      </c>
      <c r="L1313" s="2" t="s">
        <v>1075</v>
      </c>
      <c r="M1313" s="2" t="s">
        <v>1059</v>
      </c>
      <c r="N1313" s="2" t="s">
        <v>1076</v>
      </c>
      <c r="O1313" s="2" t="s">
        <v>1040</v>
      </c>
      <c r="P1313" s="2" t="str">
        <f t="shared" si="40"/>
        <v>P-Onsite</v>
      </c>
      <c r="Q1313" s="2" t="str">
        <f t="shared" si="41"/>
        <v>P-S2_Onsite</v>
      </c>
      <c r="R1313" s="2" t="s">
        <v>3476</v>
      </c>
      <c r="S1313" s="2" t="s">
        <v>1041</v>
      </c>
      <c r="T1313" s="21" t="s">
        <v>3693</v>
      </c>
    </row>
    <row r="1314" spans="1:20" x14ac:dyDescent="0.3">
      <c r="A1314" s="21" t="s">
        <v>3894</v>
      </c>
      <c r="B1314" s="21" t="s">
        <v>1054</v>
      </c>
      <c r="C1314" s="21" t="s">
        <v>3895</v>
      </c>
      <c r="D1314" s="21" t="s">
        <v>3896</v>
      </c>
      <c r="E1314" s="2" t="s">
        <v>3897</v>
      </c>
      <c r="F1314" s="21" t="s">
        <v>3700</v>
      </c>
      <c r="G1314" s="21" t="s">
        <v>1631</v>
      </c>
      <c r="H1314" s="21" t="s">
        <v>3701</v>
      </c>
      <c r="I1314" s="21" t="s">
        <v>5890</v>
      </c>
      <c r="J1314" s="2" t="s">
        <v>3475</v>
      </c>
      <c r="K1314" s="22" t="s">
        <v>1048</v>
      </c>
      <c r="L1314" s="2" t="s">
        <v>1075</v>
      </c>
      <c r="M1314" s="2" t="s">
        <v>1059</v>
      </c>
      <c r="N1314" s="2" t="s">
        <v>1076</v>
      </c>
      <c r="O1314" s="2" t="s">
        <v>1040</v>
      </c>
      <c r="P1314" s="2" t="str">
        <f t="shared" si="40"/>
        <v>P-Onsite</v>
      </c>
      <c r="Q1314" s="2" t="str">
        <f t="shared" si="41"/>
        <v>P-S2_Onsite</v>
      </c>
      <c r="R1314" s="2" t="s">
        <v>3476</v>
      </c>
      <c r="S1314" s="2" t="s">
        <v>1041</v>
      </c>
      <c r="T1314" s="21" t="s">
        <v>3693</v>
      </c>
    </row>
    <row r="1315" spans="1:20" x14ac:dyDescent="0.3">
      <c r="A1315" s="21" t="s">
        <v>3898</v>
      </c>
      <c r="B1315" s="21" t="s">
        <v>1054</v>
      </c>
      <c r="C1315" s="21" t="s">
        <v>3899</v>
      </c>
      <c r="D1315" s="21" t="s">
        <v>3900</v>
      </c>
      <c r="E1315" s="2" t="s">
        <v>3901</v>
      </c>
      <c r="F1315" s="21" t="s">
        <v>3690</v>
      </c>
      <c r="G1315" s="21" t="s">
        <v>1593</v>
      </c>
      <c r="H1315" s="21" t="s">
        <v>3691</v>
      </c>
      <c r="I1315" s="21" t="s">
        <v>5891</v>
      </c>
      <c r="J1315" s="2" t="s">
        <v>3692</v>
      </c>
      <c r="K1315" s="22" t="s">
        <v>1610</v>
      </c>
      <c r="L1315" s="2" t="s">
        <v>1205</v>
      </c>
      <c r="M1315" s="2" t="s">
        <v>1059</v>
      </c>
      <c r="N1315" s="2" t="s">
        <v>1206</v>
      </c>
      <c r="O1315" s="2" t="s">
        <v>1040</v>
      </c>
      <c r="P1315" s="2" t="str">
        <f t="shared" si="40"/>
        <v>P-Onsite</v>
      </c>
      <c r="Q1315" s="2" t="str">
        <f t="shared" si="41"/>
        <v>P-S2_Onsite</v>
      </c>
      <c r="R1315" s="2" t="s">
        <v>3476</v>
      </c>
      <c r="S1315" s="2" t="s">
        <v>1041</v>
      </c>
      <c r="T1315" s="21" t="s">
        <v>3693</v>
      </c>
    </row>
    <row r="1316" spans="1:20" x14ac:dyDescent="0.3">
      <c r="A1316" s="21" t="s">
        <v>3898</v>
      </c>
      <c r="B1316" s="21" t="s">
        <v>1054</v>
      </c>
      <c r="C1316" s="21" t="s">
        <v>3899</v>
      </c>
      <c r="D1316" s="21" t="s">
        <v>3900</v>
      </c>
      <c r="E1316" s="2" t="s">
        <v>3901</v>
      </c>
      <c r="F1316" s="21" t="s">
        <v>3694</v>
      </c>
      <c r="G1316" s="21" t="s">
        <v>1598</v>
      </c>
      <c r="H1316" s="21" t="s">
        <v>3695</v>
      </c>
      <c r="I1316" s="21" t="s">
        <v>5892</v>
      </c>
      <c r="J1316" s="2" t="s">
        <v>3481</v>
      </c>
      <c r="K1316" s="22" t="s">
        <v>1048</v>
      </c>
      <c r="L1316" s="2" t="s">
        <v>1205</v>
      </c>
      <c r="M1316" s="2" t="s">
        <v>1059</v>
      </c>
      <c r="N1316" s="2" t="s">
        <v>1206</v>
      </c>
      <c r="O1316" s="2" t="s">
        <v>1040</v>
      </c>
      <c r="P1316" s="2" t="str">
        <f t="shared" si="40"/>
        <v>P-Onsite</v>
      </c>
      <c r="Q1316" s="2" t="str">
        <f t="shared" si="41"/>
        <v>P-S2_Onsite</v>
      </c>
      <c r="R1316" s="2" t="s">
        <v>3476</v>
      </c>
      <c r="S1316" s="2" t="s">
        <v>1041</v>
      </c>
      <c r="T1316" s="21" t="s">
        <v>3693</v>
      </c>
    </row>
    <row r="1317" spans="1:20" x14ac:dyDescent="0.3">
      <c r="A1317" s="21" t="s">
        <v>3898</v>
      </c>
      <c r="B1317" s="21" t="s">
        <v>1054</v>
      </c>
      <c r="C1317" s="21" t="s">
        <v>3899</v>
      </c>
      <c r="D1317" s="21" t="s">
        <v>3900</v>
      </c>
      <c r="E1317" s="2" t="s">
        <v>3901</v>
      </c>
      <c r="F1317" s="21" t="s">
        <v>3696</v>
      </c>
      <c r="G1317" s="21" t="s">
        <v>1606</v>
      </c>
      <c r="H1317" s="21" t="s">
        <v>3697</v>
      </c>
      <c r="I1317" s="21" t="s">
        <v>5893</v>
      </c>
      <c r="J1317" s="2" t="s">
        <v>3484</v>
      </c>
      <c r="K1317" s="22" t="s">
        <v>1038</v>
      </c>
      <c r="L1317" s="2" t="s">
        <v>1205</v>
      </c>
      <c r="M1317" s="2" t="s">
        <v>1059</v>
      </c>
      <c r="N1317" s="2" t="s">
        <v>1206</v>
      </c>
      <c r="O1317" s="2" t="s">
        <v>1040</v>
      </c>
      <c r="P1317" s="2" t="str">
        <f t="shared" si="40"/>
        <v>P-Onsite</v>
      </c>
      <c r="Q1317" s="2" t="str">
        <f t="shared" si="41"/>
        <v>P-S2_Onsite</v>
      </c>
      <c r="R1317" s="2" t="s">
        <v>3476</v>
      </c>
      <c r="S1317" s="2" t="s">
        <v>1041</v>
      </c>
      <c r="T1317" s="21" t="s">
        <v>3693</v>
      </c>
    </row>
    <row r="1318" spans="1:20" x14ac:dyDescent="0.3">
      <c r="A1318" s="21" t="s">
        <v>3898</v>
      </c>
      <c r="B1318" s="21" t="s">
        <v>1054</v>
      </c>
      <c r="C1318" s="21" t="s">
        <v>3899</v>
      </c>
      <c r="D1318" s="21" t="s">
        <v>3900</v>
      </c>
      <c r="E1318" s="2" t="s">
        <v>3901</v>
      </c>
      <c r="F1318" s="21" t="s">
        <v>3698</v>
      </c>
      <c r="G1318" s="21" t="s">
        <v>1613</v>
      </c>
      <c r="H1318" s="21" t="s">
        <v>3699</v>
      </c>
      <c r="I1318" s="21" t="s">
        <v>5894</v>
      </c>
      <c r="J1318" s="2" t="s">
        <v>3479</v>
      </c>
      <c r="K1318" s="22" t="s">
        <v>1038</v>
      </c>
      <c r="L1318" s="2" t="s">
        <v>1205</v>
      </c>
      <c r="M1318" s="2" t="s">
        <v>1059</v>
      </c>
      <c r="N1318" s="2" t="s">
        <v>1206</v>
      </c>
      <c r="O1318" s="2" t="s">
        <v>1040</v>
      </c>
      <c r="P1318" s="2" t="str">
        <f t="shared" si="40"/>
        <v>P-Onsite</v>
      </c>
      <c r="Q1318" s="2" t="str">
        <f t="shared" si="41"/>
        <v>P-S2_Onsite</v>
      </c>
      <c r="R1318" s="2" t="s">
        <v>3476</v>
      </c>
      <c r="S1318" s="2" t="s">
        <v>1041</v>
      </c>
      <c r="T1318" s="21" t="s">
        <v>3693</v>
      </c>
    </row>
    <row r="1319" spans="1:20" x14ac:dyDescent="0.3">
      <c r="A1319" s="21" t="s">
        <v>3898</v>
      </c>
      <c r="B1319" s="21" t="s">
        <v>1054</v>
      </c>
      <c r="C1319" s="21" t="s">
        <v>3899</v>
      </c>
      <c r="D1319" s="21" t="s">
        <v>3900</v>
      </c>
      <c r="E1319" s="2" t="s">
        <v>3901</v>
      </c>
      <c r="F1319" s="21" t="s">
        <v>3700</v>
      </c>
      <c r="G1319" s="21" t="s">
        <v>1631</v>
      </c>
      <c r="H1319" s="21" t="s">
        <v>3701</v>
      </c>
      <c r="I1319" s="21" t="s">
        <v>5895</v>
      </c>
      <c r="J1319" s="2" t="s">
        <v>3475</v>
      </c>
      <c r="K1319" s="22" t="s">
        <v>1048</v>
      </c>
      <c r="L1319" s="2" t="s">
        <v>1205</v>
      </c>
      <c r="M1319" s="2" t="s">
        <v>1059</v>
      </c>
      <c r="N1319" s="2" t="s">
        <v>1206</v>
      </c>
      <c r="O1319" s="2" t="s">
        <v>1040</v>
      </c>
      <c r="P1319" s="2" t="str">
        <f t="shared" si="40"/>
        <v>P-Onsite</v>
      </c>
      <c r="Q1319" s="2" t="str">
        <f t="shared" si="41"/>
        <v>P-S2_Onsite</v>
      </c>
      <c r="R1319" s="2" t="s">
        <v>3476</v>
      </c>
      <c r="S1319" s="2" t="s">
        <v>1041</v>
      </c>
      <c r="T1319" s="21" t="s">
        <v>3693</v>
      </c>
    </row>
    <row r="1320" spans="1:20" x14ac:dyDescent="0.3">
      <c r="A1320" s="21" t="s">
        <v>2080</v>
      </c>
      <c r="B1320" s="21" t="s">
        <v>1054</v>
      </c>
      <c r="C1320" s="21" t="s">
        <v>2081</v>
      </c>
      <c r="D1320" s="21" t="s">
        <v>2082</v>
      </c>
      <c r="E1320" s="2" t="s">
        <v>2083</v>
      </c>
      <c r="F1320" s="21" t="s">
        <v>3690</v>
      </c>
      <c r="G1320" s="21" t="s">
        <v>1593</v>
      </c>
      <c r="H1320" s="21" t="s">
        <v>3691</v>
      </c>
      <c r="I1320" s="21" t="s">
        <v>5896</v>
      </c>
      <c r="J1320" s="2" t="s">
        <v>3692</v>
      </c>
      <c r="K1320" s="22" t="s">
        <v>1610</v>
      </c>
      <c r="L1320" s="2" t="s">
        <v>1096</v>
      </c>
      <c r="M1320" s="2" t="s">
        <v>1059</v>
      </c>
      <c r="N1320" s="2" t="s">
        <v>1097</v>
      </c>
      <c r="O1320" s="2" t="s">
        <v>1040</v>
      </c>
      <c r="P1320" s="2" t="str">
        <f t="shared" si="40"/>
        <v>P-Onsite</v>
      </c>
      <c r="Q1320" s="2" t="str">
        <f t="shared" si="41"/>
        <v>P-S2_Onsite</v>
      </c>
      <c r="R1320" s="2" t="s">
        <v>3476</v>
      </c>
      <c r="S1320" s="2" t="s">
        <v>1041</v>
      </c>
      <c r="T1320" s="21" t="s">
        <v>3693</v>
      </c>
    </row>
    <row r="1321" spans="1:20" x14ac:dyDescent="0.3">
      <c r="A1321" s="21" t="s">
        <v>2080</v>
      </c>
      <c r="B1321" s="21" t="s">
        <v>1054</v>
      </c>
      <c r="C1321" s="21" t="s">
        <v>2081</v>
      </c>
      <c r="D1321" s="21" t="s">
        <v>2082</v>
      </c>
      <c r="E1321" s="2" t="s">
        <v>2083</v>
      </c>
      <c r="F1321" s="21" t="s">
        <v>3700</v>
      </c>
      <c r="G1321" s="21" t="s">
        <v>1631</v>
      </c>
      <c r="H1321" s="21" t="s">
        <v>3701</v>
      </c>
      <c r="I1321" s="21" t="s">
        <v>5897</v>
      </c>
      <c r="J1321" s="2" t="s">
        <v>3475</v>
      </c>
      <c r="K1321" s="22" t="s">
        <v>1048</v>
      </c>
      <c r="L1321" s="2" t="s">
        <v>1096</v>
      </c>
      <c r="M1321" s="2" t="s">
        <v>1059</v>
      </c>
      <c r="N1321" s="2" t="s">
        <v>1097</v>
      </c>
      <c r="O1321" s="2" t="s">
        <v>1040</v>
      </c>
      <c r="P1321" s="2" t="str">
        <f t="shared" si="40"/>
        <v>P-Onsite</v>
      </c>
      <c r="Q1321" s="2" t="str">
        <f t="shared" si="41"/>
        <v>P-S2_Onsite</v>
      </c>
      <c r="R1321" s="2" t="s">
        <v>3476</v>
      </c>
      <c r="S1321" s="2" t="s">
        <v>1041</v>
      </c>
      <c r="T1321" s="21" t="s">
        <v>3693</v>
      </c>
    </row>
    <row r="1322" spans="1:20" x14ac:dyDescent="0.3">
      <c r="A1322" s="21" t="s">
        <v>3902</v>
      </c>
      <c r="B1322" s="21" t="s">
        <v>1054</v>
      </c>
      <c r="C1322" s="21" t="s">
        <v>3903</v>
      </c>
      <c r="D1322" s="21" t="s">
        <v>3904</v>
      </c>
      <c r="E1322" s="2" t="s">
        <v>3905</v>
      </c>
      <c r="F1322" s="21" t="s">
        <v>3690</v>
      </c>
      <c r="G1322" s="21" t="s">
        <v>1593</v>
      </c>
      <c r="H1322" s="21" t="s">
        <v>3691</v>
      </c>
      <c r="I1322" s="21" t="s">
        <v>5898</v>
      </c>
      <c r="J1322" s="2" t="s">
        <v>3692</v>
      </c>
      <c r="K1322" s="22" t="s">
        <v>1610</v>
      </c>
      <c r="L1322" s="2" t="s">
        <v>1164</v>
      </c>
      <c r="M1322" s="2" t="s">
        <v>1059</v>
      </c>
      <c r="N1322" s="2" t="s">
        <v>1209</v>
      </c>
      <c r="O1322" s="2" t="s">
        <v>1040</v>
      </c>
      <c r="P1322" s="2" t="str">
        <f t="shared" si="40"/>
        <v>P-Onsite</v>
      </c>
      <c r="Q1322" s="2" t="str">
        <f t="shared" si="41"/>
        <v>P-S2_Onsite</v>
      </c>
      <c r="R1322" s="2" t="s">
        <v>3476</v>
      </c>
      <c r="S1322" s="2" t="s">
        <v>1041</v>
      </c>
      <c r="T1322" s="21" t="s">
        <v>3693</v>
      </c>
    </row>
    <row r="1323" spans="1:20" x14ac:dyDescent="0.3">
      <c r="A1323" s="21" t="s">
        <v>3902</v>
      </c>
      <c r="B1323" s="21" t="s">
        <v>1054</v>
      </c>
      <c r="C1323" s="21" t="s">
        <v>3903</v>
      </c>
      <c r="D1323" s="21" t="s">
        <v>3904</v>
      </c>
      <c r="E1323" s="2" t="s">
        <v>3905</v>
      </c>
      <c r="F1323" s="21" t="s">
        <v>3694</v>
      </c>
      <c r="G1323" s="21" t="s">
        <v>1598</v>
      </c>
      <c r="H1323" s="21" t="s">
        <v>3695</v>
      </c>
      <c r="I1323" s="21" t="s">
        <v>5899</v>
      </c>
      <c r="J1323" s="2" t="s">
        <v>3481</v>
      </c>
      <c r="K1323" s="22" t="s">
        <v>1048</v>
      </c>
      <c r="L1323" s="2" t="s">
        <v>1164</v>
      </c>
      <c r="M1323" s="2" t="s">
        <v>1059</v>
      </c>
      <c r="N1323" s="2" t="s">
        <v>1209</v>
      </c>
      <c r="O1323" s="2" t="s">
        <v>1040</v>
      </c>
      <c r="P1323" s="2" t="str">
        <f t="shared" si="40"/>
        <v>P-Onsite</v>
      </c>
      <c r="Q1323" s="2" t="str">
        <f t="shared" si="41"/>
        <v>P-S2_Onsite</v>
      </c>
      <c r="R1323" s="2" t="s">
        <v>3476</v>
      </c>
      <c r="S1323" s="2" t="s">
        <v>1041</v>
      </c>
      <c r="T1323" s="21" t="s">
        <v>3693</v>
      </c>
    </row>
    <row r="1324" spans="1:20" x14ac:dyDescent="0.3">
      <c r="A1324" s="21" t="s">
        <v>3902</v>
      </c>
      <c r="B1324" s="21" t="s">
        <v>1054</v>
      </c>
      <c r="C1324" s="21" t="s">
        <v>3903</v>
      </c>
      <c r="D1324" s="21" t="s">
        <v>3904</v>
      </c>
      <c r="E1324" s="2" t="s">
        <v>3905</v>
      </c>
      <c r="F1324" s="21" t="s">
        <v>3696</v>
      </c>
      <c r="G1324" s="21" t="s">
        <v>1606</v>
      </c>
      <c r="H1324" s="21" t="s">
        <v>3697</v>
      </c>
      <c r="I1324" s="21" t="s">
        <v>5900</v>
      </c>
      <c r="J1324" s="2" t="s">
        <v>3484</v>
      </c>
      <c r="K1324" s="22" t="s">
        <v>1038</v>
      </c>
      <c r="L1324" s="2" t="s">
        <v>1164</v>
      </c>
      <c r="M1324" s="2" t="s">
        <v>1059</v>
      </c>
      <c r="N1324" s="2" t="s">
        <v>1209</v>
      </c>
      <c r="O1324" s="2" t="s">
        <v>1040</v>
      </c>
      <c r="P1324" s="2" t="str">
        <f t="shared" si="40"/>
        <v>P-Onsite</v>
      </c>
      <c r="Q1324" s="2" t="str">
        <f t="shared" si="41"/>
        <v>P-S2_Onsite</v>
      </c>
      <c r="R1324" s="2" t="s">
        <v>3476</v>
      </c>
      <c r="S1324" s="2" t="s">
        <v>1041</v>
      </c>
      <c r="T1324" s="21" t="s">
        <v>3693</v>
      </c>
    </row>
    <row r="1325" spans="1:20" x14ac:dyDescent="0.3">
      <c r="A1325" s="21" t="s">
        <v>3902</v>
      </c>
      <c r="B1325" s="21" t="s">
        <v>1054</v>
      </c>
      <c r="C1325" s="21" t="s">
        <v>3903</v>
      </c>
      <c r="D1325" s="21" t="s">
        <v>3904</v>
      </c>
      <c r="E1325" s="2" t="s">
        <v>3905</v>
      </c>
      <c r="F1325" s="21" t="s">
        <v>3698</v>
      </c>
      <c r="G1325" s="21" t="s">
        <v>1613</v>
      </c>
      <c r="H1325" s="21" t="s">
        <v>3699</v>
      </c>
      <c r="I1325" s="21" t="s">
        <v>5901</v>
      </c>
      <c r="J1325" s="2" t="s">
        <v>3479</v>
      </c>
      <c r="K1325" s="22" t="s">
        <v>1038</v>
      </c>
      <c r="L1325" s="2" t="s">
        <v>1164</v>
      </c>
      <c r="M1325" s="2" t="s">
        <v>1059</v>
      </c>
      <c r="N1325" s="2" t="s">
        <v>1209</v>
      </c>
      <c r="O1325" s="2" t="s">
        <v>1040</v>
      </c>
      <c r="P1325" s="2" t="str">
        <f t="shared" si="40"/>
        <v>P-Onsite</v>
      </c>
      <c r="Q1325" s="2" t="str">
        <f t="shared" si="41"/>
        <v>P-S2_Onsite</v>
      </c>
      <c r="R1325" s="2" t="s">
        <v>3476</v>
      </c>
      <c r="S1325" s="2" t="s">
        <v>1041</v>
      </c>
      <c r="T1325" s="21" t="s">
        <v>3693</v>
      </c>
    </row>
    <row r="1326" spans="1:20" x14ac:dyDescent="0.3">
      <c r="A1326" s="21" t="s">
        <v>3902</v>
      </c>
      <c r="B1326" s="21" t="s">
        <v>1054</v>
      </c>
      <c r="C1326" s="21" t="s">
        <v>3903</v>
      </c>
      <c r="D1326" s="21" t="s">
        <v>3904</v>
      </c>
      <c r="E1326" s="2" t="s">
        <v>3905</v>
      </c>
      <c r="F1326" s="21" t="s">
        <v>3700</v>
      </c>
      <c r="G1326" s="21" t="s">
        <v>1631</v>
      </c>
      <c r="H1326" s="21" t="s">
        <v>3701</v>
      </c>
      <c r="I1326" s="21" t="s">
        <v>5902</v>
      </c>
      <c r="J1326" s="2" t="s">
        <v>3475</v>
      </c>
      <c r="K1326" s="22" t="s">
        <v>1048</v>
      </c>
      <c r="L1326" s="2" t="s">
        <v>1164</v>
      </c>
      <c r="M1326" s="2" t="s">
        <v>1059</v>
      </c>
      <c r="N1326" s="2" t="s">
        <v>1209</v>
      </c>
      <c r="O1326" s="2" t="s">
        <v>1040</v>
      </c>
      <c r="P1326" s="2" t="str">
        <f t="shared" si="40"/>
        <v>P-Onsite</v>
      </c>
      <c r="Q1326" s="2" t="str">
        <f t="shared" si="41"/>
        <v>P-S2_Onsite</v>
      </c>
      <c r="R1326" s="2" t="s">
        <v>3476</v>
      </c>
      <c r="S1326" s="2" t="s">
        <v>1041</v>
      </c>
      <c r="T1326" s="21" t="s">
        <v>3693</v>
      </c>
    </row>
    <row r="1327" spans="1:20" x14ac:dyDescent="0.3">
      <c r="A1327" s="21" t="s">
        <v>2096</v>
      </c>
      <c r="B1327" s="21" t="s">
        <v>1031</v>
      </c>
      <c r="C1327" s="21" t="s">
        <v>2097</v>
      </c>
      <c r="D1327" s="21" t="s">
        <v>2098</v>
      </c>
      <c r="E1327" s="2" t="s">
        <v>2099</v>
      </c>
      <c r="F1327" s="21" t="s">
        <v>3735</v>
      </c>
      <c r="G1327" s="21" t="s">
        <v>1598</v>
      </c>
      <c r="H1327" s="21" t="s">
        <v>3695</v>
      </c>
      <c r="I1327" s="21" t="s">
        <v>5903</v>
      </c>
      <c r="J1327" s="2" t="s">
        <v>3481</v>
      </c>
      <c r="K1327" s="22" t="s">
        <v>1048</v>
      </c>
      <c r="L1327" s="2" t="s">
        <v>1039</v>
      </c>
      <c r="M1327" s="2" t="s">
        <v>1039</v>
      </c>
      <c r="N1327" s="2" t="s">
        <v>1039</v>
      </c>
      <c r="O1327" s="2" t="s">
        <v>1040</v>
      </c>
      <c r="P1327" s="2" t="str">
        <f t="shared" si="40"/>
        <v>P-Online</v>
      </c>
      <c r="Q1327" s="2" t="str">
        <f t="shared" si="41"/>
        <v>P-S2_Online</v>
      </c>
      <c r="R1327" s="2"/>
      <c r="S1327" s="2" t="s">
        <v>1041</v>
      </c>
      <c r="T1327" s="21" t="s">
        <v>3693</v>
      </c>
    </row>
    <row r="1328" spans="1:20" x14ac:dyDescent="0.3">
      <c r="A1328" s="21" t="s">
        <v>2096</v>
      </c>
      <c r="B1328" s="21" t="s">
        <v>1031</v>
      </c>
      <c r="C1328" s="21" t="s">
        <v>2097</v>
      </c>
      <c r="D1328" s="21" t="s">
        <v>2098</v>
      </c>
      <c r="E1328" s="2" t="s">
        <v>2099</v>
      </c>
      <c r="F1328" s="21" t="s">
        <v>3736</v>
      </c>
      <c r="G1328" s="21" t="s">
        <v>1606</v>
      </c>
      <c r="H1328" s="21" t="s">
        <v>3697</v>
      </c>
      <c r="I1328" s="21" t="s">
        <v>5904</v>
      </c>
      <c r="J1328" s="2" t="s">
        <v>3484</v>
      </c>
      <c r="K1328" s="22" t="s">
        <v>1038</v>
      </c>
      <c r="L1328" s="2" t="s">
        <v>1039</v>
      </c>
      <c r="M1328" s="2" t="s">
        <v>1039</v>
      </c>
      <c r="N1328" s="2" t="s">
        <v>1039</v>
      </c>
      <c r="O1328" s="2" t="s">
        <v>1040</v>
      </c>
      <c r="P1328" s="2" t="str">
        <f t="shared" si="40"/>
        <v>P-Online</v>
      </c>
      <c r="Q1328" s="2" t="str">
        <f t="shared" si="41"/>
        <v>P-S2_Online</v>
      </c>
      <c r="R1328" s="2"/>
      <c r="S1328" s="2" t="s">
        <v>1041</v>
      </c>
      <c r="T1328" s="21" t="s">
        <v>3693</v>
      </c>
    </row>
    <row r="1329" spans="1:20" x14ac:dyDescent="0.3">
      <c r="A1329" s="21" t="s">
        <v>3906</v>
      </c>
      <c r="B1329" s="21" t="s">
        <v>1054</v>
      </c>
      <c r="C1329" s="21" t="s">
        <v>3907</v>
      </c>
      <c r="D1329" s="21" t="s">
        <v>3908</v>
      </c>
      <c r="E1329" s="2" t="s">
        <v>3909</v>
      </c>
      <c r="F1329" s="21" t="s">
        <v>3690</v>
      </c>
      <c r="G1329" s="21" t="s">
        <v>1593</v>
      </c>
      <c r="H1329" s="21" t="s">
        <v>3691</v>
      </c>
      <c r="I1329" s="21" t="s">
        <v>5905</v>
      </c>
      <c r="J1329" s="2" t="s">
        <v>3692</v>
      </c>
      <c r="K1329" s="22" t="s">
        <v>1610</v>
      </c>
      <c r="L1329" s="2" t="s">
        <v>1205</v>
      </c>
      <c r="M1329" s="2" t="s">
        <v>1059</v>
      </c>
      <c r="N1329" s="2" t="s">
        <v>1206</v>
      </c>
      <c r="O1329" s="2" t="s">
        <v>1040</v>
      </c>
      <c r="P1329" s="2" t="str">
        <f t="shared" si="40"/>
        <v>P-Onsite</v>
      </c>
      <c r="Q1329" s="2" t="str">
        <f t="shared" si="41"/>
        <v>P-S2_Onsite</v>
      </c>
      <c r="R1329" s="2" t="s">
        <v>3476</v>
      </c>
      <c r="S1329" s="2" t="s">
        <v>1041</v>
      </c>
      <c r="T1329" s="21" t="s">
        <v>3693</v>
      </c>
    </row>
    <row r="1330" spans="1:20" x14ac:dyDescent="0.3">
      <c r="A1330" s="21" t="s">
        <v>3906</v>
      </c>
      <c r="B1330" s="21" t="s">
        <v>1054</v>
      </c>
      <c r="C1330" s="21" t="s">
        <v>3907</v>
      </c>
      <c r="D1330" s="21" t="s">
        <v>3908</v>
      </c>
      <c r="E1330" s="2" t="s">
        <v>3909</v>
      </c>
      <c r="F1330" s="21" t="s">
        <v>3694</v>
      </c>
      <c r="G1330" s="21" t="s">
        <v>1598</v>
      </c>
      <c r="H1330" s="21" t="s">
        <v>3695</v>
      </c>
      <c r="I1330" s="21" t="s">
        <v>5906</v>
      </c>
      <c r="J1330" s="2" t="s">
        <v>3481</v>
      </c>
      <c r="K1330" s="22" t="s">
        <v>1048</v>
      </c>
      <c r="L1330" s="2" t="s">
        <v>1205</v>
      </c>
      <c r="M1330" s="2" t="s">
        <v>1059</v>
      </c>
      <c r="N1330" s="2" t="s">
        <v>1206</v>
      </c>
      <c r="O1330" s="2" t="s">
        <v>1040</v>
      </c>
      <c r="P1330" s="2" t="str">
        <f t="shared" si="40"/>
        <v>P-Onsite</v>
      </c>
      <c r="Q1330" s="2" t="str">
        <f t="shared" si="41"/>
        <v>P-S2_Onsite</v>
      </c>
      <c r="R1330" s="2" t="s">
        <v>3476</v>
      </c>
      <c r="S1330" s="2" t="s">
        <v>1041</v>
      </c>
      <c r="T1330" s="21" t="s">
        <v>3693</v>
      </c>
    </row>
    <row r="1331" spans="1:20" x14ac:dyDescent="0.3">
      <c r="A1331" s="21" t="s">
        <v>3906</v>
      </c>
      <c r="B1331" s="21" t="s">
        <v>1054</v>
      </c>
      <c r="C1331" s="21" t="s">
        <v>3907</v>
      </c>
      <c r="D1331" s="21" t="s">
        <v>3908</v>
      </c>
      <c r="E1331" s="2" t="s">
        <v>3909</v>
      </c>
      <c r="F1331" s="21" t="s">
        <v>3696</v>
      </c>
      <c r="G1331" s="21" t="s">
        <v>1606</v>
      </c>
      <c r="H1331" s="21" t="s">
        <v>3697</v>
      </c>
      <c r="I1331" s="21" t="s">
        <v>5907</v>
      </c>
      <c r="J1331" s="2" t="s">
        <v>3484</v>
      </c>
      <c r="K1331" s="22" t="s">
        <v>1038</v>
      </c>
      <c r="L1331" s="2" t="s">
        <v>1205</v>
      </c>
      <c r="M1331" s="2" t="s">
        <v>1059</v>
      </c>
      <c r="N1331" s="2" t="s">
        <v>1206</v>
      </c>
      <c r="O1331" s="2" t="s">
        <v>1040</v>
      </c>
      <c r="P1331" s="2" t="str">
        <f t="shared" si="40"/>
        <v>P-Onsite</v>
      </c>
      <c r="Q1331" s="2" t="str">
        <f t="shared" si="41"/>
        <v>P-S2_Onsite</v>
      </c>
      <c r="R1331" s="2" t="s">
        <v>3476</v>
      </c>
      <c r="S1331" s="2" t="s">
        <v>1041</v>
      </c>
      <c r="T1331" s="21" t="s">
        <v>3693</v>
      </c>
    </row>
    <row r="1332" spans="1:20" x14ac:dyDescent="0.3">
      <c r="A1332" s="21" t="s">
        <v>3906</v>
      </c>
      <c r="B1332" s="21" t="s">
        <v>1054</v>
      </c>
      <c r="C1332" s="21" t="s">
        <v>3907</v>
      </c>
      <c r="D1332" s="21" t="s">
        <v>3908</v>
      </c>
      <c r="E1332" s="2" t="s">
        <v>3909</v>
      </c>
      <c r="F1332" s="21" t="s">
        <v>3698</v>
      </c>
      <c r="G1332" s="21" t="s">
        <v>1613</v>
      </c>
      <c r="H1332" s="21" t="s">
        <v>3699</v>
      </c>
      <c r="I1332" s="21" t="s">
        <v>5908</v>
      </c>
      <c r="J1332" s="2" t="s">
        <v>3479</v>
      </c>
      <c r="K1332" s="22" t="s">
        <v>1038</v>
      </c>
      <c r="L1332" s="2" t="s">
        <v>1205</v>
      </c>
      <c r="M1332" s="2" t="s">
        <v>1059</v>
      </c>
      <c r="N1332" s="2" t="s">
        <v>1206</v>
      </c>
      <c r="O1332" s="2" t="s">
        <v>1040</v>
      </c>
      <c r="P1332" s="2" t="str">
        <f t="shared" si="40"/>
        <v>P-Onsite</v>
      </c>
      <c r="Q1332" s="2" t="str">
        <f t="shared" si="41"/>
        <v>P-S2_Onsite</v>
      </c>
      <c r="R1332" s="2" t="s">
        <v>3476</v>
      </c>
      <c r="S1332" s="2" t="s">
        <v>1041</v>
      </c>
      <c r="T1332" s="21" t="s">
        <v>3693</v>
      </c>
    </row>
    <row r="1333" spans="1:20" x14ac:dyDescent="0.3">
      <c r="A1333" s="21" t="s">
        <v>3906</v>
      </c>
      <c r="B1333" s="21" t="s">
        <v>1054</v>
      </c>
      <c r="C1333" s="21" t="s">
        <v>3907</v>
      </c>
      <c r="D1333" s="21" t="s">
        <v>3908</v>
      </c>
      <c r="E1333" s="2" t="s">
        <v>3909</v>
      </c>
      <c r="F1333" s="21" t="s">
        <v>3700</v>
      </c>
      <c r="G1333" s="21" t="s">
        <v>1631</v>
      </c>
      <c r="H1333" s="21" t="s">
        <v>3701</v>
      </c>
      <c r="I1333" s="21" t="s">
        <v>5909</v>
      </c>
      <c r="J1333" s="2" t="s">
        <v>3475</v>
      </c>
      <c r="K1333" s="22" t="s">
        <v>1048</v>
      </c>
      <c r="L1333" s="2" t="s">
        <v>1205</v>
      </c>
      <c r="M1333" s="2" t="s">
        <v>1059</v>
      </c>
      <c r="N1333" s="2" t="s">
        <v>1206</v>
      </c>
      <c r="O1333" s="2" t="s">
        <v>1040</v>
      </c>
      <c r="P1333" s="2" t="str">
        <f t="shared" si="40"/>
        <v>P-Onsite</v>
      </c>
      <c r="Q1333" s="2" t="str">
        <f t="shared" si="41"/>
        <v>P-S2_Onsite</v>
      </c>
      <c r="R1333" s="2" t="s">
        <v>3476</v>
      </c>
      <c r="S1333" s="2" t="s">
        <v>1041</v>
      </c>
      <c r="T1333" s="21" t="s">
        <v>3693</v>
      </c>
    </row>
    <row r="1334" spans="1:20" x14ac:dyDescent="0.3">
      <c r="A1334" s="21" t="s">
        <v>3910</v>
      </c>
      <c r="B1334" s="21" t="s">
        <v>1054</v>
      </c>
      <c r="C1334" s="21" t="s">
        <v>3911</v>
      </c>
      <c r="D1334" s="21" t="s">
        <v>3912</v>
      </c>
      <c r="E1334" s="2" t="s">
        <v>3913</v>
      </c>
      <c r="F1334" s="21" t="s">
        <v>3690</v>
      </c>
      <c r="G1334" s="21" t="s">
        <v>1593</v>
      </c>
      <c r="H1334" s="21" t="s">
        <v>3691</v>
      </c>
      <c r="I1334" s="21" t="s">
        <v>5910</v>
      </c>
      <c r="J1334" s="2" t="s">
        <v>3692</v>
      </c>
      <c r="K1334" s="22" t="s">
        <v>1610</v>
      </c>
      <c r="L1334" s="2" t="s">
        <v>1164</v>
      </c>
      <c r="M1334" s="2" t="s">
        <v>1059</v>
      </c>
      <c r="N1334" s="2" t="s">
        <v>1165</v>
      </c>
      <c r="O1334" s="2" t="s">
        <v>1040</v>
      </c>
      <c r="P1334" s="2" t="str">
        <f t="shared" si="40"/>
        <v>P-Onsite</v>
      </c>
      <c r="Q1334" s="2" t="str">
        <f t="shared" si="41"/>
        <v>P-S2_Onsite</v>
      </c>
      <c r="R1334" s="2" t="s">
        <v>3476</v>
      </c>
      <c r="S1334" s="2" t="s">
        <v>1041</v>
      </c>
      <c r="T1334" s="21" t="s">
        <v>3693</v>
      </c>
    </row>
    <row r="1335" spans="1:20" x14ac:dyDescent="0.3">
      <c r="A1335" s="21" t="s">
        <v>3910</v>
      </c>
      <c r="B1335" s="21" t="s">
        <v>1054</v>
      </c>
      <c r="C1335" s="21" t="s">
        <v>3911</v>
      </c>
      <c r="D1335" s="21" t="s">
        <v>3912</v>
      </c>
      <c r="E1335" s="2" t="s">
        <v>3913</v>
      </c>
      <c r="F1335" s="21" t="s">
        <v>3694</v>
      </c>
      <c r="G1335" s="21" t="s">
        <v>1598</v>
      </c>
      <c r="H1335" s="21" t="s">
        <v>3695</v>
      </c>
      <c r="I1335" s="21" t="s">
        <v>5911</v>
      </c>
      <c r="J1335" s="2" t="s">
        <v>3481</v>
      </c>
      <c r="K1335" s="22" t="s">
        <v>1048</v>
      </c>
      <c r="L1335" s="2" t="s">
        <v>1164</v>
      </c>
      <c r="M1335" s="2" t="s">
        <v>1059</v>
      </c>
      <c r="N1335" s="2" t="s">
        <v>1165</v>
      </c>
      <c r="O1335" s="2" t="s">
        <v>1040</v>
      </c>
      <c r="P1335" s="2" t="str">
        <f t="shared" si="40"/>
        <v>P-Onsite</v>
      </c>
      <c r="Q1335" s="2" t="str">
        <f t="shared" si="41"/>
        <v>P-S2_Onsite</v>
      </c>
      <c r="R1335" s="2" t="s">
        <v>3476</v>
      </c>
      <c r="S1335" s="2" t="s">
        <v>1041</v>
      </c>
      <c r="T1335" s="21" t="s">
        <v>3693</v>
      </c>
    </row>
    <row r="1336" spans="1:20" x14ac:dyDescent="0.3">
      <c r="A1336" s="21" t="s">
        <v>3910</v>
      </c>
      <c r="B1336" s="21" t="s">
        <v>1054</v>
      </c>
      <c r="C1336" s="21" t="s">
        <v>3911</v>
      </c>
      <c r="D1336" s="21" t="s">
        <v>3912</v>
      </c>
      <c r="E1336" s="2" t="s">
        <v>3913</v>
      </c>
      <c r="F1336" s="21" t="s">
        <v>3696</v>
      </c>
      <c r="G1336" s="21" t="s">
        <v>1606</v>
      </c>
      <c r="H1336" s="21" t="s">
        <v>3697</v>
      </c>
      <c r="I1336" s="21" t="s">
        <v>5912</v>
      </c>
      <c r="J1336" s="2" t="s">
        <v>3484</v>
      </c>
      <c r="K1336" s="22" t="s">
        <v>1038</v>
      </c>
      <c r="L1336" s="2" t="s">
        <v>1164</v>
      </c>
      <c r="M1336" s="2" t="s">
        <v>1059</v>
      </c>
      <c r="N1336" s="2" t="s">
        <v>1165</v>
      </c>
      <c r="O1336" s="2" t="s">
        <v>1040</v>
      </c>
      <c r="P1336" s="2" t="str">
        <f t="shared" si="40"/>
        <v>P-Onsite</v>
      </c>
      <c r="Q1336" s="2" t="str">
        <f t="shared" si="41"/>
        <v>P-S2_Onsite</v>
      </c>
      <c r="R1336" s="2" t="s">
        <v>3476</v>
      </c>
      <c r="S1336" s="2" t="s">
        <v>1041</v>
      </c>
      <c r="T1336" s="21" t="s">
        <v>3693</v>
      </c>
    </row>
    <row r="1337" spans="1:20" x14ac:dyDescent="0.3">
      <c r="A1337" s="21" t="s">
        <v>3910</v>
      </c>
      <c r="B1337" s="21" t="s">
        <v>1054</v>
      </c>
      <c r="C1337" s="21" t="s">
        <v>3911</v>
      </c>
      <c r="D1337" s="21" t="s">
        <v>3912</v>
      </c>
      <c r="E1337" s="2" t="s">
        <v>3913</v>
      </c>
      <c r="F1337" s="21" t="s">
        <v>3698</v>
      </c>
      <c r="G1337" s="21" t="s">
        <v>1613</v>
      </c>
      <c r="H1337" s="21" t="s">
        <v>3699</v>
      </c>
      <c r="I1337" s="21" t="s">
        <v>5913</v>
      </c>
      <c r="J1337" s="2" t="s">
        <v>3479</v>
      </c>
      <c r="K1337" s="22" t="s">
        <v>1038</v>
      </c>
      <c r="L1337" s="2" t="s">
        <v>1164</v>
      </c>
      <c r="M1337" s="2" t="s">
        <v>1059</v>
      </c>
      <c r="N1337" s="2" t="s">
        <v>1165</v>
      </c>
      <c r="O1337" s="2" t="s">
        <v>1040</v>
      </c>
      <c r="P1337" s="2" t="str">
        <f t="shared" si="40"/>
        <v>P-Onsite</v>
      </c>
      <c r="Q1337" s="2" t="str">
        <f t="shared" si="41"/>
        <v>P-S2_Onsite</v>
      </c>
      <c r="R1337" s="2" t="s">
        <v>3476</v>
      </c>
      <c r="S1337" s="2" t="s">
        <v>1041</v>
      </c>
      <c r="T1337" s="21" t="s">
        <v>3693</v>
      </c>
    </row>
    <row r="1338" spans="1:20" x14ac:dyDescent="0.3">
      <c r="A1338" s="21" t="s">
        <v>3910</v>
      </c>
      <c r="B1338" s="21" t="s">
        <v>1054</v>
      </c>
      <c r="C1338" s="21" t="s">
        <v>3911</v>
      </c>
      <c r="D1338" s="21" t="s">
        <v>3912</v>
      </c>
      <c r="E1338" s="2" t="s">
        <v>3913</v>
      </c>
      <c r="F1338" s="21" t="s">
        <v>3700</v>
      </c>
      <c r="G1338" s="21" t="s">
        <v>1631</v>
      </c>
      <c r="H1338" s="21" t="s">
        <v>3701</v>
      </c>
      <c r="I1338" s="21" t="s">
        <v>5914</v>
      </c>
      <c r="J1338" s="2" t="s">
        <v>3475</v>
      </c>
      <c r="K1338" s="22" t="s">
        <v>1048</v>
      </c>
      <c r="L1338" s="2" t="s">
        <v>1164</v>
      </c>
      <c r="M1338" s="2" t="s">
        <v>1059</v>
      </c>
      <c r="N1338" s="2" t="s">
        <v>1165</v>
      </c>
      <c r="O1338" s="2" t="s">
        <v>1040</v>
      </c>
      <c r="P1338" s="2" t="str">
        <f t="shared" si="40"/>
        <v>P-Onsite</v>
      </c>
      <c r="Q1338" s="2" t="str">
        <f t="shared" si="41"/>
        <v>P-S2_Onsite</v>
      </c>
      <c r="R1338" s="2" t="s">
        <v>3476</v>
      </c>
      <c r="S1338" s="2" t="s">
        <v>1041</v>
      </c>
      <c r="T1338" s="21" t="s">
        <v>3693</v>
      </c>
    </row>
    <row r="1339" spans="1:20" x14ac:dyDescent="0.3">
      <c r="A1339" s="21" t="s">
        <v>2124</v>
      </c>
      <c r="B1339" s="21" t="s">
        <v>1054</v>
      </c>
      <c r="C1339" s="21" t="s">
        <v>2125</v>
      </c>
      <c r="D1339" s="21" t="s">
        <v>2126</v>
      </c>
      <c r="E1339" s="2" t="s">
        <v>2127</v>
      </c>
      <c r="F1339" s="21" t="s">
        <v>3696</v>
      </c>
      <c r="G1339" s="21" t="s">
        <v>1606</v>
      </c>
      <c r="H1339" s="21" t="s">
        <v>3697</v>
      </c>
      <c r="I1339" s="21" t="s">
        <v>5915</v>
      </c>
      <c r="J1339" s="2" t="s">
        <v>3484</v>
      </c>
      <c r="K1339" s="22" t="s">
        <v>1038</v>
      </c>
      <c r="L1339" s="2" t="s">
        <v>1089</v>
      </c>
      <c r="M1339" s="2" t="s">
        <v>1059</v>
      </c>
      <c r="N1339" s="2" t="s">
        <v>1090</v>
      </c>
      <c r="O1339" s="2" t="s">
        <v>1040</v>
      </c>
      <c r="P1339" s="2" t="str">
        <f t="shared" si="40"/>
        <v>P-Onsite</v>
      </c>
      <c r="Q1339" s="2" t="str">
        <f t="shared" si="41"/>
        <v>P-S2_Onsite</v>
      </c>
      <c r="R1339" s="2" t="s">
        <v>3476</v>
      </c>
      <c r="S1339" s="2" t="s">
        <v>1041</v>
      </c>
      <c r="T1339" s="21" t="s">
        <v>3693</v>
      </c>
    </row>
    <row r="1340" spans="1:20" x14ac:dyDescent="0.3">
      <c r="A1340" s="21" t="s">
        <v>2124</v>
      </c>
      <c r="B1340" s="21" t="s">
        <v>1054</v>
      </c>
      <c r="C1340" s="21" t="s">
        <v>2125</v>
      </c>
      <c r="D1340" s="21" t="s">
        <v>2126</v>
      </c>
      <c r="E1340" s="2" t="s">
        <v>2127</v>
      </c>
      <c r="F1340" s="21" t="s">
        <v>3698</v>
      </c>
      <c r="G1340" s="21" t="s">
        <v>1613</v>
      </c>
      <c r="H1340" s="21" t="s">
        <v>3699</v>
      </c>
      <c r="I1340" s="21" t="s">
        <v>5916</v>
      </c>
      <c r="J1340" s="2" t="s">
        <v>3479</v>
      </c>
      <c r="K1340" s="22" t="s">
        <v>1038</v>
      </c>
      <c r="L1340" s="2" t="s">
        <v>1089</v>
      </c>
      <c r="M1340" s="2" t="s">
        <v>1059</v>
      </c>
      <c r="N1340" s="2" t="s">
        <v>1090</v>
      </c>
      <c r="O1340" s="2" t="s">
        <v>1040</v>
      </c>
      <c r="P1340" s="2" t="str">
        <f t="shared" si="40"/>
        <v>P-Onsite</v>
      </c>
      <c r="Q1340" s="2" t="str">
        <f t="shared" si="41"/>
        <v>P-S2_Onsite</v>
      </c>
      <c r="R1340" s="2" t="s">
        <v>3476</v>
      </c>
      <c r="S1340" s="2" t="s">
        <v>1041</v>
      </c>
      <c r="T1340" s="21" t="s">
        <v>3693</v>
      </c>
    </row>
    <row r="1341" spans="1:20" x14ac:dyDescent="0.3">
      <c r="A1341" s="21" t="s">
        <v>2124</v>
      </c>
      <c r="B1341" s="21" t="s">
        <v>1054</v>
      </c>
      <c r="C1341" s="21" t="s">
        <v>2125</v>
      </c>
      <c r="D1341" s="21" t="s">
        <v>2126</v>
      </c>
      <c r="E1341" s="2" t="s">
        <v>2127</v>
      </c>
      <c r="F1341" s="21" t="s">
        <v>3700</v>
      </c>
      <c r="G1341" s="21" t="s">
        <v>1631</v>
      </c>
      <c r="H1341" s="21" t="s">
        <v>3701</v>
      </c>
      <c r="I1341" s="21" t="s">
        <v>5917</v>
      </c>
      <c r="J1341" s="2" t="s">
        <v>3475</v>
      </c>
      <c r="K1341" s="22" t="s">
        <v>1048</v>
      </c>
      <c r="L1341" s="2" t="s">
        <v>1089</v>
      </c>
      <c r="M1341" s="2" t="s">
        <v>1059</v>
      </c>
      <c r="N1341" s="2" t="s">
        <v>1090</v>
      </c>
      <c r="O1341" s="2" t="s">
        <v>1040</v>
      </c>
      <c r="P1341" s="2" t="str">
        <f t="shared" si="40"/>
        <v>P-Onsite</v>
      </c>
      <c r="Q1341" s="2" t="str">
        <f t="shared" si="41"/>
        <v>P-S2_Onsite</v>
      </c>
      <c r="R1341" s="2" t="s">
        <v>3476</v>
      </c>
      <c r="S1341" s="2" t="s">
        <v>1041</v>
      </c>
      <c r="T1341" s="21" t="s">
        <v>3693</v>
      </c>
    </row>
    <row r="1342" spans="1:20" x14ac:dyDescent="0.3">
      <c r="A1342" s="21" t="s">
        <v>3914</v>
      </c>
      <c r="B1342" s="21" t="s">
        <v>1054</v>
      </c>
      <c r="C1342" s="21" t="s">
        <v>3915</v>
      </c>
      <c r="D1342" s="21" t="s">
        <v>3916</v>
      </c>
      <c r="E1342" s="2" t="s">
        <v>3917</v>
      </c>
      <c r="F1342" s="21" t="s">
        <v>3690</v>
      </c>
      <c r="G1342" s="21" t="s">
        <v>1593</v>
      </c>
      <c r="H1342" s="21" t="s">
        <v>3691</v>
      </c>
      <c r="I1342" s="21" t="s">
        <v>5918</v>
      </c>
      <c r="J1342" s="2" t="s">
        <v>3692</v>
      </c>
      <c r="K1342" s="22" t="s">
        <v>1610</v>
      </c>
      <c r="L1342" s="2" t="s">
        <v>3489</v>
      </c>
      <c r="M1342" s="2" t="s">
        <v>3489</v>
      </c>
      <c r="N1342" s="2" t="s">
        <v>3489</v>
      </c>
      <c r="O1342" s="2" t="s">
        <v>1098</v>
      </c>
      <c r="P1342" s="2" t="str">
        <f t="shared" si="40"/>
        <v>A-Onsite</v>
      </c>
      <c r="Q1342" s="2" t="str">
        <f t="shared" si="41"/>
        <v>A-S2_Onsite</v>
      </c>
      <c r="R1342" s="2" t="s">
        <v>3476</v>
      </c>
      <c r="S1342" s="2" t="s">
        <v>1041</v>
      </c>
      <c r="T1342" s="21" t="s">
        <v>3693</v>
      </c>
    </row>
    <row r="1343" spans="1:20" x14ac:dyDescent="0.3">
      <c r="A1343" s="21" t="s">
        <v>3914</v>
      </c>
      <c r="B1343" s="21" t="s">
        <v>1054</v>
      </c>
      <c r="C1343" s="21" t="s">
        <v>3915</v>
      </c>
      <c r="D1343" s="21" t="s">
        <v>3916</v>
      </c>
      <c r="E1343" s="2" t="s">
        <v>3917</v>
      </c>
      <c r="F1343" s="21" t="s">
        <v>3694</v>
      </c>
      <c r="G1343" s="21" t="s">
        <v>1598</v>
      </c>
      <c r="H1343" s="21" t="s">
        <v>3695</v>
      </c>
      <c r="I1343" s="21" t="s">
        <v>5919</v>
      </c>
      <c r="J1343" s="2" t="s">
        <v>3481</v>
      </c>
      <c r="K1343" s="22" t="s">
        <v>1048</v>
      </c>
      <c r="L1343" s="2" t="s">
        <v>3489</v>
      </c>
      <c r="M1343" s="2" t="s">
        <v>3489</v>
      </c>
      <c r="N1343" s="2" t="s">
        <v>3489</v>
      </c>
      <c r="O1343" s="2" t="s">
        <v>1098</v>
      </c>
      <c r="P1343" s="2" t="str">
        <f t="shared" si="40"/>
        <v>A-Onsite</v>
      </c>
      <c r="Q1343" s="2" t="str">
        <f t="shared" si="41"/>
        <v>A-S2_Onsite</v>
      </c>
      <c r="R1343" s="2" t="s">
        <v>3476</v>
      </c>
      <c r="S1343" s="2" t="s">
        <v>1041</v>
      </c>
      <c r="T1343" s="21" t="s">
        <v>3693</v>
      </c>
    </row>
    <row r="1344" spans="1:20" x14ac:dyDescent="0.3">
      <c r="A1344" s="21" t="s">
        <v>3914</v>
      </c>
      <c r="B1344" s="21" t="s">
        <v>1054</v>
      </c>
      <c r="C1344" s="21" t="s">
        <v>3915</v>
      </c>
      <c r="D1344" s="21" t="s">
        <v>3916</v>
      </c>
      <c r="E1344" s="2" t="s">
        <v>3917</v>
      </c>
      <c r="F1344" s="21" t="s">
        <v>3696</v>
      </c>
      <c r="G1344" s="21" t="s">
        <v>1606</v>
      </c>
      <c r="H1344" s="21" t="s">
        <v>3697</v>
      </c>
      <c r="I1344" s="21" t="s">
        <v>5920</v>
      </c>
      <c r="J1344" s="2" t="s">
        <v>3484</v>
      </c>
      <c r="K1344" s="22" t="s">
        <v>1038</v>
      </c>
      <c r="L1344" s="2" t="s">
        <v>3489</v>
      </c>
      <c r="M1344" s="2" t="s">
        <v>3489</v>
      </c>
      <c r="N1344" s="2" t="s">
        <v>3489</v>
      </c>
      <c r="O1344" s="2" t="s">
        <v>1098</v>
      </c>
      <c r="P1344" s="2" t="str">
        <f t="shared" si="40"/>
        <v>A-Onsite</v>
      </c>
      <c r="Q1344" s="2" t="str">
        <f t="shared" si="41"/>
        <v>A-S2_Onsite</v>
      </c>
      <c r="R1344" s="2" t="s">
        <v>3476</v>
      </c>
      <c r="S1344" s="2" t="s">
        <v>1041</v>
      </c>
      <c r="T1344" s="21" t="s">
        <v>3693</v>
      </c>
    </row>
    <row r="1345" spans="1:20" x14ac:dyDescent="0.3">
      <c r="A1345" s="21" t="s">
        <v>3914</v>
      </c>
      <c r="B1345" s="21" t="s">
        <v>1054</v>
      </c>
      <c r="C1345" s="21" t="s">
        <v>3915</v>
      </c>
      <c r="D1345" s="21" t="s">
        <v>3916</v>
      </c>
      <c r="E1345" s="2" t="s">
        <v>3917</v>
      </c>
      <c r="F1345" s="21" t="s">
        <v>3698</v>
      </c>
      <c r="G1345" s="21" t="s">
        <v>1613</v>
      </c>
      <c r="H1345" s="21" t="s">
        <v>3699</v>
      </c>
      <c r="I1345" s="21" t="s">
        <v>5921</v>
      </c>
      <c r="J1345" s="2" t="s">
        <v>3479</v>
      </c>
      <c r="K1345" s="22" t="s">
        <v>1038</v>
      </c>
      <c r="L1345" s="2" t="s">
        <v>3489</v>
      </c>
      <c r="M1345" s="2" t="s">
        <v>3489</v>
      </c>
      <c r="N1345" s="2" t="s">
        <v>3489</v>
      </c>
      <c r="O1345" s="2" t="s">
        <v>1098</v>
      </c>
      <c r="P1345" s="2" t="str">
        <f t="shared" si="40"/>
        <v>A-Onsite</v>
      </c>
      <c r="Q1345" s="2" t="str">
        <f t="shared" si="41"/>
        <v>A-S2_Onsite</v>
      </c>
      <c r="R1345" s="2" t="s">
        <v>3476</v>
      </c>
      <c r="S1345" s="2" t="s">
        <v>1041</v>
      </c>
      <c r="T1345" s="21" t="s">
        <v>3693</v>
      </c>
    </row>
    <row r="1346" spans="1:20" x14ac:dyDescent="0.3">
      <c r="A1346" s="21" t="s">
        <v>3914</v>
      </c>
      <c r="B1346" s="21" t="s">
        <v>1054</v>
      </c>
      <c r="C1346" s="21" t="s">
        <v>3915</v>
      </c>
      <c r="D1346" s="21" t="s">
        <v>3916</v>
      </c>
      <c r="E1346" s="2" t="s">
        <v>3917</v>
      </c>
      <c r="F1346" s="21" t="s">
        <v>3700</v>
      </c>
      <c r="G1346" s="21" t="s">
        <v>1631</v>
      </c>
      <c r="H1346" s="21" t="s">
        <v>3701</v>
      </c>
      <c r="I1346" s="21" t="s">
        <v>5922</v>
      </c>
      <c r="J1346" s="2" t="s">
        <v>3475</v>
      </c>
      <c r="K1346" s="22" t="s">
        <v>1048</v>
      </c>
      <c r="L1346" s="2" t="s">
        <v>3489</v>
      </c>
      <c r="M1346" s="2" t="s">
        <v>3489</v>
      </c>
      <c r="N1346" s="2" t="s">
        <v>3489</v>
      </c>
      <c r="O1346" s="2" t="s">
        <v>1098</v>
      </c>
      <c r="P1346" s="2" t="str">
        <f t="shared" si="40"/>
        <v>A-Onsite</v>
      </c>
      <c r="Q1346" s="2" t="str">
        <f t="shared" si="41"/>
        <v>A-S2_Onsite</v>
      </c>
      <c r="R1346" s="2" t="s">
        <v>3476</v>
      </c>
      <c r="S1346" s="2" t="s">
        <v>1041</v>
      </c>
      <c r="T1346" s="21" t="s">
        <v>3693</v>
      </c>
    </row>
    <row r="1347" spans="1:20" x14ac:dyDescent="0.3">
      <c r="A1347" s="21" t="s">
        <v>2130</v>
      </c>
      <c r="B1347" s="21" t="s">
        <v>1054</v>
      </c>
      <c r="C1347" s="21" t="s">
        <v>2131</v>
      </c>
      <c r="D1347" s="21" t="s">
        <v>2132</v>
      </c>
      <c r="E1347" s="2" t="s">
        <v>2133</v>
      </c>
      <c r="F1347" s="21" t="s">
        <v>3690</v>
      </c>
      <c r="G1347" s="21" t="s">
        <v>1593</v>
      </c>
      <c r="H1347" s="21" t="s">
        <v>3691</v>
      </c>
      <c r="I1347" s="21" t="s">
        <v>5923</v>
      </c>
      <c r="J1347" s="2" t="s">
        <v>3692</v>
      </c>
      <c r="K1347" s="22" t="s">
        <v>1610</v>
      </c>
      <c r="L1347" s="2" t="s">
        <v>1157</v>
      </c>
      <c r="M1347" s="2" t="s">
        <v>1059</v>
      </c>
      <c r="N1347" s="2" t="s">
        <v>1158</v>
      </c>
      <c r="O1347" s="2" t="s">
        <v>1040</v>
      </c>
      <c r="P1347" s="2" t="str">
        <f t="shared" ref="P1347:P1410" si="42">CONCATENATE(LEFT(O1347,1),"-",B1347)</f>
        <v>P-Onsite</v>
      </c>
      <c r="Q1347" s="2" t="str">
        <f t="shared" ref="Q1347:Q1410" si="43">CONCATENATE(LEFT($O1347,1),"-",RIGHT($F1347,9))</f>
        <v>P-S2_Onsite</v>
      </c>
      <c r="R1347" s="2" t="s">
        <v>3476</v>
      </c>
      <c r="S1347" s="2" t="s">
        <v>1041</v>
      </c>
      <c r="T1347" s="21" t="s">
        <v>3693</v>
      </c>
    </row>
    <row r="1348" spans="1:20" x14ac:dyDescent="0.3">
      <c r="A1348" s="21" t="s">
        <v>2130</v>
      </c>
      <c r="B1348" s="21" t="s">
        <v>1054</v>
      </c>
      <c r="C1348" s="21" t="s">
        <v>2131</v>
      </c>
      <c r="D1348" s="21" t="s">
        <v>2132</v>
      </c>
      <c r="E1348" s="2" t="s">
        <v>2133</v>
      </c>
      <c r="F1348" s="21" t="s">
        <v>3696</v>
      </c>
      <c r="G1348" s="21" t="s">
        <v>1606</v>
      </c>
      <c r="H1348" s="21" t="s">
        <v>3697</v>
      </c>
      <c r="I1348" s="21" t="s">
        <v>5924</v>
      </c>
      <c r="J1348" s="2" t="s">
        <v>3484</v>
      </c>
      <c r="K1348" s="22" t="s">
        <v>1038</v>
      </c>
      <c r="L1348" s="2" t="s">
        <v>1157</v>
      </c>
      <c r="M1348" s="2" t="s">
        <v>1059</v>
      </c>
      <c r="N1348" s="2" t="s">
        <v>1158</v>
      </c>
      <c r="O1348" s="2" t="s">
        <v>1040</v>
      </c>
      <c r="P1348" s="2" t="str">
        <f t="shared" si="42"/>
        <v>P-Onsite</v>
      </c>
      <c r="Q1348" s="2" t="str">
        <f t="shared" si="43"/>
        <v>P-S2_Onsite</v>
      </c>
      <c r="R1348" s="2" t="s">
        <v>3476</v>
      </c>
      <c r="S1348" s="2" t="s">
        <v>1041</v>
      </c>
      <c r="T1348" s="21" t="s">
        <v>3693</v>
      </c>
    </row>
    <row r="1349" spans="1:20" x14ac:dyDescent="0.3">
      <c r="A1349" s="21" t="s">
        <v>2130</v>
      </c>
      <c r="B1349" s="21" t="s">
        <v>1054</v>
      </c>
      <c r="C1349" s="21" t="s">
        <v>2131</v>
      </c>
      <c r="D1349" s="21" t="s">
        <v>2132</v>
      </c>
      <c r="E1349" s="2" t="s">
        <v>2133</v>
      </c>
      <c r="F1349" s="21" t="s">
        <v>3698</v>
      </c>
      <c r="G1349" s="21" t="s">
        <v>1613</v>
      </c>
      <c r="H1349" s="21" t="s">
        <v>3699</v>
      </c>
      <c r="I1349" s="21" t="s">
        <v>5925</v>
      </c>
      <c r="J1349" s="2" t="s">
        <v>3479</v>
      </c>
      <c r="K1349" s="22" t="s">
        <v>1038</v>
      </c>
      <c r="L1349" s="2" t="s">
        <v>1157</v>
      </c>
      <c r="M1349" s="2" t="s">
        <v>1059</v>
      </c>
      <c r="N1349" s="2" t="s">
        <v>1158</v>
      </c>
      <c r="O1349" s="2" t="s">
        <v>1040</v>
      </c>
      <c r="P1349" s="2" t="str">
        <f t="shared" si="42"/>
        <v>P-Onsite</v>
      </c>
      <c r="Q1349" s="2" t="str">
        <f t="shared" si="43"/>
        <v>P-S2_Onsite</v>
      </c>
      <c r="R1349" s="2" t="s">
        <v>3476</v>
      </c>
      <c r="S1349" s="2" t="s">
        <v>1041</v>
      </c>
      <c r="T1349" s="21" t="s">
        <v>3693</v>
      </c>
    </row>
    <row r="1350" spans="1:20" x14ac:dyDescent="0.3">
      <c r="A1350" s="21" t="s">
        <v>2136</v>
      </c>
      <c r="B1350" s="21" t="s">
        <v>1054</v>
      </c>
      <c r="C1350" s="21" t="s">
        <v>2137</v>
      </c>
      <c r="D1350" s="21" t="s">
        <v>2138</v>
      </c>
      <c r="E1350" s="2" t="s">
        <v>2139</v>
      </c>
      <c r="F1350" s="21" t="s">
        <v>3694</v>
      </c>
      <c r="G1350" s="21" t="s">
        <v>1598</v>
      </c>
      <c r="H1350" s="21" t="s">
        <v>3695</v>
      </c>
      <c r="I1350" s="21" t="s">
        <v>5926</v>
      </c>
      <c r="J1350" s="2" t="s">
        <v>3481</v>
      </c>
      <c r="K1350" s="22" t="s">
        <v>1048</v>
      </c>
      <c r="L1350" s="2" t="s">
        <v>1075</v>
      </c>
      <c r="M1350" s="2" t="s">
        <v>1059</v>
      </c>
      <c r="N1350" s="2" t="s">
        <v>1076</v>
      </c>
      <c r="O1350" s="2" t="s">
        <v>1040</v>
      </c>
      <c r="P1350" s="2" t="str">
        <f t="shared" si="42"/>
        <v>P-Onsite</v>
      </c>
      <c r="Q1350" s="2" t="str">
        <f t="shared" si="43"/>
        <v>P-S2_Onsite</v>
      </c>
      <c r="R1350" s="2" t="s">
        <v>3476</v>
      </c>
      <c r="S1350" s="2" t="s">
        <v>1041</v>
      </c>
      <c r="T1350" s="21" t="s">
        <v>3693</v>
      </c>
    </row>
    <row r="1351" spans="1:20" x14ac:dyDescent="0.3">
      <c r="A1351" s="21" t="s">
        <v>2136</v>
      </c>
      <c r="B1351" s="21" t="s">
        <v>1054</v>
      </c>
      <c r="C1351" s="21" t="s">
        <v>2137</v>
      </c>
      <c r="D1351" s="21" t="s">
        <v>2138</v>
      </c>
      <c r="E1351" s="2" t="s">
        <v>2139</v>
      </c>
      <c r="F1351" s="21" t="s">
        <v>3696</v>
      </c>
      <c r="G1351" s="21" t="s">
        <v>1606</v>
      </c>
      <c r="H1351" s="21" t="s">
        <v>3697</v>
      </c>
      <c r="I1351" s="21" t="s">
        <v>5927</v>
      </c>
      <c r="J1351" s="2" t="s">
        <v>3484</v>
      </c>
      <c r="K1351" s="22" t="s">
        <v>1038</v>
      </c>
      <c r="L1351" s="2" t="s">
        <v>1075</v>
      </c>
      <c r="M1351" s="2" t="s">
        <v>1059</v>
      </c>
      <c r="N1351" s="2" t="s">
        <v>1076</v>
      </c>
      <c r="O1351" s="2" t="s">
        <v>1040</v>
      </c>
      <c r="P1351" s="2" t="str">
        <f t="shared" si="42"/>
        <v>P-Onsite</v>
      </c>
      <c r="Q1351" s="2" t="str">
        <f t="shared" si="43"/>
        <v>P-S2_Onsite</v>
      </c>
      <c r="R1351" s="2" t="s">
        <v>3476</v>
      </c>
      <c r="S1351" s="2" t="s">
        <v>1041</v>
      </c>
      <c r="T1351" s="21" t="s">
        <v>3693</v>
      </c>
    </row>
    <row r="1352" spans="1:20" x14ac:dyDescent="0.3">
      <c r="A1352" s="21" t="s">
        <v>2136</v>
      </c>
      <c r="B1352" s="21" t="s">
        <v>1054</v>
      </c>
      <c r="C1352" s="21" t="s">
        <v>2137</v>
      </c>
      <c r="D1352" s="21" t="s">
        <v>2138</v>
      </c>
      <c r="E1352" s="2" t="s">
        <v>2139</v>
      </c>
      <c r="F1352" s="21" t="s">
        <v>3698</v>
      </c>
      <c r="G1352" s="21" t="s">
        <v>1613</v>
      </c>
      <c r="H1352" s="21" t="s">
        <v>3699</v>
      </c>
      <c r="I1352" s="21" t="s">
        <v>5928</v>
      </c>
      <c r="J1352" s="2" t="s">
        <v>3479</v>
      </c>
      <c r="K1352" s="22" t="s">
        <v>1038</v>
      </c>
      <c r="L1352" s="2" t="s">
        <v>1075</v>
      </c>
      <c r="M1352" s="2" t="s">
        <v>1059</v>
      </c>
      <c r="N1352" s="2" t="s">
        <v>1076</v>
      </c>
      <c r="O1352" s="2" t="s">
        <v>1040</v>
      </c>
      <c r="P1352" s="2" t="str">
        <f t="shared" si="42"/>
        <v>P-Onsite</v>
      </c>
      <c r="Q1352" s="2" t="str">
        <f t="shared" si="43"/>
        <v>P-S2_Onsite</v>
      </c>
      <c r="R1352" s="2" t="s">
        <v>3476</v>
      </c>
      <c r="S1352" s="2" t="s">
        <v>1041</v>
      </c>
      <c r="T1352" s="21" t="s">
        <v>3693</v>
      </c>
    </row>
    <row r="1353" spans="1:20" x14ac:dyDescent="0.3">
      <c r="A1353" s="21" t="s">
        <v>2136</v>
      </c>
      <c r="B1353" s="21" t="s">
        <v>1054</v>
      </c>
      <c r="C1353" s="21" t="s">
        <v>2137</v>
      </c>
      <c r="D1353" s="21" t="s">
        <v>2138</v>
      </c>
      <c r="E1353" s="2" t="s">
        <v>2139</v>
      </c>
      <c r="F1353" s="21" t="s">
        <v>3700</v>
      </c>
      <c r="G1353" s="21" t="s">
        <v>1631</v>
      </c>
      <c r="H1353" s="21" t="s">
        <v>3701</v>
      </c>
      <c r="I1353" s="21" t="s">
        <v>5929</v>
      </c>
      <c r="J1353" s="2" t="s">
        <v>3475</v>
      </c>
      <c r="K1353" s="22" t="s">
        <v>1048</v>
      </c>
      <c r="L1353" s="2" t="s">
        <v>1075</v>
      </c>
      <c r="M1353" s="2" t="s">
        <v>1059</v>
      </c>
      <c r="N1353" s="2" t="s">
        <v>1076</v>
      </c>
      <c r="O1353" s="2" t="s">
        <v>1040</v>
      </c>
      <c r="P1353" s="2" t="str">
        <f t="shared" si="42"/>
        <v>P-Onsite</v>
      </c>
      <c r="Q1353" s="2" t="str">
        <f t="shared" si="43"/>
        <v>P-S2_Onsite</v>
      </c>
      <c r="R1353" s="2" t="s">
        <v>3476</v>
      </c>
      <c r="S1353" s="2" t="s">
        <v>1041</v>
      </c>
      <c r="T1353" s="21" t="s">
        <v>3693</v>
      </c>
    </row>
    <row r="1354" spans="1:20" x14ac:dyDescent="0.3">
      <c r="A1354" s="21" t="s">
        <v>3918</v>
      </c>
      <c r="B1354" s="21" t="s">
        <v>1054</v>
      </c>
      <c r="C1354" s="21" t="s">
        <v>3919</v>
      </c>
      <c r="D1354" s="21" t="s">
        <v>3920</v>
      </c>
      <c r="E1354" s="2" t="s">
        <v>3921</v>
      </c>
      <c r="F1354" s="21" t="s">
        <v>3690</v>
      </c>
      <c r="G1354" s="21" t="s">
        <v>1593</v>
      </c>
      <c r="H1354" s="21" t="s">
        <v>3691</v>
      </c>
      <c r="I1354" s="21" t="s">
        <v>5930</v>
      </c>
      <c r="J1354" s="2" t="s">
        <v>3692</v>
      </c>
      <c r="K1354" s="22" t="s">
        <v>1610</v>
      </c>
      <c r="L1354" s="2" t="s">
        <v>1089</v>
      </c>
      <c r="M1354" s="2" t="s">
        <v>1059</v>
      </c>
      <c r="N1354" s="2" t="s">
        <v>1124</v>
      </c>
      <c r="O1354" s="2" t="s">
        <v>1040</v>
      </c>
      <c r="P1354" s="2" t="str">
        <f t="shared" si="42"/>
        <v>P-Onsite</v>
      </c>
      <c r="Q1354" s="2" t="str">
        <f t="shared" si="43"/>
        <v>P-S2_Onsite</v>
      </c>
      <c r="R1354" s="2" t="s">
        <v>3476</v>
      </c>
      <c r="S1354" s="2" t="s">
        <v>1041</v>
      </c>
      <c r="T1354" s="21" t="s">
        <v>3693</v>
      </c>
    </row>
    <row r="1355" spans="1:20" x14ac:dyDescent="0.3">
      <c r="A1355" s="21" t="s">
        <v>3918</v>
      </c>
      <c r="B1355" s="21" t="s">
        <v>1054</v>
      </c>
      <c r="C1355" s="21" t="s">
        <v>3919</v>
      </c>
      <c r="D1355" s="21" t="s">
        <v>3920</v>
      </c>
      <c r="E1355" s="2" t="s">
        <v>3921</v>
      </c>
      <c r="F1355" s="21" t="s">
        <v>3694</v>
      </c>
      <c r="G1355" s="21" t="s">
        <v>1598</v>
      </c>
      <c r="H1355" s="21" t="s">
        <v>3695</v>
      </c>
      <c r="I1355" s="21" t="s">
        <v>5931</v>
      </c>
      <c r="J1355" s="2" t="s">
        <v>3481</v>
      </c>
      <c r="K1355" s="22" t="s">
        <v>1048</v>
      </c>
      <c r="L1355" s="2" t="s">
        <v>1089</v>
      </c>
      <c r="M1355" s="2" t="s">
        <v>1059</v>
      </c>
      <c r="N1355" s="2" t="s">
        <v>1124</v>
      </c>
      <c r="O1355" s="2" t="s">
        <v>1040</v>
      </c>
      <c r="P1355" s="2" t="str">
        <f t="shared" si="42"/>
        <v>P-Onsite</v>
      </c>
      <c r="Q1355" s="2" t="str">
        <f t="shared" si="43"/>
        <v>P-S2_Onsite</v>
      </c>
      <c r="R1355" s="2" t="s">
        <v>3476</v>
      </c>
      <c r="S1355" s="2" t="s">
        <v>1041</v>
      </c>
      <c r="T1355" s="21" t="s">
        <v>3693</v>
      </c>
    </row>
    <row r="1356" spans="1:20" x14ac:dyDescent="0.3">
      <c r="A1356" s="21" t="s">
        <v>3918</v>
      </c>
      <c r="B1356" s="21" t="s">
        <v>1054</v>
      </c>
      <c r="C1356" s="21" t="s">
        <v>3919</v>
      </c>
      <c r="D1356" s="21" t="s">
        <v>3920</v>
      </c>
      <c r="E1356" s="2" t="s">
        <v>3921</v>
      </c>
      <c r="F1356" s="21" t="s">
        <v>3696</v>
      </c>
      <c r="G1356" s="21" t="s">
        <v>1606</v>
      </c>
      <c r="H1356" s="21" t="s">
        <v>3697</v>
      </c>
      <c r="I1356" s="21" t="s">
        <v>5932</v>
      </c>
      <c r="J1356" s="2" t="s">
        <v>3484</v>
      </c>
      <c r="K1356" s="22" t="s">
        <v>1038</v>
      </c>
      <c r="L1356" s="2" t="s">
        <v>1089</v>
      </c>
      <c r="M1356" s="2" t="s">
        <v>1059</v>
      </c>
      <c r="N1356" s="2" t="s">
        <v>1124</v>
      </c>
      <c r="O1356" s="2" t="s">
        <v>1040</v>
      </c>
      <c r="P1356" s="2" t="str">
        <f t="shared" si="42"/>
        <v>P-Onsite</v>
      </c>
      <c r="Q1356" s="2" t="str">
        <f t="shared" si="43"/>
        <v>P-S2_Onsite</v>
      </c>
      <c r="R1356" s="2" t="s">
        <v>3476</v>
      </c>
      <c r="S1356" s="2" t="s">
        <v>1041</v>
      </c>
      <c r="T1356" s="21" t="s">
        <v>3693</v>
      </c>
    </row>
    <row r="1357" spans="1:20" x14ac:dyDescent="0.3">
      <c r="A1357" s="21" t="s">
        <v>3918</v>
      </c>
      <c r="B1357" s="21" t="s">
        <v>1054</v>
      </c>
      <c r="C1357" s="21" t="s">
        <v>3919</v>
      </c>
      <c r="D1357" s="21" t="s">
        <v>3920</v>
      </c>
      <c r="E1357" s="2" t="s">
        <v>3921</v>
      </c>
      <c r="F1357" s="21" t="s">
        <v>3698</v>
      </c>
      <c r="G1357" s="21" t="s">
        <v>1613</v>
      </c>
      <c r="H1357" s="21" t="s">
        <v>3699</v>
      </c>
      <c r="I1357" s="21" t="s">
        <v>5933</v>
      </c>
      <c r="J1357" s="2" t="s">
        <v>3479</v>
      </c>
      <c r="K1357" s="22" t="s">
        <v>1038</v>
      </c>
      <c r="L1357" s="2" t="s">
        <v>1089</v>
      </c>
      <c r="M1357" s="2" t="s">
        <v>1059</v>
      </c>
      <c r="N1357" s="2" t="s">
        <v>1124</v>
      </c>
      <c r="O1357" s="2" t="s">
        <v>1040</v>
      </c>
      <c r="P1357" s="2" t="str">
        <f t="shared" si="42"/>
        <v>P-Onsite</v>
      </c>
      <c r="Q1357" s="2" t="str">
        <f t="shared" si="43"/>
        <v>P-S2_Onsite</v>
      </c>
      <c r="R1357" s="2" t="s">
        <v>3476</v>
      </c>
      <c r="S1357" s="2" t="s">
        <v>1041</v>
      </c>
      <c r="T1357" s="21" t="s">
        <v>3693</v>
      </c>
    </row>
    <row r="1358" spans="1:20" x14ac:dyDescent="0.3">
      <c r="A1358" s="21" t="s">
        <v>3918</v>
      </c>
      <c r="B1358" s="21" t="s">
        <v>1054</v>
      </c>
      <c r="C1358" s="21" t="s">
        <v>3919</v>
      </c>
      <c r="D1358" s="21" t="s">
        <v>3920</v>
      </c>
      <c r="E1358" s="2" t="s">
        <v>3921</v>
      </c>
      <c r="F1358" s="21" t="s">
        <v>3700</v>
      </c>
      <c r="G1358" s="21" t="s">
        <v>1631</v>
      </c>
      <c r="H1358" s="21" t="s">
        <v>3701</v>
      </c>
      <c r="I1358" s="21" t="s">
        <v>5934</v>
      </c>
      <c r="J1358" s="2" t="s">
        <v>3475</v>
      </c>
      <c r="K1358" s="22" t="s">
        <v>1048</v>
      </c>
      <c r="L1358" s="2" t="s">
        <v>1089</v>
      </c>
      <c r="M1358" s="2" t="s">
        <v>1059</v>
      </c>
      <c r="N1358" s="2" t="s">
        <v>1124</v>
      </c>
      <c r="O1358" s="2" t="s">
        <v>1040</v>
      </c>
      <c r="P1358" s="2" t="str">
        <f t="shared" si="42"/>
        <v>P-Onsite</v>
      </c>
      <c r="Q1358" s="2" t="str">
        <f t="shared" si="43"/>
        <v>P-S2_Onsite</v>
      </c>
      <c r="R1358" s="2" t="s">
        <v>3476</v>
      </c>
      <c r="S1358" s="2" t="s">
        <v>1041</v>
      </c>
      <c r="T1358" s="21" t="s">
        <v>3693</v>
      </c>
    </row>
    <row r="1359" spans="1:20" x14ac:dyDescent="0.3">
      <c r="A1359" s="21" t="s">
        <v>3922</v>
      </c>
      <c r="B1359" s="21" t="s">
        <v>1054</v>
      </c>
      <c r="C1359" s="21" t="s">
        <v>3923</v>
      </c>
      <c r="D1359" s="21" t="s">
        <v>3924</v>
      </c>
      <c r="E1359" s="2" t="s">
        <v>3925</v>
      </c>
      <c r="F1359" s="21" t="s">
        <v>3690</v>
      </c>
      <c r="G1359" s="21" t="s">
        <v>1593</v>
      </c>
      <c r="H1359" s="21" t="s">
        <v>3691</v>
      </c>
      <c r="I1359" s="21" t="s">
        <v>5935</v>
      </c>
      <c r="J1359" s="2" t="s">
        <v>3692</v>
      </c>
      <c r="K1359" s="22" t="s">
        <v>1610</v>
      </c>
      <c r="L1359" s="2" t="s">
        <v>1089</v>
      </c>
      <c r="M1359" s="2" t="s">
        <v>1059</v>
      </c>
      <c r="N1359" s="2" t="s">
        <v>1124</v>
      </c>
      <c r="O1359" s="2" t="s">
        <v>1040</v>
      </c>
      <c r="P1359" s="2" t="str">
        <f t="shared" si="42"/>
        <v>P-Onsite</v>
      </c>
      <c r="Q1359" s="2" t="str">
        <f t="shared" si="43"/>
        <v>P-S2_Onsite</v>
      </c>
      <c r="R1359" s="2" t="s">
        <v>3476</v>
      </c>
      <c r="S1359" s="2" t="s">
        <v>1041</v>
      </c>
      <c r="T1359" s="21" t="s">
        <v>3693</v>
      </c>
    </row>
    <row r="1360" spans="1:20" x14ac:dyDescent="0.3">
      <c r="A1360" s="21" t="s">
        <v>3922</v>
      </c>
      <c r="B1360" s="21" t="s">
        <v>1054</v>
      </c>
      <c r="C1360" s="21" t="s">
        <v>3923</v>
      </c>
      <c r="D1360" s="21" t="s">
        <v>3924</v>
      </c>
      <c r="E1360" s="2" t="s">
        <v>3925</v>
      </c>
      <c r="F1360" s="21" t="s">
        <v>3694</v>
      </c>
      <c r="G1360" s="21" t="s">
        <v>1598</v>
      </c>
      <c r="H1360" s="21" t="s">
        <v>3695</v>
      </c>
      <c r="I1360" s="21" t="s">
        <v>5936</v>
      </c>
      <c r="J1360" s="2" t="s">
        <v>3481</v>
      </c>
      <c r="K1360" s="22" t="s">
        <v>1048</v>
      </c>
      <c r="L1360" s="2" t="s">
        <v>1089</v>
      </c>
      <c r="M1360" s="2" t="s">
        <v>1059</v>
      </c>
      <c r="N1360" s="2" t="s">
        <v>1124</v>
      </c>
      <c r="O1360" s="2" t="s">
        <v>1040</v>
      </c>
      <c r="P1360" s="2" t="str">
        <f t="shared" si="42"/>
        <v>P-Onsite</v>
      </c>
      <c r="Q1360" s="2" t="str">
        <f t="shared" si="43"/>
        <v>P-S2_Onsite</v>
      </c>
      <c r="R1360" s="2" t="s">
        <v>3476</v>
      </c>
      <c r="S1360" s="2" t="s">
        <v>1041</v>
      </c>
      <c r="T1360" s="21" t="s">
        <v>3693</v>
      </c>
    </row>
    <row r="1361" spans="1:20" x14ac:dyDescent="0.3">
      <c r="A1361" s="21" t="s">
        <v>3922</v>
      </c>
      <c r="B1361" s="21" t="s">
        <v>1054</v>
      </c>
      <c r="C1361" s="21" t="s">
        <v>3923</v>
      </c>
      <c r="D1361" s="21" t="s">
        <v>3924</v>
      </c>
      <c r="E1361" s="2" t="s">
        <v>3925</v>
      </c>
      <c r="F1361" s="21" t="s">
        <v>3696</v>
      </c>
      <c r="G1361" s="21" t="s">
        <v>1606</v>
      </c>
      <c r="H1361" s="21" t="s">
        <v>3697</v>
      </c>
      <c r="I1361" s="21" t="s">
        <v>5937</v>
      </c>
      <c r="J1361" s="2" t="s">
        <v>3484</v>
      </c>
      <c r="K1361" s="22" t="s">
        <v>1038</v>
      </c>
      <c r="L1361" s="2" t="s">
        <v>1089</v>
      </c>
      <c r="M1361" s="2" t="s">
        <v>1059</v>
      </c>
      <c r="N1361" s="2" t="s">
        <v>1124</v>
      </c>
      <c r="O1361" s="2" t="s">
        <v>1040</v>
      </c>
      <c r="P1361" s="2" t="str">
        <f t="shared" si="42"/>
        <v>P-Onsite</v>
      </c>
      <c r="Q1361" s="2" t="str">
        <f t="shared" si="43"/>
        <v>P-S2_Onsite</v>
      </c>
      <c r="R1361" s="2" t="s">
        <v>3476</v>
      </c>
      <c r="S1361" s="2" t="s">
        <v>1041</v>
      </c>
      <c r="T1361" s="21" t="s">
        <v>3693</v>
      </c>
    </row>
    <row r="1362" spans="1:20" x14ac:dyDescent="0.3">
      <c r="A1362" s="21" t="s">
        <v>3922</v>
      </c>
      <c r="B1362" s="21" t="s">
        <v>1054</v>
      </c>
      <c r="C1362" s="21" t="s">
        <v>3923</v>
      </c>
      <c r="D1362" s="21" t="s">
        <v>3924</v>
      </c>
      <c r="E1362" s="2" t="s">
        <v>3925</v>
      </c>
      <c r="F1362" s="21" t="s">
        <v>3698</v>
      </c>
      <c r="G1362" s="21" t="s">
        <v>1613</v>
      </c>
      <c r="H1362" s="21" t="s">
        <v>3699</v>
      </c>
      <c r="I1362" s="21" t="s">
        <v>5938</v>
      </c>
      <c r="J1362" s="2" t="s">
        <v>3479</v>
      </c>
      <c r="K1362" s="22" t="s">
        <v>1038</v>
      </c>
      <c r="L1362" s="2" t="s">
        <v>1089</v>
      </c>
      <c r="M1362" s="2" t="s">
        <v>1059</v>
      </c>
      <c r="N1362" s="2" t="s">
        <v>1124</v>
      </c>
      <c r="O1362" s="2" t="s">
        <v>1040</v>
      </c>
      <c r="P1362" s="2" t="str">
        <f t="shared" si="42"/>
        <v>P-Onsite</v>
      </c>
      <c r="Q1362" s="2" t="str">
        <f t="shared" si="43"/>
        <v>P-S2_Onsite</v>
      </c>
      <c r="R1362" s="2" t="s">
        <v>3476</v>
      </c>
      <c r="S1362" s="2" t="s">
        <v>1041</v>
      </c>
      <c r="T1362" s="21" t="s">
        <v>3693</v>
      </c>
    </row>
    <row r="1363" spans="1:20" x14ac:dyDescent="0.3">
      <c r="A1363" s="21" t="s">
        <v>3922</v>
      </c>
      <c r="B1363" s="21" t="s">
        <v>1054</v>
      </c>
      <c r="C1363" s="21" t="s">
        <v>3923</v>
      </c>
      <c r="D1363" s="21" t="s">
        <v>3924</v>
      </c>
      <c r="E1363" s="2" t="s">
        <v>3925</v>
      </c>
      <c r="F1363" s="21" t="s">
        <v>3700</v>
      </c>
      <c r="G1363" s="21" t="s">
        <v>1631</v>
      </c>
      <c r="H1363" s="21" t="s">
        <v>3701</v>
      </c>
      <c r="I1363" s="21" t="s">
        <v>5939</v>
      </c>
      <c r="J1363" s="2" t="s">
        <v>3475</v>
      </c>
      <c r="K1363" s="22" t="s">
        <v>1048</v>
      </c>
      <c r="L1363" s="2" t="s">
        <v>1089</v>
      </c>
      <c r="M1363" s="2" t="s">
        <v>1059</v>
      </c>
      <c r="N1363" s="2" t="s">
        <v>1124</v>
      </c>
      <c r="O1363" s="2" t="s">
        <v>1040</v>
      </c>
      <c r="P1363" s="2" t="str">
        <f t="shared" si="42"/>
        <v>P-Onsite</v>
      </c>
      <c r="Q1363" s="2" t="str">
        <f t="shared" si="43"/>
        <v>P-S2_Onsite</v>
      </c>
      <c r="R1363" s="2" t="s">
        <v>3476</v>
      </c>
      <c r="S1363" s="2" t="s">
        <v>1041</v>
      </c>
      <c r="T1363" s="21" t="s">
        <v>3693</v>
      </c>
    </row>
    <row r="1364" spans="1:20" x14ac:dyDescent="0.3">
      <c r="A1364" s="21" t="s">
        <v>2141</v>
      </c>
      <c r="B1364" s="21" t="s">
        <v>1054</v>
      </c>
      <c r="C1364" s="21" t="s">
        <v>2142</v>
      </c>
      <c r="D1364" s="21" t="s">
        <v>2143</v>
      </c>
      <c r="E1364" s="2" t="s">
        <v>2144</v>
      </c>
      <c r="F1364" s="21" t="s">
        <v>3690</v>
      </c>
      <c r="G1364" s="21" t="s">
        <v>1593</v>
      </c>
      <c r="H1364" s="21" t="s">
        <v>3691</v>
      </c>
      <c r="I1364" s="21" t="s">
        <v>5940</v>
      </c>
      <c r="J1364" s="2" t="s">
        <v>3692</v>
      </c>
      <c r="K1364" s="22" t="s">
        <v>1610</v>
      </c>
      <c r="L1364" s="2" t="s">
        <v>1083</v>
      </c>
      <c r="M1364" s="2" t="s">
        <v>1084</v>
      </c>
      <c r="N1364" s="2" t="s">
        <v>1085</v>
      </c>
      <c r="O1364" s="2" t="s">
        <v>1040</v>
      </c>
      <c r="P1364" s="2" t="str">
        <f t="shared" si="42"/>
        <v>P-Onsite</v>
      </c>
      <c r="Q1364" s="2" t="str">
        <f t="shared" si="43"/>
        <v>P-S2_Onsite</v>
      </c>
      <c r="R1364" s="2" t="s">
        <v>3476</v>
      </c>
      <c r="S1364" s="2" t="s">
        <v>1041</v>
      </c>
      <c r="T1364" s="21" t="s">
        <v>3693</v>
      </c>
    </row>
    <row r="1365" spans="1:20" x14ac:dyDescent="0.3">
      <c r="A1365" s="21" t="s">
        <v>2141</v>
      </c>
      <c r="B1365" s="21" t="s">
        <v>1054</v>
      </c>
      <c r="C1365" s="21" t="s">
        <v>2142</v>
      </c>
      <c r="D1365" s="21" t="s">
        <v>2143</v>
      </c>
      <c r="E1365" s="2" t="s">
        <v>2144</v>
      </c>
      <c r="F1365" s="21" t="s">
        <v>3698</v>
      </c>
      <c r="G1365" s="21" t="s">
        <v>1613</v>
      </c>
      <c r="H1365" s="21" t="s">
        <v>3699</v>
      </c>
      <c r="I1365" s="21" t="s">
        <v>5941</v>
      </c>
      <c r="J1365" s="2" t="s">
        <v>3479</v>
      </c>
      <c r="K1365" s="22" t="s">
        <v>1038</v>
      </c>
      <c r="L1365" s="2" t="s">
        <v>1083</v>
      </c>
      <c r="M1365" s="2" t="s">
        <v>1084</v>
      </c>
      <c r="N1365" s="2" t="s">
        <v>1085</v>
      </c>
      <c r="O1365" s="2" t="s">
        <v>1040</v>
      </c>
      <c r="P1365" s="2" t="str">
        <f t="shared" si="42"/>
        <v>P-Onsite</v>
      </c>
      <c r="Q1365" s="2" t="str">
        <f t="shared" si="43"/>
        <v>P-S2_Onsite</v>
      </c>
      <c r="R1365" s="2" t="s">
        <v>3476</v>
      </c>
      <c r="S1365" s="2" t="s">
        <v>1041</v>
      </c>
      <c r="T1365" s="21" t="s">
        <v>3693</v>
      </c>
    </row>
    <row r="1366" spans="1:20" x14ac:dyDescent="0.3">
      <c r="A1366" s="21" t="s">
        <v>2148</v>
      </c>
      <c r="B1366" s="21" t="s">
        <v>1054</v>
      </c>
      <c r="C1366" s="21" t="s">
        <v>2149</v>
      </c>
      <c r="D1366" s="21" t="s">
        <v>2150</v>
      </c>
      <c r="E1366" s="2" t="s">
        <v>2151</v>
      </c>
      <c r="F1366" s="21" t="s">
        <v>3690</v>
      </c>
      <c r="G1366" s="21" t="s">
        <v>1593</v>
      </c>
      <c r="H1366" s="21" t="s">
        <v>3691</v>
      </c>
      <c r="I1366" s="21" t="s">
        <v>5942</v>
      </c>
      <c r="J1366" s="2" t="s">
        <v>3692</v>
      </c>
      <c r="K1366" s="22" t="s">
        <v>1610</v>
      </c>
      <c r="L1366" s="2" t="s">
        <v>1101</v>
      </c>
      <c r="M1366" s="2" t="s">
        <v>1059</v>
      </c>
      <c r="N1366" s="2" t="s">
        <v>1102</v>
      </c>
      <c r="O1366" s="2" t="s">
        <v>1040</v>
      </c>
      <c r="P1366" s="2" t="str">
        <f t="shared" si="42"/>
        <v>P-Onsite</v>
      </c>
      <c r="Q1366" s="2" t="str">
        <f t="shared" si="43"/>
        <v>P-S2_Onsite</v>
      </c>
      <c r="R1366" s="2" t="s">
        <v>3476</v>
      </c>
      <c r="S1366" s="2" t="s">
        <v>1041</v>
      </c>
      <c r="T1366" s="21" t="s">
        <v>3693</v>
      </c>
    </row>
    <row r="1367" spans="1:20" x14ac:dyDescent="0.3">
      <c r="A1367" s="21" t="s">
        <v>2148</v>
      </c>
      <c r="B1367" s="21" t="s">
        <v>1054</v>
      </c>
      <c r="C1367" s="21" t="s">
        <v>2149</v>
      </c>
      <c r="D1367" s="21" t="s">
        <v>2150</v>
      </c>
      <c r="E1367" s="2" t="s">
        <v>2151</v>
      </c>
      <c r="F1367" s="21" t="s">
        <v>3698</v>
      </c>
      <c r="G1367" s="21" t="s">
        <v>1613</v>
      </c>
      <c r="H1367" s="21" t="s">
        <v>3699</v>
      </c>
      <c r="I1367" s="21" t="s">
        <v>5943</v>
      </c>
      <c r="J1367" s="2" t="s">
        <v>3479</v>
      </c>
      <c r="K1367" s="22" t="s">
        <v>1038</v>
      </c>
      <c r="L1367" s="2" t="s">
        <v>1101</v>
      </c>
      <c r="M1367" s="2" t="s">
        <v>1059</v>
      </c>
      <c r="N1367" s="2" t="s">
        <v>1102</v>
      </c>
      <c r="O1367" s="2" t="s">
        <v>1040</v>
      </c>
      <c r="P1367" s="2" t="str">
        <f t="shared" si="42"/>
        <v>P-Onsite</v>
      </c>
      <c r="Q1367" s="2" t="str">
        <f t="shared" si="43"/>
        <v>P-S2_Onsite</v>
      </c>
      <c r="R1367" s="2" t="s">
        <v>3476</v>
      </c>
      <c r="S1367" s="2" t="s">
        <v>1041</v>
      </c>
      <c r="T1367" s="21" t="s">
        <v>3693</v>
      </c>
    </row>
    <row r="1368" spans="1:20" x14ac:dyDescent="0.3">
      <c r="A1368" s="21" t="s">
        <v>2148</v>
      </c>
      <c r="B1368" s="21" t="s">
        <v>1054</v>
      </c>
      <c r="C1368" s="21" t="s">
        <v>2149</v>
      </c>
      <c r="D1368" s="21" t="s">
        <v>2150</v>
      </c>
      <c r="E1368" s="2" t="s">
        <v>2151</v>
      </c>
      <c r="F1368" s="21" t="s">
        <v>3700</v>
      </c>
      <c r="G1368" s="21" t="s">
        <v>1631</v>
      </c>
      <c r="H1368" s="21" t="s">
        <v>3701</v>
      </c>
      <c r="I1368" s="21" t="s">
        <v>5944</v>
      </c>
      <c r="J1368" s="2" t="s">
        <v>3475</v>
      </c>
      <c r="K1368" s="22" t="s">
        <v>1048</v>
      </c>
      <c r="L1368" s="2" t="s">
        <v>1101</v>
      </c>
      <c r="M1368" s="2" t="s">
        <v>1059</v>
      </c>
      <c r="N1368" s="2" t="s">
        <v>1102</v>
      </c>
      <c r="O1368" s="2" t="s">
        <v>1040</v>
      </c>
      <c r="P1368" s="2" t="str">
        <f t="shared" si="42"/>
        <v>P-Onsite</v>
      </c>
      <c r="Q1368" s="2" t="str">
        <f t="shared" si="43"/>
        <v>P-S2_Onsite</v>
      </c>
      <c r="R1368" s="2" t="s">
        <v>3476</v>
      </c>
      <c r="S1368" s="2" t="s">
        <v>1041</v>
      </c>
      <c r="T1368" s="21" t="s">
        <v>3693</v>
      </c>
    </row>
    <row r="1369" spans="1:20" x14ac:dyDescent="0.3">
      <c r="A1369" s="21" t="s">
        <v>2154</v>
      </c>
      <c r="B1369" s="21" t="s">
        <v>1054</v>
      </c>
      <c r="C1369" s="21" t="s">
        <v>2155</v>
      </c>
      <c r="D1369" s="21" t="s">
        <v>2156</v>
      </c>
      <c r="E1369" s="2" t="s">
        <v>2157</v>
      </c>
      <c r="F1369" s="21" t="s">
        <v>3690</v>
      </c>
      <c r="G1369" s="21" t="s">
        <v>1593</v>
      </c>
      <c r="H1369" s="21" t="s">
        <v>3691</v>
      </c>
      <c r="I1369" s="21" t="s">
        <v>5945</v>
      </c>
      <c r="J1369" s="2" t="s">
        <v>3692</v>
      </c>
      <c r="K1369" s="22" t="s">
        <v>1610</v>
      </c>
      <c r="L1369" s="2" t="s">
        <v>1283</v>
      </c>
      <c r="M1369" s="2" t="s">
        <v>1059</v>
      </c>
      <c r="N1369" s="2" t="s">
        <v>1284</v>
      </c>
      <c r="O1369" s="2" t="s">
        <v>1040</v>
      </c>
      <c r="P1369" s="2" t="str">
        <f t="shared" si="42"/>
        <v>P-Onsite</v>
      </c>
      <c r="Q1369" s="2" t="str">
        <f t="shared" si="43"/>
        <v>P-S2_Onsite</v>
      </c>
      <c r="R1369" s="2" t="s">
        <v>3476</v>
      </c>
      <c r="S1369" s="2" t="s">
        <v>1041</v>
      </c>
      <c r="T1369" s="21" t="s">
        <v>3693</v>
      </c>
    </row>
    <row r="1370" spans="1:20" x14ac:dyDescent="0.3">
      <c r="A1370" s="21" t="s">
        <v>2154</v>
      </c>
      <c r="B1370" s="21" t="s">
        <v>1054</v>
      </c>
      <c r="C1370" s="21" t="s">
        <v>2155</v>
      </c>
      <c r="D1370" s="21" t="s">
        <v>2156</v>
      </c>
      <c r="E1370" s="2" t="s">
        <v>2157</v>
      </c>
      <c r="F1370" s="21" t="s">
        <v>3698</v>
      </c>
      <c r="G1370" s="21" t="s">
        <v>1613</v>
      </c>
      <c r="H1370" s="21" t="s">
        <v>3699</v>
      </c>
      <c r="I1370" s="21" t="s">
        <v>5946</v>
      </c>
      <c r="J1370" s="2" t="s">
        <v>3479</v>
      </c>
      <c r="K1370" s="22" t="s">
        <v>1038</v>
      </c>
      <c r="L1370" s="2" t="s">
        <v>1283</v>
      </c>
      <c r="M1370" s="2" t="s">
        <v>1059</v>
      </c>
      <c r="N1370" s="2" t="s">
        <v>1284</v>
      </c>
      <c r="O1370" s="2" t="s">
        <v>1040</v>
      </c>
      <c r="P1370" s="2" t="str">
        <f t="shared" si="42"/>
        <v>P-Onsite</v>
      </c>
      <c r="Q1370" s="2" t="str">
        <f t="shared" si="43"/>
        <v>P-S2_Onsite</v>
      </c>
      <c r="R1370" s="2" t="s">
        <v>3476</v>
      </c>
      <c r="S1370" s="2" t="s">
        <v>1041</v>
      </c>
      <c r="T1370" s="21" t="s">
        <v>3693</v>
      </c>
    </row>
    <row r="1371" spans="1:20" x14ac:dyDescent="0.3">
      <c r="A1371" s="21" t="s">
        <v>2161</v>
      </c>
      <c r="B1371" s="21" t="s">
        <v>1054</v>
      </c>
      <c r="C1371" s="21" t="s">
        <v>2162</v>
      </c>
      <c r="D1371" s="21" t="s">
        <v>2163</v>
      </c>
      <c r="E1371" s="2" t="s">
        <v>2164</v>
      </c>
      <c r="F1371" s="21" t="s">
        <v>3696</v>
      </c>
      <c r="G1371" s="21" t="s">
        <v>1606</v>
      </c>
      <c r="H1371" s="21" t="s">
        <v>3697</v>
      </c>
      <c r="I1371" s="21" t="s">
        <v>5947</v>
      </c>
      <c r="J1371" s="2" t="s">
        <v>3484</v>
      </c>
      <c r="K1371" s="22" t="s">
        <v>1038</v>
      </c>
      <c r="L1371" s="2" t="s">
        <v>1089</v>
      </c>
      <c r="M1371" s="2" t="s">
        <v>1059</v>
      </c>
      <c r="N1371" s="2" t="s">
        <v>1124</v>
      </c>
      <c r="O1371" s="2" t="s">
        <v>1040</v>
      </c>
      <c r="P1371" s="2" t="str">
        <f t="shared" si="42"/>
        <v>P-Onsite</v>
      </c>
      <c r="Q1371" s="2" t="str">
        <f t="shared" si="43"/>
        <v>P-S2_Onsite</v>
      </c>
      <c r="R1371" s="2" t="s">
        <v>3476</v>
      </c>
      <c r="S1371" s="2" t="s">
        <v>1041</v>
      </c>
      <c r="T1371" s="21" t="s">
        <v>3693</v>
      </c>
    </row>
    <row r="1372" spans="1:20" x14ac:dyDescent="0.3">
      <c r="A1372" s="21" t="s">
        <v>2161</v>
      </c>
      <c r="B1372" s="21" t="s">
        <v>1054</v>
      </c>
      <c r="C1372" s="21" t="s">
        <v>2162</v>
      </c>
      <c r="D1372" s="21" t="s">
        <v>2163</v>
      </c>
      <c r="E1372" s="2" t="s">
        <v>2164</v>
      </c>
      <c r="F1372" s="21" t="s">
        <v>3700</v>
      </c>
      <c r="G1372" s="21" t="s">
        <v>1631</v>
      </c>
      <c r="H1372" s="21" t="s">
        <v>3701</v>
      </c>
      <c r="I1372" s="21" t="s">
        <v>5948</v>
      </c>
      <c r="J1372" s="2" t="s">
        <v>3475</v>
      </c>
      <c r="K1372" s="22" t="s">
        <v>1048</v>
      </c>
      <c r="L1372" s="2" t="s">
        <v>1089</v>
      </c>
      <c r="M1372" s="2" t="s">
        <v>1059</v>
      </c>
      <c r="N1372" s="2" t="s">
        <v>1124</v>
      </c>
      <c r="O1372" s="2" t="s">
        <v>1040</v>
      </c>
      <c r="P1372" s="2" t="str">
        <f t="shared" si="42"/>
        <v>P-Onsite</v>
      </c>
      <c r="Q1372" s="2" t="str">
        <f t="shared" si="43"/>
        <v>P-S2_Onsite</v>
      </c>
      <c r="R1372" s="2" t="s">
        <v>3476</v>
      </c>
      <c r="S1372" s="2" t="s">
        <v>1041</v>
      </c>
      <c r="T1372" s="21" t="s">
        <v>3693</v>
      </c>
    </row>
    <row r="1373" spans="1:20" x14ac:dyDescent="0.3">
      <c r="A1373" s="21" t="s">
        <v>3926</v>
      </c>
      <c r="B1373" s="21" t="s">
        <v>1054</v>
      </c>
      <c r="C1373" s="21" t="s">
        <v>3927</v>
      </c>
      <c r="D1373" s="21" t="s">
        <v>3928</v>
      </c>
      <c r="E1373" s="2" t="s">
        <v>3929</v>
      </c>
      <c r="F1373" s="21" t="s">
        <v>3690</v>
      </c>
      <c r="G1373" s="21" t="s">
        <v>1593</v>
      </c>
      <c r="H1373" s="21" t="s">
        <v>3691</v>
      </c>
      <c r="I1373" s="21" t="s">
        <v>5949</v>
      </c>
      <c r="J1373" s="2" t="s">
        <v>3692</v>
      </c>
      <c r="K1373" s="22" t="s">
        <v>1610</v>
      </c>
      <c r="L1373" s="2" t="s">
        <v>1314</v>
      </c>
      <c r="M1373" s="2" t="s">
        <v>1059</v>
      </c>
      <c r="N1373" s="2" t="s">
        <v>1315</v>
      </c>
      <c r="O1373" s="2" t="s">
        <v>1040</v>
      </c>
      <c r="P1373" s="2" t="str">
        <f t="shared" si="42"/>
        <v>P-Onsite</v>
      </c>
      <c r="Q1373" s="2" t="str">
        <f t="shared" si="43"/>
        <v>P-S2_Onsite</v>
      </c>
      <c r="R1373" s="2" t="s">
        <v>3476</v>
      </c>
      <c r="S1373" s="2" t="s">
        <v>1041</v>
      </c>
      <c r="T1373" s="21" t="s">
        <v>3693</v>
      </c>
    </row>
    <row r="1374" spans="1:20" x14ac:dyDescent="0.3">
      <c r="A1374" s="21" t="s">
        <v>3926</v>
      </c>
      <c r="B1374" s="21" t="s">
        <v>1054</v>
      </c>
      <c r="C1374" s="21" t="s">
        <v>3927</v>
      </c>
      <c r="D1374" s="21" t="s">
        <v>3928</v>
      </c>
      <c r="E1374" s="2" t="s">
        <v>3929</v>
      </c>
      <c r="F1374" s="21" t="s">
        <v>3694</v>
      </c>
      <c r="G1374" s="21" t="s">
        <v>1598</v>
      </c>
      <c r="H1374" s="21" t="s">
        <v>3695</v>
      </c>
      <c r="I1374" s="21" t="s">
        <v>5950</v>
      </c>
      <c r="J1374" s="2" t="s">
        <v>3481</v>
      </c>
      <c r="K1374" s="22" t="s">
        <v>1048</v>
      </c>
      <c r="L1374" s="2" t="s">
        <v>1314</v>
      </c>
      <c r="M1374" s="2" t="s">
        <v>1059</v>
      </c>
      <c r="N1374" s="2" t="s">
        <v>1315</v>
      </c>
      <c r="O1374" s="2" t="s">
        <v>1040</v>
      </c>
      <c r="P1374" s="2" t="str">
        <f t="shared" si="42"/>
        <v>P-Onsite</v>
      </c>
      <c r="Q1374" s="2" t="str">
        <f t="shared" si="43"/>
        <v>P-S2_Onsite</v>
      </c>
      <c r="R1374" s="2" t="s">
        <v>3476</v>
      </c>
      <c r="S1374" s="2" t="s">
        <v>1041</v>
      </c>
      <c r="T1374" s="21" t="s">
        <v>3693</v>
      </c>
    </row>
    <row r="1375" spans="1:20" x14ac:dyDescent="0.3">
      <c r="A1375" s="21" t="s">
        <v>3926</v>
      </c>
      <c r="B1375" s="21" t="s">
        <v>1054</v>
      </c>
      <c r="C1375" s="21" t="s">
        <v>3927</v>
      </c>
      <c r="D1375" s="21" t="s">
        <v>3928</v>
      </c>
      <c r="E1375" s="2" t="s">
        <v>3929</v>
      </c>
      <c r="F1375" s="21" t="s">
        <v>3696</v>
      </c>
      <c r="G1375" s="21" t="s">
        <v>1606</v>
      </c>
      <c r="H1375" s="21" t="s">
        <v>3697</v>
      </c>
      <c r="I1375" s="21" t="s">
        <v>5951</v>
      </c>
      <c r="J1375" s="2" t="s">
        <v>3484</v>
      </c>
      <c r="K1375" s="22" t="s">
        <v>1038</v>
      </c>
      <c r="L1375" s="2" t="s">
        <v>1314</v>
      </c>
      <c r="M1375" s="2" t="s">
        <v>1059</v>
      </c>
      <c r="N1375" s="2" t="s">
        <v>1315</v>
      </c>
      <c r="O1375" s="2" t="s">
        <v>1040</v>
      </c>
      <c r="P1375" s="2" t="str">
        <f t="shared" si="42"/>
        <v>P-Onsite</v>
      </c>
      <c r="Q1375" s="2" t="str">
        <f t="shared" si="43"/>
        <v>P-S2_Onsite</v>
      </c>
      <c r="R1375" s="2" t="s">
        <v>3476</v>
      </c>
      <c r="S1375" s="2" t="s">
        <v>1041</v>
      </c>
      <c r="T1375" s="21" t="s">
        <v>3693</v>
      </c>
    </row>
    <row r="1376" spans="1:20" x14ac:dyDescent="0.3">
      <c r="A1376" s="21" t="s">
        <v>3926</v>
      </c>
      <c r="B1376" s="21" t="s">
        <v>1054</v>
      </c>
      <c r="C1376" s="21" t="s">
        <v>3927</v>
      </c>
      <c r="D1376" s="21" t="s">
        <v>3928</v>
      </c>
      <c r="E1376" s="2" t="s">
        <v>3929</v>
      </c>
      <c r="F1376" s="21" t="s">
        <v>3698</v>
      </c>
      <c r="G1376" s="21" t="s">
        <v>1613</v>
      </c>
      <c r="H1376" s="21" t="s">
        <v>3699</v>
      </c>
      <c r="I1376" s="21" t="s">
        <v>5952</v>
      </c>
      <c r="J1376" s="2" t="s">
        <v>3479</v>
      </c>
      <c r="K1376" s="22" t="s">
        <v>1038</v>
      </c>
      <c r="L1376" s="2" t="s">
        <v>1314</v>
      </c>
      <c r="M1376" s="2" t="s">
        <v>1059</v>
      </c>
      <c r="N1376" s="2" t="s">
        <v>1315</v>
      </c>
      <c r="O1376" s="2" t="s">
        <v>1040</v>
      </c>
      <c r="P1376" s="2" t="str">
        <f t="shared" si="42"/>
        <v>P-Onsite</v>
      </c>
      <c r="Q1376" s="2" t="str">
        <f t="shared" si="43"/>
        <v>P-S2_Onsite</v>
      </c>
      <c r="R1376" s="2" t="s">
        <v>3476</v>
      </c>
      <c r="S1376" s="2" t="s">
        <v>1041</v>
      </c>
      <c r="T1376" s="21" t="s">
        <v>3693</v>
      </c>
    </row>
    <row r="1377" spans="1:20" x14ac:dyDescent="0.3">
      <c r="A1377" s="21" t="s">
        <v>3926</v>
      </c>
      <c r="B1377" s="21" t="s">
        <v>1054</v>
      </c>
      <c r="C1377" s="21" t="s">
        <v>3927</v>
      </c>
      <c r="D1377" s="21" t="s">
        <v>3928</v>
      </c>
      <c r="E1377" s="2" t="s">
        <v>3929</v>
      </c>
      <c r="F1377" s="21" t="s">
        <v>3700</v>
      </c>
      <c r="G1377" s="21" t="s">
        <v>1631</v>
      </c>
      <c r="H1377" s="21" t="s">
        <v>3701</v>
      </c>
      <c r="I1377" s="21" t="s">
        <v>5953</v>
      </c>
      <c r="J1377" s="2" t="s">
        <v>3475</v>
      </c>
      <c r="K1377" s="22" t="s">
        <v>1048</v>
      </c>
      <c r="L1377" s="2" t="s">
        <v>1314</v>
      </c>
      <c r="M1377" s="2" t="s">
        <v>1059</v>
      </c>
      <c r="N1377" s="2" t="s">
        <v>1315</v>
      </c>
      <c r="O1377" s="2" t="s">
        <v>1040</v>
      </c>
      <c r="P1377" s="2" t="str">
        <f t="shared" si="42"/>
        <v>P-Onsite</v>
      </c>
      <c r="Q1377" s="2" t="str">
        <f t="shared" si="43"/>
        <v>P-S2_Onsite</v>
      </c>
      <c r="R1377" s="2" t="s">
        <v>3476</v>
      </c>
      <c r="S1377" s="2" t="s">
        <v>1041</v>
      </c>
      <c r="T1377" s="21" t="s">
        <v>3693</v>
      </c>
    </row>
    <row r="1378" spans="1:20" x14ac:dyDescent="0.3">
      <c r="A1378" s="21" t="s">
        <v>2168</v>
      </c>
      <c r="B1378" s="21" t="s">
        <v>1054</v>
      </c>
      <c r="C1378" s="21" t="s">
        <v>2169</v>
      </c>
      <c r="D1378" s="21" t="s">
        <v>2170</v>
      </c>
      <c r="E1378" s="2" t="s">
        <v>2171</v>
      </c>
      <c r="F1378" s="21" t="s">
        <v>3690</v>
      </c>
      <c r="G1378" s="21" t="s">
        <v>1593</v>
      </c>
      <c r="H1378" s="21" t="s">
        <v>3691</v>
      </c>
      <c r="I1378" s="21" t="s">
        <v>5954</v>
      </c>
      <c r="J1378" s="2" t="s">
        <v>3692</v>
      </c>
      <c r="K1378" s="22" t="s">
        <v>1610</v>
      </c>
      <c r="L1378" s="2" t="s">
        <v>1205</v>
      </c>
      <c r="M1378" s="2" t="s">
        <v>1059</v>
      </c>
      <c r="N1378" s="2" t="s">
        <v>1206</v>
      </c>
      <c r="O1378" s="2" t="s">
        <v>1040</v>
      </c>
      <c r="P1378" s="2" t="str">
        <f t="shared" si="42"/>
        <v>P-Onsite</v>
      </c>
      <c r="Q1378" s="2" t="str">
        <f t="shared" si="43"/>
        <v>P-S2_Onsite</v>
      </c>
      <c r="R1378" s="2" t="s">
        <v>3476</v>
      </c>
      <c r="S1378" s="2" t="s">
        <v>1041</v>
      </c>
      <c r="T1378" s="21" t="s">
        <v>3693</v>
      </c>
    </row>
    <row r="1379" spans="1:20" x14ac:dyDescent="0.3">
      <c r="A1379" s="21" t="s">
        <v>2168</v>
      </c>
      <c r="B1379" s="21" t="s">
        <v>1054</v>
      </c>
      <c r="C1379" s="21" t="s">
        <v>2169</v>
      </c>
      <c r="D1379" s="21" t="s">
        <v>2170</v>
      </c>
      <c r="E1379" s="2" t="s">
        <v>2171</v>
      </c>
      <c r="F1379" s="21" t="s">
        <v>3698</v>
      </c>
      <c r="G1379" s="21" t="s">
        <v>1613</v>
      </c>
      <c r="H1379" s="21" t="s">
        <v>3699</v>
      </c>
      <c r="I1379" s="21" t="s">
        <v>5955</v>
      </c>
      <c r="J1379" s="2" t="s">
        <v>3479</v>
      </c>
      <c r="K1379" s="22" t="s">
        <v>1038</v>
      </c>
      <c r="L1379" s="2" t="s">
        <v>1205</v>
      </c>
      <c r="M1379" s="2" t="s">
        <v>1059</v>
      </c>
      <c r="N1379" s="2" t="s">
        <v>1206</v>
      </c>
      <c r="O1379" s="2" t="s">
        <v>1040</v>
      </c>
      <c r="P1379" s="2" t="str">
        <f t="shared" si="42"/>
        <v>P-Onsite</v>
      </c>
      <c r="Q1379" s="2" t="str">
        <f t="shared" si="43"/>
        <v>P-S2_Onsite</v>
      </c>
      <c r="R1379" s="2" t="s">
        <v>3476</v>
      </c>
      <c r="S1379" s="2" t="s">
        <v>1041</v>
      </c>
      <c r="T1379" s="21" t="s">
        <v>3693</v>
      </c>
    </row>
    <row r="1380" spans="1:20" x14ac:dyDescent="0.3">
      <c r="A1380" s="21" t="s">
        <v>2168</v>
      </c>
      <c r="B1380" s="21" t="s">
        <v>1054</v>
      </c>
      <c r="C1380" s="21" t="s">
        <v>2169</v>
      </c>
      <c r="D1380" s="21" t="s">
        <v>2170</v>
      </c>
      <c r="E1380" s="2" t="s">
        <v>2171</v>
      </c>
      <c r="F1380" s="21" t="s">
        <v>3700</v>
      </c>
      <c r="G1380" s="21" t="s">
        <v>1631</v>
      </c>
      <c r="H1380" s="21" t="s">
        <v>3701</v>
      </c>
      <c r="I1380" s="21" t="s">
        <v>5956</v>
      </c>
      <c r="J1380" s="2" t="s">
        <v>3475</v>
      </c>
      <c r="K1380" s="22" t="s">
        <v>1048</v>
      </c>
      <c r="L1380" s="2" t="s">
        <v>1205</v>
      </c>
      <c r="M1380" s="2" t="s">
        <v>1059</v>
      </c>
      <c r="N1380" s="2" t="s">
        <v>1206</v>
      </c>
      <c r="O1380" s="2" t="s">
        <v>1040</v>
      </c>
      <c r="P1380" s="2" t="str">
        <f t="shared" si="42"/>
        <v>P-Onsite</v>
      </c>
      <c r="Q1380" s="2" t="str">
        <f t="shared" si="43"/>
        <v>P-S2_Onsite</v>
      </c>
      <c r="R1380" s="2" t="s">
        <v>3476</v>
      </c>
      <c r="S1380" s="2" t="s">
        <v>1041</v>
      </c>
      <c r="T1380" s="21" t="s">
        <v>3693</v>
      </c>
    </row>
    <row r="1381" spans="1:20" x14ac:dyDescent="0.3">
      <c r="A1381" s="21" t="s">
        <v>2174</v>
      </c>
      <c r="B1381" s="21" t="s">
        <v>1054</v>
      </c>
      <c r="C1381" s="21" t="s">
        <v>2175</v>
      </c>
      <c r="D1381" s="21" t="s">
        <v>2176</v>
      </c>
      <c r="E1381" s="2" t="s">
        <v>2177</v>
      </c>
      <c r="F1381" s="21" t="s">
        <v>3690</v>
      </c>
      <c r="G1381" s="21" t="s">
        <v>1593</v>
      </c>
      <c r="H1381" s="21" t="s">
        <v>3691</v>
      </c>
      <c r="I1381" s="21" t="s">
        <v>5957</v>
      </c>
      <c r="J1381" s="2" t="s">
        <v>3692</v>
      </c>
      <c r="K1381" s="22" t="s">
        <v>1610</v>
      </c>
      <c r="L1381" s="2" t="s">
        <v>1283</v>
      </c>
      <c r="M1381" s="2" t="s">
        <v>1059</v>
      </c>
      <c r="N1381" s="2" t="s">
        <v>1284</v>
      </c>
      <c r="O1381" s="2" t="s">
        <v>1040</v>
      </c>
      <c r="P1381" s="2" t="str">
        <f t="shared" si="42"/>
        <v>P-Onsite</v>
      </c>
      <c r="Q1381" s="2" t="str">
        <f t="shared" si="43"/>
        <v>P-S2_Onsite</v>
      </c>
      <c r="R1381" s="2" t="s">
        <v>3476</v>
      </c>
      <c r="S1381" s="2" t="s">
        <v>1041</v>
      </c>
      <c r="T1381" s="21" t="s">
        <v>3693</v>
      </c>
    </row>
    <row r="1382" spans="1:20" x14ac:dyDescent="0.3">
      <c r="A1382" s="21" t="s">
        <v>2174</v>
      </c>
      <c r="B1382" s="21" t="s">
        <v>1054</v>
      </c>
      <c r="C1382" s="21" t="s">
        <v>2175</v>
      </c>
      <c r="D1382" s="21" t="s">
        <v>2176</v>
      </c>
      <c r="E1382" s="2" t="s">
        <v>2177</v>
      </c>
      <c r="F1382" s="21" t="s">
        <v>3694</v>
      </c>
      <c r="G1382" s="21" t="s">
        <v>1598</v>
      </c>
      <c r="H1382" s="21" t="s">
        <v>3695</v>
      </c>
      <c r="I1382" s="21" t="s">
        <v>5958</v>
      </c>
      <c r="J1382" s="2" t="s">
        <v>3481</v>
      </c>
      <c r="K1382" s="22" t="s">
        <v>1048</v>
      </c>
      <c r="L1382" s="2" t="s">
        <v>1283</v>
      </c>
      <c r="M1382" s="2" t="s">
        <v>1059</v>
      </c>
      <c r="N1382" s="2" t="s">
        <v>1284</v>
      </c>
      <c r="O1382" s="2" t="s">
        <v>1040</v>
      </c>
      <c r="P1382" s="2" t="str">
        <f t="shared" si="42"/>
        <v>P-Onsite</v>
      </c>
      <c r="Q1382" s="2" t="str">
        <f t="shared" si="43"/>
        <v>P-S2_Onsite</v>
      </c>
      <c r="R1382" s="2" t="s">
        <v>3476</v>
      </c>
      <c r="S1382" s="2" t="s">
        <v>1041</v>
      </c>
      <c r="T1382" s="21" t="s">
        <v>3693</v>
      </c>
    </row>
    <row r="1383" spans="1:20" x14ac:dyDescent="0.3">
      <c r="A1383" s="21" t="s">
        <v>2174</v>
      </c>
      <c r="B1383" s="21" t="s">
        <v>1054</v>
      </c>
      <c r="C1383" s="21" t="s">
        <v>2175</v>
      </c>
      <c r="D1383" s="21" t="s">
        <v>2176</v>
      </c>
      <c r="E1383" s="2" t="s">
        <v>2177</v>
      </c>
      <c r="F1383" s="21" t="s">
        <v>3696</v>
      </c>
      <c r="G1383" s="21" t="s">
        <v>1606</v>
      </c>
      <c r="H1383" s="21" t="s">
        <v>3697</v>
      </c>
      <c r="I1383" s="21" t="s">
        <v>5959</v>
      </c>
      <c r="J1383" s="2" t="s">
        <v>3484</v>
      </c>
      <c r="K1383" s="22" t="s">
        <v>1038</v>
      </c>
      <c r="L1383" s="2" t="s">
        <v>1283</v>
      </c>
      <c r="M1383" s="2" t="s">
        <v>1059</v>
      </c>
      <c r="N1383" s="2" t="s">
        <v>1284</v>
      </c>
      <c r="O1383" s="2" t="s">
        <v>1040</v>
      </c>
      <c r="P1383" s="2" t="str">
        <f t="shared" si="42"/>
        <v>P-Onsite</v>
      </c>
      <c r="Q1383" s="2" t="str">
        <f t="shared" si="43"/>
        <v>P-S2_Onsite</v>
      </c>
      <c r="R1383" s="2" t="s">
        <v>3476</v>
      </c>
      <c r="S1383" s="2" t="s">
        <v>1041</v>
      </c>
      <c r="T1383" s="21" t="s">
        <v>3693</v>
      </c>
    </row>
    <row r="1384" spans="1:20" x14ac:dyDescent="0.3">
      <c r="A1384" s="21" t="s">
        <v>2174</v>
      </c>
      <c r="B1384" s="21" t="s">
        <v>1054</v>
      </c>
      <c r="C1384" s="21" t="s">
        <v>2175</v>
      </c>
      <c r="D1384" s="21" t="s">
        <v>2176</v>
      </c>
      <c r="E1384" s="2" t="s">
        <v>2177</v>
      </c>
      <c r="F1384" s="21" t="s">
        <v>3698</v>
      </c>
      <c r="G1384" s="21" t="s">
        <v>1613</v>
      </c>
      <c r="H1384" s="21" t="s">
        <v>3699</v>
      </c>
      <c r="I1384" s="21" t="s">
        <v>5960</v>
      </c>
      <c r="J1384" s="2" t="s">
        <v>3479</v>
      </c>
      <c r="K1384" s="22" t="s">
        <v>1038</v>
      </c>
      <c r="L1384" s="2" t="s">
        <v>1283</v>
      </c>
      <c r="M1384" s="2" t="s">
        <v>1059</v>
      </c>
      <c r="N1384" s="2" t="s">
        <v>1284</v>
      </c>
      <c r="O1384" s="2" t="s">
        <v>1040</v>
      </c>
      <c r="P1384" s="2" t="str">
        <f t="shared" si="42"/>
        <v>P-Onsite</v>
      </c>
      <c r="Q1384" s="2" t="str">
        <f t="shared" si="43"/>
        <v>P-S2_Onsite</v>
      </c>
      <c r="R1384" s="2" t="s">
        <v>3476</v>
      </c>
      <c r="S1384" s="2" t="s">
        <v>1041</v>
      </c>
      <c r="T1384" s="21" t="s">
        <v>3693</v>
      </c>
    </row>
    <row r="1385" spans="1:20" x14ac:dyDescent="0.3">
      <c r="A1385" s="21" t="s">
        <v>3930</v>
      </c>
      <c r="B1385" s="21" t="s">
        <v>1054</v>
      </c>
      <c r="C1385" s="21" t="s">
        <v>3931</v>
      </c>
      <c r="D1385" s="21" t="s">
        <v>3932</v>
      </c>
      <c r="E1385" s="2" t="s">
        <v>3933</v>
      </c>
      <c r="F1385" s="21" t="s">
        <v>3690</v>
      </c>
      <c r="G1385" s="21" t="s">
        <v>1593</v>
      </c>
      <c r="H1385" s="21" t="s">
        <v>3691</v>
      </c>
      <c r="I1385" s="21" t="s">
        <v>5961</v>
      </c>
      <c r="J1385" s="2" t="s">
        <v>3692</v>
      </c>
      <c r="K1385" s="22" t="s">
        <v>1610</v>
      </c>
      <c r="L1385" s="2" t="s">
        <v>3489</v>
      </c>
      <c r="M1385" s="2" t="s">
        <v>3489</v>
      </c>
      <c r="N1385" s="2" t="s">
        <v>3489</v>
      </c>
      <c r="O1385" s="2" t="s">
        <v>1098</v>
      </c>
      <c r="P1385" s="2" t="str">
        <f t="shared" si="42"/>
        <v>A-Onsite</v>
      </c>
      <c r="Q1385" s="2" t="str">
        <f t="shared" si="43"/>
        <v>A-S2_Onsite</v>
      </c>
      <c r="R1385" s="2" t="s">
        <v>3476</v>
      </c>
      <c r="S1385" s="2" t="s">
        <v>1041</v>
      </c>
      <c r="T1385" s="21" t="s">
        <v>3693</v>
      </c>
    </row>
    <row r="1386" spans="1:20" x14ac:dyDescent="0.3">
      <c r="A1386" s="21" t="s">
        <v>3930</v>
      </c>
      <c r="B1386" s="21" t="s">
        <v>1054</v>
      </c>
      <c r="C1386" s="21" t="s">
        <v>3931</v>
      </c>
      <c r="D1386" s="21" t="s">
        <v>3932</v>
      </c>
      <c r="E1386" s="2" t="s">
        <v>3933</v>
      </c>
      <c r="F1386" s="21" t="s">
        <v>3694</v>
      </c>
      <c r="G1386" s="21" t="s">
        <v>1598</v>
      </c>
      <c r="H1386" s="21" t="s">
        <v>3695</v>
      </c>
      <c r="I1386" s="21" t="s">
        <v>5962</v>
      </c>
      <c r="J1386" s="2" t="s">
        <v>3481</v>
      </c>
      <c r="K1386" s="22" t="s">
        <v>1048</v>
      </c>
      <c r="L1386" s="2" t="s">
        <v>3489</v>
      </c>
      <c r="M1386" s="2" t="s">
        <v>3489</v>
      </c>
      <c r="N1386" s="2" t="s">
        <v>3489</v>
      </c>
      <c r="O1386" s="2" t="s">
        <v>1098</v>
      </c>
      <c r="P1386" s="2" t="str">
        <f t="shared" si="42"/>
        <v>A-Onsite</v>
      </c>
      <c r="Q1386" s="2" t="str">
        <f t="shared" si="43"/>
        <v>A-S2_Onsite</v>
      </c>
      <c r="R1386" s="2" t="s">
        <v>3476</v>
      </c>
      <c r="S1386" s="2" t="s">
        <v>1041</v>
      </c>
      <c r="T1386" s="21" t="s">
        <v>3693</v>
      </c>
    </row>
    <row r="1387" spans="1:20" x14ac:dyDescent="0.3">
      <c r="A1387" s="21" t="s">
        <v>3930</v>
      </c>
      <c r="B1387" s="21" t="s">
        <v>1054</v>
      </c>
      <c r="C1387" s="21" t="s">
        <v>3931</v>
      </c>
      <c r="D1387" s="21" t="s">
        <v>3932</v>
      </c>
      <c r="E1387" s="2" t="s">
        <v>3933</v>
      </c>
      <c r="F1387" s="21" t="s">
        <v>3696</v>
      </c>
      <c r="G1387" s="21" t="s">
        <v>1606</v>
      </c>
      <c r="H1387" s="21" t="s">
        <v>3697</v>
      </c>
      <c r="I1387" s="21" t="s">
        <v>5963</v>
      </c>
      <c r="J1387" s="2" t="s">
        <v>3484</v>
      </c>
      <c r="K1387" s="22" t="s">
        <v>1038</v>
      </c>
      <c r="L1387" s="2" t="s">
        <v>3489</v>
      </c>
      <c r="M1387" s="2" t="s">
        <v>3489</v>
      </c>
      <c r="N1387" s="2" t="s">
        <v>3489</v>
      </c>
      <c r="O1387" s="2" t="s">
        <v>1098</v>
      </c>
      <c r="P1387" s="2" t="str">
        <f t="shared" si="42"/>
        <v>A-Onsite</v>
      </c>
      <c r="Q1387" s="2" t="str">
        <f t="shared" si="43"/>
        <v>A-S2_Onsite</v>
      </c>
      <c r="R1387" s="2" t="s">
        <v>3476</v>
      </c>
      <c r="S1387" s="2" t="s">
        <v>1041</v>
      </c>
      <c r="T1387" s="21" t="s">
        <v>3693</v>
      </c>
    </row>
    <row r="1388" spans="1:20" x14ac:dyDescent="0.3">
      <c r="A1388" s="21" t="s">
        <v>3930</v>
      </c>
      <c r="B1388" s="21" t="s">
        <v>1054</v>
      </c>
      <c r="C1388" s="21" t="s">
        <v>3931</v>
      </c>
      <c r="D1388" s="21" t="s">
        <v>3932</v>
      </c>
      <c r="E1388" s="2" t="s">
        <v>3933</v>
      </c>
      <c r="F1388" s="21" t="s">
        <v>3698</v>
      </c>
      <c r="G1388" s="21" t="s">
        <v>1613</v>
      </c>
      <c r="H1388" s="21" t="s">
        <v>3699</v>
      </c>
      <c r="I1388" s="21" t="s">
        <v>5964</v>
      </c>
      <c r="J1388" s="2" t="s">
        <v>3479</v>
      </c>
      <c r="K1388" s="22" t="s">
        <v>1038</v>
      </c>
      <c r="L1388" s="2" t="s">
        <v>3489</v>
      </c>
      <c r="M1388" s="2" t="s">
        <v>3489</v>
      </c>
      <c r="N1388" s="2" t="s">
        <v>3489</v>
      </c>
      <c r="O1388" s="2" t="s">
        <v>1098</v>
      </c>
      <c r="P1388" s="2" t="str">
        <f t="shared" si="42"/>
        <v>A-Onsite</v>
      </c>
      <c r="Q1388" s="2" t="str">
        <f t="shared" si="43"/>
        <v>A-S2_Onsite</v>
      </c>
      <c r="R1388" s="2" t="s">
        <v>3476</v>
      </c>
      <c r="S1388" s="2" t="s">
        <v>1041</v>
      </c>
      <c r="T1388" s="21" t="s">
        <v>3693</v>
      </c>
    </row>
    <row r="1389" spans="1:20" x14ac:dyDescent="0.3">
      <c r="A1389" s="21" t="s">
        <v>3930</v>
      </c>
      <c r="B1389" s="21" t="s">
        <v>1054</v>
      </c>
      <c r="C1389" s="21" t="s">
        <v>3931</v>
      </c>
      <c r="D1389" s="21" t="s">
        <v>3932</v>
      </c>
      <c r="E1389" s="2" t="s">
        <v>3933</v>
      </c>
      <c r="F1389" s="21" t="s">
        <v>3700</v>
      </c>
      <c r="G1389" s="21" t="s">
        <v>1631</v>
      </c>
      <c r="H1389" s="21" t="s">
        <v>3701</v>
      </c>
      <c r="I1389" s="21" t="s">
        <v>5965</v>
      </c>
      <c r="J1389" s="2" t="s">
        <v>3475</v>
      </c>
      <c r="K1389" s="22" t="s">
        <v>1048</v>
      </c>
      <c r="L1389" s="2" t="s">
        <v>3489</v>
      </c>
      <c r="M1389" s="2" t="s">
        <v>3489</v>
      </c>
      <c r="N1389" s="2" t="s">
        <v>3489</v>
      </c>
      <c r="O1389" s="2" t="s">
        <v>1098</v>
      </c>
      <c r="P1389" s="2" t="str">
        <f t="shared" si="42"/>
        <v>A-Onsite</v>
      </c>
      <c r="Q1389" s="2" t="str">
        <f t="shared" si="43"/>
        <v>A-S2_Onsite</v>
      </c>
      <c r="R1389" s="2" t="s">
        <v>3476</v>
      </c>
      <c r="S1389" s="2" t="s">
        <v>1041</v>
      </c>
      <c r="T1389" s="21" t="s">
        <v>3693</v>
      </c>
    </row>
    <row r="1390" spans="1:20" x14ac:dyDescent="0.3">
      <c r="A1390" s="21" t="s">
        <v>2179</v>
      </c>
      <c r="B1390" s="21" t="s">
        <v>1054</v>
      </c>
      <c r="C1390" s="21" t="s">
        <v>2180</v>
      </c>
      <c r="D1390" s="21" t="s">
        <v>2181</v>
      </c>
      <c r="E1390" s="2" t="s">
        <v>2182</v>
      </c>
      <c r="F1390" s="21" t="s">
        <v>3698</v>
      </c>
      <c r="G1390" s="21" t="s">
        <v>1613</v>
      </c>
      <c r="H1390" s="21" t="s">
        <v>3699</v>
      </c>
      <c r="I1390" s="21" t="s">
        <v>5966</v>
      </c>
      <c r="J1390" s="2" t="s">
        <v>3479</v>
      </c>
      <c r="K1390" s="22" t="s">
        <v>1038</v>
      </c>
      <c r="L1390" s="2" t="s">
        <v>1136</v>
      </c>
      <c r="M1390" s="2" t="s">
        <v>1059</v>
      </c>
      <c r="N1390" s="2" t="s">
        <v>1137</v>
      </c>
      <c r="O1390" s="2" t="s">
        <v>1040</v>
      </c>
      <c r="P1390" s="2" t="str">
        <f t="shared" si="42"/>
        <v>P-Onsite</v>
      </c>
      <c r="Q1390" s="2" t="str">
        <f t="shared" si="43"/>
        <v>P-S2_Onsite</v>
      </c>
      <c r="R1390" s="2" t="s">
        <v>3476</v>
      </c>
      <c r="S1390" s="2" t="s">
        <v>1041</v>
      </c>
      <c r="T1390" s="21" t="s">
        <v>3693</v>
      </c>
    </row>
    <row r="1391" spans="1:20" x14ac:dyDescent="0.3">
      <c r="A1391" s="21" t="s">
        <v>2179</v>
      </c>
      <c r="B1391" s="21" t="s">
        <v>1054</v>
      </c>
      <c r="C1391" s="21" t="s">
        <v>2180</v>
      </c>
      <c r="D1391" s="21" t="s">
        <v>2181</v>
      </c>
      <c r="E1391" s="2" t="s">
        <v>2182</v>
      </c>
      <c r="F1391" s="21" t="s">
        <v>3694</v>
      </c>
      <c r="G1391" s="21" t="s">
        <v>1598</v>
      </c>
      <c r="H1391" s="21" t="s">
        <v>3695</v>
      </c>
      <c r="I1391" s="21" t="s">
        <v>5967</v>
      </c>
      <c r="J1391" s="2" t="s">
        <v>3481</v>
      </c>
      <c r="K1391" s="22" t="s">
        <v>1048</v>
      </c>
      <c r="L1391" s="2" t="s">
        <v>1136</v>
      </c>
      <c r="M1391" s="2" t="s">
        <v>1059</v>
      </c>
      <c r="N1391" s="2" t="s">
        <v>1137</v>
      </c>
      <c r="O1391" s="2" t="s">
        <v>1098</v>
      </c>
      <c r="P1391" s="2" t="str">
        <f t="shared" si="42"/>
        <v>A-Onsite</v>
      </c>
      <c r="Q1391" s="2" t="str">
        <f t="shared" si="43"/>
        <v>A-S2_Onsite</v>
      </c>
      <c r="R1391" s="2" t="s">
        <v>3476</v>
      </c>
      <c r="S1391" s="2" t="s">
        <v>1041</v>
      </c>
      <c r="T1391" s="21" t="s">
        <v>3693</v>
      </c>
    </row>
    <row r="1392" spans="1:20" x14ac:dyDescent="0.3">
      <c r="A1392" s="21" t="s">
        <v>2179</v>
      </c>
      <c r="B1392" s="21" t="s">
        <v>1054</v>
      </c>
      <c r="C1392" s="21" t="s">
        <v>2180</v>
      </c>
      <c r="D1392" s="21" t="s">
        <v>2181</v>
      </c>
      <c r="E1392" s="2" t="s">
        <v>2182</v>
      </c>
      <c r="F1392" s="21" t="s">
        <v>3690</v>
      </c>
      <c r="G1392" s="21" t="s">
        <v>1593</v>
      </c>
      <c r="H1392" s="21" t="s">
        <v>3691</v>
      </c>
      <c r="I1392" s="21" t="s">
        <v>5968</v>
      </c>
      <c r="J1392" s="2" t="s">
        <v>3692</v>
      </c>
      <c r="K1392" s="22" t="s">
        <v>1610</v>
      </c>
      <c r="L1392" s="2" t="s">
        <v>1136</v>
      </c>
      <c r="M1392" s="2" t="s">
        <v>1059</v>
      </c>
      <c r="N1392" s="2" t="s">
        <v>1137</v>
      </c>
      <c r="O1392" s="2" t="s">
        <v>1098</v>
      </c>
      <c r="P1392" s="2" t="str">
        <f t="shared" si="42"/>
        <v>A-Onsite</v>
      </c>
      <c r="Q1392" s="2" t="str">
        <f t="shared" si="43"/>
        <v>A-S2_Onsite</v>
      </c>
      <c r="R1392" s="2" t="s">
        <v>3476</v>
      </c>
      <c r="S1392" s="2" t="s">
        <v>1041</v>
      </c>
      <c r="T1392" s="21" t="s">
        <v>3693</v>
      </c>
    </row>
    <row r="1393" spans="1:20" x14ac:dyDescent="0.3">
      <c r="A1393" s="21" t="s">
        <v>3934</v>
      </c>
      <c r="B1393" s="21" t="s">
        <v>1054</v>
      </c>
      <c r="C1393" s="21" t="s">
        <v>3935</v>
      </c>
      <c r="D1393" s="21" t="s">
        <v>3936</v>
      </c>
      <c r="E1393" s="2" t="s">
        <v>3937</v>
      </c>
      <c r="F1393" s="21" t="s">
        <v>3690</v>
      </c>
      <c r="G1393" s="21" t="s">
        <v>1593</v>
      </c>
      <c r="H1393" s="21" t="s">
        <v>3691</v>
      </c>
      <c r="I1393" s="21" t="s">
        <v>5969</v>
      </c>
      <c r="J1393" s="2" t="s">
        <v>3692</v>
      </c>
      <c r="K1393" s="22" t="s">
        <v>1610</v>
      </c>
      <c r="L1393" s="2" t="s">
        <v>1300</v>
      </c>
      <c r="M1393" s="2" t="s">
        <v>1059</v>
      </c>
      <c r="N1393" s="2" t="s">
        <v>1301</v>
      </c>
      <c r="O1393" s="2" t="s">
        <v>1098</v>
      </c>
      <c r="P1393" s="2" t="str">
        <f t="shared" si="42"/>
        <v>A-Onsite</v>
      </c>
      <c r="Q1393" s="2" t="str">
        <f t="shared" si="43"/>
        <v>A-S2_Onsite</v>
      </c>
      <c r="R1393" s="2" t="s">
        <v>3476</v>
      </c>
      <c r="S1393" s="2" t="s">
        <v>1041</v>
      </c>
      <c r="T1393" s="21" t="s">
        <v>3693</v>
      </c>
    </row>
    <row r="1394" spans="1:20" x14ac:dyDescent="0.3">
      <c r="A1394" s="21" t="s">
        <v>3934</v>
      </c>
      <c r="B1394" s="21" t="s">
        <v>1054</v>
      </c>
      <c r="C1394" s="21" t="s">
        <v>3935</v>
      </c>
      <c r="D1394" s="21" t="s">
        <v>3936</v>
      </c>
      <c r="E1394" s="2" t="s">
        <v>3937</v>
      </c>
      <c r="F1394" s="21" t="s">
        <v>3694</v>
      </c>
      <c r="G1394" s="21" t="s">
        <v>1598</v>
      </c>
      <c r="H1394" s="21" t="s">
        <v>3695</v>
      </c>
      <c r="I1394" s="21" t="s">
        <v>5970</v>
      </c>
      <c r="J1394" s="2" t="s">
        <v>3481</v>
      </c>
      <c r="K1394" s="22" t="s">
        <v>1048</v>
      </c>
      <c r="L1394" s="2" t="s">
        <v>1300</v>
      </c>
      <c r="M1394" s="2" t="s">
        <v>1059</v>
      </c>
      <c r="N1394" s="2" t="s">
        <v>1301</v>
      </c>
      <c r="O1394" s="2" t="s">
        <v>1098</v>
      </c>
      <c r="P1394" s="2" t="str">
        <f t="shared" si="42"/>
        <v>A-Onsite</v>
      </c>
      <c r="Q1394" s="2" t="str">
        <f t="shared" si="43"/>
        <v>A-S2_Onsite</v>
      </c>
      <c r="R1394" s="2" t="s">
        <v>3476</v>
      </c>
      <c r="S1394" s="2" t="s">
        <v>1041</v>
      </c>
      <c r="T1394" s="21" t="s">
        <v>3693</v>
      </c>
    </row>
    <row r="1395" spans="1:20" x14ac:dyDescent="0.3">
      <c r="A1395" s="21" t="s">
        <v>3934</v>
      </c>
      <c r="B1395" s="21" t="s">
        <v>1054</v>
      </c>
      <c r="C1395" s="21" t="s">
        <v>3935</v>
      </c>
      <c r="D1395" s="21" t="s">
        <v>3936</v>
      </c>
      <c r="E1395" s="2" t="s">
        <v>3937</v>
      </c>
      <c r="F1395" s="21" t="s">
        <v>3696</v>
      </c>
      <c r="G1395" s="21" t="s">
        <v>1606</v>
      </c>
      <c r="H1395" s="21" t="s">
        <v>3697</v>
      </c>
      <c r="I1395" s="21" t="s">
        <v>5971</v>
      </c>
      <c r="J1395" s="2" t="s">
        <v>3484</v>
      </c>
      <c r="K1395" s="22" t="s">
        <v>1038</v>
      </c>
      <c r="L1395" s="2" t="s">
        <v>1300</v>
      </c>
      <c r="M1395" s="2" t="s">
        <v>1059</v>
      </c>
      <c r="N1395" s="2" t="s">
        <v>1301</v>
      </c>
      <c r="O1395" s="2" t="s">
        <v>1098</v>
      </c>
      <c r="P1395" s="2" t="str">
        <f t="shared" si="42"/>
        <v>A-Onsite</v>
      </c>
      <c r="Q1395" s="2" t="str">
        <f t="shared" si="43"/>
        <v>A-S2_Onsite</v>
      </c>
      <c r="R1395" s="2" t="s">
        <v>3476</v>
      </c>
      <c r="S1395" s="2" t="s">
        <v>1041</v>
      </c>
      <c r="T1395" s="21" t="s">
        <v>3693</v>
      </c>
    </row>
    <row r="1396" spans="1:20" x14ac:dyDescent="0.3">
      <c r="A1396" s="21" t="s">
        <v>3934</v>
      </c>
      <c r="B1396" s="21" t="s">
        <v>1054</v>
      </c>
      <c r="C1396" s="21" t="s">
        <v>3935</v>
      </c>
      <c r="D1396" s="21" t="s">
        <v>3936</v>
      </c>
      <c r="E1396" s="2" t="s">
        <v>3937</v>
      </c>
      <c r="F1396" s="21" t="s">
        <v>3698</v>
      </c>
      <c r="G1396" s="21" t="s">
        <v>1613</v>
      </c>
      <c r="H1396" s="21" t="s">
        <v>3699</v>
      </c>
      <c r="I1396" s="21" t="s">
        <v>5972</v>
      </c>
      <c r="J1396" s="2" t="s">
        <v>3479</v>
      </c>
      <c r="K1396" s="22" t="s">
        <v>1038</v>
      </c>
      <c r="L1396" s="2" t="s">
        <v>1300</v>
      </c>
      <c r="M1396" s="2" t="s">
        <v>1059</v>
      </c>
      <c r="N1396" s="2" t="s">
        <v>1301</v>
      </c>
      <c r="O1396" s="2" t="s">
        <v>1098</v>
      </c>
      <c r="P1396" s="2" t="str">
        <f t="shared" si="42"/>
        <v>A-Onsite</v>
      </c>
      <c r="Q1396" s="2" t="str">
        <f t="shared" si="43"/>
        <v>A-S2_Onsite</v>
      </c>
      <c r="R1396" s="2" t="s">
        <v>3476</v>
      </c>
      <c r="S1396" s="2" t="s">
        <v>1041</v>
      </c>
      <c r="T1396" s="21" t="s">
        <v>3693</v>
      </c>
    </row>
    <row r="1397" spans="1:20" x14ac:dyDescent="0.3">
      <c r="A1397" s="21" t="s">
        <v>3934</v>
      </c>
      <c r="B1397" s="21" t="s">
        <v>1054</v>
      </c>
      <c r="C1397" s="21" t="s">
        <v>3935</v>
      </c>
      <c r="D1397" s="21" t="s">
        <v>3936</v>
      </c>
      <c r="E1397" s="2" t="s">
        <v>3937</v>
      </c>
      <c r="F1397" s="21" t="s">
        <v>3700</v>
      </c>
      <c r="G1397" s="21" t="s">
        <v>1631</v>
      </c>
      <c r="H1397" s="21" t="s">
        <v>3701</v>
      </c>
      <c r="I1397" s="21" t="s">
        <v>5973</v>
      </c>
      <c r="J1397" s="2" t="s">
        <v>3475</v>
      </c>
      <c r="K1397" s="22" t="s">
        <v>1048</v>
      </c>
      <c r="L1397" s="2" t="s">
        <v>1300</v>
      </c>
      <c r="M1397" s="2" t="s">
        <v>1059</v>
      </c>
      <c r="N1397" s="2" t="s">
        <v>1301</v>
      </c>
      <c r="O1397" s="2" t="s">
        <v>1098</v>
      </c>
      <c r="P1397" s="2" t="str">
        <f t="shared" si="42"/>
        <v>A-Onsite</v>
      </c>
      <c r="Q1397" s="2" t="str">
        <f t="shared" si="43"/>
        <v>A-S2_Onsite</v>
      </c>
      <c r="R1397" s="2" t="s">
        <v>3476</v>
      </c>
      <c r="S1397" s="2" t="s">
        <v>1041</v>
      </c>
      <c r="T1397" s="21" t="s">
        <v>3693</v>
      </c>
    </row>
    <row r="1398" spans="1:20" x14ac:dyDescent="0.3">
      <c r="A1398" s="21" t="s">
        <v>3938</v>
      </c>
      <c r="B1398" s="21" t="s">
        <v>1054</v>
      </c>
      <c r="C1398" s="21" t="s">
        <v>3939</v>
      </c>
      <c r="D1398" s="21" t="s">
        <v>3940</v>
      </c>
      <c r="E1398" s="2" t="s">
        <v>3941</v>
      </c>
      <c r="F1398" s="21" t="s">
        <v>3690</v>
      </c>
      <c r="G1398" s="21" t="s">
        <v>1593</v>
      </c>
      <c r="H1398" s="21" t="s">
        <v>3691</v>
      </c>
      <c r="I1398" s="21" t="s">
        <v>5974</v>
      </c>
      <c r="J1398" s="2" t="s">
        <v>3692</v>
      </c>
      <c r="K1398" s="22" t="s">
        <v>1610</v>
      </c>
      <c r="L1398" s="2" t="s">
        <v>1332</v>
      </c>
      <c r="M1398" s="2" t="s">
        <v>1059</v>
      </c>
      <c r="N1398" s="2" t="s">
        <v>1333</v>
      </c>
      <c r="O1398" s="2" t="s">
        <v>1098</v>
      </c>
      <c r="P1398" s="2" t="str">
        <f t="shared" si="42"/>
        <v>A-Onsite</v>
      </c>
      <c r="Q1398" s="2" t="str">
        <f t="shared" si="43"/>
        <v>A-S2_Onsite</v>
      </c>
      <c r="R1398" s="2" t="s">
        <v>3476</v>
      </c>
      <c r="S1398" s="2" t="s">
        <v>1041</v>
      </c>
      <c r="T1398" s="21" t="s">
        <v>3693</v>
      </c>
    </row>
    <row r="1399" spans="1:20" x14ac:dyDescent="0.3">
      <c r="A1399" s="21" t="s">
        <v>3938</v>
      </c>
      <c r="B1399" s="21" t="s">
        <v>1054</v>
      </c>
      <c r="C1399" s="21" t="s">
        <v>3939</v>
      </c>
      <c r="D1399" s="21" t="s">
        <v>3940</v>
      </c>
      <c r="E1399" s="2" t="s">
        <v>3941</v>
      </c>
      <c r="F1399" s="21" t="s">
        <v>3694</v>
      </c>
      <c r="G1399" s="21" t="s">
        <v>1598</v>
      </c>
      <c r="H1399" s="21" t="s">
        <v>3695</v>
      </c>
      <c r="I1399" s="21" t="s">
        <v>5975</v>
      </c>
      <c r="J1399" s="2" t="s">
        <v>3481</v>
      </c>
      <c r="K1399" s="22" t="s">
        <v>1048</v>
      </c>
      <c r="L1399" s="2" t="s">
        <v>1332</v>
      </c>
      <c r="M1399" s="2" t="s">
        <v>1059</v>
      </c>
      <c r="N1399" s="2" t="s">
        <v>1333</v>
      </c>
      <c r="O1399" s="2" t="s">
        <v>1040</v>
      </c>
      <c r="P1399" s="2" t="str">
        <f t="shared" si="42"/>
        <v>P-Onsite</v>
      </c>
      <c r="Q1399" s="2" t="str">
        <f t="shared" si="43"/>
        <v>P-S2_Onsite</v>
      </c>
      <c r="R1399" s="2" t="s">
        <v>3476</v>
      </c>
      <c r="S1399" s="2" t="s">
        <v>1041</v>
      </c>
      <c r="T1399" s="21" t="s">
        <v>3693</v>
      </c>
    </row>
    <row r="1400" spans="1:20" x14ac:dyDescent="0.3">
      <c r="A1400" s="21" t="s">
        <v>3938</v>
      </c>
      <c r="B1400" s="21" t="s">
        <v>1054</v>
      </c>
      <c r="C1400" s="21" t="s">
        <v>3939</v>
      </c>
      <c r="D1400" s="21" t="s">
        <v>3940</v>
      </c>
      <c r="E1400" s="2" t="s">
        <v>3941</v>
      </c>
      <c r="F1400" s="21" t="s">
        <v>3696</v>
      </c>
      <c r="G1400" s="21" t="s">
        <v>1606</v>
      </c>
      <c r="H1400" s="21" t="s">
        <v>3697</v>
      </c>
      <c r="I1400" s="21" t="s">
        <v>5976</v>
      </c>
      <c r="J1400" s="2" t="s">
        <v>3484</v>
      </c>
      <c r="K1400" s="22" t="s">
        <v>1038</v>
      </c>
      <c r="L1400" s="2" t="s">
        <v>1332</v>
      </c>
      <c r="M1400" s="2" t="s">
        <v>1059</v>
      </c>
      <c r="N1400" s="2" t="s">
        <v>1333</v>
      </c>
      <c r="O1400" s="2" t="s">
        <v>1040</v>
      </c>
      <c r="P1400" s="2" t="str">
        <f t="shared" si="42"/>
        <v>P-Onsite</v>
      </c>
      <c r="Q1400" s="2" t="str">
        <f t="shared" si="43"/>
        <v>P-S2_Onsite</v>
      </c>
      <c r="R1400" s="2" t="s">
        <v>3476</v>
      </c>
      <c r="S1400" s="2" t="s">
        <v>1041</v>
      </c>
      <c r="T1400" s="21" t="s">
        <v>3693</v>
      </c>
    </row>
    <row r="1401" spans="1:20" x14ac:dyDescent="0.3">
      <c r="A1401" s="21" t="s">
        <v>3938</v>
      </c>
      <c r="B1401" s="21" t="s">
        <v>1054</v>
      </c>
      <c r="C1401" s="21" t="s">
        <v>3939</v>
      </c>
      <c r="D1401" s="21" t="s">
        <v>3940</v>
      </c>
      <c r="E1401" s="2" t="s">
        <v>3941</v>
      </c>
      <c r="F1401" s="21" t="s">
        <v>3698</v>
      </c>
      <c r="G1401" s="21" t="s">
        <v>1613</v>
      </c>
      <c r="H1401" s="21" t="s">
        <v>3699</v>
      </c>
      <c r="I1401" s="21" t="s">
        <v>5977</v>
      </c>
      <c r="J1401" s="2" t="s">
        <v>3479</v>
      </c>
      <c r="K1401" s="22" t="s">
        <v>1038</v>
      </c>
      <c r="L1401" s="2" t="s">
        <v>1332</v>
      </c>
      <c r="M1401" s="2" t="s">
        <v>1059</v>
      </c>
      <c r="N1401" s="2" t="s">
        <v>1333</v>
      </c>
      <c r="O1401" s="2" t="s">
        <v>1040</v>
      </c>
      <c r="P1401" s="2" t="str">
        <f t="shared" si="42"/>
        <v>P-Onsite</v>
      </c>
      <c r="Q1401" s="2" t="str">
        <f t="shared" si="43"/>
        <v>P-S2_Onsite</v>
      </c>
      <c r="R1401" s="2" t="s">
        <v>3476</v>
      </c>
      <c r="S1401" s="2" t="s">
        <v>1041</v>
      </c>
      <c r="T1401" s="21" t="s">
        <v>3693</v>
      </c>
    </row>
    <row r="1402" spans="1:20" x14ac:dyDescent="0.3">
      <c r="A1402" s="21" t="s">
        <v>3938</v>
      </c>
      <c r="B1402" s="21" t="s">
        <v>1054</v>
      </c>
      <c r="C1402" s="21" t="s">
        <v>3939</v>
      </c>
      <c r="D1402" s="21" t="s">
        <v>3940</v>
      </c>
      <c r="E1402" s="2" t="s">
        <v>3941</v>
      </c>
      <c r="F1402" s="21" t="s">
        <v>3700</v>
      </c>
      <c r="G1402" s="21" t="s">
        <v>1631</v>
      </c>
      <c r="H1402" s="21" t="s">
        <v>3701</v>
      </c>
      <c r="I1402" s="21" t="s">
        <v>5978</v>
      </c>
      <c r="J1402" s="2" t="s">
        <v>3475</v>
      </c>
      <c r="K1402" s="22" t="s">
        <v>1048</v>
      </c>
      <c r="L1402" s="2" t="s">
        <v>1332</v>
      </c>
      <c r="M1402" s="2" t="s">
        <v>1059</v>
      </c>
      <c r="N1402" s="2" t="s">
        <v>1333</v>
      </c>
      <c r="O1402" s="2" t="s">
        <v>1040</v>
      </c>
      <c r="P1402" s="2" t="str">
        <f t="shared" si="42"/>
        <v>P-Onsite</v>
      </c>
      <c r="Q1402" s="2" t="str">
        <f t="shared" si="43"/>
        <v>P-S2_Onsite</v>
      </c>
      <c r="R1402" s="2" t="s">
        <v>3476</v>
      </c>
      <c r="S1402" s="2" t="s">
        <v>1041</v>
      </c>
      <c r="T1402" s="21" t="s">
        <v>3693</v>
      </c>
    </row>
    <row r="1403" spans="1:20" x14ac:dyDescent="0.3">
      <c r="A1403" s="21" t="s">
        <v>2194</v>
      </c>
      <c r="B1403" s="21" t="s">
        <v>1054</v>
      </c>
      <c r="C1403" s="21" t="s">
        <v>2195</v>
      </c>
      <c r="D1403" s="21" t="s">
        <v>2196</v>
      </c>
      <c r="E1403" s="2" t="s">
        <v>2197</v>
      </c>
      <c r="F1403" s="21" t="s">
        <v>3690</v>
      </c>
      <c r="G1403" s="21" t="s">
        <v>1593</v>
      </c>
      <c r="H1403" s="21" t="s">
        <v>3691</v>
      </c>
      <c r="I1403" s="21" t="s">
        <v>5979</v>
      </c>
      <c r="J1403" s="2" t="s">
        <v>3692</v>
      </c>
      <c r="K1403" s="22" t="s">
        <v>1610</v>
      </c>
      <c r="L1403" s="2" t="s">
        <v>1070</v>
      </c>
      <c r="M1403" s="2" t="s">
        <v>1059</v>
      </c>
      <c r="N1403" s="2" t="s">
        <v>1071</v>
      </c>
      <c r="O1403" s="2" t="s">
        <v>1098</v>
      </c>
      <c r="P1403" s="2" t="str">
        <f t="shared" si="42"/>
        <v>A-Onsite</v>
      </c>
      <c r="Q1403" s="2" t="str">
        <f t="shared" si="43"/>
        <v>A-S2_Onsite</v>
      </c>
      <c r="R1403" s="2" t="s">
        <v>3476</v>
      </c>
      <c r="S1403" s="2" t="s">
        <v>1041</v>
      </c>
      <c r="T1403" s="21" t="s">
        <v>3693</v>
      </c>
    </row>
    <row r="1404" spans="1:20" x14ac:dyDescent="0.3">
      <c r="A1404" s="21" t="s">
        <v>2194</v>
      </c>
      <c r="B1404" s="21" t="s">
        <v>1054</v>
      </c>
      <c r="C1404" s="21" t="s">
        <v>2195</v>
      </c>
      <c r="D1404" s="21" t="s">
        <v>2196</v>
      </c>
      <c r="E1404" s="2" t="s">
        <v>2197</v>
      </c>
      <c r="F1404" s="21" t="s">
        <v>3694</v>
      </c>
      <c r="G1404" s="21" t="s">
        <v>1598</v>
      </c>
      <c r="H1404" s="21" t="s">
        <v>3695</v>
      </c>
      <c r="I1404" s="21" t="s">
        <v>5980</v>
      </c>
      <c r="J1404" s="2" t="s">
        <v>3481</v>
      </c>
      <c r="K1404" s="22" t="s">
        <v>1048</v>
      </c>
      <c r="L1404" s="2" t="s">
        <v>1070</v>
      </c>
      <c r="M1404" s="2" t="s">
        <v>1059</v>
      </c>
      <c r="N1404" s="2" t="s">
        <v>1071</v>
      </c>
      <c r="O1404" s="2" t="s">
        <v>1098</v>
      </c>
      <c r="P1404" s="2" t="str">
        <f t="shared" si="42"/>
        <v>A-Onsite</v>
      </c>
      <c r="Q1404" s="2" t="str">
        <f t="shared" si="43"/>
        <v>A-S2_Onsite</v>
      </c>
      <c r="R1404" s="2" t="s">
        <v>3476</v>
      </c>
      <c r="S1404" s="2" t="s">
        <v>1041</v>
      </c>
      <c r="T1404" s="21" t="s">
        <v>3693</v>
      </c>
    </row>
    <row r="1405" spans="1:20" x14ac:dyDescent="0.3">
      <c r="A1405" s="21" t="s">
        <v>2194</v>
      </c>
      <c r="B1405" s="21" t="s">
        <v>1054</v>
      </c>
      <c r="C1405" s="21" t="s">
        <v>2195</v>
      </c>
      <c r="D1405" s="21" t="s">
        <v>2196</v>
      </c>
      <c r="E1405" s="2" t="s">
        <v>2197</v>
      </c>
      <c r="F1405" s="21" t="s">
        <v>3696</v>
      </c>
      <c r="G1405" s="21" t="s">
        <v>1606</v>
      </c>
      <c r="H1405" s="21" t="s">
        <v>3697</v>
      </c>
      <c r="I1405" s="21" t="s">
        <v>5981</v>
      </c>
      <c r="J1405" s="2" t="s">
        <v>3484</v>
      </c>
      <c r="K1405" s="22" t="s">
        <v>1038</v>
      </c>
      <c r="L1405" s="2" t="s">
        <v>1070</v>
      </c>
      <c r="M1405" s="2" t="s">
        <v>1059</v>
      </c>
      <c r="N1405" s="2" t="s">
        <v>1071</v>
      </c>
      <c r="O1405" s="2" t="s">
        <v>1098</v>
      </c>
      <c r="P1405" s="2" t="str">
        <f t="shared" si="42"/>
        <v>A-Onsite</v>
      </c>
      <c r="Q1405" s="2" t="str">
        <f t="shared" si="43"/>
        <v>A-S2_Onsite</v>
      </c>
      <c r="R1405" s="2" t="s">
        <v>3476</v>
      </c>
      <c r="S1405" s="2" t="s">
        <v>1041</v>
      </c>
      <c r="T1405" s="21" t="s">
        <v>3693</v>
      </c>
    </row>
    <row r="1406" spans="1:20" x14ac:dyDescent="0.3">
      <c r="A1406" s="21" t="s">
        <v>2194</v>
      </c>
      <c r="B1406" s="21" t="s">
        <v>1054</v>
      </c>
      <c r="C1406" s="21" t="s">
        <v>2195</v>
      </c>
      <c r="D1406" s="21" t="s">
        <v>2196</v>
      </c>
      <c r="E1406" s="2" t="s">
        <v>2197</v>
      </c>
      <c r="F1406" s="21" t="s">
        <v>3698</v>
      </c>
      <c r="G1406" s="21" t="s">
        <v>1613</v>
      </c>
      <c r="H1406" s="21" t="s">
        <v>3699</v>
      </c>
      <c r="I1406" s="21" t="s">
        <v>5982</v>
      </c>
      <c r="J1406" s="2" t="s">
        <v>3479</v>
      </c>
      <c r="K1406" s="22" t="s">
        <v>1038</v>
      </c>
      <c r="L1406" s="2" t="s">
        <v>1070</v>
      </c>
      <c r="M1406" s="2" t="s">
        <v>1059</v>
      </c>
      <c r="N1406" s="2" t="s">
        <v>1071</v>
      </c>
      <c r="O1406" s="2" t="s">
        <v>1098</v>
      </c>
      <c r="P1406" s="2" t="str">
        <f t="shared" si="42"/>
        <v>A-Onsite</v>
      </c>
      <c r="Q1406" s="2" t="str">
        <f t="shared" si="43"/>
        <v>A-S2_Onsite</v>
      </c>
      <c r="R1406" s="2" t="s">
        <v>3476</v>
      </c>
      <c r="S1406" s="2" t="s">
        <v>1041</v>
      </c>
      <c r="T1406" s="21" t="s">
        <v>3693</v>
      </c>
    </row>
    <row r="1407" spans="1:20" x14ac:dyDescent="0.3">
      <c r="A1407" s="21" t="s">
        <v>2194</v>
      </c>
      <c r="B1407" s="21" t="s">
        <v>1054</v>
      </c>
      <c r="C1407" s="21" t="s">
        <v>2195</v>
      </c>
      <c r="D1407" s="21" t="s">
        <v>2196</v>
      </c>
      <c r="E1407" s="2" t="s">
        <v>2197</v>
      </c>
      <c r="F1407" s="21" t="s">
        <v>3700</v>
      </c>
      <c r="G1407" s="21" t="s">
        <v>1631</v>
      </c>
      <c r="H1407" s="21" t="s">
        <v>3701</v>
      </c>
      <c r="I1407" s="21" t="s">
        <v>5983</v>
      </c>
      <c r="J1407" s="2" t="s">
        <v>3475</v>
      </c>
      <c r="K1407" s="22" t="s">
        <v>1048</v>
      </c>
      <c r="L1407" s="2" t="s">
        <v>1070</v>
      </c>
      <c r="M1407" s="2" t="s">
        <v>1059</v>
      </c>
      <c r="N1407" s="2" t="s">
        <v>1071</v>
      </c>
      <c r="O1407" s="2" t="s">
        <v>1098</v>
      </c>
      <c r="P1407" s="2" t="str">
        <f t="shared" si="42"/>
        <v>A-Onsite</v>
      </c>
      <c r="Q1407" s="2" t="str">
        <f t="shared" si="43"/>
        <v>A-S2_Onsite</v>
      </c>
      <c r="R1407" s="2" t="s">
        <v>3476</v>
      </c>
      <c r="S1407" s="2" t="s">
        <v>1041</v>
      </c>
      <c r="T1407" s="21" t="s">
        <v>3693</v>
      </c>
    </row>
    <row r="1408" spans="1:20" x14ac:dyDescent="0.3">
      <c r="A1408" s="21" t="s">
        <v>2200</v>
      </c>
      <c r="B1408" s="21" t="s">
        <v>1054</v>
      </c>
      <c r="C1408" s="21" t="s">
        <v>2201</v>
      </c>
      <c r="D1408" s="21" t="s">
        <v>2202</v>
      </c>
      <c r="E1408" s="2" t="s">
        <v>2203</v>
      </c>
      <c r="F1408" s="21" t="s">
        <v>3690</v>
      </c>
      <c r="G1408" s="21" t="s">
        <v>1593</v>
      </c>
      <c r="H1408" s="21" t="s">
        <v>3691</v>
      </c>
      <c r="I1408" s="21" t="s">
        <v>5984</v>
      </c>
      <c r="J1408" s="2" t="s">
        <v>3692</v>
      </c>
      <c r="K1408" s="22" t="s">
        <v>1610</v>
      </c>
      <c r="L1408" s="2" t="s">
        <v>1157</v>
      </c>
      <c r="M1408" s="2" t="s">
        <v>1059</v>
      </c>
      <c r="N1408" s="2" t="s">
        <v>1158</v>
      </c>
      <c r="O1408" s="2" t="s">
        <v>1040</v>
      </c>
      <c r="P1408" s="2" t="str">
        <f t="shared" si="42"/>
        <v>P-Onsite</v>
      </c>
      <c r="Q1408" s="2" t="str">
        <f t="shared" si="43"/>
        <v>P-S2_Onsite</v>
      </c>
      <c r="R1408" s="2" t="s">
        <v>3476</v>
      </c>
      <c r="S1408" s="2" t="s">
        <v>1041</v>
      </c>
      <c r="T1408" s="21" t="s">
        <v>3693</v>
      </c>
    </row>
    <row r="1409" spans="1:20" x14ac:dyDescent="0.3">
      <c r="A1409" s="21" t="s">
        <v>2200</v>
      </c>
      <c r="B1409" s="21" t="s">
        <v>1054</v>
      </c>
      <c r="C1409" s="21" t="s">
        <v>2201</v>
      </c>
      <c r="D1409" s="21" t="s">
        <v>2202</v>
      </c>
      <c r="E1409" s="2" t="s">
        <v>2203</v>
      </c>
      <c r="F1409" s="21" t="s">
        <v>3700</v>
      </c>
      <c r="G1409" s="21" t="s">
        <v>1631</v>
      </c>
      <c r="H1409" s="21" t="s">
        <v>3701</v>
      </c>
      <c r="I1409" s="21" t="s">
        <v>5985</v>
      </c>
      <c r="J1409" s="2" t="s">
        <v>3475</v>
      </c>
      <c r="K1409" s="22" t="s">
        <v>1048</v>
      </c>
      <c r="L1409" s="2" t="s">
        <v>1157</v>
      </c>
      <c r="M1409" s="2" t="s">
        <v>1059</v>
      </c>
      <c r="N1409" s="2" t="s">
        <v>1158</v>
      </c>
      <c r="O1409" s="2" t="s">
        <v>1040</v>
      </c>
      <c r="P1409" s="2" t="str">
        <f t="shared" si="42"/>
        <v>P-Onsite</v>
      </c>
      <c r="Q1409" s="2" t="str">
        <f t="shared" si="43"/>
        <v>P-S2_Onsite</v>
      </c>
      <c r="R1409" s="2" t="s">
        <v>3476</v>
      </c>
      <c r="S1409" s="2" t="s">
        <v>1041</v>
      </c>
      <c r="T1409" s="21" t="s">
        <v>3693</v>
      </c>
    </row>
    <row r="1410" spans="1:20" x14ac:dyDescent="0.3">
      <c r="A1410" s="21" t="s">
        <v>2207</v>
      </c>
      <c r="B1410" s="21" t="s">
        <v>1054</v>
      </c>
      <c r="C1410" s="21" t="s">
        <v>2208</v>
      </c>
      <c r="D1410" s="21" t="s">
        <v>2209</v>
      </c>
      <c r="E1410" s="2" t="s">
        <v>2210</v>
      </c>
      <c r="F1410" s="21" t="s">
        <v>3694</v>
      </c>
      <c r="G1410" s="21" t="s">
        <v>1598</v>
      </c>
      <c r="H1410" s="21" t="s">
        <v>3695</v>
      </c>
      <c r="I1410" s="21" t="s">
        <v>5986</v>
      </c>
      <c r="J1410" s="2" t="s">
        <v>3481</v>
      </c>
      <c r="K1410" s="22" t="s">
        <v>1048</v>
      </c>
      <c r="L1410" s="2" t="s">
        <v>1058</v>
      </c>
      <c r="M1410" s="2" t="s">
        <v>1059</v>
      </c>
      <c r="N1410" s="2" t="s">
        <v>1060</v>
      </c>
      <c r="O1410" s="2" t="s">
        <v>1040</v>
      </c>
      <c r="P1410" s="2" t="str">
        <f t="shared" si="42"/>
        <v>P-Onsite</v>
      </c>
      <c r="Q1410" s="2" t="str">
        <f t="shared" si="43"/>
        <v>P-S2_Onsite</v>
      </c>
      <c r="R1410" s="2" t="s">
        <v>3476</v>
      </c>
      <c r="S1410" s="2" t="s">
        <v>1041</v>
      </c>
      <c r="T1410" s="21" t="s">
        <v>3693</v>
      </c>
    </row>
    <row r="1411" spans="1:20" x14ac:dyDescent="0.3">
      <c r="A1411" s="21" t="s">
        <v>2207</v>
      </c>
      <c r="B1411" s="21" t="s">
        <v>1054</v>
      </c>
      <c r="C1411" s="21" t="s">
        <v>2208</v>
      </c>
      <c r="D1411" s="21" t="s">
        <v>2209</v>
      </c>
      <c r="E1411" s="2" t="s">
        <v>2210</v>
      </c>
      <c r="F1411" s="21" t="s">
        <v>3696</v>
      </c>
      <c r="G1411" s="21" t="s">
        <v>1606</v>
      </c>
      <c r="H1411" s="21" t="s">
        <v>3697</v>
      </c>
      <c r="I1411" s="21" t="s">
        <v>5987</v>
      </c>
      <c r="J1411" s="2" t="s">
        <v>3484</v>
      </c>
      <c r="K1411" s="22" t="s">
        <v>1038</v>
      </c>
      <c r="L1411" s="2" t="s">
        <v>1058</v>
      </c>
      <c r="M1411" s="2" t="s">
        <v>1059</v>
      </c>
      <c r="N1411" s="2" t="s">
        <v>1060</v>
      </c>
      <c r="O1411" s="2" t="s">
        <v>1040</v>
      </c>
      <c r="P1411" s="2" t="str">
        <f t="shared" ref="P1411:P1474" si="44">CONCATENATE(LEFT(O1411,1),"-",B1411)</f>
        <v>P-Onsite</v>
      </c>
      <c r="Q1411" s="2" t="str">
        <f t="shared" ref="Q1411:Q1474" si="45">CONCATENATE(LEFT($O1411,1),"-",RIGHT($F1411,9))</f>
        <v>P-S2_Onsite</v>
      </c>
      <c r="R1411" s="2" t="s">
        <v>3476</v>
      </c>
      <c r="S1411" s="2" t="s">
        <v>1041</v>
      </c>
      <c r="T1411" s="21" t="s">
        <v>3693</v>
      </c>
    </row>
    <row r="1412" spans="1:20" x14ac:dyDescent="0.3">
      <c r="A1412" s="21" t="s">
        <v>2207</v>
      </c>
      <c r="B1412" s="21" t="s">
        <v>1054</v>
      </c>
      <c r="C1412" s="21" t="s">
        <v>2208</v>
      </c>
      <c r="D1412" s="21" t="s">
        <v>2209</v>
      </c>
      <c r="E1412" s="2" t="s">
        <v>2210</v>
      </c>
      <c r="F1412" s="21" t="s">
        <v>3698</v>
      </c>
      <c r="G1412" s="21" t="s">
        <v>1613</v>
      </c>
      <c r="H1412" s="21" t="s">
        <v>3699</v>
      </c>
      <c r="I1412" s="21" t="s">
        <v>5988</v>
      </c>
      <c r="J1412" s="2" t="s">
        <v>3479</v>
      </c>
      <c r="K1412" s="22" t="s">
        <v>1038</v>
      </c>
      <c r="L1412" s="2" t="s">
        <v>1058</v>
      </c>
      <c r="M1412" s="2" t="s">
        <v>1059</v>
      </c>
      <c r="N1412" s="2" t="s">
        <v>1060</v>
      </c>
      <c r="O1412" s="2" t="s">
        <v>1040</v>
      </c>
      <c r="P1412" s="2" t="str">
        <f t="shared" si="44"/>
        <v>P-Onsite</v>
      </c>
      <c r="Q1412" s="2" t="str">
        <f t="shared" si="45"/>
        <v>P-S2_Onsite</v>
      </c>
      <c r="R1412" s="2" t="s">
        <v>3476</v>
      </c>
      <c r="S1412" s="2" t="s">
        <v>1041</v>
      </c>
      <c r="T1412" s="21" t="s">
        <v>3693</v>
      </c>
    </row>
    <row r="1413" spans="1:20" x14ac:dyDescent="0.3">
      <c r="A1413" s="21" t="s">
        <v>2207</v>
      </c>
      <c r="B1413" s="21" t="s">
        <v>1054</v>
      </c>
      <c r="C1413" s="21" t="s">
        <v>2208</v>
      </c>
      <c r="D1413" s="21" t="s">
        <v>2209</v>
      </c>
      <c r="E1413" s="2" t="s">
        <v>2210</v>
      </c>
      <c r="F1413" s="21" t="s">
        <v>3700</v>
      </c>
      <c r="G1413" s="21" t="s">
        <v>1631</v>
      </c>
      <c r="H1413" s="21" t="s">
        <v>3701</v>
      </c>
      <c r="I1413" s="21" t="s">
        <v>5989</v>
      </c>
      <c r="J1413" s="2" t="s">
        <v>3475</v>
      </c>
      <c r="K1413" s="22" t="s">
        <v>1048</v>
      </c>
      <c r="L1413" s="2" t="s">
        <v>1058</v>
      </c>
      <c r="M1413" s="2" t="s">
        <v>1059</v>
      </c>
      <c r="N1413" s="2" t="s">
        <v>1060</v>
      </c>
      <c r="O1413" s="2" t="s">
        <v>1040</v>
      </c>
      <c r="P1413" s="2" t="str">
        <f t="shared" si="44"/>
        <v>P-Onsite</v>
      </c>
      <c r="Q1413" s="2" t="str">
        <f t="shared" si="45"/>
        <v>P-S2_Onsite</v>
      </c>
      <c r="R1413" s="2" t="s">
        <v>3476</v>
      </c>
      <c r="S1413" s="2" t="s">
        <v>1041</v>
      </c>
      <c r="T1413" s="21" t="s">
        <v>3693</v>
      </c>
    </row>
    <row r="1414" spans="1:20" x14ac:dyDescent="0.3">
      <c r="A1414" s="21" t="s">
        <v>3942</v>
      </c>
      <c r="B1414" s="21" t="s">
        <v>1054</v>
      </c>
      <c r="C1414" s="21" t="s">
        <v>3943</v>
      </c>
      <c r="D1414" s="21" t="s">
        <v>3944</v>
      </c>
      <c r="E1414" s="2" t="s">
        <v>3945</v>
      </c>
      <c r="F1414" s="21" t="s">
        <v>3690</v>
      </c>
      <c r="G1414" s="21" t="s">
        <v>1593</v>
      </c>
      <c r="H1414" s="21" t="s">
        <v>3691</v>
      </c>
      <c r="I1414" s="21" t="s">
        <v>5990</v>
      </c>
      <c r="J1414" s="2" t="s">
        <v>3692</v>
      </c>
      <c r="K1414" s="22" t="s">
        <v>1610</v>
      </c>
      <c r="L1414" s="2" t="s">
        <v>1096</v>
      </c>
      <c r="M1414" s="2" t="s">
        <v>1059</v>
      </c>
      <c r="N1414" s="2" t="s">
        <v>1097</v>
      </c>
      <c r="O1414" s="2" t="s">
        <v>1040</v>
      </c>
      <c r="P1414" s="2" t="str">
        <f t="shared" si="44"/>
        <v>P-Onsite</v>
      </c>
      <c r="Q1414" s="2" t="str">
        <f t="shared" si="45"/>
        <v>P-S2_Onsite</v>
      </c>
      <c r="R1414" s="2" t="s">
        <v>3476</v>
      </c>
      <c r="S1414" s="2" t="s">
        <v>1041</v>
      </c>
      <c r="T1414" s="21" t="s">
        <v>3693</v>
      </c>
    </row>
    <row r="1415" spans="1:20" x14ac:dyDescent="0.3">
      <c r="A1415" s="21" t="s">
        <v>3942</v>
      </c>
      <c r="B1415" s="21" t="s">
        <v>1054</v>
      </c>
      <c r="C1415" s="21" t="s">
        <v>3943</v>
      </c>
      <c r="D1415" s="21" t="s">
        <v>3944</v>
      </c>
      <c r="E1415" s="2" t="s">
        <v>3945</v>
      </c>
      <c r="F1415" s="21" t="s">
        <v>3694</v>
      </c>
      <c r="G1415" s="21" t="s">
        <v>1598</v>
      </c>
      <c r="H1415" s="21" t="s">
        <v>3695</v>
      </c>
      <c r="I1415" s="21" t="s">
        <v>5991</v>
      </c>
      <c r="J1415" s="2" t="s">
        <v>3481</v>
      </c>
      <c r="K1415" s="22" t="s">
        <v>1048</v>
      </c>
      <c r="L1415" s="2" t="s">
        <v>1096</v>
      </c>
      <c r="M1415" s="2" t="s">
        <v>1059</v>
      </c>
      <c r="N1415" s="2" t="s">
        <v>1097</v>
      </c>
      <c r="O1415" s="2" t="s">
        <v>1040</v>
      </c>
      <c r="P1415" s="2" t="str">
        <f t="shared" si="44"/>
        <v>P-Onsite</v>
      </c>
      <c r="Q1415" s="2" t="str">
        <f t="shared" si="45"/>
        <v>P-S2_Onsite</v>
      </c>
      <c r="R1415" s="2" t="s">
        <v>3476</v>
      </c>
      <c r="S1415" s="2" t="s">
        <v>1041</v>
      </c>
      <c r="T1415" s="21" t="s">
        <v>3693</v>
      </c>
    </row>
    <row r="1416" spans="1:20" x14ac:dyDescent="0.3">
      <c r="A1416" s="21" t="s">
        <v>3942</v>
      </c>
      <c r="B1416" s="21" t="s">
        <v>1054</v>
      </c>
      <c r="C1416" s="21" t="s">
        <v>3943</v>
      </c>
      <c r="D1416" s="21" t="s">
        <v>3944</v>
      </c>
      <c r="E1416" s="2" t="s">
        <v>3945</v>
      </c>
      <c r="F1416" s="21" t="s">
        <v>3696</v>
      </c>
      <c r="G1416" s="21" t="s">
        <v>1606</v>
      </c>
      <c r="H1416" s="21" t="s">
        <v>3697</v>
      </c>
      <c r="I1416" s="21" t="s">
        <v>5992</v>
      </c>
      <c r="J1416" s="2" t="s">
        <v>3484</v>
      </c>
      <c r="K1416" s="22" t="s">
        <v>1038</v>
      </c>
      <c r="L1416" s="2" t="s">
        <v>1096</v>
      </c>
      <c r="M1416" s="2" t="s">
        <v>1059</v>
      </c>
      <c r="N1416" s="2" t="s">
        <v>1097</v>
      </c>
      <c r="O1416" s="2" t="s">
        <v>1040</v>
      </c>
      <c r="P1416" s="2" t="str">
        <f t="shared" si="44"/>
        <v>P-Onsite</v>
      </c>
      <c r="Q1416" s="2" t="str">
        <f t="shared" si="45"/>
        <v>P-S2_Onsite</v>
      </c>
      <c r="R1416" s="2" t="s">
        <v>3476</v>
      </c>
      <c r="S1416" s="2" t="s">
        <v>1041</v>
      </c>
      <c r="T1416" s="21" t="s">
        <v>3693</v>
      </c>
    </row>
    <row r="1417" spans="1:20" x14ac:dyDescent="0.3">
      <c r="A1417" s="21" t="s">
        <v>3942</v>
      </c>
      <c r="B1417" s="21" t="s">
        <v>1054</v>
      </c>
      <c r="C1417" s="21" t="s">
        <v>3943</v>
      </c>
      <c r="D1417" s="21" t="s">
        <v>3944</v>
      </c>
      <c r="E1417" s="2" t="s">
        <v>3945</v>
      </c>
      <c r="F1417" s="21" t="s">
        <v>3698</v>
      </c>
      <c r="G1417" s="21" t="s">
        <v>1613</v>
      </c>
      <c r="H1417" s="21" t="s">
        <v>3699</v>
      </c>
      <c r="I1417" s="21" t="s">
        <v>5993</v>
      </c>
      <c r="J1417" s="2" t="s">
        <v>3479</v>
      </c>
      <c r="K1417" s="22" t="s">
        <v>1038</v>
      </c>
      <c r="L1417" s="2" t="s">
        <v>1096</v>
      </c>
      <c r="M1417" s="2" t="s">
        <v>1059</v>
      </c>
      <c r="N1417" s="2" t="s">
        <v>1097</v>
      </c>
      <c r="O1417" s="2" t="s">
        <v>1040</v>
      </c>
      <c r="P1417" s="2" t="str">
        <f t="shared" si="44"/>
        <v>P-Onsite</v>
      </c>
      <c r="Q1417" s="2" t="str">
        <f t="shared" si="45"/>
        <v>P-S2_Onsite</v>
      </c>
      <c r="R1417" s="2" t="s">
        <v>3476</v>
      </c>
      <c r="S1417" s="2" t="s">
        <v>1041</v>
      </c>
      <c r="T1417" s="21" t="s">
        <v>3693</v>
      </c>
    </row>
    <row r="1418" spans="1:20" x14ac:dyDescent="0.3">
      <c r="A1418" s="21" t="s">
        <v>3942</v>
      </c>
      <c r="B1418" s="21" t="s">
        <v>1054</v>
      </c>
      <c r="C1418" s="21" t="s">
        <v>3943</v>
      </c>
      <c r="D1418" s="21" t="s">
        <v>3944</v>
      </c>
      <c r="E1418" s="2" t="s">
        <v>3945</v>
      </c>
      <c r="F1418" s="21" t="s">
        <v>3700</v>
      </c>
      <c r="G1418" s="21" t="s">
        <v>1631</v>
      </c>
      <c r="H1418" s="21" t="s">
        <v>3701</v>
      </c>
      <c r="I1418" s="21" t="s">
        <v>5994</v>
      </c>
      <c r="J1418" s="2" t="s">
        <v>3475</v>
      </c>
      <c r="K1418" s="22" t="s">
        <v>1048</v>
      </c>
      <c r="L1418" s="2" t="s">
        <v>1096</v>
      </c>
      <c r="M1418" s="2" t="s">
        <v>1059</v>
      </c>
      <c r="N1418" s="2" t="s">
        <v>1097</v>
      </c>
      <c r="O1418" s="2" t="s">
        <v>1040</v>
      </c>
      <c r="P1418" s="2" t="str">
        <f t="shared" si="44"/>
        <v>P-Onsite</v>
      </c>
      <c r="Q1418" s="2" t="str">
        <f t="shared" si="45"/>
        <v>P-S2_Onsite</v>
      </c>
      <c r="R1418" s="2" t="s">
        <v>3476</v>
      </c>
      <c r="S1418" s="2" t="s">
        <v>1041</v>
      </c>
      <c r="T1418" s="21" t="s">
        <v>3693</v>
      </c>
    </row>
    <row r="1419" spans="1:20" x14ac:dyDescent="0.3">
      <c r="A1419" s="21" t="s">
        <v>2212</v>
      </c>
      <c r="B1419" s="21" t="s">
        <v>1054</v>
      </c>
      <c r="C1419" s="21" t="s">
        <v>2213</v>
      </c>
      <c r="D1419" s="21" t="s">
        <v>2214</v>
      </c>
      <c r="E1419" s="2" t="s">
        <v>2215</v>
      </c>
      <c r="F1419" s="21" t="s">
        <v>3690</v>
      </c>
      <c r="G1419" s="21" t="s">
        <v>1593</v>
      </c>
      <c r="H1419" s="21" t="s">
        <v>3691</v>
      </c>
      <c r="I1419" s="21" t="s">
        <v>5995</v>
      </c>
      <c r="J1419" s="2" t="s">
        <v>3692</v>
      </c>
      <c r="K1419" s="22" t="s">
        <v>1610</v>
      </c>
      <c r="L1419" s="2" t="s">
        <v>1300</v>
      </c>
      <c r="M1419" s="2" t="s">
        <v>1059</v>
      </c>
      <c r="N1419" s="2" t="s">
        <v>1301</v>
      </c>
      <c r="O1419" s="2" t="s">
        <v>1040</v>
      </c>
      <c r="P1419" s="2" t="str">
        <f t="shared" si="44"/>
        <v>P-Onsite</v>
      </c>
      <c r="Q1419" s="2" t="str">
        <f t="shared" si="45"/>
        <v>P-S2_Onsite</v>
      </c>
      <c r="R1419" s="2" t="s">
        <v>3476</v>
      </c>
      <c r="S1419" s="2" t="s">
        <v>1041</v>
      </c>
      <c r="T1419" s="21" t="s">
        <v>3693</v>
      </c>
    </row>
    <row r="1420" spans="1:20" x14ac:dyDescent="0.3">
      <c r="A1420" s="21" t="s">
        <v>2212</v>
      </c>
      <c r="B1420" s="21" t="s">
        <v>1054</v>
      </c>
      <c r="C1420" s="21" t="s">
        <v>2213</v>
      </c>
      <c r="D1420" s="21" t="s">
        <v>2214</v>
      </c>
      <c r="E1420" s="2" t="s">
        <v>2215</v>
      </c>
      <c r="F1420" s="21" t="s">
        <v>3694</v>
      </c>
      <c r="G1420" s="21" t="s">
        <v>1598</v>
      </c>
      <c r="H1420" s="21" t="s">
        <v>3695</v>
      </c>
      <c r="I1420" s="21" t="s">
        <v>5996</v>
      </c>
      <c r="J1420" s="2" t="s">
        <v>3481</v>
      </c>
      <c r="K1420" s="22" t="s">
        <v>1048</v>
      </c>
      <c r="L1420" s="2" t="s">
        <v>1300</v>
      </c>
      <c r="M1420" s="2" t="s">
        <v>1059</v>
      </c>
      <c r="N1420" s="2" t="s">
        <v>1301</v>
      </c>
      <c r="O1420" s="2" t="s">
        <v>1040</v>
      </c>
      <c r="P1420" s="2" t="str">
        <f t="shared" si="44"/>
        <v>P-Onsite</v>
      </c>
      <c r="Q1420" s="2" t="str">
        <f t="shared" si="45"/>
        <v>P-S2_Onsite</v>
      </c>
      <c r="R1420" s="2" t="s">
        <v>3476</v>
      </c>
      <c r="S1420" s="2" t="s">
        <v>1041</v>
      </c>
      <c r="T1420" s="21" t="s">
        <v>3693</v>
      </c>
    </row>
    <row r="1421" spans="1:20" x14ac:dyDescent="0.3">
      <c r="A1421" s="21" t="s">
        <v>2212</v>
      </c>
      <c r="B1421" s="21" t="s">
        <v>1054</v>
      </c>
      <c r="C1421" s="21" t="s">
        <v>2213</v>
      </c>
      <c r="D1421" s="21" t="s">
        <v>2214</v>
      </c>
      <c r="E1421" s="2" t="s">
        <v>2215</v>
      </c>
      <c r="F1421" s="21" t="s">
        <v>3696</v>
      </c>
      <c r="G1421" s="21" t="s">
        <v>1606</v>
      </c>
      <c r="H1421" s="21" t="s">
        <v>3697</v>
      </c>
      <c r="I1421" s="21" t="s">
        <v>5997</v>
      </c>
      <c r="J1421" s="2" t="s">
        <v>3484</v>
      </c>
      <c r="K1421" s="22" t="s">
        <v>1038</v>
      </c>
      <c r="L1421" s="2" t="s">
        <v>1300</v>
      </c>
      <c r="M1421" s="2" t="s">
        <v>1059</v>
      </c>
      <c r="N1421" s="2" t="s">
        <v>1301</v>
      </c>
      <c r="O1421" s="2" t="s">
        <v>1040</v>
      </c>
      <c r="P1421" s="2" t="str">
        <f t="shared" si="44"/>
        <v>P-Onsite</v>
      </c>
      <c r="Q1421" s="2" t="str">
        <f t="shared" si="45"/>
        <v>P-S2_Onsite</v>
      </c>
      <c r="R1421" s="2" t="s">
        <v>3476</v>
      </c>
      <c r="S1421" s="2" t="s">
        <v>1041</v>
      </c>
      <c r="T1421" s="21" t="s">
        <v>3693</v>
      </c>
    </row>
    <row r="1422" spans="1:20" x14ac:dyDescent="0.3">
      <c r="A1422" s="21" t="s">
        <v>2212</v>
      </c>
      <c r="B1422" s="21" t="s">
        <v>1054</v>
      </c>
      <c r="C1422" s="21" t="s">
        <v>2213</v>
      </c>
      <c r="D1422" s="21" t="s">
        <v>2214</v>
      </c>
      <c r="E1422" s="2" t="s">
        <v>2215</v>
      </c>
      <c r="F1422" s="21" t="s">
        <v>3700</v>
      </c>
      <c r="G1422" s="21" t="s">
        <v>1631</v>
      </c>
      <c r="H1422" s="21" t="s">
        <v>3701</v>
      </c>
      <c r="I1422" s="21" t="s">
        <v>5998</v>
      </c>
      <c r="J1422" s="2" t="s">
        <v>3475</v>
      </c>
      <c r="K1422" s="22" t="s">
        <v>1048</v>
      </c>
      <c r="L1422" s="2" t="s">
        <v>1300</v>
      </c>
      <c r="M1422" s="2" t="s">
        <v>1059</v>
      </c>
      <c r="N1422" s="2" t="s">
        <v>1301</v>
      </c>
      <c r="O1422" s="2" t="s">
        <v>1040</v>
      </c>
      <c r="P1422" s="2" t="str">
        <f t="shared" si="44"/>
        <v>P-Onsite</v>
      </c>
      <c r="Q1422" s="2" t="str">
        <f t="shared" si="45"/>
        <v>P-S2_Onsite</v>
      </c>
      <c r="R1422" s="2" t="s">
        <v>3476</v>
      </c>
      <c r="S1422" s="2" t="s">
        <v>1041</v>
      </c>
      <c r="T1422" s="21" t="s">
        <v>3693</v>
      </c>
    </row>
    <row r="1423" spans="1:20" x14ac:dyDescent="0.3">
      <c r="A1423" s="21" t="s">
        <v>2217</v>
      </c>
      <c r="B1423" s="21" t="s">
        <v>1054</v>
      </c>
      <c r="C1423" s="21" t="s">
        <v>2218</v>
      </c>
      <c r="D1423" s="21" t="s">
        <v>2219</v>
      </c>
      <c r="E1423" s="2" t="s">
        <v>2220</v>
      </c>
      <c r="F1423" s="21" t="s">
        <v>3694</v>
      </c>
      <c r="G1423" s="21" t="s">
        <v>1598</v>
      </c>
      <c r="H1423" s="21" t="s">
        <v>3695</v>
      </c>
      <c r="I1423" s="21" t="s">
        <v>5999</v>
      </c>
      <c r="J1423" s="2" t="s">
        <v>3481</v>
      </c>
      <c r="K1423" s="22" t="s">
        <v>1048</v>
      </c>
      <c r="L1423" s="2" t="s">
        <v>1314</v>
      </c>
      <c r="M1423" s="2" t="s">
        <v>1059</v>
      </c>
      <c r="N1423" s="2" t="s">
        <v>1315</v>
      </c>
      <c r="O1423" s="2" t="s">
        <v>1040</v>
      </c>
      <c r="P1423" s="2" t="str">
        <f t="shared" si="44"/>
        <v>P-Onsite</v>
      </c>
      <c r="Q1423" s="2" t="str">
        <f t="shared" si="45"/>
        <v>P-S2_Onsite</v>
      </c>
      <c r="R1423" s="2" t="s">
        <v>3476</v>
      </c>
      <c r="S1423" s="2" t="s">
        <v>1041</v>
      </c>
      <c r="T1423" s="21" t="s">
        <v>3693</v>
      </c>
    </row>
    <row r="1424" spans="1:20" x14ac:dyDescent="0.3">
      <c r="A1424" s="21" t="s">
        <v>2217</v>
      </c>
      <c r="B1424" s="21" t="s">
        <v>1054</v>
      </c>
      <c r="C1424" s="21" t="s">
        <v>2218</v>
      </c>
      <c r="D1424" s="21" t="s">
        <v>2219</v>
      </c>
      <c r="E1424" s="2" t="s">
        <v>2220</v>
      </c>
      <c r="F1424" s="21" t="s">
        <v>3696</v>
      </c>
      <c r="G1424" s="21" t="s">
        <v>1606</v>
      </c>
      <c r="H1424" s="21" t="s">
        <v>3697</v>
      </c>
      <c r="I1424" s="21" t="s">
        <v>6000</v>
      </c>
      <c r="J1424" s="2" t="s">
        <v>3484</v>
      </c>
      <c r="K1424" s="22" t="s">
        <v>1038</v>
      </c>
      <c r="L1424" s="2" t="s">
        <v>1314</v>
      </c>
      <c r="M1424" s="2" t="s">
        <v>1059</v>
      </c>
      <c r="N1424" s="2" t="s">
        <v>1315</v>
      </c>
      <c r="O1424" s="2" t="s">
        <v>1040</v>
      </c>
      <c r="P1424" s="2" t="str">
        <f t="shared" si="44"/>
        <v>P-Onsite</v>
      </c>
      <c r="Q1424" s="2" t="str">
        <f t="shared" si="45"/>
        <v>P-S2_Onsite</v>
      </c>
      <c r="R1424" s="2" t="s">
        <v>3476</v>
      </c>
      <c r="S1424" s="2" t="s">
        <v>1041</v>
      </c>
      <c r="T1424" s="21" t="s">
        <v>3693</v>
      </c>
    </row>
    <row r="1425" spans="1:20" x14ac:dyDescent="0.3">
      <c r="A1425" s="21" t="s">
        <v>2217</v>
      </c>
      <c r="B1425" s="21" t="s">
        <v>1054</v>
      </c>
      <c r="C1425" s="21" t="s">
        <v>2218</v>
      </c>
      <c r="D1425" s="21" t="s">
        <v>2219</v>
      </c>
      <c r="E1425" s="2" t="s">
        <v>2220</v>
      </c>
      <c r="F1425" s="21" t="s">
        <v>3700</v>
      </c>
      <c r="G1425" s="21" t="s">
        <v>1631</v>
      </c>
      <c r="H1425" s="21" t="s">
        <v>3701</v>
      </c>
      <c r="I1425" s="21" t="s">
        <v>6001</v>
      </c>
      <c r="J1425" s="2" t="s">
        <v>3475</v>
      </c>
      <c r="K1425" s="22" t="s">
        <v>1048</v>
      </c>
      <c r="L1425" s="2" t="s">
        <v>1314</v>
      </c>
      <c r="M1425" s="2" t="s">
        <v>1059</v>
      </c>
      <c r="N1425" s="2" t="s">
        <v>1315</v>
      </c>
      <c r="O1425" s="2" t="s">
        <v>1040</v>
      </c>
      <c r="P1425" s="2" t="str">
        <f t="shared" si="44"/>
        <v>P-Onsite</v>
      </c>
      <c r="Q1425" s="2" t="str">
        <f t="shared" si="45"/>
        <v>P-S2_Onsite</v>
      </c>
      <c r="R1425" s="2" t="s">
        <v>3476</v>
      </c>
      <c r="S1425" s="2" t="s">
        <v>1041</v>
      </c>
      <c r="T1425" s="21" t="s">
        <v>3693</v>
      </c>
    </row>
    <row r="1426" spans="1:20" x14ac:dyDescent="0.3">
      <c r="A1426" s="21" t="s">
        <v>2223</v>
      </c>
      <c r="B1426" s="21" t="s">
        <v>1054</v>
      </c>
      <c r="C1426" s="21" t="s">
        <v>2224</v>
      </c>
      <c r="D1426" s="21" t="s">
        <v>2225</v>
      </c>
      <c r="E1426" s="2" t="s">
        <v>2226</v>
      </c>
      <c r="F1426" s="21" t="s">
        <v>3690</v>
      </c>
      <c r="G1426" s="21" t="s">
        <v>1593</v>
      </c>
      <c r="H1426" s="21" t="s">
        <v>3691</v>
      </c>
      <c r="I1426" s="21" t="s">
        <v>6002</v>
      </c>
      <c r="J1426" s="2" t="s">
        <v>3692</v>
      </c>
      <c r="K1426" s="22" t="s">
        <v>1610</v>
      </c>
      <c r="L1426" s="2" t="s">
        <v>1164</v>
      </c>
      <c r="M1426" s="2" t="s">
        <v>1059</v>
      </c>
      <c r="N1426" s="2" t="s">
        <v>1165</v>
      </c>
      <c r="O1426" s="2" t="s">
        <v>1040</v>
      </c>
      <c r="P1426" s="2" t="str">
        <f t="shared" si="44"/>
        <v>P-Onsite</v>
      </c>
      <c r="Q1426" s="2" t="str">
        <f t="shared" si="45"/>
        <v>P-S2_Onsite</v>
      </c>
      <c r="R1426" s="2" t="s">
        <v>3476</v>
      </c>
      <c r="S1426" s="2" t="s">
        <v>1041</v>
      </c>
      <c r="T1426" s="21" t="s">
        <v>3693</v>
      </c>
    </row>
    <row r="1427" spans="1:20" x14ac:dyDescent="0.3">
      <c r="A1427" s="21" t="s">
        <v>2223</v>
      </c>
      <c r="B1427" s="21" t="s">
        <v>1054</v>
      </c>
      <c r="C1427" s="21" t="s">
        <v>2224</v>
      </c>
      <c r="D1427" s="21" t="s">
        <v>2225</v>
      </c>
      <c r="E1427" s="2" t="s">
        <v>2226</v>
      </c>
      <c r="F1427" s="21" t="s">
        <v>3696</v>
      </c>
      <c r="G1427" s="21" t="s">
        <v>1606</v>
      </c>
      <c r="H1427" s="21" t="s">
        <v>3697</v>
      </c>
      <c r="I1427" s="21" t="s">
        <v>6003</v>
      </c>
      <c r="J1427" s="2" t="s">
        <v>3484</v>
      </c>
      <c r="K1427" s="22" t="s">
        <v>1038</v>
      </c>
      <c r="L1427" s="2" t="s">
        <v>1164</v>
      </c>
      <c r="M1427" s="2" t="s">
        <v>1059</v>
      </c>
      <c r="N1427" s="2" t="s">
        <v>1165</v>
      </c>
      <c r="O1427" s="2" t="s">
        <v>1040</v>
      </c>
      <c r="P1427" s="2" t="str">
        <f t="shared" si="44"/>
        <v>P-Onsite</v>
      </c>
      <c r="Q1427" s="2" t="str">
        <f t="shared" si="45"/>
        <v>P-S2_Onsite</v>
      </c>
      <c r="R1427" s="2" t="s">
        <v>3476</v>
      </c>
      <c r="S1427" s="2" t="s">
        <v>1041</v>
      </c>
      <c r="T1427" s="21" t="s">
        <v>3693</v>
      </c>
    </row>
    <row r="1428" spans="1:20" x14ac:dyDescent="0.3">
      <c r="A1428" s="21" t="s">
        <v>2223</v>
      </c>
      <c r="B1428" s="21" t="s">
        <v>1054</v>
      </c>
      <c r="C1428" s="21" t="s">
        <v>2224</v>
      </c>
      <c r="D1428" s="21" t="s">
        <v>2225</v>
      </c>
      <c r="E1428" s="2" t="s">
        <v>2226</v>
      </c>
      <c r="F1428" s="21" t="s">
        <v>3700</v>
      </c>
      <c r="G1428" s="21" t="s">
        <v>1631</v>
      </c>
      <c r="H1428" s="21" t="s">
        <v>3701</v>
      </c>
      <c r="I1428" s="21" t="s">
        <v>6004</v>
      </c>
      <c r="J1428" s="2" t="s">
        <v>3475</v>
      </c>
      <c r="K1428" s="22" t="s">
        <v>1048</v>
      </c>
      <c r="L1428" s="2" t="s">
        <v>1164</v>
      </c>
      <c r="M1428" s="2" t="s">
        <v>1059</v>
      </c>
      <c r="N1428" s="2" t="s">
        <v>1165</v>
      </c>
      <c r="O1428" s="2" t="s">
        <v>1040</v>
      </c>
      <c r="P1428" s="2" t="str">
        <f t="shared" si="44"/>
        <v>P-Onsite</v>
      </c>
      <c r="Q1428" s="2" t="str">
        <f t="shared" si="45"/>
        <v>P-S2_Onsite</v>
      </c>
      <c r="R1428" s="2" t="s">
        <v>3476</v>
      </c>
      <c r="S1428" s="2" t="s">
        <v>1041</v>
      </c>
      <c r="T1428" s="21" t="s">
        <v>3693</v>
      </c>
    </row>
    <row r="1429" spans="1:20" x14ac:dyDescent="0.3">
      <c r="A1429" s="21" t="s">
        <v>2229</v>
      </c>
      <c r="B1429" s="21" t="s">
        <v>1054</v>
      </c>
      <c r="C1429" s="21" t="s">
        <v>2230</v>
      </c>
      <c r="D1429" s="21" t="s">
        <v>2231</v>
      </c>
      <c r="E1429" s="2" t="s">
        <v>2232</v>
      </c>
      <c r="F1429" s="21" t="s">
        <v>3690</v>
      </c>
      <c r="G1429" s="21" t="s">
        <v>1593</v>
      </c>
      <c r="H1429" s="21" t="s">
        <v>3691</v>
      </c>
      <c r="I1429" s="21" t="s">
        <v>6005</v>
      </c>
      <c r="J1429" s="2" t="s">
        <v>3692</v>
      </c>
      <c r="K1429" s="22" t="s">
        <v>1610</v>
      </c>
      <c r="L1429" s="2" t="s">
        <v>1348</v>
      </c>
      <c r="M1429" s="2" t="s">
        <v>1059</v>
      </c>
      <c r="N1429" s="2" t="s">
        <v>1349</v>
      </c>
      <c r="O1429" s="2" t="s">
        <v>1040</v>
      </c>
      <c r="P1429" s="2" t="str">
        <f t="shared" si="44"/>
        <v>P-Onsite</v>
      </c>
      <c r="Q1429" s="2" t="str">
        <f t="shared" si="45"/>
        <v>P-S2_Onsite</v>
      </c>
      <c r="R1429" s="2" t="s">
        <v>3476</v>
      </c>
      <c r="S1429" s="2" t="s">
        <v>1041</v>
      </c>
      <c r="T1429" s="21" t="s">
        <v>3693</v>
      </c>
    </row>
    <row r="1430" spans="1:20" x14ac:dyDescent="0.3">
      <c r="A1430" s="21" t="s">
        <v>2229</v>
      </c>
      <c r="B1430" s="21" t="s">
        <v>1054</v>
      </c>
      <c r="C1430" s="21" t="s">
        <v>2230</v>
      </c>
      <c r="D1430" s="21" t="s">
        <v>2231</v>
      </c>
      <c r="E1430" s="2" t="s">
        <v>2232</v>
      </c>
      <c r="F1430" s="21" t="s">
        <v>3694</v>
      </c>
      <c r="G1430" s="21" t="s">
        <v>1598</v>
      </c>
      <c r="H1430" s="21" t="s">
        <v>3695</v>
      </c>
      <c r="I1430" s="21" t="s">
        <v>6006</v>
      </c>
      <c r="J1430" s="2" t="s">
        <v>3481</v>
      </c>
      <c r="K1430" s="22" t="s">
        <v>1048</v>
      </c>
      <c r="L1430" s="2" t="s">
        <v>1348</v>
      </c>
      <c r="M1430" s="2" t="s">
        <v>1059</v>
      </c>
      <c r="N1430" s="2" t="s">
        <v>1349</v>
      </c>
      <c r="O1430" s="2" t="s">
        <v>1040</v>
      </c>
      <c r="P1430" s="2" t="str">
        <f t="shared" si="44"/>
        <v>P-Onsite</v>
      </c>
      <c r="Q1430" s="2" t="str">
        <f t="shared" si="45"/>
        <v>P-S2_Onsite</v>
      </c>
      <c r="R1430" s="2" t="s">
        <v>3476</v>
      </c>
      <c r="S1430" s="2" t="s">
        <v>1041</v>
      </c>
      <c r="T1430" s="21" t="s">
        <v>3693</v>
      </c>
    </row>
    <row r="1431" spans="1:20" x14ac:dyDescent="0.3">
      <c r="A1431" s="21" t="s">
        <v>2236</v>
      </c>
      <c r="B1431" s="21" t="s">
        <v>1054</v>
      </c>
      <c r="C1431" s="21" t="s">
        <v>2237</v>
      </c>
      <c r="D1431" s="21" t="s">
        <v>2238</v>
      </c>
      <c r="E1431" s="2" t="s">
        <v>2239</v>
      </c>
      <c r="F1431" s="21" t="s">
        <v>3690</v>
      </c>
      <c r="G1431" s="21" t="s">
        <v>1593</v>
      </c>
      <c r="H1431" s="21" t="s">
        <v>3691</v>
      </c>
      <c r="I1431" s="21" t="s">
        <v>6007</v>
      </c>
      <c r="J1431" s="2" t="s">
        <v>3692</v>
      </c>
      <c r="K1431" s="22" t="s">
        <v>1610</v>
      </c>
      <c r="L1431" s="2" t="s">
        <v>1164</v>
      </c>
      <c r="M1431" s="2" t="s">
        <v>1059</v>
      </c>
      <c r="N1431" s="2" t="s">
        <v>1209</v>
      </c>
      <c r="O1431" s="2" t="s">
        <v>1040</v>
      </c>
      <c r="P1431" s="2" t="str">
        <f t="shared" si="44"/>
        <v>P-Onsite</v>
      </c>
      <c r="Q1431" s="2" t="str">
        <f t="shared" si="45"/>
        <v>P-S2_Onsite</v>
      </c>
      <c r="R1431" s="2" t="s">
        <v>3476</v>
      </c>
      <c r="S1431" s="2" t="s">
        <v>1041</v>
      </c>
      <c r="T1431" s="21" t="s">
        <v>3693</v>
      </c>
    </row>
    <row r="1432" spans="1:20" x14ac:dyDescent="0.3">
      <c r="A1432" s="21" t="s">
        <v>2236</v>
      </c>
      <c r="B1432" s="21" t="s">
        <v>1054</v>
      </c>
      <c r="C1432" s="21" t="s">
        <v>2237</v>
      </c>
      <c r="D1432" s="21" t="s">
        <v>2238</v>
      </c>
      <c r="E1432" s="2" t="s">
        <v>2239</v>
      </c>
      <c r="F1432" s="21" t="s">
        <v>3700</v>
      </c>
      <c r="G1432" s="21" t="s">
        <v>1631</v>
      </c>
      <c r="H1432" s="21" t="s">
        <v>3701</v>
      </c>
      <c r="I1432" s="21" t="s">
        <v>6008</v>
      </c>
      <c r="J1432" s="2" t="s">
        <v>3475</v>
      </c>
      <c r="K1432" s="22" t="s">
        <v>1048</v>
      </c>
      <c r="L1432" s="2" t="s">
        <v>1164</v>
      </c>
      <c r="M1432" s="2" t="s">
        <v>1059</v>
      </c>
      <c r="N1432" s="2" t="s">
        <v>1209</v>
      </c>
      <c r="O1432" s="2" t="s">
        <v>1040</v>
      </c>
      <c r="P1432" s="2" t="str">
        <f t="shared" si="44"/>
        <v>P-Onsite</v>
      </c>
      <c r="Q1432" s="2" t="str">
        <f t="shared" si="45"/>
        <v>P-S2_Onsite</v>
      </c>
      <c r="R1432" s="2" t="s">
        <v>3476</v>
      </c>
      <c r="S1432" s="2" t="s">
        <v>1041</v>
      </c>
      <c r="T1432" s="21" t="s">
        <v>3693</v>
      </c>
    </row>
    <row r="1433" spans="1:20" x14ac:dyDescent="0.3">
      <c r="A1433" s="21" t="s">
        <v>3946</v>
      </c>
      <c r="B1433" s="21" t="s">
        <v>1054</v>
      </c>
      <c r="C1433" s="21" t="s">
        <v>3947</v>
      </c>
      <c r="D1433" s="21" t="s">
        <v>3948</v>
      </c>
      <c r="E1433" s="2" t="s">
        <v>3949</v>
      </c>
      <c r="F1433" s="21" t="s">
        <v>3950</v>
      </c>
      <c r="G1433" s="21" t="s">
        <v>1593</v>
      </c>
      <c r="H1433" s="21" t="s">
        <v>3691</v>
      </c>
      <c r="I1433" s="21" t="s">
        <v>6009</v>
      </c>
      <c r="J1433" s="2" t="s">
        <v>3692</v>
      </c>
      <c r="K1433" s="22" t="s">
        <v>1610</v>
      </c>
      <c r="L1433" s="2" t="s">
        <v>1075</v>
      </c>
      <c r="M1433" s="2" t="s">
        <v>1059</v>
      </c>
      <c r="N1433" s="2" t="s">
        <v>1076</v>
      </c>
      <c r="O1433" s="2" t="s">
        <v>1040</v>
      </c>
      <c r="P1433" s="2" t="str">
        <f t="shared" si="44"/>
        <v>P-Onsite</v>
      </c>
      <c r="Q1433" s="2" t="str">
        <f>CONCATENATE(LEFT($O1433,1),"-",RIGHT($F1433,17))</f>
        <v>P-S2_Onsite_Special</v>
      </c>
      <c r="R1433" s="2" t="s">
        <v>3476</v>
      </c>
      <c r="S1433" s="2" t="s">
        <v>1041</v>
      </c>
      <c r="T1433" s="21" t="s">
        <v>3693</v>
      </c>
    </row>
    <row r="1434" spans="1:20" x14ac:dyDescent="0.3">
      <c r="A1434" s="21" t="s">
        <v>3946</v>
      </c>
      <c r="B1434" s="21" t="s">
        <v>1054</v>
      </c>
      <c r="C1434" s="21" t="s">
        <v>3947</v>
      </c>
      <c r="D1434" s="21" t="s">
        <v>3948</v>
      </c>
      <c r="E1434" s="2" t="s">
        <v>3949</v>
      </c>
      <c r="F1434" s="21" t="s">
        <v>3951</v>
      </c>
      <c r="G1434" s="21" t="s">
        <v>1598</v>
      </c>
      <c r="H1434" s="21" t="s">
        <v>3695</v>
      </c>
      <c r="I1434" s="21" t="s">
        <v>6010</v>
      </c>
      <c r="J1434" s="2" t="s">
        <v>3481</v>
      </c>
      <c r="K1434" s="22" t="s">
        <v>1048</v>
      </c>
      <c r="L1434" s="2" t="s">
        <v>1075</v>
      </c>
      <c r="M1434" s="2" t="s">
        <v>1059</v>
      </c>
      <c r="N1434" s="2" t="s">
        <v>1076</v>
      </c>
      <c r="O1434" s="2" t="s">
        <v>1040</v>
      </c>
      <c r="P1434" s="2" t="str">
        <f t="shared" si="44"/>
        <v>P-Onsite</v>
      </c>
      <c r="Q1434" s="2" t="str">
        <f t="shared" ref="Q1434:Q1437" si="46">CONCATENATE(LEFT($O1434,1),"-",RIGHT($F1434,17))</f>
        <v>P-S2_Onsite_Special</v>
      </c>
      <c r="R1434" s="2" t="s">
        <v>3476</v>
      </c>
      <c r="S1434" s="2" t="s">
        <v>1041</v>
      </c>
      <c r="T1434" s="21" t="s">
        <v>3693</v>
      </c>
    </row>
    <row r="1435" spans="1:20" x14ac:dyDescent="0.3">
      <c r="A1435" s="21" t="s">
        <v>3946</v>
      </c>
      <c r="B1435" s="21" t="s">
        <v>1054</v>
      </c>
      <c r="C1435" s="21" t="s">
        <v>3947</v>
      </c>
      <c r="D1435" s="21" t="s">
        <v>3948</v>
      </c>
      <c r="E1435" s="2" t="s">
        <v>3949</v>
      </c>
      <c r="F1435" s="21" t="s">
        <v>3952</v>
      </c>
      <c r="G1435" s="21" t="s">
        <v>1606</v>
      </c>
      <c r="H1435" s="21" t="s">
        <v>3697</v>
      </c>
      <c r="I1435" s="21" t="s">
        <v>6011</v>
      </c>
      <c r="J1435" s="2" t="s">
        <v>3484</v>
      </c>
      <c r="K1435" s="22" t="s">
        <v>1038</v>
      </c>
      <c r="L1435" s="2" t="s">
        <v>1075</v>
      </c>
      <c r="M1435" s="2" t="s">
        <v>1059</v>
      </c>
      <c r="N1435" s="2" t="s">
        <v>1076</v>
      </c>
      <c r="O1435" s="2" t="s">
        <v>1040</v>
      </c>
      <c r="P1435" s="2" t="str">
        <f t="shared" si="44"/>
        <v>P-Onsite</v>
      </c>
      <c r="Q1435" s="2" t="str">
        <f t="shared" si="46"/>
        <v>P-S2_Onsite_Special</v>
      </c>
      <c r="R1435" s="2" t="s">
        <v>3476</v>
      </c>
      <c r="S1435" s="2" t="s">
        <v>1041</v>
      </c>
      <c r="T1435" s="21" t="s">
        <v>3693</v>
      </c>
    </row>
    <row r="1436" spans="1:20" x14ac:dyDescent="0.3">
      <c r="A1436" s="21" t="s">
        <v>3946</v>
      </c>
      <c r="B1436" s="21" t="s">
        <v>1054</v>
      </c>
      <c r="C1436" s="21" t="s">
        <v>3947</v>
      </c>
      <c r="D1436" s="21" t="s">
        <v>3948</v>
      </c>
      <c r="E1436" s="2" t="s">
        <v>3949</v>
      </c>
      <c r="F1436" s="21" t="s">
        <v>3953</v>
      </c>
      <c r="G1436" s="21" t="s">
        <v>1613</v>
      </c>
      <c r="H1436" s="21" t="s">
        <v>3699</v>
      </c>
      <c r="I1436" s="21" t="s">
        <v>6012</v>
      </c>
      <c r="J1436" s="2" t="s">
        <v>3479</v>
      </c>
      <c r="K1436" s="22" t="s">
        <v>1038</v>
      </c>
      <c r="L1436" s="2" t="s">
        <v>1075</v>
      </c>
      <c r="M1436" s="2" t="s">
        <v>1059</v>
      </c>
      <c r="N1436" s="2" t="s">
        <v>1076</v>
      </c>
      <c r="O1436" s="2" t="s">
        <v>1040</v>
      </c>
      <c r="P1436" s="2" t="str">
        <f t="shared" si="44"/>
        <v>P-Onsite</v>
      </c>
      <c r="Q1436" s="2" t="str">
        <f t="shared" si="46"/>
        <v>P-S2_Onsite_Special</v>
      </c>
      <c r="R1436" s="2" t="s">
        <v>3476</v>
      </c>
      <c r="S1436" s="2" t="s">
        <v>1041</v>
      </c>
      <c r="T1436" s="21" t="s">
        <v>3693</v>
      </c>
    </row>
    <row r="1437" spans="1:20" x14ac:dyDescent="0.3">
      <c r="A1437" s="21" t="s">
        <v>3946</v>
      </c>
      <c r="B1437" s="21" t="s">
        <v>1054</v>
      </c>
      <c r="C1437" s="21" t="s">
        <v>3947</v>
      </c>
      <c r="D1437" s="21" t="s">
        <v>3948</v>
      </c>
      <c r="E1437" s="2" t="s">
        <v>3949</v>
      </c>
      <c r="F1437" s="21" t="s">
        <v>3954</v>
      </c>
      <c r="G1437" s="21" t="s">
        <v>1631</v>
      </c>
      <c r="H1437" s="21" t="s">
        <v>3701</v>
      </c>
      <c r="I1437" s="21" t="s">
        <v>6013</v>
      </c>
      <c r="J1437" s="2" t="s">
        <v>3475</v>
      </c>
      <c r="K1437" s="22" t="s">
        <v>1048</v>
      </c>
      <c r="L1437" s="2" t="s">
        <v>1075</v>
      </c>
      <c r="M1437" s="2" t="s">
        <v>1059</v>
      </c>
      <c r="N1437" s="2" t="s">
        <v>1076</v>
      </c>
      <c r="O1437" s="2" t="s">
        <v>1040</v>
      </c>
      <c r="P1437" s="2" t="str">
        <f t="shared" si="44"/>
        <v>P-Onsite</v>
      </c>
      <c r="Q1437" s="2" t="str">
        <f t="shared" si="46"/>
        <v>P-S2_Onsite_Special</v>
      </c>
      <c r="R1437" s="2" t="s">
        <v>3476</v>
      </c>
      <c r="S1437" s="2" t="s">
        <v>1041</v>
      </c>
      <c r="T1437" s="21" t="s">
        <v>3693</v>
      </c>
    </row>
    <row r="1438" spans="1:20" x14ac:dyDescent="0.3">
      <c r="A1438" s="21" t="s">
        <v>2243</v>
      </c>
      <c r="B1438" s="21" t="s">
        <v>1054</v>
      </c>
      <c r="C1438" s="21" t="s">
        <v>2244</v>
      </c>
      <c r="D1438" s="21" t="s">
        <v>2245</v>
      </c>
      <c r="E1438" s="2" t="s">
        <v>2246</v>
      </c>
      <c r="F1438" s="21" t="s">
        <v>3690</v>
      </c>
      <c r="G1438" s="21" t="s">
        <v>1593</v>
      </c>
      <c r="H1438" s="21" t="s">
        <v>3691</v>
      </c>
      <c r="I1438" s="21" t="s">
        <v>6014</v>
      </c>
      <c r="J1438" s="2" t="s">
        <v>3692</v>
      </c>
      <c r="K1438" s="22" t="s">
        <v>1610</v>
      </c>
      <c r="L1438" s="2" t="s">
        <v>1164</v>
      </c>
      <c r="M1438" s="2" t="s">
        <v>1059</v>
      </c>
      <c r="N1438" s="2" t="s">
        <v>1165</v>
      </c>
      <c r="O1438" s="2" t="s">
        <v>1040</v>
      </c>
      <c r="P1438" s="2" t="str">
        <f t="shared" si="44"/>
        <v>P-Onsite</v>
      </c>
      <c r="Q1438" s="2" t="str">
        <f t="shared" si="45"/>
        <v>P-S2_Onsite</v>
      </c>
      <c r="R1438" s="2" t="s">
        <v>3476</v>
      </c>
      <c r="S1438" s="2" t="s">
        <v>1041</v>
      </c>
      <c r="T1438" s="21" t="s">
        <v>3693</v>
      </c>
    </row>
    <row r="1439" spans="1:20" x14ac:dyDescent="0.3">
      <c r="A1439" s="21" t="s">
        <v>2243</v>
      </c>
      <c r="B1439" s="21" t="s">
        <v>1054</v>
      </c>
      <c r="C1439" s="21" t="s">
        <v>2244</v>
      </c>
      <c r="D1439" s="21" t="s">
        <v>2245</v>
      </c>
      <c r="E1439" s="2" t="s">
        <v>2246</v>
      </c>
      <c r="F1439" s="21" t="s">
        <v>3694</v>
      </c>
      <c r="G1439" s="21" t="s">
        <v>1598</v>
      </c>
      <c r="H1439" s="21" t="s">
        <v>3695</v>
      </c>
      <c r="I1439" s="21" t="s">
        <v>6015</v>
      </c>
      <c r="J1439" s="2" t="s">
        <v>3481</v>
      </c>
      <c r="K1439" s="22" t="s">
        <v>1048</v>
      </c>
      <c r="L1439" s="2" t="s">
        <v>1164</v>
      </c>
      <c r="M1439" s="2" t="s">
        <v>1059</v>
      </c>
      <c r="N1439" s="2" t="s">
        <v>1165</v>
      </c>
      <c r="O1439" s="2" t="s">
        <v>1040</v>
      </c>
      <c r="P1439" s="2" t="str">
        <f t="shared" si="44"/>
        <v>P-Onsite</v>
      </c>
      <c r="Q1439" s="2" t="str">
        <f t="shared" si="45"/>
        <v>P-S2_Onsite</v>
      </c>
      <c r="R1439" s="2" t="s">
        <v>3476</v>
      </c>
      <c r="S1439" s="2" t="s">
        <v>1041</v>
      </c>
      <c r="T1439" s="21" t="s">
        <v>3693</v>
      </c>
    </row>
    <row r="1440" spans="1:20" x14ac:dyDescent="0.3">
      <c r="A1440" s="21" t="s">
        <v>2243</v>
      </c>
      <c r="B1440" s="21" t="s">
        <v>1054</v>
      </c>
      <c r="C1440" s="21" t="s">
        <v>2244</v>
      </c>
      <c r="D1440" s="21" t="s">
        <v>2245</v>
      </c>
      <c r="E1440" s="2" t="s">
        <v>2246</v>
      </c>
      <c r="F1440" s="21" t="s">
        <v>3696</v>
      </c>
      <c r="G1440" s="21" t="s">
        <v>1606</v>
      </c>
      <c r="H1440" s="21" t="s">
        <v>3697</v>
      </c>
      <c r="I1440" s="21" t="s">
        <v>6016</v>
      </c>
      <c r="J1440" s="2" t="s">
        <v>3484</v>
      </c>
      <c r="K1440" s="22" t="s">
        <v>1038</v>
      </c>
      <c r="L1440" s="2" t="s">
        <v>1164</v>
      </c>
      <c r="M1440" s="2" t="s">
        <v>1059</v>
      </c>
      <c r="N1440" s="2" t="s">
        <v>1165</v>
      </c>
      <c r="O1440" s="2" t="s">
        <v>1040</v>
      </c>
      <c r="P1440" s="2" t="str">
        <f t="shared" si="44"/>
        <v>P-Onsite</v>
      </c>
      <c r="Q1440" s="2" t="str">
        <f t="shared" si="45"/>
        <v>P-S2_Onsite</v>
      </c>
      <c r="R1440" s="2" t="s">
        <v>3476</v>
      </c>
      <c r="S1440" s="2" t="s">
        <v>1041</v>
      </c>
      <c r="T1440" s="21" t="s">
        <v>3693</v>
      </c>
    </row>
    <row r="1441" spans="1:20" x14ac:dyDescent="0.3">
      <c r="A1441" s="21" t="s">
        <v>2243</v>
      </c>
      <c r="B1441" s="21" t="s">
        <v>1054</v>
      </c>
      <c r="C1441" s="21" t="s">
        <v>2244</v>
      </c>
      <c r="D1441" s="21" t="s">
        <v>2245</v>
      </c>
      <c r="E1441" s="2" t="s">
        <v>2246</v>
      </c>
      <c r="F1441" s="21" t="s">
        <v>3698</v>
      </c>
      <c r="G1441" s="21" t="s">
        <v>1613</v>
      </c>
      <c r="H1441" s="21" t="s">
        <v>3699</v>
      </c>
      <c r="I1441" s="21" t="s">
        <v>6017</v>
      </c>
      <c r="J1441" s="2" t="s">
        <v>3479</v>
      </c>
      <c r="K1441" s="22" t="s">
        <v>1038</v>
      </c>
      <c r="L1441" s="2" t="s">
        <v>1164</v>
      </c>
      <c r="M1441" s="2" t="s">
        <v>1059</v>
      </c>
      <c r="N1441" s="2" t="s">
        <v>1165</v>
      </c>
      <c r="O1441" s="2" t="s">
        <v>1040</v>
      </c>
      <c r="P1441" s="2" t="str">
        <f t="shared" si="44"/>
        <v>P-Onsite</v>
      </c>
      <c r="Q1441" s="2" t="str">
        <f t="shared" si="45"/>
        <v>P-S2_Onsite</v>
      </c>
      <c r="R1441" s="2" t="s">
        <v>3476</v>
      </c>
      <c r="S1441" s="2" t="s">
        <v>1041</v>
      </c>
      <c r="T1441" s="21" t="s">
        <v>3693</v>
      </c>
    </row>
    <row r="1442" spans="1:20" x14ac:dyDescent="0.3">
      <c r="A1442" s="21" t="s">
        <v>2248</v>
      </c>
      <c r="B1442" s="21" t="s">
        <v>1054</v>
      </c>
      <c r="C1442" s="21" t="s">
        <v>2249</v>
      </c>
      <c r="D1442" s="21" t="s">
        <v>2250</v>
      </c>
      <c r="E1442" s="2" t="s">
        <v>2251</v>
      </c>
      <c r="F1442" s="21" t="s">
        <v>3690</v>
      </c>
      <c r="G1442" s="21" t="s">
        <v>1593</v>
      </c>
      <c r="H1442" s="21" t="s">
        <v>3691</v>
      </c>
      <c r="I1442" s="21" t="s">
        <v>6018</v>
      </c>
      <c r="J1442" s="2" t="s">
        <v>3692</v>
      </c>
      <c r="K1442" s="22" t="s">
        <v>1610</v>
      </c>
      <c r="L1442" s="2" t="s">
        <v>1157</v>
      </c>
      <c r="M1442" s="2" t="s">
        <v>1059</v>
      </c>
      <c r="N1442" s="2" t="s">
        <v>1158</v>
      </c>
      <c r="O1442" s="2" t="s">
        <v>1040</v>
      </c>
      <c r="P1442" s="2" t="str">
        <f t="shared" si="44"/>
        <v>P-Onsite</v>
      </c>
      <c r="Q1442" s="2" t="str">
        <f t="shared" si="45"/>
        <v>P-S2_Onsite</v>
      </c>
      <c r="R1442" s="2" t="s">
        <v>3476</v>
      </c>
      <c r="S1442" s="2" t="s">
        <v>1041</v>
      </c>
      <c r="T1442" s="21" t="s">
        <v>3693</v>
      </c>
    </row>
    <row r="1443" spans="1:20" x14ac:dyDescent="0.3">
      <c r="A1443" s="21" t="s">
        <v>3955</v>
      </c>
      <c r="B1443" s="21" t="s">
        <v>1054</v>
      </c>
      <c r="C1443" s="21" t="s">
        <v>3956</v>
      </c>
      <c r="D1443" s="21" t="s">
        <v>3957</v>
      </c>
      <c r="E1443" s="2" t="s">
        <v>3958</v>
      </c>
      <c r="F1443" s="21" t="s">
        <v>3690</v>
      </c>
      <c r="G1443" s="21" t="s">
        <v>1593</v>
      </c>
      <c r="H1443" s="21" t="s">
        <v>3691</v>
      </c>
      <c r="I1443" s="21" t="s">
        <v>6019</v>
      </c>
      <c r="J1443" s="2" t="s">
        <v>3692</v>
      </c>
      <c r="K1443" s="22" t="s">
        <v>1610</v>
      </c>
      <c r="L1443" s="2" t="s">
        <v>1150</v>
      </c>
      <c r="M1443" s="2" t="s">
        <v>1059</v>
      </c>
      <c r="N1443" s="2" t="s">
        <v>1151</v>
      </c>
      <c r="O1443" s="2" t="s">
        <v>1098</v>
      </c>
      <c r="P1443" s="2" t="str">
        <f t="shared" si="44"/>
        <v>A-Onsite</v>
      </c>
      <c r="Q1443" s="2" t="str">
        <f t="shared" si="45"/>
        <v>A-S2_Onsite</v>
      </c>
      <c r="R1443" s="2" t="s">
        <v>3476</v>
      </c>
      <c r="S1443" s="2" t="s">
        <v>1041</v>
      </c>
      <c r="T1443" s="21" t="s">
        <v>3693</v>
      </c>
    </row>
    <row r="1444" spans="1:20" x14ac:dyDescent="0.3">
      <c r="A1444" s="21" t="s">
        <v>3955</v>
      </c>
      <c r="B1444" s="21" t="s">
        <v>1054</v>
      </c>
      <c r="C1444" s="21" t="s">
        <v>3956</v>
      </c>
      <c r="D1444" s="21" t="s">
        <v>3957</v>
      </c>
      <c r="E1444" s="2" t="s">
        <v>3958</v>
      </c>
      <c r="F1444" s="21" t="s">
        <v>3694</v>
      </c>
      <c r="G1444" s="21" t="s">
        <v>1598</v>
      </c>
      <c r="H1444" s="21" t="s">
        <v>3695</v>
      </c>
      <c r="I1444" s="21" t="s">
        <v>6020</v>
      </c>
      <c r="J1444" s="2" t="s">
        <v>3481</v>
      </c>
      <c r="K1444" s="22" t="s">
        <v>1048</v>
      </c>
      <c r="L1444" s="2" t="s">
        <v>1150</v>
      </c>
      <c r="M1444" s="2" t="s">
        <v>1059</v>
      </c>
      <c r="N1444" s="2" t="s">
        <v>1151</v>
      </c>
      <c r="O1444" s="2" t="s">
        <v>1098</v>
      </c>
      <c r="P1444" s="2" t="str">
        <f t="shared" si="44"/>
        <v>A-Onsite</v>
      </c>
      <c r="Q1444" s="2" t="str">
        <f t="shared" si="45"/>
        <v>A-S2_Onsite</v>
      </c>
      <c r="R1444" s="2" t="s">
        <v>3476</v>
      </c>
      <c r="S1444" s="2" t="s">
        <v>1041</v>
      </c>
      <c r="T1444" s="21" t="s">
        <v>3693</v>
      </c>
    </row>
    <row r="1445" spans="1:20" x14ac:dyDescent="0.3">
      <c r="A1445" s="21" t="s">
        <v>3955</v>
      </c>
      <c r="B1445" s="21" t="s">
        <v>1054</v>
      </c>
      <c r="C1445" s="21" t="s">
        <v>3956</v>
      </c>
      <c r="D1445" s="21" t="s">
        <v>3957</v>
      </c>
      <c r="E1445" s="2" t="s">
        <v>3958</v>
      </c>
      <c r="F1445" s="21" t="s">
        <v>3696</v>
      </c>
      <c r="G1445" s="21" t="s">
        <v>1606</v>
      </c>
      <c r="H1445" s="21" t="s">
        <v>3697</v>
      </c>
      <c r="I1445" s="21" t="s">
        <v>6021</v>
      </c>
      <c r="J1445" s="2" t="s">
        <v>3484</v>
      </c>
      <c r="K1445" s="22" t="s">
        <v>1038</v>
      </c>
      <c r="L1445" s="2" t="s">
        <v>1150</v>
      </c>
      <c r="M1445" s="2" t="s">
        <v>1059</v>
      </c>
      <c r="N1445" s="2" t="s">
        <v>1151</v>
      </c>
      <c r="O1445" s="2" t="s">
        <v>1098</v>
      </c>
      <c r="P1445" s="2" t="str">
        <f t="shared" si="44"/>
        <v>A-Onsite</v>
      </c>
      <c r="Q1445" s="2" t="str">
        <f t="shared" si="45"/>
        <v>A-S2_Onsite</v>
      </c>
      <c r="R1445" s="2" t="s">
        <v>3476</v>
      </c>
      <c r="S1445" s="2" t="s">
        <v>1041</v>
      </c>
      <c r="T1445" s="21" t="s">
        <v>3693</v>
      </c>
    </row>
    <row r="1446" spans="1:20" x14ac:dyDescent="0.3">
      <c r="A1446" s="21" t="s">
        <v>3955</v>
      </c>
      <c r="B1446" s="21" t="s">
        <v>1054</v>
      </c>
      <c r="C1446" s="21" t="s">
        <v>3956</v>
      </c>
      <c r="D1446" s="21" t="s">
        <v>3957</v>
      </c>
      <c r="E1446" s="2" t="s">
        <v>3958</v>
      </c>
      <c r="F1446" s="21" t="s">
        <v>3698</v>
      </c>
      <c r="G1446" s="21" t="s">
        <v>1613</v>
      </c>
      <c r="H1446" s="21" t="s">
        <v>3699</v>
      </c>
      <c r="I1446" s="21" t="s">
        <v>6022</v>
      </c>
      <c r="J1446" s="2" t="s">
        <v>3479</v>
      </c>
      <c r="K1446" s="22" t="s">
        <v>1038</v>
      </c>
      <c r="L1446" s="2" t="s">
        <v>1150</v>
      </c>
      <c r="M1446" s="2" t="s">
        <v>1059</v>
      </c>
      <c r="N1446" s="2" t="s">
        <v>1151</v>
      </c>
      <c r="O1446" s="2" t="s">
        <v>1098</v>
      </c>
      <c r="P1446" s="2" t="str">
        <f t="shared" si="44"/>
        <v>A-Onsite</v>
      </c>
      <c r="Q1446" s="2" t="str">
        <f t="shared" si="45"/>
        <v>A-S2_Onsite</v>
      </c>
      <c r="R1446" s="2" t="s">
        <v>3476</v>
      </c>
      <c r="S1446" s="2" t="s">
        <v>1041</v>
      </c>
      <c r="T1446" s="21" t="s">
        <v>3693</v>
      </c>
    </row>
    <row r="1447" spans="1:20" x14ac:dyDescent="0.3">
      <c r="A1447" s="21" t="s">
        <v>3955</v>
      </c>
      <c r="B1447" s="21" t="s">
        <v>1054</v>
      </c>
      <c r="C1447" s="21" t="s">
        <v>3956</v>
      </c>
      <c r="D1447" s="21" t="s">
        <v>3957</v>
      </c>
      <c r="E1447" s="2" t="s">
        <v>3958</v>
      </c>
      <c r="F1447" s="21" t="s">
        <v>3700</v>
      </c>
      <c r="G1447" s="21" t="s">
        <v>1631</v>
      </c>
      <c r="H1447" s="21" t="s">
        <v>3701</v>
      </c>
      <c r="I1447" s="21" t="s">
        <v>6023</v>
      </c>
      <c r="J1447" s="2" t="s">
        <v>3475</v>
      </c>
      <c r="K1447" s="22" t="s">
        <v>1048</v>
      </c>
      <c r="L1447" s="2" t="s">
        <v>1150</v>
      </c>
      <c r="M1447" s="2" t="s">
        <v>1059</v>
      </c>
      <c r="N1447" s="2" t="s">
        <v>1151</v>
      </c>
      <c r="O1447" s="2" t="s">
        <v>1098</v>
      </c>
      <c r="P1447" s="2" t="str">
        <f t="shared" si="44"/>
        <v>A-Onsite</v>
      </c>
      <c r="Q1447" s="2" t="str">
        <f t="shared" si="45"/>
        <v>A-S2_Onsite</v>
      </c>
      <c r="R1447" s="2" t="s">
        <v>3476</v>
      </c>
      <c r="S1447" s="2" t="s">
        <v>1041</v>
      </c>
      <c r="T1447" s="21" t="s">
        <v>3693</v>
      </c>
    </row>
    <row r="1448" spans="1:20" x14ac:dyDescent="0.3">
      <c r="A1448" s="21" t="s">
        <v>2256</v>
      </c>
      <c r="B1448" s="21" t="s">
        <v>1054</v>
      </c>
      <c r="C1448" s="21" t="s">
        <v>2257</v>
      </c>
      <c r="D1448" s="21" t="s">
        <v>2258</v>
      </c>
      <c r="E1448" s="2" t="s">
        <v>2259</v>
      </c>
      <c r="F1448" s="21" t="s">
        <v>3690</v>
      </c>
      <c r="G1448" s="21" t="s">
        <v>1593</v>
      </c>
      <c r="H1448" s="21" t="s">
        <v>3691</v>
      </c>
      <c r="I1448" s="21" t="s">
        <v>6024</v>
      </c>
      <c r="J1448" s="2" t="s">
        <v>3692</v>
      </c>
      <c r="K1448" s="22" t="s">
        <v>1610</v>
      </c>
      <c r="L1448" s="2" t="s">
        <v>1164</v>
      </c>
      <c r="M1448" s="2" t="s">
        <v>1059</v>
      </c>
      <c r="N1448" s="2" t="s">
        <v>1165</v>
      </c>
      <c r="O1448" s="2" t="s">
        <v>1040</v>
      </c>
      <c r="P1448" s="2" t="str">
        <f t="shared" si="44"/>
        <v>P-Onsite</v>
      </c>
      <c r="Q1448" s="2" t="str">
        <f t="shared" si="45"/>
        <v>P-S2_Onsite</v>
      </c>
      <c r="R1448" s="2" t="s">
        <v>3476</v>
      </c>
      <c r="S1448" s="2" t="s">
        <v>1041</v>
      </c>
      <c r="T1448" s="21" t="s">
        <v>3693</v>
      </c>
    </row>
    <row r="1449" spans="1:20" x14ac:dyDescent="0.3">
      <c r="A1449" s="21" t="s">
        <v>2256</v>
      </c>
      <c r="B1449" s="21" t="s">
        <v>1054</v>
      </c>
      <c r="C1449" s="21" t="s">
        <v>2257</v>
      </c>
      <c r="D1449" s="21" t="s">
        <v>2258</v>
      </c>
      <c r="E1449" s="2" t="s">
        <v>2259</v>
      </c>
      <c r="F1449" s="21" t="s">
        <v>3694</v>
      </c>
      <c r="G1449" s="21" t="s">
        <v>1598</v>
      </c>
      <c r="H1449" s="21" t="s">
        <v>3695</v>
      </c>
      <c r="I1449" s="21" t="s">
        <v>6025</v>
      </c>
      <c r="J1449" s="2" t="s">
        <v>3481</v>
      </c>
      <c r="K1449" s="22" t="s">
        <v>1048</v>
      </c>
      <c r="L1449" s="2" t="s">
        <v>1164</v>
      </c>
      <c r="M1449" s="2" t="s">
        <v>1059</v>
      </c>
      <c r="N1449" s="2" t="s">
        <v>1165</v>
      </c>
      <c r="O1449" s="2" t="s">
        <v>1040</v>
      </c>
      <c r="P1449" s="2" t="str">
        <f t="shared" si="44"/>
        <v>P-Onsite</v>
      </c>
      <c r="Q1449" s="2" t="str">
        <f t="shared" si="45"/>
        <v>P-S2_Onsite</v>
      </c>
      <c r="R1449" s="2" t="s">
        <v>3476</v>
      </c>
      <c r="S1449" s="2" t="s">
        <v>1041</v>
      </c>
      <c r="T1449" s="21" t="s">
        <v>3693</v>
      </c>
    </row>
    <row r="1450" spans="1:20" x14ac:dyDescent="0.3">
      <c r="A1450" s="21" t="s">
        <v>2256</v>
      </c>
      <c r="B1450" s="21" t="s">
        <v>1054</v>
      </c>
      <c r="C1450" s="21" t="s">
        <v>2257</v>
      </c>
      <c r="D1450" s="21" t="s">
        <v>2258</v>
      </c>
      <c r="E1450" s="2" t="s">
        <v>2259</v>
      </c>
      <c r="F1450" s="21" t="s">
        <v>3696</v>
      </c>
      <c r="G1450" s="21" t="s">
        <v>1606</v>
      </c>
      <c r="H1450" s="21" t="s">
        <v>3697</v>
      </c>
      <c r="I1450" s="21" t="s">
        <v>6026</v>
      </c>
      <c r="J1450" s="2" t="s">
        <v>3484</v>
      </c>
      <c r="K1450" s="22" t="s">
        <v>1038</v>
      </c>
      <c r="L1450" s="2" t="s">
        <v>1164</v>
      </c>
      <c r="M1450" s="2" t="s">
        <v>1059</v>
      </c>
      <c r="N1450" s="2" t="s">
        <v>1165</v>
      </c>
      <c r="O1450" s="2" t="s">
        <v>1040</v>
      </c>
      <c r="P1450" s="2" t="str">
        <f t="shared" si="44"/>
        <v>P-Onsite</v>
      </c>
      <c r="Q1450" s="2" t="str">
        <f t="shared" si="45"/>
        <v>P-S2_Onsite</v>
      </c>
      <c r="R1450" s="2" t="s">
        <v>3476</v>
      </c>
      <c r="S1450" s="2" t="s">
        <v>1041</v>
      </c>
      <c r="T1450" s="21" t="s">
        <v>3693</v>
      </c>
    </row>
    <row r="1451" spans="1:20" x14ac:dyDescent="0.3">
      <c r="A1451" s="21" t="s">
        <v>2256</v>
      </c>
      <c r="B1451" s="21" t="s">
        <v>1054</v>
      </c>
      <c r="C1451" s="21" t="s">
        <v>2257</v>
      </c>
      <c r="D1451" s="21" t="s">
        <v>2258</v>
      </c>
      <c r="E1451" s="2" t="s">
        <v>2259</v>
      </c>
      <c r="F1451" s="21" t="s">
        <v>3700</v>
      </c>
      <c r="G1451" s="21" t="s">
        <v>1631</v>
      </c>
      <c r="H1451" s="21" t="s">
        <v>3701</v>
      </c>
      <c r="I1451" s="21" t="s">
        <v>6027</v>
      </c>
      <c r="J1451" s="2" t="s">
        <v>3475</v>
      </c>
      <c r="K1451" s="22" t="s">
        <v>1048</v>
      </c>
      <c r="L1451" s="2" t="s">
        <v>1164</v>
      </c>
      <c r="M1451" s="2" t="s">
        <v>1059</v>
      </c>
      <c r="N1451" s="2" t="s">
        <v>1165</v>
      </c>
      <c r="O1451" s="2" t="s">
        <v>1040</v>
      </c>
      <c r="P1451" s="2" t="str">
        <f t="shared" si="44"/>
        <v>P-Onsite</v>
      </c>
      <c r="Q1451" s="2" t="str">
        <f t="shared" si="45"/>
        <v>P-S2_Onsite</v>
      </c>
      <c r="R1451" s="2" t="s">
        <v>3476</v>
      </c>
      <c r="S1451" s="2" t="s">
        <v>1041</v>
      </c>
      <c r="T1451" s="21" t="s">
        <v>3693</v>
      </c>
    </row>
    <row r="1452" spans="1:20" x14ac:dyDescent="0.3">
      <c r="A1452" s="21" t="s">
        <v>3959</v>
      </c>
      <c r="B1452" s="21" t="s">
        <v>1054</v>
      </c>
      <c r="C1452" s="21" t="s">
        <v>3960</v>
      </c>
      <c r="D1452" s="21" t="s">
        <v>3961</v>
      </c>
      <c r="E1452" s="2" t="s">
        <v>3962</v>
      </c>
      <c r="F1452" s="21" t="s">
        <v>3694</v>
      </c>
      <c r="G1452" s="21" t="s">
        <v>1598</v>
      </c>
      <c r="H1452" s="21" t="s">
        <v>3695</v>
      </c>
      <c r="I1452" s="21" t="s">
        <v>6028</v>
      </c>
      <c r="J1452" s="2" t="s">
        <v>3481</v>
      </c>
      <c r="K1452" s="22" t="s">
        <v>1048</v>
      </c>
      <c r="L1452" s="2" t="s">
        <v>1348</v>
      </c>
      <c r="M1452" s="2" t="s">
        <v>1059</v>
      </c>
      <c r="N1452" s="2" t="s">
        <v>1349</v>
      </c>
      <c r="O1452" s="2" t="s">
        <v>1098</v>
      </c>
      <c r="P1452" s="2" t="str">
        <f t="shared" si="44"/>
        <v>A-Onsite</v>
      </c>
      <c r="Q1452" s="2" t="str">
        <f t="shared" si="45"/>
        <v>A-S2_Onsite</v>
      </c>
      <c r="R1452" s="2" t="s">
        <v>3476</v>
      </c>
      <c r="S1452" s="2" t="s">
        <v>1041</v>
      </c>
      <c r="T1452" s="21" t="s">
        <v>3693</v>
      </c>
    </row>
    <row r="1453" spans="1:20" x14ac:dyDescent="0.3">
      <c r="A1453" s="21" t="s">
        <v>3959</v>
      </c>
      <c r="B1453" s="21" t="s">
        <v>1054</v>
      </c>
      <c r="C1453" s="21" t="s">
        <v>3960</v>
      </c>
      <c r="D1453" s="21" t="s">
        <v>3961</v>
      </c>
      <c r="E1453" s="2" t="s">
        <v>3962</v>
      </c>
      <c r="F1453" s="21" t="s">
        <v>3698</v>
      </c>
      <c r="G1453" s="21" t="s">
        <v>1613</v>
      </c>
      <c r="H1453" s="21" t="s">
        <v>3699</v>
      </c>
      <c r="I1453" s="21" t="s">
        <v>6029</v>
      </c>
      <c r="J1453" s="2" t="s">
        <v>3479</v>
      </c>
      <c r="K1453" s="22" t="s">
        <v>1038</v>
      </c>
      <c r="L1453" s="2" t="s">
        <v>1348</v>
      </c>
      <c r="M1453" s="2" t="s">
        <v>1059</v>
      </c>
      <c r="N1453" s="2" t="s">
        <v>1349</v>
      </c>
      <c r="O1453" s="2" t="s">
        <v>1098</v>
      </c>
      <c r="P1453" s="2" t="str">
        <f t="shared" si="44"/>
        <v>A-Onsite</v>
      </c>
      <c r="Q1453" s="2" t="str">
        <f t="shared" si="45"/>
        <v>A-S2_Onsite</v>
      </c>
      <c r="R1453" s="2" t="s">
        <v>3476</v>
      </c>
      <c r="S1453" s="2" t="s">
        <v>1041</v>
      </c>
      <c r="T1453" s="21" t="s">
        <v>3693</v>
      </c>
    </row>
    <row r="1454" spans="1:20" x14ac:dyDescent="0.3">
      <c r="A1454" s="21" t="s">
        <v>3959</v>
      </c>
      <c r="B1454" s="21" t="s">
        <v>1054</v>
      </c>
      <c r="C1454" s="21" t="s">
        <v>3960</v>
      </c>
      <c r="D1454" s="21" t="s">
        <v>3961</v>
      </c>
      <c r="E1454" s="2" t="s">
        <v>3962</v>
      </c>
      <c r="F1454" s="21" t="s">
        <v>3700</v>
      </c>
      <c r="G1454" s="21" t="s">
        <v>1631</v>
      </c>
      <c r="H1454" s="21" t="s">
        <v>3701</v>
      </c>
      <c r="I1454" s="21" t="s">
        <v>6030</v>
      </c>
      <c r="J1454" s="2" t="s">
        <v>3475</v>
      </c>
      <c r="K1454" s="22" t="s">
        <v>1048</v>
      </c>
      <c r="L1454" s="2" t="s">
        <v>1348</v>
      </c>
      <c r="M1454" s="2" t="s">
        <v>1059</v>
      </c>
      <c r="N1454" s="2" t="s">
        <v>1349</v>
      </c>
      <c r="O1454" s="2" t="s">
        <v>1098</v>
      </c>
      <c r="P1454" s="2" t="str">
        <f t="shared" si="44"/>
        <v>A-Onsite</v>
      </c>
      <c r="Q1454" s="2" t="str">
        <f t="shared" si="45"/>
        <v>A-S2_Onsite</v>
      </c>
      <c r="R1454" s="2" t="s">
        <v>3476</v>
      </c>
      <c r="S1454" s="2" t="s">
        <v>1041</v>
      </c>
      <c r="T1454" s="21" t="s">
        <v>3693</v>
      </c>
    </row>
    <row r="1455" spans="1:20" x14ac:dyDescent="0.3">
      <c r="A1455" s="21" t="s">
        <v>3963</v>
      </c>
      <c r="B1455" s="21" t="s">
        <v>1054</v>
      </c>
      <c r="C1455" s="21" t="s">
        <v>3964</v>
      </c>
      <c r="D1455" s="21" t="s">
        <v>3965</v>
      </c>
      <c r="E1455" s="2" t="s">
        <v>3966</v>
      </c>
      <c r="F1455" s="21" t="s">
        <v>3690</v>
      </c>
      <c r="G1455" s="21" t="s">
        <v>1593</v>
      </c>
      <c r="H1455" s="21" t="s">
        <v>3691</v>
      </c>
      <c r="I1455" s="21" t="s">
        <v>6031</v>
      </c>
      <c r="J1455" s="2" t="s">
        <v>3692</v>
      </c>
      <c r="K1455" s="22" t="s">
        <v>1610</v>
      </c>
      <c r="L1455" s="2" t="s">
        <v>3489</v>
      </c>
      <c r="M1455" s="2" t="s">
        <v>3489</v>
      </c>
      <c r="N1455" s="2" t="s">
        <v>3489</v>
      </c>
      <c r="O1455" s="2" t="s">
        <v>1098</v>
      </c>
      <c r="P1455" s="2" t="str">
        <f t="shared" si="44"/>
        <v>A-Onsite</v>
      </c>
      <c r="Q1455" s="2" t="str">
        <f t="shared" si="45"/>
        <v>A-S2_Onsite</v>
      </c>
      <c r="R1455" s="2" t="s">
        <v>3476</v>
      </c>
      <c r="S1455" s="2" t="s">
        <v>1041</v>
      </c>
      <c r="T1455" s="21" t="s">
        <v>3693</v>
      </c>
    </row>
    <row r="1456" spans="1:20" x14ac:dyDescent="0.3">
      <c r="A1456" s="21" t="s">
        <v>3963</v>
      </c>
      <c r="B1456" s="21" t="s">
        <v>1054</v>
      </c>
      <c r="C1456" s="21" t="s">
        <v>3964</v>
      </c>
      <c r="D1456" s="21" t="s">
        <v>3965</v>
      </c>
      <c r="E1456" s="2" t="s">
        <v>3966</v>
      </c>
      <c r="F1456" s="21" t="s">
        <v>3694</v>
      </c>
      <c r="G1456" s="21" t="s">
        <v>1598</v>
      </c>
      <c r="H1456" s="21" t="s">
        <v>3695</v>
      </c>
      <c r="I1456" s="21" t="s">
        <v>6032</v>
      </c>
      <c r="J1456" s="2" t="s">
        <v>3481</v>
      </c>
      <c r="K1456" s="22" t="s">
        <v>1048</v>
      </c>
      <c r="L1456" s="2" t="s">
        <v>3489</v>
      </c>
      <c r="M1456" s="2" t="s">
        <v>3489</v>
      </c>
      <c r="N1456" s="2" t="s">
        <v>3489</v>
      </c>
      <c r="O1456" s="2" t="s">
        <v>1098</v>
      </c>
      <c r="P1456" s="2" t="str">
        <f t="shared" si="44"/>
        <v>A-Onsite</v>
      </c>
      <c r="Q1456" s="2" t="str">
        <f t="shared" si="45"/>
        <v>A-S2_Onsite</v>
      </c>
      <c r="R1456" s="2" t="s">
        <v>3476</v>
      </c>
      <c r="S1456" s="2" t="s">
        <v>1041</v>
      </c>
      <c r="T1456" s="21" t="s">
        <v>3693</v>
      </c>
    </row>
    <row r="1457" spans="1:20" x14ac:dyDescent="0.3">
      <c r="A1457" s="21" t="s">
        <v>3963</v>
      </c>
      <c r="B1457" s="21" t="s">
        <v>1054</v>
      </c>
      <c r="C1457" s="21" t="s">
        <v>3964</v>
      </c>
      <c r="D1457" s="21" t="s">
        <v>3965</v>
      </c>
      <c r="E1457" s="2" t="s">
        <v>3966</v>
      </c>
      <c r="F1457" s="21" t="s">
        <v>3696</v>
      </c>
      <c r="G1457" s="21" t="s">
        <v>1606</v>
      </c>
      <c r="H1457" s="21" t="s">
        <v>3697</v>
      </c>
      <c r="I1457" s="21" t="s">
        <v>6033</v>
      </c>
      <c r="J1457" s="2" t="s">
        <v>3484</v>
      </c>
      <c r="K1457" s="22" t="s">
        <v>1038</v>
      </c>
      <c r="L1457" s="2" t="s">
        <v>3489</v>
      </c>
      <c r="M1457" s="2" t="s">
        <v>3489</v>
      </c>
      <c r="N1457" s="2" t="s">
        <v>3489</v>
      </c>
      <c r="O1457" s="2" t="s">
        <v>1098</v>
      </c>
      <c r="P1457" s="2" t="str">
        <f t="shared" si="44"/>
        <v>A-Onsite</v>
      </c>
      <c r="Q1457" s="2" t="str">
        <f t="shared" si="45"/>
        <v>A-S2_Onsite</v>
      </c>
      <c r="R1457" s="2" t="s">
        <v>3476</v>
      </c>
      <c r="S1457" s="2" t="s">
        <v>1041</v>
      </c>
      <c r="T1457" s="21" t="s">
        <v>3693</v>
      </c>
    </row>
    <row r="1458" spans="1:20" x14ac:dyDescent="0.3">
      <c r="A1458" s="21" t="s">
        <v>3963</v>
      </c>
      <c r="B1458" s="21" t="s">
        <v>1054</v>
      </c>
      <c r="C1458" s="21" t="s">
        <v>3964</v>
      </c>
      <c r="D1458" s="21" t="s">
        <v>3965</v>
      </c>
      <c r="E1458" s="2" t="s">
        <v>3966</v>
      </c>
      <c r="F1458" s="21" t="s">
        <v>3698</v>
      </c>
      <c r="G1458" s="21" t="s">
        <v>1613</v>
      </c>
      <c r="H1458" s="21" t="s">
        <v>3699</v>
      </c>
      <c r="I1458" s="21" t="s">
        <v>6034</v>
      </c>
      <c r="J1458" s="2" t="s">
        <v>3479</v>
      </c>
      <c r="K1458" s="22" t="s">
        <v>1038</v>
      </c>
      <c r="L1458" s="2" t="s">
        <v>3489</v>
      </c>
      <c r="M1458" s="2" t="s">
        <v>3489</v>
      </c>
      <c r="N1458" s="2" t="s">
        <v>3489</v>
      </c>
      <c r="O1458" s="2" t="s">
        <v>1098</v>
      </c>
      <c r="P1458" s="2" t="str">
        <f t="shared" si="44"/>
        <v>A-Onsite</v>
      </c>
      <c r="Q1458" s="2" t="str">
        <f t="shared" si="45"/>
        <v>A-S2_Onsite</v>
      </c>
      <c r="R1458" s="2" t="s">
        <v>3476</v>
      </c>
      <c r="S1458" s="2" t="s">
        <v>1041</v>
      </c>
      <c r="T1458" s="21" t="s">
        <v>3693</v>
      </c>
    </row>
    <row r="1459" spans="1:20" x14ac:dyDescent="0.3">
      <c r="A1459" s="21" t="s">
        <v>3963</v>
      </c>
      <c r="B1459" s="21" t="s">
        <v>1054</v>
      </c>
      <c r="C1459" s="21" t="s">
        <v>3964</v>
      </c>
      <c r="D1459" s="21" t="s">
        <v>3965</v>
      </c>
      <c r="E1459" s="2" t="s">
        <v>3966</v>
      </c>
      <c r="F1459" s="21" t="s">
        <v>3700</v>
      </c>
      <c r="G1459" s="21" t="s">
        <v>1631</v>
      </c>
      <c r="H1459" s="21" t="s">
        <v>3701</v>
      </c>
      <c r="I1459" s="21" t="s">
        <v>6035</v>
      </c>
      <c r="J1459" s="2" t="s">
        <v>3475</v>
      </c>
      <c r="K1459" s="22" t="s">
        <v>1048</v>
      </c>
      <c r="L1459" s="2" t="s">
        <v>3489</v>
      </c>
      <c r="M1459" s="2" t="s">
        <v>3489</v>
      </c>
      <c r="N1459" s="2" t="s">
        <v>3489</v>
      </c>
      <c r="O1459" s="2" t="s">
        <v>1098</v>
      </c>
      <c r="P1459" s="2" t="str">
        <f t="shared" si="44"/>
        <v>A-Onsite</v>
      </c>
      <c r="Q1459" s="2" t="str">
        <f t="shared" si="45"/>
        <v>A-S2_Onsite</v>
      </c>
      <c r="R1459" s="2" t="s">
        <v>3476</v>
      </c>
      <c r="S1459" s="2" t="s">
        <v>1041</v>
      </c>
      <c r="T1459" s="21" t="s">
        <v>3693</v>
      </c>
    </row>
    <row r="1460" spans="1:20" x14ac:dyDescent="0.3">
      <c r="A1460" s="21" t="s">
        <v>3967</v>
      </c>
      <c r="B1460" s="21" t="s">
        <v>1054</v>
      </c>
      <c r="C1460" s="21" t="s">
        <v>3968</v>
      </c>
      <c r="D1460" s="21" t="s">
        <v>3969</v>
      </c>
      <c r="E1460" s="2" t="s">
        <v>3970</v>
      </c>
      <c r="F1460" s="21" t="s">
        <v>3690</v>
      </c>
      <c r="G1460" s="21" t="s">
        <v>1593</v>
      </c>
      <c r="H1460" s="21" t="s">
        <v>3691</v>
      </c>
      <c r="I1460" s="21" t="s">
        <v>6036</v>
      </c>
      <c r="J1460" s="2" t="s">
        <v>3692</v>
      </c>
      <c r="K1460" s="22" t="s">
        <v>1610</v>
      </c>
      <c r="L1460" s="2" t="s">
        <v>3489</v>
      </c>
      <c r="M1460" s="2" t="s">
        <v>3489</v>
      </c>
      <c r="N1460" s="2" t="s">
        <v>3489</v>
      </c>
      <c r="O1460" s="2" t="s">
        <v>1098</v>
      </c>
      <c r="P1460" s="2" t="str">
        <f t="shared" si="44"/>
        <v>A-Onsite</v>
      </c>
      <c r="Q1460" s="2" t="str">
        <f t="shared" si="45"/>
        <v>A-S2_Onsite</v>
      </c>
      <c r="R1460" s="2" t="s">
        <v>3476</v>
      </c>
      <c r="S1460" s="2" t="s">
        <v>1041</v>
      </c>
      <c r="T1460" s="21" t="s">
        <v>3693</v>
      </c>
    </row>
    <row r="1461" spans="1:20" x14ac:dyDescent="0.3">
      <c r="A1461" s="21" t="s">
        <v>3967</v>
      </c>
      <c r="B1461" s="21" t="s">
        <v>1054</v>
      </c>
      <c r="C1461" s="21" t="s">
        <v>3968</v>
      </c>
      <c r="D1461" s="21" t="s">
        <v>3969</v>
      </c>
      <c r="E1461" s="2" t="s">
        <v>3970</v>
      </c>
      <c r="F1461" s="21" t="s">
        <v>3694</v>
      </c>
      <c r="G1461" s="21" t="s">
        <v>1598</v>
      </c>
      <c r="H1461" s="21" t="s">
        <v>3695</v>
      </c>
      <c r="I1461" s="21" t="s">
        <v>6037</v>
      </c>
      <c r="J1461" s="2" t="s">
        <v>3481</v>
      </c>
      <c r="K1461" s="22" t="s">
        <v>1048</v>
      </c>
      <c r="L1461" s="2" t="s">
        <v>3489</v>
      </c>
      <c r="M1461" s="2" t="s">
        <v>3489</v>
      </c>
      <c r="N1461" s="2" t="s">
        <v>3489</v>
      </c>
      <c r="O1461" s="2" t="s">
        <v>1098</v>
      </c>
      <c r="P1461" s="2" t="str">
        <f t="shared" si="44"/>
        <v>A-Onsite</v>
      </c>
      <c r="Q1461" s="2" t="str">
        <f t="shared" si="45"/>
        <v>A-S2_Onsite</v>
      </c>
      <c r="R1461" s="2" t="s">
        <v>3476</v>
      </c>
      <c r="S1461" s="2" t="s">
        <v>1041</v>
      </c>
      <c r="T1461" s="21" t="s">
        <v>3693</v>
      </c>
    </row>
    <row r="1462" spans="1:20" x14ac:dyDescent="0.3">
      <c r="A1462" s="21" t="s">
        <v>3967</v>
      </c>
      <c r="B1462" s="21" t="s">
        <v>1054</v>
      </c>
      <c r="C1462" s="21" t="s">
        <v>3968</v>
      </c>
      <c r="D1462" s="21" t="s">
        <v>3969</v>
      </c>
      <c r="E1462" s="2" t="s">
        <v>3970</v>
      </c>
      <c r="F1462" s="21" t="s">
        <v>3696</v>
      </c>
      <c r="G1462" s="21" t="s">
        <v>1606</v>
      </c>
      <c r="H1462" s="21" t="s">
        <v>3697</v>
      </c>
      <c r="I1462" s="21" t="s">
        <v>6038</v>
      </c>
      <c r="J1462" s="2" t="s">
        <v>3484</v>
      </c>
      <c r="K1462" s="22" t="s">
        <v>1038</v>
      </c>
      <c r="L1462" s="2" t="s">
        <v>3489</v>
      </c>
      <c r="M1462" s="2" t="s">
        <v>3489</v>
      </c>
      <c r="N1462" s="2" t="s">
        <v>3489</v>
      </c>
      <c r="O1462" s="2" t="s">
        <v>1098</v>
      </c>
      <c r="P1462" s="2" t="str">
        <f t="shared" si="44"/>
        <v>A-Onsite</v>
      </c>
      <c r="Q1462" s="2" t="str">
        <f t="shared" si="45"/>
        <v>A-S2_Onsite</v>
      </c>
      <c r="R1462" s="2" t="s">
        <v>3476</v>
      </c>
      <c r="S1462" s="2" t="s">
        <v>1041</v>
      </c>
      <c r="T1462" s="21" t="s">
        <v>3693</v>
      </c>
    </row>
    <row r="1463" spans="1:20" x14ac:dyDescent="0.3">
      <c r="A1463" s="21" t="s">
        <v>3967</v>
      </c>
      <c r="B1463" s="21" t="s">
        <v>1054</v>
      </c>
      <c r="C1463" s="21" t="s">
        <v>3968</v>
      </c>
      <c r="D1463" s="21" t="s">
        <v>3969</v>
      </c>
      <c r="E1463" s="2" t="s">
        <v>3970</v>
      </c>
      <c r="F1463" s="21" t="s">
        <v>3698</v>
      </c>
      <c r="G1463" s="21" t="s">
        <v>1613</v>
      </c>
      <c r="H1463" s="21" t="s">
        <v>3699</v>
      </c>
      <c r="I1463" s="21" t="s">
        <v>6039</v>
      </c>
      <c r="J1463" s="2" t="s">
        <v>3479</v>
      </c>
      <c r="K1463" s="22" t="s">
        <v>1038</v>
      </c>
      <c r="L1463" s="2" t="s">
        <v>3489</v>
      </c>
      <c r="M1463" s="2" t="s">
        <v>3489</v>
      </c>
      <c r="N1463" s="2" t="s">
        <v>3489</v>
      </c>
      <c r="O1463" s="2" t="s">
        <v>1098</v>
      </c>
      <c r="P1463" s="2" t="str">
        <f t="shared" si="44"/>
        <v>A-Onsite</v>
      </c>
      <c r="Q1463" s="2" t="str">
        <f t="shared" si="45"/>
        <v>A-S2_Onsite</v>
      </c>
      <c r="R1463" s="2" t="s">
        <v>3476</v>
      </c>
      <c r="S1463" s="2" t="s">
        <v>1041</v>
      </c>
      <c r="T1463" s="21" t="s">
        <v>3693</v>
      </c>
    </row>
    <row r="1464" spans="1:20" x14ac:dyDescent="0.3">
      <c r="A1464" s="21" t="s">
        <v>3967</v>
      </c>
      <c r="B1464" s="21" t="s">
        <v>1054</v>
      </c>
      <c r="C1464" s="21" t="s">
        <v>3968</v>
      </c>
      <c r="D1464" s="21" t="s">
        <v>3969</v>
      </c>
      <c r="E1464" s="2" t="s">
        <v>3970</v>
      </c>
      <c r="F1464" s="21" t="s">
        <v>3700</v>
      </c>
      <c r="G1464" s="21" t="s">
        <v>1631</v>
      </c>
      <c r="H1464" s="21" t="s">
        <v>3701</v>
      </c>
      <c r="I1464" s="21" t="s">
        <v>6040</v>
      </c>
      <c r="J1464" s="2" t="s">
        <v>3475</v>
      </c>
      <c r="K1464" s="22" t="s">
        <v>1048</v>
      </c>
      <c r="L1464" s="2" t="s">
        <v>3489</v>
      </c>
      <c r="M1464" s="2" t="s">
        <v>3489</v>
      </c>
      <c r="N1464" s="2" t="s">
        <v>3489</v>
      </c>
      <c r="O1464" s="2" t="s">
        <v>1098</v>
      </c>
      <c r="P1464" s="2" t="str">
        <f t="shared" si="44"/>
        <v>A-Onsite</v>
      </c>
      <c r="Q1464" s="2" t="str">
        <f t="shared" si="45"/>
        <v>A-S2_Onsite</v>
      </c>
      <c r="R1464" s="2" t="s">
        <v>3476</v>
      </c>
      <c r="S1464" s="2" t="s">
        <v>1041</v>
      </c>
      <c r="T1464" s="21" t="s">
        <v>3693</v>
      </c>
    </row>
    <row r="1465" spans="1:20" x14ac:dyDescent="0.3">
      <c r="A1465" s="21" t="s">
        <v>2261</v>
      </c>
      <c r="B1465" s="21" t="s">
        <v>1054</v>
      </c>
      <c r="C1465" s="21" t="s">
        <v>2262</v>
      </c>
      <c r="D1465" s="21" t="s">
        <v>2263</v>
      </c>
      <c r="E1465" s="2" t="s">
        <v>2264</v>
      </c>
      <c r="F1465" s="21" t="s">
        <v>3690</v>
      </c>
      <c r="G1465" s="21" t="s">
        <v>1593</v>
      </c>
      <c r="H1465" s="21" t="s">
        <v>3691</v>
      </c>
      <c r="I1465" s="21" t="s">
        <v>6041</v>
      </c>
      <c r="J1465" s="2" t="s">
        <v>3692</v>
      </c>
      <c r="K1465" s="22" t="s">
        <v>1610</v>
      </c>
      <c r="L1465" s="2" t="s">
        <v>1283</v>
      </c>
      <c r="M1465" s="2" t="s">
        <v>1059</v>
      </c>
      <c r="N1465" s="2" t="s">
        <v>1284</v>
      </c>
      <c r="O1465" s="2" t="s">
        <v>1040</v>
      </c>
      <c r="P1465" s="2" t="str">
        <f t="shared" si="44"/>
        <v>P-Onsite</v>
      </c>
      <c r="Q1465" s="2" t="str">
        <f t="shared" si="45"/>
        <v>P-S2_Onsite</v>
      </c>
      <c r="R1465" s="2" t="s">
        <v>3476</v>
      </c>
      <c r="S1465" s="2" t="s">
        <v>1041</v>
      </c>
      <c r="T1465" s="21" t="s">
        <v>3693</v>
      </c>
    </row>
    <row r="1466" spans="1:20" x14ac:dyDescent="0.3">
      <c r="A1466" s="21" t="s">
        <v>2261</v>
      </c>
      <c r="B1466" s="21" t="s">
        <v>1054</v>
      </c>
      <c r="C1466" s="21" t="s">
        <v>2262</v>
      </c>
      <c r="D1466" s="21" t="s">
        <v>2263</v>
      </c>
      <c r="E1466" s="2" t="s">
        <v>2264</v>
      </c>
      <c r="F1466" s="21" t="s">
        <v>3696</v>
      </c>
      <c r="G1466" s="21" t="s">
        <v>1606</v>
      </c>
      <c r="H1466" s="21" t="s">
        <v>3697</v>
      </c>
      <c r="I1466" s="21" t="s">
        <v>6042</v>
      </c>
      <c r="J1466" s="2" t="s">
        <v>3484</v>
      </c>
      <c r="K1466" s="22" t="s">
        <v>1038</v>
      </c>
      <c r="L1466" s="2" t="s">
        <v>1283</v>
      </c>
      <c r="M1466" s="2" t="s">
        <v>1059</v>
      </c>
      <c r="N1466" s="2" t="s">
        <v>1284</v>
      </c>
      <c r="O1466" s="2" t="s">
        <v>1040</v>
      </c>
      <c r="P1466" s="2" t="str">
        <f t="shared" si="44"/>
        <v>P-Onsite</v>
      </c>
      <c r="Q1466" s="2" t="str">
        <f t="shared" si="45"/>
        <v>P-S2_Onsite</v>
      </c>
      <c r="R1466" s="2" t="s">
        <v>3476</v>
      </c>
      <c r="S1466" s="2" t="s">
        <v>1041</v>
      </c>
      <c r="T1466" s="21" t="s">
        <v>3693</v>
      </c>
    </row>
    <row r="1467" spans="1:20" x14ac:dyDescent="0.3">
      <c r="A1467" s="21" t="s">
        <v>2268</v>
      </c>
      <c r="B1467" s="21" t="s">
        <v>1031</v>
      </c>
      <c r="C1467" s="21" t="s">
        <v>2269</v>
      </c>
      <c r="D1467" s="21" t="s">
        <v>2270</v>
      </c>
      <c r="E1467" s="2" t="s">
        <v>2271</v>
      </c>
      <c r="F1467" s="21" t="s">
        <v>3734</v>
      </c>
      <c r="G1467" s="21" t="s">
        <v>1593</v>
      </c>
      <c r="H1467" s="21" t="s">
        <v>3691</v>
      </c>
      <c r="I1467" s="21" t="s">
        <v>6043</v>
      </c>
      <c r="J1467" s="2" t="s">
        <v>3692</v>
      </c>
      <c r="K1467" s="22" t="s">
        <v>1610</v>
      </c>
      <c r="L1467" s="2" t="s">
        <v>1039</v>
      </c>
      <c r="M1467" s="2" t="s">
        <v>1039</v>
      </c>
      <c r="N1467" s="2" t="s">
        <v>1039</v>
      </c>
      <c r="O1467" s="2" t="s">
        <v>1040</v>
      </c>
      <c r="P1467" s="2" t="str">
        <f t="shared" si="44"/>
        <v>P-Online</v>
      </c>
      <c r="Q1467" s="2" t="str">
        <f t="shared" si="45"/>
        <v>P-S2_Online</v>
      </c>
      <c r="R1467" s="2"/>
      <c r="S1467" s="2" t="s">
        <v>1041</v>
      </c>
      <c r="T1467" s="21" t="s">
        <v>3693</v>
      </c>
    </row>
    <row r="1468" spans="1:20" x14ac:dyDescent="0.3">
      <c r="A1468" s="21" t="s">
        <v>2268</v>
      </c>
      <c r="B1468" s="21" t="s">
        <v>1031</v>
      </c>
      <c r="C1468" s="21" t="s">
        <v>2269</v>
      </c>
      <c r="D1468" s="21" t="s">
        <v>2270</v>
      </c>
      <c r="E1468" s="2" t="s">
        <v>2271</v>
      </c>
      <c r="F1468" s="21" t="s">
        <v>3737</v>
      </c>
      <c r="G1468" s="21" t="s">
        <v>1613</v>
      </c>
      <c r="H1468" s="21" t="s">
        <v>3699</v>
      </c>
      <c r="I1468" s="21" t="s">
        <v>6044</v>
      </c>
      <c r="J1468" s="2" t="s">
        <v>3479</v>
      </c>
      <c r="K1468" s="22" t="s">
        <v>1038</v>
      </c>
      <c r="L1468" s="2" t="s">
        <v>1039</v>
      </c>
      <c r="M1468" s="2" t="s">
        <v>1039</v>
      </c>
      <c r="N1468" s="2" t="s">
        <v>1039</v>
      </c>
      <c r="O1468" s="2" t="s">
        <v>1040</v>
      </c>
      <c r="P1468" s="2" t="str">
        <f t="shared" si="44"/>
        <v>P-Online</v>
      </c>
      <c r="Q1468" s="2" t="str">
        <f t="shared" si="45"/>
        <v>P-S2_Online</v>
      </c>
      <c r="R1468" s="2"/>
      <c r="S1468" s="2" t="s">
        <v>1041</v>
      </c>
      <c r="T1468" s="21" t="s">
        <v>3693</v>
      </c>
    </row>
    <row r="1469" spans="1:20" x14ac:dyDescent="0.3">
      <c r="A1469" s="21" t="s">
        <v>2268</v>
      </c>
      <c r="B1469" s="21" t="s">
        <v>1031</v>
      </c>
      <c r="C1469" s="21" t="s">
        <v>2269</v>
      </c>
      <c r="D1469" s="21" t="s">
        <v>2270</v>
      </c>
      <c r="E1469" s="2" t="s">
        <v>2271</v>
      </c>
      <c r="F1469" s="21" t="s">
        <v>3738</v>
      </c>
      <c r="G1469" s="21" t="s">
        <v>1631</v>
      </c>
      <c r="H1469" s="21" t="s">
        <v>3701</v>
      </c>
      <c r="I1469" s="21" t="s">
        <v>6045</v>
      </c>
      <c r="J1469" s="2" t="s">
        <v>3475</v>
      </c>
      <c r="K1469" s="22" t="s">
        <v>1048</v>
      </c>
      <c r="L1469" s="2" t="s">
        <v>1039</v>
      </c>
      <c r="M1469" s="2" t="s">
        <v>1039</v>
      </c>
      <c r="N1469" s="2" t="s">
        <v>1039</v>
      </c>
      <c r="O1469" s="2" t="s">
        <v>1040</v>
      </c>
      <c r="P1469" s="2" t="str">
        <f t="shared" si="44"/>
        <v>P-Online</v>
      </c>
      <c r="Q1469" s="2" t="str">
        <f t="shared" si="45"/>
        <v>P-S2_Online</v>
      </c>
      <c r="R1469" s="2"/>
      <c r="S1469" s="2" t="s">
        <v>1041</v>
      </c>
      <c r="T1469" s="21" t="s">
        <v>3693</v>
      </c>
    </row>
    <row r="1470" spans="1:20" x14ac:dyDescent="0.3">
      <c r="A1470" s="21" t="s">
        <v>3971</v>
      </c>
      <c r="B1470" s="21" t="s">
        <v>1054</v>
      </c>
      <c r="C1470" s="21" t="s">
        <v>3972</v>
      </c>
      <c r="D1470" s="21" t="s">
        <v>3973</v>
      </c>
      <c r="E1470" s="2" t="s">
        <v>3974</v>
      </c>
      <c r="F1470" s="21" t="s">
        <v>3690</v>
      </c>
      <c r="G1470" s="21" t="s">
        <v>1593</v>
      </c>
      <c r="H1470" s="21" t="s">
        <v>3691</v>
      </c>
      <c r="I1470" s="21" t="s">
        <v>6046</v>
      </c>
      <c r="J1470" s="2" t="s">
        <v>3692</v>
      </c>
      <c r="K1470" s="22" t="s">
        <v>1610</v>
      </c>
      <c r="L1470" s="2" t="s">
        <v>3489</v>
      </c>
      <c r="M1470" s="2" t="s">
        <v>3489</v>
      </c>
      <c r="N1470" s="2" t="s">
        <v>3489</v>
      </c>
      <c r="O1470" s="2" t="s">
        <v>1098</v>
      </c>
      <c r="P1470" s="2" t="str">
        <f t="shared" si="44"/>
        <v>A-Onsite</v>
      </c>
      <c r="Q1470" s="2" t="str">
        <f t="shared" si="45"/>
        <v>A-S2_Onsite</v>
      </c>
      <c r="R1470" s="2" t="s">
        <v>3476</v>
      </c>
      <c r="S1470" s="2" t="s">
        <v>1041</v>
      </c>
      <c r="T1470" s="21" t="s">
        <v>3693</v>
      </c>
    </row>
    <row r="1471" spans="1:20" x14ac:dyDescent="0.3">
      <c r="A1471" s="21" t="s">
        <v>3971</v>
      </c>
      <c r="B1471" s="21" t="s">
        <v>1054</v>
      </c>
      <c r="C1471" s="21" t="s">
        <v>3972</v>
      </c>
      <c r="D1471" s="21" t="s">
        <v>3973</v>
      </c>
      <c r="E1471" s="2" t="s">
        <v>3974</v>
      </c>
      <c r="F1471" s="21" t="s">
        <v>3694</v>
      </c>
      <c r="G1471" s="21" t="s">
        <v>1598</v>
      </c>
      <c r="H1471" s="21" t="s">
        <v>3695</v>
      </c>
      <c r="I1471" s="21" t="s">
        <v>6047</v>
      </c>
      <c r="J1471" s="2" t="s">
        <v>3481</v>
      </c>
      <c r="K1471" s="22" t="s">
        <v>1048</v>
      </c>
      <c r="L1471" s="2" t="s">
        <v>3489</v>
      </c>
      <c r="M1471" s="2" t="s">
        <v>3489</v>
      </c>
      <c r="N1471" s="2" t="s">
        <v>3489</v>
      </c>
      <c r="O1471" s="2" t="s">
        <v>1098</v>
      </c>
      <c r="P1471" s="2" t="str">
        <f t="shared" si="44"/>
        <v>A-Onsite</v>
      </c>
      <c r="Q1471" s="2" t="str">
        <f t="shared" si="45"/>
        <v>A-S2_Onsite</v>
      </c>
      <c r="R1471" s="2" t="s">
        <v>3476</v>
      </c>
      <c r="S1471" s="2" t="s">
        <v>1041</v>
      </c>
      <c r="T1471" s="21" t="s">
        <v>3693</v>
      </c>
    </row>
    <row r="1472" spans="1:20" x14ac:dyDescent="0.3">
      <c r="A1472" s="21" t="s">
        <v>3971</v>
      </c>
      <c r="B1472" s="21" t="s">
        <v>1054</v>
      </c>
      <c r="C1472" s="21" t="s">
        <v>3972</v>
      </c>
      <c r="D1472" s="21" t="s">
        <v>3973</v>
      </c>
      <c r="E1472" s="2" t="s">
        <v>3974</v>
      </c>
      <c r="F1472" s="21" t="s">
        <v>3696</v>
      </c>
      <c r="G1472" s="21" t="s">
        <v>1606</v>
      </c>
      <c r="H1472" s="21" t="s">
        <v>3697</v>
      </c>
      <c r="I1472" s="21" t="s">
        <v>6048</v>
      </c>
      <c r="J1472" s="2" t="s">
        <v>3484</v>
      </c>
      <c r="K1472" s="22" t="s">
        <v>1038</v>
      </c>
      <c r="L1472" s="2" t="s">
        <v>3489</v>
      </c>
      <c r="M1472" s="2" t="s">
        <v>3489</v>
      </c>
      <c r="N1472" s="2" t="s">
        <v>3489</v>
      </c>
      <c r="O1472" s="2" t="s">
        <v>1098</v>
      </c>
      <c r="P1472" s="2" t="str">
        <f t="shared" si="44"/>
        <v>A-Onsite</v>
      </c>
      <c r="Q1472" s="2" t="str">
        <f t="shared" si="45"/>
        <v>A-S2_Onsite</v>
      </c>
      <c r="R1472" s="2" t="s">
        <v>3476</v>
      </c>
      <c r="S1472" s="2" t="s">
        <v>1041</v>
      </c>
      <c r="T1472" s="21" t="s">
        <v>3693</v>
      </c>
    </row>
    <row r="1473" spans="1:20" x14ac:dyDescent="0.3">
      <c r="A1473" s="21" t="s">
        <v>3971</v>
      </c>
      <c r="B1473" s="21" t="s">
        <v>1054</v>
      </c>
      <c r="C1473" s="21" t="s">
        <v>3972</v>
      </c>
      <c r="D1473" s="21" t="s">
        <v>3973</v>
      </c>
      <c r="E1473" s="2" t="s">
        <v>3974</v>
      </c>
      <c r="F1473" s="21" t="s">
        <v>3698</v>
      </c>
      <c r="G1473" s="21" t="s">
        <v>1613</v>
      </c>
      <c r="H1473" s="21" t="s">
        <v>3699</v>
      </c>
      <c r="I1473" s="21" t="s">
        <v>6049</v>
      </c>
      <c r="J1473" s="2" t="s">
        <v>3479</v>
      </c>
      <c r="K1473" s="22" t="s">
        <v>1038</v>
      </c>
      <c r="L1473" s="2" t="s">
        <v>3489</v>
      </c>
      <c r="M1473" s="2" t="s">
        <v>3489</v>
      </c>
      <c r="N1473" s="2" t="s">
        <v>3489</v>
      </c>
      <c r="O1473" s="2" t="s">
        <v>1098</v>
      </c>
      <c r="P1473" s="2" t="str">
        <f t="shared" si="44"/>
        <v>A-Onsite</v>
      </c>
      <c r="Q1473" s="2" t="str">
        <f t="shared" si="45"/>
        <v>A-S2_Onsite</v>
      </c>
      <c r="R1473" s="2" t="s">
        <v>3476</v>
      </c>
      <c r="S1473" s="2" t="s">
        <v>1041</v>
      </c>
      <c r="T1473" s="21" t="s">
        <v>3693</v>
      </c>
    </row>
    <row r="1474" spans="1:20" x14ac:dyDescent="0.3">
      <c r="A1474" s="21" t="s">
        <v>3971</v>
      </c>
      <c r="B1474" s="21" t="s">
        <v>1054</v>
      </c>
      <c r="C1474" s="21" t="s">
        <v>3972</v>
      </c>
      <c r="D1474" s="21" t="s">
        <v>3973</v>
      </c>
      <c r="E1474" s="2" t="s">
        <v>3974</v>
      </c>
      <c r="F1474" s="21" t="s">
        <v>3700</v>
      </c>
      <c r="G1474" s="21" t="s">
        <v>1631</v>
      </c>
      <c r="H1474" s="21" t="s">
        <v>3701</v>
      </c>
      <c r="I1474" s="21" t="s">
        <v>6050</v>
      </c>
      <c r="J1474" s="2" t="s">
        <v>3475</v>
      </c>
      <c r="K1474" s="22" t="s">
        <v>1048</v>
      </c>
      <c r="L1474" s="2" t="s">
        <v>3489</v>
      </c>
      <c r="M1474" s="2" t="s">
        <v>3489</v>
      </c>
      <c r="N1474" s="2" t="s">
        <v>3489</v>
      </c>
      <c r="O1474" s="2" t="s">
        <v>1098</v>
      </c>
      <c r="P1474" s="2" t="str">
        <f t="shared" si="44"/>
        <v>A-Onsite</v>
      </c>
      <c r="Q1474" s="2" t="str">
        <f t="shared" si="45"/>
        <v>A-S2_Onsite</v>
      </c>
      <c r="R1474" s="2" t="s">
        <v>3476</v>
      </c>
      <c r="S1474" s="2" t="s">
        <v>1041</v>
      </c>
      <c r="T1474" s="21" t="s">
        <v>3693</v>
      </c>
    </row>
    <row r="1475" spans="1:20" x14ac:dyDescent="0.3">
      <c r="A1475" s="21" t="s">
        <v>3975</v>
      </c>
      <c r="B1475" s="21" t="s">
        <v>1054</v>
      </c>
      <c r="C1475" s="21" t="s">
        <v>3976</v>
      </c>
      <c r="D1475" s="21" t="s">
        <v>3977</v>
      </c>
      <c r="E1475" s="2" t="s">
        <v>3978</v>
      </c>
      <c r="F1475" s="21" t="s">
        <v>3690</v>
      </c>
      <c r="G1475" s="21" t="s">
        <v>1593</v>
      </c>
      <c r="H1475" s="21" t="s">
        <v>3691</v>
      </c>
      <c r="I1475" s="21" t="s">
        <v>6051</v>
      </c>
      <c r="J1475" s="2" t="s">
        <v>3692</v>
      </c>
      <c r="K1475" s="22" t="s">
        <v>1610</v>
      </c>
      <c r="L1475" s="2" t="s">
        <v>1300</v>
      </c>
      <c r="M1475" s="2" t="s">
        <v>1059</v>
      </c>
      <c r="N1475" s="2" t="s">
        <v>1375</v>
      </c>
      <c r="O1475" s="2" t="s">
        <v>1040</v>
      </c>
      <c r="P1475" s="2" t="str">
        <f t="shared" ref="P1475:P1538" si="47">CONCATENATE(LEFT(O1475,1),"-",B1475)</f>
        <v>P-Onsite</v>
      </c>
      <c r="Q1475" s="2" t="str">
        <f t="shared" ref="Q1475:Q1538" si="48">CONCATENATE(LEFT($O1475,1),"-",RIGHT($F1475,9))</f>
        <v>P-S2_Onsite</v>
      </c>
      <c r="R1475" s="2" t="s">
        <v>3476</v>
      </c>
      <c r="S1475" s="2" t="s">
        <v>1041</v>
      </c>
      <c r="T1475" s="21" t="s">
        <v>3693</v>
      </c>
    </row>
    <row r="1476" spans="1:20" x14ac:dyDescent="0.3">
      <c r="A1476" s="21" t="s">
        <v>3975</v>
      </c>
      <c r="B1476" s="21" t="s">
        <v>1054</v>
      </c>
      <c r="C1476" s="21" t="s">
        <v>3976</v>
      </c>
      <c r="D1476" s="21" t="s">
        <v>3977</v>
      </c>
      <c r="E1476" s="2" t="s">
        <v>3978</v>
      </c>
      <c r="F1476" s="21" t="s">
        <v>3694</v>
      </c>
      <c r="G1476" s="21" t="s">
        <v>1598</v>
      </c>
      <c r="H1476" s="21" t="s">
        <v>3695</v>
      </c>
      <c r="I1476" s="21" t="s">
        <v>6052</v>
      </c>
      <c r="J1476" s="2" t="s">
        <v>3481</v>
      </c>
      <c r="K1476" s="22" t="s">
        <v>1048</v>
      </c>
      <c r="L1476" s="2" t="s">
        <v>1300</v>
      </c>
      <c r="M1476" s="2" t="s">
        <v>1059</v>
      </c>
      <c r="N1476" s="2" t="s">
        <v>1375</v>
      </c>
      <c r="O1476" s="2" t="s">
        <v>1040</v>
      </c>
      <c r="P1476" s="2" t="str">
        <f t="shared" si="47"/>
        <v>P-Onsite</v>
      </c>
      <c r="Q1476" s="2" t="str">
        <f t="shared" si="48"/>
        <v>P-S2_Onsite</v>
      </c>
      <c r="R1476" s="2" t="s">
        <v>3476</v>
      </c>
      <c r="S1476" s="2" t="s">
        <v>1041</v>
      </c>
      <c r="T1476" s="21" t="s">
        <v>3693</v>
      </c>
    </row>
    <row r="1477" spans="1:20" x14ac:dyDescent="0.3">
      <c r="A1477" s="21" t="s">
        <v>3975</v>
      </c>
      <c r="B1477" s="21" t="s">
        <v>1054</v>
      </c>
      <c r="C1477" s="21" t="s">
        <v>3976</v>
      </c>
      <c r="D1477" s="21" t="s">
        <v>3977</v>
      </c>
      <c r="E1477" s="2" t="s">
        <v>3978</v>
      </c>
      <c r="F1477" s="21" t="s">
        <v>3696</v>
      </c>
      <c r="G1477" s="21" t="s">
        <v>1606</v>
      </c>
      <c r="H1477" s="21" t="s">
        <v>3697</v>
      </c>
      <c r="I1477" s="21" t="s">
        <v>6053</v>
      </c>
      <c r="J1477" s="2" t="s">
        <v>3484</v>
      </c>
      <c r="K1477" s="22" t="s">
        <v>1038</v>
      </c>
      <c r="L1477" s="2" t="s">
        <v>1300</v>
      </c>
      <c r="M1477" s="2" t="s">
        <v>1059</v>
      </c>
      <c r="N1477" s="2" t="s">
        <v>1375</v>
      </c>
      <c r="O1477" s="2" t="s">
        <v>1040</v>
      </c>
      <c r="P1477" s="2" t="str">
        <f t="shared" si="47"/>
        <v>P-Onsite</v>
      </c>
      <c r="Q1477" s="2" t="str">
        <f t="shared" si="48"/>
        <v>P-S2_Onsite</v>
      </c>
      <c r="R1477" s="2" t="s">
        <v>3476</v>
      </c>
      <c r="S1477" s="2" t="s">
        <v>1041</v>
      </c>
      <c r="T1477" s="21" t="s">
        <v>3693</v>
      </c>
    </row>
    <row r="1478" spans="1:20" x14ac:dyDescent="0.3">
      <c r="A1478" s="21" t="s">
        <v>3975</v>
      </c>
      <c r="B1478" s="21" t="s">
        <v>1054</v>
      </c>
      <c r="C1478" s="21" t="s">
        <v>3976</v>
      </c>
      <c r="D1478" s="21" t="s">
        <v>3977</v>
      </c>
      <c r="E1478" s="2" t="s">
        <v>3978</v>
      </c>
      <c r="F1478" s="21" t="s">
        <v>3698</v>
      </c>
      <c r="G1478" s="21" t="s">
        <v>1613</v>
      </c>
      <c r="H1478" s="21" t="s">
        <v>3699</v>
      </c>
      <c r="I1478" s="21" t="s">
        <v>6054</v>
      </c>
      <c r="J1478" s="2" t="s">
        <v>3479</v>
      </c>
      <c r="K1478" s="22" t="s">
        <v>1038</v>
      </c>
      <c r="L1478" s="2" t="s">
        <v>1300</v>
      </c>
      <c r="M1478" s="2" t="s">
        <v>1059</v>
      </c>
      <c r="N1478" s="2" t="s">
        <v>1375</v>
      </c>
      <c r="O1478" s="2" t="s">
        <v>1040</v>
      </c>
      <c r="P1478" s="2" t="str">
        <f t="shared" si="47"/>
        <v>P-Onsite</v>
      </c>
      <c r="Q1478" s="2" t="str">
        <f t="shared" si="48"/>
        <v>P-S2_Onsite</v>
      </c>
      <c r="R1478" s="2" t="s">
        <v>3476</v>
      </c>
      <c r="S1478" s="2" t="s">
        <v>1041</v>
      </c>
      <c r="T1478" s="21" t="s">
        <v>3693</v>
      </c>
    </row>
    <row r="1479" spans="1:20" x14ac:dyDescent="0.3">
      <c r="A1479" s="21" t="s">
        <v>3975</v>
      </c>
      <c r="B1479" s="21" t="s">
        <v>1054</v>
      </c>
      <c r="C1479" s="21" t="s">
        <v>3976</v>
      </c>
      <c r="D1479" s="21" t="s">
        <v>3977</v>
      </c>
      <c r="E1479" s="2" t="s">
        <v>3978</v>
      </c>
      <c r="F1479" s="21" t="s">
        <v>3700</v>
      </c>
      <c r="G1479" s="21" t="s">
        <v>1631</v>
      </c>
      <c r="H1479" s="21" t="s">
        <v>3701</v>
      </c>
      <c r="I1479" s="21" t="s">
        <v>6055</v>
      </c>
      <c r="J1479" s="2" t="s">
        <v>3475</v>
      </c>
      <c r="K1479" s="22" t="s">
        <v>1048</v>
      </c>
      <c r="L1479" s="2" t="s">
        <v>1300</v>
      </c>
      <c r="M1479" s="2" t="s">
        <v>1059</v>
      </c>
      <c r="N1479" s="2" t="s">
        <v>1375</v>
      </c>
      <c r="O1479" s="2" t="s">
        <v>1040</v>
      </c>
      <c r="P1479" s="2" t="str">
        <f t="shared" si="47"/>
        <v>P-Onsite</v>
      </c>
      <c r="Q1479" s="2" t="str">
        <f t="shared" si="48"/>
        <v>P-S2_Onsite</v>
      </c>
      <c r="R1479" s="2" t="s">
        <v>3476</v>
      </c>
      <c r="S1479" s="2" t="s">
        <v>1041</v>
      </c>
      <c r="T1479" s="21" t="s">
        <v>3693</v>
      </c>
    </row>
    <row r="1480" spans="1:20" x14ac:dyDescent="0.3">
      <c r="A1480" s="21" t="s">
        <v>3979</v>
      </c>
      <c r="B1480" s="21" t="s">
        <v>1054</v>
      </c>
      <c r="C1480" s="21" t="s">
        <v>3980</v>
      </c>
      <c r="D1480" s="21" t="s">
        <v>3981</v>
      </c>
      <c r="E1480" s="2" t="s">
        <v>3982</v>
      </c>
      <c r="F1480" s="21" t="s">
        <v>3690</v>
      </c>
      <c r="G1480" s="21" t="s">
        <v>1593</v>
      </c>
      <c r="H1480" s="21" t="s">
        <v>3691</v>
      </c>
      <c r="I1480" s="21" t="s">
        <v>6056</v>
      </c>
      <c r="J1480" s="2" t="s">
        <v>3692</v>
      </c>
      <c r="K1480" s="22" t="s">
        <v>1610</v>
      </c>
      <c r="L1480" s="2" t="s">
        <v>1058</v>
      </c>
      <c r="M1480" s="2" t="s">
        <v>1059</v>
      </c>
      <c r="N1480" s="2" t="s">
        <v>1060</v>
      </c>
      <c r="O1480" s="2" t="s">
        <v>1098</v>
      </c>
      <c r="P1480" s="2" t="str">
        <f t="shared" si="47"/>
        <v>A-Onsite</v>
      </c>
      <c r="Q1480" s="2" t="str">
        <f t="shared" si="48"/>
        <v>A-S2_Onsite</v>
      </c>
      <c r="R1480" s="2" t="s">
        <v>3476</v>
      </c>
      <c r="S1480" s="2" t="s">
        <v>1041</v>
      </c>
      <c r="T1480" s="21" t="s">
        <v>3693</v>
      </c>
    </row>
    <row r="1481" spans="1:20" x14ac:dyDescent="0.3">
      <c r="A1481" s="21" t="s">
        <v>3979</v>
      </c>
      <c r="B1481" s="21" t="s">
        <v>1054</v>
      </c>
      <c r="C1481" s="21" t="s">
        <v>3980</v>
      </c>
      <c r="D1481" s="21" t="s">
        <v>3981</v>
      </c>
      <c r="E1481" s="2" t="s">
        <v>3982</v>
      </c>
      <c r="F1481" s="21" t="s">
        <v>3694</v>
      </c>
      <c r="G1481" s="21" t="s">
        <v>1598</v>
      </c>
      <c r="H1481" s="21" t="s">
        <v>3695</v>
      </c>
      <c r="I1481" s="21" t="s">
        <v>6057</v>
      </c>
      <c r="J1481" s="2" t="s">
        <v>3481</v>
      </c>
      <c r="K1481" s="22" t="s">
        <v>1048</v>
      </c>
      <c r="L1481" s="2" t="s">
        <v>1058</v>
      </c>
      <c r="M1481" s="2" t="s">
        <v>1059</v>
      </c>
      <c r="N1481" s="2" t="s">
        <v>1060</v>
      </c>
      <c r="O1481" s="2" t="s">
        <v>1098</v>
      </c>
      <c r="P1481" s="2" t="str">
        <f t="shared" si="47"/>
        <v>A-Onsite</v>
      </c>
      <c r="Q1481" s="2" t="str">
        <f t="shared" si="48"/>
        <v>A-S2_Onsite</v>
      </c>
      <c r="R1481" s="2" t="s">
        <v>3476</v>
      </c>
      <c r="S1481" s="2" t="s">
        <v>1041</v>
      </c>
      <c r="T1481" s="21" t="s">
        <v>3693</v>
      </c>
    </row>
    <row r="1482" spans="1:20" x14ac:dyDescent="0.3">
      <c r="A1482" s="21" t="s">
        <v>3979</v>
      </c>
      <c r="B1482" s="21" t="s">
        <v>1054</v>
      </c>
      <c r="C1482" s="21" t="s">
        <v>3980</v>
      </c>
      <c r="D1482" s="21" t="s">
        <v>3981</v>
      </c>
      <c r="E1482" s="2" t="s">
        <v>3982</v>
      </c>
      <c r="F1482" s="21" t="s">
        <v>3696</v>
      </c>
      <c r="G1482" s="21" t="s">
        <v>1606</v>
      </c>
      <c r="H1482" s="21" t="s">
        <v>3697</v>
      </c>
      <c r="I1482" s="21" t="s">
        <v>6058</v>
      </c>
      <c r="J1482" s="2" t="s">
        <v>3484</v>
      </c>
      <c r="K1482" s="22" t="s">
        <v>1038</v>
      </c>
      <c r="L1482" s="2" t="s">
        <v>1058</v>
      </c>
      <c r="M1482" s="2" t="s">
        <v>1059</v>
      </c>
      <c r="N1482" s="2" t="s">
        <v>1060</v>
      </c>
      <c r="O1482" s="2" t="s">
        <v>1098</v>
      </c>
      <c r="P1482" s="2" t="str">
        <f t="shared" si="47"/>
        <v>A-Onsite</v>
      </c>
      <c r="Q1482" s="2" t="str">
        <f t="shared" si="48"/>
        <v>A-S2_Onsite</v>
      </c>
      <c r="R1482" s="2" t="s">
        <v>3476</v>
      </c>
      <c r="S1482" s="2" t="s">
        <v>1041</v>
      </c>
      <c r="T1482" s="21" t="s">
        <v>3693</v>
      </c>
    </row>
    <row r="1483" spans="1:20" x14ac:dyDescent="0.3">
      <c r="A1483" s="21" t="s">
        <v>3979</v>
      </c>
      <c r="B1483" s="21" t="s">
        <v>1054</v>
      </c>
      <c r="C1483" s="21" t="s">
        <v>3980</v>
      </c>
      <c r="D1483" s="21" t="s">
        <v>3981</v>
      </c>
      <c r="E1483" s="2" t="s">
        <v>3982</v>
      </c>
      <c r="F1483" s="21" t="s">
        <v>3698</v>
      </c>
      <c r="G1483" s="21" t="s">
        <v>1613</v>
      </c>
      <c r="H1483" s="21" t="s">
        <v>3699</v>
      </c>
      <c r="I1483" s="21" t="s">
        <v>6059</v>
      </c>
      <c r="J1483" s="2" t="s">
        <v>3479</v>
      </c>
      <c r="K1483" s="22" t="s">
        <v>1038</v>
      </c>
      <c r="L1483" s="2" t="s">
        <v>1058</v>
      </c>
      <c r="M1483" s="2" t="s">
        <v>1059</v>
      </c>
      <c r="N1483" s="2" t="s">
        <v>1060</v>
      </c>
      <c r="O1483" s="2" t="s">
        <v>1040</v>
      </c>
      <c r="P1483" s="2" t="str">
        <f t="shared" si="47"/>
        <v>P-Onsite</v>
      </c>
      <c r="Q1483" s="2" t="str">
        <f t="shared" si="48"/>
        <v>P-S2_Onsite</v>
      </c>
      <c r="R1483" s="2" t="s">
        <v>3476</v>
      </c>
      <c r="S1483" s="2" t="s">
        <v>1041</v>
      </c>
      <c r="T1483" s="21" t="s">
        <v>3693</v>
      </c>
    </row>
    <row r="1484" spans="1:20" x14ac:dyDescent="0.3">
      <c r="A1484" s="21" t="s">
        <v>3979</v>
      </c>
      <c r="B1484" s="21" t="s">
        <v>1054</v>
      </c>
      <c r="C1484" s="21" t="s">
        <v>3980</v>
      </c>
      <c r="D1484" s="21" t="s">
        <v>3981</v>
      </c>
      <c r="E1484" s="2" t="s">
        <v>3982</v>
      </c>
      <c r="F1484" s="21" t="s">
        <v>3700</v>
      </c>
      <c r="G1484" s="21" t="s">
        <v>1631</v>
      </c>
      <c r="H1484" s="21" t="s">
        <v>3701</v>
      </c>
      <c r="I1484" s="21" t="s">
        <v>6060</v>
      </c>
      <c r="J1484" s="2" t="s">
        <v>3475</v>
      </c>
      <c r="K1484" s="22" t="s">
        <v>1048</v>
      </c>
      <c r="L1484" s="2" t="s">
        <v>1058</v>
      </c>
      <c r="M1484" s="2" t="s">
        <v>1059</v>
      </c>
      <c r="N1484" s="2" t="s">
        <v>1060</v>
      </c>
      <c r="O1484" s="2" t="s">
        <v>1098</v>
      </c>
      <c r="P1484" s="2" t="str">
        <f t="shared" si="47"/>
        <v>A-Onsite</v>
      </c>
      <c r="Q1484" s="2" t="str">
        <f t="shared" si="48"/>
        <v>A-S2_Onsite</v>
      </c>
      <c r="R1484" s="2" t="s">
        <v>3476</v>
      </c>
      <c r="S1484" s="2" t="s">
        <v>1041</v>
      </c>
      <c r="T1484" s="21" t="s">
        <v>3693</v>
      </c>
    </row>
    <row r="1485" spans="1:20" x14ac:dyDescent="0.3">
      <c r="A1485" s="21" t="s">
        <v>3983</v>
      </c>
      <c r="B1485" s="21" t="s">
        <v>1054</v>
      </c>
      <c r="C1485" s="21" t="s">
        <v>3984</v>
      </c>
      <c r="D1485" s="21" t="s">
        <v>3985</v>
      </c>
      <c r="E1485" s="2" t="s">
        <v>3986</v>
      </c>
      <c r="F1485" s="21" t="s">
        <v>3690</v>
      </c>
      <c r="G1485" s="21" t="s">
        <v>1593</v>
      </c>
      <c r="H1485" s="21" t="s">
        <v>3691</v>
      </c>
      <c r="I1485" s="21" t="s">
        <v>6061</v>
      </c>
      <c r="J1485" s="2" t="s">
        <v>3692</v>
      </c>
      <c r="K1485" s="22" t="s">
        <v>1610</v>
      </c>
      <c r="L1485" s="2" t="s">
        <v>1164</v>
      </c>
      <c r="M1485" s="2" t="s">
        <v>1059</v>
      </c>
      <c r="N1485" s="2" t="s">
        <v>1165</v>
      </c>
      <c r="O1485" s="2" t="s">
        <v>1040</v>
      </c>
      <c r="P1485" s="2" t="str">
        <f t="shared" si="47"/>
        <v>P-Onsite</v>
      </c>
      <c r="Q1485" s="2" t="str">
        <f t="shared" si="48"/>
        <v>P-S2_Onsite</v>
      </c>
      <c r="R1485" s="2" t="s">
        <v>3476</v>
      </c>
      <c r="S1485" s="2" t="s">
        <v>1041</v>
      </c>
      <c r="T1485" s="21" t="s">
        <v>3693</v>
      </c>
    </row>
    <row r="1486" spans="1:20" x14ac:dyDescent="0.3">
      <c r="A1486" s="21" t="s">
        <v>3983</v>
      </c>
      <c r="B1486" s="21" t="s">
        <v>1054</v>
      </c>
      <c r="C1486" s="21" t="s">
        <v>3984</v>
      </c>
      <c r="D1486" s="21" t="s">
        <v>3985</v>
      </c>
      <c r="E1486" s="2" t="s">
        <v>3986</v>
      </c>
      <c r="F1486" s="21" t="s">
        <v>3694</v>
      </c>
      <c r="G1486" s="21" t="s">
        <v>1598</v>
      </c>
      <c r="H1486" s="21" t="s">
        <v>3695</v>
      </c>
      <c r="I1486" s="21" t="s">
        <v>6062</v>
      </c>
      <c r="J1486" s="2" t="s">
        <v>3481</v>
      </c>
      <c r="K1486" s="22" t="s">
        <v>1048</v>
      </c>
      <c r="L1486" s="2" t="s">
        <v>1164</v>
      </c>
      <c r="M1486" s="2" t="s">
        <v>1059</v>
      </c>
      <c r="N1486" s="2" t="s">
        <v>1165</v>
      </c>
      <c r="O1486" s="2" t="s">
        <v>1040</v>
      </c>
      <c r="P1486" s="2" t="str">
        <f t="shared" si="47"/>
        <v>P-Onsite</v>
      </c>
      <c r="Q1486" s="2" t="str">
        <f t="shared" si="48"/>
        <v>P-S2_Onsite</v>
      </c>
      <c r="R1486" s="2" t="s">
        <v>3476</v>
      </c>
      <c r="S1486" s="2" t="s">
        <v>1041</v>
      </c>
      <c r="T1486" s="21" t="s">
        <v>3693</v>
      </c>
    </row>
    <row r="1487" spans="1:20" x14ac:dyDescent="0.3">
      <c r="A1487" s="21" t="s">
        <v>3983</v>
      </c>
      <c r="B1487" s="21" t="s">
        <v>1054</v>
      </c>
      <c r="C1487" s="21" t="s">
        <v>3984</v>
      </c>
      <c r="D1487" s="21" t="s">
        <v>3985</v>
      </c>
      <c r="E1487" s="2" t="s">
        <v>3986</v>
      </c>
      <c r="F1487" s="21" t="s">
        <v>3696</v>
      </c>
      <c r="G1487" s="21" t="s">
        <v>1606</v>
      </c>
      <c r="H1487" s="21" t="s">
        <v>3697</v>
      </c>
      <c r="I1487" s="21" t="s">
        <v>6063</v>
      </c>
      <c r="J1487" s="2" t="s">
        <v>3484</v>
      </c>
      <c r="K1487" s="22" t="s">
        <v>1038</v>
      </c>
      <c r="L1487" s="2" t="s">
        <v>1164</v>
      </c>
      <c r="M1487" s="2" t="s">
        <v>1059</v>
      </c>
      <c r="N1487" s="2" t="s">
        <v>1165</v>
      </c>
      <c r="O1487" s="2" t="s">
        <v>1040</v>
      </c>
      <c r="P1487" s="2" t="str">
        <f t="shared" si="47"/>
        <v>P-Onsite</v>
      </c>
      <c r="Q1487" s="2" t="str">
        <f t="shared" si="48"/>
        <v>P-S2_Onsite</v>
      </c>
      <c r="R1487" s="2" t="s">
        <v>3476</v>
      </c>
      <c r="S1487" s="2" t="s">
        <v>1041</v>
      </c>
      <c r="T1487" s="21" t="s">
        <v>3693</v>
      </c>
    </row>
    <row r="1488" spans="1:20" x14ac:dyDescent="0.3">
      <c r="A1488" s="21" t="s">
        <v>3983</v>
      </c>
      <c r="B1488" s="21" t="s">
        <v>1054</v>
      </c>
      <c r="C1488" s="21" t="s">
        <v>3984</v>
      </c>
      <c r="D1488" s="21" t="s">
        <v>3985</v>
      </c>
      <c r="E1488" s="2" t="s">
        <v>3986</v>
      </c>
      <c r="F1488" s="21" t="s">
        <v>3698</v>
      </c>
      <c r="G1488" s="21" t="s">
        <v>1613</v>
      </c>
      <c r="H1488" s="21" t="s">
        <v>3699</v>
      </c>
      <c r="I1488" s="21" t="s">
        <v>6064</v>
      </c>
      <c r="J1488" s="2" t="s">
        <v>3479</v>
      </c>
      <c r="K1488" s="22" t="s">
        <v>1038</v>
      </c>
      <c r="L1488" s="2" t="s">
        <v>1164</v>
      </c>
      <c r="M1488" s="2" t="s">
        <v>1059</v>
      </c>
      <c r="N1488" s="2" t="s">
        <v>1165</v>
      </c>
      <c r="O1488" s="2" t="s">
        <v>1040</v>
      </c>
      <c r="P1488" s="2" t="str">
        <f t="shared" si="47"/>
        <v>P-Onsite</v>
      </c>
      <c r="Q1488" s="2" t="str">
        <f t="shared" si="48"/>
        <v>P-S2_Onsite</v>
      </c>
      <c r="R1488" s="2" t="s">
        <v>3476</v>
      </c>
      <c r="S1488" s="2" t="s">
        <v>1041</v>
      </c>
      <c r="T1488" s="21" t="s">
        <v>3693</v>
      </c>
    </row>
    <row r="1489" spans="1:20" x14ac:dyDescent="0.3">
      <c r="A1489" s="21" t="s">
        <v>3983</v>
      </c>
      <c r="B1489" s="21" t="s">
        <v>1054</v>
      </c>
      <c r="C1489" s="21" t="s">
        <v>3984</v>
      </c>
      <c r="D1489" s="21" t="s">
        <v>3985</v>
      </c>
      <c r="E1489" s="2" t="s">
        <v>3986</v>
      </c>
      <c r="F1489" s="21" t="s">
        <v>3700</v>
      </c>
      <c r="G1489" s="21" t="s">
        <v>1631</v>
      </c>
      <c r="H1489" s="21" t="s">
        <v>3701</v>
      </c>
      <c r="I1489" s="21" t="s">
        <v>6065</v>
      </c>
      <c r="J1489" s="2" t="s">
        <v>3475</v>
      </c>
      <c r="K1489" s="22" t="s">
        <v>1048</v>
      </c>
      <c r="L1489" s="2" t="s">
        <v>1164</v>
      </c>
      <c r="M1489" s="2" t="s">
        <v>1059</v>
      </c>
      <c r="N1489" s="2" t="s">
        <v>1165</v>
      </c>
      <c r="O1489" s="2" t="s">
        <v>1040</v>
      </c>
      <c r="P1489" s="2" t="str">
        <f t="shared" si="47"/>
        <v>P-Onsite</v>
      </c>
      <c r="Q1489" s="2" t="str">
        <f t="shared" si="48"/>
        <v>P-S2_Onsite</v>
      </c>
      <c r="R1489" s="2" t="s">
        <v>3476</v>
      </c>
      <c r="S1489" s="2" t="s">
        <v>1041</v>
      </c>
      <c r="T1489" s="21" t="s">
        <v>3693</v>
      </c>
    </row>
    <row r="1490" spans="1:20" x14ac:dyDescent="0.3">
      <c r="A1490" s="21" t="s">
        <v>3987</v>
      </c>
      <c r="B1490" s="21" t="s">
        <v>1054</v>
      </c>
      <c r="C1490" s="21" t="s">
        <v>3988</v>
      </c>
      <c r="D1490" s="21" t="s">
        <v>3989</v>
      </c>
      <c r="E1490" s="2" t="s">
        <v>3990</v>
      </c>
      <c r="F1490" s="21" t="s">
        <v>3690</v>
      </c>
      <c r="G1490" s="21" t="s">
        <v>1593</v>
      </c>
      <c r="H1490" s="21" t="s">
        <v>3691</v>
      </c>
      <c r="I1490" s="21" t="s">
        <v>6066</v>
      </c>
      <c r="J1490" s="2" t="s">
        <v>3692</v>
      </c>
      <c r="K1490" s="22" t="s">
        <v>1610</v>
      </c>
      <c r="L1490" s="2" t="s">
        <v>1332</v>
      </c>
      <c r="M1490" s="2" t="s">
        <v>1059</v>
      </c>
      <c r="N1490" s="2" t="s">
        <v>1333</v>
      </c>
      <c r="O1490" s="2" t="s">
        <v>1098</v>
      </c>
      <c r="P1490" s="2" t="str">
        <f t="shared" si="47"/>
        <v>A-Onsite</v>
      </c>
      <c r="Q1490" s="2" t="str">
        <f t="shared" si="48"/>
        <v>A-S2_Onsite</v>
      </c>
      <c r="R1490" s="2" t="s">
        <v>3476</v>
      </c>
      <c r="S1490" s="2" t="s">
        <v>1041</v>
      </c>
      <c r="T1490" s="21" t="s">
        <v>3693</v>
      </c>
    </row>
    <row r="1491" spans="1:20" x14ac:dyDescent="0.3">
      <c r="A1491" s="21" t="s">
        <v>3987</v>
      </c>
      <c r="B1491" s="21" t="s">
        <v>1054</v>
      </c>
      <c r="C1491" s="21" t="s">
        <v>3988</v>
      </c>
      <c r="D1491" s="21" t="s">
        <v>3989</v>
      </c>
      <c r="E1491" s="2" t="s">
        <v>3990</v>
      </c>
      <c r="F1491" s="21" t="s">
        <v>3694</v>
      </c>
      <c r="G1491" s="21" t="s">
        <v>1598</v>
      </c>
      <c r="H1491" s="21" t="s">
        <v>3695</v>
      </c>
      <c r="I1491" s="21" t="s">
        <v>6067</v>
      </c>
      <c r="J1491" s="2" t="s">
        <v>3481</v>
      </c>
      <c r="K1491" s="22" t="s">
        <v>1048</v>
      </c>
      <c r="L1491" s="2" t="s">
        <v>1332</v>
      </c>
      <c r="M1491" s="2" t="s">
        <v>1059</v>
      </c>
      <c r="N1491" s="2" t="s">
        <v>1333</v>
      </c>
      <c r="O1491" s="2" t="s">
        <v>1098</v>
      </c>
      <c r="P1491" s="2" t="str">
        <f t="shared" si="47"/>
        <v>A-Onsite</v>
      </c>
      <c r="Q1491" s="2" t="str">
        <f t="shared" si="48"/>
        <v>A-S2_Onsite</v>
      </c>
      <c r="R1491" s="2" t="s">
        <v>3476</v>
      </c>
      <c r="S1491" s="2" t="s">
        <v>1041</v>
      </c>
      <c r="T1491" s="21" t="s">
        <v>3693</v>
      </c>
    </row>
    <row r="1492" spans="1:20" x14ac:dyDescent="0.3">
      <c r="A1492" s="21" t="s">
        <v>3987</v>
      </c>
      <c r="B1492" s="21" t="s">
        <v>1054</v>
      </c>
      <c r="C1492" s="21" t="s">
        <v>3988</v>
      </c>
      <c r="D1492" s="21" t="s">
        <v>3989</v>
      </c>
      <c r="E1492" s="2" t="s">
        <v>3990</v>
      </c>
      <c r="F1492" s="21" t="s">
        <v>3696</v>
      </c>
      <c r="G1492" s="21" t="s">
        <v>1606</v>
      </c>
      <c r="H1492" s="21" t="s">
        <v>3697</v>
      </c>
      <c r="I1492" s="21" t="s">
        <v>6068</v>
      </c>
      <c r="J1492" s="2" t="s">
        <v>3484</v>
      </c>
      <c r="K1492" s="22" t="s">
        <v>1038</v>
      </c>
      <c r="L1492" s="2" t="s">
        <v>1332</v>
      </c>
      <c r="M1492" s="2" t="s">
        <v>1059</v>
      </c>
      <c r="N1492" s="2" t="s">
        <v>1333</v>
      </c>
      <c r="O1492" s="2" t="s">
        <v>1098</v>
      </c>
      <c r="P1492" s="2" t="str">
        <f t="shared" si="47"/>
        <v>A-Onsite</v>
      </c>
      <c r="Q1492" s="2" t="str">
        <f t="shared" si="48"/>
        <v>A-S2_Onsite</v>
      </c>
      <c r="R1492" s="2" t="s">
        <v>3476</v>
      </c>
      <c r="S1492" s="2" t="s">
        <v>1041</v>
      </c>
      <c r="T1492" s="21" t="s">
        <v>3693</v>
      </c>
    </row>
    <row r="1493" spans="1:20" x14ac:dyDescent="0.3">
      <c r="A1493" s="21" t="s">
        <v>3987</v>
      </c>
      <c r="B1493" s="21" t="s">
        <v>1054</v>
      </c>
      <c r="C1493" s="21" t="s">
        <v>3988</v>
      </c>
      <c r="D1493" s="21" t="s">
        <v>3989</v>
      </c>
      <c r="E1493" s="2" t="s">
        <v>3990</v>
      </c>
      <c r="F1493" s="21" t="s">
        <v>3698</v>
      </c>
      <c r="G1493" s="21" t="s">
        <v>1613</v>
      </c>
      <c r="H1493" s="21" t="s">
        <v>3699</v>
      </c>
      <c r="I1493" s="21" t="s">
        <v>6069</v>
      </c>
      <c r="J1493" s="2" t="s">
        <v>3479</v>
      </c>
      <c r="K1493" s="22" t="s">
        <v>1038</v>
      </c>
      <c r="L1493" s="2" t="s">
        <v>1332</v>
      </c>
      <c r="M1493" s="2" t="s">
        <v>1059</v>
      </c>
      <c r="N1493" s="2" t="s">
        <v>1333</v>
      </c>
      <c r="O1493" s="2" t="s">
        <v>1098</v>
      </c>
      <c r="P1493" s="2" t="str">
        <f t="shared" si="47"/>
        <v>A-Onsite</v>
      </c>
      <c r="Q1493" s="2" t="str">
        <f t="shared" si="48"/>
        <v>A-S2_Onsite</v>
      </c>
      <c r="R1493" s="2" t="s">
        <v>3476</v>
      </c>
      <c r="S1493" s="2" t="s">
        <v>1041</v>
      </c>
      <c r="T1493" s="21" t="s">
        <v>3693</v>
      </c>
    </row>
    <row r="1494" spans="1:20" x14ac:dyDescent="0.3">
      <c r="A1494" s="21" t="s">
        <v>3987</v>
      </c>
      <c r="B1494" s="21" t="s">
        <v>1054</v>
      </c>
      <c r="C1494" s="21" t="s">
        <v>3988</v>
      </c>
      <c r="D1494" s="21" t="s">
        <v>3989</v>
      </c>
      <c r="E1494" s="2" t="s">
        <v>3990</v>
      </c>
      <c r="F1494" s="21" t="s">
        <v>3700</v>
      </c>
      <c r="G1494" s="21" t="s">
        <v>1631</v>
      </c>
      <c r="H1494" s="21" t="s">
        <v>3701</v>
      </c>
      <c r="I1494" s="21" t="s">
        <v>6070</v>
      </c>
      <c r="J1494" s="2" t="s">
        <v>3475</v>
      </c>
      <c r="K1494" s="22" t="s">
        <v>1048</v>
      </c>
      <c r="L1494" s="2" t="s">
        <v>1332</v>
      </c>
      <c r="M1494" s="2" t="s">
        <v>1059</v>
      </c>
      <c r="N1494" s="2" t="s">
        <v>1333</v>
      </c>
      <c r="O1494" s="2" t="s">
        <v>1098</v>
      </c>
      <c r="P1494" s="2" t="str">
        <f t="shared" si="47"/>
        <v>A-Onsite</v>
      </c>
      <c r="Q1494" s="2" t="str">
        <f t="shared" si="48"/>
        <v>A-S2_Onsite</v>
      </c>
      <c r="R1494" s="2" t="s">
        <v>3476</v>
      </c>
      <c r="S1494" s="2" t="s">
        <v>1041</v>
      </c>
      <c r="T1494" s="21" t="s">
        <v>3693</v>
      </c>
    </row>
    <row r="1495" spans="1:20" x14ac:dyDescent="0.3">
      <c r="A1495" s="21" t="s">
        <v>2274</v>
      </c>
      <c r="B1495" s="21" t="s">
        <v>1054</v>
      </c>
      <c r="C1495" s="21" t="s">
        <v>2275</v>
      </c>
      <c r="D1495" s="21" t="s">
        <v>2276</v>
      </c>
      <c r="E1495" s="2" t="s">
        <v>2277</v>
      </c>
      <c r="F1495" s="21" t="s">
        <v>3690</v>
      </c>
      <c r="G1495" s="21" t="s">
        <v>1593</v>
      </c>
      <c r="H1495" s="21" t="s">
        <v>3691</v>
      </c>
      <c r="I1495" s="21" t="s">
        <v>6071</v>
      </c>
      <c r="J1495" s="2" t="s">
        <v>3692</v>
      </c>
      <c r="K1495" s="22" t="s">
        <v>1610</v>
      </c>
      <c r="L1495" s="2" t="s">
        <v>1150</v>
      </c>
      <c r="M1495" s="2" t="s">
        <v>1059</v>
      </c>
      <c r="N1495" s="2" t="s">
        <v>1151</v>
      </c>
      <c r="O1495" s="2" t="s">
        <v>1040</v>
      </c>
      <c r="P1495" s="2" t="str">
        <f t="shared" si="47"/>
        <v>P-Onsite</v>
      </c>
      <c r="Q1495" s="2" t="str">
        <f t="shared" si="48"/>
        <v>P-S2_Onsite</v>
      </c>
      <c r="R1495" s="2" t="s">
        <v>3476</v>
      </c>
      <c r="S1495" s="2" t="s">
        <v>1041</v>
      </c>
      <c r="T1495" s="21" t="s">
        <v>3693</v>
      </c>
    </row>
    <row r="1496" spans="1:20" x14ac:dyDescent="0.3">
      <c r="A1496" s="21" t="s">
        <v>2274</v>
      </c>
      <c r="B1496" s="21" t="s">
        <v>1054</v>
      </c>
      <c r="C1496" s="21" t="s">
        <v>2275</v>
      </c>
      <c r="D1496" s="21" t="s">
        <v>2276</v>
      </c>
      <c r="E1496" s="2" t="s">
        <v>2277</v>
      </c>
      <c r="F1496" s="21" t="s">
        <v>3696</v>
      </c>
      <c r="G1496" s="21" t="s">
        <v>1606</v>
      </c>
      <c r="H1496" s="21" t="s">
        <v>3697</v>
      </c>
      <c r="I1496" s="21" t="s">
        <v>6072</v>
      </c>
      <c r="J1496" s="2" t="s">
        <v>3484</v>
      </c>
      <c r="K1496" s="22" t="s">
        <v>1038</v>
      </c>
      <c r="L1496" s="2" t="s">
        <v>1150</v>
      </c>
      <c r="M1496" s="2" t="s">
        <v>1059</v>
      </c>
      <c r="N1496" s="2" t="s">
        <v>1151</v>
      </c>
      <c r="O1496" s="2" t="s">
        <v>1040</v>
      </c>
      <c r="P1496" s="2" t="str">
        <f t="shared" si="47"/>
        <v>P-Onsite</v>
      </c>
      <c r="Q1496" s="2" t="str">
        <f t="shared" si="48"/>
        <v>P-S2_Onsite</v>
      </c>
      <c r="R1496" s="2" t="s">
        <v>3476</v>
      </c>
      <c r="S1496" s="2" t="s">
        <v>1041</v>
      </c>
      <c r="T1496" s="21" t="s">
        <v>3693</v>
      </c>
    </row>
    <row r="1497" spans="1:20" x14ac:dyDescent="0.3">
      <c r="A1497" s="21" t="s">
        <v>2274</v>
      </c>
      <c r="B1497" s="21" t="s">
        <v>1054</v>
      </c>
      <c r="C1497" s="21" t="s">
        <v>2275</v>
      </c>
      <c r="D1497" s="21" t="s">
        <v>2276</v>
      </c>
      <c r="E1497" s="2" t="s">
        <v>2277</v>
      </c>
      <c r="F1497" s="21" t="s">
        <v>3698</v>
      </c>
      <c r="G1497" s="21" t="s">
        <v>1613</v>
      </c>
      <c r="H1497" s="21" t="s">
        <v>3699</v>
      </c>
      <c r="I1497" s="21" t="s">
        <v>6073</v>
      </c>
      <c r="J1497" s="2" t="s">
        <v>3479</v>
      </c>
      <c r="K1497" s="22" t="s">
        <v>1038</v>
      </c>
      <c r="L1497" s="2" t="s">
        <v>1150</v>
      </c>
      <c r="M1497" s="2" t="s">
        <v>1059</v>
      </c>
      <c r="N1497" s="2" t="s">
        <v>1151</v>
      </c>
      <c r="O1497" s="2" t="s">
        <v>1040</v>
      </c>
      <c r="P1497" s="2" t="str">
        <f t="shared" si="47"/>
        <v>P-Onsite</v>
      </c>
      <c r="Q1497" s="2" t="str">
        <f t="shared" si="48"/>
        <v>P-S2_Onsite</v>
      </c>
      <c r="R1497" s="2" t="s">
        <v>3476</v>
      </c>
      <c r="S1497" s="2" t="s">
        <v>1041</v>
      </c>
      <c r="T1497" s="21" t="s">
        <v>3693</v>
      </c>
    </row>
    <row r="1498" spans="1:20" x14ac:dyDescent="0.3">
      <c r="A1498" s="21" t="s">
        <v>3991</v>
      </c>
      <c r="B1498" s="21" t="s">
        <v>1054</v>
      </c>
      <c r="C1498" s="21" t="s">
        <v>3992</v>
      </c>
      <c r="D1498" s="21" t="s">
        <v>3993</v>
      </c>
      <c r="E1498" s="2" t="s">
        <v>3994</v>
      </c>
      <c r="F1498" s="21" t="s">
        <v>3690</v>
      </c>
      <c r="G1498" s="21" t="s">
        <v>1593</v>
      </c>
      <c r="H1498" s="21" t="s">
        <v>3691</v>
      </c>
      <c r="I1498" s="21" t="s">
        <v>6074</v>
      </c>
      <c r="J1498" s="2" t="s">
        <v>3692</v>
      </c>
      <c r="K1498" s="22" t="s">
        <v>1610</v>
      </c>
      <c r="L1498" s="2" t="s">
        <v>1075</v>
      </c>
      <c r="M1498" s="2" t="s">
        <v>1059</v>
      </c>
      <c r="N1498" s="2" t="s">
        <v>1076</v>
      </c>
      <c r="O1498" s="2" t="s">
        <v>1040</v>
      </c>
      <c r="P1498" s="2" t="str">
        <f t="shared" si="47"/>
        <v>P-Onsite</v>
      </c>
      <c r="Q1498" s="2" t="str">
        <f t="shared" si="48"/>
        <v>P-S2_Onsite</v>
      </c>
      <c r="R1498" s="2" t="s">
        <v>3476</v>
      </c>
      <c r="S1498" s="2" t="s">
        <v>1041</v>
      </c>
      <c r="T1498" s="21" t="s">
        <v>3693</v>
      </c>
    </row>
    <row r="1499" spans="1:20" x14ac:dyDescent="0.3">
      <c r="A1499" s="21" t="s">
        <v>3991</v>
      </c>
      <c r="B1499" s="21" t="s">
        <v>1054</v>
      </c>
      <c r="C1499" s="21" t="s">
        <v>3992</v>
      </c>
      <c r="D1499" s="21" t="s">
        <v>3993</v>
      </c>
      <c r="E1499" s="2" t="s">
        <v>3994</v>
      </c>
      <c r="F1499" s="21" t="s">
        <v>3694</v>
      </c>
      <c r="G1499" s="21" t="s">
        <v>1598</v>
      </c>
      <c r="H1499" s="21" t="s">
        <v>3695</v>
      </c>
      <c r="I1499" s="21" t="s">
        <v>6075</v>
      </c>
      <c r="J1499" s="2" t="s">
        <v>3481</v>
      </c>
      <c r="K1499" s="22" t="s">
        <v>1048</v>
      </c>
      <c r="L1499" s="2" t="s">
        <v>1075</v>
      </c>
      <c r="M1499" s="2" t="s">
        <v>1059</v>
      </c>
      <c r="N1499" s="2" t="s">
        <v>1076</v>
      </c>
      <c r="O1499" s="2" t="s">
        <v>1040</v>
      </c>
      <c r="P1499" s="2" t="str">
        <f t="shared" si="47"/>
        <v>P-Onsite</v>
      </c>
      <c r="Q1499" s="2" t="str">
        <f t="shared" si="48"/>
        <v>P-S2_Onsite</v>
      </c>
      <c r="R1499" s="2" t="s">
        <v>3476</v>
      </c>
      <c r="S1499" s="2" t="s">
        <v>1041</v>
      </c>
      <c r="T1499" s="21" t="s">
        <v>3693</v>
      </c>
    </row>
    <row r="1500" spans="1:20" x14ac:dyDescent="0.3">
      <c r="A1500" s="21" t="s">
        <v>3991</v>
      </c>
      <c r="B1500" s="21" t="s">
        <v>1054</v>
      </c>
      <c r="C1500" s="21" t="s">
        <v>3992</v>
      </c>
      <c r="D1500" s="21" t="s">
        <v>3993</v>
      </c>
      <c r="E1500" s="2" t="s">
        <v>3994</v>
      </c>
      <c r="F1500" s="21" t="s">
        <v>3696</v>
      </c>
      <c r="G1500" s="21" t="s">
        <v>1606</v>
      </c>
      <c r="H1500" s="21" t="s">
        <v>3697</v>
      </c>
      <c r="I1500" s="21" t="s">
        <v>6076</v>
      </c>
      <c r="J1500" s="2" t="s">
        <v>3484</v>
      </c>
      <c r="K1500" s="22" t="s">
        <v>1038</v>
      </c>
      <c r="L1500" s="2" t="s">
        <v>1075</v>
      </c>
      <c r="M1500" s="2" t="s">
        <v>1059</v>
      </c>
      <c r="N1500" s="2" t="s">
        <v>1076</v>
      </c>
      <c r="O1500" s="2" t="s">
        <v>1040</v>
      </c>
      <c r="P1500" s="2" t="str">
        <f t="shared" si="47"/>
        <v>P-Onsite</v>
      </c>
      <c r="Q1500" s="2" t="str">
        <f t="shared" si="48"/>
        <v>P-S2_Onsite</v>
      </c>
      <c r="R1500" s="2" t="s">
        <v>3476</v>
      </c>
      <c r="S1500" s="2" t="s">
        <v>1041</v>
      </c>
      <c r="T1500" s="21" t="s">
        <v>3693</v>
      </c>
    </row>
    <row r="1501" spans="1:20" x14ac:dyDescent="0.3">
      <c r="A1501" s="21" t="s">
        <v>3991</v>
      </c>
      <c r="B1501" s="21" t="s">
        <v>1054</v>
      </c>
      <c r="C1501" s="21" t="s">
        <v>3992</v>
      </c>
      <c r="D1501" s="21" t="s">
        <v>3993</v>
      </c>
      <c r="E1501" s="2" t="s">
        <v>3994</v>
      </c>
      <c r="F1501" s="21" t="s">
        <v>3698</v>
      </c>
      <c r="G1501" s="21" t="s">
        <v>1613</v>
      </c>
      <c r="H1501" s="21" t="s">
        <v>3699</v>
      </c>
      <c r="I1501" s="21" t="s">
        <v>6077</v>
      </c>
      <c r="J1501" s="2" t="s">
        <v>3479</v>
      </c>
      <c r="K1501" s="22" t="s">
        <v>1038</v>
      </c>
      <c r="L1501" s="2" t="s">
        <v>1075</v>
      </c>
      <c r="M1501" s="2" t="s">
        <v>1059</v>
      </c>
      <c r="N1501" s="2" t="s">
        <v>1076</v>
      </c>
      <c r="O1501" s="2" t="s">
        <v>1040</v>
      </c>
      <c r="P1501" s="2" t="str">
        <f t="shared" si="47"/>
        <v>P-Onsite</v>
      </c>
      <c r="Q1501" s="2" t="str">
        <f t="shared" si="48"/>
        <v>P-S2_Onsite</v>
      </c>
      <c r="R1501" s="2" t="s">
        <v>3476</v>
      </c>
      <c r="S1501" s="2" t="s">
        <v>1041</v>
      </c>
      <c r="T1501" s="21" t="s">
        <v>3693</v>
      </c>
    </row>
    <row r="1502" spans="1:20" x14ac:dyDescent="0.3">
      <c r="A1502" s="21" t="s">
        <v>3991</v>
      </c>
      <c r="B1502" s="21" t="s">
        <v>1054</v>
      </c>
      <c r="C1502" s="21" t="s">
        <v>3992</v>
      </c>
      <c r="D1502" s="21" t="s">
        <v>3993</v>
      </c>
      <c r="E1502" s="2" t="s">
        <v>3994</v>
      </c>
      <c r="F1502" s="21" t="s">
        <v>3700</v>
      </c>
      <c r="G1502" s="21" t="s">
        <v>1631</v>
      </c>
      <c r="H1502" s="21" t="s">
        <v>3701</v>
      </c>
      <c r="I1502" s="21" t="s">
        <v>6078</v>
      </c>
      <c r="J1502" s="2" t="s">
        <v>3475</v>
      </c>
      <c r="K1502" s="22" t="s">
        <v>1048</v>
      </c>
      <c r="L1502" s="2" t="s">
        <v>1075</v>
      </c>
      <c r="M1502" s="2" t="s">
        <v>1059</v>
      </c>
      <c r="N1502" s="2" t="s">
        <v>1076</v>
      </c>
      <c r="O1502" s="2" t="s">
        <v>1040</v>
      </c>
      <c r="P1502" s="2" t="str">
        <f t="shared" si="47"/>
        <v>P-Onsite</v>
      </c>
      <c r="Q1502" s="2" t="str">
        <f t="shared" si="48"/>
        <v>P-S2_Onsite</v>
      </c>
      <c r="R1502" s="2" t="s">
        <v>3476</v>
      </c>
      <c r="S1502" s="2" t="s">
        <v>1041</v>
      </c>
      <c r="T1502" s="21" t="s">
        <v>3693</v>
      </c>
    </row>
    <row r="1503" spans="1:20" x14ac:dyDescent="0.3">
      <c r="A1503" s="21" t="s">
        <v>3995</v>
      </c>
      <c r="B1503" s="21" t="s">
        <v>1054</v>
      </c>
      <c r="C1503" s="21" t="s">
        <v>3996</v>
      </c>
      <c r="D1503" s="21" t="s">
        <v>3997</v>
      </c>
      <c r="E1503" s="2" t="s">
        <v>3998</v>
      </c>
      <c r="F1503" s="21" t="s">
        <v>3690</v>
      </c>
      <c r="G1503" s="21" t="s">
        <v>1593</v>
      </c>
      <c r="H1503" s="21" t="s">
        <v>3691</v>
      </c>
      <c r="I1503" s="21" t="s">
        <v>6079</v>
      </c>
      <c r="J1503" s="2" t="s">
        <v>3692</v>
      </c>
      <c r="K1503" s="22" t="s">
        <v>1610</v>
      </c>
      <c r="L1503" s="2" t="s">
        <v>1070</v>
      </c>
      <c r="M1503" s="2" t="s">
        <v>1059</v>
      </c>
      <c r="N1503" s="2" t="s">
        <v>1071</v>
      </c>
      <c r="O1503" s="2" t="s">
        <v>1040</v>
      </c>
      <c r="P1503" s="2" t="str">
        <f t="shared" si="47"/>
        <v>P-Onsite</v>
      </c>
      <c r="Q1503" s="2" t="str">
        <f t="shared" si="48"/>
        <v>P-S2_Onsite</v>
      </c>
      <c r="R1503" s="2" t="s">
        <v>3476</v>
      </c>
      <c r="S1503" s="2" t="s">
        <v>1041</v>
      </c>
      <c r="T1503" s="21" t="s">
        <v>3693</v>
      </c>
    </row>
    <row r="1504" spans="1:20" x14ac:dyDescent="0.3">
      <c r="A1504" s="21" t="s">
        <v>3995</v>
      </c>
      <c r="B1504" s="21" t="s">
        <v>1054</v>
      </c>
      <c r="C1504" s="21" t="s">
        <v>3996</v>
      </c>
      <c r="D1504" s="21" t="s">
        <v>3997</v>
      </c>
      <c r="E1504" s="2" t="s">
        <v>3998</v>
      </c>
      <c r="F1504" s="21" t="s">
        <v>3694</v>
      </c>
      <c r="G1504" s="21" t="s">
        <v>1598</v>
      </c>
      <c r="H1504" s="21" t="s">
        <v>3695</v>
      </c>
      <c r="I1504" s="21" t="s">
        <v>6080</v>
      </c>
      <c r="J1504" s="2" t="s">
        <v>3481</v>
      </c>
      <c r="K1504" s="22" t="s">
        <v>1048</v>
      </c>
      <c r="L1504" s="2" t="s">
        <v>1070</v>
      </c>
      <c r="M1504" s="2" t="s">
        <v>1059</v>
      </c>
      <c r="N1504" s="2" t="s">
        <v>1071</v>
      </c>
      <c r="O1504" s="2" t="s">
        <v>1040</v>
      </c>
      <c r="P1504" s="2" t="str">
        <f t="shared" si="47"/>
        <v>P-Onsite</v>
      </c>
      <c r="Q1504" s="2" t="str">
        <f t="shared" si="48"/>
        <v>P-S2_Onsite</v>
      </c>
      <c r="R1504" s="2" t="s">
        <v>3476</v>
      </c>
      <c r="S1504" s="2" t="s">
        <v>1041</v>
      </c>
      <c r="T1504" s="21" t="s">
        <v>3693</v>
      </c>
    </row>
    <row r="1505" spans="1:20" x14ac:dyDescent="0.3">
      <c r="A1505" s="21" t="s">
        <v>3995</v>
      </c>
      <c r="B1505" s="21" t="s">
        <v>1054</v>
      </c>
      <c r="C1505" s="21" t="s">
        <v>3996</v>
      </c>
      <c r="D1505" s="21" t="s">
        <v>3997</v>
      </c>
      <c r="E1505" s="2" t="s">
        <v>3998</v>
      </c>
      <c r="F1505" s="21" t="s">
        <v>3696</v>
      </c>
      <c r="G1505" s="21" t="s">
        <v>1606</v>
      </c>
      <c r="H1505" s="21" t="s">
        <v>3697</v>
      </c>
      <c r="I1505" s="21" t="s">
        <v>6081</v>
      </c>
      <c r="J1505" s="2" t="s">
        <v>3484</v>
      </c>
      <c r="K1505" s="22" t="s">
        <v>1038</v>
      </c>
      <c r="L1505" s="2" t="s">
        <v>1070</v>
      </c>
      <c r="M1505" s="2" t="s">
        <v>1059</v>
      </c>
      <c r="N1505" s="2" t="s">
        <v>1071</v>
      </c>
      <c r="O1505" s="2" t="s">
        <v>1040</v>
      </c>
      <c r="P1505" s="2" t="str">
        <f t="shared" si="47"/>
        <v>P-Onsite</v>
      </c>
      <c r="Q1505" s="2" t="str">
        <f t="shared" si="48"/>
        <v>P-S2_Onsite</v>
      </c>
      <c r="R1505" s="2" t="s">
        <v>3476</v>
      </c>
      <c r="S1505" s="2" t="s">
        <v>1041</v>
      </c>
      <c r="T1505" s="21" t="s">
        <v>3693</v>
      </c>
    </row>
    <row r="1506" spans="1:20" x14ac:dyDescent="0.3">
      <c r="A1506" s="21" t="s">
        <v>3995</v>
      </c>
      <c r="B1506" s="21" t="s">
        <v>1054</v>
      </c>
      <c r="C1506" s="21" t="s">
        <v>3996</v>
      </c>
      <c r="D1506" s="21" t="s">
        <v>3997</v>
      </c>
      <c r="E1506" s="2" t="s">
        <v>3998</v>
      </c>
      <c r="F1506" s="21" t="s">
        <v>3698</v>
      </c>
      <c r="G1506" s="21" t="s">
        <v>1613</v>
      </c>
      <c r="H1506" s="21" t="s">
        <v>3699</v>
      </c>
      <c r="I1506" s="21" t="s">
        <v>6082</v>
      </c>
      <c r="J1506" s="2" t="s">
        <v>3479</v>
      </c>
      <c r="K1506" s="22" t="s">
        <v>1038</v>
      </c>
      <c r="L1506" s="2" t="s">
        <v>1070</v>
      </c>
      <c r="M1506" s="2" t="s">
        <v>1059</v>
      </c>
      <c r="N1506" s="2" t="s">
        <v>1071</v>
      </c>
      <c r="O1506" s="2" t="s">
        <v>1040</v>
      </c>
      <c r="P1506" s="2" t="str">
        <f t="shared" si="47"/>
        <v>P-Onsite</v>
      </c>
      <c r="Q1506" s="2" t="str">
        <f t="shared" si="48"/>
        <v>P-S2_Onsite</v>
      </c>
      <c r="R1506" s="2" t="s">
        <v>3476</v>
      </c>
      <c r="S1506" s="2" t="s">
        <v>1041</v>
      </c>
      <c r="T1506" s="21" t="s">
        <v>3693</v>
      </c>
    </row>
    <row r="1507" spans="1:20" x14ac:dyDescent="0.3">
      <c r="A1507" s="21" t="s">
        <v>3995</v>
      </c>
      <c r="B1507" s="21" t="s">
        <v>1054</v>
      </c>
      <c r="C1507" s="21" t="s">
        <v>3996</v>
      </c>
      <c r="D1507" s="21" t="s">
        <v>3997</v>
      </c>
      <c r="E1507" s="2" t="s">
        <v>3998</v>
      </c>
      <c r="F1507" s="21" t="s">
        <v>3700</v>
      </c>
      <c r="G1507" s="21" t="s">
        <v>1631</v>
      </c>
      <c r="H1507" s="21" t="s">
        <v>3701</v>
      </c>
      <c r="I1507" s="21" t="s">
        <v>6083</v>
      </c>
      <c r="J1507" s="2" t="s">
        <v>3475</v>
      </c>
      <c r="K1507" s="22" t="s">
        <v>1048</v>
      </c>
      <c r="L1507" s="2" t="s">
        <v>1070</v>
      </c>
      <c r="M1507" s="2" t="s">
        <v>1059</v>
      </c>
      <c r="N1507" s="2" t="s">
        <v>1071</v>
      </c>
      <c r="O1507" s="2" t="s">
        <v>1040</v>
      </c>
      <c r="P1507" s="2" t="str">
        <f t="shared" si="47"/>
        <v>P-Onsite</v>
      </c>
      <c r="Q1507" s="2" t="str">
        <f t="shared" si="48"/>
        <v>P-S2_Onsite</v>
      </c>
      <c r="R1507" s="2" t="s">
        <v>3476</v>
      </c>
      <c r="S1507" s="2" t="s">
        <v>1041</v>
      </c>
      <c r="T1507" s="21" t="s">
        <v>3693</v>
      </c>
    </row>
    <row r="1508" spans="1:20" x14ac:dyDescent="0.3">
      <c r="A1508" s="21" t="s">
        <v>2298</v>
      </c>
      <c r="B1508" s="21" t="s">
        <v>1054</v>
      </c>
      <c r="C1508" s="21" t="s">
        <v>2299</v>
      </c>
      <c r="D1508" s="21" t="s">
        <v>2300</v>
      </c>
      <c r="E1508" s="2" t="s">
        <v>2301</v>
      </c>
      <c r="F1508" s="21" t="s">
        <v>3690</v>
      </c>
      <c r="G1508" s="21" t="s">
        <v>1593</v>
      </c>
      <c r="H1508" s="21" t="s">
        <v>3691</v>
      </c>
      <c r="I1508" s="21" t="s">
        <v>6084</v>
      </c>
      <c r="J1508" s="2" t="s">
        <v>3692</v>
      </c>
      <c r="K1508" s="22" t="s">
        <v>1610</v>
      </c>
      <c r="L1508" s="2" t="s">
        <v>1164</v>
      </c>
      <c r="M1508" s="2" t="s">
        <v>1059</v>
      </c>
      <c r="N1508" s="2" t="s">
        <v>1165</v>
      </c>
      <c r="O1508" s="2" t="s">
        <v>1040</v>
      </c>
      <c r="P1508" s="2" t="str">
        <f t="shared" si="47"/>
        <v>P-Onsite</v>
      </c>
      <c r="Q1508" s="2" t="str">
        <f t="shared" si="48"/>
        <v>P-S2_Onsite</v>
      </c>
      <c r="R1508" s="2" t="s">
        <v>3476</v>
      </c>
      <c r="S1508" s="2" t="s">
        <v>1041</v>
      </c>
      <c r="T1508" s="21" t="s">
        <v>3693</v>
      </c>
    </row>
    <row r="1509" spans="1:20" x14ac:dyDescent="0.3">
      <c r="A1509" s="21" t="s">
        <v>2298</v>
      </c>
      <c r="B1509" s="21" t="s">
        <v>1054</v>
      </c>
      <c r="C1509" s="21" t="s">
        <v>2299</v>
      </c>
      <c r="D1509" s="21" t="s">
        <v>2300</v>
      </c>
      <c r="E1509" s="2" t="s">
        <v>2301</v>
      </c>
      <c r="F1509" s="21" t="s">
        <v>3700</v>
      </c>
      <c r="G1509" s="21" t="s">
        <v>1631</v>
      </c>
      <c r="H1509" s="21" t="s">
        <v>3701</v>
      </c>
      <c r="I1509" s="21" t="s">
        <v>6085</v>
      </c>
      <c r="J1509" s="2" t="s">
        <v>3475</v>
      </c>
      <c r="K1509" s="22" t="s">
        <v>1048</v>
      </c>
      <c r="L1509" s="2" t="s">
        <v>1164</v>
      </c>
      <c r="M1509" s="2" t="s">
        <v>1059</v>
      </c>
      <c r="N1509" s="2" t="s">
        <v>1165</v>
      </c>
      <c r="O1509" s="2" t="s">
        <v>1040</v>
      </c>
      <c r="P1509" s="2" t="str">
        <f t="shared" si="47"/>
        <v>P-Onsite</v>
      </c>
      <c r="Q1509" s="2" t="str">
        <f t="shared" si="48"/>
        <v>P-S2_Onsite</v>
      </c>
      <c r="R1509" s="2" t="s">
        <v>3476</v>
      </c>
      <c r="S1509" s="2" t="s">
        <v>1041</v>
      </c>
      <c r="T1509" s="21" t="s">
        <v>3693</v>
      </c>
    </row>
    <row r="1510" spans="1:20" x14ac:dyDescent="0.3">
      <c r="A1510" s="21" t="s">
        <v>3999</v>
      </c>
      <c r="B1510" s="21" t="s">
        <v>1054</v>
      </c>
      <c r="C1510" s="21" t="s">
        <v>4000</v>
      </c>
      <c r="D1510" s="21" t="s">
        <v>4001</v>
      </c>
      <c r="E1510" s="2" t="s">
        <v>4002</v>
      </c>
      <c r="F1510" s="21" t="s">
        <v>3690</v>
      </c>
      <c r="G1510" s="21" t="s">
        <v>1593</v>
      </c>
      <c r="H1510" s="21" t="s">
        <v>3691</v>
      </c>
      <c r="I1510" s="21" t="s">
        <v>6086</v>
      </c>
      <c r="J1510" s="2" t="s">
        <v>3692</v>
      </c>
      <c r="K1510" s="22" t="s">
        <v>1610</v>
      </c>
      <c r="L1510" s="2" t="s">
        <v>3489</v>
      </c>
      <c r="M1510" s="2" t="s">
        <v>3489</v>
      </c>
      <c r="N1510" s="2" t="s">
        <v>3489</v>
      </c>
      <c r="O1510" s="2" t="s">
        <v>1098</v>
      </c>
      <c r="P1510" s="2" t="str">
        <f t="shared" si="47"/>
        <v>A-Onsite</v>
      </c>
      <c r="Q1510" s="2" t="str">
        <f t="shared" si="48"/>
        <v>A-S2_Onsite</v>
      </c>
      <c r="R1510" s="2" t="s">
        <v>3476</v>
      </c>
      <c r="S1510" s="2" t="s">
        <v>1041</v>
      </c>
      <c r="T1510" s="21" t="s">
        <v>3693</v>
      </c>
    </row>
    <row r="1511" spans="1:20" x14ac:dyDescent="0.3">
      <c r="A1511" s="21" t="s">
        <v>3999</v>
      </c>
      <c r="B1511" s="21" t="s">
        <v>1054</v>
      </c>
      <c r="C1511" s="21" t="s">
        <v>4000</v>
      </c>
      <c r="D1511" s="21" t="s">
        <v>4001</v>
      </c>
      <c r="E1511" s="2" t="s">
        <v>4002</v>
      </c>
      <c r="F1511" s="21" t="s">
        <v>3694</v>
      </c>
      <c r="G1511" s="21" t="s">
        <v>1598</v>
      </c>
      <c r="H1511" s="21" t="s">
        <v>3695</v>
      </c>
      <c r="I1511" s="21" t="s">
        <v>6087</v>
      </c>
      <c r="J1511" s="2" t="s">
        <v>3481</v>
      </c>
      <c r="K1511" s="22" t="s">
        <v>1048</v>
      </c>
      <c r="L1511" s="2" t="s">
        <v>3489</v>
      </c>
      <c r="M1511" s="2" t="s">
        <v>3489</v>
      </c>
      <c r="N1511" s="2" t="s">
        <v>3489</v>
      </c>
      <c r="O1511" s="2" t="s">
        <v>1098</v>
      </c>
      <c r="P1511" s="2" t="str">
        <f t="shared" si="47"/>
        <v>A-Onsite</v>
      </c>
      <c r="Q1511" s="2" t="str">
        <f t="shared" si="48"/>
        <v>A-S2_Onsite</v>
      </c>
      <c r="R1511" s="2" t="s">
        <v>3476</v>
      </c>
      <c r="S1511" s="2" t="s">
        <v>1041</v>
      </c>
      <c r="T1511" s="21" t="s">
        <v>3693</v>
      </c>
    </row>
    <row r="1512" spans="1:20" x14ac:dyDescent="0.3">
      <c r="A1512" s="21" t="s">
        <v>3999</v>
      </c>
      <c r="B1512" s="21" t="s">
        <v>1054</v>
      </c>
      <c r="C1512" s="21" t="s">
        <v>4000</v>
      </c>
      <c r="D1512" s="21" t="s">
        <v>4001</v>
      </c>
      <c r="E1512" s="2" t="s">
        <v>4002</v>
      </c>
      <c r="F1512" s="21" t="s">
        <v>3696</v>
      </c>
      <c r="G1512" s="21" t="s">
        <v>1606</v>
      </c>
      <c r="H1512" s="21" t="s">
        <v>3697</v>
      </c>
      <c r="I1512" s="21" t="s">
        <v>6088</v>
      </c>
      <c r="J1512" s="2" t="s">
        <v>3484</v>
      </c>
      <c r="K1512" s="22" t="s">
        <v>1038</v>
      </c>
      <c r="L1512" s="2" t="s">
        <v>3489</v>
      </c>
      <c r="M1512" s="2" t="s">
        <v>3489</v>
      </c>
      <c r="N1512" s="2" t="s">
        <v>3489</v>
      </c>
      <c r="O1512" s="2" t="s">
        <v>1098</v>
      </c>
      <c r="P1512" s="2" t="str">
        <f t="shared" si="47"/>
        <v>A-Onsite</v>
      </c>
      <c r="Q1512" s="2" t="str">
        <f t="shared" si="48"/>
        <v>A-S2_Onsite</v>
      </c>
      <c r="R1512" s="2" t="s">
        <v>3476</v>
      </c>
      <c r="S1512" s="2" t="s">
        <v>1041</v>
      </c>
      <c r="T1512" s="21" t="s">
        <v>3693</v>
      </c>
    </row>
    <row r="1513" spans="1:20" x14ac:dyDescent="0.3">
      <c r="A1513" s="21" t="s">
        <v>3999</v>
      </c>
      <c r="B1513" s="21" t="s">
        <v>1054</v>
      </c>
      <c r="C1513" s="21" t="s">
        <v>4000</v>
      </c>
      <c r="D1513" s="21" t="s">
        <v>4001</v>
      </c>
      <c r="E1513" s="2" t="s">
        <v>4002</v>
      </c>
      <c r="F1513" s="21" t="s">
        <v>3698</v>
      </c>
      <c r="G1513" s="21" t="s">
        <v>1613</v>
      </c>
      <c r="H1513" s="21" t="s">
        <v>3699</v>
      </c>
      <c r="I1513" s="21" t="s">
        <v>6089</v>
      </c>
      <c r="J1513" s="2" t="s">
        <v>3479</v>
      </c>
      <c r="K1513" s="22" t="s">
        <v>1038</v>
      </c>
      <c r="L1513" s="2" t="s">
        <v>3489</v>
      </c>
      <c r="M1513" s="2" t="s">
        <v>3489</v>
      </c>
      <c r="N1513" s="2" t="s">
        <v>3489</v>
      </c>
      <c r="O1513" s="2" t="s">
        <v>1098</v>
      </c>
      <c r="P1513" s="2" t="str">
        <f t="shared" si="47"/>
        <v>A-Onsite</v>
      </c>
      <c r="Q1513" s="2" t="str">
        <f t="shared" si="48"/>
        <v>A-S2_Onsite</v>
      </c>
      <c r="R1513" s="2" t="s">
        <v>3476</v>
      </c>
      <c r="S1513" s="2" t="s">
        <v>1041</v>
      </c>
      <c r="T1513" s="21" t="s">
        <v>3693</v>
      </c>
    </row>
    <row r="1514" spans="1:20" x14ac:dyDescent="0.3">
      <c r="A1514" s="21" t="s">
        <v>3999</v>
      </c>
      <c r="B1514" s="21" t="s">
        <v>1054</v>
      </c>
      <c r="C1514" s="21" t="s">
        <v>4000</v>
      </c>
      <c r="D1514" s="21" t="s">
        <v>4001</v>
      </c>
      <c r="E1514" s="2" t="s">
        <v>4002</v>
      </c>
      <c r="F1514" s="21" t="s">
        <v>3700</v>
      </c>
      <c r="G1514" s="21" t="s">
        <v>1631</v>
      </c>
      <c r="H1514" s="21" t="s">
        <v>3701</v>
      </c>
      <c r="I1514" s="21" t="s">
        <v>6090</v>
      </c>
      <c r="J1514" s="2" t="s">
        <v>3475</v>
      </c>
      <c r="K1514" s="22" t="s">
        <v>1048</v>
      </c>
      <c r="L1514" s="2" t="s">
        <v>3489</v>
      </c>
      <c r="M1514" s="2" t="s">
        <v>3489</v>
      </c>
      <c r="N1514" s="2" t="s">
        <v>3489</v>
      </c>
      <c r="O1514" s="2" t="s">
        <v>1098</v>
      </c>
      <c r="P1514" s="2" t="str">
        <f t="shared" si="47"/>
        <v>A-Onsite</v>
      </c>
      <c r="Q1514" s="2" t="str">
        <f t="shared" si="48"/>
        <v>A-S2_Onsite</v>
      </c>
      <c r="R1514" s="2" t="s">
        <v>3476</v>
      </c>
      <c r="S1514" s="2" t="s">
        <v>1041</v>
      </c>
      <c r="T1514" s="21" t="s">
        <v>3693</v>
      </c>
    </row>
    <row r="1515" spans="1:20" x14ac:dyDescent="0.3">
      <c r="A1515" s="21" t="s">
        <v>2305</v>
      </c>
      <c r="B1515" s="21" t="s">
        <v>1054</v>
      </c>
      <c r="C1515" s="21" t="s">
        <v>2306</v>
      </c>
      <c r="D1515" s="21" t="s">
        <v>2307</v>
      </c>
      <c r="E1515" s="2" t="s">
        <v>2308</v>
      </c>
      <c r="F1515" s="21" t="s">
        <v>3690</v>
      </c>
      <c r="G1515" s="21" t="s">
        <v>1593</v>
      </c>
      <c r="H1515" s="21" t="s">
        <v>3691</v>
      </c>
      <c r="I1515" s="21" t="s">
        <v>6091</v>
      </c>
      <c r="J1515" s="2" t="s">
        <v>3692</v>
      </c>
      <c r="K1515" s="22" t="s">
        <v>1610</v>
      </c>
      <c r="L1515" s="2" t="s">
        <v>1089</v>
      </c>
      <c r="M1515" s="2" t="s">
        <v>1059</v>
      </c>
      <c r="N1515" s="2" t="s">
        <v>1124</v>
      </c>
      <c r="O1515" s="2" t="s">
        <v>1040</v>
      </c>
      <c r="P1515" s="2" t="str">
        <f t="shared" si="47"/>
        <v>P-Onsite</v>
      </c>
      <c r="Q1515" s="2" t="str">
        <f t="shared" si="48"/>
        <v>P-S2_Onsite</v>
      </c>
      <c r="R1515" s="2" t="s">
        <v>3476</v>
      </c>
      <c r="S1515" s="2" t="s">
        <v>1041</v>
      </c>
      <c r="T1515" s="21" t="s">
        <v>3693</v>
      </c>
    </row>
    <row r="1516" spans="1:20" x14ac:dyDescent="0.3">
      <c r="A1516" s="21" t="s">
        <v>2305</v>
      </c>
      <c r="B1516" s="21" t="s">
        <v>1054</v>
      </c>
      <c r="C1516" s="21" t="s">
        <v>2306</v>
      </c>
      <c r="D1516" s="21" t="s">
        <v>2307</v>
      </c>
      <c r="E1516" s="2" t="s">
        <v>2308</v>
      </c>
      <c r="F1516" s="21" t="s">
        <v>3696</v>
      </c>
      <c r="G1516" s="21" t="s">
        <v>1606</v>
      </c>
      <c r="H1516" s="21" t="s">
        <v>3697</v>
      </c>
      <c r="I1516" s="21" t="s">
        <v>6092</v>
      </c>
      <c r="J1516" s="2" t="s">
        <v>3484</v>
      </c>
      <c r="K1516" s="22" t="s">
        <v>1038</v>
      </c>
      <c r="L1516" s="2" t="s">
        <v>1089</v>
      </c>
      <c r="M1516" s="2" t="s">
        <v>1059</v>
      </c>
      <c r="N1516" s="2" t="s">
        <v>1124</v>
      </c>
      <c r="O1516" s="2" t="s">
        <v>1040</v>
      </c>
      <c r="P1516" s="2" t="str">
        <f t="shared" si="47"/>
        <v>P-Onsite</v>
      </c>
      <c r="Q1516" s="2" t="str">
        <f t="shared" si="48"/>
        <v>P-S2_Onsite</v>
      </c>
      <c r="R1516" s="2" t="s">
        <v>3476</v>
      </c>
      <c r="S1516" s="2" t="s">
        <v>1041</v>
      </c>
      <c r="T1516" s="21" t="s">
        <v>3693</v>
      </c>
    </row>
    <row r="1517" spans="1:20" x14ac:dyDescent="0.3">
      <c r="A1517" s="21" t="s">
        <v>2305</v>
      </c>
      <c r="B1517" s="21" t="s">
        <v>1054</v>
      </c>
      <c r="C1517" s="21" t="s">
        <v>2306</v>
      </c>
      <c r="D1517" s="21" t="s">
        <v>2307</v>
      </c>
      <c r="E1517" s="2" t="s">
        <v>2308</v>
      </c>
      <c r="F1517" s="21" t="s">
        <v>3700</v>
      </c>
      <c r="G1517" s="21" t="s">
        <v>1631</v>
      </c>
      <c r="H1517" s="21" t="s">
        <v>3701</v>
      </c>
      <c r="I1517" s="21" t="s">
        <v>6093</v>
      </c>
      <c r="J1517" s="2" t="s">
        <v>3475</v>
      </c>
      <c r="K1517" s="22" t="s">
        <v>1048</v>
      </c>
      <c r="L1517" s="2" t="s">
        <v>1089</v>
      </c>
      <c r="M1517" s="2" t="s">
        <v>1059</v>
      </c>
      <c r="N1517" s="2" t="s">
        <v>1124</v>
      </c>
      <c r="O1517" s="2" t="s">
        <v>1040</v>
      </c>
      <c r="P1517" s="2" t="str">
        <f t="shared" si="47"/>
        <v>P-Onsite</v>
      </c>
      <c r="Q1517" s="2" t="str">
        <f t="shared" si="48"/>
        <v>P-S2_Onsite</v>
      </c>
      <c r="R1517" s="2" t="s">
        <v>3476</v>
      </c>
      <c r="S1517" s="2" t="s">
        <v>1041</v>
      </c>
      <c r="T1517" s="21" t="s">
        <v>3693</v>
      </c>
    </row>
    <row r="1518" spans="1:20" x14ac:dyDescent="0.3">
      <c r="A1518" s="21" t="s">
        <v>4003</v>
      </c>
      <c r="B1518" s="21" t="s">
        <v>1054</v>
      </c>
      <c r="C1518" s="21" t="s">
        <v>4004</v>
      </c>
      <c r="D1518" s="21" t="s">
        <v>4005</v>
      </c>
      <c r="E1518" s="2" t="s">
        <v>4006</v>
      </c>
      <c r="F1518" s="21" t="s">
        <v>3690</v>
      </c>
      <c r="G1518" s="21" t="s">
        <v>1593</v>
      </c>
      <c r="H1518" s="21" t="s">
        <v>3691</v>
      </c>
      <c r="I1518" s="21" t="s">
        <v>6094</v>
      </c>
      <c r="J1518" s="2" t="s">
        <v>3692</v>
      </c>
      <c r="K1518" s="22" t="s">
        <v>1610</v>
      </c>
      <c r="L1518" s="2" t="s">
        <v>1058</v>
      </c>
      <c r="M1518" s="2" t="s">
        <v>1059</v>
      </c>
      <c r="N1518" s="2" t="s">
        <v>1060</v>
      </c>
      <c r="O1518" s="2" t="s">
        <v>1040</v>
      </c>
      <c r="P1518" s="2" t="str">
        <f t="shared" si="47"/>
        <v>P-Onsite</v>
      </c>
      <c r="Q1518" s="2" t="str">
        <f t="shared" si="48"/>
        <v>P-S2_Onsite</v>
      </c>
      <c r="R1518" s="2" t="s">
        <v>3476</v>
      </c>
      <c r="S1518" s="2" t="s">
        <v>1041</v>
      </c>
      <c r="T1518" s="21" t="s">
        <v>3693</v>
      </c>
    </row>
    <row r="1519" spans="1:20" x14ac:dyDescent="0.3">
      <c r="A1519" s="21" t="s">
        <v>4003</v>
      </c>
      <c r="B1519" s="21" t="s">
        <v>1054</v>
      </c>
      <c r="C1519" s="21" t="s">
        <v>4004</v>
      </c>
      <c r="D1519" s="21" t="s">
        <v>4005</v>
      </c>
      <c r="E1519" s="2" t="s">
        <v>4006</v>
      </c>
      <c r="F1519" s="21" t="s">
        <v>3694</v>
      </c>
      <c r="G1519" s="21" t="s">
        <v>1598</v>
      </c>
      <c r="H1519" s="21" t="s">
        <v>3695</v>
      </c>
      <c r="I1519" s="21" t="s">
        <v>6095</v>
      </c>
      <c r="J1519" s="2" t="s">
        <v>3481</v>
      </c>
      <c r="K1519" s="22" t="s">
        <v>1048</v>
      </c>
      <c r="L1519" s="2" t="s">
        <v>1058</v>
      </c>
      <c r="M1519" s="2" t="s">
        <v>1059</v>
      </c>
      <c r="N1519" s="2" t="s">
        <v>1060</v>
      </c>
      <c r="O1519" s="2" t="s">
        <v>1040</v>
      </c>
      <c r="P1519" s="2" t="str">
        <f t="shared" si="47"/>
        <v>P-Onsite</v>
      </c>
      <c r="Q1519" s="2" t="str">
        <f t="shared" si="48"/>
        <v>P-S2_Onsite</v>
      </c>
      <c r="R1519" s="2" t="s">
        <v>3476</v>
      </c>
      <c r="S1519" s="2" t="s">
        <v>1041</v>
      </c>
      <c r="T1519" s="21" t="s">
        <v>3693</v>
      </c>
    </row>
    <row r="1520" spans="1:20" x14ac:dyDescent="0.3">
      <c r="A1520" s="21" t="s">
        <v>4003</v>
      </c>
      <c r="B1520" s="21" t="s">
        <v>1054</v>
      </c>
      <c r="C1520" s="21" t="s">
        <v>4004</v>
      </c>
      <c r="D1520" s="21" t="s">
        <v>4005</v>
      </c>
      <c r="E1520" s="2" t="s">
        <v>4006</v>
      </c>
      <c r="F1520" s="21" t="s">
        <v>3696</v>
      </c>
      <c r="G1520" s="21" t="s">
        <v>1606</v>
      </c>
      <c r="H1520" s="21" t="s">
        <v>3697</v>
      </c>
      <c r="I1520" s="21" t="s">
        <v>6096</v>
      </c>
      <c r="J1520" s="2" t="s">
        <v>3484</v>
      </c>
      <c r="K1520" s="22" t="s">
        <v>1038</v>
      </c>
      <c r="L1520" s="2" t="s">
        <v>1058</v>
      </c>
      <c r="M1520" s="2" t="s">
        <v>1059</v>
      </c>
      <c r="N1520" s="2" t="s">
        <v>1060</v>
      </c>
      <c r="O1520" s="2" t="s">
        <v>1040</v>
      </c>
      <c r="P1520" s="2" t="str">
        <f t="shared" si="47"/>
        <v>P-Onsite</v>
      </c>
      <c r="Q1520" s="2" t="str">
        <f t="shared" si="48"/>
        <v>P-S2_Onsite</v>
      </c>
      <c r="R1520" s="2" t="s">
        <v>3476</v>
      </c>
      <c r="S1520" s="2" t="s">
        <v>1041</v>
      </c>
      <c r="T1520" s="21" t="s">
        <v>3693</v>
      </c>
    </row>
    <row r="1521" spans="1:20" x14ac:dyDescent="0.3">
      <c r="A1521" s="21" t="s">
        <v>4003</v>
      </c>
      <c r="B1521" s="21" t="s">
        <v>1054</v>
      </c>
      <c r="C1521" s="21" t="s">
        <v>4004</v>
      </c>
      <c r="D1521" s="21" t="s">
        <v>4005</v>
      </c>
      <c r="E1521" s="2" t="s">
        <v>4006</v>
      </c>
      <c r="F1521" s="21" t="s">
        <v>3698</v>
      </c>
      <c r="G1521" s="21" t="s">
        <v>1613</v>
      </c>
      <c r="H1521" s="21" t="s">
        <v>3699</v>
      </c>
      <c r="I1521" s="21" t="s">
        <v>6097</v>
      </c>
      <c r="J1521" s="2" t="s">
        <v>3479</v>
      </c>
      <c r="K1521" s="22" t="s">
        <v>1038</v>
      </c>
      <c r="L1521" s="2" t="s">
        <v>1058</v>
      </c>
      <c r="M1521" s="2" t="s">
        <v>1059</v>
      </c>
      <c r="N1521" s="2" t="s">
        <v>1060</v>
      </c>
      <c r="O1521" s="2" t="s">
        <v>1040</v>
      </c>
      <c r="P1521" s="2" t="str">
        <f t="shared" si="47"/>
        <v>P-Onsite</v>
      </c>
      <c r="Q1521" s="2" t="str">
        <f t="shared" si="48"/>
        <v>P-S2_Onsite</v>
      </c>
      <c r="R1521" s="2" t="s">
        <v>3476</v>
      </c>
      <c r="S1521" s="2" t="s">
        <v>1041</v>
      </c>
      <c r="T1521" s="21" t="s">
        <v>3693</v>
      </c>
    </row>
    <row r="1522" spans="1:20" x14ac:dyDescent="0.3">
      <c r="A1522" s="21" t="s">
        <v>4003</v>
      </c>
      <c r="B1522" s="21" t="s">
        <v>1054</v>
      </c>
      <c r="C1522" s="21" t="s">
        <v>4004</v>
      </c>
      <c r="D1522" s="21" t="s">
        <v>4005</v>
      </c>
      <c r="E1522" s="2" t="s">
        <v>4006</v>
      </c>
      <c r="F1522" s="21" t="s">
        <v>3700</v>
      </c>
      <c r="G1522" s="21" t="s">
        <v>1631</v>
      </c>
      <c r="H1522" s="21" t="s">
        <v>3701</v>
      </c>
      <c r="I1522" s="21" t="s">
        <v>6098</v>
      </c>
      <c r="J1522" s="2" t="s">
        <v>3475</v>
      </c>
      <c r="K1522" s="22" t="s">
        <v>1048</v>
      </c>
      <c r="L1522" s="2" t="s">
        <v>1058</v>
      </c>
      <c r="M1522" s="2" t="s">
        <v>1059</v>
      </c>
      <c r="N1522" s="2" t="s">
        <v>1060</v>
      </c>
      <c r="O1522" s="2" t="s">
        <v>1040</v>
      </c>
      <c r="P1522" s="2" t="str">
        <f t="shared" si="47"/>
        <v>P-Onsite</v>
      </c>
      <c r="Q1522" s="2" t="str">
        <f t="shared" si="48"/>
        <v>P-S2_Onsite</v>
      </c>
      <c r="R1522" s="2" t="s">
        <v>3476</v>
      </c>
      <c r="S1522" s="2" t="s">
        <v>1041</v>
      </c>
      <c r="T1522" s="21" t="s">
        <v>3693</v>
      </c>
    </row>
    <row r="1523" spans="1:20" x14ac:dyDescent="0.3">
      <c r="A1523" s="21" t="s">
        <v>2311</v>
      </c>
      <c r="B1523" s="21" t="s">
        <v>1054</v>
      </c>
      <c r="C1523" s="21" t="s">
        <v>2312</v>
      </c>
      <c r="D1523" s="21" t="s">
        <v>2313</v>
      </c>
      <c r="E1523" s="2" t="s">
        <v>2314</v>
      </c>
      <c r="F1523" s="21" t="s">
        <v>3690</v>
      </c>
      <c r="G1523" s="21" t="s">
        <v>1593</v>
      </c>
      <c r="H1523" s="21" t="s">
        <v>3691</v>
      </c>
      <c r="I1523" s="21" t="s">
        <v>6099</v>
      </c>
      <c r="J1523" s="2" t="s">
        <v>3692</v>
      </c>
      <c r="K1523" s="22" t="s">
        <v>1610</v>
      </c>
      <c r="L1523" s="2" t="s">
        <v>1314</v>
      </c>
      <c r="M1523" s="2" t="s">
        <v>1059</v>
      </c>
      <c r="N1523" s="2" t="s">
        <v>1315</v>
      </c>
      <c r="O1523" s="2" t="s">
        <v>1040</v>
      </c>
      <c r="P1523" s="2" t="str">
        <f t="shared" si="47"/>
        <v>P-Onsite</v>
      </c>
      <c r="Q1523" s="2" t="str">
        <f t="shared" si="48"/>
        <v>P-S2_Onsite</v>
      </c>
      <c r="R1523" s="2" t="s">
        <v>3476</v>
      </c>
      <c r="S1523" s="2" t="s">
        <v>1041</v>
      </c>
      <c r="T1523" s="21" t="s">
        <v>3693</v>
      </c>
    </row>
    <row r="1524" spans="1:20" x14ac:dyDescent="0.3">
      <c r="A1524" s="21" t="s">
        <v>2311</v>
      </c>
      <c r="B1524" s="21" t="s">
        <v>1054</v>
      </c>
      <c r="C1524" s="21" t="s">
        <v>2312</v>
      </c>
      <c r="D1524" s="21" t="s">
        <v>2313</v>
      </c>
      <c r="E1524" s="2" t="s">
        <v>2314</v>
      </c>
      <c r="F1524" s="21" t="s">
        <v>3696</v>
      </c>
      <c r="G1524" s="21" t="s">
        <v>1606</v>
      </c>
      <c r="H1524" s="21" t="s">
        <v>3697</v>
      </c>
      <c r="I1524" s="21" t="s">
        <v>6100</v>
      </c>
      <c r="J1524" s="2" t="s">
        <v>3484</v>
      </c>
      <c r="K1524" s="22" t="s">
        <v>1038</v>
      </c>
      <c r="L1524" s="2" t="s">
        <v>1314</v>
      </c>
      <c r="M1524" s="2" t="s">
        <v>1059</v>
      </c>
      <c r="N1524" s="2" t="s">
        <v>1315</v>
      </c>
      <c r="O1524" s="2" t="s">
        <v>1040</v>
      </c>
      <c r="P1524" s="2" t="str">
        <f t="shared" si="47"/>
        <v>P-Onsite</v>
      </c>
      <c r="Q1524" s="2" t="str">
        <f t="shared" si="48"/>
        <v>P-S2_Onsite</v>
      </c>
      <c r="R1524" s="2" t="s">
        <v>3476</v>
      </c>
      <c r="S1524" s="2" t="s">
        <v>1041</v>
      </c>
      <c r="T1524" s="21" t="s">
        <v>3693</v>
      </c>
    </row>
    <row r="1525" spans="1:20" x14ac:dyDescent="0.3">
      <c r="A1525" s="21" t="s">
        <v>2311</v>
      </c>
      <c r="B1525" s="21" t="s">
        <v>1054</v>
      </c>
      <c r="C1525" s="21" t="s">
        <v>2312</v>
      </c>
      <c r="D1525" s="21" t="s">
        <v>2313</v>
      </c>
      <c r="E1525" s="2" t="s">
        <v>2314</v>
      </c>
      <c r="F1525" s="21" t="s">
        <v>3700</v>
      </c>
      <c r="G1525" s="21" t="s">
        <v>1631</v>
      </c>
      <c r="H1525" s="21" t="s">
        <v>3701</v>
      </c>
      <c r="I1525" s="21" t="s">
        <v>6101</v>
      </c>
      <c r="J1525" s="2" t="s">
        <v>3475</v>
      </c>
      <c r="K1525" s="22" t="s">
        <v>1048</v>
      </c>
      <c r="L1525" s="2" t="s">
        <v>1314</v>
      </c>
      <c r="M1525" s="2" t="s">
        <v>1059</v>
      </c>
      <c r="N1525" s="2" t="s">
        <v>1315</v>
      </c>
      <c r="O1525" s="2" t="s">
        <v>1040</v>
      </c>
      <c r="P1525" s="2" t="str">
        <f t="shared" si="47"/>
        <v>P-Onsite</v>
      </c>
      <c r="Q1525" s="2" t="str">
        <f t="shared" si="48"/>
        <v>P-S2_Onsite</v>
      </c>
      <c r="R1525" s="2" t="s">
        <v>3476</v>
      </c>
      <c r="S1525" s="2" t="s">
        <v>1041</v>
      </c>
      <c r="T1525" s="21" t="s">
        <v>3693</v>
      </c>
    </row>
    <row r="1526" spans="1:20" x14ac:dyDescent="0.3">
      <c r="A1526" s="21" t="s">
        <v>2317</v>
      </c>
      <c r="B1526" s="21" t="s">
        <v>1054</v>
      </c>
      <c r="C1526" s="21" t="s">
        <v>2318</v>
      </c>
      <c r="D1526" s="21" t="s">
        <v>2319</v>
      </c>
      <c r="E1526" s="2" t="s">
        <v>2320</v>
      </c>
      <c r="F1526" s="21" t="s">
        <v>3694</v>
      </c>
      <c r="G1526" s="21" t="s">
        <v>1598</v>
      </c>
      <c r="H1526" s="21" t="s">
        <v>3695</v>
      </c>
      <c r="I1526" s="21" t="s">
        <v>6102</v>
      </c>
      <c r="J1526" s="2" t="s">
        <v>3481</v>
      </c>
      <c r="K1526" s="22" t="s">
        <v>1048</v>
      </c>
      <c r="L1526" s="2" t="s">
        <v>1332</v>
      </c>
      <c r="M1526" s="2" t="s">
        <v>1059</v>
      </c>
      <c r="N1526" s="2" t="s">
        <v>1333</v>
      </c>
      <c r="O1526" s="2" t="s">
        <v>1040</v>
      </c>
      <c r="P1526" s="2" t="str">
        <f t="shared" si="47"/>
        <v>P-Onsite</v>
      </c>
      <c r="Q1526" s="2" t="str">
        <f t="shared" si="48"/>
        <v>P-S2_Onsite</v>
      </c>
      <c r="R1526" s="2" t="s">
        <v>3476</v>
      </c>
      <c r="S1526" s="2" t="s">
        <v>1041</v>
      </c>
      <c r="T1526" s="21" t="s">
        <v>3693</v>
      </c>
    </row>
    <row r="1527" spans="1:20" x14ac:dyDescent="0.3">
      <c r="A1527" s="21" t="s">
        <v>2317</v>
      </c>
      <c r="B1527" s="21" t="s">
        <v>1054</v>
      </c>
      <c r="C1527" s="21" t="s">
        <v>2318</v>
      </c>
      <c r="D1527" s="21" t="s">
        <v>2319</v>
      </c>
      <c r="E1527" s="2" t="s">
        <v>2320</v>
      </c>
      <c r="F1527" s="21" t="s">
        <v>3696</v>
      </c>
      <c r="G1527" s="21" t="s">
        <v>1606</v>
      </c>
      <c r="H1527" s="21" t="s">
        <v>3697</v>
      </c>
      <c r="I1527" s="21" t="s">
        <v>6103</v>
      </c>
      <c r="J1527" s="2" t="s">
        <v>3484</v>
      </c>
      <c r="K1527" s="22" t="s">
        <v>1038</v>
      </c>
      <c r="L1527" s="2" t="s">
        <v>1332</v>
      </c>
      <c r="M1527" s="2" t="s">
        <v>1059</v>
      </c>
      <c r="N1527" s="2" t="s">
        <v>1333</v>
      </c>
      <c r="O1527" s="2" t="s">
        <v>1040</v>
      </c>
      <c r="P1527" s="2" t="str">
        <f t="shared" si="47"/>
        <v>P-Onsite</v>
      </c>
      <c r="Q1527" s="2" t="str">
        <f t="shared" si="48"/>
        <v>P-S2_Onsite</v>
      </c>
      <c r="R1527" s="2" t="s">
        <v>3476</v>
      </c>
      <c r="S1527" s="2" t="s">
        <v>1041</v>
      </c>
      <c r="T1527" s="21" t="s">
        <v>3693</v>
      </c>
    </row>
    <row r="1528" spans="1:20" x14ac:dyDescent="0.3">
      <c r="A1528" s="21" t="s">
        <v>2317</v>
      </c>
      <c r="B1528" s="21" t="s">
        <v>1054</v>
      </c>
      <c r="C1528" s="21" t="s">
        <v>2318</v>
      </c>
      <c r="D1528" s="21" t="s">
        <v>2319</v>
      </c>
      <c r="E1528" s="2" t="s">
        <v>2320</v>
      </c>
      <c r="F1528" s="21" t="s">
        <v>3698</v>
      </c>
      <c r="G1528" s="21" t="s">
        <v>1613</v>
      </c>
      <c r="H1528" s="21" t="s">
        <v>3699</v>
      </c>
      <c r="I1528" s="21" t="s">
        <v>6104</v>
      </c>
      <c r="J1528" s="2" t="s">
        <v>3479</v>
      </c>
      <c r="K1528" s="22" t="s">
        <v>1038</v>
      </c>
      <c r="L1528" s="2" t="s">
        <v>1332</v>
      </c>
      <c r="M1528" s="2" t="s">
        <v>1059</v>
      </c>
      <c r="N1528" s="2" t="s">
        <v>1333</v>
      </c>
      <c r="O1528" s="2" t="s">
        <v>1040</v>
      </c>
      <c r="P1528" s="2" t="str">
        <f t="shared" si="47"/>
        <v>P-Onsite</v>
      </c>
      <c r="Q1528" s="2" t="str">
        <f t="shared" si="48"/>
        <v>P-S2_Onsite</v>
      </c>
      <c r="R1528" s="2" t="s">
        <v>3476</v>
      </c>
      <c r="S1528" s="2" t="s">
        <v>1041</v>
      </c>
      <c r="T1528" s="21" t="s">
        <v>3693</v>
      </c>
    </row>
    <row r="1529" spans="1:20" x14ac:dyDescent="0.3">
      <c r="A1529" s="21" t="s">
        <v>2332</v>
      </c>
      <c r="B1529" s="21" t="s">
        <v>1054</v>
      </c>
      <c r="C1529" s="21" t="s">
        <v>2333</v>
      </c>
      <c r="D1529" s="21" t="s">
        <v>2334</v>
      </c>
      <c r="E1529" s="2" t="s">
        <v>2335</v>
      </c>
      <c r="F1529" s="21" t="s">
        <v>3696</v>
      </c>
      <c r="G1529" s="21" t="s">
        <v>1606</v>
      </c>
      <c r="H1529" s="21" t="s">
        <v>3697</v>
      </c>
      <c r="I1529" s="21" t="s">
        <v>6105</v>
      </c>
      <c r="J1529" s="2" t="s">
        <v>3484</v>
      </c>
      <c r="K1529" s="22" t="s">
        <v>1038</v>
      </c>
      <c r="L1529" s="2" t="s">
        <v>1058</v>
      </c>
      <c r="M1529" s="2" t="s">
        <v>1059</v>
      </c>
      <c r="N1529" s="2" t="s">
        <v>1106</v>
      </c>
      <c r="O1529" s="2" t="s">
        <v>1040</v>
      </c>
      <c r="P1529" s="2" t="str">
        <f t="shared" si="47"/>
        <v>P-Onsite</v>
      </c>
      <c r="Q1529" s="2" t="str">
        <f t="shared" si="48"/>
        <v>P-S2_Onsite</v>
      </c>
      <c r="R1529" s="2" t="s">
        <v>3476</v>
      </c>
      <c r="S1529" s="2" t="s">
        <v>1041</v>
      </c>
      <c r="T1529" s="21" t="s">
        <v>3693</v>
      </c>
    </row>
    <row r="1530" spans="1:20" x14ac:dyDescent="0.3">
      <c r="A1530" s="21" t="s">
        <v>2332</v>
      </c>
      <c r="B1530" s="21" t="s">
        <v>1054</v>
      </c>
      <c r="C1530" s="21" t="s">
        <v>2333</v>
      </c>
      <c r="D1530" s="21" t="s">
        <v>2334</v>
      </c>
      <c r="E1530" s="2" t="s">
        <v>2335</v>
      </c>
      <c r="F1530" s="21" t="s">
        <v>3698</v>
      </c>
      <c r="G1530" s="21" t="s">
        <v>1613</v>
      </c>
      <c r="H1530" s="21" t="s">
        <v>3699</v>
      </c>
      <c r="I1530" s="21" t="s">
        <v>6106</v>
      </c>
      <c r="J1530" s="2" t="s">
        <v>3479</v>
      </c>
      <c r="K1530" s="22" t="s">
        <v>1038</v>
      </c>
      <c r="L1530" s="2" t="s">
        <v>1058</v>
      </c>
      <c r="M1530" s="2" t="s">
        <v>1059</v>
      </c>
      <c r="N1530" s="2" t="s">
        <v>1106</v>
      </c>
      <c r="O1530" s="2" t="s">
        <v>1040</v>
      </c>
      <c r="P1530" s="2" t="str">
        <f t="shared" si="47"/>
        <v>P-Onsite</v>
      </c>
      <c r="Q1530" s="2" t="str">
        <f t="shared" si="48"/>
        <v>P-S2_Onsite</v>
      </c>
      <c r="R1530" s="2" t="s">
        <v>3476</v>
      </c>
      <c r="S1530" s="2" t="s">
        <v>1041</v>
      </c>
      <c r="T1530" s="21" t="s">
        <v>3693</v>
      </c>
    </row>
    <row r="1531" spans="1:20" x14ac:dyDescent="0.3">
      <c r="A1531" s="21" t="s">
        <v>2332</v>
      </c>
      <c r="B1531" s="21" t="s">
        <v>1054</v>
      </c>
      <c r="C1531" s="21" t="s">
        <v>2333</v>
      </c>
      <c r="D1531" s="21" t="s">
        <v>2334</v>
      </c>
      <c r="E1531" s="2" t="s">
        <v>2335</v>
      </c>
      <c r="F1531" s="21" t="s">
        <v>3700</v>
      </c>
      <c r="G1531" s="21" t="s">
        <v>1631</v>
      </c>
      <c r="H1531" s="21" t="s">
        <v>3701</v>
      </c>
      <c r="I1531" s="21" t="s">
        <v>6107</v>
      </c>
      <c r="J1531" s="2" t="s">
        <v>3475</v>
      </c>
      <c r="K1531" s="22" t="s">
        <v>1048</v>
      </c>
      <c r="L1531" s="2" t="s">
        <v>1058</v>
      </c>
      <c r="M1531" s="2" t="s">
        <v>1059</v>
      </c>
      <c r="N1531" s="2" t="s">
        <v>1106</v>
      </c>
      <c r="O1531" s="2" t="s">
        <v>1040</v>
      </c>
      <c r="P1531" s="2" t="str">
        <f t="shared" si="47"/>
        <v>P-Onsite</v>
      </c>
      <c r="Q1531" s="2" t="str">
        <f t="shared" si="48"/>
        <v>P-S2_Onsite</v>
      </c>
      <c r="R1531" s="2" t="s">
        <v>3476</v>
      </c>
      <c r="S1531" s="2" t="s">
        <v>1041</v>
      </c>
      <c r="T1531" s="21" t="s">
        <v>3693</v>
      </c>
    </row>
    <row r="1532" spans="1:20" x14ac:dyDescent="0.3">
      <c r="A1532" s="21" t="s">
        <v>2338</v>
      </c>
      <c r="B1532" s="21" t="s">
        <v>1054</v>
      </c>
      <c r="C1532" s="21" t="s">
        <v>2339</v>
      </c>
      <c r="D1532" s="21" t="s">
        <v>2340</v>
      </c>
      <c r="E1532" s="2" t="s">
        <v>2341</v>
      </c>
      <c r="F1532" s="21" t="s">
        <v>3690</v>
      </c>
      <c r="G1532" s="21" t="s">
        <v>1593</v>
      </c>
      <c r="H1532" s="21" t="s">
        <v>3691</v>
      </c>
      <c r="I1532" s="21" t="s">
        <v>6108</v>
      </c>
      <c r="J1532" s="2" t="s">
        <v>3692</v>
      </c>
      <c r="K1532" s="22" t="s">
        <v>1610</v>
      </c>
      <c r="L1532" s="2" t="s">
        <v>1332</v>
      </c>
      <c r="M1532" s="2" t="s">
        <v>1059</v>
      </c>
      <c r="N1532" s="2" t="s">
        <v>1333</v>
      </c>
      <c r="O1532" s="2" t="s">
        <v>1040</v>
      </c>
      <c r="P1532" s="2" t="str">
        <f t="shared" si="47"/>
        <v>P-Onsite</v>
      </c>
      <c r="Q1532" s="2" t="str">
        <f t="shared" si="48"/>
        <v>P-S2_Onsite</v>
      </c>
      <c r="R1532" s="2" t="s">
        <v>3476</v>
      </c>
      <c r="S1532" s="2" t="s">
        <v>1041</v>
      </c>
      <c r="T1532" s="21" t="s">
        <v>3693</v>
      </c>
    </row>
    <row r="1533" spans="1:20" x14ac:dyDescent="0.3">
      <c r="A1533" s="21" t="s">
        <v>2338</v>
      </c>
      <c r="B1533" s="21" t="s">
        <v>1054</v>
      </c>
      <c r="C1533" s="21" t="s">
        <v>2339</v>
      </c>
      <c r="D1533" s="21" t="s">
        <v>2340</v>
      </c>
      <c r="E1533" s="2" t="s">
        <v>2341</v>
      </c>
      <c r="F1533" s="21" t="s">
        <v>3694</v>
      </c>
      <c r="G1533" s="21" t="s">
        <v>1598</v>
      </c>
      <c r="H1533" s="21" t="s">
        <v>3695</v>
      </c>
      <c r="I1533" s="21" t="s">
        <v>6109</v>
      </c>
      <c r="J1533" s="2" t="s">
        <v>3481</v>
      </c>
      <c r="K1533" s="22" t="s">
        <v>1048</v>
      </c>
      <c r="L1533" s="2" t="s">
        <v>1332</v>
      </c>
      <c r="M1533" s="2" t="s">
        <v>1059</v>
      </c>
      <c r="N1533" s="2" t="s">
        <v>1333</v>
      </c>
      <c r="O1533" s="2" t="s">
        <v>1040</v>
      </c>
      <c r="P1533" s="2" t="str">
        <f t="shared" si="47"/>
        <v>P-Onsite</v>
      </c>
      <c r="Q1533" s="2" t="str">
        <f t="shared" si="48"/>
        <v>P-S2_Onsite</v>
      </c>
      <c r="R1533" s="2" t="s">
        <v>3476</v>
      </c>
      <c r="S1533" s="2" t="s">
        <v>1041</v>
      </c>
      <c r="T1533" s="21" t="s">
        <v>3693</v>
      </c>
    </row>
    <row r="1534" spans="1:20" x14ac:dyDescent="0.3">
      <c r="A1534" s="21" t="s">
        <v>2338</v>
      </c>
      <c r="B1534" s="21" t="s">
        <v>1054</v>
      </c>
      <c r="C1534" s="21" t="s">
        <v>2339</v>
      </c>
      <c r="D1534" s="21" t="s">
        <v>2340</v>
      </c>
      <c r="E1534" s="2" t="s">
        <v>2341</v>
      </c>
      <c r="F1534" s="21" t="s">
        <v>3696</v>
      </c>
      <c r="G1534" s="21" t="s">
        <v>1606</v>
      </c>
      <c r="H1534" s="21" t="s">
        <v>3697</v>
      </c>
      <c r="I1534" s="21" t="s">
        <v>6110</v>
      </c>
      <c r="J1534" s="2" t="s">
        <v>3484</v>
      </c>
      <c r="K1534" s="22" t="s">
        <v>1038</v>
      </c>
      <c r="L1534" s="2" t="s">
        <v>1332</v>
      </c>
      <c r="M1534" s="2" t="s">
        <v>1059</v>
      </c>
      <c r="N1534" s="2" t="s">
        <v>1333</v>
      </c>
      <c r="O1534" s="2" t="s">
        <v>1040</v>
      </c>
      <c r="P1534" s="2" t="str">
        <f t="shared" si="47"/>
        <v>P-Onsite</v>
      </c>
      <c r="Q1534" s="2" t="str">
        <f t="shared" si="48"/>
        <v>P-S2_Onsite</v>
      </c>
      <c r="R1534" s="2" t="s">
        <v>3476</v>
      </c>
      <c r="S1534" s="2" t="s">
        <v>1041</v>
      </c>
      <c r="T1534" s="21" t="s">
        <v>3693</v>
      </c>
    </row>
    <row r="1535" spans="1:20" x14ac:dyDescent="0.3">
      <c r="A1535" s="21" t="s">
        <v>2344</v>
      </c>
      <c r="B1535" s="21" t="s">
        <v>1054</v>
      </c>
      <c r="C1535" s="21" t="s">
        <v>2345</v>
      </c>
      <c r="D1535" s="21" t="s">
        <v>2346</v>
      </c>
      <c r="E1535" s="2" t="s">
        <v>2347</v>
      </c>
      <c r="F1535" s="21" t="s">
        <v>3690</v>
      </c>
      <c r="G1535" s="21" t="s">
        <v>1593</v>
      </c>
      <c r="H1535" s="21" t="s">
        <v>3691</v>
      </c>
      <c r="I1535" s="21" t="s">
        <v>6111</v>
      </c>
      <c r="J1535" s="2" t="s">
        <v>3692</v>
      </c>
      <c r="K1535" s="22" t="s">
        <v>1610</v>
      </c>
      <c r="L1535" s="2" t="s">
        <v>1164</v>
      </c>
      <c r="M1535" s="2" t="s">
        <v>1059</v>
      </c>
      <c r="N1535" s="2" t="s">
        <v>1209</v>
      </c>
      <c r="O1535" s="2" t="s">
        <v>1040</v>
      </c>
      <c r="P1535" s="2" t="str">
        <f t="shared" si="47"/>
        <v>P-Onsite</v>
      </c>
      <c r="Q1535" s="2" t="str">
        <f t="shared" si="48"/>
        <v>P-S2_Onsite</v>
      </c>
      <c r="R1535" s="2" t="s">
        <v>3476</v>
      </c>
      <c r="S1535" s="2" t="s">
        <v>1041</v>
      </c>
      <c r="T1535" s="21" t="s">
        <v>3693</v>
      </c>
    </row>
    <row r="1536" spans="1:20" x14ac:dyDescent="0.3">
      <c r="A1536" s="21" t="s">
        <v>2344</v>
      </c>
      <c r="B1536" s="21" t="s">
        <v>1054</v>
      </c>
      <c r="C1536" s="21" t="s">
        <v>2345</v>
      </c>
      <c r="D1536" s="21" t="s">
        <v>2346</v>
      </c>
      <c r="E1536" s="2" t="s">
        <v>2347</v>
      </c>
      <c r="F1536" s="21" t="s">
        <v>3698</v>
      </c>
      <c r="G1536" s="21" t="s">
        <v>1613</v>
      </c>
      <c r="H1536" s="21" t="s">
        <v>3699</v>
      </c>
      <c r="I1536" s="21" t="s">
        <v>6112</v>
      </c>
      <c r="J1536" s="2" t="s">
        <v>3479</v>
      </c>
      <c r="K1536" s="22" t="s">
        <v>1038</v>
      </c>
      <c r="L1536" s="2" t="s">
        <v>1164</v>
      </c>
      <c r="M1536" s="2" t="s">
        <v>1059</v>
      </c>
      <c r="N1536" s="2" t="s">
        <v>1209</v>
      </c>
      <c r="O1536" s="2" t="s">
        <v>1040</v>
      </c>
      <c r="P1536" s="2" t="str">
        <f t="shared" si="47"/>
        <v>P-Onsite</v>
      </c>
      <c r="Q1536" s="2" t="str">
        <f t="shared" si="48"/>
        <v>P-S2_Onsite</v>
      </c>
      <c r="R1536" s="2" t="s">
        <v>3476</v>
      </c>
      <c r="S1536" s="2" t="s">
        <v>1041</v>
      </c>
      <c r="T1536" s="21" t="s">
        <v>3693</v>
      </c>
    </row>
    <row r="1537" spans="1:20" x14ac:dyDescent="0.3">
      <c r="A1537" s="21" t="s">
        <v>2344</v>
      </c>
      <c r="B1537" s="21" t="s">
        <v>1054</v>
      </c>
      <c r="C1537" s="21" t="s">
        <v>2345</v>
      </c>
      <c r="D1537" s="21" t="s">
        <v>2346</v>
      </c>
      <c r="E1537" s="2" t="s">
        <v>2347</v>
      </c>
      <c r="F1537" s="21" t="s">
        <v>3700</v>
      </c>
      <c r="G1537" s="21" t="s">
        <v>1631</v>
      </c>
      <c r="H1537" s="21" t="s">
        <v>3701</v>
      </c>
      <c r="I1537" s="21" t="s">
        <v>6113</v>
      </c>
      <c r="J1537" s="2" t="s">
        <v>3475</v>
      </c>
      <c r="K1537" s="22" t="s">
        <v>1048</v>
      </c>
      <c r="L1537" s="2" t="s">
        <v>1164</v>
      </c>
      <c r="M1537" s="2" t="s">
        <v>1059</v>
      </c>
      <c r="N1537" s="2" t="s">
        <v>1209</v>
      </c>
      <c r="O1537" s="2" t="s">
        <v>1040</v>
      </c>
      <c r="P1537" s="2" t="str">
        <f t="shared" si="47"/>
        <v>P-Onsite</v>
      </c>
      <c r="Q1537" s="2" t="str">
        <f t="shared" si="48"/>
        <v>P-S2_Onsite</v>
      </c>
      <c r="R1537" s="2" t="s">
        <v>3476</v>
      </c>
      <c r="S1537" s="2" t="s">
        <v>1041</v>
      </c>
      <c r="T1537" s="21" t="s">
        <v>3693</v>
      </c>
    </row>
    <row r="1538" spans="1:20" x14ac:dyDescent="0.3">
      <c r="A1538" s="21" t="s">
        <v>2359</v>
      </c>
      <c r="B1538" s="21" t="s">
        <v>1054</v>
      </c>
      <c r="C1538" s="21" t="s">
        <v>2360</v>
      </c>
      <c r="D1538" s="21" t="s">
        <v>2361</v>
      </c>
      <c r="E1538" s="2" t="s">
        <v>2362</v>
      </c>
      <c r="F1538" s="21" t="s">
        <v>3690</v>
      </c>
      <c r="G1538" s="21" t="s">
        <v>1593</v>
      </c>
      <c r="H1538" s="21" t="s">
        <v>3691</v>
      </c>
      <c r="I1538" s="21" t="s">
        <v>6114</v>
      </c>
      <c r="J1538" s="2" t="s">
        <v>3692</v>
      </c>
      <c r="K1538" s="22" t="s">
        <v>1610</v>
      </c>
      <c r="L1538" s="2" t="s">
        <v>1332</v>
      </c>
      <c r="M1538" s="2" t="s">
        <v>1059</v>
      </c>
      <c r="N1538" s="2" t="s">
        <v>1333</v>
      </c>
      <c r="O1538" s="2" t="s">
        <v>1040</v>
      </c>
      <c r="P1538" s="2" t="str">
        <f t="shared" si="47"/>
        <v>P-Onsite</v>
      </c>
      <c r="Q1538" s="2" t="str">
        <f t="shared" si="48"/>
        <v>P-S2_Onsite</v>
      </c>
      <c r="R1538" s="2" t="s">
        <v>3476</v>
      </c>
      <c r="S1538" s="2" t="s">
        <v>1041</v>
      </c>
      <c r="T1538" s="21" t="s">
        <v>3693</v>
      </c>
    </row>
    <row r="1539" spans="1:20" x14ac:dyDescent="0.3">
      <c r="A1539" s="21" t="s">
        <v>2359</v>
      </c>
      <c r="B1539" s="21" t="s">
        <v>1054</v>
      </c>
      <c r="C1539" s="21" t="s">
        <v>2360</v>
      </c>
      <c r="D1539" s="21" t="s">
        <v>2361</v>
      </c>
      <c r="E1539" s="2" t="s">
        <v>2362</v>
      </c>
      <c r="F1539" s="21" t="s">
        <v>3696</v>
      </c>
      <c r="G1539" s="21" t="s">
        <v>1606</v>
      </c>
      <c r="H1539" s="21" t="s">
        <v>3697</v>
      </c>
      <c r="I1539" s="21" t="s">
        <v>6115</v>
      </c>
      <c r="J1539" s="2" t="s">
        <v>3484</v>
      </c>
      <c r="K1539" s="22" t="s">
        <v>1038</v>
      </c>
      <c r="L1539" s="2" t="s">
        <v>1332</v>
      </c>
      <c r="M1539" s="2" t="s">
        <v>1059</v>
      </c>
      <c r="N1539" s="2" t="s">
        <v>1333</v>
      </c>
      <c r="O1539" s="2" t="s">
        <v>1040</v>
      </c>
      <c r="P1539" s="2" t="str">
        <f t="shared" ref="P1539:P1602" si="49">CONCATENATE(LEFT(O1539,1),"-",B1539)</f>
        <v>P-Onsite</v>
      </c>
      <c r="Q1539" s="2" t="str">
        <f t="shared" ref="Q1539:Q1602" si="50">CONCATENATE(LEFT($O1539,1),"-",RIGHT($F1539,9))</f>
        <v>P-S2_Onsite</v>
      </c>
      <c r="R1539" s="2" t="s">
        <v>3476</v>
      </c>
      <c r="S1539" s="2" t="s">
        <v>1041</v>
      </c>
      <c r="T1539" s="21" t="s">
        <v>3693</v>
      </c>
    </row>
    <row r="1540" spans="1:20" x14ac:dyDescent="0.3">
      <c r="A1540" s="21" t="s">
        <v>2359</v>
      </c>
      <c r="B1540" s="21" t="s">
        <v>1054</v>
      </c>
      <c r="C1540" s="21" t="s">
        <v>2360</v>
      </c>
      <c r="D1540" s="21" t="s">
        <v>2361</v>
      </c>
      <c r="E1540" s="2" t="s">
        <v>2362</v>
      </c>
      <c r="F1540" s="21" t="s">
        <v>3698</v>
      </c>
      <c r="G1540" s="21" t="s">
        <v>1613</v>
      </c>
      <c r="H1540" s="21" t="s">
        <v>3699</v>
      </c>
      <c r="I1540" s="21" t="s">
        <v>6116</v>
      </c>
      <c r="J1540" s="2" t="s">
        <v>3479</v>
      </c>
      <c r="K1540" s="22" t="s">
        <v>1038</v>
      </c>
      <c r="L1540" s="2" t="s">
        <v>1332</v>
      </c>
      <c r="M1540" s="2" t="s">
        <v>1059</v>
      </c>
      <c r="N1540" s="2" t="s">
        <v>1333</v>
      </c>
      <c r="O1540" s="2" t="s">
        <v>1040</v>
      </c>
      <c r="P1540" s="2" t="str">
        <f t="shared" si="49"/>
        <v>P-Onsite</v>
      </c>
      <c r="Q1540" s="2" t="str">
        <f t="shared" si="50"/>
        <v>P-S2_Onsite</v>
      </c>
      <c r="R1540" s="2" t="s">
        <v>3476</v>
      </c>
      <c r="S1540" s="2" t="s">
        <v>1041</v>
      </c>
      <c r="T1540" s="21" t="s">
        <v>3693</v>
      </c>
    </row>
    <row r="1541" spans="1:20" x14ac:dyDescent="0.3">
      <c r="A1541" s="21" t="s">
        <v>2365</v>
      </c>
      <c r="B1541" s="21" t="s">
        <v>1054</v>
      </c>
      <c r="C1541" s="21" t="s">
        <v>2366</v>
      </c>
      <c r="D1541" s="21" t="s">
        <v>2367</v>
      </c>
      <c r="E1541" s="2" t="s">
        <v>2368</v>
      </c>
      <c r="F1541" s="21" t="s">
        <v>3694</v>
      </c>
      <c r="G1541" s="21" t="s">
        <v>1598</v>
      </c>
      <c r="H1541" s="21" t="s">
        <v>3695</v>
      </c>
      <c r="I1541" s="21" t="s">
        <v>6117</v>
      </c>
      <c r="J1541" s="2" t="s">
        <v>3481</v>
      </c>
      <c r="K1541" s="22" t="s">
        <v>1048</v>
      </c>
      <c r="L1541" s="2" t="s">
        <v>1089</v>
      </c>
      <c r="M1541" s="2" t="s">
        <v>1059</v>
      </c>
      <c r="N1541" s="2" t="s">
        <v>1124</v>
      </c>
      <c r="O1541" s="2" t="s">
        <v>1040</v>
      </c>
      <c r="P1541" s="2" t="str">
        <f t="shared" si="49"/>
        <v>P-Onsite</v>
      </c>
      <c r="Q1541" s="2" t="str">
        <f t="shared" si="50"/>
        <v>P-S2_Onsite</v>
      </c>
      <c r="R1541" s="2" t="s">
        <v>3476</v>
      </c>
      <c r="S1541" s="2" t="s">
        <v>1041</v>
      </c>
      <c r="T1541" s="21" t="s">
        <v>3693</v>
      </c>
    </row>
    <row r="1542" spans="1:20" x14ac:dyDescent="0.3">
      <c r="A1542" s="21" t="s">
        <v>2365</v>
      </c>
      <c r="B1542" s="21" t="s">
        <v>1054</v>
      </c>
      <c r="C1542" s="21" t="s">
        <v>2366</v>
      </c>
      <c r="D1542" s="21" t="s">
        <v>2367</v>
      </c>
      <c r="E1542" s="2" t="s">
        <v>2368</v>
      </c>
      <c r="F1542" s="21" t="s">
        <v>3696</v>
      </c>
      <c r="G1542" s="21" t="s">
        <v>1606</v>
      </c>
      <c r="H1542" s="21" t="s">
        <v>3697</v>
      </c>
      <c r="I1542" s="21" t="s">
        <v>6118</v>
      </c>
      <c r="J1542" s="2" t="s">
        <v>3484</v>
      </c>
      <c r="K1542" s="22" t="s">
        <v>1038</v>
      </c>
      <c r="L1542" s="2" t="s">
        <v>1089</v>
      </c>
      <c r="M1542" s="2" t="s">
        <v>1059</v>
      </c>
      <c r="N1542" s="2" t="s">
        <v>1124</v>
      </c>
      <c r="O1542" s="2" t="s">
        <v>1040</v>
      </c>
      <c r="P1542" s="2" t="str">
        <f t="shared" si="49"/>
        <v>P-Onsite</v>
      </c>
      <c r="Q1542" s="2" t="str">
        <f t="shared" si="50"/>
        <v>P-S2_Onsite</v>
      </c>
      <c r="R1542" s="2" t="s">
        <v>3476</v>
      </c>
      <c r="S1542" s="2" t="s">
        <v>1041</v>
      </c>
      <c r="T1542" s="21" t="s">
        <v>3693</v>
      </c>
    </row>
    <row r="1543" spans="1:20" x14ac:dyDescent="0.3">
      <c r="A1543" s="21" t="s">
        <v>2365</v>
      </c>
      <c r="B1543" s="21" t="s">
        <v>1054</v>
      </c>
      <c r="C1543" s="21" t="s">
        <v>2366</v>
      </c>
      <c r="D1543" s="21" t="s">
        <v>2367</v>
      </c>
      <c r="E1543" s="2" t="s">
        <v>2368</v>
      </c>
      <c r="F1543" s="21" t="s">
        <v>3700</v>
      </c>
      <c r="G1543" s="21" t="s">
        <v>1631</v>
      </c>
      <c r="H1543" s="21" t="s">
        <v>3701</v>
      </c>
      <c r="I1543" s="21" t="s">
        <v>6119</v>
      </c>
      <c r="J1543" s="2" t="s">
        <v>3475</v>
      </c>
      <c r="K1543" s="22" t="s">
        <v>1048</v>
      </c>
      <c r="L1543" s="2" t="s">
        <v>1089</v>
      </c>
      <c r="M1543" s="2" t="s">
        <v>1059</v>
      </c>
      <c r="N1543" s="2" t="s">
        <v>1124</v>
      </c>
      <c r="O1543" s="2" t="s">
        <v>1040</v>
      </c>
      <c r="P1543" s="2" t="str">
        <f t="shared" si="49"/>
        <v>P-Onsite</v>
      </c>
      <c r="Q1543" s="2" t="str">
        <f t="shared" si="50"/>
        <v>P-S2_Onsite</v>
      </c>
      <c r="R1543" s="2" t="s">
        <v>3476</v>
      </c>
      <c r="S1543" s="2" t="s">
        <v>1041</v>
      </c>
      <c r="T1543" s="21" t="s">
        <v>3693</v>
      </c>
    </row>
    <row r="1544" spans="1:20" x14ac:dyDescent="0.3">
      <c r="A1544" s="21" t="s">
        <v>4007</v>
      </c>
      <c r="B1544" s="21" t="s">
        <v>1054</v>
      </c>
      <c r="C1544" s="21" t="s">
        <v>4008</v>
      </c>
      <c r="D1544" s="21" t="s">
        <v>4009</v>
      </c>
      <c r="E1544" s="2" t="s">
        <v>4010</v>
      </c>
      <c r="F1544" s="21" t="s">
        <v>3690</v>
      </c>
      <c r="G1544" s="21" t="s">
        <v>1593</v>
      </c>
      <c r="H1544" s="21" t="s">
        <v>3691</v>
      </c>
      <c r="I1544" s="21" t="s">
        <v>6120</v>
      </c>
      <c r="J1544" s="2" t="s">
        <v>3692</v>
      </c>
      <c r="K1544" s="22" t="s">
        <v>1610</v>
      </c>
      <c r="L1544" s="2" t="s">
        <v>1096</v>
      </c>
      <c r="M1544" s="2" t="s">
        <v>1059</v>
      </c>
      <c r="N1544" s="2" t="s">
        <v>1097</v>
      </c>
      <c r="O1544" s="2" t="s">
        <v>1040</v>
      </c>
      <c r="P1544" s="2" t="str">
        <f t="shared" si="49"/>
        <v>P-Onsite</v>
      </c>
      <c r="Q1544" s="2" t="str">
        <f t="shared" si="50"/>
        <v>P-S2_Onsite</v>
      </c>
      <c r="R1544" s="2" t="s">
        <v>3476</v>
      </c>
      <c r="S1544" s="2" t="s">
        <v>1041</v>
      </c>
      <c r="T1544" s="21" t="s">
        <v>3693</v>
      </c>
    </row>
    <row r="1545" spans="1:20" x14ac:dyDescent="0.3">
      <c r="A1545" s="21" t="s">
        <v>4007</v>
      </c>
      <c r="B1545" s="21" t="s">
        <v>1054</v>
      </c>
      <c r="C1545" s="21" t="s">
        <v>4008</v>
      </c>
      <c r="D1545" s="21" t="s">
        <v>4009</v>
      </c>
      <c r="E1545" s="2" t="s">
        <v>4010</v>
      </c>
      <c r="F1545" s="21" t="s">
        <v>3694</v>
      </c>
      <c r="G1545" s="21" t="s">
        <v>1598</v>
      </c>
      <c r="H1545" s="21" t="s">
        <v>3695</v>
      </c>
      <c r="I1545" s="21" t="s">
        <v>6121</v>
      </c>
      <c r="J1545" s="2" t="s">
        <v>3481</v>
      </c>
      <c r="K1545" s="22" t="s">
        <v>1048</v>
      </c>
      <c r="L1545" s="2" t="s">
        <v>1096</v>
      </c>
      <c r="M1545" s="2" t="s">
        <v>1059</v>
      </c>
      <c r="N1545" s="2" t="s">
        <v>1097</v>
      </c>
      <c r="O1545" s="2" t="s">
        <v>1040</v>
      </c>
      <c r="P1545" s="2" t="str">
        <f t="shared" si="49"/>
        <v>P-Onsite</v>
      </c>
      <c r="Q1545" s="2" t="str">
        <f t="shared" si="50"/>
        <v>P-S2_Onsite</v>
      </c>
      <c r="R1545" s="2" t="s">
        <v>3476</v>
      </c>
      <c r="S1545" s="2" t="s">
        <v>1041</v>
      </c>
      <c r="T1545" s="21" t="s">
        <v>3693</v>
      </c>
    </row>
    <row r="1546" spans="1:20" x14ac:dyDescent="0.3">
      <c r="A1546" s="21" t="s">
        <v>4007</v>
      </c>
      <c r="B1546" s="21" t="s">
        <v>1054</v>
      </c>
      <c r="C1546" s="21" t="s">
        <v>4008</v>
      </c>
      <c r="D1546" s="21" t="s">
        <v>4009</v>
      </c>
      <c r="E1546" s="2" t="s">
        <v>4010</v>
      </c>
      <c r="F1546" s="21" t="s">
        <v>3696</v>
      </c>
      <c r="G1546" s="21" t="s">
        <v>1606</v>
      </c>
      <c r="H1546" s="21" t="s">
        <v>3697</v>
      </c>
      <c r="I1546" s="21" t="s">
        <v>6122</v>
      </c>
      <c r="J1546" s="2" t="s">
        <v>3484</v>
      </c>
      <c r="K1546" s="22" t="s">
        <v>1038</v>
      </c>
      <c r="L1546" s="2" t="s">
        <v>1096</v>
      </c>
      <c r="M1546" s="2" t="s">
        <v>1059</v>
      </c>
      <c r="N1546" s="2" t="s">
        <v>1097</v>
      </c>
      <c r="O1546" s="2" t="s">
        <v>1040</v>
      </c>
      <c r="P1546" s="2" t="str">
        <f t="shared" si="49"/>
        <v>P-Onsite</v>
      </c>
      <c r="Q1546" s="2" t="str">
        <f t="shared" si="50"/>
        <v>P-S2_Onsite</v>
      </c>
      <c r="R1546" s="2" t="s">
        <v>3476</v>
      </c>
      <c r="S1546" s="2" t="s">
        <v>1041</v>
      </c>
      <c r="T1546" s="21" t="s">
        <v>3693</v>
      </c>
    </row>
    <row r="1547" spans="1:20" x14ac:dyDescent="0.3">
      <c r="A1547" s="21" t="s">
        <v>4007</v>
      </c>
      <c r="B1547" s="21" t="s">
        <v>1054</v>
      </c>
      <c r="C1547" s="21" t="s">
        <v>4008</v>
      </c>
      <c r="D1547" s="21" t="s">
        <v>4009</v>
      </c>
      <c r="E1547" s="2" t="s">
        <v>4010</v>
      </c>
      <c r="F1547" s="21" t="s">
        <v>3698</v>
      </c>
      <c r="G1547" s="21" t="s">
        <v>1613</v>
      </c>
      <c r="H1547" s="21" t="s">
        <v>3699</v>
      </c>
      <c r="I1547" s="21" t="s">
        <v>6123</v>
      </c>
      <c r="J1547" s="2" t="s">
        <v>3479</v>
      </c>
      <c r="K1547" s="22" t="s">
        <v>1038</v>
      </c>
      <c r="L1547" s="2" t="s">
        <v>1096</v>
      </c>
      <c r="M1547" s="2" t="s">
        <v>1059</v>
      </c>
      <c r="N1547" s="2" t="s">
        <v>1097</v>
      </c>
      <c r="O1547" s="2" t="s">
        <v>1040</v>
      </c>
      <c r="P1547" s="2" t="str">
        <f t="shared" si="49"/>
        <v>P-Onsite</v>
      </c>
      <c r="Q1547" s="2" t="str">
        <f t="shared" si="50"/>
        <v>P-S2_Onsite</v>
      </c>
      <c r="R1547" s="2" t="s">
        <v>3476</v>
      </c>
      <c r="S1547" s="2" t="s">
        <v>1041</v>
      </c>
      <c r="T1547" s="21" t="s">
        <v>3693</v>
      </c>
    </row>
    <row r="1548" spans="1:20" x14ac:dyDescent="0.3">
      <c r="A1548" s="21" t="s">
        <v>4007</v>
      </c>
      <c r="B1548" s="21" t="s">
        <v>1054</v>
      </c>
      <c r="C1548" s="21" t="s">
        <v>4008</v>
      </c>
      <c r="D1548" s="21" t="s">
        <v>4009</v>
      </c>
      <c r="E1548" s="2" t="s">
        <v>4010</v>
      </c>
      <c r="F1548" s="21" t="s">
        <v>3700</v>
      </c>
      <c r="G1548" s="21" t="s">
        <v>1631</v>
      </c>
      <c r="H1548" s="21" t="s">
        <v>3701</v>
      </c>
      <c r="I1548" s="21" t="s">
        <v>6124</v>
      </c>
      <c r="J1548" s="2" t="s">
        <v>3475</v>
      </c>
      <c r="K1548" s="22" t="s">
        <v>1048</v>
      </c>
      <c r="L1548" s="2" t="s">
        <v>1096</v>
      </c>
      <c r="M1548" s="2" t="s">
        <v>1059</v>
      </c>
      <c r="N1548" s="2" t="s">
        <v>1097</v>
      </c>
      <c r="O1548" s="2" t="s">
        <v>1040</v>
      </c>
      <c r="P1548" s="2" t="str">
        <f t="shared" si="49"/>
        <v>P-Onsite</v>
      </c>
      <c r="Q1548" s="2" t="str">
        <f t="shared" si="50"/>
        <v>P-S2_Onsite</v>
      </c>
      <c r="R1548" s="2" t="s">
        <v>3476</v>
      </c>
      <c r="S1548" s="2" t="s">
        <v>1041</v>
      </c>
      <c r="T1548" s="21" t="s">
        <v>3693</v>
      </c>
    </row>
    <row r="1549" spans="1:20" x14ac:dyDescent="0.3">
      <c r="A1549" s="21" t="s">
        <v>4011</v>
      </c>
      <c r="B1549" s="21" t="s">
        <v>1054</v>
      </c>
      <c r="C1549" s="21" t="s">
        <v>4012</v>
      </c>
      <c r="D1549" s="21" t="s">
        <v>4013</v>
      </c>
      <c r="E1549" s="2" t="s">
        <v>4014</v>
      </c>
      <c r="F1549" s="21" t="s">
        <v>3690</v>
      </c>
      <c r="G1549" s="21" t="s">
        <v>1593</v>
      </c>
      <c r="H1549" s="21" t="s">
        <v>3691</v>
      </c>
      <c r="I1549" s="21" t="s">
        <v>6125</v>
      </c>
      <c r="J1549" s="2" t="s">
        <v>3692</v>
      </c>
      <c r="K1549" s="22" t="s">
        <v>1610</v>
      </c>
      <c r="L1549" s="2" t="s">
        <v>1075</v>
      </c>
      <c r="M1549" s="2" t="s">
        <v>1059</v>
      </c>
      <c r="N1549" s="2" t="s">
        <v>1076</v>
      </c>
      <c r="O1549" s="2" t="s">
        <v>1040</v>
      </c>
      <c r="P1549" s="2" t="str">
        <f t="shared" si="49"/>
        <v>P-Onsite</v>
      </c>
      <c r="Q1549" s="2" t="str">
        <f t="shared" si="50"/>
        <v>P-S2_Onsite</v>
      </c>
      <c r="R1549" s="2" t="s">
        <v>3476</v>
      </c>
      <c r="S1549" s="2" t="s">
        <v>1041</v>
      </c>
      <c r="T1549" s="21" t="s">
        <v>3693</v>
      </c>
    </row>
    <row r="1550" spans="1:20" x14ac:dyDescent="0.3">
      <c r="A1550" s="21" t="s">
        <v>4011</v>
      </c>
      <c r="B1550" s="21" t="s">
        <v>1054</v>
      </c>
      <c r="C1550" s="21" t="s">
        <v>4012</v>
      </c>
      <c r="D1550" s="21" t="s">
        <v>4013</v>
      </c>
      <c r="E1550" s="2" t="s">
        <v>4014</v>
      </c>
      <c r="F1550" s="21" t="s">
        <v>3694</v>
      </c>
      <c r="G1550" s="21" t="s">
        <v>1598</v>
      </c>
      <c r="H1550" s="21" t="s">
        <v>3695</v>
      </c>
      <c r="I1550" s="21" t="s">
        <v>6126</v>
      </c>
      <c r="J1550" s="2" t="s">
        <v>3481</v>
      </c>
      <c r="K1550" s="22" t="s">
        <v>1048</v>
      </c>
      <c r="L1550" s="2" t="s">
        <v>1075</v>
      </c>
      <c r="M1550" s="2" t="s">
        <v>1059</v>
      </c>
      <c r="N1550" s="2" t="s">
        <v>1076</v>
      </c>
      <c r="O1550" s="2" t="s">
        <v>1040</v>
      </c>
      <c r="P1550" s="2" t="str">
        <f t="shared" si="49"/>
        <v>P-Onsite</v>
      </c>
      <c r="Q1550" s="2" t="str">
        <f t="shared" si="50"/>
        <v>P-S2_Onsite</v>
      </c>
      <c r="R1550" s="2" t="s">
        <v>3476</v>
      </c>
      <c r="S1550" s="2" t="s">
        <v>1041</v>
      </c>
      <c r="T1550" s="21" t="s">
        <v>3693</v>
      </c>
    </row>
    <row r="1551" spans="1:20" x14ac:dyDescent="0.3">
      <c r="A1551" s="21" t="s">
        <v>4011</v>
      </c>
      <c r="B1551" s="21" t="s">
        <v>1054</v>
      </c>
      <c r="C1551" s="21" t="s">
        <v>4012</v>
      </c>
      <c r="D1551" s="21" t="s">
        <v>4013</v>
      </c>
      <c r="E1551" s="2" t="s">
        <v>4014</v>
      </c>
      <c r="F1551" s="21" t="s">
        <v>3696</v>
      </c>
      <c r="G1551" s="21" t="s">
        <v>1606</v>
      </c>
      <c r="H1551" s="21" t="s">
        <v>3697</v>
      </c>
      <c r="I1551" s="21" t="s">
        <v>6127</v>
      </c>
      <c r="J1551" s="2" t="s">
        <v>3484</v>
      </c>
      <c r="K1551" s="22" t="s">
        <v>1038</v>
      </c>
      <c r="L1551" s="2" t="s">
        <v>1075</v>
      </c>
      <c r="M1551" s="2" t="s">
        <v>1059</v>
      </c>
      <c r="N1551" s="2" t="s">
        <v>1076</v>
      </c>
      <c r="O1551" s="2" t="s">
        <v>1040</v>
      </c>
      <c r="P1551" s="2" t="str">
        <f t="shared" si="49"/>
        <v>P-Onsite</v>
      </c>
      <c r="Q1551" s="2" t="str">
        <f t="shared" si="50"/>
        <v>P-S2_Onsite</v>
      </c>
      <c r="R1551" s="2" t="s">
        <v>3476</v>
      </c>
      <c r="S1551" s="2" t="s">
        <v>1041</v>
      </c>
      <c r="T1551" s="21" t="s">
        <v>3693</v>
      </c>
    </row>
    <row r="1552" spans="1:20" x14ac:dyDescent="0.3">
      <c r="A1552" s="21" t="s">
        <v>4011</v>
      </c>
      <c r="B1552" s="21" t="s">
        <v>1054</v>
      </c>
      <c r="C1552" s="21" t="s">
        <v>4012</v>
      </c>
      <c r="D1552" s="21" t="s">
        <v>4013</v>
      </c>
      <c r="E1552" s="2" t="s">
        <v>4014</v>
      </c>
      <c r="F1552" s="21" t="s">
        <v>3698</v>
      </c>
      <c r="G1552" s="21" t="s">
        <v>1613</v>
      </c>
      <c r="H1552" s="21" t="s">
        <v>3699</v>
      </c>
      <c r="I1552" s="21" t="s">
        <v>6128</v>
      </c>
      <c r="J1552" s="2" t="s">
        <v>3479</v>
      </c>
      <c r="K1552" s="22" t="s">
        <v>1038</v>
      </c>
      <c r="L1552" s="2" t="s">
        <v>1075</v>
      </c>
      <c r="M1552" s="2" t="s">
        <v>1059</v>
      </c>
      <c r="N1552" s="2" t="s">
        <v>1076</v>
      </c>
      <c r="O1552" s="2" t="s">
        <v>1040</v>
      </c>
      <c r="P1552" s="2" t="str">
        <f t="shared" si="49"/>
        <v>P-Onsite</v>
      </c>
      <c r="Q1552" s="2" t="str">
        <f t="shared" si="50"/>
        <v>P-S2_Onsite</v>
      </c>
      <c r="R1552" s="2" t="s">
        <v>3476</v>
      </c>
      <c r="S1552" s="2" t="s">
        <v>1041</v>
      </c>
      <c r="T1552" s="21" t="s">
        <v>3693</v>
      </c>
    </row>
    <row r="1553" spans="1:20" x14ac:dyDescent="0.3">
      <c r="A1553" s="21" t="s">
        <v>4011</v>
      </c>
      <c r="B1553" s="21" t="s">
        <v>1054</v>
      </c>
      <c r="C1553" s="21" t="s">
        <v>4012</v>
      </c>
      <c r="D1553" s="21" t="s">
        <v>4013</v>
      </c>
      <c r="E1553" s="2" t="s">
        <v>4014</v>
      </c>
      <c r="F1553" s="21" t="s">
        <v>3700</v>
      </c>
      <c r="G1553" s="21" t="s">
        <v>1631</v>
      </c>
      <c r="H1553" s="21" t="s">
        <v>3701</v>
      </c>
      <c r="I1553" s="21" t="s">
        <v>6129</v>
      </c>
      <c r="J1553" s="2" t="s">
        <v>3475</v>
      </c>
      <c r="K1553" s="22" t="s">
        <v>1048</v>
      </c>
      <c r="L1553" s="2" t="s">
        <v>1075</v>
      </c>
      <c r="M1553" s="2" t="s">
        <v>1059</v>
      </c>
      <c r="N1553" s="2" t="s">
        <v>1076</v>
      </c>
      <c r="O1553" s="2" t="s">
        <v>1040</v>
      </c>
      <c r="P1553" s="2" t="str">
        <f t="shared" si="49"/>
        <v>P-Onsite</v>
      </c>
      <c r="Q1553" s="2" t="str">
        <f t="shared" si="50"/>
        <v>P-S2_Onsite</v>
      </c>
      <c r="R1553" s="2" t="s">
        <v>3476</v>
      </c>
      <c r="S1553" s="2" t="s">
        <v>1041</v>
      </c>
      <c r="T1553" s="21" t="s">
        <v>3693</v>
      </c>
    </row>
    <row r="1554" spans="1:20" x14ac:dyDescent="0.3">
      <c r="A1554" s="21" t="s">
        <v>4015</v>
      </c>
      <c r="B1554" s="21" t="s">
        <v>1054</v>
      </c>
      <c r="C1554" s="21" t="s">
        <v>4016</v>
      </c>
      <c r="D1554" s="21" t="s">
        <v>4017</v>
      </c>
      <c r="E1554" s="2" t="s">
        <v>4018</v>
      </c>
      <c r="F1554" s="21" t="s">
        <v>3690</v>
      </c>
      <c r="G1554" s="21" t="s">
        <v>1593</v>
      </c>
      <c r="H1554" s="21" t="s">
        <v>3691</v>
      </c>
      <c r="I1554" s="21" t="s">
        <v>6130</v>
      </c>
      <c r="J1554" s="2" t="s">
        <v>3692</v>
      </c>
      <c r="K1554" s="22" t="s">
        <v>1610</v>
      </c>
      <c r="L1554" s="2" t="s">
        <v>1058</v>
      </c>
      <c r="M1554" s="2" t="s">
        <v>1059</v>
      </c>
      <c r="N1554" s="2" t="s">
        <v>1106</v>
      </c>
      <c r="O1554" s="2" t="s">
        <v>1040</v>
      </c>
      <c r="P1554" s="2" t="str">
        <f t="shared" si="49"/>
        <v>P-Onsite</v>
      </c>
      <c r="Q1554" s="2" t="str">
        <f t="shared" si="50"/>
        <v>P-S2_Onsite</v>
      </c>
      <c r="R1554" s="2" t="s">
        <v>3476</v>
      </c>
      <c r="S1554" s="2" t="s">
        <v>1041</v>
      </c>
      <c r="T1554" s="21" t="s">
        <v>3693</v>
      </c>
    </row>
    <row r="1555" spans="1:20" x14ac:dyDescent="0.3">
      <c r="A1555" s="21" t="s">
        <v>4015</v>
      </c>
      <c r="B1555" s="21" t="s">
        <v>1054</v>
      </c>
      <c r="C1555" s="21" t="s">
        <v>4016</v>
      </c>
      <c r="D1555" s="21" t="s">
        <v>4017</v>
      </c>
      <c r="E1555" s="2" t="s">
        <v>4018</v>
      </c>
      <c r="F1555" s="21" t="s">
        <v>3694</v>
      </c>
      <c r="G1555" s="21" t="s">
        <v>1598</v>
      </c>
      <c r="H1555" s="21" t="s">
        <v>3695</v>
      </c>
      <c r="I1555" s="21" t="s">
        <v>6131</v>
      </c>
      <c r="J1555" s="2" t="s">
        <v>3481</v>
      </c>
      <c r="K1555" s="22" t="s">
        <v>1048</v>
      </c>
      <c r="L1555" s="2" t="s">
        <v>1058</v>
      </c>
      <c r="M1555" s="2" t="s">
        <v>1059</v>
      </c>
      <c r="N1555" s="2" t="s">
        <v>1106</v>
      </c>
      <c r="O1555" s="2" t="s">
        <v>1040</v>
      </c>
      <c r="P1555" s="2" t="str">
        <f t="shared" si="49"/>
        <v>P-Onsite</v>
      </c>
      <c r="Q1555" s="2" t="str">
        <f t="shared" si="50"/>
        <v>P-S2_Onsite</v>
      </c>
      <c r="R1555" s="2" t="s">
        <v>3476</v>
      </c>
      <c r="S1555" s="2" t="s">
        <v>1041</v>
      </c>
      <c r="T1555" s="21" t="s">
        <v>3693</v>
      </c>
    </row>
    <row r="1556" spans="1:20" x14ac:dyDescent="0.3">
      <c r="A1556" s="21" t="s">
        <v>4015</v>
      </c>
      <c r="B1556" s="21" t="s">
        <v>1054</v>
      </c>
      <c r="C1556" s="21" t="s">
        <v>4016</v>
      </c>
      <c r="D1556" s="21" t="s">
        <v>4017</v>
      </c>
      <c r="E1556" s="2" t="s">
        <v>4018</v>
      </c>
      <c r="F1556" s="21" t="s">
        <v>3696</v>
      </c>
      <c r="G1556" s="21" t="s">
        <v>1606</v>
      </c>
      <c r="H1556" s="21" t="s">
        <v>3697</v>
      </c>
      <c r="I1556" s="21" t="s">
        <v>6132</v>
      </c>
      <c r="J1556" s="2" t="s">
        <v>3484</v>
      </c>
      <c r="K1556" s="22" t="s">
        <v>1038</v>
      </c>
      <c r="L1556" s="2" t="s">
        <v>1058</v>
      </c>
      <c r="M1556" s="2" t="s">
        <v>1059</v>
      </c>
      <c r="N1556" s="2" t="s">
        <v>1106</v>
      </c>
      <c r="O1556" s="2" t="s">
        <v>1040</v>
      </c>
      <c r="P1556" s="2" t="str">
        <f t="shared" si="49"/>
        <v>P-Onsite</v>
      </c>
      <c r="Q1556" s="2" t="str">
        <f t="shared" si="50"/>
        <v>P-S2_Onsite</v>
      </c>
      <c r="R1556" s="2" t="s">
        <v>3476</v>
      </c>
      <c r="S1556" s="2" t="s">
        <v>1041</v>
      </c>
      <c r="T1556" s="21" t="s">
        <v>3693</v>
      </c>
    </row>
    <row r="1557" spans="1:20" x14ac:dyDescent="0.3">
      <c r="A1557" s="21" t="s">
        <v>4015</v>
      </c>
      <c r="B1557" s="21" t="s">
        <v>1054</v>
      </c>
      <c r="C1557" s="21" t="s">
        <v>4016</v>
      </c>
      <c r="D1557" s="21" t="s">
        <v>4017</v>
      </c>
      <c r="E1557" s="2" t="s">
        <v>4018</v>
      </c>
      <c r="F1557" s="21" t="s">
        <v>3698</v>
      </c>
      <c r="G1557" s="21" t="s">
        <v>1613</v>
      </c>
      <c r="H1557" s="21" t="s">
        <v>3699</v>
      </c>
      <c r="I1557" s="21" t="s">
        <v>6133</v>
      </c>
      <c r="J1557" s="2" t="s">
        <v>3479</v>
      </c>
      <c r="K1557" s="22" t="s">
        <v>1038</v>
      </c>
      <c r="L1557" s="2" t="s">
        <v>1058</v>
      </c>
      <c r="M1557" s="2" t="s">
        <v>1059</v>
      </c>
      <c r="N1557" s="2" t="s">
        <v>1106</v>
      </c>
      <c r="O1557" s="2" t="s">
        <v>1040</v>
      </c>
      <c r="P1557" s="2" t="str">
        <f t="shared" si="49"/>
        <v>P-Onsite</v>
      </c>
      <c r="Q1557" s="2" t="str">
        <f t="shared" si="50"/>
        <v>P-S2_Onsite</v>
      </c>
      <c r="R1557" s="2" t="s">
        <v>3476</v>
      </c>
      <c r="S1557" s="2" t="s">
        <v>1041</v>
      </c>
      <c r="T1557" s="21" t="s">
        <v>3693</v>
      </c>
    </row>
    <row r="1558" spans="1:20" x14ac:dyDescent="0.3">
      <c r="A1558" s="21" t="s">
        <v>4015</v>
      </c>
      <c r="B1558" s="21" t="s">
        <v>1054</v>
      </c>
      <c r="C1558" s="21" t="s">
        <v>4016</v>
      </c>
      <c r="D1558" s="21" t="s">
        <v>4017</v>
      </c>
      <c r="E1558" s="2" t="s">
        <v>4018</v>
      </c>
      <c r="F1558" s="21" t="s">
        <v>3700</v>
      </c>
      <c r="G1558" s="21" t="s">
        <v>1631</v>
      </c>
      <c r="H1558" s="21" t="s">
        <v>3701</v>
      </c>
      <c r="I1558" s="21" t="s">
        <v>6134</v>
      </c>
      <c r="J1558" s="2" t="s">
        <v>3475</v>
      </c>
      <c r="K1558" s="22" t="s">
        <v>1048</v>
      </c>
      <c r="L1558" s="2" t="s">
        <v>1058</v>
      </c>
      <c r="M1558" s="2" t="s">
        <v>1059</v>
      </c>
      <c r="N1558" s="2" t="s">
        <v>1106</v>
      </c>
      <c r="O1558" s="2" t="s">
        <v>1040</v>
      </c>
      <c r="P1558" s="2" t="str">
        <f t="shared" si="49"/>
        <v>P-Onsite</v>
      </c>
      <c r="Q1558" s="2" t="str">
        <f t="shared" si="50"/>
        <v>P-S2_Onsite</v>
      </c>
      <c r="R1558" s="2" t="s">
        <v>3476</v>
      </c>
      <c r="S1558" s="2" t="s">
        <v>1041</v>
      </c>
      <c r="T1558" s="21" t="s">
        <v>3693</v>
      </c>
    </row>
    <row r="1559" spans="1:20" x14ac:dyDescent="0.3">
      <c r="A1559" s="21" t="s">
        <v>4019</v>
      </c>
      <c r="B1559" s="21" t="s">
        <v>1054</v>
      </c>
      <c r="C1559" s="21" t="s">
        <v>4020</v>
      </c>
      <c r="D1559" s="21" t="s">
        <v>4021</v>
      </c>
      <c r="E1559" s="2" t="s">
        <v>4022</v>
      </c>
      <c r="F1559" s="21" t="s">
        <v>3690</v>
      </c>
      <c r="G1559" s="21" t="s">
        <v>1593</v>
      </c>
      <c r="H1559" s="21" t="s">
        <v>3691</v>
      </c>
      <c r="I1559" s="21" t="s">
        <v>6135</v>
      </c>
      <c r="J1559" s="2" t="s">
        <v>3692</v>
      </c>
      <c r="K1559" s="22" t="s">
        <v>1610</v>
      </c>
      <c r="L1559" s="2" t="s">
        <v>1205</v>
      </c>
      <c r="M1559" s="2" t="s">
        <v>1059</v>
      </c>
      <c r="N1559" s="2" t="s">
        <v>1206</v>
      </c>
      <c r="O1559" s="2" t="s">
        <v>1040</v>
      </c>
      <c r="P1559" s="2" t="str">
        <f t="shared" si="49"/>
        <v>P-Onsite</v>
      </c>
      <c r="Q1559" s="2" t="str">
        <f t="shared" si="50"/>
        <v>P-S2_Onsite</v>
      </c>
      <c r="R1559" s="2" t="s">
        <v>3476</v>
      </c>
      <c r="S1559" s="2" t="s">
        <v>1041</v>
      </c>
      <c r="T1559" s="21" t="s">
        <v>3693</v>
      </c>
    </row>
    <row r="1560" spans="1:20" x14ac:dyDescent="0.3">
      <c r="A1560" s="21" t="s">
        <v>4019</v>
      </c>
      <c r="B1560" s="21" t="s">
        <v>1054</v>
      </c>
      <c r="C1560" s="21" t="s">
        <v>4020</v>
      </c>
      <c r="D1560" s="21" t="s">
        <v>4021</v>
      </c>
      <c r="E1560" s="2" t="s">
        <v>4022</v>
      </c>
      <c r="F1560" s="21" t="s">
        <v>3694</v>
      </c>
      <c r="G1560" s="21" t="s">
        <v>1598</v>
      </c>
      <c r="H1560" s="21" t="s">
        <v>3695</v>
      </c>
      <c r="I1560" s="21" t="s">
        <v>6136</v>
      </c>
      <c r="J1560" s="2" t="s">
        <v>3481</v>
      </c>
      <c r="K1560" s="22" t="s">
        <v>1048</v>
      </c>
      <c r="L1560" s="2" t="s">
        <v>1205</v>
      </c>
      <c r="M1560" s="2" t="s">
        <v>1059</v>
      </c>
      <c r="N1560" s="2" t="s">
        <v>1206</v>
      </c>
      <c r="O1560" s="2" t="s">
        <v>1040</v>
      </c>
      <c r="P1560" s="2" t="str">
        <f t="shared" si="49"/>
        <v>P-Onsite</v>
      </c>
      <c r="Q1560" s="2" t="str">
        <f t="shared" si="50"/>
        <v>P-S2_Onsite</v>
      </c>
      <c r="R1560" s="2" t="s">
        <v>3476</v>
      </c>
      <c r="S1560" s="2" t="s">
        <v>1041</v>
      </c>
      <c r="T1560" s="21" t="s">
        <v>3693</v>
      </c>
    </row>
    <row r="1561" spans="1:20" x14ac:dyDescent="0.3">
      <c r="A1561" s="21" t="s">
        <v>4019</v>
      </c>
      <c r="B1561" s="21" t="s">
        <v>1054</v>
      </c>
      <c r="C1561" s="21" t="s">
        <v>4020</v>
      </c>
      <c r="D1561" s="21" t="s">
        <v>4021</v>
      </c>
      <c r="E1561" s="2" t="s">
        <v>4022</v>
      </c>
      <c r="F1561" s="21" t="s">
        <v>3696</v>
      </c>
      <c r="G1561" s="21" t="s">
        <v>1606</v>
      </c>
      <c r="H1561" s="21" t="s">
        <v>3697</v>
      </c>
      <c r="I1561" s="21" t="s">
        <v>6137</v>
      </c>
      <c r="J1561" s="2" t="s">
        <v>3484</v>
      </c>
      <c r="K1561" s="22" t="s">
        <v>1038</v>
      </c>
      <c r="L1561" s="2" t="s">
        <v>1205</v>
      </c>
      <c r="M1561" s="2" t="s">
        <v>1059</v>
      </c>
      <c r="N1561" s="2" t="s">
        <v>1206</v>
      </c>
      <c r="O1561" s="2" t="s">
        <v>1040</v>
      </c>
      <c r="P1561" s="2" t="str">
        <f t="shared" si="49"/>
        <v>P-Onsite</v>
      </c>
      <c r="Q1561" s="2" t="str">
        <f t="shared" si="50"/>
        <v>P-S2_Onsite</v>
      </c>
      <c r="R1561" s="2" t="s">
        <v>3476</v>
      </c>
      <c r="S1561" s="2" t="s">
        <v>1041</v>
      </c>
      <c r="T1561" s="21" t="s">
        <v>3693</v>
      </c>
    </row>
    <row r="1562" spans="1:20" x14ac:dyDescent="0.3">
      <c r="A1562" s="21" t="s">
        <v>4019</v>
      </c>
      <c r="B1562" s="21" t="s">
        <v>1054</v>
      </c>
      <c r="C1562" s="21" t="s">
        <v>4020</v>
      </c>
      <c r="D1562" s="21" t="s">
        <v>4021</v>
      </c>
      <c r="E1562" s="2" t="s">
        <v>4022</v>
      </c>
      <c r="F1562" s="21" t="s">
        <v>3698</v>
      </c>
      <c r="G1562" s="21" t="s">
        <v>1613</v>
      </c>
      <c r="H1562" s="21" t="s">
        <v>3699</v>
      </c>
      <c r="I1562" s="21" t="s">
        <v>6138</v>
      </c>
      <c r="J1562" s="2" t="s">
        <v>3479</v>
      </c>
      <c r="K1562" s="22" t="s">
        <v>1038</v>
      </c>
      <c r="L1562" s="2" t="s">
        <v>1205</v>
      </c>
      <c r="M1562" s="2" t="s">
        <v>1059</v>
      </c>
      <c r="N1562" s="2" t="s">
        <v>1206</v>
      </c>
      <c r="O1562" s="2" t="s">
        <v>1040</v>
      </c>
      <c r="P1562" s="2" t="str">
        <f t="shared" si="49"/>
        <v>P-Onsite</v>
      </c>
      <c r="Q1562" s="2" t="str">
        <f t="shared" si="50"/>
        <v>P-S2_Onsite</v>
      </c>
      <c r="R1562" s="2" t="s">
        <v>3476</v>
      </c>
      <c r="S1562" s="2" t="s">
        <v>1041</v>
      </c>
      <c r="T1562" s="21" t="s">
        <v>3693</v>
      </c>
    </row>
    <row r="1563" spans="1:20" x14ac:dyDescent="0.3">
      <c r="A1563" s="21" t="s">
        <v>4019</v>
      </c>
      <c r="B1563" s="21" t="s">
        <v>1054</v>
      </c>
      <c r="C1563" s="21" t="s">
        <v>4020</v>
      </c>
      <c r="D1563" s="21" t="s">
        <v>4021</v>
      </c>
      <c r="E1563" s="2" t="s">
        <v>4022</v>
      </c>
      <c r="F1563" s="21" t="s">
        <v>3700</v>
      </c>
      <c r="G1563" s="21" t="s">
        <v>1631</v>
      </c>
      <c r="H1563" s="21" t="s">
        <v>3701</v>
      </c>
      <c r="I1563" s="21" t="s">
        <v>6139</v>
      </c>
      <c r="J1563" s="2" t="s">
        <v>3475</v>
      </c>
      <c r="K1563" s="22" t="s">
        <v>1048</v>
      </c>
      <c r="L1563" s="2" t="s">
        <v>1205</v>
      </c>
      <c r="M1563" s="2" t="s">
        <v>1059</v>
      </c>
      <c r="N1563" s="2" t="s">
        <v>1206</v>
      </c>
      <c r="O1563" s="2" t="s">
        <v>1040</v>
      </c>
      <c r="P1563" s="2" t="str">
        <f t="shared" si="49"/>
        <v>P-Onsite</v>
      </c>
      <c r="Q1563" s="2" t="str">
        <f t="shared" si="50"/>
        <v>P-S2_Onsite</v>
      </c>
      <c r="R1563" s="2" t="s">
        <v>3476</v>
      </c>
      <c r="S1563" s="2" t="s">
        <v>1041</v>
      </c>
      <c r="T1563" s="21" t="s">
        <v>3693</v>
      </c>
    </row>
    <row r="1564" spans="1:20" x14ac:dyDescent="0.3">
      <c r="A1564" s="21" t="s">
        <v>4023</v>
      </c>
      <c r="B1564" s="21" t="s">
        <v>1054</v>
      </c>
      <c r="C1564" s="21" t="s">
        <v>4024</v>
      </c>
      <c r="D1564" s="21" t="s">
        <v>4025</v>
      </c>
      <c r="E1564" s="2" t="s">
        <v>4026</v>
      </c>
      <c r="F1564" s="21" t="s">
        <v>3696</v>
      </c>
      <c r="G1564" s="21" t="s">
        <v>1606</v>
      </c>
      <c r="H1564" s="21" t="s">
        <v>3697</v>
      </c>
      <c r="I1564" s="21" t="s">
        <v>6140</v>
      </c>
      <c r="J1564" s="2" t="s">
        <v>3484</v>
      </c>
      <c r="K1564" s="22" t="s">
        <v>1038</v>
      </c>
      <c r="L1564" s="2" t="s">
        <v>1089</v>
      </c>
      <c r="M1564" s="2" t="s">
        <v>1059</v>
      </c>
      <c r="N1564" s="2" t="s">
        <v>1090</v>
      </c>
      <c r="O1564" s="2" t="s">
        <v>1040</v>
      </c>
      <c r="P1564" s="2" t="str">
        <f t="shared" si="49"/>
        <v>P-Onsite</v>
      </c>
      <c r="Q1564" s="2" t="str">
        <f t="shared" si="50"/>
        <v>P-S2_Onsite</v>
      </c>
      <c r="R1564" s="2" t="s">
        <v>3476</v>
      </c>
      <c r="S1564" s="2" t="s">
        <v>1041</v>
      </c>
      <c r="T1564" s="21" t="s">
        <v>3693</v>
      </c>
    </row>
    <row r="1565" spans="1:20" x14ac:dyDescent="0.3">
      <c r="A1565" s="21" t="s">
        <v>4023</v>
      </c>
      <c r="B1565" s="21" t="s">
        <v>1054</v>
      </c>
      <c r="C1565" s="21" t="s">
        <v>4024</v>
      </c>
      <c r="D1565" s="21" t="s">
        <v>4025</v>
      </c>
      <c r="E1565" s="2" t="s">
        <v>4026</v>
      </c>
      <c r="F1565" s="21" t="s">
        <v>3694</v>
      </c>
      <c r="G1565" s="21" t="s">
        <v>1598</v>
      </c>
      <c r="H1565" s="21" t="s">
        <v>3695</v>
      </c>
      <c r="I1565" s="21" t="s">
        <v>6141</v>
      </c>
      <c r="J1565" s="2" t="s">
        <v>3481</v>
      </c>
      <c r="K1565" s="22" t="s">
        <v>1048</v>
      </c>
      <c r="L1565" s="2" t="s">
        <v>1089</v>
      </c>
      <c r="M1565" s="2" t="s">
        <v>1059</v>
      </c>
      <c r="N1565" s="2" t="s">
        <v>1090</v>
      </c>
      <c r="O1565" s="2" t="s">
        <v>1040</v>
      </c>
      <c r="P1565" s="2" t="str">
        <f t="shared" si="49"/>
        <v>P-Onsite</v>
      </c>
      <c r="Q1565" s="2" t="str">
        <f t="shared" si="50"/>
        <v>P-S2_Onsite</v>
      </c>
      <c r="R1565" s="2" t="s">
        <v>3476</v>
      </c>
      <c r="S1565" s="2" t="s">
        <v>1041</v>
      </c>
      <c r="T1565" s="21" t="s">
        <v>3693</v>
      </c>
    </row>
    <row r="1566" spans="1:20" x14ac:dyDescent="0.3">
      <c r="A1566" s="21" t="s">
        <v>4023</v>
      </c>
      <c r="B1566" s="21" t="s">
        <v>1054</v>
      </c>
      <c r="C1566" s="21" t="s">
        <v>4024</v>
      </c>
      <c r="D1566" s="21" t="s">
        <v>4025</v>
      </c>
      <c r="E1566" s="2" t="s">
        <v>4026</v>
      </c>
      <c r="F1566" s="21" t="s">
        <v>3690</v>
      </c>
      <c r="G1566" s="21" t="s">
        <v>1593</v>
      </c>
      <c r="H1566" s="21" t="s">
        <v>3691</v>
      </c>
      <c r="I1566" s="21" t="s">
        <v>6142</v>
      </c>
      <c r="J1566" s="2" t="s">
        <v>3692</v>
      </c>
      <c r="K1566" s="22" t="s">
        <v>1610</v>
      </c>
      <c r="L1566" s="2" t="s">
        <v>1089</v>
      </c>
      <c r="M1566" s="2" t="s">
        <v>1059</v>
      </c>
      <c r="N1566" s="2" t="s">
        <v>1090</v>
      </c>
      <c r="O1566" s="2" t="s">
        <v>1040</v>
      </c>
      <c r="P1566" s="2" t="str">
        <f t="shared" si="49"/>
        <v>P-Onsite</v>
      </c>
      <c r="Q1566" s="2" t="str">
        <f t="shared" si="50"/>
        <v>P-S2_Onsite</v>
      </c>
      <c r="R1566" s="2" t="s">
        <v>3476</v>
      </c>
      <c r="S1566" s="2" t="s">
        <v>1041</v>
      </c>
      <c r="T1566" s="21" t="s">
        <v>3693</v>
      </c>
    </row>
    <row r="1567" spans="1:20" x14ac:dyDescent="0.3">
      <c r="A1567" s="21" t="s">
        <v>2380</v>
      </c>
      <c r="B1567" s="21" t="s">
        <v>1054</v>
      </c>
      <c r="C1567" s="21" t="s">
        <v>2381</v>
      </c>
      <c r="D1567" s="21" t="s">
        <v>2382</v>
      </c>
      <c r="E1567" s="2" t="s">
        <v>2383</v>
      </c>
      <c r="F1567" s="21" t="s">
        <v>3690</v>
      </c>
      <c r="G1567" s="21" t="s">
        <v>1593</v>
      </c>
      <c r="H1567" s="21" t="s">
        <v>3691</v>
      </c>
      <c r="I1567" s="21" t="s">
        <v>6143</v>
      </c>
      <c r="J1567" s="2" t="s">
        <v>3692</v>
      </c>
      <c r="K1567" s="22" t="s">
        <v>1610</v>
      </c>
      <c r="L1567" s="2" t="s">
        <v>1300</v>
      </c>
      <c r="M1567" s="2" t="s">
        <v>1059</v>
      </c>
      <c r="N1567" s="2" t="s">
        <v>1375</v>
      </c>
      <c r="O1567" s="2" t="s">
        <v>1040</v>
      </c>
      <c r="P1567" s="2" t="str">
        <f t="shared" si="49"/>
        <v>P-Onsite</v>
      </c>
      <c r="Q1567" s="2" t="str">
        <f t="shared" si="50"/>
        <v>P-S2_Onsite</v>
      </c>
      <c r="R1567" s="2" t="s">
        <v>3476</v>
      </c>
      <c r="S1567" s="2" t="s">
        <v>1041</v>
      </c>
      <c r="T1567" s="21" t="s">
        <v>3693</v>
      </c>
    </row>
    <row r="1568" spans="1:20" x14ac:dyDescent="0.3">
      <c r="A1568" s="21" t="s">
        <v>2380</v>
      </c>
      <c r="B1568" s="21" t="s">
        <v>1054</v>
      </c>
      <c r="C1568" s="21" t="s">
        <v>2381</v>
      </c>
      <c r="D1568" s="21" t="s">
        <v>2382</v>
      </c>
      <c r="E1568" s="2" t="s">
        <v>2383</v>
      </c>
      <c r="F1568" s="21" t="s">
        <v>3694</v>
      </c>
      <c r="G1568" s="21" t="s">
        <v>1598</v>
      </c>
      <c r="H1568" s="21" t="s">
        <v>3695</v>
      </c>
      <c r="I1568" s="21" t="s">
        <v>6144</v>
      </c>
      <c r="J1568" s="2" t="s">
        <v>3481</v>
      </c>
      <c r="K1568" s="22" t="s">
        <v>1048</v>
      </c>
      <c r="L1568" s="2" t="s">
        <v>1300</v>
      </c>
      <c r="M1568" s="2" t="s">
        <v>1059</v>
      </c>
      <c r="N1568" s="2" t="s">
        <v>1375</v>
      </c>
      <c r="O1568" s="2" t="s">
        <v>1040</v>
      </c>
      <c r="P1568" s="2" t="str">
        <f t="shared" si="49"/>
        <v>P-Onsite</v>
      </c>
      <c r="Q1568" s="2" t="str">
        <f t="shared" si="50"/>
        <v>P-S2_Onsite</v>
      </c>
      <c r="R1568" s="2" t="s">
        <v>3476</v>
      </c>
      <c r="S1568" s="2" t="s">
        <v>1041</v>
      </c>
      <c r="T1568" s="21" t="s">
        <v>3693</v>
      </c>
    </row>
    <row r="1569" spans="1:20" x14ac:dyDescent="0.3">
      <c r="A1569" s="21" t="s">
        <v>2380</v>
      </c>
      <c r="B1569" s="21" t="s">
        <v>1054</v>
      </c>
      <c r="C1569" s="21" t="s">
        <v>2381</v>
      </c>
      <c r="D1569" s="21" t="s">
        <v>2382</v>
      </c>
      <c r="E1569" s="2" t="s">
        <v>2383</v>
      </c>
      <c r="F1569" s="21" t="s">
        <v>3698</v>
      </c>
      <c r="G1569" s="21" t="s">
        <v>1613</v>
      </c>
      <c r="H1569" s="21" t="s">
        <v>3699</v>
      </c>
      <c r="I1569" s="21" t="s">
        <v>6145</v>
      </c>
      <c r="J1569" s="2" t="s">
        <v>3479</v>
      </c>
      <c r="K1569" s="22" t="s">
        <v>1038</v>
      </c>
      <c r="L1569" s="2" t="s">
        <v>1300</v>
      </c>
      <c r="M1569" s="2" t="s">
        <v>1059</v>
      </c>
      <c r="N1569" s="2" t="s">
        <v>1375</v>
      </c>
      <c r="O1569" s="2" t="s">
        <v>1040</v>
      </c>
      <c r="P1569" s="2" t="str">
        <f t="shared" si="49"/>
        <v>P-Onsite</v>
      </c>
      <c r="Q1569" s="2" t="str">
        <f t="shared" si="50"/>
        <v>P-S2_Onsite</v>
      </c>
      <c r="R1569" s="2" t="s">
        <v>3476</v>
      </c>
      <c r="S1569" s="2" t="s">
        <v>1041</v>
      </c>
      <c r="T1569" s="21" t="s">
        <v>3693</v>
      </c>
    </row>
    <row r="1570" spans="1:20" x14ac:dyDescent="0.3">
      <c r="A1570" s="21" t="s">
        <v>4027</v>
      </c>
      <c r="B1570" s="21" t="s">
        <v>1054</v>
      </c>
      <c r="C1570" s="21" t="s">
        <v>4028</v>
      </c>
      <c r="D1570" s="21" t="s">
        <v>4029</v>
      </c>
      <c r="E1570" s="2" t="s">
        <v>4030</v>
      </c>
      <c r="F1570" s="21" t="s">
        <v>3690</v>
      </c>
      <c r="G1570" s="21" t="s">
        <v>1593</v>
      </c>
      <c r="H1570" s="21" t="s">
        <v>3691</v>
      </c>
      <c r="I1570" s="21" t="s">
        <v>6146</v>
      </c>
      <c r="J1570" s="2" t="s">
        <v>3692</v>
      </c>
      <c r="K1570" s="22" t="s">
        <v>1610</v>
      </c>
      <c r="L1570" s="2" t="s">
        <v>1300</v>
      </c>
      <c r="M1570" s="2" t="s">
        <v>1059</v>
      </c>
      <c r="N1570" s="2" t="s">
        <v>1301</v>
      </c>
      <c r="O1570" s="2" t="s">
        <v>1040</v>
      </c>
      <c r="P1570" s="2" t="str">
        <f t="shared" si="49"/>
        <v>P-Onsite</v>
      </c>
      <c r="Q1570" s="2" t="str">
        <f t="shared" si="50"/>
        <v>P-S2_Onsite</v>
      </c>
      <c r="R1570" s="2" t="s">
        <v>3476</v>
      </c>
      <c r="S1570" s="2" t="s">
        <v>1041</v>
      </c>
      <c r="T1570" s="21" t="s">
        <v>3693</v>
      </c>
    </row>
    <row r="1571" spans="1:20" x14ac:dyDescent="0.3">
      <c r="A1571" s="21" t="s">
        <v>4027</v>
      </c>
      <c r="B1571" s="21" t="s">
        <v>1054</v>
      </c>
      <c r="C1571" s="21" t="s">
        <v>4028</v>
      </c>
      <c r="D1571" s="21" t="s">
        <v>4029</v>
      </c>
      <c r="E1571" s="2" t="s">
        <v>4030</v>
      </c>
      <c r="F1571" s="21" t="s">
        <v>3694</v>
      </c>
      <c r="G1571" s="21" t="s">
        <v>1598</v>
      </c>
      <c r="H1571" s="21" t="s">
        <v>3695</v>
      </c>
      <c r="I1571" s="21" t="s">
        <v>6147</v>
      </c>
      <c r="J1571" s="2" t="s">
        <v>3481</v>
      </c>
      <c r="K1571" s="22" t="s">
        <v>1048</v>
      </c>
      <c r="L1571" s="2" t="s">
        <v>1300</v>
      </c>
      <c r="M1571" s="2" t="s">
        <v>1059</v>
      </c>
      <c r="N1571" s="2" t="s">
        <v>1301</v>
      </c>
      <c r="O1571" s="2" t="s">
        <v>1040</v>
      </c>
      <c r="P1571" s="2" t="str">
        <f t="shared" si="49"/>
        <v>P-Onsite</v>
      </c>
      <c r="Q1571" s="2" t="str">
        <f t="shared" si="50"/>
        <v>P-S2_Onsite</v>
      </c>
      <c r="R1571" s="2" t="s">
        <v>3476</v>
      </c>
      <c r="S1571" s="2" t="s">
        <v>1041</v>
      </c>
      <c r="T1571" s="21" t="s">
        <v>3693</v>
      </c>
    </row>
    <row r="1572" spans="1:20" x14ac:dyDescent="0.3">
      <c r="A1572" s="21" t="s">
        <v>4027</v>
      </c>
      <c r="B1572" s="21" t="s">
        <v>1054</v>
      </c>
      <c r="C1572" s="21" t="s">
        <v>4028</v>
      </c>
      <c r="D1572" s="21" t="s">
        <v>4029</v>
      </c>
      <c r="E1572" s="2" t="s">
        <v>4030</v>
      </c>
      <c r="F1572" s="21" t="s">
        <v>3696</v>
      </c>
      <c r="G1572" s="21" t="s">
        <v>1606</v>
      </c>
      <c r="H1572" s="21" t="s">
        <v>3697</v>
      </c>
      <c r="I1572" s="21" t="s">
        <v>6148</v>
      </c>
      <c r="J1572" s="2" t="s">
        <v>3484</v>
      </c>
      <c r="K1572" s="22" t="s">
        <v>1038</v>
      </c>
      <c r="L1572" s="2" t="s">
        <v>1300</v>
      </c>
      <c r="M1572" s="2" t="s">
        <v>1059</v>
      </c>
      <c r="N1572" s="2" t="s">
        <v>1301</v>
      </c>
      <c r="O1572" s="2" t="s">
        <v>1040</v>
      </c>
      <c r="P1572" s="2" t="str">
        <f t="shared" si="49"/>
        <v>P-Onsite</v>
      </c>
      <c r="Q1572" s="2" t="str">
        <f t="shared" si="50"/>
        <v>P-S2_Onsite</v>
      </c>
      <c r="R1572" s="2" t="s">
        <v>3476</v>
      </c>
      <c r="S1572" s="2" t="s">
        <v>1041</v>
      </c>
      <c r="T1572" s="21" t="s">
        <v>3693</v>
      </c>
    </row>
    <row r="1573" spans="1:20" x14ac:dyDescent="0.3">
      <c r="A1573" s="21" t="s">
        <v>4027</v>
      </c>
      <c r="B1573" s="21" t="s">
        <v>1054</v>
      </c>
      <c r="C1573" s="21" t="s">
        <v>4028</v>
      </c>
      <c r="D1573" s="21" t="s">
        <v>4029</v>
      </c>
      <c r="E1573" s="2" t="s">
        <v>4030</v>
      </c>
      <c r="F1573" s="21" t="s">
        <v>3698</v>
      </c>
      <c r="G1573" s="21" t="s">
        <v>1613</v>
      </c>
      <c r="H1573" s="21" t="s">
        <v>3699</v>
      </c>
      <c r="I1573" s="21" t="s">
        <v>6149</v>
      </c>
      <c r="J1573" s="2" t="s">
        <v>3479</v>
      </c>
      <c r="K1573" s="22" t="s">
        <v>1038</v>
      </c>
      <c r="L1573" s="2" t="s">
        <v>1300</v>
      </c>
      <c r="M1573" s="2" t="s">
        <v>1059</v>
      </c>
      <c r="N1573" s="2" t="s">
        <v>1301</v>
      </c>
      <c r="O1573" s="2" t="s">
        <v>1040</v>
      </c>
      <c r="P1573" s="2" t="str">
        <f t="shared" si="49"/>
        <v>P-Onsite</v>
      </c>
      <c r="Q1573" s="2" t="str">
        <f t="shared" si="50"/>
        <v>P-S2_Onsite</v>
      </c>
      <c r="R1573" s="2" t="s">
        <v>3476</v>
      </c>
      <c r="S1573" s="2" t="s">
        <v>1041</v>
      </c>
      <c r="T1573" s="21" t="s">
        <v>3693</v>
      </c>
    </row>
    <row r="1574" spans="1:20" x14ac:dyDescent="0.3">
      <c r="A1574" s="21" t="s">
        <v>4027</v>
      </c>
      <c r="B1574" s="21" t="s">
        <v>1054</v>
      </c>
      <c r="C1574" s="21" t="s">
        <v>4028</v>
      </c>
      <c r="D1574" s="21" t="s">
        <v>4029</v>
      </c>
      <c r="E1574" s="2" t="s">
        <v>4030</v>
      </c>
      <c r="F1574" s="21" t="s">
        <v>3700</v>
      </c>
      <c r="G1574" s="21" t="s">
        <v>1631</v>
      </c>
      <c r="H1574" s="21" t="s">
        <v>3701</v>
      </c>
      <c r="I1574" s="21" t="s">
        <v>6150</v>
      </c>
      <c r="J1574" s="2" t="s">
        <v>3475</v>
      </c>
      <c r="K1574" s="22" t="s">
        <v>1048</v>
      </c>
      <c r="L1574" s="2" t="s">
        <v>1300</v>
      </c>
      <c r="M1574" s="2" t="s">
        <v>1059</v>
      </c>
      <c r="N1574" s="2" t="s">
        <v>1301</v>
      </c>
      <c r="O1574" s="2" t="s">
        <v>1040</v>
      </c>
      <c r="P1574" s="2" t="str">
        <f t="shared" si="49"/>
        <v>P-Onsite</v>
      </c>
      <c r="Q1574" s="2" t="str">
        <f t="shared" si="50"/>
        <v>P-S2_Onsite</v>
      </c>
      <c r="R1574" s="2" t="s">
        <v>3476</v>
      </c>
      <c r="S1574" s="2" t="s">
        <v>1041</v>
      </c>
      <c r="T1574" s="21" t="s">
        <v>3693</v>
      </c>
    </row>
    <row r="1575" spans="1:20" x14ac:dyDescent="0.3">
      <c r="A1575" s="21" t="s">
        <v>4031</v>
      </c>
      <c r="B1575" s="21" t="s">
        <v>1054</v>
      </c>
      <c r="C1575" s="21" t="s">
        <v>4032</v>
      </c>
      <c r="D1575" s="21" t="s">
        <v>4033</v>
      </c>
      <c r="E1575" s="2" t="s">
        <v>4034</v>
      </c>
      <c r="F1575" s="21" t="s">
        <v>3690</v>
      </c>
      <c r="G1575" s="21" t="s">
        <v>1593</v>
      </c>
      <c r="H1575" s="21" t="s">
        <v>3691</v>
      </c>
      <c r="I1575" s="21" t="s">
        <v>6151</v>
      </c>
      <c r="J1575" s="2" t="s">
        <v>3692</v>
      </c>
      <c r="K1575" s="22" t="s">
        <v>1610</v>
      </c>
      <c r="L1575" s="2" t="s">
        <v>1089</v>
      </c>
      <c r="M1575" s="2" t="s">
        <v>1059</v>
      </c>
      <c r="N1575" s="2" t="s">
        <v>1124</v>
      </c>
      <c r="O1575" s="2" t="s">
        <v>1040</v>
      </c>
      <c r="P1575" s="2" t="str">
        <f t="shared" si="49"/>
        <v>P-Onsite</v>
      </c>
      <c r="Q1575" s="2" t="str">
        <f t="shared" si="50"/>
        <v>P-S2_Onsite</v>
      </c>
      <c r="R1575" s="2" t="s">
        <v>3476</v>
      </c>
      <c r="S1575" s="2" t="s">
        <v>1041</v>
      </c>
      <c r="T1575" s="21" t="s">
        <v>3693</v>
      </c>
    </row>
    <row r="1576" spans="1:20" x14ac:dyDescent="0.3">
      <c r="A1576" s="21" t="s">
        <v>4031</v>
      </c>
      <c r="B1576" s="21" t="s">
        <v>1054</v>
      </c>
      <c r="C1576" s="21" t="s">
        <v>4032</v>
      </c>
      <c r="D1576" s="21" t="s">
        <v>4033</v>
      </c>
      <c r="E1576" s="2" t="s">
        <v>4034</v>
      </c>
      <c r="F1576" s="21" t="s">
        <v>3694</v>
      </c>
      <c r="G1576" s="21" t="s">
        <v>1598</v>
      </c>
      <c r="H1576" s="21" t="s">
        <v>3695</v>
      </c>
      <c r="I1576" s="21" t="s">
        <v>6152</v>
      </c>
      <c r="J1576" s="2" t="s">
        <v>3481</v>
      </c>
      <c r="K1576" s="22" t="s">
        <v>1048</v>
      </c>
      <c r="L1576" s="2" t="s">
        <v>1089</v>
      </c>
      <c r="M1576" s="2" t="s">
        <v>1059</v>
      </c>
      <c r="N1576" s="2" t="s">
        <v>1124</v>
      </c>
      <c r="O1576" s="2" t="s">
        <v>1040</v>
      </c>
      <c r="P1576" s="2" t="str">
        <f t="shared" si="49"/>
        <v>P-Onsite</v>
      </c>
      <c r="Q1576" s="2" t="str">
        <f t="shared" si="50"/>
        <v>P-S2_Onsite</v>
      </c>
      <c r="R1576" s="2" t="s">
        <v>3476</v>
      </c>
      <c r="S1576" s="2" t="s">
        <v>1041</v>
      </c>
      <c r="T1576" s="21" t="s">
        <v>3693</v>
      </c>
    </row>
    <row r="1577" spans="1:20" x14ac:dyDescent="0.3">
      <c r="A1577" s="21" t="s">
        <v>4031</v>
      </c>
      <c r="B1577" s="21" t="s">
        <v>1054</v>
      </c>
      <c r="C1577" s="21" t="s">
        <v>4032</v>
      </c>
      <c r="D1577" s="21" t="s">
        <v>4033</v>
      </c>
      <c r="E1577" s="2" t="s">
        <v>4034</v>
      </c>
      <c r="F1577" s="21" t="s">
        <v>3696</v>
      </c>
      <c r="G1577" s="21" t="s">
        <v>1606</v>
      </c>
      <c r="H1577" s="21" t="s">
        <v>3697</v>
      </c>
      <c r="I1577" s="21" t="s">
        <v>6153</v>
      </c>
      <c r="J1577" s="2" t="s">
        <v>3484</v>
      </c>
      <c r="K1577" s="22" t="s">
        <v>1038</v>
      </c>
      <c r="L1577" s="2" t="s">
        <v>1089</v>
      </c>
      <c r="M1577" s="2" t="s">
        <v>1059</v>
      </c>
      <c r="N1577" s="2" t="s">
        <v>1124</v>
      </c>
      <c r="O1577" s="2" t="s">
        <v>1040</v>
      </c>
      <c r="P1577" s="2" t="str">
        <f t="shared" si="49"/>
        <v>P-Onsite</v>
      </c>
      <c r="Q1577" s="2" t="str">
        <f t="shared" si="50"/>
        <v>P-S2_Onsite</v>
      </c>
      <c r="R1577" s="2" t="s">
        <v>3476</v>
      </c>
      <c r="S1577" s="2" t="s">
        <v>1041</v>
      </c>
      <c r="T1577" s="21" t="s">
        <v>3693</v>
      </c>
    </row>
    <row r="1578" spans="1:20" x14ac:dyDescent="0.3">
      <c r="A1578" s="21" t="s">
        <v>4031</v>
      </c>
      <c r="B1578" s="21" t="s">
        <v>1054</v>
      </c>
      <c r="C1578" s="21" t="s">
        <v>4032</v>
      </c>
      <c r="D1578" s="21" t="s">
        <v>4033</v>
      </c>
      <c r="E1578" s="2" t="s">
        <v>4034</v>
      </c>
      <c r="F1578" s="21" t="s">
        <v>3698</v>
      </c>
      <c r="G1578" s="21" t="s">
        <v>1613</v>
      </c>
      <c r="H1578" s="21" t="s">
        <v>3699</v>
      </c>
      <c r="I1578" s="21" t="s">
        <v>6154</v>
      </c>
      <c r="J1578" s="2" t="s">
        <v>3479</v>
      </c>
      <c r="K1578" s="22" t="s">
        <v>1038</v>
      </c>
      <c r="L1578" s="2" t="s">
        <v>1089</v>
      </c>
      <c r="M1578" s="2" t="s">
        <v>1059</v>
      </c>
      <c r="N1578" s="2" t="s">
        <v>1124</v>
      </c>
      <c r="O1578" s="2" t="s">
        <v>1040</v>
      </c>
      <c r="P1578" s="2" t="str">
        <f t="shared" si="49"/>
        <v>P-Onsite</v>
      </c>
      <c r="Q1578" s="2" t="str">
        <f t="shared" si="50"/>
        <v>P-S2_Onsite</v>
      </c>
      <c r="R1578" s="2" t="s">
        <v>3476</v>
      </c>
      <c r="S1578" s="2" t="s">
        <v>1041</v>
      </c>
      <c r="T1578" s="21" t="s">
        <v>3693</v>
      </c>
    </row>
    <row r="1579" spans="1:20" x14ac:dyDescent="0.3">
      <c r="A1579" s="21" t="s">
        <v>4031</v>
      </c>
      <c r="B1579" s="21" t="s">
        <v>1054</v>
      </c>
      <c r="C1579" s="21" t="s">
        <v>4032</v>
      </c>
      <c r="D1579" s="21" t="s">
        <v>4033</v>
      </c>
      <c r="E1579" s="2" t="s">
        <v>4034</v>
      </c>
      <c r="F1579" s="21" t="s">
        <v>3700</v>
      </c>
      <c r="G1579" s="21" t="s">
        <v>1631</v>
      </c>
      <c r="H1579" s="21" t="s">
        <v>3701</v>
      </c>
      <c r="I1579" s="21" t="s">
        <v>6155</v>
      </c>
      <c r="J1579" s="2" t="s">
        <v>3475</v>
      </c>
      <c r="K1579" s="22" t="s">
        <v>1048</v>
      </c>
      <c r="L1579" s="2" t="s">
        <v>1089</v>
      </c>
      <c r="M1579" s="2" t="s">
        <v>1059</v>
      </c>
      <c r="N1579" s="2" t="s">
        <v>1124</v>
      </c>
      <c r="O1579" s="2" t="s">
        <v>1040</v>
      </c>
      <c r="P1579" s="2" t="str">
        <f t="shared" si="49"/>
        <v>P-Onsite</v>
      </c>
      <c r="Q1579" s="2" t="str">
        <f t="shared" si="50"/>
        <v>P-S2_Onsite</v>
      </c>
      <c r="R1579" s="2" t="s">
        <v>3476</v>
      </c>
      <c r="S1579" s="2" t="s">
        <v>1041</v>
      </c>
      <c r="T1579" s="21" t="s">
        <v>3693</v>
      </c>
    </row>
    <row r="1580" spans="1:20" x14ac:dyDescent="0.3">
      <c r="A1580" s="21" t="s">
        <v>4035</v>
      </c>
      <c r="B1580" s="21" t="s">
        <v>1054</v>
      </c>
      <c r="C1580" s="21" t="s">
        <v>4036</v>
      </c>
      <c r="D1580" s="21" t="s">
        <v>4037</v>
      </c>
      <c r="E1580" s="2" t="s">
        <v>4038</v>
      </c>
      <c r="F1580" s="21" t="s">
        <v>3690</v>
      </c>
      <c r="G1580" s="21" t="s">
        <v>1593</v>
      </c>
      <c r="H1580" s="21" t="s">
        <v>3691</v>
      </c>
      <c r="I1580" s="21" t="s">
        <v>6156</v>
      </c>
      <c r="J1580" s="2" t="s">
        <v>3692</v>
      </c>
      <c r="K1580" s="22" t="s">
        <v>1610</v>
      </c>
      <c r="L1580" s="2" t="s">
        <v>1089</v>
      </c>
      <c r="M1580" s="2" t="s">
        <v>1059</v>
      </c>
      <c r="N1580" s="2" t="s">
        <v>1124</v>
      </c>
      <c r="O1580" s="2" t="s">
        <v>1040</v>
      </c>
      <c r="P1580" s="2" t="str">
        <f t="shared" si="49"/>
        <v>P-Onsite</v>
      </c>
      <c r="Q1580" s="2" t="str">
        <f t="shared" si="50"/>
        <v>P-S2_Onsite</v>
      </c>
      <c r="R1580" s="2" t="s">
        <v>3476</v>
      </c>
      <c r="S1580" s="2" t="s">
        <v>1041</v>
      </c>
      <c r="T1580" s="21" t="s">
        <v>3693</v>
      </c>
    </row>
    <row r="1581" spans="1:20" x14ac:dyDescent="0.3">
      <c r="A1581" s="21" t="s">
        <v>4035</v>
      </c>
      <c r="B1581" s="21" t="s">
        <v>1054</v>
      </c>
      <c r="C1581" s="21" t="s">
        <v>4036</v>
      </c>
      <c r="D1581" s="21" t="s">
        <v>4037</v>
      </c>
      <c r="E1581" s="2" t="s">
        <v>4038</v>
      </c>
      <c r="F1581" s="21" t="s">
        <v>3694</v>
      </c>
      <c r="G1581" s="21" t="s">
        <v>1598</v>
      </c>
      <c r="H1581" s="21" t="s">
        <v>3695</v>
      </c>
      <c r="I1581" s="21" t="s">
        <v>6157</v>
      </c>
      <c r="J1581" s="2" t="s">
        <v>3481</v>
      </c>
      <c r="K1581" s="22" t="s">
        <v>1048</v>
      </c>
      <c r="L1581" s="2" t="s">
        <v>1089</v>
      </c>
      <c r="M1581" s="2" t="s">
        <v>1059</v>
      </c>
      <c r="N1581" s="2" t="s">
        <v>1124</v>
      </c>
      <c r="O1581" s="2" t="s">
        <v>1040</v>
      </c>
      <c r="P1581" s="2" t="str">
        <f t="shared" si="49"/>
        <v>P-Onsite</v>
      </c>
      <c r="Q1581" s="2" t="str">
        <f t="shared" si="50"/>
        <v>P-S2_Onsite</v>
      </c>
      <c r="R1581" s="2" t="s">
        <v>3476</v>
      </c>
      <c r="S1581" s="2" t="s">
        <v>1041</v>
      </c>
      <c r="T1581" s="21" t="s">
        <v>3693</v>
      </c>
    </row>
    <row r="1582" spans="1:20" x14ac:dyDescent="0.3">
      <c r="A1582" s="21" t="s">
        <v>4035</v>
      </c>
      <c r="B1582" s="21" t="s">
        <v>1054</v>
      </c>
      <c r="C1582" s="21" t="s">
        <v>4036</v>
      </c>
      <c r="D1582" s="21" t="s">
        <v>4037</v>
      </c>
      <c r="E1582" s="2" t="s">
        <v>4038</v>
      </c>
      <c r="F1582" s="21" t="s">
        <v>3696</v>
      </c>
      <c r="G1582" s="21" t="s">
        <v>1606</v>
      </c>
      <c r="H1582" s="21" t="s">
        <v>3697</v>
      </c>
      <c r="I1582" s="21" t="s">
        <v>6158</v>
      </c>
      <c r="J1582" s="2" t="s">
        <v>3484</v>
      </c>
      <c r="K1582" s="22" t="s">
        <v>1038</v>
      </c>
      <c r="L1582" s="2" t="s">
        <v>1089</v>
      </c>
      <c r="M1582" s="2" t="s">
        <v>1059</v>
      </c>
      <c r="N1582" s="2" t="s">
        <v>1124</v>
      </c>
      <c r="O1582" s="2" t="s">
        <v>1040</v>
      </c>
      <c r="P1582" s="2" t="str">
        <f t="shared" si="49"/>
        <v>P-Onsite</v>
      </c>
      <c r="Q1582" s="2" t="str">
        <f t="shared" si="50"/>
        <v>P-S2_Onsite</v>
      </c>
      <c r="R1582" s="2" t="s">
        <v>3476</v>
      </c>
      <c r="S1582" s="2" t="s">
        <v>1041</v>
      </c>
      <c r="T1582" s="21" t="s">
        <v>3693</v>
      </c>
    </row>
    <row r="1583" spans="1:20" x14ac:dyDescent="0.3">
      <c r="A1583" s="21" t="s">
        <v>4035</v>
      </c>
      <c r="B1583" s="21" t="s">
        <v>1054</v>
      </c>
      <c r="C1583" s="21" t="s">
        <v>4036</v>
      </c>
      <c r="D1583" s="21" t="s">
        <v>4037</v>
      </c>
      <c r="E1583" s="2" t="s">
        <v>4038</v>
      </c>
      <c r="F1583" s="21" t="s">
        <v>3698</v>
      </c>
      <c r="G1583" s="21" t="s">
        <v>1613</v>
      </c>
      <c r="H1583" s="21" t="s">
        <v>3699</v>
      </c>
      <c r="I1583" s="21" t="s">
        <v>6159</v>
      </c>
      <c r="J1583" s="2" t="s">
        <v>3479</v>
      </c>
      <c r="K1583" s="22" t="s">
        <v>1038</v>
      </c>
      <c r="L1583" s="2" t="s">
        <v>1089</v>
      </c>
      <c r="M1583" s="2" t="s">
        <v>1059</v>
      </c>
      <c r="N1583" s="2" t="s">
        <v>1124</v>
      </c>
      <c r="O1583" s="2" t="s">
        <v>1040</v>
      </c>
      <c r="P1583" s="2" t="str">
        <f t="shared" si="49"/>
        <v>P-Onsite</v>
      </c>
      <c r="Q1583" s="2" t="str">
        <f t="shared" si="50"/>
        <v>P-S2_Onsite</v>
      </c>
      <c r="R1583" s="2" t="s">
        <v>3476</v>
      </c>
      <c r="S1583" s="2" t="s">
        <v>1041</v>
      </c>
      <c r="T1583" s="21" t="s">
        <v>3693</v>
      </c>
    </row>
    <row r="1584" spans="1:20" x14ac:dyDescent="0.3">
      <c r="A1584" s="21" t="s">
        <v>4035</v>
      </c>
      <c r="B1584" s="21" t="s">
        <v>1054</v>
      </c>
      <c r="C1584" s="21" t="s">
        <v>4036</v>
      </c>
      <c r="D1584" s="21" t="s">
        <v>4037</v>
      </c>
      <c r="E1584" s="2" t="s">
        <v>4038</v>
      </c>
      <c r="F1584" s="21" t="s">
        <v>3700</v>
      </c>
      <c r="G1584" s="21" t="s">
        <v>1631</v>
      </c>
      <c r="H1584" s="21" t="s">
        <v>3701</v>
      </c>
      <c r="I1584" s="21" t="s">
        <v>6160</v>
      </c>
      <c r="J1584" s="2" t="s">
        <v>3475</v>
      </c>
      <c r="K1584" s="22" t="s">
        <v>1048</v>
      </c>
      <c r="L1584" s="2" t="s">
        <v>1089</v>
      </c>
      <c r="M1584" s="2" t="s">
        <v>1059</v>
      </c>
      <c r="N1584" s="2" t="s">
        <v>1124</v>
      </c>
      <c r="O1584" s="2" t="s">
        <v>1040</v>
      </c>
      <c r="P1584" s="2" t="str">
        <f t="shared" si="49"/>
        <v>P-Onsite</v>
      </c>
      <c r="Q1584" s="2" t="str">
        <f t="shared" si="50"/>
        <v>P-S2_Onsite</v>
      </c>
      <c r="R1584" s="2" t="s">
        <v>3476</v>
      </c>
      <c r="S1584" s="2" t="s">
        <v>1041</v>
      </c>
      <c r="T1584" s="21" t="s">
        <v>3693</v>
      </c>
    </row>
    <row r="1585" spans="1:20" x14ac:dyDescent="0.3">
      <c r="A1585" s="21" t="s">
        <v>2386</v>
      </c>
      <c r="B1585" s="21" t="s">
        <v>1054</v>
      </c>
      <c r="C1585" s="21" t="s">
        <v>2387</v>
      </c>
      <c r="D1585" s="21" t="s">
        <v>2388</v>
      </c>
      <c r="E1585" s="2" t="s">
        <v>2389</v>
      </c>
      <c r="F1585" s="21" t="s">
        <v>3694</v>
      </c>
      <c r="G1585" s="21" t="s">
        <v>1598</v>
      </c>
      <c r="H1585" s="21" t="s">
        <v>3695</v>
      </c>
      <c r="I1585" s="21" t="s">
        <v>6161</v>
      </c>
      <c r="J1585" s="2" t="s">
        <v>3481</v>
      </c>
      <c r="K1585" s="22" t="s">
        <v>1048</v>
      </c>
      <c r="L1585" s="2" t="s">
        <v>1314</v>
      </c>
      <c r="M1585" s="2" t="s">
        <v>1059</v>
      </c>
      <c r="N1585" s="2" t="s">
        <v>1315</v>
      </c>
      <c r="O1585" s="2" t="s">
        <v>1040</v>
      </c>
      <c r="P1585" s="2" t="str">
        <f t="shared" si="49"/>
        <v>P-Onsite</v>
      </c>
      <c r="Q1585" s="2" t="str">
        <f t="shared" si="50"/>
        <v>P-S2_Onsite</v>
      </c>
      <c r="R1585" s="2" t="s">
        <v>3476</v>
      </c>
      <c r="S1585" s="2" t="s">
        <v>1041</v>
      </c>
      <c r="T1585" s="21" t="s">
        <v>3693</v>
      </c>
    </row>
    <row r="1586" spans="1:20" x14ac:dyDescent="0.3">
      <c r="A1586" s="21" t="s">
        <v>2386</v>
      </c>
      <c r="B1586" s="21" t="s">
        <v>1054</v>
      </c>
      <c r="C1586" s="21" t="s">
        <v>2387</v>
      </c>
      <c r="D1586" s="21" t="s">
        <v>2388</v>
      </c>
      <c r="E1586" s="2" t="s">
        <v>2389</v>
      </c>
      <c r="F1586" s="21" t="s">
        <v>3696</v>
      </c>
      <c r="G1586" s="21" t="s">
        <v>1606</v>
      </c>
      <c r="H1586" s="21" t="s">
        <v>3697</v>
      </c>
      <c r="I1586" s="21" t="s">
        <v>6162</v>
      </c>
      <c r="J1586" s="2" t="s">
        <v>3484</v>
      </c>
      <c r="K1586" s="22" t="s">
        <v>1038</v>
      </c>
      <c r="L1586" s="2" t="s">
        <v>1314</v>
      </c>
      <c r="M1586" s="2" t="s">
        <v>1059</v>
      </c>
      <c r="N1586" s="2" t="s">
        <v>1315</v>
      </c>
      <c r="O1586" s="2" t="s">
        <v>1040</v>
      </c>
      <c r="P1586" s="2" t="str">
        <f t="shared" si="49"/>
        <v>P-Onsite</v>
      </c>
      <c r="Q1586" s="2" t="str">
        <f t="shared" si="50"/>
        <v>P-S2_Onsite</v>
      </c>
      <c r="R1586" s="2" t="s">
        <v>3476</v>
      </c>
      <c r="S1586" s="2" t="s">
        <v>1041</v>
      </c>
      <c r="T1586" s="21" t="s">
        <v>3693</v>
      </c>
    </row>
    <row r="1587" spans="1:20" x14ac:dyDescent="0.3">
      <c r="A1587" s="21" t="s">
        <v>2386</v>
      </c>
      <c r="B1587" s="21" t="s">
        <v>1054</v>
      </c>
      <c r="C1587" s="21" t="s">
        <v>2387</v>
      </c>
      <c r="D1587" s="21" t="s">
        <v>2388</v>
      </c>
      <c r="E1587" s="2" t="s">
        <v>2389</v>
      </c>
      <c r="F1587" s="21" t="s">
        <v>3700</v>
      </c>
      <c r="G1587" s="21" t="s">
        <v>1631</v>
      </c>
      <c r="H1587" s="21" t="s">
        <v>3701</v>
      </c>
      <c r="I1587" s="21" t="s">
        <v>6163</v>
      </c>
      <c r="J1587" s="2" t="s">
        <v>3475</v>
      </c>
      <c r="K1587" s="22" t="s">
        <v>1048</v>
      </c>
      <c r="L1587" s="2" t="s">
        <v>1314</v>
      </c>
      <c r="M1587" s="2" t="s">
        <v>1059</v>
      </c>
      <c r="N1587" s="2" t="s">
        <v>1315</v>
      </c>
      <c r="O1587" s="2" t="s">
        <v>1040</v>
      </c>
      <c r="P1587" s="2" t="str">
        <f t="shared" si="49"/>
        <v>P-Onsite</v>
      </c>
      <c r="Q1587" s="2" t="str">
        <f t="shared" si="50"/>
        <v>P-S2_Onsite</v>
      </c>
      <c r="R1587" s="2" t="s">
        <v>3476</v>
      </c>
      <c r="S1587" s="2" t="s">
        <v>1041</v>
      </c>
      <c r="T1587" s="21" t="s">
        <v>3693</v>
      </c>
    </row>
    <row r="1588" spans="1:20" x14ac:dyDescent="0.3">
      <c r="A1588" s="21" t="s">
        <v>4039</v>
      </c>
      <c r="B1588" s="21" t="s">
        <v>1054</v>
      </c>
      <c r="C1588" s="21" t="s">
        <v>4040</v>
      </c>
      <c r="D1588" s="21" t="s">
        <v>4041</v>
      </c>
      <c r="E1588" s="2" t="s">
        <v>4042</v>
      </c>
      <c r="F1588" s="21" t="s">
        <v>3690</v>
      </c>
      <c r="G1588" s="21" t="s">
        <v>1593</v>
      </c>
      <c r="H1588" s="21" t="s">
        <v>3691</v>
      </c>
      <c r="I1588" s="21" t="s">
        <v>6164</v>
      </c>
      <c r="J1588" s="2" t="s">
        <v>3692</v>
      </c>
      <c r="K1588" s="22" t="s">
        <v>1610</v>
      </c>
      <c r="L1588" s="2" t="s">
        <v>3489</v>
      </c>
      <c r="M1588" s="2" t="s">
        <v>3489</v>
      </c>
      <c r="N1588" s="2" t="s">
        <v>3489</v>
      </c>
      <c r="O1588" s="2" t="s">
        <v>1098</v>
      </c>
      <c r="P1588" s="2" t="str">
        <f t="shared" si="49"/>
        <v>A-Onsite</v>
      </c>
      <c r="Q1588" s="2" t="str">
        <f t="shared" si="50"/>
        <v>A-S2_Onsite</v>
      </c>
      <c r="R1588" s="2" t="s">
        <v>3476</v>
      </c>
      <c r="S1588" s="2" t="s">
        <v>1041</v>
      </c>
      <c r="T1588" s="21" t="s">
        <v>3693</v>
      </c>
    </row>
    <row r="1589" spans="1:20" x14ac:dyDescent="0.3">
      <c r="A1589" s="21" t="s">
        <v>4039</v>
      </c>
      <c r="B1589" s="21" t="s">
        <v>1054</v>
      </c>
      <c r="C1589" s="21" t="s">
        <v>4040</v>
      </c>
      <c r="D1589" s="21" t="s">
        <v>4041</v>
      </c>
      <c r="E1589" s="2" t="s">
        <v>4042</v>
      </c>
      <c r="F1589" s="21" t="s">
        <v>3694</v>
      </c>
      <c r="G1589" s="21" t="s">
        <v>1598</v>
      </c>
      <c r="H1589" s="21" t="s">
        <v>3695</v>
      </c>
      <c r="I1589" s="21" t="s">
        <v>6165</v>
      </c>
      <c r="J1589" s="2" t="s">
        <v>3481</v>
      </c>
      <c r="K1589" s="22" t="s">
        <v>1048</v>
      </c>
      <c r="L1589" s="2" t="s">
        <v>3489</v>
      </c>
      <c r="M1589" s="2" t="s">
        <v>3489</v>
      </c>
      <c r="N1589" s="2" t="s">
        <v>3489</v>
      </c>
      <c r="O1589" s="2" t="s">
        <v>1098</v>
      </c>
      <c r="P1589" s="2" t="str">
        <f t="shared" si="49"/>
        <v>A-Onsite</v>
      </c>
      <c r="Q1589" s="2" t="str">
        <f t="shared" si="50"/>
        <v>A-S2_Onsite</v>
      </c>
      <c r="R1589" s="2" t="s">
        <v>3476</v>
      </c>
      <c r="S1589" s="2" t="s">
        <v>1041</v>
      </c>
      <c r="T1589" s="21" t="s">
        <v>3693</v>
      </c>
    </row>
    <row r="1590" spans="1:20" x14ac:dyDescent="0.3">
      <c r="A1590" s="21" t="s">
        <v>4039</v>
      </c>
      <c r="B1590" s="21" t="s">
        <v>1054</v>
      </c>
      <c r="C1590" s="21" t="s">
        <v>4040</v>
      </c>
      <c r="D1590" s="21" t="s">
        <v>4041</v>
      </c>
      <c r="E1590" s="2" t="s">
        <v>4042</v>
      </c>
      <c r="F1590" s="21" t="s">
        <v>3696</v>
      </c>
      <c r="G1590" s="21" t="s">
        <v>1606</v>
      </c>
      <c r="H1590" s="21" t="s">
        <v>3697</v>
      </c>
      <c r="I1590" s="21" t="s">
        <v>6166</v>
      </c>
      <c r="J1590" s="2" t="s">
        <v>3484</v>
      </c>
      <c r="K1590" s="22" t="s">
        <v>1038</v>
      </c>
      <c r="L1590" s="2" t="s">
        <v>3489</v>
      </c>
      <c r="M1590" s="2" t="s">
        <v>3489</v>
      </c>
      <c r="N1590" s="2" t="s">
        <v>3489</v>
      </c>
      <c r="O1590" s="2" t="s">
        <v>1098</v>
      </c>
      <c r="P1590" s="2" t="str">
        <f t="shared" si="49"/>
        <v>A-Onsite</v>
      </c>
      <c r="Q1590" s="2" t="str">
        <f t="shared" si="50"/>
        <v>A-S2_Onsite</v>
      </c>
      <c r="R1590" s="2" t="s">
        <v>3476</v>
      </c>
      <c r="S1590" s="2" t="s">
        <v>1041</v>
      </c>
      <c r="T1590" s="21" t="s">
        <v>3693</v>
      </c>
    </row>
    <row r="1591" spans="1:20" x14ac:dyDescent="0.3">
      <c r="A1591" s="21" t="s">
        <v>4039</v>
      </c>
      <c r="B1591" s="21" t="s">
        <v>1054</v>
      </c>
      <c r="C1591" s="21" t="s">
        <v>4040</v>
      </c>
      <c r="D1591" s="21" t="s">
        <v>4041</v>
      </c>
      <c r="E1591" s="2" t="s">
        <v>4042</v>
      </c>
      <c r="F1591" s="21" t="s">
        <v>3698</v>
      </c>
      <c r="G1591" s="21" t="s">
        <v>1613</v>
      </c>
      <c r="H1591" s="21" t="s">
        <v>3699</v>
      </c>
      <c r="I1591" s="21" t="s">
        <v>6167</v>
      </c>
      <c r="J1591" s="2" t="s">
        <v>3479</v>
      </c>
      <c r="K1591" s="22" t="s">
        <v>1038</v>
      </c>
      <c r="L1591" s="2" t="s">
        <v>3489</v>
      </c>
      <c r="M1591" s="2" t="s">
        <v>3489</v>
      </c>
      <c r="N1591" s="2" t="s">
        <v>3489</v>
      </c>
      <c r="O1591" s="2" t="s">
        <v>1098</v>
      </c>
      <c r="P1591" s="2" t="str">
        <f t="shared" si="49"/>
        <v>A-Onsite</v>
      </c>
      <c r="Q1591" s="2" t="str">
        <f t="shared" si="50"/>
        <v>A-S2_Onsite</v>
      </c>
      <c r="R1591" s="2" t="s">
        <v>3476</v>
      </c>
      <c r="S1591" s="2" t="s">
        <v>1041</v>
      </c>
      <c r="T1591" s="21" t="s">
        <v>3693</v>
      </c>
    </row>
    <row r="1592" spans="1:20" x14ac:dyDescent="0.3">
      <c r="A1592" s="21" t="s">
        <v>4039</v>
      </c>
      <c r="B1592" s="21" t="s">
        <v>1054</v>
      </c>
      <c r="C1592" s="21" t="s">
        <v>4040</v>
      </c>
      <c r="D1592" s="21" t="s">
        <v>4041</v>
      </c>
      <c r="E1592" s="2" t="s">
        <v>4042</v>
      </c>
      <c r="F1592" s="21" t="s">
        <v>3700</v>
      </c>
      <c r="G1592" s="21" t="s">
        <v>1631</v>
      </c>
      <c r="H1592" s="21" t="s">
        <v>3701</v>
      </c>
      <c r="I1592" s="21" t="s">
        <v>6168</v>
      </c>
      <c r="J1592" s="2" t="s">
        <v>3475</v>
      </c>
      <c r="K1592" s="22" t="s">
        <v>1048</v>
      </c>
      <c r="L1592" s="2" t="s">
        <v>3489</v>
      </c>
      <c r="M1592" s="2" t="s">
        <v>3489</v>
      </c>
      <c r="N1592" s="2" t="s">
        <v>3489</v>
      </c>
      <c r="O1592" s="2" t="s">
        <v>1098</v>
      </c>
      <c r="P1592" s="2" t="str">
        <f t="shared" si="49"/>
        <v>A-Onsite</v>
      </c>
      <c r="Q1592" s="2" t="str">
        <f t="shared" si="50"/>
        <v>A-S2_Onsite</v>
      </c>
      <c r="R1592" s="2" t="s">
        <v>3476</v>
      </c>
      <c r="S1592" s="2" t="s">
        <v>1041</v>
      </c>
      <c r="T1592" s="21" t="s">
        <v>3693</v>
      </c>
    </row>
    <row r="1593" spans="1:20" x14ac:dyDescent="0.3">
      <c r="A1593" s="21" t="s">
        <v>4043</v>
      </c>
      <c r="B1593" s="21" t="s">
        <v>1054</v>
      </c>
      <c r="C1593" s="21" t="s">
        <v>4044</v>
      </c>
      <c r="D1593" s="21" t="s">
        <v>4045</v>
      </c>
      <c r="E1593" s="2" t="s">
        <v>4046</v>
      </c>
      <c r="F1593" s="21" t="s">
        <v>3690</v>
      </c>
      <c r="G1593" s="21" t="s">
        <v>1593</v>
      </c>
      <c r="H1593" s="21" t="s">
        <v>3691</v>
      </c>
      <c r="I1593" s="21" t="s">
        <v>6169</v>
      </c>
      <c r="J1593" s="2" t="s">
        <v>3692</v>
      </c>
      <c r="K1593" s="22" t="s">
        <v>1610</v>
      </c>
      <c r="L1593" s="2" t="s">
        <v>1075</v>
      </c>
      <c r="M1593" s="2" t="s">
        <v>1059</v>
      </c>
      <c r="N1593" s="2" t="s">
        <v>1076</v>
      </c>
      <c r="O1593" s="2" t="s">
        <v>1040</v>
      </c>
      <c r="P1593" s="2" t="str">
        <f t="shared" si="49"/>
        <v>P-Onsite</v>
      </c>
      <c r="Q1593" s="2" t="str">
        <f t="shared" si="50"/>
        <v>P-S2_Onsite</v>
      </c>
      <c r="R1593" s="2" t="s">
        <v>3476</v>
      </c>
      <c r="S1593" s="2" t="s">
        <v>1041</v>
      </c>
      <c r="T1593" s="21" t="s">
        <v>3693</v>
      </c>
    </row>
    <row r="1594" spans="1:20" x14ac:dyDescent="0.3">
      <c r="A1594" s="21" t="s">
        <v>4043</v>
      </c>
      <c r="B1594" s="21" t="s">
        <v>1054</v>
      </c>
      <c r="C1594" s="21" t="s">
        <v>4044</v>
      </c>
      <c r="D1594" s="21" t="s">
        <v>4045</v>
      </c>
      <c r="E1594" s="2" t="s">
        <v>4046</v>
      </c>
      <c r="F1594" s="21" t="s">
        <v>3694</v>
      </c>
      <c r="G1594" s="21" t="s">
        <v>1598</v>
      </c>
      <c r="H1594" s="21" t="s">
        <v>3695</v>
      </c>
      <c r="I1594" s="21" t="s">
        <v>6170</v>
      </c>
      <c r="J1594" s="2" t="s">
        <v>3481</v>
      </c>
      <c r="K1594" s="22" t="s">
        <v>1048</v>
      </c>
      <c r="L1594" s="2" t="s">
        <v>1075</v>
      </c>
      <c r="M1594" s="2" t="s">
        <v>1059</v>
      </c>
      <c r="N1594" s="2" t="s">
        <v>1076</v>
      </c>
      <c r="O1594" s="2" t="s">
        <v>1040</v>
      </c>
      <c r="P1594" s="2" t="str">
        <f t="shared" si="49"/>
        <v>P-Onsite</v>
      </c>
      <c r="Q1594" s="2" t="str">
        <f t="shared" si="50"/>
        <v>P-S2_Onsite</v>
      </c>
      <c r="R1594" s="2" t="s">
        <v>3476</v>
      </c>
      <c r="S1594" s="2" t="s">
        <v>1041</v>
      </c>
      <c r="T1594" s="21" t="s">
        <v>3693</v>
      </c>
    </row>
    <row r="1595" spans="1:20" x14ac:dyDescent="0.3">
      <c r="A1595" s="21" t="s">
        <v>4043</v>
      </c>
      <c r="B1595" s="21" t="s">
        <v>1054</v>
      </c>
      <c r="C1595" s="21" t="s">
        <v>4044</v>
      </c>
      <c r="D1595" s="21" t="s">
        <v>4045</v>
      </c>
      <c r="E1595" s="2" t="s">
        <v>4046</v>
      </c>
      <c r="F1595" s="21" t="s">
        <v>3696</v>
      </c>
      <c r="G1595" s="21" t="s">
        <v>1606</v>
      </c>
      <c r="H1595" s="21" t="s">
        <v>3697</v>
      </c>
      <c r="I1595" s="21" t="s">
        <v>6171</v>
      </c>
      <c r="J1595" s="2" t="s">
        <v>3484</v>
      </c>
      <c r="K1595" s="22" t="s">
        <v>1038</v>
      </c>
      <c r="L1595" s="2" t="s">
        <v>1075</v>
      </c>
      <c r="M1595" s="2" t="s">
        <v>1059</v>
      </c>
      <c r="N1595" s="2" t="s">
        <v>1076</v>
      </c>
      <c r="O1595" s="2" t="s">
        <v>1040</v>
      </c>
      <c r="P1595" s="2" t="str">
        <f t="shared" si="49"/>
        <v>P-Onsite</v>
      </c>
      <c r="Q1595" s="2" t="str">
        <f t="shared" si="50"/>
        <v>P-S2_Onsite</v>
      </c>
      <c r="R1595" s="2" t="s">
        <v>3476</v>
      </c>
      <c r="S1595" s="2" t="s">
        <v>1041</v>
      </c>
      <c r="T1595" s="21" t="s">
        <v>3693</v>
      </c>
    </row>
    <row r="1596" spans="1:20" x14ac:dyDescent="0.3">
      <c r="A1596" s="21" t="s">
        <v>4043</v>
      </c>
      <c r="B1596" s="21" t="s">
        <v>1054</v>
      </c>
      <c r="C1596" s="21" t="s">
        <v>4044</v>
      </c>
      <c r="D1596" s="21" t="s">
        <v>4045</v>
      </c>
      <c r="E1596" s="2" t="s">
        <v>4046</v>
      </c>
      <c r="F1596" s="21" t="s">
        <v>3698</v>
      </c>
      <c r="G1596" s="21" t="s">
        <v>1613</v>
      </c>
      <c r="H1596" s="21" t="s">
        <v>3699</v>
      </c>
      <c r="I1596" s="21" t="s">
        <v>6172</v>
      </c>
      <c r="J1596" s="2" t="s">
        <v>3479</v>
      </c>
      <c r="K1596" s="22" t="s">
        <v>1038</v>
      </c>
      <c r="L1596" s="2" t="s">
        <v>1075</v>
      </c>
      <c r="M1596" s="2" t="s">
        <v>1059</v>
      </c>
      <c r="N1596" s="2" t="s">
        <v>1076</v>
      </c>
      <c r="O1596" s="2" t="s">
        <v>1040</v>
      </c>
      <c r="P1596" s="2" t="str">
        <f t="shared" si="49"/>
        <v>P-Onsite</v>
      </c>
      <c r="Q1596" s="2" t="str">
        <f t="shared" si="50"/>
        <v>P-S2_Onsite</v>
      </c>
      <c r="R1596" s="2" t="s">
        <v>3476</v>
      </c>
      <c r="S1596" s="2" t="s">
        <v>1041</v>
      </c>
      <c r="T1596" s="21" t="s">
        <v>3693</v>
      </c>
    </row>
    <row r="1597" spans="1:20" x14ac:dyDescent="0.3">
      <c r="A1597" s="21" t="s">
        <v>4043</v>
      </c>
      <c r="B1597" s="21" t="s">
        <v>1054</v>
      </c>
      <c r="C1597" s="21" t="s">
        <v>4044</v>
      </c>
      <c r="D1597" s="21" t="s">
        <v>4045</v>
      </c>
      <c r="E1597" s="2" t="s">
        <v>4046</v>
      </c>
      <c r="F1597" s="21" t="s">
        <v>3700</v>
      </c>
      <c r="G1597" s="21" t="s">
        <v>1631</v>
      </c>
      <c r="H1597" s="21" t="s">
        <v>3701</v>
      </c>
      <c r="I1597" s="21" t="s">
        <v>6173</v>
      </c>
      <c r="J1597" s="2" t="s">
        <v>3475</v>
      </c>
      <c r="K1597" s="22" t="s">
        <v>1048</v>
      </c>
      <c r="L1597" s="2" t="s">
        <v>1075</v>
      </c>
      <c r="M1597" s="2" t="s">
        <v>1059</v>
      </c>
      <c r="N1597" s="2" t="s">
        <v>1076</v>
      </c>
      <c r="O1597" s="2" t="s">
        <v>1040</v>
      </c>
      <c r="P1597" s="2" t="str">
        <f t="shared" si="49"/>
        <v>P-Onsite</v>
      </c>
      <c r="Q1597" s="2" t="str">
        <f t="shared" si="50"/>
        <v>P-S2_Onsite</v>
      </c>
      <c r="R1597" s="2" t="s">
        <v>3476</v>
      </c>
      <c r="S1597" s="2" t="s">
        <v>1041</v>
      </c>
      <c r="T1597" s="21" t="s">
        <v>3693</v>
      </c>
    </row>
    <row r="1598" spans="1:20" x14ac:dyDescent="0.3">
      <c r="A1598" s="21" t="s">
        <v>4047</v>
      </c>
      <c r="B1598" s="21" t="s">
        <v>1054</v>
      </c>
      <c r="C1598" s="21" t="s">
        <v>4048</v>
      </c>
      <c r="D1598" s="21" t="s">
        <v>4049</v>
      </c>
      <c r="E1598" s="2" t="s">
        <v>4050</v>
      </c>
      <c r="F1598" s="21" t="s">
        <v>3690</v>
      </c>
      <c r="G1598" s="21" t="s">
        <v>1593</v>
      </c>
      <c r="H1598" s="21" t="s">
        <v>3691</v>
      </c>
      <c r="I1598" s="21" t="s">
        <v>6174</v>
      </c>
      <c r="J1598" s="2" t="s">
        <v>3692</v>
      </c>
      <c r="K1598" s="22" t="s">
        <v>1610</v>
      </c>
      <c r="L1598" s="2" t="s">
        <v>1075</v>
      </c>
      <c r="M1598" s="2" t="s">
        <v>1059</v>
      </c>
      <c r="N1598" s="2" t="s">
        <v>1076</v>
      </c>
      <c r="O1598" s="2" t="s">
        <v>1040</v>
      </c>
      <c r="P1598" s="2" t="str">
        <f t="shared" si="49"/>
        <v>P-Onsite</v>
      </c>
      <c r="Q1598" s="2" t="str">
        <f t="shared" si="50"/>
        <v>P-S2_Onsite</v>
      </c>
      <c r="R1598" s="2" t="s">
        <v>3476</v>
      </c>
      <c r="S1598" s="2" t="s">
        <v>1041</v>
      </c>
      <c r="T1598" s="21" t="s">
        <v>3693</v>
      </c>
    </row>
    <row r="1599" spans="1:20" x14ac:dyDescent="0.3">
      <c r="A1599" s="21" t="s">
        <v>4047</v>
      </c>
      <c r="B1599" s="21" t="s">
        <v>1054</v>
      </c>
      <c r="C1599" s="21" t="s">
        <v>4048</v>
      </c>
      <c r="D1599" s="21" t="s">
        <v>4049</v>
      </c>
      <c r="E1599" s="2" t="s">
        <v>4050</v>
      </c>
      <c r="F1599" s="21" t="s">
        <v>3694</v>
      </c>
      <c r="G1599" s="21" t="s">
        <v>1598</v>
      </c>
      <c r="H1599" s="21" t="s">
        <v>3695</v>
      </c>
      <c r="I1599" s="21" t="s">
        <v>6175</v>
      </c>
      <c r="J1599" s="2" t="s">
        <v>3481</v>
      </c>
      <c r="K1599" s="22" t="s">
        <v>1048</v>
      </c>
      <c r="L1599" s="2" t="s">
        <v>1075</v>
      </c>
      <c r="M1599" s="2" t="s">
        <v>1059</v>
      </c>
      <c r="N1599" s="2" t="s">
        <v>1076</v>
      </c>
      <c r="O1599" s="2" t="s">
        <v>1040</v>
      </c>
      <c r="P1599" s="2" t="str">
        <f t="shared" si="49"/>
        <v>P-Onsite</v>
      </c>
      <c r="Q1599" s="2" t="str">
        <f t="shared" si="50"/>
        <v>P-S2_Onsite</v>
      </c>
      <c r="R1599" s="2" t="s">
        <v>3476</v>
      </c>
      <c r="S1599" s="2" t="s">
        <v>1041</v>
      </c>
      <c r="T1599" s="21" t="s">
        <v>3693</v>
      </c>
    </row>
    <row r="1600" spans="1:20" x14ac:dyDescent="0.3">
      <c r="A1600" s="21" t="s">
        <v>4047</v>
      </c>
      <c r="B1600" s="21" t="s">
        <v>1054</v>
      </c>
      <c r="C1600" s="21" t="s">
        <v>4048</v>
      </c>
      <c r="D1600" s="21" t="s">
        <v>4049</v>
      </c>
      <c r="E1600" s="2" t="s">
        <v>4050</v>
      </c>
      <c r="F1600" s="21" t="s">
        <v>3696</v>
      </c>
      <c r="G1600" s="21" t="s">
        <v>1606</v>
      </c>
      <c r="H1600" s="21" t="s">
        <v>3697</v>
      </c>
      <c r="I1600" s="21" t="s">
        <v>6176</v>
      </c>
      <c r="J1600" s="2" t="s">
        <v>3484</v>
      </c>
      <c r="K1600" s="22" t="s">
        <v>1038</v>
      </c>
      <c r="L1600" s="2" t="s">
        <v>1075</v>
      </c>
      <c r="M1600" s="2" t="s">
        <v>1059</v>
      </c>
      <c r="N1600" s="2" t="s">
        <v>1076</v>
      </c>
      <c r="O1600" s="2" t="s">
        <v>1040</v>
      </c>
      <c r="P1600" s="2" t="str">
        <f t="shared" si="49"/>
        <v>P-Onsite</v>
      </c>
      <c r="Q1600" s="2" t="str">
        <f t="shared" si="50"/>
        <v>P-S2_Onsite</v>
      </c>
      <c r="R1600" s="2" t="s">
        <v>3476</v>
      </c>
      <c r="S1600" s="2" t="s">
        <v>1041</v>
      </c>
      <c r="T1600" s="21" t="s">
        <v>3693</v>
      </c>
    </row>
    <row r="1601" spans="1:20" x14ac:dyDescent="0.3">
      <c r="A1601" s="21" t="s">
        <v>4047</v>
      </c>
      <c r="B1601" s="21" t="s">
        <v>1054</v>
      </c>
      <c r="C1601" s="21" t="s">
        <v>4048</v>
      </c>
      <c r="D1601" s="21" t="s">
        <v>4049</v>
      </c>
      <c r="E1601" s="2" t="s">
        <v>4050</v>
      </c>
      <c r="F1601" s="21" t="s">
        <v>3698</v>
      </c>
      <c r="G1601" s="21" t="s">
        <v>1613</v>
      </c>
      <c r="H1601" s="21" t="s">
        <v>3699</v>
      </c>
      <c r="I1601" s="21" t="s">
        <v>6177</v>
      </c>
      <c r="J1601" s="2" t="s">
        <v>3479</v>
      </c>
      <c r="K1601" s="22" t="s">
        <v>1038</v>
      </c>
      <c r="L1601" s="2" t="s">
        <v>1075</v>
      </c>
      <c r="M1601" s="2" t="s">
        <v>1059</v>
      </c>
      <c r="N1601" s="2" t="s">
        <v>1076</v>
      </c>
      <c r="O1601" s="2" t="s">
        <v>1040</v>
      </c>
      <c r="P1601" s="2" t="str">
        <f t="shared" si="49"/>
        <v>P-Onsite</v>
      </c>
      <c r="Q1601" s="2" t="str">
        <f t="shared" si="50"/>
        <v>P-S2_Onsite</v>
      </c>
      <c r="R1601" s="2" t="s">
        <v>3476</v>
      </c>
      <c r="S1601" s="2" t="s">
        <v>1041</v>
      </c>
      <c r="T1601" s="21" t="s">
        <v>3693</v>
      </c>
    </row>
    <row r="1602" spans="1:20" x14ac:dyDescent="0.3">
      <c r="A1602" s="21" t="s">
        <v>4047</v>
      </c>
      <c r="B1602" s="21" t="s">
        <v>1054</v>
      </c>
      <c r="C1602" s="21" t="s">
        <v>4048</v>
      </c>
      <c r="D1602" s="21" t="s">
        <v>4049</v>
      </c>
      <c r="E1602" s="2" t="s">
        <v>4050</v>
      </c>
      <c r="F1602" s="21" t="s">
        <v>3700</v>
      </c>
      <c r="G1602" s="21" t="s">
        <v>1631</v>
      </c>
      <c r="H1602" s="21" t="s">
        <v>3701</v>
      </c>
      <c r="I1602" s="21" t="s">
        <v>6178</v>
      </c>
      <c r="J1602" s="2" t="s">
        <v>3475</v>
      </c>
      <c r="K1602" s="22" t="s">
        <v>1048</v>
      </c>
      <c r="L1602" s="2" t="s">
        <v>1075</v>
      </c>
      <c r="M1602" s="2" t="s">
        <v>1059</v>
      </c>
      <c r="N1602" s="2" t="s">
        <v>1076</v>
      </c>
      <c r="O1602" s="2" t="s">
        <v>1040</v>
      </c>
      <c r="P1602" s="2" t="str">
        <f t="shared" si="49"/>
        <v>P-Onsite</v>
      </c>
      <c r="Q1602" s="2" t="str">
        <f t="shared" si="50"/>
        <v>P-S2_Onsite</v>
      </c>
      <c r="R1602" s="2" t="s">
        <v>3476</v>
      </c>
      <c r="S1602" s="2" t="s">
        <v>1041</v>
      </c>
      <c r="T1602" s="21" t="s">
        <v>3693</v>
      </c>
    </row>
    <row r="1603" spans="1:20" x14ac:dyDescent="0.3">
      <c r="A1603" s="21" t="s">
        <v>2392</v>
      </c>
      <c r="B1603" s="21" t="s">
        <v>1054</v>
      </c>
      <c r="C1603" s="21" t="s">
        <v>2393</v>
      </c>
      <c r="D1603" s="21" t="s">
        <v>2394</v>
      </c>
      <c r="E1603" s="2" t="s">
        <v>2395</v>
      </c>
      <c r="F1603" s="21" t="s">
        <v>3690</v>
      </c>
      <c r="G1603" s="21" t="s">
        <v>1593</v>
      </c>
      <c r="H1603" s="21" t="s">
        <v>3691</v>
      </c>
      <c r="I1603" s="21" t="s">
        <v>6179</v>
      </c>
      <c r="J1603" s="2" t="s">
        <v>3692</v>
      </c>
      <c r="K1603" s="22" t="s">
        <v>1610</v>
      </c>
      <c r="L1603" s="2" t="s">
        <v>1136</v>
      </c>
      <c r="M1603" s="2" t="s">
        <v>1059</v>
      </c>
      <c r="N1603" s="2" t="s">
        <v>1137</v>
      </c>
      <c r="O1603" s="2" t="s">
        <v>1040</v>
      </c>
      <c r="P1603" s="2" t="str">
        <f t="shared" ref="P1603:P1666" si="51">CONCATENATE(LEFT(O1603,1),"-",B1603)</f>
        <v>P-Onsite</v>
      </c>
      <c r="Q1603" s="2" t="str">
        <f t="shared" ref="Q1603:Q1666" si="52">CONCATENATE(LEFT($O1603,1),"-",RIGHT($F1603,9))</f>
        <v>P-S2_Onsite</v>
      </c>
      <c r="R1603" s="2" t="s">
        <v>3476</v>
      </c>
      <c r="S1603" s="2" t="s">
        <v>1041</v>
      </c>
      <c r="T1603" s="21" t="s">
        <v>3693</v>
      </c>
    </row>
    <row r="1604" spans="1:20" x14ac:dyDescent="0.3">
      <c r="A1604" s="21" t="s">
        <v>2392</v>
      </c>
      <c r="B1604" s="21" t="s">
        <v>1054</v>
      </c>
      <c r="C1604" s="21" t="s">
        <v>2393</v>
      </c>
      <c r="D1604" s="21" t="s">
        <v>2394</v>
      </c>
      <c r="E1604" s="2" t="s">
        <v>2395</v>
      </c>
      <c r="F1604" s="21" t="s">
        <v>3694</v>
      </c>
      <c r="G1604" s="21" t="s">
        <v>1598</v>
      </c>
      <c r="H1604" s="21" t="s">
        <v>3695</v>
      </c>
      <c r="I1604" s="21" t="s">
        <v>6180</v>
      </c>
      <c r="J1604" s="2" t="s">
        <v>3481</v>
      </c>
      <c r="K1604" s="22" t="s">
        <v>1048</v>
      </c>
      <c r="L1604" s="2" t="s">
        <v>1136</v>
      </c>
      <c r="M1604" s="2" t="s">
        <v>1059</v>
      </c>
      <c r="N1604" s="2" t="s">
        <v>1137</v>
      </c>
      <c r="O1604" s="2" t="s">
        <v>1040</v>
      </c>
      <c r="P1604" s="2" t="str">
        <f t="shared" si="51"/>
        <v>P-Onsite</v>
      </c>
      <c r="Q1604" s="2" t="str">
        <f t="shared" si="52"/>
        <v>P-S2_Onsite</v>
      </c>
      <c r="R1604" s="2" t="s">
        <v>3476</v>
      </c>
      <c r="S1604" s="2" t="s">
        <v>1041</v>
      </c>
      <c r="T1604" s="21" t="s">
        <v>3693</v>
      </c>
    </row>
    <row r="1605" spans="1:20" x14ac:dyDescent="0.3">
      <c r="A1605" s="21" t="s">
        <v>2392</v>
      </c>
      <c r="B1605" s="21" t="s">
        <v>1054</v>
      </c>
      <c r="C1605" s="21" t="s">
        <v>2393</v>
      </c>
      <c r="D1605" s="21" t="s">
        <v>2394</v>
      </c>
      <c r="E1605" s="2" t="s">
        <v>2395</v>
      </c>
      <c r="F1605" s="21" t="s">
        <v>3696</v>
      </c>
      <c r="G1605" s="21" t="s">
        <v>1606</v>
      </c>
      <c r="H1605" s="21" t="s">
        <v>3697</v>
      </c>
      <c r="I1605" s="21" t="s">
        <v>6181</v>
      </c>
      <c r="J1605" s="2" t="s">
        <v>3484</v>
      </c>
      <c r="K1605" s="22" t="s">
        <v>1038</v>
      </c>
      <c r="L1605" s="2" t="s">
        <v>1136</v>
      </c>
      <c r="M1605" s="2" t="s">
        <v>1059</v>
      </c>
      <c r="N1605" s="2" t="s">
        <v>1137</v>
      </c>
      <c r="O1605" s="2" t="s">
        <v>1040</v>
      </c>
      <c r="P1605" s="2" t="str">
        <f t="shared" si="51"/>
        <v>P-Onsite</v>
      </c>
      <c r="Q1605" s="2" t="str">
        <f t="shared" si="52"/>
        <v>P-S2_Onsite</v>
      </c>
      <c r="R1605" s="2" t="s">
        <v>3476</v>
      </c>
      <c r="S1605" s="2" t="s">
        <v>1041</v>
      </c>
      <c r="T1605" s="21" t="s">
        <v>3693</v>
      </c>
    </row>
    <row r="1606" spans="1:20" x14ac:dyDescent="0.3">
      <c r="A1606" s="21" t="s">
        <v>2398</v>
      </c>
      <c r="B1606" s="21" t="s">
        <v>1054</v>
      </c>
      <c r="C1606" s="21" t="s">
        <v>2399</v>
      </c>
      <c r="D1606" s="21" t="s">
        <v>2400</v>
      </c>
      <c r="E1606" s="2" t="s">
        <v>2401</v>
      </c>
      <c r="F1606" s="21" t="s">
        <v>3690</v>
      </c>
      <c r="G1606" s="21" t="s">
        <v>1593</v>
      </c>
      <c r="H1606" s="21" t="s">
        <v>3691</v>
      </c>
      <c r="I1606" s="21" t="s">
        <v>6182</v>
      </c>
      <c r="J1606" s="2" t="s">
        <v>3692</v>
      </c>
      <c r="K1606" s="22" t="s">
        <v>1610</v>
      </c>
      <c r="L1606" s="2" t="s">
        <v>1164</v>
      </c>
      <c r="M1606" s="2" t="s">
        <v>1059</v>
      </c>
      <c r="N1606" s="2" t="s">
        <v>1165</v>
      </c>
      <c r="O1606" s="2" t="s">
        <v>1098</v>
      </c>
      <c r="P1606" s="2" t="str">
        <f t="shared" si="51"/>
        <v>A-Onsite</v>
      </c>
      <c r="Q1606" s="2" t="str">
        <f t="shared" si="52"/>
        <v>A-S2_Onsite</v>
      </c>
      <c r="R1606" s="2" t="s">
        <v>3476</v>
      </c>
      <c r="S1606" s="2" t="s">
        <v>1041</v>
      </c>
      <c r="T1606" s="21" t="s">
        <v>3693</v>
      </c>
    </row>
    <row r="1607" spans="1:20" x14ac:dyDescent="0.3">
      <c r="A1607" s="21" t="s">
        <v>2398</v>
      </c>
      <c r="B1607" s="21" t="s">
        <v>1054</v>
      </c>
      <c r="C1607" s="21" t="s">
        <v>2399</v>
      </c>
      <c r="D1607" s="21" t="s">
        <v>2400</v>
      </c>
      <c r="E1607" s="2" t="s">
        <v>2401</v>
      </c>
      <c r="F1607" s="21" t="s">
        <v>3694</v>
      </c>
      <c r="G1607" s="21" t="s">
        <v>1598</v>
      </c>
      <c r="H1607" s="21" t="s">
        <v>3695</v>
      </c>
      <c r="I1607" s="21" t="s">
        <v>6183</v>
      </c>
      <c r="J1607" s="2" t="s">
        <v>3481</v>
      </c>
      <c r="K1607" s="22" t="s">
        <v>1048</v>
      </c>
      <c r="L1607" s="2" t="s">
        <v>1164</v>
      </c>
      <c r="M1607" s="2" t="s">
        <v>1059</v>
      </c>
      <c r="N1607" s="2" t="s">
        <v>1165</v>
      </c>
      <c r="O1607" s="2" t="s">
        <v>1098</v>
      </c>
      <c r="P1607" s="2" t="str">
        <f t="shared" si="51"/>
        <v>A-Onsite</v>
      </c>
      <c r="Q1607" s="2" t="str">
        <f t="shared" si="52"/>
        <v>A-S2_Onsite</v>
      </c>
      <c r="R1607" s="2" t="s">
        <v>3476</v>
      </c>
      <c r="S1607" s="2" t="s">
        <v>1041</v>
      </c>
      <c r="T1607" s="21" t="s">
        <v>3693</v>
      </c>
    </row>
    <row r="1608" spans="1:20" x14ac:dyDescent="0.3">
      <c r="A1608" s="21" t="s">
        <v>2398</v>
      </c>
      <c r="B1608" s="21" t="s">
        <v>1054</v>
      </c>
      <c r="C1608" s="21" t="s">
        <v>2399</v>
      </c>
      <c r="D1608" s="21" t="s">
        <v>2400</v>
      </c>
      <c r="E1608" s="2" t="s">
        <v>2401</v>
      </c>
      <c r="F1608" s="21" t="s">
        <v>3696</v>
      </c>
      <c r="G1608" s="21" t="s">
        <v>1606</v>
      </c>
      <c r="H1608" s="21" t="s">
        <v>3697</v>
      </c>
      <c r="I1608" s="21" t="s">
        <v>6184</v>
      </c>
      <c r="J1608" s="2" t="s">
        <v>3484</v>
      </c>
      <c r="K1608" s="22" t="s">
        <v>1038</v>
      </c>
      <c r="L1608" s="2" t="s">
        <v>1164</v>
      </c>
      <c r="M1608" s="2" t="s">
        <v>1059</v>
      </c>
      <c r="N1608" s="2" t="s">
        <v>1165</v>
      </c>
      <c r="O1608" s="2" t="s">
        <v>1098</v>
      </c>
      <c r="P1608" s="2" t="str">
        <f t="shared" si="51"/>
        <v>A-Onsite</v>
      </c>
      <c r="Q1608" s="2" t="str">
        <f t="shared" si="52"/>
        <v>A-S2_Onsite</v>
      </c>
      <c r="R1608" s="2" t="s">
        <v>3476</v>
      </c>
      <c r="S1608" s="2" t="s">
        <v>1041</v>
      </c>
      <c r="T1608" s="21" t="s">
        <v>3693</v>
      </c>
    </row>
    <row r="1609" spans="1:20" x14ac:dyDescent="0.3">
      <c r="A1609" s="21" t="s">
        <v>2398</v>
      </c>
      <c r="B1609" s="21" t="s">
        <v>1054</v>
      </c>
      <c r="C1609" s="21" t="s">
        <v>2399</v>
      </c>
      <c r="D1609" s="21" t="s">
        <v>2400</v>
      </c>
      <c r="E1609" s="2" t="s">
        <v>2401</v>
      </c>
      <c r="F1609" s="21" t="s">
        <v>3698</v>
      </c>
      <c r="G1609" s="21" t="s">
        <v>1613</v>
      </c>
      <c r="H1609" s="21" t="s">
        <v>3699</v>
      </c>
      <c r="I1609" s="21" t="s">
        <v>6185</v>
      </c>
      <c r="J1609" s="2" t="s">
        <v>3479</v>
      </c>
      <c r="K1609" s="22" t="s">
        <v>1038</v>
      </c>
      <c r="L1609" s="2" t="s">
        <v>1164</v>
      </c>
      <c r="M1609" s="2" t="s">
        <v>1059</v>
      </c>
      <c r="N1609" s="2" t="s">
        <v>1165</v>
      </c>
      <c r="O1609" s="2" t="s">
        <v>1098</v>
      </c>
      <c r="P1609" s="2" t="str">
        <f t="shared" si="51"/>
        <v>A-Onsite</v>
      </c>
      <c r="Q1609" s="2" t="str">
        <f t="shared" si="52"/>
        <v>A-S2_Onsite</v>
      </c>
      <c r="R1609" s="2" t="s">
        <v>3476</v>
      </c>
      <c r="S1609" s="2" t="s">
        <v>1041</v>
      </c>
      <c r="T1609" s="21" t="s">
        <v>3693</v>
      </c>
    </row>
    <row r="1610" spans="1:20" x14ac:dyDescent="0.3">
      <c r="A1610" s="21" t="s">
        <v>2398</v>
      </c>
      <c r="B1610" s="21" t="s">
        <v>1054</v>
      </c>
      <c r="C1610" s="21" t="s">
        <v>2399</v>
      </c>
      <c r="D1610" s="21" t="s">
        <v>2400</v>
      </c>
      <c r="E1610" s="2" t="s">
        <v>2401</v>
      </c>
      <c r="F1610" s="21" t="s">
        <v>3700</v>
      </c>
      <c r="G1610" s="21" t="s">
        <v>1631</v>
      </c>
      <c r="H1610" s="21" t="s">
        <v>3701</v>
      </c>
      <c r="I1610" s="21" t="s">
        <v>6186</v>
      </c>
      <c r="J1610" s="2" t="s">
        <v>3475</v>
      </c>
      <c r="K1610" s="22" t="s">
        <v>1048</v>
      </c>
      <c r="L1610" s="2" t="s">
        <v>1164</v>
      </c>
      <c r="M1610" s="2" t="s">
        <v>1059</v>
      </c>
      <c r="N1610" s="2" t="s">
        <v>1165</v>
      </c>
      <c r="O1610" s="2" t="s">
        <v>1098</v>
      </c>
      <c r="P1610" s="2" t="str">
        <f t="shared" si="51"/>
        <v>A-Onsite</v>
      </c>
      <c r="Q1610" s="2" t="str">
        <f t="shared" si="52"/>
        <v>A-S2_Onsite</v>
      </c>
      <c r="R1610" s="2" t="s">
        <v>3476</v>
      </c>
      <c r="S1610" s="2" t="s">
        <v>1041</v>
      </c>
      <c r="T1610" s="21" t="s">
        <v>3693</v>
      </c>
    </row>
    <row r="1611" spans="1:20" x14ac:dyDescent="0.3">
      <c r="A1611" s="21" t="s">
        <v>4051</v>
      </c>
      <c r="B1611" s="21" t="s">
        <v>1054</v>
      </c>
      <c r="C1611" s="21" t="s">
        <v>4052</v>
      </c>
      <c r="D1611" s="21" t="s">
        <v>4053</v>
      </c>
      <c r="E1611" s="2" t="s">
        <v>4054</v>
      </c>
      <c r="F1611" s="21" t="s">
        <v>3690</v>
      </c>
      <c r="G1611" s="21" t="s">
        <v>1593</v>
      </c>
      <c r="H1611" s="21" t="s">
        <v>3691</v>
      </c>
      <c r="I1611" s="21" t="s">
        <v>6187</v>
      </c>
      <c r="J1611" s="2" t="s">
        <v>3692</v>
      </c>
      <c r="K1611" s="22" t="s">
        <v>1610</v>
      </c>
      <c r="L1611" s="2" t="s">
        <v>1058</v>
      </c>
      <c r="M1611" s="2" t="s">
        <v>1059</v>
      </c>
      <c r="N1611" s="2" t="s">
        <v>1060</v>
      </c>
      <c r="O1611" s="2" t="s">
        <v>1040</v>
      </c>
      <c r="P1611" s="2" t="str">
        <f t="shared" si="51"/>
        <v>P-Onsite</v>
      </c>
      <c r="Q1611" s="2" t="str">
        <f t="shared" si="52"/>
        <v>P-S2_Onsite</v>
      </c>
      <c r="R1611" s="2" t="s">
        <v>3476</v>
      </c>
      <c r="S1611" s="2" t="s">
        <v>1041</v>
      </c>
      <c r="T1611" s="21" t="s">
        <v>3693</v>
      </c>
    </row>
    <row r="1612" spans="1:20" x14ac:dyDescent="0.3">
      <c r="A1612" s="21" t="s">
        <v>4051</v>
      </c>
      <c r="B1612" s="21" t="s">
        <v>1054</v>
      </c>
      <c r="C1612" s="21" t="s">
        <v>4052</v>
      </c>
      <c r="D1612" s="21" t="s">
        <v>4053</v>
      </c>
      <c r="E1612" s="2" t="s">
        <v>4054</v>
      </c>
      <c r="F1612" s="21" t="s">
        <v>3694</v>
      </c>
      <c r="G1612" s="21" t="s">
        <v>1598</v>
      </c>
      <c r="H1612" s="21" t="s">
        <v>3695</v>
      </c>
      <c r="I1612" s="21" t="s">
        <v>6188</v>
      </c>
      <c r="J1612" s="2" t="s">
        <v>3481</v>
      </c>
      <c r="K1612" s="22" t="s">
        <v>1048</v>
      </c>
      <c r="L1612" s="2" t="s">
        <v>1058</v>
      </c>
      <c r="M1612" s="2" t="s">
        <v>1059</v>
      </c>
      <c r="N1612" s="2" t="s">
        <v>1060</v>
      </c>
      <c r="O1612" s="2" t="s">
        <v>1040</v>
      </c>
      <c r="P1612" s="2" t="str">
        <f t="shared" si="51"/>
        <v>P-Onsite</v>
      </c>
      <c r="Q1612" s="2" t="str">
        <f t="shared" si="52"/>
        <v>P-S2_Onsite</v>
      </c>
      <c r="R1612" s="2" t="s">
        <v>3476</v>
      </c>
      <c r="S1612" s="2" t="s">
        <v>1041</v>
      </c>
      <c r="T1612" s="21" t="s">
        <v>3693</v>
      </c>
    </row>
    <row r="1613" spans="1:20" x14ac:dyDescent="0.3">
      <c r="A1613" s="21" t="s">
        <v>4051</v>
      </c>
      <c r="B1613" s="21" t="s">
        <v>1054</v>
      </c>
      <c r="C1613" s="21" t="s">
        <v>4052</v>
      </c>
      <c r="D1613" s="21" t="s">
        <v>4053</v>
      </c>
      <c r="E1613" s="2" t="s">
        <v>4054</v>
      </c>
      <c r="F1613" s="21" t="s">
        <v>3696</v>
      </c>
      <c r="G1613" s="21" t="s">
        <v>1606</v>
      </c>
      <c r="H1613" s="21" t="s">
        <v>3697</v>
      </c>
      <c r="I1613" s="21" t="s">
        <v>6189</v>
      </c>
      <c r="J1613" s="2" t="s">
        <v>3484</v>
      </c>
      <c r="K1613" s="22" t="s">
        <v>1038</v>
      </c>
      <c r="L1613" s="2" t="s">
        <v>1058</v>
      </c>
      <c r="M1613" s="2" t="s">
        <v>1059</v>
      </c>
      <c r="N1613" s="2" t="s">
        <v>1060</v>
      </c>
      <c r="O1613" s="2" t="s">
        <v>1040</v>
      </c>
      <c r="P1613" s="2" t="str">
        <f t="shared" si="51"/>
        <v>P-Onsite</v>
      </c>
      <c r="Q1613" s="2" t="str">
        <f t="shared" si="52"/>
        <v>P-S2_Onsite</v>
      </c>
      <c r="R1613" s="2" t="s">
        <v>3476</v>
      </c>
      <c r="S1613" s="2" t="s">
        <v>1041</v>
      </c>
      <c r="T1613" s="21" t="s">
        <v>3693</v>
      </c>
    </row>
    <row r="1614" spans="1:20" x14ac:dyDescent="0.3">
      <c r="A1614" s="21" t="s">
        <v>4051</v>
      </c>
      <c r="B1614" s="21" t="s">
        <v>1054</v>
      </c>
      <c r="C1614" s="21" t="s">
        <v>4052</v>
      </c>
      <c r="D1614" s="21" t="s">
        <v>4053</v>
      </c>
      <c r="E1614" s="2" t="s">
        <v>4054</v>
      </c>
      <c r="F1614" s="21" t="s">
        <v>3698</v>
      </c>
      <c r="G1614" s="21" t="s">
        <v>1613</v>
      </c>
      <c r="H1614" s="21" t="s">
        <v>3699</v>
      </c>
      <c r="I1614" s="21" t="s">
        <v>6190</v>
      </c>
      <c r="J1614" s="2" t="s">
        <v>3479</v>
      </c>
      <c r="K1614" s="22" t="s">
        <v>1038</v>
      </c>
      <c r="L1614" s="2" t="s">
        <v>1058</v>
      </c>
      <c r="M1614" s="2" t="s">
        <v>1059</v>
      </c>
      <c r="N1614" s="2" t="s">
        <v>1060</v>
      </c>
      <c r="O1614" s="2" t="s">
        <v>1040</v>
      </c>
      <c r="P1614" s="2" t="str">
        <f t="shared" si="51"/>
        <v>P-Onsite</v>
      </c>
      <c r="Q1614" s="2" t="str">
        <f t="shared" si="52"/>
        <v>P-S2_Onsite</v>
      </c>
      <c r="R1614" s="2" t="s">
        <v>3476</v>
      </c>
      <c r="S1614" s="2" t="s">
        <v>1041</v>
      </c>
      <c r="T1614" s="21" t="s">
        <v>3693</v>
      </c>
    </row>
    <row r="1615" spans="1:20" x14ac:dyDescent="0.3">
      <c r="A1615" s="21" t="s">
        <v>4051</v>
      </c>
      <c r="B1615" s="21" t="s">
        <v>1054</v>
      </c>
      <c r="C1615" s="21" t="s">
        <v>4052</v>
      </c>
      <c r="D1615" s="21" t="s">
        <v>4053</v>
      </c>
      <c r="E1615" s="2" t="s">
        <v>4054</v>
      </c>
      <c r="F1615" s="21" t="s">
        <v>3700</v>
      </c>
      <c r="G1615" s="21" t="s">
        <v>1631</v>
      </c>
      <c r="H1615" s="21" t="s">
        <v>3701</v>
      </c>
      <c r="I1615" s="21" t="s">
        <v>6191</v>
      </c>
      <c r="J1615" s="2" t="s">
        <v>3475</v>
      </c>
      <c r="K1615" s="22" t="s">
        <v>1048</v>
      </c>
      <c r="L1615" s="2" t="s">
        <v>1058</v>
      </c>
      <c r="M1615" s="2" t="s">
        <v>1059</v>
      </c>
      <c r="N1615" s="2" t="s">
        <v>1060</v>
      </c>
      <c r="O1615" s="2" t="s">
        <v>1040</v>
      </c>
      <c r="P1615" s="2" t="str">
        <f t="shared" si="51"/>
        <v>P-Onsite</v>
      </c>
      <c r="Q1615" s="2" t="str">
        <f t="shared" si="52"/>
        <v>P-S2_Onsite</v>
      </c>
      <c r="R1615" s="2" t="s">
        <v>3476</v>
      </c>
      <c r="S1615" s="2" t="s">
        <v>1041</v>
      </c>
      <c r="T1615" s="21" t="s">
        <v>3693</v>
      </c>
    </row>
    <row r="1616" spans="1:20" x14ac:dyDescent="0.3">
      <c r="A1616" s="21" t="s">
        <v>4055</v>
      </c>
      <c r="B1616" s="21" t="s">
        <v>1054</v>
      </c>
      <c r="C1616" s="21" t="s">
        <v>4056</v>
      </c>
      <c r="D1616" s="21" t="s">
        <v>4057</v>
      </c>
      <c r="E1616" s="2" t="s">
        <v>4058</v>
      </c>
      <c r="F1616" s="21" t="s">
        <v>3690</v>
      </c>
      <c r="G1616" s="21" t="s">
        <v>1593</v>
      </c>
      <c r="H1616" s="21" t="s">
        <v>3691</v>
      </c>
      <c r="I1616" s="21" t="s">
        <v>6192</v>
      </c>
      <c r="J1616" s="2" t="s">
        <v>3692</v>
      </c>
      <c r="K1616" s="22" t="s">
        <v>1610</v>
      </c>
      <c r="L1616" s="2" t="s">
        <v>3489</v>
      </c>
      <c r="M1616" s="2" t="s">
        <v>3489</v>
      </c>
      <c r="N1616" s="2" t="s">
        <v>3489</v>
      </c>
      <c r="O1616" s="2" t="s">
        <v>1098</v>
      </c>
      <c r="P1616" s="2" t="str">
        <f t="shared" si="51"/>
        <v>A-Onsite</v>
      </c>
      <c r="Q1616" s="2" t="str">
        <f t="shared" si="52"/>
        <v>A-S2_Onsite</v>
      </c>
      <c r="R1616" s="2" t="s">
        <v>3476</v>
      </c>
      <c r="S1616" s="2" t="s">
        <v>1041</v>
      </c>
      <c r="T1616" s="21" t="s">
        <v>3693</v>
      </c>
    </row>
    <row r="1617" spans="1:20" x14ac:dyDescent="0.3">
      <c r="A1617" s="21" t="s">
        <v>4055</v>
      </c>
      <c r="B1617" s="21" t="s">
        <v>1054</v>
      </c>
      <c r="C1617" s="21" t="s">
        <v>4056</v>
      </c>
      <c r="D1617" s="21" t="s">
        <v>4057</v>
      </c>
      <c r="E1617" s="2" t="s">
        <v>4058</v>
      </c>
      <c r="F1617" s="21" t="s">
        <v>3694</v>
      </c>
      <c r="G1617" s="21" t="s">
        <v>1598</v>
      </c>
      <c r="H1617" s="21" t="s">
        <v>3695</v>
      </c>
      <c r="I1617" s="21" t="s">
        <v>6193</v>
      </c>
      <c r="J1617" s="2" t="s">
        <v>3481</v>
      </c>
      <c r="K1617" s="22" t="s">
        <v>1048</v>
      </c>
      <c r="L1617" s="2" t="s">
        <v>3489</v>
      </c>
      <c r="M1617" s="2" t="s">
        <v>3489</v>
      </c>
      <c r="N1617" s="2" t="s">
        <v>3489</v>
      </c>
      <c r="O1617" s="2" t="s">
        <v>1098</v>
      </c>
      <c r="P1617" s="2" t="str">
        <f t="shared" si="51"/>
        <v>A-Onsite</v>
      </c>
      <c r="Q1617" s="2" t="str">
        <f t="shared" si="52"/>
        <v>A-S2_Onsite</v>
      </c>
      <c r="R1617" s="2" t="s">
        <v>3476</v>
      </c>
      <c r="S1617" s="2" t="s">
        <v>1041</v>
      </c>
      <c r="T1617" s="21" t="s">
        <v>3693</v>
      </c>
    </row>
    <row r="1618" spans="1:20" x14ac:dyDescent="0.3">
      <c r="A1618" s="21" t="s">
        <v>4055</v>
      </c>
      <c r="B1618" s="21" t="s">
        <v>1054</v>
      </c>
      <c r="C1618" s="21" t="s">
        <v>4056</v>
      </c>
      <c r="D1618" s="21" t="s">
        <v>4057</v>
      </c>
      <c r="E1618" s="2" t="s">
        <v>4058</v>
      </c>
      <c r="F1618" s="21" t="s">
        <v>3696</v>
      </c>
      <c r="G1618" s="21" t="s">
        <v>1606</v>
      </c>
      <c r="H1618" s="21" t="s">
        <v>3697</v>
      </c>
      <c r="I1618" s="21" t="s">
        <v>6194</v>
      </c>
      <c r="J1618" s="2" t="s">
        <v>3484</v>
      </c>
      <c r="K1618" s="22" t="s">
        <v>1038</v>
      </c>
      <c r="L1618" s="2" t="s">
        <v>3489</v>
      </c>
      <c r="M1618" s="2" t="s">
        <v>3489</v>
      </c>
      <c r="N1618" s="2" t="s">
        <v>3489</v>
      </c>
      <c r="O1618" s="2" t="s">
        <v>1098</v>
      </c>
      <c r="P1618" s="2" t="str">
        <f t="shared" si="51"/>
        <v>A-Onsite</v>
      </c>
      <c r="Q1618" s="2" t="str">
        <f t="shared" si="52"/>
        <v>A-S2_Onsite</v>
      </c>
      <c r="R1618" s="2" t="s">
        <v>3476</v>
      </c>
      <c r="S1618" s="2" t="s">
        <v>1041</v>
      </c>
      <c r="T1618" s="21" t="s">
        <v>3693</v>
      </c>
    </row>
    <row r="1619" spans="1:20" x14ac:dyDescent="0.3">
      <c r="A1619" s="21" t="s">
        <v>4055</v>
      </c>
      <c r="B1619" s="21" t="s">
        <v>1054</v>
      </c>
      <c r="C1619" s="21" t="s">
        <v>4056</v>
      </c>
      <c r="D1619" s="21" t="s">
        <v>4057</v>
      </c>
      <c r="E1619" s="2" t="s">
        <v>4058</v>
      </c>
      <c r="F1619" s="21" t="s">
        <v>3698</v>
      </c>
      <c r="G1619" s="21" t="s">
        <v>1613</v>
      </c>
      <c r="H1619" s="21" t="s">
        <v>3699</v>
      </c>
      <c r="I1619" s="21" t="s">
        <v>6195</v>
      </c>
      <c r="J1619" s="2" t="s">
        <v>3479</v>
      </c>
      <c r="K1619" s="22" t="s">
        <v>1038</v>
      </c>
      <c r="L1619" s="2" t="s">
        <v>3489</v>
      </c>
      <c r="M1619" s="2" t="s">
        <v>3489</v>
      </c>
      <c r="N1619" s="2" t="s">
        <v>3489</v>
      </c>
      <c r="O1619" s="2" t="s">
        <v>1098</v>
      </c>
      <c r="P1619" s="2" t="str">
        <f t="shared" si="51"/>
        <v>A-Onsite</v>
      </c>
      <c r="Q1619" s="2" t="str">
        <f t="shared" si="52"/>
        <v>A-S2_Onsite</v>
      </c>
      <c r="R1619" s="2" t="s">
        <v>3476</v>
      </c>
      <c r="S1619" s="2" t="s">
        <v>1041</v>
      </c>
      <c r="T1619" s="21" t="s">
        <v>3693</v>
      </c>
    </row>
    <row r="1620" spans="1:20" x14ac:dyDescent="0.3">
      <c r="A1620" s="21" t="s">
        <v>4055</v>
      </c>
      <c r="B1620" s="21" t="s">
        <v>1054</v>
      </c>
      <c r="C1620" s="21" t="s">
        <v>4056</v>
      </c>
      <c r="D1620" s="21" t="s">
        <v>4057</v>
      </c>
      <c r="E1620" s="2" t="s">
        <v>4058</v>
      </c>
      <c r="F1620" s="21" t="s">
        <v>3700</v>
      </c>
      <c r="G1620" s="21" t="s">
        <v>1631</v>
      </c>
      <c r="H1620" s="21" t="s">
        <v>3701</v>
      </c>
      <c r="I1620" s="21" t="s">
        <v>6196</v>
      </c>
      <c r="J1620" s="2" t="s">
        <v>3475</v>
      </c>
      <c r="K1620" s="22" t="s">
        <v>1048</v>
      </c>
      <c r="L1620" s="2" t="s">
        <v>3489</v>
      </c>
      <c r="M1620" s="2" t="s">
        <v>3489</v>
      </c>
      <c r="N1620" s="2" t="s">
        <v>3489</v>
      </c>
      <c r="O1620" s="2" t="s">
        <v>1098</v>
      </c>
      <c r="P1620" s="2" t="str">
        <f t="shared" si="51"/>
        <v>A-Onsite</v>
      </c>
      <c r="Q1620" s="2" t="str">
        <f t="shared" si="52"/>
        <v>A-S2_Onsite</v>
      </c>
      <c r="R1620" s="2" t="s">
        <v>3476</v>
      </c>
      <c r="S1620" s="2" t="s">
        <v>1041</v>
      </c>
      <c r="T1620" s="21" t="s">
        <v>3693</v>
      </c>
    </row>
    <row r="1621" spans="1:20" x14ac:dyDescent="0.3">
      <c r="A1621" s="21" t="s">
        <v>4059</v>
      </c>
      <c r="B1621" s="21" t="s">
        <v>1054</v>
      </c>
      <c r="C1621" s="21" t="s">
        <v>4060</v>
      </c>
      <c r="D1621" s="21" t="s">
        <v>4061</v>
      </c>
      <c r="E1621" s="2" t="s">
        <v>4062</v>
      </c>
      <c r="F1621" s="21" t="s">
        <v>3690</v>
      </c>
      <c r="G1621" s="21" t="s">
        <v>1593</v>
      </c>
      <c r="H1621" s="21" t="s">
        <v>3691</v>
      </c>
      <c r="I1621" s="21" t="s">
        <v>6197</v>
      </c>
      <c r="J1621" s="2" t="s">
        <v>3692</v>
      </c>
      <c r="K1621" s="22" t="s">
        <v>1610</v>
      </c>
      <c r="L1621" s="2" t="s">
        <v>1089</v>
      </c>
      <c r="M1621" s="2" t="s">
        <v>1059</v>
      </c>
      <c r="N1621" s="2" t="s">
        <v>1124</v>
      </c>
      <c r="O1621" s="2" t="s">
        <v>1040</v>
      </c>
      <c r="P1621" s="2" t="str">
        <f t="shared" si="51"/>
        <v>P-Onsite</v>
      </c>
      <c r="Q1621" s="2" t="str">
        <f t="shared" si="52"/>
        <v>P-S2_Onsite</v>
      </c>
      <c r="R1621" s="2" t="s">
        <v>3476</v>
      </c>
      <c r="S1621" s="2" t="s">
        <v>1041</v>
      </c>
      <c r="T1621" s="21" t="s">
        <v>3693</v>
      </c>
    </row>
    <row r="1622" spans="1:20" x14ac:dyDescent="0.3">
      <c r="A1622" s="21" t="s">
        <v>4059</v>
      </c>
      <c r="B1622" s="21" t="s">
        <v>1054</v>
      </c>
      <c r="C1622" s="21" t="s">
        <v>4060</v>
      </c>
      <c r="D1622" s="21" t="s">
        <v>4061</v>
      </c>
      <c r="E1622" s="2" t="s">
        <v>4062</v>
      </c>
      <c r="F1622" s="21" t="s">
        <v>3694</v>
      </c>
      <c r="G1622" s="21" t="s">
        <v>1598</v>
      </c>
      <c r="H1622" s="21" t="s">
        <v>3695</v>
      </c>
      <c r="I1622" s="21" t="s">
        <v>6198</v>
      </c>
      <c r="J1622" s="2" t="s">
        <v>3481</v>
      </c>
      <c r="K1622" s="22" t="s">
        <v>1048</v>
      </c>
      <c r="L1622" s="2" t="s">
        <v>1089</v>
      </c>
      <c r="M1622" s="2" t="s">
        <v>1059</v>
      </c>
      <c r="N1622" s="2" t="s">
        <v>1124</v>
      </c>
      <c r="O1622" s="2" t="s">
        <v>1040</v>
      </c>
      <c r="P1622" s="2" t="str">
        <f t="shared" si="51"/>
        <v>P-Onsite</v>
      </c>
      <c r="Q1622" s="2" t="str">
        <f t="shared" si="52"/>
        <v>P-S2_Onsite</v>
      </c>
      <c r="R1622" s="2" t="s">
        <v>3476</v>
      </c>
      <c r="S1622" s="2" t="s">
        <v>1041</v>
      </c>
      <c r="T1622" s="21" t="s">
        <v>3693</v>
      </c>
    </row>
    <row r="1623" spans="1:20" x14ac:dyDescent="0.3">
      <c r="A1623" s="21" t="s">
        <v>4059</v>
      </c>
      <c r="B1623" s="21" t="s">
        <v>1054</v>
      </c>
      <c r="C1623" s="21" t="s">
        <v>4060</v>
      </c>
      <c r="D1623" s="21" t="s">
        <v>4061</v>
      </c>
      <c r="E1623" s="2" t="s">
        <v>4062</v>
      </c>
      <c r="F1623" s="21" t="s">
        <v>3696</v>
      </c>
      <c r="G1623" s="21" t="s">
        <v>1606</v>
      </c>
      <c r="H1623" s="21" t="s">
        <v>3697</v>
      </c>
      <c r="I1623" s="21" t="s">
        <v>6199</v>
      </c>
      <c r="J1623" s="2" t="s">
        <v>3484</v>
      </c>
      <c r="K1623" s="22" t="s">
        <v>1038</v>
      </c>
      <c r="L1623" s="2" t="s">
        <v>1089</v>
      </c>
      <c r="M1623" s="2" t="s">
        <v>1059</v>
      </c>
      <c r="N1623" s="2" t="s">
        <v>1124</v>
      </c>
      <c r="O1623" s="2" t="s">
        <v>1040</v>
      </c>
      <c r="P1623" s="2" t="str">
        <f t="shared" si="51"/>
        <v>P-Onsite</v>
      </c>
      <c r="Q1623" s="2" t="str">
        <f t="shared" si="52"/>
        <v>P-S2_Onsite</v>
      </c>
      <c r="R1623" s="2" t="s">
        <v>3476</v>
      </c>
      <c r="S1623" s="2" t="s">
        <v>1041</v>
      </c>
      <c r="T1623" s="21" t="s">
        <v>3693</v>
      </c>
    </row>
    <row r="1624" spans="1:20" x14ac:dyDescent="0.3">
      <c r="A1624" s="21" t="s">
        <v>4059</v>
      </c>
      <c r="B1624" s="21" t="s">
        <v>1054</v>
      </c>
      <c r="C1624" s="21" t="s">
        <v>4060</v>
      </c>
      <c r="D1624" s="21" t="s">
        <v>4061</v>
      </c>
      <c r="E1624" s="2" t="s">
        <v>4062</v>
      </c>
      <c r="F1624" s="21" t="s">
        <v>3698</v>
      </c>
      <c r="G1624" s="21" t="s">
        <v>1613</v>
      </c>
      <c r="H1624" s="21" t="s">
        <v>3699</v>
      </c>
      <c r="I1624" s="21" t="s">
        <v>6200</v>
      </c>
      <c r="J1624" s="2" t="s">
        <v>3479</v>
      </c>
      <c r="K1624" s="22" t="s">
        <v>1038</v>
      </c>
      <c r="L1624" s="2" t="s">
        <v>1089</v>
      </c>
      <c r="M1624" s="2" t="s">
        <v>1059</v>
      </c>
      <c r="N1624" s="2" t="s">
        <v>1124</v>
      </c>
      <c r="O1624" s="2" t="s">
        <v>1040</v>
      </c>
      <c r="P1624" s="2" t="str">
        <f t="shared" si="51"/>
        <v>P-Onsite</v>
      </c>
      <c r="Q1624" s="2" t="str">
        <f t="shared" si="52"/>
        <v>P-S2_Onsite</v>
      </c>
      <c r="R1624" s="2" t="s">
        <v>3476</v>
      </c>
      <c r="S1624" s="2" t="s">
        <v>1041</v>
      </c>
      <c r="T1624" s="21" t="s">
        <v>3693</v>
      </c>
    </row>
    <row r="1625" spans="1:20" x14ac:dyDescent="0.3">
      <c r="A1625" s="21" t="s">
        <v>4059</v>
      </c>
      <c r="B1625" s="21" t="s">
        <v>1054</v>
      </c>
      <c r="C1625" s="21" t="s">
        <v>4060</v>
      </c>
      <c r="D1625" s="21" t="s">
        <v>4061</v>
      </c>
      <c r="E1625" s="2" t="s">
        <v>4062</v>
      </c>
      <c r="F1625" s="21" t="s">
        <v>3700</v>
      </c>
      <c r="G1625" s="21" t="s">
        <v>1631</v>
      </c>
      <c r="H1625" s="21" t="s">
        <v>3701</v>
      </c>
      <c r="I1625" s="21" t="s">
        <v>6201</v>
      </c>
      <c r="J1625" s="2" t="s">
        <v>3475</v>
      </c>
      <c r="K1625" s="22" t="s">
        <v>1048</v>
      </c>
      <c r="L1625" s="2" t="s">
        <v>1089</v>
      </c>
      <c r="M1625" s="2" t="s">
        <v>1059</v>
      </c>
      <c r="N1625" s="2" t="s">
        <v>1124</v>
      </c>
      <c r="O1625" s="2" t="s">
        <v>1040</v>
      </c>
      <c r="P1625" s="2" t="str">
        <f t="shared" si="51"/>
        <v>P-Onsite</v>
      </c>
      <c r="Q1625" s="2" t="str">
        <f t="shared" si="52"/>
        <v>P-S2_Onsite</v>
      </c>
      <c r="R1625" s="2" t="s">
        <v>3476</v>
      </c>
      <c r="S1625" s="2" t="s">
        <v>1041</v>
      </c>
      <c r="T1625" s="21" t="s">
        <v>3693</v>
      </c>
    </row>
    <row r="1626" spans="1:20" x14ac:dyDescent="0.3">
      <c r="A1626" s="21" t="s">
        <v>4063</v>
      </c>
      <c r="B1626" s="21" t="s">
        <v>1054</v>
      </c>
      <c r="C1626" s="21" t="s">
        <v>4064</v>
      </c>
      <c r="D1626" s="21" t="s">
        <v>4065</v>
      </c>
      <c r="E1626" s="2" t="s">
        <v>4066</v>
      </c>
      <c r="F1626" s="21" t="s">
        <v>3690</v>
      </c>
      <c r="G1626" s="21" t="s">
        <v>1593</v>
      </c>
      <c r="H1626" s="21" t="s">
        <v>3691</v>
      </c>
      <c r="I1626" s="21" t="s">
        <v>6202</v>
      </c>
      <c r="J1626" s="2" t="s">
        <v>3692</v>
      </c>
      <c r="K1626" s="22" t="s">
        <v>1610</v>
      </c>
      <c r="L1626" s="2" t="s">
        <v>3489</v>
      </c>
      <c r="M1626" s="2" t="s">
        <v>3489</v>
      </c>
      <c r="N1626" s="2" t="s">
        <v>3489</v>
      </c>
      <c r="O1626" s="2" t="s">
        <v>1098</v>
      </c>
      <c r="P1626" s="2" t="str">
        <f t="shared" si="51"/>
        <v>A-Onsite</v>
      </c>
      <c r="Q1626" s="2" t="str">
        <f t="shared" si="52"/>
        <v>A-S2_Onsite</v>
      </c>
      <c r="R1626" s="2" t="s">
        <v>3476</v>
      </c>
      <c r="S1626" s="2" t="s">
        <v>1041</v>
      </c>
      <c r="T1626" s="21" t="s">
        <v>3693</v>
      </c>
    </row>
    <row r="1627" spans="1:20" x14ac:dyDescent="0.3">
      <c r="A1627" s="21" t="s">
        <v>4063</v>
      </c>
      <c r="B1627" s="21" t="s">
        <v>1054</v>
      </c>
      <c r="C1627" s="21" t="s">
        <v>4064</v>
      </c>
      <c r="D1627" s="21" t="s">
        <v>4065</v>
      </c>
      <c r="E1627" s="2" t="s">
        <v>4066</v>
      </c>
      <c r="F1627" s="21" t="s">
        <v>3694</v>
      </c>
      <c r="G1627" s="21" t="s">
        <v>1598</v>
      </c>
      <c r="H1627" s="21" t="s">
        <v>3695</v>
      </c>
      <c r="I1627" s="21" t="s">
        <v>6203</v>
      </c>
      <c r="J1627" s="2" t="s">
        <v>3481</v>
      </c>
      <c r="K1627" s="22" t="s">
        <v>1048</v>
      </c>
      <c r="L1627" s="2" t="s">
        <v>3489</v>
      </c>
      <c r="M1627" s="2" t="s">
        <v>3489</v>
      </c>
      <c r="N1627" s="2" t="s">
        <v>3489</v>
      </c>
      <c r="O1627" s="2" t="s">
        <v>1098</v>
      </c>
      <c r="P1627" s="2" t="str">
        <f t="shared" si="51"/>
        <v>A-Onsite</v>
      </c>
      <c r="Q1627" s="2" t="str">
        <f t="shared" si="52"/>
        <v>A-S2_Onsite</v>
      </c>
      <c r="R1627" s="2" t="s">
        <v>3476</v>
      </c>
      <c r="S1627" s="2" t="s">
        <v>1041</v>
      </c>
      <c r="T1627" s="21" t="s">
        <v>3693</v>
      </c>
    </row>
    <row r="1628" spans="1:20" x14ac:dyDescent="0.3">
      <c r="A1628" s="21" t="s">
        <v>4063</v>
      </c>
      <c r="B1628" s="21" t="s">
        <v>1054</v>
      </c>
      <c r="C1628" s="21" t="s">
        <v>4064</v>
      </c>
      <c r="D1628" s="21" t="s">
        <v>4065</v>
      </c>
      <c r="E1628" s="2" t="s">
        <v>4066</v>
      </c>
      <c r="F1628" s="21" t="s">
        <v>3696</v>
      </c>
      <c r="G1628" s="21" t="s">
        <v>1606</v>
      </c>
      <c r="H1628" s="21" t="s">
        <v>3697</v>
      </c>
      <c r="I1628" s="21" t="s">
        <v>6204</v>
      </c>
      <c r="J1628" s="2" t="s">
        <v>3484</v>
      </c>
      <c r="K1628" s="22" t="s">
        <v>1038</v>
      </c>
      <c r="L1628" s="2" t="s">
        <v>3489</v>
      </c>
      <c r="M1628" s="2" t="s">
        <v>3489</v>
      </c>
      <c r="N1628" s="2" t="s">
        <v>3489</v>
      </c>
      <c r="O1628" s="2" t="s">
        <v>1098</v>
      </c>
      <c r="P1628" s="2" t="str">
        <f t="shared" si="51"/>
        <v>A-Onsite</v>
      </c>
      <c r="Q1628" s="2" t="str">
        <f t="shared" si="52"/>
        <v>A-S2_Onsite</v>
      </c>
      <c r="R1628" s="2" t="s">
        <v>3476</v>
      </c>
      <c r="S1628" s="2" t="s">
        <v>1041</v>
      </c>
      <c r="T1628" s="21" t="s">
        <v>3693</v>
      </c>
    </row>
    <row r="1629" spans="1:20" x14ac:dyDescent="0.3">
      <c r="A1629" s="21" t="s">
        <v>4063</v>
      </c>
      <c r="B1629" s="21" t="s">
        <v>1054</v>
      </c>
      <c r="C1629" s="21" t="s">
        <v>4064</v>
      </c>
      <c r="D1629" s="21" t="s">
        <v>4065</v>
      </c>
      <c r="E1629" s="2" t="s">
        <v>4066</v>
      </c>
      <c r="F1629" s="21" t="s">
        <v>3698</v>
      </c>
      <c r="G1629" s="21" t="s">
        <v>1613</v>
      </c>
      <c r="H1629" s="21" t="s">
        <v>3699</v>
      </c>
      <c r="I1629" s="21" t="s">
        <v>6205</v>
      </c>
      <c r="J1629" s="2" t="s">
        <v>3479</v>
      </c>
      <c r="K1629" s="22" t="s">
        <v>1038</v>
      </c>
      <c r="L1629" s="2" t="s">
        <v>3489</v>
      </c>
      <c r="M1629" s="2" t="s">
        <v>3489</v>
      </c>
      <c r="N1629" s="2" t="s">
        <v>3489</v>
      </c>
      <c r="O1629" s="2" t="s">
        <v>1098</v>
      </c>
      <c r="P1629" s="2" t="str">
        <f t="shared" si="51"/>
        <v>A-Onsite</v>
      </c>
      <c r="Q1629" s="2" t="str">
        <f t="shared" si="52"/>
        <v>A-S2_Onsite</v>
      </c>
      <c r="R1629" s="2" t="s">
        <v>3476</v>
      </c>
      <c r="S1629" s="2" t="s">
        <v>1041</v>
      </c>
      <c r="T1629" s="21" t="s">
        <v>3693</v>
      </c>
    </row>
    <row r="1630" spans="1:20" x14ac:dyDescent="0.3">
      <c r="A1630" s="21" t="s">
        <v>4063</v>
      </c>
      <c r="B1630" s="21" t="s">
        <v>1054</v>
      </c>
      <c r="C1630" s="21" t="s">
        <v>4064</v>
      </c>
      <c r="D1630" s="21" t="s">
        <v>4065</v>
      </c>
      <c r="E1630" s="2" t="s">
        <v>4066</v>
      </c>
      <c r="F1630" s="21" t="s">
        <v>3700</v>
      </c>
      <c r="G1630" s="21" t="s">
        <v>1631</v>
      </c>
      <c r="H1630" s="21" t="s">
        <v>3701</v>
      </c>
      <c r="I1630" s="21" t="s">
        <v>6206</v>
      </c>
      <c r="J1630" s="2" t="s">
        <v>3475</v>
      </c>
      <c r="K1630" s="22" t="s">
        <v>1048</v>
      </c>
      <c r="L1630" s="2" t="s">
        <v>3489</v>
      </c>
      <c r="M1630" s="2" t="s">
        <v>3489</v>
      </c>
      <c r="N1630" s="2" t="s">
        <v>3489</v>
      </c>
      <c r="O1630" s="2" t="s">
        <v>1098</v>
      </c>
      <c r="P1630" s="2" t="str">
        <f t="shared" si="51"/>
        <v>A-Onsite</v>
      </c>
      <c r="Q1630" s="2" t="str">
        <f t="shared" si="52"/>
        <v>A-S2_Onsite</v>
      </c>
      <c r="R1630" s="2" t="s">
        <v>3476</v>
      </c>
      <c r="S1630" s="2" t="s">
        <v>1041</v>
      </c>
      <c r="T1630" s="21" t="s">
        <v>3693</v>
      </c>
    </row>
    <row r="1631" spans="1:20" x14ac:dyDescent="0.3">
      <c r="A1631" s="21" t="s">
        <v>2404</v>
      </c>
      <c r="B1631" s="21" t="s">
        <v>1054</v>
      </c>
      <c r="C1631" s="21" t="s">
        <v>2405</v>
      </c>
      <c r="D1631" s="21" t="s">
        <v>2406</v>
      </c>
      <c r="E1631" s="2" t="s">
        <v>2407</v>
      </c>
      <c r="F1631" s="21" t="s">
        <v>3690</v>
      </c>
      <c r="G1631" s="21" t="s">
        <v>1593</v>
      </c>
      <c r="H1631" s="21" t="s">
        <v>3691</v>
      </c>
      <c r="I1631" s="21" t="s">
        <v>6207</v>
      </c>
      <c r="J1631" s="2" t="s">
        <v>3692</v>
      </c>
      <c r="K1631" s="22" t="s">
        <v>1610</v>
      </c>
      <c r="L1631" s="2" t="s">
        <v>1205</v>
      </c>
      <c r="M1631" s="2" t="s">
        <v>1059</v>
      </c>
      <c r="N1631" s="2" t="s">
        <v>1206</v>
      </c>
      <c r="O1631" s="2" t="s">
        <v>1040</v>
      </c>
      <c r="P1631" s="2" t="str">
        <f t="shared" si="51"/>
        <v>P-Onsite</v>
      </c>
      <c r="Q1631" s="2" t="str">
        <f t="shared" si="52"/>
        <v>P-S2_Onsite</v>
      </c>
      <c r="R1631" s="2" t="s">
        <v>3476</v>
      </c>
      <c r="S1631" s="2" t="s">
        <v>1041</v>
      </c>
      <c r="T1631" s="21" t="s">
        <v>3693</v>
      </c>
    </row>
    <row r="1632" spans="1:20" x14ac:dyDescent="0.3">
      <c r="A1632" s="21" t="s">
        <v>2404</v>
      </c>
      <c r="B1632" s="21" t="s">
        <v>1054</v>
      </c>
      <c r="C1632" s="21" t="s">
        <v>2405</v>
      </c>
      <c r="D1632" s="21" t="s">
        <v>2406</v>
      </c>
      <c r="E1632" s="2" t="s">
        <v>2407</v>
      </c>
      <c r="F1632" s="21" t="s">
        <v>3694</v>
      </c>
      <c r="G1632" s="21" t="s">
        <v>1598</v>
      </c>
      <c r="H1632" s="21" t="s">
        <v>3695</v>
      </c>
      <c r="I1632" s="21" t="s">
        <v>6208</v>
      </c>
      <c r="J1632" s="2" t="s">
        <v>3481</v>
      </c>
      <c r="K1632" s="22" t="s">
        <v>1048</v>
      </c>
      <c r="L1632" s="2" t="s">
        <v>1205</v>
      </c>
      <c r="M1632" s="2" t="s">
        <v>1059</v>
      </c>
      <c r="N1632" s="2" t="s">
        <v>1206</v>
      </c>
      <c r="O1632" s="2" t="s">
        <v>1040</v>
      </c>
      <c r="P1632" s="2" t="str">
        <f t="shared" si="51"/>
        <v>P-Onsite</v>
      </c>
      <c r="Q1632" s="2" t="str">
        <f t="shared" si="52"/>
        <v>P-S2_Onsite</v>
      </c>
      <c r="R1632" s="2" t="s">
        <v>3476</v>
      </c>
      <c r="S1632" s="2" t="s">
        <v>1041</v>
      </c>
      <c r="T1632" s="21" t="s">
        <v>3693</v>
      </c>
    </row>
    <row r="1633" spans="1:20" x14ac:dyDescent="0.3">
      <c r="A1633" s="21" t="s">
        <v>2404</v>
      </c>
      <c r="B1633" s="21" t="s">
        <v>1054</v>
      </c>
      <c r="C1633" s="21" t="s">
        <v>2405</v>
      </c>
      <c r="D1633" s="21" t="s">
        <v>2406</v>
      </c>
      <c r="E1633" s="2" t="s">
        <v>2407</v>
      </c>
      <c r="F1633" s="21" t="s">
        <v>3696</v>
      </c>
      <c r="G1633" s="21" t="s">
        <v>1606</v>
      </c>
      <c r="H1633" s="21" t="s">
        <v>3697</v>
      </c>
      <c r="I1633" s="21" t="s">
        <v>6209</v>
      </c>
      <c r="J1633" s="2" t="s">
        <v>3484</v>
      </c>
      <c r="K1633" s="22" t="s">
        <v>1038</v>
      </c>
      <c r="L1633" s="2" t="s">
        <v>1205</v>
      </c>
      <c r="M1633" s="2" t="s">
        <v>1059</v>
      </c>
      <c r="N1633" s="2" t="s">
        <v>1206</v>
      </c>
      <c r="O1633" s="2" t="s">
        <v>1040</v>
      </c>
      <c r="P1633" s="2" t="str">
        <f t="shared" si="51"/>
        <v>P-Onsite</v>
      </c>
      <c r="Q1633" s="2" t="str">
        <f t="shared" si="52"/>
        <v>P-S2_Onsite</v>
      </c>
      <c r="R1633" s="2" t="s">
        <v>3476</v>
      </c>
      <c r="S1633" s="2" t="s">
        <v>1041</v>
      </c>
      <c r="T1633" s="21" t="s">
        <v>3693</v>
      </c>
    </row>
    <row r="1634" spans="1:20" x14ac:dyDescent="0.3">
      <c r="A1634" s="21" t="s">
        <v>2404</v>
      </c>
      <c r="B1634" s="21" t="s">
        <v>1054</v>
      </c>
      <c r="C1634" s="21" t="s">
        <v>2405</v>
      </c>
      <c r="D1634" s="21" t="s">
        <v>2406</v>
      </c>
      <c r="E1634" s="2" t="s">
        <v>2407</v>
      </c>
      <c r="F1634" s="21" t="s">
        <v>3698</v>
      </c>
      <c r="G1634" s="21" t="s">
        <v>1613</v>
      </c>
      <c r="H1634" s="21" t="s">
        <v>3699</v>
      </c>
      <c r="I1634" s="21" t="s">
        <v>6210</v>
      </c>
      <c r="J1634" s="2" t="s">
        <v>3479</v>
      </c>
      <c r="K1634" s="22" t="s">
        <v>1038</v>
      </c>
      <c r="L1634" s="2" t="s">
        <v>1205</v>
      </c>
      <c r="M1634" s="2" t="s">
        <v>1059</v>
      </c>
      <c r="N1634" s="2" t="s">
        <v>1206</v>
      </c>
      <c r="O1634" s="2" t="s">
        <v>1040</v>
      </c>
      <c r="P1634" s="2" t="str">
        <f t="shared" si="51"/>
        <v>P-Onsite</v>
      </c>
      <c r="Q1634" s="2" t="str">
        <f t="shared" si="52"/>
        <v>P-S2_Onsite</v>
      </c>
      <c r="R1634" s="2" t="s">
        <v>3476</v>
      </c>
      <c r="S1634" s="2" t="s">
        <v>1041</v>
      </c>
      <c r="T1634" s="21" t="s">
        <v>3693</v>
      </c>
    </row>
    <row r="1635" spans="1:20" x14ac:dyDescent="0.3">
      <c r="A1635" s="21" t="s">
        <v>2409</v>
      </c>
      <c r="B1635" s="21" t="s">
        <v>1054</v>
      </c>
      <c r="C1635" s="21" t="s">
        <v>2410</v>
      </c>
      <c r="D1635" s="21" t="s">
        <v>2411</v>
      </c>
      <c r="E1635" s="2" t="s">
        <v>2412</v>
      </c>
      <c r="F1635" s="21" t="s">
        <v>3694</v>
      </c>
      <c r="G1635" s="21" t="s">
        <v>1598</v>
      </c>
      <c r="H1635" s="21" t="s">
        <v>3695</v>
      </c>
      <c r="I1635" s="21" t="s">
        <v>6211</v>
      </c>
      <c r="J1635" s="2" t="s">
        <v>3481</v>
      </c>
      <c r="K1635" s="22" t="s">
        <v>1048</v>
      </c>
      <c r="L1635" s="2" t="s">
        <v>1164</v>
      </c>
      <c r="M1635" s="2" t="s">
        <v>1059</v>
      </c>
      <c r="N1635" s="2" t="s">
        <v>1209</v>
      </c>
      <c r="O1635" s="2" t="s">
        <v>1040</v>
      </c>
      <c r="P1635" s="2" t="str">
        <f t="shared" si="51"/>
        <v>P-Onsite</v>
      </c>
      <c r="Q1635" s="2" t="str">
        <f t="shared" si="52"/>
        <v>P-S2_Onsite</v>
      </c>
      <c r="R1635" s="2" t="s">
        <v>3476</v>
      </c>
      <c r="S1635" s="2" t="s">
        <v>1041</v>
      </c>
      <c r="T1635" s="21" t="s">
        <v>3693</v>
      </c>
    </row>
    <row r="1636" spans="1:20" x14ac:dyDescent="0.3">
      <c r="A1636" s="21" t="s">
        <v>2409</v>
      </c>
      <c r="B1636" s="21" t="s">
        <v>1054</v>
      </c>
      <c r="C1636" s="21" t="s">
        <v>2410</v>
      </c>
      <c r="D1636" s="21" t="s">
        <v>2411</v>
      </c>
      <c r="E1636" s="2" t="s">
        <v>2412</v>
      </c>
      <c r="F1636" s="21" t="s">
        <v>3700</v>
      </c>
      <c r="G1636" s="21" t="s">
        <v>1631</v>
      </c>
      <c r="H1636" s="21" t="s">
        <v>3701</v>
      </c>
      <c r="I1636" s="21" t="s">
        <v>6212</v>
      </c>
      <c r="J1636" s="2" t="s">
        <v>3475</v>
      </c>
      <c r="K1636" s="22" t="s">
        <v>1048</v>
      </c>
      <c r="L1636" s="2" t="s">
        <v>1164</v>
      </c>
      <c r="M1636" s="2" t="s">
        <v>1059</v>
      </c>
      <c r="N1636" s="2" t="s">
        <v>1209</v>
      </c>
      <c r="O1636" s="2" t="s">
        <v>1040</v>
      </c>
      <c r="P1636" s="2" t="str">
        <f t="shared" si="51"/>
        <v>P-Onsite</v>
      </c>
      <c r="Q1636" s="2" t="str">
        <f t="shared" si="52"/>
        <v>P-S2_Onsite</v>
      </c>
      <c r="R1636" s="2" t="s">
        <v>3476</v>
      </c>
      <c r="S1636" s="2" t="s">
        <v>1041</v>
      </c>
      <c r="T1636" s="21" t="s">
        <v>3693</v>
      </c>
    </row>
    <row r="1637" spans="1:20" x14ac:dyDescent="0.3">
      <c r="A1637" s="21" t="s">
        <v>4067</v>
      </c>
      <c r="B1637" s="21" t="s">
        <v>1054</v>
      </c>
      <c r="C1637" s="21" t="s">
        <v>4068</v>
      </c>
      <c r="D1637" s="21" t="s">
        <v>4069</v>
      </c>
      <c r="E1637" s="2" t="s">
        <v>4070</v>
      </c>
      <c r="F1637" s="21" t="s">
        <v>3690</v>
      </c>
      <c r="G1637" s="21" t="s">
        <v>1593</v>
      </c>
      <c r="H1637" s="21" t="s">
        <v>3691</v>
      </c>
      <c r="I1637" s="21" t="s">
        <v>6213</v>
      </c>
      <c r="J1637" s="2" t="s">
        <v>3692</v>
      </c>
      <c r="K1637" s="22" t="s">
        <v>1610</v>
      </c>
      <c r="L1637" s="2" t="s">
        <v>3489</v>
      </c>
      <c r="M1637" s="2" t="s">
        <v>3489</v>
      </c>
      <c r="N1637" s="2" t="s">
        <v>3489</v>
      </c>
      <c r="O1637" s="2" t="s">
        <v>1098</v>
      </c>
      <c r="P1637" s="2" t="str">
        <f t="shared" si="51"/>
        <v>A-Onsite</v>
      </c>
      <c r="Q1637" s="2" t="str">
        <f t="shared" si="52"/>
        <v>A-S2_Onsite</v>
      </c>
      <c r="R1637" s="2" t="s">
        <v>3476</v>
      </c>
      <c r="S1637" s="2" t="s">
        <v>1041</v>
      </c>
      <c r="T1637" s="21" t="s">
        <v>3693</v>
      </c>
    </row>
    <row r="1638" spans="1:20" x14ac:dyDescent="0.3">
      <c r="A1638" s="21" t="s">
        <v>4067</v>
      </c>
      <c r="B1638" s="21" t="s">
        <v>1054</v>
      </c>
      <c r="C1638" s="21" t="s">
        <v>4068</v>
      </c>
      <c r="D1638" s="21" t="s">
        <v>4069</v>
      </c>
      <c r="E1638" s="2" t="s">
        <v>4070</v>
      </c>
      <c r="F1638" s="21" t="s">
        <v>3694</v>
      </c>
      <c r="G1638" s="21" t="s">
        <v>1598</v>
      </c>
      <c r="H1638" s="21" t="s">
        <v>3695</v>
      </c>
      <c r="I1638" s="21" t="s">
        <v>6214</v>
      </c>
      <c r="J1638" s="2" t="s">
        <v>3481</v>
      </c>
      <c r="K1638" s="22" t="s">
        <v>1048</v>
      </c>
      <c r="L1638" s="2" t="s">
        <v>3489</v>
      </c>
      <c r="M1638" s="2" t="s">
        <v>3489</v>
      </c>
      <c r="N1638" s="2" t="s">
        <v>3489</v>
      </c>
      <c r="O1638" s="2" t="s">
        <v>1098</v>
      </c>
      <c r="P1638" s="2" t="str">
        <f t="shared" si="51"/>
        <v>A-Onsite</v>
      </c>
      <c r="Q1638" s="2" t="str">
        <f t="shared" si="52"/>
        <v>A-S2_Onsite</v>
      </c>
      <c r="R1638" s="2" t="s">
        <v>3476</v>
      </c>
      <c r="S1638" s="2" t="s">
        <v>1041</v>
      </c>
      <c r="T1638" s="21" t="s">
        <v>3693</v>
      </c>
    </row>
    <row r="1639" spans="1:20" x14ac:dyDescent="0.3">
      <c r="A1639" s="21" t="s">
        <v>4067</v>
      </c>
      <c r="B1639" s="21" t="s">
        <v>1054</v>
      </c>
      <c r="C1639" s="21" t="s">
        <v>4068</v>
      </c>
      <c r="D1639" s="21" t="s">
        <v>4069</v>
      </c>
      <c r="E1639" s="2" t="s">
        <v>4070</v>
      </c>
      <c r="F1639" s="21" t="s">
        <v>3696</v>
      </c>
      <c r="G1639" s="21" t="s">
        <v>1606</v>
      </c>
      <c r="H1639" s="21" t="s">
        <v>3697</v>
      </c>
      <c r="I1639" s="21" t="s">
        <v>6215</v>
      </c>
      <c r="J1639" s="2" t="s">
        <v>3484</v>
      </c>
      <c r="K1639" s="22" t="s">
        <v>1038</v>
      </c>
      <c r="L1639" s="2" t="s">
        <v>3489</v>
      </c>
      <c r="M1639" s="2" t="s">
        <v>3489</v>
      </c>
      <c r="N1639" s="2" t="s">
        <v>3489</v>
      </c>
      <c r="O1639" s="2" t="s">
        <v>1098</v>
      </c>
      <c r="P1639" s="2" t="str">
        <f t="shared" si="51"/>
        <v>A-Onsite</v>
      </c>
      <c r="Q1639" s="2" t="str">
        <f t="shared" si="52"/>
        <v>A-S2_Onsite</v>
      </c>
      <c r="R1639" s="2" t="s">
        <v>3476</v>
      </c>
      <c r="S1639" s="2" t="s">
        <v>1041</v>
      </c>
      <c r="T1639" s="21" t="s">
        <v>3693</v>
      </c>
    </row>
    <row r="1640" spans="1:20" x14ac:dyDescent="0.3">
      <c r="A1640" s="21" t="s">
        <v>4067</v>
      </c>
      <c r="B1640" s="21" t="s">
        <v>1054</v>
      </c>
      <c r="C1640" s="21" t="s">
        <v>4068</v>
      </c>
      <c r="D1640" s="21" t="s">
        <v>4069</v>
      </c>
      <c r="E1640" s="2" t="s">
        <v>4070</v>
      </c>
      <c r="F1640" s="21" t="s">
        <v>3698</v>
      </c>
      <c r="G1640" s="21" t="s">
        <v>1613</v>
      </c>
      <c r="H1640" s="21" t="s">
        <v>3699</v>
      </c>
      <c r="I1640" s="21" t="s">
        <v>6216</v>
      </c>
      <c r="J1640" s="2" t="s">
        <v>3479</v>
      </c>
      <c r="K1640" s="22" t="s">
        <v>1038</v>
      </c>
      <c r="L1640" s="2" t="s">
        <v>3489</v>
      </c>
      <c r="M1640" s="2" t="s">
        <v>3489</v>
      </c>
      <c r="N1640" s="2" t="s">
        <v>3489</v>
      </c>
      <c r="O1640" s="2" t="s">
        <v>1098</v>
      </c>
      <c r="P1640" s="2" t="str">
        <f t="shared" si="51"/>
        <v>A-Onsite</v>
      </c>
      <c r="Q1640" s="2" t="str">
        <f t="shared" si="52"/>
        <v>A-S2_Onsite</v>
      </c>
      <c r="R1640" s="2" t="s">
        <v>3476</v>
      </c>
      <c r="S1640" s="2" t="s">
        <v>1041</v>
      </c>
      <c r="T1640" s="21" t="s">
        <v>3693</v>
      </c>
    </row>
    <row r="1641" spans="1:20" x14ac:dyDescent="0.3">
      <c r="A1641" s="21" t="s">
        <v>4067</v>
      </c>
      <c r="B1641" s="21" t="s">
        <v>1054</v>
      </c>
      <c r="C1641" s="21" t="s">
        <v>4068</v>
      </c>
      <c r="D1641" s="21" t="s">
        <v>4069</v>
      </c>
      <c r="E1641" s="2" t="s">
        <v>4070</v>
      </c>
      <c r="F1641" s="21" t="s">
        <v>3700</v>
      </c>
      <c r="G1641" s="21" t="s">
        <v>1631</v>
      </c>
      <c r="H1641" s="21" t="s">
        <v>3701</v>
      </c>
      <c r="I1641" s="21" t="s">
        <v>6217</v>
      </c>
      <c r="J1641" s="2" t="s">
        <v>3475</v>
      </c>
      <c r="K1641" s="22" t="s">
        <v>1048</v>
      </c>
      <c r="L1641" s="2" t="s">
        <v>3489</v>
      </c>
      <c r="M1641" s="2" t="s">
        <v>3489</v>
      </c>
      <c r="N1641" s="2" t="s">
        <v>3489</v>
      </c>
      <c r="O1641" s="2" t="s">
        <v>1098</v>
      </c>
      <c r="P1641" s="2" t="str">
        <f t="shared" si="51"/>
        <v>A-Onsite</v>
      </c>
      <c r="Q1641" s="2" t="str">
        <f t="shared" si="52"/>
        <v>A-S2_Onsite</v>
      </c>
      <c r="R1641" s="2" t="s">
        <v>3476</v>
      </c>
      <c r="S1641" s="2" t="s">
        <v>1041</v>
      </c>
      <c r="T1641" s="21" t="s">
        <v>3693</v>
      </c>
    </row>
    <row r="1642" spans="1:20" x14ac:dyDescent="0.3">
      <c r="A1642" s="21" t="s">
        <v>4071</v>
      </c>
      <c r="B1642" s="21" t="s">
        <v>1054</v>
      </c>
      <c r="C1642" s="21" t="s">
        <v>4072</v>
      </c>
      <c r="D1642" s="21" t="s">
        <v>4073</v>
      </c>
      <c r="E1642" s="2" t="s">
        <v>4074</v>
      </c>
      <c r="F1642" s="21" t="s">
        <v>3690</v>
      </c>
      <c r="G1642" s="21" t="s">
        <v>1593</v>
      </c>
      <c r="H1642" s="21" t="s">
        <v>3691</v>
      </c>
      <c r="I1642" s="21" t="s">
        <v>6218</v>
      </c>
      <c r="J1642" s="2" t="s">
        <v>3692</v>
      </c>
      <c r="K1642" s="22" t="s">
        <v>1610</v>
      </c>
      <c r="L1642" s="2" t="s">
        <v>1164</v>
      </c>
      <c r="M1642" s="2" t="s">
        <v>1059</v>
      </c>
      <c r="N1642" s="2" t="s">
        <v>1209</v>
      </c>
      <c r="O1642" s="2" t="s">
        <v>1098</v>
      </c>
      <c r="P1642" s="2" t="str">
        <f t="shared" si="51"/>
        <v>A-Onsite</v>
      </c>
      <c r="Q1642" s="2" t="str">
        <f t="shared" si="52"/>
        <v>A-S2_Onsite</v>
      </c>
      <c r="R1642" s="2" t="s">
        <v>3476</v>
      </c>
      <c r="S1642" s="2" t="s">
        <v>1041</v>
      </c>
      <c r="T1642" s="21" t="s">
        <v>3693</v>
      </c>
    </row>
    <row r="1643" spans="1:20" x14ac:dyDescent="0.3">
      <c r="A1643" s="21" t="s">
        <v>4071</v>
      </c>
      <c r="B1643" s="21" t="s">
        <v>1054</v>
      </c>
      <c r="C1643" s="21" t="s">
        <v>4072</v>
      </c>
      <c r="D1643" s="21" t="s">
        <v>4073</v>
      </c>
      <c r="E1643" s="2" t="s">
        <v>4074</v>
      </c>
      <c r="F1643" s="21" t="s">
        <v>3694</v>
      </c>
      <c r="G1643" s="21" t="s">
        <v>1598</v>
      </c>
      <c r="H1643" s="21" t="s">
        <v>3695</v>
      </c>
      <c r="I1643" s="21" t="s">
        <v>6219</v>
      </c>
      <c r="J1643" s="2" t="s">
        <v>3481</v>
      </c>
      <c r="K1643" s="22" t="s">
        <v>1048</v>
      </c>
      <c r="L1643" s="2" t="s">
        <v>1164</v>
      </c>
      <c r="M1643" s="2" t="s">
        <v>1059</v>
      </c>
      <c r="N1643" s="2" t="s">
        <v>1209</v>
      </c>
      <c r="O1643" s="2" t="s">
        <v>1098</v>
      </c>
      <c r="P1643" s="2" t="str">
        <f t="shared" si="51"/>
        <v>A-Onsite</v>
      </c>
      <c r="Q1643" s="2" t="str">
        <f t="shared" si="52"/>
        <v>A-S2_Onsite</v>
      </c>
      <c r="R1643" s="2" t="s">
        <v>3476</v>
      </c>
      <c r="S1643" s="2" t="s">
        <v>1041</v>
      </c>
      <c r="T1643" s="21" t="s">
        <v>3693</v>
      </c>
    </row>
    <row r="1644" spans="1:20" x14ac:dyDescent="0.3">
      <c r="A1644" s="21" t="s">
        <v>4071</v>
      </c>
      <c r="B1644" s="21" t="s">
        <v>1054</v>
      </c>
      <c r="C1644" s="21" t="s">
        <v>4072</v>
      </c>
      <c r="D1644" s="21" t="s">
        <v>4073</v>
      </c>
      <c r="E1644" s="2" t="s">
        <v>4074</v>
      </c>
      <c r="F1644" s="21" t="s">
        <v>3696</v>
      </c>
      <c r="G1644" s="21" t="s">
        <v>1606</v>
      </c>
      <c r="H1644" s="21" t="s">
        <v>3697</v>
      </c>
      <c r="I1644" s="21" t="s">
        <v>6220</v>
      </c>
      <c r="J1644" s="2" t="s">
        <v>3484</v>
      </c>
      <c r="K1644" s="22" t="s">
        <v>1038</v>
      </c>
      <c r="L1644" s="2" t="s">
        <v>1164</v>
      </c>
      <c r="M1644" s="2" t="s">
        <v>1059</v>
      </c>
      <c r="N1644" s="2" t="s">
        <v>1209</v>
      </c>
      <c r="O1644" s="2" t="s">
        <v>1098</v>
      </c>
      <c r="P1644" s="2" t="str">
        <f t="shared" si="51"/>
        <v>A-Onsite</v>
      </c>
      <c r="Q1644" s="2" t="str">
        <f t="shared" si="52"/>
        <v>A-S2_Onsite</v>
      </c>
      <c r="R1644" s="2" t="s">
        <v>3476</v>
      </c>
      <c r="S1644" s="2" t="s">
        <v>1041</v>
      </c>
      <c r="T1644" s="21" t="s">
        <v>3693</v>
      </c>
    </row>
    <row r="1645" spans="1:20" x14ac:dyDescent="0.3">
      <c r="A1645" s="21" t="s">
        <v>4071</v>
      </c>
      <c r="B1645" s="21" t="s">
        <v>1054</v>
      </c>
      <c r="C1645" s="21" t="s">
        <v>4072</v>
      </c>
      <c r="D1645" s="21" t="s">
        <v>4073</v>
      </c>
      <c r="E1645" s="2" t="s">
        <v>4074</v>
      </c>
      <c r="F1645" s="21" t="s">
        <v>3698</v>
      </c>
      <c r="G1645" s="21" t="s">
        <v>1613</v>
      </c>
      <c r="H1645" s="21" t="s">
        <v>3699</v>
      </c>
      <c r="I1645" s="21" t="s">
        <v>6221</v>
      </c>
      <c r="J1645" s="2" t="s">
        <v>3479</v>
      </c>
      <c r="K1645" s="22" t="s">
        <v>1038</v>
      </c>
      <c r="L1645" s="2" t="s">
        <v>1164</v>
      </c>
      <c r="M1645" s="2" t="s">
        <v>1059</v>
      </c>
      <c r="N1645" s="2" t="s">
        <v>1209</v>
      </c>
      <c r="O1645" s="2" t="s">
        <v>1098</v>
      </c>
      <c r="P1645" s="2" t="str">
        <f t="shared" si="51"/>
        <v>A-Onsite</v>
      </c>
      <c r="Q1645" s="2" t="str">
        <f t="shared" si="52"/>
        <v>A-S2_Onsite</v>
      </c>
      <c r="R1645" s="2" t="s">
        <v>3476</v>
      </c>
      <c r="S1645" s="2" t="s">
        <v>1041</v>
      </c>
      <c r="T1645" s="21" t="s">
        <v>3693</v>
      </c>
    </row>
    <row r="1646" spans="1:20" x14ac:dyDescent="0.3">
      <c r="A1646" s="21" t="s">
        <v>4071</v>
      </c>
      <c r="B1646" s="21" t="s">
        <v>1054</v>
      </c>
      <c r="C1646" s="21" t="s">
        <v>4072</v>
      </c>
      <c r="D1646" s="21" t="s">
        <v>4073</v>
      </c>
      <c r="E1646" s="2" t="s">
        <v>4074</v>
      </c>
      <c r="F1646" s="21" t="s">
        <v>3700</v>
      </c>
      <c r="G1646" s="21" t="s">
        <v>1631</v>
      </c>
      <c r="H1646" s="21" t="s">
        <v>3701</v>
      </c>
      <c r="I1646" s="21" t="s">
        <v>6222</v>
      </c>
      <c r="J1646" s="2" t="s">
        <v>3475</v>
      </c>
      <c r="K1646" s="22" t="s">
        <v>1048</v>
      </c>
      <c r="L1646" s="2" t="s">
        <v>1164</v>
      </c>
      <c r="M1646" s="2" t="s">
        <v>1059</v>
      </c>
      <c r="N1646" s="2" t="s">
        <v>1209</v>
      </c>
      <c r="O1646" s="2" t="s">
        <v>1098</v>
      </c>
      <c r="P1646" s="2" t="str">
        <f t="shared" si="51"/>
        <v>A-Onsite</v>
      </c>
      <c r="Q1646" s="2" t="str">
        <f t="shared" si="52"/>
        <v>A-S2_Onsite</v>
      </c>
      <c r="R1646" s="2" t="s">
        <v>3476</v>
      </c>
      <c r="S1646" s="2" t="s">
        <v>1041</v>
      </c>
      <c r="T1646" s="21" t="s">
        <v>3693</v>
      </c>
    </row>
    <row r="1647" spans="1:20" x14ac:dyDescent="0.3">
      <c r="A1647" s="21" t="s">
        <v>2416</v>
      </c>
      <c r="B1647" s="21" t="s">
        <v>1054</v>
      </c>
      <c r="C1647" s="21" t="s">
        <v>2417</v>
      </c>
      <c r="D1647" s="21" t="s">
        <v>2418</v>
      </c>
      <c r="E1647" s="2" t="s">
        <v>2419</v>
      </c>
      <c r="F1647" s="21" t="s">
        <v>3690</v>
      </c>
      <c r="G1647" s="21" t="s">
        <v>1593</v>
      </c>
      <c r="H1647" s="21" t="s">
        <v>3691</v>
      </c>
      <c r="I1647" s="21" t="s">
        <v>6223</v>
      </c>
      <c r="J1647" s="2" t="s">
        <v>3692</v>
      </c>
      <c r="K1647" s="22" t="s">
        <v>1610</v>
      </c>
      <c r="L1647" s="2" t="s">
        <v>1150</v>
      </c>
      <c r="M1647" s="2" t="s">
        <v>1059</v>
      </c>
      <c r="N1647" s="2" t="s">
        <v>1151</v>
      </c>
      <c r="O1647" s="2" t="s">
        <v>1040</v>
      </c>
      <c r="P1647" s="2" t="str">
        <f t="shared" si="51"/>
        <v>P-Onsite</v>
      </c>
      <c r="Q1647" s="2" t="str">
        <f t="shared" si="52"/>
        <v>P-S2_Onsite</v>
      </c>
      <c r="R1647" s="2" t="s">
        <v>3476</v>
      </c>
      <c r="S1647" s="2" t="s">
        <v>1041</v>
      </c>
      <c r="T1647" s="21" t="s">
        <v>3693</v>
      </c>
    </row>
    <row r="1648" spans="1:20" x14ac:dyDescent="0.3">
      <c r="A1648" s="21" t="s">
        <v>2416</v>
      </c>
      <c r="B1648" s="21" t="s">
        <v>1054</v>
      </c>
      <c r="C1648" s="21" t="s">
        <v>2417</v>
      </c>
      <c r="D1648" s="21" t="s">
        <v>2418</v>
      </c>
      <c r="E1648" s="2" t="s">
        <v>2419</v>
      </c>
      <c r="F1648" s="21" t="s">
        <v>3696</v>
      </c>
      <c r="G1648" s="21" t="s">
        <v>1606</v>
      </c>
      <c r="H1648" s="21" t="s">
        <v>3697</v>
      </c>
      <c r="I1648" s="21" t="s">
        <v>6224</v>
      </c>
      <c r="J1648" s="2" t="s">
        <v>3484</v>
      </c>
      <c r="K1648" s="22" t="s">
        <v>1038</v>
      </c>
      <c r="L1648" s="2" t="s">
        <v>1150</v>
      </c>
      <c r="M1648" s="2" t="s">
        <v>1059</v>
      </c>
      <c r="N1648" s="2" t="s">
        <v>1151</v>
      </c>
      <c r="O1648" s="2" t="s">
        <v>1040</v>
      </c>
      <c r="P1648" s="2" t="str">
        <f t="shared" si="51"/>
        <v>P-Onsite</v>
      </c>
      <c r="Q1648" s="2" t="str">
        <f t="shared" si="52"/>
        <v>P-S2_Onsite</v>
      </c>
      <c r="R1648" s="2" t="s">
        <v>3476</v>
      </c>
      <c r="S1648" s="2" t="s">
        <v>1041</v>
      </c>
      <c r="T1648" s="21" t="s">
        <v>3693</v>
      </c>
    </row>
    <row r="1649" spans="1:20" x14ac:dyDescent="0.3">
      <c r="A1649" s="21" t="s">
        <v>2416</v>
      </c>
      <c r="B1649" s="21" t="s">
        <v>1054</v>
      </c>
      <c r="C1649" s="21" t="s">
        <v>2417</v>
      </c>
      <c r="D1649" s="21" t="s">
        <v>2418</v>
      </c>
      <c r="E1649" s="2" t="s">
        <v>2419</v>
      </c>
      <c r="F1649" s="21" t="s">
        <v>3700</v>
      </c>
      <c r="G1649" s="21" t="s">
        <v>1631</v>
      </c>
      <c r="H1649" s="21" t="s">
        <v>3701</v>
      </c>
      <c r="I1649" s="21" t="s">
        <v>6225</v>
      </c>
      <c r="J1649" s="2" t="s">
        <v>3475</v>
      </c>
      <c r="K1649" s="22" t="s">
        <v>1048</v>
      </c>
      <c r="L1649" s="2" t="s">
        <v>1150</v>
      </c>
      <c r="M1649" s="2" t="s">
        <v>1059</v>
      </c>
      <c r="N1649" s="2" t="s">
        <v>1151</v>
      </c>
      <c r="O1649" s="2" t="s">
        <v>1040</v>
      </c>
      <c r="P1649" s="2" t="str">
        <f t="shared" si="51"/>
        <v>P-Onsite</v>
      </c>
      <c r="Q1649" s="2" t="str">
        <f t="shared" si="52"/>
        <v>P-S2_Onsite</v>
      </c>
      <c r="R1649" s="2" t="s">
        <v>3476</v>
      </c>
      <c r="S1649" s="2" t="s">
        <v>1041</v>
      </c>
      <c r="T1649" s="21" t="s">
        <v>3693</v>
      </c>
    </row>
    <row r="1650" spans="1:20" x14ac:dyDescent="0.3">
      <c r="A1650" s="21" t="s">
        <v>4075</v>
      </c>
      <c r="B1650" s="21" t="s">
        <v>1054</v>
      </c>
      <c r="C1650" s="21" t="s">
        <v>4076</v>
      </c>
      <c r="D1650" s="21" t="s">
        <v>4077</v>
      </c>
      <c r="E1650" s="2" t="s">
        <v>4078</v>
      </c>
      <c r="F1650" s="21" t="s">
        <v>3690</v>
      </c>
      <c r="G1650" s="21" t="s">
        <v>1593</v>
      </c>
      <c r="H1650" s="21" t="s">
        <v>3691</v>
      </c>
      <c r="I1650" s="21" t="s">
        <v>6226</v>
      </c>
      <c r="J1650" s="2" t="s">
        <v>3692</v>
      </c>
      <c r="K1650" s="22" t="s">
        <v>1610</v>
      </c>
      <c r="L1650" s="2" t="s">
        <v>1205</v>
      </c>
      <c r="M1650" s="2" t="s">
        <v>1059</v>
      </c>
      <c r="N1650" s="2" t="s">
        <v>1206</v>
      </c>
      <c r="O1650" s="2" t="s">
        <v>1040</v>
      </c>
      <c r="P1650" s="2" t="str">
        <f t="shared" si="51"/>
        <v>P-Onsite</v>
      </c>
      <c r="Q1650" s="2" t="str">
        <f t="shared" si="52"/>
        <v>P-S2_Onsite</v>
      </c>
      <c r="R1650" s="2" t="s">
        <v>3476</v>
      </c>
      <c r="S1650" s="2" t="s">
        <v>1041</v>
      </c>
      <c r="T1650" s="21" t="s">
        <v>3693</v>
      </c>
    </row>
    <row r="1651" spans="1:20" x14ac:dyDescent="0.3">
      <c r="A1651" s="21" t="s">
        <v>4075</v>
      </c>
      <c r="B1651" s="21" t="s">
        <v>1054</v>
      </c>
      <c r="C1651" s="21" t="s">
        <v>4076</v>
      </c>
      <c r="D1651" s="21" t="s">
        <v>4077</v>
      </c>
      <c r="E1651" s="2" t="s">
        <v>4078</v>
      </c>
      <c r="F1651" s="21" t="s">
        <v>3694</v>
      </c>
      <c r="G1651" s="21" t="s">
        <v>1598</v>
      </c>
      <c r="H1651" s="21" t="s">
        <v>3695</v>
      </c>
      <c r="I1651" s="21" t="s">
        <v>6227</v>
      </c>
      <c r="J1651" s="2" t="s">
        <v>3481</v>
      </c>
      <c r="K1651" s="22" t="s">
        <v>1048</v>
      </c>
      <c r="L1651" s="2" t="s">
        <v>1205</v>
      </c>
      <c r="M1651" s="2" t="s">
        <v>1059</v>
      </c>
      <c r="N1651" s="2" t="s">
        <v>1206</v>
      </c>
      <c r="O1651" s="2" t="s">
        <v>1040</v>
      </c>
      <c r="P1651" s="2" t="str">
        <f t="shared" si="51"/>
        <v>P-Onsite</v>
      </c>
      <c r="Q1651" s="2" t="str">
        <f t="shared" si="52"/>
        <v>P-S2_Onsite</v>
      </c>
      <c r="R1651" s="2" t="s">
        <v>3476</v>
      </c>
      <c r="S1651" s="2" t="s">
        <v>1041</v>
      </c>
      <c r="T1651" s="21" t="s">
        <v>3693</v>
      </c>
    </row>
    <row r="1652" spans="1:20" x14ac:dyDescent="0.3">
      <c r="A1652" s="21" t="s">
        <v>4075</v>
      </c>
      <c r="B1652" s="21" t="s">
        <v>1054</v>
      </c>
      <c r="C1652" s="21" t="s">
        <v>4076</v>
      </c>
      <c r="D1652" s="21" t="s">
        <v>4077</v>
      </c>
      <c r="E1652" s="2" t="s">
        <v>4078</v>
      </c>
      <c r="F1652" s="21" t="s">
        <v>3696</v>
      </c>
      <c r="G1652" s="21" t="s">
        <v>1606</v>
      </c>
      <c r="H1652" s="21" t="s">
        <v>3697</v>
      </c>
      <c r="I1652" s="21" t="s">
        <v>6228</v>
      </c>
      <c r="J1652" s="2" t="s">
        <v>3484</v>
      </c>
      <c r="K1652" s="22" t="s">
        <v>1038</v>
      </c>
      <c r="L1652" s="2" t="s">
        <v>1205</v>
      </c>
      <c r="M1652" s="2" t="s">
        <v>1059</v>
      </c>
      <c r="N1652" s="2" t="s">
        <v>1206</v>
      </c>
      <c r="O1652" s="2" t="s">
        <v>1040</v>
      </c>
      <c r="P1652" s="2" t="str">
        <f t="shared" si="51"/>
        <v>P-Onsite</v>
      </c>
      <c r="Q1652" s="2" t="str">
        <f t="shared" si="52"/>
        <v>P-S2_Onsite</v>
      </c>
      <c r="R1652" s="2" t="s">
        <v>3476</v>
      </c>
      <c r="S1652" s="2" t="s">
        <v>1041</v>
      </c>
      <c r="T1652" s="21" t="s">
        <v>3693</v>
      </c>
    </row>
    <row r="1653" spans="1:20" x14ac:dyDescent="0.3">
      <c r="A1653" s="21" t="s">
        <v>4075</v>
      </c>
      <c r="B1653" s="21" t="s">
        <v>1054</v>
      </c>
      <c r="C1653" s="21" t="s">
        <v>4076</v>
      </c>
      <c r="D1653" s="21" t="s">
        <v>4077</v>
      </c>
      <c r="E1653" s="2" t="s">
        <v>4078</v>
      </c>
      <c r="F1653" s="21" t="s">
        <v>3698</v>
      </c>
      <c r="G1653" s="21" t="s">
        <v>1613</v>
      </c>
      <c r="H1653" s="21" t="s">
        <v>3699</v>
      </c>
      <c r="I1653" s="21" t="s">
        <v>6229</v>
      </c>
      <c r="J1653" s="2" t="s">
        <v>3479</v>
      </c>
      <c r="K1653" s="22" t="s">
        <v>1038</v>
      </c>
      <c r="L1653" s="2" t="s">
        <v>1205</v>
      </c>
      <c r="M1653" s="2" t="s">
        <v>1059</v>
      </c>
      <c r="N1653" s="2" t="s">
        <v>1206</v>
      </c>
      <c r="O1653" s="2" t="s">
        <v>1040</v>
      </c>
      <c r="P1653" s="2" t="str">
        <f t="shared" si="51"/>
        <v>P-Onsite</v>
      </c>
      <c r="Q1653" s="2" t="str">
        <f t="shared" si="52"/>
        <v>P-S2_Onsite</v>
      </c>
      <c r="R1653" s="2" t="s">
        <v>3476</v>
      </c>
      <c r="S1653" s="2" t="s">
        <v>1041</v>
      </c>
      <c r="T1653" s="21" t="s">
        <v>3693</v>
      </c>
    </row>
    <row r="1654" spans="1:20" x14ac:dyDescent="0.3">
      <c r="A1654" s="21" t="s">
        <v>4075</v>
      </c>
      <c r="B1654" s="21" t="s">
        <v>1054</v>
      </c>
      <c r="C1654" s="21" t="s">
        <v>4076</v>
      </c>
      <c r="D1654" s="21" t="s">
        <v>4077</v>
      </c>
      <c r="E1654" s="2" t="s">
        <v>4078</v>
      </c>
      <c r="F1654" s="21" t="s">
        <v>3700</v>
      </c>
      <c r="G1654" s="21" t="s">
        <v>1631</v>
      </c>
      <c r="H1654" s="21" t="s">
        <v>3701</v>
      </c>
      <c r="I1654" s="21" t="s">
        <v>6230</v>
      </c>
      <c r="J1654" s="2" t="s">
        <v>3475</v>
      </c>
      <c r="K1654" s="22" t="s">
        <v>1048</v>
      </c>
      <c r="L1654" s="2" t="s">
        <v>1205</v>
      </c>
      <c r="M1654" s="2" t="s">
        <v>1059</v>
      </c>
      <c r="N1654" s="2" t="s">
        <v>1206</v>
      </c>
      <c r="O1654" s="2" t="s">
        <v>1040</v>
      </c>
      <c r="P1654" s="2" t="str">
        <f t="shared" si="51"/>
        <v>P-Onsite</v>
      </c>
      <c r="Q1654" s="2" t="str">
        <f t="shared" si="52"/>
        <v>P-S2_Onsite</v>
      </c>
      <c r="R1654" s="2" t="s">
        <v>3476</v>
      </c>
      <c r="S1654" s="2" t="s">
        <v>1041</v>
      </c>
      <c r="T1654" s="21" t="s">
        <v>3693</v>
      </c>
    </row>
    <row r="1655" spans="1:20" x14ac:dyDescent="0.3">
      <c r="A1655" s="21" t="s">
        <v>2422</v>
      </c>
      <c r="B1655" s="21" t="s">
        <v>1054</v>
      </c>
      <c r="C1655" s="21" t="s">
        <v>2423</v>
      </c>
      <c r="D1655" s="21" t="s">
        <v>2424</v>
      </c>
      <c r="E1655" s="2" t="s">
        <v>2425</v>
      </c>
      <c r="F1655" s="21" t="s">
        <v>3694</v>
      </c>
      <c r="G1655" s="21" t="s">
        <v>1598</v>
      </c>
      <c r="H1655" s="21" t="s">
        <v>3695</v>
      </c>
      <c r="I1655" s="21" t="s">
        <v>6231</v>
      </c>
      <c r="J1655" s="2" t="s">
        <v>3481</v>
      </c>
      <c r="K1655" s="22" t="s">
        <v>1048</v>
      </c>
      <c r="L1655" s="2" t="s">
        <v>1307</v>
      </c>
      <c r="M1655" s="2" t="s">
        <v>1059</v>
      </c>
      <c r="N1655" s="2" t="s">
        <v>1308</v>
      </c>
      <c r="O1655" s="2" t="s">
        <v>1040</v>
      </c>
      <c r="P1655" s="2" t="str">
        <f t="shared" si="51"/>
        <v>P-Onsite</v>
      </c>
      <c r="Q1655" s="2" t="str">
        <f t="shared" si="52"/>
        <v>P-S2_Onsite</v>
      </c>
      <c r="R1655" s="2" t="s">
        <v>3476</v>
      </c>
      <c r="S1655" s="2" t="s">
        <v>1041</v>
      </c>
      <c r="T1655" s="21" t="s">
        <v>3693</v>
      </c>
    </row>
    <row r="1656" spans="1:20" x14ac:dyDescent="0.3">
      <c r="A1656" s="21" t="s">
        <v>2422</v>
      </c>
      <c r="B1656" s="21" t="s">
        <v>1054</v>
      </c>
      <c r="C1656" s="21" t="s">
        <v>2423</v>
      </c>
      <c r="D1656" s="21" t="s">
        <v>2424</v>
      </c>
      <c r="E1656" s="2" t="s">
        <v>2425</v>
      </c>
      <c r="F1656" s="21" t="s">
        <v>3696</v>
      </c>
      <c r="G1656" s="21" t="s">
        <v>1606</v>
      </c>
      <c r="H1656" s="21" t="s">
        <v>3697</v>
      </c>
      <c r="I1656" s="21" t="s">
        <v>6232</v>
      </c>
      <c r="J1656" s="2" t="s">
        <v>3484</v>
      </c>
      <c r="K1656" s="22" t="s">
        <v>1038</v>
      </c>
      <c r="L1656" s="2" t="s">
        <v>1307</v>
      </c>
      <c r="M1656" s="2" t="s">
        <v>1059</v>
      </c>
      <c r="N1656" s="2" t="s">
        <v>1308</v>
      </c>
      <c r="O1656" s="2" t="s">
        <v>1040</v>
      </c>
      <c r="P1656" s="2" t="str">
        <f t="shared" si="51"/>
        <v>P-Onsite</v>
      </c>
      <c r="Q1656" s="2" t="str">
        <f t="shared" si="52"/>
        <v>P-S2_Onsite</v>
      </c>
      <c r="R1656" s="2" t="s">
        <v>3476</v>
      </c>
      <c r="S1656" s="2" t="s">
        <v>1041</v>
      </c>
      <c r="T1656" s="21" t="s">
        <v>3693</v>
      </c>
    </row>
    <row r="1657" spans="1:20" x14ac:dyDescent="0.3">
      <c r="A1657" s="21" t="s">
        <v>2422</v>
      </c>
      <c r="B1657" s="21" t="s">
        <v>1054</v>
      </c>
      <c r="C1657" s="21" t="s">
        <v>2423</v>
      </c>
      <c r="D1657" s="21" t="s">
        <v>2424</v>
      </c>
      <c r="E1657" s="2" t="s">
        <v>2425</v>
      </c>
      <c r="F1657" s="21" t="s">
        <v>3700</v>
      </c>
      <c r="G1657" s="21" t="s">
        <v>1631</v>
      </c>
      <c r="H1657" s="21" t="s">
        <v>3701</v>
      </c>
      <c r="I1657" s="21" t="s">
        <v>6233</v>
      </c>
      <c r="J1657" s="2" t="s">
        <v>3475</v>
      </c>
      <c r="K1657" s="22" t="s">
        <v>1048</v>
      </c>
      <c r="L1657" s="2" t="s">
        <v>1307</v>
      </c>
      <c r="M1657" s="2" t="s">
        <v>1059</v>
      </c>
      <c r="N1657" s="2" t="s">
        <v>1308</v>
      </c>
      <c r="O1657" s="2" t="s">
        <v>1040</v>
      </c>
      <c r="P1657" s="2" t="str">
        <f t="shared" si="51"/>
        <v>P-Onsite</v>
      </c>
      <c r="Q1657" s="2" t="str">
        <f t="shared" si="52"/>
        <v>P-S2_Onsite</v>
      </c>
      <c r="R1657" s="2" t="s">
        <v>3476</v>
      </c>
      <c r="S1657" s="2" t="s">
        <v>1041</v>
      </c>
      <c r="T1657" s="21" t="s">
        <v>3693</v>
      </c>
    </row>
    <row r="1658" spans="1:20" x14ac:dyDescent="0.3">
      <c r="A1658" s="21" t="s">
        <v>2428</v>
      </c>
      <c r="B1658" s="21" t="s">
        <v>1054</v>
      </c>
      <c r="C1658" s="21" t="s">
        <v>2429</v>
      </c>
      <c r="D1658" s="21" t="s">
        <v>2430</v>
      </c>
      <c r="E1658" s="2" t="s">
        <v>2431</v>
      </c>
      <c r="F1658" s="21" t="s">
        <v>3690</v>
      </c>
      <c r="G1658" s="21" t="s">
        <v>1593</v>
      </c>
      <c r="H1658" s="21" t="s">
        <v>3691</v>
      </c>
      <c r="I1658" s="21" t="s">
        <v>6234</v>
      </c>
      <c r="J1658" s="2" t="s">
        <v>3692</v>
      </c>
      <c r="K1658" s="22" t="s">
        <v>1610</v>
      </c>
      <c r="L1658" s="2" t="s">
        <v>1150</v>
      </c>
      <c r="M1658" s="2" t="s">
        <v>1059</v>
      </c>
      <c r="N1658" s="2" t="s">
        <v>1151</v>
      </c>
      <c r="O1658" s="2" t="s">
        <v>1040</v>
      </c>
      <c r="P1658" s="2" t="str">
        <f t="shared" si="51"/>
        <v>P-Onsite</v>
      </c>
      <c r="Q1658" s="2" t="str">
        <f t="shared" si="52"/>
        <v>P-S2_Onsite</v>
      </c>
      <c r="R1658" s="2" t="s">
        <v>3476</v>
      </c>
      <c r="S1658" s="2" t="s">
        <v>1041</v>
      </c>
      <c r="T1658" s="21" t="s">
        <v>3693</v>
      </c>
    </row>
    <row r="1659" spans="1:20" x14ac:dyDescent="0.3">
      <c r="A1659" s="21" t="s">
        <v>2428</v>
      </c>
      <c r="B1659" s="21" t="s">
        <v>1054</v>
      </c>
      <c r="C1659" s="21" t="s">
        <v>2429</v>
      </c>
      <c r="D1659" s="21" t="s">
        <v>2430</v>
      </c>
      <c r="E1659" s="2" t="s">
        <v>2431</v>
      </c>
      <c r="F1659" s="21" t="s">
        <v>3694</v>
      </c>
      <c r="G1659" s="21" t="s">
        <v>1598</v>
      </c>
      <c r="H1659" s="21" t="s">
        <v>3695</v>
      </c>
      <c r="I1659" s="21" t="s">
        <v>6235</v>
      </c>
      <c r="J1659" s="2" t="s">
        <v>3481</v>
      </c>
      <c r="K1659" s="22" t="s">
        <v>1048</v>
      </c>
      <c r="L1659" s="2" t="s">
        <v>1150</v>
      </c>
      <c r="M1659" s="2" t="s">
        <v>1059</v>
      </c>
      <c r="N1659" s="2" t="s">
        <v>1151</v>
      </c>
      <c r="O1659" s="2" t="s">
        <v>1040</v>
      </c>
      <c r="P1659" s="2" t="str">
        <f t="shared" si="51"/>
        <v>P-Onsite</v>
      </c>
      <c r="Q1659" s="2" t="str">
        <f t="shared" si="52"/>
        <v>P-S2_Onsite</v>
      </c>
      <c r="R1659" s="2" t="s">
        <v>3476</v>
      </c>
      <c r="S1659" s="2" t="s">
        <v>1041</v>
      </c>
      <c r="T1659" s="21" t="s">
        <v>3693</v>
      </c>
    </row>
    <row r="1660" spans="1:20" x14ac:dyDescent="0.3">
      <c r="A1660" s="21" t="s">
        <v>4079</v>
      </c>
      <c r="B1660" s="21" t="s">
        <v>1054</v>
      </c>
      <c r="C1660" s="21" t="s">
        <v>4080</v>
      </c>
      <c r="D1660" s="21" t="s">
        <v>4081</v>
      </c>
      <c r="E1660" s="2" t="s">
        <v>4082</v>
      </c>
      <c r="F1660" s="21" t="s">
        <v>3690</v>
      </c>
      <c r="G1660" s="21" t="s">
        <v>1593</v>
      </c>
      <c r="H1660" s="21" t="s">
        <v>3691</v>
      </c>
      <c r="I1660" s="21" t="s">
        <v>6236</v>
      </c>
      <c r="J1660" s="2" t="s">
        <v>3692</v>
      </c>
      <c r="K1660" s="22" t="s">
        <v>1610</v>
      </c>
      <c r="L1660" s="2" t="s">
        <v>1101</v>
      </c>
      <c r="M1660" s="2" t="s">
        <v>1059</v>
      </c>
      <c r="N1660" s="2" t="s">
        <v>1102</v>
      </c>
      <c r="O1660" s="2" t="s">
        <v>1040</v>
      </c>
      <c r="P1660" s="2" t="str">
        <f t="shared" si="51"/>
        <v>P-Onsite</v>
      </c>
      <c r="Q1660" s="2" t="str">
        <f t="shared" si="52"/>
        <v>P-S2_Onsite</v>
      </c>
      <c r="R1660" s="2" t="s">
        <v>3476</v>
      </c>
      <c r="S1660" s="2" t="s">
        <v>1041</v>
      </c>
      <c r="T1660" s="21" t="s">
        <v>3693</v>
      </c>
    </row>
    <row r="1661" spans="1:20" x14ac:dyDescent="0.3">
      <c r="A1661" s="21" t="s">
        <v>4079</v>
      </c>
      <c r="B1661" s="21" t="s">
        <v>1054</v>
      </c>
      <c r="C1661" s="21" t="s">
        <v>4080</v>
      </c>
      <c r="D1661" s="21" t="s">
        <v>4081</v>
      </c>
      <c r="E1661" s="2" t="s">
        <v>4082</v>
      </c>
      <c r="F1661" s="21" t="s">
        <v>3694</v>
      </c>
      <c r="G1661" s="21" t="s">
        <v>1598</v>
      </c>
      <c r="H1661" s="21" t="s">
        <v>3695</v>
      </c>
      <c r="I1661" s="21" t="s">
        <v>6237</v>
      </c>
      <c r="J1661" s="2" t="s">
        <v>3481</v>
      </c>
      <c r="K1661" s="22" t="s">
        <v>1048</v>
      </c>
      <c r="L1661" s="2" t="s">
        <v>1101</v>
      </c>
      <c r="M1661" s="2" t="s">
        <v>1059</v>
      </c>
      <c r="N1661" s="2" t="s">
        <v>1102</v>
      </c>
      <c r="O1661" s="2" t="s">
        <v>1040</v>
      </c>
      <c r="P1661" s="2" t="str">
        <f t="shared" si="51"/>
        <v>P-Onsite</v>
      </c>
      <c r="Q1661" s="2" t="str">
        <f t="shared" si="52"/>
        <v>P-S2_Onsite</v>
      </c>
      <c r="R1661" s="2" t="s">
        <v>3476</v>
      </c>
      <c r="S1661" s="2" t="s">
        <v>1041</v>
      </c>
      <c r="T1661" s="21" t="s">
        <v>3693</v>
      </c>
    </row>
    <row r="1662" spans="1:20" x14ac:dyDescent="0.3">
      <c r="A1662" s="21" t="s">
        <v>4079</v>
      </c>
      <c r="B1662" s="21" t="s">
        <v>1054</v>
      </c>
      <c r="C1662" s="21" t="s">
        <v>4080</v>
      </c>
      <c r="D1662" s="21" t="s">
        <v>4081</v>
      </c>
      <c r="E1662" s="2" t="s">
        <v>4082</v>
      </c>
      <c r="F1662" s="21" t="s">
        <v>3696</v>
      </c>
      <c r="G1662" s="21" t="s">
        <v>1606</v>
      </c>
      <c r="H1662" s="21" t="s">
        <v>3697</v>
      </c>
      <c r="I1662" s="21" t="s">
        <v>6238</v>
      </c>
      <c r="J1662" s="2" t="s">
        <v>3484</v>
      </c>
      <c r="K1662" s="22" t="s">
        <v>1038</v>
      </c>
      <c r="L1662" s="2" t="s">
        <v>1101</v>
      </c>
      <c r="M1662" s="2" t="s">
        <v>1059</v>
      </c>
      <c r="N1662" s="2" t="s">
        <v>1102</v>
      </c>
      <c r="O1662" s="2" t="s">
        <v>1040</v>
      </c>
      <c r="P1662" s="2" t="str">
        <f t="shared" si="51"/>
        <v>P-Onsite</v>
      </c>
      <c r="Q1662" s="2" t="str">
        <f t="shared" si="52"/>
        <v>P-S2_Onsite</v>
      </c>
      <c r="R1662" s="2" t="s">
        <v>3476</v>
      </c>
      <c r="S1662" s="2" t="s">
        <v>1041</v>
      </c>
      <c r="T1662" s="21" t="s">
        <v>3693</v>
      </c>
    </row>
    <row r="1663" spans="1:20" x14ac:dyDescent="0.3">
      <c r="A1663" s="21" t="s">
        <v>4079</v>
      </c>
      <c r="B1663" s="21" t="s">
        <v>1054</v>
      </c>
      <c r="C1663" s="21" t="s">
        <v>4080</v>
      </c>
      <c r="D1663" s="21" t="s">
        <v>4081</v>
      </c>
      <c r="E1663" s="2" t="s">
        <v>4082</v>
      </c>
      <c r="F1663" s="21" t="s">
        <v>3698</v>
      </c>
      <c r="G1663" s="21" t="s">
        <v>1613</v>
      </c>
      <c r="H1663" s="21" t="s">
        <v>3699</v>
      </c>
      <c r="I1663" s="21" t="s">
        <v>6239</v>
      </c>
      <c r="J1663" s="2" t="s">
        <v>3479</v>
      </c>
      <c r="K1663" s="22" t="s">
        <v>1038</v>
      </c>
      <c r="L1663" s="2" t="s">
        <v>1101</v>
      </c>
      <c r="M1663" s="2" t="s">
        <v>1059</v>
      </c>
      <c r="N1663" s="2" t="s">
        <v>1102</v>
      </c>
      <c r="O1663" s="2" t="s">
        <v>1040</v>
      </c>
      <c r="P1663" s="2" t="str">
        <f t="shared" si="51"/>
        <v>P-Onsite</v>
      </c>
      <c r="Q1663" s="2" t="str">
        <f t="shared" si="52"/>
        <v>P-S2_Onsite</v>
      </c>
      <c r="R1663" s="2" t="s">
        <v>3476</v>
      </c>
      <c r="S1663" s="2" t="s">
        <v>1041</v>
      </c>
      <c r="T1663" s="21" t="s">
        <v>3693</v>
      </c>
    </row>
    <row r="1664" spans="1:20" x14ac:dyDescent="0.3">
      <c r="A1664" s="21" t="s">
        <v>4079</v>
      </c>
      <c r="B1664" s="21" t="s">
        <v>1054</v>
      </c>
      <c r="C1664" s="21" t="s">
        <v>4080</v>
      </c>
      <c r="D1664" s="21" t="s">
        <v>4081</v>
      </c>
      <c r="E1664" s="2" t="s">
        <v>4082</v>
      </c>
      <c r="F1664" s="21" t="s">
        <v>3700</v>
      </c>
      <c r="G1664" s="21" t="s">
        <v>1631</v>
      </c>
      <c r="H1664" s="21" t="s">
        <v>3701</v>
      </c>
      <c r="I1664" s="21" t="s">
        <v>6240</v>
      </c>
      <c r="J1664" s="2" t="s">
        <v>3475</v>
      </c>
      <c r="K1664" s="22" t="s">
        <v>1048</v>
      </c>
      <c r="L1664" s="2" t="s">
        <v>1101</v>
      </c>
      <c r="M1664" s="2" t="s">
        <v>1059</v>
      </c>
      <c r="N1664" s="2" t="s">
        <v>1102</v>
      </c>
      <c r="O1664" s="2" t="s">
        <v>1040</v>
      </c>
      <c r="P1664" s="2" t="str">
        <f t="shared" si="51"/>
        <v>P-Onsite</v>
      </c>
      <c r="Q1664" s="2" t="str">
        <f t="shared" si="52"/>
        <v>P-S2_Onsite</v>
      </c>
      <c r="R1664" s="2" t="s">
        <v>3476</v>
      </c>
      <c r="S1664" s="2" t="s">
        <v>1041</v>
      </c>
      <c r="T1664" s="21" t="s">
        <v>3693</v>
      </c>
    </row>
    <row r="1665" spans="1:20" x14ac:dyDescent="0.3">
      <c r="A1665" s="21" t="s">
        <v>4083</v>
      </c>
      <c r="B1665" s="21" t="s">
        <v>1054</v>
      </c>
      <c r="C1665" s="21" t="s">
        <v>4084</v>
      </c>
      <c r="D1665" s="21" t="s">
        <v>4085</v>
      </c>
      <c r="E1665" s="2" t="s">
        <v>4086</v>
      </c>
      <c r="F1665" s="21" t="s">
        <v>3698</v>
      </c>
      <c r="G1665" s="21" t="s">
        <v>1613</v>
      </c>
      <c r="H1665" s="21" t="s">
        <v>3699</v>
      </c>
      <c r="I1665" s="21" t="s">
        <v>6241</v>
      </c>
      <c r="J1665" s="2" t="s">
        <v>3479</v>
      </c>
      <c r="K1665" s="22" t="s">
        <v>1038</v>
      </c>
      <c r="L1665" s="2" t="s">
        <v>1136</v>
      </c>
      <c r="M1665" s="2" t="s">
        <v>1059</v>
      </c>
      <c r="N1665" s="2" t="s">
        <v>1137</v>
      </c>
      <c r="O1665" s="2" t="s">
        <v>1040</v>
      </c>
      <c r="P1665" s="2" t="str">
        <f t="shared" si="51"/>
        <v>P-Onsite</v>
      </c>
      <c r="Q1665" s="2" t="str">
        <f t="shared" si="52"/>
        <v>P-S2_Onsite</v>
      </c>
      <c r="R1665" s="2" t="s">
        <v>3476</v>
      </c>
      <c r="S1665" s="2" t="s">
        <v>1041</v>
      </c>
      <c r="T1665" s="21" t="s">
        <v>3693</v>
      </c>
    </row>
    <row r="1666" spans="1:20" x14ac:dyDescent="0.3">
      <c r="A1666" s="21" t="s">
        <v>4083</v>
      </c>
      <c r="B1666" s="21" t="s">
        <v>1054</v>
      </c>
      <c r="C1666" s="21" t="s">
        <v>4084</v>
      </c>
      <c r="D1666" s="21" t="s">
        <v>4085</v>
      </c>
      <c r="E1666" s="2" t="s">
        <v>4086</v>
      </c>
      <c r="F1666" s="21" t="s">
        <v>3690</v>
      </c>
      <c r="G1666" s="21" t="s">
        <v>1593</v>
      </c>
      <c r="H1666" s="21" t="s">
        <v>3691</v>
      </c>
      <c r="I1666" s="21" t="s">
        <v>6242</v>
      </c>
      <c r="J1666" s="2" t="s">
        <v>3692</v>
      </c>
      <c r="K1666" s="22" t="s">
        <v>1610</v>
      </c>
      <c r="L1666" s="2" t="s">
        <v>1136</v>
      </c>
      <c r="M1666" s="2" t="s">
        <v>1059</v>
      </c>
      <c r="N1666" s="2" t="s">
        <v>1137</v>
      </c>
      <c r="O1666" s="2" t="s">
        <v>1040</v>
      </c>
      <c r="P1666" s="2" t="str">
        <f t="shared" si="51"/>
        <v>P-Onsite</v>
      </c>
      <c r="Q1666" s="2" t="str">
        <f t="shared" si="52"/>
        <v>P-S2_Onsite</v>
      </c>
      <c r="R1666" s="2" t="s">
        <v>3476</v>
      </c>
      <c r="S1666" s="2" t="s">
        <v>1041</v>
      </c>
      <c r="T1666" s="21" t="s">
        <v>3693</v>
      </c>
    </row>
    <row r="1667" spans="1:20" x14ac:dyDescent="0.3">
      <c r="A1667" s="21" t="s">
        <v>4087</v>
      </c>
      <c r="B1667" s="21" t="s">
        <v>1054</v>
      </c>
      <c r="C1667" s="21" t="s">
        <v>4088</v>
      </c>
      <c r="D1667" s="21" t="s">
        <v>4089</v>
      </c>
      <c r="E1667" s="2" t="s">
        <v>4090</v>
      </c>
      <c r="F1667" s="21" t="s">
        <v>3690</v>
      </c>
      <c r="G1667" s="21" t="s">
        <v>1593</v>
      </c>
      <c r="H1667" s="21" t="s">
        <v>3691</v>
      </c>
      <c r="I1667" s="21" t="s">
        <v>6243</v>
      </c>
      <c r="J1667" s="2" t="s">
        <v>3692</v>
      </c>
      <c r="K1667" s="22" t="s">
        <v>1610</v>
      </c>
      <c r="L1667" s="2" t="s">
        <v>3489</v>
      </c>
      <c r="M1667" s="2" t="s">
        <v>3489</v>
      </c>
      <c r="N1667" s="2" t="s">
        <v>3489</v>
      </c>
      <c r="O1667" s="2" t="s">
        <v>1098</v>
      </c>
      <c r="P1667" s="2" t="str">
        <f t="shared" ref="P1667:P1730" si="53">CONCATENATE(LEFT(O1667,1),"-",B1667)</f>
        <v>A-Onsite</v>
      </c>
      <c r="Q1667" s="2" t="str">
        <f t="shared" ref="Q1667:Q1730" si="54">CONCATENATE(LEFT($O1667,1),"-",RIGHT($F1667,9))</f>
        <v>A-S2_Onsite</v>
      </c>
      <c r="R1667" s="2" t="s">
        <v>3476</v>
      </c>
      <c r="S1667" s="2" t="s">
        <v>1041</v>
      </c>
      <c r="T1667" s="21" t="s">
        <v>3693</v>
      </c>
    </row>
    <row r="1668" spans="1:20" x14ac:dyDescent="0.3">
      <c r="A1668" s="21" t="s">
        <v>4087</v>
      </c>
      <c r="B1668" s="21" t="s">
        <v>1054</v>
      </c>
      <c r="C1668" s="21" t="s">
        <v>4088</v>
      </c>
      <c r="D1668" s="21" t="s">
        <v>4089</v>
      </c>
      <c r="E1668" s="2" t="s">
        <v>4090</v>
      </c>
      <c r="F1668" s="21" t="s">
        <v>3694</v>
      </c>
      <c r="G1668" s="21" t="s">
        <v>1598</v>
      </c>
      <c r="H1668" s="21" t="s">
        <v>3695</v>
      </c>
      <c r="I1668" s="21" t="s">
        <v>6244</v>
      </c>
      <c r="J1668" s="2" t="s">
        <v>3481</v>
      </c>
      <c r="K1668" s="22" t="s">
        <v>1048</v>
      </c>
      <c r="L1668" s="2" t="s">
        <v>3489</v>
      </c>
      <c r="M1668" s="2" t="s">
        <v>3489</v>
      </c>
      <c r="N1668" s="2" t="s">
        <v>3489</v>
      </c>
      <c r="O1668" s="2" t="s">
        <v>1098</v>
      </c>
      <c r="P1668" s="2" t="str">
        <f t="shared" si="53"/>
        <v>A-Onsite</v>
      </c>
      <c r="Q1668" s="2" t="str">
        <f t="shared" si="54"/>
        <v>A-S2_Onsite</v>
      </c>
      <c r="R1668" s="2" t="s">
        <v>3476</v>
      </c>
      <c r="S1668" s="2" t="s">
        <v>1041</v>
      </c>
      <c r="T1668" s="21" t="s">
        <v>3693</v>
      </c>
    </row>
    <row r="1669" spans="1:20" x14ac:dyDescent="0.3">
      <c r="A1669" s="21" t="s">
        <v>4087</v>
      </c>
      <c r="B1669" s="21" t="s">
        <v>1054</v>
      </c>
      <c r="C1669" s="21" t="s">
        <v>4088</v>
      </c>
      <c r="D1669" s="21" t="s">
        <v>4089</v>
      </c>
      <c r="E1669" s="2" t="s">
        <v>4090</v>
      </c>
      <c r="F1669" s="21" t="s">
        <v>3696</v>
      </c>
      <c r="G1669" s="21" t="s">
        <v>1606</v>
      </c>
      <c r="H1669" s="21" t="s">
        <v>3697</v>
      </c>
      <c r="I1669" s="21" t="s">
        <v>6245</v>
      </c>
      <c r="J1669" s="2" t="s">
        <v>3484</v>
      </c>
      <c r="K1669" s="22" t="s">
        <v>1038</v>
      </c>
      <c r="L1669" s="2" t="s">
        <v>3489</v>
      </c>
      <c r="M1669" s="2" t="s">
        <v>3489</v>
      </c>
      <c r="N1669" s="2" t="s">
        <v>3489</v>
      </c>
      <c r="O1669" s="2" t="s">
        <v>1098</v>
      </c>
      <c r="P1669" s="2" t="str">
        <f t="shared" si="53"/>
        <v>A-Onsite</v>
      </c>
      <c r="Q1669" s="2" t="str">
        <f t="shared" si="54"/>
        <v>A-S2_Onsite</v>
      </c>
      <c r="R1669" s="2" t="s">
        <v>3476</v>
      </c>
      <c r="S1669" s="2" t="s">
        <v>1041</v>
      </c>
      <c r="T1669" s="21" t="s">
        <v>3693</v>
      </c>
    </row>
    <row r="1670" spans="1:20" x14ac:dyDescent="0.3">
      <c r="A1670" s="21" t="s">
        <v>4087</v>
      </c>
      <c r="B1670" s="21" t="s">
        <v>1054</v>
      </c>
      <c r="C1670" s="21" t="s">
        <v>4088</v>
      </c>
      <c r="D1670" s="21" t="s">
        <v>4089</v>
      </c>
      <c r="E1670" s="2" t="s">
        <v>4090</v>
      </c>
      <c r="F1670" s="21" t="s">
        <v>3698</v>
      </c>
      <c r="G1670" s="21" t="s">
        <v>1613</v>
      </c>
      <c r="H1670" s="21" t="s">
        <v>3699</v>
      </c>
      <c r="I1670" s="21" t="s">
        <v>6246</v>
      </c>
      <c r="J1670" s="2" t="s">
        <v>3479</v>
      </c>
      <c r="K1670" s="22" t="s">
        <v>1038</v>
      </c>
      <c r="L1670" s="2" t="s">
        <v>3489</v>
      </c>
      <c r="M1670" s="2" t="s">
        <v>3489</v>
      </c>
      <c r="N1670" s="2" t="s">
        <v>3489</v>
      </c>
      <c r="O1670" s="2" t="s">
        <v>1098</v>
      </c>
      <c r="P1670" s="2" t="str">
        <f t="shared" si="53"/>
        <v>A-Onsite</v>
      </c>
      <c r="Q1670" s="2" t="str">
        <f t="shared" si="54"/>
        <v>A-S2_Onsite</v>
      </c>
      <c r="R1670" s="2" t="s">
        <v>3476</v>
      </c>
      <c r="S1670" s="2" t="s">
        <v>1041</v>
      </c>
      <c r="T1670" s="21" t="s">
        <v>3693</v>
      </c>
    </row>
    <row r="1671" spans="1:20" x14ac:dyDescent="0.3">
      <c r="A1671" s="21" t="s">
        <v>4087</v>
      </c>
      <c r="B1671" s="21" t="s">
        <v>1054</v>
      </c>
      <c r="C1671" s="21" t="s">
        <v>4088</v>
      </c>
      <c r="D1671" s="21" t="s">
        <v>4089</v>
      </c>
      <c r="E1671" s="2" t="s">
        <v>4090</v>
      </c>
      <c r="F1671" s="21" t="s">
        <v>3700</v>
      </c>
      <c r="G1671" s="21" t="s">
        <v>1631</v>
      </c>
      <c r="H1671" s="21" t="s">
        <v>3701</v>
      </c>
      <c r="I1671" s="21" t="s">
        <v>6247</v>
      </c>
      <c r="J1671" s="2" t="s">
        <v>3475</v>
      </c>
      <c r="K1671" s="22" t="s">
        <v>1048</v>
      </c>
      <c r="L1671" s="2" t="s">
        <v>3489</v>
      </c>
      <c r="M1671" s="2" t="s">
        <v>3489</v>
      </c>
      <c r="N1671" s="2" t="s">
        <v>3489</v>
      </c>
      <c r="O1671" s="2" t="s">
        <v>1098</v>
      </c>
      <c r="P1671" s="2" t="str">
        <f t="shared" si="53"/>
        <v>A-Onsite</v>
      </c>
      <c r="Q1671" s="2" t="str">
        <f t="shared" si="54"/>
        <v>A-S2_Onsite</v>
      </c>
      <c r="R1671" s="2" t="s">
        <v>3476</v>
      </c>
      <c r="S1671" s="2" t="s">
        <v>1041</v>
      </c>
      <c r="T1671" s="21" t="s">
        <v>3693</v>
      </c>
    </row>
    <row r="1672" spans="1:20" x14ac:dyDescent="0.3">
      <c r="A1672" s="21" t="s">
        <v>4091</v>
      </c>
      <c r="B1672" s="21" t="s">
        <v>1054</v>
      </c>
      <c r="C1672" s="21" t="s">
        <v>4092</v>
      </c>
      <c r="D1672" s="21" t="s">
        <v>4093</v>
      </c>
      <c r="E1672" s="2" t="s">
        <v>4094</v>
      </c>
      <c r="F1672" s="21" t="s">
        <v>3690</v>
      </c>
      <c r="G1672" s="21" t="s">
        <v>1593</v>
      </c>
      <c r="H1672" s="21" t="s">
        <v>3691</v>
      </c>
      <c r="I1672" s="21" t="s">
        <v>6248</v>
      </c>
      <c r="J1672" s="2" t="s">
        <v>3692</v>
      </c>
      <c r="K1672" s="22" t="s">
        <v>1610</v>
      </c>
      <c r="L1672" s="2" t="s">
        <v>1205</v>
      </c>
      <c r="M1672" s="2" t="s">
        <v>1059</v>
      </c>
      <c r="N1672" s="2" t="s">
        <v>1206</v>
      </c>
      <c r="O1672" s="2" t="s">
        <v>1040</v>
      </c>
      <c r="P1672" s="2" t="str">
        <f t="shared" si="53"/>
        <v>P-Onsite</v>
      </c>
      <c r="Q1672" s="2" t="str">
        <f t="shared" si="54"/>
        <v>P-S2_Onsite</v>
      </c>
      <c r="R1672" s="2" t="s">
        <v>3476</v>
      </c>
      <c r="S1672" s="2" t="s">
        <v>1041</v>
      </c>
      <c r="T1672" s="21" t="s">
        <v>3693</v>
      </c>
    </row>
    <row r="1673" spans="1:20" x14ac:dyDescent="0.3">
      <c r="A1673" s="21" t="s">
        <v>4091</v>
      </c>
      <c r="B1673" s="21" t="s">
        <v>1054</v>
      </c>
      <c r="C1673" s="21" t="s">
        <v>4092</v>
      </c>
      <c r="D1673" s="21" t="s">
        <v>4093</v>
      </c>
      <c r="E1673" s="2" t="s">
        <v>4094</v>
      </c>
      <c r="F1673" s="21" t="s">
        <v>3694</v>
      </c>
      <c r="G1673" s="21" t="s">
        <v>1598</v>
      </c>
      <c r="H1673" s="21" t="s">
        <v>3695</v>
      </c>
      <c r="I1673" s="21" t="s">
        <v>6249</v>
      </c>
      <c r="J1673" s="2" t="s">
        <v>3481</v>
      </c>
      <c r="K1673" s="22" t="s">
        <v>1048</v>
      </c>
      <c r="L1673" s="2" t="s">
        <v>1205</v>
      </c>
      <c r="M1673" s="2" t="s">
        <v>1059</v>
      </c>
      <c r="N1673" s="2" t="s">
        <v>1206</v>
      </c>
      <c r="O1673" s="2" t="s">
        <v>1040</v>
      </c>
      <c r="P1673" s="2" t="str">
        <f t="shared" si="53"/>
        <v>P-Onsite</v>
      </c>
      <c r="Q1673" s="2" t="str">
        <f t="shared" si="54"/>
        <v>P-S2_Onsite</v>
      </c>
      <c r="R1673" s="2" t="s">
        <v>3476</v>
      </c>
      <c r="S1673" s="2" t="s">
        <v>1041</v>
      </c>
      <c r="T1673" s="21" t="s">
        <v>3693</v>
      </c>
    </row>
    <row r="1674" spans="1:20" x14ac:dyDescent="0.3">
      <c r="A1674" s="21" t="s">
        <v>4091</v>
      </c>
      <c r="B1674" s="21" t="s">
        <v>1054</v>
      </c>
      <c r="C1674" s="21" t="s">
        <v>4092</v>
      </c>
      <c r="D1674" s="21" t="s">
        <v>4093</v>
      </c>
      <c r="E1674" s="2" t="s">
        <v>4094</v>
      </c>
      <c r="F1674" s="21" t="s">
        <v>3696</v>
      </c>
      <c r="G1674" s="21" t="s">
        <v>1606</v>
      </c>
      <c r="H1674" s="21" t="s">
        <v>3697</v>
      </c>
      <c r="I1674" s="21" t="s">
        <v>6250</v>
      </c>
      <c r="J1674" s="2" t="s">
        <v>3484</v>
      </c>
      <c r="K1674" s="22" t="s">
        <v>1038</v>
      </c>
      <c r="L1674" s="2" t="s">
        <v>1205</v>
      </c>
      <c r="M1674" s="2" t="s">
        <v>1059</v>
      </c>
      <c r="N1674" s="2" t="s">
        <v>1206</v>
      </c>
      <c r="O1674" s="2" t="s">
        <v>1040</v>
      </c>
      <c r="P1674" s="2" t="str">
        <f t="shared" si="53"/>
        <v>P-Onsite</v>
      </c>
      <c r="Q1674" s="2" t="str">
        <f t="shared" si="54"/>
        <v>P-S2_Onsite</v>
      </c>
      <c r="R1674" s="2" t="s">
        <v>3476</v>
      </c>
      <c r="S1674" s="2" t="s">
        <v>1041</v>
      </c>
      <c r="T1674" s="21" t="s">
        <v>3693</v>
      </c>
    </row>
    <row r="1675" spans="1:20" x14ac:dyDescent="0.3">
      <c r="A1675" s="21" t="s">
        <v>4091</v>
      </c>
      <c r="B1675" s="21" t="s">
        <v>1054</v>
      </c>
      <c r="C1675" s="21" t="s">
        <v>4092</v>
      </c>
      <c r="D1675" s="21" t="s">
        <v>4093</v>
      </c>
      <c r="E1675" s="2" t="s">
        <v>4094</v>
      </c>
      <c r="F1675" s="21" t="s">
        <v>3698</v>
      </c>
      <c r="G1675" s="21" t="s">
        <v>1613</v>
      </c>
      <c r="H1675" s="21" t="s">
        <v>3699</v>
      </c>
      <c r="I1675" s="21" t="s">
        <v>6251</v>
      </c>
      <c r="J1675" s="2" t="s">
        <v>3479</v>
      </c>
      <c r="K1675" s="22" t="s">
        <v>1038</v>
      </c>
      <c r="L1675" s="2" t="s">
        <v>1205</v>
      </c>
      <c r="M1675" s="2" t="s">
        <v>1059</v>
      </c>
      <c r="N1675" s="2" t="s">
        <v>1206</v>
      </c>
      <c r="O1675" s="2" t="s">
        <v>1040</v>
      </c>
      <c r="P1675" s="2" t="str">
        <f t="shared" si="53"/>
        <v>P-Onsite</v>
      </c>
      <c r="Q1675" s="2" t="str">
        <f t="shared" si="54"/>
        <v>P-S2_Onsite</v>
      </c>
      <c r="R1675" s="2" t="s">
        <v>3476</v>
      </c>
      <c r="S1675" s="2" t="s">
        <v>1041</v>
      </c>
      <c r="T1675" s="21" t="s">
        <v>3693</v>
      </c>
    </row>
    <row r="1676" spans="1:20" x14ac:dyDescent="0.3">
      <c r="A1676" s="21" t="s">
        <v>4091</v>
      </c>
      <c r="B1676" s="21" t="s">
        <v>1054</v>
      </c>
      <c r="C1676" s="21" t="s">
        <v>4092</v>
      </c>
      <c r="D1676" s="21" t="s">
        <v>4093</v>
      </c>
      <c r="E1676" s="2" t="s">
        <v>4094</v>
      </c>
      <c r="F1676" s="21" t="s">
        <v>3700</v>
      </c>
      <c r="G1676" s="21" t="s">
        <v>1631</v>
      </c>
      <c r="H1676" s="21" t="s">
        <v>3701</v>
      </c>
      <c r="I1676" s="21" t="s">
        <v>6252</v>
      </c>
      <c r="J1676" s="2" t="s">
        <v>3475</v>
      </c>
      <c r="K1676" s="22" t="s">
        <v>1048</v>
      </c>
      <c r="L1676" s="2" t="s">
        <v>1205</v>
      </c>
      <c r="M1676" s="2" t="s">
        <v>1059</v>
      </c>
      <c r="N1676" s="2" t="s">
        <v>1206</v>
      </c>
      <c r="O1676" s="2" t="s">
        <v>1040</v>
      </c>
      <c r="P1676" s="2" t="str">
        <f t="shared" si="53"/>
        <v>P-Onsite</v>
      </c>
      <c r="Q1676" s="2" t="str">
        <f t="shared" si="54"/>
        <v>P-S2_Onsite</v>
      </c>
      <c r="R1676" s="2" t="s">
        <v>3476</v>
      </c>
      <c r="S1676" s="2" t="s">
        <v>1041</v>
      </c>
      <c r="T1676" s="21" t="s">
        <v>3693</v>
      </c>
    </row>
    <row r="1677" spans="1:20" x14ac:dyDescent="0.3">
      <c r="A1677" s="21" t="s">
        <v>2453</v>
      </c>
      <c r="B1677" s="21" t="s">
        <v>1054</v>
      </c>
      <c r="C1677" s="21" t="s">
        <v>2454</v>
      </c>
      <c r="D1677" s="21" t="s">
        <v>2455</v>
      </c>
      <c r="E1677" s="2" t="s">
        <v>2456</v>
      </c>
      <c r="F1677" s="21" t="s">
        <v>3690</v>
      </c>
      <c r="G1677" s="21" t="s">
        <v>1593</v>
      </c>
      <c r="H1677" s="21" t="s">
        <v>3691</v>
      </c>
      <c r="I1677" s="21" t="s">
        <v>6253</v>
      </c>
      <c r="J1677" s="2" t="s">
        <v>3692</v>
      </c>
      <c r="K1677" s="22" t="s">
        <v>1610</v>
      </c>
      <c r="L1677" s="2" t="s">
        <v>1089</v>
      </c>
      <c r="M1677" s="2" t="s">
        <v>1059</v>
      </c>
      <c r="N1677" s="2" t="s">
        <v>1124</v>
      </c>
      <c r="O1677" s="2" t="s">
        <v>1040</v>
      </c>
      <c r="P1677" s="2" t="str">
        <f t="shared" si="53"/>
        <v>P-Onsite</v>
      </c>
      <c r="Q1677" s="2" t="str">
        <f t="shared" si="54"/>
        <v>P-S2_Onsite</v>
      </c>
      <c r="R1677" s="2" t="s">
        <v>3476</v>
      </c>
      <c r="S1677" s="2" t="s">
        <v>1041</v>
      </c>
      <c r="T1677" s="21" t="s">
        <v>3693</v>
      </c>
    </row>
    <row r="1678" spans="1:20" x14ac:dyDescent="0.3">
      <c r="A1678" s="21" t="s">
        <v>2453</v>
      </c>
      <c r="B1678" s="21" t="s">
        <v>1054</v>
      </c>
      <c r="C1678" s="21" t="s">
        <v>2454</v>
      </c>
      <c r="D1678" s="21" t="s">
        <v>2455</v>
      </c>
      <c r="E1678" s="2" t="s">
        <v>2456</v>
      </c>
      <c r="F1678" s="21" t="s">
        <v>3696</v>
      </c>
      <c r="G1678" s="21" t="s">
        <v>1606</v>
      </c>
      <c r="H1678" s="21" t="s">
        <v>3697</v>
      </c>
      <c r="I1678" s="21" t="s">
        <v>6254</v>
      </c>
      <c r="J1678" s="2" t="s">
        <v>3484</v>
      </c>
      <c r="K1678" s="22" t="s">
        <v>1038</v>
      </c>
      <c r="L1678" s="2" t="s">
        <v>1089</v>
      </c>
      <c r="M1678" s="2" t="s">
        <v>1059</v>
      </c>
      <c r="N1678" s="2" t="s">
        <v>1124</v>
      </c>
      <c r="O1678" s="2" t="s">
        <v>1040</v>
      </c>
      <c r="P1678" s="2" t="str">
        <f t="shared" si="53"/>
        <v>P-Onsite</v>
      </c>
      <c r="Q1678" s="2" t="str">
        <f t="shared" si="54"/>
        <v>P-S2_Onsite</v>
      </c>
      <c r="R1678" s="2" t="s">
        <v>3476</v>
      </c>
      <c r="S1678" s="2" t="s">
        <v>1041</v>
      </c>
      <c r="T1678" s="21" t="s">
        <v>3693</v>
      </c>
    </row>
    <row r="1679" spans="1:20" x14ac:dyDescent="0.3">
      <c r="A1679" s="21" t="s">
        <v>2453</v>
      </c>
      <c r="B1679" s="21" t="s">
        <v>1054</v>
      </c>
      <c r="C1679" s="21" t="s">
        <v>2454</v>
      </c>
      <c r="D1679" s="21" t="s">
        <v>2455</v>
      </c>
      <c r="E1679" s="2" t="s">
        <v>2456</v>
      </c>
      <c r="F1679" s="21" t="s">
        <v>3700</v>
      </c>
      <c r="G1679" s="21" t="s">
        <v>1631</v>
      </c>
      <c r="H1679" s="21" t="s">
        <v>3701</v>
      </c>
      <c r="I1679" s="21" t="s">
        <v>6255</v>
      </c>
      <c r="J1679" s="2" t="s">
        <v>3475</v>
      </c>
      <c r="K1679" s="22" t="s">
        <v>1048</v>
      </c>
      <c r="L1679" s="2" t="s">
        <v>1089</v>
      </c>
      <c r="M1679" s="2" t="s">
        <v>1059</v>
      </c>
      <c r="N1679" s="2" t="s">
        <v>1124</v>
      </c>
      <c r="O1679" s="2" t="s">
        <v>1040</v>
      </c>
      <c r="P1679" s="2" t="str">
        <f t="shared" si="53"/>
        <v>P-Onsite</v>
      </c>
      <c r="Q1679" s="2" t="str">
        <f t="shared" si="54"/>
        <v>P-S2_Onsite</v>
      </c>
      <c r="R1679" s="2" t="s">
        <v>3476</v>
      </c>
      <c r="S1679" s="2" t="s">
        <v>1041</v>
      </c>
      <c r="T1679" s="21" t="s">
        <v>3693</v>
      </c>
    </row>
    <row r="1680" spans="1:20" x14ac:dyDescent="0.3">
      <c r="A1680" s="21" t="s">
        <v>2459</v>
      </c>
      <c r="B1680" s="21" t="s">
        <v>1054</v>
      </c>
      <c r="C1680" s="21" t="s">
        <v>2460</v>
      </c>
      <c r="D1680" s="21" t="s">
        <v>2461</v>
      </c>
      <c r="E1680" s="2" t="s">
        <v>2462</v>
      </c>
      <c r="F1680" s="21" t="s">
        <v>3690</v>
      </c>
      <c r="G1680" s="21" t="s">
        <v>1593</v>
      </c>
      <c r="H1680" s="21" t="s">
        <v>3691</v>
      </c>
      <c r="I1680" s="21" t="s">
        <v>6256</v>
      </c>
      <c r="J1680" s="2" t="s">
        <v>3692</v>
      </c>
      <c r="K1680" s="22" t="s">
        <v>1610</v>
      </c>
      <c r="L1680" s="2" t="s">
        <v>1164</v>
      </c>
      <c r="M1680" s="2" t="s">
        <v>1059</v>
      </c>
      <c r="N1680" s="2" t="s">
        <v>1209</v>
      </c>
      <c r="O1680" s="2" t="s">
        <v>1040</v>
      </c>
      <c r="P1680" s="2" t="str">
        <f t="shared" si="53"/>
        <v>P-Onsite</v>
      </c>
      <c r="Q1680" s="2" t="str">
        <f t="shared" si="54"/>
        <v>P-S2_Onsite</v>
      </c>
      <c r="R1680" s="2" t="s">
        <v>3476</v>
      </c>
      <c r="S1680" s="2" t="s">
        <v>1041</v>
      </c>
      <c r="T1680" s="21" t="s">
        <v>3693</v>
      </c>
    </row>
    <row r="1681" spans="1:20" x14ac:dyDescent="0.3">
      <c r="A1681" s="21" t="s">
        <v>2459</v>
      </c>
      <c r="B1681" s="21" t="s">
        <v>1054</v>
      </c>
      <c r="C1681" s="21" t="s">
        <v>2460</v>
      </c>
      <c r="D1681" s="21" t="s">
        <v>2461</v>
      </c>
      <c r="E1681" s="2" t="s">
        <v>2462</v>
      </c>
      <c r="F1681" s="21" t="s">
        <v>3696</v>
      </c>
      <c r="G1681" s="21" t="s">
        <v>1606</v>
      </c>
      <c r="H1681" s="21" t="s">
        <v>3697</v>
      </c>
      <c r="I1681" s="21" t="s">
        <v>6257</v>
      </c>
      <c r="J1681" s="2" t="s">
        <v>3484</v>
      </c>
      <c r="K1681" s="22" t="s">
        <v>1038</v>
      </c>
      <c r="L1681" s="2" t="s">
        <v>1164</v>
      </c>
      <c r="M1681" s="2" t="s">
        <v>1059</v>
      </c>
      <c r="N1681" s="2" t="s">
        <v>1209</v>
      </c>
      <c r="O1681" s="2" t="s">
        <v>1040</v>
      </c>
      <c r="P1681" s="2" t="str">
        <f t="shared" si="53"/>
        <v>P-Onsite</v>
      </c>
      <c r="Q1681" s="2" t="str">
        <f t="shared" si="54"/>
        <v>P-S2_Onsite</v>
      </c>
      <c r="R1681" s="2" t="s">
        <v>3476</v>
      </c>
      <c r="S1681" s="2" t="s">
        <v>1041</v>
      </c>
      <c r="T1681" s="21" t="s">
        <v>3693</v>
      </c>
    </row>
    <row r="1682" spans="1:20" x14ac:dyDescent="0.3">
      <c r="A1682" s="21" t="s">
        <v>2459</v>
      </c>
      <c r="B1682" s="21" t="s">
        <v>1054</v>
      </c>
      <c r="C1682" s="21" t="s">
        <v>2460</v>
      </c>
      <c r="D1682" s="21" t="s">
        <v>2461</v>
      </c>
      <c r="E1682" s="2" t="s">
        <v>2462</v>
      </c>
      <c r="F1682" s="21" t="s">
        <v>3700</v>
      </c>
      <c r="G1682" s="21" t="s">
        <v>1631</v>
      </c>
      <c r="H1682" s="21" t="s">
        <v>3701</v>
      </c>
      <c r="I1682" s="21" t="s">
        <v>6258</v>
      </c>
      <c r="J1682" s="2" t="s">
        <v>3475</v>
      </c>
      <c r="K1682" s="22" t="s">
        <v>1048</v>
      </c>
      <c r="L1682" s="2" t="s">
        <v>1164</v>
      </c>
      <c r="M1682" s="2" t="s">
        <v>1059</v>
      </c>
      <c r="N1682" s="2" t="s">
        <v>1209</v>
      </c>
      <c r="O1682" s="2" t="s">
        <v>1040</v>
      </c>
      <c r="P1682" s="2" t="str">
        <f t="shared" si="53"/>
        <v>P-Onsite</v>
      </c>
      <c r="Q1682" s="2" t="str">
        <f t="shared" si="54"/>
        <v>P-S2_Onsite</v>
      </c>
      <c r="R1682" s="2" t="s">
        <v>3476</v>
      </c>
      <c r="S1682" s="2" t="s">
        <v>1041</v>
      </c>
      <c r="T1682" s="21" t="s">
        <v>3693</v>
      </c>
    </row>
    <row r="1683" spans="1:20" x14ac:dyDescent="0.3">
      <c r="A1683" s="21" t="s">
        <v>2465</v>
      </c>
      <c r="B1683" s="21" t="s">
        <v>1054</v>
      </c>
      <c r="C1683" s="21" t="s">
        <v>2466</v>
      </c>
      <c r="D1683" s="21" t="s">
        <v>2467</v>
      </c>
      <c r="E1683" s="2" t="s">
        <v>2468</v>
      </c>
      <c r="F1683" s="21" t="s">
        <v>3694</v>
      </c>
      <c r="G1683" s="21" t="s">
        <v>1598</v>
      </c>
      <c r="H1683" s="21" t="s">
        <v>3695</v>
      </c>
      <c r="I1683" s="21" t="s">
        <v>6259</v>
      </c>
      <c r="J1683" s="2" t="s">
        <v>3481</v>
      </c>
      <c r="K1683" s="22" t="s">
        <v>1048</v>
      </c>
      <c r="L1683" s="2" t="s">
        <v>1300</v>
      </c>
      <c r="M1683" s="2" t="s">
        <v>1059</v>
      </c>
      <c r="N1683" s="2" t="s">
        <v>1301</v>
      </c>
      <c r="O1683" s="2" t="s">
        <v>1040</v>
      </c>
      <c r="P1683" s="2" t="str">
        <f t="shared" si="53"/>
        <v>P-Onsite</v>
      </c>
      <c r="Q1683" s="2" t="str">
        <f t="shared" si="54"/>
        <v>P-S2_Onsite</v>
      </c>
      <c r="R1683" s="2" t="s">
        <v>3476</v>
      </c>
      <c r="S1683" s="2" t="s">
        <v>1041</v>
      </c>
      <c r="T1683" s="21" t="s">
        <v>3693</v>
      </c>
    </row>
    <row r="1684" spans="1:20" x14ac:dyDescent="0.3">
      <c r="A1684" s="21" t="s">
        <v>2465</v>
      </c>
      <c r="B1684" s="21" t="s">
        <v>1054</v>
      </c>
      <c r="C1684" s="21" t="s">
        <v>2466</v>
      </c>
      <c r="D1684" s="21" t="s">
        <v>2467</v>
      </c>
      <c r="E1684" s="2" t="s">
        <v>2468</v>
      </c>
      <c r="F1684" s="21" t="s">
        <v>3698</v>
      </c>
      <c r="G1684" s="21" t="s">
        <v>1613</v>
      </c>
      <c r="H1684" s="21" t="s">
        <v>3699</v>
      </c>
      <c r="I1684" s="21" t="s">
        <v>6260</v>
      </c>
      <c r="J1684" s="2" t="s">
        <v>3479</v>
      </c>
      <c r="K1684" s="22" t="s">
        <v>1038</v>
      </c>
      <c r="L1684" s="2" t="s">
        <v>1300</v>
      </c>
      <c r="M1684" s="2" t="s">
        <v>1059</v>
      </c>
      <c r="N1684" s="2" t="s">
        <v>1301</v>
      </c>
      <c r="O1684" s="2" t="s">
        <v>1040</v>
      </c>
      <c r="P1684" s="2" t="str">
        <f t="shared" si="53"/>
        <v>P-Onsite</v>
      </c>
      <c r="Q1684" s="2" t="str">
        <f t="shared" si="54"/>
        <v>P-S2_Onsite</v>
      </c>
      <c r="R1684" s="2" t="s">
        <v>3476</v>
      </c>
      <c r="S1684" s="2" t="s">
        <v>1041</v>
      </c>
      <c r="T1684" s="21" t="s">
        <v>3693</v>
      </c>
    </row>
    <row r="1685" spans="1:20" x14ac:dyDescent="0.3">
      <c r="A1685" s="21" t="s">
        <v>2465</v>
      </c>
      <c r="B1685" s="21" t="s">
        <v>1054</v>
      </c>
      <c r="C1685" s="21" t="s">
        <v>2466</v>
      </c>
      <c r="D1685" s="21" t="s">
        <v>2467</v>
      </c>
      <c r="E1685" s="2" t="s">
        <v>2468</v>
      </c>
      <c r="F1685" s="21" t="s">
        <v>3700</v>
      </c>
      <c r="G1685" s="21" t="s">
        <v>1631</v>
      </c>
      <c r="H1685" s="21" t="s">
        <v>3701</v>
      </c>
      <c r="I1685" s="21" t="s">
        <v>6261</v>
      </c>
      <c r="J1685" s="2" t="s">
        <v>3475</v>
      </c>
      <c r="K1685" s="22" t="s">
        <v>1048</v>
      </c>
      <c r="L1685" s="2" t="s">
        <v>1300</v>
      </c>
      <c r="M1685" s="2" t="s">
        <v>1059</v>
      </c>
      <c r="N1685" s="2" t="s">
        <v>1301</v>
      </c>
      <c r="O1685" s="2" t="s">
        <v>1040</v>
      </c>
      <c r="P1685" s="2" t="str">
        <f t="shared" si="53"/>
        <v>P-Onsite</v>
      </c>
      <c r="Q1685" s="2" t="str">
        <f t="shared" si="54"/>
        <v>P-S2_Onsite</v>
      </c>
      <c r="R1685" s="2" t="s">
        <v>3476</v>
      </c>
      <c r="S1685" s="2" t="s">
        <v>1041</v>
      </c>
      <c r="T1685" s="21" t="s">
        <v>3693</v>
      </c>
    </row>
    <row r="1686" spans="1:20" x14ac:dyDescent="0.3">
      <c r="A1686" s="21" t="s">
        <v>2471</v>
      </c>
      <c r="B1686" s="21" t="s">
        <v>1031</v>
      </c>
      <c r="C1686" s="21" t="s">
        <v>2472</v>
      </c>
      <c r="D1686" s="21" t="s">
        <v>2473</v>
      </c>
      <c r="E1686" s="2" t="s">
        <v>2474</v>
      </c>
      <c r="F1686" s="21" t="s">
        <v>3734</v>
      </c>
      <c r="G1686" s="21" t="s">
        <v>1593</v>
      </c>
      <c r="H1686" s="21" t="s">
        <v>3691</v>
      </c>
      <c r="I1686" s="21" t="s">
        <v>6262</v>
      </c>
      <c r="J1686" s="2" t="s">
        <v>3692</v>
      </c>
      <c r="K1686" s="22" t="s">
        <v>1610</v>
      </c>
      <c r="L1686" s="2" t="s">
        <v>1039</v>
      </c>
      <c r="M1686" s="2" t="s">
        <v>1039</v>
      </c>
      <c r="N1686" s="2" t="s">
        <v>1039</v>
      </c>
      <c r="O1686" s="2" t="s">
        <v>1040</v>
      </c>
      <c r="P1686" s="2" t="str">
        <f t="shared" si="53"/>
        <v>P-Online</v>
      </c>
      <c r="Q1686" s="2" t="str">
        <f t="shared" si="54"/>
        <v>P-S2_Online</v>
      </c>
      <c r="R1686" s="2"/>
      <c r="S1686" s="2" t="s">
        <v>1041</v>
      </c>
      <c r="T1686" s="21" t="s">
        <v>3693</v>
      </c>
    </row>
    <row r="1687" spans="1:20" x14ac:dyDescent="0.3">
      <c r="A1687" s="21" t="s">
        <v>4095</v>
      </c>
      <c r="B1687" s="21" t="s">
        <v>1054</v>
      </c>
      <c r="C1687" s="21" t="s">
        <v>4096</v>
      </c>
      <c r="D1687" s="21" t="s">
        <v>4097</v>
      </c>
      <c r="E1687" s="2" t="s">
        <v>4098</v>
      </c>
      <c r="F1687" s="21" t="s">
        <v>3690</v>
      </c>
      <c r="G1687" s="21" t="s">
        <v>1593</v>
      </c>
      <c r="H1687" s="21" t="s">
        <v>3691</v>
      </c>
      <c r="I1687" s="21" t="s">
        <v>6263</v>
      </c>
      <c r="J1687" s="2" t="s">
        <v>3692</v>
      </c>
      <c r="K1687" s="22" t="s">
        <v>1610</v>
      </c>
      <c r="L1687" s="2" t="s">
        <v>3489</v>
      </c>
      <c r="M1687" s="2" t="s">
        <v>3489</v>
      </c>
      <c r="N1687" s="2" t="s">
        <v>3489</v>
      </c>
      <c r="O1687" s="2" t="s">
        <v>1098</v>
      </c>
      <c r="P1687" s="2" t="str">
        <f t="shared" si="53"/>
        <v>A-Onsite</v>
      </c>
      <c r="Q1687" s="2" t="str">
        <f t="shared" si="54"/>
        <v>A-S2_Onsite</v>
      </c>
      <c r="R1687" s="2" t="s">
        <v>3476</v>
      </c>
      <c r="S1687" s="2" t="s">
        <v>1041</v>
      </c>
      <c r="T1687" s="21" t="s">
        <v>3693</v>
      </c>
    </row>
    <row r="1688" spans="1:20" x14ac:dyDescent="0.3">
      <c r="A1688" s="21" t="s">
        <v>4095</v>
      </c>
      <c r="B1688" s="21" t="s">
        <v>1054</v>
      </c>
      <c r="C1688" s="21" t="s">
        <v>4096</v>
      </c>
      <c r="D1688" s="21" t="s">
        <v>4097</v>
      </c>
      <c r="E1688" s="2" t="s">
        <v>4098</v>
      </c>
      <c r="F1688" s="21" t="s">
        <v>3694</v>
      </c>
      <c r="G1688" s="21" t="s">
        <v>1598</v>
      </c>
      <c r="H1688" s="21" t="s">
        <v>3695</v>
      </c>
      <c r="I1688" s="21" t="s">
        <v>6264</v>
      </c>
      <c r="J1688" s="2" t="s">
        <v>3481</v>
      </c>
      <c r="K1688" s="22" t="s">
        <v>1048</v>
      </c>
      <c r="L1688" s="2" t="s">
        <v>3489</v>
      </c>
      <c r="M1688" s="2" t="s">
        <v>3489</v>
      </c>
      <c r="N1688" s="2" t="s">
        <v>3489</v>
      </c>
      <c r="O1688" s="2" t="s">
        <v>1098</v>
      </c>
      <c r="P1688" s="2" t="str">
        <f t="shared" si="53"/>
        <v>A-Onsite</v>
      </c>
      <c r="Q1688" s="2" t="str">
        <f t="shared" si="54"/>
        <v>A-S2_Onsite</v>
      </c>
      <c r="R1688" s="2" t="s">
        <v>3476</v>
      </c>
      <c r="S1688" s="2" t="s">
        <v>1041</v>
      </c>
      <c r="T1688" s="21" t="s">
        <v>3693</v>
      </c>
    </row>
    <row r="1689" spans="1:20" x14ac:dyDescent="0.3">
      <c r="A1689" s="21" t="s">
        <v>4095</v>
      </c>
      <c r="B1689" s="21" t="s">
        <v>1054</v>
      </c>
      <c r="C1689" s="21" t="s">
        <v>4096</v>
      </c>
      <c r="D1689" s="21" t="s">
        <v>4097</v>
      </c>
      <c r="E1689" s="2" t="s">
        <v>4098</v>
      </c>
      <c r="F1689" s="21" t="s">
        <v>3696</v>
      </c>
      <c r="G1689" s="21" t="s">
        <v>1606</v>
      </c>
      <c r="H1689" s="21" t="s">
        <v>3697</v>
      </c>
      <c r="I1689" s="21" t="s">
        <v>6265</v>
      </c>
      <c r="J1689" s="2" t="s">
        <v>3484</v>
      </c>
      <c r="K1689" s="22" t="s">
        <v>1038</v>
      </c>
      <c r="L1689" s="2" t="s">
        <v>3489</v>
      </c>
      <c r="M1689" s="2" t="s">
        <v>3489</v>
      </c>
      <c r="N1689" s="2" t="s">
        <v>3489</v>
      </c>
      <c r="O1689" s="2" t="s">
        <v>1098</v>
      </c>
      <c r="P1689" s="2" t="str">
        <f t="shared" si="53"/>
        <v>A-Onsite</v>
      </c>
      <c r="Q1689" s="2" t="str">
        <f t="shared" si="54"/>
        <v>A-S2_Onsite</v>
      </c>
      <c r="R1689" s="2" t="s">
        <v>3476</v>
      </c>
      <c r="S1689" s="2" t="s">
        <v>1041</v>
      </c>
      <c r="T1689" s="21" t="s">
        <v>3693</v>
      </c>
    </row>
    <row r="1690" spans="1:20" x14ac:dyDescent="0.3">
      <c r="A1690" s="21" t="s">
        <v>4095</v>
      </c>
      <c r="B1690" s="21" t="s">
        <v>1054</v>
      </c>
      <c r="C1690" s="21" t="s">
        <v>4096</v>
      </c>
      <c r="D1690" s="21" t="s">
        <v>4097</v>
      </c>
      <c r="E1690" s="2" t="s">
        <v>4098</v>
      </c>
      <c r="F1690" s="21" t="s">
        <v>3698</v>
      </c>
      <c r="G1690" s="21" t="s">
        <v>1613</v>
      </c>
      <c r="H1690" s="21" t="s">
        <v>3699</v>
      </c>
      <c r="I1690" s="21" t="s">
        <v>6266</v>
      </c>
      <c r="J1690" s="2" t="s">
        <v>3479</v>
      </c>
      <c r="K1690" s="22" t="s">
        <v>1038</v>
      </c>
      <c r="L1690" s="2" t="s">
        <v>3489</v>
      </c>
      <c r="M1690" s="2" t="s">
        <v>3489</v>
      </c>
      <c r="N1690" s="2" t="s">
        <v>3489</v>
      </c>
      <c r="O1690" s="2" t="s">
        <v>1098</v>
      </c>
      <c r="P1690" s="2" t="str">
        <f t="shared" si="53"/>
        <v>A-Onsite</v>
      </c>
      <c r="Q1690" s="2" t="str">
        <f t="shared" si="54"/>
        <v>A-S2_Onsite</v>
      </c>
      <c r="R1690" s="2" t="s">
        <v>3476</v>
      </c>
      <c r="S1690" s="2" t="s">
        <v>1041</v>
      </c>
      <c r="T1690" s="21" t="s">
        <v>3693</v>
      </c>
    </row>
    <row r="1691" spans="1:20" x14ac:dyDescent="0.3">
      <c r="A1691" s="21" t="s">
        <v>4095</v>
      </c>
      <c r="B1691" s="21" t="s">
        <v>1054</v>
      </c>
      <c r="C1691" s="21" t="s">
        <v>4096</v>
      </c>
      <c r="D1691" s="21" t="s">
        <v>4097</v>
      </c>
      <c r="E1691" s="2" t="s">
        <v>4098</v>
      </c>
      <c r="F1691" s="21" t="s">
        <v>3700</v>
      </c>
      <c r="G1691" s="21" t="s">
        <v>1631</v>
      </c>
      <c r="H1691" s="21" t="s">
        <v>3701</v>
      </c>
      <c r="I1691" s="21" t="s">
        <v>6267</v>
      </c>
      <c r="J1691" s="2" t="s">
        <v>3475</v>
      </c>
      <c r="K1691" s="22" t="s">
        <v>1048</v>
      </c>
      <c r="L1691" s="2" t="s">
        <v>3489</v>
      </c>
      <c r="M1691" s="2" t="s">
        <v>3489</v>
      </c>
      <c r="N1691" s="2" t="s">
        <v>3489</v>
      </c>
      <c r="O1691" s="2" t="s">
        <v>1098</v>
      </c>
      <c r="P1691" s="2" t="str">
        <f t="shared" si="53"/>
        <v>A-Onsite</v>
      </c>
      <c r="Q1691" s="2" t="str">
        <f t="shared" si="54"/>
        <v>A-S2_Onsite</v>
      </c>
      <c r="R1691" s="2" t="s">
        <v>3476</v>
      </c>
      <c r="S1691" s="2" t="s">
        <v>1041</v>
      </c>
      <c r="T1691" s="21" t="s">
        <v>3693</v>
      </c>
    </row>
    <row r="1692" spans="1:20" x14ac:dyDescent="0.3">
      <c r="A1692" s="21" t="s">
        <v>2479</v>
      </c>
      <c r="B1692" s="21" t="s">
        <v>1054</v>
      </c>
      <c r="C1692" s="21" t="s">
        <v>2480</v>
      </c>
      <c r="D1692" s="21" t="s">
        <v>2481</v>
      </c>
      <c r="E1692" s="2" t="s">
        <v>2482</v>
      </c>
      <c r="F1692" s="21" t="s">
        <v>3690</v>
      </c>
      <c r="G1692" s="21" t="s">
        <v>1593</v>
      </c>
      <c r="H1692" s="21" t="s">
        <v>3691</v>
      </c>
      <c r="I1692" s="21" t="s">
        <v>6268</v>
      </c>
      <c r="J1692" s="2" t="s">
        <v>3692</v>
      </c>
      <c r="K1692" s="22" t="s">
        <v>1610</v>
      </c>
      <c r="L1692" s="2" t="s">
        <v>1150</v>
      </c>
      <c r="M1692" s="2" t="s">
        <v>1059</v>
      </c>
      <c r="N1692" s="2" t="s">
        <v>1151</v>
      </c>
      <c r="O1692" s="2" t="s">
        <v>1040</v>
      </c>
      <c r="P1692" s="2" t="str">
        <f t="shared" si="53"/>
        <v>P-Onsite</v>
      </c>
      <c r="Q1692" s="2" t="str">
        <f t="shared" si="54"/>
        <v>P-S2_Onsite</v>
      </c>
      <c r="R1692" s="2" t="s">
        <v>3476</v>
      </c>
      <c r="S1692" s="2" t="s">
        <v>1041</v>
      </c>
      <c r="T1692" s="21" t="s">
        <v>3693</v>
      </c>
    </row>
    <row r="1693" spans="1:20" x14ac:dyDescent="0.3">
      <c r="A1693" s="21" t="s">
        <v>2479</v>
      </c>
      <c r="B1693" s="21" t="s">
        <v>1054</v>
      </c>
      <c r="C1693" s="21" t="s">
        <v>2480</v>
      </c>
      <c r="D1693" s="21" t="s">
        <v>2481</v>
      </c>
      <c r="E1693" s="2" t="s">
        <v>2482</v>
      </c>
      <c r="F1693" s="21" t="s">
        <v>3696</v>
      </c>
      <c r="G1693" s="21" t="s">
        <v>1606</v>
      </c>
      <c r="H1693" s="21" t="s">
        <v>3697</v>
      </c>
      <c r="I1693" s="21" t="s">
        <v>6269</v>
      </c>
      <c r="J1693" s="2" t="s">
        <v>3484</v>
      </c>
      <c r="K1693" s="22" t="s">
        <v>1038</v>
      </c>
      <c r="L1693" s="2" t="s">
        <v>1150</v>
      </c>
      <c r="M1693" s="2" t="s">
        <v>1059</v>
      </c>
      <c r="N1693" s="2" t="s">
        <v>1151</v>
      </c>
      <c r="O1693" s="2" t="s">
        <v>1040</v>
      </c>
      <c r="P1693" s="2" t="str">
        <f t="shared" si="53"/>
        <v>P-Onsite</v>
      </c>
      <c r="Q1693" s="2" t="str">
        <f t="shared" si="54"/>
        <v>P-S2_Onsite</v>
      </c>
      <c r="R1693" s="2" t="s">
        <v>3476</v>
      </c>
      <c r="S1693" s="2" t="s">
        <v>1041</v>
      </c>
      <c r="T1693" s="21" t="s">
        <v>3693</v>
      </c>
    </row>
    <row r="1694" spans="1:20" x14ac:dyDescent="0.3">
      <c r="A1694" s="21" t="s">
        <v>2486</v>
      </c>
      <c r="B1694" s="21" t="s">
        <v>1054</v>
      </c>
      <c r="C1694" s="21" t="s">
        <v>2487</v>
      </c>
      <c r="D1694" s="21" t="s">
        <v>2488</v>
      </c>
      <c r="E1694" s="2" t="s">
        <v>2489</v>
      </c>
      <c r="F1694" s="21" t="s">
        <v>3690</v>
      </c>
      <c r="G1694" s="21" t="s">
        <v>1593</v>
      </c>
      <c r="H1694" s="21" t="s">
        <v>3691</v>
      </c>
      <c r="I1694" s="21" t="s">
        <v>6270</v>
      </c>
      <c r="J1694" s="2" t="s">
        <v>3692</v>
      </c>
      <c r="K1694" s="22" t="s">
        <v>1610</v>
      </c>
      <c r="L1694" s="2" t="s">
        <v>1300</v>
      </c>
      <c r="M1694" s="2" t="s">
        <v>1059</v>
      </c>
      <c r="N1694" s="2" t="s">
        <v>1301</v>
      </c>
      <c r="O1694" s="2" t="s">
        <v>1098</v>
      </c>
      <c r="P1694" s="2" t="str">
        <f t="shared" si="53"/>
        <v>A-Onsite</v>
      </c>
      <c r="Q1694" s="2" t="str">
        <f t="shared" si="54"/>
        <v>A-S2_Onsite</v>
      </c>
      <c r="R1694" s="2" t="s">
        <v>3476</v>
      </c>
      <c r="S1694" s="2" t="s">
        <v>1041</v>
      </c>
      <c r="T1694" s="21" t="s">
        <v>3693</v>
      </c>
    </row>
    <row r="1695" spans="1:20" x14ac:dyDescent="0.3">
      <c r="A1695" s="21" t="s">
        <v>2486</v>
      </c>
      <c r="B1695" s="21" t="s">
        <v>1054</v>
      </c>
      <c r="C1695" s="21" t="s">
        <v>2487</v>
      </c>
      <c r="D1695" s="21" t="s">
        <v>2488</v>
      </c>
      <c r="E1695" s="2" t="s">
        <v>2489</v>
      </c>
      <c r="F1695" s="21" t="s">
        <v>3694</v>
      </c>
      <c r="G1695" s="21" t="s">
        <v>1598</v>
      </c>
      <c r="H1695" s="21" t="s">
        <v>3695</v>
      </c>
      <c r="I1695" s="21" t="s">
        <v>6271</v>
      </c>
      <c r="J1695" s="2" t="s">
        <v>3481</v>
      </c>
      <c r="K1695" s="22" t="s">
        <v>1048</v>
      </c>
      <c r="L1695" s="2" t="s">
        <v>1300</v>
      </c>
      <c r="M1695" s="2" t="s">
        <v>1059</v>
      </c>
      <c r="N1695" s="2" t="s">
        <v>1301</v>
      </c>
      <c r="O1695" s="2" t="s">
        <v>1098</v>
      </c>
      <c r="P1695" s="2" t="str">
        <f t="shared" si="53"/>
        <v>A-Onsite</v>
      </c>
      <c r="Q1695" s="2" t="str">
        <f t="shared" si="54"/>
        <v>A-S2_Onsite</v>
      </c>
      <c r="R1695" s="2" t="s">
        <v>3476</v>
      </c>
      <c r="S1695" s="2" t="s">
        <v>1041</v>
      </c>
      <c r="T1695" s="21" t="s">
        <v>3693</v>
      </c>
    </row>
    <row r="1696" spans="1:20" x14ac:dyDescent="0.3">
      <c r="A1696" s="21" t="s">
        <v>2486</v>
      </c>
      <c r="B1696" s="21" t="s">
        <v>1054</v>
      </c>
      <c r="C1696" s="21" t="s">
        <v>2487</v>
      </c>
      <c r="D1696" s="21" t="s">
        <v>2488</v>
      </c>
      <c r="E1696" s="2" t="s">
        <v>2489</v>
      </c>
      <c r="F1696" s="21" t="s">
        <v>3696</v>
      </c>
      <c r="G1696" s="21" t="s">
        <v>1606</v>
      </c>
      <c r="H1696" s="21" t="s">
        <v>3697</v>
      </c>
      <c r="I1696" s="21" t="s">
        <v>6272</v>
      </c>
      <c r="J1696" s="2" t="s">
        <v>3484</v>
      </c>
      <c r="K1696" s="22" t="s">
        <v>1038</v>
      </c>
      <c r="L1696" s="2" t="s">
        <v>1300</v>
      </c>
      <c r="M1696" s="2" t="s">
        <v>1059</v>
      </c>
      <c r="N1696" s="2" t="s">
        <v>1301</v>
      </c>
      <c r="O1696" s="2" t="s">
        <v>1098</v>
      </c>
      <c r="P1696" s="2" t="str">
        <f t="shared" si="53"/>
        <v>A-Onsite</v>
      </c>
      <c r="Q1696" s="2" t="str">
        <f t="shared" si="54"/>
        <v>A-S2_Onsite</v>
      </c>
      <c r="R1696" s="2" t="s">
        <v>3476</v>
      </c>
      <c r="S1696" s="2" t="s">
        <v>1041</v>
      </c>
      <c r="T1696" s="21" t="s">
        <v>3693</v>
      </c>
    </row>
    <row r="1697" spans="1:20" x14ac:dyDescent="0.3">
      <c r="A1697" s="21" t="s">
        <v>2486</v>
      </c>
      <c r="B1697" s="21" t="s">
        <v>1054</v>
      </c>
      <c r="C1697" s="21" t="s">
        <v>2487</v>
      </c>
      <c r="D1697" s="21" t="s">
        <v>2488</v>
      </c>
      <c r="E1697" s="2" t="s">
        <v>2489</v>
      </c>
      <c r="F1697" s="21" t="s">
        <v>3698</v>
      </c>
      <c r="G1697" s="21" t="s">
        <v>1613</v>
      </c>
      <c r="H1697" s="21" t="s">
        <v>3699</v>
      </c>
      <c r="I1697" s="21" t="s">
        <v>6273</v>
      </c>
      <c r="J1697" s="2" t="s">
        <v>3479</v>
      </c>
      <c r="K1697" s="22" t="s">
        <v>1038</v>
      </c>
      <c r="L1697" s="2" t="s">
        <v>1300</v>
      </c>
      <c r="M1697" s="2" t="s">
        <v>1059</v>
      </c>
      <c r="N1697" s="2" t="s">
        <v>1301</v>
      </c>
      <c r="O1697" s="2" t="s">
        <v>1098</v>
      </c>
      <c r="P1697" s="2" t="str">
        <f t="shared" si="53"/>
        <v>A-Onsite</v>
      </c>
      <c r="Q1697" s="2" t="str">
        <f t="shared" si="54"/>
        <v>A-S2_Onsite</v>
      </c>
      <c r="R1697" s="2" t="s">
        <v>3476</v>
      </c>
      <c r="S1697" s="2" t="s">
        <v>1041</v>
      </c>
      <c r="T1697" s="21" t="s">
        <v>3693</v>
      </c>
    </row>
    <row r="1698" spans="1:20" x14ac:dyDescent="0.3">
      <c r="A1698" s="21" t="s">
        <v>2486</v>
      </c>
      <c r="B1698" s="21" t="s">
        <v>1054</v>
      </c>
      <c r="C1698" s="21" t="s">
        <v>2487</v>
      </c>
      <c r="D1698" s="21" t="s">
        <v>2488</v>
      </c>
      <c r="E1698" s="2" t="s">
        <v>2489</v>
      </c>
      <c r="F1698" s="21" t="s">
        <v>3700</v>
      </c>
      <c r="G1698" s="21" t="s">
        <v>1631</v>
      </c>
      <c r="H1698" s="21" t="s">
        <v>3701</v>
      </c>
      <c r="I1698" s="21" t="s">
        <v>6274</v>
      </c>
      <c r="J1698" s="2" t="s">
        <v>3475</v>
      </c>
      <c r="K1698" s="22" t="s">
        <v>1048</v>
      </c>
      <c r="L1698" s="2" t="s">
        <v>1300</v>
      </c>
      <c r="M1698" s="2" t="s">
        <v>1059</v>
      </c>
      <c r="N1698" s="2" t="s">
        <v>1301</v>
      </c>
      <c r="O1698" s="2" t="s">
        <v>1098</v>
      </c>
      <c r="P1698" s="2" t="str">
        <f t="shared" si="53"/>
        <v>A-Onsite</v>
      </c>
      <c r="Q1698" s="2" t="str">
        <f t="shared" si="54"/>
        <v>A-S2_Onsite</v>
      </c>
      <c r="R1698" s="2" t="s">
        <v>3476</v>
      </c>
      <c r="S1698" s="2" t="s">
        <v>1041</v>
      </c>
      <c r="T1698" s="21" t="s">
        <v>3693</v>
      </c>
    </row>
    <row r="1699" spans="1:20" x14ac:dyDescent="0.3">
      <c r="A1699" s="21" t="s">
        <v>4099</v>
      </c>
      <c r="B1699" s="21" t="s">
        <v>1054</v>
      </c>
      <c r="C1699" s="21" t="s">
        <v>4100</v>
      </c>
      <c r="D1699" s="21" t="s">
        <v>4101</v>
      </c>
      <c r="E1699" s="2" t="s">
        <v>4102</v>
      </c>
      <c r="F1699" s="21" t="s">
        <v>3690</v>
      </c>
      <c r="G1699" s="21" t="s">
        <v>1593</v>
      </c>
      <c r="H1699" s="21" t="s">
        <v>3691</v>
      </c>
      <c r="I1699" s="21" t="s">
        <v>6275</v>
      </c>
      <c r="J1699" s="2" t="s">
        <v>3692</v>
      </c>
      <c r="K1699" s="22" t="s">
        <v>1610</v>
      </c>
      <c r="L1699" s="2" t="s">
        <v>1300</v>
      </c>
      <c r="M1699" s="2" t="s">
        <v>1059</v>
      </c>
      <c r="N1699" s="2" t="s">
        <v>1301</v>
      </c>
      <c r="O1699" s="2" t="s">
        <v>1040</v>
      </c>
      <c r="P1699" s="2" t="str">
        <f t="shared" si="53"/>
        <v>P-Onsite</v>
      </c>
      <c r="Q1699" s="2" t="str">
        <f t="shared" si="54"/>
        <v>P-S2_Onsite</v>
      </c>
      <c r="R1699" s="2" t="s">
        <v>3476</v>
      </c>
      <c r="S1699" s="2" t="s">
        <v>1041</v>
      </c>
      <c r="T1699" s="21" t="s">
        <v>3693</v>
      </c>
    </row>
    <row r="1700" spans="1:20" x14ac:dyDescent="0.3">
      <c r="A1700" s="21" t="s">
        <v>4099</v>
      </c>
      <c r="B1700" s="21" t="s">
        <v>1054</v>
      </c>
      <c r="C1700" s="21" t="s">
        <v>4100</v>
      </c>
      <c r="D1700" s="21" t="s">
        <v>4101</v>
      </c>
      <c r="E1700" s="2" t="s">
        <v>4102</v>
      </c>
      <c r="F1700" s="21" t="s">
        <v>3694</v>
      </c>
      <c r="G1700" s="21" t="s">
        <v>1598</v>
      </c>
      <c r="H1700" s="21" t="s">
        <v>3695</v>
      </c>
      <c r="I1700" s="21" t="s">
        <v>6276</v>
      </c>
      <c r="J1700" s="2" t="s">
        <v>3481</v>
      </c>
      <c r="K1700" s="22" t="s">
        <v>1048</v>
      </c>
      <c r="L1700" s="2" t="s">
        <v>1300</v>
      </c>
      <c r="M1700" s="2" t="s">
        <v>1059</v>
      </c>
      <c r="N1700" s="2" t="s">
        <v>1301</v>
      </c>
      <c r="O1700" s="2" t="s">
        <v>1040</v>
      </c>
      <c r="P1700" s="2" t="str">
        <f t="shared" si="53"/>
        <v>P-Onsite</v>
      </c>
      <c r="Q1700" s="2" t="str">
        <f t="shared" si="54"/>
        <v>P-S2_Onsite</v>
      </c>
      <c r="R1700" s="2" t="s">
        <v>3476</v>
      </c>
      <c r="S1700" s="2" t="s">
        <v>1041</v>
      </c>
      <c r="T1700" s="21" t="s">
        <v>3693</v>
      </c>
    </row>
    <row r="1701" spans="1:20" x14ac:dyDescent="0.3">
      <c r="A1701" s="21" t="s">
        <v>4099</v>
      </c>
      <c r="B1701" s="21" t="s">
        <v>1054</v>
      </c>
      <c r="C1701" s="21" t="s">
        <v>4100</v>
      </c>
      <c r="D1701" s="21" t="s">
        <v>4101</v>
      </c>
      <c r="E1701" s="2" t="s">
        <v>4102</v>
      </c>
      <c r="F1701" s="21" t="s">
        <v>3696</v>
      </c>
      <c r="G1701" s="21" t="s">
        <v>1606</v>
      </c>
      <c r="H1701" s="21" t="s">
        <v>3697</v>
      </c>
      <c r="I1701" s="21" t="s">
        <v>6277</v>
      </c>
      <c r="J1701" s="2" t="s">
        <v>3484</v>
      </c>
      <c r="K1701" s="22" t="s">
        <v>1038</v>
      </c>
      <c r="L1701" s="2" t="s">
        <v>1300</v>
      </c>
      <c r="M1701" s="2" t="s">
        <v>1059</v>
      </c>
      <c r="N1701" s="2" t="s">
        <v>1301</v>
      </c>
      <c r="O1701" s="2" t="s">
        <v>1040</v>
      </c>
      <c r="P1701" s="2" t="str">
        <f t="shared" si="53"/>
        <v>P-Onsite</v>
      </c>
      <c r="Q1701" s="2" t="str">
        <f t="shared" si="54"/>
        <v>P-S2_Onsite</v>
      </c>
      <c r="R1701" s="2" t="s">
        <v>3476</v>
      </c>
      <c r="S1701" s="2" t="s">
        <v>1041</v>
      </c>
      <c r="T1701" s="21" t="s">
        <v>3693</v>
      </c>
    </row>
    <row r="1702" spans="1:20" x14ac:dyDescent="0.3">
      <c r="A1702" s="21" t="s">
        <v>4099</v>
      </c>
      <c r="B1702" s="21" t="s">
        <v>1054</v>
      </c>
      <c r="C1702" s="21" t="s">
        <v>4100</v>
      </c>
      <c r="D1702" s="21" t="s">
        <v>4101</v>
      </c>
      <c r="E1702" s="2" t="s">
        <v>4102</v>
      </c>
      <c r="F1702" s="21" t="s">
        <v>3698</v>
      </c>
      <c r="G1702" s="21" t="s">
        <v>1613</v>
      </c>
      <c r="H1702" s="21" t="s">
        <v>3699</v>
      </c>
      <c r="I1702" s="21" t="s">
        <v>6278</v>
      </c>
      <c r="J1702" s="2" t="s">
        <v>3479</v>
      </c>
      <c r="K1702" s="22" t="s">
        <v>1038</v>
      </c>
      <c r="L1702" s="2" t="s">
        <v>1300</v>
      </c>
      <c r="M1702" s="2" t="s">
        <v>1059</v>
      </c>
      <c r="N1702" s="2" t="s">
        <v>1301</v>
      </c>
      <c r="O1702" s="2" t="s">
        <v>1040</v>
      </c>
      <c r="P1702" s="2" t="str">
        <f t="shared" si="53"/>
        <v>P-Onsite</v>
      </c>
      <c r="Q1702" s="2" t="str">
        <f t="shared" si="54"/>
        <v>P-S2_Onsite</v>
      </c>
      <c r="R1702" s="2" t="s">
        <v>3476</v>
      </c>
      <c r="S1702" s="2" t="s">
        <v>1041</v>
      </c>
      <c r="T1702" s="21" t="s">
        <v>3693</v>
      </c>
    </row>
    <row r="1703" spans="1:20" x14ac:dyDescent="0.3">
      <c r="A1703" s="21" t="s">
        <v>4099</v>
      </c>
      <c r="B1703" s="21" t="s">
        <v>1054</v>
      </c>
      <c r="C1703" s="21" t="s">
        <v>4100</v>
      </c>
      <c r="D1703" s="21" t="s">
        <v>4101</v>
      </c>
      <c r="E1703" s="2" t="s">
        <v>4102</v>
      </c>
      <c r="F1703" s="21" t="s">
        <v>3700</v>
      </c>
      <c r="G1703" s="21" t="s">
        <v>1631</v>
      </c>
      <c r="H1703" s="21" t="s">
        <v>3701</v>
      </c>
      <c r="I1703" s="21" t="s">
        <v>6279</v>
      </c>
      <c r="J1703" s="2" t="s">
        <v>3475</v>
      </c>
      <c r="K1703" s="22" t="s">
        <v>1048</v>
      </c>
      <c r="L1703" s="2" t="s">
        <v>1300</v>
      </c>
      <c r="M1703" s="2" t="s">
        <v>1059</v>
      </c>
      <c r="N1703" s="2" t="s">
        <v>1301</v>
      </c>
      <c r="O1703" s="2" t="s">
        <v>1040</v>
      </c>
      <c r="P1703" s="2" t="str">
        <f t="shared" si="53"/>
        <v>P-Onsite</v>
      </c>
      <c r="Q1703" s="2" t="str">
        <f t="shared" si="54"/>
        <v>P-S2_Onsite</v>
      </c>
      <c r="R1703" s="2" t="s">
        <v>3476</v>
      </c>
      <c r="S1703" s="2" t="s">
        <v>1041</v>
      </c>
      <c r="T1703" s="21" t="s">
        <v>3693</v>
      </c>
    </row>
    <row r="1704" spans="1:20" x14ac:dyDescent="0.3">
      <c r="A1704" s="21" t="s">
        <v>4103</v>
      </c>
      <c r="B1704" s="21" t="s">
        <v>1054</v>
      </c>
      <c r="C1704" s="21" t="s">
        <v>4104</v>
      </c>
      <c r="D1704" s="21" t="s">
        <v>4105</v>
      </c>
      <c r="E1704" s="2" t="s">
        <v>4106</v>
      </c>
      <c r="F1704" s="21" t="s">
        <v>3690</v>
      </c>
      <c r="G1704" s="21" t="s">
        <v>1593</v>
      </c>
      <c r="H1704" s="21" t="s">
        <v>3691</v>
      </c>
      <c r="I1704" s="21" t="s">
        <v>6280</v>
      </c>
      <c r="J1704" s="2" t="s">
        <v>3692</v>
      </c>
      <c r="K1704" s="22" t="s">
        <v>1610</v>
      </c>
      <c r="L1704" s="2" t="s">
        <v>3489</v>
      </c>
      <c r="M1704" s="2" t="s">
        <v>3489</v>
      </c>
      <c r="N1704" s="2" t="s">
        <v>3489</v>
      </c>
      <c r="O1704" s="2" t="s">
        <v>1098</v>
      </c>
      <c r="P1704" s="2" t="str">
        <f t="shared" si="53"/>
        <v>A-Onsite</v>
      </c>
      <c r="Q1704" s="2" t="str">
        <f t="shared" si="54"/>
        <v>A-S2_Onsite</v>
      </c>
      <c r="R1704" s="2" t="s">
        <v>3476</v>
      </c>
      <c r="S1704" s="2" t="s">
        <v>1041</v>
      </c>
      <c r="T1704" s="21" t="s">
        <v>3693</v>
      </c>
    </row>
    <row r="1705" spans="1:20" x14ac:dyDescent="0.3">
      <c r="A1705" s="21" t="s">
        <v>4103</v>
      </c>
      <c r="B1705" s="21" t="s">
        <v>1054</v>
      </c>
      <c r="C1705" s="21" t="s">
        <v>4104</v>
      </c>
      <c r="D1705" s="21" t="s">
        <v>4105</v>
      </c>
      <c r="E1705" s="2" t="s">
        <v>4106</v>
      </c>
      <c r="F1705" s="21" t="s">
        <v>3694</v>
      </c>
      <c r="G1705" s="21" t="s">
        <v>1598</v>
      </c>
      <c r="H1705" s="21" t="s">
        <v>3695</v>
      </c>
      <c r="I1705" s="21" t="s">
        <v>6281</v>
      </c>
      <c r="J1705" s="2" t="s">
        <v>3481</v>
      </c>
      <c r="K1705" s="22" t="s">
        <v>1048</v>
      </c>
      <c r="L1705" s="2" t="s">
        <v>3489</v>
      </c>
      <c r="M1705" s="2" t="s">
        <v>3489</v>
      </c>
      <c r="N1705" s="2" t="s">
        <v>3489</v>
      </c>
      <c r="O1705" s="2" t="s">
        <v>1098</v>
      </c>
      <c r="P1705" s="2" t="str">
        <f t="shared" si="53"/>
        <v>A-Onsite</v>
      </c>
      <c r="Q1705" s="2" t="str">
        <f t="shared" si="54"/>
        <v>A-S2_Onsite</v>
      </c>
      <c r="R1705" s="2" t="s">
        <v>3476</v>
      </c>
      <c r="S1705" s="2" t="s">
        <v>1041</v>
      </c>
      <c r="T1705" s="21" t="s">
        <v>3693</v>
      </c>
    </row>
    <row r="1706" spans="1:20" x14ac:dyDescent="0.3">
      <c r="A1706" s="21" t="s">
        <v>4103</v>
      </c>
      <c r="B1706" s="21" t="s">
        <v>1054</v>
      </c>
      <c r="C1706" s="21" t="s">
        <v>4104</v>
      </c>
      <c r="D1706" s="21" t="s">
        <v>4105</v>
      </c>
      <c r="E1706" s="2" t="s">
        <v>4106</v>
      </c>
      <c r="F1706" s="21" t="s">
        <v>3696</v>
      </c>
      <c r="G1706" s="21" t="s">
        <v>1606</v>
      </c>
      <c r="H1706" s="21" t="s">
        <v>3697</v>
      </c>
      <c r="I1706" s="21" t="s">
        <v>6282</v>
      </c>
      <c r="J1706" s="2" t="s">
        <v>3484</v>
      </c>
      <c r="K1706" s="22" t="s">
        <v>1038</v>
      </c>
      <c r="L1706" s="2" t="s">
        <v>3489</v>
      </c>
      <c r="M1706" s="2" t="s">
        <v>3489</v>
      </c>
      <c r="N1706" s="2" t="s">
        <v>3489</v>
      </c>
      <c r="O1706" s="2" t="s">
        <v>1098</v>
      </c>
      <c r="P1706" s="2" t="str">
        <f t="shared" si="53"/>
        <v>A-Onsite</v>
      </c>
      <c r="Q1706" s="2" t="str">
        <f t="shared" si="54"/>
        <v>A-S2_Onsite</v>
      </c>
      <c r="R1706" s="2" t="s">
        <v>3476</v>
      </c>
      <c r="S1706" s="2" t="s">
        <v>1041</v>
      </c>
      <c r="T1706" s="21" t="s">
        <v>3693</v>
      </c>
    </row>
    <row r="1707" spans="1:20" x14ac:dyDescent="0.3">
      <c r="A1707" s="21" t="s">
        <v>4103</v>
      </c>
      <c r="B1707" s="21" t="s">
        <v>1054</v>
      </c>
      <c r="C1707" s="21" t="s">
        <v>4104</v>
      </c>
      <c r="D1707" s="21" t="s">
        <v>4105</v>
      </c>
      <c r="E1707" s="2" t="s">
        <v>4106</v>
      </c>
      <c r="F1707" s="21" t="s">
        <v>3698</v>
      </c>
      <c r="G1707" s="21" t="s">
        <v>1613</v>
      </c>
      <c r="H1707" s="21" t="s">
        <v>3699</v>
      </c>
      <c r="I1707" s="21" t="s">
        <v>6283</v>
      </c>
      <c r="J1707" s="2" t="s">
        <v>3479</v>
      </c>
      <c r="K1707" s="22" t="s">
        <v>1038</v>
      </c>
      <c r="L1707" s="2" t="s">
        <v>3489</v>
      </c>
      <c r="M1707" s="2" t="s">
        <v>3489</v>
      </c>
      <c r="N1707" s="2" t="s">
        <v>3489</v>
      </c>
      <c r="O1707" s="2" t="s">
        <v>1098</v>
      </c>
      <c r="P1707" s="2" t="str">
        <f t="shared" si="53"/>
        <v>A-Onsite</v>
      </c>
      <c r="Q1707" s="2" t="str">
        <f t="shared" si="54"/>
        <v>A-S2_Onsite</v>
      </c>
      <c r="R1707" s="2" t="s">
        <v>3476</v>
      </c>
      <c r="S1707" s="2" t="s">
        <v>1041</v>
      </c>
      <c r="T1707" s="21" t="s">
        <v>3693</v>
      </c>
    </row>
    <row r="1708" spans="1:20" x14ac:dyDescent="0.3">
      <c r="A1708" s="21" t="s">
        <v>4103</v>
      </c>
      <c r="B1708" s="21" t="s">
        <v>1054</v>
      </c>
      <c r="C1708" s="21" t="s">
        <v>4104</v>
      </c>
      <c r="D1708" s="21" t="s">
        <v>4105</v>
      </c>
      <c r="E1708" s="2" t="s">
        <v>4106</v>
      </c>
      <c r="F1708" s="21" t="s">
        <v>3700</v>
      </c>
      <c r="G1708" s="21" t="s">
        <v>1631</v>
      </c>
      <c r="H1708" s="21" t="s">
        <v>3701</v>
      </c>
      <c r="I1708" s="21" t="s">
        <v>6284</v>
      </c>
      <c r="J1708" s="2" t="s">
        <v>3475</v>
      </c>
      <c r="K1708" s="22" t="s">
        <v>1048</v>
      </c>
      <c r="L1708" s="2" t="s">
        <v>3489</v>
      </c>
      <c r="M1708" s="2" t="s">
        <v>3489</v>
      </c>
      <c r="N1708" s="2" t="s">
        <v>3489</v>
      </c>
      <c r="O1708" s="2" t="s">
        <v>1098</v>
      </c>
      <c r="P1708" s="2" t="str">
        <f t="shared" si="53"/>
        <v>A-Onsite</v>
      </c>
      <c r="Q1708" s="2" t="str">
        <f t="shared" si="54"/>
        <v>A-S2_Onsite</v>
      </c>
      <c r="R1708" s="2" t="s">
        <v>3476</v>
      </c>
      <c r="S1708" s="2" t="s">
        <v>1041</v>
      </c>
      <c r="T1708" s="21" t="s">
        <v>3693</v>
      </c>
    </row>
    <row r="1709" spans="1:20" x14ac:dyDescent="0.3">
      <c r="A1709" s="21" t="s">
        <v>4107</v>
      </c>
      <c r="B1709" s="21" t="s">
        <v>1054</v>
      </c>
      <c r="C1709" s="21" t="s">
        <v>4108</v>
      </c>
      <c r="D1709" s="21" t="s">
        <v>4109</v>
      </c>
      <c r="E1709" s="2" t="s">
        <v>4110</v>
      </c>
      <c r="F1709" s="21" t="s">
        <v>3690</v>
      </c>
      <c r="G1709" s="21" t="s">
        <v>1593</v>
      </c>
      <c r="H1709" s="21" t="s">
        <v>3691</v>
      </c>
      <c r="I1709" s="21" t="s">
        <v>6285</v>
      </c>
      <c r="J1709" s="2" t="s">
        <v>3692</v>
      </c>
      <c r="K1709" s="22" t="s">
        <v>1610</v>
      </c>
      <c r="L1709" s="2" t="s">
        <v>1089</v>
      </c>
      <c r="M1709" s="2" t="s">
        <v>1059</v>
      </c>
      <c r="N1709" s="2" t="s">
        <v>1090</v>
      </c>
      <c r="O1709" s="2" t="s">
        <v>1040</v>
      </c>
      <c r="P1709" s="2" t="str">
        <f t="shared" si="53"/>
        <v>P-Onsite</v>
      </c>
      <c r="Q1709" s="2" t="str">
        <f t="shared" si="54"/>
        <v>P-S2_Onsite</v>
      </c>
      <c r="R1709" s="2" t="s">
        <v>3476</v>
      </c>
      <c r="S1709" s="2" t="s">
        <v>1041</v>
      </c>
      <c r="T1709" s="21" t="s">
        <v>3693</v>
      </c>
    </row>
    <row r="1710" spans="1:20" x14ac:dyDescent="0.3">
      <c r="A1710" s="21" t="s">
        <v>4107</v>
      </c>
      <c r="B1710" s="21" t="s">
        <v>1054</v>
      </c>
      <c r="C1710" s="21" t="s">
        <v>4108</v>
      </c>
      <c r="D1710" s="21" t="s">
        <v>4109</v>
      </c>
      <c r="E1710" s="2" t="s">
        <v>4110</v>
      </c>
      <c r="F1710" s="21" t="s">
        <v>3694</v>
      </c>
      <c r="G1710" s="21" t="s">
        <v>1598</v>
      </c>
      <c r="H1710" s="21" t="s">
        <v>3695</v>
      </c>
      <c r="I1710" s="21" t="s">
        <v>6286</v>
      </c>
      <c r="J1710" s="2" t="s">
        <v>3481</v>
      </c>
      <c r="K1710" s="22" t="s">
        <v>1048</v>
      </c>
      <c r="L1710" s="2" t="s">
        <v>1089</v>
      </c>
      <c r="M1710" s="2" t="s">
        <v>1059</v>
      </c>
      <c r="N1710" s="2" t="s">
        <v>1090</v>
      </c>
      <c r="O1710" s="2" t="s">
        <v>1040</v>
      </c>
      <c r="P1710" s="2" t="str">
        <f t="shared" si="53"/>
        <v>P-Onsite</v>
      </c>
      <c r="Q1710" s="2" t="str">
        <f t="shared" si="54"/>
        <v>P-S2_Onsite</v>
      </c>
      <c r="R1710" s="2" t="s">
        <v>3476</v>
      </c>
      <c r="S1710" s="2" t="s">
        <v>1041</v>
      </c>
      <c r="T1710" s="21" t="s">
        <v>3693</v>
      </c>
    </row>
    <row r="1711" spans="1:20" x14ac:dyDescent="0.3">
      <c r="A1711" s="21" t="s">
        <v>4107</v>
      </c>
      <c r="B1711" s="21" t="s">
        <v>1054</v>
      </c>
      <c r="C1711" s="21" t="s">
        <v>4108</v>
      </c>
      <c r="D1711" s="21" t="s">
        <v>4109</v>
      </c>
      <c r="E1711" s="2" t="s">
        <v>4110</v>
      </c>
      <c r="F1711" s="21" t="s">
        <v>3696</v>
      </c>
      <c r="G1711" s="21" t="s">
        <v>1606</v>
      </c>
      <c r="H1711" s="21" t="s">
        <v>3697</v>
      </c>
      <c r="I1711" s="21" t="s">
        <v>6287</v>
      </c>
      <c r="J1711" s="2" t="s">
        <v>3484</v>
      </c>
      <c r="K1711" s="22" t="s">
        <v>1038</v>
      </c>
      <c r="L1711" s="2" t="s">
        <v>1089</v>
      </c>
      <c r="M1711" s="2" t="s">
        <v>1059</v>
      </c>
      <c r="N1711" s="2" t="s">
        <v>1090</v>
      </c>
      <c r="O1711" s="2" t="s">
        <v>1040</v>
      </c>
      <c r="P1711" s="2" t="str">
        <f t="shared" si="53"/>
        <v>P-Onsite</v>
      </c>
      <c r="Q1711" s="2" t="str">
        <f t="shared" si="54"/>
        <v>P-S2_Onsite</v>
      </c>
      <c r="R1711" s="2" t="s">
        <v>3476</v>
      </c>
      <c r="S1711" s="2" t="s">
        <v>1041</v>
      </c>
      <c r="T1711" s="21" t="s">
        <v>3693</v>
      </c>
    </row>
    <row r="1712" spans="1:20" x14ac:dyDescent="0.3">
      <c r="A1712" s="21" t="s">
        <v>2501</v>
      </c>
      <c r="B1712" s="21" t="s">
        <v>1054</v>
      </c>
      <c r="C1712" s="21" t="s">
        <v>2502</v>
      </c>
      <c r="D1712" s="21" t="s">
        <v>2503</v>
      </c>
      <c r="E1712" s="2" t="s">
        <v>2504</v>
      </c>
      <c r="F1712" s="21" t="s">
        <v>3690</v>
      </c>
      <c r="G1712" s="21" t="s">
        <v>1593</v>
      </c>
      <c r="H1712" s="21" t="s">
        <v>3691</v>
      </c>
      <c r="I1712" s="21" t="s">
        <v>6288</v>
      </c>
      <c r="J1712" s="2" t="s">
        <v>3692</v>
      </c>
      <c r="K1712" s="22" t="s">
        <v>1610</v>
      </c>
      <c r="L1712" s="2" t="s">
        <v>1089</v>
      </c>
      <c r="M1712" s="2" t="s">
        <v>1059</v>
      </c>
      <c r="N1712" s="2" t="s">
        <v>1124</v>
      </c>
      <c r="O1712" s="2" t="s">
        <v>1040</v>
      </c>
      <c r="P1712" s="2" t="str">
        <f t="shared" si="53"/>
        <v>P-Onsite</v>
      </c>
      <c r="Q1712" s="2" t="str">
        <f t="shared" si="54"/>
        <v>P-S2_Onsite</v>
      </c>
      <c r="R1712" s="2" t="s">
        <v>3476</v>
      </c>
      <c r="S1712" s="2" t="s">
        <v>1041</v>
      </c>
      <c r="T1712" s="21" t="s">
        <v>3693</v>
      </c>
    </row>
    <row r="1713" spans="1:20" x14ac:dyDescent="0.3">
      <c r="A1713" s="21" t="s">
        <v>2501</v>
      </c>
      <c r="B1713" s="21" t="s">
        <v>1054</v>
      </c>
      <c r="C1713" s="21" t="s">
        <v>2502</v>
      </c>
      <c r="D1713" s="21" t="s">
        <v>2503</v>
      </c>
      <c r="E1713" s="2" t="s">
        <v>2504</v>
      </c>
      <c r="F1713" s="21" t="s">
        <v>3694</v>
      </c>
      <c r="G1713" s="21" t="s">
        <v>1598</v>
      </c>
      <c r="H1713" s="21" t="s">
        <v>3695</v>
      </c>
      <c r="I1713" s="21" t="s">
        <v>6289</v>
      </c>
      <c r="J1713" s="2" t="s">
        <v>3481</v>
      </c>
      <c r="K1713" s="22" t="s">
        <v>1048</v>
      </c>
      <c r="L1713" s="2" t="s">
        <v>1089</v>
      </c>
      <c r="M1713" s="2" t="s">
        <v>1059</v>
      </c>
      <c r="N1713" s="2" t="s">
        <v>1124</v>
      </c>
      <c r="O1713" s="2" t="s">
        <v>1040</v>
      </c>
      <c r="P1713" s="2" t="str">
        <f t="shared" si="53"/>
        <v>P-Onsite</v>
      </c>
      <c r="Q1713" s="2" t="str">
        <f t="shared" si="54"/>
        <v>P-S2_Onsite</v>
      </c>
      <c r="R1713" s="2" t="s">
        <v>3476</v>
      </c>
      <c r="S1713" s="2" t="s">
        <v>1041</v>
      </c>
      <c r="T1713" s="21" t="s">
        <v>3693</v>
      </c>
    </row>
    <row r="1714" spans="1:20" x14ac:dyDescent="0.3">
      <c r="A1714" s="21" t="s">
        <v>2501</v>
      </c>
      <c r="B1714" s="21" t="s">
        <v>1054</v>
      </c>
      <c r="C1714" s="21" t="s">
        <v>2502</v>
      </c>
      <c r="D1714" s="21" t="s">
        <v>2503</v>
      </c>
      <c r="E1714" s="2" t="s">
        <v>2504</v>
      </c>
      <c r="F1714" s="21" t="s">
        <v>3696</v>
      </c>
      <c r="G1714" s="21" t="s">
        <v>1606</v>
      </c>
      <c r="H1714" s="21" t="s">
        <v>3697</v>
      </c>
      <c r="I1714" s="21" t="s">
        <v>6290</v>
      </c>
      <c r="J1714" s="2" t="s">
        <v>3484</v>
      </c>
      <c r="K1714" s="22" t="s">
        <v>1038</v>
      </c>
      <c r="L1714" s="2" t="s">
        <v>1089</v>
      </c>
      <c r="M1714" s="2" t="s">
        <v>1059</v>
      </c>
      <c r="N1714" s="2" t="s">
        <v>1124</v>
      </c>
      <c r="O1714" s="2" t="s">
        <v>1040</v>
      </c>
      <c r="P1714" s="2" t="str">
        <f t="shared" si="53"/>
        <v>P-Onsite</v>
      </c>
      <c r="Q1714" s="2" t="str">
        <f t="shared" si="54"/>
        <v>P-S2_Onsite</v>
      </c>
      <c r="R1714" s="2" t="s">
        <v>3476</v>
      </c>
      <c r="S1714" s="2" t="s">
        <v>1041</v>
      </c>
      <c r="T1714" s="21" t="s">
        <v>3693</v>
      </c>
    </row>
    <row r="1715" spans="1:20" x14ac:dyDescent="0.3">
      <c r="A1715" s="21" t="s">
        <v>4111</v>
      </c>
      <c r="B1715" s="21" t="s">
        <v>1054</v>
      </c>
      <c r="C1715" s="21" t="s">
        <v>4112</v>
      </c>
      <c r="D1715" s="21" t="s">
        <v>4113</v>
      </c>
      <c r="E1715" s="2" t="s">
        <v>4114</v>
      </c>
      <c r="F1715" s="21" t="s">
        <v>3690</v>
      </c>
      <c r="G1715" s="21" t="s">
        <v>1593</v>
      </c>
      <c r="H1715" s="21" t="s">
        <v>3691</v>
      </c>
      <c r="I1715" s="21" t="s">
        <v>6291</v>
      </c>
      <c r="J1715" s="2" t="s">
        <v>3692</v>
      </c>
      <c r="K1715" s="22" t="s">
        <v>1610</v>
      </c>
      <c r="L1715" s="2" t="s">
        <v>1164</v>
      </c>
      <c r="M1715" s="2" t="s">
        <v>1059</v>
      </c>
      <c r="N1715" s="2" t="s">
        <v>1165</v>
      </c>
      <c r="O1715" s="2" t="s">
        <v>1040</v>
      </c>
      <c r="P1715" s="2" t="str">
        <f t="shared" si="53"/>
        <v>P-Onsite</v>
      </c>
      <c r="Q1715" s="2" t="str">
        <f t="shared" si="54"/>
        <v>P-S2_Onsite</v>
      </c>
      <c r="R1715" s="2" t="s">
        <v>3476</v>
      </c>
      <c r="S1715" s="2" t="s">
        <v>1041</v>
      </c>
      <c r="T1715" s="21" t="s">
        <v>3693</v>
      </c>
    </row>
    <row r="1716" spans="1:20" x14ac:dyDescent="0.3">
      <c r="A1716" s="21" t="s">
        <v>4111</v>
      </c>
      <c r="B1716" s="21" t="s">
        <v>1054</v>
      </c>
      <c r="C1716" s="21" t="s">
        <v>4112</v>
      </c>
      <c r="D1716" s="21" t="s">
        <v>4113</v>
      </c>
      <c r="E1716" s="2" t="s">
        <v>4114</v>
      </c>
      <c r="F1716" s="21" t="s">
        <v>3694</v>
      </c>
      <c r="G1716" s="21" t="s">
        <v>1598</v>
      </c>
      <c r="H1716" s="21" t="s">
        <v>3695</v>
      </c>
      <c r="I1716" s="21" t="s">
        <v>6292</v>
      </c>
      <c r="J1716" s="2" t="s">
        <v>3481</v>
      </c>
      <c r="K1716" s="22" t="s">
        <v>1048</v>
      </c>
      <c r="L1716" s="2" t="s">
        <v>1164</v>
      </c>
      <c r="M1716" s="2" t="s">
        <v>1059</v>
      </c>
      <c r="N1716" s="2" t="s">
        <v>1165</v>
      </c>
      <c r="O1716" s="2" t="s">
        <v>1040</v>
      </c>
      <c r="P1716" s="2" t="str">
        <f t="shared" si="53"/>
        <v>P-Onsite</v>
      </c>
      <c r="Q1716" s="2" t="str">
        <f t="shared" si="54"/>
        <v>P-S2_Onsite</v>
      </c>
      <c r="R1716" s="2" t="s">
        <v>3476</v>
      </c>
      <c r="S1716" s="2" t="s">
        <v>1041</v>
      </c>
      <c r="T1716" s="21" t="s">
        <v>3693</v>
      </c>
    </row>
    <row r="1717" spans="1:20" x14ac:dyDescent="0.3">
      <c r="A1717" s="21" t="s">
        <v>4111</v>
      </c>
      <c r="B1717" s="21" t="s">
        <v>1054</v>
      </c>
      <c r="C1717" s="21" t="s">
        <v>4112</v>
      </c>
      <c r="D1717" s="21" t="s">
        <v>4113</v>
      </c>
      <c r="E1717" s="2" t="s">
        <v>4114</v>
      </c>
      <c r="F1717" s="21" t="s">
        <v>3696</v>
      </c>
      <c r="G1717" s="21" t="s">
        <v>1606</v>
      </c>
      <c r="H1717" s="21" t="s">
        <v>3697</v>
      </c>
      <c r="I1717" s="21" t="s">
        <v>6293</v>
      </c>
      <c r="J1717" s="2" t="s">
        <v>3484</v>
      </c>
      <c r="K1717" s="22" t="s">
        <v>1038</v>
      </c>
      <c r="L1717" s="2" t="s">
        <v>1164</v>
      </c>
      <c r="M1717" s="2" t="s">
        <v>1059</v>
      </c>
      <c r="N1717" s="2" t="s">
        <v>1165</v>
      </c>
      <c r="O1717" s="2" t="s">
        <v>1040</v>
      </c>
      <c r="P1717" s="2" t="str">
        <f t="shared" si="53"/>
        <v>P-Onsite</v>
      </c>
      <c r="Q1717" s="2" t="str">
        <f t="shared" si="54"/>
        <v>P-S2_Onsite</v>
      </c>
      <c r="R1717" s="2" t="s">
        <v>3476</v>
      </c>
      <c r="S1717" s="2" t="s">
        <v>1041</v>
      </c>
      <c r="T1717" s="21" t="s">
        <v>3693</v>
      </c>
    </row>
    <row r="1718" spans="1:20" x14ac:dyDescent="0.3">
      <c r="A1718" s="21" t="s">
        <v>4111</v>
      </c>
      <c r="B1718" s="21" t="s">
        <v>1054</v>
      </c>
      <c r="C1718" s="21" t="s">
        <v>4112</v>
      </c>
      <c r="D1718" s="21" t="s">
        <v>4113</v>
      </c>
      <c r="E1718" s="2" t="s">
        <v>4114</v>
      </c>
      <c r="F1718" s="21" t="s">
        <v>3698</v>
      </c>
      <c r="G1718" s="21" t="s">
        <v>1613</v>
      </c>
      <c r="H1718" s="21" t="s">
        <v>3699</v>
      </c>
      <c r="I1718" s="21" t="s">
        <v>6294</v>
      </c>
      <c r="J1718" s="2" t="s">
        <v>3479</v>
      </c>
      <c r="K1718" s="22" t="s">
        <v>1038</v>
      </c>
      <c r="L1718" s="2" t="s">
        <v>1164</v>
      </c>
      <c r="M1718" s="2" t="s">
        <v>1059</v>
      </c>
      <c r="N1718" s="2" t="s">
        <v>1165</v>
      </c>
      <c r="O1718" s="2" t="s">
        <v>1040</v>
      </c>
      <c r="P1718" s="2" t="str">
        <f t="shared" si="53"/>
        <v>P-Onsite</v>
      </c>
      <c r="Q1718" s="2" t="str">
        <f t="shared" si="54"/>
        <v>P-S2_Onsite</v>
      </c>
      <c r="R1718" s="2" t="s">
        <v>3476</v>
      </c>
      <c r="S1718" s="2" t="s">
        <v>1041</v>
      </c>
      <c r="T1718" s="21" t="s">
        <v>3693</v>
      </c>
    </row>
    <row r="1719" spans="1:20" x14ac:dyDescent="0.3">
      <c r="A1719" s="21" t="s">
        <v>4111</v>
      </c>
      <c r="B1719" s="21" t="s">
        <v>1054</v>
      </c>
      <c r="C1719" s="21" t="s">
        <v>4112</v>
      </c>
      <c r="D1719" s="21" t="s">
        <v>4113</v>
      </c>
      <c r="E1719" s="2" t="s">
        <v>4114</v>
      </c>
      <c r="F1719" s="21" t="s">
        <v>3700</v>
      </c>
      <c r="G1719" s="21" t="s">
        <v>1631</v>
      </c>
      <c r="H1719" s="21" t="s">
        <v>3701</v>
      </c>
      <c r="I1719" s="21" t="s">
        <v>6295</v>
      </c>
      <c r="J1719" s="2" t="s">
        <v>3475</v>
      </c>
      <c r="K1719" s="22" t="s">
        <v>1048</v>
      </c>
      <c r="L1719" s="2" t="s">
        <v>1164</v>
      </c>
      <c r="M1719" s="2" t="s">
        <v>1059</v>
      </c>
      <c r="N1719" s="2" t="s">
        <v>1165</v>
      </c>
      <c r="O1719" s="2" t="s">
        <v>1040</v>
      </c>
      <c r="P1719" s="2" t="str">
        <f t="shared" si="53"/>
        <v>P-Onsite</v>
      </c>
      <c r="Q1719" s="2" t="str">
        <f t="shared" si="54"/>
        <v>P-S2_Onsite</v>
      </c>
      <c r="R1719" s="2" t="s">
        <v>3476</v>
      </c>
      <c r="S1719" s="2" t="s">
        <v>1041</v>
      </c>
      <c r="T1719" s="21" t="s">
        <v>3693</v>
      </c>
    </row>
    <row r="1720" spans="1:20" x14ac:dyDescent="0.3">
      <c r="A1720" s="21" t="s">
        <v>4115</v>
      </c>
      <c r="B1720" s="21" t="s">
        <v>1054</v>
      </c>
      <c r="C1720" s="21" t="s">
        <v>4116</v>
      </c>
      <c r="D1720" s="21" t="s">
        <v>4117</v>
      </c>
      <c r="E1720" s="2" t="s">
        <v>4118</v>
      </c>
      <c r="F1720" s="21" t="s">
        <v>3698</v>
      </c>
      <c r="G1720" s="21" t="s">
        <v>1613</v>
      </c>
      <c r="H1720" s="21" t="s">
        <v>3699</v>
      </c>
      <c r="I1720" s="21" t="s">
        <v>6296</v>
      </c>
      <c r="J1720" s="2" t="s">
        <v>3479</v>
      </c>
      <c r="K1720" s="22" t="s">
        <v>1038</v>
      </c>
      <c r="L1720" s="2" t="s">
        <v>1300</v>
      </c>
      <c r="M1720" s="2" t="s">
        <v>1059</v>
      </c>
      <c r="N1720" s="2" t="s">
        <v>1375</v>
      </c>
      <c r="O1720" s="2" t="s">
        <v>1040</v>
      </c>
      <c r="P1720" s="2" t="str">
        <f t="shared" si="53"/>
        <v>P-Onsite</v>
      </c>
      <c r="Q1720" s="2" t="str">
        <f t="shared" si="54"/>
        <v>P-S2_Onsite</v>
      </c>
      <c r="R1720" s="2" t="s">
        <v>3476</v>
      </c>
      <c r="S1720" s="2" t="s">
        <v>1041</v>
      </c>
      <c r="T1720" s="21" t="s">
        <v>3693</v>
      </c>
    </row>
    <row r="1721" spans="1:20" x14ac:dyDescent="0.3">
      <c r="A1721" s="21" t="s">
        <v>4115</v>
      </c>
      <c r="B1721" s="21" t="s">
        <v>1054</v>
      </c>
      <c r="C1721" s="21" t="s">
        <v>4116</v>
      </c>
      <c r="D1721" s="21" t="s">
        <v>4117</v>
      </c>
      <c r="E1721" s="2" t="s">
        <v>4118</v>
      </c>
      <c r="F1721" s="21" t="s">
        <v>3690</v>
      </c>
      <c r="G1721" s="21" t="s">
        <v>1593</v>
      </c>
      <c r="H1721" s="21" t="s">
        <v>3691</v>
      </c>
      <c r="I1721" s="21" t="s">
        <v>6297</v>
      </c>
      <c r="J1721" s="2" t="s">
        <v>3692</v>
      </c>
      <c r="K1721" s="22" t="s">
        <v>1610</v>
      </c>
      <c r="L1721" s="2" t="s">
        <v>1300</v>
      </c>
      <c r="M1721" s="2" t="s">
        <v>1059</v>
      </c>
      <c r="N1721" s="2" t="s">
        <v>1375</v>
      </c>
      <c r="O1721" s="2" t="s">
        <v>1040</v>
      </c>
      <c r="P1721" s="2" t="str">
        <f t="shared" si="53"/>
        <v>P-Onsite</v>
      </c>
      <c r="Q1721" s="2" t="str">
        <f t="shared" si="54"/>
        <v>P-S2_Onsite</v>
      </c>
      <c r="R1721" s="2" t="s">
        <v>3476</v>
      </c>
      <c r="S1721" s="2" t="s">
        <v>1041</v>
      </c>
      <c r="T1721" s="21" t="s">
        <v>3693</v>
      </c>
    </row>
    <row r="1722" spans="1:20" x14ac:dyDescent="0.3">
      <c r="A1722" s="21" t="s">
        <v>4119</v>
      </c>
      <c r="B1722" s="21" t="s">
        <v>1054</v>
      </c>
      <c r="C1722" s="21" t="s">
        <v>4120</v>
      </c>
      <c r="D1722" s="21" t="s">
        <v>4121</v>
      </c>
      <c r="E1722" s="2" t="s">
        <v>4122</v>
      </c>
      <c r="F1722" s="21" t="s">
        <v>3690</v>
      </c>
      <c r="G1722" s="21" t="s">
        <v>1593</v>
      </c>
      <c r="H1722" s="21" t="s">
        <v>3691</v>
      </c>
      <c r="I1722" s="21" t="s">
        <v>6298</v>
      </c>
      <c r="J1722" s="2" t="s">
        <v>3692</v>
      </c>
      <c r="K1722" s="22" t="s">
        <v>1610</v>
      </c>
      <c r="L1722" s="2" t="s">
        <v>1205</v>
      </c>
      <c r="M1722" s="2" t="s">
        <v>1059</v>
      </c>
      <c r="N1722" s="2" t="s">
        <v>1206</v>
      </c>
      <c r="O1722" s="2" t="s">
        <v>1040</v>
      </c>
      <c r="P1722" s="2" t="str">
        <f t="shared" si="53"/>
        <v>P-Onsite</v>
      </c>
      <c r="Q1722" s="2" t="str">
        <f t="shared" si="54"/>
        <v>P-S2_Onsite</v>
      </c>
      <c r="R1722" s="2" t="s">
        <v>3476</v>
      </c>
      <c r="S1722" s="2" t="s">
        <v>1041</v>
      </c>
      <c r="T1722" s="21" t="s">
        <v>3693</v>
      </c>
    </row>
    <row r="1723" spans="1:20" x14ac:dyDescent="0.3">
      <c r="A1723" s="21" t="s">
        <v>4119</v>
      </c>
      <c r="B1723" s="21" t="s">
        <v>1054</v>
      </c>
      <c r="C1723" s="21" t="s">
        <v>4120</v>
      </c>
      <c r="D1723" s="21" t="s">
        <v>4121</v>
      </c>
      <c r="E1723" s="2" t="s">
        <v>4122</v>
      </c>
      <c r="F1723" s="21" t="s">
        <v>3694</v>
      </c>
      <c r="G1723" s="21" t="s">
        <v>1598</v>
      </c>
      <c r="H1723" s="21" t="s">
        <v>3695</v>
      </c>
      <c r="I1723" s="21" t="s">
        <v>6299</v>
      </c>
      <c r="J1723" s="2" t="s">
        <v>3481</v>
      </c>
      <c r="K1723" s="22" t="s">
        <v>1048</v>
      </c>
      <c r="L1723" s="2" t="s">
        <v>1205</v>
      </c>
      <c r="M1723" s="2" t="s">
        <v>1059</v>
      </c>
      <c r="N1723" s="2" t="s">
        <v>1206</v>
      </c>
      <c r="O1723" s="2" t="s">
        <v>1040</v>
      </c>
      <c r="P1723" s="2" t="str">
        <f t="shared" si="53"/>
        <v>P-Onsite</v>
      </c>
      <c r="Q1723" s="2" t="str">
        <f t="shared" si="54"/>
        <v>P-S2_Onsite</v>
      </c>
      <c r="R1723" s="2" t="s">
        <v>3476</v>
      </c>
      <c r="S1723" s="2" t="s">
        <v>1041</v>
      </c>
      <c r="T1723" s="21" t="s">
        <v>3693</v>
      </c>
    </row>
    <row r="1724" spans="1:20" x14ac:dyDescent="0.3">
      <c r="A1724" s="21" t="s">
        <v>4119</v>
      </c>
      <c r="B1724" s="21" t="s">
        <v>1054</v>
      </c>
      <c r="C1724" s="21" t="s">
        <v>4120</v>
      </c>
      <c r="D1724" s="21" t="s">
        <v>4121</v>
      </c>
      <c r="E1724" s="2" t="s">
        <v>4122</v>
      </c>
      <c r="F1724" s="21" t="s">
        <v>3696</v>
      </c>
      <c r="G1724" s="21" t="s">
        <v>1606</v>
      </c>
      <c r="H1724" s="21" t="s">
        <v>3697</v>
      </c>
      <c r="I1724" s="21" t="s">
        <v>6300</v>
      </c>
      <c r="J1724" s="2" t="s">
        <v>3484</v>
      </c>
      <c r="K1724" s="22" t="s">
        <v>1038</v>
      </c>
      <c r="L1724" s="2" t="s">
        <v>1205</v>
      </c>
      <c r="M1724" s="2" t="s">
        <v>1059</v>
      </c>
      <c r="N1724" s="2" t="s">
        <v>1206</v>
      </c>
      <c r="O1724" s="2" t="s">
        <v>1040</v>
      </c>
      <c r="P1724" s="2" t="str">
        <f t="shared" si="53"/>
        <v>P-Onsite</v>
      </c>
      <c r="Q1724" s="2" t="str">
        <f t="shared" si="54"/>
        <v>P-S2_Onsite</v>
      </c>
      <c r="R1724" s="2" t="s">
        <v>3476</v>
      </c>
      <c r="S1724" s="2" t="s">
        <v>1041</v>
      </c>
      <c r="T1724" s="21" t="s">
        <v>3693</v>
      </c>
    </row>
    <row r="1725" spans="1:20" x14ac:dyDescent="0.3">
      <c r="A1725" s="21" t="s">
        <v>4119</v>
      </c>
      <c r="B1725" s="21" t="s">
        <v>1054</v>
      </c>
      <c r="C1725" s="21" t="s">
        <v>4120</v>
      </c>
      <c r="D1725" s="21" t="s">
        <v>4121</v>
      </c>
      <c r="E1725" s="2" t="s">
        <v>4122</v>
      </c>
      <c r="F1725" s="21" t="s">
        <v>3698</v>
      </c>
      <c r="G1725" s="21" t="s">
        <v>1613</v>
      </c>
      <c r="H1725" s="21" t="s">
        <v>3699</v>
      </c>
      <c r="I1725" s="21" t="s">
        <v>6301</v>
      </c>
      <c r="J1725" s="2" t="s">
        <v>3479</v>
      </c>
      <c r="K1725" s="22" t="s">
        <v>1038</v>
      </c>
      <c r="L1725" s="2" t="s">
        <v>1205</v>
      </c>
      <c r="M1725" s="2" t="s">
        <v>1059</v>
      </c>
      <c r="N1725" s="2" t="s">
        <v>1206</v>
      </c>
      <c r="O1725" s="2" t="s">
        <v>1040</v>
      </c>
      <c r="P1725" s="2" t="str">
        <f t="shared" si="53"/>
        <v>P-Onsite</v>
      </c>
      <c r="Q1725" s="2" t="str">
        <f t="shared" si="54"/>
        <v>P-S2_Onsite</v>
      </c>
      <c r="R1725" s="2" t="s">
        <v>3476</v>
      </c>
      <c r="S1725" s="2" t="s">
        <v>1041</v>
      </c>
      <c r="T1725" s="21" t="s">
        <v>3693</v>
      </c>
    </row>
    <row r="1726" spans="1:20" x14ac:dyDescent="0.3">
      <c r="A1726" s="21" t="s">
        <v>4119</v>
      </c>
      <c r="B1726" s="21" t="s">
        <v>1054</v>
      </c>
      <c r="C1726" s="21" t="s">
        <v>4120</v>
      </c>
      <c r="D1726" s="21" t="s">
        <v>4121</v>
      </c>
      <c r="E1726" s="2" t="s">
        <v>4122</v>
      </c>
      <c r="F1726" s="21" t="s">
        <v>3700</v>
      </c>
      <c r="G1726" s="21" t="s">
        <v>1631</v>
      </c>
      <c r="H1726" s="21" t="s">
        <v>3701</v>
      </c>
      <c r="I1726" s="21" t="s">
        <v>6302</v>
      </c>
      <c r="J1726" s="2" t="s">
        <v>3475</v>
      </c>
      <c r="K1726" s="22" t="s">
        <v>1048</v>
      </c>
      <c r="L1726" s="2" t="s">
        <v>1205</v>
      </c>
      <c r="M1726" s="2" t="s">
        <v>1059</v>
      </c>
      <c r="N1726" s="2" t="s">
        <v>1206</v>
      </c>
      <c r="O1726" s="2" t="s">
        <v>1040</v>
      </c>
      <c r="P1726" s="2" t="str">
        <f t="shared" si="53"/>
        <v>P-Onsite</v>
      </c>
      <c r="Q1726" s="2" t="str">
        <f t="shared" si="54"/>
        <v>P-S2_Onsite</v>
      </c>
      <c r="R1726" s="2" t="s">
        <v>3476</v>
      </c>
      <c r="S1726" s="2" t="s">
        <v>1041</v>
      </c>
      <c r="T1726" s="21" t="s">
        <v>3693</v>
      </c>
    </row>
    <row r="1727" spans="1:20" x14ac:dyDescent="0.3">
      <c r="A1727" s="21" t="s">
        <v>2507</v>
      </c>
      <c r="B1727" s="21" t="s">
        <v>1054</v>
      </c>
      <c r="C1727" s="21" t="s">
        <v>2508</v>
      </c>
      <c r="D1727" s="21" t="s">
        <v>2509</v>
      </c>
      <c r="E1727" s="2" t="s">
        <v>2510</v>
      </c>
      <c r="F1727" s="21" t="s">
        <v>3694</v>
      </c>
      <c r="G1727" s="21" t="s">
        <v>1598</v>
      </c>
      <c r="H1727" s="21" t="s">
        <v>3695</v>
      </c>
      <c r="I1727" s="21" t="s">
        <v>6303</v>
      </c>
      <c r="J1727" s="2" t="s">
        <v>3481</v>
      </c>
      <c r="K1727" s="22" t="s">
        <v>1048</v>
      </c>
      <c r="L1727" s="2" t="s">
        <v>1058</v>
      </c>
      <c r="M1727" s="2" t="s">
        <v>1059</v>
      </c>
      <c r="N1727" s="2" t="s">
        <v>1106</v>
      </c>
      <c r="O1727" s="2" t="s">
        <v>1040</v>
      </c>
      <c r="P1727" s="2" t="str">
        <f t="shared" si="53"/>
        <v>P-Onsite</v>
      </c>
      <c r="Q1727" s="2" t="str">
        <f t="shared" si="54"/>
        <v>P-S2_Onsite</v>
      </c>
      <c r="R1727" s="2" t="s">
        <v>3476</v>
      </c>
      <c r="S1727" s="2" t="s">
        <v>1041</v>
      </c>
      <c r="T1727" s="21" t="s">
        <v>3693</v>
      </c>
    </row>
    <row r="1728" spans="1:20" x14ac:dyDescent="0.3">
      <c r="A1728" s="21" t="s">
        <v>2507</v>
      </c>
      <c r="B1728" s="21" t="s">
        <v>1054</v>
      </c>
      <c r="C1728" s="21" t="s">
        <v>2508</v>
      </c>
      <c r="D1728" s="21" t="s">
        <v>2509</v>
      </c>
      <c r="E1728" s="2" t="s">
        <v>2510</v>
      </c>
      <c r="F1728" s="21" t="s">
        <v>3696</v>
      </c>
      <c r="G1728" s="21" t="s">
        <v>1606</v>
      </c>
      <c r="H1728" s="21" t="s">
        <v>3697</v>
      </c>
      <c r="I1728" s="21" t="s">
        <v>6304</v>
      </c>
      <c r="J1728" s="2" t="s">
        <v>3484</v>
      </c>
      <c r="K1728" s="22" t="s">
        <v>1038</v>
      </c>
      <c r="L1728" s="2" t="s">
        <v>1058</v>
      </c>
      <c r="M1728" s="2" t="s">
        <v>1059</v>
      </c>
      <c r="N1728" s="2" t="s">
        <v>1106</v>
      </c>
      <c r="O1728" s="2" t="s">
        <v>1040</v>
      </c>
      <c r="P1728" s="2" t="str">
        <f t="shared" si="53"/>
        <v>P-Onsite</v>
      </c>
      <c r="Q1728" s="2" t="str">
        <f t="shared" si="54"/>
        <v>P-S2_Onsite</v>
      </c>
      <c r="R1728" s="2" t="s">
        <v>3476</v>
      </c>
      <c r="S1728" s="2" t="s">
        <v>1041</v>
      </c>
      <c r="T1728" s="21" t="s">
        <v>3693</v>
      </c>
    </row>
    <row r="1729" spans="1:20" x14ac:dyDescent="0.3">
      <c r="A1729" s="21" t="s">
        <v>2507</v>
      </c>
      <c r="B1729" s="21" t="s">
        <v>1054</v>
      </c>
      <c r="C1729" s="21" t="s">
        <v>2508</v>
      </c>
      <c r="D1729" s="21" t="s">
        <v>2509</v>
      </c>
      <c r="E1729" s="2" t="s">
        <v>2510</v>
      </c>
      <c r="F1729" s="21" t="s">
        <v>3700</v>
      </c>
      <c r="G1729" s="21" t="s">
        <v>1631</v>
      </c>
      <c r="H1729" s="21" t="s">
        <v>3701</v>
      </c>
      <c r="I1729" s="21" t="s">
        <v>6305</v>
      </c>
      <c r="J1729" s="2" t="s">
        <v>3475</v>
      </c>
      <c r="K1729" s="22" t="s">
        <v>1048</v>
      </c>
      <c r="L1729" s="2" t="s">
        <v>1058</v>
      </c>
      <c r="M1729" s="2" t="s">
        <v>1059</v>
      </c>
      <c r="N1729" s="2" t="s">
        <v>1106</v>
      </c>
      <c r="O1729" s="2" t="s">
        <v>1040</v>
      </c>
      <c r="P1729" s="2" t="str">
        <f t="shared" si="53"/>
        <v>P-Onsite</v>
      </c>
      <c r="Q1729" s="2" t="str">
        <f t="shared" si="54"/>
        <v>P-S2_Onsite</v>
      </c>
      <c r="R1729" s="2" t="s">
        <v>3476</v>
      </c>
      <c r="S1729" s="2" t="s">
        <v>1041</v>
      </c>
      <c r="T1729" s="21" t="s">
        <v>3693</v>
      </c>
    </row>
    <row r="1730" spans="1:20" x14ac:dyDescent="0.3">
      <c r="A1730" s="21" t="s">
        <v>2513</v>
      </c>
      <c r="B1730" s="21" t="s">
        <v>1054</v>
      </c>
      <c r="C1730" s="21" t="s">
        <v>2514</v>
      </c>
      <c r="D1730" s="21" t="s">
        <v>2515</v>
      </c>
      <c r="E1730" s="2" t="s">
        <v>2516</v>
      </c>
      <c r="F1730" s="21" t="s">
        <v>3690</v>
      </c>
      <c r="G1730" s="21" t="s">
        <v>1593</v>
      </c>
      <c r="H1730" s="21" t="s">
        <v>3691</v>
      </c>
      <c r="I1730" s="21" t="s">
        <v>6306</v>
      </c>
      <c r="J1730" s="2" t="s">
        <v>3692</v>
      </c>
      <c r="K1730" s="22" t="s">
        <v>1610</v>
      </c>
      <c r="L1730" s="2" t="s">
        <v>1058</v>
      </c>
      <c r="M1730" s="2" t="s">
        <v>1059</v>
      </c>
      <c r="N1730" s="2" t="s">
        <v>1106</v>
      </c>
      <c r="O1730" s="2" t="s">
        <v>1040</v>
      </c>
      <c r="P1730" s="2" t="str">
        <f t="shared" si="53"/>
        <v>P-Onsite</v>
      </c>
      <c r="Q1730" s="2" t="str">
        <f t="shared" si="54"/>
        <v>P-S2_Onsite</v>
      </c>
      <c r="R1730" s="2" t="s">
        <v>3476</v>
      </c>
      <c r="S1730" s="2" t="s">
        <v>1041</v>
      </c>
      <c r="T1730" s="21" t="s">
        <v>3693</v>
      </c>
    </row>
    <row r="1731" spans="1:20" x14ac:dyDescent="0.3">
      <c r="A1731" s="21" t="s">
        <v>2513</v>
      </c>
      <c r="B1731" s="21" t="s">
        <v>1054</v>
      </c>
      <c r="C1731" s="21" t="s">
        <v>2514</v>
      </c>
      <c r="D1731" s="21" t="s">
        <v>2515</v>
      </c>
      <c r="E1731" s="2" t="s">
        <v>2516</v>
      </c>
      <c r="F1731" s="21" t="s">
        <v>3700</v>
      </c>
      <c r="G1731" s="21" t="s">
        <v>1631</v>
      </c>
      <c r="H1731" s="21" t="s">
        <v>3701</v>
      </c>
      <c r="I1731" s="21" t="s">
        <v>6307</v>
      </c>
      <c r="J1731" s="2" t="s">
        <v>3475</v>
      </c>
      <c r="K1731" s="22" t="s">
        <v>1048</v>
      </c>
      <c r="L1731" s="2" t="s">
        <v>1058</v>
      </c>
      <c r="M1731" s="2" t="s">
        <v>1059</v>
      </c>
      <c r="N1731" s="2" t="s">
        <v>1106</v>
      </c>
      <c r="O1731" s="2" t="s">
        <v>1040</v>
      </c>
      <c r="P1731" s="2" t="str">
        <f t="shared" ref="P1731:P1794" si="55">CONCATENATE(LEFT(O1731,1),"-",B1731)</f>
        <v>P-Onsite</v>
      </c>
      <c r="Q1731" s="2" t="str">
        <f t="shared" ref="Q1731:Q1794" si="56">CONCATENATE(LEFT($O1731,1),"-",RIGHT($F1731,9))</f>
        <v>P-S2_Onsite</v>
      </c>
      <c r="R1731" s="2" t="s">
        <v>3476</v>
      </c>
      <c r="S1731" s="2" t="s">
        <v>1041</v>
      </c>
      <c r="T1731" s="21" t="s">
        <v>3693</v>
      </c>
    </row>
    <row r="1732" spans="1:20" x14ac:dyDescent="0.3">
      <c r="A1732" s="21" t="s">
        <v>2520</v>
      </c>
      <c r="B1732" s="21" t="s">
        <v>1054</v>
      </c>
      <c r="C1732" s="21" t="s">
        <v>2521</v>
      </c>
      <c r="D1732" s="21" t="s">
        <v>2522</v>
      </c>
      <c r="E1732" s="2" t="s">
        <v>2523</v>
      </c>
      <c r="F1732" s="21" t="s">
        <v>3690</v>
      </c>
      <c r="G1732" s="21" t="s">
        <v>1593</v>
      </c>
      <c r="H1732" s="21" t="s">
        <v>3691</v>
      </c>
      <c r="I1732" s="21" t="s">
        <v>6308</v>
      </c>
      <c r="J1732" s="2" t="s">
        <v>3692</v>
      </c>
      <c r="K1732" s="22" t="s">
        <v>1610</v>
      </c>
      <c r="L1732" s="2" t="s">
        <v>1164</v>
      </c>
      <c r="M1732" s="2" t="s">
        <v>1059</v>
      </c>
      <c r="N1732" s="2" t="s">
        <v>1209</v>
      </c>
      <c r="O1732" s="2" t="s">
        <v>1040</v>
      </c>
      <c r="P1732" s="2" t="str">
        <f t="shared" si="55"/>
        <v>P-Onsite</v>
      </c>
      <c r="Q1732" s="2" t="str">
        <f t="shared" si="56"/>
        <v>P-S2_Onsite</v>
      </c>
      <c r="R1732" s="2" t="s">
        <v>3476</v>
      </c>
      <c r="S1732" s="2" t="s">
        <v>1041</v>
      </c>
      <c r="T1732" s="21" t="s">
        <v>3693</v>
      </c>
    </row>
    <row r="1733" spans="1:20" x14ac:dyDescent="0.3">
      <c r="A1733" s="21" t="s">
        <v>2520</v>
      </c>
      <c r="B1733" s="21" t="s">
        <v>1054</v>
      </c>
      <c r="C1733" s="21" t="s">
        <v>2521</v>
      </c>
      <c r="D1733" s="21" t="s">
        <v>2522</v>
      </c>
      <c r="E1733" s="2" t="s">
        <v>2523</v>
      </c>
      <c r="F1733" s="21" t="s">
        <v>3696</v>
      </c>
      <c r="G1733" s="21" t="s">
        <v>1606</v>
      </c>
      <c r="H1733" s="21" t="s">
        <v>3697</v>
      </c>
      <c r="I1733" s="21" t="s">
        <v>6309</v>
      </c>
      <c r="J1733" s="2" t="s">
        <v>3484</v>
      </c>
      <c r="K1733" s="22" t="s">
        <v>1038</v>
      </c>
      <c r="L1733" s="2" t="s">
        <v>1164</v>
      </c>
      <c r="M1733" s="2" t="s">
        <v>1059</v>
      </c>
      <c r="N1733" s="2" t="s">
        <v>1209</v>
      </c>
      <c r="O1733" s="2" t="s">
        <v>1040</v>
      </c>
      <c r="P1733" s="2" t="str">
        <f t="shared" si="55"/>
        <v>P-Onsite</v>
      </c>
      <c r="Q1733" s="2" t="str">
        <f t="shared" si="56"/>
        <v>P-S2_Onsite</v>
      </c>
      <c r="R1733" s="2" t="s">
        <v>3476</v>
      </c>
      <c r="S1733" s="2" t="s">
        <v>1041</v>
      </c>
      <c r="T1733" s="21" t="s">
        <v>3693</v>
      </c>
    </row>
    <row r="1734" spans="1:20" x14ac:dyDescent="0.3">
      <c r="A1734" s="21" t="s">
        <v>2520</v>
      </c>
      <c r="B1734" s="21" t="s">
        <v>1054</v>
      </c>
      <c r="C1734" s="21" t="s">
        <v>2521</v>
      </c>
      <c r="D1734" s="21" t="s">
        <v>2522</v>
      </c>
      <c r="E1734" s="2" t="s">
        <v>2523</v>
      </c>
      <c r="F1734" s="21" t="s">
        <v>3698</v>
      </c>
      <c r="G1734" s="21" t="s">
        <v>1613</v>
      </c>
      <c r="H1734" s="21" t="s">
        <v>3699</v>
      </c>
      <c r="I1734" s="21" t="s">
        <v>6310</v>
      </c>
      <c r="J1734" s="2" t="s">
        <v>3479</v>
      </c>
      <c r="K1734" s="22" t="s">
        <v>1038</v>
      </c>
      <c r="L1734" s="2" t="s">
        <v>1164</v>
      </c>
      <c r="M1734" s="2" t="s">
        <v>1059</v>
      </c>
      <c r="N1734" s="2" t="s">
        <v>1209</v>
      </c>
      <c r="O1734" s="2" t="s">
        <v>1040</v>
      </c>
      <c r="P1734" s="2" t="str">
        <f t="shared" si="55"/>
        <v>P-Onsite</v>
      </c>
      <c r="Q1734" s="2" t="str">
        <f t="shared" si="56"/>
        <v>P-S2_Onsite</v>
      </c>
      <c r="R1734" s="2" t="s">
        <v>3476</v>
      </c>
      <c r="S1734" s="2" t="s">
        <v>1041</v>
      </c>
      <c r="T1734" s="21" t="s">
        <v>3693</v>
      </c>
    </row>
    <row r="1735" spans="1:20" x14ac:dyDescent="0.3">
      <c r="A1735" s="21" t="s">
        <v>2526</v>
      </c>
      <c r="B1735" s="21" t="s">
        <v>1054</v>
      </c>
      <c r="C1735" s="21" t="s">
        <v>2527</v>
      </c>
      <c r="D1735" s="21" t="s">
        <v>2528</v>
      </c>
      <c r="E1735" s="2" t="s">
        <v>2529</v>
      </c>
      <c r="F1735" s="21" t="s">
        <v>3690</v>
      </c>
      <c r="G1735" s="21" t="s">
        <v>1593</v>
      </c>
      <c r="H1735" s="21" t="s">
        <v>3691</v>
      </c>
      <c r="I1735" s="21" t="s">
        <v>6311</v>
      </c>
      <c r="J1735" s="2" t="s">
        <v>3692</v>
      </c>
      <c r="K1735" s="22" t="s">
        <v>1610</v>
      </c>
      <c r="L1735" s="2" t="s">
        <v>1096</v>
      </c>
      <c r="M1735" s="2" t="s">
        <v>1059</v>
      </c>
      <c r="N1735" s="2" t="s">
        <v>1097</v>
      </c>
      <c r="O1735" s="2" t="s">
        <v>1040</v>
      </c>
      <c r="P1735" s="2" t="str">
        <f t="shared" si="55"/>
        <v>P-Onsite</v>
      </c>
      <c r="Q1735" s="2" t="str">
        <f t="shared" si="56"/>
        <v>P-S2_Onsite</v>
      </c>
      <c r="R1735" s="2" t="s">
        <v>3476</v>
      </c>
      <c r="S1735" s="2" t="s">
        <v>1041</v>
      </c>
      <c r="T1735" s="21" t="s">
        <v>3693</v>
      </c>
    </row>
    <row r="1736" spans="1:20" x14ac:dyDescent="0.3">
      <c r="A1736" s="21" t="s">
        <v>2526</v>
      </c>
      <c r="B1736" s="21" t="s">
        <v>1054</v>
      </c>
      <c r="C1736" s="21" t="s">
        <v>2527</v>
      </c>
      <c r="D1736" s="21" t="s">
        <v>2528</v>
      </c>
      <c r="E1736" s="2" t="s">
        <v>2529</v>
      </c>
      <c r="F1736" s="21" t="s">
        <v>3696</v>
      </c>
      <c r="G1736" s="21" t="s">
        <v>1606</v>
      </c>
      <c r="H1736" s="21" t="s">
        <v>3697</v>
      </c>
      <c r="I1736" s="21" t="s">
        <v>6312</v>
      </c>
      <c r="J1736" s="2" t="s">
        <v>3484</v>
      </c>
      <c r="K1736" s="22" t="s">
        <v>1038</v>
      </c>
      <c r="L1736" s="2" t="s">
        <v>1096</v>
      </c>
      <c r="M1736" s="2" t="s">
        <v>1059</v>
      </c>
      <c r="N1736" s="2" t="s">
        <v>1097</v>
      </c>
      <c r="O1736" s="2" t="s">
        <v>1040</v>
      </c>
      <c r="P1736" s="2" t="str">
        <f t="shared" si="55"/>
        <v>P-Onsite</v>
      </c>
      <c r="Q1736" s="2" t="str">
        <f t="shared" si="56"/>
        <v>P-S2_Onsite</v>
      </c>
      <c r="R1736" s="2" t="s">
        <v>3476</v>
      </c>
      <c r="S1736" s="2" t="s">
        <v>1041</v>
      </c>
      <c r="T1736" s="21" t="s">
        <v>3693</v>
      </c>
    </row>
    <row r="1737" spans="1:20" x14ac:dyDescent="0.3">
      <c r="A1737" s="21" t="s">
        <v>2526</v>
      </c>
      <c r="B1737" s="21" t="s">
        <v>1054</v>
      </c>
      <c r="C1737" s="21" t="s">
        <v>2527</v>
      </c>
      <c r="D1737" s="21" t="s">
        <v>2528</v>
      </c>
      <c r="E1737" s="2" t="s">
        <v>2529</v>
      </c>
      <c r="F1737" s="21" t="s">
        <v>3698</v>
      </c>
      <c r="G1737" s="21" t="s">
        <v>1613</v>
      </c>
      <c r="H1737" s="21" t="s">
        <v>3699</v>
      </c>
      <c r="I1737" s="21" t="s">
        <v>6313</v>
      </c>
      <c r="J1737" s="2" t="s">
        <v>3479</v>
      </c>
      <c r="K1737" s="22" t="s">
        <v>1038</v>
      </c>
      <c r="L1737" s="2" t="s">
        <v>1096</v>
      </c>
      <c r="M1737" s="2" t="s">
        <v>1059</v>
      </c>
      <c r="N1737" s="2" t="s">
        <v>1097</v>
      </c>
      <c r="O1737" s="2" t="s">
        <v>1040</v>
      </c>
      <c r="P1737" s="2" t="str">
        <f t="shared" si="55"/>
        <v>P-Onsite</v>
      </c>
      <c r="Q1737" s="2" t="str">
        <f t="shared" si="56"/>
        <v>P-S2_Onsite</v>
      </c>
      <c r="R1737" s="2" t="s">
        <v>3476</v>
      </c>
      <c r="S1737" s="2" t="s">
        <v>1041</v>
      </c>
      <c r="T1737" s="21" t="s">
        <v>3693</v>
      </c>
    </row>
    <row r="1738" spans="1:20" x14ac:dyDescent="0.3">
      <c r="A1738" s="21" t="s">
        <v>2526</v>
      </c>
      <c r="B1738" s="21" t="s">
        <v>1054</v>
      </c>
      <c r="C1738" s="21" t="s">
        <v>2527</v>
      </c>
      <c r="D1738" s="21" t="s">
        <v>2528</v>
      </c>
      <c r="E1738" s="2" t="s">
        <v>2529</v>
      </c>
      <c r="F1738" s="21" t="s">
        <v>3700</v>
      </c>
      <c r="G1738" s="21" t="s">
        <v>1631</v>
      </c>
      <c r="H1738" s="21" t="s">
        <v>3701</v>
      </c>
      <c r="I1738" s="21" t="s">
        <v>6314</v>
      </c>
      <c r="J1738" s="2" t="s">
        <v>3475</v>
      </c>
      <c r="K1738" s="22" t="s">
        <v>1048</v>
      </c>
      <c r="L1738" s="2" t="s">
        <v>1096</v>
      </c>
      <c r="M1738" s="2" t="s">
        <v>1059</v>
      </c>
      <c r="N1738" s="2" t="s">
        <v>1097</v>
      </c>
      <c r="O1738" s="2" t="s">
        <v>1040</v>
      </c>
      <c r="P1738" s="2" t="str">
        <f t="shared" si="55"/>
        <v>P-Onsite</v>
      </c>
      <c r="Q1738" s="2" t="str">
        <f t="shared" si="56"/>
        <v>P-S2_Onsite</v>
      </c>
      <c r="R1738" s="2" t="s">
        <v>3476</v>
      </c>
      <c r="S1738" s="2" t="s">
        <v>1041</v>
      </c>
      <c r="T1738" s="21" t="s">
        <v>3693</v>
      </c>
    </row>
    <row r="1739" spans="1:20" x14ac:dyDescent="0.3">
      <c r="A1739" s="21" t="s">
        <v>2532</v>
      </c>
      <c r="B1739" s="21" t="s">
        <v>1054</v>
      </c>
      <c r="C1739" s="21" t="s">
        <v>2533</v>
      </c>
      <c r="D1739" s="21" t="s">
        <v>2534</v>
      </c>
      <c r="E1739" s="2" t="s">
        <v>2535</v>
      </c>
      <c r="F1739" s="21" t="s">
        <v>3694</v>
      </c>
      <c r="G1739" s="21" t="s">
        <v>1598</v>
      </c>
      <c r="H1739" s="21" t="s">
        <v>3695</v>
      </c>
      <c r="I1739" s="21" t="s">
        <v>6315</v>
      </c>
      <c r="J1739" s="2" t="s">
        <v>3481</v>
      </c>
      <c r="K1739" s="22" t="s">
        <v>1048</v>
      </c>
      <c r="L1739" s="2" t="s">
        <v>1150</v>
      </c>
      <c r="M1739" s="2" t="s">
        <v>1059</v>
      </c>
      <c r="N1739" s="2" t="s">
        <v>1151</v>
      </c>
      <c r="O1739" s="2" t="s">
        <v>1040</v>
      </c>
      <c r="P1739" s="2" t="str">
        <f t="shared" si="55"/>
        <v>P-Onsite</v>
      </c>
      <c r="Q1739" s="2" t="str">
        <f t="shared" si="56"/>
        <v>P-S2_Onsite</v>
      </c>
      <c r="R1739" s="2" t="s">
        <v>3476</v>
      </c>
      <c r="S1739" s="2" t="s">
        <v>1041</v>
      </c>
      <c r="T1739" s="21" t="s">
        <v>3693</v>
      </c>
    </row>
    <row r="1740" spans="1:20" x14ac:dyDescent="0.3">
      <c r="A1740" s="21" t="s">
        <v>2532</v>
      </c>
      <c r="B1740" s="21" t="s">
        <v>1054</v>
      </c>
      <c r="C1740" s="21" t="s">
        <v>2533</v>
      </c>
      <c r="D1740" s="21" t="s">
        <v>2534</v>
      </c>
      <c r="E1740" s="2" t="s">
        <v>2535</v>
      </c>
      <c r="F1740" s="21" t="s">
        <v>3700</v>
      </c>
      <c r="G1740" s="21" t="s">
        <v>1631</v>
      </c>
      <c r="H1740" s="21" t="s">
        <v>3701</v>
      </c>
      <c r="I1740" s="21" t="s">
        <v>6316</v>
      </c>
      <c r="J1740" s="2" t="s">
        <v>3475</v>
      </c>
      <c r="K1740" s="22" t="s">
        <v>1048</v>
      </c>
      <c r="L1740" s="2" t="s">
        <v>1150</v>
      </c>
      <c r="M1740" s="2" t="s">
        <v>1059</v>
      </c>
      <c r="N1740" s="2" t="s">
        <v>1151</v>
      </c>
      <c r="O1740" s="2" t="s">
        <v>1040</v>
      </c>
      <c r="P1740" s="2" t="str">
        <f t="shared" si="55"/>
        <v>P-Onsite</v>
      </c>
      <c r="Q1740" s="2" t="str">
        <f t="shared" si="56"/>
        <v>P-S2_Onsite</v>
      </c>
      <c r="R1740" s="2" t="s">
        <v>3476</v>
      </c>
      <c r="S1740" s="2" t="s">
        <v>1041</v>
      </c>
      <c r="T1740" s="21" t="s">
        <v>3693</v>
      </c>
    </row>
    <row r="1741" spans="1:20" x14ac:dyDescent="0.3">
      <c r="A1741" s="21" t="s">
        <v>4123</v>
      </c>
      <c r="B1741" s="21" t="s">
        <v>1054</v>
      </c>
      <c r="C1741" s="21" t="s">
        <v>4124</v>
      </c>
      <c r="D1741" s="21" t="s">
        <v>4125</v>
      </c>
      <c r="E1741" s="2" t="s">
        <v>4126</v>
      </c>
      <c r="F1741" s="21" t="s">
        <v>3690</v>
      </c>
      <c r="G1741" s="21" t="s">
        <v>1593</v>
      </c>
      <c r="H1741" s="21" t="s">
        <v>3691</v>
      </c>
      <c r="I1741" s="21" t="s">
        <v>6317</v>
      </c>
      <c r="J1741" s="2" t="s">
        <v>3692</v>
      </c>
      <c r="K1741" s="22" t="s">
        <v>1610</v>
      </c>
      <c r="L1741" s="2" t="s">
        <v>1332</v>
      </c>
      <c r="M1741" s="2" t="s">
        <v>1059</v>
      </c>
      <c r="N1741" s="2" t="s">
        <v>1333</v>
      </c>
      <c r="O1741" s="2" t="s">
        <v>1098</v>
      </c>
      <c r="P1741" s="2" t="str">
        <f t="shared" si="55"/>
        <v>A-Onsite</v>
      </c>
      <c r="Q1741" s="2" t="str">
        <f t="shared" si="56"/>
        <v>A-S2_Onsite</v>
      </c>
      <c r="R1741" s="2" t="s">
        <v>3476</v>
      </c>
      <c r="S1741" s="2" t="s">
        <v>1041</v>
      </c>
      <c r="T1741" s="21" t="s">
        <v>3693</v>
      </c>
    </row>
    <row r="1742" spans="1:20" x14ac:dyDescent="0.3">
      <c r="A1742" s="21" t="s">
        <v>4123</v>
      </c>
      <c r="B1742" s="21" t="s">
        <v>1054</v>
      </c>
      <c r="C1742" s="21" t="s">
        <v>4124</v>
      </c>
      <c r="D1742" s="21" t="s">
        <v>4125</v>
      </c>
      <c r="E1742" s="2" t="s">
        <v>4126</v>
      </c>
      <c r="F1742" s="21" t="s">
        <v>3694</v>
      </c>
      <c r="G1742" s="21" t="s">
        <v>1598</v>
      </c>
      <c r="H1742" s="21" t="s">
        <v>3695</v>
      </c>
      <c r="I1742" s="21" t="s">
        <v>6318</v>
      </c>
      <c r="J1742" s="2" t="s">
        <v>3481</v>
      </c>
      <c r="K1742" s="22" t="s">
        <v>1048</v>
      </c>
      <c r="L1742" s="2" t="s">
        <v>1332</v>
      </c>
      <c r="M1742" s="2" t="s">
        <v>1059</v>
      </c>
      <c r="N1742" s="2" t="s">
        <v>1333</v>
      </c>
      <c r="O1742" s="2" t="s">
        <v>1098</v>
      </c>
      <c r="P1742" s="2" t="str">
        <f t="shared" si="55"/>
        <v>A-Onsite</v>
      </c>
      <c r="Q1742" s="2" t="str">
        <f t="shared" si="56"/>
        <v>A-S2_Onsite</v>
      </c>
      <c r="R1742" s="2" t="s">
        <v>3476</v>
      </c>
      <c r="S1742" s="2" t="s">
        <v>1041</v>
      </c>
      <c r="T1742" s="21" t="s">
        <v>3693</v>
      </c>
    </row>
    <row r="1743" spans="1:20" x14ac:dyDescent="0.3">
      <c r="A1743" s="21" t="s">
        <v>4123</v>
      </c>
      <c r="B1743" s="21" t="s">
        <v>1054</v>
      </c>
      <c r="C1743" s="21" t="s">
        <v>4124</v>
      </c>
      <c r="D1743" s="21" t="s">
        <v>4125</v>
      </c>
      <c r="E1743" s="2" t="s">
        <v>4126</v>
      </c>
      <c r="F1743" s="21" t="s">
        <v>3696</v>
      </c>
      <c r="G1743" s="21" t="s">
        <v>1606</v>
      </c>
      <c r="H1743" s="21" t="s">
        <v>3697</v>
      </c>
      <c r="I1743" s="21" t="s">
        <v>6319</v>
      </c>
      <c r="J1743" s="2" t="s">
        <v>3484</v>
      </c>
      <c r="K1743" s="22" t="s">
        <v>1038</v>
      </c>
      <c r="L1743" s="2" t="s">
        <v>1332</v>
      </c>
      <c r="M1743" s="2" t="s">
        <v>1059</v>
      </c>
      <c r="N1743" s="2" t="s">
        <v>1333</v>
      </c>
      <c r="O1743" s="2" t="s">
        <v>1098</v>
      </c>
      <c r="P1743" s="2" t="str">
        <f t="shared" si="55"/>
        <v>A-Onsite</v>
      </c>
      <c r="Q1743" s="2" t="str">
        <f t="shared" si="56"/>
        <v>A-S2_Onsite</v>
      </c>
      <c r="R1743" s="2" t="s">
        <v>3476</v>
      </c>
      <c r="S1743" s="2" t="s">
        <v>1041</v>
      </c>
      <c r="T1743" s="21" t="s">
        <v>3693</v>
      </c>
    </row>
    <row r="1744" spans="1:20" x14ac:dyDescent="0.3">
      <c r="A1744" s="21" t="s">
        <v>4123</v>
      </c>
      <c r="B1744" s="21" t="s">
        <v>1054</v>
      </c>
      <c r="C1744" s="21" t="s">
        <v>4124</v>
      </c>
      <c r="D1744" s="21" t="s">
        <v>4125</v>
      </c>
      <c r="E1744" s="2" t="s">
        <v>4126</v>
      </c>
      <c r="F1744" s="21" t="s">
        <v>3698</v>
      </c>
      <c r="G1744" s="21" t="s">
        <v>1613</v>
      </c>
      <c r="H1744" s="21" t="s">
        <v>3699</v>
      </c>
      <c r="I1744" s="21" t="s">
        <v>6320</v>
      </c>
      <c r="J1744" s="2" t="s">
        <v>3479</v>
      </c>
      <c r="K1744" s="22" t="s">
        <v>1038</v>
      </c>
      <c r="L1744" s="2" t="s">
        <v>1332</v>
      </c>
      <c r="M1744" s="2" t="s">
        <v>1059</v>
      </c>
      <c r="N1744" s="2" t="s">
        <v>1333</v>
      </c>
      <c r="O1744" s="2" t="s">
        <v>1040</v>
      </c>
      <c r="P1744" s="2" t="str">
        <f t="shared" si="55"/>
        <v>P-Onsite</v>
      </c>
      <c r="Q1744" s="2" t="str">
        <f t="shared" si="56"/>
        <v>P-S2_Onsite</v>
      </c>
      <c r="R1744" s="2" t="s">
        <v>3476</v>
      </c>
      <c r="S1744" s="2" t="s">
        <v>1041</v>
      </c>
      <c r="T1744" s="21" t="s">
        <v>3693</v>
      </c>
    </row>
    <row r="1745" spans="1:20" x14ac:dyDescent="0.3">
      <c r="A1745" s="21" t="s">
        <v>4123</v>
      </c>
      <c r="B1745" s="21" t="s">
        <v>1054</v>
      </c>
      <c r="C1745" s="21" t="s">
        <v>4124</v>
      </c>
      <c r="D1745" s="21" t="s">
        <v>4125</v>
      </c>
      <c r="E1745" s="2" t="s">
        <v>4126</v>
      </c>
      <c r="F1745" s="21" t="s">
        <v>3700</v>
      </c>
      <c r="G1745" s="21" t="s">
        <v>1631</v>
      </c>
      <c r="H1745" s="21" t="s">
        <v>3701</v>
      </c>
      <c r="I1745" s="21" t="s">
        <v>6321</v>
      </c>
      <c r="J1745" s="2" t="s">
        <v>3475</v>
      </c>
      <c r="K1745" s="22" t="s">
        <v>1048</v>
      </c>
      <c r="L1745" s="2" t="s">
        <v>1332</v>
      </c>
      <c r="M1745" s="2" t="s">
        <v>1059</v>
      </c>
      <c r="N1745" s="2" t="s">
        <v>1333</v>
      </c>
      <c r="O1745" s="2" t="s">
        <v>1040</v>
      </c>
      <c r="P1745" s="2" t="str">
        <f t="shared" si="55"/>
        <v>P-Onsite</v>
      </c>
      <c r="Q1745" s="2" t="str">
        <f t="shared" si="56"/>
        <v>P-S2_Onsite</v>
      </c>
      <c r="R1745" s="2" t="s">
        <v>3476</v>
      </c>
      <c r="S1745" s="2" t="s">
        <v>1041</v>
      </c>
      <c r="T1745" s="21" t="s">
        <v>3693</v>
      </c>
    </row>
    <row r="1746" spans="1:20" x14ac:dyDescent="0.3">
      <c r="A1746" s="21" t="s">
        <v>4127</v>
      </c>
      <c r="B1746" s="21" t="s">
        <v>1054</v>
      </c>
      <c r="C1746" s="21" t="s">
        <v>4128</v>
      </c>
      <c r="D1746" s="21" t="s">
        <v>4129</v>
      </c>
      <c r="E1746" s="2" t="s">
        <v>4130</v>
      </c>
      <c r="F1746" s="21" t="s">
        <v>3690</v>
      </c>
      <c r="G1746" s="21" t="s">
        <v>1593</v>
      </c>
      <c r="H1746" s="21" t="s">
        <v>3691</v>
      </c>
      <c r="I1746" s="21" t="s">
        <v>6322</v>
      </c>
      <c r="J1746" s="2" t="s">
        <v>3692</v>
      </c>
      <c r="K1746" s="22" t="s">
        <v>1610</v>
      </c>
      <c r="L1746" s="2" t="s">
        <v>3489</v>
      </c>
      <c r="M1746" s="2" t="s">
        <v>3489</v>
      </c>
      <c r="N1746" s="2" t="s">
        <v>3489</v>
      </c>
      <c r="O1746" s="2" t="s">
        <v>1098</v>
      </c>
      <c r="P1746" s="2" t="str">
        <f t="shared" si="55"/>
        <v>A-Onsite</v>
      </c>
      <c r="Q1746" s="2" t="str">
        <f t="shared" si="56"/>
        <v>A-S2_Onsite</v>
      </c>
      <c r="R1746" s="2" t="s">
        <v>3476</v>
      </c>
      <c r="S1746" s="2" t="s">
        <v>1041</v>
      </c>
      <c r="T1746" s="21" t="s">
        <v>3693</v>
      </c>
    </row>
    <row r="1747" spans="1:20" x14ac:dyDescent="0.3">
      <c r="A1747" s="21" t="s">
        <v>4127</v>
      </c>
      <c r="B1747" s="21" t="s">
        <v>1054</v>
      </c>
      <c r="C1747" s="21" t="s">
        <v>4128</v>
      </c>
      <c r="D1747" s="21" t="s">
        <v>4129</v>
      </c>
      <c r="E1747" s="2" t="s">
        <v>4130</v>
      </c>
      <c r="F1747" s="21" t="s">
        <v>3694</v>
      </c>
      <c r="G1747" s="21" t="s">
        <v>1598</v>
      </c>
      <c r="H1747" s="21" t="s">
        <v>3695</v>
      </c>
      <c r="I1747" s="21" t="s">
        <v>6323</v>
      </c>
      <c r="J1747" s="2" t="s">
        <v>3481</v>
      </c>
      <c r="K1747" s="22" t="s">
        <v>1048</v>
      </c>
      <c r="L1747" s="2" t="s">
        <v>3489</v>
      </c>
      <c r="M1747" s="2" t="s">
        <v>3489</v>
      </c>
      <c r="N1747" s="2" t="s">
        <v>3489</v>
      </c>
      <c r="O1747" s="2" t="s">
        <v>1098</v>
      </c>
      <c r="P1747" s="2" t="str">
        <f t="shared" si="55"/>
        <v>A-Onsite</v>
      </c>
      <c r="Q1747" s="2" t="str">
        <f t="shared" si="56"/>
        <v>A-S2_Onsite</v>
      </c>
      <c r="R1747" s="2" t="s">
        <v>3476</v>
      </c>
      <c r="S1747" s="2" t="s">
        <v>1041</v>
      </c>
      <c r="T1747" s="21" t="s">
        <v>3693</v>
      </c>
    </row>
    <row r="1748" spans="1:20" x14ac:dyDescent="0.3">
      <c r="A1748" s="21" t="s">
        <v>4127</v>
      </c>
      <c r="B1748" s="21" t="s">
        <v>1054</v>
      </c>
      <c r="C1748" s="21" t="s">
        <v>4128</v>
      </c>
      <c r="D1748" s="21" t="s">
        <v>4129</v>
      </c>
      <c r="E1748" s="2" t="s">
        <v>4130</v>
      </c>
      <c r="F1748" s="21" t="s">
        <v>3696</v>
      </c>
      <c r="G1748" s="21" t="s">
        <v>1606</v>
      </c>
      <c r="H1748" s="21" t="s">
        <v>3697</v>
      </c>
      <c r="I1748" s="21" t="s">
        <v>6324</v>
      </c>
      <c r="J1748" s="2" t="s">
        <v>3484</v>
      </c>
      <c r="K1748" s="22" t="s">
        <v>1038</v>
      </c>
      <c r="L1748" s="2" t="s">
        <v>3489</v>
      </c>
      <c r="M1748" s="2" t="s">
        <v>3489</v>
      </c>
      <c r="N1748" s="2" t="s">
        <v>3489</v>
      </c>
      <c r="O1748" s="2" t="s">
        <v>1098</v>
      </c>
      <c r="P1748" s="2" t="str">
        <f t="shared" si="55"/>
        <v>A-Onsite</v>
      </c>
      <c r="Q1748" s="2" t="str">
        <f t="shared" si="56"/>
        <v>A-S2_Onsite</v>
      </c>
      <c r="R1748" s="2" t="s">
        <v>3476</v>
      </c>
      <c r="S1748" s="2" t="s">
        <v>1041</v>
      </c>
      <c r="T1748" s="21" t="s">
        <v>3693</v>
      </c>
    </row>
    <row r="1749" spans="1:20" x14ac:dyDescent="0.3">
      <c r="A1749" s="21" t="s">
        <v>4127</v>
      </c>
      <c r="B1749" s="21" t="s">
        <v>1054</v>
      </c>
      <c r="C1749" s="21" t="s">
        <v>4128</v>
      </c>
      <c r="D1749" s="21" t="s">
        <v>4129</v>
      </c>
      <c r="E1749" s="2" t="s">
        <v>4130</v>
      </c>
      <c r="F1749" s="21" t="s">
        <v>3698</v>
      </c>
      <c r="G1749" s="21" t="s">
        <v>1613</v>
      </c>
      <c r="H1749" s="21" t="s">
        <v>3699</v>
      </c>
      <c r="I1749" s="21" t="s">
        <v>6325</v>
      </c>
      <c r="J1749" s="2" t="s">
        <v>3479</v>
      </c>
      <c r="K1749" s="22" t="s">
        <v>1038</v>
      </c>
      <c r="L1749" s="2" t="s">
        <v>3489</v>
      </c>
      <c r="M1749" s="2" t="s">
        <v>3489</v>
      </c>
      <c r="N1749" s="2" t="s">
        <v>3489</v>
      </c>
      <c r="O1749" s="2" t="s">
        <v>1098</v>
      </c>
      <c r="P1749" s="2" t="str">
        <f t="shared" si="55"/>
        <v>A-Onsite</v>
      </c>
      <c r="Q1749" s="2" t="str">
        <f t="shared" si="56"/>
        <v>A-S2_Onsite</v>
      </c>
      <c r="R1749" s="2" t="s">
        <v>3476</v>
      </c>
      <c r="S1749" s="2" t="s">
        <v>1041</v>
      </c>
      <c r="T1749" s="21" t="s">
        <v>3693</v>
      </c>
    </row>
    <row r="1750" spans="1:20" x14ac:dyDescent="0.3">
      <c r="A1750" s="21" t="s">
        <v>4127</v>
      </c>
      <c r="B1750" s="21" t="s">
        <v>1054</v>
      </c>
      <c r="C1750" s="21" t="s">
        <v>4128</v>
      </c>
      <c r="D1750" s="21" t="s">
        <v>4129</v>
      </c>
      <c r="E1750" s="2" t="s">
        <v>4130</v>
      </c>
      <c r="F1750" s="21" t="s">
        <v>3700</v>
      </c>
      <c r="G1750" s="21" t="s">
        <v>1631</v>
      </c>
      <c r="H1750" s="21" t="s">
        <v>3701</v>
      </c>
      <c r="I1750" s="21" t="s">
        <v>6326</v>
      </c>
      <c r="J1750" s="2" t="s">
        <v>3475</v>
      </c>
      <c r="K1750" s="22" t="s">
        <v>1048</v>
      </c>
      <c r="L1750" s="2" t="s">
        <v>3489</v>
      </c>
      <c r="M1750" s="2" t="s">
        <v>3489</v>
      </c>
      <c r="N1750" s="2" t="s">
        <v>3489</v>
      </c>
      <c r="O1750" s="2" t="s">
        <v>1098</v>
      </c>
      <c r="P1750" s="2" t="str">
        <f t="shared" si="55"/>
        <v>A-Onsite</v>
      </c>
      <c r="Q1750" s="2" t="str">
        <f t="shared" si="56"/>
        <v>A-S2_Onsite</v>
      </c>
      <c r="R1750" s="2" t="s">
        <v>3476</v>
      </c>
      <c r="S1750" s="2" t="s">
        <v>1041</v>
      </c>
      <c r="T1750" s="21" t="s">
        <v>3693</v>
      </c>
    </row>
    <row r="1751" spans="1:20" x14ac:dyDescent="0.3">
      <c r="A1751" s="21" t="s">
        <v>2557</v>
      </c>
      <c r="B1751" s="21" t="s">
        <v>1054</v>
      </c>
      <c r="C1751" s="21" t="s">
        <v>2558</v>
      </c>
      <c r="D1751" s="21" t="s">
        <v>2559</v>
      </c>
      <c r="E1751" s="2" t="s">
        <v>2560</v>
      </c>
      <c r="F1751" s="21" t="s">
        <v>3690</v>
      </c>
      <c r="G1751" s="21" t="s">
        <v>1593</v>
      </c>
      <c r="H1751" s="21" t="s">
        <v>3691</v>
      </c>
      <c r="I1751" s="21" t="s">
        <v>6327</v>
      </c>
      <c r="J1751" s="2" t="s">
        <v>3692</v>
      </c>
      <c r="K1751" s="22" t="s">
        <v>1610</v>
      </c>
      <c r="L1751" s="2" t="s">
        <v>1300</v>
      </c>
      <c r="M1751" s="2" t="s">
        <v>1059</v>
      </c>
      <c r="N1751" s="2" t="s">
        <v>1375</v>
      </c>
      <c r="O1751" s="2" t="s">
        <v>1098</v>
      </c>
      <c r="P1751" s="2" t="str">
        <f t="shared" si="55"/>
        <v>A-Onsite</v>
      </c>
      <c r="Q1751" s="2" t="str">
        <f t="shared" si="56"/>
        <v>A-S2_Onsite</v>
      </c>
      <c r="R1751" s="2" t="s">
        <v>3476</v>
      </c>
      <c r="S1751" s="2" t="s">
        <v>1041</v>
      </c>
      <c r="T1751" s="21" t="s">
        <v>3693</v>
      </c>
    </row>
    <row r="1752" spans="1:20" x14ac:dyDescent="0.3">
      <c r="A1752" s="21" t="s">
        <v>2557</v>
      </c>
      <c r="B1752" s="21" t="s">
        <v>1054</v>
      </c>
      <c r="C1752" s="21" t="s">
        <v>2558</v>
      </c>
      <c r="D1752" s="21" t="s">
        <v>2559</v>
      </c>
      <c r="E1752" s="2" t="s">
        <v>2560</v>
      </c>
      <c r="F1752" s="21" t="s">
        <v>3694</v>
      </c>
      <c r="G1752" s="21" t="s">
        <v>1598</v>
      </c>
      <c r="H1752" s="21" t="s">
        <v>3695</v>
      </c>
      <c r="I1752" s="21" t="s">
        <v>6328</v>
      </c>
      <c r="J1752" s="2" t="s">
        <v>3481</v>
      </c>
      <c r="K1752" s="22" t="s">
        <v>1048</v>
      </c>
      <c r="L1752" s="2" t="s">
        <v>1300</v>
      </c>
      <c r="M1752" s="2" t="s">
        <v>1059</v>
      </c>
      <c r="N1752" s="2" t="s">
        <v>1375</v>
      </c>
      <c r="O1752" s="2" t="s">
        <v>1098</v>
      </c>
      <c r="P1752" s="2" t="str">
        <f t="shared" si="55"/>
        <v>A-Onsite</v>
      </c>
      <c r="Q1752" s="2" t="str">
        <f t="shared" si="56"/>
        <v>A-S2_Onsite</v>
      </c>
      <c r="R1752" s="2" t="s">
        <v>3476</v>
      </c>
      <c r="S1752" s="2" t="s">
        <v>1041</v>
      </c>
      <c r="T1752" s="21" t="s">
        <v>3693</v>
      </c>
    </row>
    <row r="1753" spans="1:20" x14ac:dyDescent="0.3">
      <c r="A1753" s="21" t="s">
        <v>2557</v>
      </c>
      <c r="B1753" s="21" t="s">
        <v>1054</v>
      </c>
      <c r="C1753" s="21" t="s">
        <v>2558</v>
      </c>
      <c r="D1753" s="21" t="s">
        <v>2559</v>
      </c>
      <c r="E1753" s="2" t="s">
        <v>2560</v>
      </c>
      <c r="F1753" s="21" t="s">
        <v>3696</v>
      </c>
      <c r="G1753" s="21" t="s">
        <v>1606</v>
      </c>
      <c r="H1753" s="21" t="s">
        <v>3697</v>
      </c>
      <c r="I1753" s="21" t="s">
        <v>6329</v>
      </c>
      <c r="J1753" s="2" t="s">
        <v>3484</v>
      </c>
      <c r="K1753" s="22" t="s">
        <v>1038</v>
      </c>
      <c r="L1753" s="2" t="s">
        <v>1300</v>
      </c>
      <c r="M1753" s="2" t="s">
        <v>1059</v>
      </c>
      <c r="N1753" s="2" t="s">
        <v>1375</v>
      </c>
      <c r="O1753" s="2" t="s">
        <v>1098</v>
      </c>
      <c r="P1753" s="2" t="str">
        <f t="shared" si="55"/>
        <v>A-Onsite</v>
      </c>
      <c r="Q1753" s="2" t="str">
        <f t="shared" si="56"/>
        <v>A-S2_Onsite</v>
      </c>
      <c r="R1753" s="2" t="s">
        <v>3476</v>
      </c>
      <c r="S1753" s="2" t="s">
        <v>1041</v>
      </c>
      <c r="T1753" s="21" t="s">
        <v>3693</v>
      </c>
    </row>
    <row r="1754" spans="1:20" x14ac:dyDescent="0.3">
      <c r="A1754" s="21" t="s">
        <v>2557</v>
      </c>
      <c r="B1754" s="21" t="s">
        <v>1054</v>
      </c>
      <c r="C1754" s="21" t="s">
        <v>2558</v>
      </c>
      <c r="D1754" s="21" t="s">
        <v>2559</v>
      </c>
      <c r="E1754" s="2" t="s">
        <v>2560</v>
      </c>
      <c r="F1754" s="21" t="s">
        <v>3698</v>
      </c>
      <c r="G1754" s="21" t="s">
        <v>1613</v>
      </c>
      <c r="H1754" s="21" t="s">
        <v>3699</v>
      </c>
      <c r="I1754" s="21" t="s">
        <v>6330</v>
      </c>
      <c r="J1754" s="2" t="s">
        <v>3479</v>
      </c>
      <c r="K1754" s="22" t="s">
        <v>1038</v>
      </c>
      <c r="L1754" s="2" t="s">
        <v>1300</v>
      </c>
      <c r="M1754" s="2" t="s">
        <v>1059</v>
      </c>
      <c r="N1754" s="2" t="s">
        <v>1375</v>
      </c>
      <c r="O1754" s="2" t="s">
        <v>1098</v>
      </c>
      <c r="P1754" s="2" t="str">
        <f t="shared" si="55"/>
        <v>A-Onsite</v>
      </c>
      <c r="Q1754" s="2" t="str">
        <f t="shared" si="56"/>
        <v>A-S2_Onsite</v>
      </c>
      <c r="R1754" s="2" t="s">
        <v>3476</v>
      </c>
      <c r="S1754" s="2" t="s">
        <v>1041</v>
      </c>
      <c r="T1754" s="21" t="s">
        <v>3693</v>
      </c>
    </row>
    <row r="1755" spans="1:20" x14ac:dyDescent="0.3">
      <c r="A1755" s="21" t="s">
        <v>2557</v>
      </c>
      <c r="B1755" s="21" t="s">
        <v>1054</v>
      </c>
      <c r="C1755" s="21" t="s">
        <v>2558</v>
      </c>
      <c r="D1755" s="21" t="s">
        <v>2559</v>
      </c>
      <c r="E1755" s="2" t="s">
        <v>2560</v>
      </c>
      <c r="F1755" s="21" t="s">
        <v>3700</v>
      </c>
      <c r="G1755" s="21" t="s">
        <v>1631</v>
      </c>
      <c r="H1755" s="21" t="s">
        <v>3701</v>
      </c>
      <c r="I1755" s="21" t="s">
        <v>6331</v>
      </c>
      <c r="J1755" s="2" t="s">
        <v>3475</v>
      </c>
      <c r="K1755" s="22" t="s">
        <v>1048</v>
      </c>
      <c r="L1755" s="2" t="s">
        <v>1300</v>
      </c>
      <c r="M1755" s="2" t="s">
        <v>1059</v>
      </c>
      <c r="N1755" s="2" t="s">
        <v>1375</v>
      </c>
      <c r="O1755" s="2" t="s">
        <v>1098</v>
      </c>
      <c r="P1755" s="2" t="str">
        <f t="shared" si="55"/>
        <v>A-Onsite</v>
      </c>
      <c r="Q1755" s="2" t="str">
        <f t="shared" si="56"/>
        <v>A-S2_Onsite</v>
      </c>
      <c r="R1755" s="2" t="s">
        <v>3476</v>
      </c>
      <c r="S1755" s="2" t="s">
        <v>1041</v>
      </c>
      <c r="T1755" s="21" t="s">
        <v>3693</v>
      </c>
    </row>
    <row r="1756" spans="1:20" x14ac:dyDescent="0.3">
      <c r="A1756" s="21" t="s">
        <v>2563</v>
      </c>
      <c r="B1756" s="21" t="s">
        <v>1054</v>
      </c>
      <c r="C1756" s="21" t="s">
        <v>2564</v>
      </c>
      <c r="D1756" s="21" t="s">
        <v>2565</v>
      </c>
      <c r="E1756" s="2" t="s">
        <v>2566</v>
      </c>
      <c r="F1756" s="21" t="s">
        <v>3698</v>
      </c>
      <c r="G1756" s="21" t="s">
        <v>1613</v>
      </c>
      <c r="H1756" s="21" t="s">
        <v>3699</v>
      </c>
      <c r="I1756" s="21" t="s">
        <v>6332</v>
      </c>
      <c r="J1756" s="2" t="s">
        <v>3479</v>
      </c>
      <c r="K1756" s="22" t="s">
        <v>1038</v>
      </c>
      <c r="L1756" s="2" t="s">
        <v>1164</v>
      </c>
      <c r="M1756" s="2" t="s">
        <v>1059</v>
      </c>
      <c r="N1756" s="2" t="s">
        <v>1209</v>
      </c>
      <c r="O1756" s="2" t="s">
        <v>1040</v>
      </c>
      <c r="P1756" s="2" t="str">
        <f t="shared" si="55"/>
        <v>P-Onsite</v>
      </c>
      <c r="Q1756" s="2" t="str">
        <f t="shared" si="56"/>
        <v>P-S2_Onsite</v>
      </c>
      <c r="R1756" s="2" t="s">
        <v>3476</v>
      </c>
      <c r="S1756" s="2" t="s">
        <v>1041</v>
      </c>
      <c r="T1756" s="21" t="s">
        <v>3693</v>
      </c>
    </row>
    <row r="1757" spans="1:20" x14ac:dyDescent="0.3">
      <c r="A1757" s="21" t="s">
        <v>2563</v>
      </c>
      <c r="B1757" s="21" t="s">
        <v>1054</v>
      </c>
      <c r="C1757" s="21" t="s">
        <v>2564</v>
      </c>
      <c r="D1757" s="21" t="s">
        <v>2565</v>
      </c>
      <c r="E1757" s="2" t="s">
        <v>2566</v>
      </c>
      <c r="F1757" s="21" t="s">
        <v>3700</v>
      </c>
      <c r="G1757" s="21" t="s">
        <v>1631</v>
      </c>
      <c r="H1757" s="21" t="s">
        <v>3701</v>
      </c>
      <c r="I1757" s="21" t="s">
        <v>6333</v>
      </c>
      <c r="J1757" s="2" t="s">
        <v>3475</v>
      </c>
      <c r="K1757" s="22" t="s">
        <v>1048</v>
      </c>
      <c r="L1757" s="2" t="s">
        <v>1164</v>
      </c>
      <c r="M1757" s="2" t="s">
        <v>1059</v>
      </c>
      <c r="N1757" s="2" t="s">
        <v>1209</v>
      </c>
      <c r="O1757" s="2" t="s">
        <v>1040</v>
      </c>
      <c r="P1757" s="2" t="str">
        <f t="shared" si="55"/>
        <v>P-Onsite</v>
      </c>
      <c r="Q1757" s="2" t="str">
        <f t="shared" si="56"/>
        <v>P-S2_Onsite</v>
      </c>
      <c r="R1757" s="2" t="s">
        <v>3476</v>
      </c>
      <c r="S1757" s="2" t="s">
        <v>1041</v>
      </c>
      <c r="T1757" s="21" t="s">
        <v>3693</v>
      </c>
    </row>
    <row r="1758" spans="1:20" x14ac:dyDescent="0.3">
      <c r="A1758" s="21" t="s">
        <v>2570</v>
      </c>
      <c r="B1758" s="21" t="s">
        <v>1054</v>
      </c>
      <c r="C1758" s="21" t="s">
        <v>2571</v>
      </c>
      <c r="D1758" s="21" t="s">
        <v>2572</v>
      </c>
      <c r="E1758" s="2" t="s">
        <v>2573</v>
      </c>
      <c r="F1758" s="21" t="s">
        <v>3690</v>
      </c>
      <c r="G1758" s="21" t="s">
        <v>1593</v>
      </c>
      <c r="H1758" s="21" t="s">
        <v>3691</v>
      </c>
      <c r="I1758" s="21" t="s">
        <v>6334</v>
      </c>
      <c r="J1758" s="2" t="s">
        <v>3692</v>
      </c>
      <c r="K1758" s="22" t="s">
        <v>1610</v>
      </c>
      <c r="L1758" s="2" t="s">
        <v>1205</v>
      </c>
      <c r="M1758" s="2" t="s">
        <v>1059</v>
      </c>
      <c r="N1758" s="2" t="s">
        <v>1206</v>
      </c>
      <c r="O1758" s="2" t="s">
        <v>1040</v>
      </c>
      <c r="P1758" s="2" t="str">
        <f t="shared" si="55"/>
        <v>P-Onsite</v>
      </c>
      <c r="Q1758" s="2" t="str">
        <f t="shared" si="56"/>
        <v>P-S2_Onsite</v>
      </c>
      <c r="R1758" s="2" t="s">
        <v>3476</v>
      </c>
      <c r="S1758" s="2" t="s">
        <v>1041</v>
      </c>
      <c r="T1758" s="21" t="s">
        <v>3693</v>
      </c>
    </row>
    <row r="1759" spans="1:20" x14ac:dyDescent="0.3">
      <c r="A1759" s="21" t="s">
        <v>2570</v>
      </c>
      <c r="B1759" s="21" t="s">
        <v>1054</v>
      </c>
      <c r="C1759" s="21" t="s">
        <v>2571</v>
      </c>
      <c r="D1759" s="21" t="s">
        <v>2572</v>
      </c>
      <c r="E1759" s="2" t="s">
        <v>2573</v>
      </c>
      <c r="F1759" s="21" t="s">
        <v>3694</v>
      </c>
      <c r="G1759" s="21" t="s">
        <v>1598</v>
      </c>
      <c r="H1759" s="21" t="s">
        <v>3695</v>
      </c>
      <c r="I1759" s="21" t="s">
        <v>6335</v>
      </c>
      <c r="J1759" s="2" t="s">
        <v>3481</v>
      </c>
      <c r="K1759" s="22" t="s">
        <v>1048</v>
      </c>
      <c r="L1759" s="2" t="s">
        <v>1205</v>
      </c>
      <c r="M1759" s="2" t="s">
        <v>1059</v>
      </c>
      <c r="N1759" s="2" t="s">
        <v>1206</v>
      </c>
      <c r="O1759" s="2" t="s">
        <v>1040</v>
      </c>
      <c r="P1759" s="2" t="str">
        <f t="shared" si="55"/>
        <v>P-Onsite</v>
      </c>
      <c r="Q1759" s="2" t="str">
        <f t="shared" si="56"/>
        <v>P-S2_Onsite</v>
      </c>
      <c r="R1759" s="2" t="s">
        <v>3476</v>
      </c>
      <c r="S1759" s="2" t="s">
        <v>1041</v>
      </c>
      <c r="T1759" s="21" t="s">
        <v>3693</v>
      </c>
    </row>
    <row r="1760" spans="1:20" x14ac:dyDescent="0.3">
      <c r="A1760" s="21" t="s">
        <v>2570</v>
      </c>
      <c r="B1760" s="21" t="s">
        <v>1054</v>
      </c>
      <c r="C1760" s="21" t="s">
        <v>2571</v>
      </c>
      <c r="D1760" s="21" t="s">
        <v>2572</v>
      </c>
      <c r="E1760" s="2" t="s">
        <v>2573</v>
      </c>
      <c r="F1760" s="21" t="s">
        <v>3696</v>
      </c>
      <c r="G1760" s="21" t="s">
        <v>1606</v>
      </c>
      <c r="H1760" s="21" t="s">
        <v>3697</v>
      </c>
      <c r="I1760" s="21" t="s">
        <v>6336</v>
      </c>
      <c r="J1760" s="2" t="s">
        <v>3484</v>
      </c>
      <c r="K1760" s="22" t="s">
        <v>1038</v>
      </c>
      <c r="L1760" s="2" t="s">
        <v>1205</v>
      </c>
      <c r="M1760" s="2" t="s">
        <v>1059</v>
      </c>
      <c r="N1760" s="2" t="s">
        <v>1206</v>
      </c>
      <c r="O1760" s="2" t="s">
        <v>1040</v>
      </c>
      <c r="P1760" s="2" t="str">
        <f t="shared" si="55"/>
        <v>P-Onsite</v>
      </c>
      <c r="Q1760" s="2" t="str">
        <f t="shared" si="56"/>
        <v>P-S2_Onsite</v>
      </c>
      <c r="R1760" s="2" t="s">
        <v>3476</v>
      </c>
      <c r="S1760" s="2" t="s">
        <v>1041</v>
      </c>
      <c r="T1760" s="21" t="s">
        <v>3693</v>
      </c>
    </row>
    <row r="1761" spans="1:20" x14ac:dyDescent="0.3">
      <c r="A1761" s="21" t="s">
        <v>2570</v>
      </c>
      <c r="B1761" s="21" t="s">
        <v>1054</v>
      </c>
      <c r="C1761" s="21" t="s">
        <v>2571</v>
      </c>
      <c r="D1761" s="21" t="s">
        <v>2572</v>
      </c>
      <c r="E1761" s="2" t="s">
        <v>2573</v>
      </c>
      <c r="F1761" s="21" t="s">
        <v>3698</v>
      </c>
      <c r="G1761" s="21" t="s">
        <v>1613</v>
      </c>
      <c r="H1761" s="21" t="s">
        <v>3699</v>
      </c>
      <c r="I1761" s="21" t="s">
        <v>6337</v>
      </c>
      <c r="J1761" s="2" t="s">
        <v>3479</v>
      </c>
      <c r="K1761" s="22" t="s">
        <v>1038</v>
      </c>
      <c r="L1761" s="2" t="s">
        <v>1205</v>
      </c>
      <c r="M1761" s="2" t="s">
        <v>1059</v>
      </c>
      <c r="N1761" s="2" t="s">
        <v>1206</v>
      </c>
      <c r="O1761" s="2" t="s">
        <v>1040</v>
      </c>
      <c r="P1761" s="2" t="str">
        <f t="shared" si="55"/>
        <v>P-Onsite</v>
      </c>
      <c r="Q1761" s="2" t="str">
        <f t="shared" si="56"/>
        <v>P-S2_Onsite</v>
      </c>
      <c r="R1761" s="2" t="s">
        <v>3476</v>
      </c>
      <c r="S1761" s="2" t="s">
        <v>1041</v>
      </c>
      <c r="T1761" s="21" t="s">
        <v>3693</v>
      </c>
    </row>
    <row r="1762" spans="1:20" x14ac:dyDescent="0.3">
      <c r="A1762" s="21" t="s">
        <v>2575</v>
      </c>
      <c r="B1762" s="21" t="s">
        <v>1054</v>
      </c>
      <c r="C1762" s="21" t="s">
        <v>2576</v>
      </c>
      <c r="D1762" s="21" t="s">
        <v>2577</v>
      </c>
      <c r="E1762" s="2" t="s">
        <v>2578</v>
      </c>
      <c r="F1762" s="21" t="s">
        <v>3696</v>
      </c>
      <c r="G1762" s="21" t="s">
        <v>1606</v>
      </c>
      <c r="H1762" s="21" t="s">
        <v>3697</v>
      </c>
      <c r="I1762" s="21" t="s">
        <v>6338</v>
      </c>
      <c r="J1762" s="2" t="s">
        <v>3484</v>
      </c>
      <c r="K1762" s="22" t="s">
        <v>1038</v>
      </c>
      <c r="L1762" s="2" t="s">
        <v>1136</v>
      </c>
      <c r="M1762" s="2" t="s">
        <v>1059</v>
      </c>
      <c r="N1762" s="2" t="s">
        <v>1137</v>
      </c>
      <c r="O1762" s="2" t="s">
        <v>1040</v>
      </c>
      <c r="P1762" s="2" t="str">
        <f t="shared" si="55"/>
        <v>P-Onsite</v>
      </c>
      <c r="Q1762" s="2" t="str">
        <f t="shared" si="56"/>
        <v>P-S2_Onsite</v>
      </c>
      <c r="R1762" s="2" t="s">
        <v>3476</v>
      </c>
      <c r="S1762" s="2" t="s">
        <v>1041</v>
      </c>
      <c r="T1762" s="21" t="s">
        <v>3693</v>
      </c>
    </row>
    <row r="1763" spans="1:20" x14ac:dyDescent="0.3">
      <c r="A1763" s="21" t="s">
        <v>2575</v>
      </c>
      <c r="B1763" s="21" t="s">
        <v>1054</v>
      </c>
      <c r="C1763" s="21" t="s">
        <v>2576</v>
      </c>
      <c r="D1763" s="21" t="s">
        <v>2577</v>
      </c>
      <c r="E1763" s="2" t="s">
        <v>2578</v>
      </c>
      <c r="F1763" s="21" t="s">
        <v>3698</v>
      </c>
      <c r="G1763" s="21" t="s">
        <v>1613</v>
      </c>
      <c r="H1763" s="21" t="s">
        <v>3699</v>
      </c>
      <c r="I1763" s="21" t="s">
        <v>6339</v>
      </c>
      <c r="J1763" s="2" t="s">
        <v>3479</v>
      </c>
      <c r="K1763" s="22" t="s">
        <v>1038</v>
      </c>
      <c r="L1763" s="2" t="s">
        <v>1136</v>
      </c>
      <c r="M1763" s="2" t="s">
        <v>1059</v>
      </c>
      <c r="N1763" s="2" t="s">
        <v>1137</v>
      </c>
      <c r="O1763" s="2" t="s">
        <v>1040</v>
      </c>
      <c r="P1763" s="2" t="str">
        <f t="shared" si="55"/>
        <v>P-Onsite</v>
      </c>
      <c r="Q1763" s="2" t="str">
        <f t="shared" si="56"/>
        <v>P-S2_Onsite</v>
      </c>
      <c r="R1763" s="2" t="s">
        <v>3476</v>
      </c>
      <c r="S1763" s="2" t="s">
        <v>1041</v>
      </c>
      <c r="T1763" s="21" t="s">
        <v>3693</v>
      </c>
    </row>
    <row r="1764" spans="1:20" x14ac:dyDescent="0.3">
      <c r="A1764" s="21" t="s">
        <v>2575</v>
      </c>
      <c r="B1764" s="21" t="s">
        <v>1054</v>
      </c>
      <c r="C1764" s="21" t="s">
        <v>2576</v>
      </c>
      <c r="D1764" s="21" t="s">
        <v>2577</v>
      </c>
      <c r="E1764" s="2" t="s">
        <v>2578</v>
      </c>
      <c r="F1764" s="21" t="s">
        <v>3700</v>
      </c>
      <c r="G1764" s="21" t="s">
        <v>1631</v>
      </c>
      <c r="H1764" s="21" t="s">
        <v>3701</v>
      </c>
      <c r="I1764" s="21" t="s">
        <v>6340</v>
      </c>
      <c r="J1764" s="2" t="s">
        <v>3475</v>
      </c>
      <c r="K1764" s="22" t="s">
        <v>1048</v>
      </c>
      <c r="L1764" s="2" t="s">
        <v>1136</v>
      </c>
      <c r="M1764" s="2" t="s">
        <v>1059</v>
      </c>
      <c r="N1764" s="2" t="s">
        <v>1137</v>
      </c>
      <c r="O1764" s="2" t="s">
        <v>1040</v>
      </c>
      <c r="P1764" s="2" t="str">
        <f t="shared" si="55"/>
        <v>P-Onsite</v>
      </c>
      <c r="Q1764" s="2" t="str">
        <f t="shared" si="56"/>
        <v>P-S2_Onsite</v>
      </c>
      <c r="R1764" s="2" t="s">
        <v>3476</v>
      </c>
      <c r="S1764" s="2" t="s">
        <v>1041</v>
      </c>
      <c r="T1764" s="21" t="s">
        <v>3693</v>
      </c>
    </row>
    <row r="1765" spans="1:20" x14ac:dyDescent="0.3">
      <c r="A1765" s="21" t="s">
        <v>2581</v>
      </c>
      <c r="B1765" s="21" t="s">
        <v>1054</v>
      </c>
      <c r="C1765" s="21" t="s">
        <v>2582</v>
      </c>
      <c r="D1765" s="21" t="s">
        <v>2583</v>
      </c>
      <c r="E1765" s="2" t="s">
        <v>2584</v>
      </c>
      <c r="F1765" s="21" t="s">
        <v>3690</v>
      </c>
      <c r="G1765" s="21" t="s">
        <v>1593</v>
      </c>
      <c r="H1765" s="21" t="s">
        <v>3691</v>
      </c>
      <c r="I1765" s="21" t="s">
        <v>6341</v>
      </c>
      <c r="J1765" s="2" t="s">
        <v>3692</v>
      </c>
      <c r="K1765" s="22" t="s">
        <v>1610</v>
      </c>
      <c r="L1765" s="2" t="s">
        <v>1300</v>
      </c>
      <c r="M1765" s="2" t="s">
        <v>1059</v>
      </c>
      <c r="N1765" s="2" t="s">
        <v>1375</v>
      </c>
      <c r="O1765" s="2" t="s">
        <v>1040</v>
      </c>
      <c r="P1765" s="2" t="str">
        <f t="shared" si="55"/>
        <v>P-Onsite</v>
      </c>
      <c r="Q1765" s="2" t="str">
        <f t="shared" si="56"/>
        <v>P-S2_Onsite</v>
      </c>
      <c r="R1765" s="2" t="s">
        <v>3476</v>
      </c>
      <c r="S1765" s="2" t="s">
        <v>1041</v>
      </c>
      <c r="T1765" s="21" t="s">
        <v>3693</v>
      </c>
    </row>
    <row r="1766" spans="1:20" x14ac:dyDescent="0.3">
      <c r="A1766" s="21" t="s">
        <v>2581</v>
      </c>
      <c r="B1766" s="21" t="s">
        <v>1054</v>
      </c>
      <c r="C1766" s="21" t="s">
        <v>2582</v>
      </c>
      <c r="D1766" s="21" t="s">
        <v>2583</v>
      </c>
      <c r="E1766" s="2" t="s">
        <v>2584</v>
      </c>
      <c r="F1766" s="21" t="s">
        <v>3694</v>
      </c>
      <c r="G1766" s="21" t="s">
        <v>1598</v>
      </c>
      <c r="H1766" s="21" t="s">
        <v>3695</v>
      </c>
      <c r="I1766" s="21" t="s">
        <v>6342</v>
      </c>
      <c r="J1766" s="2" t="s">
        <v>3481</v>
      </c>
      <c r="K1766" s="22" t="s">
        <v>1048</v>
      </c>
      <c r="L1766" s="2" t="s">
        <v>1300</v>
      </c>
      <c r="M1766" s="2" t="s">
        <v>1059</v>
      </c>
      <c r="N1766" s="2" t="s">
        <v>1375</v>
      </c>
      <c r="O1766" s="2" t="s">
        <v>1040</v>
      </c>
      <c r="P1766" s="2" t="str">
        <f t="shared" si="55"/>
        <v>P-Onsite</v>
      </c>
      <c r="Q1766" s="2" t="str">
        <f t="shared" si="56"/>
        <v>P-S2_Onsite</v>
      </c>
      <c r="R1766" s="2" t="s">
        <v>3476</v>
      </c>
      <c r="S1766" s="2" t="s">
        <v>1041</v>
      </c>
      <c r="T1766" s="21" t="s">
        <v>3693</v>
      </c>
    </row>
    <row r="1767" spans="1:20" x14ac:dyDescent="0.3">
      <c r="A1767" s="21" t="s">
        <v>2581</v>
      </c>
      <c r="B1767" s="21" t="s">
        <v>1054</v>
      </c>
      <c r="C1767" s="21" t="s">
        <v>2582</v>
      </c>
      <c r="D1767" s="21" t="s">
        <v>2583</v>
      </c>
      <c r="E1767" s="2" t="s">
        <v>2584</v>
      </c>
      <c r="F1767" s="21" t="s">
        <v>3696</v>
      </c>
      <c r="G1767" s="21" t="s">
        <v>1606</v>
      </c>
      <c r="H1767" s="21" t="s">
        <v>3697</v>
      </c>
      <c r="I1767" s="21" t="s">
        <v>6343</v>
      </c>
      <c r="J1767" s="2" t="s">
        <v>3484</v>
      </c>
      <c r="K1767" s="22" t="s">
        <v>1038</v>
      </c>
      <c r="L1767" s="2" t="s">
        <v>1300</v>
      </c>
      <c r="M1767" s="2" t="s">
        <v>1059</v>
      </c>
      <c r="N1767" s="2" t="s">
        <v>1375</v>
      </c>
      <c r="O1767" s="2" t="s">
        <v>1040</v>
      </c>
      <c r="P1767" s="2" t="str">
        <f t="shared" si="55"/>
        <v>P-Onsite</v>
      </c>
      <c r="Q1767" s="2" t="str">
        <f t="shared" si="56"/>
        <v>P-S2_Onsite</v>
      </c>
      <c r="R1767" s="2" t="s">
        <v>3476</v>
      </c>
      <c r="S1767" s="2" t="s">
        <v>1041</v>
      </c>
      <c r="T1767" s="21" t="s">
        <v>3693</v>
      </c>
    </row>
    <row r="1768" spans="1:20" x14ac:dyDescent="0.3">
      <c r="A1768" s="21" t="s">
        <v>2587</v>
      </c>
      <c r="B1768" s="21" t="s">
        <v>1054</v>
      </c>
      <c r="C1768" s="21" t="s">
        <v>2588</v>
      </c>
      <c r="D1768" s="21" t="s">
        <v>2589</v>
      </c>
      <c r="E1768" s="2" t="s">
        <v>2590</v>
      </c>
      <c r="F1768" s="21" t="s">
        <v>3696</v>
      </c>
      <c r="G1768" s="21" t="s">
        <v>1606</v>
      </c>
      <c r="H1768" s="21" t="s">
        <v>3697</v>
      </c>
      <c r="I1768" s="21" t="s">
        <v>6344</v>
      </c>
      <c r="J1768" s="2" t="s">
        <v>3484</v>
      </c>
      <c r="K1768" s="22" t="s">
        <v>1038</v>
      </c>
      <c r="L1768" s="2" t="s">
        <v>1164</v>
      </c>
      <c r="M1768" s="2" t="s">
        <v>1059</v>
      </c>
      <c r="N1768" s="2" t="s">
        <v>1209</v>
      </c>
      <c r="O1768" s="2" t="s">
        <v>1098</v>
      </c>
      <c r="P1768" s="2" t="str">
        <f t="shared" si="55"/>
        <v>A-Onsite</v>
      </c>
      <c r="Q1768" s="2" t="str">
        <f t="shared" si="56"/>
        <v>A-S2_Onsite</v>
      </c>
      <c r="R1768" s="2" t="s">
        <v>3476</v>
      </c>
      <c r="S1768" s="2" t="s">
        <v>1041</v>
      </c>
      <c r="T1768" s="21" t="s">
        <v>3693</v>
      </c>
    </row>
    <row r="1769" spans="1:20" x14ac:dyDescent="0.3">
      <c r="A1769" s="21" t="s">
        <v>2587</v>
      </c>
      <c r="B1769" s="21" t="s">
        <v>1054</v>
      </c>
      <c r="C1769" s="21" t="s">
        <v>2588</v>
      </c>
      <c r="D1769" s="21" t="s">
        <v>2589</v>
      </c>
      <c r="E1769" s="2" t="s">
        <v>2590</v>
      </c>
      <c r="F1769" s="21" t="s">
        <v>3698</v>
      </c>
      <c r="G1769" s="21" t="s">
        <v>1613</v>
      </c>
      <c r="H1769" s="21" t="s">
        <v>3699</v>
      </c>
      <c r="I1769" s="21" t="s">
        <v>6345</v>
      </c>
      <c r="J1769" s="2" t="s">
        <v>3479</v>
      </c>
      <c r="K1769" s="22" t="s">
        <v>1038</v>
      </c>
      <c r="L1769" s="2" t="s">
        <v>1164</v>
      </c>
      <c r="M1769" s="2" t="s">
        <v>1059</v>
      </c>
      <c r="N1769" s="2" t="s">
        <v>1209</v>
      </c>
      <c r="O1769" s="2" t="s">
        <v>1098</v>
      </c>
      <c r="P1769" s="2" t="str">
        <f t="shared" si="55"/>
        <v>A-Onsite</v>
      </c>
      <c r="Q1769" s="2" t="str">
        <f t="shared" si="56"/>
        <v>A-S2_Onsite</v>
      </c>
      <c r="R1769" s="2" t="s">
        <v>3476</v>
      </c>
      <c r="S1769" s="2" t="s">
        <v>1041</v>
      </c>
      <c r="T1769" s="21" t="s">
        <v>3693</v>
      </c>
    </row>
    <row r="1770" spans="1:20" x14ac:dyDescent="0.3">
      <c r="A1770" s="21" t="s">
        <v>2587</v>
      </c>
      <c r="B1770" s="21" t="s">
        <v>1054</v>
      </c>
      <c r="C1770" s="21" t="s">
        <v>2588</v>
      </c>
      <c r="D1770" s="21" t="s">
        <v>2589</v>
      </c>
      <c r="E1770" s="2" t="s">
        <v>2590</v>
      </c>
      <c r="F1770" s="21" t="s">
        <v>3700</v>
      </c>
      <c r="G1770" s="21" t="s">
        <v>1631</v>
      </c>
      <c r="H1770" s="21" t="s">
        <v>3701</v>
      </c>
      <c r="I1770" s="21" t="s">
        <v>6346</v>
      </c>
      <c r="J1770" s="2" t="s">
        <v>3475</v>
      </c>
      <c r="K1770" s="22" t="s">
        <v>1048</v>
      </c>
      <c r="L1770" s="2" t="s">
        <v>1164</v>
      </c>
      <c r="M1770" s="2" t="s">
        <v>1059</v>
      </c>
      <c r="N1770" s="2" t="s">
        <v>1209</v>
      </c>
      <c r="O1770" s="2" t="s">
        <v>1098</v>
      </c>
      <c r="P1770" s="2" t="str">
        <f t="shared" si="55"/>
        <v>A-Onsite</v>
      </c>
      <c r="Q1770" s="2" t="str">
        <f t="shared" si="56"/>
        <v>A-S2_Onsite</v>
      </c>
      <c r="R1770" s="2" t="s">
        <v>3476</v>
      </c>
      <c r="S1770" s="2" t="s">
        <v>1041</v>
      </c>
      <c r="T1770" s="21" t="s">
        <v>3693</v>
      </c>
    </row>
    <row r="1771" spans="1:20" x14ac:dyDescent="0.3">
      <c r="A1771" s="21" t="s">
        <v>2593</v>
      </c>
      <c r="B1771" s="21" t="s">
        <v>1054</v>
      </c>
      <c r="C1771" s="21" t="s">
        <v>2594</v>
      </c>
      <c r="D1771" s="21" t="s">
        <v>2595</v>
      </c>
      <c r="E1771" s="2" t="s">
        <v>2596</v>
      </c>
      <c r="F1771" s="21" t="s">
        <v>3690</v>
      </c>
      <c r="G1771" s="21" t="s">
        <v>1593</v>
      </c>
      <c r="H1771" s="21" t="s">
        <v>3691</v>
      </c>
      <c r="I1771" s="21" t="s">
        <v>6347</v>
      </c>
      <c r="J1771" s="2" t="s">
        <v>3692</v>
      </c>
      <c r="K1771" s="22" t="s">
        <v>1610</v>
      </c>
      <c r="L1771" s="2" t="s">
        <v>1300</v>
      </c>
      <c r="M1771" s="2" t="s">
        <v>1059</v>
      </c>
      <c r="N1771" s="2" t="s">
        <v>1301</v>
      </c>
      <c r="O1771" s="2" t="s">
        <v>1040</v>
      </c>
      <c r="P1771" s="2" t="str">
        <f t="shared" si="55"/>
        <v>P-Onsite</v>
      </c>
      <c r="Q1771" s="2" t="str">
        <f t="shared" si="56"/>
        <v>P-S2_Onsite</v>
      </c>
      <c r="R1771" s="2" t="s">
        <v>3476</v>
      </c>
      <c r="S1771" s="2" t="s">
        <v>1041</v>
      </c>
      <c r="T1771" s="21" t="s">
        <v>3693</v>
      </c>
    </row>
    <row r="1772" spans="1:20" x14ac:dyDescent="0.3">
      <c r="A1772" s="21" t="s">
        <v>2593</v>
      </c>
      <c r="B1772" s="21" t="s">
        <v>1054</v>
      </c>
      <c r="C1772" s="21" t="s">
        <v>2594</v>
      </c>
      <c r="D1772" s="21" t="s">
        <v>2595</v>
      </c>
      <c r="E1772" s="2" t="s">
        <v>2596</v>
      </c>
      <c r="F1772" s="21" t="s">
        <v>3696</v>
      </c>
      <c r="G1772" s="21" t="s">
        <v>1606</v>
      </c>
      <c r="H1772" s="21" t="s">
        <v>3697</v>
      </c>
      <c r="I1772" s="21" t="s">
        <v>6348</v>
      </c>
      <c r="J1772" s="2" t="s">
        <v>3484</v>
      </c>
      <c r="K1772" s="22" t="s">
        <v>1038</v>
      </c>
      <c r="L1772" s="2" t="s">
        <v>1300</v>
      </c>
      <c r="M1772" s="2" t="s">
        <v>1059</v>
      </c>
      <c r="N1772" s="2" t="s">
        <v>1301</v>
      </c>
      <c r="O1772" s="2" t="s">
        <v>1040</v>
      </c>
      <c r="P1772" s="2" t="str">
        <f t="shared" si="55"/>
        <v>P-Onsite</v>
      </c>
      <c r="Q1772" s="2" t="str">
        <f t="shared" si="56"/>
        <v>P-S2_Onsite</v>
      </c>
      <c r="R1772" s="2" t="s">
        <v>3476</v>
      </c>
      <c r="S1772" s="2" t="s">
        <v>1041</v>
      </c>
      <c r="T1772" s="21" t="s">
        <v>3693</v>
      </c>
    </row>
    <row r="1773" spans="1:20" x14ac:dyDescent="0.3">
      <c r="A1773" s="21" t="s">
        <v>2593</v>
      </c>
      <c r="B1773" s="21" t="s">
        <v>1054</v>
      </c>
      <c r="C1773" s="21" t="s">
        <v>2594</v>
      </c>
      <c r="D1773" s="21" t="s">
        <v>2595</v>
      </c>
      <c r="E1773" s="2" t="s">
        <v>2596</v>
      </c>
      <c r="F1773" s="21" t="s">
        <v>3700</v>
      </c>
      <c r="G1773" s="21" t="s">
        <v>1631</v>
      </c>
      <c r="H1773" s="21" t="s">
        <v>3701</v>
      </c>
      <c r="I1773" s="21" t="s">
        <v>6349</v>
      </c>
      <c r="J1773" s="2" t="s">
        <v>3475</v>
      </c>
      <c r="K1773" s="22" t="s">
        <v>1048</v>
      </c>
      <c r="L1773" s="2" t="s">
        <v>1300</v>
      </c>
      <c r="M1773" s="2" t="s">
        <v>1059</v>
      </c>
      <c r="N1773" s="2" t="s">
        <v>1301</v>
      </c>
      <c r="O1773" s="2" t="s">
        <v>1040</v>
      </c>
      <c r="P1773" s="2" t="str">
        <f t="shared" si="55"/>
        <v>P-Onsite</v>
      </c>
      <c r="Q1773" s="2" t="str">
        <f t="shared" si="56"/>
        <v>P-S2_Onsite</v>
      </c>
      <c r="R1773" s="2" t="s">
        <v>3476</v>
      </c>
      <c r="S1773" s="2" t="s">
        <v>1041</v>
      </c>
      <c r="T1773" s="21" t="s">
        <v>3693</v>
      </c>
    </row>
    <row r="1774" spans="1:20" x14ac:dyDescent="0.3">
      <c r="A1774" s="21" t="s">
        <v>2599</v>
      </c>
      <c r="B1774" s="21" t="s">
        <v>1054</v>
      </c>
      <c r="C1774" s="21" t="s">
        <v>2600</v>
      </c>
      <c r="D1774" s="21" t="s">
        <v>2601</v>
      </c>
      <c r="E1774" s="2" t="s">
        <v>2602</v>
      </c>
      <c r="F1774" s="21" t="s">
        <v>3690</v>
      </c>
      <c r="G1774" s="21" t="s">
        <v>1593</v>
      </c>
      <c r="H1774" s="21" t="s">
        <v>3691</v>
      </c>
      <c r="I1774" s="21" t="s">
        <v>6350</v>
      </c>
      <c r="J1774" s="2" t="s">
        <v>3692</v>
      </c>
      <c r="K1774" s="22" t="s">
        <v>1610</v>
      </c>
      <c r="L1774" s="2" t="s">
        <v>1164</v>
      </c>
      <c r="M1774" s="2" t="s">
        <v>1059</v>
      </c>
      <c r="N1774" s="2" t="s">
        <v>1165</v>
      </c>
      <c r="O1774" s="2" t="s">
        <v>1040</v>
      </c>
      <c r="P1774" s="2" t="str">
        <f t="shared" si="55"/>
        <v>P-Onsite</v>
      </c>
      <c r="Q1774" s="2" t="str">
        <f t="shared" si="56"/>
        <v>P-S2_Onsite</v>
      </c>
      <c r="R1774" s="2" t="s">
        <v>3476</v>
      </c>
      <c r="S1774" s="2" t="s">
        <v>1041</v>
      </c>
      <c r="T1774" s="21" t="s">
        <v>3693</v>
      </c>
    </row>
    <row r="1775" spans="1:20" x14ac:dyDescent="0.3">
      <c r="A1775" s="21" t="s">
        <v>2599</v>
      </c>
      <c r="B1775" s="21" t="s">
        <v>1054</v>
      </c>
      <c r="C1775" s="21" t="s">
        <v>2600</v>
      </c>
      <c r="D1775" s="21" t="s">
        <v>2601</v>
      </c>
      <c r="E1775" s="2" t="s">
        <v>2602</v>
      </c>
      <c r="F1775" s="21" t="s">
        <v>3694</v>
      </c>
      <c r="G1775" s="21" t="s">
        <v>1598</v>
      </c>
      <c r="H1775" s="21" t="s">
        <v>3695</v>
      </c>
      <c r="I1775" s="21" t="s">
        <v>6351</v>
      </c>
      <c r="J1775" s="2" t="s">
        <v>3481</v>
      </c>
      <c r="K1775" s="22" t="s">
        <v>1048</v>
      </c>
      <c r="L1775" s="2" t="s">
        <v>1164</v>
      </c>
      <c r="M1775" s="2" t="s">
        <v>1059</v>
      </c>
      <c r="N1775" s="2" t="s">
        <v>1165</v>
      </c>
      <c r="O1775" s="2" t="s">
        <v>1040</v>
      </c>
      <c r="P1775" s="2" t="str">
        <f t="shared" si="55"/>
        <v>P-Onsite</v>
      </c>
      <c r="Q1775" s="2" t="str">
        <f t="shared" si="56"/>
        <v>P-S2_Onsite</v>
      </c>
      <c r="R1775" s="2" t="s">
        <v>3476</v>
      </c>
      <c r="S1775" s="2" t="s">
        <v>1041</v>
      </c>
      <c r="T1775" s="21" t="s">
        <v>3693</v>
      </c>
    </row>
    <row r="1776" spans="1:20" x14ac:dyDescent="0.3">
      <c r="A1776" s="21" t="s">
        <v>2599</v>
      </c>
      <c r="B1776" s="21" t="s">
        <v>1054</v>
      </c>
      <c r="C1776" s="21" t="s">
        <v>2600</v>
      </c>
      <c r="D1776" s="21" t="s">
        <v>2601</v>
      </c>
      <c r="E1776" s="2" t="s">
        <v>2602</v>
      </c>
      <c r="F1776" s="21" t="s">
        <v>3696</v>
      </c>
      <c r="G1776" s="21" t="s">
        <v>1606</v>
      </c>
      <c r="H1776" s="21" t="s">
        <v>3697</v>
      </c>
      <c r="I1776" s="21" t="s">
        <v>6352</v>
      </c>
      <c r="J1776" s="2" t="s">
        <v>3484</v>
      </c>
      <c r="K1776" s="22" t="s">
        <v>1038</v>
      </c>
      <c r="L1776" s="2" t="s">
        <v>1164</v>
      </c>
      <c r="M1776" s="2" t="s">
        <v>1059</v>
      </c>
      <c r="N1776" s="2" t="s">
        <v>1165</v>
      </c>
      <c r="O1776" s="2" t="s">
        <v>1040</v>
      </c>
      <c r="P1776" s="2" t="str">
        <f t="shared" si="55"/>
        <v>P-Onsite</v>
      </c>
      <c r="Q1776" s="2" t="str">
        <f t="shared" si="56"/>
        <v>P-S2_Onsite</v>
      </c>
      <c r="R1776" s="2" t="s">
        <v>3476</v>
      </c>
      <c r="S1776" s="2" t="s">
        <v>1041</v>
      </c>
      <c r="T1776" s="21" t="s">
        <v>3693</v>
      </c>
    </row>
    <row r="1777" spans="1:20" x14ac:dyDescent="0.3">
      <c r="A1777" s="21" t="s">
        <v>2599</v>
      </c>
      <c r="B1777" s="21" t="s">
        <v>1054</v>
      </c>
      <c r="C1777" s="21" t="s">
        <v>2600</v>
      </c>
      <c r="D1777" s="21" t="s">
        <v>2601</v>
      </c>
      <c r="E1777" s="2" t="s">
        <v>2602</v>
      </c>
      <c r="F1777" s="21" t="s">
        <v>3700</v>
      </c>
      <c r="G1777" s="21" t="s">
        <v>1631</v>
      </c>
      <c r="H1777" s="21" t="s">
        <v>3701</v>
      </c>
      <c r="I1777" s="21" t="s">
        <v>6353</v>
      </c>
      <c r="J1777" s="2" t="s">
        <v>3475</v>
      </c>
      <c r="K1777" s="22" t="s">
        <v>1048</v>
      </c>
      <c r="L1777" s="2" t="s">
        <v>1164</v>
      </c>
      <c r="M1777" s="2" t="s">
        <v>1059</v>
      </c>
      <c r="N1777" s="2" t="s">
        <v>1165</v>
      </c>
      <c r="O1777" s="2" t="s">
        <v>1040</v>
      </c>
      <c r="P1777" s="2" t="str">
        <f t="shared" si="55"/>
        <v>P-Onsite</v>
      </c>
      <c r="Q1777" s="2" t="str">
        <f t="shared" si="56"/>
        <v>P-S2_Onsite</v>
      </c>
      <c r="R1777" s="2" t="s">
        <v>3476</v>
      </c>
      <c r="S1777" s="2" t="s">
        <v>1041</v>
      </c>
      <c r="T1777" s="21" t="s">
        <v>3693</v>
      </c>
    </row>
    <row r="1778" spans="1:20" x14ac:dyDescent="0.3">
      <c r="A1778" s="21" t="s">
        <v>2604</v>
      </c>
      <c r="B1778" s="21" t="s">
        <v>1054</v>
      </c>
      <c r="C1778" s="21" t="s">
        <v>2605</v>
      </c>
      <c r="D1778" s="21" t="s">
        <v>2606</v>
      </c>
      <c r="E1778" s="2" t="s">
        <v>2607</v>
      </c>
      <c r="F1778" s="21" t="s">
        <v>3696</v>
      </c>
      <c r="G1778" s="21" t="s">
        <v>1606</v>
      </c>
      <c r="H1778" s="21" t="s">
        <v>3697</v>
      </c>
      <c r="I1778" s="21" t="s">
        <v>6354</v>
      </c>
      <c r="J1778" s="2" t="s">
        <v>3484</v>
      </c>
      <c r="K1778" s="22" t="s">
        <v>1038</v>
      </c>
      <c r="L1778" s="2" t="s">
        <v>1300</v>
      </c>
      <c r="M1778" s="2" t="s">
        <v>1059</v>
      </c>
      <c r="N1778" s="2" t="s">
        <v>1301</v>
      </c>
      <c r="O1778" s="2" t="s">
        <v>1040</v>
      </c>
      <c r="P1778" s="2" t="str">
        <f t="shared" si="55"/>
        <v>P-Onsite</v>
      </c>
      <c r="Q1778" s="2" t="str">
        <f t="shared" si="56"/>
        <v>P-S2_Onsite</v>
      </c>
      <c r="R1778" s="2" t="s">
        <v>3476</v>
      </c>
      <c r="S1778" s="2" t="s">
        <v>1041</v>
      </c>
      <c r="T1778" s="21" t="s">
        <v>3693</v>
      </c>
    </row>
    <row r="1779" spans="1:20" x14ac:dyDescent="0.3">
      <c r="A1779" s="21" t="s">
        <v>2604</v>
      </c>
      <c r="B1779" s="21" t="s">
        <v>1054</v>
      </c>
      <c r="C1779" s="21" t="s">
        <v>2605</v>
      </c>
      <c r="D1779" s="21" t="s">
        <v>2606</v>
      </c>
      <c r="E1779" s="2" t="s">
        <v>2607</v>
      </c>
      <c r="F1779" s="21" t="s">
        <v>3700</v>
      </c>
      <c r="G1779" s="21" t="s">
        <v>1631</v>
      </c>
      <c r="H1779" s="21" t="s">
        <v>3701</v>
      </c>
      <c r="I1779" s="21" t="s">
        <v>6355</v>
      </c>
      <c r="J1779" s="2" t="s">
        <v>3475</v>
      </c>
      <c r="K1779" s="22" t="s">
        <v>1048</v>
      </c>
      <c r="L1779" s="2" t="s">
        <v>1300</v>
      </c>
      <c r="M1779" s="2" t="s">
        <v>1059</v>
      </c>
      <c r="N1779" s="2" t="s">
        <v>1301</v>
      </c>
      <c r="O1779" s="2" t="s">
        <v>1040</v>
      </c>
      <c r="P1779" s="2" t="str">
        <f t="shared" si="55"/>
        <v>P-Onsite</v>
      </c>
      <c r="Q1779" s="2" t="str">
        <f t="shared" si="56"/>
        <v>P-S2_Onsite</v>
      </c>
      <c r="R1779" s="2" t="s">
        <v>3476</v>
      </c>
      <c r="S1779" s="2" t="s">
        <v>1041</v>
      </c>
      <c r="T1779" s="21" t="s">
        <v>3693</v>
      </c>
    </row>
    <row r="1780" spans="1:20" x14ac:dyDescent="0.3">
      <c r="A1780" s="21" t="s">
        <v>2611</v>
      </c>
      <c r="B1780" s="21" t="s">
        <v>1054</v>
      </c>
      <c r="C1780" s="21" t="s">
        <v>2612</v>
      </c>
      <c r="D1780" s="21" t="s">
        <v>2613</v>
      </c>
      <c r="E1780" s="2" t="s">
        <v>2614</v>
      </c>
      <c r="F1780" s="21" t="s">
        <v>3700</v>
      </c>
      <c r="G1780" s="21" t="s">
        <v>1631</v>
      </c>
      <c r="H1780" s="21" t="s">
        <v>3701</v>
      </c>
      <c r="I1780" s="21" t="s">
        <v>6356</v>
      </c>
      <c r="J1780" s="2" t="s">
        <v>3475</v>
      </c>
      <c r="K1780" s="22" t="s">
        <v>1048</v>
      </c>
      <c r="L1780" s="2" t="s">
        <v>1150</v>
      </c>
      <c r="M1780" s="2" t="s">
        <v>1059</v>
      </c>
      <c r="N1780" s="2" t="s">
        <v>1151</v>
      </c>
      <c r="O1780" s="2" t="s">
        <v>1040</v>
      </c>
      <c r="P1780" s="2" t="str">
        <f t="shared" si="55"/>
        <v>P-Onsite</v>
      </c>
      <c r="Q1780" s="2" t="str">
        <f t="shared" si="56"/>
        <v>P-S2_Onsite</v>
      </c>
      <c r="R1780" s="2" t="s">
        <v>3476</v>
      </c>
      <c r="S1780" s="2" t="s">
        <v>1041</v>
      </c>
      <c r="T1780" s="21" t="s">
        <v>3693</v>
      </c>
    </row>
    <row r="1781" spans="1:20" x14ac:dyDescent="0.3">
      <c r="A1781" s="21" t="s">
        <v>2619</v>
      </c>
      <c r="B1781" s="21" t="s">
        <v>1031</v>
      </c>
      <c r="C1781" s="21" t="s">
        <v>2620</v>
      </c>
      <c r="D1781" s="21" t="s">
        <v>2621</v>
      </c>
      <c r="E1781" s="2" t="s">
        <v>2622</v>
      </c>
      <c r="F1781" s="21" t="s">
        <v>3734</v>
      </c>
      <c r="G1781" s="21" t="s">
        <v>1593</v>
      </c>
      <c r="H1781" s="21" t="s">
        <v>3691</v>
      </c>
      <c r="I1781" s="21" t="s">
        <v>6357</v>
      </c>
      <c r="J1781" s="2" t="s">
        <v>3692</v>
      </c>
      <c r="K1781" s="22" t="s">
        <v>1610</v>
      </c>
      <c r="L1781" s="2" t="s">
        <v>1039</v>
      </c>
      <c r="M1781" s="2" t="s">
        <v>1039</v>
      </c>
      <c r="N1781" s="2" t="s">
        <v>1039</v>
      </c>
      <c r="O1781" s="2" t="s">
        <v>1040</v>
      </c>
      <c r="P1781" s="2" t="str">
        <f t="shared" si="55"/>
        <v>P-Online</v>
      </c>
      <c r="Q1781" s="2" t="str">
        <f t="shared" si="56"/>
        <v>P-S2_Online</v>
      </c>
      <c r="R1781" s="2"/>
      <c r="S1781" s="2" t="s">
        <v>1041</v>
      </c>
      <c r="T1781" s="21" t="s">
        <v>3693</v>
      </c>
    </row>
    <row r="1782" spans="1:20" x14ac:dyDescent="0.3">
      <c r="A1782" s="21" t="s">
        <v>2619</v>
      </c>
      <c r="B1782" s="21" t="s">
        <v>1031</v>
      </c>
      <c r="C1782" s="21" t="s">
        <v>2620</v>
      </c>
      <c r="D1782" s="21" t="s">
        <v>2621</v>
      </c>
      <c r="E1782" s="2" t="s">
        <v>2622</v>
      </c>
      <c r="F1782" s="21" t="s">
        <v>3736</v>
      </c>
      <c r="G1782" s="21" t="s">
        <v>1606</v>
      </c>
      <c r="H1782" s="21" t="s">
        <v>3697</v>
      </c>
      <c r="I1782" s="21" t="s">
        <v>6358</v>
      </c>
      <c r="J1782" s="2" t="s">
        <v>3484</v>
      </c>
      <c r="K1782" s="22" t="s">
        <v>1038</v>
      </c>
      <c r="L1782" s="2" t="s">
        <v>1039</v>
      </c>
      <c r="M1782" s="2" t="s">
        <v>1039</v>
      </c>
      <c r="N1782" s="2" t="s">
        <v>1039</v>
      </c>
      <c r="O1782" s="2" t="s">
        <v>1040</v>
      </c>
      <c r="P1782" s="2" t="str">
        <f t="shared" si="55"/>
        <v>P-Online</v>
      </c>
      <c r="Q1782" s="2" t="str">
        <f t="shared" si="56"/>
        <v>P-S2_Online</v>
      </c>
      <c r="R1782" s="2"/>
      <c r="S1782" s="2" t="s">
        <v>1041</v>
      </c>
      <c r="T1782" s="21" t="s">
        <v>3693</v>
      </c>
    </row>
    <row r="1783" spans="1:20" x14ac:dyDescent="0.3">
      <c r="A1783" s="21" t="s">
        <v>2619</v>
      </c>
      <c r="B1783" s="21" t="s">
        <v>1031</v>
      </c>
      <c r="C1783" s="21" t="s">
        <v>2620</v>
      </c>
      <c r="D1783" s="21" t="s">
        <v>2621</v>
      </c>
      <c r="E1783" s="2" t="s">
        <v>2622</v>
      </c>
      <c r="F1783" s="21" t="s">
        <v>3738</v>
      </c>
      <c r="G1783" s="21" t="s">
        <v>1631</v>
      </c>
      <c r="H1783" s="21" t="s">
        <v>3701</v>
      </c>
      <c r="I1783" s="21" t="s">
        <v>6359</v>
      </c>
      <c r="J1783" s="2" t="s">
        <v>3475</v>
      </c>
      <c r="K1783" s="22" t="s">
        <v>1048</v>
      </c>
      <c r="L1783" s="2" t="s">
        <v>1039</v>
      </c>
      <c r="M1783" s="2" t="s">
        <v>1039</v>
      </c>
      <c r="N1783" s="2" t="s">
        <v>1039</v>
      </c>
      <c r="O1783" s="2" t="s">
        <v>1040</v>
      </c>
      <c r="P1783" s="2" t="str">
        <f t="shared" si="55"/>
        <v>P-Online</v>
      </c>
      <c r="Q1783" s="2" t="str">
        <f t="shared" si="56"/>
        <v>P-S2_Online</v>
      </c>
      <c r="R1783" s="2"/>
      <c r="S1783" s="2" t="s">
        <v>1041</v>
      </c>
      <c r="T1783" s="21" t="s">
        <v>3693</v>
      </c>
    </row>
    <row r="1784" spans="1:20" x14ac:dyDescent="0.3">
      <c r="A1784" s="21" t="s">
        <v>2633</v>
      </c>
      <c r="B1784" s="21" t="s">
        <v>1054</v>
      </c>
      <c r="C1784" s="21" t="s">
        <v>2634</v>
      </c>
      <c r="D1784" s="21" t="s">
        <v>2635</v>
      </c>
      <c r="E1784" s="2" t="s">
        <v>2636</v>
      </c>
      <c r="F1784" s="21" t="s">
        <v>3690</v>
      </c>
      <c r="G1784" s="21" t="s">
        <v>1593</v>
      </c>
      <c r="H1784" s="21" t="s">
        <v>3691</v>
      </c>
      <c r="I1784" s="21" t="s">
        <v>6360</v>
      </c>
      <c r="J1784" s="2" t="s">
        <v>3692</v>
      </c>
      <c r="K1784" s="22" t="s">
        <v>1610</v>
      </c>
      <c r="L1784" s="2" t="s">
        <v>1150</v>
      </c>
      <c r="M1784" s="2" t="s">
        <v>1059</v>
      </c>
      <c r="N1784" s="2" t="s">
        <v>1151</v>
      </c>
      <c r="O1784" s="2" t="s">
        <v>1040</v>
      </c>
      <c r="P1784" s="2" t="str">
        <f t="shared" si="55"/>
        <v>P-Onsite</v>
      </c>
      <c r="Q1784" s="2" t="str">
        <f t="shared" si="56"/>
        <v>P-S2_Onsite</v>
      </c>
      <c r="R1784" s="2" t="s">
        <v>3476</v>
      </c>
      <c r="S1784" s="2" t="s">
        <v>1041</v>
      </c>
      <c r="T1784" s="21" t="s">
        <v>3693</v>
      </c>
    </row>
    <row r="1785" spans="1:20" x14ac:dyDescent="0.3">
      <c r="A1785" s="21" t="s">
        <v>2633</v>
      </c>
      <c r="B1785" s="21" t="s">
        <v>1054</v>
      </c>
      <c r="C1785" s="21" t="s">
        <v>2634</v>
      </c>
      <c r="D1785" s="21" t="s">
        <v>2635</v>
      </c>
      <c r="E1785" s="2" t="s">
        <v>2636</v>
      </c>
      <c r="F1785" s="21" t="s">
        <v>3696</v>
      </c>
      <c r="G1785" s="21" t="s">
        <v>1606</v>
      </c>
      <c r="H1785" s="21" t="s">
        <v>3697</v>
      </c>
      <c r="I1785" s="21" t="s">
        <v>6361</v>
      </c>
      <c r="J1785" s="2" t="s">
        <v>3484</v>
      </c>
      <c r="K1785" s="22" t="s">
        <v>1038</v>
      </c>
      <c r="L1785" s="2" t="s">
        <v>1150</v>
      </c>
      <c r="M1785" s="2" t="s">
        <v>1059</v>
      </c>
      <c r="N1785" s="2" t="s">
        <v>1151</v>
      </c>
      <c r="O1785" s="2" t="s">
        <v>1040</v>
      </c>
      <c r="P1785" s="2" t="str">
        <f t="shared" si="55"/>
        <v>P-Onsite</v>
      </c>
      <c r="Q1785" s="2" t="str">
        <f t="shared" si="56"/>
        <v>P-S2_Onsite</v>
      </c>
      <c r="R1785" s="2" t="s">
        <v>3476</v>
      </c>
      <c r="S1785" s="2" t="s">
        <v>1041</v>
      </c>
      <c r="T1785" s="21" t="s">
        <v>3693</v>
      </c>
    </row>
    <row r="1786" spans="1:20" x14ac:dyDescent="0.3">
      <c r="A1786" s="21" t="s">
        <v>2633</v>
      </c>
      <c r="B1786" s="21" t="s">
        <v>1054</v>
      </c>
      <c r="C1786" s="21" t="s">
        <v>2634</v>
      </c>
      <c r="D1786" s="21" t="s">
        <v>2635</v>
      </c>
      <c r="E1786" s="2" t="s">
        <v>2636</v>
      </c>
      <c r="F1786" s="21" t="s">
        <v>3700</v>
      </c>
      <c r="G1786" s="21" t="s">
        <v>1631</v>
      </c>
      <c r="H1786" s="21" t="s">
        <v>3701</v>
      </c>
      <c r="I1786" s="21" t="s">
        <v>6362</v>
      </c>
      <c r="J1786" s="2" t="s">
        <v>3475</v>
      </c>
      <c r="K1786" s="22" t="s">
        <v>1048</v>
      </c>
      <c r="L1786" s="2" t="s">
        <v>1150</v>
      </c>
      <c r="M1786" s="2" t="s">
        <v>1059</v>
      </c>
      <c r="N1786" s="2" t="s">
        <v>1151</v>
      </c>
      <c r="O1786" s="2" t="s">
        <v>1040</v>
      </c>
      <c r="P1786" s="2" t="str">
        <f t="shared" si="55"/>
        <v>P-Onsite</v>
      </c>
      <c r="Q1786" s="2" t="str">
        <f t="shared" si="56"/>
        <v>P-S2_Onsite</v>
      </c>
      <c r="R1786" s="2" t="s">
        <v>3476</v>
      </c>
      <c r="S1786" s="2" t="s">
        <v>1041</v>
      </c>
      <c r="T1786" s="21" t="s">
        <v>3693</v>
      </c>
    </row>
    <row r="1787" spans="1:20" x14ac:dyDescent="0.3">
      <c r="A1787" s="21" t="s">
        <v>4131</v>
      </c>
      <c r="B1787" s="21" t="s">
        <v>1054</v>
      </c>
      <c r="C1787" s="21" t="s">
        <v>4132</v>
      </c>
      <c r="D1787" s="21" t="s">
        <v>4133</v>
      </c>
      <c r="E1787" s="2" t="s">
        <v>4134</v>
      </c>
      <c r="F1787" s="21" t="s">
        <v>3690</v>
      </c>
      <c r="G1787" s="21" t="s">
        <v>1593</v>
      </c>
      <c r="H1787" s="21" t="s">
        <v>3691</v>
      </c>
      <c r="I1787" s="21" t="s">
        <v>6363</v>
      </c>
      <c r="J1787" s="2" t="s">
        <v>3692</v>
      </c>
      <c r="K1787" s="22" t="s">
        <v>1610</v>
      </c>
      <c r="L1787" s="2" t="s">
        <v>3489</v>
      </c>
      <c r="M1787" s="2" t="s">
        <v>3489</v>
      </c>
      <c r="N1787" s="2" t="s">
        <v>3489</v>
      </c>
      <c r="O1787" s="2" t="s">
        <v>1098</v>
      </c>
      <c r="P1787" s="2" t="str">
        <f t="shared" si="55"/>
        <v>A-Onsite</v>
      </c>
      <c r="Q1787" s="2" t="str">
        <f t="shared" si="56"/>
        <v>A-S2_Onsite</v>
      </c>
      <c r="R1787" s="2" t="s">
        <v>3476</v>
      </c>
      <c r="S1787" s="2" t="s">
        <v>1041</v>
      </c>
      <c r="T1787" s="21" t="s">
        <v>3693</v>
      </c>
    </row>
    <row r="1788" spans="1:20" x14ac:dyDescent="0.3">
      <c r="A1788" s="21" t="s">
        <v>4131</v>
      </c>
      <c r="B1788" s="21" t="s">
        <v>1054</v>
      </c>
      <c r="C1788" s="21" t="s">
        <v>4132</v>
      </c>
      <c r="D1788" s="21" t="s">
        <v>4133</v>
      </c>
      <c r="E1788" s="2" t="s">
        <v>4134</v>
      </c>
      <c r="F1788" s="21" t="s">
        <v>3694</v>
      </c>
      <c r="G1788" s="21" t="s">
        <v>1598</v>
      </c>
      <c r="H1788" s="21" t="s">
        <v>3695</v>
      </c>
      <c r="I1788" s="21" t="s">
        <v>6364</v>
      </c>
      <c r="J1788" s="2" t="s">
        <v>3481</v>
      </c>
      <c r="K1788" s="22" t="s">
        <v>1048</v>
      </c>
      <c r="L1788" s="2" t="s">
        <v>3489</v>
      </c>
      <c r="M1788" s="2" t="s">
        <v>3489</v>
      </c>
      <c r="N1788" s="2" t="s">
        <v>3489</v>
      </c>
      <c r="O1788" s="2" t="s">
        <v>1098</v>
      </c>
      <c r="P1788" s="2" t="str">
        <f t="shared" si="55"/>
        <v>A-Onsite</v>
      </c>
      <c r="Q1788" s="2" t="str">
        <f t="shared" si="56"/>
        <v>A-S2_Onsite</v>
      </c>
      <c r="R1788" s="2" t="s">
        <v>3476</v>
      </c>
      <c r="S1788" s="2" t="s">
        <v>1041</v>
      </c>
      <c r="T1788" s="21" t="s">
        <v>3693</v>
      </c>
    </row>
    <row r="1789" spans="1:20" x14ac:dyDescent="0.3">
      <c r="A1789" s="21" t="s">
        <v>4131</v>
      </c>
      <c r="B1789" s="21" t="s">
        <v>1054</v>
      </c>
      <c r="C1789" s="21" t="s">
        <v>4132</v>
      </c>
      <c r="D1789" s="21" t="s">
        <v>4133</v>
      </c>
      <c r="E1789" s="2" t="s">
        <v>4134</v>
      </c>
      <c r="F1789" s="21" t="s">
        <v>3696</v>
      </c>
      <c r="G1789" s="21" t="s">
        <v>1606</v>
      </c>
      <c r="H1789" s="21" t="s">
        <v>3697</v>
      </c>
      <c r="I1789" s="21" t="s">
        <v>6365</v>
      </c>
      <c r="J1789" s="2" t="s">
        <v>3484</v>
      </c>
      <c r="K1789" s="22" t="s">
        <v>1038</v>
      </c>
      <c r="L1789" s="2" t="s">
        <v>3489</v>
      </c>
      <c r="M1789" s="2" t="s">
        <v>3489</v>
      </c>
      <c r="N1789" s="2" t="s">
        <v>3489</v>
      </c>
      <c r="O1789" s="2" t="s">
        <v>1098</v>
      </c>
      <c r="P1789" s="2" t="str">
        <f t="shared" si="55"/>
        <v>A-Onsite</v>
      </c>
      <c r="Q1789" s="2" t="str">
        <f t="shared" si="56"/>
        <v>A-S2_Onsite</v>
      </c>
      <c r="R1789" s="2" t="s">
        <v>3476</v>
      </c>
      <c r="S1789" s="2" t="s">
        <v>1041</v>
      </c>
      <c r="T1789" s="21" t="s">
        <v>3693</v>
      </c>
    </row>
    <row r="1790" spans="1:20" x14ac:dyDescent="0.3">
      <c r="A1790" s="21" t="s">
        <v>4131</v>
      </c>
      <c r="B1790" s="21" t="s">
        <v>1054</v>
      </c>
      <c r="C1790" s="21" t="s">
        <v>4132</v>
      </c>
      <c r="D1790" s="21" t="s">
        <v>4133</v>
      </c>
      <c r="E1790" s="2" t="s">
        <v>4134</v>
      </c>
      <c r="F1790" s="21" t="s">
        <v>3698</v>
      </c>
      <c r="G1790" s="21" t="s">
        <v>1613</v>
      </c>
      <c r="H1790" s="21" t="s">
        <v>3699</v>
      </c>
      <c r="I1790" s="21" t="s">
        <v>6366</v>
      </c>
      <c r="J1790" s="2" t="s">
        <v>3479</v>
      </c>
      <c r="K1790" s="22" t="s">
        <v>1038</v>
      </c>
      <c r="L1790" s="2" t="s">
        <v>3489</v>
      </c>
      <c r="M1790" s="2" t="s">
        <v>3489</v>
      </c>
      <c r="N1790" s="2" t="s">
        <v>3489</v>
      </c>
      <c r="O1790" s="2" t="s">
        <v>1098</v>
      </c>
      <c r="P1790" s="2" t="str">
        <f t="shared" si="55"/>
        <v>A-Onsite</v>
      </c>
      <c r="Q1790" s="2" t="str">
        <f t="shared" si="56"/>
        <v>A-S2_Onsite</v>
      </c>
      <c r="R1790" s="2" t="s">
        <v>3476</v>
      </c>
      <c r="S1790" s="2" t="s">
        <v>1041</v>
      </c>
      <c r="T1790" s="21" t="s">
        <v>3693</v>
      </c>
    </row>
    <row r="1791" spans="1:20" x14ac:dyDescent="0.3">
      <c r="A1791" s="21" t="s">
        <v>4131</v>
      </c>
      <c r="B1791" s="21" t="s">
        <v>1054</v>
      </c>
      <c r="C1791" s="21" t="s">
        <v>4132</v>
      </c>
      <c r="D1791" s="21" t="s">
        <v>4133</v>
      </c>
      <c r="E1791" s="2" t="s">
        <v>4134</v>
      </c>
      <c r="F1791" s="21" t="s">
        <v>3700</v>
      </c>
      <c r="G1791" s="21" t="s">
        <v>1631</v>
      </c>
      <c r="H1791" s="21" t="s">
        <v>3701</v>
      </c>
      <c r="I1791" s="21" t="s">
        <v>6367</v>
      </c>
      <c r="J1791" s="2" t="s">
        <v>3475</v>
      </c>
      <c r="K1791" s="22" t="s">
        <v>1048</v>
      </c>
      <c r="L1791" s="2" t="s">
        <v>3489</v>
      </c>
      <c r="M1791" s="2" t="s">
        <v>3489</v>
      </c>
      <c r="N1791" s="2" t="s">
        <v>3489</v>
      </c>
      <c r="O1791" s="2" t="s">
        <v>1098</v>
      </c>
      <c r="P1791" s="2" t="str">
        <f t="shared" si="55"/>
        <v>A-Onsite</v>
      </c>
      <c r="Q1791" s="2" t="str">
        <f t="shared" si="56"/>
        <v>A-S2_Onsite</v>
      </c>
      <c r="R1791" s="2" t="s">
        <v>3476</v>
      </c>
      <c r="S1791" s="2" t="s">
        <v>1041</v>
      </c>
      <c r="T1791" s="21" t="s">
        <v>3693</v>
      </c>
    </row>
    <row r="1792" spans="1:20" x14ac:dyDescent="0.3">
      <c r="A1792" s="21" t="s">
        <v>4135</v>
      </c>
      <c r="B1792" s="21" t="s">
        <v>1054</v>
      </c>
      <c r="C1792" s="21" t="s">
        <v>4136</v>
      </c>
      <c r="D1792" s="21" t="s">
        <v>4137</v>
      </c>
      <c r="E1792" s="2" t="s">
        <v>4138</v>
      </c>
      <c r="F1792" s="21" t="s">
        <v>3690</v>
      </c>
      <c r="G1792" s="21" t="s">
        <v>1593</v>
      </c>
      <c r="H1792" s="21" t="s">
        <v>3691</v>
      </c>
      <c r="I1792" s="21" t="s">
        <v>6368</v>
      </c>
      <c r="J1792" s="2" t="s">
        <v>3692</v>
      </c>
      <c r="K1792" s="22" t="s">
        <v>1610</v>
      </c>
      <c r="L1792" s="2" t="s">
        <v>3489</v>
      </c>
      <c r="M1792" s="2" t="s">
        <v>3489</v>
      </c>
      <c r="N1792" s="2" t="s">
        <v>3489</v>
      </c>
      <c r="O1792" s="2" t="s">
        <v>1098</v>
      </c>
      <c r="P1792" s="2" t="str">
        <f t="shared" si="55"/>
        <v>A-Onsite</v>
      </c>
      <c r="Q1792" s="2" t="str">
        <f t="shared" si="56"/>
        <v>A-S2_Onsite</v>
      </c>
      <c r="R1792" s="2" t="s">
        <v>3476</v>
      </c>
      <c r="S1792" s="2" t="s">
        <v>1041</v>
      </c>
      <c r="T1792" s="21" t="s">
        <v>3693</v>
      </c>
    </row>
    <row r="1793" spans="1:20" x14ac:dyDescent="0.3">
      <c r="A1793" s="21" t="s">
        <v>4135</v>
      </c>
      <c r="B1793" s="21" t="s">
        <v>1054</v>
      </c>
      <c r="C1793" s="21" t="s">
        <v>4136</v>
      </c>
      <c r="D1793" s="21" t="s">
        <v>4137</v>
      </c>
      <c r="E1793" s="2" t="s">
        <v>4138</v>
      </c>
      <c r="F1793" s="21" t="s">
        <v>3694</v>
      </c>
      <c r="G1793" s="21" t="s">
        <v>1598</v>
      </c>
      <c r="H1793" s="21" t="s">
        <v>3695</v>
      </c>
      <c r="I1793" s="21" t="s">
        <v>6369</v>
      </c>
      <c r="J1793" s="2" t="s">
        <v>3481</v>
      </c>
      <c r="K1793" s="22" t="s">
        <v>1048</v>
      </c>
      <c r="L1793" s="2" t="s">
        <v>3489</v>
      </c>
      <c r="M1793" s="2" t="s">
        <v>3489</v>
      </c>
      <c r="N1793" s="2" t="s">
        <v>3489</v>
      </c>
      <c r="O1793" s="2" t="s">
        <v>1098</v>
      </c>
      <c r="P1793" s="2" t="str">
        <f t="shared" si="55"/>
        <v>A-Onsite</v>
      </c>
      <c r="Q1793" s="2" t="str">
        <f t="shared" si="56"/>
        <v>A-S2_Onsite</v>
      </c>
      <c r="R1793" s="2" t="s">
        <v>3476</v>
      </c>
      <c r="S1793" s="2" t="s">
        <v>1041</v>
      </c>
      <c r="T1793" s="21" t="s">
        <v>3693</v>
      </c>
    </row>
    <row r="1794" spans="1:20" x14ac:dyDescent="0.3">
      <c r="A1794" s="21" t="s">
        <v>4135</v>
      </c>
      <c r="B1794" s="21" t="s">
        <v>1054</v>
      </c>
      <c r="C1794" s="21" t="s">
        <v>4136</v>
      </c>
      <c r="D1794" s="21" t="s">
        <v>4137</v>
      </c>
      <c r="E1794" s="2" t="s">
        <v>4138</v>
      </c>
      <c r="F1794" s="21" t="s">
        <v>3696</v>
      </c>
      <c r="G1794" s="21" t="s">
        <v>1606</v>
      </c>
      <c r="H1794" s="21" t="s">
        <v>3697</v>
      </c>
      <c r="I1794" s="21" t="s">
        <v>6370</v>
      </c>
      <c r="J1794" s="2" t="s">
        <v>3484</v>
      </c>
      <c r="K1794" s="22" t="s">
        <v>1038</v>
      </c>
      <c r="L1794" s="2" t="s">
        <v>3489</v>
      </c>
      <c r="M1794" s="2" t="s">
        <v>3489</v>
      </c>
      <c r="N1794" s="2" t="s">
        <v>3489</v>
      </c>
      <c r="O1794" s="2" t="s">
        <v>1098</v>
      </c>
      <c r="P1794" s="2" t="str">
        <f t="shared" si="55"/>
        <v>A-Onsite</v>
      </c>
      <c r="Q1794" s="2" t="str">
        <f t="shared" si="56"/>
        <v>A-S2_Onsite</v>
      </c>
      <c r="R1794" s="2" t="s">
        <v>3476</v>
      </c>
      <c r="S1794" s="2" t="s">
        <v>1041</v>
      </c>
      <c r="T1794" s="21" t="s">
        <v>3693</v>
      </c>
    </row>
    <row r="1795" spans="1:20" x14ac:dyDescent="0.3">
      <c r="A1795" s="21" t="s">
        <v>4135</v>
      </c>
      <c r="B1795" s="21" t="s">
        <v>1054</v>
      </c>
      <c r="C1795" s="21" t="s">
        <v>4136</v>
      </c>
      <c r="D1795" s="21" t="s">
        <v>4137</v>
      </c>
      <c r="E1795" s="2" t="s">
        <v>4138</v>
      </c>
      <c r="F1795" s="21" t="s">
        <v>3698</v>
      </c>
      <c r="G1795" s="21" t="s">
        <v>1613</v>
      </c>
      <c r="H1795" s="21" t="s">
        <v>3699</v>
      </c>
      <c r="I1795" s="21" t="s">
        <v>6371</v>
      </c>
      <c r="J1795" s="2" t="s">
        <v>3479</v>
      </c>
      <c r="K1795" s="22" t="s">
        <v>1038</v>
      </c>
      <c r="L1795" s="2" t="s">
        <v>3489</v>
      </c>
      <c r="M1795" s="2" t="s">
        <v>3489</v>
      </c>
      <c r="N1795" s="2" t="s">
        <v>3489</v>
      </c>
      <c r="O1795" s="2" t="s">
        <v>1098</v>
      </c>
      <c r="P1795" s="2" t="str">
        <f t="shared" ref="P1795:P1858" si="57">CONCATENATE(LEFT(O1795,1),"-",B1795)</f>
        <v>A-Onsite</v>
      </c>
      <c r="Q1795" s="2" t="str">
        <f t="shared" ref="Q1795:Q1858" si="58">CONCATENATE(LEFT($O1795,1),"-",RIGHT($F1795,9))</f>
        <v>A-S2_Onsite</v>
      </c>
      <c r="R1795" s="2" t="s">
        <v>3476</v>
      </c>
      <c r="S1795" s="2" t="s">
        <v>1041</v>
      </c>
      <c r="T1795" s="21" t="s">
        <v>3693</v>
      </c>
    </row>
    <row r="1796" spans="1:20" x14ac:dyDescent="0.3">
      <c r="A1796" s="21" t="s">
        <v>4135</v>
      </c>
      <c r="B1796" s="21" t="s">
        <v>1054</v>
      </c>
      <c r="C1796" s="21" t="s">
        <v>4136</v>
      </c>
      <c r="D1796" s="21" t="s">
        <v>4137</v>
      </c>
      <c r="E1796" s="2" t="s">
        <v>4138</v>
      </c>
      <c r="F1796" s="21" t="s">
        <v>3700</v>
      </c>
      <c r="G1796" s="21" t="s">
        <v>1631</v>
      </c>
      <c r="H1796" s="21" t="s">
        <v>3701</v>
      </c>
      <c r="I1796" s="21" t="s">
        <v>6372</v>
      </c>
      <c r="J1796" s="2" t="s">
        <v>3475</v>
      </c>
      <c r="K1796" s="22" t="s">
        <v>1048</v>
      </c>
      <c r="L1796" s="2" t="s">
        <v>3489</v>
      </c>
      <c r="M1796" s="2" t="s">
        <v>3489</v>
      </c>
      <c r="N1796" s="2" t="s">
        <v>3489</v>
      </c>
      <c r="O1796" s="2" t="s">
        <v>1098</v>
      </c>
      <c r="P1796" s="2" t="str">
        <f t="shared" si="57"/>
        <v>A-Onsite</v>
      </c>
      <c r="Q1796" s="2" t="str">
        <f t="shared" si="58"/>
        <v>A-S2_Onsite</v>
      </c>
      <c r="R1796" s="2" t="s">
        <v>3476</v>
      </c>
      <c r="S1796" s="2" t="s">
        <v>1041</v>
      </c>
      <c r="T1796" s="21" t="s">
        <v>3693</v>
      </c>
    </row>
    <row r="1797" spans="1:20" x14ac:dyDescent="0.3">
      <c r="A1797" s="21" t="s">
        <v>4139</v>
      </c>
      <c r="B1797" s="21" t="s">
        <v>1054</v>
      </c>
      <c r="C1797" s="21" t="s">
        <v>4140</v>
      </c>
      <c r="D1797" s="21" t="s">
        <v>4141</v>
      </c>
      <c r="E1797" s="2" t="s">
        <v>4142</v>
      </c>
      <c r="F1797" s="21" t="s">
        <v>3690</v>
      </c>
      <c r="G1797" s="21" t="s">
        <v>1593</v>
      </c>
      <c r="H1797" s="21" t="s">
        <v>3691</v>
      </c>
      <c r="I1797" s="21" t="s">
        <v>6373</v>
      </c>
      <c r="J1797" s="2" t="s">
        <v>3692</v>
      </c>
      <c r="K1797" s="22" t="s">
        <v>1610</v>
      </c>
      <c r="L1797" s="2" t="s">
        <v>3489</v>
      </c>
      <c r="M1797" s="2" t="s">
        <v>3489</v>
      </c>
      <c r="N1797" s="2" t="s">
        <v>3489</v>
      </c>
      <c r="O1797" s="2" t="s">
        <v>1098</v>
      </c>
      <c r="P1797" s="2" t="str">
        <f t="shared" si="57"/>
        <v>A-Onsite</v>
      </c>
      <c r="Q1797" s="2" t="str">
        <f t="shared" si="58"/>
        <v>A-S2_Onsite</v>
      </c>
      <c r="R1797" s="2" t="s">
        <v>3476</v>
      </c>
      <c r="S1797" s="2" t="s">
        <v>1041</v>
      </c>
      <c r="T1797" s="21" t="s">
        <v>3693</v>
      </c>
    </row>
    <row r="1798" spans="1:20" x14ac:dyDescent="0.3">
      <c r="A1798" s="21" t="s">
        <v>4139</v>
      </c>
      <c r="B1798" s="21" t="s">
        <v>1054</v>
      </c>
      <c r="C1798" s="21" t="s">
        <v>4140</v>
      </c>
      <c r="D1798" s="21" t="s">
        <v>4141</v>
      </c>
      <c r="E1798" s="2" t="s">
        <v>4142</v>
      </c>
      <c r="F1798" s="21" t="s">
        <v>3694</v>
      </c>
      <c r="G1798" s="21" t="s">
        <v>1598</v>
      </c>
      <c r="H1798" s="21" t="s">
        <v>3695</v>
      </c>
      <c r="I1798" s="21" t="s">
        <v>6374</v>
      </c>
      <c r="J1798" s="2" t="s">
        <v>3481</v>
      </c>
      <c r="K1798" s="22" t="s">
        <v>1048</v>
      </c>
      <c r="L1798" s="2" t="s">
        <v>3489</v>
      </c>
      <c r="M1798" s="2" t="s">
        <v>3489</v>
      </c>
      <c r="N1798" s="2" t="s">
        <v>3489</v>
      </c>
      <c r="O1798" s="2" t="s">
        <v>1098</v>
      </c>
      <c r="P1798" s="2" t="str">
        <f t="shared" si="57"/>
        <v>A-Onsite</v>
      </c>
      <c r="Q1798" s="2" t="str">
        <f t="shared" si="58"/>
        <v>A-S2_Onsite</v>
      </c>
      <c r="R1798" s="2" t="s">
        <v>3476</v>
      </c>
      <c r="S1798" s="2" t="s">
        <v>1041</v>
      </c>
      <c r="T1798" s="21" t="s">
        <v>3693</v>
      </c>
    </row>
    <row r="1799" spans="1:20" x14ac:dyDescent="0.3">
      <c r="A1799" s="21" t="s">
        <v>4139</v>
      </c>
      <c r="B1799" s="21" t="s">
        <v>1054</v>
      </c>
      <c r="C1799" s="21" t="s">
        <v>4140</v>
      </c>
      <c r="D1799" s="21" t="s">
        <v>4141</v>
      </c>
      <c r="E1799" s="2" t="s">
        <v>4142</v>
      </c>
      <c r="F1799" s="21" t="s">
        <v>3696</v>
      </c>
      <c r="G1799" s="21" t="s">
        <v>1606</v>
      </c>
      <c r="H1799" s="21" t="s">
        <v>3697</v>
      </c>
      <c r="I1799" s="21" t="s">
        <v>6375</v>
      </c>
      <c r="J1799" s="2" t="s">
        <v>3484</v>
      </c>
      <c r="K1799" s="22" t="s">
        <v>1038</v>
      </c>
      <c r="L1799" s="2" t="s">
        <v>3489</v>
      </c>
      <c r="M1799" s="2" t="s">
        <v>3489</v>
      </c>
      <c r="N1799" s="2" t="s">
        <v>3489</v>
      </c>
      <c r="O1799" s="2" t="s">
        <v>1098</v>
      </c>
      <c r="P1799" s="2" t="str">
        <f t="shared" si="57"/>
        <v>A-Onsite</v>
      </c>
      <c r="Q1799" s="2" t="str">
        <f t="shared" si="58"/>
        <v>A-S2_Onsite</v>
      </c>
      <c r="R1799" s="2" t="s">
        <v>3476</v>
      </c>
      <c r="S1799" s="2" t="s">
        <v>1041</v>
      </c>
      <c r="T1799" s="21" t="s">
        <v>3693</v>
      </c>
    </row>
    <row r="1800" spans="1:20" x14ac:dyDescent="0.3">
      <c r="A1800" s="21" t="s">
        <v>4139</v>
      </c>
      <c r="B1800" s="21" t="s">
        <v>1054</v>
      </c>
      <c r="C1800" s="21" t="s">
        <v>4140</v>
      </c>
      <c r="D1800" s="21" t="s">
        <v>4141</v>
      </c>
      <c r="E1800" s="2" t="s">
        <v>4142</v>
      </c>
      <c r="F1800" s="21" t="s">
        <v>3698</v>
      </c>
      <c r="G1800" s="21" t="s">
        <v>1613</v>
      </c>
      <c r="H1800" s="21" t="s">
        <v>3699</v>
      </c>
      <c r="I1800" s="21" t="s">
        <v>6376</v>
      </c>
      <c r="J1800" s="2" t="s">
        <v>3479</v>
      </c>
      <c r="K1800" s="22" t="s">
        <v>1038</v>
      </c>
      <c r="L1800" s="2" t="s">
        <v>3489</v>
      </c>
      <c r="M1800" s="2" t="s">
        <v>3489</v>
      </c>
      <c r="N1800" s="2" t="s">
        <v>3489</v>
      </c>
      <c r="O1800" s="2" t="s">
        <v>1098</v>
      </c>
      <c r="P1800" s="2" t="str">
        <f t="shared" si="57"/>
        <v>A-Onsite</v>
      </c>
      <c r="Q1800" s="2" t="str">
        <f t="shared" si="58"/>
        <v>A-S2_Onsite</v>
      </c>
      <c r="R1800" s="2" t="s">
        <v>3476</v>
      </c>
      <c r="S1800" s="2" t="s">
        <v>1041</v>
      </c>
      <c r="T1800" s="21" t="s">
        <v>3693</v>
      </c>
    </row>
    <row r="1801" spans="1:20" x14ac:dyDescent="0.3">
      <c r="A1801" s="21" t="s">
        <v>4139</v>
      </c>
      <c r="B1801" s="21" t="s">
        <v>1054</v>
      </c>
      <c r="C1801" s="21" t="s">
        <v>4140</v>
      </c>
      <c r="D1801" s="21" t="s">
        <v>4141</v>
      </c>
      <c r="E1801" s="2" t="s">
        <v>4142</v>
      </c>
      <c r="F1801" s="21" t="s">
        <v>3700</v>
      </c>
      <c r="G1801" s="21" t="s">
        <v>1631</v>
      </c>
      <c r="H1801" s="21" t="s">
        <v>3701</v>
      </c>
      <c r="I1801" s="21" t="s">
        <v>6377</v>
      </c>
      <c r="J1801" s="2" t="s">
        <v>3475</v>
      </c>
      <c r="K1801" s="22" t="s">
        <v>1048</v>
      </c>
      <c r="L1801" s="2" t="s">
        <v>3489</v>
      </c>
      <c r="M1801" s="2" t="s">
        <v>3489</v>
      </c>
      <c r="N1801" s="2" t="s">
        <v>3489</v>
      </c>
      <c r="O1801" s="2" t="s">
        <v>1098</v>
      </c>
      <c r="P1801" s="2" t="str">
        <f t="shared" si="57"/>
        <v>A-Onsite</v>
      </c>
      <c r="Q1801" s="2" t="str">
        <f t="shared" si="58"/>
        <v>A-S2_Onsite</v>
      </c>
      <c r="R1801" s="2" t="s">
        <v>3476</v>
      </c>
      <c r="S1801" s="2" t="s">
        <v>1041</v>
      </c>
      <c r="T1801" s="21" t="s">
        <v>3693</v>
      </c>
    </row>
    <row r="1802" spans="1:20" x14ac:dyDescent="0.3">
      <c r="A1802" s="21" t="s">
        <v>4143</v>
      </c>
      <c r="B1802" s="21" t="s">
        <v>1054</v>
      </c>
      <c r="C1802" s="21" t="s">
        <v>4144</v>
      </c>
      <c r="D1802" s="21" t="s">
        <v>4145</v>
      </c>
      <c r="E1802" s="2" t="s">
        <v>4146</v>
      </c>
      <c r="F1802" s="21" t="s">
        <v>3690</v>
      </c>
      <c r="G1802" s="21" t="s">
        <v>1593</v>
      </c>
      <c r="H1802" s="21" t="s">
        <v>3691</v>
      </c>
      <c r="I1802" s="21" t="s">
        <v>6378</v>
      </c>
      <c r="J1802" s="2" t="s">
        <v>3692</v>
      </c>
      <c r="K1802" s="22" t="s">
        <v>1610</v>
      </c>
      <c r="L1802" s="2" t="s">
        <v>1198</v>
      </c>
      <c r="M1802" s="2" t="s">
        <v>1059</v>
      </c>
      <c r="N1802" s="2" t="s">
        <v>1199</v>
      </c>
      <c r="O1802" s="2" t="s">
        <v>1040</v>
      </c>
      <c r="P1802" s="2" t="str">
        <f t="shared" si="57"/>
        <v>P-Onsite</v>
      </c>
      <c r="Q1802" s="2" t="str">
        <f t="shared" si="58"/>
        <v>P-S2_Onsite</v>
      </c>
      <c r="R1802" s="2" t="s">
        <v>3476</v>
      </c>
      <c r="S1802" s="2" t="s">
        <v>1041</v>
      </c>
      <c r="T1802" s="21" t="s">
        <v>3693</v>
      </c>
    </row>
    <row r="1803" spans="1:20" x14ac:dyDescent="0.3">
      <c r="A1803" s="21" t="s">
        <v>4143</v>
      </c>
      <c r="B1803" s="21" t="s">
        <v>1054</v>
      </c>
      <c r="C1803" s="21" t="s">
        <v>4144</v>
      </c>
      <c r="D1803" s="21" t="s">
        <v>4145</v>
      </c>
      <c r="E1803" s="2" t="s">
        <v>4146</v>
      </c>
      <c r="F1803" s="21" t="s">
        <v>3694</v>
      </c>
      <c r="G1803" s="21" t="s">
        <v>1598</v>
      </c>
      <c r="H1803" s="21" t="s">
        <v>3695</v>
      </c>
      <c r="I1803" s="21" t="s">
        <v>6379</v>
      </c>
      <c r="J1803" s="2" t="s">
        <v>3481</v>
      </c>
      <c r="K1803" s="22" t="s">
        <v>1048</v>
      </c>
      <c r="L1803" s="2" t="s">
        <v>1198</v>
      </c>
      <c r="M1803" s="2" t="s">
        <v>1059</v>
      </c>
      <c r="N1803" s="2" t="s">
        <v>1199</v>
      </c>
      <c r="O1803" s="2" t="s">
        <v>1040</v>
      </c>
      <c r="P1803" s="2" t="str">
        <f t="shared" si="57"/>
        <v>P-Onsite</v>
      </c>
      <c r="Q1803" s="2" t="str">
        <f t="shared" si="58"/>
        <v>P-S2_Onsite</v>
      </c>
      <c r="R1803" s="2" t="s">
        <v>3476</v>
      </c>
      <c r="S1803" s="2" t="s">
        <v>1041</v>
      </c>
      <c r="T1803" s="21" t="s">
        <v>3693</v>
      </c>
    </row>
    <row r="1804" spans="1:20" x14ac:dyDescent="0.3">
      <c r="A1804" s="21" t="s">
        <v>4143</v>
      </c>
      <c r="B1804" s="21" t="s">
        <v>1054</v>
      </c>
      <c r="C1804" s="21" t="s">
        <v>4144</v>
      </c>
      <c r="D1804" s="21" t="s">
        <v>4145</v>
      </c>
      <c r="E1804" s="2" t="s">
        <v>4146</v>
      </c>
      <c r="F1804" s="21" t="s">
        <v>3696</v>
      </c>
      <c r="G1804" s="21" t="s">
        <v>1606</v>
      </c>
      <c r="H1804" s="21" t="s">
        <v>3697</v>
      </c>
      <c r="I1804" s="21" t="s">
        <v>6380</v>
      </c>
      <c r="J1804" s="2" t="s">
        <v>3484</v>
      </c>
      <c r="K1804" s="22" t="s">
        <v>1038</v>
      </c>
      <c r="L1804" s="2" t="s">
        <v>1198</v>
      </c>
      <c r="M1804" s="2" t="s">
        <v>1059</v>
      </c>
      <c r="N1804" s="2" t="s">
        <v>1199</v>
      </c>
      <c r="O1804" s="2" t="s">
        <v>1040</v>
      </c>
      <c r="P1804" s="2" t="str">
        <f t="shared" si="57"/>
        <v>P-Onsite</v>
      </c>
      <c r="Q1804" s="2" t="str">
        <f t="shared" si="58"/>
        <v>P-S2_Onsite</v>
      </c>
      <c r="R1804" s="2" t="s">
        <v>3476</v>
      </c>
      <c r="S1804" s="2" t="s">
        <v>1041</v>
      </c>
      <c r="T1804" s="21" t="s">
        <v>3693</v>
      </c>
    </row>
    <row r="1805" spans="1:20" x14ac:dyDescent="0.3">
      <c r="A1805" s="21" t="s">
        <v>4143</v>
      </c>
      <c r="B1805" s="21" t="s">
        <v>1054</v>
      </c>
      <c r="C1805" s="21" t="s">
        <v>4144</v>
      </c>
      <c r="D1805" s="21" t="s">
        <v>4145</v>
      </c>
      <c r="E1805" s="2" t="s">
        <v>4146</v>
      </c>
      <c r="F1805" s="21" t="s">
        <v>3698</v>
      </c>
      <c r="G1805" s="21" t="s">
        <v>1613</v>
      </c>
      <c r="H1805" s="21" t="s">
        <v>3699</v>
      </c>
      <c r="I1805" s="21" t="s">
        <v>6381</v>
      </c>
      <c r="J1805" s="2" t="s">
        <v>3479</v>
      </c>
      <c r="K1805" s="22" t="s">
        <v>1038</v>
      </c>
      <c r="L1805" s="2" t="s">
        <v>1198</v>
      </c>
      <c r="M1805" s="2" t="s">
        <v>1059</v>
      </c>
      <c r="N1805" s="2" t="s">
        <v>1199</v>
      </c>
      <c r="O1805" s="2" t="s">
        <v>1040</v>
      </c>
      <c r="P1805" s="2" t="str">
        <f t="shared" si="57"/>
        <v>P-Onsite</v>
      </c>
      <c r="Q1805" s="2" t="str">
        <f t="shared" si="58"/>
        <v>P-S2_Onsite</v>
      </c>
      <c r="R1805" s="2" t="s">
        <v>3476</v>
      </c>
      <c r="S1805" s="2" t="s">
        <v>1041</v>
      </c>
      <c r="T1805" s="21" t="s">
        <v>3693</v>
      </c>
    </row>
    <row r="1806" spans="1:20" x14ac:dyDescent="0.3">
      <c r="A1806" s="21" t="s">
        <v>4143</v>
      </c>
      <c r="B1806" s="21" t="s">
        <v>1054</v>
      </c>
      <c r="C1806" s="21" t="s">
        <v>4144</v>
      </c>
      <c r="D1806" s="21" t="s">
        <v>4145</v>
      </c>
      <c r="E1806" s="2" t="s">
        <v>4146</v>
      </c>
      <c r="F1806" s="21" t="s">
        <v>3700</v>
      </c>
      <c r="G1806" s="21" t="s">
        <v>1631</v>
      </c>
      <c r="H1806" s="21" t="s">
        <v>3701</v>
      </c>
      <c r="I1806" s="21" t="s">
        <v>6382</v>
      </c>
      <c r="J1806" s="2" t="s">
        <v>3475</v>
      </c>
      <c r="K1806" s="22" t="s">
        <v>1048</v>
      </c>
      <c r="L1806" s="2" t="s">
        <v>1198</v>
      </c>
      <c r="M1806" s="2" t="s">
        <v>1059</v>
      </c>
      <c r="N1806" s="2" t="s">
        <v>1199</v>
      </c>
      <c r="O1806" s="2" t="s">
        <v>1040</v>
      </c>
      <c r="P1806" s="2" t="str">
        <f t="shared" si="57"/>
        <v>P-Onsite</v>
      </c>
      <c r="Q1806" s="2" t="str">
        <f t="shared" si="58"/>
        <v>P-S2_Onsite</v>
      </c>
      <c r="R1806" s="2" t="s">
        <v>3476</v>
      </c>
      <c r="S1806" s="2" t="s">
        <v>1041</v>
      </c>
      <c r="T1806" s="21" t="s">
        <v>3693</v>
      </c>
    </row>
    <row r="1807" spans="1:20" x14ac:dyDescent="0.3">
      <c r="A1807" s="21" t="s">
        <v>2639</v>
      </c>
      <c r="B1807" s="21" t="s">
        <v>1054</v>
      </c>
      <c r="C1807" s="21" t="s">
        <v>2640</v>
      </c>
      <c r="D1807" s="21" t="s">
        <v>2641</v>
      </c>
      <c r="E1807" s="2" t="s">
        <v>2642</v>
      </c>
      <c r="F1807" s="21" t="s">
        <v>3690</v>
      </c>
      <c r="G1807" s="21" t="s">
        <v>1593</v>
      </c>
      <c r="H1807" s="21" t="s">
        <v>3691</v>
      </c>
      <c r="I1807" s="21" t="s">
        <v>6383</v>
      </c>
      <c r="J1807" s="2" t="s">
        <v>3692</v>
      </c>
      <c r="K1807" s="22" t="s">
        <v>1610</v>
      </c>
      <c r="L1807" s="2" t="s">
        <v>1089</v>
      </c>
      <c r="M1807" s="2" t="s">
        <v>1059</v>
      </c>
      <c r="N1807" s="2" t="s">
        <v>1090</v>
      </c>
      <c r="O1807" s="2" t="s">
        <v>1040</v>
      </c>
      <c r="P1807" s="2" t="str">
        <f t="shared" si="57"/>
        <v>P-Onsite</v>
      </c>
      <c r="Q1807" s="2" t="str">
        <f t="shared" si="58"/>
        <v>P-S2_Onsite</v>
      </c>
      <c r="R1807" s="2" t="s">
        <v>3476</v>
      </c>
      <c r="S1807" s="2" t="s">
        <v>1041</v>
      </c>
      <c r="T1807" s="21" t="s">
        <v>3693</v>
      </c>
    </row>
    <row r="1808" spans="1:20" x14ac:dyDescent="0.3">
      <c r="A1808" s="21" t="s">
        <v>2639</v>
      </c>
      <c r="B1808" s="21" t="s">
        <v>1054</v>
      </c>
      <c r="C1808" s="21" t="s">
        <v>2640</v>
      </c>
      <c r="D1808" s="21" t="s">
        <v>2641</v>
      </c>
      <c r="E1808" s="2" t="s">
        <v>2642</v>
      </c>
      <c r="F1808" s="21" t="s">
        <v>3696</v>
      </c>
      <c r="G1808" s="21" t="s">
        <v>1606</v>
      </c>
      <c r="H1808" s="21" t="s">
        <v>3697</v>
      </c>
      <c r="I1808" s="21" t="s">
        <v>6384</v>
      </c>
      <c r="J1808" s="2" t="s">
        <v>3484</v>
      </c>
      <c r="K1808" s="22" t="s">
        <v>1038</v>
      </c>
      <c r="L1808" s="2" t="s">
        <v>1089</v>
      </c>
      <c r="M1808" s="2" t="s">
        <v>1059</v>
      </c>
      <c r="N1808" s="2" t="s">
        <v>1090</v>
      </c>
      <c r="O1808" s="2" t="s">
        <v>1040</v>
      </c>
      <c r="P1808" s="2" t="str">
        <f t="shared" si="57"/>
        <v>P-Onsite</v>
      </c>
      <c r="Q1808" s="2" t="str">
        <f t="shared" si="58"/>
        <v>P-S2_Onsite</v>
      </c>
      <c r="R1808" s="2" t="s">
        <v>3476</v>
      </c>
      <c r="S1808" s="2" t="s">
        <v>1041</v>
      </c>
      <c r="T1808" s="21" t="s">
        <v>3693</v>
      </c>
    </row>
    <row r="1809" spans="1:20" x14ac:dyDescent="0.3">
      <c r="A1809" s="21" t="s">
        <v>2639</v>
      </c>
      <c r="B1809" s="21" t="s">
        <v>1054</v>
      </c>
      <c r="C1809" s="21" t="s">
        <v>2640</v>
      </c>
      <c r="D1809" s="21" t="s">
        <v>2641</v>
      </c>
      <c r="E1809" s="2" t="s">
        <v>2642</v>
      </c>
      <c r="F1809" s="21" t="s">
        <v>3700</v>
      </c>
      <c r="G1809" s="21" t="s">
        <v>1631</v>
      </c>
      <c r="H1809" s="21" t="s">
        <v>3701</v>
      </c>
      <c r="I1809" s="21" t="s">
        <v>6385</v>
      </c>
      <c r="J1809" s="2" t="s">
        <v>3475</v>
      </c>
      <c r="K1809" s="22" t="s">
        <v>1048</v>
      </c>
      <c r="L1809" s="2" t="s">
        <v>1089</v>
      </c>
      <c r="M1809" s="2" t="s">
        <v>1059</v>
      </c>
      <c r="N1809" s="2" t="s">
        <v>1090</v>
      </c>
      <c r="O1809" s="2" t="s">
        <v>1040</v>
      </c>
      <c r="P1809" s="2" t="str">
        <f t="shared" si="57"/>
        <v>P-Onsite</v>
      </c>
      <c r="Q1809" s="2" t="str">
        <f t="shared" si="58"/>
        <v>P-S2_Onsite</v>
      </c>
      <c r="R1809" s="2" t="s">
        <v>3476</v>
      </c>
      <c r="S1809" s="2" t="s">
        <v>1041</v>
      </c>
      <c r="T1809" s="21" t="s">
        <v>3693</v>
      </c>
    </row>
    <row r="1810" spans="1:20" x14ac:dyDescent="0.3">
      <c r="A1810" s="21" t="s">
        <v>2645</v>
      </c>
      <c r="B1810" s="21" t="s">
        <v>1054</v>
      </c>
      <c r="C1810" s="21" t="s">
        <v>2646</v>
      </c>
      <c r="D1810" s="21" t="s">
        <v>2647</v>
      </c>
      <c r="E1810" s="2" t="s">
        <v>2648</v>
      </c>
      <c r="F1810" s="21" t="s">
        <v>3690</v>
      </c>
      <c r="G1810" s="21" t="s">
        <v>1593</v>
      </c>
      <c r="H1810" s="21" t="s">
        <v>3691</v>
      </c>
      <c r="I1810" s="21" t="s">
        <v>6386</v>
      </c>
      <c r="J1810" s="2" t="s">
        <v>3692</v>
      </c>
      <c r="K1810" s="22" t="s">
        <v>1610</v>
      </c>
      <c r="L1810" s="2" t="s">
        <v>1075</v>
      </c>
      <c r="M1810" s="2" t="s">
        <v>1059</v>
      </c>
      <c r="N1810" s="2" t="s">
        <v>1076</v>
      </c>
      <c r="O1810" s="2" t="s">
        <v>1040</v>
      </c>
      <c r="P1810" s="2" t="str">
        <f t="shared" si="57"/>
        <v>P-Onsite</v>
      </c>
      <c r="Q1810" s="2" t="str">
        <f t="shared" si="58"/>
        <v>P-S2_Onsite</v>
      </c>
      <c r="R1810" s="2" t="s">
        <v>3476</v>
      </c>
      <c r="S1810" s="2" t="s">
        <v>1041</v>
      </c>
      <c r="T1810" s="21" t="s">
        <v>3693</v>
      </c>
    </row>
    <row r="1811" spans="1:20" x14ac:dyDescent="0.3">
      <c r="A1811" s="21" t="s">
        <v>2645</v>
      </c>
      <c r="B1811" s="21" t="s">
        <v>1054</v>
      </c>
      <c r="C1811" s="21" t="s">
        <v>2646</v>
      </c>
      <c r="D1811" s="21" t="s">
        <v>2647</v>
      </c>
      <c r="E1811" s="2" t="s">
        <v>2648</v>
      </c>
      <c r="F1811" s="21" t="s">
        <v>3696</v>
      </c>
      <c r="G1811" s="21" t="s">
        <v>1606</v>
      </c>
      <c r="H1811" s="21" t="s">
        <v>3697</v>
      </c>
      <c r="I1811" s="21" t="s">
        <v>6387</v>
      </c>
      <c r="J1811" s="2" t="s">
        <v>3484</v>
      </c>
      <c r="K1811" s="22" t="s">
        <v>1038</v>
      </c>
      <c r="L1811" s="2" t="s">
        <v>1075</v>
      </c>
      <c r="M1811" s="2" t="s">
        <v>1059</v>
      </c>
      <c r="N1811" s="2" t="s">
        <v>1076</v>
      </c>
      <c r="O1811" s="2" t="s">
        <v>1040</v>
      </c>
      <c r="P1811" s="2" t="str">
        <f t="shared" si="57"/>
        <v>P-Onsite</v>
      </c>
      <c r="Q1811" s="2" t="str">
        <f t="shared" si="58"/>
        <v>P-S2_Onsite</v>
      </c>
      <c r="R1811" s="2" t="s">
        <v>3476</v>
      </c>
      <c r="S1811" s="2" t="s">
        <v>1041</v>
      </c>
      <c r="T1811" s="21" t="s">
        <v>3693</v>
      </c>
    </row>
    <row r="1812" spans="1:20" x14ac:dyDescent="0.3">
      <c r="A1812" s="21" t="s">
        <v>2645</v>
      </c>
      <c r="B1812" s="21" t="s">
        <v>1054</v>
      </c>
      <c r="C1812" s="21" t="s">
        <v>2646</v>
      </c>
      <c r="D1812" s="21" t="s">
        <v>2647</v>
      </c>
      <c r="E1812" s="2" t="s">
        <v>2648</v>
      </c>
      <c r="F1812" s="21" t="s">
        <v>3698</v>
      </c>
      <c r="G1812" s="21" t="s">
        <v>1613</v>
      </c>
      <c r="H1812" s="21" t="s">
        <v>3699</v>
      </c>
      <c r="I1812" s="21" t="s">
        <v>6388</v>
      </c>
      <c r="J1812" s="2" t="s">
        <v>3479</v>
      </c>
      <c r="K1812" s="22" t="s">
        <v>1038</v>
      </c>
      <c r="L1812" s="2" t="s">
        <v>1075</v>
      </c>
      <c r="M1812" s="2" t="s">
        <v>1059</v>
      </c>
      <c r="N1812" s="2" t="s">
        <v>1076</v>
      </c>
      <c r="O1812" s="2" t="s">
        <v>1040</v>
      </c>
      <c r="P1812" s="2" t="str">
        <f t="shared" si="57"/>
        <v>P-Onsite</v>
      </c>
      <c r="Q1812" s="2" t="str">
        <f t="shared" si="58"/>
        <v>P-S2_Onsite</v>
      </c>
      <c r="R1812" s="2" t="s">
        <v>3476</v>
      </c>
      <c r="S1812" s="2" t="s">
        <v>1041</v>
      </c>
      <c r="T1812" s="21" t="s">
        <v>3693</v>
      </c>
    </row>
    <row r="1813" spans="1:20" x14ac:dyDescent="0.3">
      <c r="A1813" s="21" t="s">
        <v>2645</v>
      </c>
      <c r="B1813" s="21" t="s">
        <v>1054</v>
      </c>
      <c r="C1813" s="21" t="s">
        <v>2646</v>
      </c>
      <c r="D1813" s="21" t="s">
        <v>2647</v>
      </c>
      <c r="E1813" s="2" t="s">
        <v>2648</v>
      </c>
      <c r="F1813" s="21" t="s">
        <v>3700</v>
      </c>
      <c r="G1813" s="21" t="s">
        <v>1631</v>
      </c>
      <c r="H1813" s="21" t="s">
        <v>3701</v>
      </c>
      <c r="I1813" s="21" t="s">
        <v>6389</v>
      </c>
      <c r="J1813" s="2" t="s">
        <v>3475</v>
      </c>
      <c r="K1813" s="22" t="s">
        <v>1048</v>
      </c>
      <c r="L1813" s="2" t="s">
        <v>1075</v>
      </c>
      <c r="M1813" s="2" t="s">
        <v>1059</v>
      </c>
      <c r="N1813" s="2" t="s">
        <v>1076</v>
      </c>
      <c r="O1813" s="2" t="s">
        <v>1040</v>
      </c>
      <c r="P1813" s="2" t="str">
        <f t="shared" si="57"/>
        <v>P-Onsite</v>
      </c>
      <c r="Q1813" s="2" t="str">
        <f t="shared" si="58"/>
        <v>P-S2_Onsite</v>
      </c>
      <c r="R1813" s="2" t="s">
        <v>3476</v>
      </c>
      <c r="S1813" s="2" t="s">
        <v>1041</v>
      </c>
      <c r="T1813" s="21" t="s">
        <v>3693</v>
      </c>
    </row>
    <row r="1814" spans="1:20" x14ac:dyDescent="0.3">
      <c r="A1814" s="21" t="s">
        <v>2650</v>
      </c>
      <c r="B1814" s="21" t="s">
        <v>1054</v>
      </c>
      <c r="C1814" s="21" t="s">
        <v>2651</v>
      </c>
      <c r="D1814" s="21" t="s">
        <v>2652</v>
      </c>
      <c r="E1814" s="2" t="s">
        <v>2653</v>
      </c>
      <c r="F1814" s="21" t="s">
        <v>3694</v>
      </c>
      <c r="G1814" s="21" t="s">
        <v>1598</v>
      </c>
      <c r="H1814" s="21" t="s">
        <v>3695</v>
      </c>
      <c r="I1814" s="21" t="s">
        <v>6390</v>
      </c>
      <c r="J1814" s="2" t="s">
        <v>3481</v>
      </c>
      <c r="K1814" s="22" t="s">
        <v>1048</v>
      </c>
      <c r="L1814" s="2" t="s">
        <v>1089</v>
      </c>
      <c r="M1814" s="2" t="s">
        <v>1059</v>
      </c>
      <c r="N1814" s="2" t="s">
        <v>1090</v>
      </c>
      <c r="O1814" s="2" t="s">
        <v>1040</v>
      </c>
      <c r="P1814" s="2" t="str">
        <f t="shared" si="57"/>
        <v>P-Onsite</v>
      </c>
      <c r="Q1814" s="2" t="str">
        <f t="shared" si="58"/>
        <v>P-S2_Onsite</v>
      </c>
      <c r="R1814" s="2" t="s">
        <v>3476</v>
      </c>
      <c r="S1814" s="2" t="s">
        <v>1041</v>
      </c>
      <c r="T1814" s="21" t="s">
        <v>3693</v>
      </c>
    </row>
    <row r="1815" spans="1:20" x14ac:dyDescent="0.3">
      <c r="A1815" s="21" t="s">
        <v>2650</v>
      </c>
      <c r="B1815" s="21" t="s">
        <v>1054</v>
      </c>
      <c r="C1815" s="21" t="s">
        <v>2651</v>
      </c>
      <c r="D1815" s="21" t="s">
        <v>2652</v>
      </c>
      <c r="E1815" s="2" t="s">
        <v>2653</v>
      </c>
      <c r="F1815" s="21" t="s">
        <v>3696</v>
      </c>
      <c r="G1815" s="21" t="s">
        <v>1606</v>
      </c>
      <c r="H1815" s="21" t="s">
        <v>3697</v>
      </c>
      <c r="I1815" s="21" t="s">
        <v>6391</v>
      </c>
      <c r="J1815" s="2" t="s">
        <v>3484</v>
      </c>
      <c r="K1815" s="22" t="s">
        <v>1038</v>
      </c>
      <c r="L1815" s="2" t="s">
        <v>1089</v>
      </c>
      <c r="M1815" s="2" t="s">
        <v>1059</v>
      </c>
      <c r="N1815" s="2" t="s">
        <v>1090</v>
      </c>
      <c r="O1815" s="2" t="s">
        <v>1040</v>
      </c>
      <c r="P1815" s="2" t="str">
        <f t="shared" si="57"/>
        <v>P-Onsite</v>
      </c>
      <c r="Q1815" s="2" t="str">
        <f t="shared" si="58"/>
        <v>P-S2_Onsite</v>
      </c>
      <c r="R1815" s="2" t="s">
        <v>3476</v>
      </c>
      <c r="S1815" s="2" t="s">
        <v>1041</v>
      </c>
      <c r="T1815" s="21" t="s">
        <v>3693</v>
      </c>
    </row>
    <row r="1816" spans="1:20" x14ac:dyDescent="0.3">
      <c r="A1816" s="21" t="s">
        <v>2650</v>
      </c>
      <c r="B1816" s="21" t="s">
        <v>1054</v>
      </c>
      <c r="C1816" s="21" t="s">
        <v>2651</v>
      </c>
      <c r="D1816" s="21" t="s">
        <v>2652</v>
      </c>
      <c r="E1816" s="2" t="s">
        <v>2653</v>
      </c>
      <c r="F1816" s="21" t="s">
        <v>3698</v>
      </c>
      <c r="G1816" s="21" t="s">
        <v>1613</v>
      </c>
      <c r="H1816" s="21" t="s">
        <v>3699</v>
      </c>
      <c r="I1816" s="21" t="s">
        <v>6392</v>
      </c>
      <c r="J1816" s="2" t="s">
        <v>3479</v>
      </c>
      <c r="K1816" s="22" t="s">
        <v>1038</v>
      </c>
      <c r="L1816" s="2" t="s">
        <v>1089</v>
      </c>
      <c r="M1816" s="2" t="s">
        <v>1059</v>
      </c>
      <c r="N1816" s="2" t="s">
        <v>1090</v>
      </c>
      <c r="O1816" s="2" t="s">
        <v>1040</v>
      </c>
      <c r="P1816" s="2" t="str">
        <f t="shared" si="57"/>
        <v>P-Onsite</v>
      </c>
      <c r="Q1816" s="2" t="str">
        <f t="shared" si="58"/>
        <v>P-S2_Onsite</v>
      </c>
      <c r="R1816" s="2" t="s">
        <v>3476</v>
      </c>
      <c r="S1816" s="2" t="s">
        <v>1041</v>
      </c>
      <c r="T1816" s="21" t="s">
        <v>3693</v>
      </c>
    </row>
    <row r="1817" spans="1:20" x14ac:dyDescent="0.3">
      <c r="A1817" s="21" t="s">
        <v>2665</v>
      </c>
      <c r="B1817" s="21" t="s">
        <v>1054</v>
      </c>
      <c r="C1817" s="21" t="s">
        <v>2666</v>
      </c>
      <c r="D1817" s="21" t="s">
        <v>2667</v>
      </c>
      <c r="E1817" s="2" t="s">
        <v>2668</v>
      </c>
      <c r="F1817" s="21" t="s">
        <v>3696</v>
      </c>
      <c r="G1817" s="21" t="s">
        <v>1606</v>
      </c>
      <c r="H1817" s="21" t="s">
        <v>3697</v>
      </c>
      <c r="I1817" s="21" t="s">
        <v>6393</v>
      </c>
      <c r="J1817" s="2" t="s">
        <v>3484</v>
      </c>
      <c r="K1817" s="22" t="s">
        <v>1038</v>
      </c>
      <c r="L1817" s="2" t="s">
        <v>1164</v>
      </c>
      <c r="M1817" s="2" t="s">
        <v>1059</v>
      </c>
      <c r="N1817" s="2" t="s">
        <v>1165</v>
      </c>
      <c r="O1817" s="2" t="s">
        <v>1040</v>
      </c>
      <c r="P1817" s="2" t="str">
        <f t="shared" si="57"/>
        <v>P-Onsite</v>
      </c>
      <c r="Q1817" s="2" t="str">
        <f t="shared" si="58"/>
        <v>P-S2_Onsite</v>
      </c>
      <c r="R1817" s="2" t="s">
        <v>3476</v>
      </c>
      <c r="S1817" s="2" t="s">
        <v>1041</v>
      </c>
      <c r="T1817" s="21" t="s">
        <v>3693</v>
      </c>
    </row>
    <row r="1818" spans="1:20" x14ac:dyDescent="0.3">
      <c r="A1818" s="21" t="s">
        <v>2665</v>
      </c>
      <c r="B1818" s="21" t="s">
        <v>1054</v>
      </c>
      <c r="C1818" s="21" t="s">
        <v>2666</v>
      </c>
      <c r="D1818" s="21" t="s">
        <v>2667</v>
      </c>
      <c r="E1818" s="2" t="s">
        <v>2668</v>
      </c>
      <c r="F1818" s="21" t="s">
        <v>3700</v>
      </c>
      <c r="G1818" s="21" t="s">
        <v>1631</v>
      </c>
      <c r="H1818" s="21" t="s">
        <v>3701</v>
      </c>
      <c r="I1818" s="21" t="s">
        <v>6394</v>
      </c>
      <c r="J1818" s="2" t="s">
        <v>3475</v>
      </c>
      <c r="K1818" s="22" t="s">
        <v>1048</v>
      </c>
      <c r="L1818" s="2" t="s">
        <v>1164</v>
      </c>
      <c r="M1818" s="2" t="s">
        <v>1059</v>
      </c>
      <c r="N1818" s="2" t="s">
        <v>1165</v>
      </c>
      <c r="O1818" s="2" t="s">
        <v>1040</v>
      </c>
      <c r="P1818" s="2" t="str">
        <f t="shared" si="57"/>
        <v>P-Onsite</v>
      </c>
      <c r="Q1818" s="2" t="str">
        <f t="shared" si="58"/>
        <v>P-S2_Onsite</v>
      </c>
      <c r="R1818" s="2" t="s">
        <v>3476</v>
      </c>
      <c r="S1818" s="2" t="s">
        <v>1041</v>
      </c>
      <c r="T1818" s="21" t="s">
        <v>3693</v>
      </c>
    </row>
    <row r="1819" spans="1:20" x14ac:dyDescent="0.3">
      <c r="A1819" s="21" t="s">
        <v>2672</v>
      </c>
      <c r="B1819" s="21" t="s">
        <v>1054</v>
      </c>
      <c r="C1819" s="21" t="s">
        <v>2673</v>
      </c>
      <c r="D1819" s="21" t="s">
        <v>2674</v>
      </c>
      <c r="E1819" s="2" t="s">
        <v>2675</v>
      </c>
      <c r="F1819" s="21" t="s">
        <v>3694</v>
      </c>
      <c r="G1819" s="21" t="s">
        <v>1598</v>
      </c>
      <c r="H1819" s="21" t="s">
        <v>3695</v>
      </c>
      <c r="I1819" s="21" t="s">
        <v>6395</v>
      </c>
      <c r="J1819" s="2" t="s">
        <v>3481</v>
      </c>
      <c r="K1819" s="22" t="s">
        <v>1048</v>
      </c>
      <c r="L1819" s="2" t="s">
        <v>1089</v>
      </c>
      <c r="M1819" s="2" t="s">
        <v>1059</v>
      </c>
      <c r="N1819" s="2" t="s">
        <v>1090</v>
      </c>
      <c r="O1819" s="2" t="s">
        <v>1040</v>
      </c>
      <c r="P1819" s="2" t="str">
        <f t="shared" si="57"/>
        <v>P-Onsite</v>
      </c>
      <c r="Q1819" s="2" t="str">
        <f t="shared" si="58"/>
        <v>P-S2_Onsite</v>
      </c>
      <c r="R1819" s="2" t="s">
        <v>3476</v>
      </c>
      <c r="S1819" s="2" t="s">
        <v>1041</v>
      </c>
      <c r="T1819" s="21" t="s">
        <v>3693</v>
      </c>
    </row>
    <row r="1820" spans="1:20" x14ac:dyDescent="0.3">
      <c r="A1820" s="21" t="s">
        <v>2672</v>
      </c>
      <c r="B1820" s="21" t="s">
        <v>1054</v>
      </c>
      <c r="C1820" s="21" t="s">
        <v>2673</v>
      </c>
      <c r="D1820" s="21" t="s">
        <v>2674</v>
      </c>
      <c r="E1820" s="2" t="s">
        <v>2675</v>
      </c>
      <c r="F1820" s="21" t="s">
        <v>3696</v>
      </c>
      <c r="G1820" s="21" t="s">
        <v>1606</v>
      </c>
      <c r="H1820" s="21" t="s">
        <v>3697</v>
      </c>
      <c r="I1820" s="21" t="s">
        <v>6396</v>
      </c>
      <c r="J1820" s="2" t="s">
        <v>3484</v>
      </c>
      <c r="K1820" s="22" t="s">
        <v>1038</v>
      </c>
      <c r="L1820" s="2" t="s">
        <v>1089</v>
      </c>
      <c r="M1820" s="2" t="s">
        <v>1059</v>
      </c>
      <c r="N1820" s="2" t="s">
        <v>1090</v>
      </c>
      <c r="O1820" s="2" t="s">
        <v>1040</v>
      </c>
      <c r="P1820" s="2" t="str">
        <f t="shared" si="57"/>
        <v>P-Onsite</v>
      </c>
      <c r="Q1820" s="2" t="str">
        <f t="shared" si="58"/>
        <v>P-S2_Onsite</v>
      </c>
      <c r="R1820" s="2" t="s">
        <v>3476</v>
      </c>
      <c r="S1820" s="2" t="s">
        <v>1041</v>
      </c>
      <c r="T1820" s="21" t="s">
        <v>3693</v>
      </c>
    </row>
    <row r="1821" spans="1:20" x14ac:dyDescent="0.3">
      <c r="A1821" s="21" t="s">
        <v>2672</v>
      </c>
      <c r="B1821" s="21" t="s">
        <v>1054</v>
      </c>
      <c r="C1821" s="21" t="s">
        <v>2673</v>
      </c>
      <c r="D1821" s="21" t="s">
        <v>2674</v>
      </c>
      <c r="E1821" s="2" t="s">
        <v>2675</v>
      </c>
      <c r="F1821" s="21" t="s">
        <v>3698</v>
      </c>
      <c r="G1821" s="21" t="s">
        <v>1613</v>
      </c>
      <c r="H1821" s="21" t="s">
        <v>3699</v>
      </c>
      <c r="I1821" s="21" t="s">
        <v>6397</v>
      </c>
      <c r="J1821" s="2" t="s">
        <v>3479</v>
      </c>
      <c r="K1821" s="22" t="s">
        <v>1038</v>
      </c>
      <c r="L1821" s="2" t="s">
        <v>1089</v>
      </c>
      <c r="M1821" s="2" t="s">
        <v>1059</v>
      </c>
      <c r="N1821" s="2" t="s">
        <v>1090</v>
      </c>
      <c r="O1821" s="2" t="s">
        <v>1040</v>
      </c>
      <c r="P1821" s="2" t="str">
        <f t="shared" si="57"/>
        <v>P-Onsite</v>
      </c>
      <c r="Q1821" s="2" t="str">
        <f t="shared" si="58"/>
        <v>P-S2_Onsite</v>
      </c>
      <c r="R1821" s="2" t="s">
        <v>3476</v>
      </c>
      <c r="S1821" s="2" t="s">
        <v>1041</v>
      </c>
      <c r="T1821" s="21" t="s">
        <v>3693</v>
      </c>
    </row>
    <row r="1822" spans="1:20" x14ac:dyDescent="0.3">
      <c r="A1822" s="21" t="s">
        <v>4147</v>
      </c>
      <c r="B1822" s="21" t="s">
        <v>1054</v>
      </c>
      <c r="C1822" s="21" t="s">
        <v>4148</v>
      </c>
      <c r="D1822" s="21" t="s">
        <v>4149</v>
      </c>
      <c r="E1822" s="2" t="s">
        <v>4150</v>
      </c>
      <c r="F1822" s="21" t="s">
        <v>3690</v>
      </c>
      <c r="G1822" s="21" t="s">
        <v>1593</v>
      </c>
      <c r="H1822" s="21" t="s">
        <v>3691</v>
      </c>
      <c r="I1822" s="21" t="s">
        <v>6398</v>
      </c>
      <c r="J1822" s="2" t="s">
        <v>3692</v>
      </c>
      <c r="K1822" s="22" t="s">
        <v>1610</v>
      </c>
      <c r="L1822" s="2" t="s">
        <v>1205</v>
      </c>
      <c r="M1822" s="2" t="s">
        <v>1059</v>
      </c>
      <c r="N1822" s="2" t="s">
        <v>1206</v>
      </c>
      <c r="O1822" s="2" t="s">
        <v>1040</v>
      </c>
      <c r="P1822" s="2" t="str">
        <f t="shared" si="57"/>
        <v>P-Onsite</v>
      </c>
      <c r="Q1822" s="2" t="str">
        <f t="shared" si="58"/>
        <v>P-S2_Onsite</v>
      </c>
      <c r="R1822" s="2" t="s">
        <v>3476</v>
      </c>
      <c r="S1822" s="2" t="s">
        <v>1041</v>
      </c>
      <c r="T1822" s="21" t="s">
        <v>3693</v>
      </c>
    </row>
    <row r="1823" spans="1:20" x14ac:dyDescent="0.3">
      <c r="A1823" s="21" t="s">
        <v>4147</v>
      </c>
      <c r="B1823" s="21" t="s">
        <v>1054</v>
      </c>
      <c r="C1823" s="21" t="s">
        <v>4148</v>
      </c>
      <c r="D1823" s="21" t="s">
        <v>4149</v>
      </c>
      <c r="E1823" s="2" t="s">
        <v>4150</v>
      </c>
      <c r="F1823" s="21" t="s">
        <v>3694</v>
      </c>
      <c r="G1823" s="21" t="s">
        <v>1598</v>
      </c>
      <c r="H1823" s="21" t="s">
        <v>3695</v>
      </c>
      <c r="I1823" s="21" t="s">
        <v>6399</v>
      </c>
      <c r="J1823" s="2" t="s">
        <v>3481</v>
      </c>
      <c r="K1823" s="22" t="s">
        <v>1048</v>
      </c>
      <c r="L1823" s="2" t="s">
        <v>1205</v>
      </c>
      <c r="M1823" s="2" t="s">
        <v>1059</v>
      </c>
      <c r="N1823" s="2" t="s">
        <v>1206</v>
      </c>
      <c r="O1823" s="2" t="s">
        <v>1040</v>
      </c>
      <c r="P1823" s="2" t="str">
        <f t="shared" si="57"/>
        <v>P-Onsite</v>
      </c>
      <c r="Q1823" s="2" t="str">
        <f t="shared" si="58"/>
        <v>P-S2_Onsite</v>
      </c>
      <c r="R1823" s="2" t="s">
        <v>3476</v>
      </c>
      <c r="S1823" s="2" t="s">
        <v>1041</v>
      </c>
      <c r="T1823" s="21" t="s">
        <v>3693</v>
      </c>
    </row>
    <row r="1824" spans="1:20" x14ac:dyDescent="0.3">
      <c r="A1824" s="21" t="s">
        <v>4147</v>
      </c>
      <c r="B1824" s="21" t="s">
        <v>1054</v>
      </c>
      <c r="C1824" s="21" t="s">
        <v>4148</v>
      </c>
      <c r="D1824" s="21" t="s">
        <v>4149</v>
      </c>
      <c r="E1824" s="2" t="s">
        <v>4150</v>
      </c>
      <c r="F1824" s="21" t="s">
        <v>3696</v>
      </c>
      <c r="G1824" s="21" t="s">
        <v>1606</v>
      </c>
      <c r="H1824" s="21" t="s">
        <v>3697</v>
      </c>
      <c r="I1824" s="21" t="s">
        <v>6400</v>
      </c>
      <c r="J1824" s="2" t="s">
        <v>3484</v>
      </c>
      <c r="K1824" s="22" t="s">
        <v>1038</v>
      </c>
      <c r="L1824" s="2" t="s">
        <v>1205</v>
      </c>
      <c r="M1824" s="2" t="s">
        <v>1059</v>
      </c>
      <c r="N1824" s="2" t="s">
        <v>1206</v>
      </c>
      <c r="O1824" s="2" t="s">
        <v>1040</v>
      </c>
      <c r="P1824" s="2" t="str">
        <f t="shared" si="57"/>
        <v>P-Onsite</v>
      </c>
      <c r="Q1824" s="2" t="str">
        <f t="shared" si="58"/>
        <v>P-S2_Onsite</v>
      </c>
      <c r="R1824" s="2" t="s">
        <v>3476</v>
      </c>
      <c r="S1824" s="2" t="s">
        <v>1041</v>
      </c>
      <c r="T1824" s="21" t="s">
        <v>3693</v>
      </c>
    </row>
    <row r="1825" spans="1:20" x14ac:dyDescent="0.3">
      <c r="A1825" s="21" t="s">
        <v>4147</v>
      </c>
      <c r="B1825" s="21" t="s">
        <v>1054</v>
      </c>
      <c r="C1825" s="21" t="s">
        <v>4148</v>
      </c>
      <c r="D1825" s="21" t="s">
        <v>4149</v>
      </c>
      <c r="E1825" s="2" t="s">
        <v>4150</v>
      </c>
      <c r="F1825" s="21" t="s">
        <v>3698</v>
      </c>
      <c r="G1825" s="21" t="s">
        <v>1613</v>
      </c>
      <c r="H1825" s="21" t="s">
        <v>3699</v>
      </c>
      <c r="I1825" s="21" t="s">
        <v>6401</v>
      </c>
      <c r="J1825" s="2" t="s">
        <v>3479</v>
      </c>
      <c r="K1825" s="22" t="s">
        <v>1038</v>
      </c>
      <c r="L1825" s="2" t="s">
        <v>1205</v>
      </c>
      <c r="M1825" s="2" t="s">
        <v>1059</v>
      </c>
      <c r="N1825" s="2" t="s">
        <v>1206</v>
      </c>
      <c r="O1825" s="2" t="s">
        <v>1040</v>
      </c>
      <c r="P1825" s="2" t="str">
        <f t="shared" si="57"/>
        <v>P-Onsite</v>
      </c>
      <c r="Q1825" s="2" t="str">
        <f t="shared" si="58"/>
        <v>P-S2_Onsite</v>
      </c>
      <c r="R1825" s="2" t="s">
        <v>3476</v>
      </c>
      <c r="S1825" s="2" t="s">
        <v>1041</v>
      </c>
      <c r="T1825" s="21" t="s">
        <v>3693</v>
      </c>
    </row>
    <row r="1826" spans="1:20" x14ac:dyDescent="0.3">
      <c r="A1826" s="21" t="s">
        <v>4147</v>
      </c>
      <c r="B1826" s="21" t="s">
        <v>1054</v>
      </c>
      <c r="C1826" s="21" t="s">
        <v>4148</v>
      </c>
      <c r="D1826" s="21" t="s">
        <v>4149</v>
      </c>
      <c r="E1826" s="2" t="s">
        <v>4150</v>
      </c>
      <c r="F1826" s="21" t="s">
        <v>3700</v>
      </c>
      <c r="G1826" s="21" t="s">
        <v>1631</v>
      </c>
      <c r="H1826" s="21" t="s">
        <v>3701</v>
      </c>
      <c r="I1826" s="21" t="s">
        <v>6402</v>
      </c>
      <c r="J1826" s="2" t="s">
        <v>3475</v>
      </c>
      <c r="K1826" s="22" t="s">
        <v>1048</v>
      </c>
      <c r="L1826" s="2" t="s">
        <v>1205</v>
      </c>
      <c r="M1826" s="2" t="s">
        <v>1059</v>
      </c>
      <c r="N1826" s="2" t="s">
        <v>1206</v>
      </c>
      <c r="O1826" s="2" t="s">
        <v>1040</v>
      </c>
      <c r="P1826" s="2" t="str">
        <f t="shared" si="57"/>
        <v>P-Onsite</v>
      </c>
      <c r="Q1826" s="2" t="str">
        <f t="shared" si="58"/>
        <v>P-S2_Onsite</v>
      </c>
      <c r="R1826" s="2" t="s">
        <v>3476</v>
      </c>
      <c r="S1826" s="2" t="s">
        <v>1041</v>
      </c>
      <c r="T1826" s="21" t="s">
        <v>3693</v>
      </c>
    </row>
    <row r="1827" spans="1:20" x14ac:dyDescent="0.3">
      <c r="A1827" s="21" t="s">
        <v>4151</v>
      </c>
      <c r="B1827" s="21" t="s">
        <v>1054</v>
      </c>
      <c r="C1827" s="21" t="s">
        <v>4152</v>
      </c>
      <c r="D1827" s="21" t="s">
        <v>4153</v>
      </c>
      <c r="E1827" s="2" t="s">
        <v>4154</v>
      </c>
      <c r="F1827" s="21" t="s">
        <v>3690</v>
      </c>
      <c r="G1827" s="21" t="s">
        <v>1593</v>
      </c>
      <c r="H1827" s="21" t="s">
        <v>3691</v>
      </c>
      <c r="I1827" s="21" t="s">
        <v>6403</v>
      </c>
      <c r="J1827" s="2" t="s">
        <v>3692</v>
      </c>
      <c r="K1827" s="22" t="s">
        <v>1610</v>
      </c>
      <c r="L1827" s="2" t="s">
        <v>1198</v>
      </c>
      <c r="M1827" s="2" t="s">
        <v>1059</v>
      </c>
      <c r="N1827" s="2" t="s">
        <v>1199</v>
      </c>
      <c r="O1827" s="2" t="s">
        <v>1040</v>
      </c>
      <c r="P1827" s="2" t="str">
        <f t="shared" si="57"/>
        <v>P-Onsite</v>
      </c>
      <c r="Q1827" s="2" t="str">
        <f t="shared" si="58"/>
        <v>P-S2_Onsite</v>
      </c>
      <c r="R1827" s="2" t="s">
        <v>3476</v>
      </c>
      <c r="S1827" s="2" t="s">
        <v>1041</v>
      </c>
      <c r="T1827" s="21" t="s">
        <v>3693</v>
      </c>
    </row>
    <row r="1828" spans="1:20" x14ac:dyDescent="0.3">
      <c r="A1828" s="21" t="s">
        <v>4151</v>
      </c>
      <c r="B1828" s="21" t="s">
        <v>1054</v>
      </c>
      <c r="C1828" s="21" t="s">
        <v>4152</v>
      </c>
      <c r="D1828" s="21" t="s">
        <v>4153</v>
      </c>
      <c r="E1828" s="2" t="s">
        <v>4154</v>
      </c>
      <c r="F1828" s="21" t="s">
        <v>3694</v>
      </c>
      <c r="G1828" s="21" t="s">
        <v>1598</v>
      </c>
      <c r="H1828" s="21" t="s">
        <v>3695</v>
      </c>
      <c r="I1828" s="21" t="s">
        <v>6404</v>
      </c>
      <c r="J1828" s="2" t="s">
        <v>3481</v>
      </c>
      <c r="K1828" s="22" t="s">
        <v>1048</v>
      </c>
      <c r="L1828" s="2" t="s">
        <v>1198</v>
      </c>
      <c r="M1828" s="2" t="s">
        <v>1059</v>
      </c>
      <c r="N1828" s="2" t="s">
        <v>1199</v>
      </c>
      <c r="O1828" s="2" t="s">
        <v>1040</v>
      </c>
      <c r="P1828" s="2" t="str">
        <f t="shared" si="57"/>
        <v>P-Onsite</v>
      </c>
      <c r="Q1828" s="2" t="str">
        <f t="shared" si="58"/>
        <v>P-S2_Onsite</v>
      </c>
      <c r="R1828" s="2" t="s">
        <v>3476</v>
      </c>
      <c r="S1828" s="2" t="s">
        <v>1041</v>
      </c>
      <c r="T1828" s="21" t="s">
        <v>3693</v>
      </c>
    </row>
    <row r="1829" spans="1:20" x14ac:dyDescent="0.3">
      <c r="A1829" s="21" t="s">
        <v>4151</v>
      </c>
      <c r="B1829" s="21" t="s">
        <v>1054</v>
      </c>
      <c r="C1829" s="21" t="s">
        <v>4152</v>
      </c>
      <c r="D1829" s="21" t="s">
        <v>4153</v>
      </c>
      <c r="E1829" s="2" t="s">
        <v>4154</v>
      </c>
      <c r="F1829" s="21" t="s">
        <v>3696</v>
      </c>
      <c r="G1829" s="21" t="s">
        <v>1606</v>
      </c>
      <c r="H1829" s="21" t="s">
        <v>3697</v>
      </c>
      <c r="I1829" s="21" t="s">
        <v>6405</v>
      </c>
      <c r="J1829" s="2" t="s">
        <v>3484</v>
      </c>
      <c r="K1829" s="22" t="s">
        <v>1038</v>
      </c>
      <c r="L1829" s="2" t="s">
        <v>1198</v>
      </c>
      <c r="M1829" s="2" t="s">
        <v>1059</v>
      </c>
      <c r="N1829" s="2" t="s">
        <v>1199</v>
      </c>
      <c r="O1829" s="2" t="s">
        <v>1040</v>
      </c>
      <c r="P1829" s="2" t="str">
        <f t="shared" si="57"/>
        <v>P-Onsite</v>
      </c>
      <c r="Q1829" s="2" t="str">
        <f t="shared" si="58"/>
        <v>P-S2_Onsite</v>
      </c>
      <c r="R1829" s="2" t="s">
        <v>3476</v>
      </c>
      <c r="S1829" s="2" t="s">
        <v>1041</v>
      </c>
      <c r="T1829" s="21" t="s">
        <v>3693</v>
      </c>
    </row>
    <row r="1830" spans="1:20" x14ac:dyDescent="0.3">
      <c r="A1830" s="21" t="s">
        <v>4151</v>
      </c>
      <c r="B1830" s="21" t="s">
        <v>1054</v>
      </c>
      <c r="C1830" s="21" t="s">
        <v>4152</v>
      </c>
      <c r="D1830" s="21" t="s">
        <v>4153</v>
      </c>
      <c r="E1830" s="2" t="s">
        <v>4154</v>
      </c>
      <c r="F1830" s="21" t="s">
        <v>3698</v>
      </c>
      <c r="G1830" s="21" t="s">
        <v>1613</v>
      </c>
      <c r="H1830" s="21" t="s">
        <v>3699</v>
      </c>
      <c r="I1830" s="21" t="s">
        <v>6406</v>
      </c>
      <c r="J1830" s="2" t="s">
        <v>3479</v>
      </c>
      <c r="K1830" s="22" t="s">
        <v>1038</v>
      </c>
      <c r="L1830" s="2" t="s">
        <v>1198</v>
      </c>
      <c r="M1830" s="2" t="s">
        <v>1059</v>
      </c>
      <c r="N1830" s="2" t="s">
        <v>1199</v>
      </c>
      <c r="O1830" s="2" t="s">
        <v>1040</v>
      </c>
      <c r="P1830" s="2" t="str">
        <f t="shared" si="57"/>
        <v>P-Onsite</v>
      </c>
      <c r="Q1830" s="2" t="str">
        <f t="shared" si="58"/>
        <v>P-S2_Onsite</v>
      </c>
      <c r="R1830" s="2" t="s">
        <v>3476</v>
      </c>
      <c r="S1830" s="2" t="s">
        <v>1041</v>
      </c>
      <c r="T1830" s="21" t="s">
        <v>3693</v>
      </c>
    </row>
    <row r="1831" spans="1:20" x14ac:dyDescent="0.3">
      <c r="A1831" s="21" t="s">
        <v>4151</v>
      </c>
      <c r="B1831" s="21" t="s">
        <v>1054</v>
      </c>
      <c r="C1831" s="21" t="s">
        <v>4152</v>
      </c>
      <c r="D1831" s="21" t="s">
        <v>4153</v>
      </c>
      <c r="E1831" s="2" t="s">
        <v>4154</v>
      </c>
      <c r="F1831" s="21" t="s">
        <v>3700</v>
      </c>
      <c r="G1831" s="21" t="s">
        <v>1631</v>
      </c>
      <c r="H1831" s="21" t="s">
        <v>3701</v>
      </c>
      <c r="I1831" s="21" t="s">
        <v>6407</v>
      </c>
      <c r="J1831" s="2" t="s">
        <v>3475</v>
      </c>
      <c r="K1831" s="22" t="s">
        <v>1048</v>
      </c>
      <c r="L1831" s="2" t="s">
        <v>1198</v>
      </c>
      <c r="M1831" s="2" t="s">
        <v>1059</v>
      </c>
      <c r="N1831" s="2" t="s">
        <v>1199</v>
      </c>
      <c r="O1831" s="2" t="s">
        <v>1040</v>
      </c>
      <c r="P1831" s="2" t="str">
        <f t="shared" si="57"/>
        <v>P-Onsite</v>
      </c>
      <c r="Q1831" s="2" t="str">
        <f t="shared" si="58"/>
        <v>P-S2_Onsite</v>
      </c>
      <c r="R1831" s="2" t="s">
        <v>3476</v>
      </c>
      <c r="S1831" s="2" t="s">
        <v>1041</v>
      </c>
      <c r="T1831" s="21" t="s">
        <v>3693</v>
      </c>
    </row>
    <row r="1832" spans="1:20" x14ac:dyDescent="0.3">
      <c r="A1832" s="21" t="s">
        <v>2678</v>
      </c>
      <c r="B1832" s="21" t="s">
        <v>1054</v>
      </c>
      <c r="C1832" s="21" t="s">
        <v>2679</v>
      </c>
      <c r="D1832" s="21" t="s">
        <v>2680</v>
      </c>
      <c r="E1832" s="2" t="s">
        <v>2681</v>
      </c>
      <c r="F1832" s="21" t="s">
        <v>3690</v>
      </c>
      <c r="G1832" s="21" t="s">
        <v>1593</v>
      </c>
      <c r="H1832" s="21" t="s">
        <v>3691</v>
      </c>
      <c r="I1832" s="21" t="s">
        <v>6408</v>
      </c>
      <c r="J1832" s="2" t="s">
        <v>3692</v>
      </c>
      <c r="K1832" s="22" t="s">
        <v>1610</v>
      </c>
      <c r="L1832" s="2" t="s">
        <v>1205</v>
      </c>
      <c r="M1832" s="2" t="s">
        <v>1059</v>
      </c>
      <c r="N1832" s="2" t="s">
        <v>1206</v>
      </c>
      <c r="O1832" s="2" t="s">
        <v>1040</v>
      </c>
      <c r="P1832" s="2" t="str">
        <f t="shared" si="57"/>
        <v>P-Onsite</v>
      </c>
      <c r="Q1832" s="2" t="str">
        <f t="shared" si="58"/>
        <v>P-S2_Onsite</v>
      </c>
      <c r="R1832" s="2" t="s">
        <v>3476</v>
      </c>
      <c r="S1832" s="2" t="s">
        <v>1041</v>
      </c>
      <c r="T1832" s="21" t="s">
        <v>3693</v>
      </c>
    </row>
    <row r="1833" spans="1:20" x14ac:dyDescent="0.3">
      <c r="A1833" s="21" t="s">
        <v>2678</v>
      </c>
      <c r="B1833" s="21" t="s">
        <v>1054</v>
      </c>
      <c r="C1833" s="21" t="s">
        <v>2679</v>
      </c>
      <c r="D1833" s="21" t="s">
        <v>2680</v>
      </c>
      <c r="E1833" s="2" t="s">
        <v>2681</v>
      </c>
      <c r="F1833" s="21" t="s">
        <v>3698</v>
      </c>
      <c r="G1833" s="21" t="s">
        <v>1613</v>
      </c>
      <c r="H1833" s="21" t="s">
        <v>3699</v>
      </c>
      <c r="I1833" s="21" t="s">
        <v>6409</v>
      </c>
      <c r="J1833" s="2" t="s">
        <v>3479</v>
      </c>
      <c r="K1833" s="22" t="s">
        <v>1038</v>
      </c>
      <c r="L1833" s="2" t="s">
        <v>1205</v>
      </c>
      <c r="M1833" s="2" t="s">
        <v>1059</v>
      </c>
      <c r="N1833" s="2" t="s">
        <v>1206</v>
      </c>
      <c r="O1833" s="2" t="s">
        <v>1040</v>
      </c>
      <c r="P1833" s="2" t="str">
        <f t="shared" si="57"/>
        <v>P-Onsite</v>
      </c>
      <c r="Q1833" s="2" t="str">
        <f t="shared" si="58"/>
        <v>P-S2_Onsite</v>
      </c>
      <c r="R1833" s="2" t="s">
        <v>3476</v>
      </c>
      <c r="S1833" s="2" t="s">
        <v>1041</v>
      </c>
      <c r="T1833" s="21" t="s">
        <v>3693</v>
      </c>
    </row>
    <row r="1834" spans="1:20" x14ac:dyDescent="0.3">
      <c r="A1834" s="21" t="s">
        <v>2685</v>
      </c>
      <c r="B1834" s="21" t="s">
        <v>1054</v>
      </c>
      <c r="C1834" s="21" t="s">
        <v>2686</v>
      </c>
      <c r="D1834" s="21" t="s">
        <v>2687</v>
      </c>
      <c r="E1834" s="2" t="s">
        <v>2688</v>
      </c>
      <c r="F1834" s="21" t="s">
        <v>3690</v>
      </c>
      <c r="G1834" s="21" t="s">
        <v>1593</v>
      </c>
      <c r="H1834" s="21" t="s">
        <v>3691</v>
      </c>
      <c r="I1834" s="21" t="s">
        <v>6410</v>
      </c>
      <c r="J1834" s="2" t="s">
        <v>3692</v>
      </c>
      <c r="K1834" s="22" t="s">
        <v>1610</v>
      </c>
      <c r="L1834" s="2" t="s">
        <v>1300</v>
      </c>
      <c r="M1834" s="2" t="s">
        <v>1059</v>
      </c>
      <c r="N1834" s="2" t="s">
        <v>1301</v>
      </c>
      <c r="O1834" s="2" t="s">
        <v>1040</v>
      </c>
      <c r="P1834" s="2" t="str">
        <f t="shared" si="57"/>
        <v>P-Onsite</v>
      </c>
      <c r="Q1834" s="2" t="str">
        <f t="shared" si="58"/>
        <v>P-S2_Onsite</v>
      </c>
      <c r="R1834" s="2" t="s">
        <v>3476</v>
      </c>
      <c r="S1834" s="2" t="s">
        <v>1041</v>
      </c>
      <c r="T1834" s="21" t="s">
        <v>3693</v>
      </c>
    </row>
    <row r="1835" spans="1:20" x14ac:dyDescent="0.3">
      <c r="A1835" s="21" t="s">
        <v>2685</v>
      </c>
      <c r="B1835" s="21" t="s">
        <v>1054</v>
      </c>
      <c r="C1835" s="21" t="s">
        <v>2686</v>
      </c>
      <c r="D1835" s="21" t="s">
        <v>2687</v>
      </c>
      <c r="E1835" s="2" t="s">
        <v>2688</v>
      </c>
      <c r="F1835" s="21" t="s">
        <v>3694</v>
      </c>
      <c r="G1835" s="21" t="s">
        <v>1598</v>
      </c>
      <c r="H1835" s="21" t="s">
        <v>3695</v>
      </c>
      <c r="I1835" s="21" t="s">
        <v>6411</v>
      </c>
      <c r="J1835" s="2" t="s">
        <v>3481</v>
      </c>
      <c r="K1835" s="22" t="s">
        <v>1048</v>
      </c>
      <c r="L1835" s="2" t="s">
        <v>1300</v>
      </c>
      <c r="M1835" s="2" t="s">
        <v>1059</v>
      </c>
      <c r="N1835" s="2" t="s">
        <v>1301</v>
      </c>
      <c r="O1835" s="2" t="s">
        <v>1040</v>
      </c>
      <c r="P1835" s="2" t="str">
        <f t="shared" si="57"/>
        <v>P-Onsite</v>
      </c>
      <c r="Q1835" s="2" t="str">
        <f t="shared" si="58"/>
        <v>P-S2_Onsite</v>
      </c>
      <c r="R1835" s="2" t="s">
        <v>3476</v>
      </c>
      <c r="S1835" s="2" t="s">
        <v>1041</v>
      </c>
      <c r="T1835" s="21" t="s">
        <v>3693</v>
      </c>
    </row>
    <row r="1836" spans="1:20" x14ac:dyDescent="0.3">
      <c r="A1836" s="21" t="s">
        <v>2685</v>
      </c>
      <c r="B1836" s="21" t="s">
        <v>1054</v>
      </c>
      <c r="C1836" s="21" t="s">
        <v>2686</v>
      </c>
      <c r="D1836" s="21" t="s">
        <v>2687</v>
      </c>
      <c r="E1836" s="2" t="s">
        <v>2688</v>
      </c>
      <c r="F1836" s="21" t="s">
        <v>3698</v>
      </c>
      <c r="G1836" s="21" t="s">
        <v>1613</v>
      </c>
      <c r="H1836" s="21" t="s">
        <v>3699</v>
      </c>
      <c r="I1836" s="21" t="s">
        <v>6412</v>
      </c>
      <c r="J1836" s="2" t="s">
        <v>3479</v>
      </c>
      <c r="K1836" s="22" t="s">
        <v>1038</v>
      </c>
      <c r="L1836" s="2" t="s">
        <v>1300</v>
      </c>
      <c r="M1836" s="2" t="s">
        <v>1059</v>
      </c>
      <c r="N1836" s="2" t="s">
        <v>1301</v>
      </c>
      <c r="O1836" s="2" t="s">
        <v>1040</v>
      </c>
      <c r="P1836" s="2" t="str">
        <f t="shared" si="57"/>
        <v>P-Onsite</v>
      </c>
      <c r="Q1836" s="2" t="str">
        <f t="shared" si="58"/>
        <v>P-S2_Onsite</v>
      </c>
      <c r="R1836" s="2" t="s">
        <v>3476</v>
      </c>
      <c r="S1836" s="2" t="s">
        <v>1041</v>
      </c>
      <c r="T1836" s="21" t="s">
        <v>3693</v>
      </c>
    </row>
    <row r="1837" spans="1:20" x14ac:dyDescent="0.3">
      <c r="A1837" s="21" t="s">
        <v>2691</v>
      </c>
      <c r="B1837" s="21" t="s">
        <v>1054</v>
      </c>
      <c r="C1837" s="21" t="s">
        <v>2692</v>
      </c>
      <c r="D1837" s="21" t="s">
        <v>2693</v>
      </c>
      <c r="E1837" s="2" t="s">
        <v>2694</v>
      </c>
      <c r="F1837" s="21" t="s">
        <v>3690</v>
      </c>
      <c r="G1837" s="21" t="s">
        <v>1593</v>
      </c>
      <c r="H1837" s="21" t="s">
        <v>3691</v>
      </c>
      <c r="I1837" s="21" t="s">
        <v>6413</v>
      </c>
      <c r="J1837" s="2" t="s">
        <v>3692</v>
      </c>
      <c r="K1837" s="22" t="s">
        <v>1610</v>
      </c>
      <c r="L1837" s="2" t="s">
        <v>1089</v>
      </c>
      <c r="M1837" s="2" t="s">
        <v>1059</v>
      </c>
      <c r="N1837" s="2" t="s">
        <v>1124</v>
      </c>
      <c r="O1837" s="2" t="s">
        <v>1040</v>
      </c>
      <c r="P1837" s="2" t="str">
        <f t="shared" si="57"/>
        <v>P-Onsite</v>
      </c>
      <c r="Q1837" s="2" t="str">
        <f t="shared" si="58"/>
        <v>P-S2_Onsite</v>
      </c>
      <c r="R1837" s="2" t="s">
        <v>3476</v>
      </c>
      <c r="S1837" s="2" t="s">
        <v>1041</v>
      </c>
      <c r="T1837" s="21" t="s">
        <v>3693</v>
      </c>
    </row>
    <row r="1838" spans="1:20" x14ac:dyDescent="0.3">
      <c r="A1838" s="21" t="s">
        <v>2691</v>
      </c>
      <c r="B1838" s="21" t="s">
        <v>1054</v>
      </c>
      <c r="C1838" s="21" t="s">
        <v>2692</v>
      </c>
      <c r="D1838" s="21" t="s">
        <v>2693</v>
      </c>
      <c r="E1838" s="2" t="s">
        <v>2694</v>
      </c>
      <c r="F1838" s="21" t="s">
        <v>3696</v>
      </c>
      <c r="G1838" s="21" t="s">
        <v>1606</v>
      </c>
      <c r="H1838" s="21" t="s">
        <v>3697</v>
      </c>
      <c r="I1838" s="21" t="s">
        <v>6414</v>
      </c>
      <c r="J1838" s="2" t="s">
        <v>3484</v>
      </c>
      <c r="K1838" s="22" t="s">
        <v>1038</v>
      </c>
      <c r="L1838" s="2" t="s">
        <v>1089</v>
      </c>
      <c r="M1838" s="2" t="s">
        <v>1059</v>
      </c>
      <c r="N1838" s="2" t="s">
        <v>1124</v>
      </c>
      <c r="O1838" s="2" t="s">
        <v>1040</v>
      </c>
      <c r="P1838" s="2" t="str">
        <f t="shared" si="57"/>
        <v>P-Onsite</v>
      </c>
      <c r="Q1838" s="2" t="str">
        <f t="shared" si="58"/>
        <v>P-S2_Onsite</v>
      </c>
      <c r="R1838" s="2" t="s">
        <v>3476</v>
      </c>
      <c r="S1838" s="2" t="s">
        <v>1041</v>
      </c>
      <c r="T1838" s="21" t="s">
        <v>3693</v>
      </c>
    </row>
    <row r="1839" spans="1:20" x14ac:dyDescent="0.3">
      <c r="A1839" s="21" t="s">
        <v>2691</v>
      </c>
      <c r="B1839" s="21" t="s">
        <v>1054</v>
      </c>
      <c r="C1839" s="21" t="s">
        <v>2692</v>
      </c>
      <c r="D1839" s="21" t="s">
        <v>2693</v>
      </c>
      <c r="E1839" s="2" t="s">
        <v>2694</v>
      </c>
      <c r="F1839" s="21" t="s">
        <v>3698</v>
      </c>
      <c r="G1839" s="21" t="s">
        <v>1613</v>
      </c>
      <c r="H1839" s="21" t="s">
        <v>3699</v>
      </c>
      <c r="I1839" s="21" t="s">
        <v>6415</v>
      </c>
      <c r="J1839" s="2" t="s">
        <v>3479</v>
      </c>
      <c r="K1839" s="22" t="s">
        <v>1038</v>
      </c>
      <c r="L1839" s="2" t="s">
        <v>1089</v>
      </c>
      <c r="M1839" s="2" t="s">
        <v>1059</v>
      </c>
      <c r="N1839" s="2" t="s">
        <v>1124</v>
      </c>
      <c r="O1839" s="2" t="s">
        <v>1040</v>
      </c>
      <c r="P1839" s="2" t="str">
        <f t="shared" si="57"/>
        <v>P-Onsite</v>
      </c>
      <c r="Q1839" s="2" t="str">
        <f t="shared" si="58"/>
        <v>P-S2_Onsite</v>
      </c>
      <c r="R1839" s="2" t="s">
        <v>3476</v>
      </c>
      <c r="S1839" s="2" t="s">
        <v>1041</v>
      </c>
      <c r="T1839" s="21" t="s">
        <v>3693</v>
      </c>
    </row>
    <row r="1840" spans="1:20" x14ac:dyDescent="0.3">
      <c r="A1840" s="21" t="s">
        <v>4155</v>
      </c>
      <c r="B1840" s="21" t="s">
        <v>1054</v>
      </c>
      <c r="C1840" s="21" t="s">
        <v>4156</v>
      </c>
      <c r="D1840" s="21" t="s">
        <v>4157</v>
      </c>
      <c r="E1840" s="2" t="s">
        <v>4158</v>
      </c>
      <c r="F1840" s="21" t="s">
        <v>3690</v>
      </c>
      <c r="G1840" s="21" t="s">
        <v>1593</v>
      </c>
      <c r="H1840" s="21" t="s">
        <v>3691</v>
      </c>
      <c r="I1840" s="21" t="s">
        <v>6416</v>
      </c>
      <c r="J1840" s="2" t="s">
        <v>3692</v>
      </c>
      <c r="K1840" s="22" t="s">
        <v>1610</v>
      </c>
      <c r="L1840" s="2" t="s">
        <v>3489</v>
      </c>
      <c r="M1840" s="2" t="s">
        <v>3489</v>
      </c>
      <c r="N1840" s="2" t="s">
        <v>3489</v>
      </c>
      <c r="O1840" s="2" t="s">
        <v>1098</v>
      </c>
      <c r="P1840" s="2" t="str">
        <f t="shared" si="57"/>
        <v>A-Onsite</v>
      </c>
      <c r="Q1840" s="2" t="str">
        <f t="shared" si="58"/>
        <v>A-S2_Onsite</v>
      </c>
      <c r="R1840" s="2" t="s">
        <v>3476</v>
      </c>
      <c r="S1840" s="2" t="s">
        <v>1041</v>
      </c>
      <c r="T1840" s="21" t="s">
        <v>3693</v>
      </c>
    </row>
    <row r="1841" spans="1:20" x14ac:dyDescent="0.3">
      <c r="A1841" s="21" t="s">
        <v>4155</v>
      </c>
      <c r="B1841" s="21" t="s">
        <v>1054</v>
      </c>
      <c r="C1841" s="21" t="s">
        <v>4156</v>
      </c>
      <c r="D1841" s="21" t="s">
        <v>4157</v>
      </c>
      <c r="E1841" s="2" t="s">
        <v>4158</v>
      </c>
      <c r="F1841" s="21" t="s">
        <v>3694</v>
      </c>
      <c r="G1841" s="21" t="s">
        <v>1598</v>
      </c>
      <c r="H1841" s="21" t="s">
        <v>3695</v>
      </c>
      <c r="I1841" s="21" t="s">
        <v>6417</v>
      </c>
      <c r="J1841" s="2" t="s">
        <v>3481</v>
      </c>
      <c r="K1841" s="22" t="s">
        <v>1048</v>
      </c>
      <c r="L1841" s="2" t="s">
        <v>3489</v>
      </c>
      <c r="M1841" s="2" t="s">
        <v>3489</v>
      </c>
      <c r="N1841" s="2" t="s">
        <v>3489</v>
      </c>
      <c r="O1841" s="2" t="s">
        <v>1098</v>
      </c>
      <c r="P1841" s="2" t="str">
        <f t="shared" si="57"/>
        <v>A-Onsite</v>
      </c>
      <c r="Q1841" s="2" t="str">
        <f t="shared" si="58"/>
        <v>A-S2_Onsite</v>
      </c>
      <c r="R1841" s="2" t="s">
        <v>3476</v>
      </c>
      <c r="S1841" s="2" t="s">
        <v>1041</v>
      </c>
      <c r="T1841" s="21" t="s">
        <v>3693</v>
      </c>
    </row>
    <row r="1842" spans="1:20" x14ac:dyDescent="0.3">
      <c r="A1842" s="21" t="s">
        <v>4155</v>
      </c>
      <c r="B1842" s="21" t="s">
        <v>1054</v>
      </c>
      <c r="C1842" s="21" t="s">
        <v>4156</v>
      </c>
      <c r="D1842" s="21" t="s">
        <v>4157</v>
      </c>
      <c r="E1842" s="2" t="s">
        <v>4158</v>
      </c>
      <c r="F1842" s="21" t="s">
        <v>3696</v>
      </c>
      <c r="G1842" s="21" t="s">
        <v>1606</v>
      </c>
      <c r="H1842" s="21" t="s">
        <v>3697</v>
      </c>
      <c r="I1842" s="21" t="s">
        <v>6418</v>
      </c>
      <c r="J1842" s="2" t="s">
        <v>3484</v>
      </c>
      <c r="K1842" s="22" t="s">
        <v>1038</v>
      </c>
      <c r="L1842" s="2" t="s">
        <v>3489</v>
      </c>
      <c r="M1842" s="2" t="s">
        <v>3489</v>
      </c>
      <c r="N1842" s="2" t="s">
        <v>3489</v>
      </c>
      <c r="O1842" s="2" t="s">
        <v>1098</v>
      </c>
      <c r="P1842" s="2" t="str">
        <f t="shared" si="57"/>
        <v>A-Onsite</v>
      </c>
      <c r="Q1842" s="2" t="str">
        <f t="shared" si="58"/>
        <v>A-S2_Onsite</v>
      </c>
      <c r="R1842" s="2" t="s">
        <v>3476</v>
      </c>
      <c r="S1842" s="2" t="s">
        <v>1041</v>
      </c>
      <c r="T1842" s="21" t="s">
        <v>3693</v>
      </c>
    </row>
    <row r="1843" spans="1:20" x14ac:dyDescent="0.3">
      <c r="A1843" s="21" t="s">
        <v>4155</v>
      </c>
      <c r="B1843" s="21" t="s">
        <v>1054</v>
      </c>
      <c r="C1843" s="21" t="s">
        <v>4156</v>
      </c>
      <c r="D1843" s="21" t="s">
        <v>4157</v>
      </c>
      <c r="E1843" s="2" t="s">
        <v>4158</v>
      </c>
      <c r="F1843" s="21" t="s">
        <v>3698</v>
      </c>
      <c r="G1843" s="21" t="s">
        <v>1613</v>
      </c>
      <c r="H1843" s="21" t="s">
        <v>3699</v>
      </c>
      <c r="I1843" s="21" t="s">
        <v>6419</v>
      </c>
      <c r="J1843" s="2" t="s">
        <v>3479</v>
      </c>
      <c r="K1843" s="22" t="s">
        <v>1038</v>
      </c>
      <c r="L1843" s="2" t="s">
        <v>3489</v>
      </c>
      <c r="M1843" s="2" t="s">
        <v>3489</v>
      </c>
      <c r="N1843" s="2" t="s">
        <v>3489</v>
      </c>
      <c r="O1843" s="2" t="s">
        <v>1098</v>
      </c>
      <c r="P1843" s="2" t="str">
        <f t="shared" si="57"/>
        <v>A-Onsite</v>
      </c>
      <c r="Q1843" s="2" t="str">
        <f t="shared" si="58"/>
        <v>A-S2_Onsite</v>
      </c>
      <c r="R1843" s="2" t="s">
        <v>3476</v>
      </c>
      <c r="S1843" s="2" t="s">
        <v>1041</v>
      </c>
      <c r="T1843" s="21" t="s">
        <v>3693</v>
      </c>
    </row>
    <row r="1844" spans="1:20" x14ac:dyDescent="0.3">
      <c r="A1844" s="21" t="s">
        <v>4155</v>
      </c>
      <c r="B1844" s="21" t="s">
        <v>1054</v>
      </c>
      <c r="C1844" s="21" t="s">
        <v>4156</v>
      </c>
      <c r="D1844" s="21" t="s">
        <v>4157</v>
      </c>
      <c r="E1844" s="2" t="s">
        <v>4158</v>
      </c>
      <c r="F1844" s="21" t="s">
        <v>3700</v>
      </c>
      <c r="G1844" s="21" t="s">
        <v>1631</v>
      </c>
      <c r="H1844" s="21" t="s">
        <v>3701</v>
      </c>
      <c r="I1844" s="21" t="s">
        <v>6420</v>
      </c>
      <c r="J1844" s="2" t="s">
        <v>3475</v>
      </c>
      <c r="K1844" s="22" t="s">
        <v>1048</v>
      </c>
      <c r="L1844" s="2" t="s">
        <v>3489</v>
      </c>
      <c r="M1844" s="2" t="s">
        <v>3489</v>
      </c>
      <c r="N1844" s="2" t="s">
        <v>3489</v>
      </c>
      <c r="O1844" s="2" t="s">
        <v>1098</v>
      </c>
      <c r="P1844" s="2" t="str">
        <f t="shared" si="57"/>
        <v>A-Onsite</v>
      </c>
      <c r="Q1844" s="2" t="str">
        <f t="shared" si="58"/>
        <v>A-S2_Onsite</v>
      </c>
      <c r="R1844" s="2" t="s">
        <v>3476</v>
      </c>
      <c r="S1844" s="2" t="s">
        <v>1041</v>
      </c>
      <c r="T1844" s="21" t="s">
        <v>3693</v>
      </c>
    </row>
    <row r="1845" spans="1:20" x14ac:dyDescent="0.3">
      <c r="A1845" s="21" t="s">
        <v>2706</v>
      </c>
      <c r="B1845" s="21" t="s">
        <v>1054</v>
      </c>
      <c r="C1845" s="21" t="s">
        <v>2707</v>
      </c>
      <c r="D1845" s="21" t="s">
        <v>2708</v>
      </c>
      <c r="E1845" s="2" t="s">
        <v>2709</v>
      </c>
      <c r="F1845" s="21" t="s">
        <v>3690</v>
      </c>
      <c r="G1845" s="21" t="s">
        <v>1593</v>
      </c>
      <c r="H1845" s="21" t="s">
        <v>3691</v>
      </c>
      <c r="I1845" s="21" t="s">
        <v>6421</v>
      </c>
      <c r="J1845" s="2" t="s">
        <v>3692</v>
      </c>
      <c r="K1845" s="22" t="s">
        <v>1610</v>
      </c>
      <c r="L1845" s="2" t="s">
        <v>1205</v>
      </c>
      <c r="M1845" s="2" t="s">
        <v>1059</v>
      </c>
      <c r="N1845" s="2" t="s">
        <v>1206</v>
      </c>
      <c r="O1845" s="2" t="s">
        <v>1098</v>
      </c>
      <c r="P1845" s="2" t="str">
        <f t="shared" si="57"/>
        <v>A-Onsite</v>
      </c>
      <c r="Q1845" s="2" t="str">
        <f t="shared" si="58"/>
        <v>A-S2_Onsite</v>
      </c>
      <c r="R1845" s="2" t="s">
        <v>3476</v>
      </c>
      <c r="S1845" s="2" t="s">
        <v>1041</v>
      </c>
      <c r="T1845" s="21" t="s">
        <v>3693</v>
      </c>
    </row>
    <row r="1846" spans="1:20" x14ac:dyDescent="0.3">
      <c r="A1846" s="21" t="s">
        <v>2706</v>
      </c>
      <c r="B1846" s="21" t="s">
        <v>1054</v>
      </c>
      <c r="C1846" s="21" t="s">
        <v>2707</v>
      </c>
      <c r="D1846" s="21" t="s">
        <v>2708</v>
      </c>
      <c r="E1846" s="2" t="s">
        <v>2709</v>
      </c>
      <c r="F1846" s="21" t="s">
        <v>3694</v>
      </c>
      <c r="G1846" s="21" t="s">
        <v>1598</v>
      </c>
      <c r="H1846" s="21" t="s">
        <v>3695</v>
      </c>
      <c r="I1846" s="21" t="s">
        <v>6422</v>
      </c>
      <c r="J1846" s="2" t="s">
        <v>3481</v>
      </c>
      <c r="K1846" s="22" t="s">
        <v>1048</v>
      </c>
      <c r="L1846" s="2" t="s">
        <v>1205</v>
      </c>
      <c r="M1846" s="2" t="s">
        <v>1059</v>
      </c>
      <c r="N1846" s="2" t="s">
        <v>1206</v>
      </c>
      <c r="O1846" s="2" t="s">
        <v>1098</v>
      </c>
      <c r="P1846" s="2" t="str">
        <f t="shared" si="57"/>
        <v>A-Onsite</v>
      </c>
      <c r="Q1846" s="2" t="str">
        <f t="shared" si="58"/>
        <v>A-S2_Onsite</v>
      </c>
      <c r="R1846" s="2" t="s">
        <v>3476</v>
      </c>
      <c r="S1846" s="2" t="s">
        <v>1041</v>
      </c>
      <c r="T1846" s="21" t="s">
        <v>3693</v>
      </c>
    </row>
    <row r="1847" spans="1:20" x14ac:dyDescent="0.3">
      <c r="A1847" s="21" t="s">
        <v>2706</v>
      </c>
      <c r="B1847" s="21" t="s">
        <v>1054</v>
      </c>
      <c r="C1847" s="21" t="s">
        <v>2707</v>
      </c>
      <c r="D1847" s="21" t="s">
        <v>2708</v>
      </c>
      <c r="E1847" s="2" t="s">
        <v>2709</v>
      </c>
      <c r="F1847" s="21" t="s">
        <v>3696</v>
      </c>
      <c r="G1847" s="21" t="s">
        <v>1606</v>
      </c>
      <c r="H1847" s="21" t="s">
        <v>3697</v>
      </c>
      <c r="I1847" s="21" t="s">
        <v>6423</v>
      </c>
      <c r="J1847" s="2" t="s">
        <v>3484</v>
      </c>
      <c r="K1847" s="22" t="s">
        <v>1038</v>
      </c>
      <c r="L1847" s="2" t="s">
        <v>1205</v>
      </c>
      <c r="M1847" s="2" t="s">
        <v>1059</v>
      </c>
      <c r="N1847" s="2" t="s">
        <v>1206</v>
      </c>
      <c r="O1847" s="2" t="s">
        <v>1098</v>
      </c>
      <c r="P1847" s="2" t="str">
        <f t="shared" si="57"/>
        <v>A-Onsite</v>
      </c>
      <c r="Q1847" s="2" t="str">
        <f t="shared" si="58"/>
        <v>A-S2_Onsite</v>
      </c>
      <c r="R1847" s="2" t="s">
        <v>3476</v>
      </c>
      <c r="S1847" s="2" t="s">
        <v>1041</v>
      </c>
      <c r="T1847" s="21" t="s">
        <v>3693</v>
      </c>
    </row>
    <row r="1848" spans="1:20" x14ac:dyDescent="0.3">
      <c r="A1848" s="21" t="s">
        <v>2706</v>
      </c>
      <c r="B1848" s="21" t="s">
        <v>1054</v>
      </c>
      <c r="C1848" s="21" t="s">
        <v>2707</v>
      </c>
      <c r="D1848" s="21" t="s">
        <v>2708</v>
      </c>
      <c r="E1848" s="2" t="s">
        <v>2709</v>
      </c>
      <c r="F1848" s="21" t="s">
        <v>3698</v>
      </c>
      <c r="G1848" s="21" t="s">
        <v>1613</v>
      </c>
      <c r="H1848" s="21" t="s">
        <v>3699</v>
      </c>
      <c r="I1848" s="21" t="s">
        <v>6424</v>
      </c>
      <c r="J1848" s="2" t="s">
        <v>3479</v>
      </c>
      <c r="K1848" s="22" t="s">
        <v>1038</v>
      </c>
      <c r="L1848" s="2" t="s">
        <v>1205</v>
      </c>
      <c r="M1848" s="2" t="s">
        <v>1059</v>
      </c>
      <c r="N1848" s="2" t="s">
        <v>1206</v>
      </c>
      <c r="O1848" s="2" t="s">
        <v>1098</v>
      </c>
      <c r="P1848" s="2" t="str">
        <f t="shared" si="57"/>
        <v>A-Onsite</v>
      </c>
      <c r="Q1848" s="2" t="str">
        <f t="shared" si="58"/>
        <v>A-S2_Onsite</v>
      </c>
      <c r="R1848" s="2" t="s">
        <v>3476</v>
      </c>
      <c r="S1848" s="2" t="s">
        <v>1041</v>
      </c>
      <c r="T1848" s="21" t="s">
        <v>3693</v>
      </c>
    </row>
    <row r="1849" spans="1:20" x14ac:dyDescent="0.3">
      <c r="A1849" s="21" t="s">
        <v>2706</v>
      </c>
      <c r="B1849" s="21" t="s">
        <v>1054</v>
      </c>
      <c r="C1849" s="21" t="s">
        <v>2707</v>
      </c>
      <c r="D1849" s="21" t="s">
        <v>2708</v>
      </c>
      <c r="E1849" s="2" t="s">
        <v>2709</v>
      </c>
      <c r="F1849" s="21" t="s">
        <v>3700</v>
      </c>
      <c r="G1849" s="21" t="s">
        <v>1631</v>
      </c>
      <c r="H1849" s="21" t="s">
        <v>3701</v>
      </c>
      <c r="I1849" s="21" t="s">
        <v>6425</v>
      </c>
      <c r="J1849" s="2" t="s">
        <v>3475</v>
      </c>
      <c r="K1849" s="22" t="s">
        <v>1048</v>
      </c>
      <c r="L1849" s="2" t="s">
        <v>1205</v>
      </c>
      <c r="M1849" s="2" t="s">
        <v>1059</v>
      </c>
      <c r="N1849" s="2" t="s">
        <v>1206</v>
      </c>
      <c r="O1849" s="2" t="s">
        <v>1098</v>
      </c>
      <c r="P1849" s="2" t="str">
        <f t="shared" si="57"/>
        <v>A-Onsite</v>
      </c>
      <c r="Q1849" s="2" t="str">
        <f t="shared" si="58"/>
        <v>A-S2_Onsite</v>
      </c>
      <c r="R1849" s="2" t="s">
        <v>3476</v>
      </c>
      <c r="S1849" s="2" t="s">
        <v>1041</v>
      </c>
      <c r="T1849" s="21" t="s">
        <v>3693</v>
      </c>
    </row>
    <row r="1850" spans="1:20" x14ac:dyDescent="0.3">
      <c r="A1850" s="21" t="s">
        <v>2715</v>
      </c>
      <c r="B1850" s="21" t="s">
        <v>1054</v>
      </c>
      <c r="C1850" s="21" t="s">
        <v>2716</v>
      </c>
      <c r="D1850" s="21" t="s">
        <v>2717</v>
      </c>
      <c r="E1850" s="2" t="s">
        <v>2718</v>
      </c>
      <c r="F1850" s="21" t="s">
        <v>3690</v>
      </c>
      <c r="G1850" s="21" t="s">
        <v>1593</v>
      </c>
      <c r="H1850" s="21" t="s">
        <v>3691</v>
      </c>
      <c r="I1850" s="21" t="s">
        <v>6426</v>
      </c>
      <c r="J1850" s="2" t="s">
        <v>3692</v>
      </c>
      <c r="K1850" s="22" t="s">
        <v>1610</v>
      </c>
      <c r="L1850" s="2" t="s">
        <v>1300</v>
      </c>
      <c r="M1850" s="2" t="s">
        <v>1059</v>
      </c>
      <c r="N1850" s="2" t="s">
        <v>1375</v>
      </c>
      <c r="O1850" s="2" t="s">
        <v>1040</v>
      </c>
      <c r="P1850" s="2" t="str">
        <f t="shared" si="57"/>
        <v>P-Onsite</v>
      </c>
      <c r="Q1850" s="2" t="str">
        <f t="shared" si="58"/>
        <v>P-S2_Onsite</v>
      </c>
      <c r="R1850" s="2" t="s">
        <v>3476</v>
      </c>
      <c r="S1850" s="2" t="s">
        <v>1041</v>
      </c>
      <c r="T1850" s="21" t="s">
        <v>3693</v>
      </c>
    </row>
    <row r="1851" spans="1:20" x14ac:dyDescent="0.3">
      <c r="A1851" s="21" t="s">
        <v>2715</v>
      </c>
      <c r="B1851" s="21" t="s">
        <v>1054</v>
      </c>
      <c r="C1851" s="21" t="s">
        <v>2716</v>
      </c>
      <c r="D1851" s="21" t="s">
        <v>2717</v>
      </c>
      <c r="E1851" s="2" t="s">
        <v>2718</v>
      </c>
      <c r="F1851" s="21" t="s">
        <v>3694</v>
      </c>
      <c r="G1851" s="21" t="s">
        <v>1598</v>
      </c>
      <c r="H1851" s="21" t="s">
        <v>3695</v>
      </c>
      <c r="I1851" s="21" t="s">
        <v>6427</v>
      </c>
      <c r="J1851" s="2" t="s">
        <v>3481</v>
      </c>
      <c r="K1851" s="22" t="s">
        <v>1048</v>
      </c>
      <c r="L1851" s="2" t="s">
        <v>1300</v>
      </c>
      <c r="M1851" s="2" t="s">
        <v>1059</v>
      </c>
      <c r="N1851" s="2" t="s">
        <v>1375</v>
      </c>
      <c r="O1851" s="2" t="s">
        <v>1040</v>
      </c>
      <c r="P1851" s="2" t="str">
        <f t="shared" si="57"/>
        <v>P-Onsite</v>
      </c>
      <c r="Q1851" s="2" t="str">
        <f t="shared" si="58"/>
        <v>P-S2_Onsite</v>
      </c>
      <c r="R1851" s="2" t="s">
        <v>3476</v>
      </c>
      <c r="S1851" s="2" t="s">
        <v>1041</v>
      </c>
      <c r="T1851" s="21" t="s">
        <v>3693</v>
      </c>
    </row>
    <row r="1852" spans="1:20" x14ac:dyDescent="0.3">
      <c r="A1852" s="21" t="s">
        <v>2715</v>
      </c>
      <c r="B1852" s="21" t="s">
        <v>1054</v>
      </c>
      <c r="C1852" s="21" t="s">
        <v>2716</v>
      </c>
      <c r="D1852" s="21" t="s">
        <v>2717</v>
      </c>
      <c r="E1852" s="2" t="s">
        <v>2718</v>
      </c>
      <c r="F1852" s="21" t="s">
        <v>3696</v>
      </c>
      <c r="G1852" s="21" t="s">
        <v>1606</v>
      </c>
      <c r="H1852" s="21" t="s">
        <v>3697</v>
      </c>
      <c r="I1852" s="21" t="s">
        <v>6428</v>
      </c>
      <c r="J1852" s="2" t="s">
        <v>3484</v>
      </c>
      <c r="K1852" s="22" t="s">
        <v>1038</v>
      </c>
      <c r="L1852" s="2" t="s">
        <v>1300</v>
      </c>
      <c r="M1852" s="2" t="s">
        <v>1059</v>
      </c>
      <c r="N1852" s="2" t="s">
        <v>1375</v>
      </c>
      <c r="O1852" s="2" t="s">
        <v>1040</v>
      </c>
      <c r="P1852" s="2" t="str">
        <f t="shared" si="57"/>
        <v>P-Onsite</v>
      </c>
      <c r="Q1852" s="2" t="str">
        <f t="shared" si="58"/>
        <v>P-S2_Onsite</v>
      </c>
      <c r="R1852" s="2" t="s">
        <v>3476</v>
      </c>
      <c r="S1852" s="2" t="s">
        <v>1041</v>
      </c>
      <c r="T1852" s="21" t="s">
        <v>3693</v>
      </c>
    </row>
    <row r="1853" spans="1:20" x14ac:dyDescent="0.3">
      <c r="A1853" s="21" t="s">
        <v>2715</v>
      </c>
      <c r="B1853" s="21" t="s">
        <v>1054</v>
      </c>
      <c r="C1853" s="21" t="s">
        <v>2716</v>
      </c>
      <c r="D1853" s="21" t="s">
        <v>2717</v>
      </c>
      <c r="E1853" s="2" t="s">
        <v>2718</v>
      </c>
      <c r="F1853" s="21" t="s">
        <v>3700</v>
      </c>
      <c r="G1853" s="21" t="s">
        <v>1631</v>
      </c>
      <c r="H1853" s="21" t="s">
        <v>3701</v>
      </c>
      <c r="I1853" s="21" t="s">
        <v>6429</v>
      </c>
      <c r="J1853" s="2" t="s">
        <v>3475</v>
      </c>
      <c r="K1853" s="22" t="s">
        <v>1048</v>
      </c>
      <c r="L1853" s="2" t="s">
        <v>1300</v>
      </c>
      <c r="M1853" s="2" t="s">
        <v>1059</v>
      </c>
      <c r="N1853" s="2" t="s">
        <v>1375</v>
      </c>
      <c r="O1853" s="2" t="s">
        <v>1040</v>
      </c>
      <c r="P1853" s="2" t="str">
        <f t="shared" si="57"/>
        <v>P-Onsite</v>
      </c>
      <c r="Q1853" s="2" t="str">
        <f t="shared" si="58"/>
        <v>P-S2_Onsite</v>
      </c>
      <c r="R1853" s="2" t="s">
        <v>3476</v>
      </c>
      <c r="S1853" s="2" t="s">
        <v>1041</v>
      </c>
      <c r="T1853" s="21" t="s">
        <v>3693</v>
      </c>
    </row>
    <row r="1854" spans="1:20" x14ac:dyDescent="0.3">
      <c r="A1854" s="21" t="s">
        <v>2720</v>
      </c>
      <c r="B1854" s="21" t="s">
        <v>1054</v>
      </c>
      <c r="C1854" s="21" t="s">
        <v>2721</v>
      </c>
      <c r="D1854" s="21" t="s">
        <v>2722</v>
      </c>
      <c r="E1854" s="2" t="s">
        <v>2723</v>
      </c>
      <c r="F1854" s="21" t="s">
        <v>3690</v>
      </c>
      <c r="G1854" s="21" t="s">
        <v>1593</v>
      </c>
      <c r="H1854" s="21" t="s">
        <v>3691</v>
      </c>
      <c r="I1854" s="21" t="s">
        <v>6430</v>
      </c>
      <c r="J1854" s="2" t="s">
        <v>3692</v>
      </c>
      <c r="K1854" s="22" t="s">
        <v>1610</v>
      </c>
      <c r="L1854" s="2" t="s">
        <v>1164</v>
      </c>
      <c r="M1854" s="2" t="s">
        <v>1059</v>
      </c>
      <c r="N1854" s="2" t="s">
        <v>1209</v>
      </c>
      <c r="O1854" s="2" t="s">
        <v>1040</v>
      </c>
      <c r="P1854" s="2" t="str">
        <f t="shared" si="57"/>
        <v>P-Onsite</v>
      </c>
      <c r="Q1854" s="2" t="str">
        <f t="shared" si="58"/>
        <v>P-S2_Onsite</v>
      </c>
      <c r="R1854" s="2" t="s">
        <v>3476</v>
      </c>
      <c r="S1854" s="2" t="s">
        <v>1041</v>
      </c>
      <c r="T1854" s="21" t="s">
        <v>3693</v>
      </c>
    </row>
    <row r="1855" spans="1:20" x14ac:dyDescent="0.3">
      <c r="A1855" s="21" t="s">
        <v>2720</v>
      </c>
      <c r="B1855" s="21" t="s">
        <v>1054</v>
      </c>
      <c r="C1855" s="21" t="s">
        <v>2721</v>
      </c>
      <c r="D1855" s="21" t="s">
        <v>2722</v>
      </c>
      <c r="E1855" s="2" t="s">
        <v>2723</v>
      </c>
      <c r="F1855" s="21" t="s">
        <v>3696</v>
      </c>
      <c r="G1855" s="21" t="s">
        <v>1606</v>
      </c>
      <c r="H1855" s="21" t="s">
        <v>3697</v>
      </c>
      <c r="I1855" s="21" t="s">
        <v>6431</v>
      </c>
      <c r="J1855" s="2" t="s">
        <v>3484</v>
      </c>
      <c r="K1855" s="22" t="s">
        <v>1038</v>
      </c>
      <c r="L1855" s="2" t="s">
        <v>1164</v>
      </c>
      <c r="M1855" s="2" t="s">
        <v>1059</v>
      </c>
      <c r="N1855" s="2" t="s">
        <v>1209</v>
      </c>
      <c r="O1855" s="2" t="s">
        <v>1040</v>
      </c>
      <c r="P1855" s="2" t="str">
        <f t="shared" si="57"/>
        <v>P-Onsite</v>
      </c>
      <c r="Q1855" s="2" t="str">
        <f t="shared" si="58"/>
        <v>P-S2_Onsite</v>
      </c>
      <c r="R1855" s="2" t="s">
        <v>3476</v>
      </c>
      <c r="S1855" s="2" t="s">
        <v>1041</v>
      </c>
      <c r="T1855" s="21" t="s">
        <v>3693</v>
      </c>
    </row>
    <row r="1856" spans="1:20" x14ac:dyDescent="0.3">
      <c r="A1856" s="21" t="s">
        <v>2720</v>
      </c>
      <c r="B1856" s="21" t="s">
        <v>1054</v>
      </c>
      <c r="C1856" s="21" t="s">
        <v>2721</v>
      </c>
      <c r="D1856" s="21" t="s">
        <v>2722</v>
      </c>
      <c r="E1856" s="2" t="s">
        <v>2723</v>
      </c>
      <c r="F1856" s="21" t="s">
        <v>3698</v>
      </c>
      <c r="G1856" s="21" t="s">
        <v>1613</v>
      </c>
      <c r="H1856" s="21" t="s">
        <v>3699</v>
      </c>
      <c r="I1856" s="21" t="s">
        <v>6432</v>
      </c>
      <c r="J1856" s="2" t="s">
        <v>3479</v>
      </c>
      <c r="K1856" s="22" t="s">
        <v>1038</v>
      </c>
      <c r="L1856" s="2" t="s">
        <v>1164</v>
      </c>
      <c r="M1856" s="2" t="s">
        <v>1059</v>
      </c>
      <c r="N1856" s="2" t="s">
        <v>1209</v>
      </c>
      <c r="O1856" s="2" t="s">
        <v>1040</v>
      </c>
      <c r="P1856" s="2" t="str">
        <f t="shared" si="57"/>
        <v>P-Onsite</v>
      </c>
      <c r="Q1856" s="2" t="str">
        <f t="shared" si="58"/>
        <v>P-S2_Onsite</v>
      </c>
      <c r="R1856" s="2" t="s">
        <v>3476</v>
      </c>
      <c r="S1856" s="2" t="s">
        <v>1041</v>
      </c>
      <c r="T1856" s="21" t="s">
        <v>3693</v>
      </c>
    </row>
    <row r="1857" spans="1:20" x14ac:dyDescent="0.3">
      <c r="A1857" s="21" t="s">
        <v>4159</v>
      </c>
      <c r="B1857" s="21" t="s">
        <v>1054</v>
      </c>
      <c r="C1857" s="21" t="s">
        <v>4160</v>
      </c>
      <c r="D1857" s="21" t="s">
        <v>4161</v>
      </c>
      <c r="E1857" s="2" t="s">
        <v>4162</v>
      </c>
      <c r="F1857" s="21" t="s">
        <v>3690</v>
      </c>
      <c r="G1857" s="21" t="s">
        <v>1593</v>
      </c>
      <c r="H1857" s="21" t="s">
        <v>3691</v>
      </c>
      <c r="I1857" s="21" t="s">
        <v>6433</v>
      </c>
      <c r="J1857" s="2" t="s">
        <v>3692</v>
      </c>
      <c r="K1857" s="22" t="s">
        <v>1610</v>
      </c>
      <c r="L1857" s="2" t="s">
        <v>1089</v>
      </c>
      <c r="M1857" s="2" t="s">
        <v>1059</v>
      </c>
      <c r="N1857" s="2" t="s">
        <v>1124</v>
      </c>
      <c r="O1857" s="2" t="s">
        <v>1040</v>
      </c>
      <c r="P1857" s="2" t="str">
        <f t="shared" si="57"/>
        <v>P-Onsite</v>
      </c>
      <c r="Q1857" s="2" t="str">
        <f t="shared" si="58"/>
        <v>P-S2_Onsite</v>
      </c>
      <c r="R1857" s="2" t="s">
        <v>3476</v>
      </c>
      <c r="S1857" s="2" t="s">
        <v>1041</v>
      </c>
      <c r="T1857" s="21" t="s">
        <v>3693</v>
      </c>
    </row>
    <row r="1858" spans="1:20" x14ac:dyDescent="0.3">
      <c r="A1858" s="21" t="s">
        <v>4159</v>
      </c>
      <c r="B1858" s="21" t="s">
        <v>1054</v>
      </c>
      <c r="C1858" s="21" t="s">
        <v>4160</v>
      </c>
      <c r="D1858" s="21" t="s">
        <v>4161</v>
      </c>
      <c r="E1858" s="2" t="s">
        <v>4162</v>
      </c>
      <c r="F1858" s="21" t="s">
        <v>3694</v>
      </c>
      <c r="G1858" s="21" t="s">
        <v>1598</v>
      </c>
      <c r="H1858" s="21" t="s">
        <v>3695</v>
      </c>
      <c r="I1858" s="21" t="s">
        <v>6434</v>
      </c>
      <c r="J1858" s="2" t="s">
        <v>3481</v>
      </c>
      <c r="K1858" s="22" t="s">
        <v>1048</v>
      </c>
      <c r="L1858" s="2" t="s">
        <v>1089</v>
      </c>
      <c r="M1858" s="2" t="s">
        <v>1059</v>
      </c>
      <c r="N1858" s="2" t="s">
        <v>1124</v>
      </c>
      <c r="O1858" s="2" t="s">
        <v>1040</v>
      </c>
      <c r="P1858" s="2" t="str">
        <f t="shared" si="57"/>
        <v>P-Onsite</v>
      </c>
      <c r="Q1858" s="2" t="str">
        <f t="shared" si="58"/>
        <v>P-S2_Onsite</v>
      </c>
      <c r="R1858" s="2" t="s">
        <v>3476</v>
      </c>
      <c r="S1858" s="2" t="s">
        <v>1041</v>
      </c>
      <c r="T1858" s="21" t="s">
        <v>3693</v>
      </c>
    </row>
    <row r="1859" spans="1:20" x14ac:dyDescent="0.3">
      <c r="A1859" s="21" t="s">
        <v>4159</v>
      </c>
      <c r="B1859" s="21" t="s">
        <v>1054</v>
      </c>
      <c r="C1859" s="21" t="s">
        <v>4160</v>
      </c>
      <c r="D1859" s="21" t="s">
        <v>4161</v>
      </c>
      <c r="E1859" s="2" t="s">
        <v>4162</v>
      </c>
      <c r="F1859" s="21" t="s">
        <v>3696</v>
      </c>
      <c r="G1859" s="21" t="s">
        <v>1606</v>
      </c>
      <c r="H1859" s="21" t="s">
        <v>3697</v>
      </c>
      <c r="I1859" s="21" t="s">
        <v>6435</v>
      </c>
      <c r="J1859" s="2" t="s">
        <v>3484</v>
      </c>
      <c r="K1859" s="22" t="s">
        <v>1038</v>
      </c>
      <c r="L1859" s="2" t="s">
        <v>1089</v>
      </c>
      <c r="M1859" s="2" t="s">
        <v>1059</v>
      </c>
      <c r="N1859" s="2" t="s">
        <v>1124</v>
      </c>
      <c r="O1859" s="2" t="s">
        <v>1040</v>
      </c>
      <c r="P1859" s="2" t="str">
        <f t="shared" ref="P1859:P1922" si="59">CONCATENATE(LEFT(O1859,1),"-",B1859)</f>
        <v>P-Onsite</v>
      </c>
      <c r="Q1859" s="2" t="str">
        <f t="shared" ref="Q1859:Q1922" si="60">CONCATENATE(LEFT($O1859,1),"-",RIGHT($F1859,9))</f>
        <v>P-S2_Onsite</v>
      </c>
      <c r="R1859" s="2" t="s">
        <v>3476</v>
      </c>
      <c r="S1859" s="2" t="s">
        <v>1041</v>
      </c>
      <c r="T1859" s="21" t="s">
        <v>3693</v>
      </c>
    </row>
    <row r="1860" spans="1:20" x14ac:dyDescent="0.3">
      <c r="A1860" s="21" t="s">
        <v>4159</v>
      </c>
      <c r="B1860" s="21" t="s">
        <v>1054</v>
      </c>
      <c r="C1860" s="21" t="s">
        <v>4160</v>
      </c>
      <c r="D1860" s="21" t="s">
        <v>4161</v>
      </c>
      <c r="E1860" s="2" t="s">
        <v>4162</v>
      </c>
      <c r="F1860" s="21" t="s">
        <v>3698</v>
      </c>
      <c r="G1860" s="21" t="s">
        <v>1613</v>
      </c>
      <c r="H1860" s="21" t="s">
        <v>3699</v>
      </c>
      <c r="I1860" s="21" t="s">
        <v>6436</v>
      </c>
      <c r="J1860" s="2" t="s">
        <v>3479</v>
      </c>
      <c r="K1860" s="22" t="s">
        <v>1038</v>
      </c>
      <c r="L1860" s="2" t="s">
        <v>1089</v>
      </c>
      <c r="M1860" s="2" t="s">
        <v>1059</v>
      </c>
      <c r="N1860" s="2" t="s">
        <v>1124</v>
      </c>
      <c r="O1860" s="2" t="s">
        <v>1040</v>
      </c>
      <c r="P1860" s="2" t="str">
        <f t="shared" si="59"/>
        <v>P-Onsite</v>
      </c>
      <c r="Q1860" s="2" t="str">
        <f t="shared" si="60"/>
        <v>P-S2_Onsite</v>
      </c>
      <c r="R1860" s="2" t="s">
        <v>3476</v>
      </c>
      <c r="S1860" s="2" t="s">
        <v>1041</v>
      </c>
      <c r="T1860" s="21" t="s">
        <v>3693</v>
      </c>
    </row>
    <row r="1861" spans="1:20" x14ac:dyDescent="0.3">
      <c r="A1861" s="21" t="s">
        <v>4159</v>
      </c>
      <c r="B1861" s="21" t="s">
        <v>1054</v>
      </c>
      <c r="C1861" s="21" t="s">
        <v>4160</v>
      </c>
      <c r="D1861" s="21" t="s">
        <v>4161</v>
      </c>
      <c r="E1861" s="2" t="s">
        <v>4162</v>
      </c>
      <c r="F1861" s="21" t="s">
        <v>3700</v>
      </c>
      <c r="G1861" s="21" t="s">
        <v>1631</v>
      </c>
      <c r="H1861" s="21" t="s">
        <v>3701</v>
      </c>
      <c r="I1861" s="21" t="s">
        <v>6437</v>
      </c>
      <c r="J1861" s="2" t="s">
        <v>3475</v>
      </c>
      <c r="K1861" s="22" t="s">
        <v>1048</v>
      </c>
      <c r="L1861" s="2" t="s">
        <v>1089</v>
      </c>
      <c r="M1861" s="2" t="s">
        <v>1059</v>
      </c>
      <c r="N1861" s="2" t="s">
        <v>1124</v>
      </c>
      <c r="O1861" s="2" t="s">
        <v>1040</v>
      </c>
      <c r="P1861" s="2" t="str">
        <f t="shared" si="59"/>
        <v>P-Onsite</v>
      </c>
      <c r="Q1861" s="2" t="str">
        <f t="shared" si="60"/>
        <v>P-S2_Onsite</v>
      </c>
      <c r="R1861" s="2" t="s">
        <v>3476</v>
      </c>
      <c r="S1861" s="2" t="s">
        <v>1041</v>
      </c>
      <c r="T1861" s="21" t="s">
        <v>3693</v>
      </c>
    </row>
    <row r="1862" spans="1:20" x14ac:dyDescent="0.3">
      <c r="A1862" s="21" t="s">
        <v>2735</v>
      </c>
      <c r="B1862" s="21" t="s">
        <v>1054</v>
      </c>
      <c r="C1862" s="21" t="s">
        <v>2736</v>
      </c>
      <c r="D1862" s="21" t="s">
        <v>2737</v>
      </c>
      <c r="E1862" s="2" t="s">
        <v>2738</v>
      </c>
      <c r="F1862" s="21" t="s">
        <v>3690</v>
      </c>
      <c r="G1862" s="21" t="s">
        <v>1593</v>
      </c>
      <c r="H1862" s="21" t="s">
        <v>3691</v>
      </c>
      <c r="I1862" s="21" t="s">
        <v>6438</v>
      </c>
      <c r="J1862" s="2" t="s">
        <v>3692</v>
      </c>
      <c r="K1862" s="22" t="s">
        <v>1610</v>
      </c>
      <c r="L1862" s="2" t="s">
        <v>1058</v>
      </c>
      <c r="M1862" s="2" t="s">
        <v>1059</v>
      </c>
      <c r="N1862" s="2" t="s">
        <v>1106</v>
      </c>
      <c r="O1862" s="2" t="s">
        <v>1040</v>
      </c>
      <c r="P1862" s="2" t="str">
        <f t="shared" si="59"/>
        <v>P-Onsite</v>
      </c>
      <c r="Q1862" s="2" t="str">
        <f t="shared" si="60"/>
        <v>P-S2_Onsite</v>
      </c>
      <c r="R1862" s="2" t="s">
        <v>3476</v>
      </c>
      <c r="S1862" s="2" t="s">
        <v>1041</v>
      </c>
      <c r="T1862" s="21" t="s">
        <v>3693</v>
      </c>
    </row>
    <row r="1863" spans="1:20" x14ac:dyDescent="0.3">
      <c r="A1863" s="21" t="s">
        <v>2735</v>
      </c>
      <c r="B1863" s="21" t="s">
        <v>1054</v>
      </c>
      <c r="C1863" s="21" t="s">
        <v>2736</v>
      </c>
      <c r="D1863" s="21" t="s">
        <v>2737</v>
      </c>
      <c r="E1863" s="2" t="s">
        <v>2738</v>
      </c>
      <c r="F1863" s="21" t="s">
        <v>3696</v>
      </c>
      <c r="G1863" s="21" t="s">
        <v>1606</v>
      </c>
      <c r="H1863" s="21" t="s">
        <v>3697</v>
      </c>
      <c r="I1863" s="21" t="s">
        <v>6439</v>
      </c>
      <c r="J1863" s="2" t="s">
        <v>3484</v>
      </c>
      <c r="K1863" s="22" t="s">
        <v>1038</v>
      </c>
      <c r="L1863" s="2" t="s">
        <v>1058</v>
      </c>
      <c r="M1863" s="2" t="s">
        <v>1059</v>
      </c>
      <c r="N1863" s="2" t="s">
        <v>1106</v>
      </c>
      <c r="O1863" s="2" t="s">
        <v>1040</v>
      </c>
      <c r="P1863" s="2" t="str">
        <f t="shared" si="59"/>
        <v>P-Onsite</v>
      </c>
      <c r="Q1863" s="2" t="str">
        <f t="shared" si="60"/>
        <v>P-S2_Onsite</v>
      </c>
      <c r="R1863" s="2" t="s">
        <v>3476</v>
      </c>
      <c r="S1863" s="2" t="s">
        <v>1041</v>
      </c>
      <c r="T1863" s="21" t="s">
        <v>3693</v>
      </c>
    </row>
    <row r="1864" spans="1:20" x14ac:dyDescent="0.3">
      <c r="A1864" s="21" t="s">
        <v>4163</v>
      </c>
      <c r="B1864" s="21" t="s">
        <v>1054</v>
      </c>
      <c r="C1864" s="21" t="s">
        <v>4164</v>
      </c>
      <c r="D1864" s="21" t="s">
        <v>4165</v>
      </c>
      <c r="E1864" s="2" t="s">
        <v>4166</v>
      </c>
      <c r="F1864" s="21" t="s">
        <v>3690</v>
      </c>
      <c r="G1864" s="21" t="s">
        <v>1593</v>
      </c>
      <c r="H1864" s="21" t="s">
        <v>3691</v>
      </c>
      <c r="I1864" s="21" t="s">
        <v>6440</v>
      </c>
      <c r="J1864" s="2" t="s">
        <v>3692</v>
      </c>
      <c r="K1864" s="22" t="s">
        <v>1610</v>
      </c>
      <c r="L1864" s="2" t="s">
        <v>1089</v>
      </c>
      <c r="M1864" s="2" t="s">
        <v>1059</v>
      </c>
      <c r="N1864" s="2" t="s">
        <v>1090</v>
      </c>
      <c r="O1864" s="2" t="s">
        <v>1040</v>
      </c>
      <c r="P1864" s="2" t="str">
        <f t="shared" si="59"/>
        <v>P-Onsite</v>
      </c>
      <c r="Q1864" s="2" t="str">
        <f t="shared" si="60"/>
        <v>P-S2_Onsite</v>
      </c>
      <c r="R1864" s="2" t="s">
        <v>3476</v>
      </c>
      <c r="S1864" s="2" t="s">
        <v>1041</v>
      </c>
      <c r="T1864" s="21" t="s">
        <v>3693</v>
      </c>
    </row>
    <row r="1865" spans="1:20" x14ac:dyDescent="0.3">
      <c r="A1865" s="21" t="s">
        <v>4163</v>
      </c>
      <c r="B1865" s="21" t="s">
        <v>1054</v>
      </c>
      <c r="C1865" s="21" t="s">
        <v>4164</v>
      </c>
      <c r="D1865" s="21" t="s">
        <v>4165</v>
      </c>
      <c r="E1865" s="2" t="s">
        <v>4166</v>
      </c>
      <c r="F1865" s="21" t="s">
        <v>3694</v>
      </c>
      <c r="G1865" s="21" t="s">
        <v>1598</v>
      </c>
      <c r="H1865" s="21" t="s">
        <v>3695</v>
      </c>
      <c r="I1865" s="21" t="s">
        <v>6441</v>
      </c>
      <c r="J1865" s="2" t="s">
        <v>3481</v>
      </c>
      <c r="K1865" s="22" t="s">
        <v>1048</v>
      </c>
      <c r="L1865" s="2" t="s">
        <v>1089</v>
      </c>
      <c r="M1865" s="2" t="s">
        <v>1059</v>
      </c>
      <c r="N1865" s="2" t="s">
        <v>1090</v>
      </c>
      <c r="O1865" s="2" t="s">
        <v>1040</v>
      </c>
      <c r="P1865" s="2" t="str">
        <f t="shared" si="59"/>
        <v>P-Onsite</v>
      </c>
      <c r="Q1865" s="2" t="str">
        <f t="shared" si="60"/>
        <v>P-S2_Onsite</v>
      </c>
      <c r="R1865" s="2" t="s">
        <v>3476</v>
      </c>
      <c r="S1865" s="2" t="s">
        <v>1041</v>
      </c>
      <c r="T1865" s="21" t="s">
        <v>3693</v>
      </c>
    </row>
    <row r="1866" spans="1:20" x14ac:dyDescent="0.3">
      <c r="A1866" s="21" t="s">
        <v>4163</v>
      </c>
      <c r="B1866" s="21" t="s">
        <v>1054</v>
      </c>
      <c r="C1866" s="21" t="s">
        <v>4164</v>
      </c>
      <c r="D1866" s="21" t="s">
        <v>4165</v>
      </c>
      <c r="E1866" s="2" t="s">
        <v>4166</v>
      </c>
      <c r="F1866" s="21" t="s">
        <v>3696</v>
      </c>
      <c r="G1866" s="21" t="s">
        <v>1606</v>
      </c>
      <c r="H1866" s="21" t="s">
        <v>3697</v>
      </c>
      <c r="I1866" s="21" t="s">
        <v>6442</v>
      </c>
      <c r="J1866" s="2" t="s">
        <v>3484</v>
      </c>
      <c r="K1866" s="22" t="s">
        <v>1038</v>
      </c>
      <c r="L1866" s="2" t="s">
        <v>1089</v>
      </c>
      <c r="M1866" s="2" t="s">
        <v>1059</v>
      </c>
      <c r="N1866" s="2" t="s">
        <v>1090</v>
      </c>
      <c r="O1866" s="2" t="s">
        <v>1040</v>
      </c>
      <c r="P1866" s="2" t="str">
        <f t="shared" si="59"/>
        <v>P-Onsite</v>
      </c>
      <c r="Q1866" s="2" t="str">
        <f t="shared" si="60"/>
        <v>P-S2_Onsite</v>
      </c>
      <c r="R1866" s="2" t="s">
        <v>3476</v>
      </c>
      <c r="S1866" s="2" t="s">
        <v>1041</v>
      </c>
      <c r="T1866" s="21" t="s">
        <v>3693</v>
      </c>
    </row>
    <row r="1867" spans="1:20" x14ac:dyDescent="0.3">
      <c r="A1867" s="21" t="s">
        <v>4163</v>
      </c>
      <c r="B1867" s="21" t="s">
        <v>1054</v>
      </c>
      <c r="C1867" s="21" t="s">
        <v>4164</v>
      </c>
      <c r="D1867" s="21" t="s">
        <v>4165</v>
      </c>
      <c r="E1867" s="2" t="s">
        <v>4166</v>
      </c>
      <c r="F1867" s="21" t="s">
        <v>3698</v>
      </c>
      <c r="G1867" s="21" t="s">
        <v>1613</v>
      </c>
      <c r="H1867" s="21" t="s">
        <v>3699</v>
      </c>
      <c r="I1867" s="21" t="s">
        <v>6443</v>
      </c>
      <c r="J1867" s="2" t="s">
        <v>3479</v>
      </c>
      <c r="K1867" s="22" t="s">
        <v>1038</v>
      </c>
      <c r="L1867" s="2" t="s">
        <v>1089</v>
      </c>
      <c r="M1867" s="2" t="s">
        <v>1059</v>
      </c>
      <c r="N1867" s="2" t="s">
        <v>1090</v>
      </c>
      <c r="O1867" s="2" t="s">
        <v>1040</v>
      </c>
      <c r="P1867" s="2" t="str">
        <f t="shared" si="59"/>
        <v>P-Onsite</v>
      </c>
      <c r="Q1867" s="2" t="str">
        <f t="shared" si="60"/>
        <v>P-S2_Onsite</v>
      </c>
      <c r="R1867" s="2" t="s">
        <v>3476</v>
      </c>
      <c r="S1867" s="2" t="s">
        <v>1041</v>
      </c>
      <c r="T1867" s="21" t="s">
        <v>3693</v>
      </c>
    </row>
    <row r="1868" spans="1:20" x14ac:dyDescent="0.3">
      <c r="A1868" s="21" t="s">
        <v>4163</v>
      </c>
      <c r="B1868" s="21" t="s">
        <v>1054</v>
      </c>
      <c r="C1868" s="21" t="s">
        <v>4164</v>
      </c>
      <c r="D1868" s="21" t="s">
        <v>4165</v>
      </c>
      <c r="E1868" s="2" t="s">
        <v>4166</v>
      </c>
      <c r="F1868" s="21" t="s">
        <v>3700</v>
      </c>
      <c r="G1868" s="21" t="s">
        <v>1631</v>
      </c>
      <c r="H1868" s="21" t="s">
        <v>3701</v>
      </c>
      <c r="I1868" s="21" t="s">
        <v>6444</v>
      </c>
      <c r="J1868" s="2" t="s">
        <v>3475</v>
      </c>
      <c r="K1868" s="22" t="s">
        <v>1048</v>
      </c>
      <c r="L1868" s="2" t="s">
        <v>1089</v>
      </c>
      <c r="M1868" s="2" t="s">
        <v>1059</v>
      </c>
      <c r="N1868" s="2" t="s">
        <v>1090</v>
      </c>
      <c r="O1868" s="2" t="s">
        <v>1040</v>
      </c>
      <c r="P1868" s="2" t="str">
        <f t="shared" si="59"/>
        <v>P-Onsite</v>
      </c>
      <c r="Q1868" s="2" t="str">
        <f t="shared" si="60"/>
        <v>P-S2_Onsite</v>
      </c>
      <c r="R1868" s="2" t="s">
        <v>3476</v>
      </c>
      <c r="S1868" s="2" t="s">
        <v>1041</v>
      </c>
      <c r="T1868" s="21" t="s">
        <v>3693</v>
      </c>
    </row>
    <row r="1869" spans="1:20" x14ac:dyDescent="0.3">
      <c r="A1869" s="21" t="s">
        <v>2742</v>
      </c>
      <c r="B1869" s="21" t="s">
        <v>1054</v>
      </c>
      <c r="C1869" s="21" t="s">
        <v>2743</v>
      </c>
      <c r="D1869" s="21" t="s">
        <v>2744</v>
      </c>
      <c r="E1869" s="2" t="s">
        <v>2745</v>
      </c>
      <c r="F1869" s="21" t="s">
        <v>3690</v>
      </c>
      <c r="G1869" s="21" t="s">
        <v>1593</v>
      </c>
      <c r="H1869" s="21" t="s">
        <v>3691</v>
      </c>
      <c r="I1869" s="21" t="s">
        <v>6445</v>
      </c>
      <c r="J1869" s="2" t="s">
        <v>3692</v>
      </c>
      <c r="K1869" s="22" t="s">
        <v>1610</v>
      </c>
      <c r="L1869" s="2" t="s">
        <v>1348</v>
      </c>
      <c r="M1869" s="2" t="s">
        <v>1059</v>
      </c>
      <c r="N1869" s="2" t="s">
        <v>1349</v>
      </c>
      <c r="O1869" s="2" t="s">
        <v>1098</v>
      </c>
      <c r="P1869" s="2" t="str">
        <f t="shared" si="59"/>
        <v>A-Onsite</v>
      </c>
      <c r="Q1869" s="2" t="str">
        <f t="shared" si="60"/>
        <v>A-S2_Onsite</v>
      </c>
      <c r="R1869" s="2" t="s">
        <v>3476</v>
      </c>
      <c r="S1869" s="2" t="s">
        <v>1041</v>
      </c>
      <c r="T1869" s="21" t="s">
        <v>3693</v>
      </c>
    </row>
    <row r="1870" spans="1:20" x14ac:dyDescent="0.3">
      <c r="A1870" s="21" t="s">
        <v>2742</v>
      </c>
      <c r="B1870" s="21" t="s">
        <v>1054</v>
      </c>
      <c r="C1870" s="21" t="s">
        <v>2743</v>
      </c>
      <c r="D1870" s="21" t="s">
        <v>2744</v>
      </c>
      <c r="E1870" s="2" t="s">
        <v>2745</v>
      </c>
      <c r="F1870" s="21" t="s">
        <v>3694</v>
      </c>
      <c r="G1870" s="21" t="s">
        <v>1598</v>
      </c>
      <c r="H1870" s="21" t="s">
        <v>3695</v>
      </c>
      <c r="I1870" s="21" t="s">
        <v>6446</v>
      </c>
      <c r="J1870" s="2" t="s">
        <v>3481</v>
      </c>
      <c r="K1870" s="22" t="s">
        <v>1048</v>
      </c>
      <c r="L1870" s="2" t="s">
        <v>1348</v>
      </c>
      <c r="M1870" s="2" t="s">
        <v>1059</v>
      </c>
      <c r="N1870" s="2" t="s">
        <v>1349</v>
      </c>
      <c r="O1870" s="2" t="s">
        <v>1098</v>
      </c>
      <c r="P1870" s="2" t="str">
        <f t="shared" si="59"/>
        <v>A-Onsite</v>
      </c>
      <c r="Q1870" s="2" t="str">
        <f t="shared" si="60"/>
        <v>A-S2_Onsite</v>
      </c>
      <c r="R1870" s="2" t="s">
        <v>3476</v>
      </c>
      <c r="S1870" s="2" t="s">
        <v>1041</v>
      </c>
      <c r="T1870" s="21" t="s">
        <v>3693</v>
      </c>
    </row>
    <row r="1871" spans="1:20" x14ac:dyDescent="0.3">
      <c r="A1871" s="21" t="s">
        <v>2742</v>
      </c>
      <c r="B1871" s="21" t="s">
        <v>1054</v>
      </c>
      <c r="C1871" s="21" t="s">
        <v>2743</v>
      </c>
      <c r="D1871" s="21" t="s">
        <v>2744</v>
      </c>
      <c r="E1871" s="2" t="s">
        <v>2745</v>
      </c>
      <c r="F1871" s="21" t="s">
        <v>3696</v>
      </c>
      <c r="G1871" s="21" t="s">
        <v>1606</v>
      </c>
      <c r="H1871" s="21" t="s">
        <v>3697</v>
      </c>
      <c r="I1871" s="21" t="s">
        <v>6447</v>
      </c>
      <c r="J1871" s="2" t="s">
        <v>3484</v>
      </c>
      <c r="K1871" s="22" t="s">
        <v>1038</v>
      </c>
      <c r="L1871" s="2" t="s">
        <v>1348</v>
      </c>
      <c r="M1871" s="2" t="s">
        <v>1059</v>
      </c>
      <c r="N1871" s="2" t="s">
        <v>1349</v>
      </c>
      <c r="O1871" s="2" t="s">
        <v>1098</v>
      </c>
      <c r="P1871" s="2" t="str">
        <f t="shared" si="59"/>
        <v>A-Onsite</v>
      </c>
      <c r="Q1871" s="2" t="str">
        <f t="shared" si="60"/>
        <v>A-S2_Onsite</v>
      </c>
      <c r="R1871" s="2" t="s">
        <v>3476</v>
      </c>
      <c r="S1871" s="2" t="s">
        <v>1041</v>
      </c>
      <c r="T1871" s="21" t="s">
        <v>3693</v>
      </c>
    </row>
    <row r="1872" spans="1:20" x14ac:dyDescent="0.3">
      <c r="A1872" s="21" t="s">
        <v>2742</v>
      </c>
      <c r="B1872" s="21" t="s">
        <v>1054</v>
      </c>
      <c r="C1872" s="21" t="s">
        <v>2743</v>
      </c>
      <c r="D1872" s="21" t="s">
        <v>2744</v>
      </c>
      <c r="E1872" s="2" t="s">
        <v>2745</v>
      </c>
      <c r="F1872" s="21" t="s">
        <v>3698</v>
      </c>
      <c r="G1872" s="21" t="s">
        <v>1613</v>
      </c>
      <c r="H1872" s="21" t="s">
        <v>3699</v>
      </c>
      <c r="I1872" s="21" t="s">
        <v>6448</v>
      </c>
      <c r="J1872" s="2" t="s">
        <v>3479</v>
      </c>
      <c r="K1872" s="22" t="s">
        <v>1038</v>
      </c>
      <c r="L1872" s="2" t="s">
        <v>1348</v>
      </c>
      <c r="M1872" s="2" t="s">
        <v>1059</v>
      </c>
      <c r="N1872" s="2" t="s">
        <v>1349</v>
      </c>
      <c r="O1872" s="2" t="s">
        <v>1098</v>
      </c>
      <c r="P1872" s="2" t="str">
        <f t="shared" si="59"/>
        <v>A-Onsite</v>
      </c>
      <c r="Q1872" s="2" t="str">
        <f t="shared" si="60"/>
        <v>A-S2_Onsite</v>
      </c>
      <c r="R1872" s="2" t="s">
        <v>3476</v>
      </c>
      <c r="S1872" s="2" t="s">
        <v>1041</v>
      </c>
      <c r="T1872" s="21" t="s">
        <v>3693</v>
      </c>
    </row>
    <row r="1873" spans="1:20" x14ac:dyDescent="0.3">
      <c r="A1873" s="21" t="s">
        <v>2742</v>
      </c>
      <c r="B1873" s="21" t="s">
        <v>1054</v>
      </c>
      <c r="C1873" s="21" t="s">
        <v>2743</v>
      </c>
      <c r="D1873" s="21" t="s">
        <v>2744</v>
      </c>
      <c r="E1873" s="2" t="s">
        <v>2745</v>
      </c>
      <c r="F1873" s="21" t="s">
        <v>3700</v>
      </c>
      <c r="G1873" s="21" t="s">
        <v>1631</v>
      </c>
      <c r="H1873" s="21" t="s">
        <v>3701</v>
      </c>
      <c r="I1873" s="21" t="s">
        <v>6449</v>
      </c>
      <c r="J1873" s="2" t="s">
        <v>3475</v>
      </c>
      <c r="K1873" s="22" t="s">
        <v>1048</v>
      </c>
      <c r="L1873" s="2" t="s">
        <v>1348</v>
      </c>
      <c r="M1873" s="2" t="s">
        <v>1059</v>
      </c>
      <c r="N1873" s="2" t="s">
        <v>1349</v>
      </c>
      <c r="O1873" s="2" t="s">
        <v>1098</v>
      </c>
      <c r="P1873" s="2" t="str">
        <f t="shared" si="59"/>
        <v>A-Onsite</v>
      </c>
      <c r="Q1873" s="2" t="str">
        <f t="shared" si="60"/>
        <v>A-S2_Onsite</v>
      </c>
      <c r="R1873" s="2" t="s">
        <v>3476</v>
      </c>
      <c r="S1873" s="2" t="s">
        <v>1041</v>
      </c>
      <c r="T1873" s="21" t="s">
        <v>3693</v>
      </c>
    </row>
    <row r="1874" spans="1:20" x14ac:dyDescent="0.3">
      <c r="A1874" s="21" t="s">
        <v>4167</v>
      </c>
      <c r="B1874" s="21" t="s">
        <v>1054</v>
      </c>
      <c r="C1874" s="21" t="s">
        <v>4168</v>
      </c>
      <c r="D1874" s="21" t="s">
        <v>4169</v>
      </c>
      <c r="E1874" s="2" t="s">
        <v>4170</v>
      </c>
      <c r="F1874" s="21" t="s">
        <v>3690</v>
      </c>
      <c r="G1874" s="21" t="s">
        <v>1593</v>
      </c>
      <c r="H1874" s="21" t="s">
        <v>3691</v>
      </c>
      <c r="I1874" s="21" t="s">
        <v>6450</v>
      </c>
      <c r="J1874" s="2" t="s">
        <v>3692</v>
      </c>
      <c r="K1874" s="22" t="s">
        <v>1610</v>
      </c>
      <c r="L1874" s="2" t="s">
        <v>3489</v>
      </c>
      <c r="M1874" s="2" t="s">
        <v>3489</v>
      </c>
      <c r="N1874" s="2" t="s">
        <v>3489</v>
      </c>
      <c r="O1874" s="2" t="s">
        <v>1098</v>
      </c>
      <c r="P1874" s="2" t="str">
        <f t="shared" si="59"/>
        <v>A-Onsite</v>
      </c>
      <c r="Q1874" s="2" t="str">
        <f t="shared" si="60"/>
        <v>A-S2_Onsite</v>
      </c>
      <c r="R1874" s="2" t="s">
        <v>3476</v>
      </c>
      <c r="S1874" s="2" t="s">
        <v>1041</v>
      </c>
      <c r="T1874" s="21" t="s">
        <v>3693</v>
      </c>
    </row>
    <row r="1875" spans="1:20" x14ac:dyDescent="0.3">
      <c r="A1875" s="21" t="s">
        <v>4167</v>
      </c>
      <c r="B1875" s="21" t="s">
        <v>1054</v>
      </c>
      <c r="C1875" s="21" t="s">
        <v>4168</v>
      </c>
      <c r="D1875" s="21" t="s">
        <v>4169</v>
      </c>
      <c r="E1875" s="2" t="s">
        <v>4170</v>
      </c>
      <c r="F1875" s="21" t="s">
        <v>3694</v>
      </c>
      <c r="G1875" s="21" t="s">
        <v>1598</v>
      </c>
      <c r="H1875" s="21" t="s">
        <v>3695</v>
      </c>
      <c r="I1875" s="21" t="s">
        <v>6451</v>
      </c>
      <c r="J1875" s="2" t="s">
        <v>3481</v>
      </c>
      <c r="K1875" s="22" t="s">
        <v>1048</v>
      </c>
      <c r="L1875" s="2" t="s">
        <v>3489</v>
      </c>
      <c r="M1875" s="2" t="s">
        <v>3489</v>
      </c>
      <c r="N1875" s="2" t="s">
        <v>3489</v>
      </c>
      <c r="O1875" s="2" t="s">
        <v>1098</v>
      </c>
      <c r="P1875" s="2" t="str">
        <f t="shared" si="59"/>
        <v>A-Onsite</v>
      </c>
      <c r="Q1875" s="2" t="str">
        <f t="shared" si="60"/>
        <v>A-S2_Onsite</v>
      </c>
      <c r="R1875" s="2" t="s">
        <v>3476</v>
      </c>
      <c r="S1875" s="2" t="s">
        <v>1041</v>
      </c>
      <c r="T1875" s="21" t="s">
        <v>3693</v>
      </c>
    </row>
    <row r="1876" spans="1:20" x14ac:dyDescent="0.3">
      <c r="A1876" s="21" t="s">
        <v>4167</v>
      </c>
      <c r="B1876" s="21" t="s">
        <v>1054</v>
      </c>
      <c r="C1876" s="21" t="s">
        <v>4168</v>
      </c>
      <c r="D1876" s="21" t="s">
        <v>4169</v>
      </c>
      <c r="E1876" s="2" t="s">
        <v>4170</v>
      </c>
      <c r="F1876" s="21" t="s">
        <v>3696</v>
      </c>
      <c r="G1876" s="21" t="s">
        <v>1606</v>
      </c>
      <c r="H1876" s="21" t="s">
        <v>3697</v>
      </c>
      <c r="I1876" s="21" t="s">
        <v>6452</v>
      </c>
      <c r="J1876" s="2" t="s">
        <v>3484</v>
      </c>
      <c r="K1876" s="22" t="s">
        <v>1038</v>
      </c>
      <c r="L1876" s="2" t="s">
        <v>3489</v>
      </c>
      <c r="M1876" s="2" t="s">
        <v>3489</v>
      </c>
      <c r="N1876" s="2" t="s">
        <v>3489</v>
      </c>
      <c r="O1876" s="2" t="s">
        <v>1098</v>
      </c>
      <c r="P1876" s="2" t="str">
        <f t="shared" si="59"/>
        <v>A-Onsite</v>
      </c>
      <c r="Q1876" s="2" t="str">
        <f t="shared" si="60"/>
        <v>A-S2_Onsite</v>
      </c>
      <c r="R1876" s="2" t="s">
        <v>3476</v>
      </c>
      <c r="S1876" s="2" t="s">
        <v>1041</v>
      </c>
      <c r="T1876" s="21" t="s">
        <v>3693</v>
      </c>
    </row>
    <row r="1877" spans="1:20" x14ac:dyDescent="0.3">
      <c r="A1877" s="21" t="s">
        <v>4167</v>
      </c>
      <c r="B1877" s="21" t="s">
        <v>1054</v>
      </c>
      <c r="C1877" s="21" t="s">
        <v>4168</v>
      </c>
      <c r="D1877" s="21" t="s">
        <v>4169</v>
      </c>
      <c r="E1877" s="2" t="s">
        <v>4170</v>
      </c>
      <c r="F1877" s="21" t="s">
        <v>3698</v>
      </c>
      <c r="G1877" s="21" t="s">
        <v>1613</v>
      </c>
      <c r="H1877" s="21" t="s">
        <v>3699</v>
      </c>
      <c r="I1877" s="21" t="s">
        <v>6453</v>
      </c>
      <c r="J1877" s="2" t="s">
        <v>3479</v>
      </c>
      <c r="K1877" s="22" t="s">
        <v>1038</v>
      </c>
      <c r="L1877" s="2" t="s">
        <v>3489</v>
      </c>
      <c r="M1877" s="2" t="s">
        <v>3489</v>
      </c>
      <c r="N1877" s="2" t="s">
        <v>3489</v>
      </c>
      <c r="O1877" s="2" t="s">
        <v>1098</v>
      </c>
      <c r="P1877" s="2" t="str">
        <f t="shared" si="59"/>
        <v>A-Onsite</v>
      </c>
      <c r="Q1877" s="2" t="str">
        <f t="shared" si="60"/>
        <v>A-S2_Onsite</v>
      </c>
      <c r="R1877" s="2" t="s">
        <v>3476</v>
      </c>
      <c r="S1877" s="2" t="s">
        <v>1041</v>
      </c>
      <c r="T1877" s="21" t="s">
        <v>3693</v>
      </c>
    </row>
    <row r="1878" spans="1:20" x14ac:dyDescent="0.3">
      <c r="A1878" s="21" t="s">
        <v>4167</v>
      </c>
      <c r="B1878" s="21" t="s">
        <v>1054</v>
      </c>
      <c r="C1878" s="21" t="s">
        <v>4168</v>
      </c>
      <c r="D1878" s="21" t="s">
        <v>4169</v>
      </c>
      <c r="E1878" s="2" t="s">
        <v>4170</v>
      </c>
      <c r="F1878" s="21" t="s">
        <v>3700</v>
      </c>
      <c r="G1878" s="21" t="s">
        <v>1631</v>
      </c>
      <c r="H1878" s="21" t="s">
        <v>3701</v>
      </c>
      <c r="I1878" s="21" t="s">
        <v>6454</v>
      </c>
      <c r="J1878" s="2" t="s">
        <v>3475</v>
      </c>
      <c r="K1878" s="22" t="s">
        <v>1048</v>
      </c>
      <c r="L1878" s="2" t="s">
        <v>3489</v>
      </c>
      <c r="M1878" s="2" t="s">
        <v>3489</v>
      </c>
      <c r="N1878" s="2" t="s">
        <v>3489</v>
      </c>
      <c r="O1878" s="2" t="s">
        <v>1098</v>
      </c>
      <c r="P1878" s="2" t="str">
        <f t="shared" si="59"/>
        <v>A-Onsite</v>
      </c>
      <c r="Q1878" s="2" t="str">
        <f t="shared" si="60"/>
        <v>A-S2_Onsite</v>
      </c>
      <c r="R1878" s="2" t="s">
        <v>3476</v>
      </c>
      <c r="S1878" s="2" t="s">
        <v>1041</v>
      </c>
      <c r="T1878" s="21" t="s">
        <v>3693</v>
      </c>
    </row>
    <row r="1879" spans="1:20" x14ac:dyDescent="0.3">
      <c r="A1879" s="21" t="s">
        <v>2751</v>
      </c>
      <c r="B1879" s="21" t="s">
        <v>1054</v>
      </c>
      <c r="C1879" s="21" t="s">
        <v>2752</v>
      </c>
      <c r="D1879" s="21" t="s">
        <v>2753</v>
      </c>
      <c r="E1879" s="2" t="s">
        <v>2754</v>
      </c>
      <c r="F1879" s="21" t="s">
        <v>3696</v>
      </c>
      <c r="G1879" s="21" t="s">
        <v>1606</v>
      </c>
      <c r="H1879" s="21" t="s">
        <v>3697</v>
      </c>
      <c r="I1879" s="21" t="s">
        <v>6455</v>
      </c>
      <c r="J1879" s="2" t="s">
        <v>3484</v>
      </c>
      <c r="K1879" s="22" t="s">
        <v>1038</v>
      </c>
      <c r="L1879" s="2" t="s">
        <v>1089</v>
      </c>
      <c r="M1879" s="2" t="s">
        <v>1059</v>
      </c>
      <c r="N1879" s="2" t="s">
        <v>1124</v>
      </c>
      <c r="O1879" s="2" t="s">
        <v>1040</v>
      </c>
      <c r="P1879" s="2" t="str">
        <f t="shared" si="59"/>
        <v>P-Onsite</v>
      </c>
      <c r="Q1879" s="2" t="str">
        <f t="shared" si="60"/>
        <v>P-S2_Onsite</v>
      </c>
      <c r="R1879" s="2" t="s">
        <v>3476</v>
      </c>
      <c r="S1879" s="2" t="s">
        <v>1041</v>
      </c>
      <c r="T1879" s="21" t="s">
        <v>3693</v>
      </c>
    </row>
    <row r="1880" spans="1:20" x14ac:dyDescent="0.3">
      <c r="A1880" s="21" t="s">
        <v>2751</v>
      </c>
      <c r="B1880" s="21" t="s">
        <v>1054</v>
      </c>
      <c r="C1880" s="21" t="s">
        <v>2752</v>
      </c>
      <c r="D1880" s="21" t="s">
        <v>2753</v>
      </c>
      <c r="E1880" s="2" t="s">
        <v>2754</v>
      </c>
      <c r="F1880" s="21" t="s">
        <v>3700</v>
      </c>
      <c r="G1880" s="21" t="s">
        <v>1631</v>
      </c>
      <c r="H1880" s="21" t="s">
        <v>3701</v>
      </c>
      <c r="I1880" s="21" t="s">
        <v>6456</v>
      </c>
      <c r="J1880" s="2" t="s">
        <v>3475</v>
      </c>
      <c r="K1880" s="22" t="s">
        <v>1048</v>
      </c>
      <c r="L1880" s="2" t="s">
        <v>1089</v>
      </c>
      <c r="M1880" s="2" t="s">
        <v>1059</v>
      </c>
      <c r="N1880" s="2" t="s">
        <v>1124</v>
      </c>
      <c r="O1880" s="2" t="s">
        <v>1040</v>
      </c>
      <c r="P1880" s="2" t="str">
        <f t="shared" si="59"/>
        <v>P-Onsite</v>
      </c>
      <c r="Q1880" s="2" t="str">
        <f t="shared" si="60"/>
        <v>P-S2_Onsite</v>
      </c>
      <c r="R1880" s="2" t="s">
        <v>3476</v>
      </c>
      <c r="S1880" s="2" t="s">
        <v>1041</v>
      </c>
      <c r="T1880" s="21" t="s">
        <v>3693</v>
      </c>
    </row>
    <row r="1881" spans="1:20" x14ac:dyDescent="0.3">
      <c r="A1881" s="21" t="s">
        <v>4171</v>
      </c>
      <c r="B1881" s="21" t="s">
        <v>1054</v>
      </c>
      <c r="C1881" s="21" t="s">
        <v>4172</v>
      </c>
      <c r="D1881" s="21" t="s">
        <v>4173</v>
      </c>
      <c r="E1881" s="2" t="s">
        <v>4174</v>
      </c>
      <c r="F1881" s="21" t="s">
        <v>3690</v>
      </c>
      <c r="G1881" s="21" t="s">
        <v>1593</v>
      </c>
      <c r="H1881" s="21" t="s">
        <v>3691</v>
      </c>
      <c r="I1881" s="21" t="s">
        <v>6457</v>
      </c>
      <c r="J1881" s="2" t="s">
        <v>3692</v>
      </c>
      <c r="K1881" s="22" t="s">
        <v>1610</v>
      </c>
      <c r="L1881" s="2" t="s">
        <v>1136</v>
      </c>
      <c r="M1881" s="2" t="s">
        <v>1059</v>
      </c>
      <c r="N1881" s="2" t="s">
        <v>1137</v>
      </c>
      <c r="O1881" s="2" t="s">
        <v>1040</v>
      </c>
      <c r="P1881" s="2" t="str">
        <f t="shared" si="59"/>
        <v>P-Onsite</v>
      </c>
      <c r="Q1881" s="2" t="str">
        <f t="shared" si="60"/>
        <v>P-S2_Onsite</v>
      </c>
      <c r="R1881" s="2" t="s">
        <v>3476</v>
      </c>
      <c r="S1881" s="2" t="s">
        <v>1041</v>
      </c>
      <c r="T1881" s="21" t="s">
        <v>3693</v>
      </c>
    </row>
    <row r="1882" spans="1:20" x14ac:dyDescent="0.3">
      <c r="A1882" s="21" t="s">
        <v>4171</v>
      </c>
      <c r="B1882" s="21" t="s">
        <v>1054</v>
      </c>
      <c r="C1882" s="21" t="s">
        <v>4172</v>
      </c>
      <c r="D1882" s="21" t="s">
        <v>4173</v>
      </c>
      <c r="E1882" s="2" t="s">
        <v>4174</v>
      </c>
      <c r="F1882" s="21" t="s">
        <v>3694</v>
      </c>
      <c r="G1882" s="21" t="s">
        <v>1598</v>
      </c>
      <c r="H1882" s="21" t="s">
        <v>3695</v>
      </c>
      <c r="I1882" s="21" t="s">
        <v>6458</v>
      </c>
      <c r="J1882" s="2" t="s">
        <v>3481</v>
      </c>
      <c r="K1882" s="22" t="s">
        <v>1048</v>
      </c>
      <c r="L1882" s="2" t="s">
        <v>1136</v>
      </c>
      <c r="M1882" s="2" t="s">
        <v>1059</v>
      </c>
      <c r="N1882" s="2" t="s">
        <v>1137</v>
      </c>
      <c r="O1882" s="2" t="s">
        <v>1040</v>
      </c>
      <c r="P1882" s="2" t="str">
        <f t="shared" si="59"/>
        <v>P-Onsite</v>
      </c>
      <c r="Q1882" s="2" t="str">
        <f t="shared" si="60"/>
        <v>P-S2_Onsite</v>
      </c>
      <c r="R1882" s="2" t="s">
        <v>3476</v>
      </c>
      <c r="S1882" s="2" t="s">
        <v>1041</v>
      </c>
      <c r="T1882" s="21" t="s">
        <v>3693</v>
      </c>
    </row>
    <row r="1883" spans="1:20" x14ac:dyDescent="0.3">
      <c r="A1883" s="21" t="s">
        <v>4171</v>
      </c>
      <c r="B1883" s="21" t="s">
        <v>1054</v>
      </c>
      <c r="C1883" s="21" t="s">
        <v>4172</v>
      </c>
      <c r="D1883" s="21" t="s">
        <v>4173</v>
      </c>
      <c r="E1883" s="2" t="s">
        <v>4174</v>
      </c>
      <c r="F1883" s="21" t="s">
        <v>3696</v>
      </c>
      <c r="G1883" s="21" t="s">
        <v>1606</v>
      </c>
      <c r="H1883" s="21" t="s">
        <v>3697</v>
      </c>
      <c r="I1883" s="21" t="s">
        <v>6459</v>
      </c>
      <c r="J1883" s="2" t="s">
        <v>3484</v>
      </c>
      <c r="K1883" s="22" t="s">
        <v>1038</v>
      </c>
      <c r="L1883" s="2" t="s">
        <v>1136</v>
      </c>
      <c r="M1883" s="2" t="s">
        <v>1059</v>
      </c>
      <c r="N1883" s="2" t="s">
        <v>1137</v>
      </c>
      <c r="O1883" s="2" t="s">
        <v>1040</v>
      </c>
      <c r="P1883" s="2" t="str">
        <f t="shared" si="59"/>
        <v>P-Onsite</v>
      </c>
      <c r="Q1883" s="2" t="str">
        <f t="shared" si="60"/>
        <v>P-S2_Onsite</v>
      </c>
      <c r="R1883" s="2" t="s">
        <v>3476</v>
      </c>
      <c r="S1883" s="2" t="s">
        <v>1041</v>
      </c>
      <c r="T1883" s="21" t="s">
        <v>3693</v>
      </c>
    </row>
    <row r="1884" spans="1:20" x14ac:dyDescent="0.3">
      <c r="A1884" s="21" t="s">
        <v>4171</v>
      </c>
      <c r="B1884" s="21" t="s">
        <v>1054</v>
      </c>
      <c r="C1884" s="21" t="s">
        <v>4172</v>
      </c>
      <c r="D1884" s="21" t="s">
        <v>4173</v>
      </c>
      <c r="E1884" s="2" t="s">
        <v>4174</v>
      </c>
      <c r="F1884" s="21" t="s">
        <v>3698</v>
      </c>
      <c r="G1884" s="21" t="s">
        <v>1613</v>
      </c>
      <c r="H1884" s="21" t="s">
        <v>3699</v>
      </c>
      <c r="I1884" s="21" t="s">
        <v>6460</v>
      </c>
      <c r="J1884" s="2" t="s">
        <v>3479</v>
      </c>
      <c r="K1884" s="22" t="s">
        <v>1038</v>
      </c>
      <c r="L1884" s="2" t="s">
        <v>1136</v>
      </c>
      <c r="M1884" s="2" t="s">
        <v>1059</v>
      </c>
      <c r="N1884" s="2" t="s">
        <v>1137</v>
      </c>
      <c r="O1884" s="2" t="s">
        <v>1040</v>
      </c>
      <c r="P1884" s="2" t="str">
        <f t="shared" si="59"/>
        <v>P-Onsite</v>
      </c>
      <c r="Q1884" s="2" t="str">
        <f t="shared" si="60"/>
        <v>P-S2_Onsite</v>
      </c>
      <c r="R1884" s="2" t="s">
        <v>3476</v>
      </c>
      <c r="S1884" s="2" t="s">
        <v>1041</v>
      </c>
      <c r="T1884" s="21" t="s">
        <v>3693</v>
      </c>
    </row>
    <row r="1885" spans="1:20" x14ac:dyDescent="0.3">
      <c r="A1885" s="21" t="s">
        <v>4171</v>
      </c>
      <c r="B1885" s="21" t="s">
        <v>1054</v>
      </c>
      <c r="C1885" s="21" t="s">
        <v>4172</v>
      </c>
      <c r="D1885" s="21" t="s">
        <v>4173</v>
      </c>
      <c r="E1885" s="2" t="s">
        <v>4174</v>
      </c>
      <c r="F1885" s="21" t="s">
        <v>3700</v>
      </c>
      <c r="G1885" s="21" t="s">
        <v>1631</v>
      </c>
      <c r="H1885" s="21" t="s">
        <v>3701</v>
      </c>
      <c r="I1885" s="21" t="s">
        <v>6461</v>
      </c>
      <c r="J1885" s="2" t="s">
        <v>3475</v>
      </c>
      <c r="K1885" s="22" t="s">
        <v>1048</v>
      </c>
      <c r="L1885" s="2" t="s">
        <v>1136</v>
      </c>
      <c r="M1885" s="2" t="s">
        <v>1059</v>
      </c>
      <c r="N1885" s="2" t="s">
        <v>1137</v>
      </c>
      <c r="O1885" s="2" t="s">
        <v>1040</v>
      </c>
      <c r="P1885" s="2" t="str">
        <f t="shared" si="59"/>
        <v>P-Onsite</v>
      </c>
      <c r="Q1885" s="2" t="str">
        <f t="shared" si="60"/>
        <v>P-S2_Onsite</v>
      </c>
      <c r="R1885" s="2" t="s">
        <v>3476</v>
      </c>
      <c r="S1885" s="2" t="s">
        <v>1041</v>
      </c>
      <c r="T1885" s="21" t="s">
        <v>3693</v>
      </c>
    </row>
    <row r="1886" spans="1:20" x14ac:dyDescent="0.3">
      <c r="A1886" s="21" t="s">
        <v>2758</v>
      </c>
      <c r="B1886" s="21" t="s">
        <v>1054</v>
      </c>
      <c r="C1886" s="21" t="s">
        <v>2759</v>
      </c>
      <c r="D1886" s="21" t="s">
        <v>2760</v>
      </c>
      <c r="E1886" s="2" t="s">
        <v>2761</v>
      </c>
      <c r="F1886" s="21" t="s">
        <v>3690</v>
      </c>
      <c r="G1886" s="21" t="s">
        <v>1593</v>
      </c>
      <c r="H1886" s="21" t="s">
        <v>3691</v>
      </c>
      <c r="I1886" s="21" t="s">
        <v>6462</v>
      </c>
      <c r="J1886" s="2" t="s">
        <v>3692</v>
      </c>
      <c r="K1886" s="22" t="s">
        <v>1610</v>
      </c>
      <c r="L1886" s="2" t="s">
        <v>1058</v>
      </c>
      <c r="M1886" s="2" t="s">
        <v>1059</v>
      </c>
      <c r="N1886" s="2" t="s">
        <v>1060</v>
      </c>
      <c r="O1886" s="2" t="s">
        <v>1040</v>
      </c>
      <c r="P1886" s="2" t="str">
        <f t="shared" si="59"/>
        <v>P-Onsite</v>
      </c>
      <c r="Q1886" s="2" t="str">
        <f t="shared" si="60"/>
        <v>P-S2_Onsite</v>
      </c>
      <c r="R1886" s="2" t="s">
        <v>3476</v>
      </c>
      <c r="S1886" s="2" t="s">
        <v>1041</v>
      </c>
      <c r="T1886" s="21" t="s">
        <v>3693</v>
      </c>
    </row>
    <row r="1887" spans="1:20" x14ac:dyDescent="0.3">
      <c r="A1887" s="21" t="s">
        <v>2758</v>
      </c>
      <c r="B1887" s="21" t="s">
        <v>1054</v>
      </c>
      <c r="C1887" s="21" t="s">
        <v>2759</v>
      </c>
      <c r="D1887" s="21" t="s">
        <v>2760</v>
      </c>
      <c r="E1887" s="2" t="s">
        <v>2761</v>
      </c>
      <c r="F1887" s="21" t="s">
        <v>3698</v>
      </c>
      <c r="G1887" s="21" t="s">
        <v>1613</v>
      </c>
      <c r="H1887" s="21" t="s">
        <v>3699</v>
      </c>
      <c r="I1887" s="21" t="s">
        <v>6463</v>
      </c>
      <c r="J1887" s="2" t="s">
        <v>3479</v>
      </c>
      <c r="K1887" s="22" t="s">
        <v>1038</v>
      </c>
      <c r="L1887" s="2" t="s">
        <v>1058</v>
      </c>
      <c r="M1887" s="2" t="s">
        <v>1059</v>
      </c>
      <c r="N1887" s="2" t="s">
        <v>1060</v>
      </c>
      <c r="O1887" s="2" t="s">
        <v>1040</v>
      </c>
      <c r="P1887" s="2" t="str">
        <f t="shared" si="59"/>
        <v>P-Onsite</v>
      </c>
      <c r="Q1887" s="2" t="str">
        <f t="shared" si="60"/>
        <v>P-S2_Onsite</v>
      </c>
      <c r="R1887" s="2" t="s">
        <v>3476</v>
      </c>
      <c r="S1887" s="2" t="s">
        <v>1041</v>
      </c>
      <c r="T1887" s="21" t="s">
        <v>3693</v>
      </c>
    </row>
    <row r="1888" spans="1:20" x14ac:dyDescent="0.3">
      <c r="A1888" s="21" t="s">
        <v>2758</v>
      </c>
      <c r="B1888" s="21" t="s">
        <v>1054</v>
      </c>
      <c r="C1888" s="21" t="s">
        <v>2759</v>
      </c>
      <c r="D1888" s="21" t="s">
        <v>2760</v>
      </c>
      <c r="E1888" s="2" t="s">
        <v>2761</v>
      </c>
      <c r="F1888" s="21" t="s">
        <v>3700</v>
      </c>
      <c r="G1888" s="21" t="s">
        <v>1631</v>
      </c>
      <c r="H1888" s="21" t="s">
        <v>3701</v>
      </c>
      <c r="I1888" s="21" t="s">
        <v>6464</v>
      </c>
      <c r="J1888" s="2" t="s">
        <v>3475</v>
      </c>
      <c r="K1888" s="22" t="s">
        <v>1048</v>
      </c>
      <c r="L1888" s="2" t="s">
        <v>1058</v>
      </c>
      <c r="M1888" s="2" t="s">
        <v>1059</v>
      </c>
      <c r="N1888" s="2" t="s">
        <v>1060</v>
      </c>
      <c r="O1888" s="2" t="s">
        <v>1040</v>
      </c>
      <c r="P1888" s="2" t="str">
        <f t="shared" si="59"/>
        <v>P-Onsite</v>
      </c>
      <c r="Q1888" s="2" t="str">
        <f t="shared" si="60"/>
        <v>P-S2_Onsite</v>
      </c>
      <c r="R1888" s="2" t="s">
        <v>3476</v>
      </c>
      <c r="S1888" s="2" t="s">
        <v>1041</v>
      </c>
      <c r="T1888" s="21" t="s">
        <v>3693</v>
      </c>
    </row>
    <row r="1889" spans="1:20" x14ac:dyDescent="0.3">
      <c r="A1889" s="21" t="s">
        <v>2764</v>
      </c>
      <c r="B1889" s="21" t="s">
        <v>1054</v>
      </c>
      <c r="C1889" s="21" t="s">
        <v>2765</v>
      </c>
      <c r="D1889" s="21" t="s">
        <v>2766</v>
      </c>
      <c r="E1889" s="2" t="s">
        <v>2767</v>
      </c>
      <c r="F1889" s="21" t="s">
        <v>3690</v>
      </c>
      <c r="G1889" s="21" t="s">
        <v>1593</v>
      </c>
      <c r="H1889" s="21" t="s">
        <v>3691</v>
      </c>
      <c r="I1889" s="21" t="s">
        <v>6465</v>
      </c>
      <c r="J1889" s="2" t="s">
        <v>3692</v>
      </c>
      <c r="K1889" s="22" t="s">
        <v>1610</v>
      </c>
      <c r="L1889" s="2" t="s">
        <v>1150</v>
      </c>
      <c r="M1889" s="2" t="s">
        <v>1059</v>
      </c>
      <c r="N1889" s="2" t="s">
        <v>1151</v>
      </c>
      <c r="O1889" s="2" t="s">
        <v>1040</v>
      </c>
      <c r="P1889" s="2" t="str">
        <f t="shared" si="59"/>
        <v>P-Onsite</v>
      </c>
      <c r="Q1889" s="2" t="str">
        <f t="shared" si="60"/>
        <v>P-S2_Onsite</v>
      </c>
      <c r="R1889" s="2" t="s">
        <v>3476</v>
      </c>
      <c r="S1889" s="2" t="s">
        <v>1041</v>
      </c>
      <c r="T1889" s="21" t="s">
        <v>3693</v>
      </c>
    </row>
    <row r="1890" spans="1:20" x14ac:dyDescent="0.3">
      <c r="A1890" s="21" t="s">
        <v>2764</v>
      </c>
      <c r="B1890" s="21" t="s">
        <v>1054</v>
      </c>
      <c r="C1890" s="21" t="s">
        <v>2765</v>
      </c>
      <c r="D1890" s="21" t="s">
        <v>2766</v>
      </c>
      <c r="E1890" s="2" t="s">
        <v>2767</v>
      </c>
      <c r="F1890" s="21" t="s">
        <v>3696</v>
      </c>
      <c r="G1890" s="21" t="s">
        <v>1606</v>
      </c>
      <c r="H1890" s="21" t="s">
        <v>3697</v>
      </c>
      <c r="I1890" s="21" t="s">
        <v>6466</v>
      </c>
      <c r="J1890" s="2" t="s">
        <v>3484</v>
      </c>
      <c r="K1890" s="22" t="s">
        <v>1038</v>
      </c>
      <c r="L1890" s="2" t="s">
        <v>1150</v>
      </c>
      <c r="M1890" s="2" t="s">
        <v>1059</v>
      </c>
      <c r="N1890" s="2" t="s">
        <v>1151</v>
      </c>
      <c r="O1890" s="2" t="s">
        <v>1040</v>
      </c>
      <c r="P1890" s="2" t="str">
        <f t="shared" si="59"/>
        <v>P-Onsite</v>
      </c>
      <c r="Q1890" s="2" t="str">
        <f t="shared" si="60"/>
        <v>P-S2_Onsite</v>
      </c>
      <c r="R1890" s="2" t="s">
        <v>3476</v>
      </c>
      <c r="S1890" s="2" t="s">
        <v>1041</v>
      </c>
      <c r="T1890" s="21" t="s">
        <v>3693</v>
      </c>
    </row>
    <row r="1891" spans="1:20" x14ac:dyDescent="0.3">
      <c r="A1891" s="21" t="s">
        <v>2764</v>
      </c>
      <c r="B1891" s="21" t="s">
        <v>1054</v>
      </c>
      <c r="C1891" s="21" t="s">
        <v>2765</v>
      </c>
      <c r="D1891" s="21" t="s">
        <v>2766</v>
      </c>
      <c r="E1891" s="2" t="s">
        <v>2767</v>
      </c>
      <c r="F1891" s="21" t="s">
        <v>3700</v>
      </c>
      <c r="G1891" s="21" t="s">
        <v>1631</v>
      </c>
      <c r="H1891" s="21" t="s">
        <v>3701</v>
      </c>
      <c r="I1891" s="21" t="s">
        <v>6467</v>
      </c>
      <c r="J1891" s="2" t="s">
        <v>3475</v>
      </c>
      <c r="K1891" s="22" t="s">
        <v>1048</v>
      </c>
      <c r="L1891" s="2" t="s">
        <v>1150</v>
      </c>
      <c r="M1891" s="2" t="s">
        <v>1059</v>
      </c>
      <c r="N1891" s="2" t="s">
        <v>1151</v>
      </c>
      <c r="O1891" s="2" t="s">
        <v>1040</v>
      </c>
      <c r="P1891" s="2" t="str">
        <f t="shared" si="59"/>
        <v>P-Onsite</v>
      </c>
      <c r="Q1891" s="2" t="str">
        <f t="shared" si="60"/>
        <v>P-S2_Onsite</v>
      </c>
      <c r="R1891" s="2" t="s">
        <v>3476</v>
      </c>
      <c r="S1891" s="2" t="s">
        <v>1041</v>
      </c>
      <c r="T1891" s="21" t="s">
        <v>3693</v>
      </c>
    </row>
    <row r="1892" spans="1:20" x14ac:dyDescent="0.3">
      <c r="A1892" s="21" t="s">
        <v>2770</v>
      </c>
      <c r="B1892" s="21" t="s">
        <v>1054</v>
      </c>
      <c r="C1892" s="21" t="s">
        <v>2771</v>
      </c>
      <c r="D1892" s="21" t="s">
        <v>2772</v>
      </c>
      <c r="E1892" s="2" t="s">
        <v>2773</v>
      </c>
      <c r="F1892" s="21" t="s">
        <v>3690</v>
      </c>
      <c r="G1892" s="21" t="s">
        <v>1593</v>
      </c>
      <c r="H1892" s="21" t="s">
        <v>3691</v>
      </c>
      <c r="I1892" s="21" t="s">
        <v>6468</v>
      </c>
      <c r="J1892" s="2" t="s">
        <v>3692</v>
      </c>
      <c r="K1892" s="22" t="s">
        <v>1610</v>
      </c>
      <c r="L1892" s="2" t="s">
        <v>1114</v>
      </c>
      <c r="M1892" s="2" t="s">
        <v>1059</v>
      </c>
      <c r="N1892" s="2" t="s">
        <v>1115</v>
      </c>
      <c r="O1892" s="2" t="s">
        <v>1040</v>
      </c>
      <c r="P1892" s="2" t="str">
        <f t="shared" si="59"/>
        <v>P-Onsite</v>
      </c>
      <c r="Q1892" s="2" t="str">
        <f t="shared" si="60"/>
        <v>P-S2_Onsite</v>
      </c>
      <c r="R1892" s="2" t="s">
        <v>3476</v>
      </c>
      <c r="S1892" s="2" t="s">
        <v>1041</v>
      </c>
      <c r="T1892" s="21" t="s">
        <v>3693</v>
      </c>
    </row>
    <row r="1893" spans="1:20" x14ac:dyDescent="0.3">
      <c r="A1893" s="21" t="s">
        <v>2770</v>
      </c>
      <c r="B1893" s="21" t="s">
        <v>1054</v>
      </c>
      <c r="C1893" s="21" t="s">
        <v>2771</v>
      </c>
      <c r="D1893" s="21" t="s">
        <v>2772</v>
      </c>
      <c r="E1893" s="2" t="s">
        <v>2773</v>
      </c>
      <c r="F1893" s="21" t="s">
        <v>3694</v>
      </c>
      <c r="G1893" s="21" t="s">
        <v>1598</v>
      </c>
      <c r="H1893" s="21" t="s">
        <v>3695</v>
      </c>
      <c r="I1893" s="21" t="s">
        <v>6469</v>
      </c>
      <c r="J1893" s="2" t="s">
        <v>3481</v>
      </c>
      <c r="K1893" s="22" t="s">
        <v>1048</v>
      </c>
      <c r="L1893" s="2" t="s">
        <v>1114</v>
      </c>
      <c r="M1893" s="2" t="s">
        <v>1059</v>
      </c>
      <c r="N1893" s="2" t="s">
        <v>1115</v>
      </c>
      <c r="O1893" s="2" t="s">
        <v>1040</v>
      </c>
      <c r="P1893" s="2" t="str">
        <f t="shared" si="59"/>
        <v>P-Onsite</v>
      </c>
      <c r="Q1893" s="2" t="str">
        <f t="shared" si="60"/>
        <v>P-S2_Onsite</v>
      </c>
      <c r="R1893" s="2" t="s">
        <v>3476</v>
      </c>
      <c r="S1893" s="2" t="s">
        <v>1041</v>
      </c>
      <c r="T1893" s="21" t="s">
        <v>3693</v>
      </c>
    </row>
    <row r="1894" spans="1:20" x14ac:dyDescent="0.3">
      <c r="A1894" s="21" t="s">
        <v>2770</v>
      </c>
      <c r="B1894" s="21" t="s">
        <v>1054</v>
      </c>
      <c r="C1894" s="21" t="s">
        <v>2771</v>
      </c>
      <c r="D1894" s="21" t="s">
        <v>2772</v>
      </c>
      <c r="E1894" s="2" t="s">
        <v>2773</v>
      </c>
      <c r="F1894" s="21" t="s">
        <v>3696</v>
      </c>
      <c r="G1894" s="21" t="s">
        <v>1606</v>
      </c>
      <c r="H1894" s="21" t="s">
        <v>3697</v>
      </c>
      <c r="I1894" s="21" t="s">
        <v>6470</v>
      </c>
      <c r="J1894" s="2" t="s">
        <v>3484</v>
      </c>
      <c r="K1894" s="22" t="s">
        <v>1038</v>
      </c>
      <c r="L1894" s="2" t="s">
        <v>1114</v>
      </c>
      <c r="M1894" s="2" t="s">
        <v>1059</v>
      </c>
      <c r="N1894" s="2" t="s">
        <v>1115</v>
      </c>
      <c r="O1894" s="2" t="s">
        <v>1040</v>
      </c>
      <c r="P1894" s="2" t="str">
        <f t="shared" si="59"/>
        <v>P-Onsite</v>
      </c>
      <c r="Q1894" s="2" t="str">
        <f t="shared" si="60"/>
        <v>P-S2_Onsite</v>
      </c>
      <c r="R1894" s="2" t="s">
        <v>3476</v>
      </c>
      <c r="S1894" s="2" t="s">
        <v>1041</v>
      </c>
      <c r="T1894" s="21" t="s">
        <v>3693</v>
      </c>
    </row>
    <row r="1895" spans="1:20" x14ac:dyDescent="0.3">
      <c r="A1895" s="21" t="s">
        <v>2776</v>
      </c>
      <c r="B1895" s="21" t="s">
        <v>1054</v>
      </c>
      <c r="C1895" s="21" t="s">
        <v>2777</v>
      </c>
      <c r="D1895" s="21" t="s">
        <v>2778</v>
      </c>
      <c r="E1895" s="2" t="s">
        <v>2779</v>
      </c>
      <c r="F1895" s="21" t="s">
        <v>3690</v>
      </c>
      <c r="G1895" s="21" t="s">
        <v>1593</v>
      </c>
      <c r="H1895" s="21" t="s">
        <v>3691</v>
      </c>
      <c r="I1895" s="21" t="s">
        <v>6471</v>
      </c>
      <c r="J1895" s="2" t="s">
        <v>3692</v>
      </c>
      <c r="K1895" s="22" t="s">
        <v>1610</v>
      </c>
      <c r="L1895" s="2" t="s">
        <v>1089</v>
      </c>
      <c r="M1895" s="2" t="s">
        <v>1059</v>
      </c>
      <c r="N1895" s="2" t="s">
        <v>1090</v>
      </c>
      <c r="O1895" s="2" t="s">
        <v>1040</v>
      </c>
      <c r="P1895" s="2" t="str">
        <f t="shared" si="59"/>
        <v>P-Onsite</v>
      </c>
      <c r="Q1895" s="2" t="str">
        <f t="shared" si="60"/>
        <v>P-S2_Onsite</v>
      </c>
      <c r="R1895" s="2" t="s">
        <v>3476</v>
      </c>
      <c r="S1895" s="2" t="s">
        <v>1041</v>
      </c>
      <c r="T1895" s="21" t="s">
        <v>3693</v>
      </c>
    </row>
    <row r="1896" spans="1:20" x14ac:dyDescent="0.3">
      <c r="A1896" s="21" t="s">
        <v>2776</v>
      </c>
      <c r="B1896" s="21" t="s">
        <v>1054</v>
      </c>
      <c r="C1896" s="21" t="s">
        <v>2777</v>
      </c>
      <c r="D1896" s="21" t="s">
        <v>2778</v>
      </c>
      <c r="E1896" s="2" t="s">
        <v>2779</v>
      </c>
      <c r="F1896" s="21" t="s">
        <v>3696</v>
      </c>
      <c r="G1896" s="21" t="s">
        <v>1606</v>
      </c>
      <c r="H1896" s="21" t="s">
        <v>3697</v>
      </c>
      <c r="I1896" s="21" t="s">
        <v>6472</v>
      </c>
      <c r="J1896" s="2" t="s">
        <v>3484</v>
      </c>
      <c r="K1896" s="22" t="s">
        <v>1038</v>
      </c>
      <c r="L1896" s="2" t="s">
        <v>1089</v>
      </c>
      <c r="M1896" s="2" t="s">
        <v>1059</v>
      </c>
      <c r="N1896" s="2" t="s">
        <v>1090</v>
      </c>
      <c r="O1896" s="2" t="s">
        <v>1040</v>
      </c>
      <c r="P1896" s="2" t="str">
        <f t="shared" si="59"/>
        <v>P-Onsite</v>
      </c>
      <c r="Q1896" s="2" t="str">
        <f t="shared" si="60"/>
        <v>P-S2_Onsite</v>
      </c>
      <c r="R1896" s="2" t="s">
        <v>3476</v>
      </c>
      <c r="S1896" s="2" t="s">
        <v>1041</v>
      </c>
      <c r="T1896" s="21" t="s">
        <v>3693</v>
      </c>
    </row>
    <row r="1897" spans="1:20" x14ac:dyDescent="0.3">
      <c r="A1897" s="21" t="s">
        <v>2776</v>
      </c>
      <c r="B1897" s="21" t="s">
        <v>1054</v>
      </c>
      <c r="C1897" s="21" t="s">
        <v>2777</v>
      </c>
      <c r="D1897" s="21" t="s">
        <v>2778</v>
      </c>
      <c r="E1897" s="2" t="s">
        <v>2779</v>
      </c>
      <c r="F1897" s="21" t="s">
        <v>3700</v>
      </c>
      <c r="G1897" s="21" t="s">
        <v>1631</v>
      </c>
      <c r="H1897" s="21" t="s">
        <v>3701</v>
      </c>
      <c r="I1897" s="21" t="s">
        <v>6473</v>
      </c>
      <c r="J1897" s="2" t="s">
        <v>3475</v>
      </c>
      <c r="K1897" s="22" t="s">
        <v>1048</v>
      </c>
      <c r="L1897" s="2" t="s">
        <v>1089</v>
      </c>
      <c r="M1897" s="2" t="s">
        <v>1059</v>
      </c>
      <c r="N1897" s="2" t="s">
        <v>1090</v>
      </c>
      <c r="O1897" s="2" t="s">
        <v>1040</v>
      </c>
      <c r="P1897" s="2" t="str">
        <f t="shared" si="59"/>
        <v>P-Onsite</v>
      </c>
      <c r="Q1897" s="2" t="str">
        <f t="shared" si="60"/>
        <v>P-S2_Onsite</v>
      </c>
      <c r="R1897" s="2" t="s">
        <v>3476</v>
      </c>
      <c r="S1897" s="2" t="s">
        <v>1041</v>
      </c>
      <c r="T1897" s="21" t="s">
        <v>3693</v>
      </c>
    </row>
    <row r="1898" spans="1:20" x14ac:dyDescent="0.3">
      <c r="A1898" s="21" t="s">
        <v>4175</v>
      </c>
      <c r="B1898" s="21" t="s">
        <v>1054</v>
      </c>
      <c r="C1898" s="21" t="s">
        <v>4176</v>
      </c>
      <c r="D1898" s="21" t="s">
        <v>4177</v>
      </c>
      <c r="E1898" s="2" t="s">
        <v>4178</v>
      </c>
      <c r="F1898" s="21" t="s">
        <v>3690</v>
      </c>
      <c r="G1898" s="21" t="s">
        <v>1593</v>
      </c>
      <c r="H1898" s="21" t="s">
        <v>3691</v>
      </c>
      <c r="I1898" s="21" t="s">
        <v>6474</v>
      </c>
      <c r="J1898" s="2" t="s">
        <v>3692</v>
      </c>
      <c r="K1898" s="22" t="s">
        <v>1610</v>
      </c>
      <c r="L1898" s="2" t="s">
        <v>1150</v>
      </c>
      <c r="M1898" s="2" t="s">
        <v>1059</v>
      </c>
      <c r="N1898" s="2" t="s">
        <v>1151</v>
      </c>
      <c r="O1898" s="2" t="s">
        <v>1040</v>
      </c>
      <c r="P1898" s="2" t="str">
        <f t="shared" si="59"/>
        <v>P-Onsite</v>
      </c>
      <c r="Q1898" s="2" t="str">
        <f t="shared" si="60"/>
        <v>P-S2_Onsite</v>
      </c>
      <c r="R1898" s="2" t="s">
        <v>3476</v>
      </c>
      <c r="S1898" s="2" t="s">
        <v>1041</v>
      </c>
      <c r="T1898" s="21" t="s">
        <v>3693</v>
      </c>
    </row>
    <row r="1899" spans="1:20" x14ac:dyDescent="0.3">
      <c r="A1899" s="21" t="s">
        <v>4175</v>
      </c>
      <c r="B1899" s="21" t="s">
        <v>1054</v>
      </c>
      <c r="C1899" s="21" t="s">
        <v>4176</v>
      </c>
      <c r="D1899" s="21" t="s">
        <v>4177</v>
      </c>
      <c r="E1899" s="2" t="s">
        <v>4178</v>
      </c>
      <c r="F1899" s="21" t="s">
        <v>3694</v>
      </c>
      <c r="G1899" s="21" t="s">
        <v>1598</v>
      </c>
      <c r="H1899" s="21" t="s">
        <v>3695</v>
      </c>
      <c r="I1899" s="21" t="s">
        <v>6475</v>
      </c>
      <c r="J1899" s="2" t="s">
        <v>3481</v>
      </c>
      <c r="K1899" s="22" t="s">
        <v>1048</v>
      </c>
      <c r="L1899" s="2" t="s">
        <v>1150</v>
      </c>
      <c r="M1899" s="2" t="s">
        <v>1059</v>
      </c>
      <c r="N1899" s="2" t="s">
        <v>1151</v>
      </c>
      <c r="O1899" s="2" t="s">
        <v>1040</v>
      </c>
      <c r="P1899" s="2" t="str">
        <f t="shared" si="59"/>
        <v>P-Onsite</v>
      </c>
      <c r="Q1899" s="2" t="str">
        <f t="shared" si="60"/>
        <v>P-S2_Onsite</v>
      </c>
      <c r="R1899" s="2" t="s">
        <v>3476</v>
      </c>
      <c r="S1899" s="2" t="s">
        <v>1041</v>
      </c>
      <c r="T1899" s="21" t="s">
        <v>3693</v>
      </c>
    </row>
    <row r="1900" spans="1:20" x14ac:dyDescent="0.3">
      <c r="A1900" s="21" t="s">
        <v>4175</v>
      </c>
      <c r="B1900" s="21" t="s">
        <v>1054</v>
      </c>
      <c r="C1900" s="21" t="s">
        <v>4176</v>
      </c>
      <c r="D1900" s="21" t="s">
        <v>4177</v>
      </c>
      <c r="E1900" s="2" t="s">
        <v>4178</v>
      </c>
      <c r="F1900" s="21" t="s">
        <v>3696</v>
      </c>
      <c r="G1900" s="21" t="s">
        <v>1606</v>
      </c>
      <c r="H1900" s="21" t="s">
        <v>3697</v>
      </c>
      <c r="I1900" s="21" t="s">
        <v>6476</v>
      </c>
      <c r="J1900" s="2" t="s">
        <v>3484</v>
      </c>
      <c r="K1900" s="22" t="s">
        <v>1038</v>
      </c>
      <c r="L1900" s="2" t="s">
        <v>1150</v>
      </c>
      <c r="M1900" s="2" t="s">
        <v>1059</v>
      </c>
      <c r="N1900" s="2" t="s">
        <v>1151</v>
      </c>
      <c r="O1900" s="2" t="s">
        <v>1040</v>
      </c>
      <c r="P1900" s="2" t="str">
        <f t="shared" si="59"/>
        <v>P-Onsite</v>
      </c>
      <c r="Q1900" s="2" t="str">
        <f t="shared" si="60"/>
        <v>P-S2_Onsite</v>
      </c>
      <c r="R1900" s="2" t="s">
        <v>3476</v>
      </c>
      <c r="S1900" s="2" t="s">
        <v>1041</v>
      </c>
      <c r="T1900" s="21" t="s">
        <v>3693</v>
      </c>
    </row>
    <row r="1901" spans="1:20" x14ac:dyDescent="0.3">
      <c r="A1901" s="21" t="s">
        <v>4175</v>
      </c>
      <c r="B1901" s="21" t="s">
        <v>1054</v>
      </c>
      <c r="C1901" s="21" t="s">
        <v>4176</v>
      </c>
      <c r="D1901" s="21" t="s">
        <v>4177</v>
      </c>
      <c r="E1901" s="2" t="s">
        <v>4178</v>
      </c>
      <c r="F1901" s="21" t="s">
        <v>3698</v>
      </c>
      <c r="G1901" s="21" t="s">
        <v>1613</v>
      </c>
      <c r="H1901" s="21" t="s">
        <v>3699</v>
      </c>
      <c r="I1901" s="21" t="s">
        <v>6477</v>
      </c>
      <c r="J1901" s="2" t="s">
        <v>3479</v>
      </c>
      <c r="K1901" s="22" t="s">
        <v>1038</v>
      </c>
      <c r="L1901" s="2" t="s">
        <v>1150</v>
      </c>
      <c r="M1901" s="2" t="s">
        <v>1059</v>
      </c>
      <c r="N1901" s="2" t="s">
        <v>1151</v>
      </c>
      <c r="O1901" s="2" t="s">
        <v>1040</v>
      </c>
      <c r="P1901" s="2" t="str">
        <f t="shared" si="59"/>
        <v>P-Onsite</v>
      </c>
      <c r="Q1901" s="2" t="str">
        <f t="shared" si="60"/>
        <v>P-S2_Onsite</v>
      </c>
      <c r="R1901" s="2" t="s">
        <v>3476</v>
      </c>
      <c r="S1901" s="2" t="s">
        <v>1041</v>
      </c>
      <c r="T1901" s="21" t="s">
        <v>3693</v>
      </c>
    </row>
    <row r="1902" spans="1:20" x14ac:dyDescent="0.3">
      <c r="A1902" s="21" t="s">
        <v>4175</v>
      </c>
      <c r="B1902" s="21" t="s">
        <v>1054</v>
      </c>
      <c r="C1902" s="21" t="s">
        <v>4176</v>
      </c>
      <c r="D1902" s="21" t="s">
        <v>4177</v>
      </c>
      <c r="E1902" s="2" t="s">
        <v>4178</v>
      </c>
      <c r="F1902" s="21" t="s">
        <v>3700</v>
      </c>
      <c r="G1902" s="21" t="s">
        <v>1631</v>
      </c>
      <c r="H1902" s="21" t="s">
        <v>3701</v>
      </c>
      <c r="I1902" s="21" t="s">
        <v>6478</v>
      </c>
      <c r="J1902" s="2" t="s">
        <v>3475</v>
      </c>
      <c r="K1902" s="22" t="s">
        <v>1048</v>
      </c>
      <c r="L1902" s="2" t="s">
        <v>1150</v>
      </c>
      <c r="M1902" s="2" t="s">
        <v>1059</v>
      </c>
      <c r="N1902" s="2" t="s">
        <v>1151</v>
      </c>
      <c r="O1902" s="2" t="s">
        <v>1040</v>
      </c>
      <c r="P1902" s="2" t="str">
        <f t="shared" si="59"/>
        <v>P-Onsite</v>
      </c>
      <c r="Q1902" s="2" t="str">
        <f t="shared" si="60"/>
        <v>P-S2_Onsite</v>
      </c>
      <c r="R1902" s="2" t="s">
        <v>3476</v>
      </c>
      <c r="S1902" s="2" t="s">
        <v>1041</v>
      </c>
      <c r="T1902" s="21" t="s">
        <v>3693</v>
      </c>
    </row>
    <row r="1903" spans="1:20" x14ac:dyDescent="0.3">
      <c r="A1903" s="21" t="s">
        <v>4179</v>
      </c>
      <c r="B1903" s="21" t="s">
        <v>1054</v>
      </c>
      <c r="C1903" s="21" t="s">
        <v>4180</v>
      </c>
      <c r="D1903" s="21" t="s">
        <v>4181</v>
      </c>
      <c r="E1903" s="2" t="s">
        <v>4182</v>
      </c>
      <c r="F1903" s="21" t="s">
        <v>3690</v>
      </c>
      <c r="G1903" s="21" t="s">
        <v>1593</v>
      </c>
      <c r="H1903" s="21" t="s">
        <v>3691</v>
      </c>
      <c r="I1903" s="21" t="s">
        <v>6479</v>
      </c>
      <c r="J1903" s="2" t="s">
        <v>3692</v>
      </c>
      <c r="K1903" s="22" t="s">
        <v>1610</v>
      </c>
      <c r="L1903" s="2" t="s">
        <v>1580</v>
      </c>
      <c r="M1903" s="2" t="s">
        <v>1059</v>
      </c>
      <c r="N1903" s="2" t="s">
        <v>1581</v>
      </c>
      <c r="O1903" s="2" t="s">
        <v>1098</v>
      </c>
      <c r="P1903" s="2" t="str">
        <f t="shared" si="59"/>
        <v>A-Onsite</v>
      </c>
      <c r="Q1903" s="2" t="str">
        <f t="shared" si="60"/>
        <v>A-S2_Onsite</v>
      </c>
      <c r="R1903" s="2" t="s">
        <v>3476</v>
      </c>
      <c r="S1903" s="2" t="s">
        <v>1041</v>
      </c>
      <c r="T1903" s="21" t="s">
        <v>3693</v>
      </c>
    </row>
    <row r="1904" spans="1:20" x14ac:dyDescent="0.3">
      <c r="A1904" s="21" t="s">
        <v>4179</v>
      </c>
      <c r="B1904" s="21" t="s">
        <v>1054</v>
      </c>
      <c r="C1904" s="21" t="s">
        <v>4180</v>
      </c>
      <c r="D1904" s="21" t="s">
        <v>4181</v>
      </c>
      <c r="E1904" s="2" t="s">
        <v>4182</v>
      </c>
      <c r="F1904" s="21" t="s">
        <v>3694</v>
      </c>
      <c r="G1904" s="21" t="s">
        <v>1598</v>
      </c>
      <c r="H1904" s="21" t="s">
        <v>3695</v>
      </c>
      <c r="I1904" s="21" t="s">
        <v>6480</v>
      </c>
      <c r="J1904" s="2" t="s">
        <v>3481</v>
      </c>
      <c r="K1904" s="22" t="s">
        <v>1048</v>
      </c>
      <c r="L1904" s="2" t="s">
        <v>1580</v>
      </c>
      <c r="M1904" s="2" t="s">
        <v>1059</v>
      </c>
      <c r="N1904" s="2" t="s">
        <v>1581</v>
      </c>
      <c r="O1904" s="2" t="s">
        <v>1098</v>
      </c>
      <c r="P1904" s="2" t="str">
        <f t="shared" si="59"/>
        <v>A-Onsite</v>
      </c>
      <c r="Q1904" s="2" t="str">
        <f t="shared" si="60"/>
        <v>A-S2_Onsite</v>
      </c>
      <c r="R1904" s="2" t="s">
        <v>3476</v>
      </c>
      <c r="S1904" s="2" t="s">
        <v>1041</v>
      </c>
      <c r="T1904" s="21" t="s">
        <v>3693</v>
      </c>
    </row>
    <row r="1905" spans="1:20" x14ac:dyDescent="0.3">
      <c r="A1905" s="21" t="s">
        <v>4183</v>
      </c>
      <c r="B1905" s="21" t="s">
        <v>1054</v>
      </c>
      <c r="C1905" s="21" t="s">
        <v>4184</v>
      </c>
      <c r="D1905" s="21" t="s">
        <v>4185</v>
      </c>
      <c r="E1905" s="2" t="s">
        <v>4186</v>
      </c>
      <c r="F1905" s="21" t="s">
        <v>3690</v>
      </c>
      <c r="G1905" s="21" t="s">
        <v>1593</v>
      </c>
      <c r="H1905" s="21" t="s">
        <v>3691</v>
      </c>
      <c r="I1905" s="21" t="s">
        <v>6481</v>
      </c>
      <c r="J1905" s="2" t="s">
        <v>3692</v>
      </c>
      <c r="K1905" s="22" t="s">
        <v>1610</v>
      </c>
      <c r="L1905" s="2" t="s">
        <v>1205</v>
      </c>
      <c r="M1905" s="2" t="s">
        <v>1059</v>
      </c>
      <c r="N1905" s="2" t="s">
        <v>1206</v>
      </c>
      <c r="O1905" s="2" t="s">
        <v>1098</v>
      </c>
      <c r="P1905" s="2" t="str">
        <f t="shared" si="59"/>
        <v>A-Onsite</v>
      </c>
      <c r="Q1905" s="2" t="str">
        <f t="shared" si="60"/>
        <v>A-S2_Onsite</v>
      </c>
      <c r="R1905" s="2" t="s">
        <v>3476</v>
      </c>
      <c r="S1905" s="2" t="s">
        <v>1041</v>
      </c>
      <c r="T1905" s="21" t="s">
        <v>3693</v>
      </c>
    </row>
    <row r="1906" spans="1:20" x14ac:dyDescent="0.3">
      <c r="A1906" s="21" t="s">
        <v>4183</v>
      </c>
      <c r="B1906" s="21" t="s">
        <v>1054</v>
      </c>
      <c r="C1906" s="21" t="s">
        <v>4184</v>
      </c>
      <c r="D1906" s="21" t="s">
        <v>4185</v>
      </c>
      <c r="E1906" s="2" t="s">
        <v>4186</v>
      </c>
      <c r="F1906" s="21" t="s">
        <v>3694</v>
      </c>
      <c r="G1906" s="21" t="s">
        <v>1598</v>
      </c>
      <c r="H1906" s="21" t="s">
        <v>3695</v>
      </c>
      <c r="I1906" s="21" t="s">
        <v>6482</v>
      </c>
      <c r="J1906" s="2" t="s">
        <v>3481</v>
      </c>
      <c r="K1906" s="22" t="s">
        <v>1048</v>
      </c>
      <c r="L1906" s="2" t="s">
        <v>1205</v>
      </c>
      <c r="M1906" s="2" t="s">
        <v>1059</v>
      </c>
      <c r="N1906" s="2" t="s">
        <v>1206</v>
      </c>
      <c r="O1906" s="2" t="s">
        <v>1098</v>
      </c>
      <c r="P1906" s="2" t="str">
        <f t="shared" si="59"/>
        <v>A-Onsite</v>
      </c>
      <c r="Q1906" s="2" t="str">
        <f t="shared" si="60"/>
        <v>A-S2_Onsite</v>
      </c>
      <c r="R1906" s="2" t="s">
        <v>3476</v>
      </c>
      <c r="S1906" s="2" t="s">
        <v>1041</v>
      </c>
      <c r="T1906" s="21" t="s">
        <v>3693</v>
      </c>
    </row>
    <row r="1907" spans="1:20" x14ac:dyDescent="0.3">
      <c r="A1907" s="21" t="s">
        <v>4183</v>
      </c>
      <c r="B1907" s="21" t="s">
        <v>1054</v>
      </c>
      <c r="C1907" s="21" t="s">
        <v>4184</v>
      </c>
      <c r="D1907" s="21" t="s">
        <v>4185</v>
      </c>
      <c r="E1907" s="2" t="s">
        <v>4186</v>
      </c>
      <c r="F1907" s="21" t="s">
        <v>3696</v>
      </c>
      <c r="G1907" s="21" t="s">
        <v>1606</v>
      </c>
      <c r="H1907" s="21" t="s">
        <v>3697</v>
      </c>
      <c r="I1907" s="21" t="s">
        <v>6483</v>
      </c>
      <c r="J1907" s="2" t="s">
        <v>3484</v>
      </c>
      <c r="K1907" s="22" t="s">
        <v>1038</v>
      </c>
      <c r="L1907" s="2" t="s">
        <v>1205</v>
      </c>
      <c r="M1907" s="2" t="s">
        <v>1059</v>
      </c>
      <c r="N1907" s="2" t="s">
        <v>1206</v>
      </c>
      <c r="O1907" s="2" t="s">
        <v>1098</v>
      </c>
      <c r="P1907" s="2" t="str">
        <f t="shared" si="59"/>
        <v>A-Onsite</v>
      </c>
      <c r="Q1907" s="2" t="str">
        <f t="shared" si="60"/>
        <v>A-S2_Onsite</v>
      </c>
      <c r="R1907" s="2" t="s">
        <v>3476</v>
      </c>
      <c r="S1907" s="2" t="s">
        <v>1041</v>
      </c>
      <c r="T1907" s="21" t="s">
        <v>3693</v>
      </c>
    </row>
    <row r="1908" spans="1:20" x14ac:dyDescent="0.3">
      <c r="A1908" s="21" t="s">
        <v>4183</v>
      </c>
      <c r="B1908" s="21" t="s">
        <v>1054</v>
      </c>
      <c r="C1908" s="21" t="s">
        <v>4184</v>
      </c>
      <c r="D1908" s="21" t="s">
        <v>4185</v>
      </c>
      <c r="E1908" s="2" t="s">
        <v>4186</v>
      </c>
      <c r="F1908" s="21" t="s">
        <v>3698</v>
      </c>
      <c r="G1908" s="21" t="s">
        <v>1613</v>
      </c>
      <c r="H1908" s="21" t="s">
        <v>3699</v>
      </c>
      <c r="I1908" s="21" t="s">
        <v>6484</v>
      </c>
      <c r="J1908" s="2" t="s">
        <v>3479</v>
      </c>
      <c r="K1908" s="22" t="s">
        <v>1038</v>
      </c>
      <c r="L1908" s="2" t="s">
        <v>1205</v>
      </c>
      <c r="M1908" s="2" t="s">
        <v>1059</v>
      </c>
      <c r="N1908" s="2" t="s">
        <v>1206</v>
      </c>
      <c r="O1908" s="2" t="s">
        <v>1098</v>
      </c>
      <c r="P1908" s="2" t="str">
        <f t="shared" si="59"/>
        <v>A-Onsite</v>
      </c>
      <c r="Q1908" s="2" t="str">
        <f t="shared" si="60"/>
        <v>A-S2_Onsite</v>
      </c>
      <c r="R1908" s="2" t="s">
        <v>3476</v>
      </c>
      <c r="S1908" s="2" t="s">
        <v>1041</v>
      </c>
      <c r="T1908" s="21" t="s">
        <v>3693</v>
      </c>
    </row>
    <row r="1909" spans="1:20" x14ac:dyDescent="0.3">
      <c r="A1909" s="21" t="s">
        <v>4183</v>
      </c>
      <c r="B1909" s="21" t="s">
        <v>1054</v>
      </c>
      <c r="C1909" s="21" t="s">
        <v>4184</v>
      </c>
      <c r="D1909" s="21" t="s">
        <v>4185</v>
      </c>
      <c r="E1909" s="2" t="s">
        <v>4186</v>
      </c>
      <c r="F1909" s="21" t="s">
        <v>3700</v>
      </c>
      <c r="G1909" s="21" t="s">
        <v>1631</v>
      </c>
      <c r="H1909" s="21" t="s">
        <v>3701</v>
      </c>
      <c r="I1909" s="21" t="s">
        <v>6485</v>
      </c>
      <c r="J1909" s="2" t="s">
        <v>3475</v>
      </c>
      <c r="K1909" s="22" t="s">
        <v>1048</v>
      </c>
      <c r="L1909" s="2" t="s">
        <v>1205</v>
      </c>
      <c r="M1909" s="2" t="s">
        <v>1059</v>
      </c>
      <c r="N1909" s="2" t="s">
        <v>1206</v>
      </c>
      <c r="O1909" s="2" t="s">
        <v>1098</v>
      </c>
      <c r="P1909" s="2" t="str">
        <f t="shared" si="59"/>
        <v>A-Onsite</v>
      </c>
      <c r="Q1909" s="2" t="str">
        <f t="shared" si="60"/>
        <v>A-S2_Onsite</v>
      </c>
      <c r="R1909" s="2" t="s">
        <v>3476</v>
      </c>
      <c r="S1909" s="2" t="s">
        <v>1041</v>
      </c>
      <c r="T1909" s="21" t="s">
        <v>3693</v>
      </c>
    </row>
    <row r="1910" spans="1:20" x14ac:dyDescent="0.3">
      <c r="A1910" s="21" t="s">
        <v>4187</v>
      </c>
      <c r="B1910" s="21" t="s">
        <v>1054</v>
      </c>
      <c r="C1910" s="21" t="s">
        <v>4188</v>
      </c>
      <c r="D1910" s="21" t="s">
        <v>4189</v>
      </c>
      <c r="E1910" s="2" t="s">
        <v>4190</v>
      </c>
      <c r="F1910" s="21" t="s">
        <v>3698</v>
      </c>
      <c r="G1910" s="21" t="s">
        <v>1613</v>
      </c>
      <c r="H1910" s="21" t="s">
        <v>3699</v>
      </c>
      <c r="I1910" s="21" t="s">
        <v>6486</v>
      </c>
      <c r="J1910" s="2" t="s">
        <v>3479</v>
      </c>
      <c r="K1910" s="22" t="s">
        <v>1038</v>
      </c>
      <c r="L1910" s="2" t="s">
        <v>1058</v>
      </c>
      <c r="M1910" s="2" t="s">
        <v>1059</v>
      </c>
      <c r="N1910" s="2" t="s">
        <v>1106</v>
      </c>
      <c r="O1910" s="2" t="s">
        <v>1098</v>
      </c>
      <c r="P1910" s="2" t="str">
        <f t="shared" si="59"/>
        <v>A-Onsite</v>
      </c>
      <c r="Q1910" s="2" t="str">
        <f t="shared" si="60"/>
        <v>A-S2_Onsite</v>
      </c>
      <c r="R1910" s="2" t="s">
        <v>3476</v>
      </c>
      <c r="S1910" s="2" t="s">
        <v>1041</v>
      </c>
      <c r="T1910" s="21" t="s">
        <v>3693</v>
      </c>
    </row>
    <row r="1911" spans="1:20" x14ac:dyDescent="0.3">
      <c r="A1911" s="21" t="s">
        <v>4187</v>
      </c>
      <c r="B1911" s="21" t="s">
        <v>1054</v>
      </c>
      <c r="C1911" s="21" t="s">
        <v>4188</v>
      </c>
      <c r="D1911" s="21" t="s">
        <v>4189</v>
      </c>
      <c r="E1911" s="2" t="s">
        <v>4190</v>
      </c>
      <c r="F1911" s="21" t="s">
        <v>3694</v>
      </c>
      <c r="G1911" s="21" t="s">
        <v>1598</v>
      </c>
      <c r="H1911" s="21" t="s">
        <v>3695</v>
      </c>
      <c r="I1911" s="21" t="s">
        <v>6487</v>
      </c>
      <c r="J1911" s="2" t="s">
        <v>3481</v>
      </c>
      <c r="K1911" s="22" t="s">
        <v>1048</v>
      </c>
      <c r="L1911" s="2" t="s">
        <v>1058</v>
      </c>
      <c r="M1911" s="2" t="s">
        <v>1059</v>
      </c>
      <c r="N1911" s="2" t="s">
        <v>1106</v>
      </c>
      <c r="O1911" s="2" t="s">
        <v>1098</v>
      </c>
      <c r="P1911" s="2" t="str">
        <f t="shared" si="59"/>
        <v>A-Onsite</v>
      </c>
      <c r="Q1911" s="2" t="str">
        <f t="shared" si="60"/>
        <v>A-S2_Onsite</v>
      </c>
      <c r="R1911" s="2" t="s">
        <v>3476</v>
      </c>
      <c r="S1911" s="2" t="s">
        <v>1041</v>
      </c>
      <c r="T1911" s="21" t="s">
        <v>3693</v>
      </c>
    </row>
    <row r="1912" spans="1:20" x14ac:dyDescent="0.3">
      <c r="A1912" s="21" t="s">
        <v>4187</v>
      </c>
      <c r="B1912" s="21" t="s">
        <v>1054</v>
      </c>
      <c r="C1912" s="21" t="s">
        <v>4188</v>
      </c>
      <c r="D1912" s="21" t="s">
        <v>4189</v>
      </c>
      <c r="E1912" s="2" t="s">
        <v>4190</v>
      </c>
      <c r="F1912" s="21" t="s">
        <v>3690</v>
      </c>
      <c r="G1912" s="21" t="s">
        <v>1593</v>
      </c>
      <c r="H1912" s="21" t="s">
        <v>3691</v>
      </c>
      <c r="I1912" s="21" t="s">
        <v>6488</v>
      </c>
      <c r="J1912" s="2" t="s">
        <v>3692</v>
      </c>
      <c r="K1912" s="22" t="s">
        <v>1610</v>
      </c>
      <c r="L1912" s="2" t="s">
        <v>1058</v>
      </c>
      <c r="M1912" s="2" t="s">
        <v>1059</v>
      </c>
      <c r="N1912" s="2" t="s">
        <v>1106</v>
      </c>
      <c r="O1912" s="2" t="s">
        <v>1098</v>
      </c>
      <c r="P1912" s="2" t="str">
        <f t="shared" si="59"/>
        <v>A-Onsite</v>
      </c>
      <c r="Q1912" s="2" t="str">
        <f t="shared" si="60"/>
        <v>A-S2_Onsite</v>
      </c>
      <c r="R1912" s="2" t="s">
        <v>3476</v>
      </c>
      <c r="S1912" s="2" t="s">
        <v>1041</v>
      </c>
      <c r="T1912" s="21" t="s">
        <v>3693</v>
      </c>
    </row>
    <row r="1913" spans="1:20" x14ac:dyDescent="0.3">
      <c r="A1913" s="21" t="s">
        <v>4187</v>
      </c>
      <c r="B1913" s="21" t="s">
        <v>1054</v>
      </c>
      <c r="C1913" s="21" t="s">
        <v>4188</v>
      </c>
      <c r="D1913" s="21" t="s">
        <v>4189</v>
      </c>
      <c r="E1913" s="2" t="s">
        <v>4190</v>
      </c>
      <c r="F1913" s="21" t="s">
        <v>3696</v>
      </c>
      <c r="G1913" s="21" t="s">
        <v>1606</v>
      </c>
      <c r="H1913" s="21" t="s">
        <v>3697</v>
      </c>
      <c r="I1913" s="21" t="s">
        <v>6489</v>
      </c>
      <c r="J1913" s="2" t="s">
        <v>3484</v>
      </c>
      <c r="K1913" s="22" t="s">
        <v>1038</v>
      </c>
      <c r="L1913" s="2" t="s">
        <v>1058</v>
      </c>
      <c r="M1913" s="2" t="s">
        <v>1059</v>
      </c>
      <c r="N1913" s="2" t="s">
        <v>1106</v>
      </c>
      <c r="O1913" s="2" t="s">
        <v>1098</v>
      </c>
      <c r="P1913" s="2" t="str">
        <f t="shared" si="59"/>
        <v>A-Onsite</v>
      </c>
      <c r="Q1913" s="2" t="str">
        <f t="shared" si="60"/>
        <v>A-S2_Onsite</v>
      </c>
      <c r="R1913" s="2" t="s">
        <v>3476</v>
      </c>
      <c r="S1913" s="2" t="s">
        <v>1041</v>
      </c>
      <c r="T1913" s="21" t="s">
        <v>3693</v>
      </c>
    </row>
    <row r="1914" spans="1:20" x14ac:dyDescent="0.3">
      <c r="A1914" s="21" t="s">
        <v>4191</v>
      </c>
      <c r="B1914" s="21" t="s">
        <v>1054</v>
      </c>
      <c r="C1914" s="21" t="s">
        <v>4192</v>
      </c>
      <c r="D1914" s="21" t="s">
        <v>4193</v>
      </c>
      <c r="E1914" s="2" t="s">
        <v>4194</v>
      </c>
      <c r="F1914" s="21" t="s">
        <v>3690</v>
      </c>
      <c r="G1914" s="21" t="s">
        <v>1593</v>
      </c>
      <c r="H1914" s="21" t="s">
        <v>3691</v>
      </c>
      <c r="I1914" s="21" t="s">
        <v>6490</v>
      </c>
      <c r="J1914" s="2" t="s">
        <v>3692</v>
      </c>
      <c r="K1914" s="22" t="s">
        <v>1610</v>
      </c>
      <c r="L1914" s="2" t="s">
        <v>1164</v>
      </c>
      <c r="M1914" s="2" t="s">
        <v>1059</v>
      </c>
      <c r="N1914" s="2" t="s">
        <v>1209</v>
      </c>
      <c r="O1914" s="2" t="s">
        <v>1040</v>
      </c>
      <c r="P1914" s="2" t="str">
        <f t="shared" si="59"/>
        <v>P-Onsite</v>
      </c>
      <c r="Q1914" s="2" t="str">
        <f t="shared" si="60"/>
        <v>P-S2_Onsite</v>
      </c>
      <c r="R1914" s="2" t="s">
        <v>3476</v>
      </c>
      <c r="S1914" s="2" t="s">
        <v>1041</v>
      </c>
      <c r="T1914" s="21" t="s">
        <v>3693</v>
      </c>
    </row>
    <row r="1915" spans="1:20" x14ac:dyDescent="0.3">
      <c r="A1915" s="21" t="s">
        <v>4191</v>
      </c>
      <c r="B1915" s="21" t="s">
        <v>1054</v>
      </c>
      <c r="C1915" s="21" t="s">
        <v>4192</v>
      </c>
      <c r="D1915" s="21" t="s">
        <v>4193</v>
      </c>
      <c r="E1915" s="2" t="s">
        <v>4194</v>
      </c>
      <c r="F1915" s="21" t="s">
        <v>3694</v>
      </c>
      <c r="G1915" s="21" t="s">
        <v>1598</v>
      </c>
      <c r="H1915" s="21" t="s">
        <v>3695</v>
      </c>
      <c r="I1915" s="21" t="s">
        <v>6491</v>
      </c>
      <c r="J1915" s="2" t="s">
        <v>3481</v>
      </c>
      <c r="K1915" s="22" t="s">
        <v>1048</v>
      </c>
      <c r="L1915" s="2" t="s">
        <v>1164</v>
      </c>
      <c r="M1915" s="2" t="s">
        <v>1059</v>
      </c>
      <c r="N1915" s="2" t="s">
        <v>1209</v>
      </c>
      <c r="O1915" s="2" t="s">
        <v>1040</v>
      </c>
      <c r="P1915" s="2" t="str">
        <f t="shared" si="59"/>
        <v>P-Onsite</v>
      </c>
      <c r="Q1915" s="2" t="str">
        <f t="shared" si="60"/>
        <v>P-S2_Onsite</v>
      </c>
      <c r="R1915" s="2" t="s">
        <v>3476</v>
      </c>
      <c r="S1915" s="2" t="s">
        <v>1041</v>
      </c>
      <c r="T1915" s="21" t="s">
        <v>3693</v>
      </c>
    </row>
    <row r="1916" spans="1:20" x14ac:dyDescent="0.3">
      <c r="A1916" s="21" t="s">
        <v>4191</v>
      </c>
      <c r="B1916" s="21" t="s">
        <v>1054</v>
      </c>
      <c r="C1916" s="21" t="s">
        <v>4192</v>
      </c>
      <c r="D1916" s="21" t="s">
        <v>4193</v>
      </c>
      <c r="E1916" s="2" t="s">
        <v>4194</v>
      </c>
      <c r="F1916" s="21" t="s">
        <v>3696</v>
      </c>
      <c r="G1916" s="21" t="s">
        <v>1606</v>
      </c>
      <c r="H1916" s="21" t="s">
        <v>3697</v>
      </c>
      <c r="I1916" s="21" t="s">
        <v>6492</v>
      </c>
      <c r="J1916" s="2" t="s">
        <v>3484</v>
      </c>
      <c r="K1916" s="22" t="s">
        <v>1038</v>
      </c>
      <c r="L1916" s="2" t="s">
        <v>1164</v>
      </c>
      <c r="M1916" s="2" t="s">
        <v>1059</v>
      </c>
      <c r="N1916" s="2" t="s">
        <v>1209</v>
      </c>
      <c r="O1916" s="2" t="s">
        <v>1040</v>
      </c>
      <c r="P1916" s="2" t="str">
        <f t="shared" si="59"/>
        <v>P-Onsite</v>
      </c>
      <c r="Q1916" s="2" t="str">
        <f t="shared" si="60"/>
        <v>P-S2_Onsite</v>
      </c>
      <c r="R1916" s="2" t="s">
        <v>3476</v>
      </c>
      <c r="S1916" s="2" t="s">
        <v>1041</v>
      </c>
      <c r="T1916" s="21" t="s">
        <v>3693</v>
      </c>
    </row>
    <row r="1917" spans="1:20" x14ac:dyDescent="0.3">
      <c r="A1917" s="21" t="s">
        <v>4191</v>
      </c>
      <c r="B1917" s="21" t="s">
        <v>1054</v>
      </c>
      <c r="C1917" s="21" t="s">
        <v>4192</v>
      </c>
      <c r="D1917" s="21" t="s">
        <v>4193</v>
      </c>
      <c r="E1917" s="2" t="s">
        <v>4194</v>
      </c>
      <c r="F1917" s="21" t="s">
        <v>3698</v>
      </c>
      <c r="G1917" s="21" t="s">
        <v>1613</v>
      </c>
      <c r="H1917" s="21" t="s">
        <v>3699</v>
      </c>
      <c r="I1917" s="21" t="s">
        <v>6493</v>
      </c>
      <c r="J1917" s="2" t="s">
        <v>3479</v>
      </c>
      <c r="K1917" s="22" t="s">
        <v>1038</v>
      </c>
      <c r="L1917" s="2" t="s">
        <v>1164</v>
      </c>
      <c r="M1917" s="2" t="s">
        <v>1059</v>
      </c>
      <c r="N1917" s="2" t="s">
        <v>1209</v>
      </c>
      <c r="O1917" s="2" t="s">
        <v>1040</v>
      </c>
      <c r="P1917" s="2" t="str">
        <f t="shared" si="59"/>
        <v>P-Onsite</v>
      </c>
      <c r="Q1917" s="2" t="str">
        <f t="shared" si="60"/>
        <v>P-S2_Onsite</v>
      </c>
      <c r="R1917" s="2" t="s">
        <v>3476</v>
      </c>
      <c r="S1917" s="2" t="s">
        <v>1041</v>
      </c>
      <c r="T1917" s="21" t="s">
        <v>3693</v>
      </c>
    </row>
    <row r="1918" spans="1:20" x14ac:dyDescent="0.3">
      <c r="A1918" s="21" t="s">
        <v>4191</v>
      </c>
      <c r="B1918" s="21" t="s">
        <v>1054</v>
      </c>
      <c r="C1918" s="21" t="s">
        <v>4192</v>
      </c>
      <c r="D1918" s="21" t="s">
        <v>4193</v>
      </c>
      <c r="E1918" s="2" t="s">
        <v>4194</v>
      </c>
      <c r="F1918" s="21" t="s">
        <v>3700</v>
      </c>
      <c r="G1918" s="21" t="s">
        <v>1631</v>
      </c>
      <c r="H1918" s="21" t="s">
        <v>3701</v>
      </c>
      <c r="I1918" s="21" t="s">
        <v>6494</v>
      </c>
      <c r="J1918" s="2" t="s">
        <v>3475</v>
      </c>
      <c r="K1918" s="22" t="s">
        <v>1048</v>
      </c>
      <c r="L1918" s="2" t="s">
        <v>1164</v>
      </c>
      <c r="M1918" s="2" t="s">
        <v>1059</v>
      </c>
      <c r="N1918" s="2" t="s">
        <v>1209</v>
      </c>
      <c r="O1918" s="2" t="s">
        <v>1040</v>
      </c>
      <c r="P1918" s="2" t="str">
        <f t="shared" si="59"/>
        <v>P-Onsite</v>
      </c>
      <c r="Q1918" s="2" t="str">
        <f t="shared" si="60"/>
        <v>P-S2_Onsite</v>
      </c>
      <c r="R1918" s="2" t="s">
        <v>3476</v>
      </c>
      <c r="S1918" s="2" t="s">
        <v>1041</v>
      </c>
      <c r="T1918" s="21" t="s">
        <v>3693</v>
      </c>
    </row>
    <row r="1919" spans="1:20" x14ac:dyDescent="0.3">
      <c r="A1919" s="21" t="s">
        <v>2782</v>
      </c>
      <c r="B1919" s="21" t="s">
        <v>1054</v>
      </c>
      <c r="C1919" s="21" t="s">
        <v>2783</v>
      </c>
      <c r="D1919" s="21" t="s">
        <v>2784</v>
      </c>
      <c r="E1919" s="2" t="s">
        <v>2785</v>
      </c>
      <c r="F1919" s="21" t="s">
        <v>3690</v>
      </c>
      <c r="G1919" s="21" t="s">
        <v>1593</v>
      </c>
      <c r="H1919" s="21" t="s">
        <v>3691</v>
      </c>
      <c r="I1919" s="21" t="s">
        <v>6495</v>
      </c>
      <c r="J1919" s="2" t="s">
        <v>3692</v>
      </c>
      <c r="K1919" s="22" t="s">
        <v>1610</v>
      </c>
      <c r="L1919" s="2" t="s">
        <v>1089</v>
      </c>
      <c r="M1919" s="2" t="s">
        <v>1059</v>
      </c>
      <c r="N1919" s="2" t="s">
        <v>1090</v>
      </c>
      <c r="O1919" s="2" t="s">
        <v>1040</v>
      </c>
      <c r="P1919" s="2" t="str">
        <f t="shared" si="59"/>
        <v>P-Onsite</v>
      </c>
      <c r="Q1919" s="2" t="str">
        <f t="shared" si="60"/>
        <v>P-S2_Onsite</v>
      </c>
      <c r="R1919" s="2" t="s">
        <v>3476</v>
      </c>
      <c r="S1919" s="2" t="s">
        <v>1041</v>
      </c>
      <c r="T1919" s="21" t="s">
        <v>3693</v>
      </c>
    </row>
    <row r="1920" spans="1:20" x14ac:dyDescent="0.3">
      <c r="A1920" s="21" t="s">
        <v>2782</v>
      </c>
      <c r="B1920" s="21" t="s">
        <v>1054</v>
      </c>
      <c r="C1920" s="21" t="s">
        <v>2783</v>
      </c>
      <c r="D1920" s="21" t="s">
        <v>2784</v>
      </c>
      <c r="E1920" s="2" t="s">
        <v>2785</v>
      </c>
      <c r="F1920" s="21" t="s">
        <v>3696</v>
      </c>
      <c r="G1920" s="21" t="s">
        <v>1606</v>
      </c>
      <c r="H1920" s="21" t="s">
        <v>3697</v>
      </c>
      <c r="I1920" s="21" t="s">
        <v>6496</v>
      </c>
      <c r="J1920" s="2" t="s">
        <v>3484</v>
      </c>
      <c r="K1920" s="22" t="s">
        <v>1038</v>
      </c>
      <c r="L1920" s="2" t="s">
        <v>1089</v>
      </c>
      <c r="M1920" s="2" t="s">
        <v>1059</v>
      </c>
      <c r="N1920" s="2" t="s">
        <v>1090</v>
      </c>
      <c r="O1920" s="2" t="s">
        <v>1040</v>
      </c>
      <c r="P1920" s="2" t="str">
        <f t="shared" si="59"/>
        <v>P-Onsite</v>
      </c>
      <c r="Q1920" s="2" t="str">
        <f t="shared" si="60"/>
        <v>P-S2_Onsite</v>
      </c>
      <c r="R1920" s="2" t="s">
        <v>3476</v>
      </c>
      <c r="S1920" s="2" t="s">
        <v>1041</v>
      </c>
      <c r="T1920" s="21" t="s">
        <v>3693</v>
      </c>
    </row>
    <row r="1921" spans="1:20" x14ac:dyDescent="0.3">
      <c r="A1921" s="21" t="s">
        <v>2782</v>
      </c>
      <c r="B1921" s="21" t="s">
        <v>1054</v>
      </c>
      <c r="C1921" s="21" t="s">
        <v>2783</v>
      </c>
      <c r="D1921" s="21" t="s">
        <v>2784</v>
      </c>
      <c r="E1921" s="2" t="s">
        <v>2785</v>
      </c>
      <c r="F1921" s="21" t="s">
        <v>3700</v>
      </c>
      <c r="G1921" s="21" t="s">
        <v>1631</v>
      </c>
      <c r="H1921" s="21" t="s">
        <v>3701</v>
      </c>
      <c r="I1921" s="21" t="s">
        <v>6497</v>
      </c>
      <c r="J1921" s="2" t="s">
        <v>3475</v>
      </c>
      <c r="K1921" s="22" t="s">
        <v>1048</v>
      </c>
      <c r="L1921" s="2" t="s">
        <v>1089</v>
      </c>
      <c r="M1921" s="2" t="s">
        <v>1059</v>
      </c>
      <c r="N1921" s="2" t="s">
        <v>1090</v>
      </c>
      <c r="O1921" s="2" t="s">
        <v>1040</v>
      </c>
      <c r="P1921" s="2" t="str">
        <f t="shared" si="59"/>
        <v>P-Onsite</v>
      </c>
      <c r="Q1921" s="2" t="str">
        <f t="shared" si="60"/>
        <v>P-S2_Onsite</v>
      </c>
      <c r="R1921" s="2" t="s">
        <v>3476</v>
      </c>
      <c r="S1921" s="2" t="s">
        <v>1041</v>
      </c>
      <c r="T1921" s="21" t="s">
        <v>3693</v>
      </c>
    </row>
    <row r="1922" spans="1:20" x14ac:dyDescent="0.3">
      <c r="A1922" s="21" t="s">
        <v>2788</v>
      </c>
      <c r="B1922" s="21" t="s">
        <v>1054</v>
      </c>
      <c r="C1922" s="21" t="s">
        <v>2789</v>
      </c>
      <c r="D1922" s="21" t="s">
        <v>2790</v>
      </c>
      <c r="E1922" s="2" t="s">
        <v>2791</v>
      </c>
      <c r="F1922" s="21" t="s">
        <v>3690</v>
      </c>
      <c r="G1922" s="21" t="s">
        <v>1593</v>
      </c>
      <c r="H1922" s="21" t="s">
        <v>3691</v>
      </c>
      <c r="I1922" s="21" t="s">
        <v>6498</v>
      </c>
      <c r="J1922" s="2" t="s">
        <v>3692</v>
      </c>
      <c r="K1922" s="22" t="s">
        <v>1610</v>
      </c>
      <c r="L1922" s="2" t="s">
        <v>1089</v>
      </c>
      <c r="M1922" s="2" t="s">
        <v>1059</v>
      </c>
      <c r="N1922" s="2" t="s">
        <v>1090</v>
      </c>
      <c r="O1922" s="2" t="s">
        <v>1040</v>
      </c>
      <c r="P1922" s="2" t="str">
        <f t="shared" si="59"/>
        <v>P-Onsite</v>
      </c>
      <c r="Q1922" s="2" t="str">
        <f t="shared" si="60"/>
        <v>P-S2_Onsite</v>
      </c>
      <c r="R1922" s="2" t="s">
        <v>3476</v>
      </c>
      <c r="S1922" s="2" t="s">
        <v>1041</v>
      </c>
      <c r="T1922" s="21" t="s">
        <v>3693</v>
      </c>
    </row>
    <row r="1923" spans="1:20" x14ac:dyDescent="0.3">
      <c r="A1923" s="21" t="s">
        <v>2788</v>
      </c>
      <c r="B1923" s="21" t="s">
        <v>1054</v>
      </c>
      <c r="C1923" s="21" t="s">
        <v>2789</v>
      </c>
      <c r="D1923" s="21" t="s">
        <v>2790</v>
      </c>
      <c r="E1923" s="2" t="s">
        <v>2791</v>
      </c>
      <c r="F1923" s="21" t="s">
        <v>3696</v>
      </c>
      <c r="G1923" s="21" t="s">
        <v>1606</v>
      </c>
      <c r="H1923" s="21" t="s">
        <v>3697</v>
      </c>
      <c r="I1923" s="21" t="s">
        <v>6499</v>
      </c>
      <c r="J1923" s="2" t="s">
        <v>3484</v>
      </c>
      <c r="K1923" s="22" t="s">
        <v>1038</v>
      </c>
      <c r="L1923" s="2" t="s">
        <v>1089</v>
      </c>
      <c r="M1923" s="2" t="s">
        <v>1059</v>
      </c>
      <c r="N1923" s="2" t="s">
        <v>1090</v>
      </c>
      <c r="O1923" s="2" t="s">
        <v>1040</v>
      </c>
      <c r="P1923" s="2" t="str">
        <f t="shared" ref="P1923:P1986" si="61">CONCATENATE(LEFT(O1923,1),"-",B1923)</f>
        <v>P-Onsite</v>
      </c>
      <c r="Q1923" s="2" t="str">
        <f t="shared" ref="Q1923:Q1986" si="62">CONCATENATE(LEFT($O1923,1),"-",RIGHT($F1923,9))</f>
        <v>P-S2_Onsite</v>
      </c>
      <c r="R1923" s="2" t="s">
        <v>3476</v>
      </c>
      <c r="S1923" s="2" t="s">
        <v>1041</v>
      </c>
      <c r="T1923" s="21" t="s">
        <v>3693</v>
      </c>
    </row>
    <row r="1924" spans="1:20" x14ac:dyDescent="0.3">
      <c r="A1924" s="21" t="s">
        <v>2788</v>
      </c>
      <c r="B1924" s="21" t="s">
        <v>1054</v>
      </c>
      <c r="C1924" s="21" t="s">
        <v>2789</v>
      </c>
      <c r="D1924" s="21" t="s">
        <v>2790</v>
      </c>
      <c r="E1924" s="2" t="s">
        <v>2791</v>
      </c>
      <c r="F1924" s="21" t="s">
        <v>3698</v>
      </c>
      <c r="G1924" s="21" t="s">
        <v>1613</v>
      </c>
      <c r="H1924" s="21" t="s">
        <v>3699</v>
      </c>
      <c r="I1924" s="21" t="s">
        <v>6500</v>
      </c>
      <c r="J1924" s="2" t="s">
        <v>3479</v>
      </c>
      <c r="K1924" s="22" t="s">
        <v>1038</v>
      </c>
      <c r="L1924" s="2" t="s">
        <v>1089</v>
      </c>
      <c r="M1924" s="2" t="s">
        <v>1059</v>
      </c>
      <c r="N1924" s="2" t="s">
        <v>1090</v>
      </c>
      <c r="O1924" s="2" t="s">
        <v>1040</v>
      </c>
      <c r="P1924" s="2" t="str">
        <f t="shared" si="61"/>
        <v>P-Onsite</v>
      </c>
      <c r="Q1924" s="2" t="str">
        <f t="shared" si="62"/>
        <v>P-S2_Onsite</v>
      </c>
      <c r="R1924" s="2" t="s">
        <v>3476</v>
      </c>
      <c r="S1924" s="2" t="s">
        <v>1041</v>
      </c>
      <c r="T1924" s="21" t="s">
        <v>3693</v>
      </c>
    </row>
    <row r="1925" spans="1:20" x14ac:dyDescent="0.3">
      <c r="A1925" s="21" t="s">
        <v>2794</v>
      </c>
      <c r="B1925" s="21" t="s">
        <v>1054</v>
      </c>
      <c r="C1925" s="21" t="s">
        <v>2795</v>
      </c>
      <c r="D1925" s="21" t="s">
        <v>2796</v>
      </c>
      <c r="E1925" s="2" t="s">
        <v>2797</v>
      </c>
      <c r="F1925" s="21" t="s">
        <v>3690</v>
      </c>
      <c r="G1925" s="21" t="s">
        <v>1593</v>
      </c>
      <c r="H1925" s="21" t="s">
        <v>3691</v>
      </c>
      <c r="I1925" s="21" t="s">
        <v>6501</v>
      </c>
      <c r="J1925" s="2" t="s">
        <v>3692</v>
      </c>
      <c r="K1925" s="22" t="s">
        <v>1610</v>
      </c>
      <c r="L1925" s="2" t="s">
        <v>1300</v>
      </c>
      <c r="M1925" s="2" t="s">
        <v>1059</v>
      </c>
      <c r="N1925" s="2" t="s">
        <v>1375</v>
      </c>
      <c r="O1925" s="2" t="s">
        <v>1040</v>
      </c>
      <c r="P1925" s="2" t="str">
        <f t="shared" si="61"/>
        <v>P-Onsite</v>
      </c>
      <c r="Q1925" s="2" t="str">
        <f t="shared" si="62"/>
        <v>P-S2_Onsite</v>
      </c>
      <c r="R1925" s="2" t="s">
        <v>3476</v>
      </c>
      <c r="S1925" s="2" t="s">
        <v>1041</v>
      </c>
      <c r="T1925" s="21" t="s">
        <v>3693</v>
      </c>
    </row>
    <row r="1926" spans="1:20" x14ac:dyDescent="0.3">
      <c r="A1926" s="21" t="s">
        <v>2794</v>
      </c>
      <c r="B1926" s="21" t="s">
        <v>1054</v>
      </c>
      <c r="C1926" s="21" t="s">
        <v>2795</v>
      </c>
      <c r="D1926" s="21" t="s">
        <v>2796</v>
      </c>
      <c r="E1926" s="2" t="s">
        <v>2797</v>
      </c>
      <c r="F1926" s="21" t="s">
        <v>3694</v>
      </c>
      <c r="G1926" s="21" t="s">
        <v>1598</v>
      </c>
      <c r="H1926" s="21" t="s">
        <v>3695</v>
      </c>
      <c r="I1926" s="21" t="s">
        <v>6502</v>
      </c>
      <c r="J1926" s="2" t="s">
        <v>3481</v>
      </c>
      <c r="K1926" s="22" t="s">
        <v>1048</v>
      </c>
      <c r="L1926" s="2" t="s">
        <v>1300</v>
      </c>
      <c r="M1926" s="2" t="s">
        <v>1059</v>
      </c>
      <c r="N1926" s="2" t="s">
        <v>1375</v>
      </c>
      <c r="O1926" s="2" t="s">
        <v>1040</v>
      </c>
      <c r="P1926" s="2" t="str">
        <f t="shared" si="61"/>
        <v>P-Onsite</v>
      </c>
      <c r="Q1926" s="2" t="str">
        <f t="shared" si="62"/>
        <v>P-S2_Onsite</v>
      </c>
      <c r="R1926" s="2" t="s">
        <v>3476</v>
      </c>
      <c r="S1926" s="2" t="s">
        <v>1041</v>
      </c>
      <c r="T1926" s="21" t="s">
        <v>3693</v>
      </c>
    </row>
    <row r="1927" spans="1:20" x14ac:dyDescent="0.3">
      <c r="A1927" s="21" t="s">
        <v>2794</v>
      </c>
      <c r="B1927" s="21" t="s">
        <v>1054</v>
      </c>
      <c r="C1927" s="21" t="s">
        <v>2795</v>
      </c>
      <c r="D1927" s="21" t="s">
        <v>2796</v>
      </c>
      <c r="E1927" s="2" t="s">
        <v>2797</v>
      </c>
      <c r="F1927" s="21" t="s">
        <v>3696</v>
      </c>
      <c r="G1927" s="21" t="s">
        <v>1606</v>
      </c>
      <c r="H1927" s="21" t="s">
        <v>3697</v>
      </c>
      <c r="I1927" s="21" t="s">
        <v>6503</v>
      </c>
      <c r="J1927" s="2" t="s">
        <v>3484</v>
      </c>
      <c r="K1927" s="22" t="s">
        <v>1038</v>
      </c>
      <c r="L1927" s="2" t="s">
        <v>1300</v>
      </c>
      <c r="M1927" s="2" t="s">
        <v>1059</v>
      </c>
      <c r="N1927" s="2" t="s">
        <v>1375</v>
      </c>
      <c r="O1927" s="2" t="s">
        <v>1040</v>
      </c>
      <c r="P1927" s="2" t="str">
        <f t="shared" si="61"/>
        <v>P-Onsite</v>
      </c>
      <c r="Q1927" s="2" t="str">
        <f t="shared" si="62"/>
        <v>P-S2_Onsite</v>
      </c>
      <c r="R1927" s="2" t="s">
        <v>3476</v>
      </c>
      <c r="S1927" s="2" t="s">
        <v>1041</v>
      </c>
      <c r="T1927" s="21" t="s">
        <v>3693</v>
      </c>
    </row>
    <row r="1928" spans="1:20" x14ac:dyDescent="0.3">
      <c r="A1928" s="21" t="s">
        <v>2794</v>
      </c>
      <c r="B1928" s="21" t="s">
        <v>1054</v>
      </c>
      <c r="C1928" s="21" t="s">
        <v>2795</v>
      </c>
      <c r="D1928" s="21" t="s">
        <v>2796</v>
      </c>
      <c r="E1928" s="2" t="s">
        <v>2797</v>
      </c>
      <c r="F1928" s="21" t="s">
        <v>3698</v>
      </c>
      <c r="G1928" s="21" t="s">
        <v>1613</v>
      </c>
      <c r="H1928" s="21" t="s">
        <v>3699</v>
      </c>
      <c r="I1928" s="21" t="s">
        <v>6504</v>
      </c>
      <c r="J1928" s="2" t="s">
        <v>3479</v>
      </c>
      <c r="K1928" s="22" t="s">
        <v>1038</v>
      </c>
      <c r="L1928" s="2" t="s">
        <v>1300</v>
      </c>
      <c r="M1928" s="2" t="s">
        <v>1059</v>
      </c>
      <c r="N1928" s="2" t="s">
        <v>1375</v>
      </c>
      <c r="O1928" s="2" t="s">
        <v>1040</v>
      </c>
      <c r="P1928" s="2" t="str">
        <f t="shared" si="61"/>
        <v>P-Onsite</v>
      </c>
      <c r="Q1928" s="2" t="str">
        <f t="shared" si="62"/>
        <v>P-S2_Onsite</v>
      </c>
      <c r="R1928" s="2" t="s">
        <v>3476</v>
      </c>
      <c r="S1928" s="2" t="s">
        <v>1041</v>
      </c>
      <c r="T1928" s="21" t="s">
        <v>3693</v>
      </c>
    </row>
    <row r="1929" spans="1:20" x14ac:dyDescent="0.3">
      <c r="A1929" s="21" t="s">
        <v>2794</v>
      </c>
      <c r="B1929" s="21" t="s">
        <v>1054</v>
      </c>
      <c r="C1929" s="21" t="s">
        <v>2795</v>
      </c>
      <c r="D1929" s="21" t="s">
        <v>2796</v>
      </c>
      <c r="E1929" s="2" t="s">
        <v>2797</v>
      </c>
      <c r="F1929" s="21" t="s">
        <v>3700</v>
      </c>
      <c r="G1929" s="21" t="s">
        <v>1631</v>
      </c>
      <c r="H1929" s="21" t="s">
        <v>3701</v>
      </c>
      <c r="I1929" s="21" t="s">
        <v>6505</v>
      </c>
      <c r="J1929" s="2" t="s">
        <v>3475</v>
      </c>
      <c r="K1929" s="22" t="s">
        <v>1048</v>
      </c>
      <c r="L1929" s="2" t="s">
        <v>1300</v>
      </c>
      <c r="M1929" s="2" t="s">
        <v>1059</v>
      </c>
      <c r="N1929" s="2" t="s">
        <v>1375</v>
      </c>
      <c r="O1929" s="2" t="s">
        <v>1040</v>
      </c>
      <c r="P1929" s="2" t="str">
        <f t="shared" si="61"/>
        <v>P-Onsite</v>
      </c>
      <c r="Q1929" s="2" t="str">
        <f t="shared" si="62"/>
        <v>P-S2_Onsite</v>
      </c>
      <c r="R1929" s="2" t="s">
        <v>3476</v>
      </c>
      <c r="S1929" s="2" t="s">
        <v>1041</v>
      </c>
      <c r="T1929" s="21" t="s">
        <v>3693</v>
      </c>
    </row>
    <row r="1930" spans="1:20" x14ac:dyDescent="0.3">
      <c r="A1930" s="21" t="s">
        <v>2800</v>
      </c>
      <c r="B1930" s="21" t="s">
        <v>1054</v>
      </c>
      <c r="C1930" s="21" t="s">
        <v>2801</v>
      </c>
      <c r="D1930" s="21" t="s">
        <v>2802</v>
      </c>
      <c r="E1930" s="2" t="s">
        <v>2803</v>
      </c>
      <c r="F1930" s="21" t="s">
        <v>3694</v>
      </c>
      <c r="G1930" s="21" t="s">
        <v>1598</v>
      </c>
      <c r="H1930" s="21" t="s">
        <v>3695</v>
      </c>
      <c r="I1930" s="21" t="s">
        <v>6506</v>
      </c>
      <c r="J1930" s="2" t="s">
        <v>3481</v>
      </c>
      <c r="K1930" s="22" t="s">
        <v>1048</v>
      </c>
      <c r="L1930" s="2" t="s">
        <v>1089</v>
      </c>
      <c r="M1930" s="2" t="s">
        <v>1059</v>
      </c>
      <c r="N1930" s="2" t="s">
        <v>1090</v>
      </c>
      <c r="O1930" s="2" t="s">
        <v>1040</v>
      </c>
      <c r="P1930" s="2" t="str">
        <f t="shared" si="61"/>
        <v>P-Onsite</v>
      </c>
      <c r="Q1930" s="2" t="str">
        <f t="shared" si="62"/>
        <v>P-S2_Onsite</v>
      </c>
      <c r="R1930" s="2" t="s">
        <v>3476</v>
      </c>
      <c r="S1930" s="2" t="s">
        <v>1041</v>
      </c>
      <c r="T1930" s="21" t="s">
        <v>3693</v>
      </c>
    </row>
    <row r="1931" spans="1:20" x14ac:dyDescent="0.3">
      <c r="A1931" s="21" t="s">
        <v>2800</v>
      </c>
      <c r="B1931" s="21" t="s">
        <v>1054</v>
      </c>
      <c r="C1931" s="21" t="s">
        <v>2801</v>
      </c>
      <c r="D1931" s="21" t="s">
        <v>2802</v>
      </c>
      <c r="E1931" s="2" t="s">
        <v>2803</v>
      </c>
      <c r="F1931" s="21" t="s">
        <v>3696</v>
      </c>
      <c r="G1931" s="21" t="s">
        <v>1606</v>
      </c>
      <c r="H1931" s="21" t="s">
        <v>3697</v>
      </c>
      <c r="I1931" s="21" t="s">
        <v>6507</v>
      </c>
      <c r="J1931" s="2" t="s">
        <v>3484</v>
      </c>
      <c r="K1931" s="22" t="s">
        <v>1038</v>
      </c>
      <c r="L1931" s="2" t="s">
        <v>1089</v>
      </c>
      <c r="M1931" s="2" t="s">
        <v>1059</v>
      </c>
      <c r="N1931" s="2" t="s">
        <v>1090</v>
      </c>
      <c r="O1931" s="2" t="s">
        <v>1040</v>
      </c>
      <c r="P1931" s="2" t="str">
        <f t="shared" si="61"/>
        <v>P-Onsite</v>
      </c>
      <c r="Q1931" s="2" t="str">
        <f t="shared" si="62"/>
        <v>P-S2_Onsite</v>
      </c>
      <c r="R1931" s="2" t="s">
        <v>3476</v>
      </c>
      <c r="S1931" s="2" t="s">
        <v>1041</v>
      </c>
      <c r="T1931" s="21" t="s">
        <v>3693</v>
      </c>
    </row>
    <row r="1932" spans="1:20" x14ac:dyDescent="0.3">
      <c r="A1932" s="21" t="s">
        <v>2800</v>
      </c>
      <c r="B1932" s="21" t="s">
        <v>1054</v>
      </c>
      <c r="C1932" s="21" t="s">
        <v>2801</v>
      </c>
      <c r="D1932" s="21" t="s">
        <v>2802</v>
      </c>
      <c r="E1932" s="2" t="s">
        <v>2803</v>
      </c>
      <c r="F1932" s="21" t="s">
        <v>3700</v>
      </c>
      <c r="G1932" s="21" t="s">
        <v>1631</v>
      </c>
      <c r="H1932" s="21" t="s">
        <v>3701</v>
      </c>
      <c r="I1932" s="21" t="s">
        <v>6508</v>
      </c>
      <c r="J1932" s="2" t="s">
        <v>3475</v>
      </c>
      <c r="K1932" s="22" t="s">
        <v>1048</v>
      </c>
      <c r="L1932" s="2" t="s">
        <v>1089</v>
      </c>
      <c r="M1932" s="2" t="s">
        <v>1059</v>
      </c>
      <c r="N1932" s="2" t="s">
        <v>1090</v>
      </c>
      <c r="O1932" s="2" t="s">
        <v>1040</v>
      </c>
      <c r="P1932" s="2" t="str">
        <f t="shared" si="61"/>
        <v>P-Onsite</v>
      </c>
      <c r="Q1932" s="2" t="str">
        <f t="shared" si="62"/>
        <v>P-S2_Onsite</v>
      </c>
      <c r="R1932" s="2" t="s">
        <v>3476</v>
      </c>
      <c r="S1932" s="2" t="s">
        <v>1041</v>
      </c>
      <c r="T1932" s="21" t="s">
        <v>3693</v>
      </c>
    </row>
    <row r="1933" spans="1:20" x14ac:dyDescent="0.3">
      <c r="A1933" s="21" t="s">
        <v>2806</v>
      </c>
      <c r="B1933" s="21" t="s">
        <v>1054</v>
      </c>
      <c r="C1933" s="21" t="s">
        <v>2807</v>
      </c>
      <c r="D1933" s="21" t="s">
        <v>2808</v>
      </c>
      <c r="E1933" s="2" t="s">
        <v>2809</v>
      </c>
      <c r="F1933" s="21" t="s">
        <v>3690</v>
      </c>
      <c r="G1933" s="21" t="s">
        <v>1593</v>
      </c>
      <c r="H1933" s="21" t="s">
        <v>3691</v>
      </c>
      <c r="I1933" s="21" t="s">
        <v>6509</v>
      </c>
      <c r="J1933" s="2" t="s">
        <v>3692</v>
      </c>
      <c r="K1933" s="22" t="s">
        <v>1610</v>
      </c>
      <c r="L1933" s="2" t="s">
        <v>1058</v>
      </c>
      <c r="M1933" s="2" t="s">
        <v>1059</v>
      </c>
      <c r="N1933" s="2" t="s">
        <v>1060</v>
      </c>
      <c r="O1933" s="2" t="s">
        <v>1040</v>
      </c>
      <c r="P1933" s="2" t="str">
        <f t="shared" si="61"/>
        <v>P-Onsite</v>
      </c>
      <c r="Q1933" s="2" t="str">
        <f t="shared" si="62"/>
        <v>P-S2_Onsite</v>
      </c>
      <c r="R1933" s="2" t="s">
        <v>3476</v>
      </c>
      <c r="S1933" s="2" t="s">
        <v>1041</v>
      </c>
      <c r="T1933" s="21" t="s">
        <v>3693</v>
      </c>
    </row>
    <row r="1934" spans="1:20" x14ac:dyDescent="0.3">
      <c r="A1934" s="21" t="s">
        <v>2806</v>
      </c>
      <c r="B1934" s="21" t="s">
        <v>1054</v>
      </c>
      <c r="C1934" s="21" t="s">
        <v>2807</v>
      </c>
      <c r="D1934" s="21" t="s">
        <v>2808</v>
      </c>
      <c r="E1934" s="2" t="s">
        <v>2809</v>
      </c>
      <c r="F1934" s="21" t="s">
        <v>3700</v>
      </c>
      <c r="G1934" s="21" t="s">
        <v>1631</v>
      </c>
      <c r="H1934" s="21" t="s">
        <v>3701</v>
      </c>
      <c r="I1934" s="21" t="s">
        <v>6510</v>
      </c>
      <c r="J1934" s="2" t="s">
        <v>3475</v>
      </c>
      <c r="K1934" s="22" t="s">
        <v>1048</v>
      </c>
      <c r="L1934" s="2" t="s">
        <v>1058</v>
      </c>
      <c r="M1934" s="2" t="s">
        <v>1059</v>
      </c>
      <c r="N1934" s="2" t="s">
        <v>1060</v>
      </c>
      <c r="O1934" s="2" t="s">
        <v>1040</v>
      </c>
      <c r="P1934" s="2" t="str">
        <f t="shared" si="61"/>
        <v>P-Onsite</v>
      </c>
      <c r="Q1934" s="2" t="str">
        <f t="shared" si="62"/>
        <v>P-S2_Onsite</v>
      </c>
      <c r="R1934" s="2" t="s">
        <v>3476</v>
      </c>
      <c r="S1934" s="2" t="s">
        <v>1041</v>
      </c>
      <c r="T1934" s="21" t="s">
        <v>3693</v>
      </c>
    </row>
    <row r="1935" spans="1:20" x14ac:dyDescent="0.3">
      <c r="A1935" s="21" t="s">
        <v>4195</v>
      </c>
      <c r="B1935" s="21" t="s">
        <v>1054</v>
      </c>
      <c r="C1935" s="21" t="s">
        <v>4196</v>
      </c>
      <c r="D1935" s="21" t="s">
        <v>4197</v>
      </c>
      <c r="E1935" s="2" t="s">
        <v>4198</v>
      </c>
      <c r="F1935" s="21" t="s">
        <v>3690</v>
      </c>
      <c r="G1935" s="21" t="s">
        <v>1593</v>
      </c>
      <c r="H1935" s="21" t="s">
        <v>3691</v>
      </c>
      <c r="I1935" s="21" t="s">
        <v>6511</v>
      </c>
      <c r="J1935" s="2" t="s">
        <v>3692</v>
      </c>
      <c r="K1935" s="22" t="s">
        <v>1610</v>
      </c>
      <c r="L1935" s="2" t="s">
        <v>3489</v>
      </c>
      <c r="M1935" s="2" t="s">
        <v>3489</v>
      </c>
      <c r="N1935" s="2" t="s">
        <v>3489</v>
      </c>
      <c r="O1935" s="2" t="s">
        <v>1098</v>
      </c>
      <c r="P1935" s="2" t="str">
        <f t="shared" si="61"/>
        <v>A-Onsite</v>
      </c>
      <c r="Q1935" s="2" t="str">
        <f t="shared" si="62"/>
        <v>A-S2_Onsite</v>
      </c>
      <c r="R1935" s="2" t="s">
        <v>3476</v>
      </c>
      <c r="S1935" s="2" t="s">
        <v>1041</v>
      </c>
      <c r="T1935" s="21" t="s">
        <v>3693</v>
      </c>
    </row>
    <row r="1936" spans="1:20" x14ac:dyDescent="0.3">
      <c r="A1936" s="21" t="s">
        <v>4195</v>
      </c>
      <c r="B1936" s="21" t="s">
        <v>1054</v>
      </c>
      <c r="C1936" s="21" t="s">
        <v>4196</v>
      </c>
      <c r="D1936" s="21" t="s">
        <v>4197</v>
      </c>
      <c r="E1936" s="2" t="s">
        <v>4198</v>
      </c>
      <c r="F1936" s="21" t="s">
        <v>3694</v>
      </c>
      <c r="G1936" s="21" t="s">
        <v>1598</v>
      </c>
      <c r="H1936" s="21" t="s">
        <v>3695</v>
      </c>
      <c r="I1936" s="21" t="s">
        <v>6512</v>
      </c>
      <c r="J1936" s="2" t="s">
        <v>3481</v>
      </c>
      <c r="K1936" s="22" t="s">
        <v>1048</v>
      </c>
      <c r="L1936" s="2" t="s">
        <v>3489</v>
      </c>
      <c r="M1936" s="2" t="s">
        <v>3489</v>
      </c>
      <c r="N1936" s="2" t="s">
        <v>3489</v>
      </c>
      <c r="O1936" s="2" t="s">
        <v>1098</v>
      </c>
      <c r="P1936" s="2" t="str">
        <f t="shared" si="61"/>
        <v>A-Onsite</v>
      </c>
      <c r="Q1936" s="2" t="str">
        <f t="shared" si="62"/>
        <v>A-S2_Onsite</v>
      </c>
      <c r="R1936" s="2" t="s">
        <v>3476</v>
      </c>
      <c r="S1936" s="2" t="s">
        <v>1041</v>
      </c>
      <c r="T1936" s="21" t="s">
        <v>3693</v>
      </c>
    </row>
    <row r="1937" spans="1:20" x14ac:dyDescent="0.3">
      <c r="A1937" s="21" t="s">
        <v>4195</v>
      </c>
      <c r="B1937" s="21" t="s">
        <v>1054</v>
      </c>
      <c r="C1937" s="21" t="s">
        <v>4196</v>
      </c>
      <c r="D1937" s="21" t="s">
        <v>4197</v>
      </c>
      <c r="E1937" s="2" t="s">
        <v>4198</v>
      </c>
      <c r="F1937" s="21" t="s">
        <v>3696</v>
      </c>
      <c r="G1937" s="21" t="s">
        <v>1606</v>
      </c>
      <c r="H1937" s="21" t="s">
        <v>3697</v>
      </c>
      <c r="I1937" s="21" t="s">
        <v>6513</v>
      </c>
      <c r="J1937" s="2" t="s">
        <v>3484</v>
      </c>
      <c r="K1937" s="22" t="s">
        <v>1038</v>
      </c>
      <c r="L1937" s="2" t="s">
        <v>3489</v>
      </c>
      <c r="M1937" s="2" t="s">
        <v>3489</v>
      </c>
      <c r="N1937" s="2" t="s">
        <v>3489</v>
      </c>
      <c r="O1937" s="2" t="s">
        <v>1098</v>
      </c>
      <c r="P1937" s="2" t="str">
        <f t="shared" si="61"/>
        <v>A-Onsite</v>
      </c>
      <c r="Q1937" s="2" t="str">
        <f t="shared" si="62"/>
        <v>A-S2_Onsite</v>
      </c>
      <c r="R1937" s="2" t="s">
        <v>3476</v>
      </c>
      <c r="S1937" s="2" t="s">
        <v>1041</v>
      </c>
      <c r="T1937" s="21" t="s">
        <v>3693</v>
      </c>
    </row>
    <row r="1938" spans="1:20" x14ac:dyDescent="0.3">
      <c r="A1938" s="21" t="s">
        <v>4195</v>
      </c>
      <c r="B1938" s="21" t="s">
        <v>1054</v>
      </c>
      <c r="C1938" s="21" t="s">
        <v>4196</v>
      </c>
      <c r="D1938" s="21" t="s">
        <v>4197</v>
      </c>
      <c r="E1938" s="2" t="s">
        <v>4198</v>
      </c>
      <c r="F1938" s="21" t="s">
        <v>3698</v>
      </c>
      <c r="G1938" s="21" t="s">
        <v>1613</v>
      </c>
      <c r="H1938" s="21" t="s">
        <v>3699</v>
      </c>
      <c r="I1938" s="21" t="s">
        <v>6514</v>
      </c>
      <c r="J1938" s="2" t="s">
        <v>3479</v>
      </c>
      <c r="K1938" s="22" t="s">
        <v>1038</v>
      </c>
      <c r="L1938" s="2" t="s">
        <v>3489</v>
      </c>
      <c r="M1938" s="2" t="s">
        <v>3489</v>
      </c>
      <c r="N1938" s="2" t="s">
        <v>3489</v>
      </c>
      <c r="O1938" s="2" t="s">
        <v>1098</v>
      </c>
      <c r="P1938" s="2" t="str">
        <f t="shared" si="61"/>
        <v>A-Onsite</v>
      </c>
      <c r="Q1938" s="2" t="str">
        <f t="shared" si="62"/>
        <v>A-S2_Onsite</v>
      </c>
      <c r="R1938" s="2" t="s">
        <v>3476</v>
      </c>
      <c r="S1938" s="2" t="s">
        <v>1041</v>
      </c>
      <c r="T1938" s="21" t="s">
        <v>3693</v>
      </c>
    </row>
    <row r="1939" spans="1:20" x14ac:dyDescent="0.3">
      <c r="A1939" s="21" t="s">
        <v>4195</v>
      </c>
      <c r="B1939" s="21" t="s">
        <v>1054</v>
      </c>
      <c r="C1939" s="21" t="s">
        <v>4196</v>
      </c>
      <c r="D1939" s="21" t="s">
        <v>4197</v>
      </c>
      <c r="E1939" s="2" t="s">
        <v>4198</v>
      </c>
      <c r="F1939" s="21" t="s">
        <v>3700</v>
      </c>
      <c r="G1939" s="21" t="s">
        <v>1631</v>
      </c>
      <c r="H1939" s="21" t="s">
        <v>3701</v>
      </c>
      <c r="I1939" s="21" t="s">
        <v>6515</v>
      </c>
      <c r="J1939" s="2" t="s">
        <v>3475</v>
      </c>
      <c r="K1939" s="22" t="s">
        <v>1048</v>
      </c>
      <c r="L1939" s="2" t="s">
        <v>3489</v>
      </c>
      <c r="M1939" s="2" t="s">
        <v>3489</v>
      </c>
      <c r="N1939" s="2" t="s">
        <v>3489</v>
      </c>
      <c r="O1939" s="2" t="s">
        <v>1098</v>
      </c>
      <c r="P1939" s="2" t="str">
        <f t="shared" si="61"/>
        <v>A-Onsite</v>
      </c>
      <c r="Q1939" s="2" t="str">
        <f t="shared" si="62"/>
        <v>A-S2_Onsite</v>
      </c>
      <c r="R1939" s="2" t="s">
        <v>3476</v>
      </c>
      <c r="S1939" s="2" t="s">
        <v>1041</v>
      </c>
      <c r="T1939" s="21" t="s">
        <v>3693</v>
      </c>
    </row>
    <row r="1940" spans="1:20" x14ac:dyDescent="0.3">
      <c r="A1940" s="21" t="s">
        <v>4199</v>
      </c>
      <c r="B1940" s="21" t="s">
        <v>1054</v>
      </c>
      <c r="C1940" s="21" t="s">
        <v>4200</v>
      </c>
      <c r="D1940" s="21" t="s">
        <v>4201</v>
      </c>
      <c r="E1940" s="2" t="s">
        <v>4202</v>
      </c>
      <c r="F1940" s="21" t="s">
        <v>3690</v>
      </c>
      <c r="G1940" s="21" t="s">
        <v>1593</v>
      </c>
      <c r="H1940" s="21" t="s">
        <v>3691</v>
      </c>
      <c r="I1940" s="21" t="s">
        <v>6516</v>
      </c>
      <c r="J1940" s="2" t="s">
        <v>3692</v>
      </c>
      <c r="K1940" s="22" t="s">
        <v>1610</v>
      </c>
      <c r="L1940" s="2" t="s">
        <v>1205</v>
      </c>
      <c r="M1940" s="2" t="s">
        <v>1059</v>
      </c>
      <c r="N1940" s="2" t="s">
        <v>1206</v>
      </c>
      <c r="O1940" s="2" t="s">
        <v>1040</v>
      </c>
      <c r="P1940" s="2" t="str">
        <f t="shared" si="61"/>
        <v>P-Onsite</v>
      </c>
      <c r="Q1940" s="2" t="str">
        <f t="shared" si="62"/>
        <v>P-S2_Onsite</v>
      </c>
      <c r="R1940" s="2" t="s">
        <v>3476</v>
      </c>
      <c r="S1940" s="2" t="s">
        <v>1041</v>
      </c>
      <c r="T1940" s="21" t="s">
        <v>3693</v>
      </c>
    </row>
    <row r="1941" spans="1:20" x14ac:dyDescent="0.3">
      <c r="A1941" s="21" t="s">
        <v>4199</v>
      </c>
      <c r="B1941" s="21" t="s">
        <v>1054</v>
      </c>
      <c r="C1941" s="21" t="s">
        <v>4200</v>
      </c>
      <c r="D1941" s="21" t="s">
        <v>4201</v>
      </c>
      <c r="E1941" s="2" t="s">
        <v>4202</v>
      </c>
      <c r="F1941" s="21" t="s">
        <v>3694</v>
      </c>
      <c r="G1941" s="21" t="s">
        <v>1598</v>
      </c>
      <c r="H1941" s="21" t="s">
        <v>3695</v>
      </c>
      <c r="I1941" s="21" t="s">
        <v>6517</v>
      </c>
      <c r="J1941" s="2" t="s">
        <v>3481</v>
      </c>
      <c r="K1941" s="22" t="s">
        <v>1048</v>
      </c>
      <c r="L1941" s="2" t="s">
        <v>1205</v>
      </c>
      <c r="M1941" s="2" t="s">
        <v>1059</v>
      </c>
      <c r="N1941" s="2" t="s">
        <v>1206</v>
      </c>
      <c r="O1941" s="2" t="s">
        <v>1040</v>
      </c>
      <c r="P1941" s="2" t="str">
        <f t="shared" si="61"/>
        <v>P-Onsite</v>
      </c>
      <c r="Q1941" s="2" t="str">
        <f t="shared" si="62"/>
        <v>P-S2_Onsite</v>
      </c>
      <c r="R1941" s="2" t="s">
        <v>3476</v>
      </c>
      <c r="S1941" s="2" t="s">
        <v>1041</v>
      </c>
      <c r="T1941" s="21" t="s">
        <v>3693</v>
      </c>
    </row>
    <row r="1942" spans="1:20" x14ac:dyDescent="0.3">
      <c r="A1942" s="21" t="s">
        <v>4199</v>
      </c>
      <c r="B1942" s="21" t="s">
        <v>1054</v>
      </c>
      <c r="C1942" s="21" t="s">
        <v>4200</v>
      </c>
      <c r="D1942" s="21" t="s">
        <v>4201</v>
      </c>
      <c r="E1942" s="2" t="s">
        <v>4202</v>
      </c>
      <c r="F1942" s="21" t="s">
        <v>3696</v>
      </c>
      <c r="G1942" s="21" t="s">
        <v>1606</v>
      </c>
      <c r="H1942" s="21" t="s">
        <v>3697</v>
      </c>
      <c r="I1942" s="21" t="s">
        <v>6518</v>
      </c>
      <c r="J1942" s="2" t="s">
        <v>3484</v>
      </c>
      <c r="K1942" s="22" t="s">
        <v>1038</v>
      </c>
      <c r="L1942" s="2" t="s">
        <v>1205</v>
      </c>
      <c r="M1942" s="2" t="s">
        <v>1059</v>
      </c>
      <c r="N1942" s="2" t="s">
        <v>1206</v>
      </c>
      <c r="O1942" s="2" t="s">
        <v>1040</v>
      </c>
      <c r="P1942" s="2" t="str">
        <f t="shared" si="61"/>
        <v>P-Onsite</v>
      </c>
      <c r="Q1942" s="2" t="str">
        <f t="shared" si="62"/>
        <v>P-S2_Onsite</v>
      </c>
      <c r="R1942" s="2" t="s">
        <v>3476</v>
      </c>
      <c r="S1942" s="2" t="s">
        <v>1041</v>
      </c>
      <c r="T1942" s="21" t="s">
        <v>3693</v>
      </c>
    </row>
    <row r="1943" spans="1:20" x14ac:dyDescent="0.3">
      <c r="A1943" s="21" t="s">
        <v>4199</v>
      </c>
      <c r="B1943" s="21" t="s">
        <v>1054</v>
      </c>
      <c r="C1943" s="21" t="s">
        <v>4200</v>
      </c>
      <c r="D1943" s="21" t="s">
        <v>4201</v>
      </c>
      <c r="E1943" s="2" t="s">
        <v>4202</v>
      </c>
      <c r="F1943" s="21" t="s">
        <v>3698</v>
      </c>
      <c r="G1943" s="21" t="s">
        <v>1613</v>
      </c>
      <c r="H1943" s="21" t="s">
        <v>3699</v>
      </c>
      <c r="I1943" s="21" t="s">
        <v>6519</v>
      </c>
      <c r="J1943" s="2" t="s">
        <v>3479</v>
      </c>
      <c r="K1943" s="22" t="s">
        <v>1038</v>
      </c>
      <c r="L1943" s="2" t="s">
        <v>1205</v>
      </c>
      <c r="M1943" s="2" t="s">
        <v>1059</v>
      </c>
      <c r="N1943" s="2" t="s">
        <v>1206</v>
      </c>
      <c r="O1943" s="2" t="s">
        <v>1040</v>
      </c>
      <c r="P1943" s="2" t="str">
        <f t="shared" si="61"/>
        <v>P-Onsite</v>
      </c>
      <c r="Q1943" s="2" t="str">
        <f t="shared" si="62"/>
        <v>P-S2_Onsite</v>
      </c>
      <c r="R1943" s="2" t="s">
        <v>3476</v>
      </c>
      <c r="S1943" s="2" t="s">
        <v>1041</v>
      </c>
      <c r="T1943" s="21" t="s">
        <v>3693</v>
      </c>
    </row>
    <row r="1944" spans="1:20" x14ac:dyDescent="0.3">
      <c r="A1944" s="21" t="s">
        <v>4199</v>
      </c>
      <c r="B1944" s="21" t="s">
        <v>1054</v>
      </c>
      <c r="C1944" s="21" t="s">
        <v>4200</v>
      </c>
      <c r="D1944" s="21" t="s">
        <v>4201</v>
      </c>
      <c r="E1944" s="2" t="s">
        <v>4202</v>
      </c>
      <c r="F1944" s="21" t="s">
        <v>3700</v>
      </c>
      <c r="G1944" s="21" t="s">
        <v>1631</v>
      </c>
      <c r="H1944" s="21" t="s">
        <v>3701</v>
      </c>
      <c r="I1944" s="21" t="s">
        <v>6520</v>
      </c>
      <c r="J1944" s="2" t="s">
        <v>3475</v>
      </c>
      <c r="K1944" s="22" t="s">
        <v>1048</v>
      </c>
      <c r="L1944" s="2" t="s">
        <v>1205</v>
      </c>
      <c r="M1944" s="2" t="s">
        <v>1059</v>
      </c>
      <c r="N1944" s="2" t="s">
        <v>1206</v>
      </c>
      <c r="O1944" s="2" t="s">
        <v>1040</v>
      </c>
      <c r="P1944" s="2" t="str">
        <f t="shared" si="61"/>
        <v>P-Onsite</v>
      </c>
      <c r="Q1944" s="2" t="str">
        <f t="shared" si="62"/>
        <v>P-S2_Onsite</v>
      </c>
      <c r="R1944" s="2" t="s">
        <v>3476</v>
      </c>
      <c r="S1944" s="2" t="s">
        <v>1041</v>
      </c>
      <c r="T1944" s="21" t="s">
        <v>3693</v>
      </c>
    </row>
    <row r="1945" spans="1:20" x14ac:dyDescent="0.3">
      <c r="A1945" s="21" t="s">
        <v>4203</v>
      </c>
      <c r="B1945" s="21" t="s">
        <v>1031</v>
      </c>
      <c r="C1945" s="21" t="s">
        <v>4204</v>
      </c>
      <c r="D1945" s="21" t="s">
        <v>4205</v>
      </c>
      <c r="E1945" s="2" t="s">
        <v>4206</v>
      </c>
      <c r="F1945" s="21" t="s">
        <v>3734</v>
      </c>
      <c r="G1945" s="21" t="s">
        <v>1593</v>
      </c>
      <c r="H1945" s="21" t="s">
        <v>3691</v>
      </c>
      <c r="I1945" s="21" t="s">
        <v>6521</v>
      </c>
      <c r="J1945" s="2" t="s">
        <v>3692</v>
      </c>
      <c r="K1945" s="22" t="s">
        <v>1610</v>
      </c>
      <c r="L1945" s="2" t="s">
        <v>1039</v>
      </c>
      <c r="M1945" s="2" t="s">
        <v>1039</v>
      </c>
      <c r="N1945" s="2" t="s">
        <v>1039</v>
      </c>
      <c r="O1945" s="2" t="s">
        <v>1040</v>
      </c>
      <c r="P1945" s="2" t="str">
        <f t="shared" si="61"/>
        <v>P-Online</v>
      </c>
      <c r="Q1945" s="2" t="str">
        <f t="shared" si="62"/>
        <v>P-S2_Online</v>
      </c>
      <c r="R1945" s="2"/>
      <c r="S1945" s="2" t="s">
        <v>1041</v>
      </c>
      <c r="T1945" s="21" t="s">
        <v>3693</v>
      </c>
    </row>
    <row r="1946" spans="1:20" x14ac:dyDescent="0.3">
      <c r="A1946" s="21" t="s">
        <v>4203</v>
      </c>
      <c r="B1946" s="21" t="s">
        <v>1031</v>
      </c>
      <c r="C1946" s="21" t="s">
        <v>4204</v>
      </c>
      <c r="D1946" s="21" t="s">
        <v>4205</v>
      </c>
      <c r="E1946" s="2" t="s">
        <v>4206</v>
      </c>
      <c r="F1946" s="21" t="s">
        <v>3735</v>
      </c>
      <c r="G1946" s="21" t="s">
        <v>1598</v>
      </c>
      <c r="H1946" s="21" t="s">
        <v>3695</v>
      </c>
      <c r="I1946" s="21" t="s">
        <v>6522</v>
      </c>
      <c r="J1946" s="2" t="s">
        <v>3481</v>
      </c>
      <c r="K1946" s="22" t="s">
        <v>1048</v>
      </c>
      <c r="L1946" s="2" t="s">
        <v>1039</v>
      </c>
      <c r="M1946" s="2" t="s">
        <v>1039</v>
      </c>
      <c r="N1946" s="2" t="s">
        <v>1039</v>
      </c>
      <c r="O1946" s="2" t="s">
        <v>1040</v>
      </c>
      <c r="P1946" s="2" t="str">
        <f t="shared" si="61"/>
        <v>P-Online</v>
      </c>
      <c r="Q1946" s="2" t="str">
        <f t="shared" si="62"/>
        <v>P-S2_Online</v>
      </c>
      <c r="R1946" s="2"/>
      <c r="S1946" s="2" t="s">
        <v>1041</v>
      </c>
      <c r="T1946" s="21" t="s">
        <v>3693</v>
      </c>
    </row>
    <row r="1947" spans="1:20" x14ac:dyDescent="0.3">
      <c r="A1947" s="21" t="s">
        <v>4203</v>
      </c>
      <c r="B1947" s="21" t="s">
        <v>1031</v>
      </c>
      <c r="C1947" s="21" t="s">
        <v>4204</v>
      </c>
      <c r="D1947" s="21" t="s">
        <v>4205</v>
      </c>
      <c r="E1947" s="2" t="s">
        <v>4206</v>
      </c>
      <c r="F1947" s="21" t="s">
        <v>3736</v>
      </c>
      <c r="G1947" s="21" t="s">
        <v>1606</v>
      </c>
      <c r="H1947" s="21" t="s">
        <v>3697</v>
      </c>
      <c r="I1947" s="21" t="s">
        <v>6523</v>
      </c>
      <c r="J1947" s="2" t="s">
        <v>3484</v>
      </c>
      <c r="K1947" s="22" t="s">
        <v>1038</v>
      </c>
      <c r="L1947" s="2" t="s">
        <v>1039</v>
      </c>
      <c r="M1947" s="2" t="s">
        <v>1039</v>
      </c>
      <c r="N1947" s="2" t="s">
        <v>1039</v>
      </c>
      <c r="O1947" s="2" t="s">
        <v>1040</v>
      </c>
      <c r="P1947" s="2" t="str">
        <f t="shared" si="61"/>
        <v>P-Online</v>
      </c>
      <c r="Q1947" s="2" t="str">
        <f t="shared" si="62"/>
        <v>P-S2_Online</v>
      </c>
      <c r="R1947" s="2"/>
      <c r="S1947" s="2" t="s">
        <v>1041</v>
      </c>
      <c r="T1947" s="21" t="s">
        <v>3693</v>
      </c>
    </row>
    <row r="1948" spans="1:20" x14ac:dyDescent="0.3">
      <c r="A1948" s="21" t="s">
        <v>4203</v>
      </c>
      <c r="B1948" s="21" t="s">
        <v>1031</v>
      </c>
      <c r="C1948" s="21" t="s">
        <v>4204</v>
      </c>
      <c r="D1948" s="21" t="s">
        <v>4205</v>
      </c>
      <c r="E1948" s="2" t="s">
        <v>4206</v>
      </c>
      <c r="F1948" s="21" t="s">
        <v>3737</v>
      </c>
      <c r="G1948" s="21" t="s">
        <v>1613</v>
      </c>
      <c r="H1948" s="21" t="s">
        <v>3699</v>
      </c>
      <c r="I1948" s="21" t="s">
        <v>6524</v>
      </c>
      <c r="J1948" s="2" t="s">
        <v>3479</v>
      </c>
      <c r="K1948" s="22" t="s">
        <v>1038</v>
      </c>
      <c r="L1948" s="2" t="s">
        <v>1039</v>
      </c>
      <c r="M1948" s="2" t="s">
        <v>1039</v>
      </c>
      <c r="N1948" s="2" t="s">
        <v>1039</v>
      </c>
      <c r="O1948" s="2" t="s">
        <v>1040</v>
      </c>
      <c r="P1948" s="2" t="str">
        <f t="shared" si="61"/>
        <v>P-Online</v>
      </c>
      <c r="Q1948" s="2" t="str">
        <f t="shared" si="62"/>
        <v>P-S2_Online</v>
      </c>
      <c r="R1948" s="2"/>
      <c r="S1948" s="2" t="s">
        <v>1041</v>
      </c>
      <c r="T1948" s="21" t="s">
        <v>3693</v>
      </c>
    </row>
    <row r="1949" spans="1:20" x14ac:dyDescent="0.3">
      <c r="A1949" s="21" t="s">
        <v>4203</v>
      </c>
      <c r="B1949" s="21" t="s">
        <v>1031</v>
      </c>
      <c r="C1949" s="21" t="s">
        <v>4204</v>
      </c>
      <c r="D1949" s="21" t="s">
        <v>4205</v>
      </c>
      <c r="E1949" s="2" t="s">
        <v>4206</v>
      </c>
      <c r="F1949" s="21" t="s">
        <v>3738</v>
      </c>
      <c r="G1949" s="21" t="s">
        <v>1631</v>
      </c>
      <c r="H1949" s="21" t="s">
        <v>3701</v>
      </c>
      <c r="I1949" s="21" t="s">
        <v>6525</v>
      </c>
      <c r="J1949" s="2" t="s">
        <v>3475</v>
      </c>
      <c r="K1949" s="22" t="s">
        <v>1048</v>
      </c>
      <c r="L1949" s="2" t="s">
        <v>1039</v>
      </c>
      <c r="M1949" s="2" t="s">
        <v>1039</v>
      </c>
      <c r="N1949" s="2" t="s">
        <v>1039</v>
      </c>
      <c r="O1949" s="2" t="s">
        <v>1040</v>
      </c>
      <c r="P1949" s="2" t="str">
        <f t="shared" si="61"/>
        <v>P-Online</v>
      </c>
      <c r="Q1949" s="2" t="str">
        <f t="shared" si="62"/>
        <v>P-S2_Online</v>
      </c>
      <c r="R1949" s="2"/>
      <c r="S1949" s="2" t="s">
        <v>1041</v>
      </c>
      <c r="T1949" s="21" t="s">
        <v>3693</v>
      </c>
    </row>
    <row r="1950" spans="1:20" x14ac:dyDescent="0.3">
      <c r="A1950" s="21" t="s">
        <v>4207</v>
      </c>
      <c r="B1950" s="21" t="s">
        <v>1054</v>
      </c>
      <c r="C1950" s="21" t="s">
        <v>4208</v>
      </c>
      <c r="D1950" s="21" t="s">
        <v>4209</v>
      </c>
      <c r="E1950" s="2" t="s">
        <v>4210</v>
      </c>
      <c r="F1950" s="21" t="s">
        <v>3690</v>
      </c>
      <c r="G1950" s="21" t="s">
        <v>1593</v>
      </c>
      <c r="H1950" s="21" t="s">
        <v>3691</v>
      </c>
      <c r="I1950" s="21" t="s">
        <v>6526</v>
      </c>
      <c r="J1950" s="2" t="s">
        <v>3692</v>
      </c>
      <c r="K1950" s="22" t="s">
        <v>1610</v>
      </c>
      <c r="L1950" s="2" t="s">
        <v>1300</v>
      </c>
      <c r="M1950" s="2" t="s">
        <v>1059</v>
      </c>
      <c r="N1950" s="2" t="s">
        <v>1301</v>
      </c>
      <c r="O1950" s="2" t="s">
        <v>1040</v>
      </c>
      <c r="P1950" s="2" t="str">
        <f t="shared" si="61"/>
        <v>P-Onsite</v>
      </c>
      <c r="Q1950" s="2" t="str">
        <f t="shared" si="62"/>
        <v>P-S2_Onsite</v>
      </c>
      <c r="R1950" s="2" t="s">
        <v>3476</v>
      </c>
      <c r="S1950" s="2" t="s">
        <v>1041</v>
      </c>
      <c r="T1950" s="21" t="s">
        <v>3693</v>
      </c>
    </row>
    <row r="1951" spans="1:20" x14ac:dyDescent="0.3">
      <c r="A1951" s="21" t="s">
        <v>4207</v>
      </c>
      <c r="B1951" s="21" t="s">
        <v>1054</v>
      </c>
      <c r="C1951" s="21" t="s">
        <v>4208</v>
      </c>
      <c r="D1951" s="21" t="s">
        <v>4209</v>
      </c>
      <c r="E1951" s="2" t="s">
        <v>4210</v>
      </c>
      <c r="F1951" s="21" t="s">
        <v>3694</v>
      </c>
      <c r="G1951" s="21" t="s">
        <v>1598</v>
      </c>
      <c r="H1951" s="21" t="s">
        <v>3695</v>
      </c>
      <c r="I1951" s="21" t="s">
        <v>6527</v>
      </c>
      <c r="J1951" s="2" t="s">
        <v>3481</v>
      </c>
      <c r="K1951" s="22" t="s">
        <v>1048</v>
      </c>
      <c r="L1951" s="2" t="s">
        <v>1300</v>
      </c>
      <c r="M1951" s="2" t="s">
        <v>1059</v>
      </c>
      <c r="N1951" s="2" t="s">
        <v>1301</v>
      </c>
      <c r="O1951" s="2" t="s">
        <v>1040</v>
      </c>
      <c r="P1951" s="2" t="str">
        <f t="shared" si="61"/>
        <v>P-Onsite</v>
      </c>
      <c r="Q1951" s="2" t="str">
        <f t="shared" si="62"/>
        <v>P-S2_Onsite</v>
      </c>
      <c r="R1951" s="2" t="s">
        <v>3476</v>
      </c>
      <c r="S1951" s="2" t="s">
        <v>1041</v>
      </c>
      <c r="T1951" s="21" t="s">
        <v>3693</v>
      </c>
    </row>
    <row r="1952" spans="1:20" x14ac:dyDescent="0.3">
      <c r="A1952" s="21" t="s">
        <v>4207</v>
      </c>
      <c r="B1952" s="21" t="s">
        <v>1054</v>
      </c>
      <c r="C1952" s="21" t="s">
        <v>4208</v>
      </c>
      <c r="D1952" s="21" t="s">
        <v>4209</v>
      </c>
      <c r="E1952" s="2" t="s">
        <v>4210</v>
      </c>
      <c r="F1952" s="21" t="s">
        <v>3696</v>
      </c>
      <c r="G1952" s="21" t="s">
        <v>1606</v>
      </c>
      <c r="H1952" s="21" t="s">
        <v>3697</v>
      </c>
      <c r="I1952" s="21" t="s">
        <v>6528</v>
      </c>
      <c r="J1952" s="2" t="s">
        <v>3484</v>
      </c>
      <c r="K1952" s="22" t="s">
        <v>1038</v>
      </c>
      <c r="L1952" s="2" t="s">
        <v>1300</v>
      </c>
      <c r="M1952" s="2" t="s">
        <v>1059</v>
      </c>
      <c r="N1952" s="2" t="s">
        <v>1301</v>
      </c>
      <c r="O1952" s="2" t="s">
        <v>1040</v>
      </c>
      <c r="P1952" s="2" t="str">
        <f t="shared" si="61"/>
        <v>P-Onsite</v>
      </c>
      <c r="Q1952" s="2" t="str">
        <f t="shared" si="62"/>
        <v>P-S2_Onsite</v>
      </c>
      <c r="R1952" s="2" t="s">
        <v>3476</v>
      </c>
      <c r="S1952" s="2" t="s">
        <v>1041</v>
      </c>
      <c r="T1952" s="21" t="s">
        <v>3693</v>
      </c>
    </row>
    <row r="1953" spans="1:20" x14ac:dyDescent="0.3">
      <c r="A1953" s="21" t="s">
        <v>4207</v>
      </c>
      <c r="B1953" s="21" t="s">
        <v>1054</v>
      </c>
      <c r="C1953" s="21" t="s">
        <v>4208</v>
      </c>
      <c r="D1953" s="21" t="s">
        <v>4209</v>
      </c>
      <c r="E1953" s="2" t="s">
        <v>4210</v>
      </c>
      <c r="F1953" s="21" t="s">
        <v>3698</v>
      </c>
      <c r="G1953" s="21" t="s">
        <v>1613</v>
      </c>
      <c r="H1953" s="21" t="s">
        <v>3699</v>
      </c>
      <c r="I1953" s="21" t="s">
        <v>6529</v>
      </c>
      <c r="J1953" s="2" t="s">
        <v>3479</v>
      </c>
      <c r="K1953" s="22" t="s">
        <v>1038</v>
      </c>
      <c r="L1953" s="2" t="s">
        <v>1300</v>
      </c>
      <c r="M1953" s="2" t="s">
        <v>1059</v>
      </c>
      <c r="N1953" s="2" t="s">
        <v>1301</v>
      </c>
      <c r="O1953" s="2" t="s">
        <v>1040</v>
      </c>
      <c r="P1953" s="2" t="str">
        <f t="shared" si="61"/>
        <v>P-Onsite</v>
      </c>
      <c r="Q1953" s="2" t="str">
        <f t="shared" si="62"/>
        <v>P-S2_Onsite</v>
      </c>
      <c r="R1953" s="2" t="s">
        <v>3476</v>
      </c>
      <c r="S1953" s="2" t="s">
        <v>1041</v>
      </c>
      <c r="T1953" s="21" t="s">
        <v>3693</v>
      </c>
    </row>
    <row r="1954" spans="1:20" x14ac:dyDescent="0.3">
      <c r="A1954" s="21" t="s">
        <v>4207</v>
      </c>
      <c r="B1954" s="21" t="s">
        <v>1054</v>
      </c>
      <c r="C1954" s="21" t="s">
        <v>4208</v>
      </c>
      <c r="D1954" s="21" t="s">
        <v>4209</v>
      </c>
      <c r="E1954" s="2" t="s">
        <v>4210</v>
      </c>
      <c r="F1954" s="21" t="s">
        <v>3700</v>
      </c>
      <c r="G1954" s="21" t="s">
        <v>1631</v>
      </c>
      <c r="H1954" s="21" t="s">
        <v>3701</v>
      </c>
      <c r="I1954" s="21" t="s">
        <v>6530</v>
      </c>
      <c r="J1954" s="2" t="s">
        <v>3475</v>
      </c>
      <c r="K1954" s="22" t="s">
        <v>1048</v>
      </c>
      <c r="L1954" s="2" t="s">
        <v>1300</v>
      </c>
      <c r="M1954" s="2" t="s">
        <v>1059</v>
      </c>
      <c r="N1954" s="2" t="s">
        <v>1301</v>
      </c>
      <c r="O1954" s="2" t="s">
        <v>1040</v>
      </c>
      <c r="P1954" s="2" t="str">
        <f t="shared" si="61"/>
        <v>P-Onsite</v>
      </c>
      <c r="Q1954" s="2" t="str">
        <f t="shared" si="62"/>
        <v>P-S2_Onsite</v>
      </c>
      <c r="R1954" s="2" t="s">
        <v>3476</v>
      </c>
      <c r="S1954" s="2" t="s">
        <v>1041</v>
      </c>
      <c r="T1954" s="21" t="s">
        <v>3693</v>
      </c>
    </row>
    <row r="1955" spans="1:20" x14ac:dyDescent="0.3">
      <c r="A1955" s="21" t="s">
        <v>2813</v>
      </c>
      <c r="B1955" s="21" t="s">
        <v>1054</v>
      </c>
      <c r="C1955" s="21" t="s">
        <v>2814</v>
      </c>
      <c r="D1955" s="21" t="s">
        <v>2815</v>
      </c>
      <c r="E1955" s="2" t="s">
        <v>2816</v>
      </c>
      <c r="F1955" s="21" t="s">
        <v>3690</v>
      </c>
      <c r="G1955" s="21" t="s">
        <v>1593</v>
      </c>
      <c r="H1955" s="21" t="s">
        <v>3691</v>
      </c>
      <c r="I1955" s="21" t="s">
        <v>6531</v>
      </c>
      <c r="J1955" s="2" t="s">
        <v>3692</v>
      </c>
      <c r="K1955" s="22" t="s">
        <v>1610</v>
      </c>
      <c r="L1955" s="2" t="s">
        <v>1300</v>
      </c>
      <c r="M1955" s="2" t="s">
        <v>1059</v>
      </c>
      <c r="N1955" s="2" t="s">
        <v>1301</v>
      </c>
      <c r="O1955" s="2" t="s">
        <v>1040</v>
      </c>
      <c r="P1955" s="2" t="str">
        <f t="shared" si="61"/>
        <v>P-Onsite</v>
      </c>
      <c r="Q1955" s="2" t="str">
        <f t="shared" si="62"/>
        <v>P-S2_Onsite</v>
      </c>
      <c r="R1955" s="2" t="s">
        <v>3476</v>
      </c>
      <c r="S1955" s="2" t="s">
        <v>1041</v>
      </c>
      <c r="T1955" s="21" t="s">
        <v>3693</v>
      </c>
    </row>
    <row r="1956" spans="1:20" x14ac:dyDescent="0.3">
      <c r="A1956" s="21" t="s">
        <v>2813</v>
      </c>
      <c r="B1956" s="21" t="s">
        <v>1054</v>
      </c>
      <c r="C1956" s="21" t="s">
        <v>2814</v>
      </c>
      <c r="D1956" s="21" t="s">
        <v>2815</v>
      </c>
      <c r="E1956" s="2" t="s">
        <v>2816</v>
      </c>
      <c r="F1956" s="21" t="s">
        <v>3694</v>
      </c>
      <c r="G1956" s="21" t="s">
        <v>1598</v>
      </c>
      <c r="H1956" s="21" t="s">
        <v>3695</v>
      </c>
      <c r="I1956" s="21" t="s">
        <v>6532</v>
      </c>
      <c r="J1956" s="2" t="s">
        <v>3481</v>
      </c>
      <c r="K1956" s="22" t="s">
        <v>1048</v>
      </c>
      <c r="L1956" s="2" t="s">
        <v>1300</v>
      </c>
      <c r="M1956" s="2" t="s">
        <v>1059</v>
      </c>
      <c r="N1956" s="2" t="s">
        <v>1301</v>
      </c>
      <c r="O1956" s="2" t="s">
        <v>1040</v>
      </c>
      <c r="P1956" s="2" t="str">
        <f t="shared" si="61"/>
        <v>P-Onsite</v>
      </c>
      <c r="Q1956" s="2" t="str">
        <f t="shared" si="62"/>
        <v>P-S2_Onsite</v>
      </c>
      <c r="R1956" s="2" t="s">
        <v>3476</v>
      </c>
      <c r="S1956" s="2" t="s">
        <v>1041</v>
      </c>
      <c r="T1956" s="21" t="s">
        <v>3693</v>
      </c>
    </row>
    <row r="1957" spans="1:20" x14ac:dyDescent="0.3">
      <c r="A1957" s="21" t="s">
        <v>4211</v>
      </c>
      <c r="B1957" s="21" t="s">
        <v>1054</v>
      </c>
      <c r="C1957" s="21" t="s">
        <v>4212</v>
      </c>
      <c r="D1957" s="21" t="s">
        <v>4213</v>
      </c>
      <c r="E1957" s="2" t="s">
        <v>4214</v>
      </c>
      <c r="F1957" s="21" t="s">
        <v>3690</v>
      </c>
      <c r="G1957" s="21" t="s">
        <v>1593</v>
      </c>
      <c r="H1957" s="21" t="s">
        <v>3691</v>
      </c>
      <c r="I1957" s="21" t="s">
        <v>6533</v>
      </c>
      <c r="J1957" s="2" t="s">
        <v>3692</v>
      </c>
      <c r="K1957" s="22" t="s">
        <v>1610</v>
      </c>
      <c r="L1957" s="2" t="s">
        <v>1164</v>
      </c>
      <c r="M1957" s="2" t="s">
        <v>1059</v>
      </c>
      <c r="N1957" s="2" t="s">
        <v>1209</v>
      </c>
      <c r="O1957" s="2" t="s">
        <v>1040</v>
      </c>
      <c r="P1957" s="2" t="str">
        <f t="shared" si="61"/>
        <v>P-Onsite</v>
      </c>
      <c r="Q1957" s="2" t="str">
        <f t="shared" si="62"/>
        <v>P-S2_Onsite</v>
      </c>
      <c r="R1957" s="2" t="s">
        <v>3476</v>
      </c>
      <c r="S1957" s="2" t="s">
        <v>1041</v>
      </c>
      <c r="T1957" s="21" t="s">
        <v>3693</v>
      </c>
    </row>
    <row r="1958" spans="1:20" x14ac:dyDescent="0.3">
      <c r="A1958" s="21" t="s">
        <v>4211</v>
      </c>
      <c r="B1958" s="21" t="s">
        <v>1054</v>
      </c>
      <c r="C1958" s="21" t="s">
        <v>4212</v>
      </c>
      <c r="D1958" s="21" t="s">
        <v>4213</v>
      </c>
      <c r="E1958" s="2" t="s">
        <v>4214</v>
      </c>
      <c r="F1958" s="21" t="s">
        <v>3694</v>
      </c>
      <c r="G1958" s="21" t="s">
        <v>1598</v>
      </c>
      <c r="H1958" s="21" t="s">
        <v>3695</v>
      </c>
      <c r="I1958" s="21" t="s">
        <v>6534</v>
      </c>
      <c r="J1958" s="2" t="s">
        <v>3481</v>
      </c>
      <c r="K1958" s="22" t="s">
        <v>1048</v>
      </c>
      <c r="L1958" s="2" t="s">
        <v>1164</v>
      </c>
      <c r="M1958" s="2" t="s">
        <v>1059</v>
      </c>
      <c r="N1958" s="2" t="s">
        <v>1209</v>
      </c>
      <c r="O1958" s="2" t="s">
        <v>1040</v>
      </c>
      <c r="P1958" s="2" t="str">
        <f t="shared" si="61"/>
        <v>P-Onsite</v>
      </c>
      <c r="Q1958" s="2" t="str">
        <f t="shared" si="62"/>
        <v>P-S2_Onsite</v>
      </c>
      <c r="R1958" s="2" t="s">
        <v>3476</v>
      </c>
      <c r="S1958" s="2" t="s">
        <v>1041</v>
      </c>
      <c r="T1958" s="21" t="s">
        <v>3693</v>
      </c>
    </row>
    <row r="1959" spans="1:20" x14ac:dyDescent="0.3">
      <c r="A1959" s="21" t="s">
        <v>4211</v>
      </c>
      <c r="B1959" s="21" t="s">
        <v>1054</v>
      </c>
      <c r="C1959" s="21" t="s">
        <v>4212</v>
      </c>
      <c r="D1959" s="21" t="s">
        <v>4213</v>
      </c>
      <c r="E1959" s="2" t="s">
        <v>4214</v>
      </c>
      <c r="F1959" s="21" t="s">
        <v>3696</v>
      </c>
      <c r="G1959" s="21" t="s">
        <v>1606</v>
      </c>
      <c r="H1959" s="21" t="s">
        <v>3697</v>
      </c>
      <c r="I1959" s="21" t="s">
        <v>6535</v>
      </c>
      <c r="J1959" s="2" t="s">
        <v>3484</v>
      </c>
      <c r="K1959" s="22" t="s">
        <v>1038</v>
      </c>
      <c r="L1959" s="2" t="s">
        <v>1164</v>
      </c>
      <c r="M1959" s="2" t="s">
        <v>1059</v>
      </c>
      <c r="N1959" s="2" t="s">
        <v>1209</v>
      </c>
      <c r="O1959" s="2" t="s">
        <v>1040</v>
      </c>
      <c r="P1959" s="2" t="str">
        <f t="shared" si="61"/>
        <v>P-Onsite</v>
      </c>
      <c r="Q1959" s="2" t="str">
        <f t="shared" si="62"/>
        <v>P-S2_Onsite</v>
      </c>
      <c r="R1959" s="2" t="s">
        <v>3476</v>
      </c>
      <c r="S1959" s="2" t="s">
        <v>1041</v>
      </c>
      <c r="T1959" s="21" t="s">
        <v>3693</v>
      </c>
    </row>
    <row r="1960" spans="1:20" x14ac:dyDescent="0.3">
      <c r="A1960" s="21" t="s">
        <v>4211</v>
      </c>
      <c r="B1960" s="21" t="s">
        <v>1054</v>
      </c>
      <c r="C1960" s="21" t="s">
        <v>4212</v>
      </c>
      <c r="D1960" s="21" t="s">
        <v>4213</v>
      </c>
      <c r="E1960" s="2" t="s">
        <v>4214</v>
      </c>
      <c r="F1960" s="21" t="s">
        <v>3698</v>
      </c>
      <c r="G1960" s="21" t="s">
        <v>1613</v>
      </c>
      <c r="H1960" s="21" t="s">
        <v>3699</v>
      </c>
      <c r="I1960" s="21" t="s">
        <v>6536</v>
      </c>
      <c r="J1960" s="2" t="s">
        <v>3479</v>
      </c>
      <c r="K1960" s="22" t="s">
        <v>1038</v>
      </c>
      <c r="L1960" s="2" t="s">
        <v>1164</v>
      </c>
      <c r="M1960" s="2" t="s">
        <v>1059</v>
      </c>
      <c r="N1960" s="2" t="s">
        <v>1209</v>
      </c>
      <c r="O1960" s="2" t="s">
        <v>1040</v>
      </c>
      <c r="P1960" s="2" t="str">
        <f t="shared" si="61"/>
        <v>P-Onsite</v>
      </c>
      <c r="Q1960" s="2" t="str">
        <f t="shared" si="62"/>
        <v>P-S2_Onsite</v>
      </c>
      <c r="R1960" s="2" t="s">
        <v>3476</v>
      </c>
      <c r="S1960" s="2" t="s">
        <v>1041</v>
      </c>
      <c r="T1960" s="21" t="s">
        <v>3693</v>
      </c>
    </row>
    <row r="1961" spans="1:20" x14ac:dyDescent="0.3">
      <c r="A1961" s="21" t="s">
        <v>4211</v>
      </c>
      <c r="B1961" s="21" t="s">
        <v>1054</v>
      </c>
      <c r="C1961" s="21" t="s">
        <v>4212</v>
      </c>
      <c r="D1961" s="21" t="s">
        <v>4213</v>
      </c>
      <c r="E1961" s="2" t="s">
        <v>4214</v>
      </c>
      <c r="F1961" s="21" t="s">
        <v>3700</v>
      </c>
      <c r="G1961" s="21" t="s">
        <v>1631</v>
      </c>
      <c r="H1961" s="21" t="s">
        <v>3701</v>
      </c>
      <c r="I1961" s="21" t="s">
        <v>6537</v>
      </c>
      <c r="J1961" s="2" t="s">
        <v>3475</v>
      </c>
      <c r="K1961" s="22" t="s">
        <v>1048</v>
      </c>
      <c r="L1961" s="2" t="s">
        <v>1164</v>
      </c>
      <c r="M1961" s="2" t="s">
        <v>1059</v>
      </c>
      <c r="N1961" s="2" t="s">
        <v>1209</v>
      </c>
      <c r="O1961" s="2" t="s">
        <v>1040</v>
      </c>
      <c r="P1961" s="2" t="str">
        <f t="shared" si="61"/>
        <v>P-Onsite</v>
      </c>
      <c r="Q1961" s="2" t="str">
        <f t="shared" si="62"/>
        <v>P-S2_Onsite</v>
      </c>
      <c r="R1961" s="2" t="s">
        <v>3476</v>
      </c>
      <c r="S1961" s="2" t="s">
        <v>1041</v>
      </c>
      <c r="T1961" s="21" t="s">
        <v>3693</v>
      </c>
    </row>
    <row r="1962" spans="1:20" x14ac:dyDescent="0.3">
      <c r="A1962" s="21" t="s">
        <v>4215</v>
      </c>
      <c r="B1962" s="21" t="s">
        <v>1031</v>
      </c>
      <c r="C1962" s="21" t="s">
        <v>4216</v>
      </c>
      <c r="D1962" s="21" t="s">
        <v>4217</v>
      </c>
      <c r="E1962" s="2" t="s">
        <v>4218</v>
      </c>
      <c r="F1962" s="21" t="s">
        <v>3734</v>
      </c>
      <c r="G1962" s="21" t="s">
        <v>1593</v>
      </c>
      <c r="H1962" s="21" t="s">
        <v>3691</v>
      </c>
      <c r="I1962" s="21" t="s">
        <v>6538</v>
      </c>
      <c r="J1962" s="2" t="s">
        <v>3692</v>
      </c>
      <c r="K1962" s="22" t="s">
        <v>1610</v>
      </c>
      <c r="L1962" s="2" t="s">
        <v>1039</v>
      </c>
      <c r="M1962" s="2" t="s">
        <v>1039</v>
      </c>
      <c r="N1962" s="2" t="s">
        <v>1039</v>
      </c>
      <c r="O1962" s="2" t="s">
        <v>1040</v>
      </c>
      <c r="P1962" s="2" t="str">
        <f t="shared" si="61"/>
        <v>P-Online</v>
      </c>
      <c r="Q1962" s="2" t="str">
        <f t="shared" si="62"/>
        <v>P-S2_Online</v>
      </c>
      <c r="R1962" s="2"/>
      <c r="S1962" s="2" t="s">
        <v>1041</v>
      </c>
      <c r="T1962" s="21" t="s">
        <v>3693</v>
      </c>
    </row>
    <row r="1963" spans="1:20" x14ac:dyDescent="0.3">
      <c r="A1963" s="21" t="s">
        <v>4215</v>
      </c>
      <c r="B1963" s="21" t="s">
        <v>1031</v>
      </c>
      <c r="C1963" s="21" t="s">
        <v>4216</v>
      </c>
      <c r="D1963" s="21" t="s">
        <v>4217</v>
      </c>
      <c r="E1963" s="2" t="s">
        <v>4218</v>
      </c>
      <c r="F1963" s="21" t="s">
        <v>3735</v>
      </c>
      <c r="G1963" s="21" t="s">
        <v>1598</v>
      </c>
      <c r="H1963" s="21" t="s">
        <v>3695</v>
      </c>
      <c r="I1963" s="21" t="s">
        <v>6539</v>
      </c>
      <c r="J1963" s="2" t="s">
        <v>3481</v>
      </c>
      <c r="K1963" s="22" t="s">
        <v>1048</v>
      </c>
      <c r="L1963" s="2" t="s">
        <v>1039</v>
      </c>
      <c r="M1963" s="2" t="s">
        <v>1039</v>
      </c>
      <c r="N1963" s="2" t="s">
        <v>1039</v>
      </c>
      <c r="O1963" s="2" t="s">
        <v>1040</v>
      </c>
      <c r="P1963" s="2" t="str">
        <f t="shared" si="61"/>
        <v>P-Online</v>
      </c>
      <c r="Q1963" s="2" t="str">
        <f t="shared" si="62"/>
        <v>P-S2_Online</v>
      </c>
      <c r="R1963" s="2"/>
      <c r="S1963" s="2" t="s">
        <v>1041</v>
      </c>
      <c r="T1963" s="21" t="s">
        <v>3693</v>
      </c>
    </row>
    <row r="1964" spans="1:20" x14ac:dyDescent="0.3">
      <c r="A1964" s="21" t="s">
        <v>4215</v>
      </c>
      <c r="B1964" s="21" t="s">
        <v>1031</v>
      </c>
      <c r="C1964" s="21" t="s">
        <v>4216</v>
      </c>
      <c r="D1964" s="21" t="s">
        <v>4217</v>
      </c>
      <c r="E1964" s="2" t="s">
        <v>4218</v>
      </c>
      <c r="F1964" s="21" t="s">
        <v>3736</v>
      </c>
      <c r="G1964" s="21" t="s">
        <v>1606</v>
      </c>
      <c r="H1964" s="21" t="s">
        <v>3697</v>
      </c>
      <c r="I1964" s="21" t="s">
        <v>6540</v>
      </c>
      <c r="J1964" s="2" t="s">
        <v>3484</v>
      </c>
      <c r="K1964" s="22" t="s">
        <v>1038</v>
      </c>
      <c r="L1964" s="2" t="s">
        <v>1039</v>
      </c>
      <c r="M1964" s="2" t="s">
        <v>1039</v>
      </c>
      <c r="N1964" s="2" t="s">
        <v>1039</v>
      </c>
      <c r="O1964" s="2" t="s">
        <v>1040</v>
      </c>
      <c r="P1964" s="2" t="str">
        <f t="shared" si="61"/>
        <v>P-Online</v>
      </c>
      <c r="Q1964" s="2" t="str">
        <f t="shared" si="62"/>
        <v>P-S2_Online</v>
      </c>
      <c r="R1964" s="2"/>
      <c r="S1964" s="2" t="s">
        <v>1041</v>
      </c>
      <c r="T1964" s="21" t="s">
        <v>3693</v>
      </c>
    </row>
    <row r="1965" spans="1:20" x14ac:dyDescent="0.3">
      <c r="A1965" s="21" t="s">
        <v>4215</v>
      </c>
      <c r="B1965" s="21" t="s">
        <v>1031</v>
      </c>
      <c r="C1965" s="21" t="s">
        <v>4216</v>
      </c>
      <c r="D1965" s="21" t="s">
        <v>4217</v>
      </c>
      <c r="E1965" s="2" t="s">
        <v>4218</v>
      </c>
      <c r="F1965" s="21" t="s">
        <v>3737</v>
      </c>
      <c r="G1965" s="21" t="s">
        <v>1613</v>
      </c>
      <c r="H1965" s="21" t="s">
        <v>3699</v>
      </c>
      <c r="I1965" s="21" t="s">
        <v>6541</v>
      </c>
      <c r="J1965" s="2" t="s">
        <v>3479</v>
      </c>
      <c r="K1965" s="22" t="s">
        <v>1038</v>
      </c>
      <c r="L1965" s="2" t="s">
        <v>1039</v>
      </c>
      <c r="M1965" s="2" t="s">
        <v>1039</v>
      </c>
      <c r="N1965" s="2" t="s">
        <v>1039</v>
      </c>
      <c r="O1965" s="2" t="s">
        <v>1040</v>
      </c>
      <c r="P1965" s="2" t="str">
        <f t="shared" si="61"/>
        <v>P-Online</v>
      </c>
      <c r="Q1965" s="2" t="str">
        <f t="shared" si="62"/>
        <v>P-S2_Online</v>
      </c>
      <c r="R1965" s="2"/>
      <c r="S1965" s="2" t="s">
        <v>1041</v>
      </c>
      <c r="T1965" s="21" t="s">
        <v>3693</v>
      </c>
    </row>
    <row r="1966" spans="1:20" x14ac:dyDescent="0.3">
      <c r="A1966" s="21" t="s">
        <v>4215</v>
      </c>
      <c r="B1966" s="21" t="s">
        <v>1031</v>
      </c>
      <c r="C1966" s="21" t="s">
        <v>4216</v>
      </c>
      <c r="D1966" s="21" t="s">
        <v>4217</v>
      </c>
      <c r="E1966" s="2" t="s">
        <v>4218</v>
      </c>
      <c r="F1966" s="21" t="s">
        <v>3738</v>
      </c>
      <c r="G1966" s="21" t="s">
        <v>1631</v>
      </c>
      <c r="H1966" s="21" t="s">
        <v>3701</v>
      </c>
      <c r="I1966" s="21" t="s">
        <v>6542</v>
      </c>
      <c r="J1966" s="2" t="s">
        <v>3475</v>
      </c>
      <c r="K1966" s="22" t="s">
        <v>1048</v>
      </c>
      <c r="L1966" s="2" t="s">
        <v>1039</v>
      </c>
      <c r="M1966" s="2" t="s">
        <v>1039</v>
      </c>
      <c r="N1966" s="2" t="s">
        <v>1039</v>
      </c>
      <c r="O1966" s="2" t="s">
        <v>1040</v>
      </c>
      <c r="P1966" s="2" t="str">
        <f t="shared" si="61"/>
        <v>P-Online</v>
      </c>
      <c r="Q1966" s="2" t="str">
        <f t="shared" si="62"/>
        <v>P-S2_Online</v>
      </c>
      <c r="R1966" s="2"/>
      <c r="S1966" s="2" t="s">
        <v>1041</v>
      </c>
      <c r="T1966" s="21" t="s">
        <v>3693</v>
      </c>
    </row>
    <row r="1967" spans="1:20" x14ac:dyDescent="0.3">
      <c r="A1967" s="21" t="s">
        <v>4219</v>
      </c>
      <c r="B1967" s="21" t="s">
        <v>1054</v>
      </c>
      <c r="C1967" s="21" t="s">
        <v>4220</v>
      </c>
      <c r="D1967" s="21" t="s">
        <v>4221</v>
      </c>
      <c r="E1967" s="2" t="s">
        <v>4222</v>
      </c>
      <c r="F1967" s="21" t="s">
        <v>3690</v>
      </c>
      <c r="G1967" s="21" t="s">
        <v>1593</v>
      </c>
      <c r="H1967" s="21" t="s">
        <v>3691</v>
      </c>
      <c r="I1967" s="21" t="s">
        <v>6543</v>
      </c>
      <c r="J1967" s="2" t="s">
        <v>3692</v>
      </c>
      <c r="K1967" s="22" t="s">
        <v>1610</v>
      </c>
      <c r="L1967" s="2" t="s">
        <v>1164</v>
      </c>
      <c r="M1967" s="2" t="s">
        <v>1059</v>
      </c>
      <c r="N1967" s="2" t="s">
        <v>1209</v>
      </c>
      <c r="O1967" s="2" t="s">
        <v>1040</v>
      </c>
      <c r="P1967" s="2" t="str">
        <f t="shared" si="61"/>
        <v>P-Onsite</v>
      </c>
      <c r="Q1967" s="2" t="str">
        <f t="shared" si="62"/>
        <v>P-S2_Onsite</v>
      </c>
      <c r="R1967" s="2" t="s">
        <v>3476</v>
      </c>
      <c r="S1967" s="2" t="s">
        <v>1041</v>
      </c>
      <c r="T1967" s="21" t="s">
        <v>3693</v>
      </c>
    </row>
    <row r="1968" spans="1:20" x14ac:dyDescent="0.3">
      <c r="A1968" s="21" t="s">
        <v>4219</v>
      </c>
      <c r="B1968" s="21" t="s">
        <v>1054</v>
      </c>
      <c r="C1968" s="21" t="s">
        <v>4220</v>
      </c>
      <c r="D1968" s="21" t="s">
        <v>4221</v>
      </c>
      <c r="E1968" s="2" t="s">
        <v>4222</v>
      </c>
      <c r="F1968" s="21" t="s">
        <v>3694</v>
      </c>
      <c r="G1968" s="21" t="s">
        <v>1598</v>
      </c>
      <c r="H1968" s="21" t="s">
        <v>3695</v>
      </c>
      <c r="I1968" s="21" t="s">
        <v>6544</v>
      </c>
      <c r="J1968" s="2" t="s">
        <v>3481</v>
      </c>
      <c r="K1968" s="22" t="s">
        <v>1048</v>
      </c>
      <c r="L1968" s="2" t="s">
        <v>1164</v>
      </c>
      <c r="M1968" s="2" t="s">
        <v>1059</v>
      </c>
      <c r="N1968" s="2" t="s">
        <v>1209</v>
      </c>
      <c r="O1968" s="2" t="s">
        <v>1040</v>
      </c>
      <c r="P1968" s="2" t="str">
        <f t="shared" si="61"/>
        <v>P-Onsite</v>
      </c>
      <c r="Q1968" s="2" t="str">
        <f t="shared" si="62"/>
        <v>P-S2_Onsite</v>
      </c>
      <c r="R1968" s="2" t="s">
        <v>3476</v>
      </c>
      <c r="S1968" s="2" t="s">
        <v>1041</v>
      </c>
      <c r="T1968" s="21" t="s">
        <v>3693</v>
      </c>
    </row>
    <row r="1969" spans="1:20" x14ac:dyDescent="0.3">
      <c r="A1969" s="21" t="s">
        <v>4219</v>
      </c>
      <c r="B1969" s="21" t="s">
        <v>1054</v>
      </c>
      <c r="C1969" s="21" t="s">
        <v>4220</v>
      </c>
      <c r="D1969" s="21" t="s">
        <v>4221</v>
      </c>
      <c r="E1969" s="2" t="s">
        <v>4222</v>
      </c>
      <c r="F1969" s="21" t="s">
        <v>3696</v>
      </c>
      <c r="G1969" s="21" t="s">
        <v>1606</v>
      </c>
      <c r="H1969" s="21" t="s">
        <v>3697</v>
      </c>
      <c r="I1969" s="21" t="s">
        <v>6545</v>
      </c>
      <c r="J1969" s="2" t="s">
        <v>3484</v>
      </c>
      <c r="K1969" s="22" t="s">
        <v>1038</v>
      </c>
      <c r="L1969" s="2" t="s">
        <v>1164</v>
      </c>
      <c r="M1969" s="2" t="s">
        <v>1059</v>
      </c>
      <c r="N1969" s="2" t="s">
        <v>1209</v>
      </c>
      <c r="O1969" s="2" t="s">
        <v>1040</v>
      </c>
      <c r="P1969" s="2" t="str">
        <f t="shared" si="61"/>
        <v>P-Onsite</v>
      </c>
      <c r="Q1969" s="2" t="str">
        <f t="shared" si="62"/>
        <v>P-S2_Onsite</v>
      </c>
      <c r="R1969" s="2" t="s">
        <v>3476</v>
      </c>
      <c r="S1969" s="2" t="s">
        <v>1041</v>
      </c>
      <c r="T1969" s="21" t="s">
        <v>3693</v>
      </c>
    </row>
    <row r="1970" spans="1:20" x14ac:dyDescent="0.3">
      <c r="A1970" s="21" t="s">
        <v>4219</v>
      </c>
      <c r="B1970" s="21" t="s">
        <v>1054</v>
      </c>
      <c r="C1970" s="21" t="s">
        <v>4220</v>
      </c>
      <c r="D1970" s="21" t="s">
        <v>4221</v>
      </c>
      <c r="E1970" s="2" t="s">
        <v>4222</v>
      </c>
      <c r="F1970" s="21" t="s">
        <v>3698</v>
      </c>
      <c r="G1970" s="21" t="s">
        <v>1613</v>
      </c>
      <c r="H1970" s="21" t="s">
        <v>3699</v>
      </c>
      <c r="I1970" s="21" t="s">
        <v>6546</v>
      </c>
      <c r="J1970" s="2" t="s">
        <v>3479</v>
      </c>
      <c r="K1970" s="22" t="s">
        <v>1038</v>
      </c>
      <c r="L1970" s="2" t="s">
        <v>1164</v>
      </c>
      <c r="M1970" s="2" t="s">
        <v>1059</v>
      </c>
      <c r="N1970" s="2" t="s">
        <v>1209</v>
      </c>
      <c r="O1970" s="2" t="s">
        <v>1040</v>
      </c>
      <c r="P1970" s="2" t="str">
        <f t="shared" si="61"/>
        <v>P-Onsite</v>
      </c>
      <c r="Q1970" s="2" t="str">
        <f t="shared" si="62"/>
        <v>P-S2_Onsite</v>
      </c>
      <c r="R1970" s="2" t="s">
        <v>3476</v>
      </c>
      <c r="S1970" s="2" t="s">
        <v>1041</v>
      </c>
      <c r="T1970" s="21" t="s">
        <v>3693</v>
      </c>
    </row>
    <row r="1971" spans="1:20" x14ac:dyDescent="0.3">
      <c r="A1971" s="21" t="s">
        <v>4219</v>
      </c>
      <c r="B1971" s="21" t="s">
        <v>1054</v>
      </c>
      <c r="C1971" s="21" t="s">
        <v>4220</v>
      </c>
      <c r="D1971" s="21" t="s">
        <v>4221</v>
      </c>
      <c r="E1971" s="2" t="s">
        <v>4222</v>
      </c>
      <c r="F1971" s="21" t="s">
        <v>3700</v>
      </c>
      <c r="G1971" s="21" t="s">
        <v>1631</v>
      </c>
      <c r="H1971" s="21" t="s">
        <v>3701</v>
      </c>
      <c r="I1971" s="21" t="s">
        <v>6547</v>
      </c>
      <c r="J1971" s="2" t="s">
        <v>3475</v>
      </c>
      <c r="K1971" s="22" t="s">
        <v>1048</v>
      </c>
      <c r="L1971" s="2" t="s">
        <v>1164</v>
      </c>
      <c r="M1971" s="2" t="s">
        <v>1059</v>
      </c>
      <c r="N1971" s="2" t="s">
        <v>1209</v>
      </c>
      <c r="O1971" s="2" t="s">
        <v>1040</v>
      </c>
      <c r="P1971" s="2" t="str">
        <f t="shared" si="61"/>
        <v>P-Onsite</v>
      </c>
      <c r="Q1971" s="2" t="str">
        <f t="shared" si="62"/>
        <v>P-S2_Onsite</v>
      </c>
      <c r="R1971" s="2" t="s">
        <v>3476</v>
      </c>
      <c r="S1971" s="2" t="s">
        <v>1041</v>
      </c>
      <c r="T1971" s="21" t="s">
        <v>3693</v>
      </c>
    </row>
    <row r="1972" spans="1:20" x14ac:dyDescent="0.3">
      <c r="A1972" s="21" t="s">
        <v>4223</v>
      </c>
      <c r="B1972" s="21" t="s">
        <v>1054</v>
      </c>
      <c r="C1972" s="21" t="s">
        <v>4224</v>
      </c>
      <c r="D1972" s="21" t="s">
        <v>4225</v>
      </c>
      <c r="E1972" s="2" t="s">
        <v>4226</v>
      </c>
      <c r="F1972" s="21" t="s">
        <v>3690</v>
      </c>
      <c r="G1972" s="21" t="s">
        <v>1593</v>
      </c>
      <c r="H1972" s="21" t="s">
        <v>3691</v>
      </c>
      <c r="I1972" s="21" t="s">
        <v>6548</v>
      </c>
      <c r="J1972" s="2" t="s">
        <v>3692</v>
      </c>
      <c r="K1972" s="22" t="s">
        <v>1610</v>
      </c>
      <c r="L1972" s="2" t="s">
        <v>3489</v>
      </c>
      <c r="M1972" s="2" t="s">
        <v>3489</v>
      </c>
      <c r="N1972" s="2" t="s">
        <v>3489</v>
      </c>
      <c r="O1972" s="2" t="s">
        <v>1098</v>
      </c>
      <c r="P1972" s="2" t="str">
        <f t="shared" si="61"/>
        <v>A-Onsite</v>
      </c>
      <c r="Q1972" s="2" t="str">
        <f t="shared" si="62"/>
        <v>A-S2_Onsite</v>
      </c>
      <c r="R1972" s="2" t="s">
        <v>3476</v>
      </c>
      <c r="S1972" s="2" t="s">
        <v>1041</v>
      </c>
      <c r="T1972" s="21" t="s">
        <v>3693</v>
      </c>
    </row>
    <row r="1973" spans="1:20" x14ac:dyDescent="0.3">
      <c r="A1973" s="21" t="s">
        <v>4223</v>
      </c>
      <c r="B1973" s="21" t="s">
        <v>1054</v>
      </c>
      <c r="C1973" s="21" t="s">
        <v>4224</v>
      </c>
      <c r="D1973" s="21" t="s">
        <v>4225</v>
      </c>
      <c r="E1973" s="2" t="s">
        <v>4226</v>
      </c>
      <c r="F1973" s="21" t="s">
        <v>3694</v>
      </c>
      <c r="G1973" s="21" t="s">
        <v>1598</v>
      </c>
      <c r="H1973" s="21" t="s">
        <v>3695</v>
      </c>
      <c r="I1973" s="21" t="s">
        <v>6549</v>
      </c>
      <c r="J1973" s="2" t="s">
        <v>3481</v>
      </c>
      <c r="K1973" s="22" t="s">
        <v>1048</v>
      </c>
      <c r="L1973" s="2" t="s">
        <v>3489</v>
      </c>
      <c r="M1973" s="2" t="s">
        <v>3489</v>
      </c>
      <c r="N1973" s="2" t="s">
        <v>3489</v>
      </c>
      <c r="O1973" s="2" t="s">
        <v>1098</v>
      </c>
      <c r="P1973" s="2" t="str">
        <f t="shared" si="61"/>
        <v>A-Onsite</v>
      </c>
      <c r="Q1973" s="2" t="str">
        <f t="shared" si="62"/>
        <v>A-S2_Onsite</v>
      </c>
      <c r="R1973" s="2" t="s">
        <v>3476</v>
      </c>
      <c r="S1973" s="2" t="s">
        <v>1041</v>
      </c>
      <c r="T1973" s="21" t="s">
        <v>3693</v>
      </c>
    </row>
    <row r="1974" spans="1:20" x14ac:dyDescent="0.3">
      <c r="A1974" s="21" t="s">
        <v>4223</v>
      </c>
      <c r="B1974" s="21" t="s">
        <v>1054</v>
      </c>
      <c r="C1974" s="21" t="s">
        <v>4224</v>
      </c>
      <c r="D1974" s="21" t="s">
        <v>4225</v>
      </c>
      <c r="E1974" s="2" t="s">
        <v>4226</v>
      </c>
      <c r="F1974" s="21" t="s">
        <v>3696</v>
      </c>
      <c r="G1974" s="21" t="s">
        <v>1606</v>
      </c>
      <c r="H1974" s="21" t="s">
        <v>3697</v>
      </c>
      <c r="I1974" s="21" t="s">
        <v>6550</v>
      </c>
      <c r="J1974" s="2" t="s">
        <v>3484</v>
      </c>
      <c r="K1974" s="22" t="s">
        <v>1038</v>
      </c>
      <c r="L1974" s="2" t="s">
        <v>3489</v>
      </c>
      <c r="M1974" s="2" t="s">
        <v>3489</v>
      </c>
      <c r="N1974" s="2" t="s">
        <v>3489</v>
      </c>
      <c r="O1974" s="2" t="s">
        <v>1098</v>
      </c>
      <c r="P1974" s="2" t="str">
        <f t="shared" si="61"/>
        <v>A-Onsite</v>
      </c>
      <c r="Q1974" s="2" t="str">
        <f t="shared" si="62"/>
        <v>A-S2_Onsite</v>
      </c>
      <c r="R1974" s="2" t="s">
        <v>3476</v>
      </c>
      <c r="S1974" s="2" t="s">
        <v>1041</v>
      </c>
      <c r="T1974" s="21" t="s">
        <v>3693</v>
      </c>
    </row>
    <row r="1975" spans="1:20" x14ac:dyDescent="0.3">
      <c r="A1975" s="21" t="s">
        <v>4223</v>
      </c>
      <c r="B1975" s="21" t="s">
        <v>1054</v>
      </c>
      <c r="C1975" s="21" t="s">
        <v>4224</v>
      </c>
      <c r="D1975" s="21" t="s">
        <v>4225</v>
      </c>
      <c r="E1975" s="2" t="s">
        <v>4226</v>
      </c>
      <c r="F1975" s="21" t="s">
        <v>3698</v>
      </c>
      <c r="G1975" s="21" t="s">
        <v>1613</v>
      </c>
      <c r="H1975" s="21" t="s">
        <v>3699</v>
      </c>
      <c r="I1975" s="21" t="s">
        <v>6551</v>
      </c>
      <c r="J1975" s="2" t="s">
        <v>3479</v>
      </c>
      <c r="K1975" s="22" t="s">
        <v>1038</v>
      </c>
      <c r="L1975" s="2" t="s">
        <v>3489</v>
      </c>
      <c r="M1975" s="2" t="s">
        <v>3489</v>
      </c>
      <c r="N1975" s="2" t="s">
        <v>3489</v>
      </c>
      <c r="O1975" s="2" t="s">
        <v>1098</v>
      </c>
      <c r="P1975" s="2" t="str">
        <f t="shared" si="61"/>
        <v>A-Onsite</v>
      </c>
      <c r="Q1975" s="2" t="str">
        <f t="shared" si="62"/>
        <v>A-S2_Onsite</v>
      </c>
      <c r="R1975" s="2" t="s">
        <v>3476</v>
      </c>
      <c r="S1975" s="2" t="s">
        <v>1041</v>
      </c>
      <c r="T1975" s="21" t="s">
        <v>3693</v>
      </c>
    </row>
    <row r="1976" spans="1:20" x14ac:dyDescent="0.3">
      <c r="A1976" s="21" t="s">
        <v>4223</v>
      </c>
      <c r="B1976" s="21" t="s">
        <v>1054</v>
      </c>
      <c r="C1976" s="21" t="s">
        <v>4224</v>
      </c>
      <c r="D1976" s="21" t="s">
        <v>4225</v>
      </c>
      <c r="E1976" s="2" t="s">
        <v>4226</v>
      </c>
      <c r="F1976" s="21" t="s">
        <v>3700</v>
      </c>
      <c r="G1976" s="21" t="s">
        <v>1631</v>
      </c>
      <c r="H1976" s="21" t="s">
        <v>3701</v>
      </c>
      <c r="I1976" s="21" t="s">
        <v>6552</v>
      </c>
      <c r="J1976" s="2" t="s">
        <v>3475</v>
      </c>
      <c r="K1976" s="22" t="s">
        <v>1048</v>
      </c>
      <c r="L1976" s="2" t="s">
        <v>3489</v>
      </c>
      <c r="M1976" s="2" t="s">
        <v>3489</v>
      </c>
      <c r="N1976" s="2" t="s">
        <v>3489</v>
      </c>
      <c r="O1976" s="2" t="s">
        <v>1098</v>
      </c>
      <c r="P1976" s="2" t="str">
        <f t="shared" si="61"/>
        <v>A-Onsite</v>
      </c>
      <c r="Q1976" s="2" t="str">
        <f t="shared" si="62"/>
        <v>A-S2_Onsite</v>
      </c>
      <c r="R1976" s="2" t="s">
        <v>3476</v>
      </c>
      <c r="S1976" s="2" t="s">
        <v>1041</v>
      </c>
      <c r="T1976" s="21" t="s">
        <v>3693</v>
      </c>
    </row>
    <row r="1977" spans="1:20" x14ac:dyDescent="0.3">
      <c r="A1977" s="21" t="s">
        <v>4227</v>
      </c>
      <c r="B1977" s="21" t="s">
        <v>1054</v>
      </c>
      <c r="C1977" s="21" t="s">
        <v>4228</v>
      </c>
      <c r="D1977" s="21" t="s">
        <v>4229</v>
      </c>
      <c r="E1977" s="2" t="s">
        <v>4230</v>
      </c>
      <c r="F1977" s="21" t="s">
        <v>3690</v>
      </c>
      <c r="G1977" s="21" t="s">
        <v>1593</v>
      </c>
      <c r="H1977" s="21" t="s">
        <v>3691</v>
      </c>
      <c r="I1977" s="21" t="s">
        <v>6553</v>
      </c>
      <c r="J1977" s="2" t="s">
        <v>3692</v>
      </c>
      <c r="K1977" s="22" t="s">
        <v>1610</v>
      </c>
      <c r="L1977" s="2" t="s">
        <v>1198</v>
      </c>
      <c r="M1977" s="2" t="s">
        <v>1059</v>
      </c>
      <c r="N1977" s="2" t="s">
        <v>1199</v>
      </c>
      <c r="O1977" s="2" t="s">
        <v>1040</v>
      </c>
      <c r="P1977" s="2" t="str">
        <f t="shared" si="61"/>
        <v>P-Onsite</v>
      </c>
      <c r="Q1977" s="2" t="str">
        <f t="shared" si="62"/>
        <v>P-S2_Onsite</v>
      </c>
      <c r="R1977" s="2" t="s">
        <v>3476</v>
      </c>
      <c r="S1977" s="2" t="s">
        <v>1041</v>
      </c>
      <c r="T1977" s="21" t="s">
        <v>3693</v>
      </c>
    </row>
    <row r="1978" spans="1:20" x14ac:dyDescent="0.3">
      <c r="A1978" s="21" t="s">
        <v>4227</v>
      </c>
      <c r="B1978" s="21" t="s">
        <v>1054</v>
      </c>
      <c r="C1978" s="21" t="s">
        <v>4228</v>
      </c>
      <c r="D1978" s="21" t="s">
        <v>4229</v>
      </c>
      <c r="E1978" s="2" t="s">
        <v>4230</v>
      </c>
      <c r="F1978" s="21" t="s">
        <v>3694</v>
      </c>
      <c r="G1978" s="21" t="s">
        <v>1598</v>
      </c>
      <c r="H1978" s="21" t="s">
        <v>3695</v>
      </c>
      <c r="I1978" s="21" t="s">
        <v>6554</v>
      </c>
      <c r="J1978" s="2" t="s">
        <v>3481</v>
      </c>
      <c r="K1978" s="22" t="s">
        <v>1048</v>
      </c>
      <c r="L1978" s="2" t="s">
        <v>1198</v>
      </c>
      <c r="M1978" s="2" t="s">
        <v>1059</v>
      </c>
      <c r="N1978" s="2" t="s">
        <v>1199</v>
      </c>
      <c r="O1978" s="2" t="s">
        <v>1040</v>
      </c>
      <c r="P1978" s="2" t="str">
        <f t="shared" si="61"/>
        <v>P-Onsite</v>
      </c>
      <c r="Q1978" s="2" t="str">
        <f t="shared" si="62"/>
        <v>P-S2_Onsite</v>
      </c>
      <c r="R1978" s="2" t="s">
        <v>3476</v>
      </c>
      <c r="S1978" s="2" t="s">
        <v>1041</v>
      </c>
      <c r="T1978" s="21" t="s">
        <v>3693</v>
      </c>
    </row>
    <row r="1979" spans="1:20" x14ac:dyDescent="0.3">
      <c r="A1979" s="21" t="s">
        <v>4227</v>
      </c>
      <c r="B1979" s="21" t="s">
        <v>1054</v>
      </c>
      <c r="C1979" s="21" t="s">
        <v>4228</v>
      </c>
      <c r="D1979" s="21" t="s">
        <v>4229</v>
      </c>
      <c r="E1979" s="2" t="s">
        <v>4230</v>
      </c>
      <c r="F1979" s="21" t="s">
        <v>3696</v>
      </c>
      <c r="G1979" s="21" t="s">
        <v>1606</v>
      </c>
      <c r="H1979" s="21" t="s">
        <v>3697</v>
      </c>
      <c r="I1979" s="21" t="s">
        <v>6555</v>
      </c>
      <c r="J1979" s="2" t="s">
        <v>3484</v>
      </c>
      <c r="K1979" s="22" t="s">
        <v>1038</v>
      </c>
      <c r="L1979" s="2" t="s">
        <v>1198</v>
      </c>
      <c r="M1979" s="2" t="s">
        <v>1059</v>
      </c>
      <c r="N1979" s="2" t="s">
        <v>1199</v>
      </c>
      <c r="O1979" s="2" t="s">
        <v>1040</v>
      </c>
      <c r="P1979" s="2" t="str">
        <f t="shared" si="61"/>
        <v>P-Onsite</v>
      </c>
      <c r="Q1979" s="2" t="str">
        <f t="shared" si="62"/>
        <v>P-S2_Onsite</v>
      </c>
      <c r="R1979" s="2" t="s">
        <v>3476</v>
      </c>
      <c r="S1979" s="2" t="s">
        <v>1041</v>
      </c>
      <c r="T1979" s="21" t="s">
        <v>3693</v>
      </c>
    </row>
    <row r="1980" spans="1:20" x14ac:dyDescent="0.3">
      <c r="A1980" s="21" t="s">
        <v>4227</v>
      </c>
      <c r="B1980" s="21" t="s">
        <v>1054</v>
      </c>
      <c r="C1980" s="21" t="s">
        <v>4228</v>
      </c>
      <c r="D1980" s="21" t="s">
        <v>4229</v>
      </c>
      <c r="E1980" s="2" t="s">
        <v>4230</v>
      </c>
      <c r="F1980" s="21" t="s">
        <v>3698</v>
      </c>
      <c r="G1980" s="21" t="s">
        <v>1613</v>
      </c>
      <c r="H1980" s="21" t="s">
        <v>3699</v>
      </c>
      <c r="I1980" s="21" t="s">
        <v>6556</v>
      </c>
      <c r="J1980" s="2" t="s">
        <v>3479</v>
      </c>
      <c r="K1980" s="22" t="s">
        <v>1038</v>
      </c>
      <c r="L1980" s="2" t="s">
        <v>1198</v>
      </c>
      <c r="M1980" s="2" t="s">
        <v>1059</v>
      </c>
      <c r="N1980" s="2" t="s">
        <v>1199</v>
      </c>
      <c r="O1980" s="2" t="s">
        <v>1040</v>
      </c>
      <c r="P1980" s="2" t="str">
        <f t="shared" si="61"/>
        <v>P-Onsite</v>
      </c>
      <c r="Q1980" s="2" t="str">
        <f t="shared" si="62"/>
        <v>P-S2_Onsite</v>
      </c>
      <c r="R1980" s="2" t="s">
        <v>3476</v>
      </c>
      <c r="S1980" s="2" t="s">
        <v>1041</v>
      </c>
      <c r="T1980" s="21" t="s">
        <v>3693</v>
      </c>
    </row>
    <row r="1981" spans="1:20" x14ac:dyDescent="0.3">
      <c r="A1981" s="21" t="s">
        <v>4227</v>
      </c>
      <c r="B1981" s="21" t="s">
        <v>1054</v>
      </c>
      <c r="C1981" s="21" t="s">
        <v>4228</v>
      </c>
      <c r="D1981" s="21" t="s">
        <v>4229</v>
      </c>
      <c r="E1981" s="2" t="s">
        <v>4230</v>
      </c>
      <c r="F1981" s="21" t="s">
        <v>3700</v>
      </c>
      <c r="G1981" s="21" t="s">
        <v>1631</v>
      </c>
      <c r="H1981" s="21" t="s">
        <v>3701</v>
      </c>
      <c r="I1981" s="21" t="s">
        <v>6557</v>
      </c>
      <c r="J1981" s="2" t="s">
        <v>3475</v>
      </c>
      <c r="K1981" s="22" t="s">
        <v>1048</v>
      </c>
      <c r="L1981" s="2" t="s">
        <v>1198</v>
      </c>
      <c r="M1981" s="2" t="s">
        <v>1059</v>
      </c>
      <c r="N1981" s="2" t="s">
        <v>1199</v>
      </c>
      <c r="O1981" s="2" t="s">
        <v>1040</v>
      </c>
      <c r="P1981" s="2" t="str">
        <f t="shared" si="61"/>
        <v>P-Onsite</v>
      </c>
      <c r="Q1981" s="2" t="str">
        <f t="shared" si="62"/>
        <v>P-S2_Onsite</v>
      </c>
      <c r="R1981" s="2" t="s">
        <v>3476</v>
      </c>
      <c r="S1981" s="2" t="s">
        <v>1041</v>
      </c>
      <c r="T1981" s="21" t="s">
        <v>3693</v>
      </c>
    </row>
    <row r="1982" spans="1:20" x14ac:dyDescent="0.3">
      <c r="A1982" s="21" t="s">
        <v>2820</v>
      </c>
      <c r="B1982" s="21" t="s">
        <v>1054</v>
      </c>
      <c r="C1982" s="21" t="s">
        <v>2821</v>
      </c>
      <c r="D1982" s="21" t="s">
        <v>2822</v>
      </c>
      <c r="E1982" s="2" t="s">
        <v>2823</v>
      </c>
      <c r="F1982" s="21" t="s">
        <v>3694</v>
      </c>
      <c r="G1982" s="21" t="s">
        <v>1598</v>
      </c>
      <c r="H1982" s="21" t="s">
        <v>3695</v>
      </c>
      <c r="I1982" s="21" t="s">
        <v>6558</v>
      </c>
      <c r="J1982" s="2" t="s">
        <v>3481</v>
      </c>
      <c r="K1982" s="22" t="s">
        <v>1048</v>
      </c>
      <c r="L1982" s="2" t="s">
        <v>1332</v>
      </c>
      <c r="M1982" s="2" t="s">
        <v>1059</v>
      </c>
      <c r="N1982" s="2" t="s">
        <v>1333</v>
      </c>
      <c r="O1982" s="2" t="s">
        <v>1040</v>
      </c>
      <c r="P1982" s="2" t="str">
        <f t="shared" si="61"/>
        <v>P-Onsite</v>
      </c>
      <c r="Q1982" s="2" t="str">
        <f t="shared" si="62"/>
        <v>P-S2_Onsite</v>
      </c>
      <c r="R1982" s="2" t="s">
        <v>3476</v>
      </c>
      <c r="S1982" s="2" t="s">
        <v>1041</v>
      </c>
      <c r="T1982" s="21" t="s">
        <v>3693</v>
      </c>
    </row>
    <row r="1983" spans="1:20" x14ac:dyDescent="0.3">
      <c r="A1983" s="21" t="s">
        <v>2820</v>
      </c>
      <c r="B1983" s="21" t="s">
        <v>1054</v>
      </c>
      <c r="C1983" s="21" t="s">
        <v>2821</v>
      </c>
      <c r="D1983" s="21" t="s">
        <v>2822</v>
      </c>
      <c r="E1983" s="2" t="s">
        <v>2823</v>
      </c>
      <c r="F1983" s="21" t="s">
        <v>3696</v>
      </c>
      <c r="G1983" s="21" t="s">
        <v>1606</v>
      </c>
      <c r="H1983" s="21" t="s">
        <v>3697</v>
      </c>
      <c r="I1983" s="21" t="s">
        <v>6559</v>
      </c>
      <c r="J1983" s="2" t="s">
        <v>3484</v>
      </c>
      <c r="K1983" s="22" t="s">
        <v>1038</v>
      </c>
      <c r="L1983" s="2" t="s">
        <v>1332</v>
      </c>
      <c r="M1983" s="2" t="s">
        <v>1059</v>
      </c>
      <c r="N1983" s="2" t="s">
        <v>1333</v>
      </c>
      <c r="O1983" s="2" t="s">
        <v>1040</v>
      </c>
      <c r="P1983" s="2" t="str">
        <f t="shared" si="61"/>
        <v>P-Onsite</v>
      </c>
      <c r="Q1983" s="2" t="str">
        <f t="shared" si="62"/>
        <v>P-S2_Onsite</v>
      </c>
      <c r="R1983" s="2" t="s">
        <v>3476</v>
      </c>
      <c r="S1983" s="2" t="s">
        <v>1041</v>
      </c>
      <c r="T1983" s="21" t="s">
        <v>3693</v>
      </c>
    </row>
    <row r="1984" spans="1:20" x14ac:dyDescent="0.3">
      <c r="A1984" s="21" t="s">
        <v>2820</v>
      </c>
      <c r="B1984" s="21" t="s">
        <v>1054</v>
      </c>
      <c r="C1984" s="21" t="s">
        <v>2821</v>
      </c>
      <c r="D1984" s="21" t="s">
        <v>2822</v>
      </c>
      <c r="E1984" s="2" t="s">
        <v>2823</v>
      </c>
      <c r="F1984" s="21" t="s">
        <v>3698</v>
      </c>
      <c r="G1984" s="21" t="s">
        <v>1613</v>
      </c>
      <c r="H1984" s="21" t="s">
        <v>3699</v>
      </c>
      <c r="I1984" s="21" t="s">
        <v>6560</v>
      </c>
      <c r="J1984" s="2" t="s">
        <v>3479</v>
      </c>
      <c r="K1984" s="22" t="s">
        <v>1038</v>
      </c>
      <c r="L1984" s="2" t="s">
        <v>1332</v>
      </c>
      <c r="M1984" s="2" t="s">
        <v>1059</v>
      </c>
      <c r="N1984" s="2" t="s">
        <v>1333</v>
      </c>
      <c r="O1984" s="2" t="s">
        <v>1040</v>
      </c>
      <c r="P1984" s="2" t="str">
        <f t="shared" si="61"/>
        <v>P-Onsite</v>
      </c>
      <c r="Q1984" s="2" t="str">
        <f t="shared" si="62"/>
        <v>P-S2_Onsite</v>
      </c>
      <c r="R1984" s="2" t="s">
        <v>3476</v>
      </c>
      <c r="S1984" s="2" t="s">
        <v>1041</v>
      </c>
      <c r="T1984" s="21" t="s">
        <v>3693</v>
      </c>
    </row>
    <row r="1985" spans="1:20" x14ac:dyDescent="0.3">
      <c r="A1985" s="21" t="s">
        <v>4231</v>
      </c>
      <c r="B1985" s="21" t="s">
        <v>1054</v>
      </c>
      <c r="C1985" s="21" t="s">
        <v>4232</v>
      </c>
      <c r="D1985" s="21" t="s">
        <v>4233</v>
      </c>
      <c r="E1985" s="2" t="s">
        <v>4234</v>
      </c>
      <c r="F1985" s="21" t="s">
        <v>3690</v>
      </c>
      <c r="G1985" s="21" t="s">
        <v>1593</v>
      </c>
      <c r="H1985" s="21" t="s">
        <v>3691</v>
      </c>
      <c r="I1985" s="21" t="s">
        <v>6561</v>
      </c>
      <c r="J1985" s="2" t="s">
        <v>3692</v>
      </c>
      <c r="K1985" s="22" t="s">
        <v>1610</v>
      </c>
      <c r="L1985" s="2" t="s">
        <v>1300</v>
      </c>
      <c r="M1985" s="2" t="s">
        <v>1059</v>
      </c>
      <c r="N1985" s="2" t="s">
        <v>1301</v>
      </c>
      <c r="O1985" s="2" t="s">
        <v>1040</v>
      </c>
      <c r="P1985" s="2" t="str">
        <f t="shared" si="61"/>
        <v>P-Onsite</v>
      </c>
      <c r="Q1985" s="2" t="str">
        <f t="shared" si="62"/>
        <v>P-S2_Onsite</v>
      </c>
      <c r="R1985" s="2" t="s">
        <v>3476</v>
      </c>
      <c r="S1985" s="2" t="s">
        <v>1041</v>
      </c>
      <c r="T1985" s="21" t="s">
        <v>3693</v>
      </c>
    </row>
    <row r="1986" spans="1:20" x14ac:dyDescent="0.3">
      <c r="A1986" s="21" t="s">
        <v>4231</v>
      </c>
      <c r="B1986" s="21" t="s">
        <v>1054</v>
      </c>
      <c r="C1986" s="21" t="s">
        <v>4232</v>
      </c>
      <c r="D1986" s="21" t="s">
        <v>4233</v>
      </c>
      <c r="E1986" s="2" t="s">
        <v>4234</v>
      </c>
      <c r="F1986" s="21" t="s">
        <v>3694</v>
      </c>
      <c r="G1986" s="21" t="s">
        <v>1598</v>
      </c>
      <c r="H1986" s="21" t="s">
        <v>3695</v>
      </c>
      <c r="I1986" s="21" t="s">
        <v>6562</v>
      </c>
      <c r="J1986" s="2" t="s">
        <v>3481</v>
      </c>
      <c r="K1986" s="22" t="s">
        <v>1048</v>
      </c>
      <c r="L1986" s="2" t="s">
        <v>1300</v>
      </c>
      <c r="M1986" s="2" t="s">
        <v>1059</v>
      </c>
      <c r="N1986" s="2" t="s">
        <v>1301</v>
      </c>
      <c r="O1986" s="2" t="s">
        <v>1040</v>
      </c>
      <c r="P1986" s="2" t="str">
        <f t="shared" si="61"/>
        <v>P-Onsite</v>
      </c>
      <c r="Q1986" s="2" t="str">
        <f t="shared" si="62"/>
        <v>P-S2_Onsite</v>
      </c>
      <c r="R1986" s="2" t="s">
        <v>3476</v>
      </c>
      <c r="S1986" s="2" t="s">
        <v>1041</v>
      </c>
      <c r="T1986" s="21" t="s">
        <v>3693</v>
      </c>
    </row>
    <row r="1987" spans="1:20" x14ac:dyDescent="0.3">
      <c r="A1987" s="21" t="s">
        <v>4231</v>
      </c>
      <c r="B1987" s="21" t="s">
        <v>1054</v>
      </c>
      <c r="C1987" s="21" t="s">
        <v>4232</v>
      </c>
      <c r="D1987" s="21" t="s">
        <v>4233</v>
      </c>
      <c r="E1987" s="2" t="s">
        <v>4234</v>
      </c>
      <c r="F1987" s="21" t="s">
        <v>3696</v>
      </c>
      <c r="G1987" s="21" t="s">
        <v>1606</v>
      </c>
      <c r="H1987" s="21" t="s">
        <v>3697</v>
      </c>
      <c r="I1987" s="21" t="s">
        <v>6563</v>
      </c>
      <c r="J1987" s="2" t="s">
        <v>3484</v>
      </c>
      <c r="K1987" s="22" t="s">
        <v>1038</v>
      </c>
      <c r="L1987" s="2" t="s">
        <v>1300</v>
      </c>
      <c r="M1987" s="2" t="s">
        <v>1059</v>
      </c>
      <c r="N1987" s="2" t="s">
        <v>1301</v>
      </c>
      <c r="O1987" s="2" t="s">
        <v>1040</v>
      </c>
      <c r="P1987" s="2" t="str">
        <f t="shared" ref="P1987:P2050" si="63">CONCATENATE(LEFT(O1987,1),"-",B1987)</f>
        <v>P-Onsite</v>
      </c>
      <c r="Q1987" s="2" t="str">
        <f t="shared" ref="Q1987:Q2050" si="64">CONCATENATE(LEFT($O1987,1),"-",RIGHT($F1987,9))</f>
        <v>P-S2_Onsite</v>
      </c>
      <c r="R1987" s="2" t="s">
        <v>3476</v>
      </c>
      <c r="S1987" s="2" t="s">
        <v>1041</v>
      </c>
      <c r="T1987" s="21" t="s">
        <v>3693</v>
      </c>
    </row>
    <row r="1988" spans="1:20" x14ac:dyDescent="0.3">
      <c r="A1988" s="21" t="s">
        <v>4231</v>
      </c>
      <c r="B1988" s="21" t="s">
        <v>1054</v>
      </c>
      <c r="C1988" s="21" t="s">
        <v>4232</v>
      </c>
      <c r="D1988" s="21" t="s">
        <v>4233</v>
      </c>
      <c r="E1988" s="2" t="s">
        <v>4234</v>
      </c>
      <c r="F1988" s="21" t="s">
        <v>3698</v>
      </c>
      <c r="G1988" s="21" t="s">
        <v>1613</v>
      </c>
      <c r="H1988" s="21" t="s">
        <v>3699</v>
      </c>
      <c r="I1988" s="21" t="s">
        <v>6564</v>
      </c>
      <c r="J1988" s="2" t="s">
        <v>3479</v>
      </c>
      <c r="K1988" s="22" t="s">
        <v>1038</v>
      </c>
      <c r="L1988" s="2" t="s">
        <v>1300</v>
      </c>
      <c r="M1988" s="2" t="s">
        <v>1059</v>
      </c>
      <c r="N1988" s="2" t="s">
        <v>1301</v>
      </c>
      <c r="O1988" s="2" t="s">
        <v>1040</v>
      </c>
      <c r="P1988" s="2" t="str">
        <f t="shared" si="63"/>
        <v>P-Onsite</v>
      </c>
      <c r="Q1988" s="2" t="str">
        <f t="shared" si="64"/>
        <v>P-S2_Onsite</v>
      </c>
      <c r="R1988" s="2" t="s">
        <v>3476</v>
      </c>
      <c r="S1988" s="2" t="s">
        <v>1041</v>
      </c>
      <c r="T1988" s="21" t="s">
        <v>3693</v>
      </c>
    </row>
    <row r="1989" spans="1:20" x14ac:dyDescent="0.3">
      <c r="A1989" s="21" t="s">
        <v>4231</v>
      </c>
      <c r="B1989" s="21" t="s">
        <v>1054</v>
      </c>
      <c r="C1989" s="21" t="s">
        <v>4232</v>
      </c>
      <c r="D1989" s="21" t="s">
        <v>4233</v>
      </c>
      <c r="E1989" s="2" t="s">
        <v>4234</v>
      </c>
      <c r="F1989" s="21" t="s">
        <v>3700</v>
      </c>
      <c r="G1989" s="21" t="s">
        <v>1631</v>
      </c>
      <c r="H1989" s="21" t="s">
        <v>3701</v>
      </c>
      <c r="I1989" s="21" t="s">
        <v>6565</v>
      </c>
      <c r="J1989" s="2" t="s">
        <v>3475</v>
      </c>
      <c r="K1989" s="22" t="s">
        <v>1048</v>
      </c>
      <c r="L1989" s="2" t="s">
        <v>1300</v>
      </c>
      <c r="M1989" s="2" t="s">
        <v>1059</v>
      </c>
      <c r="N1989" s="2" t="s">
        <v>1301</v>
      </c>
      <c r="O1989" s="2" t="s">
        <v>1040</v>
      </c>
      <c r="P1989" s="2" t="str">
        <f t="shared" si="63"/>
        <v>P-Onsite</v>
      </c>
      <c r="Q1989" s="2" t="str">
        <f t="shared" si="64"/>
        <v>P-S2_Onsite</v>
      </c>
      <c r="R1989" s="2" t="s">
        <v>3476</v>
      </c>
      <c r="S1989" s="2" t="s">
        <v>1041</v>
      </c>
      <c r="T1989" s="21" t="s">
        <v>3693</v>
      </c>
    </row>
    <row r="1990" spans="1:20" x14ac:dyDescent="0.3">
      <c r="A1990" s="21" t="s">
        <v>2826</v>
      </c>
      <c r="B1990" s="21" t="s">
        <v>1054</v>
      </c>
      <c r="C1990" s="21" t="s">
        <v>2827</v>
      </c>
      <c r="D1990" s="21" t="s">
        <v>2828</v>
      </c>
      <c r="E1990" s="2" t="s">
        <v>2829</v>
      </c>
      <c r="F1990" s="21" t="s">
        <v>3690</v>
      </c>
      <c r="G1990" s="21" t="s">
        <v>1593</v>
      </c>
      <c r="H1990" s="21" t="s">
        <v>3691</v>
      </c>
      <c r="I1990" s="21" t="s">
        <v>6566</v>
      </c>
      <c r="J1990" s="2" t="s">
        <v>3692</v>
      </c>
      <c r="K1990" s="22" t="s">
        <v>1610</v>
      </c>
      <c r="L1990" s="2" t="s">
        <v>1089</v>
      </c>
      <c r="M1990" s="2" t="s">
        <v>1059</v>
      </c>
      <c r="N1990" s="2" t="s">
        <v>1124</v>
      </c>
      <c r="O1990" s="2" t="s">
        <v>1040</v>
      </c>
      <c r="P1990" s="2" t="str">
        <f t="shared" si="63"/>
        <v>P-Onsite</v>
      </c>
      <c r="Q1990" s="2" t="str">
        <f t="shared" si="64"/>
        <v>P-S2_Onsite</v>
      </c>
      <c r="R1990" s="2" t="s">
        <v>3476</v>
      </c>
      <c r="S1990" s="2" t="s">
        <v>1041</v>
      </c>
      <c r="T1990" s="21" t="s">
        <v>3693</v>
      </c>
    </row>
    <row r="1991" spans="1:20" x14ac:dyDescent="0.3">
      <c r="A1991" s="21" t="s">
        <v>2826</v>
      </c>
      <c r="B1991" s="21" t="s">
        <v>1054</v>
      </c>
      <c r="C1991" s="21" t="s">
        <v>2827</v>
      </c>
      <c r="D1991" s="21" t="s">
        <v>2828</v>
      </c>
      <c r="E1991" s="2" t="s">
        <v>2829</v>
      </c>
      <c r="F1991" s="21" t="s">
        <v>3694</v>
      </c>
      <c r="G1991" s="21" t="s">
        <v>1598</v>
      </c>
      <c r="H1991" s="21" t="s">
        <v>3695</v>
      </c>
      <c r="I1991" s="21" t="s">
        <v>6567</v>
      </c>
      <c r="J1991" s="2" t="s">
        <v>3481</v>
      </c>
      <c r="K1991" s="22" t="s">
        <v>1048</v>
      </c>
      <c r="L1991" s="2" t="s">
        <v>1089</v>
      </c>
      <c r="M1991" s="2" t="s">
        <v>1059</v>
      </c>
      <c r="N1991" s="2" t="s">
        <v>1124</v>
      </c>
      <c r="O1991" s="2" t="s">
        <v>1040</v>
      </c>
      <c r="P1991" s="2" t="str">
        <f t="shared" si="63"/>
        <v>P-Onsite</v>
      </c>
      <c r="Q1991" s="2" t="str">
        <f t="shared" si="64"/>
        <v>P-S2_Onsite</v>
      </c>
      <c r="R1991" s="2" t="s">
        <v>3476</v>
      </c>
      <c r="S1991" s="2" t="s">
        <v>1041</v>
      </c>
      <c r="T1991" s="21" t="s">
        <v>3693</v>
      </c>
    </row>
    <row r="1992" spans="1:20" x14ac:dyDescent="0.3">
      <c r="A1992" s="21" t="s">
        <v>2826</v>
      </c>
      <c r="B1992" s="21" t="s">
        <v>1054</v>
      </c>
      <c r="C1992" s="21" t="s">
        <v>2827</v>
      </c>
      <c r="D1992" s="21" t="s">
        <v>2828</v>
      </c>
      <c r="E1992" s="2" t="s">
        <v>2829</v>
      </c>
      <c r="F1992" s="21" t="s">
        <v>3700</v>
      </c>
      <c r="G1992" s="21" t="s">
        <v>1631</v>
      </c>
      <c r="H1992" s="21" t="s">
        <v>3701</v>
      </c>
      <c r="I1992" s="21" t="s">
        <v>6568</v>
      </c>
      <c r="J1992" s="2" t="s">
        <v>3475</v>
      </c>
      <c r="K1992" s="22" t="s">
        <v>1048</v>
      </c>
      <c r="L1992" s="2" t="s">
        <v>1089</v>
      </c>
      <c r="M1992" s="2" t="s">
        <v>1059</v>
      </c>
      <c r="N1992" s="2" t="s">
        <v>1124</v>
      </c>
      <c r="O1992" s="2" t="s">
        <v>1040</v>
      </c>
      <c r="P1992" s="2" t="str">
        <f t="shared" si="63"/>
        <v>P-Onsite</v>
      </c>
      <c r="Q1992" s="2" t="str">
        <f t="shared" si="64"/>
        <v>P-S2_Onsite</v>
      </c>
      <c r="R1992" s="2" t="s">
        <v>3476</v>
      </c>
      <c r="S1992" s="2" t="s">
        <v>1041</v>
      </c>
      <c r="T1992" s="21" t="s">
        <v>3693</v>
      </c>
    </row>
    <row r="1993" spans="1:20" x14ac:dyDescent="0.3">
      <c r="A1993" s="21" t="s">
        <v>4235</v>
      </c>
      <c r="B1993" s="21" t="s">
        <v>1054</v>
      </c>
      <c r="C1993" s="21" t="s">
        <v>4236</v>
      </c>
      <c r="D1993" s="21" t="s">
        <v>4237</v>
      </c>
      <c r="E1993" s="2" t="s">
        <v>4238</v>
      </c>
      <c r="F1993" s="21" t="s">
        <v>3690</v>
      </c>
      <c r="G1993" s="21" t="s">
        <v>1593</v>
      </c>
      <c r="H1993" s="21" t="s">
        <v>3691</v>
      </c>
      <c r="I1993" s="21" t="s">
        <v>6569</v>
      </c>
      <c r="J1993" s="2" t="s">
        <v>3692</v>
      </c>
      <c r="K1993" s="22" t="s">
        <v>1610</v>
      </c>
      <c r="L1993" s="2" t="s">
        <v>3489</v>
      </c>
      <c r="M1993" s="2" t="s">
        <v>3489</v>
      </c>
      <c r="N1993" s="2" t="s">
        <v>3489</v>
      </c>
      <c r="O1993" s="2" t="s">
        <v>1098</v>
      </c>
      <c r="P1993" s="2" t="str">
        <f t="shared" si="63"/>
        <v>A-Onsite</v>
      </c>
      <c r="Q1993" s="2" t="str">
        <f t="shared" si="64"/>
        <v>A-S2_Onsite</v>
      </c>
      <c r="R1993" s="2" t="s">
        <v>3476</v>
      </c>
      <c r="S1993" s="2" t="s">
        <v>1041</v>
      </c>
      <c r="T1993" s="21" t="s">
        <v>3693</v>
      </c>
    </row>
    <row r="1994" spans="1:20" x14ac:dyDescent="0.3">
      <c r="A1994" s="21" t="s">
        <v>4235</v>
      </c>
      <c r="B1994" s="21" t="s">
        <v>1054</v>
      </c>
      <c r="C1994" s="21" t="s">
        <v>4236</v>
      </c>
      <c r="D1994" s="21" t="s">
        <v>4237</v>
      </c>
      <c r="E1994" s="2" t="s">
        <v>4238</v>
      </c>
      <c r="F1994" s="21" t="s">
        <v>3694</v>
      </c>
      <c r="G1994" s="21" t="s">
        <v>1598</v>
      </c>
      <c r="H1994" s="21" t="s">
        <v>3695</v>
      </c>
      <c r="I1994" s="21" t="s">
        <v>6570</v>
      </c>
      <c r="J1994" s="2" t="s">
        <v>3481</v>
      </c>
      <c r="K1994" s="22" t="s">
        <v>1048</v>
      </c>
      <c r="L1994" s="2" t="s">
        <v>3489</v>
      </c>
      <c r="M1994" s="2" t="s">
        <v>3489</v>
      </c>
      <c r="N1994" s="2" t="s">
        <v>3489</v>
      </c>
      <c r="O1994" s="2" t="s">
        <v>1098</v>
      </c>
      <c r="P1994" s="2" t="str">
        <f t="shared" si="63"/>
        <v>A-Onsite</v>
      </c>
      <c r="Q1994" s="2" t="str">
        <f t="shared" si="64"/>
        <v>A-S2_Onsite</v>
      </c>
      <c r="R1994" s="2" t="s">
        <v>3476</v>
      </c>
      <c r="S1994" s="2" t="s">
        <v>1041</v>
      </c>
      <c r="T1994" s="21" t="s">
        <v>3693</v>
      </c>
    </row>
    <row r="1995" spans="1:20" x14ac:dyDescent="0.3">
      <c r="A1995" s="21" t="s">
        <v>4235</v>
      </c>
      <c r="B1995" s="21" t="s">
        <v>1054</v>
      </c>
      <c r="C1995" s="21" t="s">
        <v>4236</v>
      </c>
      <c r="D1995" s="21" t="s">
        <v>4237</v>
      </c>
      <c r="E1995" s="2" t="s">
        <v>4238</v>
      </c>
      <c r="F1995" s="21" t="s">
        <v>3696</v>
      </c>
      <c r="G1995" s="21" t="s">
        <v>1606</v>
      </c>
      <c r="H1995" s="21" t="s">
        <v>3697</v>
      </c>
      <c r="I1995" s="21" t="s">
        <v>6571</v>
      </c>
      <c r="J1995" s="2" t="s">
        <v>3484</v>
      </c>
      <c r="K1995" s="22" t="s">
        <v>1038</v>
      </c>
      <c r="L1995" s="2" t="s">
        <v>3489</v>
      </c>
      <c r="M1995" s="2" t="s">
        <v>3489</v>
      </c>
      <c r="N1995" s="2" t="s">
        <v>3489</v>
      </c>
      <c r="O1995" s="2" t="s">
        <v>1098</v>
      </c>
      <c r="P1995" s="2" t="str">
        <f t="shared" si="63"/>
        <v>A-Onsite</v>
      </c>
      <c r="Q1995" s="2" t="str">
        <f t="shared" si="64"/>
        <v>A-S2_Onsite</v>
      </c>
      <c r="R1995" s="2" t="s">
        <v>3476</v>
      </c>
      <c r="S1995" s="2" t="s">
        <v>1041</v>
      </c>
      <c r="T1995" s="21" t="s">
        <v>3693</v>
      </c>
    </row>
    <row r="1996" spans="1:20" x14ac:dyDescent="0.3">
      <c r="A1996" s="21" t="s">
        <v>4235</v>
      </c>
      <c r="B1996" s="21" t="s">
        <v>1054</v>
      </c>
      <c r="C1996" s="21" t="s">
        <v>4236</v>
      </c>
      <c r="D1996" s="21" t="s">
        <v>4237</v>
      </c>
      <c r="E1996" s="2" t="s">
        <v>4238</v>
      </c>
      <c r="F1996" s="21" t="s">
        <v>3698</v>
      </c>
      <c r="G1996" s="21" t="s">
        <v>1613</v>
      </c>
      <c r="H1996" s="21" t="s">
        <v>3699</v>
      </c>
      <c r="I1996" s="21" t="s">
        <v>6572</v>
      </c>
      <c r="J1996" s="2" t="s">
        <v>3479</v>
      </c>
      <c r="K1996" s="22" t="s">
        <v>1038</v>
      </c>
      <c r="L1996" s="2" t="s">
        <v>3489</v>
      </c>
      <c r="M1996" s="2" t="s">
        <v>3489</v>
      </c>
      <c r="N1996" s="2" t="s">
        <v>3489</v>
      </c>
      <c r="O1996" s="2" t="s">
        <v>1098</v>
      </c>
      <c r="P1996" s="2" t="str">
        <f t="shared" si="63"/>
        <v>A-Onsite</v>
      </c>
      <c r="Q1996" s="2" t="str">
        <f t="shared" si="64"/>
        <v>A-S2_Onsite</v>
      </c>
      <c r="R1996" s="2" t="s">
        <v>3476</v>
      </c>
      <c r="S1996" s="2" t="s">
        <v>1041</v>
      </c>
      <c r="T1996" s="21" t="s">
        <v>3693</v>
      </c>
    </row>
    <row r="1997" spans="1:20" x14ac:dyDescent="0.3">
      <c r="A1997" s="21" t="s">
        <v>4235</v>
      </c>
      <c r="B1997" s="21" t="s">
        <v>1054</v>
      </c>
      <c r="C1997" s="21" t="s">
        <v>4236</v>
      </c>
      <c r="D1997" s="21" t="s">
        <v>4237</v>
      </c>
      <c r="E1997" s="2" t="s">
        <v>4238</v>
      </c>
      <c r="F1997" s="21" t="s">
        <v>3700</v>
      </c>
      <c r="G1997" s="21" t="s">
        <v>1631</v>
      </c>
      <c r="H1997" s="21" t="s">
        <v>3701</v>
      </c>
      <c r="I1997" s="21" t="s">
        <v>6573</v>
      </c>
      <c r="J1997" s="2" t="s">
        <v>3475</v>
      </c>
      <c r="K1997" s="22" t="s">
        <v>1048</v>
      </c>
      <c r="L1997" s="2" t="s">
        <v>3489</v>
      </c>
      <c r="M1997" s="2" t="s">
        <v>3489</v>
      </c>
      <c r="N1997" s="2" t="s">
        <v>3489</v>
      </c>
      <c r="O1997" s="2" t="s">
        <v>1098</v>
      </c>
      <c r="P1997" s="2" t="str">
        <f t="shared" si="63"/>
        <v>A-Onsite</v>
      </c>
      <c r="Q1997" s="2" t="str">
        <f t="shared" si="64"/>
        <v>A-S2_Onsite</v>
      </c>
      <c r="R1997" s="2" t="s">
        <v>3476</v>
      </c>
      <c r="S1997" s="2" t="s">
        <v>1041</v>
      </c>
      <c r="T1997" s="21" t="s">
        <v>3693</v>
      </c>
    </row>
    <row r="1998" spans="1:20" x14ac:dyDescent="0.3">
      <c r="A1998" s="21" t="s">
        <v>2841</v>
      </c>
      <c r="B1998" s="21" t="s">
        <v>1031</v>
      </c>
      <c r="C1998" s="21" t="s">
        <v>2842</v>
      </c>
      <c r="D1998" s="21" t="s">
        <v>2843</v>
      </c>
      <c r="E1998" s="2" t="s">
        <v>2844</v>
      </c>
      <c r="F1998" s="21" t="s">
        <v>3736</v>
      </c>
      <c r="G1998" s="21" t="s">
        <v>1606</v>
      </c>
      <c r="H1998" s="21" t="s">
        <v>3697</v>
      </c>
      <c r="I1998" s="21" t="s">
        <v>6574</v>
      </c>
      <c r="J1998" s="2" t="s">
        <v>3484</v>
      </c>
      <c r="K1998" s="22" t="s">
        <v>1038</v>
      </c>
      <c r="L1998" s="2" t="s">
        <v>1039</v>
      </c>
      <c r="M1998" s="2" t="s">
        <v>1039</v>
      </c>
      <c r="N1998" s="2" t="s">
        <v>1039</v>
      </c>
      <c r="O1998" s="2" t="s">
        <v>1040</v>
      </c>
      <c r="P1998" s="2" t="str">
        <f t="shared" si="63"/>
        <v>P-Online</v>
      </c>
      <c r="Q1998" s="2" t="str">
        <f t="shared" si="64"/>
        <v>P-S2_Online</v>
      </c>
      <c r="R1998" s="2"/>
      <c r="S1998" s="2" t="s">
        <v>1041</v>
      </c>
      <c r="T1998" s="21" t="s">
        <v>3693</v>
      </c>
    </row>
    <row r="1999" spans="1:20" x14ac:dyDescent="0.3">
      <c r="A1999" s="21" t="s">
        <v>2841</v>
      </c>
      <c r="B1999" s="21" t="s">
        <v>1031</v>
      </c>
      <c r="C1999" s="21" t="s">
        <v>2842</v>
      </c>
      <c r="D1999" s="21" t="s">
        <v>2843</v>
      </c>
      <c r="E1999" s="2" t="s">
        <v>2844</v>
      </c>
      <c r="F1999" s="21" t="s">
        <v>3737</v>
      </c>
      <c r="G1999" s="21" t="s">
        <v>1613</v>
      </c>
      <c r="H1999" s="21" t="s">
        <v>3699</v>
      </c>
      <c r="I1999" s="21" t="s">
        <v>6575</v>
      </c>
      <c r="J1999" s="2" t="s">
        <v>3479</v>
      </c>
      <c r="K1999" s="22" t="s">
        <v>1038</v>
      </c>
      <c r="L1999" s="2" t="s">
        <v>1039</v>
      </c>
      <c r="M1999" s="2" t="s">
        <v>1039</v>
      </c>
      <c r="N1999" s="2" t="s">
        <v>1039</v>
      </c>
      <c r="O1999" s="2" t="s">
        <v>1040</v>
      </c>
      <c r="P1999" s="2" t="str">
        <f t="shared" si="63"/>
        <v>P-Online</v>
      </c>
      <c r="Q1999" s="2" t="str">
        <f t="shared" si="64"/>
        <v>P-S2_Online</v>
      </c>
      <c r="R1999" s="2"/>
      <c r="S1999" s="2" t="s">
        <v>1041</v>
      </c>
      <c r="T1999" s="21" t="s">
        <v>3693</v>
      </c>
    </row>
    <row r="2000" spans="1:20" x14ac:dyDescent="0.3">
      <c r="A2000" s="21" t="s">
        <v>4239</v>
      </c>
      <c r="B2000" s="21" t="s">
        <v>1054</v>
      </c>
      <c r="C2000" s="21" t="s">
        <v>4240</v>
      </c>
      <c r="D2000" s="21" t="s">
        <v>4241</v>
      </c>
      <c r="E2000" s="2" t="s">
        <v>4242</v>
      </c>
      <c r="F2000" s="21" t="s">
        <v>3690</v>
      </c>
      <c r="G2000" s="21" t="s">
        <v>1593</v>
      </c>
      <c r="H2000" s="21" t="s">
        <v>3691</v>
      </c>
      <c r="I2000" s="21" t="s">
        <v>6576</v>
      </c>
      <c r="J2000" s="2" t="s">
        <v>3692</v>
      </c>
      <c r="K2000" s="22" t="s">
        <v>1610</v>
      </c>
      <c r="L2000" s="2" t="s">
        <v>1332</v>
      </c>
      <c r="M2000" s="2" t="s">
        <v>1059</v>
      </c>
      <c r="N2000" s="2" t="s">
        <v>1333</v>
      </c>
      <c r="O2000" s="2" t="s">
        <v>1040</v>
      </c>
      <c r="P2000" s="2" t="str">
        <f t="shared" si="63"/>
        <v>P-Onsite</v>
      </c>
      <c r="Q2000" s="2" t="str">
        <f t="shared" si="64"/>
        <v>P-S2_Onsite</v>
      </c>
      <c r="R2000" s="2" t="s">
        <v>3476</v>
      </c>
      <c r="S2000" s="2" t="s">
        <v>1041</v>
      </c>
      <c r="T2000" s="21" t="s">
        <v>3693</v>
      </c>
    </row>
    <row r="2001" spans="1:20" x14ac:dyDescent="0.3">
      <c r="A2001" s="21" t="s">
        <v>4239</v>
      </c>
      <c r="B2001" s="21" t="s">
        <v>1054</v>
      </c>
      <c r="C2001" s="21" t="s">
        <v>4240</v>
      </c>
      <c r="D2001" s="21" t="s">
        <v>4241</v>
      </c>
      <c r="E2001" s="2" t="s">
        <v>4242</v>
      </c>
      <c r="F2001" s="21" t="s">
        <v>3694</v>
      </c>
      <c r="G2001" s="21" t="s">
        <v>1598</v>
      </c>
      <c r="H2001" s="21" t="s">
        <v>3695</v>
      </c>
      <c r="I2001" s="21" t="s">
        <v>6577</v>
      </c>
      <c r="J2001" s="2" t="s">
        <v>3481</v>
      </c>
      <c r="K2001" s="22" t="s">
        <v>1048</v>
      </c>
      <c r="L2001" s="2" t="s">
        <v>1332</v>
      </c>
      <c r="M2001" s="2" t="s">
        <v>1059</v>
      </c>
      <c r="N2001" s="2" t="s">
        <v>1333</v>
      </c>
      <c r="O2001" s="2" t="s">
        <v>1040</v>
      </c>
      <c r="P2001" s="2" t="str">
        <f t="shared" si="63"/>
        <v>P-Onsite</v>
      </c>
      <c r="Q2001" s="2" t="str">
        <f t="shared" si="64"/>
        <v>P-S2_Onsite</v>
      </c>
      <c r="R2001" s="2" t="s">
        <v>3476</v>
      </c>
      <c r="S2001" s="2" t="s">
        <v>1041</v>
      </c>
      <c r="T2001" s="21" t="s">
        <v>3693</v>
      </c>
    </row>
    <row r="2002" spans="1:20" x14ac:dyDescent="0.3">
      <c r="A2002" s="21" t="s">
        <v>4239</v>
      </c>
      <c r="B2002" s="21" t="s">
        <v>1054</v>
      </c>
      <c r="C2002" s="21" t="s">
        <v>4240</v>
      </c>
      <c r="D2002" s="21" t="s">
        <v>4241</v>
      </c>
      <c r="E2002" s="2" t="s">
        <v>4242</v>
      </c>
      <c r="F2002" s="21" t="s">
        <v>3696</v>
      </c>
      <c r="G2002" s="21" t="s">
        <v>1606</v>
      </c>
      <c r="H2002" s="21" t="s">
        <v>3697</v>
      </c>
      <c r="I2002" s="21" t="s">
        <v>6578</v>
      </c>
      <c r="J2002" s="2" t="s">
        <v>3484</v>
      </c>
      <c r="K2002" s="22" t="s">
        <v>1038</v>
      </c>
      <c r="L2002" s="2" t="s">
        <v>1332</v>
      </c>
      <c r="M2002" s="2" t="s">
        <v>1059</v>
      </c>
      <c r="N2002" s="2" t="s">
        <v>1333</v>
      </c>
      <c r="O2002" s="2" t="s">
        <v>1040</v>
      </c>
      <c r="P2002" s="2" t="str">
        <f t="shared" si="63"/>
        <v>P-Onsite</v>
      </c>
      <c r="Q2002" s="2" t="str">
        <f t="shared" si="64"/>
        <v>P-S2_Onsite</v>
      </c>
      <c r="R2002" s="2" t="s">
        <v>3476</v>
      </c>
      <c r="S2002" s="2" t="s">
        <v>1041</v>
      </c>
      <c r="T2002" s="21" t="s">
        <v>3693</v>
      </c>
    </row>
    <row r="2003" spans="1:20" x14ac:dyDescent="0.3">
      <c r="A2003" s="21" t="s">
        <v>4239</v>
      </c>
      <c r="B2003" s="21" t="s">
        <v>1054</v>
      </c>
      <c r="C2003" s="21" t="s">
        <v>4240</v>
      </c>
      <c r="D2003" s="21" t="s">
        <v>4241</v>
      </c>
      <c r="E2003" s="2" t="s">
        <v>4242</v>
      </c>
      <c r="F2003" s="21" t="s">
        <v>3698</v>
      </c>
      <c r="G2003" s="21" t="s">
        <v>1613</v>
      </c>
      <c r="H2003" s="21" t="s">
        <v>3699</v>
      </c>
      <c r="I2003" s="21" t="s">
        <v>6579</v>
      </c>
      <c r="J2003" s="2" t="s">
        <v>3479</v>
      </c>
      <c r="K2003" s="22" t="s">
        <v>1038</v>
      </c>
      <c r="L2003" s="2" t="s">
        <v>1332</v>
      </c>
      <c r="M2003" s="2" t="s">
        <v>1059</v>
      </c>
      <c r="N2003" s="2" t="s">
        <v>1333</v>
      </c>
      <c r="O2003" s="2" t="s">
        <v>1040</v>
      </c>
      <c r="P2003" s="2" t="str">
        <f t="shared" si="63"/>
        <v>P-Onsite</v>
      </c>
      <c r="Q2003" s="2" t="str">
        <f t="shared" si="64"/>
        <v>P-S2_Onsite</v>
      </c>
      <c r="R2003" s="2" t="s">
        <v>3476</v>
      </c>
      <c r="S2003" s="2" t="s">
        <v>1041</v>
      </c>
      <c r="T2003" s="21" t="s">
        <v>3693</v>
      </c>
    </row>
    <row r="2004" spans="1:20" x14ac:dyDescent="0.3">
      <c r="A2004" s="21" t="s">
        <v>4239</v>
      </c>
      <c r="B2004" s="21" t="s">
        <v>1054</v>
      </c>
      <c r="C2004" s="21" t="s">
        <v>4240</v>
      </c>
      <c r="D2004" s="21" t="s">
        <v>4241</v>
      </c>
      <c r="E2004" s="2" t="s">
        <v>4242</v>
      </c>
      <c r="F2004" s="21" t="s">
        <v>3700</v>
      </c>
      <c r="G2004" s="21" t="s">
        <v>1631</v>
      </c>
      <c r="H2004" s="21" t="s">
        <v>3701</v>
      </c>
      <c r="I2004" s="21" t="s">
        <v>6580</v>
      </c>
      <c r="J2004" s="2" t="s">
        <v>3475</v>
      </c>
      <c r="K2004" s="22" t="s">
        <v>1048</v>
      </c>
      <c r="L2004" s="2" t="s">
        <v>1332</v>
      </c>
      <c r="M2004" s="2" t="s">
        <v>1059</v>
      </c>
      <c r="N2004" s="2" t="s">
        <v>1333</v>
      </c>
      <c r="O2004" s="2" t="s">
        <v>1040</v>
      </c>
      <c r="P2004" s="2" t="str">
        <f t="shared" si="63"/>
        <v>P-Onsite</v>
      </c>
      <c r="Q2004" s="2" t="str">
        <f t="shared" si="64"/>
        <v>P-S2_Onsite</v>
      </c>
      <c r="R2004" s="2" t="s">
        <v>3476</v>
      </c>
      <c r="S2004" s="2" t="s">
        <v>1041</v>
      </c>
      <c r="T2004" s="21" t="s">
        <v>3693</v>
      </c>
    </row>
    <row r="2005" spans="1:20" x14ac:dyDescent="0.3">
      <c r="A2005" s="21" t="s">
        <v>2875</v>
      </c>
      <c r="B2005" s="21" t="s">
        <v>1054</v>
      </c>
      <c r="C2005" s="21" t="s">
        <v>2876</v>
      </c>
      <c r="D2005" s="21" t="s">
        <v>2877</v>
      </c>
      <c r="E2005" s="2" t="s">
        <v>2878</v>
      </c>
      <c r="F2005" s="21" t="s">
        <v>3690</v>
      </c>
      <c r="G2005" s="21" t="s">
        <v>1593</v>
      </c>
      <c r="H2005" s="21" t="s">
        <v>3691</v>
      </c>
      <c r="I2005" s="21" t="s">
        <v>6581</v>
      </c>
      <c r="J2005" s="2" t="s">
        <v>3692</v>
      </c>
      <c r="K2005" s="22" t="s">
        <v>1610</v>
      </c>
      <c r="L2005" s="2" t="s">
        <v>1101</v>
      </c>
      <c r="M2005" s="2" t="s">
        <v>1059</v>
      </c>
      <c r="N2005" s="2" t="s">
        <v>1102</v>
      </c>
      <c r="O2005" s="2" t="s">
        <v>1040</v>
      </c>
      <c r="P2005" s="2" t="str">
        <f t="shared" si="63"/>
        <v>P-Onsite</v>
      </c>
      <c r="Q2005" s="2" t="str">
        <f t="shared" si="64"/>
        <v>P-S2_Onsite</v>
      </c>
      <c r="R2005" s="2" t="s">
        <v>3476</v>
      </c>
      <c r="S2005" s="2" t="s">
        <v>1041</v>
      </c>
      <c r="T2005" s="21" t="s">
        <v>3693</v>
      </c>
    </row>
    <row r="2006" spans="1:20" x14ac:dyDescent="0.3">
      <c r="A2006" s="21" t="s">
        <v>2875</v>
      </c>
      <c r="B2006" s="21" t="s">
        <v>1054</v>
      </c>
      <c r="C2006" s="21" t="s">
        <v>2876</v>
      </c>
      <c r="D2006" s="21" t="s">
        <v>2877</v>
      </c>
      <c r="E2006" s="2" t="s">
        <v>2878</v>
      </c>
      <c r="F2006" s="21" t="s">
        <v>3696</v>
      </c>
      <c r="G2006" s="21" t="s">
        <v>1606</v>
      </c>
      <c r="H2006" s="21" t="s">
        <v>3697</v>
      </c>
      <c r="I2006" s="21" t="s">
        <v>6582</v>
      </c>
      <c r="J2006" s="2" t="s">
        <v>3484</v>
      </c>
      <c r="K2006" s="22" t="s">
        <v>1038</v>
      </c>
      <c r="L2006" s="2" t="s">
        <v>1101</v>
      </c>
      <c r="M2006" s="2" t="s">
        <v>1059</v>
      </c>
      <c r="N2006" s="2" t="s">
        <v>1102</v>
      </c>
      <c r="O2006" s="2" t="s">
        <v>1040</v>
      </c>
      <c r="P2006" s="2" t="str">
        <f t="shared" si="63"/>
        <v>P-Onsite</v>
      </c>
      <c r="Q2006" s="2" t="str">
        <f t="shared" si="64"/>
        <v>P-S2_Onsite</v>
      </c>
      <c r="R2006" s="2" t="s">
        <v>3476</v>
      </c>
      <c r="S2006" s="2" t="s">
        <v>1041</v>
      </c>
      <c r="T2006" s="21" t="s">
        <v>3693</v>
      </c>
    </row>
    <row r="2007" spans="1:20" x14ac:dyDescent="0.3">
      <c r="A2007" s="21" t="s">
        <v>2875</v>
      </c>
      <c r="B2007" s="21" t="s">
        <v>1054</v>
      </c>
      <c r="C2007" s="21" t="s">
        <v>2876</v>
      </c>
      <c r="D2007" s="21" t="s">
        <v>2877</v>
      </c>
      <c r="E2007" s="2" t="s">
        <v>2878</v>
      </c>
      <c r="F2007" s="21" t="s">
        <v>3700</v>
      </c>
      <c r="G2007" s="21" t="s">
        <v>1631</v>
      </c>
      <c r="H2007" s="21" t="s">
        <v>3701</v>
      </c>
      <c r="I2007" s="21" t="s">
        <v>6583</v>
      </c>
      <c r="J2007" s="2" t="s">
        <v>3475</v>
      </c>
      <c r="K2007" s="22" t="s">
        <v>1048</v>
      </c>
      <c r="L2007" s="2" t="s">
        <v>1101</v>
      </c>
      <c r="M2007" s="2" t="s">
        <v>1059</v>
      </c>
      <c r="N2007" s="2" t="s">
        <v>1102</v>
      </c>
      <c r="O2007" s="2" t="s">
        <v>1040</v>
      </c>
      <c r="P2007" s="2" t="str">
        <f t="shared" si="63"/>
        <v>P-Onsite</v>
      </c>
      <c r="Q2007" s="2" t="str">
        <f t="shared" si="64"/>
        <v>P-S2_Onsite</v>
      </c>
      <c r="R2007" s="2" t="s">
        <v>3476</v>
      </c>
      <c r="S2007" s="2" t="s">
        <v>1041</v>
      </c>
      <c r="T2007" s="21" t="s">
        <v>3693</v>
      </c>
    </row>
    <row r="2008" spans="1:20" x14ac:dyDescent="0.3">
      <c r="A2008" s="21" t="s">
        <v>2890</v>
      </c>
      <c r="B2008" s="21" t="s">
        <v>1054</v>
      </c>
      <c r="C2008" s="21" t="s">
        <v>2891</v>
      </c>
      <c r="D2008" s="21" t="s">
        <v>2892</v>
      </c>
      <c r="E2008" s="2" t="s">
        <v>2893</v>
      </c>
      <c r="F2008" s="21" t="s">
        <v>3690</v>
      </c>
      <c r="G2008" s="21" t="s">
        <v>1593</v>
      </c>
      <c r="H2008" s="21" t="s">
        <v>3691</v>
      </c>
      <c r="I2008" s="21" t="s">
        <v>6584</v>
      </c>
      <c r="J2008" s="2" t="s">
        <v>3692</v>
      </c>
      <c r="K2008" s="22" t="s">
        <v>1610</v>
      </c>
      <c r="L2008" s="2" t="s">
        <v>1164</v>
      </c>
      <c r="M2008" s="2" t="s">
        <v>1059</v>
      </c>
      <c r="N2008" s="2" t="s">
        <v>1209</v>
      </c>
      <c r="O2008" s="2" t="s">
        <v>1040</v>
      </c>
      <c r="P2008" s="2" t="str">
        <f t="shared" si="63"/>
        <v>P-Onsite</v>
      </c>
      <c r="Q2008" s="2" t="str">
        <f t="shared" si="64"/>
        <v>P-S2_Onsite</v>
      </c>
      <c r="R2008" s="2" t="s">
        <v>3476</v>
      </c>
      <c r="S2008" s="2" t="s">
        <v>1041</v>
      </c>
      <c r="T2008" s="21" t="s">
        <v>3693</v>
      </c>
    </row>
    <row r="2009" spans="1:20" x14ac:dyDescent="0.3">
      <c r="A2009" s="21" t="s">
        <v>2890</v>
      </c>
      <c r="B2009" s="21" t="s">
        <v>1054</v>
      </c>
      <c r="C2009" s="21" t="s">
        <v>2891</v>
      </c>
      <c r="D2009" s="21" t="s">
        <v>2892</v>
      </c>
      <c r="E2009" s="2" t="s">
        <v>2893</v>
      </c>
      <c r="F2009" s="21" t="s">
        <v>3696</v>
      </c>
      <c r="G2009" s="21" t="s">
        <v>1606</v>
      </c>
      <c r="H2009" s="21" t="s">
        <v>3697</v>
      </c>
      <c r="I2009" s="21" t="s">
        <v>6585</v>
      </c>
      <c r="J2009" s="2" t="s">
        <v>3484</v>
      </c>
      <c r="K2009" s="22" t="s">
        <v>1038</v>
      </c>
      <c r="L2009" s="2" t="s">
        <v>1164</v>
      </c>
      <c r="M2009" s="2" t="s">
        <v>1059</v>
      </c>
      <c r="N2009" s="2" t="s">
        <v>1209</v>
      </c>
      <c r="O2009" s="2" t="s">
        <v>1040</v>
      </c>
      <c r="P2009" s="2" t="str">
        <f t="shared" si="63"/>
        <v>P-Onsite</v>
      </c>
      <c r="Q2009" s="2" t="str">
        <f t="shared" si="64"/>
        <v>P-S2_Onsite</v>
      </c>
      <c r="R2009" s="2" t="s">
        <v>3476</v>
      </c>
      <c r="S2009" s="2" t="s">
        <v>1041</v>
      </c>
      <c r="T2009" s="21" t="s">
        <v>3693</v>
      </c>
    </row>
    <row r="2010" spans="1:20" x14ac:dyDescent="0.3">
      <c r="A2010" s="21" t="s">
        <v>2890</v>
      </c>
      <c r="B2010" s="21" t="s">
        <v>1054</v>
      </c>
      <c r="C2010" s="21" t="s">
        <v>2891</v>
      </c>
      <c r="D2010" s="21" t="s">
        <v>2892</v>
      </c>
      <c r="E2010" s="2" t="s">
        <v>2893</v>
      </c>
      <c r="F2010" s="21" t="s">
        <v>3700</v>
      </c>
      <c r="G2010" s="21" t="s">
        <v>1631</v>
      </c>
      <c r="H2010" s="21" t="s">
        <v>3701</v>
      </c>
      <c r="I2010" s="21" t="s">
        <v>6586</v>
      </c>
      <c r="J2010" s="2" t="s">
        <v>3475</v>
      </c>
      <c r="K2010" s="22" t="s">
        <v>1048</v>
      </c>
      <c r="L2010" s="2" t="s">
        <v>1164</v>
      </c>
      <c r="M2010" s="2" t="s">
        <v>1059</v>
      </c>
      <c r="N2010" s="2" t="s">
        <v>1209</v>
      </c>
      <c r="O2010" s="2" t="s">
        <v>1040</v>
      </c>
      <c r="P2010" s="2" t="str">
        <f t="shared" si="63"/>
        <v>P-Onsite</v>
      </c>
      <c r="Q2010" s="2" t="str">
        <f t="shared" si="64"/>
        <v>P-S2_Onsite</v>
      </c>
      <c r="R2010" s="2" t="s">
        <v>3476</v>
      </c>
      <c r="S2010" s="2" t="s">
        <v>1041</v>
      </c>
      <c r="T2010" s="21" t="s">
        <v>3693</v>
      </c>
    </row>
    <row r="2011" spans="1:20" x14ac:dyDescent="0.3">
      <c r="A2011" s="21" t="s">
        <v>2905</v>
      </c>
      <c r="B2011" s="21" t="s">
        <v>1054</v>
      </c>
      <c r="C2011" s="21" t="s">
        <v>2906</v>
      </c>
      <c r="D2011" s="21" t="s">
        <v>2907</v>
      </c>
      <c r="E2011" s="2" t="s">
        <v>2908</v>
      </c>
      <c r="F2011" s="21" t="s">
        <v>3690</v>
      </c>
      <c r="G2011" s="21" t="s">
        <v>1593</v>
      </c>
      <c r="H2011" s="21" t="s">
        <v>3691</v>
      </c>
      <c r="I2011" s="21" t="s">
        <v>6587</v>
      </c>
      <c r="J2011" s="2" t="s">
        <v>3692</v>
      </c>
      <c r="K2011" s="22" t="s">
        <v>1610</v>
      </c>
      <c r="L2011" s="2" t="s">
        <v>1101</v>
      </c>
      <c r="M2011" s="2" t="s">
        <v>1059</v>
      </c>
      <c r="N2011" s="2" t="s">
        <v>1102</v>
      </c>
      <c r="O2011" s="2" t="s">
        <v>1040</v>
      </c>
      <c r="P2011" s="2" t="str">
        <f t="shared" si="63"/>
        <v>P-Onsite</v>
      </c>
      <c r="Q2011" s="2" t="str">
        <f t="shared" si="64"/>
        <v>P-S2_Onsite</v>
      </c>
      <c r="R2011" s="2" t="s">
        <v>3476</v>
      </c>
      <c r="S2011" s="2" t="s">
        <v>1041</v>
      </c>
      <c r="T2011" s="21" t="s">
        <v>3693</v>
      </c>
    </row>
    <row r="2012" spans="1:20" x14ac:dyDescent="0.3">
      <c r="A2012" s="21" t="s">
        <v>2905</v>
      </c>
      <c r="B2012" s="21" t="s">
        <v>1054</v>
      </c>
      <c r="C2012" s="21" t="s">
        <v>2906</v>
      </c>
      <c r="D2012" s="21" t="s">
        <v>2907</v>
      </c>
      <c r="E2012" s="2" t="s">
        <v>2908</v>
      </c>
      <c r="F2012" s="21" t="s">
        <v>3700</v>
      </c>
      <c r="G2012" s="21" t="s">
        <v>1631</v>
      </c>
      <c r="H2012" s="21" t="s">
        <v>3701</v>
      </c>
      <c r="I2012" s="21" t="s">
        <v>6588</v>
      </c>
      <c r="J2012" s="2" t="s">
        <v>3475</v>
      </c>
      <c r="K2012" s="22" t="s">
        <v>1048</v>
      </c>
      <c r="L2012" s="2" t="s">
        <v>1101</v>
      </c>
      <c r="M2012" s="2" t="s">
        <v>1059</v>
      </c>
      <c r="N2012" s="2" t="s">
        <v>1102</v>
      </c>
      <c r="O2012" s="2" t="s">
        <v>1040</v>
      </c>
      <c r="P2012" s="2" t="str">
        <f t="shared" si="63"/>
        <v>P-Onsite</v>
      </c>
      <c r="Q2012" s="2" t="str">
        <f t="shared" si="64"/>
        <v>P-S2_Onsite</v>
      </c>
      <c r="R2012" s="2" t="s">
        <v>3476</v>
      </c>
      <c r="S2012" s="2" t="s">
        <v>1041</v>
      </c>
      <c r="T2012" s="21" t="s">
        <v>3693</v>
      </c>
    </row>
    <row r="2013" spans="1:20" x14ac:dyDescent="0.3">
      <c r="A2013" s="21" t="s">
        <v>4243</v>
      </c>
      <c r="B2013" s="21" t="s">
        <v>1054</v>
      </c>
      <c r="C2013" s="21" t="s">
        <v>4244</v>
      </c>
      <c r="D2013" s="21" t="s">
        <v>4245</v>
      </c>
      <c r="E2013" s="2" t="s">
        <v>4246</v>
      </c>
      <c r="F2013" s="21" t="s">
        <v>3690</v>
      </c>
      <c r="G2013" s="21" t="s">
        <v>1593</v>
      </c>
      <c r="H2013" s="21" t="s">
        <v>3691</v>
      </c>
      <c r="I2013" s="21" t="s">
        <v>6589</v>
      </c>
      <c r="J2013" s="2" t="s">
        <v>3692</v>
      </c>
      <c r="K2013" s="22" t="s">
        <v>1610</v>
      </c>
      <c r="L2013" s="2" t="s">
        <v>3489</v>
      </c>
      <c r="M2013" s="2" t="s">
        <v>3489</v>
      </c>
      <c r="N2013" s="2" t="s">
        <v>3489</v>
      </c>
      <c r="O2013" s="2" t="s">
        <v>1098</v>
      </c>
      <c r="P2013" s="2" t="str">
        <f t="shared" si="63"/>
        <v>A-Onsite</v>
      </c>
      <c r="Q2013" s="2" t="str">
        <f t="shared" si="64"/>
        <v>A-S2_Onsite</v>
      </c>
      <c r="R2013" s="2" t="s">
        <v>3476</v>
      </c>
      <c r="S2013" s="2" t="s">
        <v>1041</v>
      </c>
      <c r="T2013" s="21" t="s">
        <v>3693</v>
      </c>
    </row>
    <row r="2014" spans="1:20" x14ac:dyDescent="0.3">
      <c r="A2014" s="21" t="s">
        <v>4243</v>
      </c>
      <c r="B2014" s="21" t="s">
        <v>1054</v>
      </c>
      <c r="C2014" s="21" t="s">
        <v>4244</v>
      </c>
      <c r="D2014" s="21" t="s">
        <v>4245</v>
      </c>
      <c r="E2014" s="2" t="s">
        <v>4246</v>
      </c>
      <c r="F2014" s="21" t="s">
        <v>3694</v>
      </c>
      <c r="G2014" s="21" t="s">
        <v>1598</v>
      </c>
      <c r="H2014" s="21" t="s">
        <v>3695</v>
      </c>
      <c r="I2014" s="21" t="s">
        <v>6590</v>
      </c>
      <c r="J2014" s="2" t="s">
        <v>3481</v>
      </c>
      <c r="K2014" s="22" t="s">
        <v>1048</v>
      </c>
      <c r="L2014" s="2" t="s">
        <v>3489</v>
      </c>
      <c r="M2014" s="2" t="s">
        <v>3489</v>
      </c>
      <c r="N2014" s="2" t="s">
        <v>3489</v>
      </c>
      <c r="O2014" s="2" t="s">
        <v>1098</v>
      </c>
      <c r="P2014" s="2" t="str">
        <f t="shared" si="63"/>
        <v>A-Onsite</v>
      </c>
      <c r="Q2014" s="2" t="str">
        <f t="shared" si="64"/>
        <v>A-S2_Onsite</v>
      </c>
      <c r="R2014" s="2" t="s">
        <v>3476</v>
      </c>
      <c r="S2014" s="2" t="s">
        <v>1041</v>
      </c>
      <c r="T2014" s="21" t="s">
        <v>3693</v>
      </c>
    </row>
    <row r="2015" spans="1:20" x14ac:dyDescent="0.3">
      <c r="A2015" s="21" t="s">
        <v>4243</v>
      </c>
      <c r="B2015" s="21" t="s">
        <v>1054</v>
      </c>
      <c r="C2015" s="21" t="s">
        <v>4244</v>
      </c>
      <c r="D2015" s="21" t="s">
        <v>4245</v>
      </c>
      <c r="E2015" s="2" t="s">
        <v>4246</v>
      </c>
      <c r="F2015" s="21" t="s">
        <v>3696</v>
      </c>
      <c r="G2015" s="21" t="s">
        <v>1606</v>
      </c>
      <c r="H2015" s="21" t="s">
        <v>3697</v>
      </c>
      <c r="I2015" s="21" t="s">
        <v>6591</v>
      </c>
      <c r="J2015" s="2" t="s">
        <v>3484</v>
      </c>
      <c r="K2015" s="22" t="s">
        <v>1038</v>
      </c>
      <c r="L2015" s="2" t="s">
        <v>3489</v>
      </c>
      <c r="M2015" s="2" t="s">
        <v>3489</v>
      </c>
      <c r="N2015" s="2" t="s">
        <v>3489</v>
      </c>
      <c r="O2015" s="2" t="s">
        <v>1098</v>
      </c>
      <c r="P2015" s="2" t="str">
        <f t="shared" si="63"/>
        <v>A-Onsite</v>
      </c>
      <c r="Q2015" s="2" t="str">
        <f t="shared" si="64"/>
        <v>A-S2_Onsite</v>
      </c>
      <c r="R2015" s="2" t="s">
        <v>3476</v>
      </c>
      <c r="S2015" s="2" t="s">
        <v>1041</v>
      </c>
      <c r="T2015" s="21" t="s">
        <v>3693</v>
      </c>
    </row>
    <row r="2016" spans="1:20" x14ac:dyDescent="0.3">
      <c r="A2016" s="21" t="s">
        <v>4243</v>
      </c>
      <c r="B2016" s="21" t="s">
        <v>1054</v>
      </c>
      <c r="C2016" s="21" t="s">
        <v>4244</v>
      </c>
      <c r="D2016" s="21" t="s">
        <v>4245</v>
      </c>
      <c r="E2016" s="2" t="s">
        <v>4246</v>
      </c>
      <c r="F2016" s="21" t="s">
        <v>3698</v>
      </c>
      <c r="G2016" s="21" t="s">
        <v>1613</v>
      </c>
      <c r="H2016" s="21" t="s">
        <v>3699</v>
      </c>
      <c r="I2016" s="21" t="s">
        <v>6592</v>
      </c>
      <c r="J2016" s="2" t="s">
        <v>3479</v>
      </c>
      <c r="K2016" s="22" t="s">
        <v>1038</v>
      </c>
      <c r="L2016" s="2" t="s">
        <v>3489</v>
      </c>
      <c r="M2016" s="2" t="s">
        <v>3489</v>
      </c>
      <c r="N2016" s="2" t="s">
        <v>3489</v>
      </c>
      <c r="O2016" s="2" t="s">
        <v>1098</v>
      </c>
      <c r="P2016" s="2" t="str">
        <f t="shared" si="63"/>
        <v>A-Onsite</v>
      </c>
      <c r="Q2016" s="2" t="str">
        <f t="shared" si="64"/>
        <v>A-S2_Onsite</v>
      </c>
      <c r="R2016" s="2" t="s">
        <v>3476</v>
      </c>
      <c r="S2016" s="2" t="s">
        <v>1041</v>
      </c>
      <c r="T2016" s="21" t="s">
        <v>3693</v>
      </c>
    </row>
    <row r="2017" spans="1:20" x14ac:dyDescent="0.3">
      <c r="A2017" s="21" t="s">
        <v>4243</v>
      </c>
      <c r="B2017" s="21" t="s">
        <v>1054</v>
      </c>
      <c r="C2017" s="21" t="s">
        <v>4244</v>
      </c>
      <c r="D2017" s="21" t="s">
        <v>4245</v>
      </c>
      <c r="E2017" s="2" t="s">
        <v>4246</v>
      </c>
      <c r="F2017" s="21" t="s">
        <v>3700</v>
      </c>
      <c r="G2017" s="21" t="s">
        <v>1631</v>
      </c>
      <c r="H2017" s="21" t="s">
        <v>3701</v>
      </c>
      <c r="I2017" s="21" t="s">
        <v>6593</v>
      </c>
      <c r="J2017" s="2" t="s">
        <v>3475</v>
      </c>
      <c r="K2017" s="22" t="s">
        <v>1048</v>
      </c>
      <c r="L2017" s="2" t="s">
        <v>3489</v>
      </c>
      <c r="M2017" s="2" t="s">
        <v>3489</v>
      </c>
      <c r="N2017" s="2" t="s">
        <v>3489</v>
      </c>
      <c r="O2017" s="2" t="s">
        <v>1098</v>
      </c>
      <c r="P2017" s="2" t="str">
        <f t="shared" si="63"/>
        <v>A-Onsite</v>
      </c>
      <c r="Q2017" s="2" t="str">
        <f t="shared" si="64"/>
        <v>A-S2_Onsite</v>
      </c>
      <c r="R2017" s="2" t="s">
        <v>3476</v>
      </c>
      <c r="S2017" s="2" t="s">
        <v>1041</v>
      </c>
      <c r="T2017" s="21" t="s">
        <v>3693</v>
      </c>
    </row>
    <row r="2018" spans="1:20" x14ac:dyDescent="0.3">
      <c r="A2018" s="21" t="s">
        <v>4247</v>
      </c>
      <c r="B2018" s="21" t="s">
        <v>1054</v>
      </c>
      <c r="C2018" s="21" t="s">
        <v>4248</v>
      </c>
      <c r="D2018" s="21" t="s">
        <v>4249</v>
      </c>
      <c r="E2018" s="2" t="s">
        <v>4250</v>
      </c>
      <c r="F2018" s="21" t="s">
        <v>3690</v>
      </c>
      <c r="G2018" s="21" t="s">
        <v>1593</v>
      </c>
      <c r="H2018" s="21" t="s">
        <v>3691</v>
      </c>
      <c r="I2018" s="21" t="s">
        <v>6594</v>
      </c>
      <c r="J2018" s="2" t="s">
        <v>3692</v>
      </c>
      <c r="K2018" s="22" t="s">
        <v>1610</v>
      </c>
      <c r="L2018" s="2" t="s">
        <v>1348</v>
      </c>
      <c r="M2018" s="2" t="s">
        <v>1059</v>
      </c>
      <c r="N2018" s="2" t="s">
        <v>1349</v>
      </c>
      <c r="O2018" s="2" t="s">
        <v>1040</v>
      </c>
      <c r="P2018" s="2" t="str">
        <f t="shared" si="63"/>
        <v>P-Onsite</v>
      </c>
      <c r="Q2018" s="2" t="str">
        <f t="shared" si="64"/>
        <v>P-S2_Onsite</v>
      </c>
      <c r="R2018" s="2" t="s">
        <v>3476</v>
      </c>
      <c r="S2018" s="2" t="s">
        <v>1041</v>
      </c>
      <c r="T2018" s="21" t="s">
        <v>3693</v>
      </c>
    </row>
    <row r="2019" spans="1:20" x14ac:dyDescent="0.3">
      <c r="A2019" s="21" t="s">
        <v>4247</v>
      </c>
      <c r="B2019" s="21" t="s">
        <v>1054</v>
      </c>
      <c r="C2019" s="21" t="s">
        <v>4248</v>
      </c>
      <c r="D2019" s="21" t="s">
        <v>4249</v>
      </c>
      <c r="E2019" s="2" t="s">
        <v>4250</v>
      </c>
      <c r="F2019" s="21" t="s">
        <v>3694</v>
      </c>
      <c r="G2019" s="21" t="s">
        <v>1598</v>
      </c>
      <c r="H2019" s="21" t="s">
        <v>3695</v>
      </c>
      <c r="I2019" s="21" t="s">
        <v>6595</v>
      </c>
      <c r="J2019" s="2" t="s">
        <v>3481</v>
      </c>
      <c r="K2019" s="22" t="s">
        <v>1048</v>
      </c>
      <c r="L2019" s="2" t="s">
        <v>1348</v>
      </c>
      <c r="M2019" s="2" t="s">
        <v>1059</v>
      </c>
      <c r="N2019" s="2" t="s">
        <v>1349</v>
      </c>
      <c r="O2019" s="2" t="s">
        <v>1040</v>
      </c>
      <c r="P2019" s="2" t="str">
        <f t="shared" si="63"/>
        <v>P-Onsite</v>
      </c>
      <c r="Q2019" s="2" t="str">
        <f t="shared" si="64"/>
        <v>P-S2_Onsite</v>
      </c>
      <c r="R2019" s="2" t="s">
        <v>3476</v>
      </c>
      <c r="S2019" s="2" t="s">
        <v>1041</v>
      </c>
      <c r="T2019" s="21" t="s">
        <v>3693</v>
      </c>
    </row>
    <row r="2020" spans="1:20" x14ac:dyDescent="0.3">
      <c r="A2020" s="21" t="s">
        <v>4247</v>
      </c>
      <c r="B2020" s="21" t="s">
        <v>1054</v>
      </c>
      <c r="C2020" s="21" t="s">
        <v>4248</v>
      </c>
      <c r="D2020" s="21" t="s">
        <v>4249</v>
      </c>
      <c r="E2020" s="2" t="s">
        <v>4250</v>
      </c>
      <c r="F2020" s="21" t="s">
        <v>3696</v>
      </c>
      <c r="G2020" s="21" t="s">
        <v>1606</v>
      </c>
      <c r="H2020" s="21" t="s">
        <v>3697</v>
      </c>
      <c r="I2020" s="21" t="s">
        <v>6596</v>
      </c>
      <c r="J2020" s="2" t="s">
        <v>3484</v>
      </c>
      <c r="K2020" s="22" t="s">
        <v>1038</v>
      </c>
      <c r="L2020" s="2" t="s">
        <v>1348</v>
      </c>
      <c r="M2020" s="2" t="s">
        <v>1059</v>
      </c>
      <c r="N2020" s="2" t="s">
        <v>1349</v>
      </c>
      <c r="O2020" s="2" t="s">
        <v>1040</v>
      </c>
      <c r="P2020" s="2" t="str">
        <f t="shared" si="63"/>
        <v>P-Onsite</v>
      </c>
      <c r="Q2020" s="2" t="str">
        <f t="shared" si="64"/>
        <v>P-S2_Onsite</v>
      </c>
      <c r="R2020" s="2" t="s">
        <v>3476</v>
      </c>
      <c r="S2020" s="2" t="s">
        <v>1041</v>
      </c>
      <c r="T2020" s="21" t="s">
        <v>3693</v>
      </c>
    </row>
    <row r="2021" spans="1:20" x14ac:dyDescent="0.3">
      <c r="A2021" s="21" t="s">
        <v>4247</v>
      </c>
      <c r="B2021" s="21" t="s">
        <v>1054</v>
      </c>
      <c r="C2021" s="21" t="s">
        <v>4248</v>
      </c>
      <c r="D2021" s="21" t="s">
        <v>4249</v>
      </c>
      <c r="E2021" s="2" t="s">
        <v>4250</v>
      </c>
      <c r="F2021" s="21" t="s">
        <v>3698</v>
      </c>
      <c r="G2021" s="21" t="s">
        <v>1613</v>
      </c>
      <c r="H2021" s="21" t="s">
        <v>3699</v>
      </c>
      <c r="I2021" s="21" t="s">
        <v>6597</v>
      </c>
      <c r="J2021" s="2" t="s">
        <v>3479</v>
      </c>
      <c r="K2021" s="22" t="s">
        <v>1038</v>
      </c>
      <c r="L2021" s="2" t="s">
        <v>1348</v>
      </c>
      <c r="M2021" s="2" t="s">
        <v>1059</v>
      </c>
      <c r="N2021" s="2" t="s">
        <v>1349</v>
      </c>
      <c r="O2021" s="2" t="s">
        <v>1040</v>
      </c>
      <c r="P2021" s="2" t="str">
        <f t="shared" si="63"/>
        <v>P-Onsite</v>
      </c>
      <c r="Q2021" s="2" t="str">
        <f t="shared" si="64"/>
        <v>P-S2_Onsite</v>
      </c>
      <c r="R2021" s="2" t="s">
        <v>3476</v>
      </c>
      <c r="S2021" s="2" t="s">
        <v>1041</v>
      </c>
      <c r="T2021" s="21" t="s">
        <v>3693</v>
      </c>
    </row>
    <row r="2022" spans="1:20" x14ac:dyDescent="0.3">
      <c r="A2022" s="21" t="s">
        <v>4247</v>
      </c>
      <c r="B2022" s="21" t="s">
        <v>1054</v>
      </c>
      <c r="C2022" s="21" t="s">
        <v>4248</v>
      </c>
      <c r="D2022" s="21" t="s">
        <v>4249</v>
      </c>
      <c r="E2022" s="2" t="s">
        <v>4250</v>
      </c>
      <c r="F2022" s="21" t="s">
        <v>3700</v>
      </c>
      <c r="G2022" s="21" t="s">
        <v>1631</v>
      </c>
      <c r="H2022" s="21" t="s">
        <v>3701</v>
      </c>
      <c r="I2022" s="21" t="s">
        <v>6598</v>
      </c>
      <c r="J2022" s="2" t="s">
        <v>3475</v>
      </c>
      <c r="K2022" s="22" t="s">
        <v>1048</v>
      </c>
      <c r="L2022" s="2" t="s">
        <v>1348</v>
      </c>
      <c r="M2022" s="2" t="s">
        <v>1059</v>
      </c>
      <c r="N2022" s="2" t="s">
        <v>1349</v>
      </c>
      <c r="O2022" s="2" t="s">
        <v>1040</v>
      </c>
      <c r="P2022" s="2" t="str">
        <f t="shared" si="63"/>
        <v>P-Onsite</v>
      </c>
      <c r="Q2022" s="2" t="str">
        <f t="shared" si="64"/>
        <v>P-S2_Onsite</v>
      </c>
      <c r="R2022" s="2" t="s">
        <v>3476</v>
      </c>
      <c r="S2022" s="2" t="s">
        <v>1041</v>
      </c>
      <c r="T2022" s="21" t="s">
        <v>3693</v>
      </c>
    </row>
    <row r="2023" spans="1:20" x14ac:dyDescent="0.3">
      <c r="A2023" s="21" t="s">
        <v>2912</v>
      </c>
      <c r="B2023" s="21" t="s">
        <v>1054</v>
      </c>
      <c r="C2023" s="21" t="s">
        <v>2913</v>
      </c>
      <c r="D2023" s="21" t="s">
        <v>2914</v>
      </c>
      <c r="E2023" s="2" t="s">
        <v>2915</v>
      </c>
      <c r="F2023" s="21" t="s">
        <v>3694</v>
      </c>
      <c r="G2023" s="21" t="s">
        <v>1598</v>
      </c>
      <c r="H2023" s="21" t="s">
        <v>3695</v>
      </c>
      <c r="I2023" s="21" t="s">
        <v>6599</v>
      </c>
      <c r="J2023" s="2" t="s">
        <v>3481</v>
      </c>
      <c r="K2023" s="22" t="s">
        <v>1048</v>
      </c>
      <c r="L2023" s="2" t="s">
        <v>1205</v>
      </c>
      <c r="M2023" s="2" t="s">
        <v>1059</v>
      </c>
      <c r="N2023" s="2" t="s">
        <v>1206</v>
      </c>
      <c r="O2023" s="2" t="s">
        <v>1040</v>
      </c>
      <c r="P2023" s="2" t="str">
        <f t="shared" si="63"/>
        <v>P-Onsite</v>
      </c>
      <c r="Q2023" s="2" t="str">
        <f t="shared" si="64"/>
        <v>P-S2_Onsite</v>
      </c>
      <c r="R2023" s="2" t="s">
        <v>3476</v>
      </c>
      <c r="S2023" s="2" t="s">
        <v>1041</v>
      </c>
      <c r="T2023" s="21" t="s">
        <v>3693</v>
      </c>
    </row>
    <row r="2024" spans="1:20" x14ac:dyDescent="0.3">
      <c r="A2024" s="21" t="s">
        <v>2912</v>
      </c>
      <c r="B2024" s="21" t="s">
        <v>1054</v>
      </c>
      <c r="C2024" s="21" t="s">
        <v>2913</v>
      </c>
      <c r="D2024" s="21" t="s">
        <v>2914</v>
      </c>
      <c r="E2024" s="2" t="s">
        <v>2915</v>
      </c>
      <c r="F2024" s="21" t="s">
        <v>3696</v>
      </c>
      <c r="G2024" s="21" t="s">
        <v>1606</v>
      </c>
      <c r="H2024" s="21" t="s">
        <v>3697</v>
      </c>
      <c r="I2024" s="21" t="s">
        <v>6600</v>
      </c>
      <c r="J2024" s="2" t="s">
        <v>3484</v>
      </c>
      <c r="K2024" s="22" t="s">
        <v>1038</v>
      </c>
      <c r="L2024" s="2" t="s">
        <v>1205</v>
      </c>
      <c r="M2024" s="2" t="s">
        <v>1059</v>
      </c>
      <c r="N2024" s="2" t="s">
        <v>1206</v>
      </c>
      <c r="O2024" s="2" t="s">
        <v>1040</v>
      </c>
      <c r="P2024" s="2" t="str">
        <f t="shared" si="63"/>
        <v>P-Onsite</v>
      </c>
      <c r="Q2024" s="2" t="str">
        <f t="shared" si="64"/>
        <v>P-S2_Onsite</v>
      </c>
      <c r="R2024" s="2" t="s">
        <v>3476</v>
      </c>
      <c r="S2024" s="2" t="s">
        <v>1041</v>
      </c>
      <c r="T2024" s="21" t="s">
        <v>3693</v>
      </c>
    </row>
    <row r="2025" spans="1:20" x14ac:dyDescent="0.3">
      <c r="A2025" s="21" t="s">
        <v>4251</v>
      </c>
      <c r="B2025" s="21" t="s">
        <v>1054</v>
      </c>
      <c r="C2025" s="21" t="s">
        <v>4252</v>
      </c>
      <c r="D2025" s="21" t="s">
        <v>4253</v>
      </c>
      <c r="E2025" s="2" t="s">
        <v>4254</v>
      </c>
      <c r="F2025" s="21" t="s">
        <v>3690</v>
      </c>
      <c r="G2025" s="21" t="s">
        <v>1593</v>
      </c>
      <c r="H2025" s="21" t="s">
        <v>3691</v>
      </c>
      <c r="I2025" s="21" t="s">
        <v>6601</v>
      </c>
      <c r="J2025" s="2" t="s">
        <v>3692</v>
      </c>
      <c r="K2025" s="22" t="s">
        <v>1610</v>
      </c>
      <c r="L2025" s="2" t="s">
        <v>3489</v>
      </c>
      <c r="M2025" s="2" t="s">
        <v>3489</v>
      </c>
      <c r="N2025" s="2" t="s">
        <v>3489</v>
      </c>
      <c r="O2025" s="2" t="s">
        <v>1098</v>
      </c>
      <c r="P2025" s="2" t="str">
        <f t="shared" si="63"/>
        <v>A-Onsite</v>
      </c>
      <c r="Q2025" s="2" t="str">
        <f t="shared" si="64"/>
        <v>A-S2_Onsite</v>
      </c>
      <c r="R2025" s="2" t="s">
        <v>3476</v>
      </c>
      <c r="S2025" s="2" t="s">
        <v>1041</v>
      </c>
      <c r="T2025" s="21" t="s">
        <v>3693</v>
      </c>
    </row>
    <row r="2026" spans="1:20" x14ac:dyDescent="0.3">
      <c r="A2026" s="21" t="s">
        <v>4251</v>
      </c>
      <c r="B2026" s="21" t="s">
        <v>1054</v>
      </c>
      <c r="C2026" s="21" t="s">
        <v>4252</v>
      </c>
      <c r="D2026" s="21" t="s">
        <v>4253</v>
      </c>
      <c r="E2026" s="2" t="s">
        <v>4254</v>
      </c>
      <c r="F2026" s="21" t="s">
        <v>3694</v>
      </c>
      <c r="G2026" s="21" t="s">
        <v>1598</v>
      </c>
      <c r="H2026" s="21" t="s">
        <v>3695</v>
      </c>
      <c r="I2026" s="21" t="s">
        <v>6602</v>
      </c>
      <c r="J2026" s="2" t="s">
        <v>3481</v>
      </c>
      <c r="K2026" s="22" t="s">
        <v>1048</v>
      </c>
      <c r="L2026" s="2" t="s">
        <v>3489</v>
      </c>
      <c r="M2026" s="2" t="s">
        <v>3489</v>
      </c>
      <c r="N2026" s="2" t="s">
        <v>3489</v>
      </c>
      <c r="O2026" s="2" t="s">
        <v>1098</v>
      </c>
      <c r="P2026" s="2" t="str">
        <f t="shared" si="63"/>
        <v>A-Onsite</v>
      </c>
      <c r="Q2026" s="2" t="str">
        <f t="shared" si="64"/>
        <v>A-S2_Onsite</v>
      </c>
      <c r="R2026" s="2" t="s">
        <v>3476</v>
      </c>
      <c r="S2026" s="2" t="s">
        <v>1041</v>
      </c>
      <c r="T2026" s="21" t="s">
        <v>3693</v>
      </c>
    </row>
    <row r="2027" spans="1:20" x14ac:dyDescent="0.3">
      <c r="A2027" s="21" t="s">
        <v>4251</v>
      </c>
      <c r="B2027" s="21" t="s">
        <v>1054</v>
      </c>
      <c r="C2027" s="21" t="s">
        <v>4252</v>
      </c>
      <c r="D2027" s="21" t="s">
        <v>4253</v>
      </c>
      <c r="E2027" s="2" t="s">
        <v>4254</v>
      </c>
      <c r="F2027" s="21" t="s">
        <v>3696</v>
      </c>
      <c r="G2027" s="21" t="s">
        <v>1606</v>
      </c>
      <c r="H2027" s="21" t="s">
        <v>3697</v>
      </c>
      <c r="I2027" s="21" t="s">
        <v>6603</v>
      </c>
      <c r="J2027" s="2" t="s">
        <v>3484</v>
      </c>
      <c r="K2027" s="22" t="s">
        <v>1038</v>
      </c>
      <c r="L2027" s="2" t="s">
        <v>3489</v>
      </c>
      <c r="M2027" s="2" t="s">
        <v>3489</v>
      </c>
      <c r="N2027" s="2" t="s">
        <v>3489</v>
      </c>
      <c r="O2027" s="2" t="s">
        <v>1098</v>
      </c>
      <c r="P2027" s="2" t="str">
        <f t="shared" si="63"/>
        <v>A-Onsite</v>
      </c>
      <c r="Q2027" s="2" t="str">
        <f t="shared" si="64"/>
        <v>A-S2_Onsite</v>
      </c>
      <c r="R2027" s="2" t="s">
        <v>3476</v>
      </c>
      <c r="S2027" s="2" t="s">
        <v>1041</v>
      </c>
      <c r="T2027" s="21" t="s">
        <v>3693</v>
      </c>
    </row>
    <row r="2028" spans="1:20" x14ac:dyDescent="0.3">
      <c r="A2028" s="21" t="s">
        <v>4251</v>
      </c>
      <c r="B2028" s="21" t="s">
        <v>1054</v>
      </c>
      <c r="C2028" s="21" t="s">
        <v>4252</v>
      </c>
      <c r="D2028" s="21" t="s">
        <v>4253</v>
      </c>
      <c r="E2028" s="2" t="s">
        <v>4254</v>
      </c>
      <c r="F2028" s="21" t="s">
        <v>3698</v>
      </c>
      <c r="G2028" s="21" t="s">
        <v>1613</v>
      </c>
      <c r="H2028" s="21" t="s">
        <v>3699</v>
      </c>
      <c r="I2028" s="21" t="s">
        <v>6604</v>
      </c>
      <c r="J2028" s="2" t="s">
        <v>3479</v>
      </c>
      <c r="K2028" s="22" t="s">
        <v>1038</v>
      </c>
      <c r="L2028" s="2" t="s">
        <v>3489</v>
      </c>
      <c r="M2028" s="2" t="s">
        <v>3489</v>
      </c>
      <c r="N2028" s="2" t="s">
        <v>3489</v>
      </c>
      <c r="O2028" s="2" t="s">
        <v>1098</v>
      </c>
      <c r="P2028" s="2" t="str">
        <f t="shared" si="63"/>
        <v>A-Onsite</v>
      </c>
      <c r="Q2028" s="2" t="str">
        <f t="shared" si="64"/>
        <v>A-S2_Onsite</v>
      </c>
      <c r="R2028" s="2" t="s">
        <v>3476</v>
      </c>
      <c r="S2028" s="2" t="s">
        <v>1041</v>
      </c>
      <c r="T2028" s="21" t="s">
        <v>3693</v>
      </c>
    </row>
    <row r="2029" spans="1:20" x14ac:dyDescent="0.3">
      <c r="A2029" s="21" t="s">
        <v>4251</v>
      </c>
      <c r="B2029" s="21" t="s">
        <v>1054</v>
      </c>
      <c r="C2029" s="21" t="s">
        <v>4252</v>
      </c>
      <c r="D2029" s="21" t="s">
        <v>4253</v>
      </c>
      <c r="E2029" s="2" t="s">
        <v>4254</v>
      </c>
      <c r="F2029" s="21" t="s">
        <v>3700</v>
      </c>
      <c r="G2029" s="21" t="s">
        <v>1631</v>
      </c>
      <c r="H2029" s="21" t="s">
        <v>3701</v>
      </c>
      <c r="I2029" s="21" t="s">
        <v>6605</v>
      </c>
      <c r="J2029" s="2" t="s">
        <v>3475</v>
      </c>
      <c r="K2029" s="22" t="s">
        <v>1048</v>
      </c>
      <c r="L2029" s="2" t="s">
        <v>3489</v>
      </c>
      <c r="M2029" s="2" t="s">
        <v>3489</v>
      </c>
      <c r="N2029" s="2" t="s">
        <v>3489</v>
      </c>
      <c r="O2029" s="2" t="s">
        <v>1098</v>
      </c>
      <c r="P2029" s="2" t="str">
        <f t="shared" si="63"/>
        <v>A-Onsite</v>
      </c>
      <c r="Q2029" s="2" t="str">
        <f t="shared" si="64"/>
        <v>A-S2_Onsite</v>
      </c>
      <c r="R2029" s="2" t="s">
        <v>3476</v>
      </c>
      <c r="S2029" s="2" t="s">
        <v>1041</v>
      </c>
      <c r="T2029" s="21" t="s">
        <v>3693</v>
      </c>
    </row>
    <row r="2030" spans="1:20" x14ac:dyDescent="0.3">
      <c r="A2030" s="21" t="s">
        <v>2919</v>
      </c>
      <c r="B2030" s="21" t="s">
        <v>1054</v>
      </c>
      <c r="C2030" s="21" t="s">
        <v>2920</v>
      </c>
      <c r="D2030" s="21" t="s">
        <v>2921</v>
      </c>
      <c r="E2030" s="2" t="s">
        <v>2922</v>
      </c>
      <c r="F2030" s="21" t="s">
        <v>3694</v>
      </c>
      <c r="G2030" s="21" t="s">
        <v>1598</v>
      </c>
      <c r="H2030" s="21" t="s">
        <v>3695</v>
      </c>
      <c r="I2030" s="21" t="s">
        <v>6606</v>
      </c>
      <c r="J2030" s="2" t="s">
        <v>3481</v>
      </c>
      <c r="K2030" s="22" t="s">
        <v>1048</v>
      </c>
      <c r="L2030" s="2" t="s">
        <v>1089</v>
      </c>
      <c r="M2030" s="2" t="s">
        <v>1059</v>
      </c>
      <c r="N2030" s="2" t="s">
        <v>1124</v>
      </c>
      <c r="O2030" s="2" t="s">
        <v>1040</v>
      </c>
      <c r="P2030" s="2" t="str">
        <f t="shared" si="63"/>
        <v>P-Onsite</v>
      </c>
      <c r="Q2030" s="2" t="str">
        <f t="shared" si="64"/>
        <v>P-S2_Onsite</v>
      </c>
      <c r="R2030" s="2" t="s">
        <v>3476</v>
      </c>
      <c r="S2030" s="2" t="s">
        <v>1041</v>
      </c>
      <c r="T2030" s="21" t="s">
        <v>3693</v>
      </c>
    </row>
    <row r="2031" spans="1:20" x14ac:dyDescent="0.3">
      <c r="A2031" s="21" t="s">
        <v>2919</v>
      </c>
      <c r="B2031" s="21" t="s">
        <v>1054</v>
      </c>
      <c r="C2031" s="21" t="s">
        <v>2920</v>
      </c>
      <c r="D2031" s="21" t="s">
        <v>2921</v>
      </c>
      <c r="E2031" s="2" t="s">
        <v>2922</v>
      </c>
      <c r="F2031" s="21" t="s">
        <v>3696</v>
      </c>
      <c r="G2031" s="21" t="s">
        <v>1606</v>
      </c>
      <c r="H2031" s="21" t="s">
        <v>3697</v>
      </c>
      <c r="I2031" s="21" t="s">
        <v>6607</v>
      </c>
      <c r="J2031" s="2" t="s">
        <v>3484</v>
      </c>
      <c r="K2031" s="22" t="s">
        <v>1038</v>
      </c>
      <c r="L2031" s="2" t="s">
        <v>1089</v>
      </c>
      <c r="M2031" s="2" t="s">
        <v>1059</v>
      </c>
      <c r="N2031" s="2" t="s">
        <v>1124</v>
      </c>
      <c r="O2031" s="2" t="s">
        <v>1040</v>
      </c>
      <c r="P2031" s="2" t="str">
        <f t="shared" si="63"/>
        <v>P-Onsite</v>
      </c>
      <c r="Q2031" s="2" t="str">
        <f t="shared" si="64"/>
        <v>P-S2_Onsite</v>
      </c>
      <c r="R2031" s="2" t="s">
        <v>3476</v>
      </c>
      <c r="S2031" s="2" t="s">
        <v>1041</v>
      </c>
      <c r="T2031" s="21" t="s">
        <v>3693</v>
      </c>
    </row>
    <row r="2032" spans="1:20" x14ac:dyDescent="0.3">
      <c r="A2032" s="21" t="s">
        <v>2919</v>
      </c>
      <c r="B2032" s="21" t="s">
        <v>1054</v>
      </c>
      <c r="C2032" s="21" t="s">
        <v>2920</v>
      </c>
      <c r="D2032" s="21" t="s">
        <v>2921</v>
      </c>
      <c r="E2032" s="2" t="s">
        <v>2922</v>
      </c>
      <c r="F2032" s="21" t="s">
        <v>3700</v>
      </c>
      <c r="G2032" s="21" t="s">
        <v>1631</v>
      </c>
      <c r="H2032" s="21" t="s">
        <v>3701</v>
      </c>
      <c r="I2032" s="21" t="s">
        <v>6608</v>
      </c>
      <c r="J2032" s="2" t="s">
        <v>3475</v>
      </c>
      <c r="K2032" s="22" t="s">
        <v>1048</v>
      </c>
      <c r="L2032" s="2" t="s">
        <v>1089</v>
      </c>
      <c r="M2032" s="2" t="s">
        <v>1059</v>
      </c>
      <c r="N2032" s="2" t="s">
        <v>1124</v>
      </c>
      <c r="O2032" s="2" t="s">
        <v>1040</v>
      </c>
      <c r="P2032" s="2" t="str">
        <f t="shared" si="63"/>
        <v>P-Onsite</v>
      </c>
      <c r="Q2032" s="2" t="str">
        <f t="shared" si="64"/>
        <v>P-S2_Onsite</v>
      </c>
      <c r="R2032" s="2" t="s">
        <v>3476</v>
      </c>
      <c r="S2032" s="2" t="s">
        <v>1041</v>
      </c>
      <c r="T2032" s="21" t="s">
        <v>3693</v>
      </c>
    </row>
    <row r="2033" spans="1:20" x14ac:dyDescent="0.3">
      <c r="A2033" s="21" t="s">
        <v>4255</v>
      </c>
      <c r="B2033" s="21" t="s">
        <v>1054</v>
      </c>
      <c r="C2033" s="21" t="s">
        <v>4256</v>
      </c>
      <c r="D2033" s="21" t="s">
        <v>4257</v>
      </c>
      <c r="E2033" s="2" t="s">
        <v>4258</v>
      </c>
      <c r="F2033" s="21" t="s">
        <v>3690</v>
      </c>
      <c r="G2033" s="21" t="s">
        <v>1593</v>
      </c>
      <c r="H2033" s="21" t="s">
        <v>3691</v>
      </c>
      <c r="I2033" s="21" t="s">
        <v>6609</v>
      </c>
      <c r="J2033" s="2" t="s">
        <v>3692</v>
      </c>
      <c r="K2033" s="22" t="s">
        <v>1610</v>
      </c>
      <c r="L2033" s="2" t="s">
        <v>1205</v>
      </c>
      <c r="M2033" s="2" t="s">
        <v>1059</v>
      </c>
      <c r="N2033" s="2" t="s">
        <v>1206</v>
      </c>
      <c r="O2033" s="2" t="s">
        <v>1040</v>
      </c>
      <c r="P2033" s="2" t="str">
        <f t="shared" si="63"/>
        <v>P-Onsite</v>
      </c>
      <c r="Q2033" s="2" t="str">
        <f t="shared" si="64"/>
        <v>P-S2_Onsite</v>
      </c>
      <c r="R2033" s="2" t="s">
        <v>3476</v>
      </c>
      <c r="S2033" s="2" t="s">
        <v>1041</v>
      </c>
      <c r="T2033" s="21" t="s">
        <v>3693</v>
      </c>
    </row>
    <row r="2034" spans="1:20" x14ac:dyDescent="0.3">
      <c r="A2034" s="21" t="s">
        <v>4255</v>
      </c>
      <c r="B2034" s="21" t="s">
        <v>1054</v>
      </c>
      <c r="C2034" s="21" t="s">
        <v>4256</v>
      </c>
      <c r="D2034" s="21" t="s">
        <v>4257</v>
      </c>
      <c r="E2034" s="2" t="s">
        <v>4258</v>
      </c>
      <c r="F2034" s="21" t="s">
        <v>3694</v>
      </c>
      <c r="G2034" s="21" t="s">
        <v>1598</v>
      </c>
      <c r="H2034" s="21" t="s">
        <v>3695</v>
      </c>
      <c r="I2034" s="21" t="s">
        <v>6610</v>
      </c>
      <c r="J2034" s="2" t="s">
        <v>3481</v>
      </c>
      <c r="K2034" s="22" t="s">
        <v>1048</v>
      </c>
      <c r="L2034" s="2" t="s">
        <v>1205</v>
      </c>
      <c r="M2034" s="2" t="s">
        <v>1059</v>
      </c>
      <c r="N2034" s="2" t="s">
        <v>1206</v>
      </c>
      <c r="O2034" s="2" t="s">
        <v>1040</v>
      </c>
      <c r="P2034" s="2" t="str">
        <f t="shared" si="63"/>
        <v>P-Onsite</v>
      </c>
      <c r="Q2034" s="2" t="str">
        <f t="shared" si="64"/>
        <v>P-S2_Onsite</v>
      </c>
      <c r="R2034" s="2" t="s">
        <v>3476</v>
      </c>
      <c r="S2034" s="2" t="s">
        <v>1041</v>
      </c>
      <c r="T2034" s="21" t="s">
        <v>3693</v>
      </c>
    </row>
    <row r="2035" spans="1:20" x14ac:dyDescent="0.3">
      <c r="A2035" s="21" t="s">
        <v>4255</v>
      </c>
      <c r="B2035" s="21" t="s">
        <v>1054</v>
      </c>
      <c r="C2035" s="21" t="s">
        <v>4256</v>
      </c>
      <c r="D2035" s="21" t="s">
        <v>4257</v>
      </c>
      <c r="E2035" s="2" t="s">
        <v>4258</v>
      </c>
      <c r="F2035" s="21" t="s">
        <v>3696</v>
      </c>
      <c r="G2035" s="21" t="s">
        <v>1606</v>
      </c>
      <c r="H2035" s="21" t="s">
        <v>3697</v>
      </c>
      <c r="I2035" s="21" t="s">
        <v>6611</v>
      </c>
      <c r="J2035" s="2" t="s">
        <v>3484</v>
      </c>
      <c r="K2035" s="22" t="s">
        <v>1038</v>
      </c>
      <c r="L2035" s="2" t="s">
        <v>1205</v>
      </c>
      <c r="M2035" s="2" t="s">
        <v>1059</v>
      </c>
      <c r="N2035" s="2" t="s">
        <v>1206</v>
      </c>
      <c r="O2035" s="2" t="s">
        <v>1040</v>
      </c>
      <c r="P2035" s="2" t="str">
        <f t="shared" si="63"/>
        <v>P-Onsite</v>
      </c>
      <c r="Q2035" s="2" t="str">
        <f t="shared" si="64"/>
        <v>P-S2_Onsite</v>
      </c>
      <c r="R2035" s="2" t="s">
        <v>3476</v>
      </c>
      <c r="S2035" s="2" t="s">
        <v>1041</v>
      </c>
      <c r="T2035" s="21" t="s">
        <v>3693</v>
      </c>
    </row>
    <row r="2036" spans="1:20" x14ac:dyDescent="0.3">
      <c r="A2036" s="21" t="s">
        <v>4255</v>
      </c>
      <c r="B2036" s="21" t="s">
        <v>1054</v>
      </c>
      <c r="C2036" s="21" t="s">
        <v>4256</v>
      </c>
      <c r="D2036" s="21" t="s">
        <v>4257</v>
      </c>
      <c r="E2036" s="2" t="s">
        <v>4258</v>
      </c>
      <c r="F2036" s="21" t="s">
        <v>3698</v>
      </c>
      <c r="G2036" s="21" t="s">
        <v>1613</v>
      </c>
      <c r="H2036" s="21" t="s">
        <v>3699</v>
      </c>
      <c r="I2036" s="21" t="s">
        <v>6612</v>
      </c>
      <c r="J2036" s="2" t="s">
        <v>3479</v>
      </c>
      <c r="K2036" s="22" t="s">
        <v>1038</v>
      </c>
      <c r="L2036" s="2" t="s">
        <v>1205</v>
      </c>
      <c r="M2036" s="2" t="s">
        <v>1059</v>
      </c>
      <c r="N2036" s="2" t="s">
        <v>1206</v>
      </c>
      <c r="O2036" s="2" t="s">
        <v>1040</v>
      </c>
      <c r="P2036" s="2" t="str">
        <f t="shared" si="63"/>
        <v>P-Onsite</v>
      </c>
      <c r="Q2036" s="2" t="str">
        <f t="shared" si="64"/>
        <v>P-S2_Onsite</v>
      </c>
      <c r="R2036" s="2" t="s">
        <v>3476</v>
      </c>
      <c r="S2036" s="2" t="s">
        <v>1041</v>
      </c>
      <c r="T2036" s="21" t="s">
        <v>3693</v>
      </c>
    </row>
    <row r="2037" spans="1:20" x14ac:dyDescent="0.3">
      <c r="A2037" s="21" t="s">
        <v>4255</v>
      </c>
      <c r="B2037" s="21" t="s">
        <v>1054</v>
      </c>
      <c r="C2037" s="21" t="s">
        <v>4256</v>
      </c>
      <c r="D2037" s="21" t="s">
        <v>4257</v>
      </c>
      <c r="E2037" s="2" t="s">
        <v>4258</v>
      </c>
      <c r="F2037" s="21" t="s">
        <v>3700</v>
      </c>
      <c r="G2037" s="21" t="s">
        <v>1631</v>
      </c>
      <c r="H2037" s="21" t="s">
        <v>3701</v>
      </c>
      <c r="I2037" s="21" t="s">
        <v>6613</v>
      </c>
      <c r="J2037" s="2" t="s">
        <v>3475</v>
      </c>
      <c r="K2037" s="22" t="s">
        <v>1048</v>
      </c>
      <c r="L2037" s="2" t="s">
        <v>1205</v>
      </c>
      <c r="M2037" s="2" t="s">
        <v>1059</v>
      </c>
      <c r="N2037" s="2" t="s">
        <v>1206</v>
      </c>
      <c r="O2037" s="2" t="s">
        <v>1040</v>
      </c>
      <c r="P2037" s="2" t="str">
        <f t="shared" si="63"/>
        <v>P-Onsite</v>
      </c>
      <c r="Q2037" s="2" t="str">
        <f t="shared" si="64"/>
        <v>P-S2_Onsite</v>
      </c>
      <c r="R2037" s="2" t="s">
        <v>3476</v>
      </c>
      <c r="S2037" s="2" t="s">
        <v>1041</v>
      </c>
      <c r="T2037" s="21" t="s">
        <v>3693</v>
      </c>
    </row>
    <row r="2038" spans="1:20" x14ac:dyDescent="0.3">
      <c r="A2038" s="21" t="s">
        <v>4259</v>
      </c>
      <c r="B2038" s="21" t="s">
        <v>1054</v>
      </c>
      <c r="C2038" s="21" t="s">
        <v>4260</v>
      </c>
      <c r="D2038" s="21" t="s">
        <v>4261</v>
      </c>
      <c r="E2038" s="2" t="s">
        <v>4262</v>
      </c>
      <c r="F2038" s="21" t="s">
        <v>3690</v>
      </c>
      <c r="G2038" s="21" t="s">
        <v>1593</v>
      </c>
      <c r="H2038" s="21" t="s">
        <v>3691</v>
      </c>
      <c r="I2038" s="21" t="s">
        <v>6614</v>
      </c>
      <c r="J2038" s="2" t="s">
        <v>3692</v>
      </c>
      <c r="K2038" s="22" t="s">
        <v>1610</v>
      </c>
      <c r="L2038" s="2" t="s">
        <v>1089</v>
      </c>
      <c r="M2038" s="2" t="s">
        <v>1059</v>
      </c>
      <c r="N2038" s="2" t="s">
        <v>1124</v>
      </c>
      <c r="O2038" s="2" t="s">
        <v>1040</v>
      </c>
      <c r="P2038" s="2" t="str">
        <f t="shared" si="63"/>
        <v>P-Onsite</v>
      </c>
      <c r="Q2038" s="2" t="str">
        <f t="shared" si="64"/>
        <v>P-S2_Onsite</v>
      </c>
      <c r="R2038" s="2" t="s">
        <v>3476</v>
      </c>
      <c r="S2038" s="2" t="s">
        <v>1041</v>
      </c>
      <c r="T2038" s="21" t="s">
        <v>3693</v>
      </c>
    </row>
    <row r="2039" spans="1:20" x14ac:dyDescent="0.3">
      <c r="A2039" s="21" t="s">
        <v>4259</v>
      </c>
      <c r="B2039" s="21" t="s">
        <v>1054</v>
      </c>
      <c r="C2039" s="21" t="s">
        <v>4260</v>
      </c>
      <c r="D2039" s="21" t="s">
        <v>4261</v>
      </c>
      <c r="E2039" s="2" t="s">
        <v>4262</v>
      </c>
      <c r="F2039" s="21" t="s">
        <v>3694</v>
      </c>
      <c r="G2039" s="21" t="s">
        <v>1598</v>
      </c>
      <c r="H2039" s="21" t="s">
        <v>3695</v>
      </c>
      <c r="I2039" s="21" t="s">
        <v>6615</v>
      </c>
      <c r="J2039" s="2" t="s">
        <v>3481</v>
      </c>
      <c r="K2039" s="22" t="s">
        <v>1048</v>
      </c>
      <c r="L2039" s="2" t="s">
        <v>1089</v>
      </c>
      <c r="M2039" s="2" t="s">
        <v>1059</v>
      </c>
      <c r="N2039" s="2" t="s">
        <v>1124</v>
      </c>
      <c r="O2039" s="2" t="s">
        <v>1040</v>
      </c>
      <c r="P2039" s="2" t="str">
        <f t="shared" si="63"/>
        <v>P-Onsite</v>
      </c>
      <c r="Q2039" s="2" t="str">
        <f t="shared" si="64"/>
        <v>P-S2_Onsite</v>
      </c>
      <c r="R2039" s="2" t="s">
        <v>3476</v>
      </c>
      <c r="S2039" s="2" t="s">
        <v>1041</v>
      </c>
      <c r="T2039" s="21" t="s">
        <v>3693</v>
      </c>
    </row>
    <row r="2040" spans="1:20" x14ac:dyDescent="0.3">
      <c r="A2040" s="21" t="s">
        <v>4259</v>
      </c>
      <c r="B2040" s="21" t="s">
        <v>1054</v>
      </c>
      <c r="C2040" s="21" t="s">
        <v>4260</v>
      </c>
      <c r="D2040" s="21" t="s">
        <v>4261</v>
      </c>
      <c r="E2040" s="2" t="s">
        <v>4262</v>
      </c>
      <c r="F2040" s="21" t="s">
        <v>3696</v>
      </c>
      <c r="G2040" s="21" t="s">
        <v>1606</v>
      </c>
      <c r="H2040" s="21" t="s">
        <v>3697</v>
      </c>
      <c r="I2040" s="21" t="s">
        <v>6616</v>
      </c>
      <c r="J2040" s="2" t="s">
        <v>3484</v>
      </c>
      <c r="K2040" s="22" t="s">
        <v>1038</v>
      </c>
      <c r="L2040" s="2" t="s">
        <v>1089</v>
      </c>
      <c r="M2040" s="2" t="s">
        <v>1059</v>
      </c>
      <c r="N2040" s="2" t="s">
        <v>1124</v>
      </c>
      <c r="O2040" s="2" t="s">
        <v>1040</v>
      </c>
      <c r="P2040" s="2" t="str">
        <f t="shared" si="63"/>
        <v>P-Onsite</v>
      </c>
      <c r="Q2040" s="2" t="str">
        <f t="shared" si="64"/>
        <v>P-S2_Onsite</v>
      </c>
      <c r="R2040" s="2" t="s">
        <v>3476</v>
      </c>
      <c r="S2040" s="2" t="s">
        <v>1041</v>
      </c>
      <c r="T2040" s="21" t="s">
        <v>3693</v>
      </c>
    </row>
    <row r="2041" spans="1:20" x14ac:dyDescent="0.3">
      <c r="A2041" s="21" t="s">
        <v>4259</v>
      </c>
      <c r="B2041" s="21" t="s">
        <v>1054</v>
      </c>
      <c r="C2041" s="21" t="s">
        <v>4260</v>
      </c>
      <c r="D2041" s="21" t="s">
        <v>4261</v>
      </c>
      <c r="E2041" s="2" t="s">
        <v>4262</v>
      </c>
      <c r="F2041" s="21" t="s">
        <v>3698</v>
      </c>
      <c r="G2041" s="21" t="s">
        <v>1613</v>
      </c>
      <c r="H2041" s="21" t="s">
        <v>3699</v>
      </c>
      <c r="I2041" s="21" t="s">
        <v>6617</v>
      </c>
      <c r="J2041" s="2" t="s">
        <v>3479</v>
      </c>
      <c r="K2041" s="22" t="s">
        <v>1038</v>
      </c>
      <c r="L2041" s="2" t="s">
        <v>1089</v>
      </c>
      <c r="M2041" s="2" t="s">
        <v>1059</v>
      </c>
      <c r="N2041" s="2" t="s">
        <v>1124</v>
      </c>
      <c r="O2041" s="2" t="s">
        <v>1040</v>
      </c>
      <c r="P2041" s="2" t="str">
        <f t="shared" si="63"/>
        <v>P-Onsite</v>
      </c>
      <c r="Q2041" s="2" t="str">
        <f t="shared" si="64"/>
        <v>P-S2_Onsite</v>
      </c>
      <c r="R2041" s="2" t="s">
        <v>3476</v>
      </c>
      <c r="S2041" s="2" t="s">
        <v>1041</v>
      </c>
      <c r="T2041" s="21" t="s">
        <v>3693</v>
      </c>
    </row>
    <row r="2042" spans="1:20" x14ac:dyDescent="0.3">
      <c r="A2042" s="21" t="s">
        <v>4259</v>
      </c>
      <c r="B2042" s="21" t="s">
        <v>1054</v>
      </c>
      <c r="C2042" s="21" t="s">
        <v>4260</v>
      </c>
      <c r="D2042" s="21" t="s">
        <v>4261</v>
      </c>
      <c r="E2042" s="2" t="s">
        <v>4262</v>
      </c>
      <c r="F2042" s="21" t="s">
        <v>3700</v>
      </c>
      <c r="G2042" s="21" t="s">
        <v>1631</v>
      </c>
      <c r="H2042" s="21" t="s">
        <v>3701</v>
      </c>
      <c r="I2042" s="21" t="s">
        <v>6618</v>
      </c>
      <c r="J2042" s="2" t="s">
        <v>3475</v>
      </c>
      <c r="K2042" s="22" t="s">
        <v>1048</v>
      </c>
      <c r="L2042" s="2" t="s">
        <v>1089</v>
      </c>
      <c r="M2042" s="2" t="s">
        <v>1059</v>
      </c>
      <c r="N2042" s="2" t="s">
        <v>1124</v>
      </c>
      <c r="O2042" s="2" t="s">
        <v>1040</v>
      </c>
      <c r="P2042" s="2" t="str">
        <f t="shared" si="63"/>
        <v>P-Onsite</v>
      </c>
      <c r="Q2042" s="2" t="str">
        <f t="shared" si="64"/>
        <v>P-S2_Onsite</v>
      </c>
      <c r="R2042" s="2" t="s">
        <v>3476</v>
      </c>
      <c r="S2042" s="2" t="s">
        <v>1041</v>
      </c>
      <c r="T2042" s="21" t="s">
        <v>3693</v>
      </c>
    </row>
    <row r="2043" spans="1:20" x14ac:dyDescent="0.3">
      <c r="A2043" s="21" t="s">
        <v>4263</v>
      </c>
      <c r="B2043" s="21" t="s">
        <v>1054</v>
      </c>
      <c r="C2043" s="21" t="s">
        <v>4264</v>
      </c>
      <c r="D2043" s="21" t="s">
        <v>4265</v>
      </c>
      <c r="E2043" s="2" t="s">
        <v>4266</v>
      </c>
      <c r="F2043" s="21" t="s">
        <v>3690</v>
      </c>
      <c r="G2043" s="21" t="s">
        <v>1593</v>
      </c>
      <c r="H2043" s="21" t="s">
        <v>3691</v>
      </c>
      <c r="I2043" s="21" t="s">
        <v>6619</v>
      </c>
      <c r="J2043" s="2" t="s">
        <v>3692</v>
      </c>
      <c r="K2043" s="22" t="s">
        <v>1610</v>
      </c>
      <c r="L2043" s="2" t="s">
        <v>1136</v>
      </c>
      <c r="M2043" s="2" t="s">
        <v>1059</v>
      </c>
      <c r="N2043" s="2" t="s">
        <v>1137</v>
      </c>
      <c r="O2043" s="2" t="s">
        <v>1040</v>
      </c>
      <c r="P2043" s="2" t="str">
        <f t="shared" si="63"/>
        <v>P-Onsite</v>
      </c>
      <c r="Q2043" s="2" t="str">
        <f t="shared" si="64"/>
        <v>P-S2_Onsite</v>
      </c>
      <c r="R2043" s="2" t="s">
        <v>3476</v>
      </c>
      <c r="S2043" s="2" t="s">
        <v>1041</v>
      </c>
      <c r="T2043" s="21" t="s">
        <v>3693</v>
      </c>
    </row>
    <row r="2044" spans="1:20" x14ac:dyDescent="0.3">
      <c r="A2044" s="21" t="s">
        <v>4263</v>
      </c>
      <c r="B2044" s="21" t="s">
        <v>1054</v>
      </c>
      <c r="C2044" s="21" t="s">
        <v>4264</v>
      </c>
      <c r="D2044" s="21" t="s">
        <v>4265</v>
      </c>
      <c r="E2044" s="2" t="s">
        <v>4266</v>
      </c>
      <c r="F2044" s="21" t="s">
        <v>3694</v>
      </c>
      <c r="G2044" s="21" t="s">
        <v>1598</v>
      </c>
      <c r="H2044" s="21" t="s">
        <v>3695</v>
      </c>
      <c r="I2044" s="21" t="s">
        <v>6620</v>
      </c>
      <c r="J2044" s="2" t="s">
        <v>3481</v>
      </c>
      <c r="K2044" s="22" t="s">
        <v>1048</v>
      </c>
      <c r="L2044" s="2" t="s">
        <v>1136</v>
      </c>
      <c r="M2044" s="2" t="s">
        <v>1059</v>
      </c>
      <c r="N2044" s="2" t="s">
        <v>1137</v>
      </c>
      <c r="O2044" s="2" t="s">
        <v>1040</v>
      </c>
      <c r="P2044" s="2" t="str">
        <f t="shared" si="63"/>
        <v>P-Onsite</v>
      </c>
      <c r="Q2044" s="2" t="str">
        <f t="shared" si="64"/>
        <v>P-S2_Onsite</v>
      </c>
      <c r="R2044" s="2" t="s">
        <v>3476</v>
      </c>
      <c r="S2044" s="2" t="s">
        <v>1041</v>
      </c>
      <c r="T2044" s="21" t="s">
        <v>3693</v>
      </c>
    </row>
    <row r="2045" spans="1:20" x14ac:dyDescent="0.3">
      <c r="A2045" s="21" t="s">
        <v>4263</v>
      </c>
      <c r="B2045" s="21" t="s">
        <v>1054</v>
      </c>
      <c r="C2045" s="21" t="s">
        <v>4264</v>
      </c>
      <c r="D2045" s="21" t="s">
        <v>4265</v>
      </c>
      <c r="E2045" s="2" t="s">
        <v>4266</v>
      </c>
      <c r="F2045" s="21" t="s">
        <v>3696</v>
      </c>
      <c r="G2045" s="21" t="s">
        <v>1606</v>
      </c>
      <c r="H2045" s="21" t="s">
        <v>3697</v>
      </c>
      <c r="I2045" s="21" t="s">
        <v>6621</v>
      </c>
      <c r="J2045" s="2" t="s">
        <v>3484</v>
      </c>
      <c r="K2045" s="22" t="s">
        <v>1038</v>
      </c>
      <c r="L2045" s="2" t="s">
        <v>1136</v>
      </c>
      <c r="M2045" s="2" t="s">
        <v>1059</v>
      </c>
      <c r="N2045" s="2" t="s">
        <v>1137</v>
      </c>
      <c r="O2045" s="2" t="s">
        <v>1040</v>
      </c>
      <c r="P2045" s="2" t="str">
        <f t="shared" si="63"/>
        <v>P-Onsite</v>
      </c>
      <c r="Q2045" s="2" t="str">
        <f t="shared" si="64"/>
        <v>P-S2_Onsite</v>
      </c>
      <c r="R2045" s="2" t="s">
        <v>3476</v>
      </c>
      <c r="S2045" s="2" t="s">
        <v>1041</v>
      </c>
      <c r="T2045" s="21" t="s">
        <v>3693</v>
      </c>
    </row>
    <row r="2046" spans="1:20" x14ac:dyDescent="0.3">
      <c r="A2046" s="21" t="s">
        <v>4263</v>
      </c>
      <c r="B2046" s="21" t="s">
        <v>1054</v>
      </c>
      <c r="C2046" s="21" t="s">
        <v>4264</v>
      </c>
      <c r="D2046" s="21" t="s">
        <v>4265</v>
      </c>
      <c r="E2046" s="2" t="s">
        <v>4266</v>
      </c>
      <c r="F2046" s="21" t="s">
        <v>3698</v>
      </c>
      <c r="G2046" s="21" t="s">
        <v>1613</v>
      </c>
      <c r="H2046" s="21" t="s">
        <v>3699</v>
      </c>
      <c r="I2046" s="21" t="s">
        <v>6622</v>
      </c>
      <c r="J2046" s="2" t="s">
        <v>3479</v>
      </c>
      <c r="K2046" s="22" t="s">
        <v>1038</v>
      </c>
      <c r="L2046" s="2" t="s">
        <v>1136</v>
      </c>
      <c r="M2046" s="2" t="s">
        <v>1059</v>
      </c>
      <c r="N2046" s="2" t="s">
        <v>1137</v>
      </c>
      <c r="O2046" s="2" t="s">
        <v>1040</v>
      </c>
      <c r="P2046" s="2" t="str">
        <f t="shared" si="63"/>
        <v>P-Onsite</v>
      </c>
      <c r="Q2046" s="2" t="str">
        <f t="shared" si="64"/>
        <v>P-S2_Onsite</v>
      </c>
      <c r="R2046" s="2" t="s">
        <v>3476</v>
      </c>
      <c r="S2046" s="2" t="s">
        <v>1041</v>
      </c>
      <c r="T2046" s="21" t="s">
        <v>3693</v>
      </c>
    </row>
    <row r="2047" spans="1:20" x14ac:dyDescent="0.3">
      <c r="A2047" s="21" t="s">
        <v>4263</v>
      </c>
      <c r="B2047" s="21" t="s">
        <v>1054</v>
      </c>
      <c r="C2047" s="21" t="s">
        <v>4264</v>
      </c>
      <c r="D2047" s="21" t="s">
        <v>4265</v>
      </c>
      <c r="E2047" s="2" t="s">
        <v>4266</v>
      </c>
      <c r="F2047" s="21" t="s">
        <v>3700</v>
      </c>
      <c r="G2047" s="21" t="s">
        <v>1631</v>
      </c>
      <c r="H2047" s="21" t="s">
        <v>3701</v>
      </c>
      <c r="I2047" s="21" t="s">
        <v>6623</v>
      </c>
      <c r="J2047" s="2" t="s">
        <v>3475</v>
      </c>
      <c r="K2047" s="22" t="s">
        <v>1048</v>
      </c>
      <c r="L2047" s="2" t="s">
        <v>1136</v>
      </c>
      <c r="M2047" s="2" t="s">
        <v>1059</v>
      </c>
      <c r="N2047" s="2" t="s">
        <v>1137</v>
      </c>
      <c r="O2047" s="2" t="s">
        <v>1040</v>
      </c>
      <c r="P2047" s="2" t="str">
        <f t="shared" si="63"/>
        <v>P-Onsite</v>
      </c>
      <c r="Q2047" s="2" t="str">
        <f t="shared" si="64"/>
        <v>P-S2_Onsite</v>
      </c>
      <c r="R2047" s="2" t="s">
        <v>3476</v>
      </c>
      <c r="S2047" s="2" t="s">
        <v>1041</v>
      </c>
      <c r="T2047" s="21" t="s">
        <v>3693</v>
      </c>
    </row>
    <row r="2048" spans="1:20" x14ac:dyDescent="0.3">
      <c r="A2048" s="21" t="s">
        <v>2925</v>
      </c>
      <c r="B2048" s="21" t="s">
        <v>1054</v>
      </c>
      <c r="C2048" s="21" t="s">
        <v>2926</v>
      </c>
      <c r="D2048" s="21" t="s">
        <v>2927</v>
      </c>
      <c r="E2048" s="2" t="s">
        <v>2928</v>
      </c>
      <c r="F2048" s="21" t="s">
        <v>3690</v>
      </c>
      <c r="G2048" s="21" t="s">
        <v>1593</v>
      </c>
      <c r="H2048" s="21" t="s">
        <v>3691</v>
      </c>
      <c r="I2048" s="21" t="s">
        <v>6624</v>
      </c>
      <c r="J2048" s="2" t="s">
        <v>3692</v>
      </c>
      <c r="K2048" s="22" t="s">
        <v>1610</v>
      </c>
      <c r="L2048" s="2" t="s">
        <v>1089</v>
      </c>
      <c r="M2048" s="2" t="s">
        <v>1059</v>
      </c>
      <c r="N2048" s="2" t="s">
        <v>1090</v>
      </c>
      <c r="O2048" s="2" t="s">
        <v>1098</v>
      </c>
      <c r="P2048" s="2" t="str">
        <f t="shared" si="63"/>
        <v>A-Onsite</v>
      </c>
      <c r="Q2048" s="2" t="str">
        <f t="shared" si="64"/>
        <v>A-S2_Onsite</v>
      </c>
      <c r="R2048" s="2" t="s">
        <v>3476</v>
      </c>
      <c r="S2048" s="2" t="s">
        <v>1041</v>
      </c>
      <c r="T2048" s="21" t="s">
        <v>3693</v>
      </c>
    </row>
    <row r="2049" spans="1:20" x14ac:dyDescent="0.3">
      <c r="A2049" s="21" t="s">
        <v>2925</v>
      </c>
      <c r="B2049" s="21" t="s">
        <v>1054</v>
      </c>
      <c r="C2049" s="21" t="s">
        <v>2926</v>
      </c>
      <c r="D2049" s="21" t="s">
        <v>2927</v>
      </c>
      <c r="E2049" s="2" t="s">
        <v>2928</v>
      </c>
      <c r="F2049" s="21" t="s">
        <v>3694</v>
      </c>
      <c r="G2049" s="21" t="s">
        <v>1598</v>
      </c>
      <c r="H2049" s="21" t="s">
        <v>3695</v>
      </c>
      <c r="I2049" s="21" t="s">
        <v>6625</v>
      </c>
      <c r="J2049" s="2" t="s">
        <v>3481</v>
      </c>
      <c r="K2049" s="22" t="s">
        <v>1048</v>
      </c>
      <c r="L2049" s="2" t="s">
        <v>1089</v>
      </c>
      <c r="M2049" s="2" t="s">
        <v>1059</v>
      </c>
      <c r="N2049" s="2" t="s">
        <v>1090</v>
      </c>
      <c r="O2049" s="2" t="s">
        <v>1098</v>
      </c>
      <c r="P2049" s="2" t="str">
        <f t="shared" si="63"/>
        <v>A-Onsite</v>
      </c>
      <c r="Q2049" s="2" t="str">
        <f t="shared" si="64"/>
        <v>A-S2_Onsite</v>
      </c>
      <c r="R2049" s="2" t="s">
        <v>3476</v>
      </c>
      <c r="S2049" s="2" t="s">
        <v>1041</v>
      </c>
      <c r="T2049" s="21" t="s">
        <v>3693</v>
      </c>
    </row>
    <row r="2050" spans="1:20" x14ac:dyDescent="0.3">
      <c r="A2050" s="21" t="s">
        <v>2925</v>
      </c>
      <c r="B2050" s="21" t="s">
        <v>1054</v>
      </c>
      <c r="C2050" s="21" t="s">
        <v>2926</v>
      </c>
      <c r="D2050" s="21" t="s">
        <v>2927</v>
      </c>
      <c r="E2050" s="2" t="s">
        <v>2928</v>
      </c>
      <c r="F2050" s="21" t="s">
        <v>3696</v>
      </c>
      <c r="G2050" s="21" t="s">
        <v>1606</v>
      </c>
      <c r="H2050" s="21" t="s">
        <v>3697</v>
      </c>
      <c r="I2050" s="21" t="s">
        <v>6626</v>
      </c>
      <c r="J2050" s="2" t="s">
        <v>3484</v>
      </c>
      <c r="K2050" s="22" t="s">
        <v>1038</v>
      </c>
      <c r="L2050" s="2" t="s">
        <v>1089</v>
      </c>
      <c r="M2050" s="2" t="s">
        <v>1059</v>
      </c>
      <c r="N2050" s="2" t="s">
        <v>1090</v>
      </c>
      <c r="O2050" s="2" t="s">
        <v>1098</v>
      </c>
      <c r="P2050" s="2" t="str">
        <f t="shared" si="63"/>
        <v>A-Onsite</v>
      </c>
      <c r="Q2050" s="2" t="str">
        <f t="shared" si="64"/>
        <v>A-S2_Onsite</v>
      </c>
      <c r="R2050" s="2" t="s">
        <v>3476</v>
      </c>
      <c r="S2050" s="2" t="s">
        <v>1041</v>
      </c>
      <c r="T2050" s="21" t="s">
        <v>3693</v>
      </c>
    </row>
    <row r="2051" spans="1:20" x14ac:dyDescent="0.3">
      <c r="A2051" s="21" t="s">
        <v>2925</v>
      </c>
      <c r="B2051" s="21" t="s">
        <v>1054</v>
      </c>
      <c r="C2051" s="21" t="s">
        <v>2926</v>
      </c>
      <c r="D2051" s="21" t="s">
        <v>2927</v>
      </c>
      <c r="E2051" s="2" t="s">
        <v>2928</v>
      </c>
      <c r="F2051" s="21" t="s">
        <v>3698</v>
      </c>
      <c r="G2051" s="21" t="s">
        <v>1613</v>
      </c>
      <c r="H2051" s="21" t="s">
        <v>3699</v>
      </c>
      <c r="I2051" s="21" t="s">
        <v>6627</v>
      </c>
      <c r="J2051" s="2" t="s">
        <v>3479</v>
      </c>
      <c r="K2051" s="22" t="s">
        <v>1038</v>
      </c>
      <c r="L2051" s="2" t="s">
        <v>1089</v>
      </c>
      <c r="M2051" s="2" t="s">
        <v>1059</v>
      </c>
      <c r="N2051" s="2" t="s">
        <v>1090</v>
      </c>
      <c r="O2051" s="2" t="s">
        <v>1098</v>
      </c>
      <c r="P2051" s="2" t="str">
        <f t="shared" ref="P2051:P2114" si="65">CONCATENATE(LEFT(O2051,1),"-",B2051)</f>
        <v>A-Onsite</v>
      </c>
      <c r="Q2051" s="2" t="str">
        <f t="shared" ref="Q2051:Q2114" si="66">CONCATENATE(LEFT($O2051,1),"-",RIGHT($F2051,9))</f>
        <v>A-S2_Onsite</v>
      </c>
      <c r="R2051" s="2" t="s">
        <v>3476</v>
      </c>
      <c r="S2051" s="2" t="s">
        <v>1041</v>
      </c>
      <c r="T2051" s="21" t="s">
        <v>3693</v>
      </c>
    </row>
    <row r="2052" spans="1:20" x14ac:dyDescent="0.3">
      <c r="A2052" s="21" t="s">
        <v>2925</v>
      </c>
      <c r="B2052" s="21" t="s">
        <v>1054</v>
      </c>
      <c r="C2052" s="21" t="s">
        <v>2926</v>
      </c>
      <c r="D2052" s="21" t="s">
        <v>2927</v>
      </c>
      <c r="E2052" s="2" t="s">
        <v>2928</v>
      </c>
      <c r="F2052" s="21" t="s">
        <v>3700</v>
      </c>
      <c r="G2052" s="21" t="s">
        <v>1631</v>
      </c>
      <c r="H2052" s="21" t="s">
        <v>3701</v>
      </c>
      <c r="I2052" s="21" t="s">
        <v>6628</v>
      </c>
      <c r="J2052" s="2" t="s">
        <v>3475</v>
      </c>
      <c r="K2052" s="22" t="s">
        <v>1048</v>
      </c>
      <c r="L2052" s="2" t="s">
        <v>1089</v>
      </c>
      <c r="M2052" s="2" t="s">
        <v>1059</v>
      </c>
      <c r="N2052" s="2" t="s">
        <v>1090</v>
      </c>
      <c r="O2052" s="2" t="s">
        <v>1098</v>
      </c>
      <c r="P2052" s="2" t="str">
        <f t="shared" si="65"/>
        <v>A-Onsite</v>
      </c>
      <c r="Q2052" s="2" t="str">
        <f t="shared" si="66"/>
        <v>A-S2_Onsite</v>
      </c>
      <c r="R2052" s="2" t="s">
        <v>3476</v>
      </c>
      <c r="S2052" s="2" t="s">
        <v>1041</v>
      </c>
      <c r="T2052" s="21" t="s">
        <v>3693</v>
      </c>
    </row>
    <row r="2053" spans="1:20" x14ac:dyDescent="0.3">
      <c r="A2053" s="21" t="s">
        <v>2932</v>
      </c>
      <c r="B2053" s="21" t="s">
        <v>1054</v>
      </c>
      <c r="C2053" s="21" t="s">
        <v>2933</v>
      </c>
      <c r="D2053" s="21" t="s">
        <v>2934</v>
      </c>
      <c r="E2053" s="2" t="s">
        <v>2935</v>
      </c>
      <c r="F2053" s="21" t="s">
        <v>3690</v>
      </c>
      <c r="G2053" s="21" t="s">
        <v>1593</v>
      </c>
      <c r="H2053" s="21" t="s">
        <v>3691</v>
      </c>
      <c r="I2053" s="21" t="s">
        <v>6629</v>
      </c>
      <c r="J2053" s="2" t="s">
        <v>3692</v>
      </c>
      <c r="K2053" s="22" t="s">
        <v>1610</v>
      </c>
      <c r="L2053" s="2" t="s">
        <v>1089</v>
      </c>
      <c r="M2053" s="2" t="s">
        <v>1059</v>
      </c>
      <c r="N2053" s="2" t="s">
        <v>1090</v>
      </c>
      <c r="O2053" s="2" t="s">
        <v>1040</v>
      </c>
      <c r="P2053" s="2" t="str">
        <f t="shared" si="65"/>
        <v>P-Onsite</v>
      </c>
      <c r="Q2053" s="2" t="str">
        <f t="shared" si="66"/>
        <v>P-S2_Onsite</v>
      </c>
      <c r="R2053" s="2" t="s">
        <v>3476</v>
      </c>
      <c r="S2053" s="2" t="s">
        <v>1041</v>
      </c>
      <c r="T2053" s="21" t="s">
        <v>3693</v>
      </c>
    </row>
    <row r="2054" spans="1:20" x14ac:dyDescent="0.3">
      <c r="A2054" s="21" t="s">
        <v>2932</v>
      </c>
      <c r="B2054" s="21" t="s">
        <v>1054</v>
      </c>
      <c r="C2054" s="21" t="s">
        <v>2933</v>
      </c>
      <c r="D2054" s="21" t="s">
        <v>2934</v>
      </c>
      <c r="E2054" s="2" t="s">
        <v>2935</v>
      </c>
      <c r="F2054" s="21" t="s">
        <v>3696</v>
      </c>
      <c r="G2054" s="21" t="s">
        <v>1606</v>
      </c>
      <c r="H2054" s="21" t="s">
        <v>3697</v>
      </c>
      <c r="I2054" s="21" t="s">
        <v>6630</v>
      </c>
      <c r="J2054" s="2" t="s">
        <v>3484</v>
      </c>
      <c r="K2054" s="22" t="s">
        <v>1038</v>
      </c>
      <c r="L2054" s="2" t="s">
        <v>1089</v>
      </c>
      <c r="M2054" s="2" t="s">
        <v>1059</v>
      </c>
      <c r="N2054" s="2" t="s">
        <v>1090</v>
      </c>
      <c r="O2054" s="2" t="s">
        <v>1040</v>
      </c>
      <c r="P2054" s="2" t="str">
        <f t="shared" si="65"/>
        <v>P-Onsite</v>
      </c>
      <c r="Q2054" s="2" t="str">
        <f t="shared" si="66"/>
        <v>P-S2_Onsite</v>
      </c>
      <c r="R2054" s="2" t="s">
        <v>3476</v>
      </c>
      <c r="S2054" s="2" t="s">
        <v>1041</v>
      </c>
      <c r="T2054" s="21" t="s">
        <v>3693</v>
      </c>
    </row>
    <row r="2055" spans="1:20" x14ac:dyDescent="0.3">
      <c r="A2055" s="21" t="s">
        <v>2932</v>
      </c>
      <c r="B2055" s="21" t="s">
        <v>1054</v>
      </c>
      <c r="C2055" s="21" t="s">
        <v>2933</v>
      </c>
      <c r="D2055" s="21" t="s">
        <v>2934</v>
      </c>
      <c r="E2055" s="2" t="s">
        <v>2935</v>
      </c>
      <c r="F2055" s="21" t="s">
        <v>3700</v>
      </c>
      <c r="G2055" s="21" t="s">
        <v>1631</v>
      </c>
      <c r="H2055" s="21" t="s">
        <v>3701</v>
      </c>
      <c r="I2055" s="21" t="s">
        <v>6631</v>
      </c>
      <c r="J2055" s="2" t="s">
        <v>3475</v>
      </c>
      <c r="K2055" s="22" t="s">
        <v>1048</v>
      </c>
      <c r="L2055" s="2" t="s">
        <v>1089</v>
      </c>
      <c r="M2055" s="2" t="s">
        <v>1059</v>
      </c>
      <c r="N2055" s="2" t="s">
        <v>1090</v>
      </c>
      <c r="O2055" s="2" t="s">
        <v>1040</v>
      </c>
      <c r="P2055" s="2" t="str">
        <f t="shared" si="65"/>
        <v>P-Onsite</v>
      </c>
      <c r="Q2055" s="2" t="str">
        <f t="shared" si="66"/>
        <v>P-S2_Onsite</v>
      </c>
      <c r="R2055" s="2" t="s">
        <v>3476</v>
      </c>
      <c r="S2055" s="2" t="s">
        <v>1041</v>
      </c>
      <c r="T2055" s="21" t="s">
        <v>3693</v>
      </c>
    </row>
    <row r="2056" spans="1:20" x14ac:dyDescent="0.3">
      <c r="A2056" s="21" t="s">
        <v>2938</v>
      </c>
      <c r="B2056" s="21" t="s">
        <v>1031</v>
      </c>
      <c r="C2056" s="21" t="s">
        <v>2939</v>
      </c>
      <c r="D2056" s="21" t="s">
        <v>2940</v>
      </c>
      <c r="E2056" s="2" t="s">
        <v>2941</v>
      </c>
      <c r="F2056" s="21" t="s">
        <v>3734</v>
      </c>
      <c r="G2056" s="21" t="s">
        <v>1593</v>
      </c>
      <c r="H2056" s="21" t="s">
        <v>3691</v>
      </c>
      <c r="I2056" s="21" t="s">
        <v>6632</v>
      </c>
      <c r="J2056" s="2" t="s">
        <v>3692</v>
      </c>
      <c r="K2056" s="22" t="s">
        <v>1610</v>
      </c>
      <c r="L2056" s="2" t="s">
        <v>1039</v>
      </c>
      <c r="M2056" s="2" t="s">
        <v>1039</v>
      </c>
      <c r="N2056" s="2" t="s">
        <v>1039</v>
      </c>
      <c r="O2056" s="2" t="s">
        <v>1040</v>
      </c>
      <c r="P2056" s="2" t="str">
        <f t="shared" si="65"/>
        <v>P-Online</v>
      </c>
      <c r="Q2056" s="2" t="str">
        <f t="shared" si="66"/>
        <v>P-S2_Online</v>
      </c>
      <c r="R2056" s="2"/>
      <c r="S2056" s="2" t="s">
        <v>1041</v>
      </c>
      <c r="T2056" s="21" t="s">
        <v>3693</v>
      </c>
    </row>
    <row r="2057" spans="1:20" x14ac:dyDescent="0.3">
      <c r="A2057" s="21" t="s">
        <v>2938</v>
      </c>
      <c r="B2057" s="21" t="s">
        <v>1031</v>
      </c>
      <c r="C2057" s="21" t="s">
        <v>2939</v>
      </c>
      <c r="D2057" s="21" t="s">
        <v>2940</v>
      </c>
      <c r="E2057" s="2" t="s">
        <v>2941</v>
      </c>
      <c r="F2057" s="21" t="s">
        <v>3735</v>
      </c>
      <c r="G2057" s="21" t="s">
        <v>1598</v>
      </c>
      <c r="H2057" s="21" t="s">
        <v>3695</v>
      </c>
      <c r="I2057" s="21" t="s">
        <v>6633</v>
      </c>
      <c r="J2057" s="2" t="s">
        <v>3481</v>
      </c>
      <c r="K2057" s="22" t="s">
        <v>1048</v>
      </c>
      <c r="L2057" s="2" t="s">
        <v>1039</v>
      </c>
      <c r="M2057" s="2" t="s">
        <v>1039</v>
      </c>
      <c r="N2057" s="2" t="s">
        <v>1039</v>
      </c>
      <c r="O2057" s="2" t="s">
        <v>1040</v>
      </c>
      <c r="P2057" s="2" t="str">
        <f t="shared" si="65"/>
        <v>P-Online</v>
      </c>
      <c r="Q2057" s="2" t="str">
        <f t="shared" si="66"/>
        <v>P-S2_Online</v>
      </c>
      <c r="R2057" s="2"/>
      <c r="S2057" s="2" t="s">
        <v>1041</v>
      </c>
      <c r="T2057" s="21" t="s">
        <v>3693</v>
      </c>
    </row>
    <row r="2058" spans="1:20" x14ac:dyDescent="0.3">
      <c r="A2058" s="21" t="s">
        <v>2938</v>
      </c>
      <c r="B2058" s="21" t="s">
        <v>1031</v>
      </c>
      <c r="C2058" s="21" t="s">
        <v>2939</v>
      </c>
      <c r="D2058" s="21" t="s">
        <v>2940</v>
      </c>
      <c r="E2058" s="2" t="s">
        <v>2941</v>
      </c>
      <c r="F2058" s="21" t="s">
        <v>3736</v>
      </c>
      <c r="G2058" s="21" t="s">
        <v>1606</v>
      </c>
      <c r="H2058" s="21" t="s">
        <v>3697</v>
      </c>
      <c r="I2058" s="21" t="s">
        <v>6634</v>
      </c>
      <c r="J2058" s="2" t="s">
        <v>3484</v>
      </c>
      <c r="K2058" s="22" t="s">
        <v>1038</v>
      </c>
      <c r="L2058" s="2" t="s">
        <v>1039</v>
      </c>
      <c r="M2058" s="2" t="s">
        <v>1039</v>
      </c>
      <c r="N2058" s="2" t="s">
        <v>1039</v>
      </c>
      <c r="O2058" s="2" t="s">
        <v>1040</v>
      </c>
      <c r="P2058" s="2" t="str">
        <f t="shared" si="65"/>
        <v>P-Online</v>
      </c>
      <c r="Q2058" s="2" t="str">
        <f t="shared" si="66"/>
        <v>P-S2_Online</v>
      </c>
      <c r="R2058" s="2"/>
      <c r="S2058" s="2" t="s">
        <v>1041</v>
      </c>
      <c r="T2058" s="21" t="s">
        <v>3693</v>
      </c>
    </row>
    <row r="2059" spans="1:20" x14ac:dyDescent="0.3">
      <c r="A2059" s="21" t="s">
        <v>2938</v>
      </c>
      <c r="B2059" s="21" t="s">
        <v>1031</v>
      </c>
      <c r="C2059" s="21" t="s">
        <v>2939</v>
      </c>
      <c r="D2059" s="21" t="s">
        <v>2940</v>
      </c>
      <c r="E2059" s="2" t="s">
        <v>2941</v>
      </c>
      <c r="F2059" s="21" t="s">
        <v>3737</v>
      </c>
      <c r="G2059" s="21" t="s">
        <v>1613</v>
      </c>
      <c r="H2059" s="21" t="s">
        <v>3699</v>
      </c>
      <c r="I2059" s="21" t="s">
        <v>6635</v>
      </c>
      <c r="J2059" s="2" t="s">
        <v>3479</v>
      </c>
      <c r="K2059" s="22" t="s">
        <v>1038</v>
      </c>
      <c r="L2059" s="2" t="s">
        <v>1039</v>
      </c>
      <c r="M2059" s="2" t="s">
        <v>1039</v>
      </c>
      <c r="N2059" s="2" t="s">
        <v>1039</v>
      </c>
      <c r="O2059" s="2" t="s">
        <v>1040</v>
      </c>
      <c r="P2059" s="2" t="str">
        <f t="shared" si="65"/>
        <v>P-Online</v>
      </c>
      <c r="Q2059" s="2" t="str">
        <f t="shared" si="66"/>
        <v>P-S2_Online</v>
      </c>
      <c r="R2059" s="2"/>
      <c r="S2059" s="2" t="s">
        <v>1041</v>
      </c>
      <c r="T2059" s="21" t="s">
        <v>3693</v>
      </c>
    </row>
    <row r="2060" spans="1:20" x14ac:dyDescent="0.3">
      <c r="A2060" s="21" t="s">
        <v>2938</v>
      </c>
      <c r="B2060" s="21" t="s">
        <v>1031</v>
      </c>
      <c r="C2060" s="21" t="s">
        <v>2939</v>
      </c>
      <c r="D2060" s="21" t="s">
        <v>2940</v>
      </c>
      <c r="E2060" s="2" t="s">
        <v>2941</v>
      </c>
      <c r="F2060" s="21" t="s">
        <v>3738</v>
      </c>
      <c r="G2060" s="21" t="s">
        <v>1631</v>
      </c>
      <c r="H2060" s="21" t="s">
        <v>3701</v>
      </c>
      <c r="I2060" s="21" t="s">
        <v>6636</v>
      </c>
      <c r="J2060" s="2" t="s">
        <v>3475</v>
      </c>
      <c r="K2060" s="22" t="s">
        <v>1048</v>
      </c>
      <c r="L2060" s="2" t="s">
        <v>1039</v>
      </c>
      <c r="M2060" s="2" t="s">
        <v>1039</v>
      </c>
      <c r="N2060" s="2" t="s">
        <v>1039</v>
      </c>
      <c r="O2060" s="2" t="s">
        <v>1040</v>
      </c>
      <c r="P2060" s="2" t="str">
        <f t="shared" si="65"/>
        <v>P-Online</v>
      </c>
      <c r="Q2060" s="2" t="str">
        <f t="shared" si="66"/>
        <v>P-S2_Online</v>
      </c>
      <c r="R2060" s="2"/>
      <c r="S2060" s="2" t="s">
        <v>1041</v>
      </c>
      <c r="T2060" s="21" t="s">
        <v>3693</v>
      </c>
    </row>
    <row r="2061" spans="1:20" x14ac:dyDescent="0.3">
      <c r="A2061" s="21" t="s">
        <v>4267</v>
      </c>
      <c r="B2061" s="21" t="s">
        <v>1054</v>
      </c>
      <c r="C2061" s="21" t="s">
        <v>4268</v>
      </c>
      <c r="D2061" s="21" t="s">
        <v>4269</v>
      </c>
      <c r="E2061" s="2" t="s">
        <v>4270</v>
      </c>
      <c r="F2061" s="21" t="s">
        <v>3690</v>
      </c>
      <c r="G2061" s="21" t="s">
        <v>1593</v>
      </c>
      <c r="H2061" s="21" t="s">
        <v>3691</v>
      </c>
      <c r="I2061" s="21" t="s">
        <v>6637</v>
      </c>
      <c r="J2061" s="2" t="s">
        <v>3692</v>
      </c>
      <c r="K2061" s="22" t="s">
        <v>1610</v>
      </c>
      <c r="L2061" s="2" t="s">
        <v>1058</v>
      </c>
      <c r="M2061" s="2" t="s">
        <v>1059</v>
      </c>
      <c r="N2061" s="2" t="s">
        <v>1060</v>
      </c>
      <c r="O2061" s="2" t="s">
        <v>1040</v>
      </c>
      <c r="P2061" s="2" t="str">
        <f t="shared" si="65"/>
        <v>P-Onsite</v>
      </c>
      <c r="Q2061" s="2" t="str">
        <f t="shared" si="66"/>
        <v>P-S2_Onsite</v>
      </c>
      <c r="R2061" s="2" t="s">
        <v>3476</v>
      </c>
      <c r="S2061" s="2" t="s">
        <v>1041</v>
      </c>
      <c r="T2061" s="21" t="s">
        <v>3693</v>
      </c>
    </row>
    <row r="2062" spans="1:20" x14ac:dyDescent="0.3">
      <c r="A2062" s="21" t="s">
        <v>4267</v>
      </c>
      <c r="B2062" s="21" t="s">
        <v>1054</v>
      </c>
      <c r="C2062" s="21" t="s">
        <v>4268</v>
      </c>
      <c r="D2062" s="21" t="s">
        <v>4269</v>
      </c>
      <c r="E2062" s="2" t="s">
        <v>4270</v>
      </c>
      <c r="F2062" s="21" t="s">
        <v>3694</v>
      </c>
      <c r="G2062" s="21" t="s">
        <v>1598</v>
      </c>
      <c r="H2062" s="21" t="s">
        <v>3695</v>
      </c>
      <c r="I2062" s="21" t="s">
        <v>6638</v>
      </c>
      <c r="J2062" s="2" t="s">
        <v>3481</v>
      </c>
      <c r="K2062" s="22" t="s">
        <v>1048</v>
      </c>
      <c r="L2062" s="2" t="s">
        <v>1058</v>
      </c>
      <c r="M2062" s="2" t="s">
        <v>1059</v>
      </c>
      <c r="N2062" s="2" t="s">
        <v>1060</v>
      </c>
      <c r="O2062" s="2" t="s">
        <v>1040</v>
      </c>
      <c r="P2062" s="2" t="str">
        <f t="shared" si="65"/>
        <v>P-Onsite</v>
      </c>
      <c r="Q2062" s="2" t="str">
        <f t="shared" si="66"/>
        <v>P-S2_Onsite</v>
      </c>
      <c r="R2062" s="2" t="s">
        <v>3476</v>
      </c>
      <c r="S2062" s="2" t="s">
        <v>1041</v>
      </c>
      <c r="T2062" s="21" t="s">
        <v>3693</v>
      </c>
    </row>
    <row r="2063" spans="1:20" x14ac:dyDescent="0.3">
      <c r="A2063" s="21" t="s">
        <v>4267</v>
      </c>
      <c r="B2063" s="21" t="s">
        <v>1054</v>
      </c>
      <c r="C2063" s="21" t="s">
        <v>4268</v>
      </c>
      <c r="D2063" s="21" t="s">
        <v>4269</v>
      </c>
      <c r="E2063" s="2" t="s">
        <v>4270</v>
      </c>
      <c r="F2063" s="21" t="s">
        <v>3696</v>
      </c>
      <c r="G2063" s="21" t="s">
        <v>1606</v>
      </c>
      <c r="H2063" s="21" t="s">
        <v>3697</v>
      </c>
      <c r="I2063" s="21" t="s">
        <v>6639</v>
      </c>
      <c r="J2063" s="2" t="s">
        <v>3484</v>
      </c>
      <c r="K2063" s="22" t="s">
        <v>1038</v>
      </c>
      <c r="L2063" s="2" t="s">
        <v>1058</v>
      </c>
      <c r="M2063" s="2" t="s">
        <v>1059</v>
      </c>
      <c r="N2063" s="2" t="s">
        <v>1060</v>
      </c>
      <c r="O2063" s="2" t="s">
        <v>1040</v>
      </c>
      <c r="P2063" s="2" t="str">
        <f t="shared" si="65"/>
        <v>P-Onsite</v>
      </c>
      <c r="Q2063" s="2" t="str">
        <f t="shared" si="66"/>
        <v>P-S2_Onsite</v>
      </c>
      <c r="R2063" s="2" t="s">
        <v>3476</v>
      </c>
      <c r="S2063" s="2" t="s">
        <v>1041</v>
      </c>
      <c r="T2063" s="21" t="s">
        <v>3693</v>
      </c>
    </row>
    <row r="2064" spans="1:20" x14ac:dyDescent="0.3">
      <c r="A2064" s="21" t="s">
        <v>4267</v>
      </c>
      <c r="B2064" s="21" t="s">
        <v>1054</v>
      </c>
      <c r="C2064" s="21" t="s">
        <v>4268</v>
      </c>
      <c r="D2064" s="21" t="s">
        <v>4269</v>
      </c>
      <c r="E2064" s="2" t="s">
        <v>4270</v>
      </c>
      <c r="F2064" s="21" t="s">
        <v>3698</v>
      </c>
      <c r="G2064" s="21" t="s">
        <v>1613</v>
      </c>
      <c r="H2064" s="21" t="s">
        <v>3699</v>
      </c>
      <c r="I2064" s="21" t="s">
        <v>6640</v>
      </c>
      <c r="J2064" s="2" t="s">
        <v>3479</v>
      </c>
      <c r="K2064" s="22" t="s">
        <v>1038</v>
      </c>
      <c r="L2064" s="2" t="s">
        <v>1058</v>
      </c>
      <c r="M2064" s="2" t="s">
        <v>1059</v>
      </c>
      <c r="N2064" s="2" t="s">
        <v>1060</v>
      </c>
      <c r="O2064" s="2" t="s">
        <v>1040</v>
      </c>
      <c r="P2064" s="2" t="str">
        <f t="shared" si="65"/>
        <v>P-Onsite</v>
      </c>
      <c r="Q2064" s="2" t="str">
        <f t="shared" si="66"/>
        <v>P-S2_Onsite</v>
      </c>
      <c r="R2064" s="2" t="s">
        <v>3476</v>
      </c>
      <c r="S2064" s="2" t="s">
        <v>1041</v>
      </c>
      <c r="T2064" s="21" t="s">
        <v>3693</v>
      </c>
    </row>
    <row r="2065" spans="1:20" x14ac:dyDescent="0.3">
      <c r="A2065" s="21" t="s">
        <v>4267</v>
      </c>
      <c r="B2065" s="21" t="s">
        <v>1054</v>
      </c>
      <c r="C2065" s="21" t="s">
        <v>4268</v>
      </c>
      <c r="D2065" s="21" t="s">
        <v>4269</v>
      </c>
      <c r="E2065" s="2" t="s">
        <v>4270</v>
      </c>
      <c r="F2065" s="21" t="s">
        <v>3700</v>
      </c>
      <c r="G2065" s="21" t="s">
        <v>1631</v>
      </c>
      <c r="H2065" s="21" t="s">
        <v>3701</v>
      </c>
      <c r="I2065" s="21" t="s">
        <v>6641</v>
      </c>
      <c r="J2065" s="2" t="s">
        <v>3475</v>
      </c>
      <c r="K2065" s="22" t="s">
        <v>1048</v>
      </c>
      <c r="L2065" s="2" t="s">
        <v>1058</v>
      </c>
      <c r="M2065" s="2" t="s">
        <v>1059</v>
      </c>
      <c r="N2065" s="2" t="s">
        <v>1060</v>
      </c>
      <c r="O2065" s="2" t="s">
        <v>1040</v>
      </c>
      <c r="P2065" s="2" t="str">
        <f t="shared" si="65"/>
        <v>P-Onsite</v>
      </c>
      <c r="Q2065" s="2" t="str">
        <f t="shared" si="66"/>
        <v>P-S2_Onsite</v>
      </c>
      <c r="R2065" s="2" t="s">
        <v>3476</v>
      </c>
      <c r="S2065" s="2" t="s">
        <v>1041</v>
      </c>
      <c r="T2065" s="21" t="s">
        <v>3693</v>
      </c>
    </row>
    <row r="2066" spans="1:20" x14ac:dyDescent="0.3">
      <c r="A2066" s="21" t="s">
        <v>2943</v>
      </c>
      <c r="B2066" s="21" t="s">
        <v>1054</v>
      </c>
      <c r="C2066" s="21" t="s">
        <v>2944</v>
      </c>
      <c r="D2066" s="21" t="s">
        <v>2945</v>
      </c>
      <c r="E2066" s="2" t="s">
        <v>2946</v>
      </c>
      <c r="F2066" s="21" t="s">
        <v>3690</v>
      </c>
      <c r="G2066" s="21" t="s">
        <v>1593</v>
      </c>
      <c r="H2066" s="21" t="s">
        <v>3691</v>
      </c>
      <c r="I2066" s="21" t="s">
        <v>6642</v>
      </c>
      <c r="J2066" s="2" t="s">
        <v>3692</v>
      </c>
      <c r="K2066" s="22" t="s">
        <v>1610</v>
      </c>
      <c r="L2066" s="2" t="s">
        <v>1070</v>
      </c>
      <c r="M2066" s="2" t="s">
        <v>1059</v>
      </c>
      <c r="N2066" s="2" t="s">
        <v>1071</v>
      </c>
      <c r="O2066" s="2" t="s">
        <v>1040</v>
      </c>
      <c r="P2066" s="2" t="str">
        <f t="shared" si="65"/>
        <v>P-Onsite</v>
      </c>
      <c r="Q2066" s="2" t="str">
        <f t="shared" si="66"/>
        <v>P-S2_Onsite</v>
      </c>
      <c r="R2066" s="2" t="s">
        <v>3476</v>
      </c>
      <c r="S2066" s="2" t="s">
        <v>1041</v>
      </c>
      <c r="T2066" s="21" t="s">
        <v>3693</v>
      </c>
    </row>
    <row r="2067" spans="1:20" x14ac:dyDescent="0.3">
      <c r="A2067" s="21" t="s">
        <v>2943</v>
      </c>
      <c r="B2067" s="21" t="s">
        <v>1054</v>
      </c>
      <c r="C2067" s="21" t="s">
        <v>2944</v>
      </c>
      <c r="D2067" s="21" t="s">
        <v>2945</v>
      </c>
      <c r="E2067" s="2" t="s">
        <v>2946</v>
      </c>
      <c r="F2067" s="21" t="s">
        <v>3700</v>
      </c>
      <c r="G2067" s="21" t="s">
        <v>1631</v>
      </c>
      <c r="H2067" s="21" t="s">
        <v>3701</v>
      </c>
      <c r="I2067" s="21" t="s">
        <v>6643</v>
      </c>
      <c r="J2067" s="2" t="s">
        <v>3475</v>
      </c>
      <c r="K2067" s="22" t="s">
        <v>1048</v>
      </c>
      <c r="L2067" s="2" t="s">
        <v>1070</v>
      </c>
      <c r="M2067" s="2" t="s">
        <v>1059</v>
      </c>
      <c r="N2067" s="2" t="s">
        <v>1071</v>
      </c>
      <c r="O2067" s="2" t="s">
        <v>1040</v>
      </c>
      <c r="P2067" s="2" t="str">
        <f t="shared" si="65"/>
        <v>P-Onsite</v>
      </c>
      <c r="Q2067" s="2" t="str">
        <f t="shared" si="66"/>
        <v>P-S2_Onsite</v>
      </c>
      <c r="R2067" s="2" t="s">
        <v>3476</v>
      </c>
      <c r="S2067" s="2" t="s">
        <v>1041</v>
      </c>
      <c r="T2067" s="21" t="s">
        <v>3693</v>
      </c>
    </row>
    <row r="2068" spans="1:20" x14ac:dyDescent="0.3">
      <c r="A2068" s="21" t="s">
        <v>4271</v>
      </c>
      <c r="B2068" s="21" t="s">
        <v>1054</v>
      </c>
      <c r="C2068" s="21" t="s">
        <v>4272</v>
      </c>
      <c r="D2068" s="21" t="s">
        <v>4273</v>
      </c>
      <c r="E2068" s="2" t="s">
        <v>4274</v>
      </c>
      <c r="F2068" s="21" t="s">
        <v>3700</v>
      </c>
      <c r="G2068" s="21" t="s">
        <v>1631</v>
      </c>
      <c r="H2068" s="21" t="s">
        <v>3701</v>
      </c>
      <c r="I2068" s="21" t="s">
        <v>6644</v>
      </c>
      <c r="J2068" s="2" t="s">
        <v>3475</v>
      </c>
      <c r="K2068" s="22" t="s">
        <v>1048</v>
      </c>
      <c r="L2068" s="2" t="s">
        <v>3489</v>
      </c>
      <c r="M2068" s="2" t="s">
        <v>3489</v>
      </c>
      <c r="N2068" s="2" t="s">
        <v>3489</v>
      </c>
      <c r="O2068" s="2" t="s">
        <v>1098</v>
      </c>
      <c r="P2068" s="2" t="str">
        <f t="shared" si="65"/>
        <v>A-Onsite</v>
      </c>
      <c r="Q2068" s="2" t="str">
        <f t="shared" si="66"/>
        <v>A-S2_Onsite</v>
      </c>
      <c r="R2068" s="2" t="s">
        <v>3476</v>
      </c>
      <c r="S2068" s="2" t="s">
        <v>1041</v>
      </c>
      <c r="T2068" s="21" t="s">
        <v>3693</v>
      </c>
    </row>
    <row r="2069" spans="1:20" x14ac:dyDescent="0.3">
      <c r="A2069" s="21" t="s">
        <v>4271</v>
      </c>
      <c r="B2069" s="21" t="s">
        <v>1054</v>
      </c>
      <c r="C2069" s="21" t="s">
        <v>4272</v>
      </c>
      <c r="D2069" s="21" t="s">
        <v>4273</v>
      </c>
      <c r="E2069" s="2" t="s">
        <v>4274</v>
      </c>
      <c r="F2069" s="21" t="s">
        <v>3694</v>
      </c>
      <c r="G2069" s="21" t="s">
        <v>1598</v>
      </c>
      <c r="H2069" s="21" t="s">
        <v>3695</v>
      </c>
      <c r="I2069" s="21" t="s">
        <v>6645</v>
      </c>
      <c r="J2069" s="2" t="s">
        <v>3481</v>
      </c>
      <c r="K2069" s="22" t="s">
        <v>1048</v>
      </c>
      <c r="L2069" s="2" t="s">
        <v>3489</v>
      </c>
      <c r="M2069" s="2" t="s">
        <v>3489</v>
      </c>
      <c r="N2069" s="2" t="s">
        <v>3489</v>
      </c>
      <c r="O2069" s="2" t="s">
        <v>1098</v>
      </c>
      <c r="P2069" s="2" t="str">
        <f t="shared" si="65"/>
        <v>A-Onsite</v>
      </c>
      <c r="Q2069" s="2" t="str">
        <f t="shared" si="66"/>
        <v>A-S2_Onsite</v>
      </c>
      <c r="R2069" s="2" t="s">
        <v>3476</v>
      </c>
      <c r="S2069" s="2" t="s">
        <v>1041</v>
      </c>
      <c r="T2069" s="21" t="s">
        <v>3693</v>
      </c>
    </row>
    <row r="2070" spans="1:20" x14ac:dyDescent="0.3">
      <c r="A2070" s="21" t="s">
        <v>4275</v>
      </c>
      <c r="B2070" s="21" t="s">
        <v>1054</v>
      </c>
      <c r="C2070" s="21" t="s">
        <v>4276</v>
      </c>
      <c r="D2070" s="21" t="s">
        <v>4277</v>
      </c>
      <c r="E2070" s="2" t="s">
        <v>4278</v>
      </c>
      <c r="F2070" s="21" t="s">
        <v>3700</v>
      </c>
      <c r="G2070" s="21" t="s">
        <v>1631</v>
      </c>
      <c r="H2070" s="21" t="s">
        <v>3701</v>
      </c>
      <c r="I2070" s="21" t="s">
        <v>6646</v>
      </c>
      <c r="J2070" s="2" t="s">
        <v>3475</v>
      </c>
      <c r="K2070" s="22" t="s">
        <v>1048</v>
      </c>
      <c r="L2070" s="2" t="s">
        <v>3489</v>
      </c>
      <c r="M2070" s="2" t="s">
        <v>3489</v>
      </c>
      <c r="N2070" s="2" t="s">
        <v>3489</v>
      </c>
      <c r="O2070" s="2" t="s">
        <v>1098</v>
      </c>
      <c r="P2070" s="2" t="str">
        <f t="shared" si="65"/>
        <v>A-Onsite</v>
      </c>
      <c r="Q2070" s="2" t="str">
        <f t="shared" si="66"/>
        <v>A-S2_Onsite</v>
      </c>
      <c r="R2070" s="2" t="s">
        <v>3476</v>
      </c>
      <c r="S2070" s="2" t="s">
        <v>1041</v>
      </c>
      <c r="T2070" s="21" t="s">
        <v>3693</v>
      </c>
    </row>
    <row r="2071" spans="1:20" x14ac:dyDescent="0.3">
      <c r="A2071" s="21" t="s">
        <v>4275</v>
      </c>
      <c r="B2071" s="21" t="s">
        <v>1054</v>
      </c>
      <c r="C2071" s="21" t="s">
        <v>4276</v>
      </c>
      <c r="D2071" s="21" t="s">
        <v>4277</v>
      </c>
      <c r="E2071" s="2" t="s">
        <v>4278</v>
      </c>
      <c r="F2071" s="21" t="s">
        <v>3690</v>
      </c>
      <c r="G2071" s="21" t="s">
        <v>1593</v>
      </c>
      <c r="H2071" s="21" t="s">
        <v>3691</v>
      </c>
      <c r="I2071" s="21" t="s">
        <v>6647</v>
      </c>
      <c r="J2071" s="2" t="s">
        <v>3692</v>
      </c>
      <c r="K2071" s="22" t="s">
        <v>1610</v>
      </c>
      <c r="L2071" s="2" t="s">
        <v>3489</v>
      </c>
      <c r="M2071" s="2" t="s">
        <v>3489</v>
      </c>
      <c r="N2071" s="2" t="s">
        <v>3489</v>
      </c>
      <c r="O2071" s="2" t="s">
        <v>1098</v>
      </c>
      <c r="P2071" s="2" t="str">
        <f t="shared" si="65"/>
        <v>A-Onsite</v>
      </c>
      <c r="Q2071" s="2" t="str">
        <f t="shared" si="66"/>
        <v>A-S2_Onsite</v>
      </c>
      <c r="R2071" s="2" t="s">
        <v>3476</v>
      </c>
      <c r="S2071" s="2" t="s">
        <v>1041</v>
      </c>
      <c r="T2071" s="21" t="s">
        <v>3693</v>
      </c>
    </row>
    <row r="2072" spans="1:20" x14ac:dyDescent="0.3">
      <c r="A2072" s="21" t="s">
        <v>4275</v>
      </c>
      <c r="B2072" s="21" t="s">
        <v>1054</v>
      </c>
      <c r="C2072" s="21" t="s">
        <v>4276</v>
      </c>
      <c r="D2072" s="21" t="s">
        <v>4277</v>
      </c>
      <c r="E2072" s="2" t="s">
        <v>4278</v>
      </c>
      <c r="F2072" s="21" t="s">
        <v>3698</v>
      </c>
      <c r="G2072" s="21" t="s">
        <v>1613</v>
      </c>
      <c r="H2072" s="21" t="s">
        <v>3699</v>
      </c>
      <c r="I2072" s="21" t="s">
        <v>6648</v>
      </c>
      <c r="J2072" s="2" t="s">
        <v>3479</v>
      </c>
      <c r="K2072" s="22" t="s">
        <v>1038</v>
      </c>
      <c r="L2072" s="2" t="s">
        <v>3489</v>
      </c>
      <c r="M2072" s="2" t="s">
        <v>3489</v>
      </c>
      <c r="N2072" s="2" t="s">
        <v>3489</v>
      </c>
      <c r="O2072" s="2" t="s">
        <v>1098</v>
      </c>
      <c r="P2072" s="2" t="str">
        <f t="shared" si="65"/>
        <v>A-Onsite</v>
      </c>
      <c r="Q2072" s="2" t="str">
        <f t="shared" si="66"/>
        <v>A-S2_Onsite</v>
      </c>
      <c r="R2072" s="2" t="s">
        <v>3476</v>
      </c>
      <c r="S2072" s="2" t="s">
        <v>1041</v>
      </c>
      <c r="T2072" s="21" t="s">
        <v>3693</v>
      </c>
    </row>
    <row r="2073" spans="1:20" x14ac:dyDescent="0.3">
      <c r="A2073" s="21" t="s">
        <v>2950</v>
      </c>
      <c r="B2073" s="21" t="s">
        <v>1054</v>
      </c>
      <c r="C2073" s="21" t="s">
        <v>2951</v>
      </c>
      <c r="D2073" s="21" t="s">
        <v>2952</v>
      </c>
      <c r="E2073" s="2" t="s">
        <v>2953</v>
      </c>
      <c r="F2073" s="21" t="s">
        <v>3690</v>
      </c>
      <c r="G2073" s="21" t="s">
        <v>1593</v>
      </c>
      <c r="H2073" s="21" t="s">
        <v>3691</v>
      </c>
      <c r="I2073" s="21" t="s">
        <v>6649</v>
      </c>
      <c r="J2073" s="2" t="s">
        <v>3692</v>
      </c>
      <c r="K2073" s="22" t="s">
        <v>1610</v>
      </c>
      <c r="L2073" s="2" t="s">
        <v>1070</v>
      </c>
      <c r="M2073" s="2" t="s">
        <v>1059</v>
      </c>
      <c r="N2073" s="2" t="s">
        <v>1071</v>
      </c>
      <c r="O2073" s="2" t="s">
        <v>1040</v>
      </c>
      <c r="P2073" s="2" t="str">
        <f t="shared" si="65"/>
        <v>P-Onsite</v>
      </c>
      <c r="Q2073" s="2" t="str">
        <f t="shared" si="66"/>
        <v>P-S2_Onsite</v>
      </c>
      <c r="R2073" s="2" t="s">
        <v>3476</v>
      </c>
      <c r="S2073" s="2" t="s">
        <v>1041</v>
      </c>
      <c r="T2073" s="21" t="s">
        <v>3693</v>
      </c>
    </row>
    <row r="2074" spans="1:20" x14ac:dyDescent="0.3">
      <c r="A2074" s="21" t="s">
        <v>2950</v>
      </c>
      <c r="B2074" s="21" t="s">
        <v>1054</v>
      </c>
      <c r="C2074" s="21" t="s">
        <v>2951</v>
      </c>
      <c r="D2074" s="21" t="s">
        <v>2952</v>
      </c>
      <c r="E2074" s="2" t="s">
        <v>2953</v>
      </c>
      <c r="F2074" s="21" t="s">
        <v>3694</v>
      </c>
      <c r="G2074" s="21" t="s">
        <v>1598</v>
      </c>
      <c r="H2074" s="21" t="s">
        <v>3695</v>
      </c>
      <c r="I2074" s="21" t="s">
        <v>6650</v>
      </c>
      <c r="J2074" s="2" t="s">
        <v>3481</v>
      </c>
      <c r="K2074" s="22" t="s">
        <v>1048</v>
      </c>
      <c r="L2074" s="2" t="s">
        <v>1070</v>
      </c>
      <c r="M2074" s="2" t="s">
        <v>1059</v>
      </c>
      <c r="N2074" s="2" t="s">
        <v>1071</v>
      </c>
      <c r="O2074" s="2" t="s">
        <v>1040</v>
      </c>
      <c r="P2074" s="2" t="str">
        <f t="shared" si="65"/>
        <v>P-Onsite</v>
      </c>
      <c r="Q2074" s="2" t="str">
        <f t="shared" si="66"/>
        <v>P-S2_Onsite</v>
      </c>
      <c r="R2074" s="2" t="s">
        <v>3476</v>
      </c>
      <c r="S2074" s="2" t="s">
        <v>1041</v>
      </c>
      <c r="T2074" s="21" t="s">
        <v>3693</v>
      </c>
    </row>
    <row r="2075" spans="1:20" x14ac:dyDescent="0.3">
      <c r="A2075" s="21" t="s">
        <v>2950</v>
      </c>
      <c r="B2075" s="21" t="s">
        <v>1054</v>
      </c>
      <c r="C2075" s="21" t="s">
        <v>2951</v>
      </c>
      <c r="D2075" s="21" t="s">
        <v>2952</v>
      </c>
      <c r="E2075" s="2" t="s">
        <v>2953</v>
      </c>
      <c r="F2075" s="21" t="s">
        <v>3698</v>
      </c>
      <c r="G2075" s="21" t="s">
        <v>1613</v>
      </c>
      <c r="H2075" s="21" t="s">
        <v>3699</v>
      </c>
      <c r="I2075" s="21" t="s">
        <v>6651</v>
      </c>
      <c r="J2075" s="2" t="s">
        <v>3479</v>
      </c>
      <c r="K2075" s="22" t="s">
        <v>1038</v>
      </c>
      <c r="L2075" s="2" t="s">
        <v>1070</v>
      </c>
      <c r="M2075" s="2" t="s">
        <v>1059</v>
      </c>
      <c r="N2075" s="2" t="s">
        <v>1071</v>
      </c>
      <c r="O2075" s="2" t="s">
        <v>1040</v>
      </c>
      <c r="P2075" s="2" t="str">
        <f t="shared" si="65"/>
        <v>P-Onsite</v>
      </c>
      <c r="Q2075" s="2" t="str">
        <f t="shared" si="66"/>
        <v>P-S2_Onsite</v>
      </c>
      <c r="R2075" s="2" t="s">
        <v>3476</v>
      </c>
      <c r="S2075" s="2" t="s">
        <v>1041</v>
      </c>
      <c r="T2075" s="21" t="s">
        <v>3693</v>
      </c>
    </row>
    <row r="2076" spans="1:20" x14ac:dyDescent="0.3">
      <c r="A2076" s="21" t="s">
        <v>2965</v>
      </c>
      <c r="B2076" s="21" t="s">
        <v>1054</v>
      </c>
      <c r="C2076" s="21" t="s">
        <v>2966</v>
      </c>
      <c r="D2076" s="21" t="s">
        <v>2967</v>
      </c>
      <c r="E2076" s="2" t="s">
        <v>2968</v>
      </c>
      <c r="F2076" s="21" t="s">
        <v>3696</v>
      </c>
      <c r="G2076" s="21" t="s">
        <v>1606</v>
      </c>
      <c r="H2076" s="21" t="s">
        <v>3697</v>
      </c>
      <c r="I2076" s="21" t="s">
        <v>6652</v>
      </c>
      <c r="J2076" s="2" t="s">
        <v>3484</v>
      </c>
      <c r="K2076" s="22" t="s">
        <v>1038</v>
      </c>
      <c r="L2076" s="2" t="s">
        <v>1089</v>
      </c>
      <c r="M2076" s="2" t="s">
        <v>1059</v>
      </c>
      <c r="N2076" s="2" t="s">
        <v>1090</v>
      </c>
      <c r="O2076" s="2" t="s">
        <v>1040</v>
      </c>
      <c r="P2076" s="2" t="str">
        <f t="shared" si="65"/>
        <v>P-Onsite</v>
      </c>
      <c r="Q2076" s="2" t="str">
        <f t="shared" si="66"/>
        <v>P-S2_Onsite</v>
      </c>
      <c r="R2076" s="2" t="s">
        <v>3476</v>
      </c>
      <c r="S2076" s="2" t="s">
        <v>1041</v>
      </c>
      <c r="T2076" s="21" t="s">
        <v>3693</v>
      </c>
    </row>
    <row r="2077" spans="1:20" x14ac:dyDescent="0.3">
      <c r="A2077" s="21" t="s">
        <v>2965</v>
      </c>
      <c r="B2077" s="21" t="s">
        <v>1054</v>
      </c>
      <c r="C2077" s="21" t="s">
        <v>2966</v>
      </c>
      <c r="D2077" s="21" t="s">
        <v>2967</v>
      </c>
      <c r="E2077" s="2" t="s">
        <v>2968</v>
      </c>
      <c r="F2077" s="21" t="s">
        <v>3698</v>
      </c>
      <c r="G2077" s="21" t="s">
        <v>1613</v>
      </c>
      <c r="H2077" s="21" t="s">
        <v>3699</v>
      </c>
      <c r="I2077" s="21" t="s">
        <v>6653</v>
      </c>
      <c r="J2077" s="2" t="s">
        <v>3479</v>
      </c>
      <c r="K2077" s="22" t="s">
        <v>1038</v>
      </c>
      <c r="L2077" s="2" t="s">
        <v>1089</v>
      </c>
      <c r="M2077" s="2" t="s">
        <v>1059</v>
      </c>
      <c r="N2077" s="2" t="s">
        <v>1090</v>
      </c>
      <c r="O2077" s="2" t="s">
        <v>1040</v>
      </c>
      <c r="P2077" s="2" t="str">
        <f t="shared" si="65"/>
        <v>P-Onsite</v>
      </c>
      <c r="Q2077" s="2" t="str">
        <f t="shared" si="66"/>
        <v>P-S2_Onsite</v>
      </c>
      <c r="R2077" s="2" t="s">
        <v>3476</v>
      </c>
      <c r="S2077" s="2" t="s">
        <v>1041</v>
      </c>
      <c r="T2077" s="21" t="s">
        <v>3693</v>
      </c>
    </row>
    <row r="2078" spans="1:20" x14ac:dyDescent="0.3">
      <c r="A2078" s="21" t="s">
        <v>2972</v>
      </c>
      <c r="B2078" s="21" t="s">
        <v>1054</v>
      </c>
      <c r="C2078" s="21" t="s">
        <v>2973</v>
      </c>
      <c r="D2078" s="21" t="s">
        <v>2974</v>
      </c>
      <c r="E2078" s="2" t="s">
        <v>2975</v>
      </c>
      <c r="F2078" s="21" t="s">
        <v>3690</v>
      </c>
      <c r="G2078" s="21" t="s">
        <v>1593</v>
      </c>
      <c r="H2078" s="21" t="s">
        <v>3691</v>
      </c>
      <c r="I2078" s="21" t="s">
        <v>6654</v>
      </c>
      <c r="J2078" s="2" t="s">
        <v>3692</v>
      </c>
      <c r="K2078" s="22" t="s">
        <v>1610</v>
      </c>
      <c r="L2078" s="2" t="s">
        <v>1150</v>
      </c>
      <c r="M2078" s="2" t="s">
        <v>1059</v>
      </c>
      <c r="N2078" s="2" t="s">
        <v>1151</v>
      </c>
      <c r="O2078" s="2" t="s">
        <v>1040</v>
      </c>
      <c r="P2078" s="2" t="str">
        <f t="shared" si="65"/>
        <v>P-Onsite</v>
      </c>
      <c r="Q2078" s="2" t="str">
        <f t="shared" si="66"/>
        <v>P-S2_Onsite</v>
      </c>
      <c r="R2078" s="2" t="s">
        <v>3476</v>
      </c>
      <c r="S2078" s="2" t="s">
        <v>1041</v>
      </c>
      <c r="T2078" s="21" t="s">
        <v>3693</v>
      </c>
    </row>
    <row r="2079" spans="1:20" x14ac:dyDescent="0.3">
      <c r="A2079" s="21" t="s">
        <v>2972</v>
      </c>
      <c r="B2079" s="21" t="s">
        <v>1054</v>
      </c>
      <c r="C2079" s="21" t="s">
        <v>2973</v>
      </c>
      <c r="D2079" s="21" t="s">
        <v>2974</v>
      </c>
      <c r="E2079" s="2" t="s">
        <v>2975</v>
      </c>
      <c r="F2079" s="21" t="s">
        <v>3696</v>
      </c>
      <c r="G2079" s="21" t="s">
        <v>1606</v>
      </c>
      <c r="H2079" s="21" t="s">
        <v>3697</v>
      </c>
      <c r="I2079" s="21" t="s">
        <v>6655</v>
      </c>
      <c r="J2079" s="2" t="s">
        <v>3484</v>
      </c>
      <c r="K2079" s="22" t="s">
        <v>1038</v>
      </c>
      <c r="L2079" s="2" t="s">
        <v>1150</v>
      </c>
      <c r="M2079" s="2" t="s">
        <v>1059</v>
      </c>
      <c r="N2079" s="2" t="s">
        <v>1151</v>
      </c>
      <c r="O2079" s="2" t="s">
        <v>1040</v>
      </c>
      <c r="P2079" s="2" t="str">
        <f t="shared" si="65"/>
        <v>P-Onsite</v>
      </c>
      <c r="Q2079" s="2" t="str">
        <f t="shared" si="66"/>
        <v>P-S2_Onsite</v>
      </c>
      <c r="R2079" s="2" t="s">
        <v>3476</v>
      </c>
      <c r="S2079" s="2" t="s">
        <v>1041</v>
      </c>
      <c r="T2079" s="21" t="s">
        <v>3693</v>
      </c>
    </row>
    <row r="2080" spans="1:20" x14ac:dyDescent="0.3">
      <c r="A2080" s="21" t="s">
        <v>2972</v>
      </c>
      <c r="B2080" s="21" t="s">
        <v>1054</v>
      </c>
      <c r="C2080" s="21" t="s">
        <v>2973</v>
      </c>
      <c r="D2080" s="21" t="s">
        <v>2974</v>
      </c>
      <c r="E2080" s="2" t="s">
        <v>2975</v>
      </c>
      <c r="F2080" s="21" t="s">
        <v>3698</v>
      </c>
      <c r="G2080" s="21" t="s">
        <v>1613</v>
      </c>
      <c r="H2080" s="21" t="s">
        <v>3699</v>
      </c>
      <c r="I2080" s="21" t="s">
        <v>6656</v>
      </c>
      <c r="J2080" s="2" t="s">
        <v>3479</v>
      </c>
      <c r="K2080" s="22" t="s">
        <v>1038</v>
      </c>
      <c r="L2080" s="2" t="s">
        <v>1150</v>
      </c>
      <c r="M2080" s="2" t="s">
        <v>1059</v>
      </c>
      <c r="N2080" s="2" t="s">
        <v>1151</v>
      </c>
      <c r="O2080" s="2" t="s">
        <v>1040</v>
      </c>
      <c r="P2080" s="2" t="str">
        <f t="shared" si="65"/>
        <v>P-Onsite</v>
      </c>
      <c r="Q2080" s="2" t="str">
        <f t="shared" si="66"/>
        <v>P-S2_Onsite</v>
      </c>
      <c r="R2080" s="2" t="s">
        <v>3476</v>
      </c>
      <c r="S2080" s="2" t="s">
        <v>1041</v>
      </c>
      <c r="T2080" s="21" t="s">
        <v>3693</v>
      </c>
    </row>
    <row r="2081" spans="1:20" x14ac:dyDescent="0.3">
      <c r="A2081" s="21" t="s">
        <v>2972</v>
      </c>
      <c r="B2081" s="21" t="s">
        <v>1054</v>
      </c>
      <c r="C2081" s="21" t="s">
        <v>2973</v>
      </c>
      <c r="D2081" s="21" t="s">
        <v>2974</v>
      </c>
      <c r="E2081" s="2" t="s">
        <v>2975</v>
      </c>
      <c r="F2081" s="21" t="s">
        <v>3700</v>
      </c>
      <c r="G2081" s="21" t="s">
        <v>1631</v>
      </c>
      <c r="H2081" s="21" t="s">
        <v>3701</v>
      </c>
      <c r="I2081" s="21" t="s">
        <v>6657</v>
      </c>
      <c r="J2081" s="2" t="s">
        <v>3475</v>
      </c>
      <c r="K2081" s="22" t="s">
        <v>1048</v>
      </c>
      <c r="L2081" s="2" t="s">
        <v>1150</v>
      </c>
      <c r="M2081" s="2" t="s">
        <v>1059</v>
      </c>
      <c r="N2081" s="2" t="s">
        <v>1151</v>
      </c>
      <c r="O2081" s="2" t="s">
        <v>1040</v>
      </c>
      <c r="P2081" s="2" t="str">
        <f t="shared" si="65"/>
        <v>P-Onsite</v>
      </c>
      <c r="Q2081" s="2" t="str">
        <f t="shared" si="66"/>
        <v>P-S2_Onsite</v>
      </c>
      <c r="R2081" s="2" t="s">
        <v>3476</v>
      </c>
      <c r="S2081" s="2" t="s">
        <v>1041</v>
      </c>
      <c r="T2081" s="21" t="s">
        <v>3693</v>
      </c>
    </row>
    <row r="2082" spans="1:20" x14ac:dyDescent="0.3">
      <c r="A2082" s="21" t="s">
        <v>4279</v>
      </c>
      <c r="B2082" s="21" t="s">
        <v>1054</v>
      </c>
      <c r="C2082" s="21" t="s">
        <v>4280</v>
      </c>
      <c r="D2082" s="21" t="s">
        <v>4281</v>
      </c>
      <c r="E2082" s="2" t="s">
        <v>4282</v>
      </c>
      <c r="F2082" s="21" t="s">
        <v>3690</v>
      </c>
      <c r="G2082" s="21" t="s">
        <v>1593</v>
      </c>
      <c r="H2082" s="21" t="s">
        <v>3691</v>
      </c>
      <c r="I2082" s="21" t="s">
        <v>6658</v>
      </c>
      <c r="J2082" s="2" t="s">
        <v>3692</v>
      </c>
      <c r="K2082" s="22" t="s">
        <v>1610</v>
      </c>
      <c r="L2082" s="2" t="s">
        <v>3489</v>
      </c>
      <c r="M2082" s="2" t="s">
        <v>3489</v>
      </c>
      <c r="N2082" s="2" t="s">
        <v>3489</v>
      </c>
      <c r="O2082" s="2" t="s">
        <v>1098</v>
      </c>
      <c r="P2082" s="2" t="str">
        <f t="shared" si="65"/>
        <v>A-Onsite</v>
      </c>
      <c r="Q2082" s="2" t="str">
        <f t="shared" si="66"/>
        <v>A-S2_Onsite</v>
      </c>
      <c r="R2082" s="2" t="s">
        <v>3476</v>
      </c>
      <c r="S2082" s="2" t="s">
        <v>1041</v>
      </c>
      <c r="T2082" s="21" t="s">
        <v>3693</v>
      </c>
    </row>
    <row r="2083" spans="1:20" x14ac:dyDescent="0.3">
      <c r="A2083" s="21" t="s">
        <v>4279</v>
      </c>
      <c r="B2083" s="21" t="s">
        <v>1054</v>
      </c>
      <c r="C2083" s="21" t="s">
        <v>4280</v>
      </c>
      <c r="D2083" s="21" t="s">
        <v>4281</v>
      </c>
      <c r="E2083" s="2" t="s">
        <v>4282</v>
      </c>
      <c r="F2083" s="21" t="s">
        <v>3694</v>
      </c>
      <c r="G2083" s="21" t="s">
        <v>1598</v>
      </c>
      <c r="H2083" s="21" t="s">
        <v>3695</v>
      </c>
      <c r="I2083" s="21" t="s">
        <v>6659</v>
      </c>
      <c r="J2083" s="2" t="s">
        <v>3481</v>
      </c>
      <c r="K2083" s="22" t="s">
        <v>1048</v>
      </c>
      <c r="L2083" s="2" t="s">
        <v>3489</v>
      </c>
      <c r="M2083" s="2" t="s">
        <v>3489</v>
      </c>
      <c r="N2083" s="2" t="s">
        <v>3489</v>
      </c>
      <c r="O2083" s="2" t="s">
        <v>1098</v>
      </c>
      <c r="P2083" s="2" t="str">
        <f t="shared" si="65"/>
        <v>A-Onsite</v>
      </c>
      <c r="Q2083" s="2" t="str">
        <f t="shared" si="66"/>
        <v>A-S2_Onsite</v>
      </c>
      <c r="R2083" s="2" t="s">
        <v>3476</v>
      </c>
      <c r="S2083" s="2" t="s">
        <v>1041</v>
      </c>
      <c r="T2083" s="21" t="s">
        <v>3693</v>
      </c>
    </row>
    <row r="2084" spans="1:20" x14ac:dyDescent="0.3">
      <c r="A2084" s="21" t="s">
        <v>4279</v>
      </c>
      <c r="B2084" s="21" t="s">
        <v>1054</v>
      </c>
      <c r="C2084" s="21" t="s">
        <v>4280</v>
      </c>
      <c r="D2084" s="21" t="s">
        <v>4281</v>
      </c>
      <c r="E2084" s="2" t="s">
        <v>4282</v>
      </c>
      <c r="F2084" s="21" t="s">
        <v>3696</v>
      </c>
      <c r="G2084" s="21" t="s">
        <v>1606</v>
      </c>
      <c r="H2084" s="21" t="s">
        <v>3697</v>
      </c>
      <c r="I2084" s="21" t="s">
        <v>6660</v>
      </c>
      <c r="J2084" s="2" t="s">
        <v>3484</v>
      </c>
      <c r="K2084" s="22" t="s">
        <v>1038</v>
      </c>
      <c r="L2084" s="2" t="s">
        <v>3489</v>
      </c>
      <c r="M2084" s="2" t="s">
        <v>3489</v>
      </c>
      <c r="N2084" s="2" t="s">
        <v>3489</v>
      </c>
      <c r="O2084" s="2" t="s">
        <v>1098</v>
      </c>
      <c r="P2084" s="2" t="str">
        <f t="shared" si="65"/>
        <v>A-Onsite</v>
      </c>
      <c r="Q2084" s="2" t="str">
        <f t="shared" si="66"/>
        <v>A-S2_Onsite</v>
      </c>
      <c r="R2084" s="2" t="s">
        <v>3476</v>
      </c>
      <c r="S2084" s="2" t="s">
        <v>1041</v>
      </c>
      <c r="T2084" s="21" t="s">
        <v>3693</v>
      </c>
    </row>
    <row r="2085" spans="1:20" x14ac:dyDescent="0.3">
      <c r="A2085" s="21" t="s">
        <v>4279</v>
      </c>
      <c r="B2085" s="21" t="s">
        <v>1054</v>
      </c>
      <c r="C2085" s="21" t="s">
        <v>4280</v>
      </c>
      <c r="D2085" s="21" t="s">
        <v>4281</v>
      </c>
      <c r="E2085" s="2" t="s">
        <v>4282</v>
      </c>
      <c r="F2085" s="21" t="s">
        <v>3698</v>
      </c>
      <c r="G2085" s="21" t="s">
        <v>1613</v>
      </c>
      <c r="H2085" s="21" t="s">
        <v>3699</v>
      </c>
      <c r="I2085" s="21" t="s">
        <v>6661</v>
      </c>
      <c r="J2085" s="2" t="s">
        <v>3479</v>
      </c>
      <c r="K2085" s="22" t="s">
        <v>1038</v>
      </c>
      <c r="L2085" s="2" t="s">
        <v>3489</v>
      </c>
      <c r="M2085" s="2" t="s">
        <v>3489</v>
      </c>
      <c r="N2085" s="2" t="s">
        <v>3489</v>
      </c>
      <c r="O2085" s="2" t="s">
        <v>1098</v>
      </c>
      <c r="P2085" s="2" t="str">
        <f t="shared" si="65"/>
        <v>A-Onsite</v>
      </c>
      <c r="Q2085" s="2" t="str">
        <f t="shared" si="66"/>
        <v>A-S2_Onsite</v>
      </c>
      <c r="R2085" s="2" t="s">
        <v>3476</v>
      </c>
      <c r="S2085" s="2" t="s">
        <v>1041</v>
      </c>
      <c r="T2085" s="21" t="s">
        <v>3693</v>
      </c>
    </row>
    <row r="2086" spans="1:20" x14ac:dyDescent="0.3">
      <c r="A2086" s="21" t="s">
        <v>4279</v>
      </c>
      <c r="B2086" s="21" t="s">
        <v>1054</v>
      </c>
      <c r="C2086" s="21" t="s">
        <v>4280</v>
      </c>
      <c r="D2086" s="21" t="s">
        <v>4281</v>
      </c>
      <c r="E2086" s="2" t="s">
        <v>4282</v>
      </c>
      <c r="F2086" s="21" t="s">
        <v>3700</v>
      </c>
      <c r="G2086" s="21" t="s">
        <v>1631</v>
      </c>
      <c r="H2086" s="21" t="s">
        <v>3701</v>
      </c>
      <c r="I2086" s="21" t="s">
        <v>6662</v>
      </c>
      <c r="J2086" s="2" t="s">
        <v>3475</v>
      </c>
      <c r="K2086" s="22" t="s">
        <v>1048</v>
      </c>
      <c r="L2086" s="2" t="s">
        <v>3489</v>
      </c>
      <c r="M2086" s="2" t="s">
        <v>3489</v>
      </c>
      <c r="N2086" s="2" t="s">
        <v>3489</v>
      </c>
      <c r="O2086" s="2" t="s">
        <v>1098</v>
      </c>
      <c r="P2086" s="2" t="str">
        <f t="shared" si="65"/>
        <v>A-Onsite</v>
      </c>
      <c r="Q2086" s="2" t="str">
        <f t="shared" si="66"/>
        <v>A-S2_Onsite</v>
      </c>
      <c r="R2086" s="2" t="s">
        <v>3476</v>
      </c>
      <c r="S2086" s="2" t="s">
        <v>1041</v>
      </c>
      <c r="T2086" s="21" t="s">
        <v>3693</v>
      </c>
    </row>
    <row r="2087" spans="1:20" x14ac:dyDescent="0.3">
      <c r="A2087" s="21" t="s">
        <v>4283</v>
      </c>
      <c r="B2087" s="21" t="s">
        <v>1054</v>
      </c>
      <c r="C2087" s="21" t="s">
        <v>4284</v>
      </c>
      <c r="D2087" s="21" t="s">
        <v>4285</v>
      </c>
      <c r="E2087" s="2" t="s">
        <v>4286</v>
      </c>
      <c r="F2087" s="21" t="s">
        <v>3694</v>
      </c>
      <c r="G2087" s="21" t="s">
        <v>1598</v>
      </c>
      <c r="H2087" s="21" t="s">
        <v>3695</v>
      </c>
      <c r="I2087" s="21" t="s">
        <v>6663</v>
      </c>
      <c r="J2087" s="2" t="s">
        <v>3481</v>
      </c>
      <c r="K2087" s="22" t="s">
        <v>1048</v>
      </c>
      <c r="L2087" s="2" t="s">
        <v>1089</v>
      </c>
      <c r="M2087" s="2" t="s">
        <v>1059</v>
      </c>
      <c r="N2087" s="2" t="s">
        <v>1090</v>
      </c>
      <c r="O2087" s="2" t="s">
        <v>1098</v>
      </c>
      <c r="P2087" s="2" t="str">
        <f t="shared" si="65"/>
        <v>A-Onsite</v>
      </c>
      <c r="Q2087" s="2" t="str">
        <f t="shared" si="66"/>
        <v>A-S2_Onsite</v>
      </c>
      <c r="R2087" s="2" t="s">
        <v>3476</v>
      </c>
      <c r="S2087" s="2" t="s">
        <v>1041</v>
      </c>
      <c r="T2087" s="21" t="s">
        <v>3693</v>
      </c>
    </row>
    <row r="2088" spans="1:20" x14ac:dyDescent="0.3">
      <c r="A2088" s="21" t="s">
        <v>4283</v>
      </c>
      <c r="B2088" s="21" t="s">
        <v>1054</v>
      </c>
      <c r="C2088" s="21" t="s">
        <v>4284</v>
      </c>
      <c r="D2088" s="21" t="s">
        <v>4285</v>
      </c>
      <c r="E2088" s="2" t="s">
        <v>4286</v>
      </c>
      <c r="F2088" s="21" t="s">
        <v>3696</v>
      </c>
      <c r="G2088" s="21" t="s">
        <v>1606</v>
      </c>
      <c r="H2088" s="21" t="s">
        <v>3697</v>
      </c>
      <c r="I2088" s="21" t="s">
        <v>6664</v>
      </c>
      <c r="J2088" s="2" t="s">
        <v>3484</v>
      </c>
      <c r="K2088" s="22" t="s">
        <v>1038</v>
      </c>
      <c r="L2088" s="2" t="s">
        <v>1089</v>
      </c>
      <c r="M2088" s="2" t="s">
        <v>1059</v>
      </c>
      <c r="N2088" s="2" t="s">
        <v>1090</v>
      </c>
      <c r="O2088" s="2" t="s">
        <v>1098</v>
      </c>
      <c r="P2088" s="2" t="str">
        <f t="shared" si="65"/>
        <v>A-Onsite</v>
      </c>
      <c r="Q2088" s="2" t="str">
        <f t="shared" si="66"/>
        <v>A-S2_Onsite</v>
      </c>
      <c r="R2088" s="2" t="s">
        <v>3476</v>
      </c>
      <c r="S2088" s="2" t="s">
        <v>1041</v>
      </c>
      <c r="T2088" s="21" t="s">
        <v>3693</v>
      </c>
    </row>
    <row r="2089" spans="1:20" x14ac:dyDescent="0.3">
      <c r="A2089" s="21" t="s">
        <v>4283</v>
      </c>
      <c r="B2089" s="21" t="s">
        <v>1054</v>
      </c>
      <c r="C2089" s="21" t="s">
        <v>4284</v>
      </c>
      <c r="D2089" s="21" t="s">
        <v>4285</v>
      </c>
      <c r="E2089" s="2" t="s">
        <v>4286</v>
      </c>
      <c r="F2089" s="21" t="s">
        <v>3698</v>
      </c>
      <c r="G2089" s="21" t="s">
        <v>1613</v>
      </c>
      <c r="H2089" s="21" t="s">
        <v>3699</v>
      </c>
      <c r="I2089" s="21" t="s">
        <v>6665</v>
      </c>
      <c r="J2089" s="2" t="s">
        <v>3479</v>
      </c>
      <c r="K2089" s="22" t="s">
        <v>1038</v>
      </c>
      <c r="L2089" s="2" t="s">
        <v>1089</v>
      </c>
      <c r="M2089" s="2" t="s">
        <v>1059</v>
      </c>
      <c r="N2089" s="2" t="s">
        <v>1090</v>
      </c>
      <c r="O2089" s="2" t="s">
        <v>1040</v>
      </c>
      <c r="P2089" s="2" t="str">
        <f t="shared" si="65"/>
        <v>P-Onsite</v>
      </c>
      <c r="Q2089" s="2" t="str">
        <f t="shared" si="66"/>
        <v>P-S2_Onsite</v>
      </c>
      <c r="R2089" s="2" t="s">
        <v>3476</v>
      </c>
      <c r="S2089" s="2" t="s">
        <v>1041</v>
      </c>
      <c r="T2089" s="21" t="s">
        <v>3693</v>
      </c>
    </row>
    <row r="2090" spans="1:20" x14ac:dyDescent="0.3">
      <c r="A2090" s="21" t="s">
        <v>2977</v>
      </c>
      <c r="B2090" s="21" t="s">
        <v>1054</v>
      </c>
      <c r="C2090" s="21" t="s">
        <v>2978</v>
      </c>
      <c r="D2090" s="21" t="s">
        <v>2979</v>
      </c>
      <c r="E2090" s="2" t="s">
        <v>2980</v>
      </c>
      <c r="F2090" s="21" t="s">
        <v>3690</v>
      </c>
      <c r="G2090" s="21" t="s">
        <v>1593</v>
      </c>
      <c r="H2090" s="21" t="s">
        <v>3691</v>
      </c>
      <c r="I2090" s="21" t="s">
        <v>6666</v>
      </c>
      <c r="J2090" s="2" t="s">
        <v>3692</v>
      </c>
      <c r="K2090" s="22" t="s">
        <v>1610</v>
      </c>
      <c r="L2090" s="2" t="s">
        <v>1083</v>
      </c>
      <c r="M2090" s="2" t="s">
        <v>1084</v>
      </c>
      <c r="N2090" s="2" t="s">
        <v>1085</v>
      </c>
      <c r="O2090" s="2" t="s">
        <v>1040</v>
      </c>
      <c r="P2090" s="2" t="str">
        <f t="shared" si="65"/>
        <v>P-Onsite</v>
      </c>
      <c r="Q2090" s="2" t="str">
        <f t="shared" si="66"/>
        <v>P-S2_Onsite</v>
      </c>
      <c r="R2090" s="2" t="s">
        <v>3476</v>
      </c>
      <c r="S2090" s="2" t="s">
        <v>1041</v>
      </c>
      <c r="T2090" s="21" t="s">
        <v>3693</v>
      </c>
    </row>
    <row r="2091" spans="1:20" x14ac:dyDescent="0.3">
      <c r="A2091" s="21" t="s">
        <v>2977</v>
      </c>
      <c r="B2091" s="21" t="s">
        <v>1054</v>
      </c>
      <c r="C2091" s="21" t="s">
        <v>2978</v>
      </c>
      <c r="D2091" s="21" t="s">
        <v>2979</v>
      </c>
      <c r="E2091" s="2" t="s">
        <v>2980</v>
      </c>
      <c r="F2091" s="21" t="s">
        <v>3696</v>
      </c>
      <c r="G2091" s="21" t="s">
        <v>1606</v>
      </c>
      <c r="H2091" s="21" t="s">
        <v>3697</v>
      </c>
      <c r="I2091" s="21" t="s">
        <v>6667</v>
      </c>
      <c r="J2091" s="2" t="s">
        <v>3484</v>
      </c>
      <c r="K2091" s="22" t="s">
        <v>1038</v>
      </c>
      <c r="L2091" s="2" t="s">
        <v>1083</v>
      </c>
      <c r="M2091" s="2" t="s">
        <v>1084</v>
      </c>
      <c r="N2091" s="2" t="s">
        <v>1085</v>
      </c>
      <c r="O2091" s="2" t="s">
        <v>1040</v>
      </c>
      <c r="P2091" s="2" t="str">
        <f t="shared" si="65"/>
        <v>P-Onsite</v>
      </c>
      <c r="Q2091" s="2" t="str">
        <f t="shared" si="66"/>
        <v>P-S2_Onsite</v>
      </c>
      <c r="R2091" s="2" t="s">
        <v>3476</v>
      </c>
      <c r="S2091" s="2" t="s">
        <v>1041</v>
      </c>
      <c r="T2091" s="21" t="s">
        <v>3693</v>
      </c>
    </row>
    <row r="2092" spans="1:20" x14ac:dyDescent="0.3">
      <c r="A2092" s="21" t="s">
        <v>2977</v>
      </c>
      <c r="B2092" s="21" t="s">
        <v>1054</v>
      </c>
      <c r="C2092" s="21" t="s">
        <v>2978</v>
      </c>
      <c r="D2092" s="21" t="s">
        <v>2979</v>
      </c>
      <c r="E2092" s="2" t="s">
        <v>2980</v>
      </c>
      <c r="F2092" s="21" t="s">
        <v>3700</v>
      </c>
      <c r="G2092" s="21" t="s">
        <v>1631</v>
      </c>
      <c r="H2092" s="21" t="s">
        <v>3701</v>
      </c>
      <c r="I2092" s="21" t="s">
        <v>6668</v>
      </c>
      <c r="J2092" s="2" t="s">
        <v>3475</v>
      </c>
      <c r="K2092" s="22" t="s">
        <v>1048</v>
      </c>
      <c r="L2092" s="2" t="s">
        <v>1083</v>
      </c>
      <c r="M2092" s="2" t="s">
        <v>1084</v>
      </c>
      <c r="N2092" s="2" t="s">
        <v>1085</v>
      </c>
      <c r="O2092" s="2" t="s">
        <v>1040</v>
      </c>
      <c r="P2092" s="2" t="str">
        <f t="shared" si="65"/>
        <v>P-Onsite</v>
      </c>
      <c r="Q2092" s="2" t="str">
        <f t="shared" si="66"/>
        <v>P-S2_Onsite</v>
      </c>
      <c r="R2092" s="2" t="s">
        <v>3476</v>
      </c>
      <c r="S2092" s="2" t="s">
        <v>1041</v>
      </c>
      <c r="T2092" s="21" t="s">
        <v>3693</v>
      </c>
    </row>
    <row r="2093" spans="1:20" x14ac:dyDescent="0.3">
      <c r="A2093" s="21" t="s">
        <v>4287</v>
      </c>
      <c r="B2093" s="21" t="s">
        <v>1054</v>
      </c>
      <c r="C2093" s="21" t="s">
        <v>4288</v>
      </c>
      <c r="D2093" s="21" t="s">
        <v>4289</v>
      </c>
      <c r="E2093" s="2" t="s">
        <v>4290</v>
      </c>
      <c r="F2093" s="21" t="s">
        <v>3690</v>
      </c>
      <c r="G2093" s="21" t="s">
        <v>1593</v>
      </c>
      <c r="H2093" s="21" t="s">
        <v>3691</v>
      </c>
      <c r="I2093" s="21" t="s">
        <v>6669</v>
      </c>
      <c r="J2093" s="2" t="s">
        <v>3692</v>
      </c>
      <c r="K2093" s="22" t="s">
        <v>1610</v>
      </c>
      <c r="L2093" s="2" t="s">
        <v>1070</v>
      </c>
      <c r="M2093" s="2" t="s">
        <v>1059</v>
      </c>
      <c r="N2093" s="2" t="s">
        <v>1071</v>
      </c>
      <c r="O2093" s="2" t="s">
        <v>1040</v>
      </c>
      <c r="P2093" s="2" t="str">
        <f t="shared" si="65"/>
        <v>P-Onsite</v>
      </c>
      <c r="Q2093" s="2" t="str">
        <f t="shared" si="66"/>
        <v>P-S2_Onsite</v>
      </c>
      <c r="R2093" s="2" t="s">
        <v>3476</v>
      </c>
      <c r="S2093" s="2" t="s">
        <v>1041</v>
      </c>
      <c r="T2093" s="21" t="s">
        <v>3693</v>
      </c>
    </row>
    <row r="2094" spans="1:20" x14ac:dyDescent="0.3">
      <c r="A2094" s="21" t="s">
        <v>4287</v>
      </c>
      <c r="B2094" s="21" t="s">
        <v>1054</v>
      </c>
      <c r="C2094" s="21" t="s">
        <v>4288</v>
      </c>
      <c r="D2094" s="21" t="s">
        <v>4289</v>
      </c>
      <c r="E2094" s="2" t="s">
        <v>4290</v>
      </c>
      <c r="F2094" s="21" t="s">
        <v>3694</v>
      </c>
      <c r="G2094" s="21" t="s">
        <v>1598</v>
      </c>
      <c r="H2094" s="21" t="s">
        <v>3695</v>
      </c>
      <c r="I2094" s="21" t="s">
        <v>6670</v>
      </c>
      <c r="J2094" s="2" t="s">
        <v>3481</v>
      </c>
      <c r="K2094" s="22" t="s">
        <v>1048</v>
      </c>
      <c r="L2094" s="2" t="s">
        <v>1070</v>
      </c>
      <c r="M2094" s="2" t="s">
        <v>1059</v>
      </c>
      <c r="N2094" s="2" t="s">
        <v>1071</v>
      </c>
      <c r="O2094" s="2" t="s">
        <v>1040</v>
      </c>
      <c r="P2094" s="2" t="str">
        <f t="shared" si="65"/>
        <v>P-Onsite</v>
      </c>
      <c r="Q2094" s="2" t="str">
        <f t="shared" si="66"/>
        <v>P-S2_Onsite</v>
      </c>
      <c r="R2094" s="2" t="s">
        <v>3476</v>
      </c>
      <c r="S2094" s="2" t="s">
        <v>1041</v>
      </c>
      <c r="T2094" s="21" t="s">
        <v>3693</v>
      </c>
    </row>
    <row r="2095" spans="1:20" x14ac:dyDescent="0.3">
      <c r="A2095" s="21" t="s">
        <v>4287</v>
      </c>
      <c r="B2095" s="21" t="s">
        <v>1054</v>
      </c>
      <c r="C2095" s="21" t="s">
        <v>4288</v>
      </c>
      <c r="D2095" s="21" t="s">
        <v>4289</v>
      </c>
      <c r="E2095" s="2" t="s">
        <v>4290</v>
      </c>
      <c r="F2095" s="21" t="s">
        <v>3696</v>
      </c>
      <c r="G2095" s="21" t="s">
        <v>1606</v>
      </c>
      <c r="H2095" s="21" t="s">
        <v>3697</v>
      </c>
      <c r="I2095" s="21" t="s">
        <v>6671</v>
      </c>
      <c r="J2095" s="2" t="s">
        <v>3484</v>
      </c>
      <c r="K2095" s="22" t="s">
        <v>1038</v>
      </c>
      <c r="L2095" s="2" t="s">
        <v>1070</v>
      </c>
      <c r="M2095" s="2" t="s">
        <v>1059</v>
      </c>
      <c r="N2095" s="2" t="s">
        <v>1071</v>
      </c>
      <c r="O2095" s="2" t="s">
        <v>1040</v>
      </c>
      <c r="P2095" s="2" t="str">
        <f t="shared" si="65"/>
        <v>P-Onsite</v>
      </c>
      <c r="Q2095" s="2" t="str">
        <f t="shared" si="66"/>
        <v>P-S2_Onsite</v>
      </c>
      <c r="R2095" s="2" t="s">
        <v>3476</v>
      </c>
      <c r="S2095" s="2" t="s">
        <v>1041</v>
      </c>
      <c r="T2095" s="21" t="s">
        <v>3693</v>
      </c>
    </row>
    <row r="2096" spans="1:20" x14ac:dyDescent="0.3">
      <c r="A2096" s="21" t="s">
        <v>4287</v>
      </c>
      <c r="B2096" s="21" t="s">
        <v>1054</v>
      </c>
      <c r="C2096" s="21" t="s">
        <v>4288</v>
      </c>
      <c r="D2096" s="21" t="s">
        <v>4289</v>
      </c>
      <c r="E2096" s="2" t="s">
        <v>4290</v>
      </c>
      <c r="F2096" s="21" t="s">
        <v>3698</v>
      </c>
      <c r="G2096" s="21" t="s">
        <v>1613</v>
      </c>
      <c r="H2096" s="21" t="s">
        <v>3699</v>
      </c>
      <c r="I2096" s="21" t="s">
        <v>6672</v>
      </c>
      <c r="J2096" s="2" t="s">
        <v>3479</v>
      </c>
      <c r="K2096" s="22" t="s">
        <v>1038</v>
      </c>
      <c r="L2096" s="2" t="s">
        <v>1070</v>
      </c>
      <c r="M2096" s="2" t="s">
        <v>1059</v>
      </c>
      <c r="N2096" s="2" t="s">
        <v>1071</v>
      </c>
      <c r="O2096" s="2" t="s">
        <v>1040</v>
      </c>
      <c r="P2096" s="2" t="str">
        <f t="shared" si="65"/>
        <v>P-Onsite</v>
      </c>
      <c r="Q2096" s="2" t="str">
        <f t="shared" si="66"/>
        <v>P-S2_Onsite</v>
      </c>
      <c r="R2096" s="2" t="s">
        <v>3476</v>
      </c>
      <c r="S2096" s="2" t="s">
        <v>1041</v>
      </c>
      <c r="T2096" s="21" t="s">
        <v>3693</v>
      </c>
    </row>
    <row r="2097" spans="1:20" x14ac:dyDescent="0.3">
      <c r="A2097" s="21" t="s">
        <v>4287</v>
      </c>
      <c r="B2097" s="21" t="s">
        <v>1054</v>
      </c>
      <c r="C2097" s="21" t="s">
        <v>4288</v>
      </c>
      <c r="D2097" s="21" t="s">
        <v>4289</v>
      </c>
      <c r="E2097" s="2" t="s">
        <v>4290</v>
      </c>
      <c r="F2097" s="21" t="s">
        <v>3700</v>
      </c>
      <c r="G2097" s="21" t="s">
        <v>1631</v>
      </c>
      <c r="H2097" s="21" t="s">
        <v>3701</v>
      </c>
      <c r="I2097" s="21" t="s">
        <v>6673</v>
      </c>
      <c r="J2097" s="2" t="s">
        <v>3475</v>
      </c>
      <c r="K2097" s="22" t="s">
        <v>1048</v>
      </c>
      <c r="L2097" s="2" t="s">
        <v>1070</v>
      </c>
      <c r="M2097" s="2" t="s">
        <v>1059</v>
      </c>
      <c r="N2097" s="2" t="s">
        <v>1071</v>
      </c>
      <c r="O2097" s="2" t="s">
        <v>1040</v>
      </c>
      <c r="P2097" s="2" t="str">
        <f t="shared" si="65"/>
        <v>P-Onsite</v>
      </c>
      <c r="Q2097" s="2" t="str">
        <f t="shared" si="66"/>
        <v>P-S2_Onsite</v>
      </c>
      <c r="R2097" s="2" t="s">
        <v>3476</v>
      </c>
      <c r="S2097" s="2" t="s">
        <v>1041</v>
      </c>
      <c r="T2097" s="21" t="s">
        <v>3693</v>
      </c>
    </row>
    <row r="2098" spans="1:20" x14ac:dyDescent="0.3">
      <c r="A2098" s="21" t="s">
        <v>4291</v>
      </c>
      <c r="B2098" s="21" t="s">
        <v>1054</v>
      </c>
      <c r="C2098" s="21" t="s">
        <v>4292</v>
      </c>
      <c r="D2098" s="21" t="s">
        <v>4293</v>
      </c>
      <c r="E2098" s="2" t="s">
        <v>4294</v>
      </c>
      <c r="F2098" s="21" t="s">
        <v>3690</v>
      </c>
      <c r="G2098" s="21" t="s">
        <v>1593</v>
      </c>
      <c r="H2098" s="21" t="s">
        <v>3691</v>
      </c>
      <c r="I2098" s="21" t="s">
        <v>6674</v>
      </c>
      <c r="J2098" s="2" t="s">
        <v>3692</v>
      </c>
      <c r="K2098" s="22" t="s">
        <v>1610</v>
      </c>
      <c r="L2098" s="2" t="s">
        <v>1058</v>
      </c>
      <c r="M2098" s="2" t="s">
        <v>1059</v>
      </c>
      <c r="N2098" s="2" t="s">
        <v>1106</v>
      </c>
      <c r="O2098" s="2" t="s">
        <v>1040</v>
      </c>
      <c r="P2098" s="2" t="str">
        <f t="shared" si="65"/>
        <v>P-Onsite</v>
      </c>
      <c r="Q2098" s="2" t="str">
        <f t="shared" si="66"/>
        <v>P-S2_Onsite</v>
      </c>
      <c r="R2098" s="2" t="s">
        <v>3476</v>
      </c>
      <c r="S2098" s="2" t="s">
        <v>1041</v>
      </c>
      <c r="T2098" s="21" t="s">
        <v>3693</v>
      </c>
    </row>
    <row r="2099" spans="1:20" x14ac:dyDescent="0.3">
      <c r="A2099" s="21" t="s">
        <v>4291</v>
      </c>
      <c r="B2099" s="21" t="s">
        <v>1054</v>
      </c>
      <c r="C2099" s="21" t="s">
        <v>4292</v>
      </c>
      <c r="D2099" s="21" t="s">
        <v>4293</v>
      </c>
      <c r="E2099" s="2" t="s">
        <v>4294</v>
      </c>
      <c r="F2099" s="21" t="s">
        <v>3694</v>
      </c>
      <c r="G2099" s="21" t="s">
        <v>1598</v>
      </c>
      <c r="H2099" s="21" t="s">
        <v>3695</v>
      </c>
      <c r="I2099" s="21" t="s">
        <v>6675</v>
      </c>
      <c r="J2099" s="2" t="s">
        <v>3481</v>
      </c>
      <c r="K2099" s="22" t="s">
        <v>1048</v>
      </c>
      <c r="L2099" s="2" t="s">
        <v>1058</v>
      </c>
      <c r="M2099" s="2" t="s">
        <v>1059</v>
      </c>
      <c r="N2099" s="2" t="s">
        <v>1106</v>
      </c>
      <c r="O2099" s="2" t="s">
        <v>1040</v>
      </c>
      <c r="P2099" s="2" t="str">
        <f t="shared" si="65"/>
        <v>P-Onsite</v>
      </c>
      <c r="Q2099" s="2" t="str">
        <f t="shared" si="66"/>
        <v>P-S2_Onsite</v>
      </c>
      <c r="R2099" s="2" t="s">
        <v>3476</v>
      </c>
      <c r="S2099" s="2" t="s">
        <v>1041</v>
      </c>
      <c r="T2099" s="21" t="s">
        <v>3693</v>
      </c>
    </row>
    <row r="2100" spans="1:20" x14ac:dyDescent="0.3">
      <c r="A2100" s="21" t="s">
        <v>4291</v>
      </c>
      <c r="B2100" s="21" t="s">
        <v>1054</v>
      </c>
      <c r="C2100" s="21" t="s">
        <v>4292</v>
      </c>
      <c r="D2100" s="21" t="s">
        <v>4293</v>
      </c>
      <c r="E2100" s="2" t="s">
        <v>4294</v>
      </c>
      <c r="F2100" s="21" t="s">
        <v>3696</v>
      </c>
      <c r="G2100" s="21" t="s">
        <v>1606</v>
      </c>
      <c r="H2100" s="21" t="s">
        <v>3697</v>
      </c>
      <c r="I2100" s="21" t="s">
        <v>6676</v>
      </c>
      <c r="J2100" s="2" t="s">
        <v>3484</v>
      </c>
      <c r="K2100" s="22" t="s">
        <v>1038</v>
      </c>
      <c r="L2100" s="2" t="s">
        <v>1058</v>
      </c>
      <c r="M2100" s="2" t="s">
        <v>1059</v>
      </c>
      <c r="N2100" s="2" t="s">
        <v>1106</v>
      </c>
      <c r="O2100" s="2" t="s">
        <v>1040</v>
      </c>
      <c r="P2100" s="2" t="str">
        <f t="shared" si="65"/>
        <v>P-Onsite</v>
      </c>
      <c r="Q2100" s="2" t="str">
        <f t="shared" si="66"/>
        <v>P-S2_Onsite</v>
      </c>
      <c r="R2100" s="2" t="s">
        <v>3476</v>
      </c>
      <c r="S2100" s="2" t="s">
        <v>1041</v>
      </c>
      <c r="T2100" s="21" t="s">
        <v>3693</v>
      </c>
    </row>
    <row r="2101" spans="1:20" x14ac:dyDescent="0.3">
      <c r="A2101" s="21" t="s">
        <v>4291</v>
      </c>
      <c r="B2101" s="21" t="s">
        <v>1054</v>
      </c>
      <c r="C2101" s="21" t="s">
        <v>4292</v>
      </c>
      <c r="D2101" s="21" t="s">
        <v>4293</v>
      </c>
      <c r="E2101" s="2" t="s">
        <v>4294</v>
      </c>
      <c r="F2101" s="21" t="s">
        <v>3698</v>
      </c>
      <c r="G2101" s="21" t="s">
        <v>1613</v>
      </c>
      <c r="H2101" s="21" t="s">
        <v>3699</v>
      </c>
      <c r="I2101" s="21" t="s">
        <v>6677</v>
      </c>
      <c r="J2101" s="2" t="s">
        <v>3479</v>
      </c>
      <c r="K2101" s="22" t="s">
        <v>1038</v>
      </c>
      <c r="L2101" s="2" t="s">
        <v>1058</v>
      </c>
      <c r="M2101" s="2" t="s">
        <v>1059</v>
      </c>
      <c r="N2101" s="2" t="s">
        <v>1106</v>
      </c>
      <c r="O2101" s="2" t="s">
        <v>1040</v>
      </c>
      <c r="P2101" s="2" t="str">
        <f t="shared" si="65"/>
        <v>P-Onsite</v>
      </c>
      <c r="Q2101" s="2" t="str">
        <f t="shared" si="66"/>
        <v>P-S2_Onsite</v>
      </c>
      <c r="R2101" s="2" t="s">
        <v>3476</v>
      </c>
      <c r="S2101" s="2" t="s">
        <v>1041</v>
      </c>
      <c r="T2101" s="21" t="s">
        <v>3693</v>
      </c>
    </row>
    <row r="2102" spans="1:20" x14ac:dyDescent="0.3">
      <c r="A2102" s="21" t="s">
        <v>4291</v>
      </c>
      <c r="B2102" s="21" t="s">
        <v>1054</v>
      </c>
      <c r="C2102" s="21" t="s">
        <v>4292</v>
      </c>
      <c r="D2102" s="21" t="s">
        <v>4293</v>
      </c>
      <c r="E2102" s="2" t="s">
        <v>4294</v>
      </c>
      <c r="F2102" s="21" t="s">
        <v>3700</v>
      </c>
      <c r="G2102" s="21" t="s">
        <v>1631</v>
      </c>
      <c r="H2102" s="21" t="s">
        <v>3701</v>
      </c>
      <c r="I2102" s="21" t="s">
        <v>6678</v>
      </c>
      <c r="J2102" s="2" t="s">
        <v>3475</v>
      </c>
      <c r="K2102" s="22" t="s">
        <v>1048</v>
      </c>
      <c r="L2102" s="2" t="s">
        <v>1058</v>
      </c>
      <c r="M2102" s="2" t="s">
        <v>1059</v>
      </c>
      <c r="N2102" s="2" t="s">
        <v>1106</v>
      </c>
      <c r="O2102" s="2" t="s">
        <v>1040</v>
      </c>
      <c r="P2102" s="2" t="str">
        <f t="shared" si="65"/>
        <v>P-Onsite</v>
      </c>
      <c r="Q2102" s="2" t="str">
        <f t="shared" si="66"/>
        <v>P-S2_Onsite</v>
      </c>
      <c r="R2102" s="2" t="s">
        <v>3476</v>
      </c>
      <c r="S2102" s="2" t="s">
        <v>1041</v>
      </c>
      <c r="T2102" s="21" t="s">
        <v>3693</v>
      </c>
    </row>
    <row r="2103" spans="1:20" x14ac:dyDescent="0.3">
      <c r="A2103" s="21" t="s">
        <v>2983</v>
      </c>
      <c r="B2103" s="21" t="s">
        <v>1054</v>
      </c>
      <c r="C2103" s="21" t="s">
        <v>2984</v>
      </c>
      <c r="D2103" s="21" t="s">
        <v>2985</v>
      </c>
      <c r="E2103" s="2" t="s">
        <v>2986</v>
      </c>
      <c r="F2103" s="21" t="s">
        <v>3690</v>
      </c>
      <c r="G2103" s="21" t="s">
        <v>1593</v>
      </c>
      <c r="H2103" s="21" t="s">
        <v>3691</v>
      </c>
      <c r="I2103" s="21" t="s">
        <v>6679</v>
      </c>
      <c r="J2103" s="2" t="s">
        <v>3692</v>
      </c>
      <c r="K2103" s="22" t="s">
        <v>1610</v>
      </c>
      <c r="L2103" s="2" t="s">
        <v>1205</v>
      </c>
      <c r="M2103" s="2" t="s">
        <v>1059</v>
      </c>
      <c r="N2103" s="2" t="s">
        <v>1206</v>
      </c>
      <c r="O2103" s="2" t="s">
        <v>1040</v>
      </c>
      <c r="P2103" s="2" t="str">
        <f t="shared" si="65"/>
        <v>P-Onsite</v>
      </c>
      <c r="Q2103" s="2" t="str">
        <f t="shared" si="66"/>
        <v>P-S2_Onsite</v>
      </c>
      <c r="R2103" s="2" t="s">
        <v>3476</v>
      </c>
      <c r="S2103" s="2" t="s">
        <v>1041</v>
      </c>
      <c r="T2103" s="21" t="s">
        <v>3693</v>
      </c>
    </row>
    <row r="2104" spans="1:20" x14ac:dyDescent="0.3">
      <c r="A2104" s="21" t="s">
        <v>2983</v>
      </c>
      <c r="B2104" s="21" t="s">
        <v>1054</v>
      </c>
      <c r="C2104" s="21" t="s">
        <v>2984</v>
      </c>
      <c r="D2104" s="21" t="s">
        <v>2985</v>
      </c>
      <c r="E2104" s="2" t="s">
        <v>2986</v>
      </c>
      <c r="F2104" s="21" t="s">
        <v>3700</v>
      </c>
      <c r="G2104" s="21" t="s">
        <v>1631</v>
      </c>
      <c r="H2104" s="21" t="s">
        <v>3701</v>
      </c>
      <c r="I2104" s="21" t="s">
        <v>6680</v>
      </c>
      <c r="J2104" s="2" t="s">
        <v>3475</v>
      </c>
      <c r="K2104" s="22" t="s">
        <v>1048</v>
      </c>
      <c r="L2104" s="2" t="s">
        <v>1205</v>
      </c>
      <c r="M2104" s="2" t="s">
        <v>1059</v>
      </c>
      <c r="N2104" s="2" t="s">
        <v>1206</v>
      </c>
      <c r="O2104" s="2" t="s">
        <v>1040</v>
      </c>
      <c r="P2104" s="2" t="str">
        <f t="shared" si="65"/>
        <v>P-Onsite</v>
      </c>
      <c r="Q2104" s="2" t="str">
        <f t="shared" si="66"/>
        <v>P-S2_Onsite</v>
      </c>
      <c r="R2104" s="2" t="s">
        <v>3476</v>
      </c>
      <c r="S2104" s="2" t="s">
        <v>1041</v>
      </c>
      <c r="T2104" s="21" t="s">
        <v>3693</v>
      </c>
    </row>
    <row r="2105" spans="1:20" x14ac:dyDescent="0.3">
      <c r="A2105" s="21" t="s">
        <v>2990</v>
      </c>
      <c r="B2105" s="21" t="s">
        <v>1054</v>
      </c>
      <c r="C2105" s="21" t="s">
        <v>2991</v>
      </c>
      <c r="D2105" s="21" t="s">
        <v>2992</v>
      </c>
      <c r="E2105" s="2" t="s">
        <v>2993</v>
      </c>
      <c r="F2105" s="21" t="s">
        <v>3690</v>
      </c>
      <c r="G2105" s="21" t="s">
        <v>1593</v>
      </c>
      <c r="H2105" s="21" t="s">
        <v>3691</v>
      </c>
      <c r="I2105" s="21" t="s">
        <v>6681</v>
      </c>
      <c r="J2105" s="2" t="s">
        <v>3692</v>
      </c>
      <c r="K2105" s="22" t="s">
        <v>1610</v>
      </c>
      <c r="L2105" s="2" t="s">
        <v>1164</v>
      </c>
      <c r="M2105" s="2" t="s">
        <v>1059</v>
      </c>
      <c r="N2105" s="2" t="s">
        <v>1165</v>
      </c>
      <c r="O2105" s="2" t="s">
        <v>1098</v>
      </c>
      <c r="P2105" s="2" t="str">
        <f t="shared" si="65"/>
        <v>A-Onsite</v>
      </c>
      <c r="Q2105" s="2" t="str">
        <f t="shared" si="66"/>
        <v>A-S2_Onsite</v>
      </c>
      <c r="R2105" s="2" t="s">
        <v>3476</v>
      </c>
      <c r="S2105" s="2" t="s">
        <v>1041</v>
      </c>
      <c r="T2105" s="21" t="s">
        <v>3693</v>
      </c>
    </row>
    <row r="2106" spans="1:20" x14ac:dyDescent="0.3">
      <c r="A2106" s="21" t="s">
        <v>2990</v>
      </c>
      <c r="B2106" s="21" t="s">
        <v>1054</v>
      </c>
      <c r="C2106" s="21" t="s">
        <v>2991</v>
      </c>
      <c r="D2106" s="21" t="s">
        <v>2992</v>
      </c>
      <c r="E2106" s="2" t="s">
        <v>2993</v>
      </c>
      <c r="F2106" s="21" t="s">
        <v>3694</v>
      </c>
      <c r="G2106" s="21" t="s">
        <v>1598</v>
      </c>
      <c r="H2106" s="21" t="s">
        <v>3695</v>
      </c>
      <c r="I2106" s="21" t="s">
        <v>6682</v>
      </c>
      <c r="J2106" s="2" t="s">
        <v>3481</v>
      </c>
      <c r="K2106" s="22" t="s">
        <v>1048</v>
      </c>
      <c r="L2106" s="2" t="s">
        <v>1164</v>
      </c>
      <c r="M2106" s="2" t="s">
        <v>1059</v>
      </c>
      <c r="N2106" s="2" t="s">
        <v>1165</v>
      </c>
      <c r="O2106" s="2" t="s">
        <v>1098</v>
      </c>
      <c r="P2106" s="2" t="str">
        <f t="shared" si="65"/>
        <v>A-Onsite</v>
      </c>
      <c r="Q2106" s="2" t="str">
        <f t="shared" si="66"/>
        <v>A-S2_Onsite</v>
      </c>
      <c r="R2106" s="2" t="s">
        <v>3476</v>
      </c>
      <c r="S2106" s="2" t="s">
        <v>1041</v>
      </c>
      <c r="T2106" s="21" t="s">
        <v>3693</v>
      </c>
    </row>
    <row r="2107" spans="1:20" x14ac:dyDescent="0.3">
      <c r="A2107" s="21" t="s">
        <v>2990</v>
      </c>
      <c r="B2107" s="21" t="s">
        <v>1054</v>
      </c>
      <c r="C2107" s="21" t="s">
        <v>2991</v>
      </c>
      <c r="D2107" s="21" t="s">
        <v>2992</v>
      </c>
      <c r="E2107" s="2" t="s">
        <v>2993</v>
      </c>
      <c r="F2107" s="21" t="s">
        <v>3696</v>
      </c>
      <c r="G2107" s="21" t="s">
        <v>1606</v>
      </c>
      <c r="H2107" s="21" t="s">
        <v>3697</v>
      </c>
      <c r="I2107" s="21" t="s">
        <v>6683</v>
      </c>
      <c r="J2107" s="2" t="s">
        <v>3484</v>
      </c>
      <c r="K2107" s="22" t="s">
        <v>1038</v>
      </c>
      <c r="L2107" s="2" t="s">
        <v>1164</v>
      </c>
      <c r="M2107" s="2" t="s">
        <v>1059</v>
      </c>
      <c r="N2107" s="2" t="s">
        <v>1165</v>
      </c>
      <c r="O2107" s="2" t="s">
        <v>1098</v>
      </c>
      <c r="P2107" s="2" t="str">
        <f t="shared" si="65"/>
        <v>A-Onsite</v>
      </c>
      <c r="Q2107" s="2" t="str">
        <f t="shared" si="66"/>
        <v>A-S2_Onsite</v>
      </c>
      <c r="R2107" s="2" t="s">
        <v>3476</v>
      </c>
      <c r="S2107" s="2" t="s">
        <v>1041</v>
      </c>
      <c r="T2107" s="21" t="s">
        <v>3693</v>
      </c>
    </row>
    <row r="2108" spans="1:20" x14ac:dyDescent="0.3">
      <c r="A2108" s="21" t="s">
        <v>2990</v>
      </c>
      <c r="B2108" s="21" t="s">
        <v>1054</v>
      </c>
      <c r="C2108" s="21" t="s">
        <v>2991</v>
      </c>
      <c r="D2108" s="21" t="s">
        <v>2992</v>
      </c>
      <c r="E2108" s="2" t="s">
        <v>2993</v>
      </c>
      <c r="F2108" s="21" t="s">
        <v>3698</v>
      </c>
      <c r="G2108" s="21" t="s">
        <v>1613</v>
      </c>
      <c r="H2108" s="21" t="s">
        <v>3699</v>
      </c>
      <c r="I2108" s="21" t="s">
        <v>6684</v>
      </c>
      <c r="J2108" s="2" t="s">
        <v>3479</v>
      </c>
      <c r="K2108" s="22" t="s">
        <v>1038</v>
      </c>
      <c r="L2108" s="2" t="s">
        <v>1164</v>
      </c>
      <c r="M2108" s="2" t="s">
        <v>1059</v>
      </c>
      <c r="N2108" s="2" t="s">
        <v>1165</v>
      </c>
      <c r="O2108" s="2" t="s">
        <v>1098</v>
      </c>
      <c r="P2108" s="2" t="str">
        <f t="shared" si="65"/>
        <v>A-Onsite</v>
      </c>
      <c r="Q2108" s="2" t="str">
        <f t="shared" si="66"/>
        <v>A-S2_Onsite</v>
      </c>
      <c r="R2108" s="2" t="s">
        <v>3476</v>
      </c>
      <c r="S2108" s="2" t="s">
        <v>1041</v>
      </c>
      <c r="T2108" s="21" t="s">
        <v>3693</v>
      </c>
    </row>
    <row r="2109" spans="1:20" x14ac:dyDescent="0.3">
      <c r="A2109" s="21" t="s">
        <v>2990</v>
      </c>
      <c r="B2109" s="21" t="s">
        <v>1054</v>
      </c>
      <c r="C2109" s="21" t="s">
        <v>2991</v>
      </c>
      <c r="D2109" s="21" t="s">
        <v>2992</v>
      </c>
      <c r="E2109" s="2" t="s">
        <v>2993</v>
      </c>
      <c r="F2109" s="21" t="s">
        <v>3700</v>
      </c>
      <c r="G2109" s="21" t="s">
        <v>1631</v>
      </c>
      <c r="H2109" s="21" t="s">
        <v>3701</v>
      </c>
      <c r="I2109" s="21" t="s">
        <v>6685</v>
      </c>
      <c r="J2109" s="2" t="s">
        <v>3475</v>
      </c>
      <c r="K2109" s="22" t="s">
        <v>1048</v>
      </c>
      <c r="L2109" s="2" t="s">
        <v>1164</v>
      </c>
      <c r="M2109" s="2" t="s">
        <v>1059</v>
      </c>
      <c r="N2109" s="2" t="s">
        <v>1165</v>
      </c>
      <c r="O2109" s="2" t="s">
        <v>1098</v>
      </c>
      <c r="P2109" s="2" t="str">
        <f t="shared" si="65"/>
        <v>A-Onsite</v>
      </c>
      <c r="Q2109" s="2" t="str">
        <f t="shared" si="66"/>
        <v>A-S2_Onsite</v>
      </c>
      <c r="R2109" s="2" t="s">
        <v>3476</v>
      </c>
      <c r="S2109" s="2" t="s">
        <v>1041</v>
      </c>
      <c r="T2109" s="21" t="s">
        <v>3693</v>
      </c>
    </row>
    <row r="2110" spans="1:20" x14ac:dyDescent="0.3">
      <c r="A2110" s="21" t="s">
        <v>4295</v>
      </c>
      <c r="B2110" s="21" t="s">
        <v>1054</v>
      </c>
      <c r="C2110" s="21" t="s">
        <v>4296</v>
      </c>
      <c r="D2110" s="21" t="s">
        <v>4297</v>
      </c>
      <c r="E2110" s="2" t="s">
        <v>4298</v>
      </c>
      <c r="F2110" s="21" t="s">
        <v>3690</v>
      </c>
      <c r="G2110" s="21" t="s">
        <v>1593</v>
      </c>
      <c r="H2110" s="21" t="s">
        <v>3691</v>
      </c>
      <c r="I2110" s="21" t="s">
        <v>6686</v>
      </c>
      <c r="J2110" s="2" t="s">
        <v>3692</v>
      </c>
      <c r="K2110" s="22" t="s">
        <v>1610</v>
      </c>
      <c r="L2110" s="2" t="s">
        <v>3489</v>
      </c>
      <c r="M2110" s="2" t="s">
        <v>3489</v>
      </c>
      <c r="N2110" s="2" t="s">
        <v>3489</v>
      </c>
      <c r="O2110" s="2" t="s">
        <v>1098</v>
      </c>
      <c r="P2110" s="2" t="str">
        <f t="shared" si="65"/>
        <v>A-Onsite</v>
      </c>
      <c r="Q2110" s="2" t="str">
        <f t="shared" si="66"/>
        <v>A-S2_Onsite</v>
      </c>
      <c r="R2110" s="2" t="s">
        <v>3476</v>
      </c>
      <c r="S2110" s="2" t="s">
        <v>1041</v>
      </c>
      <c r="T2110" s="21" t="s">
        <v>3693</v>
      </c>
    </row>
    <row r="2111" spans="1:20" x14ac:dyDescent="0.3">
      <c r="A2111" s="21" t="s">
        <v>4295</v>
      </c>
      <c r="B2111" s="21" t="s">
        <v>1054</v>
      </c>
      <c r="C2111" s="21" t="s">
        <v>4296</v>
      </c>
      <c r="D2111" s="21" t="s">
        <v>4297</v>
      </c>
      <c r="E2111" s="2" t="s">
        <v>4298</v>
      </c>
      <c r="F2111" s="21" t="s">
        <v>3694</v>
      </c>
      <c r="G2111" s="21" t="s">
        <v>1598</v>
      </c>
      <c r="H2111" s="21" t="s">
        <v>3695</v>
      </c>
      <c r="I2111" s="21" t="s">
        <v>6687</v>
      </c>
      <c r="J2111" s="2" t="s">
        <v>3481</v>
      </c>
      <c r="K2111" s="22" t="s">
        <v>1048</v>
      </c>
      <c r="L2111" s="2" t="s">
        <v>3489</v>
      </c>
      <c r="M2111" s="2" t="s">
        <v>3489</v>
      </c>
      <c r="N2111" s="2" t="s">
        <v>3489</v>
      </c>
      <c r="O2111" s="2" t="s">
        <v>1098</v>
      </c>
      <c r="P2111" s="2" t="str">
        <f t="shared" si="65"/>
        <v>A-Onsite</v>
      </c>
      <c r="Q2111" s="2" t="str">
        <f t="shared" si="66"/>
        <v>A-S2_Onsite</v>
      </c>
      <c r="R2111" s="2" t="s">
        <v>3476</v>
      </c>
      <c r="S2111" s="2" t="s">
        <v>1041</v>
      </c>
      <c r="T2111" s="21" t="s">
        <v>3693</v>
      </c>
    </row>
    <row r="2112" spans="1:20" x14ac:dyDescent="0.3">
      <c r="A2112" s="21" t="s">
        <v>4295</v>
      </c>
      <c r="B2112" s="21" t="s">
        <v>1054</v>
      </c>
      <c r="C2112" s="21" t="s">
        <v>4296</v>
      </c>
      <c r="D2112" s="21" t="s">
        <v>4297</v>
      </c>
      <c r="E2112" s="2" t="s">
        <v>4298</v>
      </c>
      <c r="F2112" s="21" t="s">
        <v>3696</v>
      </c>
      <c r="G2112" s="21" t="s">
        <v>1606</v>
      </c>
      <c r="H2112" s="21" t="s">
        <v>3697</v>
      </c>
      <c r="I2112" s="21" t="s">
        <v>6688</v>
      </c>
      <c r="J2112" s="2" t="s">
        <v>3484</v>
      </c>
      <c r="K2112" s="22" t="s">
        <v>1038</v>
      </c>
      <c r="L2112" s="2" t="s">
        <v>3489</v>
      </c>
      <c r="M2112" s="2" t="s">
        <v>3489</v>
      </c>
      <c r="N2112" s="2" t="s">
        <v>3489</v>
      </c>
      <c r="O2112" s="2" t="s">
        <v>1098</v>
      </c>
      <c r="P2112" s="2" t="str">
        <f t="shared" si="65"/>
        <v>A-Onsite</v>
      </c>
      <c r="Q2112" s="2" t="str">
        <f t="shared" si="66"/>
        <v>A-S2_Onsite</v>
      </c>
      <c r="R2112" s="2" t="s">
        <v>3476</v>
      </c>
      <c r="S2112" s="2" t="s">
        <v>1041</v>
      </c>
      <c r="T2112" s="21" t="s">
        <v>3693</v>
      </c>
    </row>
    <row r="2113" spans="1:20" x14ac:dyDescent="0.3">
      <c r="A2113" s="21" t="s">
        <v>4295</v>
      </c>
      <c r="B2113" s="21" t="s">
        <v>1054</v>
      </c>
      <c r="C2113" s="21" t="s">
        <v>4296</v>
      </c>
      <c r="D2113" s="21" t="s">
        <v>4297</v>
      </c>
      <c r="E2113" s="2" t="s">
        <v>4298</v>
      </c>
      <c r="F2113" s="21" t="s">
        <v>3698</v>
      </c>
      <c r="G2113" s="21" t="s">
        <v>1613</v>
      </c>
      <c r="H2113" s="21" t="s">
        <v>3699</v>
      </c>
      <c r="I2113" s="21" t="s">
        <v>6689</v>
      </c>
      <c r="J2113" s="2" t="s">
        <v>3479</v>
      </c>
      <c r="K2113" s="22" t="s">
        <v>1038</v>
      </c>
      <c r="L2113" s="2" t="s">
        <v>3489</v>
      </c>
      <c r="M2113" s="2" t="s">
        <v>3489</v>
      </c>
      <c r="N2113" s="2" t="s">
        <v>3489</v>
      </c>
      <c r="O2113" s="2" t="s">
        <v>1098</v>
      </c>
      <c r="P2113" s="2" t="str">
        <f t="shared" si="65"/>
        <v>A-Onsite</v>
      </c>
      <c r="Q2113" s="2" t="str">
        <f t="shared" si="66"/>
        <v>A-S2_Onsite</v>
      </c>
      <c r="R2113" s="2" t="s">
        <v>3476</v>
      </c>
      <c r="S2113" s="2" t="s">
        <v>1041</v>
      </c>
      <c r="T2113" s="21" t="s">
        <v>3693</v>
      </c>
    </row>
    <row r="2114" spans="1:20" x14ac:dyDescent="0.3">
      <c r="A2114" s="21" t="s">
        <v>4295</v>
      </c>
      <c r="B2114" s="21" t="s">
        <v>1054</v>
      </c>
      <c r="C2114" s="21" t="s">
        <v>4296</v>
      </c>
      <c r="D2114" s="21" t="s">
        <v>4297</v>
      </c>
      <c r="E2114" s="2" t="s">
        <v>4298</v>
      </c>
      <c r="F2114" s="21" t="s">
        <v>3700</v>
      </c>
      <c r="G2114" s="21" t="s">
        <v>1631</v>
      </c>
      <c r="H2114" s="21" t="s">
        <v>3701</v>
      </c>
      <c r="I2114" s="21" t="s">
        <v>6690</v>
      </c>
      <c r="J2114" s="2" t="s">
        <v>3475</v>
      </c>
      <c r="K2114" s="22" t="s">
        <v>1048</v>
      </c>
      <c r="L2114" s="2" t="s">
        <v>3489</v>
      </c>
      <c r="M2114" s="2" t="s">
        <v>3489</v>
      </c>
      <c r="N2114" s="2" t="s">
        <v>3489</v>
      </c>
      <c r="O2114" s="2" t="s">
        <v>1098</v>
      </c>
      <c r="P2114" s="2" t="str">
        <f t="shared" si="65"/>
        <v>A-Onsite</v>
      </c>
      <c r="Q2114" s="2" t="str">
        <f t="shared" si="66"/>
        <v>A-S2_Onsite</v>
      </c>
      <c r="R2114" s="2" t="s">
        <v>3476</v>
      </c>
      <c r="S2114" s="2" t="s">
        <v>1041</v>
      </c>
      <c r="T2114" s="21" t="s">
        <v>3693</v>
      </c>
    </row>
    <row r="2115" spans="1:20" x14ac:dyDescent="0.3">
      <c r="A2115" s="21" t="s">
        <v>4299</v>
      </c>
      <c r="B2115" s="21" t="s">
        <v>1054</v>
      </c>
      <c r="C2115" s="21" t="s">
        <v>4300</v>
      </c>
      <c r="D2115" s="21" t="s">
        <v>4301</v>
      </c>
      <c r="E2115" s="2" t="s">
        <v>4302</v>
      </c>
      <c r="F2115" s="21" t="s">
        <v>3690</v>
      </c>
      <c r="G2115" s="21" t="s">
        <v>1593</v>
      </c>
      <c r="H2115" s="21" t="s">
        <v>3691</v>
      </c>
      <c r="I2115" s="21" t="s">
        <v>6691</v>
      </c>
      <c r="J2115" s="2" t="s">
        <v>3692</v>
      </c>
      <c r="K2115" s="22" t="s">
        <v>1610</v>
      </c>
      <c r="L2115" s="2" t="s">
        <v>3489</v>
      </c>
      <c r="M2115" s="2" t="s">
        <v>3489</v>
      </c>
      <c r="N2115" s="2" t="s">
        <v>3489</v>
      </c>
      <c r="O2115" s="2" t="s">
        <v>1098</v>
      </c>
      <c r="P2115" s="2" t="str">
        <f t="shared" ref="P2115:P2178" si="67">CONCATENATE(LEFT(O2115,1),"-",B2115)</f>
        <v>A-Onsite</v>
      </c>
      <c r="Q2115" s="2" t="str">
        <f t="shared" ref="Q2115:Q2178" si="68">CONCATENATE(LEFT($O2115,1),"-",RIGHT($F2115,9))</f>
        <v>A-S2_Onsite</v>
      </c>
      <c r="R2115" s="2" t="s">
        <v>3476</v>
      </c>
      <c r="S2115" s="2" t="s">
        <v>1041</v>
      </c>
      <c r="T2115" s="21" t="s">
        <v>3693</v>
      </c>
    </row>
    <row r="2116" spans="1:20" x14ac:dyDescent="0.3">
      <c r="A2116" s="21" t="s">
        <v>4299</v>
      </c>
      <c r="B2116" s="21" t="s">
        <v>1054</v>
      </c>
      <c r="C2116" s="21" t="s">
        <v>4300</v>
      </c>
      <c r="D2116" s="21" t="s">
        <v>4301</v>
      </c>
      <c r="E2116" s="2" t="s">
        <v>4302</v>
      </c>
      <c r="F2116" s="21" t="s">
        <v>3694</v>
      </c>
      <c r="G2116" s="21" t="s">
        <v>1598</v>
      </c>
      <c r="H2116" s="21" t="s">
        <v>3695</v>
      </c>
      <c r="I2116" s="21" t="s">
        <v>6692</v>
      </c>
      <c r="J2116" s="2" t="s">
        <v>3481</v>
      </c>
      <c r="K2116" s="22" t="s">
        <v>1048</v>
      </c>
      <c r="L2116" s="2" t="s">
        <v>3489</v>
      </c>
      <c r="M2116" s="2" t="s">
        <v>3489</v>
      </c>
      <c r="N2116" s="2" t="s">
        <v>3489</v>
      </c>
      <c r="O2116" s="2" t="s">
        <v>1098</v>
      </c>
      <c r="P2116" s="2" t="str">
        <f t="shared" si="67"/>
        <v>A-Onsite</v>
      </c>
      <c r="Q2116" s="2" t="str">
        <f t="shared" si="68"/>
        <v>A-S2_Onsite</v>
      </c>
      <c r="R2116" s="2" t="s">
        <v>3476</v>
      </c>
      <c r="S2116" s="2" t="s">
        <v>1041</v>
      </c>
      <c r="T2116" s="21" t="s">
        <v>3693</v>
      </c>
    </row>
    <row r="2117" spans="1:20" x14ac:dyDescent="0.3">
      <c r="A2117" s="21" t="s">
        <v>4299</v>
      </c>
      <c r="B2117" s="21" t="s">
        <v>1054</v>
      </c>
      <c r="C2117" s="21" t="s">
        <v>4300</v>
      </c>
      <c r="D2117" s="21" t="s">
        <v>4301</v>
      </c>
      <c r="E2117" s="2" t="s">
        <v>4302</v>
      </c>
      <c r="F2117" s="21" t="s">
        <v>3696</v>
      </c>
      <c r="G2117" s="21" t="s">
        <v>1606</v>
      </c>
      <c r="H2117" s="21" t="s">
        <v>3697</v>
      </c>
      <c r="I2117" s="21" t="s">
        <v>6693</v>
      </c>
      <c r="J2117" s="2" t="s">
        <v>3484</v>
      </c>
      <c r="K2117" s="22" t="s">
        <v>1038</v>
      </c>
      <c r="L2117" s="2" t="s">
        <v>3489</v>
      </c>
      <c r="M2117" s="2" t="s">
        <v>3489</v>
      </c>
      <c r="N2117" s="2" t="s">
        <v>3489</v>
      </c>
      <c r="O2117" s="2" t="s">
        <v>1098</v>
      </c>
      <c r="P2117" s="2" t="str">
        <f t="shared" si="67"/>
        <v>A-Onsite</v>
      </c>
      <c r="Q2117" s="2" t="str">
        <f t="shared" si="68"/>
        <v>A-S2_Onsite</v>
      </c>
      <c r="R2117" s="2" t="s">
        <v>3476</v>
      </c>
      <c r="S2117" s="2" t="s">
        <v>1041</v>
      </c>
      <c r="T2117" s="21" t="s">
        <v>3693</v>
      </c>
    </row>
    <row r="2118" spans="1:20" x14ac:dyDescent="0.3">
      <c r="A2118" s="21" t="s">
        <v>4299</v>
      </c>
      <c r="B2118" s="21" t="s">
        <v>1054</v>
      </c>
      <c r="C2118" s="21" t="s">
        <v>4300</v>
      </c>
      <c r="D2118" s="21" t="s">
        <v>4301</v>
      </c>
      <c r="E2118" s="2" t="s">
        <v>4302</v>
      </c>
      <c r="F2118" s="21" t="s">
        <v>3698</v>
      </c>
      <c r="G2118" s="21" t="s">
        <v>1613</v>
      </c>
      <c r="H2118" s="21" t="s">
        <v>3699</v>
      </c>
      <c r="I2118" s="21" t="s">
        <v>6694</v>
      </c>
      <c r="J2118" s="2" t="s">
        <v>3479</v>
      </c>
      <c r="K2118" s="22" t="s">
        <v>1038</v>
      </c>
      <c r="L2118" s="2" t="s">
        <v>3489</v>
      </c>
      <c r="M2118" s="2" t="s">
        <v>3489</v>
      </c>
      <c r="N2118" s="2" t="s">
        <v>3489</v>
      </c>
      <c r="O2118" s="2" t="s">
        <v>1098</v>
      </c>
      <c r="P2118" s="2" t="str">
        <f t="shared" si="67"/>
        <v>A-Onsite</v>
      </c>
      <c r="Q2118" s="2" t="str">
        <f t="shared" si="68"/>
        <v>A-S2_Onsite</v>
      </c>
      <c r="R2118" s="2" t="s">
        <v>3476</v>
      </c>
      <c r="S2118" s="2" t="s">
        <v>1041</v>
      </c>
      <c r="T2118" s="21" t="s">
        <v>3693</v>
      </c>
    </row>
    <row r="2119" spans="1:20" x14ac:dyDescent="0.3">
      <c r="A2119" s="21" t="s">
        <v>4299</v>
      </c>
      <c r="B2119" s="21" t="s">
        <v>1054</v>
      </c>
      <c r="C2119" s="21" t="s">
        <v>4300</v>
      </c>
      <c r="D2119" s="21" t="s">
        <v>4301</v>
      </c>
      <c r="E2119" s="2" t="s">
        <v>4302</v>
      </c>
      <c r="F2119" s="21" t="s">
        <v>3700</v>
      </c>
      <c r="G2119" s="21" t="s">
        <v>1631</v>
      </c>
      <c r="H2119" s="21" t="s">
        <v>3701</v>
      </c>
      <c r="I2119" s="21" t="s">
        <v>6695</v>
      </c>
      <c r="J2119" s="2" t="s">
        <v>3475</v>
      </c>
      <c r="K2119" s="22" t="s">
        <v>1048</v>
      </c>
      <c r="L2119" s="2" t="s">
        <v>3489</v>
      </c>
      <c r="M2119" s="2" t="s">
        <v>3489</v>
      </c>
      <c r="N2119" s="2" t="s">
        <v>3489</v>
      </c>
      <c r="O2119" s="2" t="s">
        <v>1098</v>
      </c>
      <c r="P2119" s="2" t="str">
        <f t="shared" si="67"/>
        <v>A-Onsite</v>
      </c>
      <c r="Q2119" s="2" t="str">
        <f t="shared" si="68"/>
        <v>A-S2_Onsite</v>
      </c>
      <c r="R2119" s="2" t="s">
        <v>3476</v>
      </c>
      <c r="S2119" s="2" t="s">
        <v>1041</v>
      </c>
      <c r="T2119" s="21" t="s">
        <v>3693</v>
      </c>
    </row>
    <row r="2120" spans="1:20" x14ac:dyDescent="0.3">
      <c r="A2120" s="21" t="s">
        <v>2997</v>
      </c>
      <c r="B2120" s="21" t="s">
        <v>1054</v>
      </c>
      <c r="C2120" s="21" t="s">
        <v>2998</v>
      </c>
      <c r="D2120" s="21" t="s">
        <v>2999</v>
      </c>
      <c r="E2120" s="2" t="s">
        <v>3000</v>
      </c>
      <c r="F2120" s="21" t="s">
        <v>3690</v>
      </c>
      <c r="G2120" s="21" t="s">
        <v>1593</v>
      </c>
      <c r="H2120" s="21" t="s">
        <v>3691</v>
      </c>
      <c r="I2120" s="21" t="s">
        <v>6696</v>
      </c>
      <c r="J2120" s="2" t="s">
        <v>3692</v>
      </c>
      <c r="K2120" s="22" t="s">
        <v>1610</v>
      </c>
      <c r="L2120" s="2" t="s">
        <v>1300</v>
      </c>
      <c r="M2120" s="2" t="s">
        <v>1059</v>
      </c>
      <c r="N2120" s="2" t="s">
        <v>1301</v>
      </c>
      <c r="O2120" s="2" t="s">
        <v>1040</v>
      </c>
      <c r="P2120" s="2" t="str">
        <f t="shared" si="67"/>
        <v>P-Onsite</v>
      </c>
      <c r="Q2120" s="2" t="str">
        <f t="shared" si="68"/>
        <v>P-S2_Onsite</v>
      </c>
      <c r="R2120" s="2" t="s">
        <v>3476</v>
      </c>
      <c r="S2120" s="2" t="s">
        <v>1041</v>
      </c>
      <c r="T2120" s="21" t="s">
        <v>3693</v>
      </c>
    </row>
    <row r="2121" spans="1:20" x14ac:dyDescent="0.3">
      <c r="A2121" s="21" t="s">
        <v>2997</v>
      </c>
      <c r="B2121" s="21" t="s">
        <v>1054</v>
      </c>
      <c r="C2121" s="21" t="s">
        <v>2998</v>
      </c>
      <c r="D2121" s="21" t="s">
        <v>2999</v>
      </c>
      <c r="E2121" s="2" t="s">
        <v>3000</v>
      </c>
      <c r="F2121" s="21" t="s">
        <v>3696</v>
      </c>
      <c r="G2121" s="21" t="s">
        <v>1606</v>
      </c>
      <c r="H2121" s="21" t="s">
        <v>3697</v>
      </c>
      <c r="I2121" s="21" t="s">
        <v>6697</v>
      </c>
      <c r="J2121" s="2" t="s">
        <v>3484</v>
      </c>
      <c r="K2121" s="22" t="s">
        <v>1038</v>
      </c>
      <c r="L2121" s="2" t="s">
        <v>1300</v>
      </c>
      <c r="M2121" s="2" t="s">
        <v>1059</v>
      </c>
      <c r="N2121" s="2" t="s">
        <v>1301</v>
      </c>
      <c r="O2121" s="2" t="s">
        <v>1040</v>
      </c>
      <c r="P2121" s="2" t="str">
        <f t="shared" si="67"/>
        <v>P-Onsite</v>
      </c>
      <c r="Q2121" s="2" t="str">
        <f t="shared" si="68"/>
        <v>P-S2_Onsite</v>
      </c>
      <c r="R2121" s="2" t="s">
        <v>3476</v>
      </c>
      <c r="S2121" s="2" t="s">
        <v>1041</v>
      </c>
      <c r="T2121" s="21" t="s">
        <v>3693</v>
      </c>
    </row>
    <row r="2122" spans="1:20" x14ac:dyDescent="0.3">
      <c r="A2122" s="21" t="s">
        <v>2997</v>
      </c>
      <c r="B2122" s="21" t="s">
        <v>1054</v>
      </c>
      <c r="C2122" s="21" t="s">
        <v>2998</v>
      </c>
      <c r="D2122" s="21" t="s">
        <v>2999</v>
      </c>
      <c r="E2122" s="2" t="s">
        <v>3000</v>
      </c>
      <c r="F2122" s="21" t="s">
        <v>3698</v>
      </c>
      <c r="G2122" s="21" t="s">
        <v>1613</v>
      </c>
      <c r="H2122" s="21" t="s">
        <v>3699</v>
      </c>
      <c r="I2122" s="21" t="s">
        <v>6698</v>
      </c>
      <c r="J2122" s="2" t="s">
        <v>3479</v>
      </c>
      <c r="K2122" s="22" t="s">
        <v>1038</v>
      </c>
      <c r="L2122" s="2" t="s">
        <v>1300</v>
      </c>
      <c r="M2122" s="2" t="s">
        <v>1059</v>
      </c>
      <c r="N2122" s="2" t="s">
        <v>1301</v>
      </c>
      <c r="O2122" s="2" t="s">
        <v>1040</v>
      </c>
      <c r="P2122" s="2" t="str">
        <f t="shared" si="67"/>
        <v>P-Onsite</v>
      </c>
      <c r="Q2122" s="2" t="str">
        <f t="shared" si="68"/>
        <v>P-S2_Onsite</v>
      </c>
      <c r="R2122" s="2" t="s">
        <v>3476</v>
      </c>
      <c r="S2122" s="2" t="s">
        <v>1041</v>
      </c>
      <c r="T2122" s="21" t="s">
        <v>3693</v>
      </c>
    </row>
    <row r="2123" spans="1:20" x14ac:dyDescent="0.3">
      <c r="A2123" s="21" t="s">
        <v>3003</v>
      </c>
      <c r="B2123" s="21" t="s">
        <v>1054</v>
      </c>
      <c r="C2123" s="21" t="s">
        <v>3004</v>
      </c>
      <c r="D2123" s="21" t="s">
        <v>3005</v>
      </c>
      <c r="E2123" s="2" t="s">
        <v>3006</v>
      </c>
      <c r="F2123" s="21" t="s">
        <v>3690</v>
      </c>
      <c r="G2123" s="21" t="s">
        <v>1593</v>
      </c>
      <c r="H2123" s="21" t="s">
        <v>3691</v>
      </c>
      <c r="I2123" s="21" t="s">
        <v>6699</v>
      </c>
      <c r="J2123" s="2" t="s">
        <v>3692</v>
      </c>
      <c r="K2123" s="22" t="s">
        <v>1610</v>
      </c>
      <c r="L2123" s="2" t="s">
        <v>1089</v>
      </c>
      <c r="M2123" s="2" t="s">
        <v>1059</v>
      </c>
      <c r="N2123" s="2" t="s">
        <v>1124</v>
      </c>
      <c r="O2123" s="2" t="s">
        <v>1098</v>
      </c>
      <c r="P2123" s="2" t="str">
        <f t="shared" si="67"/>
        <v>A-Onsite</v>
      </c>
      <c r="Q2123" s="2" t="str">
        <f t="shared" si="68"/>
        <v>A-S2_Onsite</v>
      </c>
      <c r="R2123" s="2" t="s">
        <v>3476</v>
      </c>
      <c r="S2123" s="2" t="s">
        <v>1041</v>
      </c>
      <c r="T2123" s="21" t="s">
        <v>3693</v>
      </c>
    </row>
    <row r="2124" spans="1:20" x14ac:dyDescent="0.3">
      <c r="A2124" s="21" t="s">
        <v>3003</v>
      </c>
      <c r="B2124" s="21" t="s">
        <v>1054</v>
      </c>
      <c r="C2124" s="21" t="s">
        <v>3004</v>
      </c>
      <c r="D2124" s="21" t="s">
        <v>3005</v>
      </c>
      <c r="E2124" s="2" t="s">
        <v>3006</v>
      </c>
      <c r="F2124" s="21" t="s">
        <v>3694</v>
      </c>
      <c r="G2124" s="21" t="s">
        <v>1598</v>
      </c>
      <c r="H2124" s="21" t="s">
        <v>3695</v>
      </c>
      <c r="I2124" s="21" t="s">
        <v>6700</v>
      </c>
      <c r="J2124" s="2" t="s">
        <v>3481</v>
      </c>
      <c r="K2124" s="22" t="s">
        <v>1048</v>
      </c>
      <c r="L2124" s="2" t="s">
        <v>1089</v>
      </c>
      <c r="M2124" s="2" t="s">
        <v>1059</v>
      </c>
      <c r="N2124" s="2" t="s">
        <v>1124</v>
      </c>
      <c r="O2124" s="2" t="s">
        <v>1098</v>
      </c>
      <c r="P2124" s="2" t="str">
        <f t="shared" si="67"/>
        <v>A-Onsite</v>
      </c>
      <c r="Q2124" s="2" t="str">
        <f t="shared" si="68"/>
        <v>A-S2_Onsite</v>
      </c>
      <c r="R2124" s="2" t="s">
        <v>3476</v>
      </c>
      <c r="S2124" s="2" t="s">
        <v>1041</v>
      </c>
      <c r="T2124" s="21" t="s">
        <v>3693</v>
      </c>
    </row>
    <row r="2125" spans="1:20" x14ac:dyDescent="0.3">
      <c r="A2125" s="21" t="s">
        <v>3003</v>
      </c>
      <c r="B2125" s="21" t="s">
        <v>1054</v>
      </c>
      <c r="C2125" s="21" t="s">
        <v>3004</v>
      </c>
      <c r="D2125" s="21" t="s">
        <v>3005</v>
      </c>
      <c r="E2125" s="2" t="s">
        <v>3006</v>
      </c>
      <c r="F2125" s="21" t="s">
        <v>3696</v>
      </c>
      <c r="G2125" s="21" t="s">
        <v>1606</v>
      </c>
      <c r="H2125" s="21" t="s">
        <v>3697</v>
      </c>
      <c r="I2125" s="21" t="s">
        <v>6701</v>
      </c>
      <c r="J2125" s="2" t="s">
        <v>3484</v>
      </c>
      <c r="K2125" s="22" t="s">
        <v>1038</v>
      </c>
      <c r="L2125" s="2" t="s">
        <v>1089</v>
      </c>
      <c r="M2125" s="2" t="s">
        <v>1059</v>
      </c>
      <c r="N2125" s="2" t="s">
        <v>1124</v>
      </c>
      <c r="O2125" s="2" t="s">
        <v>1098</v>
      </c>
      <c r="P2125" s="2" t="str">
        <f t="shared" si="67"/>
        <v>A-Onsite</v>
      </c>
      <c r="Q2125" s="2" t="str">
        <f t="shared" si="68"/>
        <v>A-S2_Onsite</v>
      </c>
      <c r="R2125" s="2" t="s">
        <v>3476</v>
      </c>
      <c r="S2125" s="2" t="s">
        <v>1041</v>
      </c>
      <c r="T2125" s="21" t="s">
        <v>3693</v>
      </c>
    </row>
    <row r="2126" spans="1:20" x14ac:dyDescent="0.3">
      <c r="A2126" s="21" t="s">
        <v>3003</v>
      </c>
      <c r="B2126" s="21" t="s">
        <v>1054</v>
      </c>
      <c r="C2126" s="21" t="s">
        <v>3004</v>
      </c>
      <c r="D2126" s="21" t="s">
        <v>3005</v>
      </c>
      <c r="E2126" s="2" t="s">
        <v>3006</v>
      </c>
      <c r="F2126" s="21" t="s">
        <v>3698</v>
      </c>
      <c r="G2126" s="21" t="s">
        <v>1613</v>
      </c>
      <c r="H2126" s="21" t="s">
        <v>3699</v>
      </c>
      <c r="I2126" s="21" t="s">
        <v>6702</v>
      </c>
      <c r="J2126" s="2" t="s">
        <v>3479</v>
      </c>
      <c r="K2126" s="22" t="s">
        <v>1038</v>
      </c>
      <c r="L2126" s="2" t="s">
        <v>1089</v>
      </c>
      <c r="M2126" s="2" t="s">
        <v>1059</v>
      </c>
      <c r="N2126" s="2" t="s">
        <v>1124</v>
      </c>
      <c r="O2126" s="2" t="s">
        <v>1098</v>
      </c>
      <c r="P2126" s="2" t="str">
        <f t="shared" si="67"/>
        <v>A-Onsite</v>
      </c>
      <c r="Q2126" s="2" t="str">
        <f t="shared" si="68"/>
        <v>A-S2_Onsite</v>
      </c>
      <c r="R2126" s="2" t="s">
        <v>3476</v>
      </c>
      <c r="S2126" s="2" t="s">
        <v>1041</v>
      </c>
      <c r="T2126" s="21" t="s">
        <v>3693</v>
      </c>
    </row>
    <row r="2127" spans="1:20" x14ac:dyDescent="0.3">
      <c r="A2127" s="21" t="s">
        <v>3003</v>
      </c>
      <c r="B2127" s="21" t="s">
        <v>1054</v>
      </c>
      <c r="C2127" s="21" t="s">
        <v>3004</v>
      </c>
      <c r="D2127" s="21" t="s">
        <v>3005</v>
      </c>
      <c r="E2127" s="2" t="s">
        <v>3006</v>
      </c>
      <c r="F2127" s="21" t="s">
        <v>3700</v>
      </c>
      <c r="G2127" s="21" t="s">
        <v>1631</v>
      </c>
      <c r="H2127" s="21" t="s">
        <v>3701</v>
      </c>
      <c r="I2127" s="21" t="s">
        <v>6703</v>
      </c>
      <c r="J2127" s="2" t="s">
        <v>3475</v>
      </c>
      <c r="K2127" s="22" t="s">
        <v>1048</v>
      </c>
      <c r="L2127" s="2" t="s">
        <v>1089</v>
      </c>
      <c r="M2127" s="2" t="s">
        <v>1059</v>
      </c>
      <c r="N2127" s="2" t="s">
        <v>1124</v>
      </c>
      <c r="O2127" s="2" t="s">
        <v>1098</v>
      </c>
      <c r="P2127" s="2" t="str">
        <f t="shared" si="67"/>
        <v>A-Onsite</v>
      </c>
      <c r="Q2127" s="2" t="str">
        <f t="shared" si="68"/>
        <v>A-S2_Onsite</v>
      </c>
      <c r="R2127" s="2" t="s">
        <v>3476</v>
      </c>
      <c r="S2127" s="2" t="s">
        <v>1041</v>
      </c>
      <c r="T2127" s="21" t="s">
        <v>3693</v>
      </c>
    </row>
    <row r="2128" spans="1:20" x14ac:dyDescent="0.3">
      <c r="A2128" s="21" t="s">
        <v>4303</v>
      </c>
      <c r="B2128" s="21" t="s">
        <v>1054</v>
      </c>
      <c r="C2128" s="21" t="s">
        <v>4304</v>
      </c>
      <c r="D2128" s="21" t="s">
        <v>4305</v>
      </c>
      <c r="E2128" s="2" t="s">
        <v>4306</v>
      </c>
      <c r="F2128" s="21" t="s">
        <v>3690</v>
      </c>
      <c r="G2128" s="21" t="s">
        <v>1593</v>
      </c>
      <c r="H2128" s="21" t="s">
        <v>3691</v>
      </c>
      <c r="I2128" s="21" t="s">
        <v>6704</v>
      </c>
      <c r="J2128" s="2" t="s">
        <v>3692</v>
      </c>
      <c r="K2128" s="22" t="s">
        <v>1610</v>
      </c>
      <c r="L2128" s="2" t="s">
        <v>3489</v>
      </c>
      <c r="M2128" s="2" t="s">
        <v>3489</v>
      </c>
      <c r="N2128" s="2" t="s">
        <v>3489</v>
      </c>
      <c r="O2128" s="2" t="s">
        <v>1098</v>
      </c>
      <c r="P2128" s="2" t="str">
        <f t="shared" si="67"/>
        <v>A-Onsite</v>
      </c>
      <c r="Q2128" s="2" t="str">
        <f t="shared" si="68"/>
        <v>A-S2_Onsite</v>
      </c>
      <c r="R2128" s="2" t="s">
        <v>3476</v>
      </c>
      <c r="S2128" s="2" t="s">
        <v>1041</v>
      </c>
      <c r="T2128" s="21" t="s">
        <v>3693</v>
      </c>
    </row>
    <row r="2129" spans="1:20" x14ac:dyDescent="0.3">
      <c r="A2129" s="21" t="s">
        <v>4303</v>
      </c>
      <c r="B2129" s="21" t="s">
        <v>1054</v>
      </c>
      <c r="C2129" s="21" t="s">
        <v>4304</v>
      </c>
      <c r="D2129" s="21" t="s">
        <v>4305</v>
      </c>
      <c r="E2129" s="2" t="s">
        <v>4306</v>
      </c>
      <c r="F2129" s="21" t="s">
        <v>3694</v>
      </c>
      <c r="G2129" s="21" t="s">
        <v>1598</v>
      </c>
      <c r="H2129" s="21" t="s">
        <v>3695</v>
      </c>
      <c r="I2129" s="21" t="s">
        <v>6705</v>
      </c>
      <c r="J2129" s="2" t="s">
        <v>3481</v>
      </c>
      <c r="K2129" s="22" t="s">
        <v>1048</v>
      </c>
      <c r="L2129" s="2" t="s">
        <v>3489</v>
      </c>
      <c r="M2129" s="2" t="s">
        <v>3489</v>
      </c>
      <c r="N2129" s="2" t="s">
        <v>3489</v>
      </c>
      <c r="O2129" s="2" t="s">
        <v>1098</v>
      </c>
      <c r="P2129" s="2" t="str">
        <f t="shared" si="67"/>
        <v>A-Onsite</v>
      </c>
      <c r="Q2129" s="2" t="str">
        <f t="shared" si="68"/>
        <v>A-S2_Onsite</v>
      </c>
      <c r="R2129" s="2" t="s">
        <v>3476</v>
      </c>
      <c r="S2129" s="2" t="s">
        <v>1041</v>
      </c>
      <c r="T2129" s="21" t="s">
        <v>3693</v>
      </c>
    </row>
    <row r="2130" spans="1:20" x14ac:dyDescent="0.3">
      <c r="A2130" s="21" t="s">
        <v>4303</v>
      </c>
      <c r="B2130" s="21" t="s">
        <v>1054</v>
      </c>
      <c r="C2130" s="21" t="s">
        <v>4304</v>
      </c>
      <c r="D2130" s="21" t="s">
        <v>4305</v>
      </c>
      <c r="E2130" s="2" t="s">
        <v>4306</v>
      </c>
      <c r="F2130" s="21" t="s">
        <v>3696</v>
      </c>
      <c r="G2130" s="21" t="s">
        <v>1606</v>
      </c>
      <c r="H2130" s="21" t="s">
        <v>3697</v>
      </c>
      <c r="I2130" s="21" t="s">
        <v>6706</v>
      </c>
      <c r="J2130" s="2" t="s">
        <v>3484</v>
      </c>
      <c r="K2130" s="22" t="s">
        <v>1038</v>
      </c>
      <c r="L2130" s="2" t="s">
        <v>3489</v>
      </c>
      <c r="M2130" s="2" t="s">
        <v>3489</v>
      </c>
      <c r="N2130" s="2" t="s">
        <v>3489</v>
      </c>
      <c r="O2130" s="2" t="s">
        <v>1098</v>
      </c>
      <c r="P2130" s="2" t="str">
        <f t="shared" si="67"/>
        <v>A-Onsite</v>
      </c>
      <c r="Q2130" s="2" t="str">
        <f t="shared" si="68"/>
        <v>A-S2_Onsite</v>
      </c>
      <c r="R2130" s="2" t="s">
        <v>3476</v>
      </c>
      <c r="S2130" s="2" t="s">
        <v>1041</v>
      </c>
      <c r="T2130" s="21" t="s">
        <v>3693</v>
      </c>
    </row>
    <row r="2131" spans="1:20" x14ac:dyDescent="0.3">
      <c r="A2131" s="21" t="s">
        <v>4303</v>
      </c>
      <c r="B2131" s="21" t="s">
        <v>1054</v>
      </c>
      <c r="C2131" s="21" t="s">
        <v>4304</v>
      </c>
      <c r="D2131" s="21" t="s">
        <v>4305</v>
      </c>
      <c r="E2131" s="2" t="s">
        <v>4306</v>
      </c>
      <c r="F2131" s="21" t="s">
        <v>3698</v>
      </c>
      <c r="G2131" s="21" t="s">
        <v>1613</v>
      </c>
      <c r="H2131" s="21" t="s">
        <v>3699</v>
      </c>
      <c r="I2131" s="21" t="s">
        <v>6707</v>
      </c>
      <c r="J2131" s="2" t="s">
        <v>3479</v>
      </c>
      <c r="K2131" s="22" t="s">
        <v>1038</v>
      </c>
      <c r="L2131" s="2" t="s">
        <v>3489</v>
      </c>
      <c r="M2131" s="2" t="s">
        <v>3489</v>
      </c>
      <c r="N2131" s="2" t="s">
        <v>3489</v>
      </c>
      <c r="O2131" s="2" t="s">
        <v>1098</v>
      </c>
      <c r="P2131" s="2" t="str">
        <f t="shared" si="67"/>
        <v>A-Onsite</v>
      </c>
      <c r="Q2131" s="2" t="str">
        <f t="shared" si="68"/>
        <v>A-S2_Onsite</v>
      </c>
      <c r="R2131" s="2" t="s">
        <v>3476</v>
      </c>
      <c r="S2131" s="2" t="s">
        <v>1041</v>
      </c>
      <c r="T2131" s="21" t="s">
        <v>3693</v>
      </c>
    </row>
    <row r="2132" spans="1:20" x14ac:dyDescent="0.3">
      <c r="A2132" s="21" t="s">
        <v>4303</v>
      </c>
      <c r="B2132" s="21" t="s">
        <v>1054</v>
      </c>
      <c r="C2132" s="21" t="s">
        <v>4304</v>
      </c>
      <c r="D2132" s="21" t="s">
        <v>4305</v>
      </c>
      <c r="E2132" s="2" t="s">
        <v>4306</v>
      </c>
      <c r="F2132" s="21" t="s">
        <v>3700</v>
      </c>
      <c r="G2132" s="21" t="s">
        <v>1631</v>
      </c>
      <c r="H2132" s="21" t="s">
        <v>3701</v>
      </c>
      <c r="I2132" s="21" t="s">
        <v>6708</v>
      </c>
      <c r="J2132" s="2" t="s">
        <v>3475</v>
      </c>
      <c r="K2132" s="22" t="s">
        <v>1048</v>
      </c>
      <c r="L2132" s="2" t="s">
        <v>3489</v>
      </c>
      <c r="M2132" s="2" t="s">
        <v>3489</v>
      </c>
      <c r="N2132" s="2" t="s">
        <v>3489</v>
      </c>
      <c r="O2132" s="2" t="s">
        <v>1098</v>
      </c>
      <c r="P2132" s="2" t="str">
        <f t="shared" si="67"/>
        <v>A-Onsite</v>
      </c>
      <c r="Q2132" s="2" t="str">
        <f t="shared" si="68"/>
        <v>A-S2_Onsite</v>
      </c>
      <c r="R2132" s="2" t="s">
        <v>3476</v>
      </c>
      <c r="S2132" s="2" t="s">
        <v>1041</v>
      </c>
      <c r="T2132" s="21" t="s">
        <v>3693</v>
      </c>
    </row>
    <row r="2133" spans="1:20" x14ac:dyDescent="0.3">
      <c r="A2133" s="21" t="s">
        <v>3012</v>
      </c>
      <c r="B2133" s="21" t="s">
        <v>1054</v>
      </c>
      <c r="C2133" s="21" t="s">
        <v>3013</v>
      </c>
      <c r="D2133" s="21" t="s">
        <v>3014</v>
      </c>
      <c r="E2133" s="2" t="s">
        <v>3015</v>
      </c>
      <c r="F2133" s="21" t="s">
        <v>3690</v>
      </c>
      <c r="G2133" s="21" t="s">
        <v>1593</v>
      </c>
      <c r="H2133" s="21" t="s">
        <v>3691</v>
      </c>
      <c r="I2133" s="21" t="s">
        <v>6709</v>
      </c>
      <c r="J2133" s="2" t="s">
        <v>3692</v>
      </c>
      <c r="K2133" s="22" t="s">
        <v>1610</v>
      </c>
      <c r="L2133" s="2" t="s">
        <v>1101</v>
      </c>
      <c r="M2133" s="2" t="s">
        <v>1059</v>
      </c>
      <c r="N2133" s="2" t="s">
        <v>1102</v>
      </c>
      <c r="O2133" s="2" t="s">
        <v>1040</v>
      </c>
      <c r="P2133" s="2" t="str">
        <f t="shared" si="67"/>
        <v>P-Onsite</v>
      </c>
      <c r="Q2133" s="2" t="str">
        <f t="shared" si="68"/>
        <v>P-S2_Onsite</v>
      </c>
      <c r="R2133" s="2" t="s">
        <v>3476</v>
      </c>
      <c r="S2133" s="2" t="s">
        <v>1041</v>
      </c>
      <c r="T2133" s="21" t="s">
        <v>3693</v>
      </c>
    </row>
    <row r="2134" spans="1:20" x14ac:dyDescent="0.3">
      <c r="A2134" s="21" t="s">
        <v>3012</v>
      </c>
      <c r="B2134" s="21" t="s">
        <v>1054</v>
      </c>
      <c r="C2134" s="21" t="s">
        <v>3013</v>
      </c>
      <c r="D2134" s="21" t="s">
        <v>3014</v>
      </c>
      <c r="E2134" s="2" t="s">
        <v>3015</v>
      </c>
      <c r="F2134" s="21" t="s">
        <v>3698</v>
      </c>
      <c r="G2134" s="21" t="s">
        <v>1613</v>
      </c>
      <c r="H2134" s="21" t="s">
        <v>3699</v>
      </c>
      <c r="I2134" s="21" t="s">
        <v>6710</v>
      </c>
      <c r="J2134" s="2" t="s">
        <v>3479</v>
      </c>
      <c r="K2134" s="22" t="s">
        <v>1038</v>
      </c>
      <c r="L2134" s="2" t="s">
        <v>1101</v>
      </c>
      <c r="M2134" s="2" t="s">
        <v>1059</v>
      </c>
      <c r="N2134" s="2" t="s">
        <v>1102</v>
      </c>
      <c r="O2134" s="2" t="s">
        <v>1040</v>
      </c>
      <c r="P2134" s="2" t="str">
        <f t="shared" si="67"/>
        <v>P-Onsite</v>
      </c>
      <c r="Q2134" s="2" t="str">
        <f t="shared" si="68"/>
        <v>P-S2_Onsite</v>
      </c>
      <c r="R2134" s="2" t="s">
        <v>3476</v>
      </c>
      <c r="S2134" s="2" t="s">
        <v>1041</v>
      </c>
      <c r="T2134" s="21" t="s">
        <v>3693</v>
      </c>
    </row>
    <row r="2135" spans="1:20" x14ac:dyDescent="0.3">
      <c r="A2135" s="21" t="s">
        <v>3012</v>
      </c>
      <c r="B2135" s="21" t="s">
        <v>1054</v>
      </c>
      <c r="C2135" s="21" t="s">
        <v>3013</v>
      </c>
      <c r="D2135" s="21" t="s">
        <v>3014</v>
      </c>
      <c r="E2135" s="2" t="s">
        <v>3015</v>
      </c>
      <c r="F2135" s="21" t="s">
        <v>3700</v>
      </c>
      <c r="G2135" s="21" t="s">
        <v>1631</v>
      </c>
      <c r="H2135" s="21" t="s">
        <v>3701</v>
      </c>
      <c r="I2135" s="21" t="s">
        <v>6711</v>
      </c>
      <c r="J2135" s="2" t="s">
        <v>3475</v>
      </c>
      <c r="K2135" s="22" t="s">
        <v>1048</v>
      </c>
      <c r="L2135" s="2" t="s">
        <v>1101</v>
      </c>
      <c r="M2135" s="2" t="s">
        <v>1059</v>
      </c>
      <c r="N2135" s="2" t="s">
        <v>1102</v>
      </c>
      <c r="O2135" s="2" t="s">
        <v>1040</v>
      </c>
      <c r="P2135" s="2" t="str">
        <f t="shared" si="67"/>
        <v>P-Onsite</v>
      </c>
      <c r="Q2135" s="2" t="str">
        <f t="shared" si="68"/>
        <v>P-S2_Onsite</v>
      </c>
      <c r="R2135" s="2" t="s">
        <v>3476</v>
      </c>
      <c r="S2135" s="2" t="s">
        <v>1041</v>
      </c>
      <c r="T2135" s="21" t="s">
        <v>3693</v>
      </c>
    </row>
    <row r="2136" spans="1:20" x14ac:dyDescent="0.3">
      <c r="A2136" s="21" t="s">
        <v>4307</v>
      </c>
      <c r="B2136" s="21" t="s">
        <v>1054</v>
      </c>
      <c r="C2136" s="21" t="s">
        <v>4308</v>
      </c>
      <c r="D2136" s="21" t="s">
        <v>4309</v>
      </c>
      <c r="E2136" s="2" t="s">
        <v>4310</v>
      </c>
      <c r="F2136" s="21" t="s">
        <v>3690</v>
      </c>
      <c r="G2136" s="21" t="s">
        <v>1593</v>
      </c>
      <c r="H2136" s="21" t="s">
        <v>3691</v>
      </c>
      <c r="I2136" s="21" t="s">
        <v>6712</v>
      </c>
      <c r="J2136" s="2" t="s">
        <v>3692</v>
      </c>
      <c r="K2136" s="22" t="s">
        <v>1610</v>
      </c>
      <c r="L2136" s="2" t="s">
        <v>1089</v>
      </c>
      <c r="M2136" s="2" t="s">
        <v>1059</v>
      </c>
      <c r="N2136" s="2" t="s">
        <v>1124</v>
      </c>
      <c r="O2136" s="2" t="s">
        <v>1040</v>
      </c>
      <c r="P2136" s="2" t="str">
        <f t="shared" si="67"/>
        <v>P-Onsite</v>
      </c>
      <c r="Q2136" s="2" t="str">
        <f t="shared" si="68"/>
        <v>P-S2_Onsite</v>
      </c>
      <c r="R2136" s="2" t="s">
        <v>3476</v>
      </c>
      <c r="S2136" s="2" t="s">
        <v>1041</v>
      </c>
      <c r="T2136" s="21" t="s">
        <v>3693</v>
      </c>
    </row>
    <row r="2137" spans="1:20" x14ac:dyDescent="0.3">
      <c r="A2137" s="21" t="s">
        <v>4307</v>
      </c>
      <c r="B2137" s="21" t="s">
        <v>1054</v>
      </c>
      <c r="C2137" s="21" t="s">
        <v>4308</v>
      </c>
      <c r="D2137" s="21" t="s">
        <v>4309</v>
      </c>
      <c r="E2137" s="2" t="s">
        <v>4310</v>
      </c>
      <c r="F2137" s="21" t="s">
        <v>3694</v>
      </c>
      <c r="G2137" s="21" t="s">
        <v>1598</v>
      </c>
      <c r="H2137" s="21" t="s">
        <v>3695</v>
      </c>
      <c r="I2137" s="21" t="s">
        <v>6713</v>
      </c>
      <c r="J2137" s="2" t="s">
        <v>3481</v>
      </c>
      <c r="K2137" s="22" t="s">
        <v>1048</v>
      </c>
      <c r="L2137" s="2" t="s">
        <v>1089</v>
      </c>
      <c r="M2137" s="2" t="s">
        <v>1059</v>
      </c>
      <c r="N2137" s="2" t="s">
        <v>1124</v>
      </c>
      <c r="O2137" s="2" t="s">
        <v>1040</v>
      </c>
      <c r="P2137" s="2" t="str">
        <f t="shared" si="67"/>
        <v>P-Onsite</v>
      </c>
      <c r="Q2137" s="2" t="str">
        <f t="shared" si="68"/>
        <v>P-S2_Onsite</v>
      </c>
      <c r="R2137" s="2" t="s">
        <v>3476</v>
      </c>
      <c r="S2137" s="2" t="s">
        <v>1041</v>
      </c>
      <c r="T2137" s="21" t="s">
        <v>3693</v>
      </c>
    </row>
    <row r="2138" spans="1:20" x14ac:dyDescent="0.3">
      <c r="A2138" s="21" t="s">
        <v>4307</v>
      </c>
      <c r="B2138" s="21" t="s">
        <v>1054</v>
      </c>
      <c r="C2138" s="21" t="s">
        <v>4308</v>
      </c>
      <c r="D2138" s="21" t="s">
        <v>4309</v>
      </c>
      <c r="E2138" s="2" t="s">
        <v>4310</v>
      </c>
      <c r="F2138" s="21" t="s">
        <v>3696</v>
      </c>
      <c r="G2138" s="21" t="s">
        <v>1606</v>
      </c>
      <c r="H2138" s="21" t="s">
        <v>3697</v>
      </c>
      <c r="I2138" s="21" t="s">
        <v>6714</v>
      </c>
      <c r="J2138" s="2" t="s">
        <v>3484</v>
      </c>
      <c r="K2138" s="22" t="s">
        <v>1038</v>
      </c>
      <c r="L2138" s="2" t="s">
        <v>1089</v>
      </c>
      <c r="M2138" s="2" t="s">
        <v>1059</v>
      </c>
      <c r="N2138" s="2" t="s">
        <v>1124</v>
      </c>
      <c r="O2138" s="2" t="s">
        <v>1040</v>
      </c>
      <c r="P2138" s="2" t="str">
        <f t="shared" si="67"/>
        <v>P-Onsite</v>
      </c>
      <c r="Q2138" s="2" t="str">
        <f t="shared" si="68"/>
        <v>P-S2_Onsite</v>
      </c>
      <c r="R2138" s="2" t="s">
        <v>3476</v>
      </c>
      <c r="S2138" s="2" t="s">
        <v>1041</v>
      </c>
      <c r="T2138" s="21" t="s">
        <v>3693</v>
      </c>
    </row>
    <row r="2139" spans="1:20" x14ac:dyDescent="0.3">
      <c r="A2139" s="21" t="s">
        <v>4307</v>
      </c>
      <c r="B2139" s="21" t="s">
        <v>1054</v>
      </c>
      <c r="C2139" s="21" t="s">
        <v>4308</v>
      </c>
      <c r="D2139" s="21" t="s">
        <v>4309</v>
      </c>
      <c r="E2139" s="2" t="s">
        <v>4310</v>
      </c>
      <c r="F2139" s="21" t="s">
        <v>3698</v>
      </c>
      <c r="G2139" s="21" t="s">
        <v>1613</v>
      </c>
      <c r="H2139" s="21" t="s">
        <v>3699</v>
      </c>
      <c r="I2139" s="21" t="s">
        <v>6715</v>
      </c>
      <c r="J2139" s="2" t="s">
        <v>3479</v>
      </c>
      <c r="K2139" s="22" t="s">
        <v>1038</v>
      </c>
      <c r="L2139" s="2" t="s">
        <v>1089</v>
      </c>
      <c r="M2139" s="2" t="s">
        <v>1059</v>
      </c>
      <c r="N2139" s="2" t="s">
        <v>1124</v>
      </c>
      <c r="O2139" s="2" t="s">
        <v>1040</v>
      </c>
      <c r="P2139" s="2" t="str">
        <f t="shared" si="67"/>
        <v>P-Onsite</v>
      </c>
      <c r="Q2139" s="2" t="str">
        <f t="shared" si="68"/>
        <v>P-S2_Onsite</v>
      </c>
      <c r="R2139" s="2" t="s">
        <v>3476</v>
      </c>
      <c r="S2139" s="2" t="s">
        <v>1041</v>
      </c>
      <c r="T2139" s="21" t="s">
        <v>3693</v>
      </c>
    </row>
    <row r="2140" spans="1:20" x14ac:dyDescent="0.3">
      <c r="A2140" s="21" t="s">
        <v>4307</v>
      </c>
      <c r="B2140" s="21" t="s">
        <v>1054</v>
      </c>
      <c r="C2140" s="21" t="s">
        <v>4308</v>
      </c>
      <c r="D2140" s="21" t="s">
        <v>4309</v>
      </c>
      <c r="E2140" s="2" t="s">
        <v>4310</v>
      </c>
      <c r="F2140" s="21" t="s">
        <v>3700</v>
      </c>
      <c r="G2140" s="21" t="s">
        <v>1631</v>
      </c>
      <c r="H2140" s="21" t="s">
        <v>3701</v>
      </c>
      <c r="I2140" s="21" t="s">
        <v>6716</v>
      </c>
      <c r="J2140" s="2" t="s">
        <v>3475</v>
      </c>
      <c r="K2140" s="22" t="s">
        <v>1048</v>
      </c>
      <c r="L2140" s="2" t="s">
        <v>1089</v>
      </c>
      <c r="M2140" s="2" t="s">
        <v>1059</v>
      </c>
      <c r="N2140" s="2" t="s">
        <v>1124</v>
      </c>
      <c r="O2140" s="2" t="s">
        <v>1040</v>
      </c>
      <c r="P2140" s="2" t="str">
        <f t="shared" si="67"/>
        <v>P-Onsite</v>
      </c>
      <c r="Q2140" s="2" t="str">
        <f t="shared" si="68"/>
        <v>P-S2_Onsite</v>
      </c>
      <c r="R2140" s="2" t="s">
        <v>3476</v>
      </c>
      <c r="S2140" s="2" t="s">
        <v>1041</v>
      </c>
      <c r="T2140" s="21" t="s">
        <v>3693</v>
      </c>
    </row>
    <row r="2141" spans="1:20" x14ac:dyDescent="0.3">
      <c r="A2141" s="21" t="s">
        <v>4311</v>
      </c>
      <c r="B2141" s="21" t="s">
        <v>1054</v>
      </c>
      <c r="C2141" s="21" t="s">
        <v>4312</v>
      </c>
      <c r="D2141" s="21" t="s">
        <v>4313</v>
      </c>
      <c r="E2141" s="2" t="s">
        <v>4314</v>
      </c>
      <c r="F2141" s="21" t="s">
        <v>3690</v>
      </c>
      <c r="G2141" s="21" t="s">
        <v>1593</v>
      </c>
      <c r="H2141" s="21" t="s">
        <v>3691</v>
      </c>
      <c r="I2141" s="21" t="s">
        <v>6717</v>
      </c>
      <c r="J2141" s="2" t="s">
        <v>3692</v>
      </c>
      <c r="K2141" s="22" t="s">
        <v>1610</v>
      </c>
      <c r="L2141" s="2" t="s">
        <v>3489</v>
      </c>
      <c r="M2141" s="2" t="s">
        <v>3489</v>
      </c>
      <c r="N2141" s="2" t="s">
        <v>3489</v>
      </c>
      <c r="O2141" s="2" t="s">
        <v>1098</v>
      </c>
      <c r="P2141" s="2" t="str">
        <f t="shared" si="67"/>
        <v>A-Onsite</v>
      </c>
      <c r="Q2141" s="2" t="str">
        <f t="shared" si="68"/>
        <v>A-S2_Onsite</v>
      </c>
      <c r="R2141" s="2" t="s">
        <v>3476</v>
      </c>
      <c r="S2141" s="2" t="s">
        <v>1041</v>
      </c>
      <c r="T2141" s="21" t="s">
        <v>3693</v>
      </c>
    </row>
    <row r="2142" spans="1:20" x14ac:dyDescent="0.3">
      <c r="A2142" s="21" t="s">
        <v>4311</v>
      </c>
      <c r="B2142" s="21" t="s">
        <v>1054</v>
      </c>
      <c r="C2142" s="21" t="s">
        <v>4312</v>
      </c>
      <c r="D2142" s="21" t="s">
        <v>4313</v>
      </c>
      <c r="E2142" s="2" t="s">
        <v>4314</v>
      </c>
      <c r="F2142" s="21" t="s">
        <v>3694</v>
      </c>
      <c r="G2142" s="21" t="s">
        <v>1598</v>
      </c>
      <c r="H2142" s="21" t="s">
        <v>3695</v>
      </c>
      <c r="I2142" s="21" t="s">
        <v>6718</v>
      </c>
      <c r="J2142" s="2" t="s">
        <v>3481</v>
      </c>
      <c r="K2142" s="22" t="s">
        <v>1048</v>
      </c>
      <c r="L2142" s="2" t="s">
        <v>3489</v>
      </c>
      <c r="M2142" s="2" t="s">
        <v>3489</v>
      </c>
      <c r="N2142" s="2" t="s">
        <v>3489</v>
      </c>
      <c r="O2142" s="2" t="s">
        <v>1098</v>
      </c>
      <c r="P2142" s="2" t="str">
        <f t="shared" si="67"/>
        <v>A-Onsite</v>
      </c>
      <c r="Q2142" s="2" t="str">
        <f t="shared" si="68"/>
        <v>A-S2_Onsite</v>
      </c>
      <c r="R2142" s="2" t="s">
        <v>3476</v>
      </c>
      <c r="S2142" s="2" t="s">
        <v>1041</v>
      </c>
      <c r="T2142" s="21" t="s">
        <v>3693</v>
      </c>
    </row>
    <row r="2143" spans="1:20" x14ac:dyDescent="0.3">
      <c r="A2143" s="21" t="s">
        <v>4311</v>
      </c>
      <c r="B2143" s="21" t="s">
        <v>1054</v>
      </c>
      <c r="C2143" s="21" t="s">
        <v>4312</v>
      </c>
      <c r="D2143" s="21" t="s">
        <v>4313</v>
      </c>
      <c r="E2143" s="2" t="s">
        <v>4314</v>
      </c>
      <c r="F2143" s="21" t="s">
        <v>3696</v>
      </c>
      <c r="G2143" s="21" t="s">
        <v>1606</v>
      </c>
      <c r="H2143" s="21" t="s">
        <v>3697</v>
      </c>
      <c r="I2143" s="21" t="s">
        <v>6719</v>
      </c>
      <c r="J2143" s="2" t="s">
        <v>3484</v>
      </c>
      <c r="K2143" s="22" t="s">
        <v>1038</v>
      </c>
      <c r="L2143" s="2" t="s">
        <v>3489</v>
      </c>
      <c r="M2143" s="2" t="s">
        <v>3489</v>
      </c>
      <c r="N2143" s="2" t="s">
        <v>3489</v>
      </c>
      <c r="O2143" s="2" t="s">
        <v>1098</v>
      </c>
      <c r="P2143" s="2" t="str">
        <f t="shared" si="67"/>
        <v>A-Onsite</v>
      </c>
      <c r="Q2143" s="2" t="str">
        <f t="shared" si="68"/>
        <v>A-S2_Onsite</v>
      </c>
      <c r="R2143" s="2" t="s">
        <v>3476</v>
      </c>
      <c r="S2143" s="2" t="s">
        <v>1041</v>
      </c>
      <c r="T2143" s="21" t="s">
        <v>3693</v>
      </c>
    </row>
    <row r="2144" spans="1:20" x14ac:dyDescent="0.3">
      <c r="A2144" s="21" t="s">
        <v>4311</v>
      </c>
      <c r="B2144" s="21" t="s">
        <v>1054</v>
      </c>
      <c r="C2144" s="21" t="s">
        <v>4312</v>
      </c>
      <c r="D2144" s="21" t="s">
        <v>4313</v>
      </c>
      <c r="E2144" s="2" t="s">
        <v>4314</v>
      </c>
      <c r="F2144" s="21" t="s">
        <v>3698</v>
      </c>
      <c r="G2144" s="21" t="s">
        <v>1613</v>
      </c>
      <c r="H2144" s="21" t="s">
        <v>3699</v>
      </c>
      <c r="I2144" s="21" t="s">
        <v>6720</v>
      </c>
      <c r="J2144" s="2" t="s">
        <v>3479</v>
      </c>
      <c r="K2144" s="22" t="s">
        <v>1038</v>
      </c>
      <c r="L2144" s="2" t="s">
        <v>3489</v>
      </c>
      <c r="M2144" s="2" t="s">
        <v>3489</v>
      </c>
      <c r="N2144" s="2" t="s">
        <v>3489</v>
      </c>
      <c r="O2144" s="2" t="s">
        <v>1098</v>
      </c>
      <c r="P2144" s="2" t="str">
        <f t="shared" si="67"/>
        <v>A-Onsite</v>
      </c>
      <c r="Q2144" s="2" t="str">
        <f t="shared" si="68"/>
        <v>A-S2_Onsite</v>
      </c>
      <c r="R2144" s="2" t="s">
        <v>3476</v>
      </c>
      <c r="S2144" s="2" t="s">
        <v>1041</v>
      </c>
      <c r="T2144" s="21" t="s">
        <v>3693</v>
      </c>
    </row>
    <row r="2145" spans="1:20" x14ac:dyDescent="0.3">
      <c r="A2145" s="21" t="s">
        <v>4311</v>
      </c>
      <c r="B2145" s="21" t="s">
        <v>1054</v>
      </c>
      <c r="C2145" s="21" t="s">
        <v>4312</v>
      </c>
      <c r="D2145" s="21" t="s">
        <v>4313</v>
      </c>
      <c r="E2145" s="2" t="s">
        <v>4314</v>
      </c>
      <c r="F2145" s="21" t="s">
        <v>3700</v>
      </c>
      <c r="G2145" s="21" t="s">
        <v>1631</v>
      </c>
      <c r="H2145" s="21" t="s">
        <v>3701</v>
      </c>
      <c r="I2145" s="21" t="s">
        <v>6721</v>
      </c>
      <c r="J2145" s="2" t="s">
        <v>3475</v>
      </c>
      <c r="K2145" s="22" t="s">
        <v>1048</v>
      </c>
      <c r="L2145" s="2" t="s">
        <v>3489</v>
      </c>
      <c r="M2145" s="2" t="s">
        <v>3489</v>
      </c>
      <c r="N2145" s="2" t="s">
        <v>3489</v>
      </c>
      <c r="O2145" s="2" t="s">
        <v>1098</v>
      </c>
      <c r="P2145" s="2" t="str">
        <f t="shared" si="67"/>
        <v>A-Onsite</v>
      </c>
      <c r="Q2145" s="2" t="str">
        <f t="shared" si="68"/>
        <v>A-S2_Onsite</v>
      </c>
      <c r="R2145" s="2" t="s">
        <v>3476</v>
      </c>
      <c r="S2145" s="2" t="s">
        <v>1041</v>
      </c>
      <c r="T2145" s="21" t="s">
        <v>3693</v>
      </c>
    </row>
    <row r="2146" spans="1:20" x14ac:dyDescent="0.3">
      <c r="A2146" s="21" t="s">
        <v>4315</v>
      </c>
      <c r="B2146" s="21" t="s">
        <v>1054</v>
      </c>
      <c r="C2146" s="21" t="s">
        <v>4316</v>
      </c>
      <c r="D2146" s="21" t="s">
        <v>4317</v>
      </c>
      <c r="E2146" s="2" t="s">
        <v>4318</v>
      </c>
      <c r="F2146" s="21" t="s">
        <v>3690</v>
      </c>
      <c r="G2146" s="21" t="s">
        <v>1593</v>
      </c>
      <c r="H2146" s="21" t="s">
        <v>3691</v>
      </c>
      <c r="I2146" s="21" t="s">
        <v>6722</v>
      </c>
      <c r="J2146" s="2" t="s">
        <v>3692</v>
      </c>
      <c r="K2146" s="22" t="s">
        <v>1610</v>
      </c>
      <c r="L2146" s="2" t="s">
        <v>1150</v>
      </c>
      <c r="M2146" s="2" t="s">
        <v>1059</v>
      </c>
      <c r="N2146" s="2" t="s">
        <v>1151</v>
      </c>
      <c r="O2146" s="2" t="s">
        <v>1098</v>
      </c>
      <c r="P2146" s="2" t="str">
        <f t="shared" si="67"/>
        <v>A-Onsite</v>
      </c>
      <c r="Q2146" s="2" t="str">
        <f t="shared" si="68"/>
        <v>A-S2_Onsite</v>
      </c>
      <c r="R2146" s="2" t="s">
        <v>3476</v>
      </c>
      <c r="S2146" s="2" t="s">
        <v>1041</v>
      </c>
      <c r="T2146" s="21" t="s">
        <v>3693</v>
      </c>
    </row>
    <row r="2147" spans="1:20" x14ac:dyDescent="0.3">
      <c r="A2147" s="21" t="s">
        <v>4315</v>
      </c>
      <c r="B2147" s="21" t="s">
        <v>1054</v>
      </c>
      <c r="C2147" s="21" t="s">
        <v>4316</v>
      </c>
      <c r="D2147" s="21" t="s">
        <v>4317</v>
      </c>
      <c r="E2147" s="2" t="s">
        <v>4318</v>
      </c>
      <c r="F2147" s="21" t="s">
        <v>3694</v>
      </c>
      <c r="G2147" s="21" t="s">
        <v>1598</v>
      </c>
      <c r="H2147" s="21" t="s">
        <v>3695</v>
      </c>
      <c r="I2147" s="21" t="s">
        <v>6723</v>
      </c>
      <c r="J2147" s="2" t="s">
        <v>3481</v>
      </c>
      <c r="K2147" s="22" t="s">
        <v>1048</v>
      </c>
      <c r="L2147" s="2" t="s">
        <v>1150</v>
      </c>
      <c r="M2147" s="2" t="s">
        <v>1059</v>
      </c>
      <c r="N2147" s="2" t="s">
        <v>1151</v>
      </c>
      <c r="O2147" s="2" t="s">
        <v>1098</v>
      </c>
      <c r="P2147" s="2" t="str">
        <f t="shared" si="67"/>
        <v>A-Onsite</v>
      </c>
      <c r="Q2147" s="2" t="str">
        <f t="shared" si="68"/>
        <v>A-S2_Onsite</v>
      </c>
      <c r="R2147" s="2" t="s">
        <v>3476</v>
      </c>
      <c r="S2147" s="2" t="s">
        <v>1041</v>
      </c>
      <c r="T2147" s="21" t="s">
        <v>3693</v>
      </c>
    </row>
    <row r="2148" spans="1:20" x14ac:dyDescent="0.3">
      <c r="A2148" s="21" t="s">
        <v>4315</v>
      </c>
      <c r="B2148" s="21" t="s">
        <v>1054</v>
      </c>
      <c r="C2148" s="21" t="s">
        <v>4316</v>
      </c>
      <c r="D2148" s="21" t="s">
        <v>4317</v>
      </c>
      <c r="E2148" s="2" t="s">
        <v>4318</v>
      </c>
      <c r="F2148" s="21" t="s">
        <v>3696</v>
      </c>
      <c r="G2148" s="21" t="s">
        <v>1606</v>
      </c>
      <c r="H2148" s="21" t="s">
        <v>3697</v>
      </c>
      <c r="I2148" s="21" t="s">
        <v>6724</v>
      </c>
      <c r="J2148" s="2" t="s">
        <v>3484</v>
      </c>
      <c r="K2148" s="22" t="s">
        <v>1038</v>
      </c>
      <c r="L2148" s="2" t="s">
        <v>1150</v>
      </c>
      <c r="M2148" s="2" t="s">
        <v>1059</v>
      </c>
      <c r="N2148" s="2" t="s">
        <v>1151</v>
      </c>
      <c r="O2148" s="2" t="s">
        <v>1098</v>
      </c>
      <c r="P2148" s="2" t="str">
        <f t="shared" si="67"/>
        <v>A-Onsite</v>
      </c>
      <c r="Q2148" s="2" t="str">
        <f t="shared" si="68"/>
        <v>A-S2_Onsite</v>
      </c>
      <c r="R2148" s="2" t="s">
        <v>3476</v>
      </c>
      <c r="S2148" s="2" t="s">
        <v>1041</v>
      </c>
      <c r="T2148" s="21" t="s">
        <v>3693</v>
      </c>
    </row>
    <row r="2149" spans="1:20" x14ac:dyDescent="0.3">
      <c r="A2149" s="21" t="s">
        <v>4315</v>
      </c>
      <c r="B2149" s="21" t="s">
        <v>1054</v>
      </c>
      <c r="C2149" s="21" t="s">
        <v>4316</v>
      </c>
      <c r="D2149" s="21" t="s">
        <v>4317</v>
      </c>
      <c r="E2149" s="2" t="s">
        <v>4318</v>
      </c>
      <c r="F2149" s="21" t="s">
        <v>3698</v>
      </c>
      <c r="G2149" s="21" t="s">
        <v>1613</v>
      </c>
      <c r="H2149" s="21" t="s">
        <v>3699</v>
      </c>
      <c r="I2149" s="21" t="s">
        <v>6725</v>
      </c>
      <c r="J2149" s="2" t="s">
        <v>3479</v>
      </c>
      <c r="K2149" s="22" t="s">
        <v>1038</v>
      </c>
      <c r="L2149" s="2" t="s">
        <v>1150</v>
      </c>
      <c r="M2149" s="2" t="s">
        <v>1059</v>
      </c>
      <c r="N2149" s="2" t="s">
        <v>1151</v>
      </c>
      <c r="O2149" s="2" t="s">
        <v>1098</v>
      </c>
      <c r="P2149" s="2" t="str">
        <f t="shared" si="67"/>
        <v>A-Onsite</v>
      </c>
      <c r="Q2149" s="2" t="str">
        <f t="shared" si="68"/>
        <v>A-S2_Onsite</v>
      </c>
      <c r="R2149" s="2" t="s">
        <v>3476</v>
      </c>
      <c r="S2149" s="2" t="s">
        <v>1041</v>
      </c>
      <c r="T2149" s="21" t="s">
        <v>3693</v>
      </c>
    </row>
    <row r="2150" spans="1:20" x14ac:dyDescent="0.3">
      <c r="A2150" s="21" t="s">
        <v>4315</v>
      </c>
      <c r="B2150" s="21" t="s">
        <v>1054</v>
      </c>
      <c r="C2150" s="21" t="s">
        <v>4316</v>
      </c>
      <c r="D2150" s="21" t="s">
        <v>4317</v>
      </c>
      <c r="E2150" s="2" t="s">
        <v>4318</v>
      </c>
      <c r="F2150" s="21" t="s">
        <v>3700</v>
      </c>
      <c r="G2150" s="21" t="s">
        <v>1631</v>
      </c>
      <c r="H2150" s="21" t="s">
        <v>3701</v>
      </c>
      <c r="I2150" s="21" t="s">
        <v>6726</v>
      </c>
      <c r="J2150" s="2" t="s">
        <v>3475</v>
      </c>
      <c r="K2150" s="22" t="s">
        <v>1048</v>
      </c>
      <c r="L2150" s="2" t="s">
        <v>1150</v>
      </c>
      <c r="M2150" s="2" t="s">
        <v>1059</v>
      </c>
      <c r="N2150" s="2" t="s">
        <v>1151</v>
      </c>
      <c r="O2150" s="2" t="s">
        <v>1098</v>
      </c>
      <c r="P2150" s="2" t="str">
        <f t="shared" si="67"/>
        <v>A-Onsite</v>
      </c>
      <c r="Q2150" s="2" t="str">
        <f t="shared" si="68"/>
        <v>A-S2_Onsite</v>
      </c>
      <c r="R2150" s="2" t="s">
        <v>3476</v>
      </c>
      <c r="S2150" s="2" t="s">
        <v>1041</v>
      </c>
      <c r="T2150" s="21" t="s">
        <v>3693</v>
      </c>
    </row>
    <row r="2151" spans="1:20" x14ac:dyDescent="0.3">
      <c r="A2151" s="21" t="s">
        <v>4319</v>
      </c>
      <c r="B2151" s="21" t="s">
        <v>1054</v>
      </c>
      <c r="C2151" s="21" t="s">
        <v>4320</v>
      </c>
      <c r="D2151" s="21" t="s">
        <v>4321</v>
      </c>
      <c r="E2151" s="2" t="s">
        <v>4322</v>
      </c>
      <c r="F2151" s="21" t="s">
        <v>3690</v>
      </c>
      <c r="G2151" s="21" t="s">
        <v>1593</v>
      </c>
      <c r="H2151" s="21" t="s">
        <v>3691</v>
      </c>
      <c r="I2151" s="21" t="s">
        <v>6727</v>
      </c>
      <c r="J2151" s="2" t="s">
        <v>3692</v>
      </c>
      <c r="K2151" s="22" t="s">
        <v>1610</v>
      </c>
      <c r="L2151" s="2" t="s">
        <v>1089</v>
      </c>
      <c r="M2151" s="2" t="s">
        <v>1059</v>
      </c>
      <c r="N2151" s="2" t="s">
        <v>1090</v>
      </c>
      <c r="O2151" s="2" t="s">
        <v>1040</v>
      </c>
      <c r="P2151" s="2" t="str">
        <f t="shared" si="67"/>
        <v>P-Onsite</v>
      </c>
      <c r="Q2151" s="2" t="str">
        <f t="shared" si="68"/>
        <v>P-S2_Onsite</v>
      </c>
      <c r="R2151" s="2" t="s">
        <v>3476</v>
      </c>
      <c r="S2151" s="2" t="s">
        <v>1041</v>
      </c>
      <c r="T2151" s="21" t="s">
        <v>3693</v>
      </c>
    </row>
    <row r="2152" spans="1:20" x14ac:dyDescent="0.3">
      <c r="A2152" s="21" t="s">
        <v>4319</v>
      </c>
      <c r="B2152" s="21" t="s">
        <v>1054</v>
      </c>
      <c r="C2152" s="21" t="s">
        <v>4320</v>
      </c>
      <c r="D2152" s="21" t="s">
        <v>4321</v>
      </c>
      <c r="E2152" s="2" t="s">
        <v>4322</v>
      </c>
      <c r="F2152" s="21" t="s">
        <v>3694</v>
      </c>
      <c r="G2152" s="21" t="s">
        <v>1598</v>
      </c>
      <c r="H2152" s="21" t="s">
        <v>3695</v>
      </c>
      <c r="I2152" s="21" t="s">
        <v>6728</v>
      </c>
      <c r="J2152" s="2" t="s">
        <v>3481</v>
      </c>
      <c r="K2152" s="22" t="s">
        <v>1048</v>
      </c>
      <c r="L2152" s="2" t="s">
        <v>1089</v>
      </c>
      <c r="M2152" s="2" t="s">
        <v>1059</v>
      </c>
      <c r="N2152" s="2" t="s">
        <v>1090</v>
      </c>
      <c r="O2152" s="2" t="s">
        <v>1040</v>
      </c>
      <c r="P2152" s="2" t="str">
        <f t="shared" si="67"/>
        <v>P-Onsite</v>
      </c>
      <c r="Q2152" s="2" t="str">
        <f t="shared" si="68"/>
        <v>P-S2_Onsite</v>
      </c>
      <c r="R2152" s="2" t="s">
        <v>3476</v>
      </c>
      <c r="S2152" s="2" t="s">
        <v>1041</v>
      </c>
      <c r="T2152" s="21" t="s">
        <v>3693</v>
      </c>
    </row>
    <row r="2153" spans="1:20" x14ac:dyDescent="0.3">
      <c r="A2153" s="21" t="s">
        <v>4319</v>
      </c>
      <c r="B2153" s="21" t="s">
        <v>1054</v>
      </c>
      <c r="C2153" s="21" t="s">
        <v>4320</v>
      </c>
      <c r="D2153" s="21" t="s">
        <v>4321</v>
      </c>
      <c r="E2153" s="2" t="s">
        <v>4322</v>
      </c>
      <c r="F2153" s="21" t="s">
        <v>3696</v>
      </c>
      <c r="G2153" s="21" t="s">
        <v>1606</v>
      </c>
      <c r="H2153" s="21" t="s">
        <v>3697</v>
      </c>
      <c r="I2153" s="21" t="s">
        <v>6729</v>
      </c>
      <c r="J2153" s="2" t="s">
        <v>3484</v>
      </c>
      <c r="K2153" s="22" t="s">
        <v>1038</v>
      </c>
      <c r="L2153" s="2" t="s">
        <v>1089</v>
      </c>
      <c r="M2153" s="2" t="s">
        <v>1059</v>
      </c>
      <c r="N2153" s="2" t="s">
        <v>1090</v>
      </c>
      <c r="O2153" s="2" t="s">
        <v>1040</v>
      </c>
      <c r="P2153" s="2" t="str">
        <f t="shared" si="67"/>
        <v>P-Onsite</v>
      </c>
      <c r="Q2153" s="2" t="str">
        <f t="shared" si="68"/>
        <v>P-S2_Onsite</v>
      </c>
      <c r="R2153" s="2" t="s">
        <v>3476</v>
      </c>
      <c r="S2153" s="2" t="s">
        <v>1041</v>
      </c>
      <c r="T2153" s="21" t="s">
        <v>3693</v>
      </c>
    </row>
    <row r="2154" spans="1:20" x14ac:dyDescent="0.3">
      <c r="A2154" s="21" t="s">
        <v>4319</v>
      </c>
      <c r="B2154" s="21" t="s">
        <v>1054</v>
      </c>
      <c r="C2154" s="21" t="s">
        <v>4320</v>
      </c>
      <c r="D2154" s="21" t="s">
        <v>4321</v>
      </c>
      <c r="E2154" s="2" t="s">
        <v>4322</v>
      </c>
      <c r="F2154" s="21" t="s">
        <v>3698</v>
      </c>
      <c r="G2154" s="21" t="s">
        <v>1613</v>
      </c>
      <c r="H2154" s="21" t="s">
        <v>3699</v>
      </c>
      <c r="I2154" s="21" t="s">
        <v>6730</v>
      </c>
      <c r="J2154" s="2" t="s">
        <v>3479</v>
      </c>
      <c r="K2154" s="22" t="s">
        <v>1038</v>
      </c>
      <c r="L2154" s="2" t="s">
        <v>1089</v>
      </c>
      <c r="M2154" s="2" t="s">
        <v>1059</v>
      </c>
      <c r="N2154" s="2" t="s">
        <v>1090</v>
      </c>
      <c r="O2154" s="2" t="s">
        <v>1040</v>
      </c>
      <c r="P2154" s="2" t="str">
        <f t="shared" si="67"/>
        <v>P-Onsite</v>
      </c>
      <c r="Q2154" s="2" t="str">
        <f t="shared" si="68"/>
        <v>P-S2_Onsite</v>
      </c>
      <c r="R2154" s="2" t="s">
        <v>3476</v>
      </c>
      <c r="S2154" s="2" t="s">
        <v>1041</v>
      </c>
      <c r="T2154" s="21" t="s">
        <v>3693</v>
      </c>
    </row>
    <row r="2155" spans="1:20" x14ac:dyDescent="0.3">
      <c r="A2155" s="21" t="s">
        <v>4319</v>
      </c>
      <c r="B2155" s="21" t="s">
        <v>1054</v>
      </c>
      <c r="C2155" s="21" t="s">
        <v>4320</v>
      </c>
      <c r="D2155" s="21" t="s">
        <v>4321</v>
      </c>
      <c r="E2155" s="2" t="s">
        <v>4322</v>
      </c>
      <c r="F2155" s="21" t="s">
        <v>3700</v>
      </c>
      <c r="G2155" s="21" t="s">
        <v>1631</v>
      </c>
      <c r="H2155" s="21" t="s">
        <v>3701</v>
      </c>
      <c r="I2155" s="21" t="s">
        <v>6731</v>
      </c>
      <c r="J2155" s="2" t="s">
        <v>3475</v>
      </c>
      <c r="K2155" s="22" t="s">
        <v>1048</v>
      </c>
      <c r="L2155" s="2" t="s">
        <v>1089</v>
      </c>
      <c r="M2155" s="2" t="s">
        <v>1059</v>
      </c>
      <c r="N2155" s="2" t="s">
        <v>1090</v>
      </c>
      <c r="O2155" s="2" t="s">
        <v>1040</v>
      </c>
      <c r="P2155" s="2" t="str">
        <f t="shared" si="67"/>
        <v>P-Onsite</v>
      </c>
      <c r="Q2155" s="2" t="str">
        <f t="shared" si="68"/>
        <v>P-S2_Onsite</v>
      </c>
      <c r="R2155" s="2" t="s">
        <v>3476</v>
      </c>
      <c r="S2155" s="2" t="s">
        <v>1041</v>
      </c>
      <c r="T2155" s="21" t="s">
        <v>3693</v>
      </c>
    </row>
    <row r="2156" spans="1:20" x14ac:dyDescent="0.3">
      <c r="A2156" s="21" t="s">
        <v>3027</v>
      </c>
      <c r="B2156" s="21" t="s">
        <v>1054</v>
      </c>
      <c r="C2156" s="21" t="s">
        <v>3028</v>
      </c>
      <c r="D2156" s="21" t="s">
        <v>3029</v>
      </c>
      <c r="E2156" s="2" t="s">
        <v>3030</v>
      </c>
      <c r="F2156" s="21" t="s">
        <v>3694</v>
      </c>
      <c r="G2156" s="21" t="s">
        <v>1598</v>
      </c>
      <c r="H2156" s="21" t="s">
        <v>3695</v>
      </c>
      <c r="I2156" s="21" t="s">
        <v>6732</v>
      </c>
      <c r="J2156" s="2" t="s">
        <v>3481</v>
      </c>
      <c r="K2156" s="22" t="s">
        <v>1048</v>
      </c>
      <c r="L2156" s="2" t="s">
        <v>1428</v>
      </c>
      <c r="M2156" s="2" t="s">
        <v>1059</v>
      </c>
      <c r="N2156" s="2" t="s">
        <v>1429</v>
      </c>
      <c r="O2156" s="2" t="s">
        <v>1040</v>
      </c>
      <c r="P2156" s="2" t="str">
        <f t="shared" si="67"/>
        <v>P-Onsite</v>
      </c>
      <c r="Q2156" s="2" t="str">
        <f t="shared" si="68"/>
        <v>P-S2_Onsite</v>
      </c>
      <c r="R2156" s="2" t="s">
        <v>3476</v>
      </c>
      <c r="S2156" s="2" t="s">
        <v>1041</v>
      </c>
      <c r="T2156" s="21" t="s">
        <v>3693</v>
      </c>
    </row>
    <row r="2157" spans="1:20" x14ac:dyDescent="0.3">
      <c r="A2157" s="21" t="s">
        <v>3027</v>
      </c>
      <c r="B2157" s="21" t="s">
        <v>1054</v>
      </c>
      <c r="C2157" s="21" t="s">
        <v>3028</v>
      </c>
      <c r="D2157" s="21" t="s">
        <v>3029</v>
      </c>
      <c r="E2157" s="2" t="s">
        <v>3030</v>
      </c>
      <c r="F2157" s="21" t="s">
        <v>3696</v>
      </c>
      <c r="G2157" s="21" t="s">
        <v>1606</v>
      </c>
      <c r="H2157" s="21" t="s">
        <v>3697</v>
      </c>
      <c r="I2157" s="21" t="s">
        <v>6733</v>
      </c>
      <c r="J2157" s="2" t="s">
        <v>3484</v>
      </c>
      <c r="K2157" s="22" t="s">
        <v>1038</v>
      </c>
      <c r="L2157" s="2" t="s">
        <v>1428</v>
      </c>
      <c r="M2157" s="2" t="s">
        <v>1059</v>
      </c>
      <c r="N2157" s="2" t="s">
        <v>1429</v>
      </c>
      <c r="O2157" s="2" t="s">
        <v>1040</v>
      </c>
      <c r="P2157" s="2" t="str">
        <f t="shared" si="67"/>
        <v>P-Onsite</v>
      </c>
      <c r="Q2157" s="2" t="str">
        <f t="shared" si="68"/>
        <v>P-S2_Onsite</v>
      </c>
      <c r="R2157" s="2" t="s">
        <v>3476</v>
      </c>
      <c r="S2157" s="2" t="s">
        <v>1041</v>
      </c>
      <c r="T2157" s="21" t="s">
        <v>3693</v>
      </c>
    </row>
    <row r="2158" spans="1:20" x14ac:dyDescent="0.3">
      <c r="A2158" s="21" t="s">
        <v>3027</v>
      </c>
      <c r="B2158" s="21" t="s">
        <v>1054</v>
      </c>
      <c r="C2158" s="21" t="s">
        <v>3028</v>
      </c>
      <c r="D2158" s="21" t="s">
        <v>3029</v>
      </c>
      <c r="E2158" s="2" t="s">
        <v>3030</v>
      </c>
      <c r="F2158" s="21" t="s">
        <v>3700</v>
      </c>
      <c r="G2158" s="21" t="s">
        <v>1631</v>
      </c>
      <c r="H2158" s="21" t="s">
        <v>3701</v>
      </c>
      <c r="I2158" s="21" t="s">
        <v>6734</v>
      </c>
      <c r="J2158" s="2" t="s">
        <v>3475</v>
      </c>
      <c r="K2158" s="22" t="s">
        <v>1048</v>
      </c>
      <c r="L2158" s="2" t="s">
        <v>1428</v>
      </c>
      <c r="M2158" s="2" t="s">
        <v>1059</v>
      </c>
      <c r="N2158" s="2" t="s">
        <v>1429</v>
      </c>
      <c r="O2158" s="2" t="s">
        <v>1040</v>
      </c>
      <c r="P2158" s="2" t="str">
        <f t="shared" si="67"/>
        <v>P-Onsite</v>
      </c>
      <c r="Q2158" s="2" t="str">
        <f t="shared" si="68"/>
        <v>P-S2_Onsite</v>
      </c>
      <c r="R2158" s="2" t="s">
        <v>3476</v>
      </c>
      <c r="S2158" s="2" t="s">
        <v>1041</v>
      </c>
      <c r="T2158" s="21" t="s">
        <v>3693</v>
      </c>
    </row>
    <row r="2159" spans="1:20" x14ac:dyDescent="0.3">
      <c r="A2159" s="21" t="s">
        <v>3033</v>
      </c>
      <c r="B2159" s="21" t="s">
        <v>1054</v>
      </c>
      <c r="C2159" s="21" t="s">
        <v>3034</v>
      </c>
      <c r="D2159" s="21" t="s">
        <v>3035</v>
      </c>
      <c r="E2159" s="2" t="s">
        <v>3036</v>
      </c>
      <c r="F2159" s="21" t="s">
        <v>3690</v>
      </c>
      <c r="G2159" s="21" t="s">
        <v>1593</v>
      </c>
      <c r="H2159" s="21" t="s">
        <v>3691</v>
      </c>
      <c r="I2159" s="21" t="s">
        <v>6735</v>
      </c>
      <c r="J2159" s="2" t="s">
        <v>3692</v>
      </c>
      <c r="K2159" s="22" t="s">
        <v>1610</v>
      </c>
      <c r="L2159" s="2" t="s">
        <v>1205</v>
      </c>
      <c r="M2159" s="2" t="s">
        <v>1059</v>
      </c>
      <c r="N2159" s="2" t="s">
        <v>1206</v>
      </c>
      <c r="O2159" s="2" t="s">
        <v>1040</v>
      </c>
      <c r="P2159" s="2" t="str">
        <f t="shared" si="67"/>
        <v>P-Onsite</v>
      </c>
      <c r="Q2159" s="2" t="str">
        <f t="shared" si="68"/>
        <v>P-S2_Onsite</v>
      </c>
      <c r="R2159" s="2" t="s">
        <v>3476</v>
      </c>
      <c r="S2159" s="2" t="s">
        <v>1041</v>
      </c>
      <c r="T2159" s="21" t="s">
        <v>3693</v>
      </c>
    </row>
    <row r="2160" spans="1:20" x14ac:dyDescent="0.3">
      <c r="A2160" s="21" t="s">
        <v>3033</v>
      </c>
      <c r="B2160" s="21" t="s">
        <v>1054</v>
      </c>
      <c r="C2160" s="21" t="s">
        <v>3034</v>
      </c>
      <c r="D2160" s="21" t="s">
        <v>3035</v>
      </c>
      <c r="E2160" s="2" t="s">
        <v>3036</v>
      </c>
      <c r="F2160" s="21" t="s">
        <v>3696</v>
      </c>
      <c r="G2160" s="21" t="s">
        <v>1606</v>
      </c>
      <c r="H2160" s="21" t="s">
        <v>3697</v>
      </c>
      <c r="I2160" s="21" t="s">
        <v>6736</v>
      </c>
      <c r="J2160" s="2" t="s">
        <v>3484</v>
      </c>
      <c r="K2160" s="22" t="s">
        <v>1038</v>
      </c>
      <c r="L2160" s="2" t="s">
        <v>1205</v>
      </c>
      <c r="M2160" s="2" t="s">
        <v>1059</v>
      </c>
      <c r="N2160" s="2" t="s">
        <v>1206</v>
      </c>
      <c r="O2160" s="2" t="s">
        <v>1040</v>
      </c>
      <c r="P2160" s="2" t="str">
        <f t="shared" si="67"/>
        <v>P-Onsite</v>
      </c>
      <c r="Q2160" s="2" t="str">
        <f t="shared" si="68"/>
        <v>P-S2_Onsite</v>
      </c>
      <c r="R2160" s="2" t="s">
        <v>3476</v>
      </c>
      <c r="S2160" s="2" t="s">
        <v>1041</v>
      </c>
      <c r="T2160" s="21" t="s">
        <v>3693</v>
      </c>
    </row>
    <row r="2161" spans="1:20" x14ac:dyDescent="0.3">
      <c r="A2161" s="21" t="s">
        <v>3033</v>
      </c>
      <c r="B2161" s="21" t="s">
        <v>1054</v>
      </c>
      <c r="C2161" s="21" t="s">
        <v>3034</v>
      </c>
      <c r="D2161" s="21" t="s">
        <v>3035</v>
      </c>
      <c r="E2161" s="2" t="s">
        <v>3036</v>
      </c>
      <c r="F2161" s="21" t="s">
        <v>3700</v>
      </c>
      <c r="G2161" s="21" t="s">
        <v>1631</v>
      </c>
      <c r="H2161" s="21" t="s">
        <v>3701</v>
      </c>
      <c r="I2161" s="21" t="s">
        <v>6737</v>
      </c>
      <c r="J2161" s="2" t="s">
        <v>3475</v>
      </c>
      <c r="K2161" s="22" t="s">
        <v>1048</v>
      </c>
      <c r="L2161" s="2" t="s">
        <v>1205</v>
      </c>
      <c r="M2161" s="2" t="s">
        <v>1059</v>
      </c>
      <c r="N2161" s="2" t="s">
        <v>1206</v>
      </c>
      <c r="O2161" s="2" t="s">
        <v>1040</v>
      </c>
      <c r="P2161" s="2" t="str">
        <f t="shared" si="67"/>
        <v>P-Onsite</v>
      </c>
      <c r="Q2161" s="2" t="str">
        <f t="shared" si="68"/>
        <v>P-S2_Onsite</v>
      </c>
      <c r="R2161" s="2" t="s">
        <v>3476</v>
      </c>
      <c r="S2161" s="2" t="s">
        <v>1041</v>
      </c>
      <c r="T2161" s="21" t="s">
        <v>3693</v>
      </c>
    </row>
    <row r="2162" spans="1:20" x14ac:dyDescent="0.3">
      <c r="A2162" s="21" t="s">
        <v>4323</v>
      </c>
      <c r="B2162" s="21" t="s">
        <v>1054</v>
      </c>
      <c r="C2162" s="21" t="s">
        <v>4324</v>
      </c>
      <c r="D2162" s="21" t="s">
        <v>4325</v>
      </c>
      <c r="E2162" s="2" t="s">
        <v>4326</v>
      </c>
      <c r="F2162" s="21" t="s">
        <v>3690</v>
      </c>
      <c r="G2162" s="21" t="s">
        <v>1593</v>
      </c>
      <c r="H2162" s="21" t="s">
        <v>3691</v>
      </c>
      <c r="I2162" s="21" t="s">
        <v>6738</v>
      </c>
      <c r="J2162" s="2" t="s">
        <v>3692</v>
      </c>
      <c r="K2162" s="22" t="s">
        <v>1610</v>
      </c>
      <c r="L2162" s="2" t="s">
        <v>1150</v>
      </c>
      <c r="M2162" s="2" t="s">
        <v>1059</v>
      </c>
      <c r="N2162" s="2" t="s">
        <v>1151</v>
      </c>
      <c r="O2162" s="2" t="s">
        <v>1098</v>
      </c>
      <c r="P2162" s="2" t="str">
        <f t="shared" si="67"/>
        <v>A-Onsite</v>
      </c>
      <c r="Q2162" s="2" t="str">
        <f t="shared" si="68"/>
        <v>A-S2_Onsite</v>
      </c>
      <c r="R2162" s="2" t="s">
        <v>3476</v>
      </c>
      <c r="S2162" s="2" t="s">
        <v>1041</v>
      </c>
      <c r="T2162" s="21" t="s">
        <v>3693</v>
      </c>
    </row>
    <row r="2163" spans="1:20" x14ac:dyDescent="0.3">
      <c r="A2163" s="21" t="s">
        <v>4323</v>
      </c>
      <c r="B2163" s="21" t="s">
        <v>1054</v>
      </c>
      <c r="C2163" s="21" t="s">
        <v>4324</v>
      </c>
      <c r="D2163" s="21" t="s">
        <v>4325</v>
      </c>
      <c r="E2163" s="2" t="s">
        <v>4326</v>
      </c>
      <c r="F2163" s="21" t="s">
        <v>3694</v>
      </c>
      <c r="G2163" s="21" t="s">
        <v>1598</v>
      </c>
      <c r="H2163" s="21" t="s">
        <v>3695</v>
      </c>
      <c r="I2163" s="21" t="s">
        <v>6739</v>
      </c>
      <c r="J2163" s="2" t="s">
        <v>3481</v>
      </c>
      <c r="K2163" s="22" t="s">
        <v>1048</v>
      </c>
      <c r="L2163" s="2" t="s">
        <v>1150</v>
      </c>
      <c r="M2163" s="2" t="s">
        <v>1059</v>
      </c>
      <c r="N2163" s="2" t="s">
        <v>1151</v>
      </c>
      <c r="O2163" s="2" t="s">
        <v>1098</v>
      </c>
      <c r="P2163" s="2" t="str">
        <f t="shared" si="67"/>
        <v>A-Onsite</v>
      </c>
      <c r="Q2163" s="2" t="str">
        <f t="shared" si="68"/>
        <v>A-S2_Onsite</v>
      </c>
      <c r="R2163" s="2" t="s">
        <v>3476</v>
      </c>
      <c r="S2163" s="2" t="s">
        <v>1041</v>
      </c>
      <c r="T2163" s="21" t="s">
        <v>3693</v>
      </c>
    </row>
    <row r="2164" spans="1:20" x14ac:dyDescent="0.3">
      <c r="A2164" s="21" t="s">
        <v>4323</v>
      </c>
      <c r="B2164" s="21" t="s">
        <v>1054</v>
      </c>
      <c r="C2164" s="21" t="s">
        <v>4324</v>
      </c>
      <c r="D2164" s="21" t="s">
        <v>4325</v>
      </c>
      <c r="E2164" s="2" t="s">
        <v>4326</v>
      </c>
      <c r="F2164" s="21" t="s">
        <v>3696</v>
      </c>
      <c r="G2164" s="21" t="s">
        <v>1606</v>
      </c>
      <c r="H2164" s="21" t="s">
        <v>3697</v>
      </c>
      <c r="I2164" s="21" t="s">
        <v>6740</v>
      </c>
      <c r="J2164" s="2" t="s">
        <v>3484</v>
      </c>
      <c r="K2164" s="22" t="s">
        <v>1038</v>
      </c>
      <c r="L2164" s="2" t="s">
        <v>1150</v>
      </c>
      <c r="M2164" s="2" t="s">
        <v>1059</v>
      </c>
      <c r="N2164" s="2" t="s">
        <v>1151</v>
      </c>
      <c r="O2164" s="2" t="s">
        <v>1098</v>
      </c>
      <c r="P2164" s="2" t="str">
        <f t="shared" si="67"/>
        <v>A-Onsite</v>
      </c>
      <c r="Q2164" s="2" t="str">
        <f t="shared" si="68"/>
        <v>A-S2_Onsite</v>
      </c>
      <c r="R2164" s="2" t="s">
        <v>3476</v>
      </c>
      <c r="S2164" s="2" t="s">
        <v>1041</v>
      </c>
      <c r="T2164" s="21" t="s">
        <v>3693</v>
      </c>
    </row>
    <row r="2165" spans="1:20" x14ac:dyDescent="0.3">
      <c r="A2165" s="21" t="s">
        <v>4323</v>
      </c>
      <c r="B2165" s="21" t="s">
        <v>1054</v>
      </c>
      <c r="C2165" s="21" t="s">
        <v>4324</v>
      </c>
      <c r="D2165" s="21" t="s">
        <v>4325</v>
      </c>
      <c r="E2165" s="2" t="s">
        <v>4326</v>
      </c>
      <c r="F2165" s="21" t="s">
        <v>3698</v>
      </c>
      <c r="G2165" s="21" t="s">
        <v>1613</v>
      </c>
      <c r="H2165" s="21" t="s">
        <v>3699</v>
      </c>
      <c r="I2165" s="21" t="s">
        <v>6741</v>
      </c>
      <c r="J2165" s="2" t="s">
        <v>3479</v>
      </c>
      <c r="K2165" s="22" t="s">
        <v>1038</v>
      </c>
      <c r="L2165" s="2" t="s">
        <v>1150</v>
      </c>
      <c r="M2165" s="2" t="s">
        <v>1059</v>
      </c>
      <c r="N2165" s="2" t="s">
        <v>1151</v>
      </c>
      <c r="O2165" s="2" t="s">
        <v>1098</v>
      </c>
      <c r="P2165" s="2" t="str">
        <f t="shared" si="67"/>
        <v>A-Onsite</v>
      </c>
      <c r="Q2165" s="2" t="str">
        <f t="shared" si="68"/>
        <v>A-S2_Onsite</v>
      </c>
      <c r="R2165" s="2" t="s">
        <v>3476</v>
      </c>
      <c r="S2165" s="2" t="s">
        <v>1041</v>
      </c>
      <c r="T2165" s="21" t="s">
        <v>3693</v>
      </c>
    </row>
    <row r="2166" spans="1:20" x14ac:dyDescent="0.3">
      <c r="A2166" s="21" t="s">
        <v>4323</v>
      </c>
      <c r="B2166" s="21" t="s">
        <v>1054</v>
      </c>
      <c r="C2166" s="21" t="s">
        <v>4324</v>
      </c>
      <c r="D2166" s="21" t="s">
        <v>4325</v>
      </c>
      <c r="E2166" s="2" t="s">
        <v>4326</v>
      </c>
      <c r="F2166" s="21" t="s">
        <v>3700</v>
      </c>
      <c r="G2166" s="21" t="s">
        <v>1631</v>
      </c>
      <c r="H2166" s="21" t="s">
        <v>3701</v>
      </c>
      <c r="I2166" s="21" t="s">
        <v>6742</v>
      </c>
      <c r="J2166" s="2" t="s">
        <v>3475</v>
      </c>
      <c r="K2166" s="22" t="s">
        <v>1048</v>
      </c>
      <c r="L2166" s="2" t="s">
        <v>1150</v>
      </c>
      <c r="M2166" s="2" t="s">
        <v>1059</v>
      </c>
      <c r="N2166" s="2" t="s">
        <v>1151</v>
      </c>
      <c r="O2166" s="2" t="s">
        <v>1040</v>
      </c>
      <c r="P2166" s="2" t="str">
        <f t="shared" si="67"/>
        <v>P-Onsite</v>
      </c>
      <c r="Q2166" s="2" t="str">
        <f t="shared" si="68"/>
        <v>P-S2_Onsite</v>
      </c>
      <c r="R2166" s="2" t="s">
        <v>3476</v>
      </c>
      <c r="S2166" s="2" t="s">
        <v>1041</v>
      </c>
      <c r="T2166" s="21" t="s">
        <v>3693</v>
      </c>
    </row>
    <row r="2167" spans="1:20" x14ac:dyDescent="0.3">
      <c r="A2167" s="21" t="s">
        <v>3039</v>
      </c>
      <c r="B2167" s="21" t="s">
        <v>1054</v>
      </c>
      <c r="C2167" s="21" t="s">
        <v>3040</v>
      </c>
      <c r="D2167" s="21" t="s">
        <v>3041</v>
      </c>
      <c r="E2167" s="2" t="s">
        <v>3042</v>
      </c>
      <c r="F2167" s="21" t="s">
        <v>3690</v>
      </c>
      <c r="G2167" s="21" t="s">
        <v>1593</v>
      </c>
      <c r="H2167" s="21" t="s">
        <v>3691</v>
      </c>
      <c r="I2167" s="21" t="s">
        <v>6743</v>
      </c>
      <c r="J2167" s="2" t="s">
        <v>3692</v>
      </c>
      <c r="K2167" s="22" t="s">
        <v>1610</v>
      </c>
      <c r="L2167" s="2" t="s">
        <v>1300</v>
      </c>
      <c r="M2167" s="2" t="s">
        <v>1059</v>
      </c>
      <c r="N2167" s="2" t="s">
        <v>1301</v>
      </c>
      <c r="O2167" s="2" t="s">
        <v>1040</v>
      </c>
      <c r="P2167" s="2" t="str">
        <f t="shared" si="67"/>
        <v>P-Onsite</v>
      </c>
      <c r="Q2167" s="2" t="str">
        <f t="shared" si="68"/>
        <v>P-S2_Onsite</v>
      </c>
      <c r="R2167" s="2" t="s">
        <v>3476</v>
      </c>
      <c r="S2167" s="2" t="s">
        <v>1041</v>
      </c>
      <c r="T2167" s="21" t="s">
        <v>3693</v>
      </c>
    </row>
    <row r="2168" spans="1:20" x14ac:dyDescent="0.3">
      <c r="A2168" s="21" t="s">
        <v>3039</v>
      </c>
      <c r="B2168" s="21" t="s">
        <v>1054</v>
      </c>
      <c r="C2168" s="21" t="s">
        <v>3040</v>
      </c>
      <c r="D2168" s="21" t="s">
        <v>3041</v>
      </c>
      <c r="E2168" s="2" t="s">
        <v>3042</v>
      </c>
      <c r="F2168" s="21" t="s">
        <v>3698</v>
      </c>
      <c r="G2168" s="21" t="s">
        <v>1613</v>
      </c>
      <c r="H2168" s="21" t="s">
        <v>3699</v>
      </c>
      <c r="I2168" s="21" t="s">
        <v>6744</v>
      </c>
      <c r="J2168" s="2" t="s">
        <v>3479</v>
      </c>
      <c r="K2168" s="22" t="s">
        <v>1038</v>
      </c>
      <c r="L2168" s="2" t="s">
        <v>1300</v>
      </c>
      <c r="M2168" s="2" t="s">
        <v>1059</v>
      </c>
      <c r="N2168" s="2" t="s">
        <v>1301</v>
      </c>
      <c r="O2168" s="2" t="s">
        <v>1040</v>
      </c>
      <c r="P2168" s="2" t="str">
        <f t="shared" si="67"/>
        <v>P-Onsite</v>
      </c>
      <c r="Q2168" s="2" t="str">
        <f t="shared" si="68"/>
        <v>P-S2_Onsite</v>
      </c>
      <c r="R2168" s="2" t="s">
        <v>3476</v>
      </c>
      <c r="S2168" s="2" t="s">
        <v>1041</v>
      </c>
      <c r="T2168" s="21" t="s">
        <v>3693</v>
      </c>
    </row>
    <row r="2169" spans="1:20" x14ac:dyDescent="0.3">
      <c r="A2169" s="21" t="s">
        <v>3039</v>
      </c>
      <c r="B2169" s="21" t="s">
        <v>1054</v>
      </c>
      <c r="C2169" s="21" t="s">
        <v>3040</v>
      </c>
      <c r="D2169" s="21" t="s">
        <v>3041</v>
      </c>
      <c r="E2169" s="2" t="s">
        <v>3042</v>
      </c>
      <c r="F2169" s="21" t="s">
        <v>3700</v>
      </c>
      <c r="G2169" s="21" t="s">
        <v>1631</v>
      </c>
      <c r="H2169" s="21" t="s">
        <v>3701</v>
      </c>
      <c r="I2169" s="21" t="s">
        <v>6745</v>
      </c>
      <c r="J2169" s="2" t="s">
        <v>3475</v>
      </c>
      <c r="K2169" s="22" t="s">
        <v>1048</v>
      </c>
      <c r="L2169" s="2" t="s">
        <v>1300</v>
      </c>
      <c r="M2169" s="2" t="s">
        <v>1059</v>
      </c>
      <c r="N2169" s="2" t="s">
        <v>1301</v>
      </c>
      <c r="O2169" s="2" t="s">
        <v>1040</v>
      </c>
      <c r="P2169" s="2" t="str">
        <f t="shared" si="67"/>
        <v>P-Onsite</v>
      </c>
      <c r="Q2169" s="2" t="str">
        <f t="shared" si="68"/>
        <v>P-S2_Onsite</v>
      </c>
      <c r="R2169" s="2" t="s">
        <v>3476</v>
      </c>
      <c r="S2169" s="2" t="s">
        <v>1041</v>
      </c>
      <c r="T2169" s="21" t="s">
        <v>3693</v>
      </c>
    </row>
    <row r="2170" spans="1:20" x14ac:dyDescent="0.3">
      <c r="A2170" s="21" t="s">
        <v>4327</v>
      </c>
      <c r="B2170" s="21" t="s">
        <v>1054</v>
      </c>
      <c r="C2170" s="21" t="s">
        <v>4328</v>
      </c>
      <c r="D2170" s="21" t="s">
        <v>4329</v>
      </c>
      <c r="E2170" s="2" t="s">
        <v>4330</v>
      </c>
      <c r="F2170" s="21" t="s">
        <v>3690</v>
      </c>
      <c r="G2170" s="21" t="s">
        <v>1593</v>
      </c>
      <c r="H2170" s="21" t="s">
        <v>3691</v>
      </c>
      <c r="I2170" s="21" t="s">
        <v>6746</v>
      </c>
      <c r="J2170" s="2" t="s">
        <v>3692</v>
      </c>
      <c r="K2170" s="22" t="s">
        <v>1610</v>
      </c>
      <c r="L2170" s="2" t="s">
        <v>1300</v>
      </c>
      <c r="M2170" s="2" t="s">
        <v>1059</v>
      </c>
      <c r="N2170" s="2" t="s">
        <v>1375</v>
      </c>
      <c r="O2170" s="2" t="s">
        <v>1098</v>
      </c>
      <c r="P2170" s="2" t="str">
        <f t="shared" si="67"/>
        <v>A-Onsite</v>
      </c>
      <c r="Q2170" s="2" t="str">
        <f t="shared" si="68"/>
        <v>A-S2_Onsite</v>
      </c>
      <c r="R2170" s="2" t="s">
        <v>3476</v>
      </c>
      <c r="S2170" s="2" t="s">
        <v>1041</v>
      </c>
      <c r="T2170" s="21" t="s">
        <v>3693</v>
      </c>
    </row>
    <row r="2171" spans="1:20" x14ac:dyDescent="0.3">
      <c r="A2171" s="21" t="s">
        <v>4327</v>
      </c>
      <c r="B2171" s="21" t="s">
        <v>1054</v>
      </c>
      <c r="C2171" s="21" t="s">
        <v>4328</v>
      </c>
      <c r="D2171" s="21" t="s">
        <v>4329</v>
      </c>
      <c r="E2171" s="2" t="s">
        <v>4330</v>
      </c>
      <c r="F2171" s="21" t="s">
        <v>3694</v>
      </c>
      <c r="G2171" s="21" t="s">
        <v>1598</v>
      </c>
      <c r="H2171" s="21" t="s">
        <v>3695</v>
      </c>
      <c r="I2171" s="21" t="s">
        <v>6747</v>
      </c>
      <c r="J2171" s="2" t="s">
        <v>3481</v>
      </c>
      <c r="K2171" s="22" t="s">
        <v>1048</v>
      </c>
      <c r="L2171" s="2" t="s">
        <v>1300</v>
      </c>
      <c r="M2171" s="2" t="s">
        <v>1059</v>
      </c>
      <c r="N2171" s="2" t="s">
        <v>1375</v>
      </c>
      <c r="O2171" s="2" t="s">
        <v>1040</v>
      </c>
      <c r="P2171" s="2" t="str">
        <f t="shared" si="67"/>
        <v>P-Onsite</v>
      </c>
      <c r="Q2171" s="2" t="str">
        <f t="shared" si="68"/>
        <v>P-S2_Onsite</v>
      </c>
      <c r="R2171" s="2" t="s">
        <v>3476</v>
      </c>
      <c r="S2171" s="2" t="s">
        <v>1041</v>
      </c>
      <c r="T2171" s="21" t="s">
        <v>3693</v>
      </c>
    </row>
    <row r="2172" spans="1:20" x14ac:dyDescent="0.3">
      <c r="A2172" s="21" t="s">
        <v>4327</v>
      </c>
      <c r="B2172" s="21" t="s">
        <v>1054</v>
      </c>
      <c r="C2172" s="21" t="s">
        <v>4328</v>
      </c>
      <c r="D2172" s="21" t="s">
        <v>4329</v>
      </c>
      <c r="E2172" s="2" t="s">
        <v>4330</v>
      </c>
      <c r="F2172" s="21" t="s">
        <v>3696</v>
      </c>
      <c r="G2172" s="21" t="s">
        <v>1606</v>
      </c>
      <c r="H2172" s="21" t="s">
        <v>3697</v>
      </c>
      <c r="I2172" s="21" t="s">
        <v>6748</v>
      </c>
      <c r="J2172" s="2" t="s">
        <v>3484</v>
      </c>
      <c r="K2172" s="22" t="s">
        <v>1038</v>
      </c>
      <c r="L2172" s="2" t="s">
        <v>1300</v>
      </c>
      <c r="M2172" s="2" t="s">
        <v>1059</v>
      </c>
      <c r="N2172" s="2" t="s">
        <v>1375</v>
      </c>
      <c r="O2172" s="2" t="s">
        <v>1040</v>
      </c>
      <c r="P2172" s="2" t="str">
        <f t="shared" si="67"/>
        <v>P-Onsite</v>
      </c>
      <c r="Q2172" s="2" t="str">
        <f t="shared" si="68"/>
        <v>P-S2_Onsite</v>
      </c>
      <c r="R2172" s="2" t="s">
        <v>3476</v>
      </c>
      <c r="S2172" s="2" t="s">
        <v>1041</v>
      </c>
      <c r="T2172" s="21" t="s">
        <v>3693</v>
      </c>
    </row>
    <row r="2173" spans="1:20" x14ac:dyDescent="0.3">
      <c r="A2173" s="21" t="s">
        <v>4327</v>
      </c>
      <c r="B2173" s="21" t="s">
        <v>1054</v>
      </c>
      <c r="C2173" s="21" t="s">
        <v>4328</v>
      </c>
      <c r="D2173" s="21" t="s">
        <v>4329</v>
      </c>
      <c r="E2173" s="2" t="s">
        <v>4330</v>
      </c>
      <c r="F2173" s="21" t="s">
        <v>3698</v>
      </c>
      <c r="G2173" s="21" t="s">
        <v>1613</v>
      </c>
      <c r="H2173" s="21" t="s">
        <v>3699</v>
      </c>
      <c r="I2173" s="21" t="s">
        <v>6749</v>
      </c>
      <c r="J2173" s="2" t="s">
        <v>3479</v>
      </c>
      <c r="K2173" s="22" t="s">
        <v>1038</v>
      </c>
      <c r="L2173" s="2" t="s">
        <v>1300</v>
      </c>
      <c r="M2173" s="2" t="s">
        <v>1059</v>
      </c>
      <c r="N2173" s="2" t="s">
        <v>1375</v>
      </c>
      <c r="O2173" s="2" t="s">
        <v>1098</v>
      </c>
      <c r="P2173" s="2" t="str">
        <f t="shared" si="67"/>
        <v>A-Onsite</v>
      </c>
      <c r="Q2173" s="2" t="str">
        <f t="shared" si="68"/>
        <v>A-S2_Onsite</v>
      </c>
      <c r="R2173" s="2" t="s">
        <v>3476</v>
      </c>
      <c r="S2173" s="2" t="s">
        <v>1041</v>
      </c>
      <c r="T2173" s="21" t="s">
        <v>3693</v>
      </c>
    </row>
    <row r="2174" spans="1:20" x14ac:dyDescent="0.3">
      <c r="A2174" s="21" t="s">
        <v>4327</v>
      </c>
      <c r="B2174" s="21" t="s">
        <v>1054</v>
      </c>
      <c r="C2174" s="21" t="s">
        <v>4328</v>
      </c>
      <c r="D2174" s="21" t="s">
        <v>4329</v>
      </c>
      <c r="E2174" s="2" t="s">
        <v>4330</v>
      </c>
      <c r="F2174" s="21" t="s">
        <v>3700</v>
      </c>
      <c r="G2174" s="21" t="s">
        <v>1631</v>
      </c>
      <c r="H2174" s="21" t="s">
        <v>3701</v>
      </c>
      <c r="I2174" s="21" t="s">
        <v>6750</v>
      </c>
      <c r="J2174" s="2" t="s">
        <v>3475</v>
      </c>
      <c r="K2174" s="22" t="s">
        <v>1048</v>
      </c>
      <c r="L2174" s="2" t="s">
        <v>1300</v>
      </c>
      <c r="M2174" s="2" t="s">
        <v>1059</v>
      </c>
      <c r="N2174" s="2" t="s">
        <v>1375</v>
      </c>
      <c r="O2174" s="2" t="s">
        <v>1098</v>
      </c>
      <c r="P2174" s="2" t="str">
        <f t="shared" si="67"/>
        <v>A-Onsite</v>
      </c>
      <c r="Q2174" s="2" t="str">
        <f t="shared" si="68"/>
        <v>A-S2_Onsite</v>
      </c>
      <c r="R2174" s="2" t="s">
        <v>3476</v>
      </c>
      <c r="S2174" s="2" t="s">
        <v>1041</v>
      </c>
      <c r="T2174" s="21" t="s">
        <v>3693</v>
      </c>
    </row>
    <row r="2175" spans="1:20" x14ac:dyDescent="0.3">
      <c r="A2175" s="21" t="s">
        <v>3045</v>
      </c>
      <c r="B2175" s="21" t="s">
        <v>1054</v>
      </c>
      <c r="C2175" s="21" t="s">
        <v>3046</v>
      </c>
      <c r="D2175" s="21" t="s">
        <v>3047</v>
      </c>
      <c r="E2175" s="2" t="s">
        <v>3048</v>
      </c>
      <c r="F2175" s="21" t="s">
        <v>3694</v>
      </c>
      <c r="G2175" s="21" t="s">
        <v>1598</v>
      </c>
      <c r="H2175" s="21" t="s">
        <v>3695</v>
      </c>
      <c r="I2175" s="21" t="s">
        <v>6751</v>
      </c>
      <c r="J2175" s="2" t="s">
        <v>3481</v>
      </c>
      <c r="K2175" s="22" t="s">
        <v>1048</v>
      </c>
      <c r="L2175" s="2" t="s">
        <v>1300</v>
      </c>
      <c r="M2175" s="2" t="s">
        <v>1059</v>
      </c>
      <c r="N2175" s="2" t="s">
        <v>1301</v>
      </c>
      <c r="O2175" s="2" t="s">
        <v>1040</v>
      </c>
      <c r="P2175" s="2" t="str">
        <f t="shared" si="67"/>
        <v>P-Onsite</v>
      </c>
      <c r="Q2175" s="2" t="str">
        <f t="shared" si="68"/>
        <v>P-S2_Onsite</v>
      </c>
      <c r="R2175" s="2" t="s">
        <v>3476</v>
      </c>
      <c r="S2175" s="2" t="s">
        <v>1041</v>
      </c>
      <c r="T2175" s="21" t="s">
        <v>3693</v>
      </c>
    </row>
    <row r="2176" spans="1:20" x14ac:dyDescent="0.3">
      <c r="A2176" s="21" t="s">
        <v>3045</v>
      </c>
      <c r="B2176" s="21" t="s">
        <v>1054</v>
      </c>
      <c r="C2176" s="21" t="s">
        <v>3046</v>
      </c>
      <c r="D2176" s="21" t="s">
        <v>3047</v>
      </c>
      <c r="E2176" s="2" t="s">
        <v>3048</v>
      </c>
      <c r="F2176" s="21" t="s">
        <v>3696</v>
      </c>
      <c r="G2176" s="21" t="s">
        <v>1606</v>
      </c>
      <c r="H2176" s="21" t="s">
        <v>3697</v>
      </c>
      <c r="I2176" s="21" t="s">
        <v>6752</v>
      </c>
      <c r="J2176" s="2" t="s">
        <v>3484</v>
      </c>
      <c r="K2176" s="22" t="s">
        <v>1038</v>
      </c>
      <c r="L2176" s="2" t="s">
        <v>1300</v>
      </c>
      <c r="M2176" s="2" t="s">
        <v>1059</v>
      </c>
      <c r="N2176" s="2" t="s">
        <v>1301</v>
      </c>
      <c r="O2176" s="2" t="s">
        <v>1040</v>
      </c>
      <c r="P2176" s="2" t="str">
        <f t="shared" si="67"/>
        <v>P-Onsite</v>
      </c>
      <c r="Q2176" s="2" t="str">
        <f t="shared" si="68"/>
        <v>P-S2_Onsite</v>
      </c>
      <c r="R2176" s="2" t="s">
        <v>3476</v>
      </c>
      <c r="S2176" s="2" t="s">
        <v>1041</v>
      </c>
      <c r="T2176" s="21" t="s">
        <v>3693</v>
      </c>
    </row>
    <row r="2177" spans="1:20" x14ac:dyDescent="0.3">
      <c r="A2177" s="21" t="s">
        <v>3045</v>
      </c>
      <c r="B2177" s="21" t="s">
        <v>1054</v>
      </c>
      <c r="C2177" s="21" t="s">
        <v>3046</v>
      </c>
      <c r="D2177" s="21" t="s">
        <v>3047</v>
      </c>
      <c r="E2177" s="2" t="s">
        <v>3048</v>
      </c>
      <c r="F2177" s="21" t="s">
        <v>3700</v>
      </c>
      <c r="G2177" s="21" t="s">
        <v>1631</v>
      </c>
      <c r="H2177" s="21" t="s">
        <v>3701</v>
      </c>
      <c r="I2177" s="21" t="s">
        <v>6753</v>
      </c>
      <c r="J2177" s="2" t="s">
        <v>3475</v>
      </c>
      <c r="K2177" s="22" t="s">
        <v>1048</v>
      </c>
      <c r="L2177" s="2" t="s">
        <v>1300</v>
      </c>
      <c r="M2177" s="2" t="s">
        <v>1059</v>
      </c>
      <c r="N2177" s="2" t="s">
        <v>1301</v>
      </c>
      <c r="O2177" s="2" t="s">
        <v>1040</v>
      </c>
      <c r="P2177" s="2" t="str">
        <f t="shared" si="67"/>
        <v>P-Onsite</v>
      </c>
      <c r="Q2177" s="2" t="str">
        <f t="shared" si="68"/>
        <v>P-S2_Onsite</v>
      </c>
      <c r="R2177" s="2" t="s">
        <v>3476</v>
      </c>
      <c r="S2177" s="2" t="s">
        <v>1041</v>
      </c>
      <c r="T2177" s="21" t="s">
        <v>3693</v>
      </c>
    </row>
    <row r="2178" spans="1:20" x14ac:dyDescent="0.3">
      <c r="A2178" s="21" t="s">
        <v>3051</v>
      </c>
      <c r="B2178" s="21" t="s">
        <v>1054</v>
      </c>
      <c r="C2178" s="21" t="s">
        <v>3052</v>
      </c>
      <c r="D2178" s="21" t="s">
        <v>3053</v>
      </c>
      <c r="E2178" s="2" t="s">
        <v>3054</v>
      </c>
      <c r="F2178" s="21" t="s">
        <v>3690</v>
      </c>
      <c r="G2178" s="21" t="s">
        <v>1593</v>
      </c>
      <c r="H2178" s="21" t="s">
        <v>3691</v>
      </c>
      <c r="I2178" s="21" t="s">
        <v>6754</v>
      </c>
      <c r="J2178" s="2" t="s">
        <v>3692</v>
      </c>
      <c r="K2178" s="22" t="s">
        <v>1610</v>
      </c>
      <c r="L2178" s="2" t="s">
        <v>1150</v>
      </c>
      <c r="M2178" s="2" t="s">
        <v>1059</v>
      </c>
      <c r="N2178" s="2" t="s">
        <v>1151</v>
      </c>
      <c r="O2178" s="2" t="s">
        <v>1040</v>
      </c>
      <c r="P2178" s="2" t="str">
        <f t="shared" si="67"/>
        <v>P-Onsite</v>
      </c>
      <c r="Q2178" s="2" t="str">
        <f t="shared" si="68"/>
        <v>P-S2_Onsite</v>
      </c>
      <c r="R2178" s="2" t="s">
        <v>3476</v>
      </c>
      <c r="S2178" s="2" t="s">
        <v>1041</v>
      </c>
      <c r="T2178" s="21" t="s">
        <v>3693</v>
      </c>
    </row>
    <row r="2179" spans="1:20" x14ac:dyDescent="0.3">
      <c r="A2179" s="21" t="s">
        <v>3051</v>
      </c>
      <c r="B2179" s="21" t="s">
        <v>1054</v>
      </c>
      <c r="C2179" s="21" t="s">
        <v>3052</v>
      </c>
      <c r="D2179" s="21" t="s">
        <v>3053</v>
      </c>
      <c r="E2179" s="2" t="s">
        <v>3054</v>
      </c>
      <c r="F2179" s="21" t="s">
        <v>3698</v>
      </c>
      <c r="G2179" s="21" t="s">
        <v>1613</v>
      </c>
      <c r="H2179" s="21" t="s">
        <v>3699</v>
      </c>
      <c r="I2179" s="21" t="s">
        <v>6755</v>
      </c>
      <c r="J2179" s="2" t="s">
        <v>3479</v>
      </c>
      <c r="K2179" s="22" t="s">
        <v>1038</v>
      </c>
      <c r="L2179" s="2" t="s">
        <v>1150</v>
      </c>
      <c r="M2179" s="2" t="s">
        <v>1059</v>
      </c>
      <c r="N2179" s="2" t="s">
        <v>1151</v>
      </c>
      <c r="O2179" s="2" t="s">
        <v>1040</v>
      </c>
      <c r="P2179" s="2" t="str">
        <f t="shared" ref="P2179:P2242" si="69">CONCATENATE(LEFT(O2179,1),"-",B2179)</f>
        <v>P-Onsite</v>
      </c>
      <c r="Q2179" s="2" t="str">
        <f t="shared" ref="Q2179:Q2242" si="70">CONCATENATE(LEFT($O2179,1),"-",RIGHT($F2179,9))</f>
        <v>P-S2_Onsite</v>
      </c>
      <c r="R2179" s="2" t="s">
        <v>3476</v>
      </c>
      <c r="S2179" s="2" t="s">
        <v>1041</v>
      </c>
      <c r="T2179" s="21" t="s">
        <v>3693</v>
      </c>
    </row>
    <row r="2180" spans="1:20" x14ac:dyDescent="0.3">
      <c r="A2180" s="21" t="s">
        <v>3058</v>
      </c>
      <c r="B2180" s="21" t="s">
        <v>1054</v>
      </c>
      <c r="C2180" s="21" t="s">
        <v>3059</v>
      </c>
      <c r="D2180" s="21" t="s">
        <v>3060</v>
      </c>
      <c r="E2180" s="2" t="s">
        <v>3061</v>
      </c>
      <c r="F2180" s="21" t="s">
        <v>3690</v>
      </c>
      <c r="G2180" s="21" t="s">
        <v>1593</v>
      </c>
      <c r="H2180" s="21" t="s">
        <v>3691</v>
      </c>
      <c r="I2180" s="21" t="s">
        <v>6756</v>
      </c>
      <c r="J2180" s="2" t="s">
        <v>3692</v>
      </c>
      <c r="K2180" s="22" t="s">
        <v>1610</v>
      </c>
      <c r="L2180" s="2" t="s">
        <v>1164</v>
      </c>
      <c r="M2180" s="2" t="s">
        <v>1059</v>
      </c>
      <c r="N2180" s="2" t="s">
        <v>1209</v>
      </c>
      <c r="O2180" s="2" t="s">
        <v>1040</v>
      </c>
      <c r="P2180" s="2" t="str">
        <f t="shared" si="69"/>
        <v>P-Onsite</v>
      </c>
      <c r="Q2180" s="2" t="str">
        <f t="shared" si="70"/>
        <v>P-S2_Onsite</v>
      </c>
      <c r="R2180" s="2" t="s">
        <v>3476</v>
      </c>
      <c r="S2180" s="2" t="s">
        <v>1041</v>
      </c>
      <c r="T2180" s="21" t="s">
        <v>3693</v>
      </c>
    </row>
    <row r="2181" spans="1:20" x14ac:dyDescent="0.3">
      <c r="A2181" s="21" t="s">
        <v>3058</v>
      </c>
      <c r="B2181" s="21" t="s">
        <v>1054</v>
      </c>
      <c r="C2181" s="21" t="s">
        <v>3059</v>
      </c>
      <c r="D2181" s="21" t="s">
        <v>3060</v>
      </c>
      <c r="E2181" s="2" t="s">
        <v>3061</v>
      </c>
      <c r="F2181" s="21" t="s">
        <v>3696</v>
      </c>
      <c r="G2181" s="21" t="s">
        <v>1606</v>
      </c>
      <c r="H2181" s="21" t="s">
        <v>3697</v>
      </c>
      <c r="I2181" s="21" t="s">
        <v>6757</v>
      </c>
      <c r="J2181" s="2" t="s">
        <v>3484</v>
      </c>
      <c r="K2181" s="22" t="s">
        <v>1038</v>
      </c>
      <c r="L2181" s="2" t="s">
        <v>1164</v>
      </c>
      <c r="M2181" s="2" t="s">
        <v>1059</v>
      </c>
      <c r="N2181" s="2" t="s">
        <v>1209</v>
      </c>
      <c r="O2181" s="2" t="s">
        <v>1040</v>
      </c>
      <c r="P2181" s="2" t="str">
        <f t="shared" si="69"/>
        <v>P-Onsite</v>
      </c>
      <c r="Q2181" s="2" t="str">
        <f t="shared" si="70"/>
        <v>P-S2_Onsite</v>
      </c>
      <c r="R2181" s="2" t="s">
        <v>3476</v>
      </c>
      <c r="S2181" s="2" t="s">
        <v>1041</v>
      </c>
      <c r="T2181" s="21" t="s">
        <v>3693</v>
      </c>
    </row>
    <row r="2182" spans="1:20" x14ac:dyDescent="0.3">
      <c r="A2182" s="21" t="s">
        <v>3058</v>
      </c>
      <c r="B2182" s="21" t="s">
        <v>1054</v>
      </c>
      <c r="C2182" s="21" t="s">
        <v>3059</v>
      </c>
      <c r="D2182" s="21" t="s">
        <v>3060</v>
      </c>
      <c r="E2182" s="2" t="s">
        <v>3061</v>
      </c>
      <c r="F2182" s="21" t="s">
        <v>3700</v>
      </c>
      <c r="G2182" s="21" t="s">
        <v>1631</v>
      </c>
      <c r="H2182" s="21" t="s">
        <v>3701</v>
      </c>
      <c r="I2182" s="21" t="s">
        <v>6758</v>
      </c>
      <c r="J2182" s="2" t="s">
        <v>3475</v>
      </c>
      <c r="K2182" s="22" t="s">
        <v>1048</v>
      </c>
      <c r="L2182" s="2" t="s">
        <v>1164</v>
      </c>
      <c r="M2182" s="2" t="s">
        <v>1059</v>
      </c>
      <c r="N2182" s="2" t="s">
        <v>1209</v>
      </c>
      <c r="O2182" s="2" t="s">
        <v>1040</v>
      </c>
      <c r="P2182" s="2" t="str">
        <f t="shared" si="69"/>
        <v>P-Onsite</v>
      </c>
      <c r="Q2182" s="2" t="str">
        <f t="shared" si="70"/>
        <v>P-S2_Onsite</v>
      </c>
      <c r="R2182" s="2" t="s">
        <v>3476</v>
      </c>
      <c r="S2182" s="2" t="s">
        <v>1041</v>
      </c>
      <c r="T2182" s="21" t="s">
        <v>3693</v>
      </c>
    </row>
    <row r="2183" spans="1:20" x14ac:dyDescent="0.3">
      <c r="A2183" s="21" t="s">
        <v>4331</v>
      </c>
      <c r="B2183" s="21" t="s">
        <v>1054</v>
      </c>
      <c r="C2183" s="21" t="s">
        <v>4332</v>
      </c>
      <c r="D2183" s="21" t="s">
        <v>4333</v>
      </c>
      <c r="E2183" s="2" t="s">
        <v>4334</v>
      </c>
      <c r="F2183" s="21" t="s">
        <v>3690</v>
      </c>
      <c r="G2183" s="21" t="s">
        <v>1593</v>
      </c>
      <c r="H2183" s="21" t="s">
        <v>3691</v>
      </c>
      <c r="I2183" s="21" t="s">
        <v>6759</v>
      </c>
      <c r="J2183" s="2" t="s">
        <v>3692</v>
      </c>
      <c r="K2183" s="22" t="s">
        <v>1610</v>
      </c>
      <c r="L2183" s="2" t="s">
        <v>1114</v>
      </c>
      <c r="M2183" s="2" t="s">
        <v>1059</v>
      </c>
      <c r="N2183" s="2" t="s">
        <v>1115</v>
      </c>
      <c r="O2183" s="2" t="s">
        <v>1098</v>
      </c>
      <c r="P2183" s="2" t="str">
        <f t="shared" si="69"/>
        <v>A-Onsite</v>
      </c>
      <c r="Q2183" s="2" t="str">
        <f t="shared" si="70"/>
        <v>A-S2_Onsite</v>
      </c>
      <c r="R2183" s="2" t="s">
        <v>3476</v>
      </c>
      <c r="S2183" s="2" t="s">
        <v>1041</v>
      </c>
      <c r="T2183" s="21" t="s">
        <v>3693</v>
      </c>
    </row>
    <row r="2184" spans="1:20" x14ac:dyDescent="0.3">
      <c r="A2184" s="21" t="s">
        <v>4331</v>
      </c>
      <c r="B2184" s="21" t="s">
        <v>1054</v>
      </c>
      <c r="C2184" s="21" t="s">
        <v>4332</v>
      </c>
      <c r="D2184" s="21" t="s">
        <v>4333</v>
      </c>
      <c r="E2184" s="2" t="s">
        <v>4334</v>
      </c>
      <c r="F2184" s="21" t="s">
        <v>3694</v>
      </c>
      <c r="G2184" s="21" t="s">
        <v>1598</v>
      </c>
      <c r="H2184" s="21" t="s">
        <v>3695</v>
      </c>
      <c r="I2184" s="21" t="s">
        <v>6760</v>
      </c>
      <c r="J2184" s="2" t="s">
        <v>3481</v>
      </c>
      <c r="K2184" s="22" t="s">
        <v>1048</v>
      </c>
      <c r="L2184" s="2" t="s">
        <v>1114</v>
      </c>
      <c r="M2184" s="2" t="s">
        <v>1059</v>
      </c>
      <c r="N2184" s="2" t="s">
        <v>1115</v>
      </c>
      <c r="O2184" s="2" t="s">
        <v>1098</v>
      </c>
      <c r="P2184" s="2" t="str">
        <f t="shared" si="69"/>
        <v>A-Onsite</v>
      </c>
      <c r="Q2184" s="2" t="str">
        <f t="shared" si="70"/>
        <v>A-S2_Onsite</v>
      </c>
      <c r="R2184" s="2" t="s">
        <v>3476</v>
      </c>
      <c r="S2184" s="2" t="s">
        <v>1041</v>
      </c>
      <c r="T2184" s="21" t="s">
        <v>3693</v>
      </c>
    </row>
    <row r="2185" spans="1:20" x14ac:dyDescent="0.3">
      <c r="A2185" s="21" t="s">
        <v>4331</v>
      </c>
      <c r="B2185" s="21" t="s">
        <v>1054</v>
      </c>
      <c r="C2185" s="21" t="s">
        <v>4332</v>
      </c>
      <c r="D2185" s="21" t="s">
        <v>4333</v>
      </c>
      <c r="E2185" s="2" t="s">
        <v>4334</v>
      </c>
      <c r="F2185" s="21" t="s">
        <v>3696</v>
      </c>
      <c r="G2185" s="21" t="s">
        <v>1606</v>
      </c>
      <c r="H2185" s="21" t="s">
        <v>3697</v>
      </c>
      <c r="I2185" s="21" t="s">
        <v>6761</v>
      </c>
      <c r="J2185" s="2" t="s">
        <v>3484</v>
      </c>
      <c r="K2185" s="22" t="s">
        <v>1038</v>
      </c>
      <c r="L2185" s="2" t="s">
        <v>1114</v>
      </c>
      <c r="M2185" s="2" t="s">
        <v>1059</v>
      </c>
      <c r="N2185" s="2" t="s">
        <v>1115</v>
      </c>
      <c r="O2185" s="2" t="s">
        <v>1098</v>
      </c>
      <c r="P2185" s="2" t="str">
        <f t="shared" si="69"/>
        <v>A-Onsite</v>
      </c>
      <c r="Q2185" s="2" t="str">
        <f t="shared" si="70"/>
        <v>A-S2_Onsite</v>
      </c>
      <c r="R2185" s="2" t="s">
        <v>3476</v>
      </c>
      <c r="S2185" s="2" t="s">
        <v>1041</v>
      </c>
      <c r="T2185" s="21" t="s">
        <v>3693</v>
      </c>
    </row>
    <row r="2186" spans="1:20" x14ac:dyDescent="0.3">
      <c r="A2186" s="21" t="s">
        <v>4331</v>
      </c>
      <c r="B2186" s="21" t="s">
        <v>1054</v>
      </c>
      <c r="C2186" s="21" t="s">
        <v>4332</v>
      </c>
      <c r="D2186" s="21" t="s">
        <v>4333</v>
      </c>
      <c r="E2186" s="2" t="s">
        <v>4334</v>
      </c>
      <c r="F2186" s="21" t="s">
        <v>3698</v>
      </c>
      <c r="G2186" s="21" t="s">
        <v>1613</v>
      </c>
      <c r="H2186" s="21" t="s">
        <v>3699</v>
      </c>
      <c r="I2186" s="21" t="s">
        <v>6762</v>
      </c>
      <c r="J2186" s="2" t="s">
        <v>3479</v>
      </c>
      <c r="K2186" s="22" t="s">
        <v>1038</v>
      </c>
      <c r="L2186" s="2" t="s">
        <v>1114</v>
      </c>
      <c r="M2186" s="2" t="s">
        <v>1059</v>
      </c>
      <c r="N2186" s="2" t="s">
        <v>1115</v>
      </c>
      <c r="O2186" s="2" t="s">
        <v>1098</v>
      </c>
      <c r="P2186" s="2" t="str">
        <f t="shared" si="69"/>
        <v>A-Onsite</v>
      </c>
      <c r="Q2186" s="2" t="str">
        <f t="shared" si="70"/>
        <v>A-S2_Onsite</v>
      </c>
      <c r="R2186" s="2" t="s">
        <v>3476</v>
      </c>
      <c r="S2186" s="2" t="s">
        <v>1041</v>
      </c>
      <c r="T2186" s="21" t="s">
        <v>3693</v>
      </c>
    </row>
    <row r="2187" spans="1:20" x14ac:dyDescent="0.3">
      <c r="A2187" s="21" t="s">
        <v>4331</v>
      </c>
      <c r="B2187" s="21" t="s">
        <v>1054</v>
      </c>
      <c r="C2187" s="21" t="s">
        <v>4332</v>
      </c>
      <c r="D2187" s="21" t="s">
        <v>4333</v>
      </c>
      <c r="E2187" s="2" t="s">
        <v>4334</v>
      </c>
      <c r="F2187" s="21" t="s">
        <v>3700</v>
      </c>
      <c r="G2187" s="21" t="s">
        <v>1631</v>
      </c>
      <c r="H2187" s="21" t="s">
        <v>3701</v>
      </c>
      <c r="I2187" s="21" t="s">
        <v>6763</v>
      </c>
      <c r="J2187" s="2" t="s">
        <v>3475</v>
      </c>
      <c r="K2187" s="22" t="s">
        <v>1048</v>
      </c>
      <c r="L2187" s="2" t="s">
        <v>1114</v>
      </c>
      <c r="M2187" s="2" t="s">
        <v>1059</v>
      </c>
      <c r="N2187" s="2" t="s">
        <v>1115</v>
      </c>
      <c r="O2187" s="2" t="s">
        <v>1098</v>
      </c>
      <c r="P2187" s="2" t="str">
        <f t="shared" si="69"/>
        <v>A-Onsite</v>
      </c>
      <c r="Q2187" s="2" t="str">
        <f t="shared" si="70"/>
        <v>A-S2_Onsite</v>
      </c>
      <c r="R2187" s="2" t="s">
        <v>3476</v>
      </c>
      <c r="S2187" s="2" t="s">
        <v>1041</v>
      </c>
      <c r="T2187" s="21" t="s">
        <v>3693</v>
      </c>
    </row>
    <row r="2188" spans="1:20" x14ac:dyDescent="0.3">
      <c r="A2188" s="21" t="s">
        <v>3064</v>
      </c>
      <c r="B2188" s="21" t="s">
        <v>1054</v>
      </c>
      <c r="C2188" s="21" t="s">
        <v>3065</v>
      </c>
      <c r="D2188" s="21" t="s">
        <v>3066</v>
      </c>
      <c r="E2188" s="2" t="s">
        <v>3067</v>
      </c>
      <c r="F2188" s="21" t="s">
        <v>3690</v>
      </c>
      <c r="G2188" s="21" t="s">
        <v>1593</v>
      </c>
      <c r="H2188" s="21" t="s">
        <v>3691</v>
      </c>
      <c r="I2188" s="21" t="s">
        <v>6764</v>
      </c>
      <c r="J2188" s="2" t="s">
        <v>3692</v>
      </c>
      <c r="K2188" s="22" t="s">
        <v>1610</v>
      </c>
      <c r="L2188" s="2" t="s">
        <v>1058</v>
      </c>
      <c r="M2188" s="2" t="s">
        <v>1059</v>
      </c>
      <c r="N2188" s="2" t="s">
        <v>1106</v>
      </c>
      <c r="O2188" s="2" t="s">
        <v>1040</v>
      </c>
      <c r="P2188" s="2" t="str">
        <f t="shared" si="69"/>
        <v>P-Onsite</v>
      </c>
      <c r="Q2188" s="2" t="str">
        <f t="shared" si="70"/>
        <v>P-S2_Onsite</v>
      </c>
      <c r="R2188" s="2" t="s">
        <v>3476</v>
      </c>
      <c r="S2188" s="2" t="s">
        <v>1041</v>
      </c>
      <c r="T2188" s="21" t="s">
        <v>3693</v>
      </c>
    </row>
    <row r="2189" spans="1:20" x14ac:dyDescent="0.3">
      <c r="A2189" s="21" t="s">
        <v>3064</v>
      </c>
      <c r="B2189" s="21" t="s">
        <v>1054</v>
      </c>
      <c r="C2189" s="21" t="s">
        <v>3065</v>
      </c>
      <c r="D2189" s="21" t="s">
        <v>3066</v>
      </c>
      <c r="E2189" s="2" t="s">
        <v>3067</v>
      </c>
      <c r="F2189" s="21" t="s">
        <v>3700</v>
      </c>
      <c r="G2189" s="21" t="s">
        <v>1631</v>
      </c>
      <c r="H2189" s="21" t="s">
        <v>3701</v>
      </c>
      <c r="I2189" s="21" t="s">
        <v>6765</v>
      </c>
      <c r="J2189" s="2" t="s">
        <v>3475</v>
      </c>
      <c r="K2189" s="22" t="s">
        <v>1048</v>
      </c>
      <c r="L2189" s="2" t="s">
        <v>1058</v>
      </c>
      <c r="M2189" s="2" t="s">
        <v>1059</v>
      </c>
      <c r="N2189" s="2" t="s">
        <v>1106</v>
      </c>
      <c r="O2189" s="2" t="s">
        <v>1040</v>
      </c>
      <c r="P2189" s="2" t="str">
        <f t="shared" si="69"/>
        <v>P-Onsite</v>
      </c>
      <c r="Q2189" s="2" t="str">
        <f t="shared" si="70"/>
        <v>P-S2_Onsite</v>
      </c>
      <c r="R2189" s="2" t="s">
        <v>3476</v>
      </c>
      <c r="S2189" s="2" t="s">
        <v>1041</v>
      </c>
      <c r="T2189" s="21" t="s">
        <v>3693</v>
      </c>
    </row>
    <row r="2190" spans="1:20" x14ac:dyDescent="0.3">
      <c r="A2190" s="21" t="s">
        <v>4335</v>
      </c>
      <c r="B2190" s="21" t="s">
        <v>1054</v>
      </c>
      <c r="C2190" s="21" t="s">
        <v>4336</v>
      </c>
      <c r="D2190" s="21" t="s">
        <v>4337</v>
      </c>
      <c r="E2190" s="2" t="s">
        <v>4338</v>
      </c>
      <c r="F2190" s="21" t="s">
        <v>3690</v>
      </c>
      <c r="G2190" s="21" t="s">
        <v>1593</v>
      </c>
      <c r="H2190" s="21" t="s">
        <v>3691</v>
      </c>
      <c r="I2190" s="21" t="s">
        <v>6766</v>
      </c>
      <c r="J2190" s="2" t="s">
        <v>3692</v>
      </c>
      <c r="K2190" s="22" t="s">
        <v>1610</v>
      </c>
      <c r="L2190" s="2" t="s">
        <v>3489</v>
      </c>
      <c r="M2190" s="2" t="s">
        <v>3489</v>
      </c>
      <c r="N2190" s="2" t="s">
        <v>3489</v>
      </c>
      <c r="O2190" s="2" t="s">
        <v>1098</v>
      </c>
      <c r="P2190" s="2" t="str">
        <f t="shared" si="69"/>
        <v>A-Onsite</v>
      </c>
      <c r="Q2190" s="2" t="str">
        <f t="shared" si="70"/>
        <v>A-S2_Onsite</v>
      </c>
      <c r="R2190" s="2" t="s">
        <v>3476</v>
      </c>
      <c r="S2190" s="2" t="s">
        <v>1041</v>
      </c>
      <c r="T2190" s="21" t="s">
        <v>3693</v>
      </c>
    </row>
    <row r="2191" spans="1:20" x14ac:dyDescent="0.3">
      <c r="A2191" s="21" t="s">
        <v>4335</v>
      </c>
      <c r="B2191" s="21" t="s">
        <v>1054</v>
      </c>
      <c r="C2191" s="21" t="s">
        <v>4336</v>
      </c>
      <c r="D2191" s="21" t="s">
        <v>4337</v>
      </c>
      <c r="E2191" s="2" t="s">
        <v>4338</v>
      </c>
      <c r="F2191" s="21" t="s">
        <v>3694</v>
      </c>
      <c r="G2191" s="21" t="s">
        <v>1598</v>
      </c>
      <c r="H2191" s="21" t="s">
        <v>3695</v>
      </c>
      <c r="I2191" s="21" t="s">
        <v>6767</v>
      </c>
      <c r="J2191" s="2" t="s">
        <v>3481</v>
      </c>
      <c r="K2191" s="22" t="s">
        <v>1048</v>
      </c>
      <c r="L2191" s="2" t="s">
        <v>3489</v>
      </c>
      <c r="M2191" s="2" t="s">
        <v>3489</v>
      </c>
      <c r="N2191" s="2" t="s">
        <v>3489</v>
      </c>
      <c r="O2191" s="2" t="s">
        <v>1098</v>
      </c>
      <c r="P2191" s="2" t="str">
        <f t="shared" si="69"/>
        <v>A-Onsite</v>
      </c>
      <c r="Q2191" s="2" t="str">
        <f t="shared" si="70"/>
        <v>A-S2_Onsite</v>
      </c>
      <c r="R2191" s="2" t="s">
        <v>3476</v>
      </c>
      <c r="S2191" s="2" t="s">
        <v>1041</v>
      </c>
      <c r="T2191" s="21" t="s">
        <v>3693</v>
      </c>
    </row>
    <row r="2192" spans="1:20" x14ac:dyDescent="0.3">
      <c r="A2192" s="21" t="s">
        <v>4335</v>
      </c>
      <c r="B2192" s="21" t="s">
        <v>1054</v>
      </c>
      <c r="C2192" s="21" t="s">
        <v>4336</v>
      </c>
      <c r="D2192" s="21" t="s">
        <v>4337</v>
      </c>
      <c r="E2192" s="2" t="s">
        <v>4338</v>
      </c>
      <c r="F2192" s="21" t="s">
        <v>3696</v>
      </c>
      <c r="G2192" s="21" t="s">
        <v>1606</v>
      </c>
      <c r="H2192" s="21" t="s">
        <v>3697</v>
      </c>
      <c r="I2192" s="21" t="s">
        <v>6768</v>
      </c>
      <c r="J2192" s="2" t="s">
        <v>3484</v>
      </c>
      <c r="K2192" s="22" t="s">
        <v>1038</v>
      </c>
      <c r="L2192" s="2" t="s">
        <v>3489</v>
      </c>
      <c r="M2192" s="2" t="s">
        <v>3489</v>
      </c>
      <c r="N2192" s="2" t="s">
        <v>3489</v>
      </c>
      <c r="O2192" s="2" t="s">
        <v>1098</v>
      </c>
      <c r="P2192" s="2" t="str">
        <f t="shared" si="69"/>
        <v>A-Onsite</v>
      </c>
      <c r="Q2192" s="2" t="str">
        <f t="shared" si="70"/>
        <v>A-S2_Onsite</v>
      </c>
      <c r="R2192" s="2" t="s">
        <v>3476</v>
      </c>
      <c r="S2192" s="2" t="s">
        <v>1041</v>
      </c>
      <c r="T2192" s="21" t="s">
        <v>3693</v>
      </c>
    </row>
    <row r="2193" spans="1:20" x14ac:dyDescent="0.3">
      <c r="A2193" s="21" t="s">
        <v>4335</v>
      </c>
      <c r="B2193" s="21" t="s">
        <v>1054</v>
      </c>
      <c r="C2193" s="21" t="s">
        <v>4336</v>
      </c>
      <c r="D2193" s="21" t="s">
        <v>4337</v>
      </c>
      <c r="E2193" s="2" t="s">
        <v>4338</v>
      </c>
      <c r="F2193" s="21" t="s">
        <v>3698</v>
      </c>
      <c r="G2193" s="21" t="s">
        <v>1613</v>
      </c>
      <c r="H2193" s="21" t="s">
        <v>3699</v>
      </c>
      <c r="I2193" s="21" t="s">
        <v>6769</v>
      </c>
      <c r="J2193" s="2" t="s">
        <v>3479</v>
      </c>
      <c r="K2193" s="22" t="s">
        <v>1038</v>
      </c>
      <c r="L2193" s="2" t="s">
        <v>3489</v>
      </c>
      <c r="M2193" s="2" t="s">
        <v>3489</v>
      </c>
      <c r="N2193" s="2" t="s">
        <v>3489</v>
      </c>
      <c r="O2193" s="2" t="s">
        <v>1098</v>
      </c>
      <c r="P2193" s="2" t="str">
        <f t="shared" si="69"/>
        <v>A-Onsite</v>
      </c>
      <c r="Q2193" s="2" t="str">
        <f t="shared" si="70"/>
        <v>A-S2_Onsite</v>
      </c>
      <c r="R2193" s="2" t="s">
        <v>3476</v>
      </c>
      <c r="S2193" s="2" t="s">
        <v>1041</v>
      </c>
      <c r="T2193" s="21" t="s">
        <v>3693</v>
      </c>
    </row>
    <row r="2194" spans="1:20" x14ac:dyDescent="0.3">
      <c r="A2194" s="21" t="s">
        <v>4335</v>
      </c>
      <c r="B2194" s="21" t="s">
        <v>1054</v>
      </c>
      <c r="C2194" s="21" t="s">
        <v>4336</v>
      </c>
      <c r="D2194" s="21" t="s">
        <v>4337</v>
      </c>
      <c r="E2194" s="2" t="s">
        <v>4338</v>
      </c>
      <c r="F2194" s="21" t="s">
        <v>3700</v>
      </c>
      <c r="G2194" s="21" t="s">
        <v>1631</v>
      </c>
      <c r="H2194" s="21" t="s">
        <v>3701</v>
      </c>
      <c r="I2194" s="21" t="s">
        <v>6770</v>
      </c>
      <c r="J2194" s="2" t="s">
        <v>3475</v>
      </c>
      <c r="K2194" s="22" t="s">
        <v>1048</v>
      </c>
      <c r="L2194" s="2" t="s">
        <v>3489</v>
      </c>
      <c r="M2194" s="2" t="s">
        <v>3489</v>
      </c>
      <c r="N2194" s="2" t="s">
        <v>3489</v>
      </c>
      <c r="O2194" s="2" t="s">
        <v>1098</v>
      </c>
      <c r="P2194" s="2" t="str">
        <f t="shared" si="69"/>
        <v>A-Onsite</v>
      </c>
      <c r="Q2194" s="2" t="str">
        <f t="shared" si="70"/>
        <v>A-S2_Onsite</v>
      </c>
      <c r="R2194" s="2" t="s">
        <v>3476</v>
      </c>
      <c r="S2194" s="2" t="s">
        <v>1041</v>
      </c>
      <c r="T2194" s="21" t="s">
        <v>3693</v>
      </c>
    </row>
    <row r="2195" spans="1:20" x14ac:dyDescent="0.3">
      <c r="A2195" s="21" t="s">
        <v>4339</v>
      </c>
      <c r="B2195" s="21" t="s">
        <v>1054</v>
      </c>
      <c r="C2195" s="21" t="s">
        <v>4340</v>
      </c>
      <c r="D2195" s="21" t="s">
        <v>4341</v>
      </c>
      <c r="E2195" s="2" t="s">
        <v>4342</v>
      </c>
      <c r="F2195" s="21" t="s">
        <v>3690</v>
      </c>
      <c r="G2195" s="21" t="s">
        <v>1593</v>
      </c>
      <c r="H2195" s="21" t="s">
        <v>3691</v>
      </c>
      <c r="I2195" s="21" t="s">
        <v>6771</v>
      </c>
      <c r="J2195" s="2" t="s">
        <v>3692</v>
      </c>
      <c r="K2195" s="22" t="s">
        <v>1610</v>
      </c>
      <c r="L2195" s="2" t="s">
        <v>1283</v>
      </c>
      <c r="M2195" s="2" t="s">
        <v>1059</v>
      </c>
      <c r="N2195" s="2" t="s">
        <v>1284</v>
      </c>
      <c r="O2195" s="2" t="s">
        <v>1040</v>
      </c>
      <c r="P2195" s="2" t="str">
        <f t="shared" si="69"/>
        <v>P-Onsite</v>
      </c>
      <c r="Q2195" s="2" t="str">
        <f t="shared" si="70"/>
        <v>P-S2_Onsite</v>
      </c>
      <c r="R2195" s="2" t="s">
        <v>3476</v>
      </c>
      <c r="S2195" s="2" t="s">
        <v>1041</v>
      </c>
      <c r="T2195" s="21" t="s">
        <v>3693</v>
      </c>
    </row>
    <row r="2196" spans="1:20" x14ac:dyDescent="0.3">
      <c r="A2196" s="21" t="s">
        <v>4339</v>
      </c>
      <c r="B2196" s="21" t="s">
        <v>1054</v>
      </c>
      <c r="C2196" s="21" t="s">
        <v>4340</v>
      </c>
      <c r="D2196" s="21" t="s">
        <v>4341</v>
      </c>
      <c r="E2196" s="2" t="s">
        <v>4342</v>
      </c>
      <c r="F2196" s="21" t="s">
        <v>3694</v>
      </c>
      <c r="G2196" s="21" t="s">
        <v>1598</v>
      </c>
      <c r="H2196" s="21" t="s">
        <v>3695</v>
      </c>
      <c r="I2196" s="21" t="s">
        <v>6772</v>
      </c>
      <c r="J2196" s="2" t="s">
        <v>3481</v>
      </c>
      <c r="K2196" s="22" t="s">
        <v>1048</v>
      </c>
      <c r="L2196" s="2" t="s">
        <v>1283</v>
      </c>
      <c r="M2196" s="2" t="s">
        <v>1059</v>
      </c>
      <c r="N2196" s="2" t="s">
        <v>1284</v>
      </c>
      <c r="O2196" s="2" t="s">
        <v>1040</v>
      </c>
      <c r="P2196" s="2" t="str">
        <f t="shared" si="69"/>
        <v>P-Onsite</v>
      </c>
      <c r="Q2196" s="2" t="str">
        <f t="shared" si="70"/>
        <v>P-S2_Onsite</v>
      </c>
      <c r="R2196" s="2" t="s">
        <v>3476</v>
      </c>
      <c r="S2196" s="2" t="s">
        <v>1041</v>
      </c>
      <c r="T2196" s="21" t="s">
        <v>3693</v>
      </c>
    </row>
    <row r="2197" spans="1:20" x14ac:dyDescent="0.3">
      <c r="A2197" s="21" t="s">
        <v>4339</v>
      </c>
      <c r="B2197" s="21" t="s">
        <v>1054</v>
      </c>
      <c r="C2197" s="21" t="s">
        <v>4340</v>
      </c>
      <c r="D2197" s="21" t="s">
        <v>4341</v>
      </c>
      <c r="E2197" s="2" t="s">
        <v>4342</v>
      </c>
      <c r="F2197" s="21" t="s">
        <v>3696</v>
      </c>
      <c r="G2197" s="21" t="s">
        <v>1606</v>
      </c>
      <c r="H2197" s="21" t="s">
        <v>3697</v>
      </c>
      <c r="I2197" s="21" t="s">
        <v>6773</v>
      </c>
      <c r="J2197" s="2" t="s">
        <v>3484</v>
      </c>
      <c r="K2197" s="22" t="s">
        <v>1038</v>
      </c>
      <c r="L2197" s="2" t="s">
        <v>1283</v>
      </c>
      <c r="M2197" s="2" t="s">
        <v>1059</v>
      </c>
      <c r="N2197" s="2" t="s">
        <v>1284</v>
      </c>
      <c r="O2197" s="2" t="s">
        <v>1040</v>
      </c>
      <c r="P2197" s="2" t="str">
        <f t="shared" si="69"/>
        <v>P-Onsite</v>
      </c>
      <c r="Q2197" s="2" t="str">
        <f t="shared" si="70"/>
        <v>P-S2_Onsite</v>
      </c>
      <c r="R2197" s="2" t="s">
        <v>3476</v>
      </c>
      <c r="S2197" s="2" t="s">
        <v>1041</v>
      </c>
      <c r="T2197" s="21" t="s">
        <v>3693</v>
      </c>
    </row>
    <row r="2198" spans="1:20" x14ac:dyDescent="0.3">
      <c r="A2198" s="21" t="s">
        <v>4339</v>
      </c>
      <c r="B2198" s="21" t="s">
        <v>1054</v>
      </c>
      <c r="C2198" s="21" t="s">
        <v>4340</v>
      </c>
      <c r="D2198" s="21" t="s">
        <v>4341</v>
      </c>
      <c r="E2198" s="2" t="s">
        <v>4342</v>
      </c>
      <c r="F2198" s="21" t="s">
        <v>3698</v>
      </c>
      <c r="G2198" s="21" t="s">
        <v>1613</v>
      </c>
      <c r="H2198" s="21" t="s">
        <v>3699</v>
      </c>
      <c r="I2198" s="21" t="s">
        <v>6774</v>
      </c>
      <c r="J2198" s="2" t="s">
        <v>3479</v>
      </c>
      <c r="K2198" s="22" t="s">
        <v>1038</v>
      </c>
      <c r="L2198" s="2" t="s">
        <v>1283</v>
      </c>
      <c r="M2198" s="2" t="s">
        <v>1059</v>
      </c>
      <c r="N2198" s="2" t="s">
        <v>1284</v>
      </c>
      <c r="O2198" s="2" t="s">
        <v>1040</v>
      </c>
      <c r="P2198" s="2" t="str">
        <f t="shared" si="69"/>
        <v>P-Onsite</v>
      </c>
      <c r="Q2198" s="2" t="str">
        <f t="shared" si="70"/>
        <v>P-S2_Onsite</v>
      </c>
      <c r="R2198" s="2" t="s">
        <v>3476</v>
      </c>
      <c r="S2198" s="2" t="s">
        <v>1041</v>
      </c>
      <c r="T2198" s="21" t="s">
        <v>3693</v>
      </c>
    </row>
    <row r="2199" spans="1:20" x14ac:dyDescent="0.3">
      <c r="A2199" s="21" t="s">
        <v>4339</v>
      </c>
      <c r="B2199" s="21" t="s">
        <v>1054</v>
      </c>
      <c r="C2199" s="21" t="s">
        <v>4340</v>
      </c>
      <c r="D2199" s="21" t="s">
        <v>4341</v>
      </c>
      <c r="E2199" s="2" t="s">
        <v>4342</v>
      </c>
      <c r="F2199" s="21" t="s">
        <v>3700</v>
      </c>
      <c r="G2199" s="21" t="s">
        <v>1631</v>
      </c>
      <c r="H2199" s="21" t="s">
        <v>3701</v>
      </c>
      <c r="I2199" s="21" t="s">
        <v>6775</v>
      </c>
      <c r="J2199" s="2" t="s">
        <v>3475</v>
      </c>
      <c r="K2199" s="22" t="s">
        <v>1048</v>
      </c>
      <c r="L2199" s="2" t="s">
        <v>1283</v>
      </c>
      <c r="M2199" s="2" t="s">
        <v>1059</v>
      </c>
      <c r="N2199" s="2" t="s">
        <v>1284</v>
      </c>
      <c r="O2199" s="2" t="s">
        <v>1040</v>
      </c>
      <c r="P2199" s="2" t="str">
        <f t="shared" si="69"/>
        <v>P-Onsite</v>
      </c>
      <c r="Q2199" s="2" t="str">
        <f t="shared" si="70"/>
        <v>P-S2_Onsite</v>
      </c>
      <c r="R2199" s="2" t="s">
        <v>3476</v>
      </c>
      <c r="S2199" s="2" t="s">
        <v>1041</v>
      </c>
      <c r="T2199" s="21" t="s">
        <v>3693</v>
      </c>
    </row>
    <row r="2200" spans="1:20" x14ac:dyDescent="0.3">
      <c r="A2200" s="21" t="s">
        <v>3071</v>
      </c>
      <c r="B2200" s="21" t="s">
        <v>1054</v>
      </c>
      <c r="C2200" s="21" t="s">
        <v>3072</v>
      </c>
      <c r="D2200" s="21" t="s">
        <v>3073</v>
      </c>
      <c r="E2200" s="2" t="s">
        <v>3074</v>
      </c>
      <c r="F2200" s="21" t="s">
        <v>3694</v>
      </c>
      <c r="G2200" s="21" t="s">
        <v>1598</v>
      </c>
      <c r="H2200" s="21" t="s">
        <v>3695</v>
      </c>
      <c r="I2200" s="21" t="s">
        <v>6776</v>
      </c>
      <c r="J2200" s="2" t="s">
        <v>3481</v>
      </c>
      <c r="K2200" s="22" t="s">
        <v>1048</v>
      </c>
      <c r="L2200" s="2" t="s">
        <v>1089</v>
      </c>
      <c r="M2200" s="2" t="s">
        <v>1059</v>
      </c>
      <c r="N2200" s="2" t="s">
        <v>1124</v>
      </c>
      <c r="O2200" s="2" t="s">
        <v>1040</v>
      </c>
      <c r="P2200" s="2" t="str">
        <f t="shared" si="69"/>
        <v>P-Onsite</v>
      </c>
      <c r="Q2200" s="2" t="str">
        <f t="shared" si="70"/>
        <v>P-S2_Onsite</v>
      </c>
      <c r="R2200" s="2" t="s">
        <v>3476</v>
      </c>
      <c r="S2200" s="2" t="s">
        <v>1041</v>
      </c>
      <c r="T2200" s="21" t="s">
        <v>3693</v>
      </c>
    </row>
    <row r="2201" spans="1:20" x14ac:dyDescent="0.3">
      <c r="A2201" s="21" t="s">
        <v>3071</v>
      </c>
      <c r="B2201" s="21" t="s">
        <v>1054</v>
      </c>
      <c r="C2201" s="21" t="s">
        <v>3072</v>
      </c>
      <c r="D2201" s="21" t="s">
        <v>3073</v>
      </c>
      <c r="E2201" s="2" t="s">
        <v>3074</v>
      </c>
      <c r="F2201" s="21" t="s">
        <v>3696</v>
      </c>
      <c r="G2201" s="21" t="s">
        <v>1606</v>
      </c>
      <c r="H2201" s="21" t="s">
        <v>3697</v>
      </c>
      <c r="I2201" s="21" t="s">
        <v>6777</v>
      </c>
      <c r="J2201" s="2" t="s">
        <v>3484</v>
      </c>
      <c r="K2201" s="22" t="s">
        <v>1038</v>
      </c>
      <c r="L2201" s="2" t="s">
        <v>1089</v>
      </c>
      <c r="M2201" s="2" t="s">
        <v>1059</v>
      </c>
      <c r="N2201" s="2" t="s">
        <v>1124</v>
      </c>
      <c r="O2201" s="2" t="s">
        <v>1040</v>
      </c>
      <c r="P2201" s="2" t="str">
        <f t="shared" si="69"/>
        <v>P-Onsite</v>
      </c>
      <c r="Q2201" s="2" t="str">
        <f t="shared" si="70"/>
        <v>P-S2_Onsite</v>
      </c>
      <c r="R2201" s="2" t="s">
        <v>3476</v>
      </c>
      <c r="S2201" s="2" t="s">
        <v>1041</v>
      </c>
      <c r="T2201" s="21" t="s">
        <v>3693</v>
      </c>
    </row>
    <row r="2202" spans="1:20" x14ac:dyDescent="0.3">
      <c r="A2202" s="21" t="s">
        <v>3071</v>
      </c>
      <c r="B2202" s="21" t="s">
        <v>1054</v>
      </c>
      <c r="C2202" s="21" t="s">
        <v>3072</v>
      </c>
      <c r="D2202" s="21" t="s">
        <v>3073</v>
      </c>
      <c r="E2202" s="2" t="s">
        <v>3074</v>
      </c>
      <c r="F2202" s="21" t="s">
        <v>3700</v>
      </c>
      <c r="G2202" s="21" t="s">
        <v>1631</v>
      </c>
      <c r="H2202" s="21" t="s">
        <v>3701</v>
      </c>
      <c r="I2202" s="21" t="s">
        <v>6778</v>
      </c>
      <c r="J2202" s="2" t="s">
        <v>3475</v>
      </c>
      <c r="K2202" s="22" t="s">
        <v>1048</v>
      </c>
      <c r="L2202" s="2" t="s">
        <v>1089</v>
      </c>
      <c r="M2202" s="2" t="s">
        <v>1059</v>
      </c>
      <c r="N2202" s="2" t="s">
        <v>1124</v>
      </c>
      <c r="O2202" s="2" t="s">
        <v>1040</v>
      </c>
      <c r="P2202" s="2" t="str">
        <f t="shared" si="69"/>
        <v>P-Onsite</v>
      </c>
      <c r="Q2202" s="2" t="str">
        <f t="shared" si="70"/>
        <v>P-S2_Onsite</v>
      </c>
      <c r="R2202" s="2" t="s">
        <v>3476</v>
      </c>
      <c r="S2202" s="2" t="s">
        <v>1041</v>
      </c>
      <c r="T2202" s="21" t="s">
        <v>3693</v>
      </c>
    </row>
    <row r="2203" spans="1:20" x14ac:dyDescent="0.3">
      <c r="A2203" s="21" t="s">
        <v>3077</v>
      </c>
      <c r="B2203" s="21" t="s">
        <v>1054</v>
      </c>
      <c r="C2203" s="21" t="s">
        <v>3078</v>
      </c>
      <c r="D2203" s="21" t="s">
        <v>3079</v>
      </c>
      <c r="E2203" s="2" t="s">
        <v>3080</v>
      </c>
      <c r="F2203" s="21" t="s">
        <v>3698</v>
      </c>
      <c r="G2203" s="21" t="s">
        <v>1613</v>
      </c>
      <c r="H2203" s="21" t="s">
        <v>3699</v>
      </c>
      <c r="I2203" s="21" t="s">
        <v>6779</v>
      </c>
      <c r="J2203" s="2" t="s">
        <v>3479</v>
      </c>
      <c r="K2203" s="22" t="s">
        <v>1038</v>
      </c>
      <c r="L2203" s="2" t="s">
        <v>1089</v>
      </c>
      <c r="M2203" s="2" t="s">
        <v>1059</v>
      </c>
      <c r="N2203" s="2" t="s">
        <v>1090</v>
      </c>
      <c r="O2203" s="2" t="s">
        <v>1040</v>
      </c>
      <c r="P2203" s="2" t="str">
        <f t="shared" si="69"/>
        <v>P-Onsite</v>
      </c>
      <c r="Q2203" s="2" t="str">
        <f t="shared" si="70"/>
        <v>P-S2_Onsite</v>
      </c>
      <c r="R2203" s="2" t="s">
        <v>3476</v>
      </c>
      <c r="S2203" s="2" t="s">
        <v>1041</v>
      </c>
      <c r="T2203" s="21" t="s">
        <v>3693</v>
      </c>
    </row>
    <row r="2204" spans="1:20" x14ac:dyDescent="0.3">
      <c r="A2204" s="21" t="s">
        <v>3077</v>
      </c>
      <c r="B2204" s="21" t="s">
        <v>1054</v>
      </c>
      <c r="C2204" s="21" t="s">
        <v>3078</v>
      </c>
      <c r="D2204" s="21" t="s">
        <v>3079</v>
      </c>
      <c r="E2204" s="2" t="s">
        <v>3080</v>
      </c>
      <c r="F2204" s="21" t="s">
        <v>3700</v>
      </c>
      <c r="G2204" s="21" t="s">
        <v>1631</v>
      </c>
      <c r="H2204" s="21" t="s">
        <v>3701</v>
      </c>
      <c r="I2204" s="21" t="s">
        <v>6780</v>
      </c>
      <c r="J2204" s="2" t="s">
        <v>3475</v>
      </c>
      <c r="K2204" s="22" t="s">
        <v>1048</v>
      </c>
      <c r="L2204" s="2" t="s">
        <v>1089</v>
      </c>
      <c r="M2204" s="2" t="s">
        <v>1059</v>
      </c>
      <c r="N2204" s="2" t="s">
        <v>1090</v>
      </c>
      <c r="O2204" s="2" t="s">
        <v>1040</v>
      </c>
      <c r="P2204" s="2" t="str">
        <f t="shared" si="69"/>
        <v>P-Onsite</v>
      </c>
      <c r="Q2204" s="2" t="str">
        <f t="shared" si="70"/>
        <v>P-S2_Onsite</v>
      </c>
      <c r="R2204" s="2" t="s">
        <v>3476</v>
      </c>
      <c r="S2204" s="2" t="s">
        <v>1041</v>
      </c>
      <c r="T2204" s="21" t="s">
        <v>3693</v>
      </c>
    </row>
    <row r="2205" spans="1:20" x14ac:dyDescent="0.3">
      <c r="A2205" s="21" t="s">
        <v>3084</v>
      </c>
      <c r="B2205" s="21" t="s">
        <v>1031</v>
      </c>
      <c r="C2205" s="21" t="s">
        <v>3085</v>
      </c>
      <c r="D2205" s="21" t="s">
        <v>3086</v>
      </c>
      <c r="E2205" s="2" t="s">
        <v>3087</v>
      </c>
      <c r="F2205" s="21" t="s">
        <v>3734</v>
      </c>
      <c r="G2205" s="21" t="s">
        <v>1593</v>
      </c>
      <c r="H2205" s="21" t="s">
        <v>3691</v>
      </c>
      <c r="I2205" s="21" t="s">
        <v>6781</v>
      </c>
      <c r="J2205" s="2" t="s">
        <v>3692</v>
      </c>
      <c r="K2205" s="22" t="s">
        <v>1610</v>
      </c>
      <c r="L2205" s="2" t="s">
        <v>1039</v>
      </c>
      <c r="M2205" s="2" t="s">
        <v>1039</v>
      </c>
      <c r="N2205" s="2" t="s">
        <v>1039</v>
      </c>
      <c r="O2205" s="2" t="s">
        <v>1098</v>
      </c>
      <c r="P2205" s="2" t="str">
        <f t="shared" si="69"/>
        <v>A-Online</v>
      </c>
      <c r="Q2205" s="2" t="str">
        <f t="shared" si="70"/>
        <v>A-S2_Online</v>
      </c>
      <c r="R2205" s="2"/>
      <c r="S2205" s="2" t="s">
        <v>1041</v>
      </c>
      <c r="T2205" s="21" t="s">
        <v>3693</v>
      </c>
    </row>
    <row r="2206" spans="1:20" x14ac:dyDescent="0.3">
      <c r="A2206" s="21" t="s">
        <v>3084</v>
      </c>
      <c r="B2206" s="21" t="s">
        <v>1031</v>
      </c>
      <c r="C2206" s="21" t="s">
        <v>3085</v>
      </c>
      <c r="D2206" s="21" t="s">
        <v>3086</v>
      </c>
      <c r="E2206" s="2" t="s">
        <v>3087</v>
      </c>
      <c r="F2206" s="21" t="s">
        <v>3736</v>
      </c>
      <c r="G2206" s="21" t="s">
        <v>1606</v>
      </c>
      <c r="H2206" s="21" t="s">
        <v>3697</v>
      </c>
      <c r="I2206" s="21" t="s">
        <v>6782</v>
      </c>
      <c r="J2206" s="2" t="s">
        <v>3484</v>
      </c>
      <c r="K2206" s="22" t="s">
        <v>1038</v>
      </c>
      <c r="L2206" s="2" t="s">
        <v>1039</v>
      </c>
      <c r="M2206" s="2" t="s">
        <v>1039</v>
      </c>
      <c r="N2206" s="2" t="s">
        <v>1039</v>
      </c>
      <c r="O2206" s="2" t="s">
        <v>1040</v>
      </c>
      <c r="P2206" s="2" t="str">
        <f t="shared" si="69"/>
        <v>P-Online</v>
      </c>
      <c r="Q2206" s="2" t="str">
        <f t="shared" si="70"/>
        <v>P-S2_Online</v>
      </c>
      <c r="R2206" s="2"/>
      <c r="S2206" s="2" t="s">
        <v>1041</v>
      </c>
      <c r="T2206" s="21" t="s">
        <v>3693</v>
      </c>
    </row>
    <row r="2207" spans="1:20" x14ac:dyDescent="0.3">
      <c r="A2207" s="21" t="s">
        <v>3084</v>
      </c>
      <c r="B2207" s="21" t="s">
        <v>1031</v>
      </c>
      <c r="C2207" s="21" t="s">
        <v>3085</v>
      </c>
      <c r="D2207" s="21" t="s">
        <v>3086</v>
      </c>
      <c r="E2207" s="2" t="s">
        <v>3087</v>
      </c>
      <c r="F2207" s="21" t="s">
        <v>3737</v>
      </c>
      <c r="G2207" s="21" t="s">
        <v>1613</v>
      </c>
      <c r="H2207" s="21" t="s">
        <v>3699</v>
      </c>
      <c r="I2207" s="21" t="s">
        <v>6783</v>
      </c>
      <c r="J2207" s="2" t="s">
        <v>3479</v>
      </c>
      <c r="K2207" s="22" t="s">
        <v>1038</v>
      </c>
      <c r="L2207" s="2" t="s">
        <v>1039</v>
      </c>
      <c r="M2207" s="2" t="s">
        <v>1039</v>
      </c>
      <c r="N2207" s="2" t="s">
        <v>1039</v>
      </c>
      <c r="O2207" s="2" t="s">
        <v>1040</v>
      </c>
      <c r="P2207" s="2" t="str">
        <f t="shared" si="69"/>
        <v>P-Online</v>
      </c>
      <c r="Q2207" s="2" t="str">
        <f t="shared" si="70"/>
        <v>P-S2_Online</v>
      </c>
      <c r="R2207" s="2"/>
      <c r="S2207" s="2" t="s">
        <v>1041</v>
      </c>
      <c r="T2207" s="21" t="s">
        <v>3693</v>
      </c>
    </row>
    <row r="2208" spans="1:20" x14ac:dyDescent="0.3">
      <c r="A2208" s="21" t="s">
        <v>4343</v>
      </c>
      <c r="B2208" s="21" t="s">
        <v>1054</v>
      </c>
      <c r="C2208" s="21" t="s">
        <v>4344</v>
      </c>
      <c r="D2208" s="21" t="s">
        <v>4345</v>
      </c>
      <c r="E2208" s="2" t="s">
        <v>4346</v>
      </c>
      <c r="F2208" s="21" t="s">
        <v>3690</v>
      </c>
      <c r="G2208" s="21" t="s">
        <v>1593</v>
      </c>
      <c r="H2208" s="21" t="s">
        <v>3691</v>
      </c>
      <c r="I2208" s="21" t="s">
        <v>6784</v>
      </c>
      <c r="J2208" s="2" t="s">
        <v>3692</v>
      </c>
      <c r="K2208" s="22" t="s">
        <v>1610</v>
      </c>
      <c r="L2208" s="2" t="s">
        <v>3489</v>
      </c>
      <c r="M2208" s="2" t="s">
        <v>3489</v>
      </c>
      <c r="N2208" s="2" t="s">
        <v>3489</v>
      </c>
      <c r="O2208" s="2" t="s">
        <v>1098</v>
      </c>
      <c r="P2208" s="2" t="str">
        <f t="shared" si="69"/>
        <v>A-Onsite</v>
      </c>
      <c r="Q2208" s="2" t="str">
        <f t="shared" si="70"/>
        <v>A-S2_Onsite</v>
      </c>
      <c r="R2208" s="2" t="s">
        <v>3476</v>
      </c>
      <c r="S2208" s="2" t="s">
        <v>1041</v>
      </c>
      <c r="T2208" s="21" t="s">
        <v>3693</v>
      </c>
    </row>
    <row r="2209" spans="1:20" x14ac:dyDescent="0.3">
      <c r="A2209" s="21" t="s">
        <v>4343</v>
      </c>
      <c r="B2209" s="21" t="s">
        <v>1054</v>
      </c>
      <c r="C2209" s="21" t="s">
        <v>4344</v>
      </c>
      <c r="D2209" s="21" t="s">
        <v>4345</v>
      </c>
      <c r="E2209" s="2" t="s">
        <v>4346</v>
      </c>
      <c r="F2209" s="21" t="s">
        <v>3694</v>
      </c>
      <c r="G2209" s="21" t="s">
        <v>1598</v>
      </c>
      <c r="H2209" s="21" t="s">
        <v>3695</v>
      </c>
      <c r="I2209" s="21" t="s">
        <v>6785</v>
      </c>
      <c r="J2209" s="2" t="s">
        <v>3481</v>
      </c>
      <c r="K2209" s="22" t="s">
        <v>1048</v>
      </c>
      <c r="L2209" s="2" t="s">
        <v>3489</v>
      </c>
      <c r="M2209" s="2" t="s">
        <v>3489</v>
      </c>
      <c r="N2209" s="2" t="s">
        <v>3489</v>
      </c>
      <c r="O2209" s="2" t="s">
        <v>1098</v>
      </c>
      <c r="P2209" s="2" t="str">
        <f t="shared" si="69"/>
        <v>A-Onsite</v>
      </c>
      <c r="Q2209" s="2" t="str">
        <f t="shared" si="70"/>
        <v>A-S2_Onsite</v>
      </c>
      <c r="R2209" s="2" t="s">
        <v>3476</v>
      </c>
      <c r="S2209" s="2" t="s">
        <v>1041</v>
      </c>
      <c r="T2209" s="21" t="s">
        <v>3693</v>
      </c>
    </row>
    <row r="2210" spans="1:20" x14ac:dyDescent="0.3">
      <c r="A2210" s="21" t="s">
        <v>4343</v>
      </c>
      <c r="B2210" s="21" t="s">
        <v>1054</v>
      </c>
      <c r="C2210" s="21" t="s">
        <v>4344</v>
      </c>
      <c r="D2210" s="21" t="s">
        <v>4345</v>
      </c>
      <c r="E2210" s="2" t="s">
        <v>4346</v>
      </c>
      <c r="F2210" s="21" t="s">
        <v>3696</v>
      </c>
      <c r="G2210" s="21" t="s">
        <v>1606</v>
      </c>
      <c r="H2210" s="21" t="s">
        <v>3697</v>
      </c>
      <c r="I2210" s="21" t="s">
        <v>6786</v>
      </c>
      <c r="J2210" s="2" t="s">
        <v>3484</v>
      </c>
      <c r="K2210" s="22" t="s">
        <v>1038</v>
      </c>
      <c r="L2210" s="2" t="s">
        <v>3489</v>
      </c>
      <c r="M2210" s="2" t="s">
        <v>3489</v>
      </c>
      <c r="N2210" s="2" t="s">
        <v>3489</v>
      </c>
      <c r="O2210" s="2" t="s">
        <v>1098</v>
      </c>
      <c r="P2210" s="2" t="str">
        <f t="shared" si="69"/>
        <v>A-Onsite</v>
      </c>
      <c r="Q2210" s="2" t="str">
        <f t="shared" si="70"/>
        <v>A-S2_Onsite</v>
      </c>
      <c r="R2210" s="2" t="s">
        <v>3476</v>
      </c>
      <c r="S2210" s="2" t="s">
        <v>1041</v>
      </c>
      <c r="T2210" s="21" t="s">
        <v>3693</v>
      </c>
    </row>
    <row r="2211" spans="1:20" x14ac:dyDescent="0.3">
      <c r="A2211" s="21" t="s">
        <v>4343</v>
      </c>
      <c r="B2211" s="21" t="s">
        <v>1054</v>
      </c>
      <c r="C2211" s="21" t="s">
        <v>4344</v>
      </c>
      <c r="D2211" s="21" t="s">
        <v>4345</v>
      </c>
      <c r="E2211" s="2" t="s">
        <v>4346</v>
      </c>
      <c r="F2211" s="21" t="s">
        <v>3698</v>
      </c>
      <c r="G2211" s="21" t="s">
        <v>1613</v>
      </c>
      <c r="H2211" s="21" t="s">
        <v>3699</v>
      </c>
      <c r="I2211" s="21" t="s">
        <v>6787</v>
      </c>
      <c r="J2211" s="2" t="s">
        <v>3479</v>
      </c>
      <c r="K2211" s="22" t="s">
        <v>1038</v>
      </c>
      <c r="L2211" s="2" t="s">
        <v>3489</v>
      </c>
      <c r="M2211" s="2" t="s">
        <v>3489</v>
      </c>
      <c r="N2211" s="2" t="s">
        <v>3489</v>
      </c>
      <c r="O2211" s="2" t="s">
        <v>1098</v>
      </c>
      <c r="P2211" s="2" t="str">
        <f t="shared" si="69"/>
        <v>A-Onsite</v>
      </c>
      <c r="Q2211" s="2" t="str">
        <f t="shared" si="70"/>
        <v>A-S2_Onsite</v>
      </c>
      <c r="R2211" s="2" t="s">
        <v>3476</v>
      </c>
      <c r="S2211" s="2" t="s">
        <v>1041</v>
      </c>
      <c r="T2211" s="21" t="s">
        <v>3693</v>
      </c>
    </row>
    <row r="2212" spans="1:20" x14ac:dyDescent="0.3">
      <c r="A2212" s="21" t="s">
        <v>4343</v>
      </c>
      <c r="B2212" s="21" t="s">
        <v>1054</v>
      </c>
      <c r="C2212" s="21" t="s">
        <v>4344</v>
      </c>
      <c r="D2212" s="21" t="s">
        <v>4345</v>
      </c>
      <c r="E2212" s="2" t="s">
        <v>4346</v>
      </c>
      <c r="F2212" s="21" t="s">
        <v>3700</v>
      </c>
      <c r="G2212" s="21" t="s">
        <v>1631</v>
      </c>
      <c r="H2212" s="21" t="s">
        <v>3701</v>
      </c>
      <c r="I2212" s="21" t="s">
        <v>6788</v>
      </c>
      <c r="J2212" s="2" t="s">
        <v>3475</v>
      </c>
      <c r="K2212" s="22" t="s">
        <v>1048</v>
      </c>
      <c r="L2212" s="2" t="s">
        <v>3489</v>
      </c>
      <c r="M2212" s="2" t="s">
        <v>3489</v>
      </c>
      <c r="N2212" s="2" t="s">
        <v>3489</v>
      </c>
      <c r="O2212" s="2" t="s">
        <v>1098</v>
      </c>
      <c r="P2212" s="2" t="str">
        <f t="shared" si="69"/>
        <v>A-Onsite</v>
      </c>
      <c r="Q2212" s="2" t="str">
        <f t="shared" si="70"/>
        <v>A-S2_Onsite</v>
      </c>
      <c r="R2212" s="2" t="s">
        <v>3476</v>
      </c>
      <c r="S2212" s="2" t="s">
        <v>1041</v>
      </c>
      <c r="T2212" s="21" t="s">
        <v>3693</v>
      </c>
    </row>
    <row r="2213" spans="1:20" x14ac:dyDescent="0.3">
      <c r="A2213" s="21" t="s">
        <v>3089</v>
      </c>
      <c r="B2213" s="21" t="s">
        <v>1054</v>
      </c>
      <c r="C2213" s="21" t="s">
        <v>3090</v>
      </c>
      <c r="D2213" s="21" t="s">
        <v>3091</v>
      </c>
      <c r="E2213" s="2" t="s">
        <v>3092</v>
      </c>
      <c r="F2213" s="21" t="s">
        <v>3690</v>
      </c>
      <c r="G2213" s="21" t="s">
        <v>1593</v>
      </c>
      <c r="H2213" s="21" t="s">
        <v>3691</v>
      </c>
      <c r="I2213" s="21" t="s">
        <v>6789</v>
      </c>
      <c r="J2213" s="2" t="s">
        <v>3692</v>
      </c>
      <c r="K2213" s="22" t="s">
        <v>1610</v>
      </c>
      <c r="L2213" s="2" t="s">
        <v>1164</v>
      </c>
      <c r="M2213" s="2" t="s">
        <v>1059</v>
      </c>
      <c r="N2213" s="2" t="s">
        <v>1165</v>
      </c>
      <c r="O2213" s="2" t="s">
        <v>1040</v>
      </c>
      <c r="P2213" s="2" t="str">
        <f t="shared" si="69"/>
        <v>P-Onsite</v>
      </c>
      <c r="Q2213" s="2" t="str">
        <f t="shared" si="70"/>
        <v>P-S2_Onsite</v>
      </c>
      <c r="R2213" s="2" t="s">
        <v>3476</v>
      </c>
      <c r="S2213" s="2" t="s">
        <v>1041</v>
      </c>
      <c r="T2213" s="21" t="s">
        <v>3693</v>
      </c>
    </row>
    <row r="2214" spans="1:20" x14ac:dyDescent="0.3">
      <c r="A2214" s="21" t="s">
        <v>3089</v>
      </c>
      <c r="B2214" s="21" t="s">
        <v>1054</v>
      </c>
      <c r="C2214" s="21" t="s">
        <v>3090</v>
      </c>
      <c r="D2214" s="21" t="s">
        <v>3091</v>
      </c>
      <c r="E2214" s="2" t="s">
        <v>3092</v>
      </c>
      <c r="F2214" s="21" t="s">
        <v>3694</v>
      </c>
      <c r="G2214" s="21" t="s">
        <v>1598</v>
      </c>
      <c r="H2214" s="21" t="s">
        <v>3695</v>
      </c>
      <c r="I2214" s="21" t="s">
        <v>6790</v>
      </c>
      <c r="J2214" s="2" t="s">
        <v>3481</v>
      </c>
      <c r="K2214" s="22" t="s">
        <v>1048</v>
      </c>
      <c r="L2214" s="2" t="s">
        <v>1164</v>
      </c>
      <c r="M2214" s="2" t="s">
        <v>1059</v>
      </c>
      <c r="N2214" s="2" t="s">
        <v>1165</v>
      </c>
      <c r="O2214" s="2" t="s">
        <v>1040</v>
      </c>
      <c r="P2214" s="2" t="str">
        <f t="shared" si="69"/>
        <v>P-Onsite</v>
      </c>
      <c r="Q2214" s="2" t="str">
        <f t="shared" si="70"/>
        <v>P-S2_Onsite</v>
      </c>
      <c r="R2214" s="2" t="s">
        <v>3476</v>
      </c>
      <c r="S2214" s="2" t="s">
        <v>1041</v>
      </c>
      <c r="T2214" s="21" t="s">
        <v>3693</v>
      </c>
    </row>
    <row r="2215" spans="1:20" x14ac:dyDescent="0.3">
      <c r="A2215" s="21" t="s">
        <v>3089</v>
      </c>
      <c r="B2215" s="21" t="s">
        <v>1054</v>
      </c>
      <c r="C2215" s="21" t="s">
        <v>3090</v>
      </c>
      <c r="D2215" s="21" t="s">
        <v>3091</v>
      </c>
      <c r="E2215" s="2" t="s">
        <v>3092</v>
      </c>
      <c r="F2215" s="21" t="s">
        <v>3696</v>
      </c>
      <c r="G2215" s="21" t="s">
        <v>1606</v>
      </c>
      <c r="H2215" s="21" t="s">
        <v>3697</v>
      </c>
      <c r="I2215" s="21" t="s">
        <v>6791</v>
      </c>
      <c r="J2215" s="2" t="s">
        <v>3484</v>
      </c>
      <c r="K2215" s="22" t="s">
        <v>1038</v>
      </c>
      <c r="L2215" s="2" t="s">
        <v>1164</v>
      </c>
      <c r="M2215" s="2" t="s">
        <v>1059</v>
      </c>
      <c r="N2215" s="2" t="s">
        <v>1165</v>
      </c>
      <c r="O2215" s="2" t="s">
        <v>1040</v>
      </c>
      <c r="P2215" s="2" t="str">
        <f t="shared" si="69"/>
        <v>P-Onsite</v>
      </c>
      <c r="Q2215" s="2" t="str">
        <f t="shared" si="70"/>
        <v>P-S2_Onsite</v>
      </c>
      <c r="R2215" s="2" t="s">
        <v>3476</v>
      </c>
      <c r="S2215" s="2" t="s">
        <v>1041</v>
      </c>
      <c r="T2215" s="21" t="s">
        <v>3693</v>
      </c>
    </row>
    <row r="2216" spans="1:20" x14ac:dyDescent="0.3">
      <c r="A2216" s="21" t="s">
        <v>3095</v>
      </c>
      <c r="B2216" s="21" t="s">
        <v>1054</v>
      </c>
      <c r="C2216" s="21" t="s">
        <v>3096</v>
      </c>
      <c r="D2216" s="21" t="s">
        <v>3097</v>
      </c>
      <c r="E2216" s="2" t="s">
        <v>3098</v>
      </c>
      <c r="F2216" s="21" t="s">
        <v>3690</v>
      </c>
      <c r="G2216" s="21" t="s">
        <v>1593</v>
      </c>
      <c r="H2216" s="21" t="s">
        <v>3691</v>
      </c>
      <c r="I2216" s="21" t="s">
        <v>6792</v>
      </c>
      <c r="J2216" s="2" t="s">
        <v>3692</v>
      </c>
      <c r="K2216" s="22" t="s">
        <v>1610</v>
      </c>
      <c r="L2216" s="2" t="s">
        <v>1300</v>
      </c>
      <c r="M2216" s="2" t="s">
        <v>1059</v>
      </c>
      <c r="N2216" s="2" t="s">
        <v>1301</v>
      </c>
      <c r="O2216" s="2" t="s">
        <v>1040</v>
      </c>
      <c r="P2216" s="2" t="str">
        <f t="shared" si="69"/>
        <v>P-Onsite</v>
      </c>
      <c r="Q2216" s="2" t="str">
        <f t="shared" si="70"/>
        <v>P-S2_Onsite</v>
      </c>
      <c r="R2216" s="2" t="s">
        <v>3476</v>
      </c>
      <c r="S2216" s="2" t="s">
        <v>1041</v>
      </c>
      <c r="T2216" s="21" t="s">
        <v>3693</v>
      </c>
    </row>
    <row r="2217" spans="1:20" x14ac:dyDescent="0.3">
      <c r="A2217" s="21" t="s">
        <v>3095</v>
      </c>
      <c r="B2217" s="21" t="s">
        <v>1054</v>
      </c>
      <c r="C2217" s="21" t="s">
        <v>3096</v>
      </c>
      <c r="D2217" s="21" t="s">
        <v>3097</v>
      </c>
      <c r="E2217" s="2" t="s">
        <v>3098</v>
      </c>
      <c r="F2217" s="21" t="s">
        <v>3694</v>
      </c>
      <c r="G2217" s="21" t="s">
        <v>1598</v>
      </c>
      <c r="H2217" s="21" t="s">
        <v>3695</v>
      </c>
      <c r="I2217" s="21" t="s">
        <v>6793</v>
      </c>
      <c r="J2217" s="2" t="s">
        <v>3481</v>
      </c>
      <c r="K2217" s="22" t="s">
        <v>1048</v>
      </c>
      <c r="L2217" s="2" t="s">
        <v>1300</v>
      </c>
      <c r="M2217" s="2" t="s">
        <v>1059</v>
      </c>
      <c r="N2217" s="2" t="s">
        <v>1301</v>
      </c>
      <c r="O2217" s="2" t="s">
        <v>1040</v>
      </c>
      <c r="P2217" s="2" t="str">
        <f t="shared" si="69"/>
        <v>P-Onsite</v>
      </c>
      <c r="Q2217" s="2" t="str">
        <f t="shared" si="70"/>
        <v>P-S2_Onsite</v>
      </c>
      <c r="R2217" s="2" t="s">
        <v>3476</v>
      </c>
      <c r="S2217" s="2" t="s">
        <v>1041</v>
      </c>
      <c r="T2217" s="21" t="s">
        <v>3693</v>
      </c>
    </row>
    <row r="2218" spans="1:20" x14ac:dyDescent="0.3">
      <c r="A2218" s="21" t="s">
        <v>3095</v>
      </c>
      <c r="B2218" s="21" t="s">
        <v>1054</v>
      </c>
      <c r="C2218" s="21" t="s">
        <v>3096</v>
      </c>
      <c r="D2218" s="21" t="s">
        <v>3097</v>
      </c>
      <c r="E2218" s="2" t="s">
        <v>3098</v>
      </c>
      <c r="F2218" s="21" t="s">
        <v>3700</v>
      </c>
      <c r="G2218" s="21" t="s">
        <v>1631</v>
      </c>
      <c r="H2218" s="21" t="s">
        <v>3701</v>
      </c>
      <c r="I2218" s="21" t="s">
        <v>6794</v>
      </c>
      <c r="J2218" s="2" t="s">
        <v>3475</v>
      </c>
      <c r="K2218" s="22" t="s">
        <v>1048</v>
      </c>
      <c r="L2218" s="2" t="s">
        <v>1300</v>
      </c>
      <c r="M2218" s="2" t="s">
        <v>1059</v>
      </c>
      <c r="N2218" s="2" t="s">
        <v>1301</v>
      </c>
      <c r="O2218" s="2" t="s">
        <v>1040</v>
      </c>
      <c r="P2218" s="2" t="str">
        <f t="shared" si="69"/>
        <v>P-Onsite</v>
      </c>
      <c r="Q2218" s="2" t="str">
        <f t="shared" si="70"/>
        <v>P-S2_Onsite</v>
      </c>
      <c r="R2218" s="2" t="s">
        <v>3476</v>
      </c>
      <c r="S2218" s="2" t="s">
        <v>1041</v>
      </c>
      <c r="T2218" s="21" t="s">
        <v>3693</v>
      </c>
    </row>
    <row r="2219" spans="1:20" x14ac:dyDescent="0.3">
      <c r="A2219" s="21" t="s">
        <v>4347</v>
      </c>
      <c r="B2219" s="21" t="s">
        <v>1054</v>
      </c>
      <c r="C2219" s="21" t="s">
        <v>4348</v>
      </c>
      <c r="D2219" s="21" t="s">
        <v>4349</v>
      </c>
      <c r="E2219" s="2" t="s">
        <v>4350</v>
      </c>
      <c r="F2219" s="21" t="s">
        <v>3690</v>
      </c>
      <c r="G2219" s="21" t="s">
        <v>1593</v>
      </c>
      <c r="H2219" s="21" t="s">
        <v>3691</v>
      </c>
      <c r="I2219" s="21" t="s">
        <v>6795</v>
      </c>
      <c r="J2219" s="2" t="s">
        <v>3692</v>
      </c>
      <c r="K2219" s="22" t="s">
        <v>1610</v>
      </c>
      <c r="L2219" s="2" t="s">
        <v>1089</v>
      </c>
      <c r="M2219" s="2" t="s">
        <v>1059</v>
      </c>
      <c r="N2219" s="2" t="s">
        <v>1090</v>
      </c>
      <c r="O2219" s="2" t="s">
        <v>1040</v>
      </c>
      <c r="P2219" s="2" t="str">
        <f t="shared" si="69"/>
        <v>P-Onsite</v>
      </c>
      <c r="Q2219" s="2" t="str">
        <f t="shared" si="70"/>
        <v>P-S2_Onsite</v>
      </c>
      <c r="R2219" s="2" t="s">
        <v>3476</v>
      </c>
      <c r="S2219" s="2" t="s">
        <v>1041</v>
      </c>
      <c r="T2219" s="21" t="s">
        <v>3693</v>
      </c>
    </row>
    <row r="2220" spans="1:20" x14ac:dyDescent="0.3">
      <c r="A2220" s="21" t="s">
        <v>4347</v>
      </c>
      <c r="B2220" s="21" t="s">
        <v>1054</v>
      </c>
      <c r="C2220" s="21" t="s">
        <v>4348</v>
      </c>
      <c r="D2220" s="21" t="s">
        <v>4349</v>
      </c>
      <c r="E2220" s="2" t="s">
        <v>4350</v>
      </c>
      <c r="F2220" s="21" t="s">
        <v>3694</v>
      </c>
      <c r="G2220" s="21" t="s">
        <v>1598</v>
      </c>
      <c r="H2220" s="21" t="s">
        <v>3695</v>
      </c>
      <c r="I2220" s="21" t="s">
        <v>6796</v>
      </c>
      <c r="J2220" s="2" t="s">
        <v>3481</v>
      </c>
      <c r="K2220" s="22" t="s">
        <v>1048</v>
      </c>
      <c r="L2220" s="2" t="s">
        <v>1089</v>
      </c>
      <c r="M2220" s="2" t="s">
        <v>1059</v>
      </c>
      <c r="N2220" s="2" t="s">
        <v>1090</v>
      </c>
      <c r="O2220" s="2" t="s">
        <v>1040</v>
      </c>
      <c r="P2220" s="2" t="str">
        <f t="shared" si="69"/>
        <v>P-Onsite</v>
      </c>
      <c r="Q2220" s="2" t="str">
        <f t="shared" si="70"/>
        <v>P-S2_Onsite</v>
      </c>
      <c r="R2220" s="2" t="s">
        <v>3476</v>
      </c>
      <c r="S2220" s="2" t="s">
        <v>1041</v>
      </c>
      <c r="T2220" s="21" t="s">
        <v>3693</v>
      </c>
    </row>
    <row r="2221" spans="1:20" x14ac:dyDescent="0.3">
      <c r="A2221" s="21" t="s">
        <v>4347</v>
      </c>
      <c r="B2221" s="21" t="s">
        <v>1054</v>
      </c>
      <c r="C2221" s="21" t="s">
        <v>4348</v>
      </c>
      <c r="D2221" s="21" t="s">
        <v>4349</v>
      </c>
      <c r="E2221" s="2" t="s">
        <v>4350</v>
      </c>
      <c r="F2221" s="21" t="s">
        <v>3696</v>
      </c>
      <c r="G2221" s="21" t="s">
        <v>1606</v>
      </c>
      <c r="H2221" s="21" t="s">
        <v>3697</v>
      </c>
      <c r="I2221" s="21" t="s">
        <v>6797</v>
      </c>
      <c r="J2221" s="2" t="s">
        <v>3484</v>
      </c>
      <c r="K2221" s="22" t="s">
        <v>1038</v>
      </c>
      <c r="L2221" s="2" t="s">
        <v>1089</v>
      </c>
      <c r="M2221" s="2" t="s">
        <v>1059</v>
      </c>
      <c r="N2221" s="2" t="s">
        <v>1090</v>
      </c>
      <c r="O2221" s="2" t="s">
        <v>1040</v>
      </c>
      <c r="P2221" s="2" t="str">
        <f t="shared" si="69"/>
        <v>P-Onsite</v>
      </c>
      <c r="Q2221" s="2" t="str">
        <f t="shared" si="70"/>
        <v>P-S2_Onsite</v>
      </c>
      <c r="R2221" s="2" t="s">
        <v>3476</v>
      </c>
      <c r="S2221" s="2" t="s">
        <v>1041</v>
      </c>
      <c r="T2221" s="21" t="s">
        <v>3693</v>
      </c>
    </row>
    <row r="2222" spans="1:20" x14ac:dyDescent="0.3">
      <c r="A2222" s="21" t="s">
        <v>4347</v>
      </c>
      <c r="B2222" s="21" t="s">
        <v>1054</v>
      </c>
      <c r="C2222" s="21" t="s">
        <v>4348</v>
      </c>
      <c r="D2222" s="21" t="s">
        <v>4349</v>
      </c>
      <c r="E2222" s="2" t="s">
        <v>4350</v>
      </c>
      <c r="F2222" s="21" t="s">
        <v>3698</v>
      </c>
      <c r="G2222" s="21" t="s">
        <v>1613</v>
      </c>
      <c r="H2222" s="21" t="s">
        <v>3699</v>
      </c>
      <c r="I2222" s="21" t="s">
        <v>6798</v>
      </c>
      <c r="J2222" s="2" t="s">
        <v>3479</v>
      </c>
      <c r="K2222" s="22" t="s">
        <v>1038</v>
      </c>
      <c r="L2222" s="2" t="s">
        <v>1089</v>
      </c>
      <c r="M2222" s="2" t="s">
        <v>1059</v>
      </c>
      <c r="N2222" s="2" t="s">
        <v>1090</v>
      </c>
      <c r="O2222" s="2" t="s">
        <v>1040</v>
      </c>
      <c r="P2222" s="2" t="str">
        <f t="shared" si="69"/>
        <v>P-Onsite</v>
      </c>
      <c r="Q2222" s="2" t="str">
        <f t="shared" si="70"/>
        <v>P-S2_Onsite</v>
      </c>
      <c r="R2222" s="2" t="s">
        <v>3476</v>
      </c>
      <c r="S2222" s="2" t="s">
        <v>1041</v>
      </c>
      <c r="T2222" s="21" t="s">
        <v>3693</v>
      </c>
    </row>
    <row r="2223" spans="1:20" x14ac:dyDescent="0.3">
      <c r="A2223" s="21" t="s">
        <v>4347</v>
      </c>
      <c r="B2223" s="21" t="s">
        <v>1054</v>
      </c>
      <c r="C2223" s="21" t="s">
        <v>4348</v>
      </c>
      <c r="D2223" s="21" t="s">
        <v>4349</v>
      </c>
      <c r="E2223" s="2" t="s">
        <v>4350</v>
      </c>
      <c r="F2223" s="21" t="s">
        <v>3700</v>
      </c>
      <c r="G2223" s="21" t="s">
        <v>1631</v>
      </c>
      <c r="H2223" s="21" t="s">
        <v>3701</v>
      </c>
      <c r="I2223" s="21" t="s">
        <v>6799</v>
      </c>
      <c r="J2223" s="2" t="s">
        <v>3475</v>
      </c>
      <c r="K2223" s="22" t="s">
        <v>1048</v>
      </c>
      <c r="L2223" s="2" t="s">
        <v>1089</v>
      </c>
      <c r="M2223" s="2" t="s">
        <v>1059</v>
      </c>
      <c r="N2223" s="2" t="s">
        <v>1090</v>
      </c>
      <c r="O2223" s="2" t="s">
        <v>1040</v>
      </c>
      <c r="P2223" s="2" t="str">
        <f t="shared" si="69"/>
        <v>P-Onsite</v>
      </c>
      <c r="Q2223" s="2" t="str">
        <f t="shared" si="70"/>
        <v>P-S2_Onsite</v>
      </c>
      <c r="R2223" s="2" t="s">
        <v>3476</v>
      </c>
      <c r="S2223" s="2" t="s">
        <v>1041</v>
      </c>
      <c r="T2223" s="21" t="s">
        <v>3693</v>
      </c>
    </row>
    <row r="2224" spans="1:20" x14ac:dyDescent="0.3">
      <c r="A2224" s="21" t="s">
        <v>4351</v>
      </c>
      <c r="B2224" s="21" t="s">
        <v>1054</v>
      </c>
      <c r="C2224" s="21" t="s">
        <v>4352</v>
      </c>
      <c r="D2224" s="21" t="s">
        <v>4353</v>
      </c>
      <c r="E2224" s="2" t="s">
        <v>4354</v>
      </c>
      <c r="F2224" s="21" t="s">
        <v>3690</v>
      </c>
      <c r="G2224" s="21" t="s">
        <v>1593</v>
      </c>
      <c r="H2224" s="21" t="s">
        <v>3691</v>
      </c>
      <c r="I2224" s="21" t="s">
        <v>6800</v>
      </c>
      <c r="J2224" s="2" t="s">
        <v>3692</v>
      </c>
      <c r="K2224" s="22" t="s">
        <v>1610</v>
      </c>
      <c r="L2224" s="2" t="s">
        <v>1096</v>
      </c>
      <c r="M2224" s="2" t="s">
        <v>1059</v>
      </c>
      <c r="N2224" s="2" t="s">
        <v>1097</v>
      </c>
      <c r="O2224" s="2" t="s">
        <v>1098</v>
      </c>
      <c r="P2224" s="2" t="str">
        <f t="shared" si="69"/>
        <v>A-Onsite</v>
      </c>
      <c r="Q2224" s="2" t="str">
        <f t="shared" si="70"/>
        <v>A-S2_Onsite</v>
      </c>
      <c r="R2224" s="2" t="s">
        <v>3476</v>
      </c>
      <c r="S2224" s="2" t="s">
        <v>1041</v>
      </c>
      <c r="T2224" s="21" t="s">
        <v>3693</v>
      </c>
    </row>
    <row r="2225" spans="1:20" x14ac:dyDescent="0.3">
      <c r="A2225" s="21" t="s">
        <v>4351</v>
      </c>
      <c r="B2225" s="21" t="s">
        <v>1054</v>
      </c>
      <c r="C2225" s="21" t="s">
        <v>4352</v>
      </c>
      <c r="D2225" s="21" t="s">
        <v>4353</v>
      </c>
      <c r="E2225" s="2" t="s">
        <v>4354</v>
      </c>
      <c r="F2225" s="21" t="s">
        <v>3694</v>
      </c>
      <c r="G2225" s="21" t="s">
        <v>1598</v>
      </c>
      <c r="H2225" s="21" t="s">
        <v>3695</v>
      </c>
      <c r="I2225" s="21" t="s">
        <v>6801</v>
      </c>
      <c r="J2225" s="2" t="s">
        <v>3481</v>
      </c>
      <c r="K2225" s="22" t="s">
        <v>1048</v>
      </c>
      <c r="L2225" s="2" t="s">
        <v>1096</v>
      </c>
      <c r="M2225" s="2" t="s">
        <v>1059</v>
      </c>
      <c r="N2225" s="2" t="s">
        <v>1097</v>
      </c>
      <c r="O2225" s="2" t="s">
        <v>1040</v>
      </c>
      <c r="P2225" s="2" t="str">
        <f t="shared" si="69"/>
        <v>P-Onsite</v>
      </c>
      <c r="Q2225" s="2" t="str">
        <f t="shared" si="70"/>
        <v>P-S2_Onsite</v>
      </c>
      <c r="R2225" s="2" t="s">
        <v>3476</v>
      </c>
      <c r="S2225" s="2" t="s">
        <v>1041</v>
      </c>
      <c r="T2225" s="21" t="s">
        <v>3693</v>
      </c>
    </row>
    <row r="2226" spans="1:20" x14ac:dyDescent="0.3">
      <c r="A2226" s="21" t="s">
        <v>4351</v>
      </c>
      <c r="B2226" s="21" t="s">
        <v>1054</v>
      </c>
      <c r="C2226" s="21" t="s">
        <v>4352</v>
      </c>
      <c r="D2226" s="21" t="s">
        <v>4353</v>
      </c>
      <c r="E2226" s="2" t="s">
        <v>4354</v>
      </c>
      <c r="F2226" s="21" t="s">
        <v>3696</v>
      </c>
      <c r="G2226" s="21" t="s">
        <v>1606</v>
      </c>
      <c r="H2226" s="21" t="s">
        <v>3697</v>
      </c>
      <c r="I2226" s="21" t="s">
        <v>6802</v>
      </c>
      <c r="J2226" s="2" t="s">
        <v>3484</v>
      </c>
      <c r="K2226" s="22" t="s">
        <v>1038</v>
      </c>
      <c r="L2226" s="2" t="s">
        <v>1096</v>
      </c>
      <c r="M2226" s="2" t="s">
        <v>1059</v>
      </c>
      <c r="N2226" s="2" t="s">
        <v>1097</v>
      </c>
      <c r="O2226" s="2" t="s">
        <v>1040</v>
      </c>
      <c r="P2226" s="2" t="str">
        <f t="shared" si="69"/>
        <v>P-Onsite</v>
      </c>
      <c r="Q2226" s="2" t="str">
        <f t="shared" si="70"/>
        <v>P-S2_Onsite</v>
      </c>
      <c r="R2226" s="2" t="s">
        <v>3476</v>
      </c>
      <c r="S2226" s="2" t="s">
        <v>1041</v>
      </c>
      <c r="T2226" s="21" t="s">
        <v>3693</v>
      </c>
    </row>
    <row r="2227" spans="1:20" x14ac:dyDescent="0.3">
      <c r="A2227" s="21" t="s">
        <v>4351</v>
      </c>
      <c r="B2227" s="21" t="s">
        <v>1054</v>
      </c>
      <c r="C2227" s="21" t="s">
        <v>4352</v>
      </c>
      <c r="D2227" s="21" t="s">
        <v>4353</v>
      </c>
      <c r="E2227" s="2" t="s">
        <v>4354</v>
      </c>
      <c r="F2227" s="21" t="s">
        <v>3698</v>
      </c>
      <c r="G2227" s="21" t="s">
        <v>1613</v>
      </c>
      <c r="H2227" s="21" t="s">
        <v>3699</v>
      </c>
      <c r="I2227" s="21" t="s">
        <v>6803</v>
      </c>
      <c r="J2227" s="2" t="s">
        <v>3479</v>
      </c>
      <c r="K2227" s="22" t="s">
        <v>1038</v>
      </c>
      <c r="L2227" s="2" t="s">
        <v>1096</v>
      </c>
      <c r="M2227" s="2" t="s">
        <v>1059</v>
      </c>
      <c r="N2227" s="2" t="s">
        <v>1097</v>
      </c>
      <c r="O2227" s="2" t="s">
        <v>1098</v>
      </c>
      <c r="P2227" s="2" t="str">
        <f t="shared" si="69"/>
        <v>A-Onsite</v>
      </c>
      <c r="Q2227" s="2" t="str">
        <f t="shared" si="70"/>
        <v>A-S2_Onsite</v>
      </c>
      <c r="R2227" s="2" t="s">
        <v>3476</v>
      </c>
      <c r="S2227" s="2" t="s">
        <v>1041</v>
      </c>
      <c r="T2227" s="21" t="s">
        <v>3693</v>
      </c>
    </row>
    <row r="2228" spans="1:20" x14ac:dyDescent="0.3">
      <c r="A2228" s="21" t="s">
        <v>4351</v>
      </c>
      <c r="B2228" s="21" t="s">
        <v>1054</v>
      </c>
      <c r="C2228" s="21" t="s">
        <v>4352</v>
      </c>
      <c r="D2228" s="21" t="s">
        <v>4353</v>
      </c>
      <c r="E2228" s="2" t="s">
        <v>4354</v>
      </c>
      <c r="F2228" s="21" t="s">
        <v>3700</v>
      </c>
      <c r="G2228" s="21" t="s">
        <v>1631</v>
      </c>
      <c r="H2228" s="21" t="s">
        <v>3701</v>
      </c>
      <c r="I2228" s="21" t="s">
        <v>6804</v>
      </c>
      <c r="J2228" s="2" t="s">
        <v>3475</v>
      </c>
      <c r="K2228" s="22" t="s">
        <v>1048</v>
      </c>
      <c r="L2228" s="2" t="s">
        <v>1096</v>
      </c>
      <c r="M2228" s="2" t="s">
        <v>1059</v>
      </c>
      <c r="N2228" s="2" t="s">
        <v>1097</v>
      </c>
      <c r="O2228" s="2" t="s">
        <v>1098</v>
      </c>
      <c r="P2228" s="2" t="str">
        <f t="shared" si="69"/>
        <v>A-Onsite</v>
      </c>
      <c r="Q2228" s="2" t="str">
        <f t="shared" si="70"/>
        <v>A-S2_Onsite</v>
      </c>
      <c r="R2228" s="2" t="s">
        <v>3476</v>
      </c>
      <c r="S2228" s="2" t="s">
        <v>1041</v>
      </c>
      <c r="T2228" s="21" t="s">
        <v>3693</v>
      </c>
    </row>
    <row r="2229" spans="1:20" x14ac:dyDescent="0.3">
      <c r="A2229" s="21" t="s">
        <v>4355</v>
      </c>
      <c r="B2229" s="21" t="s">
        <v>1054</v>
      </c>
      <c r="C2229" s="21" t="s">
        <v>4356</v>
      </c>
      <c r="D2229" s="21" t="s">
        <v>4357</v>
      </c>
      <c r="E2229" s="2" t="s">
        <v>4358</v>
      </c>
      <c r="F2229" s="21" t="s">
        <v>3690</v>
      </c>
      <c r="G2229" s="21" t="s">
        <v>1593</v>
      </c>
      <c r="H2229" s="21" t="s">
        <v>3691</v>
      </c>
      <c r="I2229" s="21" t="s">
        <v>6805</v>
      </c>
      <c r="J2229" s="2" t="s">
        <v>3692</v>
      </c>
      <c r="K2229" s="22" t="s">
        <v>1610</v>
      </c>
      <c r="L2229" s="2" t="s">
        <v>1089</v>
      </c>
      <c r="M2229" s="2" t="s">
        <v>1059</v>
      </c>
      <c r="N2229" s="2" t="s">
        <v>1124</v>
      </c>
      <c r="O2229" s="2" t="s">
        <v>1040</v>
      </c>
      <c r="P2229" s="2" t="str">
        <f t="shared" si="69"/>
        <v>P-Onsite</v>
      </c>
      <c r="Q2229" s="2" t="str">
        <f t="shared" si="70"/>
        <v>P-S2_Onsite</v>
      </c>
      <c r="R2229" s="2" t="s">
        <v>3476</v>
      </c>
      <c r="S2229" s="2" t="s">
        <v>1041</v>
      </c>
      <c r="T2229" s="21" t="s">
        <v>3693</v>
      </c>
    </row>
    <row r="2230" spans="1:20" x14ac:dyDescent="0.3">
      <c r="A2230" s="21" t="s">
        <v>4355</v>
      </c>
      <c r="B2230" s="21" t="s">
        <v>1054</v>
      </c>
      <c r="C2230" s="21" t="s">
        <v>4356</v>
      </c>
      <c r="D2230" s="21" t="s">
        <v>4357</v>
      </c>
      <c r="E2230" s="2" t="s">
        <v>4358</v>
      </c>
      <c r="F2230" s="21" t="s">
        <v>3694</v>
      </c>
      <c r="G2230" s="21" t="s">
        <v>1598</v>
      </c>
      <c r="H2230" s="21" t="s">
        <v>3695</v>
      </c>
      <c r="I2230" s="21" t="s">
        <v>6806</v>
      </c>
      <c r="J2230" s="2" t="s">
        <v>3481</v>
      </c>
      <c r="K2230" s="22" t="s">
        <v>1048</v>
      </c>
      <c r="L2230" s="2" t="s">
        <v>1089</v>
      </c>
      <c r="M2230" s="2" t="s">
        <v>1059</v>
      </c>
      <c r="N2230" s="2" t="s">
        <v>1124</v>
      </c>
      <c r="O2230" s="2" t="s">
        <v>1040</v>
      </c>
      <c r="P2230" s="2" t="str">
        <f t="shared" si="69"/>
        <v>P-Onsite</v>
      </c>
      <c r="Q2230" s="2" t="str">
        <f t="shared" si="70"/>
        <v>P-S2_Onsite</v>
      </c>
      <c r="R2230" s="2" t="s">
        <v>3476</v>
      </c>
      <c r="S2230" s="2" t="s">
        <v>1041</v>
      </c>
      <c r="T2230" s="21" t="s">
        <v>3693</v>
      </c>
    </row>
    <row r="2231" spans="1:20" x14ac:dyDescent="0.3">
      <c r="A2231" s="21" t="s">
        <v>4355</v>
      </c>
      <c r="B2231" s="21" t="s">
        <v>1054</v>
      </c>
      <c r="C2231" s="21" t="s">
        <v>4356</v>
      </c>
      <c r="D2231" s="21" t="s">
        <v>4357</v>
      </c>
      <c r="E2231" s="2" t="s">
        <v>4358</v>
      </c>
      <c r="F2231" s="21" t="s">
        <v>3696</v>
      </c>
      <c r="G2231" s="21" t="s">
        <v>1606</v>
      </c>
      <c r="H2231" s="21" t="s">
        <v>3697</v>
      </c>
      <c r="I2231" s="21" t="s">
        <v>6807</v>
      </c>
      <c r="J2231" s="2" t="s">
        <v>3484</v>
      </c>
      <c r="K2231" s="22" t="s">
        <v>1038</v>
      </c>
      <c r="L2231" s="2" t="s">
        <v>1089</v>
      </c>
      <c r="M2231" s="2" t="s">
        <v>1059</v>
      </c>
      <c r="N2231" s="2" t="s">
        <v>1124</v>
      </c>
      <c r="O2231" s="2" t="s">
        <v>1040</v>
      </c>
      <c r="P2231" s="2" t="str">
        <f t="shared" si="69"/>
        <v>P-Onsite</v>
      </c>
      <c r="Q2231" s="2" t="str">
        <f t="shared" si="70"/>
        <v>P-S2_Onsite</v>
      </c>
      <c r="R2231" s="2" t="s">
        <v>3476</v>
      </c>
      <c r="S2231" s="2" t="s">
        <v>1041</v>
      </c>
      <c r="T2231" s="21" t="s">
        <v>3693</v>
      </c>
    </row>
    <row r="2232" spans="1:20" x14ac:dyDescent="0.3">
      <c r="A2232" s="21" t="s">
        <v>4355</v>
      </c>
      <c r="B2232" s="21" t="s">
        <v>1054</v>
      </c>
      <c r="C2232" s="21" t="s">
        <v>4356</v>
      </c>
      <c r="D2232" s="21" t="s">
        <v>4357</v>
      </c>
      <c r="E2232" s="2" t="s">
        <v>4358</v>
      </c>
      <c r="F2232" s="21" t="s">
        <v>3698</v>
      </c>
      <c r="G2232" s="21" t="s">
        <v>1613</v>
      </c>
      <c r="H2232" s="21" t="s">
        <v>3699</v>
      </c>
      <c r="I2232" s="21" t="s">
        <v>6808</v>
      </c>
      <c r="J2232" s="2" t="s">
        <v>3479</v>
      </c>
      <c r="K2232" s="22" t="s">
        <v>1038</v>
      </c>
      <c r="L2232" s="2" t="s">
        <v>1089</v>
      </c>
      <c r="M2232" s="2" t="s">
        <v>1059</v>
      </c>
      <c r="N2232" s="2" t="s">
        <v>1124</v>
      </c>
      <c r="O2232" s="2" t="s">
        <v>1040</v>
      </c>
      <c r="P2232" s="2" t="str">
        <f t="shared" si="69"/>
        <v>P-Onsite</v>
      </c>
      <c r="Q2232" s="2" t="str">
        <f t="shared" si="70"/>
        <v>P-S2_Onsite</v>
      </c>
      <c r="R2232" s="2" t="s">
        <v>3476</v>
      </c>
      <c r="S2232" s="2" t="s">
        <v>1041</v>
      </c>
      <c r="T2232" s="21" t="s">
        <v>3693</v>
      </c>
    </row>
    <row r="2233" spans="1:20" x14ac:dyDescent="0.3">
      <c r="A2233" s="21" t="s">
        <v>4355</v>
      </c>
      <c r="B2233" s="21" t="s">
        <v>1054</v>
      </c>
      <c r="C2233" s="21" t="s">
        <v>4356</v>
      </c>
      <c r="D2233" s="21" t="s">
        <v>4357</v>
      </c>
      <c r="E2233" s="2" t="s">
        <v>4358</v>
      </c>
      <c r="F2233" s="21" t="s">
        <v>3700</v>
      </c>
      <c r="G2233" s="21" t="s">
        <v>1631</v>
      </c>
      <c r="H2233" s="21" t="s">
        <v>3701</v>
      </c>
      <c r="I2233" s="21" t="s">
        <v>6809</v>
      </c>
      <c r="J2233" s="2" t="s">
        <v>3475</v>
      </c>
      <c r="K2233" s="22" t="s">
        <v>1048</v>
      </c>
      <c r="L2233" s="2" t="s">
        <v>1089</v>
      </c>
      <c r="M2233" s="2" t="s">
        <v>1059</v>
      </c>
      <c r="N2233" s="2" t="s">
        <v>1124</v>
      </c>
      <c r="O2233" s="2" t="s">
        <v>1040</v>
      </c>
      <c r="P2233" s="2" t="str">
        <f t="shared" si="69"/>
        <v>P-Onsite</v>
      </c>
      <c r="Q2233" s="2" t="str">
        <f t="shared" si="70"/>
        <v>P-S2_Onsite</v>
      </c>
      <c r="R2233" s="2" t="s">
        <v>3476</v>
      </c>
      <c r="S2233" s="2" t="s">
        <v>1041</v>
      </c>
      <c r="T2233" s="21" t="s">
        <v>3693</v>
      </c>
    </row>
    <row r="2234" spans="1:20" x14ac:dyDescent="0.3">
      <c r="A2234" s="21" t="s">
        <v>3101</v>
      </c>
      <c r="B2234" s="21" t="s">
        <v>1054</v>
      </c>
      <c r="C2234" s="21" t="s">
        <v>3102</v>
      </c>
      <c r="D2234" s="21" t="s">
        <v>3103</v>
      </c>
      <c r="E2234" s="2" t="s">
        <v>3104</v>
      </c>
      <c r="F2234" s="21" t="s">
        <v>3690</v>
      </c>
      <c r="G2234" s="21" t="s">
        <v>1593</v>
      </c>
      <c r="H2234" s="21" t="s">
        <v>3691</v>
      </c>
      <c r="I2234" s="21" t="s">
        <v>6810</v>
      </c>
      <c r="J2234" s="2" t="s">
        <v>3692</v>
      </c>
      <c r="K2234" s="22" t="s">
        <v>1610</v>
      </c>
      <c r="L2234" s="2" t="s">
        <v>1089</v>
      </c>
      <c r="M2234" s="2" t="s">
        <v>1059</v>
      </c>
      <c r="N2234" s="2" t="s">
        <v>1124</v>
      </c>
      <c r="O2234" s="2" t="s">
        <v>1098</v>
      </c>
      <c r="P2234" s="2" t="str">
        <f t="shared" si="69"/>
        <v>A-Onsite</v>
      </c>
      <c r="Q2234" s="2" t="str">
        <f t="shared" si="70"/>
        <v>A-S2_Onsite</v>
      </c>
      <c r="R2234" s="2" t="s">
        <v>3476</v>
      </c>
      <c r="S2234" s="2" t="s">
        <v>1041</v>
      </c>
      <c r="T2234" s="21" t="s">
        <v>3693</v>
      </c>
    </row>
    <row r="2235" spans="1:20" x14ac:dyDescent="0.3">
      <c r="A2235" s="21" t="s">
        <v>3101</v>
      </c>
      <c r="B2235" s="21" t="s">
        <v>1054</v>
      </c>
      <c r="C2235" s="21" t="s">
        <v>3102</v>
      </c>
      <c r="D2235" s="21" t="s">
        <v>3103</v>
      </c>
      <c r="E2235" s="2" t="s">
        <v>3104</v>
      </c>
      <c r="F2235" s="21" t="s">
        <v>3694</v>
      </c>
      <c r="G2235" s="21" t="s">
        <v>1598</v>
      </c>
      <c r="H2235" s="21" t="s">
        <v>3695</v>
      </c>
      <c r="I2235" s="21" t="s">
        <v>6811</v>
      </c>
      <c r="J2235" s="2" t="s">
        <v>3481</v>
      </c>
      <c r="K2235" s="22" t="s">
        <v>1048</v>
      </c>
      <c r="L2235" s="2" t="s">
        <v>1089</v>
      </c>
      <c r="M2235" s="2" t="s">
        <v>1059</v>
      </c>
      <c r="N2235" s="2" t="s">
        <v>1124</v>
      </c>
      <c r="O2235" s="2" t="s">
        <v>1098</v>
      </c>
      <c r="P2235" s="2" t="str">
        <f t="shared" si="69"/>
        <v>A-Onsite</v>
      </c>
      <c r="Q2235" s="2" t="str">
        <f t="shared" si="70"/>
        <v>A-S2_Onsite</v>
      </c>
      <c r="R2235" s="2" t="s">
        <v>3476</v>
      </c>
      <c r="S2235" s="2" t="s">
        <v>1041</v>
      </c>
      <c r="T2235" s="21" t="s">
        <v>3693</v>
      </c>
    </row>
    <row r="2236" spans="1:20" x14ac:dyDescent="0.3">
      <c r="A2236" s="21" t="s">
        <v>3101</v>
      </c>
      <c r="B2236" s="21" t="s">
        <v>1054</v>
      </c>
      <c r="C2236" s="21" t="s">
        <v>3102</v>
      </c>
      <c r="D2236" s="21" t="s">
        <v>3103</v>
      </c>
      <c r="E2236" s="2" t="s">
        <v>3104</v>
      </c>
      <c r="F2236" s="21" t="s">
        <v>3696</v>
      </c>
      <c r="G2236" s="21" t="s">
        <v>1606</v>
      </c>
      <c r="H2236" s="21" t="s">
        <v>3697</v>
      </c>
      <c r="I2236" s="21" t="s">
        <v>6812</v>
      </c>
      <c r="J2236" s="2" t="s">
        <v>3484</v>
      </c>
      <c r="K2236" s="22" t="s">
        <v>1038</v>
      </c>
      <c r="L2236" s="2" t="s">
        <v>1089</v>
      </c>
      <c r="M2236" s="2" t="s">
        <v>1059</v>
      </c>
      <c r="N2236" s="2" t="s">
        <v>1124</v>
      </c>
      <c r="O2236" s="2" t="s">
        <v>1098</v>
      </c>
      <c r="P2236" s="2" t="str">
        <f t="shared" si="69"/>
        <v>A-Onsite</v>
      </c>
      <c r="Q2236" s="2" t="str">
        <f t="shared" si="70"/>
        <v>A-S2_Onsite</v>
      </c>
      <c r="R2236" s="2" t="s">
        <v>3476</v>
      </c>
      <c r="S2236" s="2" t="s">
        <v>1041</v>
      </c>
      <c r="T2236" s="21" t="s">
        <v>3693</v>
      </c>
    </row>
    <row r="2237" spans="1:20" x14ac:dyDescent="0.3">
      <c r="A2237" s="21" t="s">
        <v>3101</v>
      </c>
      <c r="B2237" s="21" t="s">
        <v>1054</v>
      </c>
      <c r="C2237" s="21" t="s">
        <v>3102</v>
      </c>
      <c r="D2237" s="21" t="s">
        <v>3103</v>
      </c>
      <c r="E2237" s="2" t="s">
        <v>3104</v>
      </c>
      <c r="F2237" s="21" t="s">
        <v>3698</v>
      </c>
      <c r="G2237" s="21" t="s">
        <v>1613</v>
      </c>
      <c r="H2237" s="21" t="s">
        <v>3699</v>
      </c>
      <c r="I2237" s="21" t="s">
        <v>6813</v>
      </c>
      <c r="J2237" s="2" t="s">
        <v>3479</v>
      </c>
      <c r="K2237" s="22" t="s">
        <v>1038</v>
      </c>
      <c r="L2237" s="2" t="s">
        <v>1089</v>
      </c>
      <c r="M2237" s="2" t="s">
        <v>1059</v>
      </c>
      <c r="N2237" s="2" t="s">
        <v>1124</v>
      </c>
      <c r="O2237" s="2" t="s">
        <v>1098</v>
      </c>
      <c r="P2237" s="2" t="str">
        <f t="shared" si="69"/>
        <v>A-Onsite</v>
      </c>
      <c r="Q2237" s="2" t="str">
        <f t="shared" si="70"/>
        <v>A-S2_Onsite</v>
      </c>
      <c r="R2237" s="2" t="s">
        <v>3476</v>
      </c>
      <c r="S2237" s="2" t="s">
        <v>1041</v>
      </c>
      <c r="T2237" s="21" t="s">
        <v>3693</v>
      </c>
    </row>
    <row r="2238" spans="1:20" x14ac:dyDescent="0.3">
      <c r="A2238" s="21" t="s">
        <v>3101</v>
      </c>
      <c r="B2238" s="21" t="s">
        <v>1054</v>
      </c>
      <c r="C2238" s="21" t="s">
        <v>3102</v>
      </c>
      <c r="D2238" s="21" t="s">
        <v>3103</v>
      </c>
      <c r="E2238" s="2" t="s">
        <v>3104</v>
      </c>
      <c r="F2238" s="21" t="s">
        <v>3700</v>
      </c>
      <c r="G2238" s="21" t="s">
        <v>1631</v>
      </c>
      <c r="H2238" s="21" t="s">
        <v>3701</v>
      </c>
      <c r="I2238" s="21" t="s">
        <v>6814</v>
      </c>
      <c r="J2238" s="2" t="s">
        <v>3475</v>
      </c>
      <c r="K2238" s="22" t="s">
        <v>1048</v>
      </c>
      <c r="L2238" s="2" t="s">
        <v>1089</v>
      </c>
      <c r="M2238" s="2" t="s">
        <v>1059</v>
      </c>
      <c r="N2238" s="2" t="s">
        <v>1124</v>
      </c>
      <c r="O2238" s="2" t="s">
        <v>1098</v>
      </c>
      <c r="P2238" s="2" t="str">
        <f t="shared" si="69"/>
        <v>A-Onsite</v>
      </c>
      <c r="Q2238" s="2" t="str">
        <f t="shared" si="70"/>
        <v>A-S2_Onsite</v>
      </c>
      <c r="R2238" s="2" t="s">
        <v>3476</v>
      </c>
      <c r="S2238" s="2" t="s">
        <v>1041</v>
      </c>
      <c r="T2238" s="21" t="s">
        <v>3693</v>
      </c>
    </row>
    <row r="2239" spans="1:20" x14ac:dyDescent="0.3">
      <c r="A2239" s="21" t="s">
        <v>4359</v>
      </c>
      <c r="B2239" s="21" t="s">
        <v>1054</v>
      </c>
      <c r="C2239" s="21" t="s">
        <v>4360</v>
      </c>
      <c r="D2239" s="21" t="s">
        <v>4361</v>
      </c>
      <c r="E2239" s="2" t="s">
        <v>4362</v>
      </c>
      <c r="F2239" s="21" t="s">
        <v>3690</v>
      </c>
      <c r="G2239" s="21" t="s">
        <v>1593</v>
      </c>
      <c r="H2239" s="21" t="s">
        <v>3691</v>
      </c>
      <c r="I2239" s="21" t="s">
        <v>6815</v>
      </c>
      <c r="J2239" s="2" t="s">
        <v>3692</v>
      </c>
      <c r="K2239" s="22" t="s">
        <v>1610</v>
      </c>
      <c r="L2239" s="2" t="s">
        <v>1300</v>
      </c>
      <c r="M2239" s="2" t="s">
        <v>1059</v>
      </c>
      <c r="N2239" s="2" t="s">
        <v>1301</v>
      </c>
      <c r="O2239" s="2" t="s">
        <v>1098</v>
      </c>
      <c r="P2239" s="2" t="str">
        <f t="shared" si="69"/>
        <v>A-Onsite</v>
      </c>
      <c r="Q2239" s="2" t="str">
        <f t="shared" si="70"/>
        <v>A-S2_Onsite</v>
      </c>
      <c r="R2239" s="2" t="s">
        <v>3476</v>
      </c>
      <c r="S2239" s="2" t="s">
        <v>1041</v>
      </c>
      <c r="T2239" s="21" t="s">
        <v>3693</v>
      </c>
    </row>
    <row r="2240" spans="1:20" x14ac:dyDescent="0.3">
      <c r="A2240" s="21" t="s">
        <v>4359</v>
      </c>
      <c r="B2240" s="21" t="s">
        <v>1054</v>
      </c>
      <c r="C2240" s="21" t="s">
        <v>4360</v>
      </c>
      <c r="D2240" s="21" t="s">
        <v>4361</v>
      </c>
      <c r="E2240" s="2" t="s">
        <v>4362</v>
      </c>
      <c r="F2240" s="21" t="s">
        <v>3694</v>
      </c>
      <c r="G2240" s="21" t="s">
        <v>1598</v>
      </c>
      <c r="H2240" s="21" t="s">
        <v>3695</v>
      </c>
      <c r="I2240" s="21" t="s">
        <v>6816</v>
      </c>
      <c r="J2240" s="2" t="s">
        <v>3481</v>
      </c>
      <c r="K2240" s="22" t="s">
        <v>1048</v>
      </c>
      <c r="L2240" s="2" t="s">
        <v>1300</v>
      </c>
      <c r="M2240" s="2" t="s">
        <v>1059</v>
      </c>
      <c r="N2240" s="2" t="s">
        <v>1301</v>
      </c>
      <c r="O2240" s="2" t="s">
        <v>1040</v>
      </c>
      <c r="P2240" s="2" t="str">
        <f t="shared" si="69"/>
        <v>P-Onsite</v>
      </c>
      <c r="Q2240" s="2" t="str">
        <f t="shared" si="70"/>
        <v>P-S2_Onsite</v>
      </c>
      <c r="R2240" s="2" t="s">
        <v>3476</v>
      </c>
      <c r="S2240" s="2" t="s">
        <v>1041</v>
      </c>
      <c r="T2240" s="21" t="s">
        <v>3693</v>
      </c>
    </row>
    <row r="2241" spans="1:20" x14ac:dyDescent="0.3">
      <c r="A2241" s="21" t="s">
        <v>4359</v>
      </c>
      <c r="B2241" s="21" t="s">
        <v>1054</v>
      </c>
      <c r="C2241" s="21" t="s">
        <v>4360</v>
      </c>
      <c r="D2241" s="21" t="s">
        <v>4361</v>
      </c>
      <c r="E2241" s="2" t="s">
        <v>4362</v>
      </c>
      <c r="F2241" s="21" t="s">
        <v>3696</v>
      </c>
      <c r="G2241" s="21" t="s">
        <v>1606</v>
      </c>
      <c r="H2241" s="21" t="s">
        <v>3697</v>
      </c>
      <c r="I2241" s="21" t="s">
        <v>6817</v>
      </c>
      <c r="J2241" s="2" t="s">
        <v>3484</v>
      </c>
      <c r="K2241" s="22" t="s">
        <v>1038</v>
      </c>
      <c r="L2241" s="2" t="s">
        <v>1300</v>
      </c>
      <c r="M2241" s="2" t="s">
        <v>1059</v>
      </c>
      <c r="N2241" s="2" t="s">
        <v>1301</v>
      </c>
      <c r="O2241" s="2" t="s">
        <v>1098</v>
      </c>
      <c r="P2241" s="2" t="str">
        <f t="shared" si="69"/>
        <v>A-Onsite</v>
      </c>
      <c r="Q2241" s="2" t="str">
        <f t="shared" si="70"/>
        <v>A-S2_Onsite</v>
      </c>
      <c r="R2241" s="2" t="s">
        <v>3476</v>
      </c>
      <c r="S2241" s="2" t="s">
        <v>1041</v>
      </c>
      <c r="T2241" s="21" t="s">
        <v>3693</v>
      </c>
    </row>
    <row r="2242" spans="1:20" x14ac:dyDescent="0.3">
      <c r="A2242" s="21" t="s">
        <v>4359</v>
      </c>
      <c r="B2242" s="21" t="s">
        <v>1054</v>
      </c>
      <c r="C2242" s="21" t="s">
        <v>4360</v>
      </c>
      <c r="D2242" s="21" t="s">
        <v>4361</v>
      </c>
      <c r="E2242" s="2" t="s">
        <v>4362</v>
      </c>
      <c r="F2242" s="21" t="s">
        <v>3698</v>
      </c>
      <c r="G2242" s="21" t="s">
        <v>1613</v>
      </c>
      <c r="H2242" s="21" t="s">
        <v>3699</v>
      </c>
      <c r="I2242" s="21" t="s">
        <v>6818</v>
      </c>
      <c r="J2242" s="2" t="s">
        <v>3479</v>
      </c>
      <c r="K2242" s="22" t="s">
        <v>1038</v>
      </c>
      <c r="L2242" s="2" t="s">
        <v>1300</v>
      </c>
      <c r="M2242" s="2" t="s">
        <v>1059</v>
      </c>
      <c r="N2242" s="2" t="s">
        <v>1301</v>
      </c>
      <c r="O2242" s="2" t="s">
        <v>1040</v>
      </c>
      <c r="P2242" s="2" t="str">
        <f t="shared" si="69"/>
        <v>P-Onsite</v>
      </c>
      <c r="Q2242" s="2" t="str">
        <f t="shared" si="70"/>
        <v>P-S2_Onsite</v>
      </c>
      <c r="R2242" s="2" t="s">
        <v>3476</v>
      </c>
      <c r="S2242" s="2" t="s">
        <v>1041</v>
      </c>
      <c r="T2242" s="21" t="s">
        <v>3693</v>
      </c>
    </row>
    <row r="2243" spans="1:20" x14ac:dyDescent="0.3">
      <c r="A2243" s="21" t="s">
        <v>4359</v>
      </c>
      <c r="B2243" s="21" t="s">
        <v>1054</v>
      </c>
      <c r="C2243" s="21" t="s">
        <v>4360</v>
      </c>
      <c r="D2243" s="21" t="s">
        <v>4361</v>
      </c>
      <c r="E2243" s="2" t="s">
        <v>4362</v>
      </c>
      <c r="F2243" s="21" t="s">
        <v>3700</v>
      </c>
      <c r="G2243" s="21" t="s">
        <v>1631</v>
      </c>
      <c r="H2243" s="21" t="s">
        <v>3701</v>
      </c>
      <c r="I2243" s="21" t="s">
        <v>6819</v>
      </c>
      <c r="J2243" s="2" t="s">
        <v>3475</v>
      </c>
      <c r="K2243" s="22" t="s">
        <v>1048</v>
      </c>
      <c r="L2243" s="2" t="s">
        <v>1300</v>
      </c>
      <c r="M2243" s="2" t="s">
        <v>1059</v>
      </c>
      <c r="N2243" s="2" t="s">
        <v>1301</v>
      </c>
      <c r="O2243" s="2" t="s">
        <v>1040</v>
      </c>
      <c r="P2243" s="2" t="str">
        <f t="shared" ref="P2243:P2306" si="71">CONCATENATE(LEFT(O2243,1),"-",B2243)</f>
        <v>P-Onsite</v>
      </c>
      <c r="Q2243" s="2" t="str">
        <f t="shared" ref="Q2243:Q2306" si="72">CONCATENATE(LEFT($O2243,1),"-",RIGHT($F2243,9))</f>
        <v>P-S2_Onsite</v>
      </c>
      <c r="R2243" s="2" t="s">
        <v>3476</v>
      </c>
      <c r="S2243" s="2" t="s">
        <v>1041</v>
      </c>
      <c r="T2243" s="21" t="s">
        <v>3693</v>
      </c>
    </row>
    <row r="2244" spans="1:20" x14ac:dyDescent="0.3">
      <c r="A2244" s="21" t="s">
        <v>4363</v>
      </c>
      <c r="B2244" s="21" t="s">
        <v>1054</v>
      </c>
      <c r="C2244" s="21" t="s">
        <v>4364</v>
      </c>
      <c r="D2244" s="21" t="s">
        <v>4365</v>
      </c>
      <c r="E2244" s="2" t="s">
        <v>4366</v>
      </c>
      <c r="F2244" s="21" t="s">
        <v>3690</v>
      </c>
      <c r="G2244" s="21" t="s">
        <v>1593</v>
      </c>
      <c r="H2244" s="21" t="s">
        <v>3691</v>
      </c>
      <c r="I2244" s="21" t="s">
        <v>6820</v>
      </c>
      <c r="J2244" s="2" t="s">
        <v>3692</v>
      </c>
      <c r="K2244" s="22" t="s">
        <v>1610</v>
      </c>
      <c r="L2244" s="2" t="s">
        <v>1089</v>
      </c>
      <c r="M2244" s="2" t="s">
        <v>1059</v>
      </c>
      <c r="N2244" s="2" t="s">
        <v>1124</v>
      </c>
      <c r="O2244" s="2" t="s">
        <v>1040</v>
      </c>
      <c r="P2244" s="2" t="str">
        <f t="shared" si="71"/>
        <v>P-Onsite</v>
      </c>
      <c r="Q2244" s="2" t="str">
        <f t="shared" si="72"/>
        <v>P-S2_Onsite</v>
      </c>
      <c r="R2244" s="2" t="s">
        <v>3476</v>
      </c>
      <c r="S2244" s="2" t="s">
        <v>1041</v>
      </c>
      <c r="T2244" s="21" t="s">
        <v>3693</v>
      </c>
    </row>
    <row r="2245" spans="1:20" x14ac:dyDescent="0.3">
      <c r="A2245" s="21" t="s">
        <v>4363</v>
      </c>
      <c r="B2245" s="21" t="s">
        <v>1054</v>
      </c>
      <c r="C2245" s="21" t="s">
        <v>4364</v>
      </c>
      <c r="D2245" s="21" t="s">
        <v>4365</v>
      </c>
      <c r="E2245" s="2" t="s">
        <v>4366</v>
      </c>
      <c r="F2245" s="21" t="s">
        <v>3694</v>
      </c>
      <c r="G2245" s="21" t="s">
        <v>1598</v>
      </c>
      <c r="H2245" s="21" t="s">
        <v>3695</v>
      </c>
      <c r="I2245" s="21" t="s">
        <v>6821</v>
      </c>
      <c r="J2245" s="2" t="s">
        <v>3481</v>
      </c>
      <c r="K2245" s="22" t="s">
        <v>1048</v>
      </c>
      <c r="L2245" s="2" t="s">
        <v>1089</v>
      </c>
      <c r="M2245" s="2" t="s">
        <v>1059</v>
      </c>
      <c r="N2245" s="2" t="s">
        <v>1124</v>
      </c>
      <c r="O2245" s="2" t="s">
        <v>1040</v>
      </c>
      <c r="P2245" s="2" t="str">
        <f t="shared" si="71"/>
        <v>P-Onsite</v>
      </c>
      <c r="Q2245" s="2" t="str">
        <f t="shared" si="72"/>
        <v>P-S2_Onsite</v>
      </c>
      <c r="R2245" s="2" t="s">
        <v>3476</v>
      </c>
      <c r="S2245" s="2" t="s">
        <v>1041</v>
      </c>
      <c r="T2245" s="21" t="s">
        <v>3693</v>
      </c>
    </row>
    <row r="2246" spans="1:20" x14ac:dyDescent="0.3">
      <c r="A2246" s="21" t="s">
        <v>4363</v>
      </c>
      <c r="B2246" s="21" t="s">
        <v>1054</v>
      </c>
      <c r="C2246" s="21" t="s">
        <v>4364</v>
      </c>
      <c r="D2246" s="21" t="s">
        <v>4365</v>
      </c>
      <c r="E2246" s="2" t="s">
        <v>4366</v>
      </c>
      <c r="F2246" s="21" t="s">
        <v>3696</v>
      </c>
      <c r="G2246" s="21" t="s">
        <v>1606</v>
      </c>
      <c r="H2246" s="21" t="s">
        <v>3697</v>
      </c>
      <c r="I2246" s="21" t="s">
        <v>6822</v>
      </c>
      <c r="J2246" s="2" t="s">
        <v>3484</v>
      </c>
      <c r="K2246" s="22" t="s">
        <v>1038</v>
      </c>
      <c r="L2246" s="2" t="s">
        <v>1089</v>
      </c>
      <c r="M2246" s="2" t="s">
        <v>1059</v>
      </c>
      <c r="N2246" s="2" t="s">
        <v>1124</v>
      </c>
      <c r="O2246" s="2" t="s">
        <v>1040</v>
      </c>
      <c r="P2246" s="2" t="str">
        <f t="shared" si="71"/>
        <v>P-Onsite</v>
      </c>
      <c r="Q2246" s="2" t="str">
        <f t="shared" si="72"/>
        <v>P-S2_Onsite</v>
      </c>
      <c r="R2246" s="2" t="s">
        <v>3476</v>
      </c>
      <c r="S2246" s="2" t="s">
        <v>1041</v>
      </c>
      <c r="T2246" s="21" t="s">
        <v>3693</v>
      </c>
    </row>
    <row r="2247" spans="1:20" x14ac:dyDescent="0.3">
      <c r="A2247" s="21" t="s">
        <v>4363</v>
      </c>
      <c r="B2247" s="21" t="s">
        <v>1054</v>
      </c>
      <c r="C2247" s="21" t="s">
        <v>4364</v>
      </c>
      <c r="D2247" s="21" t="s">
        <v>4365</v>
      </c>
      <c r="E2247" s="2" t="s">
        <v>4366</v>
      </c>
      <c r="F2247" s="21" t="s">
        <v>3698</v>
      </c>
      <c r="G2247" s="21" t="s">
        <v>1613</v>
      </c>
      <c r="H2247" s="21" t="s">
        <v>3699</v>
      </c>
      <c r="I2247" s="21" t="s">
        <v>6823</v>
      </c>
      <c r="J2247" s="2" t="s">
        <v>3479</v>
      </c>
      <c r="K2247" s="22" t="s">
        <v>1038</v>
      </c>
      <c r="L2247" s="2" t="s">
        <v>1089</v>
      </c>
      <c r="M2247" s="2" t="s">
        <v>1059</v>
      </c>
      <c r="N2247" s="2" t="s">
        <v>1124</v>
      </c>
      <c r="O2247" s="2" t="s">
        <v>1040</v>
      </c>
      <c r="P2247" s="2" t="str">
        <f t="shared" si="71"/>
        <v>P-Onsite</v>
      </c>
      <c r="Q2247" s="2" t="str">
        <f t="shared" si="72"/>
        <v>P-S2_Onsite</v>
      </c>
      <c r="R2247" s="2" t="s">
        <v>3476</v>
      </c>
      <c r="S2247" s="2" t="s">
        <v>1041</v>
      </c>
      <c r="T2247" s="21" t="s">
        <v>3693</v>
      </c>
    </row>
    <row r="2248" spans="1:20" x14ac:dyDescent="0.3">
      <c r="A2248" s="21" t="s">
        <v>4363</v>
      </c>
      <c r="B2248" s="21" t="s">
        <v>1054</v>
      </c>
      <c r="C2248" s="21" t="s">
        <v>4364</v>
      </c>
      <c r="D2248" s="21" t="s">
        <v>4365</v>
      </c>
      <c r="E2248" s="2" t="s">
        <v>4366</v>
      </c>
      <c r="F2248" s="21" t="s">
        <v>3700</v>
      </c>
      <c r="G2248" s="21" t="s">
        <v>1631</v>
      </c>
      <c r="H2248" s="21" t="s">
        <v>3701</v>
      </c>
      <c r="I2248" s="21" t="s">
        <v>6824</v>
      </c>
      <c r="J2248" s="2" t="s">
        <v>3475</v>
      </c>
      <c r="K2248" s="22" t="s">
        <v>1048</v>
      </c>
      <c r="L2248" s="2" t="s">
        <v>1089</v>
      </c>
      <c r="M2248" s="2" t="s">
        <v>1059</v>
      </c>
      <c r="N2248" s="2" t="s">
        <v>1124</v>
      </c>
      <c r="O2248" s="2" t="s">
        <v>1040</v>
      </c>
      <c r="P2248" s="2" t="str">
        <f t="shared" si="71"/>
        <v>P-Onsite</v>
      </c>
      <c r="Q2248" s="2" t="str">
        <f t="shared" si="72"/>
        <v>P-S2_Onsite</v>
      </c>
      <c r="R2248" s="2" t="s">
        <v>3476</v>
      </c>
      <c r="S2248" s="2" t="s">
        <v>1041</v>
      </c>
      <c r="T2248" s="21" t="s">
        <v>3693</v>
      </c>
    </row>
    <row r="2249" spans="1:20" x14ac:dyDescent="0.3">
      <c r="A2249" s="21" t="s">
        <v>3108</v>
      </c>
      <c r="B2249" s="21" t="s">
        <v>1054</v>
      </c>
      <c r="C2249" s="21" t="s">
        <v>3109</v>
      </c>
      <c r="D2249" s="21" t="s">
        <v>3110</v>
      </c>
      <c r="E2249" s="2" t="s">
        <v>3111</v>
      </c>
      <c r="F2249" s="21" t="s">
        <v>3690</v>
      </c>
      <c r="G2249" s="21" t="s">
        <v>1593</v>
      </c>
      <c r="H2249" s="21" t="s">
        <v>3691</v>
      </c>
      <c r="I2249" s="21" t="s">
        <v>6825</v>
      </c>
      <c r="J2249" s="2" t="s">
        <v>3692</v>
      </c>
      <c r="K2249" s="22" t="s">
        <v>1610</v>
      </c>
      <c r="L2249" s="2" t="s">
        <v>1300</v>
      </c>
      <c r="M2249" s="2" t="s">
        <v>1059</v>
      </c>
      <c r="N2249" s="2" t="s">
        <v>1375</v>
      </c>
      <c r="O2249" s="2" t="s">
        <v>1098</v>
      </c>
      <c r="P2249" s="2" t="str">
        <f t="shared" si="71"/>
        <v>A-Onsite</v>
      </c>
      <c r="Q2249" s="2" t="str">
        <f t="shared" si="72"/>
        <v>A-S2_Onsite</v>
      </c>
      <c r="R2249" s="2" t="s">
        <v>3476</v>
      </c>
      <c r="S2249" s="2" t="s">
        <v>1041</v>
      </c>
      <c r="T2249" s="21" t="s">
        <v>3693</v>
      </c>
    </row>
    <row r="2250" spans="1:20" x14ac:dyDescent="0.3">
      <c r="A2250" s="21" t="s">
        <v>3108</v>
      </c>
      <c r="B2250" s="21" t="s">
        <v>1054</v>
      </c>
      <c r="C2250" s="21" t="s">
        <v>3109</v>
      </c>
      <c r="D2250" s="21" t="s">
        <v>3110</v>
      </c>
      <c r="E2250" s="2" t="s">
        <v>3111</v>
      </c>
      <c r="F2250" s="21" t="s">
        <v>3694</v>
      </c>
      <c r="G2250" s="21" t="s">
        <v>1598</v>
      </c>
      <c r="H2250" s="21" t="s">
        <v>3695</v>
      </c>
      <c r="I2250" s="21" t="s">
        <v>6826</v>
      </c>
      <c r="J2250" s="2" t="s">
        <v>3481</v>
      </c>
      <c r="K2250" s="22" t="s">
        <v>1048</v>
      </c>
      <c r="L2250" s="2" t="s">
        <v>1300</v>
      </c>
      <c r="M2250" s="2" t="s">
        <v>1059</v>
      </c>
      <c r="N2250" s="2" t="s">
        <v>1375</v>
      </c>
      <c r="O2250" s="2" t="s">
        <v>1098</v>
      </c>
      <c r="P2250" s="2" t="str">
        <f t="shared" si="71"/>
        <v>A-Onsite</v>
      </c>
      <c r="Q2250" s="2" t="str">
        <f t="shared" si="72"/>
        <v>A-S2_Onsite</v>
      </c>
      <c r="R2250" s="2" t="s">
        <v>3476</v>
      </c>
      <c r="S2250" s="2" t="s">
        <v>1041</v>
      </c>
      <c r="T2250" s="21" t="s">
        <v>3693</v>
      </c>
    </row>
    <row r="2251" spans="1:20" x14ac:dyDescent="0.3">
      <c r="A2251" s="21" t="s">
        <v>3108</v>
      </c>
      <c r="B2251" s="21" t="s">
        <v>1054</v>
      </c>
      <c r="C2251" s="21" t="s">
        <v>3109</v>
      </c>
      <c r="D2251" s="21" t="s">
        <v>3110</v>
      </c>
      <c r="E2251" s="2" t="s">
        <v>3111</v>
      </c>
      <c r="F2251" s="21" t="s">
        <v>3696</v>
      </c>
      <c r="G2251" s="21" t="s">
        <v>1606</v>
      </c>
      <c r="H2251" s="21" t="s">
        <v>3697</v>
      </c>
      <c r="I2251" s="21" t="s">
        <v>6827</v>
      </c>
      <c r="J2251" s="2" t="s">
        <v>3484</v>
      </c>
      <c r="K2251" s="22" t="s">
        <v>1038</v>
      </c>
      <c r="L2251" s="2" t="s">
        <v>1300</v>
      </c>
      <c r="M2251" s="2" t="s">
        <v>1059</v>
      </c>
      <c r="N2251" s="2" t="s">
        <v>1375</v>
      </c>
      <c r="O2251" s="2" t="s">
        <v>1098</v>
      </c>
      <c r="P2251" s="2" t="str">
        <f t="shared" si="71"/>
        <v>A-Onsite</v>
      </c>
      <c r="Q2251" s="2" t="str">
        <f t="shared" si="72"/>
        <v>A-S2_Onsite</v>
      </c>
      <c r="R2251" s="2" t="s">
        <v>3476</v>
      </c>
      <c r="S2251" s="2" t="s">
        <v>1041</v>
      </c>
      <c r="T2251" s="21" t="s">
        <v>3693</v>
      </c>
    </row>
    <row r="2252" spans="1:20" x14ac:dyDescent="0.3">
      <c r="A2252" s="21" t="s">
        <v>3108</v>
      </c>
      <c r="B2252" s="21" t="s">
        <v>1054</v>
      </c>
      <c r="C2252" s="21" t="s">
        <v>3109</v>
      </c>
      <c r="D2252" s="21" t="s">
        <v>3110</v>
      </c>
      <c r="E2252" s="2" t="s">
        <v>3111</v>
      </c>
      <c r="F2252" s="21" t="s">
        <v>3698</v>
      </c>
      <c r="G2252" s="21" t="s">
        <v>1613</v>
      </c>
      <c r="H2252" s="21" t="s">
        <v>3699</v>
      </c>
      <c r="I2252" s="21" t="s">
        <v>6828</v>
      </c>
      <c r="J2252" s="2" t="s">
        <v>3479</v>
      </c>
      <c r="K2252" s="22" t="s">
        <v>1038</v>
      </c>
      <c r="L2252" s="2" t="s">
        <v>1300</v>
      </c>
      <c r="M2252" s="2" t="s">
        <v>1059</v>
      </c>
      <c r="N2252" s="2" t="s">
        <v>1375</v>
      </c>
      <c r="O2252" s="2" t="s">
        <v>1098</v>
      </c>
      <c r="P2252" s="2" t="str">
        <f t="shared" si="71"/>
        <v>A-Onsite</v>
      </c>
      <c r="Q2252" s="2" t="str">
        <f t="shared" si="72"/>
        <v>A-S2_Onsite</v>
      </c>
      <c r="R2252" s="2" t="s">
        <v>3476</v>
      </c>
      <c r="S2252" s="2" t="s">
        <v>1041</v>
      </c>
      <c r="T2252" s="21" t="s">
        <v>3693</v>
      </c>
    </row>
    <row r="2253" spans="1:20" x14ac:dyDescent="0.3">
      <c r="A2253" s="21" t="s">
        <v>3108</v>
      </c>
      <c r="B2253" s="21" t="s">
        <v>1054</v>
      </c>
      <c r="C2253" s="21" t="s">
        <v>3109</v>
      </c>
      <c r="D2253" s="21" t="s">
        <v>3110</v>
      </c>
      <c r="E2253" s="2" t="s">
        <v>3111</v>
      </c>
      <c r="F2253" s="21" t="s">
        <v>3700</v>
      </c>
      <c r="G2253" s="21" t="s">
        <v>1631</v>
      </c>
      <c r="H2253" s="21" t="s">
        <v>3701</v>
      </c>
      <c r="I2253" s="21" t="s">
        <v>6829</v>
      </c>
      <c r="J2253" s="2" t="s">
        <v>3475</v>
      </c>
      <c r="K2253" s="22" t="s">
        <v>1048</v>
      </c>
      <c r="L2253" s="2" t="s">
        <v>1300</v>
      </c>
      <c r="M2253" s="2" t="s">
        <v>1059</v>
      </c>
      <c r="N2253" s="2" t="s">
        <v>1375</v>
      </c>
      <c r="O2253" s="2" t="s">
        <v>1098</v>
      </c>
      <c r="P2253" s="2" t="str">
        <f t="shared" si="71"/>
        <v>A-Onsite</v>
      </c>
      <c r="Q2253" s="2" t="str">
        <f t="shared" si="72"/>
        <v>A-S2_Onsite</v>
      </c>
      <c r="R2253" s="2" t="s">
        <v>3476</v>
      </c>
      <c r="S2253" s="2" t="s">
        <v>1041</v>
      </c>
      <c r="T2253" s="21" t="s">
        <v>3693</v>
      </c>
    </row>
    <row r="2254" spans="1:20" x14ac:dyDescent="0.3">
      <c r="A2254" s="21" t="s">
        <v>3117</v>
      </c>
      <c r="B2254" s="21" t="s">
        <v>1054</v>
      </c>
      <c r="C2254" s="21" t="s">
        <v>3118</v>
      </c>
      <c r="D2254" s="21" t="s">
        <v>3119</v>
      </c>
      <c r="E2254" s="2" t="s">
        <v>3120</v>
      </c>
      <c r="F2254" s="21" t="s">
        <v>3698</v>
      </c>
      <c r="G2254" s="21" t="s">
        <v>1613</v>
      </c>
      <c r="H2254" s="21" t="s">
        <v>3699</v>
      </c>
      <c r="I2254" s="21" t="s">
        <v>6830</v>
      </c>
      <c r="J2254" s="2" t="s">
        <v>3479</v>
      </c>
      <c r="K2254" s="22" t="s">
        <v>1038</v>
      </c>
      <c r="L2254" s="2" t="s">
        <v>1058</v>
      </c>
      <c r="M2254" s="2" t="s">
        <v>1059</v>
      </c>
      <c r="N2254" s="2" t="s">
        <v>1106</v>
      </c>
      <c r="O2254" s="2" t="s">
        <v>1040</v>
      </c>
      <c r="P2254" s="2" t="str">
        <f t="shared" si="71"/>
        <v>P-Onsite</v>
      </c>
      <c r="Q2254" s="2" t="str">
        <f t="shared" si="72"/>
        <v>P-S2_Onsite</v>
      </c>
      <c r="R2254" s="2" t="s">
        <v>3476</v>
      </c>
      <c r="S2254" s="2" t="s">
        <v>1041</v>
      </c>
      <c r="T2254" s="21" t="s">
        <v>3693</v>
      </c>
    </row>
    <row r="2255" spans="1:20" x14ac:dyDescent="0.3">
      <c r="A2255" s="21" t="s">
        <v>3117</v>
      </c>
      <c r="B2255" s="21" t="s">
        <v>1054</v>
      </c>
      <c r="C2255" s="21" t="s">
        <v>3118</v>
      </c>
      <c r="D2255" s="21" t="s">
        <v>3119</v>
      </c>
      <c r="E2255" s="2" t="s">
        <v>3120</v>
      </c>
      <c r="F2255" s="21" t="s">
        <v>3690</v>
      </c>
      <c r="G2255" s="21" t="s">
        <v>1593</v>
      </c>
      <c r="H2255" s="21" t="s">
        <v>3691</v>
      </c>
      <c r="I2255" s="21" t="s">
        <v>6831</v>
      </c>
      <c r="J2255" s="2" t="s">
        <v>3692</v>
      </c>
      <c r="K2255" s="22" t="s">
        <v>1610</v>
      </c>
      <c r="L2255" s="2" t="s">
        <v>1058</v>
      </c>
      <c r="M2255" s="2" t="s">
        <v>1059</v>
      </c>
      <c r="N2255" s="2" t="s">
        <v>1106</v>
      </c>
      <c r="O2255" s="2" t="s">
        <v>1040</v>
      </c>
      <c r="P2255" s="2" t="str">
        <f t="shared" si="71"/>
        <v>P-Onsite</v>
      </c>
      <c r="Q2255" s="2" t="str">
        <f t="shared" si="72"/>
        <v>P-S2_Onsite</v>
      </c>
      <c r="R2255" s="2" t="s">
        <v>3476</v>
      </c>
      <c r="S2255" s="2" t="s">
        <v>1041</v>
      </c>
      <c r="T2255" s="21" t="s">
        <v>3693</v>
      </c>
    </row>
    <row r="2256" spans="1:20" x14ac:dyDescent="0.3">
      <c r="A2256" s="21" t="s">
        <v>4367</v>
      </c>
      <c r="B2256" s="21" t="s">
        <v>1054</v>
      </c>
      <c r="C2256" s="21" t="s">
        <v>4368</v>
      </c>
      <c r="D2256" s="21" t="s">
        <v>4369</v>
      </c>
      <c r="E2256" s="2" t="s">
        <v>4370</v>
      </c>
      <c r="F2256" s="21" t="s">
        <v>3690</v>
      </c>
      <c r="G2256" s="21" t="s">
        <v>1593</v>
      </c>
      <c r="H2256" s="21" t="s">
        <v>3691</v>
      </c>
      <c r="I2256" s="21" t="s">
        <v>6832</v>
      </c>
      <c r="J2256" s="2" t="s">
        <v>3692</v>
      </c>
      <c r="K2256" s="22" t="s">
        <v>1610</v>
      </c>
      <c r="L2256" s="2" t="s">
        <v>1164</v>
      </c>
      <c r="M2256" s="2" t="s">
        <v>1059</v>
      </c>
      <c r="N2256" s="2" t="s">
        <v>1165</v>
      </c>
      <c r="O2256" s="2" t="s">
        <v>1040</v>
      </c>
      <c r="P2256" s="2" t="str">
        <f t="shared" si="71"/>
        <v>P-Onsite</v>
      </c>
      <c r="Q2256" s="2" t="str">
        <f t="shared" si="72"/>
        <v>P-S2_Onsite</v>
      </c>
      <c r="R2256" s="2" t="s">
        <v>3476</v>
      </c>
      <c r="S2256" s="2" t="s">
        <v>1041</v>
      </c>
      <c r="T2256" s="21" t="s">
        <v>3693</v>
      </c>
    </row>
    <row r="2257" spans="1:20" x14ac:dyDescent="0.3">
      <c r="A2257" s="21" t="s">
        <v>4367</v>
      </c>
      <c r="B2257" s="21" t="s">
        <v>1054</v>
      </c>
      <c r="C2257" s="21" t="s">
        <v>4368</v>
      </c>
      <c r="D2257" s="21" t="s">
        <v>4369</v>
      </c>
      <c r="E2257" s="2" t="s">
        <v>4370</v>
      </c>
      <c r="F2257" s="21" t="s">
        <v>3694</v>
      </c>
      <c r="G2257" s="21" t="s">
        <v>1598</v>
      </c>
      <c r="H2257" s="21" t="s">
        <v>3695</v>
      </c>
      <c r="I2257" s="21" t="s">
        <v>6833</v>
      </c>
      <c r="J2257" s="2" t="s">
        <v>3481</v>
      </c>
      <c r="K2257" s="22" t="s">
        <v>1048</v>
      </c>
      <c r="L2257" s="2" t="s">
        <v>1164</v>
      </c>
      <c r="M2257" s="2" t="s">
        <v>1059</v>
      </c>
      <c r="N2257" s="2" t="s">
        <v>1165</v>
      </c>
      <c r="O2257" s="2" t="s">
        <v>1040</v>
      </c>
      <c r="P2257" s="2" t="str">
        <f t="shared" si="71"/>
        <v>P-Onsite</v>
      </c>
      <c r="Q2257" s="2" t="str">
        <f t="shared" si="72"/>
        <v>P-S2_Onsite</v>
      </c>
      <c r="R2257" s="2" t="s">
        <v>3476</v>
      </c>
      <c r="S2257" s="2" t="s">
        <v>1041</v>
      </c>
      <c r="T2257" s="21" t="s">
        <v>3693</v>
      </c>
    </row>
    <row r="2258" spans="1:20" x14ac:dyDescent="0.3">
      <c r="A2258" s="21" t="s">
        <v>4367</v>
      </c>
      <c r="B2258" s="21" t="s">
        <v>1054</v>
      </c>
      <c r="C2258" s="21" t="s">
        <v>4368</v>
      </c>
      <c r="D2258" s="21" t="s">
        <v>4369</v>
      </c>
      <c r="E2258" s="2" t="s">
        <v>4370</v>
      </c>
      <c r="F2258" s="21" t="s">
        <v>3696</v>
      </c>
      <c r="G2258" s="21" t="s">
        <v>1606</v>
      </c>
      <c r="H2258" s="21" t="s">
        <v>3697</v>
      </c>
      <c r="I2258" s="21" t="s">
        <v>6834</v>
      </c>
      <c r="J2258" s="2" t="s">
        <v>3484</v>
      </c>
      <c r="K2258" s="22" t="s">
        <v>1038</v>
      </c>
      <c r="L2258" s="2" t="s">
        <v>1164</v>
      </c>
      <c r="M2258" s="2" t="s">
        <v>1059</v>
      </c>
      <c r="N2258" s="2" t="s">
        <v>1165</v>
      </c>
      <c r="O2258" s="2" t="s">
        <v>1040</v>
      </c>
      <c r="P2258" s="2" t="str">
        <f t="shared" si="71"/>
        <v>P-Onsite</v>
      </c>
      <c r="Q2258" s="2" t="str">
        <f t="shared" si="72"/>
        <v>P-S2_Onsite</v>
      </c>
      <c r="R2258" s="2" t="s">
        <v>3476</v>
      </c>
      <c r="S2258" s="2" t="s">
        <v>1041</v>
      </c>
      <c r="T2258" s="21" t="s">
        <v>3693</v>
      </c>
    </row>
    <row r="2259" spans="1:20" x14ac:dyDescent="0.3">
      <c r="A2259" s="21" t="s">
        <v>4367</v>
      </c>
      <c r="B2259" s="21" t="s">
        <v>1054</v>
      </c>
      <c r="C2259" s="21" t="s">
        <v>4368</v>
      </c>
      <c r="D2259" s="21" t="s">
        <v>4369</v>
      </c>
      <c r="E2259" s="2" t="s">
        <v>4370</v>
      </c>
      <c r="F2259" s="21" t="s">
        <v>3698</v>
      </c>
      <c r="G2259" s="21" t="s">
        <v>1613</v>
      </c>
      <c r="H2259" s="21" t="s">
        <v>3699</v>
      </c>
      <c r="I2259" s="21" t="s">
        <v>6835</v>
      </c>
      <c r="J2259" s="2" t="s">
        <v>3479</v>
      </c>
      <c r="K2259" s="22" t="s">
        <v>1038</v>
      </c>
      <c r="L2259" s="2" t="s">
        <v>1164</v>
      </c>
      <c r="M2259" s="2" t="s">
        <v>1059</v>
      </c>
      <c r="N2259" s="2" t="s">
        <v>1165</v>
      </c>
      <c r="O2259" s="2" t="s">
        <v>1040</v>
      </c>
      <c r="P2259" s="2" t="str">
        <f t="shared" si="71"/>
        <v>P-Onsite</v>
      </c>
      <c r="Q2259" s="2" t="str">
        <f t="shared" si="72"/>
        <v>P-S2_Onsite</v>
      </c>
      <c r="R2259" s="2" t="s">
        <v>3476</v>
      </c>
      <c r="S2259" s="2" t="s">
        <v>1041</v>
      </c>
      <c r="T2259" s="21" t="s">
        <v>3693</v>
      </c>
    </row>
    <row r="2260" spans="1:20" x14ac:dyDescent="0.3">
      <c r="A2260" s="21" t="s">
        <v>4367</v>
      </c>
      <c r="B2260" s="21" t="s">
        <v>1054</v>
      </c>
      <c r="C2260" s="21" t="s">
        <v>4368</v>
      </c>
      <c r="D2260" s="21" t="s">
        <v>4369</v>
      </c>
      <c r="E2260" s="2" t="s">
        <v>4370</v>
      </c>
      <c r="F2260" s="21" t="s">
        <v>3700</v>
      </c>
      <c r="G2260" s="21" t="s">
        <v>1631</v>
      </c>
      <c r="H2260" s="21" t="s">
        <v>3701</v>
      </c>
      <c r="I2260" s="21" t="s">
        <v>6836</v>
      </c>
      <c r="J2260" s="2" t="s">
        <v>3475</v>
      </c>
      <c r="K2260" s="22" t="s">
        <v>1048</v>
      </c>
      <c r="L2260" s="2" t="s">
        <v>1164</v>
      </c>
      <c r="M2260" s="2" t="s">
        <v>1059</v>
      </c>
      <c r="N2260" s="2" t="s">
        <v>1165</v>
      </c>
      <c r="O2260" s="2" t="s">
        <v>1040</v>
      </c>
      <c r="P2260" s="2" t="str">
        <f t="shared" si="71"/>
        <v>P-Onsite</v>
      </c>
      <c r="Q2260" s="2" t="str">
        <f t="shared" si="72"/>
        <v>P-S2_Onsite</v>
      </c>
      <c r="R2260" s="2" t="s">
        <v>3476</v>
      </c>
      <c r="S2260" s="2" t="s">
        <v>1041</v>
      </c>
      <c r="T2260" s="21" t="s">
        <v>3693</v>
      </c>
    </row>
    <row r="2261" spans="1:20" x14ac:dyDescent="0.3">
      <c r="A2261" s="21" t="s">
        <v>3123</v>
      </c>
      <c r="B2261" s="21" t="s">
        <v>1031</v>
      </c>
      <c r="C2261" s="21" t="s">
        <v>3124</v>
      </c>
      <c r="D2261" s="21" t="s">
        <v>3125</v>
      </c>
      <c r="E2261" s="2" t="s">
        <v>3126</v>
      </c>
      <c r="F2261" s="21" t="s">
        <v>3735</v>
      </c>
      <c r="G2261" s="21" t="s">
        <v>1598</v>
      </c>
      <c r="H2261" s="21" t="s">
        <v>3695</v>
      </c>
      <c r="I2261" s="21" t="s">
        <v>6837</v>
      </c>
      <c r="J2261" s="2" t="s">
        <v>3481</v>
      </c>
      <c r="K2261" s="22" t="s">
        <v>1048</v>
      </c>
      <c r="L2261" s="2" t="s">
        <v>1039</v>
      </c>
      <c r="M2261" s="2" t="s">
        <v>1039</v>
      </c>
      <c r="N2261" s="2" t="s">
        <v>1039</v>
      </c>
      <c r="O2261" s="2" t="s">
        <v>1098</v>
      </c>
      <c r="P2261" s="2" t="str">
        <f t="shared" si="71"/>
        <v>A-Online</v>
      </c>
      <c r="Q2261" s="2" t="str">
        <f t="shared" si="72"/>
        <v>A-S2_Online</v>
      </c>
      <c r="R2261" s="2"/>
      <c r="S2261" s="2" t="s">
        <v>1041</v>
      </c>
      <c r="T2261" s="21" t="s">
        <v>3693</v>
      </c>
    </row>
    <row r="2262" spans="1:20" x14ac:dyDescent="0.3">
      <c r="A2262" s="21" t="s">
        <v>3123</v>
      </c>
      <c r="B2262" s="21" t="s">
        <v>1031</v>
      </c>
      <c r="C2262" s="21" t="s">
        <v>3124</v>
      </c>
      <c r="D2262" s="21" t="s">
        <v>3125</v>
      </c>
      <c r="E2262" s="2" t="s">
        <v>3126</v>
      </c>
      <c r="F2262" s="21" t="s">
        <v>3736</v>
      </c>
      <c r="G2262" s="21" t="s">
        <v>1606</v>
      </c>
      <c r="H2262" s="21" t="s">
        <v>3697</v>
      </c>
      <c r="I2262" s="21" t="s">
        <v>6838</v>
      </c>
      <c r="J2262" s="2" t="s">
        <v>3484</v>
      </c>
      <c r="K2262" s="22" t="s">
        <v>1038</v>
      </c>
      <c r="L2262" s="2" t="s">
        <v>1039</v>
      </c>
      <c r="M2262" s="2" t="s">
        <v>1039</v>
      </c>
      <c r="N2262" s="2" t="s">
        <v>1039</v>
      </c>
      <c r="O2262" s="2" t="s">
        <v>1098</v>
      </c>
      <c r="P2262" s="2" t="str">
        <f t="shared" si="71"/>
        <v>A-Online</v>
      </c>
      <c r="Q2262" s="2" t="str">
        <f t="shared" si="72"/>
        <v>A-S2_Online</v>
      </c>
      <c r="R2262" s="2"/>
      <c r="S2262" s="2" t="s">
        <v>1041</v>
      </c>
      <c r="T2262" s="21" t="s">
        <v>3693</v>
      </c>
    </row>
    <row r="2263" spans="1:20" x14ac:dyDescent="0.3">
      <c r="A2263" s="21" t="s">
        <v>3123</v>
      </c>
      <c r="B2263" s="21" t="s">
        <v>1031</v>
      </c>
      <c r="C2263" s="21" t="s">
        <v>3124</v>
      </c>
      <c r="D2263" s="21" t="s">
        <v>3125</v>
      </c>
      <c r="E2263" s="2" t="s">
        <v>3126</v>
      </c>
      <c r="F2263" s="21" t="s">
        <v>3737</v>
      </c>
      <c r="G2263" s="21" t="s">
        <v>1613</v>
      </c>
      <c r="H2263" s="21" t="s">
        <v>3699</v>
      </c>
      <c r="I2263" s="21" t="s">
        <v>6839</v>
      </c>
      <c r="J2263" s="2" t="s">
        <v>3479</v>
      </c>
      <c r="K2263" s="22" t="s">
        <v>1038</v>
      </c>
      <c r="L2263" s="2" t="s">
        <v>1039</v>
      </c>
      <c r="M2263" s="2" t="s">
        <v>1039</v>
      </c>
      <c r="N2263" s="2" t="s">
        <v>1039</v>
      </c>
      <c r="O2263" s="2" t="s">
        <v>1098</v>
      </c>
      <c r="P2263" s="2" t="str">
        <f t="shared" si="71"/>
        <v>A-Online</v>
      </c>
      <c r="Q2263" s="2" t="str">
        <f t="shared" si="72"/>
        <v>A-S2_Online</v>
      </c>
      <c r="R2263" s="2"/>
      <c r="S2263" s="2" t="s">
        <v>1041</v>
      </c>
      <c r="T2263" s="21" t="s">
        <v>3693</v>
      </c>
    </row>
    <row r="2264" spans="1:20" x14ac:dyDescent="0.3">
      <c r="A2264" s="21" t="s">
        <v>3123</v>
      </c>
      <c r="B2264" s="21" t="s">
        <v>1031</v>
      </c>
      <c r="C2264" s="21" t="s">
        <v>3124</v>
      </c>
      <c r="D2264" s="21" t="s">
        <v>3125</v>
      </c>
      <c r="E2264" s="2" t="s">
        <v>3126</v>
      </c>
      <c r="F2264" s="21" t="s">
        <v>3738</v>
      </c>
      <c r="G2264" s="21" t="s">
        <v>1631</v>
      </c>
      <c r="H2264" s="21" t="s">
        <v>3701</v>
      </c>
      <c r="I2264" s="21" t="s">
        <v>6840</v>
      </c>
      <c r="J2264" s="2" t="s">
        <v>3475</v>
      </c>
      <c r="K2264" s="22" t="s">
        <v>1048</v>
      </c>
      <c r="L2264" s="2" t="s">
        <v>1039</v>
      </c>
      <c r="M2264" s="2" t="s">
        <v>1039</v>
      </c>
      <c r="N2264" s="2" t="s">
        <v>1039</v>
      </c>
      <c r="O2264" s="2" t="s">
        <v>1098</v>
      </c>
      <c r="P2264" s="2" t="str">
        <f t="shared" si="71"/>
        <v>A-Online</v>
      </c>
      <c r="Q2264" s="2" t="str">
        <f t="shared" si="72"/>
        <v>A-S2_Online</v>
      </c>
      <c r="R2264" s="2"/>
      <c r="S2264" s="2" t="s">
        <v>1041</v>
      </c>
      <c r="T2264" s="21" t="s">
        <v>3693</v>
      </c>
    </row>
    <row r="2265" spans="1:20" x14ac:dyDescent="0.3">
      <c r="A2265" s="21" t="s">
        <v>4371</v>
      </c>
      <c r="B2265" s="21" t="s">
        <v>1054</v>
      </c>
      <c r="C2265" s="21" t="s">
        <v>4372</v>
      </c>
      <c r="D2265" s="21" t="s">
        <v>4373</v>
      </c>
      <c r="E2265" s="2" t="s">
        <v>4374</v>
      </c>
      <c r="F2265" s="21" t="s">
        <v>3690</v>
      </c>
      <c r="G2265" s="21" t="s">
        <v>1593</v>
      </c>
      <c r="H2265" s="21" t="s">
        <v>3691</v>
      </c>
      <c r="I2265" s="21" t="s">
        <v>6841</v>
      </c>
      <c r="J2265" s="2" t="s">
        <v>3692</v>
      </c>
      <c r="K2265" s="22" t="s">
        <v>1610</v>
      </c>
      <c r="L2265" s="2" t="s">
        <v>3489</v>
      </c>
      <c r="M2265" s="2" t="s">
        <v>3489</v>
      </c>
      <c r="N2265" s="2" t="s">
        <v>3489</v>
      </c>
      <c r="O2265" s="2" t="s">
        <v>1098</v>
      </c>
      <c r="P2265" s="2" t="str">
        <f t="shared" si="71"/>
        <v>A-Onsite</v>
      </c>
      <c r="Q2265" s="2" t="str">
        <f t="shared" si="72"/>
        <v>A-S2_Onsite</v>
      </c>
      <c r="R2265" s="2" t="s">
        <v>3476</v>
      </c>
      <c r="S2265" s="2" t="s">
        <v>1041</v>
      </c>
      <c r="T2265" s="21" t="s">
        <v>3693</v>
      </c>
    </row>
    <row r="2266" spans="1:20" x14ac:dyDescent="0.3">
      <c r="A2266" s="21" t="s">
        <v>4371</v>
      </c>
      <c r="B2266" s="21" t="s">
        <v>1054</v>
      </c>
      <c r="C2266" s="21" t="s">
        <v>4372</v>
      </c>
      <c r="D2266" s="21" t="s">
        <v>4373</v>
      </c>
      <c r="E2266" s="2" t="s">
        <v>4374</v>
      </c>
      <c r="F2266" s="21" t="s">
        <v>3694</v>
      </c>
      <c r="G2266" s="21" t="s">
        <v>1598</v>
      </c>
      <c r="H2266" s="21" t="s">
        <v>3695</v>
      </c>
      <c r="I2266" s="21" t="s">
        <v>6842</v>
      </c>
      <c r="J2266" s="2" t="s">
        <v>3481</v>
      </c>
      <c r="K2266" s="22" t="s">
        <v>1048</v>
      </c>
      <c r="L2266" s="2" t="s">
        <v>3489</v>
      </c>
      <c r="M2266" s="2" t="s">
        <v>3489</v>
      </c>
      <c r="N2266" s="2" t="s">
        <v>3489</v>
      </c>
      <c r="O2266" s="2" t="s">
        <v>1098</v>
      </c>
      <c r="P2266" s="2" t="str">
        <f t="shared" si="71"/>
        <v>A-Onsite</v>
      </c>
      <c r="Q2266" s="2" t="str">
        <f t="shared" si="72"/>
        <v>A-S2_Onsite</v>
      </c>
      <c r="R2266" s="2" t="s">
        <v>3476</v>
      </c>
      <c r="S2266" s="2" t="s">
        <v>1041</v>
      </c>
      <c r="T2266" s="21" t="s">
        <v>3693</v>
      </c>
    </row>
    <row r="2267" spans="1:20" x14ac:dyDescent="0.3">
      <c r="A2267" s="21" t="s">
        <v>4371</v>
      </c>
      <c r="B2267" s="21" t="s">
        <v>1054</v>
      </c>
      <c r="C2267" s="21" t="s">
        <v>4372</v>
      </c>
      <c r="D2267" s="21" t="s">
        <v>4373</v>
      </c>
      <c r="E2267" s="2" t="s">
        <v>4374</v>
      </c>
      <c r="F2267" s="21" t="s">
        <v>3696</v>
      </c>
      <c r="G2267" s="21" t="s">
        <v>1606</v>
      </c>
      <c r="H2267" s="21" t="s">
        <v>3697</v>
      </c>
      <c r="I2267" s="21" t="s">
        <v>6843</v>
      </c>
      <c r="J2267" s="2" t="s">
        <v>3484</v>
      </c>
      <c r="K2267" s="22" t="s">
        <v>1038</v>
      </c>
      <c r="L2267" s="2" t="s">
        <v>3489</v>
      </c>
      <c r="M2267" s="2" t="s">
        <v>3489</v>
      </c>
      <c r="N2267" s="2" t="s">
        <v>3489</v>
      </c>
      <c r="O2267" s="2" t="s">
        <v>1098</v>
      </c>
      <c r="P2267" s="2" t="str">
        <f t="shared" si="71"/>
        <v>A-Onsite</v>
      </c>
      <c r="Q2267" s="2" t="str">
        <f t="shared" si="72"/>
        <v>A-S2_Onsite</v>
      </c>
      <c r="R2267" s="2" t="s">
        <v>3476</v>
      </c>
      <c r="S2267" s="2" t="s">
        <v>1041</v>
      </c>
      <c r="T2267" s="21" t="s">
        <v>3693</v>
      </c>
    </row>
    <row r="2268" spans="1:20" x14ac:dyDescent="0.3">
      <c r="A2268" s="21" t="s">
        <v>4371</v>
      </c>
      <c r="B2268" s="21" t="s">
        <v>1054</v>
      </c>
      <c r="C2268" s="21" t="s">
        <v>4372</v>
      </c>
      <c r="D2268" s="21" t="s">
        <v>4373</v>
      </c>
      <c r="E2268" s="2" t="s">
        <v>4374</v>
      </c>
      <c r="F2268" s="21" t="s">
        <v>3698</v>
      </c>
      <c r="G2268" s="21" t="s">
        <v>1613</v>
      </c>
      <c r="H2268" s="21" t="s">
        <v>3699</v>
      </c>
      <c r="I2268" s="21" t="s">
        <v>6844</v>
      </c>
      <c r="J2268" s="2" t="s">
        <v>3479</v>
      </c>
      <c r="K2268" s="22" t="s">
        <v>1038</v>
      </c>
      <c r="L2268" s="2" t="s">
        <v>3489</v>
      </c>
      <c r="M2268" s="2" t="s">
        <v>3489</v>
      </c>
      <c r="N2268" s="2" t="s">
        <v>3489</v>
      </c>
      <c r="O2268" s="2" t="s">
        <v>1098</v>
      </c>
      <c r="P2268" s="2" t="str">
        <f t="shared" si="71"/>
        <v>A-Onsite</v>
      </c>
      <c r="Q2268" s="2" t="str">
        <f t="shared" si="72"/>
        <v>A-S2_Onsite</v>
      </c>
      <c r="R2268" s="2" t="s">
        <v>3476</v>
      </c>
      <c r="S2268" s="2" t="s">
        <v>1041</v>
      </c>
      <c r="T2268" s="21" t="s">
        <v>3693</v>
      </c>
    </row>
    <row r="2269" spans="1:20" x14ac:dyDescent="0.3">
      <c r="A2269" s="21" t="s">
        <v>4371</v>
      </c>
      <c r="B2269" s="21" t="s">
        <v>1054</v>
      </c>
      <c r="C2269" s="21" t="s">
        <v>4372</v>
      </c>
      <c r="D2269" s="21" t="s">
        <v>4373</v>
      </c>
      <c r="E2269" s="2" t="s">
        <v>4374</v>
      </c>
      <c r="F2269" s="21" t="s">
        <v>3700</v>
      </c>
      <c r="G2269" s="21" t="s">
        <v>1631</v>
      </c>
      <c r="H2269" s="21" t="s">
        <v>3701</v>
      </c>
      <c r="I2269" s="21" t="s">
        <v>6845</v>
      </c>
      <c r="J2269" s="2" t="s">
        <v>3475</v>
      </c>
      <c r="K2269" s="22" t="s">
        <v>1048</v>
      </c>
      <c r="L2269" s="2" t="s">
        <v>3489</v>
      </c>
      <c r="M2269" s="2" t="s">
        <v>3489</v>
      </c>
      <c r="N2269" s="2" t="s">
        <v>3489</v>
      </c>
      <c r="O2269" s="2" t="s">
        <v>1098</v>
      </c>
      <c r="P2269" s="2" t="str">
        <f t="shared" si="71"/>
        <v>A-Onsite</v>
      </c>
      <c r="Q2269" s="2" t="str">
        <f t="shared" si="72"/>
        <v>A-S2_Onsite</v>
      </c>
      <c r="R2269" s="2" t="s">
        <v>3476</v>
      </c>
      <c r="S2269" s="2" t="s">
        <v>1041</v>
      </c>
      <c r="T2269" s="21" t="s">
        <v>3693</v>
      </c>
    </row>
    <row r="2270" spans="1:20" x14ac:dyDescent="0.3">
      <c r="A2270" s="21" t="s">
        <v>4375</v>
      </c>
      <c r="B2270" s="21" t="s">
        <v>1031</v>
      </c>
      <c r="C2270" s="21" t="s">
        <v>4376</v>
      </c>
      <c r="D2270" s="21" t="s">
        <v>4377</v>
      </c>
      <c r="E2270" s="2" t="s">
        <v>4378</v>
      </c>
      <c r="F2270" s="21" t="s">
        <v>3734</v>
      </c>
      <c r="G2270" s="21" t="s">
        <v>1593</v>
      </c>
      <c r="H2270" s="21" t="s">
        <v>3691</v>
      </c>
      <c r="I2270" s="21" t="s">
        <v>6846</v>
      </c>
      <c r="J2270" s="2" t="s">
        <v>3692</v>
      </c>
      <c r="K2270" s="22" t="s">
        <v>1610</v>
      </c>
      <c r="L2270" s="2" t="s">
        <v>1039</v>
      </c>
      <c r="M2270" s="2" t="s">
        <v>1039</v>
      </c>
      <c r="N2270" s="2" t="s">
        <v>1039</v>
      </c>
      <c r="O2270" s="2" t="s">
        <v>1098</v>
      </c>
      <c r="P2270" s="2" t="str">
        <f t="shared" si="71"/>
        <v>A-Online</v>
      </c>
      <c r="Q2270" s="2" t="str">
        <f t="shared" si="72"/>
        <v>A-S2_Online</v>
      </c>
      <c r="R2270" s="2"/>
      <c r="S2270" s="2" t="s">
        <v>1041</v>
      </c>
      <c r="T2270" s="21" t="s">
        <v>3693</v>
      </c>
    </row>
    <row r="2271" spans="1:20" x14ac:dyDescent="0.3">
      <c r="A2271" s="21" t="s">
        <v>4375</v>
      </c>
      <c r="B2271" s="21" t="s">
        <v>1031</v>
      </c>
      <c r="C2271" s="21" t="s">
        <v>4376</v>
      </c>
      <c r="D2271" s="21" t="s">
        <v>4377</v>
      </c>
      <c r="E2271" s="2" t="s">
        <v>4378</v>
      </c>
      <c r="F2271" s="21" t="s">
        <v>3735</v>
      </c>
      <c r="G2271" s="21" t="s">
        <v>1598</v>
      </c>
      <c r="H2271" s="21" t="s">
        <v>3695</v>
      </c>
      <c r="I2271" s="21" t="s">
        <v>6847</v>
      </c>
      <c r="J2271" s="2" t="s">
        <v>3481</v>
      </c>
      <c r="K2271" s="22" t="s">
        <v>1048</v>
      </c>
      <c r="L2271" s="2" t="s">
        <v>1039</v>
      </c>
      <c r="M2271" s="2" t="s">
        <v>1039</v>
      </c>
      <c r="N2271" s="2" t="s">
        <v>1039</v>
      </c>
      <c r="O2271" s="2" t="s">
        <v>1098</v>
      </c>
      <c r="P2271" s="2" t="str">
        <f t="shared" si="71"/>
        <v>A-Online</v>
      </c>
      <c r="Q2271" s="2" t="str">
        <f t="shared" si="72"/>
        <v>A-S2_Online</v>
      </c>
      <c r="R2271" s="2"/>
      <c r="S2271" s="2" t="s">
        <v>1041</v>
      </c>
      <c r="T2271" s="21" t="s">
        <v>3693</v>
      </c>
    </row>
    <row r="2272" spans="1:20" x14ac:dyDescent="0.3">
      <c r="A2272" s="21" t="s">
        <v>4375</v>
      </c>
      <c r="B2272" s="21" t="s">
        <v>1031</v>
      </c>
      <c r="C2272" s="21" t="s">
        <v>4376</v>
      </c>
      <c r="D2272" s="21" t="s">
        <v>4377</v>
      </c>
      <c r="E2272" s="2" t="s">
        <v>4378</v>
      </c>
      <c r="F2272" s="21" t="s">
        <v>3736</v>
      </c>
      <c r="G2272" s="21" t="s">
        <v>1606</v>
      </c>
      <c r="H2272" s="21" t="s">
        <v>3697</v>
      </c>
      <c r="I2272" s="21" t="s">
        <v>6848</v>
      </c>
      <c r="J2272" s="2" t="s">
        <v>3484</v>
      </c>
      <c r="K2272" s="22" t="s">
        <v>1038</v>
      </c>
      <c r="L2272" s="2" t="s">
        <v>1039</v>
      </c>
      <c r="M2272" s="2" t="s">
        <v>1039</v>
      </c>
      <c r="N2272" s="2" t="s">
        <v>1039</v>
      </c>
      <c r="O2272" s="2" t="s">
        <v>1098</v>
      </c>
      <c r="P2272" s="2" t="str">
        <f t="shared" si="71"/>
        <v>A-Online</v>
      </c>
      <c r="Q2272" s="2" t="str">
        <f t="shared" si="72"/>
        <v>A-S2_Online</v>
      </c>
      <c r="R2272" s="2"/>
      <c r="S2272" s="2" t="s">
        <v>1041</v>
      </c>
      <c r="T2272" s="21" t="s">
        <v>3693</v>
      </c>
    </row>
    <row r="2273" spans="1:20" x14ac:dyDescent="0.3">
      <c r="A2273" s="21" t="s">
        <v>4375</v>
      </c>
      <c r="B2273" s="21" t="s">
        <v>1031</v>
      </c>
      <c r="C2273" s="21" t="s">
        <v>4376</v>
      </c>
      <c r="D2273" s="21" t="s">
        <v>4377</v>
      </c>
      <c r="E2273" s="2" t="s">
        <v>4378</v>
      </c>
      <c r="F2273" s="21" t="s">
        <v>3737</v>
      </c>
      <c r="G2273" s="21" t="s">
        <v>1613</v>
      </c>
      <c r="H2273" s="21" t="s">
        <v>3699</v>
      </c>
      <c r="I2273" s="21" t="s">
        <v>6849</v>
      </c>
      <c r="J2273" s="2" t="s">
        <v>3479</v>
      </c>
      <c r="K2273" s="22" t="s">
        <v>1038</v>
      </c>
      <c r="L2273" s="2" t="s">
        <v>1039</v>
      </c>
      <c r="M2273" s="2" t="s">
        <v>1039</v>
      </c>
      <c r="N2273" s="2" t="s">
        <v>1039</v>
      </c>
      <c r="O2273" s="2" t="s">
        <v>1098</v>
      </c>
      <c r="P2273" s="2" t="str">
        <f t="shared" si="71"/>
        <v>A-Online</v>
      </c>
      <c r="Q2273" s="2" t="str">
        <f t="shared" si="72"/>
        <v>A-S2_Online</v>
      </c>
      <c r="R2273" s="2"/>
      <c r="S2273" s="2" t="s">
        <v>1041</v>
      </c>
      <c r="T2273" s="21" t="s">
        <v>3693</v>
      </c>
    </row>
    <row r="2274" spans="1:20" x14ac:dyDescent="0.3">
      <c r="A2274" s="21" t="s">
        <v>4375</v>
      </c>
      <c r="B2274" s="21" t="s">
        <v>1031</v>
      </c>
      <c r="C2274" s="21" t="s">
        <v>4376</v>
      </c>
      <c r="D2274" s="21" t="s">
        <v>4377</v>
      </c>
      <c r="E2274" s="2" t="s">
        <v>4378</v>
      </c>
      <c r="F2274" s="21" t="s">
        <v>3738</v>
      </c>
      <c r="G2274" s="21" t="s">
        <v>1631</v>
      </c>
      <c r="H2274" s="21" t="s">
        <v>3701</v>
      </c>
      <c r="I2274" s="21" t="s">
        <v>6850</v>
      </c>
      <c r="J2274" s="2" t="s">
        <v>3475</v>
      </c>
      <c r="K2274" s="22" t="s">
        <v>1048</v>
      </c>
      <c r="L2274" s="2" t="s">
        <v>1039</v>
      </c>
      <c r="M2274" s="2" t="s">
        <v>1039</v>
      </c>
      <c r="N2274" s="2" t="s">
        <v>1039</v>
      </c>
      <c r="O2274" s="2" t="s">
        <v>1098</v>
      </c>
      <c r="P2274" s="2" t="str">
        <f t="shared" si="71"/>
        <v>A-Online</v>
      </c>
      <c r="Q2274" s="2" t="str">
        <f t="shared" si="72"/>
        <v>A-S2_Online</v>
      </c>
      <c r="R2274" s="2"/>
      <c r="S2274" s="2" t="s">
        <v>1041</v>
      </c>
      <c r="T2274" s="21" t="s">
        <v>3693</v>
      </c>
    </row>
    <row r="2275" spans="1:20" x14ac:dyDescent="0.3">
      <c r="A2275" s="21" t="s">
        <v>4379</v>
      </c>
      <c r="B2275" s="21" t="s">
        <v>1054</v>
      </c>
      <c r="C2275" s="21" t="s">
        <v>4380</v>
      </c>
      <c r="D2275" s="21" t="s">
        <v>4381</v>
      </c>
      <c r="E2275" s="2" t="s">
        <v>4382</v>
      </c>
      <c r="F2275" s="21" t="s">
        <v>3690</v>
      </c>
      <c r="G2275" s="21" t="s">
        <v>1593</v>
      </c>
      <c r="H2275" s="21" t="s">
        <v>3691</v>
      </c>
      <c r="I2275" s="21" t="s">
        <v>6851</v>
      </c>
      <c r="J2275" s="2" t="s">
        <v>3692</v>
      </c>
      <c r="K2275" s="22" t="s">
        <v>1610</v>
      </c>
      <c r="L2275" s="2" t="s">
        <v>3489</v>
      </c>
      <c r="M2275" s="2" t="s">
        <v>3489</v>
      </c>
      <c r="N2275" s="2" t="s">
        <v>3489</v>
      </c>
      <c r="O2275" s="2" t="s">
        <v>1098</v>
      </c>
      <c r="P2275" s="2" t="str">
        <f t="shared" si="71"/>
        <v>A-Onsite</v>
      </c>
      <c r="Q2275" s="2" t="str">
        <f t="shared" si="72"/>
        <v>A-S2_Onsite</v>
      </c>
      <c r="R2275" s="2" t="s">
        <v>3476</v>
      </c>
      <c r="S2275" s="2" t="s">
        <v>1041</v>
      </c>
      <c r="T2275" s="21" t="s">
        <v>3693</v>
      </c>
    </row>
    <row r="2276" spans="1:20" x14ac:dyDescent="0.3">
      <c r="A2276" s="21" t="s">
        <v>4379</v>
      </c>
      <c r="B2276" s="21" t="s">
        <v>1054</v>
      </c>
      <c r="C2276" s="21" t="s">
        <v>4380</v>
      </c>
      <c r="D2276" s="21" t="s">
        <v>4381</v>
      </c>
      <c r="E2276" s="2" t="s">
        <v>4382</v>
      </c>
      <c r="F2276" s="21" t="s">
        <v>3694</v>
      </c>
      <c r="G2276" s="21" t="s">
        <v>1598</v>
      </c>
      <c r="H2276" s="21" t="s">
        <v>3695</v>
      </c>
      <c r="I2276" s="21" t="s">
        <v>6852</v>
      </c>
      <c r="J2276" s="2" t="s">
        <v>3481</v>
      </c>
      <c r="K2276" s="22" t="s">
        <v>1048</v>
      </c>
      <c r="L2276" s="2" t="s">
        <v>3489</v>
      </c>
      <c r="M2276" s="2" t="s">
        <v>3489</v>
      </c>
      <c r="N2276" s="2" t="s">
        <v>3489</v>
      </c>
      <c r="O2276" s="2" t="s">
        <v>1098</v>
      </c>
      <c r="P2276" s="2" t="str">
        <f t="shared" si="71"/>
        <v>A-Onsite</v>
      </c>
      <c r="Q2276" s="2" t="str">
        <f t="shared" si="72"/>
        <v>A-S2_Onsite</v>
      </c>
      <c r="R2276" s="2" t="s">
        <v>3476</v>
      </c>
      <c r="S2276" s="2" t="s">
        <v>1041</v>
      </c>
      <c r="T2276" s="21" t="s">
        <v>3693</v>
      </c>
    </row>
    <row r="2277" spans="1:20" x14ac:dyDescent="0.3">
      <c r="A2277" s="21" t="s">
        <v>4379</v>
      </c>
      <c r="B2277" s="21" t="s">
        <v>1054</v>
      </c>
      <c r="C2277" s="21" t="s">
        <v>4380</v>
      </c>
      <c r="D2277" s="21" t="s">
        <v>4381</v>
      </c>
      <c r="E2277" s="2" t="s">
        <v>4382</v>
      </c>
      <c r="F2277" s="21" t="s">
        <v>3696</v>
      </c>
      <c r="G2277" s="21" t="s">
        <v>1606</v>
      </c>
      <c r="H2277" s="21" t="s">
        <v>3697</v>
      </c>
      <c r="I2277" s="21" t="s">
        <v>6853</v>
      </c>
      <c r="J2277" s="2" t="s">
        <v>3484</v>
      </c>
      <c r="K2277" s="22" t="s">
        <v>1038</v>
      </c>
      <c r="L2277" s="2" t="s">
        <v>3489</v>
      </c>
      <c r="M2277" s="2" t="s">
        <v>3489</v>
      </c>
      <c r="N2277" s="2" t="s">
        <v>3489</v>
      </c>
      <c r="O2277" s="2" t="s">
        <v>1098</v>
      </c>
      <c r="P2277" s="2" t="str">
        <f t="shared" si="71"/>
        <v>A-Onsite</v>
      </c>
      <c r="Q2277" s="2" t="str">
        <f t="shared" si="72"/>
        <v>A-S2_Onsite</v>
      </c>
      <c r="R2277" s="2" t="s">
        <v>3476</v>
      </c>
      <c r="S2277" s="2" t="s">
        <v>1041</v>
      </c>
      <c r="T2277" s="21" t="s">
        <v>3693</v>
      </c>
    </row>
    <row r="2278" spans="1:20" x14ac:dyDescent="0.3">
      <c r="A2278" s="21" t="s">
        <v>4379</v>
      </c>
      <c r="B2278" s="21" t="s">
        <v>1054</v>
      </c>
      <c r="C2278" s="21" t="s">
        <v>4380</v>
      </c>
      <c r="D2278" s="21" t="s">
        <v>4381</v>
      </c>
      <c r="E2278" s="2" t="s">
        <v>4382</v>
      </c>
      <c r="F2278" s="21" t="s">
        <v>3698</v>
      </c>
      <c r="G2278" s="21" t="s">
        <v>1613</v>
      </c>
      <c r="H2278" s="21" t="s">
        <v>3699</v>
      </c>
      <c r="I2278" s="21" t="s">
        <v>6854</v>
      </c>
      <c r="J2278" s="2" t="s">
        <v>3479</v>
      </c>
      <c r="K2278" s="22" t="s">
        <v>1038</v>
      </c>
      <c r="L2278" s="2" t="s">
        <v>3489</v>
      </c>
      <c r="M2278" s="2" t="s">
        <v>3489</v>
      </c>
      <c r="N2278" s="2" t="s">
        <v>3489</v>
      </c>
      <c r="O2278" s="2" t="s">
        <v>1098</v>
      </c>
      <c r="P2278" s="2" t="str">
        <f t="shared" si="71"/>
        <v>A-Onsite</v>
      </c>
      <c r="Q2278" s="2" t="str">
        <f t="shared" si="72"/>
        <v>A-S2_Onsite</v>
      </c>
      <c r="R2278" s="2" t="s">
        <v>3476</v>
      </c>
      <c r="S2278" s="2" t="s">
        <v>1041</v>
      </c>
      <c r="T2278" s="21" t="s">
        <v>3693</v>
      </c>
    </row>
    <row r="2279" spans="1:20" x14ac:dyDescent="0.3">
      <c r="A2279" s="21" t="s">
        <v>4379</v>
      </c>
      <c r="B2279" s="21" t="s">
        <v>1054</v>
      </c>
      <c r="C2279" s="21" t="s">
        <v>4380</v>
      </c>
      <c r="D2279" s="21" t="s">
        <v>4381</v>
      </c>
      <c r="E2279" s="2" t="s">
        <v>4382</v>
      </c>
      <c r="F2279" s="21" t="s">
        <v>3700</v>
      </c>
      <c r="G2279" s="21" t="s">
        <v>1631</v>
      </c>
      <c r="H2279" s="21" t="s">
        <v>3701</v>
      </c>
      <c r="I2279" s="21" t="s">
        <v>6855</v>
      </c>
      <c r="J2279" s="2" t="s">
        <v>3475</v>
      </c>
      <c r="K2279" s="22" t="s">
        <v>1048</v>
      </c>
      <c r="L2279" s="2" t="s">
        <v>3489</v>
      </c>
      <c r="M2279" s="2" t="s">
        <v>3489</v>
      </c>
      <c r="N2279" s="2" t="s">
        <v>3489</v>
      </c>
      <c r="O2279" s="2" t="s">
        <v>1098</v>
      </c>
      <c r="P2279" s="2" t="str">
        <f t="shared" si="71"/>
        <v>A-Onsite</v>
      </c>
      <c r="Q2279" s="2" t="str">
        <f t="shared" si="72"/>
        <v>A-S2_Onsite</v>
      </c>
      <c r="R2279" s="2" t="s">
        <v>3476</v>
      </c>
      <c r="S2279" s="2" t="s">
        <v>1041</v>
      </c>
      <c r="T2279" s="21" t="s">
        <v>3693</v>
      </c>
    </row>
    <row r="2280" spans="1:20" x14ac:dyDescent="0.3">
      <c r="A2280" s="21" t="s">
        <v>3129</v>
      </c>
      <c r="B2280" s="21" t="s">
        <v>1054</v>
      </c>
      <c r="C2280" s="21" t="s">
        <v>3130</v>
      </c>
      <c r="D2280" s="21" t="s">
        <v>3131</v>
      </c>
      <c r="E2280" s="2" t="s">
        <v>3132</v>
      </c>
      <c r="F2280" s="21" t="s">
        <v>3690</v>
      </c>
      <c r="G2280" s="21" t="s">
        <v>1593</v>
      </c>
      <c r="H2280" s="21" t="s">
        <v>3691</v>
      </c>
      <c r="I2280" s="21" t="s">
        <v>6856</v>
      </c>
      <c r="J2280" s="2" t="s">
        <v>3692</v>
      </c>
      <c r="K2280" s="22" t="s">
        <v>1610</v>
      </c>
      <c r="L2280" s="2" t="s">
        <v>1300</v>
      </c>
      <c r="M2280" s="2" t="s">
        <v>1059</v>
      </c>
      <c r="N2280" s="2" t="s">
        <v>1301</v>
      </c>
      <c r="O2280" s="2" t="s">
        <v>1040</v>
      </c>
      <c r="P2280" s="2" t="str">
        <f t="shared" si="71"/>
        <v>P-Onsite</v>
      </c>
      <c r="Q2280" s="2" t="str">
        <f t="shared" si="72"/>
        <v>P-S2_Onsite</v>
      </c>
      <c r="R2280" s="2" t="s">
        <v>3476</v>
      </c>
      <c r="S2280" s="2" t="s">
        <v>1041</v>
      </c>
      <c r="T2280" s="21" t="s">
        <v>3693</v>
      </c>
    </row>
    <row r="2281" spans="1:20" x14ac:dyDescent="0.3">
      <c r="A2281" s="21" t="s">
        <v>3129</v>
      </c>
      <c r="B2281" s="21" t="s">
        <v>1054</v>
      </c>
      <c r="C2281" s="21" t="s">
        <v>3130</v>
      </c>
      <c r="D2281" s="21" t="s">
        <v>3131</v>
      </c>
      <c r="E2281" s="2" t="s">
        <v>3132</v>
      </c>
      <c r="F2281" s="21" t="s">
        <v>3696</v>
      </c>
      <c r="G2281" s="21" t="s">
        <v>1606</v>
      </c>
      <c r="H2281" s="21" t="s">
        <v>3697</v>
      </c>
      <c r="I2281" s="21" t="s">
        <v>6857</v>
      </c>
      <c r="J2281" s="2" t="s">
        <v>3484</v>
      </c>
      <c r="K2281" s="22" t="s">
        <v>1038</v>
      </c>
      <c r="L2281" s="2" t="s">
        <v>1300</v>
      </c>
      <c r="M2281" s="2" t="s">
        <v>1059</v>
      </c>
      <c r="N2281" s="2" t="s">
        <v>1301</v>
      </c>
      <c r="O2281" s="2" t="s">
        <v>1040</v>
      </c>
      <c r="P2281" s="2" t="str">
        <f t="shared" si="71"/>
        <v>P-Onsite</v>
      </c>
      <c r="Q2281" s="2" t="str">
        <f t="shared" si="72"/>
        <v>P-S2_Onsite</v>
      </c>
      <c r="R2281" s="2" t="s">
        <v>3476</v>
      </c>
      <c r="S2281" s="2" t="s">
        <v>1041</v>
      </c>
      <c r="T2281" s="21" t="s">
        <v>3693</v>
      </c>
    </row>
    <row r="2282" spans="1:20" x14ac:dyDescent="0.3">
      <c r="A2282" s="21" t="s">
        <v>3129</v>
      </c>
      <c r="B2282" s="21" t="s">
        <v>1054</v>
      </c>
      <c r="C2282" s="21" t="s">
        <v>3130</v>
      </c>
      <c r="D2282" s="21" t="s">
        <v>3131</v>
      </c>
      <c r="E2282" s="2" t="s">
        <v>3132</v>
      </c>
      <c r="F2282" s="21" t="s">
        <v>3698</v>
      </c>
      <c r="G2282" s="21" t="s">
        <v>1613</v>
      </c>
      <c r="H2282" s="21" t="s">
        <v>3699</v>
      </c>
      <c r="I2282" s="21" t="s">
        <v>6858</v>
      </c>
      <c r="J2282" s="2" t="s">
        <v>3479</v>
      </c>
      <c r="K2282" s="22" t="s">
        <v>1038</v>
      </c>
      <c r="L2282" s="2" t="s">
        <v>1300</v>
      </c>
      <c r="M2282" s="2" t="s">
        <v>1059</v>
      </c>
      <c r="N2282" s="2" t="s">
        <v>1301</v>
      </c>
      <c r="O2282" s="2" t="s">
        <v>1040</v>
      </c>
      <c r="P2282" s="2" t="str">
        <f t="shared" si="71"/>
        <v>P-Onsite</v>
      </c>
      <c r="Q2282" s="2" t="str">
        <f t="shared" si="72"/>
        <v>P-S2_Onsite</v>
      </c>
      <c r="R2282" s="2" t="s">
        <v>3476</v>
      </c>
      <c r="S2282" s="2" t="s">
        <v>1041</v>
      </c>
      <c r="T2282" s="21" t="s">
        <v>3693</v>
      </c>
    </row>
    <row r="2283" spans="1:20" x14ac:dyDescent="0.3">
      <c r="A2283" s="21" t="s">
        <v>4383</v>
      </c>
      <c r="B2283" s="21" t="s">
        <v>1054</v>
      </c>
      <c r="C2283" s="21" t="s">
        <v>4384</v>
      </c>
      <c r="D2283" s="21" t="s">
        <v>4385</v>
      </c>
      <c r="E2283" s="2" t="s">
        <v>4386</v>
      </c>
      <c r="F2283" s="21" t="s">
        <v>3690</v>
      </c>
      <c r="G2283" s="21" t="s">
        <v>1593</v>
      </c>
      <c r="H2283" s="21" t="s">
        <v>3691</v>
      </c>
      <c r="I2283" s="21" t="s">
        <v>6859</v>
      </c>
      <c r="J2283" s="2" t="s">
        <v>3692</v>
      </c>
      <c r="K2283" s="22" t="s">
        <v>1610</v>
      </c>
      <c r="L2283" s="2" t="s">
        <v>1075</v>
      </c>
      <c r="M2283" s="2" t="s">
        <v>1059</v>
      </c>
      <c r="N2283" s="2" t="s">
        <v>1076</v>
      </c>
      <c r="O2283" s="2" t="s">
        <v>1040</v>
      </c>
      <c r="P2283" s="2" t="str">
        <f t="shared" si="71"/>
        <v>P-Onsite</v>
      </c>
      <c r="Q2283" s="2" t="str">
        <f t="shared" si="72"/>
        <v>P-S2_Onsite</v>
      </c>
      <c r="R2283" s="2" t="s">
        <v>3476</v>
      </c>
      <c r="S2283" s="2" t="s">
        <v>1041</v>
      </c>
      <c r="T2283" s="21" t="s">
        <v>3693</v>
      </c>
    </row>
    <row r="2284" spans="1:20" x14ac:dyDescent="0.3">
      <c r="A2284" s="21" t="s">
        <v>4383</v>
      </c>
      <c r="B2284" s="21" t="s">
        <v>1054</v>
      </c>
      <c r="C2284" s="21" t="s">
        <v>4384</v>
      </c>
      <c r="D2284" s="21" t="s">
        <v>4385</v>
      </c>
      <c r="E2284" s="2" t="s">
        <v>4386</v>
      </c>
      <c r="F2284" s="21" t="s">
        <v>3694</v>
      </c>
      <c r="G2284" s="21" t="s">
        <v>1598</v>
      </c>
      <c r="H2284" s="21" t="s">
        <v>3695</v>
      </c>
      <c r="I2284" s="21" t="s">
        <v>6860</v>
      </c>
      <c r="J2284" s="2" t="s">
        <v>3481</v>
      </c>
      <c r="K2284" s="22" t="s">
        <v>1048</v>
      </c>
      <c r="L2284" s="2" t="s">
        <v>1075</v>
      </c>
      <c r="M2284" s="2" t="s">
        <v>1059</v>
      </c>
      <c r="N2284" s="2" t="s">
        <v>1076</v>
      </c>
      <c r="O2284" s="2" t="s">
        <v>1040</v>
      </c>
      <c r="P2284" s="2" t="str">
        <f t="shared" si="71"/>
        <v>P-Onsite</v>
      </c>
      <c r="Q2284" s="2" t="str">
        <f t="shared" si="72"/>
        <v>P-S2_Onsite</v>
      </c>
      <c r="R2284" s="2" t="s">
        <v>3476</v>
      </c>
      <c r="S2284" s="2" t="s">
        <v>1041</v>
      </c>
      <c r="T2284" s="21" t="s">
        <v>3693</v>
      </c>
    </row>
    <row r="2285" spans="1:20" x14ac:dyDescent="0.3">
      <c r="A2285" s="21" t="s">
        <v>4383</v>
      </c>
      <c r="B2285" s="21" t="s">
        <v>1054</v>
      </c>
      <c r="C2285" s="21" t="s">
        <v>4384</v>
      </c>
      <c r="D2285" s="21" t="s">
        <v>4385</v>
      </c>
      <c r="E2285" s="2" t="s">
        <v>4386</v>
      </c>
      <c r="F2285" s="21" t="s">
        <v>3696</v>
      </c>
      <c r="G2285" s="21" t="s">
        <v>1606</v>
      </c>
      <c r="H2285" s="21" t="s">
        <v>3697</v>
      </c>
      <c r="I2285" s="21" t="s">
        <v>6861</v>
      </c>
      <c r="J2285" s="2" t="s">
        <v>3484</v>
      </c>
      <c r="K2285" s="22" t="s">
        <v>1038</v>
      </c>
      <c r="L2285" s="2" t="s">
        <v>1075</v>
      </c>
      <c r="M2285" s="2" t="s">
        <v>1059</v>
      </c>
      <c r="N2285" s="2" t="s">
        <v>1076</v>
      </c>
      <c r="O2285" s="2" t="s">
        <v>1040</v>
      </c>
      <c r="P2285" s="2" t="str">
        <f t="shared" si="71"/>
        <v>P-Onsite</v>
      </c>
      <c r="Q2285" s="2" t="str">
        <f t="shared" si="72"/>
        <v>P-S2_Onsite</v>
      </c>
      <c r="R2285" s="2" t="s">
        <v>3476</v>
      </c>
      <c r="S2285" s="2" t="s">
        <v>1041</v>
      </c>
      <c r="T2285" s="21" t="s">
        <v>3693</v>
      </c>
    </row>
    <row r="2286" spans="1:20" x14ac:dyDescent="0.3">
      <c r="A2286" s="21" t="s">
        <v>4383</v>
      </c>
      <c r="B2286" s="21" t="s">
        <v>1054</v>
      </c>
      <c r="C2286" s="21" t="s">
        <v>4384</v>
      </c>
      <c r="D2286" s="21" t="s">
        <v>4385</v>
      </c>
      <c r="E2286" s="2" t="s">
        <v>4386</v>
      </c>
      <c r="F2286" s="21" t="s">
        <v>3698</v>
      </c>
      <c r="G2286" s="21" t="s">
        <v>1613</v>
      </c>
      <c r="H2286" s="21" t="s">
        <v>3699</v>
      </c>
      <c r="I2286" s="21" t="s">
        <v>6862</v>
      </c>
      <c r="J2286" s="2" t="s">
        <v>3479</v>
      </c>
      <c r="K2286" s="22" t="s">
        <v>1038</v>
      </c>
      <c r="L2286" s="2" t="s">
        <v>1075</v>
      </c>
      <c r="M2286" s="2" t="s">
        <v>1059</v>
      </c>
      <c r="N2286" s="2" t="s">
        <v>1076</v>
      </c>
      <c r="O2286" s="2" t="s">
        <v>1040</v>
      </c>
      <c r="P2286" s="2" t="str">
        <f t="shared" si="71"/>
        <v>P-Onsite</v>
      </c>
      <c r="Q2286" s="2" t="str">
        <f t="shared" si="72"/>
        <v>P-S2_Onsite</v>
      </c>
      <c r="R2286" s="2" t="s">
        <v>3476</v>
      </c>
      <c r="S2286" s="2" t="s">
        <v>1041</v>
      </c>
      <c r="T2286" s="21" t="s">
        <v>3693</v>
      </c>
    </row>
    <row r="2287" spans="1:20" x14ac:dyDescent="0.3">
      <c r="A2287" s="21" t="s">
        <v>4383</v>
      </c>
      <c r="B2287" s="21" t="s">
        <v>1054</v>
      </c>
      <c r="C2287" s="21" t="s">
        <v>4384</v>
      </c>
      <c r="D2287" s="21" t="s">
        <v>4385</v>
      </c>
      <c r="E2287" s="2" t="s">
        <v>4386</v>
      </c>
      <c r="F2287" s="21" t="s">
        <v>3700</v>
      </c>
      <c r="G2287" s="21" t="s">
        <v>1631</v>
      </c>
      <c r="H2287" s="21" t="s">
        <v>3701</v>
      </c>
      <c r="I2287" s="21" t="s">
        <v>6863</v>
      </c>
      <c r="J2287" s="2" t="s">
        <v>3475</v>
      </c>
      <c r="K2287" s="22" t="s">
        <v>1048</v>
      </c>
      <c r="L2287" s="2" t="s">
        <v>1075</v>
      </c>
      <c r="M2287" s="2" t="s">
        <v>1059</v>
      </c>
      <c r="N2287" s="2" t="s">
        <v>1076</v>
      </c>
      <c r="O2287" s="2" t="s">
        <v>1040</v>
      </c>
      <c r="P2287" s="2" t="str">
        <f t="shared" si="71"/>
        <v>P-Onsite</v>
      </c>
      <c r="Q2287" s="2" t="str">
        <f t="shared" si="72"/>
        <v>P-S2_Onsite</v>
      </c>
      <c r="R2287" s="2" t="s">
        <v>3476</v>
      </c>
      <c r="S2287" s="2" t="s">
        <v>1041</v>
      </c>
      <c r="T2287" s="21" t="s">
        <v>3693</v>
      </c>
    </row>
    <row r="2288" spans="1:20" x14ac:dyDescent="0.3">
      <c r="A2288" s="21" t="s">
        <v>3135</v>
      </c>
      <c r="B2288" s="21" t="s">
        <v>1031</v>
      </c>
      <c r="C2288" s="21" t="s">
        <v>3136</v>
      </c>
      <c r="D2288" s="21" t="s">
        <v>3137</v>
      </c>
      <c r="E2288" s="2" t="s">
        <v>3138</v>
      </c>
      <c r="F2288" s="21" t="s">
        <v>3734</v>
      </c>
      <c r="G2288" s="21" t="s">
        <v>1593</v>
      </c>
      <c r="H2288" s="21" t="s">
        <v>3691</v>
      </c>
      <c r="I2288" s="21" t="s">
        <v>6864</v>
      </c>
      <c r="J2288" s="2" t="s">
        <v>3692</v>
      </c>
      <c r="K2288" s="22" t="s">
        <v>1610</v>
      </c>
      <c r="L2288" s="2" t="s">
        <v>1039</v>
      </c>
      <c r="M2288" s="2" t="s">
        <v>1039</v>
      </c>
      <c r="N2288" s="2" t="s">
        <v>1039</v>
      </c>
      <c r="O2288" s="2" t="s">
        <v>1040</v>
      </c>
      <c r="P2288" s="2" t="str">
        <f t="shared" si="71"/>
        <v>P-Online</v>
      </c>
      <c r="Q2288" s="2" t="str">
        <f t="shared" si="72"/>
        <v>P-S2_Online</v>
      </c>
      <c r="R2288" s="2"/>
      <c r="S2288" s="2" t="s">
        <v>1041</v>
      </c>
      <c r="T2288" s="21" t="s">
        <v>3693</v>
      </c>
    </row>
    <row r="2289" spans="1:20" x14ac:dyDescent="0.3">
      <c r="A2289" s="21" t="s">
        <v>3135</v>
      </c>
      <c r="B2289" s="21" t="s">
        <v>1031</v>
      </c>
      <c r="C2289" s="21" t="s">
        <v>3136</v>
      </c>
      <c r="D2289" s="21" t="s">
        <v>3137</v>
      </c>
      <c r="E2289" s="2" t="s">
        <v>3138</v>
      </c>
      <c r="F2289" s="21" t="s">
        <v>3737</v>
      </c>
      <c r="G2289" s="21" t="s">
        <v>1613</v>
      </c>
      <c r="H2289" s="21" t="s">
        <v>3699</v>
      </c>
      <c r="I2289" s="21" t="s">
        <v>6865</v>
      </c>
      <c r="J2289" s="2" t="s">
        <v>3479</v>
      </c>
      <c r="K2289" s="22" t="s">
        <v>1038</v>
      </c>
      <c r="L2289" s="2" t="s">
        <v>1039</v>
      </c>
      <c r="M2289" s="2" t="s">
        <v>1039</v>
      </c>
      <c r="N2289" s="2" t="s">
        <v>1039</v>
      </c>
      <c r="O2289" s="2" t="s">
        <v>1040</v>
      </c>
      <c r="P2289" s="2" t="str">
        <f t="shared" si="71"/>
        <v>P-Online</v>
      </c>
      <c r="Q2289" s="2" t="str">
        <f t="shared" si="72"/>
        <v>P-S2_Online</v>
      </c>
      <c r="R2289" s="2"/>
      <c r="S2289" s="2" t="s">
        <v>1041</v>
      </c>
      <c r="T2289" s="21" t="s">
        <v>3693</v>
      </c>
    </row>
    <row r="2290" spans="1:20" x14ac:dyDescent="0.3">
      <c r="A2290" s="21" t="s">
        <v>3135</v>
      </c>
      <c r="B2290" s="21" t="s">
        <v>1031</v>
      </c>
      <c r="C2290" s="21" t="s">
        <v>3136</v>
      </c>
      <c r="D2290" s="21" t="s">
        <v>3137</v>
      </c>
      <c r="E2290" s="2" t="s">
        <v>3138</v>
      </c>
      <c r="F2290" s="21" t="s">
        <v>3738</v>
      </c>
      <c r="G2290" s="21" t="s">
        <v>1631</v>
      </c>
      <c r="H2290" s="21" t="s">
        <v>3701</v>
      </c>
      <c r="I2290" s="21" t="s">
        <v>6866</v>
      </c>
      <c r="J2290" s="2" t="s">
        <v>3475</v>
      </c>
      <c r="K2290" s="22" t="s">
        <v>1048</v>
      </c>
      <c r="L2290" s="2" t="s">
        <v>1039</v>
      </c>
      <c r="M2290" s="2" t="s">
        <v>1039</v>
      </c>
      <c r="N2290" s="2" t="s">
        <v>1039</v>
      </c>
      <c r="O2290" s="2" t="s">
        <v>1040</v>
      </c>
      <c r="P2290" s="2" t="str">
        <f t="shared" si="71"/>
        <v>P-Online</v>
      </c>
      <c r="Q2290" s="2" t="str">
        <f t="shared" si="72"/>
        <v>P-S2_Online</v>
      </c>
      <c r="R2290" s="2"/>
      <c r="S2290" s="2" t="s">
        <v>1041</v>
      </c>
      <c r="T2290" s="21" t="s">
        <v>3693</v>
      </c>
    </row>
    <row r="2291" spans="1:20" x14ac:dyDescent="0.3">
      <c r="A2291" s="21" t="s">
        <v>4387</v>
      </c>
      <c r="B2291" s="21" t="s">
        <v>1054</v>
      </c>
      <c r="C2291" s="21" t="s">
        <v>4388</v>
      </c>
      <c r="D2291" s="21" t="s">
        <v>4389</v>
      </c>
      <c r="E2291" s="2" t="s">
        <v>4390</v>
      </c>
      <c r="F2291" s="21" t="s">
        <v>3690</v>
      </c>
      <c r="G2291" s="21" t="s">
        <v>1593</v>
      </c>
      <c r="H2291" s="21" t="s">
        <v>3691</v>
      </c>
      <c r="I2291" s="21" t="s">
        <v>6867</v>
      </c>
      <c r="J2291" s="2" t="s">
        <v>3692</v>
      </c>
      <c r="K2291" s="22" t="s">
        <v>1610</v>
      </c>
      <c r="L2291" s="2" t="s">
        <v>3489</v>
      </c>
      <c r="M2291" s="2" t="s">
        <v>3489</v>
      </c>
      <c r="N2291" s="2" t="s">
        <v>3489</v>
      </c>
      <c r="O2291" s="2" t="s">
        <v>1098</v>
      </c>
      <c r="P2291" s="2" t="str">
        <f t="shared" si="71"/>
        <v>A-Onsite</v>
      </c>
      <c r="Q2291" s="2" t="str">
        <f t="shared" si="72"/>
        <v>A-S2_Onsite</v>
      </c>
      <c r="R2291" s="2" t="s">
        <v>3476</v>
      </c>
      <c r="S2291" s="2" t="s">
        <v>1041</v>
      </c>
      <c r="T2291" s="21" t="s">
        <v>3693</v>
      </c>
    </row>
    <row r="2292" spans="1:20" x14ac:dyDescent="0.3">
      <c r="A2292" s="21" t="s">
        <v>4387</v>
      </c>
      <c r="B2292" s="21" t="s">
        <v>1054</v>
      </c>
      <c r="C2292" s="21" t="s">
        <v>4388</v>
      </c>
      <c r="D2292" s="21" t="s">
        <v>4389</v>
      </c>
      <c r="E2292" s="2" t="s">
        <v>4390</v>
      </c>
      <c r="F2292" s="21" t="s">
        <v>3694</v>
      </c>
      <c r="G2292" s="21" t="s">
        <v>1598</v>
      </c>
      <c r="H2292" s="21" t="s">
        <v>3695</v>
      </c>
      <c r="I2292" s="21" t="s">
        <v>6868</v>
      </c>
      <c r="J2292" s="2" t="s">
        <v>3481</v>
      </c>
      <c r="K2292" s="22" t="s">
        <v>1048</v>
      </c>
      <c r="L2292" s="2" t="s">
        <v>3489</v>
      </c>
      <c r="M2292" s="2" t="s">
        <v>3489</v>
      </c>
      <c r="N2292" s="2" t="s">
        <v>3489</v>
      </c>
      <c r="O2292" s="2" t="s">
        <v>1098</v>
      </c>
      <c r="P2292" s="2" t="str">
        <f t="shared" si="71"/>
        <v>A-Onsite</v>
      </c>
      <c r="Q2292" s="2" t="str">
        <f t="shared" si="72"/>
        <v>A-S2_Onsite</v>
      </c>
      <c r="R2292" s="2" t="s">
        <v>3476</v>
      </c>
      <c r="S2292" s="2" t="s">
        <v>1041</v>
      </c>
      <c r="T2292" s="21" t="s">
        <v>3693</v>
      </c>
    </row>
    <row r="2293" spans="1:20" x14ac:dyDescent="0.3">
      <c r="A2293" s="21" t="s">
        <v>4387</v>
      </c>
      <c r="B2293" s="21" t="s">
        <v>1054</v>
      </c>
      <c r="C2293" s="21" t="s">
        <v>4388</v>
      </c>
      <c r="D2293" s="21" t="s">
        <v>4389</v>
      </c>
      <c r="E2293" s="2" t="s">
        <v>4390</v>
      </c>
      <c r="F2293" s="21" t="s">
        <v>3696</v>
      </c>
      <c r="G2293" s="21" t="s">
        <v>1606</v>
      </c>
      <c r="H2293" s="21" t="s">
        <v>3697</v>
      </c>
      <c r="I2293" s="21" t="s">
        <v>6869</v>
      </c>
      <c r="J2293" s="2" t="s">
        <v>3484</v>
      </c>
      <c r="K2293" s="22" t="s">
        <v>1038</v>
      </c>
      <c r="L2293" s="2" t="s">
        <v>3489</v>
      </c>
      <c r="M2293" s="2" t="s">
        <v>3489</v>
      </c>
      <c r="N2293" s="2" t="s">
        <v>3489</v>
      </c>
      <c r="O2293" s="2" t="s">
        <v>1098</v>
      </c>
      <c r="P2293" s="2" t="str">
        <f t="shared" si="71"/>
        <v>A-Onsite</v>
      </c>
      <c r="Q2293" s="2" t="str">
        <f t="shared" si="72"/>
        <v>A-S2_Onsite</v>
      </c>
      <c r="R2293" s="2" t="s">
        <v>3476</v>
      </c>
      <c r="S2293" s="2" t="s">
        <v>1041</v>
      </c>
      <c r="T2293" s="21" t="s">
        <v>3693</v>
      </c>
    </row>
    <row r="2294" spans="1:20" x14ac:dyDescent="0.3">
      <c r="A2294" s="21" t="s">
        <v>4387</v>
      </c>
      <c r="B2294" s="21" t="s">
        <v>1054</v>
      </c>
      <c r="C2294" s="21" t="s">
        <v>4388</v>
      </c>
      <c r="D2294" s="21" t="s">
        <v>4389</v>
      </c>
      <c r="E2294" s="2" t="s">
        <v>4390</v>
      </c>
      <c r="F2294" s="21" t="s">
        <v>3698</v>
      </c>
      <c r="G2294" s="21" t="s">
        <v>1613</v>
      </c>
      <c r="H2294" s="21" t="s">
        <v>3699</v>
      </c>
      <c r="I2294" s="21" t="s">
        <v>6870</v>
      </c>
      <c r="J2294" s="2" t="s">
        <v>3479</v>
      </c>
      <c r="K2294" s="22" t="s">
        <v>1038</v>
      </c>
      <c r="L2294" s="2" t="s">
        <v>3489</v>
      </c>
      <c r="M2294" s="2" t="s">
        <v>3489</v>
      </c>
      <c r="N2294" s="2" t="s">
        <v>3489</v>
      </c>
      <c r="O2294" s="2" t="s">
        <v>1098</v>
      </c>
      <c r="P2294" s="2" t="str">
        <f t="shared" si="71"/>
        <v>A-Onsite</v>
      </c>
      <c r="Q2294" s="2" t="str">
        <f t="shared" si="72"/>
        <v>A-S2_Onsite</v>
      </c>
      <c r="R2294" s="2" t="s">
        <v>3476</v>
      </c>
      <c r="S2294" s="2" t="s">
        <v>1041</v>
      </c>
      <c r="T2294" s="21" t="s">
        <v>3693</v>
      </c>
    </row>
    <row r="2295" spans="1:20" x14ac:dyDescent="0.3">
      <c r="A2295" s="21" t="s">
        <v>4387</v>
      </c>
      <c r="B2295" s="21" t="s">
        <v>1054</v>
      </c>
      <c r="C2295" s="21" t="s">
        <v>4388</v>
      </c>
      <c r="D2295" s="21" t="s">
        <v>4389</v>
      </c>
      <c r="E2295" s="2" t="s">
        <v>4390</v>
      </c>
      <c r="F2295" s="21" t="s">
        <v>3700</v>
      </c>
      <c r="G2295" s="21" t="s">
        <v>1631</v>
      </c>
      <c r="H2295" s="21" t="s">
        <v>3701</v>
      </c>
      <c r="I2295" s="21" t="s">
        <v>6871</v>
      </c>
      <c r="J2295" s="2" t="s">
        <v>3475</v>
      </c>
      <c r="K2295" s="22" t="s">
        <v>1048</v>
      </c>
      <c r="L2295" s="2" t="s">
        <v>3489</v>
      </c>
      <c r="M2295" s="2" t="s">
        <v>3489</v>
      </c>
      <c r="N2295" s="2" t="s">
        <v>3489</v>
      </c>
      <c r="O2295" s="2" t="s">
        <v>1098</v>
      </c>
      <c r="P2295" s="2" t="str">
        <f t="shared" si="71"/>
        <v>A-Onsite</v>
      </c>
      <c r="Q2295" s="2" t="str">
        <f t="shared" si="72"/>
        <v>A-S2_Onsite</v>
      </c>
      <c r="R2295" s="2" t="s">
        <v>3476</v>
      </c>
      <c r="S2295" s="2" t="s">
        <v>1041</v>
      </c>
      <c r="T2295" s="21" t="s">
        <v>3693</v>
      </c>
    </row>
    <row r="2296" spans="1:20" x14ac:dyDescent="0.3">
      <c r="A2296" s="21" t="s">
        <v>3149</v>
      </c>
      <c r="B2296" s="21" t="s">
        <v>1054</v>
      </c>
      <c r="C2296" s="21" t="s">
        <v>3150</v>
      </c>
      <c r="D2296" s="21" t="s">
        <v>3151</v>
      </c>
      <c r="E2296" s="2" t="s">
        <v>3152</v>
      </c>
      <c r="F2296" s="21" t="s">
        <v>3690</v>
      </c>
      <c r="G2296" s="21" t="s">
        <v>1593</v>
      </c>
      <c r="H2296" s="21" t="s">
        <v>3691</v>
      </c>
      <c r="I2296" s="21" t="s">
        <v>6872</v>
      </c>
      <c r="J2296" s="2" t="s">
        <v>3692</v>
      </c>
      <c r="K2296" s="22" t="s">
        <v>1610</v>
      </c>
      <c r="L2296" s="2" t="s">
        <v>1164</v>
      </c>
      <c r="M2296" s="2" t="s">
        <v>1059</v>
      </c>
      <c r="N2296" s="2" t="s">
        <v>1165</v>
      </c>
      <c r="O2296" s="2" t="s">
        <v>1040</v>
      </c>
      <c r="P2296" s="2" t="str">
        <f t="shared" si="71"/>
        <v>P-Onsite</v>
      </c>
      <c r="Q2296" s="2" t="str">
        <f t="shared" si="72"/>
        <v>P-S2_Onsite</v>
      </c>
      <c r="R2296" s="2" t="s">
        <v>3476</v>
      </c>
      <c r="S2296" s="2" t="s">
        <v>1041</v>
      </c>
      <c r="T2296" s="21" t="s">
        <v>3693</v>
      </c>
    </row>
    <row r="2297" spans="1:20" x14ac:dyDescent="0.3">
      <c r="A2297" s="21" t="s">
        <v>3149</v>
      </c>
      <c r="B2297" s="21" t="s">
        <v>1054</v>
      </c>
      <c r="C2297" s="21" t="s">
        <v>3150</v>
      </c>
      <c r="D2297" s="21" t="s">
        <v>3151</v>
      </c>
      <c r="E2297" s="2" t="s">
        <v>3152</v>
      </c>
      <c r="F2297" s="21" t="s">
        <v>3698</v>
      </c>
      <c r="G2297" s="21" t="s">
        <v>1613</v>
      </c>
      <c r="H2297" s="21" t="s">
        <v>3699</v>
      </c>
      <c r="I2297" s="21" t="s">
        <v>6873</v>
      </c>
      <c r="J2297" s="2" t="s">
        <v>3479</v>
      </c>
      <c r="K2297" s="22" t="s">
        <v>1038</v>
      </c>
      <c r="L2297" s="2" t="s">
        <v>1164</v>
      </c>
      <c r="M2297" s="2" t="s">
        <v>1059</v>
      </c>
      <c r="N2297" s="2" t="s">
        <v>1165</v>
      </c>
      <c r="O2297" s="2" t="s">
        <v>1040</v>
      </c>
      <c r="P2297" s="2" t="str">
        <f t="shared" si="71"/>
        <v>P-Onsite</v>
      </c>
      <c r="Q2297" s="2" t="str">
        <f t="shared" si="72"/>
        <v>P-S2_Onsite</v>
      </c>
      <c r="R2297" s="2" t="s">
        <v>3476</v>
      </c>
      <c r="S2297" s="2" t="s">
        <v>1041</v>
      </c>
      <c r="T2297" s="21" t="s">
        <v>3693</v>
      </c>
    </row>
    <row r="2298" spans="1:20" x14ac:dyDescent="0.3">
      <c r="A2298" s="21" t="s">
        <v>3149</v>
      </c>
      <c r="B2298" s="21" t="s">
        <v>1054</v>
      </c>
      <c r="C2298" s="21" t="s">
        <v>3150</v>
      </c>
      <c r="D2298" s="21" t="s">
        <v>3151</v>
      </c>
      <c r="E2298" s="2" t="s">
        <v>3152</v>
      </c>
      <c r="F2298" s="21" t="s">
        <v>3700</v>
      </c>
      <c r="G2298" s="21" t="s">
        <v>1631</v>
      </c>
      <c r="H2298" s="21" t="s">
        <v>3701</v>
      </c>
      <c r="I2298" s="21" t="s">
        <v>6874</v>
      </c>
      <c r="J2298" s="2" t="s">
        <v>3475</v>
      </c>
      <c r="K2298" s="22" t="s">
        <v>1048</v>
      </c>
      <c r="L2298" s="2" t="s">
        <v>1164</v>
      </c>
      <c r="M2298" s="2" t="s">
        <v>1059</v>
      </c>
      <c r="N2298" s="2" t="s">
        <v>1165</v>
      </c>
      <c r="O2298" s="2" t="s">
        <v>1040</v>
      </c>
      <c r="P2298" s="2" t="str">
        <f t="shared" si="71"/>
        <v>P-Onsite</v>
      </c>
      <c r="Q2298" s="2" t="str">
        <f t="shared" si="72"/>
        <v>P-S2_Onsite</v>
      </c>
      <c r="R2298" s="2" t="s">
        <v>3476</v>
      </c>
      <c r="S2298" s="2" t="s">
        <v>1041</v>
      </c>
      <c r="T2298" s="21" t="s">
        <v>3693</v>
      </c>
    </row>
    <row r="2299" spans="1:20" x14ac:dyDescent="0.3">
      <c r="A2299" s="21" t="s">
        <v>3155</v>
      </c>
      <c r="B2299" s="21" t="s">
        <v>1054</v>
      </c>
      <c r="C2299" s="21" t="s">
        <v>3156</v>
      </c>
      <c r="D2299" s="21" t="s">
        <v>3157</v>
      </c>
      <c r="E2299" s="2" t="s">
        <v>3158</v>
      </c>
      <c r="F2299" s="21" t="s">
        <v>3694</v>
      </c>
      <c r="G2299" s="21" t="s">
        <v>1598</v>
      </c>
      <c r="H2299" s="21" t="s">
        <v>3695</v>
      </c>
      <c r="I2299" s="21" t="s">
        <v>6875</v>
      </c>
      <c r="J2299" s="2" t="s">
        <v>3481</v>
      </c>
      <c r="K2299" s="22" t="s">
        <v>1048</v>
      </c>
      <c r="L2299" s="2" t="s">
        <v>1164</v>
      </c>
      <c r="M2299" s="2" t="s">
        <v>1059</v>
      </c>
      <c r="N2299" s="2" t="s">
        <v>1165</v>
      </c>
      <c r="O2299" s="2" t="s">
        <v>1098</v>
      </c>
      <c r="P2299" s="2" t="str">
        <f t="shared" si="71"/>
        <v>A-Onsite</v>
      </c>
      <c r="Q2299" s="2" t="str">
        <f t="shared" si="72"/>
        <v>A-S2_Onsite</v>
      </c>
      <c r="R2299" s="2" t="s">
        <v>3476</v>
      </c>
      <c r="S2299" s="2" t="s">
        <v>1041</v>
      </c>
      <c r="T2299" s="21" t="s">
        <v>3693</v>
      </c>
    </row>
    <row r="2300" spans="1:20" x14ac:dyDescent="0.3">
      <c r="A2300" s="21" t="s">
        <v>3155</v>
      </c>
      <c r="B2300" s="21" t="s">
        <v>1054</v>
      </c>
      <c r="C2300" s="21" t="s">
        <v>3156</v>
      </c>
      <c r="D2300" s="21" t="s">
        <v>3157</v>
      </c>
      <c r="E2300" s="2" t="s">
        <v>3158</v>
      </c>
      <c r="F2300" s="21" t="s">
        <v>3696</v>
      </c>
      <c r="G2300" s="21" t="s">
        <v>1606</v>
      </c>
      <c r="H2300" s="21" t="s">
        <v>3697</v>
      </c>
      <c r="I2300" s="21" t="s">
        <v>6876</v>
      </c>
      <c r="J2300" s="2" t="s">
        <v>3484</v>
      </c>
      <c r="K2300" s="22" t="s">
        <v>1038</v>
      </c>
      <c r="L2300" s="2" t="s">
        <v>1164</v>
      </c>
      <c r="M2300" s="2" t="s">
        <v>1059</v>
      </c>
      <c r="N2300" s="2" t="s">
        <v>1165</v>
      </c>
      <c r="O2300" s="2" t="s">
        <v>1040</v>
      </c>
      <c r="P2300" s="2" t="str">
        <f t="shared" si="71"/>
        <v>P-Onsite</v>
      </c>
      <c r="Q2300" s="2" t="str">
        <f t="shared" si="72"/>
        <v>P-S2_Onsite</v>
      </c>
      <c r="R2300" s="2" t="s">
        <v>3476</v>
      </c>
      <c r="S2300" s="2" t="s">
        <v>1041</v>
      </c>
      <c r="T2300" s="21" t="s">
        <v>3693</v>
      </c>
    </row>
    <row r="2301" spans="1:20" x14ac:dyDescent="0.3">
      <c r="A2301" s="21" t="s">
        <v>3155</v>
      </c>
      <c r="B2301" s="21" t="s">
        <v>1054</v>
      </c>
      <c r="C2301" s="21" t="s">
        <v>3156</v>
      </c>
      <c r="D2301" s="21" t="s">
        <v>3157</v>
      </c>
      <c r="E2301" s="2" t="s">
        <v>3158</v>
      </c>
      <c r="F2301" s="21" t="s">
        <v>3698</v>
      </c>
      <c r="G2301" s="21" t="s">
        <v>1613</v>
      </c>
      <c r="H2301" s="21" t="s">
        <v>3699</v>
      </c>
      <c r="I2301" s="21" t="s">
        <v>6877</v>
      </c>
      <c r="J2301" s="2" t="s">
        <v>3479</v>
      </c>
      <c r="K2301" s="22" t="s">
        <v>1038</v>
      </c>
      <c r="L2301" s="2" t="s">
        <v>1164</v>
      </c>
      <c r="M2301" s="2" t="s">
        <v>1059</v>
      </c>
      <c r="N2301" s="2" t="s">
        <v>1165</v>
      </c>
      <c r="O2301" s="2" t="s">
        <v>1040</v>
      </c>
      <c r="P2301" s="2" t="str">
        <f t="shared" si="71"/>
        <v>P-Onsite</v>
      </c>
      <c r="Q2301" s="2" t="str">
        <f t="shared" si="72"/>
        <v>P-S2_Onsite</v>
      </c>
      <c r="R2301" s="2" t="s">
        <v>3476</v>
      </c>
      <c r="S2301" s="2" t="s">
        <v>1041</v>
      </c>
      <c r="T2301" s="21" t="s">
        <v>3693</v>
      </c>
    </row>
    <row r="2302" spans="1:20" x14ac:dyDescent="0.3">
      <c r="A2302" s="21" t="s">
        <v>4391</v>
      </c>
      <c r="B2302" s="21" t="s">
        <v>1054</v>
      </c>
      <c r="C2302" s="21" t="s">
        <v>4392</v>
      </c>
      <c r="D2302" s="21" t="s">
        <v>4393</v>
      </c>
      <c r="E2302" s="2" t="s">
        <v>4394</v>
      </c>
      <c r="F2302" s="21" t="s">
        <v>3690</v>
      </c>
      <c r="G2302" s="21" t="s">
        <v>1593</v>
      </c>
      <c r="H2302" s="21" t="s">
        <v>3691</v>
      </c>
      <c r="I2302" s="21" t="s">
        <v>6878</v>
      </c>
      <c r="J2302" s="2" t="s">
        <v>3692</v>
      </c>
      <c r="K2302" s="22" t="s">
        <v>1610</v>
      </c>
      <c r="L2302" s="2" t="s">
        <v>1205</v>
      </c>
      <c r="M2302" s="2" t="s">
        <v>1059</v>
      </c>
      <c r="N2302" s="2" t="s">
        <v>1206</v>
      </c>
      <c r="O2302" s="2" t="s">
        <v>1040</v>
      </c>
      <c r="P2302" s="2" t="str">
        <f t="shared" si="71"/>
        <v>P-Onsite</v>
      </c>
      <c r="Q2302" s="2" t="str">
        <f t="shared" si="72"/>
        <v>P-S2_Onsite</v>
      </c>
      <c r="R2302" s="2" t="s">
        <v>3476</v>
      </c>
      <c r="S2302" s="2" t="s">
        <v>1041</v>
      </c>
      <c r="T2302" s="21" t="s">
        <v>3693</v>
      </c>
    </row>
    <row r="2303" spans="1:20" x14ac:dyDescent="0.3">
      <c r="A2303" s="21" t="s">
        <v>4391</v>
      </c>
      <c r="B2303" s="21" t="s">
        <v>1054</v>
      </c>
      <c r="C2303" s="21" t="s">
        <v>4392</v>
      </c>
      <c r="D2303" s="21" t="s">
        <v>4393</v>
      </c>
      <c r="E2303" s="2" t="s">
        <v>4394</v>
      </c>
      <c r="F2303" s="21" t="s">
        <v>3694</v>
      </c>
      <c r="G2303" s="21" t="s">
        <v>1598</v>
      </c>
      <c r="H2303" s="21" t="s">
        <v>3695</v>
      </c>
      <c r="I2303" s="21" t="s">
        <v>6879</v>
      </c>
      <c r="J2303" s="2" t="s">
        <v>3481</v>
      </c>
      <c r="K2303" s="22" t="s">
        <v>1048</v>
      </c>
      <c r="L2303" s="2" t="s">
        <v>1205</v>
      </c>
      <c r="M2303" s="2" t="s">
        <v>1059</v>
      </c>
      <c r="N2303" s="2" t="s">
        <v>1206</v>
      </c>
      <c r="O2303" s="2" t="s">
        <v>1040</v>
      </c>
      <c r="P2303" s="2" t="str">
        <f t="shared" si="71"/>
        <v>P-Onsite</v>
      </c>
      <c r="Q2303" s="2" t="str">
        <f t="shared" si="72"/>
        <v>P-S2_Onsite</v>
      </c>
      <c r="R2303" s="2" t="s">
        <v>3476</v>
      </c>
      <c r="S2303" s="2" t="s">
        <v>1041</v>
      </c>
      <c r="T2303" s="21" t="s">
        <v>3693</v>
      </c>
    </row>
    <row r="2304" spans="1:20" x14ac:dyDescent="0.3">
      <c r="A2304" s="21" t="s">
        <v>4391</v>
      </c>
      <c r="B2304" s="21" t="s">
        <v>1054</v>
      </c>
      <c r="C2304" s="21" t="s">
        <v>4392</v>
      </c>
      <c r="D2304" s="21" t="s">
        <v>4393</v>
      </c>
      <c r="E2304" s="2" t="s">
        <v>4394</v>
      </c>
      <c r="F2304" s="21" t="s">
        <v>3696</v>
      </c>
      <c r="G2304" s="21" t="s">
        <v>1606</v>
      </c>
      <c r="H2304" s="21" t="s">
        <v>3697</v>
      </c>
      <c r="I2304" s="21" t="s">
        <v>6880</v>
      </c>
      <c r="J2304" s="2" t="s">
        <v>3484</v>
      </c>
      <c r="K2304" s="22" t="s">
        <v>1038</v>
      </c>
      <c r="L2304" s="2" t="s">
        <v>1205</v>
      </c>
      <c r="M2304" s="2" t="s">
        <v>1059</v>
      </c>
      <c r="N2304" s="2" t="s">
        <v>1206</v>
      </c>
      <c r="O2304" s="2" t="s">
        <v>1040</v>
      </c>
      <c r="P2304" s="2" t="str">
        <f t="shared" si="71"/>
        <v>P-Onsite</v>
      </c>
      <c r="Q2304" s="2" t="str">
        <f t="shared" si="72"/>
        <v>P-S2_Onsite</v>
      </c>
      <c r="R2304" s="2" t="s">
        <v>3476</v>
      </c>
      <c r="S2304" s="2" t="s">
        <v>1041</v>
      </c>
      <c r="T2304" s="21" t="s">
        <v>3693</v>
      </c>
    </row>
    <row r="2305" spans="1:20" x14ac:dyDescent="0.3">
      <c r="A2305" s="21" t="s">
        <v>4391</v>
      </c>
      <c r="B2305" s="21" t="s">
        <v>1054</v>
      </c>
      <c r="C2305" s="21" t="s">
        <v>4392</v>
      </c>
      <c r="D2305" s="21" t="s">
        <v>4393</v>
      </c>
      <c r="E2305" s="2" t="s">
        <v>4394</v>
      </c>
      <c r="F2305" s="21" t="s">
        <v>3698</v>
      </c>
      <c r="G2305" s="21" t="s">
        <v>1613</v>
      </c>
      <c r="H2305" s="21" t="s">
        <v>3699</v>
      </c>
      <c r="I2305" s="21" t="s">
        <v>6881</v>
      </c>
      <c r="J2305" s="2" t="s">
        <v>3479</v>
      </c>
      <c r="K2305" s="22" t="s">
        <v>1038</v>
      </c>
      <c r="L2305" s="2" t="s">
        <v>1205</v>
      </c>
      <c r="M2305" s="2" t="s">
        <v>1059</v>
      </c>
      <c r="N2305" s="2" t="s">
        <v>1206</v>
      </c>
      <c r="O2305" s="2" t="s">
        <v>1040</v>
      </c>
      <c r="P2305" s="2" t="str">
        <f t="shared" si="71"/>
        <v>P-Onsite</v>
      </c>
      <c r="Q2305" s="2" t="str">
        <f t="shared" si="72"/>
        <v>P-S2_Onsite</v>
      </c>
      <c r="R2305" s="2" t="s">
        <v>3476</v>
      </c>
      <c r="S2305" s="2" t="s">
        <v>1041</v>
      </c>
      <c r="T2305" s="21" t="s">
        <v>3693</v>
      </c>
    </row>
    <row r="2306" spans="1:20" x14ac:dyDescent="0.3">
      <c r="A2306" s="21" t="s">
        <v>4391</v>
      </c>
      <c r="B2306" s="21" t="s">
        <v>1054</v>
      </c>
      <c r="C2306" s="21" t="s">
        <v>4392</v>
      </c>
      <c r="D2306" s="21" t="s">
        <v>4393</v>
      </c>
      <c r="E2306" s="2" t="s">
        <v>4394</v>
      </c>
      <c r="F2306" s="21" t="s">
        <v>3700</v>
      </c>
      <c r="G2306" s="21" t="s">
        <v>1631</v>
      </c>
      <c r="H2306" s="21" t="s">
        <v>3701</v>
      </c>
      <c r="I2306" s="21" t="s">
        <v>6882</v>
      </c>
      <c r="J2306" s="2" t="s">
        <v>3475</v>
      </c>
      <c r="K2306" s="22" t="s">
        <v>1048</v>
      </c>
      <c r="L2306" s="2" t="s">
        <v>1205</v>
      </c>
      <c r="M2306" s="2" t="s">
        <v>1059</v>
      </c>
      <c r="N2306" s="2" t="s">
        <v>1206</v>
      </c>
      <c r="O2306" s="2" t="s">
        <v>1040</v>
      </c>
      <c r="P2306" s="2" t="str">
        <f t="shared" si="71"/>
        <v>P-Onsite</v>
      </c>
      <c r="Q2306" s="2" t="str">
        <f t="shared" si="72"/>
        <v>P-S2_Onsite</v>
      </c>
      <c r="R2306" s="2" t="s">
        <v>3476</v>
      </c>
      <c r="S2306" s="2" t="s">
        <v>1041</v>
      </c>
      <c r="T2306" s="21" t="s">
        <v>3693</v>
      </c>
    </row>
    <row r="2307" spans="1:20" x14ac:dyDescent="0.3">
      <c r="A2307" s="21" t="s">
        <v>3161</v>
      </c>
      <c r="B2307" s="21" t="s">
        <v>1054</v>
      </c>
      <c r="C2307" s="21" t="s">
        <v>3162</v>
      </c>
      <c r="D2307" s="21" t="s">
        <v>3163</v>
      </c>
      <c r="E2307" s="2" t="s">
        <v>3164</v>
      </c>
      <c r="F2307" s="21" t="s">
        <v>3690</v>
      </c>
      <c r="G2307" s="21" t="s">
        <v>1593</v>
      </c>
      <c r="H2307" s="21" t="s">
        <v>3691</v>
      </c>
      <c r="I2307" s="21" t="s">
        <v>6883</v>
      </c>
      <c r="J2307" s="2" t="s">
        <v>3692</v>
      </c>
      <c r="K2307" s="22" t="s">
        <v>1610</v>
      </c>
      <c r="L2307" s="2" t="s">
        <v>1348</v>
      </c>
      <c r="M2307" s="2" t="s">
        <v>1059</v>
      </c>
      <c r="N2307" s="2" t="s">
        <v>1349</v>
      </c>
      <c r="O2307" s="2" t="s">
        <v>1040</v>
      </c>
      <c r="P2307" s="2" t="str">
        <f t="shared" ref="P2307:P2370" si="73">CONCATENATE(LEFT(O2307,1),"-",B2307)</f>
        <v>P-Onsite</v>
      </c>
      <c r="Q2307" s="2" t="str">
        <f t="shared" ref="Q2307:Q2370" si="74">CONCATENATE(LEFT($O2307,1),"-",RIGHT($F2307,9))</f>
        <v>P-S2_Onsite</v>
      </c>
      <c r="R2307" s="2" t="s">
        <v>3476</v>
      </c>
      <c r="S2307" s="2" t="s">
        <v>1041</v>
      </c>
      <c r="T2307" s="21" t="s">
        <v>3693</v>
      </c>
    </row>
    <row r="2308" spans="1:20" x14ac:dyDescent="0.3">
      <c r="A2308" s="21" t="s">
        <v>3161</v>
      </c>
      <c r="B2308" s="21" t="s">
        <v>1054</v>
      </c>
      <c r="C2308" s="21" t="s">
        <v>3162</v>
      </c>
      <c r="D2308" s="21" t="s">
        <v>3163</v>
      </c>
      <c r="E2308" s="2" t="s">
        <v>3164</v>
      </c>
      <c r="F2308" s="21" t="s">
        <v>3696</v>
      </c>
      <c r="G2308" s="21" t="s">
        <v>1606</v>
      </c>
      <c r="H2308" s="21" t="s">
        <v>3697</v>
      </c>
      <c r="I2308" s="21" t="s">
        <v>6884</v>
      </c>
      <c r="J2308" s="2" t="s">
        <v>3484</v>
      </c>
      <c r="K2308" s="22" t="s">
        <v>1038</v>
      </c>
      <c r="L2308" s="2" t="s">
        <v>1348</v>
      </c>
      <c r="M2308" s="2" t="s">
        <v>1059</v>
      </c>
      <c r="N2308" s="2" t="s">
        <v>1349</v>
      </c>
      <c r="O2308" s="2" t="s">
        <v>1040</v>
      </c>
      <c r="P2308" s="2" t="str">
        <f t="shared" si="73"/>
        <v>P-Onsite</v>
      </c>
      <c r="Q2308" s="2" t="str">
        <f t="shared" si="74"/>
        <v>P-S2_Onsite</v>
      </c>
      <c r="R2308" s="2" t="s">
        <v>3476</v>
      </c>
      <c r="S2308" s="2" t="s">
        <v>1041</v>
      </c>
      <c r="T2308" s="21" t="s">
        <v>3693</v>
      </c>
    </row>
    <row r="2309" spans="1:20" x14ac:dyDescent="0.3">
      <c r="A2309" s="21" t="s">
        <v>3161</v>
      </c>
      <c r="B2309" s="21" t="s">
        <v>1054</v>
      </c>
      <c r="C2309" s="21" t="s">
        <v>3162</v>
      </c>
      <c r="D2309" s="21" t="s">
        <v>3163</v>
      </c>
      <c r="E2309" s="2" t="s">
        <v>3164</v>
      </c>
      <c r="F2309" s="21" t="s">
        <v>3698</v>
      </c>
      <c r="G2309" s="21" t="s">
        <v>1613</v>
      </c>
      <c r="H2309" s="21" t="s">
        <v>3699</v>
      </c>
      <c r="I2309" s="21" t="s">
        <v>6885</v>
      </c>
      <c r="J2309" s="2" t="s">
        <v>3479</v>
      </c>
      <c r="K2309" s="22" t="s">
        <v>1038</v>
      </c>
      <c r="L2309" s="2" t="s">
        <v>1348</v>
      </c>
      <c r="M2309" s="2" t="s">
        <v>1059</v>
      </c>
      <c r="N2309" s="2" t="s">
        <v>1349</v>
      </c>
      <c r="O2309" s="2" t="s">
        <v>1040</v>
      </c>
      <c r="P2309" s="2" t="str">
        <f t="shared" si="73"/>
        <v>P-Onsite</v>
      </c>
      <c r="Q2309" s="2" t="str">
        <f t="shared" si="74"/>
        <v>P-S2_Onsite</v>
      </c>
      <c r="R2309" s="2" t="s">
        <v>3476</v>
      </c>
      <c r="S2309" s="2" t="s">
        <v>1041</v>
      </c>
      <c r="T2309" s="21" t="s">
        <v>3693</v>
      </c>
    </row>
    <row r="2310" spans="1:20" x14ac:dyDescent="0.3">
      <c r="A2310" s="21" t="s">
        <v>3167</v>
      </c>
      <c r="B2310" s="21" t="s">
        <v>1054</v>
      </c>
      <c r="C2310" s="21" t="s">
        <v>3168</v>
      </c>
      <c r="D2310" s="21" t="s">
        <v>3169</v>
      </c>
      <c r="E2310" s="2" t="s">
        <v>3170</v>
      </c>
      <c r="F2310" s="21" t="s">
        <v>3690</v>
      </c>
      <c r="G2310" s="21" t="s">
        <v>1593</v>
      </c>
      <c r="H2310" s="21" t="s">
        <v>3691</v>
      </c>
      <c r="I2310" s="21" t="s">
        <v>6886</v>
      </c>
      <c r="J2310" s="2" t="s">
        <v>3692</v>
      </c>
      <c r="K2310" s="22" t="s">
        <v>1610</v>
      </c>
      <c r="L2310" s="2" t="s">
        <v>1136</v>
      </c>
      <c r="M2310" s="2" t="s">
        <v>1059</v>
      </c>
      <c r="N2310" s="2" t="s">
        <v>1137</v>
      </c>
      <c r="O2310" s="2" t="s">
        <v>1040</v>
      </c>
      <c r="P2310" s="2" t="str">
        <f t="shared" si="73"/>
        <v>P-Onsite</v>
      </c>
      <c r="Q2310" s="2" t="str">
        <f t="shared" si="74"/>
        <v>P-S2_Onsite</v>
      </c>
      <c r="R2310" s="2" t="s">
        <v>3476</v>
      </c>
      <c r="S2310" s="2" t="s">
        <v>1041</v>
      </c>
      <c r="T2310" s="21" t="s">
        <v>3693</v>
      </c>
    </row>
    <row r="2311" spans="1:20" x14ac:dyDescent="0.3">
      <c r="A2311" s="21" t="s">
        <v>3167</v>
      </c>
      <c r="B2311" s="21" t="s">
        <v>1054</v>
      </c>
      <c r="C2311" s="21" t="s">
        <v>3168</v>
      </c>
      <c r="D2311" s="21" t="s">
        <v>3169</v>
      </c>
      <c r="E2311" s="2" t="s">
        <v>3170</v>
      </c>
      <c r="F2311" s="21" t="s">
        <v>3694</v>
      </c>
      <c r="G2311" s="21" t="s">
        <v>1598</v>
      </c>
      <c r="H2311" s="21" t="s">
        <v>3695</v>
      </c>
      <c r="I2311" s="21" t="s">
        <v>6887</v>
      </c>
      <c r="J2311" s="2" t="s">
        <v>3481</v>
      </c>
      <c r="K2311" s="22" t="s">
        <v>1048</v>
      </c>
      <c r="L2311" s="2" t="s">
        <v>1136</v>
      </c>
      <c r="M2311" s="2" t="s">
        <v>1059</v>
      </c>
      <c r="N2311" s="2" t="s">
        <v>1137</v>
      </c>
      <c r="O2311" s="2" t="s">
        <v>1040</v>
      </c>
      <c r="P2311" s="2" t="str">
        <f t="shared" si="73"/>
        <v>P-Onsite</v>
      </c>
      <c r="Q2311" s="2" t="str">
        <f t="shared" si="74"/>
        <v>P-S2_Onsite</v>
      </c>
      <c r="R2311" s="2" t="s">
        <v>3476</v>
      </c>
      <c r="S2311" s="2" t="s">
        <v>1041</v>
      </c>
      <c r="T2311" s="21" t="s">
        <v>3693</v>
      </c>
    </row>
    <row r="2312" spans="1:20" x14ac:dyDescent="0.3">
      <c r="A2312" s="21" t="s">
        <v>3167</v>
      </c>
      <c r="B2312" s="21" t="s">
        <v>1054</v>
      </c>
      <c r="C2312" s="21" t="s">
        <v>3168</v>
      </c>
      <c r="D2312" s="21" t="s">
        <v>3169</v>
      </c>
      <c r="E2312" s="2" t="s">
        <v>3170</v>
      </c>
      <c r="F2312" s="21" t="s">
        <v>3696</v>
      </c>
      <c r="G2312" s="21" t="s">
        <v>1606</v>
      </c>
      <c r="H2312" s="21" t="s">
        <v>3697</v>
      </c>
      <c r="I2312" s="21" t="s">
        <v>6888</v>
      </c>
      <c r="J2312" s="2" t="s">
        <v>3484</v>
      </c>
      <c r="K2312" s="22" t="s">
        <v>1038</v>
      </c>
      <c r="L2312" s="2" t="s">
        <v>1136</v>
      </c>
      <c r="M2312" s="2" t="s">
        <v>1059</v>
      </c>
      <c r="N2312" s="2" t="s">
        <v>1137</v>
      </c>
      <c r="O2312" s="2" t="s">
        <v>1040</v>
      </c>
      <c r="P2312" s="2" t="str">
        <f t="shared" si="73"/>
        <v>P-Onsite</v>
      </c>
      <c r="Q2312" s="2" t="str">
        <f t="shared" si="74"/>
        <v>P-S2_Onsite</v>
      </c>
      <c r="R2312" s="2" t="s">
        <v>3476</v>
      </c>
      <c r="S2312" s="2" t="s">
        <v>1041</v>
      </c>
      <c r="T2312" s="21" t="s">
        <v>3693</v>
      </c>
    </row>
    <row r="2313" spans="1:20" x14ac:dyDescent="0.3">
      <c r="A2313" s="21" t="s">
        <v>4395</v>
      </c>
      <c r="B2313" s="21" t="s">
        <v>1031</v>
      </c>
      <c r="C2313" s="21" t="s">
        <v>4396</v>
      </c>
      <c r="D2313" s="21" t="s">
        <v>4397</v>
      </c>
      <c r="E2313" s="2" t="s">
        <v>4398</v>
      </c>
      <c r="F2313" s="21" t="s">
        <v>3734</v>
      </c>
      <c r="G2313" s="21" t="s">
        <v>1593</v>
      </c>
      <c r="H2313" s="21" t="s">
        <v>3691</v>
      </c>
      <c r="I2313" s="21" t="s">
        <v>6889</v>
      </c>
      <c r="J2313" s="2" t="s">
        <v>3692</v>
      </c>
      <c r="K2313" s="22" t="s">
        <v>1610</v>
      </c>
      <c r="L2313" s="2" t="s">
        <v>1039</v>
      </c>
      <c r="M2313" s="2" t="s">
        <v>1039</v>
      </c>
      <c r="N2313" s="2" t="s">
        <v>1039</v>
      </c>
      <c r="O2313" s="2" t="s">
        <v>1040</v>
      </c>
      <c r="P2313" s="2" t="str">
        <f t="shared" si="73"/>
        <v>P-Online</v>
      </c>
      <c r="Q2313" s="2" t="str">
        <f t="shared" si="74"/>
        <v>P-S2_Online</v>
      </c>
      <c r="R2313" s="2"/>
      <c r="S2313" s="2" t="s">
        <v>1041</v>
      </c>
      <c r="T2313" s="21" t="s">
        <v>3693</v>
      </c>
    </row>
    <row r="2314" spans="1:20" x14ac:dyDescent="0.3">
      <c r="A2314" s="21" t="s">
        <v>4395</v>
      </c>
      <c r="B2314" s="21" t="s">
        <v>1031</v>
      </c>
      <c r="C2314" s="21" t="s">
        <v>4396</v>
      </c>
      <c r="D2314" s="21" t="s">
        <v>4397</v>
      </c>
      <c r="E2314" s="2" t="s">
        <v>4398</v>
      </c>
      <c r="F2314" s="21" t="s">
        <v>3735</v>
      </c>
      <c r="G2314" s="21" t="s">
        <v>1598</v>
      </c>
      <c r="H2314" s="21" t="s">
        <v>3695</v>
      </c>
      <c r="I2314" s="21" t="s">
        <v>6890</v>
      </c>
      <c r="J2314" s="2" t="s">
        <v>3481</v>
      </c>
      <c r="K2314" s="22" t="s">
        <v>1048</v>
      </c>
      <c r="L2314" s="2" t="s">
        <v>1039</v>
      </c>
      <c r="M2314" s="2" t="s">
        <v>1039</v>
      </c>
      <c r="N2314" s="2" t="s">
        <v>1039</v>
      </c>
      <c r="O2314" s="2" t="s">
        <v>1040</v>
      </c>
      <c r="P2314" s="2" t="str">
        <f t="shared" si="73"/>
        <v>P-Online</v>
      </c>
      <c r="Q2314" s="2" t="str">
        <f t="shared" si="74"/>
        <v>P-S2_Online</v>
      </c>
      <c r="R2314" s="2"/>
      <c r="S2314" s="2" t="s">
        <v>1041</v>
      </c>
      <c r="T2314" s="21" t="s">
        <v>3693</v>
      </c>
    </row>
    <row r="2315" spans="1:20" x14ac:dyDescent="0.3">
      <c r="A2315" s="21" t="s">
        <v>4395</v>
      </c>
      <c r="B2315" s="21" t="s">
        <v>1031</v>
      </c>
      <c r="C2315" s="21" t="s">
        <v>4396</v>
      </c>
      <c r="D2315" s="21" t="s">
        <v>4397</v>
      </c>
      <c r="E2315" s="2" t="s">
        <v>4398</v>
      </c>
      <c r="F2315" s="21" t="s">
        <v>3736</v>
      </c>
      <c r="G2315" s="21" t="s">
        <v>1606</v>
      </c>
      <c r="H2315" s="21" t="s">
        <v>3697</v>
      </c>
      <c r="I2315" s="21" t="s">
        <v>6891</v>
      </c>
      <c r="J2315" s="2" t="s">
        <v>3484</v>
      </c>
      <c r="K2315" s="22" t="s">
        <v>1038</v>
      </c>
      <c r="L2315" s="2" t="s">
        <v>1039</v>
      </c>
      <c r="M2315" s="2" t="s">
        <v>1039</v>
      </c>
      <c r="N2315" s="2" t="s">
        <v>1039</v>
      </c>
      <c r="O2315" s="2" t="s">
        <v>1040</v>
      </c>
      <c r="P2315" s="2" t="str">
        <f t="shared" si="73"/>
        <v>P-Online</v>
      </c>
      <c r="Q2315" s="2" t="str">
        <f t="shared" si="74"/>
        <v>P-S2_Online</v>
      </c>
      <c r="R2315" s="2"/>
      <c r="S2315" s="2" t="s">
        <v>1041</v>
      </c>
      <c r="T2315" s="21" t="s">
        <v>3693</v>
      </c>
    </row>
    <row r="2316" spans="1:20" x14ac:dyDescent="0.3">
      <c r="A2316" s="21" t="s">
        <v>4395</v>
      </c>
      <c r="B2316" s="21" t="s">
        <v>1031</v>
      </c>
      <c r="C2316" s="21" t="s">
        <v>4396</v>
      </c>
      <c r="D2316" s="21" t="s">
        <v>4397</v>
      </c>
      <c r="E2316" s="2" t="s">
        <v>4398</v>
      </c>
      <c r="F2316" s="21" t="s">
        <v>3737</v>
      </c>
      <c r="G2316" s="21" t="s">
        <v>1613</v>
      </c>
      <c r="H2316" s="21" t="s">
        <v>3699</v>
      </c>
      <c r="I2316" s="21" t="s">
        <v>6892</v>
      </c>
      <c r="J2316" s="2" t="s">
        <v>3479</v>
      </c>
      <c r="K2316" s="22" t="s">
        <v>1038</v>
      </c>
      <c r="L2316" s="2" t="s">
        <v>1039</v>
      </c>
      <c r="M2316" s="2" t="s">
        <v>1039</v>
      </c>
      <c r="N2316" s="2" t="s">
        <v>1039</v>
      </c>
      <c r="O2316" s="2" t="s">
        <v>1040</v>
      </c>
      <c r="P2316" s="2" t="str">
        <f t="shared" si="73"/>
        <v>P-Online</v>
      </c>
      <c r="Q2316" s="2" t="str">
        <f t="shared" si="74"/>
        <v>P-S2_Online</v>
      </c>
      <c r="R2316" s="2"/>
      <c r="S2316" s="2" t="s">
        <v>1041</v>
      </c>
      <c r="T2316" s="21" t="s">
        <v>3693</v>
      </c>
    </row>
    <row r="2317" spans="1:20" x14ac:dyDescent="0.3">
      <c r="A2317" s="21" t="s">
        <v>4395</v>
      </c>
      <c r="B2317" s="21" t="s">
        <v>1031</v>
      </c>
      <c r="C2317" s="21" t="s">
        <v>4396</v>
      </c>
      <c r="D2317" s="21" t="s">
        <v>4397</v>
      </c>
      <c r="E2317" s="2" t="s">
        <v>4398</v>
      </c>
      <c r="F2317" s="21" t="s">
        <v>3738</v>
      </c>
      <c r="G2317" s="21" t="s">
        <v>1631</v>
      </c>
      <c r="H2317" s="21" t="s">
        <v>3701</v>
      </c>
      <c r="I2317" s="21" t="s">
        <v>6893</v>
      </c>
      <c r="J2317" s="2" t="s">
        <v>3475</v>
      </c>
      <c r="K2317" s="22" t="s">
        <v>1048</v>
      </c>
      <c r="L2317" s="2" t="s">
        <v>1039</v>
      </c>
      <c r="M2317" s="2" t="s">
        <v>1039</v>
      </c>
      <c r="N2317" s="2" t="s">
        <v>1039</v>
      </c>
      <c r="O2317" s="2" t="s">
        <v>1040</v>
      </c>
      <c r="P2317" s="2" t="str">
        <f t="shared" si="73"/>
        <v>P-Online</v>
      </c>
      <c r="Q2317" s="2" t="str">
        <f t="shared" si="74"/>
        <v>P-S2_Online</v>
      </c>
      <c r="R2317" s="2"/>
      <c r="S2317" s="2" t="s">
        <v>1041</v>
      </c>
      <c r="T2317" s="21" t="s">
        <v>3693</v>
      </c>
    </row>
    <row r="2318" spans="1:20" x14ac:dyDescent="0.3">
      <c r="A2318" s="21" t="s">
        <v>3453</v>
      </c>
      <c r="B2318" s="21" t="s">
        <v>1054</v>
      </c>
      <c r="C2318" s="21" t="s">
        <v>3454</v>
      </c>
      <c r="D2318" s="21" t="s">
        <v>3455</v>
      </c>
      <c r="E2318" s="2" t="s">
        <v>3456</v>
      </c>
      <c r="F2318" s="21" t="s">
        <v>3690</v>
      </c>
      <c r="G2318" s="21" t="s">
        <v>1593</v>
      </c>
      <c r="H2318" s="21" t="s">
        <v>3691</v>
      </c>
      <c r="I2318" s="21" t="s">
        <v>6894</v>
      </c>
      <c r="J2318" s="2" t="s">
        <v>3692</v>
      </c>
      <c r="K2318" s="22" t="s">
        <v>1610</v>
      </c>
      <c r="L2318" s="2" t="s">
        <v>1198</v>
      </c>
      <c r="M2318" s="2" t="s">
        <v>1059</v>
      </c>
      <c r="N2318" s="2" t="s">
        <v>1199</v>
      </c>
      <c r="O2318" s="2" t="s">
        <v>1040</v>
      </c>
      <c r="P2318" s="2" t="str">
        <f t="shared" si="73"/>
        <v>P-Onsite</v>
      </c>
      <c r="Q2318" s="2" t="str">
        <f t="shared" si="74"/>
        <v>P-S2_Onsite</v>
      </c>
      <c r="R2318" s="2" t="s">
        <v>3476</v>
      </c>
      <c r="S2318" s="2" t="s">
        <v>1041</v>
      </c>
      <c r="T2318" s="21" t="s">
        <v>3693</v>
      </c>
    </row>
    <row r="2319" spans="1:20" x14ac:dyDescent="0.3">
      <c r="A2319" s="21" t="s">
        <v>3453</v>
      </c>
      <c r="B2319" s="21" t="s">
        <v>1054</v>
      </c>
      <c r="C2319" s="21" t="s">
        <v>3454</v>
      </c>
      <c r="D2319" s="21" t="s">
        <v>3455</v>
      </c>
      <c r="E2319" s="2" t="s">
        <v>3456</v>
      </c>
      <c r="F2319" s="21" t="s">
        <v>3696</v>
      </c>
      <c r="G2319" s="21" t="s">
        <v>1606</v>
      </c>
      <c r="H2319" s="21" t="s">
        <v>3697</v>
      </c>
      <c r="I2319" s="21" t="s">
        <v>6895</v>
      </c>
      <c r="J2319" s="2" t="s">
        <v>3484</v>
      </c>
      <c r="K2319" s="22" t="s">
        <v>1038</v>
      </c>
      <c r="L2319" s="2" t="s">
        <v>1198</v>
      </c>
      <c r="M2319" s="2" t="s">
        <v>1059</v>
      </c>
      <c r="N2319" s="2" t="s">
        <v>1199</v>
      </c>
      <c r="O2319" s="2" t="s">
        <v>1040</v>
      </c>
      <c r="P2319" s="2" t="str">
        <f t="shared" si="73"/>
        <v>P-Onsite</v>
      </c>
      <c r="Q2319" s="2" t="str">
        <f t="shared" si="74"/>
        <v>P-S2_Onsite</v>
      </c>
      <c r="R2319" s="2" t="s">
        <v>3476</v>
      </c>
      <c r="S2319" s="2" t="s">
        <v>1041</v>
      </c>
      <c r="T2319" s="21" t="s">
        <v>3693</v>
      </c>
    </row>
    <row r="2320" spans="1:20" x14ac:dyDescent="0.3">
      <c r="A2320" s="21" t="s">
        <v>4399</v>
      </c>
      <c r="B2320" s="21" t="s">
        <v>1031</v>
      </c>
      <c r="C2320" s="21" t="s">
        <v>4400</v>
      </c>
      <c r="D2320" s="21" t="s">
        <v>4401</v>
      </c>
      <c r="E2320" s="2" t="s">
        <v>4402</v>
      </c>
      <c r="F2320" s="21" t="s">
        <v>3734</v>
      </c>
      <c r="G2320" s="21" t="s">
        <v>1593</v>
      </c>
      <c r="H2320" s="21" t="s">
        <v>3691</v>
      </c>
      <c r="I2320" s="21" t="s">
        <v>6896</v>
      </c>
      <c r="J2320" s="2" t="s">
        <v>3692</v>
      </c>
      <c r="K2320" s="22" t="s">
        <v>1610</v>
      </c>
      <c r="L2320" s="2" t="s">
        <v>1039</v>
      </c>
      <c r="M2320" s="2" t="s">
        <v>1039</v>
      </c>
      <c r="N2320" s="2" t="s">
        <v>1039</v>
      </c>
      <c r="O2320" s="2" t="s">
        <v>1040</v>
      </c>
      <c r="P2320" s="2" t="str">
        <f t="shared" si="73"/>
        <v>P-Online</v>
      </c>
      <c r="Q2320" s="2" t="str">
        <f t="shared" si="74"/>
        <v>P-S2_Online</v>
      </c>
      <c r="R2320" s="2"/>
      <c r="S2320" s="2" t="s">
        <v>1041</v>
      </c>
      <c r="T2320" s="21" t="s">
        <v>3693</v>
      </c>
    </row>
    <row r="2321" spans="1:20" x14ac:dyDescent="0.3">
      <c r="A2321" s="21" t="s">
        <v>4399</v>
      </c>
      <c r="B2321" s="21" t="s">
        <v>1031</v>
      </c>
      <c r="C2321" s="21" t="s">
        <v>4400</v>
      </c>
      <c r="D2321" s="21" t="s">
        <v>4401</v>
      </c>
      <c r="E2321" s="2" t="s">
        <v>4402</v>
      </c>
      <c r="F2321" s="21" t="s">
        <v>3735</v>
      </c>
      <c r="G2321" s="21" t="s">
        <v>1598</v>
      </c>
      <c r="H2321" s="21" t="s">
        <v>3695</v>
      </c>
      <c r="I2321" s="21" t="s">
        <v>6897</v>
      </c>
      <c r="J2321" s="2" t="s">
        <v>3481</v>
      </c>
      <c r="K2321" s="22" t="s">
        <v>1048</v>
      </c>
      <c r="L2321" s="2" t="s">
        <v>1039</v>
      </c>
      <c r="M2321" s="2" t="s">
        <v>1039</v>
      </c>
      <c r="N2321" s="2" t="s">
        <v>1039</v>
      </c>
      <c r="O2321" s="2" t="s">
        <v>1040</v>
      </c>
      <c r="P2321" s="2" t="str">
        <f t="shared" si="73"/>
        <v>P-Online</v>
      </c>
      <c r="Q2321" s="2" t="str">
        <f t="shared" si="74"/>
        <v>P-S2_Online</v>
      </c>
      <c r="R2321" s="2"/>
      <c r="S2321" s="2" t="s">
        <v>1041</v>
      </c>
      <c r="T2321" s="21" t="s">
        <v>3693</v>
      </c>
    </row>
    <row r="2322" spans="1:20" x14ac:dyDescent="0.3">
      <c r="A2322" s="21" t="s">
        <v>4399</v>
      </c>
      <c r="B2322" s="21" t="s">
        <v>1031</v>
      </c>
      <c r="C2322" s="21" t="s">
        <v>4400</v>
      </c>
      <c r="D2322" s="21" t="s">
        <v>4401</v>
      </c>
      <c r="E2322" s="2" t="s">
        <v>4402</v>
      </c>
      <c r="F2322" s="21" t="s">
        <v>3736</v>
      </c>
      <c r="G2322" s="21" t="s">
        <v>1606</v>
      </c>
      <c r="H2322" s="21" t="s">
        <v>3697</v>
      </c>
      <c r="I2322" s="21" t="s">
        <v>6898</v>
      </c>
      <c r="J2322" s="2" t="s">
        <v>3484</v>
      </c>
      <c r="K2322" s="22" t="s">
        <v>1038</v>
      </c>
      <c r="L2322" s="2" t="s">
        <v>1039</v>
      </c>
      <c r="M2322" s="2" t="s">
        <v>1039</v>
      </c>
      <c r="N2322" s="2" t="s">
        <v>1039</v>
      </c>
      <c r="O2322" s="2" t="s">
        <v>1040</v>
      </c>
      <c r="P2322" s="2" t="str">
        <f t="shared" si="73"/>
        <v>P-Online</v>
      </c>
      <c r="Q2322" s="2" t="str">
        <f t="shared" si="74"/>
        <v>P-S2_Online</v>
      </c>
      <c r="R2322" s="2"/>
      <c r="S2322" s="2" t="s">
        <v>1041</v>
      </c>
      <c r="T2322" s="21" t="s">
        <v>3693</v>
      </c>
    </row>
    <row r="2323" spans="1:20" x14ac:dyDescent="0.3">
      <c r="A2323" s="21" t="s">
        <v>4399</v>
      </c>
      <c r="B2323" s="21" t="s">
        <v>1031</v>
      </c>
      <c r="C2323" s="21" t="s">
        <v>4400</v>
      </c>
      <c r="D2323" s="21" t="s">
        <v>4401</v>
      </c>
      <c r="E2323" s="2" t="s">
        <v>4402</v>
      </c>
      <c r="F2323" s="21" t="s">
        <v>3737</v>
      </c>
      <c r="G2323" s="21" t="s">
        <v>1613</v>
      </c>
      <c r="H2323" s="21" t="s">
        <v>3699</v>
      </c>
      <c r="I2323" s="21" t="s">
        <v>6899</v>
      </c>
      <c r="J2323" s="2" t="s">
        <v>3479</v>
      </c>
      <c r="K2323" s="22" t="s">
        <v>1038</v>
      </c>
      <c r="L2323" s="2" t="s">
        <v>1039</v>
      </c>
      <c r="M2323" s="2" t="s">
        <v>1039</v>
      </c>
      <c r="N2323" s="2" t="s">
        <v>1039</v>
      </c>
      <c r="O2323" s="2" t="s">
        <v>1040</v>
      </c>
      <c r="P2323" s="2" t="str">
        <f t="shared" si="73"/>
        <v>P-Online</v>
      </c>
      <c r="Q2323" s="2" t="str">
        <f t="shared" si="74"/>
        <v>P-S2_Online</v>
      </c>
      <c r="R2323" s="2"/>
      <c r="S2323" s="2" t="s">
        <v>1041</v>
      </c>
      <c r="T2323" s="21" t="s">
        <v>3693</v>
      </c>
    </row>
    <row r="2324" spans="1:20" x14ac:dyDescent="0.3">
      <c r="A2324" s="21" t="s">
        <v>4399</v>
      </c>
      <c r="B2324" s="21" t="s">
        <v>1031</v>
      </c>
      <c r="C2324" s="21" t="s">
        <v>4400</v>
      </c>
      <c r="D2324" s="21" t="s">
        <v>4401</v>
      </c>
      <c r="E2324" s="2" t="s">
        <v>4402</v>
      </c>
      <c r="F2324" s="21" t="s">
        <v>3738</v>
      </c>
      <c r="G2324" s="21" t="s">
        <v>1631</v>
      </c>
      <c r="H2324" s="21" t="s">
        <v>3701</v>
      </c>
      <c r="I2324" s="21" t="s">
        <v>6900</v>
      </c>
      <c r="J2324" s="2" t="s">
        <v>3475</v>
      </c>
      <c r="K2324" s="22" t="s">
        <v>1048</v>
      </c>
      <c r="L2324" s="2" t="s">
        <v>1039</v>
      </c>
      <c r="M2324" s="2" t="s">
        <v>1039</v>
      </c>
      <c r="N2324" s="2" t="s">
        <v>1039</v>
      </c>
      <c r="O2324" s="2" t="s">
        <v>1040</v>
      </c>
      <c r="P2324" s="2" t="str">
        <f t="shared" si="73"/>
        <v>P-Online</v>
      </c>
      <c r="Q2324" s="2" t="str">
        <f t="shared" si="74"/>
        <v>P-S2_Online</v>
      </c>
      <c r="R2324" s="2"/>
      <c r="S2324" s="2" t="s">
        <v>1041</v>
      </c>
      <c r="T2324" s="21" t="s">
        <v>3693</v>
      </c>
    </row>
    <row r="2325" spans="1:20" x14ac:dyDescent="0.3">
      <c r="A2325" s="21" t="s">
        <v>4403</v>
      </c>
      <c r="B2325" s="21" t="s">
        <v>1054</v>
      </c>
      <c r="C2325" s="21" t="s">
        <v>4404</v>
      </c>
      <c r="D2325" s="21" t="s">
        <v>4405</v>
      </c>
      <c r="E2325" s="2" t="s">
        <v>4406</v>
      </c>
      <c r="F2325" s="21" t="s">
        <v>3690</v>
      </c>
      <c r="G2325" s="21" t="s">
        <v>1593</v>
      </c>
      <c r="H2325" s="21" t="s">
        <v>3691</v>
      </c>
      <c r="I2325" s="21" t="s">
        <v>6901</v>
      </c>
      <c r="J2325" s="2" t="s">
        <v>3692</v>
      </c>
      <c r="K2325" s="22" t="s">
        <v>1610</v>
      </c>
      <c r="L2325" s="2" t="s">
        <v>3489</v>
      </c>
      <c r="M2325" s="2" t="s">
        <v>3489</v>
      </c>
      <c r="N2325" s="2" t="s">
        <v>3489</v>
      </c>
      <c r="O2325" s="2" t="s">
        <v>1098</v>
      </c>
      <c r="P2325" s="2" t="str">
        <f t="shared" si="73"/>
        <v>A-Onsite</v>
      </c>
      <c r="Q2325" s="2" t="str">
        <f t="shared" si="74"/>
        <v>A-S2_Onsite</v>
      </c>
      <c r="R2325" s="2" t="s">
        <v>3476</v>
      </c>
      <c r="S2325" s="2" t="s">
        <v>1041</v>
      </c>
      <c r="T2325" s="21" t="s">
        <v>3693</v>
      </c>
    </row>
    <row r="2326" spans="1:20" x14ac:dyDescent="0.3">
      <c r="A2326" s="21" t="s">
        <v>4403</v>
      </c>
      <c r="B2326" s="21" t="s">
        <v>1054</v>
      </c>
      <c r="C2326" s="21" t="s">
        <v>4404</v>
      </c>
      <c r="D2326" s="21" t="s">
        <v>4405</v>
      </c>
      <c r="E2326" s="2" t="s">
        <v>4406</v>
      </c>
      <c r="F2326" s="21" t="s">
        <v>3694</v>
      </c>
      <c r="G2326" s="21" t="s">
        <v>1598</v>
      </c>
      <c r="H2326" s="21" t="s">
        <v>3695</v>
      </c>
      <c r="I2326" s="21" t="s">
        <v>6902</v>
      </c>
      <c r="J2326" s="2" t="s">
        <v>3481</v>
      </c>
      <c r="K2326" s="22" t="s">
        <v>1048</v>
      </c>
      <c r="L2326" s="2" t="s">
        <v>3489</v>
      </c>
      <c r="M2326" s="2" t="s">
        <v>3489</v>
      </c>
      <c r="N2326" s="2" t="s">
        <v>3489</v>
      </c>
      <c r="O2326" s="2" t="s">
        <v>1098</v>
      </c>
      <c r="P2326" s="2" t="str">
        <f t="shared" si="73"/>
        <v>A-Onsite</v>
      </c>
      <c r="Q2326" s="2" t="str">
        <f t="shared" si="74"/>
        <v>A-S2_Onsite</v>
      </c>
      <c r="R2326" s="2" t="s">
        <v>3476</v>
      </c>
      <c r="S2326" s="2" t="s">
        <v>1041</v>
      </c>
      <c r="T2326" s="21" t="s">
        <v>3693</v>
      </c>
    </row>
    <row r="2327" spans="1:20" x14ac:dyDescent="0.3">
      <c r="A2327" s="21" t="s">
        <v>4403</v>
      </c>
      <c r="B2327" s="21" t="s">
        <v>1054</v>
      </c>
      <c r="C2327" s="21" t="s">
        <v>4404</v>
      </c>
      <c r="D2327" s="21" t="s">
        <v>4405</v>
      </c>
      <c r="E2327" s="2" t="s">
        <v>4406</v>
      </c>
      <c r="F2327" s="21" t="s">
        <v>3696</v>
      </c>
      <c r="G2327" s="21" t="s">
        <v>1606</v>
      </c>
      <c r="H2327" s="21" t="s">
        <v>3697</v>
      </c>
      <c r="I2327" s="21" t="s">
        <v>6903</v>
      </c>
      <c r="J2327" s="2" t="s">
        <v>3484</v>
      </c>
      <c r="K2327" s="22" t="s">
        <v>1038</v>
      </c>
      <c r="L2327" s="2" t="s">
        <v>3489</v>
      </c>
      <c r="M2327" s="2" t="s">
        <v>3489</v>
      </c>
      <c r="N2327" s="2" t="s">
        <v>3489</v>
      </c>
      <c r="O2327" s="2" t="s">
        <v>1098</v>
      </c>
      <c r="P2327" s="2" t="str">
        <f t="shared" si="73"/>
        <v>A-Onsite</v>
      </c>
      <c r="Q2327" s="2" t="str">
        <f t="shared" si="74"/>
        <v>A-S2_Onsite</v>
      </c>
      <c r="R2327" s="2" t="s">
        <v>3476</v>
      </c>
      <c r="S2327" s="2" t="s">
        <v>1041</v>
      </c>
      <c r="T2327" s="21" t="s">
        <v>3693</v>
      </c>
    </row>
    <row r="2328" spans="1:20" x14ac:dyDescent="0.3">
      <c r="A2328" s="21" t="s">
        <v>4403</v>
      </c>
      <c r="B2328" s="21" t="s">
        <v>1054</v>
      </c>
      <c r="C2328" s="21" t="s">
        <v>4404</v>
      </c>
      <c r="D2328" s="21" t="s">
        <v>4405</v>
      </c>
      <c r="E2328" s="2" t="s">
        <v>4406</v>
      </c>
      <c r="F2328" s="21" t="s">
        <v>3698</v>
      </c>
      <c r="G2328" s="21" t="s">
        <v>1613</v>
      </c>
      <c r="H2328" s="21" t="s">
        <v>3699</v>
      </c>
      <c r="I2328" s="21" t="s">
        <v>6904</v>
      </c>
      <c r="J2328" s="2" t="s">
        <v>3479</v>
      </c>
      <c r="K2328" s="22" t="s">
        <v>1038</v>
      </c>
      <c r="L2328" s="2" t="s">
        <v>3489</v>
      </c>
      <c r="M2328" s="2" t="s">
        <v>3489</v>
      </c>
      <c r="N2328" s="2" t="s">
        <v>3489</v>
      </c>
      <c r="O2328" s="2" t="s">
        <v>1098</v>
      </c>
      <c r="P2328" s="2" t="str">
        <f t="shared" si="73"/>
        <v>A-Onsite</v>
      </c>
      <c r="Q2328" s="2" t="str">
        <f t="shared" si="74"/>
        <v>A-S2_Onsite</v>
      </c>
      <c r="R2328" s="2" t="s">
        <v>3476</v>
      </c>
      <c r="S2328" s="2" t="s">
        <v>1041</v>
      </c>
      <c r="T2328" s="21" t="s">
        <v>3693</v>
      </c>
    </row>
    <row r="2329" spans="1:20" x14ac:dyDescent="0.3">
      <c r="A2329" s="21" t="s">
        <v>4403</v>
      </c>
      <c r="B2329" s="21" t="s">
        <v>1054</v>
      </c>
      <c r="C2329" s="21" t="s">
        <v>4404</v>
      </c>
      <c r="D2329" s="21" t="s">
        <v>4405</v>
      </c>
      <c r="E2329" s="2" t="s">
        <v>4406</v>
      </c>
      <c r="F2329" s="21" t="s">
        <v>3700</v>
      </c>
      <c r="G2329" s="21" t="s">
        <v>1631</v>
      </c>
      <c r="H2329" s="21" t="s">
        <v>3701</v>
      </c>
      <c r="I2329" s="21" t="s">
        <v>6905</v>
      </c>
      <c r="J2329" s="2" t="s">
        <v>3475</v>
      </c>
      <c r="K2329" s="22" t="s">
        <v>1048</v>
      </c>
      <c r="L2329" s="2" t="s">
        <v>3489</v>
      </c>
      <c r="M2329" s="2" t="s">
        <v>3489</v>
      </c>
      <c r="N2329" s="2" t="s">
        <v>3489</v>
      </c>
      <c r="O2329" s="2" t="s">
        <v>1098</v>
      </c>
      <c r="P2329" s="2" t="str">
        <f t="shared" si="73"/>
        <v>A-Onsite</v>
      </c>
      <c r="Q2329" s="2" t="str">
        <f t="shared" si="74"/>
        <v>A-S2_Onsite</v>
      </c>
      <c r="R2329" s="2" t="s">
        <v>3476</v>
      </c>
      <c r="S2329" s="2" t="s">
        <v>1041</v>
      </c>
      <c r="T2329" s="21" t="s">
        <v>3693</v>
      </c>
    </row>
    <row r="2330" spans="1:20" x14ac:dyDescent="0.3">
      <c r="A2330" s="21" t="s">
        <v>4407</v>
      </c>
      <c r="B2330" s="21" t="s">
        <v>1054</v>
      </c>
      <c r="C2330" s="21" t="s">
        <v>4408</v>
      </c>
      <c r="D2330" s="21" t="s">
        <v>4409</v>
      </c>
      <c r="E2330" s="2" t="s">
        <v>4410</v>
      </c>
      <c r="F2330" s="21" t="s">
        <v>3690</v>
      </c>
      <c r="G2330" s="21" t="s">
        <v>1593</v>
      </c>
      <c r="H2330" s="21" t="s">
        <v>3691</v>
      </c>
      <c r="I2330" s="21" t="s">
        <v>6906</v>
      </c>
      <c r="J2330" s="2" t="s">
        <v>3692</v>
      </c>
      <c r="K2330" s="22" t="s">
        <v>1610</v>
      </c>
      <c r="L2330" s="2" t="s">
        <v>1314</v>
      </c>
      <c r="M2330" s="2" t="s">
        <v>1059</v>
      </c>
      <c r="N2330" s="2" t="s">
        <v>1315</v>
      </c>
      <c r="O2330" s="2" t="s">
        <v>1040</v>
      </c>
      <c r="P2330" s="2" t="str">
        <f t="shared" si="73"/>
        <v>P-Onsite</v>
      </c>
      <c r="Q2330" s="2" t="str">
        <f t="shared" si="74"/>
        <v>P-S2_Onsite</v>
      </c>
      <c r="R2330" s="2" t="s">
        <v>3476</v>
      </c>
      <c r="S2330" s="2" t="s">
        <v>1041</v>
      </c>
      <c r="T2330" s="21" t="s">
        <v>3693</v>
      </c>
    </row>
    <row r="2331" spans="1:20" x14ac:dyDescent="0.3">
      <c r="A2331" s="21" t="s">
        <v>4407</v>
      </c>
      <c r="B2331" s="21" t="s">
        <v>1054</v>
      </c>
      <c r="C2331" s="21" t="s">
        <v>4408</v>
      </c>
      <c r="D2331" s="21" t="s">
        <v>4409</v>
      </c>
      <c r="E2331" s="2" t="s">
        <v>4410</v>
      </c>
      <c r="F2331" s="21" t="s">
        <v>3694</v>
      </c>
      <c r="G2331" s="21" t="s">
        <v>1598</v>
      </c>
      <c r="H2331" s="21" t="s">
        <v>3695</v>
      </c>
      <c r="I2331" s="21" t="s">
        <v>6907</v>
      </c>
      <c r="J2331" s="2" t="s">
        <v>3481</v>
      </c>
      <c r="K2331" s="22" t="s">
        <v>1048</v>
      </c>
      <c r="L2331" s="2" t="s">
        <v>1314</v>
      </c>
      <c r="M2331" s="2" t="s">
        <v>1059</v>
      </c>
      <c r="N2331" s="2" t="s">
        <v>1315</v>
      </c>
      <c r="O2331" s="2" t="s">
        <v>1040</v>
      </c>
      <c r="P2331" s="2" t="str">
        <f t="shared" si="73"/>
        <v>P-Onsite</v>
      </c>
      <c r="Q2331" s="2" t="str">
        <f t="shared" si="74"/>
        <v>P-S2_Onsite</v>
      </c>
      <c r="R2331" s="2" t="s">
        <v>3476</v>
      </c>
      <c r="S2331" s="2" t="s">
        <v>1041</v>
      </c>
      <c r="T2331" s="21" t="s">
        <v>3693</v>
      </c>
    </row>
    <row r="2332" spans="1:20" x14ac:dyDescent="0.3">
      <c r="A2332" s="21" t="s">
        <v>4407</v>
      </c>
      <c r="B2332" s="21" t="s">
        <v>1054</v>
      </c>
      <c r="C2332" s="21" t="s">
        <v>4408</v>
      </c>
      <c r="D2332" s="21" t="s">
        <v>4409</v>
      </c>
      <c r="E2332" s="2" t="s">
        <v>4410</v>
      </c>
      <c r="F2332" s="21" t="s">
        <v>3696</v>
      </c>
      <c r="G2332" s="21" t="s">
        <v>1606</v>
      </c>
      <c r="H2332" s="21" t="s">
        <v>3697</v>
      </c>
      <c r="I2332" s="21" t="s">
        <v>6908</v>
      </c>
      <c r="J2332" s="2" t="s">
        <v>3484</v>
      </c>
      <c r="K2332" s="22" t="s">
        <v>1038</v>
      </c>
      <c r="L2332" s="2" t="s">
        <v>1314</v>
      </c>
      <c r="M2332" s="2" t="s">
        <v>1059</v>
      </c>
      <c r="N2332" s="2" t="s">
        <v>1315</v>
      </c>
      <c r="O2332" s="2" t="s">
        <v>1040</v>
      </c>
      <c r="P2332" s="2" t="str">
        <f t="shared" si="73"/>
        <v>P-Onsite</v>
      </c>
      <c r="Q2332" s="2" t="str">
        <f t="shared" si="74"/>
        <v>P-S2_Onsite</v>
      </c>
      <c r="R2332" s="2" t="s">
        <v>3476</v>
      </c>
      <c r="S2332" s="2" t="s">
        <v>1041</v>
      </c>
      <c r="T2332" s="21" t="s">
        <v>3693</v>
      </c>
    </row>
    <row r="2333" spans="1:20" x14ac:dyDescent="0.3">
      <c r="A2333" s="21" t="s">
        <v>4407</v>
      </c>
      <c r="B2333" s="21" t="s">
        <v>1054</v>
      </c>
      <c r="C2333" s="21" t="s">
        <v>4408</v>
      </c>
      <c r="D2333" s="21" t="s">
        <v>4409</v>
      </c>
      <c r="E2333" s="2" t="s">
        <v>4410</v>
      </c>
      <c r="F2333" s="21" t="s">
        <v>3698</v>
      </c>
      <c r="G2333" s="21" t="s">
        <v>1613</v>
      </c>
      <c r="H2333" s="21" t="s">
        <v>3699</v>
      </c>
      <c r="I2333" s="21" t="s">
        <v>6909</v>
      </c>
      <c r="J2333" s="2" t="s">
        <v>3479</v>
      </c>
      <c r="K2333" s="22" t="s">
        <v>1038</v>
      </c>
      <c r="L2333" s="2" t="s">
        <v>1314</v>
      </c>
      <c r="M2333" s="2" t="s">
        <v>1059</v>
      </c>
      <c r="N2333" s="2" t="s">
        <v>1315</v>
      </c>
      <c r="O2333" s="2" t="s">
        <v>1040</v>
      </c>
      <c r="P2333" s="2" t="str">
        <f t="shared" si="73"/>
        <v>P-Onsite</v>
      </c>
      <c r="Q2333" s="2" t="str">
        <f t="shared" si="74"/>
        <v>P-S2_Onsite</v>
      </c>
      <c r="R2333" s="2" t="s">
        <v>3476</v>
      </c>
      <c r="S2333" s="2" t="s">
        <v>1041</v>
      </c>
      <c r="T2333" s="21" t="s">
        <v>3693</v>
      </c>
    </row>
    <row r="2334" spans="1:20" x14ac:dyDescent="0.3">
      <c r="A2334" s="21" t="s">
        <v>4407</v>
      </c>
      <c r="B2334" s="21" t="s">
        <v>1054</v>
      </c>
      <c r="C2334" s="21" t="s">
        <v>4408</v>
      </c>
      <c r="D2334" s="21" t="s">
        <v>4409</v>
      </c>
      <c r="E2334" s="2" t="s">
        <v>4410</v>
      </c>
      <c r="F2334" s="21" t="s">
        <v>3700</v>
      </c>
      <c r="G2334" s="21" t="s">
        <v>1631</v>
      </c>
      <c r="H2334" s="21" t="s">
        <v>3701</v>
      </c>
      <c r="I2334" s="21" t="s">
        <v>6910</v>
      </c>
      <c r="J2334" s="2" t="s">
        <v>3475</v>
      </c>
      <c r="K2334" s="22" t="s">
        <v>1048</v>
      </c>
      <c r="L2334" s="2" t="s">
        <v>1314</v>
      </c>
      <c r="M2334" s="2" t="s">
        <v>1059</v>
      </c>
      <c r="N2334" s="2" t="s">
        <v>1315</v>
      </c>
      <c r="O2334" s="2" t="s">
        <v>1040</v>
      </c>
      <c r="P2334" s="2" t="str">
        <f t="shared" si="73"/>
        <v>P-Onsite</v>
      </c>
      <c r="Q2334" s="2" t="str">
        <f t="shared" si="74"/>
        <v>P-S2_Onsite</v>
      </c>
      <c r="R2334" s="2" t="s">
        <v>3476</v>
      </c>
      <c r="S2334" s="2" t="s">
        <v>1041</v>
      </c>
      <c r="T2334" s="21" t="s">
        <v>3693</v>
      </c>
    </row>
    <row r="2335" spans="1:20" x14ac:dyDescent="0.3">
      <c r="A2335" s="21" t="s">
        <v>3182</v>
      </c>
      <c r="B2335" s="21" t="s">
        <v>1054</v>
      </c>
      <c r="C2335" s="21" t="s">
        <v>3183</v>
      </c>
      <c r="D2335" s="21" t="s">
        <v>3184</v>
      </c>
      <c r="E2335" s="2" t="s">
        <v>3185</v>
      </c>
      <c r="F2335" s="21" t="s">
        <v>3696</v>
      </c>
      <c r="G2335" s="21" t="s">
        <v>1606</v>
      </c>
      <c r="H2335" s="21" t="s">
        <v>3697</v>
      </c>
      <c r="I2335" s="21" t="s">
        <v>6911</v>
      </c>
      <c r="J2335" s="2" t="s">
        <v>3484</v>
      </c>
      <c r="K2335" s="22" t="s">
        <v>1038</v>
      </c>
      <c r="L2335" s="2" t="s">
        <v>1089</v>
      </c>
      <c r="M2335" s="2" t="s">
        <v>1059</v>
      </c>
      <c r="N2335" s="2" t="s">
        <v>1124</v>
      </c>
      <c r="O2335" s="2" t="s">
        <v>1040</v>
      </c>
      <c r="P2335" s="2" t="str">
        <f t="shared" si="73"/>
        <v>P-Onsite</v>
      </c>
      <c r="Q2335" s="2" t="str">
        <f t="shared" si="74"/>
        <v>P-S2_Onsite</v>
      </c>
      <c r="R2335" s="2" t="s">
        <v>3476</v>
      </c>
      <c r="S2335" s="2" t="s">
        <v>1041</v>
      </c>
      <c r="T2335" s="21" t="s">
        <v>3693</v>
      </c>
    </row>
    <row r="2336" spans="1:20" x14ac:dyDescent="0.3">
      <c r="A2336" s="21" t="s">
        <v>3182</v>
      </c>
      <c r="B2336" s="21" t="s">
        <v>1054</v>
      </c>
      <c r="C2336" s="21" t="s">
        <v>3183</v>
      </c>
      <c r="D2336" s="21" t="s">
        <v>3184</v>
      </c>
      <c r="E2336" s="2" t="s">
        <v>3185</v>
      </c>
      <c r="F2336" s="21" t="s">
        <v>3700</v>
      </c>
      <c r="G2336" s="21" t="s">
        <v>1631</v>
      </c>
      <c r="H2336" s="21" t="s">
        <v>3701</v>
      </c>
      <c r="I2336" s="21" t="s">
        <v>6912</v>
      </c>
      <c r="J2336" s="2" t="s">
        <v>3475</v>
      </c>
      <c r="K2336" s="22" t="s">
        <v>1048</v>
      </c>
      <c r="L2336" s="2" t="s">
        <v>1089</v>
      </c>
      <c r="M2336" s="2" t="s">
        <v>1059</v>
      </c>
      <c r="N2336" s="2" t="s">
        <v>1124</v>
      </c>
      <c r="O2336" s="2" t="s">
        <v>1040</v>
      </c>
      <c r="P2336" s="2" t="str">
        <f t="shared" si="73"/>
        <v>P-Onsite</v>
      </c>
      <c r="Q2336" s="2" t="str">
        <f t="shared" si="74"/>
        <v>P-S2_Onsite</v>
      </c>
      <c r="R2336" s="2" t="s">
        <v>3476</v>
      </c>
      <c r="S2336" s="2" t="s">
        <v>1041</v>
      </c>
      <c r="T2336" s="21" t="s">
        <v>3693</v>
      </c>
    </row>
    <row r="2337" spans="1:20" x14ac:dyDescent="0.3">
      <c r="A2337" s="21" t="s">
        <v>4411</v>
      </c>
      <c r="B2337" s="21" t="s">
        <v>1031</v>
      </c>
      <c r="C2337" s="21" t="s">
        <v>4412</v>
      </c>
      <c r="D2337" s="21" t="s">
        <v>4413</v>
      </c>
      <c r="E2337" s="2" t="s">
        <v>4414</v>
      </c>
      <c r="F2337" s="21" t="s">
        <v>3735</v>
      </c>
      <c r="G2337" s="21" t="s">
        <v>1598</v>
      </c>
      <c r="H2337" s="21" t="s">
        <v>3695</v>
      </c>
      <c r="I2337" s="21" t="s">
        <v>6913</v>
      </c>
      <c r="J2337" s="2" t="s">
        <v>3481</v>
      </c>
      <c r="K2337" s="22" t="s">
        <v>1048</v>
      </c>
      <c r="L2337" s="2" t="s">
        <v>1039</v>
      </c>
      <c r="M2337" s="2" t="s">
        <v>1039</v>
      </c>
      <c r="N2337" s="2" t="s">
        <v>1039</v>
      </c>
      <c r="O2337" s="2" t="s">
        <v>1098</v>
      </c>
      <c r="P2337" s="2" t="str">
        <f t="shared" si="73"/>
        <v>A-Online</v>
      </c>
      <c r="Q2337" s="2" t="str">
        <f t="shared" si="74"/>
        <v>A-S2_Online</v>
      </c>
      <c r="R2337" s="2"/>
      <c r="S2337" s="2" t="s">
        <v>1041</v>
      </c>
      <c r="T2337" s="21" t="s">
        <v>3693</v>
      </c>
    </row>
    <row r="2338" spans="1:20" x14ac:dyDescent="0.3">
      <c r="A2338" s="21" t="s">
        <v>4415</v>
      </c>
      <c r="B2338" s="21" t="s">
        <v>1054</v>
      </c>
      <c r="C2338" s="21" t="s">
        <v>4416</v>
      </c>
      <c r="D2338" s="21" t="s">
        <v>4417</v>
      </c>
      <c r="E2338" s="2" t="s">
        <v>4418</v>
      </c>
      <c r="F2338" s="21" t="s">
        <v>3690</v>
      </c>
      <c r="G2338" s="21" t="s">
        <v>1593</v>
      </c>
      <c r="H2338" s="21" t="s">
        <v>3691</v>
      </c>
      <c r="I2338" s="21" t="s">
        <v>6914</v>
      </c>
      <c r="J2338" s="2" t="s">
        <v>3692</v>
      </c>
      <c r="K2338" s="22" t="s">
        <v>1610</v>
      </c>
      <c r="L2338" s="2" t="s">
        <v>3489</v>
      </c>
      <c r="M2338" s="2" t="s">
        <v>3489</v>
      </c>
      <c r="N2338" s="2" t="s">
        <v>3489</v>
      </c>
      <c r="O2338" s="2" t="s">
        <v>1098</v>
      </c>
      <c r="P2338" s="2" t="str">
        <f t="shared" si="73"/>
        <v>A-Onsite</v>
      </c>
      <c r="Q2338" s="2" t="str">
        <f t="shared" si="74"/>
        <v>A-S2_Onsite</v>
      </c>
      <c r="R2338" s="2" t="s">
        <v>3476</v>
      </c>
      <c r="S2338" s="2" t="s">
        <v>1041</v>
      </c>
      <c r="T2338" s="21" t="s">
        <v>3693</v>
      </c>
    </row>
    <row r="2339" spans="1:20" x14ac:dyDescent="0.3">
      <c r="A2339" s="21" t="s">
        <v>4415</v>
      </c>
      <c r="B2339" s="21" t="s">
        <v>1054</v>
      </c>
      <c r="C2339" s="21" t="s">
        <v>4416</v>
      </c>
      <c r="D2339" s="21" t="s">
        <v>4417</v>
      </c>
      <c r="E2339" s="2" t="s">
        <v>4418</v>
      </c>
      <c r="F2339" s="21" t="s">
        <v>3694</v>
      </c>
      <c r="G2339" s="21" t="s">
        <v>1598</v>
      </c>
      <c r="H2339" s="21" t="s">
        <v>3695</v>
      </c>
      <c r="I2339" s="21" t="s">
        <v>6915</v>
      </c>
      <c r="J2339" s="2" t="s">
        <v>3481</v>
      </c>
      <c r="K2339" s="22" t="s">
        <v>1048</v>
      </c>
      <c r="L2339" s="2" t="s">
        <v>3489</v>
      </c>
      <c r="M2339" s="2" t="s">
        <v>3489</v>
      </c>
      <c r="N2339" s="2" t="s">
        <v>3489</v>
      </c>
      <c r="O2339" s="2" t="s">
        <v>1098</v>
      </c>
      <c r="P2339" s="2" t="str">
        <f t="shared" si="73"/>
        <v>A-Onsite</v>
      </c>
      <c r="Q2339" s="2" t="str">
        <f t="shared" si="74"/>
        <v>A-S2_Onsite</v>
      </c>
      <c r="R2339" s="2" t="s">
        <v>3476</v>
      </c>
      <c r="S2339" s="2" t="s">
        <v>1041</v>
      </c>
      <c r="T2339" s="21" t="s">
        <v>3693</v>
      </c>
    </row>
    <row r="2340" spans="1:20" x14ac:dyDescent="0.3">
      <c r="A2340" s="21" t="s">
        <v>4415</v>
      </c>
      <c r="B2340" s="21" t="s">
        <v>1054</v>
      </c>
      <c r="C2340" s="21" t="s">
        <v>4416</v>
      </c>
      <c r="D2340" s="21" t="s">
        <v>4417</v>
      </c>
      <c r="E2340" s="2" t="s">
        <v>4418</v>
      </c>
      <c r="F2340" s="21" t="s">
        <v>3696</v>
      </c>
      <c r="G2340" s="21" t="s">
        <v>1606</v>
      </c>
      <c r="H2340" s="21" t="s">
        <v>3697</v>
      </c>
      <c r="I2340" s="21" t="s">
        <v>6916</v>
      </c>
      <c r="J2340" s="2" t="s">
        <v>3484</v>
      </c>
      <c r="K2340" s="22" t="s">
        <v>1038</v>
      </c>
      <c r="L2340" s="2" t="s">
        <v>3489</v>
      </c>
      <c r="M2340" s="2" t="s">
        <v>3489</v>
      </c>
      <c r="N2340" s="2" t="s">
        <v>3489</v>
      </c>
      <c r="O2340" s="2" t="s">
        <v>1098</v>
      </c>
      <c r="P2340" s="2" t="str">
        <f t="shared" si="73"/>
        <v>A-Onsite</v>
      </c>
      <c r="Q2340" s="2" t="str">
        <f t="shared" si="74"/>
        <v>A-S2_Onsite</v>
      </c>
      <c r="R2340" s="2" t="s">
        <v>3476</v>
      </c>
      <c r="S2340" s="2" t="s">
        <v>1041</v>
      </c>
      <c r="T2340" s="21" t="s">
        <v>3693</v>
      </c>
    </row>
    <row r="2341" spans="1:20" x14ac:dyDescent="0.3">
      <c r="A2341" s="21" t="s">
        <v>4415</v>
      </c>
      <c r="B2341" s="21" t="s">
        <v>1054</v>
      </c>
      <c r="C2341" s="21" t="s">
        <v>4416</v>
      </c>
      <c r="D2341" s="21" t="s">
        <v>4417</v>
      </c>
      <c r="E2341" s="2" t="s">
        <v>4418</v>
      </c>
      <c r="F2341" s="21" t="s">
        <v>3698</v>
      </c>
      <c r="G2341" s="21" t="s">
        <v>1613</v>
      </c>
      <c r="H2341" s="21" t="s">
        <v>3699</v>
      </c>
      <c r="I2341" s="21" t="s">
        <v>6917</v>
      </c>
      <c r="J2341" s="2" t="s">
        <v>3479</v>
      </c>
      <c r="K2341" s="22" t="s">
        <v>1038</v>
      </c>
      <c r="L2341" s="2" t="s">
        <v>3489</v>
      </c>
      <c r="M2341" s="2" t="s">
        <v>3489</v>
      </c>
      <c r="N2341" s="2" t="s">
        <v>3489</v>
      </c>
      <c r="O2341" s="2" t="s">
        <v>1098</v>
      </c>
      <c r="P2341" s="2" t="str">
        <f t="shared" si="73"/>
        <v>A-Onsite</v>
      </c>
      <c r="Q2341" s="2" t="str">
        <f t="shared" si="74"/>
        <v>A-S2_Onsite</v>
      </c>
      <c r="R2341" s="2" t="s">
        <v>3476</v>
      </c>
      <c r="S2341" s="2" t="s">
        <v>1041</v>
      </c>
      <c r="T2341" s="21" t="s">
        <v>3693</v>
      </c>
    </row>
    <row r="2342" spans="1:20" x14ac:dyDescent="0.3">
      <c r="A2342" s="21" t="s">
        <v>4415</v>
      </c>
      <c r="B2342" s="21" t="s">
        <v>1054</v>
      </c>
      <c r="C2342" s="21" t="s">
        <v>4416</v>
      </c>
      <c r="D2342" s="21" t="s">
        <v>4417</v>
      </c>
      <c r="E2342" s="2" t="s">
        <v>4418</v>
      </c>
      <c r="F2342" s="21" t="s">
        <v>3700</v>
      </c>
      <c r="G2342" s="21" t="s">
        <v>1631</v>
      </c>
      <c r="H2342" s="21" t="s">
        <v>3701</v>
      </c>
      <c r="I2342" s="21" t="s">
        <v>6918</v>
      </c>
      <c r="J2342" s="2" t="s">
        <v>3475</v>
      </c>
      <c r="K2342" s="22" t="s">
        <v>1048</v>
      </c>
      <c r="L2342" s="2" t="s">
        <v>3489</v>
      </c>
      <c r="M2342" s="2" t="s">
        <v>3489</v>
      </c>
      <c r="N2342" s="2" t="s">
        <v>3489</v>
      </c>
      <c r="O2342" s="2" t="s">
        <v>1098</v>
      </c>
      <c r="P2342" s="2" t="str">
        <f t="shared" si="73"/>
        <v>A-Onsite</v>
      </c>
      <c r="Q2342" s="2" t="str">
        <f t="shared" si="74"/>
        <v>A-S2_Onsite</v>
      </c>
      <c r="R2342" s="2" t="s">
        <v>3476</v>
      </c>
      <c r="S2342" s="2" t="s">
        <v>1041</v>
      </c>
      <c r="T2342" s="21" t="s">
        <v>3693</v>
      </c>
    </row>
    <row r="2343" spans="1:20" x14ac:dyDescent="0.3">
      <c r="A2343" s="21" t="s">
        <v>4419</v>
      </c>
      <c r="B2343" s="21" t="s">
        <v>1054</v>
      </c>
      <c r="C2343" s="21" t="s">
        <v>4420</v>
      </c>
      <c r="D2343" s="21" t="s">
        <v>4421</v>
      </c>
      <c r="E2343" s="2" t="s">
        <v>4422</v>
      </c>
      <c r="F2343" s="21" t="s">
        <v>3690</v>
      </c>
      <c r="G2343" s="21" t="s">
        <v>1593</v>
      </c>
      <c r="H2343" s="21" t="s">
        <v>3691</v>
      </c>
      <c r="I2343" s="21" t="s">
        <v>6919</v>
      </c>
      <c r="J2343" s="2" t="s">
        <v>3692</v>
      </c>
      <c r="K2343" s="22" t="s">
        <v>1610</v>
      </c>
      <c r="L2343" s="2" t="s">
        <v>1164</v>
      </c>
      <c r="M2343" s="2" t="s">
        <v>1059</v>
      </c>
      <c r="N2343" s="2" t="s">
        <v>1165</v>
      </c>
      <c r="O2343" s="2" t="s">
        <v>1098</v>
      </c>
      <c r="P2343" s="2" t="str">
        <f t="shared" si="73"/>
        <v>A-Onsite</v>
      </c>
      <c r="Q2343" s="2" t="str">
        <f t="shared" si="74"/>
        <v>A-S2_Onsite</v>
      </c>
      <c r="R2343" s="2" t="s">
        <v>3476</v>
      </c>
      <c r="S2343" s="2" t="s">
        <v>1041</v>
      </c>
      <c r="T2343" s="21" t="s">
        <v>3693</v>
      </c>
    </row>
    <row r="2344" spans="1:20" x14ac:dyDescent="0.3">
      <c r="A2344" s="21" t="s">
        <v>4419</v>
      </c>
      <c r="B2344" s="21" t="s">
        <v>1054</v>
      </c>
      <c r="C2344" s="21" t="s">
        <v>4420</v>
      </c>
      <c r="D2344" s="21" t="s">
        <v>4421</v>
      </c>
      <c r="E2344" s="2" t="s">
        <v>4422</v>
      </c>
      <c r="F2344" s="21" t="s">
        <v>3694</v>
      </c>
      <c r="G2344" s="21" t="s">
        <v>1598</v>
      </c>
      <c r="H2344" s="21" t="s">
        <v>3695</v>
      </c>
      <c r="I2344" s="21" t="s">
        <v>6920</v>
      </c>
      <c r="J2344" s="2" t="s">
        <v>3481</v>
      </c>
      <c r="K2344" s="22" t="s">
        <v>1048</v>
      </c>
      <c r="L2344" s="2" t="s">
        <v>1164</v>
      </c>
      <c r="M2344" s="2" t="s">
        <v>1059</v>
      </c>
      <c r="N2344" s="2" t="s">
        <v>1165</v>
      </c>
      <c r="O2344" s="2" t="s">
        <v>1098</v>
      </c>
      <c r="P2344" s="2" t="str">
        <f t="shared" si="73"/>
        <v>A-Onsite</v>
      </c>
      <c r="Q2344" s="2" t="str">
        <f t="shared" si="74"/>
        <v>A-S2_Onsite</v>
      </c>
      <c r="R2344" s="2" t="s">
        <v>3476</v>
      </c>
      <c r="S2344" s="2" t="s">
        <v>1041</v>
      </c>
      <c r="T2344" s="21" t="s">
        <v>3693</v>
      </c>
    </row>
    <row r="2345" spans="1:20" x14ac:dyDescent="0.3">
      <c r="A2345" s="21" t="s">
        <v>4419</v>
      </c>
      <c r="B2345" s="21" t="s">
        <v>1054</v>
      </c>
      <c r="C2345" s="21" t="s">
        <v>4420</v>
      </c>
      <c r="D2345" s="21" t="s">
        <v>4421</v>
      </c>
      <c r="E2345" s="2" t="s">
        <v>4422</v>
      </c>
      <c r="F2345" s="21" t="s">
        <v>3696</v>
      </c>
      <c r="G2345" s="21" t="s">
        <v>1606</v>
      </c>
      <c r="H2345" s="21" t="s">
        <v>3697</v>
      </c>
      <c r="I2345" s="21" t="s">
        <v>6921</v>
      </c>
      <c r="J2345" s="2" t="s">
        <v>3484</v>
      </c>
      <c r="K2345" s="22" t="s">
        <v>1038</v>
      </c>
      <c r="L2345" s="2" t="s">
        <v>1164</v>
      </c>
      <c r="M2345" s="2" t="s">
        <v>1059</v>
      </c>
      <c r="N2345" s="2" t="s">
        <v>1165</v>
      </c>
      <c r="O2345" s="2" t="s">
        <v>1098</v>
      </c>
      <c r="P2345" s="2" t="str">
        <f t="shared" si="73"/>
        <v>A-Onsite</v>
      </c>
      <c r="Q2345" s="2" t="str">
        <f t="shared" si="74"/>
        <v>A-S2_Onsite</v>
      </c>
      <c r="R2345" s="2" t="s">
        <v>3476</v>
      </c>
      <c r="S2345" s="2" t="s">
        <v>1041</v>
      </c>
      <c r="T2345" s="21" t="s">
        <v>3693</v>
      </c>
    </row>
    <row r="2346" spans="1:20" x14ac:dyDescent="0.3">
      <c r="A2346" s="21" t="s">
        <v>4419</v>
      </c>
      <c r="B2346" s="21" t="s">
        <v>1054</v>
      </c>
      <c r="C2346" s="21" t="s">
        <v>4420</v>
      </c>
      <c r="D2346" s="21" t="s">
        <v>4421</v>
      </c>
      <c r="E2346" s="2" t="s">
        <v>4422</v>
      </c>
      <c r="F2346" s="21" t="s">
        <v>3698</v>
      </c>
      <c r="G2346" s="21" t="s">
        <v>1613</v>
      </c>
      <c r="H2346" s="21" t="s">
        <v>3699</v>
      </c>
      <c r="I2346" s="21" t="s">
        <v>6922</v>
      </c>
      <c r="J2346" s="2" t="s">
        <v>3479</v>
      </c>
      <c r="K2346" s="22" t="s">
        <v>1038</v>
      </c>
      <c r="L2346" s="2" t="s">
        <v>1164</v>
      </c>
      <c r="M2346" s="2" t="s">
        <v>1059</v>
      </c>
      <c r="N2346" s="2" t="s">
        <v>1165</v>
      </c>
      <c r="O2346" s="2" t="s">
        <v>1098</v>
      </c>
      <c r="P2346" s="2" t="str">
        <f t="shared" si="73"/>
        <v>A-Onsite</v>
      </c>
      <c r="Q2346" s="2" t="str">
        <f t="shared" si="74"/>
        <v>A-S2_Onsite</v>
      </c>
      <c r="R2346" s="2" t="s">
        <v>3476</v>
      </c>
      <c r="S2346" s="2" t="s">
        <v>1041</v>
      </c>
      <c r="T2346" s="21" t="s">
        <v>3693</v>
      </c>
    </row>
    <row r="2347" spans="1:20" x14ac:dyDescent="0.3">
      <c r="A2347" s="21" t="s">
        <v>4419</v>
      </c>
      <c r="B2347" s="21" t="s">
        <v>1054</v>
      </c>
      <c r="C2347" s="21" t="s">
        <v>4420</v>
      </c>
      <c r="D2347" s="21" t="s">
        <v>4421</v>
      </c>
      <c r="E2347" s="2" t="s">
        <v>4422</v>
      </c>
      <c r="F2347" s="21" t="s">
        <v>3700</v>
      </c>
      <c r="G2347" s="21" t="s">
        <v>1631</v>
      </c>
      <c r="H2347" s="21" t="s">
        <v>3701</v>
      </c>
      <c r="I2347" s="21" t="s">
        <v>6923</v>
      </c>
      <c r="J2347" s="2" t="s">
        <v>3475</v>
      </c>
      <c r="K2347" s="22" t="s">
        <v>1048</v>
      </c>
      <c r="L2347" s="2" t="s">
        <v>1164</v>
      </c>
      <c r="M2347" s="2" t="s">
        <v>1059</v>
      </c>
      <c r="N2347" s="2" t="s">
        <v>1165</v>
      </c>
      <c r="O2347" s="2" t="s">
        <v>1098</v>
      </c>
      <c r="P2347" s="2" t="str">
        <f t="shared" si="73"/>
        <v>A-Onsite</v>
      </c>
      <c r="Q2347" s="2" t="str">
        <f t="shared" si="74"/>
        <v>A-S2_Onsite</v>
      </c>
      <c r="R2347" s="2" t="s">
        <v>3476</v>
      </c>
      <c r="S2347" s="2" t="s">
        <v>1041</v>
      </c>
      <c r="T2347" s="21" t="s">
        <v>3693</v>
      </c>
    </row>
    <row r="2348" spans="1:20" x14ac:dyDescent="0.3">
      <c r="A2348" s="21" t="s">
        <v>3194</v>
      </c>
      <c r="B2348" s="21" t="s">
        <v>1054</v>
      </c>
      <c r="C2348" s="21" t="s">
        <v>3195</v>
      </c>
      <c r="D2348" s="21" t="s">
        <v>3196</v>
      </c>
      <c r="E2348" s="2" t="s">
        <v>3197</v>
      </c>
      <c r="F2348" s="21" t="s">
        <v>3700</v>
      </c>
      <c r="G2348" s="21" t="s">
        <v>1631</v>
      </c>
      <c r="H2348" s="21" t="s">
        <v>3701</v>
      </c>
      <c r="I2348" s="21" t="s">
        <v>6924</v>
      </c>
      <c r="J2348" s="2" t="s">
        <v>3475</v>
      </c>
      <c r="K2348" s="22" t="s">
        <v>1048</v>
      </c>
      <c r="L2348" s="2" t="s">
        <v>1332</v>
      </c>
      <c r="M2348" s="2" t="s">
        <v>1059</v>
      </c>
      <c r="N2348" s="2" t="s">
        <v>1333</v>
      </c>
      <c r="O2348" s="2" t="s">
        <v>1098</v>
      </c>
      <c r="P2348" s="2" t="str">
        <f t="shared" si="73"/>
        <v>A-Onsite</v>
      </c>
      <c r="Q2348" s="2" t="str">
        <f t="shared" si="74"/>
        <v>A-S2_Onsite</v>
      </c>
      <c r="R2348" s="2" t="s">
        <v>3476</v>
      </c>
      <c r="S2348" s="2" t="s">
        <v>1041</v>
      </c>
      <c r="T2348" s="21" t="s">
        <v>3693</v>
      </c>
    </row>
    <row r="2349" spans="1:20" x14ac:dyDescent="0.3">
      <c r="A2349" s="21" t="s">
        <v>4423</v>
      </c>
      <c r="B2349" s="21" t="s">
        <v>1054</v>
      </c>
      <c r="C2349" s="21" t="s">
        <v>4424</v>
      </c>
      <c r="D2349" s="21" t="s">
        <v>4425</v>
      </c>
      <c r="E2349" s="2" t="s">
        <v>4426</v>
      </c>
      <c r="F2349" s="21" t="s">
        <v>3698</v>
      </c>
      <c r="G2349" s="21" t="s">
        <v>1613</v>
      </c>
      <c r="H2349" s="21" t="s">
        <v>3699</v>
      </c>
      <c r="I2349" s="21" t="s">
        <v>6925</v>
      </c>
      <c r="J2349" s="2" t="s">
        <v>3479</v>
      </c>
      <c r="K2349" s="22" t="s">
        <v>1038</v>
      </c>
      <c r="L2349" s="2" t="s">
        <v>1348</v>
      </c>
      <c r="M2349" s="2" t="s">
        <v>1059</v>
      </c>
      <c r="N2349" s="2" t="s">
        <v>1349</v>
      </c>
      <c r="O2349" s="2" t="s">
        <v>1040</v>
      </c>
      <c r="P2349" s="2" t="str">
        <f t="shared" si="73"/>
        <v>P-Onsite</v>
      </c>
      <c r="Q2349" s="2" t="str">
        <f t="shared" si="74"/>
        <v>P-S2_Onsite</v>
      </c>
      <c r="R2349" s="2" t="s">
        <v>3476</v>
      </c>
      <c r="S2349" s="2" t="s">
        <v>1041</v>
      </c>
      <c r="T2349" s="21" t="s">
        <v>3693</v>
      </c>
    </row>
    <row r="2350" spans="1:20" x14ac:dyDescent="0.3">
      <c r="A2350" s="21" t="s">
        <v>4423</v>
      </c>
      <c r="B2350" s="21" t="s">
        <v>1054</v>
      </c>
      <c r="C2350" s="21" t="s">
        <v>4424</v>
      </c>
      <c r="D2350" s="21" t="s">
        <v>4425</v>
      </c>
      <c r="E2350" s="2" t="s">
        <v>4426</v>
      </c>
      <c r="F2350" s="21" t="s">
        <v>3694</v>
      </c>
      <c r="G2350" s="21" t="s">
        <v>1598</v>
      </c>
      <c r="H2350" s="21" t="s">
        <v>3695</v>
      </c>
      <c r="I2350" s="21" t="s">
        <v>6926</v>
      </c>
      <c r="J2350" s="2" t="s">
        <v>3481</v>
      </c>
      <c r="K2350" s="22" t="s">
        <v>1048</v>
      </c>
      <c r="L2350" s="2" t="s">
        <v>1348</v>
      </c>
      <c r="M2350" s="2" t="s">
        <v>1059</v>
      </c>
      <c r="N2350" s="2" t="s">
        <v>1349</v>
      </c>
      <c r="O2350" s="2" t="s">
        <v>1040</v>
      </c>
      <c r="P2350" s="2" t="str">
        <f t="shared" si="73"/>
        <v>P-Onsite</v>
      </c>
      <c r="Q2350" s="2" t="str">
        <f t="shared" si="74"/>
        <v>P-S2_Onsite</v>
      </c>
      <c r="R2350" s="2" t="s">
        <v>3476</v>
      </c>
      <c r="S2350" s="2" t="s">
        <v>1041</v>
      </c>
      <c r="T2350" s="21" t="s">
        <v>3693</v>
      </c>
    </row>
    <row r="2351" spans="1:20" x14ac:dyDescent="0.3">
      <c r="A2351" s="21" t="s">
        <v>4423</v>
      </c>
      <c r="B2351" s="21" t="s">
        <v>1054</v>
      </c>
      <c r="C2351" s="21" t="s">
        <v>4424</v>
      </c>
      <c r="D2351" s="21" t="s">
        <v>4425</v>
      </c>
      <c r="E2351" s="2" t="s">
        <v>4426</v>
      </c>
      <c r="F2351" s="21" t="s">
        <v>3690</v>
      </c>
      <c r="G2351" s="21" t="s">
        <v>1593</v>
      </c>
      <c r="H2351" s="21" t="s">
        <v>3691</v>
      </c>
      <c r="I2351" s="21" t="s">
        <v>6927</v>
      </c>
      <c r="J2351" s="2" t="s">
        <v>3692</v>
      </c>
      <c r="K2351" s="22" t="s">
        <v>1610</v>
      </c>
      <c r="L2351" s="2" t="s">
        <v>1348</v>
      </c>
      <c r="M2351" s="2" t="s">
        <v>1059</v>
      </c>
      <c r="N2351" s="2" t="s">
        <v>1349</v>
      </c>
      <c r="O2351" s="2" t="s">
        <v>1040</v>
      </c>
      <c r="P2351" s="2" t="str">
        <f t="shared" si="73"/>
        <v>P-Onsite</v>
      </c>
      <c r="Q2351" s="2" t="str">
        <f t="shared" si="74"/>
        <v>P-S2_Onsite</v>
      </c>
      <c r="R2351" s="2" t="s">
        <v>3476</v>
      </c>
      <c r="S2351" s="2" t="s">
        <v>1041</v>
      </c>
      <c r="T2351" s="21" t="s">
        <v>3693</v>
      </c>
    </row>
    <row r="2352" spans="1:20" x14ac:dyDescent="0.3">
      <c r="A2352" s="21" t="s">
        <v>4423</v>
      </c>
      <c r="B2352" s="21" t="s">
        <v>1054</v>
      </c>
      <c r="C2352" s="21" t="s">
        <v>4424</v>
      </c>
      <c r="D2352" s="21" t="s">
        <v>4425</v>
      </c>
      <c r="E2352" s="2" t="s">
        <v>4426</v>
      </c>
      <c r="F2352" s="21" t="s">
        <v>3696</v>
      </c>
      <c r="G2352" s="21" t="s">
        <v>1606</v>
      </c>
      <c r="H2352" s="21" t="s">
        <v>3697</v>
      </c>
      <c r="I2352" s="21" t="s">
        <v>6928</v>
      </c>
      <c r="J2352" s="2" t="s">
        <v>3484</v>
      </c>
      <c r="K2352" s="22" t="s">
        <v>1038</v>
      </c>
      <c r="L2352" s="2" t="s">
        <v>1348</v>
      </c>
      <c r="M2352" s="2" t="s">
        <v>1059</v>
      </c>
      <c r="N2352" s="2" t="s">
        <v>1349</v>
      </c>
      <c r="O2352" s="2" t="s">
        <v>1040</v>
      </c>
      <c r="P2352" s="2" t="str">
        <f t="shared" si="73"/>
        <v>P-Onsite</v>
      </c>
      <c r="Q2352" s="2" t="str">
        <f t="shared" si="74"/>
        <v>P-S2_Onsite</v>
      </c>
      <c r="R2352" s="2" t="s">
        <v>3476</v>
      </c>
      <c r="S2352" s="2" t="s">
        <v>1041</v>
      </c>
      <c r="T2352" s="21" t="s">
        <v>3693</v>
      </c>
    </row>
    <row r="2353" spans="1:20" x14ac:dyDescent="0.3">
      <c r="A2353" s="21" t="s">
        <v>4427</v>
      </c>
      <c r="B2353" s="21" t="s">
        <v>1054</v>
      </c>
      <c r="C2353" s="21" t="s">
        <v>4428</v>
      </c>
      <c r="D2353" s="21" t="s">
        <v>4429</v>
      </c>
      <c r="E2353" s="2" t="s">
        <v>4430</v>
      </c>
      <c r="F2353" s="21" t="s">
        <v>3690</v>
      </c>
      <c r="G2353" s="21" t="s">
        <v>1593</v>
      </c>
      <c r="H2353" s="21" t="s">
        <v>3691</v>
      </c>
      <c r="I2353" s="21" t="s">
        <v>6929</v>
      </c>
      <c r="J2353" s="2" t="s">
        <v>3692</v>
      </c>
      <c r="K2353" s="22" t="s">
        <v>1610</v>
      </c>
      <c r="L2353" s="2" t="s">
        <v>3489</v>
      </c>
      <c r="M2353" s="2" t="s">
        <v>3489</v>
      </c>
      <c r="N2353" s="2" t="s">
        <v>3489</v>
      </c>
      <c r="O2353" s="2" t="s">
        <v>1098</v>
      </c>
      <c r="P2353" s="2" t="str">
        <f t="shared" si="73"/>
        <v>A-Onsite</v>
      </c>
      <c r="Q2353" s="2" t="str">
        <f t="shared" si="74"/>
        <v>A-S2_Onsite</v>
      </c>
      <c r="R2353" s="2" t="s">
        <v>3476</v>
      </c>
      <c r="S2353" s="2" t="s">
        <v>1041</v>
      </c>
      <c r="T2353" s="21" t="s">
        <v>3693</v>
      </c>
    </row>
    <row r="2354" spans="1:20" x14ac:dyDescent="0.3">
      <c r="A2354" s="21" t="s">
        <v>4427</v>
      </c>
      <c r="B2354" s="21" t="s">
        <v>1054</v>
      </c>
      <c r="C2354" s="21" t="s">
        <v>4428</v>
      </c>
      <c r="D2354" s="21" t="s">
        <v>4429</v>
      </c>
      <c r="E2354" s="2" t="s">
        <v>4430</v>
      </c>
      <c r="F2354" s="21" t="s">
        <v>3694</v>
      </c>
      <c r="G2354" s="21" t="s">
        <v>1598</v>
      </c>
      <c r="H2354" s="21" t="s">
        <v>3695</v>
      </c>
      <c r="I2354" s="21" t="s">
        <v>6930</v>
      </c>
      <c r="J2354" s="2" t="s">
        <v>3481</v>
      </c>
      <c r="K2354" s="22" t="s">
        <v>1048</v>
      </c>
      <c r="L2354" s="2" t="s">
        <v>3489</v>
      </c>
      <c r="M2354" s="2" t="s">
        <v>3489</v>
      </c>
      <c r="N2354" s="2" t="s">
        <v>3489</v>
      </c>
      <c r="O2354" s="2" t="s">
        <v>1098</v>
      </c>
      <c r="P2354" s="2" t="str">
        <f t="shared" si="73"/>
        <v>A-Onsite</v>
      </c>
      <c r="Q2354" s="2" t="str">
        <f t="shared" si="74"/>
        <v>A-S2_Onsite</v>
      </c>
      <c r="R2354" s="2" t="s">
        <v>3476</v>
      </c>
      <c r="S2354" s="2" t="s">
        <v>1041</v>
      </c>
      <c r="T2354" s="21" t="s">
        <v>3693</v>
      </c>
    </row>
    <row r="2355" spans="1:20" x14ac:dyDescent="0.3">
      <c r="A2355" s="21" t="s">
        <v>4427</v>
      </c>
      <c r="B2355" s="21" t="s">
        <v>1054</v>
      </c>
      <c r="C2355" s="21" t="s">
        <v>4428</v>
      </c>
      <c r="D2355" s="21" t="s">
        <v>4429</v>
      </c>
      <c r="E2355" s="2" t="s">
        <v>4430</v>
      </c>
      <c r="F2355" s="21" t="s">
        <v>3696</v>
      </c>
      <c r="G2355" s="21" t="s">
        <v>1606</v>
      </c>
      <c r="H2355" s="21" t="s">
        <v>3697</v>
      </c>
      <c r="I2355" s="21" t="s">
        <v>6931</v>
      </c>
      <c r="J2355" s="2" t="s">
        <v>3484</v>
      </c>
      <c r="K2355" s="22" t="s">
        <v>1038</v>
      </c>
      <c r="L2355" s="2" t="s">
        <v>3489</v>
      </c>
      <c r="M2355" s="2" t="s">
        <v>3489</v>
      </c>
      <c r="N2355" s="2" t="s">
        <v>3489</v>
      </c>
      <c r="O2355" s="2" t="s">
        <v>1098</v>
      </c>
      <c r="P2355" s="2" t="str">
        <f t="shared" si="73"/>
        <v>A-Onsite</v>
      </c>
      <c r="Q2355" s="2" t="str">
        <f t="shared" si="74"/>
        <v>A-S2_Onsite</v>
      </c>
      <c r="R2355" s="2" t="s">
        <v>3476</v>
      </c>
      <c r="S2355" s="2" t="s">
        <v>1041</v>
      </c>
      <c r="T2355" s="21" t="s">
        <v>3693</v>
      </c>
    </row>
    <row r="2356" spans="1:20" x14ac:dyDescent="0.3">
      <c r="A2356" s="21" t="s">
        <v>4427</v>
      </c>
      <c r="B2356" s="21" t="s">
        <v>1054</v>
      </c>
      <c r="C2356" s="21" t="s">
        <v>4428</v>
      </c>
      <c r="D2356" s="21" t="s">
        <v>4429</v>
      </c>
      <c r="E2356" s="2" t="s">
        <v>4430</v>
      </c>
      <c r="F2356" s="21" t="s">
        <v>3698</v>
      </c>
      <c r="G2356" s="21" t="s">
        <v>1613</v>
      </c>
      <c r="H2356" s="21" t="s">
        <v>3699</v>
      </c>
      <c r="I2356" s="21" t="s">
        <v>6932</v>
      </c>
      <c r="J2356" s="2" t="s">
        <v>3479</v>
      </c>
      <c r="K2356" s="22" t="s">
        <v>1038</v>
      </c>
      <c r="L2356" s="2" t="s">
        <v>3489</v>
      </c>
      <c r="M2356" s="2" t="s">
        <v>3489</v>
      </c>
      <c r="N2356" s="2" t="s">
        <v>3489</v>
      </c>
      <c r="O2356" s="2" t="s">
        <v>1098</v>
      </c>
      <c r="P2356" s="2" t="str">
        <f t="shared" si="73"/>
        <v>A-Onsite</v>
      </c>
      <c r="Q2356" s="2" t="str">
        <f t="shared" si="74"/>
        <v>A-S2_Onsite</v>
      </c>
      <c r="R2356" s="2" t="s">
        <v>3476</v>
      </c>
      <c r="S2356" s="2" t="s">
        <v>1041</v>
      </c>
      <c r="T2356" s="21" t="s">
        <v>3693</v>
      </c>
    </row>
    <row r="2357" spans="1:20" x14ac:dyDescent="0.3">
      <c r="A2357" s="21" t="s">
        <v>4427</v>
      </c>
      <c r="B2357" s="21" t="s">
        <v>1054</v>
      </c>
      <c r="C2357" s="21" t="s">
        <v>4428</v>
      </c>
      <c r="D2357" s="21" t="s">
        <v>4429</v>
      </c>
      <c r="E2357" s="2" t="s">
        <v>4430</v>
      </c>
      <c r="F2357" s="21" t="s">
        <v>3700</v>
      </c>
      <c r="G2357" s="21" t="s">
        <v>1631</v>
      </c>
      <c r="H2357" s="21" t="s">
        <v>3701</v>
      </c>
      <c r="I2357" s="21" t="s">
        <v>6933</v>
      </c>
      <c r="J2357" s="2" t="s">
        <v>3475</v>
      </c>
      <c r="K2357" s="22" t="s">
        <v>1048</v>
      </c>
      <c r="L2357" s="2" t="s">
        <v>3489</v>
      </c>
      <c r="M2357" s="2" t="s">
        <v>3489</v>
      </c>
      <c r="N2357" s="2" t="s">
        <v>3489</v>
      </c>
      <c r="O2357" s="2" t="s">
        <v>1098</v>
      </c>
      <c r="P2357" s="2" t="str">
        <f t="shared" si="73"/>
        <v>A-Onsite</v>
      </c>
      <c r="Q2357" s="2" t="str">
        <f t="shared" si="74"/>
        <v>A-S2_Onsite</v>
      </c>
      <c r="R2357" s="2" t="s">
        <v>3476</v>
      </c>
      <c r="S2357" s="2" t="s">
        <v>1041</v>
      </c>
      <c r="T2357" s="21" t="s">
        <v>3693</v>
      </c>
    </row>
    <row r="2358" spans="1:20" x14ac:dyDescent="0.3">
      <c r="A2358" s="21" t="s">
        <v>4431</v>
      </c>
      <c r="B2358" s="21" t="s">
        <v>1054</v>
      </c>
      <c r="C2358" s="21" t="s">
        <v>4432</v>
      </c>
      <c r="D2358" s="21" t="s">
        <v>4433</v>
      </c>
      <c r="E2358" s="2" t="s">
        <v>4434</v>
      </c>
      <c r="F2358" s="21" t="s">
        <v>3690</v>
      </c>
      <c r="G2358" s="21" t="s">
        <v>1593</v>
      </c>
      <c r="H2358" s="21" t="s">
        <v>3691</v>
      </c>
      <c r="I2358" s="21" t="s">
        <v>6934</v>
      </c>
      <c r="J2358" s="2" t="s">
        <v>3692</v>
      </c>
      <c r="K2358" s="22" t="s">
        <v>1610</v>
      </c>
      <c r="L2358" s="2" t="s">
        <v>3489</v>
      </c>
      <c r="M2358" s="2" t="s">
        <v>3489</v>
      </c>
      <c r="N2358" s="2" t="s">
        <v>3489</v>
      </c>
      <c r="O2358" s="2" t="s">
        <v>1098</v>
      </c>
      <c r="P2358" s="2" t="str">
        <f t="shared" si="73"/>
        <v>A-Onsite</v>
      </c>
      <c r="Q2358" s="2" t="str">
        <f t="shared" si="74"/>
        <v>A-S2_Onsite</v>
      </c>
      <c r="R2358" s="2" t="s">
        <v>3476</v>
      </c>
      <c r="S2358" s="2" t="s">
        <v>1041</v>
      </c>
      <c r="T2358" s="21" t="s">
        <v>3693</v>
      </c>
    </row>
    <row r="2359" spans="1:20" x14ac:dyDescent="0.3">
      <c r="A2359" s="21" t="s">
        <v>4431</v>
      </c>
      <c r="B2359" s="21" t="s">
        <v>1054</v>
      </c>
      <c r="C2359" s="21" t="s">
        <v>4432</v>
      </c>
      <c r="D2359" s="21" t="s">
        <v>4433</v>
      </c>
      <c r="E2359" s="2" t="s">
        <v>4434</v>
      </c>
      <c r="F2359" s="21" t="s">
        <v>3694</v>
      </c>
      <c r="G2359" s="21" t="s">
        <v>1598</v>
      </c>
      <c r="H2359" s="21" t="s">
        <v>3695</v>
      </c>
      <c r="I2359" s="21" t="s">
        <v>6935</v>
      </c>
      <c r="J2359" s="2" t="s">
        <v>3481</v>
      </c>
      <c r="K2359" s="22" t="s">
        <v>1048</v>
      </c>
      <c r="L2359" s="2" t="s">
        <v>3489</v>
      </c>
      <c r="M2359" s="2" t="s">
        <v>3489</v>
      </c>
      <c r="N2359" s="2" t="s">
        <v>3489</v>
      </c>
      <c r="O2359" s="2" t="s">
        <v>1098</v>
      </c>
      <c r="P2359" s="2" t="str">
        <f t="shared" si="73"/>
        <v>A-Onsite</v>
      </c>
      <c r="Q2359" s="2" t="str">
        <f t="shared" si="74"/>
        <v>A-S2_Onsite</v>
      </c>
      <c r="R2359" s="2" t="s">
        <v>3476</v>
      </c>
      <c r="S2359" s="2" t="s">
        <v>1041</v>
      </c>
      <c r="T2359" s="21" t="s">
        <v>3693</v>
      </c>
    </row>
    <row r="2360" spans="1:20" x14ac:dyDescent="0.3">
      <c r="A2360" s="21" t="s">
        <v>4431</v>
      </c>
      <c r="B2360" s="21" t="s">
        <v>1054</v>
      </c>
      <c r="C2360" s="21" t="s">
        <v>4432</v>
      </c>
      <c r="D2360" s="21" t="s">
        <v>4433</v>
      </c>
      <c r="E2360" s="2" t="s">
        <v>4434</v>
      </c>
      <c r="F2360" s="21" t="s">
        <v>3696</v>
      </c>
      <c r="G2360" s="21" t="s">
        <v>1606</v>
      </c>
      <c r="H2360" s="21" t="s">
        <v>3697</v>
      </c>
      <c r="I2360" s="21" t="s">
        <v>6936</v>
      </c>
      <c r="J2360" s="2" t="s">
        <v>3484</v>
      </c>
      <c r="K2360" s="22" t="s">
        <v>1038</v>
      </c>
      <c r="L2360" s="2" t="s">
        <v>3489</v>
      </c>
      <c r="M2360" s="2" t="s">
        <v>3489</v>
      </c>
      <c r="N2360" s="2" t="s">
        <v>3489</v>
      </c>
      <c r="O2360" s="2" t="s">
        <v>1098</v>
      </c>
      <c r="P2360" s="2" t="str">
        <f t="shared" si="73"/>
        <v>A-Onsite</v>
      </c>
      <c r="Q2360" s="2" t="str">
        <f t="shared" si="74"/>
        <v>A-S2_Onsite</v>
      </c>
      <c r="R2360" s="2" t="s">
        <v>3476</v>
      </c>
      <c r="S2360" s="2" t="s">
        <v>1041</v>
      </c>
      <c r="T2360" s="21" t="s">
        <v>3693</v>
      </c>
    </row>
    <row r="2361" spans="1:20" x14ac:dyDescent="0.3">
      <c r="A2361" s="21" t="s">
        <v>4431</v>
      </c>
      <c r="B2361" s="21" t="s">
        <v>1054</v>
      </c>
      <c r="C2361" s="21" t="s">
        <v>4432</v>
      </c>
      <c r="D2361" s="21" t="s">
        <v>4433</v>
      </c>
      <c r="E2361" s="2" t="s">
        <v>4434</v>
      </c>
      <c r="F2361" s="21" t="s">
        <v>3698</v>
      </c>
      <c r="G2361" s="21" t="s">
        <v>1613</v>
      </c>
      <c r="H2361" s="21" t="s">
        <v>3699</v>
      </c>
      <c r="I2361" s="21" t="s">
        <v>6937</v>
      </c>
      <c r="J2361" s="2" t="s">
        <v>3479</v>
      </c>
      <c r="K2361" s="22" t="s">
        <v>1038</v>
      </c>
      <c r="L2361" s="2" t="s">
        <v>3489</v>
      </c>
      <c r="M2361" s="2" t="s">
        <v>3489</v>
      </c>
      <c r="N2361" s="2" t="s">
        <v>3489</v>
      </c>
      <c r="O2361" s="2" t="s">
        <v>1098</v>
      </c>
      <c r="P2361" s="2" t="str">
        <f t="shared" si="73"/>
        <v>A-Onsite</v>
      </c>
      <c r="Q2361" s="2" t="str">
        <f t="shared" si="74"/>
        <v>A-S2_Onsite</v>
      </c>
      <c r="R2361" s="2" t="s">
        <v>3476</v>
      </c>
      <c r="S2361" s="2" t="s">
        <v>1041</v>
      </c>
      <c r="T2361" s="21" t="s">
        <v>3693</v>
      </c>
    </row>
    <row r="2362" spans="1:20" x14ac:dyDescent="0.3">
      <c r="A2362" s="21" t="s">
        <v>4431</v>
      </c>
      <c r="B2362" s="21" t="s">
        <v>1054</v>
      </c>
      <c r="C2362" s="21" t="s">
        <v>4432</v>
      </c>
      <c r="D2362" s="21" t="s">
        <v>4433</v>
      </c>
      <c r="E2362" s="2" t="s">
        <v>4434</v>
      </c>
      <c r="F2362" s="21" t="s">
        <v>3700</v>
      </c>
      <c r="G2362" s="21" t="s">
        <v>1631</v>
      </c>
      <c r="H2362" s="21" t="s">
        <v>3701</v>
      </c>
      <c r="I2362" s="21" t="s">
        <v>6938</v>
      </c>
      <c r="J2362" s="2" t="s">
        <v>3475</v>
      </c>
      <c r="K2362" s="22" t="s">
        <v>1048</v>
      </c>
      <c r="L2362" s="2" t="s">
        <v>3489</v>
      </c>
      <c r="M2362" s="2" t="s">
        <v>3489</v>
      </c>
      <c r="N2362" s="2" t="s">
        <v>3489</v>
      </c>
      <c r="O2362" s="2" t="s">
        <v>1098</v>
      </c>
      <c r="P2362" s="2" t="str">
        <f t="shared" si="73"/>
        <v>A-Onsite</v>
      </c>
      <c r="Q2362" s="2" t="str">
        <f t="shared" si="74"/>
        <v>A-S2_Onsite</v>
      </c>
      <c r="R2362" s="2" t="s">
        <v>3476</v>
      </c>
      <c r="S2362" s="2" t="s">
        <v>1041</v>
      </c>
      <c r="T2362" s="21" t="s">
        <v>3693</v>
      </c>
    </row>
    <row r="2363" spans="1:20" x14ac:dyDescent="0.3">
      <c r="A2363" s="21" t="s">
        <v>3203</v>
      </c>
      <c r="B2363" s="21" t="s">
        <v>1054</v>
      </c>
      <c r="C2363" s="21" t="s">
        <v>3204</v>
      </c>
      <c r="D2363" s="21" t="s">
        <v>3205</v>
      </c>
      <c r="E2363" s="2" t="s">
        <v>3206</v>
      </c>
      <c r="F2363" s="21" t="s">
        <v>3696</v>
      </c>
      <c r="G2363" s="21" t="s">
        <v>1606</v>
      </c>
      <c r="H2363" s="21" t="s">
        <v>3697</v>
      </c>
      <c r="I2363" s="21" t="s">
        <v>6939</v>
      </c>
      <c r="J2363" s="2" t="s">
        <v>3484</v>
      </c>
      <c r="K2363" s="22" t="s">
        <v>1038</v>
      </c>
      <c r="L2363" s="2" t="s">
        <v>1300</v>
      </c>
      <c r="M2363" s="2" t="s">
        <v>1059</v>
      </c>
      <c r="N2363" s="2" t="s">
        <v>1301</v>
      </c>
      <c r="O2363" s="2" t="s">
        <v>1040</v>
      </c>
      <c r="P2363" s="2" t="str">
        <f t="shared" si="73"/>
        <v>P-Onsite</v>
      </c>
      <c r="Q2363" s="2" t="str">
        <f t="shared" si="74"/>
        <v>P-S2_Onsite</v>
      </c>
      <c r="R2363" s="2" t="s">
        <v>3476</v>
      </c>
      <c r="S2363" s="2" t="s">
        <v>1041</v>
      </c>
      <c r="T2363" s="21" t="s">
        <v>3693</v>
      </c>
    </row>
    <row r="2364" spans="1:20" x14ac:dyDescent="0.3">
      <c r="A2364" s="21" t="s">
        <v>3203</v>
      </c>
      <c r="B2364" s="21" t="s">
        <v>1054</v>
      </c>
      <c r="C2364" s="21" t="s">
        <v>3204</v>
      </c>
      <c r="D2364" s="21" t="s">
        <v>3205</v>
      </c>
      <c r="E2364" s="2" t="s">
        <v>3206</v>
      </c>
      <c r="F2364" s="21" t="s">
        <v>3698</v>
      </c>
      <c r="G2364" s="21" t="s">
        <v>1613</v>
      </c>
      <c r="H2364" s="21" t="s">
        <v>3699</v>
      </c>
      <c r="I2364" s="21" t="s">
        <v>6940</v>
      </c>
      <c r="J2364" s="2" t="s">
        <v>3479</v>
      </c>
      <c r="K2364" s="22" t="s">
        <v>1038</v>
      </c>
      <c r="L2364" s="2" t="s">
        <v>1300</v>
      </c>
      <c r="M2364" s="2" t="s">
        <v>1059</v>
      </c>
      <c r="N2364" s="2" t="s">
        <v>1301</v>
      </c>
      <c r="O2364" s="2" t="s">
        <v>1040</v>
      </c>
      <c r="P2364" s="2" t="str">
        <f t="shared" si="73"/>
        <v>P-Onsite</v>
      </c>
      <c r="Q2364" s="2" t="str">
        <f t="shared" si="74"/>
        <v>P-S2_Onsite</v>
      </c>
      <c r="R2364" s="2" t="s">
        <v>3476</v>
      </c>
      <c r="S2364" s="2" t="s">
        <v>1041</v>
      </c>
      <c r="T2364" s="21" t="s">
        <v>3693</v>
      </c>
    </row>
    <row r="2365" spans="1:20" x14ac:dyDescent="0.3">
      <c r="A2365" s="21" t="s">
        <v>3203</v>
      </c>
      <c r="B2365" s="21" t="s">
        <v>1054</v>
      </c>
      <c r="C2365" s="21" t="s">
        <v>3204</v>
      </c>
      <c r="D2365" s="21" t="s">
        <v>3205</v>
      </c>
      <c r="E2365" s="2" t="s">
        <v>3206</v>
      </c>
      <c r="F2365" s="21" t="s">
        <v>3700</v>
      </c>
      <c r="G2365" s="21" t="s">
        <v>1631</v>
      </c>
      <c r="H2365" s="21" t="s">
        <v>3701</v>
      </c>
      <c r="I2365" s="21" t="s">
        <v>6941</v>
      </c>
      <c r="J2365" s="2" t="s">
        <v>3475</v>
      </c>
      <c r="K2365" s="22" t="s">
        <v>1048</v>
      </c>
      <c r="L2365" s="2" t="s">
        <v>1300</v>
      </c>
      <c r="M2365" s="2" t="s">
        <v>1059</v>
      </c>
      <c r="N2365" s="2" t="s">
        <v>1301</v>
      </c>
      <c r="O2365" s="2" t="s">
        <v>1040</v>
      </c>
      <c r="P2365" s="2" t="str">
        <f t="shared" si="73"/>
        <v>P-Onsite</v>
      </c>
      <c r="Q2365" s="2" t="str">
        <f t="shared" si="74"/>
        <v>P-S2_Onsite</v>
      </c>
      <c r="R2365" s="2" t="s">
        <v>3476</v>
      </c>
      <c r="S2365" s="2" t="s">
        <v>1041</v>
      </c>
      <c r="T2365" s="21" t="s">
        <v>3693</v>
      </c>
    </row>
    <row r="2366" spans="1:20" x14ac:dyDescent="0.3">
      <c r="A2366" s="21" t="s">
        <v>4435</v>
      </c>
      <c r="B2366" s="21" t="s">
        <v>1054</v>
      </c>
      <c r="C2366" s="21" t="s">
        <v>4436</v>
      </c>
      <c r="D2366" s="21" t="s">
        <v>4437</v>
      </c>
      <c r="E2366" s="2" t="s">
        <v>4438</v>
      </c>
      <c r="F2366" s="21" t="s">
        <v>3690</v>
      </c>
      <c r="G2366" s="21" t="s">
        <v>1593</v>
      </c>
      <c r="H2366" s="21" t="s">
        <v>3691</v>
      </c>
      <c r="I2366" s="21" t="s">
        <v>6942</v>
      </c>
      <c r="J2366" s="2" t="s">
        <v>3692</v>
      </c>
      <c r="K2366" s="22" t="s">
        <v>1610</v>
      </c>
      <c r="L2366" s="2" t="s">
        <v>1136</v>
      </c>
      <c r="M2366" s="2" t="s">
        <v>1059</v>
      </c>
      <c r="N2366" s="2" t="s">
        <v>1137</v>
      </c>
      <c r="O2366" s="2" t="s">
        <v>1040</v>
      </c>
      <c r="P2366" s="2" t="str">
        <f t="shared" si="73"/>
        <v>P-Onsite</v>
      </c>
      <c r="Q2366" s="2" t="str">
        <f t="shared" si="74"/>
        <v>P-S2_Onsite</v>
      </c>
      <c r="R2366" s="2" t="s">
        <v>3476</v>
      </c>
      <c r="S2366" s="2" t="s">
        <v>1041</v>
      </c>
      <c r="T2366" s="21" t="s">
        <v>3693</v>
      </c>
    </row>
    <row r="2367" spans="1:20" x14ac:dyDescent="0.3">
      <c r="A2367" s="21" t="s">
        <v>4435</v>
      </c>
      <c r="B2367" s="21" t="s">
        <v>1054</v>
      </c>
      <c r="C2367" s="21" t="s">
        <v>4436</v>
      </c>
      <c r="D2367" s="21" t="s">
        <v>4437</v>
      </c>
      <c r="E2367" s="2" t="s">
        <v>4438</v>
      </c>
      <c r="F2367" s="21" t="s">
        <v>3694</v>
      </c>
      <c r="G2367" s="21" t="s">
        <v>1598</v>
      </c>
      <c r="H2367" s="21" t="s">
        <v>3695</v>
      </c>
      <c r="I2367" s="21" t="s">
        <v>6943</v>
      </c>
      <c r="J2367" s="2" t="s">
        <v>3481</v>
      </c>
      <c r="K2367" s="22" t="s">
        <v>1048</v>
      </c>
      <c r="L2367" s="2" t="s">
        <v>1136</v>
      </c>
      <c r="M2367" s="2" t="s">
        <v>1059</v>
      </c>
      <c r="N2367" s="2" t="s">
        <v>1137</v>
      </c>
      <c r="O2367" s="2" t="s">
        <v>1040</v>
      </c>
      <c r="P2367" s="2" t="str">
        <f t="shared" si="73"/>
        <v>P-Onsite</v>
      </c>
      <c r="Q2367" s="2" t="str">
        <f t="shared" si="74"/>
        <v>P-S2_Onsite</v>
      </c>
      <c r="R2367" s="2" t="s">
        <v>3476</v>
      </c>
      <c r="S2367" s="2" t="s">
        <v>1041</v>
      </c>
      <c r="T2367" s="21" t="s">
        <v>3693</v>
      </c>
    </row>
    <row r="2368" spans="1:20" x14ac:dyDescent="0.3">
      <c r="A2368" s="21" t="s">
        <v>4435</v>
      </c>
      <c r="B2368" s="21" t="s">
        <v>1054</v>
      </c>
      <c r="C2368" s="21" t="s">
        <v>4436</v>
      </c>
      <c r="D2368" s="21" t="s">
        <v>4437</v>
      </c>
      <c r="E2368" s="2" t="s">
        <v>4438</v>
      </c>
      <c r="F2368" s="21" t="s">
        <v>3696</v>
      </c>
      <c r="G2368" s="21" t="s">
        <v>1606</v>
      </c>
      <c r="H2368" s="21" t="s">
        <v>3697</v>
      </c>
      <c r="I2368" s="21" t="s">
        <v>6944</v>
      </c>
      <c r="J2368" s="2" t="s">
        <v>3484</v>
      </c>
      <c r="K2368" s="22" t="s">
        <v>1038</v>
      </c>
      <c r="L2368" s="2" t="s">
        <v>1136</v>
      </c>
      <c r="M2368" s="2" t="s">
        <v>1059</v>
      </c>
      <c r="N2368" s="2" t="s">
        <v>1137</v>
      </c>
      <c r="O2368" s="2" t="s">
        <v>1040</v>
      </c>
      <c r="P2368" s="2" t="str">
        <f t="shared" si="73"/>
        <v>P-Onsite</v>
      </c>
      <c r="Q2368" s="2" t="str">
        <f t="shared" si="74"/>
        <v>P-S2_Onsite</v>
      </c>
      <c r="R2368" s="2" t="s">
        <v>3476</v>
      </c>
      <c r="S2368" s="2" t="s">
        <v>1041</v>
      </c>
      <c r="T2368" s="21" t="s">
        <v>3693</v>
      </c>
    </row>
    <row r="2369" spans="1:20" x14ac:dyDescent="0.3">
      <c r="A2369" s="21" t="s">
        <v>4435</v>
      </c>
      <c r="B2369" s="21" t="s">
        <v>1054</v>
      </c>
      <c r="C2369" s="21" t="s">
        <v>4436</v>
      </c>
      <c r="D2369" s="21" t="s">
        <v>4437</v>
      </c>
      <c r="E2369" s="2" t="s">
        <v>4438</v>
      </c>
      <c r="F2369" s="21" t="s">
        <v>3698</v>
      </c>
      <c r="G2369" s="21" t="s">
        <v>1613</v>
      </c>
      <c r="H2369" s="21" t="s">
        <v>3699</v>
      </c>
      <c r="I2369" s="21" t="s">
        <v>6945</v>
      </c>
      <c r="J2369" s="2" t="s">
        <v>3479</v>
      </c>
      <c r="K2369" s="22" t="s">
        <v>1038</v>
      </c>
      <c r="L2369" s="2" t="s">
        <v>1136</v>
      </c>
      <c r="M2369" s="2" t="s">
        <v>1059</v>
      </c>
      <c r="N2369" s="2" t="s">
        <v>1137</v>
      </c>
      <c r="O2369" s="2" t="s">
        <v>1040</v>
      </c>
      <c r="P2369" s="2" t="str">
        <f t="shared" si="73"/>
        <v>P-Onsite</v>
      </c>
      <c r="Q2369" s="2" t="str">
        <f t="shared" si="74"/>
        <v>P-S2_Onsite</v>
      </c>
      <c r="R2369" s="2" t="s">
        <v>3476</v>
      </c>
      <c r="S2369" s="2" t="s">
        <v>1041</v>
      </c>
      <c r="T2369" s="21" t="s">
        <v>3693</v>
      </c>
    </row>
    <row r="2370" spans="1:20" x14ac:dyDescent="0.3">
      <c r="A2370" s="21" t="s">
        <v>4435</v>
      </c>
      <c r="B2370" s="21" t="s">
        <v>1054</v>
      </c>
      <c r="C2370" s="21" t="s">
        <v>4436</v>
      </c>
      <c r="D2370" s="21" t="s">
        <v>4437</v>
      </c>
      <c r="E2370" s="2" t="s">
        <v>4438</v>
      </c>
      <c r="F2370" s="21" t="s">
        <v>3700</v>
      </c>
      <c r="G2370" s="21" t="s">
        <v>1631</v>
      </c>
      <c r="H2370" s="21" t="s">
        <v>3701</v>
      </c>
      <c r="I2370" s="21" t="s">
        <v>6946</v>
      </c>
      <c r="J2370" s="2" t="s">
        <v>3475</v>
      </c>
      <c r="K2370" s="22" t="s">
        <v>1048</v>
      </c>
      <c r="L2370" s="2" t="s">
        <v>1136</v>
      </c>
      <c r="M2370" s="2" t="s">
        <v>1059</v>
      </c>
      <c r="N2370" s="2" t="s">
        <v>1137</v>
      </c>
      <c r="O2370" s="2" t="s">
        <v>1040</v>
      </c>
      <c r="P2370" s="2" t="str">
        <f t="shared" si="73"/>
        <v>P-Onsite</v>
      </c>
      <c r="Q2370" s="2" t="str">
        <f t="shared" si="74"/>
        <v>P-S2_Onsite</v>
      </c>
      <c r="R2370" s="2" t="s">
        <v>3476</v>
      </c>
      <c r="S2370" s="2" t="s">
        <v>1041</v>
      </c>
      <c r="T2370" s="21" t="s">
        <v>3693</v>
      </c>
    </row>
    <row r="2371" spans="1:20" x14ac:dyDescent="0.3">
      <c r="A2371" s="21" t="s">
        <v>3209</v>
      </c>
      <c r="B2371" s="21" t="s">
        <v>1054</v>
      </c>
      <c r="C2371" s="21" t="s">
        <v>3210</v>
      </c>
      <c r="D2371" s="21" t="s">
        <v>3211</v>
      </c>
      <c r="E2371" s="2" t="s">
        <v>3212</v>
      </c>
      <c r="F2371" s="21" t="s">
        <v>3690</v>
      </c>
      <c r="G2371" s="21" t="s">
        <v>1593</v>
      </c>
      <c r="H2371" s="21" t="s">
        <v>3691</v>
      </c>
      <c r="I2371" s="21" t="s">
        <v>6947</v>
      </c>
      <c r="J2371" s="2" t="s">
        <v>3692</v>
      </c>
      <c r="K2371" s="22" t="s">
        <v>1610</v>
      </c>
      <c r="L2371" s="2" t="s">
        <v>1089</v>
      </c>
      <c r="M2371" s="2" t="s">
        <v>1059</v>
      </c>
      <c r="N2371" s="2" t="s">
        <v>1090</v>
      </c>
      <c r="O2371" s="2" t="s">
        <v>1040</v>
      </c>
      <c r="P2371" s="2" t="str">
        <f t="shared" ref="P2371:P2434" si="75">CONCATENATE(LEFT(O2371,1),"-",B2371)</f>
        <v>P-Onsite</v>
      </c>
      <c r="Q2371" s="2" t="str">
        <f t="shared" ref="Q2371:Q2434" si="76">CONCATENATE(LEFT($O2371,1),"-",RIGHT($F2371,9))</f>
        <v>P-S2_Onsite</v>
      </c>
      <c r="R2371" s="2" t="s">
        <v>3476</v>
      </c>
      <c r="S2371" s="2" t="s">
        <v>1041</v>
      </c>
      <c r="T2371" s="21" t="s">
        <v>3693</v>
      </c>
    </row>
    <row r="2372" spans="1:20" x14ac:dyDescent="0.3">
      <c r="A2372" s="21" t="s">
        <v>3209</v>
      </c>
      <c r="B2372" s="21" t="s">
        <v>1054</v>
      </c>
      <c r="C2372" s="21" t="s">
        <v>3210</v>
      </c>
      <c r="D2372" s="21" t="s">
        <v>3211</v>
      </c>
      <c r="E2372" s="2" t="s">
        <v>3212</v>
      </c>
      <c r="F2372" s="21" t="s">
        <v>3696</v>
      </c>
      <c r="G2372" s="21" t="s">
        <v>1606</v>
      </c>
      <c r="H2372" s="21" t="s">
        <v>3697</v>
      </c>
      <c r="I2372" s="21" t="s">
        <v>6948</v>
      </c>
      <c r="J2372" s="2" t="s">
        <v>3484</v>
      </c>
      <c r="K2372" s="22" t="s">
        <v>1038</v>
      </c>
      <c r="L2372" s="2" t="s">
        <v>1089</v>
      </c>
      <c r="M2372" s="2" t="s">
        <v>1059</v>
      </c>
      <c r="N2372" s="2" t="s">
        <v>1090</v>
      </c>
      <c r="O2372" s="2" t="s">
        <v>1040</v>
      </c>
      <c r="P2372" s="2" t="str">
        <f t="shared" si="75"/>
        <v>P-Onsite</v>
      </c>
      <c r="Q2372" s="2" t="str">
        <f t="shared" si="76"/>
        <v>P-S2_Onsite</v>
      </c>
      <c r="R2372" s="2" t="s">
        <v>3476</v>
      </c>
      <c r="S2372" s="2" t="s">
        <v>1041</v>
      </c>
      <c r="T2372" s="21" t="s">
        <v>3693</v>
      </c>
    </row>
    <row r="2373" spans="1:20" x14ac:dyDescent="0.3">
      <c r="A2373" s="21" t="s">
        <v>3209</v>
      </c>
      <c r="B2373" s="21" t="s">
        <v>1054</v>
      </c>
      <c r="C2373" s="21" t="s">
        <v>3210</v>
      </c>
      <c r="D2373" s="21" t="s">
        <v>3211</v>
      </c>
      <c r="E2373" s="2" t="s">
        <v>3212</v>
      </c>
      <c r="F2373" s="21" t="s">
        <v>3700</v>
      </c>
      <c r="G2373" s="21" t="s">
        <v>1631</v>
      </c>
      <c r="H2373" s="21" t="s">
        <v>3701</v>
      </c>
      <c r="I2373" s="21" t="s">
        <v>6949</v>
      </c>
      <c r="J2373" s="2" t="s">
        <v>3475</v>
      </c>
      <c r="K2373" s="22" t="s">
        <v>1048</v>
      </c>
      <c r="L2373" s="2" t="s">
        <v>1089</v>
      </c>
      <c r="M2373" s="2" t="s">
        <v>1059</v>
      </c>
      <c r="N2373" s="2" t="s">
        <v>1090</v>
      </c>
      <c r="O2373" s="2" t="s">
        <v>1040</v>
      </c>
      <c r="P2373" s="2" t="str">
        <f t="shared" si="75"/>
        <v>P-Onsite</v>
      </c>
      <c r="Q2373" s="2" t="str">
        <f t="shared" si="76"/>
        <v>P-S2_Onsite</v>
      </c>
      <c r="R2373" s="2" t="s">
        <v>3476</v>
      </c>
      <c r="S2373" s="2" t="s">
        <v>1041</v>
      </c>
      <c r="T2373" s="21" t="s">
        <v>3693</v>
      </c>
    </row>
    <row r="2374" spans="1:20" x14ac:dyDescent="0.3">
      <c r="A2374" s="21" t="s">
        <v>3215</v>
      </c>
      <c r="B2374" s="21" t="s">
        <v>1054</v>
      </c>
      <c r="C2374" s="21" t="s">
        <v>3216</v>
      </c>
      <c r="D2374" s="21" t="s">
        <v>3217</v>
      </c>
      <c r="E2374" s="2" t="s">
        <v>3218</v>
      </c>
      <c r="F2374" s="21" t="s">
        <v>3694</v>
      </c>
      <c r="G2374" s="21" t="s">
        <v>1598</v>
      </c>
      <c r="H2374" s="21" t="s">
        <v>3695</v>
      </c>
      <c r="I2374" s="21" t="s">
        <v>6950</v>
      </c>
      <c r="J2374" s="2" t="s">
        <v>3481</v>
      </c>
      <c r="K2374" s="22" t="s">
        <v>1048</v>
      </c>
      <c r="L2374" s="2" t="s">
        <v>1164</v>
      </c>
      <c r="M2374" s="2" t="s">
        <v>1059</v>
      </c>
      <c r="N2374" s="2" t="s">
        <v>1209</v>
      </c>
      <c r="O2374" s="2" t="s">
        <v>1040</v>
      </c>
      <c r="P2374" s="2" t="str">
        <f t="shared" si="75"/>
        <v>P-Onsite</v>
      </c>
      <c r="Q2374" s="2" t="str">
        <f t="shared" si="76"/>
        <v>P-S2_Onsite</v>
      </c>
      <c r="R2374" s="2" t="s">
        <v>3476</v>
      </c>
      <c r="S2374" s="2" t="s">
        <v>1041</v>
      </c>
      <c r="T2374" s="21" t="s">
        <v>3693</v>
      </c>
    </row>
    <row r="2375" spans="1:20" x14ac:dyDescent="0.3">
      <c r="A2375" s="21" t="s">
        <v>3215</v>
      </c>
      <c r="B2375" s="21" t="s">
        <v>1054</v>
      </c>
      <c r="C2375" s="21" t="s">
        <v>3216</v>
      </c>
      <c r="D2375" s="21" t="s">
        <v>3217</v>
      </c>
      <c r="E2375" s="2" t="s">
        <v>3218</v>
      </c>
      <c r="F2375" s="21" t="s">
        <v>3700</v>
      </c>
      <c r="G2375" s="21" t="s">
        <v>1631</v>
      </c>
      <c r="H2375" s="21" t="s">
        <v>3701</v>
      </c>
      <c r="I2375" s="21" t="s">
        <v>6951</v>
      </c>
      <c r="J2375" s="2" t="s">
        <v>3475</v>
      </c>
      <c r="K2375" s="22" t="s">
        <v>1048</v>
      </c>
      <c r="L2375" s="2" t="s">
        <v>1164</v>
      </c>
      <c r="M2375" s="2" t="s">
        <v>1059</v>
      </c>
      <c r="N2375" s="2" t="s">
        <v>1209</v>
      </c>
      <c r="O2375" s="2" t="s">
        <v>1040</v>
      </c>
      <c r="P2375" s="2" t="str">
        <f t="shared" si="75"/>
        <v>P-Onsite</v>
      </c>
      <c r="Q2375" s="2" t="str">
        <f t="shared" si="76"/>
        <v>P-S2_Onsite</v>
      </c>
      <c r="R2375" s="2" t="s">
        <v>3476</v>
      </c>
      <c r="S2375" s="2" t="s">
        <v>1041</v>
      </c>
      <c r="T2375" s="21" t="s">
        <v>3693</v>
      </c>
    </row>
    <row r="2376" spans="1:20" x14ac:dyDescent="0.3">
      <c r="A2376" s="21" t="s">
        <v>4439</v>
      </c>
      <c r="B2376" s="21" t="s">
        <v>1031</v>
      </c>
      <c r="C2376" s="21" t="s">
        <v>4440</v>
      </c>
      <c r="D2376" s="21" t="s">
        <v>4441</v>
      </c>
      <c r="E2376" s="2" t="s">
        <v>4442</v>
      </c>
      <c r="F2376" s="21" t="s">
        <v>3734</v>
      </c>
      <c r="G2376" s="21" t="s">
        <v>1593</v>
      </c>
      <c r="H2376" s="21" t="s">
        <v>3691</v>
      </c>
      <c r="I2376" s="21" t="s">
        <v>6952</v>
      </c>
      <c r="J2376" s="2" t="s">
        <v>3692</v>
      </c>
      <c r="K2376" s="22" t="s">
        <v>1610</v>
      </c>
      <c r="L2376" s="2" t="s">
        <v>1039</v>
      </c>
      <c r="M2376" s="2" t="s">
        <v>1039</v>
      </c>
      <c r="N2376" s="2" t="s">
        <v>1039</v>
      </c>
      <c r="O2376" s="2" t="s">
        <v>1040</v>
      </c>
      <c r="P2376" s="2" t="str">
        <f t="shared" si="75"/>
        <v>P-Online</v>
      </c>
      <c r="Q2376" s="2" t="str">
        <f t="shared" si="76"/>
        <v>P-S2_Online</v>
      </c>
      <c r="R2376" s="2"/>
      <c r="S2376" s="2" t="s">
        <v>1041</v>
      </c>
      <c r="T2376" s="21" t="s">
        <v>3693</v>
      </c>
    </row>
    <row r="2377" spans="1:20" x14ac:dyDescent="0.3">
      <c r="A2377" s="21" t="s">
        <v>4439</v>
      </c>
      <c r="B2377" s="21" t="s">
        <v>1031</v>
      </c>
      <c r="C2377" s="21" t="s">
        <v>4440</v>
      </c>
      <c r="D2377" s="21" t="s">
        <v>4441</v>
      </c>
      <c r="E2377" s="2" t="s">
        <v>4442</v>
      </c>
      <c r="F2377" s="21" t="s">
        <v>3735</v>
      </c>
      <c r="G2377" s="21" t="s">
        <v>1598</v>
      </c>
      <c r="H2377" s="21" t="s">
        <v>3695</v>
      </c>
      <c r="I2377" s="21" t="s">
        <v>6953</v>
      </c>
      <c r="J2377" s="2" t="s">
        <v>3481</v>
      </c>
      <c r="K2377" s="22" t="s">
        <v>1048</v>
      </c>
      <c r="L2377" s="2" t="s">
        <v>1039</v>
      </c>
      <c r="M2377" s="2" t="s">
        <v>1039</v>
      </c>
      <c r="N2377" s="2" t="s">
        <v>1039</v>
      </c>
      <c r="O2377" s="2" t="s">
        <v>1040</v>
      </c>
      <c r="P2377" s="2" t="str">
        <f t="shared" si="75"/>
        <v>P-Online</v>
      </c>
      <c r="Q2377" s="2" t="str">
        <f t="shared" si="76"/>
        <v>P-S2_Online</v>
      </c>
      <c r="R2377" s="2"/>
      <c r="S2377" s="2" t="s">
        <v>1041</v>
      </c>
      <c r="T2377" s="21" t="s">
        <v>3693</v>
      </c>
    </row>
    <row r="2378" spans="1:20" x14ac:dyDescent="0.3">
      <c r="A2378" s="21" t="s">
        <v>4439</v>
      </c>
      <c r="B2378" s="21" t="s">
        <v>1031</v>
      </c>
      <c r="C2378" s="21" t="s">
        <v>4440</v>
      </c>
      <c r="D2378" s="21" t="s">
        <v>4441</v>
      </c>
      <c r="E2378" s="2" t="s">
        <v>4442</v>
      </c>
      <c r="F2378" s="21" t="s">
        <v>3736</v>
      </c>
      <c r="G2378" s="21" t="s">
        <v>1606</v>
      </c>
      <c r="H2378" s="21" t="s">
        <v>3697</v>
      </c>
      <c r="I2378" s="21" t="s">
        <v>6954</v>
      </c>
      <c r="J2378" s="2" t="s">
        <v>3484</v>
      </c>
      <c r="K2378" s="22" t="s">
        <v>1038</v>
      </c>
      <c r="L2378" s="2" t="s">
        <v>1039</v>
      </c>
      <c r="M2378" s="2" t="s">
        <v>1039</v>
      </c>
      <c r="N2378" s="2" t="s">
        <v>1039</v>
      </c>
      <c r="O2378" s="2" t="s">
        <v>1040</v>
      </c>
      <c r="P2378" s="2" t="str">
        <f t="shared" si="75"/>
        <v>P-Online</v>
      </c>
      <c r="Q2378" s="2" t="str">
        <f t="shared" si="76"/>
        <v>P-S2_Online</v>
      </c>
      <c r="R2378" s="2"/>
      <c r="S2378" s="2" t="s">
        <v>1041</v>
      </c>
      <c r="T2378" s="21" t="s">
        <v>3693</v>
      </c>
    </row>
    <row r="2379" spans="1:20" x14ac:dyDescent="0.3">
      <c r="A2379" s="21" t="s">
        <v>4439</v>
      </c>
      <c r="B2379" s="21" t="s">
        <v>1031</v>
      </c>
      <c r="C2379" s="21" t="s">
        <v>4440</v>
      </c>
      <c r="D2379" s="21" t="s">
        <v>4441</v>
      </c>
      <c r="E2379" s="2" t="s">
        <v>4442</v>
      </c>
      <c r="F2379" s="21" t="s">
        <v>3737</v>
      </c>
      <c r="G2379" s="21" t="s">
        <v>1613</v>
      </c>
      <c r="H2379" s="21" t="s">
        <v>3699</v>
      </c>
      <c r="I2379" s="21" t="s">
        <v>6955</v>
      </c>
      <c r="J2379" s="2" t="s">
        <v>3479</v>
      </c>
      <c r="K2379" s="22" t="s">
        <v>1038</v>
      </c>
      <c r="L2379" s="2" t="s">
        <v>1039</v>
      </c>
      <c r="M2379" s="2" t="s">
        <v>1039</v>
      </c>
      <c r="N2379" s="2" t="s">
        <v>1039</v>
      </c>
      <c r="O2379" s="2" t="s">
        <v>1040</v>
      </c>
      <c r="P2379" s="2" t="str">
        <f t="shared" si="75"/>
        <v>P-Online</v>
      </c>
      <c r="Q2379" s="2" t="str">
        <f t="shared" si="76"/>
        <v>P-S2_Online</v>
      </c>
      <c r="R2379" s="2"/>
      <c r="S2379" s="2" t="s">
        <v>1041</v>
      </c>
      <c r="T2379" s="21" t="s">
        <v>3693</v>
      </c>
    </row>
    <row r="2380" spans="1:20" x14ac:dyDescent="0.3">
      <c r="A2380" s="21" t="s">
        <v>4439</v>
      </c>
      <c r="B2380" s="21" t="s">
        <v>1031</v>
      </c>
      <c r="C2380" s="21" t="s">
        <v>4440</v>
      </c>
      <c r="D2380" s="21" t="s">
        <v>4441</v>
      </c>
      <c r="E2380" s="2" t="s">
        <v>4442</v>
      </c>
      <c r="F2380" s="21" t="s">
        <v>3738</v>
      </c>
      <c r="G2380" s="21" t="s">
        <v>1631</v>
      </c>
      <c r="H2380" s="21" t="s">
        <v>3701</v>
      </c>
      <c r="I2380" s="21" t="s">
        <v>6956</v>
      </c>
      <c r="J2380" s="2" t="s">
        <v>3475</v>
      </c>
      <c r="K2380" s="22" t="s">
        <v>1048</v>
      </c>
      <c r="L2380" s="2" t="s">
        <v>1039</v>
      </c>
      <c r="M2380" s="2" t="s">
        <v>1039</v>
      </c>
      <c r="N2380" s="2" t="s">
        <v>1039</v>
      </c>
      <c r="O2380" s="2" t="s">
        <v>1040</v>
      </c>
      <c r="P2380" s="2" t="str">
        <f t="shared" si="75"/>
        <v>P-Online</v>
      </c>
      <c r="Q2380" s="2" t="str">
        <f t="shared" si="76"/>
        <v>P-S2_Online</v>
      </c>
      <c r="R2380" s="2"/>
      <c r="S2380" s="2" t="s">
        <v>1041</v>
      </c>
      <c r="T2380" s="21" t="s">
        <v>3693</v>
      </c>
    </row>
    <row r="2381" spans="1:20" x14ac:dyDescent="0.3">
      <c r="A2381" s="21" t="s">
        <v>4443</v>
      </c>
      <c r="B2381" s="21" t="s">
        <v>1054</v>
      </c>
      <c r="C2381" s="21" t="s">
        <v>4444</v>
      </c>
      <c r="D2381" s="21" t="s">
        <v>4445</v>
      </c>
      <c r="E2381" s="2" t="s">
        <v>4446</v>
      </c>
      <c r="F2381" s="21" t="s">
        <v>3690</v>
      </c>
      <c r="G2381" s="21" t="s">
        <v>1593</v>
      </c>
      <c r="H2381" s="21" t="s">
        <v>3691</v>
      </c>
      <c r="I2381" s="21" t="s">
        <v>6957</v>
      </c>
      <c r="J2381" s="2" t="s">
        <v>3692</v>
      </c>
      <c r="K2381" s="22" t="s">
        <v>1610</v>
      </c>
      <c r="L2381" s="2" t="s">
        <v>1314</v>
      </c>
      <c r="M2381" s="2" t="s">
        <v>1059</v>
      </c>
      <c r="N2381" s="2" t="s">
        <v>1315</v>
      </c>
      <c r="O2381" s="2" t="s">
        <v>1040</v>
      </c>
      <c r="P2381" s="2" t="str">
        <f t="shared" si="75"/>
        <v>P-Onsite</v>
      </c>
      <c r="Q2381" s="2" t="str">
        <f t="shared" si="76"/>
        <v>P-S2_Onsite</v>
      </c>
      <c r="R2381" s="2" t="s">
        <v>3476</v>
      </c>
      <c r="S2381" s="2" t="s">
        <v>1041</v>
      </c>
      <c r="T2381" s="21" t="s">
        <v>3693</v>
      </c>
    </row>
    <row r="2382" spans="1:20" x14ac:dyDescent="0.3">
      <c r="A2382" s="21" t="s">
        <v>4443</v>
      </c>
      <c r="B2382" s="21" t="s">
        <v>1054</v>
      </c>
      <c r="C2382" s="21" t="s">
        <v>4444</v>
      </c>
      <c r="D2382" s="21" t="s">
        <v>4445</v>
      </c>
      <c r="E2382" s="2" t="s">
        <v>4446</v>
      </c>
      <c r="F2382" s="21" t="s">
        <v>3694</v>
      </c>
      <c r="G2382" s="21" t="s">
        <v>1598</v>
      </c>
      <c r="H2382" s="21" t="s">
        <v>3695</v>
      </c>
      <c r="I2382" s="21" t="s">
        <v>6958</v>
      </c>
      <c r="J2382" s="2" t="s">
        <v>3481</v>
      </c>
      <c r="K2382" s="22" t="s">
        <v>1048</v>
      </c>
      <c r="L2382" s="2" t="s">
        <v>1314</v>
      </c>
      <c r="M2382" s="2" t="s">
        <v>1059</v>
      </c>
      <c r="N2382" s="2" t="s">
        <v>1315</v>
      </c>
      <c r="O2382" s="2" t="s">
        <v>1040</v>
      </c>
      <c r="P2382" s="2" t="str">
        <f t="shared" si="75"/>
        <v>P-Onsite</v>
      </c>
      <c r="Q2382" s="2" t="str">
        <f t="shared" si="76"/>
        <v>P-S2_Onsite</v>
      </c>
      <c r="R2382" s="2" t="s">
        <v>3476</v>
      </c>
      <c r="S2382" s="2" t="s">
        <v>1041</v>
      </c>
      <c r="T2382" s="21" t="s">
        <v>3693</v>
      </c>
    </row>
    <row r="2383" spans="1:20" x14ac:dyDescent="0.3">
      <c r="A2383" s="21" t="s">
        <v>4443</v>
      </c>
      <c r="B2383" s="21" t="s">
        <v>1054</v>
      </c>
      <c r="C2383" s="21" t="s">
        <v>4444</v>
      </c>
      <c r="D2383" s="21" t="s">
        <v>4445</v>
      </c>
      <c r="E2383" s="2" t="s">
        <v>4446</v>
      </c>
      <c r="F2383" s="21" t="s">
        <v>3696</v>
      </c>
      <c r="G2383" s="21" t="s">
        <v>1606</v>
      </c>
      <c r="H2383" s="21" t="s">
        <v>3697</v>
      </c>
      <c r="I2383" s="21" t="s">
        <v>6959</v>
      </c>
      <c r="J2383" s="2" t="s">
        <v>3484</v>
      </c>
      <c r="K2383" s="22" t="s">
        <v>1038</v>
      </c>
      <c r="L2383" s="2" t="s">
        <v>1314</v>
      </c>
      <c r="M2383" s="2" t="s">
        <v>1059</v>
      </c>
      <c r="N2383" s="2" t="s">
        <v>1315</v>
      </c>
      <c r="O2383" s="2" t="s">
        <v>1098</v>
      </c>
      <c r="P2383" s="2" t="str">
        <f t="shared" si="75"/>
        <v>A-Onsite</v>
      </c>
      <c r="Q2383" s="2" t="str">
        <f t="shared" si="76"/>
        <v>A-S2_Onsite</v>
      </c>
      <c r="R2383" s="2" t="s">
        <v>3476</v>
      </c>
      <c r="S2383" s="2" t="s">
        <v>1041</v>
      </c>
      <c r="T2383" s="21" t="s">
        <v>3693</v>
      </c>
    </row>
    <row r="2384" spans="1:20" x14ac:dyDescent="0.3">
      <c r="A2384" s="21" t="s">
        <v>4443</v>
      </c>
      <c r="B2384" s="21" t="s">
        <v>1054</v>
      </c>
      <c r="C2384" s="21" t="s">
        <v>4444</v>
      </c>
      <c r="D2384" s="21" t="s">
        <v>4445</v>
      </c>
      <c r="E2384" s="2" t="s">
        <v>4446</v>
      </c>
      <c r="F2384" s="21" t="s">
        <v>3698</v>
      </c>
      <c r="G2384" s="21" t="s">
        <v>1613</v>
      </c>
      <c r="H2384" s="21" t="s">
        <v>3699</v>
      </c>
      <c r="I2384" s="21" t="s">
        <v>6960</v>
      </c>
      <c r="J2384" s="2" t="s">
        <v>3479</v>
      </c>
      <c r="K2384" s="22" t="s">
        <v>1038</v>
      </c>
      <c r="L2384" s="2" t="s">
        <v>1314</v>
      </c>
      <c r="M2384" s="2" t="s">
        <v>1059</v>
      </c>
      <c r="N2384" s="2" t="s">
        <v>1315</v>
      </c>
      <c r="O2384" s="2" t="s">
        <v>1040</v>
      </c>
      <c r="P2384" s="2" t="str">
        <f t="shared" si="75"/>
        <v>P-Onsite</v>
      </c>
      <c r="Q2384" s="2" t="str">
        <f t="shared" si="76"/>
        <v>P-S2_Onsite</v>
      </c>
      <c r="R2384" s="2" t="s">
        <v>3476</v>
      </c>
      <c r="S2384" s="2" t="s">
        <v>1041</v>
      </c>
      <c r="T2384" s="21" t="s">
        <v>3693</v>
      </c>
    </row>
    <row r="2385" spans="1:20" x14ac:dyDescent="0.3">
      <c r="A2385" s="21" t="s">
        <v>4443</v>
      </c>
      <c r="B2385" s="21" t="s">
        <v>1054</v>
      </c>
      <c r="C2385" s="21" t="s">
        <v>4444</v>
      </c>
      <c r="D2385" s="21" t="s">
        <v>4445</v>
      </c>
      <c r="E2385" s="2" t="s">
        <v>4446</v>
      </c>
      <c r="F2385" s="21" t="s">
        <v>3700</v>
      </c>
      <c r="G2385" s="21" t="s">
        <v>1631</v>
      </c>
      <c r="H2385" s="21" t="s">
        <v>3701</v>
      </c>
      <c r="I2385" s="21" t="s">
        <v>6961</v>
      </c>
      <c r="J2385" s="2" t="s">
        <v>3475</v>
      </c>
      <c r="K2385" s="22" t="s">
        <v>1048</v>
      </c>
      <c r="L2385" s="2" t="s">
        <v>1314</v>
      </c>
      <c r="M2385" s="2" t="s">
        <v>1059</v>
      </c>
      <c r="N2385" s="2" t="s">
        <v>1315</v>
      </c>
      <c r="O2385" s="2" t="s">
        <v>1040</v>
      </c>
      <c r="P2385" s="2" t="str">
        <f t="shared" si="75"/>
        <v>P-Onsite</v>
      </c>
      <c r="Q2385" s="2" t="str">
        <f t="shared" si="76"/>
        <v>P-S2_Onsite</v>
      </c>
      <c r="R2385" s="2" t="s">
        <v>3476</v>
      </c>
      <c r="S2385" s="2" t="s">
        <v>1041</v>
      </c>
      <c r="T2385" s="21" t="s">
        <v>3693</v>
      </c>
    </row>
    <row r="2386" spans="1:20" x14ac:dyDescent="0.3">
      <c r="A2386" s="21" t="s">
        <v>4447</v>
      </c>
      <c r="B2386" s="21" t="s">
        <v>1054</v>
      </c>
      <c r="C2386" s="21" t="s">
        <v>4448</v>
      </c>
      <c r="D2386" s="21" t="s">
        <v>4449</v>
      </c>
      <c r="E2386" s="2" t="s">
        <v>4450</v>
      </c>
      <c r="F2386" s="21" t="s">
        <v>3690</v>
      </c>
      <c r="G2386" s="21" t="s">
        <v>1593</v>
      </c>
      <c r="H2386" s="21" t="s">
        <v>3691</v>
      </c>
      <c r="I2386" s="21" t="s">
        <v>6962</v>
      </c>
      <c r="J2386" s="2" t="s">
        <v>3692</v>
      </c>
      <c r="K2386" s="22" t="s">
        <v>1610</v>
      </c>
      <c r="L2386" s="2" t="s">
        <v>3489</v>
      </c>
      <c r="M2386" s="2" t="s">
        <v>3489</v>
      </c>
      <c r="N2386" s="2" t="s">
        <v>3489</v>
      </c>
      <c r="O2386" s="2" t="s">
        <v>1098</v>
      </c>
      <c r="P2386" s="2" t="str">
        <f t="shared" si="75"/>
        <v>A-Onsite</v>
      </c>
      <c r="Q2386" s="2" t="str">
        <f t="shared" si="76"/>
        <v>A-S2_Onsite</v>
      </c>
      <c r="R2386" s="2" t="s">
        <v>3476</v>
      </c>
      <c r="S2386" s="2" t="s">
        <v>1041</v>
      </c>
      <c r="T2386" s="21" t="s">
        <v>3693</v>
      </c>
    </row>
    <row r="2387" spans="1:20" x14ac:dyDescent="0.3">
      <c r="A2387" s="21" t="s">
        <v>4447</v>
      </c>
      <c r="B2387" s="21" t="s">
        <v>1054</v>
      </c>
      <c r="C2387" s="21" t="s">
        <v>4448</v>
      </c>
      <c r="D2387" s="21" t="s">
        <v>4449</v>
      </c>
      <c r="E2387" s="2" t="s">
        <v>4450</v>
      </c>
      <c r="F2387" s="21" t="s">
        <v>3694</v>
      </c>
      <c r="G2387" s="21" t="s">
        <v>1598</v>
      </c>
      <c r="H2387" s="21" t="s">
        <v>3695</v>
      </c>
      <c r="I2387" s="21" t="s">
        <v>6963</v>
      </c>
      <c r="J2387" s="2" t="s">
        <v>3481</v>
      </c>
      <c r="K2387" s="22" t="s">
        <v>1048</v>
      </c>
      <c r="L2387" s="2" t="s">
        <v>3489</v>
      </c>
      <c r="M2387" s="2" t="s">
        <v>3489</v>
      </c>
      <c r="N2387" s="2" t="s">
        <v>3489</v>
      </c>
      <c r="O2387" s="2" t="s">
        <v>1098</v>
      </c>
      <c r="P2387" s="2" t="str">
        <f t="shared" si="75"/>
        <v>A-Onsite</v>
      </c>
      <c r="Q2387" s="2" t="str">
        <f t="shared" si="76"/>
        <v>A-S2_Onsite</v>
      </c>
      <c r="R2387" s="2" t="s">
        <v>3476</v>
      </c>
      <c r="S2387" s="2" t="s">
        <v>1041</v>
      </c>
      <c r="T2387" s="21" t="s">
        <v>3693</v>
      </c>
    </row>
    <row r="2388" spans="1:20" x14ac:dyDescent="0.3">
      <c r="A2388" s="21" t="s">
        <v>4447</v>
      </c>
      <c r="B2388" s="21" t="s">
        <v>1054</v>
      </c>
      <c r="C2388" s="21" t="s">
        <v>4448</v>
      </c>
      <c r="D2388" s="21" t="s">
        <v>4449</v>
      </c>
      <c r="E2388" s="2" t="s">
        <v>4450</v>
      </c>
      <c r="F2388" s="21" t="s">
        <v>3696</v>
      </c>
      <c r="G2388" s="21" t="s">
        <v>1606</v>
      </c>
      <c r="H2388" s="21" t="s">
        <v>3697</v>
      </c>
      <c r="I2388" s="21" t="s">
        <v>6964</v>
      </c>
      <c r="J2388" s="2" t="s">
        <v>3484</v>
      </c>
      <c r="K2388" s="22" t="s">
        <v>1038</v>
      </c>
      <c r="L2388" s="2" t="s">
        <v>3489</v>
      </c>
      <c r="M2388" s="2" t="s">
        <v>3489</v>
      </c>
      <c r="N2388" s="2" t="s">
        <v>3489</v>
      </c>
      <c r="O2388" s="2" t="s">
        <v>1098</v>
      </c>
      <c r="P2388" s="2" t="str">
        <f t="shared" si="75"/>
        <v>A-Onsite</v>
      </c>
      <c r="Q2388" s="2" t="str">
        <f t="shared" si="76"/>
        <v>A-S2_Onsite</v>
      </c>
      <c r="R2388" s="2" t="s">
        <v>3476</v>
      </c>
      <c r="S2388" s="2" t="s">
        <v>1041</v>
      </c>
      <c r="T2388" s="21" t="s">
        <v>3693</v>
      </c>
    </row>
    <row r="2389" spans="1:20" x14ac:dyDescent="0.3">
      <c r="A2389" s="21" t="s">
        <v>4447</v>
      </c>
      <c r="B2389" s="21" t="s">
        <v>1054</v>
      </c>
      <c r="C2389" s="21" t="s">
        <v>4448</v>
      </c>
      <c r="D2389" s="21" t="s">
        <v>4449</v>
      </c>
      <c r="E2389" s="2" t="s">
        <v>4450</v>
      </c>
      <c r="F2389" s="21" t="s">
        <v>3698</v>
      </c>
      <c r="G2389" s="21" t="s">
        <v>1613</v>
      </c>
      <c r="H2389" s="21" t="s">
        <v>3699</v>
      </c>
      <c r="I2389" s="21" t="s">
        <v>6965</v>
      </c>
      <c r="J2389" s="2" t="s">
        <v>3479</v>
      </c>
      <c r="K2389" s="22" t="s">
        <v>1038</v>
      </c>
      <c r="L2389" s="2" t="s">
        <v>3489</v>
      </c>
      <c r="M2389" s="2" t="s">
        <v>3489</v>
      </c>
      <c r="N2389" s="2" t="s">
        <v>3489</v>
      </c>
      <c r="O2389" s="2" t="s">
        <v>1098</v>
      </c>
      <c r="P2389" s="2" t="str">
        <f t="shared" si="75"/>
        <v>A-Onsite</v>
      </c>
      <c r="Q2389" s="2" t="str">
        <f t="shared" si="76"/>
        <v>A-S2_Onsite</v>
      </c>
      <c r="R2389" s="2" t="s">
        <v>3476</v>
      </c>
      <c r="S2389" s="2" t="s">
        <v>1041</v>
      </c>
      <c r="T2389" s="21" t="s">
        <v>3693</v>
      </c>
    </row>
    <row r="2390" spans="1:20" x14ac:dyDescent="0.3">
      <c r="A2390" s="21" t="s">
        <v>4447</v>
      </c>
      <c r="B2390" s="21" t="s">
        <v>1054</v>
      </c>
      <c r="C2390" s="21" t="s">
        <v>4448</v>
      </c>
      <c r="D2390" s="21" t="s">
        <v>4449</v>
      </c>
      <c r="E2390" s="2" t="s">
        <v>4450</v>
      </c>
      <c r="F2390" s="21" t="s">
        <v>3700</v>
      </c>
      <c r="G2390" s="21" t="s">
        <v>1631</v>
      </c>
      <c r="H2390" s="21" t="s">
        <v>3701</v>
      </c>
      <c r="I2390" s="21" t="s">
        <v>6966</v>
      </c>
      <c r="J2390" s="2" t="s">
        <v>3475</v>
      </c>
      <c r="K2390" s="22" t="s">
        <v>1048</v>
      </c>
      <c r="L2390" s="2" t="s">
        <v>3489</v>
      </c>
      <c r="M2390" s="2" t="s">
        <v>3489</v>
      </c>
      <c r="N2390" s="2" t="s">
        <v>3489</v>
      </c>
      <c r="O2390" s="2" t="s">
        <v>1098</v>
      </c>
      <c r="P2390" s="2" t="str">
        <f t="shared" si="75"/>
        <v>A-Onsite</v>
      </c>
      <c r="Q2390" s="2" t="str">
        <f t="shared" si="76"/>
        <v>A-S2_Onsite</v>
      </c>
      <c r="R2390" s="2" t="s">
        <v>3476</v>
      </c>
      <c r="S2390" s="2" t="s">
        <v>1041</v>
      </c>
      <c r="T2390" s="21" t="s">
        <v>3693</v>
      </c>
    </row>
    <row r="2391" spans="1:20" x14ac:dyDescent="0.3">
      <c r="A2391" s="21" t="s">
        <v>3222</v>
      </c>
      <c r="B2391" s="21" t="s">
        <v>1054</v>
      </c>
      <c r="C2391" s="21" t="s">
        <v>3223</v>
      </c>
      <c r="D2391" s="21" t="s">
        <v>3224</v>
      </c>
      <c r="E2391" s="2" t="s">
        <v>3225</v>
      </c>
      <c r="F2391" s="21" t="s">
        <v>3690</v>
      </c>
      <c r="G2391" s="21" t="s">
        <v>1593</v>
      </c>
      <c r="H2391" s="21" t="s">
        <v>3691</v>
      </c>
      <c r="I2391" s="21" t="s">
        <v>6967</v>
      </c>
      <c r="J2391" s="2" t="s">
        <v>3692</v>
      </c>
      <c r="K2391" s="22" t="s">
        <v>1610</v>
      </c>
      <c r="L2391" s="2" t="s">
        <v>1150</v>
      </c>
      <c r="M2391" s="2" t="s">
        <v>1059</v>
      </c>
      <c r="N2391" s="2" t="s">
        <v>1151</v>
      </c>
      <c r="O2391" s="2" t="s">
        <v>1040</v>
      </c>
      <c r="P2391" s="2" t="str">
        <f t="shared" si="75"/>
        <v>P-Onsite</v>
      </c>
      <c r="Q2391" s="2" t="str">
        <f t="shared" si="76"/>
        <v>P-S2_Onsite</v>
      </c>
      <c r="R2391" s="2" t="s">
        <v>3476</v>
      </c>
      <c r="S2391" s="2" t="s">
        <v>1041</v>
      </c>
      <c r="T2391" s="21" t="s">
        <v>3693</v>
      </c>
    </row>
    <row r="2392" spans="1:20" x14ac:dyDescent="0.3">
      <c r="A2392" s="21" t="s">
        <v>3222</v>
      </c>
      <c r="B2392" s="21" t="s">
        <v>1054</v>
      </c>
      <c r="C2392" s="21" t="s">
        <v>3223</v>
      </c>
      <c r="D2392" s="21" t="s">
        <v>3224</v>
      </c>
      <c r="E2392" s="2" t="s">
        <v>3225</v>
      </c>
      <c r="F2392" s="21" t="s">
        <v>3696</v>
      </c>
      <c r="G2392" s="21" t="s">
        <v>1606</v>
      </c>
      <c r="H2392" s="21" t="s">
        <v>3697</v>
      </c>
      <c r="I2392" s="21" t="s">
        <v>6968</v>
      </c>
      <c r="J2392" s="2" t="s">
        <v>3484</v>
      </c>
      <c r="K2392" s="22" t="s">
        <v>1038</v>
      </c>
      <c r="L2392" s="2" t="s">
        <v>1150</v>
      </c>
      <c r="M2392" s="2" t="s">
        <v>1059</v>
      </c>
      <c r="N2392" s="2" t="s">
        <v>1151</v>
      </c>
      <c r="O2392" s="2" t="s">
        <v>1040</v>
      </c>
      <c r="P2392" s="2" t="str">
        <f t="shared" si="75"/>
        <v>P-Onsite</v>
      </c>
      <c r="Q2392" s="2" t="str">
        <f t="shared" si="76"/>
        <v>P-S2_Onsite</v>
      </c>
      <c r="R2392" s="2" t="s">
        <v>3476</v>
      </c>
      <c r="S2392" s="2" t="s">
        <v>1041</v>
      </c>
      <c r="T2392" s="21" t="s">
        <v>3693</v>
      </c>
    </row>
    <row r="2393" spans="1:20" x14ac:dyDescent="0.3">
      <c r="A2393" s="21" t="s">
        <v>3222</v>
      </c>
      <c r="B2393" s="21" t="s">
        <v>1054</v>
      </c>
      <c r="C2393" s="21" t="s">
        <v>3223</v>
      </c>
      <c r="D2393" s="21" t="s">
        <v>3224</v>
      </c>
      <c r="E2393" s="2" t="s">
        <v>3225</v>
      </c>
      <c r="F2393" s="21" t="s">
        <v>3700</v>
      </c>
      <c r="G2393" s="21" t="s">
        <v>1631</v>
      </c>
      <c r="H2393" s="21" t="s">
        <v>3701</v>
      </c>
      <c r="I2393" s="21" t="s">
        <v>6969</v>
      </c>
      <c r="J2393" s="2" t="s">
        <v>3475</v>
      </c>
      <c r="K2393" s="22" t="s">
        <v>1048</v>
      </c>
      <c r="L2393" s="2" t="s">
        <v>1150</v>
      </c>
      <c r="M2393" s="2" t="s">
        <v>1059</v>
      </c>
      <c r="N2393" s="2" t="s">
        <v>1151</v>
      </c>
      <c r="O2393" s="2" t="s">
        <v>1040</v>
      </c>
      <c r="P2393" s="2" t="str">
        <f t="shared" si="75"/>
        <v>P-Onsite</v>
      </c>
      <c r="Q2393" s="2" t="str">
        <f t="shared" si="76"/>
        <v>P-S2_Onsite</v>
      </c>
      <c r="R2393" s="2" t="s">
        <v>3476</v>
      </c>
      <c r="S2393" s="2" t="s">
        <v>1041</v>
      </c>
      <c r="T2393" s="21" t="s">
        <v>3693</v>
      </c>
    </row>
    <row r="2394" spans="1:20" x14ac:dyDescent="0.3">
      <c r="A2394" s="21" t="s">
        <v>4451</v>
      </c>
      <c r="B2394" s="21" t="s">
        <v>1054</v>
      </c>
      <c r="C2394" s="21" t="s">
        <v>4452</v>
      </c>
      <c r="D2394" s="21" t="s">
        <v>4453</v>
      </c>
      <c r="E2394" s="2" t="s">
        <v>4454</v>
      </c>
      <c r="F2394" s="21" t="s">
        <v>3690</v>
      </c>
      <c r="G2394" s="21" t="s">
        <v>1593</v>
      </c>
      <c r="H2394" s="21" t="s">
        <v>3691</v>
      </c>
      <c r="I2394" s="21" t="s">
        <v>6970</v>
      </c>
      <c r="J2394" s="2" t="s">
        <v>3692</v>
      </c>
      <c r="K2394" s="22" t="s">
        <v>1610</v>
      </c>
      <c r="L2394" s="2" t="s">
        <v>1300</v>
      </c>
      <c r="M2394" s="2" t="s">
        <v>1059</v>
      </c>
      <c r="N2394" s="2" t="s">
        <v>1375</v>
      </c>
      <c r="O2394" s="2" t="s">
        <v>1040</v>
      </c>
      <c r="P2394" s="2" t="str">
        <f t="shared" si="75"/>
        <v>P-Onsite</v>
      </c>
      <c r="Q2394" s="2" t="str">
        <f t="shared" si="76"/>
        <v>P-S2_Onsite</v>
      </c>
      <c r="R2394" s="2" t="s">
        <v>3476</v>
      </c>
      <c r="S2394" s="2" t="s">
        <v>1041</v>
      </c>
      <c r="T2394" s="21" t="s">
        <v>3693</v>
      </c>
    </row>
    <row r="2395" spans="1:20" x14ac:dyDescent="0.3">
      <c r="A2395" s="21" t="s">
        <v>4451</v>
      </c>
      <c r="B2395" s="21" t="s">
        <v>1054</v>
      </c>
      <c r="C2395" s="21" t="s">
        <v>4452</v>
      </c>
      <c r="D2395" s="21" t="s">
        <v>4453</v>
      </c>
      <c r="E2395" s="2" t="s">
        <v>4454</v>
      </c>
      <c r="F2395" s="21" t="s">
        <v>3694</v>
      </c>
      <c r="G2395" s="21" t="s">
        <v>1598</v>
      </c>
      <c r="H2395" s="21" t="s">
        <v>3695</v>
      </c>
      <c r="I2395" s="21" t="s">
        <v>6971</v>
      </c>
      <c r="J2395" s="2" t="s">
        <v>3481</v>
      </c>
      <c r="K2395" s="22" t="s">
        <v>1048</v>
      </c>
      <c r="L2395" s="2" t="s">
        <v>1300</v>
      </c>
      <c r="M2395" s="2" t="s">
        <v>1059</v>
      </c>
      <c r="N2395" s="2" t="s">
        <v>1375</v>
      </c>
      <c r="O2395" s="2" t="s">
        <v>1040</v>
      </c>
      <c r="P2395" s="2" t="str">
        <f t="shared" si="75"/>
        <v>P-Onsite</v>
      </c>
      <c r="Q2395" s="2" t="str">
        <f t="shared" si="76"/>
        <v>P-S2_Onsite</v>
      </c>
      <c r="R2395" s="2" t="s">
        <v>3476</v>
      </c>
      <c r="S2395" s="2" t="s">
        <v>1041</v>
      </c>
      <c r="T2395" s="21" t="s">
        <v>3693</v>
      </c>
    </row>
    <row r="2396" spans="1:20" x14ac:dyDescent="0.3">
      <c r="A2396" s="21" t="s">
        <v>4451</v>
      </c>
      <c r="B2396" s="21" t="s">
        <v>1054</v>
      </c>
      <c r="C2396" s="21" t="s">
        <v>4452</v>
      </c>
      <c r="D2396" s="21" t="s">
        <v>4453</v>
      </c>
      <c r="E2396" s="2" t="s">
        <v>4454</v>
      </c>
      <c r="F2396" s="21" t="s">
        <v>3696</v>
      </c>
      <c r="G2396" s="21" t="s">
        <v>1606</v>
      </c>
      <c r="H2396" s="21" t="s">
        <v>3697</v>
      </c>
      <c r="I2396" s="21" t="s">
        <v>6972</v>
      </c>
      <c r="J2396" s="2" t="s">
        <v>3484</v>
      </c>
      <c r="K2396" s="22" t="s">
        <v>1038</v>
      </c>
      <c r="L2396" s="2" t="s">
        <v>1300</v>
      </c>
      <c r="M2396" s="2" t="s">
        <v>1059</v>
      </c>
      <c r="N2396" s="2" t="s">
        <v>1375</v>
      </c>
      <c r="O2396" s="2" t="s">
        <v>1040</v>
      </c>
      <c r="P2396" s="2" t="str">
        <f t="shared" si="75"/>
        <v>P-Onsite</v>
      </c>
      <c r="Q2396" s="2" t="str">
        <f t="shared" si="76"/>
        <v>P-S2_Onsite</v>
      </c>
      <c r="R2396" s="2" t="s">
        <v>3476</v>
      </c>
      <c r="S2396" s="2" t="s">
        <v>1041</v>
      </c>
      <c r="T2396" s="21" t="s">
        <v>3693</v>
      </c>
    </row>
    <row r="2397" spans="1:20" x14ac:dyDescent="0.3">
      <c r="A2397" s="21" t="s">
        <v>4451</v>
      </c>
      <c r="B2397" s="21" t="s">
        <v>1054</v>
      </c>
      <c r="C2397" s="21" t="s">
        <v>4452</v>
      </c>
      <c r="D2397" s="21" t="s">
        <v>4453</v>
      </c>
      <c r="E2397" s="2" t="s">
        <v>4454</v>
      </c>
      <c r="F2397" s="21" t="s">
        <v>3698</v>
      </c>
      <c r="G2397" s="21" t="s">
        <v>1613</v>
      </c>
      <c r="H2397" s="21" t="s">
        <v>3699</v>
      </c>
      <c r="I2397" s="21" t="s">
        <v>6973</v>
      </c>
      <c r="J2397" s="2" t="s">
        <v>3479</v>
      </c>
      <c r="K2397" s="22" t="s">
        <v>1038</v>
      </c>
      <c r="L2397" s="2" t="s">
        <v>1300</v>
      </c>
      <c r="M2397" s="2" t="s">
        <v>1059</v>
      </c>
      <c r="N2397" s="2" t="s">
        <v>1375</v>
      </c>
      <c r="O2397" s="2" t="s">
        <v>1040</v>
      </c>
      <c r="P2397" s="2" t="str">
        <f t="shared" si="75"/>
        <v>P-Onsite</v>
      </c>
      <c r="Q2397" s="2" t="str">
        <f t="shared" si="76"/>
        <v>P-S2_Onsite</v>
      </c>
      <c r="R2397" s="2" t="s">
        <v>3476</v>
      </c>
      <c r="S2397" s="2" t="s">
        <v>1041</v>
      </c>
      <c r="T2397" s="21" t="s">
        <v>3693</v>
      </c>
    </row>
    <row r="2398" spans="1:20" x14ac:dyDescent="0.3">
      <c r="A2398" s="21" t="s">
        <v>4451</v>
      </c>
      <c r="B2398" s="21" t="s">
        <v>1054</v>
      </c>
      <c r="C2398" s="21" t="s">
        <v>4452</v>
      </c>
      <c r="D2398" s="21" t="s">
        <v>4453</v>
      </c>
      <c r="E2398" s="2" t="s">
        <v>4454</v>
      </c>
      <c r="F2398" s="21" t="s">
        <v>3700</v>
      </c>
      <c r="G2398" s="21" t="s">
        <v>1631</v>
      </c>
      <c r="H2398" s="21" t="s">
        <v>3701</v>
      </c>
      <c r="I2398" s="21" t="s">
        <v>6974</v>
      </c>
      <c r="J2398" s="2" t="s">
        <v>3475</v>
      </c>
      <c r="K2398" s="22" t="s">
        <v>1048</v>
      </c>
      <c r="L2398" s="2" t="s">
        <v>1300</v>
      </c>
      <c r="M2398" s="2" t="s">
        <v>1059</v>
      </c>
      <c r="N2398" s="2" t="s">
        <v>1375</v>
      </c>
      <c r="O2398" s="2" t="s">
        <v>1040</v>
      </c>
      <c r="P2398" s="2" t="str">
        <f t="shared" si="75"/>
        <v>P-Onsite</v>
      </c>
      <c r="Q2398" s="2" t="str">
        <f t="shared" si="76"/>
        <v>P-S2_Onsite</v>
      </c>
      <c r="R2398" s="2" t="s">
        <v>3476</v>
      </c>
      <c r="S2398" s="2" t="s">
        <v>1041</v>
      </c>
      <c r="T2398" s="21" t="s">
        <v>3693</v>
      </c>
    </row>
    <row r="2399" spans="1:20" x14ac:dyDescent="0.3">
      <c r="A2399" s="21" t="s">
        <v>4455</v>
      </c>
      <c r="B2399" s="21" t="s">
        <v>1054</v>
      </c>
      <c r="C2399" s="21" t="s">
        <v>4456</v>
      </c>
      <c r="D2399" s="21" t="s">
        <v>4457</v>
      </c>
      <c r="E2399" s="2" t="s">
        <v>4458</v>
      </c>
      <c r="F2399" s="21" t="s">
        <v>3698</v>
      </c>
      <c r="G2399" s="21" t="s">
        <v>1613</v>
      </c>
      <c r="H2399" s="21" t="s">
        <v>3699</v>
      </c>
      <c r="I2399" s="21" t="s">
        <v>6975</v>
      </c>
      <c r="J2399" s="2" t="s">
        <v>3479</v>
      </c>
      <c r="K2399" s="22" t="s">
        <v>1038</v>
      </c>
      <c r="L2399" s="2" t="s">
        <v>1300</v>
      </c>
      <c r="M2399" s="2" t="s">
        <v>1059</v>
      </c>
      <c r="N2399" s="2" t="s">
        <v>1301</v>
      </c>
      <c r="O2399" s="2" t="s">
        <v>1040</v>
      </c>
      <c r="P2399" s="2" t="str">
        <f t="shared" si="75"/>
        <v>P-Onsite</v>
      </c>
      <c r="Q2399" s="2" t="str">
        <f t="shared" si="76"/>
        <v>P-S2_Onsite</v>
      </c>
      <c r="R2399" s="2" t="s">
        <v>3476</v>
      </c>
      <c r="S2399" s="2" t="s">
        <v>1041</v>
      </c>
      <c r="T2399" s="21" t="s">
        <v>3693</v>
      </c>
    </row>
    <row r="2400" spans="1:20" x14ac:dyDescent="0.3">
      <c r="A2400" s="21" t="s">
        <v>4455</v>
      </c>
      <c r="B2400" s="21" t="s">
        <v>1054</v>
      </c>
      <c r="C2400" s="21" t="s">
        <v>4456</v>
      </c>
      <c r="D2400" s="21" t="s">
        <v>4457</v>
      </c>
      <c r="E2400" s="2" t="s">
        <v>4458</v>
      </c>
      <c r="F2400" s="21" t="s">
        <v>3694</v>
      </c>
      <c r="G2400" s="21" t="s">
        <v>1598</v>
      </c>
      <c r="H2400" s="21" t="s">
        <v>3695</v>
      </c>
      <c r="I2400" s="21" t="s">
        <v>6976</v>
      </c>
      <c r="J2400" s="2" t="s">
        <v>3481</v>
      </c>
      <c r="K2400" s="22" t="s">
        <v>1048</v>
      </c>
      <c r="L2400" s="2" t="s">
        <v>1300</v>
      </c>
      <c r="M2400" s="2" t="s">
        <v>1059</v>
      </c>
      <c r="N2400" s="2" t="s">
        <v>1301</v>
      </c>
      <c r="O2400" s="2" t="s">
        <v>1040</v>
      </c>
      <c r="P2400" s="2" t="str">
        <f t="shared" si="75"/>
        <v>P-Onsite</v>
      </c>
      <c r="Q2400" s="2" t="str">
        <f t="shared" si="76"/>
        <v>P-S2_Onsite</v>
      </c>
      <c r="R2400" s="2" t="s">
        <v>3476</v>
      </c>
      <c r="S2400" s="2" t="s">
        <v>1041</v>
      </c>
      <c r="T2400" s="21" t="s">
        <v>3693</v>
      </c>
    </row>
    <row r="2401" spans="1:20" x14ac:dyDescent="0.3">
      <c r="A2401" s="21" t="s">
        <v>3237</v>
      </c>
      <c r="B2401" s="21" t="s">
        <v>1054</v>
      </c>
      <c r="C2401" s="21" t="s">
        <v>3238</v>
      </c>
      <c r="D2401" s="21" t="s">
        <v>3239</v>
      </c>
      <c r="E2401" s="2" t="s">
        <v>3240</v>
      </c>
      <c r="F2401" s="21" t="s">
        <v>3694</v>
      </c>
      <c r="G2401" s="21" t="s">
        <v>1598</v>
      </c>
      <c r="H2401" s="21" t="s">
        <v>3695</v>
      </c>
      <c r="I2401" s="21" t="s">
        <v>6977</v>
      </c>
      <c r="J2401" s="2" t="s">
        <v>3481</v>
      </c>
      <c r="K2401" s="22" t="s">
        <v>1048</v>
      </c>
      <c r="L2401" s="2" t="s">
        <v>1164</v>
      </c>
      <c r="M2401" s="2" t="s">
        <v>1059</v>
      </c>
      <c r="N2401" s="2" t="s">
        <v>1209</v>
      </c>
      <c r="O2401" s="2" t="s">
        <v>1040</v>
      </c>
      <c r="P2401" s="2" t="str">
        <f t="shared" si="75"/>
        <v>P-Onsite</v>
      </c>
      <c r="Q2401" s="2" t="str">
        <f t="shared" si="76"/>
        <v>P-S2_Onsite</v>
      </c>
      <c r="R2401" s="2" t="s">
        <v>3476</v>
      </c>
      <c r="S2401" s="2" t="s">
        <v>1041</v>
      </c>
      <c r="T2401" s="21" t="s">
        <v>3693</v>
      </c>
    </row>
    <row r="2402" spans="1:20" x14ac:dyDescent="0.3">
      <c r="A2402" s="21" t="s">
        <v>3237</v>
      </c>
      <c r="B2402" s="21" t="s">
        <v>1054</v>
      </c>
      <c r="C2402" s="21" t="s">
        <v>3238</v>
      </c>
      <c r="D2402" s="21" t="s">
        <v>3239</v>
      </c>
      <c r="E2402" s="2" t="s">
        <v>3240</v>
      </c>
      <c r="F2402" s="21" t="s">
        <v>3696</v>
      </c>
      <c r="G2402" s="21" t="s">
        <v>1606</v>
      </c>
      <c r="H2402" s="21" t="s">
        <v>3697</v>
      </c>
      <c r="I2402" s="21" t="s">
        <v>6978</v>
      </c>
      <c r="J2402" s="2" t="s">
        <v>3484</v>
      </c>
      <c r="K2402" s="22" t="s">
        <v>1038</v>
      </c>
      <c r="L2402" s="2" t="s">
        <v>1164</v>
      </c>
      <c r="M2402" s="2" t="s">
        <v>1059</v>
      </c>
      <c r="N2402" s="2" t="s">
        <v>1209</v>
      </c>
      <c r="O2402" s="2" t="s">
        <v>1040</v>
      </c>
      <c r="P2402" s="2" t="str">
        <f t="shared" si="75"/>
        <v>P-Onsite</v>
      </c>
      <c r="Q2402" s="2" t="str">
        <f t="shared" si="76"/>
        <v>P-S2_Onsite</v>
      </c>
      <c r="R2402" s="2" t="s">
        <v>3476</v>
      </c>
      <c r="S2402" s="2" t="s">
        <v>1041</v>
      </c>
      <c r="T2402" s="21" t="s">
        <v>3693</v>
      </c>
    </row>
    <row r="2403" spans="1:20" x14ac:dyDescent="0.3">
      <c r="A2403" s="21" t="s">
        <v>3237</v>
      </c>
      <c r="B2403" s="21" t="s">
        <v>1054</v>
      </c>
      <c r="C2403" s="21" t="s">
        <v>3238</v>
      </c>
      <c r="D2403" s="21" t="s">
        <v>3239</v>
      </c>
      <c r="E2403" s="2" t="s">
        <v>3240</v>
      </c>
      <c r="F2403" s="21" t="s">
        <v>3700</v>
      </c>
      <c r="G2403" s="21" t="s">
        <v>1631</v>
      </c>
      <c r="H2403" s="21" t="s">
        <v>3701</v>
      </c>
      <c r="I2403" s="21" t="s">
        <v>6979</v>
      </c>
      <c r="J2403" s="2" t="s">
        <v>3475</v>
      </c>
      <c r="K2403" s="22" t="s">
        <v>1048</v>
      </c>
      <c r="L2403" s="2" t="s">
        <v>1164</v>
      </c>
      <c r="M2403" s="2" t="s">
        <v>1059</v>
      </c>
      <c r="N2403" s="2" t="s">
        <v>1209</v>
      </c>
      <c r="O2403" s="2" t="s">
        <v>1040</v>
      </c>
      <c r="P2403" s="2" t="str">
        <f t="shared" si="75"/>
        <v>P-Onsite</v>
      </c>
      <c r="Q2403" s="2" t="str">
        <f t="shared" si="76"/>
        <v>P-S2_Onsite</v>
      </c>
      <c r="R2403" s="2" t="s">
        <v>3476</v>
      </c>
      <c r="S2403" s="2" t="s">
        <v>1041</v>
      </c>
      <c r="T2403" s="21" t="s">
        <v>3693</v>
      </c>
    </row>
    <row r="2404" spans="1:20" x14ac:dyDescent="0.3">
      <c r="A2404" s="21" t="s">
        <v>4459</v>
      </c>
      <c r="B2404" s="21" t="s">
        <v>1054</v>
      </c>
      <c r="C2404" s="21" t="s">
        <v>4460</v>
      </c>
      <c r="D2404" s="21" t="s">
        <v>4461</v>
      </c>
      <c r="E2404" s="2" t="s">
        <v>4462</v>
      </c>
      <c r="F2404" s="21" t="s">
        <v>3690</v>
      </c>
      <c r="G2404" s="21" t="s">
        <v>1593</v>
      </c>
      <c r="H2404" s="21" t="s">
        <v>3691</v>
      </c>
      <c r="I2404" s="21" t="s">
        <v>6980</v>
      </c>
      <c r="J2404" s="2" t="s">
        <v>3692</v>
      </c>
      <c r="K2404" s="22" t="s">
        <v>1610</v>
      </c>
      <c r="L2404" s="2" t="s">
        <v>3489</v>
      </c>
      <c r="M2404" s="2" t="s">
        <v>3489</v>
      </c>
      <c r="N2404" s="2" t="s">
        <v>3489</v>
      </c>
      <c r="O2404" s="2" t="s">
        <v>1098</v>
      </c>
      <c r="P2404" s="2" t="str">
        <f t="shared" si="75"/>
        <v>A-Onsite</v>
      </c>
      <c r="Q2404" s="2" t="str">
        <f t="shared" si="76"/>
        <v>A-S2_Onsite</v>
      </c>
      <c r="R2404" s="2" t="s">
        <v>3476</v>
      </c>
      <c r="S2404" s="2" t="s">
        <v>1041</v>
      </c>
      <c r="T2404" s="21" t="s">
        <v>3693</v>
      </c>
    </row>
    <row r="2405" spans="1:20" x14ac:dyDescent="0.3">
      <c r="A2405" s="21" t="s">
        <v>4459</v>
      </c>
      <c r="B2405" s="21" t="s">
        <v>1054</v>
      </c>
      <c r="C2405" s="21" t="s">
        <v>4460</v>
      </c>
      <c r="D2405" s="21" t="s">
        <v>4461</v>
      </c>
      <c r="E2405" s="2" t="s">
        <v>4462</v>
      </c>
      <c r="F2405" s="21" t="s">
        <v>3694</v>
      </c>
      <c r="G2405" s="21" t="s">
        <v>1598</v>
      </c>
      <c r="H2405" s="21" t="s">
        <v>3695</v>
      </c>
      <c r="I2405" s="21" t="s">
        <v>6981</v>
      </c>
      <c r="J2405" s="2" t="s">
        <v>3481</v>
      </c>
      <c r="K2405" s="22" t="s">
        <v>1048</v>
      </c>
      <c r="L2405" s="2" t="s">
        <v>3489</v>
      </c>
      <c r="M2405" s="2" t="s">
        <v>3489</v>
      </c>
      <c r="N2405" s="2" t="s">
        <v>3489</v>
      </c>
      <c r="O2405" s="2" t="s">
        <v>1098</v>
      </c>
      <c r="P2405" s="2" t="str">
        <f t="shared" si="75"/>
        <v>A-Onsite</v>
      </c>
      <c r="Q2405" s="2" t="str">
        <f t="shared" si="76"/>
        <v>A-S2_Onsite</v>
      </c>
      <c r="R2405" s="2" t="s">
        <v>3476</v>
      </c>
      <c r="S2405" s="2" t="s">
        <v>1041</v>
      </c>
      <c r="T2405" s="21" t="s">
        <v>3693</v>
      </c>
    </row>
    <row r="2406" spans="1:20" x14ac:dyDescent="0.3">
      <c r="A2406" s="21" t="s">
        <v>4459</v>
      </c>
      <c r="B2406" s="21" t="s">
        <v>1054</v>
      </c>
      <c r="C2406" s="21" t="s">
        <v>4460</v>
      </c>
      <c r="D2406" s="21" t="s">
        <v>4461</v>
      </c>
      <c r="E2406" s="2" t="s">
        <v>4462</v>
      </c>
      <c r="F2406" s="21" t="s">
        <v>3696</v>
      </c>
      <c r="G2406" s="21" t="s">
        <v>1606</v>
      </c>
      <c r="H2406" s="21" t="s">
        <v>3697</v>
      </c>
      <c r="I2406" s="21" t="s">
        <v>6982</v>
      </c>
      <c r="J2406" s="2" t="s">
        <v>3484</v>
      </c>
      <c r="K2406" s="22" t="s">
        <v>1038</v>
      </c>
      <c r="L2406" s="2" t="s">
        <v>3489</v>
      </c>
      <c r="M2406" s="2" t="s">
        <v>3489</v>
      </c>
      <c r="N2406" s="2" t="s">
        <v>3489</v>
      </c>
      <c r="O2406" s="2" t="s">
        <v>1098</v>
      </c>
      <c r="P2406" s="2" t="str">
        <f t="shared" si="75"/>
        <v>A-Onsite</v>
      </c>
      <c r="Q2406" s="2" t="str">
        <f t="shared" si="76"/>
        <v>A-S2_Onsite</v>
      </c>
      <c r="R2406" s="2" t="s">
        <v>3476</v>
      </c>
      <c r="S2406" s="2" t="s">
        <v>1041</v>
      </c>
      <c r="T2406" s="21" t="s">
        <v>3693</v>
      </c>
    </row>
    <row r="2407" spans="1:20" x14ac:dyDescent="0.3">
      <c r="A2407" s="21" t="s">
        <v>4459</v>
      </c>
      <c r="B2407" s="21" t="s">
        <v>1054</v>
      </c>
      <c r="C2407" s="21" t="s">
        <v>4460</v>
      </c>
      <c r="D2407" s="21" t="s">
        <v>4461</v>
      </c>
      <c r="E2407" s="2" t="s">
        <v>4462</v>
      </c>
      <c r="F2407" s="21" t="s">
        <v>3698</v>
      </c>
      <c r="G2407" s="21" t="s">
        <v>1613</v>
      </c>
      <c r="H2407" s="21" t="s">
        <v>3699</v>
      </c>
      <c r="I2407" s="21" t="s">
        <v>6983</v>
      </c>
      <c r="J2407" s="2" t="s">
        <v>3479</v>
      </c>
      <c r="K2407" s="22" t="s">
        <v>1038</v>
      </c>
      <c r="L2407" s="2" t="s">
        <v>3489</v>
      </c>
      <c r="M2407" s="2" t="s">
        <v>3489</v>
      </c>
      <c r="N2407" s="2" t="s">
        <v>3489</v>
      </c>
      <c r="O2407" s="2" t="s">
        <v>1098</v>
      </c>
      <c r="P2407" s="2" t="str">
        <f t="shared" si="75"/>
        <v>A-Onsite</v>
      </c>
      <c r="Q2407" s="2" t="str">
        <f t="shared" si="76"/>
        <v>A-S2_Onsite</v>
      </c>
      <c r="R2407" s="2" t="s">
        <v>3476</v>
      </c>
      <c r="S2407" s="2" t="s">
        <v>1041</v>
      </c>
      <c r="T2407" s="21" t="s">
        <v>3693</v>
      </c>
    </row>
    <row r="2408" spans="1:20" x14ac:dyDescent="0.3">
      <c r="A2408" s="21" t="s">
        <v>4459</v>
      </c>
      <c r="B2408" s="21" t="s">
        <v>1054</v>
      </c>
      <c r="C2408" s="21" t="s">
        <v>4460</v>
      </c>
      <c r="D2408" s="21" t="s">
        <v>4461</v>
      </c>
      <c r="E2408" s="2" t="s">
        <v>4462</v>
      </c>
      <c r="F2408" s="21" t="s">
        <v>3700</v>
      </c>
      <c r="G2408" s="21" t="s">
        <v>1631</v>
      </c>
      <c r="H2408" s="21" t="s">
        <v>3701</v>
      </c>
      <c r="I2408" s="21" t="s">
        <v>6984</v>
      </c>
      <c r="J2408" s="2" t="s">
        <v>3475</v>
      </c>
      <c r="K2408" s="22" t="s">
        <v>1048</v>
      </c>
      <c r="L2408" s="2" t="s">
        <v>3489</v>
      </c>
      <c r="M2408" s="2" t="s">
        <v>3489</v>
      </c>
      <c r="N2408" s="2" t="s">
        <v>3489</v>
      </c>
      <c r="O2408" s="2" t="s">
        <v>1098</v>
      </c>
      <c r="P2408" s="2" t="str">
        <f t="shared" si="75"/>
        <v>A-Onsite</v>
      </c>
      <c r="Q2408" s="2" t="str">
        <f t="shared" si="76"/>
        <v>A-S2_Onsite</v>
      </c>
      <c r="R2408" s="2" t="s">
        <v>3476</v>
      </c>
      <c r="S2408" s="2" t="s">
        <v>1041</v>
      </c>
      <c r="T2408" s="21" t="s">
        <v>3693</v>
      </c>
    </row>
    <row r="2409" spans="1:20" x14ac:dyDescent="0.3">
      <c r="A2409" s="21" t="s">
        <v>4463</v>
      </c>
      <c r="B2409" s="21" t="s">
        <v>1054</v>
      </c>
      <c r="C2409" s="21" t="s">
        <v>4464</v>
      </c>
      <c r="D2409" s="21" t="s">
        <v>4465</v>
      </c>
      <c r="E2409" s="2" t="s">
        <v>4466</v>
      </c>
      <c r="F2409" s="21" t="s">
        <v>3690</v>
      </c>
      <c r="G2409" s="21" t="s">
        <v>1593</v>
      </c>
      <c r="H2409" s="21" t="s">
        <v>3691</v>
      </c>
      <c r="I2409" s="21" t="s">
        <v>6985</v>
      </c>
      <c r="J2409" s="2" t="s">
        <v>3692</v>
      </c>
      <c r="K2409" s="22" t="s">
        <v>1610</v>
      </c>
      <c r="L2409" s="2" t="s">
        <v>1164</v>
      </c>
      <c r="M2409" s="2" t="s">
        <v>1059</v>
      </c>
      <c r="N2409" s="2" t="s">
        <v>1209</v>
      </c>
      <c r="O2409" s="2" t="s">
        <v>1040</v>
      </c>
      <c r="P2409" s="2" t="str">
        <f t="shared" si="75"/>
        <v>P-Onsite</v>
      </c>
      <c r="Q2409" s="2" t="str">
        <f t="shared" si="76"/>
        <v>P-S2_Onsite</v>
      </c>
      <c r="R2409" s="2" t="s">
        <v>3476</v>
      </c>
      <c r="S2409" s="2" t="s">
        <v>1041</v>
      </c>
      <c r="T2409" s="21" t="s">
        <v>3693</v>
      </c>
    </row>
    <row r="2410" spans="1:20" x14ac:dyDescent="0.3">
      <c r="A2410" s="21" t="s">
        <v>4463</v>
      </c>
      <c r="B2410" s="21" t="s">
        <v>1054</v>
      </c>
      <c r="C2410" s="21" t="s">
        <v>4464</v>
      </c>
      <c r="D2410" s="21" t="s">
        <v>4465</v>
      </c>
      <c r="E2410" s="2" t="s">
        <v>4466</v>
      </c>
      <c r="F2410" s="21" t="s">
        <v>3694</v>
      </c>
      <c r="G2410" s="21" t="s">
        <v>1598</v>
      </c>
      <c r="H2410" s="21" t="s">
        <v>3695</v>
      </c>
      <c r="I2410" s="21" t="s">
        <v>6986</v>
      </c>
      <c r="J2410" s="2" t="s">
        <v>3481</v>
      </c>
      <c r="K2410" s="22" t="s">
        <v>1048</v>
      </c>
      <c r="L2410" s="2" t="s">
        <v>1164</v>
      </c>
      <c r="M2410" s="2" t="s">
        <v>1059</v>
      </c>
      <c r="N2410" s="2" t="s">
        <v>1209</v>
      </c>
      <c r="O2410" s="2" t="s">
        <v>1040</v>
      </c>
      <c r="P2410" s="2" t="str">
        <f t="shared" si="75"/>
        <v>P-Onsite</v>
      </c>
      <c r="Q2410" s="2" t="str">
        <f t="shared" si="76"/>
        <v>P-S2_Onsite</v>
      </c>
      <c r="R2410" s="2" t="s">
        <v>3476</v>
      </c>
      <c r="S2410" s="2" t="s">
        <v>1041</v>
      </c>
      <c r="T2410" s="21" t="s">
        <v>3693</v>
      </c>
    </row>
    <row r="2411" spans="1:20" x14ac:dyDescent="0.3">
      <c r="A2411" s="21" t="s">
        <v>4463</v>
      </c>
      <c r="B2411" s="21" t="s">
        <v>1054</v>
      </c>
      <c r="C2411" s="21" t="s">
        <v>4464</v>
      </c>
      <c r="D2411" s="21" t="s">
        <v>4465</v>
      </c>
      <c r="E2411" s="2" t="s">
        <v>4466</v>
      </c>
      <c r="F2411" s="21" t="s">
        <v>3696</v>
      </c>
      <c r="G2411" s="21" t="s">
        <v>1606</v>
      </c>
      <c r="H2411" s="21" t="s">
        <v>3697</v>
      </c>
      <c r="I2411" s="21" t="s">
        <v>6987</v>
      </c>
      <c r="J2411" s="2" t="s">
        <v>3484</v>
      </c>
      <c r="K2411" s="22" t="s">
        <v>1038</v>
      </c>
      <c r="L2411" s="2" t="s">
        <v>1164</v>
      </c>
      <c r="M2411" s="2" t="s">
        <v>1059</v>
      </c>
      <c r="N2411" s="2" t="s">
        <v>1209</v>
      </c>
      <c r="O2411" s="2" t="s">
        <v>1040</v>
      </c>
      <c r="P2411" s="2" t="str">
        <f t="shared" si="75"/>
        <v>P-Onsite</v>
      </c>
      <c r="Q2411" s="2" t="str">
        <f t="shared" si="76"/>
        <v>P-S2_Onsite</v>
      </c>
      <c r="R2411" s="2" t="s">
        <v>3476</v>
      </c>
      <c r="S2411" s="2" t="s">
        <v>1041</v>
      </c>
      <c r="T2411" s="21" t="s">
        <v>3693</v>
      </c>
    </row>
    <row r="2412" spans="1:20" x14ac:dyDescent="0.3">
      <c r="A2412" s="21" t="s">
        <v>4463</v>
      </c>
      <c r="B2412" s="21" t="s">
        <v>1054</v>
      </c>
      <c r="C2412" s="21" t="s">
        <v>4464</v>
      </c>
      <c r="D2412" s="21" t="s">
        <v>4465</v>
      </c>
      <c r="E2412" s="2" t="s">
        <v>4466</v>
      </c>
      <c r="F2412" s="21" t="s">
        <v>3698</v>
      </c>
      <c r="G2412" s="21" t="s">
        <v>1613</v>
      </c>
      <c r="H2412" s="21" t="s">
        <v>3699</v>
      </c>
      <c r="I2412" s="21" t="s">
        <v>6988</v>
      </c>
      <c r="J2412" s="2" t="s">
        <v>3479</v>
      </c>
      <c r="K2412" s="22" t="s">
        <v>1038</v>
      </c>
      <c r="L2412" s="2" t="s">
        <v>1164</v>
      </c>
      <c r="M2412" s="2" t="s">
        <v>1059</v>
      </c>
      <c r="N2412" s="2" t="s">
        <v>1209</v>
      </c>
      <c r="O2412" s="2" t="s">
        <v>1040</v>
      </c>
      <c r="P2412" s="2" t="str">
        <f t="shared" si="75"/>
        <v>P-Onsite</v>
      </c>
      <c r="Q2412" s="2" t="str">
        <f t="shared" si="76"/>
        <v>P-S2_Onsite</v>
      </c>
      <c r="R2412" s="2" t="s">
        <v>3476</v>
      </c>
      <c r="S2412" s="2" t="s">
        <v>1041</v>
      </c>
      <c r="T2412" s="21" t="s">
        <v>3693</v>
      </c>
    </row>
    <row r="2413" spans="1:20" x14ac:dyDescent="0.3">
      <c r="A2413" s="21" t="s">
        <v>4463</v>
      </c>
      <c r="B2413" s="21" t="s">
        <v>1054</v>
      </c>
      <c r="C2413" s="21" t="s">
        <v>4464</v>
      </c>
      <c r="D2413" s="21" t="s">
        <v>4465</v>
      </c>
      <c r="E2413" s="2" t="s">
        <v>4466</v>
      </c>
      <c r="F2413" s="21" t="s">
        <v>3700</v>
      </c>
      <c r="G2413" s="21" t="s">
        <v>1631</v>
      </c>
      <c r="H2413" s="21" t="s">
        <v>3701</v>
      </c>
      <c r="I2413" s="21" t="s">
        <v>6989</v>
      </c>
      <c r="J2413" s="2" t="s">
        <v>3475</v>
      </c>
      <c r="K2413" s="22" t="s">
        <v>1048</v>
      </c>
      <c r="L2413" s="2" t="s">
        <v>1164</v>
      </c>
      <c r="M2413" s="2" t="s">
        <v>1059</v>
      </c>
      <c r="N2413" s="2" t="s">
        <v>1209</v>
      </c>
      <c r="O2413" s="2" t="s">
        <v>1040</v>
      </c>
      <c r="P2413" s="2" t="str">
        <f t="shared" si="75"/>
        <v>P-Onsite</v>
      </c>
      <c r="Q2413" s="2" t="str">
        <f t="shared" si="76"/>
        <v>P-S2_Onsite</v>
      </c>
      <c r="R2413" s="2" t="s">
        <v>3476</v>
      </c>
      <c r="S2413" s="2" t="s">
        <v>1041</v>
      </c>
      <c r="T2413" s="21" t="s">
        <v>3693</v>
      </c>
    </row>
    <row r="2414" spans="1:20" x14ac:dyDescent="0.3">
      <c r="A2414" s="21" t="s">
        <v>3252</v>
      </c>
      <c r="B2414" s="21" t="s">
        <v>1054</v>
      </c>
      <c r="C2414" s="21" t="s">
        <v>3253</v>
      </c>
      <c r="D2414" s="21" t="s">
        <v>3254</v>
      </c>
      <c r="E2414" s="2" t="s">
        <v>3255</v>
      </c>
      <c r="F2414" s="21" t="s">
        <v>3690</v>
      </c>
      <c r="G2414" s="21" t="s">
        <v>1593</v>
      </c>
      <c r="H2414" s="21" t="s">
        <v>3691</v>
      </c>
      <c r="I2414" s="21" t="s">
        <v>6990</v>
      </c>
      <c r="J2414" s="2" t="s">
        <v>3692</v>
      </c>
      <c r="K2414" s="22" t="s">
        <v>1610</v>
      </c>
      <c r="L2414" s="2" t="s">
        <v>1164</v>
      </c>
      <c r="M2414" s="2" t="s">
        <v>1059</v>
      </c>
      <c r="N2414" s="2" t="s">
        <v>1165</v>
      </c>
      <c r="O2414" s="2" t="s">
        <v>1040</v>
      </c>
      <c r="P2414" s="2" t="str">
        <f t="shared" si="75"/>
        <v>P-Onsite</v>
      </c>
      <c r="Q2414" s="2" t="str">
        <f t="shared" si="76"/>
        <v>P-S2_Onsite</v>
      </c>
      <c r="R2414" s="2" t="s">
        <v>3476</v>
      </c>
      <c r="S2414" s="2" t="s">
        <v>1041</v>
      </c>
      <c r="T2414" s="21" t="s">
        <v>3693</v>
      </c>
    </row>
    <row r="2415" spans="1:20" x14ac:dyDescent="0.3">
      <c r="A2415" s="21" t="s">
        <v>3252</v>
      </c>
      <c r="B2415" s="21" t="s">
        <v>1054</v>
      </c>
      <c r="C2415" s="21" t="s">
        <v>3253</v>
      </c>
      <c r="D2415" s="21" t="s">
        <v>3254</v>
      </c>
      <c r="E2415" s="2" t="s">
        <v>3255</v>
      </c>
      <c r="F2415" s="21" t="s">
        <v>3696</v>
      </c>
      <c r="G2415" s="21" t="s">
        <v>1606</v>
      </c>
      <c r="H2415" s="21" t="s">
        <v>3697</v>
      </c>
      <c r="I2415" s="21" t="s">
        <v>6991</v>
      </c>
      <c r="J2415" s="2" t="s">
        <v>3484</v>
      </c>
      <c r="K2415" s="22" t="s">
        <v>1038</v>
      </c>
      <c r="L2415" s="2" t="s">
        <v>1164</v>
      </c>
      <c r="M2415" s="2" t="s">
        <v>1059</v>
      </c>
      <c r="N2415" s="2" t="s">
        <v>1165</v>
      </c>
      <c r="O2415" s="2" t="s">
        <v>1040</v>
      </c>
      <c r="P2415" s="2" t="str">
        <f t="shared" si="75"/>
        <v>P-Onsite</v>
      </c>
      <c r="Q2415" s="2" t="str">
        <f t="shared" si="76"/>
        <v>P-S2_Onsite</v>
      </c>
      <c r="R2415" s="2" t="s">
        <v>3476</v>
      </c>
      <c r="S2415" s="2" t="s">
        <v>1041</v>
      </c>
      <c r="T2415" s="21" t="s">
        <v>3693</v>
      </c>
    </row>
    <row r="2416" spans="1:20" x14ac:dyDescent="0.3">
      <c r="A2416" s="21" t="s">
        <v>3252</v>
      </c>
      <c r="B2416" s="21" t="s">
        <v>1054</v>
      </c>
      <c r="C2416" s="21" t="s">
        <v>3253</v>
      </c>
      <c r="D2416" s="21" t="s">
        <v>3254</v>
      </c>
      <c r="E2416" s="2" t="s">
        <v>3255</v>
      </c>
      <c r="F2416" s="21" t="s">
        <v>3698</v>
      </c>
      <c r="G2416" s="21" t="s">
        <v>1613</v>
      </c>
      <c r="H2416" s="21" t="s">
        <v>3699</v>
      </c>
      <c r="I2416" s="21" t="s">
        <v>6992</v>
      </c>
      <c r="J2416" s="2" t="s">
        <v>3479</v>
      </c>
      <c r="K2416" s="22" t="s">
        <v>1038</v>
      </c>
      <c r="L2416" s="2" t="s">
        <v>1164</v>
      </c>
      <c r="M2416" s="2" t="s">
        <v>1059</v>
      </c>
      <c r="N2416" s="2" t="s">
        <v>1165</v>
      </c>
      <c r="O2416" s="2" t="s">
        <v>1040</v>
      </c>
      <c r="P2416" s="2" t="str">
        <f t="shared" si="75"/>
        <v>P-Onsite</v>
      </c>
      <c r="Q2416" s="2" t="str">
        <f t="shared" si="76"/>
        <v>P-S2_Onsite</v>
      </c>
      <c r="R2416" s="2" t="s">
        <v>3476</v>
      </c>
      <c r="S2416" s="2" t="s">
        <v>1041</v>
      </c>
      <c r="T2416" s="21" t="s">
        <v>3693</v>
      </c>
    </row>
    <row r="2417" spans="1:20" x14ac:dyDescent="0.3">
      <c r="A2417" s="21" t="s">
        <v>4467</v>
      </c>
      <c r="B2417" s="21" t="s">
        <v>1054</v>
      </c>
      <c r="C2417" s="21" t="s">
        <v>4468</v>
      </c>
      <c r="D2417" s="21" t="s">
        <v>4469</v>
      </c>
      <c r="E2417" s="2" t="s">
        <v>4470</v>
      </c>
      <c r="F2417" s="21" t="s">
        <v>3700</v>
      </c>
      <c r="G2417" s="21" t="s">
        <v>1631</v>
      </c>
      <c r="H2417" s="21" t="s">
        <v>3701</v>
      </c>
      <c r="I2417" s="21" t="s">
        <v>6993</v>
      </c>
      <c r="J2417" s="2" t="s">
        <v>3475</v>
      </c>
      <c r="K2417" s="22" t="s">
        <v>1048</v>
      </c>
      <c r="L2417" s="2" t="s">
        <v>3489</v>
      </c>
      <c r="M2417" s="2" t="s">
        <v>3489</v>
      </c>
      <c r="N2417" s="2" t="s">
        <v>3489</v>
      </c>
      <c r="O2417" s="2" t="s">
        <v>1098</v>
      </c>
      <c r="P2417" s="2" t="str">
        <f t="shared" si="75"/>
        <v>A-Onsite</v>
      </c>
      <c r="Q2417" s="2" t="str">
        <f t="shared" si="76"/>
        <v>A-S2_Onsite</v>
      </c>
      <c r="R2417" s="2" t="s">
        <v>3476</v>
      </c>
      <c r="S2417" s="2" t="s">
        <v>1041</v>
      </c>
      <c r="T2417" s="21" t="s">
        <v>3693</v>
      </c>
    </row>
    <row r="2418" spans="1:20" x14ac:dyDescent="0.3">
      <c r="A2418" s="21" t="s">
        <v>4467</v>
      </c>
      <c r="B2418" s="21" t="s">
        <v>1054</v>
      </c>
      <c r="C2418" s="21" t="s">
        <v>4468</v>
      </c>
      <c r="D2418" s="21" t="s">
        <v>4469</v>
      </c>
      <c r="E2418" s="2" t="s">
        <v>4470</v>
      </c>
      <c r="F2418" s="21" t="s">
        <v>3694</v>
      </c>
      <c r="G2418" s="21" t="s">
        <v>1598</v>
      </c>
      <c r="H2418" s="21" t="s">
        <v>3695</v>
      </c>
      <c r="I2418" s="21" t="s">
        <v>6994</v>
      </c>
      <c r="J2418" s="2" t="s">
        <v>3481</v>
      </c>
      <c r="K2418" s="22" t="s">
        <v>1048</v>
      </c>
      <c r="L2418" s="2" t="s">
        <v>3489</v>
      </c>
      <c r="M2418" s="2" t="s">
        <v>3489</v>
      </c>
      <c r="N2418" s="2" t="s">
        <v>3489</v>
      </c>
      <c r="O2418" s="2" t="s">
        <v>1098</v>
      </c>
      <c r="P2418" s="2" t="str">
        <f t="shared" si="75"/>
        <v>A-Onsite</v>
      </c>
      <c r="Q2418" s="2" t="str">
        <f t="shared" si="76"/>
        <v>A-S2_Onsite</v>
      </c>
      <c r="R2418" s="2" t="s">
        <v>3476</v>
      </c>
      <c r="S2418" s="2" t="s">
        <v>1041</v>
      </c>
      <c r="T2418" s="21" t="s">
        <v>3693</v>
      </c>
    </row>
    <row r="2419" spans="1:20" x14ac:dyDescent="0.3">
      <c r="A2419" s="21" t="s">
        <v>4467</v>
      </c>
      <c r="B2419" s="21" t="s">
        <v>1054</v>
      </c>
      <c r="C2419" s="21" t="s">
        <v>4468</v>
      </c>
      <c r="D2419" s="21" t="s">
        <v>4469</v>
      </c>
      <c r="E2419" s="2" t="s">
        <v>4470</v>
      </c>
      <c r="F2419" s="21" t="s">
        <v>3690</v>
      </c>
      <c r="G2419" s="21" t="s">
        <v>1593</v>
      </c>
      <c r="H2419" s="21" t="s">
        <v>3691</v>
      </c>
      <c r="I2419" s="21" t="s">
        <v>6995</v>
      </c>
      <c r="J2419" s="2" t="s">
        <v>3692</v>
      </c>
      <c r="K2419" s="22" t="s">
        <v>1610</v>
      </c>
      <c r="L2419" s="2" t="s">
        <v>3489</v>
      </c>
      <c r="M2419" s="2" t="s">
        <v>3489</v>
      </c>
      <c r="N2419" s="2" t="s">
        <v>3489</v>
      </c>
      <c r="O2419" s="2" t="s">
        <v>1098</v>
      </c>
      <c r="P2419" s="2" t="str">
        <f t="shared" si="75"/>
        <v>A-Onsite</v>
      </c>
      <c r="Q2419" s="2" t="str">
        <f t="shared" si="76"/>
        <v>A-S2_Onsite</v>
      </c>
      <c r="R2419" s="2" t="s">
        <v>3476</v>
      </c>
      <c r="S2419" s="2" t="s">
        <v>1041</v>
      </c>
      <c r="T2419" s="21" t="s">
        <v>3693</v>
      </c>
    </row>
    <row r="2420" spans="1:20" x14ac:dyDescent="0.3">
      <c r="A2420" s="21" t="s">
        <v>4471</v>
      </c>
      <c r="B2420" s="21" t="s">
        <v>1054</v>
      </c>
      <c r="C2420" s="21" t="s">
        <v>4472</v>
      </c>
      <c r="D2420" s="21" t="s">
        <v>4473</v>
      </c>
      <c r="E2420" s="2" t="s">
        <v>4474</v>
      </c>
      <c r="F2420" s="21" t="s">
        <v>3690</v>
      </c>
      <c r="G2420" s="21" t="s">
        <v>1593</v>
      </c>
      <c r="H2420" s="21" t="s">
        <v>3691</v>
      </c>
      <c r="I2420" s="21" t="s">
        <v>6996</v>
      </c>
      <c r="J2420" s="2" t="s">
        <v>3692</v>
      </c>
      <c r="K2420" s="22" t="s">
        <v>1610</v>
      </c>
      <c r="L2420" s="2" t="s">
        <v>1198</v>
      </c>
      <c r="M2420" s="2" t="s">
        <v>1059</v>
      </c>
      <c r="N2420" s="2" t="s">
        <v>1199</v>
      </c>
      <c r="O2420" s="2" t="s">
        <v>1040</v>
      </c>
      <c r="P2420" s="2" t="str">
        <f t="shared" si="75"/>
        <v>P-Onsite</v>
      </c>
      <c r="Q2420" s="2" t="str">
        <f t="shared" si="76"/>
        <v>P-S2_Onsite</v>
      </c>
      <c r="R2420" s="2" t="s">
        <v>3476</v>
      </c>
      <c r="S2420" s="2" t="s">
        <v>1041</v>
      </c>
      <c r="T2420" s="21" t="s">
        <v>3693</v>
      </c>
    </row>
    <row r="2421" spans="1:20" x14ac:dyDescent="0.3">
      <c r="A2421" s="21" t="s">
        <v>4471</v>
      </c>
      <c r="B2421" s="21" t="s">
        <v>1054</v>
      </c>
      <c r="C2421" s="21" t="s">
        <v>4472</v>
      </c>
      <c r="D2421" s="21" t="s">
        <v>4473</v>
      </c>
      <c r="E2421" s="2" t="s">
        <v>4474</v>
      </c>
      <c r="F2421" s="21" t="s">
        <v>3694</v>
      </c>
      <c r="G2421" s="21" t="s">
        <v>1598</v>
      </c>
      <c r="H2421" s="21" t="s">
        <v>3695</v>
      </c>
      <c r="I2421" s="21" t="s">
        <v>6997</v>
      </c>
      <c r="J2421" s="2" t="s">
        <v>3481</v>
      </c>
      <c r="K2421" s="22" t="s">
        <v>1048</v>
      </c>
      <c r="L2421" s="2" t="s">
        <v>1198</v>
      </c>
      <c r="M2421" s="2" t="s">
        <v>1059</v>
      </c>
      <c r="N2421" s="2" t="s">
        <v>1199</v>
      </c>
      <c r="O2421" s="2" t="s">
        <v>1040</v>
      </c>
      <c r="P2421" s="2" t="str">
        <f t="shared" si="75"/>
        <v>P-Onsite</v>
      </c>
      <c r="Q2421" s="2" t="str">
        <f t="shared" si="76"/>
        <v>P-S2_Onsite</v>
      </c>
      <c r="R2421" s="2" t="s">
        <v>3476</v>
      </c>
      <c r="S2421" s="2" t="s">
        <v>1041</v>
      </c>
      <c r="T2421" s="21" t="s">
        <v>3693</v>
      </c>
    </row>
    <row r="2422" spans="1:20" x14ac:dyDescent="0.3">
      <c r="A2422" s="21" t="s">
        <v>4471</v>
      </c>
      <c r="B2422" s="21" t="s">
        <v>1054</v>
      </c>
      <c r="C2422" s="21" t="s">
        <v>4472</v>
      </c>
      <c r="D2422" s="21" t="s">
        <v>4473</v>
      </c>
      <c r="E2422" s="2" t="s">
        <v>4474</v>
      </c>
      <c r="F2422" s="21" t="s">
        <v>3696</v>
      </c>
      <c r="G2422" s="21" t="s">
        <v>1606</v>
      </c>
      <c r="H2422" s="21" t="s">
        <v>3697</v>
      </c>
      <c r="I2422" s="21" t="s">
        <v>6998</v>
      </c>
      <c r="J2422" s="2" t="s">
        <v>3484</v>
      </c>
      <c r="K2422" s="22" t="s">
        <v>1038</v>
      </c>
      <c r="L2422" s="2" t="s">
        <v>1198</v>
      </c>
      <c r="M2422" s="2" t="s">
        <v>1059</v>
      </c>
      <c r="N2422" s="2" t="s">
        <v>1199</v>
      </c>
      <c r="O2422" s="2" t="s">
        <v>1040</v>
      </c>
      <c r="P2422" s="2" t="str">
        <f t="shared" si="75"/>
        <v>P-Onsite</v>
      </c>
      <c r="Q2422" s="2" t="str">
        <f t="shared" si="76"/>
        <v>P-S2_Onsite</v>
      </c>
      <c r="R2422" s="2" t="s">
        <v>3476</v>
      </c>
      <c r="S2422" s="2" t="s">
        <v>1041</v>
      </c>
      <c r="T2422" s="21" t="s">
        <v>3693</v>
      </c>
    </row>
    <row r="2423" spans="1:20" x14ac:dyDescent="0.3">
      <c r="A2423" s="21" t="s">
        <v>4471</v>
      </c>
      <c r="B2423" s="21" t="s">
        <v>1054</v>
      </c>
      <c r="C2423" s="21" t="s">
        <v>4472</v>
      </c>
      <c r="D2423" s="21" t="s">
        <v>4473</v>
      </c>
      <c r="E2423" s="2" t="s">
        <v>4474</v>
      </c>
      <c r="F2423" s="21" t="s">
        <v>3698</v>
      </c>
      <c r="G2423" s="21" t="s">
        <v>1613</v>
      </c>
      <c r="H2423" s="21" t="s">
        <v>3699</v>
      </c>
      <c r="I2423" s="21" t="s">
        <v>6999</v>
      </c>
      <c r="J2423" s="2" t="s">
        <v>3479</v>
      </c>
      <c r="K2423" s="22" t="s">
        <v>1038</v>
      </c>
      <c r="L2423" s="2" t="s">
        <v>1198</v>
      </c>
      <c r="M2423" s="2" t="s">
        <v>1059</v>
      </c>
      <c r="N2423" s="2" t="s">
        <v>1199</v>
      </c>
      <c r="O2423" s="2" t="s">
        <v>1040</v>
      </c>
      <c r="P2423" s="2" t="str">
        <f t="shared" si="75"/>
        <v>P-Onsite</v>
      </c>
      <c r="Q2423" s="2" t="str">
        <f t="shared" si="76"/>
        <v>P-S2_Onsite</v>
      </c>
      <c r="R2423" s="2" t="s">
        <v>3476</v>
      </c>
      <c r="S2423" s="2" t="s">
        <v>1041</v>
      </c>
      <c r="T2423" s="21" t="s">
        <v>3693</v>
      </c>
    </row>
    <row r="2424" spans="1:20" x14ac:dyDescent="0.3">
      <c r="A2424" s="21" t="s">
        <v>4471</v>
      </c>
      <c r="B2424" s="21" t="s">
        <v>1054</v>
      </c>
      <c r="C2424" s="21" t="s">
        <v>4472</v>
      </c>
      <c r="D2424" s="21" t="s">
        <v>4473</v>
      </c>
      <c r="E2424" s="2" t="s">
        <v>4474</v>
      </c>
      <c r="F2424" s="21" t="s">
        <v>3700</v>
      </c>
      <c r="G2424" s="21" t="s">
        <v>1631</v>
      </c>
      <c r="H2424" s="21" t="s">
        <v>3701</v>
      </c>
      <c r="I2424" s="21" t="s">
        <v>7000</v>
      </c>
      <c r="J2424" s="2" t="s">
        <v>3475</v>
      </c>
      <c r="K2424" s="22" t="s">
        <v>1048</v>
      </c>
      <c r="L2424" s="2" t="s">
        <v>1198</v>
      </c>
      <c r="M2424" s="2" t="s">
        <v>1059</v>
      </c>
      <c r="N2424" s="2" t="s">
        <v>1199</v>
      </c>
      <c r="O2424" s="2" t="s">
        <v>1040</v>
      </c>
      <c r="P2424" s="2" t="str">
        <f t="shared" si="75"/>
        <v>P-Onsite</v>
      </c>
      <c r="Q2424" s="2" t="str">
        <f t="shared" si="76"/>
        <v>P-S2_Onsite</v>
      </c>
      <c r="R2424" s="2" t="s">
        <v>3476</v>
      </c>
      <c r="S2424" s="2" t="s">
        <v>1041</v>
      </c>
      <c r="T2424" s="21" t="s">
        <v>3693</v>
      </c>
    </row>
    <row r="2425" spans="1:20" x14ac:dyDescent="0.3">
      <c r="A2425" s="21" t="s">
        <v>4475</v>
      </c>
      <c r="B2425" s="21" t="s">
        <v>1054</v>
      </c>
      <c r="C2425" s="21" t="s">
        <v>4476</v>
      </c>
      <c r="D2425" s="21" t="s">
        <v>4477</v>
      </c>
      <c r="E2425" s="2" t="s">
        <v>4478</v>
      </c>
      <c r="F2425" s="21" t="s">
        <v>3690</v>
      </c>
      <c r="G2425" s="21" t="s">
        <v>1593</v>
      </c>
      <c r="H2425" s="21" t="s">
        <v>3691</v>
      </c>
      <c r="I2425" s="21" t="s">
        <v>7001</v>
      </c>
      <c r="J2425" s="2" t="s">
        <v>3692</v>
      </c>
      <c r="K2425" s="22" t="s">
        <v>1610</v>
      </c>
      <c r="L2425" s="2" t="s">
        <v>3489</v>
      </c>
      <c r="M2425" s="2" t="s">
        <v>3489</v>
      </c>
      <c r="N2425" s="2" t="s">
        <v>3489</v>
      </c>
      <c r="O2425" s="2" t="s">
        <v>1098</v>
      </c>
      <c r="P2425" s="2" t="str">
        <f t="shared" si="75"/>
        <v>A-Onsite</v>
      </c>
      <c r="Q2425" s="2" t="str">
        <f t="shared" si="76"/>
        <v>A-S2_Onsite</v>
      </c>
      <c r="R2425" s="2" t="s">
        <v>3476</v>
      </c>
      <c r="S2425" s="2" t="s">
        <v>1041</v>
      </c>
      <c r="T2425" s="21" t="s">
        <v>3693</v>
      </c>
    </row>
    <row r="2426" spans="1:20" x14ac:dyDescent="0.3">
      <c r="A2426" s="21" t="s">
        <v>4475</v>
      </c>
      <c r="B2426" s="21" t="s">
        <v>1054</v>
      </c>
      <c r="C2426" s="21" t="s">
        <v>4476</v>
      </c>
      <c r="D2426" s="21" t="s">
        <v>4477</v>
      </c>
      <c r="E2426" s="2" t="s">
        <v>4478</v>
      </c>
      <c r="F2426" s="21" t="s">
        <v>3694</v>
      </c>
      <c r="G2426" s="21" t="s">
        <v>1598</v>
      </c>
      <c r="H2426" s="21" t="s">
        <v>3695</v>
      </c>
      <c r="I2426" s="21" t="s">
        <v>7002</v>
      </c>
      <c r="J2426" s="2" t="s">
        <v>3481</v>
      </c>
      <c r="K2426" s="22" t="s">
        <v>1048</v>
      </c>
      <c r="L2426" s="2" t="s">
        <v>3489</v>
      </c>
      <c r="M2426" s="2" t="s">
        <v>3489</v>
      </c>
      <c r="N2426" s="2" t="s">
        <v>3489</v>
      </c>
      <c r="O2426" s="2" t="s">
        <v>1098</v>
      </c>
      <c r="P2426" s="2" t="str">
        <f t="shared" si="75"/>
        <v>A-Onsite</v>
      </c>
      <c r="Q2426" s="2" t="str">
        <f t="shared" si="76"/>
        <v>A-S2_Onsite</v>
      </c>
      <c r="R2426" s="2" t="s">
        <v>3476</v>
      </c>
      <c r="S2426" s="2" t="s">
        <v>1041</v>
      </c>
      <c r="T2426" s="21" t="s">
        <v>3693</v>
      </c>
    </row>
    <row r="2427" spans="1:20" x14ac:dyDescent="0.3">
      <c r="A2427" s="21" t="s">
        <v>4475</v>
      </c>
      <c r="B2427" s="21" t="s">
        <v>1054</v>
      </c>
      <c r="C2427" s="21" t="s">
        <v>4476</v>
      </c>
      <c r="D2427" s="21" t="s">
        <v>4477</v>
      </c>
      <c r="E2427" s="2" t="s">
        <v>4478</v>
      </c>
      <c r="F2427" s="21" t="s">
        <v>3696</v>
      </c>
      <c r="G2427" s="21" t="s">
        <v>1606</v>
      </c>
      <c r="H2427" s="21" t="s">
        <v>3697</v>
      </c>
      <c r="I2427" s="21" t="s">
        <v>7003</v>
      </c>
      <c r="J2427" s="2" t="s">
        <v>3484</v>
      </c>
      <c r="K2427" s="22" t="s">
        <v>1038</v>
      </c>
      <c r="L2427" s="2" t="s">
        <v>3489</v>
      </c>
      <c r="M2427" s="2" t="s">
        <v>3489</v>
      </c>
      <c r="N2427" s="2" t="s">
        <v>3489</v>
      </c>
      <c r="O2427" s="2" t="s">
        <v>1098</v>
      </c>
      <c r="P2427" s="2" t="str">
        <f t="shared" si="75"/>
        <v>A-Onsite</v>
      </c>
      <c r="Q2427" s="2" t="str">
        <f t="shared" si="76"/>
        <v>A-S2_Onsite</v>
      </c>
      <c r="R2427" s="2" t="s">
        <v>3476</v>
      </c>
      <c r="S2427" s="2" t="s">
        <v>1041</v>
      </c>
      <c r="T2427" s="21" t="s">
        <v>3693</v>
      </c>
    </row>
    <row r="2428" spans="1:20" x14ac:dyDescent="0.3">
      <c r="A2428" s="21" t="s">
        <v>4475</v>
      </c>
      <c r="B2428" s="21" t="s">
        <v>1054</v>
      </c>
      <c r="C2428" s="21" t="s">
        <v>4476</v>
      </c>
      <c r="D2428" s="21" t="s">
        <v>4477</v>
      </c>
      <c r="E2428" s="2" t="s">
        <v>4478</v>
      </c>
      <c r="F2428" s="21" t="s">
        <v>3698</v>
      </c>
      <c r="G2428" s="21" t="s">
        <v>1613</v>
      </c>
      <c r="H2428" s="21" t="s">
        <v>3699</v>
      </c>
      <c r="I2428" s="21" t="s">
        <v>7004</v>
      </c>
      <c r="J2428" s="2" t="s">
        <v>3479</v>
      </c>
      <c r="K2428" s="22" t="s">
        <v>1038</v>
      </c>
      <c r="L2428" s="2" t="s">
        <v>3489</v>
      </c>
      <c r="M2428" s="2" t="s">
        <v>3489</v>
      </c>
      <c r="N2428" s="2" t="s">
        <v>3489</v>
      </c>
      <c r="O2428" s="2" t="s">
        <v>1098</v>
      </c>
      <c r="P2428" s="2" t="str">
        <f t="shared" si="75"/>
        <v>A-Onsite</v>
      </c>
      <c r="Q2428" s="2" t="str">
        <f t="shared" si="76"/>
        <v>A-S2_Onsite</v>
      </c>
      <c r="R2428" s="2" t="s">
        <v>3476</v>
      </c>
      <c r="S2428" s="2" t="s">
        <v>1041</v>
      </c>
      <c r="T2428" s="21" t="s">
        <v>3693</v>
      </c>
    </row>
    <row r="2429" spans="1:20" x14ac:dyDescent="0.3">
      <c r="A2429" s="21" t="s">
        <v>4475</v>
      </c>
      <c r="B2429" s="21" t="s">
        <v>1054</v>
      </c>
      <c r="C2429" s="21" t="s">
        <v>4476</v>
      </c>
      <c r="D2429" s="21" t="s">
        <v>4477</v>
      </c>
      <c r="E2429" s="2" t="s">
        <v>4478</v>
      </c>
      <c r="F2429" s="21" t="s">
        <v>3700</v>
      </c>
      <c r="G2429" s="21" t="s">
        <v>1631</v>
      </c>
      <c r="H2429" s="21" t="s">
        <v>3701</v>
      </c>
      <c r="I2429" s="21" t="s">
        <v>7005</v>
      </c>
      <c r="J2429" s="2" t="s">
        <v>3475</v>
      </c>
      <c r="K2429" s="22" t="s">
        <v>1048</v>
      </c>
      <c r="L2429" s="2" t="s">
        <v>3489</v>
      </c>
      <c r="M2429" s="2" t="s">
        <v>3489</v>
      </c>
      <c r="N2429" s="2" t="s">
        <v>3489</v>
      </c>
      <c r="O2429" s="2" t="s">
        <v>1098</v>
      </c>
      <c r="P2429" s="2" t="str">
        <f t="shared" si="75"/>
        <v>A-Onsite</v>
      </c>
      <c r="Q2429" s="2" t="str">
        <f t="shared" si="76"/>
        <v>A-S2_Onsite</v>
      </c>
      <c r="R2429" s="2" t="s">
        <v>3476</v>
      </c>
      <c r="S2429" s="2" t="s">
        <v>1041</v>
      </c>
      <c r="T2429" s="21" t="s">
        <v>3693</v>
      </c>
    </row>
    <row r="2430" spans="1:20" x14ac:dyDescent="0.3">
      <c r="A2430" s="21" t="s">
        <v>4479</v>
      </c>
      <c r="B2430" s="21" t="s">
        <v>1054</v>
      </c>
      <c r="C2430" s="21" t="s">
        <v>4480</v>
      </c>
      <c r="D2430" s="21" t="s">
        <v>4481</v>
      </c>
      <c r="E2430" s="2" t="s">
        <v>4482</v>
      </c>
      <c r="F2430" s="21" t="s">
        <v>3690</v>
      </c>
      <c r="G2430" s="21" t="s">
        <v>1593</v>
      </c>
      <c r="H2430" s="21" t="s">
        <v>3691</v>
      </c>
      <c r="I2430" s="21" t="s">
        <v>7006</v>
      </c>
      <c r="J2430" s="2" t="s">
        <v>3692</v>
      </c>
      <c r="K2430" s="22" t="s">
        <v>1610</v>
      </c>
      <c r="L2430" s="2" t="s">
        <v>1164</v>
      </c>
      <c r="M2430" s="2" t="s">
        <v>1059</v>
      </c>
      <c r="N2430" s="2" t="s">
        <v>1165</v>
      </c>
      <c r="O2430" s="2" t="s">
        <v>1098</v>
      </c>
      <c r="P2430" s="2" t="str">
        <f t="shared" si="75"/>
        <v>A-Onsite</v>
      </c>
      <c r="Q2430" s="2" t="str">
        <f t="shared" si="76"/>
        <v>A-S2_Onsite</v>
      </c>
      <c r="R2430" s="2" t="s">
        <v>3476</v>
      </c>
      <c r="S2430" s="2" t="s">
        <v>1041</v>
      </c>
      <c r="T2430" s="21" t="s">
        <v>3693</v>
      </c>
    </row>
    <row r="2431" spans="1:20" x14ac:dyDescent="0.3">
      <c r="A2431" s="21" t="s">
        <v>4479</v>
      </c>
      <c r="B2431" s="21" t="s">
        <v>1054</v>
      </c>
      <c r="C2431" s="21" t="s">
        <v>4480</v>
      </c>
      <c r="D2431" s="21" t="s">
        <v>4481</v>
      </c>
      <c r="E2431" s="2" t="s">
        <v>4482</v>
      </c>
      <c r="F2431" s="21" t="s">
        <v>3694</v>
      </c>
      <c r="G2431" s="21" t="s">
        <v>1598</v>
      </c>
      <c r="H2431" s="21" t="s">
        <v>3695</v>
      </c>
      <c r="I2431" s="21" t="s">
        <v>7007</v>
      </c>
      <c r="J2431" s="2" t="s">
        <v>3481</v>
      </c>
      <c r="K2431" s="22" t="s">
        <v>1048</v>
      </c>
      <c r="L2431" s="2" t="s">
        <v>1164</v>
      </c>
      <c r="M2431" s="2" t="s">
        <v>1059</v>
      </c>
      <c r="N2431" s="2" t="s">
        <v>1165</v>
      </c>
      <c r="O2431" s="2" t="s">
        <v>1098</v>
      </c>
      <c r="P2431" s="2" t="str">
        <f t="shared" si="75"/>
        <v>A-Onsite</v>
      </c>
      <c r="Q2431" s="2" t="str">
        <f t="shared" si="76"/>
        <v>A-S2_Onsite</v>
      </c>
      <c r="R2431" s="2" t="s">
        <v>3476</v>
      </c>
      <c r="S2431" s="2" t="s">
        <v>1041</v>
      </c>
      <c r="T2431" s="21" t="s">
        <v>3693</v>
      </c>
    </row>
    <row r="2432" spans="1:20" x14ac:dyDescent="0.3">
      <c r="A2432" s="21" t="s">
        <v>4479</v>
      </c>
      <c r="B2432" s="21" t="s">
        <v>1054</v>
      </c>
      <c r="C2432" s="21" t="s">
        <v>4480</v>
      </c>
      <c r="D2432" s="21" t="s">
        <v>4481</v>
      </c>
      <c r="E2432" s="2" t="s">
        <v>4482</v>
      </c>
      <c r="F2432" s="21" t="s">
        <v>3696</v>
      </c>
      <c r="G2432" s="21" t="s">
        <v>1606</v>
      </c>
      <c r="H2432" s="21" t="s">
        <v>3697</v>
      </c>
      <c r="I2432" s="21" t="s">
        <v>7008</v>
      </c>
      <c r="J2432" s="2" t="s">
        <v>3484</v>
      </c>
      <c r="K2432" s="22" t="s">
        <v>1038</v>
      </c>
      <c r="L2432" s="2" t="s">
        <v>1164</v>
      </c>
      <c r="M2432" s="2" t="s">
        <v>1059</v>
      </c>
      <c r="N2432" s="2" t="s">
        <v>1165</v>
      </c>
      <c r="O2432" s="2" t="s">
        <v>1098</v>
      </c>
      <c r="P2432" s="2" t="str">
        <f t="shared" si="75"/>
        <v>A-Onsite</v>
      </c>
      <c r="Q2432" s="2" t="str">
        <f t="shared" si="76"/>
        <v>A-S2_Onsite</v>
      </c>
      <c r="R2432" s="2" t="s">
        <v>3476</v>
      </c>
      <c r="S2432" s="2" t="s">
        <v>1041</v>
      </c>
      <c r="T2432" s="21" t="s">
        <v>3693</v>
      </c>
    </row>
    <row r="2433" spans="1:20" x14ac:dyDescent="0.3">
      <c r="A2433" s="21" t="s">
        <v>4479</v>
      </c>
      <c r="B2433" s="21" t="s">
        <v>1054</v>
      </c>
      <c r="C2433" s="21" t="s">
        <v>4480</v>
      </c>
      <c r="D2433" s="21" t="s">
        <v>4481</v>
      </c>
      <c r="E2433" s="2" t="s">
        <v>4482</v>
      </c>
      <c r="F2433" s="21" t="s">
        <v>3698</v>
      </c>
      <c r="G2433" s="21" t="s">
        <v>1613</v>
      </c>
      <c r="H2433" s="21" t="s">
        <v>3699</v>
      </c>
      <c r="I2433" s="21" t="s">
        <v>7009</v>
      </c>
      <c r="J2433" s="2" t="s">
        <v>3479</v>
      </c>
      <c r="K2433" s="22" t="s">
        <v>1038</v>
      </c>
      <c r="L2433" s="2" t="s">
        <v>1164</v>
      </c>
      <c r="M2433" s="2" t="s">
        <v>1059</v>
      </c>
      <c r="N2433" s="2" t="s">
        <v>1165</v>
      </c>
      <c r="O2433" s="2" t="s">
        <v>1098</v>
      </c>
      <c r="P2433" s="2" t="str">
        <f t="shared" si="75"/>
        <v>A-Onsite</v>
      </c>
      <c r="Q2433" s="2" t="str">
        <f t="shared" si="76"/>
        <v>A-S2_Onsite</v>
      </c>
      <c r="R2433" s="2" t="s">
        <v>3476</v>
      </c>
      <c r="S2433" s="2" t="s">
        <v>1041</v>
      </c>
      <c r="T2433" s="21" t="s">
        <v>3693</v>
      </c>
    </row>
    <row r="2434" spans="1:20" x14ac:dyDescent="0.3">
      <c r="A2434" s="21" t="s">
        <v>4479</v>
      </c>
      <c r="B2434" s="21" t="s">
        <v>1054</v>
      </c>
      <c r="C2434" s="21" t="s">
        <v>4480</v>
      </c>
      <c r="D2434" s="21" t="s">
        <v>4481</v>
      </c>
      <c r="E2434" s="2" t="s">
        <v>4482</v>
      </c>
      <c r="F2434" s="21" t="s">
        <v>3700</v>
      </c>
      <c r="G2434" s="21" t="s">
        <v>1631</v>
      </c>
      <c r="H2434" s="21" t="s">
        <v>3701</v>
      </c>
      <c r="I2434" s="21" t="s">
        <v>7010</v>
      </c>
      <c r="J2434" s="2" t="s">
        <v>3475</v>
      </c>
      <c r="K2434" s="22" t="s">
        <v>1048</v>
      </c>
      <c r="L2434" s="2" t="s">
        <v>1164</v>
      </c>
      <c r="M2434" s="2" t="s">
        <v>1059</v>
      </c>
      <c r="N2434" s="2" t="s">
        <v>1165</v>
      </c>
      <c r="O2434" s="2" t="s">
        <v>1098</v>
      </c>
      <c r="P2434" s="2" t="str">
        <f t="shared" si="75"/>
        <v>A-Onsite</v>
      </c>
      <c r="Q2434" s="2" t="str">
        <f t="shared" si="76"/>
        <v>A-S2_Onsite</v>
      </c>
      <c r="R2434" s="2" t="s">
        <v>3476</v>
      </c>
      <c r="S2434" s="2" t="s">
        <v>1041</v>
      </c>
      <c r="T2434" s="21" t="s">
        <v>3693</v>
      </c>
    </row>
    <row r="2435" spans="1:20" x14ac:dyDescent="0.3">
      <c r="A2435" s="21" t="s">
        <v>3257</v>
      </c>
      <c r="B2435" s="21" t="s">
        <v>1054</v>
      </c>
      <c r="C2435" s="21" t="s">
        <v>3258</v>
      </c>
      <c r="D2435" s="21" t="s">
        <v>3259</v>
      </c>
      <c r="E2435" s="2" t="s">
        <v>3260</v>
      </c>
      <c r="F2435" s="21" t="s">
        <v>3690</v>
      </c>
      <c r="G2435" s="21" t="s">
        <v>1593</v>
      </c>
      <c r="H2435" s="21" t="s">
        <v>3691</v>
      </c>
      <c r="I2435" s="21" t="s">
        <v>7011</v>
      </c>
      <c r="J2435" s="2" t="s">
        <v>3692</v>
      </c>
      <c r="K2435" s="22" t="s">
        <v>1610</v>
      </c>
      <c r="L2435" s="2" t="s">
        <v>1089</v>
      </c>
      <c r="M2435" s="2" t="s">
        <v>1059</v>
      </c>
      <c r="N2435" s="2" t="s">
        <v>1090</v>
      </c>
      <c r="O2435" s="2" t="s">
        <v>1040</v>
      </c>
      <c r="P2435" s="2" t="str">
        <f t="shared" ref="P2435:P2498" si="77">CONCATENATE(LEFT(O2435,1),"-",B2435)</f>
        <v>P-Onsite</v>
      </c>
      <c r="Q2435" s="2" t="str">
        <f t="shared" ref="Q2435:Q2498" si="78">CONCATENATE(LEFT($O2435,1),"-",RIGHT($F2435,9))</f>
        <v>P-S2_Onsite</v>
      </c>
      <c r="R2435" s="2" t="s">
        <v>3476</v>
      </c>
      <c r="S2435" s="2" t="s">
        <v>1041</v>
      </c>
      <c r="T2435" s="21" t="s">
        <v>3693</v>
      </c>
    </row>
    <row r="2436" spans="1:20" x14ac:dyDescent="0.3">
      <c r="A2436" s="21" t="s">
        <v>3257</v>
      </c>
      <c r="B2436" s="21" t="s">
        <v>1054</v>
      </c>
      <c r="C2436" s="21" t="s">
        <v>3258</v>
      </c>
      <c r="D2436" s="21" t="s">
        <v>3259</v>
      </c>
      <c r="E2436" s="2" t="s">
        <v>3260</v>
      </c>
      <c r="F2436" s="21" t="s">
        <v>3696</v>
      </c>
      <c r="G2436" s="21" t="s">
        <v>1606</v>
      </c>
      <c r="H2436" s="21" t="s">
        <v>3697</v>
      </c>
      <c r="I2436" s="21" t="s">
        <v>7012</v>
      </c>
      <c r="J2436" s="2" t="s">
        <v>3484</v>
      </c>
      <c r="K2436" s="22" t="s">
        <v>1038</v>
      </c>
      <c r="L2436" s="2" t="s">
        <v>1089</v>
      </c>
      <c r="M2436" s="2" t="s">
        <v>1059</v>
      </c>
      <c r="N2436" s="2" t="s">
        <v>1090</v>
      </c>
      <c r="O2436" s="2" t="s">
        <v>1040</v>
      </c>
      <c r="P2436" s="2" t="str">
        <f t="shared" si="77"/>
        <v>P-Onsite</v>
      </c>
      <c r="Q2436" s="2" t="str">
        <f t="shared" si="78"/>
        <v>P-S2_Onsite</v>
      </c>
      <c r="R2436" s="2" t="s">
        <v>3476</v>
      </c>
      <c r="S2436" s="2" t="s">
        <v>1041</v>
      </c>
      <c r="T2436" s="21" t="s">
        <v>3693</v>
      </c>
    </row>
    <row r="2437" spans="1:20" x14ac:dyDescent="0.3">
      <c r="A2437" s="21" t="s">
        <v>3257</v>
      </c>
      <c r="B2437" s="21" t="s">
        <v>1054</v>
      </c>
      <c r="C2437" s="21" t="s">
        <v>3258</v>
      </c>
      <c r="D2437" s="21" t="s">
        <v>3259</v>
      </c>
      <c r="E2437" s="2" t="s">
        <v>3260</v>
      </c>
      <c r="F2437" s="21" t="s">
        <v>3700</v>
      </c>
      <c r="G2437" s="21" t="s">
        <v>1631</v>
      </c>
      <c r="H2437" s="21" t="s">
        <v>3701</v>
      </c>
      <c r="I2437" s="21" t="s">
        <v>7013</v>
      </c>
      <c r="J2437" s="2" t="s">
        <v>3475</v>
      </c>
      <c r="K2437" s="22" t="s">
        <v>1048</v>
      </c>
      <c r="L2437" s="2" t="s">
        <v>1089</v>
      </c>
      <c r="M2437" s="2" t="s">
        <v>1059</v>
      </c>
      <c r="N2437" s="2" t="s">
        <v>1090</v>
      </c>
      <c r="O2437" s="2" t="s">
        <v>1040</v>
      </c>
      <c r="P2437" s="2" t="str">
        <f t="shared" si="77"/>
        <v>P-Onsite</v>
      </c>
      <c r="Q2437" s="2" t="str">
        <f t="shared" si="78"/>
        <v>P-S2_Onsite</v>
      </c>
      <c r="R2437" s="2" t="s">
        <v>3476</v>
      </c>
      <c r="S2437" s="2" t="s">
        <v>1041</v>
      </c>
      <c r="T2437" s="21" t="s">
        <v>3693</v>
      </c>
    </row>
    <row r="2438" spans="1:20" x14ac:dyDescent="0.3">
      <c r="A2438" s="21" t="s">
        <v>4483</v>
      </c>
      <c r="B2438" s="21" t="s">
        <v>1031</v>
      </c>
      <c r="C2438" s="21" t="s">
        <v>4484</v>
      </c>
      <c r="D2438" s="21" t="s">
        <v>4485</v>
      </c>
      <c r="E2438" s="2" t="s">
        <v>4486</v>
      </c>
      <c r="F2438" s="21" t="s">
        <v>3734</v>
      </c>
      <c r="G2438" s="21" t="s">
        <v>1593</v>
      </c>
      <c r="H2438" s="21" t="s">
        <v>3691</v>
      </c>
      <c r="I2438" s="21" t="s">
        <v>7014</v>
      </c>
      <c r="J2438" s="2" t="s">
        <v>3692</v>
      </c>
      <c r="K2438" s="22" t="s">
        <v>1610</v>
      </c>
      <c r="L2438" s="2" t="s">
        <v>1039</v>
      </c>
      <c r="M2438" s="2" t="s">
        <v>1039</v>
      </c>
      <c r="N2438" s="2" t="s">
        <v>1039</v>
      </c>
      <c r="O2438" s="2" t="s">
        <v>1098</v>
      </c>
      <c r="P2438" s="2" t="str">
        <f t="shared" si="77"/>
        <v>A-Online</v>
      </c>
      <c r="Q2438" s="2" t="str">
        <f t="shared" si="78"/>
        <v>A-S2_Online</v>
      </c>
      <c r="R2438" s="2"/>
      <c r="S2438" s="2" t="s">
        <v>1041</v>
      </c>
      <c r="T2438" s="21" t="s">
        <v>3693</v>
      </c>
    </row>
    <row r="2439" spans="1:20" x14ac:dyDescent="0.3">
      <c r="A2439" s="21" t="s">
        <v>4483</v>
      </c>
      <c r="B2439" s="21" t="s">
        <v>1031</v>
      </c>
      <c r="C2439" s="21" t="s">
        <v>4484</v>
      </c>
      <c r="D2439" s="21" t="s">
        <v>4485</v>
      </c>
      <c r="E2439" s="2" t="s">
        <v>4486</v>
      </c>
      <c r="F2439" s="21" t="s">
        <v>3735</v>
      </c>
      <c r="G2439" s="21" t="s">
        <v>1598</v>
      </c>
      <c r="H2439" s="21" t="s">
        <v>3695</v>
      </c>
      <c r="I2439" s="21" t="s">
        <v>7015</v>
      </c>
      <c r="J2439" s="2" t="s">
        <v>3481</v>
      </c>
      <c r="K2439" s="22" t="s">
        <v>1048</v>
      </c>
      <c r="L2439" s="2" t="s">
        <v>1039</v>
      </c>
      <c r="M2439" s="2" t="s">
        <v>1039</v>
      </c>
      <c r="N2439" s="2" t="s">
        <v>1039</v>
      </c>
      <c r="O2439" s="2" t="s">
        <v>1098</v>
      </c>
      <c r="P2439" s="2" t="str">
        <f t="shared" si="77"/>
        <v>A-Online</v>
      </c>
      <c r="Q2439" s="2" t="str">
        <f t="shared" si="78"/>
        <v>A-S2_Online</v>
      </c>
      <c r="R2439" s="2"/>
      <c r="S2439" s="2" t="s">
        <v>1041</v>
      </c>
      <c r="T2439" s="21" t="s">
        <v>3693</v>
      </c>
    </row>
    <row r="2440" spans="1:20" x14ac:dyDescent="0.3">
      <c r="A2440" s="21" t="s">
        <v>4483</v>
      </c>
      <c r="B2440" s="21" t="s">
        <v>1031</v>
      </c>
      <c r="C2440" s="21" t="s">
        <v>4484</v>
      </c>
      <c r="D2440" s="21" t="s">
        <v>4485</v>
      </c>
      <c r="E2440" s="2" t="s">
        <v>4486</v>
      </c>
      <c r="F2440" s="21" t="s">
        <v>3736</v>
      </c>
      <c r="G2440" s="21" t="s">
        <v>1606</v>
      </c>
      <c r="H2440" s="21" t="s">
        <v>3697</v>
      </c>
      <c r="I2440" s="21" t="s">
        <v>7016</v>
      </c>
      <c r="J2440" s="2" t="s">
        <v>3484</v>
      </c>
      <c r="K2440" s="22" t="s">
        <v>1038</v>
      </c>
      <c r="L2440" s="2" t="s">
        <v>1039</v>
      </c>
      <c r="M2440" s="2" t="s">
        <v>1039</v>
      </c>
      <c r="N2440" s="2" t="s">
        <v>1039</v>
      </c>
      <c r="O2440" s="2" t="s">
        <v>1098</v>
      </c>
      <c r="P2440" s="2" t="str">
        <f t="shared" si="77"/>
        <v>A-Online</v>
      </c>
      <c r="Q2440" s="2" t="str">
        <f t="shared" si="78"/>
        <v>A-S2_Online</v>
      </c>
      <c r="R2440" s="2"/>
      <c r="S2440" s="2" t="s">
        <v>1041</v>
      </c>
      <c r="T2440" s="21" t="s">
        <v>3693</v>
      </c>
    </row>
    <row r="2441" spans="1:20" x14ac:dyDescent="0.3">
      <c r="A2441" s="21" t="s">
        <v>4483</v>
      </c>
      <c r="B2441" s="21" t="s">
        <v>1031</v>
      </c>
      <c r="C2441" s="21" t="s">
        <v>4484</v>
      </c>
      <c r="D2441" s="21" t="s">
        <v>4485</v>
      </c>
      <c r="E2441" s="2" t="s">
        <v>4486</v>
      </c>
      <c r="F2441" s="21" t="s">
        <v>3737</v>
      </c>
      <c r="G2441" s="21" t="s">
        <v>1613</v>
      </c>
      <c r="H2441" s="21" t="s">
        <v>3699</v>
      </c>
      <c r="I2441" s="21" t="s">
        <v>7017</v>
      </c>
      <c r="J2441" s="2" t="s">
        <v>3479</v>
      </c>
      <c r="K2441" s="22" t="s">
        <v>1038</v>
      </c>
      <c r="L2441" s="2" t="s">
        <v>1039</v>
      </c>
      <c r="M2441" s="2" t="s">
        <v>1039</v>
      </c>
      <c r="N2441" s="2" t="s">
        <v>1039</v>
      </c>
      <c r="O2441" s="2" t="s">
        <v>1098</v>
      </c>
      <c r="P2441" s="2" t="str">
        <f t="shared" si="77"/>
        <v>A-Online</v>
      </c>
      <c r="Q2441" s="2" t="str">
        <f t="shared" si="78"/>
        <v>A-S2_Online</v>
      </c>
      <c r="R2441" s="2"/>
      <c r="S2441" s="2" t="s">
        <v>1041</v>
      </c>
      <c r="T2441" s="21" t="s">
        <v>3693</v>
      </c>
    </row>
    <row r="2442" spans="1:20" x14ac:dyDescent="0.3">
      <c r="A2442" s="21" t="s">
        <v>4483</v>
      </c>
      <c r="B2442" s="21" t="s">
        <v>1031</v>
      </c>
      <c r="C2442" s="21" t="s">
        <v>4484</v>
      </c>
      <c r="D2442" s="21" t="s">
        <v>4485</v>
      </c>
      <c r="E2442" s="2" t="s">
        <v>4486</v>
      </c>
      <c r="F2442" s="21" t="s">
        <v>3738</v>
      </c>
      <c r="G2442" s="21" t="s">
        <v>1631</v>
      </c>
      <c r="H2442" s="21" t="s">
        <v>3701</v>
      </c>
      <c r="I2442" s="21" t="s">
        <v>7018</v>
      </c>
      <c r="J2442" s="2" t="s">
        <v>3475</v>
      </c>
      <c r="K2442" s="22" t="s">
        <v>1048</v>
      </c>
      <c r="L2442" s="2" t="s">
        <v>1039</v>
      </c>
      <c r="M2442" s="2" t="s">
        <v>1039</v>
      </c>
      <c r="N2442" s="2" t="s">
        <v>1039</v>
      </c>
      <c r="O2442" s="2" t="s">
        <v>1098</v>
      </c>
      <c r="P2442" s="2" t="str">
        <f t="shared" si="77"/>
        <v>A-Online</v>
      </c>
      <c r="Q2442" s="2" t="str">
        <f t="shared" si="78"/>
        <v>A-S2_Online</v>
      </c>
      <c r="R2442" s="2"/>
      <c r="S2442" s="2" t="s">
        <v>1041</v>
      </c>
      <c r="T2442" s="21" t="s">
        <v>3693</v>
      </c>
    </row>
    <row r="2443" spans="1:20" x14ac:dyDescent="0.3">
      <c r="A2443" s="21" t="s">
        <v>4487</v>
      </c>
      <c r="B2443" s="21" t="s">
        <v>1054</v>
      </c>
      <c r="C2443" s="21" t="s">
        <v>4488</v>
      </c>
      <c r="D2443" s="21" t="s">
        <v>4489</v>
      </c>
      <c r="E2443" s="2" t="s">
        <v>4490</v>
      </c>
      <c r="F2443" s="21" t="s">
        <v>3690</v>
      </c>
      <c r="G2443" s="21" t="s">
        <v>1593</v>
      </c>
      <c r="H2443" s="21" t="s">
        <v>3691</v>
      </c>
      <c r="I2443" s="21" t="s">
        <v>7019</v>
      </c>
      <c r="J2443" s="2" t="s">
        <v>3692</v>
      </c>
      <c r="K2443" s="22" t="s">
        <v>1610</v>
      </c>
      <c r="L2443" s="2" t="s">
        <v>1290</v>
      </c>
      <c r="M2443" s="2" t="s">
        <v>1059</v>
      </c>
      <c r="N2443" s="2" t="s">
        <v>1291</v>
      </c>
      <c r="O2443" s="2" t="s">
        <v>1040</v>
      </c>
      <c r="P2443" s="2" t="str">
        <f t="shared" si="77"/>
        <v>P-Onsite</v>
      </c>
      <c r="Q2443" s="2" t="str">
        <f t="shared" si="78"/>
        <v>P-S2_Onsite</v>
      </c>
      <c r="R2443" s="2" t="s">
        <v>3476</v>
      </c>
      <c r="S2443" s="2" t="s">
        <v>1041</v>
      </c>
      <c r="T2443" s="21" t="s">
        <v>3693</v>
      </c>
    </row>
    <row r="2444" spans="1:20" x14ac:dyDescent="0.3">
      <c r="A2444" s="21" t="s">
        <v>4487</v>
      </c>
      <c r="B2444" s="21" t="s">
        <v>1054</v>
      </c>
      <c r="C2444" s="21" t="s">
        <v>4488</v>
      </c>
      <c r="D2444" s="21" t="s">
        <v>4489</v>
      </c>
      <c r="E2444" s="2" t="s">
        <v>4490</v>
      </c>
      <c r="F2444" s="21" t="s">
        <v>3694</v>
      </c>
      <c r="G2444" s="21" t="s">
        <v>1598</v>
      </c>
      <c r="H2444" s="21" t="s">
        <v>3695</v>
      </c>
      <c r="I2444" s="21" t="s">
        <v>7020</v>
      </c>
      <c r="J2444" s="2" t="s">
        <v>3481</v>
      </c>
      <c r="K2444" s="22" t="s">
        <v>1048</v>
      </c>
      <c r="L2444" s="2" t="s">
        <v>1290</v>
      </c>
      <c r="M2444" s="2" t="s">
        <v>1059</v>
      </c>
      <c r="N2444" s="2" t="s">
        <v>1291</v>
      </c>
      <c r="O2444" s="2" t="s">
        <v>1040</v>
      </c>
      <c r="P2444" s="2" t="str">
        <f t="shared" si="77"/>
        <v>P-Onsite</v>
      </c>
      <c r="Q2444" s="2" t="str">
        <f t="shared" si="78"/>
        <v>P-S2_Onsite</v>
      </c>
      <c r="R2444" s="2" t="s">
        <v>3476</v>
      </c>
      <c r="S2444" s="2" t="s">
        <v>1041</v>
      </c>
      <c r="T2444" s="21" t="s">
        <v>3693</v>
      </c>
    </row>
    <row r="2445" spans="1:20" x14ac:dyDescent="0.3">
      <c r="A2445" s="21" t="s">
        <v>4487</v>
      </c>
      <c r="B2445" s="21" t="s">
        <v>1054</v>
      </c>
      <c r="C2445" s="21" t="s">
        <v>4488</v>
      </c>
      <c r="D2445" s="21" t="s">
        <v>4489</v>
      </c>
      <c r="E2445" s="2" t="s">
        <v>4490</v>
      </c>
      <c r="F2445" s="21" t="s">
        <v>3696</v>
      </c>
      <c r="G2445" s="21" t="s">
        <v>1606</v>
      </c>
      <c r="H2445" s="21" t="s">
        <v>3697</v>
      </c>
      <c r="I2445" s="21" t="s">
        <v>7021</v>
      </c>
      <c r="J2445" s="2" t="s">
        <v>3484</v>
      </c>
      <c r="K2445" s="22" t="s">
        <v>1038</v>
      </c>
      <c r="L2445" s="2" t="s">
        <v>1290</v>
      </c>
      <c r="M2445" s="2" t="s">
        <v>1059</v>
      </c>
      <c r="N2445" s="2" t="s">
        <v>1291</v>
      </c>
      <c r="O2445" s="2" t="s">
        <v>1040</v>
      </c>
      <c r="P2445" s="2" t="str">
        <f t="shared" si="77"/>
        <v>P-Onsite</v>
      </c>
      <c r="Q2445" s="2" t="str">
        <f t="shared" si="78"/>
        <v>P-S2_Onsite</v>
      </c>
      <c r="R2445" s="2" t="s">
        <v>3476</v>
      </c>
      <c r="S2445" s="2" t="s">
        <v>1041</v>
      </c>
      <c r="T2445" s="21" t="s">
        <v>3693</v>
      </c>
    </row>
    <row r="2446" spans="1:20" x14ac:dyDescent="0.3">
      <c r="A2446" s="21" t="s">
        <v>4487</v>
      </c>
      <c r="B2446" s="21" t="s">
        <v>1054</v>
      </c>
      <c r="C2446" s="21" t="s">
        <v>4488</v>
      </c>
      <c r="D2446" s="21" t="s">
        <v>4489</v>
      </c>
      <c r="E2446" s="2" t="s">
        <v>4490</v>
      </c>
      <c r="F2446" s="21" t="s">
        <v>3698</v>
      </c>
      <c r="G2446" s="21" t="s">
        <v>1613</v>
      </c>
      <c r="H2446" s="21" t="s">
        <v>3699</v>
      </c>
      <c r="I2446" s="21" t="s">
        <v>7022</v>
      </c>
      <c r="J2446" s="2" t="s">
        <v>3479</v>
      </c>
      <c r="K2446" s="22" t="s">
        <v>1038</v>
      </c>
      <c r="L2446" s="2" t="s">
        <v>1290</v>
      </c>
      <c r="M2446" s="2" t="s">
        <v>1059</v>
      </c>
      <c r="N2446" s="2" t="s">
        <v>1291</v>
      </c>
      <c r="O2446" s="2" t="s">
        <v>1040</v>
      </c>
      <c r="P2446" s="2" t="str">
        <f t="shared" si="77"/>
        <v>P-Onsite</v>
      </c>
      <c r="Q2446" s="2" t="str">
        <f t="shared" si="78"/>
        <v>P-S2_Onsite</v>
      </c>
      <c r="R2446" s="2" t="s">
        <v>3476</v>
      </c>
      <c r="S2446" s="2" t="s">
        <v>1041</v>
      </c>
      <c r="T2446" s="21" t="s">
        <v>3693</v>
      </c>
    </row>
    <row r="2447" spans="1:20" x14ac:dyDescent="0.3">
      <c r="A2447" s="21" t="s">
        <v>4487</v>
      </c>
      <c r="B2447" s="21" t="s">
        <v>1054</v>
      </c>
      <c r="C2447" s="21" t="s">
        <v>4488</v>
      </c>
      <c r="D2447" s="21" t="s">
        <v>4489</v>
      </c>
      <c r="E2447" s="2" t="s">
        <v>4490</v>
      </c>
      <c r="F2447" s="21" t="s">
        <v>3700</v>
      </c>
      <c r="G2447" s="21" t="s">
        <v>1631</v>
      </c>
      <c r="H2447" s="21" t="s">
        <v>3701</v>
      </c>
      <c r="I2447" s="21" t="s">
        <v>7023</v>
      </c>
      <c r="J2447" s="2" t="s">
        <v>3475</v>
      </c>
      <c r="K2447" s="22" t="s">
        <v>1048</v>
      </c>
      <c r="L2447" s="2" t="s">
        <v>1290</v>
      </c>
      <c r="M2447" s="2" t="s">
        <v>1059</v>
      </c>
      <c r="N2447" s="2" t="s">
        <v>1291</v>
      </c>
      <c r="O2447" s="2" t="s">
        <v>1040</v>
      </c>
      <c r="P2447" s="2" t="str">
        <f t="shared" si="77"/>
        <v>P-Onsite</v>
      </c>
      <c r="Q2447" s="2" t="str">
        <f t="shared" si="78"/>
        <v>P-S2_Onsite</v>
      </c>
      <c r="R2447" s="2" t="s">
        <v>3476</v>
      </c>
      <c r="S2447" s="2" t="s">
        <v>1041</v>
      </c>
      <c r="T2447" s="21" t="s">
        <v>3693</v>
      </c>
    </row>
    <row r="2448" spans="1:20" x14ac:dyDescent="0.3">
      <c r="A2448" s="21" t="s">
        <v>3263</v>
      </c>
      <c r="B2448" s="21" t="s">
        <v>1054</v>
      </c>
      <c r="C2448" s="21" t="s">
        <v>3264</v>
      </c>
      <c r="D2448" s="21" t="s">
        <v>3265</v>
      </c>
      <c r="E2448" s="2" t="s">
        <v>3266</v>
      </c>
      <c r="F2448" s="21" t="s">
        <v>3690</v>
      </c>
      <c r="G2448" s="21" t="s">
        <v>1593</v>
      </c>
      <c r="H2448" s="21" t="s">
        <v>3691</v>
      </c>
      <c r="I2448" s="21" t="s">
        <v>7024</v>
      </c>
      <c r="J2448" s="2" t="s">
        <v>3692</v>
      </c>
      <c r="K2448" s="22" t="s">
        <v>1610</v>
      </c>
      <c r="L2448" s="2" t="s">
        <v>1070</v>
      </c>
      <c r="M2448" s="2" t="s">
        <v>1059</v>
      </c>
      <c r="N2448" s="2" t="s">
        <v>1071</v>
      </c>
      <c r="O2448" s="2" t="s">
        <v>1040</v>
      </c>
      <c r="P2448" s="2" t="str">
        <f t="shared" si="77"/>
        <v>P-Onsite</v>
      </c>
      <c r="Q2448" s="2" t="str">
        <f t="shared" si="78"/>
        <v>P-S2_Onsite</v>
      </c>
      <c r="R2448" s="2" t="s">
        <v>3476</v>
      </c>
      <c r="S2448" s="2" t="s">
        <v>1041</v>
      </c>
      <c r="T2448" s="21" t="s">
        <v>3693</v>
      </c>
    </row>
    <row r="2449" spans="1:20" x14ac:dyDescent="0.3">
      <c r="A2449" s="21" t="s">
        <v>3263</v>
      </c>
      <c r="B2449" s="21" t="s">
        <v>1054</v>
      </c>
      <c r="C2449" s="21" t="s">
        <v>3264</v>
      </c>
      <c r="D2449" s="21" t="s">
        <v>3265</v>
      </c>
      <c r="E2449" s="2" t="s">
        <v>3266</v>
      </c>
      <c r="F2449" s="21" t="s">
        <v>3694</v>
      </c>
      <c r="G2449" s="21" t="s">
        <v>1598</v>
      </c>
      <c r="H2449" s="21" t="s">
        <v>3695</v>
      </c>
      <c r="I2449" s="21" t="s">
        <v>7025</v>
      </c>
      <c r="J2449" s="2" t="s">
        <v>3481</v>
      </c>
      <c r="K2449" s="22" t="s">
        <v>1048</v>
      </c>
      <c r="L2449" s="2" t="s">
        <v>1070</v>
      </c>
      <c r="M2449" s="2" t="s">
        <v>1059</v>
      </c>
      <c r="N2449" s="2" t="s">
        <v>1071</v>
      </c>
      <c r="O2449" s="2" t="s">
        <v>1040</v>
      </c>
      <c r="P2449" s="2" t="str">
        <f t="shared" si="77"/>
        <v>P-Onsite</v>
      </c>
      <c r="Q2449" s="2" t="str">
        <f t="shared" si="78"/>
        <v>P-S2_Onsite</v>
      </c>
      <c r="R2449" s="2" t="s">
        <v>3476</v>
      </c>
      <c r="S2449" s="2" t="s">
        <v>1041</v>
      </c>
      <c r="T2449" s="21" t="s">
        <v>3693</v>
      </c>
    </row>
    <row r="2450" spans="1:20" x14ac:dyDescent="0.3">
      <c r="A2450" s="21" t="s">
        <v>3263</v>
      </c>
      <c r="B2450" s="21" t="s">
        <v>1054</v>
      </c>
      <c r="C2450" s="21" t="s">
        <v>3264</v>
      </c>
      <c r="D2450" s="21" t="s">
        <v>3265</v>
      </c>
      <c r="E2450" s="2" t="s">
        <v>3266</v>
      </c>
      <c r="F2450" s="21" t="s">
        <v>3696</v>
      </c>
      <c r="G2450" s="21" t="s">
        <v>1606</v>
      </c>
      <c r="H2450" s="21" t="s">
        <v>3697</v>
      </c>
      <c r="I2450" s="21" t="s">
        <v>7026</v>
      </c>
      <c r="J2450" s="2" t="s">
        <v>3484</v>
      </c>
      <c r="K2450" s="22" t="s">
        <v>1038</v>
      </c>
      <c r="L2450" s="2" t="s">
        <v>1070</v>
      </c>
      <c r="M2450" s="2" t="s">
        <v>1059</v>
      </c>
      <c r="N2450" s="2" t="s">
        <v>1071</v>
      </c>
      <c r="O2450" s="2" t="s">
        <v>1040</v>
      </c>
      <c r="P2450" s="2" t="str">
        <f t="shared" si="77"/>
        <v>P-Onsite</v>
      </c>
      <c r="Q2450" s="2" t="str">
        <f t="shared" si="78"/>
        <v>P-S2_Onsite</v>
      </c>
      <c r="R2450" s="2" t="s">
        <v>3476</v>
      </c>
      <c r="S2450" s="2" t="s">
        <v>1041</v>
      </c>
      <c r="T2450" s="21" t="s">
        <v>3693</v>
      </c>
    </row>
    <row r="2451" spans="1:20" x14ac:dyDescent="0.3">
      <c r="A2451" s="21" t="s">
        <v>3263</v>
      </c>
      <c r="B2451" s="21" t="s">
        <v>1054</v>
      </c>
      <c r="C2451" s="21" t="s">
        <v>3264</v>
      </c>
      <c r="D2451" s="21" t="s">
        <v>3265</v>
      </c>
      <c r="E2451" s="2" t="s">
        <v>3266</v>
      </c>
      <c r="F2451" s="21" t="s">
        <v>3698</v>
      </c>
      <c r="G2451" s="21" t="s">
        <v>1613</v>
      </c>
      <c r="H2451" s="21" t="s">
        <v>3699</v>
      </c>
      <c r="I2451" s="21" t="s">
        <v>7027</v>
      </c>
      <c r="J2451" s="2" t="s">
        <v>3479</v>
      </c>
      <c r="K2451" s="22" t="s">
        <v>1038</v>
      </c>
      <c r="L2451" s="2" t="s">
        <v>1070</v>
      </c>
      <c r="M2451" s="2" t="s">
        <v>1059</v>
      </c>
      <c r="N2451" s="2" t="s">
        <v>1071</v>
      </c>
      <c r="O2451" s="2" t="s">
        <v>1040</v>
      </c>
      <c r="P2451" s="2" t="str">
        <f t="shared" si="77"/>
        <v>P-Onsite</v>
      </c>
      <c r="Q2451" s="2" t="str">
        <f t="shared" si="78"/>
        <v>P-S2_Onsite</v>
      </c>
      <c r="R2451" s="2" t="s">
        <v>3476</v>
      </c>
      <c r="S2451" s="2" t="s">
        <v>1041</v>
      </c>
      <c r="T2451" s="21" t="s">
        <v>3693</v>
      </c>
    </row>
    <row r="2452" spans="1:20" x14ac:dyDescent="0.3">
      <c r="A2452" s="21" t="s">
        <v>3268</v>
      </c>
      <c r="B2452" s="21" t="s">
        <v>1054</v>
      </c>
      <c r="C2452" s="21" t="s">
        <v>3269</v>
      </c>
      <c r="D2452" s="21" t="s">
        <v>3270</v>
      </c>
      <c r="E2452" s="2" t="s">
        <v>3271</v>
      </c>
      <c r="F2452" s="21" t="s">
        <v>3690</v>
      </c>
      <c r="G2452" s="21" t="s">
        <v>1593</v>
      </c>
      <c r="H2452" s="21" t="s">
        <v>3691</v>
      </c>
      <c r="I2452" s="21" t="s">
        <v>7028</v>
      </c>
      <c r="J2452" s="2" t="s">
        <v>3692</v>
      </c>
      <c r="K2452" s="22" t="s">
        <v>1610</v>
      </c>
      <c r="L2452" s="2" t="s">
        <v>1205</v>
      </c>
      <c r="M2452" s="2" t="s">
        <v>1059</v>
      </c>
      <c r="N2452" s="2" t="s">
        <v>1206</v>
      </c>
      <c r="O2452" s="2" t="s">
        <v>1040</v>
      </c>
      <c r="P2452" s="2" t="str">
        <f t="shared" si="77"/>
        <v>P-Onsite</v>
      </c>
      <c r="Q2452" s="2" t="str">
        <f t="shared" si="78"/>
        <v>P-S2_Onsite</v>
      </c>
      <c r="R2452" s="2" t="s">
        <v>3476</v>
      </c>
      <c r="S2452" s="2" t="s">
        <v>1041</v>
      </c>
      <c r="T2452" s="21" t="s">
        <v>3693</v>
      </c>
    </row>
    <row r="2453" spans="1:20" x14ac:dyDescent="0.3">
      <c r="A2453" s="21" t="s">
        <v>3268</v>
      </c>
      <c r="B2453" s="21" t="s">
        <v>1054</v>
      </c>
      <c r="C2453" s="21" t="s">
        <v>3269</v>
      </c>
      <c r="D2453" s="21" t="s">
        <v>3270</v>
      </c>
      <c r="E2453" s="2" t="s">
        <v>3271</v>
      </c>
      <c r="F2453" s="21" t="s">
        <v>3696</v>
      </c>
      <c r="G2453" s="21" t="s">
        <v>1606</v>
      </c>
      <c r="H2453" s="21" t="s">
        <v>3697</v>
      </c>
      <c r="I2453" s="21" t="s">
        <v>7029</v>
      </c>
      <c r="J2453" s="2" t="s">
        <v>3484</v>
      </c>
      <c r="K2453" s="22" t="s">
        <v>1038</v>
      </c>
      <c r="L2453" s="2" t="s">
        <v>1205</v>
      </c>
      <c r="M2453" s="2" t="s">
        <v>1059</v>
      </c>
      <c r="N2453" s="2" t="s">
        <v>1206</v>
      </c>
      <c r="O2453" s="2" t="s">
        <v>1098</v>
      </c>
      <c r="P2453" s="2" t="str">
        <f t="shared" si="77"/>
        <v>A-Onsite</v>
      </c>
      <c r="Q2453" s="2" t="str">
        <f t="shared" si="78"/>
        <v>A-S2_Onsite</v>
      </c>
      <c r="R2453" s="2" t="s">
        <v>3476</v>
      </c>
      <c r="S2453" s="2" t="s">
        <v>1041</v>
      </c>
      <c r="T2453" s="21" t="s">
        <v>3693</v>
      </c>
    </row>
    <row r="2454" spans="1:20" x14ac:dyDescent="0.3">
      <c r="A2454" s="21" t="s">
        <v>3268</v>
      </c>
      <c r="B2454" s="21" t="s">
        <v>1054</v>
      </c>
      <c r="C2454" s="21" t="s">
        <v>3269</v>
      </c>
      <c r="D2454" s="21" t="s">
        <v>3270</v>
      </c>
      <c r="E2454" s="2" t="s">
        <v>3271</v>
      </c>
      <c r="F2454" s="21" t="s">
        <v>3698</v>
      </c>
      <c r="G2454" s="21" t="s">
        <v>1613</v>
      </c>
      <c r="H2454" s="21" t="s">
        <v>3699</v>
      </c>
      <c r="I2454" s="21" t="s">
        <v>7030</v>
      </c>
      <c r="J2454" s="2" t="s">
        <v>3479</v>
      </c>
      <c r="K2454" s="22" t="s">
        <v>1038</v>
      </c>
      <c r="L2454" s="2" t="s">
        <v>1205</v>
      </c>
      <c r="M2454" s="2" t="s">
        <v>1059</v>
      </c>
      <c r="N2454" s="2" t="s">
        <v>1206</v>
      </c>
      <c r="O2454" s="2" t="s">
        <v>1040</v>
      </c>
      <c r="P2454" s="2" t="str">
        <f t="shared" si="77"/>
        <v>P-Onsite</v>
      </c>
      <c r="Q2454" s="2" t="str">
        <f t="shared" si="78"/>
        <v>P-S2_Onsite</v>
      </c>
      <c r="R2454" s="2" t="s">
        <v>3476</v>
      </c>
      <c r="S2454" s="2" t="s">
        <v>1041</v>
      </c>
      <c r="T2454" s="21" t="s">
        <v>3693</v>
      </c>
    </row>
    <row r="2455" spans="1:20" x14ac:dyDescent="0.3">
      <c r="A2455" s="21" t="s">
        <v>4491</v>
      </c>
      <c r="B2455" s="21" t="s">
        <v>1054</v>
      </c>
      <c r="C2455" s="21" t="s">
        <v>4492</v>
      </c>
      <c r="D2455" s="21" t="s">
        <v>4493</v>
      </c>
      <c r="E2455" s="2"/>
      <c r="F2455" s="21" t="s">
        <v>3690</v>
      </c>
      <c r="G2455" s="21" t="s">
        <v>1593</v>
      </c>
      <c r="H2455" s="21" t="s">
        <v>3691</v>
      </c>
      <c r="I2455" s="21" t="s">
        <v>7031</v>
      </c>
      <c r="J2455" s="2" t="s">
        <v>3692</v>
      </c>
      <c r="K2455" s="22" t="s">
        <v>1610</v>
      </c>
      <c r="L2455" s="2" t="s">
        <v>1300</v>
      </c>
      <c r="M2455" s="2" t="s">
        <v>1059</v>
      </c>
      <c r="N2455" s="2" t="s">
        <v>1301</v>
      </c>
      <c r="O2455" s="2" t="s">
        <v>1098</v>
      </c>
      <c r="P2455" s="2" t="str">
        <f t="shared" si="77"/>
        <v>A-Onsite</v>
      </c>
      <c r="Q2455" s="2" t="str">
        <f t="shared" si="78"/>
        <v>A-S2_Onsite</v>
      </c>
      <c r="R2455" s="2" t="s">
        <v>3476</v>
      </c>
      <c r="S2455" s="2" t="s">
        <v>1041</v>
      </c>
      <c r="T2455" s="21" t="s">
        <v>3693</v>
      </c>
    </row>
    <row r="2456" spans="1:20" x14ac:dyDescent="0.3">
      <c r="A2456" s="21" t="s">
        <v>4491</v>
      </c>
      <c r="B2456" s="21" t="s">
        <v>1054</v>
      </c>
      <c r="C2456" s="21" t="s">
        <v>4492</v>
      </c>
      <c r="D2456" s="21" t="s">
        <v>4493</v>
      </c>
      <c r="E2456" s="2"/>
      <c r="F2456" s="21" t="s">
        <v>3694</v>
      </c>
      <c r="G2456" s="21" t="s">
        <v>1598</v>
      </c>
      <c r="H2456" s="21" t="s">
        <v>3695</v>
      </c>
      <c r="I2456" s="21" t="s">
        <v>7032</v>
      </c>
      <c r="J2456" s="2" t="s">
        <v>3481</v>
      </c>
      <c r="K2456" s="22" t="s">
        <v>1048</v>
      </c>
      <c r="L2456" s="2" t="s">
        <v>1300</v>
      </c>
      <c r="M2456" s="2" t="s">
        <v>1059</v>
      </c>
      <c r="N2456" s="2" t="s">
        <v>1301</v>
      </c>
      <c r="O2456" s="2" t="s">
        <v>1098</v>
      </c>
      <c r="P2456" s="2" t="str">
        <f t="shared" si="77"/>
        <v>A-Onsite</v>
      </c>
      <c r="Q2456" s="2" t="str">
        <f t="shared" si="78"/>
        <v>A-S2_Onsite</v>
      </c>
      <c r="R2456" s="2" t="s">
        <v>3476</v>
      </c>
      <c r="S2456" s="2" t="s">
        <v>1041</v>
      </c>
      <c r="T2456" s="21" t="s">
        <v>3693</v>
      </c>
    </row>
    <row r="2457" spans="1:20" x14ac:dyDescent="0.3">
      <c r="A2457" s="21" t="s">
        <v>4491</v>
      </c>
      <c r="B2457" s="21" t="s">
        <v>1054</v>
      </c>
      <c r="C2457" s="21" t="s">
        <v>4492</v>
      </c>
      <c r="D2457" s="21" t="s">
        <v>4493</v>
      </c>
      <c r="E2457" s="2"/>
      <c r="F2457" s="21" t="s">
        <v>3696</v>
      </c>
      <c r="G2457" s="21" t="s">
        <v>1606</v>
      </c>
      <c r="H2457" s="21" t="s">
        <v>3697</v>
      </c>
      <c r="I2457" s="21" t="s">
        <v>7033</v>
      </c>
      <c r="J2457" s="2" t="s">
        <v>3484</v>
      </c>
      <c r="K2457" s="22" t="s">
        <v>1038</v>
      </c>
      <c r="L2457" s="2" t="s">
        <v>1300</v>
      </c>
      <c r="M2457" s="2" t="s">
        <v>1059</v>
      </c>
      <c r="N2457" s="2" t="s">
        <v>1301</v>
      </c>
      <c r="O2457" s="2" t="s">
        <v>1098</v>
      </c>
      <c r="P2457" s="2" t="str">
        <f t="shared" si="77"/>
        <v>A-Onsite</v>
      </c>
      <c r="Q2457" s="2" t="str">
        <f t="shared" si="78"/>
        <v>A-S2_Onsite</v>
      </c>
      <c r="R2457" s="2" t="s">
        <v>3476</v>
      </c>
      <c r="S2457" s="2" t="s">
        <v>1041</v>
      </c>
      <c r="T2457" s="21" t="s">
        <v>3693</v>
      </c>
    </row>
    <row r="2458" spans="1:20" x14ac:dyDescent="0.3">
      <c r="A2458" s="21" t="s">
        <v>4491</v>
      </c>
      <c r="B2458" s="21" t="s">
        <v>1054</v>
      </c>
      <c r="C2458" s="21" t="s">
        <v>4492</v>
      </c>
      <c r="D2458" s="21" t="s">
        <v>4493</v>
      </c>
      <c r="E2458" s="2"/>
      <c r="F2458" s="21" t="s">
        <v>3698</v>
      </c>
      <c r="G2458" s="21" t="s">
        <v>1613</v>
      </c>
      <c r="H2458" s="21" t="s">
        <v>3699</v>
      </c>
      <c r="I2458" s="21" t="s">
        <v>7034</v>
      </c>
      <c r="J2458" s="2" t="s">
        <v>3479</v>
      </c>
      <c r="K2458" s="22" t="s">
        <v>1038</v>
      </c>
      <c r="L2458" s="2" t="s">
        <v>1300</v>
      </c>
      <c r="M2458" s="2" t="s">
        <v>1059</v>
      </c>
      <c r="N2458" s="2" t="s">
        <v>1301</v>
      </c>
      <c r="O2458" s="2" t="s">
        <v>1098</v>
      </c>
      <c r="P2458" s="2" t="str">
        <f t="shared" si="77"/>
        <v>A-Onsite</v>
      </c>
      <c r="Q2458" s="2" t="str">
        <f t="shared" si="78"/>
        <v>A-S2_Onsite</v>
      </c>
      <c r="R2458" s="2" t="s">
        <v>3476</v>
      </c>
      <c r="S2458" s="2" t="s">
        <v>1041</v>
      </c>
      <c r="T2458" s="21" t="s">
        <v>3693</v>
      </c>
    </row>
    <row r="2459" spans="1:20" x14ac:dyDescent="0.3">
      <c r="A2459" s="21" t="s">
        <v>4491</v>
      </c>
      <c r="B2459" s="21" t="s">
        <v>1054</v>
      </c>
      <c r="C2459" s="21" t="s">
        <v>4492</v>
      </c>
      <c r="D2459" s="21" t="s">
        <v>4493</v>
      </c>
      <c r="E2459" s="2"/>
      <c r="F2459" s="21" t="s">
        <v>3700</v>
      </c>
      <c r="G2459" s="21" t="s">
        <v>1631</v>
      </c>
      <c r="H2459" s="21" t="s">
        <v>3701</v>
      </c>
      <c r="I2459" s="21" t="s">
        <v>7035</v>
      </c>
      <c r="J2459" s="2" t="s">
        <v>3475</v>
      </c>
      <c r="K2459" s="22" t="s">
        <v>1048</v>
      </c>
      <c r="L2459" s="2" t="s">
        <v>1300</v>
      </c>
      <c r="M2459" s="2" t="s">
        <v>1059</v>
      </c>
      <c r="N2459" s="2" t="s">
        <v>1301</v>
      </c>
      <c r="O2459" s="2" t="s">
        <v>1098</v>
      </c>
      <c r="P2459" s="2" t="str">
        <f t="shared" si="77"/>
        <v>A-Onsite</v>
      </c>
      <c r="Q2459" s="2" t="str">
        <f t="shared" si="78"/>
        <v>A-S2_Onsite</v>
      </c>
      <c r="R2459" s="2" t="s">
        <v>3476</v>
      </c>
      <c r="S2459" s="2" t="s">
        <v>1041</v>
      </c>
      <c r="T2459" s="21" t="s">
        <v>3693</v>
      </c>
    </row>
    <row r="2460" spans="1:20" x14ac:dyDescent="0.3">
      <c r="A2460" s="21" t="s">
        <v>4494</v>
      </c>
      <c r="B2460" s="21" t="s">
        <v>1054</v>
      </c>
      <c r="C2460" s="21" t="s">
        <v>4495</v>
      </c>
      <c r="D2460" s="21" t="s">
        <v>4496</v>
      </c>
      <c r="E2460" s="2" t="s">
        <v>4497</v>
      </c>
      <c r="F2460" s="21" t="s">
        <v>3690</v>
      </c>
      <c r="G2460" s="21" t="s">
        <v>1593</v>
      </c>
      <c r="H2460" s="21" t="s">
        <v>3691</v>
      </c>
      <c r="I2460" s="21" t="s">
        <v>7036</v>
      </c>
      <c r="J2460" s="2" t="s">
        <v>3692</v>
      </c>
      <c r="K2460" s="22" t="s">
        <v>1610</v>
      </c>
      <c r="L2460" s="2" t="s">
        <v>3489</v>
      </c>
      <c r="M2460" s="2" t="s">
        <v>3489</v>
      </c>
      <c r="N2460" s="2" t="s">
        <v>3489</v>
      </c>
      <c r="O2460" s="2" t="s">
        <v>1098</v>
      </c>
      <c r="P2460" s="2" t="str">
        <f t="shared" si="77"/>
        <v>A-Onsite</v>
      </c>
      <c r="Q2460" s="2" t="str">
        <f t="shared" si="78"/>
        <v>A-S2_Onsite</v>
      </c>
      <c r="R2460" s="2" t="s">
        <v>3476</v>
      </c>
      <c r="S2460" s="2" t="s">
        <v>1041</v>
      </c>
      <c r="T2460" s="21" t="s">
        <v>3693</v>
      </c>
    </row>
    <row r="2461" spans="1:20" x14ac:dyDescent="0.3">
      <c r="A2461" s="21" t="s">
        <v>4494</v>
      </c>
      <c r="B2461" s="21" t="s">
        <v>1054</v>
      </c>
      <c r="C2461" s="21" t="s">
        <v>4495</v>
      </c>
      <c r="D2461" s="21" t="s">
        <v>4496</v>
      </c>
      <c r="E2461" s="2" t="s">
        <v>4497</v>
      </c>
      <c r="F2461" s="21" t="s">
        <v>3694</v>
      </c>
      <c r="G2461" s="21" t="s">
        <v>1598</v>
      </c>
      <c r="H2461" s="21" t="s">
        <v>3695</v>
      </c>
      <c r="I2461" s="21" t="s">
        <v>7037</v>
      </c>
      <c r="J2461" s="2" t="s">
        <v>3481</v>
      </c>
      <c r="K2461" s="22" t="s">
        <v>1048</v>
      </c>
      <c r="L2461" s="2" t="s">
        <v>3489</v>
      </c>
      <c r="M2461" s="2" t="s">
        <v>3489</v>
      </c>
      <c r="N2461" s="2" t="s">
        <v>3489</v>
      </c>
      <c r="O2461" s="2" t="s">
        <v>1098</v>
      </c>
      <c r="P2461" s="2" t="str">
        <f t="shared" si="77"/>
        <v>A-Onsite</v>
      </c>
      <c r="Q2461" s="2" t="str">
        <f t="shared" si="78"/>
        <v>A-S2_Onsite</v>
      </c>
      <c r="R2461" s="2" t="s">
        <v>3476</v>
      </c>
      <c r="S2461" s="2" t="s">
        <v>1041</v>
      </c>
      <c r="T2461" s="21" t="s">
        <v>3693</v>
      </c>
    </row>
    <row r="2462" spans="1:20" x14ac:dyDescent="0.3">
      <c r="A2462" s="21" t="s">
        <v>4494</v>
      </c>
      <c r="B2462" s="21" t="s">
        <v>1054</v>
      </c>
      <c r="C2462" s="21" t="s">
        <v>4495</v>
      </c>
      <c r="D2462" s="21" t="s">
        <v>4496</v>
      </c>
      <c r="E2462" s="2" t="s">
        <v>4497</v>
      </c>
      <c r="F2462" s="21" t="s">
        <v>3696</v>
      </c>
      <c r="G2462" s="21" t="s">
        <v>1606</v>
      </c>
      <c r="H2462" s="21" t="s">
        <v>3697</v>
      </c>
      <c r="I2462" s="21" t="s">
        <v>7038</v>
      </c>
      <c r="J2462" s="2" t="s">
        <v>3484</v>
      </c>
      <c r="K2462" s="22" t="s">
        <v>1038</v>
      </c>
      <c r="L2462" s="2" t="s">
        <v>3489</v>
      </c>
      <c r="M2462" s="2" t="s">
        <v>3489</v>
      </c>
      <c r="N2462" s="2" t="s">
        <v>3489</v>
      </c>
      <c r="O2462" s="2" t="s">
        <v>1098</v>
      </c>
      <c r="P2462" s="2" t="str">
        <f t="shared" si="77"/>
        <v>A-Onsite</v>
      </c>
      <c r="Q2462" s="2" t="str">
        <f t="shared" si="78"/>
        <v>A-S2_Onsite</v>
      </c>
      <c r="R2462" s="2" t="s">
        <v>3476</v>
      </c>
      <c r="S2462" s="2" t="s">
        <v>1041</v>
      </c>
      <c r="T2462" s="21" t="s">
        <v>3693</v>
      </c>
    </row>
    <row r="2463" spans="1:20" x14ac:dyDescent="0.3">
      <c r="A2463" s="21" t="s">
        <v>4494</v>
      </c>
      <c r="B2463" s="21" t="s">
        <v>1054</v>
      </c>
      <c r="C2463" s="21" t="s">
        <v>4495</v>
      </c>
      <c r="D2463" s="21" t="s">
        <v>4496</v>
      </c>
      <c r="E2463" s="2" t="s">
        <v>4497</v>
      </c>
      <c r="F2463" s="21" t="s">
        <v>3698</v>
      </c>
      <c r="G2463" s="21" t="s">
        <v>1613</v>
      </c>
      <c r="H2463" s="21" t="s">
        <v>3699</v>
      </c>
      <c r="I2463" s="21" t="s">
        <v>7039</v>
      </c>
      <c r="J2463" s="2" t="s">
        <v>3479</v>
      </c>
      <c r="K2463" s="22" t="s">
        <v>1038</v>
      </c>
      <c r="L2463" s="2" t="s">
        <v>3489</v>
      </c>
      <c r="M2463" s="2" t="s">
        <v>3489</v>
      </c>
      <c r="N2463" s="2" t="s">
        <v>3489</v>
      </c>
      <c r="O2463" s="2" t="s">
        <v>1098</v>
      </c>
      <c r="P2463" s="2" t="str">
        <f t="shared" si="77"/>
        <v>A-Onsite</v>
      </c>
      <c r="Q2463" s="2" t="str">
        <f t="shared" si="78"/>
        <v>A-S2_Onsite</v>
      </c>
      <c r="R2463" s="2" t="s">
        <v>3476</v>
      </c>
      <c r="S2463" s="2" t="s">
        <v>1041</v>
      </c>
      <c r="T2463" s="21" t="s">
        <v>3693</v>
      </c>
    </row>
    <row r="2464" spans="1:20" x14ac:dyDescent="0.3">
      <c r="A2464" s="21" t="s">
        <v>4494</v>
      </c>
      <c r="B2464" s="21" t="s">
        <v>1054</v>
      </c>
      <c r="C2464" s="21" t="s">
        <v>4495</v>
      </c>
      <c r="D2464" s="21" t="s">
        <v>4496</v>
      </c>
      <c r="E2464" s="2" t="s">
        <v>4497</v>
      </c>
      <c r="F2464" s="21" t="s">
        <v>3700</v>
      </c>
      <c r="G2464" s="21" t="s">
        <v>1631</v>
      </c>
      <c r="H2464" s="21" t="s">
        <v>3701</v>
      </c>
      <c r="I2464" s="21" t="s">
        <v>7040</v>
      </c>
      <c r="J2464" s="2" t="s">
        <v>3475</v>
      </c>
      <c r="K2464" s="22" t="s">
        <v>1048</v>
      </c>
      <c r="L2464" s="2" t="s">
        <v>3489</v>
      </c>
      <c r="M2464" s="2" t="s">
        <v>3489</v>
      </c>
      <c r="N2464" s="2" t="s">
        <v>3489</v>
      </c>
      <c r="O2464" s="2" t="s">
        <v>1098</v>
      </c>
      <c r="P2464" s="2" t="str">
        <f t="shared" si="77"/>
        <v>A-Onsite</v>
      </c>
      <c r="Q2464" s="2" t="str">
        <f t="shared" si="78"/>
        <v>A-S2_Onsite</v>
      </c>
      <c r="R2464" s="2" t="s">
        <v>3476</v>
      </c>
      <c r="S2464" s="2" t="s">
        <v>1041</v>
      </c>
      <c r="T2464" s="21" t="s">
        <v>3693</v>
      </c>
    </row>
    <row r="2465" spans="1:20" x14ac:dyDescent="0.3">
      <c r="A2465" s="21" t="s">
        <v>4498</v>
      </c>
      <c r="B2465" s="21" t="s">
        <v>1054</v>
      </c>
      <c r="C2465" s="21" t="s">
        <v>4499</v>
      </c>
      <c r="D2465" s="21" t="s">
        <v>4500</v>
      </c>
      <c r="E2465" s="2" t="s">
        <v>4501</v>
      </c>
      <c r="F2465" s="21" t="s">
        <v>3690</v>
      </c>
      <c r="G2465" s="21" t="s">
        <v>1593</v>
      </c>
      <c r="H2465" s="21" t="s">
        <v>3691</v>
      </c>
      <c r="I2465" s="21" t="s">
        <v>7041</v>
      </c>
      <c r="J2465" s="2" t="s">
        <v>3692</v>
      </c>
      <c r="K2465" s="22" t="s">
        <v>1610</v>
      </c>
      <c r="L2465" s="2" t="s">
        <v>3489</v>
      </c>
      <c r="M2465" s="2" t="s">
        <v>3489</v>
      </c>
      <c r="N2465" s="2" t="s">
        <v>3489</v>
      </c>
      <c r="O2465" s="2" t="s">
        <v>1098</v>
      </c>
      <c r="P2465" s="2" t="str">
        <f t="shared" si="77"/>
        <v>A-Onsite</v>
      </c>
      <c r="Q2465" s="2" t="str">
        <f t="shared" si="78"/>
        <v>A-S2_Onsite</v>
      </c>
      <c r="R2465" s="2" t="s">
        <v>3476</v>
      </c>
      <c r="S2465" s="2" t="s">
        <v>1041</v>
      </c>
      <c r="T2465" s="21" t="s">
        <v>3693</v>
      </c>
    </row>
    <row r="2466" spans="1:20" x14ac:dyDescent="0.3">
      <c r="A2466" s="21" t="s">
        <v>4498</v>
      </c>
      <c r="B2466" s="21" t="s">
        <v>1054</v>
      </c>
      <c r="C2466" s="21" t="s">
        <v>4499</v>
      </c>
      <c r="D2466" s="21" t="s">
        <v>4500</v>
      </c>
      <c r="E2466" s="2" t="s">
        <v>4501</v>
      </c>
      <c r="F2466" s="21" t="s">
        <v>3694</v>
      </c>
      <c r="G2466" s="21" t="s">
        <v>1598</v>
      </c>
      <c r="H2466" s="21" t="s">
        <v>3695</v>
      </c>
      <c r="I2466" s="21" t="s">
        <v>7042</v>
      </c>
      <c r="J2466" s="2" t="s">
        <v>3481</v>
      </c>
      <c r="K2466" s="22" t="s">
        <v>1048</v>
      </c>
      <c r="L2466" s="2" t="s">
        <v>3489</v>
      </c>
      <c r="M2466" s="2" t="s">
        <v>3489</v>
      </c>
      <c r="N2466" s="2" t="s">
        <v>3489</v>
      </c>
      <c r="O2466" s="2" t="s">
        <v>1098</v>
      </c>
      <c r="P2466" s="2" t="str">
        <f t="shared" si="77"/>
        <v>A-Onsite</v>
      </c>
      <c r="Q2466" s="2" t="str">
        <f t="shared" si="78"/>
        <v>A-S2_Onsite</v>
      </c>
      <c r="R2466" s="2" t="s">
        <v>3476</v>
      </c>
      <c r="S2466" s="2" t="s">
        <v>1041</v>
      </c>
      <c r="T2466" s="21" t="s">
        <v>3693</v>
      </c>
    </row>
    <row r="2467" spans="1:20" x14ac:dyDescent="0.3">
      <c r="A2467" s="21" t="s">
        <v>4498</v>
      </c>
      <c r="B2467" s="21" t="s">
        <v>1054</v>
      </c>
      <c r="C2467" s="21" t="s">
        <v>4499</v>
      </c>
      <c r="D2467" s="21" t="s">
        <v>4500</v>
      </c>
      <c r="E2467" s="2" t="s">
        <v>4501</v>
      </c>
      <c r="F2467" s="21" t="s">
        <v>3696</v>
      </c>
      <c r="G2467" s="21" t="s">
        <v>1606</v>
      </c>
      <c r="H2467" s="21" t="s">
        <v>3697</v>
      </c>
      <c r="I2467" s="21" t="s">
        <v>7043</v>
      </c>
      <c r="J2467" s="2" t="s">
        <v>3484</v>
      </c>
      <c r="K2467" s="22" t="s">
        <v>1038</v>
      </c>
      <c r="L2467" s="2" t="s">
        <v>3489</v>
      </c>
      <c r="M2467" s="2" t="s">
        <v>3489</v>
      </c>
      <c r="N2467" s="2" t="s">
        <v>3489</v>
      </c>
      <c r="O2467" s="2" t="s">
        <v>1098</v>
      </c>
      <c r="P2467" s="2" t="str">
        <f t="shared" si="77"/>
        <v>A-Onsite</v>
      </c>
      <c r="Q2467" s="2" t="str">
        <f t="shared" si="78"/>
        <v>A-S2_Onsite</v>
      </c>
      <c r="R2467" s="2" t="s">
        <v>3476</v>
      </c>
      <c r="S2467" s="2" t="s">
        <v>1041</v>
      </c>
      <c r="T2467" s="21" t="s">
        <v>3693</v>
      </c>
    </row>
    <row r="2468" spans="1:20" x14ac:dyDescent="0.3">
      <c r="A2468" s="21" t="s">
        <v>4498</v>
      </c>
      <c r="B2468" s="21" t="s">
        <v>1054</v>
      </c>
      <c r="C2468" s="21" t="s">
        <v>4499</v>
      </c>
      <c r="D2468" s="21" t="s">
        <v>4500</v>
      </c>
      <c r="E2468" s="2" t="s">
        <v>4501</v>
      </c>
      <c r="F2468" s="21" t="s">
        <v>3698</v>
      </c>
      <c r="G2468" s="21" t="s">
        <v>1613</v>
      </c>
      <c r="H2468" s="21" t="s">
        <v>3699</v>
      </c>
      <c r="I2468" s="21" t="s">
        <v>7044</v>
      </c>
      <c r="J2468" s="2" t="s">
        <v>3479</v>
      </c>
      <c r="K2468" s="22" t="s">
        <v>1038</v>
      </c>
      <c r="L2468" s="2" t="s">
        <v>3489</v>
      </c>
      <c r="M2468" s="2" t="s">
        <v>3489</v>
      </c>
      <c r="N2468" s="2" t="s">
        <v>3489</v>
      </c>
      <c r="O2468" s="2" t="s">
        <v>1098</v>
      </c>
      <c r="P2468" s="2" t="str">
        <f t="shared" si="77"/>
        <v>A-Onsite</v>
      </c>
      <c r="Q2468" s="2" t="str">
        <f t="shared" si="78"/>
        <v>A-S2_Onsite</v>
      </c>
      <c r="R2468" s="2" t="s">
        <v>3476</v>
      </c>
      <c r="S2468" s="2" t="s">
        <v>1041</v>
      </c>
      <c r="T2468" s="21" t="s">
        <v>3693</v>
      </c>
    </row>
    <row r="2469" spans="1:20" x14ac:dyDescent="0.3">
      <c r="A2469" s="21" t="s">
        <v>4498</v>
      </c>
      <c r="B2469" s="21" t="s">
        <v>1054</v>
      </c>
      <c r="C2469" s="21" t="s">
        <v>4499</v>
      </c>
      <c r="D2469" s="21" t="s">
        <v>4500</v>
      </c>
      <c r="E2469" s="2" t="s">
        <v>4501</v>
      </c>
      <c r="F2469" s="21" t="s">
        <v>3700</v>
      </c>
      <c r="G2469" s="21" t="s">
        <v>1631</v>
      </c>
      <c r="H2469" s="21" t="s">
        <v>3701</v>
      </c>
      <c r="I2469" s="21" t="s">
        <v>7045</v>
      </c>
      <c r="J2469" s="2" t="s">
        <v>3475</v>
      </c>
      <c r="K2469" s="22" t="s">
        <v>1048</v>
      </c>
      <c r="L2469" s="2" t="s">
        <v>3489</v>
      </c>
      <c r="M2469" s="2" t="s">
        <v>3489</v>
      </c>
      <c r="N2469" s="2" t="s">
        <v>3489</v>
      </c>
      <c r="O2469" s="2" t="s">
        <v>1098</v>
      </c>
      <c r="P2469" s="2" t="str">
        <f t="shared" si="77"/>
        <v>A-Onsite</v>
      </c>
      <c r="Q2469" s="2" t="str">
        <f t="shared" si="78"/>
        <v>A-S2_Onsite</v>
      </c>
      <c r="R2469" s="2" t="s">
        <v>3476</v>
      </c>
      <c r="S2469" s="2" t="s">
        <v>1041</v>
      </c>
      <c r="T2469" s="21" t="s">
        <v>3693</v>
      </c>
    </row>
    <row r="2470" spans="1:20" x14ac:dyDescent="0.3">
      <c r="A2470" s="21" t="s">
        <v>4502</v>
      </c>
      <c r="B2470" s="21" t="s">
        <v>1054</v>
      </c>
      <c r="C2470" s="21" t="s">
        <v>4503</v>
      </c>
      <c r="D2470" s="21" t="s">
        <v>4504</v>
      </c>
      <c r="E2470" s="2" t="s">
        <v>4505</v>
      </c>
      <c r="F2470" s="21" t="s">
        <v>3690</v>
      </c>
      <c r="G2470" s="21" t="s">
        <v>1593</v>
      </c>
      <c r="H2470" s="21" t="s">
        <v>3691</v>
      </c>
      <c r="I2470" s="21" t="s">
        <v>7046</v>
      </c>
      <c r="J2470" s="2" t="s">
        <v>3692</v>
      </c>
      <c r="K2470" s="22" t="s">
        <v>1610</v>
      </c>
      <c r="L2470" s="2" t="s">
        <v>1101</v>
      </c>
      <c r="M2470" s="2" t="s">
        <v>1059</v>
      </c>
      <c r="N2470" s="2" t="s">
        <v>1102</v>
      </c>
      <c r="O2470" s="2" t="s">
        <v>1040</v>
      </c>
      <c r="P2470" s="2" t="str">
        <f t="shared" si="77"/>
        <v>P-Onsite</v>
      </c>
      <c r="Q2470" s="2" t="str">
        <f t="shared" si="78"/>
        <v>P-S2_Onsite</v>
      </c>
      <c r="R2470" s="2" t="s">
        <v>3476</v>
      </c>
      <c r="S2470" s="2" t="s">
        <v>1041</v>
      </c>
      <c r="T2470" s="21" t="s">
        <v>3693</v>
      </c>
    </row>
    <row r="2471" spans="1:20" x14ac:dyDescent="0.3">
      <c r="A2471" s="21" t="s">
        <v>4502</v>
      </c>
      <c r="B2471" s="21" t="s">
        <v>1054</v>
      </c>
      <c r="C2471" s="21" t="s">
        <v>4503</v>
      </c>
      <c r="D2471" s="21" t="s">
        <v>4504</v>
      </c>
      <c r="E2471" s="2" t="s">
        <v>4505</v>
      </c>
      <c r="F2471" s="21" t="s">
        <v>3694</v>
      </c>
      <c r="G2471" s="21" t="s">
        <v>1598</v>
      </c>
      <c r="H2471" s="21" t="s">
        <v>3695</v>
      </c>
      <c r="I2471" s="21" t="s">
        <v>7047</v>
      </c>
      <c r="J2471" s="2" t="s">
        <v>3481</v>
      </c>
      <c r="K2471" s="22" t="s">
        <v>1048</v>
      </c>
      <c r="L2471" s="2" t="s">
        <v>1101</v>
      </c>
      <c r="M2471" s="2" t="s">
        <v>1059</v>
      </c>
      <c r="N2471" s="2" t="s">
        <v>1102</v>
      </c>
      <c r="O2471" s="2" t="s">
        <v>1040</v>
      </c>
      <c r="P2471" s="2" t="str">
        <f t="shared" si="77"/>
        <v>P-Onsite</v>
      </c>
      <c r="Q2471" s="2" t="str">
        <f t="shared" si="78"/>
        <v>P-S2_Onsite</v>
      </c>
      <c r="R2471" s="2" t="s">
        <v>3476</v>
      </c>
      <c r="S2471" s="2" t="s">
        <v>1041</v>
      </c>
      <c r="T2471" s="21" t="s">
        <v>3693</v>
      </c>
    </row>
    <row r="2472" spans="1:20" x14ac:dyDescent="0.3">
      <c r="A2472" s="21" t="s">
        <v>4502</v>
      </c>
      <c r="B2472" s="21" t="s">
        <v>1054</v>
      </c>
      <c r="C2472" s="21" t="s">
        <v>4503</v>
      </c>
      <c r="D2472" s="21" t="s">
        <v>4504</v>
      </c>
      <c r="E2472" s="2" t="s">
        <v>4505</v>
      </c>
      <c r="F2472" s="21" t="s">
        <v>3696</v>
      </c>
      <c r="G2472" s="21" t="s">
        <v>1606</v>
      </c>
      <c r="H2472" s="21" t="s">
        <v>3697</v>
      </c>
      <c r="I2472" s="21" t="s">
        <v>7048</v>
      </c>
      <c r="J2472" s="2" t="s">
        <v>3484</v>
      </c>
      <c r="K2472" s="22" t="s">
        <v>1038</v>
      </c>
      <c r="L2472" s="2" t="s">
        <v>1101</v>
      </c>
      <c r="M2472" s="2" t="s">
        <v>1059</v>
      </c>
      <c r="N2472" s="2" t="s">
        <v>1102</v>
      </c>
      <c r="O2472" s="2" t="s">
        <v>1040</v>
      </c>
      <c r="P2472" s="2" t="str">
        <f t="shared" si="77"/>
        <v>P-Onsite</v>
      </c>
      <c r="Q2472" s="2" t="str">
        <f t="shared" si="78"/>
        <v>P-S2_Onsite</v>
      </c>
      <c r="R2472" s="2" t="s">
        <v>3476</v>
      </c>
      <c r="S2472" s="2" t="s">
        <v>1041</v>
      </c>
      <c r="T2472" s="21" t="s">
        <v>3693</v>
      </c>
    </row>
    <row r="2473" spans="1:20" x14ac:dyDescent="0.3">
      <c r="A2473" s="21" t="s">
        <v>4502</v>
      </c>
      <c r="B2473" s="21" t="s">
        <v>1054</v>
      </c>
      <c r="C2473" s="21" t="s">
        <v>4503</v>
      </c>
      <c r="D2473" s="21" t="s">
        <v>4504</v>
      </c>
      <c r="E2473" s="2" t="s">
        <v>4505</v>
      </c>
      <c r="F2473" s="21" t="s">
        <v>3698</v>
      </c>
      <c r="G2473" s="21" t="s">
        <v>1613</v>
      </c>
      <c r="H2473" s="21" t="s">
        <v>3699</v>
      </c>
      <c r="I2473" s="21" t="s">
        <v>7049</v>
      </c>
      <c r="J2473" s="2" t="s">
        <v>3479</v>
      </c>
      <c r="K2473" s="22" t="s">
        <v>1038</v>
      </c>
      <c r="L2473" s="2" t="s">
        <v>1101</v>
      </c>
      <c r="M2473" s="2" t="s">
        <v>1059</v>
      </c>
      <c r="N2473" s="2" t="s">
        <v>1102</v>
      </c>
      <c r="O2473" s="2" t="s">
        <v>1040</v>
      </c>
      <c r="P2473" s="2" t="str">
        <f t="shared" si="77"/>
        <v>P-Onsite</v>
      </c>
      <c r="Q2473" s="2" t="str">
        <f t="shared" si="78"/>
        <v>P-S2_Onsite</v>
      </c>
      <c r="R2473" s="2" t="s">
        <v>3476</v>
      </c>
      <c r="S2473" s="2" t="s">
        <v>1041</v>
      </c>
      <c r="T2473" s="21" t="s">
        <v>3693</v>
      </c>
    </row>
    <row r="2474" spans="1:20" x14ac:dyDescent="0.3">
      <c r="A2474" s="21" t="s">
        <v>4502</v>
      </c>
      <c r="B2474" s="21" t="s">
        <v>1054</v>
      </c>
      <c r="C2474" s="21" t="s">
        <v>4503</v>
      </c>
      <c r="D2474" s="21" t="s">
        <v>4504</v>
      </c>
      <c r="E2474" s="2" t="s">
        <v>4505</v>
      </c>
      <c r="F2474" s="21" t="s">
        <v>3700</v>
      </c>
      <c r="G2474" s="21" t="s">
        <v>1631</v>
      </c>
      <c r="H2474" s="21" t="s">
        <v>3701</v>
      </c>
      <c r="I2474" s="21" t="s">
        <v>7050</v>
      </c>
      <c r="J2474" s="2" t="s">
        <v>3475</v>
      </c>
      <c r="K2474" s="22" t="s">
        <v>1048</v>
      </c>
      <c r="L2474" s="2" t="s">
        <v>1101</v>
      </c>
      <c r="M2474" s="2" t="s">
        <v>1059</v>
      </c>
      <c r="N2474" s="2" t="s">
        <v>1102</v>
      </c>
      <c r="O2474" s="2" t="s">
        <v>1040</v>
      </c>
      <c r="P2474" s="2" t="str">
        <f t="shared" si="77"/>
        <v>P-Onsite</v>
      </c>
      <c r="Q2474" s="2" t="str">
        <f t="shared" si="78"/>
        <v>P-S2_Onsite</v>
      </c>
      <c r="R2474" s="2" t="s">
        <v>3476</v>
      </c>
      <c r="S2474" s="2" t="s">
        <v>1041</v>
      </c>
      <c r="T2474" s="21" t="s">
        <v>3693</v>
      </c>
    </row>
    <row r="2475" spans="1:20" x14ac:dyDescent="0.3">
      <c r="A2475" s="21" t="s">
        <v>4506</v>
      </c>
      <c r="B2475" s="21" t="s">
        <v>1054</v>
      </c>
      <c r="C2475" s="21" t="s">
        <v>4507</v>
      </c>
      <c r="D2475" s="21" t="s">
        <v>4508</v>
      </c>
      <c r="E2475" s="2" t="s">
        <v>4509</v>
      </c>
      <c r="F2475" s="21" t="s">
        <v>3690</v>
      </c>
      <c r="G2475" s="21" t="s">
        <v>1593</v>
      </c>
      <c r="H2475" s="21" t="s">
        <v>3691</v>
      </c>
      <c r="I2475" s="21" t="s">
        <v>7051</v>
      </c>
      <c r="J2475" s="2" t="s">
        <v>3692</v>
      </c>
      <c r="K2475" s="22" t="s">
        <v>1610</v>
      </c>
      <c r="L2475" s="2" t="s">
        <v>3489</v>
      </c>
      <c r="M2475" s="2" t="s">
        <v>3489</v>
      </c>
      <c r="N2475" s="2" t="s">
        <v>3489</v>
      </c>
      <c r="O2475" s="2" t="s">
        <v>1098</v>
      </c>
      <c r="P2475" s="2" t="str">
        <f t="shared" si="77"/>
        <v>A-Onsite</v>
      </c>
      <c r="Q2475" s="2" t="str">
        <f t="shared" si="78"/>
        <v>A-S2_Onsite</v>
      </c>
      <c r="R2475" s="2" t="s">
        <v>3476</v>
      </c>
      <c r="S2475" s="2" t="s">
        <v>1041</v>
      </c>
      <c r="T2475" s="21" t="s">
        <v>3693</v>
      </c>
    </row>
    <row r="2476" spans="1:20" x14ac:dyDescent="0.3">
      <c r="A2476" s="21" t="s">
        <v>4506</v>
      </c>
      <c r="B2476" s="21" t="s">
        <v>1054</v>
      </c>
      <c r="C2476" s="21" t="s">
        <v>4507</v>
      </c>
      <c r="D2476" s="21" t="s">
        <v>4508</v>
      </c>
      <c r="E2476" s="2" t="s">
        <v>4509</v>
      </c>
      <c r="F2476" s="21" t="s">
        <v>3694</v>
      </c>
      <c r="G2476" s="21" t="s">
        <v>1598</v>
      </c>
      <c r="H2476" s="21" t="s">
        <v>3695</v>
      </c>
      <c r="I2476" s="21" t="s">
        <v>7052</v>
      </c>
      <c r="J2476" s="2" t="s">
        <v>3481</v>
      </c>
      <c r="K2476" s="22" t="s">
        <v>1048</v>
      </c>
      <c r="L2476" s="2" t="s">
        <v>3489</v>
      </c>
      <c r="M2476" s="2" t="s">
        <v>3489</v>
      </c>
      <c r="N2476" s="2" t="s">
        <v>3489</v>
      </c>
      <c r="O2476" s="2" t="s">
        <v>1098</v>
      </c>
      <c r="P2476" s="2" t="str">
        <f t="shared" si="77"/>
        <v>A-Onsite</v>
      </c>
      <c r="Q2476" s="2" t="str">
        <f t="shared" si="78"/>
        <v>A-S2_Onsite</v>
      </c>
      <c r="R2476" s="2" t="s">
        <v>3476</v>
      </c>
      <c r="S2476" s="2" t="s">
        <v>1041</v>
      </c>
      <c r="T2476" s="21" t="s">
        <v>3693</v>
      </c>
    </row>
    <row r="2477" spans="1:20" x14ac:dyDescent="0.3">
      <c r="A2477" s="21" t="s">
        <v>4506</v>
      </c>
      <c r="B2477" s="21" t="s">
        <v>1054</v>
      </c>
      <c r="C2477" s="21" t="s">
        <v>4507</v>
      </c>
      <c r="D2477" s="21" t="s">
        <v>4508</v>
      </c>
      <c r="E2477" s="2" t="s">
        <v>4509</v>
      </c>
      <c r="F2477" s="21" t="s">
        <v>3696</v>
      </c>
      <c r="G2477" s="21" t="s">
        <v>1606</v>
      </c>
      <c r="H2477" s="21" t="s">
        <v>3697</v>
      </c>
      <c r="I2477" s="21" t="s">
        <v>7053</v>
      </c>
      <c r="J2477" s="2" t="s">
        <v>3484</v>
      </c>
      <c r="K2477" s="22" t="s">
        <v>1038</v>
      </c>
      <c r="L2477" s="2" t="s">
        <v>3489</v>
      </c>
      <c r="M2477" s="2" t="s">
        <v>3489</v>
      </c>
      <c r="N2477" s="2" t="s">
        <v>3489</v>
      </c>
      <c r="O2477" s="2" t="s">
        <v>1098</v>
      </c>
      <c r="P2477" s="2" t="str">
        <f t="shared" si="77"/>
        <v>A-Onsite</v>
      </c>
      <c r="Q2477" s="2" t="str">
        <f t="shared" si="78"/>
        <v>A-S2_Onsite</v>
      </c>
      <c r="R2477" s="2" t="s">
        <v>3476</v>
      </c>
      <c r="S2477" s="2" t="s">
        <v>1041</v>
      </c>
      <c r="T2477" s="21" t="s">
        <v>3693</v>
      </c>
    </row>
    <row r="2478" spans="1:20" x14ac:dyDescent="0.3">
      <c r="A2478" s="21" t="s">
        <v>4506</v>
      </c>
      <c r="B2478" s="21" t="s">
        <v>1054</v>
      </c>
      <c r="C2478" s="21" t="s">
        <v>4507</v>
      </c>
      <c r="D2478" s="21" t="s">
        <v>4508</v>
      </c>
      <c r="E2478" s="2" t="s">
        <v>4509</v>
      </c>
      <c r="F2478" s="21" t="s">
        <v>3698</v>
      </c>
      <c r="G2478" s="21" t="s">
        <v>1613</v>
      </c>
      <c r="H2478" s="21" t="s">
        <v>3699</v>
      </c>
      <c r="I2478" s="21" t="s">
        <v>7054</v>
      </c>
      <c r="J2478" s="2" t="s">
        <v>3479</v>
      </c>
      <c r="K2478" s="22" t="s">
        <v>1038</v>
      </c>
      <c r="L2478" s="2" t="s">
        <v>3489</v>
      </c>
      <c r="M2478" s="2" t="s">
        <v>3489</v>
      </c>
      <c r="N2478" s="2" t="s">
        <v>3489</v>
      </c>
      <c r="O2478" s="2" t="s">
        <v>1098</v>
      </c>
      <c r="P2478" s="2" t="str">
        <f t="shared" si="77"/>
        <v>A-Onsite</v>
      </c>
      <c r="Q2478" s="2" t="str">
        <f t="shared" si="78"/>
        <v>A-S2_Onsite</v>
      </c>
      <c r="R2478" s="2" t="s">
        <v>3476</v>
      </c>
      <c r="S2478" s="2" t="s">
        <v>1041</v>
      </c>
      <c r="T2478" s="21" t="s">
        <v>3693</v>
      </c>
    </row>
    <row r="2479" spans="1:20" x14ac:dyDescent="0.3">
      <c r="A2479" s="21" t="s">
        <v>4506</v>
      </c>
      <c r="B2479" s="21" t="s">
        <v>1054</v>
      </c>
      <c r="C2479" s="21" t="s">
        <v>4507</v>
      </c>
      <c r="D2479" s="21" t="s">
        <v>4508</v>
      </c>
      <c r="E2479" s="2" t="s">
        <v>4509</v>
      </c>
      <c r="F2479" s="21" t="s">
        <v>3700</v>
      </c>
      <c r="G2479" s="21" t="s">
        <v>1631</v>
      </c>
      <c r="H2479" s="21" t="s">
        <v>3701</v>
      </c>
      <c r="I2479" s="21" t="s">
        <v>7055</v>
      </c>
      <c r="J2479" s="2" t="s">
        <v>3475</v>
      </c>
      <c r="K2479" s="22" t="s">
        <v>1048</v>
      </c>
      <c r="L2479" s="2" t="s">
        <v>3489</v>
      </c>
      <c r="M2479" s="2" t="s">
        <v>3489</v>
      </c>
      <c r="N2479" s="2" t="s">
        <v>3489</v>
      </c>
      <c r="O2479" s="2" t="s">
        <v>1098</v>
      </c>
      <c r="P2479" s="2" t="str">
        <f t="shared" si="77"/>
        <v>A-Onsite</v>
      </c>
      <c r="Q2479" s="2" t="str">
        <f t="shared" si="78"/>
        <v>A-S2_Onsite</v>
      </c>
      <c r="R2479" s="2" t="s">
        <v>3476</v>
      </c>
      <c r="S2479" s="2" t="s">
        <v>1041</v>
      </c>
      <c r="T2479" s="21" t="s">
        <v>3693</v>
      </c>
    </row>
    <row r="2480" spans="1:20" x14ac:dyDescent="0.3">
      <c r="A2480" s="21" t="s">
        <v>4510</v>
      </c>
      <c r="B2480" s="21" t="s">
        <v>1054</v>
      </c>
      <c r="C2480" s="21" t="s">
        <v>4511</v>
      </c>
      <c r="D2480" s="21" t="s">
        <v>4512</v>
      </c>
      <c r="E2480" s="2" t="s">
        <v>4513</v>
      </c>
      <c r="F2480" s="21" t="s">
        <v>3694</v>
      </c>
      <c r="G2480" s="21" t="s">
        <v>1598</v>
      </c>
      <c r="H2480" s="21" t="s">
        <v>3695</v>
      </c>
      <c r="I2480" s="21" t="s">
        <v>7056</v>
      </c>
      <c r="J2480" s="2" t="s">
        <v>3481</v>
      </c>
      <c r="K2480" s="22" t="s">
        <v>1048</v>
      </c>
      <c r="L2480" s="2" t="s">
        <v>1164</v>
      </c>
      <c r="M2480" s="2" t="s">
        <v>1059</v>
      </c>
      <c r="N2480" s="2" t="s">
        <v>1165</v>
      </c>
      <c r="O2480" s="2" t="s">
        <v>1040</v>
      </c>
      <c r="P2480" s="2" t="str">
        <f t="shared" si="77"/>
        <v>P-Onsite</v>
      </c>
      <c r="Q2480" s="2" t="str">
        <f t="shared" si="78"/>
        <v>P-S2_Onsite</v>
      </c>
      <c r="R2480" s="2" t="s">
        <v>3476</v>
      </c>
      <c r="S2480" s="2" t="s">
        <v>1041</v>
      </c>
      <c r="T2480" s="21" t="s">
        <v>3693</v>
      </c>
    </row>
    <row r="2481" spans="1:20" x14ac:dyDescent="0.3">
      <c r="A2481" s="21" t="s">
        <v>3301</v>
      </c>
      <c r="B2481" s="21" t="s">
        <v>1054</v>
      </c>
      <c r="C2481" s="21" t="s">
        <v>3302</v>
      </c>
      <c r="D2481" s="21" t="s">
        <v>3303</v>
      </c>
      <c r="E2481" s="2" t="s">
        <v>3304</v>
      </c>
      <c r="F2481" s="21" t="s">
        <v>3690</v>
      </c>
      <c r="G2481" s="21" t="s">
        <v>1593</v>
      </c>
      <c r="H2481" s="21" t="s">
        <v>3691</v>
      </c>
      <c r="I2481" s="21" t="s">
        <v>7057</v>
      </c>
      <c r="J2481" s="2" t="s">
        <v>3692</v>
      </c>
      <c r="K2481" s="22" t="s">
        <v>1610</v>
      </c>
      <c r="L2481" s="2" t="s">
        <v>1283</v>
      </c>
      <c r="M2481" s="2" t="s">
        <v>1059</v>
      </c>
      <c r="N2481" s="2" t="s">
        <v>1284</v>
      </c>
      <c r="O2481" s="2" t="s">
        <v>1040</v>
      </c>
      <c r="P2481" s="2" t="str">
        <f t="shared" si="77"/>
        <v>P-Onsite</v>
      </c>
      <c r="Q2481" s="2" t="str">
        <f t="shared" si="78"/>
        <v>P-S2_Onsite</v>
      </c>
      <c r="R2481" s="2" t="s">
        <v>3476</v>
      </c>
      <c r="S2481" s="2" t="s">
        <v>1041</v>
      </c>
      <c r="T2481" s="21" t="s">
        <v>3693</v>
      </c>
    </row>
    <row r="2482" spans="1:20" x14ac:dyDescent="0.3">
      <c r="A2482" s="21" t="s">
        <v>3301</v>
      </c>
      <c r="B2482" s="21" t="s">
        <v>1054</v>
      </c>
      <c r="C2482" s="21" t="s">
        <v>3302</v>
      </c>
      <c r="D2482" s="21" t="s">
        <v>3303</v>
      </c>
      <c r="E2482" s="2" t="s">
        <v>3304</v>
      </c>
      <c r="F2482" s="21" t="s">
        <v>3694</v>
      </c>
      <c r="G2482" s="21" t="s">
        <v>1598</v>
      </c>
      <c r="H2482" s="21" t="s">
        <v>3695</v>
      </c>
      <c r="I2482" s="21" t="s">
        <v>7058</v>
      </c>
      <c r="J2482" s="2" t="s">
        <v>3481</v>
      </c>
      <c r="K2482" s="22" t="s">
        <v>1048</v>
      </c>
      <c r="L2482" s="2" t="s">
        <v>1283</v>
      </c>
      <c r="M2482" s="2" t="s">
        <v>1059</v>
      </c>
      <c r="N2482" s="2" t="s">
        <v>1284</v>
      </c>
      <c r="O2482" s="2" t="s">
        <v>1040</v>
      </c>
      <c r="P2482" s="2" t="str">
        <f t="shared" si="77"/>
        <v>P-Onsite</v>
      </c>
      <c r="Q2482" s="2" t="str">
        <f t="shared" si="78"/>
        <v>P-S2_Onsite</v>
      </c>
      <c r="R2482" s="2" t="s">
        <v>3476</v>
      </c>
      <c r="S2482" s="2" t="s">
        <v>1041</v>
      </c>
      <c r="T2482" s="21" t="s">
        <v>3693</v>
      </c>
    </row>
    <row r="2483" spans="1:20" x14ac:dyDescent="0.3">
      <c r="A2483" s="21" t="s">
        <v>3301</v>
      </c>
      <c r="B2483" s="21" t="s">
        <v>1054</v>
      </c>
      <c r="C2483" s="21" t="s">
        <v>3302</v>
      </c>
      <c r="D2483" s="21" t="s">
        <v>3303</v>
      </c>
      <c r="E2483" s="2" t="s">
        <v>3304</v>
      </c>
      <c r="F2483" s="21" t="s">
        <v>3698</v>
      </c>
      <c r="G2483" s="21" t="s">
        <v>1613</v>
      </c>
      <c r="H2483" s="21" t="s">
        <v>3699</v>
      </c>
      <c r="I2483" s="21" t="s">
        <v>7059</v>
      </c>
      <c r="J2483" s="2" t="s">
        <v>3479</v>
      </c>
      <c r="K2483" s="22" t="s">
        <v>1038</v>
      </c>
      <c r="L2483" s="2" t="s">
        <v>1283</v>
      </c>
      <c r="M2483" s="2" t="s">
        <v>1059</v>
      </c>
      <c r="N2483" s="2" t="s">
        <v>1284</v>
      </c>
      <c r="O2483" s="2" t="s">
        <v>1040</v>
      </c>
      <c r="P2483" s="2" t="str">
        <f t="shared" si="77"/>
        <v>P-Onsite</v>
      </c>
      <c r="Q2483" s="2" t="str">
        <f t="shared" si="78"/>
        <v>P-S2_Onsite</v>
      </c>
      <c r="R2483" s="2" t="s">
        <v>3476</v>
      </c>
      <c r="S2483" s="2" t="s">
        <v>1041</v>
      </c>
      <c r="T2483" s="21" t="s">
        <v>3693</v>
      </c>
    </row>
    <row r="2484" spans="1:20" x14ac:dyDescent="0.3">
      <c r="A2484" s="21" t="s">
        <v>4514</v>
      </c>
      <c r="B2484" s="21" t="s">
        <v>1054</v>
      </c>
      <c r="C2484" s="21" t="s">
        <v>4515</v>
      </c>
      <c r="D2484" s="21" t="s">
        <v>4516</v>
      </c>
      <c r="E2484" s="2" t="s">
        <v>4517</v>
      </c>
      <c r="F2484" s="21" t="s">
        <v>3690</v>
      </c>
      <c r="G2484" s="21" t="s">
        <v>1593</v>
      </c>
      <c r="H2484" s="21" t="s">
        <v>3691</v>
      </c>
      <c r="I2484" s="21" t="s">
        <v>7060</v>
      </c>
      <c r="J2484" s="2" t="s">
        <v>3692</v>
      </c>
      <c r="K2484" s="22" t="s">
        <v>1610</v>
      </c>
      <c r="L2484" s="2" t="s">
        <v>1150</v>
      </c>
      <c r="M2484" s="2" t="s">
        <v>1059</v>
      </c>
      <c r="N2484" s="2" t="s">
        <v>1151</v>
      </c>
      <c r="O2484" s="2" t="s">
        <v>1040</v>
      </c>
      <c r="P2484" s="2" t="str">
        <f t="shared" si="77"/>
        <v>P-Onsite</v>
      </c>
      <c r="Q2484" s="2" t="str">
        <f t="shared" si="78"/>
        <v>P-S2_Onsite</v>
      </c>
      <c r="R2484" s="2" t="s">
        <v>3476</v>
      </c>
      <c r="S2484" s="2" t="s">
        <v>1041</v>
      </c>
      <c r="T2484" s="21" t="s">
        <v>3693</v>
      </c>
    </row>
    <row r="2485" spans="1:20" x14ac:dyDescent="0.3">
      <c r="A2485" s="21" t="s">
        <v>4514</v>
      </c>
      <c r="B2485" s="21" t="s">
        <v>1054</v>
      </c>
      <c r="C2485" s="21" t="s">
        <v>4515</v>
      </c>
      <c r="D2485" s="21" t="s">
        <v>4516</v>
      </c>
      <c r="E2485" s="2" t="s">
        <v>4517</v>
      </c>
      <c r="F2485" s="21" t="s">
        <v>3694</v>
      </c>
      <c r="G2485" s="21" t="s">
        <v>1598</v>
      </c>
      <c r="H2485" s="21" t="s">
        <v>3695</v>
      </c>
      <c r="I2485" s="21" t="s">
        <v>7061</v>
      </c>
      <c r="J2485" s="2" t="s">
        <v>3481</v>
      </c>
      <c r="K2485" s="22" t="s">
        <v>1048</v>
      </c>
      <c r="L2485" s="2" t="s">
        <v>1150</v>
      </c>
      <c r="M2485" s="2" t="s">
        <v>1059</v>
      </c>
      <c r="N2485" s="2" t="s">
        <v>1151</v>
      </c>
      <c r="O2485" s="2" t="s">
        <v>1040</v>
      </c>
      <c r="P2485" s="2" t="str">
        <f t="shared" si="77"/>
        <v>P-Onsite</v>
      </c>
      <c r="Q2485" s="2" t="str">
        <f t="shared" si="78"/>
        <v>P-S2_Onsite</v>
      </c>
      <c r="R2485" s="2" t="s">
        <v>3476</v>
      </c>
      <c r="S2485" s="2" t="s">
        <v>1041</v>
      </c>
      <c r="T2485" s="21" t="s">
        <v>3693</v>
      </c>
    </row>
    <row r="2486" spans="1:20" x14ac:dyDescent="0.3">
      <c r="A2486" s="21" t="s">
        <v>4514</v>
      </c>
      <c r="B2486" s="21" t="s">
        <v>1054</v>
      </c>
      <c r="C2486" s="21" t="s">
        <v>4515</v>
      </c>
      <c r="D2486" s="21" t="s">
        <v>4516</v>
      </c>
      <c r="E2486" s="2" t="s">
        <v>4517</v>
      </c>
      <c r="F2486" s="21" t="s">
        <v>3696</v>
      </c>
      <c r="G2486" s="21" t="s">
        <v>1606</v>
      </c>
      <c r="H2486" s="21" t="s">
        <v>3697</v>
      </c>
      <c r="I2486" s="21" t="s">
        <v>7062</v>
      </c>
      <c r="J2486" s="2" t="s">
        <v>3484</v>
      </c>
      <c r="K2486" s="22" t="s">
        <v>1038</v>
      </c>
      <c r="L2486" s="2" t="s">
        <v>1150</v>
      </c>
      <c r="M2486" s="2" t="s">
        <v>1059</v>
      </c>
      <c r="N2486" s="2" t="s">
        <v>1151</v>
      </c>
      <c r="O2486" s="2" t="s">
        <v>1040</v>
      </c>
      <c r="P2486" s="2" t="str">
        <f t="shared" si="77"/>
        <v>P-Onsite</v>
      </c>
      <c r="Q2486" s="2" t="str">
        <f t="shared" si="78"/>
        <v>P-S2_Onsite</v>
      </c>
      <c r="R2486" s="2" t="s">
        <v>3476</v>
      </c>
      <c r="S2486" s="2" t="s">
        <v>1041</v>
      </c>
      <c r="T2486" s="21" t="s">
        <v>3693</v>
      </c>
    </row>
    <row r="2487" spans="1:20" x14ac:dyDescent="0.3">
      <c r="A2487" s="21" t="s">
        <v>4514</v>
      </c>
      <c r="B2487" s="21" t="s">
        <v>1054</v>
      </c>
      <c r="C2487" s="21" t="s">
        <v>4515</v>
      </c>
      <c r="D2487" s="21" t="s">
        <v>4516</v>
      </c>
      <c r="E2487" s="2" t="s">
        <v>4517</v>
      </c>
      <c r="F2487" s="21" t="s">
        <v>3698</v>
      </c>
      <c r="G2487" s="21" t="s">
        <v>1613</v>
      </c>
      <c r="H2487" s="21" t="s">
        <v>3699</v>
      </c>
      <c r="I2487" s="21" t="s">
        <v>7063</v>
      </c>
      <c r="J2487" s="2" t="s">
        <v>3479</v>
      </c>
      <c r="K2487" s="22" t="s">
        <v>1038</v>
      </c>
      <c r="L2487" s="2" t="s">
        <v>1150</v>
      </c>
      <c r="M2487" s="2" t="s">
        <v>1059</v>
      </c>
      <c r="N2487" s="2" t="s">
        <v>1151</v>
      </c>
      <c r="O2487" s="2" t="s">
        <v>1040</v>
      </c>
      <c r="P2487" s="2" t="str">
        <f t="shared" si="77"/>
        <v>P-Onsite</v>
      </c>
      <c r="Q2487" s="2" t="str">
        <f t="shared" si="78"/>
        <v>P-S2_Onsite</v>
      </c>
      <c r="R2487" s="2" t="s">
        <v>3476</v>
      </c>
      <c r="S2487" s="2" t="s">
        <v>1041</v>
      </c>
      <c r="T2487" s="21" t="s">
        <v>3693</v>
      </c>
    </row>
    <row r="2488" spans="1:20" x14ac:dyDescent="0.3">
      <c r="A2488" s="21" t="s">
        <v>4514</v>
      </c>
      <c r="B2488" s="21" t="s">
        <v>1054</v>
      </c>
      <c r="C2488" s="21" t="s">
        <v>4515</v>
      </c>
      <c r="D2488" s="21" t="s">
        <v>4516</v>
      </c>
      <c r="E2488" s="2" t="s">
        <v>4517</v>
      </c>
      <c r="F2488" s="21" t="s">
        <v>3700</v>
      </c>
      <c r="G2488" s="21" t="s">
        <v>1631</v>
      </c>
      <c r="H2488" s="21" t="s">
        <v>3701</v>
      </c>
      <c r="I2488" s="21" t="s">
        <v>7064</v>
      </c>
      <c r="J2488" s="2" t="s">
        <v>3475</v>
      </c>
      <c r="K2488" s="22" t="s">
        <v>1048</v>
      </c>
      <c r="L2488" s="2" t="s">
        <v>1150</v>
      </c>
      <c r="M2488" s="2" t="s">
        <v>1059</v>
      </c>
      <c r="N2488" s="2" t="s">
        <v>1151</v>
      </c>
      <c r="O2488" s="2" t="s">
        <v>1040</v>
      </c>
      <c r="P2488" s="2" t="str">
        <f t="shared" si="77"/>
        <v>P-Onsite</v>
      </c>
      <c r="Q2488" s="2" t="str">
        <f t="shared" si="78"/>
        <v>P-S2_Onsite</v>
      </c>
      <c r="R2488" s="2" t="s">
        <v>3476</v>
      </c>
      <c r="S2488" s="2" t="s">
        <v>1041</v>
      </c>
      <c r="T2488" s="21" t="s">
        <v>3693</v>
      </c>
    </row>
    <row r="2489" spans="1:20" x14ac:dyDescent="0.3">
      <c r="A2489" s="21" t="s">
        <v>4518</v>
      </c>
      <c r="B2489" s="21" t="s">
        <v>1054</v>
      </c>
      <c r="C2489" s="21" t="s">
        <v>4519</v>
      </c>
      <c r="D2489" s="21" t="s">
        <v>4520</v>
      </c>
      <c r="E2489" s="2" t="s">
        <v>4521</v>
      </c>
      <c r="F2489" s="21" t="s">
        <v>3690</v>
      </c>
      <c r="G2489" s="21" t="s">
        <v>1593</v>
      </c>
      <c r="H2489" s="21" t="s">
        <v>3691</v>
      </c>
      <c r="I2489" s="21" t="s">
        <v>7065</v>
      </c>
      <c r="J2489" s="2" t="s">
        <v>3692</v>
      </c>
      <c r="K2489" s="22" t="s">
        <v>1610</v>
      </c>
      <c r="L2489" s="2" t="s">
        <v>3489</v>
      </c>
      <c r="M2489" s="2" t="s">
        <v>3489</v>
      </c>
      <c r="N2489" s="2" t="s">
        <v>3489</v>
      </c>
      <c r="O2489" s="2" t="s">
        <v>1098</v>
      </c>
      <c r="P2489" s="2" t="str">
        <f t="shared" si="77"/>
        <v>A-Onsite</v>
      </c>
      <c r="Q2489" s="2" t="str">
        <f t="shared" si="78"/>
        <v>A-S2_Onsite</v>
      </c>
      <c r="R2489" s="2" t="s">
        <v>3476</v>
      </c>
      <c r="S2489" s="2" t="s">
        <v>1041</v>
      </c>
      <c r="T2489" s="21" t="s">
        <v>3693</v>
      </c>
    </row>
    <row r="2490" spans="1:20" x14ac:dyDescent="0.3">
      <c r="A2490" s="21" t="s">
        <v>4518</v>
      </c>
      <c r="B2490" s="21" t="s">
        <v>1054</v>
      </c>
      <c r="C2490" s="21" t="s">
        <v>4519</v>
      </c>
      <c r="D2490" s="21" t="s">
        <v>4520</v>
      </c>
      <c r="E2490" s="2" t="s">
        <v>4521</v>
      </c>
      <c r="F2490" s="21" t="s">
        <v>3694</v>
      </c>
      <c r="G2490" s="21" t="s">
        <v>1598</v>
      </c>
      <c r="H2490" s="21" t="s">
        <v>3695</v>
      </c>
      <c r="I2490" s="21" t="s">
        <v>7066</v>
      </c>
      <c r="J2490" s="2" t="s">
        <v>3481</v>
      </c>
      <c r="K2490" s="22" t="s">
        <v>1048</v>
      </c>
      <c r="L2490" s="2" t="s">
        <v>3489</v>
      </c>
      <c r="M2490" s="2" t="s">
        <v>3489</v>
      </c>
      <c r="N2490" s="2" t="s">
        <v>3489</v>
      </c>
      <c r="O2490" s="2" t="s">
        <v>1098</v>
      </c>
      <c r="P2490" s="2" t="str">
        <f t="shared" si="77"/>
        <v>A-Onsite</v>
      </c>
      <c r="Q2490" s="2" t="str">
        <f t="shared" si="78"/>
        <v>A-S2_Onsite</v>
      </c>
      <c r="R2490" s="2" t="s">
        <v>3476</v>
      </c>
      <c r="S2490" s="2" t="s">
        <v>1041</v>
      </c>
      <c r="T2490" s="21" t="s">
        <v>3693</v>
      </c>
    </row>
    <row r="2491" spans="1:20" x14ac:dyDescent="0.3">
      <c r="A2491" s="21" t="s">
        <v>4518</v>
      </c>
      <c r="B2491" s="21" t="s">
        <v>1054</v>
      </c>
      <c r="C2491" s="21" t="s">
        <v>4519</v>
      </c>
      <c r="D2491" s="21" t="s">
        <v>4520</v>
      </c>
      <c r="E2491" s="2" t="s">
        <v>4521</v>
      </c>
      <c r="F2491" s="21" t="s">
        <v>3696</v>
      </c>
      <c r="G2491" s="21" t="s">
        <v>1606</v>
      </c>
      <c r="H2491" s="21" t="s">
        <v>3697</v>
      </c>
      <c r="I2491" s="21" t="s">
        <v>7067</v>
      </c>
      <c r="J2491" s="2" t="s">
        <v>3484</v>
      </c>
      <c r="K2491" s="22" t="s">
        <v>1038</v>
      </c>
      <c r="L2491" s="2" t="s">
        <v>3489</v>
      </c>
      <c r="M2491" s="2" t="s">
        <v>3489</v>
      </c>
      <c r="N2491" s="2" t="s">
        <v>3489</v>
      </c>
      <c r="O2491" s="2" t="s">
        <v>1098</v>
      </c>
      <c r="P2491" s="2" t="str">
        <f t="shared" si="77"/>
        <v>A-Onsite</v>
      </c>
      <c r="Q2491" s="2" t="str">
        <f t="shared" si="78"/>
        <v>A-S2_Onsite</v>
      </c>
      <c r="R2491" s="2" t="s">
        <v>3476</v>
      </c>
      <c r="S2491" s="2" t="s">
        <v>1041</v>
      </c>
      <c r="T2491" s="21" t="s">
        <v>3693</v>
      </c>
    </row>
    <row r="2492" spans="1:20" x14ac:dyDescent="0.3">
      <c r="A2492" s="21" t="s">
        <v>4518</v>
      </c>
      <c r="B2492" s="21" t="s">
        <v>1054</v>
      </c>
      <c r="C2492" s="21" t="s">
        <v>4519</v>
      </c>
      <c r="D2492" s="21" t="s">
        <v>4520</v>
      </c>
      <c r="E2492" s="2" t="s">
        <v>4521</v>
      </c>
      <c r="F2492" s="21" t="s">
        <v>3698</v>
      </c>
      <c r="G2492" s="21" t="s">
        <v>1613</v>
      </c>
      <c r="H2492" s="21" t="s">
        <v>3699</v>
      </c>
      <c r="I2492" s="21" t="s">
        <v>7068</v>
      </c>
      <c r="J2492" s="2" t="s">
        <v>3479</v>
      </c>
      <c r="K2492" s="22" t="s">
        <v>1038</v>
      </c>
      <c r="L2492" s="2" t="s">
        <v>3489</v>
      </c>
      <c r="M2492" s="2" t="s">
        <v>3489</v>
      </c>
      <c r="N2492" s="2" t="s">
        <v>3489</v>
      </c>
      <c r="O2492" s="2" t="s">
        <v>1098</v>
      </c>
      <c r="P2492" s="2" t="str">
        <f t="shared" si="77"/>
        <v>A-Onsite</v>
      </c>
      <c r="Q2492" s="2" t="str">
        <f t="shared" si="78"/>
        <v>A-S2_Onsite</v>
      </c>
      <c r="R2492" s="2" t="s">
        <v>3476</v>
      </c>
      <c r="S2492" s="2" t="s">
        <v>1041</v>
      </c>
      <c r="T2492" s="21" t="s">
        <v>3693</v>
      </c>
    </row>
    <row r="2493" spans="1:20" x14ac:dyDescent="0.3">
      <c r="A2493" s="21" t="s">
        <v>4518</v>
      </c>
      <c r="B2493" s="21" t="s">
        <v>1054</v>
      </c>
      <c r="C2493" s="21" t="s">
        <v>4519</v>
      </c>
      <c r="D2493" s="21" t="s">
        <v>4520</v>
      </c>
      <c r="E2493" s="2" t="s">
        <v>4521</v>
      </c>
      <c r="F2493" s="21" t="s">
        <v>3700</v>
      </c>
      <c r="G2493" s="21" t="s">
        <v>1631</v>
      </c>
      <c r="H2493" s="21" t="s">
        <v>3701</v>
      </c>
      <c r="I2493" s="21" t="s">
        <v>7069</v>
      </c>
      <c r="J2493" s="2" t="s">
        <v>3475</v>
      </c>
      <c r="K2493" s="22" t="s">
        <v>1048</v>
      </c>
      <c r="L2493" s="2" t="s">
        <v>3489</v>
      </c>
      <c r="M2493" s="2" t="s">
        <v>3489</v>
      </c>
      <c r="N2493" s="2" t="s">
        <v>3489</v>
      </c>
      <c r="O2493" s="2" t="s">
        <v>1098</v>
      </c>
      <c r="P2493" s="2" t="str">
        <f t="shared" si="77"/>
        <v>A-Onsite</v>
      </c>
      <c r="Q2493" s="2" t="str">
        <f t="shared" si="78"/>
        <v>A-S2_Onsite</v>
      </c>
      <c r="R2493" s="2" t="s">
        <v>3476</v>
      </c>
      <c r="S2493" s="2" t="s">
        <v>1041</v>
      </c>
      <c r="T2493" s="21" t="s">
        <v>3693</v>
      </c>
    </row>
    <row r="2494" spans="1:20" x14ac:dyDescent="0.3">
      <c r="A2494" s="21" t="s">
        <v>3307</v>
      </c>
      <c r="B2494" s="21" t="s">
        <v>1054</v>
      </c>
      <c r="C2494" s="21" t="s">
        <v>3308</v>
      </c>
      <c r="D2494" s="21" t="s">
        <v>3309</v>
      </c>
      <c r="E2494" s="2" t="s">
        <v>3310</v>
      </c>
      <c r="F2494" s="21" t="s">
        <v>3690</v>
      </c>
      <c r="G2494" s="21" t="s">
        <v>1593</v>
      </c>
      <c r="H2494" s="21" t="s">
        <v>3691</v>
      </c>
      <c r="I2494" s="21" t="s">
        <v>7070</v>
      </c>
      <c r="J2494" s="2" t="s">
        <v>3692</v>
      </c>
      <c r="K2494" s="22" t="s">
        <v>1610</v>
      </c>
      <c r="L2494" s="2" t="s">
        <v>1332</v>
      </c>
      <c r="M2494" s="2" t="s">
        <v>1059</v>
      </c>
      <c r="N2494" s="2" t="s">
        <v>1333</v>
      </c>
      <c r="O2494" s="2" t="s">
        <v>1040</v>
      </c>
      <c r="P2494" s="2" t="str">
        <f t="shared" si="77"/>
        <v>P-Onsite</v>
      </c>
      <c r="Q2494" s="2" t="str">
        <f t="shared" si="78"/>
        <v>P-S2_Onsite</v>
      </c>
      <c r="R2494" s="2" t="s">
        <v>3476</v>
      </c>
      <c r="S2494" s="2" t="s">
        <v>1041</v>
      </c>
      <c r="T2494" s="21" t="s">
        <v>3693</v>
      </c>
    </row>
    <row r="2495" spans="1:20" x14ac:dyDescent="0.3">
      <c r="A2495" s="21" t="s">
        <v>3307</v>
      </c>
      <c r="B2495" s="21" t="s">
        <v>1054</v>
      </c>
      <c r="C2495" s="21" t="s">
        <v>3308</v>
      </c>
      <c r="D2495" s="21" t="s">
        <v>3309</v>
      </c>
      <c r="E2495" s="2" t="s">
        <v>3310</v>
      </c>
      <c r="F2495" s="21" t="s">
        <v>3698</v>
      </c>
      <c r="G2495" s="21" t="s">
        <v>1613</v>
      </c>
      <c r="H2495" s="21" t="s">
        <v>3699</v>
      </c>
      <c r="I2495" s="21" t="s">
        <v>7071</v>
      </c>
      <c r="J2495" s="2" t="s">
        <v>3479</v>
      </c>
      <c r="K2495" s="22" t="s">
        <v>1038</v>
      </c>
      <c r="L2495" s="2" t="s">
        <v>1332</v>
      </c>
      <c r="M2495" s="2" t="s">
        <v>1059</v>
      </c>
      <c r="N2495" s="2" t="s">
        <v>1333</v>
      </c>
      <c r="O2495" s="2" t="s">
        <v>1040</v>
      </c>
      <c r="P2495" s="2" t="str">
        <f t="shared" si="77"/>
        <v>P-Onsite</v>
      </c>
      <c r="Q2495" s="2" t="str">
        <f t="shared" si="78"/>
        <v>P-S2_Onsite</v>
      </c>
      <c r="R2495" s="2" t="s">
        <v>3476</v>
      </c>
      <c r="S2495" s="2" t="s">
        <v>1041</v>
      </c>
      <c r="T2495" s="21" t="s">
        <v>3693</v>
      </c>
    </row>
    <row r="2496" spans="1:20" x14ac:dyDescent="0.3">
      <c r="A2496" s="21" t="s">
        <v>3314</v>
      </c>
      <c r="B2496" s="21" t="s">
        <v>1054</v>
      </c>
      <c r="C2496" s="21" t="s">
        <v>3315</v>
      </c>
      <c r="D2496" s="21" t="s">
        <v>3316</v>
      </c>
      <c r="E2496" s="2" t="s">
        <v>3317</v>
      </c>
      <c r="F2496" s="21" t="s">
        <v>3698</v>
      </c>
      <c r="G2496" s="21" t="s">
        <v>1613</v>
      </c>
      <c r="H2496" s="21" t="s">
        <v>3699</v>
      </c>
      <c r="I2496" s="21" t="s">
        <v>7072</v>
      </c>
      <c r="J2496" s="2" t="s">
        <v>3479</v>
      </c>
      <c r="K2496" s="22" t="s">
        <v>1038</v>
      </c>
      <c r="L2496" s="2" t="s">
        <v>1089</v>
      </c>
      <c r="M2496" s="2" t="s">
        <v>1059</v>
      </c>
      <c r="N2496" s="2" t="s">
        <v>1090</v>
      </c>
      <c r="O2496" s="2" t="s">
        <v>1040</v>
      </c>
      <c r="P2496" s="2" t="str">
        <f t="shared" si="77"/>
        <v>P-Onsite</v>
      </c>
      <c r="Q2496" s="2" t="str">
        <f t="shared" si="78"/>
        <v>P-S2_Onsite</v>
      </c>
      <c r="R2496" s="2" t="s">
        <v>3476</v>
      </c>
      <c r="S2496" s="2" t="s">
        <v>1041</v>
      </c>
      <c r="T2496" s="21" t="s">
        <v>3693</v>
      </c>
    </row>
    <row r="2497" spans="1:20" x14ac:dyDescent="0.3">
      <c r="A2497" s="21" t="s">
        <v>3314</v>
      </c>
      <c r="B2497" s="21" t="s">
        <v>1054</v>
      </c>
      <c r="C2497" s="21" t="s">
        <v>3315</v>
      </c>
      <c r="D2497" s="21" t="s">
        <v>3316</v>
      </c>
      <c r="E2497" s="2" t="s">
        <v>3317</v>
      </c>
      <c r="F2497" s="21" t="s">
        <v>3700</v>
      </c>
      <c r="G2497" s="21" t="s">
        <v>1631</v>
      </c>
      <c r="H2497" s="21" t="s">
        <v>3701</v>
      </c>
      <c r="I2497" s="21" t="s">
        <v>7073</v>
      </c>
      <c r="J2497" s="2" t="s">
        <v>3475</v>
      </c>
      <c r="K2497" s="22" t="s">
        <v>1048</v>
      </c>
      <c r="L2497" s="2" t="s">
        <v>1089</v>
      </c>
      <c r="M2497" s="2" t="s">
        <v>1059</v>
      </c>
      <c r="N2497" s="2" t="s">
        <v>1090</v>
      </c>
      <c r="O2497" s="2" t="s">
        <v>1040</v>
      </c>
      <c r="P2497" s="2" t="str">
        <f t="shared" si="77"/>
        <v>P-Onsite</v>
      </c>
      <c r="Q2497" s="2" t="str">
        <f t="shared" si="78"/>
        <v>P-S2_Onsite</v>
      </c>
      <c r="R2497" s="2" t="s">
        <v>3476</v>
      </c>
      <c r="S2497" s="2" t="s">
        <v>1041</v>
      </c>
      <c r="T2497" s="21" t="s">
        <v>3693</v>
      </c>
    </row>
    <row r="2498" spans="1:20" x14ac:dyDescent="0.3">
      <c r="A2498" s="21" t="s">
        <v>3328</v>
      </c>
      <c r="B2498" s="21" t="s">
        <v>1054</v>
      </c>
      <c r="C2498" s="21" t="s">
        <v>3329</v>
      </c>
      <c r="D2498" s="21" t="s">
        <v>3330</v>
      </c>
      <c r="E2498" s="2" t="s">
        <v>3331</v>
      </c>
      <c r="F2498" s="21" t="s">
        <v>3690</v>
      </c>
      <c r="G2498" s="21" t="s">
        <v>1593</v>
      </c>
      <c r="H2498" s="21" t="s">
        <v>3691</v>
      </c>
      <c r="I2498" s="21" t="s">
        <v>7074</v>
      </c>
      <c r="J2498" s="2" t="s">
        <v>3692</v>
      </c>
      <c r="K2498" s="22" t="s">
        <v>1610</v>
      </c>
      <c r="L2498" s="2" t="s">
        <v>1198</v>
      </c>
      <c r="M2498" s="2" t="s">
        <v>1059</v>
      </c>
      <c r="N2498" s="2" t="s">
        <v>1199</v>
      </c>
      <c r="O2498" s="2" t="s">
        <v>1040</v>
      </c>
      <c r="P2498" s="2" t="str">
        <f t="shared" si="77"/>
        <v>P-Onsite</v>
      </c>
      <c r="Q2498" s="2" t="str">
        <f t="shared" si="78"/>
        <v>P-S2_Onsite</v>
      </c>
      <c r="R2498" s="2" t="s">
        <v>3476</v>
      </c>
      <c r="S2498" s="2" t="s">
        <v>1041</v>
      </c>
      <c r="T2498" s="21" t="s">
        <v>3693</v>
      </c>
    </row>
    <row r="2499" spans="1:20" x14ac:dyDescent="0.3">
      <c r="A2499" s="21" t="s">
        <v>3328</v>
      </c>
      <c r="B2499" s="21" t="s">
        <v>1054</v>
      </c>
      <c r="C2499" s="21" t="s">
        <v>3329</v>
      </c>
      <c r="D2499" s="21" t="s">
        <v>3330</v>
      </c>
      <c r="E2499" s="2" t="s">
        <v>3331</v>
      </c>
      <c r="F2499" s="21" t="s">
        <v>3696</v>
      </c>
      <c r="G2499" s="21" t="s">
        <v>1606</v>
      </c>
      <c r="H2499" s="21" t="s">
        <v>3697</v>
      </c>
      <c r="I2499" s="21" t="s">
        <v>7075</v>
      </c>
      <c r="J2499" s="2" t="s">
        <v>3484</v>
      </c>
      <c r="K2499" s="22" t="s">
        <v>1038</v>
      </c>
      <c r="L2499" s="2" t="s">
        <v>1198</v>
      </c>
      <c r="M2499" s="2" t="s">
        <v>1059</v>
      </c>
      <c r="N2499" s="2" t="s">
        <v>1199</v>
      </c>
      <c r="O2499" s="2" t="s">
        <v>1040</v>
      </c>
      <c r="P2499" s="2" t="str">
        <f t="shared" ref="P2499:P2562" si="79">CONCATENATE(LEFT(O2499,1),"-",B2499)</f>
        <v>P-Onsite</v>
      </c>
      <c r="Q2499" s="2" t="str">
        <f t="shared" ref="Q2499:Q2562" si="80">CONCATENATE(LEFT($O2499,1),"-",RIGHT($F2499,9))</f>
        <v>P-S2_Onsite</v>
      </c>
      <c r="R2499" s="2" t="s">
        <v>3476</v>
      </c>
      <c r="S2499" s="2" t="s">
        <v>1041</v>
      </c>
      <c r="T2499" s="21" t="s">
        <v>3693</v>
      </c>
    </row>
    <row r="2500" spans="1:20" x14ac:dyDescent="0.3">
      <c r="A2500" s="21" t="s">
        <v>3328</v>
      </c>
      <c r="B2500" s="21" t="s">
        <v>1054</v>
      </c>
      <c r="C2500" s="21" t="s">
        <v>3329</v>
      </c>
      <c r="D2500" s="21" t="s">
        <v>3330</v>
      </c>
      <c r="E2500" s="2" t="s">
        <v>3331</v>
      </c>
      <c r="F2500" s="21" t="s">
        <v>3698</v>
      </c>
      <c r="G2500" s="21" t="s">
        <v>1613</v>
      </c>
      <c r="H2500" s="21" t="s">
        <v>3699</v>
      </c>
      <c r="I2500" s="21" t="s">
        <v>7076</v>
      </c>
      <c r="J2500" s="2" t="s">
        <v>3479</v>
      </c>
      <c r="K2500" s="22" t="s">
        <v>1038</v>
      </c>
      <c r="L2500" s="2" t="s">
        <v>1198</v>
      </c>
      <c r="M2500" s="2" t="s">
        <v>1059</v>
      </c>
      <c r="N2500" s="2" t="s">
        <v>1199</v>
      </c>
      <c r="O2500" s="2" t="s">
        <v>1040</v>
      </c>
      <c r="P2500" s="2" t="str">
        <f t="shared" si="79"/>
        <v>P-Onsite</v>
      </c>
      <c r="Q2500" s="2" t="str">
        <f t="shared" si="80"/>
        <v>P-S2_Onsite</v>
      </c>
      <c r="R2500" s="2" t="s">
        <v>3476</v>
      </c>
      <c r="S2500" s="2" t="s">
        <v>1041</v>
      </c>
      <c r="T2500" s="21" t="s">
        <v>3693</v>
      </c>
    </row>
    <row r="2501" spans="1:20" x14ac:dyDescent="0.3">
      <c r="A2501" s="21" t="s">
        <v>3334</v>
      </c>
      <c r="B2501" s="21" t="s">
        <v>1031</v>
      </c>
      <c r="C2501" s="21" t="s">
        <v>3335</v>
      </c>
      <c r="D2501" s="21" t="s">
        <v>3336</v>
      </c>
      <c r="E2501" s="2" t="s">
        <v>3337</v>
      </c>
      <c r="F2501" s="21" t="s">
        <v>3736</v>
      </c>
      <c r="G2501" s="21" t="s">
        <v>1606</v>
      </c>
      <c r="H2501" s="21" t="s">
        <v>3697</v>
      </c>
      <c r="I2501" s="21" t="s">
        <v>7077</v>
      </c>
      <c r="J2501" s="2" t="s">
        <v>3484</v>
      </c>
      <c r="K2501" s="22" t="s">
        <v>1038</v>
      </c>
      <c r="L2501" s="2" t="s">
        <v>1039</v>
      </c>
      <c r="M2501" s="2" t="s">
        <v>1039</v>
      </c>
      <c r="N2501" s="2" t="s">
        <v>1039</v>
      </c>
      <c r="O2501" s="2" t="s">
        <v>1040</v>
      </c>
      <c r="P2501" s="2" t="str">
        <f t="shared" si="79"/>
        <v>P-Online</v>
      </c>
      <c r="Q2501" s="2" t="str">
        <f t="shared" si="80"/>
        <v>P-S2_Online</v>
      </c>
      <c r="R2501" s="2"/>
      <c r="S2501" s="2" t="s">
        <v>1041</v>
      </c>
      <c r="T2501" s="21" t="s">
        <v>3693</v>
      </c>
    </row>
    <row r="2502" spans="1:20" x14ac:dyDescent="0.3">
      <c r="A2502" s="21" t="s">
        <v>3334</v>
      </c>
      <c r="B2502" s="21" t="s">
        <v>1031</v>
      </c>
      <c r="C2502" s="21" t="s">
        <v>3335</v>
      </c>
      <c r="D2502" s="21" t="s">
        <v>3336</v>
      </c>
      <c r="E2502" s="2" t="s">
        <v>3337</v>
      </c>
      <c r="F2502" s="21" t="s">
        <v>3738</v>
      </c>
      <c r="G2502" s="21" t="s">
        <v>1631</v>
      </c>
      <c r="H2502" s="21" t="s">
        <v>3701</v>
      </c>
      <c r="I2502" s="21" t="s">
        <v>7078</v>
      </c>
      <c r="J2502" s="2" t="s">
        <v>3475</v>
      </c>
      <c r="K2502" s="22" t="s">
        <v>1048</v>
      </c>
      <c r="L2502" s="2" t="s">
        <v>1039</v>
      </c>
      <c r="M2502" s="2" t="s">
        <v>1039</v>
      </c>
      <c r="N2502" s="2" t="s">
        <v>1039</v>
      </c>
      <c r="O2502" s="2" t="s">
        <v>1040</v>
      </c>
      <c r="P2502" s="2" t="str">
        <f t="shared" si="79"/>
        <v>P-Online</v>
      </c>
      <c r="Q2502" s="2" t="str">
        <f t="shared" si="80"/>
        <v>P-S2_Online</v>
      </c>
      <c r="R2502" s="2"/>
      <c r="S2502" s="2" t="s">
        <v>1041</v>
      </c>
      <c r="T2502" s="21" t="s">
        <v>3693</v>
      </c>
    </row>
    <row r="2503" spans="1:20" x14ac:dyDescent="0.3">
      <c r="A2503" s="21" t="s">
        <v>3350</v>
      </c>
      <c r="B2503" s="21" t="s">
        <v>1031</v>
      </c>
      <c r="C2503" s="21" t="s">
        <v>3351</v>
      </c>
      <c r="D2503" s="21" t="s">
        <v>3352</v>
      </c>
      <c r="E2503" s="2" t="s">
        <v>3353</v>
      </c>
      <c r="F2503" s="21" t="s">
        <v>3735</v>
      </c>
      <c r="G2503" s="21" t="s">
        <v>1598</v>
      </c>
      <c r="H2503" s="21" t="s">
        <v>3695</v>
      </c>
      <c r="I2503" s="21" t="s">
        <v>7079</v>
      </c>
      <c r="J2503" s="2" t="s">
        <v>3481</v>
      </c>
      <c r="K2503" s="22" t="s">
        <v>1048</v>
      </c>
      <c r="L2503" s="2" t="s">
        <v>1039</v>
      </c>
      <c r="M2503" s="2" t="s">
        <v>1039</v>
      </c>
      <c r="N2503" s="2" t="s">
        <v>1039</v>
      </c>
      <c r="O2503" s="2" t="s">
        <v>1040</v>
      </c>
      <c r="P2503" s="2" t="str">
        <f t="shared" si="79"/>
        <v>P-Online</v>
      </c>
      <c r="Q2503" s="2" t="str">
        <f t="shared" si="80"/>
        <v>P-S2_Online</v>
      </c>
      <c r="R2503" s="2"/>
      <c r="S2503" s="2" t="s">
        <v>1041</v>
      </c>
      <c r="T2503" s="21" t="s">
        <v>3693</v>
      </c>
    </row>
    <row r="2504" spans="1:20" x14ac:dyDescent="0.3">
      <c r="A2504" s="21" t="s">
        <v>3350</v>
      </c>
      <c r="B2504" s="21" t="s">
        <v>1031</v>
      </c>
      <c r="C2504" s="21" t="s">
        <v>3351</v>
      </c>
      <c r="D2504" s="21" t="s">
        <v>3352</v>
      </c>
      <c r="E2504" s="2" t="s">
        <v>3353</v>
      </c>
      <c r="F2504" s="21" t="s">
        <v>3736</v>
      </c>
      <c r="G2504" s="21" t="s">
        <v>1606</v>
      </c>
      <c r="H2504" s="21" t="s">
        <v>3697</v>
      </c>
      <c r="I2504" s="21" t="s">
        <v>7080</v>
      </c>
      <c r="J2504" s="2" t="s">
        <v>3484</v>
      </c>
      <c r="K2504" s="22" t="s">
        <v>1038</v>
      </c>
      <c r="L2504" s="2" t="s">
        <v>1039</v>
      </c>
      <c r="M2504" s="2" t="s">
        <v>1039</v>
      </c>
      <c r="N2504" s="2" t="s">
        <v>1039</v>
      </c>
      <c r="O2504" s="2" t="s">
        <v>1040</v>
      </c>
      <c r="P2504" s="2" t="str">
        <f t="shared" si="79"/>
        <v>P-Online</v>
      </c>
      <c r="Q2504" s="2" t="str">
        <f t="shared" si="80"/>
        <v>P-S2_Online</v>
      </c>
      <c r="R2504" s="2"/>
      <c r="S2504" s="2" t="s">
        <v>1041</v>
      </c>
      <c r="T2504" s="21" t="s">
        <v>3693</v>
      </c>
    </row>
    <row r="2505" spans="1:20" x14ac:dyDescent="0.3">
      <c r="A2505" s="21" t="s">
        <v>3350</v>
      </c>
      <c r="B2505" s="21" t="s">
        <v>1031</v>
      </c>
      <c r="C2505" s="21" t="s">
        <v>3351</v>
      </c>
      <c r="D2505" s="21" t="s">
        <v>3352</v>
      </c>
      <c r="E2505" s="2" t="s">
        <v>3353</v>
      </c>
      <c r="F2505" s="21" t="s">
        <v>3738</v>
      </c>
      <c r="G2505" s="21" t="s">
        <v>1631</v>
      </c>
      <c r="H2505" s="21" t="s">
        <v>3701</v>
      </c>
      <c r="I2505" s="21" t="s">
        <v>7081</v>
      </c>
      <c r="J2505" s="2" t="s">
        <v>3475</v>
      </c>
      <c r="K2505" s="22" t="s">
        <v>1048</v>
      </c>
      <c r="L2505" s="2" t="s">
        <v>1039</v>
      </c>
      <c r="M2505" s="2" t="s">
        <v>1039</v>
      </c>
      <c r="N2505" s="2" t="s">
        <v>1039</v>
      </c>
      <c r="O2505" s="2" t="s">
        <v>1040</v>
      </c>
      <c r="P2505" s="2" t="str">
        <f t="shared" si="79"/>
        <v>P-Online</v>
      </c>
      <c r="Q2505" s="2" t="str">
        <f t="shared" si="80"/>
        <v>P-S2_Online</v>
      </c>
      <c r="R2505" s="2"/>
      <c r="S2505" s="2" t="s">
        <v>1041</v>
      </c>
      <c r="T2505" s="21" t="s">
        <v>3693</v>
      </c>
    </row>
    <row r="2506" spans="1:20" x14ac:dyDescent="0.3">
      <c r="A2506" s="21" t="s">
        <v>3356</v>
      </c>
      <c r="B2506" s="21" t="s">
        <v>1054</v>
      </c>
      <c r="C2506" s="21" t="s">
        <v>3357</v>
      </c>
      <c r="D2506" s="21" t="s">
        <v>3358</v>
      </c>
      <c r="E2506" s="2" t="s">
        <v>3359</v>
      </c>
      <c r="F2506" s="21" t="s">
        <v>3690</v>
      </c>
      <c r="G2506" s="21" t="s">
        <v>1593</v>
      </c>
      <c r="H2506" s="21" t="s">
        <v>3691</v>
      </c>
      <c r="I2506" s="21" t="s">
        <v>7082</v>
      </c>
      <c r="J2506" s="2" t="s">
        <v>3692</v>
      </c>
      <c r="K2506" s="22" t="s">
        <v>1610</v>
      </c>
      <c r="L2506" s="2" t="s">
        <v>1300</v>
      </c>
      <c r="M2506" s="2" t="s">
        <v>1059</v>
      </c>
      <c r="N2506" s="2" t="s">
        <v>1375</v>
      </c>
      <c r="O2506" s="2" t="s">
        <v>1040</v>
      </c>
      <c r="P2506" s="2" t="str">
        <f t="shared" si="79"/>
        <v>P-Onsite</v>
      </c>
      <c r="Q2506" s="2" t="str">
        <f t="shared" si="80"/>
        <v>P-S2_Onsite</v>
      </c>
      <c r="R2506" s="2" t="s">
        <v>3476</v>
      </c>
      <c r="S2506" s="2" t="s">
        <v>1041</v>
      </c>
      <c r="T2506" s="21" t="s">
        <v>3693</v>
      </c>
    </row>
    <row r="2507" spans="1:20" x14ac:dyDescent="0.3">
      <c r="A2507" s="21" t="s">
        <v>3356</v>
      </c>
      <c r="B2507" s="21" t="s">
        <v>1054</v>
      </c>
      <c r="C2507" s="21" t="s">
        <v>3357</v>
      </c>
      <c r="D2507" s="21" t="s">
        <v>3358</v>
      </c>
      <c r="E2507" s="2" t="s">
        <v>3359</v>
      </c>
      <c r="F2507" s="21" t="s">
        <v>3696</v>
      </c>
      <c r="G2507" s="21" t="s">
        <v>1606</v>
      </c>
      <c r="H2507" s="21" t="s">
        <v>3697</v>
      </c>
      <c r="I2507" s="21" t="s">
        <v>7083</v>
      </c>
      <c r="J2507" s="2" t="s">
        <v>3484</v>
      </c>
      <c r="K2507" s="22" t="s">
        <v>1038</v>
      </c>
      <c r="L2507" s="2" t="s">
        <v>1300</v>
      </c>
      <c r="M2507" s="2" t="s">
        <v>1059</v>
      </c>
      <c r="N2507" s="2" t="s">
        <v>1375</v>
      </c>
      <c r="O2507" s="2" t="s">
        <v>1040</v>
      </c>
      <c r="P2507" s="2" t="str">
        <f t="shared" si="79"/>
        <v>P-Onsite</v>
      </c>
      <c r="Q2507" s="2" t="str">
        <f t="shared" si="80"/>
        <v>P-S2_Onsite</v>
      </c>
      <c r="R2507" s="2" t="s">
        <v>3476</v>
      </c>
      <c r="S2507" s="2" t="s">
        <v>1041</v>
      </c>
      <c r="T2507" s="21" t="s">
        <v>3693</v>
      </c>
    </row>
    <row r="2508" spans="1:20" x14ac:dyDescent="0.3">
      <c r="A2508" s="21" t="s">
        <v>3356</v>
      </c>
      <c r="B2508" s="21" t="s">
        <v>1054</v>
      </c>
      <c r="C2508" s="21" t="s">
        <v>3357</v>
      </c>
      <c r="D2508" s="21" t="s">
        <v>3358</v>
      </c>
      <c r="E2508" s="2" t="s">
        <v>3359</v>
      </c>
      <c r="F2508" s="21" t="s">
        <v>3700</v>
      </c>
      <c r="G2508" s="21" t="s">
        <v>1631</v>
      </c>
      <c r="H2508" s="21" t="s">
        <v>3701</v>
      </c>
      <c r="I2508" s="21" t="s">
        <v>7084</v>
      </c>
      <c r="J2508" s="2" t="s">
        <v>3475</v>
      </c>
      <c r="K2508" s="22" t="s">
        <v>1048</v>
      </c>
      <c r="L2508" s="2" t="s">
        <v>1300</v>
      </c>
      <c r="M2508" s="2" t="s">
        <v>1059</v>
      </c>
      <c r="N2508" s="2" t="s">
        <v>1375</v>
      </c>
      <c r="O2508" s="2" t="s">
        <v>1040</v>
      </c>
      <c r="P2508" s="2" t="str">
        <f t="shared" si="79"/>
        <v>P-Onsite</v>
      </c>
      <c r="Q2508" s="2" t="str">
        <f t="shared" si="80"/>
        <v>P-S2_Onsite</v>
      </c>
      <c r="R2508" s="2" t="s">
        <v>3476</v>
      </c>
      <c r="S2508" s="2" t="s">
        <v>1041</v>
      </c>
      <c r="T2508" s="21" t="s">
        <v>3693</v>
      </c>
    </row>
    <row r="2509" spans="1:20" x14ac:dyDescent="0.3">
      <c r="A2509" s="21" t="s">
        <v>4522</v>
      </c>
      <c r="B2509" s="21" t="s">
        <v>1054</v>
      </c>
      <c r="C2509" s="21" t="s">
        <v>4523</v>
      </c>
      <c r="D2509" s="21" t="s">
        <v>4524</v>
      </c>
      <c r="E2509" s="2" t="s">
        <v>4525</v>
      </c>
      <c r="F2509" s="21" t="s">
        <v>3690</v>
      </c>
      <c r="G2509" s="21" t="s">
        <v>1593</v>
      </c>
      <c r="H2509" s="21" t="s">
        <v>3691</v>
      </c>
      <c r="I2509" s="21" t="s">
        <v>7085</v>
      </c>
      <c r="J2509" s="2" t="s">
        <v>3692</v>
      </c>
      <c r="K2509" s="22" t="s">
        <v>1610</v>
      </c>
      <c r="L2509" s="2" t="s">
        <v>3489</v>
      </c>
      <c r="M2509" s="2" t="s">
        <v>3489</v>
      </c>
      <c r="N2509" s="2" t="s">
        <v>3489</v>
      </c>
      <c r="O2509" s="2" t="s">
        <v>1098</v>
      </c>
      <c r="P2509" s="2" t="str">
        <f t="shared" si="79"/>
        <v>A-Onsite</v>
      </c>
      <c r="Q2509" s="2" t="str">
        <f t="shared" si="80"/>
        <v>A-S2_Onsite</v>
      </c>
      <c r="R2509" s="2" t="s">
        <v>3476</v>
      </c>
      <c r="S2509" s="2" t="s">
        <v>1041</v>
      </c>
      <c r="T2509" s="21" t="s">
        <v>3693</v>
      </c>
    </row>
    <row r="2510" spans="1:20" x14ac:dyDescent="0.3">
      <c r="A2510" s="21" t="s">
        <v>4522</v>
      </c>
      <c r="B2510" s="21" t="s">
        <v>1054</v>
      </c>
      <c r="C2510" s="21" t="s">
        <v>4523</v>
      </c>
      <c r="D2510" s="21" t="s">
        <v>4524</v>
      </c>
      <c r="E2510" s="2" t="s">
        <v>4525</v>
      </c>
      <c r="F2510" s="21" t="s">
        <v>3694</v>
      </c>
      <c r="G2510" s="21" t="s">
        <v>1598</v>
      </c>
      <c r="H2510" s="21" t="s">
        <v>3695</v>
      </c>
      <c r="I2510" s="21" t="s">
        <v>7086</v>
      </c>
      <c r="J2510" s="2" t="s">
        <v>3481</v>
      </c>
      <c r="K2510" s="22" t="s">
        <v>1048</v>
      </c>
      <c r="L2510" s="2" t="s">
        <v>3489</v>
      </c>
      <c r="M2510" s="2" t="s">
        <v>3489</v>
      </c>
      <c r="N2510" s="2" t="s">
        <v>3489</v>
      </c>
      <c r="O2510" s="2" t="s">
        <v>1098</v>
      </c>
      <c r="P2510" s="2" t="str">
        <f t="shared" si="79"/>
        <v>A-Onsite</v>
      </c>
      <c r="Q2510" s="2" t="str">
        <f t="shared" si="80"/>
        <v>A-S2_Onsite</v>
      </c>
      <c r="R2510" s="2" t="s">
        <v>3476</v>
      </c>
      <c r="S2510" s="2" t="s">
        <v>1041</v>
      </c>
      <c r="T2510" s="21" t="s">
        <v>3693</v>
      </c>
    </row>
    <row r="2511" spans="1:20" x14ac:dyDescent="0.3">
      <c r="A2511" s="21" t="s">
        <v>4522</v>
      </c>
      <c r="B2511" s="21" t="s">
        <v>1054</v>
      </c>
      <c r="C2511" s="21" t="s">
        <v>4523</v>
      </c>
      <c r="D2511" s="21" t="s">
        <v>4524</v>
      </c>
      <c r="E2511" s="2" t="s">
        <v>4525</v>
      </c>
      <c r="F2511" s="21" t="s">
        <v>3696</v>
      </c>
      <c r="G2511" s="21" t="s">
        <v>1606</v>
      </c>
      <c r="H2511" s="21" t="s">
        <v>3697</v>
      </c>
      <c r="I2511" s="21" t="s">
        <v>7087</v>
      </c>
      <c r="J2511" s="2" t="s">
        <v>3484</v>
      </c>
      <c r="K2511" s="22" t="s">
        <v>1038</v>
      </c>
      <c r="L2511" s="2" t="s">
        <v>3489</v>
      </c>
      <c r="M2511" s="2" t="s">
        <v>3489</v>
      </c>
      <c r="N2511" s="2" t="s">
        <v>3489</v>
      </c>
      <c r="O2511" s="2" t="s">
        <v>1098</v>
      </c>
      <c r="P2511" s="2" t="str">
        <f t="shared" si="79"/>
        <v>A-Onsite</v>
      </c>
      <c r="Q2511" s="2" t="str">
        <f t="shared" si="80"/>
        <v>A-S2_Onsite</v>
      </c>
      <c r="R2511" s="2" t="s">
        <v>3476</v>
      </c>
      <c r="S2511" s="2" t="s">
        <v>1041</v>
      </c>
      <c r="T2511" s="21" t="s">
        <v>3693</v>
      </c>
    </row>
    <row r="2512" spans="1:20" x14ac:dyDescent="0.3">
      <c r="A2512" s="21" t="s">
        <v>4522</v>
      </c>
      <c r="B2512" s="21" t="s">
        <v>1054</v>
      </c>
      <c r="C2512" s="21" t="s">
        <v>4523</v>
      </c>
      <c r="D2512" s="21" t="s">
        <v>4524</v>
      </c>
      <c r="E2512" s="2" t="s">
        <v>4525</v>
      </c>
      <c r="F2512" s="21" t="s">
        <v>3698</v>
      </c>
      <c r="G2512" s="21" t="s">
        <v>1613</v>
      </c>
      <c r="H2512" s="21" t="s">
        <v>3699</v>
      </c>
      <c r="I2512" s="21" t="s">
        <v>7088</v>
      </c>
      <c r="J2512" s="2" t="s">
        <v>3479</v>
      </c>
      <c r="K2512" s="22" t="s">
        <v>1038</v>
      </c>
      <c r="L2512" s="2" t="s">
        <v>3489</v>
      </c>
      <c r="M2512" s="2" t="s">
        <v>3489</v>
      </c>
      <c r="N2512" s="2" t="s">
        <v>3489</v>
      </c>
      <c r="O2512" s="2" t="s">
        <v>1098</v>
      </c>
      <c r="P2512" s="2" t="str">
        <f t="shared" si="79"/>
        <v>A-Onsite</v>
      </c>
      <c r="Q2512" s="2" t="str">
        <f t="shared" si="80"/>
        <v>A-S2_Onsite</v>
      </c>
      <c r="R2512" s="2" t="s">
        <v>3476</v>
      </c>
      <c r="S2512" s="2" t="s">
        <v>1041</v>
      </c>
      <c r="T2512" s="21" t="s">
        <v>3693</v>
      </c>
    </row>
    <row r="2513" spans="1:20" x14ac:dyDescent="0.3">
      <c r="A2513" s="21" t="s">
        <v>4522</v>
      </c>
      <c r="B2513" s="21" t="s">
        <v>1054</v>
      </c>
      <c r="C2513" s="21" t="s">
        <v>4523</v>
      </c>
      <c r="D2513" s="21" t="s">
        <v>4524</v>
      </c>
      <c r="E2513" s="2" t="s">
        <v>4525</v>
      </c>
      <c r="F2513" s="21" t="s">
        <v>3700</v>
      </c>
      <c r="G2513" s="21" t="s">
        <v>1631</v>
      </c>
      <c r="H2513" s="21" t="s">
        <v>3701</v>
      </c>
      <c r="I2513" s="21" t="s">
        <v>7089</v>
      </c>
      <c r="J2513" s="2" t="s">
        <v>3475</v>
      </c>
      <c r="K2513" s="22" t="s">
        <v>1048</v>
      </c>
      <c r="L2513" s="2" t="s">
        <v>3489</v>
      </c>
      <c r="M2513" s="2" t="s">
        <v>3489</v>
      </c>
      <c r="N2513" s="2" t="s">
        <v>3489</v>
      </c>
      <c r="O2513" s="2" t="s">
        <v>1098</v>
      </c>
      <c r="P2513" s="2" t="str">
        <f t="shared" si="79"/>
        <v>A-Onsite</v>
      </c>
      <c r="Q2513" s="2" t="str">
        <f t="shared" si="80"/>
        <v>A-S2_Onsite</v>
      </c>
      <c r="R2513" s="2" t="s">
        <v>3476</v>
      </c>
      <c r="S2513" s="2" t="s">
        <v>1041</v>
      </c>
      <c r="T2513" s="21" t="s">
        <v>3693</v>
      </c>
    </row>
    <row r="2514" spans="1:20" x14ac:dyDescent="0.3">
      <c r="A2514" s="21" t="s">
        <v>4526</v>
      </c>
      <c r="B2514" s="21" t="s">
        <v>1054</v>
      </c>
      <c r="C2514" s="21" t="s">
        <v>4527</v>
      </c>
      <c r="D2514" s="21" t="s">
        <v>4528</v>
      </c>
      <c r="E2514" s="2" t="s">
        <v>4529</v>
      </c>
      <c r="F2514" s="21" t="s">
        <v>3690</v>
      </c>
      <c r="G2514" s="21" t="s">
        <v>1593</v>
      </c>
      <c r="H2514" s="21" t="s">
        <v>3691</v>
      </c>
      <c r="I2514" s="21" t="s">
        <v>7090</v>
      </c>
      <c r="J2514" s="2" t="s">
        <v>3692</v>
      </c>
      <c r="K2514" s="22" t="s">
        <v>1610</v>
      </c>
      <c r="L2514" s="2" t="s">
        <v>1058</v>
      </c>
      <c r="M2514" s="2" t="s">
        <v>1059</v>
      </c>
      <c r="N2514" s="2" t="s">
        <v>1106</v>
      </c>
      <c r="O2514" s="2" t="s">
        <v>1040</v>
      </c>
      <c r="P2514" s="2" t="str">
        <f t="shared" si="79"/>
        <v>P-Onsite</v>
      </c>
      <c r="Q2514" s="2" t="str">
        <f t="shared" si="80"/>
        <v>P-S2_Onsite</v>
      </c>
      <c r="R2514" s="2" t="s">
        <v>3476</v>
      </c>
      <c r="S2514" s="2" t="s">
        <v>1041</v>
      </c>
      <c r="T2514" s="21" t="s">
        <v>3693</v>
      </c>
    </row>
    <row r="2515" spans="1:20" x14ac:dyDescent="0.3">
      <c r="A2515" s="21" t="s">
        <v>4526</v>
      </c>
      <c r="B2515" s="21" t="s">
        <v>1054</v>
      </c>
      <c r="C2515" s="21" t="s">
        <v>4527</v>
      </c>
      <c r="D2515" s="21" t="s">
        <v>4528</v>
      </c>
      <c r="E2515" s="2" t="s">
        <v>4529</v>
      </c>
      <c r="F2515" s="21" t="s">
        <v>3694</v>
      </c>
      <c r="G2515" s="21" t="s">
        <v>1598</v>
      </c>
      <c r="H2515" s="21" t="s">
        <v>3695</v>
      </c>
      <c r="I2515" s="21" t="s">
        <v>7091</v>
      </c>
      <c r="J2515" s="2" t="s">
        <v>3481</v>
      </c>
      <c r="K2515" s="22" t="s">
        <v>1048</v>
      </c>
      <c r="L2515" s="2" t="s">
        <v>1058</v>
      </c>
      <c r="M2515" s="2" t="s">
        <v>1059</v>
      </c>
      <c r="N2515" s="2" t="s">
        <v>1106</v>
      </c>
      <c r="O2515" s="2" t="s">
        <v>1040</v>
      </c>
      <c r="P2515" s="2" t="str">
        <f t="shared" si="79"/>
        <v>P-Onsite</v>
      </c>
      <c r="Q2515" s="2" t="str">
        <f t="shared" si="80"/>
        <v>P-S2_Onsite</v>
      </c>
      <c r="R2515" s="2" t="s">
        <v>3476</v>
      </c>
      <c r="S2515" s="2" t="s">
        <v>1041</v>
      </c>
      <c r="T2515" s="21" t="s">
        <v>3693</v>
      </c>
    </row>
    <row r="2516" spans="1:20" x14ac:dyDescent="0.3">
      <c r="A2516" s="21" t="s">
        <v>4526</v>
      </c>
      <c r="B2516" s="21" t="s">
        <v>1054</v>
      </c>
      <c r="C2516" s="21" t="s">
        <v>4527</v>
      </c>
      <c r="D2516" s="21" t="s">
        <v>4528</v>
      </c>
      <c r="E2516" s="2" t="s">
        <v>4529</v>
      </c>
      <c r="F2516" s="21" t="s">
        <v>3696</v>
      </c>
      <c r="G2516" s="21" t="s">
        <v>1606</v>
      </c>
      <c r="H2516" s="21" t="s">
        <v>3697</v>
      </c>
      <c r="I2516" s="21" t="s">
        <v>7092</v>
      </c>
      <c r="J2516" s="2" t="s">
        <v>3484</v>
      </c>
      <c r="K2516" s="22" t="s">
        <v>1038</v>
      </c>
      <c r="L2516" s="2" t="s">
        <v>1058</v>
      </c>
      <c r="M2516" s="2" t="s">
        <v>1059</v>
      </c>
      <c r="N2516" s="2" t="s">
        <v>1106</v>
      </c>
      <c r="O2516" s="2" t="s">
        <v>1040</v>
      </c>
      <c r="P2516" s="2" t="str">
        <f t="shared" si="79"/>
        <v>P-Onsite</v>
      </c>
      <c r="Q2516" s="2" t="str">
        <f t="shared" si="80"/>
        <v>P-S2_Onsite</v>
      </c>
      <c r="R2516" s="2" t="s">
        <v>3476</v>
      </c>
      <c r="S2516" s="2" t="s">
        <v>1041</v>
      </c>
      <c r="T2516" s="21" t="s">
        <v>3693</v>
      </c>
    </row>
    <row r="2517" spans="1:20" x14ac:dyDescent="0.3">
      <c r="A2517" s="21" t="s">
        <v>4526</v>
      </c>
      <c r="B2517" s="21" t="s">
        <v>1054</v>
      </c>
      <c r="C2517" s="21" t="s">
        <v>4527</v>
      </c>
      <c r="D2517" s="21" t="s">
        <v>4528</v>
      </c>
      <c r="E2517" s="2" t="s">
        <v>4529</v>
      </c>
      <c r="F2517" s="21" t="s">
        <v>3698</v>
      </c>
      <c r="G2517" s="21" t="s">
        <v>1613</v>
      </c>
      <c r="H2517" s="21" t="s">
        <v>3699</v>
      </c>
      <c r="I2517" s="21" t="s">
        <v>7093</v>
      </c>
      <c r="J2517" s="2" t="s">
        <v>3479</v>
      </c>
      <c r="K2517" s="22" t="s">
        <v>1038</v>
      </c>
      <c r="L2517" s="2" t="s">
        <v>1058</v>
      </c>
      <c r="M2517" s="2" t="s">
        <v>1059</v>
      </c>
      <c r="N2517" s="2" t="s">
        <v>1106</v>
      </c>
      <c r="O2517" s="2" t="s">
        <v>1040</v>
      </c>
      <c r="P2517" s="2" t="str">
        <f t="shared" si="79"/>
        <v>P-Onsite</v>
      </c>
      <c r="Q2517" s="2" t="str">
        <f t="shared" si="80"/>
        <v>P-S2_Onsite</v>
      </c>
      <c r="R2517" s="2" t="s">
        <v>3476</v>
      </c>
      <c r="S2517" s="2" t="s">
        <v>1041</v>
      </c>
      <c r="T2517" s="21" t="s">
        <v>3693</v>
      </c>
    </row>
    <row r="2518" spans="1:20" x14ac:dyDescent="0.3">
      <c r="A2518" s="21" t="s">
        <v>4526</v>
      </c>
      <c r="B2518" s="21" t="s">
        <v>1054</v>
      </c>
      <c r="C2518" s="21" t="s">
        <v>4527</v>
      </c>
      <c r="D2518" s="21" t="s">
        <v>4528</v>
      </c>
      <c r="E2518" s="2" t="s">
        <v>4529</v>
      </c>
      <c r="F2518" s="21" t="s">
        <v>3700</v>
      </c>
      <c r="G2518" s="21" t="s">
        <v>1631</v>
      </c>
      <c r="H2518" s="21" t="s">
        <v>3701</v>
      </c>
      <c r="I2518" s="21" t="s">
        <v>7094</v>
      </c>
      <c r="J2518" s="2" t="s">
        <v>3475</v>
      </c>
      <c r="K2518" s="22" t="s">
        <v>1048</v>
      </c>
      <c r="L2518" s="2" t="s">
        <v>1058</v>
      </c>
      <c r="M2518" s="2" t="s">
        <v>1059</v>
      </c>
      <c r="N2518" s="2" t="s">
        <v>1106</v>
      </c>
      <c r="O2518" s="2" t="s">
        <v>1040</v>
      </c>
      <c r="P2518" s="2" t="str">
        <f t="shared" si="79"/>
        <v>P-Onsite</v>
      </c>
      <c r="Q2518" s="2" t="str">
        <f t="shared" si="80"/>
        <v>P-S2_Onsite</v>
      </c>
      <c r="R2518" s="2" t="s">
        <v>3476</v>
      </c>
      <c r="S2518" s="2" t="s">
        <v>1041</v>
      </c>
      <c r="T2518" s="21" t="s">
        <v>3693</v>
      </c>
    </row>
    <row r="2519" spans="1:20" x14ac:dyDescent="0.3">
      <c r="A2519" s="21" t="s">
        <v>4530</v>
      </c>
      <c r="B2519" s="21" t="s">
        <v>1054</v>
      </c>
      <c r="C2519" s="21" t="s">
        <v>4531</v>
      </c>
      <c r="D2519" s="21" t="s">
        <v>4532</v>
      </c>
      <c r="E2519" s="2" t="s">
        <v>4533</v>
      </c>
      <c r="F2519" s="21" t="s">
        <v>3690</v>
      </c>
      <c r="G2519" s="21" t="s">
        <v>1593</v>
      </c>
      <c r="H2519" s="21" t="s">
        <v>3691</v>
      </c>
      <c r="I2519" s="21" t="s">
        <v>7095</v>
      </c>
      <c r="J2519" s="2" t="s">
        <v>3692</v>
      </c>
      <c r="K2519" s="22" t="s">
        <v>1610</v>
      </c>
      <c r="L2519" s="2" t="s">
        <v>1205</v>
      </c>
      <c r="M2519" s="2" t="s">
        <v>1059</v>
      </c>
      <c r="N2519" s="2" t="s">
        <v>1206</v>
      </c>
      <c r="O2519" s="2" t="s">
        <v>1040</v>
      </c>
      <c r="P2519" s="2" t="str">
        <f t="shared" si="79"/>
        <v>P-Onsite</v>
      </c>
      <c r="Q2519" s="2" t="str">
        <f t="shared" si="80"/>
        <v>P-S2_Onsite</v>
      </c>
      <c r="R2519" s="2" t="s">
        <v>3476</v>
      </c>
      <c r="S2519" s="2" t="s">
        <v>1041</v>
      </c>
      <c r="T2519" s="21" t="s">
        <v>3693</v>
      </c>
    </row>
    <row r="2520" spans="1:20" x14ac:dyDescent="0.3">
      <c r="A2520" s="21" t="s">
        <v>4530</v>
      </c>
      <c r="B2520" s="21" t="s">
        <v>1054</v>
      </c>
      <c r="C2520" s="21" t="s">
        <v>4531</v>
      </c>
      <c r="D2520" s="21" t="s">
        <v>4532</v>
      </c>
      <c r="E2520" s="2" t="s">
        <v>4533</v>
      </c>
      <c r="F2520" s="21" t="s">
        <v>3694</v>
      </c>
      <c r="G2520" s="21" t="s">
        <v>1598</v>
      </c>
      <c r="H2520" s="21" t="s">
        <v>3695</v>
      </c>
      <c r="I2520" s="21" t="s">
        <v>7096</v>
      </c>
      <c r="J2520" s="2" t="s">
        <v>3481</v>
      </c>
      <c r="K2520" s="22" t="s">
        <v>1048</v>
      </c>
      <c r="L2520" s="2" t="s">
        <v>1205</v>
      </c>
      <c r="M2520" s="2" t="s">
        <v>1059</v>
      </c>
      <c r="N2520" s="2" t="s">
        <v>1206</v>
      </c>
      <c r="O2520" s="2" t="s">
        <v>1040</v>
      </c>
      <c r="P2520" s="2" t="str">
        <f t="shared" si="79"/>
        <v>P-Onsite</v>
      </c>
      <c r="Q2520" s="2" t="str">
        <f t="shared" si="80"/>
        <v>P-S2_Onsite</v>
      </c>
      <c r="R2520" s="2" t="s">
        <v>3476</v>
      </c>
      <c r="S2520" s="2" t="s">
        <v>1041</v>
      </c>
      <c r="T2520" s="21" t="s">
        <v>3693</v>
      </c>
    </row>
    <row r="2521" spans="1:20" x14ac:dyDescent="0.3">
      <c r="A2521" s="21" t="s">
        <v>4530</v>
      </c>
      <c r="B2521" s="21" t="s">
        <v>1054</v>
      </c>
      <c r="C2521" s="21" t="s">
        <v>4531</v>
      </c>
      <c r="D2521" s="21" t="s">
        <v>4532</v>
      </c>
      <c r="E2521" s="2" t="s">
        <v>4533</v>
      </c>
      <c r="F2521" s="21" t="s">
        <v>3696</v>
      </c>
      <c r="G2521" s="21" t="s">
        <v>1606</v>
      </c>
      <c r="H2521" s="21" t="s">
        <v>3697</v>
      </c>
      <c r="I2521" s="21" t="s">
        <v>7097</v>
      </c>
      <c r="J2521" s="2" t="s">
        <v>3484</v>
      </c>
      <c r="K2521" s="22" t="s">
        <v>1038</v>
      </c>
      <c r="L2521" s="2" t="s">
        <v>1205</v>
      </c>
      <c r="M2521" s="2" t="s">
        <v>1059</v>
      </c>
      <c r="N2521" s="2" t="s">
        <v>1206</v>
      </c>
      <c r="O2521" s="2" t="s">
        <v>1040</v>
      </c>
      <c r="P2521" s="2" t="str">
        <f t="shared" si="79"/>
        <v>P-Onsite</v>
      </c>
      <c r="Q2521" s="2" t="str">
        <f t="shared" si="80"/>
        <v>P-S2_Onsite</v>
      </c>
      <c r="R2521" s="2" t="s">
        <v>3476</v>
      </c>
      <c r="S2521" s="2" t="s">
        <v>1041</v>
      </c>
      <c r="T2521" s="21" t="s">
        <v>3693</v>
      </c>
    </row>
    <row r="2522" spans="1:20" x14ac:dyDescent="0.3">
      <c r="A2522" s="21" t="s">
        <v>4530</v>
      </c>
      <c r="B2522" s="21" t="s">
        <v>1054</v>
      </c>
      <c r="C2522" s="21" t="s">
        <v>4531</v>
      </c>
      <c r="D2522" s="21" t="s">
        <v>4532</v>
      </c>
      <c r="E2522" s="2" t="s">
        <v>4533</v>
      </c>
      <c r="F2522" s="21" t="s">
        <v>3698</v>
      </c>
      <c r="G2522" s="21" t="s">
        <v>1613</v>
      </c>
      <c r="H2522" s="21" t="s">
        <v>3699</v>
      </c>
      <c r="I2522" s="21" t="s">
        <v>7098</v>
      </c>
      <c r="J2522" s="2" t="s">
        <v>3479</v>
      </c>
      <c r="K2522" s="22" t="s">
        <v>1038</v>
      </c>
      <c r="L2522" s="2" t="s">
        <v>1205</v>
      </c>
      <c r="M2522" s="2" t="s">
        <v>1059</v>
      </c>
      <c r="N2522" s="2" t="s">
        <v>1206</v>
      </c>
      <c r="O2522" s="2" t="s">
        <v>1040</v>
      </c>
      <c r="P2522" s="2" t="str">
        <f t="shared" si="79"/>
        <v>P-Onsite</v>
      </c>
      <c r="Q2522" s="2" t="str">
        <f t="shared" si="80"/>
        <v>P-S2_Onsite</v>
      </c>
      <c r="R2522" s="2" t="s">
        <v>3476</v>
      </c>
      <c r="S2522" s="2" t="s">
        <v>1041</v>
      </c>
      <c r="T2522" s="21" t="s">
        <v>3693</v>
      </c>
    </row>
    <row r="2523" spans="1:20" x14ac:dyDescent="0.3">
      <c r="A2523" s="21" t="s">
        <v>4530</v>
      </c>
      <c r="B2523" s="21" t="s">
        <v>1054</v>
      </c>
      <c r="C2523" s="21" t="s">
        <v>4531</v>
      </c>
      <c r="D2523" s="21" t="s">
        <v>4532</v>
      </c>
      <c r="E2523" s="2" t="s">
        <v>4533</v>
      </c>
      <c r="F2523" s="21" t="s">
        <v>3700</v>
      </c>
      <c r="G2523" s="21" t="s">
        <v>1631</v>
      </c>
      <c r="H2523" s="21" t="s">
        <v>3701</v>
      </c>
      <c r="I2523" s="21" t="s">
        <v>7099</v>
      </c>
      <c r="J2523" s="2" t="s">
        <v>3475</v>
      </c>
      <c r="K2523" s="22" t="s">
        <v>1048</v>
      </c>
      <c r="L2523" s="2" t="s">
        <v>1205</v>
      </c>
      <c r="M2523" s="2" t="s">
        <v>1059</v>
      </c>
      <c r="N2523" s="2" t="s">
        <v>1206</v>
      </c>
      <c r="O2523" s="2" t="s">
        <v>1040</v>
      </c>
      <c r="P2523" s="2" t="str">
        <f t="shared" si="79"/>
        <v>P-Onsite</v>
      </c>
      <c r="Q2523" s="2" t="str">
        <f t="shared" si="80"/>
        <v>P-S2_Onsite</v>
      </c>
      <c r="R2523" s="2" t="s">
        <v>3476</v>
      </c>
      <c r="S2523" s="2" t="s">
        <v>1041</v>
      </c>
      <c r="T2523" s="21" t="s">
        <v>3693</v>
      </c>
    </row>
    <row r="2524" spans="1:20" x14ac:dyDescent="0.3">
      <c r="A2524" s="21" t="s">
        <v>4534</v>
      </c>
      <c r="B2524" s="21" t="s">
        <v>1054</v>
      </c>
      <c r="C2524" s="21" t="s">
        <v>4535</v>
      </c>
      <c r="D2524" s="21" t="s">
        <v>4536</v>
      </c>
      <c r="E2524" s="2" t="s">
        <v>4537</v>
      </c>
      <c r="F2524" s="21" t="s">
        <v>3690</v>
      </c>
      <c r="G2524" s="21" t="s">
        <v>1593</v>
      </c>
      <c r="H2524" s="21" t="s">
        <v>3691</v>
      </c>
      <c r="I2524" s="21" t="s">
        <v>7100</v>
      </c>
      <c r="J2524" s="2" t="s">
        <v>3692</v>
      </c>
      <c r="K2524" s="22" t="s">
        <v>1610</v>
      </c>
      <c r="L2524" s="2" t="s">
        <v>1150</v>
      </c>
      <c r="M2524" s="2" t="s">
        <v>1059</v>
      </c>
      <c r="N2524" s="2" t="s">
        <v>1151</v>
      </c>
      <c r="O2524" s="2" t="s">
        <v>1098</v>
      </c>
      <c r="P2524" s="2" t="str">
        <f t="shared" si="79"/>
        <v>A-Onsite</v>
      </c>
      <c r="Q2524" s="2" t="str">
        <f t="shared" si="80"/>
        <v>A-S2_Onsite</v>
      </c>
      <c r="R2524" s="2" t="s">
        <v>3476</v>
      </c>
      <c r="S2524" s="2" t="s">
        <v>1041</v>
      </c>
      <c r="T2524" s="21" t="s">
        <v>3693</v>
      </c>
    </row>
    <row r="2525" spans="1:20" x14ac:dyDescent="0.3">
      <c r="A2525" s="21" t="s">
        <v>4534</v>
      </c>
      <c r="B2525" s="21" t="s">
        <v>1054</v>
      </c>
      <c r="C2525" s="21" t="s">
        <v>4535</v>
      </c>
      <c r="D2525" s="21" t="s">
        <v>4536</v>
      </c>
      <c r="E2525" s="2" t="s">
        <v>4537</v>
      </c>
      <c r="F2525" s="21" t="s">
        <v>3694</v>
      </c>
      <c r="G2525" s="21" t="s">
        <v>1598</v>
      </c>
      <c r="H2525" s="21" t="s">
        <v>3695</v>
      </c>
      <c r="I2525" s="21" t="s">
        <v>7101</v>
      </c>
      <c r="J2525" s="2" t="s">
        <v>3481</v>
      </c>
      <c r="K2525" s="22" t="s">
        <v>1048</v>
      </c>
      <c r="L2525" s="2" t="s">
        <v>1150</v>
      </c>
      <c r="M2525" s="2" t="s">
        <v>1059</v>
      </c>
      <c r="N2525" s="2" t="s">
        <v>1151</v>
      </c>
      <c r="O2525" s="2" t="s">
        <v>1098</v>
      </c>
      <c r="P2525" s="2" t="str">
        <f t="shared" si="79"/>
        <v>A-Onsite</v>
      </c>
      <c r="Q2525" s="2" t="str">
        <f t="shared" si="80"/>
        <v>A-S2_Onsite</v>
      </c>
      <c r="R2525" s="2" t="s">
        <v>3476</v>
      </c>
      <c r="S2525" s="2" t="s">
        <v>1041</v>
      </c>
      <c r="T2525" s="21" t="s">
        <v>3693</v>
      </c>
    </row>
    <row r="2526" spans="1:20" x14ac:dyDescent="0.3">
      <c r="A2526" s="21" t="s">
        <v>4534</v>
      </c>
      <c r="B2526" s="21" t="s">
        <v>1054</v>
      </c>
      <c r="C2526" s="21" t="s">
        <v>4535</v>
      </c>
      <c r="D2526" s="21" t="s">
        <v>4536</v>
      </c>
      <c r="E2526" s="2" t="s">
        <v>4537</v>
      </c>
      <c r="F2526" s="21" t="s">
        <v>3696</v>
      </c>
      <c r="G2526" s="21" t="s">
        <v>1606</v>
      </c>
      <c r="H2526" s="21" t="s">
        <v>3697</v>
      </c>
      <c r="I2526" s="21" t="s">
        <v>7102</v>
      </c>
      <c r="J2526" s="2" t="s">
        <v>3484</v>
      </c>
      <c r="K2526" s="22" t="s">
        <v>1038</v>
      </c>
      <c r="L2526" s="2" t="s">
        <v>1150</v>
      </c>
      <c r="M2526" s="2" t="s">
        <v>1059</v>
      </c>
      <c r="N2526" s="2" t="s">
        <v>1151</v>
      </c>
      <c r="O2526" s="2" t="s">
        <v>1098</v>
      </c>
      <c r="P2526" s="2" t="str">
        <f t="shared" si="79"/>
        <v>A-Onsite</v>
      </c>
      <c r="Q2526" s="2" t="str">
        <f t="shared" si="80"/>
        <v>A-S2_Onsite</v>
      </c>
      <c r="R2526" s="2" t="s">
        <v>3476</v>
      </c>
      <c r="S2526" s="2" t="s">
        <v>1041</v>
      </c>
      <c r="T2526" s="21" t="s">
        <v>3693</v>
      </c>
    </row>
    <row r="2527" spans="1:20" x14ac:dyDescent="0.3">
      <c r="A2527" s="21" t="s">
        <v>4534</v>
      </c>
      <c r="B2527" s="21" t="s">
        <v>1054</v>
      </c>
      <c r="C2527" s="21" t="s">
        <v>4535</v>
      </c>
      <c r="D2527" s="21" t="s">
        <v>4536</v>
      </c>
      <c r="E2527" s="2" t="s">
        <v>4537</v>
      </c>
      <c r="F2527" s="21" t="s">
        <v>3698</v>
      </c>
      <c r="G2527" s="21" t="s">
        <v>1613</v>
      </c>
      <c r="H2527" s="21" t="s">
        <v>3699</v>
      </c>
      <c r="I2527" s="21" t="s">
        <v>7103</v>
      </c>
      <c r="J2527" s="2" t="s">
        <v>3479</v>
      </c>
      <c r="K2527" s="22" t="s">
        <v>1038</v>
      </c>
      <c r="L2527" s="2" t="s">
        <v>1150</v>
      </c>
      <c r="M2527" s="2" t="s">
        <v>1059</v>
      </c>
      <c r="N2527" s="2" t="s">
        <v>1151</v>
      </c>
      <c r="O2527" s="2" t="s">
        <v>1040</v>
      </c>
      <c r="P2527" s="2" t="str">
        <f t="shared" si="79"/>
        <v>P-Onsite</v>
      </c>
      <c r="Q2527" s="2" t="str">
        <f t="shared" si="80"/>
        <v>P-S2_Onsite</v>
      </c>
      <c r="R2527" s="2" t="s">
        <v>3476</v>
      </c>
      <c r="S2527" s="2" t="s">
        <v>1041</v>
      </c>
      <c r="T2527" s="21" t="s">
        <v>3693</v>
      </c>
    </row>
    <row r="2528" spans="1:20" x14ac:dyDescent="0.3">
      <c r="A2528" s="21" t="s">
        <v>4534</v>
      </c>
      <c r="B2528" s="21" t="s">
        <v>1054</v>
      </c>
      <c r="C2528" s="21" t="s">
        <v>4535</v>
      </c>
      <c r="D2528" s="21" t="s">
        <v>4536</v>
      </c>
      <c r="E2528" s="2" t="s">
        <v>4537</v>
      </c>
      <c r="F2528" s="21" t="s">
        <v>3700</v>
      </c>
      <c r="G2528" s="21" t="s">
        <v>1631</v>
      </c>
      <c r="H2528" s="21" t="s">
        <v>3701</v>
      </c>
      <c r="I2528" s="21" t="s">
        <v>7104</v>
      </c>
      <c r="J2528" s="2" t="s">
        <v>3475</v>
      </c>
      <c r="K2528" s="22" t="s">
        <v>1048</v>
      </c>
      <c r="L2528" s="2" t="s">
        <v>1150</v>
      </c>
      <c r="M2528" s="2" t="s">
        <v>1059</v>
      </c>
      <c r="N2528" s="2" t="s">
        <v>1151</v>
      </c>
      <c r="O2528" s="2" t="s">
        <v>1098</v>
      </c>
      <c r="P2528" s="2" t="str">
        <f t="shared" si="79"/>
        <v>A-Onsite</v>
      </c>
      <c r="Q2528" s="2" t="str">
        <f t="shared" si="80"/>
        <v>A-S2_Onsite</v>
      </c>
      <c r="R2528" s="2" t="s">
        <v>3476</v>
      </c>
      <c r="S2528" s="2" t="s">
        <v>1041</v>
      </c>
      <c r="T2528" s="21" t="s">
        <v>3693</v>
      </c>
    </row>
    <row r="2529" spans="1:20" x14ac:dyDescent="0.3">
      <c r="A2529" s="21" t="s">
        <v>3380</v>
      </c>
      <c r="B2529" s="21" t="s">
        <v>1054</v>
      </c>
      <c r="C2529" s="21" t="s">
        <v>3381</v>
      </c>
      <c r="D2529" s="21" t="s">
        <v>3382</v>
      </c>
      <c r="E2529" s="2" t="s">
        <v>3383</v>
      </c>
      <c r="F2529" s="21" t="s">
        <v>3690</v>
      </c>
      <c r="G2529" s="21" t="s">
        <v>1593</v>
      </c>
      <c r="H2529" s="21" t="s">
        <v>3691</v>
      </c>
      <c r="I2529" s="21" t="s">
        <v>7105</v>
      </c>
      <c r="J2529" s="2" t="s">
        <v>3692</v>
      </c>
      <c r="K2529" s="22" t="s">
        <v>1610</v>
      </c>
      <c r="L2529" s="2" t="s">
        <v>1205</v>
      </c>
      <c r="M2529" s="2" t="s">
        <v>1059</v>
      </c>
      <c r="N2529" s="2" t="s">
        <v>1206</v>
      </c>
      <c r="O2529" s="2" t="s">
        <v>1040</v>
      </c>
      <c r="P2529" s="2" t="str">
        <f t="shared" si="79"/>
        <v>P-Onsite</v>
      </c>
      <c r="Q2529" s="2" t="str">
        <f t="shared" si="80"/>
        <v>P-S2_Onsite</v>
      </c>
      <c r="R2529" s="2" t="s">
        <v>3476</v>
      </c>
      <c r="S2529" s="2" t="s">
        <v>1041</v>
      </c>
      <c r="T2529" s="21" t="s">
        <v>3693</v>
      </c>
    </row>
    <row r="2530" spans="1:20" x14ac:dyDescent="0.3">
      <c r="A2530" s="21" t="s">
        <v>3380</v>
      </c>
      <c r="B2530" s="21" t="s">
        <v>1054</v>
      </c>
      <c r="C2530" s="21" t="s">
        <v>3381</v>
      </c>
      <c r="D2530" s="21" t="s">
        <v>3382</v>
      </c>
      <c r="E2530" s="2" t="s">
        <v>3383</v>
      </c>
      <c r="F2530" s="21" t="s">
        <v>3694</v>
      </c>
      <c r="G2530" s="21" t="s">
        <v>1598</v>
      </c>
      <c r="H2530" s="21" t="s">
        <v>3695</v>
      </c>
      <c r="I2530" s="21" t="s">
        <v>7106</v>
      </c>
      <c r="J2530" s="2" t="s">
        <v>3481</v>
      </c>
      <c r="K2530" s="22" t="s">
        <v>1048</v>
      </c>
      <c r="L2530" s="2" t="s">
        <v>1205</v>
      </c>
      <c r="M2530" s="2" t="s">
        <v>1059</v>
      </c>
      <c r="N2530" s="2" t="s">
        <v>1206</v>
      </c>
      <c r="O2530" s="2" t="s">
        <v>1040</v>
      </c>
      <c r="P2530" s="2" t="str">
        <f t="shared" si="79"/>
        <v>P-Onsite</v>
      </c>
      <c r="Q2530" s="2" t="str">
        <f t="shared" si="80"/>
        <v>P-S2_Onsite</v>
      </c>
      <c r="R2530" s="2" t="s">
        <v>3476</v>
      </c>
      <c r="S2530" s="2" t="s">
        <v>1041</v>
      </c>
      <c r="T2530" s="21" t="s">
        <v>3693</v>
      </c>
    </row>
    <row r="2531" spans="1:20" x14ac:dyDescent="0.3">
      <c r="A2531" s="21" t="s">
        <v>3380</v>
      </c>
      <c r="B2531" s="21" t="s">
        <v>1054</v>
      </c>
      <c r="C2531" s="21" t="s">
        <v>3381</v>
      </c>
      <c r="D2531" s="21" t="s">
        <v>3382</v>
      </c>
      <c r="E2531" s="2" t="s">
        <v>3383</v>
      </c>
      <c r="F2531" s="21" t="s">
        <v>3696</v>
      </c>
      <c r="G2531" s="21" t="s">
        <v>1606</v>
      </c>
      <c r="H2531" s="21" t="s">
        <v>3697</v>
      </c>
      <c r="I2531" s="21" t="s">
        <v>7107</v>
      </c>
      <c r="J2531" s="2" t="s">
        <v>3484</v>
      </c>
      <c r="K2531" s="22" t="s">
        <v>1038</v>
      </c>
      <c r="L2531" s="2" t="s">
        <v>1205</v>
      </c>
      <c r="M2531" s="2" t="s">
        <v>1059</v>
      </c>
      <c r="N2531" s="2" t="s">
        <v>1206</v>
      </c>
      <c r="O2531" s="2" t="s">
        <v>1040</v>
      </c>
      <c r="P2531" s="2" t="str">
        <f t="shared" si="79"/>
        <v>P-Onsite</v>
      </c>
      <c r="Q2531" s="2" t="str">
        <f t="shared" si="80"/>
        <v>P-S2_Onsite</v>
      </c>
      <c r="R2531" s="2" t="s">
        <v>3476</v>
      </c>
      <c r="S2531" s="2" t="s">
        <v>1041</v>
      </c>
      <c r="T2531" s="21" t="s">
        <v>3693</v>
      </c>
    </row>
    <row r="2532" spans="1:20" x14ac:dyDescent="0.3">
      <c r="A2532" s="21" t="s">
        <v>3380</v>
      </c>
      <c r="B2532" s="21" t="s">
        <v>1054</v>
      </c>
      <c r="C2532" s="21" t="s">
        <v>3381</v>
      </c>
      <c r="D2532" s="21" t="s">
        <v>3382</v>
      </c>
      <c r="E2532" s="2" t="s">
        <v>3383</v>
      </c>
      <c r="F2532" s="21" t="s">
        <v>3698</v>
      </c>
      <c r="G2532" s="21" t="s">
        <v>1613</v>
      </c>
      <c r="H2532" s="21" t="s">
        <v>3699</v>
      </c>
      <c r="I2532" s="21" t="s">
        <v>7108</v>
      </c>
      <c r="J2532" s="2" t="s">
        <v>3479</v>
      </c>
      <c r="K2532" s="22" t="s">
        <v>1038</v>
      </c>
      <c r="L2532" s="2" t="s">
        <v>1205</v>
      </c>
      <c r="M2532" s="2" t="s">
        <v>1059</v>
      </c>
      <c r="N2532" s="2" t="s">
        <v>1206</v>
      </c>
      <c r="O2532" s="2" t="s">
        <v>1040</v>
      </c>
      <c r="P2532" s="2" t="str">
        <f t="shared" si="79"/>
        <v>P-Onsite</v>
      </c>
      <c r="Q2532" s="2" t="str">
        <f t="shared" si="80"/>
        <v>P-S2_Onsite</v>
      </c>
      <c r="R2532" s="2" t="s">
        <v>3476</v>
      </c>
      <c r="S2532" s="2" t="s">
        <v>1041</v>
      </c>
      <c r="T2532" s="21" t="s">
        <v>3693</v>
      </c>
    </row>
    <row r="2533" spans="1:20" x14ac:dyDescent="0.3">
      <c r="A2533" s="21" t="s">
        <v>4538</v>
      </c>
      <c r="B2533" s="21" t="s">
        <v>1054</v>
      </c>
      <c r="C2533" s="21" t="s">
        <v>4539</v>
      </c>
      <c r="D2533" s="21" t="s">
        <v>4540</v>
      </c>
      <c r="E2533" s="2" t="s">
        <v>4541</v>
      </c>
      <c r="F2533" s="21" t="s">
        <v>3698</v>
      </c>
      <c r="G2533" s="21" t="s">
        <v>1613</v>
      </c>
      <c r="H2533" s="21" t="s">
        <v>3699</v>
      </c>
      <c r="I2533" s="21" t="s">
        <v>7109</v>
      </c>
      <c r="J2533" s="2" t="s">
        <v>3479</v>
      </c>
      <c r="K2533" s="22" t="s">
        <v>1038</v>
      </c>
      <c r="L2533" s="2" t="s">
        <v>1089</v>
      </c>
      <c r="M2533" s="2" t="s">
        <v>1059</v>
      </c>
      <c r="N2533" s="2" t="s">
        <v>1090</v>
      </c>
      <c r="O2533" s="2" t="s">
        <v>1040</v>
      </c>
      <c r="P2533" s="2" t="str">
        <f t="shared" si="79"/>
        <v>P-Onsite</v>
      </c>
      <c r="Q2533" s="2" t="str">
        <f t="shared" si="80"/>
        <v>P-S2_Onsite</v>
      </c>
      <c r="R2533" s="2" t="s">
        <v>3476</v>
      </c>
      <c r="S2533" s="2" t="s">
        <v>1041</v>
      </c>
      <c r="T2533" s="21" t="s">
        <v>3693</v>
      </c>
    </row>
    <row r="2534" spans="1:20" x14ac:dyDescent="0.3">
      <c r="A2534" s="21" t="s">
        <v>4538</v>
      </c>
      <c r="B2534" s="21" t="s">
        <v>1054</v>
      </c>
      <c r="C2534" s="21" t="s">
        <v>4539</v>
      </c>
      <c r="D2534" s="21" t="s">
        <v>4540</v>
      </c>
      <c r="E2534" s="2" t="s">
        <v>4541</v>
      </c>
      <c r="F2534" s="21" t="s">
        <v>3694</v>
      </c>
      <c r="G2534" s="21" t="s">
        <v>1598</v>
      </c>
      <c r="H2534" s="21" t="s">
        <v>3695</v>
      </c>
      <c r="I2534" s="21" t="s">
        <v>7110</v>
      </c>
      <c r="J2534" s="2" t="s">
        <v>3481</v>
      </c>
      <c r="K2534" s="22" t="s">
        <v>1048</v>
      </c>
      <c r="L2534" s="2" t="s">
        <v>1089</v>
      </c>
      <c r="M2534" s="2" t="s">
        <v>1059</v>
      </c>
      <c r="N2534" s="2" t="s">
        <v>1090</v>
      </c>
      <c r="O2534" s="2" t="s">
        <v>1040</v>
      </c>
      <c r="P2534" s="2" t="str">
        <f t="shared" si="79"/>
        <v>P-Onsite</v>
      </c>
      <c r="Q2534" s="2" t="str">
        <f t="shared" si="80"/>
        <v>P-S2_Onsite</v>
      </c>
      <c r="R2534" s="2" t="s">
        <v>3476</v>
      </c>
      <c r="S2534" s="2" t="s">
        <v>1041</v>
      </c>
      <c r="T2534" s="21" t="s">
        <v>3693</v>
      </c>
    </row>
    <row r="2535" spans="1:20" x14ac:dyDescent="0.3">
      <c r="A2535" s="21" t="s">
        <v>4538</v>
      </c>
      <c r="B2535" s="21" t="s">
        <v>1054</v>
      </c>
      <c r="C2535" s="21" t="s">
        <v>4539</v>
      </c>
      <c r="D2535" s="21" t="s">
        <v>4540</v>
      </c>
      <c r="E2535" s="2" t="s">
        <v>4541</v>
      </c>
      <c r="F2535" s="21" t="s">
        <v>3690</v>
      </c>
      <c r="G2535" s="21" t="s">
        <v>1593</v>
      </c>
      <c r="H2535" s="21" t="s">
        <v>3691</v>
      </c>
      <c r="I2535" s="21" t="s">
        <v>7111</v>
      </c>
      <c r="J2535" s="2" t="s">
        <v>3692</v>
      </c>
      <c r="K2535" s="22" t="s">
        <v>1610</v>
      </c>
      <c r="L2535" s="2" t="s">
        <v>1089</v>
      </c>
      <c r="M2535" s="2" t="s">
        <v>1059</v>
      </c>
      <c r="N2535" s="2" t="s">
        <v>1090</v>
      </c>
      <c r="O2535" s="2" t="s">
        <v>1040</v>
      </c>
      <c r="P2535" s="2" t="str">
        <f t="shared" si="79"/>
        <v>P-Onsite</v>
      </c>
      <c r="Q2535" s="2" t="str">
        <f t="shared" si="80"/>
        <v>P-S2_Onsite</v>
      </c>
      <c r="R2535" s="2" t="s">
        <v>3476</v>
      </c>
      <c r="S2535" s="2" t="s">
        <v>1041</v>
      </c>
      <c r="T2535" s="21" t="s">
        <v>3693</v>
      </c>
    </row>
    <row r="2536" spans="1:20" x14ac:dyDescent="0.3">
      <c r="A2536" s="21" t="s">
        <v>4538</v>
      </c>
      <c r="B2536" s="21" t="s">
        <v>1054</v>
      </c>
      <c r="C2536" s="21" t="s">
        <v>4539</v>
      </c>
      <c r="D2536" s="21" t="s">
        <v>4540</v>
      </c>
      <c r="E2536" s="2" t="s">
        <v>4541</v>
      </c>
      <c r="F2536" s="21" t="s">
        <v>3696</v>
      </c>
      <c r="G2536" s="21" t="s">
        <v>1606</v>
      </c>
      <c r="H2536" s="21" t="s">
        <v>3697</v>
      </c>
      <c r="I2536" s="21" t="s">
        <v>7112</v>
      </c>
      <c r="J2536" s="2" t="s">
        <v>3484</v>
      </c>
      <c r="K2536" s="22" t="s">
        <v>1038</v>
      </c>
      <c r="L2536" s="2" t="s">
        <v>1089</v>
      </c>
      <c r="M2536" s="2" t="s">
        <v>1059</v>
      </c>
      <c r="N2536" s="2" t="s">
        <v>1090</v>
      </c>
      <c r="O2536" s="2" t="s">
        <v>1040</v>
      </c>
      <c r="P2536" s="2" t="str">
        <f t="shared" si="79"/>
        <v>P-Onsite</v>
      </c>
      <c r="Q2536" s="2" t="str">
        <f t="shared" si="80"/>
        <v>P-S2_Onsite</v>
      </c>
      <c r="R2536" s="2" t="s">
        <v>3476</v>
      </c>
      <c r="S2536" s="2" t="s">
        <v>1041</v>
      </c>
      <c r="T2536" s="21" t="s">
        <v>3693</v>
      </c>
    </row>
    <row r="2537" spans="1:20" x14ac:dyDescent="0.3">
      <c r="A2537" s="21" t="s">
        <v>4542</v>
      </c>
      <c r="B2537" s="21" t="s">
        <v>1054</v>
      </c>
      <c r="C2537" s="21" t="s">
        <v>4543</v>
      </c>
      <c r="D2537" s="21" t="s">
        <v>4544</v>
      </c>
      <c r="E2537" s="2" t="s">
        <v>4545</v>
      </c>
      <c r="F2537" s="21" t="s">
        <v>3690</v>
      </c>
      <c r="G2537" s="21" t="s">
        <v>1593</v>
      </c>
      <c r="H2537" s="21" t="s">
        <v>3691</v>
      </c>
      <c r="I2537" s="21" t="s">
        <v>7113</v>
      </c>
      <c r="J2537" s="2" t="s">
        <v>3692</v>
      </c>
      <c r="K2537" s="22" t="s">
        <v>1610</v>
      </c>
      <c r="L2537" s="2" t="s">
        <v>1300</v>
      </c>
      <c r="M2537" s="2" t="s">
        <v>1059</v>
      </c>
      <c r="N2537" s="2" t="s">
        <v>1375</v>
      </c>
      <c r="O2537" s="2" t="s">
        <v>1098</v>
      </c>
      <c r="P2537" s="2" t="str">
        <f t="shared" si="79"/>
        <v>A-Onsite</v>
      </c>
      <c r="Q2537" s="2" t="str">
        <f t="shared" si="80"/>
        <v>A-S2_Onsite</v>
      </c>
      <c r="R2537" s="2" t="s">
        <v>3476</v>
      </c>
      <c r="S2537" s="2" t="s">
        <v>1041</v>
      </c>
      <c r="T2537" s="21" t="s">
        <v>3693</v>
      </c>
    </row>
    <row r="2538" spans="1:20" x14ac:dyDescent="0.3">
      <c r="A2538" s="21" t="s">
        <v>4542</v>
      </c>
      <c r="B2538" s="21" t="s">
        <v>1054</v>
      </c>
      <c r="C2538" s="21" t="s">
        <v>4543</v>
      </c>
      <c r="D2538" s="21" t="s">
        <v>4544</v>
      </c>
      <c r="E2538" s="2" t="s">
        <v>4545</v>
      </c>
      <c r="F2538" s="21" t="s">
        <v>3694</v>
      </c>
      <c r="G2538" s="21" t="s">
        <v>1598</v>
      </c>
      <c r="H2538" s="21" t="s">
        <v>3695</v>
      </c>
      <c r="I2538" s="21" t="s">
        <v>7114</v>
      </c>
      <c r="J2538" s="2" t="s">
        <v>3481</v>
      </c>
      <c r="K2538" s="22" t="s">
        <v>1048</v>
      </c>
      <c r="L2538" s="2" t="s">
        <v>1300</v>
      </c>
      <c r="M2538" s="2" t="s">
        <v>1059</v>
      </c>
      <c r="N2538" s="2" t="s">
        <v>1375</v>
      </c>
      <c r="O2538" s="2" t="s">
        <v>1098</v>
      </c>
      <c r="P2538" s="2" t="str">
        <f t="shared" si="79"/>
        <v>A-Onsite</v>
      </c>
      <c r="Q2538" s="2" t="str">
        <f t="shared" si="80"/>
        <v>A-S2_Onsite</v>
      </c>
      <c r="R2538" s="2" t="s">
        <v>3476</v>
      </c>
      <c r="S2538" s="2" t="s">
        <v>1041</v>
      </c>
      <c r="T2538" s="21" t="s">
        <v>3693</v>
      </c>
    </row>
    <row r="2539" spans="1:20" x14ac:dyDescent="0.3">
      <c r="A2539" s="21" t="s">
        <v>4542</v>
      </c>
      <c r="B2539" s="21" t="s">
        <v>1054</v>
      </c>
      <c r="C2539" s="21" t="s">
        <v>4543</v>
      </c>
      <c r="D2539" s="21" t="s">
        <v>4544</v>
      </c>
      <c r="E2539" s="2" t="s">
        <v>4545</v>
      </c>
      <c r="F2539" s="21" t="s">
        <v>3696</v>
      </c>
      <c r="G2539" s="21" t="s">
        <v>1606</v>
      </c>
      <c r="H2539" s="21" t="s">
        <v>3697</v>
      </c>
      <c r="I2539" s="21" t="s">
        <v>7115</v>
      </c>
      <c r="J2539" s="2" t="s">
        <v>3484</v>
      </c>
      <c r="K2539" s="22" t="s">
        <v>1038</v>
      </c>
      <c r="L2539" s="2" t="s">
        <v>1300</v>
      </c>
      <c r="M2539" s="2" t="s">
        <v>1059</v>
      </c>
      <c r="N2539" s="2" t="s">
        <v>1375</v>
      </c>
      <c r="O2539" s="2" t="s">
        <v>1098</v>
      </c>
      <c r="P2539" s="2" t="str">
        <f t="shared" si="79"/>
        <v>A-Onsite</v>
      </c>
      <c r="Q2539" s="2" t="str">
        <f t="shared" si="80"/>
        <v>A-S2_Onsite</v>
      </c>
      <c r="R2539" s="2" t="s">
        <v>3476</v>
      </c>
      <c r="S2539" s="2" t="s">
        <v>1041</v>
      </c>
      <c r="T2539" s="21" t="s">
        <v>3693</v>
      </c>
    </row>
    <row r="2540" spans="1:20" x14ac:dyDescent="0.3">
      <c r="A2540" s="21" t="s">
        <v>4542</v>
      </c>
      <c r="B2540" s="21" t="s">
        <v>1054</v>
      </c>
      <c r="C2540" s="21" t="s">
        <v>4543</v>
      </c>
      <c r="D2540" s="21" t="s">
        <v>4544</v>
      </c>
      <c r="E2540" s="2" t="s">
        <v>4545</v>
      </c>
      <c r="F2540" s="21" t="s">
        <v>3698</v>
      </c>
      <c r="G2540" s="21" t="s">
        <v>1613</v>
      </c>
      <c r="H2540" s="21" t="s">
        <v>3699</v>
      </c>
      <c r="I2540" s="21" t="s">
        <v>7116</v>
      </c>
      <c r="J2540" s="2" t="s">
        <v>3479</v>
      </c>
      <c r="K2540" s="22" t="s">
        <v>1038</v>
      </c>
      <c r="L2540" s="2" t="s">
        <v>1300</v>
      </c>
      <c r="M2540" s="2" t="s">
        <v>1059</v>
      </c>
      <c r="N2540" s="2" t="s">
        <v>1375</v>
      </c>
      <c r="O2540" s="2" t="s">
        <v>1098</v>
      </c>
      <c r="P2540" s="2" t="str">
        <f t="shared" si="79"/>
        <v>A-Onsite</v>
      </c>
      <c r="Q2540" s="2" t="str">
        <f t="shared" si="80"/>
        <v>A-S2_Onsite</v>
      </c>
      <c r="R2540" s="2" t="s">
        <v>3476</v>
      </c>
      <c r="S2540" s="2" t="s">
        <v>1041</v>
      </c>
      <c r="T2540" s="21" t="s">
        <v>3693</v>
      </c>
    </row>
    <row r="2541" spans="1:20" x14ac:dyDescent="0.3">
      <c r="A2541" s="21" t="s">
        <v>4542</v>
      </c>
      <c r="B2541" s="21" t="s">
        <v>1054</v>
      </c>
      <c r="C2541" s="21" t="s">
        <v>4543</v>
      </c>
      <c r="D2541" s="21" t="s">
        <v>4544</v>
      </c>
      <c r="E2541" s="2" t="s">
        <v>4545</v>
      </c>
      <c r="F2541" s="21" t="s">
        <v>3700</v>
      </c>
      <c r="G2541" s="21" t="s">
        <v>1631</v>
      </c>
      <c r="H2541" s="21" t="s">
        <v>3701</v>
      </c>
      <c r="I2541" s="21" t="s">
        <v>7117</v>
      </c>
      <c r="J2541" s="2" t="s">
        <v>3475</v>
      </c>
      <c r="K2541" s="22" t="s">
        <v>1048</v>
      </c>
      <c r="L2541" s="2" t="s">
        <v>1300</v>
      </c>
      <c r="M2541" s="2" t="s">
        <v>1059</v>
      </c>
      <c r="N2541" s="2" t="s">
        <v>1375</v>
      </c>
      <c r="O2541" s="2" t="s">
        <v>1098</v>
      </c>
      <c r="P2541" s="2" t="str">
        <f t="shared" si="79"/>
        <v>A-Onsite</v>
      </c>
      <c r="Q2541" s="2" t="str">
        <f t="shared" si="80"/>
        <v>A-S2_Onsite</v>
      </c>
      <c r="R2541" s="2" t="s">
        <v>3476</v>
      </c>
      <c r="S2541" s="2" t="s">
        <v>1041</v>
      </c>
      <c r="T2541" s="21" t="s">
        <v>3693</v>
      </c>
    </row>
    <row r="2542" spans="1:20" x14ac:dyDescent="0.3">
      <c r="A2542" s="21" t="s">
        <v>4546</v>
      </c>
      <c r="B2542" s="21" t="s">
        <v>1054</v>
      </c>
      <c r="C2542" s="21" t="s">
        <v>4547</v>
      </c>
      <c r="D2542" s="21" t="s">
        <v>4548</v>
      </c>
      <c r="E2542" s="2" t="s">
        <v>4549</v>
      </c>
      <c r="F2542" s="21" t="s">
        <v>3690</v>
      </c>
      <c r="G2542" s="21" t="s">
        <v>1593</v>
      </c>
      <c r="H2542" s="21" t="s">
        <v>3691</v>
      </c>
      <c r="I2542" s="21" t="s">
        <v>7118</v>
      </c>
      <c r="J2542" s="2" t="s">
        <v>3692</v>
      </c>
      <c r="K2542" s="22" t="s">
        <v>1610</v>
      </c>
      <c r="L2542" s="2" t="s">
        <v>3489</v>
      </c>
      <c r="M2542" s="2" t="s">
        <v>3489</v>
      </c>
      <c r="N2542" s="2" t="s">
        <v>3489</v>
      </c>
      <c r="O2542" s="2" t="s">
        <v>1098</v>
      </c>
      <c r="P2542" s="2" t="str">
        <f t="shared" si="79"/>
        <v>A-Onsite</v>
      </c>
      <c r="Q2542" s="2" t="str">
        <f t="shared" si="80"/>
        <v>A-S2_Onsite</v>
      </c>
      <c r="R2542" s="2" t="s">
        <v>3476</v>
      </c>
      <c r="S2542" s="2" t="s">
        <v>1041</v>
      </c>
      <c r="T2542" s="21" t="s">
        <v>3693</v>
      </c>
    </row>
    <row r="2543" spans="1:20" x14ac:dyDescent="0.3">
      <c r="A2543" s="21" t="s">
        <v>4546</v>
      </c>
      <c r="B2543" s="21" t="s">
        <v>1054</v>
      </c>
      <c r="C2543" s="21" t="s">
        <v>4547</v>
      </c>
      <c r="D2543" s="21" t="s">
        <v>4548</v>
      </c>
      <c r="E2543" s="2" t="s">
        <v>4549</v>
      </c>
      <c r="F2543" s="21" t="s">
        <v>3694</v>
      </c>
      <c r="G2543" s="21" t="s">
        <v>1598</v>
      </c>
      <c r="H2543" s="21" t="s">
        <v>3695</v>
      </c>
      <c r="I2543" s="21" t="s">
        <v>7119</v>
      </c>
      <c r="J2543" s="2" t="s">
        <v>3481</v>
      </c>
      <c r="K2543" s="22" t="s">
        <v>1048</v>
      </c>
      <c r="L2543" s="2" t="s">
        <v>3489</v>
      </c>
      <c r="M2543" s="2" t="s">
        <v>3489</v>
      </c>
      <c r="N2543" s="2" t="s">
        <v>3489</v>
      </c>
      <c r="O2543" s="2" t="s">
        <v>1098</v>
      </c>
      <c r="P2543" s="2" t="str">
        <f t="shared" si="79"/>
        <v>A-Onsite</v>
      </c>
      <c r="Q2543" s="2" t="str">
        <f t="shared" si="80"/>
        <v>A-S2_Onsite</v>
      </c>
      <c r="R2543" s="2" t="s">
        <v>3476</v>
      </c>
      <c r="S2543" s="2" t="s">
        <v>1041</v>
      </c>
      <c r="T2543" s="21" t="s">
        <v>3693</v>
      </c>
    </row>
    <row r="2544" spans="1:20" x14ac:dyDescent="0.3">
      <c r="A2544" s="21" t="s">
        <v>4546</v>
      </c>
      <c r="B2544" s="21" t="s">
        <v>1054</v>
      </c>
      <c r="C2544" s="21" t="s">
        <v>4547</v>
      </c>
      <c r="D2544" s="21" t="s">
        <v>4548</v>
      </c>
      <c r="E2544" s="2" t="s">
        <v>4549</v>
      </c>
      <c r="F2544" s="21" t="s">
        <v>3696</v>
      </c>
      <c r="G2544" s="21" t="s">
        <v>1606</v>
      </c>
      <c r="H2544" s="21" t="s">
        <v>3697</v>
      </c>
      <c r="I2544" s="21" t="s">
        <v>7120</v>
      </c>
      <c r="J2544" s="2" t="s">
        <v>3484</v>
      </c>
      <c r="K2544" s="22" t="s">
        <v>1038</v>
      </c>
      <c r="L2544" s="2" t="s">
        <v>3489</v>
      </c>
      <c r="M2544" s="2" t="s">
        <v>3489</v>
      </c>
      <c r="N2544" s="2" t="s">
        <v>3489</v>
      </c>
      <c r="O2544" s="2" t="s">
        <v>1098</v>
      </c>
      <c r="P2544" s="2" t="str">
        <f t="shared" si="79"/>
        <v>A-Onsite</v>
      </c>
      <c r="Q2544" s="2" t="str">
        <f t="shared" si="80"/>
        <v>A-S2_Onsite</v>
      </c>
      <c r="R2544" s="2" t="s">
        <v>3476</v>
      </c>
      <c r="S2544" s="2" t="s">
        <v>1041</v>
      </c>
      <c r="T2544" s="21" t="s">
        <v>3693</v>
      </c>
    </row>
    <row r="2545" spans="1:20" x14ac:dyDescent="0.3">
      <c r="A2545" s="21" t="s">
        <v>4546</v>
      </c>
      <c r="B2545" s="21" t="s">
        <v>1054</v>
      </c>
      <c r="C2545" s="21" t="s">
        <v>4547</v>
      </c>
      <c r="D2545" s="21" t="s">
        <v>4548</v>
      </c>
      <c r="E2545" s="2" t="s">
        <v>4549</v>
      </c>
      <c r="F2545" s="21" t="s">
        <v>3698</v>
      </c>
      <c r="G2545" s="21" t="s">
        <v>1613</v>
      </c>
      <c r="H2545" s="21" t="s">
        <v>3699</v>
      </c>
      <c r="I2545" s="21" t="s">
        <v>7121</v>
      </c>
      <c r="J2545" s="2" t="s">
        <v>3479</v>
      </c>
      <c r="K2545" s="22" t="s">
        <v>1038</v>
      </c>
      <c r="L2545" s="2" t="s">
        <v>3489</v>
      </c>
      <c r="M2545" s="2" t="s">
        <v>3489</v>
      </c>
      <c r="N2545" s="2" t="s">
        <v>3489</v>
      </c>
      <c r="O2545" s="2" t="s">
        <v>1098</v>
      </c>
      <c r="P2545" s="2" t="str">
        <f t="shared" si="79"/>
        <v>A-Onsite</v>
      </c>
      <c r="Q2545" s="2" t="str">
        <f t="shared" si="80"/>
        <v>A-S2_Onsite</v>
      </c>
      <c r="R2545" s="2" t="s">
        <v>3476</v>
      </c>
      <c r="S2545" s="2" t="s">
        <v>1041</v>
      </c>
      <c r="T2545" s="21" t="s">
        <v>3693</v>
      </c>
    </row>
    <row r="2546" spans="1:20" x14ac:dyDescent="0.3">
      <c r="A2546" s="21" t="s">
        <v>4546</v>
      </c>
      <c r="B2546" s="21" t="s">
        <v>1054</v>
      </c>
      <c r="C2546" s="21" t="s">
        <v>4547</v>
      </c>
      <c r="D2546" s="21" t="s">
        <v>4548</v>
      </c>
      <c r="E2546" s="2" t="s">
        <v>4549</v>
      </c>
      <c r="F2546" s="21" t="s">
        <v>3700</v>
      </c>
      <c r="G2546" s="21" t="s">
        <v>1631</v>
      </c>
      <c r="H2546" s="21" t="s">
        <v>3701</v>
      </c>
      <c r="I2546" s="21" t="s">
        <v>7122</v>
      </c>
      <c r="J2546" s="2" t="s">
        <v>3475</v>
      </c>
      <c r="K2546" s="22" t="s">
        <v>1048</v>
      </c>
      <c r="L2546" s="2" t="s">
        <v>3489</v>
      </c>
      <c r="M2546" s="2" t="s">
        <v>3489</v>
      </c>
      <c r="N2546" s="2" t="s">
        <v>3489</v>
      </c>
      <c r="O2546" s="2" t="s">
        <v>1098</v>
      </c>
      <c r="P2546" s="2" t="str">
        <f t="shared" si="79"/>
        <v>A-Onsite</v>
      </c>
      <c r="Q2546" s="2" t="str">
        <f t="shared" si="80"/>
        <v>A-S2_Onsite</v>
      </c>
      <c r="R2546" s="2" t="s">
        <v>3476</v>
      </c>
      <c r="S2546" s="2" t="s">
        <v>1041</v>
      </c>
      <c r="T2546" s="21" t="s">
        <v>3693</v>
      </c>
    </row>
    <row r="2547" spans="1:20" x14ac:dyDescent="0.3">
      <c r="A2547" s="21" t="s">
        <v>3394</v>
      </c>
      <c r="B2547" s="21" t="s">
        <v>1054</v>
      </c>
      <c r="C2547" s="21" t="s">
        <v>3395</v>
      </c>
      <c r="D2547" s="21" t="s">
        <v>3396</v>
      </c>
      <c r="E2547" s="2" t="s">
        <v>3397</v>
      </c>
      <c r="F2547" s="21" t="s">
        <v>3694</v>
      </c>
      <c r="G2547" s="21" t="s">
        <v>1598</v>
      </c>
      <c r="H2547" s="21" t="s">
        <v>3695</v>
      </c>
      <c r="I2547" s="21" t="s">
        <v>7123</v>
      </c>
      <c r="J2547" s="2" t="s">
        <v>3481</v>
      </c>
      <c r="K2547" s="22" t="s">
        <v>1048</v>
      </c>
      <c r="L2547" s="2" t="s">
        <v>1058</v>
      </c>
      <c r="M2547" s="2" t="s">
        <v>1059</v>
      </c>
      <c r="N2547" s="2" t="s">
        <v>1106</v>
      </c>
      <c r="O2547" s="2" t="s">
        <v>1040</v>
      </c>
      <c r="P2547" s="2" t="str">
        <f t="shared" si="79"/>
        <v>P-Onsite</v>
      </c>
      <c r="Q2547" s="2" t="str">
        <f t="shared" si="80"/>
        <v>P-S2_Onsite</v>
      </c>
      <c r="R2547" s="2" t="s">
        <v>3476</v>
      </c>
      <c r="S2547" s="2" t="s">
        <v>1041</v>
      </c>
      <c r="T2547" s="21" t="s">
        <v>3693</v>
      </c>
    </row>
    <row r="2548" spans="1:20" x14ac:dyDescent="0.3">
      <c r="A2548" s="21" t="s">
        <v>3394</v>
      </c>
      <c r="B2548" s="21" t="s">
        <v>1054</v>
      </c>
      <c r="C2548" s="21" t="s">
        <v>3395</v>
      </c>
      <c r="D2548" s="21" t="s">
        <v>3396</v>
      </c>
      <c r="E2548" s="2" t="s">
        <v>3397</v>
      </c>
      <c r="F2548" s="21" t="s">
        <v>3696</v>
      </c>
      <c r="G2548" s="21" t="s">
        <v>1606</v>
      </c>
      <c r="H2548" s="21" t="s">
        <v>3697</v>
      </c>
      <c r="I2548" s="21" t="s">
        <v>7124</v>
      </c>
      <c r="J2548" s="2" t="s">
        <v>3484</v>
      </c>
      <c r="K2548" s="22" t="s">
        <v>1038</v>
      </c>
      <c r="L2548" s="2" t="s">
        <v>1058</v>
      </c>
      <c r="M2548" s="2" t="s">
        <v>1059</v>
      </c>
      <c r="N2548" s="2" t="s">
        <v>1106</v>
      </c>
      <c r="O2548" s="2" t="s">
        <v>1040</v>
      </c>
      <c r="P2548" s="2" t="str">
        <f t="shared" si="79"/>
        <v>P-Onsite</v>
      </c>
      <c r="Q2548" s="2" t="str">
        <f t="shared" si="80"/>
        <v>P-S2_Onsite</v>
      </c>
      <c r="R2548" s="2" t="s">
        <v>3476</v>
      </c>
      <c r="S2548" s="2" t="s">
        <v>1041</v>
      </c>
      <c r="T2548" s="21" t="s">
        <v>3693</v>
      </c>
    </row>
    <row r="2549" spans="1:20" x14ac:dyDescent="0.3">
      <c r="A2549" s="21" t="s">
        <v>3394</v>
      </c>
      <c r="B2549" s="21" t="s">
        <v>1054</v>
      </c>
      <c r="C2549" s="21" t="s">
        <v>3395</v>
      </c>
      <c r="D2549" s="21" t="s">
        <v>3396</v>
      </c>
      <c r="E2549" s="2" t="s">
        <v>3397</v>
      </c>
      <c r="F2549" s="21" t="s">
        <v>3700</v>
      </c>
      <c r="G2549" s="21" t="s">
        <v>1631</v>
      </c>
      <c r="H2549" s="21" t="s">
        <v>3701</v>
      </c>
      <c r="I2549" s="21" t="s">
        <v>7125</v>
      </c>
      <c r="J2549" s="2" t="s">
        <v>3475</v>
      </c>
      <c r="K2549" s="22" t="s">
        <v>1048</v>
      </c>
      <c r="L2549" s="2" t="s">
        <v>1058</v>
      </c>
      <c r="M2549" s="2" t="s">
        <v>1059</v>
      </c>
      <c r="N2549" s="2" t="s">
        <v>1106</v>
      </c>
      <c r="O2549" s="2" t="s">
        <v>1040</v>
      </c>
      <c r="P2549" s="2" t="str">
        <f t="shared" si="79"/>
        <v>P-Onsite</v>
      </c>
      <c r="Q2549" s="2" t="str">
        <f t="shared" si="80"/>
        <v>P-S2_Onsite</v>
      </c>
      <c r="R2549" s="2" t="s">
        <v>3476</v>
      </c>
      <c r="S2549" s="2" t="s">
        <v>1041</v>
      </c>
      <c r="T2549" s="21" t="s">
        <v>3693</v>
      </c>
    </row>
    <row r="2550" spans="1:20" x14ac:dyDescent="0.3">
      <c r="A2550" s="21" t="s">
        <v>4550</v>
      </c>
      <c r="B2550" s="21" t="s">
        <v>1031</v>
      </c>
      <c r="C2550" s="21" t="s">
        <v>4551</v>
      </c>
      <c r="D2550" s="21" t="s">
        <v>4552</v>
      </c>
      <c r="E2550" s="2" t="s">
        <v>4553</v>
      </c>
      <c r="F2550" s="21" t="s">
        <v>3734</v>
      </c>
      <c r="G2550" s="21" t="s">
        <v>1593</v>
      </c>
      <c r="H2550" s="21" t="s">
        <v>3691</v>
      </c>
      <c r="I2550" s="21" t="s">
        <v>7126</v>
      </c>
      <c r="J2550" s="2" t="s">
        <v>3692</v>
      </c>
      <c r="K2550" s="22" t="s">
        <v>1610</v>
      </c>
      <c r="L2550" s="2" t="s">
        <v>1039</v>
      </c>
      <c r="M2550" s="2" t="s">
        <v>1039</v>
      </c>
      <c r="N2550" s="2" t="s">
        <v>1039</v>
      </c>
      <c r="O2550" s="2" t="s">
        <v>1040</v>
      </c>
      <c r="P2550" s="2" t="str">
        <f t="shared" si="79"/>
        <v>P-Online</v>
      </c>
      <c r="Q2550" s="2" t="str">
        <f t="shared" si="80"/>
        <v>P-S2_Online</v>
      </c>
      <c r="R2550" s="2"/>
      <c r="S2550" s="2" t="s">
        <v>1041</v>
      </c>
      <c r="T2550" s="21" t="s">
        <v>3693</v>
      </c>
    </row>
    <row r="2551" spans="1:20" x14ac:dyDescent="0.3">
      <c r="A2551" s="21" t="s">
        <v>4550</v>
      </c>
      <c r="B2551" s="21" t="s">
        <v>1031</v>
      </c>
      <c r="C2551" s="21" t="s">
        <v>4551</v>
      </c>
      <c r="D2551" s="21" t="s">
        <v>4552</v>
      </c>
      <c r="E2551" s="2" t="s">
        <v>4553</v>
      </c>
      <c r="F2551" s="21" t="s">
        <v>3735</v>
      </c>
      <c r="G2551" s="21" t="s">
        <v>1598</v>
      </c>
      <c r="H2551" s="21" t="s">
        <v>3695</v>
      </c>
      <c r="I2551" s="21" t="s">
        <v>7127</v>
      </c>
      <c r="J2551" s="2" t="s">
        <v>3481</v>
      </c>
      <c r="K2551" s="22" t="s">
        <v>1048</v>
      </c>
      <c r="L2551" s="2" t="s">
        <v>1039</v>
      </c>
      <c r="M2551" s="2" t="s">
        <v>1039</v>
      </c>
      <c r="N2551" s="2" t="s">
        <v>1039</v>
      </c>
      <c r="O2551" s="2" t="s">
        <v>1040</v>
      </c>
      <c r="P2551" s="2" t="str">
        <f t="shared" si="79"/>
        <v>P-Online</v>
      </c>
      <c r="Q2551" s="2" t="str">
        <f t="shared" si="80"/>
        <v>P-S2_Online</v>
      </c>
      <c r="R2551" s="2"/>
      <c r="S2551" s="2" t="s">
        <v>1041</v>
      </c>
      <c r="T2551" s="21" t="s">
        <v>3693</v>
      </c>
    </row>
    <row r="2552" spans="1:20" x14ac:dyDescent="0.3">
      <c r="A2552" s="21" t="s">
        <v>4550</v>
      </c>
      <c r="B2552" s="21" t="s">
        <v>1031</v>
      </c>
      <c r="C2552" s="21" t="s">
        <v>4551</v>
      </c>
      <c r="D2552" s="21" t="s">
        <v>4552</v>
      </c>
      <c r="E2552" s="2" t="s">
        <v>4553</v>
      </c>
      <c r="F2552" s="21" t="s">
        <v>3736</v>
      </c>
      <c r="G2552" s="21" t="s">
        <v>1606</v>
      </c>
      <c r="H2552" s="21" t="s">
        <v>3697</v>
      </c>
      <c r="I2552" s="21" t="s">
        <v>7128</v>
      </c>
      <c r="J2552" s="2" t="s">
        <v>3484</v>
      </c>
      <c r="K2552" s="22" t="s">
        <v>1038</v>
      </c>
      <c r="L2552" s="2" t="s">
        <v>1039</v>
      </c>
      <c r="M2552" s="2" t="s">
        <v>1039</v>
      </c>
      <c r="N2552" s="2" t="s">
        <v>1039</v>
      </c>
      <c r="O2552" s="2" t="s">
        <v>1040</v>
      </c>
      <c r="P2552" s="2" t="str">
        <f t="shared" si="79"/>
        <v>P-Online</v>
      </c>
      <c r="Q2552" s="2" t="str">
        <f t="shared" si="80"/>
        <v>P-S2_Online</v>
      </c>
      <c r="R2552" s="2"/>
      <c r="S2552" s="2" t="s">
        <v>1041</v>
      </c>
      <c r="T2552" s="21" t="s">
        <v>3693</v>
      </c>
    </row>
    <row r="2553" spans="1:20" x14ac:dyDescent="0.3">
      <c r="A2553" s="21" t="s">
        <v>4550</v>
      </c>
      <c r="B2553" s="21" t="s">
        <v>1031</v>
      </c>
      <c r="C2553" s="21" t="s">
        <v>4551</v>
      </c>
      <c r="D2553" s="21" t="s">
        <v>4552</v>
      </c>
      <c r="E2553" s="2" t="s">
        <v>4553</v>
      </c>
      <c r="F2553" s="21" t="s">
        <v>3737</v>
      </c>
      <c r="G2553" s="21" t="s">
        <v>1613</v>
      </c>
      <c r="H2553" s="21" t="s">
        <v>3699</v>
      </c>
      <c r="I2553" s="21" t="s">
        <v>7129</v>
      </c>
      <c r="J2553" s="2" t="s">
        <v>3479</v>
      </c>
      <c r="K2553" s="22" t="s">
        <v>1038</v>
      </c>
      <c r="L2553" s="2" t="s">
        <v>1039</v>
      </c>
      <c r="M2553" s="2" t="s">
        <v>1039</v>
      </c>
      <c r="N2553" s="2" t="s">
        <v>1039</v>
      </c>
      <c r="O2553" s="2" t="s">
        <v>1098</v>
      </c>
      <c r="P2553" s="2" t="str">
        <f t="shared" si="79"/>
        <v>A-Online</v>
      </c>
      <c r="Q2553" s="2" t="str">
        <f t="shared" si="80"/>
        <v>A-S2_Online</v>
      </c>
      <c r="R2553" s="2"/>
      <c r="S2553" s="2" t="s">
        <v>1041</v>
      </c>
      <c r="T2553" s="21" t="s">
        <v>3693</v>
      </c>
    </row>
    <row r="2554" spans="1:20" x14ac:dyDescent="0.3">
      <c r="A2554" s="21" t="s">
        <v>4550</v>
      </c>
      <c r="B2554" s="21" t="s">
        <v>1031</v>
      </c>
      <c r="C2554" s="21" t="s">
        <v>4551</v>
      </c>
      <c r="D2554" s="21" t="s">
        <v>4552</v>
      </c>
      <c r="E2554" s="2" t="s">
        <v>4553</v>
      </c>
      <c r="F2554" s="21" t="s">
        <v>3738</v>
      </c>
      <c r="G2554" s="21" t="s">
        <v>1631</v>
      </c>
      <c r="H2554" s="21" t="s">
        <v>3701</v>
      </c>
      <c r="I2554" s="21" t="s">
        <v>7130</v>
      </c>
      <c r="J2554" s="2" t="s">
        <v>3475</v>
      </c>
      <c r="K2554" s="22" t="s">
        <v>1048</v>
      </c>
      <c r="L2554" s="2" t="s">
        <v>1039</v>
      </c>
      <c r="M2554" s="2" t="s">
        <v>1039</v>
      </c>
      <c r="N2554" s="2" t="s">
        <v>1039</v>
      </c>
      <c r="O2554" s="2" t="s">
        <v>1040</v>
      </c>
      <c r="P2554" s="2" t="str">
        <f t="shared" si="79"/>
        <v>P-Online</v>
      </c>
      <c r="Q2554" s="2" t="str">
        <f t="shared" si="80"/>
        <v>P-S2_Online</v>
      </c>
      <c r="R2554" s="2"/>
      <c r="S2554" s="2" t="s">
        <v>1041</v>
      </c>
      <c r="T2554" s="21" t="s">
        <v>3693</v>
      </c>
    </row>
    <row r="2555" spans="1:20" x14ac:dyDescent="0.3">
      <c r="A2555" s="21" t="s">
        <v>3400</v>
      </c>
      <c r="B2555" s="21" t="s">
        <v>1054</v>
      </c>
      <c r="C2555" s="21" t="s">
        <v>3401</v>
      </c>
      <c r="D2555" s="21" t="s">
        <v>3402</v>
      </c>
      <c r="E2555" s="2" t="s">
        <v>3403</v>
      </c>
      <c r="F2555" s="21" t="s">
        <v>3690</v>
      </c>
      <c r="G2555" s="21" t="s">
        <v>1593</v>
      </c>
      <c r="H2555" s="21" t="s">
        <v>3691</v>
      </c>
      <c r="I2555" s="21" t="s">
        <v>7131</v>
      </c>
      <c r="J2555" s="2" t="s">
        <v>3692</v>
      </c>
      <c r="K2555" s="22" t="s">
        <v>1610</v>
      </c>
      <c r="L2555" s="2" t="s">
        <v>1096</v>
      </c>
      <c r="M2555" s="2" t="s">
        <v>1059</v>
      </c>
      <c r="N2555" s="2" t="s">
        <v>1097</v>
      </c>
      <c r="O2555" s="2" t="s">
        <v>1040</v>
      </c>
      <c r="P2555" s="2" t="str">
        <f t="shared" si="79"/>
        <v>P-Onsite</v>
      </c>
      <c r="Q2555" s="2" t="str">
        <f t="shared" si="80"/>
        <v>P-S2_Onsite</v>
      </c>
      <c r="R2555" s="2" t="s">
        <v>3476</v>
      </c>
      <c r="S2555" s="2" t="s">
        <v>1041</v>
      </c>
      <c r="T2555" s="21" t="s">
        <v>3693</v>
      </c>
    </row>
    <row r="2556" spans="1:20" x14ac:dyDescent="0.3">
      <c r="A2556" s="21" t="s">
        <v>3400</v>
      </c>
      <c r="B2556" s="21" t="s">
        <v>1054</v>
      </c>
      <c r="C2556" s="21" t="s">
        <v>3401</v>
      </c>
      <c r="D2556" s="21" t="s">
        <v>3402</v>
      </c>
      <c r="E2556" s="2" t="s">
        <v>3403</v>
      </c>
      <c r="F2556" s="21" t="s">
        <v>3696</v>
      </c>
      <c r="G2556" s="21" t="s">
        <v>1606</v>
      </c>
      <c r="H2556" s="21" t="s">
        <v>3697</v>
      </c>
      <c r="I2556" s="21" t="s">
        <v>7132</v>
      </c>
      <c r="J2556" s="2" t="s">
        <v>3484</v>
      </c>
      <c r="K2556" s="22" t="s">
        <v>1038</v>
      </c>
      <c r="L2556" s="2" t="s">
        <v>1096</v>
      </c>
      <c r="M2556" s="2" t="s">
        <v>1059</v>
      </c>
      <c r="N2556" s="2" t="s">
        <v>1097</v>
      </c>
      <c r="O2556" s="2" t="s">
        <v>1040</v>
      </c>
      <c r="P2556" s="2" t="str">
        <f t="shared" si="79"/>
        <v>P-Onsite</v>
      </c>
      <c r="Q2556" s="2" t="str">
        <f t="shared" si="80"/>
        <v>P-S2_Onsite</v>
      </c>
      <c r="R2556" s="2" t="s">
        <v>3476</v>
      </c>
      <c r="S2556" s="2" t="s">
        <v>1041</v>
      </c>
      <c r="T2556" s="21" t="s">
        <v>3693</v>
      </c>
    </row>
    <row r="2557" spans="1:20" x14ac:dyDescent="0.3">
      <c r="A2557" s="21" t="s">
        <v>3400</v>
      </c>
      <c r="B2557" s="21" t="s">
        <v>1054</v>
      </c>
      <c r="C2557" s="21" t="s">
        <v>3401</v>
      </c>
      <c r="D2557" s="21" t="s">
        <v>3402</v>
      </c>
      <c r="E2557" s="2" t="s">
        <v>3403</v>
      </c>
      <c r="F2557" s="21" t="s">
        <v>3700</v>
      </c>
      <c r="G2557" s="21" t="s">
        <v>1631</v>
      </c>
      <c r="H2557" s="21" t="s">
        <v>3701</v>
      </c>
      <c r="I2557" s="21" t="s">
        <v>7133</v>
      </c>
      <c r="J2557" s="2" t="s">
        <v>3475</v>
      </c>
      <c r="K2557" s="22" t="s">
        <v>1048</v>
      </c>
      <c r="L2557" s="2" t="s">
        <v>1096</v>
      </c>
      <c r="M2557" s="2" t="s">
        <v>1059</v>
      </c>
      <c r="N2557" s="2" t="s">
        <v>1097</v>
      </c>
      <c r="O2557" s="2" t="s">
        <v>1040</v>
      </c>
      <c r="P2557" s="2" t="str">
        <f t="shared" si="79"/>
        <v>P-Onsite</v>
      </c>
      <c r="Q2557" s="2" t="str">
        <f t="shared" si="80"/>
        <v>P-S2_Onsite</v>
      </c>
      <c r="R2557" s="2" t="s">
        <v>3476</v>
      </c>
      <c r="S2557" s="2" t="s">
        <v>1041</v>
      </c>
      <c r="T2557" s="21" t="s">
        <v>3693</v>
      </c>
    </row>
    <row r="2558" spans="1:20" x14ac:dyDescent="0.3">
      <c r="A2558" s="21" t="s">
        <v>3424</v>
      </c>
      <c r="B2558" s="21" t="s">
        <v>1054</v>
      </c>
      <c r="C2558" s="21" t="s">
        <v>3425</v>
      </c>
      <c r="D2558" s="21" t="s">
        <v>3426</v>
      </c>
      <c r="E2558" s="2" t="s">
        <v>3427</v>
      </c>
      <c r="F2558" s="21" t="s">
        <v>3690</v>
      </c>
      <c r="G2558" s="21" t="s">
        <v>1593</v>
      </c>
      <c r="H2558" s="21" t="s">
        <v>3691</v>
      </c>
      <c r="I2558" s="21" t="s">
        <v>7134</v>
      </c>
      <c r="J2558" s="2" t="s">
        <v>3692</v>
      </c>
      <c r="K2558" s="22" t="s">
        <v>1610</v>
      </c>
      <c r="L2558" s="2" t="s">
        <v>1332</v>
      </c>
      <c r="M2558" s="2" t="s">
        <v>1059</v>
      </c>
      <c r="N2558" s="2" t="s">
        <v>1333</v>
      </c>
      <c r="O2558" s="2" t="s">
        <v>1040</v>
      </c>
      <c r="P2558" s="2" t="str">
        <f t="shared" si="79"/>
        <v>P-Onsite</v>
      </c>
      <c r="Q2558" s="2" t="str">
        <f t="shared" si="80"/>
        <v>P-S2_Onsite</v>
      </c>
      <c r="R2558" s="2" t="s">
        <v>3476</v>
      </c>
      <c r="S2558" s="2" t="s">
        <v>1041</v>
      </c>
      <c r="T2558" s="21" t="s">
        <v>3693</v>
      </c>
    </row>
    <row r="2559" spans="1:20" x14ac:dyDescent="0.3">
      <c r="A2559" s="21" t="s">
        <v>3424</v>
      </c>
      <c r="B2559" s="21" t="s">
        <v>1054</v>
      </c>
      <c r="C2559" s="21" t="s">
        <v>3425</v>
      </c>
      <c r="D2559" s="21" t="s">
        <v>3426</v>
      </c>
      <c r="E2559" s="2" t="s">
        <v>3427</v>
      </c>
      <c r="F2559" s="21" t="s">
        <v>3698</v>
      </c>
      <c r="G2559" s="21" t="s">
        <v>1613</v>
      </c>
      <c r="H2559" s="21" t="s">
        <v>3699</v>
      </c>
      <c r="I2559" s="21" t="s">
        <v>7135</v>
      </c>
      <c r="J2559" s="2" t="s">
        <v>3479</v>
      </c>
      <c r="K2559" s="22" t="s">
        <v>1038</v>
      </c>
      <c r="L2559" s="2" t="s">
        <v>1332</v>
      </c>
      <c r="M2559" s="2" t="s">
        <v>1059</v>
      </c>
      <c r="N2559" s="2" t="s">
        <v>1333</v>
      </c>
      <c r="O2559" s="2" t="s">
        <v>1040</v>
      </c>
      <c r="P2559" s="2" t="str">
        <f t="shared" si="79"/>
        <v>P-Onsite</v>
      </c>
      <c r="Q2559" s="2" t="str">
        <f t="shared" si="80"/>
        <v>P-S2_Onsite</v>
      </c>
      <c r="R2559" s="2" t="s">
        <v>3476</v>
      </c>
      <c r="S2559" s="2" t="s">
        <v>1041</v>
      </c>
      <c r="T2559" s="21" t="s">
        <v>3693</v>
      </c>
    </row>
    <row r="2560" spans="1:20" x14ac:dyDescent="0.3">
      <c r="A2560" s="21" t="s">
        <v>4554</v>
      </c>
      <c r="B2560" s="21" t="s">
        <v>1054</v>
      </c>
      <c r="C2560" s="21" t="s">
        <v>4555</v>
      </c>
      <c r="D2560" s="21" t="s">
        <v>4556</v>
      </c>
      <c r="E2560" s="2" t="s">
        <v>4557</v>
      </c>
      <c r="F2560" s="21" t="s">
        <v>3690</v>
      </c>
      <c r="G2560" s="21" t="s">
        <v>1593</v>
      </c>
      <c r="H2560" s="21" t="s">
        <v>3691</v>
      </c>
      <c r="I2560" s="21" t="s">
        <v>7136</v>
      </c>
      <c r="J2560" s="2" t="s">
        <v>3692</v>
      </c>
      <c r="K2560" s="22" t="s">
        <v>1610</v>
      </c>
      <c r="L2560" s="2" t="s">
        <v>1332</v>
      </c>
      <c r="M2560" s="2" t="s">
        <v>1059</v>
      </c>
      <c r="N2560" s="2" t="s">
        <v>1333</v>
      </c>
      <c r="O2560" s="2" t="s">
        <v>1040</v>
      </c>
      <c r="P2560" s="2" t="str">
        <f t="shared" si="79"/>
        <v>P-Onsite</v>
      </c>
      <c r="Q2560" s="2" t="str">
        <f t="shared" si="80"/>
        <v>P-S2_Onsite</v>
      </c>
      <c r="R2560" s="2" t="s">
        <v>3476</v>
      </c>
      <c r="S2560" s="2" t="s">
        <v>1041</v>
      </c>
      <c r="T2560" s="21" t="s">
        <v>3693</v>
      </c>
    </row>
    <row r="2561" spans="1:20" x14ac:dyDescent="0.3">
      <c r="A2561" s="21" t="s">
        <v>4554</v>
      </c>
      <c r="B2561" s="21" t="s">
        <v>1054</v>
      </c>
      <c r="C2561" s="21" t="s">
        <v>4555</v>
      </c>
      <c r="D2561" s="21" t="s">
        <v>4556</v>
      </c>
      <c r="E2561" s="2" t="s">
        <v>4557</v>
      </c>
      <c r="F2561" s="21" t="s">
        <v>3694</v>
      </c>
      <c r="G2561" s="21" t="s">
        <v>1598</v>
      </c>
      <c r="H2561" s="21" t="s">
        <v>3695</v>
      </c>
      <c r="I2561" s="21" t="s">
        <v>7137</v>
      </c>
      <c r="J2561" s="2" t="s">
        <v>3481</v>
      </c>
      <c r="K2561" s="22" t="s">
        <v>1048</v>
      </c>
      <c r="L2561" s="2" t="s">
        <v>1332</v>
      </c>
      <c r="M2561" s="2" t="s">
        <v>1059</v>
      </c>
      <c r="N2561" s="2" t="s">
        <v>1333</v>
      </c>
      <c r="O2561" s="2" t="s">
        <v>1098</v>
      </c>
      <c r="P2561" s="2" t="str">
        <f t="shared" si="79"/>
        <v>A-Onsite</v>
      </c>
      <c r="Q2561" s="2" t="str">
        <f t="shared" si="80"/>
        <v>A-S2_Onsite</v>
      </c>
      <c r="R2561" s="2" t="s">
        <v>3476</v>
      </c>
      <c r="S2561" s="2" t="s">
        <v>1041</v>
      </c>
      <c r="T2561" s="21" t="s">
        <v>3693</v>
      </c>
    </row>
    <row r="2562" spans="1:20" x14ac:dyDescent="0.3">
      <c r="A2562" s="21" t="s">
        <v>4554</v>
      </c>
      <c r="B2562" s="21" t="s">
        <v>1054</v>
      </c>
      <c r="C2562" s="21" t="s">
        <v>4555</v>
      </c>
      <c r="D2562" s="21" t="s">
        <v>4556</v>
      </c>
      <c r="E2562" s="2" t="s">
        <v>4557</v>
      </c>
      <c r="F2562" s="21" t="s">
        <v>3696</v>
      </c>
      <c r="G2562" s="21" t="s">
        <v>1606</v>
      </c>
      <c r="H2562" s="21" t="s">
        <v>3697</v>
      </c>
      <c r="I2562" s="21" t="s">
        <v>7138</v>
      </c>
      <c r="J2562" s="2" t="s">
        <v>3484</v>
      </c>
      <c r="K2562" s="22" t="s">
        <v>1038</v>
      </c>
      <c r="L2562" s="2" t="s">
        <v>1332</v>
      </c>
      <c r="M2562" s="2" t="s">
        <v>1059</v>
      </c>
      <c r="N2562" s="2" t="s">
        <v>1333</v>
      </c>
      <c r="O2562" s="2" t="s">
        <v>1098</v>
      </c>
      <c r="P2562" s="2" t="str">
        <f t="shared" si="79"/>
        <v>A-Onsite</v>
      </c>
      <c r="Q2562" s="2" t="str">
        <f t="shared" si="80"/>
        <v>A-S2_Onsite</v>
      </c>
      <c r="R2562" s="2" t="s">
        <v>3476</v>
      </c>
      <c r="S2562" s="2" t="s">
        <v>1041</v>
      </c>
      <c r="T2562" s="21" t="s">
        <v>3693</v>
      </c>
    </row>
    <row r="2563" spans="1:20" x14ac:dyDescent="0.3">
      <c r="A2563" s="21" t="s">
        <v>4554</v>
      </c>
      <c r="B2563" s="21" t="s">
        <v>1054</v>
      </c>
      <c r="C2563" s="21" t="s">
        <v>4555</v>
      </c>
      <c r="D2563" s="21" t="s">
        <v>4556</v>
      </c>
      <c r="E2563" s="2" t="s">
        <v>4557</v>
      </c>
      <c r="F2563" s="21" t="s">
        <v>3698</v>
      </c>
      <c r="G2563" s="21" t="s">
        <v>1613</v>
      </c>
      <c r="H2563" s="21" t="s">
        <v>3699</v>
      </c>
      <c r="I2563" s="21" t="s">
        <v>7139</v>
      </c>
      <c r="J2563" s="2" t="s">
        <v>3479</v>
      </c>
      <c r="K2563" s="22" t="s">
        <v>1038</v>
      </c>
      <c r="L2563" s="2" t="s">
        <v>1332</v>
      </c>
      <c r="M2563" s="2" t="s">
        <v>1059</v>
      </c>
      <c r="N2563" s="2" t="s">
        <v>1333</v>
      </c>
      <c r="O2563" s="2" t="s">
        <v>1040</v>
      </c>
      <c r="P2563" s="2" t="str">
        <f t="shared" ref="P2563:P2595" si="81">CONCATENATE(LEFT(O2563,1),"-",B2563)</f>
        <v>P-Onsite</v>
      </c>
      <c r="Q2563" s="2" t="str">
        <f t="shared" ref="Q2563:Q2595" si="82">CONCATENATE(LEFT($O2563,1),"-",RIGHT($F2563,9))</f>
        <v>P-S2_Onsite</v>
      </c>
      <c r="R2563" s="2" t="s">
        <v>3476</v>
      </c>
      <c r="S2563" s="2" t="s">
        <v>1041</v>
      </c>
      <c r="T2563" s="21" t="s">
        <v>3693</v>
      </c>
    </row>
    <row r="2564" spans="1:20" x14ac:dyDescent="0.3">
      <c r="A2564" s="21" t="s">
        <v>4554</v>
      </c>
      <c r="B2564" s="21" t="s">
        <v>1054</v>
      </c>
      <c r="C2564" s="21" t="s">
        <v>4555</v>
      </c>
      <c r="D2564" s="21" t="s">
        <v>4556</v>
      </c>
      <c r="E2564" s="2" t="s">
        <v>4557</v>
      </c>
      <c r="F2564" s="21" t="s">
        <v>3700</v>
      </c>
      <c r="G2564" s="21" t="s">
        <v>1631</v>
      </c>
      <c r="H2564" s="21" t="s">
        <v>3701</v>
      </c>
      <c r="I2564" s="21" t="s">
        <v>7140</v>
      </c>
      <c r="J2564" s="2" t="s">
        <v>3475</v>
      </c>
      <c r="K2564" s="22" t="s">
        <v>1048</v>
      </c>
      <c r="L2564" s="2" t="s">
        <v>1332</v>
      </c>
      <c r="M2564" s="2" t="s">
        <v>1059</v>
      </c>
      <c r="N2564" s="2" t="s">
        <v>1333</v>
      </c>
      <c r="O2564" s="2" t="s">
        <v>1040</v>
      </c>
      <c r="P2564" s="2" t="str">
        <f t="shared" si="81"/>
        <v>P-Onsite</v>
      </c>
      <c r="Q2564" s="2" t="str">
        <f t="shared" si="82"/>
        <v>P-S2_Onsite</v>
      </c>
      <c r="R2564" s="2" t="s">
        <v>3476</v>
      </c>
      <c r="S2564" s="2" t="s">
        <v>1041</v>
      </c>
      <c r="T2564" s="21" t="s">
        <v>3693</v>
      </c>
    </row>
    <row r="2565" spans="1:20" x14ac:dyDescent="0.3">
      <c r="A2565" s="21" t="s">
        <v>3431</v>
      </c>
      <c r="B2565" s="21" t="s">
        <v>1054</v>
      </c>
      <c r="C2565" s="21" t="s">
        <v>3432</v>
      </c>
      <c r="D2565" s="21" t="s">
        <v>3433</v>
      </c>
      <c r="E2565" s="2" t="s">
        <v>3434</v>
      </c>
      <c r="F2565" s="21" t="s">
        <v>3690</v>
      </c>
      <c r="G2565" s="21" t="s">
        <v>1593</v>
      </c>
      <c r="H2565" s="21" t="s">
        <v>3691</v>
      </c>
      <c r="I2565" s="21" t="s">
        <v>7141</v>
      </c>
      <c r="J2565" s="2" t="s">
        <v>3692</v>
      </c>
      <c r="K2565" s="22" t="s">
        <v>1610</v>
      </c>
      <c r="L2565" s="2" t="s">
        <v>1164</v>
      </c>
      <c r="M2565" s="2" t="s">
        <v>1059</v>
      </c>
      <c r="N2565" s="2" t="s">
        <v>1165</v>
      </c>
      <c r="O2565" s="2" t="s">
        <v>1040</v>
      </c>
      <c r="P2565" s="2" t="str">
        <f t="shared" si="81"/>
        <v>P-Onsite</v>
      </c>
      <c r="Q2565" s="2" t="str">
        <f t="shared" si="82"/>
        <v>P-S2_Onsite</v>
      </c>
      <c r="R2565" s="2" t="s">
        <v>3476</v>
      </c>
      <c r="S2565" s="2" t="s">
        <v>1041</v>
      </c>
      <c r="T2565" s="21" t="s">
        <v>3693</v>
      </c>
    </row>
    <row r="2566" spans="1:20" x14ac:dyDescent="0.3">
      <c r="A2566" s="21" t="s">
        <v>3431</v>
      </c>
      <c r="B2566" s="21" t="s">
        <v>1054</v>
      </c>
      <c r="C2566" s="21" t="s">
        <v>3432</v>
      </c>
      <c r="D2566" s="21" t="s">
        <v>3433</v>
      </c>
      <c r="E2566" s="2" t="s">
        <v>3434</v>
      </c>
      <c r="F2566" s="21" t="s">
        <v>3700</v>
      </c>
      <c r="G2566" s="21" t="s">
        <v>1631</v>
      </c>
      <c r="H2566" s="21" t="s">
        <v>3701</v>
      </c>
      <c r="I2566" s="21" t="s">
        <v>7142</v>
      </c>
      <c r="J2566" s="2" t="s">
        <v>3475</v>
      </c>
      <c r="K2566" s="22" t="s">
        <v>1048</v>
      </c>
      <c r="L2566" s="2" t="s">
        <v>1164</v>
      </c>
      <c r="M2566" s="2" t="s">
        <v>1059</v>
      </c>
      <c r="N2566" s="2" t="s">
        <v>1165</v>
      </c>
      <c r="O2566" s="2" t="s">
        <v>1040</v>
      </c>
      <c r="P2566" s="2" t="str">
        <f t="shared" si="81"/>
        <v>P-Onsite</v>
      </c>
      <c r="Q2566" s="2" t="str">
        <f t="shared" si="82"/>
        <v>P-S2_Onsite</v>
      </c>
      <c r="R2566" s="2" t="s">
        <v>3476</v>
      </c>
      <c r="S2566" s="2" t="s">
        <v>1041</v>
      </c>
      <c r="T2566" s="21" t="s">
        <v>3693</v>
      </c>
    </row>
    <row r="2567" spans="1:20" x14ac:dyDescent="0.3">
      <c r="A2567" s="21" t="s">
        <v>4558</v>
      </c>
      <c r="B2567" s="21" t="s">
        <v>1054</v>
      </c>
      <c r="C2567" s="21" t="s">
        <v>4559</v>
      </c>
      <c r="D2567" s="21" t="s">
        <v>4560</v>
      </c>
      <c r="E2567" s="2" t="s">
        <v>4561</v>
      </c>
      <c r="F2567" s="21" t="s">
        <v>3690</v>
      </c>
      <c r="G2567" s="21" t="s">
        <v>1593</v>
      </c>
      <c r="H2567" s="21" t="s">
        <v>3691</v>
      </c>
      <c r="I2567" s="21" t="s">
        <v>7143</v>
      </c>
      <c r="J2567" s="2" t="s">
        <v>3692</v>
      </c>
      <c r="K2567" s="22" t="s">
        <v>1610</v>
      </c>
      <c r="L2567" s="2" t="s">
        <v>1198</v>
      </c>
      <c r="M2567" s="2" t="s">
        <v>1059</v>
      </c>
      <c r="N2567" s="2" t="s">
        <v>1199</v>
      </c>
      <c r="O2567" s="2" t="s">
        <v>1040</v>
      </c>
      <c r="P2567" s="2" t="str">
        <f t="shared" si="81"/>
        <v>P-Onsite</v>
      </c>
      <c r="Q2567" s="2" t="str">
        <f t="shared" si="82"/>
        <v>P-S2_Onsite</v>
      </c>
      <c r="R2567" s="2" t="s">
        <v>3476</v>
      </c>
      <c r="S2567" s="2" t="s">
        <v>1041</v>
      </c>
      <c r="T2567" s="21" t="s">
        <v>3693</v>
      </c>
    </row>
    <row r="2568" spans="1:20" x14ac:dyDescent="0.3">
      <c r="A2568" s="21" t="s">
        <v>4558</v>
      </c>
      <c r="B2568" s="21" t="s">
        <v>1054</v>
      </c>
      <c r="C2568" s="21" t="s">
        <v>4559</v>
      </c>
      <c r="D2568" s="21" t="s">
        <v>4560</v>
      </c>
      <c r="E2568" s="2" t="s">
        <v>4561</v>
      </c>
      <c r="F2568" s="21" t="s">
        <v>3694</v>
      </c>
      <c r="G2568" s="21" t="s">
        <v>1598</v>
      </c>
      <c r="H2568" s="21" t="s">
        <v>3695</v>
      </c>
      <c r="I2568" s="21" t="s">
        <v>7144</v>
      </c>
      <c r="J2568" s="2" t="s">
        <v>3481</v>
      </c>
      <c r="K2568" s="22" t="s">
        <v>1048</v>
      </c>
      <c r="L2568" s="2" t="s">
        <v>1198</v>
      </c>
      <c r="M2568" s="2" t="s">
        <v>1059</v>
      </c>
      <c r="N2568" s="2" t="s">
        <v>1199</v>
      </c>
      <c r="O2568" s="2" t="s">
        <v>1040</v>
      </c>
      <c r="P2568" s="2" t="str">
        <f t="shared" si="81"/>
        <v>P-Onsite</v>
      </c>
      <c r="Q2568" s="2" t="str">
        <f t="shared" si="82"/>
        <v>P-S2_Onsite</v>
      </c>
      <c r="R2568" s="2" t="s">
        <v>3476</v>
      </c>
      <c r="S2568" s="2" t="s">
        <v>1041</v>
      </c>
      <c r="T2568" s="21" t="s">
        <v>3693</v>
      </c>
    </row>
    <row r="2569" spans="1:20" x14ac:dyDescent="0.3">
      <c r="A2569" s="21" t="s">
        <v>4558</v>
      </c>
      <c r="B2569" s="21" t="s">
        <v>1054</v>
      </c>
      <c r="C2569" s="21" t="s">
        <v>4559</v>
      </c>
      <c r="D2569" s="21" t="s">
        <v>4560</v>
      </c>
      <c r="E2569" s="2" t="s">
        <v>4561</v>
      </c>
      <c r="F2569" s="21" t="s">
        <v>3696</v>
      </c>
      <c r="G2569" s="21" t="s">
        <v>1606</v>
      </c>
      <c r="H2569" s="21" t="s">
        <v>3697</v>
      </c>
      <c r="I2569" s="21" t="s">
        <v>7145</v>
      </c>
      <c r="J2569" s="2" t="s">
        <v>3484</v>
      </c>
      <c r="K2569" s="22" t="s">
        <v>1038</v>
      </c>
      <c r="L2569" s="2" t="s">
        <v>1198</v>
      </c>
      <c r="M2569" s="2" t="s">
        <v>1059</v>
      </c>
      <c r="N2569" s="2" t="s">
        <v>1199</v>
      </c>
      <c r="O2569" s="2" t="s">
        <v>1040</v>
      </c>
      <c r="P2569" s="2" t="str">
        <f t="shared" si="81"/>
        <v>P-Onsite</v>
      </c>
      <c r="Q2569" s="2" t="str">
        <f t="shared" si="82"/>
        <v>P-S2_Onsite</v>
      </c>
      <c r="R2569" s="2" t="s">
        <v>3476</v>
      </c>
      <c r="S2569" s="2" t="s">
        <v>1041</v>
      </c>
      <c r="T2569" s="21" t="s">
        <v>3693</v>
      </c>
    </row>
    <row r="2570" spans="1:20" x14ac:dyDescent="0.3">
      <c r="A2570" s="21" t="s">
        <v>4558</v>
      </c>
      <c r="B2570" s="21" t="s">
        <v>1054</v>
      </c>
      <c r="C2570" s="21" t="s">
        <v>4559</v>
      </c>
      <c r="D2570" s="21" t="s">
        <v>4560</v>
      </c>
      <c r="E2570" s="2" t="s">
        <v>4561</v>
      </c>
      <c r="F2570" s="21" t="s">
        <v>3698</v>
      </c>
      <c r="G2570" s="21" t="s">
        <v>1613</v>
      </c>
      <c r="H2570" s="21" t="s">
        <v>3699</v>
      </c>
      <c r="I2570" s="21" t="s">
        <v>7146</v>
      </c>
      <c r="J2570" s="2" t="s">
        <v>3479</v>
      </c>
      <c r="K2570" s="22" t="s">
        <v>1038</v>
      </c>
      <c r="L2570" s="2" t="s">
        <v>1198</v>
      </c>
      <c r="M2570" s="2" t="s">
        <v>1059</v>
      </c>
      <c r="N2570" s="2" t="s">
        <v>1199</v>
      </c>
      <c r="O2570" s="2" t="s">
        <v>1040</v>
      </c>
      <c r="P2570" s="2" t="str">
        <f t="shared" si="81"/>
        <v>P-Onsite</v>
      </c>
      <c r="Q2570" s="2" t="str">
        <f t="shared" si="82"/>
        <v>P-S2_Onsite</v>
      </c>
      <c r="R2570" s="2" t="s">
        <v>3476</v>
      </c>
      <c r="S2570" s="2" t="s">
        <v>1041</v>
      </c>
      <c r="T2570" s="21" t="s">
        <v>3693</v>
      </c>
    </row>
    <row r="2571" spans="1:20" x14ac:dyDescent="0.3">
      <c r="A2571" s="21" t="s">
        <v>4558</v>
      </c>
      <c r="B2571" s="21" t="s">
        <v>1054</v>
      </c>
      <c r="C2571" s="21" t="s">
        <v>4559</v>
      </c>
      <c r="D2571" s="21" t="s">
        <v>4560</v>
      </c>
      <c r="E2571" s="2" t="s">
        <v>4561</v>
      </c>
      <c r="F2571" s="21" t="s">
        <v>3700</v>
      </c>
      <c r="G2571" s="21" t="s">
        <v>1631</v>
      </c>
      <c r="H2571" s="21" t="s">
        <v>3701</v>
      </c>
      <c r="I2571" s="21" t="s">
        <v>7147</v>
      </c>
      <c r="J2571" s="2" t="s">
        <v>3475</v>
      </c>
      <c r="K2571" s="22" t="s">
        <v>1048</v>
      </c>
      <c r="L2571" s="2" t="s">
        <v>1198</v>
      </c>
      <c r="M2571" s="2" t="s">
        <v>1059</v>
      </c>
      <c r="N2571" s="2" t="s">
        <v>1199</v>
      </c>
      <c r="O2571" s="2" t="s">
        <v>1040</v>
      </c>
      <c r="P2571" s="2" t="str">
        <f t="shared" si="81"/>
        <v>P-Onsite</v>
      </c>
      <c r="Q2571" s="2" t="str">
        <f t="shared" si="82"/>
        <v>P-S2_Onsite</v>
      </c>
      <c r="R2571" s="2" t="s">
        <v>3476</v>
      </c>
      <c r="S2571" s="2" t="s">
        <v>1041</v>
      </c>
      <c r="T2571" s="21" t="s">
        <v>3693</v>
      </c>
    </row>
    <row r="2572" spans="1:20" x14ac:dyDescent="0.3">
      <c r="A2572" s="21" t="s">
        <v>4562</v>
      </c>
      <c r="B2572" s="21" t="s">
        <v>1054</v>
      </c>
      <c r="C2572" s="21" t="s">
        <v>4563</v>
      </c>
      <c r="D2572" s="21" t="s">
        <v>4564</v>
      </c>
      <c r="E2572" s="2" t="s">
        <v>4565</v>
      </c>
      <c r="F2572" s="21" t="s">
        <v>3690</v>
      </c>
      <c r="G2572" s="21" t="s">
        <v>1593</v>
      </c>
      <c r="H2572" s="21" t="s">
        <v>3691</v>
      </c>
      <c r="I2572" s="21" t="s">
        <v>7148</v>
      </c>
      <c r="J2572" s="2" t="s">
        <v>3692</v>
      </c>
      <c r="K2572" s="22" t="s">
        <v>1610</v>
      </c>
      <c r="L2572" s="2" t="s">
        <v>1300</v>
      </c>
      <c r="M2572" s="2" t="s">
        <v>1059</v>
      </c>
      <c r="N2572" s="2" t="s">
        <v>1301</v>
      </c>
      <c r="O2572" s="2" t="s">
        <v>1098</v>
      </c>
      <c r="P2572" s="2" t="str">
        <f t="shared" si="81"/>
        <v>A-Onsite</v>
      </c>
      <c r="Q2572" s="2" t="str">
        <f t="shared" si="82"/>
        <v>A-S2_Onsite</v>
      </c>
      <c r="R2572" s="2" t="s">
        <v>3476</v>
      </c>
      <c r="S2572" s="2" t="s">
        <v>1041</v>
      </c>
      <c r="T2572" s="21" t="s">
        <v>3693</v>
      </c>
    </row>
    <row r="2573" spans="1:20" x14ac:dyDescent="0.3">
      <c r="A2573" s="21" t="s">
        <v>4562</v>
      </c>
      <c r="B2573" s="21" t="s">
        <v>1054</v>
      </c>
      <c r="C2573" s="21" t="s">
        <v>4563</v>
      </c>
      <c r="D2573" s="21" t="s">
        <v>4564</v>
      </c>
      <c r="E2573" s="2" t="s">
        <v>4565</v>
      </c>
      <c r="F2573" s="21" t="s">
        <v>3694</v>
      </c>
      <c r="G2573" s="21" t="s">
        <v>1598</v>
      </c>
      <c r="H2573" s="21" t="s">
        <v>3695</v>
      </c>
      <c r="I2573" s="21" t="s">
        <v>7149</v>
      </c>
      <c r="J2573" s="2" t="s">
        <v>3481</v>
      </c>
      <c r="K2573" s="22" t="s">
        <v>1048</v>
      </c>
      <c r="L2573" s="2" t="s">
        <v>1300</v>
      </c>
      <c r="M2573" s="2" t="s">
        <v>1059</v>
      </c>
      <c r="N2573" s="2" t="s">
        <v>1301</v>
      </c>
      <c r="O2573" s="2" t="s">
        <v>1098</v>
      </c>
      <c r="P2573" s="2" t="str">
        <f t="shared" si="81"/>
        <v>A-Onsite</v>
      </c>
      <c r="Q2573" s="2" t="str">
        <f t="shared" si="82"/>
        <v>A-S2_Onsite</v>
      </c>
      <c r="R2573" s="2" t="s">
        <v>3476</v>
      </c>
      <c r="S2573" s="2" t="s">
        <v>1041</v>
      </c>
      <c r="T2573" s="21" t="s">
        <v>3693</v>
      </c>
    </row>
    <row r="2574" spans="1:20" x14ac:dyDescent="0.3">
      <c r="A2574" s="21" t="s">
        <v>4562</v>
      </c>
      <c r="B2574" s="21" t="s">
        <v>1054</v>
      </c>
      <c r="C2574" s="21" t="s">
        <v>4563</v>
      </c>
      <c r="D2574" s="21" t="s">
        <v>4564</v>
      </c>
      <c r="E2574" s="2" t="s">
        <v>4565</v>
      </c>
      <c r="F2574" s="21" t="s">
        <v>3696</v>
      </c>
      <c r="G2574" s="21" t="s">
        <v>1606</v>
      </c>
      <c r="H2574" s="21" t="s">
        <v>3697</v>
      </c>
      <c r="I2574" s="21" t="s">
        <v>7150</v>
      </c>
      <c r="J2574" s="2" t="s">
        <v>3484</v>
      </c>
      <c r="K2574" s="22" t="s">
        <v>1038</v>
      </c>
      <c r="L2574" s="2" t="s">
        <v>1300</v>
      </c>
      <c r="M2574" s="2" t="s">
        <v>1059</v>
      </c>
      <c r="N2574" s="2" t="s">
        <v>1301</v>
      </c>
      <c r="O2574" s="2" t="s">
        <v>1098</v>
      </c>
      <c r="P2574" s="2" t="str">
        <f t="shared" si="81"/>
        <v>A-Onsite</v>
      </c>
      <c r="Q2574" s="2" t="str">
        <f t="shared" si="82"/>
        <v>A-S2_Onsite</v>
      </c>
      <c r="R2574" s="2" t="s">
        <v>3476</v>
      </c>
      <c r="S2574" s="2" t="s">
        <v>1041</v>
      </c>
      <c r="T2574" s="21" t="s">
        <v>3693</v>
      </c>
    </row>
    <row r="2575" spans="1:20" x14ac:dyDescent="0.3">
      <c r="A2575" s="21" t="s">
        <v>4562</v>
      </c>
      <c r="B2575" s="21" t="s">
        <v>1054</v>
      </c>
      <c r="C2575" s="21" t="s">
        <v>4563</v>
      </c>
      <c r="D2575" s="21" t="s">
        <v>4564</v>
      </c>
      <c r="E2575" s="2" t="s">
        <v>4565</v>
      </c>
      <c r="F2575" s="21" t="s">
        <v>3698</v>
      </c>
      <c r="G2575" s="21" t="s">
        <v>1613</v>
      </c>
      <c r="H2575" s="21" t="s">
        <v>3699</v>
      </c>
      <c r="I2575" s="21" t="s">
        <v>7151</v>
      </c>
      <c r="J2575" s="2" t="s">
        <v>3479</v>
      </c>
      <c r="K2575" s="22" t="s">
        <v>1038</v>
      </c>
      <c r="L2575" s="2" t="s">
        <v>1300</v>
      </c>
      <c r="M2575" s="2" t="s">
        <v>1059</v>
      </c>
      <c r="N2575" s="2" t="s">
        <v>1301</v>
      </c>
      <c r="O2575" s="2" t="s">
        <v>1098</v>
      </c>
      <c r="P2575" s="2" t="str">
        <f t="shared" si="81"/>
        <v>A-Onsite</v>
      </c>
      <c r="Q2575" s="2" t="str">
        <f t="shared" si="82"/>
        <v>A-S2_Onsite</v>
      </c>
      <c r="R2575" s="2" t="s">
        <v>3476</v>
      </c>
      <c r="S2575" s="2" t="s">
        <v>1041</v>
      </c>
      <c r="T2575" s="21" t="s">
        <v>3693</v>
      </c>
    </row>
    <row r="2576" spans="1:20" x14ac:dyDescent="0.3">
      <c r="A2576" s="21" t="s">
        <v>4562</v>
      </c>
      <c r="B2576" s="21" t="s">
        <v>1054</v>
      </c>
      <c r="C2576" s="21" t="s">
        <v>4563</v>
      </c>
      <c r="D2576" s="21" t="s">
        <v>4564</v>
      </c>
      <c r="E2576" s="2" t="s">
        <v>4565</v>
      </c>
      <c r="F2576" s="21" t="s">
        <v>3700</v>
      </c>
      <c r="G2576" s="21" t="s">
        <v>1631</v>
      </c>
      <c r="H2576" s="21" t="s">
        <v>3701</v>
      </c>
      <c r="I2576" s="21" t="s">
        <v>7152</v>
      </c>
      <c r="J2576" s="2" t="s">
        <v>3475</v>
      </c>
      <c r="K2576" s="22" t="s">
        <v>1048</v>
      </c>
      <c r="L2576" s="2" t="s">
        <v>1300</v>
      </c>
      <c r="M2576" s="2" t="s">
        <v>1059</v>
      </c>
      <c r="N2576" s="2" t="s">
        <v>1301</v>
      </c>
      <c r="O2576" s="2" t="s">
        <v>1098</v>
      </c>
      <c r="P2576" s="2" t="str">
        <f t="shared" si="81"/>
        <v>A-Onsite</v>
      </c>
      <c r="Q2576" s="2" t="str">
        <f t="shared" si="82"/>
        <v>A-S2_Onsite</v>
      </c>
      <c r="R2576" s="2" t="s">
        <v>3476</v>
      </c>
      <c r="S2576" s="2" t="s">
        <v>1041</v>
      </c>
      <c r="T2576" s="21" t="s">
        <v>3693</v>
      </c>
    </row>
    <row r="2577" spans="1:20" x14ac:dyDescent="0.3">
      <c r="A2577" s="21" t="s">
        <v>4566</v>
      </c>
      <c r="B2577" s="21" t="s">
        <v>1031</v>
      </c>
      <c r="C2577" s="21" t="s">
        <v>4567</v>
      </c>
      <c r="D2577" s="21" t="s">
        <v>4568</v>
      </c>
      <c r="E2577" s="2" t="s">
        <v>4569</v>
      </c>
      <c r="F2577" s="21" t="s">
        <v>3734</v>
      </c>
      <c r="G2577" s="21" t="s">
        <v>1593</v>
      </c>
      <c r="H2577" s="21" t="s">
        <v>3691</v>
      </c>
      <c r="I2577" s="21" t="s">
        <v>7153</v>
      </c>
      <c r="J2577" s="2" t="s">
        <v>3692</v>
      </c>
      <c r="K2577" s="22" t="s">
        <v>1610</v>
      </c>
      <c r="L2577" s="2" t="s">
        <v>1039</v>
      </c>
      <c r="M2577" s="2" t="s">
        <v>1039</v>
      </c>
      <c r="N2577" s="2" t="s">
        <v>1039</v>
      </c>
      <c r="O2577" s="2" t="s">
        <v>1098</v>
      </c>
      <c r="P2577" s="2" t="str">
        <f t="shared" si="81"/>
        <v>A-Online</v>
      </c>
      <c r="Q2577" s="2" t="str">
        <f t="shared" si="82"/>
        <v>A-S2_Online</v>
      </c>
      <c r="R2577" s="2"/>
      <c r="S2577" s="2" t="s">
        <v>1041</v>
      </c>
      <c r="T2577" s="21" t="s">
        <v>3693</v>
      </c>
    </row>
    <row r="2578" spans="1:20" x14ac:dyDescent="0.3">
      <c r="A2578" s="21" t="s">
        <v>4566</v>
      </c>
      <c r="B2578" s="21" t="s">
        <v>1031</v>
      </c>
      <c r="C2578" s="21" t="s">
        <v>4567</v>
      </c>
      <c r="D2578" s="21" t="s">
        <v>4568</v>
      </c>
      <c r="E2578" s="2" t="s">
        <v>4569</v>
      </c>
      <c r="F2578" s="21" t="s">
        <v>3735</v>
      </c>
      <c r="G2578" s="21" t="s">
        <v>1598</v>
      </c>
      <c r="H2578" s="21" t="s">
        <v>3695</v>
      </c>
      <c r="I2578" s="21" t="s">
        <v>7154</v>
      </c>
      <c r="J2578" s="2" t="s">
        <v>3481</v>
      </c>
      <c r="K2578" s="22" t="s">
        <v>1048</v>
      </c>
      <c r="L2578" s="2" t="s">
        <v>1039</v>
      </c>
      <c r="M2578" s="2" t="s">
        <v>1039</v>
      </c>
      <c r="N2578" s="2" t="s">
        <v>1039</v>
      </c>
      <c r="O2578" s="2" t="s">
        <v>1040</v>
      </c>
      <c r="P2578" s="2" t="str">
        <f t="shared" si="81"/>
        <v>P-Online</v>
      </c>
      <c r="Q2578" s="2" t="str">
        <f t="shared" si="82"/>
        <v>P-S2_Online</v>
      </c>
      <c r="R2578" s="2"/>
      <c r="S2578" s="2" t="s">
        <v>1041</v>
      </c>
      <c r="T2578" s="21" t="s">
        <v>3693</v>
      </c>
    </row>
    <row r="2579" spans="1:20" x14ac:dyDescent="0.3">
      <c r="A2579" s="21" t="s">
        <v>4566</v>
      </c>
      <c r="B2579" s="21" t="s">
        <v>1031</v>
      </c>
      <c r="C2579" s="21" t="s">
        <v>4567</v>
      </c>
      <c r="D2579" s="21" t="s">
        <v>4568</v>
      </c>
      <c r="E2579" s="2" t="s">
        <v>4569</v>
      </c>
      <c r="F2579" s="21" t="s">
        <v>3736</v>
      </c>
      <c r="G2579" s="21" t="s">
        <v>1606</v>
      </c>
      <c r="H2579" s="21" t="s">
        <v>3697</v>
      </c>
      <c r="I2579" s="21" t="s">
        <v>7155</v>
      </c>
      <c r="J2579" s="2" t="s">
        <v>3484</v>
      </c>
      <c r="K2579" s="22" t="s">
        <v>1038</v>
      </c>
      <c r="L2579" s="2" t="s">
        <v>1039</v>
      </c>
      <c r="M2579" s="2" t="s">
        <v>1039</v>
      </c>
      <c r="N2579" s="2" t="s">
        <v>1039</v>
      </c>
      <c r="O2579" s="2" t="s">
        <v>1040</v>
      </c>
      <c r="P2579" s="2" t="str">
        <f t="shared" si="81"/>
        <v>P-Online</v>
      </c>
      <c r="Q2579" s="2" t="str">
        <f t="shared" si="82"/>
        <v>P-S2_Online</v>
      </c>
      <c r="R2579" s="2"/>
      <c r="S2579" s="2" t="s">
        <v>1041</v>
      </c>
      <c r="T2579" s="21" t="s">
        <v>3693</v>
      </c>
    </row>
    <row r="2580" spans="1:20" x14ac:dyDescent="0.3">
      <c r="A2580" s="21" t="s">
        <v>4566</v>
      </c>
      <c r="B2580" s="21" t="s">
        <v>1031</v>
      </c>
      <c r="C2580" s="21" t="s">
        <v>4567</v>
      </c>
      <c r="D2580" s="21" t="s">
        <v>4568</v>
      </c>
      <c r="E2580" s="2" t="s">
        <v>4569</v>
      </c>
      <c r="F2580" s="21" t="s">
        <v>3737</v>
      </c>
      <c r="G2580" s="21" t="s">
        <v>1613</v>
      </c>
      <c r="H2580" s="21" t="s">
        <v>3699</v>
      </c>
      <c r="I2580" s="21" t="s">
        <v>7156</v>
      </c>
      <c r="J2580" s="2" t="s">
        <v>3479</v>
      </c>
      <c r="K2580" s="22" t="s">
        <v>1038</v>
      </c>
      <c r="L2580" s="2" t="s">
        <v>1039</v>
      </c>
      <c r="M2580" s="2" t="s">
        <v>1039</v>
      </c>
      <c r="N2580" s="2" t="s">
        <v>1039</v>
      </c>
      <c r="O2580" s="2" t="s">
        <v>1040</v>
      </c>
      <c r="P2580" s="2" t="str">
        <f t="shared" si="81"/>
        <v>P-Online</v>
      </c>
      <c r="Q2580" s="2" t="str">
        <f t="shared" si="82"/>
        <v>P-S2_Online</v>
      </c>
      <c r="R2580" s="2"/>
      <c r="S2580" s="2" t="s">
        <v>1041</v>
      </c>
      <c r="T2580" s="21" t="s">
        <v>3693</v>
      </c>
    </row>
    <row r="2581" spans="1:20" x14ac:dyDescent="0.3">
      <c r="A2581" s="21" t="s">
        <v>4566</v>
      </c>
      <c r="B2581" s="21" t="s">
        <v>1031</v>
      </c>
      <c r="C2581" s="21" t="s">
        <v>4567</v>
      </c>
      <c r="D2581" s="21" t="s">
        <v>4568</v>
      </c>
      <c r="E2581" s="2" t="s">
        <v>4569</v>
      </c>
      <c r="F2581" s="21" t="s">
        <v>3738</v>
      </c>
      <c r="G2581" s="21" t="s">
        <v>1631</v>
      </c>
      <c r="H2581" s="21" t="s">
        <v>3701</v>
      </c>
      <c r="I2581" s="21" t="s">
        <v>7157</v>
      </c>
      <c r="J2581" s="2" t="s">
        <v>3475</v>
      </c>
      <c r="K2581" s="22" t="s">
        <v>1048</v>
      </c>
      <c r="L2581" s="2" t="s">
        <v>1039</v>
      </c>
      <c r="M2581" s="2" t="s">
        <v>1039</v>
      </c>
      <c r="N2581" s="2" t="s">
        <v>1039</v>
      </c>
      <c r="O2581" s="2" t="s">
        <v>1040</v>
      </c>
      <c r="P2581" s="2" t="str">
        <f t="shared" si="81"/>
        <v>P-Online</v>
      </c>
      <c r="Q2581" s="2" t="str">
        <f t="shared" si="82"/>
        <v>P-S2_Online</v>
      </c>
      <c r="R2581" s="2"/>
      <c r="S2581" s="2" t="s">
        <v>1041</v>
      </c>
      <c r="T2581" s="21" t="s">
        <v>3693</v>
      </c>
    </row>
    <row r="2582" spans="1:20" x14ac:dyDescent="0.3">
      <c r="A2582" s="21" t="s">
        <v>3447</v>
      </c>
      <c r="B2582" s="21" t="s">
        <v>1054</v>
      </c>
      <c r="C2582" s="21" t="s">
        <v>3448</v>
      </c>
      <c r="D2582" s="21" t="s">
        <v>3449</v>
      </c>
      <c r="E2582" s="2" t="s">
        <v>3450</v>
      </c>
      <c r="F2582" s="21" t="s">
        <v>3690</v>
      </c>
      <c r="G2582" s="21" t="s">
        <v>1593</v>
      </c>
      <c r="H2582" s="21" t="s">
        <v>3691</v>
      </c>
      <c r="I2582" s="21" t="s">
        <v>7158</v>
      </c>
      <c r="J2582" s="2" t="s">
        <v>3692</v>
      </c>
      <c r="K2582" s="22" t="s">
        <v>1610</v>
      </c>
      <c r="L2582" s="2" t="s">
        <v>1300</v>
      </c>
      <c r="M2582" s="2" t="s">
        <v>1059</v>
      </c>
      <c r="N2582" s="2" t="s">
        <v>1301</v>
      </c>
      <c r="O2582" s="2" t="s">
        <v>1040</v>
      </c>
      <c r="P2582" s="2" t="str">
        <f t="shared" si="81"/>
        <v>P-Onsite</v>
      </c>
      <c r="Q2582" s="2" t="str">
        <f t="shared" si="82"/>
        <v>P-S2_Onsite</v>
      </c>
      <c r="R2582" s="2" t="s">
        <v>3476</v>
      </c>
      <c r="S2582" s="2" t="s">
        <v>1041</v>
      </c>
      <c r="T2582" s="21" t="s">
        <v>3693</v>
      </c>
    </row>
    <row r="2583" spans="1:20" x14ac:dyDescent="0.3">
      <c r="A2583" s="21" t="s">
        <v>3447</v>
      </c>
      <c r="B2583" s="21" t="s">
        <v>1054</v>
      </c>
      <c r="C2583" s="21" t="s">
        <v>3448</v>
      </c>
      <c r="D2583" s="21" t="s">
        <v>3449</v>
      </c>
      <c r="E2583" s="2" t="s">
        <v>3450</v>
      </c>
      <c r="F2583" s="21" t="s">
        <v>3696</v>
      </c>
      <c r="G2583" s="21" t="s">
        <v>1606</v>
      </c>
      <c r="H2583" s="21" t="s">
        <v>3697</v>
      </c>
      <c r="I2583" s="21" t="s">
        <v>7159</v>
      </c>
      <c r="J2583" s="2" t="s">
        <v>3484</v>
      </c>
      <c r="K2583" s="22" t="s">
        <v>1038</v>
      </c>
      <c r="L2583" s="2" t="s">
        <v>1300</v>
      </c>
      <c r="M2583" s="2" t="s">
        <v>1059</v>
      </c>
      <c r="N2583" s="2" t="s">
        <v>1301</v>
      </c>
      <c r="O2583" s="2" t="s">
        <v>1040</v>
      </c>
      <c r="P2583" s="2" t="str">
        <f t="shared" si="81"/>
        <v>P-Onsite</v>
      </c>
      <c r="Q2583" s="2" t="str">
        <f t="shared" si="82"/>
        <v>P-S2_Onsite</v>
      </c>
      <c r="R2583" s="2" t="s">
        <v>3476</v>
      </c>
      <c r="S2583" s="2" t="s">
        <v>1041</v>
      </c>
      <c r="T2583" s="21" t="s">
        <v>3693</v>
      </c>
    </row>
    <row r="2584" spans="1:20" x14ac:dyDescent="0.3">
      <c r="A2584" s="21" t="s">
        <v>3447</v>
      </c>
      <c r="B2584" s="21" t="s">
        <v>1054</v>
      </c>
      <c r="C2584" s="21" t="s">
        <v>3448</v>
      </c>
      <c r="D2584" s="21" t="s">
        <v>3449</v>
      </c>
      <c r="E2584" s="2" t="s">
        <v>3450</v>
      </c>
      <c r="F2584" s="21" t="s">
        <v>3698</v>
      </c>
      <c r="G2584" s="21" t="s">
        <v>1613</v>
      </c>
      <c r="H2584" s="21" t="s">
        <v>3699</v>
      </c>
      <c r="I2584" s="21" t="s">
        <v>7160</v>
      </c>
      <c r="J2584" s="2" t="s">
        <v>3479</v>
      </c>
      <c r="K2584" s="22" t="s">
        <v>1038</v>
      </c>
      <c r="L2584" s="2" t="s">
        <v>1300</v>
      </c>
      <c r="M2584" s="2" t="s">
        <v>1059</v>
      </c>
      <c r="N2584" s="2" t="s">
        <v>1301</v>
      </c>
      <c r="O2584" s="2" t="s">
        <v>1040</v>
      </c>
      <c r="P2584" s="2" t="str">
        <f t="shared" si="81"/>
        <v>P-Onsite</v>
      </c>
      <c r="Q2584" s="2" t="str">
        <f t="shared" si="82"/>
        <v>P-S2_Onsite</v>
      </c>
      <c r="R2584" s="2" t="s">
        <v>3476</v>
      </c>
      <c r="S2584" s="2" t="s">
        <v>1041</v>
      </c>
      <c r="T2584" s="21" t="s">
        <v>3693</v>
      </c>
    </row>
    <row r="2585" spans="1:20" x14ac:dyDescent="0.3">
      <c r="A2585" s="21" t="s">
        <v>4570</v>
      </c>
      <c r="B2585" s="21" t="s">
        <v>1054</v>
      </c>
      <c r="C2585" s="21" t="s">
        <v>4571</v>
      </c>
      <c r="D2585" s="21" t="s">
        <v>4572</v>
      </c>
      <c r="E2585" s="2" t="s">
        <v>4573</v>
      </c>
      <c r="F2585" s="21" t="s">
        <v>3690</v>
      </c>
      <c r="G2585" s="21" t="s">
        <v>1593</v>
      </c>
      <c r="H2585" s="21" t="s">
        <v>3691</v>
      </c>
      <c r="I2585" s="21" t="s">
        <v>7161</v>
      </c>
      <c r="J2585" s="2" t="s">
        <v>3692</v>
      </c>
      <c r="K2585" s="22" t="s">
        <v>1610</v>
      </c>
      <c r="L2585" s="2" t="s">
        <v>1089</v>
      </c>
      <c r="M2585" s="2" t="s">
        <v>1059</v>
      </c>
      <c r="N2585" s="2" t="s">
        <v>1124</v>
      </c>
      <c r="O2585" s="2" t="s">
        <v>1040</v>
      </c>
      <c r="P2585" s="2" t="str">
        <f t="shared" si="81"/>
        <v>P-Onsite</v>
      </c>
      <c r="Q2585" s="2" t="str">
        <f t="shared" si="82"/>
        <v>P-S2_Onsite</v>
      </c>
      <c r="R2585" s="2" t="s">
        <v>3476</v>
      </c>
      <c r="S2585" s="2" t="s">
        <v>1041</v>
      </c>
      <c r="T2585" s="21" t="s">
        <v>3693</v>
      </c>
    </row>
    <row r="2586" spans="1:20" x14ac:dyDescent="0.3">
      <c r="A2586" s="21" t="s">
        <v>4570</v>
      </c>
      <c r="B2586" s="21" t="s">
        <v>1054</v>
      </c>
      <c r="C2586" s="21" t="s">
        <v>4571</v>
      </c>
      <c r="D2586" s="21" t="s">
        <v>4572</v>
      </c>
      <c r="E2586" s="2" t="s">
        <v>4573</v>
      </c>
      <c r="F2586" s="21" t="s">
        <v>3694</v>
      </c>
      <c r="G2586" s="21" t="s">
        <v>1598</v>
      </c>
      <c r="H2586" s="21" t="s">
        <v>3695</v>
      </c>
      <c r="I2586" s="21" t="s">
        <v>7162</v>
      </c>
      <c r="J2586" s="2" t="s">
        <v>3481</v>
      </c>
      <c r="K2586" s="22" t="s">
        <v>1048</v>
      </c>
      <c r="L2586" s="2" t="s">
        <v>1089</v>
      </c>
      <c r="M2586" s="2" t="s">
        <v>1059</v>
      </c>
      <c r="N2586" s="2" t="s">
        <v>1124</v>
      </c>
      <c r="O2586" s="2" t="s">
        <v>1040</v>
      </c>
      <c r="P2586" s="2" t="str">
        <f t="shared" si="81"/>
        <v>P-Onsite</v>
      </c>
      <c r="Q2586" s="2" t="str">
        <f t="shared" si="82"/>
        <v>P-S2_Onsite</v>
      </c>
      <c r="R2586" s="2" t="s">
        <v>3476</v>
      </c>
      <c r="S2586" s="2" t="s">
        <v>1041</v>
      </c>
      <c r="T2586" s="21" t="s">
        <v>3693</v>
      </c>
    </row>
    <row r="2587" spans="1:20" x14ac:dyDescent="0.3">
      <c r="A2587" s="21" t="s">
        <v>4570</v>
      </c>
      <c r="B2587" s="21" t="s">
        <v>1054</v>
      </c>
      <c r="C2587" s="21" t="s">
        <v>4571</v>
      </c>
      <c r="D2587" s="21" t="s">
        <v>4572</v>
      </c>
      <c r="E2587" s="2" t="s">
        <v>4573</v>
      </c>
      <c r="F2587" s="21" t="s">
        <v>3696</v>
      </c>
      <c r="G2587" s="21" t="s">
        <v>1606</v>
      </c>
      <c r="H2587" s="21" t="s">
        <v>3697</v>
      </c>
      <c r="I2587" s="21" t="s">
        <v>7163</v>
      </c>
      <c r="J2587" s="2" t="s">
        <v>3484</v>
      </c>
      <c r="K2587" s="22" t="s">
        <v>1038</v>
      </c>
      <c r="L2587" s="2" t="s">
        <v>1089</v>
      </c>
      <c r="M2587" s="2" t="s">
        <v>1059</v>
      </c>
      <c r="N2587" s="2" t="s">
        <v>1124</v>
      </c>
      <c r="O2587" s="2" t="s">
        <v>1040</v>
      </c>
      <c r="P2587" s="2" t="str">
        <f t="shared" si="81"/>
        <v>P-Onsite</v>
      </c>
      <c r="Q2587" s="2" t="str">
        <f t="shared" si="82"/>
        <v>P-S2_Onsite</v>
      </c>
      <c r="R2587" s="2" t="s">
        <v>3476</v>
      </c>
      <c r="S2587" s="2" t="s">
        <v>1041</v>
      </c>
      <c r="T2587" s="21" t="s">
        <v>3693</v>
      </c>
    </row>
    <row r="2588" spans="1:20" x14ac:dyDescent="0.3">
      <c r="A2588" s="21" t="s">
        <v>4570</v>
      </c>
      <c r="B2588" s="21" t="s">
        <v>1054</v>
      </c>
      <c r="C2588" s="21" t="s">
        <v>4571</v>
      </c>
      <c r="D2588" s="21" t="s">
        <v>4572</v>
      </c>
      <c r="E2588" s="2" t="s">
        <v>4573</v>
      </c>
      <c r="F2588" s="21" t="s">
        <v>3698</v>
      </c>
      <c r="G2588" s="21" t="s">
        <v>1613</v>
      </c>
      <c r="H2588" s="21" t="s">
        <v>3699</v>
      </c>
      <c r="I2588" s="21" t="s">
        <v>7164</v>
      </c>
      <c r="J2588" s="2" t="s">
        <v>3479</v>
      </c>
      <c r="K2588" s="22" t="s">
        <v>1038</v>
      </c>
      <c r="L2588" s="2" t="s">
        <v>1089</v>
      </c>
      <c r="M2588" s="2" t="s">
        <v>1059</v>
      </c>
      <c r="N2588" s="2" t="s">
        <v>1124</v>
      </c>
      <c r="O2588" s="2" t="s">
        <v>1040</v>
      </c>
      <c r="P2588" s="2" t="str">
        <f t="shared" si="81"/>
        <v>P-Onsite</v>
      </c>
      <c r="Q2588" s="2" t="str">
        <f t="shared" si="82"/>
        <v>P-S2_Onsite</v>
      </c>
      <c r="R2588" s="2" t="s">
        <v>3476</v>
      </c>
      <c r="S2588" s="2" t="s">
        <v>1041</v>
      </c>
      <c r="T2588" s="21" t="s">
        <v>3693</v>
      </c>
    </row>
    <row r="2589" spans="1:20" x14ac:dyDescent="0.3">
      <c r="A2589" s="21" t="s">
        <v>4570</v>
      </c>
      <c r="B2589" s="21" t="s">
        <v>1054</v>
      </c>
      <c r="C2589" s="21" t="s">
        <v>4571</v>
      </c>
      <c r="D2589" s="21" t="s">
        <v>4572</v>
      </c>
      <c r="E2589" s="2" t="s">
        <v>4573</v>
      </c>
      <c r="F2589" s="21" t="s">
        <v>3700</v>
      </c>
      <c r="G2589" s="21" t="s">
        <v>1631</v>
      </c>
      <c r="H2589" s="21" t="s">
        <v>3701</v>
      </c>
      <c r="I2589" s="21" t="s">
        <v>7165</v>
      </c>
      <c r="J2589" s="2" t="s">
        <v>3475</v>
      </c>
      <c r="K2589" s="22" t="s">
        <v>1048</v>
      </c>
      <c r="L2589" s="2" t="s">
        <v>1089</v>
      </c>
      <c r="M2589" s="2" t="s">
        <v>1059</v>
      </c>
      <c r="N2589" s="2" t="s">
        <v>1124</v>
      </c>
      <c r="O2589" s="2" t="s">
        <v>1040</v>
      </c>
      <c r="P2589" s="2" t="str">
        <f t="shared" si="81"/>
        <v>P-Onsite</v>
      </c>
      <c r="Q2589" s="2" t="str">
        <f t="shared" si="82"/>
        <v>P-S2_Onsite</v>
      </c>
      <c r="R2589" s="2" t="s">
        <v>3476</v>
      </c>
      <c r="S2589" s="2" t="s">
        <v>1041</v>
      </c>
      <c r="T2589" s="21" t="s">
        <v>3693</v>
      </c>
    </row>
    <row r="2590" spans="1:20" x14ac:dyDescent="0.3">
      <c r="A2590" s="21" t="s">
        <v>4574</v>
      </c>
      <c r="B2590" s="21" t="s">
        <v>1054</v>
      </c>
      <c r="C2590" s="21" t="s">
        <v>4575</v>
      </c>
      <c r="D2590" s="21" t="s">
        <v>4576</v>
      </c>
      <c r="E2590" s="2" t="s">
        <v>4577</v>
      </c>
      <c r="F2590" s="21" t="s">
        <v>3690</v>
      </c>
      <c r="G2590" s="21" t="s">
        <v>1593</v>
      </c>
      <c r="H2590" s="21" t="s">
        <v>3691</v>
      </c>
      <c r="I2590" s="21" t="s">
        <v>7166</v>
      </c>
      <c r="J2590" s="2" t="s">
        <v>3692</v>
      </c>
      <c r="K2590" s="22" t="s">
        <v>1610</v>
      </c>
      <c r="L2590" s="2" t="s">
        <v>1164</v>
      </c>
      <c r="M2590" s="2" t="s">
        <v>1059</v>
      </c>
      <c r="N2590" s="2" t="s">
        <v>1165</v>
      </c>
      <c r="O2590" s="2" t="s">
        <v>1098</v>
      </c>
      <c r="P2590" s="2" t="str">
        <f t="shared" si="81"/>
        <v>A-Onsite</v>
      </c>
      <c r="Q2590" s="2" t="str">
        <f t="shared" si="82"/>
        <v>A-S2_Onsite</v>
      </c>
      <c r="R2590" s="2" t="s">
        <v>3476</v>
      </c>
      <c r="S2590" s="2" t="s">
        <v>1041</v>
      </c>
      <c r="T2590" s="21" t="s">
        <v>3693</v>
      </c>
    </row>
    <row r="2591" spans="1:20" x14ac:dyDescent="0.3">
      <c r="A2591" s="21" t="s">
        <v>4574</v>
      </c>
      <c r="B2591" s="21" t="s">
        <v>1054</v>
      </c>
      <c r="C2591" s="21" t="s">
        <v>4575</v>
      </c>
      <c r="D2591" s="21" t="s">
        <v>4576</v>
      </c>
      <c r="E2591" s="2" t="s">
        <v>4577</v>
      </c>
      <c r="F2591" s="21" t="s">
        <v>3694</v>
      </c>
      <c r="G2591" s="21" t="s">
        <v>1598</v>
      </c>
      <c r="H2591" s="21" t="s">
        <v>3695</v>
      </c>
      <c r="I2591" s="21" t="s">
        <v>7167</v>
      </c>
      <c r="J2591" s="2" t="s">
        <v>3481</v>
      </c>
      <c r="K2591" s="22" t="s">
        <v>1048</v>
      </c>
      <c r="L2591" s="2" t="s">
        <v>1164</v>
      </c>
      <c r="M2591" s="2" t="s">
        <v>1059</v>
      </c>
      <c r="N2591" s="2" t="s">
        <v>1165</v>
      </c>
      <c r="O2591" s="2" t="s">
        <v>1098</v>
      </c>
      <c r="P2591" s="2" t="str">
        <f t="shared" si="81"/>
        <v>A-Onsite</v>
      </c>
      <c r="Q2591" s="2" t="str">
        <f t="shared" si="82"/>
        <v>A-S2_Onsite</v>
      </c>
      <c r="R2591" s="2" t="s">
        <v>3476</v>
      </c>
      <c r="S2591" s="2" t="s">
        <v>1041</v>
      </c>
      <c r="T2591" s="21" t="s">
        <v>3693</v>
      </c>
    </row>
    <row r="2592" spans="1:20" x14ac:dyDescent="0.3">
      <c r="A2592" s="21" t="s">
        <v>4574</v>
      </c>
      <c r="B2592" s="21" t="s">
        <v>1054</v>
      </c>
      <c r="C2592" s="21" t="s">
        <v>4575</v>
      </c>
      <c r="D2592" s="21" t="s">
        <v>4576</v>
      </c>
      <c r="E2592" s="2" t="s">
        <v>4577</v>
      </c>
      <c r="F2592" s="21" t="s">
        <v>3696</v>
      </c>
      <c r="G2592" s="21" t="s">
        <v>1606</v>
      </c>
      <c r="H2592" s="21" t="s">
        <v>3697</v>
      </c>
      <c r="I2592" s="21" t="s">
        <v>7168</v>
      </c>
      <c r="J2592" s="2" t="s">
        <v>3484</v>
      </c>
      <c r="K2592" s="22" t="s">
        <v>1038</v>
      </c>
      <c r="L2592" s="2" t="s">
        <v>1164</v>
      </c>
      <c r="M2592" s="2" t="s">
        <v>1059</v>
      </c>
      <c r="N2592" s="2" t="s">
        <v>1165</v>
      </c>
      <c r="O2592" s="2" t="s">
        <v>1098</v>
      </c>
      <c r="P2592" s="2" t="str">
        <f t="shared" si="81"/>
        <v>A-Onsite</v>
      </c>
      <c r="Q2592" s="2" t="str">
        <f t="shared" si="82"/>
        <v>A-S2_Onsite</v>
      </c>
      <c r="R2592" s="2" t="s">
        <v>3476</v>
      </c>
      <c r="S2592" s="2" t="s">
        <v>1041</v>
      </c>
      <c r="T2592" s="21" t="s">
        <v>3693</v>
      </c>
    </row>
    <row r="2593" spans="1:20" x14ac:dyDescent="0.3">
      <c r="A2593" s="21" t="s">
        <v>4574</v>
      </c>
      <c r="B2593" s="21" t="s">
        <v>1054</v>
      </c>
      <c r="C2593" s="21" t="s">
        <v>4575</v>
      </c>
      <c r="D2593" s="21" t="s">
        <v>4576</v>
      </c>
      <c r="E2593" s="2" t="s">
        <v>4577</v>
      </c>
      <c r="F2593" s="21" t="s">
        <v>3698</v>
      </c>
      <c r="G2593" s="21" t="s">
        <v>1613</v>
      </c>
      <c r="H2593" s="21" t="s">
        <v>3699</v>
      </c>
      <c r="I2593" s="21" t="s">
        <v>7169</v>
      </c>
      <c r="J2593" s="2" t="s">
        <v>3479</v>
      </c>
      <c r="K2593" s="22" t="s">
        <v>1038</v>
      </c>
      <c r="L2593" s="2" t="s">
        <v>1164</v>
      </c>
      <c r="M2593" s="2" t="s">
        <v>1059</v>
      </c>
      <c r="N2593" s="2" t="s">
        <v>1165</v>
      </c>
      <c r="O2593" s="2" t="s">
        <v>1098</v>
      </c>
      <c r="P2593" s="2" t="str">
        <f t="shared" si="81"/>
        <v>A-Onsite</v>
      </c>
      <c r="Q2593" s="2" t="str">
        <f t="shared" si="82"/>
        <v>A-S2_Onsite</v>
      </c>
      <c r="R2593" s="2" t="s">
        <v>3476</v>
      </c>
      <c r="S2593" s="2" t="s">
        <v>1041</v>
      </c>
      <c r="T2593" s="21" t="s">
        <v>3693</v>
      </c>
    </row>
    <row r="2594" spans="1:20" x14ac:dyDescent="0.3">
      <c r="A2594" s="21" t="s">
        <v>4574</v>
      </c>
      <c r="B2594" s="21" t="s">
        <v>1054</v>
      </c>
      <c r="C2594" s="21" t="s">
        <v>4575</v>
      </c>
      <c r="D2594" s="21" t="s">
        <v>4576</v>
      </c>
      <c r="E2594" s="2" t="s">
        <v>4577</v>
      </c>
      <c r="F2594" s="21" t="s">
        <v>3700</v>
      </c>
      <c r="G2594" s="21" t="s">
        <v>1631</v>
      </c>
      <c r="H2594" s="21" t="s">
        <v>3701</v>
      </c>
      <c r="I2594" s="21" t="s">
        <v>7170</v>
      </c>
      <c r="J2594" s="2" t="s">
        <v>3475</v>
      </c>
      <c r="K2594" s="22" t="s">
        <v>1048</v>
      </c>
      <c r="L2594" s="2" t="s">
        <v>1164</v>
      </c>
      <c r="M2594" s="2" t="s">
        <v>1059</v>
      </c>
      <c r="N2594" s="2" t="s">
        <v>1165</v>
      </c>
      <c r="O2594" s="2" t="s">
        <v>1098</v>
      </c>
      <c r="P2594" s="2" t="str">
        <f t="shared" si="81"/>
        <v>A-Onsite</v>
      </c>
      <c r="Q2594" s="2" t="str">
        <f t="shared" si="82"/>
        <v>A-S2_Onsite</v>
      </c>
      <c r="R2594" s="2" t="s">
        <v>3476</v>
      </c>
      <c r="S2594" s="2" t="s">
        <v>1041</v>
      </c>
      <c r="T2594" s="21" t="s">
        <v>3693</v>
      </c>
    </row>
    <row r="2595" spans="1:20" x14ac:dyDescent="0.3">
      <c r="A2595" s="2" t="s">
        <v>768</v>
      </c>
      <c r="B2595" s="21" t="s">
        <v>1054</v>
      </c>
      <c r="C2595" s="2" t="s">
        <v>769</v>
      </c>
      <c r="D2595" s="2" t="s">
        <v>770</v>
      </c>
      <c r="E2595" s="2" t="s">
        <v>3635</v>
      </c>
      <c r="F2595" s="2" t="s">
        <v>3473</v>
      </c>
      <c r="G2595" s="2" t="s">
        <v>1050</v>
      </c>
      <c r="H2595" s="2" t="s">
        <v>3474</v>
      </c>
      <c r="I2595" s="21" t="s">
        <v>7171</v>
      </c>
      <c r="J2595" s="2" t="s">
        <v>3475</v>
      </c>
      <c r="K2595" s="22" t="s">
        <v>1048</v>
      </c>
      <c r="L2595" s="2" t="s">
        <v>1164</v>
      </c>
      <c r="M2595" s="2" t="s">
        <v>1059</v>
      </c>
      <c r="N2595" s="2" t="s">
        <v>1209</v>
      </c>
      <c r="O2595" s="2" t="s">
        <v>1040</v>
      </c>
      <c r="P2595" s="2" t="str">
        <f t="shared" si="81"/>
        <v>P-Onsite</v>
      </c>
      <c r="Q2595" s="2" t="str">
        <f t="shared" si="82"/>
        <v>P-S2_Onsite</v>
      </c>
      <c r="R2595" s="2" t="s">
        <v>3476</v>
      </c>
      <c r="S2595" s="2" t="s">
        <v>1041</v>
      </c>
      <c r="T2595" s="21" t="s">
        <v>3477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 Dashboard</vt:lpstr>
      <vt:lpstr>BS-Dashboard</vt:lpstr>
      <vt:lpstr>MSc Dashboard</vt:lpstr>
      <vt:lpstr>BS Attendance</vt:lpstr>
      <vt:lpstr>MSc Attendance</vt:lpstr>
      <vt:lpstr>Exam Defaulter</vt:lpstr>
      <vt:lpstr>Reg.</vt:lpstr>
      <vt:lpstr>Written Exam Marks</vt:lpstr>
      <vt:lpstr>Attendance-Slot-1</vt:lpstr>
      <vt:lpstr>Attendance-Slot-2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Kapil Sharma</dc:creator>
  <cp:lastModifiedBy>Kapil Sharma</cp:lastModifiedBy>
  <dcterms:created xsi:type="dcterms:W3CDTF">2015-06-05T18:17:20Z</dcterms:created>
  <dcterms:modified xsi:type="dcterms:W3CDTF">2026-02-09T13:06:49Z</dcterms:modified>
</cp:coreProperties>
</file>